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ing" sheetId="1" r:id="rId5"/>
    <sheet state="visible" name="Orders" sheetId="2" r:id="rId6"/>
    <sheet state="visible" name="Weightbridge logs" sheetId="3" r:id="rId7"/>
    <sheet state="visible" name="On-site tipping" sheetId="4" r:id="rId8"/>
    <sheet state="visible" name="Weight transfer" sheetId="5" r:id="rId9"/>
    <sheet state="visible" name="Weight log data" sheetId="6" r:id="rId10"/>
    <sheet state="visible" name="Customers" sheetId="7" r:id="rId11"/>
    <sheet state="visible" name="Cash log" sheetId="8" r:id="rId12"/>
    <sheet state="hidden" name="Weigh bridge (skips tare net)" sheetId="9" r:id="rId13"/>
    <sheet state="hidden" name="Prospective clients" sheetId="10" r:id="rId14"/>
    <sheet state="hidden" name="Sheet35" sheetId="11" r:id="rId15"/>
    <sheet state="hidden" name="NWH Tips" sheetId="12" r:id="rId16"/>
    <sheet state="hidden" name="wages" sheetId="13" r:id="rId17"/>
    <sheet state="hidden" name="cash takings" sheetId="14" r:id="rId18"/>
    <sheet state="hidden" name="Fuel Cards" sheetId="15" r:id="rId19"/>
    <sheet state="hidden" name="Inventory" sheetId="16" r:id="rId20"/>
    <sheet state="hidden" name="Debtors" sheetId="17" r:id="rId21"/>
    <sheet state="hidden" name="ANPR" sheetId="18" r:id="rId22"/>
    <sheet state="hidden" name="Skip Combo" sheetId="19" r:id="rId23"/>
    <sheet state="hidden" name="Collection sheet" sheetId="20" r:id="rId24"/>
    <sheet state="hidden" name="Lorries" sheetId="21" r:id="rId25"/>
    <sheet state="hidden" name="Drivers" sheetId="22" r:id="rId26"/>
    <sheet state="hidden" name="Driver Schedule" sheetId="23" r:id="rId27"/>
  </sheets>
  <definedNames>
    <definedName hidden="1" localSheetId="15" name="_xlnm._FilterDatabase">Inventory!$J$1:$J$258</definedName>
    <definedName hidden="1" localSheetId="15" name="Z_BA1B89DB_2450_4B03_A277_2F3891D3CE12_.wvu.FilterData">Inventory!$F$1:$F$258</definedName>
    <definedName hidden="1" localSheetId="15" name="Z_2E5F6DE0_7D70_4070_82D8_322A4706D3B6_.wvu.FilterData">Inventory!$J$1:$J$258</definedName>
    <definedName hidden="1" localSheetId="15" name="Z_4678A06E_AD43_4D11_BE61_FEE7CA8F9864_.wvu.FilterData">Inventory!$F$1:$F$258</definedName>
    <definedName hidden="1" localSheetId="15" name="Z_29757CB5_9904_4B89_9A26_01701658E8E2_.wvu.FilterData">Inventory!$J$1:$J$258</definedName>
  </definedNames>
  <calcPr/>
  <customWorkbookViews>
    <customWorkbookView activeSheetId="0" maximized="1" windowHeight="0" windowWidth="0" guid="{29757CB5-9904-4B89-9A26-01701658E8E2}" name="Filter 4"/>
    <customWorkbookView activeSheetId="0" maximized="1" windowHeight="0" windowWidth="0" guid="{4678A06E-AD43-4D11-BE61-FEE7CA8F9864}" name="Filter 2"/>
    <customWorkbookView activeSheetId="0" maximized="1" windowHeight="0" windowWidth="0" guid="{2E5F6DE0-7D70-4070-82D8-322A4706D3B6}" name="Filter 3"/>
    <customWorkbookView activeSheetId="0" maximized="1" windowHeight="0" windowWidth="0" guid="{BA1B89DB-2450-4B03-A277-2F3891D3CE12}" name="Filter 1"/>
  </customWorkbookViews>
</workbook>
</file>

<file path=xl/sharedStrings.xml><?xml version="1.0" encoding="utf-8"?>
<sst xmlns="http://schemas.openxmlformats.org/spreadsheetml/2006/main" count="107426" uniqueCount="25470">
  <si>
    <t>Skip Size</t>
  </si>
  <si>
    <t>Job Type</t>
  </si>
  <si>
    <t>Address</t>
  </si>
  <si>
    <t>Customer</t>
  </si>
  <si>
    <t>Phone Number</t>
  </si>
  <si>
    <t>Delivery Date</t>
  </si>
  <si>
    <t>Payment Method</t>
  </si>
  <si>
    <t>Comments</t>
  </si>
  <si>
    <t>Delivery Comments</t>
  </si>
  <si>
    <t>Delivery</t>
  </si>
  <si>
    <t>Date</t>
  </si>
  <si>
    <t>Timestamp</t>
  </si>
  <si>
    <t>In Diary</t>
  </si>
  <si>
    <t>On Map</t>
  </si>
  <si>
    <t>Delivery completed</t>
  </si>
  <si>
    <t>Paid</t>
  </si>
  <si>
    <t>Invoiced</t>
  </si>
  <si>
    <t>Booked</t>
  </si>
  <si>
    <t>13 Parker Terrace, Edinburgh EH7 6SQ, UK</t>
  </si>
  <si>
    <t>Lothian Trade Services</t>
  </si>
  <si>
    <t xml:space="preserve"> 07493 609328</t>
  </si>
  <si>
    <t>Invoice</t>
  </si>
  <si>
    <t>Yes</t>
  </si>
  <si>
    <t>24 Hermitage Gardens, Edinburgh EH10 6BA, UK</t>
  </si>
  <si>
    <t>Morton &amp; Hart</t>
  </si>
  <si>
    <t xml:space="preserve"> 07584 014323</t>
  </si>
  <si>
    <t>35 Silverknowes Eastway, Edinburgh EH4 5NE, UK</t>
  </si>
  <si>
    <t>Groove Joinery</t>
  </si>
  <si>
    <t xml:space="preserve"> 07494 582524</t>
  </si>
  <si>
    <t>79A Dickson St, Edinburgh EH6 8QH, UK</t>
  </si>
  <si>
    <t>Platinum</t>
  </si>
  <si>
    <t xml:space="preserve"> 07964 461273</t>
  </si>
  <si>
    <t>13 beresford place edinburgh</t>
  </si>
  <si>
    <t>Exchange</t>
  </si>
  <si>
    <t>3 W Shore Rd, Edinburgh EH5 1QB, UK</t>
  </si>
  <si>
    <t>B&amp;L Roofing</t>
  </si>
  <si>
    <t>07495 771045</t>
  </si>
  <si>
    <t>8 Craigleith Hill, Edinburgh EH4 2EF, UK</t>
  </si>
  <si>
    <t>Armstrongs</t>
  </si>
  <si>
    <t xml:space="preserve"> 07921 822680 owen for payment
 07903581534</t>
  </si>
  <si>
    <t>6 Clayhills Park, Balerno EH14 7BH, UK</t>
  </si>
  <si>
    <t>Evolution Contractors (Scotland) Ltd</t>
  </si>
  <si>
    <t xml:space="preserve"> 0131 362 0599</t>
  </si>
  <si>
    <t>12D Merchiston Cres, Edinburgh EH10 5AS, UK</t>
  </si>
  <si>
    <t>44 Park Rd, Newhaven, Edinburgh EH6 4LD, UK</t>
  </si>
  <si>
    <t>Wilson McCormack Ltd</t>
  </si>
  <si>
    <t xml:space="preserve"> 07717 571 993</t>
  </si>
  <si>
    <t>38 Melville St, Edinburgh EH3 7HA, UK</t>
  </si>
  <si>
    <t>Westmill Construction</t>
  </si>
  <si>
    <t xml:space="preserve"> 07340 733331</t>
  </si>
  <si>
    <t>9 Southfield Terrace, Edinburgh EH15 1RE, UK</t>
  </si>
  <si>
    <t>Waterston Landscapes</t>
  </si>
  <si>
    <t>Cash</t>
  </si>
  <si>
    <t>Collection</t>
  </si>
  <si>
    <t>123 Forth View Cres, Currie EH14 5QP, UK</t>
  </si>
  <si>
    <t>Deanfoot Rd, West Linton EH46 7DX, UK</t>
  </si>
  <si>
    <t>LT Building Contractors</t>
  </si>
  <si>
    <t xml:space="preserve"> 07837 704676</t>
  </si>
  <si>
    <t>46 Acredales, Linlithgow EH49, UK</t>
  </si>
  <si>
    <t>Andrew Spekmin</t>
  </si>
  <si>
    <t>Card</t>
  </si>
  <si>
    <t>29 Mountcastle Terrace, Edinburgh EH8 7SQ, UK</t>
  </si>
  <si>
    <t>paul donelly joinery</t>
  </si>
  <si>
    <t>14 Hope Terrace, Edinburgh EH9 2AR, UK</t>
  </si>
  <si>
    <t>Braidwood Building Contractors Ltd</t>
  </si>
  <si>
    <t xml:space="preserve"> 07887 768 886</t>
  </si>
  <si>
    <t>17 Greenhill Gardens, Edinburgh EH10 4BN, UK</t>
  </si>
  <si>
    <t>Bathroom Company</t>
  </si>
  <si>
    <t xml:space="preserve"> 07817 845566</t>
  </si>
  <si>
    <t>145 Mountcastle Dr N, Edinburgh EH8 7SZ, UK</t>
  </si>
  <si>
    <t>Hume joinery</t>
  </si>
  <si>
    <t>11 Spence St, Edinburgh EH16 5AG, UK</t>
  </si>
  <si>
    <t>07728 355119</t>
  </si>
  <si>
    <t>Ugston Cottages, Haddington EH41 3SR, UK</t>
  </si>
  <si>
    <t>Build Stuff Ltd</t>
  </si>
  <si>
    <t>07719 774520</t>
  </si>
  <si>
    <t>Gifford, Haddington EH41, UK</t>
  </si>
  <si>
    <t>Edinburgh EH6 5QH, UK</t>
  </si>
  <si>
    <t>10 Buckstone Grove, Edinburgh EH10 6PF, UK</t>
  </si>
  <si>
    <t>pei</t>
  </si>
  <si>
    <t>07425 078205</t>
  </si>
  <si>
    <t>22 Albany St Ln, Edinburgh EH1 3PQ, UK</t>
  </si>
  <si>
    <t>Rollo Developments</t>
  </si>
  <si>
    <t>43 Portland St, Edinburgh EH6 4AZ, UK</t>
  </si>
  <si>
    <t>Ronnie Law</t>
  </si>
  <si>
    <t>077760 28855</t>
  </si>
  <si>
    <t>Andrew Speikman</t>
  </si>
  <si>
    <t>7 knigsknowe terrace, edinburgh</t>
  </si>
  <si>
    <t xml:space="preserve">c plus </t>
  </si>
  <si>
    <t>Cage</t>
  </si>
  <si>
    <t>3 Bernard Terrace, Newington, Edinburgh EH8 9NU, UK</t>
  </si>
  <si>
    <t>CTD Joinery</t>
  </si>
  <si>
    <t xml:space="preserve"> 07743 219750</t>
  </si>
  <si>
    <t>7 Pinegrove Gardens, Edinburgh EH4 8DA, UK</t>
  </si>
  <si>
    <t>Kingsknowe Building and Landscaping Ltd</t>
  </si>
  <si>
    <t>07837 209940</t>
  </si>
  <si>
    <t>220 Morrison St, Edinburgh EH3 8EA, UK</t>
  </si>
  <si>
    <t>Cedar Developments</t>
  </si>
  <si>
    <t xml:space="preserve"> 0131 202 9132
 07492 600584</t>
  </si>
  <si>
    <t>Bonnington Rd, Edinburgh EH6 5BH, UK</t>
  </si>
  <si>
    <t>The Crescent, Morningside Dr, Edinburgh EH10 5NX, UK</t>
  </si>
  <si>
    <t>Sawmill Contracts</t>
  </si>
  <si>
    <t>07888 007460</t>
  </si>
  <si>
    <t>18 Turner Ave, Balerno EH14 7BS, UK</t>
  </si>
  <si>
    <t>mcpake joinery</t>
  </si>
  <si>
    <t>07794 500820</t>
  </si>
  <si>
    <t>2 Deanburn, Penicuik EH26 0HS, UK</t>
  </si>
  <si>
    <t>Edinburgh Roofing</t>
  </si>
  <si>
    <t xml:space="preserve"> 07824 644966</t>
  </si>
  <si>
    <t>9 Bonhard Way, Bo'ness EH51 9RF, UK</t>
  </si>
  <si>
    <t>Hodges farm, Pencaitland, Tranent EH34 5BG, UK</t>
  </si>
  <si>
    <t>Damp Doctors</t>
  </si>
  <si>
    <t xml:space="preserve"> 07907 506363</t>
  </si>
  <si>
    <t>11 Swanston Ave, Edinburgh EH10 7BU, UK</t>
  </si>
  <si>
    <t>RP Structural</t>
  </si>
  <si>
    <t xml:space="preserve"> 07825 413318</t>
  </si>
  <si>
    <t>cash</t>
  </si>
  <si>
    <t>117 Parkhead Ave, Edinburgh EH11 4RP, UK</t>
  </si>
  <si>
    <t>Built 2 Plan</t>
  </si>
  <si>
    <t xml:space="preserve"> 07725 941627</t>
  </si>
  <si>
    <t>wilson &amp; mccormack</t>
  </si>
  <si>
    <t>Yard 1, Ramsay Colliery, Engine Rd, Loanhead EH20 9RF, UK</t>
  </si>
  <si>
    <t>4 Abbey Rd, Dalkeith EH22 3AD, UK</t>
  </si>
  <si>
    <t>jost property soloutions</t>
  </si>
  <si>
    <t>07518 348528</t>
  </si>
  <si>
    <t>9B Corbiehill Gardens, Edinburgh EH4 5DS, UK</t>
  </si>
  <si>
    <t>David  McGee</t>
  </si>
  <si>
    <t>07513 084097</t>
  </si>
  <si>
    <t>Ormiston Mains Cottages, Ormiston, Tranent EH35 5NJ, UK</t>
  </si>
  <si>
    <t>phil davis</t>
  </si>
  <si>
    <t>07702 493897</t>
  </si>
  <si>
    <t>card</t>
  </si>
  <si>
    <t>E16</t>
  </si>
  <si>
    <t>Peffer Pl, Edinburgh EH16, UK</t>
  </si>
  <si>
    <t>Acorn Services</t>
  </si>
  <si>
    <t xml:space="preserve"> 0131 669 5222</t>
  </si>
  <si>
    <t>18 Cowdenfoot Loan, Dalkeith EH22 2FT, UK</t>
  </si>
  <si>
    <t>Mr Majid</t>
  </si>
  <si>
    <t>07833 476166</t>
  </si>
  <si>
    <t>Blackburn Rd, Bathgate, UK</t>
  </si>
  <si>
    <t>A1 Automotive Ltd</t>
  </si>
  <si>
    <t xml:space="preserve"> 01506 631133</t>
  </si>
  <si>
    <t>32 Queen Charlotte St, Leith, Edinburgh EH6 6AT, UK</t>
  </si>
  <si>
    <t xml:space="preserve">R1 Property </t>
  </si>
  <si>
    <t>07437 530157</t>
  </si>
  <si>
    <t>8 Queen's Park Ct, Edinburgh EH8 7DY, UK</t>
  </si>
  <si>
    <t>24 Roanshead Cres, Easthouses, Dalkeith EH22 4EL, UK</t>
  </si>
  <si>
    <t>Mark Wilson</t>
  </si>
  <si>
    <t>07742 056790</t>
  </si>
  <si>
    <t>458 Old Dalkeith Rd, Edinburgh EH16 4SS, UK</t>
  </si>
  <si>
    <t>studio 2</t>
  </si>
  <si>
    <t>4 Eldindean Pl, Bonnyrigg EH19 2EY, UK</t>
  </si>
  <si>
    <t>kev davis</t>
  </si>
  <si>
    <t>07812 576358</t>
  </si>
  <si>
    <t>14 Gladstone's Gait, Bonnyrigg EH19 3GA, UK</t>
  </si>
  <si>
    <t>Point Projects Ltd</t>
  </si>
  <si>
    <t xml:space="preserve"> 07934 114401</t>
  </si>
  <si>
    <t>25 Cramond Terrace, Cramond, Edinburgh EH4 6PW, UK</t>
  </si>
  <si>
    <t>Edinburgh Plumbing</t>
  </si>
  <si>
    <t>07786 247711</t>
  </si>
  <si>
    <t>23 Dean St, Edinburgh EH4 1LN, UK</t>
  </si>
  <si>
    <t xml:space="preserve"> 07719 593803 - jamie</t>
  </si>
  <si>
    <t>66 Bellevue Rd, Edinburgh EH7 4DE, UK</t>
  </si>
  <si>
    <t>YGM</t>
  </si>
  <si>
    <t>07889 341367</t>
  </si>
  <si>
    <t>107 Springfield, Edinburgh EH6 5SD, UK</t>
  </si>
  <si>
    <t>Peter Tant</t>
  </si>
  <si>
    <t>07917 403411</t>
  </si>
  <si>
    <t>118 Oxgangs Rd, Edinburgh EH10 7AZ, UK</t>
  </si>
  <si>
    <t>Crescent Building Contractors</t>
  </si>
  <si>
    <t>07557 911915</t>
  </si>
  <si>
    <t>70 Caroline Terrace, Corstorphine, Edinburgh EH12 8QU, UK</t>
  </si>
  <si>
    <t>Clerwood Attics</t>
  </si>
  <si>
    <t>8 Muir Wood Cres, Currie EH14 5HD, UK</t>
  </si>
  <si>
    <t>grange landscaping</t>
  </si>
  <si>
    <t>Bonnington Rd, Edinburgh EH6, UK</t>
  </si>
  <si>
    <t>12 Blackburn Rd, Bathgate EH48 2EY, UK</t>
  </si>
  <si>
    <t>E14</t>
  </si>
  <si>
    <t>6 Biggar Rd, Edinburgh EH10 7BQ, UK</t>
  </si>
  <si>
    <t>indy singh</t>
  </si>
  <si>
    <t>07414 099992</t>
  </si>
  <si>
    <t>4 Primrose Bank Rd, Edinburgh EH5 3JH, UK</t>
  </si>
  <si>
    <t>26 Barntongate Dr, Edinburgh EH4 8BE, UK</t>
  </si>
  <si>
    <t>4 Cairns Gardens, Balerno EH14 7HJ, UK</t>
  </si>
  <si>
    <t>C &amp; J</t>
  </si>
  <si>
    <t xml:space="preserve"> jack 07808 194209
 07787357148</t>
  </si>
  <si>
    <t>16 Gladstone's Gait, Bonnyrigg EH19 3GA, UK</t>
  </si>
  <si>
    <t>Kev Jamieson</t>
  </si>
  <si>
    <t xml:space="preserve"> 07709 811587</t>
  </si>
  <si>
    <t>Poltonhall Industrial Estate, Polton Terrace, Polton, Lasswade EH18 1BW, UK</t>
  </si>
  <si>
    <t>sherif</t>
  </si>
  <si>
    <t>14 Stenhouse Ave, Edinburgh EH11 3HY, UK</t>
  </si>
  <si>
    <t>sam</t>
  </si>
  <si>
    <t>07940 229966</t>
  </si>
  <si>
    <t>Address not found</t>
  </si>
  <si>
    <t>RG Brock</t>
  </si>
  <si>
    <t>ramsay colliery</t>
  </si>
  <si>
    <t>60 Katesmill Rd, Edinburgh EH14 1JF, UK</t>
  </si>
  <si>
    <t>Imajine Roofing</t>
  </si>
  <si>
    <t xml:space="preserve"> 07783 978806</t>
  </si>
  <si>
    <t>Hampton Terrace, Edinburgh EH12, UK</t>
  </si>
  <si>
    <t>Albert</t>
  </si>
  <si>
    <t>07704 266011</t>
  </si>
  <si>
    <t>17 Dean Terrace, Edinburgh EH4 1NL, UK</t>
  </si>
  <si>
    <t>W Harbour Rd, Edinburgh EH5, UK</t>
  </si>
  <si>
    <t>Newtown Roofing</t>
  </si>
  <si>
    <t xml:space="preserve"> 07891 845936</t>
  </si>
  <si>
    <t>149 Liberton Brae, Edinburgh EH16 6LD, UK</t>
  </si>
  <si>
    <t>hector</t>
  </si>
  <si>
    <t>07833 256455</t>
  </si>
  <si>
    <t>51 House O'Hill Rd, Edinburgh EH4 2AL, UK</t>
  </si>
  <si>
    <t>Premier Roofing</t>
  </si>
  <si>
    <t>11 Bristo Pl, Edinburgh EH1 1EZ, UK</t>
  </si>
  <si>
    <t>Waste Cloud Ltd</t>
  </si>
  <si>
    <t xml:space="preserve"> 0333 121 1056</t>
  </si>
  <si>
    <t>5 Pilrig St, Edinburgh EH6 5AH, UK</t>
  </si>
  <si>
    <t>dtg joinery &amp; building</t>
  </si>
  <si>
    <t>07793 548486</t>
  </si>
  <si>
    <t>96 Hunterfield Rd, Gorebridge EH23 4TT, UK</t>
  </si>
  <si>
    <t>nathan nicholas</t>
  </si>
  <si>
    <t>07929 413195</t>
  </si>
  <si>
    <t>9 Queen's Park Ct, Edinburgh EH8 7EE, UK</t>
  </si>
  <si>
    <t>jost property solutions</t>
  </si>
  <si>
    <t>8R Fair-A-Far, Cramond, Edinburgh EH4 6QE, UK</t>
  </si>
  <si>
    <t>david magee</t>
  </si>
  <si>
    <t>171 Colinton Rd, Edinburgh EH14 1BE, UK</t>
  </si>
  <si>
    <t>Windsor Developments</t>
  </si>
  <si>
    <t xml:space="preserve"> 07919 214257</t>
  </si>
  <si>
    <t>49 Portland St, Edinburgh EH6 4AZ, UK</t>
  </si>
  <si>
    <t>34 Stapeley Ave, Edinburgh EH7 6QP, UK</t>
  </si>
  <si>
    <t>Edinburgh Builders</t>
  </si>
  <si>
    <t>22 Seventh street newtongrange</t>
  </si>
  <si>
    <t>sjr contracts</t>
  </si>
  <si>
    <t>07305 634966</t>
  </si>
  <si>
    <t>Nicolas Boyes Stone Conservati, 46 Balcarres St, Edinburgh EH10 5JQ, UK</t>
  </si>
  <si>
    <t>Visser and Co</t>
  </si>
  <si>
    <t xml:space="preserve"> 07872 646700</t>
  </si>
  <si>
    <t>58 Mayfield Rd, Edinburgh EH9 2NH, UK</t>
  </si>
  <si>
    <t>Charlotte Ln, Edinburgh, UK</t>
  </si>
  <si>
    <t>26 Barntongate Ave, Edinburgh EH4 8BB, UK</t>
  </si>
  <si>
    <t>53 Pendreich Grove, Bonnyrigg EH19 2EH, UK</t>
  </si>
  <si>
    <t>Traquair Rd, Innerleithen EH44, UK</t>
  </si>
  <si>
    <t>Deanfoot Rd, West Linton EH46, UK</t>
  </si>
  <si>
    <t>31 Queen's Park Ct, Edinburgh EH8 7EA, UK</t>
  </si>
  <si>
    <t>26 Liberton Brae, Edinburgh EH16 6AF, UK</t>
  </si>
  <si>
    <t>russell jenkinson</t>
  </si>
  <si>
    <t>13 Eastfield Loan, Tranent EH33 1FA, UK</t>
  </si>
  <si>
    <t>ryan kearney</t>
  </si>
  <si>
    <t>randolph place/ charlotte lane</t>
  </si>
  <si>
    <t>14 Badger Court, Broxburn EH52 5GZ, UK</t>
  </si>
  <si>
    <t>67 Alnwickhill Rd, Edinburgh EH16 6NJ, UK</t>
  </si>
  <si>
    <t>All Electrical</t>
  </si>
  <si>
    <t>07446 944000</t>
  </si>
  <si>
    <t>121 Carlops Rd, Penicuik EH26 9HU, UK</t>
  </si>
  <si>
    <t>SKS Landscaping</t>
  </si>
  <si>
    <t>07539 009432</t>
  </si>
  <si>
    <t>36 Edgelaw Rigg, Edinburgh EH16 6FS, UK</t>
  </si>
  <si>
    <t>edmar gomes</t>
  </si>
  <si>
    <t>07593 161052</t>
  </si>
  <si>
    <t>11B S Gyle Mains, Edinburgh EH12 9HS, UK</t>
  </si>
  <si>
    <t>99 Barnton Park Ave, Edinburgh EH4 6HD, UK</t>
  </si>
  <si>
    <t>191 Causewayside, Edinburgh EH9 1PH, UK</t>
  </si>
  <si>
    <t>Grange Landscaping</t>
  </si>
  <si>
    <t>07974 343747</t>
  </si>
  <si>
    <t>1 Carrick Knowe Dr, Corstorphine, Edinburgh EH12 7EB, UK</t>
  </si>
  <si>
    <t>probuild</t>
  </si>
  <si>
    <t>40 Johnsburn Rd, Balerno EH14 7BB, UK</t>
  </si>
  <si>
    <t>Access</t>
  </si>
  <si>
    <t>3 Dalkeith Rd, Mews, Edinburgh EH16 5GA, UK</t>
  </si>
  <si>
    <t>Myreside Management</t>
  </si>
  <si>
    <t xml:space="preserve"> 0131 466 3001
 07568 104885</t>
  </si>
  <si>
    <t>80 Argyle Cres, Portobello, Edinburgh EH15 2QD, UK</t>
  </si>
  <si>
    <t>39 Hillhouse Rd, Edinburgh EH4 2AG, UK</t>
  </si>
  <si>
    <t>105 The Murrays Brae, Edinburgh EH17 8UJ, UK</t>
  </si>
  <si>
    <t>arch plastering</t>
  </si>
  <si>
    <t>07895 809577</t>
  </si>
  <si>
    <t>1 Argyle Park Terrace, Edinburgh EH9 1JY, UK</t>
  </si>
  <si>
    <t>Newbattle Rd, Newbattle, Dalkeith EH22 3LL, UK</t>
  </si>
  <si>
    <t>the giveaway guy's</t>
  </si>
  <si>
    <t>07590 602178</t>
  </si>
  <si>
    <t>9 Osborne Terrace, Edinburgh EH12 5HG, UK</t>
  </si>
  <si>
    <t>24 Greenfield Rd, Balerno EH14 7HB, UK</t>
  </si>
  <si>
    <t>Lochinvar Dr, Edinburgh EH5, UK</t>
  </si>
  <si>
    <t>jocky wilson</t>
  </si>
  <si>
    <t>92 Turnhouse Rd, Edinburgh EH12, UK</t>
  </si>
  <si>
    <t>james sommerville</t>
  </si>
  <si>
    <t>9 Sauchiebank, Edinburgh EH11 2NN, UK</t>
  </si>
  <si>
    <t>79 Dickson St, Edinburgh EH6, UK</t>
  </si>
  <si>
    <t>7 Kingsknowe Terrace, Edinburgh EH14 2JJ, UK</t>
  </si>
  <si>
    <t>C Plus</t>
  </si>
  <si>
    <t xml:space="preserve"> 07887 743865
 07972 767275</t>
  </si>
  <si>
    <t>12 Hailes St, Edinburgh EH3 9NF, UK</t>
  </si>
  <si>
    <t>James Breck Ltd</t>
  </si>
  <si>
    <t xml:space="preserve"> 0131 228 4080</t>
  </si>
  <si>
    <t>31 Parkhead Terrace, Edinburgh EH11 4RE, UK</t>
  </si>
  <si>
    <t>paul</t>
  </si>
  <si>
    <t>07920 043852</t>
  </si>
  <si>
    <t>162 Upper Craigour, Edinburgh EH17 7SH, UK</t>
  </si>
  <si>
    <t>michael carr</t>
  </si>
  <si>
    <t>07584 033427</t>
  </si>
  <si>
    <t>142 High St, Tranent EH33 1HJ, UK</t>
  </si>
  <si>
    <t>vinny</t>
  </si>
  <si>
    <t>Main St, Davidson's Mains, Edinburgh EH4, UK</t>
  </si>
  <si>
    <t>cage</t>
  </si>
  <si>
    <t>88 Mountcastle Dr N, Edinburgh EH8 7SW, UK</t>
  </si>
  <si>
    <t xml:space="preserve">paul donnelly joinery </t>
  </si>
  <si>
    <t>07921 238669</t>
  </si>
  <si>
    <t>23 Bankhead Terrace, Edinburgh EH11 4DY, UK</t>
  </si>
  <si>
    <t>11 Morningside Dr, Edinburgh EH10 5LZ, UK</t>
  </si>
  <si>
    <t>37 Cleikiminrig, Edinburgh EH15 3QZ, UK</t>
  </si>
  <si>
    <t>georgian sash &amp; case windows</t>
  </si>
  <si>
    <t>07900 834440</t>
  </si>
  <si>
    <t>22, 6 Hamilton Pl, Edinburgh EH3 5AU, UK</t>
  </si>
  <si>
    <t>10 Dick Pl, Edinburgh EH9 2JL, UK</t>
  </si>
  <si>
    <t>Collins Builders</t>
  </si>
  <si>
    <t>07803 504478</t>
  </si>
  <si>
    <t>26 Rhodes Park, North Berwick EH39 5NA, UK</t>
  </si>
  <si>
    <t>25 Bonaly Grove, Edinburgh EH13 0QB, UK</t>
  </si>
  <si>
    <t>Baberton Solutions</t>
  </si>
  <si>
    <t xml:space="preserve"> 07718 758447</t>
  </si>
  <si>
    <t>20 Assynt Bank, Penicuik EH26 8JN, UK</t>
  </si>
  <si>
    <t>43 Buckstone Loan, Edinburgh EH10 6UJ, UK</t>
  </si>
  <si>
    <t>66 Claverhouse Dr, Edinburgh EH16 6DQ, UK</t>
  </si>
  <si>
    <t>louis</t>
  </si>
  <si>
    <t>07365 574090</t>
  </si>
  <si>
    <t>5 Bankhead Crossway N, Edinburgh EH11 4BZ, UK</t>
  </si>
  <si>
    <t>85 Cluny Terrace, Edinburgh EH10, UK</t>
  </si>
  <si>
    <t>33 Craighouse Terrace, Morningside, Edinburgh EH10 5LH, UK</t>
  </si>
  <si>
    <t>Ashley Court Nursing Home</t>
  </si>
  <si>
    <t xml:space="preserve"> 0131 447 2345</t>
  </si>
  <si>
    <t>5 braidburn crescent</t>
  </si>
  <si>
    <t>4 Marine Esplanade, Leith, Edinburgh EH6 7LU, UK</t>
  </si>
  <si>
    <t>prs</t>
  </si>
  <si>
    <t>0131 677 8575</t>
  </si>
  <si>
    <t>20 Blacket Pl, Edinburgh EH9 1RL, UK</t>
  </si>
  <si>
    <t>14 Drylaw Cres, Edinburgh EH4 2AU, UK</t>
  </si>
  <si>
    <t>Gao</t>
  </si>
  <si>
    <t>07584 990369</t>
  </si>
  <si>
    <t>Edinburgh Roof Company</t>
  </si>
  <si>
    <t xml:space="preserve"> 07985 562104</t>
  </si>
  <si>
    <t>Rocks Property Restoration</t>
  </si>
  <si>
    <t xml:space="preserve"> 07387 292333</t>
  </si>
  <si>
    <t>9 Allermuir Ave, Bilston, Roslin EH25 9SN, UK</t>
  </si>
  <si>
    <t>8 E Links Rd, Gullane EH31 2AE, UK</t>
  </si>
  <si>
    <t>20 Dick Pl, Edinburgh EH9 2JJ, UK</t>
  </si>
  <si>
    <t>65 Boyd-Orr Dr, Penicuik EH26 0LA, UK</t>
  </si>
  <si>
    <t>B &amp; L Roofing</t>
  </si>
  <si>
    <t xml:space="preserve"> 07495 771045</t>
  </si>
  <si>
    <t>Bilston Glen Industrial Estate, 16 Dryden Rd, Edinburgh, Loanhead EH20 9LZ, UK</t>
  </si>
  <si>
    <t>7 Church Rd, Lasswade EH18 1HB, UK</t>
  </si>
  <si>
    <t>paul mccallion</t>
  </si>
  <si>
    <t>Dtj Joinery</t>
  </si>
  <si>
    <t>37 Buckingham Terrace, Edinburgh EH4 3AP, UK</t>
  </si>
  <si>
    <t>Bear Property</t>
  </si>
  <si>
    <t xml:space="preserve"> 07921 191472</t>
  </si>
  <si>
    <t>22 Rocheid Park, Edinburgh EH4 1RU, UK</t>
  </si>
  <si>
    <t>22 Woolmet Cres, Danderhall, Dalkeith EH22 1NJ, UK</t>
  </si>
  <si>
    <t>mark wilson</t>
  </si>
  <si>
    <t>4 randolph house</t>
  </si>
  <si>
    <t>addiston cottage.Addiston Farm Rd, Newbridge, UK</t>
  </si>
  <si>
    <t>elaine mankelow</t>
  </si>
  <si>
    <t>07736 631864</t>
  </si>
  <si>
    <t>45 Newton Village, Dalkeith EH22, UK</t>
  </si>
  <si>
    <t>scott mcfarlane</t>
  </si>
  <si>
    <t>07904 456416</t>
  </si>
  <si>
    <t>47 Corstorphine Hill Gardens, Corstorphine, Edinburgh EH12 6LB, UK</t>
  </si>
  <si>
    <t>henry callaghan</t>
  </si>
  <si>
    <t>07803 554409</t>
  </si>
  <si>
    <t>#</t>
  </si>
  <si>
    <t>20 Hungerage Square, Tranent EH33 2DH, UK</t>
  </si>
  <si>
    <t>Darren Nisbet</t>
  </si>
  <si>
    <t>07543 832498</t>
  </si>
  <si>
    <t>16 Links Ave, Musselburgh EH21, UK</t>
  </si>
  <si>
    <t>connor mccallum</t>
  </si>
  <si>
    <t>07513 353883</t>
  </si>
  <si>
    <t>12 Ferguson Grn, Musselburgh EH21, UK</t>
  </si>
  <si>
    <t>grant campbell</t>
  </si>
  <si>
    <t>07717 529302</t>
  </si>
  <si>
    <t>Unit 7 Pentland Industrial Estate, Loanhead EH20, UK</t>
  </si>
  <si>
    <t>HD2 Developments</t>
  </si>
  <si>
    <t xml:space="preserve"> 07921 823016</t>
  </si>
  <si>
    <t>11/3 Albert Pl, Edinburgh EH7 5HN, UK</t>
  </si>
  <si>
    <t>waishong</t>
  </si>
  <si>
    <t>07412 636420</t>
  </si>
  <si>
    <t>Cash.</t>
  </si>
  <si>
    <t>17 Castleview Grove, Craigmillar, Edinburgh EH16 4BN, UK</t>
  </si>
  <si>
    <t>lewis</t>
  </si>
  <si>
    <t>07749 392111</t>
  </si>
  <si>
    <t>69 Redford Loan, Edinburgh EH13 0AU, UK</t>
  </si>
  <si>
    <t>22 Orchard Rd S, Edinburgh EH4 3HZ, UK</t>
  </si>
  <si>
    <t>46 Lockharton Ave, Edinburgh EH14 1BD, UK</t>
  </si>
  <si>
    <t>Tweeddale Cres, Gifford, Haddington EH41, UK</t>
  </si>
  <si>
    <t>85 Cluny Gardens, Edinburgh EH10 6BW, UK</t>
  </si>
  <si>
    <t>anna barr</t>
  </si>
  <si>
    <t>07525 828223</t>
  </si>
  <si>
    <t>143 Broomhall Cres, Corstorphine, Edinburgh EH12 7PJ, UK</t>
  </si>
  <si>
    <t>Vetro Trade Frames</t>
  </si>
  <si>
    <t xml:space="preserve"> 07450 287997</t>
  </si>
  <si>
    <t>c-plus</t>
  </si>
  <si>
    <t>4 N Gyle Park, Edinburgh EH12 8LE, UK</t>
  </si>
  <si>
    <t>20 Restalrig Gardens, Edinburgh EH7 6HZ, UK</t>
  </si>
  <si>
    <t>Thomson</t>
  </si>
  <si>
    <t>07469 704820</t>
  </si>
  <si>
    <t>31 Midmar Gardens, Edinburgh EH10 6DY, UK</t>
  </si>
  <si>
    <t>put on wood on driveway</t>
  </si>
  <si>
    <t>Monday late morning TYL823982 , MW Townhouse</t>
  </si>
  <si>
    <t>48 Burnbrae Rd, Bonnyrigg EH19 3FS, UK</t>
  </si>
  <si>
    <t>RR landscaping</t>
  </si>
  <si>
    <t>Parking space at the back. TYL 886702</t>
  </si>
  <si>
    <t>Unit 3 Pentland Industrial Estate, Loanhead EH20, UK</t>
  </si>
  <si>
    <t>Devine Energy</t>
  </si>
  <si>
    <t>7 Adit Pl, Edinburgh EH17 8GA, UK</t>
  </si>
  <si>
    <t>5 Longstone View, Edinburgh EH14 2AN, UK</t>
  </si>
  <si>
    <t>Craig Thomson</t>
  </si>
  <si>
    <t>TYL 859634</t>
  </si>
  <si>
    <t>3 Durham Rd, Edinburgh EH15 1NU, UK</t>
  </si>
  <si>
    <t>42 Montgomery St, Edinburgh EH7 5JY, UK</t>
  </si>
  <si>
    <t>17 Inverleith Row, Edinburgh EH3 5LS, UK</t>
  </si>
  <si>
    <t>Neil Mcleod</t>
  </si>
  <si>
    <t>07971 881371</t>
  </si>
  <si>
    <t>Neil Mcleod TYL041866</t>
  </si>
  <si>
    <t>21 Swanston Gardens, Edinburgh EH10 7DJ, UK</t>
  </si>
  <si>
    <t>Malcolm Smith Joinery &amp; Building Ltd</t>
  </si>
  <si>
    <t xml:space="preserve"> 07725 552 010</t>
  </si>
  <si>
    <t>1 Oxgangs Rd, Edinburgh EH10 7BG, UK</t>
  </si>
  <si>
    <t>Turner roofing SErvices</t>
  </si>
  <si>
    <t>07817 594 180</t>
  </si>
  <si>
    <t>TYL938054 , First thing</t>
  </si>
  <si>
    <t>29 Rosebank Cottages, Edinburgh EH3 8DA, UK</t>
  </si>
  <si>
    <t>skip</t>
  </si>
  <si>
    <t>1 Grindlay St, Edinburgh EH3 9AT, UK</t>
  </si>
  <si>
    <t>First thing</t>
  </si>
  <si>
    <t>8yd skip on site</t>
  </si>
  <si>
    <t>69 Ulster Cres, Edinburgh EH8 7JL, UK</t>
  </si>
  <si>
    <t>John Stanton</t>
  </si>
  <si>
    <t>07500 061010</t>
  </si>
  <si>
    <t>218 Gilberstoun, Edinburgh EH15 2RG, UK</t>
  </si>
  <si>
    <t>wrong skip delivered. 8yd currently on site</t>
  </si>
  <si>
    <t>neil mcleod</t>
  </si>
  <si>
    <t>TYL523194</t>
  </si>
  <si>
    <t>AFTER 10am</t>
  </si>
  <si>
    <t>14 Wester Coates Gardens, Edinburgh EH12 5LT, UK</t>
  </si>
  <si>
    <t>78 Caroline Terrace, Corstorphine, Edinburgh EH12 8QU, UK</t>
  </si>
  <si>
    <t>clerwood attics</t>
  </si>
  <si>
    <t>18 Springfield Pl, Gorebridge EH23 4HJ, UK</t>
  </si>
  <si>
    <t>44 Edinburgh Rd, Peebles EH45 8EB, UK</t>
  </si>
  <si>
    <t>ian johnston</t>
  </si>
  <si>
    <t>07921 567360</t>
  </si>
  <si>
    <t>F.O.C</t>
  </si>
  <si>
    <t>58 Alnwickhill Rd, Edinburgh EH16 6LW, UK</t>
  </si>
  <si>
    <t>8-9AM</t>
  </si>
  <si>
    <t>17 Carter Mews, Edinburgh EH17 8GS, UK</t>
  </si>
  <si>
    <t>steven</t>
  </si>
  <si>
    <t>07447 085446</t>
  </si>
  <si>
    <t>SAME DAY UPLIFT</t>
  </si>
  <si>
    <t>Stonerigg Manor. Upper Bathville, Armadale, Bathgate EH48, UK</t>
  </si>
  <si>
    <t>S &amp; S Home Improvements and Maintenance Ltd</t>
  </si>
  <si>
    <t xml:space="preserve"> Audrey
 07886 548207</t>
  </si>
  <si>
    <t>Bilston Glen Enterprise Centre, 1 Dryden Rd, Loanhead EH20 9LZ, UK</t>
  </si>
  <si>
    <t>EMPTY &amp; RETURN</t>
  </si>
  <si>
    <t>AM</t>
  </si>
  <si>
    <t>db joinery</t>
  </si>
  <si>
    <t>07488 279069</t>
  </si>
  <si>
    <t>5 Greenbank Ln, Edinburgh EH10 5RH, UK</t>
  </si>
  <si>
    <t>33, 35 Midmar Gardens, Edinburgh EH10 6DY, UK</t>
  </si>
  <si>
    <t>joe patterson</t>
  </si>
  <si>
    <t>07907 163038</t>
  </si>
  <si>
    <t>40 Cadwell Gardens, Gorebridge EH23, UK</t>
  </si>
  <si>
    <t>rebecca joy</t>
  </si>
  <si>
    <t>07542 659624</t>
  </si>
  <si>
    <t>TYL520142</t>
  </si>
  <si>
    <t>around back through the gates</t>
  </si>
  <si>
    <t>1 Succoth Ave, Edinburgh EH12 6BE, UK</t>
  </si>
  <si>
    <t>AWAIT PHONE CALL BEFORE SENDING SKIP</t>
  </si>
  <si>
    <t>No</t>
  </si>
  <si>
    <t>36 Links Rd, Port Seton, Prestonpans EH32 0EA, UK</t>
  </si>
  <si>
    <t>Hardgrass</t>
  </si>
  <si>
    <t>07872 513638</t>
  </si>
  <si>
    <t>TYL254458</t>
  </si>
  <si>
    <t>11 Corstorphine House Ave, Corstorphine, Edinburgh EH12 6LF, UK</t>
  </si>
  <si>
    <t>Billy Duffy</t>
  </si>
  <si>
    <t xml:space="preserve"> 07817 761852</t>
  </si>
  <si>
    <t>13 Kingsknowe Terrace, Edinburgh EH14 2JJ, UK</t>
  </si>
  <si>
    <t>danny donoghue</t>
  </si>
  <si>
    <t>28 Leven St, Edinburgh EH3 9LJ, UK</t>
  </si>
  <si>
    <t>Agah</t>
  </si>
  <si>
    <t>07563 832299</t>
  </si>
  <si>
    <t>Tinkers Row, Straiton, Loanhead EH20, UK</t>
  </si>
  <si>
    <t>SD Plumbing &amp; Heating</t>
  </si>
  <si>
    <t xml:space="preserve"> 07453 285843</t>
  </si>
  <si>
    <t>58 Gilmerton Dykes Dr, Edinburgh EH17 8LF, UK</t>
  </si>
  <si>
    <t>john mcdaid</t>
  </si>
  <si>
    <t>TYL723738</t>
  </si>
  <si>
    <t>in driveway</t>
  </si>
  <si>
    <t>At gate at front.</t>
  </si>
  <si>
    <t>9 Brighouse Park Gardens, Cramond, Edinburgh EH4 6GY, UK</t>
  </si>
  <si>
    <t>07714 721074</t>
  </si>
  <si>
    <t>PM</t>
  </si>
  <si>
    <t>45 The Hedges, Tranent EH33 2QS, UK</t>
  </si>
  <si>
    <t>claire edmond</t>
  </si>
  <si>
    <t>07565 165703</t>
  </si>
  <si>
    <t>37 Moredun Park St, Edinburgh EH17 7HF, UK</t>
  </si>
  <si>
    <t>stevie mcvie</t>
  </si>
  <si>
    <t>07762 839925</t>
  </si>
  <si>
    <t>28 Mitchell St, Dalkeith EH22 1JQ, UK</t>
  </si>
  <si>
    <t>07515 330440 davie</t>
  </si>
  <si>
    <t>AFTER 11AM</t>
  </si>
  <si>
    <t>Ratho Mains Farm, Newbridge EH28, UK</t>
  </si>
  <si>
    <t>07811 362296</t>
  </si>
  <si>
    <t>TYL 874854</t>
  </si>
  <si>
    <t>39 Toll House Neuk, Tranent EH33 2QU, UK</t>
  </si>
  <si>
    <t>Willie McFarlane</t>
  </si>
  <si>
    <t>07850 739564</t>
  </si>
  <si>
    <t>Collect 2pm</t>
  </si>
  <si>
    <t>29 Riversdale Rd, Edinburgh EH12 5QP, UK</t>
  </si>
  <si>
    <t>Ross Anderson</t>
  </si>
  <si>
    <t>07488 375368</t>
  </si>
  <si>
    <t>11 Whitehill Grove, Dalkeith EH22 2LJ, UK</t>
  </si>
  <si>
    <t>Andy McNaught</t>
  </si>
  <si>
    <t>EARLY AM</t>
  </si>
  <si>
    <t>1 St Ronan's Terrace, Edinburgh EH10 5NG, UK</t>
  </si>
  <si>
    <t>Mozolowski and Murray</t>
  </si>
  <si>
    <t>7 New Tower Pl, Portobello, Edinburgh EH15 1TS, UK</t>
  </si>
  <si>
    <t>skip is at rear of property in beach lane</t>
  </si>
  <si>
    <t>On-Stop</t>
  </si>
  <si>
    <t>for grange</t>
  </si>
  <si>
    <t>19 Clerwood Way, Edinburgh EH12 8QA, UK</t>
  </si>
  <si>
    <t>13 Beresford Pl, Edinburgh EH5 3SL, UK</t>
  </si>
  <si>
    <t>88 The Murrays Brae, Edinburgh EH17 8UJ, UK</t>
  </si>
  <si>
    <t>anne forbes</t>
  </si>
  <si>
    <t>07746 600389</t>
  </si>
  <si>
    <t>TYL035410</t>
  </si>
  <si>
    <t>2, 8 Easter Dalry Rd, Edinburgh EH11 2TS, UK</t>
  </si>
  <si>
    <t>leon forbes</t>
  </si>
  <si>
    <t>07840 464138</t>
  </si>
  <si>
    <t>129 Craigmount Brae, Edinburgh EH12 8XW, UK</t>
  </si>
  <si>
    <t>Must pay by card</t>
  </si>
  <si>
    <t>TYL177942</t>
  </si>
  <si>
    <t>68 Argyle Cres, Portobello, Edinburgh EH15 2QD, UK</t>
  </si>
  <si>
    <t>12 Craigs Rd, Edinburgh EH12 8EL, UK</t>
  </si>
  <si>
    <t>5 Waverley Rd, Dalkeith EH22 3DJ, UK</t>
  </si>
  <si>
    <t>210 Glasgow Rd, Edinburgh EH12 9BW, UK</t>
  </si>
  <si>
    <t>112 Commercial St, Leith, Edinburgh EH6 6NF, UK</t>
  </si>
  <si>
    <t>Green Plumbers</t>
  </si>
  <si>
    <t>TYL561422. 8am</t>
  </si>
  <si>
    <t>Belsis Cottage, Ormiston Hall, Ormiston, Tranent EH35 5NJ, UK</t>
  </si>
  <si>
    <t>TYL241774</t>
  </si>
  <si>
    <t>11 Corstorphine House Ave, Corstorphine, Edinburgh EH12 7AD, UK</t>
  </si>
  <si>
    <t>Collect payment for 2 skips</t>
  </si>
  <si>
    <t>am</t>
  </si>
  <si>
    <t>5 Ann St, Edinburgh EH4 1PL, UK</t>
  </si>
  <si>
    <t>TYL756394 £336</t>
  </si>
  <si>
    <t>165 Dalry Rd, Edinburgh EH11, UK</t>
  </si>
  <si>
    <t>agah</t>
  </si>
  <si>
    <t>07788 832828</t>
  </si>
  <si>
    <t>7 Howdenhall Ct, Edinburgh EH16 6UT, UK</t>
  </si>
  <si>
    <t>mark thompson</t>
  </si>
  <si>
    <t>Grindlay St, Edinburgh, UK</t>
  </si>
  <si>
    <t>rtr</t>
  </si>
  <si>
    <t>6 Roman Park, Dalkeith EH22 2QX, UK</t>
  </si>
  <si>
    <t>peter jannetta</t>
  </si>
  <si>
    <t>07775 342532</t>
  </si>
  <si>
    <t>TYL523154</t>
  </si>
  <si>
    <t>47 Dryden Terrace, Loanhead EH20, UK</t>
  </si>
  <si>
    <t>Michael Hart Cabinet Makers</t>
  </si>
  <si>
    <t xml:space="preserve"> 0131 448 2938</t>
  </si>
  <si>
    <t>21, 2 Douglas Cres, Edinburgh EH12 5BB, UK</t>
  </si>
  <si>
    <t>Unit 7 , Wallyford Industrial Estate, Wallyford, Musselburgh EH21 8QJ, UK</t>
  </si>
  <si>
    <t>SHaron rogerson</t>
  </si>
  <si>
    <t>07919 212672</t>
  </si>
  <si>
    <t>TYL361766</t>
  </si>
  <si>
    <t>Unit 7</t>
  </si>
  <si>
    <t>5 Waverley Rd, dalkeith</t>
  </si>
  <si>
    <t>16 Latch Park, Edinburgh EH13 0FD, UK</t>
  </si>
  <si>
    <t>stein electrical</t>
  </si>
  <si>
    <t>07949 701435</t>
  </si>
  <si>
    <t>call daniel when on site</t>
  </si>
  <si>
    <t>4 Orchard Grove, Edinburgh EH4 2ER, UK</t>
  </si>
  <si>
    <t>14 Clermiston Hill, Edinburgh EH4 7DJ, UK</t>
  </si>
  <si>
    <t>TYL584286</t>
  </si>
  <si>
    <t xml:space="preserve">Darnconner, 10 Edinburgh Rd, Linlithgow EH49, </t>
  </si>
  <si>
    <t>chris</t>
  </si>
  <si>
    <t>07711 759175</t>
  </si>
  <si>
    <t>TYL092470</t>
  </si>
  <si>
    <t>35 Hopetoun Terrace, Gullane EH31 2DD, UK</t>
  </si>
  <si>
    <t>AS FAR BACK IN DRIVEWAY AS POSSIBLE</t>
  </si>
  <si>
    <t>28 Ravelsykes Rd, Penicuik EH26 9JG, UK</t>
  </si>
  <si>
    <t>collect payment for 8yd skip as well</t>
  </si>
  <si>
    <t>42, 39-9 Gardner's Cres, Edinburgh EH3 8DG, UK</t>
  </si>
  <si>
    <t>8yd on site</t>
  </si>
  <si>
    <t>2 Meadowfield Terrace, Edinburgh EH8 7NR, UK</t>
  </si>
  <si>
    <t>Must have cash</t>
  </si>
  <si>
    <t>15 Palmerston Rd, Edinburgh EH9 1TL, UK</t>
  </si>
  <si>
    <t>2 Easter Dalry Rd, Edinburgh EH11 2TS, UK</t>
  </si>
  <si>
    <t>Leon</t>
  </si>
  <si>
    <t>07523 678185</t>
  </si>
  <si>
    <t>42 Winton Terrace, Edinburgh EH10 7AT, UK</t>
  </si>
  <si>
    <t>test</t>
  </si>
  <si>
    <t>mike carr</t>
  </si>
  <si>
    <t>5, 2 St Clair Ave, Edinburgh EH6 8JS, UK</t>
  </si>
  <si>
    <t>IN DRIVEWAY</t>
  </si>
  <si>
    <t>5 Mavisbank Grange, Loanhead EH20 9SZ, UK</t>
  </si>
  <si>
    <t>22 Seventh St, Newtongrange, Dalkeith EH22 4JT, UK</t>
  </si>
  <si>
    <t>archie lockhart</t>
  </si>
  <si>
    <t>07812 103976</t>
  </si>
  <si>
    <t>IN DISABLED BAY</t>
  </si>
  <si>
    <t>82 Corby Craig Ave, Bilston, Loanhead EH25 9TL, UK</t>
  </si>
  <si>
    <t>Danny O'Donoghue</t>
  </si>
  <si>
    <t>07713 898723</t>
  </si>
  <si>
    <t>C&amp;J plumbing</t>
  </si>
  <si>
    <t>10 Pentland Grove, Edinburgh EH10 6NR, UK</t>
  </si>
  <si>
    <t>12 Loganlea Ave, Edinburgh EH7 6PG, UK</t>
  </si>
  <si>
    <t>62 Stenhouse Gardens, Edinburgh EH11 3HN, UK</t>
  </si>
  <si>
    <t>Lewis Reid</t>
  </si>
  <si>
    <t>07976 718914</t>
  </si>
  <si>
    <t>TYL232958</t>
  </si>
  <si>
    <t>4 Southfield Terrace, Edinburgh EH15 1RE, UK</t>
  </si>
  <si>
    <t>code on the padlock (0000)</t>
  </si>
  <si>
    <t>2 Strathearn Pl, Edinburgh EH9 2AJ, UK</t>
  </si>
  <si>
    <t>Wallyford Industrial Estate, Wallyford, Musselburgh EH21 8QJ, UK</t>
  </si>
  <si>
    <t>rogerson coaches</t>
  </si>
  <si>
    <t>TYL575672</t>
  </si>
  <si>
    <t>35 Granton Mill Park, Edinburgh EH4 4UU, UK</t>
  </si>
  <si>
    <t>Barnton Driveways</t>
  </si>
  <si>
    <t>07834 411351</t>
  </si>
  <si>
    <t>TYL878090</t>
  </si>
  <si>
    <t xml:space="preserve"> Saltoun House, Pencaitland, Tranent EH34 5DS, UK</t>
  </si>
  <si>
    <t>Hardengreen Industrial Estate, Dalhousie Rd, Dalkeith EH22 3NX, UK</t>
  </si>
  <si>
    <t>pentland tech</t>
  </si>
  <si>
    <t>Marine Esplanade, Leith, Edinburgh EH6, UK</t>
  </si>
  <si>
    <t>Prs</t>
  </si>
  <si>
    <t>07725 261835</t>
  </si>
  <si>
    <t>21 Braid Hills Ave, Edinburgh EH10 6LH, UK</t>
  </si>
  <si>
    <t>Green bathroom</t>
  </si>
  <si>
    <t xml:space="preserve"> 07543 549 312</t>
  </si>
  <si>
    <t>27 Buckstone Terrace, Edinburgh EH10 6QA, UK</t>
  </si>
  <si>
    <t>Need one of the skips away ASAP</t>
  </si>
  <si>
    <t>11 Old Farm Ave, Edinburgh EH13 0QQ, UK</t>
  </si>
  <si>
    <t>Sousa Buildings</t>
  </si>
  <si>
    <t xml:space="preserve"> 07529 344520</t>
  </si>
  <si>
    <t>Wait and load</t>
  </si>
  <si>
    <t>74 March Rd, Edinburgh EH4 3SY, UK</t>
  </si>
  <si>
    <t>John bruce</t>
  </si>
  <si>
    <t>07919 212822</t>
  </si>
  <si>
    <t>TYL575822</t>
  </si>
  <si>
    <t>190 Causewayside, Edinburgh EH9 1PN, UK</t>
  </si>
  <si>
    <t>108 Whitehill Ave, Musselburgh EH21 6TF, UK</t>
  </si>
  <si>
    <t xml:space="preserve">James </t>
  </si>
  <si>
    <t>07827 933265</t>
  </si>
  <si>
    <t>Via callum ag skips</t>
  </si>
  <si>
    <t>After 12</t>
  </si>
  <si>
    <t>36 Shadepark Gardens, Dalkeith EH22 1BX, UK</t>
  </si>
  <si>
    <t xml:space="preserve"> 5 Papple cottages, Haddington EH41 4QD, UK</t>
  </si>
  <si>
    <t>paul toulouse</t>
  </si>
  <si>
    <t>07815 925833</t>
  </si>
  <si>
    <t>34 Buckstone Dell, Edinburgh EH10 6PG, UK</t>
  </si>
  <si>
    <t>Sherbrook Construction</t>
  </si>
  <si>
    <t xml:space="preserve"> 07780 442900
 Paul - 07984 664546</t>
  </si>
  <si>
    <t>18 Blackford Ave, Edinburgh EH9 2PH, UK</t>
  </si>
  <si>
    <t>Academy Park, Edinburgh EH6, UK</t>
  </si>
  <si>
    <t>12 glasgow road bathgate</t>
  </si>
  <si>
    <t>Mr Carter</t>
  </si>
  <si>
    <t>07831 224 922</t>
  </si>
  <si>
    <t>Probuild</t>
  </si>
  <si>
    <t>28 Newmills Rd, Dalkeith EH22 2AH, UK</t>
  </si>
  <si>
    <t>david birrell</t>
  </si>
  <si>
    <t>07946 685873</t>
  </si>
  <si>
    <t>tyl139166</t>
  </si>
  <si>
    <t>call when close by</t>
  </si>
  <si>
    <t>12 Gilmerton Dykes Ave, Edinburgh EH17 8ND, UK</t>
  </si>
  <si>
    <t>Ali</t>
  </si>
  <si>
    <t>07429 128416</t>
  </si>
  <si>
    <t>12 Craigs Rd, Edinburgh EH12 0BB, UK</t>
  </si>
  <si>
    <t>TYL179414</t>
  </si>
  <si>
    <t>Weight &amp; Load</t>
  </si>
  <si>
    <t>28 Dalrymple Loan, Musselburgh EH21 7DL, UK</t>
  </si>
  <si>
    <t>Adam singer</t>
  </si>
  <si>
    <t>07813 204607</t>
  </si>
  <si>
    <t>TYL 615482</t>
  </si>
  <si>
    <t xml:space="preserve">Call when on the way. </t>
  </si>
  <si>
    <t xml:space="preserve"> 0333 121 1056, Craig - 07934 602 274 </t>
  </si>
  <si>
    <t>SKIP IS LOCATED IN LOCKHARTON AVENUE</t>
  </si>
  <si>
    <t>Boggs Holdings Road End, Pencaitland, Tranent EH34 5AT, UK</t>
  </si>
  <si>
    <t>Boggs Holdings Road End, Pencaitland, Tranent EH34 5AZ, UK</t>
  </si>
  <si>
    <t>shane 07391 377929</t>
  </si>
  <si>
    <t>16 enc</t>
  </si>
  <si>
    <t>13 Mansfield Pl, Newtongrange, Dalkeith EH22 4SF, UK</t>
  </si>
  <si>
    <t>Richard Stewart</t>
  </si>
  <si>
    <t>07900 085463</t>
  </si>
  <si>
    <t>Ground outside the flat</t>
  </si>
  <si>
    <t>45 Watson Cres, Edinburgh EH11 1ER, UK</t>
  </si>
  <si>
    <t>george mckay ltd</t>
  </si>
  <si>
    <t>07771 616813</t>
  </si>
  <si>
    <t>Stobshiel House, Humbie EH36 5PD, UK</t>
  </si>
  <si>
    <t>3 Stobshiel Farm</t>
  </si>
  <si>
    <t>53 Pendriech Grove</t>
  </si>
  <si>
    <t>07494 582524</t>
  </si>
  <si>
    <t>18 Ferry Rd Dr, Edinburgh EH4 4BP, UK</t>
  </si>
  <si>
    <t>3 Lauderdale St, Edinburgh EH9 1DF, UK</t>
  </si>
  <si>
    <t>130-230pm</t>
  </si>
  <si>
    <t>TYL078102</t>
  </si>
  <si>
    <t>11 Priestfield Rd, Edinburgh EH16 5HJ, UK</t>
  </si>
  <si>
    <t>scott moncrief</t>
  </si>
  <si>
    <t>07913 595273</t>
  </si>
  <si>
    <t>5 Mountcastle Terrace, Edinburgh EH8 7SQ, UK</t>
  </si>
  <si>
    <t>DTJ</t>
  </si>
  <si>
    <t>40 Cadwell Gardens, Gorebridge EH23 4NE, UK</t>
  </si>
  <si>
    <t>Friday morning, she will have the gate open</t>
  </si>
  <si>
    <t>36 Marionville Dr, Edinburgh EH7 6BW, UK</t>
  </si>
  <si>
    <t>Ryan Dary</t>
  </si>
  <si>
    <t>07704 103147</t>
  </si>
  <si>
    <t>TYL836202</t>
  </si>
  <si>
    <t>Addiston Farm Rd, Ratho, Newbridge, UK</t>
  </si>
  <si>
    <t>Elaine</t>
  </si>
  <si>
    <t>240 cash</t>
  </si>
  <si>
    <t>Hilltop, Athelstaneford, North Berwick EH39 5BE, UK</t>
  </si>
  <si>
    <t>Jake</t>
  </si>
  <si>
    <t>07565 318754</t>
  </si>
  <si>
    <t>93 Redhall Rd, Edinburgh EH14 2DW, UK</t>
  </si>
  <si>
    <t>25B Craigour Dr, Edinburgh EH17 7NU, UK</t>
  </si>
  <si>
    <t>IN DRIVEWAY, TAKE BATONS</t>
  </si>
  <si>
    <t>Henry</t>
  </si>
  <si>
    <t>Drop Monday morning collection on Wednesday as they have a delivery coming</t>
  </si>
  <si>
    <t>Balerno EH14, UK</t>
  </si>
  <si>
    <t>Rab Mcneil</t>
  </si>
  <si>
    <t>Lothian Bridge, Newbattle, Dalkeith EH22 4TR, UK</t>
  </si>
  <si>
    <t>craig minto</t>
  </si>
  <si>
    <t>07753 229801</t>
  </si>
  <si>
    <t>The Sun Inn</t>
  </si>
  <si>
    <t>9 Douglas Pl, Linlithgow EH49 6DL, UK</t>
  </si>
  <si>
    <t xml:space="preserve">jost property </t>
  </si>
  <si>
    <t>john bruce</t>
  </si>
  <si>
    <t>Kiln Cottage, D'Arcy, Dalkeith EH22 5TQ, UK</t>
  </si>
  <si>
    <t>21 Gracemount Dr, Edinburgh EH16 6RP, UK</t>
  </si>
  <si>
    <t>Neil Moffat</t>
  </si>
  <si>
    <t>07711 673843</t>
  </si>
  <si>
    <t>TYL773070</t>
  </si>
  <si>
    <t>in car park next to felt. away from tje disabled ramp</t>
  </si>
  <si>
    <t>100 ingilston road</t>
  </si>
  <si>
    <t>secure airparks</t>
  </si>
  <si>
    <t>5 longstone view</t>
  </si>
  <si>
    <t>TYL778174</t>
  </si>
  <si>
    <t>6-7 AM</t>
  </si>
  <si>
    <t>Tweeddale Ave, Gifford, Haddington EH41, UK</t>
  </si>
  <si>
    <t>mobile skips</t>
  </si>
  <si>
    <t>22 Coates Cres, Edinburgh EH3 8HP, UK</t>
  </si>
  <si>
    <t>8-9 AM</t>
  </si>
  <si>
    <t>16 Lomond Rd, Edinburgh EH5 3JR, UK</t>
  </si>
  <si>
    <t>77 Pirniefield Pl, Edinburgh EH6 7QE, UK</t>
  </si>
  <si>
    <t>6 Tyne Park, Pencaitland, Tranent EH34 5HH, UK</t>
  </si>
  <si>
    <t>jost property</t>
  </si>
  <si>
    <t>19 Blackford Ave, Edinburgh EH9 2PJ, UK</t>
  </si>
  <si>
    <t>17 Esslemont Rd, Edinburgh EH16 5PX, UK</t>
  </si>
  <si>
    <t>TYL027262</t>
  </si>
  <si>
    <t>46 Ulster Cres, Edinburgh EH8 7LD, UK</t>
  </si>
  <si>
    <t>rab griffin</t>
  </si>
  <si>
    <t>TYL113094</t>
  </si>
  <si>
    <t>14 St Vincent St, Edinburgh EH3 6SH, UK</t>
  </si>
  <si>
    <t>john stanton</t>
  </si>
  <si>
    <t>13 Lord President Rd, North Berwick EH39 4RU, UK</t>
  </si>
  <si>
    <t>38 Craigleith Hill Ave, Edinburgh EH4 2JN, UK</t>
  </si>
  <si>
    <t>barnton driveways</t>
  </si>
  <si>
    <t>gao</t>
  </si>
  <si>
    <t>CALL BEFORE LEAVING</t>
  </si>
  <si>
    <t>07432 083088</t>
  </si>
  <si>
    <t>43 Easter Langside Medway, Dalkeith EH22 2FJ, UK</t>
  </si>
  <si>
    <t>Thornton Rd, Rosewell EH24, UK</t>
  </si>
  <si>
    <t>6-7AM</t>
  </si>
  <si>
    <t>16 Hope Terrace, Edinburgh EH9 2AP, UK</t>
  </si>
  <si>
    <t>24 Salters Rd, Wallyford, Musselburgh EH21 8AA, UK</t>
  </si>
  <si>
    <t>wallyford miners</t>
  </si>
  <si>
    <t>0131 665 2416</t>
  </si>
  <si>
    <t>SKIP TO BE RELOCATED ON SITE.ASK CUSTOMER FOR NEW LOCATION</t>
  </si>
  <si>
    <t>60 Cumberland St, Edinburgh EH3 6RD, UK</t>
  </si>
  <si>
    <t>craig beattie</t>
  </si>
  <si>
    <t>07890 556460</t>
  </si>
  <si>
    <t>TYL092010</t>
  </si>
  <si>
    <t>07948 724465</t>
  </si>
  <si>
    <t>75 Balgreen Rd, Edinburgh EH12 5UA, UK</t>
  </si>
  <si>
    <t>Craig Hume Joinery</t>
  </si>
  <si>
    <t xml:space="preserve"> 07817 594180</t>
  </si>
  <si>
    <t>call when on site</t>
  </si>
  <si>
    <t>604 Queensferry Rd, Edinburgh EH4 6AT, UK</t>
  </si>
  <si>
    <t>abdul ?</t>
  </si>
  <si>
    <t>07882 526481</t>
  </si>
  <si>
    <t>12 Glasgow Rd, Bathgate EH48, UK</t>
  </si>
  <si>
    <t>Ian Carter</t>
  </si>
  <si>
    <t>phone ahead</t>
  </si>
  <si>
    <t>South Park, Edinburgh EH6 4SN, UK</t>
  </si>
  <si>
    <t>Shauns Lawns</t>
  </si>
  <si>
    <t>07838 159510</t>
  </si>
  <si>
    <t>CARD</t>
  </si>
  <si>
    <t>7 Gogarloch Haugh, Edinburgh EH12 9JG, UK</t>
  </si>
  <si>
    <t>12yd currently on site</t>
  </si>
  <si>
    <t>South Parks Industrial Estate, Peebles EH45 9ED, UK</t>
  </si>
  <si>
    <t>S1 Auto</t>
  </si>
  <si>
    <t>07926 132508</t>
  </si>
  <si>
    <t>13 Tandberg Wy, Haddington EH41 3FZ, UK</t>
  </si>
  <si>
    <t>Dennis</t>
  </si>
  <si>
    <t>07538 718828</t>
  </si>
  <si>
    <t>£290 cash</t>
  </si>
  <si>
    <t>15 Kay Gardens, Cockenzie, Prestonpans EH32 0HH, UK</t>
  </si>
  <si>
    <t>Melissa malone</t>
  </si>
  <si>
    <t>07340 741456</t>
  </si>
  <si>
    <t>28 Arden St, Edinburgh EH9 1BW, UK</t>
  </si>
  <si>
    <t>126 Greenwell Wynd, Edinburgh EH17 8WN, UK</t>
  </si>
  <si>
    <t>collect additonal money from previous job</t>
  </si>
  <si>
    <t>20 Murrayfield Ave, Edinburgh EH12 6AX, UK</t>
  </si>
  <si>
    <t>15 Lochrin Pl, Edinburgh EH3 9QT, UK</t>
  </si>
  <si>
    <t>18 Riversdale Grove, Edinburgh EH12 5QS, UK</t>
  </si>
  <si>
    <t>Clerwood attics</t>
  </si>
  <si>
    <t>53 Redford Loan, Edinburgh EH13 0AU, UK</t>
  </si>
  <si>
    <t>dtj joinery</t>
  </si>
  <si>
    <t>sea view glasclune eh39 4RB</t>
  </si>
  <si>
    <t>Rab Griffin</t>
  </si>
  <si>
    <t>TYL558666</t>
  </si>
  <si>
    <t>2 skips</t>
  </si>
  <si>
    <t>17 Station Rd, Roslin EH25 9LP, UK</t>
  </si>
  <si>
    <t>will brownlee</t>
  </si>
  <si>
    <t>07879 898778</t>
  </si>
  <si>
    <t>21 Moffat Walk, Tranent EH33 2QN, UK</t>
  </si>
  <si>
    <t>best improvements</t>
  </si>
  <si>
    <t>07359 644763</t>
  </si>
  <si>
    <t>newcraft</t>
  </si>
  <si>
    <t>33 Oxgangs Farm Terrace, Edinburgh EH13 9QB, UK</t>
  </si>
  <si>
    <t>53 Orchardhead Rd, Edinburgh EH16 6HR, UK</t>
  </si>
  <si>
    <t>Laverockbank Rd, Newhaven, Edinburgh EH5, UK</t>
  </si>
  <si>
    <t>dougie 07989 050279</t>
  </si>
  <si>
    <t>between 10-12</t>
  </si>
  <si>
    <t>dtj</t>
  </si>
  <si>
    <t>50 Laverockbank Rd, Newhaven, Edinburgh EH5 3BZ, UK</t>
  </si>
  <si>
    <t>Seaview Glasclune Gardens, North Berwick EH39, UK</t>
  </si>
  <si>
    <t>07960 768059</t>
  </si>
  <si>
    <t>20 Murrayfield Gardens, Edinburgh EH12 6DF, UK</t>
  </si>
  <si>
    <t>63 Clermiston Pl, Edinburgh EH4 7DR, UK</t>
  </si>
  <si>
    <t>41 Kemp's End, Tranent EH33 2GZ, UK</t>
  </si>
  <si>
    <t>kieran gordon</t>
  </si>
  <si>
    <t>4a Marine Esplanade, Leith, Edinburgh EH6 7LU, UK</t>
  </si>
  <si>
    <t>5 Easter Langside Grv, Dalkeith EH22, UK</t>
  </si>
  <si>
    <t>ryan cairney</t>
  </si>
  <si>
    <t>07525 468167</t>
  </si>
  <si>
    <t>Edgefield Rd Ind Est, Loanhead EH20, UK</t>
  </si>
  <si>
    <t>7 Lochend Rd, Ratho Station, Newbridge EH28 8SY, UK</t>
  </si>
  <si>
    <t>david whitecross</t>
  </si>
  <si>
    <t>88 Buckstone Loan, Edinburgh EH10 6UG, UK</t>
  </si>
  <si>
    <t>16 Carfrae Rd, Edinburgh EH4 3SA, UK</t>
  </si>
  <si>
    <t>woman in office going to pay first in morning</t>
  </si>
  <si>
    <t>edinburgh boiler company</t>
  </si>
  <si>
    <t>07925 409078</t>
  </si>
  <si>
    <t>22 Craigs Cres, Edinburgh EH12 8HT, UK</t>
  </si>
  <si>
    <t>alied mair</t>
  </si>
  <si>
    <t>07933 606923</t>
  </si>
  <si>
    <t>101 Parkhead Loan, Edinburgh EH11 4SN, UK</t>
  </si>
  <si>
    <t xml:space="preserve"> 07837 209940 Robin</t>
  </si>
  <si>
    <t>11 Threipmuir Ave, Balerno EH14 7EY, UK</t>
  </si>
  <si>
    <t>cammy crawford</t>
  </si>
  <si>
    <t>07958 642136</t>
  </si>
  <si>
    <t>TYL268322</t>
  </si>
  <si>
    <t>36 Dolphin Ave, Currie EH14 5RD, UK</t>
  </si>
  <si>
    <t>47 Buckstone Terrace, Edinburgh EH10 6QJ, UK</t>
  </si>
  <si>
    <t>2 Edwards Wynd, Edinburgh EH17 8XR, UK</t>
  </si>
  <si>
    <t>stevie</t>
  </si>
  <si>
    <t>2 Marchhall Cres, Edinburgh EH16 5HN, UK</t>
  </si>
  <si>
    <t>51 Craiglockhart Rd, Edinburgh EH14 1HH, UK</t>
  </si>
  <si>
    <t>31 Denholm Dr, Musselburgh EH21 6TR, UK</t>
  </si>
  <si>
    <t>DAVID JOHN KITCHENS</t>
  </si>
  <si>
    <t>CALL FOR PAYMENT</t>
  </si>
  <si>
    <t>C&amp;J</t>
  </si>
  <si>
    <t>Pentland Industrial Estate, Loanhead EH20, UK</t>
  </si>
  <si>
    <t>193 The Murrays, Edinburgh EH17 8UN, UK</t>
  </si>
  <si>
    <t>ronnie law</t>
  </si>
  <si>
    <t>36 High St, Penicuik EH26 8HS, UK</t>
  </si>
  <si>
    <t>diy d.a.d</t>
  </si>
  <si>
    <t>07889 404155</t>
  </si>
  <si>
    <t>call before leaving</t>
  </si>
  <si>
    <t>26 Clerk Rd, Penicuik EH26 9HY, UK</t>
  </si>
  <si>
    <t>james black</t>
  </si>
  <si>
    <t>9-10AM</t>
  </si>
  <si>
    <t>13 Beresford Place, Edinburgh EH5 3EU, UK</t>
  </si>
  <si>
    <t>35 Longstone Gardens, Edinburgh EH14 2BE, UK</t>
  </si>
  <si>
    <t>4a Lower Broomieknowe, Lasswade EH18 1LW, UK</t>
  </si>
  <si>
    <t>22 Maryfield Pl, Bonnyrigg EH19 3BQ, UK</t>
  </si>
  <si>
    <t>58 N Gyle Rd, Edinburgh EH12 8EP, UK</t>
  </si>
  <si>
    <t>GTM Construction</t>
  </si>
  <si>
    <t xml:space="preserve"> 07938 629374</t>
  </si>
  <si>
    <t>41 Grassmarket, Edinburgh EH1 2HS, UK</t>
  </si>
  <si>
    <t>3PM ish</t>
  </si>
  <si>
    <t>AFTERNOON WAIT AND LOAD</t>
  </si>
  <si>
    <t>58 Cowpits Ave, Whitecraig, Musselburgh EH21 8TD, UK</t>
  </si>
  <si>
    <t>uplift 28 SMEATON GARDENS</t>
  </si>
  <si>
    <t>95 Joppa Rd., Edinburgh EH15 2HB, UK</t>
  </si>
  <si>
    <t>go to the rear of the property in woodside terrace</t>
  </si>
  <si>
    <t>29 Barnton Ave, Edinburgh EH4 6JG, UK</t>
  </si>
  <si>
    <t>Probuild / Lee Spence</t>
  </si>
  <si>
    <t>27 Main St, Davidson's Mains, Edinburgh EH4, UK</t>
  </si>
  <si>
    <t>Craighouse Terrace, Edinburgh EH10, UK</t>
  </si>
  <si>
    <t>4 Dunkeld St, Edinburgh EH16 4WU, UK</t>
  </si>
  <si>
    <t>Sleigh Dr, Edinburgh EH7, UK</t>
  </si>
  <si>
    <t>Wayne Lawrie</t>
  </si>
  <si>
    <t>Same day uplift</t>
  </si>
  <si>
    <t>3 Bilston Cottages, Bilston, Roslin EH25 9SS, UK</t>
  </si>
  <si>
    <t>matt brown</t>
  </si>
  <si>
    <t>07868 750417</t>
  </si>
  <si>
    <t>archie</t>
  </si>
  <si>
    <t>TYL049518</t>
  </si>
  <si>
    <t>9 Anne St, Penicuik EH26 0HW, UK</t>
  </si>
  <si>
    <t>James Black</t>
  </si>
  <si>
    <t>07908 175376</t>
  </si>
  <si>
    <t>104 Ravenswood Rise, Livingston EH54 6PG, UK</t>
  </si>
  <si>
    <t>Universal Roofing</t>
  </si>
  <si>
    <t xml:space="preserve"> 07859 126219</t>
  </si>
  <si>
    <t>19 Pirniefield Grove, Edinburgh EH6 7QB, UK</t>
  </si>
  <si>
    <t>Douglas Field</t>
  </si>
  <si>
    <t>Riccarton Mains Rd, Currie EH14, UK</t>
  </si>
  <si>
    <t>John Brazil</t>
  </si>
  <si>
    <t>30 Baberton Cres, Juniper Green EH14 5BP, UK</t>
  </si>
  <si>
    <t>Mac Roofing</t>
  </si>
  <si>
    <t>2 Orchardhead Loan, Edinburgh EH16 6HW, UK</t>
  </si>
  <si>
    <t>62 Bankton Grn, Livingston EH54 9EB, UK</t>
  </si>
  <si>
    <t>13.05.25</t>
  </si>
  <si>
    <t>7 Cortleferry Park, Eskbank</t>
  </si>
  <si>
    <t>Mike Easton</t>
  </si>
  <si>
    <t>07818 085887</t>
  </si>
  <si>
    <t>TYL 403826</t>
  </si>
  <si>
    <t>1 Inveralmond Drive</t>
  </si>
  <si>
    <t>AM delivery</t>
  </si>
  <si>
    <t>E12</t>
  </si>
  <si>
    <t>18 Danube Street</t>
  </si>
  <si>
    <t>Murray Developments</t>
  </si>
  <si>
    <t>28 Claremount Road, EH6 7NH</t>
  </si>
  <si>
    <t>07591 018197</t>
  </si>
  <si>
    <t>8 wk permit</t>
  </si>
  <si>
    <t>22 Durham Rd S, Edinburgh EH15 3PD, UK</t>
  </si>
  <si>
    <t>MJ Joinery</t>
  </si>
  <si>
    <t>07770 755894</t>
  </si>
  <si>
    <t>07770 772468 kirsty</t>
  </si>
  <si>
    <t>3 Thorny Crook Cres, Dalkeith EH22 2RH, UK</t>
  </si>
  <si>
    <t xml:space="preserve">Bob Samuel </t>
  </si>
  <si>
    <t>07970 636982</t>
  </si>
  <si>
    <t>42 paradykes avenue, loanhead</t>
  </si>
  <si>
    <t>call when on way</t>
  </si>
  <si>
    <t>15 Shandon St, Edinburgh EH11 1QH, UK</t>
  </si>
  <si>
    <t>38 McLaren Rd, Edinburgh EH9 2BN, UK</t>
  </si>
  <si>
    <t>Mitchell landscaping</t>
  </si>
  <si>
    <t xml:space="preserve"> 07540 425431</t>
  </si>
  <si>
    <t>11 Marchburn Dr, Penicuik EH26 9HE, UK</t>
  </si>
  <si>
    <t>ivo</t>
  </si>
  <si>
    <t>tyl223442</t>
  </si>
  <si>
    <t>270 Ferry Rd., Edinburgh EH5 3AN, UK</t>
  </si>
  <si>
    <t>Well Developments</t>
  </si>
  <si>
    <t xml:space="preserve"> 07977 522016</t>
  </si>
  <si>
    <t>tyl069398</t>
  </si>
  <si>
    <t>12 The Smithy, West Linton EH46 7EZ, UK</t>
  </si>
  <si>
    <t>Wait &amp; Load</t>
  </si>
  <si>
    <t>Inverleith Terrace Ln, Edinburgh EH3, UK</t>
  </si>
  <si>
    <t>React 24</t>
  </si>
  <si>
    <t>22 Kedslie Rd, Edinburgh EH16 6NT, UK</t>
  </si>
  <si>
    <t>37 George Dr, Loanhead EH20 9DL, UK</t>
  </si>
  <si>
    <t>21B Merchiston Ave, Edinburgh EH10 4PJ, UK</t>
  </si>
  <si>
    <t>33 Claverhouse Dr, Edinburgh EH16 6BX, UK</t>
  </si>
  <si>
    <t>18 Danube St, Edinburgh EH4 1NT, UK</t>
  </si>
  <si>
    <t>07881 192022</t>
  </si>
  <si>
    <t>CTD Scotland</t>
  </si>
  <si>
    <t>42 Paradykes Ave, Loanhead EH20 9LD, UK</t>
  </si>
  <si>
    <t>14 Forrest Rd, Edinburgh EH1 2QN, UK</t>
  </si>
  <si>
    <t>10 Smeaton Gardens, Edinburgh EH16 4ZE, UK</t>
  </si>
  <si>
    <t>tyl778266</t>
  </si>
  <si>
    <t>5 Winton Dr, Edinburgh EH10 7AL, UK</t>
  </si>
  <si>
    <t>C&amp;J Home Solutions</t>
  </si>
  <si>
    <t>22 Merchiston Park, Edinburgh EH10 4PN, UK</t>
  </si>
  <si>
    <t>South Edinburgh Joinery</t>
  </si>
  <si>
    <t>07540 198131</t>
  </si>
  <si>
    <t>42 Eskbank Rd, Dalkeith EH22 3BT, UK</t>
  </si>
  <si>
    <t>Diy Dad</t>
  </si>
  <si>
    <t>Abbotsford Rd, North Berwick EH39, UK</t>
  </si>
  <si>
    <t>5 Lawfield Steading, Dalkeith EH22 5TG, UK</t>
  </si>
  <si>
    <t>21 Howard Pl, Edinburgh EH3 5JY, UK</t>
  </si>
  <si>
    <t>3 Dalkeith Rd, Edinburgh EH16 5BW, UK</t>
  </si>
  <si>
    <t>1 Inveralmond Dr, Cramond, Edinburgh EH4 6JX, UK</t>
  </si>
  <si>
    <t>19 Murrayfield Rd, Edinburgh EH12 6EP, UK</t>
  </si>
  <si>
    <t>Vincent James</t>
  </si>
  <si>
    <t xml:space="preserve"> 07734 104047</t>
  </si>
  <si>
    <t>26 Mauricewood Ave, Penicuik EH26 0BH, UK</t>
  </si>
  <si>
    <t>Gil Bartholomew</t>
  </si>
  <si>
    <t>tyl759562</t>
  </si>
  <si>
    <t>8 Pentland Ave, Currie EH14 5QD, UK</t>
  </si>
  <si>
    <t>43 E Croft, Ratho, Newbridge EH28 8PD, UK</t>
  </si>
  <si>
    <t>tyl820234</t>
  </si>
  <si>
    <t>10 Pentland Ave, Edinburgh, Currie EH14 5QD, UK</t>
  </si>
  <si>
    <t>1 The Green, Balerno EH14 7LD, UK</t>
  </si>
  <si>
    <t>Richard Johnson</t>
  </si>
  <si>
    <t>TYL 595634</t>
  </si>
  <si>
    <t>on grass in front of house</t>
  </si>
  <si>
    <t>63 Muirhouse Grn, Edinburgh EH4 4RF, UK</t>
  </si>
  <si>
    <t>Rachel Anderson</t>
  </si>
  <si>
    <t>15 Eskview Rd, Musselburgh EH21 6PB, UK</t>
  </si>
  <si>
    <t>Elaine Turner</t>
  </si>
  <si>
    <t>12 Carrick Knowe Gardens, Edinburgh EH12 7ET, UK</t>
  </si>
  <si>
    <t>louise wright</t>
  </si>
  <si>
    <t>am delivery</t>
  </si>
  <si>
    <t>2 Fairholm Mews, Edinburgh EH10 4FE, UK</t>
  </si>
  <si>
    <t>AM DELIVERY 9 ONWARDS</t>
  </si>
  <si>
    <t>Station Rd, West Linton EH46, UK</t>
  </si>
  <si>
    <t>01577 866219</t>
  </si>
  <si>
    <t>9 Bankton Glade, Livingston EH54 9DG, UK</t>
  </si>
  <si>
    <t>Lothian Paving</t>
  </si>
  <si>
    <t>07584 121948</t>
  </si>
  <si>
    <t>Engine Rd, Loanhead EH20 9RF, UK</t>
  </si>
  <si>
    <t>12 Parkgrove Neuk, Edinburgh EH4 7QT, UK</t>
  </si>
  <si>
    <t>Edinburgh Roofing Services</t>
  </si>
  <si>
    <t>18 Millgate, Winchburgh, Broxburn EH52 6SS, UK</t>
  </si>
  <si>
    <t>Craig Gordon Building Services</t>
  </si>
  <si>
    <t>0131 458 4770</t>
  </si>
  <si>
    <t>9 Orchardhead Rd, Edinburgh EH16 6HJ, UK</t>
  </si>
  <si>
    <t>108 Deanpark Ave, Balerno EH14 7EE, UK</t>
  </si>
  <si>
    <t>07809 615452</t>
  </si>
  <si>
    <t>07951 551309</t>
  </si>
  <si>
    <t>6 Calton Rd, Edinburgh EH1 3BG, UK</t>
  </si>
  <si>
    <t>40 Craiglockhart Park, Edinburgh EH14 1EX, UK</t>
  </si>
  <si>
    <t>arm00194</t>
  </si>
  <si>
    <t>34 Silverknowes Terrace, Edinburgh EH4 5HL, UK</t>
  </si>
  <si>
    <t>Mobile Skip Hire</t>
  </si>
  <si>
    <t>07715 207816</t>
  </si>
  <si>
    <t>Dalhousie Mains, Dalkeith EH22 3LZ, UK</t>
  </si>
  <si>
    <t>Carlyle Construction</t>
  </si>
  <si>
    <t>07505 489038</t>
  </si>
  <si>
    <t>tyl210202</t>
  </si>
  <si>
    <t>108 Broomhall Rd, Corstorphine, Edinburgh EH12 7PP, UK</t>
  </si>
  <si>
    <t>13 Dryden Vale, Loanhead EH20 9HN, UK</t>
  </si>
  <si>
    <t>12 Rosemount Dr, Uphall, Broxburn EH52 6DE, UK</t>
  </si>
  <si>
    <t>John Bruce/Newcraft</t>
  </si>
  <si>
    <t>40 Loganlea Rd, Edinburgh EH7 6NP, UK</t>
  </si>
  <si>
    <t>18 Wallace Pl, Tranent EH33 1BG, UK</t>
  </si>
  <si>
    <t>26 Branders Pl, South Queensferry EH30 9AQ, UK</t>
  </si>
  <si>
    <t>We Mow Any Lawn</t>
  </si>
  <si>
    <t>07450 203806</t>
  </si>
  <si>
    <t>1 Ewington Pl, Stoneyburn, Bathgate EH47 8BT, UK</t>
  </si>
  <si>
    <t>58 Traquair Park W, Corstorphine, Edinburgh EH12 7AL, UK</t>
  </si>
  <si>
    <t>Murrayfield Building Co</t>
  </si>
  <si>
    <t>07515 818928</t>
  </si>
  <si>
    <t>Penicuik EH26 0QB, UK</t>
  </si>
  <si>
    <t>6 Raeburn St, Edinburgh EH4 1HY, UK</t>
  </si>
  <si>
    <t>61 Easter Drylaw Pl, Edinburgh EH4 2QH, UK</t>
  </si>
  <si>
    <t>7 Queen's Rd, Edinburgh EH4 2BY, UK</t>
  </si>
  <si>
    <t>18 Blinkbonny Terrace, Edinburgh EH4 3NA, UK</t>
  </si>
  <si>
    <t>18, 2 Ferry Rd Dr, Edinburgh EH4 4BS, UK</t>
  </si>
  <si>
    <t>14 Sidings Wy, Edinburgh EH14 1UE, UK</t>
  </si>
  <si>
    <t>12, 2 Great Michael Rise, Newhaven, Edinburgh EH6 4JB, UK</t>
  </si>
  <si>
    <t>13B Chamberlain Rd, Edinburgh EH10 4DJ, UK</t>
  </si>
  <si>
    <t>32 Ann St, Edinburgh EH4 1PJ, UK</t>
  </si>
  <si>
    <t>11 Bankpark Cres, Tranent EH33 1AR, UK</t>
  </si>
  <si>
    <t>SWB Roofing</t>
  </si>
  <si>
    <t xml:space="preserve"> 07738 677083</t>
  </si>
  <si>
    <t>1, 2 Inglewood Pl, Edinburgh EH16 6AR, UK</t>
  </si>
  <si>
    <t>Brett Duncan</t>
  </si>
  <si>
    <t>48A Hopetoun Terrace, Gullane EH31 2DE, UK</t>
  </si>
  <si>
    <t>Garage Conversion Co</t>
  </si>
  <si>
    <t>9 Clermiston Dr, Edinburgh EH4 7PW, UK</t>
  </si>
  <si>
    <t>Stewart Gas Services</t>
  </si>
  <si>
    <t xml:space="preserve"> 07766 010481</t>
  </si>
  <si>
    <t>Enterprise Centre, 1 Dryden Rd, Loanhead EH20 9LZ, UK</t>
  </si>
  <si>
    <t>Lime Electrical</t>
  </si>
  <si>
    <t>N Cottage Southfield, Longniddry EH32 0PL, UK</t>
  </si>
  <si>
    <t>34 St James's Gardens, Penicuik EH26 9DU, UK</t>
  </si>
  <si>
    <t>K Electrics</t>
  </si>
  <si>
    <t>40 Kaimes Rd, Corstorphine, Edinburgh EH12 6JT, UK</t>
  </si>
  <si>
    <t xml:space="preserve">John </t>
  </si>
  <si>
    <t>07908 811274</t>
  </si>
  <si>
    <t>8 Nile Grove, Edinburgh EH10 4RF, UK</t>
  </si>
  <si>
    <t>8 Hopefield Terrace, Bonnyrigg EH19 2NS, UK</t>
  </si>
  <si>
    <t>07891 868375</t>
  </si>
  <si>
    <t>28 Liney Walk, Macmerry, Tranent EH33 1FN, UK</t>
  </si>
  <si>
    <t>Duncan Halley</t>
  </si>
  <si>
    <t>07951 191744</t>
  </si>
  <si>
    <t>24 Winton Grove, Edinburgh EH10 7AS, UK</t>
  </si>
  <si>
    <t>34 Goosegreen Ave, Musselburgh EH21 7SN, UK</t>
  </si>
  <si>
    <t>Unit 4 Butlerfield Industrial Estate, Newtongrange, Bonnyrigg EH19 3JQ, UK</t>
  </si>
  <si>
    <t>Glasshouse Events</t>
  </si>
  <si>
    <t>07725 986982</t>
  </si>
  <si>
    <t>4 Pryde Terrace, Bonnyrigg EH19 2BG, UK</t>
  </si>
  <si>
    <t>Nathan Nicolas</t>
  </si>
  <si>
    <t>22 Mentone Ave, Edinburgh EH15 1JE, UK</t>
  </si>
  <si>
    <t xml:space="preserve">Shaun Mulligan </t>
  </si>
  <si>
    <t>07572 276361</t>
  </si>
  <si>
    <t>15 Marshall Rd, Kirkliston EH29 9DE, UK</t>
  </si>
  <si>
    <t>Alberto</t>
  </si>
  <si>
    <t>07955 347967</t>
  </si>
  <si>
    <t>114 Parkhead Ave, Edinburgh EH11 4RJ, UK</t>
  </si>
  <si>
    <t>258 Colinton Rd, Edinburgh EH14 1DN, UK</t>
  </si>
  <si>
    <t>Jack Watson</t>
  </si>
  <si>
    <t>10 Craigentinny Ave, Edinburgh EH7 6PX, UK</t>
  </si>
  <si>
    <t>Haddington EH41 4HP, UK</t>
  </si>
  <si>
    <t>17 Easthouses Way, Easthouses, Dalkeith EH22 4UA, UK</t>
  </si>
  <si>
    <t>Jost Property</t>
  </si>
  <si>
    <t>6 Duddingston Cres, Edinburgh EH15 3AS, UK</t>
  </si>
  <si>
    <t>tyl245882</t>
  </si>
  <si>
    <t>58 Murrayfield Ave, Edinburgh EH12 6AY, UK</t>
  </si>
  <si>
    <t>Dimora Design</t>
  </si>
  <si>
    <t>2 Dovecot Loan, Edinburgh EH14 2LT, UK</t>
  </si>
  <si>
    <t>15 Eskview Terrace, Musselburgh EH21 6LT, UK</t>
  </si>
  <si>
    <t>07860 500697</t>
  </si>
  <si>
    <t>24 Murieston Gardens, Livingston EH54 9BA, UK</t>
  </si>
  <si>
    <t>22 Charles St, Penicuik EH26 0HH, UK</t>
  </si>
  <si>
    <t>Blair Smith</t>
  </si>
  <si>
    <t>5 Minto St, Edinburgh EH9 1RG, UK</t>
  </si>
  <si>
    <t>Asif</t>
  </si>
  <si>
    <t>32 Gillespie Rd, Edinburgh EH13 0NN, UK</t>
  </si>
  <si>
    <t>28 Hawk Cres, Dalkeith EH22 2RB, UK</t>
  </si>
  <si>
    <t>Shaun Taylor</t>
  </si>
  <si>
    <t>07590 987187</t>
  </si>
  <si>
    <t>Braehill Developments</t>
  </si>
  <si>
    <t>49 Moira Terrace, Edinburgh EH7 6TD, UK</t>
  </si>
  <si>
    <t>arm00134</t>
  </si>
  <si>
    <t>2 Deanpark Bank, Balerno EH14 7LG, UK</t>
  </si>
  <si>
    <t>46 Kirkhill Dr, Edinburgh EH16 5DJ, UK</t>
  </si>
  <si>
    <t>W &amp; H Edinburgh Ltd</t>
  </si>
  <si>
    <t xml:space="preserve"> 07450 696962</t>
  </si>
  <si>
    <t>36 Sarolea Cres, Penicuik EH26 0RW, UK</t>
  </si>
  <si>
    <t>Darren Coyle</t>
  </si>
  <si>
    <t>07805 246137</t>
  </si>
  <si>
    <t>12 Caiystane Cres, Edinburgh EH10 6RW, UK</t>
  </si>
  <si>
    <t>24 Easter Drylaw Pl, Edinburgh EH4 2QW, UK</t>
  </si>
  <si>
    <t>JW Glazing &amp; Joinery</t>
  </si>
  <si>
    <t>07817 439879</t>
  </si>
  <si>
    <t>in their yard</t>
  </si>
  <si>
    <t>3 Comiston Dr, Edinburgh EH10 5QP, UK</t>
  </si>
  <si>
    <t>57 Braid Rd, Edinburgh EH10 6AR, UK</t>
  </si>
  <si>
    <t>Granton Harbour, Middle Pier, Edinburgh EH5 1HF, UK</t>
  </si>
  <si>
    <t>Royal Forth Yacht Club</t>
  </si>
  <si>
    <t>07340 208528</t>
  </si>
  <si>
    <t>tyl236006</t>
  </si>
  <si>
    <t>harbour@royalforth.org</t>
  </si>
  <si>
    <t>51 Minto St, Newington, Edinburgh EH9 2BR, UK</t>
  </si>
  <si>
    <t>19 Muir Wood Dr, Currie, Edinburgh EH14 5EZ, UK</t>
  </si>
  <si>
    <t>31A Kirkhill Rd, Penicuik EH26 8JB, UK</t>
  </si>
  <si>
    <t>Martin Dure</t>
  </si>
  <si>
    <t>07717 583559</t>
  </si>
  <si>
    <t>49 Eastfield Rd, Ingliston, Newbridge EH28 8LS, UK</t>
  </si>
  <si>
    <t>Secure Airparks</t>
  </si>
  <si>
    <t xml:space="preserve"> 0131 333 3377</t>
  </si>
  <si>
    <t>22A Merchiston Park, Edinburgh EH10 4PN, UK</t>
  </si>
  <si>
    <t>Pomathorn Rd, Penicuik EH26, UK</t>
  </si>
  <si>
    <t>Marasgal Plumbing</t>
  </si>
  <si>
    <t xml:space="preserve"> 07745 603127</t>
  </si>
  <si>
    <t>260 Milton Rd E, Edinburgh EH15 2PG, UK</t>
  </si>
  <si>
    <t>Gh Renovations</t>
  </si>
  <si>
    <t>07805 107626</t>
  </si>
  <si>
    <t>7 Balmuir Ave, Bathgate EH48 4BW, UK</t>
  </si>
  <si>
    <t>Bulut</t>
  </si>
  <si>
    <t>07599 135546</t>
  </si>
  <si>
    <t>15 Bughtknowes Dr, Bathgate EH48 4DP, UK</t>
  </si>
  <si>
    <t>32 Craiglockhart Gardens, Edinburgh EH14 1LY, UK</t>
  </si>
  <si>
    <t>12 Dryden Vale, Loanhead EH20 9HN, UK</t>
  </si>
  <si>
    <t>18 Bartholomew Cl, Penicuik EH26 0SQ, UK</t>
  </si>
  <si>
    <t>po5611</t>
  </si>
  <si>
    <t>95-97 Nicolson St, Newington, Edinburgh EH8 9BY, UK</t>
  </si>
  <si>
    <t>4 Glen View Ct, Gorebridge EH23 4BU, UK</t>
  </si>
  <si>
    <t>Hamish Lothian</t>
  </si>
  <si>
    <t>7 Cortleferry Park, Dalkeith EH22 3HT, UK</t>
  </si>
  <si>
    <t xml:space="preserve">Mike Easton </t>
  </si>
  <si>
    <t>tyl404258</t>
  </si>
  <si>
    <t>Ch4 Group</t>
  </si>
  <si>
    <t>07872 379212</t>
  </si>
  <si>
    <t>8 Rankin Dr, Edinburgh EH9 3AT, UK</t>
  </si>
  <si>
    <t>Lawrence</t>
  </si>
  <si>
    <t xml:space="preserve"> 07745 742597</t>
  </si>
  <si>
    <t>100 Ingliston Rd, Ingliston, Edinburgh EH28 8AU, UK</t>
  </si>
  <si>
    <t>10 Skeltiemuir Grove, Bonnyrigg EH19 3QL, UK</t>
  </si>
  <si>
    <t>Dave Givan</t>
  </si>
  <si>
    <t>07920 175202</t>
  </si>
  <si>
    <t>Pheonix Fireplaces</t>
  </si>
  <si>
    <t>paid 9.4.25</t>
  </si>
  <si>
    <t>13 Deanhaugh St, Edinburgh EH4 1LU, UK</t>
  </si>
  <si>
    <t>tyl940062</t>
  </si>
  <si>
    <t>61 Niddrie Mains Dr, Edinburgh EH16 4RP, UK</t>
  </si>
  <si>
    <t>Acen Utilities LTD</t>
  </si>
  <si>
    <t>tyl994422</t>
  </si>
  <si>
    <t>07507 615510</t>
  </si>
  <si>
    <t>7-8AM</t>
  </si>
  <si>
    <t>6a W Telferton, Edinburgh EH7 6UL, UK</t>
  </si>
  <si>
    <t>Inspire</t>
  </si>
  <si>
    <t>22/6 Avon Rd, Cramond, Edinburgh EH4 6RD, UK</t>
  </si>
  <si>
    <t>2 Craigs Grove, Edinburgh EH12 8HY, UK</t>
  </si>
  <si>
    <t>tyl570422</t>
  </si>
  <si>
    <t>38 Corstorphine Bank Dr, Corstorphine, Edinburgh EH12 8RN, UK</t>
  </si>
  <si>
    <t>David Lance Contracts</t>
  </si>
  <si>
    <t>07984 402015</t>
  </si>
  <si>
    <t>8 Blinkbonny Rd, Edinburgh EH4 3HX, UK</t>
  </si>
  <si>
    <t>103 Longstone Rd, Edinburgh EH14 2AP, UK</t>
  </si>
  <si>
    <t>John</t>
  </si>
  <si>
    <t>Blinkbonny House, Haddington EH41 4HF, UK</t>
  </si>
  <si>
    <t>Alan Burns</t>
  </si>
  <si>
    <t>07840 128142</t>
  </si>
  <si>
    <t>5 Stirling Rd, Edinburgh EH5 3HZ, UK</t>
  </si>
  <si>
    <t>Chris Kerr</t>
  </si>
  <si>
    <t>07766 476217</t>
  </si>
  <si>
    <t>tyl189658</t>
  </si>
  <si>
    <t>4 Oswald Rd, Edinburgh EH9 2HF, UK</t>
  </si>
  <si>
    <t>40 Frederick St, Edinburgh EH2 1EY, UK</t>
  </si>
  <si>
    <t>Frankie</t>
  </si>
  <si>
    <t>07767 840869</t>
  </si>
  <si>
    <t>Archerfield House, Dirleton, North Berwick EH39 5HQ, UK</t>
  </si>
  <si>
    <t>294 Cameron Cres, Bonnyrigg EH19 2PN, UK</t>
  </si>
  <si>
    <t>Chelsea</t>
  </si>
  <si>
    <t>19c Strathearn Rd, Marchmont Rd, Edinburgh EH9 2AA, UK</t>
  </si>
  <si>
    <t>75 Cluny Gardens, Edinburgh EH10 6BW, UK</t>
  </si>
  <si>
    <t>Anna Barr</t>
  </si>
  <si>
    <t>3, 2 Bernard St, Leith, Edinburgh EH6 6PU, UK</t>
  </si>
  <si>
    <t>38 Kinellan Rd, Edinburgh EH12 6ES, UK</t>
  </si>
  <si>
    <t>93 Balgreen Rd, Edinburgh EH12 5UA, UK</t>
  </si>
  <si>
    <t xml:space="preserve">Paul Donnelly </t>
  </si>
  <si>
    <t>Newlandrig, Gorebridge EH23 4NS, UK</t>
  </si>
  <si>
    <t>Maculey King</t>
  </si>
  <si>
    <t>07720 292413</t>
  </si>
  <si>
    <t>07932 082715</t>
  </si>
  <si>
    <t>277 Milton Rd E, Edinburgh EH15 2LD, UK</t>
  </si>
  <si>
    <t>37 Lawrie Terrace, Loanhead EH20 9AR, UK</t>
  </si>
  <si>
    <t>Lyndsay Archibald</t>
  </si>
  <si>
    <t>07880 001597</t>
  </si>
  <si>
    <t>tyl063906</t>
  </si>
  <si>
    <t>18 Torphichen St, Edinburgh EH3 8JB, UK</t>
  </si>
  <si>
    <t>Kawale</t>
  </si>
  <si>
    <t>07517 613103</t>
  </si>
  <si>
    <t>21 Paradykes Ave, Loanhead EH20 9LB, UK</t>
  </si>
  <si>
    <t>Giveaway Guy's</t>
  </si>
  <si>
    <t>11 Fettes Rise, E Fettes Ave, Edinburgh EH4 1QH, UK</t>
  </si>
  <si>
    <t>270 Colinton Rd, Edinburgh EH14 1DS, UK</t>
  </si>
  <si>
    <t>tyl529974</t>
  </si>
  <si>
    <t>69 Battlefield Dr, Musselburgh EH21 7DF, UK</t>
  </si>
  <si>
    <t>Ian Payne</t>
  </si>
  <si>
    <t>07732 090031</t>
  </si>
  <si>
    <t>tyl430498</t>
  </si>
  <si>
    <t>Cockdurn Farm, Balerno EH14 7HZ, UK</t>
  </si>
  <si>
    <t>Studio 2</t>
  </si>
  <si>
    <t xml:space="preserve"> 07939 663006</t>
  </si>
  <si>
    <t>tyl395822</t>
  </si>
  <si>
    <t>07885 530548</t>
  </si>
  <si>
    <t>60 Magdalene Gardens, Edinburgh EH15 3DW, UK</t>
  </si>
  <si>
    <t>Moon</t>
  </si>
  <si>
    <t>07565 574090</t>
  </si>
  <si>
    <t>call b4 leaving</t>
  </si>
  <si>
    <t>74 Craiglea Dr, Edinburgh EH10 5PH, UK</t>
  </si>
  <si>
    <t>4A Seafield Industrial Estate, Edinburgh EH15 1TB, UK</t>
  </si>
  <si>
    <t>22 Westhall Gardens, Edinburgh EH10 4JQ, UK</t>
  </si>
  <si>
    <t>122 Viewforth, Edinburgh EH10 4LN, UK</t>
  </si>
  <si>
    <t>DCM Construction</t>
  </si>
  <si>
    <t xml:space="preserve"> 0131 623 3311
 07787 202040</t>
  </si>
  <si>
    <t>H&amp;D Construction</t>
  </si>
  <si>
    <t>07697 029959</t>
  </si>
  <si>
    <t>07967 029959</t>
  </si>
  <si>
    <t>7 Struan Wynd, Prestonpans EH32 9FR, UK</t>
  </si>
  <si>
    <t>Premier Installations</t>
  </si>
  <si>
    <t>07875 694590</t>
  </si>
  <si>
    <t>tyl899878</t>
  </si>
  <si>
    <t>58 Queensway, Penicuik EH26 0JJ, UK</t>
  </si>
  <si>
    <t>78 Greenend Gardens, Edinburgh EH17 7QH, UK</t>
  </si>
  <si>
    <t xml:space="preserve">Duthie </t>
  </si>
  <si>
    <t>07721 184153</t>
  </si>
  <si>
    <t>20 Ravelston Gdn, Edinburgh EH4 3LE, UK</t>
  </si>
  <si>
    <t>13 Sandee, Tranent EH33 2DT, UK</t>
  </si>
  <si>
    <t>Lisa Clark</t>
  </si>
  <si>
    <t>07546 271350</t>
  </si>
  <si>
    <t>32 Hillview Terrace, Corstorphine, Edinburgh EH12 8RB, UK</t>
  </si>
  <si>
    <t>38 Craigentinny Cres, Edinburgh EH7 6QB, UK</t>
  </si>
  <si>
    <t>Graham Holliston</t>
  </si>
  <si>
    <t>07774 271553</t>
  </si>
  <si>
    <t>21 Clerk Rd, Penicuik EH26 9HY, UK</t>
  </si>
  <si>
    <t>24 Kingsburgh Rd, Edinburgh EH12 6DZ, UK</t>
  </si>
  <si>
    <t>skip to go in private lane at the rear of the house' outside last garage on theleft</t>
  </si>
  <si>
    <t>41, 3 Cables Wynd, Leith, Edinburgh EH6 6DU, UK</t>
  </si>
  <si>
    <t>Fraser Harley</t>
  </si>
  <si>
    <t>07894 210757</t>
  </si>
  <si>
    <t>27 Cassidy Wynd, Balerno EH14 7FJ, UK</t>
  </si>
  <si>
    <t>28 St John's Rd, Corstorphine, Edinburgh EH12 6NZ, UK</t>
  </si>
  <si>
    <t>Engine Rd, Loanhead EH20, UK</t>
  </si>
  <si>
    <t>Newhailes Rd, Musselburgh EH21 6SJ, UK</t>
  </si>
  <si>
    <t>uplift 4.4.25</t>
  </si>
  <si>
    <t>07512 329375</t>
  </si>
  <si>
    <t>23 Craigleith Dr, Edinburgh EH4 3JT, UK</t>
  </si>
  <si>
    <t>1 Newlandrig, Gorebridge EH23 4NS, UK</t>
  </si>
  <si>
    <t>14 Milrig Holdings, Kirknewton EH27 8DE, UK</t>
  </si>
  <si>
    <t>67, 2 Warrender Park Rd, Edinburgh EH9 1ES, UK</t>
  </si>
  <si>
    <t>181 Whitehouse Rd, Edinburgh EH4 6BU, UK</t>
  </si>
  <si>
    <t>35 Grange Cres E, Prestonpans EH32 9LS, UK</t>
  </si>
  <si>
    <t>Liam</t>
  </si>
  <si>
    <t>0707842 907625</t>
  </si>
  <si>
    <t>tyl114758</t>
  </si>
  <si>
    <t>18 Cammo Grove, Edinburgh EH4 8EX, UK</t>
  </si>
  <si>
    <t>61 Oxgangs Rd, Edinburgh EH10 7BD, UK</t>
  </si>
  <si>
    <t>16 Corstorphine Park Gardens, Corstorphine, Edinburgh EH12 7HH, UK</t>
  </si>
  <si>
    <t>Moore Roofing</t>
  </si>
  <si>
    <t>07437 044446</t>
  </si>
  <si>
    <t>07922 283630</t>
  </si>
  <si>
    <t>tyl055038</t>
  </si>
  <si>
    <t>23 Stewart Grove, Danderhall, Dalkeith EH22 1QY, UK</t>
  </si>
  <si>
    <t>Waishong</t>
  </si>
  <si>
    <t>5 Burghlee Terrace, Loanhead EH20 9BP, UK</t>
  </si>
  <si>
    <t>Shiela Laing</t>
  </si>
  <si>
    <t>tyl937570</t>
  </si>
  <si>
    <t>tyl550018</t>
  </si>
  <si>
    <t>3 Wheatfield Walk, Straiton, Loanhead EH20 9NF, UK</t>
  </si>
  <si>
    <t>20 Yewlands Gardens, Edinburgh EH16 6TA, UK</t>
  </si>
  <si>
    <t>37 Belford Gardens, Edinburgh EH4 3EP, UK</t>
  </si>
  <si>
    <t>Matthew Cross</t>
  </si>
  <si>
    <t>07522 092058</t>
  </si>
  <si>
    <t>tyl602666</t>
  </si>
  <si>
    <t>44 Lanark Rd W, Currie EH14 5JY, UK</t>
  </si>
  <si>
    <t>Grant Dalgleish</t>
  </si>
  <si>
    <t>tyl604354</t>
  </si>
  <si>
    <t>3 Alnwickhill View, Edinburgh EH16 6XZ, UK</t>
  </si>
  <si>
    <t>GH Roofing</t>
  </si>
  <si>
    <t xml:space="preserve"> 07929 500213</t>
  </si>
  <si>
    <t>57 High St, Bonnyrigg EH19, UK</t>
  </si>
  <si>
    <t>Altitude Roofing Services</t>
  </si>
  <si>
    <t>0131 203 3027</t>
  </si>
  <si>
    <t>07977 825699 craig</t>
  </si>
  <si>
    <t>12 Stoneyhill Wynd, Musselburgh EH21 6UJ, UK</t>
  </si>
  <si>
    <t>6 Duddingston Loan, Edinburgh EH15 1SN, UK</t>
  </si>
  <si>
    <t>Danny Donoghue</t>
  </si>
  <si>
    <t>93 Muir Rd, Bathgate EH48 2QQ, UK</t>
  </si>
  <si>
    <t>Stuart Wood</t>
  </si>
  <si>
    <t>07970 177260</t>
  </si>
  <si>
    <t>11 Burnbrae Loan, Bonnyrigg EH19 3FR, UK</t>
  </si>
  <si>
    <t>29 Swanston Grove, Edinburgh EH10 7BN, UK</t>
  </si>
  <si>
    <t>Robert Griffin Builders</t>
  </si>
  <si>
    <t>12 The Smithy, West Linton, EH46 7EZ</t>
  </si>
  <si>
    <t>tyl273562</t>
  </si>
  <si>
    <t>22 Frogston Rd W, Edinburgh EH10 7AR, UK</t>
  </si>
  <si>
    <t>2:30-3:00</t>
  </si>
  <si>
    <t>3 week permit</t>
  </si>
  <si>
    <t>31-33 Craigmillar Park, Edinburgh EH16 5PE, UK</t>
  </si>
  <si>
    <t>2 Fairhaven Villas, Dalkeith EH22 3AQ, UK</t>
  </si>
  <si>
    <t>Max Hamilton</t>
  </si>
  <si>
    <t>07927 474481</t>
  </si>
  <si>
    <t>54 Fauldburn, Edinburgh EH12 8YH, UK</t>
  </si>
  <si>
    <t>3 Polwarth Grove, Edinburgh EH11 1LZ, UK</t>
  </si>
  <si>
    <t>140 Queensferry Rd, Edinburgh EH4 2BG, UK</t>
  </si>
  <si>
    <t>Greenspace Landscapes</t>
  </si>
  <si>
    <t xml:space="preserve"> 07549 490221</t>
  </si>
  <si>
    <t>Bacs</t>
  </si>
  <si>
    <t>3 Tweedie Ln, Currie EH14 5NJ, UK</t>
  </si>
  <si>
    <t>43 Old Kirk Rd, Corstorphine, Edinburgh EH12 6JU, UK</t>
  </si>
  <si>
    <t>40 Craiglockhart Rd N, Edinburgh EH14 1BT, UK</t>
  </si>
  <si>
    <t>Whim Rd, Gullane EH31 2BD, UK</t>
  </si>
  <si>
    <t>Jakob</t>
  </si>
  <si>
    <t>tyl078722</t>
  </si>
  <si>
    <t>143 Rosebery Cres, Gorebridge EH23, UK</t>
  </si>
  <si>
    <t>07881 192002</t>
  </si>
  <si>
    <t>tyl277282</t>
  </si>
  <si>
    <t>11 Mauricewood Ave, Penicuik EH26 0BH, UK</t>
  </si>
  <si>
    <t>Alex</t>
  </si>
  <si>
    <t>07447 511138</t>
  </si>
  <si>
    <t>tyl471642</t>
  </si>
  <si>
    <t>10 Forrester Park Ave, Edinburgh EH12 9AA, UK</t>
  </si>
  <si>
    <t>Dirleton, North Berwick EH39 5ET, UK</t>
  </si>
  <si>
    <t>4 Port Howard St, Penicuik EH26, UK</t>
  </si>
  <si>
    <t>Scott Henderson</t>
  </si>
  <si>
    <t>07548 774556</t>
  </si>
  <si>
    <t>27 House O'Hill Gardens, Edinburgh EH4 2AR, UK</t>
  </si>
  <si>
    <t>Forbes Roofing</t>
  </si>
  <si>
    <t>2 Belford Gardens, Edinburgh EH4 3EW, UK</t>
  </si>
  <si>
    <t>Old Golf House, Newbattle, Dalkeith EH22 3LX, UK</t>
  </si>
  <si>
    <t>Pentland Tech</t>
  </si>
  <si>
    <t>81 Gyle Park Gardens, Edinburgh EH12 8NQ, UK</t>
  </si>
  <si>
    <t>8A Bridge St, Newbridge EH28 8SR, UK</t>
  </si>
  <si>
    <t>Dishington Projects</t>
  </si>
  <si>
    <t>The Lodge, EH30 9TN, UK</t>
  </si>
  <si>
    <t>Neil Chatham</t>
  </si>
  <si>
    <t>10 Boswall Rd, Edinburgh EH5 3RH, UK</t>
  </si>
  <si>
    <t>1 Corstorphine Bank Ave, Corstorphine, Edinburgh EH12 8SB, UK</t>
  </si>
  <si>
    <t>24 Dalum Loan, Loanhead EH20 9LL, UK</t>
  </si>
  <si>
    <t>Callum Cullhan</t>
  </si>
  <si>
    <t>07488 914606</t>
  </si>
  <si>
    <t>25 Duddingston View, Edinburgh EH15 3LX, UK</t>
  </si>
  <si>
    <t>6A Lothian St, Bonnyrigg EH19 3AD, UK</t>
  </si>
  <si>
    <t>15 Torridon Walk, Livingston EH54 5AT, UK</t>
  </si>
  <si>
    <t>205 The Murrays, Edinburgh EH17 8UN, UK</t>
  </si>
  <si>
    <t>4 McCathie Dr, Newtongrange, Dalkeith EH22 4BW, UK</t>
  </si>
  <si>
    <t>Diane McInnes</t>
  </si>
  <si>
    <t>07900 565338</t>
  </si>
  <si>
    <t>tyl824902</t>
  </si>
  <si>
    <t>102 Corstorphine Rd, Edinburgh EH12 6TZ, UK</t>
  </si>
  <si>
    <t>9 N Platt Gardens, Ratho, Newbridge EH28 8PD, UK</t>
  </si>
  <si>
    <t>Setonhill Farm, Longniddry EH32 0PL, UK</t>
  </si>
  <si>
    <t>Hardgraft</t>
  </si>
  <si>
    <t>tyl757438</t>
  </si>
  <si>
    <t>45 Corslet Rd, Currie EH14 5LZ, UK</t>
  </si>
  <si>
    <t>95-97 Nicolson St, Newington, Edinburgh EH8 9ER, UK</t>
  </si>
  <si>
    <t>alex 07946 442768</t>
  </si>
  <si>
    <t>40 Coillesdene Cres, Edinburgh EH15 2JL, UK</t>
  </si>
  <si>
    <t>93 Meadowhouse Rd, Corstorphine, Edinburgh EH12 7HR, UK</t>
  </si>
  <si>
    <t>Alpha Electrical Contracts Ltd</t>
  </si>
  <si>
    <t>3 Ave Villas, Edinburgh EH4 2HU, UK</t>
  </si>
  <si>
    <t>1 Windsor Gardens, Musselburgh EH21 7LP, UK</t>
  </si>
  <si>
    <t>15 St Germains Terrace, Macmerry, Tranent EH33 1QB, UK</t>
  </si>
  <si>
    <t>5 Wardie Cres, Edinburgh EH5 1AF, UK</t>
  </si>
  <si>
    <t>13 Campbell Park Dr, Edinburgh EH13 0HS, UK</t>
  </si>
  <si>
    <t>tyl868986</t>
  </si>
  <si>
    <t>Edgefield Rd, Industrial Estate, Loanhead EH20 9SX, UK</t>
  </si>
  <si>
    <t>Belgrave Cres Ln, Edinburgh EH4, UK</t>
  </si>
  <si>
    <t>110 Brierbush Rd, Macmerry, Tranent EH33, UK</t>
  </si>
  <si>
    <t>Lee</t>
  </si>
  <si>
    <t>07966 001163</t>
  </si>
  <si>
    <t>tyl238266</t>
  </si>
  <si>
    <t>122 Glasgow Rd, Edinburgh EH12 8LR, UK</t>
  </si>
  <si>
    <t>Brian Horan</t>
  </si>
  <si>
    <t>32 Silverknowes Midway, Edinburgh EH4 5PP, UK</t>
  </si>
  <si>
    <t>2 Featherhall Cres N, Corstorphine, Edinburgh EH12 7TY, UK</t>
  </si>
  <si>
    <t>22 Collier Pl, Niddrie, Edinburgh EH16 4PY, UK</t>
  </si>
  <si>
    <t>tyl375046</t>
  </si>
  <si>
    <t>13 Fraser Ln, Milton Bridge, Penicuik EH26 0EU, UK</t>
  </si>
  <si>
    <t>27 Hillpark Ave, Edinburgh EH4 7AT, UK</t>
  </si>
  <si>
    <t>10 Craigleith Gardens, Edinburgh EH4 3JW, UK</t>
  </si>
  <si>
    <t xml:space="preserve">Ryan </t>
  </si>
  <si>
    <t>07985 720601</t>
  </si>
  <si>
    <t>tyl483566</t>
  </si>
  <si>
    <t>7 March Rd, Edinburgh EH4 3TD, UK</t>
  </si>
  <si>
    <t>Jonathan</t>
  </si>
  <si>
    <t>tyl457486</t>
  </si>
  <si>
    <t>14 Arbuthnot Rd, Loanhead EH20 9RS, UK</t>
  </si>
  <si>
    <t>Corderry Contracts</t>
  </si>
  <si>
    <t>tyl541410</t>
  </si>
  <si>
    <t>59 Swanston Gardens, Edinburgh EH10 7DE, UK</t>
  </si>
  <si>
    <t>Irish Michael</t>
  </si>
  <si>
    <t>07827 788343</t>
  </si>
  <si>
    <t>1 Rosshill Ter, Dalmeny, South Queensferry EH30 9JS, UK</t>
  </si>
  <si>
    <t>3 Craiglockhart Dr N, Edinburgh EH14 1HS, UK</t>
  </si>
  <si>
    <t>Lowie</t>
  </si>
  <si>
    <t>07766 883953</t>
  </si>
  <si>
    <t>Call B4 Leaving</t>
  </si>
  <si>
    <t>4 Boswall Square, Edinburgh EH5 2EQ, UK</t>
  </si>
  <si>
    <t>Shaun Gowser</t>
  </si>
  <si>
    <t>tyl793938</t>
  </si>
  <si>
    <t>St Giles' Cathedral, High St, Edinburgh EH1 1RE, UK</t>
  </si>
  <si>
    <t>0131 226 0672 alan</t>
  </si>
  <si>
    <t>car park at the rear</t>
  </si>
  <si>
    <t>07985 720061</t>
  </si>
  <si>
    <t>9-KInellan Rd, Edinburgh EH12 6ES, UK</t>
  </si>
  <si>
    <t>Suzanne Hay</t>
  </si>
  <si>
    <t>07912 507696</t>
  </si>
  <si>
    <t>tyl872538</t>
  </si>
  <si>
    <t>18 Elgin Terrace, Edinburgh EH7 5NW, UK</t>
  </si>
  <si>
    <t>23 Headrigg Row, Edinburgh EH16 5RZ, UK</t>
  </si>
  <si>
    <t>38 Swan Spring Ave, Edinburgh EH10 6NH, UK</t>
  </si>
  <si>
    <t>3 Nether Lennie, Edinburgh EH12 0AS, UK</t>
  </si>
  <si>
    <t>Ross Property Repair</t>
  </si>
  <si>
    <t xml:space="preserve"> 07789 312948</t>
  </si>
  <si>
    <t>18 House O'Hill Gardens, Edinburgh EH4 2AR, UK</t>
  </si>
  <si>
    <t>35 Hawkins Terrace, Penicuik EH26 0LZ, UK</t>
  </si>
  <si>
    <t>Gil Smith</t>
  </si>
  <si>
    <t>07526 909506</t>
  </si>
  <si>
    <t>tyl116194</t>
  </si>
  <si>
    <t>3 Fourth St, Newtongrange, Dalkeith EH22 4PP, UK</t>
  </si>
  <si>
    <t>Lisa Efe</t>
  </si>
  <si>
    <t>07923 160655</t>
  </si>
  <si>
    <t>tyl464002</t>
  </si>
  <si>
    <t>skip to go to rear of property</t>
  </si>
  <si>
    <t>70 Dumbryden Gardens, Edinburgh EH14 2NY, UK</t>
  </si>
  <si>
    <t>25 S Barnton Ave, Edinburgh EH4 6AN, UK</t>
  </si>
  <si>
    <t>Steven</t>
  </si>
  <si>
    <t>07854 434199</t>
  </si>
  <si>
    <t>9 Succoth Gardens, Edinburgh EH12 6BR, UK</t>
  </si>
  <si>
    <t>Mehran</t>
  </si>
  <si>
    <t>07900 164351</t>
  </si>
  <si>
    <t>tyl918719</t>
  </si>
  <si>
    <t>as far back in drive as possible</t>
  </si>
  <si>
    <t>MUST PAY</t>
  </si>
  <si>
    <t>40 Magdalene Dr, Edinburgh EH15 3DZ, UK</t>
  </si>
  <si>
    <t>Majied</t>
  </si>
  <si>
    <t>17 Kingsburgh Rd, Edinburgh EH12 6DZ, UK</t>
  </si>
  <si>
    <t>07764 939332</t>
  </si>
  <si>
    <t>tyl262758</t>
  </si>
  <si>
    <t>23 Britwell Cres, Edinburgh EH7 6PS, UK</t>
  </si>
  <si>
    <t>163 Caroline Terrace, Corstorphine, Edinburgh EH12 8QS, UK</t>
  </si>
  <si>
    <t>18 Logie Green Gardens, Edinburgh EH7 4HE, UK</t>
  </si>
  <si>
    <t>21 Macmath Gait, Edinburgh EH17 8WJ, UK</t>
  </si>
  <si>
    <t>David Wood</t>
  </si>
  <si>
    <t xml:space="preserve"> 07460 412703</t>
  </si>
  <si>
    <t>47 Liberton Brae, Edinburgh EH16 6AG, UK</t>
  </si>
  <si>
    <t>17 Chamberlain Rd, Edinburgh EH10, UK</t>
  </si>
  <si>
    <t>In-progress</t>
  </si>
  <si>
    <t>Northcare</t>
  </si>
  <si>
    <t>5 Drylaw Gardens, Edinburgh EH4 2AT, UK</t>
  </si>
  <si>
    <t>John Jenkins</t>
  </si>
  <si>
    <t>07903 033931</t>
  </si>
  <si>
    <t>31 Newlands, Kirknewton EH27 8LR, UK</t>
  </si>
  <si>
    <t>Gillian Braithwaite</t>
  </si>
  <si>
    <t>tyl902746</t>
  </si>
  <si>
    <t>19 Swanston Cres, Edinburgh EH10 7EL, UK</t>
  </si>
  <si>
    <t>4 Middleby St, Edinburgh EH9 1TD, UK</t>
  </si>
  <si>
    <t>The Loan, West Linton EH46, UK</t>
  </si>
  <si>
    <t xml:space="preserve"> The Quarry, Whim Rd, Gullane EH31 2BD, UK</t>
  </si>
  <si>
    <t>tyl590106</t>
  </si>
  <si>
    <t>15 Sinclair Way, Livingston EH54 8HW, UK</t>
  </si>
  <si>
    <t>2 Turner Ave, Balerno EH14 7BS, UK</t>
  </si>
  <si>
    <t>Corslet Cottage, Riccarton Mains Rd, Currie EH14 5AA, UK</t>
  </si>
  <si>
    <t>07874 874796</t>
  </si>
  <si>
    <t>1-8 Stenhouse Mill Wynd, Edinburgh EH11 3XX, UK</t>
  </si>
  <si>
    <t>7A Dryden Pl, Edinburgh EH9 1RP, UK</t>
  </si>
  <si>
    <t>32 Lilyhill Terrace, Edinburgh EH8 7DU, UK</t>
  </si>
  <si>
    <t>47 Netherby Rd, Edinburgh EH5 3LP, UK</t>
  </si>
  <si>
    <t>81 Cluny Gardens, Edinburgh EH10 6BW, UK</t>
  </si>
  <si>
    <t>South Edin Joinery</t>
  </si>
  <si>
    <t>9 Spence St, Edinburgh EH16 5AG, UK</t>
  </si>
  <si>
    <t>23 St Clair Cres, Roslin EH25 9NG, UK</t>
  </si>
  <si>
    <t>Dave Wilson</t>
  </si>
  <si>
    <t>07926 750562</t>
  </si>
  <si>
    <t>4 Eglinton Cres, Edinburgh EH12 5DD, UK</t>
  </si>
  <si>
    <t>12-2 pm</t>
  </si>
  <si>
    <t>47 Eskbank Rd, Dalkeith EH22 3BH, UK</t>
  </si>
  <si>
    <t>D.I.Y Dad</t>
  </si>
  <si>
    <t>tyl501558</t>
  </si>
  <si>
    <t>26 W Mains Rd, Edinburgh EH9 3BG, UK</t>
  </si>
  <si>
    <t>283 Rullion Rd, Penicuik EH26 9AW, UK</t>
  </si>
  <si>
    <t>10 Barnton Ave W, Edinburgh EH4 6DE, UK</t>
  </si>
  <si>
    <t>14yd on site</t>
  </si>
  <si>
    <t>89 Newcraighall Rd, Edinburgh EH21 8RX, UK</t>
  </si>
  <si>
    <t>07478 952243 ross</t>
  </si>
  <si>
    <t>Arch Plastering</t>
  </si>
  <si>
    <t>15 Elphinstone Rd, Tranent EH33 2JP, UK</t>
  </si>
  <si>
    <t>Rab Wilson</t>
  </si>
  <si>
    <t>Southfield House, Longniddry EH32 0PL, UK</t>
  </si>
  <si>
    <t>Sherif Motors</t>
  </si>
  <si>
    <t xml:space="preserve"> 07377 261981</t>
  </si>
  <si>
    <t>D&amp;G Roofing</t>
  </si>
  <si>
    <t>2 High Buckstone, Edinburgh EH10 6XS, UK</t>
  </si>
  <si>
    <t>Quality Build Solutins</t>
  </si>
  <si>
    <t>07709 811587</t>
  </si>
  <si>
    <t>in garden</t>
  </si>
  <si>
    <t>40 Colinton Rd, Edinburgh EH10 5BT, UK</t>
  </si>
  <si>
    <t>Erin McAndrew</t>
  </si>
  <si>
    <t>Loanstone Cottage Loanstone, Penicuik EH26 8PH, UK</t>
  </si>
  <si>
    <t>Steven Walker</t>
  </si>
  <si>
    <t>07444 783149</t>
  </si>
  <si>
    <t>2 Eastfield Dr, Penicuik EH26 8NP, UK</t>
  </si>
  <si>
    <t>Iain Martin</t>
  </si>
  <si>
    <t>134 Windsor Dr, Penicuik EH26 8EP, UK</t>
  </si>
  <si>
    <t>07506 811580</t>
  </si>
  <si>
    <t>Gorton House, Lasswade EH18 1EH, UK</t>
  </si>
  <si>
    <t>Iain Wilson</t>
  </si>
  <si>
    <t>07796 617932</t>
  </si>
  <si>
    <t>tyl735634</t>
  </si>
  <si>
    <t>11 Camus Ave, Edinburgh EH10 6RD, UK</t>
  </si>
  <si>
    <t>Neil Calder</t>
  </si>
  <si>
    <t>07789 887854</t>
  </si>
  <si>
    <t>tyl086414</t>
  </si>
  <si>
    <t>19 Chisholm Terrace, Penicuik</t>
  </si>
  <si>
    <t>Alison Fraser</t>
  </si>
  <si>
    <t>07454 342858</t>
  </si>
  <si>
    <t>tyl 281054</t>
  </si>
  <si>
    <t>in drive</t>
  </si>
  <si>
    <t>tyl163086</t>
  </si>
  <si>
    <t>Pomathorn Bank, Penicuik EH26 8LP, UK</t>
  </si>
  <si>
    <t>Alitude Roofing Services</t>
  </si>
  <si>
    <t>tyl551386</t>
  </si>
  <si>
    <t>103 Whitecraig Ave, Whitecraig, Musselburgh EH21 8PA, UK</t>
  </si>
  <si>
    <t>07740 679858</t>
  </si>
  <si>
    <t>8 Dumbryden Gardens, Edinburgh EH14 2NY, UK</t>
  </si>
  <si>
    <t>14 Waulkmill Dr, Penicuik EH26 8LA, UK</t>
  </si>
  <si>
    <t>57 Mayshade Rd, Loanhead EH20 9HL, UK</t>
  </si>
  <si>
    <t>Windsor Landscaping</t>
  </si>
  <si>
    <t xml:space="preserve"> 07925 992173</t>
  </si>
  <si>
    <t>52 Stoneybank Cres, Musselburgh EH21 6HQ, UK</t>
  </si>
  <si>
    <t>2 Cairnbank Gardens, Penicuik EH26 9EA, UK</t>
  </si>
  <si>
    <t>5 Lawfield Cottages, Dalkeith EH22 5TG, UK</t>
  </si>
  <si>
    <t>10 Hamilton Dr W, Edinburgh EH15 1NR, UK</t>
  </si>
  <si>
    <t xml:space="preserve"> 07969 486696</t>
  </si>
  <si>
    <t>40 Torridon Walk, Livingston EH54 5AT, UK</t>
  </si>
  <si>
    <t>10 Blackburn Rd, Bathgate EH48 2EY, UK</t>
  </si>
  <si>
    <t>18 Cammo Crescent, Edinburgh EH4 8DZ, UK</t>
  </si>
  <si>
    <t>Linton Muir, West Linton EH46 7AS, UK</t>
  </si>
  <si>
    <t>New Manor Developments</t>
  </si>
  <si>
    <t>07506 421062</t>
  </si>
  <si>
    <t>7 Castell Maynes Cres, Bonnyrigg EH19 3RU, UK</t>
  </si>
  <si>
    <t>7 Mayburn Cres, Loanhead EH20 9EW, UK</t>
  </si>
  <si>
    <t>Vienna</t>
  </si>
  <si>
    <t>13 St Davids Grove, Dalkeith EH22 3FG, UK</t>
  </si>
  <si>
    <t>1 Salters' Terrace, Dalkeith EH22 2DP, UK</t>
  </si>
  <si>
    <t>tyl099058</t>
  </si>
  <si>
    <t>Pilmuir Manse, Haddington EH41 4HP, UK</t>
  </si>
  <si>
    <t>3 Denham Green Pl, Edinburgh EH5 3PA, UK</t>
  </si>
  <si>
    <t>6 Rig St, Aberlady, Longniddry EH32 0RW, UK</t>
  </si>
  <si>
    <t>Daz Nisbet</t>
  </si>
  <si>
    <t>tyl028042</t>
  </si>
  <si>
    <t>tyl148042</t>
  </si>
  <si>
    <t>23 Meadow Pl Rd, Corstorphine, Edinburgh EH12 7UJ, UK</t>
  </si>
  <si>
    <t>55 Meadowhouse Rd, Corstorphine, Edinburgh EH12 7HW, UK</t>
  </si>
  <si>
    <t>2 Belmont Gardens, Edinburgh EH12 6JH, UK</t>
  </si>
  <si>
    <t>7 Ravelrig Gait, Balerno EH14 7NH, UK</t>
  </si>
  <si>
    <t>6a Lothian St, Bonnyrigg EH19 3AD, UK</t>
  </si>
  <si>
    <t>Links Gardens, Leith, Edinburgh EH6, UK</t>
  </si>
  <si>
    <t>Northcare Scotland</t>
  </si>
  <si>
    <t>21 Comiston View, Edinburgh EH10 6LP, UK</t>
  </si>
  <si>
    <t>67 Morningside Rd, Edinburgh EH10 4AZ, UK</t>
  </si>
  <si>
    <t>tyl539142</t>
  </si>
  <si>
    <t>314, 5 Leith Walk, Edinburgh EH6 5HX, UK</t>
  </si>
  <si>
    <t>42 Barnton Park View, Edinburgh EH4 6HJ, UK</t>
  </si>
  <si>
    <t>47 Dryden Terrace, Loanhead EH20 9JL, UK</t>
  </si>
  <si>
    <t>Cramond Brig Farm House Rd, Cramond, Edinburgh EH4, UK</t>
  </si>
  <si>
    <t>2 Hailes Ave, Edinburgh EH13 0NA, UK</t>
  </si>
  <si>
    <t xml:space="preserve">Neil Cooper </t>
  </si>
  <si>
    <t>07836 373400</t>
  </si>
  <si>
    <t>21 Strathesk Rd, Penicuik EH26 8EE, UK</t>
  </si>
  <si>
    <t xml:space="preserve">Scott Henderson </t>
  </si>
  <si>
    <t>12, 7 Colonsay Wy, Edinburgh EH5 1FB, UK</t>
  </si>
  <si>
    <t>37 Morningside Dr, Edinburgh EH10 5LZ, UK</t>
  </si>
  <si>
    <t>11 Stuart Park, Edinburgh EH12 8YD, UK</t>
  </si>
  <si>
    <t>8 W Camus Rd, Edinburgh EH10 6RB, UK</t>
  </si>
  <si>
    <t>6 Johnston Pl, Penicuik EH26 0LB, UK</t>
  </si>
  <si>
    <t>Callum Livie</t>
  </si>
  <si>
    <t>07817 498465</t>
  </si>
  <si>
    <t>32 Lawrie Terrace, Loanhead EH20 9AR, UK</t>
  </si>
  <si>
    <t>15 Coillesdene Ave, Edinburgh EH15 2JF, UK</t>
  </si>
  <si>
    <t>112 Princes St, Edinburgh EH2 3AA, UK</t>
  </si>
  <si>
    <t>tyl985090</t>
  </si>
  <si>
    <t>22 Constitution St, Leith, Edinburgh EH6 7BT, UK</t>
  </si>
  <si>
    <t>Johnny Hill</t>
  </si>
  <si>
    <t>10 Castledean Ct, Bonnyrigg EH19 3FZ, UK</t>
  </si>
  <si>
    <t>LATE AM</t>
  </si>
  <si>
    <t>1 Station Rd, Queensferry, South Queensferry EH30 9HY, UK</t>
  </si>
  <si>
    <t>72 Glennie Rd, Musselburgh EH21 8SX, UK</t>
  </si>
  <si>
    <t>17 Paisley Terrace, Edinburgh EH8 7JW, UK</t>
  </si>
  <si>
    <t>262 Milton Rd E, Edinburgh EH15 2PG, UK</t>
  </si>
  <si>
    <t>12, 2 Loganlea Ave, Edinburgh EH7 6PG, UK</t>
  </si>
  <si>
    <t>24 Cockburn Dr, Ormiston, Tranent EH35 5LB, UK</t>
  </si>
  <si>
    <t>Jj Kelly</t>
  </si>
  <si>
    <t>39 Redcroft St, Danderhall, Dalkeith EH22 1RB, UK</t>
  </si>
  <si>
    <t>Daniel Thomson</t>
  </si>
  <si>
    <t>Cockdurno Farm, Balerno EH14 7HZ, UK</t>
  </si>
  <si>
    <t>Free Company</t>
  </si>
  <si>
    <t>19 Chisholm Terrace, Penicuik, EH26 0HF</t>
  </si>
  <si>
    <t>07445 342858</t>
  </si>
  <si>
    <t>paid</t>
  </si>
  <si>
    <t>TYL 438602</t>
  </si>
  <si>
    <t>in drive at side of house</t>
  </si>
  <si>
    <t>7 Colliers Row, Musselburgh EH21 8FF, UK</t>
  </si>
  <si>
    <t>07842 907625</t>
  </si>
  <si>
    <t>tyl759614</t>
  </si>
  <si>
    <t>47 Cuiken Ave, Penicuik EH26 0DR, UK</t>
  </si>
  <si>
    <t>Aldo Patterson</t>
  </si>
  <si>
    <t>9 Abercorn Terrace, Edinburgh EH15 2DD, UK</t>
  </si>
  <si>
    <t>41 Walden Terrace, Gifford, Haddington EH41 4QP, UK</t>
  </si>
  <si>
    <t>Rhino Roofing</t>
  </si>
  <si>
    <t>07936 634565</t>
  </si>
  <si>
    <t>67 Clerk St, Loanhead EH20 9RE, UK</t>
  </si>
  <si>
    <t>Forresters Arms</t>
  </si>
  <si>
    <t>07464 766499</t>
  </si>
  <si>
    <t>42 Inglis Ave, Port Seton, Prestonpans EH32 0AQ, UK</t>
  </si>
  <si>
    <t>Guiness</t>
  </si>
  <si>
    <t>07960 282117</t>
  </si>
  <si>
    <t>33 Craighouse Terrace, Edinburgh EH10 5LH, UK</t>
  </si>
  <si>
    <t>33 Blackchapel Rd, Edinburgh EH15 3QU, UK</t>
  </si>
  <si>
    <t>Maria</t>
  </si>
  <si>
    <t>82 Rosebery Ave, Queensferry, South Queensferry EH30 9JD, UK</t>
  </si>
  <si>
    <t>John McDaid</t>
  </si>
  <si>
    <t>07881 680990</t>
  </si>
  <si>
    <t>tyl642978</t>
  </si>
  <si>
    <t>23 Woodhall Ave, Juniper Green EH14 5BU, UK</t>
  </si>
  <si>
    <t>36 Craiglockhart Dell Rd, Edinburgh EH14 1JP, UK</t>
  </si>
  <si>
    <t>15 Kinghorn Pl, Edinburgh EH6 4BN, UK</t>
  </si>
  <si>
    <t>75 Carnbee Park, Edinburgh EH16 6GH, UK</t>
  </si>
  <si>
    <t xml:space="preserve">Gary McCulloch </t>
  </si>
  <si>
    <t>07772 531887</t>
  </si>
  <si>
    <t>14 Blinkbonny Cres, Edinburgh EH4 3NB, UK</t>
  </si>
  <si>
    <t>27 Tyler's Acre Ave, Corstorphine, Edinburgh EH12 7JE, UK</t>
  </si>
  <si>
    <t>5 Woodfield Park, Bilston, Roslin EH25 9SZ, UK</t>
  </si>
  <si>
    <t>tyl380810</t>
  </si>
  <si>
    <t>17 Redford Terrace, Edinburgh EH13 0BT, UK</t>
  </si>
  <si>
    <t>tyl472350</t>
  </si>
  <si>
    <t>26 Milton Link, Edinburgh EH15, UK</t>
  </si>
  <si>
    <t>Ncf Living</t>
  </si>
  <si>
    <t>tyl515206</t>
  </si>
  <si>
    <t>07984 940174 ian</t>
  </si>
  <si>
    <t>2 Mayfield Gardens, Edinburgh EH9 2BU, UK</t>
  </si>
  <si>
    <t>1 Clayhills Park, Balerno EH14 7BH, UK</t>
  </si>
  <si>
    <t>Grant Allan</t>
  </si>
  <si>
    <t>07841 640097</t>
  </si>
  <si>
    <t>tyl958086</t>
  </si>
  <si>
    <t>103 Restalrig Ave, Edinburgh EH7 6PN, UK</t>
  </si>
  <si>
    <t>1-18 Stenhouse Mill Wynd, Edinburgh EH11 3XX, UK</t>
  </si>
  <si>
    <t>79 Cluny Gardens, Edinburgh EH10 6BW, UK</t>
  </si>
  <si>
    <t>Earth Tech</t>
  </si>
  <si>
    <t>0131 454 9000</t>
  </si>
  <si>
    <t>tyl681018</t>
  </si>
  <si>
    <t>Timber Tech</t>
  </si>
  <si>
    <t>tyl059442</t>
  </si>
  <si>
    <t>19, 6 Coburg St, Leith, Edinburgh EH6 6HJ, UK</t>
  </si>
  <si>
    <t>17 Broomhill Rd, Penicuik EH26 9EE, UK</t>
  </si>
  <si>
    <t>tyl078522</t>
  </si>
  <si>
    <t>5-6 Shore, Leith, Edinburgh EH6 6QS, UK</t>
  </si>
  <si>
    <t>07926 693261 steven</t>
  </si>
  <si>
    <t>tyl150730</t>
  </si>
  <si>
    <t>Ramsay Moncrieff</t>
  </si>
  <si>
    <t>91 E Bankton Pl, Livingston EH54 9DD, UK</t>
  </si>
  <si>
    <t>Daniel</t>
  </si>
  <si>
    <t>tyl834154</t>
  </si>
  <si>
    <t>67, 6 Warrender Park Rd, Edinburgh EH9 1JQ, UK</t>
  </si>
  <si>
    <t>34 Walden Terrace, Gifford, Haddington EH41 4QP, UK</t>
  </si>
  <si>
    <t>8a Church Hill, Edinburgh EH10 4BG, UK</t>
  </si>
  <si>
    <t>8 Abbotsford Park, Edinburgh EH10 5DX, UK</t>
  </si>
  <si>
    <t>29 York Rd, Edinburgh EH5 3EG, UK</t>
  </si>
  <si>
    <t>07836 347687</t>
  </si>
  <si>
    <t>tyl944498</t>
  </si>
  <si>
    <t>tyl823486</t>
  </si>
  <si>
    <t>tyl469214</t>
  </si>
  <si>
    <t>1 Chalmers Cres, Edinburgh EH9 1TR, UK</t>
  </si>
  <si>
    <t>tyl962258</t>
  </si>
  <si>
    <t>21 Kekewich Ave, Edinburgh EH7 6TZ, UK</t>
  </si>
  <si>
    <t>John Doc</t>
  </si>
  <si>
    <t>3 Mayfield Pl, Musselburgh EH21 6HS, UK</t>
  </si>
  <si>
    <t>6 Blackford Hill Rise, Edinburgh EH9 3HB, UK</t>
  </si>
  <si>
    <t>60 Curriehill Castle Dr, Balerno EH14 5TD, UK</t>
  </si>
  <si>
    <t>Bain/Lawrence</t>
  </si>
  <si>
    <t>tyl873902</t>
  </si>
  <si>
    <t>8 Bothwell St, Edinburgh EH7 5PR, UK</t>
  </si>
  <si>
    <t>49 Howdenhall Ct, Edinburgh EH16 6UZ, UK</t>
  </si>
  <si>
    <t>41 Pikes Pool Dr, Kirkliston EH29 9GH, UK</t>
  </si>
  <si>
    <t>tyl753178</t>
  </si>
  <si>
    <t>12 Forth Park, Dalmeny, South Queensferry EH30 9HB, UK</t>
  </si>
  <si>
    <t>Matthew Beaton</t>
  </si>
  <si>
    <t>tyl440914</t>
  </si>
  <si>
    <t>12 Rothesay Pl, Edinburgh EH3 7SQ, UK</t>
  </si>
  <si>
    <t>Davie Logan</t>
  </si>
  <si>
    <t>07513 123547</t>
  </si>
  <si>
    <t>104 Woodfield Ave, Edinburgh EH13 0QR, UK</t>
  </si>
  <si>
    <t>119 High St, Tranent EH33 1LW, UK</t>
  </si>
  <si>
    <t>37 S Barnton Ave, Edinburgh EH4 6AN, UK</t>
  </si>
  <si>
    <t>Stuart Hislop</t>
  </si>
  <si>
    <t>07970 944863</t>
  </si>
  <si>
    <t xml:space="preserve">mark stewart </t>
  </si>
  <si>
    <t>48 Dreghorn Park, Edinburgh EH13 9PJ, UK</t>
  </si>
  <si>
    <t>Kev Davis</t>
  </si>
  <si>
    <t>2 Hillpark Rise, Edinburgh EH4 7BB, UK</t>
  </si>
  <si>
    <t>Edgefield Road Industrial Estate, Loanhead EH20 9TB, UK</t>
  </si>
  <si>
    <t>32 Tweedholm Ave E, Walkerburn EH43 6AR, UK</t>
  </si>
  <si>
    <t>21 Birkenside, Gorebridge EH23 4JB, UK</t>
  </si>
  <si>
    <t>Hardengreen Industrial, Eskbank, Dalkeith EH22 3NX, UK</t>
  </si>
  <si>
    <t>William Robertson &amp; Sons</t>
  </si>
  <si>
    <t xml:space="preserve"> 0131 663 6666</t>
  </si>
  <si>
    <t>29 House O'Hill Ave, Edinburgh EH4 5DN, UK</t>
  </si>
  <si>
    <t>13 Trench Knowe, Edinburgh EH10 7HL, UK</t>
  </si>
  <si>
    <t>tyl101706</t>
  </si>
  <si>
    <t>326 Oxgangs Rd N, Edinburgh EH13 9NE, UK</t>
  </si>
  <si>
    <t>41 Gilmerton Dykes Dr, Edinburgh EH17 8LF, UK</t>
  </si>
  <si>
    <t>7 Niven's Knowe Rd, Loanhead EH20 9AU, UK</t>
  </si>
  <si>
    <t>Aaron Glen Guesthouse</t>
  </si>
  <si>
    <t>0131 440 1293</t>
  </si>
  <si>
    <t>Mark Stewart</t>
  </si>
  <si>
    <t>George St, Edinburgh EH2, UK</t>
  </si>
  <si>
    <t>H5 Air Conditioning Services</t>
  </si>
  <si>
    <t>102 E Bankton Pl, Livingston EH54 9DD, UK</t>
  </si>
  <si>
    <t xml:space="preserve"> Daniel</t>
  </si>
  <si>
    <t>07413 384420/07784 993711</t>
  </si>
  <si>
    <t>46 Carnethie St, Rosewell EH24 9AR, UK</t>
  </si>
  <si>
    <t>John McMurray</t>
  </si>
  <si>
    <t>30 Leighton Cres, Easthouses, Dalkeith EH22 4DX, UK</t>
  </si>
  <si>
    <t>12A St Bernard's Cres, Edinburgh EH4 1NP, UK</t>
  </si>
  <si>
    <t>100 Midhope Pl, Winchburgh, Broxburn EH52 6RN, UK</t>
  </si>
  <si>
    <t>68 Buckstone Terrace, Edinburgh EH10 6RQ, UK</t>
  </si>
  <si>
    <t>6 Frogston Grove, Edinburgh EH10 7AG, UK</t>
  </si>
  <si>
    <t>40 Meadowfield Ave, Edinburgh EH8 7NW, UK</t>
  </si>
  <si>
    <t>21 Oswald Ct, Edinburgh EH9 2HY, UK</t>
  </si>
  <si>
    <t>tyl447830</t>
  </si>
  <si>
    <t>97 Glasgow Rd, Edinburgh EH12 8LH, UK</t>
  </si>
  <si>
    <t>24 Longstone Terrace, Edinburgh EH14 2AL, UK</t>
  </si>
  <si>
    <t xml:space="preserve">Davie </t>
  </si>
  <si>
    <t>West Linton EH46 7AS, UK</t>
  </si>
  <si>
    <t>13 Coates Cres, Edinburgh EH3 7AF, UK</t>
  </si>
  <si>
    <t>60 Easter Hermitage, Edinburgh EH6 8DR, UK</t>
  </si>
  <si>
    <t>1 Rose Gardens, Bonnyrigg EH19 3RH, UK</t>
  </si>
  <si>
    <t>Stuart Thomson</t>
  </si>
  <si>
    <t>07816 928800</t>
  </si>
  <si>
    <t>Shevron Skip</t>
  </si>
  <si>
    <t>99 St Stephen St, Edinburgh EH3, UK</t>
  </si>
  <si>
    <t>Lyars Rd, Longniddry EH32, UK</t>
  </si>
  <si>
    <t>38 Silverknowes Rd E, Edinburgh EH4 5PR, UK</t>
  </si>
  <si>
    <t>15 Sycamore Dr, Penicuik EH26 0FP, UK</t>
  </si>
  <si>
    <t>8 Cheviot Wy, Roslin, Penicuik EH25 9AW, UK</t>
  </si>
  <si>
    <t>15 Lower Valleyfield View, Penicuik EH26 8NT, UK</t>
  </si>
  <si>
    <t>55 Braid Ave, Edinburgh EH10 6EB, UK</t>
  </si>
  <si>
    <t>ch4 group</t>
  </si>
  <si>
    <t>19 Buckstone Bank, Edinburgh EH10 6PW, UK</t>
  </si>
  <si>
    <t>Khalid</t>
  </si>
  <si>
    <t>07596 552701</t>
  </si>
  <si>
    <t>paid 14.2.25</t>
  </si>
  <si>
    <t>29 Craigleith Hill Ave, Edinburgh EH4 2JL, UK</t>
  </si>
  <si>
    <t>tyl577970</t>
  </si>
  <si>
    <t>skip to go to right handside of driveway</t>
  </si>
  <si>
    <t>3 High Buckstone, Edinburgh EH10 6XS, UK</t>
  </si>
  <si>
    <t>Joanne Mayne</t>
  </si>
  <si>
    <t>07986 334932</t>
  </si>
  <si>
    <t>tyl162734</t>
  </si>
  <si>
    <t>85 Parkgrove Rd, Clermiston, Edinburgh EH4 7RN, UK</t>
  </si>
  <si>
    <t>87 South St, Armadale, Bathgate EH48 3EU, UK</t>
  </si>
  <si>
    <t>Loanstone Cottages, Penicuik EH26 8PH, UK</t>
  </si>
  <si>
    <t>Fraser Ln, Milton Bridge, Penicuik EH26 0EU, UK</t>
  </si>
  <si>
    <t>10 Greenbank Ln, Edinburgh EH10 5RH, UK</t>
  </si>
  <si>
    <t>11 Craigathie Rd, Roslin EH25 9BG, UK</t>
  </si>
  <si>
    <t>Lewis</t>
  </si>
  <si>
    <t>tyl615214</t>
  </si>
  <si>
    <t>tyl081522</t>
  </si>
  <si>
    <t>32 Meadowbank Cres, Ormiston, Tranent EH35 5LG, UK</t>
  </si>
  <si>
    <t>Jamie Anderson Joinery</t>
  </si>
  <si>
    <t>07999 130271</t>
  </si>
  <si>
    <t>8-9am</t>
  </si>
  <si>
    <t>10 Calton Rd, Edinburgh EH1 3EG, UK</t>
  </si>
  <si>
    <t>Davie</t>
  </si>
  <si>
    <t>40 Hunter Ave, Loanhead EH20 9SN, UK</t>
  </si>
  <si>
    <t>Derek Collingwood</t>
  </si>
  <si>
    <t>0131 448 0240</t>
  </si>
  <si>
    <t>tyl250478</t>
  </si>
  <si>
    <t>30 Parker Ave, Edinburgh EH7 6SD, UK</t>
  </si>
  <si>
    <t>Turner Roofing Services</t>
  </si>
  <si>
    <t>07788 459825</t>
  </si>
  <si>
    <t>38 Penicuik Rd, Roslin EH25 9LH, UK</t>
  </si>
  <si>
    <t>92, 94, 96 Fountainbridge, Edinburgh EH3 9QA, UK</t>
  </si>
  <si>
    <t>Evolve</t>
  </si>
  <si>
    <t>07305 960043</t>
  </si>
  <si>
    <t>WCR R 301 66 44</t>
  </si>
  <si>
    <t>2 James Hamilton Way, Penicuik EH26 0QB, UK</t>
  </si>
  <si>
    <t>18, 2 Ferry Rd Dr, Edinburgh EH4 4BB, UK</t>
  </si>
  <si>
    <t>Unit 3 Sherwood Industrial Estate, Bonnyrigg EH19 3LW, UK</t>
  </si>
  <si>
    <t>Newleaf</t>
  </si>
  <si>
    <t>07973 815384</t>
  </si>
  <si>
    <t>19 Findlay Ave, Edinburgh EH7 6HB, UK</t>
  </si>
  <si>
    <t>4 Hillhead Ct, Bonnyrigg EH19 2JH, UK</t>
  </si>
  <si>
    <t>Sean Gowser</t>
  </si>
  <si>
    <t xml:space="preserve"> 1 Newlandrig, Gorebridge EH23 4NS, UK</t>
  </si>
  <si>
    <t>3 Upper Kinneddar, Saline, Dunfermline KY12 9TR, UK</t>
  </si>
  <si>
    <t>4 W Cherrybank, Stanley Rd, Edinburgh EH6 4SW, UK</t>
  </si>
  <si>
    <t>46 Magdalene Dr, Edinburgh EH15 3ED, UK</t>
  </si>
  <si>
    <t>59 Fernwood Dr, Danderhall, Dalkeith EH22 1FS, UK</t>
  </si>
  <si>
    <t>94 Lasswade Rd, Edinburgh EH16 6SU, UK</t>
  </si>
  <si>
    <t>10 Calton Rd, Edinburgh EH1, UK</t>
  </si>
  <si>
    <t>119 Gorgie Rd, Edinburgh EH11 1TE, UK</t>
  </si>
  <si>
    <t>Altitude Roofing</t>
  </si>
  <si>
    <t>tyl985686</t>
  </si>
  <si>
    <t>87 Newhailes Cres, Musselburgh EH21 6EF, UK</t>
  </si>
  <si>
    <t>20 Belgrave Rd, Corstorphine, Edinburgh EH12 6NF, UK</t>
  </si>
  <si>
    <t>Chris Bird</t>
  </si>
  <si>
    <t>07919 190526</t>
  </si>
  <si>
    <t>tyl816349</t>
  </si>
  <si>
    <t>tyl107714</t>
  </si>
  <si>
    <t>16 Burdiehouse Dr, Edinburgh EH17 8BB, UK</t>
  </si>
  <si>
    <t>Mood</t>
  </si>
  <si>
    <t>7 Blinkbonny Rd, Edinburgh EH4 3HY, UK</t>
  </si>
  <si>
    <t>19 W Savile Gardens, Edinburgh EH9 3AB, UK</t>
  </si>
  <si>
    <t>19 Bangholm Loan, Edinburgh EH5 3AH, UK</t>
  </si>
  <si>
    <t>Hardengreen House, B6392, Newbattle, Dalkeith EH22 3LF, UK</t>
  </si>
  <si>
    <t>98 Northfield Dr, Edinburgh EH8 7RF, UK</t>
  </si>
  <si>
    <t>37 York Rd, Edinburgh EH5 3EG, UK</t>
  </si>
  <si>
    <t>MUST PAY B4 SENDING</t>
  </si>
  <si>
    <t>Tigh Na Geat, Burnside Rd, Edinburgh EH10 7DZ, UK</t>
  </si>
  <si>
    <t>07815 982320</t>
  </si>
  <si>
    <t>In Driveway</t>
  </si>
  <si>
    <t>5 Newbattle Terrace, Edinburgh EH10 4RU, UK</t>
  </si>
  <si>
    <t>12-1PM</t>
  </si>
  <si>
    <t>31 Corstorphine Bank Dr, Corstorphine, Edinburgh EH12 8RW, UK</t>
  </si>
  <si>
    <t xml:space="preserve">Ewan MacLeod </t>
  </si>
  <si>
    <t>07789 925061</t>
  </si>
  <si>
    <t>3 Eildon St, Edinburgh EH3 5JU, UK</t>
  </si>
  <si>
    <t>07793 710308</t>
  </si>
  <si>
    <t>tyl717862</t>
  </si>
  <si>
    <t>92 Pirniefield Pl, Edinburgh EH6 7PY, UK</t>
  </si>
  <si>
    <t>Jamie Grant</t>
  </si>
  <si>
    <t>07944 760001</t>
  </si>
  <si>
    <t>tyl458914</t>
  </si>
  <si>
    <t>22 Blackwood Cres, Newington, Edinburgh EH9, UK</t>
  </si>
  <si>
    <t>Giveaway Guys</t>
  </si>
  <si>
    <t>49 St Davids, Newtongrange, Dalkeith EH22 4LF, UK</t>
  </si>
  <si>
    <t>14, 7/2 Wardlaw St, Edinburgh EH11 1TL, UK</t>
  </si>
  <si>
    <t>Grangemouth Rd, Bo'ness, UK</t>
  </si>
  <si>
    <t>54 Swanston Gardens, Edinburgh EH10 7DE, UK</t>
  </si>
  <si>
    <t>31 House O'Hill Rd, Edinburgh EH4 2AJ, UK</t>
  </si>
  <si>
    <t>50 Main St, Roslin EH25 9LS, UK</t>
  </si>
  <si>
    <t>Karen Grey</t>
  </si>
  <si>
    <t>07734 264445</t>
  </si>
  <si>
    <t>tyl969446</t>
  </si>
  <si>
    <t>67 Redcroft Rd, Danderhall, Dalkeith EH22 1FQ, UK</t>
  </si>
  <si>
    <t>26 Essex Rd, Cramond, Edinburgh EH4 6LJ, UK</t>
  </si>
  <si>
    <t>24 Pennywell Rd, Edinburgh EH4 4HD, UK</t>
  </si>
  <si>
    <t>162 Newbattle Abbey Cres, Newbattle, Dalkeith EH22 3LR, UK</t>
  </si>
  <si>
    <t>Ken Sime</t>
  </si>
  <si>
    <t>07583 297861</t>
  </si>
  <si>
    <t>tyl133394</t>
  </si>
  <si>
    <t>7 High Buckstone, Edinburgh EH10 6XS, UK</t>
  </si>
  <si>
    <t>3 Cunningham Road, East calder</t>
  </si>
  <si>
    <t>New build, not on the map</t>
  </si>
  <si>
    <t>65A Braid Ave, Edinburgh EH10 6ED, UK</t>
  </si>
  <si>
    <t>5 Kinghorn Pl, Edinburgh EH6 4BN, UK</t>
  </si>
  <si>
    <t>1 Cleikiminrig, Edinburgh EH15 3QZ, UK</t>
  </si>
  <si>
    <t>John Docherty</t>
  </si>
  <si>
    <t>07970 903695</t>
  </si>
  <si>
    <t>141 Whitehouse Rd, Edinburgh EH4 6EB, UK</t>
  </si>
  <si>
    <t>MUST BE OUTWITH SCHOOL STARTINING AND FINSIHING HOURS</t>
  </si>
  <si>
    <t>Unit 5, 1 Dryden Rd, Loanhead EH20 9LZ, UK</t>
  </si>
  <si>
    <t>102 Broomhall Cres, Corstorphine, Edinburgh EH12 7PJ, UK</t>
  </si>
  <si>
    <t>14/2 Wardlaw St, Edinburgh EH11 1TL, UK</t>
  </si>
  <si>
    <t>Giveawy Guy's</t>
  </si>
  <si>
    <t>26 Russell Rd, Edinburgh EH11, UK</t>
  </si>
  <si>
    <t>07951 066525 call b4 leaving</t>
  </si>
  <si>
    <t>AFTER 11 AM</t>
  </si>
  <si>
    <t>26 Craighouse Ave, Edinburgh EH10 5LN, UK</t>
  </si>
  <si>
    <t>50 Langton Grove, East Calder, Livingston EH53 0BF, UK</t>
  </si>
  <si>
    <t>2 Cherry Tree Gardens, Balerno EH14 5SR, UK</t>
  </si>
  <si>
    <t>18 Second St, Newtongrange, Dalkeith EH22 4QB, UK</t>
  </si>
  <si>
    <t>Aaron Turner</t>
  </si>
  <si>
    <t>tyl582666</t>
  </si>
  <si>
    <t>54 Traquair Park W, Corstorphine, Edinburgh EH12 7AL, UK</t>
  </si>
  <si>
    <t>3-4 pm</t>
  </si>
  <si>
    <t>9 Parsons Green Terrace, Edinburgh EH8 7AN, UK</t>
  </si>
  <si>
    <t>tyl530310</t>
  </si>
  <si>
    <t>134 Lower Granton Rd, Edinburgh EH5 1EX, UK</t>
  </si>
  <si>
    <t>19 Stanley Rd, Edinburgh EH6 4SE, UK</t>
  </si>
  <si>
    <t>Majeed</t>
  </si>
  <si>
    <t>Ramsay Colliery, Loanhead EH20 9RF</t>
  </si>
  <si>
    <t>31 Vivian Terrace, Edinburgh EH4 5AP, UK</t>
  </si>
  <si>
    <t>07360 299885 daniel</t>
  </si>
  <si>
    <t xml:space="preserve"> Linton Muir, West Linton EH46 7AS, UK</t>
  </si>
  <si>
    <t>tyl570238</t>
  </si>
  <si>
    <t>34 Hainburn Park, Edinburgh EH10 7HQ, UK</t>
  </si>
  <si>
    <t>133 Mayburn Ave, Loanhead EH20 9ER, UK</t>
  </si>
  <si>
    <t>Paul McCafferty</t>
  </si>
  <si>
    <t>07785 797819</t>
  </si>
  <si>
    <t>tyl308546</t>
  </si>
  <si>
    <t>56 Parkhead Dr, Edinburgh EH11 4SP, UK</t>
  </si>
  <si>
    <t>41 Baird's Way, Bonnyrigg EH19 3NU, UK</t>
  </si>
  <si>
    <t>16 Craigmount Gardens, Edinburgh EH12 8EA, UK</t>
  </si>
  <si>
    <t>Unit 13 Ramsay Colliery, Engine Road, Loanhead, EH20 9RF</t>
  </si>
  <si>
    <t>Edgefield Industrial Estate, Edgefield Rd, Loanhead EH20 9TB, UK</t>
  </si>
  <si>
    <t>49 Saughton Rd, Edinburgh EH11 3LT, UK</t>
  </si>
  <si>
    <t>Paid 28.1.25</t>
  </si>
  <si>
    <t>51 Frogston Rd E, Edinburgh EH17 8RT, UK</t>
  </si>
  <si>
    <t>28 Moray Pl, Edinburgh EH3 6BX, UK</t>
  </si>
  <si>
    <t>30 Plewlands Gardens, Edinburgh EH10 5JP, UK</t>
  </si>
  <si>
    <t>19 Beresford Ave, Edinburgh EH5 3EU, UK</t>
  </si>
  <si>
    <t xml:space="preserve">Grant Campbell </t>
  </si>
  <si>
    <t>07717 529313</t>
  </si>
  <si>
    <t>3 E Fettes Ave, Edinburgh EH4 1RE, UK</t>
  </si>
  <si>
    <t xml:space="preserve">Steven </t>
  </si>
  <si>
    <t>7 Lyne St, Edinburgh EH7 5DN, UK</t>
  </si>
  <si>
    <t>5C Polton Ave Rd, Bonnyrigg EH19 2NU, UK</t>
  </si>
  <si>
    <t>RR Landscaping</t>
  </si>
  <si>
    <t>tyl940122</t>
  </si>
  <si>
    <t>18, 2 Ferry Rd Dr, Edinburgh EH4 4BD, UK</t>
  </si>
  <si>
    <t>5 Pincott Pkwy, Edinburgh EH17, UK</t>
  </si>
  <si>
    <t>Wiashong</t>
  </si>
  <si>
    <t>0741 263 6420</t>
  </si>
  <si>
    <t>12, 2 Church Hill, Edinburgh EH10 4BQ, UK</t>
  </si>
  <si>
    <t>31 Cluny Dr, Edinburgh EH10 6DT, UK</t>
  </si>
  <si>
    <t>12 Muirhouse Bank, Edinburgh EH4 4QT, UK</t>
  </si>
  <si>
    <t>John Bruce</t>
  </si>
  <si>
    <t>tyl005118</t>
  </si>
  <si>
    <t>99, 18 St Stephen St, Edinburgh EH3 5AL, UK</t>
  </si>
  <si>
    <t>3 Sidegate, Haddington EH41 4BT, UK</t>
  </si>
  <si>
    <t>Ferguson Bathrooms</t>
  </si>
  <si>
    <t>07936 337857</t>
  </si>
  <si>
    <t>9 Abbotsford Park, Edinburgh EH10 5DX, UK</t>
  </si>
  <si>
    <t>Thornybank Yard, Salters Rd, Dalkeith EH22 2NQ, UK</t>
  </si>
  <si>
    <t>9 Riddochhill Rd, Blackburn, Bathgate EH47 7ER, UK</t>
  </si>
  <si>
    <t>16 Peacock Ave, Bonnyrigg EH19 3RS, UK</t>
  </si>
  <si>
    <t>37 Craigleith Hill Ave, Edinburgh EH4 2JL, UK</t>
  </si>
  <si>
    <t>tyl588542/tyl600230</t>
  </si>
  <si>
    <t>ajaturner.housing@outlook.com</t>
  </si>
  <si>
    <t>16 Dryden Vale, Loanhead EH20 9HN, UK</t>
  </si>
  <si>
    <t>4 Prospect Bank Cres, Edinburgh EH6 7NW, UK</t>
  </si>
  <si>
    <t>Forman Developments</t>
  </si>
  <si>
    <t>tyl698902</t>
  </si>
  <si>
    <t>8 Browns Pl, East Linton EH40 3BG, UK</t>
  </si>
  <si>
    <t>69 Falcon Rd, Edinburgh EH10 4AS, UK</t>
  </si>
  <si>
    <t>17 Bellwood Pl, Penicuik EH26 0GF, UK</t>
  </si>
  <si>
    <t>H5 Air Conditioning</t>
  </si>
  <si>
    <t>Old Fishmarket Cl, Edinburgh EH1, UK</t>
  </si>
  <si>
    <t>The Loan, West Linton EH46 7HE, UK</t>
  </si>
  <si>
    <t>4 Mauricewood Bank, Penicuik EH26 0BS, UK</t>
  </si>
  <si>
    <t xml:space="preserve">Neil Archibald </t>
  </si>
  <si>
    <t>tyl829818</t>
  </si>
  <si>
    <t>12-1pm</t>
  </si>
  <si>
    <t>214 Bruntsfield Pl, Edinburgh EH10 4DE, UK</t>
  </si>
  <si>
    <t>8 Greenbank Grove, Edinburgh EH10 5SU, UK</t>
  </si>
  <si>
    <t>25 Barntongate Dr, Edinburgh EH4 8BE, UK</t>
  </si>
  <si>
    <t>14 Biggar Rd, Edinburgh EH10 7BQ, UK</t>
  </si>
  <si>
    <t>Woodburn Terrace, Dalkeith EH22, UK</t>
  </si>
  <si>
    <t>Kali Singh</t>
  </si>
  <si>
    <t>10A Wester Coates Gardens, Edinburgh EH12 5LT, UK</t>
  </si>
  <si>
    <t>48 Robb's Loan, Edinburgh EH14 1SL, UK</t>
  </si>
  <si>
    <t>1 Whitehill Rd, Rosewell EH24 9DL, UK</t>
  </si>
  <si>
    <t xml:space="preserve">Anna </t>
  </si>
  <si>
    <t>07837 871322</t>
  </si>
  <si>
    <t>tyl500734</t>
  </si>
  <si>
    <t>in front garden</t>
  </si>
  <si>
    <t>19 W Craigs Cres, Edinburgh EH12, UK</t>
  </si>
  <si>
    <t>Jordan</t>
  </si>
  <si>
    <t>07752 652481</t>
  </si>
  <si>
    <t>tyl301666</t>
  </si>
  <si>
    <t>tyl861082</t>
  </si>
  <si>
    <t>28 Kirkton Bank, Penicuik EH26 9HY, UK</t>
  </si>
  <si>
    <t>Andrew Williams</t>
  </si>
  <si>
    <t>2 Springwell Pl, Edinburgh EH11 2JA, UK</t>
  </si>
  <si>
    <t xml:space="preserve"> 07584 014323 willie</t>
  </si>
  <si>
    <t>17 Blinkbonny Terrace, Edinburgh EH4, UK</t>
  </si>
  <si>
    <t xml:space="preserve">Aaron Turner </t>
  </si>
  <si>
    <t>07876 800703</t>
  </si>
  <si>
    <t>tyl439302</t>
  </si>
  <si>
    <t>10-11 am</t>
  </si>
  <si>
    <t>11 Upper Gray St, Edinburgh EH9 1SN, UK</t>
  </si>
  <si>
    <t>13;30-14;00</t>
  </si>
  <si>
    <t>Imex Business Centre, Dryden Rd, Loanhead EH20 9LZ, UK</t>
  </si>
  <si>
    <t>tyl312158</t>
  </si>
  <si>
    <t>6 Bridgend, Dalkeith EH22 1JT, UK</t>
  </si>
  <si>
    <t>After 11AM</t>
  </si>
  <si>
    <t>114 Trinity Rd, Edinburgh EH5 3JZ, UK</t>
  </si>
  <si>
    <t>tyl642030</t>
  </si>
  <si>
    <t>6 Old Deans Rd, Bathgate EH48 1JU, UK</t>
  </si>
  <si>
    <t>21cc Group</t>
  </si>
  <si>
    <t>07456 051885 luke</t>
  </si>
  <si>
    <t>tyl971426</t>
  </si>
  <si>
    <t>14 Wardlaw St, Edinburgh EH11 1TR, UK</t>
  </si>
  <si>
    <t>12 Lothian Dr, Easthouses, Dalkeith EH22 4HA, UK</t>
  </si>
  <si>
    <t>Ceildih</t>
  </si>
  <si>
    <t>07478 668060</t>
  </si>
  <si>
    <t>money in gas box</t>
  </si>
  <si>
    <t>Ardmore House, George St, Edinburgh EH2 2LE, UK</t>
  </si>
  <si>
    <t>Kirk Stables, Aberlady, Longniddry EH32 0DB, UK</t>
  </si>
  <si>
    <t>114, 7 Duke St, Leith, Edinburgh EH6, UK</t>
  </si>
  <si>
    <t>Southfield House, Longniddry EH32, UK</t>
  </si>
  <si>
    <t>19 Redford Bank, Edinburgh EH13 0AQ, UK</t>
  </si>
  <si>
    <t>Gibraltar Gardens, Dalkeith EH22, UK</t>
  </si>
  <si>
    <t>Neil Reid Property</t>
  </si>
  <si>
    <t xml:space="preserve"> 07429 618123</t>
  </si>
  <si>
    <t>ID Stoneworks</t>
  </si>
  <si>
    <t>12 Edgefield Rd Ind Est, Loanhead EH20, UK</t>
  </si>
  <si>
    <t>Dovetail Joinery &amp; Building</t>
  </si>
  <si>
    <t xml:space="preserve"> 07894 774078</t>
  </si>
  <si>
    <t>1 Denholm Dr, Musselburgh EH21 6TR, UK</t>
  </si>
  <si>
    <t>tyl807130</t>
  </si>
  <si>
    <t>1 Polton Vale, Loanhead EH20 9DF, UK</t>
  </si>
  <si>
    <t>Gregor Thomas</t>
  </si>
  <si>
    <t>07494 472526</t>
  </si>
  <si>
    <t>tyl773322</t>
  </si>
  <si>
    <t>6 Picardy Pl, Edinburgh EH1 3JT, UK</t>
  </si>
  <si>
    <t>tyl809858</t>
  </si>
  <si>
    <t>2 Essex Rd, Cramond, Edinburgh EH4 6LE, UK</t>
  </si>
  <si>
    <t>9 Hailes Park, Edinburgh EH13 0NG, UK</t>
  </si>
  <si>
    <t>Aaron McCulloch</t>
  </si>
  <si>
    <t>19 Taylor Grn, Livingston EH54 8SY, UK</t>
  </si>
  <si>
    <t>81 Caiyside, Edinburgh EH10 7HR, UK</t>
  </si>
  <si>
    <t>Sean Scott</t>
  </si>
  <si>
    <t>07878 356606</t>
  </si>
  <si>
    <t>tyl113834</t>
  </si>
  <si>
    <t>Maculey king</t>
  </si>
  <si>
    <t>A198, Aberlady, Longniddry EH32 0DB, UK</t>
  </si>
  <si>
    <t>tyl046962</t>
  </si>
  <si>
    <t>37 Lindsay Circus, Rosewell EH24 9EP, UK</t>
  </si>
  <si>
    <t>9 Laing Loan, Musselburgh EH21 8GU, UK</t>
  </si>
  <si>
    <t>07464 766011</t>
  </si>
  <si>
    <t>20 Margaret Thomson Cres, Leith, Edinburgh EH6 7FD, UK</t>
  </si>
  <si>
    <t>tyl513574</t>
  </si>
  <si>
    <t>3 Mountcastle Grn, Edinburgh EH8 7TD, UK</t>
  </si>
  <si>
    <t>14 Buckstone Grn, Edinburgh EH10 6UF, UK</t>
  </si>
  <si>
    <t>Aura Design</t>
  </si>
  <si>
    <t>07500 469330</t>
  </si>
  <si>
    <t>1, 5 Ardmillan Terrace, Dalry, Edinburgh EH11 2JN, UK</t>
  </si>
  <si>
    <t>Grant Campbell</t>
  </si>
  <si>
    <t>68 Park Ave, Loanhead EH20 9BE, UK</t>
  </si>
  <si>
    <t>Peter McFadden</t>
  </si>
  <si>
    <t>0131 440 9668</t>
  </si>
  <si>
    <t>tyl493014</t>
  </si>
  <si>
    <t>18 Station Rd, Newtongrange, Dalkeith EH22 4NB, UK</t>
  </si>
  <si>
    <t>Arnold Roofing</t>
  </si>
  <si>
    <t>9 Clarendon Cres, Edinburgh EH4 1PT, UK</t>
  </si>
  <si>
    <t>07398 989818</t>
  </si>
  <si>
    <t xml:space="preserve"> Linton Muir' West Linton EH46 7AS, UK</t>
  </si>
  <si>
    <t>tyl740318</t>
  </si>
  <si>
    <t>07549 491402 alan</t>
  </si>
  <si>
    <t>38 Morningside Dr, Edinburgh EH10 5LZ, UK</t>
  </si>
  <si>
    <t>Ramsay Colliery</t>
  </si>
  <si>
    <t>tyl499550</t>
  </si>
  <si>
    <t>Unit 13 Ramsay Colliery</t>
  </si>
  <si>
    <t>tyl210390</t>
  </si>
  <si>
    <t>19 Belford Terrace, Edinburgh EH4 3BR, UK</t>
  </si>
  <si>
    <t>Mulligan</t>
  </si>
  <si>
    <t>John Mcdaid</t>
  </si>
  <si>
    <t>17 Baberton Mains Grn, Edinburgh EH14 3EJ, UK</t>
  </si>
  <si>
    <t>tyl159994</t>
  </si>
  <si>
    <t>Baird's Way, Bonnyrigg EH19, UK</t>
  </si>
  <si>
    <t>Call When On Way</t>
  </si>
  <si>
    <t>59 Larkfield Gardens, Edinburgh EH5 3QB, UK</t>
  </si>
  <si>
    <t>394 Ferry Rd., Edinburgh EH5 3QG, UK</t>
  </si>
  <si>
    <t>5 Swanston Row, Edinburgh EH10 7EJ, UK</t>
  </si>
  <si>
    <t>14 Yarrow Ct, Penicuik EH26 8HD, UK</t>
  </si>
  <si>
    <t>13 Johnsburn Rd, Edinburgh, Balerno EH14 7DY, UK</t>
  </si>
  <si>
    <t>Daniel Burns</t>
  </si>
  <si>
    <t>07788 634261</t>
  </si>
  <si>
    <t>tyl597582</t>
  </si>
  <si>
    <t>47 Kingsknowe Rd N, Edinburgh EH14 2DE, UK</t>
  </si>
  <si>
    <t>Aura projects</t>
  </si>
  <si>
    <t>07500 469 330</t>
  </si>
  <si>
    <t>Gavin Brock</t>
  </si>
  <si>
    <t>07891 868 375</t>
  </si>
  <si>
    <t>16 Blinkbonny Terrace, Edinburgh EH4 3NA, UK</t>
  </si>
  <si>
    <t>38 Morningside Grove, Edinburgh EH10 5PZ, UK</t>
  </si>
  <si>
    <t>1 Belford Pl, Edinburgh EH4 3DH, UK</t>
  </si>
  <si>
    <t>The Giveaway Guys</t>
  </si>
  <si>
    <t>Neil Cooper</t>
  </si>
  <si>
    <t>tyl622422</t>
  </si>
  <si>
    <t>30 Dolphin Gardens W, Currie EH14 5RE, UK</t>
  </si>
  <si>
    <t>Craigesk House, 14 Craigesk, Dalkeith EH22 4TP, UK</t>
  </si>
  <si>
    <t>Osprey Property Maintenance</t>
  </si>
  <si>
    <t>1 Sighthill Ct, Edinburgh EH11 4BW, UK</t>
  </si>
  <si>
    <t>Lenny Turnbull</t>
  </si>
  <si>
    <t>1 Moredun Park Ct, Edinburgh EH17 7EY, UK</t>
  </si>
  <si>
    <t>Jamie Hope</t>
  </si>
  <si>
    <t>07503 640149</t>
  </si>
  <si>
    <t>4 Ballencrieff Mains Farm Cottages, Longniddry EH32 0PJ, UK</t>
  </si>
  <si>
    <t>29 Edenhall Bank, Musselburgh EH21 7JQ, UK</t>
  </si>
  <si>
    <t>Chris Marshall</t>
  </si>
  <si>
    <t>10 Whiteloch Rd, Macmerry, Tranent EH33 1PE, UK</t>
  </si>
  <si>
    <t>Main St, Davidson's Mains, Edinburgh EH4 5BZ, UK</t>
  </si>
  <si>
    <t>10, 6 Montagu Terrace, Edinburgh EH3 5QX, UK</t>
  </si>
  <si>
    <t>Butlerfield Industrial Estate, Newtongrange, Bonnyrigg EH19 3JQ, UK</t>
  </si>
  <si>
    <t>9 Rosebank Pl, Penicuik EH26 0GD, UK</t>
  </si>
  <si>
    <t>16 Hope Terrace, Edinburgh EH9 2AR, UK</t>
  </si>
  <si>
    <t>17 Moredunvale Loan, Edinburgh EH17 7RJ, UK</t>
  </si>
  <si>
    <t>Debbie Taylor</t>
  </si>
  <si>
    <t>07745 535380</t>
  </si>
  <si>
    <t>tyl895202</t>
  </si>
  <si>
    <t xml:space="preserve"> Pilmuir Manse, Haddington EH41 4HP, UK</t>
  </si>
  <si>
    <t>28, 8 Broughton Rd, Edinburgh EH7 4EB, UK</t>
  </si>
  <si>
    <t>Halmyre Lodge, West Linton EH46 7BX, UK</t>
  </si>
  <si>
    <t>Glen Shiell</t>
  </si>
  <si>
    <t xml:space="preserve"> 07833 230119</t>
  </si>
  <si>
    <t>tyl285218</t>
  </si>
  <si>
    <t>8 Toll House Gardens, Tranent EH33 2QQ, UK</t>
  </si>
  <si>
    <t>Sharon Rogerson</t>
  </si>
  <si>
    <t>07833 076166</t>
  </si>
  <si>
    <t>26 Broomhall Rd, Corstorphine, Edinburgh EH12 7PD, UK</t>
  </si>
  <si>
    <t>3 Harlaw Bank, Balerno EH14 7HR, UK</t>
  </si>
  <si>
    <t>Welsh and Hunter</t>
  </si>
  <si>
    <t xml:space="preserve"> 07842 015170
 03459 900043</t>
  </si>
  <si>
    <t>Afternoon</t>
  </si>
  <si>
    <t>Melrose Dr, Leith, Edinburgh EH6, UK</t>
  </si>
  <si>
    <t>Paul Gifford</t>
  </si>
  <si>
    <t>tyl104074</t>
  </si>
  <si>
    <t>24 Kennington Ave, Loanhead EH20 9HZ, UK</t>
  </si>
  <si>
    <t>Justine</t>
  </si>
  <si>
    <t>07472 870666</t>
  </si>
  <si>
    <t>tyl258010</t>
  </si>
  <si>
    <t>19 Alnwickhill View, Edinburgh EH16 6XZ, UK</t>
  </si>
  <si>
    <t>4 Windygoul Cres, Tranent EH33 2BA, UK</t>
  </si>
  <si>
    <t>Jay</t>
  </si>
  <si>
    <t>07540 332396</t>
  </si>
  <si>
    <t>The Giveaway Guy's</t>
  </si>
  <si>
    <t>07883 641002</t>
  </si>
  <si>
    <t>Calton Rd, Edinburgh, UK</t>
  </si>
  <si>
    <t>12 Ashgrove Gdns, Loanhead EH20 9GA, UK</t>
  </si>
  <si>
    <t>12 Dreghorn Loan, Colinton, Edinburgh EH13 0DE, UK</t>
  </si>
  <si>
    <t>Matthew Robinson</t>
  </si>
  <si>
    <t>tyl177374</t>
  </si>
  <si>
    <t>14 Seton Pl, Port Seton, Prestonpans EH32 0DT, UK</t>
  </si>
  <si>
    <t>14 Dalhousie Rd, Newtongrange, Dalkeith EH22 4NG, UK</t>
  </si>
  <si>
    <t>Newtongrange Star</t>
  </si>
  <si>
    <t>tyl880158</t>
  </si>
  <si>
    <t>5 Swanston Park, Edinburgh EH10 7BR, UK</t>
  </si>
  <si>
    <t>tyl681182</t>
  </si>
  <si>
    <t>Medical Practice, 145 Dalkeith Rd, Edinburgh EH16 5HQ, UK</t>
  </si>
  <si>
    <t>Silvana</t>
  </si>
  <si>
    <t>tyl011726</t>
  </si>
  <si>
    <t>Inchcross House, 28B Standhill Rd, Bathgate EH48 2HT, UK</t>
  </si>
  <si>
    <t>Mj Joinery</t>
  </si>
  <si>
    <t>07933 895669</t>
  </si>
  <si>
    <t>121 Glasgow Rd, Ratho Station, Newbridge EH28 8TB, UK</t>
  </si>
  <si>
    <t>16 Ashgrove Gdns, Loanhead EH20 9GA, UK</t>
  </si>
  <si>
    <t>118 Carnethie St, Rosewell EH24 9AL, UK</t>
  </si>
  <si>
    <t xml:space="preserve">Jr Gladstone's </t>
  </si>
  <si>
    <t>07375 290551</t>
  </si>
  <si>
    <t>tyl187262</t>
  </si>
  <si>
    <t>1 Shrubhill Walk, Edinburgh EH7 4PB, UK</t>
  </si>
  <si>
    <t>tyl395274</t>
  </si>
  <si>
    <t>tyl500882</t>
  </si>
  <si>
    <t>8C Lower Broomieknowe, Lasswade EH18 1LW, UK</t>
  </si>
  <si>
    <t>30 Roanshead Cres, Easthouses, Dalkeith EH22 4NZ, UK</t>
  </si>
  <si>
    <t>98 Inverleith Pl, Edinburgh EH3 5PA, UK</t>
  </si>
  <si>
    <t xml:space="preserve">Dasiy Richardson </t>
  </si>
  <si>
    <t>07970 616829</t>
  </si>
  <si>
    <t>tyl183402</t>
  </si>
  <si>
    <t>Setonhill Farm, Longniddry EH32 OPL, UK</t>
  </si>
  <si>
    <t>Medwyn Rd, West Linton EH46, UK</t>
  </si>
  <si>
    <t>30 Garry Walk, Livingston EH54 5AS, UK</t>
  </si>
  <si>
    <t>44 Pringles Pl, Pencaitland, Tranent EH34, UK</t>
  </si>
  <si>
    <t>07703 472444</t>
  </si>
  <si>
    <t>4 Craigentinny Ave N, Edinburgh EH6 7LJ, UK</t>
  </si>
  <si>
    <t>15 Broomhall Rd, Corstorphine, Edinburgh EH12 7PD, UK</t>
  </si>
  <si>
    <t>1 Orchardhead Loan, Edinburgh EH16 6XH, UK</t>
  </si>
  <si>
    <t>42 Caiystane Gardens, Edinburgh EH10 6SY, UK</t>
  </si>
  <si>
    <t>Ramsay Colliery(yard skip)</t>
  </si>
  <si>
    <t>07894 571761</t>
  </si>
  <si>
    <t>136 Main St, Newtongrange, Dalkeith EH22 4PF, UK</t>
  </si>
  <si>
    <t>19 Taylor Grn, Deans, Livingston EH54 8SY, UK</t>
  </si>
  <si>
    <t>sas blacsmiths</t>
  </si>
  <si>
    <t>4 Lawfield Cottages, Dalkeith EH22 5TG, UK</t>
  </si>
  <si>
    <t>17 Buckstone Terrace, Edinburgh EH10 6QA, UK</t>
  </si>
  <si>
    <t>unit 3 Pentland Industrial Estate, Loanhead EH20, UK</t>
  </si>
  <si>
    <t>0131 660 2299</t>
  </si>
  <si>
    <t>tyl390738</t>
  </si>
  <si>
    <t>237 Milton Rd E, Edinburgh EH15 2PE, UK</t>
  </si>
  <si>
    <t>13 White Dales, Edinburgh EH10 7JQ, UK</t>
  </si>
  <si>
    <t>3 Smeaton Gardens, Edinburgh EH21 8HT, UK</t>
  </si>
  <si>
    <t>83 Oxgangs Farm Ave, Edinburgh EH13 9PU, UK</t>
  </si>
  <si>
    <t>2 Gayfield St, Edinburgh EH1 3RR, UK</t>
  </si>
  <si>
    <t>Mac Plumbing &amp; Heating</t>
  </si>
  <si>
    <t>508 Lanark Rd, Juniper Green EH14 5DH, UK</t>
  </si>
  <si>
    <t>2 Craig's Grove, Edinburgh EH1 1DF, UK</t>
  </si>
  <si>
    <t>tyl716786</t>
  </si>
  <si>
    <t>David Lance</t>
  </si>
  <si>
    <t>33 Lowrie Ave, Penicuik EH26 9HJ, UK</t>
  </si>
  <si>
    <t>18 Mountcastle Gardens, Edinburgh EH8 7SS, UK</t>
  </si>
  <si>
    <t>K.a.d Build</t>
  </si>
  <si>
    <t>07540 118026</t>
  </si>
  <si>
    <t>Matthew Beton</t>
  </si>
  <si>
    <t>tyl025250</t>
  </si>
  <si>
    <t>After 9AM</t>
  </si>
  <si>
    <t>102 Gilmerton Dykes Cres, Edinburgh EH17 8JN, UK</t>
  </si>
  <si>
    <t>tyl136378</t>
  </si>
  <si>
    <t>46 Stevenson Ave, Edinburgh EH11 2SN, UK</t>
  </si>
  <si>
    <t>07437 0444446</t>
  </si>
  <si>
    <t>14 Old Craighall Rd, Musselburgh EH21 8SE, UK</t>
  </si>
  <si>
    <t>07354 765954 lauren</t>
  </si>
  <si>
    <t>call for skip location</t>
  </si>
  <si>
    <t>1 Brunstane Rd N, Portobello, Edinburgh EH15 2DL, UK</t>
  </si>
  <si>
    <t>Portobello&amp;Joppa Parish Church</t>
  </si>
  <si>
    <t>07971 299220 Derek</t>
  </si>
  <si>
    <t>tyl203050</t>
  </si>
  <si>
    <t>21 Westgarth Ave, Edinburgh EH13 0BB, UK</t>
  </si>
  <si>
    <t>Billy McLean</t>
  </si>
  <si>
    <t>07703 162670</t>
  </si>
  <si>
    <t>tyl375914</t>
  </si>
  <si>
    <t>bmbuildingandlandscaping@gmail.com</t>
  </si>
  <si>
    <t>5 Inverleith Terrace, Edinburgh EH3 5NS, UK</t>
  </si>
  <si>
    <t>96 N High St, Musselburgh EH21 6AS, UK</t>
  </si>
  <si>
    <t>10 Burton Pl, Edinburgh EH17 8XU, UK</t>
  </si>
  <si>
    <t xml:space="preserve"> 07787 520021</t>
  </si>
  <si>
    <t>tyk082454</t>
  </si>
  <si>
    <t>62 Forthview Rd, Longniddry EH32 0LG, UK</t>
  </si>
  <si>
    <t>01875 815877 hazel</t>
  </si>
  <si>
    <t>133 Drum St, Edinburgh EH17 8RJ, UK</t>
  </si>
  <si>
    <t>134 Longstone Rd, Edinburgh EH14 2AJ, UK</t>
  </si>
  <si>
    <t>4 Newtonloan Ct, Gorebridge EH23 4FB, UK</t>
  </si>
  <si>
    <t>07729 294439</t>
  </si>
  <si>
    <t>4 Woodburn Grove, Dalkeith EH22 2BT, UK</t>
  </si>
  <si>
    <t>9 Abercorn Terrace, Portobello, Edinburgh EH15 2DD, UK</t>
  </si>
  <si>
    <t>47 Bleachfield, Edinburgh EH6 5TE, UK</t>
  </si>
  <si>
    <t>20 Ravelston Gdn, Edinburgh EH4 3LF, UK</t>
  </si>
  <si>
    <t>39 Mountcastle Terrace, Edinburgh EH8 7SF, UK</t>
  </si>
  <si>
    <t>8 Rullion Green Grove, Penicuik EH26 0RX, UK</t>
  </si>
  <si>
    <t>12 Lauson Pl, Kirkliston EH29 9FY, UK</t>
  </si>
  <si>
    <t>66 Thomson Rd, Currie EH14 5HW, UK</t>
  </si>
  <si>
    <t>5 Galachlaw Shot, Edinburgh EH10 7JF, UK</t>
  </si>
  <si>
    <t>88 Saughtonhall Dr, Edinburgh EH12 5TL, UK</t>
  </si>
  <si>
    <t>62 Groathill Rd. N, Edinburgh EH4 2SQ, UK</t>
  </si>
  <si>
    <t>07889 273606</t>
  </si>
  <si>
    <t>16 Warrender Park Rd, Edinburgh EH9 1JQ, UK</t>
  </si>
  <si>
    <t>11 Frogston Rd W, Edinburgh EH10 7AB, UK</t>
  </si>
  <si>
    <t>Bowling Pavillion, 56 Duddingston Park S, Edinburgh EH15 3LJ, UK</t>
  </si>
  <si>
    <t>43 Albert Pl, Edinburgh EH7 5HN, UK</t>
  </si>
  <si>
    <t>tyl031598</t>
  </si>
  <si>
    <t xml:space="preserve"> John Bruce/Newcraft</t>
  </si>
  <si>
    <t>172 S Seton Park, Port Seton, Prestonpans EH32 0BP, UK</t>
  </si>
  <si>
    <t>07859 947111</t>
  </si>
  <si>
    <t>tyl373050</t>
  </si>
  <si>
    <t>tyl235910</t>
  </si>
  <si>
    <t>30 Clarence St, Edinburgh EH3 5AF, UK</t>
  </si>
  <si>
    <t>Castle Gogar, 180 Glasgow Rd, Ingliston, Edinburgh EH12 9BQ, UK</t>
  </si>
  <si>
    <t>Stark Plumbing &amp; Heating</t>
  </si>
  <si>
    <t>07889 314250</t>
  </si>
  <si>
    <t>gstarkandsonltd@gmail.com</t>
  </si>
  <si>
    <t>skip to go on trailer</t>
  </si>
  <si>
    <t>17 Broomhill Rd, Brislington, Bristol BS4 4SQ, UK</t>
  </si>
  <si>
    <t>13 St. Baldreds Rd, North Berwick EH39 4PY, UK</t>
  </si>
  <si>
    <t>Drever Joinery</t>
  </si>
  <si>
    <t>99 Greenbank Cres, Edinburgh EH10 5TB, UK</t>
  </si>
  <si>
    <t>po3951</t>
  </si>
  <si>
    <t>8A Boswall Rd, Edinburgh EH5 3RH, UK</t>
  </si>
  <si>
    <t>32 Garry Walk, Livingston EH54 5AS, UK</t>
  </si>
  <si>
    <t>13 Dalrymple Cres, Musselburgh EH21 6DT, UK</t>
  </si>
  <si>
    <t>tyl287842</t>
  </si>
  <si>
    <t>67, 2 Dublin St, Edinburgh EH1 3PP, UK</t>
  </si>
  <si>
    <t>3 Marchbank Way, Balerno EH14 7EX, UK</t>
  </si>
  <si>
    <t>280 Colinton Mains Rd, Edinburgh EH13 9BS, UK</t>
  </si>
  <si>
    <t>CALL B4 LEAVING</t>
  </si>
  <si>
    <t xml:space="preserve"> 0131 322 3366
 07702 077430</t>
  </si>
  <si>
    <t>5A Laverockbank Terrace, Newhaven, Edinburgh EH5 3BJ, UK</t>
  </si>
  <si>
    <t>139 Craigmount Ave N, Edinburgh EH4 8BS, UK</t>
  </si>
  <si>
    <t>tyl201746</t>
  </si>
  <si>
    <t>30 Polwarth Terrace, Edinburgh EH11 1LX, UK</t>
  </si>
  <si>
    <t>Grant</t>
  </si>
  <si>
    <t>07970 026899</t>
  </si>
  <si>
    <t>tyl908114</t>
  </si>
  <si>
    <t>116 Trinity Rd, Edinburgh EH5 3JZ, UK</t>
  </si>
  <si>
    <t xml:space="preserve">Dimora Design </t>
  </si>
  <si>
    <t>tyl773270</t>
  </si>
  <si>
    <t>48 Craighouse Ave, Edinburgh EH10 5LN, UK</t>
  </si>
  <si>
    <t>3, 3-4 Crown St, Edinburgh EH6 8LU, UK</t>
  </si>
  <si>
    <t>Abraham</t>
  </si>
  <si>
    <t>07912 638506</t>
  </si>
  <si>
    <t>19 Broomhill Rd, Penicuik EH26 9EE, UK</t>
  </si>
  <si>
    <t>tyl280018</t>
  </si>
  <si>
    <t>Cockdurno Farm, Balerno EH14 7JB</t>
  </si>
  <si>
    <t>39 Inchmuir Rd, Bathgate EH48 2EP, UK</t>
  </si>
  <si>
    <t>tyl583858</t>
  </si>
  <si>
    <t>31 Damhead Farm Steadings, Edinburgh EH10 7EA, UK</t>
  </si>
  <si>
    <t>Lawn Mower Services</t>
  </si>
  <si>
    <t>07944 765654 natalie</t>
  </si>
  <si>
    <t>tyl539846</t>
  </si>
  <si>
    <t>1A Dundas St, Edinburgh EH3 6QG, UK</t>
  </si>
  <si>
    <t>15 Muir Wood Dr, Currie EH14 5EZ, UK</t>
  </si>
  <si>
    <t>41 Big Brigs Way, Newtongrange, Dalkeith EH22 4DG, UK</t>
  </si>
  <si>
    <t>Serif Duman</t>
  </si>
  <si>
    <t>4 W Holmes Rd, Broxburn EH52 5NH, UK</t>
  </si>
  <si>
    <t>David Liddle</t>
  </si>
  <si>
    <t>tyl440438</t>
  </si>
  <si>
    <t>3 Pinkhill, Edinburgh EH12 7BA, UK</t>
  </si>
  <si>
    <t>Benny</t>
  </si>
  <si>
    <t>MUST PAY BY CARD</t>
  </si>
  <si>
    <t>tyl812986</t>
  </si>
  <si>
    <t>tyl866282</t>
  </si>
  <si>
    <t>1 S Parks, Peebles EH45 9SP, UK</t>
  </si>
  <si>
    <t>TAKE SHIT SKIP</t>
  </si>
  <si>
    <t>27 Newbattle Gardens, Dalkeith EH22 3DR, UK</t>
  </si>
  <si>
    <t>10 Dunvegan Ct, Cramond, Edinburgh EH4 6RH, UK</t>
  </si>
  <si>
    <t>Oxcraig St, Edinburgh EH5, UK</t>
  </si>
  <si>
    <t>1 Royston Mains Gardens, Edinburgh EH5 1NL, UK</t>
  </si>
  <si>
    <t>tyl365230</t>
  </si>
  <si>
    <t>3 Galachlaw Shot, Edinburgh EH10 7JF, UK</t>
  </si>
  <si>
    <t>Prs Scotland</t>
  </si>
  <si>
    <t>50 Lauder Rd, Edinburgh EH9 1UE, UK</t>
  </si>
  <si>
    <t>D.I.Y DAD</t>
  </si>
  <si>
    <t>tyl134858</t>
  </si>
  <si>
    <t>13 Meadowbank Cres, Edinburgh EH8 7AJ, UK</t>
  </si>
  <si>
    <t>6 Chestnut Grove, Port Seton, Prestonpans EH32 0UB, UK</t>
  </si>
  <si>
    <t>Elvingston Road End, Tranent EH33 1EL, UK</t>
  </si>
  <si>
    <t>62 W Harbour Rd, Edinburgh EH5 1PW, UK</t>
  </si>
  <si>
    <t>ask for jimmy</t>
  </si>
  <si>
    <t>13;00</t>
  </si>
  <si>
    <t>23 Polton Gardens, Lasswade EH18 1BL, UK</t>
  </si>
  <si>
    <t>Gordon Ramage</t>
  </si>
  <si>
    <t>tyl135578</t>
  </si>
  <si>
    <t>12 Cherry Rd, Bonnyrigg EH19 3EE, UK</t>
  </si>
  <si>
    <t>Call when on site</t>
  </si>
  <si>
    <t>47 Beech Path, Livingston EH53 0FR, UK</t>
  </si>
  <si>
    <t>Jade</t>
  </si>
  <si>
    <t>07584 200656</t>
  </si>
  <si>
    <t>119 Liberton Brae, Edinburgh EH16 6LD, UK</t>
  </si>
  <si>
    <t>15 Duddingston View, Edinburgh EH15 3LX, UK</t>
  </si>
  <si>
    <t>18 Robert Smith Pl, Dalkeith EH22 1JF, UK</t>
  </si>
  <si>
    <t>tyl554342</t>
  </si>
  <si>
    <t>1 N Gyle Farm Ct, Edinburgh EH12 8LQ, UK</t>
  </si>
  <si>
    <t>34 Bonnyrigg Rd, Dalkeith EH22 3EZ, UK</t>
  </si>
  <si>
    <t>18 St Ninian's Terrace, Edinburgh EH10 5NL, UK</t>
  </si>
  <si>
    <t>4 Friary Rd, Edinburgh EH16 4FW, UK</t>
  </si>
  <si>
    <t>Macmerry Service Station, Tranent EH33 1EL, UK</t>
  </si>
  <si>
    <t xml:space="preserve">Ramsy Colliery </t>
  </si>
  <si>
    <t>20 Fordell Rd, Edinburgh EH17 8XZ, UK</t>
  </si>
  <si>
    <t>Andrew Specman</t>
  </si>
  <si>
    <t>07770 757976</t>
  </si>
  <si>
    <t>tyl125802</t>
  </si>
  <si>
    <t>tyl228482</t>
  </si>
  <si>
    <t>25 Merchiston Ave, Edinburgh EH10 4PH, UK</t>
  </si>
  <si>
    <t>69 Mountcastle Cres, Edinburgh EH8 7SE, UK</t>
  </si>
  <si>
    <t>145 Dalkeith Rd, Edinburgh EH16 5HQ, UK</t>
  </si>
  <si>
    <t>Matthew</t>
  </si>
  <si>
    <t>07539 897593</t>
  </si>
  <si>
    <t>tyl650598</t>
  </si>
  <si>
    <t>4 Greenmantle Loan, Edinburgh EH16 6DT, UK</t>
  </si>
  <si>
    <t>Kad Build</t>
  </si>
  <si>
    <t>tyl553482</t>
  </si>
  <si>
    <t>kadbuild@yahoo.com</t>
  </si>
  <si>
    <t>11 Dolphin Ave, Currie EH14 5RL, UK</t>
  </si>
  <si>
    <t>Eric Lahmers</t>
  </si>
  <si>
    <t>07986 591710</t>
  </si>
  <si>
    <t>Paul Donnelly</t>
  </si>
  <si>
    <t>25 Stapeley Ave, Edinburgh EH7 6QR, UK</t>
  </si>
  <si>
    <t>The Free Company, Balerno, Midlothian, Edinburgh EH14 7HZ, UK</t>
  </si>
  <si>
    <t>Angus</t>
  </si>
  <si>
    <t>07973 448502</t>
  </si>
  <si>
    <t>1 Bavelaw Cres, Penicuik EH26 9AX, UK</t>
  </si>
  <si>
    <t>07521 474155</t>
  </si>
  <si>
    <t>Phoenix Fireplaces</t>
  </si>
  <si>
    <t>Kris</t>
  </si>
  <si>
    <t>tyl883166</t>
  </si>
  <si>
    <t>kmullaney@gmail.com</t>
  </si>
  <si>
    <t>47 Liberton Dr, Edinburgh EH16 6NL, UK</t>
  </si>
  <si>
    <t>31 Mitchell St, Dalkeith EH22 1JQ, UK</t>
  </si>
  <si>
    <t>Cordery Contracts</t>
  </si>
  <si>
    <t>07951 646444</t>
  </si>
  <si>
    <t>Ramsay Coillery</t>
  </si>
  <si>
    <t>33A Raeburn Pl, Edinburgh EH4 1HX, UK</t>
  </si>
  <si>
    <t>Fallhills Ct, Penicuik EH26 8QE, UK</t>
  </si>
  <si>
    <t>Malcolm Scott</t>
  </si>
  <si>
    <t>07967 266723</t>
  </si>
  <si>
    <t>9:30-10;30</t>
  </si>
  <si>
    <t>78 Balgreen Rd, Edinburgh EH12 5UB, UK</t>
  </si>
  <si>
    <t>skip to in glendevon place</t>
  </si>
  <si>
    <t>15 Porterfield Cres, Penicuik EH26 0FP, UK</t>
  </si>
  <si>
    <t>Dionne</t>
  </si>
  <si>
    <t>11 Craiglockhart Dell Rd, Edinburgh EH14 1JW, UK</t>
  </si>
  <si>
    <t>18 Magdala Cres, Edinburgh EH12 5BD, UK</t>
  </si>
  <si>
    <t>tyl254382</t>
  </si>
  <si>
    <t>26 Manse Rd, Roslin EH25 9LG, UK</t>
  </si>
  <si>
    <t>20 Belford Gardens, Edinburgh EH4, UK</t>
  </si>
  <si>
    <t>8 Wardie Ave, Edinburgh EH5 2AB, UK</t>
  </si>
  <si>
    <t>tyl285990</t>
  </si>
  <si>
    <t>18 Ormidale Terrace, Edinburgh EH12 6EQ, UK</t>
  </si>
  <si>
    <t>11 Laing Loan, Musselburgh EH21, UK</t>
  </si>
  <si>
    <t>43 Redford Loan, Edinburgh EH13 0AU, UK</t>
  </si>
  <si>
    <t>in drive way TYL 744646</t>
  </si>
  <si>
    <t>tyl292638</t>
  </si>
  <si>
    <t>Drummohr Camping &amp; Glamping Site, Musselburgh EH21 8JS, UK</t>
  </si>
  <si>
    <t>18 Warrender Park Rd, Edinburgh EH9 1JG, UK</t>
  </si>
  <si>
    <t>39 St Andrew St, Dalkeith EH22 1BH, UK</t>
  </si>
  <si>
    <t>10 Howden Hall Dr, Edinburgh EH16 6UJ, UK</t>
  </si>
  <si>
    <t>126 Greenwell Wynd, Edinburgh EH17 8GH, UK</t>
  </si>
  <si>
    <t>284 Lanark Rd W, Currie EH14 5RU, UK</t>
  </si>
  <si>
    <t>Bute House, Balerno EH14 7JJ</t>
  </si>
  <si>
    <t>po3681</t>
  </si>
  <si>
    <t>10 Buckstone Grn, Edinburgh EH10 6UF, UK</t>
  </si>
  <si>
    <t>07500 796330</t>
  </si>
  <si>
    <t>194 Main St, Pathhead EH37 5SG, UK</t>
  </si>
  <si>
    <t>96 Burnside Rd, Gorebridge EH23 4ER, UK</t>
  </si>
  <si>
    <t>11 Hailes Park, Edinburgh EH13 0NG, UK</t>
  </si>
  <si>
    <t>509 Gilmerton Rd, Edinburgh EH17 7JE, UK</t>
  </si>
  <si>
    <t>tyl575998</t>
  </si>
  <si>
    <t>1 Livesey Terrace, Penicuik EH26 0NA, UK</t>
  </si>
  <si>
    <t>9-10 am</t>
  </si>
  <si>
    <t>tyl900314</t>
  </si>
  <si>
    <t>24 Dundas Cres, Dalkeith EH22 3ET, UK</t>
  </si>
  <si>
    <t>35 Inchgarvie Park, Queensferry, South Queensferry EH30, UK</t>
  </si>
  <si>
    <t>Ewan</t>
  </si>
  <si>
    <t>07825 259778</t>
  </si>
  <si>
    <t>tyl247762</t>
  </si>
  <si>
    <t>10/1 Marlborough St, Portobello, Edinburgh EH15 2BG, UK</t>
  </si>
  <si>
    <t>16 Hope Terrace, Midsomer Norton, Edinburgh EH9 2AR, UK</t>
  </si>
  <si>
    <t>67 Parkgrove Cres, Edinburgh EH4 7RL, UK</t>
  </si>
  <si>
    <t>9 Clinton Rd, Edinburgh EH9 2AW, UK</t>
  </si>
  <si>
    <t>23 Restalrig Gardens, Edinburgh EH7 6HS, UK</t>
  </si>
  <si>
    <t>17 Blacket Pl, Edinburgh EH9 1RJ, UK</t>
  </si>
  <si>
    <t>po3742</t>
  </si>
  <si>
    <t>18, 1 Magdala Cres, Edinburgh EH12 5BD, UK</t>
  </si>
  <si>
    <t xml:space="preserve">Billy McLean </t>
  </si>
  <si>
    <t>tyl295914</t>
  </si>
  <si>
    <t>1;30 PM</t>
  </si>
  <si>
    <t>80 Montpelier Park, Edinburgh EH10 4NG, UK</t>
  </si>
  <si>
    <t>07703 291034</t>
  </si>
  <si>
    <t>14 Minto St, Edinburgh EH9 1RQ, UK</t>
  </si>
  <si>
    <t>Thrums Lodge</t>
  </si>
  <si>
    <t>tyl410342</t>
  </si>
  <si>
    <t xml:space="preserve"> </t>
  </si>
  <si>
    <t>34 Hillpark Grove, Edinburgh EH4, UK</t>
  </si>
  <si>
    <t>59 Auchingane, Edinburgh EH10 7HU, UK</t>
  </si>
  <si>
    <t>103 Langlaw Rd, Mayfield, Dalkeith EH22, UK</t>
  </si>
  <si>
    <t>Jim Clark</t>
  </si>
  <si>
    <t>07437 773053</t>
  </si>
  <si>
    <t>29 S Gyle Park, Edinburgh EH12 9EL, UK</t>
  </si>
  <si>
    <t>Marsagal Plumbing</t>
  </si>
  <si>
    <t>Omid</t>
  </si>
  <si>
    <t>07904 759851</t>
  </si>
  <si>
    <t>40 Caroline Terrace, Corstorphine, Edinburgh EH12 8QX, UK</t>
  </si>
  <si>
    <t>154 Carrick Knowe Dr, Edinburgh EH12 7EW, UK</t>
  </si>
  <si>
    <t>Jigsaw Joinery</t>
  </si>
  <si>
    <t>07918 658153</t>
  </si>
  <si>
    <t>tyl386706</t>
  </si>
  <si>
    <t>51 Bryce Rd, Currie EH14 5LP, UK</t>
  </si>
  <si>
    <t>tyl159954</t>
  </si>
  <si>
    <t>Rg Brock</t>
  </si>
  <si>
    <t>2 Clermiston Ave, Edinburgh EH4 7PJ, UK</t>
  </si>
  <si>
    <t>8, 2 Chancelot Grove, Edinburgh EH5 3AA, UK</t>
  </si>
  <si>
    <t>07875 628872</t>
  </si>
  <si>
    <t>tyl202690</t>
  </si>
  <si>
    <t>Bush Loan, Penicuik EH26 0PZ, UK</t>
  </si>
  <si>
    <t>Dalton Redpath Surfacing</t>
  </si>
  <si>
    <t>tyl361814</t>
  </si>
  <si>
    <t>3 The Gallolee, Edinburgh EH13 9QJ, UK</t>
  </si>
  <si>
    <t>LINDSAY BROWN</t>
  </si>
  <si>
    <t>SEND EMAIL FOR PAYMENT</t>
  </si>
  <si>
    <t>270INC LINZNHS@GMAIL.COM</t>
  </si>
  <si>
    <t>28 Cumlodden Ave, Edinburgh EH12, UK</t>
  </si>
  <si>
    <t>17 Comiston View, Edinburgh EH10 6LP, UK</t>
  </si>
  <si>
    <t>41 Alnwickhill Rd, Edinburgh EH16 6LP, UK</t>
  </si>
  <si>
    <t>32 Ravenscroft Pl, Edinburgh EH17 8QU, UK</t>
  </si>
  <si>
    <t>14 Auld Coal Rd, Bonnyrigg EH19 3QL, UK</t>
  </si>
  <si>
    <t>2 Bonnington Gait, Edinburgh EH6 5NZ, UK</t>
  </si>
  <si>
    <t>1 Angle Park Terrace, Edinburgh EH11 2JX, UK</t>
  </si>
  <si>
    <t>Stove Instal;ation Co</t>
  </si>
  <si>
    <t>8 House O'Hill Row, Edinburgh EH4 2AW, UK</t>
  </si>
  <si>
    <t>12 Syme Rigg, Edinburgh EH10 5GE, UK</t>
  </si>
  <si>
    <t>Dalhousie Business Park, Carrington Rd, Bonnyrigg EH19 3HY, UK</t>
  </si>
  <si>
    <t>69 Morrison St, Edinburgh EH3 8BU, UK</t>
  </si>
  <si>
    <t>Arena Office Design</t>
  </si>
  <si>
    <t>4 Lockharton Cres, Edinburgh EH14 1AX, UK</t>
  </si>
  <si>
    <t>Edin Build</t>
  </si>
  <si>
    <t>07708 944054</t>
  </si>
  <si>
    <t>34, 1 Barnton Ave W, Cramond, Edinburgh EH4 6DF, UK</t>
  </si>
  <si>
    <t>5 Viscount Dr, Dalkeith EH22 3FX, UK</t>
  </si>
  <si>
    <t>07369 247733</t>
  </si>
  <si>
    <t>21 Newlands, Kirknewton EH27 8LR, UK</t>
  </si>
  <si>
    <t>tyl345750</t>
  </si>
  <si>
    <t>10 Stewartfield, Edinburgh EH6 5RQ, UK</t>
  </si>
  <si>
    <t>58 Mayfield Rd, Edinburgh, UK</t>
  </si>
  <si>
    <t>3 Fala Village, Pathhead EH37 5SY, UK</t>
  </si>
  <si>
    <t>Dr Errington</t>
  </si>
  <si>
    <t>07749 108613</t>
  </si>
  <si>
    <t>tyl640210</t>
  </si>
  <si>
    <t>AM call when on way</t>
  </si>
  <si>
    <t>32 Carberry Rd, Inveresk, Musselburgh EH21 8PR, UK</t>
  </si>
  <si>
    <t>07446 444000</t>
  </si>
  <si>
    <t>Put Batons Under Skip</t>
  </si>
  <si>
    <t>18 Bryce Ave, Edinburgh EH7 6TX, UK</t>
  </si>
  <si>
    <t>12td on site</t>
  </si>
  <si>
    <t>Put New Skip Coser To Left Hand Side</t>
  </si>
  <si>
    <t>07412 220027</t>
  </si>
  <si>
    <t>tyl756326</t>
  </si>
  <si>
    <t>38 Jersey Dr, Bonnyrigg EH19, UK</t>
  </si>
  <si>
    <t>Fryatt Landscaping</t>
  </si>
  <si>
    <t>07872 151196</t>
  </si>
  <si>
    <t>1, 2 Royal Cres, Edinburgh EH3 6PZ, UK</t>
  </si>
  <si>
    <t>Altitude</t>
  </si>
  <si>
    <t>tyl903262</t>
  </si>
  <si>
    <t>39 Windsor Park Terrace, Musselburgh EH21 7QW, UK</t>
  </si>
  <si>
    <t>Ramsay Coillery (yard skip0</t>
  </si>
  <si>
    <t>215 Mountcastle Cres, Edinburgh EH8 7SX, UK</t>
  </si>
  <si>
    <t>Redwen</t>
  </si>
  <si>
    <t>07971 612525</t>
  </si>
  <si>
    <t>tyl523522</t>
  </si>
  <si>
    <t>40 Forth St, North Berwick EH39 4JQ, UK</t>
  </si>
  <si>
    <t>27 Mid Rd Industrial Estate, Prestonpans EH32, UK</t>
  </si>
  <si>
    <t>Abode Developments Scotland Ltd</t>
  </si>
  <si>
    <t xml:space="preserve"> 07702 493897</t>
  </si>
  <si>
    <t>2 Essex Rd, Singapore 309330</t>
  </si>
  <si>
    <t>124 Mayfield Rd, Edinburgh EH9 3AH, UK</t>
  </si>
  <si>
    <t>Edgar Gomes</t>
  </si>
  <si>
    <t>tyl128246</t>
  </si>
  <si>
    <t>Paul Mcallion</t>
  </si>
  <si>
    <t>40F Ferry Rd Ave, Edinburgh EH4 4AT, UK</t>
  </si>
  <si>
    <t>8 School Ln, Mid Calder, Livingston EH53 0AT, UK</t>
  </si>
  <si>
    <t>39 Gilberstoun Loan, Edinburgh EH15 2RQ, UK</t>
  </si>
  <si>
    <t>16 S Quarry Brae, Gorebridge EH23 4GN, UK</t>
  </si>
  <si>
    <t>Davie Mcinnes</t>
  </si>
  <si>
    <t>32 Arbuthnot Rd, Loanhead EH20 9RS, UK</t>
  </si>
  <si>
    <t>23 Lauriston St, Edinburgh EH, UK</t>
  </si>
  <si>
    <t>106 Windsor Dr, Penicuik EH26 8EP, UK</t>
  </si>
  <si>
    <t>Keith</t>
  </si>
  <si>
    <t>07709 879839</t>
  </si>
  <si>
    <t>tyl397070</t>
  </si>
  <si>
    <t>07971 859623</t>
  </si>
  <si>
    <t>4 Forres St, Edinburgh EH3 6BJ, UK</t>
  </si>
  <si>
    <t>8 Lister Square, Simpson Loan, Edinburgh EH3 9GL, UK</t>
  </si>
  <si>
    <t>Helen Ln, North Queensferry, Inverkeithing KY11, UK</t>
  </si>
  <si>
    <t>6 MacBeth Moir Rd, Musselburgh EH21 8JE, UK</t>
  </si>
  <si>
    <t>over fence in garden</t>
  </si>
  <si>
    <t>131 Hillhouse Rd, Edinburgh EH4 7AF, UK</t>
  </si>
  <si>
    <t>57 Prestonfield Rd, Edinburgh EH16 5EP, UK</t>
  </si>
  <si>
    <t>Hayweight House, 23 Lauriston St, Edinburgh EH3 9DQ, UK</t>
  </si>
  <si>
    <t>45 Tower St, Leith, Edinburgh EH6 7BN, UK</t>
  </si>
  <si>
    <t>Rex Con</t>
  </si>
  <si>
    <t>07776 302203</t>
  </si>
  <si>
    <t>tyl487746</t>
  </si>
  <si>
    <t>158 Braid Rd, Edinburgh EH10 6JB, UK</t>
  </si>
  <si>
    <t>Unit 21 Dumbryden Industrial Estate</t>
  </si>
  <si>
    <t>23 Lauriston Pl, Edinburgh EH3 9EN, UK</t>
  </si>
  <si>
    <t>2 Galadale Cres, Newtongrange, Dalkeith EH22 4RR, UK</t>
  </si>
  <si>
    <t>19 Clark Ave, Musselburgh EH21 7BS, UK</t>
  </si>
  <si>
    <t>56 Denholm Rd, Musselburgh EH21 6TU, UK</t>
  </si>
  <si>
    <t>13 Brunstane Mill Rd, Edinburgh EH15 2LY, UK</t>
  </si>
  <si>
    <t>36 The Cir, Danderhall, Dalkeith EH22 1NR, UK</t>
  </si>
  <si>
    <t xml:space="preserve">Ramsay Coillery </t>
  </si>
  <si>
    <t>tyl304114</t>
  </si>
  <si>
    <t>16 Gavin's Lee, Tranent EH33 2AP, UK</t>
  </si>
  <si>
    <t>tyl272290</t>
  </si>
  <si>
    <t>Danderhall, Dalkeith EH22 1FS, UK</t>
  </si>
  <si>
    <t>4 Buckstone Wynd, Edinburgh EH10 6UQ, UK</t>
  </si>
  <si>
    <t>4 Dalhousie Mains, Dalkeith EH22 3LZ, UK</t>
  </si>
  <si>
    <t>Caryle Construction</t>
  </si>
  <si>
    <t>07505 489 038</t>
  </si>
  <si>
    <t>TYL133994</t>
  </si>
  <si>
    <t>120 Barnton Park Ave, Edinburgh EH4 6HE, UK</t>
  </si>
  <si>
    <t>JOHNSTON</t>
  </si>
  <si>
    <t>270 CASH</t>
  </si>
  <si>
    <t>7 Salt Preston Pl, Prestonpans EH32 9SQ, UK</t>
  </si>
  <si>
    <t>01875 812344</t>
  </si>
  <si>
    <t>AM UPLIFT 21.10.24 FIRST THING</t>
  </si>
  <si>
    <t>5 Kittlegairy Gardens, Peebles EH45, UK</t>
  </si>
  <si>
    <t>Caroline</t>
  </si>
  <si>
    <t>07853 271567</t>
  </si>
  <si>
    <t>Call Before leaving</t>
  </si>
  <si>
    <t>22 Buckingham Terrace, Edinburgh EH4 3AD, UK</t>
  </si>
  <si>
    <t>2 St Ninian's Terrace, Edinburgh EH10 5NL, UK</t>
  </si>
  <si>
    <t>13 Moredun Park View, Edinburgh EH17 7LR, UK</t>
  </si>
  <si>
    <t>Malzar Properties</t>
  </si>
  <si>
    <t>07478 888494</t>
  </si>
  <si>
    <t>Send Michael</t>
  </si>
  <si>
    <t>30 Swanston Ave, Edinburgh EH10 7BX, UK</t>
  </si>
  <si>
    <t>Roman Terrace, Dalkeith EH22, UK</t>
  </si>
  <si>
    <t>Willie Thompson</t>
  </si>
  <si>
    <t>1 Gaynor Ave, Loanhead EH20 9LU, UK</t>
  </si>
  <si>
    <t>Greenstone Energy</t>
  </si>
  <si>
    <t>1 Clermiston Terrace, Corstorphine, Edinburgh EH12 6XF, UK</t>
  </si>
  <si>
    <t>GATE CODE 04051</t>
  </si>
  <si>
    <t>104 Woodhall Rd, Edinburgh EH13 0HU, UK</t>
  </si>
  <si>
    <t>Camps Industrial Estate, Kirknewton EH27 8DF, UK</t>
  </si>
  <si>
    <t>Coach Hire Edin</t>
  </si>
  <si>
    <t>07729 284784</t>
  </si>
  <si>
    <t>TYL432562</t>
  </si>
  <si>
    <t>8 Back Ln, Aberlady, Longniddry EH32, UK</t>
  </si>
  <si>
    <t>18 Chalybeate, Haddington EH41 4NX, UK</t>
  </si>
  <si>
    <t>Ben Green</t>
  </si>
  <si>
    <t>07904 001482</t>
  </si>
  <si>
    <t>tyl452430</t>
  </si>
  <si>
    <t>72 Ravelston Dykes, Edinburgh EH12 6HF, UK</t>
  </si>
  <si>
    <t>48 Hawthornden Gardens, Bonnyrigg EH19 2BW, UK</t>
  </si>
  <si>
    <t>6 Back Ln, Aberlady, Longniddry EH32 0RU, UK</t>
  </si>
  <si>
    <t>Aura Projects</t>
  </si>
  <si>
    <t xml:space="preserve">07500 469330 </t>
  </si>
  <si>
    <t>Call when on way</t>
  </si>
  <si>
    <t>13 Dudley Cres, Edinburgh EH6 4QF, UK</t>
  </si>
  <si>
    <t>9;30 am</t>
  </si>
  <si>
    <t>48, 1 Jordan Ln, Morningside, Edinburgh EH10 4RB, UK</t>
  </si>
  <si>
    <t>Lothian Property Services</t>
  </si>
  <si>
    <t>07305 943923 graham</t>
  </si>
  <si>
    <t>tyl887844</t>
  </si>
  <si>
    <t>14;00 pm</t>
  </si>
  <si>
    <t>Back Ln, Aberlady, Longniddry EH32 0RU, UK</t>
  </si>
  <si>
    <t>07733 678112</t>
  </si>
  <si>
    <t>7 Ravelston Dykes, Edinburgh EH4 3EA, UK</t>
  </si>
  <si>
    <t>81 Cluny Dr, Edinburgh EH10, UK</t>
  </si>
  <si>
    <t>Melville Rd, Dalkeith EH22, UK</t>
  </si>
  <si>
    <t>Ramsay Mnncrieff</t>
  </si>
  <si>
    <t>Enterprise Centre, 1 Dryden Rd, Loanhead, Edinburgh EH20 9LZ, UK</t>
  </si>
  <si>
    <t>North Berwick EH39 5DZ, UK</t>
  </si>
  <si>
    <t>13 Glendevon Ave, Edinburgh EH12 5UN, UK</t>
  </si>
  <si>
    <t>14 Eglinton Cres, Edinburgh EH12 5DD, UK</t>
  </si>
  <si>
    <t>Joe Patterson</t>
  </si>
  <si>
    <t>71 Bluebell Drive, Penicuik EH26, UK</t>
  </si>
  <si>
    <t>31 Grove Farm Gardens, Bonnyrigg EH19 3BF, UK</t>
  </si>
  <si>
    <t>21 Stenhouse Ave, Edinburgh EH11 3HZ, UK</t>
  </si>
  <si>
    <t>30 Briarbank Terrace, Edinburgh EH11 1SU, UK</t>
  </si>
  <si>
    <t>29 S Barnton Ave, Edinburgh EH4 6AN, UK</t>
  </si>
  <si>
    <t>8;00-8;30</t>
  </si>
  <si>
    <t>8 Bridge St, Newbridge EH28 8SR, UK</t>
  </si>
  <si>
    <t>9 Blackford Hill View, Edinburgh EH9 3HD, UK</t>
  </si>
  <si>
    <t>46 The Causeway, Edinburgh EH15 3PZ, UK</t>
  </si>
  <si>
    <t>78 Broomhall Dr, Corstorphine, Edinburgh EH12 7QR, UK</t>
  </si>
  <si>
    <t>12 Fivestanks Pl, Broxburn EH52 6BJ, UK</t>
  </si>
  <si>
    <t>Keith/Murrayfield</t>
  </si>
  <si>
    <t>Must pay £720</t>
  </si>
  <si>
    <t>37 Annandale St, Edinburgh EH7 4AZ, UK</t>
  </si>
  <si>
    <t>Theories landscapes</t>
  </si>
  <si>
    <t>07904 901770 jac</t>
  </si>
  <si>
    <t>tyl940102</t>
  </si>
  <si>
    <t>9-10 AM</t>
  </si>
  <si>
    <t>tyl980442</t>
  </si>
  <si>
    <t>tyl428426</t>
  </si>
  <si>
    <t>tyl600081</t>
  </si>
  <si>
    <t>84 Gogarloch Haugh, Edinburgh EH12 9JH, UK</t>
  </si>
  <si>
    <t>David Liddle Joinery</t>
  </si>
  <si>
    <t>07815 916241</t>
  </si>
  <si>
    <t>12YD on site</t>
  </si>
  <si>
    <t>39 Gilberstoun Brig, Edinburgh EH15 2RP, UK</t>
  </si>
  <si>
    <t>34 Stoneybank Ct, Musselburgh EH21 6TP, UK</t>
  </si>
  <si>
    <t>William Rob &amp; Sons</t>
  </si>
  <si>
    <t>8 Kirklands Park Grove, Kirkliston EH29 9EU, UK</t>
  </si>
  <si>
    <t>10, 5 Waterloo Pl, Edinburgh EH1, UK</t>
  </si>
  <si>
    <t xml:space="preserve">H5 </t>
  </si>
  <si>
    <t>07710 013709</t>
  </si>
  <si>
    <t>91 Parkside St, Rosyth, Dunfermline KY11 2LY, UK</t>
  </si>
  <si>
    <t>tyl244746</t>
  </si>
  <si>
    <t>tyl321110</t>
  </si>
  <si>
    <t>16 Carnie Cres, Danderhall, Dalkeith EH22, UK</t>
  </si>
  <si>
    <t>Rmj Joinery</t>
  </si>
  <si>
    <t>07841 069301</t>
  </si>
  <si>
    <t>07717 881848</t>
  </si>
  <si>
    <t>23 Bryce Ave, Edinburgh EH7 6TR, UK</t>
  </si>
  <si>
    <t>Fraser Scott</t>
  </si>
  <si>
    <t>07979 885236</t>
  </si>
  <si>
    <t>46 Monktonhall Pl, Musselburgh EH21 6RR, UK</t>
  </si>
  <si>
    <t>36 Pentland Cres, Rosewell EH24 9BJ, UK</t>
  </si>
  <si>
    <t>36 Appin Dr, Prestonpans EH32 9FB, UK</t>
  </si>
  <si>
    <t>18 Grove St, Edinburgh EH3 8BB, UK</t>
  </si>
  <si>
    <t>07908 302335</t>
  </si>
  <si>
    <t>23 Ashgrove, Musselburgh EH21 7LS, UK</t>
  </si>
  <si>
    <t>Debra</t>
  </si>
  <si>
    <t>07955 477206</t>
  </si>
  <si>
    <t>Call before leaving</t>
  </si>
  <si>
    <t>14 Duddingston View, Edinburgh EH15 3LX, UK</t>
  </si>
  <si>
    <t>8 Roman Ct, Pathhead EH37 5AH, UK</t>
  </si>
  <si>
    <t>tyl260418</t>
  </si>
  <si>
    <t>42 Bonaly Ave, Edinburgh EH13 0ET, UK</t>
  </si>
  <si>
    <t>Graham Henderson</t>
  </si>
  <si>
    <t>07827 317187</t>
  </si>
  <si>
    <t>21 Clerkington Rd, Haddington EH41 4EL, UK</t>
  </si>
  <si>
    <t>44 Meadowfield Ave, Duddingston, Edinburgh EH8 7NP, UK</t>
  </si>
  <si>
    <t>13 Learmonth Terrace Ln, Edinburgh EH4 1PG, UK</t>
  </si>
  <si>
    <t>9 Skeltiemuir Grove, Bonnyrigg EH19 3QL, UK</t>
  </si>
  <si>
    <t>Adam Burton Roofing</t>
  </si>
  <si>
    <t>07726 386144</t>
  </si>
  <si>
    <t>26 Broomhall Gardens, Corstorphine, Edinburgh EH12 7QA, UK</t>
  </si>
  <si>
    <t>140 New St, Musselburgh EH21 6BY, UK</t>
  </si>
  <si>
    <t>24 Tyler's Acre Rd, Corstorphine, Edinburgh EH12 7HZ, UK</t>
  </si>
  <si>
    <t>David Mullen</t>
  </si>
  <si>
    <t>16 Sighthill Ave, Edinburgh EH11 4QS, UK</t>
  </si>
  <si>
    <t>Guinnes</t>
  </si>
  <si>
    <t>15 Stevenson Rd, Penicuik EH26 0LU, UK</t>
  </si>
  <si>
    <t>2, 2 Burnhead Grove, Edinburgh EH16 6ES, UK</t>
  </si>
  <si>
    <t>The Old Golf House,Dalkeith EH22, UK</t>
  </si>
  <si>
    <t>50 Staunton Rise, Livingston EH54 6PB, UK</t>
  </si>
  <si>
    <t>38 Jersey Drive; Bonnyrigg EH19 3ST</t>
  </si>
  <si>
    <t>R Fryatt Landscaping</t>
  </si>
  <si>
    <t>tyl157750</t>
  </si>
  <si>
    <t xml:space="preserve">Andrew </t>
  </si>
  <si>
    <t>07770 707976</t>
  </si>
  <si>
    <t>tyl929498</t>
  </si>
  <si>
    <t>10 Cluny Ave, Edinburgh EH10 4RN, UK</t>
  </si>
  <si>
    <t>31 W Relugas Rd, Edinburgh EH9 2PW, UK</t>
  </si>
  <si>
    <t>exchange</t>
  </si>
  <si>
    <t>Davie McInnes</t>
  </si>
  <si>
    <t>07734 137567</t>
  </si>
  <si>
    <t>1 W Telferton, Edinburgh EH7 6XG, UK</t>
  </si>
  <si>
    <t>Grm Bodycraft</t>
  </si>
  <si>
    <t>tyl481570</t>
  </si>
  <si>
    <t>16 Glasgow Rd, Bathgate EH48 2AA, UK</t>
  </si>
  <si>
    <t>Iain Carter</t>
  </si>
  <si>
    <t>Setonhill Farm, Longniddry EH32 0PL</t>
  </si>
  <si>
    <t>Longniddry EH32, UK</t>
  </si>
  <si>
    <t>11 Swanston Row, Edinburgh EH10 7EJ, UK</t>
  </si>
  <si>
    <t>105 Joppa Rd., Edinburgh EH15, UK</t>
  </si>
  <si>
    <t>07340 280528 brian</t>
  </si>
  <si>
    <t>tyl685554</t>
  </si>
  <si>
    <t>39 Easter Hermitage, Edinburgh EH6 8DR, UK</t>
  </si>
  <si>
    <t>Sarah blackwell</t>
  </si>
  <si>
    <t>07841 691221</t>
  </si>
  <si>
    <t>tyl170910</t>
  </si>
  <si>
    <t>10 Tyler's Acre Rd, Corstorphine, Edinburgh EH12 7HZ, UK</t>
  </si>
  <si>
    <t>11 King Malcolm Cl, Edinburgh EH10 7JB, UK</t>
  </si>
  <si>
    <t>2 Savile Terrace, Edinburgh EH9 3AD, UK</t>
  </si>
  <si>
    <t>42 N Gyle Grove, Edinburgh EH12 8JZ, UK</t>
  </si>
  <si>
    <t>TYL404806</t>
  </si>
  <si>
    <t>3 Corbiewynd, Edinburgh EH15 3RP, UK</t>
  </si>
  <si>
    <t>48 Chesters View, Bonnyrigg EH19 3PU, UK</t>
  </si>
  <si>
    <t>59 Allan Park Cres, Edinburgh EH14 1LQ, UK</t>
  </si>
  <si>
    <t>39 Old Burdiehouse Rd, Edinburgh EH17 8BQ, UK</t>
  </si>
  <si>
    <t>41 Bingham Crossway, Edinburgh EH15 3JB, UK</t>
  </si>
  <si>
    <t>4 Mayburn Grove, Loanhead EH20 9ES, UK</t>
  </si>
  <si>
    <t>40 Coalgate Ave, Tranent EH33 1JS, UK</t>
  </si>
  <si>
    <t>121 Glasgow Rd, Edinburgh EH12 8LR, UK</t>
  </si>
  <si>
    <t>40 f Ferry Rd Ave, Edinburgh EH4, UK</t>
  </si>
  <si>
    <t>34B Barnton Ave, Edinburgh EH4 6JH, UK</t>
  </si>
  <si>
    <t>36 The Gallolee, Edinburgh EH13 9QL, UK</t>
  </si>
  <si>
    <t>4 Drumsheugh Pl, Edinburgh EH3 7PT, UK</t>
  </si>
  <si>
    <t>07481 104603</t>
  </si>
  <si>
    <t>Paul Donnely</t>
  </si>
  <si>
    <t>07862 209 273</t>
  </si>
  <si>
    <t>21 Ballencrieff Holding, North Berwick EH39 5AY, UK</t>
  </si>
  <si>
    <t>Scott Gordon</t>
  </si>
  <si>
    <t>07435 394219</t>
  </si>
  <si>
    <t>75 George Street ,Edinburgh EH</t>
  </si>
  <si>
    <t>First thing 645am (corner of fredrick street, george street)</t>
  </si>
  <si>
    <t>14:30PM</t>
  </si>
  <si>
    <t>07857 350306</t>
  </si>
  <si>
    <t>11 Gladstone's Gait, Bonnyrigg EH19 3GA, UK</t>
  </si>
  <si>
    <t>34 Baberton Mains Lea, Edinburgh EH14 3HB, UK</t>
  </si>
  <si>
    <t>37 Buckingham Terrace, Glasgow G12 8ED, UK</t>
  </si>
  <si>
    <t>07881 920022</t>
  </si>
  <si>
    <t>13:30-14:30</t>
  </si>
  <si>
    <t>62 Bingham Dr, Edinburgh EH15 3BF, UK</t>
  </si>
  <si>
    <t>23 Buckstone Bank, Edinburgh EH10 6PW, UK</t>
  </si>
  <si>
    <t>AM if possible</t>
  </si>
  <si>
    <t>07764 939332 neil</t>
  </si>
  <si>
    <t>13 Duddingston Square E, Edinburgh EH15 1RU, UK</t>
  </si>
  <si>
    <t>Duddingston Roofing</t>
  </si>
  <si>
    <t>07749 310213</t>
  </si>
  <si>
    <t>47 Forth St, North Berwick EH39 4JJ, UK</t>
  </si>
  <si>
    <t>9 Cleekim Dr, Edinburgh EH15 3HT, UK</t>
  </si>
  <si>
    <t>lawrence</t>
  </si>
  <si>
    <t>19 St Clair Terrace, Edinburgh EH10 5NW, UK</t>
  </si>
  <si>
    <t>144 Montgomery St, Edinburgh EH7 5ET, UK</t>
  </si>
  <si>
    <t>32 Allan Park Dr, Edinburgh EH14 1LP, UK</t>
  </si>
  <si>
    <t>Bonnington Gait, Edinburgh EH6, UK</t>
  </si>
  <si>
    <t>andrew willams</t>
  </si>
  <si>
    <t>51 Dunbar Rd, Haddington EH41 3PJ, UK</t>
  </si>
  <si>
    <t>27 Lauriston St, Edinburgh EH3 9DQ, UK</t>
  </si>
  <si>
    <t>Dtj</t>
  </si>
  <si>
    <t>Anne Forbes</t>
  </si>
  <si>
    <t>16 Hope Terrace, Edinburgh, EH9 2AR, UK</t>
  </si>
  <si>
    <t>Braidwood</t>
  </si>
  <si>
    <t>tyl557618</t>
  </si>
  <si>
    <t>49 Buckstone Loan E, Edinburgh EH10 6XD, UK</t>
  </si>
  <si>
    <t>22 Torphin Bank, Edinburgh EH13 0PH, UK</t>
  </si>
  <si>
    <t>50 Kingsknowe Rd N, Edinburgh EH14 2DF, UK</t>
  </si>
  <si>
    <t>Mark</t>
  </si>
  <si>
    <t>07427 110208</t>
  </si>
  <si>
    <t>TYL381282</t>
  </si>
  <si>
    <t>20 Marionville Dr, Edinburgh EH7 6BW, UK</t>
  </si>
  <si>
    <t>30 Ladehead, Edinburgh EH6 5TG, UK</t>
  </si>
  <si>
    <t>jamie grant</t>
  </si>
  <si>
    <t>tyl139574</t>
  </si>
  <si>
    <t>4 Craiglockhart Quadrant, Edinburgh EH14 1HD, UK</t>
  </si>
  <si>
    <t>Firth Rd, Auchendinny, Penicuik EH26 0QZ, UK</t>
  </si>
  <si>
    <t>Sandy Hamilton</t>
  </si>
  <si>
    <t>07912 062523</t>
  </si>
  <si>
    <t>tyl688326</t>
  </si>
  <si>
    <t>in front of shutter door</t>
  </si>
  <si>
    <t>499 Gilmerton Rd, Edinburgh EH17 7JE, UK</t>
  </si>
  <si>
    <t>Abode Developments</t>
  </si>
  <si>
    <t>07806 753121</t>
  </si>
  <si>
    <t>9 Brunstane Rd, Edinburgh EH15 2EZ, UK</t>
  </si>
  <si>
    <t>2 Timmins Court, Ratho, Newbridge EH28 8RD, UK</t>
  </si>
  <si>
    <t>121 Ravenswood Rise, Livingston EH54 6PG, UK</t>
  </si>
  <si>
    <t>john bruce/newcraft</t>
  </si>
  <si>
    <t>tyl474598</t>
  </si>
  <si>
    <t>16 Suthren Yett, Prestonpans EH32 9GL, UK</t>
  </si>
  <si>
    <t>Newleaf/Alan Dodds</t>
  </si>
  <si>
    <t>davie mcinnes</t>
  </si>
  <si>
    <t>21 Kilmaurs Rd, Edinburgh EH16 5DA, UK</t>
  </si>
  <si>
    <t>12;00</t>
  </si>
  <si>
    <t>24 Liberton Brae, Edinburgh EH16 6AF, UK</t>
  </si>
  <si>
    <t>william davidson</t>
  </si>
  <si>
    <t>tyl761590</t>
  </si>
  <si>
    <t>premier insallations</t>
  </si>
  <si>
    <t>38 Castle Ave, Corstorphine, Edinburgh EH12 7LB, UK</t>
  </si>
  <si>
    <t>davie logan</t>
  </si>
  <si>
    <t>Unit 27 Mid Rd Industrial Estate, Prestonpans EH32, UK</t>
  </si>
  <si>
    <t>9 Caiystane Dr, Edinburgh EH10 6SS, UK</t>
  </si>
  <si>
    <t>tyl101902</t>
  </si>
  <si>
    <t>115 Captain's Rd, Edinburgh EH17 8DT, UK</t>
  </si>
  <si>
    <t>stacey gilchrist</t>
  </si>
  <si>
    <t>07966 175283</t>
  </si>
  <si>
    <t>12 Breck Terrace, Penicuik EH26 0RJ, UK</t>
  </si>
  <si>
    <t>Paul</t>
  </si>
  <si>
    <t>07843 951948</t>
  </si>
  <si>
    <t>tyl278214</t>
  </si>
  <si>
    <t>on red chips under window</t>
  </si>
  <si>
    <t>10 McIntyre Ln, Macmerry, Tranent EH33 1QL, UK</t>
  </si>
  <si>
    <t>danny robinson</t>
  </si>
  <si>
    <t>07484 151858</t>
  </si>
  <si>
    <t>18 Braid Cres, Edinburgh EH10 6AU, UK</t>
  </si>
  <si>
    <t>domora desigh</t>
  </si>
  <si>
    <t>tyl308634</t>
  </si>
  <si>
    <t>Georgian Sash and Case</t>
  </si>
  <si>
    <t>07900 834 440</t>
  </si>
  <si>
    <t>TYL031834</t>
  </si>
  <si>
    <t>6 Belmont Rd, Juniper Green EH14 5DY, UK</t>
  </si>
  <si>
    <t>sophie</t>
  </si>
  <si>
    <t>ctd</t>
  </si>
  <si>
    <t>07432 421792</t>
  </si>
  <si>
    <t>Aspire</t>
  </si>
  <si>
    <t>9;00</t>
  </si>
  <si>
    <t>18 Marchmont Rd, Edinburgh EH9 1HZ, UK</t>
  </si>
  <si>
    <t>3 Seton Ct, Port Seton, Prestonpans EH32 0TU, UK</t>
  </si>
  <si>
    <t>drever joinery</t>
  </si>
  <si>
    <t>7 Thomson Cres, Currie EH14 5JP, UK</t>
  </si>
  <si>
    <t>27 Main St, Davidson's Mains, Edinburgh EH4 5BZ, UK</t>
  </si>
  <si>
    <t>75, 4 Buccleuch St, Newington, Edinburgh EH8 9LS, UK</t>
  </si>
  <si>
    <t>26 Downie Ter, Corstorphine, Edinburgh EH12 6TS, UK</t>
  </si>
  <si>
    <t>West View, 26 Links Rd, Longniddry EH32 0NH, UK</t>
  </si>
  <si>
    <t>tyl960386</t>
  </si>
  <si>
    <t>Straiton, Loanhead EH20, UK</t>
  </si>
  <si>
    <t>11 D'Arcy Cres, Mayfield, Dalkeith EH22 5GB, UK</t>
  </si>
  <si>
    <t>Lyle Thomson</t>
  </si>
  <si>
    <t>26 Waverley Park, Mayfield, Dalkeith EH22 5SH, UK</t>
  </si>
  <si>
    <t>murat</t>
  </si>
  <si>
    <t>07855 515000</t>
  </si>
  <si>
    <t>tyl922862</t>
  </si>
  <si>
    <t>147 Restalrig Ave, Edinburgh EH7 6PJ, UK</t>
  </si>
  <si>
    <t>Drop Kerbs</t>
  </si>
  <si>
    <t>4 Church Gardens, Longniddry EH32 0LU, UK</t>
  </si>
  <si>
    <t>elaine</t>
  </si>
  <si>
    <t>tyl004906</t>
  </si>
  <si>
    <t>new manor developments</t>
  </si>
  <si>
    <t>20 Blackford Hill View, Edinburgh EH9 3HD, UK</t>
  </si>
  <si>
    <t>Haggis Hostels</t>
  </si>
  <si>
    <t>tyl146550</t>
  </si>
  <si>
    <t>18 Pitt St, Edinburgh EH6 4BU, UK</t>
  </si>
  <si>
    <t>11 Queensferry Rd, Edinburgh EH4 3HB, UK</t>
  </si>
  <si>
    <t>46 Balcarres St, Edinburgh EH10 5JQ, UK</t>
  </si>
  <si>
    <t>31 Baberton Mains Dr, Edinburgh EH14 3DF, UK</t>
  </si>
  <si>
    <t>gary lion</t>
  </si>
  <si>
    <t>07843 559597</t>
  </si>
  <si>
    <t>tyl638206</t>
  </si>
  <si>
    <t>dimora design</t>
  </si>
  <si>
    <t>tyl671482</t>
  </si>
  <si>
    <t>daniel burns</t>
  </si>
  <si>
    <t>tyl489182</t>
  </si>
  <si>
    <t>07515 330440</t>
  </si>
  <si>
    <t>22 Craigathie Rd, Rosewell EH25 9BJ, UK</t>
  </si>
  <si>
    <t>15 Afton Terrace, Edinburgh EH5 3NQ, UK</t>
  </si>
  <si>
    <t>excel landscaping</t>
  </si>
  <si>
    <t>devine energy</t>
  </si>
  <si>
    <t>Ramsay Colliery, Loanhead EH20 9RF, UK</t>
  </si>
  <si>
    <t>Ramsay Moncrief</t>
  </si>
  <si>
    <t>63 Main St, Pathhead EH37 5PZ, UK</t>
  </si>
  <si>
    <t>CM Roofing &amp; Building Ltd</t>
  </si>
  <si>
    <t xml:space="preserve"> 07801 550555</t>
  </si>
  <si>
    <t>07388 253802 willie</t>
  </si>
  <si>
    <t>Skip to go to rear of property</t>
  </si>
  <si>
    <t>19A Graham St, Edinburgh EH6 5QN, UK</t>
  </si>
  <si>
    <t>Gam Stewart Ltd</t>
  </si>
  <si>
    <t>07398 392516 kirsty</t>
  </si>
  <si>
    <t>07811 597697</t>
  </si>
  <si>
    <t xml:space="preserve">hamish lothian </t>
  </si>
  <si>
    <t>W Mill Bank, Edinburgh EH13 0QT, UK</t>
  </si>
  <si>
    <t>Merchants Hill, 255 Colinton Rd, Edinburgh EH14 1DW, UK</t>
  </si>
  <si>
    <t>Guedroudj</t>
  </si>
  <si>
    <t>Abdul</t>
  </si>
  <si>
    <t>Millhill, Musselburgh EH21, UK</t>
  </si>
  <si>
    <t xml:space="preserve">                10 tyler's acre road</t>
  </si>
  <si>
    <t>07857 350302</t>
  </si>
  <si>
    <t>117 Fountainbridge, Edinburgh EH3 9QG, UK</t>
  </si>
  <si>
    <t>tyl912962</t>
  </si>
  <si>
    <t>61 Parkgrove Rd, Clermiston, Edinburgh EH4 7RN, UK</t>
  </si>
  <si>
    <t>Callum</t>
  </si>
  <si>
    <t>16 Main St, Ormiston, Tranent EH35, UK</t>
  </si>
  <si>
    <t xml:space="preserve">lyle thomson </t>
  </si>
  <si>
    <t>07427 650525</t>
  </si>
  <si>
    <t>13 Watson Cres, Edinburgh EH11 1HB, UK</t>
  </si>
  <si>
    <t>kieran mcfarlane</t>
  </si>
  <si>
    <t>07863 546588</t>
  </si>
  <si>
    <t>67 Burnside, Haddington EH41 4ER, UK</t>
  </si>
  <si>
    <t>4 St James's Gardens, Penicuik EH26 9DU, UK</t>
  </si>
  <si>
    <t>John Quinn</t>
  </si>
  <si>
    <t xml:space="preserve"> 07941 166083</t>
  </si>
  <si>
    <t>32A Gillespie Rd, Edinburgh EH13 0NN, UK</t>
  </si>
  <si>
    <t>11, 5 Ramsay Garden, Edinburgh EH1 2NA, UK</t>
  </si>
  <si>
    <t>lothian property services</t>
  </si>
  <si>
    <t>8;30</t>
  </si>
  <si>
    <t>tyl790102</t>
  </si>
  <si>
    <t>27 Rosemount Buildings, Edinburgh EH3 8DB, UK</t>
  </si>
  <si>
    <t>Rmc Gas</t>
  </si>
  <si>
    <t>07796 067304</t>
  </si>
  <si>
    <t>07766 540272</t>
  </si>
  <si>
    <t>12 Westmill Haugh, Lasswade EH18 1LY, UK</t>
  </si>
  <si>
    <t>31 Longstone Gardens, Edinburgh EH14 2BE, UK</t>
  </si>
  <si>
    <t>3 Auld Orchard, Lothian St, Bonnyrigg EH19 3BR, UK</t>
  </si>
  <si>
    <t>Edgar</t>
  </si>
  <si>
    <t>tyl848466</t>
  </si>
  <si>
    <t>26 Stoneybank Ct, Musselburgh EH21 6TP, UK</t>
  </si>
  <si>
    <t>18 Bryce Ave, Edinburgh</t>
  </si>
  <si>
    <t>15;30</t>
  </si>
  <si>
    <t>9 E Loan, Prestonpans EH32 9EF, UK</t>
  </si>
  <si>
    <t>24 Dryden Terrace, Edinburgh EH7 4NB, UK</t>
  </si>
  <si>
    <t>ramsay coillery (yard skip)</t>
  </si>
  <si>
    <t>71 Murieston Valley, Murieston, Livingston EH54 9HJ, UK</t>
  </si>
  <si>
    <t>rjm joinery</t>
  </si>
  <si>
    <t>3 Renaissance View</t>
  </si>
  <si>
    <t>35 Marine Dr, Edinburgh EH4 5EN, UK</t>
  </si>
  <si>
    <t>9 Castlelaw Ct, Penicuik EH26 8BS, UK</t>
  </si>
  <si>
    <t>robertson</t>
  </si>
  <si>
    <t>tyl019180</t>
  </si>
  <si>
    <t>unit 21 dumbryden industrial estate</t>
  </si>
  <si>
    <t>murrayfield building co</t>
  </si>
  <si>
    <t>24 Corstorphine Hill Gardens, Corstorphine, Edinburgh EH12 6LA, UK</t>
  </si>
  <si>
    <t>122 Glasgow Rd, Ratho Station, Newbridge EH28 8PR, UK</t>
  </si>
  <si>
    <t>255 Colinton Rd, Edinburgh EH14 1DW, UK</t>
  </si>
  <si>
    <t>07640 623296</t>
  </si>
  <si>
    <t>3 Wardie Grove, Edinburgh EH5 1AQ, UK</t>
  </si>
  <si>
    <t>moore roofing</t>
  </si>
  <si>
    <t>tyl281440</t>
  </si>
  <si>
    <t>356 Lanark Rd W, Currie EH14 5RR, UK</t>
  </si>
  <si>
    <t>danny donohue</t>
  </si>
  <si>
    <t>UPLIFT SAME DAY</t>
  </si>
  <si>
    <t>11 Smithy Green Ave, Danderhall, Dalkeith EH22 1LR, UK</t>
  </si>
  <si>
    <t>pei zheng</t>
  </si>
  <si>
    <t>tyl821166</t>
  </si>
  <si>
    <t>Muirfield View, Archerfield, North Berwick EH39 5NR, UK</t>
  </si>
  <si>
    <t>tyl888550</t>
  </si>
  <si>
    <t>unit 13 Ramsay Coilliery</t>
  </si>
  <si>
    <t>morton &amp; hart</t>
  </si>
  <si>
    <t>20 Castle Ave, Corstorphine, Edinburgh EH12 7LA, UK</t>
  </si>
  <si>
    <t>33, 6 Blackford Rd, Edinburgh EH9 2DT, UK</t>
  </si>
  <si>
    <t>28 Telford Rd, Blackhall, Edinburgh EH4 2AY, UK</t>
  </si>
  <si>
    <t>50 Clement Rise, Livingston EH54 6JY, UK</t>
  </si>
  <si>
    <t>89 Drum Brae S, Edinburgh EH12 8TD, UK</t>
  </si>
  <si>
    <t>16 Myre Dl, Bonnyrigg EH19 3NW, UK</t>
  </si>
  <si>
    <t>12 Crewe Terrace, Edinburgh EH5 2JU, UK</t>
  </si>
  <si>
    <t>Chris Walker</t>
  </si>
  <si>
    <t>07383 976374</t>
  </si>
  <si>
    <t>tyl600774</t>
  </si>
  <si>
    <t>88 Ravelston Dykes, Edinburgh EH12 6HE, UK</t>
  </si>
  <si>
    <t>88 Bruntsfield Pl, Edinburgh EH10 4HG, UK</t>
  </si>
  <si>
    <t>2-3 pm</t>
  </si>
  <si>
    <t>3 Hatton Pl, Edinburgh EH9 1UD, UK</t>
  </si>
  <si>
    <t>19 Craigmount Park, Edinburgh EH12, UK</t>
  </si>
  <si>
    <t>29 Dalrymple Loan, Musselburgh EH21 7DJ, UK</t>
  </si>
  <si>
    <t>Adam</t>
  </si>
  <si>
    <t>82 Sighthill Loan, Edinburgh EH11 4NS, UK</t>
  </si>
  <si>
    <t>lin</t>
  </si>
  <si>
    <t>07875 435325</t>
  </si>
  <si>
    <t>via andrew williams</t>
  </si>
  <si>
    <t>silvana</t>
  </si>
  <si>
    <t>07706 488309</t>
  </si>
  <si>
    <t>tyl176050</t>
  </si>
  <si>
    <t>skip to go in garden on priestfield road</t>
  </si>
  <si>
    <t>edinburgh roofing services</t>
  </si>
  <si>
    <t>18 Dalrymple Cres, Edinburgh EH9 2NX, UK</t>
  </si>
  <si>
    <t>W&amp;H Contracts</t>
  </si>
  <si>
    <t>Essex Rd, Cramond, Edinburgh EH4, UK</t>
  </si>
  <si>
    <t>41 Morton St, Edinburgh EH15 2JA, UK</t>
  </si>
  <si>
    <t>11 Lawson Johnston Dr, Roslin EH25 9AN, UK</t>
  </si>
  <si>
    <t>Iain</t>
  </si>
  <si>
    <t>07511 663090</t>
  </si>
  <si>
    <t>Spaces to the right of the houses, the one futherest away next to the fence</t>
  </si>
  <si>
    <t>36 E End, West Calder EH55 8AD, UK</t>
  </si>
  <si>
    <t>21 Ravensheugh Rd, Musselburgh EH21 7PX, UK</t>
  </si>
  <si>
    <t>07840 855126</t>
  </si>
  <si>
    <t>tyl910178</t>
  </si>
  <si>
    <t>sd plumbing</t>
  </si>
  <si>
    <t>19 Campview, Danderhall, Dalkeith EH22 1QD, UK</t>
  </si>
  <si>
    <t>john</t>
  </si>
  <si>
    <t xml:space="preserve"> 3 Craigentinny Crescent, Edinburgh EH7 6RJ, UK</t>
  </si>
  <si>
    <t>82 Mayburn Ave, Loanhead EH20 9FP, UK</t>
  </si>
  <si>
    <t>Danny Lunn</t>
  </si>
  <si>
    <t>2 Calton Rd, Edinburgh EH8 8DL, UK</t>
  </si>
  <si>
    <t>9;00 AM</t>
  </si>
  <si>
    <t>uplift 16;00 PM</t>
  </si>
  <si>
    <t>11 Philip Ave, Bathgate EH48 1LP, UK</t>
  </si>
  <si>
    <t>tunc</t>
  </si>
  <si>
    <t>6 Broomyknowe, Edinburgh EH14 1JZ, UK</t>
  </si>
  <si>
    <t>26 Torphin Rd, Edinburgh EH13 0HW, UK</t>
  </si>
  <si>
    <t>carlyle construction</t>
  </si>
  <si>
    <t>tyl944438</t>
  </si>
  <si>
    <t>59 Gilmerton Dykes Cres, Edinburgh EH17 8JP, UK</t>
  </si>
  <si>
    <t>alan burns</t>
  </si>
  <si>
    <t>the giveaway guys</t>
  </si>
  <si>
    <t>tyl647806</t>
  </si>
  <si>
    <t>10 Baird Sq, Livingston EH53 0GQ, UK</t>
  </si>
  <si>
    <t>Coille-Mhor House, 20 Houstoun Mains Holdings, Broxburn EH52 6PA, UK</t>
  </si>
  <si>
    <t>steps 2 hope</t>
  </si>
  <si>
    <t>93 Craigleith Hill Cres, Edinburgh EH4 2JW, UK</t>
  </si>
  <si>
    <t>brian pithie</t>
  </si>
  <si>
    <t>tyl541610</t>
  </si>
  <si>
    <t>16 Hillhouse Wynd, Kirknewton EH27 8BU, UK</t>
  </si>
  <si>
    <t>162 Craigcrook Rd, Edinburgh EH4 3PP, UK</t>
  </si>
  <si>
    <t>120 Penicuik Rd, Roslin EH25 9NT, UK</t>
  </si>
  <si>
    <t>callum livie</t>
  </si>
  <si>
    <t>40 George Grieve Way, Tranent EH33 2QT, UK</t>
  </si>
  <si>
    <t>tyl978570</t>
  </si>
  <si>
    <t>2 Millhill, Musselburgh EH21 7RW, UK</t>
  </si>
  <si>
    <t>2-10 Millhill, Musselburgh EH21 7RE, UK</t>
  </si>
  <si>
    <t>71 Longstone St, Edinburgh EH14 2BS, UK</t>
  </si>
  <si>
    <t>516 Ferry Rd., Edinburgh EH5 2DJ, UK</t>
  </si>
  <si>
    <t>53 Sixth St, Newtongrange, Dalkeith EH22 4LB, UK</t>
  </si>
  <si>
    <t>18 Greenbank Grove, Edinburgh EH10 5SU, UK</t>
  </si>
  <si>
    <t>first thing</t>
  </si>
  <si>
    <t>monday</t>
  </si>
  <si>
    <t>40 MacDermott Wy, Edinburgh EH12 0DH, UK</t>
  </si>
  <si>
    <t>80 Waverley Cres, Bonnyrigg EH19 3BP, UK</t>
  </si>
  <si>
    <t>Ross Currie</t>
  </si>
  <si>
    <t>07465 455564</t>
  </si>
  <si>
    <t xml:space="preserve">cash </t>
  </si>
  <si>
    <t>4 Dinmont Dr, Edinburgh EH16 5RF, UK</t>
  </si>
  <si>
    <t>146 Mayfield Rd, Edinburgh EH9 3AL, UK</t>
  </si>
  <si>
    <t>drivway on rankin roaD</t>
  </si>
  <si>
    <t>W&amp;H contraxcts</t>
  </si>
  <si>
    <t>19 Craiglockhart Dr N, Edinburgh EH14 1HT, UK</t>
  </si>
  <si>
    <t>Kristopher</t>
  </si>
  <si>
    <t>07879 316787</t>
  </si>
  <si>
    <t>CASH</t>
  </si>
  <si>
    <t>1 River Gore Grove, Gorebridge EH23 4GD, UK</t>
  </si>
  <si>
    <t>11 Mayburn Loan, Loanhead EH20 9EN, UK</t>
  </si>
  <si>
    <t>8 Duddingston Square E, Edinburgh EH15 1RU, UK</t>
  </si>
  <si>
    <t>Duddingston roofing</t>
  </si>
  <si>
    <t>TYL600398</t>
  </si>
  <si>
    <t>13 Lady Jane Gardens, North Berwick EH39 4ER, UK</t>
  </si>
  <si>
    <t>edin coach hire</t>
  </si>
  <si>
    <t>07834 463006 stevie</t>
  </si>
  <si>
    <t>tyl768502</t>
  </si>
  <si>
    <t>Dolphinton, West Linton EH46 7HH, UK</t>
  </si>
  <si>
    <t>TYL801434</t>
  </si>
  <si>
    <t>Left at Witches oven, first drive on the left (see google pin)</t>
  </si>
  <si>
    <t>Adele</t>
  </si>
  <si>
    <t>31 Lewisvale Ave, Musselburgh EH21 7JB</t>
  </si>
  <si>
    <t>Lawrie</t>
  </si>
  <si>
    <t>07969 742154</t>
  </si>
  <si>
    <t>11 Mayburn Loan, Loanhead EH20 9EN</t>
  </si>
  <si>
    <t>37 Meadowbank Cres, Ormiston, Tranent EH35 5LG</t>
  </si>
  <si>
    <t>rab griff</t>
  </si>
  <si>
    <t>mitchell landscaping</t>
  </si>
  <si>
    <t>7-9am</t>
  </si>
  <si>
    <t>Westside Plaza Shopping Centre, Wester Hailes Rd, Edinburgh EH14 2SW, UK</t>
  </si>
  <si>
    <t>alan</t>
  </si>
  <si>
    <t>07732 853399</t>
  </si>
  <si>
    <t>37 Fairbrae, Edinburgh EH11 3GZ, UK</t>
  </si>
  <si>
    <t>Daz</t>
  </si>
  <si>
    <t>07961 069364</t>
  </si>
  <si>
    <t>7A Gordon Terrace, Edinburgh EH16 5QL, UK</t>
  </si>
  <si>
    <t>24 Trainers Brae, North Berwick EH39 4NR, UK</t>
  </si>
  <si>
    <t xml:space="preserve">Jost Property </t>
  </si>
  <si>
    <t>3 Craigentinny Cres, Edinburgh EH7 6QA, UK</t>
  </si>
  <si>
    <t>Driveway</t>
  </si>
  <si>
    <t>80 Sighthill View, Edinburgh EH11 4PX, UK</t>
  </si>
  <si>
    <t>Am delivery</t>
  </si>
  <si>
    <t>Westside Plaza Shopping Centre, Wester Hailes Rd, Edinburgh EH14 2SW</t>
  </si>
  <si>
    <t>Community wellbeing collective</t>
  </si>
  <si>
    <t>next to tanning shop</t>
  </si>
  <si>
    <t>07733 853399</t>
  </si>
  <si>
    <t>57 Milton Cres, Duddingston, Edinburgh EH15 3PQ, UK</t>
  </si>
  <si>
    <t>Andy McNaughton</t>
  </si>
  <si>
    <t>28 Windlass Gdns, Musselburgh EH21, UK</t>
  </si>
  <si>
    <t xml:space="preserve">scott henderson </t>
  </si>
  <si>
    <t>172 Mountcastle Cres, Edinburgh EH8 7SX, UK</t>
  </si>
  <si>
    <t>south edin joinery</t>
  </si>
  <si>
    <t>skip to go around back at garages</t>
  </si>
  <si>
    <t xml:space="preserve">paul </t>
  </si>
  <si>
    <t>tyl659294</t>
  </si>
  <si>
    <t>49 Gilmerton Pl, Edinburgh EH17 8TP, UK</t>
  </si>
  <si>
    <t>36A High St, East Linton EH40 3AB, UK</t>
  </si>
  <si>
    <t>uplift some stuff from 6 tyne park on the way back from this job</t>
  </si>
  <si>
    <t>shaun scott</t>
  </si>
  <si>
    <t>77 Laburnum Ave, Port Seton, Prestonpans EH32 0UD, UK</t>
  </si>
  <si>
    <t>hardgraft</t>
  </si>
  <si>
    <t>07872 513635</t>
  </si>
  <si>
    <t>tyl644274</t>
  </si>
  <si>
    <t>8 Craiglockhart Quadrant, Edinburgh EH14 1HD, UK</t>
  </si>
  <si>
    <t>39 Murrayfield Gardens, Edinburgh EH12, UK</t>
  </si>
  <si>
    <t>call before leaving 07488 362831 kyle</t>
  </si>
  <si>
    <t>28 Bonaly Cres, Edinburgh EH13 0EW, UK</t>
  </si>
  <si>
    <t>andrew littlejohn</t>
  </si>
  <si>
    <t>07749 648839</t>
  </si>
  <si>
    <t>6 Essex Brae, Cramond, Edinburgh EH4 6LN, UK</t>
  </si>
  <si>
    <t>27 Clerwood Way, Edinburgh EH12 8QA, UK</t>
  </si>
  <si>
    <t>Clifton road, clifton hall school</t>
  </si>
  <si>
    <t>48 Foster Rd, Penicuik EH26 0FL, UK</t>
  </si>
  <si>
    <t>07956 451265</t>
  </si>
  <si>
    <t>8 Fillyside Rd, Edinburgh EH7 6RF, UK</t>
  </si>
  <si>
    <t>32 Lockharton Ave, Edinburgh EH14 1AY, UK</t>
  </si>
  <si>
    <t>12B Douglas Cres, Edinburgh EH12 5BB, UK</t>
  </si>
  <si>
    <t>17 Caroline Terrace, Corstorphine, Edinburgh EH12 8QY, UK</t>
  </si>
  <si>
    <t>3 Hyvot Grn, Edinburgh EH17 8PJ, UK</t>
  </si>
  <si>
    <t>Ygm</t>
  </si>
  <si>
    <t>19 Craigentinny Ave N, Edinburgh EH6 7LJ, UK</t>
  </si>
  <si>
    <t>lewis hawkins</t>
  </si>
  <si>
    <t>07973  642593</t>
  </si>
  <si>
    <t>119 Saughton Rd N, Edinburgh EH12 7DU, UK</t>
  </si>
  <si>
    <t>42 Highfield Cres, Linlithgow EH49 7BG, UK</t>
  </si>
  <si>
    <t>tyl511786</t>
  </si>
  <si>
    <t xml:space="preserve">stuart </t>
  </si>
  <si>
    <t>paid 30/7/24</t>
  </si>
  <si>
    <t>mulligan</t>
  </si>
  <si>
    <t>65 Denholm Rd, Musselburgh EH21 6TU, UK</t>
  </si>
  <si>
    <t>07540 580104 mark</t>
  </si>
  <si>
    <t>Unit 5 Macmerry Industrial Estate Tranent EH33, UK</t>
  </si>
  <si>
    <t>josh 07494 037044/kaleem 07960 091723</t>
  </si>
  <si>
    <t>38 Gilmerton Dykes Cres, Edinburgh EH17 8JR, UK</t>
  </si>
  <si>
    <t>david lands</t>
  </si>
  <si>
    <t>Gilmerton Rd, Edinburgh EH16 5UJ, UK</t>
  </si>
  <si>
    <t>liberton golf club</t>
  </si>
  <si>
    <t>07871 375898</t>
  </si>
  <si>
    <t>Call half an hour before leaving</t>
  </si>
  <si>
    <t>07787 357147 cammy call when on site</t>
  </si>
  <si>
    <t>Old Woodhouse Lea Farm, Eh26 0qz</t>
  </si>
  <si>
    <t>sandy hutchison</t>
  </si>
  <si>
    <t>07921 062523</t>
  </si>
  <si>
    <t>tyl535738</t>
  </si>
  <si>
    <t>Castle Gogar Rigg, Ingliston, Edinburgh EH12, UK</t>
  </si>
  <si>
    <t>g stark &amp; son</t>
  </si>
  <si>
    <t>07889 314250 lisa</t>
  </si>
  <si>
    <t>Cairntows Cl, Edinburgh EH16 4AS, UK</t>
  </si>
  <si>
    <t>o'donnell</t>
  </si>
  <si>
    <t>17 Torphichen St, Edinburgh EH3 8HX, UK</t>
  </si>
  <si>
    <t>3 Renissance View, Archerfield</t>
  </si>
  <si>
    <t>Alan Shiels</t>
  </si>
  <si>
    <t>07725 629102</t>
  </si>
  <si>
    <t>skip to go outside drive on west castle road</t>
  </si>
  <si>
    <t>derek</t>
  </si>
  <si>
    <t>07971 299220</t>
  </si>
  <si>
    <t>tyl122834</t>
  </si>
  <si>
    <t>36 Cassidy Wynd, Balerno EH14 7FE, UK</t>
  </si>
  <si>
    <t>2 Lockerby Cres, Edinburgh EH16 6XP, UK</t>
  </si>
  <si>
    <t>18, 2 Dunsmuir Ct, Corstorphine, Edinburgh EH12 7TD, UK</t>
  </si>
  <si>
    <t>109 Mill Rd, Bathgate EH48 4JH, UK</t>
  </si>
  <si>
    <t>Daniel Shevlin</t>
  </si>
  <si>
    <t>07412 781317</t>
  </si>
  <si>
    <t>30 Dolphin Gardens West, Currie EH14 5RY, UK</t>
  </si>
  <si>
    <t>42 Rankin Ave, Edinburgh EH9 3DB, UK</t>
  </si>
  <si>
    <t>30 Marchburn Dr, Penicuik EH26 9HE, UK</t>
  </si>
  <si>
    <t>derek moffat</t>
  </si>
  <si>
    <t>74 Carrick Knowe Rd, Edinburgh EH12 7BL, UK</t>
  </si>
  <si>
    <t>norrie</t>
  </si>
  <si>
    <t>07919 566643</t>
  </si>
  <si>
    <t>The old golf house, Newbattle, Dalkeith EH22 3LX, UK</t>
  </si>
  <si>
    <t>8 Strachan Gardens, Edinburgh EH4 3RZ, UK</t>
  </si>
  <si>
    <t>ian henry</t>
  </si>
  <si>
    <t>07983 532690</t>
  </si>
  <si>
    <t>18 Allermuir Ave, Bilston, Roslin EH25 9SN, UK</t>
  </si>
  <si>
    <t>mac roofing</t>
  </si>
  <si>
    <t>uplift monday</t>
  </si>
  <si>
    <t>49A Great King St, Edinburgh EH3 6RP, UK</t>
  </si>
  <si>
    <t>3 Renaissance View, EH39 5HQ</t>
  </si>
  <si>
    <t>6;30 AM</t>
  </si>
  <si>
    <t>12 Broomhouse Ave, Edinburgh EH11 3UN, UK</t>
  </si>
  <si>
    <t>mrs short</t>
  </si>
  <si>
    <t>0131 539 4426</t>
  </si>
  <si>
    <t>tyl727822</t>
  </si>
  <si>
    <t>Unit 13 Ramsay Coilliery</t>
  </si>
  <si>
    <t>07540 087263</t>
  </si>
  <si>
    <t>call shaun when on site</t>
  </si>
  <si>
    <t>49 Riccarton Mains Rd, Currie EH14 5NF, UK</t>
  </si>
  <si>
    <t>premier instalations</t>
  </si>
  <si>
    <t>44 St James's Gardens, Penicuik EH26 9DU, UK</t>
  </si>
  <si>
    <t>chris stitson</t>
  </si>
  <si>
    <t>07956 017804</t>
  </si>
  <si>
    <t>tyl395910</t>
  </si>
  <si>
    <t>7 High St, Bonnyrigg EH19 2DA, UK</t>
  </si>
  <si>
    <t>johnny hill</t>
  </si>
  <si>
    <t>07894 305380</t>
  </si>
  <si>
    <t>3 Craigcrook Rd, Edinburgh EH4 3NQ, UK</t>
  </si>
  <si>
    <t>45 Gilberstoun Brig, Edinburgh EH15 2RP, UK</t>
  </si>
  <si>
    <t xml:space="preserve">Raymond </t>
  </si>
  <si>
    <t>07719 835825</t>
  </si>
  <si>
    <t>64 Milton Rd W, Edinburgh EH15 1QY, UK</t>
  </si>
  <si>
    <t>skip to go in drive on southfield loan</t>
  </si>
  <si>
    <t>21 Craigmillar Park, Edinburgh EH16 5PE, UK</t>
  </si>
  <si>
    <t>thrums lodge</t>
  </si>
  <si>
    <t>tyl098278</t>
  </si>
  <si>
    <t>Kiln Cottage Dalkeith</t>
  </si>
  <si>
    <t>6 Riversdale Cres, Edinburgh EH12 5QX, UK</t>
  </si>
  <si>
    <t>24/1 Polwarth Cres, Edinburgh EH11 1HR, UK</t>
  </si>
  <si>
    <t>110 Broomhall Rd, Corstorphine, Edinburgh EH12 7PP, UK</t>
  </si>
  <si>
    <t>19 Station Rd, Roslin EH25 9LP, UK</t>
  </si>
  <si>
    <t>30 Cruachan Ct, Penicuik EH26 8JW, UK</t>
  </si>
  <si>
    <t>39 Wilton Rd, Edinburgh EH16 5NN, UK</t>
  </si>
  <si>
    <t>move further back into driveway</t>
  </si>
  <si>
    <t>109 Main St, Pathhead EH37 5PT, UK</t>
  </si>
  <si>
    <t>the foresters</t>
  </si>
  <si>
    <t>07464 760499</t>
  </si>
  <si>
    <t>Thornton road, Roewell EH24</t>
  </si>
  <si>
    <t>gate code 04051</t>
  </si>
  <si>
    <t>Cockburn Farm Workshop, Cockburnhill Rd, Balerno EH14 7JB, UK</t>
  </si>
  <si>
    <t>daniel broughy</t>
  </si>
  <si>
    <t>07939 663006</t>
  </si>
  <si>
    <t>4 Whitecraig Ave, Whitecraig, Musselburgh EH21 8PE, UK</t>
  </si>
  <si>
    <t>abdul</t>
  </si>
  <si>
    <t>12 Braid Rd, Edinburgh EH10 6AA, UK</t>
  </si>
  <si>
    <t>112 Sighthill Dr, Edinburgh EH11 4QA, UK</t>
  </si>
  <si>
    <t>gordon greig</t>
  </si>
  <si>
    <t>07522 767240</t>
  </si>
  <si>
    <t>8-9 am</t>
  </si>
  <si>
    <t>2 Raemartin Square, West Linton EH46 7ED, UK</t>
  </si>
  <si>
    <t>rjw tiling</t>
  </si>
  <si>
    <t>07871 058018</t>
  </si>
  <si>
    <t>31 Craiglockhart Gardens, Edinburgh EH14 1LZ, UK</t>
  </si>
  <si>
    <t>john hutton</t>
  </si>
  <si>
    <t>07502 129645</t>
  </si>
  <si>
    <t>tyl143986</t>
  </si>
  <si>
    <t>4 Stanley St, Edinburgh EH15 1JJ, UK</t>
  </si>
  <si>
    <t>edgefield industrial estate</t>
  </si>
  <si>
    <t>1 Cadwell Grove, Gorebridge EH23 4NQ, UK</t>
  </si>
  <si>
    <t>DAVID CURRAN</t>
  </si>
  <si>
    <t>170 CASH</t>
  </si>
  <si>
    <t>11 Stoneyhill Dr, Musselburgh EH21 6SQ, UK</t>
  </si>
  <si>
    <t>14yd enc on site</t>
  </si>
  <si>
    <t>Ratho Mains, Cottages, Ratho, Newbridge EH28, UK</t>
  </si>
  <si>
    <t>jakob</t>
  </si>
  <si>
    <t>tyl830334</t>
  </si>
  <si>
    <t>166 Peffermill Rd, Edinburgh EH16 5LT, UK</t>
  </si>
  <si>
    <t>30 Redford Dr, Edinburgh EH13 0BG, UK</t>
  </si>
  <si>
    <t>324 Colinton Mains Rd, Edinburgh EH13 9BS, UK</t>
  </si>
  <si>
    <t>premier roofing</t>
  </si>
  <si>
    <t>40 Carnethie St, Rosewell EH24 9AR, UK</t>
  </si>
  <si>
    <t>aldo patterson</t>
  </si>
  <si>
    <t>Lothian Rd, Edinburgh EH1 2EA, UK</t>
  </si>
  <si>
    <t>51 W Bowling Green St, Edinburgh EH6 5NX, UK</t>
  </si>
  <si>
    <t>07583 789926</t>
  </si>
  <si>
    <t>45 Oxgangs Brae, Edinburgh EH13 9LU, UK</t>
  </si>
  <si>
    <t>aaron mcculloch</t>
  </si>
  <si>
    <t>43 Waverley Cres, Bonnyrigg EH19 3BJ, UK</t>
  </si>
  <si>
    <t>mgee</t>
  </si>
  <si>
    <t>4B Essex Rd, Cramond, Edinburgh EH4 6LE, UK</t>
  </si>
  <si>
    <t>take cones &amp; net</t>
  </si>
  <si>
    <t>arnold roofing</t>
  </si>
  <si>
    <t>call 30 minutes before leaving</t>
  </si>
  <si>
    <t>skip to go to rear of shops</t>
  </si>
  <si>
    <t>25 Cowden Grove, Dalkeith EH22 2HE, UK</t>
  </si>
  <si>
    <t>fabrizio cioffi</t>
  </si>
  <si>
    <t>07469 194772</t>
  </si>
  <si>
    <t>skip to go to rear of house</t>
  </si>
  <si>
    <t>61 Burghlee Cres, Loanhead EH20 9BL, UK</t>
  </si>
  <si>
    <t>chris todd</t>
  </si>
  <si>
    <t>07748 103214</t>
  </si>
  <si>
    <t>9 Queen Charlotte St, Leith, Edinburgh EH6 6BA, UK</t>
  </si>
  <si>
    <t>r1 property</t>
  </si>
  <si>
    <t>Comfort Plumbing and heating</t>
  </si>
  <si>
    <t>07969 486696</t>
  </si>
  <si>
    <t>grm bodycare</t>
  </si>
  <si>
    <t>07775 430540</t>
  </si>
  <si>
    <t>tyl292302</t>
  </si>
  <si>
    <t>10 W Fairbrae Dr, Edinburgh EH11 3SY, UK</t>
  </si>
  <si>
    <t>mcauley king</t>
  </si>
  <si>
    <t>omid</t>
  </si>
  <si>
    <t>24 Woolmet Cres, Danderhall, Dalkeith EH22 1NJ, UK</t>
  </si>
  <si>
    <t>d&amp;g roofing</t>
  </si>
  <si>
    <t>71 George St, Edinburgh EH2 3EE, UK</t>
  </si>
  <si>
    <t>14e</t>
  </si>
  <si>
    <t>carlisle construction co</t>
  </si>
  <si>
    <t>07508 489038</t>
  </si>
  <si>
    <t>tyl154946</t>
  </si>
  <si>
    <t>15 Assynt Bank, Penicuik EH26 8JN, UK</t>
  </si>
  <si>
    <t>lyndsay</t>
  </si>
  <si>
    <t>07507 148909</t>
  </si>
  <si>
    <t>tyl375842</t>
  </si>
  <si>
    <t>ross mcgregor</t>
  </si>
  <si>
    <t>Powdermill Cottage Roslin EH25, UK</t>
  </si>
  <si>
    <t>nicky</t>
  </si>
  <si>
    <t>07934 533818</t>
  </si>
  <si>
    <t>3 Renaissance View, Dirleton, North Berwick EH39 5HQ, UK</t>
  </si>
  <si>
    <t>R1 Property</t>
  </si>
  <si>
    <t>28 Provost Milne Grove, Queensferry, South Queensferry EH30 9PJ, UK</t>
  </si>
  <si>
    <t>22 Corstorphine Hill Ave, Corstorphine, Edinburgh EH12 6LE, UK</t>
  </si>
  <si>
    <t>1 Braidburn Cres, Edinburgh EH10 6EL, UK</t>
  </si>
  <si>
    <t>premier installations</t>
  </si>
  <si>
    <t>tyl022090</t>
  </si>
  <si>
    <t>53 Redford Loan, Edinburgh</t>
  </si>
  <si>
    <t>DTJ joinery</t>
  </si>
  <si>
    <t>stephen</t>
  </si>
  <si>
    <t>stuart wood</t>
  </si>
  <si>
    <t>40 Longstone Terrace, Edinburgh EH14 2AL, UK</t>
  </si>
  <si>
    <t>TAKE BARTONS</t>
  </si>
  <si>
    <t>9 Wester Broom Dr, Corstorphine, Edinburgh EH12 7QS, UK</t>
  </si>
  <si>
    <t>yung</t>
  </si>
  <si>
    <t>07475 065076</t>
  </si>
  <si>
    <t>tyl221098</t>
  </si>
  <si>
    <t>7 Hawkhill Cl, Edinburgh EH7 6FE, UK</t>
  </si>
  <si>
    <t>Tunc</t>
  </si>
  <si>
    <t>9 Fitzroy Cl, Penicuik EH26 0NW, UK</t>
  </si>
  <si>
    <t>tyl474518</t>
  </si>
  <si>
    <t>28 Clarkson Rd, Edinburgh EH17 8ZD, UK</t>
  </si>
  <si>
    <t>18 Wester Drylaw Park, Edinburgh EH4 2TR, UK</t>
  </si>
  <si>
    <t>chris hughes</t>
  </si>
  <si>
    <t>07943 138745</t>
  </si>
  <si>
    <t>tyl536622</t>
  </si>
  <si>
    <t>6 Piersfield Grove, Edinburgh EH8 7BU, UK</t>
  </si>
  <si>
    <t>forbes roofing</t>
  </si>
  <si>
    <t>59 Porterfield Cres, Penicuik EH26 0FP, UK</t>
  </si>
  <si>
    <t>steven bennett</t>
  </si>
  <si>
    <t>5 Abercorn Dr, Edinburgh EH8 7JR, UK</t>
  </si>
  <si>
    <t>david erskine</t>
  </si>
  <si>
    <t>07505 291617</t>
  </si>
  <si>
    <t>9, 9/22 St Leonard's Crag, Edinburgh EH8 9SP, UK</t>
  </si>
  <si>
    <t>tyl564470</t>
  </si>
  <si>
    <t>Seton Castle, Longniddry EH32 0PG, UK</t>
  </si>
  <si>
    <t>Bianca</t>
  </si>
  <si>
    <t>07843 965149</t>
  </si>
  <si>
    <t>adam 07517 993820</t>
  </si>
  <si>
    <t>27 Lussielaw Rd, Edinburgh EH9 3BU, UK</t>
  </si>
  <si>
    <t>34 Oxgangs Farm Grove, Edinburgh EH13 9PP, UK</t>
  </si>
  <si>
    <t>72 Clermiston Dr, Clermiston, Edinburgh EH4 7PT, UK</t>
  </si>
  <si>
    <t>13, 2 Gillespie Cres, Edinburgh EH10 4HT, UK</t>
  </si>
  <si>
    <t>Lea Cottage Loanstone, Penicuik EH26 8PH, UK</t>
  </si>
  <si>
    <t>steven walker</t>
  </si>
  <si>
    <t>tyl046854</t>
  </si>
  <si>
    <t>26 E End, West Calder EH55, UK</t>
  </si>
  <si>
    <t>9 Meadowsweet Dr, Edinburgh EH4 8FD, UK</t>
  </si>
  <si>
    <t>the stove insallation co</t>
  </si>
  <si>
    <t>98 Dalum Grove, Loanhead EH20 9LY, UK</t>
  </si>
  <si>
    <t>2 Swanston Pl, Edinburgh EH10 7DD, UK</t>
  </si>
  <si>
    <t>07842 390359</t>
  </si>
  <si>
    <t>15 Redford Bank, Edinburgh EH13 0AQ, UK</t>
  </si>
  <si>
    <t>20 Burnbank Grove, Straiton, Loanhead EH20 9NX, UK</t>
  </si>
  <si>
    <t>5 Gifford Cres, Balerno EH14, UK</t>
  </si>
  <si>
    <t>Pomathorn Mill, Penicuik EH26 8LP, UK</t>
  </si>
  <si>
    <t>in front garden on grass close to garage</t>
  </si>
  <si>
    <t>76 Cleugh Rise, Wallyford, Musselburgh EH21 8EN, UK</t>
  </si>
  <si>
    <t xml:space="preserve">kyle </t>
  </si>
  <si>
    <t>07708 753727</t>
  </si>
  <si>
    <t>3, 2 Chancelot Grove, Edinburgh EH5 3AA, UK</t>
  </si>
  <si>
    <t>neil</t>
  </si>
  <si>
    <t>07881 821609</t>
  </si>
  <si>
    <t>tyl256010</t>
  </si>
  <si>
    <t>take batons for underneath skip</t>
  </si>
  <si>
    <t>49 Winton Ct, Tranent EH33 2PR, UK</t>
  </si>
  <si>
    <t>daryll russell</t>
  </si>
  <si>
    <t>1 Burdiehouse Medway, Edinburgh EH17 8AP, UK</t>
  </si>
  <si>
    <t>jennifer ferguson</t>
  </si>
  <si>
    <t>07950 167877</t>
  </si>
  <si>
    <t>take cones and net</t>
  </si>
  <si>
    <t>7 Hawkhead Cres, Edinburgh EH16 6LR, UK</t>
  </si>
  <si>
    <t>Connor Mitchell</t>
  </si>
  <si>
    <t>17 Craiglockhart Dell Rd, Edinburgh EH14 1JW, UK</t>
  </si>
  <si>
    <t xml:space="preserve">mckellar property </t>
  </si>
  <si>
    <t>tyl184890</t>
  </si>
  <si>
    <t>poltonhall industrial estate</t>
  </si>
  <si>
    <t>paid 4.7.24</t>
  </si>
  <si>
    <t>8 Dumbryden Gardens, Corstorphine, Edinburgh eh14 2ny, UK</t>
  </si>
  <si>
    <t>TYL783878</t>
  </si>
  <si>
    <t>Call george when there and he will explain where to put the skip</t>
  </si>
  <si>
    <t>1 Cramond Grove, Cramond, Edinburgh EH4 6PZ, UK</t>
  </si>
  <si>
    <t>kyle galaskia</t>
  </si>
  <si>
    <t>lime electrical</t>
  </si>
  <si>
    <t>Robert de Quincy Pl, Prestonpans EH32</t>
  </si>
  <si>
    <t>Mark Dolan</t>
  </si>
  <si>
    <t>07715 131340</t>
  </si>
  <si>
    <t>earth tech</t>
  </si>
  <si>
    <t>07950 398868</t>
  </si>
  <si>
    <t>41 Blackford Glen Rd, Edinburgh EH16 6TP, UK</t>
  </si>
  <si>
    <t>graham holliston</t>
  </si>
  <si>
    <t>CALL 1 HOUR BEFORE</t>
  </si>
  <si>
    <t>CALL WHEN ON WAY</t>
  </si>
  <si>
    <t>60 Seaview Cres, Edinburgh EH15 2LR, UK</t>
  </si>
  <si>
    <t>35 Sciennes Rd, Edinburgh EH9 1NS, UK</t>
  </si>
  <si>
    <t>8-10AM</t>
  </si>
  <si>
    <t>unit 9 sauciebank</t>
  </si>
  <si>
    <t>Sherwood Industrial Est, Bonnyrigg EH19, UK</t>
  </si>
  <si>
    <t>newleaf</t>
  </si>
  <si>
    <t>clifton road, clifton hall school</t>
  </si>
  <si>
    <t>58 Mayfield Rd, Edinburgh EH16 5AD, UK</t>
  </si>
  <si>
    <t>84 Dalkeith Rd, Edinburgh EH16 5AF, UK</t>
  </si>
  <si>
    <t>kawale</t>
  </si>
  <si>
    <t>24 Scollon Ave, Bonnyrigg EH19 3QB, UK</t>
  </si>
  <si>
    <t>142 Parkhead Dr, Edinburgh EH11 4RX, UK</t>
  </si>
  <si>
    <t>craig gordon building services</t>
  </si>
  <si>
    <t>3 Firrhill Cres, Edinburgh EH13 9DT, UK</t>
  </si>
  <si>
    <t xml:space="preserve">jackie boyle </t>
  </si>
  <si>
    <t>07722 260889</t>
  </si>
  <si>
    <t>tyl764066</t>
  </si>
  <si>
    <t>14 Pentland Gardens, Edinburgh EH10 6NW, UK</t>
  </si>
  <si>
    <t>68 Oxgangs Rd, Edinburgh EH10 7AY, UK</t>
  </si>
  <si>
    <t>rocks property</t>
  </si>
  <si>
    <t>5 Brookfield Terrace, Bilston, Roslin EH25 9RX, UK</t>
  </si>
  <si>
    <t>20 Ryehill Ave, Edinburgh EH6 8EU, UK</t>
  </si>
  <si>
    <t>8 Bellerophon Dr, Penicuik EH26 8NU, UK</t>
  </si>
  <si>
    <t>2 Cameron Toll Gardens, Edinburgh EH16 4TG, UK</t>
  </si>
  <si>
    <t>29 Hayfield, Edinburgh EH12 8UJ, UK</t>
  </si>
  <si>
    <t>ross anderson</t>
  </si>
  <si>
    <t>266 Milton Rd E, Edinburgh EH15 2PQ, UK</t>
  </si>
  <si>
    <t>50 Hopetoun St, Bathgate EH48 4EU, UK</t>
  </si>
  <si>
    <t>acent</t>
  </si>
  <si>
    <t>07864 107273</t>
  </si>
  <si>
    <t>tyl428386</t>
  </si>
  <si>
    <t>16 Burton Pl, Edinburgh EH17 8XU, UK</t>
  </si>
  <si>
    <t>scott henderson</t>
  </si>
  <si>
    <t>79 Lochend Gardens, Edinburgh EH7 6DQ, UK</t>
  </si>
  <si>
    <t>arnold</t>
  </si>
  <si>
    <t>07828 667077/07708 855040</t>
  </si>
  <si>
    <t>Bankhead Crossway N, Edinburgh EH11, UK</t>
  </si>
  <si>
    <t>38 Craiglockhart Terrace, Edinburgh EH14 1AJ, UK</t>
  </si>
  <si>
    <t>9 Wyvern Park, Edinburgh EH9 2JY, UK</t>
  </si>
  <si>
    <t>111 Edmonstone Rd, Danderhall, Dalkeith EH22 1QX, UK</t>
  </si>
  <si>
    <t>ps construction</t>
  </si>
  <si>
    <t>altitude</t>
  </si>
  <si>
    <t>tyl786822</t>
  </si>
  <si>
    <t>60 Castlelaw Cres, Bilston, Roslin EH25 9SR, UK</t>
  </si>
  <si>
    <t>Green Stone Energy</t>
  </si>
  <si>
    <t xml:space="preserve"> 07895 049188</t>
  </si>
  <si>
    <t>tyk009958</t>
  </si>
  <si>
    <t>49 Woodhall Rd, Edinburgh EH13 0HD, UK</t>
  </si>
  <si>
    <t>17 Woodburn Medway, Dalkeith EH22, UK</t>
  </si>
  <si>
    <t>lee mcowen</t>
  </si>
  <si>
    <t>74 Moredun Park Gardens, Edinburgh EH17, UK</t>
  </si>
  <si>
    <t>cammy</t>
  </si>
  <si>
    <t>07361 011977</t>
  </si>
  <si>
    <t>12yd on site</t>
  </si>
  <si>
    <t>19 Colcoon Park, Gorebridge EH23 4RW, UK</t>
  </si>
  <si>
    <t>20 Craighouse Terrace, Edinburgh EH10 5LJ, UK</t>
  </si>
  <si>
    <t>mark stewart</t>
  </si>
  <si>
    <t>07766 010481</t>
  </si>
  <si>
    <t>10 Corstorphine House Ave, Corstorphine, Edinburgh EH12 7AD, UK</t>
  </si>
  <si>
    <t>34 Rankin Ave, Edinburgh EH9 3DB, UK</t>
  </si>
  <si>
    <t>49 Woodfield Ave, Edinburgh EH13 0QP</t>
  </si>
  <si>
    <t>07765 287705</t>
  </si>
  <si>
    <t>TYL548186</t>
  </si>
  <si>
    <t xml:space="preserve">Call </t>
  </si>
  <si>
    <t>10 mountcastle green</t>
  </si>
  <si>
    <t>6-7 am</t>
  </si>
  <si>
    <t>1-3pm</t>
  </si>
  <si>
    <t>2 Damside, Edinburgh EH4 3BB, UK</t>
  </si>
  <si>
    <t>tyl723082</t>
  </si>
  <si>
    <t>07853 383482</t>
  </si>
  <si>
    <t>tyl844586</t>
  </si>
  <si>
    <t>mullogan</t>
  </si>
  <si>
    <t>tyl381218</t>
  </si>
  <si>
    <t>20 New St, Musselburgh EH21 6JP, UK</t>
  </si>
  <si>
    <t>4 Wester Suttieslea Ter, Newtongrange, Dalkeith EH22, UK</t>
  </si>
  <si>
    <t>SJR Contracts Edinburgh Ltd</t>
  </si>
  <si>
    <t xml:space="preserve"> 07858 457211</t>
  </si>
  <si>
    <t>jamie 07305 634966</t>
  </si>
  <si>
    <t>13 Ravenscroft St, Gilmerton, Edinburgh EH17 8QJ, UK</t>
  </si>
  <si>
    <t>liam</t>
  </si>
  <si>
    <t>07852 572667</t>
  </si>
  <si>
    <t>1-2 PM</t>
  </si>
  <si>
    <t>79 Granton Pl, Edinburgh EH5 1AZ, UK</t>
  </si>
  <si>
    <t>Emma davidson</t>
  </si>
  <si>
    <t>07460 859617</t>
  </si>
  <si>
    <t>Tyl595134</t>
  </si>
  <si>
    <t>half cage load</t>
  </si>
  <si>
    <t>david wood</t>
  </si>
  <si>
    <t>07460 412703</t>
  </si>
  <si>
    <t>tyl180418</t>
  </si>
  <si>
    <t>103 Dobbie's Rd, Bonnyrigg EH19 2AU, UK</t>
  </si>
  <si>
    <t>07979 107476 jamie</t>
  </si>
  <si>
    <t>10 Albert Terrace, Edinburgh EH10 5EA, UK</t>
  </si>
  <si>
    <t>46 Shadepark Gardens, Dalkeith EH22 1BX, UK</t>
  </si>
  <si>
    <t>07361 231502</t>
  </si>
  <si>
    <t>RJW Tiling</t>
  </si>
  <si>
    <t>Cash to driver £270</t>
  </si>
  <si>
    <t>35 Glasgow Rd, Corstorphine, Edinburgh EH12 8HW, UK</t>
  </si>
  <si>
    <t>10 Mountcastle Grn, Edinburgh EH8 7TD, UK</t>
  </si>
  <si>
    <t>tyl723286</t>
  </si>
  <si>
    <t>8 Rankin Rd, Edinburgh EH9 3AW, UK</t>
  </si>
  <si>
    <t>7-9 AM</t>
  </si>
  <si>
    <t>the stove installation co</t>
  </si>
  <si>
    <t>07833 230119</t>
  </si>
  <si>
    <t>tyl066858</t>
  </si>
  <si>
    <t>1 week permit</t>
  </si>
  <si>
    <t>68 Greenbank Cres, Edinburgh EH10 5SW, UK</t>
  </si>
  <si>
    <t>20 Laverockbank Rd, Newhaven, Edinburgh EH5 3DE, UK</t>
  </si>
  <si>
    <t>in driveway, 7-9 AM</t>
  </si>
  <si>
    <t>Kinellan Rd, Edinburgh EH12 6ES, UK</t>
  </si>
  <si>
    <t>tyl798002</t>
  </si>
  <si>
    <t>41 Whitehouse Ave, Gorebridge EH23 4FJ, UK</t>
  </si>
  <si>
    <t>andy thomson</t>
  </si>
  <si>
    <t>07784 461668</t>
  </si>
  <si>
    <t>tyl840610</t>
  </si>
  <si>
    <t>71 Mountcastle Dr S, Edinburgh EH15 3LS, UK</t>
  </si>
  <si>
    <t>7 Castlelaw Cres, Bilston, Roslin EH25 9SP, UK</t>
  </si>
  <si>
    <t>ross kinnear</t>
  </si>
  <si>
    <t>tyl009738</t>
  </si>
  <si>
    <t>3-4 PM</t>
  </si>
  <si>
    <t>107 Howden Hall Dr, Edinburgh EH16 6UX, UK</t>
  </si>
  <si>
    <t>paul jefferson</t>
  </si>
  <si>
    <t>07794 164025</t>
  </si>
  <si>
    <t>CaSH</t>
  </si>
  <si>
    <t>4 Muirpark Grove, Tranent EH33 2PT, UK</t>
  </si>
  <si>
    <t>rachel ritchie</t>
  </si>
  <si>
    <t>after 1pm</t>
  </si>
  <si>
    <t>13 Ravelrig Gait, Balerno EH14 7NH, UK</t>
  </si>
  <si>
    <t>11 Hayfield, Edinburgh EH12 8UJ, UK</t>
  </si>
  <si>
    <t>30 Braidlaw Park, Penicuik EH26 9HF, UK</t>
  </si>
  <si>
    <t>aaron mcculluch</t>
  </si>
  <si>
    <t>108 Morningside Rd, Edinburgh EH10 4BX, UK</t>
  </si>
  <si>
    <t>24 Nicolson St, Edinburgh EH8 9DH, UK</t>
  </si>
  <si>
    <t>86 Lindores Dr, Tranent EH33 1JD, UK</t>
  </si>
  <si>
    <t>3 Hillpark Ave, Edinburgh EH4 7AT, UK</t>
  </si>
  <si>
    <t>jarek</t>
  </si>
  <si>
    <t>07922 240074</t>
  </si>
  <si>
    <t>tyl779342</t>
  </si>
  <si>
    <t>in drieway</t>
  </si>
  <si>
    <t>25 Greenbank Loan, Edinburgh EH10 5SJ, UK</t>
  </si>
  <si>
    <t>grant allan roofing</t>
  </si>
  <si>
    <t>07841 640309</t>
  </si>
  <si>
    <t>tyl828314</t>
  </si>
  <si>
    <t>in drive, but leave room in front of garage door</t>
  </si>
  <si>
    <t>30, 8 New Mart Pl, Edinburgh EH14 1TX, UK</t>
  </si>
  <si>
    <t>keith douglas</t>
  </si>
  <si>
    <t>154 Mountcastle Cres, Edinburgh EH8 7SY, UK</t>
  </si>
  <si>
    <t>Lothian Propert Services</t>
  </si>
  <si>
    <t>07787 357148 call when on site</t>
  </si>
  <si>
    <t>84 Eskhill, Penicuik EH26 8DQ, UK</t>
  </si>
  <si>
    <t>45 Clark Ave, Musselburgh EH21 7BS, UK</t>
  </si>
  <si>
    <t>callum/ag skips</t>
  </si>
  <si>
    <t>11 Fordell Rd, Edinburgh EH17 8XZ, UK</t>
  </si>
  <si>
    <t>Derek Turner</t>
  </si>
  <si>
    <t>07596 889071</t>
  </si>
  <si>
    <t>60 Edmonstone Terrace, Danderhall, Dalkeith EH22 1QF, UK</t>
  </si>
  <si>
    <t>|</t>
  </si>
  <si>
    <t>07413 874994</t>
  </si>
  <si>
    <t>tyl966950</t>
  </si>
  <si>
    <t>14yd ON SITE</t>
  </si>
  <si>
    <t>21 Bonaly Terrace, Edinburgh EH13 0EL, UK</t>
  </si>
  <si>
    <t>6 Briggers Wynd, South Queensferry EH30, UK</t>
  </si>
  <si>
    <t>1 Mortonhall Park Way, Edinburgh EH17 8BW, UK</t>
  </si>
  <si>
    <t>11 Amos Pl, Edinburgh EH12 0BD, UK</t>
  </si>
  <si>
    <t>paul donnelly</t>
  </si>
  <si>
    <t>1 Canon Ln, Edinburgh EH3 5HD, UK</t>
  </si>
  <si>
    <t>13 Liberton Dr, Edinburgh EH16 6NL, UK</t>
  </si>
  <si>
    <t>Jarek</t>
  </si>
  <si>
    <t>1 week skip permit</t>
  </si>
  <si>
    <t>tyl819910</t>
  </si>
  <si>
    <t>26 Stoneyhill Rd, Musselburgh EH21 6TH, UK</t>
  </si>
  <si>
    <t xml:space="preserve">Lionel </t>
  </si>
  <si>
    <t>07745 233631/07917 323527</t>
  </si>
  <si>
    <t>tyl097694</t>
  </si>
  <si>
    <t>121 Montgomery St, Edinburgh EH7 5EP, UK</t>
  </si>
  <si>
    <t>2 The Fairways, Monktonhall, Musselburgh EH21 6SN, UK</t>
  </si>
  <si>
    <t>gh roofing</t>
  </si>
  <si>
    <t>07929 500213</t>
  </si>
  <si>
    <t>tyl779478</t>
  </si>
  <si>
    <t>28 Caiystane Cres, Edinburgh EH10 6RX, UK</t>
  </si>
  <si>
    <t>33, 7 Blackford Rd, Edinburgh EH9 2DT, UK</t>
  </si>
  <si>
    <t>tyl276254</t>
  </si>
  <si>
    <t>6-7am</t>
  </si>
  <si>
    <t xml:space="preserve">Am </t>
  </si>
  <si>
    <t>tyl419470</t>
  </si>
  <si>
    <t>Ahleid</t>
  </si>
  <si>
    <t>105 Nether Currie Cres, Currie EH14 5JJ, UK</t>
  </si>
  <si>
    <t>Early AM</t>
  </si>
  <si>
    <t>tyl873282</t>
  </si>
  <si>
    <t>42 Prestongrange Terrace, Prestonpans EH32 9DJ, UK</t>
  </si>
  <si>
    <t>10 Torphin Bank, Edinburgh EH13 0PH, UK</t>
  </si>
  <si>
    <t>corderey contracts</t>
  </si>
  <si>
    <t>5, 4 Rannoch Grove, Edinburgh EH4 7EH, UK</t>
  </si>
  <si>
    <t>skip to go to rear of the house in car park via rannoch place</t>
  </si>
  <si>
    <t>88 Goldeneye Dr, Edinburgh EH17, UK</t>
  </si>
  <si>
    <t>5 St Gellert Gardens, Loanhead EH20 9FJ, UK</t>
  </si>
  <si>
    <t>22 cardon drive biggar</t>
  </si>
  <si>
    <t>stuart thomson</t>
  </si>
  <si>
    <t>David Whitecross</t>
  </si>
  <si>
    <t>2-4pm</t>
  </si>
  <si>
    <t>9 Albert Cres, Wallyford, Musselburgh EH21 8LF, UK</t>
  </si>
  <si>
    <t>alistair</t>
  </si>
  <si>
    <t>0731 237 1777</t>
  </si>
  <si>
    <t>£210 CASH</t>
  </si>
  <si>
    <t>stewart wright</t>
  </si>
  <si>
    <t>tyl875914</t>
  </si>
  <si>
    <t>8-9am call when on way</t>
  </si>
  <si>
    <t>8-10am</t>
  </si>
  <si>
    <t>tyl045794</t>
  </si>
  <si>
    <t>14 Gardyveen Ct, Edinburgh EH25, UK</t>
  </si>
  <si>
    <t>connar</t>
  </si>
  <si>
    <t>07796 623085</t>
  </si>
  <si>
    <t>29 Crookston Rd, Inveresk, Musselburgh EH21 7TQ, UK</t>
  </si>
  <si>
    <t>tyl783446</t>
  </si>
  <si>
    <t>26A Pendreich View, Bonnyrigg EH19 2EL, UK</t>
  </si>
  <si>
    <t>hendry</t>
  </si>
  <si>
    <t>tyl669462</t>
  </si>
  <si>
    <t>2 N Bank Rd, Prestonpans EH32 9DH, UK</t>
  </si>
  <si>
    <t>zara 07538 596510</t>
  </si>
  <si>
    <t>8 Buckingham Terrace, Edinburgh EH4 3AA, UK</t>
  </si>
  <si>
    <t>4 H Ferry Rd Ave, Edinburgh EH4 4AP, UK</t>
  </si>
  <si>
    <t>tyl737750</t>
  </si>
  <si>
    <t>Winchburgh, Broxburn EH52 6PY, UK</t>
  </si>
  <si>
    <t>thomson</t>
  </si>
  <si>
    <t>07459 928204</t>
  </si>
  <si>
    <t>07432 856094 sam</t>
  </si>
  <si>
    <t>9-10am</t>
  </si>
  <si>
    <t>46 Grange Rd, Edinburgh EH9 1UN, UK</t>
  </si>
  <si>
    <t>18 Hillhouse Wynd, Kirknewton EH27 8BU, UK</t>
  </si>
  <si>
    <t>39 Ashgrove Gdns, Loanhead EH20 9GA, UK</t>
  </si>
  <si>
    <t>nigel hyson</t>
  </si>
  <si>
    <t>07740 947487</t>
  </si>
  <si>
    <t>tyl750487</t>
  </si>
  <si>
    <t>Powdermill Cottage, B7003 Roslin EH25 9PX, UK</t>
  </si>
  <si>
    <t>mike</t>
  </si>
  <si>
    <t>07861 399890</t>
  </si>
  <si>
    <t>tyl891890</t>
  </si>
  <si>
    <t>6yd on site</t>
  </si>
  <si>
    <t>87 Windsor Square, Penicuik EH26 8ET, UK</t>
  </si>
  <si>
    <t>34 Colinton Mains Grove, Edinburgh EH13 9DQ, UK</t>
  </si>
  <si>
    <t>skip to go on the road</t>
  </si>
  <si>
    <t>40 Bellevue St, Edinburgh EH7 4BY, UK</t>
  </si>
  <si>
    <t>23 Braidlaw Park, Penicuik EH26 9HF, UK</t>
  </si>
  <si>
    <t xml:space="preserve">ronnie marshall </t>
  </si>
  <si>
    <t>07718 922383</t>
  </si>
  <si>
    <t>tyl611066</t>
  </si>
  <si>
    <t>22 Eastfield Park Rd, Penicuik EH26, UK</t>
  </si>
  <si>
    <t>67 Findhorn Pl, Edinburgh EH9 2PD, UK</t>
  </si>
  <si>
    <t>25 Ferryhill Rd, North Queensferry, Inverkeithing KY11 1HE, UK</t>
  </si>
  <si>
    <t>15:45-16:30</t>
  </si>
  <si>
    <t>Ferry Hills, 15 Ferryhill Rd, North Queensferry, Inverkeithing KY11 1HE, UK</t>
  </si>
  <si>
    <t>23 Corstorphine Hill Rd, Corstorphine, Edinburgh EH12 6LQ, UK</t>
  </si>
  <si>
    <t>34 Durham Ave, Edinburgh EH15 1PA, UK</t>
  </si>
  <si>
    <t>James</t>
  </si>
  <si>
    <t>1 Hawkins Terrace, Penicuik EH26 0LZ, UK</t>
  </si>
  <si>
    <t>keith</t>
  </si>
  <si>
    <t>07759 879839</t>
  </si>
  <si>
    <t>296 Ferry Rd., Edinburgh EH5 3NP, UK</t>
  </si>
  <si>
    <t>29-31 George St, Edinburgh EH2 2PA, UK</t>
  </si>
  <si>
    <t>trudorworth</t>
  </si>
  <si>
    <t>mw townhouse</t>
  </si>
  <si>
    <t>skip to go to rear of property in car park</t>
  </si>
  <si>
    <t>9 Dunnikier Wy, Edinburgh EH17 8YG, UK</t>
  </si>
  <si>
    <t>17 lasswade road loanhead, eh20 9sb</t>
  </si>
  <si>
    <t>jade</t>
  </si>
  <si>
    <t>07469 034088</t>
  </si>
  <si>
    <t>early am</t>
  </si>
  <si>
    <t>20 Millerhill, Dalkeith EH22 1RZ, UK</t>
  </si>
  <si>
    <t>stuart</t>
  </si>
  <si>
    <t>07923 184322</t>
  </si>
  <si>
    <t>tyl215990</t>
  </si>
  <si>
    <t>blackwatch developments</t>
  </si>
  <si>
    <t>23 Groathill Loan, Edinburgh EH4 2WL, UK</t>
  </si>
  <si>
    <t>bashir</t>
  </si>
  <si>
    <t>07947 377719</t>
  </si>
  <si>
    <t>giveaway guys</t>
  </si>
  <si>
    <t>jimmy</t>
  </si>
  <si>
    <t>16 Woodhall Ave, Juniper Green EH14 5BU, UK</t>
  </si>
  <si>
    <t>12 Marchhall Cres, Edinburgh EH16 5HL, UK</t>
  </si>
  <si>
    <t>07506 421062 scott</t>
  </si>
  <si>
    <t>tyl011658</t>
  </si>
  <si>
    <t>Josh</t>
  </si>
  <si>
    <t>TYL141250</t>
  </si>
  <si>
    <t>kiln cottage, eh22 5tq</t>
  </si>
  <si>
    <t>24 Pitville St Ln, Portobello, Edinburgh EH15, UK</t>
  </si>
  <si>
    <t>mr mulligan</t>
  </si>
  <si>
    <t>07572 276722</t>
  </si>
  <si>
    <t>tyl596722</t>
  </si>
  <si>
    <t>344 Lanark Rd W, Currie EH14 5RR, UK</t>
  </si>
  <si>
    <t>10-11am</t>
  </si>
  <si>
    <t>2, 5-2 Powderhall Brae, Edinburgh EH7 4GE, UK</t>
  </si>
  <si>
    <t>169 Mayfield Rd, Edinburgh EH9 3AZ, UK</t>
  </si>
  <si>
    <t>Sauchiebank, Edinburgh EH11 2NN, UK</t>
  </si>
  <si>
    <t>RICHIE - STEPS 2 HOPE</t>
  </si>
  <si>
    <t>tyl541202</t>
  </si>
  <si>
    <t>stove insallation company</t>
  </si>
  <si>
    <t>tyl442150</t>
  </si>
  <si>
    <t>1-7 Linkfield Rd, Musselburgh EH21 7RE, UK</t>
  </si>
  <si>
    <t>call when close by 07917 547569 lee</t>
  </si>
  <si>
    <t>between 8:30-9:30</t>
  </si>
  <si>
    <t>cordery contracts</t>
  </si>
  <si>
    <t>31 Cramond Vale, Cramond, Edinburgh EH4 6RB, UK</t>
  </si>
  <si>
    <t>tyl771690</t>
  </si>
  <si>
    <t>50 Greenhill Park, Penicuik EH26 9EX, UK</t>
  </si>
  <si>
    <t>23, 53-5 W Bryson Rd, Edinburgh EH11 1BQ, UK</t>
  </si>
  <si>
    <t>7 Colliery Cres, Newtongrange, Dalkeith EH22 4AH, UK</t>
  </si>
  <si>
    <t>cameron knox</t>
  </si>
  <si>
    <t>07718 046185</t>
  </si>
  <si>
    <t>7 Elliot St, Edinburgh EH7 5LX, UK</t>
  </si>
  <si>
    <t>pm</t>
  </si>
  <si>
    <t>19 Bridge St, Musselburgh EH21 6AA, UK</t>
  </si>
  <si>
    <t>Murray nish</t>
  </si>
  <si>
    <t>07824 600684</t>
  </si>
  <si>
    <t>send invoc MDNeastcoast@yahoo.co.uk TYL258598</t>
  </si>
  <si>
    <t>Round the back</t>
  </si>
  <si>
    <t>5 Davidson Ct, Wallyford, Musselburgh EH21 8AP, UK</t>
  </si>
  <si>
    <t>149 Grange Loan, Edinburgh EH9 2HA, UK</t>
  </si>
  <si>
    <t>32 Ravelrig Park, Balerno EH14 7DL, UK</t>
  </si>
  <si>
    <t>234 Lanark Rd, Edinburgh EH14 2LE, UK</t>
  </si>
  <si>
    <t>33 Whitehill Ave, Musselburgh EH21 6PF, UK</t>
  </si>
  <si>
    <t>Dean Fegurson</t>
  </si>
  <si>
    <t>deliver at rear</t>
  </si>
  <si>
    <t>3 Bilston Cottages, EH25 9SS</t>
  </si>
  <si>
    <t>Stobshiel farm cottages, eh36 5pd</t>
  </si>
  <si>
    <t>12 Westbank Terrace, Macmerry, Tranent EH33 1QE, UK</t>
  </si>
  <si>
    <t>07922 507362</t>
  </si>
  <si>
    <t>skip to go in driveway to rear of the property</t>
  </si>
  <si>
    <t>After 11 AM</t>
  </si>
  <si>
    <t>12, 1 Northfield Ave, Edinburgh EH8 7PR, UK</t>
  </si>
  <si>
    <t>scott gray</t>
  </si>
  <si>
    <t>07951 485622</t>
  </si>
  <si>
    <t>11 Foster Rd, Penicuik EH26 0FL, UK</t>
  </si>
  <si>
    <t>new nanor developments</t>
  </si>
  <si>
    <t>4 St Ninian's Ave, Linlithgow EH49 7BP, UK</t>
  </si>
  <si>
    <t>31 Craigentinny Ave, Edinburgh EH7 6PU, UK</t>
  </si>
  <si>
    <t>57 Fountainhall Rd, Edinburgh EH9 2LH, UK</t>
  </si>
  <si>
    <t>thomas cordery</t>
  </si>
  <si>
    <t>39 Pinkiehill Crescent, Musselburgh EH21 7NH, UK</t>
  </si>
  <si>
    <t>kerry</t>
  </si>
  <si>
    <t>12-1 pm</t>
  </si>
  <si>
    <t>0131 6602299</t>
  </si>
  <si>
    <t>249, 8 Canongate, Edinburgh EH8 8BN, UK</t>
  </si>
  <si>
    <t>can be there from 6am onwards.</t>
  </si>
  <si>
    <t>mid to late am</t>
  </si>
  <si>
    <t>(x2)</t>
  </si>
  <si>
    <t>am after 8:30</t>
  </si>
  <si>
    <t>on driveway</t>
  </si>
  <si>
    <t>26 Montgomery Wy, Musselburgh EH21 8HF, UK</t>
  </si>
  <si>
    <t xml:space="preserve">           </t>
  </si>
  <si>
    <t>tyl819066</t>
  </si>
  <si>
    <t xml:space="preserve">am </t>
  </si>
  <si>
    <t>342 Rullion Rd, Penicuik EH26 9AD, UK</t>
  </si>
  <si>
    <t>David Curran</t>
  </si>
  <si>
    <t>am, but after 8</t>
  </si>
  <si>
    <t>463 Gilmerton Rd, Edinburgh EH17 7JH, UK</t>
  </si>
  <si>
    <t>New Maonr</t>
  </si>
  <si>
    <t>ONE DAY HIRE</t>
  </si>
  <si>
    <t>JF Joinery  (Jack fraser)</t>
  </si>
  <si>
    <t>32 Heriot Hill Terrace, Edinburgh EH7 4DY, UK</t>
  </si>
  <si>
    <t>7 Frogston Terrace, Edinburgh EH10 7AD, UK</t>
  </si>
  <si>
    <t>in driveway, close to left hand side</t>
  </si>
  <si>
    <t>9 Ferniehill Gardens, Edinburgh EH17 7BA, UK</t>
  </si>
  <si>
    <t>38 Broomhall Ave, Corstorphine, Edinburgh EH12 7NE, UK</t>
  </si>
  <si>
    <t>Links Rd EH32, UK</t>
  </si>
  <si>
    <t>hardgrass</t>
  </si>
  <si>
    <t>07872 313638 sam</t>
  </si>
  <si>
    <t>tyl116002</t>
  </si>
  <si>
    <t>7 Eltringham Gardens, Edinburgh EH14 1SF, UK</t>
  </si>
  <si>
    <t>Roanlee, Haddington road, Eh32 0rx</t>
  </si>
  <si>
    <t>take the boat 12yd</t>
  </si>
  <si>
    <t>42 Stenhouse Rd, Edinburgh EH11 3LH, UK</t>
  </si>
  <si>
    <t>47 Hosie Rigg, Edinburgh EH15 3RX, UK</t>
  </si>
  <si>
    <t>collect extra £240</t>
  </si>
  <si>
    <t>tyl679218</t>
  </si>
  <si>
    <t>35 Liberton Dr, Edinburgh EH16 6NL, UK</t>
  </si>
  <si>
    <t>9 S Gyle Rd, Corstorphine, Edinburgh EH12 7RW, UK</t>
  </si>
  <si>
    <t>Paul Doddy</t>
  </si>
  <si>
    <t>TYL781858</t>
  </si>
  <si>
    <t>On driveway</t>
  </si>
  <si>
    <t>20 Kirkland St, Peebles EH45 8EU, UK</t>
  </si>
  <si>
    <t>timber tech joinery</t>
  </si>
  <si>
    <t>07866 007659</t>
  </si>
  <si>
    <t>tyk724794</t>
  </si>
  <si>
    <t>24 Auld Coal Dr, Bonnyrigg EH19 3QZ, UK</t>
  </si>
  <si>
    <t>07634 156241 ben</t>
  </si>
  <si>
    <t>7, 1 Tipperlinn Rd, Edinburgh EH10 5ET, UK</t>
  </si>
  <si>
    <t>07891 242936</t>
  </si>
  <si>
    <t>78 Liberton Brae, Edinburgh EH16 6LB, UK</t>
  </si>
  <si>
    <t>5 Church Hill, Edinburgh EH10 4BG, UK</t>
  </si>
  <si>
    <t>21 Craiglockhart Cres, Edinburgh EH14 1EZ, UK</t>
  </si>
  <si>
    <t>106 Walter Scott Ave, Edinburgh EH16 5TQ, UK</t>
  </si>
  <si>
    <t>steven campbell</t>
  </si>
  <si>
    <t>07568 601686</t>
  </si>
  <si>
    <t>david john kitchens</t>
  </si>
  <si>
    <t>07710 566855</t>
  </si>
  <si>
    <t>tyl5222262</t>
  </si>
  <si>
    <t>41 Kekewich Ave, Edinburgh EH7 6TY, UK</t>
  </si>
  <si>
    <t>TYL 228746</t>
  </si>
  <si>
    <t>17 Cornice Cres, Dalkeith EH22, UK</t>
  </si>
  <si>
    <t>Station Rd, Gifford, Haddington EH41, UK</t>
  </si>
  <si>
    <t>david</t>
  </si>
  <si>
    <t>07854 355921</t>
  </si>
  <si>
    <t>tyl601950</t>
  </si>
  <si>
    <t>80 Sighthill View, Edinburgh EH11, UK</t>
  </si>
  <si>
    <t>3 Burnside, Edinburgh EH12 8UD, UK</t>
  </si>
  <si>
    <t>3 Dolly Grove. Roslin</t>
  </si>
  <si>
    <t>34 Caiystane Gardens, Edinburgh EH10 6SS, UK</t>
  </si>
  <si>
    <t>james</t>
  </si>
  <si>
    <t>tyl077034</t>
  </si>
  <si>
    <t>skip to go on grass</t>
  </si>
  <si>
    <t>07889 540237</t>
  </si>
  <si>
    <t>3 Dolly GroveRoslin EH25, UK</t>
  </si>
  <si>
    <t>Hoprig Mains, Macmerry, Tranent EH33 1RD, UK</t>
  </si>
  <si>
    <t>site waste solutions</t>
  </si>
  <si>
    <t>07881 342337 ben</t>
  </si>
  <si>
    <t>47 Priestfield Rd, Edinburgh EH16 5HX, UK</t>
  </si>
  <si>
    <t>probuild/lee spence</t>
  </si>
  <si>
    <t>62 Barnton Park Ave, Edinburgh EH4 6HE, UK</t>
  </si>
  <si>
    <t>maculey king</t>
  </si>
  <si>
    <t>07369 247743</t>
  </si>
  <si>
    <t>4 Syme Rigg, Edinburgh EH10 5GE, UK</t>
  </si>
  <si>
    <t>89 Ravenswood Rise, Livingston EH54 6PG, UK</t>
  </si>
  <si>
    <t>iain carter</t>
  </si>
  <si>
    <t>07400 691219</t>
  </si>
  <si>
    <t>17 Private Rd, Gorebridge EH23 4HG, UK</t>
  </si>
  <si>
    <t>07934 533808</t>
  </si>
  <si>
    <t>Edmonstone Rd, Danderhall, Dalkeith EH22, UK</t>
  </si>
  <si>
    <t>15 Barony Terrace, Corstorphine, Edinburgh EH12 8RE, UK</t>
  </si>
  <si>
    <t>19 Harrison Rd, Edinburgh EH11 1EG, UK</t>
  </si>
  <si>
    <t>Hui Take Away, 17 Newtoft St, Gilmerton, Edinburgh EH17 8RG, UK</t>
  </si>
  <si>
    <t>kaz</t>
  </si>
  <si>
    <t>07525 343546</t>
  </si>
  <si>
    <t>skip to go to the rear of shop next to grey door</t>
  </si>
  <si>
    <t>skip to go in driveway in front of garage on rankin road</t>
  </si>
  <si>
    <t>48 Melville St, Edinburgh EH3 7HF, UK</t>
  </si>
  <si>
    <t>11, 1 Granton Medway, Edinburgh EH5 1HQ, UK</t>
  </si>
  <si>
    <t>steven carnie</t>
  </si>
  <si>
    <t>34 Caiystane Gardens, Edinburgh EH10 6TB, UK</t>
  </si>
  <si>
    <t>28 Craigentinny Ave, Edinburgh EH7 6PX, UK</t>
  </si>
  <si>
    <t>13 Millholm Gdns EH19 3SH, UK</t>
  </si>
  <si>
    <t>rr landscaping</t>
  </si>
  <si>
    <t>07894 571466 ross</t>
  </si>
  <si>
    <t>tyl543466</t>
  </si>
  <si>
    <t>21 Telford Dr, Edinburgh EH4, UK</t>
  </si>
  <si>
    <t xml:space="preserve">fraser munro </t>
  </si>
  <si>
    <t>07306 999180</t>
  </si>
  <si>
    <t>72 Calder Rd, Edinburgh EH11 3PA, UK</t>
  </si>
  <si>
    <t>38 McNeill Terrace, Loanhead EH20 9JU, UK</t>
  </si>
  <si>
    <t>fiona</t>
  </si>
  <si>
    <t>07398 015242</t>
  </si>
  <si>
    <t>Old Woodhouse Lea Farm</t>
  </si>
  <si>
    <t>Sandy hamilton</t>
  </si>
  <si>
    <t>TYL: 105850</t>
  </si>
  <si>
    <t>Collect 12</t>
  </si>
  <si>
    <t xml:space="preserve">28 Craigentinny Ave, Edinburgh EH7 6PX
</t>
  </si>
  <si>
    <t>Mark wilson</t>
  </si>
  <si>
    <t>32-34 Heriot Hill Terrace, Edinburgh EH7 4DY, UK</t>
  </si>
  <si>
    <t>arena office design</t>
  </si>
  <si>
    <t>after 10am</t>
  </si>
  <si>
    <t>24 Rhodes Park, North Berwick EH39 5NA, UK</t>
  </si>
  <si>
    <t>14 Saw Mill Ct, Bonnyrigg EH19, UK</t>
  </si>
  <si>
    <t>connor eason</t>
  </si>
  <si>
    <t>18 The Cooperage Commercial Wharf, Leith, Edinburgh EH6 6LF, UK</t>
  </si>
  <si>
    <t>07850 450167 dougie</t>
  </si>
  <si>
    <t>23 Drum Brae Terrace, Edinburgh EH4 7SF, UK</t>
  </si>
  <si>
    <t>23 Marchmont Rd, Edinburgh EH9 1HY, UK</t>
  </si>
  <si>
    <t>9 Beale Dr, Edinburgh EH17, UK</t>
  </si>
  <si>
    <t>khalid</t>
  </si>
  <si>
    <t>07896 552701</t>
  </si>
  <si>
    <t>tyl550194</t>
  </si>
  <si>
    <t>116 Greenbank Rd, Edinburgh EH10 5RL, UK</t>
  </si>
  <si>
    <t>23 Craigentinny Ave, Edinburgh EH7 6PU, UK</t>
  </si>
  <si>
    <t>The Roof company</t>
  </si>
  <si>
    <t>07764 997008</t>
  </si>
  <si>
    <t>TYL013074</t>
  </si>
  <si>
    <t>4b Bonnington Ind Estate eh6 5py</t>
  </si>
  <si>
    <t>32 Heriot Hill Terrace, Edinburgh EH7, UK</t>
  </si>
  <si>
    <t>Arena office design</t>
  </si>
  <si>
    <t>tyl988454</t>
  </si>
  <si>
    <t>friday last thing, can be saturday first thing</t>
  </si>
  <si>
    <t>14 Polton Gardens, Lasswade EH18 1BL, UK</t>
  </si>
  <si>
    <t>malky</t>
  </si>
  <si>
    <t>07549 519292</t>
  </si>
  <si>
    <t>Guinness</t>
  </si>
  <si>
    <t>Farmer Autocare. Call when on way</t>
  </si>
  <si>
    <t>56 Staunton Rise, Livingston EH54 6PB, UK</t>
  </si>
  <si>
    <t>59 The Loan, Loanhead EH20 9AG, UK</t>
  </si>
  <si>
    <t>Darren Flynn</t>
  </si>
  <si>
    <t>240 cash, afternoon</t>
  </si>
  <si>
    <t>MACAULEY KING</t>
  </si>
  <si>
    <t>AROUND BACK OF HOUSE, 230 CASH ACCOUNT</t>
  </si>
  <si>
    <t>7-1 Frederick St, Edinburgh EH2 2EY, UK</t>
  </si>
  <si>
    <t>12-1 PM</t>
  </si>
  <si>
    <t>Spittal Gdns, Loanhead EH20, UK</t>
  </si>
  <si>
    <t>07795 258326</t>
  </si>
  <si>
    <t>67 Coillesdene Ave, Edinburgh EH15 2LN, UK</t>
  </si>
  <si>
    <t>Paul singh</t>
  </si>
  <si>
    <t>07568 540044</t>
  </si>
  <si>
    <t>SEND MICHAEL  &amp; UPLIFT PITTVILLE ST LANE</t>
  </si>
  <si>
    <t>07788 832828 rose</t>
  </si>
  <si>
    <t>28 Craigleith Hill Ave, Edinburgh EH4 2JN, UK</t>
  </si>
  <si>
    <t>jds roofing</t>
  </si>
  <si>
    <t>07921 311313</t>
  </si>
  <si>
    <t>13 Waverley Rd, Dalkeith EH22 3DG, UK</t>
  </si>
  <si>
    <t>ivan glendining</t>
  </si>
  <si>
    <t>07808 928338</t>
  </si>
  <si>
    <t>18 Buckstone Pl, Edinburgh EH10 6UB, UK</t>
  </si>
  <si>
    <t>10 baird square eh53 ogb</t>
  </si>
  <si>
    <t>Cammy Watt</t>
  </si>
  <si>
    <t>230 cash soil only</t>
  </si>
  <si>
    <t>tyl358130</t>
  </si>
  <si>
    <t>07971 859623 richard</t>
  </si>
  <si>
    <t>tyl968450</t>
  </si>
  <si>
    <t>15 Polson Gardens, Tranent EH33 1NE, UK</t>
  </si>
  <si>
    <t>07773 796815</t>
  </si>
  <si>
    <t>13 Albert Pl, Edinburgh EH7 5HN, UK</t>
  </si>
  <si>
    <t xml:space="preserve"> 46 Balcarres St, Edinburgh EH10 5JQ, UK</t>
  </si>
  <si>
    <t>7 Watson Cres, Edinburgh EH11 1HD, UK</t>
  </si>
  <si>
    <t>dishington projects</t>
  </si>
  <si>
    <t>tyl191034</t>
  </si>
  <si>
    <t>abode developments</t>
  </si>
  <si>
    <t>07765 287705 paul</t>
  </si>
  <si>
    <t>C Plus Property</t>
  </si>
  <si>
    <t>17 Saughtonhall Ave, Edinburgh EH12 5RJ, UK</t>
  </si>
  <si>
    <t>gary hastie</t>
  </si>
  <si>
    <t>tyl844630</t>
  </si>
  <si>
    <t>07908 824788</t>
  </si>
  <si>
    <t>call on thursday so customer can put cones out</t>
  </si>
  <si>
    <t>8 W Lorimer Pl, Cockenzie, Prestonpans EH32 0JB, UK</t>
  </si>
  <si>
    <t>Lesley Graham</t>
  </si>
  <si>
    <t>240 cash on delivery</t>
  </si>
  <si>
    <t>15 Cammo Brae, Edinburgh EH4 8ET, UK</t>
  </si>
  <si>
    <t>tyl313038</t>
  </si>
  <si>
    <t>25 Macmath Gait, Edinburgh EH17 8WJ, UK</t>
  </si>
  <si>
    <t>garden monkey</t>
  </si>
  <si>
    <t>tyl317190</t>
  </si>
  <si>
    <t>56 Alnwickhill Rd, Edinburgh EH16 6NJ, UK</t>
  </si>
  <si>
    <t>tyl411866</t>
  </si>
  <si>
    <t>26, 5 Arden St, Edinburgh EH9 1BW, UK</t>
  </si>
  <si>
    <t>50 Dalum Grove, Loanhead EH20 9LX, UK</t>
  </si>
  <si>
    <t>sks landscaping</t>
  </si>
  <si>
    <t>38 Ferniehill Dr, Edinburgh EH17 7DR, UK</t>
  </si>
  <si>
    <t>tyl882510</t>
  </si>
  <si>
    <t>at the rear of the property</t>
  </si>
  <si>
    <t>7 Camus Ave, Edinburgh EH10 6RF, UK</t>
  </si>
  <si>
    <t>max hamilton</t>
  </si>
  <si>
    <t>tyl337838</t>
  </si>
  <si>
    <t>22 Ferrier Medway, Edinburgh EH17 8ZQ, UK</t>
  </si>
  <si>
    <t>128 Meadowspot, Edinburgh EH10 5UY, UK</t>
  </si>
  <si>
    <t>Green Bathroom Company</t>
  </si>
  <si>
    <t>AM on Monday</t>
  </si>
  <si>
    <t>Will Brownlee</t>
  </si>
  <si>
    <t>£270 cash</t>
  </si>
  <si>
    <t>13 Gourlaybank, Haddington EH41 3LP, UK</t>
  </si>
  <si>
    <t>Gary</t>
  </si>
  <si>
    <t>25 Andrew Balfour Grove, Musselburgh EH21 8RD, UK</t>
  </si>
  <si>
    <t>171 Bruntsfield Pl, Edinburgh EH10 4DG, UK</t>
  </si>
  <si>
    <t>25 Buie Rigg, Kirkliston EH29 9FE, UK</t>
  </si>
  <si>
    <t xml:space="preserve">           Marina</t>
  </si>
  <si>
    <t>TYL 625066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</si>
  <si>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</t>
  </si>
  <si>
    <t>Sean</t>
  </si>
  <si>
    <t>TYL 753710</t>
  </si>
  <si>
    <t>in front of garage</t>
  </si>
  <si>
    <t>Late afternoon, tight to scaffolding</t>
  </si>
  <si>
    <t>pickup 12</t>
  </si>
  <si>
    <t>47 Sycamore Ave, Port Seton, Prestonpans EH32 0UA, UK</t>
  </si>
  <si>
    <t>Alan Sneddon</t>
  </si>
  <si>
    <t>07748 168659</t>
  </si>
  <si>
    <t>booked by Calum AG Skips</t>
  </si>
  <si>
    <t>10 Pentland Grove,</t>
  </si>
  <si>
    <t xml:space="preserve"> Date</t>
  </si>
  <si>
    <t>Weight in KG</t>
  </si>
  <si>
    <t>Reg Number</t>
  </si>
  <si>
    <t>24/07/2025 07:29:28</t>
  </si>
  <si>
    <t>sawmill</t>
  </si>
  <si>
    <t>sawmill out</t>
  </si>
  <si>
    <t>6 blackford hill rise</t>
  </si>
  <si>
    <t xml:space="preserve">51 minto street </t>
  </si>
  <si>
    <t xml:space="preserve">sn16 oas </t>
  </si>
  <si>
    <t xml:space="preserve">waste raiders </t>
  </si>
  <si>
    <t>edinburgh builders</t>
  </si>
  <si>
    <t>waste raiders out</t>
  </si>
  <si>
    <t>edinburgh builders out</t>
  </si>
  <si>
    <t>ecosse</t>
  </si>
  <si>
    <t>diamondis</t>
  </si>
  <si>
    <t>braidwood</t>
  </si>
  <si>
    <t>premier installations out</t>
  </si>
  <si>
    <t>12 hailes street</t>
  </si>
  <si>
    <t>ecosse out</t>
  </si>
  <si>
    <t>diamondis out</t>
  </si>
  <si>
    <t>ac plumbing &amp; heating</t>
  </si>
  <si>
    <t>ac plumbing &amp; heating out</t>
  </si>
  <si>
    <t>woodmaster</t>
  </si>
  <si>
    <t>evolve</t>
  </si>
  <si>
    <t>42 caiystaine gardens</t>
  </si>
  <si>
    <t>12c blackburn road</t>
  </si>
  <si>
    <t>evolve in</t>
  </si>
  <si>
    <t>evolve out</t>
  </si>
  <si>
    <t>mobile skips out</t>
  </si>
  <si>
    <t>mckenzie</t>
  </si>
  <si>
    <t>9 abbotsford park</t>
  </si>
  <si>
    <t>19 muir wood drive</t>
  </si>
  <si>
    <t>hardengreen industrial estate</t>
  </si>
  <si>
    <t>3d laburnum place</t>
  </si>
  <si>
    <t>16 craigmount gardens</t>
  </si>
  <si>
    <t>59 larkfield gardens</t>
  </si>
  <si>
    <t>waste raiders</t>
  </si>
  <si>
    <t>sn16 oas A</t>
  </si>
  <si>
    <t>mansewood court</t>
  </si>
  <si>
    <t>mansewood court out</t>
  </si>
  <si>
    <t>alan kinghorn</t>
  </si>
  <si>
    <t>andy mcnaught</t>
  </si>
  <si>
    <t>inspire</t>
  </si>
  <si>
    <t>alan kinghorn out</t>
  </si>
  <si>
    <t>inspire out</t>
  </si>
  <si>
    <t>74 march road</t>
  </si>
  <si>
    <t>1/5 ardmillan terrace</t>
  </si>
  <si>
    <t>16 blinkbonny terrace</t>
  </si>
  <si>
    <t>8 west camus road</t>
  </si>
  <si>
    <t>122 viewforth</t>
  </si>
  <si>
    <t>10 whiteloch road</t>
  </si>
  <si>
    <t>mckenzies</t>
  </si>
  <si>
    <t>unit 11 butlerfield ind estate</t>
  </si>
  <si>
    <t>4 greenmantle loan</t>
  </si>
  <si>
    <t>7 blinkbonny road</t>
  </si>
  <si>
    <t>vetro</t>
  </si>
  <si>
    <t>vetro out</t>
  </si>
  <si>
    <t>9 riddochhill road</t>
  </si>
  <si>
    <t>10 greenbank lane</t>
  </si>
  <si>
    <t>russell j</t>
  </si>
  <si>
    <t>russell j out</t>
  </si>
  <si>
    <t>unit 13 ramsay colliery</t>
  </si>
  <si>
    <t>10 boswall road</t>
  </si>
  <si>
    <t>unit 3 pentland ind estate</t>
  </si>
  <si>
    <t>21 paradykes avenue</t>
  </si>
  <si>
    <t>38 corstorphine bank drive</t>
  </si>
  <si>
    <t xml:space="preserve">sawmill </t>
  </si>
  <si>
    <t>3 mountcastle green</t>
  </si>
  <si>
    <t>19 belford terrace</t>
  </si>
  <si>
    <t>1 station road</t>
  </si>
  <si>
    <t>rk60 xxs biffa</t>
  </si>
  <si>
    <t>linton muir, west linton</t>
  </si>
  <si>
    <t xml:space="preserve">ecosse </t>
  </si>
  <si>
    <t>51 minto street</t>
  </si>
  <si>
    <t>sn16 oas W</t>
  </si>
  <si>
    <t xml:space="preserve">acorn </t>
  </si>
  <si>
    <t>31 cluny drive</t>
  </si>
  <si>
    <t>kv20 oeh</t>
  </si>
  <si>
    <t>kv20 oeh out</t>
  </si>
  <si>
    <t xml:space="preserve">rg brock </t>
  </si>
  <si>
    <t>rg brock out</t>
  </si>
  <si>
    <t>12 ferguson green</t>
  </si>
  <si>
    <t>142 high street</t>
  </si>
  <si>
    <t xml:space="preserve">18 station road </t>
  </si>
  <si>
    <t>46 kirkhill drive</t>
  </si>
  <si>
    <t>108 millgate</t>
  </si>
  <si>
    <t>edin cupola co</t>
  </si>
  <si>
    <t>sn16 oas</t>
  </si>
  <si>
    <t>20 magaret thomson crescent</t>
  </si>
  <si>
    <t xml:space="preserve">russell j </t>
  </si>
  <si>
    <t>133 drum street</t>
  </si>
  <si>
    <t>4 woodburn grove</t>
  </si>
  <si>
    <t>11 frogston road west</t>
  </si>
  <si>
    <t>22 featherhall terrace</t>
  </si>
  <si>
    <t>anyd</t>
  </si>
  <si>
    <t>65 priestfield road</t>
  </si>
  <si>
    <t xml:space="preserve">inspire </t>
  </si>
  <si>
    <t>rubio transport</t>
  </si>
  <si>
    <t>326 oxgangs road north</t>
  </si>
  <si>
    <t>tinkers row</t>
  </si>
  <si>
    <t>12 lothian drive</t>
  </si>
  <si>
    <t>andy mcnaught out</t>
  </si>
  <si>
    <t>19 taylor green</t>
  </si>
  <si>
    <t>3 essex road</t>
  </si>
  <si>
    <t>19 beresford avenue</t>
  </si>
  <si>
    <t>53 gibraltar gardens</t>
  </si>
  <si>
    <t>rg brock</t>
  </si>
  <si>
    <t>14 milrig holdings</t>
  </si>
  <si>
    <t>34 silverknowes terrace</t>
  </si>
  <si>
    <t>old fishmarket close</t>
  </si>
  <si>
    <t>69 falcon road</t>
  </si>
  <si>
    <t>49 st davids</t>
  </si>
  <si>
    <t>5 bankhead crossway north</t>
  </si>
  <si>
    <t>102 corstorphine road</t>
  </si>
  <si>
    <t>3/4 crown street</t>
  </si>
  <si>
    <t>1 corstorphine bank avenue</t>
  </si>
  <si>
    <t>19 redford bank</t>
  </si>
  <si>
    <t>ardmore house</t>
  </si>
  <si>
    <t xml:space="preserve">ardmore house </t>
  </si>
  <si>
    <t>nathan</t>
  </si>
  <si>
    <t>20 dick place</t>
  </si>
  <si>
    <t>garage conversion co</t>
  </si>
  <si>
    <t>southfield house</t>
  </si>
  <si>
    <t>31 house o hill road</t>
  </si>
  <si>
    <t>bear property</t>
  </si>
  <si>
    <t>bear property out</t>
  </si>
  <si>
    <t>6 old deans road</t>
  </si>
  <si>
    <t>14 wardlaw street</t>
  </si>
  <si>
    <t>6 bridgend</t>
  </si>
  <si>
    <t>119 gorgie road</t>
  </si>
  <si>
    <t>8 blinkbonny road</t>
  </si>
  <si>
    <t>58 gimerton dykes drive</t>
  </si>
  <si>
    <t>unit 33 imex business centre</t>
  </si>
  <si>
    <t>thornton road</t>
  </si>
  <si>
    <t xml:space="preserve">andy mcnaught </t>
  </si>
  <si>
    <t>edin builders</t>
  </si>
  <si>
    <t>acorn</t>
  </si>
  <si>
    <t>114 trinity road</t>
  </si>
  <si>
    <t>acorn out</t>
  </si>
  <si>
    <t xml:space="preserve">104 woodfield avenue </t>
  </si>
  <si>
    <t>17 blinkbonny terrace</t>
  </si>
  <si>
    <t>18 danube street</t>
  </si>
  <si>
    <t>11 upper gray street</t>
  </si>
  <si>
    <t>14 biggar road</t>
  </si>
  <si>
    <t>30 plewlands gardens</t>
  </si>
  <si>
    <t>5 grieve court</t>
  </si>
  <si>
    <t>2 craigs grove</t>
  </si>
  <si>
    <t>37 belford road</t>
  </si>
  <si>
    <t>87 south street</t>
  </si>
  <si>
    <t>25 barntongate drive</t>
  </si>
  <si>
    <t>unit 8 pentland ind estate</t>
  </si>
  <si>
    <t>4 nauricewood bank</t>
  </si>
  <si>
    <t>wrs</t>
  </si>
  <si>
    <t>rab young</t>
  </si>
  <si>
    <t>37 craigleith hill avenue</t>
  </si>
  <si>
    <t>2 springwell place</t>
  </si>
  <si>
    <t>9 abercorn terrace</t>
  </si>
  <si>
    <t>rhino roofing</t>
  </si>
  <si>
    <t>17 bellwood place</t>
  </si>
  <si>
    <t>pilmuir manse</t>
  </si>
  <si>
    <t>1775 gilmerton dykes drive</t>
  </si>
  <si>
    <t>14 waulkmill drive</t>
  </si>
  <si>
    <t>enviro house</t>
  </si>
  <si>
    <t>kirk stables</t>
  </si>
  <si>
    <t>dalhousie business park</t>
  </si>
  <si>
    <t>16 dryden vale</t>
  </si>
  <si>
    <t>medwyn road</t>
  </si>
  <si>
    <t>24 hermitage gardens</t>
  </si>
  <si>
    <t>119 high street</t>
  </si>
  <si>
    <t>Wrs</t>
  </si>
  <si>
    <t>1 rosshill terrace</t>
  </si>
  <si>
    <t>1 argyle park terrace</t>
  </si>
  <si>
    <t>belgrave crescent lane</t>
  </si>
  <si>
    <t>58 mayfield road</t>
  </si>
  <si>
    <t>19 west craigs crescent</t>
  </si>
  <si>
    <t>17 baberton mains green</t>
  </si>
  <si>
    <t>1 polton vale</t>
  </si>
  <si>
    <t>17 moredunvale loan</t>
  </si>
  <si>
    <t>4 middleby street</t>
  </si>
  <si>
    <t>44 lanark road west</t>
  </si>
  <si>
    <t>1 moredun park court</t>
  </si>
  <si>
    <t>sn16 oas P</t>
  </si>
  <si>
    <t>68 park avenue</t>
  </si>
  <si>
    <t>3 sidegate</t>
  </si>
  <si>
    <t>2 hailes avenue</t>
  </si>
  <si>
    <t>rab young out</t>
  </si>
  <si>
    <t>26 barony terrace</t>
  </si>
  <si>
    <t>lothian roofing</t>
  </si>
  <si>
    <t>55 braid avenue</t>
  </si>
  <si>
    <t>15 bughtknowes drive</t>
  </si>
  <si>
    <t xml:space="preserve">northern trading </t>
  </si>
  <si>
    <t>poltonhall ind estate</t>
  </si>
  <si>
    <t>58 murrayfield avenue</t>
  </si>
  <si>
    <t>7 lyne street</t>
  </si>
  <si>
    <t>27 hillpark avenue</t>
  </si>
  <si>
    <t>WRS</t>
  </si>
  <si>
    <t>13 fraser lane</t>
  </si>
  <si>
    <t>8 browns place</t>
  </si>
  <si>
    <t>10a wester coates gardens</t>
  </si>
  <si>
    <t>51 frogston road east</t>
  </si>
  <si>
    <t>unit 6 edgefield road ind estate</t>
  </si>
  <si>
    <t>28 moray place</t>
  </si>
  <si>
    <t>thomas restorick</t>
  </si>
  <si>
    <t>thomas restorick out</t>
  </si>
  <si>
    <t>linton muir</t>
  </si>
  <si>
    <t>57 braid road</t>
  </si>
  <si>
    <t>41 bairds way</t>
  </si>
  <si>
    <t>31 vivian terrace</t>
  </si>
  <si>
    <t>134 lower granton road</t>
  </si>
  <si>
    <t>104 woodfield avenue</t>
  </si>
  <si>
    <t>inspire in</t>
  </si>
  <si>
    <t>lawrence out</t>
  </si>
  <si>
    <t>9 parsons green terrace</t>
  </si>
  <si>
    <t>dalhousie mains</t>
  </si>
  <si>
    <t>3 dalkeith road mews</t>
  </si>
  <si>
    <t>12 rothesay place</t>
  </si>
  <si>
    <t>Mobiles skips (brick)</t>
  </si>
  <si>
    <t>mobile skips (tipped just brick)</t>
  </si>
  <si>
    <t>andy in</t>
  </si>
  <si>
    <t>ANDY OUT</t>
  </si>
  <si>
    <t>TRANSIT IN</t>
  </si>
  <si>
    <t>ac plumbing and heating transit out</t>
  </si>
  <si>
    <t>TRANSIT OUT</t>
  </si>
  <si>
    <t>OUR CAGE IN - GIVEAWAY GUYS</t>
  </si>
  <si>
    <t>OUR CAGE OUT - GIVEAWAY GUYS</t>
  </si>
  <si>
    <t>VAN IN</t>
  </si>
  <si>
    <t>VAN OUT</t>
  </si>
  <si>
    <t>AC PLUMB AND HEAT IN</t>
  </si>
  <si>
    <t>AC PLUMB AND HEAT OUT</t>
  </si>
  <si>
    <t>OUR CAGE IN DANIEL THOMPSON</t>
  </si>
  <si>
    <t>OUR CAGE OUT</t>
  </si>
  <si>
    <t>OUR CAGE IN ROCKS PROPERTY</t>
  </si>
  <si>
    <t>FINES</t>
  </si>
  <si>
    <t>OUR CAGE EMPTY</t>
  </si>
  <si>
    <t>braidwood in</t>
  </si>
  <si>
    <t>braidwood out</t>
  </si>
  <si>
    <t>penicuik roofing in</t>
  </si>
  <si>
    <t>pentland property services in</t>
  </si>
  <si>
    <t>our cage in torphican st</t>
  </si>
  <si>
    <t>penicuik roofing out</t>
  </si>
  <si>
    <t>pentland prop services out</t>
  </si>
  <si>
    <t>sawmill in</t>
  </si>
  <si>
    <t>mobile skips in</t>
  </si>
  <si>
    <t>mobile skip out</t>
  </si>
  <si>
    <t>ANDY IN</t>
  </si>
  <si>
    <t>BILLY MOBILE SKIP IN</t>
  </si>
  <si>
    <t>BILLY MOBILE SKIP OUT</t>
  </si>
  <si>
    <t>y</t>
  </si>
  <si>
    <t>fines out</t>
  </si>
  <si>
    <t>stemhouse mill wynd in</t>
  </si>
  <si>
    <t>billy in</t>
  </si>
  <si>
    <t>billy out</t>
  </si>
  <si>
    <t>wilde joinery in</t>
  </si>
  <si>
    <t>billy  in</t>
  </si>
  <si>
    <t>enviro house - transit in</t>
  </si>
  <si>
    <t>transit out</t>
  </si>
  <si>
    <t>fines</t>
  </si>
  <si>
    <t>MOBILE SKIP IN</t>
  </si>
  <si>
    <t>MOBILE SKIP OUT</t>
  </si>
  <si>
    <t>Mobile skips in</t>
  </si>
  <si>
    <t>Mobile skips out</t>
  </si>
  <si>
    <t>andy out</t>
  </si>
  <si>
    <t>mac in</t>
  </si>
  <si>
    <t>mac out</t>
  </si>
  <si>
    <t>soil/stone nwh 50/50</t>
  </si>
  <si>
    <t>50/50 NWH</t>
  </si>
  <si>
    <t>118 Carnethie street</t>
  </si>
  <si>
    <t>donald in empty</t>
  </si>
  <si>
    <t>acorn in</t>
  </si>
  <si>
    <t>sherbrook in</t>
  </si>
  <si>
    <t>sherbrook out</t>
  </si>
  <si>
    <t>Rhino roofing in no felt</t>
  </si>
  <si>
    <t>Rhino roofing out</t>
  </si>
  <si>
    <t>Earth Tech in to their skip</t>
  </si>
  <si>
    <t>keith douglass</t>
  </si>
  <si>
    <t>boyd</t>
  </si>
  <si>
    <t>rab</t>
  </si>
  <si>
    <t>vetro in</t>
  </si>
  <si>
    <t>acron out</t>
  </si>
  <si>
    <t>michael</t>
  </si>
  <si>
    <t>BILLY IN</t>
  </si>
  <si>
    <t>Billy out</t>
  </si>
  <si>
    <t>Bear in</t>
  </si>
  <si>
    <t>1 Barony Terrace Full</t>
  </si>
  <si>
    <t>Bear out</t>
  </si>
  <si>
    <t>1 Barony Terrace empty</t>
  </si>
  <si>
    <t>GEERAF IN</t>
  </si>
  <si>
    <t>GEERAF OUT</t>
  </si>
  <si>
    <t>RAB IN</t>
  </si>
  <si>
    <t>RAB OUT</t>
  </si>
  <si>
    <t>OUR CAGE IN - 67 BABERTON MAINS PARK</t>
  </si>
  <si>
    <t>OUR CAGE</t>
  </si>
  <si>
    <t>50/50 nhw</t>
  </si>
  <si>
    <t>premier installations in</t>
  </si>
  <si>
    <t>WRC WOOD TRUCK IN</t>
  </si>
  <si>
    <t>MOBI</t>
  </si>
  <si>
    <t>ECOSSE IN</t>
  </si>
  <si>
    <t>ECOSSE OUT</t>
  </si>
  <si>
    <t>Mobile Skips in</t>
  </si>
  <si>
    <t>MOBILE SKIPS OUT</t>
  </si>
  <si>
    <t>505/50 NWH</t>
  </si>
  <si>
    <t>44 George street full</t>
  </si>
  <si>
    <t>44 George street empty</t>
  </si>
  <si>
    <t>Rubio IN</t>
  </si>
  <si>
    <t>Rubio out</t>
  </si>
  <si>
    <t>diamodis in</t>
  </si>
  <si>
    <t>diamodis out</t>
  </si>
  <si>
    <t>ecosse in</t>
  </si>
  <si>
    <t>EDINBURGH PAVING COMPANY IN</t>
  </si>
  <si>
    <t>DIAMODIS IN</t>
  </si>
  <si>
    <t>EDINBURGH PAVING COMPANY OUT</t>
  </si>
  <si>
    <t>DIAMODIS OUT</t>
  </si>
  <si>
    <t>BILLY OUT</t>
  </si>
  <si>
    <t>James 19 Stanley Road</t>
  </si>
  <si>
    <t>NWRECYCLING IN</t>
  </si>
  <si>
    <t>nwrecycling out</t>
  </si>
  <si>
    <t>Andy in</t>
  </si>
  <si>
    <t>Apex artic WOOD in</t>
  </si>
  <si>
    <t>APEX ARTIC WOOD OUT</t>
  </si>
  <si>
    <t>Edin Cupola in</t>
  </si>
  <si>
    <t>Edin Cupola out</t>
  </si>
  <si>
    <t>halmyre lodge</t>
  </si>
  <si>
    <t>18 oak crescent</t>
  </si>
  <si>
    <t>4 oswald road</t>
  </si>
  <si>
    <t>18 stenhouse mill wynd</t>
  </si>
  <si>
    <t>3 comiston drive</t>
  </si>
  <si>
    <t>1 corstorphine bank drive</t>
  </si>
  <si>
    <t>283 rullion road</t>
  </si>
  <si>
    <t>67-83 shandwick place</t>
  </si>
  <si>
    <t>102 broomhall crescent</t>
  </si>
  <si>
    <t>7 south chesters drive</t>
  </si>
  <si>
    <t>87 deanburn</t>
  </si>
  <si>
    <t>WRS in</t>
  </si>
  <si>
    <t>32 lilyhill terrace</t>
  </si>
  <si>
    <t>WRS out</t>
  </si>
  <si>
    <t>rk60 xxs A</t>
  </si>
  <si>
    <t>40 meadowfield avenue</t>
  </si>
  <si>
    <t xml:space="preserve">26 new broompark </t>
  </si>
  <si>
    <t>44a polworth terrace</t>
  </si>
  <si>
    <t>34 hainburn park</t>
  </si>
  <si>
    <t>sherif scrap</t>
  </si>
  <si>
    <t>4 mauricewood bank</t>
  </si>
  <si>
    <t>17 prospect bank terrace</t>
  </si>
  <si>
    <t>16 peacock avenue</t>
  </si>
  <si>
    <t>277 milton road east</t>
  </si>
  <si>
    <t>enviro house out</t>
  </si>
  <si>
    <t>firth road</t>
  </si>
  <si>
    <t>54 traquair park west</t>
  </si>
  <si>
    <t>56 parkhead drive</t>
  </si>
  <si>
    <t>unit 5, 1 dryden road</t>
  </si>
  <si>
    <t>mitchell landsacaping</t>
  </si>
  <si>
    <t>22 blackwood crescent</t>
  </si>
  <si>
    <t>4 ballencrieff mains farm cottages</t>
  </si>
  <si>
    <t>14 edmonstone avenue</t>
  </si>
  <si>
    <t>21 dryburn brae</t>
  </si>
  <si>
    <t>70 dumbryden gardens</t>
  </si>
  <si>
    <t>1 newlandrig</t>
  </si>
  <si>
    <t>14/2 wardlaw street</t>
  </si>
  <si>
    <t>48 gilmerton dykes crescent</t>
  </si>
  <si>
    <t>4 prospect bank crescent</t>
  </si>
  <si>
    <t>14 old craighall road</t>
  </si>
  <si>
    <t>7 march road</t>
  </si>
  <si>
    <t>37 strachan road</t>
  </si>
  <si>
    <t xml:space="preserve">sh property </t>
  </si>
  <si>
    <t>edinburgh roof company</t>
  </si>
  <si>
    <t>5 newbattle terrace</t>
  </si>
  <si>
    <t>162 newbattle abbey crescent</t>
  </si>
  <si>
    <t>watson roofing</t>
  </si>
  <si>
    <t>14 millrig holdings</t>
  </si>
  <si>
    <t>rk60 xxs Daltons</t>
  </si>
  <si>
    <t>12/2 church hill place</t>
  </si>
  <si>
    <t xml:space="preserve">corslet cottage </t>
  </si>
  <si>
    <t>3 eildon street</t>
  </si>
  <si>
    <t>Andy McNaught in</t>
  </si>
  <si>
    <t>Premier Roofing in</t>
  </si>
  <si>
    <t>Andy McNaught out</t>
  </si>
  <si>
    <t xml:space="preserve">Premier Roofing out </t>
  </si>
  <si>
    <t>57 high street</t>
  </si>
  <si>
    <t>lyars road</t>
  </si>
  <si>
    <t>181 whitehouse road</t>
  </si>
  <si>
    <t>32 silverknowes midway</t>
  </si>
  <si>
    <t>6a lothian street</t>
  </si>
  <si>
    <t>94 lasswade road</t>
  </si>
  <si>
    <t>5 ewing street</t>
  </si>
  <si>
    <t>6 Bridgend</t>
  </si>
  <si>
    <t>104 Woodfield Avenue</t>
  </si>
  <si>
    <t>unit 3 sherwood ind estate</t>
  </si>
  <si>
    <t>17 greenhill gardens</t>
  </si>
  <si>
    <t>33 blackchapel road</t>
  </si>
  <si>
    <t>240 ferry road</t>
  </si>
  <si>
    <t>4 west cherrybank</t>
  </si>
  <si>
    <t>3 upper knneddar</t>
  </si>
  <si>
    <t>edinburgh roofing</t>
  </si>
  <si>
    <t>cramond brig farm house road</t>
  </si>
  <si>
    <t>2 james hamilton way</t>
  </si>
  <si>
    <t xml:space="preserve">bj21 umt </t>
  </si>
  <si>
    <t>doric view, lyars road</t>
  </si>
  <si>
    <t>edin builders out</t>
  </si>
  <si>
    <t>58 queensway</t>
  </si>
  <si>
    <t>30 parker avenue</t>
  </si>
  <si>
    <t>49 saughton road</t>
  </si>
  <si>
    <t>12 muir wood crescent</t>
  </si>
  <si>
    <t>32 meadowbank crescent</t>
  </si>
  <si>
    <t xml:space="preserve">vetro </t>
  </si>
  <si>
    <t>50 laverockbank road</t>
  </si>
  <si>
    <t>ps construction out</t>
  </si>
  <si>
    <t>16 warrender park road</t>
  </si>
  <si>
    <t>5 marchbank drive</t>
  </si>
  <si>
    <t>19 findlay avenue</t>
  </si>
  <si>
    <t>16 sycamore gardens</t>
  </si>
  <si>
    <t xml:space="preserve">WRS </t>
  </si>
  <si>
    <t>5 stirling road</t>
  </si>
  <si>
    <t>18 elgin terrace</t>
  </si>
  <si>
    <t>3 east fettes avenue</t>
  </si>
  <si>
    <t>5 albyn drive</t>
  </si>
  <si>
    <t>57 albion road</t>
  </si>
  <si>
    <t>14 millbank grove</t>
  </si>
  <si>
    <t>13 ravelsykes road</t>
  </si>
  <si>
    <t>24 pennywell road</t>
  </si>
  <si>
    <t>1 salters terrace</t>
  </si>
  <si>
    <t>7 high buckstone</t>
  </si>
  <si>
    <t>81 gyle park gardens</t>
  </si>
  <si>
    <t xml:space="preserve">Acorn Services in </t>
  </si>
  <si>
    <t>Acorn Services out</t>
  </si>
  <si>
    <t>27 york road</t>
  </si>
  <si>
    <t>38 silverknowes road east</t>
  </si>
  <si>
    <t>watson roofing out</t>
  </si>
  <si>
    <t>24 longstone terrace</t>
  </si>
  <si>
    <t>13 coates crescent</t>
  </si>
  <si>
    <t>54 craigleith view</t>
  </si>
  <si>
    <t>97 glasgow road</t>
  </si>
  <si>
    <t>5 bankead crossway north</t>
  </si>
  <si>
    <t>old golf house</t>
  </si>
  <si>
    <t>15 sycamore drive</t>
  </si>
  <si>
    <t>99 st stephen street</t>
  </si>
  <si>
    <t>8 bothwell street</t>
  </si>
  <si>
    <t>2 cherry tree gardens</t>
  </si>
  <si>
    <t>67 morningside road</t>
  </si>
  <si>
    <t>32 ann street</t>
  </si>
  <si>
    <t>17 paisley terrace</t>
  </si>
  <si>
    <t>stephen baigan</t>
  </si>
  <si>
    <t>23 meadow place road</t>
  </si>
  <si>
    <t>3 high buckstone</t>
  </si>
  <si>
    <t>george street</t>
  </si>
  <si>
    <t>edgefield road ind estate</t>
  </si>
  <si>
    <t>edinburgh cupola co</t>
  </si>
  <si>
    <t>19 bangholm loan</t>
  </si>
  <si>
    <t>edinburgh cupola co out</t>
  </si>
  <si>
    <t>7 nivens knowe road</t>
  </si>
  <si>
    <t>9 clermiston drive</t>
  </si>
  <si>
    <t>north west recycling</t>
  </si>
  <si>
    <t>41 gilmerton dykes drive</t>
  </si>
  <si>
    <t>17 chamberlain road</t>
  </si>
  <si>
    <t>85 parkgrove road</t>
  </si>
  <si>
    <t xml:space="preserve">                                                                                                        </t>
  </si>
  <si>
    <t>394 ferry road</t>
  </si>
  <si>
    <t>1 belford place</t>
  </si>
  <si>
    <t>hardengreen ind estate</t>
  </si>
  <si>
    <t>17 kingsburgh road</t>
  </si>
  <si>
    <t>14a yarrow court</t>
  </si>
  <si>
    <t>16 trelawney terrace</t>
  </si>
  <si>
    <t>29 eskbank road</t>
  </si>
  <si>
    <t>19 buckstone bank</t>
  </si>
  <si>
    <t>37 lindsay circus</t>
  </si>
  <si>
    <t>5 pincott parkway</t>
  </si>
  <si>
    <t>39 carberry road</t>
  </si>
  <si>
    <t>32 tweedholm avenue east</t>
  </si>
  <si>
    <t>academey park</t>
  </si>
  <si>
    <t>windsor developments</t>
  </si>
  <si>
    <t>windsor developments out</t>
  </si>
  <si>
    <t>47 netherby road</t>
  </si>
  <si>
    <t>wild joinery</t>
  </si>
  <si>
    <t>wild joinery out</t>
  </si>
  <si>
    <t xml:space="preserve">46 carnethie street </t>
  </si>
  <si>
    <t>16 hope terrace</t>
  </si>
  <si>
    <t>8 rankin drive</t>
  </si>
  <si>
    <t>37 south barnton avenue</t>
  </si>
  <si>
    <t>seafield moor road</t>
  </si>
  <si>
    <t>lt building</t>
  </si>
  <si>
    <t>sh property</t>
  </si>
  <si>
    <t>lt building out</t>
  </si>
  <si>
    <t>edin roof co</t>
  </si>
  <si>
    <t>102 east bankton place</t>
  </si>
  <si>
    <t>edin roof co out</t>
  </si>
  <si>
    <t>18 torphichen street</t>
  </si>
  <si>
    <t xml:space="preserve">7 march road </t>
  </si>
  <si>
    <t xml:space="preserve">14 hawthorn </t>
  </si>
  <si>
    <t>3 bilston cottages</t>
  </si>
  <si>
    <t>1 chalmers crescent</t>
  </si>
  <si>
    <t>19 berseford avenue</t>
  </si>
  <si>
    <t>10 blackburn road</t>
  </si>
  <si>
    <t>52b morningside road</t>
  </si>
  <si>
    <t>91 east bankton place</t>
  </si>
  <si>
    <t>sh property out</t>
  </si>
  <si>
    <t>20 belgrave road</t>
  </si>
  <si>
    <t>5c polton avenue west</t>
  </si>
  <si>
    <t>3 dalkeith rd mews</t>
  </si>
  <si>
    <t>79 cluny gardens</t>
  </si>
  <si>
    <t>irish michael</t>
  </si>
  <si>
    <t>irish michael out</t>
  </si>
  <si>
    <t>sherbrook</t>
  </si>
  <si>
    <t>2 mayfield gardens</t>
  </si>
  <si>
    <t xml:space="preserve">5 bankhead crossway north </t>
  </si>
  <si>
    <t>3 upper kinneddar</t>
  </si>
  <si>
    <t>rubio transport out</t>
  </si>
  <si>
    <t>17 broomhill road</t>
  </si>
  <si>
    <t>26 essex road</t>
  </si>
  <si>
    <t>25 cramond terrace</t>
  </si>
  <si>
    <t>59 fernwood drive</t>
  </si>
  <si>
    <t>21 comiston view</t>
  </si>
  <si>
    <t>108 broomhall road</t>
  </si>
  <si>
    <t>93 balgreen road</t>
  </si>
  <si>
    <t>12 easthouses way</t>
  </si>
  <si>
    <t>sn16 oas P s</t>
  </si>
  <si>
    <t>17 redford terrace</t>
  </si>
  <si>
    <t>whim road</t>
  </si>
  <si>
    <t>60 easter hermitage</t>
  </si>
  <si>
    <t>87 newhailes crescent</t>
  </si>
  <si>
    <t>27 tylers acre avenue</t>
  </si>
  <si>
    <t>18 second street</t>
  </si>
  <si>
    <t>14 blinkbonny crescent</t>
  </si>
  <si>
    <t>7 mayburn crescent</t>
  </si>
  <si>
    <t>81 cluny gardens</t>
  </si>
  <si>
    <t>alan burns out</t>
  </si>
  <si>
    <t>210 glasgow road</t>
  </si>
  <si>
    <t>18 hermitage drive</t>
  </si>
  <si>
    <t>jolly goosebery landscaping</t>
  </si>
  <si>
    <t>12 rosemount drive</t>
  </si>
  <si>
    <t>23 bankhead terrace</t>
  </si>
  <si>
    <t>33 craighouse terrace</t>
  </si>
  <si>
    <t>82 rosebery avenue</t>
  </si>
  <si>
    <t>10 barnton ave west</t>
  </si>
  <si>
    <t>12 forth park</t>
  </si>
  <si>
    <t>143 rosebery crescent</t>
  </si>
  <si>
    <t>7 burnbank grove</t>
  </si>
  <si>
    <t>21 oswald court</t>
  </si>
  <si>
    <t>98 northfield drive</t>
  </si>
  <si>
    <t>67 clerk street</t>
  </si>
  <si>
    <t>46 magdalene drive</t>
  </si>
  <si>
    <t>1o boswall road</t>
  </si>
  <si>
    <t>93 muir road</t>
  </si>
  <si>
    <t>rf roofing</t>
  </si>
  <si>
    <t>rf roofing out</t>
  </si>
  <si>
    <t>8 nile grove</t>
  </si>
  <si>
    <t>cockdurno farm</t>
  </si>
  <si>
    <t>JAMES 4YRD</t>
  </si>
  <si>
    <t>JAMES OUT EMPTY</t>
  </si>
  <si>
    <t>92 east bankton place</t>
  </si>
  <si>
    <t>6 johnston place</t>
  </si>
  <si>
    <t>16 burdiehouse drive</t>
  </si>
  <si>
    <t>22 constitution street</t>
  </si>
  <si>
    <t>50 chesters view</t>
  </si>
  <si>
    <t>mark dolan</t>
  </si>
  <si>
    <t>5 woodfield park</t>
  </si>
  <si>
    <t>corslet cottage</t>
  </si>
  <si>
    <t>262 milton road east</t>
  </si>
  <si>
    <t>8 cheviot way</t>
  </si>
  <si>
    <t>42 barnton park view</t>
  </si>
  <si>
    <t>47 dryden terrace</t>
  </si>
  <si>
    <t>loanstone cottage</t>
  </si>
  <si>
    <t>tigh na geat</t>
  </si>
  <si>
    <t>29 swanston grove</t>
  </si>
  <si>
    <t>40 craiglockhart road north</t>
  </si>
  <si>
    <t>314/5 leith walk</t>
  </si>
  <si>
    <t xml:space="preserve">grangemouth road </t>
  </si>
  <si>
    <t>21 kekewich avenue</t>
  </si>
  <si>
    <t>23 woodhall avenue</t>
  </si>
  <si>
    <t>vetro 1</t>
  </si>
  <si>
    <t>vetro 2</t>
  </si>
  <si>
    <t>3 denham green place</t>
  </si>
  <si>
    <t>vetro 1 out</t>
  </si>
  <si>
    <t>vetro 2 out</t>
  </si>
  <si>
    <t>26 west mains road</t>
  </si>
  <si>
    <t>11 burnbrae loan</t>
  </si>
  <si>
    <t>7 ravelrig gait</t>
  </si>
  <si>
    <t>20 ravelston garden</t>
  </si>
  <si>
    <t>67/2 warrender park road</t>
  </si>
  <si>
    <t>19 chisholm terrace</t>
  </si>
  <si>
    <t>Wrs out</t>
  </si>
  <si>
    <t>18 cammo grove</t>
  </si>
  <si>
    <t>16 Craigmount Gardens</t>
  </si>
  <si>
    <t>61 oxgangs road</t>
  </si>
  <si>
    <t>5 wardie crescent</t>
  </si>
  <si>
    <t>52 stoneybank crescent</t>
  </si>
  <si>
    <t>pomathorn mill</t>
  </si>
  <si>
    <t>75 cluny gardens</t>
  </si>
  <si>
    <t>30 dolphin gardens west</t>
  </si>
  <si>
    <t>56 craigathie road</t>
  </si>
  <si>
    <t>4 eglinton crescent</t>
  </si>
  <si>
    <t>10 castledean court</t>
  </si>
  <si>
    <t>mac plumbing</t>
  </si>
  <si>
    <t>mac plumbing out</t>
  </si>
  <si>
    <t>northwest recycling</t>
  </si>
  <si>
    <t>9 spence street</t>
  </si>
  <si>
    <t>northwest recycling out</t>
  </si>
  <si>
    <t>47 lilyhill terrace</t>
  </si>
  <si>
    <t>12 rosemont drive</t>
  </si>
  <si>
    <t>59 swanston gardens</t>
  </si>
  <si>
    <t>24 longstoe terrace</t>
  </si>
  <si>
    <t>47 liberton brae</t>
  </si>
  <si>
    <t>5 winton drive</t>
  </si>
  <si>
    <t>18 logie green gardens</t>
  </si>
  <si>
    <t>ferliehand the loan</t>
  </si>
  <si>
    <t>13 st davids grove</t>
  </si>
  <si>
    <t>54 swanston gardens</t>
  </si>
  <si>
    <t>michael in</t>
  </si>
  <si>
    <t>robert in</t>
  </si>
  <si>
    <t>Deek in</t>
  </si>
  <si>
    <t>buildworx</t>
  </si>
  <si>
    <t>Vetro</t>
  </si>
  <si>
    <t>Andy</t>
  </si>
  <si>
    <t>Donald in empty</t>
  </si>
  <si>
    <t>elevate</t>
  </si>
  <si>
    <t>Donald out full</t>
  </si>
  <si>
    <t>fairlie  in</t>
  </si>
  <si>
    <t>elevate out</t>
  </si>
  <si>
    <t>fairlie out</t>
  </si>
  <si>
    <t>WRS wood lorry</t>
  </si>
  <si>
    <t>Old kirk road</t>
  </si>
  <si>
    <t>white van in</t>
  </si>
  <si>
    <t>white van out - drove away!</t>
  </si>
  <si>
    <t>derek in</t>
  </si>
  <si>
    <t>Race House in</t>
  </si>
  <si>
    <t>SH Prop Serv in</t>
  </si>
  <si>
    <t>Race House out</t>
  </si>
  <si>
    <t>SH Prop serv out</t>
  </si>
  <si>
    <t>McKenzie wood out</t>
  </si>
  <si>
    <t>Acorn in</t>
  </si>
  <si>
    <t>Donald in</t>
  </si>
  <si>
    <t>Edin Builders in</t>
  </si>
  <si>
    <t>Edin Build out</t>
  </si>
  <si>
    <t>7a dryden place</t>
  </si>
  <si>
    <t>edin roof company</t>
  </si>
  <si>
    <t xml:space="preserve">142 high street </t>
  </si>
  <si>
    <t>49 howdenhall court</t>
  </si>
  <si>
    <t>177 plesance</t>
  </si>
  <si>
    <t>237 milton road east</t>
  </si>
  <si>
    <t>163 caroline terrace</t>
  </si>
  <si>
    <t xml:space="preserve">ac plumbing </t>
  </si>
  <si>
    <t>22 westhall gardens</t>
  </si>
  <si>
    <t>2 south parrotshot</t>
  </si>
  <si>
    <t>43 old kirk road</t>
  </si>
  <si>
    <t xml:space="preserve">38 swan spring avenue </t>
  </si>
  <si>
    <t>2 turner avenue</t>
  </si>
  <si>
    <t>11 stuart park</t>
  </si>
  <si>
    <t xml:space="preserve">35 hawkins terrace </t>
  </si>
  <si>
    <t>41 pikes pool drive</t>
  </si>
  <si>
    <t>10 burdiehouse avenue</t>
  </si>
  <si>
    <t>17 lasswade road</t>
  </si>
  <si>
    <t>95-97 nicolson street</t>
  </si>
  <si>
    <t>25 duddingston view</t>
  </si>
  <si>
    <t>2 lady place road</t>
  </si>
  <si>
    <t>the quarry whim road</t>
  </si>
  <si>
    <t>10 craigleith gardens</t>
  </si>
  <si>
    <t>49 moira terrace</t>
  </si>
  <si>
    <t>8 greenbank grove</t>
  </si>
  <si>
    <t>41 walden terrace</t>
  </si>
  <si>
    <t>28 leighton crescent</t>
  </si>
  <si>
    <t>peebles hydro</t>
  </si>
  <si>
    <t>3 polworth grove</t>
  </si>
  <si>
    <t>27 house o hill gardens</t>
  </si>
  <si>
    <t>setonhill farm</t>
  </si>
  <si>
    <t>glencorse church</t>
  </si>
  <si>
    <t>edgefield trade park</t>
  </si>
  <si>
    <t>3 tweedie lane</t>
  </si>
  <si>
    <t>3 craiglockhart drive north</t>
  </si>
  <si>
    <t>20 murrayfield avenue</t>
  </si>
  <si>
    <t>rhino roofing out</t>
  </si>
  <si>
    <t>wrs out</t>
  </si>
  <si>
    <t>40 torridon walk</t>
  </si>
  <si>
    <t>9 n platt gardens</t>
  </si>
  <si>
    <t>5 marchburn drive</t>
  </si>
  <si>
    <t>9 succoth gardens</t>
  </si>
  <si>
    <t>32 lawrie terrace</t>
  </si>
  <si>
    <t>8a bridge street</t>
  </si>
  <si>
    <t>geeraf</t>
  </si>
  <si>
    <t>woodend direlton</t>
  </si>
  <si>
    <t>Hutchison place in</t>
  </si>
  <si>
    <t xml:space="preserve">50 main street </t>
  </si>
  <si>
    <t>peffer place</t>
  </si>
  <si>
    <t>nort west recycling</t>
  </si>
  <si>
    <t>23 headrigg row</t>
  </si>
  <si>
    <t>2 belmont gardens</t>
  </si>
  <si>
    <t xml:space="preserve">the quarry </t>
  </si>
  <si>
    <t>11 mauricewood avenue</t>
  </si>
  <si>
    <t>15 sinclair way</t>
  </si>
  <si>
    <t>bell stonemason</t>
  </si>
  <si>
    <t>race house clearances</t>
  </si>
  <si>
    <t>29 craigleith hill avenue</t>
  </si>
  <si>
    <t>270 colinton road</t>
  </si>
  <si>
    <t>54 fauldburn</t>
  </si>
  <si>
    <t>12 stoneyhill wynd</t>
  </si>
  <si>
    <t>5 burghlee terrace</t>
  </si>
  <si>
    <t>6 duddingston loan</t>
  </si>
  <si>
    <t>st giles cathedral</t>
  </si>
  <si>
    <t>platinum</t>
  </si>
  <si>
    <t>35 grange crescent east</t>
  </si>
  <si>
    <t>24 miller street</t>
  </si>
  <si>
    <t>white van</t>
  </si>
  <si>
    <t>31 woodhall bank</t>
  </si>
  <si>
    <t>4mccathie drive</t>
  </si>
  <si>
    <t xml:space="preserve">oskar </t>
  </si>
  <si>
    <t>16 west harbour road</t>
  </si>
  <si>
    <t>blinkbonny house</t>
  </si>
  <si>
    <t>42 ingils avenue</t>
  </si>
  <si>
    <t>Reece Lowrie</t>
  </si>
  <si>
    <t>man &amp; van</t>
  </si>
  <si>
    <t>ramsey colliery colin builders</t>
  </si>
  <si>
    <t>man &amp;van</t>
  </si>
  <si>
    <t>40 Craiglockhart road N</t>
  </si>
  <si>
    <t>22 Collier Place</t>
  </si>
  <si>
    <t>oskar</t>
  </si>
  <si>
    <t>daryl edin roofing</t>
  </si>
  <si>
    <t>40 Fredrick Street</t>
  </si>
  <si>
    <t>5 bankhead crossway N</t>
  </si>
  <si>
    <t>19 rynedale drive</t>
  </si>
  <si>
    <t>andy mcnaught in</t>
  </si>
  <si>
    <t>Billy mobile skips in</t>
  </si>
  <si>
    <t>93 meadowhouse road</t>
  </si>
  <si>
    <t>Andy mcnaught out</t>
  </si>
  <si>
    <t>Billy mobile skips out</t>
  </si>
  <si>
    <t>28 st johns road</t>
  </si>
  <si>
    <t>edinburgh roof company in</t>
  </si>
  <si>
    <t>edinburgh roof company out</t>
  </si>
  <si>
    <t>3 ave villas</t>
  </si>
  <si>
    <t>22/18 lochend butterfly way</t>
  </si>
  <si>
    <t>platinum in</t>
  </si>
  <si>
    <t>platinum out</t>
  </si>
  <si>
    <t>1 Newlandrig</t>
  </si>
  <si>
    <t>16 harley avenue</t>
  </si>
  <si>
    <t>rab young in</t>
  </si>
  <si>
    <t>Edinburgh Builders in</t>
  </si>
  <si>
    <t>Edinburgh Builders out</t>
  </si>
  <si>
    <t>Enviro houses in</t>
  </si>
  <si>
    <t>Enviro houses out</t>
  </si>
  <si>
    <t>16 Wellington St in</t>
  </si>
  <si>
    <t>16 Wellington St empty</t>
  </si>
  <si>
    <t>VETRO IN</t>
  </si>
  <si>
    <t>Vetro out</t>
  </si>
  <si>
    <t>weightbridge truck out</t>
  </si>
  <si>
    <t>ANDY MCNAUGHT IN</t>
  </si>
  <si>
    <t>ANDY MCNAUGHT OUT</t>
  </si>
  <si>
    <t>20 bothwell ave</t>
  </si>
  <si>
    <t>1 edgefield trade park</t>
  </si>
  <si>
    <t>53 west holmes gardens</t>
  </si>
  <si>
    <t>ferliehand</t>
  </si>
  <si>
    <t>15 coillesdene avenue</t>
  </si>
  <si>
    <t>122 glasgow road</t>
  </si>
  <si>
    <t>nwr in</t>
  </si>
  <si>
    <t>nwr out</t>
  </si>
  <si>
    <t>5 avondale crescent</t>
  </si>
  <si>
    <t>46 falkland drive</t>
  </si>
  <si>
    <t>23 st clair crescent</t>
  </si>
  <si>
    <t>7 queens road</t>
  </si>
  <si>
    <t>29 waverley crescent</t>
  </si>
  <si>
    <t>4 boswall square</t>
  </si>
  <si>
    <t>74 craiglea drive</t>
  </si>
  <si>
    <t>1 cleikiminrig</t>
  </si>
  <si>
    <t>13b chamberlain road</t>
  </si>
  <si>
    <t xml:space="preserve">22 westhall gardens </t>
  </si>
  <si>
    <t>16 corstorphine bank gardens</t>
  </si>
  <si>
    <t>11 east fettes avenue</t>
  </si>
  <si>
    <t>15 torridon walk</t>
  </si>
  <si>
    <t>sherif scrap skip</t>
  </si>
  <si>
    <t xml:space="preserve">mobile skips </t>
  </si>
  <si>
    <t>85 cluny gardens</t>
  </si>
  <si>
    <t>9 north platt gardens</t>
  </si>
  <si>
    <t>rubio</t>
  </si>
  <si>
    <t>1 windsor gardens</t>
  </si>
  <si>
    <t>tar plainings</t>
  </si>
  <si>
    <t>3 wheatfield walk</t>
  </si>
  <si>
    <t>37 george drive</t>
  </si>
  <si>
    <t>3/6 bernard street</t>
  </si>
  <si>
    <t>40 fredrick street</t>
  </si>
  <si>
    <t>NWR - EMPTY</t>
  </si>
  <si>
    <t>nwr - full</t>
  </si>
  <si>
    <t>OUR CAGE - DR TRAFF</t>
  </si>
  <si>
    <t>5 minto street</t>
  </si>
  <si>
    <t>75 milton road west</t>
  </si>
  <si>
    <t>10 forresters park avenue</t>
  </si>
  <si>
    <t>26 mauricewood avenue</t>
  </si>
  <si>
    <t>34 st james gardens</t>
  </si>
  <si>
    <t>53 dunbar road</t>
  </si>
  <si>
    <t>58 traquair park west</t>
  </si>
  <si>
    <t>53 Dunbar Road full</t>
  </si>
  <si>
    <t>53 Dunbar Road empty</t>
  </si>
  <si>
    <t>sawmill (brick and railings)</t>
  </si>
  <si>
    <t>21 pattison street</t>
  </si>
  <si>
    <t xml:space="preserve">60 woodburn street </t>
  </si>
  <si>
    <t>the quarry</t>
  </si>
  <si>
    <t>260 milton road east</t>
  </si>
  <si>
    <t>6 duddingston crescent</t>
  </si>
  <si>
    <t>11 crichton street</t>
  </si>
  <si>
    <t>3 nether lennie</t>
  </si>
  <si>
    <t>69 battlefield drive</t>
  </si>
  <si>
    <t>old woodhouse lea farm</t>
  </si>
  <si>
    <t>49 eastfield road</t>
  </si>
  <si>
    <t>15 eskview road</t>
  </si>
  <si>
    <t>race removals</t>
  </si>
  <si>
    <t>27 cassidy wynd</t>
  </si>
  <si>
    <t>21 clerk road</t>
  </si>
  <si>
    <t>2 deanpark bank</t>
  </si>
  <si>
    <t>envirohouse</t>
  </si>
  <si>
    <t>13 dryden vale</t>
  </si>
  <si>
    <t>28 hawk crescent</t>
  </si>
  <si>
    <t>6 kippielaw drive</t>
  </si>
  <si>
    <t>38 craigentinny crescent</t>
  </si>
  <si>
    <t>cage van with scrap</t>
  </si>
  <si>
    <t>russel</t>
  </si>
  <si>
    <t>edin build in</t>
  </si>
  <si>
    <t>edin build out</t>
  </si>
  <si>
    <t>114 parkhead avenue</t>
  </si>
  <si>
    <t>3 caplaw way</t>
  </si>
  <si>
    <t>22 charles street</t>
  </si>
  <si>
    <t>birkiewood</t>
  </si>
  <si>
    <t>po18 tsz</t>
  </si>
  <si>
    <t>8 hopefield terrace</t>
  </si>
  <si>
    <t xml:space="preserve">74 march road </t>
  </si>
  <si>
    <t>6 raeburn street</t>
  </si>
  <si>
    <t>11 bankpark crescent</t>
  </si>
  <si>
    <t>48a hopetoun terrace</t>
  </si>
  <si>
    <t>24 dalum loan</t>
  </si>
  <si>
    <t>35 bingham crossway</t>
  </si>
  <si>
    <t>61 easter drylaw place</t>
  </si>
  <si>
    <t>john findlay</t>
  </si>
  <si>
    <t>40 colinton road</t>
  </si>
  <si>
    <t xml:space="preserve">platinum </t>
  </si>
  <si>
    <t>324 silverknowes terrace</t>
  </si>
  <si>
    <t>12/2 great michael rise</t>
  </si>
  <si>
    <t>108 deanpark avenue</t>
  </si>
  <si>
    <t>18 wallace place</t>
  </si>
  <si>
    <t>39 parkgrove drive</t>
  </si>
  <si>
    <t>19c strathearn road</t>
  </si>
  <si>
    <t>44 pentland crescent</t>
  </si>
  <si>
    <t>2 fairholm mews</t>
  </si>
  <si>
    <t>24 winton grove</t>
  </si>
  <si>
    <t>15 colliesdene avenue</t>
  </si>
  <si>
    <t>12 crockett gardens</t>
  </si>
  <si>
    <t>1 inveralmond road</t>
  </si>
  <si>
    <t>22 mentone avenue</t>
  </si>
  <si>
    <t>7 thorny crook crescent</t>
  </si>
  <si>
    <t>5 station lye</t>
  </si>
  <si>
    <t>114 parkhead avene</t>
  </si>
  <si>
    <t>gav tennant</t>
  </si>
  <si>
    <t>1 inveralmond drive</t>
  </si>
  <si>
    <t>5 langton avenue</t>
  </si>
  <si>
    <t>34 denholm road</t>
  </si>
  <si>
    <t>35 cambridge avenue</t>
  </si>
  <si>
    <t>24 easter drylaw place</t>
  </si>
  <si>
    <t>14 forrest road</t>
  </si>
  <si>
    <t>26 baird road</t>
  </si>
  <si>
    <t>gilbert</t>
  </si>
  <si>
    <t>40 magdalene drive</t>
  </si>
  <si>
    <t>biffa</t>
  </si>
  <si>
    <t>barnton court</t>
  </si>
  <si>
    <t>24 cockburn drive</t>
  </si>
  <si>
    <t>parkgrove neuk</t>
  </si>
  <si>
    <t>ferguson bathrooms</t>
  </si>
  <si>
    <t>40 craiglockhart park</t>
  </si>
  <si>
    <t>18 station road</t>
  </si>
  <si>
    <t>28 liney walk</t>
  </si>
  <si>
    <t>1 carsewell cottage</t>
  </si>
  <si>
    <t>6 station road</t>
  </si>
  <si>
    <t>stevie blues</t>
  </si>
  <si>
    <t>33 station road</t>
  </si>
  <si>
    <t>1 bavelaw crescent</t>
  </si>
  <si>
    <t>89 newcraighall road</t>
  </si>
  <si>
    <t>40 kaimes road</t>
  </si>
  <si>
    <t>11 hillpark way</t>
  </si>
  <si>
    <t>52 baberton mains wynd</t>
  </si>
  <si>
    <t>80 hamilton crescent</t>
  </si>
  <si>
    <t>9 bankton glade</t>
  </si>
  <si>
    <t>63 muirhouse green</t>
  </si>
  <si>
    <t>7 restalrig avenue</t>
  </si>
  <si>
    <t xml:space="preserve">john </t>
  </si>
  <si>
    <t>61 bavelaw crescent</t>
  </si>
  <si>
    <t>205 the murrays</t>
  </si>
  <si>
    <t>westside plaza</t>
  </si>
  <si>
    <t>32 Caiystane terrace</t>
  </si>
  <si>
    <t>19 swanston cresent</t>
  </si>
  <si>
    <t>4 pryde terrace</t>
  </si>
  <si>
    <t>8 tweed avenue</t>
  </si>
  <si>
    <t>atheling grove</t>
  </si>
  <si>
    <t>25 kinnear drive</t>
  </si>
  <si>
    <t>3 car craig view</t>
  </si>
  <si>
    <t xml:space="preserve">31 midmar gardens </t>
  </si>
  <si>
    <t>8 dumbryden gardens</t>
  </si>
  <si>
    <t>15 upper hermitage</t>
  </si>
  <si>
    <t>4 swanston view</t>
  </si>
  <si>
    <t>164 mordun park road</t>
  </si>
  <si>
    <t>9 abbey grange</t>
  </si>
  <si>
    <t>16 charles street</t>
  </si>
  <si>
    <t>tyne steading</t>
  </si>
  <si>
    <t>485 gilmerton road</t>
  </si>
  <si>
    <t>13 laing park</t>
  </si>
  <si>
    <t xml:space="preserve">aspen </t>
  </si>
  <si>
    <t>main shutters</t>
  </si>
  <si>
    <t>4 guthrie tait gardens</t>
  </si>
  <si>
    <t>unit 1/2 enterprise centre</t>
  </si>
  <si>
    <t>28 bavelaw crescent</t>
  </si>
  <si>
    <t>45 cairns gardens</t>
  </si>
  <si>
    <t>c plus</t>
  </si>
  <si>
    <t>35 bonaly rise</t>
  </si>
  <si>
    <t xml:space="preserve">pentland property </t>
  </si>
  <si>
    <t>11 marchburn drive</t>
  </si>
  <si>
    <t>2 lochside view</t>
  </si>
  <si>
    <t>5 drylaw gardens</t>
  </si>
  <si>
    <t>3 saxe coburg terrace</t>
  </si>
  <si>
    <t>55 meadowhouse road</t>
  </si>
  <si>
    <t>15 high street</t>
  </si>
  <si>
    <t>2 mayburn hill</t>
  </si>
  <si>
    <t>32 blacket place</t>
  </si>
  <si>
    <t>40 Craiglockhart Park</t>
  </si>
  <si>
    <t>14 newhailes crescent</t>
  </si>
  <si>
    <t>65 boyd orr drive</t>
  </si>
  <si>
    <t>4 glen view court</t>
  </si>
  <si>
    <t>2 nether lennie</t>
  </si>
  <si>
    <t>18 bartholomew close</t>
  </si>
  <si>
    <t>19 little road</t>
  </si>
  <si>
    <t>23 craigleith drive</t>
  </si>
  <si>
    <t>8 denham green avenue</t>
  </si>
  <si>
    <t>7 baberton mains avenue</t>
  </si>
  <si>
    <t>12 carricknowe gardens</t>
  </si>
  <si>
    <t>unit 4 enterprise cenre</t>
  </si>
  <si>
    <t>lady victoria business centre</t>
  </si>
  <si>
    <t xml:space="preserve">harvieston hall </t>
  </si>
  <si>
    <t>28 bughtlin place</t>
  </si>
  <si>
    <t>cockburn farm cottages</t>
  </si>
  <si>
    <t>7 struan wynd</t>
  </si>
  <si>
    <t>44 strathesk road</t>
  </si>
  <si>
    <t>27 lawson johnston drive</t>
  </si>
  <si>
    <t>h5 air conditioning</t>
  </si>
  <si>
    <t>10 smeaton gardens</t>
  </si>
  <si>
    <t>68 telford road</t>
  </si>
  <si>
    <t>9 orchardhead road</t>
  </si>
  <si>
    <t>diy dad</t>
  </si>
  <si>
    <t>42 winton terrace</t>
  </si>
  <si>
    <t>41 north castle street</t>
  </si>
  <si>
    <t>russell road ind estate</t>
  </si>
  <si>
    <t>6 glad avenue</t>
  </si>
  <si>
    <t>86 coillesdene avenue</t>
  </si>
  <si>
    <t>10 pentland avenue</t>
  </si>
  <si>
    <t>50/5 newhaven place</t>
  </si>
  <si>
    <t>inverleith place lane</t>
  </si>
  <si>
    <t>6 st leonards hill</t>
  </si>
  <si>
    <t>5 sciennes gardens</t>
  </si>
  <si>
    <t>beach lane</t>
  </si>
  <si>
    <t>paul duffy</t>
  </si>
  <si>
    <t>41 blackford glen road</t>
  </si>
  <si>
    <t>19 stanley road</t>
  </si>
  <si>
    <t>8 pentland avenue</t>
  </si>
  <si>
    <t>269 braid road</t>
  </si>
  <si>
    <t>19c strahearn road</t>
  </si>
  <si>
    <t>17 inverleith row</t>
  </si>
  <si>
    <t>abbotsford road 1</t>
  </si>
  <si>
    <t>abbotsford road 2</t>
  </si>
  <si>
    <t>42 paradykes avenue</t>
  </si>
  <si>
    <t>8 chesterhall avenue</t>
  </si>
  <si>
    <t>20 yewlands gardens</t>
  </si>
  <si>
    <t>2 bankmill view</t>
  </si>
  <si>
    <t>ps constuction</t>
  </si>
  <si>
    <t>22 merchiston park</t>
  </si>
  <si>
    <t>18/2 ferry road drive</t>
  </si>
  <si>
    <t>26 branders place</t>
  </si>
  <si>
    <t>25 laing park</t>
  </si>
  <si>
    <t>58 burnbrae road</t>
  </si>
  <si>
    <t>10 craigentinny avenue</t>
  </si>
  <si>
    <t>jim t</t>
  </si>
  <si>
    <t xml:space="preserve">12 the smithy </t>
  </si>
  <si>
    <t>8 saughton road north</t>
  </si>
  <si>
    <t>unit 4 enterprise centre</t>
  </si>
  <si>
    <t>russell j 1</t>
  </si>
  <si>
    <t>russell j 2</t>
  </si>
  <si>
    <t>abbotsford road</t>
  </si>
  <si>
    <t>cockburn farm cottage</t>
  </si>
  <si>
    <t xml:space="preserve">5 sciennes gardens </t>
  </si>
  <si>
    <t>Sandport Street in</t>
  </si>
  <si>
    <t>brandon cage</t>
  </si>
  <si>
    <t>334 colinton mains road</t>
  </si>
  <si>
    <t xml:space="preserve">ps construction </t>
  </si>
  <si>
    <t>33 claverhouse drive</t>
  </si>
  <si>
    <t>10 baird square</t>
  </si>
  <si>
    <t>4 mount lodge</t>
  </si>
  <si>
    <t>7 cortleferry park</t>
  </si>
  <si>
    <t>lindenlea</t>
  </si>
  <si>
    <t>4 braid mount</t>
  </si>
  <si>
    <t>44 rosabelle road</t>
  </si>
  <si>
    <t>8a church hill</t>
  </si>
  <si>
    <t>26 st germains terrace</t>
  </si>
  <si>
    <t>4 broomhall loan</t>
  </si>
  <si>
    <t>castle mains gardens</t>
  </si>
  <si>
    <t>26 dalkeith street</t>
  </si>
  <si>
    <t>24 murieston gardens</t>
  </si>
  <si>
    <t>alan kinghorn and sons in</t>
  </si>
  <si>
    <t>SOIL OUT NWH</t>
  </si>
  <si>
    <t>WRS OUT</t>
  </si>
  <si>
    <t>ALAN KINGHORN OUT</t>
  </si>
  <si>
    <t>R&amp;G BROCK IN</t>
  </si>
  <si>
    <t>RG BROCK OUT</t>
  </si>
  <si>
    <t>MAN &amp; VAN IN</t>
  </si>
  <si>
    <t>MAN &amp; VAN OUT</t>
  </si>
  <si>
    <t>R&amp;G BROCK WOOD IN</t>
  </si>
  <si>
    <t>R&amp;G BROCK WOOD OUT</t>
  </si>
  <si>
    <t>SAWMILL IN</t>
  </si>
  <si>
    <t>PENTLAND PROPERTY SERVICES</t>
  </si>
  <si>
    <t>WN19 HRR IN</t>
  </si>
  <si>
    <t>PENTLAND PROPERTY OUT</t>
  </si>
  <si>
    <t>SAWMILL OUT</t>
  </si>
  <si>
    <t>WN19 HRR</t>
  </si>
  <si>
    <t>EDINBURGH BUILDERS AND LANDSCAPES</t>
  </si>
  <si>
    <t>EDINBURGH LANDSCAPES</t>
  </si>
  <si>
    <t>18 cairns gardens</t>
  </si>
  <si>
    <t>cramond brig farmhouse road</t>
  </si>
  <si>
    <t>93 baberton mains drive</t>
  </si>
  <si>
    <t>41 craiglockhart road north</t>
  </si>
  <si>
    <t>9 howdenhall way</t>
  </si>
  <si>
    <t>39 craigmount brae</t>
  </si>
  <si>
    <t>20 meggat place</t>
  </si>
  <si>
    <t>30 edgefield road</t>
  </si>
  <si>
    <t>11 granton square</t>
  </si>
  <si>
    <t>105 the murrays brae</t>
  </si>
  <si>
    <t>104 woodhall road</t>
  </si>
  <si>
    <t>linderlea, station road</t>
  </si>
  <si>
    <t>91 main street</t>
  </si>
  <si>
    <t>3 renaissance view</t>
  </si>
  <si>
    <t>2 lady road place</t>
  </si>
  <si>
    <t>56 denholm road</t>
  </si>
  <si>
    <t>8 cowpits lane</t>
  </si>
  <si>
    <t>31-33 craigmiller park</t>
  </si>
  <si>
    <t>80 cadwell cresent</t>
  </si>
  <si>
    <t xml:space="preserve">10 smeaton gardens </t>
  </si>
  <si>
    <t>32 bonaly drive</t>
  </si>
  <si>
    <t>51 riccarton mains road</t>
  </si>
  <si>
    <t>19 kilconquhar place</t>
  </si>
  <si>
    <t>66 burnbrae road</t>
  </si>
  <si>
    <t>3 easthouses way</t>
  </si>
  <si>
    <t>aspen</t>
  </si>
  <si>
    <t>108 seaview terrace</t>
  </si>
  <si>
    <t>3 castle mains gardens</t>
  </si>
  <si>
    <t>47 lothian street</t>
  </si>
  <si>
    <t>18 blinkbonny terrace</t>
  </si>
  <si>
    <t>mount lodge/bernard st</t>
  </si>
  <si>
    <t>26 cowdenfoot gardens</t>
  </si>
  <si>
    <t>133 milligan drive</t>
  </si>
  <si>
    <t>bankhead crossway north</t>
  </si>
  <si>
    <t xml:space="preserve">braehill </t>
  </si>
  <si>
    <t>sawmll</t>
  </si>
  <si>
    <t>9 marchbank gardens</t>
  </si>
  <si>
    <t>5 st davids grove</t>
  </si>
  <si>
    <t>6 woodhall millbrae</t>
  </si>
  <si>
    <t>100 abbots view</t>
  </si>
  <si>
    <t>81 craigentiny avenue</t>
  </si>
  <si>
    <t>11 balmwell grove</t>
  </si>
  <si>
    <t>42 eskbank road</t>
  </si>
  <si>
    <t>31/1 brunswick road</t>
  </si>
  <si>
    <t>3a craiglockhart drive south</t>
  </si>
  <si>
    <t>4 blair gardens</t>
  </si>
  <si>
    <t>64 marionville road</t>
  </si>
  <si>
    <t>3 thorny crook crescent</t>
  </si>
  <si>
    <t>51 mounthooly loan</t>
  </si>
  <si>
    <t>15 shandon street</t>
  </si>
  <si>
    <t>89 curriehill castle drive</t>
  </si>
  <si>
    <t>unit 21 dumbryden ind estate</t>
  </si>
  <si>
    <t>14 widnell lane</t>
  </si>
  <si>
    <t>12 dechmont road</t>
  </si>
  <si>
    <t>the scotway centre</t>
  </si>
  <si>
    <t>8 hopfield terrace</t>
  </si>
  <si>
    <t>adam</t>
  </si>
  <si>
    <t>18 westgate</t>
  </si>
  <si>
    <t>fairview road</t>
  </si>
  <si>
    <t>31 corstorphine bank drive</t>
  </si>
  <si>
    <t>5 pentland crescent</t>
  </si>
  <si>
    <t>18 terregles</t>
  </si>
  <si>
    <t>powderhall/spottiswoode</t>
  </si>
  <si>
    <t>16 kings grove</t>
  </si>
  <si>
    <t xml:space="preserve">25 chambers street </t>
  </si>
  <si>
    <t>meuse lane</t>
  </si>
  <si>
    <t>18 st clair crescent</t>
  </si>
  <si>
    <t>cour cottage</t>
  </si>
  <si>
    <t xml:space="preserve">2 colinton grove </t>
  </si>
  <si>
    <t>16 redhall house drive</t>
  </si>
  <si>
    <t>sawmill 1</t>
  </si>
  <si>
    <t>sawmill 2</t>
  </si>
  <si>
    <t>122 swanston road</t>
  </si>
  <si>
    <t>1 the green</t>
  </si>
  <si>
    <t>9 kinellan road</t>
  </si>
  <si>
    <t>02/06/2025 16:25:05</t>
  </si>
  <si>
    <t>02/06/2025 16:30:22</t>
  </si>
  <si>
    <t>02/06/2025 16:32:26</t>
  </si>
  <si>
    <t>02/06/2025 16:34:03</t>
  </si>
  <si>
    <t>02/06/2025 16:48:10</t>
  </si>
  <si>
    <t>03/06/2025 06:55:55</t>
  </si>
  <si>
    <t>03/06/2025 06:56:09</t>
  </si>
  <si>
    <t>03/06/2025 06:57:51</t>
  </si>
  <si>
    <t>03/06/2025 06:58:44</t>
  </si>
  <si>
    <t>03/06/2025 06:59:35</t>
  </si>
  <si>
    <t>03/06/2025 07:07:57</t>
  </si>
  <si>
    <t>03/06/2025 07:48:08</t>
  </si>
  <si>
    <t>16 redhall house avenue</t>
  </si>
  <si>
    <t>03/06/2025 07:48:24</t>
  </si>
  <si>
    <t>03/06/2025 07:56:07</t>
  </si>
  <si>
    <t>03/06/2025 08:02:51</t>
  </si>
  <si>
    <t>03/06/2025 08:05:08</t>
  </si>
  <si>
    <t>03/06/2025 08:17:09</t>
  </si>
  <si>
    <t>03/06/2025 08:22:28</t>
  </si>
  <si>
    <t>6a west telferton</t>
  </si>
  <si>
    <t>03/06/2025 08:34:45</t>
  </si>
  <si>
    <t>19 liberton drive</t>
  </si>
  <si>
    <t>03/06/2025 08:37:33</t>
  </si>
  <si>
    <t>03/06/2025 08:46:20</t>
  </si>
  <si>
    <t>03/06/2025 09:04:09</t>
  </si>
  <si>
    <t>03/06/2025 09:16:23</t>
  </si>
  <si>
    <t>03/06/2025 09:18:58</t>
  </si>
  <si>
    <t>03/06/2025 09:19:05</t>
  </si>
  <si>
    <t>03/06/2025 09:21:21</t>
  </si>
  <si>
    <t>03/06/2025 09:23:30</t>
  </si>
  <si>
    <t>03/06/2025 09:26:33</t>
  </si>
  <si>
    <t>03/06/2025 09:29:08</t>
  </si>
  <si>
    <t>03/06/2025 09:39:10</t>
  </si>
  <si>
    <t>03/06/2025 09:55:06</t>
  </si>
  <si>
    <t>03/06/2025 10:00:07</t>
  </si>
  <si>
    <t>03/06/2025 10:06:37</t>
  </si>
  <si>
    <t>03/06/2025 10:11:30</t>
  </si>
  <si>
    <t>03/06/2025 10:14:47</t>
  </si>
  <si>
    <t>03/06/2025 10:17:00</t>
  </si>
  <si>
    <t>03/06/2025 10:21:34</t>
  </si>
  <si>
    <t>03/06/2025 10:36:59</t>
  </si>
  <si>
    <t>03/06/2025 10:53:44</t>
  </si>
  <si>
    <t>03/06/2025 10:57:56</t>
  </si>
  <si>
    <t>03/06/2025 11:17:09</t>
  </si>
  <si>
    <t>03/06/2025 11:17:52</t>
  </si>
  <si>
    <t>03/06/2025 11:30:14</t>
  </si>
  <si>
    <t>03/06/2025 11:32:24</t>
  </si>
  <si>
    <t>03/06/2025 11:42:07</t>
  </si>
  <si>
    <t>03/06/2025 12:21:09</t>
  </si>
  <si>
    <t>03/06/2025 12:26:12</t>
  </si>
  <si>
    <t>03/06/2025 12:31:25</t>
  </si>
  <si>
    <t>03/06/2025 12:38:35</t>
  </si>
  <si>
    <t>georgian sash &amp; case</t>
  </si>
  <si>
    <t>03/06/2025 12:47:04</t>
  </si>
  <si>
    <t>03/06/2025 12:57:57</t>
  </si>
  <si>
    <t>03/06/2025 13:15:43</t>
  </si>
  <si>
    <t>03/06/2025 13:34:17</t>
  </si>
  <si>
    <t>03/06/2025 13:37:50</t>
  </si>
  <si>
    <t>03/06/2025 13:41:20</t>
  </si>
  <si>
    <t>03/06/2025 13:44:49</t>
  </si>
  <si>
    <t>03/06/2025 13:45:26</t>
  </si>
  <si>
    <t>03/06/2025 13:53:27</t>
  </si>
  <si>
    <t>03/06/2025 14:07:21</t>
  </si>
  <si>
    <t>03/06/2025 14:47:34</t>
  </si>
  <si>
    <t>03/06/2025 14:47:56</t>
  </si>
  <si>
    <t>03/06/2025 14:50:18</t>
  </si>
  <si>
    <t>03/06/2025 14:57:03</t>
  </si>
  <si>
    <t>03/06/2025 15:00:14</t>
  </si>
  <si>
    <t>03/06/2025 15:12:51</t>
  </si>
  <si>
    <t>03/06/2025 15:13:32</t>
  </si>
  <si>
    <t>03/06/2025 15:16:17</t>
  </si>
  <si>
    <t>03/06/2025 15:16:45</t>
  </si>
  <si>
    <t>03/06/2025 15:31:39</t>
  </si>
  <si>
    <t>03/06/2025 15:41:59</t>
  </si>
  <si>
    <t>10a balfour street</t>
  </si>
  <si>
    <t>03/06/2025 15:44:52</t>
  </si>
  <si>
    <t>03/06/2025 15:51:50</t>
  </si>
  <si>
    <t>03/06/2025 16:29:06</t>
  </si>
  <si>
    <t>21b merchiston avenue</t>
  </si>
  <si>
    <t>03/06/2025 16:36:11</t>
  </si>
  <si>
    <t>03/06/2025 16:38:41</t>
  </si>
  <si>
    <t>03/06/2025 16:42:57</t>
  </si>
  <si>
    <t>03/06/2025 16:53:51</t>
  </si>
  <si>
    <t>145 captains road</t>
  </si>
  <si>
    <t>04/06/2025 06:50:11</t>
  </si>
  <si>
    <t>04/06/2025 07:00:35</t>
  </si>
  <si>
    <t>04/06/2025 07:02:06</t>
  </si>
  <si>
    <t>04/06/2025 07:05:54</t>
  </si>
  <si>
    <t>04/06/2025 07:10:06</t>
  </si>
  <si>
    <t>04/06/2025 07:50:17</t>
  </si>
  <si>
    <t>04/06/2025 08:01:43</t>
  </si>
  <si>
    <t>04/06/2025 08:10:16</t>
  </si>
  <si>
    <t>04/06/2025 08:40:26</t>
  </si>
  <si>
    <t>04/06/2025 08:57:07</t>
  </si>
  <si>
    <t>04/06/2025 08:58:00</t>
  </si>
  <si>
    <t>04/06/2025 09:05:11</t>
  </si>
  <si>
    <t>04/06/2025 09:06:06</t>
  </si>
  <si>
    <t>eccose</t>
  </si>
  <si>
    <t>04/06/2025 09:06:53</t>
  </si>
  <si>
    <t>04/06/2025 09:20:23</t>
  </si>
  <si>
    <t>04/06/2025 09:20:54</t>
  </si>
  <si>
    <t>04/06/2025 09:28:28</t>
  </si>
  <si>
    <t>04/06/2025 09:33:48</t>
  </si>
  <si>
    <t>04/06/2025 09:36:05</t>
  </si>
  <si>
    <t>04/06/2025 10:42:07</t>
  </si>
  <si>
    <t>04/06/2025 11:12:26</t>
  </si>
  <si>
    <t>04/06/2025 11:21:12</t>
  </si>
  <si>
    <t>04/06/2025 11:21:30</t>
  </si>
  <si>
    <t>04/06/2025 11:27:50</t>
  </si>
  <si>
    <t>04/06/2025 11:32:16</t>
  </si>
  <si>
    <t>Drop Kerbs In</t>
  </si>
  <si>
    <t>04/06/2025 11:41:49</t>
  </si>
  <si>
    <t>04/06/2025 11:42:11</t>
  </si>
  <si>
    <t>04/06/2025 11:55:39</t>
  </si>
  <si>
    <t>04/06/2025 12:09:27</t>
  </si>
  <si>
    <t>04/06/2025 12:12:53</t>
  </si>
  <si>
    <t>04/06/2025 12:15:58</t>
  </si>
  <si>
    <t>04/06/2025 12:22:56</t>
  </si>
  <si>
    <t>04/06/2025 12:25:10</t>
  </si>
  <si>
    <t>04/06/2025 12:46:08</t>
  </si>
  <si>
    <t>04/06/2025 12:53:37</t>
  </si>
  <si>
    <t>04/06/2025 13:13:01</t>
  </si>
  <si>
    <t>04/06/2025 13:14:31</t>
  </si>
  <si>
    <t>04/06/2025 13:21:45</t>
  </si>
  <si>
    <t>04/06/2025 13:31:23</t>
  </si>
  <si>
    <t>04/06/2025 13:35:48</t>
  </si>
  <si>
    <t>04/06/2025 13:36:42</t>
  </si>
  <si>
    <t>04/06/2025 13:38:32</t>
  </si>
  <si>
    <t>04/06/2025 13:44:08</t>
  </si>
  <si>
    <t>04/06/2025 13:49:26</t>
  </si>
  <si>
    <t>04/06/2025 14:08:23</t>
  </si>
  <si>
    <t>1 garnet  avenue</t>
  </si>
  <si>
    <t>04/06/2025 14:16:57</t>
  </si>
  <si>
    <t>04/06/2025 14:21:34</t>
  </si>
  <si>
    <t>1 garnet avenue</t>
  </si>
  <si>
    <t>04/06/2025 14:21:49</t>
  </si>
  <si>
    <t>04/06/2025 14:25:37</t>
  </si>
  <si>
    <t>04/06/2025 14:31:11</t>
  </si>
  <si>
    <t>04/06/2025 14:35:50</t>
  </si>
  <si>
    <t>04/06/2025 14:40:29</t>
  </si>
  <si>
    <t>04/06/2025 14:49:04</t>
  </si>
  <si>
    <t>04/06/2025 14:54:22</t>
  </si>
  <si>
    <t>04/06/2025 15:11:16</t>
  </si>
  <si>
    <t>39 douglas marches</t>
  </si>
  <si>
    <t>25.06.25</t>
  </si>
  <si>
    <t>Empty - 23 Bankhead</t>
  </si>
  <si>
    <t>K444 NWH</t>
  </si>
  <si>
    <t>N7 NWH</t>
  </si>
  <si>
    <t>K500 NWH</t>
  </si>
  <si>
    <t>K400 NWH</t>
  </si>
  <si>
    <t>K700 NWH</t>
  </si>
  <si>
    <t>K24 NWH</t>
  </si>
  <si>
    <t>W21 NWH</t>
  </si>
  <si>
    <t>K200 NWH</t>
  </si>
  <si>
    <t>M50 NWH</t>
  </si>
  <si>
    <t>K21 NWH</t>
  </si>
  <si>
    <t>K12 NWH</t>
  </si>
  <si>
    <t>K600 NWH</t>
  </si>
  <si>
    <t>K222 NWH</t>
  </si>
  <si>
    <t>K333 NWH</t>
  </si>
  <si>
    <t>K777 NWH</t>
  </si>
  <si>
    <t>K16 NWH</t>
  </si>
  <si>
    <t>R12 NWH</t>
  </si>
  <si>
    <t>V17 NWH</t>
  </si>
  <si>
    <t>43 above inv 719432</t>
  </si>
  <si>
    <t>N600 NWH</t>
  </si>
  <si>
    <t>W1 NWH</t>
  </si>
  <si>
    <t>Murdoch Skip Hire</t>
  </si>
  <si>
    <t>Y21 NWH</t>
  </si>
  <si>
    <t>K80 NWH</t>
  </si>
  <si>
    <t>P10 NWH</t>
  </si>
  <si>
    <t xml:space="preserve">J&amp;M Murdoch </t>
  </si>
  <si>
    <t>V15 NWH</t>
  </si>
  <si>
    <t>H8 NWH</t>
  </si>
  <si>
    <t>02/07/202514:20:00</t>
  </si>
  <si>
    <t>Zenith</t>
  </si>
  <si>
    <t>15/07/2025 14:03:47</t>
  </si>
  <si>
    <t>15/07/2025 14:04:01</t>
  </si>
  <si>
    <t>15/07/2025 14:08:24</t>
  </si>
  <si>
    <t>15/07/2025 14:11:56</t>
  </si>
  <si>
    <t>15/07/2025 14:20:30</t>
  </si>
  <si>
    <t>15/07/2025 14:23:52</t>
  </si>
  <si>
    <t>15/07/2025 14:37:48</t>
  </si>
  <si>
    <t>15/07/2025 14:39:35</t>
  </si>
  <si>
    <t>15/07/2025 14:39:58</t>
  </si>
  <si>
    <t>40 duddingston view</t>
  </si>
  <si>
    <t>15/07/2025 14:44:02</t>
  </si>
  <si>
    <t>15/07/2025 14:46:30</t>
  </si>
  <si>
    <t>15/07/2025 14:49:36</t>
  </si>
  <si>
    <t>15/07/2025 14:54:09</t>
  </si>
  <si>
    <t>15/07/2025 15:01:21</t>
  </si>
  <si>
    <t>15/07/2025 15:22:33</t>
  </si>
  <si>
    <t>15/07/2025 15:39:04</t>
  </si>
  <si>
    <t>6 kingsburgh road</t>
  </si>
  <si>
    <t>15/07/2025 15:45:59</t>
  </si>
  <si>
    <t>15/07/2025 15:47:57</t>
  </si>
  <si>
    <t>15/07/2025 15:53:09</t>
  </si>
  <si>
    <t>15/07/2025 16:05:49</t>
  </si>
  <si>
    <t>51 queensferry road</t>
  </si>
  <si>
    <t>15/07/2025 16:06:05</t>
  </si>
  <si>
    <t>15/07/2025 16:09:38</t>
  </si>
  <si>
    <t>15/07/2025 16:12:05</t>
  </si>
  <si>
    <t>15/07/2025 16:18:30</t>
  </si>
  <si>
    <t>15/07/2025 16:37:32</t>
  </si>
  <si>
    <t>15/07/2025 16:53:40</t>
  </si>
  <si>
    <t>9-10 ardmillan terrace</t>
  </si>
  <si>
    <t>15/07/2025 17:01:16</t>
  </si>
  <si>
    <t>15/07/2025 17:06:49</t>
  </si>
  <si>
    <t>15/07/2025 17:17:08</t>
  </si>
  <si>
    <t>15/07/2025 17:17:17</t>
  </si>
  <si>
    <t>16/07/2025 06:48:51</t>
  </si>
  <si>
    <t>16/07/2025 06:56:19</t>
  </si>
  <si>
    <t>16/07/2025 06:58:41</t>
  </si>
  <si>
    <t>16/07/2025 07:27:23</t>
  </si>
  <si>
    <t>16/07/2025 07:27:53</t>
  </si>
  <si>
    <t>16/07/2025 07:34:56</t>
  </si>
  <si>
    <t>16/07/2025 07:39:17</t>
  </si>
  <si>
    <t>16/07/2025 07:39:48</t>
  </si>
  <si>
    <t>16/07/2025 07:52:42</t>
  </si>
  <si>
    <t>16/07/2025 07:58:20</t>
  </si>
  <si>
    <t>16/07/2025 08:20:43</t>
  </si>
  <si>
    <t>16/07/2025 08:24:09</t>
  </si>
  <si>
    <t>16/07/2025 08:28:14</t>
  </si>
  <si>
    <t>223 milton road east</t>
  </si>
  <si>
    <t>16/07/2025 08:28:43</t>
  </si>
  <si>
    <t>16/07/2025 08:47:31</t>
  </si>
  <si>
    <t>16/07/2025 08:51:35</t>
  </si>
  <si>
    <t>16/07/2025 09:34:33</t>
  </si>
  <si>
    <t>16/07/2025 09:35:06</t>
  </si>
  <si>
    <t>16/07/2025 09:43:39</t>
  </si>
  <si>
    <t>16/07/2025 09:47:18</t>
  </si>
  <si>
    <t>13-15 calton road</t>
  </si>
  <si>
    <t>16/07/2025 09:57:27</t>
  </si>
  <si>
    <t>5 haddington road</t>
  </si>
  <si>
    <t>16/07/2025 10:02:43</t>
  </si>
  <si>
    <t>16/07/2025 10:33:41</t>
  </si>
  <si>
    <t>16/07/2025 10:34:05</t>
  </si>
  <si>
    <t>vermillon</t>
  </si>
  <si>
    <t>16/07/2025 10:37:52</t>
  </si>
  <si>
    <t>16/07/2025 10:39:21</t>
  </si>
  <si>
    <t>16/07/2025 10:40:10</t>
  </si>
  <si>
    <t>16/07/2025 10:45:55</t>
  </si>
  <si>
    <t>16/07/2025 10:53:11</t>
  </si>
  <si>
    <t>16/07/2025 10:53:41</t>
  </si>
  <si>
    <t>16/07/2025 10:55:04</t>
  </si>
  <si>
    <t>16/07/2025 10:59:20</t>
  </si>
  <si>
    <t>16/07/2025 11:00:34</t>
  </si>
  <si>
    <t>tar plainings out</t>
  </si>
  <si>
    <t>16/07/2025 11:02:18</t>
  </si>
  <si>
    <t>16/07/2025 11:02:51</t>
  </si>
  <si>
    <t>16/07/2025 11:08:07</t>
  </si>
  <si>
    <t>16/07/2025 11:32:06</t>
  </si>
  <si>
    <t>38 penicuik road</t>
  </si>
  <si>
    <t>16/07/2025 11:36:47</t>
  </si>
  <si>
    <t>wm hamilton</t>
  </si>
  <si>
    <t>16/07/2025 11:37:42</t>
  </si>
  <si>
    <t>16/07/2025 11:44:52</t>
  </si>
  <si>
    <t>loop</t>
  </si>
  <si>
    <t>16/07/2025 11:45:12</t>
  </si>
  <si>
    <t>16/07/2025 11:52:47</t>
  </si>
  <si>
    <t>16/07/2025 11:57:36</t>
  </si>
  <si>
    <t>16/07/2025 11:58:40</t>
  </si>
  <si>
    <t>16/07/2025 12:01:27</t>
  </si>
  <si>
    <t>loop out</t>
  </si>
  <si>
    <t>16/07/2025 12:16:19</t>
  </si>
  <si>
    <t>16/07/2025 12:27:18</t>
  </si>
  <si>
    <t>16/07/2025 12:28:50</t>
  </si>
  <si>
    <t>16/07/2025 12:33:12</t>
  </si>
  <si>
    <t>16/07/2025 12:35:34</t>
  </si>
  <si>
    <t>16/07/2025 12:55:48</t>
  </si>
  <si>
    <t>16/07/2025 13:27:08</t>
  </si>
  <si>
    <t>wh hamilton (Biffa) out</t>
  </si>
  <si>
    <t>16/07/2025 13:38:45</t>
  </si>
  <si>
    <t>16/07/2025 13:39:31</t>
  </si>
  <si>
    <t>16/07/2025 13:41:22</t>
  </si>
  <si>
    <t>16/07/2025 13:48:11</t>
  </si>
  <si>
    <t>16/07/2025 13:49:37</t>
  </si>
  <si>
    <t>Loop cardboard in</t>
  </si>
  <si>
    <t>16/07/2025 13:57:24</t>
  </si>
  <si>
    <t>Loop cardboard out</t>
  </si>
  <si>
    <t>16/07/2025 13:58:22</t>
  </si>
  <si>
    <t>Loop waste in</t>
  </si>
  <si>
    <t>16/07/2025 14:02:38</t>
  </si>
  <si>
    <t>16/07/2025 14:07:48</t>
  </si>
  <si>
    <t>tar plainings in</t>
  </si>
  <si>
    <t>16/07/2025 14:09:25</t>
  </si>
  <si>
    <t>Loop Out waste</t>
  </si>
  <si>
    <t>16/07/2025 14:11:36</t>
  </si>
  <si>
    <t>Tar plainings out</t>
  </si>
  <si>
    <t>16/07/2025 14:20:46</t>
  </si>
  <si>
    <t>16/07/2025 14:24:07</t>
  </si>
  <si>
    <t>16/07/2025 14:24:25</t>
  </si>
  <si>
    <t>16/07/2025 14:27:28</t>
  </si>
  <si>
    <t>16/07/2025 14:30:23</t>
  </si>
  <si>
    <t>16/07/2025 14:30:45</t>
  </si>
  <si>
    <t>Acorn out</t>
  </si>
  <si>
    <t>16/07/2025 14:35:38</t>
  </si>
  <si>
    <t>16/07/2025 14:43:30</t>
  </si>
  <si>
    <t>16/07/2025 14:51:37</t>
  </si>
  <si>
    <t>16/07/2025 14:59:19</t>
  </si>
  <si>
    <t>16/07/2025 14:59:30</t>
  </si>
  <si>
    <t>16/07/2025 15:00:42</t>
  </si>
  <si>
    <t>16/07/2025 15:01:04</t>
  </si>
  <si>
    <t>16/07/2025 15:05:40</t>
  </si>
  <si>
    <t>16/07/2025 15:15:29</t>
  </si>
  <si>
    <t>16/07/2025 15:20:12</t>
  </si>
  <si>
    <t>vermilion in</t>
  </si>
  <si>
    <t>16/07/2025 15:20:38</t>
  </si>
  <si>
    <t>16/07/2025 15:21:05</t>
  </si>
  <si>
    <t>16/07/2025 15:21:25</t>
  </si>
  <si>
    <t>16/07/2025 15:29:42</t>
  </si>
  <si>
    <t>vermillion out</t>
  </si>
  <si>
    <t>16/07/2025 15:37:19</t>
  </si>
  <si>
    <t>Enviro House in</t>
  </si>
  <si>
    <t>16/07/2025 15:44:02</t>
  </si>
  <si>
    <t>Enviro House out</t>
  </si>
  <si>
    <t>16/07/2025 15:46:24</t>
  </si>
  <si>
    <t>new manor in</t>
  </si>
  <si>
    <t>16/07/2025 15:47:36</t>
  </si>
  <si>
    <t>Gordon Alex full scrap in</t>
  </si>
  <si>
    <t>16/07/2025 15:50:34</t>
  </si>
  <si>
    <t>16/07/2025 15:54:34</t>
  </si>
  <si>
    <t>109 George St In</t>
  </si>
  <si>
    <t>16/07/2025 15:56:15</t>
  </si>
  <si>
    <t>Gordon Alex empty scrap out</t>
  </si>
  <si>
    <t>16/07/2025 15:56:47</t>
  </si>
  <si>
    <t>New Manor out</t>
  </si>
  <si>
    <t>16/07/2025 16:00:02</t>
  </si>
  <si>
    <t>16/07/2025 16:07:42</t>
  </si>
  <si>
    <t>16/07/2025 16:14:53</t>
  </si>
  <si>
    <t>16/07/2025 16:14:59</t>
  </si>
  <si>
    <t>16/07/2025 16:18:11</t>
  </si>
  <si>
    <t>16/07/2025 16:19:18</t>
  </si>
  <si>
    <t>16/07/2025 16:28:06</t>
  </si>
  <si>
    <t>16/07/2025 16:35:35</t>
  </si>
  <si>
    <t>16/07/2025 16:36:16</t>
  </si>
  <si>
    <t>16/07/2025 16:55:45</t>
  </si>
  <si>
    <t>17/07/2025 06:34:16</t>
  </si>
  <si>
    <t>17/07/2025 07:00:05</t>
  </si>
  <si>
    <t>17/07/2025 07:02:38</t>
  </si>
  <si>
    <t>17/07/2025 07:06:56</t>
  </si>
  <si>
    <t>17/07/2025 07:39:33</t>
  </si>
  <si>
    <t>17/07/2025 07:45:07</t>
  </si>
  <si>
    <t>17/07/2025 08:06:26</t>
  </si>
  <si>
    <t>deek in</t>
  </si>
  <si>
    <t>17/07/2025 08:08:39</t>
  </si>
  <si>
    <t>17/07/2025 08:12:23</t>
  </si>
  <si>
    <t>17/07/2025 08:22:18</t>
  </si>
  <si>
    <t>17/07/2025 08:30:57</t>
  </si>
  <si>
    <t>Andy In</t>
  </si>
  <si>
    <t>17/07/2025 08:42:33</t>
  </si>
  <si>
    <t>Andy out</t>
  </si>
  <si>
    <t>17/07/2025 08:42:52</t>
  </si>
  <si>
    <t>Sawmill Out</t>
  </si>
  <si>
    <t>17/07/2025 09:04:53</t>
  </si>
  <si>
    <t>17/07/2025 09:33:55</t>
  </si>
  <si>
    <t>17/07/2025 09:34:09</t>
  </si>
  <si>
    <t>17/07/2025 09:37:45</t>
  </si>
  <si>
    <t>17/07/2025 09:41:42</t>
  </si>
  <si>
    <t>17/07/2025 09:54:25</t>
  </si>
  <si>
    <t>17/07/2025 10:02:43</t>
  </si>
  <si>
    <t>10A Balfour St in</t>
  </si>
  <si>
    <t>17/07/2025 10:33:47</t>
  </si>
  <si>
    <t>17/07/2025 10:34:11</t>
  </si>
  <si>
    <t>17/07/2025 10:39:44</t>
  </si>
  <si>
    <t>17/07/2025 10:42:27</t>
  </si>
  <si>
    <t>17/07/2025 10:45:48</t>
  </si>
  <si>
    <t>10A Balfour st empty</t>
  </si>
  <si>
    <t>17/07/2025 10:57:18</t>
  </si>
  <si>
    <t>RJY in</t>
  </si>
  <si>
    <t>17/07/2025 11:04:31</t>
  </si>
  <si>
    <t>RJY out</t>
  </si>
  <si>
    <t>17/07/2025 11:09:47</t>
  </si>
  <si>
    <t>17/07/2025 11:10:08</t>
  </si>
  <si>
    <t>Drop Kerbs in</t>
  </si>
  <si>
    <t>17/07/2025 11:16:37</t>
  </si>
  <si>
    <t>Drop Kerbs out</t>
  </si>
  <si>
    <t>17/07/2025 11:31:11</t>
  </si>
  <si>
    <t>17/07/2025 11:32:59</t>
  </si>
  <si>
    <t>17/07/2025 11:34:01</t>
  </si>
  <si>
    <t>17/07/2025 12:12:03</t>
  </si>
  <si>
    <t>Loop in cardboard</t>
  </si>
  <si>
    <t>17/07/2025 12:16:29</t>
  </si>
  <si>
    <t>17/07/2025 12:17:34</t>
  </si>
  <si>
    <t>Loop in waste</t>
  </si>
  <si>
    <t>17/07/2025 12:21:03</t>
  </si>
  <si>
    <t>Loop out</t>
  </si>
  <si>
    <t>17/07/2025 12:33:23</t>
  </si>
  <si>
    <t>17/07/2025 12:37:16</t>
  </si>
  <si>
    <t>17/07/2025 12:40:43</t>
  </si>
  <si>
    <t>17/07/2025 12:43:34</t>
  </si>
  <si>
    <t>17/07/2025 13:01:52</t>
  </si>
  <si>
    <t>9 hill park &amp; Brunstane mill in</t>
  </si>
  <si>
    <t>17/07/2025 13:10:31</t>
  </si>
  <si>
    <t>17/07/2025 13:25:25</t>
  </si>
  <si>
    <t>17/07/2025 13:36:56</t>
  </si>
  <si>
    <t>17/07/2025 13:40:25</t>
  </si>
  <si>
    <t>17/07/2025 13:43:25</t>
  </si>
  <si>
    <t>17/07/2025 13:49:09</t>
  </si>
  <si>
    <t>17/07/2025 13:50:10</t>
  </si>
  <si>
    <t>vermilion out</t>
  </si>
  <si>
    <t>17/07/2025 13:54:54</t>
  </si>
  <si>
    <t>17/07/2025 14:08:18</t>
  </si>
  <si>
    <t>17/07/2025 14:21:21</t>
  </si>
  <si>
    <t>17/07/2025 14:28:38</t>
  </si>
  <si>
    <t>17/07/2025 14:38:40</t>
  </si>
  <si>
    <t>17/07/2025 14:42:41</t>
  </si>
  <si>
    <t>17/07/2025 14:42:59</t>
  </si>
  <si>
    <t>17/07/2025 14:46:57</t>
  </si>
  <si>
    <t>17/07/2025 14:53:11</t>
  </si>
  <si>
    <t>17/07/2025 14:54:24</t>
  </si>
  <si>
    <t>17/07/2025 15:00:37</t>
  </si>
  <si>
    <t>fuel truck in</t>
  </si>
  <si>
    <t>17/07/2025 15:08:09</t>
  </si>
  <si>
    <t>17/07/2025 15:21:33</t>
  </si>
  <si>
    <t>17/07/2025 15:37:01</t>
  </si>
  <si>
    <t>17/07/2025 15:46:20</t>
  </si>
  <si>
    <t>17/07/2025 15:46:27</t>
  </si>
  <si>
    <t>17/07/2025 16:14:10</t>
  </si>
  <si>
    <t>Braidwood in</t>
  </si>
  <si>
    <t>17/07/2025 16:23:52</t>
  </si>
  <si>
    <t>17/07/2025 16:27:39</t>
  </si>
  <si>
    <t>17/07/2025 16:29:31</t>
  </si>
  <si>
    <t>17/07/2025 16:34:43</t>
  </si>
  <si>
    <t>17/07/2025 16:39:53</t>
  </si>
  <si>
    <t>17/07/2025 16:40:07</t>
  </si>
  <si>
    <t>17/07/2025 16:45:53</t>
  </si>
  <si>
    <t>18/07/2025 06:54:31</t>
  </si>
  <si>
    <t>18/07/2025 07:02:42</t>
  </si>
  <si>
    <t>18/07/2025 07:03:58</t>
  </si>
  <si>
    <t>18/07/2025 07:05:32</t>
  </si>
  <si>
    <t>18/07/2025 07:17:57</t>
  </si>
  <si>
    <t>18/07/2025 08:14:04</t>
  </si>
  <si>
    <t>18/07/2025 08:14:34</t>
  </si>
  <si>
    <t>18/07/2025 08:20:57</t>
  </si>
  <si>
    <t>18/07/2025 08:29:36</t>
  </si>
  <si>
    <t>18/07/2025 08:34:07</t>
  </si>
  <si>
    <t>18/07/2025 08:38:17</t>
  </si>
  <si>
    <t>18/07/2025 08:45:00</t>
  </si>
  <si>
    <t>18/07/2025 08:50:25</t>
  </si>
  <si>
    <t>18/07/2025 08:54:22</t>
  </si>
  <si>
    <t>18/07/2025 08:55:05</t>
  </si>
  <si>
    <t>18/07/2025 09:24:40</t>
  </si>
  <si>
    <t>NWH in empty</t>
  </si>
  <si>
    <t>18/07/2025 09:35:40</t>
  </si>
  <si>
    <t>nwh out full</t>
  </si>
  <si>
    <t>18/07/2025 09:43:46</t>
  </si>
  <si>
    <t>18/07/2025 09:44:44</t>
  </si>
  <si>
    <t>18/07/2025 09:52:57</t>
  </si>
  <si>
    <t>18/07/2025 09:57:39</t>
  </si>
  <si>
    <t>18/07/2025 10:06:58</t>
  </si>
  <si>
    <t>18/07/2025 10:14:07</t>
  </si>
  <si>
    <t>18/07/2025 10:34:03</t>
  </si>
  <si>
    <t>18/07/2025 10:35:05</t>
  </si>
  <si>
    <t>18/07/2025 10:40:18</t>
  </si>
  <si>
    <t>18/07/2025 10:41:17</t>
  </si>
  <si>
    <t>18/07/2025 10:43:45</t>
  </si>
  <si>
    <t>18/07/2025 10:47:25</t>
  </si>
  <si>
    <t>18/07/2025 10:48:05</t>
  </si>
  <si>
    <t>Murdoch 14 yard in</t>
  </si>
  <si>
    <t>18/07/2025 10:52:03</t>
  </si>
  <si>
    <t>18/07/2025 10:53:44</t>
  </si>
  <si>
    <t>18/07/2025 10:58:59</t>
  </si>
  <si>
    <t>18/07/2025 11:00:22</t>
  </si>
  <si>
    <t>Murdoch out</t>
  </si>
  <si>
    <t>18/07/2025 11:01:16</t>
  </si>
  <si>
    <t>18/07/2025 11:02:32</t>
  </si>
  <si>
    <t>NWH in</t>
  </si>
  <si>
    <t>18/07/2025 11:08:24</t>
  </si>
  <si>
    <t>18/07/2025 11:12:16</t>
  </si>
  <si>
    <t>NWH out</t>
  </si>
  <si>
    <t>18/07/2025 11:20:37</t>
  </si>
  <si>
    <t>18/07/2025 11:21:05</t>
  </si>
  <si>
    <t>18/07/2025 11:26:22</t>
  </si>
  <si>
    <t>18/07/2025 11:30:20</t>
  </si>
  <si>
    <t>18/07/2025 11:30:37</t>
  </si>
  <si>
    <t>Cage George St in</t>
  </si>
  <si>
    <t>18/07/2025 11:31:14</t>
  </si>
  <si>
    <t>18/07/2025 11:36:05</t>
  </si>
  <si>
    <t>18/07/2025 11:37:07</t>
  </si>
  <si>
    <t>18/07/2025 11:37:37</t>
  </si>
  <si>
    <t>Cage George St empty</t>
  </si>
  <si>
    <t>18/07/2025 11:43:04</t>
  </si>
  <si>
    <t>18/07/2025 11:45:03</t>
  </si>
  <si>
    <t>18/07/2025 11:45:36</t>
  </si>
  <si>
    <t>18/07/2025 11:50:41</t>
  </si>
  <si>
    <t>18/07/2025 12:04:08</t>
  </si>
  <si>
    <t>18/07/2025 12:26:57</t>
  </si>
  <si>
    <t>18/07/2025 12:27:24</t>
  </si>
  <si>
    <t>18/07/2025 12:27:53</t>
  </si>
  <si>
    <t>Loop in cardboard in</t>
  </si>
  <si>
    <t>18/07/2025 12:32:23</t>
  </si>
  <si>
    <t>18/07/2025 12:34:42</t>
  </si>
  <si>
    <t>18/07/2025 12:37:21</t>
  </si>
  <si>
    <t>18/07/2025 12:38:20</t>
  </si>
  <si>
    <t>18/07/2025 12:42:04</t>
  </si>
  <si>
    <t>18/07/2025 12:50:27</t>
  </si>
  <si>
    <t>Sawmill in landfil</t>
  </si>
  <si>
    <t>18/07/2025 13:01:48</t>
  </si>
  <si>
    <t>Sawmill out</t>
  </si>
  <si>
    <t>18/07/2025 13:15:37</t>
  </si>
  <si>
    <t>18/07/2025 13:25:02</t>
  </si>
  <si>
    <t>18/07/2025 13:25:13</t>
  </si>
  <si>
    <t>18/07/2025 13:32:33</t>
  </si>
  <si>
    <t>New Manor in</t>
  </si>
  <si>
    <t>18/07/2025 13:33:17</t>
  </si>
  <si>
    <t>Murdoch in 20 yard</t>
  </si>
  <si>
    <t>18/07/2025 13:35:18</t>
  </si>
  <si>
    <t>18/07/2025 13:40:06</t>
  </si>
  <si>
    <t>18/07/2025 13:40:25</t>
  </si>
  <si>
    <t>18/07/2025 13:46:11</t>
  </si>
  <si>
    <t>Murdoch 20 yard empty</t>
  </si>
  <si>
    <t>18/07/2025 13:47:22</t>
  </si>
  <si>
    <t>18/07/2025 13:53:54</t>
  </si>
  <si>
    <t>18/07/2025 13:56:57</t>
  </si>
  <si>
    <t>18/07/2025 14:00:26</t>
  </si>
  <si>
    <t>Ecosse</t>
  </si>
  <si>
    <t>18/07/2025 14:04:45</t>
  </si>
  <si>
    <t>Nevis unit 8 in</t>
  </si>
  <si>
    <t>18/07/2025 14:15:33</t>
  </si>
  <si>
    <t>Loop Cardboard out</t>
  </si>
  <si>
    <t>18/07/2025 14:16:05</t>
  </si>
  <si>
    <t>Loop Waste in</t>
  </si>
  <si>
    <t>18/07/2025 14:16:36</t>
  </si>
  <si>
    <t>18/07/2025 14:18:31</t>
  </si>
  <si>
    <t>18/07/2025 14:21:44</t>
  </si>
  <si>
    <t>Ecosse out</t>
  </si>
  <si>
    <t>18/07/2025 14:22:44</t>
  </si>
  <si>
    <t>18/07/2025 14:26:04</t>
  </si>
  <si>
    <t>18/07/2025 14:31:47</t>
  </si>
  <si>
    <t>18/07/2025 14:31:59</t>
  </si>
  <si>
    <t>18/07/2025 14:32:27</t>
  </si>
  <si>
    <t>18/07/2025 14:34:54</t>
  </si>
  <si>
    <t>Loop waste out</t>
  </si>
  <si>
    <t>18/07/2025 14:40:59</t>
  </si>
  <si>
    <t>18/07/2025 14:47:24</t>
  </si>
  <si>
    <t>Lawrence in</t>
  </si>
  <si>
    <t>18/07/2025 14:52:28</t>
  </si>
  <si>
    <t>18/07/2025 14:56:06</t>
  </si>
  <si>
    <t>18/07/2025 14:56:20</t>
  </si>
  <si>
    <t>18/07/2025 15:05:21</t>
  </si>
  <si>
    <t>18/07/2025 15:09:21</t>
  </si>
  <si>
    <t>18/07/2025 15:21:41</t>
  </si>
  <si>
    <t>18/07/2025 15:33:14</t>
  </si>
  <si>
    <t>18/07/2025 16:04:52</t>
  </si>
  <si>
    <t>18/07/2025 16:26:51</t>
  </si>
  <si>
    <t>18/07/2025 16:28:04</t>
  </si>
  <si>
    <t>18/07/2025 16:34:55</t>
  </si>
  <si>
    <t>19/07/2025 07:02:07</t>
  </si>
  <si>
    <t>19/07/2025 07:32:04</t>
  </si>
  <si>
    <t>19/07/2025 07:34:10</t>
  </si>
  <si>
    <t>19/07/2025 07:38:13</t>
  </si>
  <si>
    <t>19/07/2025 08:15:51</t>
  </si>
  <si>
    <t>19/07/2025 08:39:49</t>
  </si>
  <si>
    <t>19/07/2025 08:40:36</t>
  </si>
  <si>
    <t>19/07/2025 08:45:53</t>
  </si>
  <si>
    <t>19/07/2025 08:56:09</t>
  </si>
  <si>
    <t>19/07/2025 09:42:49</t>
  </si>
  <si>
    <t>19/07/2025 09:56:29</t>
  </si>
  <si>
    <t>19/07/2025 10:01:50</t>
  </si>
  <si>
    <t>19/07/2025 10:02:03</t>
  </si>
  <si>
    <t>19/07/2025 10:03:04</t>
  </si>
  <si>
    <t>19/07/2025 10:06:33</t>
  </si>
  <si>
    <t>19/07/2025 10:36:42</t>
  </si>
  <si>
    <t>19/07/2025 10:57:43</t>
  </si>
  <si>
    <t>19/07/2025 11:08:25</t>
  </si>
  <si>
    <t>19/07/2025 11:15:10</t>
  </si>
  <si>
    <t>19/07/2025 12:00:46</t>
  </si>
  <si>
    <t>19/07/2025 12:08:59</t>
  </si>
  <si>
    <t>19/07/2025 12:10:13</t>
  </si>
  <si>
    <t>19/07/2025 12:26:07</t>
  </si>
  <si>
    <t>19/07/2025 12:47:34</t>
  </si>
  <si>
    <t>19/07/2025 13:42:05</t>
  </si>
  <si>
    <t>19/07/2025 13:55:04</t>
  </si>
  <si>
    <t>19/07/2025 14:48:34</t>
  </si>
  <si>
    <t>19/07/2025 14:50:54</t>
  </si>
  <si>
    <t>21/07/2025 06:37:17</t>
  </si>
  <si>
    <t>21/07/2025 06:50:05</t>
  </si>
  <si>
    <t>21/07/2025 06:51:28</t>
  </si>
  <si>
    <t>21/07/2025 06:52:08</t>
  </si>
  <si>
    <t>21/07/2025 06:59:07</t>
  </si>
  <si>
    <t>21/07/2025 07:05:37</t>
  </si>
  <si>
    <t>21/07/2025 07:06:11</t>
  </si>
  <si>
    <t>21/07/2025 07:21:45</t>
  </si>
  <si>
    <t>21/07/2025 07:28:18</t>
  </si>
  <si>
    <t>21/07/2025 07:58:53</t>
  </si>
  <si>
    <t xml:space="preserve">carricknowe parkway </t>
  </si>
  <si>
    <t>21/07/2025 08:00:41</t>
  </si>
  <si>
    <t>21/07/2025 08:03:32</t>
  </si>
  <si>
    <t>loop 1 cardboard</t>
  </si>
  <si>
    <t>21/07/2025 08:05:42</t>
  </si>
  <si>
    <t>grannies park ind estate</t>
  </si>
  <si>
    <t>21/07/2025 08:06:29</t>
  </si>
  <si>
    <t>21/07/2025 08:13:25</t>
  </si>
  <si>
    <t>21/07/2025 08:13:44</t>
  </si>
  <si>
    <t>21/07/2025 08:16:59</t>
  </si>
  <si>
    <t>21/07/2025 08:18:11</t>
  </si>
  <si>
    <t>21/07/2025 08:18:34</t>
  </si>
  <si>
    <t>21/07/2025 08:23:56</t>
  </si>
  <si>
    <t>21/07/2025 08:27:00</t>
  </si>
  <si>
    <t>21/07/2025 08:34:19</t>
  </si>
  <si>
    <t>21/07/2025 08:40:27</t>
  </si>
  <si>
    <t>21/07/2025 08:42:09</t>
  </si>
  <si>
    <t>LOOP EMPTY</t>
  </si>
  <si>
    <t>21/07/2025 08:47:04</t>
  </si>
  <si>
    <t>21/07/2025 08:47:10</t>
  </si>
  <si>
    <t>21/07/2025 08:47:25</t>
  </si>
  <si>
    <t>21/07/2025 08:47:57</t>
  </si>
  <si>
    <t>21/07/2025 08:56:41</t>
  </si>
  <si>
    <t>21/07/2025 09:01:08</t>
  </si>
  <si>
    <t>21/07/2025 09:06:56</t>
  </si>
  <si>
    <t>21/07/2025 09:17:30</t>
  </si>
  <si>
    <t>120 bucksone terrace</t>
  </si>
  <si>
    <t>21/07/2025 09:33:51</t>
  </si>
  <si>
    <t>21/07/2025 09:39:57</t>
  </si>
  <si>
    <t>uint 13 ramsay colliery</t>
  </si>
  <si>
    <t>21/07/2025 09:44:16</t>
  </si>
  <si>
    <t>21/07/2025 09:52:44</t>
  </si>
  <si>
    <t>21/07/2025 09:52:55</t>
  </si>
  <si>
    <t>21/07/2025 09:57:33</t>
  </si>
  <si>
    <t>21/07/2025 09:58:44</t>
  </si>
  <si>
    <t>J&amp;M Murdoch</t>
  </si>
  <si>
    <t>21/07/2025 09:59:59</t>
  </si>
  <si>
    <t>21/07/2025 10:00:14</t>
  </si>
  <si>
    <t>PO18 TSZ</t>
  </si>
  <si>
    <t>21/07/2025 10:02:29</t>
  </si>
  <si>
    <t>21/07/2025 10:09:29</t>
  </si>
  <si>
    <t>m50 nwh</t>
  </si>
  <si>
    <t>21/07/2025 10:12:02</t>
  </si>
  <si>
    <t>28 namur road</t>
  </si>
  <si>
    <t>21/07/2025 10:18:48</t>
  </si>
  <si>
    <t>21/07/2025 10:23:30</t>
  </si>
  <si>
    <t>21/07/2025 10:24:38</t>
  </si>
  <si>
    <t>21/07/2025 10:24:57</t>
  </si>
  <si>
    <t>21/07/2025 10:30:34</t>
  </si>
  <si>
    <t xml:space="preserve">fresh start </t>
  </si>
  <si>
    <t>21/07/2025 10:33:50</t>
  </si>
  <si>
    <t>21/07/2025 10:44:09</t>
  </si>
  <si>
    <t>21/07/2025 10:54:27</t>
  </si>
  <si>
    <t>21/07/2025 10:59:46</t>
  </si>
  <si>
    <t>21/07/2025 11:05:13</t>
  </si>
  <si>
    <t>16 rothesay terrace</t>
  </si>
  <si>
    <t>21/07/2025 11:07:03</t>
  </si>
  <si>
    <t>majied</t>
  </si>
  <si>
    <t>21/07/2025 11:07:39</t>
  </si>
  <si>
    <t>21/07/2025 11:07:59</t>
  </si>
  <si>
    <t>21/07/2025 11:17:40</t>
  </si>
  <si>
    <t>21/07/2025 11:18:26</t>
  </si>
  <si>
    <t>21/07/2025 11:24:40</t>
  </si>
  <si>
    <t>21/07/2025 11:25:16</t>
  </si>
  <si>
    <t>v17 nwh</t>
  </si>
  <si>
    <t>21/07/2025 11:25:55</t>
  </si>
  <si>
    <t>21/07/2025 11:34:27</t>
  </si>
  <si>
    <t>21/07/2025 11:42:03</t>
  </si>
  <si>
    <t>21/07/2025 11:44:21</t>
  </si>
  <si>
    <t>21/07/2025 11:57:08</t>
  </si>
  <si>
    <t>Loop/Cardboard</t>
  </si>
  <si>
    <t>21/07/2025 12:01:03</t>
  </si>
  <si>
    <t>21/07/2025 12:04:16</t>
  </si>
  <si>
    <t>21/07/2025 12:05:12</t>
  </si>
  <si>
    <t xml:space="preserve">Loop </t>
  </si>
  <si>
    <t>21/07/2025 12:07:01</t>
  </si>
  <si>
    <t>21/07/2025 12:08:52</t>
  </si>
  <si>
    <t>21/07/2025 12:30:06</t>
  </si>
  <si>
    <t>21/07/2025 12:38:41</t>
  </si>
  <si>
    <t>21/07/2025 12:49:45</t>
  </si>
  <si>
    <t>21/07/2025 12:57:06</t>
  </si>
  <si>
    <t>21/07/2025 13:17:38</t>
  </si>
  <si>
    <t>21/07/2025 13:24:52</t>
  </si>
  <si>
    <t>21/07/2025 13:26:36</t>
  </si>
  <si>
    <t>21/07/2025 13:29:10</t>
  </si>
  <si>
    <t>21/07/2025 13:40:52</t>
  </si>
  <si>
    <t>21/07/2025 13:42:10</t>
  </si>
  <si>
    <t>Loop/Cardboard out</t>
  </si>
  <si>
    <t>21/07/2025 13:43:11</t>
  </si>
  <si>
    <t>21/07/2025 13:44:29</t>
  </si>
  <si>
    <t>21/07/2025 13:57:40</t>
  </si>
  <si>
    <t>k11 nwh</t>
  </si>
  <si>
    <t>21/07/2025 14:01:28</t>
  </si>
  <si>
    <t>21/07/2025 14:01:51</t>
  </si>
  <si>
    <t>21/07/2025 14:08:23</t>
  </si>
  <si>
    <t>21/07/2025 14:14:29</t>
  </si>
  <si>
    <t xml:space="preserve">k700 nwh </t>
  </si>
  <si>
    <t>21/07/2025 14:23:45</t>
  </si>
  <si>
    <t>21/07/2025 14:27:10</t>
  </si>
  <si>
    <t>21/07/2025 14:27:46</t>
  </si>
  <si>
    <t>21/07/2025 14:30:49</t>
  </si>
  <si>
    <t>28 claremont road</t>
  </si>
  <si>
    <t>21/07/2025 14:38:01</t>
  </si>
  <si>
    <t>21/07/2025 14:43:58</t>
  </si>
  <si>
    <t>21/07/2025 14:50:26</t>
  </si>
  <si>
    <t>21/07/2025 14:50:40</t>
  </si>
  <si>
    <t>21/07/2025 14:54:19</t>
  </si>
  <si>
    <t>White van in</t>
  </si>
  <si>
    <t>21/07/2025 15:04:25</t>
  </si>
  <si>
    <t>19 murrayfield road</t>
  </si>
  <si>
    <t>21/07/2025 15:05:42</t>
  </si>
  <si>
    <t>21/07/2025 15:08:34</t>
  </si>
  <si>
    <t>21/07/2025 15:08:52</t>
  </si>
  <si>
    <t>21/07/2025 15:09:49</t>
  </si>
  <si>
    <t>21/07/2025 15:10:09</t>
  </si>
  <si>
    <t>21/07/2025 15:16:50</t>
  </si>
  <si>
    <t>21/07/2025 15:19:05</t>
  </si>
  <si>
    <t>carricknowe parkway</t>
  </si>
  <si>
    <t>21/07/2025 15:19:37</t>
  </si>
  <si>
    <t>21/07/2025 15:23:10</t>
  </si>
  <si>
    <t>31 bonaly grove</t>
  </si>
  <si>
    <t>21/07/2025 15:23:41</t>
  </si>
  <si>
    <t>21/07/2025 15:24:11</t>
  </si>
  <si>
    <t>21/07/2025 15:25:53</t>
  </si>
  <si>
    <t>21/07/2025 15:27:27</t>
  </si>
  <si>
    <t xml:space="preserve">29 st margarets avenue </t>
  </si>
  <si>
    <t>21/07/2025 15:29:27</t>
  </si>
  <si>
    <t>21/07/2025 15:30:12</t>
  </si>
  <si>
    <t>21/07/2025 15:31:33</t>
  </si>
  <si>
    <t>21/07/2025 15:34:06</t>
  </si>
  <si>
    <t>21/07/2025 15:42:13</t>
  </si>
  <si>
    <t>21/07/2025 15:43:39</t>
  </si>
  <si>
    <t>21/07/2025 15:46:22</t>
  </si>
  <si>
    <t>21/07/2025 15:47:31</t>
  </si>
  <si>
    <t>21/07/2025 15:48:29</t>
  </si>
  <si>
    <t>21/07/2025 15:51:46</t>
  </si>
  <si>
    <t>21/07/2025 15:56:17</t>
  </si>
  <si>
    <t>21/07/2025 15:57:27</t>
  </si>
  <si>
    <t>21/07/2025 16:01:36</t>
  </si>
  <si>
    <t>156 the murrays brae</t>
  </si>
  <si>
    <t>21/07/2025 16:04:58</t>
  </si>
  <si>
    <t>21/07/2025 16:19:47</t>
  </si>
  <si>
    <t>21/07/2025 16:27:42</t>
  </si>
  <si>
    <t>21/07/2025 16:28:20</t>
  </si>
  <si>
    <t>6/2f1 waverley park</t>
  </si>
  <si>
    <t>21/07/2025 16:33:44</t>
  </si>
  <si>
    <t>8 caiystaine avenue</t>
  </si>
  <si>
    <t>21/07/2025 16:43:36</t>
  </si>
  <si>
    <t>21/07/2025 16:52:03</t>
  </si>
  <si>
    <t>21/07/2025 17:02:09</t>
  </si>
  <si>
    <t>21/07/2025 17:09:54</t>
  </si>
  <si>
    <t>8 burdiehouse terrace</t>
  </si>
  <si>
    <t>21/07/2025 17:10:21</t>
  </si>
  <si>
    <t>22/07/2025 06:50:49</t>
  </si>
  <si>
    <t>22/07/2025 06:57:55</t>
  </si>
  <si>
    <t>22/07/2025 07:01:31</t>
  </si>
  <si>
    <t>22/07/2025 07:01:51</t>
  </si>
  <si>
    <t>22/07/2025 07:37:34</t>
  </si>
  <si>
    <t>5 durham bank</t>
  </si>
  <si>
    <t>22/07/2025 07:45:03</t>
  </si>
  <si>
    <t>22/07/2025 07:54:01</t>
  </si>
  <si>
    <t>22/07/2025 07:56:24</t>
  </si>
  <si>
    <t>22/07/2025 08:02:38</t>
  </si>
  <si>
    <t>22/07/2025 08:07:44</t>
  </si>
  <si>
    <t>22/07/2025 08:10:29</t>
  </si>
  <si>
    <t>k600 nwh</t>
  </si>
  <si>
    <t>22/07/2025 08:12:28</t>
  </si>
  <si>
    <t>22/07/2025 08:13:38</t>
  </si>
  <si>
    <t>22/07/2025 08:18:01</t>
  </si>
  <si>
    <t>22/07/2025 08:18:27</t>
  </si>
  <si>
    <t>27 frogston terrace</t>
  </si>
  <si>
    <t>22/07/2025 08:19:41</t>
  </si>
  <si>
    <t>22/07/2025 08:20:24</t>
  </si>
  <si>
    <t>22/07/2025 08:20:41</t>
  </si>
  <si>
    <t>22/07/2025 08:23:38</t>
  </si>
  <si>
    <t>22/07/2025 08:28:42</t>
  </si>
  <si>
    <t>22/07/2025 08:29:13</t>
  </si>
  <si>
    <t>22/07/2025 08:30:42</t>
  </si>
  <si>
    <t>22/07/2025 08:35:20</t>
  </si>
  <si>
    <t>22/07/2025 08:45:26</t>
  </si>
  <si>
    <t>4 windygoul crescent</t>
  </si>
  <si>
    <t>22/07/2025 08:45:53</t>
  </si>
  <si>
    <t>22/07/2025 08:46:52</t>
  </si>
  <si>
    <t>22/07/2025 08:47:13</t>
  </si>
  <si>
    <t>22/07/2025 09:00:51</t>
  </si>
  <si>
    <t>22/07/2025 09:10:28</t>
  </si>
  <si>
    <t>22/07/2025 09:20:10</t>
  </si>
  <si>
    <t>22/07/2025 09:32:10</t>
  </si>
  <si>
    <t>22/07/2025 09:35:23</t>
  </si>
  <si>
    <t>8 pentland view</t>
  </si>
  <si>
    <t>22/07/2025 09:58:13</t>
  </si>
  <si>
    <t>22/07/2025 10:01:55</t>
  </si>
  <si>
    <t xml:space="preserve">k80 nwh </t>
  </si>
  <si>
    <t>22/07/2025 10:11:09</t>
  </si>
  <si>
    <t>22/07/2025 10:14:08</t>
  </si>
  <si>
    <t>22/07/2025 10:22:07</t>
  </si>
  <si>
    <t>22/07/2025 10:39:23</t>
  </si>
  <si>
    <t>22/07/2025 10:49:41</t>
  </si>
  <si>
    <t>22/07/2025 10:57:48</t>
  </si>
  <si>
    <t>22/07/2025 11:01:05</t>
  </si>
  <si>
    <t>22/07/2025 11:41:33</t>
  </si>
  <si>
    <t>22/07/2025 11:43:46</t>
  </si>
  <si>
    <t>22 durham road south</t>
  </si>
  <si>
    <t>22/07/2025 12:00:50</t>
  </si>
  <si>
    <t>12 roseburn crescent</t>
  </si>
  <si>
    <t>22/07/2025 12:01:40</t>
  </si>
  <si>
    <t>22/07/2025 12:04:51</t>
  </si>
  <si>
    <t>22/07/2025 12:18:55</t>
  </si>
  <si>
    <t>22/07/2025 12:25:59</t>
  </si>
  <si>
    <t>22/07/2025 12:31:39</t>
  </si>
  <si>
    <t>22/07/2025 12:34:26</t>
  </si>
  <si>
    <t>22/07/2025 12:41:52</t>
  </si>
  <si>
    <t>22/07/2025 12:43:10</t>
  </si>
  <si>
    <t>22/07/2025 12:48:53</t>
  </si>
  <si>
    <t>22/07/2025 12:50:19</t>
  </si>
  <si>
    <t>22/07/2025 12:55:52</t>
  </si>
  <si>
    <t>Loop cardboard</t>
  </si>
  <si>
    <t>22/07/2025 12:56:39</t>
  </si>
  <si>
    <t>22/07/2025 13:02:15</t>
  </si>
  <si>
    <t>22/07/2025 13:03:02</t>
  </si>
  <si>
    <t>22/07/2025 13:12:45</t>
  </si>
  <si>
    <t>22/07/2025 13:35:19</t>
  </si>
  <si>
    <t>22/07/2025 13:46:03</t>
  </si>
  <si>
    <t>22/07/2025 13:59:51</t>
  </si>
  <si>
    <t>22/07/2025 14:07:02</t>
  </si>
  <si>
    <t>22/07/2025 14:07:19</t>
  </si>
  <si>
    <t>22/07/2025 14:11:47</t>
  </si>
  <si>
    <t>22/07/2025 14:15:02</t>
  </si>
  <si>
    <t>7 primrose gardens</t>
  </si>
  <si>
    <t>22/07/2025 14:21:03</t>
  </si>
  <si>
    <t>22/07/2025 14:31:55</t>
  </si>
  <si>
    <t>22/07/2025 14:38:20</t>
  </si>
  <si>
    <t>22/07/2025 14:42:28</t>
  </si>
  <si>
    <t>22/07/2025 14:46:38</t>
  </si>
  <si>
    <t>22/07/2025 14:51:59</t>
  </si>
  <si>
    <t>22/07/2025 14:54:24</t>
  </si>
  <si>
    <t>22/07/2025 15:00:18</t>
  </si>
  <si>
    <t>22/07/2025 15:00:54</t>
  </si>
  <si>
    <t>22/07/2025 15:10:15</t>
  </si>
  <si>
    <t>22/07/2025 15:10:27</t>
  </si>
  <si>
    <t>22/07/2025 15:17:21</t>
  </si>
  <si>
    <t>22/07/2025 15:21:18</t>
  </si>
  <si>
    <t>22/07/2025 15:32:21</t>
  </si>
  <si>
    <t>22/07/2025 15:34:09</t>
  </si>
  <si>
    <t>3b craigleith hill crescent</t>
  </si>
  <si>
    <t>22/07/2025 15:35:24</t>
  </si>
  <si>
    <t>22/07/2025 15:38:34</t>
  </si>
  <si>
    <t>22/07/2025 15:45:54</t>
  </si>
  <si>
    <t>44 dick place</t>
  </si>
  <si>
    <t>22/07/2025 15:54:39</t>
  </si>
  <si>
    <t>22/07/2025 15:55:27</t>
  </si>
  <si>
    <t>22/07/2025 16:03:55</t>
  </si>
  <si>
    <t>22/07/2025 16:14:15</t>
  </si>
  <si>
    <t>22/07/2025 16:51:36</t>
  </si>
  <si>
    <t>9 waverley drive</t>
  </si>
  <si>
    <t>23/07/2025 06:46:17</t>
  </si>
  <si>
    <t>23/07/2025 06:48:57</t>
  </si>
  <si>
    <t>23/07/2025 06:58:26</t>
  </si>
  <si>
    <t>23/07/2025 06:59:05</t>
  </si>
  <si>
    <t>23/07/2025 07:00:19</t>
  </si>
  <si>
    <t>23/07/2025 07:42:12</t>
  </si>
  <si>
    <t>23/07/2025 07:50:48</t>
  </si>
  <si>
    <t>23/07/2025 08:09:25</t>
  </si>
  <si>
    <t>23/07/2025 08:10:06</t>
  </si>
  <si>
    <t>23/07/2025 08:19:37</t>
  </si>
  <si>
    <t>23/07/2025 08:23:40</t>
  </si>
  <si>
    <t>23/07/2025 08:27:45</t>
  </si>
  <si>
    <t>23/07/2025 08:28:52</t>
  </si>
  <si>
    <t>23/07/2025 08:35:18</t>
  </si>
  <si>
    <t>23/07/2025 08:42:19</t>
  </si>
  <si>
    <t>23/07/2025 08:49:21</t>
  </si>
  <si>
    <t>23/07/2025 08:54:03</t>
  </si>
  <si>
    <t>23/07/2025 09:04:50</t>
  </si>
  <si>
    <t>23/07/2025 09:16:30</t>
  </si>
  <si>
    <t>23/07/2025 09:30:14</t>
  </si>
  <si>
    <t>23/07/2025 09:30:29</t>
  </si>
  <si>
    <t>23/07/2025 09:31:02</t>
  </si>
  <si>
    <t>23/07/2025 09:31:17</t>
  </si>
  <si>
    <t>23/07/2025 09:37:02</t>
  </si>
  <si>
    <t>23/07/2025 09:38:08</t>
  </si>
  <si>
    <t>23/07/2025 09:39:57</t>
  </si>
  <si>
    <t>23/07/2025 10:13:29</t>
  </si>
  <si>
    <t>23/07/2025 10:28:43</t>
  </si>
  <si>
    <t>69 cameron toll gardens</t>
  </si>
  <si>
    <t>23/07/2025 10:28:59</t>
  </si>
  <si>
    <t>57 greenbank road</t>
  </si>
  <si>
    <t>23/07/2025 10:29:42</t>
  </si>
  <si>
    <t>23/07/2025 10:30:14</t>
  </si>
  <si>
    <t>23/07/2025 10:31:17</t>
  </si>
  <si>
    <t>23/07/2025 10:35:44</t>
  </si>
  <si>
    <t>23/07/2025 10:36:24</t>
  </si>
  <si>
    <t>23/07/2025 10:38:04</t>
  </si>
  <si>
    <t>23/07/2025 10:42:11</t>
  </si>
  <si>
    <t>23/07/2025 10:43:13</t>
  </si>
  <si>
    <t>23/07/2025 10:53:42</t>
  </si>
  <si>
    <t>23/07/2025 10:54:01</t>
  </si>
  <si>
    <t>23/07/2025 10:57:28</t>
  </si>
  <si>
    <t>23/07/2025 11:03:04</t>
  </si>
  <si>
    <t>billy mclean</t>
  </si>
  <si>
    <t>23/07/2025 11:04:43</t>
  </si>
  <si>
    <t>23/07/2025 11:08:45</t>
  </si>
  <si>
    <t>23/07/2025 11:14:06</t>
  </si>
  <si>
    <t>23/07/2025 11:24:06</t>
  </si>
  <si>
    <t>23/07/2025 11:28:44</t>
  </si>
  <si>
    <t>23/07/2025 11:29:29</t>
  </si>
  <si>
    <t>23/07/2025 11:37:02</t>
  </si>
  <si>
    <t>503 lawnmarket</t>
  </si>
  <si>
    <t>23/07/2025 11:44:16</t>
  </si>
  <si>
    <t>23/07/2025 11:48:39</t>
  </si>
  <si>
    <t>23/07/2025 11:53:11</t>
  </si>
  <si>
    <t>23/07/2025 11:59:03</t>
  </si>
  <si>
    <t>23/07/2025 12:00:21</t>
  </si>
  <si>
    <t>23/07/2025 12:08:40</t>
  </si>
  <si>
    <t>23/07/2025 12:19:33</t>
  </si>
  <si>
    <t>23/07/2025 12:19:47</t>
  </si>
  <si>
    <t>23/07/2025 12:48:22</t>
  </si>
  <si>
    <t>12 parkgrove crescent</t>
  </si>
  <si>
    <t>23/07/2025 12:49:29</t>
  </si>
  <si>
    <t>23/07/2025 12:51:47</t>
  </si>
  <si>
    <t>23/07/2025 12:53:19</t>
  </si>
  <si>
    <t>23/07/2025 13:00:52</t>
  </si>
  <si>
    <t>23/07/2025 13:25:59</t>
  </si>
  <si>
    <t>23/07/2025 13:27:41</t>
  </si>
  <si>
    <t>23/07/2025 13:28:25</t>
  </si>
  <si>
    <t>23/07/2025 13:30:39</t>
  </si>
  <si>
    <t>23/07/2025 13:30:51</t>
  </si>
  <si>
    <t>23/07/2025 13:36:01</t>
  </si>
  <si>
    <t>23/07/2025 13:36:52</t>
  </si>
  <si>
    <t>23/07/2025 13:37:23</t>
  </si>
  <si>
    <t>23/07/2025 13:39:27</t>
  </si>
  <si>
    <t>23/07/2025 13:46:33</t>
  </si>
  <si>
    <t>23/07/2025 13:46:50</t>
  </si>
  <si>
    <t>23/07/2025 13:57:27</t>
  </si>
  <si>
    <t>23/07/2025 13:59:51</t>
  </si>
  <si>
    <t>23/07/2025 14:02:17</t>
  </si>
  <si>
    <t>23/07/2025 14:08:13</t>
  </si>
  <si>
    <t>23/07/2025 14:09:06</t>
  </si>
  <si>
    <t>23/07/2025 14:09:20</t>
  </si>
  <si>
    <t>23/07/2025 14:10:28</t>
  </si>
  <si>
    <t>23/07/2025 14:11:59</t>
  </si>
  <si>
    <t>23/07/2025 14:12:51</t>
  </si>
  <si>
    <t>23/07/2025 14:17:49</t>
  </si>
  <si>
    <t>23/07/2025 14:35:00</t>
  </si>
  <si>
    <t>23/07/2025 14:37:43</t>
  </si>
  <si>
    <t>23/07/2025 14:41:36</t>
  </si>
  <si>
    <t>23/07/2025 14:57:51</t>
  </si>
  <si>
    <t>23/07/2025 14:58:51</t>
  </si>
  <si>
    <t>23/07/2025 15:04:12</t>
  </si>
  <si>
    <t>23/07/2025 15:05:27</t>
  </si>
  <si>
    <t>23/07/2025 15:17:01</t>
  </si>
  <si>
    <t>23/07/2025 15:22:34</t>
  </si>
  <si>
    <t>23/07/2025 15:25:11</t>
  </si>
  <si>
    <t>23/07/2025 15:26:41</t>
  </si>
  <si>
    <t>23/07/2025 15:31:07</t>
  </si>
  <si>
    <t>23/07/2025 15:34:16</t>
  </si>
  <si>
    <t>23/07/2025 15:36:29</t>
  </si>
  <si>
    <t>23/07/2025 15:37:00</t>
  </si>
  <si>
    <t xml:space="preserve">mckenzie </t>
  </si>
  <si>
    <t>23/07/2025 15:37:23</t>
  </si>
  <si>
    <t>23/07/2025 15:38:48</t>
  </si>
  <si>
    <t>1 little wood grove</t>
  </si>
  <si>
    <t>23/07/2025 15:39:14</t>
  </si>
  <si>
    <t>23/07/2025 15:43:54</t>
  </si>
  <si>
    <t>23/07/2025 15:45:41</t>
  </si>
  <si>
    <t>23/07/2025 15:47:26</t>
  </si>
  <si>
    <t>23/07/2025 15:49:59</t>
  </si>
  <si>
    <t>23/07/2025 15:50:18</t>
  </si>
  <si>
    <t>23/07/2025 15:54:49</t>
  </si>
  <si>
    <t>23/07/2025 16:01:03</t>
  </si>
  <si>
    <t>23/07/2025 16:06:26</t>
  </si>
  <si>
    <t>23/07/2025 16:17:27</t>
  </si>
  <si>
    <t>23/07/2025 16:18:14</t>
  </si>
  <si>
    <t>23/07/2025 16:24:06</t>
  </si>
  <si>
    <t>23/07/2025 16:26:32</t>
  </si>
  <si>
    <t>23/07/2025 16:27:53</t>
  </si>
  <si>
    <t>23/07/2025 16:28:57</t>
  </si>
  <si>
    <t>23/07/2025 16:33:43</t>
  </si>
  <si>
    <t>23/07/2025 16:39:34</t>
  </si>
  <si>
    <t>23/07/2025 16:39:54</t>
  </si>
  <si>
    <t>23/07/2025 16:41:43</t>
  </si>
  <si>
    <t>23/07/2025 16:42:01</t>
  </si>
  <si>
    <t>23/07/2025 16:42:33</t>
  </si>
  <si>
    <t>23/07/2025 16:43:19</t>
  </si>
  <si>
    <t>97 mayfield road</t>
  </si>
  <si>
    <t>23/07/2025 16:44:08</t>
  </si>
  <si>
    <t>craigesk house</t>
  </si>
  <si>
    <t>23/07/2025 16:47:01</t>
  </si>
  <si>
    <t>23/07/2025 16:47:17</t>
  </si>
  <si>
    <t>23/07/2025 16:48:59</t>
  </si>
  <si>
    <t>23/07/2025 17:05:19</t>
  </si>
  <si>
    <t>24/07/2025 06:38:36</t>
  </si>
  <si>
    <t>24/07/2025 07:00:39</t>
  </si>
  <si>
    <t>24/07/2025 07:01:56</t>
  </si>
  <si>
    <t>24/07/2025 07:17:43</t>
  </si>
  <si>
    <t>24/07/2025 07:30:02</t>
  </si>
  <si>
    <t>Murdoch SJ68 HTY</t>
  </si>
  <si>
    <t>24/07/2025 07:56:20</t>
  </si>
  <si>
    <t>24/07/2025 08:04:47</t>
  </si>
  <si>
    <t>24/07/2025 08:16:57</t>
  </si>
  <si>
    <t>24/07/2025 08:17:10</t>
  </si>
  <si>
    <t>24/07/2025 08:18:32</t>
  </si>
  <si>
    <t>24/07/2025 08:19:56</t>
  </si>
  <si>
    <t>24/07/2025 08:45:22</t>
  </si>
  <si>
    <t>24/07/2025 08:59:53</t>
  </si>
  <si>
    <t>24/07/2025 09:07:10</t>
  </si>
  <si>
    <t>24/07/2025 09:08:42</t>
  </si>
  <si>
    <t>24/07/2025 09:09:38</t>
  </si>
  <si>
    <t>24/07/2025 09:14:37</t>
  </si>
  <si>
    <t>24/07/2025 09:15:37</t>
  </si>
  <si>
    <t>24/07/2025 09:29:50</t>
  </si>
  <si>
    <t>24/07/2025 09:30:47</t>
  </si>
  <si>
    <t>24/07/2025 09:31:56</t>
  </si>
  <si>
    <t>24/07/2025 09:35:07</t>
  </si>
  <si>
    <t>24/07/2025 09:39:50</t>
  </si>
  <si>
    <t>24/07/2025 10:21:00</t>
  </si>
  <si>
    <t>24/07/2025 10:25:53</t>
  </si>
  <si>
    <t>24/07/2025 10:29:36</t>
  </si>
  <si>
    <t>24/07/2025 10:34:19</t>
  </si>
  <si>
    <t>24/07/2025 10:46:04</t>
  </si>
  <si>
    <t>24/07/2025 10:52:43</t>
  </si>
  <si>
    <t>24/07/2025 11:08:11</t>
  </si>
  <si>
    <t>24/07/2025 11:09:42</t>
  </si>
  <si>
    <t>steptoe</t>
  </si>
  <si>
    <t>24/07/2025 11:11:25</t>
  </si>
  <si>
    <t>24/07/2025 11:21:54</t>
  </si>
  <si>
    <t>24/07/2025 11:28:01</t>
  </si>
  <si>
    <t>24/07/2025 11:31:00</t>
  </si>
  <si>
    <t>24/07/2025 11:36:52</t>
  </si>
  <si>
    <t>24/07/2025 11:40:40</t>
  </si>
  <si>
    <t>24/07/2025 11:51:33</t>
  </si>
  <si>
    <t>myreside</t>
  </si>
  <si>
    <t>24/07/2025 11:56:30</t>
  </si>
  <si>
    <t>24/07/2025 11:59:45</t>
  </si>
  <si>
    <t>24/07/2025 12:12:15</t>
  </si>
  <si>
    <t>Loop cardboard 1</t>
  </si>
  <si>
    <t>24/07/2025 12:16:12</t>
  </si>
  <si>
    <t>Loop cardboard 2</t>
  </si>
  <si>
    <t>24/07/2025 12:19:18</t>
  </si>
  <si>
    <t>24/07/2025 12:21:26</t>
  </si>
  <si>
    <t>24/07/2025 12:39:41</t>
  </si>
  <si>
    <t>24/07/2025 12:41:40</t>
  </si>
  <si>
    <t>24/07/2025 12:46:25</t>
  </si>
  <si>
    <t>24/07/2025 12:50:10</t>
  </si>
  <si>
    <t>24/07/2025 12:56:42</t>
  </si>
  <si>
    <t>24/07/2025 12:58:25</t>
  </si>
  <si>
    <t>24/07/2025 13:03:29</t>
  </si>
  <si>
    <t>24/07/2025 13:25:16</t>
  </si>
  <si>
    <t>24/07/2025 13:25:40</t>
  </si>
  <si>
    <t>24/07/2025 13:36:19</t>
  </si>
  <si>
    <t>24/07/2025 13:36:53</t>
  </si>
  <si>
    <t>24/07/2025 13:47:21</t>
  </si>
  <si>
    <t>24/07/2025 13:47:37</t>
  </si>
  <si>
    <t>Loop in</t>
  </si>
  <si>
    <t>24/07/2025 13:57:47</t>
  </si>
  <si>
    <t>Loop out waste</t>
  </si>
  <si>
    <t>24/07/2025 14:04:14</t>
  </si>
  <si>
    <t>24/07/2025 14:13:59</t>
  </si>
  <si>
    <t>24/07/2025 14:31:01</t>
  </si>
  <si>
    <t>24/07/2025 14:31:37</t>
  </si>
  <si>
    <t>24/07/2025 14:43:45</t>
  </si>
  <si>
    <t>24/07/2025 15:02:49</t>
  </si>
  <si>
    <t>24/07/2025 15:11:01</t>
  </si>
  <si>
    <t>24/07/2025 15:15:37</t>
  </si>
  <si>
    <t>14 pittville street</t>
  </si>
  <si>
    <t>24/07/2025 15:22:59</t>
  </si>
  <si>
    <t>24/07/2025 15:36:39</t>
  </si>
  <si>
    <t>24/07/2025 15:40:06</t>
  </si>
  <si>
    <t>24/07/2025 15:44:32</t>
  </si>
  <si>
    <t>24/07/2025 15:48:07</t>
  </si>
  <si>
    <t>24/07/2025 16:03:04</t>
  </si>
  <si>
    <t>24/07/2025 16:08:44</t>
  </si>
  <si>
    <t>24/07/2025 16:14:30</t>
  </si>
  <si>
    <t>24/07/2025 16:19:30</t>
  </si>
  <si>
    <t>24/07/2025 16:20:14</t>
  </si>
  <si>
    <t>24/07/2025 16:24:41</t>
  </si>
  <si>
    <t>17 burnbrae loan</t>
  </si>
  <si>
    <t>24/07/2025 16:30:34</t>
  </si>
  <si>
    <t>24/07/2025 16:32:32</t>
  </si>
  <si>
    <t>24/07/2025 16:34:32</t>
  </si>
  <si>
    <t>24/07/2025 16:44:52</t>
  </si>
  <si>
    <t>24/07/2025 16:49:30</t>
  </si>
  <si>
    <t>24/07/2025 17:03:28</t>
  </si>
  <si>
    <t>24/07/2025 17:24:01</t>
  </si>
  <si>
    <t>25/07/2025 06:05:09</t>
  </si>
  <si>
    <t>25/07/2025 06:13:29</t>
  </si>
  <si>
    <t>25/07/2025 07:00:41</t>
  </si>
  <si>
    <t>25/07/2025 07:05:15</t>
  </si>
  <si>
    <t>25/07/2025 07:33:38</t>
  </si>
  <si>
    <t>South park industrial estate</t>
  </si>
  <si>
    <t>25/07/2025 07:42:26</t>
  </si>
  <si>
    <t>25/07/2025 07:47:00</t>
  </si>
  <si>
    <t>42 lampacre road</t>
  </si>
  <si>
    <t>25/07/2025 08:06:36</t>
  </si>
  <si>
    <t>25/07/2025 08:07:39</t>
  </si>
  <si>
    <t>25/07/2025 08:15:03</t>
  </si>
  <si>
    <t>25/07/2025 08:17:40</t>
  </si>
  <si>
    <t>25/07/2025 08:28:34</t>
  </si>
  <si>
    <t>25/07/2025 08:30:59</t>
  </si>
  <si>
    <t>25/07/2025 08:31:44</t>
  </si>
  <si>
    <t>25/07/2025 08:38:56</t>
  </si>
  <si>
    <t>25/07/2025 08:47:31</t>
  </si>
  <si>
    <t>25/07/2025 08:48:20</t>
  </si>
  <si>
    <t>25/07/2025 09:02:13</t>
  </si>
  <si>
    <t>25/07/2025 09:32:34</t>
  </si>
  <si>
    <t>25/07/2025 09:43:12</t>
  </si>
  <si>
    <t>k24 nwh</t>
  </si>
  <si>
    <t>25/07/2025 09:46:31</t>
  </si>
  <si>
    <t>25/07/2025 10:00:51</t>
  </si>
  <si>
    <t>25/07/2025 10:02:16</t>
  </si>
  <si>
    <t>25/07/2025 10:16:18</t>
  </si>
  <si>
    <t>k400 nwh</t>
  </si>
  <si>
    <t>25/07/2025 10:20:20</t>
  </si>
  <si>
    <t>k700 nwh</t>
  </si>
  <si>
    <t>25/07/2025 10:33:26</t>
  </si>
  <si>
    <t>25/07/2025 10:42:42</t>
  </si>
  <si>
    <t>25/07/2025 10:44:40</t>
  </si>
  <si>
    <t>25/07/2025 10:47:38</t>
  </si>
  <si>
    <t>25/07/2025 10:47:55</t>
  </si>
  <si>
    <t>25/07/2025 11:04:04</t>
  </si>
  <si>
    <t>25/07/2025 11:14:39</t>
  </si>
  <si>
    <t>25/07/2025 11:21:04</t>
  </si>
  <si>
    <t>25/07/2025 11:23:51</t>
  </si>
  <si>
    <t>25/07/2025 11:31:35</t>
  </si>
  <si>
    <t>25/07/2025 11:36:51</t>
  </si>
  <si>
    <t>25/07/2025 11:39:23</t>
  </si>
  <si>
    <t>25/07/2025 11:49:27</t>
  </si>
  <si>
    <t>25/07/2025 11:52:05</t>
  </si>
  <si>
    <t>25/07/2025 11:52:14</t>
  </si>
  <si>
    <t>25/07/2025 11:52:45</t>
  </si>
  <si>
    <t>25/07/2025 11:58:33</t>
  </si>
  <si>
    <t>fresh start</t>
  </si>
  <si>
    <t>25/07/2025 12:04:45</t>
  </si>
  <si>
    <t>25/07/2025 12:05:01</t>
  </si>
  <si>
    <t>25/07/2025 12:08:30</t>
  </si>
  <si>
    <t>25/07/2025 12:17:26</t>
  </si>
  <si>
    <t>25/07/2025 12:18:22</t>
  </si>
  <si>
    <t>25/07/2025 12:18:41</t>
  </si>
  <si>
    <t xml:space="preserve">Loop cardboard </t>
  </si>
  <si>
    <t>25/07/2025 12:28:01</t>
  </si>
  <si>
    <t>25/07/2025 12:29:09</t>
  </si>
  <si>
    <t>25/07/2025 12:32:50</t>
  </si>
  <si>
    <t>25/07/2025 12:39:00</t>
  </si>
  <si>
    <t>25/07/2025 12:50:19</t>
  </si>
  <si>
    <t>25/07/2025 12:55:30</t>
  </si>
  <si>
    <t>81 dobbies road</t>
  </si>
  <si>
    <t>25/07/2025 13:01:10</t>
  </si>
  <si>
    <t>25/07/2025 13:13:08</t>
  </si>
  <si>
    <t>25/07/2025 13:13:34</t>
  </si>
  <si>
    <t>25/07/2025 13:36:08</t>
  </si>
  <si>
    <t>25/07/2025 13:36:29</t>
  </si>
  <si>
    <t>25/07/2025 13:56:28</t>
  </si>
  <si>
    <t>25/07/2025 13:56:55</t>
  </si>
  <si>
    <t>25/07/2025 13:57:16</t>
  </si>
  <si>
    <t>25/07/2025 14:01:28</t>
  </si>
  <si>
    <t>nwh</t>
  </si>
  <si>
    <t>25/07/2025 14:06:42</t>
  </si>
  <si>
    <t>25/07/2025 14:07:32</t>
  </si>
  <si>
    <t>25/07/2025 14:11:10</t>
  </si>
  <si>
    <t>25/07/2025 14:18:59</t>
  </si>
  <si>
    <t>25/07/2025 14:21:27</t>
  </si>
  <si>
    <t>25/07/2025 14:21:54</t>
  </si>
  <si>
    <t>meggatland wynd</t>
  </si>
  <si>
    <t>25/07/2025 14:22:25</t>
  </si>
  <si>
    <t>25/07/2025 14:25:38</t>
  </si>
  <si>
    <t>25/07/2025 14:31:02</t>
  </si>
  <si>
    <t>25/07/2025 14:34:33</t>
  </si>
  <si>
    <t>25/07/2025 14:38:56</t>
  </si>
  <si>
    <t>25/07/2025 15:10:41</t>
  </si>
  <si>
    <t>25/07/2025 15:27:57</t>
  </si>
  <si>
    <t>25/07/2025 15:28:48</t>
  </si>
  <si>
    <t>25/07/2025 15:39:03</t>
  </si>
  <si>
    <t>25/07/2025 15:52:55</t>
  </si>
  <si>
    <t>25/07/2025 15:53:45</t>
  </si>
  <si>
    <t>25/07/2025 15:54:54</t>
  </si>
  <si>
    <t>25/07/2025 15:57:07</t>
  </si>
  <si>
    <t>25/07/2025 16:04:14</t>
  </si>
  <si>
    <t>25/07/2025 16:04:23</t>
  </si>
  <si>
    <t>25/07/2025 16:04:41</t>
  </si>
  <si>
    <t>J&amp;M Murdoch rubble</t>
  </si>
  <si>
    <t>25/07/2025 16:06:23</t>
  </si>
  <si>
    <t>25/07/2025 16:25:21</t>
  </si>
  <si>
    <t>25/07/2025 16:47:03</t>
  </si>
  <si>
    <t>16 gracemount avenue</t>
  </si>
  <si>
    <t>25/07/2025 16:47:24</t>
  </si>
  <si>
    <t>30 thorny crook crescent</t>
  </si>
  <si>
    <t>25/07/2025 16:57:32</t>
  </si>
  <si>
    <t>25/07/2025 17:22:56</t>
  </si>
  <si>
    <t>25/07/2025 17:49:03</t>
  </si>
  <si>
    <t>26/07/2025 06:56:33</t>
  </si>
  <si>
    <t>26/07/2025 07:45:03</t>
  </si>
  <si>
    <t xml:space="preserve">9 Succoth Gardens </t>
  </si>
  <si>
    <t>26/07/2025 07:50:00</t>
  </si>
  <si>
    <t>26/07/2025 08:06:55</t>
  </si>
  <si>
    <t>26/07/2025 08:18:14</t>
  </si>
  <si>
    <t>26/07/2025 08:21:57</t>
  </si>
  <si>
    <t>26/07/2025 08:31:45</t>
  </si>
  <si>
    <t>26/07/2025 08:46:22</t>
  </si>
  <si>
    <t>26/07/2025 08:53:39</t>
  </si>
  <si>
    <t>14b Delta View</t>
  </si>
  <si>
    <t>26/07/2025 09:02:33</t>
  </si>
  <si>
    <t>26/07/2025 09:02:48</t>
  </si>
  <si>
    <t>26/07/2025 10:01:21</t>
  </si>
  <si>
    <t>26/07/2025 10:07:20</t>
  </si>
  <si>
    <t>26/07/2025 10:34:09</t>
  </si>
  <si>
    <t>26/07/2025 10:45:58</t>
  </si>
  <si>
    <t>26/07/2025 10:48:59</t>
  </si>
  <si>
    <t>26/07/2025 10:56:06</t>
  </si>
  <si>
    <t>26/07/2025 11:12:45</t>
  </si>
  <si>
    <t>26/07/2025 11:18:08</t>
  </si>
  <si>
    <t>26/07/2025 11:20:32</t>
  </si>
  <si>
    <t>26/07/2025 11:29:00</t>
  </si>
  <si>
    <t>130 carrick knowe road</t>
  </si>
  <si>
    <t>26/07/2025 11:32:30</t>
  </si>
  <si>
    <t>26/07/2025 12:04:32</t>
  </si>
  <si>
    <t>37 colinton mains place</t>
  </si>
  <si>
    <t>26/07/2025 12:34:43</t>
  </si>
  <si>
    <t>26/07/2025 12:56:03</t>
  </si>
  <si>
    <t>28/07/2025 06:40:50</t>
  </si>
  <si>
    <t>28/07/2025 07:06:14</t>
  </si>
  <si>
    <t>28/07/2025 07:06:54</t>
  </si>
  <si>
    <t>28/07/2025 07:07:07</t>
  </si>
  <si>
    <t>28/07/2025 07:15:23</t>
  </si>
  <si>
    <t>28/07/2025 07:26:30</t>
  </si>
  <si>
    <t>28/07/2025 07:27:34</t>
  </si>
  <si>
    <t>28/07/2025 07:58:34</t>
  </si>
  <si>
    <t>28/07/2025 08:00:45</t>
  </si>
  <si>
    <t>28/07/2025 08:02:22</t>
  </si>
  <si>
    <t>Sawmill</t>
  </si>
  <si>
    <t>28/07/2025 08:06:56</t>
  </si>
  <si>
    <t>28/07/2025 08:16:15</t>
  </si>
  <si>
    <t>28/07/2025 08:16:34</t>
  </si>
  <si>
    <t>28/07/2025 08:17:07</t>
  </si>
  <si>
    <t>28/07/2025 08:17:31</t>
  </si>
  <si>
    <t>28/07/2025 08:19:59</t>
  </si>
  <si>
    <t>28/07/2025 08:20:29</t>
  </si>
  <si>
    <t>28/07/2025 08:22:35</t>
  </si>
  <si>
    <t>28/07/2025 08:27:16</t>
  </si>
  <si>
    <t>28/07/2025 08:28:56</t>
  </si>
  <si>
    <t>28/07/2025 08:33:26</t>
  </si>
  <si>
    <t>28/07/2025 08:33:56</t>
  </si>
  <si>
    <t>28/07/2025 08:37:51</t>
  </si>
  <si>
    <t>28/07/2025 08:38:39</t>
  </si>
  <si>
    <t>28/07/2025 08:38:59</t>
  </si>
  <si>
    <t>28/07/2025 08:43:07</t>
  </si>
  <si>
    <t>28/07/2025 09:01:46</t>
  </si>
  <si>
    <t>28/07/2025 09:02:15</t>
  </si>
  <si>
    <t>28/07/2025 09:06:17</t>
  </si>
  <si>
    <t>28/07/2025 09:06:59</t>
  </si>
  <si>
    <t>28/07/2025 09:10:42</t>
  </si>
  <si>
    <t>28/07/2025 09:13:44</t>
  </si>
  <si>
    <t>28/07/2025 09:20:47</t>
  </si>
  <si>
    <t>28/07/2025 09:28:01</t>
  </si>
  <si>
    <t>28/07/2025 09:30:58</t>
  </si>
  <si>
    <t>28/07/2025 09:34:37</t>
  </si>
  <si>
    <t>28/07/2025 09:38:57</t>
  </si>
  <si>
    <t>28/07/2025 09:39:06</t>
  </si>
  <si>
    <t>28/07/2025 09:39:17</t>
  </si>
  <si>
    <t>28/07/2025 09:40:48</t>
  </si>
  <si>
    <t>28/07/2025 10:04:57</t>
  </si>
  <si>
    <t>28/07/2025 10:05:38</t>
  </si>
  <si>
    <t>28/07/2025 10:25:23</t>
  </si>
  <si>
    <t>28/07/2025 10:25:57</t>
  </si>
  <si>
    <t>28/07/2025 10:28:37</t>
  </si>
  <si>
    <t>28/07/2025 10:29:41</t>
  </si>
  <si>
    <t>28/07/2025 10:47:45</t>
  </si>
  <si>
    <t>28/07/2025 10:48:22</t>
  </si>
  <si>
    <t>74 lauriston place</t>
  </si>
  <si>
    <t>28/07/2025 10:49:49</t>
  </si>
  <si>
    <t>28/07/2025 10:52:23</t>
  </si>
  <si>
    <t>28/07/2025 10:52:42</t>
  </si>
  <si>
    <t>28/07/2025 10:53:52</t>
  </si>
  <si>
    <t>28/07/2025 10:56:24</t>
  </si>
  <si>
    <t>28/07/2025 11:01:28</t>
  </si>
  <si>
    <t>28/07/2025 11:03:32</t>
  </si>
  <si>
    <t>28/07/2025 11:12:35</t>
  </si>
  <si>
    <t>28/07/2025 11:27:09</t>
  </si>
  <si>
    <t>28/07/2025 11:39:09</t>
  </si>
  <si>
    <t>28/07/2025 11:54:33</t>
  </si>
  <si>
    <t>28/07/2025 11:55:46</t>
  </si>
  <si>
    <t>28/07/2025 12:00:11</t>
  </si>
  <si>
    <t>28/07/2025 12:04:26</t>
  </si>
  <si>
    <t>28/07/2025 12:07:28</t>
  </si>
  <si>
    <t>28/07/2025 12:09:05</t>
  </si>
  <si>
    <t>28/07/2025 12:09:34</t>
  </si>
  <si>
    <t>28/07/2025 12:10:04</t>
  </si>
  <si>
    <t>28/07/2025 12:11:34</t>
  </si>
  <si>
    <t>28/07/2025 12:11:52</t>
  </si>
  <si>
    <t>28/07/2025 12:12:05</t>
  </si>
  <si>
    <t>28/07/2025 12:12:53</t>
  </si>
  <si>
    <t>28/07/2025 12:18:38</t>
  </si>
  <si>
    <t>28/07/2025 12:20:50</t>
  </si>
  <si>
    <t>28/07/2025 12:44:05</t>
  </si>
  <si>
    <t>28/07/2025 12:46:28</t>
  </si>
  <si>
    <t>28/07/2025 12:47:30</t>
  </si>
  <si>
    <t>2a douglas road</t>
  </si>
  <si>
    <t>28/07/2025 12:47:48</t>
  </si>
  <si>
    <t>28/07/2025 13:19:47</t>
  </si>
  <si>
    <t>28/07/2025 13:34:27</t>
  </si>
  <si>
    <t>28/07/2025 13:40:27</t>
  </si>
  <si>
    <t>28/07/2025 13:47:36</t>
  </si>
  <si>
    <t>28/07/2025 14:00:28</t>
  </si>
  <si>
    <t>28/07/2025 14:05:34</t>
  </si>
  <si>
    <t>28/07/2025 14:30:24</t>
  </si>
  <si>
    <t>28/07/2025 14:35:33</t>
  </si>
  <si>
    <t>28/07/2025 14:41:52</t>
  </si>
  <si>
    <t>28/07/2025 15:44:59</t>
  </si>
  <si>
    <t>28/07/2025 15:49:08</t>
  </si>
  <si>
    <t>82 duddingston road</t>
  </si>
  <si>
    <t>28/07/2025 15:52:25</t>
  </si>
  <si>
    <t>28/07/2025 15:53:39</t>
  </si>
  <si>
    <t>28/07/2025 15:55:16</t>
  </si>
  <si>
    <t>28/07/2025 16:02:20</t>
  </si>
  <si>
    <t>28/07/2025 16:04:06</t>
  </si>
  <si>
    <t>28/07/2025 16:22:22</t>
  </si>
  <si>
    <t>28/07/2025 16:34:05</t>
  </si>
  <si>
    <t>28/07/2025 16:34:28</t>
  </si>
  <si>
    <t>25 granton mains gait</t>
  </si>
  <si>
    <t>28/07/2025 16:37:51</t>
  </si>
  <si>
    <t>28/07/2025 16:42:50</t>
  </si>
  <si>
    <t>28/07/2025 16:47:29</t>
  </si>
  <si>
    <t>2 colinton grove</t>
  </si>
  <si>
    <t>28/07/2025 16:49:02</t>
  </si>
  <si>
    <t>28/07/2025 16:53:57</t>
  </si>
  <si>
    <t>28/07/2025 16:57:02</t>
  </si>
  <si>
    <t>28/07/2025 17:01:20</t>
  </si>
  <si>
    <t>28/07/2025 17:04:55</t>
  </si>
  <si>
    <t>28/07/2025 17:10:07</t>
  </si>
  <si>
    <t>29/07/2025 06:44:16</t>
  </si>
  <si>
    <t>29/07/2025 06:45:01</t>
  </si>
  <si>
    <t>29/07/2025 06:51:32</t>
  </si>
  <si>
    <t>29/07/2025 07:00:30</t>
  </si>
  <si>
    <t>29/07/2025 07:04:30</t>
  </si>
  <si>
    <t>29/07/2025 07:27:06</t>
  </si>
  <si>
    <t>29/07/2025 07:36:35</t>
  </si>
  <si>
    <t>29/07/2025 07:59:52</t>
  </si>
  <si>
    <t>29/07/2025 08:09:39</t>
  </si>
  <si>
    <t>29/07/2025 08:10:24</t>
  </si>
  <si>
    <t>29/07/2025 08:10:57</t>
  </si>
  <si>
    <t>29/07/2025 08:21:04</t>
  </si>
  <si>
    <t>29/07/2025 08:25:20</t>
  </si>
  <si>
    <t>29/07/2025 08:32:16</t>
  </si>
  <si>
    <t>29/07/2025 08:52:13</t>
  </si>
  <si>
    <t>29/07/2025 08:59:32</t>
  </si>
  <si>
    <t>29/07/2025 09:07:24</t>
  </si>
  <si>
    <t>29/07/2025 09:20:22</t>
  </si>
  <si>
    <t xml:space="preserve">13-15 calton road </t>
  </si>
  <si>
    <t>29/07/2025 09:20:32</t>
  </si>
  <si>
    <t>29/07/2025 09:28:56</t>
  </si>
  <si>
    <t>29/07/2025 09:38:09</t>
  </si>
  <si>
    <t>29/07/2025 09:47:33</t>
  </si>
  <si>
    <t>29/07/2025 09:56:48</t>
  </si>
  <si>
    <t>29/07/2025 10:01:15</t>
  </si>
  <si>
    <t>29/07/2025 10:02:11</t>
  </si>
  <si>
    <t>29/07/2025 10:05:59</t>
  </si>
  <si>
    <t>29/07/2025 10:07:14</t>
  </si>
  <si>
    <t>29/07/2025 10:20:53</t>
  </si>
  <si>
    <t>29/07/2025 10:29:25</t>
  </si>
  <si>
    <t>29/07/2025 10:31:43</t>
  </si>
  <si>
    <t>29/07/2025 10:32:54</t>
  </si>
  <si>
    <t xml:space="preserve">22 merchiston park </t>
  </si>
  <si>
    <t>29/07/2025 10:33:51</t>
  </si>
  <si>
    <t>29/07/2025 10:34:24</t>
  </si>
  <si>
    <t>29/07/2025 10:37:33</t>
  </si>
  <si>
    <t>29/07/2025 10:41:16</t>
  </si>
  <si>
    <t>29/07/2025 10:56:27</t>
  </si>
  <si>
    <t>29/07/2025 11:01:10</t>
  </si>
  <si>
    <t>29/07/2025 11:02:15</t>
  </si>
  <si>
    <t>29/07/2025 11:22:14</t>
  </si>
  <si>
    <t>sn16 oas M</t>
  </si>
  <si>
    <t>29/07/2025 11:35:02</t>
  </si>
  <si>
    <t>Loop in Cardboard</t>
  </si>
  <si>
    <t>29/07/2025 11:38:12</t>
  </si>
  <si>
    <t>29/07/2025 11:42:10</t>
  </si>
  <si>
    <t>Loop Cardboard</t>
  </si>
  <si>
    <t>29/07/2025 11:43:11</t>
  </si>
  <si>
    <t>Loop</t>
  </si>
  <si>
    <t>29/07/2025 11:48:34</t>
  </si>
  <si>
    <t>29/07/2025 11:50:59</t>
  </si>
  <si>
    <t>29/07/2025 11:55:09</t>
  </si>
  <si>
    <t>29/07/2025 11:56:48</t>
  </si>
  <si>
    <t>29/07/2025 11:57:03</t>
  </si>
  <si>
    <t>29/07/2025 11:59:24</t>
  </si>
  <si>
    <t>29/07/2025 12:03:47</t>
  </si>
  <si>
    <t>29/07/2025 12:04:36</t>
  </si>
  <si>
    <t>29/07/2025 12:09:29</t>
  </si>
  <si>
    <t>29/07/2025 12:21:03</t>
  </si>
  <si>
    <t>29/07/2025 12:21:33</t>
  </si>
  <si>
    <t>29/07/2025 12:45:00</t>
  </si>
  <si>
    <t>29/07/2025 12:49:51</t>
  </si>
  <si>
    <t>29/07/2025 12:53:23</t>
  </si>
  <si>
    <t>29/07/2025 12:56:34</t>
  </si>
  <si>
    <t>29/07/2025 13:10:25</t>
  </si>
  <si>
    <t>29/07/2025 13:31:23</t>
  </si>
  <si>
    <t>29/07/2025 13:31:56</t>
  </si>
  <si>
    <t>29/07/2025 13:36:13</t>
  </si>
  <si>
    <t>29/07/2025 13:37:43</t>
  </si>
  <si>
    <t>29/07/2025 14:13:11</t>
  </si>
  <si>
    <t>29/07/2025 14:14:29</t>
  </si>
  <si>
    <t>29/07/2025 14:27:29</t>
  </si>
  <si>
    <t>29/07/2025 14:39:37</t>
  </si>
  <si>
    <t>29/07/2025 14:42:38</t>
  </si>
  <si>
    <t>29/07/2025 14:59:21</t>
  </si>
  <si>
    <t>29/07/2025 15:02:15</t>
  </si>
  <si>
    <t>abbotsford park</t>
  </si>
  <si>
    <t>29/07/2025 15:05:07</t>
  </si>
  <si>
    <t>29/07/2025 15:06:07</t>
  </si>
  <si>
    <t>29/07/2025 15:08:54</t>
  </si>
  <si>
    <t>29/07/2025 15:13:16</t>
  </si>
  <si>
    <t>29/07/2025 15:22:08</t>
  </si>
  <si>
    <t>29/07/2025 15:44:39</t>
  </si>
  <si>
    <t xml:space="preserve">Mobile Skips </t>
  </si>
  <si>
    <t>29/07/2025 15:48:41</t>
  </si>
  <si>
    <t>29/07/2025 15:49:42</t>
  </si>
  <si>
    <t>29/07/2025 16:17:42</t>
  </si>
  <si>
    <t>29/07/2025 16:25:19</t>
  </si>
  <si>
    <t>29/07/2025 16:32:41</t>
  </si>
  <si>
    <t>75 harlaw road</t>
  </si>
  <si>
    <t>29/07/2025 16:37:58</t>
  </si>
  <si>
    <t>29/07/2025 16:48:51</t>
  </si>
  <si>
    <t>29/07/2025 16:50:57</t>
  </si>
  <si>
    <t>30/07/2025 06:42:11</t>
  </si>
  <si>
    <t>30/07/2025 06:53:38</t>
  </si>
  <si>
    <t>30/07/2025 06:57:56</t>
  </si>
  <si>
    <t>30/07/2025 07:02:34</t>
  </si>
  <si>
    <t>30/07/2025 07:29:46</t>
  </si>
  <si>
    <t>30/07/2025 07:31:35</t>
  </si>
  <si>
    <t>30/07/2025 07:42:24</t>
  </si>
  <si>
    <t>30/07/2025 07:44:52</t>
  </si>
  <si>
    <t>30/07/2025 08:02:44</t>
  </si>
  <si>
    <t>30/07/2025 08:02:58</t>
  </si>
  <si>
    <t>30/07/2025 08:13:20</t>
  </si>
  <si>
    <t>30/07/2025 08:21:32</t>
  </si>
  <si>
    <t>andy mcaught</t>
  </si>
  <si>
    <t>30/07/2025 08:39:40</t>
  </si>
  <si>
    <t>30/07/2025 08:46:52</t>
  </si>
  <si>
    <t>30/07/2025 08:47:55</t>
  </si>
  <si>
    <t>30/07/2025 09:00:25</t>
  </si>
  <si>
    <t>30/07/2025 09:09:05</t>
  </si>
  <si>
    <t>30/07/2025 09:20:12</t>
  </si>
  <si>
    <t>30/07/2025 09:28:14</t>
  </si>
  <si>
    <t>30/07/2025 09:33:59</t>
  </si>
  <si>
    <t>30/07/2025 09:41:29</t>
  </si>
  <si>
    <t>30/07/2025 09:46:49</t>
  </si>
  <si>
    <t>30/07/2025 09:56:12</t>
  </si>
  <si>
    <t>30/07/2025 10:12:44</t>
  </si>
  <si>
    <t>30/07/2025 10:21:47</t>
  </si>
  <si>
    <t>30/07/2025 10:26:08</t>
  </si>
  <si>
    <t>30/07/2025 10:35:37</t>
  </si>
  <si>
    <t>30/07/2025 10:38:53</t>
  </si>
  <si>
    <t>30/07/2025 10:43:51</t>
  </si>
  <si>
    <t>30/07/2025 10:59:34</t>
  </si>
  <si>
    <t>30/07/2025 11:06:43</t>
  </si>
  <si>
    <t>30/07/2025 11:07:33</t>
  </si>
  <si>
    <t>30/07/2025 11:13:31</t>
  </si>
  <si>
    <t>30/07/2025 11:18:47</t>
  </si>
  <si>
    <t>30/07/2025 11:29:40</t>
  </si>
  <si>
    <t>30/07/2025 11:29:56</t>
  </si>
  <si>
    <t>30/07/2025 11:36:03</t>
  </si>
  <si>
    <t>30/07/2025 11:39:07</t>
  </si>
  <si>
    <t>30/07/2025 11:43:31</t>
  </si>
  <si>
    <t>Loop Cardboard Out</t>
  </si>
  <si>
    <t>30/07/2025 11:44:21</t>
  </si>
  <si>
    <t>30/07/2025 11:47:45</t>
  </si>
  <si>
    <t>30/07/2025 12:10:35</t>
  </si>
  <si>
    <t>30/07/2025 12:12:06</t>
  </si>
  <si>
    <t>30/07/2025 12:17:09</t>
  </si>
  <si>
    <t>30/07/2025 12:21:55</t>
  </si>
  <si>
    <t>30/07/2025 12:22:42</t>
  </si>
  <si>
    <t>30/07/2025 12:24:33</t>
  </si>
  <si>
    <t>63 restalrig avenue</t>
  </si>
  <si>
    <t>30/07/2025 12:37:28</t>
  </si>
  <si>
    <t>30/07/2025 12:47:56</t>
  </si>
  <si>
    <t>30/07/2025 12:52:38</t>
  </si>
  <si>
    <t>12/3 rothesay place</t>
  </si>
  <si>
    <t>30/07/2025 12:53:50</t>
  </si>
  <si>
    <t>30/07/2025 12:54:08</t>
  </si>
  <si>
    <t>30/07/2025 12:59:00</t>
  </si>
  <si>
    <t>30/07/2025 13:27:18</t>
  </si>
  <si>
    <t>30/07/2025 13:28:21</t>
  </si>
  <si>
    <t>30/07/2025 13:28:32</t>
  </si>
  <si>
    <t>30/07/2025 13:33:05</t>
  </si>
  <si>
    <t>30/07/2025 13:36:00</t>
  </si>
  <si>
    <t>30/07/2025 13:39:58</t>
  </si>
  <si>
    <t>30/07/2025 13:43:43</t>
  </si>
  <si>
    <t>30/07/2025 13:44:47</t>
  </si>
  <si>
    <t>30/07/2025 13:54:30</t>
  </si>
  <si>
    <t>30/07/2025 13:56:18</t>
  </si>
  <si>
    <t>30/07/2025 14:01:25</t>
  </si>
  <si>
    <t>30/07/2025 14:08:34</t>
  </si>
  <si>
    <t>30/07/2025 14:10:00</t>
  </si>
  <si>
    <t>30/07/2025 14:37:33</t>
  </si>
  <si>
    <t>81 elie avenue</t>
  </si>
  <si>
    <t>30/07/2025 14:55:56</t>
  </si>
  <si>
    <t>30/07/2025 14:59:20</t>
  </si>
  <si>
    <t>30/07/2025 14:59:49</t>
  </si>
  <si>
    <t>30/07/2025 15:03:39</t>
  </si>
  <si>
    <t>30/07/2025 15:05:34</t>
  </si>
  <si>
    <t>30/07/2025 15:18:53</t>
  </si>
  <si>
    <t>30/07/2025 15:19:50</t>
  </si>
  <si>
    <t>30/07/2025 15:27:53</t>
  </si>
  <si>
    <t>30/07/2025 15:35:29</t>
  </si>
  <si>
    <t>30/07/2025 15:41:01</t>
  </si>
  <si>
    <t>30/07/2025 15:42:58</t>
  </si>
  <si>
    <t>30/07/2025 15:47:14</t>
  </si>
  <si>
    <t>30/07/2025 15:49:56</t>
  </si>
  <si>
    <t>yard 16g ramsay colliery</t>
  </si>
  <si>
    <t>30/07/2025 15:50:09</t>
  </si>
  <si>
    <t>30/07/2025 15:57:00</t>
  </si>
  <si>
    <t>30/07/2025 16:02:22</t>
  </si>
  <si>
    <t>30/07/2025 16:02:41</t>
  </si>
  <si>
    <t>30/07/2025 16:05:36</t>
  </si>
  <si>
    <t>30/07/2025 16:32:44</t>
  </si>
  <si>
    <t>30/07/2025 16:44:38</t>
  </si>
  <si>
    <t>5/1 bells mills</t>
  </si>
  <si>
    <t>30/07/2025 16:45:42</t>
  </si>
  <si>
    <t>30/07/2025 16:50:18</t>
  </si>
  <si>
    <t>cara cottage</t>
  </si>
  <si>
    <t>30/07/2025 16:56:27</t>
  </si>
  <si>
    <t>31/07/2025 07:00:04</t>
  </si>
  <si>
    <t>31/07/2025 07:00:29</t>
  </si>
  <si>
    <t>31/07/2025 07:48:21</t>
  </si>
  <si>
    <t>17 east camus place</t>
  </si>
  <si>
    <t>31/07/2025 07:48:50</t>
  </si>
  <si>
    <t>31/07/2025 07:53:22</t>
  </si>
  <si>
    <t>31/07/2025 08:00:13</t>
  </si>
  <si>
    <t>31/07/2025 08:11:12</t>
  </si>
  <si>
    <t>31/07/2025 08:11:35</t>
  </si>
  <si>
    <t>31/07/2025 08:12:15</t>
  </si>
  <si>
    <t>31/07/2025 08:14:46</t>
  </si>
  <si>
    <t>31/07/2025 08:17:34</t>
  </si>
  <si>
    <t>31/07/2025 08:29:47</t>
  </si>
  <si>
    <t>31/07/2025 08:33:48</t>
  </si>
  <si>
    <t>31/07/2025 08:47:50</t>
  </si>
  <si>
    <t>31/07/2025 08:50:14</t>
  </si>
  <si>
    <t>31/07/2025 08:57:45</t>
  </si>
  <si>
    <t>31/07/2025 08:58:05</t>
  </si>
  <si>
    <t>31/07/2025 09:01:50</t>
  </si>
  <si>
    <t>31/07/2025 09:15:49</t>
  </si>
  <si>
    <t>31/07/2025 09:21:52</t>
  </si>
  <si>
    <t>31/07/2025 09:22:30</t>
  </si>
  <si>
    <t>31/07/2025 09:27:17</t>
  </si>
  <si>
    <t>31/07/2025 09:32:53</t>
  </si>
  <si>
    <t>31/07/2025 09:43:04</t>
  </si>
  <si>
    <t>8 broomhill road</t>
  </si>
  <si>
    <t>31/07/2025 09:46:16</t>
  </si>
  <si>
    <t>31/07/2025 09:48:46</t>
  </si>
  <si>
    <t>31/07/2025 09:48:54</t>
  </si>
  <si>
    <t>31/07/2025 10:01:09</t>
  </si>
  <si>
    <t>24 kellie court</t>
  </si>
  <si>
    <t>31/07/2025 10:01:46</t>
  </si>
  <si>
    <t>31/07/2025 10:13:58</t>
  </si>
  <si>
    <t>31/07/2025 10:21:12</t>
  </si>
  <si>
    <t>31/07/2025 10:33:58</t>
  </si>
  <si>
    <t>17 murrayfield drive</t>
  </si>
  <si>
    <t>31/07/2025 10:38:14</t>
  </si>
  <si>
    <t>31/07/2025 10:38:59</t>
  </si>
  <si>
    <t>31/07/2025 10:39:57</t>
  </si>
  <si>
    <t>31/07/2025 10:40:07</t>
  </si>
  <si>
    <t>31/07/2025 10:46:52</t>
  </si>
  <si>
    <t>31/07/2025 10:50:58</t>
  </si>
  <si>
    <t>31/07/2025 10:51:43</t>
  </si>
  <si>
    <t>31/07/2025 10:54:57</t>
  </si>
  <si>
    <t>31/07/2025 10:56:07</t>
  </si>
  <si>
    <t>new manor</t>
  </si>
  <si>
    <t>31/07/2025 10:56:41</t>
  </si>
  <si>
    <t>31/07/2025 10:56:55</t>
  </si>
  <si>
    <t>31/07/2025 11:05:01</t>
  </si>
  <si>
    <t>31/07/2025 11:23:00</t>
  </si>
  <si>
    <t>31/07/2025 11:24:57</t>
  </si>
  <si>
    <t>31/07/2025 11:25:44</t>
  </si>
  <si>
    <t>31/07/2025 11:27:57</t>
  </si>
  <si>
    <t>10 skeltiemuir grove</t>
  </si>
  <si>
    <t>31/07/2025 11:33:16</t>
  </si>
  <si>
    <t>31/07/2025 11:36:13</t>
  </si>
  <si>
    <t>31/07/2025 11:37:36</t>
  </si>
  <si>
    <t>31/07/2025 11:38:36</t>
  </si>
  <si>
    <t>31/07/2025 11:39:33</t>
  </si>
  <si>
    <t>31/07/2025 11:40:17</t>
  </si>
  <si>
    <t>31/07/2025 11:41:30</t>
  </si>
  <si>
    <t>31/07/2025 11:42:03</t>
  </si>
  <si>
    <t>31/07/2025 11:45:44</t>
  </si>
  <si>
    <t>31/07/2025 11:48:37</t>
  </si>
  <si>
    <t>31/07/2025 11:57:11</t>
  </si>
  <si>
    <t>31/07/2025 11:57:26</t>
  </si>
  <si>
    <t>31/07/2025 12:05:58</t>
  </si>
  <si>
    <t>31/07/2025 12:09:20</t>
  </si>
  <si>
    <t>daltons scrap</t>
  </si>
  <si>
    <t>31/07/2025 12:13:20</t>
  </si>
  <si>
    <t>Wild Joinery in</t>
  </si>
  <si>
    <t>31/07/2025 12:21:37</t>
  </si>
  <si>
    <t>31/07/2025 12:36:58</t>
  </si>
  <si>
    <t>31/07/2025 13:12:50</t>
  </si>
  <si>
    <t>31/07/2025 13:22:03</t>
  </si>
  <si>
    <t>31/07/2025 13:25:46</t>
  </si>
  <si>
    <t>22 kedslie road</t>
  </si>
  <si>
    <t>31/07/2025 13:26:30</t>
  </si>
  <si>
    <t>31/07/2025 13:30:19</t>
  </si>
  <si>
    <t>31/07/2025 13:36:21</t>
  </si>
  <si>
    <t>31/07/2025 13:42:06</t>
  </si>
  <si>
    <t>31/07/2025 13:47:02</t>
  </si>
  <si>
    <t>31/07/2025 13:49:59</t>
  </si>
  <si>
    <t>31/07/2025 13:50:22</t>
  </si>
  <si>
    <t>31/07/2025 13:59:17</t>
  </si>
  <si>
    <t>31/07/2025 14:03:19</t>
  </si>
  <si>
    <t>31/07/2025 14:23:42</t>
  </si>
  <si>
    <t>31/07/2025 14:29:27</t>
  </si>
  <si>
    <t>unit 53 peffer place</t>
  </si>
  <si>
    <t>31/07/2025 14:39:00</t>
  </si>
  <si>
    <t>31/07/2025 14:50:25</t>
  </si>
  <si>
    <t>31/07/2025 15:14:59</t>
  </si>
  <si>
    <t>31/07/2025 15:19:55</t>
  </si>
  <si>
    <t>31/07/2025 15:20:18</t>
  </si>
  <si>
    <t>31/07/2025 15:26:06</t>
  </si>
  <si>
    <t>31/07/2025 15:27:41</t>
  </si>
  <si>
    <t>31/07/2025 15:28:14</t>
  </si>
  <si>
    <t>31/07/2025 15:29:43</t>
  </si>
  <si>
    <t>31/07/2025 15:38:45</t>
  </si>
  <si>
    <t xml:space="preserve">12 grove street </t>
  </si>
  <si>
    <t>31/07/2025 15:51:30</t>
  </si>
  <si>
    <t>J&amp;M Murdoch 14 yd</t>
  </si>
  <si>
    <t>31/07/2025 15:57:26</t>
  </si>
  <si>
    <t>31/07/2025 16:00:49</t>
  </si>
  <si>
    <t>31/07/2025 16:01:29</t>
  </si>
  <si>
    <t>31/07/2025 16:04:31</t>
  </si>
  <si>
    <t>31/07/2025 16:04:48</t>
  </si>
  <si>
    <t>31/07/2025 16:08:33</t>
  </si>
  <si>
    <t>31/07/2025 16:09:12</t>
  </si>
  <si>
    <t>1 easter belmont road</t>
  </si>
  <si>
    <t>31/07/2025 16:13:38</t>
  </si>
  <si>
    <t>31/07/2025 16:17:14</t>
  </si>
  <si>
    <t>31/07/2025 16:28:48</t>
  </si>
  <si>
    <t>31/07/2025 16:34:13</t>
  </si>
  <si>
    <t>31/07/2025 16:42:44</t>
  </si>
  <si>
    <t>93 barnton park avenue</t>
  </si>
  <si>
    <t>31/07/2025 16:47:23</t>
  </si>
  <si>
    <t xml:space="preserve">ramsay colliery </t>
  </si>
  <si>
    <t>31/07/2025 16:53:12</t>
  </si>
  <si>
    <t>31/07/2025 17:07:02</t>
  </si>
  <si>
    <t>31/07/2025 17:08:14</t>
  </si>
  <si>
    <t>31/07/2025 17:10:25</t>
  </si>
  <si>
    <t>01/08/2025 06:50:52</t>
  </si>
  <si>
    <t>01/08/2025 06:56:15</t>
  </si>
  <si>
    <t>01/08/2025 06:58:06</t>
  </si>
  <si>
    <t>01/08/2025 07:00:35</t>
  </si>
  <si>
    <t>01/08/2025 07:02:17</t>
  </si>
  <si>
    <t>01/08/2025 07:03:34</t>
  </si>
  <si>
    <t>01/08/2025 07:04:57</t>
  </si>
  <si>
    <t>01/08/2025 07:06:21</t>
  </si>
  <si>
    <t>01/08/2025 07:11:09</t>
  </si>
  <si>
    <t>01/08/2025 07:17:00</t>
  </si>
  <si>
    <t>01/08/2025 07:41:45</t>
  </si>
  <si>
    <t>01/08/2025 07:50:30</t>
  </si>
  <si>
    <t>01/08/2025 07:53:00</t>
  </si>
  <si>
    <t>15 elginhaugh gardens</t>
  </si>
  <si>
    <t>01/08/2025 07:56:33</t>
  </si>
  <si>
    <t>01/08/2025 07:59:15</t>
  </si>
  <si>
    <t>01/08/2025 07:59:51</t>
  </si>
  <si>
    <t>01/08/2025 08:05:22</t>
  </si>
  <si>
    <t>79 curriehill castle drive</t>
  </si>
  <si>
    <t>01/08/2025 08:06:15</t>
  </si>
  <si>
    <t>01/08/2025 08:07:58</t>
  </si>
  <si>
    <t>01/08/2025 08:24:48</t>
  </si>
  <si>
    <t>01/08/2025 08:29:00</t>
  </si>
  <si>
    <t>01/08/2025 08:35:32</t>
  </si>
  <si>
    <t>01/08/2025 08:44:19</t>
  </si>
  <si>
    <t>01/08/2025 08:44:44</t>
  </si>
  <si>
    <t>01/08/2025 08:48:45</t>
  </si>
  <si>
    <t>01/08/2025 08:49:37</t>
  </si>
  <si>
    <t>edin cuppola co</t>
  </si>
  <si>
    <t>01/08/2025 08:49:44</t>
  </si>
  <si>
    <t>01/08/2025 08:53:20</t>
  </si>
  <si>
    <t>01/08/2025 08:57:11</t>
  </si>
  <si>
    <t>01/08/2025 09:03:05</t>
  </si>
  <si>
    <t>01/08/2025 09:06:03</t>
  </si>
  <si>
    <t>01/08/2025 09:06:27</t>
  </si>
  <si>
    <t>01/08/2025 09:12:54</t>
  </si>
  <si>
    <t>01/08/2025 09:15:31</t>
  </si>
  <si>
    <t>01/08/2025 09:45:32</t>
  </si>
  <si>
    <t>J&amp;M Murdoch 14yd</t>
  </si>
  <si>
    <t>01/08/2025 09:52:06</t>
  </si>
  <si>
    <t>J&amp;M Murdoch 8yd</t>
  </si>
  <si>
    <t>01/08/2025 09:58:06</t>
  </si>
  <si>
    <t>01/08/2025 10:07:29</t>
  </si>
  <si>
    <t>01/08/2025 10:09:02</t>
  </si>
  <si>
    <t>01/08/2025 10:15:36</t>
  </si>
  <si>
    <t>01/08/2025 10:23:44</t>
  </si>
  <si>
    <t>01/08/2025 10:23:57</t>
  </si>
  <si>
    <t>01/08/2025 10:27:06</t>
  </si>
  <si>
    <t>01/08/2025 11:34:04</t>
  </si>
  <si>
    <t>01/08/2025 11:40:12</t>
  </si>
  <si>
    <t>J&amp;M Murdoch 40yd</t>
  </si>
  <si>
    <t>01/08/2025 11:47:00</t>
  </si>
  <si>
    <t>01/08/2025 11:51:29</t>
  </si>
  <si>
    <t>01/08/2025 12:14:53</t>
  </si>
  <si>
    <t>22 stair park</t>
  </si>
  <si>
    <t>01/08/2025 12:15:23</t>
  </si>
  <si>
    <t>01/08/2025 12:23:44</t>
  </si>
  <si>
    <t>01/08/2025 12:28:51</t>
  </si>
  <si>
    <t>01/08/2025 12:29:42</t>
  </si>
  <si>
    <t>01/08/2025 12:30:41</t>
  </si>
  <si>
    <t>01/08/2025 12:31:24</t>
  </si>
  <si>
    <t>01/08/2025 12:33:54</t>
  </si>
  <si>
    <t>01/08/2025 12:41:30</t>
  </si>
  <si>
    <t>01/08/2025 12:43:18</t>
  </si>
  <si>
    <t>01/08/2025 12:48:41</t>
  </si>
  <si>
    <t>01/08/2025 12:53:20</t>
  </si>
  <si>
    <t>01/08/2025 12:57:31</t>
  </si>
  <si>
    <t>01/08/2025 13:03:56</t>
  </si>
  <si>
    <t>01/08/2025 13:09:32</t>
  </si>
  <si>
    <t>01/08/2025 13:13:55</t>
  </si>
  <si>
    <t>01/08/2025 13:18:45</t>
  </si>
  <si>
    <t>01/08/2025 13:33:30</t>
  </si>
  <si>
    <t>01/08/2025 13:44:15</t>
  </si>
  <si>
    <t>01/08/2025 14:09:32</t>
  </si>
  <si>
    <t>01/08/2025 14:15:31</t>
  </si>
  <si>
    <t>01/08/2025 14:36:25</t>
  </si>
  <si>
    <t>01/08/2025 14:51:59</t>
  </si>
  <si>
    <t>01/08/2025 14:56:45</t>
  </si>
  <si>
    <t>01/08/2025 14:57:28</t>
  </si>
  <si>
    <t>01/08/2025 15:02:34</t>
  </si>
  <si>
    <t>01/08/2025 15:06:23</t>
  </si>
  <si>
    <t>01/08/2025 15:14:03</t>
  </si>
  <si>
    <t>01/08/2025 15:19:08</t>
  </si>
  <si>
    <t>01/08/2025 15:24:15</t>
  </si>
  <si>
    <t>01/08/2025 15:31:40</t>
  </si>
  <si>
    <t>01/08/2025 15:45:47</t>
  </si>
  <si>
    <t>2 kinnear road</t>
  </si>
  <si>
    <t>01/08/2025 15:47:42</t>
  </si>
  <si>
    <t>01/08/2025 16:05:00</t>
  </si>
  <si>
    <t>01/08/2025 16:07:49</t>
  </si>
  <si>
    <t>01/08/2025 16:11:57</t>
  </si>
  <si>
    <t>98 hillwood rise</t>
  </si>
  <si>
    <t>01/08/2025 16:19:33</t>
  </si>
  <si>
    <t>01/08/2025 16:20:41</t>
  </si>
  <si>
    <t>01/08/2025 16:28:04</t>
  </si>
  <si>
    <t>yard 17a ramsay colliery</t>
  </si>
  <si>
    <t>01/08/2025 16:45:36</t>
  </si>
  <si>
    <t>01/08/2025 16:56:32</t>
  </si>
  <si>
    <t>46 elgin terrace</t>
  </si>
  <si>
    <t>01/08/2025 17:01:27</t>
  </si>
  <si>
    <t>02/08/2025 07:21:29</t>
  </si>
  <si>
    <t>02/08/2025 07:29:36</t>
  </si>
  <si>
    <t>02/08/2025 07:30:42</t>
  </si>
  <si>
    <t>02/08/2025 07:54:44</t>
  </si>
  <si>
    <t>4 ravenscroft gardens</t>
  </si>
  <si>
    <t>02/08/2025 08:05:11</t>
  </si>
  <si>
    <t>02/08/2025 08:15:28</t>
  </si>
  <si>
    <t>02/08/2025 08:16:10</t>
  </si>
  <si>
    <t>02/08/2025 08:17:58</t>
  </si>
  <si>
    <t>89 craigmount brae</t>
  </si>
  <si>
    <t>02/08/2025 08:23:41</t>
  </si>
  <si>
    <t>02/08/2025 08:24:06</t>
  </si>
  <si>
    <t>02/08/2025 08:31:25</t>
  </si>
  <si>
    <t>02/08/2025 09:18:38</t>
  </si>
  <si>
    <t>27 meadowbank road</t>
  </si>
  <si>
    <t>02/08/2025 09:28:34</t>
  </si>
  <si>
    <t>02/08/2025 09:30:43</t>
  </si>
  <si>
    <t>02/08/2025 09:32:38</t>
  </si>
  <si>
    <t>02/08/2025 09:38:08</t>
  </si>
  <si>
    <t>02/08/2025 09:38:39</t>
  </si>
  <si>
    <t>02/08/2025 09:51:10</t>
  </si>
  <si>
    <t>02/08/2025 10:26:04</t>
  </si>
  <si>
    <t>110 deanpark avenue</t>
  </si>
  <si>
    <t>02/08/2025 10:31:32</t>
  </si>
  <si>
    <t>loop in cardboard</t>
  </si>
  <si>
    <t>02/08/2025 10:37:27</t>
  </si>
  <si>
    <t>02/08/2025 10:38:44</t>
  </si>
  <si>
    <t>loop out cardboard</t>
  </si>
  <si>
    <t>02/08/2025 10:39:28</t>
  </si>
  <si>
    <t>loop in waste</t>
  </si>
  <si>
    <t>02/08/2025 10:58:34</t>
  </si>
  <si>
    <t>02/08/2025 11:01:09</t>
  </si>
  <si>
    <t>loop out waste</t>
  </si>
  <si>
    <t>02/08/2025 11:24:37</t>
  </si>
  <si>
    <t>02/08/2025 11:24:45</t>
  </si>
  <si>
    <t>02/08/2025 11:26:40</t>
  </si>
  <si>
    <t>02/08/2025 11:40:57</t>
  </si>
  <si>
    <t>02/08/2025 11:45:21</t>
  </si>
  <si>
    <t>02/08/2025 12:00:25</t>
  </si>
  <si>
    <t>02/08/2025 12:15:53</t>
  </si>
  <si>
    <t>02/08/2025 12:41:46</t>
  </si>
  <si>
    <t>24 chesser grove</t>
  </si>
  <si>
    <t>04/08/2025 06:59:58</t>
  </si>
  <si>
    <t>04/08/2025 07:01:13</t>
  </si>
  <si>
    <t>04/08/2025 07:01:59</t>
  </si>
  <si>
    <t>04/08/2025 08:04:16</t>
  </si>
  <si>
    <t>04/08/2025 08:05:41</t>
  </si>
  <si>
    <t>04/08/2025 08:06:28</t>
  </si>
  <si>
    <t>04/08/2025 08:06:51</t>
  </si>
  <si>
    <t>22 holly terrace</t>
  </si>
  <si>
    <t>04/08/2025 08:14:25</t>
  </si>
  <si>
    <t>04/08/2025 08:15:11</t>
  </si>
  <si>
    <t>04/08/2025 08:15:28</t>
  </si>
  <si>
    <t>loop card out</t>
  </si>
  <si>
    <t>04/08/2025 08:16:07</t>
  </si>
  <si>
    <t>04/08/2025 08:21:58</t>
  </si>
  <si>
    <t>04/08/2025 08:22:54</t>
  </si>
  <si>
    <t>04/08/2025 08:23:08</t>
  </si>
  <si>
    <t>04/08/2025 08:29:42</t>
  </si>
  <si>
    <t>04/08/2025 08:32:16</t>
  </si>
  <si>
    <t>04/08/2025 08:37:52</t>
  </si>
  <si>
    <t>04/08/2025 08:47:22</t>
  </si>
  <si>
    <t>04/08/2025 08:48:26</t>
  </si>
  <si>
    <t>04/08/2025 08:49:24</t>
  </si>
  <si>
    <t>04/08/2025 08:52:52</t>
  </si>
  <si>
    <t>04/08/2025 08:57:16</t>
  </si>
  <si>
    <t>04/08/2025 09:04:46</t>
  </si>
  <si>
    <t>04/08/2025 09:05:15</t>
  </si>
  <si>
    <t>04/08/2025 09:09:30</t>
  </si>
  <si>
    <t>04/08/2025 09:16:31</t>
  </si>
  <si>
    <t>04/08/2025 09:21:05</t>
  </si>
  <si>
    <t>04/08/2025 09:21:24</t>
  </si>
  <si>
    <t>04/08/2025 09:23:06</t>
  </si>
  <si>
    <t>04/08/2025 09:25:54</t>
  </si>
  <si>
    <t>loop cardboard</t>
  </si>
  <si>
    <t>04/08/2025 09:26:16</t>
  </si>
  <si>
    <t>04/08/2025 09:28:07</t>
  </si>
  <si>
    <t>04/08/2025 09:29:29</t>
  </si>
  <si>
    <t>04/08/2025 09:30:29</t>
  </si>
  <si>
    <t xml:space="preserve">loop </t>
  </si>
  <si>
    <t>04/08/2025 09:31:31</t>
  </si>
  <si>
    <t>04/08/2025 09:37:27</t>
  </si>
  <si>
    <t>04/08/2025 09:38:38</t>
  </si>
  <si>
    <t>04/08/2025 09:50:30</t>
  </si>
  <si>
    <t>04/08/2025 09:50:49</t>
  </si>
  <si>
    <t>04/08/2025 09:58:12</t>
  </si>
  <si>
    <t>04/08/2025 10:08:35</t>
  </si>
  <si>
    <t>25 liberton gardens</t>
  </si>
  <si>
    <t>04/08/2025 10:10:52</t>
  </si>
  <si>
    <t>04/08/2025 10:23:50</t>
  </si>
  <si>
    <t>04/08/2025 10:39:13</t>
  </si>
  <si>
    <t>25 newmills road</t>
  </si>
  <si>
    <t>04/08/2025 10:40:52</t>
  </si>
  <si>
    <t>04/08/2025 10:42:47</t>
  </si>
  <si>
    <t>04/08/2025 10:46:46</t>
  </si>
  <si>
    <t>31 bath road</t>
  </si>
  <si>
    <t>04/08/2025 10:47:27</t>
  </si>
  <si>
    <t>04/08/2025 10:50:03</t>
  </si>
  <si>
    <t>ps constrution</t>
  </si>
  <si>
    <t>04/08/2025 10:50:25</t>
  </si>
  <si>
    <t>04/08/2025 10:52:55</t>
  </si>
  <si>
    <t>04/08/2025 10:57:08</t>
  </si>
  <si>
    <t>04/08/2025 10:57:30</t>
  </si>
  <si>
    <t>04/08/2025 11:06:41</t>
  </si>
  <si>
    <t>04/08/2025 11:08:18</t>
  </si>
  <si>
    <t>04/08/2025 11:08:59</t>
  </si>
  <si>
    <t>04/08/2025 11:12:27</t>
  </si>
  <si>
    <t>04/08/2025 11:15:04</t>
  </si>
  <si>
    <t>04/08/2025 11:17:35</t>
  </si>
  <si>
    <t>04/08/2025 11:33:21</t>
  </si>
  <si>
    <t>04/08/2025 11:42:32</t>
  </si>
  <si>
    <t>04/08/2025 11:57:49</t>
  </si>
  <si>
    <t>04/08/2025 11:58:25</t>
  </si>
  <si>
    <t>04/08/2025 12:01:47</t>
  </si>
  <si>
    <t>04/08/2025 12:05:12</t>
  </si>
  <si>
    <t>04/08/2025 12:14:51</t>
  </si>
  <si>
    <t>04/08/2025 12:19:32</t>
  </si>
  <si>
    <t>04/08/2025 12:22:18</t>
  </si>
  <si>
    <t>04/08/2025 12:23:42</t>
  </si>
  <si>
    <t>04/08/2025 12:34:47</t>
  </si>
  <si>
    <t>04/08/2025 12:42:42</t>
  </si>
  <si>
    <t>04/08/2025 12:45:41</t>
  </si>
  <si>
    <t>04/08/2025 12:47:01</t>
  </si>
  <si>
    <t>04/08/2025 12:50:18</t>
  </si>
  <si>
    <t>04/08/2025 12:54:35</t>
  </si>
  <si>
    <t>04/08/2025 12:54:58</t>
  </si>
  <si>
    <t>04/08/2025 12:57:41</t>
  </si>
  <si>
    <t>04/08/2025 13:06:56</t>
  </si>
  <si>
    <t>04/08/2025 13:12:54</t>
  </si>
  <si>
    <t>04/08/2025 13:22:23</t>
  </si>
  <si>
    <t>04/08/2025 13:28:58</t>
  </si>
  <si>
    <t>04/08/2025 13:40:54</t>
  </si>
  <si>
    <t>04/08/2025 13:47:42</t>
  </si>
  <si>
    <t>04/08/2025 13:48:04</t>
  </si>
  <si>
    <t>04/08/2025 13:49:51</t>
  </si>
  <si>
    <t>04/08/2025 13:53:21</t>
  </si>
  <si>
    <t>04/08/2025 14:03:14</t>
  </si>
  <si>
    <t>04/08/2025 14:06:27</t>
  </si>
  <si>
    <t>04/08/2025 14:11:48</t>
  </si>
  <si>
    <t>04/08/2025 14:17:42</t>
  </si>
  <si>
    <t>04/08/2025 14:25:42</t>
  </si>
  <si>
    <t>04/08/2025 14:26:02</t>
  </si>
  <si>
    <t>04/08/2025 14:29:12</t>
  </si>
  <si>
    <t>04/08/2025 14:30:02</t>
  </si>
  <si>
    <t>04/08/2025 14:32:50</t>
  </si>
  <si>
    <t>04/08/2025 14:38:08</t>
  </si>
  <si>
    <t>04/08/2025 14:38:42</t>
  </si>
  <si>
    <t>04/08/2025 14:55:18</t>
  </si>
  <si>
    <t>04/08/2025 15:10:16</t>
  </si>
  <si>
    <t>04/08/2025 15:22:32</t>
  </si>
  <si>
    <t>04/08/2025 15:24:36</t>
  </si>
  <si>
    <t>14 edgelaw rigg</t>
  </si>
  <si>
    <t>04/08/2025 15:25:55</t>
  </si>
  <si>
    <t>04/08/2025 15:27:26</t>
  </si>
  <si>
    <t>04/08/2025 15:31:09</t>
  </si>
  <si>
    <t>04/08/2025 15:39:52</t>
  </si>
  <si>
    <t>04/08/2025 15:43:43</t>
  </si>
  <si>
    <t>04/08/2025 15:47:27</t>
  </si>
  <si>
    <t>04/08/2025 15:49:34</t>
  </si>
  <si>
    <t>04/08/2025 15:58:36</t>
  </si>
  <si>
    <t>04/08/2025 16:05:07</t>
  </si>
  <si>
    <t>04/08/2025 16:30:50</t>
  </si>
  <si>
    <t>04/08/2025 16:41:31</t>
  </si>
  <si>
    <t>04/08/2025 16:44:25</t>
  </si>
  <si>
    <t>04/08/2025 16:51:21</t>
  </si>
  <si>
    <t>04/08/2025 17:08:52</t>
  </si>
  <si>
    <t>04/08/2025 17:09:33</t>
  </si>
  <si>
    <t>32 kemps end</t>
  </si>
  <si>
    <t>04/08/2025 17:10:16</t>
  </si>
  <si>
    <t xml:space="preserve">10 wilkinson drive </t>
  </si>
  <si>
    <t>04/08/2025 17:19:12</t>
  </si>
  <si>
    <t>05/08/2025 06:18:06</t>
  </si>
  <si>
    <t>05/08/2025 06:41:41</t>
  </si>
  <si>
    <t>05/08/2025 06:59:45</t>
  </si>
  <si>
    <t>05/08/2025 07:08:07</t>
  </si>
  <si>
    <t>05/08/2025 07:13:43</t>
  </si>
  <si>
    <t>05/08/2025 07:43:48</t>
  </si>
  <si>
    <t>05/08/2025 07:49:57</t>
  </si>
  <si>
    <t>05/08/2025 08:04:15</t>
  </si>
  <si>
    <t>murdoch 40yd</t>
  </si>
  <si>
    <t>05/08/2025 08:04:50</t>
  </si>
  <si>
    <t>05/08/2025 08:08:13</t>
  </si>
  <si>
    <t>05/08/2025 08:08:46</t>
  </si>
  <si>
    <t>05/08/2025 08:21:20</t>
  </si>
  <si>
    <t>05/08/2025 08:24:59</t>
  </si>
  <si>
    <t>05/08/2025 08:33:47</t>
  </si>
  <si>
    <t>05/08/2025 08:45:41</t>
  </si>
  <si>
    <t>05/08/2025 08:46:16</t>
  </si>
  <si>
    <t>PS CONSTRUCTION IN</t>
  </si>
  <si>
    <t>05/08/2025 08:49:34</t>
  </si>
  <si>
    <t>05/08/2025 09:03:07</t>
  </si>
  <si>
    <t>05/08/2025 09:03:23</t>
  </si>
  <si>
    <t>05/08/2025 09:08:47</t>
  </si>
  <si>
    <t>05/08/2025 09:17:18</t>
  </si>
  <si>
    <t>05/08/2025 09:18:49</t>
  </si>
  <si>
    <t>05/08/2025 09:18:55</t>
  </si>
  <si>
    <t>05/08/2025 09:21:39</t>
  </si>
  <si>
    <t>05/08/2025 09:22:10</t>
  </si>
  <si>
    <t>05/08/2025 09:26:13</t>
  </si>
  <si>
    <t>05/08/2025 09:27:06</t>
  </si>
  <si>
    <t>05/08/2025 09:35:55</t>
  </si>
  <si>
    <t>05/08/2025 09:47:53</t>
  </si>
  <si>
    <t>05/08/2025 09:53:57</t>
  </si>
  <si>
    <t>05/08/2025 09:58:34</t>
  </si>
  <si>
    <t>05/08/2025 09:59:01</t>
  </si>
  <si>
    <t>05/08/2025 10:05:08</t>
  </si>
  <si>
    <t>05/08/2025 10:13:45</t>
  </si>
  <si>
    <t>05/08/2025 10:18:02</t>
  </si>
  <si>
    <t>05/08/2025 10:19:15</t>
  </si>
  <si>
    <t>05/08/2025 10:29:55</t>
  </si>
  <si>
    <t>lawrence in</t>
  </si>
  <si>
    <t>05/08/2025 10:30:11</t>
  </si>
  <si>
    <t>05/08/2025 10:34:17</t>
  </si>
  <si>
    <t>Murdoch in 30yd but pure landfill</t>
  </si>
  <si>
    <t>05/08/2025 10:34:42</t>
  </si>
  <si>
    <t>05/08/2025 10:40:31</t>
  </si>
  <si>
    <t>05/08/2025 10:58:03</t>
  </si>
  <si>
    <t>05/08/2025 11:08:29</t>
  </si>
  <si>
    <t>RUSSEL IN</t>
  </si>
  <si>
    <t>05/08/2025 11:13:04</t>
  </si>
  <si>
    <t>05/08/2025 11:14:57</t>
  </si>
  <si>
    <t>RUSSEL OUT</t>
  </si>
  <si>
    <t>05/08/2025 11:20:04</t>
  </si>
  <si>
    <t>OUR CAGE - ROLLO IN</t>
  </si>
  <si>
    <t>05/08/2025 11:27:22</t>
  </si>
  <si>
    <t>OUR CAGE - ROLLO OUT</t>
  </si>
  <si>
    <t>05/08/2025 11:30:32</t>
  </si>
  <si>
    <t>05/08/2025 11:41:28</t>
  </si>
  <si>
    <t>05/08/2025 11:44:33</t>
  </si>
  <si>
    <t>05/08/2025 11:46:44</t>
  </si>
  <si>
    <t>Vetro in</t>
  </si>
  <si>
    <t>05/08/2025 11:51:02</t>
  </si>
  <si>
    <t>LOOP IN card</t>
  </si>
  <si>
    <t>05/08/2025 11:55:21</t>
  </si>
  <si>
    <t>ACORN OUT</t>
  </si>
  <si>
    <t>05/08/2025 11:56:50</t>
  </si>
  <si>
    <t>Loop out card</t>
  </si>
  <si>
    <t>05/08/2025 11:57:41</t>
  </si>
  <si>
    <t>05/08/2025 12:06:37</t>
  </si>
  <si>
    <t>VETRO OUT</t>
  </si>
  <si>
    <t>05/08/2025 12:13:26</t>
  </si>
  <si>
    <t>05/08/2025 12:17:10</t>
  </si>
  <si>
    <t>05/08/2025 12:21:49</t>
  </si>
  <si>
    <t>05/08/2025 12:30:31</t>
  </si>
  <si>
    <t>05/08/2025 12:33:56</t>
  </si>
  <si>
    <t>Murdoch in 30 yard</t>
  </si>
  <si>
    <t>05/08/2025 12:52:51</t>
  </si>
  <si>
    <t>Murdoch out 30 yard</t>
  </si>
  <si>
    <t>05/08/2025 13:17:21</t>
  </si>
  <si>
    <t>05/08/2025 13:21:20</t>
  </si>
  <si>
    <t>05/08/2025 13:31:38</t>
  </si>
  <si>
    <t>05/08/2025 13:33:10</t>
  </si>
  <si>
    <t>05/08/2025 13:33:26</t>
  </si>
  <si>
    <t>billy mobile skips in</t>
  </si>
  <si>
    <t>05/08/2025 13:35:18</t>
  </si>
  <si>
    <t>05/08/2025 13:39:11</t>
  </si>
  <si>
    <t>05/08/2025 13:39:39</t>
  </si>
  <si>
    <t>05/08/2025 13:42:39</t>
  </si>
  <si>
    <t>billy mobile skips out</t>
  </si>
  <si>
    <t>05/08/2025 13:43:00</t>
  </si>
  <si>
    <t>05/08/2025 13:43:37</t>
  </si>
  <si>
    <t>05/08/2025 13:49:12</t>
  </si>
  <si>
    <t>05/08/2025 13:53:52</t>
  </si>
  <si>
    <t>05/08/2025 14:20:33</t>
  </si>
  <si>
    <t>05/08/2025 14:26:34</t>
  </si>
  <si>
    <t>05/08/2025 14:30:03</t>
  </si>
  <si>
    <t>05/08/2025 14:31:55</t>
  </si>
  <si>
    <t>05/08/2025 15:05:19</t>
  </si>
  <si>
    <t>05/08/2025 15:06:01</t>
  </si>
  <si>
    <t>05/08/2025 15:06:08</t>
  </si>
  <si>
    <t>05/08/2025 15:10:34</t>
  </si>
  <si>
    <t>05/08/2025 15:11:06</t>
  </si>
  <si>
    <t>05/08/2025 15:16:06</t>
  </si>
  <si>
    <t>Murdoch in empty no box on back</t>
  </si>
  <si>
    <t>05/08/2025 15:17:45</t>
  </si>
  <si>
    <t>Frederick st in</t>
  </si>
  <si>
    <t>05/08/2025 15:18:19</t>
  </si>
  <si>
    <t>05/08/2025 15:18:41</t>
  </si>
  <si>
    <t>05/08/2025 15:22:21</t>
  </si>
  <si>
    <t>murdoch out took box</t>
  </si>
  <si>
    <t>05/08/2025 15:22:49</t>
  </si>
  <si>
    <t>05/08/2025 15:27:36</t>
  </si>
  <si>
    <t>05/08/2025 15:31:33</t>
  </si>
  <si>
    <t>05/08/2025 15:36:54</t>
  </si>
  <si>
    <t>05/08/2025 16:01:08</t>
  </si>
  <si>
    <t>05/08/2025 16:13:29</t>
  </si>
  <si>
    <t>05/08/2025 16:17:53</t>
  </si>
  <si>
    <t>05/08/2025 16:24:16</t>
  </si>
  <si>
    <t>05/08/2025 16:53:46</t>
  </si>
  <si>
    <t>05/08/2025 17:00:11</t>
  </si>
  <si>
    <t>05/08/2025 17:29:48</t>
  </si>
  <si>
    <t>05/08/2025 17:32:35</t>
  </si>
  <si>
    <t>05/08/2025 17:43:07</t>
  </si>
  <si>
    <t>05/08/2025 17:57:42</t>
  </si>
  <si>
    <t>05/08/2025 18:03:26</t>
  </si>
  <si>
    <t>05/08/2025 18:08:12</t>
  </si>
  <si>
    <t>05/08/2025 18:08:49</t>
  </si>
  <si>
    <t>05/08/2025 18:14:19</t>
  </si>
  <si>
    <t>05/08/2025 18:17:40</t>
  </si>
  <si>
    <t>06/08/2025 06:02:19</t>
  </si>
  <si>
    <t>06/08/2025 06:03:25</t>
  </si>
  <si>
    <t>06/08/2025 06:27:32</t>
  </si>
  <si>
    <t>06/08/2025 06:57:52</t>
  </si>
  <si>
    <t>06/08/2025 07:00:48</t>
  </si>
  <si>
    <t>06/08/2025 07:23:34</t>
  </si>
  <si>
    <t>UMM in</t>
  </si>
  <si>
    <t>06/08/2025 07:47:33</t>
  </si>
  <si>
    <t>06/08/2025 07:50:34</t>
  </si>
  <si>
    <t>06/08/2025 07:51:20</t>
  </si>
  <si>
    <t>06/08/2025 07:54:16</t>
  </si>
  <si>
    <t>06/08/2025 07:58:46</t>
  </si>
  <si>
    <t>06/08/2025 07:59:25</t>
  </si>
  <si>
    <t>06/08/2025 08:00:55</t>
  </si>
  <si>
    <t>06/08/2025 08:07:54</t>
  </si>
  <si>
    <t>06/08/2025 08:15:23</t>
  </si>
  <si>
    <t>06/08/2025 08:19:20</t>
  </si>
  <si>
    <t>06/08/2025 08:31:53</t>
  </si>
  <si>
    <t>06/08/2025 08:46:00</t>
  </si>
  <si>
    <t>06/08/2025 08:50:22</t>
  </si>
  <si>
    <t>06/08/2025 09:16:24</t>
  </si>
  <si>
    <t>06/08/2025 09:24:52</t>
  </si>
  <si>
    <t>06/08/2025 09:53:25</t>
  </si>
  <si>
    <t>06/08/2025 09:54:36</t>
  </si>
  <si>
    <t>06/08/2025 09:57:37</t>
  </si>
  <si>
    <t>CRESCENT IN</t>
  </si>
  <si>
    <t>06/08/2025 10:04:03</t>
  </si>
  <si>
    <t>06/08/2025 10:14:52</t>
  </si>
  <si>
    <t>CRESCENT OUT</t>
  </si>
  <si>
    <t>06/08/2025 10:34:44</t>
  </si>
  <si>
    <t>06/08/2025 10:43:04</t>
  </si>
  <si>
    <t>06/08/2025 10:52:14</t>
  </si>
  <si>
    <t>06/08/2025 10:52:46</t>
  </si>
  <si>
    <t>06/08/2025 11:06:12</t>
  </si>
  <si>
    <t>06/08/2025 11:11:33</t>
  </si>
  <si>
    <t>06/08/2025 11:18:56</t>
  </si>
  <si>
    <t>06/08/2025 11:32:43</t>
  </si>
  <si>
    <t>06/08/2025 11:33:00</t>
  </si>
  <si>
    <t>06/08/2025 11:39:26</t>
  </si>
  <si>
    <t>06/08/2025 11:47:19</t>
  </si>
  <si>
    <t>06/08/2025 11:47:40</t>
  </si>
  <si>
    <t>LOOP IN - CARDBOARD</t>
  </si>
  <si>
    <t>06/08/2025 11:53:04</t>
  </si>
  <si>
    <t>LOOP OUT - CARDBOARD</t>
  </si>
  <si>
    <t>06/08/2025 11:53:45</t>
  </si>
  <si>
    <t>LOOP IN - WASTE</t>
  </si>
  <si>
    <t>06/08/2025 11:56:58</t>
  </si>
  <si>
    <t>LOOP OUT - WASTE</t>
  </si>
  <si>
    <t>06/08/2025 12:04:02</t>
  </si>
  <si>
    <t>06/08/2025 12:05:25</t>
  </si>
  <si>
    <t>06/08/2025 12:16:26</t>
  </si>
  <si>
    <t>WM HAMILTON - EMPTY</t>
  </si>
  <si>
    <t>06/08/2025 12:20:36</t>
  </si>
  <si>
    <t>06/08/2025 12:27:47</t>
  </si>
  <si>
    <t>ACORN IN</t>
  </si>
  <si>
    <t>06/08/2025 12:28:45</t>
  </si>
  <si>
    <t>06/08/2025 12:36:13</t>
  </si>
  <si>
    <t>MURDOCH 8YRD</t>
  </si>
  <si>
    <t>06/08/2025 12:50:55</t>
  </si>
  <si>
    <t>PESHY IN</t>
  </si>
  <si>
    <t>06/08/2025 12:51:22</t>
  </si>
  <si>
    <t>OUR CAGE FULL - ROLLO</t>
  </si>
  <si>
    <t>06/08/2025 13:19:25</t>
  </si>
  <si>
    <t>WM HAMILTON - FULL</t>
  </si>
  <si>
    <t>06/08/2025 13:19:45</t>
  </si>
  <si>
    <t>06/08/2025 13:23:29</t>
  </si>
  <si>
    <t>PESHY OUT</t>
  </si>
  <si>
    <t>06/08/2025 13:25:14</t>
  </si>
  <si>
    <t>06/08/2025 13:29:42</t>
  </si>
  <si>
    <t>06/08/2025 13:30:04</t>
  </si>
  <si>
    <t>06/08/2025 13:30:22</t>
  </si>
  <si>
    <t>06/08/2025 13:33:10</t>
  </si>
  <si>
    <t>06/08/2025 13:36:37</t>
  </si>
  <si>
    <t>06/08/2025 13:36:57</t>
  </si>
  <si>
    <t>06/08/2025 13:37:59</t>
  </si>
  <si>
    <t>06/08/2025 13:38:35</t>
  </si>
  <si>
    <t>06/08/2025 13:39:32</t>
  </si>
  <si>
    <t>Drop kerbs out</t>
  </si>
  <si>
    <t>06/08/2025 13:43:30</t>
  </si>
  <si>
    <t>06/08/2025 13:43:49</t>
  </si>
  <si>
    <t>murdoch out empty 14 yard</t>
  </si>
  <si>
    <t>06/08/2025 13:56:06</t>
  </si>
  <si>
    <t>Geeraf in</t>
  </si>
  <si>
    <t>06/08/2025 13:56:28</t>
  </si>
  <si>
    <t>06/08/2025 13:59:04</t>
  </si>
  <si>
    <t>06/08/2025 14:03:30</t>
  </si>
  <si>
    <t>06/08/2025 14:09:19</t>
  </si>
  <si>
    <t>fresh start in mattress</t>
  </si>
  <si>
    <t>06/08/2025 14:10:37</t>
  </si>
  <si>
    <t>06/08/2025 14:13:28</t>
  </si>
  <si>
    <t>06/08/2025 14:24:29</t>
  </si>
  <si>
    <t>06/08/2025 14:28:40</t>
  </si>
  <si>
    <t>Fresh start out</t>
  </si>
  <si>
    <t>06/08/2025 14:33:28</t>
  </si>
  <si>
    <t>Loop out cardboard</t>
  </si>
  <si>
    <t>06/08/2025 14:33:46</t>
  </si>
  <si>
    <t>06/08/2025 14:34:33</t>
  </si>
  <si>
    <t>06/08/2025 14:38:43</t>
  </si>
  <si>
    <t>06/08/2025 14:41:57</t>
  </si>
  <si>
    <t>06/08/2025 14:52:25</t>
  </si>
  <si>
    <t>06/08/2025 14:54:17</t>
  </si>
  <si>
    <t>06/08/2025 15:09:48</t>
  </si>
  <si>
    <t>murdoch 14yd</t>
  </si>
  <si>
    <t>06/08/2025 15:11:10</t>
  </si>
  <si>
    <t>06/08/2025 15:12:23</t>
  </si>
  <si>
    <t>06/08/2025 15:14:10</t>
  </si>
  <si>
    <t>wn19 hrr in</t>
  </si>
  <si>
    <t>06/08/2025 15:16:25</t>
  </si>
  <si>
    <t>06/08/2025 15:17:55</t>
  </si>
  <si>
    <t>06/08/2025 15:19:04</t>
  </si>
  <si>
    <t>mckenzies empty</t>
  </si>
  <si>
    <t>06/08/2025 15:19:45</t>
  </si>
  <si>
    <t>06/08/2025 15:20:00</t>
  </si>
  <si>
    <t>wn19 hrr out</t>
  </si>
  <si>
    <t>06/08/2025 15:27:58</t>
  </si>
  <si>
    <t>06/08/2025 15:30:41</t>
  </si>
  <si>
    <t>06/08/2025 15:36:36</t>
  </si>
  <si>
    <t>mckenzies leaving with rubble</t>
  </si>
  <si>
    <t>06/08/2025 15:46:56</t>
  </si>
  <si>
    <t>06/08/2025 15:56:30</t>
  </si>
  <si>
    <t>tipper - rubble to mckenzies</t>
  </si>
  <si>
    <t>06/08/2025 15:58:48</t>
  </si>
  <si>
    <t>sloan street full - our cage</t>
  </si>
  <si>
    <t>06/08/2025 16:02:16</t>
  </si>
  <si>
    <t>06/08/2025 16:04:22</t>
  </si>
  <si>
    <t>sloan street empty</t>
  </si>
  <si>
    <t>06/08/2025 16:09:35</t>
  </si>
  <si>
    <t>06/08/2025 16:14:36</t>
  </si>
  <si>
    <t>06/08/2025 16:22:41</t>
  </si>
  <si>
    <t>06/08/2025 16:28:46</t>
  </si>
  <si>
    <t>06/08/2025 16:45:50</t>
  </si>
  <si>
    <t>06/08/2025 17:18:25</t>
  </si>
  <si>
    <t>06/08/2025 17:47:39</t>
  </si>
  <si>
    <t>06/08/2025 17:56:24</t>
  </si>
  <si>
    <t>06/08/2025 18:48:15</t>
  </si>
  <si>
    <t>06/08/2025 18:56:51</t>
  </si>
  <si>
    <t>06/08/2025 19:53:35</t>
  </si>
  <si>
    <t>06/08/2025 20:03:50</t>
  </si>
  <si>
    <t>07/08/2025 05:54:17</t>
  </si>
  <si>
    <t>07/08/2025 06:10:04</t>
  </si>
  <si>
    <t>07/08/2025 06:47:41</t>
  </si>
  <si>
    <t>07/08/2025 06:49:47</t>
  </si>
  <si>
    <t>07/08/2025 06:56:25</t>
  </si>
  <si>
    <t>07/08/2025 07:50:56</t>
  </si>
  <si>
    <t>07/08/2025 07:55:53</t>
  </si>
  <si>
    <t>07/08/2025 07:59:02</t>
  </si>
  <si>
    <t>07/08/2025 08:04:56</t>
  </si>
  <si>
    <t>07/08/2025 08:05:13</t>
  </si>
  <si>
    <t>07/08/2025 08:05:34</t>
  </si>
  <si>
    <t>07/08/2025 08:05:56</t>
  </si>
  <si>
    <t>07/08/2025 08:08:31</t>
  </si>
  <si>
    <t>43 dick place</t>
  </si>
  <si>
    <t>07/08/2025 08:12:57</t>
  </si>
  <si>
    <t>07/08/2025 08:15:50</t>
  </si>
  <si>
    <t>07/08/2025 08:17:41</t>
  </si>
  <si>
    <t>07/08/2025 08:19:01</t>
  </si>
  <si>
    <t>07/08/2025 08:22:26</t>
  </si>
  <si>
    <t>07/08/2025 08:22:46</t>
  </si>
  <si>
    <t>07/08/2025 08:33:18</t>
  </si>
  <si>
    <t>07/08/2025 09:07:12</t>
  </si>
  <si>
    <t>07/08/2025 09:07:59</t>
  </si>
  <si>
    <t>07/08/2025 09:18:49</t>
  </si>
  <si>
    <t>07/08/2025 09:19:26</t>
  </si>
  <si>
    <t>07/08/2025 09:22:59</t>
  </si>
  <si>
    <t>07/08/2025 09:26:28</t>
  </si>
  <si>
    <t>07/08/2025 09:27:26</t>
  </si>
  <si>
    <t>07/08/2025 09:30:11</t>
  </si>
  <si>
    <t>07/08/2025 09:30:30</t>
  </si>
  <si>
    <t>07/08/2025 09:34:59</t>
  </si>
  <si>
    <t>07/08/2025 09:35:09</t>
  </si>
  <si>
    <t>07/08/2025 09:44:17</t>
  </si>
  <si>
    <t>07/08/2025 09:53:46</t>
  </si>
  <si>
    <t>J&amp;M Murdoch 14yd E</t>
  </si>
  <si>
    <t>07/08/2025 10:05:41</t>
  </si>
  <si>
    <t>10a lower broomieknowe</t>
  </si>
  <si>
    <t>07/08/2025 10:09:22</t>
  </si>
  <si>
    <t>07/08/2025 10:16:33</t>
  </si>
  <si>
    <t>07/08/2025 10:17:26</t>
  </si>
  <si>
    <t>07/08/2025 10:19:45</t>
  </si>
  <si>
    <t>07/08/2025 10:27:25</t>
  </si>
  <si>
    <t>07/08/2025 10:29:41</t>
  </si>
  <si>
    <t>07/08/2025 10:34:36</t>
  </si>
  <si>
    <t>07/08/2025 10:53:32</t>
  </si>
  <si>
    <t>07/08/2025 11:13:02</t>
  </si>
  <si>
    <t>07/08/2025 11:14:00</t>
  </si>
  <si>
    <t>07/08/2025 11:30:38</t>
  </si>
  <si>
    <t>07/08/2025 11:45:57</t>
  </si>
  <si>
    <t>07/08/2025 11:51:14</t>
  </si>
  <si>
    <t>07/08/2025 11:51:57</t>
  </si>
  <si>
    <t>Loop Waste</t>
  </si>
  <si>
    <t>07/08/2025 11:54:36</t>
  </si>
  <si>
    <t>07/08/2025 12:01:41</t>
  </si>
  <si>
    <t>07/08/2025 12:19:52</t>
  </si>
  <si>
    <t>07/08/2025 12:23:54</t>
  </si>
  <si>
    <t>07/08/2025 12:32:48</t>
  </si>
  <si>
    <t>07/08/2025 12:36:42</t>
  </si>
  <si>
    <t xml:space="preserve">Wm Hamilton </t>
  </si>
  <si>
    <t>07/08/2025 12:39:34</t>
  </si>
  <si>
    <t>07/08/2025 12:56:37</t>
  </si>
  <si>
    <t>07/08/2025 13:14:13</t>
  </si>
  <si>
    <t>07/08/2025 13:29:16</t>
  </si>
  <si>
    <t>07/08/2025 13:31:58</t>
  </si>
  <si>
    <t>07/08/2025 13:34:10</t>
  </si>
  <si>
    <t>murdoch 8yd</t>
  </si>
  <si>
    <t>Rubble</t>
  </si>
  <si>
    <t>07/08/2025 13:44:15</t>
  </si>
  <si>
    <t>07/08/2025 13:46:11</t>
  </si>
  <si>
    <t>07/08/2025 13:46:31</t>
  </si>
  <si>
    <t>07/08/2025 13:46:49</t>
  </si>
  <si>
    <t>07/08/2025 13:53:41</t>
  </si>
  <si>
    <t>07/08/2025 13:55:20</t>
  </si>
  <si>
    <t>22 buckingham terrace</t>
  </si>
  <si>
    <t>07/08/2025 14:06:33</t>
  </si>
  <si>
    <t>tarmac/12 drum view ave</t>
  </si>
  <si>
    <t>07/08/2025 14:06:52</t>
  </si>
  <si>
    <t>07/08/2025 14:12:40</t>
  </si>
  <si>
    <t>07/08/2025 14:13:03</t>
  </si>
  <si>
    <t>07/08/2025 14:17:57</t>
  </si>
  <si>
    <t>07/08/2025 14:21:37</t>
  </si>
  <si>
    <t>07/08/2025 14:23:25</t>
  </si>
  <si>
    <t>07/08/2025 14:29:21</t>
  </si>
  <si>
    <t>07/08/2025 14:36:53</t>
  </si>
  <si>
    <t>07/08/2025 14:38:27</t>
  </si>
  <si>
    <t>soltyre out</t>
  </si>
  <si>
    <t>07/08/2025 14:51:03</t>
  </si>
  <si>
    <t>07/08/2025 14:51:39</t>
  </si>
  <si>
    <t>07/08/2025 14:55:31</t>
  </si>
  <si>
    <t>Fresh Start in</t>
  </si>
  <si>
    <t>07/08/2025 15:01:50</t>
  </si>
  <si>
    <t>lower broomieknowe in</t>
  </si>
  <si>
    <t>07/08/2025 15:03:32</t>
  </si>
  <si>
    <t>07/08/2025 15:07:48</t>
  </si>
  <si>
    <t>07/08/2025 15:10:54</t>
  </si>
  <si>
    <t>07/08/2025 15:32:46</t>
  </si>
  <si>
    <t>Pentland Prop Serv in</t>
  </si>
  <si>
    <t>07/08/2025 15:41:14</t>
  </si>
  <si>
    <t>Murdoch in 14 yard</t>
  </si>
  <si>
    <t>07/08/2025 15:42:00</t>
  </si>
  <si>
    <t>Pentland Prop Serv out</t>
  </si>
  <si>
    <t>07/08/2025 15:48:18</t>
  </si>
  <si>
    <t>Murdoch out 14 yard</t>
  </si>
  <si>
    <t>07/08/2025 15:50:28</t>
  </si>
  <si>
    <t>Murdoch in empty 14 yard to park up</t>
  </si>
  <si>
    <t>07/08/2025 15:56:39</t>
  </si>
  <si>
    <t>40 yard in Fresh Start</t>
  </si>
  <si>
    <t>07/08/2025 16:02:48</t>
  </si>
  <si>
    <t>07/08/2025 16:08:11</t>
  </si>
  <si>
    <t>10A Balfour St - Sawmill in</t>
  </si>
  <si>
    <t>07/08/2025 16:11:30</t>
  </si>
  <si>
    <t>07/08/2025 16:13:36</t>
  </si>
  <si>
    <t>10A Balfour st - sawmill empty</t>
  </si>
  <si>
    <t>07/08/2025 16:17:29</t>
  </si>
  <si>
    <t>07/08/2025 16:17:56</t>
  </si>
  <si>
    <t>07/08/2025 16:21:54</t>
  </si>
  <si>
    <t>RJY in most cardboard?</t>
  </si>
  <si>
    <t>07/08/2025 16:23:26</t>
  </si>
  <si>
    <t>Tipper out (Rubble?)</t>
  </si>
  <si>
    <t>07/08/2025 16:23:51</t>
  </si>
  <si>
    <t>07/08/2025 16:28:54</t>
  </si>
  <si>
    <t>07/08/2025 16:29:21</t>
  </si>
  <si>
    <t>07/08/2025 16:33:53</t>
  </si>
  <si>
    <t>07/08/2025 16:52:16</t>
  </si>
  <si>
    <t>07/08/2025 17:18:46</t>
  </si>
  <si>
    <t>07/08/2025 17:19:46</t>
  </si>
  <si>
    <t>07/08/2025 17:28:15</t>
  </si>
  <si>
    <t>07/08/2025 17:29:35</t>
  </si>
  <si>
    <t>07/08/2025 17:32:23</t>
  </si>
  <si>
    <t>07/08/2025 17:32:50</t>
  </si>
  <si>
    <t>07/08/2025 18:11:16</t>
  </si>
  <si>
    <t>07/08/2025 18:14:15</t>
  </si>
  <si>
    <t>07/08/2025 18:42:54</t>
  </si>
  <si>
    <t>07/08/2025 18:49:58</t>
  </si>
  <si>
    <t>07/08/2025 18:59:35</t>
  </si>
  <si>
    <t>08/08/2025 06:07:12</t>
  </si>
  <si>
    <t>08/08/2025 06:10:08</t>
  </si>
  <si>
    <t>08/08/2025 06:45:16</t>
  </si>
  <si>
    <t>08/08/2025 06:49:41</t>
  </si>
  <si>
    <t>08/08/2025 07:10:31</t>
  </si>
  <si>
    <t>08/08/2025 07:19:16</t>
  </si>
  <si>
    <t>08/08/2025 07:47:46</t>
  </si>
  <si>
    <t>WM RUSSELS - IN (WOOD)</t>
  </si>
  <si>
    <t>08/08/2025 08:01:40</t>
  </si>
  <si>
    <t>08/08/2025 08:08:52</t>
  </si>
  <si>
    <t>08/08/2025 08:09:19</t>
  </si>
  <si>
    <t>08/08/2025 08:11:15</t>
  </si>
  <si>
    <t>MURDOCH IN - 14YD</t>
  </si>
  <si>
    <t>08/08/2025 08:14:24</t>
  </si>
  <si>
    <t>08/08/2025 08:15:05</t>
  </si>
  <si>
    <t>08/08/2025 08:21:05</t>
  </si>
  <si>
    <t>20 YD MURDOCH IN NOT TIPPED</t>
  </si>
  <si>
    <t>08/08/2025 08:22:23</t>
  </si>
  <si>
    <t>08/08/2025 08:22:42</t>
  </si>
  <si>
    <t>08/08/2025 08:28:39</t>
  </si>
  <si>
    <t>08/08/2025 08:32:11</t>
  </si>
  <si>
    <t>08/08/2025 08:33:35</t>
  </si>
  <si>
    <t>08/08/2025 08:42:44</t>
  </si>
  <si>
    <t>08/08/2025 08:49:13</t>
  </si>
  <si>
    <t>08/08/2025 09:00:56</t>
  </si>
  <si>
    <t>44 north gyle loan</t>
  </si>
  <si>
    <t>08/08/2025 09:01:28</t>
  </si>
  <si>
    <t>08/08/2025 09:06:02</t>
  </si>
  <si>
    <t>08/08/2025 09:06:25</t>
  </si>
  <si>
    <t>08/08/2025 09:10:03</t>
  </si>
  <si>
    <t>08/08/2025 09:13:25</t>
  </si>
  <si>
    <t>08/08/2025 09:19:50</t>
  </si>
  <si>
    <t>08/08/2025 09:21:48</t>
  </si>
  <si>
    <t>08/08/2025 09:22:54</t>
  </si>
  <si>
    <t>08/08/2025 09:26:27</t>
  </si>
  <si>
    <t>08/08/2025 09:30:14</t>
  </si>
  <si>
    <t>08/08/2025 09:35:02</t>
  </si>
  <si>
    <t xml:space="preserve">k500 nwh </t>
  </si>
  <si>
    <t>08/08/2025 09:42:28</t>
  </si>
  <si>
    <t>08/08/2025 09:49:56</t>
  </si>
  <si>
    <t>08/08/2025 10:01:45</t>
  </si>
  <si>
    <t>08/08/2025 10:10:09</t>
  </si>
  <si>
    <t>engine road</t>
  </si>
  <si>
    <t>08/08/2025 10:25:13</t>
  </si>
  <si>
    <t>08/08/2025 10:45:41</t>
  </si>
  <si>
    <t>08/08/2025 10:49:21</t>
  </si>
  <si>
    <t>08/08/2025 11:06:39</t>
  </si>
  <si>
    <t>08/08/2025 11:06:58</t>
  </si>
  <si>
    <t>r12 nwh</t>
  </si>
  <si>
    <t>08/08/2025 11:12:51</t>
  </si>
  <si>
    <t>08/08/2025 11:21:09</t>
  </si>
  <si>
    <t>08/08/2025 11:21:30</t>
  </si>
  <si>
    <t>08/08/2025 11:54:13</t>
  </si>
  <si>
    <t>08/08/2025 12:03:12</t>
  </si>
  <si>
    <t>08/08/2025 12:03:31</t>
  </si>
  <si>
    <t>8 pentland view place</t>
  </si>
  <si>
    <t>08/08/2025 12:05:26</t>
  </si>
  <si>
    <t>08/08/2025 12:10:33</t>
  </si>
  <si>
    <t>08/08/2025 12:12:50</t>
  </si>
  <si>
    <t>08/08/2025 12:15:29</t>
  </si>
  <si>
    <t>08/08/2025 12:17:36</t>
  </si>
  <si>
    <t>08/08/2025 12:19:24</t>
  </si>
  <si>
    <t>08/08/2025 12:24:31</t>
  </si>
  <si>
    <t>08/08/2025 12:25:12</t>
  </si>
  <si>
    <t>loop waste</t>
  </si>
  <si>
    <t>08/08/2025 12:34:28</t>
  </si>
  <si>
    <t>08/08/2025 12:39:47</t>
  </si>
  <si>
    <t>08/08/2025 12:40:27</t>
  </si>
  <si>
    <t>08/08/2025 12:42:50</t>
  </si>
  <si>
    <t>08/08/2025 12:45:03</t>
  </si>
  <si>
    <t>08/08/2025 12:45:32</t>
  </si>
  <si>
    <t>08/08/2025 12:48:36</t>
  </si>
  <si>
    <t>08/08/2025 12:52:10</t>
  </si>
  <si>
    <t>k23 nwh</t>
  </si>
  <si>
    <t>08/08/2025 12:57:41</t>
  </si>
  <si>
    <t>08/08/2025 12:58:15</t>
  </si>
  <si>
    <t>08/08/2025 13:14:14</t>
  </si>
  <si>
    <t>08/08/2025 13:29:13</t>
  </si>
  <si>
    <t>08/08/2025 13:30:07</t>
  </si>
  <si>
    <t>n600 nwh in</t>
  </si>
  <si>
    <t>08/08/2025 13:39:23</t>
  </si>
  <si>
    <t>n600 nwh out</t>
  </si>
  <si>
    <t>08/08/2025 13:45:45</t>
  </si>
  <si>
    <t>08/08/2025 13:47:57</t>
  </si>
  <si>
    <t>08/08/2025 13:51:26</t>
  </si>
  <si>
    <t>wilde joinery</t>
  </si>
  <si>
    <t>08/08/2025 14:00:20</t>
  </si>
  <si>
    <t>k90 nwh</t>
  </si>
  <si>
    <t>08/08/2025 14:01:00</t>
  </si>
  <si>
    <t>k500 nwh</t>
  </si>
  <si>
    <t>08/08/2025 14:01:26</t>
  </si>
  <si>
    <t>08/08/2025 14:01:40</t>
  </si>
  <si>
    <t>08/08/2025 14:02:18</t>
  </si>
  <si>
    <t>08/08/2025 14:02:39</t>
  </si>
  <si>
    <t>08/08/2025 14:02:59</t>
  </si>
  <si>
    <t>k30 nwh</t>
  </si>
  <si>
    <t>08/08/2025 14:06:16</t>
  </si>
  <si>
    <t>08/08/2025 14:06:45</t>
  </si>
  <si>
    <t>08/08/2025 14:10:10</t>
  </si>
  <si>
    <t>08/08/2025 14:10:23</t>
  </si>
  <si>
    <t>08/08/2025 14:11:11</t>
  </si>
  <si>
    <t>08/08/2025 14:11:31</t>
  </si>
  <si>
    <t>08/08/2025 14:14:55</t>
  </si>
  <si>
    <t>2 wols</t>
  </si>
  <si>
    <t>08/08/2025 14:15:16</t>
  </si>
  <si>
    <t>08/08/2025 14:15:43</t>
  </si>
  <si>
    <t>08/08/2025 14:18:08</t>
  </si>
  <si>
    <t>08/08/2025 14:23:01</t>
  </si>
  <si>
    <t>08/08/2025 14:30:36</t>
  </si>
  <si>
    <t>p12 nwh</t>
  </si>
  <si>
    <t>08/08/2025 14:31:42</t>
  </si>
  <si>
    <t>107 galashiels road</t>
  </si>
  <si>
    <t>08/08/2025 14:33:11</t>
  </si>
  <si>
    <t>08/08/2025 14:36:22</t>
  </si>
  <si>
    <t>08/08/2025 14:41:02</t>
  </si>
  <si>
    <t>08/08/2025 14:45:07</t>
  </si>
  <si>
    <t>Murdoch 14yd E</t>
  </si>
  <si>
    <t>08/08/2025 14:50:49</t>
  </si>
  <si>
    <t>08/08/2025 14:53:28</t>
  </si>
  <si>
    <t>08/08/2025 14:54:17</t>
  </si>
  <si>
    <t>08/08/2025 14:57:52</t>
  </si>
  <si>
    <t>jordans landscapes</t>
  </si>
  <si>
    <t>08/08/2025 14:58:09</t>
  </si>
  <si>
    <t>08/08/2025 14:58:29</t>
  </si>
  <si>
    <t>08/08/2025 14:58:46</t>
  </si>
  <si>
    <t>08/08/2025 15:04:29</t>
  </si>
  <si>
    <t>08/08/2025 15:06:40</t>
  </si>
  <si>
    <t>08/08/2025 15:09:30</t>
  </si>
  <si>
    <t>08/08/2025 15:10:51</t>
  </si>
  <si>
    <t>08/08/2025 15:28:56</t>
  </si>
  <si>
    <t>08/08/2025 15:35:19</t>
  </si>
  <si>
    <t>hunters view</t>
  </si>
  <si>
    <t>08/08/2025 15:49:16</t>
  </si>
  <si>
    <t>08/08/2025 15:52:10</t>
  </si>
  <si>
    <t>Murdoch 14yd</t>
  </si>
  <si>
    <t>08/08/2025 15:58:44</t>
  </si>
  <si>
    <t>08/08/2025 16:00:49</t>
  </si>
  <si>
    <t>08/08/2025 16:08:03</t>
  </si>
  <si>
    <t>08/08/2025 16:12:44</t>
  </si>
  <si>
    <t>34 southhouse broadway</t>
  </si>
  <si>
    <t>08/08/2025 16:14:22</t>
  </si>
  <si>
    <t>08/08/2025 16:17:30</t>
  </si>
  <si>
    <t>27 3f3 sloan street</t>
  </si>
  <si>
    <t>08/08/2025 16:18:17</t>
  </si>
  <si>
    <t>08/08/2025 16:21:59</t>
  </si>
  <si>
    <t>08/08/2025 16:52:39</t>
  </si>
  <si>
    <t>08/08/2025 16:52:54</t>
  </si>
  <si>
    <t>08/08/2025 16:58:21</t>
  </si>
  <si>
    <t>08/08/2025 17:58:46</t>
  </si>
  <si>
    <t>08/08/2025 18:04:38</t>
  </si>
  <si>
    <t>09/08/2025 06:04:29</t>
  </si>
  <si>
    <t>09/08/2025 07:01:17</t>
  </si>
  <si>
    <t>09/08/2025 07:14:00</t>
  </si>
  <si>
    <t>09/08/2025 07:16:25</t>
  </si>
  <si>
    <t>09/08/2025 07:18:46</t>
  </si>
  <si>
    <t>09/08/2025 07:40:04</t>
  </si>
  <si>
    <t>09/08/2025 08:01:41</t>
  </si>
  <si>
    <t>09/08/2025 08:07:38</t>
  </si>
  <si>
    <t>09/08/2025 08:10:42</t>
  </si>
  <si>
    <t>09/08/2025 08:21:07</t>
  </si>
  <si>
    <t>09/08/2025 08:36:23</t>
  </si>
  <si>
    <t>09/08/2025 08:40:14</t>
  </si>
  <si>
    <t>09/08/2025 08:57:30</t>
  </si>
  <si>
    <t>09/08/2025 09:02:42</t>
  </si>
  <si>
    <t>09/08/2025 09:21:17</t>
  </si>
  <si>
    <t>09/08/2025 09:31:50</t>
  </si>
  <si>
    <t>09/08/2025 09:37:23</t>
  </si>
  <si>
    <t>09/08/2025 09:40:23</t>
  </si>
  <si>
    <t>09/08/2025 09:45:41</t>
  </si>
  <si>
    <t>09/08/2025 09:48:45</t>
  </si>
  <si>
    <t>09/08/2025 10:05:56</t>
  </si>
  <si>
    <t>09/08/2025 10:19:11</t>
  </si>
  <si>
    <t>09/08/2025 10:41:44</t>
  </si>
  <si>
    <t>09/08/2025 10:48:35</t>
  </si>
  <si>
    <t>09/08/2025 11:06:45</t>
  </si>
  <si>
    <t>09/08/2025 11:25:46</t>
  </si>
  <si>
    <t>09/08/2025 11:27:02</t>
  </si>
  <si>
    <t>09/08/2025 11:30:40</t>
  </si>
  <si>
    <t>09/08/2025 11:33:25</t>
  </si>
  <si>
    <t>09/08/2025 11:35:54</t>
  </si>
  <si>
    <t>09/08/2025 11:36:19</t>
  </si>
  <si>
    <t>09/08/2025 12:19:07</t>
  </si>
  <si>
    <t>09/08/2025 12:59:58</t>
  </si>
  <si>
    <t>09/08/2025 13:16:17</t>
  </si>
  <si>
    <t>09/08/2025 13:26:45</t>
  </si>
  <si>
    <t>09/08/2025 13:32:14</t>
  </si>
  <si>
    <t>09/08/2025 13:39:28</t>
  </si>
  <si>
    <t>09/08/2025 14:22:30</t>
  </si>
  <si>
    <t>09/08/2025 14:25:07</t>
  </si>
  <si>
    <t>09/08/2025 14:53:22</t>
  </si>
  <si>
    <t>11/08/2025 07:30:25</t>
  </si>
  <si>
    <t>11/08/2025 07:42:51</t>
  </si>
  <si>
    <t>11/08/2025 07:54:10</t>
  </si>
  <si>
    <t>11/08/2025 07:57:44</t>
  </si>
  <si>
    <t>11/08/2025 08:04:36</t>
  </si>
  <si>
    <t>11/08/2025 08:06:46</t>
  </si>
  <si>
    <t>11/08/2025 08:15:19</t>
  </si>
  <si>
    <t>11/08/2025 08:26:30</t>
  </si>
  <si>
    <t>11/08/2025 08:34:14</t>
  </si>
  <si>
    <t>11/08/2025 08:38:25</t>
  </si>
  <si>
    <t>11/08/2025 08:50:32</t>
  </si>
  <si>
    <t>11/08/2025 08:51:08</t>
  </si>
  <si>
    <t>LOOP IN CARDBOARD</t>
  </si>
  <si>
    <t>11/08/2025 08:51:31</t>
  </si>
  <si>
    <t>11/08/2025 08:55:53</t>
  </si>
  <si>
    <t>11/08/2025 08:58:03</t>
  </si>
  <si>
    <t>11/08/2025 09:03:11</t>
  </si>
  <si>
    <t>11/08/2025 09:03:20</t>
  </si>
  <si>
    <t>11/08/2025 09:03:41</t>
  </si>
  <si>
    <t>LOOP OUT CARDBOARD</t>
  </si>
  <si>
    <t>11/08/2025 09:04:22</t>
  </si>
  <si>
    <t>LOOP IN WASTE</t>
  </si>
  <si>
    <t>11/08/2025 09:08:38</t>
  </si>
  <si>
    <t>LOOP OUT WASTE</t>
  </si>
  <si>
    <t>11/08/2025 09:18:57</t>
  </si>
  <si>
    <t>11/08/2025 09:24:32</t>
  </si>
  <si>
    <t>11/08/2025 09:37:01</t>
  </si>
  <si>
    <t>11/08/2025 09:44:35</t>
  </si>
  <si>
    <t>11/08/2025 09:52:40</t>
  </si>
  <si>
    <t>11/08/2025 10:00:56</t>
  </si>
  <si>
    <t>11/08/2025 10:10:28</t>
  </si>
  <si>
    <t>11/08/2025 10:10:54</t>
  </si>
  <si>
    <t>11/08/2025 10:20:36</t>
  </si>
  <si>
    <t>11/08/2025 10:22:40</t>
  </si>
  <si>
    <t>11/08/2025 10:26:16</t>
  </si>
  <si>
    <t>11/08/2025 10:35:38</t>
  </si>
  <si>
    <t>11/08/2025 10:39:37</t>
  </si>
  <si>
    <t>11/08/2025 10:43:04</t>
  </si>
  <si>
    <t>11/08/2025 10:44:07</t>
  </si>
  <si>
    <t>11/08/2025 10:53:15</t>
  </si>
  <si>
    <t>11/08/2025 10:59:33</t>
  </si>
  <si>
    <t>11/08/2025 11:15:53</t>
  </si>
  <si>
    <t>11/08/2025 11:22:49</t>
  </si>
  <si>
    <t>11/08/2025 11:23:26</t>
  </si>
  <si>
    <t>11/08/2025 11:32:56</t>
  </si>
  <si>
    <t>11/08/2025 11:48:37</t>
  </si>
  <si>
    <t>JACK STEWART IN</t>
  </si>
  <si>
    <t>11/08/2025 11:49:13</t>
  </si>
  <si>
    <t>11/08/2025 11:52:03</t>
  </si>
  <si>
    <t>11/08/2025 11:59:17</t>
  </si>
  <si>
    <t>JACK STEWART OUT</t>
  </si>
  <si>
    <t>11/08/2025 11:59:30</t>
  </si>
  <si>
    <t>11/08/2025 12:18:30</t>
  </si>
  <si>
    <t>LOOP CARDBOARD IN</t>
  </si>
  <si>
    <t>11/08/2025 12:30:30</t>
  </si>
  <si>
    <t>MURDOCH 8YD SLATE AND RUBBLE</t>
  </si>
  <si>
    <t>11/08/2025 12:30:52</t>
  </si>
  <si>
    <t>LOOP CARDBOARD OUT</t>
  </si>
  <si>
    <t>11/08/2025 12:31:45</t>
  </si>
  <si>
    <t>LOOP 1 IN WASTE</t>
  </si>
  <si>
    <t>11/08/2025 12:35:23</t>
  </si>
  <si>
    <t>MURDOCH EMPTY</t>
  </si>
  <si>
    <t>11/08/2025 12:37:08</t>
  </si>
  <si>
    <t>11/08/2025 12:39:11</t>
  </si>
  <si>
    <t>11/08/2025 12:40:46</t>
  </si>
  <si>
    <t>11/08/2025 12:41:08</t>
  </si>
  <si>
    <t>TUNC IN</t>
  </si>
  <si>
    <t>11/08/2025 12:42:07</t>
  </si>
  <si>
    <t>11/08/2025 12:42:47</t>
  </si>
  <si>
    <t>11/08/2025 12:44:11</t>
  </si>
  <si>
    <t>11/08/2025 12:45:53</t>
  </si>
  <si>
    <t>LOOP 1 OUT WASTE</t>
  </si>
  <si>
    <t>11/08/2025 12:47:22</t>
  </si>
  <si>
    <t>LOOP 2 OUT WASTE</t>
  </si>
  <si>
    <t>11/08/2025 12:49:11</t>
  </si>
  <si>
    <t>11/08/2025 12:52:15</t>
  </si>
  <si>
    <t>TUNC OUT</t>
  </si>
  <si>
    <t>11/08/2025 13:13:09</t>
  </si>
  <si>
    <t>WOOD TRUCK IN EMPTY</t>
  </si>
  <si>
    <t>11/08/2025 13:14:03</t>
  </si>
  <si>
    <t>ANDY IN - WOOD</t>
  </si>
  <si>
    <t>11/08/2025 13:21:30</t>
  </si>
  <si>
    <t>ANDY OUT - WOOD</t>
  </si>
  <si>
    <t>11/08/2025 13:24:49</t>
  </si>
  <si>
    <t>11/08/2025 13:30:43</t>
  </si>
  <si>
    <t>11/08/2025 13:35:14</t>
  </si>
  <si>
    <t>11/08/2025 13:37:48</t>
  </si>
  <si>
    <t>11/08/2025 13:40:12</t>
  </si>
  <si>
    <t>11/08/2025 13:41:05</t>
  </si>
  <si>
    <t>11/08/2025 13:43:40</t>
  </si>
  <si>
    <t>11/08/2025 13:49:21</t>
  </si>
  <si>
    <t>11/08/2025 14:02:27</t>
  </si>
  <si>
    <t>11/08/2025 14:15:09</t>
  </si>
  <si>
    <t>11/08/2025 14:20:53</t>
  </si>
  <si>
    <t>11/08/2025 14:33:07</t>
  </si>
  <si>
    <t>11/08/2025 14:34:16</t>
  </si>
  <si>
    <t>11/08/2025 14:41:07</t>
  </si>
  <si>
    <t>11/08/2025 14:42:20</t>
  </si>
  <si>
    <t>11/08/2025 14:59:52</t>
  </si>
  <si>
    <t>11/08/2025 15:11:01</t>
  </si>
  <si>
    <t>Meuse Lane in full</t>
  </si>
  <si>
    <t>11/08/2025 15:12:55</t>
  </si>
  <si>
    <t>11/08/2025 15:17:04</t>
  </si>
  <si>
    <t>Meuse Lane empty</t>
  </si>
  <si>
    <t>11/08/2025 15:29:09</t>
  </si>
  <si>
    <t>11/08/2025 15:37:26</t>
  </si>
  <si>
    <t>11/08/2025 15:39:19</t>
  </si>
  <si>
    <t>11/08/2025 15:46:41</t>
  </si>
  <si>
    <t>11/08/2025 15:47:42</t>
  </si>
  <si>
    <t>11/08/2025 16:00:17</t>
  </si>
  <si>
    <t>11/08/2025 16:04:46</t>
  </si>
  <si>
    <t>11/08/2025 16:07:44</t>
  </si>
  <si>
    <t>11/08/2025 16:12:46</t>
  </si>
  <si>
    <t>our truck stones out mckenzies</t>
  </si>
  <si>
    <t>11/08/2025 16:39:18</t>
  </si>
  <si>
    <t>11/08/2025 16:55:11</t>
  </si>
  <si>
    <t>11/08/2025 17:00:50</t>
  </si>
  <si>
    <t>11/08/2025 17:07:16</t>
  </si>
  <si>
    <t>11/08/2025 17:13:03</t>
  </si>
  <si>
    <t>11/08/2025 17:14:41</t>
  </si>
  <si>
    <t>11/08/2025 17:15:48</t>
  </si>
  <si>
    <t>11/08/2025 17:17:28</t>
  </si>
  <si>
    <t>11/08/2025 17:21:24</t>
  </si>
  <si>
    <t>11/08/2025 17:29:53</t>
  </si>
  <si>
    <t>11/08/2025 17:48:58</t>
  </si>
  <si>
    <t>11/08/2025 18:09:19</t>
  </si>
  <si>
    <t>11/08/2025 18:28:25</t>
  </si>
  <si>
    <t>11/08/2025 18:30:10</t>
  </si>
  <si>
    <t>11/08/2025 18:35:18</t>
  </si>
  <si>
    <t>11/08/2025 18:38:37</t>
  </si>
  <si>
    <t>12/08/2025 06:51:47</t>
  </si>
  <si>
    <t>12/08/2025 07:01:12</t>
  </si>
  <si>
    <t>12/08/2025 07:01:28</t>
  </si>
  <si>
    <t>12/08/2025 08:12:24</t>
  </si>
  <si>
    <t>12/08/2025 08:12:39</t>
  </si>
  <si>
    <t>12/08/2025 08:19:51</t>
  </si>
  <si>
    <t>12/08/2025 08:21:07</t>
  </si>
  <si>
    <t>12/08/2025 08:24:15</t>
  </si>
  <si>
    <t>12/08/2025 08:24:40</t>
  </si>
  <si>
    <t>12/08/2025 08:27:48</t>
  </si>
  <si>
    <t>12/08/2025 08:42:00</t>
  </si>
  <si>
    <t>12/08/2025 08:42:34</t>
  </si>
  <si>
    <t>12/08/2025 08:46:49</t>
  </si>
  <si>
    <t>12/08/2025 08:49:47</t>
  </si>
  <si>
    <t>12/08/2025 08:50:29</t>
  </si>
  <si>
    <t>12/08/2025 08:51:34</t>
  </si>
  <si>
    <t>12/08/2025 09:04:42</t>
  </si>
  <si>
    <t>12/08/2025 09:22:08</t>
  </si>
  <si>
    <t>12/08/2025 09:37:46</t>
  </si>
  <si>
    <t>12/08/2025 09:42:34</t>
  </si>
  <si>
    <t>12/08/2025 09:57:17</t>
  </si>
  <si>
    <t>12/08/2025 09:57:29</t>
  </si>
  <si>
    <t>12/08/2025 10:00:10</t>
  </si>
  <si>
    <t>12/08/2025 10:02:04</t>
  </si>
  <si>
    <t>12/08/2025 10:13:49</t>
  </si>
  <si>
    <t>12/08/2025 10:32:04</t>
  </si>
  <si>
    <t>12/08/2025 10:32:22</t>
  </si>
  <si>
    <t>12/08/2025 10:42:15</t>
  </si>
  <si>
    <t>12/08/2025 10:43:35</t>
  </si>
  <si>
    <t>12/08/2025 10:44:16</t>
  </si>
  <si>
    <t>12/08/2025 10:46:16</t>
  </si>
  <si>
    <t>12/08/2025 10:49:41</t>
  </si>
  <si>
    <t>12/08/2025 10:53:36</t>
  </si>
  <si>
    <t>12/08/2025 11:20:02</t>
  </si>
  <si>
    <t>12/08/2025 11:21:34</t>
  </si>
  <si>
    <t>12/08/2025 11:22:09</t>
  </si>
  <si>
    <t>12/08/2025 11:26:49</t>
  </si>
  <si>
    <t>12/08/2025 11:27:43</t>
  </si>
  <si>
    <t>12/08/2025 11:28:31</t>
  </si>
  <si>
    <t>12/08/2025 11:33:30</t>
  </si>
  <si>
    <t>12/08/2025 12:03:05</t>
  </si>
  <si>
    <t>12/08/2025 12:08:23</t>
  </si>
  <si>
    <t>12/08/2025 12:11:45</t>
  </si>
  <si>
    <t>12/08/2025 12:12:48</t>
  </si>
  <si>
    <t>12/08/2025 12:13:02</t>
  </si>
  <si>
    <t>12/08/2025 12:13:19</t>
  </si>
  <si>
    <t>12/08/2025 12:21:20</t>
  </si>
  <si>
    <t>12/08/2025 12:25:01</t>
  </si>
  <si>
    <t>12/08/2025 12:28:08</t>
  </si>
  <si>
    <t>12/08/2025 12:29:11</t>
  </si>
  <si>
    <t>12/08/2025 13:16:52</t>
  </si>
  <si>
    <t>12/08/2025 13:51:42</t>
  </si>
  <si>
    <t>12/08/2025 14:08:19</t>
  </si>
  <si>
    <t>12/08/2025 14:09:41</t>
  </si>
  <si>
    <t>12/08/2025 14:11:19</t>
  </si>
  <si>
    <t>Murdoch in 8 yrd</t>
  </si>
  <si>
    <t>12/08/2025 14:19:06</t>
  </si>
  <si>
    <t>12/08/2025 14:21:27</t>
  </si>
  <si>
    <t>12/08/2025 14:25:51</t>
  </si>
  <si>
    <t>12/08/2025 14:31:43</t>
  </si>
  <si>
    <t>12/08/2025 14:32:16</t>
  </si>
  <si>
    <t>12/08/2025 14:43:51</t>
  </si>
  <si>
    <t>12/08/2025 14:50:14</t>
  </si>
  <si>
    <t>12/08/2025 15:01:26</t>
  </si>
  <si>
    <t>12/08/2025 15:04:19</t>
  </si>
  <si>
    <t>12/08/2025 15:08:42</t>
  </si>
  <si>
    <t>13 calton road in</t>
  </si>
  <si>
    <t>12/08/2025 15:09:24</t>
  </si>
  <si>
    <t>Myreside in</t>
  </si>
  <si>
    <t>12/08/2025 15:13:18</t>
  </si>
  <si>
    <t>12/08/2025 15:16:06</t>
  </si>
  <si>
    <t>12/08/2025 15:17:59</t>
  </si>
  <si>
    <t>12/08/2025 15:25:45</t>
  </si>
  <si>
    <t>Myreside out</t>
  </si>
  <si>
    <t>12/08/2025 15:32:01</t>
  </si>
  <si>
    <t>12/08/2025 15:32:22</t>
  </si>
  <si>
    <t>12/08/2025 15:34:51</t>
  </si>
  <si>
    <t>12/08/2025 15:39:14</t>
  </si>
  <si>
    <t>12/08/2025 15:42:58</t>
  </si>
  <si>
    <t>12/08/2025 15:43:28</t>
  </si>
  <si>
    <t>12/08/2025 15:44:17</t>
  </si>
  <si>
    <t>12/08/2025 15:45:43</t>
  </si>
  <si>
    <t>Murdoch in 14 yard - didnt tip</t>
  </si>
  <si>
    <t>12/08/2025 15:45:56</t>
  </si>
  <si>
    <t>12/08/2025 15:48:25</t>
  </si>
  <si>
    <t>12/08/2025 15:49:05</t>
  </si>
  <si>
    <t>12/08/2025 15:50:43</t>
  </si>
  <si>
    <t>12/08/2025 16:19:09</t>
  </si>
  <si>
    <t>12/08/2025 16:23:10</t>
  </si>
  <si>
    <t>12/08/2025 16:29:16</t>
  </si>
  <si>
    <t>12/08/2025 16:35:00</t>
  </si>
  <si>
    <t>12/08/2025 16:36:51</t>
  </si>
  <si>
    <t>12/08/2025 16:37:10</t>
  </si>
  <si>
    <t>12/08/2025 16:42:58</t>
  </si>
  <si>
    <t>31/2 Brunswick Road in</t>
  </si>
  <si>
    <t>12/08/2025 16:50:45</t>
  </si>
  <si>
    <t>12/08/2025 17:18:55</t>
  </si>
  <si>
    <t>12/08/2025 17:34:55</t>
  </si>
  <si>
    <t>13/08/2025 06:56:27</t>
  </si>
  <si>
    <t>13/08/2025 06:58:33</t>
  </si>
  <si>
    <t>13/08/2025 07:05:24</t>
  </si>
  <si>
    <t>13/08/2025 07:06:32</t>
  </si>
  <si>
    <t>13/08/2025 07:11:24</t>
  </si>
  <si>
    <t>13/08/2025 07:11:40</t>
  </si>
  <si>
    <t>13/08/2025 07:29:42</t>
  </si>
  <si>
    <t>13/08/2025 07:35:06</t>
  </si>
  <si>
    <t>13/08/2025 07:43:24</t>
  </si>
  <si>
    <t>13/08/2025 07:46:24</t>
  </si>
  <si>
    <t>13/08/2025 07:51:52</t>
  </si>
  <si>
    <t>13/08/2025 08:04:50</t>
  </si>
  <si>
    <t>13/08/2025 08:05:53</t>
  </si>
  <si>
    <t>13/08/2025 08:08:14</t>
  </si>
  <si>
    <t>13/08/2025 08:09:03</t>
  </si>
  <si>
    <t>13/08/2025 08:13:32</t>
  </si>
  <si>
    <t>13/08/2025 08:17:14</t>
  </si>
  <si>
    <t>13/08/2025 08:19:07</t>
  </si>
  <si>
    <t>13/08/2025 08:45:02</t>
  </si>
  <si>
    <t>13/08/2025 08:54:46</t>
  </si>
  <si>
    <t>WM RUSSEL - WASTE IN EMPTY</t>
  </si>
  <si>
    <t>13/08/2025 09:02:40</t>
  </si>
  <si>
    <t>ALDO IN</t>
  </si>
  <si>
    <t>13/08/2025 09:08:28</t>
  </si>
  <si>
    <t>13/08/2025 09:09:27</t>
  </si>
  <si>
    <t>13/08/2025 09:15:07</t>
  </si>
  <si>
    <t>13/08/2025 09:16:31</t>
  </si>
  <si>
    <t>MURDOCH IN 8YRD</t>
  </si>
  <si>
    <t>13/08/2025 09:25:04</t>
  </si>
  <si>
    <t>13/08/2025 09:25:21</t>
  </si>
  <si>
    <t>13/08/2025 09:32:27</t>
  </si>
  <si>
    <t>13/08/2025 09:36:22</t>
  </si>
  <si>
    <t>13/08/2025 09:44:40</t>
  </si>
  <si>
    <t>OUR CAGE - 6A LOTHIAN ST</t>
  </si>
  <si>
    <t>13/08/2025 09:45:00</t>
  </si>
  <si>
    <t>DALKEITH ROOFING IN</t>
  </si>
  <si>
    <t>13/08/2025 09:45:51</t>
  </si>
  <si>
    <t>BILLY WOOD IN</t>
  </si>
  <si>
    <t>13/08/2025 09:51:56</t>
  </si>
  <si>
    <t>BILLY WOOD - OUT</t>
  </si>
  <si>
    <t>13/08/2025 09:56:21</t>
  </si>
  <si>
    <t>DALKEITH ROOFING OUT</t>
  </si>
  <si>
    <t>13/08/2025 10:11:52</t>
  </si>
  <si>
    <t>WM RUSSELL WASTE OUT</t>
  </si>
  <si>
    <t>13/08/2025 10:20:12</t>
  </si>
  <si>
    <t>13/08/2025 10:25:17</t>
  </si>
  <si>
    <t>MURDOCH 8YD OUT</t>
  </si>
  <si>
    <t>13/08/2025 10:36:23</t>
  </si>
  <si>
    <t>13/08/2025 10:44:10</t>
  </si>
  <si>
    <t>13/08/2025 10:51:14</t>
  </si>
  <si>
    <t>13/08/2025 10:58:04</t>
  </si>
  <si>
    <t>13/08/2025 11:15:28</t>
  </si>
  <si>
    <t>13/08/2025 11:16:03</t>
  </si>
  <si>
    <t>13/08/2025 11:22:24</t>
  </si>
  <si>
    <t>13/08/2025 11:26:37</t>
  </si>
  <si>
    <t>MURDOCH 8YD IN</t>
  </si>
  <si>
    <t>13/08/2025 11:27:26</t>
  </si>
  <si>
    <t>13/08/2025 11:27:50</t>
  </si>
  <si>
    <t>OUR CAGE EMPTY - 6A LOTHIAN ST</t>
  </si>
  <si>
    <t>13/08/2025 11:37:14</t>
  </si>
  <si>
    <t>13/08/2025 11:37:51</t>
  </si>
  <si>
    <t>13/08/2025 11:42:21</t>
  </si>
  <si>
    <t>13/08/2025 11:48:43</t>
  </si>
  <si>
    <t>13/08/2025 11:52:59</t>
  </si>
  <si>
    <t>13/08/2025 11:55:30</t>
  </si>
  <si>
    <t>13/08/2025 12:03:02</t>
  </si>
  <si>
    <t>13/08/2025 12:06:35</t>
  </si>
  <si>
    <t>13/08/2025 12:07:43</t>
  </si>
  <si>
    <t>13/08/2025 12:09:01</t>
  </si>
  <si>
    <t>13/08/2025 12:23:17</t>
  </si>
  <si>
    <t>13/08/2025 12:29:42</t>
  </si>
  <si>
    <t>13/08/2025 12:30:11</t>
  </si>
  <si>
    <t>13/08/2025 12:37:30</t>
  </si>
  <si>
    <t>13/08/2025 12:37:45</t>
  </si>
  <si>
    <t>13/08/2025 12:38:38</t>
  </si>
  <si>
    <t>13/08/2025 12:41:55</t>
  </si>
  <si>
    <t>13/08/2025 12:45:38</t>
  </si>
  <si>
    <t>13/08/2025 12:52:59</t>
  </si>
  <si>
    <t>13/08/2025 13:01:57</t>
  </si>
  <si>
    <t>13/08/2025 13:04:57</t>
  </si>
  <si>
    <t>13/08/2025 13:16:38</t>
  </si>
  <si>
    <t>13/08/2025 13:21:27</t>
  </si>
  <si>
    <t>13/08/2025 13:35:37</t>
  </si>
  <si>
    <t>13/08/2025 13:37:15</t>
  </si>
  <si>
    <t>Lothian Roof in</t>
  </si>
  <si>
    <t>13/08/2025 13:45:59</t>
  </si>
  <si>
    <t>Lothian Roof out</t>
  </si>
  <si>
    <t>13/08/2025 13:47:53</t>
  </si>
  <si>
    <t>13/08/2025 13:55:32</t>
  </si>
  <si>
    <t>13/08/2025 13:56:02</t>
  </si>
  <si>
    <t>13/08/2025 13:57:50</t>
  </si>
  <si>
    <t>13/08/2025 13:58:31</t>
  </si>
  <si>
    <t>13/08/2025 14:12:09</t>
  </si>
  <si>
    <t>13/08/2025 14:12:30</t>
  </si>
  <si>
    <t>13/08/2025 14:25:06</t>
  </si>
  <si>
    <t>13/08/2025 14:25:47</t>
  </si>
  <si>
    <t>MOBILE SKIPS  IN</t>
  </si>
  <si>
    <t>13/08/2025 14:29:29</t>
  </si>
  <si>
    <t>13/08/2025 14:33:06</t>
  </si>
  <si>
    <t>13/08/2025 14:33:33</t>
  </si>
  <si>
    <t>13/08/2025 14:35:31</t>
  </si>
  <si>
    <t>13/08/2025 14:42:15</t>
  </si>
  <si>
    <t>13/08/2025 15:13:51</t>
  </si>
  <si>
    <t>13/08/2025 15:25:30</t>
  </si>
  <si>
    <t>13/08/2025 15:27:30</t>
  </si>
  <si>
    <t>13/08/2025 15:39:53</t>
  </si>
  <si>
    <t>13/08/2025 15:52:06</t>
  </si>
  <si>
    <t>13/08/2025 15:54:27</t>
  </si>
  <si>
    <t>13/08/2025 16:02:42</t>
  </si>
  <si>
    <t>13/08/2025 16:05:00</t>
  </si>
  <si>
    <t>13/08/2025 16:13:35</t>
  </si>
  <si>
    <t>13/08/2025 16:23:45</t>
  </si>
  <si>
    <t>13/08/2025 16:30:17</t>
  </si>
  <si>
    <t>13/08/2025 16:32:45</t>
  </si>
  <si>
    <t>13/08/2025 16:33:36</t>
  </si>
  <si>
    <t>13/08/2025 16:40:23</t>
  </si>
  <si>
    <t>13/08/2025 16:40:45</t>
  </si>
  <si>
    <t>13/08/2025 17:15:17</t>
  </si>
  <si>
    <t>13/08/2025 17:15:29</t>
  </si>
  <si>
    <t>13/08/2025 17:27:31</t>
  </si>
  <si>
    <t>13/08/2025 17:28:09</t>
  </si>
  <si>
    <t>13/08/2025 18:04:25</t>
  </si>
  <si>
    <t>13/08/2025 18:12:06</t>
  </si>
  <si>
    <t>14/08/2025 06:53:52</t>
  </si>
  <si>
    <t>14/08/2025 06:57:55</t>
  </si>
  <si>
    <t>14/08/2025 07:07:39</t>
  </si>
  <si>
    <t>14/08/2025 07:08:10</t>
  </si>
  <si>
    <t>14/08/2025 08:12:15</t>
  </si>
  <si>
    <t>13 milrig holdings</t>
  </si>
  <si>
    <t>14/08/2025 08:12:34</t>
  </si>
  <si>
    <t xml:space="preserve">130 carricknowe road </t>
  </si>
  <si>
    <t>14/08/2025 08:13:22</t>
  </si>
  <si>
    <t>14/08/2025 08:16:51</t>
  </si>
  <si>
    <t>14/08/2025 08:19:51</t>
  </si>
  <si>
    <t>14/08/2025 08:25:39</t>
  </si>
  <si>
    <t>14/08/2025 08:31:57</t>
  </si>
  <si>
    <t>14/08/2025 08:34:30</t>
  </si>
  <si>
    <t>14/08/2025 08:35:06</t>
  </si>
  <si>
    <t>14/08/2025 08:37:38</t>
  </si>
  <si>
    <t>14/08/2025 08:56:26</t>
  </si>
  <si>
    <t>14/08/2025 09:24:59</t>
  </si>
  <si>
    <t>14/08/2025 09:28:24</t>
  </si>
  <si>
    <t>14/08/2025 09:32:27</t>
  </si>
  <si>
    <t>14/08/2025 09:49:11</t>
  </si>
  <si>
    <t>14/08/2025 09:50:49</t>
  </si>
  <si>
    <t>14/08/2025 09:55:21</t>
  </si>
  <si>
    <t>2e silverknowes neuk</t>
  </si>
  <si>
    <t>14/08/2025 10:00:15</t>
  </si>
  <si>
    <t>14/08/2025 10:02:50</t>
  </si>
  <si>
    <t>14/08/2025 10:13:14</t>
  </si>
  <si>
    <t>14/08/2025 10:25:25</t>
  </si>
  <si>
    <t>14/08/2025 10:32:34</t>
  </si>
  <si>
    <t>14/08/2025 10:46:03</t>
  </si>
  <si>
    <t>14/08/2025 10:46:41</t>
  </si>
  <si>
    <t>14/08/2025 10:48:28</t>
  </si>
  <si>
    <t>14/08/2025 10:56:38</t>
  </si>
  <si>
    <t>14/08/2025 10:57:41</t>
  </si>
  <si>
    <t>14/08/2025 11:00:16</t>
  </si>
  <si>
    <t>14/08/2025 11:02:17</t>
  </si>
  <si>
    <t>14/08/2025 11:04:40</t>
  </si>
  <si>
    <t>14/08/2025 11:09:37</t>
  </si>
  <si>
    <t>14/08/2025 11:12:51</t>
  </si>
  <si>
    <t>14/08/2025 11:16:10</t>
  </si>
  <si>
    <t>14/08/2025 11:22:37</t>
  </si>
  <si>
    <t>14/08/2025 11:22:59</t>
  </si>
  <si>
    <t>14/08/2025 11:23:52</t>
  </si>
  <si>
    <t>14/08/2025 11:35:33</t>
  </si>
  <si>
    <t>14/08/2025 12:03:14</t>
  </si>
  <si>
    <t>14/08/2025 12:03:38</t>
  </si>
  <si>
    <t>14/08/2025 12:05:15</t>
  </si>
  <si>
    <t>14/08/2025 12:09:46</t>
  </si>
  <si>
    <t>loop cardboard out</t>
  </si>
  <si>
    <t>14/08/2025 12:10:40</t>
  </si>
  <si>
    <t>14/08/2025 12:15:19</t>
  </si>
  <si>
    <t>14/08/2025 12:16:10</t>
  </si>
  <si>
    <t>14/08/2025 12:16:45</t>
  </si>
  <si>
    <t>loop waste out</t>
  </si>
  <si>
    <t>14/08/2025 12:16:56</t>
  </si>
  <si>
    <t>14/08/2025 12:31:28</t>
  </si>
  <si>
    <t>14/08/2025 12:32:18</t>
  </si>
  <si>
    <t>14/08/2025 12:32:57</t>
  </si>
  <si>
    <t>14/08/2025 12:36:12</t>
  </si>
  <si>
    <t>14/08/2025 12:36:25</t>
  </si>
  <si>
    <t>14/08/2025 12:37:58</t>
  </si>
  <si>
    <t>14/08/2025 12:49:36</t>
  </si>
  <si>
    <t>33 gillespie road</t>
  </si>
  <si>
    <t>14/08/2025 12:49:52</t>
  </si>
  <si>
    <t>14/08/2025 12:50:02</t>
  </si>
  <si>
    <t>14/08/2025 12:52:01</t>
  </si>
  <si>
    <t>14/08/2025 12:57:57</t>
  </si>
  <si>
    <t>14/08/2025 13:02:50</t>
  </si>
  <si>
    <t>14/08/2025 13:04:15</t>
  </si>
  <si>
    <t>14/08/2025 13:06:33</t>
  </si>
  <si>
    <t>14/08/2025 13:10:29</t>
  </si>
  <si>
    <t>14/08/2025 13:17:21</t>
  </si>
  <si>
    <t>14/08/2025 13:25:40</t>
  </si>
  <si>
    <t>14/08/2025 13:34:03</t>
  </si>
  <si>
    <t>14/08/2025 13:34:40</t>
  </si>
  <si>
    <t>14/08/2025 13:41:43</t>
  </si>
  <si>
    <t>14/08/2025 13:43:33</t>
  </si>
  <si>
    <t>14/08/2025 13:49:25</t>
  </si>
  <si>
    <t>14/08/2025 13:52:51</t>
  </si>
  <si>
    <t>14/08/2025 13:56:40</t>
  </si>
  <si>
    <t>14/08/2025 14:04:41</t>
  </si>
  <si>
    <t>3 margaret rose walk</t>
  </si>
  <si>
    <t>14/08/2025 14:05:10</t>
  </si>
  <si>
    <t>14/08/2025 14:05:52</t>
  </si>
  <si>
    <t>14/08/2025 14:15:00</t>
  </si>
  <si>
    <t>14/08/2025 14:17:32</t>
  </si>
  <si>
    <t>56 eskdale terrace</t>
  </si>
  <si>
    <t>14/08/2025 14:17:54</t>
  </si>
  <si>
    <t>14/08/2025 14:21:33</t>
  </si>
  <si>
    <t>14/08/2025 14:27:03</t>
  </si>
  <si>
    <t>14/08/2025 14:29:05</t>
  </si>
  <si>
    <t>14/08/2025 14:30:29</t>
  </si>
  <si>
    <t>14/08/2025 14:36:21</t>
  </si>
  <si>
    <t>14/08/2025 14:37:59</t>
  </si>
  <si>
    <t>14/08/2025 14:39:30</t>
  </si>
  <si>
    <t>14/08/2025 14:42:11</t>
  </si>
  <si>
    <t>14/08/2025 14:46:18</t>
  </si>
  <si>
    <t>14/08/2025 14:48:56</t>
  </si>
  <si>
    <t>14/08/2025 15:05:50</t>
  </si>
  <si>
    <t>14/08/2025 15:17:13</t>
  </si>
  <si>
    <t>27 kilnconqhar place</t>
  </si>
  <si>
    <t>14/08/2025 15:32:31</t>
  </si>
  <si>
    <t>14/08/2025 15:34:30</t>
  </si>
  <si>
    <t>14/08/2025 15:52:15</t>
  </si>
  <si>
    <t>14/08/2025 15:52:26</t>
  </si>
  <si>
    <t>14/08/2025 15:57:44</t>
  </si>
  <si>
    <t>14/08/2025 15:58:38</t>
  </si>
  <si>
    <t>14/08/2025 15:59:19</t>
  </si>
  <si>
    <t>14/08/2025 16:07:50</t>
  </si>
  <si>
    <t>14/08/2025 16:18:57</t>
  </si>
  <si>
    <t>14/08/2025 16:24:49</t>
  </si>
  <si>
    <t>14/08/2025 16:25:04</t>
  </si>
  <si>
    <t>14/08/2025 16:55:30</t>
  </si>
  <si>
    <t>14/08/2025 17:13:18</t>
  </si>
  <si>
    <t xml:space="preserve">3 caplaw way </t>
  </si>
  <si>
    <t>14/08/2025 17:16:06</t>
  </si>
  <si>
    <t>14/08/2025 17:20:09</t>
  </si>
  <si>
    <t>14/08/2025 17:53:01</t>
  </si>
  <si>
    <t>14/08/2025 18:06:20</t>
  </si>
  <si>
    <t>15/08/2025 06:49:03</t>
  </si>
  <si>
    <t>15/08/2025 07:00:59</t>
  </si>
  <si>
    <t>15/08/2025 07:03:10</t>
  </si>
  <si>
    <t>15/08/2025 07:07:25</t>
  </si>
  <si>
    <t>15/08/2025 07:32:22</t>
  </si>
  <si>
    <t xml:space="preserve">9 marchbank gardens </t>
  </si>
  <si>
    <t>15/08/2025 07:38:48</t>
  </si>
  <si>
    <t>15/08/2025 08:00:59</t>
  </si>
  <si>
    <t>15/08/2025 08:01:41</t>
  </si>
  <si>
    <t>15/08/2025 08:06:05</t>
  </si>
  <si>
    <t>15/08/2025 08:09:33</t>
  </si>
  <si>
    <t>15/08/2025 08:21:39</t>
  </si>
  <si>
    <t>15/08/2025 08:26:12</t>
  </si>
  <si>
    <t>15/08/2025 08:28:01</t>
  </si>
  <si>
    <t>15/08/2025 08:29:18</t>
  </si>
  <si>
    <t>15/08/2025 08:34:05</t>
  </si>
  <si>
    <t>15/08/2025 08:35:49</t>
  </si>
  <si>
    <t>15/08/2025 08:37:15</t>
  </si>
  <si>
    <t>15/08/2025 08:38:34</t>
  </si>
  <si>
    <t>15/08/2025 08:44:42</t>
  </si>
  <si>
    <t>15/08/2025 08:45:44</t>
  </si>
  <si>
    <t>15/08/2025 08:59:10</t>
  </si>
  <si>
    <t>7b church hill</t>
  </si>
  <si>
    <t>15/08/2025 09:06:35</t>
  </si>
  <si>
    <t>15/08/2025 09:09:23</t>
  </si>
  <si>
    <t>15/08/2025 09:12:46</t>
  </si>
  <si>
    <t>15/08/2025 09:46:18</t>
  </si>
  <si>
    <t>15/08/2025 09:55:12</t>
  </si>
  <si>
    <t>peshy</t>
  </si>
  <si>
    <t>15/08/2025 09:58:14</t>
  </si>
  <si>
    <t>15/08/2025 10:05:36</t>
  </si>
  <si>
    <t>15/08/2025 10:10:15</t>
  </si>
  <si>
    <t>15/08/2025 10:12:55</t>
  </si>
  <si>
    <t>15/08/2025 10:19:14</t>
  </si>
  <si>
    <t>15/08/2025 10:19:34</t>
  </si>
  <si>
    <t>15/08/2025 10:25:30</t>
  </si>
  <si>
    <t>15/08/2025 10:27:08</t>
  </si>
  <si>
    <t>15/08/2025 10:27:49</t>
  </si>
  <si>
    <t>15/08/2025 10:34:53</t>
  </si>
  <si>
    <t>15/08/2025 10:46:12</t>
  </si>
  <si>
    <t>15/08/2025 11:02:48</t>
  </si>
  <si>
    <t>15/08/2025 11:10:42</t>
  </si>
  <si>
    <t>15/08/2025 11:41:58</t>
  </si>
  <si>
    <t>49 louis braille way</t>
  </si>
  <si>
    <t>15/08/2025 11:58:06</t>
  </si>
  <si>
    <t>15/08/2025 12:07:08</t>
  </si>
  <si>
    <t>15/08/2025 12:22:32</t>
  </si>
  <si>
    <t>15/08/2025 12:32:33</t>
  </si>
  <si>
    <t>15/08/2025 12:33:45</t>
  </si>
  <si>
    <t>15/08/2025 12:39:00</t>
  </si>
  <si>
    <t>15/08/2025 12:39:53</t>
  </si>
  <si>
    <t>loop waste in</t>
  </si>
  <si>
    <t>15/08/2025 12:43:48</t>
  </si>
  <si>
    <t>15/08/2025 12:44:08</t>
  </si>
  <si>
    <t>15/08/2025 12:44:30</t>
  </si>
  <si>
    <t>15/08/2025 12:45:25</t>
  </si>
  <si>
    <t>15/08/2025 12:52:27</t>
  </si>
  <si>
    <t>15/08/2025 13:00:05</t>
  </si>
  <si>
    <t>15/08/2025 13:09:44</t>
  </si>
  <si>
    <t>m7 nwh</t>
  </si>
  <si>
    <t>15/08/2025 13:11:48</t>
  </si>
  <si>
    <t>15/08/2025 13:17:00</t>
  </si>
  <si>
    <t>51 arran marches</t>
  </si>
  <si>
    <t>15/08/2025 13:19:02</t>
  </si>
  <si>
    <t>15/08/2025 13:20:36</t>
  </si>
  <si>
    <t>15/08/2025 13:24:26</t>
  </si>
  <si>
    <t>15/08/2025 13:26:23</t>
  </si>
  <si>
    <t>s12 nwh</t>
  </si>
  <si>
    <t>15/08/2025 13:28:26</t>
  </si>
  <si>
    <t>15/08/2025 13:34:55</t>
  </si>
  <si>
    <t xml:space="preserve">Murdoch </t>
  </si>
  <si>
    <t>15/08/2025 13:41:10</t>
  </si>
  <si>
    <t>15/08/2025 13:45:39</t>
  </si>
  <si>
    <t>15/08/2025 13:47:08</t>
  </si>
  <si>
    <t>15/08/2025 13:51:56</t>
  </si>
  <si>
    <t>15/08/2025 13:57:08</t>
  </si>
  <si>
    <t>15/08/2025 14:02:21</t>
  </si>
  <si>
    <t>15/08/2025 14:09:14</t>
  </si>
  <si>
    <t>15/08/2025 14:24:55</t>
  </si>
  <si>
    <t>15/08/2025 14:29:14</t>
  </si>
  <si>
    <t>15/08/2025 14:35:56</t>
  </si>
  <si>
    <t>15/08/2025 14:46:44</t>
  </si>
  <si>
    <t>15/08/2025 14:49:47</t>
  </si>
  <si>
    <t>15/08/2025 15:00:28</t>
  </si>
  <si>
    <t>15/08/2025 15:00:45</t>
  </si>
  <si>
    <t>15/08/2025 15:09:06</t>
  </si>
  <si>
    <t>15/08/2025 15:12:42</t>
  </si>
  <si>
    <t>15/08/2025 15:15:41</t>
  </si>
  <si>
    <t>30 craigleith hill crescent</t>
  </si>
  <si>
    <t>15/08/2025 15:43:02</t>
  </si>
  <si>
    <t>15/08/2025 16:24:38</t>
  </si>
  <si>
    <t>5 falcon avenue jost</t>
  </si>
  <si>
    <t>15/08/2025 16:31:15</t>
  </si>
  <si>
    <t>16/08/2025 07:33:44</t>
  </si>
  <si>
    <t>16/08/2025 07:34:16</t>
  </si>
  <si>
    <t>16/08/2025 07:36:39</t>
  </si>
  <si>
    <t>16/08/2025 07:47:07</t>
  </si>
  <si>
    <t>16/08/2025 08:11:41</t>
  </si>
  <si>
    <t>16/08/2025 08:16:12</t>
  </si>
  <si>
    <t>16/08/2025 08:25:33</t>
  </si>
  <si>
    <t>16/08/2025 08:41:30</t>
  </si>
  <si>
    <t>16/08/2025 08:42:18</t>
  </si>
  <si>
    <t>16/08/2025 08:50:27</t>
  </si>
  <si>
    <t>16/08/2025 08:58:04</t>
  </si>
  <si>
    <t>16/08/2025 09:08:57</t>
  </si>
  <si>
    <t>16/08/2025 09:12:40</t>
  </si>
  <si>
    <t>16/08/2025 09:22:03</t>
  </si>
  <si>
    <t>16/08/2025 09:57:36</t>
  </si>
  <si>
    <t>16/08/2025 10:09:24</t>
  </si>
  <si>
    <t>16/08/2025 10:29:02</t>
  </si>
  <si>
    <t>16/08/2025 10:29:47</t>
  </si>
  <si>
    <t>16/08/2025 10:35:18</t>
  </si>
  <si>
    <t>16/08/2025 10:42:03</t>
  </si>
  <si>
    <t>16/08/2025 10:59:02</t>
  </si>
  <si>
    <t>16/08/2025 10:59:38</t>
  </si>
  <si>
    <t>16/08/2025 11:52:39</t>
  </si>
  <si>
    <t>16/08/2025 12:05:53</t>
  </si>
  <si>
    <t>16/08/2025 12:11:25</t>
  </si>
  <si>
    <t>16/08/2025 12:16:19</t>
  </si>
  <si>
    <t>16/08/2025 12:36:34</t>
  </si>
  <si>
    <t>16/08/2025 12:37:53</t>
  </si>
  <si>
    <t>16/08/2025 12:56:13</t>
  </si>
  <si>
    <t>16/08/2025 12:56:45</t>
  </si>
  <si>
    <t>18/08/2025 08:17:38</t>
  </si>
  <si>
    <t>18/08/2025 08:31:08</t>
  </si>
  <si>
    <t>18/08/2025 08:33:49</t>
  </si>
  <si>
    <t>18/08/2025 09:00:01</t>
  </si>
  <si>
    <t>18/08/2025 09:07:30</t>
  </si>
  <si>
    <t>18/08/2025 09:24:01</t>
  </si>
  <si>
    <t>18/08/2025 09:36:53</t>
  </si>
  <si>
    <t>18/08/2025 09:37:18</t>
  </si>
  <si>
    <t>18/08/2025 09:40:13</t>
  </si>
  <si>
    <t>18/08/2025 09:41:20</t>
  </si>
  <si>
    <t>daltons</t>
  </si>
  <si>
    <t>18/08/2025 09:53:05</t>
  </si>
  <si>
    <t>18/08/2025 10:01:08</t>
  </si>
  <si>
    <t>18/08/2025 10:01:31</t>
  </si>
  <si>
    <t>18/08/2025 10:07:34</t>
  </si>
  <si>
    <t>18/08/2025 10:10:04</t>
  </si>
  <si>
    <t>18/08/2025 10:15:34</t>
  </si>
  <si>
    <t>18/08/2025 10:17:50</t>
  </si>
  <si>
    <t>18/08/2025 10:23:52</t>
  </si>
  <si>
    <t>18/08/2025 10:31:48</t>
  </si>
  <si>
    <t>18/08/2025 10:44:41</t>
  </si>
  <si>
    <t>18/08/2025 10:50:36</t>
  </si>
  <si>
    <t>12 st catherines place</t>
  </si>
  <si>
    <t>18/08/2025 10:50:57</t>
  </si>
  <si>
    <t>18/08/2025 10:53:58</t>
  </si>
  <si>
    <t>18/08/2025 10:55:14</t>
  </si>
  <si>
    <t>18/08/2025 11:00:16</t>
  </si>
  <si>
    <t>18/08/2025 11:08:57</t>
  </si>
  <si>
    <t>18/08/2025 11:16:45</t>
  </si>
  <si>
    <t>18/08/2025 11:43:12</t>
  </si>
  <si>
    <t>18/08/2025 11:46:21</t>
  </si>
  <si>
    <t>18/08/2025 11:53:20</t>
  </si>
  <si>
    <t>18/08/2025 11:54:16</t>
  </si>
  <si>
    <t>18/08/2025 11:57:31</t>
  </si>
  <si>
    <t>18/08/2025 11:58:26</t>
  </si>
  <si>
    <t>18/08/2025 11:58:55</t>
  </si>
  <si>
    <t>18/08/2025 12:29:10</t>
  </si>
  <si>
    <t>po18 tsz aluminium</t>
  </si>
  <si>
    <t>18/08/2025 12:31:43</t>
  </si>
  <si>
    <t>18/08/2025 12:33:07</t>
  </si>
  <si>
    <t>18/08/2025 12:33:37</t>
  </si>
  <si>
    <t>18/08/2025 12:40:18</t>
  </si>
  <si>
    <t>18/08/2025 12:45:10</t>
  </si>
  <si>
    <t>18/08/2025 12:50:36</t>
  </si>
  <si>
    <t>49 bryce road</t>
  </si>
  <si>
    <t>18/08/2025 13:03:48</t>
  </si>
  <si>
    <t>18/08/2025 13:32:41</t>
  </si>
  <si>
    <t>18/08/2025 13:33:01</t>
  </si>
  <si>
    <t xml:space="preserve">alan kinghorn </t>
  </si>
  <si>
    <t>18/08/2025 13:33:18</t>
  </si>
  <si>
    <t>18/08/2025 13:35:17</t>
  </si>
  <si>
    <t>18/08/2025 13:42:06</t>
  </si>
  <si>
    <t>18/08/2025 13:42:43</t>
  </si>
  <si>
    <t>18/08/2025 13:43:00</t>
  </si>
  <si>
    <t>18/08/2025 13:43:44</t>
  </si>
  <si>
    <t>18/08/2025 13:45:52</t>
  </si>
  <si>
    <t>18/08/2025 13:47:36</t>
  </si>
  <si>
    <t>18/08/2025 13:59:56</t>
  </si>
  <si>
    <t>18/08/2025 14:16:01</t>
  </si>
  <si>
    <t>18/08/2025 14:28:20</t>
  </si>
  <si>
    <t>18/08/2025 14:31:13</t>
  </si>
  <si>
    <t>18/08/2025 14:32:59</t>
  </si>
  <si>
    <t>18/08/2025 14:33:33</t>
  </si>
  <si>
    <t>18/08/2025 14:44:55</t>
  </si>
  <si>
    <t>18/08/2025 14:49:42</t>
  </si>
  <si>
    <t>18/08/2025 14:50:00</t>
  </si>
  <si>
    <t>18/08/2025 14:54:48</t>
  </si>
  <si>
    <t>18/08/2025 15:09:15</t>
  </si>
  <si>
    <t>18/08/2025 15:10:25</t>
  </si>
  <si>
    <t>18/08/2025 15:18:47</t>
  </si>
  <si>
    <t>18/08/2025 15:19:09</t>
  </si>
  <si>
    <t>18/08/2025 15:20:31</t>
  </si>
  <si>
    <t>18/08/2025 15:24:28</t>
  </si>
  <si>
    <t>18/08/2025 15:36:10</t>
  </si>
  <si>
    <t>18/08/2025 15:40:52</t>
  </si>
  <si>
    <t>18/08/2025 15:48:43</t>
  </si>
  <si>
    <t xml:space="preserve">murdoch </t>
  </si>
  <si>
    <t>18/08/2025 15:52:41</t>
  </si>
  <si>
    <t xml:space="preserve">wrs </t>
  </si>
  <si>
    <t>18/08/2025 15:58:20</t>
  </si>
  <si>
    <t>18/08/2025 16:00:39</t>
  </si>
  <si>
    <t>biffa cardboard</t>
  </si>
  <si>
    <t>18/08/2025 16:00:55</t>
  </si>
  <si>
    <t>18/08/2025 16:01:36</t>
  </si>
  <si>
    <t>18 craighall terrace</t>
  </si>
  <si>
    <t>18/08/2025 16:12:51</t>
  </si>
  <si>
    <t xml:space="preserve">130 carricknowe parkway </t>
  </si>
  <si>
    <t>18/08/2025 16:13:06</t>
  </si>
  <si>
    <t>18/08/2025 16:15:52</t>
  </si>
  <si>
    <t>18/08/2025 17:14:56</t>
  </si>
  <si>
    <t>4 craigour crescent</t>
  </si>
  <si>
    <t>18/08/2025 17:38:58</t>
  </si>
  <si>
    <t>18/08/2025 17:41:19</t>
  </si>
  <si>
    <t>19/08/2025 06:53:52</t>
  </si>
  <si>
    <t>19/08/2025 06:54:28</t>
  </si>
  <si>
    <t>19/08/2025 06:57:18</t>
  </si>
  <si>
    <t>19/08/2025 07:03:08</t>
  </si>
  <si>
    <t>19/08/2025 07:05:07</t>
  </si>
  <si>
    <t>19/08/2025 07:11:40</t>
  </si>
  <si>
    <t>19/08/2025 07:28:55</t>
  </si>
  <si>
    <t>19/08/2025 07:36:50</t>
  </si>
  <si>
    <t>19/08/2025 07:37:22</t>
  </si>
  <si>
    <t>19/08/2025 07:53:13</t>
  </si>
  <si>
    <t>19/08/2025 07:54:04</t>
  </si>
  <si>
    <t>19/08/2025 08:02:30</t>
  </si>
  <si>
    <t>19/08/2025 08:09:48</t>
  </si>
  <si>
    <t>19/08/2025 08:11:58</t>
  </si>
  <si>
    <t>19/08/2025 08:18:11</t>
  </si>
  <si>
    <t>17 craigleith hill</t>
  </si>
  <si>
    <t>19/08/2025 08:18:28</t>
  </si>
  <si>
    <t>19/08/2025 08:20:57</t>
  </si>
  <si>
    <t>19/08/2025 08:24:17</t>
  </si>
  <si>
    <t>19/08/2025 08:37:33</t>
  </si>
  <si>
    <t>19/08/2025 08:49:33</t>
  </si>
  <si>
    <t>19/08/2025 08:57:11</t>
  </si>
  <si>
    <t>19/08/2025 08:59:01</t>
  </si>
  <si>
    <t>19/08/2025 09:00:21</t>
  </si>
  <si>
    <t>19/08/2025 09:13:49</t>
  </si>
  <si>
    <t>19/08/2025 09:22:07</t>
  </si>
  <si>
    <t>19/08/2025 09:22:32</t>
  </si>
  <si>
    <t>19/08/2025 09:29:01</t>
  </si>
  <si>
    <t>19/08/2025 09:48:09</t>
  </si>
  <si>
    <t>62 christiemiller avenue</t>
  </si>
  <si>
    <t>19/08/2025 09:52:52</t>
  </si>
  <si>
    <t>19/08/2025 09:57:39</t>
  </si>
  <si>
    <t>19/08/2025 10:01:04</t>
  </si>
  <si>
    <t>19/08/2025 10:18:12</t>
  </si>
  <si>
    <t>19/08/2025 10:25:17</t>
  </si>
  <si>
    <t>19/08/2025 10:29:52</t>
  </si>
  <si>
    <t>19/08/2025 10:30:13</t>
  </si>
  <si>
    <t>19/08/2025 10:30:34</t>
  </si>
  <si>
    <t>19/08/2025 10:31:28</t>
  </si>
  <si>
    <t>19/08/2025 10:48:55</t>
  </si>
  <si>
    <t>19/08/2025 10:50:56</t>
  </si>
  <si>
    <t>19/08/2025 10:56:50</t>
  </si>
  <si>
    <t>19/08/2025 11:09:16</t>
  </si>
  <si>
    <t>19/08/2025 11:11:38</t>
  </si>
  <si>
    <t>19/08/2025 11:12:05</t>
  </si>
  <si>
    <t>19/08/2025 11:16:13</t>
  </si>
  <si>
    <t>19/08/2025 12:01:21</t>
  </si>
  <si>
    <t>po18 tsz biffa</t>
  </si>
  <si>
    <t>19/08/2025 12:02:06</t>
  </si>
  <si>
    <t>19/08/2025 12:12:18</t>
  </si>
  <si>
    <t>19/08/2025 12:12:57</t>
  </si>
  <si>
    <t>19/08/2025 12:19:35</t>
  </si>
  <si>
    <t>6 bellsmains</t>
  </si>
  <si>
    <t>19/08/2025 12:20:26</t>
  </si>
  <si>
    <t>19/08/2025 12:27:13</t>
  </si>
  <si>
    <t>19/08/2025 12:28:00</t>
  </si>
  <si>
    <t>19/08/2025 12:30:35</t>
  </si>
  <si>
    <t>19/08/2025 12:34:06</t>
  </si>
  <si>
    <t>19/08/2025 12:39:12</t>
  </si>
  <si>
    <t>19/08/2025 12:39:32</t>
  </si>
  <si>
    <t>19/08/2025 12:49:20</t>
  </si>
  <si>
    <t>19/08/2025 12:54:11</t>
  </si>
  <si>
    <t>19/08/2025 13:02:40</t>
  </si>
  <si>
    <t>19/08/2025 13:04:22</t>
  </si>
  <si>
    <t>19/08/2025 13:05:36</t>
  </si>
  <si>
    <t>19/08/2025 13:05:56</t>
  </si>
  <si>
    <t>19/08/2025 13:16:24</t>
  </si>
  <si>
    <t>33 bonaly crescent</t>
  </si>
  <si>
    <t>19/08/2025 13:18:34</t>
  </si>
  <si>
    <t>19/08/2025 13:22:58</t>
  </si>
  <si>
    <t>19/08/2025 13:23:27</t>
  </si>
  <si>
    <t>19/08/2025 13:25:14</t>
  </si>
  <si>
    <t>19/08/2025 13:33:55</t>
  </si>
  <si>
    <t>19/08/2025 13:45:04</t>
  </si>
  <si>
    <t>martin</t>
  </si>
  <si>
    <t>19/08/2025 13:55:31</t>
  </si>
  <si>
    <t>19/08/2025 13:59:36</t>
  </si>
  <si>
    <t>19/08/2025 14:00:56</t>
  </si>
  <si>
    <t>19/08/2025 14:02:24</t>
  </si>
  <si>
    <t>115 lasswade road</t>
  </si>
  <si>
    <t>19/08/2025 14:02:37</t>
  </si>
  <si>
    <t>19/08/2025 14:14:04</t>
  </si>
  <si>
    <t>19/08/2025 14:14:43</t>
  </si>
  <si>
    <t>19/08/2025 14:17:01</t>
  </si>
  <si>
    <t>19/08/2025 14:23:42</t>
  </si>
  <si>
    <t>19/08/2025 14:23:59</t>
  </si>
  <si>
    <t>19/08/2025 14:24:50</t>
  </si>
  <si>
    <t>19/08/2025 14:27:18</t>
  </si>
  <si>
    <t>19/08/2025 14:30:53</t>
  </si>
  <si>
    <t>19/08/2025 14:32:31</t>
  </si>
  <si>
    <t>19/08/2025 14:41:50</t>
  </si>
  <si>
    <t>19/08/2025 14:45:50</t>
  </si>
  <si>
    <t>19/08/2025 14:54:47</t>
  </si>
  <si>
    <t>8 dryden vale</t>
  </si>
  <si>
    <t>19/08/2025 15:04:50</t>
  </si>
  <si>
    <t>19/08/2025 15:09:12</t>
  </si>
  <si>
    <t>3 margaret rose way</t>
  </si>
  <si>
    <t>19/08/2025 15:10:27</t>
  </si>
  <si>
    <t>19/08/2025 15:22:53</t>
  </si>
  <si>
    <t>2 johnston place</t>
  </si>
  <si>
    <t>19/08/2025 15:25:18</t>
  </si>
  <si>
    <t>19/08/2025 15:34:14</t>
  </si>
  <si>
    <t>19/08/2025 15:43:53</t>
  </si>
  <si>
    <t>19/08/2025 15:51:46</t>
  </si>
  <si>
    <t>19/08/2025 15:56:30</t>
  </si>
  <si>
    <t>19/08/2025 15:59:09</t>
  </si>
  <si>
    <t>19/08/2025 16:12:24</t>
  </si>
  <si>
    <t>19/08/2025 16:13:00</t>
  </si>
  <si>
    <t>19/08/2025 16:21:17</t>
  </si>
  <si>
    <t>19/08/2025 16:36:27</t>
  </si>
  <si>
    <t>19/08/2025 16:40:04</t>
  </si>
  <si>
    <t>3 rosehall place</t>
  </si>
  <si>
    <t>20/08/2025 06:48:30</t>
  </si>
  <si>
    <t>20/08/2025 07:02:41</t>
  </si>
  <si>
    <t>20/08/2025 07:04:25</t>
  </si>
  <si>
    <t>20/08/2025 07:05:16</t>
  </si>
  <si>
    <t>20/08/2025 08:07:53</t>
  </si>
  <si>
    <t>20/08/2025 08:09:37</t>
  </si>
  <si>
    <t>20/08/2025 08:17:15</t>
  </si>
  <si>
    <t>20/08/2025 08:18:25</t>
  </si>
  <si>
    <t>20/08/2025 08:21:19</t>
  </si>
  <si>
    <t>20/08/2025 08:28:29</t>
  </si>
  <si>
    <t>20/08/2025 08:29:44</t>
  </si>
  <si>
    <t>20/08/2025 08:36:52</t>
  </si>
  <si>
    <t>20/08/2025 08:40:49</t>
  </si>
  <si>
    <t>20/08/2025 08:49:40</t>
  </si>
  <si>
    <t>20/08/2025 08:51:47</t>
  </si>
  <si>
    <t>20/08/2025 09:01:26</t>
  </si>
  <si>
    <t>20/08/2025 09:01:57</t>
  </si>
  <si>
    <t>20/08/2025 09:20:07</t>
  </si>
  <si>
    <t>20/08/2025 09:26:48</t>
  </si>
  <si>
    <t>20/08/2025 09:28:45</t>
  </si>
  <si>
    <t>20/08/2025 09:53:41</t>
  </si>
  <si>
    <t>20/08/2025 09:56:29</t>
  </si>
  <si>
    <t>20/08/2025 09:59:31</t>
  </si>
  <si>
    <t>20/08/2025 10:09:04</t>
  </si>
  <si>
    <t>24 craighall terrace</t>
  </si>
  <si>
    <t>20/08/2025 10:17:00</t>
  </si>
  <si>
    <t>20/08/2025 10:19:36</t>
  </si>
  <si>
    <t>20/08/2025 10:31:26</t>
  </si>
  <si>
    <t>20/08/2025 10:44:11</t>
  </si>
  <si>
    <t>20/08/2025 10:53:37</t>
  </si>
  <si>
    <t>20/08/2025 10:55:47</t>
  </si>
  <si>
    <t>20/08/2025 10:58:04</t>
  </si>
  <si>
    <t>20/08/2025 10:59:21</t>
  </si>
  <si>
    <t>20/08/2025 11:01:30</t>
  </si>
  <si>
    <t>20/08/2025 11:07:15</t>
  </si>
  <si>
    <t>20/08/2025 11:16:21</t>
  </si>
  <si>
    <t>20/08/2025 11:17:32</t>
  </si>
  <si>
    <t>20/08/2025 11:19:58</t>
  </si>
  <si>
    <t>20/08/2025 11:25:15</t>
  </si>
  <si>
    <t>20/08/2025 11:26:45</t>
  </si>
  <si>
    <t>20/08/2025 11:30:49</t>
  </si>
  <si>
    <t>20/08/2025 11:31:09</t>
  </si>
  <si>
    <t>20/08/2025 11:47:02</t>
  </si>
  <si>
    <t>20/08/2025 11:52:04</t>
  </si>
  <si>
    <t>20/08/2025 11:58:11</t>
  </si>
  <si>
    <t>20/08/2025 12:15:28</t>
  </si>
  <si>
    <t>20/08/2025 12:20:26</t>
  </si>
  <si>
    <t>20/08/2025 12:25:15</t>
  </si>
  <si>
    <t>20/08/2025 12:26:07</t>
  </si>
  <si>
    <t>20/08/2025 12:29:13</t>
  </si>
  <si>
    <t>20/08/2025 12:30:36</t>
  </si>
  <si>
    <t>20/08/2025 12:35:17</t>
  </si>
  <si>
    <t>20/08/2025 12:44:46</t>
  </si>
  <si>
    <t>20/08/2025 13:06:01</t>
  </si>
  <si>
    <t>20/08/2025 13:32:29</t>
  </si>
  <si>
    <t>Murdoch 8yd</t>
  </si>
  <si>
    <t>20/08/2025 13:37:26</t>
  </si>
  <si>
    <t>20/08/2025 13:52:35</t>
  </si>
  <si>
    <t>7 spring gardens</t>
  </si>
  <si>
    <t>20/08/2025 13:52:45</t>
  </si>
  <si>
    <t>20/08/2025 13:59:15</t>
  </si>
  <si>
    <t>20/08/2025 13:59:38</t>
  </si>
  <si>
    <t>20/08/2025 14:00:52</t>
  </si>
  <si>
    <t>20/08/2025 14:13:40</t>
  </si>
  <si>
    <t>20/08/2025 14:14:19</t>
  </si>
  <si>
    <t>20/08/2025 14:15:12</t>
  </si>
  <si>
    <t>20/08/2025 14:17:52</t>
  </si>
  <si>
    <t>20/08/2025 14:21:56</t>
  </si>
  <si>
    <t>20/08/2025 14:22:31</t>
  </si>
  <si>
    <t>20/08/2025 14:25:07</t>
  </si>
  <si>
    <t>20/08/2025 14:29:27</t>
  </si>
  <si>
    <t>20/08/2025 14:29:40</t>
  </si>
  <si>
    <t>20/08/2025 14:41:54</t>
  </si>
  <si>
    <t>20/08/2025 14:47:39</t>
  </si>
  <si>
    <t>20/08/2025 14:57:50</t>
  </si>
  <si>
    <t>20/08/2025 15:00:06</t>
  </si>
  <si>
    <t>20/08/2025 15:15:23</t>
  </si>
  <si>
    <t>20/08/2025 15:24:12</t>
  </si>
  <si>
    <t>3 west shore road</t>
  </si>
  <si>
    <t>20/08/2025 15:27:37</t>
  </si>
  <si>
    <t>20/08/2025 15:30:56</t>
  </si>
  <si>
    <t>20/08/2025 15:39:45</t>
  </si>
  <si>
    <t>20/08/2025 15:42:37</t>
  </si>
  <si>
    <t>20/08/2025 15:56:38</t>
  </si>
  <si>
    <t>20/08/2025 16:07:44</t>
  </si>
  <si>
    <t xml:space="preserve">braidwood </t>
  </si>
  <si>
    <t>20/08/2025 16:10:35</t>
  </si>
  <si>
    <t>9 east kilngate rigg</t>
  </si>
  <si>
    <t>20/08/2025 16:13:07</t>
  </si>
  <si>
    <t>20/08/2025 16:23:27</t>
  </si>
  <si>
    <t>20/08/2025 16:36:15</t>
  </si>
  <si>
    <t>20/08/2025 16:46:50</t>
  </si>
  <si>
    <t>21/08/2025 06:39:04</t>
  </si>
  <si>
    <t>21/08/2025 06:39:35</t>
  </si>
  <si>
    <t>21/08/2025 06:46:02</t>
  </si>
  <si>
    <t>21/08/2025 06:48:23</t>
  </si>
  <si>
    <t>21/08/2025 06:52:51</t>
  </si>
  <si>
    <t>21/08/2025 07:01:03</t>
  </si>
  <si>
    <t>21/08/2025 07:02:36</t>
  </si>
  <si>
    <t>21/08/2025 07:05:02</t>
  </si>
  <si>
    <t>21/08/2025 07:06:22</t>
  </si>
  <si>
    <t>21/08/2025 07:08:42</t>
  </si>
  <si>
    <t>21/08/2025 07:31:00</t>
  </si>
  <si>
    <t>21/08/2025 07:32:17</t>
  </si>
  <si>
    <t>21/08/2025 07:36:04</t>
  </si>
  <si>
    <t>21/08/2025 07:41:56</t>
  </si>
  <si>
    <t>21/08/2025 07:45:04</t>
  </si>
  <si>
    <t>21/08/2025 07:47:36</t>
  </si>
  <si>
    <t>21/08/2025 08:00:12</t>
  </si>
  <si>
    <t>21/08/2025 08:26:01</t>
  </si>
  <si>
    <t>21/08/2025 08:30:45</t>
  </si>
  <si>
    <t>21/08/2025 08:38:03</t>
  </si>
  <si>
    <t>21/08/2025 08:42:29</t>
  </si>
  <si>
    <t>21/08/2025 08:51:25</t>
  </si>
  <si>
    <t>21/08/2025 08:56:31</t>
  </si>
  <si>
    <t>21/08/2025 09:21:28</t>
  </si>
  <si>
    <t>21/08/2025 09:25:44</t>
  </si>
  <si>
    <t>21/08/2025 09:33:58</t>
  </si>
  <si>
    <t>21/08/2025 09:41:36</t>
  </si>
  <si>
    <t>21/08/2025 09:50:57</t>
  </si>
  <si>
    <t>21/08/2025 09:58:15</t>
  </si>
  <si>
    <t>6 back lane</t>
  </si>
  <si>
    <t>21/08/2025 09:58:37</t>
  </si>
  <si>
    <t>21/08/2025 09:58:52</t>
  </si>
  <si>
    <t>21/08/2025 10:09:18</t>
  </si>
  <si>
    <t>21/08/2025 10:26:14</t>
  </si>
  <si>
    <t>21/08/2025 10:33:02</t>
  </si>
  <si>
    <t>21/08/2025 10:34:25</t>
  </si>
  <si>
    <t>21/08/2025 10:35:16</t>
  </si>
  <si>
    <t>21/08/2025 10:35:54</t>
  </si>
  <si>
    <t>21/08/2025 10:44:05</t>
  </si>
  <si>
    <t>21/08/2025 10:48:20</t>
  </si>
  <si>
    <t>21/08/2025 10:59:55</t>
  </si>
  <si>
    <t>21/08/2025 11:02:33</t>
  </si>
  <si>
    <t>21/08/2025 11:08:05</t>
  </si>
  <si>
    <t>30 burnbrae</t>
  </si>
  <si>
    <t>21/08/2025 11:11:44</t>
  </si>
  <si>
    <t>21/08/2025 11:13:57</t>
  </si>
  <si>
    <t>21/08/2025 11:27:52</t>
  </si>
  <si>
    <t>21/08/2025 11:31:59</t>
  </si>
  <si>
    <t>21/08/2025 11:32:41</t>
  </si>
  <si>
    <t xml:space="preserve">loop waste </t>
  </si>
  <si>
    <t>21/08/2025 11:40:13</t>
  </si>
  <si>
    <t>21/08/2025 11:43:08</t>
  </si>
  <si>
    <t>21/08/2025 11:46:12</t>
  </si>
  <si>
    <t>21/08/2025 11:48:55</t>
  </si>
  <si>
    <t>21/08/2025 11:52:13</t>
  </si>
  <si>
    <t>21/08/2025 11:53:08</t>
  </si>
  <si>
    <t>21/08/2025 11:57:27</t>
  </si>
  <si>
    <t>21/08/2025 12:01:37</t>
  </si>
  <si>
    <t>21/08/2025 12:05:20</t>
  </si>
  <si>
    <t>21/08/2025 12:06:50</t>
  </si>
  <si>
    <t>21/08/2025 12:07:22</t>
  </si>
  <si>
    <t>21/08/2025 12:10:39</t>
  </si>
  <si>
    <t>21/08/2025 12:15:14</t>
  </si>
  <si>
    <t>21/08/2025 12:56:28</t>
  </si>
  <si>
    <t>21/08/2025 12:58:42</t>
  </si>
  <si>
    <t>21/08/2025 13:01:52</t>
  </si>
  <si>
    <t>4 valley field view</t>
  </si>
  <si>
    <t>21/08/2025 13:11:08</t>
  </si>
  <si>
    <t>21/08/2025 13:15:08</t>
  </si>
  <si>
    <t>21/08/2025 13:20:13</t>
  </si>
  <si>
    <t>21/08/2025 13:28:46</t>
  </si>
  <si>
    <t>21/08/2025 13:36:24</t>
  </si>
  <si>
    <t>21/08/2025 13:39:50</t>
  </si>
  <si>
    <t>21/08/2025 13:44:52</t>
  </si>
  <si>
    <t>21/08/2025 13:48:04</t>
  </si>
  <si>
    <t>21/08/2025 13:51:47</t>
  </si>
  <si>
    <t>21/08/2025 13:52:07</t>
  </si>
  <si>
    <t>21/08/2025 13:53:45</t>
  </si>
  <si>
    <t>21/08/2025 14:14:06</t>
  </si>
  <si>
    <t>21/08/2025 14:25:14</t>
  </si>
  <si>
    <t>21/08/2025 14:28:33</t>
  </si>
  <si>
    <t>17 hailes avenue</t>
  </si>
  <si>
    <t>21/08/2025 14:30:38</t>
  </si>
  <si>
    <t>1 blawerie cottage</t>
  </si>
  <si>
    <t>21/08/2025 14:36:34</t>
  </si>
  <si>
    <t>21/08/2025 14:39:26</t>
  </si>
  <si>
    <t>21/08/2025 14:40:21</t>
  </si>
  <si>
    <t>21/08/2025 14:45:39</t>
  </si>
  <si>
    <t>21/08/2025 14:52:10</t>
  </si>
  <si>
    <t>21/08/2025 14:52:45</t>
  </si>
  <si>
    <t>21/08/2025 14:56:39</t>
  </si>
  <si>
    <t>21/08/2025 15:01:03</t>
  </si>
  <si>
    <t>21/08/2025 15:18:38</t>
  </si>
  <si>
    <t>21/08/2025 15:19:15</t>
  </si>
  <si>
    <t>21/08/2025 15:20:14</t>
  </si>
  <si>
    <t>21/08/2025 15:38:03</t>
  </si>
  <si>
    <t>21/08/2025 15:39:24</t>
  </si>
  <si>
    <t>21/08/2025 15:43:40</t>
  </si>
  <si>
    <t>21/08/2025 15:46:54</t>
  </si>
  <si>
    <t>21/08/2025 16:00:50</t>
  </si>
  <si>
    <t>21/08/2025 16:04:57</t>
  </si>
  <si>
    <t>21/08/2025 16:09:27</t>
  </si>
  <si>
    <t>21/08/2025 16:18:08</t>
  </si>
  <si>
    <t>21/08/2025 16:33:58</t>
  </si>
  <si>
    <t>21/08/2025 17:03:26</t>
  </si>
  <si>
    <t>BJ21 UMM WEIGHT FOR BRAKE TEST</t>
  </si>
  <si>
    <t>21/08/2025 17:15:14</t>
  </si>
  <si>
    <t>22/08/2025 06:37:44</t>
  </si>
  <si>
    <t>22/08/2025 07:07:05</t>
  </si>
  <si>
    <t>22/08/2025 07:08:14</t>
  </si>
  <si>
    <t>22/08/2025 07:10:36</t>
  </si>
  <si>
    <t>22/08/2025 07:29:47</t>
  </si>
  <si>
    <t>22/08/2025 07:54:05</t>
  </si>
  <si>
    <t>22/08/2025 07:59:02</t>
  </si>
  <si>
    <t>22/08/2025 08:01:26</t>
  </si>
  <si>
    <t>22/08/2025 08:10:05</t>
  </si>
  <si>
    <t>9 savannah drive</t>
  </si>
  <si>
    <t>22/08/2025 08:21:17</t>
  </si>
  <si>
    <t>22/08/2025 08:21:22</t>
  </si>
  <si>
    <t>22/08/2025 08:38:01</t>
  </si>
  <si>
    <t>22/08/2025 08:55:32</t>
  </si>
  <si>
    <t>22/08/2025 08:56:42</t>
  </si>
  <si>
    <t>22/08/2025 09:08:10</t>
  </si>
  <si>
    <t>22/08/2025 09:15:30</t>
  </si>
  <si>
    <t>22/08/2025 09:19:51</t>
  </si>
  <si>
    <t>22/08/2025 09:26:13</t>
  </si>
  <si>
    <t>22/08/2025 09:37:03</t>
  </si>
  <si>
    <t>22/08/2025 09:39:42</t>
  </si>
  <si>
    <t>22/08/2025 10:33:37</t>
  </si>
  <si>
    <t>22/08/2025 10:33:48</t>
  </si>
  <si>
    <t>22/08/2025 10:34:04</t>
  </si>
  <si>
    <t>22/08/2025 10:37:26</t>
  </si>
  <si>
    <t>22/08/2025 10:38:46</t>
  </si>
  <si>
    <t>22/08/2025 10:39:42</t>
  </si>
  <si>
    <t>22/08/2025 10:43:24</t>
  </si>
  <si>
    <t>22/08/2025 10:46:02</t>
  </si>
  <si>
    <t>22/08/2025 10:46:44</t>
  </si>
  <si>
    <t>22/08/2025 10:49:01</t>
  </si>
  <si>
    <t>22/08/2025 10:52:18</t>
  </si>
  <si>
    <t>22/08/2025 10:53:00</t>
  </si>
  <si>
    <t>22/08/2025 10:57:43</t>
  </si>
  <si>
    <t>myreside management</t>
  </si>
  <si>
    <t>22/08/2025 11:07:06</t>
  </si>
  <si>
    <t>22/08/2025 11:46:24</t>
  </si>
  <si>
    <t>11 priestfield crescent</t>
  </si>
  <si>
    <t>22/08/2025 11:48:08</t>
  </si>
  <si>
    <t>22/08/2025 11:50:44</t>
  </si>
  <si>
    <t>22/08/2025 11:53:58</t>
  </si>
  <si>
    <t>22/08/2025 12:02:31</t>
  </si>
  <si>
    <t>22/08/2025 12:08:39</t>
  </si>
  <si>
    <t>22/08/2025 12:13:59</t>
  </si>
  <si>
    <t>12/2 loganlea avenue</t>
  </si>
  <si>
    <t>22/08/2025 12:28:35</t>
  </si>
  <si>
    <t>22/08/2025 12:38:24</t>
  </si>
  <si>
    <t>22/08/2025 12:49:41</t>
  </si>
  <si>
    <t>22/08/2025 12:50:24</t>
  </si>
  <si>
    <t>22/08/2025 12:50:41</t>
  </si>
  <si>
    <t>22/08/2025 12:59:38</t>
  </si>
  <si>
    <t>22/08/2025 13:08:17</t>
  </si>
  <si>
    <t>22/08/2025 13:08:47</t>
  </si>
  <si>
    <t>22/08/2025 13:09:54</t>
  </si>
  <si>
    <t>22/08/2025 13:20:16</t>
  </si>
  <si>
    <t>22/08/2025 13:29:33</t>
  </si>
  <si>
    <t>22/08/2025 13:33:07</t>
  </si>
  <si>
    <t>22/08/2025 13:34:45</t>
  </si>
  <si>
    <t>22/08/2025 13:39:48</t>
  </si>
  <si>
    <t>22/08/2025 13:49:14</t>
  </si>
  <si>
    <t>22/08/2025 13:53:28</t>
  </si>
  <si>
    <t>22/08/2025 13:57:00</t>
  </si>
  <si>
    <t>22/08/2025 13:57:46</t>
  </si>
  <si>
    <t>22/08/2025 14:03:22</t>
  </si>
  <si>
    <t>22/08/2025 14:14:22</t>
  </si>
  <si>
    <t>22/08/2025 14:18:06</t>
  </si>
  <si>
    <t>22/08/2025 14:19:15</t>
  </si>
  <si>
    <t>22/08/2025 14:31:23</t>
  </si>
  <si>
    <t>22/08/2025 14:32:26</t>
  </si>
  <si>
    <t>22/08/2025 14:35:34</t>
  </si>
  <si>
    <t>22/08/2025 14:36:59</t>
  </si>
  <si>
    <t>22/08/2025 14:38:24</t>
  </si>
  <si>
    <t>22/08/2025 14:48:08</t>
  </si>
  <si>
    <t>13 wilson avenue</t>
  </si>
  <si>
    <t>22/08/2025 14:49:25</t>
  </si>
  <si>
    <t>20 pentland gardens</t>
  </si>
  <si>
    <t>22/08/2025 14:54:54</t>
  </si>
  <si>
    <t>22/08/2025 14:58:24</t>
  </si>
  <si>
    <t>22/08/2025 15:10:18</t>
  </si>
  <si>
    <t>22/08/2025 15:16:34</t>
  </si>
  <si>
    <t>22/08/2025 15:22:33</t>
  </si>
  <si>
    <t>22/08/2025 15:27:30</t>
  </si>
  <si>
    <t>22/08/2025 16:00:42</t>
  </si>
  <si>
    <t>22/08/2025 16:04:34</t>
  </si>
  <si>
    <t>22/08/2025 16:15:50</t>
  </si>
  <si>
    <t>22/08/2025 16:20:15</t>
  </si>
  <si>
    <t>22/08/2025 16:26:43</t>
  </si>
  <si>
    <t>22/08/2025 16:26:55</t>
  </si>
  <si>
    <t>22/08/2025 16:35:26</t>
  </si>
  <si>
    <t>22/08/2025 16:40:46</t>
  </si>
  <si>
    <t>22/08/2025 16:46:04</t>
  </si>
  <si>
    <t>22/08/2025 16:58:51</t>
  </si>
  <si>
    <t>4 braid hills road</t>
  </si>
  <si>
    <t>22/08/2025 17:03:53</t>
  </si>
  <si>
    <t>53 dalhousie place</t>
  </si>
  <si>
    <t>23/08/2025 06:38:07</t>
  </si>
  <si>
    <t>23/08/2025 06:45:04</t>
  </si>
  <si>
    <t>23/08/2025 07:42:24</t>
  </si>
  <si>
    <t>37 belford gardens</t>
  </si>
  <si>
    <t>23/08/2025 07:48:52</t>
  </si>
  <si>
    <t>23/08/2025 08:01:09</t>
  </si>
  <si>
    <t>23/08/2025 08:07:12</t>
  </si>
  <si>
    <t>23/08/2025 08:18:30</t>
  </si>
  <si>
    <t>23/08/2025 08:25:02</t>
  </si>
  <si>
    <t>23/08/2025 09:02:25</t>
  </si>
  <si>
    <t>23/08/2025 09:02:50</t>
  </si>
  <si>
    <t>23/08/2025 09:25:03</t>
  </si>
  <si>
    <t>uttershill house</t>
  </si>
  <si>
    <t>23/08/2025 09:30:18</t>
  </si>
  <si>
    <t>23/08/2025 09:32:37</t>
  </si>
  <si>
    <t>23/08/2025 09:41:56</t>
  </si>
  <si>
    <t>23/08/2025 10:03:18</t>
  </si>
  <si>
    <t>66 lanark road west</t>
  </si>
  <si>
    <t>23/08/2025 10:09:55</t>
  </si>
  <si>
    <t>23/08/2025 10:55:58</t>
  </si>
  <si>
    <t>23/08/2025 10:57:03</t>
  </si>
  <si>
    <t>23/08/2025 11:15:11</t>
  </si>
  <si>
    <t>23/08/2025 11:43:18</t>
  </si>
  <si>
    <t>33 longstone gardens</t>
  </si>
  <si>
    <t>23/08/2025 12:24:43</t>
  </si>
  <si>
    <t>25/08/2025 06:42:29</t>
  </si>
  <si>
    <t>25/08/2025 06:59:26</t>
  </si>
  <si>
    <t>25/08/2025 07:04:13</t>
  </si>
  <si>
    <t>25/08/2025 07:13:37</t>
  </si>
  <si>
    <t>25/08/2025 07:41:59</t>
  </si>
  <si>
    <t>25/08/2025 07:42:16</t>
  </si>
  <si>
    <t>25/08/2025 07:43:35</t>
  </si>
  <si>
    <t>25/08/2025 07:57:33</t>
  </si>
  <si>
    <t>25/08/2025 08:07:12</t>
  </si>
  <si>
    <t>25/08/2025 08:13:50</t>
  </si>
  <si>
    <t>25/08/2025 08:31:17</t>
  </si>
  <si>
    <t>25/08/2025 08:32:51</t>
  </si>
  <si>
    <t>25/08/2025 08:36:52</t>
  </si>
  <si>
    <t>25/08/2025 08:43:43</t>
  </si>
  <si>
    <t>25/08/2025 08:50:21</t>
  </si>
  <si>
    <t>25/08/2025 08:54:39</t>
  </si>
  <si>
    <t>25/08/2025 08:58:43</t>
  </si>
  <si>
    <t>25/08/2025 08:59:29</t>
  </si>
  <si>
    <t>25/08/2025 09:03:42</t>
  </si>
  <si>
    <t>25/08/2025 09:06:39</t>
  </si>
  <si>
    <t>25/08/2025 09:16:43</t>
  </si>
  <si>
    <t>25/08/2025 09:19:25</t>
  </si>
  <si>
    <t>25/08/2025 09:27:50</t>
  </si>
  <si>
    <t>25/08/2025 09:42:25</t>
  </si>
  <si>
    <t>25/08/2025 09:43:46</t>
  </si>
  <si>
    <t>25/08/2025 09:44:15</t>
  </si>
  <si>
    <t>25/08/2025 09:58:53</t>
  </si>
  <si>
    <t>25/08/2025 10:11:11</t>
  </si>
  <si>
    <t>4/2 burnhead grove</t>
  </si>
  <si>
    <t>25/08/2025 10:21:34</t>
  </si>
  <si>
    <t>25/08/2025 10:37:43</t>
  </si>
  <si>
    <t>25/08/2025 10:47:16</t>
  </si>
  <si>
    <t>25/08/2025 10:48:48</t>
  </si>
  <si>
    <t>25/08/2025 10:56:44</t>
  </si>
  <si>
    <t>25/08/2025 11:02:26</t>
  </si>
  <si>
    <t>25/08/2025 11:24:37</t>
  </si>
  <si>
    <t>25/08/2025 11:24:48</t>
  </si>
  <si>
    <t>25/08/2025 11:28:51</t>
  </si>
  <si>
    <t>6 ainslie place</t>
  </si>
  <si>
    <t>25/08/2025 11:30:46</t>
  </si>
  <si>
    <t>25/08/2025 11:31:51</t>
  </si>
  <si>
    <t>25/08/2025 11:33:38</t>
  </si>
  <si>
    <t>25/08/2025 11:41:17</t>
  </si>
  <si>
    <t>25/08/2025 11:48:25</t>
  </si>
  <si>
    <t>25/08/2025 11:48:51</t>
  </si>
  <si>
    <t>25/08/2025 11:54:10</t>
  </si>
  <si>
    <t>34 kekewich avenue</t>
  </si>
  <si>
    <t>25/08/2025 11:55:39</t>
  </si>
  <si>
    <t>25/08/2025 11:56:00</t>
  </si>
  <si>
    <t>25/08/2025 11:59:41</t>
  </si>
  <si>
    <t>25/08/2025 12:09:46</t>
  </si>
  <si>
    <t>25/08/2025 12:10:55</t>
  </si>
  <si>
    <t>25/08/2025 12:13:08</t>
  </si>
  <si>
    <t>25/08/2025 12:13:57</t>
  </si>
  <si>
    <t>25/08/2025 12:24:57</t>
  </si>
  <si>
    <t>25/08/2025 12:25:41</t>
  </si>
  <si>
    <t>25/08/2025 12:26:30</t>
  </si>
  <si>
    <t>25/08/2025 12:27:52</t>
  </si>
  <si>
    <t>25/08/2025 12:28:52</t>
  </si>
  <si>
    <t>25/08/2025 12:32:32</t>
  </si>
  <si>
    <t>25/08/2025 12:37:56</t>
  </si>
  <si>
    <t>25/08/2025 12:38:14</t>
  </si>
  <si>
    <t>25/08/2025 12:38:28</t>
  </si>
  <si>
    <t>25/08/2025 12:43:58</t>
  </si>
  <si>
    <t>haddington park</t>
  </si>
  <si>
    <t>25/08/2025 12:44:12</t>
  </si>
  <si>
    <t>25/08/2025 12:49:32</t>
  </si>
  <si>
    <t>25/08/2025 12:50:50</t>
  </si>
  <si>
    <t>25/08/2025 13:01:56</t>
  </si>
  <si>
    <t>25/08/2025 13:11:32</t>
  </si>
  <si>
    <t>25/08/2025 13:11:56</t>
  </si>
  <si>
    <t>25/08/2025 13:31:59</t>
  </si>
  <si>
    <t>25/08/2025 13:34:41</t>
  </si>
  <si>
    <t>25/08/2025 13:40:15</t>
  </si>
  <si>
    <t>25/08/2025 13:42:21</t>
  </si>
  <si>
    <t>25/08/2025 13:42:59</t>
  </si>
  <si>
    <t>25/08/2025 14:13:12</t>
  </si>
  <si>
    <t>25/08/2025 14:17:31</t>
  </si>
  <si>
    <t>25/08/2025 14:25:04</t>
  </si>
  <si>
    <t>25/08/2025 14:25:27</t>
  </si>
  <si>
    <t>25/08/2025 14:28:55</t>
  </si>
  <si>
    <t>25/08/2025 14:35:15</t>
  </si>
  <si>
    <t>25/08/2025 14:37:49</t>
  </si>
  <si>
    <t>25/08/2025 14:42:22</t>
  </si>
  <si>
    <t>25/08/2025 14:43:29</t>
  </si>
  <si>
    <t>25/08/2025 14:58:18</t>
  </si>
  <si>
    <t>25/08/2025 15:03:33</t>
  </si>
  <si>
    <t>25/08/2025 15:10:02</t>
  </si>
  <si>
    <t>25/08/2025 15:13:30</t>
  </si>
  <si>
    <t>25/08/2025 15:27:16</t>
  </si>
  <si>
    <t>25/08/2025 15:44:30</t>
  </si>
  <si>
    <t>25/08/2025 15:46:19</t>
  </si>
  <si>
    <t>25/08/2025 15:49:29</t>
  </si>
  <si>
    <t>25/08/2025 15:49:48</t>
  </si>
  <si>
    <t>25/08/2025 15:53:18</t>
  </si>
  <si>
    <t>25/08/2025 15:53:50</t>
  </si>
  <si>
    <t>25/08/2025 15:55:50</t>
  </si>
  <si>
    <t>25/08/2025 15:56:12</t>
  </si>
  <si>
    <t>25/08/2025 15:57:09</t>
  </si>
  <si>
    <t>25 Liberton Gardens in</t>
  </si>
  <si>
    <t>25/08/2025 15:57:36</t>
  </si>
  <si>
    <t>612 Gilmerton Road in</t>
  </si>
  <si>
    <t>25/08/2025 16:01:48</t>
  </si>
  <si>
    <t>25/08/2025 16:02:18</t>
  </si>
  <si>
    <t>25/08/2025 16:03:31</t>
  </si>
  <si>
    <t>tipper out</t>
  </si>
  <si>
    <t>25/08/2025 16:03:57</t>
  </si>
  <si>
    <t>612 gilmerton road empty</t>
  </si>
  <si>
    <t>25/08/2025 16:17:03</t>
  </si>
  <si>
    <t>25/08/2025 16:31:07</t>
  </si>
  <si>
    <t>25/08/2025 16:38:05</t>
  </si>
  <si>
    <t>25/08/2025 16:39:50</t>
  </si>
  <si>
    <t>25/08/2025 16:40:13</t>
  </si>
  <si>
    <t>25/08/2025 16:44:07</t>
  </si>
  <si>
    <t>25/08/2025 16:46:20</t>
  </si>
  <si>
    <t>26/08/2025 06:40:23</t>
  </si>
  <si>
    <t>26/08/2025 06:56:57</t>
  </si>
  <si>
    <t>26/08/2025 06:58:47</t>
  </si>
  <si>
    <t>26/08/2025 07:58:47</t>
  </si>
  <si>
    <t>Sn16 oas A</t>
  </si>
  <si>
    <t>26/08/2025 08:06:02</t>
  </si>
  <si>
    <t>26/08/2025 08:14:47</t>
  </si>
  <si>
    <t>26/08/2025 08:20:44</t>
  </si>
  <si>
    <t>26/08/2025 08:46:55</t>
  </si>
  <si>
    <t>26/08/2025 08:47:49</t>
  </si>
  <si>
    <t>26/08/2025 08:48:20</t>
  </si>
  <si>
    <t>1 bridgend</t>
  </si>
  <si>
    <t>26/08/2025 08:58:16</t>
  </si>
  <si>
    <t>26/08/2025 09:08:24</t>
  </si>
  <si>
    <t>26/08/2025 09:12:46</t>
  </si>
  <si>
    <t>26/08/2025 09:16:45</t>
  </si>
  <si>
    <t>26/08/2025 09:23:32</t>
  </si>
  <si>
    <t>26/08/2025 09:25:37</t>
  </si>
  <si>
    <t>26/08/2025 09:28:35</t>
  </si>
  <si>
    <t>26/08/2025 09:37:04</t>
  </si>
  <si>
    <t>26/08/2025 09:39:24</t>
  </si>
  <si>
    <t>26/08/2025 09:43:10</t>
  </si>
  <si>
    <t>26/08/2025 09:47:15</t>
  </si>
  <si>
    <t>26/08/2025 09:55:46</t>
  </si>
  <si>
    <t>26/08/2025 09:58:44</t>
  </si>
  <si>
    <t>26/08/2025 10:01:38</t>
  </si>
  <si>
    <t>26/08/2025 10:11:09</t>
  </si>
  <si>
    <t>unit 2b eastfield ind estate</t>
  </si>
  <si>
    <t>26/08/2025 10:15:36</t>
  </si>
  <si>
    <t>26/08/2025 10:20:43</t>
  </si>
  <si>
    <t>26/08/2025 10:21:25</t>
  </si>
  <si>
    <t>26/08/2025 10:57:37</t>
  </si>
  <si>
    <t>Meuse Lane in</t>
  </si>
  <si>
    <t>26/08/2025 11:01:17</t>
  </si>
  <si>
    <t>26/08/2025 11:08:24</t>
  </si>
  <si>
    <t>41 braid farm road</t>
  </si>
  <si>
    <t>26/08/2025 11:13:41</t>
  </si>
  <si>
    <t>26/08/2025 11:19:00</t>
  </si>
  <si>
    <t>26/08/2025 11:26:10</t>
  </si>
  <si>
    <t>26/08/2025 11:30:19</t>
  </si>
  <si>
    <t>26/08/2025 11:31:29</t>
  </si>
  <si>
    <t>26/08/2025 11:31:56</t>
  </si>
  <si>
    <t>26/08/2025 11:32:17</t>
  </si>
  <si>
    <t>26/08/2025 11:33:11</t>
  </si>
  <si>
    <t>26/08/2025 11:36:08</t>
  </si>
  <si>
    <t>26/08/2025 11:41:05</t>
  </si>
  <si>
    <t>26/08/2025 12:23:21</t>
  </si>
  <si>
    <t>26/08/2025 12:45:27</t>
  </si>
  <si>
    <t>26/08/2025 12:48:06</t>
  </si>
  <si>
    <t>26/08/2025 12:51:32</t>
  </si>
  <si>
    <t>26/08/2025 12:52:24</t>
  </si>
  <si>
    <t>26/08/2025 12:55:11</t>
  </si>
  <si>
    <t>26/08/2025 13:05:42</t>
  </si>
  <si>
    <t>26/08/2025 13:06:11</t>
  </si>
  <si>
    <t>35 leamington terrace</t>
  </si>
  <si>
    <t>26/08/2025 13:11:11</t>
  </si>
  <si>
    <t>26/08/2025 13:14:01</t>
  </si>
  <si>
    <t>26/08/2025 13:24:52</t>
  </si>
  <si>
    <t>26/08/2025 13:41:21</t>
  </si>
  <si>
    <t>26/08/2025 13:42:12</t>
  </si>
  <si>
    <t>26/08/2025 13:54:28</t>
  </si>
  <si>
    <t>26/08/2025 14:00:34</t>
  </si>
  <si>
    <t>26/08/2025 14:10:32</t>
  </si>
  <si>
    <t>26/08/2025 14:10:49</t>
  </si>
  <si>
    <t>26/08/2025 14:21:53</t>
  </si>
  <si>
    <t>26/08/2025 14:26:11</t>
  </si>
  <si>
    <t>26/08/2025 14:26:32</t>
  </si>
  <si>
    <t>26/08/2025 14:30:20</t>
  </si>
  <si>
    <t>26/08/2025 14:33:17</t>
  </si>
  <si>
    <t>26/08/2025 14:48:20</t>
  </si>
  <si>
    <t>26/08/2025 14:51:40</t>
  </si>
  <si>
    <t>26/08/2025 15:10:54</t>
  </si>
  <si>
    <t>26/08/2025 15:11:15</t>
  </si>
  <si>
    <t>26/08/2025 15:17:00</t>
  </si>
  <si>
    <t>26/08/2025 15:22:56</t>
  </si>
  <si>
    <t>26/08/2025 15:24:02</t>
  </si>
  <si>
    <t>26/08/2025 15:30:01</t>
  </si>
  <si>
    <t>26/08/2025 15:31:53</t>
  </si>
  <si>
    <t>26/08/2025 15:40:44</t>
  </si>
  <si>
    <t>26/08/2025 15:44:24</t>
  </si>
  <si>
    <t>26/08/2025 15:44:53</t>
  </si>
  <si>
    <t>26/08/2025 15:47:01</t>
  </si>
  <si>
    <t>26/08/2025 15:51:02</t>
  </si>
  <si>
    <t>26/08/2025 15:57:54</t>
  </si>
  <si>
    <t>26/08/2025 16:01:18</t>
  </si>
  <si>
    <t>26/08/2025 16:05:20</t>
  </si>
  <si>
    <t>26/08/2025 16:22:52</t>
  </si>
  <si>
    <t>26/08/2025 16:38:22</t>
  </si>
  <si>
    <t>26/08/2025 16:47:17</t>
  </si>
  <si>
    <t>45 whitecraig avenue</t>
  </si>
  <si>
    <t>26/08/2025 16:50:18</t>
  </si>
  <si>
    <t>36 marchbank gardens</t>
  </si>
  <si>
    <t>26/08/2025 16:53:49</t>
  </si>
  <si>
    <t>26/08/2025 17:06:42</t>
  </si>
  <si>
    <t>13 redford loan</t>
  </si>
  <si>
    <t>26/08/2025 17:07:14</t>
  </si>
  <si>
    <t>26/08/2025 17:07:39</t>
  </si>
  <si>
    <t>27/08/2025 06:50:38</t>
  </si>
  <si>
    <t>27/08/2025 06:51:34</t>
  </si>
  <si>
    <t>27/08/2025 07:07:59</t>
  </si>
  <si>
    <t>27/08/2025 07:08:40</t>
  </si>
  <si>
    <t>27/08/2025 08:02:27</t>
  </si>
  <si>
    <t>27/08/2025 08:14:02</t>
  </si>
  <si>
    <t>27/08/2025 08:15:31</t>
  </si>
  <si>
    <t>27/08/2025 08:18:32</t>
  </si>
  <si>
    <t>27/08/2025 08:20:42</t>
  </si>
  <si>
    <t>Wm Hamilton</t>
  </si>
  <si>
    <t>27/08/2025 08:27:24</t>
  </si>
  <si>
    <t>27/08/2025 08:34:14</t>
  </si>
  <si>
    <t>27/08/2025 08:48:28</t>
  </si>
  <si>
    <t>po18 tsz M</t>
  </si>
  <si>
    <t>27/08/2025 08:57:55</t>
  </si>
  <si>
    <t>15 gardyveen court</t>
  </si>
  <si>
    <t>27/08/2025 09:06:04</t>
  </si>
  <si>
    <t>27/08/2025 09:16:03</t>
  </si>
  <si>
    <t>27/08/2025 09:22:11</t>
  </si>
  <si>
    <t>27/08/2025 09:25:43</t>
  </si>
  <si>
    <t>27/08/2025 09:31:05</t>
  </si>
  <si>
    <t>27/08/2025 09:47:20</t>
  </si>
  <si>
    <t>Murdoch</t>
  </si>
  <si>
    <t>27/08/2025 09:55:58</t>
  </si>
  <si>
    <t>27/08/2025 10:09:32</t>
  </si>
  <si>
    <t>27/08/2025 10:20:23</t>
  </si>
  <si>
    <t>27/08/2025 10:26:18</t>
  </si>
  <si>
    <t>27/08/2025 10:39:20</t>
  </si>
  <si>
    <t>27/08/2025 10:44:47</t>
  </si>
  <si>
    <t>27/08/2025 10:47:23</t>
  </si>
  <si>
    <t>27/08/2025 10:48:29</t>
  </si>
  <si>
    <t>po18 tsz B</t>
  </si>
  <si>
    <t>27/08/2025 10:58:04</t>
  </si>
  <si>
    <t>27/08/2025 10:58:33</t>
  </si>
  <si>
    <t>27/08/2025 11:00:47</t>
  </si>
  <si>
    <t>27/08/2025 11:00:55</t>
  </si>
  <si>
    <t>27/08/2025 11:16:01</t>
  </si>
  <si>
    <t>27/08/2025 11:29:00</t>
  </si>
  <si>
    <t>27/08/2025 11:31:28</t>
  </si>
  <si>
    <t>27/08/2025 11:38:11</t>
  </si>
  <si>
    <t>27/08/2025 11:39:39</t>
  </si>
  <si>
    <t>27/08/2025 11:40:26</t>
  </si>
  <si>
    <t>27/08/2025 11:43:24</t>
  </si>
  <si>
    <t>27/08/2025 11:57:50</t>
  </si>
  <si>
    <t>27/08/2025 11:58:54</t>
  </si>
  <si>
    <t>27/08/2025 12:08:25</t>
  </si>
  <si>
    <t>27/08/2025 12:09:06</t>
  </si>
  <si>
    <t>27/08/2025 12:19:16</t>
  </si>
  <si>
    <t>27/08/2025 12:21:56</t>
  </si>
  <si>
    <t>27/08/2025 12:37:14</t>
  </si>
  <si>
    <t>27/08/2025 12:38:06</t>
  </si>
  <si>
    <t>27/08/2025 13:00:14</t>
  </si>
  <si>
    <t>27/08/2025 13:04:35</t>
  </si>
  <si>
    <t>27/08/2025 13:14:57</t>
  </si>
  <si>
    <t>po18 tsz A</t>
  </si>
  <si>
    <t>27/08/2025 13:19:16</t>
  </si>
  <si>
    <t>27/08/2025 13:50:01</t>
  </si>
  <si>
    <t>10 cherry tree gardens</t>
  </si>
  <si>
    <t>27/08/2025 13:58:51</t>
  </si>
  <si>
    <t>27/08/2025 14:00:56</t>
  </si>
  <si>
    <t>27/08/2025 14:17:16</t>
  </si>
  <si>
    <t>27/08/2025 14:19:03</t>
  </si>
  <si>
    <t>27/08/2025 14:27:08</t>
  </si>
  <si>
    <t>27/08/2025 15:14:13</t>
  </si>
  <si>
    <t>27/08/2025 15:17:16</t>
  </si>
  <si>
    <t>27/08/2025 15:38:03</t>
  </si>
  <si>
    <t>27/08/2025 15:51:18</t>
  </si>
  <si>
    <t>27/08/2025 16:00:50</t>
  </si>
  <si>
    <t>27/08/2025 16:08:10</t>
  </si>
  <si>
    <t>27/08/2025 16:46:10</t>
  </si>
  <si>
    <t>28/08/2025 06:57:59</t>
  </si>
  <si>
    <t>28/08/2025 06:59:20</t>
  </si>
  <si>
    <t>28/08/2025 07:17:13</t>
  </si>
  <si>
    <t>28/08/2025 07:29:46</t>
  </si>
  <si>
    <t>28/08/2025 07:34:50</t>
  </si>
  <si>
    <t>28/08/2025 08:03:54</t>
  </si>
  <si>
    <t>28/08/2025 08:04:44</t>
  </si>
  <si>
    <t>28/08/2025 08:06:43</t>
  </si>
  <si>
    <t>28/08/2025 08:07:19</t>
  </si>
  <si>
    <t>28/08/2025 08:07:37</t>
  </si>
  <si>
    <t>28/08/2025 08:10:49</t>
  </si>
  <si>
    <t>28/08/2025 08:12:44</t>
  </si>
  <si>
    <t>28/08/2025 08:17:23</t>
  </si>
  <si>
    <t>28/08/2025 08:24:47</t>
  </si>
  <si>
    <t>28/08/2025 08:46:26</t>
  </si>
  <si>
    <t>28/08/2025 08:54:20</t>
  </si>
  <si>
    <t>28/08/2025 08:54:41</t>
  </si>
  <si>
    <t>28/08/2025 09:10:38</t>
  </si>
  <si>
    <t>28/08/2025 09:33:34</t>
  </si>
  <si>
    <t>28/08/2025 09:33:42</t>
  </si>
  <si>
    <t>28/08/2025 09:36:06</t>
  </si>
  <si>
    <t>28/08/2025 09:39:46</t>
  </si>
  <si>
    <t>28/08/2025 09:42:25</t>
  </si>
  <si>
    <t>28/08/2025 09:47:26</t>
  </si>
  <si>
    <t>28/08/2025 10:09:03</t>
  </si>
  <si>
    <t>28/08/2025 10:38:41</t>
  </si>
  <si>
    <t>28/08/2025 11:28:49</t>
  </si>
  <si>
    <t>5 york road</t>
  </si>
  <si>
    <t>28/08/2025 11:38:44</t>
  </si>
  <si>
    <t>28/08/2025 11:39:15</t>
  </si>
  <si>
    <t>28/08/2025 11:40:47</t>
  </si>
  <si>
    <t>28/08/2025 11:46:57</t>
  </si>
  <si>
    <t>28/08/2025 11:47:48</t>
  </si>
  <si>
    <t>28/08/2025 11:48:07</t>
  </si>
  <si>
    <t>28/08/2025 11:54:14</t>
  </si>
  <si>
    <t>28/08/2025 11:55:14</t>
  </si>
  <si>
    <t>28/08/2025 11:58:52</t>
  </si>
  <si>
    <t>28/08/2025 11:59:28</t>
  </si>
  <si>
    <t>28/08/2025 12:00:46</t>
  </si>
  <si>
    <t>28/08/2025 12:05:55</t>
  </si>
  <si>
    <t>28/08/2025 12:07:08</t>
  </si>
  <si>
    <t>28/08/2025 12:24:31</t>
  </si>
  <si>
    <t>28/08/2025 12:42:44</t>
  </si>
  <si>
    <t>28/08/2025 13:15:06</t>
  </si>
  <si>
    <t>28/08/2025 13:24:08</t>
  </si>
  <si>
    <t>28/08/2025 13:36:06</t>
  </si>
  <si>
    <t>28/08/2025 13:37:39</t>
  </si>
  <si>
    <t>28/08/2025 13:47:10</t>
  </si>
  <si>
    <t>28/08/2025 13:50:28</t>
  </si>
  <si>
    <t>28/08/2025 13:50:47</t>
  </si>
  <si>
    <t>28/08/2025 13:58:11</t>
  </si>
  <si>
    <t>28/08/2025 13:59:43</t>
  </si>
  <si>
    <t>28/08/2025 14:19:30</t>
  </si>
  <si>
    <t>6a dryden loan</t>
  </si>
  <si>
    <t>28/08/2025 14:33:34</t>
  </si>
  <si>
    <t>28/08/2025 14:36:28</t>
  </si>
  <si>
    <t>28/08/2025 14:44:45</t>
  </si>
  <si>
    <t>28/08/2025 14:46:17</t>
  </si>
  <si>
    <t>28/08/2025 14:51:52</t>
  </si>
  <si>
    <t>28/08/2025 14:58:46</t>
  </si>
  <si>
    <t>28/08/2025 15:12:24</t>
  </si>
  <si>
    <t>28/08/2025 15:15:24</t>
  </si>
  <si>
    <t>28/08/2025 15:16:13</t>
  </si>
  <si>
    <t>28/08/2025 15:23:59</t>
  </si>
  <si>
    <t>28/08/2025 15:24:06</t>
  </si>
  <si>
    <t>28/08/2025 15:26:36</t>
  </si>
  <si>
    <t>28/08/2025 15:30:43</t>
  </si>
  <si>
    <t>28/08/2025 16:09:29</t>
  </si>
  <si>
    <t>28/08/2025 16:20:21</t>
  </si>
  <si>
    <t>28/08/2025 16:23:05</t>
  </si>
  <si>
    <t>28/08/2025 16:40:18</t>
  </si>
  <si>
    <t>28/08/2025 16:40:44</t>
  </si>
  <si>
    <t>28/08/2025 16:49:58</t>
  </si>
  <si>
    <t>78 sighthill drive</t>
  </si>
  <si>
    <t>28/08/2025 17:06:12</t>
  </si>
  <si>
    <t>9 ventor place</t>
  </si>
  <si>
    <t>28/08/2025 17:07:41</t>
  </si>
  <si>
    <t>29/08/2025 06:45:14</t>
  </si>
  <si>
    <t>29/08/2025 06:53:56</t>
  </si>
  <si>
    <t>29/08/2025 07:00:16</t>
  </si>
  <si>
    <t>29/08/2025 07:24:51</t>
  </si>
  <si>
    <t>29/08/2025 07:26:49</t>
  </si>
  <si>
    <t>29/08/2025 07:39:25</t>
  </si>
  <si>
    <t>29/08/2025 07:54:06</t>
  </si>
  <si>
    <t>29/08/2025 08:21:26</t>
  </si>
  <si>
    <t>29/08/2025 08:21:43</t>
  </si>
  <si>
    <t>29/08/2025 08:25:20</t>
  </si>
  <si>
    <t>29/08/2025 08:35:34</t>
  </si>
  <si>
    <t>11 priestfield road</t>
  </si>
  <si>
    <t>29/08/2025 08:35:59</t>
  </si>
  <si>
    <t>29/08/2025 08:37:03</t>
  </si>
  <si>
    <t>29/08/2025 08:39:49</t>
  </si>
  <si>
    <t>29/08/2025 08:53:00</t>
  </si>
  <si>
    <t>29/08/2025 09:02:26</t>
  </si>
  <si>
    <t>29/08/2025 09:12:39</t>
  </si>
  <si>
    <t>29/08/2025 09:14:43</t>
  </si>
  <si>
    <t>29/08/2025 09:21:08</t>
  </si>
  <si>
    <t>29/08/2025 09:33:30</t>
  </si>
  <si>
    <t>17a ramsay colliery</t>
  </si>
  <si>
    <t>29/08/2025 09:49:03</t>
  </si>
  <si>
    <t>29/08/2025 09:52:56</t>
  </si>
  <si>
    <t>unit 4 butlerfield ind estate</t>
  </si>
  <si>
    <t>29/08/2025 10:02:12</t>
  </si>
  <si>
    <t>29/08/2025 10:03:49</t>
  </si>
  <si>
    <t>29/08/2025 10:10:07</t>
  </si>
  <si>
    <t>29/08/2025 10:14:27</t>
  </si>
  <si>
    <t>29/08/2025 10:21:18</t>
  </si>
  <si>
    <t>29/08/2025 10:29:05</t>
  </si>
  <si>
    <t>29/08/2025 10:32:31</t>
  </si>
  <si>
    <t>29/08/2025 10:38:14</t>
  </si>
  <si>
    <t>29/08/2025 10:46:04</t>
  </si>
  <si>
    <t>29/08/2025 10:46:28</t>
  </si>
  <si>
    <t>29/08/2025 10:50:30</t>
  </si>
  <si>
    <t>29/08/2025 10:56:40</t>
  </si>
  <si>
    <t>29/08/2025 11:05:48</t>
  </si>
  <si>
    <t>6 hampton terrace</t>
  </si>
  <si>
    <t>29/08/2025 11:07:52</t>
  </si>
  <si>
    <t>29/08/2025 11:09:12</t>
  </si>
  <si>
    <t>29/08/2025 11:15:43</t>
  </si>
  <si>
    <t>29/08/2025 11:26:24</t>
  </si>
  <si>
    <t>29/08/2025 11:29:12</t>
  </si>
  <si>
    <t>29/08/2025 11:47:59</t>
  </si>
  <si>
    <t>29/08/2025 12:24:22</t>
  </si>
  <si>
    <t>29/08/2025 12:34:27</t>
  </si>
  <si>
    <t>29/08/2025 12:35:19</t>
  </si>
  <si>
    <t>29/08/2025 12:38:33</t>
  </si>
  <si>
    <t>29/08/2025 12:44:25</t>
  </si>
  <si>
    <t>29/08/2025 12:45:12</t>
  </si>
  <si>
    <t>29/08/2025 12:45:29</t>
  </si>
  <si>
    <t>29/08/2025 12:47:59</t>
  </si>
  <si>
    <t>29/08/2025 13:07:02</t>
  </si>
  <si>
    <t>29/08/2025 13:35:41</t>
  </si>
  <si>
    <t>29/08/2025 13:36:37</t>
  </si>
  <si>
    <t>29/08/2025 13:45:42</t>
  </si>
  <si>
    <t>29/08/2025 13:52:35</t>
  </si>
  <si>
    <t>29/08/2025 14:02:39</t>
  </si>
  <si>
    <t>29/08/2025 14:10:38</t>
  </si>
  <si>
    <t>29/08/2025 14:14:22</t>
  </si>
  <si>
    <t>29/08/2025 14:19:56</t>
  </si>
  <si>
    <t>5 lismore avenue</t>
  </si>
  <si>
    <t>29/08/2025 14:22:13</t>
  </si>
  <si>
    <t>29/08/2025 14:22:28</t>
  </si>
  <si>
    <t>29/08/2025 14:27:56</t>
  </si>
  <si>
    <t>29/08/2025 14:36:44</t>
  </si>
  <si>
    <t>29/08/2025 14:43:04</t>
  </si>
  <si>
    <t>29/08/2025 14:45:37</t>
  </si>
  <si>
    <t>29/08/2025 14:49:53</t>
  </si>
  <si>
    <t>29/08/2025 14:54:33</t>
  </si>
  <si>
    <t>29/08/2025 14:56:10</t>
  </si>
  <si>
    <t>29/08/2025 15:01:11</t>
  </si>
  <si>
    <t>29/08/2025 16:05:39</t>
  </si>
  <si>
    <t>29/08/2025 16:13:33</t>
  </si>
  <si>
    <t>29/08/2025 16:40:16</t>
  </si>
  <si>
    <t>30/08/2025 07:20:55</t>
  </si>
  <si>
    <t>30/08/2025 07:21:40</t>
  </si>
  <si>
    <t>30/08/2025 07:43:28</t>
  </si>
  <si>
    <t>30/08/2025 07:53:28</t>
  </si>
  <si>
    <t>hardengreen house</t>
  </si>
  <si>
    <t>30/08/2025 07:55:33</t>
  </si>
  <si>
    <t>30/08/2025 08:14:50</t>
  </si>
  <si>
    <t>30/08/2025 08:33:52</t>
  </si>
  <si>
    <t>30/08/2025 08:38:15</t>
  </si>
  <si>
    <t>30/08/2025 09:11:53</t>
  </si>
  <si>
    <t>30/08/2025 09:13:59</t>
  </si>
  <si>
    <t>30/08/2025 09:17:22</t>
  </si>
  <si>
    <t>30/08/2025 09:27:27</t>
  </si>
  <si>
    <t>30/08/2025 09:27:45</t>
  </si>
  <si>
    <t>30/08/2025 09:37:08</t>
  </si>
  <si>
    <t>30/08/2025 09:52:45</t>
  </si>
  <si>
    <t>30/08/2025 10:01:05</t>
  </si>
  <si>
    <t>26 eldindean terrace</t>
  </si>
  <si>
    <t>30/08/2025 10:11:11</t>
  </si>
  <si>
    <t>30/08/2025 10:22:12</t>
  </si>
  <si>
    <t>30/08/2025 10:27:15</t>
  </si>
  <si>
    <t>30/08/2025 10:50:56</t>
  </si>
  <si>
    <t>30/08/2025 10:52:22</t>
  </si>
  <si>
    <t>30/08/2025 10:59:40</t>
  </si>
  <si>
    <t>30/08/2025 11:08:39</t>
  </si>
  <si>
    <t>30/08/2025 11:49:51</t>
  </si>
  <si>
    <t>7 glenorchy terrace</t>
  </si>
  <si>
    <t>30/08/2025 12:28:38</t>
  </si>
  <si>
    <t>30/08/2025 12:48:54</t>
  </si>
  <si>
    <t>01/09/2025 06:55:34</t>
  </si>
  <si>
    <t>01/09/2025 07:08:01</t>
  </si>
  <si>
    <t>01/09/2025 07:15:08</t>
  </si>
  <si>
    <t>01/09/2025 07:15:43</t>
  </si>
  <si>
    <t>01/09/2025 07:27:07</t>
  </si>
  <si>
    <t>01/09/2025 07:50:06</t>
  </si>
  <si>
    <t>01/09/2025 07:57:08</t>
  </si>
  <si>
    <t>01/09/2025 08:00:49</t>
  </si>
  <si>
    <t>01/09/2025 08:13:45</t>
  </si>
  <si>
    <t>01/09/2025 08:14:12</t>
  </si>
  <si>
    <t>01/09/2025 08:15:03</t>
  </si>
  <si>
    <t>01/09/2025 08:29:06</t>
  </si>
  <si>
    <t>01/09/2025 08:31:42</t>
  </si>
  <si>
    <t>01/09/2025 08:35:01</t>
  </si>
  <si>
    <t>01/09/2025 08:38:02</t>
  </si>
  <si>
    <t>01/09/2025 08:38:21</t>
  </si>
  <si>
    <t>01/09/2025 08:44:24</t>
  </si>
  <si>
    <t>01/09/2025 08:50:20</t>
  </si>
  <si>
    <t>01/09/2025 08:53:21</t>
  </si>
  <si>
    <t>01/09/2025 09:06:34</t>
  </si>
  <si>
    <t>01/09/2025 09:06:51</t>
  </si>
  <si>
    <t>01/09/2025 09:11:22</t>
  </si>
  <si>
    <t>01/09/2025 09:25:09</t>
  </si>
  <si>
    <t>01/09/2025 09:25:41</t>
  </si>
  <si>
    <t>01/09/2025 09:33:49</t>
  </si>
  <si>
    <t>01/09/2025 09:35:52</t>
  </si>
  <si>
    <t>01/09/2025 10:10:26</t>
  </si>
  <si>
    <t>01/09/2025 10:17:18</t>
  </si>
  <si>
    <t>01/09/2025 10:23:14</t>
  </si>
  <si>
    <t>01/09/2025 10:26:42</t>
  </si>
  <si>
    <t>01/09/2025 10:27:05</t>
  </si>
  <si>
    <t>01/09/2025 10:30:31</t>
  </si>
  <si>
    <t>01/09/2025 10:30:59</t>
  </si>
  <si>
    <t>01/09/2025 10:31:22</t>
  </si>
  <si>
    <t>01/09/2025 10:35:43</t>
  </si>
  <si>
    <t>01/09/2025 10:40:41</t>
  </si>
  <si>
    <t>01/09/2025 10:43:10</t>
  </si>
  <si>
    <t>01/09/2025 10:45:43</t>
  </si>
  <si>
    <t>01/09/2025 10:48:23</t>
  </si>
  <si>
    <t>01/09/2025 10:50:18</t>
  </si>
  <si>
    <t>01/09/2025 10:55:45</t>
  </si>
  <si>
    <t>01/09/2025 10:57:45</t>
  </si>
  <si>
    <t>01/09/2025 10:58:06</t>
  </si>
  <si>
    <t>01/09/2025 11:05:28</t>
  </si>
  <si>
    <t>01/09/2025 11:05:42</t>
  </si>
  <si>
    <t>01/09/2025 11:06:04</t>
  </si>
  <si>
    <t>01/09/2025 11:11:44</t>
  </si>
  <si>
    <t>01/09/2025 11:18:48</t>
  </si>
  <si>
    <t>01/09/2025 11:21:22</t>
  </si>
  <si>
    <t>01/09/2025 11:21:46</t>
  </si>
  <si>
    <t>01/09/2025 11:26:33</t>
  </si>
  <si>
    <t>01/09/2025 11:27:34</t>
  </si>
  <si>
    <t>01/09/2025 11:33:20</t>
  </si>
  <si>
    <t>01/09/2025 11:36:14</t>
  </si>
  <si>
    <t>01/09/2025 11:42:51</t>
  </si>
  <si>
    <t>01/09/2025 11:50:52</t>
  </si>
  <si>
    <t>01/09/2025 11:59:10</t>
  </si>
  <si>
    <t>01/09/2025 11:59:23</t>
  </si>
  <si>
    <t>01/09/2025 12:01:43</t>
  </si>
  <si>
    <t>70 claverhouse drive</t>
  </si>
  <si>
    <t>01/09/2025 12:03:03</t>
  </si>
  <si>
    <t>01/09/2025 12:17:31</t>
  </si>
  <si>
    <t>01/09/2025 12:43:00</t>
  </si>
  <si>
    <t>01/09/2025 12:47:47</t>
  </si>
  <si>
    <t>01/09/2025 13:08:09</t>
  </si>
  <si>
    <t>9 bingham crossway</t>
  </si>
  <si>
    <t>01/09/2025 13:31:39</t>
  </si>
  <si>
    <t>01/09/2025 13:32:32</t>
  </si>
  <si>
    <t>01/09/2025 13:49:03</t>
  </si>
  <si>
    <t>01/09/2025 13:49:49</t>
  </si>
  <si>
    <t>01/09/2025 13:52:20</t>
  </si>
  <si>
    <t>01/09/2025 13:59:55</t>
  </si>
  <si>
    <t>01/09/2025 14:05:54</t>
  </si>
  <si>
    <t>01/09/2025 14:15:13</t>
  </si>
  <si>
    <t>01/09/2025 14:16:54</t>
  </si>
  <si>
    <t>01/09/2025 14:32:54</t>
  </si>
  <si>
    <t>01/09/2025 14:34:46</t>
  </si>
  <si>
    <t>01/09/2025 14:41:03</t>
  </si>
  <si>
    <t>01/09/2025 14:42:57</t>
  </si>
  <si>
    <t>01/09/2025 15:07:22</t>
  </si>
  <si>
    <t>01/09/2025 15:15:18</t>
  </si>
  <si>
    <t>01/09/2025 15:16:38</t>
  </si>
  <si>
    <t>34 silverknowes drive</t>
  </si>
  <si>
    <t>01/09/2025 15:31:34</t>
  </si>
  <si>
    <t>13 savannah drive</t>
  </si>
  <si>
    <t>01/09/2025 15:32:27</t>
  </si>
  <si>
    <t>01/09/2025 15:41:05</t>
  </si>
  <si>
    <t>01/09/2025 15:51:51</t>
  </si>
  <si>
    <t>78 hillpark grove</t>
  </si>
  <si>
    <t>01/09/2025 15:58:46</t>
  </si>
  <si>
    <t>01/09/2025 16:38:09</t>
  </si>
  <si>
    <t>26 vellum road</t>
  </si>
  <si>
    <t>01/09/2025 16:46:16</t>
  </si>
  <si>
    <t>01/09/2025 16:49:29</t>
  </si>
  <si>
    <t>17 west craigs crescent</t>
  </si>
  <si>
    <t>01/09/2025 17:19:32</t>
  </si>
  <si>
    <t>15 corbiehill crescent</t>
  </si>
  <si>
    <t>01/09/2025 17:51:06</t>
  </si>
  <si>
    <t>01/09/2025 17:54:36</t>
  </si>
  <si>
    <t>01/09/2025 18:13:17</t>
  </si>
  <si>
    <t>02/09/2025 06:53:34</t>
  </si>
  <si>
    <t>02/09/2025 06:57:28</t>
  </si>
  <si>
    <t>02/09/2025 06:59:24</t>
  </si>
  <si>
    <t>02/09/2025 07:35:32</t>
  </si>
  <si>
    <t>02/09/2025 07:48:45</t>
  </si>
  <si>
    <t>02/09/2025 07:51:10</t>
  </si>
  <si>
    <t>75 mayfield road</t>
  </si>
  <si>
    <t>02/09/2025 07:57:55</t>
  </si>
  <si>
    <t>02/09/2025 08:10:49</t>
  </si>
  <si>
    <t>02/09/2025 08:26:52</t>
  </si>
  <si>
    <t>02/09/2025 08:30:34</t>
  </si>
  <si>
    <t>02/09/2025 08:32:25</t>
  </si>
  <si>
    <t>02/09/2025 08:32:54</t>
  </si>
  <si>
    <t>02/09/2025 08:35:33</t>
  </si>
  <si>
    <t>02/09/2025 08:36:04</t>
  </si>
  <si>
    <t>02/09/2025 08:47:59</t>
  </si>
  <si>
    <t>02/09/2025 08:49:19</t>
  </si>
  <si>
    <t>7 dolphigstone way</t>
  </si>
  <si>
    <t>02/09/2025 08:49:45</t>
  </si>
  <si>
    <t>02/09/2025 08:51:39</t>
  </si>
  <si>
    <t>02/09/2025 08:51:51</t>
  </si>
  <si>
    <t>02/09/2025 08:56:14</t>
  </si>
  <si>
    <t>02/09/2025 09:03:17</t>
  </si>
  <si>
    <t>103 cluny gardens</t>
  </si>
  <si>
    <t>02/09/2025 09:05:34</t>
  </si>
  <si>
    <t>02/09/2025 09:07:39</t>
  </si>
  <si>
    <t>02/09/2025 09:10:35</t>
  </si>
  <si>
    <t>02/09/2025 09:11:34</t>
  </si>
  <si>
    <t>02/09/2025 09:15:46</t>
  </si>
  <si>
    <t>02/09/2025 09:22:49</t>
  </si>
  <si>
    <t>02/09/2025 09:29:27</t>
  </si>
  <si>
    <t>02/09/2025 09:29:57</t>
  </si>
  <si>
    <t>02/09/2025 09:36:19</t>
  </si>
  <si>
    <t>02/09/2025 09:38:30</t>
  </si>
  <si>
    <t>02/09/2025 09:52:48</t>
  </si>
  <si>
    <t>02/09/2025 09:53:36</t>
  </si>
  <si>
    <t>02/09/2025 09:55:38</t>
  </si>
  <si>
    <t>02/09/2025 10:14:06</t>
  </si>
  <si>
    <t>02/09/2025 10:27:28</t>
  </si>
  <si>
    <t>02/09/2025 10:32:22</t>
  </si>
  <si>
    <t>02/09/2025 10:45:50</t>
  </si>
  <si>
    <t>02/09/2025 10:48:01</t>
  </si>
  <si>
    <t>02/09/2025 10:50:08</t>
  </si>
  <si>
    <t>02/09/2025 11:03:37</t>
  </si>
  <si>
    <t>02/09/2025 11:22:24</t>
  </si>
  <si>
    <t>02/09/2025 11:26:29</t>
  </si>
  <si>
    <t>02/09/2025 11:28:05</t>
  </si>
  <si>
    <t>02/09/2025 11:32:08</t>
  </si>
  <si>
    <t>02/09/2025 11:33:42</t>
  </si>
  <si>
    <t>02/09/2025 11:34:38</t>
  </si>
  <si>
    <t>02/09/2025 11:36:40</t>
  </si>
  <si>
    <t>02/09/2025 11:37:21</t>
  </si>
  <si>
    <t>02/09/2025 11:39:25</t>
  </si>
  <si>
    <t>02/09/2025 11:57:30</t>
  </si>
  <si>
    <t>02/09/2025 12:00:12</t>
  </si>
  <si>
    <t>02/09/2025 12:02:58</t>
  </si>
  <si>
    <t>02/09/2025 12:08:44</t>
  </si>
  <si>
    <t>02/09/2025 12:09:39</t>
  </si>
  <si>
    <t>02/09/2025 12:09:59</t>
  </si>
  <si>
    <t>02/09/2025 12:19:14</t>
  </si>
  <si>
    <t>02/09/2025 12:33:35</t>
  </si>
  <si>
    <t>02/09/2025 12:46:15</t>
  </si>
  <si>
    <t>02/09/2025 13:20:56</t>
  </si>
  <si>
    <t>26 wester broom avenue</t>
  </si>
  <si>
    <t>02/09/2025 13:29:26</t>
  </si>
  <si>
    <t>02/09/2025 13:33:01</t>
  </si>
  <si>
    <t>02/09/2025 13:55:11</t>
  </si>
  <si>
    <t>02/09/2025 14:05:55</t>
  </si>
  <si>
    <t>02/09/2025 14:16:11</t>
  </si>
  <si>
    <t>02/09/2025 14:18:54</t>
  </si>
  <si>
    <t>02/09/2025 14:25:18</t>
  </si>
  <si>
    <t>02/09/2025 14:33:07</t>
  </si>
  <si>
    <t>02/09/2025 14:35:17</t>
  </si>
  <si>
    <t>02/09/2025 14:41:00</t>
  </si>
  <si>
    <t>02/09/2025 15:07:17</t>
  </si>
  <si>
    <t xml:space="preserve">32 muirpark </t>
  </si>
  <si>
    <t>02/09/2025 15:15:49</t>
  </si>
  <si>
    <t>02/09/2025 15:31:05</t>
  </si>
  <si>
    <t>10 calton road</t>
  </si>
  <si>
    <t>02/09/2025 15:38:08</t>
  </si>
  <si>
    <t>02/09/2025 15:39:06</t>
  </si>
  <si>
    <t>02/09/2025 15:44:31</t>
  </si>
  <si>
    <t>02/09/2025 15:46:35</t>
  </si>
  <si>
    <t>02/09/2025 15:58:31</t>
  </si>
  <si>
    <t>42 lygon road</t>
  </si>
  <si>
    <t>02/09/2025 16:21:24</t>
  </si>
  <si>
    <t>02/09/2025 16:37:18</t>
  </si>
  <si>
    <t>6 prestonfield gardens</t>
  </si>
  <si>
    <t>02/09/2025 16:51:16</t>
  </si>
  <si>
    <t>02/09/2025 16:51:29</t>
  </si>
  <si>
    <t>53 peffer place</t>
  </si>
  <si>
    <t>03/09/2025 06:50:26</t>
  </si>
  <si>
    <t>03/09/2025 06:51:11</t>
  </si>
  <si>
    <t>03/09/2025 07:03:22</t>
  </si>
  <si>
    <t>03/09/2025 07:39:24</t>
  </si>
  <si>
    <t>03/09/2025 07:46:59</t>
  </si>
  <si>
    <t>03/09/2025 07:56:49</t>
  </si>
  <si>
    <t>03/09/2025 07:59:44</t>
  </si>
  <si>
    <t>03/09/2025 08:23:24</t>
  </si>
  <si>
    <t>03/09/2025 08:34:45</t>
  </si>
  <si>
    <t>03/09/2025 08:44:25</t>
  </si>
  <si>
    <t>19 edmonstone drive</t>
  </si>
  <si>
    <t>03/09/2025 08:50:38</t>
  </si>
  <si>
    <t>03/09/2025 08:52:37</t>
  </si>
  <si>
    <t>03/09/2025 08:55:21</t>
  </si>
  <si>
    <t>03/09/2025 08:57:00</t>
  </si>
  <si>
    <t>03/09/2025 08:59:25</t>
  </si>
  <si>
    <t>03/09/2025 09:03:21</t>
  </si>
  <si>
    <t>03/09/2025 09:03:32</t>
  </si>
  <si>
    <t>03/09/2025 09:06:34</t>
  </si>
  <si>
    <t>03/09/2025 09:09:55</t>
  </si>
  <si>
    <t>03/09/2025 09:10:16</t>
  </si>
  <si>
    <t>03/09/2025 09:12:24</t>
  </si>
  <si>
    <t>gogarbank</t>
  </si>
  <si>
    <t>03/09/2025 09:15:42</t>
  </si>
  <si>
    <t>03/09/2025 10:09:39</t>
  </si>
  <si>
    <t>03/09/2025 10:21:47</t>
  </si>
  <si>
    <t>03/09/2025 10:23:57</t>
  </si>
  <si>
    <t>03/09/2025 10:24:17</t>
  </si>
  <si>
    <t>03/09/2025 10:35:54</t>
  </si>
  <si>
    <t>03/09/2025 10:39:18</t>
  </si>
  <si>
    <t>03/09/2025 11:02:15</t>
  </si>
  <si>
    <t>03/09/2025 11:05:50</t>
  </si>
  <si>
    <t>03/09/2025 11:27:00</t>
  </si>
  <si>
    <t>03/09/2025 11:31:02</t>
  </si>
  <si>
    <t>03/09/2025 11:37:04</t>
  </si>
  <si>
    <t>03/09/2025 11:37:47</t>
  </si>
  <si>
    <t>03/09/2025 11:38:03</t>
  </si>
  <si>
    <t>03/09/2025 11:40:49</t>
  </si>
  <si>
    <t>03/09/2025 11:44:51</t>
  </si>
  <si>
    <t>03/09/2025 11:49:11</t>
  </si>
  <si>
    <t>03/09/2025 12:00:21</t>
  </si>
  <si>
    <t>03/09/2025 12:00:35</t>
  </si>
  <si>
    <t>03/09/2025 12:06:08</t>
  </si>
  <si>
    <t>03/09/2025 12:07:14</t>
  </si>
  <si>
    <t>03/09/2025 12:10:38</t>
  </si>
  <si>
    <t>03/09/2025 12:12:37</t>
  </si>
  <si>
    <t>03/09/2025 12:14:56</t>
  </si>
  <si>
    <t>03/09/2025 12:15:09</t>
  </si>
  <si>
    <t>03/09/2025 12:15:34</t>
  </si>
  <si>
    <t>03/09/2025 12:18:10</t>
  </si>
  <si>
    <t>03/09/2025 12:18:30</t>
  </si>
  <si>
    <t>03/09/2025 12:26:49</t>
  </si>
  <si>
    <t>03/09/2025 12:27:03</t>
  </si>
  <si>
    <t>03/09/2025 12:41:47</t>
  </si>
  <si>
    <t>03/09/2025 13:35:45</t>
  </si>
  <si>
    <t>03/09/2025 13:38:34</t>
  </si>
  <si>
    <t>03/09/2025 13:42:18</t>
  </si>
  <si>
    <t>03/09/2025 13:44:21</t>
  </si>
  <si>
    <t>03/09/2025 13:44:44</t>
  </si>
  <si>
    <t>03/09/2025 13:45:40</t>
  </si>
  <si>
    <t>03/09/2025 13:56:21</t>
  </si>
  <si>
    <t>03/09/2025 14:05:30</t>
  </si>
  <si>
    <t>03/09/2025 14:06:22</t>
  </si>
  <si>
    <t>03/09/2025 14:08:01</t>
  </si>
  <si>
    <t>03/09/2025 14:11:47</t>
  </si>
  <si>
    <t>03/09/2025 14:15:20</t>
  </si>
  <si>
    <t>59 schaw road</t>
  </si>
  <si>
    <t>03/09/2025 14:21:12</t>
  </si>
  <si>
    <t>03/09/2025 14:21:34</t>
  </si>
  <si>
    <t>03/09/2025 14:23:16</t>
  </si>
  <si>
    <t>03/09/2025 14:25:20</t>
  </si>
  <si>
    <t>03/09/2025 14:37:18</t>
  </si>
  <si>
    <t>03/09/2025 14:45:14</t>
  </si>
  <si>
    <t>03/09/2025 14:59:14</t>
  </si>
  <si>
    <t xml:space="preserve">cramond brig farm house road </t>
  </si>
  <si>
    <t>03/09/2025 15:25:33</t>
  </si>
  <si>
    <t>03/09/2025 15:32:33</t>
  </si>
  <si>
    <t>03/09/2025 15:34:45</t>
  </si>
  <si>
    <t>140 queensferry road</t>
  </si>
  <si>
    <t>03/09/2025 15:40:02</t>
  </si>
  <si>
    <t>03/09/2025 16:04:52</t>
  </si>
  <si>
    <t>03/09/2025 16:05:06</t>
  </si>
  <si>
    <t>03/09/2025 16:11:47</t>
  </si>
  <si>
    <t>03/09/2025 16:12:15</t>
  </si>
  <si>
    <t>03/09/2025 16:28:58</t>
  </si>
  <si>
    <t>03/09/2025 16:53:35</t>
  </si>
  <si>
    <t>04/09/2025 06:50:05</t>
  </si>
  <si>
    <t>04/09/2025 06:54:52</t>
  </si>
  <si>
    <t>04/09/2025 06:59:21</t>
  </si>
  <si>
    <t>04/09/2025 07:00:40</t>
  </si>
  <si>
    <t>04/09/2025 07:02:43</t>
  </si>
  <si>
    <t>04/09/2025 07:41:33</t>
  </si>
  <si>
    <t>8 moredunvale loan</t>
  </si>
  <si>
    <t>04/09/2025 07:44:31</t>
  </si>
  <si>
    <t>160 glasgow road</t>
  </si>
  <si>
    <t>04/09/2025 07:51:50</t>
  </si>
  <si>
    <t>04/09/2025 08:00:02</t>
  </si>
  <si>
    <t>04/09/2025 08:04:06</t>
  </si>
  <si>
    <t>04/09/2025 08:07:57</t>
  </si>
  <si>
    <t>04/09/2025 08:14:11</t>
  </si>
  <si>
    <t>04/09/2025 08:22:23</t>
  </si>
  <si>
    <t>04/09/2025 08:22:37</t>
  </si>
  <si>
    <t>04/09/2025 08:25:34</t>
  </si>
  <si>
    <t>04/09/2025 08:31:18</t>
  </si>
  <si>
    <t>04/09/2025 08:35:01</t>
  </si>
  <si>
    <t>04/09/2025 08:37:04</t>
  </si>
  <si>
    <t>04/09/2025 08:39:29</t>
  </si>
  <si>
    <t>04/09/2025 08:39:46</t>
  </si>
  <si>
    <t>04/09/2025 08:48:32</t>
  </si>
  <si>
    <t>13 craiglockhart view</t>
  </si>
  <si>
    <t>04/09/2025 08:49:52</t>
  </si>
  <si>
    <t>04/09/2025 08:50:09</t>
  </si>
  <si>
    <t>04/09/2025 08:52:31</t>
  </si>
  <si>
    <t>04/09/2025 08:57:01</t>
  </si>
  <si>
    <t>04/09/2025 08:59:55</t>
  </si>
  <si>
    <t>04/09/2025 09:06:46</t>
  </si>
  <si>
    <t>04/09/2025 09:12:38</t>
  </si>
  <si>
    <t>04/09/2025 09:45:46</t>
  </si>
  <si>
    <t>04/09/2025 10:05:26</t>
  </si>
  <si>
    <t>04/09/2025 10:32:00</t>
  </si>
  <si>
    <t>04/09/2025 10:32:14</t>
  </si>
  <si>
    <t>04/09/2025 10:54:15</t>
  </si>
  <si>
    <t>40 newhailes crescent</t>
  </si>
  <si>
    <t>04/09/2025 10:55:27</t>
  </si>
  <si>
    <t>04/09/2025 11:01:43</t>
  </si>
  <si>
    <t>04/09/2025 11:02:05</t>
  </si>
  <si>
    <t>04/09/2025 11:03:16</t>
  </si>
  <si>
    <t>04/09/2025 11:03:53</t>
  </si>
  <si>
    <t>04/09/2025 11:04:50</t>
  </si>
  <si>
    <t>04/09/2025 11:09:10</t>
  </si>
  <si>
    <t>northumberland street north west lane</t>
  </si>
  <si>
    <t>04/09/2025 11:09:52</t>
  </si>
  <si>
    <t>04/09/2025 11:15:24</t>
  </si>
  <si>
    <t>04/09/2025 11:28:25</t>
  </si>
  <si>
    <t>04/09/2025 11:28:40</t>
  </si>
  <si>
    <t>04/09/2025 11:29:44</t>
  </si>
  <si>
    <t>04/09/2025 11:34:57</t>
  </si>
  <si>
    <t>04/09/2025 11:35:51</t>
  </si>
  <si>
    <t>04/09/2025 11:45:17</t>
  </si>
  <si>
    <t>6 riverside</t>
  </si>
  <si>
    <t>04/09/2025 11:48:15</t>
  </si>
  <si>
    <t>04/09/2025 11:49:15</t>
  </si>
  <si>
    <t>04/09/2025 11:58:57</t>
  </si>
  <si>
    <t>18 broomhouse walk</t>
  </si>
  <si>
    <t>04/09/2025 12:00:17</t>
  </si>
  <si>
    <t>04/09/2025 12:06:48</t>
  </si>
  <si>
    <t>04/09/2025 12:12:03</t>
  </si>
  <si>
    <t>04/09/2025 12:33:02</t>
  </si>
  <si>
    <t>04/09/2025 12:39:27</t>
  </si>
  <si>
    <t>04/09/2025 12:40:53</t>
  </si>
  <si>
    <t>04/09/2025 13:17:23</t>
  </si>
  <si>
    <t>04/09/2025 13:26:19</t>
  </si>
  <si>
    <t>04/09/2025 13:28:24</t>
  </si>
  <si>
    <t>04/09/2025 13:29:54</t>
  </si>
  <si>
    <t>04/09/2025 13:35:19</t>
  </si>
  <si>
    <t>04/09/2025 13:44:43</t>
  </si>
  <si>
    <t>04/09/2025 14:03:28</t>
  </si>
  <si>
    <t>04/09/2025 14:07:04</t>
  </si>
  <si>
    <t>04/09/2025 14:13:40</t>
  </si>
  <si>
    <t>04/09/2025 14:37:02</t>
  </si>
  <si>
    <t>04/09/2025 14:46:42</t>
  </si>
  <si>
    <t>04/09/2025 14:56:25</t>
  </si>
  <si>
    <t>48 paisley gardens</t>
  </si>
  <si>
    <t>04/09/2025 15:23:48</t>
  </si>
  <si>
    <t>04/09/2025 15:54:40</t>
  </si>
  <si>
    <t>04/09/2025 15:58:26</t>
  </si>
  <si>
    <t>04/09/2025 15:58:44</t>
  </si>
  <si>
    <t>04/09/2025 15:59:32</t>
  </si>
  <si>
    <t>04/09/2025 16:04:52</t>
  </si>
  <si>
    <t>04/09/2025 16:08:27</t>
  </si>
  <si>
    <t>04/09/2025 16:10:00</t>
  </si>
  <si>
    <t>04/09/2025 16:15:06</t>
  </si>
  <si>
    <t>04/09/2025 16:15:35</t>
  </si>
  <si>
    <t>04/09/2025 16:16:53</t>
  </si>
  <si>
    <t>04/09/2025 16:23:07</t>
  </si>
  <si>
    <t>27/3f3 sloan street</t>
  </si>
  <si>
    <t>04/09/2025 16:24:45</t>
  </si>
  <si>
    <t>04/09/2025 16:52:53</t>
  </si>
  <si>
    <t>04/09/2025 16:54:33</t>
  </si>
  <si>
    <t>05/09/2025 06:53:22</t>
  </si>
  <si>
    <t>05/09/2025 07:01:19</t>
  </si>
  <si>
    <t>05/09/2025 07:01:53</t>
  </si>
  <si>
    <t>05/09/2025 07:09:23</t>
  </si>
  <si>
    <t>05/09/2025 07:53:39</t>
  </si>
  <si>
    <t>35 gilberstoun brig</t>
  </si>
  <si>
    <t>05/09/2025 08:01:36</t>
  </si>
  <si>
    <t>05/09/2025 08:01:55</t>
  </si>
  <si>
    <t>05/09/2025 08:02:34</t>
  </si>
  <si>
    <t>05/09/2025 08:08:28</t>
  </si>
  <si>
    <t>Acorn</t>
  </si>
  <si>
    <t>05/09/2025 08:10:11</t>
  </si>
  <si>
    <t>05/09/2025 08:12:57</t>
  </si>
  <si>
    <t>05/09/2025 08:15:15</t>
  </si>
  <si>
    <t>05/09/2025 08:18:23</t>
  </si>
  <si>
    <t>05/09/2025 08:18:52</t>
  </si>
  <si>
    <t>05/09/2025 08:20:14</t>
  </si>
  <si>
    <t>05/09/2025 08:25:33</t>
  </si>
  <si>
    <t>05/09/2025 08:28:55</t>
  </si>
  <si>
    <t>05/09/2025 08:32:55</t>
  </si>
  <si>
    <t>05/09/2025 08:43:49</t>
  </si>
  <si>
    <t>05/09/2025 08:45:12</t>
  </si>
  <si>
    <t>05/09/2025 08:48:26</t>
  </si>
  <si>
    <t>05/09/2025 09:35:49</t>
  </si>
  <si>
    <t>05/09/2025 09:39:21</t>
  </si>
  <si>
    <t>05/09/2025 09:59:17</t>
  </si>
  <si>
    <t>05/09/2025 10:01:01</t>
  </si>
  <si>
    <t>05/09/2025 10:17:34</t>
  </si>
  <si>
    <t>05/09/2025 10:23:53</t>
  </si>
  <si>
    <t>05/09/2025 10:27:12</t>
  </si>
  <si>
    <t>05/09/2025 10:30:40</t>
  </si>
  <si>
    <t>05/09/2025 10:34:54</t>
  </si>
  <si>
    <t>05/09/2025 10:38:05</t>
  </si>
  <si>
    <t>05/09/2025 10:47:34</t>
  </si>
  <si>
    <t>05/09/2025 10:52:02</t>
  </si>
  <si>
    <t>05/09/2025 11:06:37</t>
  </si>
  <si>
    <t>05/09/2025 11:33:16</t>
  </si>
  <si>
    <t>270 ferry road</t>
  </si>
  <si>
    <t>05/09/2025 11:51:09</t>
  </si>
  <si>
    <t>05/09/2025 12:08:31</t>
  </si>
  <si>
    <t>05/09/2025 12:14:47</t>
  </si>
  <si>
    <t>05/09/2025 12:16:37</t>
  </si>
  <si>
    <t>05/09/2025 12:17:22</t>
  </si>
  <si>
    <t>05/09/2025 12:21:24</t>
  </si>
  <si>
    <t>05/09/2025 12:22:10</t>
  </si>
  <si>
    <t>05/09/2025 12:26:22</t>
  </si>
  <si>
    <t>05/09/2025 12:32:01</t>
  </si>
  <si>
    <t>05/09/2025 12:32:54</t>
  </si>
  <si>
    <t>05/09/2025 12:44:45</t>
  </si>
  <si>
    <t>05/09/2025 13:00:04</t>
  </si>
  <si>
    <t>05/09/2025 13:10:25</t>
  </si>
  <si>
    <t>16 glasgow road</t>
  </si>
  <si>
    <t>05/09/2025 13:27:33</t>
  </si>
  <si>
    <t>05/09/2025 13:35:53</t>
  </si>
  <si>
    <t>05/09/2025 13:43:03</t>
  </si>
  <si>
    <t>05/09/2025 14:12:34</t>
  </si>
  <si>
    <t>05/09/2025 14:17:32</t>
  </si>
  <si>
    <t>05/09/2025 14:18:09</t>
  </si>
  <si>
    <t>05/09/2025 14:28:15</t>
  </si>
  <si>
    <t>05/09/2025 14:34:17</t>
  </si>
  <si>
    <t>05/09/2025 14:34:38</t>
  </si>
  <si>
    <t>05/09/2025 14:44:40</t>
  </si>
  <si>
    <t>05/09/2025 14:52:07</t>
  </si>
  <si>
    <t>05/09/2025 14:52:38</t>
  </si>
  <si>
    <t>newhaven place</t>
  </si>
  <si>
    <t>05/09/2025 14:59:46</t>
  </si>
  <si>
    <t>05/09/2025 15:02:34</t>
  </si>
  <si>
    <t>05/09/2025 15:11:35</t>
  </si>
  <si>
    <t>05/09/2025 15:12:27</t>
  </si>
  <si>
    <t>05/09/2025 15:15:10</t>
  </si>
  <si>
    <t>05/09/2025 15:19:53</t>
  </si>
  <si>
    <t>05/09/2025 15:32:34</t>
  </si>
  <si>
    <t>05/09/2025 15:35:20</t>
  </si>
  <si>
    <t>05/09/2025 15:43:16</t>
  </si>
  <si>
    <t>05/09/2025 15:50:05</t>
  </si>
  <si>
    <t>05/09/2025 15:54:10</t>
  </si>
  <si>
    <t>05/09/2025 15:56:41</t>
  </si>
  <si>
    <t>05/09/2025 15:57:59</t>
  </si>
  <si>
    <t>05/09/2025 16:03:54</t>
  </si>
  <si>
    <t>05/09/2025 16:12:35</t>
  </si>
  <si>
    <t>05/09/2025 16:46:13</t>
  </si>
  <si>
    <t>unit 2b eastfield industrial estate</t>
  </si>
  <si>
    <t>05/09/2025 16:54:32</t>
  </si>
  <si>
    <t>46 prestonhall crescent</t>
  </si>
  <si>
    <t>05/09/2025 17:00:19</t>
  </si>
  <si>
    <t>05/09/2025 17:00:40</t>
  </si>
  <si>
    <t>06/09/2025 06:24:50</t>
  </si>
  <si>
    <t>06/09/2025 07:18:12</t>
  </si>
  <si>
    <t>06/09/2025 07:26:48</t>
  </si>
  <si>
    <t>06/09/2025 08:17:46</t>
  </si>
  <si>
    <t>06/09/2025 08:35:38</t>
  </si>
  <si>
    <t>06/09/2025 09:03:13</t>
  </si>
  <si>
    <t>06/09/2025 09:27:17</t>
  </si>
  <si>
    <t>06/09/2025 09:38:39</t>
  </si>
  <si>
    <t>06/09/2025 09:45:31</t>
  </si>
  <si>
    <t>06/09/2025 10:23:12</t>
  </si>
  <si>
    <t>06/09/2025 10:27:57</t>
  </si>
  <si>
    <t>06/09/2025 10:39:32</t>
  </si>
  <si>
    <t>06/09/2025 10:41:52</t>
  </si>
  <si>
    <t>06/09/2025 10:50:59</t>
  </si>
  <si>
    <t>06/09/2025 10:51:21</t>
  </si>
  <si>
    <t>06/09/2025 10:52:10</t>
  </si>
  <si>
    <t>06/09/2025 11:04:10</t>
  </si>
  <si>
    <t>06/09/2025 11:07:29</t>
  </si>
  <si>
    <t>06/09/2025 11:13:18</t>
  </si>
  <si>
    <t>06/09/2025 11:32:42</t>
  </si>
  <si>
    <t>06/09/2025 12:00:53</t>
  </si>
  <si>
    <t>08/09/2025 06:44:54</t>
  </si>
  <si>
    <t>08/09/2025 07:01:55</t>
  </si>
  <si>
    <t>08/09/2025 07:02:14</t>
  </si>
  <si>
    <t>08/09/2025 07:13:51</t>
  </si>
  <si>
    <t>08/09/2025 07:28:33</t>
  </si>
  <si>
    <t>08/09/2025 07:56:41</t>
  </si>
  <si>
    <t>08/09/2025 08:04:07</t>
  </si>
  <si>
    <t>1 mansfield road</t>
  </si>
  <si>
    <t>08/09/2025 08:05:00</t>
  </si>
  <si>
    <t>08/09/2025 08:11:09</t>
  </si>
  <si>
    <t>08/09/2025 08:12:44</t>
  </si>
  <si>
    <t>08/09/2025 08:29:47</t>
  </si>
  <si>
    <t>08/09/2025 08:30:04</t>
  </si>
  <si>
    <t>08/09/2025 08:31:00</t>
  </si>
  <si>
    <t>08/09/2025 08:42:06</t>
  </si>
  <si>
    <t>08/09/2025 08:49:40</t>
  </si>
  <si>
    <t>08/09/2025 08:55:48</t>
  </si>
  <si>
    <t>08/09/2025 08:56:51</t>
  </si>
  <si>
    <t>08/09/2025 08:59:24</t>
  </si>
  <si>
    <t>08/09/2025 09:10:27</t>
  </si>
  <si>
    <t>08/09/2025 09:12:43</t>
  </si>
  <si>
    <t>08/09/2025 09:17:27</t>
  </si>
  <si>
    <t>08/09/2025 09:22:19</t>
  </si>
  <si>
    <t>08/09/2025 09:26:37</t>
  </si>
  <si>
    <t>08/09/2025 09:30:08</t>
  </si>
  <si>
    <t>08/09/2025 09:33:37</t>
  </si>
  <si>
    <t>08/09/2025 09:44:31</t>
  </si>
  <si>
    <t>08/09/2025 09:45:18</t>
  </si>
  <si>
    <t>08/09/2025 09:45:50</t>
  </si>
  <si>
    <t>08/09/2025 09:56:39</t>
  </si>
  <si>
    <t>08/09/2025 09:58:41</t>
  </si>
  <si>
    <t>08/09/2025 10:10:02</t>
  </si>
  <si>
    <t>08/09/2025 10:12:13</t>
  </si>
  <si>
    <t>08/09/2025 10:15:48</t>
  </si>
  <si>
    <t>08/09/2025 10:28:23</t>
  </si>
  <si>
    <t>08/09/2025 10:32:05</t>
  </si>
  <si>
    <t>08/09/2025 10:40:22</t>
  </si>
  <si>
    <t>08/09/2025 10:51:24</t>
  </si>
  <si>
    <t>08/09/2025 11:01:01</t>
  </si>
  <si>
    <t>08/09/2025 11:04:35</t>
  </si>
  <si>
    <t>08/09/2025 11:17:44</t>
  </si>
  <si>
    <t>08/09/2025 11:30:02</t>
  </si>
  <si>
    <t>08/09/2025 11:37:06</t>
  </si>
  <si>
    <t>08/09/2025 11:40:24</t>
  </si>
  <si>
    <t>33 bonaly crecent</t>
  </si>
  <si>
    <t>08/09/2025 11:46:34</t>
  </si>
  <si>
    <t>08/09/2025 11:52:21</t>
  </si>
  <si>
    <t>08/09/2025 11:53:19</t>
  </si>
  <si>
    <t>08/09/2025 11:57:45</t>
  </si>
  <si>
    <t>08/09/2025 12:10:07</t>
  </si>
  <si>
    <t>08/09/2025 12:10:24</t>
  </si>
  <si>
    <t>08/09/2025 12:41:25</t>
  </si>
  <si>
    <t>08/09/2025 12:51:25</t>
  </si>
  <si>
    <t>k999 nwh</t>
  </si>
  <si>
    <t>08/09/2025 12:55:24</t>
  </si>
  <si>
    <t>k60 nwh</t>
  </si>
  <si>
    <t>08/09/2025 13:04:50</t>
  </si>
  <si>
    <t>k44 nwh</t>
  </si>
  <si>
    <t>08/09/2025 13:05:09</t>
  </si>
  <si>
    <t>08/09/2025 13:10:03</t>
  </si>
  <si>
    <t>08/09/2025 13:14:47</t>
  </si>
  <si>
    <t>08/09/2025 13:15:15</t>
  </si>
  <si>
    <t>08/09/2025 13:17:08</t>
  </si>
  <si>
    <t>08/09/2025 13:26:28</t>
  </si>
  <si>
    <t>08/09/2025 13:37:51</t>
  </si>
  <si>
    <t>08/09/2025 13:38:44</t>
  </si>
  <si>
    <t>08/09/2025 13:41:00</t>
  </si>
  <si>
    <t>08/09/2025 13:47:45</t>
  </si>
  <si>
    <t>08/09/2025 13:49:52</t>
  </si>
  <si>
    <t>08/09/2025 13:50:54</t>
  </si>
  <si>
    <t>08/09/2025 13:51:44</t>
  </si>
  <si>
    <t>08/09/2025 13:53:38</t>
  </si>
  <si>
    <t>08/09/2025 13:58:08</t>
  </si>
  <si>
    <t>08/09/2025 13:58:34</t>
  </si>
  <si>
    <t>08/09/2025 13:58:50</t>
  </si>
  <si>
    <t>08/09/2025 14:00:59</t>
  </si>
  <si>
    <t>08/09/2025 14:11:23</t>
  </si>
  <si>
    <t>h8 nwh</t>
  </si>
  <si>
    <t>08/09/2025 14:12:17</t>
  </si>
  <si>
    <t>08/09/2025 14:14:33</t>
  </si>
  <si>
    <t>08/09/2025 14:22:24</t>
  </si>
  <si>
    <t>08/09/2025 14:32:51</t>
  </si>
  <si>
    <t>08/09/2025 14:45:06</t>
  </si>
  <si>
    <t>08/09/2025 14:50:12</t>
  </si>
  <si>
    <t>1 torsonce road</t>
  </si>
  <si>
    <t>08/09/2025 14:51:08</t>
  </si>
  <si>
    <t>n7 nwh</t>
  </si>
  <si>
    <t>08/09/2025 14:53:00</t>
  </si>
  <si>
    <t>08/09/2025 14:55:14</t>
  </si>
  <si>
    <t>08/09/2025 15:00:39</t>
  </si>
  <si>
    <t>08/09/2025 15:06:29</t>
  </si>
  <si>
    <t>08/09/2025 15:17:15</t>
  </si>
  <si>
    <t>08/09/2025 15:26:33</t>
  </si>
  <si>
    <t>08/09/2025 15:30:56</t>
  </si>
  <si>
    <t>08/09/2025 15:35:39</t>
  </si>
  <si>
    <t>08/09/2025 15:39:19</t>
  </si>
  <si>
    <t>08/09/2025 15:41:14</t>
  </si>
  <si>
    <t>08/09/2025 15:48:21</t>
  </si>
  <si>
    <t>08/09/2025 15:51:40</t>
  </si>
  <si>
    <t>08/09/2025 15:52:45</t>
  </si>
  <si>
    <t>08/09/2025 15:56:06</t>
  </si>
  <si>
    <t>22 glencross gardens</t>
  </si>
  <si>
    <t>08/09/2025 16:10:00</t>
  </si>
  <si>
    <t>08/09/2025 16:11:24</t>
  </si>
  <si>
    <t>08/09/2025 16:31:35</t>
  </si>
  <si>
    <t>08/09/2025 16:44:21</t>
  </si>
  <si>
    <t>08/09/2025 16:47:30</t>
  </si>
  <si>
    <t>08/09/2025 16:49:21</t>
  </si>
  <si>
    <t>08/09/2025 17:04:19</t>
  </si>
  <si>
    <t>08/09/2025 17:07:16</t>
  </si>
  <si>
    <t>18 redford avenue</t>
  </si>
  <si>
    <t>08/09/2025 17:55:53</t>
  </si>
  <si>
    <t>08/09/2025 17:59:18</t>
  </si>
  <si>
    <t>09/09/2025 06:40:40</t>
  </si>
  <si>
    <t>09/09/2025 06:57:09</t>
  </si>
  <si>
    <t>09/09/2025 06:59:58</t>
  </si>
  <si>
    <t>09/09/2025 07:06:13</t>
  </si>
  <si>
    <t>09/09/2025 07:07:03</t>
  </si>
  <si>
    <t>09/09/2025 07:17:54</t>
  </si>
  <si>
    <t>09/09/2025 07:21:32</t>
  </si>
  <si>
    <t>09/09/2025 07:46:17</t>
  </si>
  <si>
    <t>09/09/2025 07:56:26</t>
  </si>
  <si>
    <t>09/09/2025 08:01:41</t>
  </si>
  <si>
    <t>09/09/2025 08:02:04</t>
  </si>
  <si>
    <t>r&amp;G block</t>
  </si>
  <si>
    <t>09/09/2025 08:02:15</t>
  </si>
  <si>
    <t>09/09/2025 08:04:35</t>
  </si>
  <si>
    <t>09/09/2025 08:16:04</t>
  </si>
  <si>
    <t>09/09/2025 08:16:22</t>
  </si>
  <si>
    <t>09/09/2025 08:19:10</t>
  </si>
  <si>
    <t>09/09/2025 08:20:36</t>
  </si>
  <si>
    <t>09/09/2025 08:22:36</t>
  </si>
  <si>
    <t>09/09/2025 08:26:26</t>
  </si>
  <si>
    <t>09/09/2025 08:31:34</t>
  </si>
  <si>
    <t>09/09/2025 08:39:25</t>
  </si>
  <si>
    <t>09/09/2025 08:48:01</t>
  </si>
  <si>
    <t>murdoch empty</t>
  </si>
  <si>
    <t>09/09/2025 08:54:57</t>
  </si>
  <si>
    <t>09/09/2025 09:00:18</t>
  </si>
  <si>
    <t>09/09/2025 09:03:24</t>
  </si>
  <si>
    <t>09/09/2025 09:06:05</t>
  </si>
  <si>
    <t>09/09/2025 09:10:15</t>
  </si>
  <si>
    <t>09/09/2025 09:10:33</t>
  </si>
  <si>
    <t>09/09/2025 09:19:14</t>
  </si>
  <si>
    <t>MURDOCH OUT (TOOK WOOD)</t>
  </si>
  <si>
    <t>09/09/2025 09:19:20</t>
  </si>
  <si>
    <t>09/09/2025 09:30:53</t>
  </si>
  <si>
    <t>09/09/2025 09:43:13</t>
  </si>
  <si>
    <t>09/09/2025 09:44:24</t>
  </si>
  <si>
    <t>09/09/2025 09:53:34</t>
  </si>
  <si>
    <t>CLEAN ROCK TO PENICUIK LOAD 1</t>
  </si>
  <si>
    <t>09/09/2025 10:18:56</t>
  </si>
  <si>
    <t>09/09/2025 10:19:09</t>
  </si>
  <si>
    <t>09/09/2025 10:40:42</t>
  </si>
  <si>
    <t>09/09/2025 10:56:20</t>
  </si>
  <si>
    <t>09/09/2025 10:58:46</t>
  </si>
  <si>
    <t>09/09/2025 11:08:27</t>
  </si>
  <si>
    <t>09/09/2025 11:09:51</t>
  </si>
  <si>
    <t>09/09/2025 11:10:57</t>
  </si>
  <si>
    <t>09/09/2025 11:11:30</t>
  </si>
  <si>
    <t>09/09/2025 11:22:31</t>
  </si>
  <si>
    <t>09/09/2025 11:23:06</t>
  </si>
  <si>
    <t>09/09/2025 11:33:34</t>
  </si>
  <si>
    <t>LOOP FULL - CARDBOARD ST22 MXK</t>
  </si>
  <si>
    <t>09/09/2025 11:37:37</t>
  </si>
  <si>
    <t>09/09/2025 11:38:44</t>
  </si>
  <si>
    <t>LOOP FULL WASTE</t>
  </si>
  <si>
    <t>09/09/2025 11:40:58</t>
  </si>
  <si>
    <t>09/09/2025 11:41:41</t>
  </si>
  <si>
    <t xml:space="preserve">LOOP EMPTY </t>
  </si>
  <si>
    <t>09/09/2025 11:47:36</t>
  </si>
  <si>
    <t>09/09/2025 11:52:50</t>
  </si>
  <si>
    <t>09/09/2025 11:56:33</t>
  </si>
  <si>
    <t>09/09/2025 11:57:18</t>
  </si>
  <si>
    <t>CLEAN ROCK TO PENICUIK LOAD 2</t>
  </si>
  <si>
    <t>09/09/2025 12:02:18</t>
  </si>
  <si>
    <t>09/09/2025 12:03:46</t>
  </si>
  <si>
    <t>09/09/2025 12:05:17</t>
  </si>
  <si>
    <t>LOOP IN CARDBOARD SG67 WRT</t>
  </si>
  <si>
    <t>09/09/2025 12:10:07</t>
  </si>
  <si>
    <t>09/09/2025 12:11:07</t>
  </si>
  <si>
    <t>our cage - 1 edina place</t>
  </si>
  <si>
    <t>09/09/2025 12:13:10</t>
  </si>
  <si>
    <t>LOOP OUT</t>
  </si>
  <si>
    <t>09/09/2025 12:14:19</t>
  </si>
  <si>
    <t>09/09/2025 12:21:35</t>
  </si>
  <si>
    <t>09/09/2025 12:27:23</t>
  </si>
  <si>
    <t>09/09/2025 12:31:31</t>
  </si>
  <si>
    <t>09/09/2025 12:41:09</t>
  </si>
  <si>
    <t>MURDOCHS IN EMPTY</t>
  </si>
  <si>
    <t>09/09/2025 13:27:23</t>
  </si>
  <si>
    <t>MURDOCHS OUT WITH WOOD</t>
  </si>
  <si>
    <t>09/09/2025 13:32:01</t>
  </si>
  <si>
    <t>09/09/2025 13:34:07</t>
  </si>
  <si>
    <t>EDI ROOFING IN</t>
  </si>
  <si>
    <t>09/09/2025 13:34:18</t>
  </si>
  <si>
    <t>OUR TIPPER EMPTY</t>
  </si>
  <si>
    <t>09/09/2025 13:35:38</t>
  </si>
  <si>
    <t>SC15 NBG   IN</t>
  </si>
  <si>
    <t>09/09/2025 13:42:52</t>
  </si>
  <si>
    <t>09/09/2025 13:47:08</t>
  </si>
  <si>
    <t>09/09/2025 13:47:28</t>
  </si>
  <si>
    <t>EDI ROOF OUT</t>
  </si>
  <si>
    <t>09/09/2025 13:49:06</t>
  </si>
  <si>
    <t>09/09/2025 13:49:30</t>
  </si>
  <si>
    <t>SC15 NBG OUT</t>
  </si>
  <si>
    <t>09/09/2025 13:49:59</t>
  </si>
  <si>
    <t>OUR HOOK LOADER AVONDALE OUT</t>
  </si>
  <si>
    <t>09/09/2025 13:50:56</t>
  </si>
  <si>
    <t>09/09/2025 13:56:22</t>
  </si>
  <si>
    <t>09/09/2025 13:57:46</t>
  </si>
  <si>
    <t>MURDOCH 16YD IN</t>
  </si>
  <si>
    <t>09/09/2025 13:58:46</t>
  </si>
  <si>
    <t>09/09/2025 14:06:21</t>
  </si>
  <si>
    <t>09/09/2025 14:07:33</t>
  </si>
  <si>
    <t>09/09/2025 14:14:34</t>
  </si>
  <si>
    <t>CLEAN ROCK TO PENICUIK LOAD 3</t>
  </si>
  <si>
    <t>09/09/2025 14:16:15</t>
  </si>
  <si>
    <t>09/09/2025 14:19:44</t>
  </si>
  <si>
    <t>09/09/2025 14:21:34</t>
  </si>
  <si>
    <t>09/09/2025 14:23:05</t>
  </si>
  <si>
    <t>09/09/2025 14:37:23</t>
  </si>
  <si>
    <t>09/09/2025 14:37:52</t>
  </si>
  <si>
    <t>RAB YOUNG IN</t>
  </si>
  <si>
    <t>09/09/2025 14:53:16</t>
  </si>
  <si>
    <t>09/09/2025 14:54:14</t>
  </si>
  <si>
    <t>09/09/2025 15:06:56</t>
  </si>
  <si>
    <t>09/09/2025 15:32:15</t>
  </si>
  <si>
    <t>09/09/2025 15:40:40</t>
  </si>
  <si>
    <t>CLEAN ROCK TO PENICUIK LOAD 4</t>
  </si>
  <si>
    <t>09/09/2025 15:48:32</t>
  </si>
  <si>
    <t>09/09/2025 15:50:42</t>
  </si>
  <si>
    <t>09/09/2025 15:53:41</t>
  </si>
  <si>
    <t>09/09/2025 15:57:19</t>
  </si>
  <si>
    <t>09/09/2025 16:01:49</t>
  </si>
  <si>
    <t>09/09/2025 16:04:02</t>
  </si>
  <si>
    <t>09/09/2025 16:14:29</t>
  </si>
  <si>
    <t>09/09/2025 16:15:12</t>
  </si>
  <si>
    <t>09/09/2025 16:25:22</t>
  </si>
  <si>
    <t>09/09/2025 16:34:22</t>
  </si>
  <si>
    <t>09/09/2025 16:53:08</t>
  </si>
  <si>
    <t>09/09/2025 17:02:25</t>
  </si>
  <si>
    <t>09/09/2025 17:03:13</t>
  </si>
  <si>
    <t>09/09/2025 17:17:18</t>
  </si>
  <si>
    <t>09/09/2025 17:32:09</t>
  </si>
  <si>
    <t>09/09/2025 17:40:05</t>
  </si>
  <si>
    <t>09/09/2025 18:09:36</t>
  </si>
  <si>
    <t>09/09/2025 18:17:21</t>
  </si>
  <si>
    <t>10/09/2025 06:44:13</t>
  </si>
  <si>
    <t>10/09/2025 07:03:19</t>
  </si>
  <si>
    <t>10/09/2025 07:04:20</t>
  </si>
  <si>
    <t>10/09/2025 07:09:20</t>
  </si>
  <si>
    <t>10/09/2025 07:17:50</t>
  </si>
  <si>
    <t>10/09/2025 07:56:55</t>
  </si>
  <si>
    <t>10/09/2025 07:58:21</t>
  </si>
  <si>
    <t>10/09/2025 08:05:06</t>
  </si>
  <si>
    <t>10/09/2025 08:05:13</t>
  </si>
  <si>
    <t>10/09/2025 08:10:54</t>
  </si>
  <si>
    <t>10/09/2025 08:20:22</t>
  </si>
  <si>
    <t>10/09/2025 08:24:20</t>
  </si>
  <si>
    <t>10/09/2025 08:25:04</t>
  </si>
  <si>
    <t>10/09/2025 08:25:57</t>
  </si>
  <si>
    <t>10/09/2025 08:34:02</t>
  </si>
  <si>
    <t>10/09/2025 08:49:44</t>
  </si>
  <si>
    <t>10/09/2025 08:55:32</t>
  </si>
  <si>
    <t>10/09/2025 08:56:21</t>
  </si>
  <si>
    <t>10/09/2025 09:05:43</t>
  </si>
  <si>
    <t>10/09/2025 09:06:11</t>
  </si>
  <si>
    <t>10/09/2025 09:07:25</t>
  </si>
  <si>
    <t>10/09/2025 09:14:02</t>
  </si>
  <si>
    <t>10/09/2025 09:14:23</t>
  </si>
  <si>
    <t>10/09/2025 09:22:54</t>
  </si>
  <si>
    <t>Gordon Crozier</t>
  </si>
  <si>
    <t>10/09/2025 09:23:11</t>
  </si>
  <si>
    <t>10/09/2025 09:24:45</t>
  </si>
  <si>
    <t>10/09/2025 09:26:31</t>
  </si>
  <si>
    <t>10/09/2025 09:32:56</t>
  </si>
  <si>
    <t>63 salcoats avenue</t>
  </si>
  <si>
    <t>10/09/2025 09:33:18</t>
  </si>
  <si>
    <t>10/09/2025 09:40:35</t>
  </si>
  <si>
    <t>10/09/2025 09:42:17</t>
  </si>
  <si>
    <t>10/09/2025 09:49:42</t>
  </si>
  <si>
    <t>10/09/2025 10:00:13</t>
  </si>
  <si>
    <t>sn16 oas Penicuik</t>
  </si>
  <si>
    <t>10/09/2025 10:07:40</t>
  </si>
  <si>
    <t>10/09/2025 10:08:06</t>
  </si>
  <si>
    <t>10/09/2025 10:18:18</t>
  </si>
  <si>
    <t>10/09/2025 10:23:09</t>
  </si>
  <si>
    <t>10/09/2025 10:23:46</t>
  </si>
  <si>
    <t>10/09/2025 10:26:17</t>
  </si>
  <si>
    <t>13 east kingate wynd</t>
  </si>
  <si>
    <t>10/09/2025 10:31:58</t>
  </si>
  <si>
    <t>10/09/2025 10:36:22</t>
  </si>
  <si>
    <t>10/09/2025 10:47:02</t>
  </si>
  <si>
    <t>10/09/2025 10:51:53</t>
  </si>
  <si>
    <t>10/09/2025 11:04:25</t>
  </si>
  <si>
    <t>10/09/2025 11:12:45</t>
  </si>
  <si>
    <t>32 muirpark</t>
  </si>
  <si>
    <t>10/09/2025 11:18:29</t>
  </si>
  <si>
    <t>10/09/2025 11:30:06</t>
  </si>
  <si>
    <t>10/09/2025 11:37:30</t>
  </si>
  <si>
    <t>10/09/2025 11:49:28</t>
  </si>
  <si>
    <t>10/09/2025 11:56:23</t>
  </si>
  <si>
    <t>10/09/2025 11:57:35</t>
  </si>
  <si>
    <t>10/09/2025 12:01:13</t>
  </si>
  <si>
    <t>10/09/2025 12:03:16</t>
  </si>
  <si>
    <t>Loop Waste Out</t>
  </si>
  <si>
    <t>10/09/2025 12:04:47</t>
  </si>
  <si>
    <t>10/09/2025 12:11:13</t>
  </si>
  <si>
    <t>10/09/2025 12:12:04</t>
  </si>
  <si>
    <t>10/09/2025 12:16:11</t>
  </si>
  <si>
    <t>10/09/2025 12:22:05</t>
  </si>
  <si>
    <t>10/09/2025 12:28:00</t>
  </si>
  <si>
    <t>10/09/2025 12:30:12</t>
  </si>
  <si>
    <t>10/09/2025 12:40:19</t>
  </si>
  <si>
    <t>10/09/2025 12:58:02</t>
  </si>
  <si>
    <t>10/09/2025 13:12:14</t>
  </si>
  <si>
    <t>10/09/2025 13:14:19</t>
  </si>
  <si>
    <t>cranstoun house</t>
  </si>
  <si>
    <t>10/09/2025 13:16:16</t>
  </si>
  <si>
    <t>10/09/2025 13:22:38</t>
  </si>
  <si>
    <t>10/09/2025 13:28:34</t>
  </si>
  <si>
    <t>10/09/2025 13:28:48</t>
  </si>
  <si>
    <t>10/09/2025 13:31:26</t>
  </si>
  <si>
    <t>10/09/2025 13:33:40</t>
  </si>
  <si>
    <t>10/09/2025 13:39:42</t>
  </si>
  <si>
    <t>10/09/2025 13:41:33</t>
  </si>
  <si>
    <t>10/09/2025 13:42:04</t>
  </si>
  <si>
    <t>10/09/2025 13:45:23</t>
  </si>
  <si>
    <t>10/09/2025 13:48:26</t>
  </si>
  <si>
    <t>21 eskside west</t>
  </si>
  <si>
    <t>10/09/2025 13:55:10</t>
  </si>
  <si>
    <t>10/09/2025 13:56:12</t>
  </si>
  <si>
    <t>10/09/2025 13:57:46</t>
  </si>
  <si>
    <t>10/09/2025 14:06:41</t>
  </si>
  <si>
    <t>10/09/2025 14:09:09</t>
  </si>
  <si>
    <t>10/09/2025 14:22:00</t>
  </si>
  <si>
    <t>10/09/2025 14:28:16</t>
  </si>
  <si>
    <t>10/09/2025 14:29:07</t>
  </si>
  <si>
    <t>10/09/2025 14:31:58</t>
  </si>
  <si>
    <t>24 northumberland street</t>
  </si>
  <si>
    <t>10/09/2025 14:33:09</t>
  </si>
  <si>
    <t>10/09/2025 14:38:40</t>
  </si>
  <si>
    <t>10/09/2025 14:54:40</t>
  </si>
  <si>
    <t>10/09/2025 14:58:57</t>
  </si>
  <si>
    <t>10/09/2025 15:01:17</t>
  </si>
  <si>
    <t>10/09/2025 15:04:18</t>
  </si>
  <si>
    <t>10/09/2025 15:09:03</t>
  </si>
  <si>
    <t>10/09/2025 15:17:53</t>
  </si>
  <si>
    <t>10/09/2025 15:30:03</t>
  </si>
  <si>
    <t>10/09/2025 15:33:36</t>
  </si>
  <si>
    <t>10/09/2025 15:44:16</t>
  </si>
  <si>
    <t>10/09/2025 15:56:42</t>
  </si>
  <si>
    <t>19 yewlands crescent</t>
  </si>
  <si>
    <t>10/09/2025 16:09:58</t>
  </si>
  <si>
    <t>10/09/2025 16:10:38</t>
  </si>
  <si>
    <t>10/09/2025 16:18:31</t>
  </si>
  <si>
    <t>10/09/2025 16:24:22</t>
  </si>
  <si>
    <t>10/09/2025 17:18:47</t>
  </si>
  <si>
    <t>10/09/2025 17:19:06</t>
  </si>
  <si>
    <t>rollo developments</t>
  </si>
  <si>
    <t>11/09/2025 06:40:08</t>
  </si>
  <si>
    <t>11/09/2025 06:52:56</t>
  </si>
  <si>
    <t>11/09/2025 06:59:26</t>
  </si>
  <si>
    <t>11/09/2025 06:59:44</t>
  </si>
  <si>
    <t>11/09/2025 07:00:35</t>
  </si>
  <si>
    <t>7 muir wood place</t>
  </si>
  <si>
    <t>11/09/2025 07:05:47</t>
  </si>
  <si>
    <t>11/09/2025 07:16:58</t>
  </si>
  <si>
    <t>11/09/2025 07:43:36</t>
  </si>
  <si>
    <t>po18 tsz cardboard</t>
  </si>
  <si>
    <t>11/09/2025 08:04:15</t>
  </si>
  <si>
    <t>11/09/2025 08:14:35</t>
  </si>
  <si>
    <t>11/09/2025 08:17:06</t>
  </si>
  <si>
    <t>11/09/2025 08:20:18</t>
  </si>
  <si>
    <t>11/09/2025 08:22:28</t>
  </si>
  <si>
    <t>11/09/2025 08:31:32</t>
  </si>
  <si>
    <t>11/09/2025 08:32:05</t>
  </si>
  <si>
    <t>11/09/2025 08:43:13</t>
  </si>
  <si>
    <t>11/09/2025 08:44:11</t>
  </si>
  <si>
    <t>11/09/2025 08:58:11</t>
  </si>
  <si>
    <t>11/09/2025 08:58:24</t>
  </si>
  <si>
    <t>11/09/2025 08:59:00</t>
  </si>
  <si>
    <t>11/09/2025 09:11:14</t>
  </si>
  <si>
    <t>11/09/2025 09:14:23</t>
  </si>
  <si>
    <t>11/09/2025 09:18:39</t>
  </si>
  <si>
    <t>11/09/2025 09:24:45</t>
  </si>
  <si>
    <t>11/09/2025 09:29:15</t>
  </si>
  <si>
    <t>11/09/2025 09:44:21</t>
  </si>
  <si>
    <t>11/09/2025 09:46:20</t>
  </si>
  <si>
    <t>2 malleny avenue</t>
  </si>
  <si>
    <t>11/09/2025 09:51:02</t>
  </si>
  <si>
    <t>11/09/2025 10:08:36</t>
  </si>
  <si>
    <t>11/09/2025 10:20:43</t>
  </si>
  <si>
    <t>11/09/2025 11:02:29</t>
  </si>
  <si>
    <t>11/09/2025 11:07:30</t>
  </si>
  <si>
    <t>11/09/2025 11:13:36</t>
  </si>
  <si>
    <t>18 corstorphine bank terrace</t>
  </si>
  <si>
    <t>11/09/2025 11:25:27</t>
  </si>
  <si>
    <t>11/09/2025 11:27:47</t>
  </si>
  <si>
    <t>11/09/2025 11:31:41</t>
  </si>
  <si>
    <t>38 dykes road</t>
  </si>
  <si>
    <t>11/09/2025 11:41:39</t>
  </si>
  <si>
    <t>11/09/2025 11:44:52</t>
  </si>
  <si>
    <t>11/09/2025 11:45:08</t>
  </si>
  <si>
    <t>11/09/2025 11:46:32</t>
  </si>
  <si>
    <t>11/09/2025 11:47:19</t>
  </si>
  <si>
    <t>11/09/2025 11:49:52</t>
  </si>
  <si>
    <t>11/09/2025 11:50:48</t>
  </si>
  <si>
    <t>11/09/2025 11:51:03</t>
  </si>
  <si>
    <t>11/09/2025 11:53:15</t>
  </si>
  <si>
    <t>11/09/2025 11:54:11</t>
  </si>
  <si>
    <t>11/09/2025 12:05:26</t>
  </si>
  <si>
    <t>11/09/2025 12:05:44</t>
  </si>
  <si>
    <t>11/09/2025 12:15:43</t>
  </si>
  <si>
    <t>11/09/2025 12:16:36</t>
  </si>
  <si>
    <t>11/09/2025 12:25:24</t>
  </si>
  <si>
    <t>11/09/2025 12:27:51</t>
  </si>
  <si>
    <t>11/09/2025 12:37:26</t>
  </si>
  <si>
    <t>11/09/2025 12:38:54</t>
  </si>
  <si>
    <t>11/09/2025 12:50:26</t>
  </si>
  <si>
    <t>11/09/2025 12:54:30</t>
  </si>
  <si>
    <t>11/09/2025 13:00:11</t>
  </si>
  <si>
    <t>11/09/2025 13:03:41</t>
  </si>
  <si>
    <t>11/09/2025 13:04:05</t>
  </si>
  <si>
    <t>11/09/2025 13:35:58</t>
  </si>
  <si>
    <t>11/09/2025 13:36:09</t>
  </si>
  <si>
    <t>11/09/2025 13:51:31</t>
  </si>
  <si>
    <t>11/09/2025 13:55:24</t>
  </si>
  <si>
    <t>11/09/2025 14:11:10</t>
  </si>
  <si>
    <t>11/09/2025 14:12:30</t>
  </si>
  <si>
    <t>11/09/2025 14:37:46</t>
  </si>
  <si>
    <t>11/09/2025 14:47:40</t>
  </si>
  <si>
    <t>11/09/2025 14:58:57</t>
  </si>
  <si>
    <t>11/09/2025 15:00:01</t>
  </si>
  <si>
    <t>11/09/2025 15:01:45</t>
  </si>
  <si>
    <t>11/09/2025 15:02:05</t>
  </si>
  <si>
    <t>11/09/2025 15:05:17</t>
  </si>
  <si>
    <t>11/09/2025 15:05:27</t>
  </si>
  <si>
    <t>11/09/2025 15:06:53</t>
  </si>
  <si>
    <t>11/09/2025 15:09:24</t>
  </si>
  <si>
    <t>11/09/2025 15:17:20</t>
  </si>
  <si>
    <t>11/09/2025 15:21:53</t>
  </si>
  <si>
    <t>11/09/2025 15:23:28</t>
  </si>
  <si>
    <t>11/09/2025 15:24:22</t>
  </si>
  <si>
    <t>11/09/2025 15:29:55</t>
  </si>
  <si>
    <t>Murdoch Wood Out</t>
  </si>
  <si>
    <t>11/09/2025 15:44:12</t>
  </si>
  <si>
    <t>11/09/2025 15:47:56</t>
  </si>
  <si>
    <t>11/09/2025 16:01:57</t>
  </si>
  <si>
    <t>11/09/2025 16:05:02</t>
  </si>
  <si>
    <t>11/09/2025 16:06:15</t>
  </si>
  <si>
    <t>11/09/2025 16:10:52</t>
  </si>
  <si>
    <t>11/09/2025 16:12:28</t>
  </si>
  <si>
    <t>11/09/2025 16:18:04</t>
  </si>
  <si>
    <t>11/09/2025 16:19:24</t>
  </si>
  <si>
    <t>11/09/2025 16:28:43</t>
  </si>
  <si>
    <t>unit 83 peffer place</t>
  </si>
  <si>
    <t>11/09/2025 16:32:44</t>
  </si>
  <si>
    <t>11/09/2025 16:49:41</t>
  </si>
  <si>
    <t>11/09/2025 16:54:32</t>
  </si>
  <si>
    <t>11/09/2025 16:58:36</t>
  </si>
  <si>
    <t>11/09/2025 17:01:58</t>
  </si>
  <si>
    <t>11/09/2025 17:03:42</t>
  </si>
  <si>
    <t>11/09/2025 17:05:42</t>
  </si>
  <si>
    <t>12/09/2025 06:43:35</t>
  </si>
  <si>
    <t>12/09/2025 06:54:10</t>
  </si>
  <si>
    <t>12/09/2025 06:54:35</t>
  </si>
  <si>
    <t>12/09/2025 07:29:56</t>
  </si>
  <si>
    <t>12/09/2025 07:37:22</t>
  </si>
  <si>
    <t>12/09/2025 08:00:32</t>
  </si>
  <si>
    <t>12/09/2025 08:00:40</t>
  </si>
  <si>
    <t>12/09/2025 08:10:03</t>
  </si>
  <si>
    <t>12/09/2025 08:17:06</t>
  </si>
  <si>
    <t>12/09/2025 08:19:52</t>
  </si>
  <si>
    <t>12/09/2025 08:21:13</t>
  </si>
  <si>
    <t>12/09/2025 08:24:08</t>
  </si>
  <si>
    <t>12/09/2025 08:37:02</t>
  </si>
  <si>
    <t>12/09/2025 08:37:45</t>
  </si>
  <si>
    <t>12/09/2025 08:44:45</t>
  </si>
  <si>
    <t>12/09/2025 08:47:19</t>
  </si>
  <si>
    <t>12/09/2025 08:47:34</t>
  </si>
  <si>
    <t>12/09/2025 08:50:31</t>
  </si>
  <si>
    <t>12/09/2025 08:56:07</t>
  </si>
  <si>
    <t>12/09/2025 09:02:46</t>
  </si>
  <si>
    <t>12/09/2025 09:10:20</t>
  </si>
  <si>
    <t>12/09/2025 09:31:48</t>
  </si>
  <si>
    <t>12/09/2025 09:43:05</t>
  </si>
  <si>
    <t>12/09/2025 09:56:55</t>
  </si>
  <si>
    <t>12/09/2025 10:13:14</t>
  </si>
  <si>
    <t>12/09/2025 10:24:17</t>
  </si>
  <si>
    <t>12/09/2025 10:30:52</t>
  </si>
  <si>
    <t>12/09/2025 10:32:08</t>
  </si>
  <si>
    <t>12/09/2025 10:32:35</t>
  </si>
  <si>
    <t>12/09/2025 10:36:07</t>
  </si>
  <si>
    <t>12/09/2025 10:41:40</t>
  </si>
  <si>
    <t>12/09/2025 10:42:08</t>
  </si>
  <si>
    <t>12/09/2025 10:49:05</t>
  </si>
  <si>
    <t>12/09/2025 10:50:04</t>
  </si>
  <si>
    <t>12/09/2025 10:51:55</t>
  </si>
  <si>
    <t>12/09/2025 10:52:43</t>
  </si>
  <si>
    <t>12/09/2025 11:04:41</t>
  </si>
  <si>
    <t>12/09/2025 11:06:03</t>
  </si>
  <si>
    <t>12/09/2025 11:12:36</t>
  </si>
  <si>
    <t>12/09/2025 11:14:05</t>
  </si>
  <si>
    <t>12/09/2025 11:21:06</t>
  </si>
  <si>
    <t>12/09/2025 11:21:22</t>
  </si>
  <si>
    <t>12/09/2025 11:28:55</t>
  </si>
  <si>
    <t>12/09/2025 11:33:01</t>
  </si>
  <si>
    <t>67 alnwickhill road</t>
  </si>
  <si>
    <t>12/09/2025 11:47:51</t>
  </si>
  <si>
    <t>12/09/2025 11:51:28</t>
  </si>
  <si>
    <t>12/09/2025 11:58:37</t>
  </si>
  <si>
    <t>12/09/2025 11:58:52</t>
  </si>
  <si>
    <t>12/09/2025 12:00:03</t>
  </si>
  <si>
    <t>12/09/2025 12:02:55</t>
  </si>
  <si>
    <t>12/09/2025 12:05:59</t>
  </si>
  <si>
    <t>12/09/2025 12:07:04</t>
  </si>
  <si>
    <t>12/09/2025 12:10:33</t>
  </si>
  <si>
    <t>12/09/2025 12:11:10</t>
  </si>
  <si>
    <t>12/09/2025 12:11:39</t>
  </si>
  <si>
    <t>12/09/2025 12:16:04</t>
  </si>
  <si>
    <t>12/09/2025 12:16:20</t>
  </si>
  <si>
    <t>12/09/2025 12:17:08</t>
  </si>
  <si>
    <t>12/09/2025 12:20:00</t>
  </si>
  <si>
    <t>12/09/2025 12:20:22</t>
  </si>
  <si>
    <t>12/09/2025 12:21:11</t>
  </si>
  <si>
    <t>12/09/2025 12:21:38</t>
  </si>
  <si>
    <t>12/09/2025 12:26:15</t>
  </si>
  <si>
    <t>12/09/2025 12:27:38</t>
  </si>
  <si>
    <t>12/09/2025 13:00:37</t>
  </si>
  <si>
    <t>12/09/2025 13:02:20</t>
  </si>
  <si>
    <t>12/09/2025 13:07:57</t>
  </si>
  <si>
    <t>10 the glebe</t>
  </si>
  <si>
    <t>12/09/2025 13:17:27</t>
  </si>
  <si>
    <t>12/09/2025 13:17:45</t>
  </si>
  <si>
    <t>12/09/2025 13:34:33</t>
  </si>
  <si>
    <t>12/09/2025 13:34:48</t>
  </si>
  <si>
    <t>12/09/2025 13:43:05</t>
  </si>
  <si>
    <t>12/09/2025 13:43:43</t>
  </si>
  <si>
    <t>12/09/2025 13:50:32</t>
  </si>
  <si>
    <t>12/09/2025 14:02:54</t>
  </si>
  <si>
    <t>12/09/2025 14:10:33</t>
  </si>
  <si>
    <t>12/09/2025 14:26:41</t>
  </si>
  <si>
    <t>12/09/2025 14:30:12</t>
  </si>
  <si>
    <t>12/09/2025 14:36:18</t>
  </si>
  <si>
    <t>9 loganlea terrace</t>
  </si>
  <si>
    <t>12/09/2025 14:45:39</t>
  </si>
  <si>
    <t>12/09/2025 14:48:08</t>
  </si>
  <si>
    <t>12/09/2025 14:52:49</t>
  </si>
  <si>
    <t>12/09/2025 14:54:38</t>
  </si>
  <si>
    <t>12/09/2025 15:00:44</t>
  </si>
  <si>
    <t>108 clermiston drive</t>
  </si>
  <si>
    <t>12/09/2025 15:12:33</t>
  </si>
  <si>
    <t>12/09/2025 15:23:07</t>
  </si>
  <si>
    <t>12/09/2025 15:26:50</t>
  </si>
  <si>
    <t>12/09/2025 15:27:41</t>
  </si>
  <si>
    <t>12/09/2025 15:30:51</t>
  </si>
  <si>
    <t>12/09/2025 15:39:09</t>
  </si>
  <si>
    <t>12/09/2025 15:51:29</t>
  </si>
  <si>
    <t>12/09/2025 15:56:30</t>
  </si>
  <si>
    <t>7 dolphingstone way</t>
  </si>
  <si>
    <t>12/09/2025 15:57:14</t>
  </si>
  <si>
    <t>1 edina place</t>
  </si>
  <si>
    <t>12/09/2025 15:59:43</t>
  </si>
  <si>
    <t>12/09/2025 16:05:40</t>
  </si>
  <si>
    <t>12/09/2025 16:32:49</t>
  </si>
  <si>
    <t>12/09/2025 16:34:11</t>
  </si>
  <si>
    <t>12/09/2025 16:37:17</t>
  </si>
  <si>
    <t>12/09/2025 16:37:50</t>
  </si>
  <si>
    <t>12/09/2025 17:07:34</t>
  </si>
  <si>
    <t>12/09/2025 17:08:38</t>
  </si>
  <si>
    <t>12/09/2025 17:09:21</t>
  </si>
  <si>
    <t>13/09/2025 07:15:24</t>
  </si>
  <si>
    <t>13/09/2025 07:27:26</t>
  </si>
  <si>
    <t>13/09/2025 07:31:45</t>
  </si>
  <si>
    <t>13/09/2025 07:36:07</t>
  </si>
  <si>
    <t>13/09/2025 08:03:01</t>
  </si>
  <si>
    <t>13/09/2025 08:19:39</t>
  </si>
  <si>
    <t>13/09/2025 08:21:41</t>
  </si>
  <si>
    <t>13/09/2025 08:31:59</t>
  </si>
  <si>
    <t>13/09/2025 08:32:18</t>
  </si>
  <si>
    <t>13/09/2025 08:46:29</t>
  </si>
  <si>
    <t>13/09/2025 09:03:35</t>
  </si>
  <si>
    <t>13/09/2025 09:06:35</t>
  </si>
  <si>
    <t>13/09/2025 09:21:16</t>
  </si>
  <si>
    <t>13/09/2025 09:30:15</t>
  </si>
  <si>
    <t>13/09/2025 09:38:05</t>
  </si>
  <si>
    <t>13/09/2025 09:48:26</t>
  </si>
  <si>
    <t>13/09/2025 10:12:42</t>
  </si>
  <si>
    <t>13/09/2025 10:28:49</t>
  </si>
  <si>
    <t>13/09/2025 10:29:28</t>
  </si>
  <si>
    <t>13/09/2025 10:42:26</t>
  </si>
  <si>
    <t>13/09/2025 10:44:18</t>
  </si>
  <si>
    <t>13/09/2025 10:47:31</t>
  </si>
  <si>
    <t>13/09/2025 11:09:53</t>
  </si>
  <si>
    <t>13/09/2025 11:41:13</t>
  </si>
  <si>
    <t>13/09/2025 11:47:47</t>
  </si>
  <si>
    <t>13/09/2025 11:54:51</t>
  </si>
  <si>
    <t>13/09/2025 12:04:13</t>
  </si>
  <si>
    <t>13/09/2025 12:13:35</t>
  </si>
  <si>
    <t>13/09/2025 12:21:18</t>
  </si>
  <si>
    <t>13/09/2025 12:45:44</t>
  </si>
  <si>
    <t>13/09/2025 12:57:11</t>
  </si>
  <si>
    <t>13/09/2025 13:32:01</t>
  </si>
  <si>
    <t>13/09/2025 13:41:59</t>
  </si>
  <si>
    <t>15/09/2025 08:09:33</t>
  </si>
  <si>
    <t>15/09/2025 08:13:19</t>
  </si>
  <si>
    <t>15/09/2025 08:15:19</t>
  </si>
  <si>
    <t>15/09/2025 08:33:14</t>
  </si>
  <si>
    <t>15/09/2025 08:34:25</t>
  </si>
  <si>
    <t>15/09/2025 08:34:50</t>
  </si>
  <si>
    <t>15/09/2025 08:48:05</t>
  </si>
  <si>
    <t>15/09/2025 08:57:15</t>
  </si>
  <si>
    <t>15/09/2025 09:00:22</t>
  </si>
  <si>
    <t>15/09/2025 09:08:48</t>
  </si>
  <si>
    <t>15/09/2025 09:21:22</t>
  </si>
  <si>
    <t>15/09/2025 09:30:46</t>
  </si>
  <si>
    <t>15/09/2025 09:42:30</t>
  </si>
  <si>
    <t>15/09/2025 10:00:15</t>
  </si>
  <si>
    <t>15/09/2025 10:03:24</t>
  </si>
  <si>
    <t>15/09/2025 10:04:48</t>
  </si>
  <si>
    <t>15/09/2025 10:07:54</t>
  </si>
  <si>
    <t>15/09/2025 10:09:13</t>
  </si>
  <si>
    <t>15/09/2025 11:01:02</t>
  </si>
  <si>
    <t>15/09/2025 11:29:03</t>
  </si>
  <si>
    <t>15/09/2025 11:35:04</t>
  </si>
  <si>
    <t>15/09/2025 11:36:17</t>
  </si>
  <si>
    <t>15/09/2025 11:39:00</t>
  </si>
  <si>
    <t>15/09/2025 11:39:17</t>
  </si>
  <si>
    <t>15/09/2025 11:46:52</t>
  </si>
  <si>
    <t>15/09/2025 11:55:27</t>
  </si>
  <si>
    <t>15/09/2025 12:03:22</t>
  </si>
  <si>
    <t>15/09/2025 12:06:53</t>
  </si>
  <si>
    <t>15/09/2025 12:14:45</t>
  </si>
  <si>
    <t>15/09/2025 12:15:06</t>
  </si>
  <si>
    <t>15/09/2025 12:28:31</t>
  </si>
  <si>
    <t>15/09/2025 12:54:02</t>
  </si>
  <si>
    <t>15/09/2025 12:54:49</t>
  </si>
  <si>
    <t>15/09/2025 12:56:47</t>
  </si>
  <si>
    <t>15/09/2025 13:05:14</t>
  </si>
  <si>
    <t>15/09/2025 13:20:45</t>
  </si>
  <si>
    <t>15/09/2025 13:26:06</t>
  </si>
  <si>
    <t>15/09/2025 13:31:23</t>
  </si>
  <si>
    <t>15/09/2025 13:37:28</t>
  </si>
  <si>
    <t>15/09/2025 13:39:51</t>
  </si>
  <si>
    <t>15/09/2025 13:41:19</t>
  </si>
  <si>
    <t>15/09/2025 13:44:13</t>
  </si>
  <si>
    <t>15/09/2025 13:47:21</t>
  </si>
  <si>
    <t>15/09/2025 13:54:45</t>
  </si>
  <si>
    <t>15/09/2025 14:03:47</t>
  </si>
  <si>
    <t>15/09/2025 14:05:41</t>
  </si>
  <si>
    <t>15/09/2025 14:09:38</t>
  </si>
  <si>
    <t>15/09/2025 14:46:01</t>
  </si>
  <si>
    <t>15/09/2025 14:46:34</t>
  </si>
  <si>
    <t>15/09/2025 14:46:51</t>
  </si>
  <si>
    <t>15/09/2025 14:50:19</t>
  </si>
  <si>
    <t>15/09/2025 14:59:48</t>
  </si>
  <si>
    <t>15/09/2025 15:15:19</t>
  </si>
  <si>
    <t>15/09/2025 15:34:48</t>
  </si>
  <si>
    <t>15/09/2025 15:36:39</t>
  </si>
  <si>
    <t>15/09/2025 15:38:50</t>
  </si>
  <si>
    <t>15/09/2025 15:40:37</t>
  </si>
  <si>
    <t>WHITE VAN IN</t>
  </si>
  <si>
    <t>15/09/2025 15:51:34</t>
  </si>
  <si>
    <t>15/09/2025 15:52:37</t>
  </si>
  <si>
    <t>HN13 URX OUT</t>
  </si>
  <si>
    <t>15/09/2025 15:54:24</t>
  </si>
  <si>
    <t>15/09/2025 16:10:27</t>
  </si>
  <si>
    <t>OUR CAGE BATHROOM COMP</t>
  </si>
  <si>
    <t>15/09/2025 16:10:45</t>
  </si>
  <si>
    <t>15/09/2025 16:15:22</t>
  </si>
  <si>
    <t>15/09/2025 16:16:19</t>
  </si>
  <si>
    <t>15/09/2025 16:29:07</t>
  </si>
  <si>
    <t>15/09/2025 16:29:38</t>
  </si>
  <si>
    <t>KB JOINERY IN</t>
  </si>
  <si>
    <t>15/09/2025 16:37:15</t>
  </si>
  <si>
    <t>MURDOCH 14YD</t>
  </si>
  <si>
    <t>15/09/2025 16:37:50</t>
  </si>
  <si>
    <t>15/09/2025 16:39:25</t>
  </si>
  <si>
    <t>15/09/2025 16:40:04</t>
  </si>
  <si>
    <t>15/09/2025 16:44:01</t>
  </si>
  <si>
    <t>15/09/2025 16:44:44</t>
  </si>
  <si>
    <t>15/09/2025 16:45:06</t>
  </si>
  <si>
    <t>15/09/2025 16:46:36</t>
  </si>
  <si>
    <t>15/09/2025 16:59:22</t>
  </si>
  <si>
    <t>15/09/2025 17:06:02</t>
  </si>
  <si>
    <t>15/09/2025 17:59:19</t>
  </si>
  <si>
    <t>15/09/2025 20:35:54</t>
  </si>
  <si>
    <t>15/09/2025 20:39:28</t>
  </si>
  <si>
    <t>16/09/2025 06:43:22</t>
  </si>
  <si>
    <t>16/09/2025 06:58:13</t>
  </si>
  <si>
    <t>16/09/2025 07:00:07</t>
  </si>
  <si>
    <t>16/09/2025 07:00:27</t>
  </si>
  <si>
    <t>16/09/2025 07:33:46</t>
  </si>
  <si>
    <t>16/09/2025 08:02:05</t>
  </si>
  <si>
    <t>16/09/2025 08:08:47</t>
  </si>
  <si>
    <t>16/09/2025 08:08:53</t>
  </si>
  <si>
    <t>16/09/2025 08:24:47</t>
  </si>
  <si>
    <t>16/09/2025 08:31:07</t>
  </si>
  <si>
    <t>16/09/2025 08:33:17</t>
  </si>
  <si>
    <t>16/09/2025 08:48:41</t>
  </si>
  <si>
    <t>16/09/2025 08:57:15</t>
  </si>
  <si>
    <t>16/09/2025 09:14:13</t>
  </si>
  <si>
    <t>16/09/2025 09:16:03</t>
  </si>
  <si>
    <t>16/09/2025 09:19:58</t>
  </si>
  <si>
    <t>16/09/2025 09:47:29</t>
  </si>
  <si>
    <t>16/09/2025 10:00:56</t>
  </si>
  <si>
    <t>16/09/2025 10:16:03</t>
  </si>
  <si>
    <t>16/09/2025 10:18:28</t>
  </si>
  <si>
    <t>16/09/2025 10:28:36</t>
  </si>
  <si>
    <t>16/09/2025 10:30:41</t>
  </si>
  <si>
    <t>16/09/2025 10:31:17</t>
  </si>
  <si>
    <t>16/09/2025 10:34:48</t>
  </si>
  <si>
    <t>16/09/2025 10:37:57</t>
  </si>
  <si>
    <t>16/09/2025 10:41:04</t>
  </si>
  <si>
    <t>16/09/2025 10:43:10</t>
  </si>
  <si>
    <t>16/09/2025 10:49:14</t>
  </si>
  <si>
    <t>16/09/2025 11:01:58</t>
  </si>
  <si>
    <t>16/09/2025 11:05:26</t>
  </si>
  <si>
    <t>16/09/2025 11:05:49</t>
  </si>
  <si>
    <t>16/09/2025 11:06:32</t>
  </si>
  <si>
    <t>16/09/2025 11:07:59</t>
  </si>
  <si>
    <t>16/09/2025 11:11:28</t>
  </si>
  <si>
    <t>16/09/2025 11:17:37</t>
  </si>
  <si>
    <t>16/09/2025 11:21:56</t>
  </si>
  <si>
    <t>16/09/2025 11:22:09</t>
  </si>
  <si>
    <t>16/09/2025 11:23:03</t>
  </si>
  <si>
    <t>16/09/2025 11:23:41</t>
  </si>
  <si>
    <t>16/09/2025 11:35:43</t>
  </si>
  <si>
    <t>16/09/2025 11:39:29</t>
  </si>
  <si>
    <t>16/09/2025 11:49:35</t>
  </si>
  <si>
    <t>16/09/2025 11:50:08</t>
  </si>
  <si>
    <t>LOOP IN CB</t>
  </si>
  <si>
    <t>16/09/2025 11:57:48</t>
  </si>
  <si>
    <t>16/09/2025 11:58:12</t>
  </si>
  <si>
    <t>16/09/2025 11:59:24</t>
  </si>
  <si>
    <t>16/09/2025 12:07:56</t>
  </si>
  <si>
    <t>16/09/2025 12:38:40</t>
  </si>
  <si>
    <t>16/09/2025 12:48:42</t>
  </si>
  <si>
    <t>16/09/2025 13:06:20</t>
  </si>
  <si>
    <t>16/09/2025 13:11:00</t>
  </si>
  <si>
    <t>16/09/2025 13:32:10</t>
  </si>
  <si>
    <t>16/09/2025 13:35:46</t>
  </si>
  <si>
    <t>16/09/2025 13:36:36</t>
  </si>
  <si>
    <t>16/09/2025 13:45:06</t>
  </si>
  <si>
    <t>16/09/2025 13:45:41</t>
  </si>
  <si>
    <t>16/09/2025 13:46:20</t>
  </si>
  <si>
    <t>16/09/2025 13:55:30</t>
  </si>
  <si>
    <t>16/09/2025 14:00:57</t>
  </si>
  <si>
    <t>16/09/2025 14:30:24</t>
  </si>
  <si>
    <t>16/09/2025 14:36:06</t>
  </si>
  <si>
    <t>16/09/2025 14:43:02</t>
  </si>
  <si>
    <t>16/09/2025 14:52:50</t>
  </si>
  <si>
    <t>16/09/2025 15:10:39</t>
  </si>
  <si>
    <t>16/09/2025 15:15:22</t>
  </si>
  <si>
    <t>ricky in</t>
  </si>
  <si>
    <t>16/09/2025 15:26:04</t>
  </si>
  <si>
    <t>16/09/2025 15:38:11</t>
  </si>
  <si>
    <t>16/09/2025 15:44:36</t>
  </si>
  <si>
    <t>16/09/2025 15:46:24</t>
  </si>
  <si>
    <t>16/09/2025 16:08:57</t>
  </si>
  <si>
    <t xml:space="preserve">OUR CAGE </t>
  </si>
  <si>
    <t>16/09/2025 16:12:43</t>
  </si>
  <si>
    <t>16/09/2025 16:15:31</t>
  </si>
  <si>
    <t>16/09/2025 16:20:18</t>
  </si>
  <si>
    <t>16/09/2025 16:27:31</t>
  </si>
  <si>
    <t>16/09/2025 16:29:21</t>
  </si>
  <si>
    <t>16/09/2025 16:30:57</t>
  </si>
  <si>
    <t>16/09/2025 16:42:23</t>
  </si>
  <si>
    <t>16/09/2025 16:44:44</t>
  </si>
  <si>
    <t>16/09/2025 16:56:03</t>
  </si>
  <si>
    <t>16/09/2025 16:56:22</t>
  </si>
  <si>
    <t>17/09/2025 06:54:24</t>
  </si>
  <si>
    <t>17/09/2025 07:07:17</t>
  </si>
  <si>
    <t>17/09/2025 07:07:47</t>
  </si>
  <si>
    <t>17/09/2025 07:08:09</t>
  </si>
  <si>
    <t>17/09/2025 07:13:26</t>
  </si>
  <si>
    <t>17/09/2025 07:22:44</t>
  </si>
  <si>
    <t>17/09/2025 08:07:47</t>
  </si>
  <si>
    <t>17/09/2025 08:09:25</t>
  </si>
  <si>
    <t>loanstone cottages</t>
  </si>
  <si>
    <t>17/09/2025 08:09:35</t>
  </si>
  <si>
    <t>17/09/2025 08:14:21</t>
  </si>
  <si>
    <t>17/09/2025 08:19:30</t>
  </si>
  <si>
    <t>17/09/2025 08:19:47</t>
  </si>
  <si>
    <t>17/09/2025 08:34:04</t>
  </si>
  <si>
    <t>17/09/2025 08:36:10</t>
  </si>
  <si>
    <t>17/09/2025 08:37:15</t>
  </si>
  <si>
    <t>17/09/2025 08:39:33</t>
  </si>
  <si>
    <t>17/09/2025 08:49:12</t>
  </si>
  <si>
    <t>17/09/2025 08:49:24</t>
  </si>
  <si>
    <t>17/09/2025 09:00:11</t>
  </si>
  <si>
    <t>17/09/2025 09:09:15</t>
  </si>
  <si>
    <t>17/09/2025 09:13:24</t>
  </si>
  <si>
    <t>12 sweethope crescent</t>
  </si>
  <si>
    <t>17/09/2025 09:23:20</t>
  </si>
  <si>
    <t>17/09/2025 09:25:01</t>
  </si>
  <si>
    <t>17/09/2025 09:26:07</t>
  </si>
  <si>
    <t>17/09/2025 09:34:59</t>
  </si>
  <si>
    <t>17/09/2025 09:38:06</t>
  </si>
  <si>
    <t>17/09/2025 09:39:28</t>
  </si>
  <si>
    <t>17/09/2025 09:48:55</t>
  </si>
  <si>
    <t>17/09/2025 09:55:43</t>
  </si>
  <si>
    <t>17/09/2025 09:56:29</t>
  </si>
  <si>
    <t>17/09/2025 10:02:16</t>
  </si>
  <si>
    <t>17/09/2025 10:03:07</t>
  </si>
  <si>
    <t>17/09/2025 10:18:11</t>
  </si>
  <si>
    <t>104 clerk street</t>
  </si>
  <si>
    <t>17/09/2025 10:18:23</t>
  </si>
  <si>
    <t>17/09/2025 10:28:22</t>
  </si>
  <si>
    <t>4 glenisla gardens</t>
  </si>
  <si>
    <t>17/09/2025 10:28:36</t>
  </si>
  <si>
    <t>17/09/2025 10:28:48</t>
  </si>
  <si>
    <t>17/09/2025 10:38:04</t>
  </si>
  <si>
    <t>17/09/2025 10:38:19</t>
  </si>
  <si>
    <t>17/09/2025 10:38:36</t>
  </si>
  <si>
    <t>17/09/2025 10:44:45</t>
  </si>
  <si>
    <t>17/09/2025 10:48:06</t>
  </si>
  <si>
    <t>17/09/2025 10:53:08</t>
  </si>
  <si>
    <t>17/09/2025 11:27:48</t>
  </si>
  <si>
    <t>17/09/2025 11:28:36</t>
  </si>
  <si>
    <t>17/09/2025 11:29:01</t>
  </si>
  <si>
    <t>17 craighouse terrace</t>
  </si>
  <si>
    <t>17/09/2025 11:30:36</t>
  </si>
  <si>
    <t>17/09/2025 11:33:07</t>
  </si>
  <si>
    <t>17/09/2025 11:33:54</t>
  </si>
  <si>
    <t>17/09/2025 11:38:31</t>
  </si>
  <si>
    <t>17/09/2025 11:41:38</t>
  </si>
  <si>
    <t>17/09/2025 11:51:22</t>
  </si>
  <si>
    <t>17/09/2025 12:01:42</t>
  </si>
  <si>
    <t>17/09/2025 12:10:08</t>
  </si>
  <si>
    <t>17/09/2025 12:11:13</t>
  </si>
  <si>
    <t>17/09/2025 12:11:30</t>
  </si>
  <si>
    <t>17/09/2025 12:22:13</t>
  </si>
  <si>
    <t>17/09/2025 12:24:55</t>
  </si>
  <si>
    <t>17/09/2025 12:46:05</t>
  </si>
  <si>
    <t>17/09/2025 12:47:17</t>
  </si>
  <si>
    <t>17/09/2025 12:59:57</t>
  </si>
  <si>
    <t>17/09/2025 13:16:02</t>
  </si>
  <si>
    <t>17/09/2025 13:29:39</t>
  </si>
  <si>
    <t>17/09/2025 13:39:08</t>
  </si>
  <si>
    <t>17/09/2025 13:45:29</t>
  </si>
  <si>
    <t>17/09/2025 13:59:39</t>
  </si>
  <si>
    <t>17/09/2025 14:11:44</t>
  </si>
  <si>
    <t>17/09/2025 14:16:35</t>
  </si>
  <si>
    <t>17/09/2025 14:30:33</t>
  </si>
  <si>
    <t>17/09/2025 14:32:49</t>
  </si>
  <si>
    <t>17/09/2025 14:33:19</t>
  </si>
  <si>
    <t>17/09/2025 14:34:50</t>
  </si>
  <si>
    <t>17/09/2025 14:35:18</t>
  </si>
  <si>
    <t>17/09/2025 14:43:17</t>
  </si>
  <si>
    <t>17/09/2025 14:44:24</t>
  </si>
  <si>
    <t>17/09/2025 14:50:18</t>
  </si>
  <si>
    <t>17/09/2025 14:50:51</t>
  </si>
  <si>
    <t>17/09/2025 14:56:26</t>
  </si>
  <si>
    <t>17/09/2025 15:01:45</t>
  </si>
  <si>
    <t>17/09/2025 15:05:32</t>
  </si>
  <si>
    <t>16 old church lane</t>
  </si>
  <si>
    <t>17/09/2025 15:14:07</t>
  </si>
  <si>
    <t>17/09/2025 15:17:38</t>
  </si>
  <si>
    <t>17/09/2025 15:18:28</t>
  </si>
  <si>
    <t>17/09/2025 15:20:53</t>
  </si>
  <si>
    <t>17/09/2025 15:26:12</t>
  </si>
  <si>
    <t>17/09/2025 15:26:26</t>
  </si>
  <si>
    <t>17/09/2025 15:29:18</t>
  </si>
  <si>
    <t>17/09/2025 15:34:48</t>
  </si>
  <si>
    <t>17/09/2025 15:35:49</t>
  </si>
  <si>
    <t>17/09/2025 15:44:24</t>
  </si>
  <si>
    <t>8 harbour place</t>
  </si>
  <si>
    <t>17/09/2025 15:51:25</t>
  </si>
  <si>
    <t>17/09/2025 15:52:10</t>
  </si>
  <si>
    <t>17/09/2025 16:02:05</t>
  </si>
  <si>
    <t>17/09/2025 16:26:37</t>
  </si>
  <si>
    <t>17/09/2025 16:27:50</t>
  </si>
  <si>
    <t>17/09/2025 16:37:30</t>
  </si>
  <si>
    <t>17/09/2025 16:43:56</t>
  </si>
  <si>
    <t>17/09/2025 17:00:40</t>
  </si>
  <si>
    <t>17/09/2025 17:08:16</t>
  </si>
  <si>
    <t xml:space="preserve">48 paisley gardens </t>
  </si>
  <si>
    <t>18/09/2025 06:38:24</t>
  </si>
  <si>
    <t>18/09/2025 06:51:12</t>
  </si>
  <si>
    <t>18/09/2025 06:55:25</t>
  </si>
  <si>
    <t>18/09/2025 06:57:17</t>
  </si>
  <si>
    <t>18/09/2025 06:59:27</t>
  </si>
  <si>
    <t>18/09/2025 07:41:49</t>
  </si>
  <si>
    <t>18/09/2025 07:51:04</t>
  </si>
  <si>
    <t>18/09/2025 07:58:02</t>
  </si>
  <si>
    <t>18/09/2025 08:04:24</t>
  </si>
  <si>
    <t>18/09/2025 08:06:56</t>
  </si>
  <si>
    <t>18/09/2025 08:19:38</t>
  </si>
  <si>
    <t>po18 tsz daltons</t>
  </si>
  <si>
    <t>18/09/2025 08:24:03</t>
  </si>
  <si>
    <t>18/09/2025 08:26:00</t>
  </si>
  <si>
    <t>18/09/2025 08:37:21</t>
  </si>
  <si>
    <t>18/09/2025 08:37:42</t>
  </si>
  <si>
    <t>18/09/2025 08:44:24</t>
  </si>
  <si>
    <t>18/09/2025 08:48:50</t>
  </si>
  <si>
    <t>18/09/2025 09:01:20</t>
  </si>
  <si>
    <t>18/09/2025 09:02:41</t>
  </si>
  <si>
    <t>18/09/2025 09:03:50</t>
  </si>
  <si>
    <t>18/09/2025 09:08:17</t>
  </si>
  <si>
    <t>18/09/2025 09:10:42</t>
  </si>
  <si>
    <t>535 gilmerton road</t>
  </si>
  <si>
    <t>18/09/2025 09:11:32</t>
  </si>
  <si>
    <t>18/09/2025 09:19:24</t>
  </si>
  <si>
    <t>18/09/2025 09:26:33</t>
  </si>
  <si>
    <t>18/09/2025 09:33:08</t>
  </si>
  <si>
    <t>18/09/2025 09:35:14</t>
  </si>
  <si>
    <t>Sn16 0as Penicuik</t>
  </si>
  <si>
    <t>18/09/2025 09:36:52</t>
  </si>
  <si>
    <t>18/09/2025 09:39:56</t>
  </si>
  <si>
    <t>18/09/2025 09:41:43</t>
  </si>
  <si>
    <t>18/09/2025 09:47:17</t>
  </si>
  <si>
    <t>18/09/2025 09:54:56</t>
  </si>
  <si>
    <t>18/09/2025 10:09:25</t>
  </si>
  <si>
    <t>18/09/2025 10:10:29</t>
  </si>
  <si>
    <t>18/09/2025 10:18:22</t>
  </si>
  <si>
    <t>18/09/2025 10:19:13</t>
  </si>
  <si>
    <t>18/09/2025 10:50:00</t>
  </si>
  <si>
    <t>18/09/2025 10:50:12</t>
  </si>
  <si>
    <t>18/09/2025 10:51:00</t>
  </si>
  <si>
    <t>18/09/2025 10:51:15</t>
  </si>
  <si>
    <t>18/09/2025 10:56:47</t>
  </si>
  <si>
    <t>Myreside</t>
  </si>
  <si>
    <t>18/09/2025 10:57:16</t>
  </si>
  <si>
    <t>18/09/2025 11:06:00</t>
  </si>
  <si>
    <t>18/09/2025 11:08:02</t>
  </si>
  <si>
    <t>Sn16 Oas W soil</t>
  </si>
  <si>
    <t>18/09/2025 11:08:32</t>
  </si>
  <si>
    <t>18/09/2025 11:19:02</t>
  </si>
  <si>
    <t>18/09/2025 11:31:14</t>
  </si>
  <si>
    <t>18/09/2025 11:31:31</t>
  </si>
  <si>
    <t>18/09/2025 11:35:40</t>
  </si>
  <si>
    <t>18/09/2025 11:36:20</t>
  </si>
  <si>
    <t>18/09/2025 11:44:43</t>
  </si>
  <si>
    <t>18/09/2025 12:00:08</t>
  </si>
  <si>
    <t>18/09/2025 12:05:35</t>
  </si>
  <si>
    <t>18/09/2025 12:14:21</t>
  </si>
  <si>
    <t>18/09/2025 12:16:16</t>
  </si>
  <si>
    <t>18/09/2025 12:23:46</t>
  </si>
  <si>
    <t>18/09/2025 12:29:02</t>
  </si>
  <si>
    <t>18/09/2025 12:38:19</t>
  </si>
  <si>
    <t>18/09/2025 13:01:49</t>
  </si>
  <si>
    <t>18/09/2025 13:09:10</t>
  </si>
  <si>
    <t>po18 tsz rubble M</t>
  </si>
  <si>
    <t>18/09/2025 13:11:24</t>
  </si>
  <si>
    <t>18/09/2025 13:24:47</t>
  </si>
  <si>
    <t>18/09/2025 13:30:18</t>
  </si>
  <si>
    <t>18/09/2025 13:35:27</t>
  </si>
  <si>
    <t>18/09/2025 13:39:57</t>
  </si>
  <si>
    <t>18/09/2025 13:40:17</t>
  </si>
  <si>
    <t>18/09/2025 13:40:46</t>
  </si>
  <si>
    <t>12/2 lonsdale terrace</t>
  </si>
  <si>
    <t>18/09/2025 13:48:29</t>
  </si>
  <si>
    <t>18/09/2025 13:49:37</t>
  </si>
  <si>
    <t>18/09/2025 13:49:55</t>
  </si>
  <si>
    <t>18/09/2025 13:50:33</t>
  </si>
  <si>
    <t>18/09/2025 14:08:55</t>
  </si>
  <si>
    <t>18/09/2025 14:12:12</t>
  </si>
  <si>
    <t>18/09/2025 14:20:33</t>
  </si>
  <si>
    <t>39 silverknowes terrace</t>
  </si>
  <si>
    <t>18/09/2025 14:20:58</t>
  </si>
  <si>
    <t>18/09/2025 14:32:58</t>
  </si>
  <si>
    <t>18/09/2025 14:33:22</t>
  </si>
  <si>
    <t>18/09/2025 14:44:18</t>
  </si>
  <si>
    <t>18/09/2025 14:46:24</t>
  </si>
  <si>
    <t>18/09/2025 14:51:47</t>
  </si>
  <si>
    <t>18/09/2025 14:52:05</t>
  </si>
  <si>
    <t>18/09/2025 14:55:05</t>
  </si>
  <si>
    <t>18/09/2025 15:05:54</t>
  </si>
  <si>
    <t>18/09/2025 15:09:00</t>
  </si>
  <si>
    <t>13 east kilngate wynd</t>
  </si>
  <si>
    <t>18/09/2025 15:10:45</t>
  </si>
  <si>
    <t>18/09/2025 15:12:40</t>
  </si>
  <si>
    <t>18/09/2025 15:13:24</t>
  </si>
  <si>
    <t>18/09/2025 15:27:10</t>
  </si>
  <si>
    <t>18/09/2025 15:28:21</t>
  </si>
  <si>
    <t>18/09/2025 15:40:57</t>
  </si>
  <si>
    <t>18/09/2025 15:43:36</t>
  </si>
  <si>
    <t>13 ferry gait drive</t>
  </si>
  <si>
    <t>18/09/2025 15:49:37</t>
  </si>
  <si>
    <t>31 dundas street</t>
  </si>
  <si>
    <t>18/09/2025 15:49:57</t>
  </si>
  <si>
    <t>18/09/2025 15:52:32</t>
  </si>
  <si>
    <t>18/09/2025 15:53:01</t>
  </si>
  <si>
    <t>29 duddingston view</t>
  </si>
  <si>
    <t>18/09/2025 15:54:30</t>
  </si>
  <si>
    <t xml:space="preserve">max hamilton </t>
  </si>
  <si>
    <t>18/09/2025 16:01:41</t>
  </si>
  <si>
    <t>18/09/2025 16:02:08</t>
  </si>
  <si>
    <t>18/09/2025 16:10:13</t>
  </si>
  <si>
    <t>18/09/2025 16:23:05</t>
  </si>
  <si>
    <t>18/09/2025 16:30:46</t>
  </si>
  <si>
    <t>18/09/2025 16:47:55</t>
  </si>
  <si>
    <t>19 bonaly road</t>
  </si>
  <si>
    <t>18/09/2025 17:02:25</t>
  </si>
  <si>
    <t>41 alnwickhill road</t>
  </si>
  <si>
    <t>19/09/2025 06:41:47</t>
  </si>
  <si>
    <t>19/09/2025 06:46:05</t>
  </si>
  <si>
    <t>19/09/2025 06:57:44</t>
  </si>
  <si>
    <t>19/09/2025 06:58:20</t>
  </si>
  <si>
    <t>Sn16 oas Rubble W</t>
  </si>
  <si>
    <t>19/09/2025 06:59:04</t>
  </si>
  <si>
    <t>19/09/2025 07:14:48</t>
  </si>
  <si>
    <t>19/09/2025 07:17:07</t>
  </si>
  <si>
    <t>19/09/2025 07:17:54</t>
  </si>
  <si>
    <t>19/09/2025 07:30:43</t>
  </si>
  <si>
    <t>19/09/2025 07:45:32</t>
  </si>
  <si>
    <t>19/09/2025 08:00:08</t>
  </si>
  <si>
    <t>19/09/2025 08:06:26</t>
  </si>
  <si>
    <t>19/09/2025 08:09:59</t>
  </si>
  <si>
    <t>19/09/2025 08:13:52</t>
  </si>
  <si>
    <t>19/09/2025 08:15:35</t>
  </si>
  <si>
    <t>19/09/2025 08:17:23</t>
  </si>
  <si>
    <t>19/09/2025 08:18:51</t>
  </si>
  <si>
    <t>19/09/2025 08:19:06</t>
  </si>
  <si>
    <t>19/09/2025 08:19:38</t>
  </si>
  <si>
    <t>19/09/2025 08:22:21</t>
  </si>
  <si>
    <t>19/09/2025 08:22:58</t>
  </si>
  <si>
    <t>19/09/2025 08:23:33</t>
  </si>
  <si>
    <t>19/09/2025 08:30:45</t>
  </si>
  <si>
    <t>19/09/2025 08:45:35</t>
  </si>
  <si>
    <t>Po18 tsz M</t>
  </si>
  <si>
    <t>19/09/2025 08:52:37</t>
  </si>
  <si>
    <t>19/09/2025 09:04:16</t>
  </si>
  <si>
    <t>19/09/2025 09:05:25</t>
  </si>
  <si>
    <t>19/09/2025 09:12:46</t>
  </si>
  <si>
    <t>19/09/2025 09:25:31</t>
  </si>
  <si>
    <t>19/09/2025 09:25:59</t>
  </si>
  <si>
    <t>19/09/2025 09:26:25</t>
  </si>
  <si>
    <t>19/09/2025 09:33:15</t>
  </si>
  <si>
    <t>19/09/2025 09:33:47</t>
  </si>
  <si>
    <t>19/09/2025 09:41:47</t>
  </si>
  <si>
    <t>19/09/2025 09:54:49</t>
  </si>
  <si>
    <t>19/09/2025 10:04:51</t>
  </si>
  <si>
    <t>19/09/2025 10:21:46</t>
  </si>
  <si>
    <t>19/09/2025 10:31:05</t>
  </si>
  <si>
    <t>19/09/2025 10:35:33</t>
  </si>
  <si>
    <t>19/09/2025 10:54:18</t>
  </si>
  <si>
    <t>19/09/2025 10:55:14</t>
  </si>
  <si>
    <t>19/09/2025 10:58:06</t>
  </si>
  <si>
    <t>19/09/2025 11:02:33</t>
  </si>
  <si>
    <t>19/09/2025 11:02:53</t>
  </si>
  <si>
    <t>19/09/2025 11:07:17</t>
  </si>
  <si>
    <t>well developments</t>
  </si>
  <si>
    <t>19/09/2025 11:14:52</t>
  </si>
  <si>
    <t>19/09/2025 11:15:33</t>
  </si>
  <si>
    <t>19/09/2025 11:17:03</t>
  </si>
  <si>
    <t>19/09/2025 11:18:02</t>
  </si>
  <si>
    <t>stuart wright</t>
  </si>
  <si>
    <t>19/09/2025 11:20:02</t>
  </si>
  <si>
    <t>19/09/2025 11:24:43</t>
  </si>
  <si>
    <t>19/09/2025 11:25:26</t>
  </si>
  <si>
    <t>19/09/2025 11:26:41</t>
  </si>
  <si>
    <t>19/09/2025 11:27:40</t>
  </si>
  <si>
    <t>19/09/2025 11:29:57</t>
  </si>
  <si>
    <t>19/09/2025 11:31:04</t>
  </si>
  <si>
    <t>19/09/2025 11:41:08</t>
  </si>
  <si>
    <t>19/09/2025 11:41:39</t>
  </si>
  <si>
    <t>19/09/2025 11:51:05</t>
  </si>
  <si>
    <t>19/09/2025 12:05:49</t>
  </si>
  <si>
    <t>19/09/2025 12:12:40</t>
  </si>
  <si>
    <t xml:space="preserve">Loop Cardboard </t>
  </si>
  <si>
    <t>19/09/2025 12:19:56</t>
  </si>
  <si>
    <t>19/09/2025 12:20:39</t>
  </si>
  <si>
    <t>19/09/2025 12:32:04</t>
  </si>
  <si>
    <t>19/09/2025 12:35:10</t>
  </si>
  <si>
    <t>19/09/2025 12:37:29</t>
  </si>
  <si>
    <t>19/09/2025 12:45:02</t>
  </si>
  <si>
    <t>19/09/2025 12:50:03</t>
  </si>
  <si>
    <t>19/09/2025 12:58:49</t>
  </si>
  <si>
    <t>dalkeith country park</t>
  </si>
  <si>
    <t>19/09/2025 13:00:54</t>
  </si>
  <si>
    <t>19/09/2025 13:01:23</t>
  </si>
  <si>
    <t>19/09/2025 13:02:12</t>
  </si>
  <si>
    <t>19/09/2025 13:12:12</t>
  </si>
  <si>
    <t>19/09/2025 13:18:57</t>
  </si>
  <si>
    <t>19/09/2025 13:22:16</t>
  </si>
  <si>
    <t>19/09/2025 13:34:25</t>
  </si>
  <si>
    <t>19/09/2025 13:39:47</t>
  </si>
  <si>
    <t>19/09/2025 13:48:35</t>
  </si>
  <si>
    <t>alan kinghorn&amp;son</t>
  </si>
  <si>
    <t>19/09/2025 13:55:41</t>
  </si>
  <si>
    <t>19/09/2025 14:05:22</t>
  </si>
  <si>
    <t>19/09/2025 14:10:16</t>
  </si>
  <si>
    <t>zenith</t>
  </si>
  <si>
    <t>19/09/2025 14:13:54</t>
  </si>
  <si>
    <t>19/09/2025 14:24:34</t>
  </si>
  <si>
    <t>18 bughtlin place</t>
  </si>
  <si>
    <t>19/09/2025 14:30:23</t>
  </si>
  <si>
    <t>19/09/2025 14:38:01</t>
  </si>
  <si>
    <t>19/09/2025 14:38:43</t>
  </si>
  <si>
    <t>19/09/2025 14:42:56</t>
  </si>
  <si>
    <t>19/09/2025 14:43:48</t>
  </si>
  <si>
    <t>19/09/2025 14:48:41</t>
  </si>
  <si>
    <t>fresh strart</t>
  </si>
  <si>
    <t>19/09/2025 14:53:25</t>
  </si>
  <si>
    <t>jolly gooseberry</t>
  </si>
  <si>
    <t>19/09/2025 14:53:48</t>
  </si>
  <si>
    <t>19/09/2025 14:57:11</t>
  </si>
  <si>
    <t>19/09/2025 14:57:27</t>
  </si>
  <si>
    <t>19/09/2025 15:02:05</t>
  </si>
  <si>
    <t>19/09/2025 15:02:51</t>
  </si>
  <si>
    <t>19/09/2025 15:12:44</t>
  </si>
  <si>
    <t>19/09/2025 15:20:38</t>
  </si>
  <si>
    <t>19/09/2025 15:25:30</t>
  </si>
  <si>
    <t>19/09/2025 15:27:13</t>
  </si>
  <si>
    <t>19/09/2025 15:32:58</t>
  </si>
  <si>
    <t>19/09/2025 16:08:45</t>
  </si>
  <si>
    <t>19/09/2025 16:13:47</t>
  </si>
  <si>
    <t>19/09/2025 16:39:54</t>
  </si>
  <si>
    <t>20/09/2025 07:22:36</t>
  </si>
  <si>
    <t>20/09/2025 07:23:54</t>
  </si>
  <si>
    <t>20/09/2025 07:32:45</t>
  </si>
  <si>
    <t>20/09/2025 07:34:18</t>
  </si>
  <si>
    <t>20/09/2025 08:27:43</t>
  </si>
  <si>
    <t>20/09/2025 08:29:16</t>
  </si>
  <si>
    <t>20/09/2025 08:43:01</t>
  </si>
  <si>
    <t>20/09/2025 08:56:31</t>
  </si>
  <si>
    <t>20/09/2025 08:59:21</t>
  </si>
  <si>
    <t>54 restalrig circus</t>
  </si>
  <si>
    <t>20/09/2025 09:04:02</t>
  </si>
  <si>
    <t>20/09/2025 09:56:10</t>
  </si>
  <si>
    <t>97 davidson road</t>
  </si>
  <si>
    <t>20/09/2025 10:12:05</t>
  </si>
  <si>
    <t>ballencrieff holdings</t>
  </si>
  <si>
    <t>20/09/2025 10:15:38</t>
  </si>
  <si>
    <t>20/09/2025 10:21:11</t>
  </si>
  <si>
    <t>20/09/2025 10:55:30</t>
  </si>
  <si>
    <t>20/09/2025 11:18:25</t>
  </si>
  <si>
    <t>1 inverleith row</t>
  </si>
  <si>
    <t>20/09/2025 11:33:02</t>
  </si>
  <si>
    <t>20/09/2025 11:38:34</t>
  </si>
  <si>
    <t>37 stanwell street</t>
  </si>
  <si>
    <t>22/09/2025 06:51:45</t>
  </si>
  <si>
    <t>22/09/2025 07:05:32</t>
  </si>
  <si>
    <t>22/09/2025 07:07:57</t>
  </si>
  <si>
    <t>22/09/2025 07:38:23</t>
  </si>
  <si>
    <t>22/09/2025 07:44:52</t>
  </si>
  <si>
    <t>22/09/2025 07:57:09</t>
  </si>
  <si>
    <t>22/09/2025 08:07:11</t>
  </si>
  <si>
    <t>22/09/2025 08:08:25</t>
  </si>
  <si>
    <t>22/09/2025 08:18:50</t>
  </si>
  <si>
    <t>22/09/2025 08:19:44</t>
  </si>
  <si>
    <t>22/09/2025 08:20:18</t>
  </si>
  <si>
    <t>22/09/2025 08:32:44</t>
  </si>
  <si>
    <t xml:space="preserve">14a napier road </t>
  </si>
  <si>
    <t>22/09/2025 08:33:03</t>
  </si>
  <si>
    <t>22/09/2025 08:33:43</t>
  </si>
  <si>
    <t>22/09/2025 08:44:49</t>
  </si>
  <si>
    <t>22/09/2025 08:47:39</t>
  </si>
  <si>
    <t>22/09/2025 08:54:13</t>
  </si>
  <si>
    <t>22/09/2025 09:06:24</t>
  </si>
  <si>
    <t>22/09/2025 09:21:26</t>
  </si>
  <si>
    <t>22/09/2025 09:30:33</t>
  </si>
  <si>
    <t>22/09/2025 09:33:31</t>
  </si>
  <si>
    <t>6 east castle road</t>
  </si>
  <si>
    <t>22/09/2025 09:47:05</t>
  </si>
  <si>
    <t>22/09/2025 09:51:03</t>
  </si>
  <si>
    <t>22/09/2025 10:12:36</t>
  </si>
  <si>
    <t>22/09/2025 10:26:25</t>
  </si>
  <si>
    <t>22/09/2025 10:30:37</t>
  </si>
  <si>
    <t>22/09/2025 10:32:05</t>
  </si>
  <si>
    <t>22/09/2025 10:38:47</t>
  </si>
  <si>
    <t>22/09/2025 10:43:42</t>
  </si>
  <si>
    <t>22/09/2025 10:50:21</t>
  </si>
  <si>
    <t>22/09/2025 11:29:02</t>
  </si>
  <si>
    <t>22/09/2025 11:35:26</t>
  </si>
  <si>
    <t>22/09/2025 11:35:49</t>
  </si>
  <si>
    <t>Russell J</t>
  </si>
  <si>
    <t>22/09/2025 11:36:11</t>
  </si>
  <si>
    <t>22/09/2025 11:39:22</t>
  </si>
  <si>
    <t>87 windsor square</t>
  </si>
  <si>
    <t>22/09/2025 11:39:51</t>
  </si>
  <si>
    <t>22/09/2025 11:42:50</t>
  </si>
  <si>
    <t>Russell J Out</t>
  </si>
  <si>
    <t>22/09/2025 11:45:27</t>
  </si>
  <si>
    <t>22/09/2025 11:47:39</t>
  </si>
  <si>
    <t>22/09/2025 11:48:59</t>
  </si>
  <si>
    <t>22/09/2025 11:59:28</t>
  </si>
  <si>
    <t>22/09/2025 12:03:44</t>
  </si>
  <si>
    <t>22/09/2025 12:08:14</t>
  </si>
  <si>
    <t>22/09/2025 12:10:15</t>
  </si>
  <si>
    <t>22/09/2025 12:38:15</t>
  </si>
  <si>
    <t>22/09/2025 12:41:15</t>
  </si>
  <si>
    <t>22/09/2025 12:47:02</t>
  </si>
  <si>
    <t>22/09/2025 12:50:01</t>
  </si>
  <si>
    <t>22/09/2025 12:54:17</t>
  </si>
  <si>
    <t>22/09/2025 12:55:14</t>
  </si>
  <si>
    <t>22/09/2025 12:57:44</t>
  </si>
  <si>
    <t>22/09/2025 13:00:46</t>
  </si>
  <si>
    <t>22/09/2025 13:02:45</t>
  </si>
  <si>
    <t>22/09/2025 13:10:32</t>
  </si>
  <si>
    <t>22/09/2025 13:29:40</t>
  </si>
  <si>
    <t>22/09/2025 13:32:57</t>
  </si>
  <si>
    <t xml:space="preserve"> Murdoch</t>
  </si>
  <si>
    <t>22/09/2025 13:34:09</t>
  </si>
  <si>
    <t>22/09/2025 13:37:20</t>
  </si>
  <si>
    <t>22/09/2025 13:40:38</t>
  </si>
  <si>
    <t>22/09/2025 13:45:56</t>
  </si>
  <si>
    <t>22/09/2025 13:47:07</t>
  </si>
  <si>
    <t>22/09/2025 13:54:54</t>
  </si>
  <si>
    <t>22/09/2025 14:15:54</t>
  </si>
  <si>
    <t>22/09/2025 14:26:01</t>
  </si>
  <si>
    <t>22/09/2025 14:27:20</t>
  </si>
  <si>
    <t>22/09/2025 14:33:39</t>
  </si>
  <si>
    <t>22/09/2025 14:34:07</t>
  </si>
  <si>
    <t>22/09/2025 14:37:33</t>
  </si>
  <si>
    <t>22/09/2025 14:42:56</t>
  </si>
  <si>
    <t>22/09/2025 14:45:30</t>
  </si>
  <si>
    <t>22/09/2025 14:53:03</t>
  </si>
  <si>
    <t>22/09/2025 14:57:22</t>
  </si>
  <si>
    <t>22/09/2025 14:58:48</t>
  </si>
  <si>
    <t>22/09/2025 15:41:37</t>
  </si>
  <si>
    <t>22/09/2025 15:44:08</t>
  </si>
  <si>
    <t>22/09/2025 15:46:05</t>
  </si>
  <si>
    <t>22/09/2025 15:46:30</t>
  </si>
  <si>
    <t>22/09/2025 15:54:50</t>
  </si>
  <si>
    <t>22/09/2025 15:55:23</t>
  </si>
  <si>
    <t>22/09/2025 15:59:20</t>
  </si>
  <si>
    <t>10 harlaw march</t>
  </si>
  <si>
    <t>22/09/2025 16:06:58</t>
  </si>
  <si>
    <t>22/09/2025 16:09:46</t>
  </si>
  <si>
    <t>22/09/2025 16:16:29</t>
  </si>
  <si>
    <t>45 turnhouse road</t>
  </si>
  <si>
    <t>22/09/2025 16:17:33</t>
  </si>
  <si>
    <t>22/09/2025 16:27:16</t>
  </si>
  <si>
    <t>22/09/2025 16:30:37</t>
  </si>
  <si>
    <t>22/09/2025 16:52:35</t>
  </si>
  <si>
    <t>22/09/2025 16:56:33</t>
  </si>
  <si>
    <t>23/09/2025 05:53:54</t>
  </si>
  <si>
    <t>23/09/2025 06:01:40</t>
  </si>
  <si>
    <t>23/09/2025 06:01:53</t>
  </si>
  <si>
    <t>23/09/2025 07:09:11</t>
  </si>
  <si>
    <t>23/09/2025 07:12:36</t>
  </si>
  <si>
    <t>23/09/2025 07:13:40</t>
  </si>
  <si>
    <t>23/09/2025 07:35:15</t>
  </si>
  <si>
    <t>23/09/2025 07:39:22</t>
  </si>
  <si>
    <t>23/09/2025 07:42:53</t>
  </si>
  <si>
    <t>23/09/2025 07:45:17</t>
  </si>
  <si>
    <t>20 seton crescent</t>
  </si>
  <si>
    <t>23/09/2025 07:54:10</t>
  </si>
  <si>
    <t>23/09/2025 08:16:23</t>
  </si>
  <si>
    <t>23/09/2025 08:23:06</t>
  </si>
  <si>
    <t>7 herd terrace</t>
  </si>
  <si>
    <t>23/09/2025 08:42:08</t>
  </si>
  <si>
    <t>23/09/2025 08:44:51</t>
  </si>
  <si>
    <t>23/09/2025 08:50:16</t>
  </si>
  <si>
    <t>23/09/2025 08:52:00</t>
  </si>
  <si>
    <t>23/09/2025 08:56:27</t>
  </si>
  <si>
    <t>23/09/2025 09:03:08</t>
  </si>
  <si>
    <t>23/09/2025 09:10:31</t>
  </si>
  <si>
    <t>23/09/2025 09:22:38</t>
  </si>
  <si>
    <t>23/09/2025 09:28:54</t>
  </si>
  <si>
    <t>23/09/2025 09:32:46</t>
  </si>
  <si>
    <t>23/09/2025 09:40:09</t>
  </si>
  <si>
    <t>23/09/2025 09:43:45</t>
  </si>
  <si>
    <t>23/09/2025 09:44:05</t>
  </si>
  <si>
    <t>23/09/2025 09:50:08</t>
  </si>
  <si>
    <t>23/09/2025 10:00:59</t>
  </si>
  <si>
    <t>sn16 oas W soil</t>
  </si>
  <si>
    <t>23/09/2025 10:02:21</t>
  </si>
  <si>
    <t>po18 tsz M wood</t>
  </si>
  <si>
    <t>23/09/2025 10:10:19</t>
  </si>
  <si>
    <t>23/09/2025 10:15:29</t>
  </si>
  <si>
    <t>23/09/2025 10:16:45</t>
  </si>
  <si>
    <t>23/09/2025 10:39:32</t>
  </si>
  <si>
    <t>23/09/2025 10:42:33</t>
  </si>
  <si>
    <t>23/09/2025 10:44:14</t>
  </si>
  <si>
    <t>23/09/2025 11:03:13</t>
  </si>
  <si>
    <t>23/09/2025 11:08:25</t>
  </si>
  <si>
    <t>23/09/2025 11:24:40</t>
  </si>
  <si>
    <t>23/09/2025 11:31:26</t>
  </si>
  <si>
    <t>23/09/2025 11:32:17</t>
  </si>
  <si>
    <t>23/09/2025 11:36:46</t>
  </si>
  <si>
    <t>23/09/2025 11:38:59</t>
  </si>
  <si>
    <t>23/09/2025 11:40:44</t>
  </si>
  <si>
    <t>23/09/2025 11:44:05</t>
  </si>
  <si>
    <t>23/09/2025 11:44:43</t>
  </si>
  <si>
    <t>23/09/2025 11:47:39</t>
  </si>
  <si>
    <t>23/09/2025 11:49:40</t>
  </si>
  <si>
    <t>23/09/2025 11:51:40</t>
  </si>
  <si>
    <t>23/09/2025 12:03:56</t>
  </si>
  <si>
    <t>23/09/2025 12:39:34</t>
  </si>
  <si>
    <t>lambs close</t>
  </si>
  <si>
    <t>23/09/2025 12:43:51</t>
  </si>
  <si>
    <t>23/09/2025 12:50:11</t>
  </si>
  <si>
    <t>23/09/2025 13:44:29</t>
  </si>
  <si>
    <t>23/09/2025 13:45:32</t>
  </si>
  <si>
    <t>23/09/2025 13:45:56</t>
  </si>
  <si>
    <t>23/09/2025 13:48:17</t>
  </si>
  <si>
    <t>23/09/2025 13:58:24</t>
  </si>
  <si>
    <t>23/09/2025 14:03:33</t>
  </si>
  <si>
    <t>23/09/2025 14:04:35</t>
  </si>
  <si>
    <t>23/09/2025 14:09:28</t>
  </si>
  <si>
    <t>23/09/2025 14:11:48</t>
  </si>
  <si>
    <t>23/09/2025 14:13:41</t>
  </si>
  <si>
    <t>23/09/2025 14:19:11</t>
  </si>
  <si>
    <t>23/09/2025 14:23:05</t>
  </si>
  <si>
    <t>23/09/2025 14:26:03</t>
  </si>
  <si>
    <t>23/09/2025 14:26:49</t>
  </si>
  <si>
    <t>23/09/2025 14:27:45</t>
  </si>
  <si>
    <t>23/09/2025 14:28:28</t>
  </si>
  <si>
    <t>23/09/2025 14:42:45</t>
  </si>
  <si>
    <t>41 st margarets avenue</t>
  </si>
  <si>
    <t>23/09/2025 14:52:45</t>
  </si>
  <si>
    <t>23/09/2025 15:19:33</t>
  </si>
  <si>
    <t>23/09/2025 15:27:19</t>
  </si>
  <si>
    <t>23/09/2025 15:29:58</t>
  </si>
  <si>
    <t>23/09/2025 15:31:53</t>
  </si>
  <si>
    <t>21 bruntsfield avenue</t>
  </si>
  <si>
    <t>23/09/2025 15:35:44</t>
  </si>
  <si>
    <t>23/09/2025 15:36:29</t>
  </si>
  <si>
    <t>23/09/2025 15:47:10</t>
  </si>
  <si>
    <t>23/09/2025 15:50:33</t>
  </si>
  <si>
    <t>23/09/2025 16:05:44</t>
  </si>
  <si>
    <t>23/09/2025 16:08:14</t>
  </si>
  <si>
    <t>7 old fishmarket close</t>
  </si>
  <si>
    <t>23/09/2025 16:11:08</t>
  </si>
  <si>
    <t>23/09/2025 16:11:37</t>
  </si>
  <si>
    <t>23/09/2025 16:18:26</t>
  </si>
  <si>
    <t>23/09/2025 16:21:23</t>
  </si>
  <si>
    <t>23/09/2025 16:23:22</t>
  </si>
  <si>
    <t>23/09/2025 16:45:44</t>
  </si>
  <si>
    <t>48 george drive</t>
  </si>
  <si>
    <t>23/09/2025 16:48:44</t>
  </si>
  <si>
    <t>23/09/2025 16:52:07</t>
  </si>
  <si>
    <t>24/09/2025 05:58:13</t>
  </si>
  <si>
    <t>24/09/2025 06:02:14</t>
  </si>
  <si>
    <t>24/09/2025 06:55:07</t>
  </si>
  <si>
    <t>24/09/2025 07:10:42</t>
  </si>
  <si>
    <t>24/09/2025 07:14:41</t>
  </si>
  <si>
    <t>24/09/2025 07:22:26</t>
  </si>
  <si>
    <t>24/09/2025 07:35:30</t>
  </si>
  <si>
    <t>24/09/2025 07:42:43</t>
  </si>
  <si>
    <t>24/09/2025 07:51:23</t>
  </si>
  <si>
    <t>murdoch e16yd</t>
  </si>
  <si>
    <t>24/09/2025 07:52:01</t>
  </si>
  <si>
    <t>24/09/2025 08:04:35</t>
  </si>
  <si>
    <t>24/09/2025 08:08:01</t>
  </si>
  <si>
    <t>24/09/2025 08:19:23</t>
  </si>
  <si>
    <t>24/09/2025 08:23:58</t>
  </si>
  <si>
    <t>24/09/2025 08:25:42</t>
  </si>
  <si>
    <t>24/09/2025 08:26:07</t>
  </si>
  <si>
    <t>24/09/2025 08:32:31</t>
  </si>
  <si>
    <t>24/09/2025 08:34:32</t>
  </si>
  <si>
    <t>24/09/2025 08:37:00</t>
  </si>
  <si>
    <t>24/09/2025 08:41:05</t>
  </si>
  <si>
    <t>24/09/2025 08:47:42</t>
  </si>
  <si>
    <t>24/09/2025 08:49:24</t>
  </si>
  <si>
    <t>24/09/2025 08:54:18</t>
  </si>
  <si>
    <t>24/09/2025 08:56:35</t>
  </si>
  <si>
    <t>24/09/2025 08:56:55</t>
  </si>
  <si>
    <t>24/09/2025 09:01:43</t>
  </si>
  <si>
    <t>24/09/2025 09:12:09</t>
  </si>
  <si>
    <t>24/09/2025 09:13:16</t>
  </si>
  <si>
    <t>24/09/2025 09:21:05</t>
  </si>
  <si>
    <t>24/09/2025 09:26:08</t>
  </si>
  <si>
    <t>24/09/2025 09:42:02</t>
  </si>
  <si>
    <t>24/09/2025 10:04:03</t>
  </si>
  <si>
    <t>24/09/2025 10:27:50</t>
  </si>
  <si>
    <t>24/09/2025 10:32:14</t>
  </si>
  <si>
    <t>24/09/2025 10:36:50</t>
  </si>
  <si>
    <t>24/09/2025 10:46:57</t>
  </si>
  <si>
    <t>st marys place</t>
  </si>
  <si>
    <t>24/09/2025 10:53:32</t>
  </si>
  <si>
    <t>24/09/2025 10:54:12</t>
  </si>
  <si>
    <t>24/09/2025 10:58:40</t>
  </si>
  <si>
    <t>24/09/2025 11:00:18</t>
  </si>
  <si>
    <t>24/09/2025 11:09:22</t>
  </si>
  <si>
    <t>24/09/2025 11:14:57</t>
  </si>
  <si>
    <t>24/09/2025 11:17:52</t>
  </si>
  <si>
    <t>24/09/2025 11:19:26</t>
  </si>
  <si>
    <t>tipper in</t>
  </si>
  <si>
    <t>24/09/2025 11:23:36</t>
  </si>
  <si>
    <t>24/09/2025 11:40:47</t>
  </si>
  <si>
    <t>24/09/2025 11:41:31</t>
  </si>
  <si>
    <t>Tipper out stone</t>
  </si>
  <si>
    <t>24/09/2025 11:46:19</t>
  </si>
  <si>
    <t>24/09/2025 11:47:23</t>
  </si>
  <si>
    <t>24/09/2025 11:50:12</t>
  </si>
  <si>
    <t>24/09/2025 11:56:53</t>
  </si>
  <si>
    <t>24/09/2025 11:58:59</t>
  </si>
  <si>
    <t>Aiden back with UMM</t>
  </si>
  <si>
    <t>24/09/2025 12:05:13</t>
  </si>
  <si>
    <t>24/09/2025 12:13:00</t>
  </si>
  <si>
    <t>24/09/2025 12:13:47</t>
  </si>
  <si>
    <t>24/09/2025 12:16:38</t>
  </si>
  <si>
    <t>24/09/2025 12:24:10</t>
  </si>
  <si>
    <t>24/09/2025 12:50:37</t>
  </si>
  <si>
    <t>24/09/2025 12:54:02</t>
  </si>
  <si>
    <t>24/09/2025 12:57:14</t>
  </si>
  <si>
    <t>24/09/2025 13:01:11</t>
  </si>
  <si>
    <t>24/09/2025 13:01:31</t>
  </si>
  <si>
    <t>24/09/2025 13:25:22</t>
  </si>
  <si>
    <t>24/09/2025 13:39:55</t>
  </si>
  <si>
    <t>24/09/2025 13:48:24</t>
  </si>
  <si>
    <t>24/09/2025 14:02:09</t>
  </si>
  <si>
    <t>24/09/2025 14:08:24</t>
  </si>
  <si>
    <t>24/09/2025 14:13:31</t>
  </si>
  <si>
    <t>UMM TO BULKWELD</t>
  </si>
  <si>
    <t>24/09/2025 14:17:13</t>
  </si>
  <si>
    <t>24/09/2025 14:17:40</t>
  </si>
  <si>
    <t>24/09/2025 14:20:01</t>
  </si>
  <si>
    <t>24/09/2025 14:29:24</t>
  </si>
  <si>
    <t>24/09/2025 14:41:29</t>
  </si>
  <si>
    <t>24/09/2025 14:42:03</t>
  </si>
  <si>
    <t>24/09/2025 14:45:39</t>
  </si>
  <si>
    <t>Murdoch in</t>
  </si>
  <si>
    <t>24/09/2025 14:48:35</t>
  </si>
  <si>
    <t>---09</t>
  </si>
  <si>
    <t>24/09/2025 15:01:47</t>
  </si>
  <si>
    <t>24/09/2025 15:02:07</t>
  </si>
  <si>
    <t>24/09/2025 15:02:53</t>
  </si>
  <si>
    <t>24/09/2025 15:06:26</t>
  </si>
  <si>
    <t>24/09/2025 15:09:45</t>
  </si>
  <si>
    <t>Mobile Skips out</t>
  </si>
  <si>
    <t>24/09/2025 15:18:45</t>
  </si>
  <si>
    <t>Zenith in</t>
  </si>
  <si>
    <t>24/09/2025 15:30:56</t>
  </si>
  <si>
    <t>zenith out</t>
  </si>
  <si>
    <t>24/09/2025 15:50:28</t>
  </si>
  <si>
    <t>24/09/2025 15:51:24</t>
  </si>
  <si>
    <t>24/09/2025 15:51:51</t>
  </si>
  <si>
    <t>russel in</t>
  </si>
  <si>
    <t>24/09/2025 15:57:33</t>
  </si>
  <si>
    <t>24/09/2025 16:02:33</t>
  </si>
  <si>
    <t>24/09/2025 16:07:53</t>
  </si>
  <si>
    <t>24/09/2025 16:20:53</t>
  </si>
  <si>
    <t>24/09/2025 16:29:17</t>
  </si>
  <si>
    <t>24/09/2025 17:32:23</t>
  </si>
  <si>
    <t>24/09/2025 17:44:34</t>
  </si>
  <si>
    <t>25/09/2025 06:12:28</t>
  </si>
  <si>
    <t>25/09/2025 06:31:26</t>
  </si>
  <si>
    <t>25/09/2025 06:31:46</t>
  </si>
  <si>
    <t>25/09/2025 06:40:07</t>
  </si>
  <si>
    <t>25/09/2025 06:45:49</t>
  </si>
  <si>
    <t>25/09/2025 06:52:09</t>
  </si>
  <si>
    <t>25/09/2025 07:12:37</t>
  </si>
  <si>
    <t>25/09/2025 07:19:44</t>
  </si>
  <si>
    <t>25/09/2025 07:20:22</t>
  </si>
  <si>
    <t>25/09/2025 07:27:42</t>
  </si>
  <si>
    <t>25/09/2025 07:37:58</t>
  </si>
  <si>
    <t>25/09/2025 08:19:14</t>
  </si>
  <si>
    <t>25/09/2025 08:23:20</t>
  </si>
  <si>
    <t>25/09/2025 08:41:59</t>
  </si>
  <si>
    <t>25/09/2025 08:44:42</t>
  </si>
  <si>
    <t>25/09/2025 08:48:06</t>
  </si>
  <si>
    <t>25/09/2025 08:55:38</t>
  </si>
  <si>
    <t>25/09/2025 08:57:30</t>
  </si>
  <si>
    <t>25/09/2025 08:59:00</t>
  </si>
  <si>
    <t>25/09/2025 09:09:40</t>
  </si>
  <si>
    <t>25/09/2025 09:10:23</t>
  </si>
  <si>
    <t>25/09/2025 09:10:40</t>
  </si>
  <si>
    <t>25/09/2025 09:14:19</t>
  </si>
  <si>
    <t>25/09/2025 09:18:45</t>
  </si>
  <si>
    <t>25/09/2025 09:24:20</t>
  </si>
  <si>
    <t>25/09/2025 09:25:41</t>
  </si>
  <si>
    <t>25/09/2025 09:26:51</t>
  </si>
  <si>
    <t>25/09/2025 09:27:46</t>
  </si>
  <si>
    <t>25/09/2025 09:28:35</t>
  </si>
  <si>
    <t>25/09/2025 09:31:24</t>
  </si>
  <si>
    <t>25/09/2025 09:41:03</t>
  </si>
  <si>
    <t>25/09/2025 09:42:32</t>
  </si>
  <si>
    <t>25/09/2025 09:48:59</t>
  </si>
  <si>
    <t>25/09/2025 09:51:15</t>
  </si>
  <si>
    <t>25/09/2025 09:53:49</t>
  </si>
  <si>
    <t>25/09/2025 09:54:27</t>
  </si>
  <si>
    <t>25/09/2025 09:54:53</t>
  </si>
  <si>
    <t>25/09/2025 10:25:44</t>
  </si>
  <si>
    <t>25/09/2025 10:32:36</t>
  </si>
  <si>
    <t>25/09/2025 10:46:16</t>
  </si>
  <si>
    <t>25/09/2025 10:47:08</t>
  </si>
  <si>
    <t>25/09/2025 10:47:22</t>
  </si>
  <si>
    <t>25/09/2025 10:48:00</t>
  </si>
  <si>
    <t>25/09/2025 10:57:12</t>
  </si>
  <si>
    <t>HOOK LOADER 40YD - ALUMINIUM</t>
  </si>
  <si>
    <t>25/09/2025 10:59:28</t>
  </si>
  <si>
    <t>25/09/2025 11:00:57</t>
  </si>
  <si>
    <t>25/09/2025 11:09:42</t>
  </si>
  <si>
    <t>25/09/2025 11:10:08</t>
  </si>
  <si>
    <t>25/09/2025 11:21:06</t>
  </si>
  <si>
    <t>MYRESIDE OUT</t>
  </si>
  <si>
    <t>25/09/2025 11:25:47</t>
  </si>
  <si>
    <t>25/09/2025 11:31:25</t>
  </si>
  <si>
    <t>25/09/2025 11:33:29</t>
  </si>
  <si>
    <t>25/09/2025 11:38:44</t>
  </si>
  <si>
    <t>25/09/2025 11:40:02</t>
  </si>
  <si>
    <t>25/09/2025 11:42:27</t>
  </si>
  <si>
    <t>25/09/2025 11:46:10</t>
  </si>
  <si>
    <t>25/09/2025 11:46:47</t>
  </si>
  <si>
    <t>25/09/2025 11:53:22</t>
  </si>
  <si>
    <t>25/09/2025 11:54:26</t>
  </si>
  <si>
    <t>25/09/2025 11:56:10</t>
  </si>
  <si>
    <t>25/09/2025 11:58:34</t>
  </si>
  <si>
    <t>25/09/2025 12:06:26</t>
  </si>
  <si>
    <t>25/09/2025 12:08:46</t>
  </si>
  <si>
    <t>25/09/2025 12:36:40</t>
  </si>
  <si>
    <t>25/09/2025 12:37:00</t>
  </si>
  <si>
    <t>25/09/2025 12:39:57</t>
  </si>
  <si>
    <t>25/09/2025 12:42:29</t>
  </si>
  <si>
    <t>25/09/2025 12:49:46</t>
  </si>
  <si>
    <t>25/09/2025 12:50:26</t>
  </si>
  <si>
    <t>25/09/2025 12:51:53</t>
  </si>
  <si>
    <t>25/09/2025 12:59:43</t>
  </si>
  <si>
    <t>25/09/2025 13:05:40</t>
  </si>
  <si>
    <t>25/09/2025 13:05:50</t>
  </si>
  <si>
    <t>25/09/2025 13:07:10</t>
  </si>
  <si>
    <t>25/09/2025 13:12:47</t>
  </si>
  <si>
    <t>25/09/2025 13:15:24</t>
  </si>
  <si>
    <t>25/09/2025 13:24:42</t>
  </si>
  <si>
    <t>25/09/2025 13:25:01</t>
  </si>
  <si>
    <t>25/09/2025 13:30:19</t>
  </si>
  <si>
    <t>25/09/2025 13:31:30</t>
  </si>
  <si>
    <t>25/09/2025 13:42:31</t>
  </si>
  <si>
    <t>25/09/2025 13:50:16</t>
  </si>
  <si>
    <t>25/09/2025 13:51:42</t>
  </si>
  <si>
    <t>25/09/2025 13:52:21</t>
  </si>
  <si>
    <t>25/09/2025 14:10:44</t>
  </si>
  <si>
    <t>25/09/2025 14:21:58</t>
  </si>
  <si>
    <t>25/09/2025 14:31:01</t>
  </si>
  <si>
    <t>25/09/2025 14:38:08</t>
  </si>
  <si>
    <t>25/09/2025 14:42:08</t>
  </si>
  <si>
    <t>25/09/2025 14:42:47</t>
  </si>
  <si>
    <t>25/09/2025 14:54:40</t>
  </si>
  <si>
    <t>25/09/2025 14:58:19</t>
  </si>
  <si>
    <t>25/09/2025 15:02:22</t>
  </si>
  <si>
    <t>25/09/2025 15:23:09</t>
  </si>
  <si>
    <t>25/09/2025 15:30:40</t>
  </si>
  <si>
    <t>25/09/2025 15:38:34</t>
  </si>
  <si>
    <t>25/09/2025 15:42:31</t>
  </si>
  <si>
    <t>25/09/2025 16:07:33</t>
  </si>
  <si>
    <t>25/09/2025 16:16:41</t>
  </si>
  <si>
    <t>25/09/2025 16:21:03</t>
  </si>
  <si>
    <t>25/09/2025 16:23:52</t>
  </si>
  <si>
    <t>25/09/2025 16:29:42</t>
  </si>
  <si>
    <t>25/09/2025 16:49:57</t>
  </si>
  <si>
    <t>25/09/2025 16:54:43</t>
  </si>
  <si>
    <t>25/09/2025 17:09:05</t>
  </si>
  <si>
    <t>26/09/2025 06:32:03</t>
  </si>
  <si>
    <t>26/09/2025 06:37:11</t>
  </si>
  <si>
    <t>26/09/2025 06:51:04</t>
  </si>
  <si>
    <t>26/09/2025 06:51:39</t>
  </si>
  <si>
    <t>26/09/2025 06:55:51</t>
  </si>
  <si>
    <t>26/09/2025 06:57:28</t>
  </si>
  <si>
    <t>26/09/2025 07:27:36</t>
  </si>
  <si>
    <t>26/09/2025 07:31:35</t>
  </si>
  <si>
    <t>26/09/2025 07:39:36</t>
  </si>
  <si>
    <t>26/09/2025 07:50:59</t>
  </si>
  <si>
    <t>26/09/2025 07:54:16</t>
  </si>
  <si>
    <t>26/09/2025 08:11:06</t>
  </si>
  <si>
    <t>26/09/2025 08:14:07</t>
  </si>
  <si>
    <t>90 mayburn avenue</t>
  </si>
  <si>
    <t>26/09/2025 08:18:35</t>
  </si>
  <si>
    <t>1 ormidale terrace</t>
  </si>
  <si>
    <t>26/09/2025 08:23:14</t>
  </si>
  <si>
    <t>26/09/2025 08:23:38</t>
  </si>
  <si>
    <t>26/09/2025 08:29:57</t>
  </si>
  <si>
    <t>26/09/2025 08:30:42</t>
  </si>
  <si>
    <t>26/09/2025 08:35:20</t>
  </si>
  <si>
    <t>26/09/2025 08:38:28</t>
  </si>
  <si>
    <t>26/09/2025 08:59:45</t>
  </si>
  <si>
    <t>26/09/2025 09:01:57</t>
  </si>
  <si>
    <t>26/09/2025 09:14:36</t>
  </si>
  <si>
    <t>26/09/2025 09:22:39</t>
  </si>
  <si>
    <t>26/09/2025 09:24:58</t>
  </si>
  <si>
    <t>26/09/2025 09:26:55</t>
  </si>
  <si>
    <t>26/09/2025 09:30:31</t>
  </si>
  <si>
    <t>26/09/2025 09:38:38</t>
  </si>
  <si>
    <t>26/09/2025 09:57:46</t>
  </si>
  <si>
    <t>26/09/2025 10:04:50</t>
  </si>
  <si>
    <t>26/09/2025 10:23:02</t>
  </si>
  <si>
    <t>26/09/2025 10:30:52</t>
  </si>
  <si>
    <t>26/09/2025 10:32:22</t>
  </si>
  <si>
    <t>26/09/2025 10:33:05</t>
  </si>
  <si>
    <t>26/09/2025 10:41:29</t>
  </si>
  <si>
    <t>26/09/2025 10:42:43</t>
  </si>
  <si>
    <t>26/09/2025 10:45:33</t>
  </si>
  <si>
    <t>26/09/2025 10:47:36</t>
  </si>
  <si>
    <t>26/09/2025 10:56:15</t>
  </si>
  <si>
    <t>26/09/2025 10:59:52</t>
  </si>
  <si>
    <t>26/09/2025 11:00:49</t>
  </si>
  <si>
    <t>26/09/2025 11:01:29</t>
  </si>
  <si>
    <t>26/09/2025 11:07:42</t>
  </si>
  <si>
    <t>26/09/2025 11:20:10</t>
  </si>
  <si>
    <t>north vogrie lodge</t>
  </si>
  <si>
    <t>26/09/2025 11:24:05</t>
  </si>
  <si>
    <t>26/09/2025 11:34:02</t>
  </si>
  <si>
    <t>Mudoch</t>
  </si>
  <si>
    <t>26/09/2025 11:39:35</t>
  </si>
  <si>
    <t>carlyle construction/ copper</t>
  </si>
  <si>
    <t>26/09/2025 11:44:55</t>
  </si>
  <si>
    <t>26/09/2025 11:45:24</t>
  </si>
  <si>
    <t>26/09/2025 11:48:26</t>
  </si>
  <si>
    <t>26/09/2025 11:50:23</t>
  </si>
  <si>
    <t>26/09/2025 11:55:18</t>
  </si>
  <si>
    <t xml:space="preserve"> Loop Cardboard</t>
  </si>
  <si>
    <t>26/09/2025 12:00:46</t>
  </si>
  <si>
    <t>26/09/2025 12:02:49</t>
  </si>
  <si>
    <t xml:space="preserve"> Loop Cardboard Out</t>
  </si>
  <si>
    <t>26/09/2025 12:03:41</t>
  </si>
  <si>
    <t xml:space="preserve"> Loop Waste</t>
  </si>
  <si>
    <t>26/09/2025 12:05:10</t>
  </si>
  <si>
    <t>26/09/2025 12:05:59</t>
  </si>
  <si>
    <t>26/09/2025 12:07:32</t>
  </si>
  <si>
    <t xml:space="preserve"> Loop Waste Out</t>
  </si>
  <si>
    <t>26/09/2025 12:08:16</t>
  </si>
  <si>
    <t>26/09/2025 12:22:42</t>
  </si>
  <si>
    <t>26/09/2025 12:23:47</t>
  </si>
  <si>
    <t>26/09/2025 12:33:44</t>
  </si>
  <si>
    <t>26/09/2025 12:34:03</t>
  </si>
  <si>
    <t>26/09/2025 12:40:28</t>
  </si>
  <si>
    <t>26/09/2025 12:47:15</t>
  </si>
  <si>
    <t>26/09/2025 12:55:37</t>
  </si>
  <si>
    <t>26/09/2025 12:57:20</t>
  </si>
  <si>
    <t>26/09/2025 13:02:44</t>
  </si>
  <si>
    <t>26/09/2025 13:05:38</t>
  </si>
  <si>
    <t>26/09/2025 13:07:09</t>
  </si>
  <si>
    <t>26/09/2025 13:33:24</t>
  </si>
  <si>
    <t>26/09/2025 13:33:41</t>
  </si>
  <si>
    <t>26/09/2025 13:40:26</t>
  </si>
  <si>
    <t>26/09/2025 13:46:56</t>
  </si>
  <si>
    <t>26/09/2025 13:47:15</t>
  </si>
  <si>
    <t>26/09/2025 13:52:20</t>
  </si>
  <si>
    <t>26/09/2025 14:11:59</t>
  </si>
  <si>
    <t>26/09/2025 14:29:15</t>
  </si>
  <si>
    <t>26/09/2025 14:30:09</t>
  </si>
  <si>
    <t>26/09/2025 14:32:20</t>
  </si>
  <si>
    <t>26/09/2025 14:58:42</t>
  </si>
  <si>
    <t>26/09/2025 15:00:19</t>
  </si>
  <si>
    <t>26/09/2025 15:08:22</t>
  </si>
  <si>
    <t>26/09/2025 15:53:01</t>
  </si>
  <si>
    <t>26/09/2025 15:58:15</t>
  </si>
  <si>
    <t>26/09/2025 16:07:25</t>
  </si>
  <si>
    <t>26/09/2025 16:11:15</t>
  </si>
  <si>
    <t>27/09/2025 07:17:56</t>
  </si>
  <si>
    <t>27/09/2025 07:20:03</t>
  </si>
  <si>
    <t>27/09/2025 07:29:13</t>
  </si>
  <si>
    <t>27/09/2025 08:08:45</t>
  </si>
  <si>
    <t>27/09/2025 08:25:31</t>
  </si>
  <si>
    <t>27/09/2025 08:25:50</t>
  </si>
  <si>
    <t>29/09/2025 07:55:39</t>
  </si>
  <si>
    <t>29/09/2025 07:58:17</t>
  </si>
  <si>
    <t>29/09/2025 08:04:57</t>
  </si>
  <si>
    <t>29/09/2025 08:15:33</t>
  </si>
  <si>
    <t>29/09/2025 08:15:49</t>
  </si>
  <si>
    <t>29/09/2025 08:16:14</t>
  </si>
  <si>
    <t>29/09/2025 08:16:50</t>
  </si>
  <si>
    <t>29/09/2025 08:17:42</t>
  </si>
  <si>
    <t>29/09/2025 08:22:58</t>
  </si>
  <si>
    <t>29/09/2025 08:26:06</t>
  </si>
  <si>
    <t>29/09/2025 08:32:51</t>
  </si>
  <si>
    <t>29/09/2025 08:33:17</t>
  </si>
  <si>
    <t>29/09/2025 08:37:46</t>
  </si>
  <si>
    <t>29/09/2025 08:41:41</t>
  </si>
  <si>
    <t>29/09/2025 08:48:08</t>
  </si>
  <si>
    <t>29/09/2025 08:54:47</t>
  </si>
  <si>
    <t>29/09/2025 09:12:47</t>
  </si>
  <si>
    <t>29/09/2025 09:13:16</t>
  </si>
  <si>
    <t>29/09/2025 09:20:39</t>
  </si>
  <si>
    <t>16 laichpark loan</t>
  </si>
  <si>
    <t>29/09/2025 09:22:37</t>
  </si>
  <si>
    <t>29/09/2025 09:30:06</t>
  </si>
  <si>
    <t>29/09/2025 09:43:23</t>
  </si>
  <si>
    <t>29/09/2025 10:19:55</t>
  </si>
  <si>
    <t>29/09/2025 10:24:10</t>
  </si>
  <si>
    <t>29/09/2025 10:40:43</t>
  </si>
  <si>
    <t>29/09/2025 10:44:24</t>
  </si>
  <si>
    <t>23 ravelston house road</t>
  </si>
  <si>
    <t>29/09/2025 10:49:49</t>
  </si>
  <si>
    <t>29/09/2025 10:53:51</t>
  </si>
  <si>
    <t>29/09/2025 10:54:44</t>
  </si>
  <si>
    <t>29/09/2025 11:16:50</t>
  </si>
  <si>
    <t>29/09/2025 11:22:54</t>
  </si>
  <si>
    <t>29/09/2025 11:24:19</t>
  </si>
  <si>
    <t>29/09/2025 11:30:22</t>
  </si>
  <si>
    <t>29/09/2025 11:31:21</t>
  </si>
  <si>
    <t>29/09/2025 11:35:27</t>
  </si>
  <si>
    <t>29/09/2025 11:36:39</t>
  </si>
  <si>
    <t>29/09/2025 11:48:01</t>
  </si>
  <si>
    <t>39 braid avenue</t>
  </si>
  <si>
    <t>29/09/2025 12:19:30</t>
  </si>
  <si>
    <t>29/09/2025 12:21:23</t>
  </si>
  <si>
    <t>29/09/2025 12:41:23</t>
  </si>
  <si>
    <t>29/09/2025 12:56:31</t>
  </si>
  <si>
    <t>29/09/2025 13:33:56</t>
  </si>
  <si>
    <t>29/09/2025 13:38:49</t>
  </si>
  <si>
    <t>29/09/2025 13:40:28</t>
  </si>
  <si>
    <t>29/09/2025 13:44:37</t>
  </si>
  <si>
    <t>29/09/2025 13:48:36</t>
  </si>
  <si>
    <t>29/09/2025 13:48:46</t>
  </si>
  <si>
    <t>29/09/2025 13:51:47</t>
  </si>
  <si>
    <t>29/09/2025 13:53:07</t>
  </si>
  <si>
    <t>29/09/2025 13:53:55</t>
  </si>
  <si>
    <t>29/09/2025 14:00:27</t>
  </si>
  <si>
    <t>29/09/2025 14:09:46</t>
  </si>
  <si>
    <t>11-13 thistle street</t>
  </si>
  <si>
    <t>29/09/2025 14:13:41</t>
  </si>
  <si>
    <t>29/09/2025 14:20:17</t>
  </si>
  <si>
    <t>29/09/2025 14:55:47</t>
  </si>
  <si>
    <t>3 canalside</t>
  </si>
  <si>
    <t>29/09/2025 14:57:46</t>
  </si>
  <si>
    <t>29/09/2025 15:00:43</t>
  </si>
  <si>
    <t>29/09/2025 15:06:33</t>
  </si>
  <si>
    <t>29/09/2025 15:10:11</t>
  </si>
  <si>
    <t>5 peggys mill road</t>
  </si>
  <si>
    <t>29/09/2025 15:10:32</t>
  </si>
  <si>
    <t>29/09/2025 15:17:18</t>
  </si>
  <si>
    <t>29/09/2025 15:25:10</t>
  </si>
  <si>
    <t>29/09/2025 15:27:21</t>
  </si>
  <si>
    <t>29/09/2025 15:31:23</t>
  </si>
  <si>
    <t>joe ewart</t>
  </si>
  <si>
    <t>29/09/2025 15:34:01</t>
  </si>
  <si>
    <t>29/09/2025 15:34:15</t>
  </si>
  <si>
    <t>29/09/2025 15:40:21</t>
  </si>
  <si>
    <t>29/09/2025 15:44:47</t>
  </si>
  <si>
    <t>29/09/2025 15:49:39</t>
  </si>
  <si>
    <t>29/09/2025 16:04:36</t>
  </si>
  <si>
    <t>29/09/2025 16:06:24</t>
  </si>
  <si>
    <t>29/09/2025 16:18:35</t>
  </si>
  <si>
    <t>29/09/2025 16:27:30</t>
  </si>
  <si>
    <t xml:space="preserve">sn16 oas W </t>
  </si>
  <si>
    <t>29/09/2025 16:53:06</t>
  </si>
  <si>
    <t>29/09/2025 17:16:48</t>
  </si>
  <si>
    <t>29/09/2025 17:24:46</t>
  </si>
  <si>
    <t>30/09/2025 06:54:03</t>
  </si>
  <si>
    <t>30/09/2025 06:54:27</t>
  </si>
  <si>
    <t>30/09/2025 07:10:31</t>
  </si>
  <si>
    <t>30/09/2025 07:16:06</t>
  </si>
  <si>
    <t>30/09/2025 07:19:25</t>
  </si>
  <si>
    <t>30/09/2025 07:32:34</t>
  </si>
  <si>
    <t>30/09/2025 08:00:04</t>
  </si>
  <si>
    <t>30/09/2025 08:05:34</t>
  </si>
  <si>
    <t>30/09/2025 08:56:18</t>
  </si>
  <si>
    <t>30/09/2025 08:59:05</t>
  </si>
  <si>
    <t>30/09/2025 09:08:05</t>
  </si>
  <si>
    <t>30/09/2025 09:16:05</t>
  </si>
  <si>
    <t>30/09/2025 09:24:19</t>
  </si>
  <si>
    <t>30/09/2025 09:31:30</t>
  </si>
  <si>
    <t>30/09/2025 09:38:31</t>
  </si>
  <si>
    <t>30/09/2025 09:57:10</t>
  </si>
  <si>
    <t>30/09/2025 10:02:18</t>
  </si>
  <si>
    <t>30/09/2025 10:18:02</t>
  </si>
  <si>
    <t>34 frogston terrace</t>
  </si>
  <si>
    <t>30/09/2025 10:23:16</t>
  </si>
  <si>
    <t>30/09/2025 10:32:27</t>
  </si>
  <si>
    <t>30/09/2025 10:33:09</t>
  </si>
  <si>
    <t>30/09/2025 10:36:56</t>
  </si>
  <si>
    <t>30/09/2025 10:41:51</t>
  </si>
  <si>
    <t>30/09/2025 10:51:32</t>
  </si>
  <si>
    <t>30/09/2025 10:59:20</t>
  </si>
  <si>
    <t>120 penicuik road</t>
  </si>
  <si>
    <t>30/09/2025 11:02:39</t>
  </si>
  <si>
    <t>30/09/2025 11:07:40</t>
  </si>
  <si>
    <t>30/09/2025 11:07:53</t>
  </si>
  <si>
    <t>30/09/2025 11:08:48</t>
  </si>
  <si>
    <t>30/09/2025 11:12:18</t>
  </si>
  <si>
    <t>30/09/2025 11:16:22</t>
  </si>
  <si>
    <t>30/09/2025 11:16:45</t>
  </si>
  <si>
    <t>30/09/2025 11:45:07</t>
  </si>
  <si>
    <t>30/09/2025 11:53:04</t>
  </si>
  <si>
    <t>30/09/2025 12:03:45</t>
  </si>
  <si>
    <t>30/09/2025 12:04:43</t>
  </si>
  <si>
    <t>30/09/2025 12:17:31</t>
  </si>
  <si>
    <t>30/09/2025 12:29:04</t>
  </si>
  <si>
    <t>30/09/2025 12:34:37</t>
  </si>
  <si>
    <t>30/09/2025 12:40:46</t>
  </si>
  <si>
    <t>30/09/2025 12:59:01</t>
  </si>
  <si>
    <t>30/09/2025 13:34:05</t>
  </si>
  <si>
    <t>30/09/2025 13:36:14</t>
  </si>
  <si>
    <t>30/09/2025 13:44:03</t>
  </si>
  <si>
    <t>30/09/2025 13:44:53</t>
  </si>
  <si>
    <t>30/09/2025 13:59:33</t>
  </si>
  <si>
    <t>30/09/2025 14:00:00</t>
  </si>
  <si>
    <t>30/09/2025 14:04:22</t>
  </si>
  <si>
    <t>30/09/2025 14:18:54</t>
  </si>
  <si>
    <t>30/09/2025 14:20:42</t>
  </si>
  <si>
    <t>30/09/2025 14:29:07</t>
  </si>
  <si>
    <t>30/09/2025 14:29:30</t>
  </si>
  <si>
    <t>30/09/2025 14:29:37</t>
  </si>
  <si>
    <t>30/09/2025 14:40:28</t>
  </si>
  <si>
    <t>30/09/2025 14:42:32</t>
  </si>
  <si>
    <t>30/09/2025 14:44:58</t>
  </si>
  <si>
    <t>30/09/2025 14:46:29</t>
  </si>
  <si>
    <t>30/09/2025 14:51:37</t>
  </si>
  <si>
    <t>30/09/2025 14:53:21</t>
  </si>
  <si>
    <t>30/09/2025 15:03:35</t>
  </si>
  <si>
    <t>30/09/2025 15:07:09</t>
  </si>
  <si>
    <t>30/09/2025 15:12:20</t>
  </si>
  <si>
    <t>26 grange crescent west</t>
  </si>
  <si>
    <t>30/09/2025 15:18:48</t>
  </si>
  <si>
    <t>30/09/2025 15:25:07</t>
  </si>
  <si>
    <t>30/09/2025 15:25:35</t>
  </si>
  <si>
    <t>30/09/2025 15:27:50</t>
  </si>
  <si>
    <t>30/09/2025 15:36:13</t>
  </si>
  <si>
    <t>30/09/2025 15:37:57</t>
  </si>
  <si>
    <t>myrside management</t>
  </si>
  <si>
    <t>30/09/2025 15:45:52</t>
  </si>
  <si>
    <t>7 fishmarket close</t>
  </si>
  <si>
    <t>30/09/2025 15:48:39</t>
  </si>
  <si>
    <t>30/09/2025 15:56:48</t>
  </si>
  <si>
    <t>30/09/2025 16:07:59</t>
  </si>
  <si>
    <t>30/09/2025 16:10:54</t>
  </si>
  <si>
    <t>30/09/2025 16:12:15</t>
  </si>
  <si>
    <t>.</t>
  </si>
  <si>
    <t>waverley mall</t>
  </si>
  <si>
    <t>30/09/2025 16:18:20</t>
  </si>
  <si>
    <t>30/09/2025 16:19:16</t>
  </si>
  <si>
    <t>30/09/2025 16:20:59</t>
  </si>
  <si>
    <t>30/09/2025 16:23:41</t>
  </si>
  <si>
    <t>30/09/2025 16:28:28</t>
  </si>
  <si>
    <t>30/09/2025 16:29:53</t>
  </si>
  <si>
    <t>30/09/2025 16:35:43</t>
  </si>
  <si>
    <t>30/09/2025 17:06:52</t>
  </si>
  <si>
    <t>01/10/2025 06:44:45</t>
  </si>
  <si>
    <t>01/10/2025 06:53:31</t>
  </si>
  <si>
    <t>01/10/2025 06:54:32</t>
  </si>
  <si>
    <t>01/10/2025 07:05:42</t>
  </si>
  <si>
    <t>01/10/2025 07:11:07</t>
  </si>
  <si>
    <t>01/10/2025 07:20:38</t>
  </si>
  <si>
    <t>01/10/2025 07:30:18</t>
  </si>
  <si>
    <t>01/10/2025 07:50:07</t>
  </si>
  <si>
    <t>01/10/2025 08:03:38</t>
  </si>
  <si>
    <t>Northwest Recycling</t>
  </si>
  <si>
    <t>01/10/2025 08:04:21</t>
  </si>
  <si>
    <t>01/10/2025 08:04:46</t>
  </si>
  <si>
    <t>01/10/2025 08:05:17</t>
  </si>
  <si>
    <t>01/10/2025 08:09:47</t>
  </si>
  <si>
    <t>01/10/2025 08:12:43</t>
  </si>
  <si>
    <t>01/10/2025 08:14:30</t>
  </si>
  <si>
    <t>01/10/2025 08:48:52</t>
  </si>
  <si>
    <t>01/10/2025 08:49:15</t>
  </si>
  <si>
    <t>01/10/2025 08:50:45</t>
  </si>
  <si>
    <t>01/10/2025 09:00:44</t>
  </si>
  <si>
    <t>01/10/2025 09:09:49</t>
  </si>
  <si>
    <t>01/10/2025 09:12:34</t>
  </si>
  <si>
    <t>01/10/2025 09:13:00</t>
  </si>
  <si>
    <t>01/10/2025 09:17:25</t>
  </si>
  <si>
    <t>01/10/2025 09:23:21</t>
  </si>
  <si>
    <t>01/10/2025 09:29:51</t>
  </si>
  <si>
    <t>01/10/2025 09:33:15</t>
  </si>
  <si>
    <t>01/10/2025 09:48:08</t>
  </si>
  <si>
    <t>01/10/2025 09:57:58</t>
  </si>
  <si>
    <t>332 oxgangs road north</t>
  </si>
  <si>
    <t>01/10/2025 10:12:30</t>
  </si>
  <si>
    <t>01/10/2025 10:13:47</t>
  </si>
  <si>
    <t>01/10/2025 10:18:01</t>
  </si>
  <si>
    <t>01/10/2025 10:18:25</t>
  </si>
  <si>
    <t>01/10/2025 10:24:54</t>
  </si>
  <si>
    <t>01/10/2025 10:33:37</t>
  </si>
  <si>
    <t>01/10/2025 10:36:52</t>
  </si>
  <si>
    <t>01/10/2025 11:01:57</t>
  </si>
  <si>
    <t>01/10/2025 11:11:59</t>
  </si>
  <si>
    <t>01/10/2025 11:14:06</t>
  </si>
  <si>
    <t>01/10/2025 11:22:30</t>
  </si>
  <si>
    <t>01/10/2025 11:22:45</t>
  </si>
  <si>
    <t>01/10/2025 11:23:43</t>
  </si>
  <si>
    <t>01/10/2025 11:26:11</t>
  </si>
  <si>
    <t>01/10/2025 11:30:27</t>
  </si>
  <si>
    <t>01/10/2025 11:41:16</t>
  </si>
  <si>
    <t>01/10/2025 11:52:06</t>
  </si>
  <si>
    <t>01/10/2025 11:55:02</t>
  </si>
  <si>
    <t xml:space="preserve">loop in </t>
  </si>
  <si>
    <t>01/10/2025 12:05:48</t>
  </si>
  <si>
    <t>01/10/2025 12:06:35</t>
  </si>
  <si>
    <t>01/10/2025 12:14:31</t>
  </si>
  <si>
    <t>01/10/2025 12:14:59</t>
  </si>
  <si>
    <t xml:space="preserve">Rubio </t>
  </si>
  <si>
    <t>01/10/2025 12:15:57</t>
  </si>
  <si>
    <t>01/10/2025 12:18:10</t>
  </si>
  <si>
    <t>01/10/2025 12:19:38</t>
  </si>
  <si>
    <t>01/10/2025 12:58:53</t>
  </si>
  <si>
    <t>01/10/2025 13:02:59</t>
  </si>
  <si>
    <t>01/10/2025 13:06:24</t>
  </si>
  <si>
    <t>01/10/2025 13:12:24</t>
  </si>
  <si>
    <t>01/10/2025 13:19:39</t>
  </si>
  <si>
    <t>01/10/2025 13:19:56</t>
  </si>
  <si>
    <t>01/10/2025 13:22:26</t>
  </si>
  <si>
    <t>01/10/2025 13:36:23</t>
  </si>
  <si>
    <t>01/10/2025 13:40:44</t>
  </si>
  <si>
    <t>01/10/2025 13:46:43</t>
  </si>
  <si>
    <t>01/10/2025 13:48:47</t>
  </si>
  <si>
    <t>01/10/2025 13:52:30</t>
  </si>
  <si>
    <t>01/10/2025 13:56:33</t>
  </si>
  <si>
    <t>01/10/2025 13:59:32</t>
  </si>
  <si>
    <t>01/10/2025 14:15:35</t>
  </si>
  <si>
    <t>01/10/2025 14:23:33</t>
  </si>
  <si>
    <t>01/10/2025 14:26:03</t>
  </si>
  <si>
    <t>01/10/2025 14:50:27</t>
  </si>
  <si>
    <t>01/10/2025 14:55:52</t>
  </si>
  <si>
    <t>01/10/2025 14:56:08</t>
  </si>
  <si>
    <t>01/10/2025 15:02:20</t>
  </si>
  <si>
    <t>01/10/2025 15:08:14</t>
  </si>
  <si>
    <t>01/10/2025 15:08:29</t>
  </si>
  <si>
    <t>01/10/2025 15:08:52</t>
  </si>
  <si>
    <t>01/10/2025 15:16:41</t>
  </si>
  <si>
    <t>01/10/2025 15:23:23</t>
  </si>
  <si>
    <t>01/10/2025 15:25:33</t>
  </si>
  <si>
    <t>01/10/2025 15:43:55</t>
  </si>
  <si>
    <t>01/10/2025 16:16:17</t>
  </si>
  <si>
    <t>01/10/2025 16:25:27</t>
  </si>
  <si>
    <t>01/10/2025 16:47:21</t>
  </si>
  <si>
    <t>01/10/2025 16:48:08</t>
  </si>
  <si>
    <t>01/10/2025 16:52:50</t>
  </si>
  <si>
    <t>01/10/2025 16:56:49</t>
  </si>
  <si>
    <t>kailzie gardens</t>
  </si>
  <si>
    <t>01/10/2025 17:19:54</t>
  </si>
  <si>
    <t>01/10/2025 17:33:44</t>
  </si>
  <si>
    <t>01/10/2025 17:34:32</t>
  </si>
  <si>
    <t>02/10/2025 06:43:17</t>
  </si>
  <si>
    <t>02/10/2025 06:49:07</t>
  </si>
  <si>
    <t>02/10/2025 06:50:43</t>
  </si>
  <si>
    <t>02/10/2025 07:31:50</t>
  </si>
  <si>
    <t>02/10/2025 07:38:14</t>
  </si>
  <si>
    <t>02/10/2025 07:40:57</t>
  </si>
  <si>
    <t>02/10/2025 07:42:44</t>
  </si>
  <si>
    <t>104 broomfield crescent</t>
  </si>
  <si>
    <t>02/10/2025 07:43:13</t>
  </si>
  <si>
    <t>02/10/2025 07:56:51</t>
  </si>
  <si>
    <t>02/10/2025 08:05:56</t>
  </si>
  <si>
    <t>02/10/2025 08:18:05</t>
  </si>
  <si>
    <t>02/10/2025 08:26:26</t>
  </si>
  <si>
    <t>oakwood</t>
  </si>
  <si>
    <t>02/10/2025 08:28:26</t>
  </si>
  <si>
    <t>02/10/2025 08:33:51</t>
  </si>
  <si>
    <t>02/10/2025 08:53:42</t>
  </si>
  <si>
    <t>02/10/2025 08:59:14</t>
  </si>
  <si>
    <t>02/10/2025 09:12:46</t>
  </si>
  <si>
    <t>02/10/2025 09:14:49</t>
  </si>
  <si>
    <t>02/10/2025 09:15:35</t>
  </si>
  <si>
    <t>02/10/2025 09:16:25</t>
  </si>
  <si>
    <t>Po18 Tsz Wood</t>
  </si>
  <si>
    <t>02/10/2025 09:32:21</t>
  </si>
  <si>
    <t>02/10/2025 09:34:35</t>
  </si>
  <si>
    <t>02/10/2025 09:41:30</t>
  </si>
  <si>
    <t>02/10/2025 09:44:22</t>
  </si>
  <si>
    <t>danny/scrap</t>
  </si>
  <si>
    <t>02/10/2025 09:59:37</t>
  </si>
  <si>
    <t>02/10/2025 10:03:31</t>
  </si>
  <si>
    <t>02/10/2025 10:08:23</t>
  </si>
  <si>
    <t>02/10/2025 10:12:23</t>
  </si>
  <si>
    <t>02/10/2025 10:19:38</t>
  </si>
  <si>
    <t>02/10/2025 10:38:59</t>
  </si>
  <si>
    <t>25 pincott drive</t>
  </si>
  <si>
    <t>02/10/2025 10:42:15</t>
  </si>
  <si>
    <t>02/10/2025 10:44:32</t>
  </si>
  <si>
    <t>02/10/2025 10:56:13</t>
  </si>
  <si>
    <t>02/10/2025 11:01:26</t>
  </si>
  <si>
    <t>02/10/2025 11:05:06</t>
  </si>
  <si>
    <t>02/10/2025 11:06:19</t>
  </si>
  <si>
    <t>02/10/2025 11:09:46</t>
  </si>
  <si>
    <t>02/10/2025 11:12:26</t>
  </si>
  <si>
    <t>02/10/2025 11:16:04</t>
  </si>
  <si>
    <t>02/10/2025 11:33:55</t>
  </si>
  <si>
    <t>02/10/2025 11:42:15</t>
  </si>
  <si>
    <t>02/10/2025 11:45:05</t>
  </si>
  <si>
    <t>02/10/2025 11:50:22</t>
  </si>
  <si>
    <t>02/10/2025 11:59:59</t>
  </si>
  <si>
    <t>02/10/2025 12:10:18</t>
  </si>
  <si>
    <t>02/10/2025 12:11:12</t>
  </si>
  <si>
    <t>02/10/2025 12:19:15</t>
  </si>
  <si>
    <t>02/10/2025 12:33:10</t>
  </si>
  <si>
    <t>02/10/2025 12:35:43</t>
  </si>
  <si>
    <t>02/10/2025 12:41:58</t>
  </si>
  <si>
    <t>02/10/2025 12:42:57</t>
  </si>
  <si>
    <t>02/10/2025 13:13:04</t>
  </si>
  <si>
    <t>02/10/2025 13:35:59</t>
  </si>
  <si>
    <t>02/10/2025 13:40:01</t>
  </si>
  <si>
    <t>02/10/2025 13:43:34</t>
  </si>
  <si>
    <t>02/10/2025 13:47:18</t>
  </si>
  <si>
    <t>02/10/2025 13:48:03</t>
  </si>
  <si>
    <t>02/10/2025 13:58:50</t>
  </si>
  <si>
    <t>02/10/2025 14:01:55</t>
  </si>
  <si>
    <t>02/10/2025 14:22:11</t>
  </si>
  <si>
    <t>02/10/2025 14:38:30</t>
  </si>
  <si>
    <t>02/10/2025 14:48:43</t>
  </si>
  <si>
    <t>02/10/2025 14:52:14</t>
  </si>
  <si>
    <t>02/10/2025 15:11:26</t>
  </si>
  <si>
    <t>43 albert place</t>
  </si>
  <si>
    <t>02/10/2025 15:13:22</t>
  </si>
  <si>
    <t>02/10/2025 15:17:13</t>
  </si>
  <si>
    <t>02/10/2025 15:19:13</t>
  </si>
  <si>
    <t>02/10/2025 15:21:32</t>
  </si>
  <si>
    <t>02/10/2025 15:22:01</t>
  </si>
  <si>
    <t>02/10/2025 15:22:17</t>
  </si>
  <si>
    <t>02/10/2025 15:24:42</t>
  </si>
  <si>
    <t>02/10/2025 15:27:19</t>
  </si>
  <si>
    <t>02/10/2025 15:29:37</t>
  </si>
  <si>
    <t>02/10/2025 15:30:15</t>
  </si>
  <si>
    <t>02/10/2025 15:50:35</t>
  </si>
  <si>
    <t>02/10/2025 16:25:16</t>
  </si>
  <si>
    <t>02/10/2025 16:26:27</t>
  </si>
  <si>
    <t>02/10/2025 16:34:42</t>
  </si>
  <si>
    <t>02/10/2025 16:37:59</t>
  </si>
  <si>
    <t>02/10/2025 16:38:50</t>
  </si>
  <si>
    <t>02/10/2025 16:44:08</t>
  </si>
  <si>
    <t>02/10/2025 16:46:39</t>
  </si>
  <si>
    <t>02/10/2025 16:50:58</t>
  </si>
  <si>
    <t>02/10/2025 17:07:28</t>
  </si>
  <si>
    <t>16g ramsay colliery</t>
  </si>
  <si>
    <t>02/10/2025 17:09:56</t>
  </si>
  <si>
    <t>02/10/2025 17:19:59</t>
  </si>
  <si>
    <t>02/10/2025 17:35:03</t>
  </si>
  <si>
    <t>03/10/2025 06:02:39</t>
  </si>
  <si>
    <t>03/10/2025 06:02:59</t>
  </si>
  <si>
    <t>03/10/2025 07:17:43</t>
  </si>
  <si>
    <t>03/10/2025 07:18:04</t>
  </si>
  <si>
    <t>03/10/2025 07:26:37</t>
  </si>
  <si>
    <t>03/10/2025 07:28:51</t>
  </si>
  <si>
    <t>03/10/2025 08:12:10</t>
  </si>
  <si>
    <t>03/10/2025 08:25:44</t>
  </si>
  <si>
    <t>03/10/2025 08:28:54</t>
  </si>
  <si>
    <t>03/10/2025 08:40:45</t>
  </si>
  <si>
    <t>nightingale way</t>
  </si>
  <si>
    <t>03/10/2025 08:51:18</t>
  </si>
  <si>
    <t>03/10/2025 08:52:02</t>
  </si>
  <si>
    <t>03/10/2025 08:56:16</t>
  </si>
  <si>
    <t>03/10/2025 09:05:33</t>
  </si>
  <si>
    <t>03/10/2025 09:28:04</t>
  </si>
  <si>
    <t>50 oxgags road</t>
  </si>
  <si>
    <t>03/10/2025 09:35:43</t>
  </si>
  <si>
    <t>03/10/2025 09:39:13</t>
  </si>
  <si>
    <t>03/10/2025 09:59:56</t>
  </si>
  <si>
    <t>03/10/2025 10:10:12</t>
  </si>
  <si>
    <t>03/10/2025 10:19:38</t>
  </si>
  <si>
    <t>03/10/2025 10:28:22</t>
  </si>
  <si>
    <t>03/10/2025 10:42:33</t>
  </si>
  <si>
    <t>03/10/2025 10:56:11</t>
  </si>
  <si>
    <t>03/10/2025 11:15:35</t>
  </si>
  <si>
    <t>03/10/2025 11:19:46</t>
  </si>
  <si>
    <t>03/10/2025 11:20:29</t>
  </si>
  <si>
    <t>03/10/2025 11:23:23</t>
  </si>
  <si>
    <t>03/10/2025 11:58:35</t>
  </si>
  <si>
    <t>03/10/2025 12:03:16</t>
  </si>
  <si>
    <t>03/10/2025 12:12:00</t>
  </si>
  <si>
    <t>03/10/2025 12:21:00</t>
  </si>
  <si>
    <t>03/10/2025 12:22:00</t>
  </si>
  <si>
    <t>03/10/2025 12:31:06</t>
  </si>
  <si>
    <t>03/10/2025 12:53:44</t>
  </si>
  <si>
    <t>03/10/2025 12:54:43</t>
  </si>
  <si>
    <t>03/10/2025 13:14:35</t>
  </si>
  <si>
    <t>03/10/2025 13:17:25</t>
  </si>
  <si>
    <t>03/10/2025 13:40:34</t>
  </si>
  <si>
    <t>03/10/2025 13:47:35</t>
  </si>
  <si>
    <t>03/10/2025 14:02:39</t>
  </si>
  <si>
    <t>03/10/2025 14:15:14</t>
  </si>
  <si>
    <t>03/10/2025 14:15:28</t>
  </si>
  <si>
    <t>03/10/2025 14:15:42</t>
  </si>
  <si>
    <t>03/10/2025 14:21:14</t>
  </si>
  <si>
    <t>1 blackford hill rise</t>
  </si>
  <si>
    <t>03/10/2025 14:21:29</t>
  </si>
  <si>
    <t>03/10/2025 14:23:13</t>
  </si>
  <si>
    <t>03/10/2025 14:25:29</t>
  </si>
  <si>
    <t>03/10/2025 14:49:46</t>
  </si>
  <si>
    <t>03/10/2025 14:53:18</t>
  </si>
  <si>
    <t xml:space="preserve">zenith </t>
  </si>
  <si>
    <t>03/10/2025 15:02:32</t>
  </si>
  <si>
    <t>03/10/2025 15:03:25</t>
  </si>
  <si>
    <t>03/10/2025 15:09:30</t>
  </si>
  <si>
    <t>03/10/2025 15:10:55</t>
  </si>
  <si>
    <t>03/10/2025 15:15:29</t>
  </si>
  <si>
    <t>03/10/2025 16:02:31</t>
  </si>
  <si>
    <t>03/10/2025 16:09:03</t>
  </si>
  <si>
    <t>03/10/2025 16:40:00</t>
  </si>
  <si>
    <t>03/10/2025 16:45:05</t>
  </si>
  <si>
    <t>03/10/2025 16:58:42</t>
  </si>
  <si>
    <t>03/10/2025 17:10:42</t>
  </si>
  <si>
    <t>26 kinnear drive</t>
  </si>
  <si>
    <t>04/10/2025 07:38:16</t>
  </si>
  <si>
    <t>04/10/2025 07:46:34</t>
  </si>
  <si>
    <t>04/10/2025 07:51:55</t>
  </si>
  <si>
    <t>10 north meggetland</t>
  </si>
  <si>
    <t>04/10/2025 08:03:59</t>
  </si>
  <si>
    <t>04/10/2025 08:46:12</t>
  </si>
  <si>
    <t>7 craigs cresent</t>
  </si>
  <si>
    <t>04/10/2025 09:13:30</t>
  </si>
  <si>
    <t>04/10/2025 09:36:22</t>
  </si>
  <si>
    <t>04/10/2025 09:41:47</t>
  </si>
  <si>
    <t>04/10/2025 10:04:27</t>
  </si>
  <si>
    <t>11 newton church road</t>
  </si>
  <si>
    <t>04/10/2025 10:15:34</t>
  </si>
  <si>
    <t>32 galadale cresent</t>
  </si>
  <si>
    <t>04/10/2025 10:18:14</t>
  </si>
  <si>
    <t>04/10/2025 10:27:48</t>
  </si>
  <si>
    <t>04/10/2025 11:11:09</t>
  </si>
  <si>
    <t>04/10/2025 11:11:52</t>
  </si>
  <si>
    <t>04/10/2025 11:13:04</t>
  </si>
  <si>
    <t>04/10/2025 11:26:37</t>
  </si>
  <si>
    <t>04/10/2025 11:59:50</t>
  </si>
  <si>
    <t>2a douglas cresent</t>
  </si>
  <si>
    <t>04/10/2025 12:03:38</t>
  </si>
  <si>
    <t>04/10/2025 12:26:35</t>
  </si>
  <si>
    <t>5 west castle road</t>
  </si>
  <si>
    <t>06/10/2025 06:00:59</t>
  </si>
  <si>
    <t>06/10/2025 06:16:16</t>
  </si>
  <si>
    <t>06/10/2025 06:35:43</t>
  </si>
  <si>
    <t>06/10/2025 07:33:15</t>
  </si>
  <si>
    <t>06/10/2025 07:36:56</t>
  </si>
  <si>
    <t>06/10/2025 07:49:40</t>
  </si>
  <si>
    <t>06/10/2025 08:02:15</t>
  </si>
  <si>
    <t>06/10/2025 08:02:36</t>
  </si>
  <si>
    <t>06/10/2025 08:11:38</t>
  </si>
  <si>
    <t>06/10/2025 08:13:54</t>
  </si>
  <si>
    <t>06/10/2025 08:15:31</t>
  </si>
  <si>
    <t>06/10/2025 08:23:06</t>
  </si>
  <si>
    <t>06/10/2025 08:23:50</t>
  </si>
  <si>
    <t>06/10/2025 08:32:31</t>
  </si>
  <si>
    <t>06/10/2025 08:33:41</t>
  </si>
  <si>
    <t>06/10/2025 08:34:18</t>
  </si>
  <si>
    <t>06/10/2025 08:40:35</t>
  </si>
  <si>
    <t>06/10/2025 08:41:07</t>
  </si>
  <si>
    <t>06/10/2025 08:51:01</t>
  </si>
  <si>
    <t xml:space="preserve">2 foster road </t>
  </si>
  <si>
    <t>06/10/2025 08:58:14</t>
  </si>
  <si>
    <t>06/10/2025 08:58:34</t>
  </si>
  <si>
    <t>06/10/2025 09:08:38</t>
  </si>
  <si>
    <t>06/10/2025 09:11:02</t>
  </si>
  <si>
    <t>06/10/2025 09:17:44</t>
  </si>
  <si>
    <t>06/10/2025 09:18:33</t>
  </si>
  <si>
    <t>06/10/2025 09:24:20</t>
  </si>
  <si>
    <t>06/10/2025 09:39:02</t>
  </si>
  <si>
    <t>06/10/2025 09:43:12</t>
  </si>
  <si>
    <t>06/10/2025 09:55:00</t>
  </si>
  <si>
    <t>06/10/2025 10:00:12</t>
  </si>
  <si>
    <t>06/10/2025 10:07:38</t>
  </si>
  <si>
    <t>06/10/2025 10:24:10</t>
  </si>
  <si>
    <t>06/10/2025 10:47:12</t>
  </si>
  <si>
    <t>cockburn farm</t>
  </si>
  <si>
    <t>06/10/2025 10:49:18</t>
  </si>
  <si>
    <t>11/1 john street</t>
  </si>
  <si>
    <t>06/10/2025 10:54:32</t>
  </si>
  <si>
    <t>06/10/2025 11:11:25</t>
  </si>
  <si>
    <t>06/10/2025 11:12:12</t>
  </si>
  <si>
    <t>06/10/2025 11:21:41</t>
  </si>
  <si>
    <t>06/10/2025 11:28:34</t>
  </si>
  <si>
    <t>06/10/2025 11:37:55</t>
  </si>
  <si>
    <t>06/10/2025 11:38:33</t>
  </si>
  <si>
    <t>06/10/2025 11:41:13</t>
  </si>
  <si>
    <t>06/10/2025 11:46:23</t>
  </si>
  <si>
    <t>06/10/2025 11:54:11</t>
  </si>
  <si>
    <t>13 engine road</t>
  </si>
  <si>
    <t>06/10/2025 12:09:52</t>
  </si>
  <si>
    <t>06/10/2025 12:20:17</t>
  </si>
  <si>
    <t>06/10/2025 12:23:27</t>
  </si>
  <si>
    <t>06/10/2025 12:28:58</t>
  </si>
  <si>
    <t>06/10/2025 12:29:28</t>
  </si>
  <si>
    <t>06/10/2025 12:30:29</t>
  </si>
  <si>
    <t>06/10/2025 12:31:40</t>
  </si>
  <si>
    <t>06/10/2025 12:36:57</t>
  </si>
  <si>
    <t>06/10/2025 13:35:30</t>
  </si>
  <si>
    <t>06/10/2025 13:37:12</t>
  </si>
  <si>
    <t>06/10/2025 13:37:40</t>
  </si>
  <si>
    <t>06/10/2025 13:43:30</t>
  </si>
  <si>
    <t>06/10/2025 14:00:23</t>
  </si>
  <si>
    <t>06/10/2025 14:05:00</t>
  </si>
  <si>
    <t>06/10/2025 14:05:51</t>
  </si>
  <si>
    <t>06/10/2025 14:22:51</t>
  </si>
  <si>
    <t>4 the glebe</t>
  </si>
  <si>
    <t>06/10/2025 14:23:06</t>
  </si>
  <si>
    <t>06/10/2025 14:27:18</t>
  </si>
  <si>
    <t>06/10/2025 14:29:19</t>
  </si>
  <si>
    <t>06/10/2025 14:33:15</t>
  </si>
  <si>
    <t>06/10/2025 14:58:50</t>
  </si>
  <si>
    <t>06/10/2025 15:04:30</t>
  </si>
  <si>
    <t>06/10/2025 15:12:16</t>
  </si>
  <si>
    <t>06/10/2025 15:14:57</t>
  </si>
  <si>
    <t>06/10/2025 15:16:05</t>
  </si>
  <si>
    <t>06/10/2025 15:16:12</t>
  </si>
  <si>
    <t>06/10/2025 15:19:55</t>
  </si>
  <si>
    <t>06/10/2025 15:38:38</t>
  </si>
  <si>
    <t>gorton loan</t>
  </si>
  <si>
    <t>06/10/2025 15:38:58</t>
  </si>
  <si>
    <t>06/10/2025 15:40:42</t>
  </si>
  <si>
    <t>06/10/2025 15:49:04</t>
  </si>
  <si>
    <t>06/10/2025 15:50:47</t>
  </si>
  <si>
    <t>06/10/2025 16:04:54</t>
  </si>
  <si>
    <t>06/10/2025 16:08:00</t>
  </si>
  <si>
    <t>123 easter drylaw drive</t>
  </si>
  <si>
    <t>06/10/2025 16:18:18</t>
  </si>
  <si>
    <t>06/10/2025 17:03:18</t>
  </si>
  <si>
    <t>06/10/2025 17:17:20</t>
  </si>
  <si>
    <t>07/10/2025 06:06:37</t>
  </si>
  <si>
    <t>07/10/2025 06:07:08</t>
  </si>
  <si>
    <t>07/10/2025 07:23:12</t>
  </si>
  <si>
    <t>07/10/2025 07:28:36</t>
  </si>
  <si>
    <t>07/10/2025 08:05:31</t>
  </si>
  <si>
    <t>07/10/2025 08:11:45</t>
  </si>
  <si>
    <t>07/10/2025 08:13:52</t>
  </si>
  <si>
    <t>07/10/2025 08:14:56</t>
  </si>
  <si>
    <t>07/10/2025 08:25:12</t>
  </si>
  <si>
    <t>07/10/2025 08:26:31</t>
  </si>
  <si>
    <t>07/10/2025 08:44:37</t>
  </si>
  <si>
    <t>07/10/2025 08:46:01</t>
  </si>
  <si>
    <t>07/10/2025 08:48:00</t>
  </si>
  <si>
    <t>07/10/2025 08:55:31</t>
  </si>
  <si>
    <t>07/10/2025 08:56:56</t>
  </si>
  <si>
    <t>07/10/2025 09:01:49</t>
  </si>
  <si>
    <t>07/10/2025 09:47:57</t>
  </si>
  <si>
    <t>07/10/2025 10:09:24</t>
  </si>
  <si>
    <t>07/10/2025 10:14:12</t>
  </si>
  <si>
    <t>07/10/2025 10:21:42</t>
  </si>
  <si>
    <t>07/10/2025 10:24:30</t>
  </si>
  <si>
    <t>07/10/2025 10:31:41</t>
  </si>
  <si>
    <t>07/10/2025 10:47:29</t>
  </si>
  <si>
    <t>07/10/2025 10:52:53</t>
  </si>
  <si>
    <t>07/10/2025 10:57:13</t>
  </si>
  <si>
    <t>07/10/2025 10:57:37</t>
  </si>
  <si>
    <t>07/10/2025 11:06:44</t>
  </si>
  <si>
    <t>07/10/2025 11:11:08</t>
  </si>
  <si>
    <t>07/10/2025 11:14:14</t>
  </si>
  <si>
    <t>07/10/2025 11:25:13</t>
  </si>
  <si>
    <t>07/10/2025 11:28:09</t>
  </si>
  <si>
    <t>07/10/2025 11:38:07</t>
  </si>
  <si>
    <t>17g ramsay colliery</t>
  </si>
  <si>
    <t>07/10/2025 11:43:00</t>
  </si>
  <si>
    <t>07/10/2025 11:50:08</t>
  </si>
  <si>
    <t xml:space="preserve">john findlay </t>
  </si>
  <si>
    <t>07/10/2025 11:52:45</t>
  </si>
  <si>
    <t>07/10/2025 11:54:06</t>
  </si>
  <si>
    <t>Loop Cardboard mxk</t>
  </si>
  <si>
    <t>07/10/2025 11:56:10</t>
  </si>
  <si>
    <t>Loop Cardboard wrt</t>
  </si>
  <si>
    <t>07/10/2025 11:59:27</t>
  </si>
  <si>
    <t>Loop Cardboard Out mxk</t>
  </si>
  <si>
    <t>07/10/2025 12:00:17</t>
  </si>
  <si>
    <t>Loop Waste mxk</t>
  </si>
  <si>
    <t>07/10/2025 12:02:54</t>
  </si>
  <si>
    <t>07/10/2025 12:05:29</t>
  </si>
  <si>
    <t>Loop Cardboard Out wrt</t>
  </si>
  <si>
    <t>07/10/2025 12:06:09</t>
  </si>
  <si>
    <t>Loop Waste wrt</t>
  </si>
  <si>
    <t>07/10/2025 12:07:45</t>
  </si>
  <si>
    <t>Loop Waste Out mxk</t>
  </si>
  <si>
    <t>07/10/2025 12:08:42</t>
  </si>
  <si>
    <t>07/10/2025 12:15:23</t>
  </si>
  <si>
    <t>Loop Waste Out wrt</t>
  </si>
  <si>
    <t>07/10/2025 12:16:59</t>
  </si>
  <si>
    <t>07/10/2025 12:23:16</t>
  </si>
  <si>
    <t>07/10/2025 12:32:39</t>
  </si>
  <si>
    <t xml:space="preserve">irish michael </t>
  </si>
  <si>
    <t>07/10/2025 12:48:17</t>
  </si>
  <si>
    <t>07/10/2025 12:59:25</t>
  </si>
  <si>
    <t>07/10/2025 12:59:38</t>
  </si>
  <si>
    <t>07/10/2025 13:16:24</t>
  </si>
  <si>
    <t>26 mayfield road</t>
  </si>
  <si>
    <t>07/10/2025 13:18:19</t>
  </si>
  <si>
    <t>07/10/2025 13:34:03</t>
  </si>
  <si>
    <t>07/10/2025 13:41:32</t>
  </si>
  <si>
    <t>07/10/2025 17:09:00</t>
  </si>
  <si>
    <t>07/10/2025 17:57:08</t>
  </si>
  <si>
    <t>07/10/2025 17:57:51</t>
  </si>
  <si>
    <t>08/10/2025 06:06:22</t>
  </si>
  <si>
    <t>08/10/2025 06:17:30</t>
  </si>
  <si>
    <t>08/10/2025 06:19:15</t>
  </si>
  <si>
    <t>08/10/2025 07:03:05</t>
  </si>
  <si>
    <t>08/10/2025 07:24:14</t>
  </si>
  <si>
    <t>08/10/2025 07:48:01</t>
  </si>
  <si>
    <t>08/10/2025 07:48:42</t>
  </si>
  <si>
    <t>08/10/2025 07:59:08</t>
  </si>
  <si>
    <t>08/10/2025 08:00:38</t>
  </si>
  <si>
    <t>08/10/2025 08:08:02</t>
  </si>
  <si>
    <t>08/10/2025 08:15:46</t>
  </si>
  <si>
    <t>08/10/2025 08:16:11</t>
  </si>
  <si>
    <t>08/10/2025 08:16:30</t>
  </si>
  <si>
    <t>08/10/2025 08:16:37</t>
  </si>
  <si>
    <t>08/10/2025 08:18:43</t>
  </si>
  <si>
    <t>08/10/2025 08:21:42</t>
  </si>
  <si>
    <t>08/10/2025 08:21:55</t>
  </si>
  <si>
    <t>08/10/2025 08:30:09</t>
  </si>
  <si>
    <t>08/10/2025 08:37:56</t>
  </si>
  <si>
    <t>v</t>
  </si>
  <si>
    <t>08/10/2025 08:53:23</t>
  </si>
  <si>
    <t>08/10/2025 09:03:12</t>
  </si>
  <si>
    <t>08/10/2025 09:13:27</t>
  </si>
  <si>
    <t>08/10/2025 09:13:52</t>
  </si>
  <si>
    <t>08/10/2025 09:23:25</t>
  </si>
  <si>
    <t>08/10/2025 09:28:27</t>
  </si>
  <si>
    <t>08/10/2025 09:40:26</t>
  </si>
  <si>
    <t>08/10/2025 09:46:13</t>
  </si>
  <si>
    <t>08/10/2025 09:57:47</t>
  </si>
  <si>
    <t>08/10/2025 09:58:06</t>
  </si>
  <si>
    <t>08/10/2025 09:58:25</t>
  </si>
  <si>
    <t>08/10/2025 10:01:17</t>
  </si>
  <si>
    <t>08/10/2025 10:08:58</t>
  </si>
  <si>
    <t>08/10/2025 10:25:51</t>
  </si>
  <si>
    <t>08/10/2025 10:28:17</t>
  </si>
  <si>
    <t>08/10/2025 10:29:49</t>
  </si>
  <si>
    <t>08/10/2025 10:39:26</t>
  </si>
  <si>
    <t>08/10/2025 10:47:41</t>
  </si>
  <si>
    <t>08/10/2025 10:53:12</t>
  </si>
  <si>
    <t>08/10/2025 10:59:43</t>
  </si>
  <si>
    <t>08/10/2025 11:00:17</t>
  </si>
  <si>
    <t xml:space="preserve">1 blackford hill rise </t>
  </si>
  <si>
    <t>08/10/2025 11:09:26</t>
  </si>
  <si>
    <t>08/10/2025 11:21:53</t>
  </si>
  <si>
    <t>08/10/2025 11:25:05</t>
  </si>
  <si>
    <t>08/10/2025 11:26:35</t>
  </si>
  <si>
    <t>08/10/2025 11:30:31</t>
  </si>
  <si>
    <t>08/10/2025 11:31:07</t>
  </si>
  <si>
    <t>08/10/2025 11:34:05</t>
  </si>
  <si>
    <t>08/10/2025 11:36:09</t>
  </si>
  <si>
    <t>08/10/2025 11:44:59</t>
  </si>
  <si>
    <t>08/10/2025 11:49:58</t>
  </si>
  <si>
    <t>08/10/2025 11:57:35</t>
  </si>
  <si>
    <t>08/10/2025 12:02:38</t>
  </si>
  <si>
    <t>08/10/2025 12:03:48</t>
  </si>
  <si>
    <t>08/10/2025 12:13:44</t>
  </si>
  <si>
    <t>08/10/2025 12:15:56</t>
  </si>
  <si>
    <t>08/10/2025 12:17:44</t>
  </si>
  <si>
    <t>08/10/2025 12:40:11</t>
  </si>
  <si>
    <t>08/10/2025 12:54:05</t>
  </si>
  <si>
    <t>08/10/2025 12:56:26</t>
  </si>
  <si>
    <t>08/10/2025 13:01:54</t>
  </si>
  <si>
    <t>08/10/2025 13:05:40</t>
  </si>
  <si>
    <t>08/10/2025 13:07:54</t>
  </si>
  <si>
    <t>08/10/2025 13:14:49</t>
  </si>
  <si>
    <t>18 craighall terace</t>
  </si>
  <si>
    <t>08/10/2025 13:24:56</t>
  </si>
  <si>
    <t>08/10/2025 13:29:03</t>
  </si>
  <si>
    <t>08/10/2025 13:31:19</t>
  </si>
  <si>
    <t>08/10/2025 13:40:25</t>
  </si>
  <si>
    <t>08/10/2025 13:40:39</t>
  </si>
  <si>
    <t>08/10/2025 13:52:09</t>
  </si>
  <si>
    <t>08/10/2025 13:57:28</t>
  </si>
  <si>
    <t>08/10/2025 13:59:10</t>
  </si>
  <si>
    <t>08/10/2025 14:30:35</t>
  </si>
  <si>
    <t>08/10/2025 14:35:05</t>
  </si>
  <si>
    <t>08/10/2025 14:36:24</t>
  </si>
  <si>
    <t>08/10/2025 14:41:30</t>
  </si>
  <si>
    <t>08/10/2025 14:49:12</t>
  </si>
  <si>
    <t>08/10/2025 14:52:39</t>
  </si>
  <si>
    <t>08/10/2025 15:15:04</t>
  </si>
  <si>
    <t>08/10/2025 15:17:17</t>
  </si>
  <si>
    <t>08/10/2025 15:27:26</t>
  </si>
  <si>
    <t>08/10/2025 15:28:11</t>
  </si>
  <si>
    <t>08/10/2025 15:32:24</t>
  </si>
  <si>
    <t>08/10/2025 15:35:10</t>
  </si>
  <si>
    <t>08/10/2025 15:40:28</t>
  </si>
  <si>
    <t>08/10/2025 16:02:31</t>
  </si>
  <si>
    <t>08/10/2025 16:09:38</t>
  </si>
  <si>
    <t>08/10/2025 16:27:48</t>
  </si>
  <si>
    <t>08/10/2025 16:36:51</t>
  </si>
  <si>
    <t>08/10/2025 16:38:40</t>
  </si>
  <si>
    <t>08/10/2025 16:55:16</t>
  </si>
  <si>
    <t>26 stoneybank gardens</t>
  </si>
  <si>
    <t>08/10/2025 17:04:38</t>
  </si>
  <si>
    <t>260 rullion road</t>
  </si>
  <si>
    <t>08/10/2025 17:06:52</t>
  </si>
  <si>
    <t>08/10/2025 17:09:07</t>
  </si>
  <si>
    <t>08/10/2025 17:14:58</t>
  </si>
  <si>
    <t>08/10/2025 18:12:49</t>
  </si>
  <si>
    <t>08/10/2025 18:19:26</t>
  </si>
  <si>
    <t>09/10/2025 05:57:45</t>
  </si>
  <si>
    <t>09/10/2025 06:04:18</t>
  </si>
  <si>
    <t>09/10/2025 06:20:11</t>
  </si>
  <si>
    <t>09/10/2025 06:31:18</t>
  </si>
  <si>
    <t>09/10/2025 07:00:07</t>
  </si>
  <si>
    <t>09/10/2025 07:20:43</t>
  </si>
  <si>
    <t>09/10/2025 07:39:30</t>
  </si>
  <si>
    <t>09/10/2025 07:50:16</t>
  </si>
  <si>
    <t>09/10/2025 08:01:17</t>
  </si>
  <si>
    <t>09/10/2025 08:03:41</t>
  </si>
  <si>
    <t>09/10/2025 08:42:12</t>
  </si>
  <si>
    <t>09/10/2025 08:42:57</t>
  </si>
  <si>
    <t>09/10/2025 08:47:32</t>
  </si>
  <si>
    <t>09/10/2025 09:04:03</t>
  </si>
  <si>
    <t>09/10/2025 09:13:07</t>
  </si>
  <si>
    <t>tarmac cement plant</t>
  </si>
  <si>
    <t>09/10/2025 09:21:19</t>
  </si>
  <si>
    <t>09/10/2025 09:23:50</t>
  </si>
  <si>
    <t>09/10/2025 09:27:28</t>
  </si>
  <si>
    <t>09/10/2025 09:30:06</t>
  </si>
  <si>
    <t>09/10/2025 09:33:54</t>
  </si>
  <si>
    <t>09/10/2025 09:40:54</t>
  </si>
  <si>
    <t>09/10/2025 09:53:08</t>
  </si>
  <si>
    <t>09/10/2025 10:14:31</t>
  </si>
  <si>
    <t>09/10/2025 10:40:03</t>
  </si>
  <si>
    <t>09/10/2025 10:44:46</t>
  </si>
  <si>
    <t>09/10/2025 10:46:25</t>
  </si>
  <si>
    <t>09/10/2025 10:58:43</t>
  </si>
  <si>
    <t>09/10/2025 10:58:57</t>
  </si>
  <si>
    <t>09/10/2025 11:09:55</t>
  </si>
  <si>
    <t>09/10/2025 11:18:07</t>
  </si>
  <si>
    <t>09/10/2025 11:29:57</t>
  </si>
  <si>
    <t>09/10/2025 11:45:02</t>
  </si>
  <si>
    <t>09/10/2025 11:52:50</t>
  </si>
  <si>
    <t>09/10/2025 12:03:22</t>
  </si>
  <si>
    <t>09/10/2025 12:14:46</t>
  </si>
  <si>
    <t>09/10/2025 12:46:35</t>
  </si>
  <si>
    <t>83 peffer place</t>
  </si>
  <si>
    <t>09/10/2025 12:51:10</t>
  </si>
  <si>
    <t>09/10/2025 13:06:02</t>
  </si>
  <si>
    <t>09/10/2025 13:11:25</t>
  </si>
  <si>
    <t>30 cluny gardens</t>
  </si>
  <si>
    <t>09/10/2025 13:29:50</t>
  </si>
  <si>
    <t>09/10/2025 13:44:52</t>
  </si>
  <si>
    <t>09/10/2025 13:45:59</t>
  </si>
  <si>
    <t>09/10/2025 14:13:34</t>
  </si>
  <si>
    <t>09/10/2025 14:16:33</t>
  </si>
  <si>
    <t>09/10/2025 14:21:53</t>
  </si>
  <si>
    <t>09/10/2025 14:23:40</t>
  </si>
  <si>
    <t>09/10/2025 14:26:06</t>
  </si>
  <si>
    <t>09/10/2025 14:26:26</t>
  </si>
  <si>
    <t>09/10/2025 14:26:51</t>
  </si>
  <si>
    <t>09/10/2025 14:29:07</t>
  </si>
  <si>
    <t>09/10/2025 14:31:11</t>
  </si>
  <si>
    <t>09/10/2025 14:31:55</t>
  </si>
  <si>
    <t xml:space="preserve">h5 air </t>
  </si>
  <si>
    <t>09/10/2025 14:36:39</t>
  </si>
  <si>
    <t>09/10/2025 14:37:19</t>
  </si>
  <si>
    <t>09/10/2025 14:41:54</t>
  </si>
  <si>
    <t>09/10/2025 14:42:31</t>
  </si>
  <si>
    <t>09/10/2025 14:43:41</t>
  </si>
  <si>
    <t>09/10/2025 14:45:47</t>
  </si>
  <si>
    <t>09/10/2025 14:46:16</t>
  </si>
  <si>
    <t>09/10/2025 14:46:45</t>
  </si>
  <si>
    <t>09/10/2025 14:47:27</t>
  </si>
  <si>
    <t xml:space="preserve"> unit 13 ramsay colliery </t>
  </si>
  <si>
    <t>09/10/2025 14:55:17</t>
  </si>
  <si>
    <t>09/10/2025 15:06:36</t>
  </si>
  <si>
    <t>09/10/2025 15:11:51</t>
  </si>
  <si>
    <t>29 spring gardens</t>
  </si>
  <si>
    <t>09/10/2025 15:14:06</t>
  </si>
  <si>
    <t>09/10/2025 15:34:28</t>
  </si>
  <si>
    <t>09/10/2025 15:34:34</t>
  </si>
  <si>
    <t>09/10/2025 15:37:28</t>
  </si>
  <si>
    <t>09/10/2025 15:39:42</t>
  </si>
  <si>
    <t>09/10/2025 15:40:06</t>
  </si>
  <si>
    <t>09/10/2025 15:45:12</t>
  </si>
  <si>
    <t>09/10/2025 15:48:06</t>
  </si>
  <si>
    <t>09/10/2025 15:49:24</t>
  </si>
  <si>
    <t>09/10/2025 15:58:35</t>
  </si>
  <si>
    <t>09/10/2025 16:01:41</t>
  </si>
  <si>
    <t>09/10/2025 16:23:29</t>
  </si>
  <si>
    <t>09/10/2025 16:28:11</t>
  </si>
  <si>
    <t>09/10/2025 16:35:47</t>
  </si>
  <si>
    <t>09/10/2025 16:59:17</t>
  </si>
  <si>
    <t>09/10/2025 16:59:35</t>
  </si>
  <si>
    <t>10/10/2025 05:57:50</t>
  </si>
  <si>
    <t>10/10/2025 06:09:39</t>
  </si>
  <si>
    <t>10/10/2025 06:49:58</t>
  </si>
  <si>
    <t>10/10/2025 06:55:32</t>
  </si>
  <si>
    <t>10/10/2025 06:57:44</t>
  </si>
  <si>
    <t>10/10/2025 07:39:25</t>
  </si>
  <si>
    <t>10/10/2025 07:52:45</t>
  </si>
  <si>
    <t>10/10/2025 07:56:22</t>
  </si>
  <si>
    <t>26 glenorchy road</t>
  </si>
  <si>
    <t>10/10/2025 08:02:58</t>
  </si>
  <si>
    <t>10/10/2025 08:06:40</t>
  </si>
  <si>
    <t>10/10/2025 08:07:06</t>
  </si>
  <si>
    <t>10/10/2025 08:10:18</t>
  </si>
  <si>
    <t>10/10/2025 08:10:53</t>
  </si>
  <si>
    <t>10/10/2025 08:15:39</t>
  </si>
  <si>
    <t>10/10/2025 08:26:09</t>
  </si>
  <si>
    <t>10/10/2025 08:26:29</t>
  </si>
  <si>
    <t>10/10/2025 08:32:22</t>
  </si>
  <si>
    <t>10/10/2025 08:55:04</t>
  </si>
  <si>
    <t>10/10/2025 08:56:13</t>
  </si>
  <si>
    <t>10/10/2025 09:03:34</t>
  </si>
  <si>
    <t>10/10/2025 09:10:27</t>
  </si>
  <si>
    <t>10/10/2025 09:12:12</t>
  </si>
  <si>
    <t>10/10/2025 09:16:21</t>
  </si>
  <si>
    <t>10/10/2025 09:19:50</t>
  </si>
  <si>
    <t>10/10/2025 09:31:56</t>
  </si>
  <si>
    <t>10/10/2025 09:42:04</t>
  </si>
  <si>
    <t>10/10/2025 09:44:31</t>
  </si>
  <si>
    <t>10/10/2025 09:55:48</t>
  </si>
  <si>
    <t>10/10/2025 10:01:52</t>
  </si>
  <si>
    <t>10/10/2025 10:09:58</t>
  </si>
  <si>
    <t>10/10/2025 10:11:41</t>
  </si>
  <si>
    <t>10/10/2025 10:22:31</t>
  </si>
  <si>
    <t>10/10/2025 10:27:00</t>
  </si>
  <si>
    <t>10/10/2025 10:51:19</t>
  </si>
  <si>
    <t>10/10/2025 11:47:12</t>
  </si>
  <si>
    <t>10/10/2025 11:58:40</t>
  </si>
  <si>
    <t>10/10/2025 12:16:17</t>
  </si>
  <si>
    <t>10/10/2025 12:23:21</t>
  </si>
  <si>
    <t>10/10/2025 12:26:23</t>
  </si>
  <si>
    <t>10/10/2025 12:29:49</t>
  </si>
  <si>
    <t>10/10/2025 12:30:21</t>
  </si>
  <si>
    <t>10/10/2025 12:33:16</t>
  </si>
  <si>
    <t>34 seaview terrace</t>
  </si>
  <si>
    <t>10/10/2025 12:38:08</t>
  </si>
  <si>
    <t>10/10/2025 12:42:40</t>
  </si>
  <si>
    <t>10/10/2025 12:42:52</t>
  </si>
  <si>
    <t>10/10/2025 12:46:49</t>
  </si>
  <si>
    <t>10/10/2025 12:47:08</t>
  </si>
  <si>
    <t>10/10/2025 12:47:25</t>
  </si>
  <si>
    <t>10/10/2025 12:54:31</t>
  </si>
  <si>
    <t>10/10/2025 13:28:41</t>
  </si>
  <si>
    <t>10/10/2025 13:29:29</t>
  </si>
  <si>
    <t>10/10/2025 13:29:57</t>
  </si>
  <si>
    <t>10/10/2025 13:31:33</t>
  </si>
  <si>
    <t>10/10/2025 13:35:49</t>
  </si>
  <si>
    <t>10/10/2025 13:36:43</t>
  </si>
  <si>
    <t>10/10/2025 13:40:14</t>
  </si>
  <si>
    <t>10/10/2025 13:43:31</t>
  </si>
  <si>
    <t>10/10/2025 13:44:17</t>
  </si>
  <si>
    <t>10/10/2025 13:50:41</t>
  </si>
  <si>
    <t>10/10/2025 13:50:57</t>
  </si>
  <si>
    <t>10/10/2025 14:00:23</t>
  </si>
  <si>
    <t>10/10/2025 14:00:39</t>
  </si>
  <si>
    <t>10/10/2025 14:07:42</t>
  </si>
  <si>
    <t>10/10/2025 14:22:52</t>
  </si>
  <si>
    <t>10/10/2025 14:28:37</t>
  </si>
  <si>
    <t>10/10/2025 14:39:47</t>
  </si>
  <si>
    <t>10/10/2025 14:47:26</t>
  </si>
  <si>
    <t>4 murrayfield avenue</t>
  </si>
  <si>
    <t>10/10/2025 14:48:42</t>
  </si>
  <si>
    <t>10/10/2025 14:56:03</t>
  </si>
  <si>
    <t>10/10/2025 15:07:58</t>
  </si>
  <si>
    <t>10/10/2025 15:14:18</t>
  </si>
  <si>
    <t>10/10/2025 15:32:28</t>
  </si>
  <si>
    <t>10/10/2025 15:39:25</t>
  </si>
  <si>
    <t>10/10/2025 15:43:35</t>
  </si>
  <si>
    <t>10/10/2025 15:56:40</t>
  </si>
  <si>
    <t>10/10/2025 15:57:00</t>
  </si>
  <si>
    <t>10/10/2025 16:01:29</t>
  </si>
  <si>
    <t>10/10/2025 16:07:57</t>
  </si>
  <si>
    <t>10/10/2025 16:37:59</t>
  </si>
  <si>
    <t>10/10/2025 16:51:44</t>
  </si>
  <si>
    <t>10/10/2025 16:56:12</t>
  </si>
  <si>
    <t>10/10/2025 17:00:05</t>
  </si>
  <si>
    <t>10/10/2025 17:14:47</t>
  </si>
  <si>
    <t>10/10/2025 17:15:21</t>
  </si>
  <si>
    <t>10/10/2025 17:30:25</t>
  </si>
  <si>
    <t>11/10/2025 06:06:39</t>
  </si>
  <si>
    <t>11/10/2025 06:11:13</t>
  </si>
  <si>
    <t>11/10/2025 08:27:01</t>
  </si>
  <si>
    <t>11/10/2025 09:14:24</t>
  </si>
  <si>
    <t>11/10/2025 09:20:17</t>
  </si>
  <si>
    <t>11/10/2025 09:36:44</t>
  </si>
  <si>
    <t>6 helen lane</t>
  </si>
  <si>
    <t>11/10/2025 09:44:56</t>
  </si>
  <si>
    <t>11/10/2025 10:58:05</t>
  </si>
  <si>
    <t>11/10/2025 11:11:24</t>
  </si>
  <si>
    <t>11/10/2025 12:48:12</t>
  </si>
  <si>
    <t>13/10/2025 06:23:10</t>
  </si>
  <si>
    <t>13/10/2025 06:37:00</t>
  </si>
  <si>
    <t>13/10/2025 06:55:57</t>
  </si>
  <si>
    <t>13/10/2025 07:08:10</t>
  </si>
  <si>
    <t>13/10/2025 07:09:06</t>
  </si>
  <si>
    <t>13/10/2025 07:43:53</t>
  </si>
  <si>
    <t>po18 tsz Biffa</t>
  </si>
  <si>
    <t>13/10/2025 07:44:22</t>
  </si>
  <si>
    <t>13/10/2025 07:55:58</t>
  </si>
  <si>
    <t>13/10/2025 08:04:55</t>
  </si>
  <si>
    <t>13/10/2025 08:05:19</t>
  </si>
  <si>
    <t>13/10/2025 08:08:09</t>
  </si>
  <si>
    <t>13/10/2025 08:13:21</t>
  </si>
  <si>
    <t>13/10/2025 08:16:29</t>
  </si>
  <si>
    <t>13/10/2025 08:17:41</t>
  </si>
  <si>
    <t>13/10/2025 08:18:10</t>
  </si>
  <si>
    <t xml:space="preserve">Loop Waste </t>
  </si>
  <si>
    <t>13/10/2025 08:22:18</t>
  </si>
  <si>
    <t>13/10/2025 08:22:39</t>
  </si>
  <si>
    <t>13/10/2025 08:26:29</t>
  </si>
  <si>
    <t>13/10/2025 08:26:43</t>
  </si>
  <si>
    <t>13/10/2025 08:29:22</t>
  </si>
  <si>
    <t>13/10/2025 08:32:31</t>
  </si>
  <si>
    <t>13/10/2025 08:38:26</t>
  </si>
  <si>
    <t>13/10/2025 08:53:26</t>
  </si>
  <si>
    <t>13/10/2025 08:54:54</t>
  </si>
  <si>
    <t>13/10/2025 08:56:46</t>
  </si>
  <si>
    <t>13/10/2025 09:01:32</t>
  </si>
  <si>
    <t>13/10/2025 09:09:31</t>
  </si>
  <si>
    <t>13/10/2025 09:13:04</t>
  </si>
  <si>
    <t>13/10/2025 09:13:40</t>
  </si>
  <si>
    <t>13/10/2025 09:16:30</t>
  </si>
  <si>
    <t>13/10/2025 09:22:54</t>
  </si>
  <si>
    <t>13/10/2025 09:23:32</t>
  </si>
  <si>
    <t>13/10/2025 09:30:48</t>
  </si>
  <si>
    <t>13/10/2025 09:47:51</t>
  </si>
  <si>
    <t>13/10/2025 10:04:50</t>
  </si>
  <si>
    <t>13/10/2025 10:08:28</t>
  </si>
  <si>
    <t>13/10/2025 10:38:36</t>
  </si>
  <si>
    <t>13/10/2025 10:43:41</t>
  </si>
  <si>
    <t>13/10/2025 11:08:08</t>
  </si>
  <si>
    <t>13/10/2025 11:09:31</t>
  </si>
  <si>
    <t>13/10/2025 11:27:44</t>
  </si>
  <si>
    <t>13/10/2025 11:32:55</t>
  </si>
  <si>
    <t>13/10/2025 11:34:18</t>
  </si>
  <si>
    <t>13/10/2025 11:43:01</t>
  </si>
  <si>
    <t>13/10/2025 11:53:39</t>
  </si>
  <si>
    <t>13/10/2025 11:56:52</t>
  </si>
  <si>
    <t>13/10/2025 12:13:07</t>
  </si>
  <si>
    <t>13/10/2025 12:27:33</t>
  </si>
  <si>
    <t>13/10/2025 12:29:32</t>
  </si>
  <si>
    <t>13/10/2025 12:30:08</t>
  </si>
  <si>
    <t>13/10/2025 12:39:47</t>
  </si>
  <si>
    <t>13/10/2025 12:40:28</t>
  </si>
  <si>
    <t>13/10/2025 12:46:51</t>
  </si>
  <si>
    <t>13/10/2025 12:55:46</t>
  </si>
  <si>
    <t>13/10/2025 13:00:19</t>
  </si>
  <si>
    <t>13/10/2025 13:08:03</t>
  </si>
  <si>
    <t>10 abbotsford court</t>
  </si>
  <si>
    <t>13/10/2025 13:23:54</t>
  </si>
  <si>
    <t>13/10/2025 13:44:06</t>
  </si>
  <si>
    <t>13/10/2025 13:44:21</t>
  </si>
  <si>
    <t>13/10/2025 14:47:10</t>
  </si>
  <si>
    <t>13/10/2025 14:50:51</t>
  </si>
  <si>
    <t>15 lauriston place</t>
  </si>
  <si>
    <t>13/10/2025 15:03:34</t>
  </si>
  <si>
    <t>13/10/2025 15:08:19</t>
  </si>
  <si>
    <t>13/10/2025 15:10:54</t>
  </si>
  <si>
    <t>13/10/2025 15:26:50</t>
  </si>
  <si>
    <t>13/10/2025 15:29:08</t>
  </si>
  <si>
    <t>13/10/2025 15:32:51</t>
  </si>
  <si>
    <t>13/10/2025 15:33:40</t>
  </si>
  <si>
    <t>13/10/2025 15:37:03</t>
  </si>
  <si>
    <t>13/10/2025 15:44:22</t>
  </si>
  <si>
    <t>13/10/2025 15:44:43</t>
  </si>
  <si>
    <t>13/10/2025 15:49:06</t>
  </si>
  <si>
    <t>13/10/2025 16:01:47</t>
  </si>
  <si>
    <t>99 bankhead crossway north</t>
  </si>
  <si>
    <t>13/10/2025 16:02:56</t>
  </si>
  <si>
    <t>13/10/2025 16:11:11</t>
  </si>
  <si>
    <t>51 swanston gardens</t>
  </si>
  <si>
    <t>13/10/2025 16:11:29</t>
  </si>
  <si>
    <t>13/10/2025 16:11:57</t>
  </si>
  <si>
    <t>13/10/2025 16:17:39</t>
  </si>
  <si>
    <t>13/10/2025 16:29:18</t>
  </si>
  <si>
    <t>13/10/2025 16:42:35</t>
  </si>
  <si>
    <t>10 polton road</t>
  </si>
  <si>
    <t>13/10/2025 16:43:05</t>
  </si>
  <si>
    <t>13/10/2025 16:44:28</t>
  </si>
  <si>
    <t>13/10/2025 17:00:32</t>
  </si>
  <si>
    <t>13/10/2025 17:10:32</t>
  </si>
  <si>
    <t>14/10/2025 06:51:14</t>
  </si>
  <si>
    <t>14/10/2025 07:02:37</t>
  </si>
  <si>
    <t>14/10/2025 07:15:35</t>
  </si>
  <si>
    <t>14/10/2025 07:22:35</t>
  </si>
  <si>
    <t>14/10/2025 07:38:58</t>
  </si>
  <si>
    <t>14/10/2025 07:40:08</t>
  </si>
  <si>
    <t>14/10/2025 07:48:24</t>
  </si>
  <si>
    <t>14/10/2025 07:48:38</t>
  </si>
  <si>
    <t>14/10/2025 07:48:59</t>
  </si>
  <si>
    <t>14/10/2025 08:03:24</t>
  </si>
  <si>
    <t>14/10/2025 08:09:21</t>
  </si>
  <si>
    <t>14/10/2025 08:09:54</t>
  </si>
  <si>
    <t>14/10/2025 08:17:31</t>
  </si>
  <si>
    <t>14/10/2025 08:21:19</t>
  </si>
  <si>
    <t>14/10/2025 08:21:51</t>
  </si>
  <si>
    <t>14/10/2025 08:27:59</t>
  </si>
  <si>
    <t>14/10/2025 08:32:25</t>
  </si>
  <si>
    <t>14/10/2025 08:39:33</t>
  </si>
  <si>
    <t>14/10/2025 08:40:33</t>
  </si>
  <si>
    <t>14/10/2025 08:47:41</t>
  </si>
  <si>
    <t>14/10/2025 08:48:31</t>
  </si>
  <si>
    <t>14/10/2025 08:52:37</t>
  </si>
  <si>
    <t>14/10/2025 09:02:49</t>
  </si>
  <si>
    <t>14/10/2025 09:05:15</t>
  </si>
  <si>
    <t>14/10/2025 09:07:00</t>
  </si>
  <si>
    <t>14/10/2025 09:08:20</t>
  </si>
  <si>
    <t>14/10/2025 09:08:57</t>
  </si>
  <si>
    <t>14/10/2025 09:32:40</t>
  </si>
  <si>
    <t>14/10/2025 09:49:30</t>
  </si>
  <si>
    <t>14/10/2025 09:52:15</t>
  </si>
  <si>
    <t>14/10/2025 10:01:53</t>
  </si>
  <si>
    <t>14/10/2025 10:10:17</t>
  </si>
  <si>
    <t>14/10/2025 10:16:49</t>
  </si>
  <si>
    <t>64 polton road</t>
  </si>
  <si>
    <t>14/10/2025 10:32:15</t>
  </si>
  <si>
    <t>14/10/2025 10:32:46</t>
  </si>
  <si>
    <t>14/10/2025 10:38:29</t>
  </si>
  <si>
    <t>14/10/2025 10:42:03</t>
  </si>
  <si>
    <t>elginhaugh house</t>
  </si>
  <si>
    <t>14/10/2025 10:50:06</t>
  </si>
  <si>
    <t>h5 air co</t>
  </si>
  <si>
    <t>14/10/2025 11:00:20</t>
  </si>
  <si>
    <t>14/10/2025 11:03:48</t>
  </si>
  <si>
    <t>14/10/2025 11:05:19</t>
  </si>
  <si>
    <t>14/10/2025 11:07:39</t>
  </si>
  <si>
    <t>14/10/2025 11:12:01</t>
  </si>
  <si>
    <t>14/10/2025 11:29:43</t>
  </si>
  <si>
    <t>14/10/2025 11:30:17</t>
  </si>
  <si>
    <t>14/10/2025 11:34:46</t>
  </si>
  <si>
    <t>14/10/2025 11:35:33</t>
  </si>
  <si>
    <t>14/10/2025 11:36:30</t>
  </si>
  <si>
    <t>14/10/2025 11:36:51</t>
  </si>
  <si>
    <t>14/10/2025 11:37:29</t>
  </si>
  <si>
    <t>14/10/2025 11:43:44</t>
  </si>
  <si>
    <t>14/10/2025 11:47:20</t>
  </si>
  <si>
    <t>14/10/2025 11:48:37</t>
  </si>
  <si>
    <t>18 eyre place lane</t>
  </si>
  <si>
    <t>14/10/2025 11:50:02</t>
  </si>
  <si>
    <t>14/10/2025 11:53:29</t>
  </si>
  <si>
    <t>14/10/2025 11:56:27</t>
  </si>
  <si>
    <t>14/10/2025 12:02:39</t>
  </si>
  <si>
    <t>14/10/2025 12:09:08</t>
  </si>
  <si>
    <t>14/10/2025 12:18:47</t>
  </si>
  <si>
    <t>14/10/2025 12:20:06</t>
  </si>
  <si>
    <t>14/10/2025 12:24:47</t>
  </si>
  <si>
    <t>14/10/2025 12:44:15</t>
  </si>
  <si>
    <t>14/10/2025 12:56:12</t>
  </si>
  <si>
    <t>14/10/2025 13:00:36</t>
  </si>
  <si>
    <t>41 dovecot road</t>
  </si>
  <si>
    <t>14/10/2025 13:01:28</t>
  </si>
  <si>
    <t>14/10/2025 13:31:03</t>
  </si>
  <si>
    <t>14/10/2025 13:41:45</t>
  </si>
  <si>
    <t>14/10/2025 13:43:06</t>
  </si>
  <si>
    <t>14/10/2025 13:43:48</t>
  </si>
  <si>
    <t>14/10/2025 13:47:15</t>
  </si>
  <si>
    <t>14/10/2025 13:52:30</t>
  </si>
  <si>
    <t>14/10/2025 14:10:34</t>
  </si>
  <si>
    <t>14/10/2025 14:18:26</t>
  </si>
  <si>
    <t>14/10/2025 14:22:50</t>
  </si>
  <si>
    <t>14/10/2025 14:24:39</t>
  </si>
  <si>
    <t>14/10/2025 14:26:47</t>
  </si>
  <si>
    <t>14/10/2025 14:34:37</t>
  </si>
  <si>
    <t>14/10/2025 15:04:19</t>
  </si>
  <si>
    <t>14/10/2025 15:12:15</t>
  </si>
  <si>
    <t>14/10/2025 15:18:12</t>
  </si>
  <si>
    <t>14/10/2025 15:34:07</t>
  </si>
  <si>
    <t>14/10/2025 15:35:13</t>
  </si>
  <si>
    <t>11 hillview crescent</t>
  </si>
  <si>
    <t>14/10/2025 15:39:33</t>
  </si>
  <si>
    <t>14/10/2025 15:40:25</t>
  </si>
  <si>
    <t>14/10/2025 15:46:40</t>
  </si>
  <si>
    <t>14/10/2025 15:51:31</t>
  </si>
  <si>
    <t>14/10/2025 16:01:35</t>
  </si>
  <si>
    <t>14/10/2025 16:05:41</t>
  </si>
  <si>
    <t>5 dryden crescent</t>
  </si>
  <si>
    <t>14/10/2025 16:10:51</t>
  </si>
  <si>
    <t>14/10/2025 16:15:50</t>
  </si>
  <si>
    <t>14/10/2025 16:19:28</t>
  </si>
  <si>
    <t>14/10/2025 16:22:19</t>
  </si>
  <si>
    <t>14/10/2025 16:23:43</t>
  </si>
  <si>
    <t>14/10/2025 16:32:12</t>
  </si>
  <si>
    <t>14/10/2025 16:37:58</t>
  </si>
  <si>
    <t>15/10/2025 06:50:14</t>
  </si>
  <si>
    <t>15/10/2025 06:53:26</t>
  </si>
  <si>
    <t>15/10/2025 06:54:00</t>
  </si>
  <si>
    <t>15/10/2025 06:56:01</t>
  </si>
  <si>
    <t>15/10/2025 07:02:06</t>
  </si>
  <si>
    <t>15/10/2025 08:04:36</t>
  </si>
  <si>
    <t>15/10/2025 08:04:59</t>
  </si>
  <si>
    <t>15/10/2025 08:05:34</t>
  </si>
  <si>
    <t>15/10/2025 08:05:51</t>
  </si>
  <si>
    <t>15/10/2025 08:06:35</t>
  </si>
  <si>
    <t>15/10/2025 08:11:31</t>
  </si>
  <si>
    <t>15/10/2025 08:14:34</t>
  </si>
  <si>
    <t>MURDOCH ENC 14 IN</t>
  </si>
  <si>
    <t>15/10/2025 08:15:12</t>
  </si>
  <si>
    <t>15/10/2025 08:18:16</t>
  </si>
  <si>
    <t>15/10/2025 08:24:17</t>
  </si>
  <si>
    <t>MURDOCH ENC 14 OUT</t>
  </si>
  <si>
    <t>15/10/2025 08:33:30</t>
  </si>
  <si>
    <t>15/10/2025 08:37:35</t>
  </si>
  <si>
    <t>15/10/2025 08:43:54</t>
  </si>
  <si>
    <t>KYLE IN</t>
  </si>
  <si>
    <t>15/10/2025 08:46:43</t>
  </si>
  <si>
    <t>15/10/2025 08:49:43</t>
  </si>
  <si>
    <t>KYLE OUT</t>
  </si>
  <si>
    <t>15/10/2025 08:51:58</t>
  </si>
  <si>
    <t>15/10/2025 08:57:54</t>
  </si>
  <si>
    <t>15/10/2025 09:10:28</t>
  </si>
  <si>
    <t>15/10/2025 09:10:47</t>
  </si>
  <si>
    <t>15/10/2025 09:21:30</t>
  </si>
  <si>
    <t>15/10/2025 09:25:54</t>
  </si>
  <si>
    <t>15/10/2025 09:28:03</t>
  </si>
  <si>
    <t>15/10/2025 09:32:10</t>
  </si>
  <si>
    <t>PLATINUM IN</t>
  </si>
  <si>
    <t>15/10/2025 09:32:31</t>
  </si>
  <si>
    <t>ENVIROHOUSE IN</t>
  </si>
  <si>
    <t>15/10/2025 09:39:15</t>
  </si>
  <si>
    <t>15/10/2025 09:42:46</t>
  </si>
  <si>
    <t>PLATINUM OUT</t>
  </si>
  <si>
    <t>15/10/2025 09:44:06</t>
  </si>
  <si>
    <t>ENVIROHOUSE OUT</t>
  </si>
  <si>
    <t>15/10/2025 09:53:22</t>
  </si>
  <si>
    <t>15/10/2025 09:56:14</t>
  </si>
  <si>
    <t>15/10/2025 10:06:09</t>
  </si>
  <si>
    <t>MURDOCH ENC14 OUT</t>
  </si>
  <si>
    <t>15/10/2025 10:26:42</t>
  </si>
  <si>
    <t>15/10/2025 10:32:55</t>
  </si>
  <si>
    <t>15/10/2025 10:51:25</t>
  </si>
  <si>
    <t>15/10/2025 11:07:56</t>
  </si>
  <si>
    <t>15/10/2025 11:08:09</t>
  </si>
  <si>
    <t>15/10/2025 11:17:36</t>
  </si>
  <si>
    <t>15/10/2025 11:20:59</t>
  </si>
  <si>
    <t>LOOP CARDBOARD IN DY24 GZG</t>
  </si>
  <si>
    <t>15/10/2025 11:27:43</t>
  </si>
  <si>
    <t>LOOP CARDBOARD OUT DY24 GZG</t>
  </si>
  <si>
    <t>15/10/2025 11:29:14</t>
  </si>
  <si>
    <t>loop waste in DY24 GZG</t>
  </si>
  <si>
    <t>15/10/2025 11:36:28</t>
  </si>
  <si>
    <t>15/10/2025 11:59:11</t>
  </si>
  <si>
    <t>MURDOCH IN14YARD</t>
  </si>
  <si>
    <t>15/10/2025 12:05:54</t>
  </si>
  <si>
    <t>15/10/2025 12:10:01</t>
  </si>
  <si>
    <t>15/10/2025 12:18:23</t>
  </si>
  <si>
    <t>15/10/2025 12:24:06</t>
  </si>
  <si>
    <t>15/10/2025 12:33:41</t>
  </si>
  <si>
    <t>15/10/2025 12:34:38</t>
  </si>
  <si>
    <t>15/10/2025 12:44:15</t>
  </si>
  <si>
    <t>15/10/2025 12:47:58</t>
  </si>
  <si>
    <t>15/10/2025 12:55:35</t>
  </si>
  <si>
    <t>15/10/2025 13:16:05</t>
  </si>
  <si>
    <t>15/10/2025 13:18:21</t>
  </si>
  <si>
    <t>15/10/2025 13:54:07</t>
  </si>
  <si>
    <t>15/10/2025 14:03:43</t>
  </si>
  <si>
    <t>15/10/2025 14:08:33</t>
  </si>
  <si>
    <t>15/10/2025 14:16:34</t>
  </si>
  <si>
    <t>15/10/2025 14:22:25</t>
  </si>
  <si>
    <t>15/10/2025 14:33:13</t>
  </si>
  <si>
    <t>15/10/2025 14:33:40</t>
  </si>
  <si>
    <t>15/10/2025 14:50:28</t>
  </si>
  <si>
    <t>15/10/2025 14:52:35</t>
  </si>
  <si>
    <t>15/10/2025 14:55:40</t>
  </si>
  <si>
    <t>15/10/2025 15:05:21</t>
  </si>
  <si>
    <t>15/10/2025 15:10:44</t>
  </si>
  <si>
    <t>15/10/2025 15:31:20</t>
  </si>
  <si>
    <t>15/10/2025 15:35:22</t>
  </si>
  <si>
    <t>15/10/2025 15:48:28</t>
  </si>
  <si>
    <t>15/10/2025 16:02:29</t>
  </si>
  <si>
    <t>15/10/2025 16:13:07</t>
  </si>
  <si>
    <t>15/10/2025 16:15:36</t>
  </si>
  <si>
    <t>15/10/2025 16:28:52</t>
  </si>
  <si>
    <t>15/10/2025 16:41:33</t>
  </si>
  <si>
    <t>15/10/2025 16:49:17</t>
  </si>
  <si>
    <t>15/10/2025 17:11:16</t>
  </si>
  <si>
    <t>16/10/2025 06:46:13</t>
  </si>
  <si>
    <t>16/10/2025 06:49:54</t>
  </si>
  <si>
    <t>16/10/2025 06:57:12</t>
  </si>
  <si>
    <t>16/10/2025 06:59:24</t>
  </si>
  <si>
    <t>16/10/2025 06:59:52</t>
  </si>
  <si>
    <t>16/10/2025 07:16:47</t>
  </si>
  <si>
    <t>16/10/2025 07:43:37</t>
  </si>
  <si>
    <t>16/10/2025 07:49:08</t>
  </si>
  <si>
    <t>16/10/2025 07:53:25</t>
  </si>
  <si>
    <t>16/10/2025 08:11:55</t>
  </si>
  <si>
    <t>saint marys place</t>
  </si>
  <si>
    <t>16/10/2025 08:14:03</t>
  </si>
  <si>
    <t>58 cameron way</t>
  </si>
  <si>
    <t>16/10/2025 08:22:02</t>
  </si>
  <si>
    <t>25 swanston avenue</t>
  </si>
  <si>
    <t>16/10/2025 08:22:36</t>
  </si>
  <si>
    <t>11 blair way</t>
  </si>
  <si>
    <t>16/10/2025 08:29:59</t>
  </si>
  <si>
    <t>16/10/2025 08:32:01</t>
  </si>
  <si>
    <t>16/10/2025 08:35:25</t>
  </si>
  <si>
    <t>16/10/2025 08:38:08</t>
  </si>
  <si>
    <t>16/10/2025 08:39:14</t>
  </si>
  <si>
    <t>16/10/2025 08:41:35</t>
  </si>
  <si>
    <t>16/10/2025 09:15:08</t>
  </si>
  <si>
    <t>16/10/2025 09:23:21</t>
  </si>
  <si>
    <t>16/10/2025 09:32:34</t>
  </si>
  <si>
    <t>16/10/2025 09:34:15</t>
  </si>
  <si>
    <t>16/10/2025 10:12:28</t>
  </si>
  <si>
    <t>26 featherhall crescent south</t>
  </si>
  <si>
    <t>16/10/2025 10:12:41</t>
  </si>
  <si>
    <t>16/10/2025 10:20:30</t>
  </si>
  <si>
    <t>16/10/2025 10:21:13</t>
  </si>
  <si>
    <t>16/10/2025 10:24:23</t>
  </si>
  <si>
    <t>16/10/2025 10:25:22</t>
  </si>
  <si>
    <t>16/10/2025 10:28:43</t>
  </si>
  <si>
    <t>16/10/2025 10:28:59</t>
  </si>
  <si>
    <t>16/10/2025 10:30:22</t>
  </si>
  <si>
    <t>16/10/2025 10:32:38</t>
  </si>
  <si>
    <t>16/10/2025 10:37:09</t>
  </si>
  <si>
    <t>16/10/2025 10:37:45</t>
  </si>
  <si>
    <t>16/10/2025 10:39:57</t>
  </si>
  <si>
    <t>16/10/2025 11:02:56</t>
  </si>
  <si>
    <t>16/10/2025 11:09:48</t>
  </si>
  <si>
    <t>16/10/2025 11:22:51</t>
  </si>
  <si>
    <t>16/10/2025 11:29:07</t>
  </si>
  <si>
    <t>26/3 grassmarket</t>
  </si>
  <si>
    <t>16/10/2025 11:31:29</t>
  </si>
  <si>
    <t>16/10/2025 11:36:27</t>
  </si>
  <si>
    <t>16/10/2025 11:36:40</t>
  </si>
  <si>
    <t>16/10/2025 11:36:56</t>
  </si>
  <si>
    <t>16/10/2025 11:37:27</t>
  </si>
  <si>
    <t>16/10/2025 11:37:45</t>
  </si>
  <si>
    <t>16/10/2025 11:43:57</t>
  </si>
  <si>
    <t>16/10/2025 11:46:12</t>
  </si>
  <si>
    <t>16/10/2025 11:46:42</t>
  </si>
  <si>
    <t>16/10/2025 11:47:26</t>
  </si>
  <si>
    <t>16/10/2025 11:59:01</t>
  </si>
  <si>
    <t>16/10/2025 11:59:21</t>
  </si>
  <si>
    <t>16/10/2025 12:01:54</t>
  </si>
  <si>
    <t>strath house</t>
  </si>
  <si>
    <t>16/10/2025 12:04:57</t>
  </si>
  <si>
    <t>16/10/2025 12:08:59</t>
  </si>
  <si>
    <t>16/10/2025 12:11:43</t>
  </si>
  <si>
    <t>Loop wrt</t>
  </si>
  <si>
    <t>16/10/2025 12:18:20</t>
  </si>
  <si>
    <t>16/10/2025 12:18:36</t>
  </si>
  <si>
    <t>16/10/2025 12:50:03</t>
  </si>
  <si>
    <t>16/10/2025 12:56:43</t>
  </si>
  <si>
    <t>16/10/2025 13:19:08</t>
  </si>
  <si>
    <t>16/10/2025 13:26:56</t>
  </si>
  <si>
    <t>16/10/2025 13:34:21</t>
  </si>
  <si>
    <t>16/10/2025 13:35:36</t>
  </si>
  <si>
    <t>16/10/2025 13:53:17</t>
  </si>
  <si>
    <t>20 belford gardens</t>
  </si>
  <si>
    <t>16/10/2025 14:03:18</t>
  </si>
  <si>
    <t>16/10/2025 14:11:15</t>
  </si>
  <si>
    <t>16/10/2025 14:26:55</t>
  </si>
  <si>
    <t>6 tyne park</t>
  </si>
  <si>
    <t>16/10/2025 14:27:12</t>
  </si>
  <si>
    <t>16/10/2025 14:27:59</t>
  </si>
  <si>
    <t>16/10/2025 14:31:36</t>
  </si>
  <si>
    <t>16/10/2025 14:34:59</t>
  </si>
  <si>
    <t>16/10/2025 14:36:16</t>
  </si>
  <si>
    <t>16/10/2025 14:37:36</t>
  </si>
  <si>
    <t>16/10/2025 14:43:56</t>
  </si>
  <si>
    <t>22 dalrymple gardens</t>
  </si>
  <si>
    <t>16/10/2025 14:50:04</t>
  </si>
  <si>
    <t>16/10/2025 14:52:56</t>
  </si>
  <si>
    <t>16/10/2025 14:58:27</t>
  </si>
  <si>
    <t>16/10/2025 15:17:51</t>
  </si>
  <si>
    <t>16/10/2025 15:24:25</t>
  </si>
  <si>
    <t>11 pentland crescent</t>
  </si>
  <si>
    <t>16/10/2025 15:31:36</t>
  </si>
  <si>
    <t>215 colinton road</t>
  </si>
  <si>
    <t>16/10/2025 15:34:40</t>
  </si>
  <si>
    <t>16/10/2025 15:35:47</t>
  </si>
  <si>
    <t>16/10/2025 15:40:21</t>
  </si>
  <si>
    <t>16/10/2025 15:41:00</t>
  </si>
  <si>
    <t>16/10/2025 16:07:48</t>
  </si>
  <si>
    <t>16/10/2025 16:12:54</t>
  </si>
  <si>
    <t>16/10/2025 16:14:04</t>
  </si>
  <si>
    <t>16/10/2025 16:25:37</t>
  </si>
  <si>
    <t>16/10/2025 16:26:13</t>
  </si>
  <si>
    <t>16/10/2025 16:33:52</t>
  </si>
  <si>
    <t>16a hope terrace</t>
  </si>
  <si>
    <t>16/10/2025 16:35:44</t>
  </si>
  <si>
    <t>16/10/2025 16:38:56</t>
  </si>
  <si>
    <t>broadgait</t>
  </si>
  <si>
    <t>16/10/2025 16:50:53</t>
  </si>
  <si>
    <t>16/10/2025 16:57:43</t>
  </si>
  <si>
    <t>14 buckstone rise</t>
  </si>
  <si>
    <t>16/10/2025 16:58:02</t>
  </si>
  <si>
    <t>16/10/2025 17:02:08</t>
  </si>
  <si>
    <t>16/10/2025 17:31:23</t>
  </si>
  <si>
    <t>17/10/2025 06:42:54</t>
  </si>
  <si>
    <t>17/10/2025 06:53:33</t>
  </si>
  <si>
    <t>17/10/2025 06:53:50</t>
  </si>
  <si>
    <t>17/10/2025 06:57:43</t>
  </si>
  <si>
    <t>17/10/2025 07:43:28</t>
  </si>
  <si>
    <t>1 ryal cottages</t>
  </si>
  <si>
    <t>17/10/2025 07:54:41</t>
  </si>
  <si>
    <t>17/10/2025 07:55:35</t>
  </si>
  <si>
    <t>17/10/2025 08:05:05</t>
  </si>
  <si>
    <t>17/10/2025 08:07:56</t>
  </si>
  <si>
    <t>17/10/2025 08:10:36</t>
  </si>
  <si>
    <t>17/10/2025 08:21:07</t>
  </si>
  <si>
    <t>17/10/2025 08:38:26</t>
  </si>
  <si>
    <t>17/10/2025 08:43:46</t>
  </si>
  <si>
    <t>17/10/2025 08:52:55</t>
  </si>
  <si>
    <t>17/10/2025 09:05:35</t>
  </si>
  <si>
    <t>17/10/2025 09:06:09</t>
  </si>
  <si>
    <t>17/10/2025 09:10:55</t>
  </si>
  <si>
    <t>17/10/2025 09:14:41</t>
  </si>
  <si>
    <t>17/10/2025 09:18:59</t>
  </si>
  <si>
    <t>17/10/2025 09:19:13</t>
  </si>
  <si>
    <t>17/10/2025 09:27:31</t>
  </si>
  <si>
    <t>17/10/2025 09:27:45</t>
  </si>
  <si>
    <t>17/10/2025 09:39:39</t>
  </si>
  <si>
    <t>17/10/2025 09:54:33</t>
  </si>
  <si>
    <t>17/10/2025 10:04:22</t>
  </si>
  <si>
    <t>41 laurel bank</t>
  </si>
  <si>
    <t>17/10/2025 10:04:48</t>
  </si>
  <si>
    <t>17/10/2025 10:10:42</t>
  </si>
  <si>
    <t>17/10/2025 10:19:23</t>
  </si>
  <si>
    <t>17/10/2025 10:20:05</t>
  </si>
  <si>
    <t>17/10/2025 10:30:00</t>
  </si>
  <si>
    <t>17/10/2025 10:33:53</t>
  </si>
  <si>
    <t>17/10/2025 10:36:09</t>
  </si>
  <si>
    <t>17/10/2025 10:37:26</t>
  </si>
  <si>
    <t>17/10/2025 10:39:14</t>
  </si>
  <si>
    <t>17/10/2025 10:47:51</t>
  </si>
  <si>
    <t>17/10/2025 10:53:47</t>
  </si>
  <si>
    <t>17/10/2025 10:59:36</t>
  </si>
  <si>
    <t>17/10/2025 11:05:28</t>
  </si>
  <si>
    <t>17/10/2025 11:05:39</t>
  </si>
  <si>
    <t>17/10/2025 11:14:43</t>
  </si>
  <si>
    <t>17/10/2025 11:21:58</t>
  </si>
  <si>
    <t>17/10/2025 11:24:49</t>
  </si>
  <si>
    <t>17/10/2025 11:35:04</t>
  </si>
  <si>
    <t>17/10/2025 11:35:24</t>
  </si>
  <si>
    <t>17/10/2025 11:39:12</t>
  </si>
  <si>
    <t>17/10/2025 11:49:33</t>
  </si>
  <si>
    <t>81 henderson row</t>
  </si>
  <si>
    <t>17/10/2025 11:53:20</t>
  </si>
  <si>
    <t>28 forrester road</t>
  </si>
  <si>
    <t>17/10/2025 11:53:39</t>
  </si>
  <si>
    <t>17/10/2025 11:53:53</t>
  </si>
  <si>
    <t>17/10/2025 11:54:16</t>
  </si>
  <si>
    <t>17/10/2025 11:57:46</t>
  </si>
  <si>
    <t>17/10/2025 11:58:09</t>
  </si>
  <si>
    <t>17/10/2025 11:59:08</t>
  </si>
  <si>
    <t>17/10/2025 11:59:58</t>
  </si>
  <si>
    <t>17/10/2025 12:00:16</t>
  </si>
  <si>
    <t>17/10/2025 12:00:52</t>
  </si>
  <si>
    <t>17/10/2025 12:10:51</t>
  </si>
  <si>
    <t>Loop Waste out</t>
  </si>
  <si>
    <t>17/10/2025 12:14:03</t>
  </si>
  <si>
    <t>17/10/2025 12:14:21</t>
  </si>
  <si>
    <t>17/10/2025 12:15:06</t>
  </si>
  <si>
    <t>17/10/2025 12:18:10</t>
  </si>
  <si>
    <t>17/10/2025 12:28:24</t>
  </si>
  <si>
    <t>17/10/2025 12:30:51</t>
  </si>
  <si>
    <t>17/10/2025 12:41:17</t>
  </si>
  <si>
    <t>17/10/2025 12:51:52</t>
  </si>
  <si>
    <t>17/10/2025 12:52:07</t>
  </si>
  <si>
    <t>17/10/2025 12:54:44</t>
  </si>
  <si>
    <t>17/10/2025 13:20:58</t>
  </si>
  <si>
    <t>13 burnbank</t>
  </si>
  <si>
    <t>17/10/2025 13:23:16</t>
  </si>
  <si>
    <t>17/10/2025 13:35:10</t>
  </si>
  <si>
    <t>17/10/2025 13:57:41</t>
  </si>
  <si>
    <t>17/10/2025 14:10:43</t>
  </si>
  <si>
    <t>17/10/2025 14:16:31</t>
  </si>
  <si>
    <t>17/10/2025 14:24:49</t>
  </si>
  <si>
    <t>17/10/2025 14:26:54</t>
  </si>
  <si>
    <t>17/10/2025 14:27:37</t>
  </si>
  <si>
    <t>murdoch out 14 yard</t>
  </si>
  <si>
    <t>17/10/2025 14:30:08</t>
  </si>
  <si>
    <t>17/10/2025 14:39:13</t>
  </si>
  <si>
    <t>17/10/2025 14:45:37</t>
  </si>
  <si>
    <t>17/10/2025 14:50:46</t>
  </si>
  <si>
    <t>17/10/2025 14:56:27</t>
  </si>
  <si>
    <t>17/10/2025 15:08:55</t>
  </si>
  <si>
    <t>17/10/2025 15:14:57</t>
  </si>
  <si>
    <t>17/10/2025 15:30:03</t>
  </si>
  <si>
    <t>wellington street</t>
  </si>
  <si>
    <t>17/10/2025 15:33:53</t>
  </si>
  <si>
    <t>17/10/2025 15:36:36</t>
  </si>
  <si>
    <t>17/10/2025 15:54:38</t>
  </si>
  <si>
    <t>17/10/2025 16:04:24</t>
  </si>
  <si>
    <t>17/10/2025 16:34:20</t>
  </si>
  <si>
    <t>17/10/2025 16:34:47</t>
  </si>
  <si>
    <t>200 new street</t>
  </si>
  <si>
    <t>17/10/2025 16:47:38</t>
  </si>
  <si>
    <t>20/10/2025 08:25:20</t>
  </si>
  <si>
    <t>20/10/2025 08:27:15</t>
  </si>
  <si>
    <t>20/10/2025 08:29:10</t>
  </si>
  <si>
    <t>20/10/2025 08:31:02</t>
  </si>
  <si>
    <t>20/10/2025 08:35:25</t>
  </si>
  <si>
    <t>20/10/2025 08:49:53</t>
  </si>
  <si>
    <t>20/10/2025 08:50:13</t>
  </si>
  <si>
    <t>20/10/2025 08:50:57</t>
  </si>
  <si>
    <t>20/10/2025 08:51:16</t>
  </si>
  <si>
    <t>20/10/2025 08:54:48</t>
  </si>
  <si>
    <t>20/10/2025 08:56:27</t>
  </si>
  <si>
    <t>20/10/2025 08:59:38</t>
  </si>
  <si>
    <t>20/10/2025 09:02:15</t>
  </si>
  <si>
    <t>20/10/2025 09:05:12</t>
  </si>
  <si>
    <t>20/10/2025 09:11:17</t>
  </si>
  <si>
    <t>20/10/2025 09:14:56</t>
  </si>
  <si>
    <t>20/10/2025 09:16:20</t>
  </si>
  <si>
    <t>20/10/2025 09:38:35</t>
  </si>
  <si>
    <t>20/10/2025 09:39:58</t>
  </si>
  <si>
    <t>38 dryden road</t>
  </si>
  <si>
    <t>20/10/2025 09:41:29</t>
  </si>
  <si>
    <t>20/10/2025 09:47:58</t>
  </si>
  <si>
    <t>20/10/2025 09:48:20</t>
  </si>
  <si>
    <t>20/10/2025 10:07:25</t>
  </si>
  <si>
    <t>20/10/2025 10:08:58</t>
  </si>
  <si>
    <t>20/10/2025 10:24:18</t>
  </si>
  <si>
    <t>26 mayfield terrace</t>
  </si>
  <si>
    <t>20/10/2025 10:25:14</t>
  </si>
  <si>
    <t>20/10/2025 10:25:31</t>
  </si>
  <si>
    <t>20/10/2025 10:30:28</t>
  </si>
  <si>
    <t>20/10/2025 10:33:15</t>
  </si>
  <si>
    <t>20/10/2025 10:33:50</t>
  </si>
  <si>
    <t>20/10/2025 10:34:07</t>
  </si>
  <si>
    <t>20/10/2025 10:36:41</t>
  </si>
  <si>
    <t>20/10/2025 10:37:08</t>
  </si>
  <si>
    <t>20/10/2025 10:39:32</t>
  </si>
  <si>
    <t>20/10/2025 10:43:30</t>
  </si>
  <si>
    <t>20/10/2025 10:47:59</t>
  </si>
  <si>
    <t>20/10/2025 10:48:07</t>
  </si>
  <si>
    <t>20/10/2025 10:49:28</t>
  </si>
  <si>
    <t>po18 tsz waste</t>
  </si>
  <si>
    <t>20/10/2025 10:49:38</t>
  </si>
  <si>
    <t>20/10/2025 11:13:43</t>
  </si>
  <si>
    <t>20/10/2025 11:14:01</t>
  </si>
  <si>
    <t>20/10/2025 11:19:07</t>
  </si>
  <si>
    <t>20/10/2025 11:19:43</t>
  </si>
  <si>
    <t>20/10/2025 11:23:09</t>
  </si>
  <si>
    <t>20/10/2025 11:26:42</t>
  </si>
  <si>
    <t>20/10/2025 11:36:40</t>
  </si>
  <si>
    <t>20/10/2025 11:37:53</t>
  </si>
  <si>
    <t>20/10/2025 11:44:32</t>
  </si>
  <si>
    <t>20/10/2025 11:48:36</t>
  </si>
  <si>
    <t>20/10/2025 11:56:35</t>
  </si>
  <si>
    <t>20/10/2025 12:00:04</t>
  </si>
  <si>
    <t>20/10/2025 12:22:13</t>
  </si>
  <si>
    <t>20/10/2025 12:52:36</t>
  </si>
  <si>
    <t>20/10/2025 13:27:27</t>
  </si>
  <si>
    <t>20/10/2025 13:32:43</t>
  </si>
  <si>
    <t>20/10/2025 13:36:21</t>
  </si>
  <si>
    <t>20/10/2025 13:49:26</t>
  </si>
  <si>
    <t>20/10/2025 13:49:42</t>
  </si>
  <si>
    <t>20/10/2025 13:50:23</t>
  </si>
  <si>
    <t>20/10/2025 13:54:44</t>
  </si>
  <si>
    <t>20/10/2025 14:05:54</t>
  </si>
  <si>
    <t>20/10/2025 14:16:51</t>
  </si>
  <si>
    <t>20/10/2025 14:43:02</t>
  </si>
  <si>
    <t>20/10/2025 14:46:16</t>
  </si>
  <si>
    <t>6 west craigs crescent</t>
  </si>
  <si>
    <t>20/10/2025 14:52:20</t>
  </si>
  <si>
    <t>20/10/2025 15:04:38</t>
  </si>
  <si>
    <t>20/10/2025 15:19:14</t>
  </si>
  <si>
    <t>20/10/2025 15:24:58</t>
  </si>
  <si>
    <t>20/10/2025 15:25:21</t>
  </si>
  <si>
    <t>41 high street</t>
  </si>
  <si>
    <t>20/10/2025 15:28:52</t>
  </si>
  <si>
    <t>20/10/2025 15:38:13</t>
  </si>
  <si>
    <t>20/10/2025 15:44:35</t>
  </si>
  <si>
    <t>20/10/2025 15:47:06</t>
  </si>
  <si>
    <t>20/10/2025 15:47:27</t>
  </si>
  <si>
    <t>20/10/2025 15:47:56</t>
  </si>
  <si>
    <t>po18 tsz  Wood</t>
  </si>
  <si>
    <t>20/10/2025 15:52:58</t>
  </si>
  <si>
    <t>20/10/2025 15:59:52</t>
  </si>
  <si>
    <t>20/10/2025 16:08:40</t>
  </si>
  <si>
    <t>37 eldindean road</t>
  </si>
  <si>
    <t>20/10/2025 16:09:40</t>
  </si>
  <si>
    <t>20/10/2025 16:17:30</t>
  </si>
  <si>
    <t>20/10/2025 16:22:52</t>
  </si>
  <si>
    <t>20/10/2025 16:27:37</t>
  </si>
  <si>
    <t>20/10/2025 16:28:08</t>
  </si>
  <si>
    <t>20/10/2025 16:32:11</t>
  </si>
  <si>
    <t>20/10/2025 16:43:25</t>
  </si>
  <si>
    <t>20/10/2025 16:47:51</t>
  </si>
  <si>
    <t>liberton tower lane</t>
  </si>
  <si>
    <t>20/10/2025 16:49:23</t>
  </si>
  <si>
    <t>21/10/2025 06:52:04</t>
  </si>
  <si>
    <t>21/10/2025 06:52:17</t>
  </si>
  <si>
    <t>21/10/2025 06:52:44</t>
  </si>
  <si>
    <t>21/10/2025 06:59:04</t>
  </si>
  <si>
    <t>21/10/2025 07:02:51</t>
  </si>
  <si>
    <t>21/10/2025 07:29:45</t>
  </si>
  <si>
    <t>21/10/2025 07:45:54</t>
  </si>
  <si>
    <t>21/10/2025 07:49:28</t>
  </si>
  <si>
    <t>21/10/2025 07:57:06</t>
  </si>
  <si>
    <t>21/10/2025 08:08:27</t>
  </si>
  <si>
    <t>21/10/2025 08:11:23</t>
  </si>
  <si>
    <t>21/10/2025 08:18:00</t>
  </si>
  <si>
    <t>21/10/2025 08:21:20</t>
  </si>
  <si>
    <t>21/10/2025 08:33:18</t>
  </si>
  <si>
    <t>21/10/2025 08:38:25</t>
  </si>
  <si>
    <t>21/10/2025 08:50:31</t>
  </si>
  <si>
    <t>21/10/2025 08:56:27</t>
  </si>
  <si>
    <t>21/10/2025 09:01:08</t>
  </si>
  <si>
    <t>21/10/2025 09:06:25</t>
  </si>
  <si>
    <t>21/10/2025 09:06:40</t>
  </si>
  <si>
    <t>21/10/2025 09:11:28</t>
  </si>
  <si>
    <t>21/10/2025 09:22:19</t>
  </si>
  <si>
    <t>21/10/2025 09:26:21</t>
  </si>
  <si>
    <t>21/10/2025 09:26:50</t>
  </si>
  <si>
    <t>21/10/2025 09:40:23</t>
  </si>
  <si>
    <t>21/10/2025 09:43:55</t>
  </si>
  <si>
    <t>21/10/2025 09:45:15</t>
  </si>
  <si>
    <t>21/10/2025 10:10:56</t>
  </si>
  <si>
    <t>21/10/2025 10:11:56</t>
  </si>
  <si>
    <t>21/10/2025 10:12:15</t>
  </si>
  <si>
    <t>21/10/2025 10:20:35</t>
  </si>
  <si>
    <t>21/10/2025 10:24:10</t>
  </si>
  <si>
    <t>21/10/2025 10:33:39</t>
  </si>
  <si>
    <t>21/10/2025 10:34:02</t>
  </si>
  <si>
    <t>21/10/2025 10:35:22</t>
  </si>
  <si>
    <t>21/10/2025 10:42:26</t>
  </si>
  <si>
    <t>21/10/2025 10:45:45</t>
  </si>
  <si>
    <t>21/10/2025 10:50:45</t>
  </si>
  <si>
    <t>21/10/2025 10:51:45</t>
  </si>
  <si>
    <t>21/10/2025 10:55:36</t>
  </si>
  <si>
    <t>19 murrayfield drive</t>
  </si>
  <si>
    <t>21/10/2025 10:56:19</t>
  </si>
  <si>
    <t>21/10/2025 10:56:36</t>
  </si>
  <si>
    <t>21/10/2025 11:05:57</t>
  </si>
  <si>
    <t>21/10/2025 11:07:44</t>
  </si>
  <si>
    <t>21/10/2025 11:22:29</t>
  </si>
  <si>
    <t>9 glenview</t>
  </si>
  <si>
    <t>21/10/2025 11:30:58</t>
  </si>
  <si>
    <t>21/10/2025 11:31:48</t>
  </si>
  <si>
    <t>21/10/2025 11:37:40</t>
  </si>
  <si>
    <t>21/10/2025 11:44:11</t>
  </si>
  <si>
    <t>21/10/2025 11:47:20</t>
  </si>
  <si>
    <t>21/10/2025 11:56:57</t>
  </si>
  <si>
    <t>21/10/2025 12:02:16</t>
  </si>
  <si>
    <t>21/10/2025 12:04:05</t>
  </si>
  <si>
    <t>21/10/2025 12:04:34</t>
  </si>
  <si>
    <t>21/10/2025 12:13:56</t>
  </si>
  <si>
    <t>21/10/2025 12:16:20</t>
  </si>
  <si>
    <t>21/10/2025 12:17:48</t>
  </si>
  <si>
    <t>21/10/2025 12:33:58</t>
  </si>
  <si>
    <t>21/10/2025 13:19:07</t>
  </si>
  <si>
    <t>30/3 hardengreen ind estate</t>
  </si>
  <si>
    <t>21/10/2025 13:23:45</t>
  </si>
  <si>
    <t>21/10/2025 13:26:13</t>
  </si>
  <si>
    <t>21/10/2025 13:32:09</t>
  </si>
  <si>
    <t>21/10/2025 13:35:54</t>
  </si>
  <si>
    <t>21/10/2025 13:59:23</t>
  </si>
  <si>
    <t>21/10/2025 14:03:43</t>
  </si>
  <si>
    <t>21/10/2025 14:04:47</t>
  </si>
  <si>
    <t>21/10/2025 14:06:37</t>
  </si>
  <si>
    <t>21/10/2025 14:07:21</t>
  </si>
  <si>
    <t>21/10/2025 14:10:41</t>
  </si>
  <si>
    <t>21/10/2025 14:13:30</t>
  </si>
  <si>
    <t>21/10/2025 14:17:13</t>
  </si>
  <si>
    <t>21/10/2025 14:17:45</t>
  </si>
  <si>
    <t>21/10/2025 14:17:46</t>
  </si>
  <si>
    <t>21/10/2025 14:18:27</t>
  </si>
  <si>
    <t>21/10/2025 14:20:59</t>
  </si>
  <si>
    <t>21/10/2025 14:32:33</t>
  </si>
  <si>
    <t>21/10/2025 14:33:48</t>
  </si>
  <si>
    <t>21/10/2025 14:41:10</t>
  </si>
  <si>
    <t>21/10/2025 14:45:42</t>
  </si>
  <si>
    <t>21/10/2025 14:46:35</t>
  </si>
  <si>
    <t>21/10/2025 14:48:55</t>
  </si>
  <si>
    <t>1 dryden place</t>
  </si>
  <si>
    <t>21/10/2025 14:57:23</t>
  </si>
  <si>
    <t>21/10/2025 14:57:43</t>
  </si>
  <si>
    <t>21/10/2025 15:04:06</t>
  </si>
  <si>
    <t>21/10/2025 15:05:21</t>
  </si>
  <si>
    <t>21/10/2025 15:06:35</t>
  </si>
  <si>
    <t>21/10/2025 15:11:52</t>
  </si>
  <si>
    <t>21/10/2025 15:16:45</t>
  </si>
  <si>
    <t>21/10/2025 15:20:23</t>
  </si>
  <si>
    <t>21/10/2025 15:21:13</t>
  </si>
  <si>
    <t>21/10/2025 15:21:24</t>
  </si>
  <si>
    <t>21/10/2025 15:25:33</t>
  </si>
  <si>
    <t>21/10/2025 15:26:03</t>
  </si>
  <si>
    <t>21/10/2025 15:39:42</t>
  </si>
  <si>
    <t>21/10/2025 15:49:10</t>
  </si>
  <si>
    <t>21/10/2025 15:53:40</t>
  </si>
  <si>
    <t>21/10/2025 15:56:36</t>
  </si>
  <si>
    <t>21/10/2025 16:03:52</t>
  </si>
  <si>
    <t>12 blackford hill view</t>
  </si>
  <si>
    <t>21/10/2025 16:16:30</t>
  </si>
  <si>
    <t>21/10/2025 16:16:47</t>
  </si>
  <si>
    <t>21/10/2025 16:17:08</t>
  </si>
  <si>
    <t>21/10/2025 16:20:58</t>
  </si>
  <si>
    <t>21/10/2025 16:25:49</t>
  </si>
  <si>
    <t>21/10/2025 16:32:33</t>
  </si>
  <si>
    <t>21/10/2025 16:41:02</t>
  </si>
  <si>
    <t>21/10/2025 16:58:52</t>
  </si>
  <si>
    <t>21/10/2025 17:20:36</t>
  </si>
  <si>
    <t>22/10/2025 06:45:06</t>
  </si>
  <si>
    <t>22/10/2025 06:50:46</t>
  </si>
  <si>
    <t>22/10/2025 06:55:25</t>
  </si>
  <si>
    <t>22/10/2025 06:56:20</t>
  </si>
  <si>
    <t>22/10/2025 07:34:49</t>
  </si>
  <si>
    <t>22/10/2025 07:42:28</t>
  </si>
  <si>
    <t>22/10/2025 08:00:26</t>
  </si>
  <si>
    <t>22/10/2025 08:04:38</t>
  </si>
  <si>
    <t>22/10/2025 08:04:48</t>
  </si>
  <si>
    <t>22/10/2025 08:10:15</t>
  </si>
  <si>
    <t>22/10/2025 08:10:25</t>
  </si>
  <si>
    <t>22/10/2025 08:10:37</t>
  </si>
  <si>
    <t>22/10/2025 08:10:58</t>
  </si>
  <si>
    <t>22/10/2025 08:11:32</t>
  </si>
  <si>
    <t>22/10/2025 08:14:17</t>
  </si>
  <si>
    <t>22/10/2025 08:19:54</t>
  </si>
  <si>
    <t>22/10/2025 08:24:22</t>
  </si>
  <si>
    <t>22/10/2025 08:30:04</t>
  </si>
  <si>
    <t>22/10/2025 08:43:42</t>
  </si>
  <si>
    <t>11 corstorphine bank drive</t>
  </si>
  <si>
    <t>22/10/2025 08:43:55</t>
  </si>
  <si>
    <t>22/10/2025 08:50:29</t>
  </si>
  <si>
    <t>22/10/2025 08:52:54</t>
  </si>
  <si>
    <t>22/10/2025 08:55:23</t>
  </si>
  <si>
    <t>22/10/2025 08:58:45</t>
  </si>
  <si>
    <t>22/10/2025 09:04:12</t>
  </si>
  <si>
    <t>22/10/2025 09:13:51</t>
  </si>
  <si>
    <t>22/10/2025 09:24:05</t>
  </si>
  <si>
    <t>22/10/2025 09:24:21</t>
  </si>
  <si>
    <t>22/10/2025 09:27:23</t>
  </si>
  <si>
    <t>16 barnton park crescent</t>
  </si>
  <si>
    <t>22/10/2025 09:42:10</t>
  </si>
  <si>
    <t>22/10/2025 09:45:15</t>
  </si>
  <si>
    <t>22/10/2025 10:00:40</t>
  </si>
  <si>
    <t>22/10/2025 10:14:55</t>
  </si>
  <si>
    <t>22/10/2025 10:20:08</t>
  </si>
  <si>
    <t>22/10/2025 10:21:44</t>
  </si>
  <si>
    <t>22/10/2025 10:33:05</t>
  </si>
  <si>
    <t>22/10/2025 10:37:11</t>
  </si>
  <si>
    <t>22/10/2025 10:38:10</t>
  </si>
  <si>
    <t>22/10/2025 10:39:39</t>
  </si>
  <si>
    <t>22/10/2025 10:46:42</t>
  </si>
  <si>
    <t>22/10/2025 11:00:41</t>
  </si>
  <si>
    <t>22/10/2025 11:02:28</t>
  </si>
  <si>
    <t>22/10/2025 11:07:18</t>
  </si>
  <si>
    <t>22/10/2025 11:08:10</t>
  </si>
  <si>
    <t>22/10/2025 11:11:04</t>
  </si>
  <si>
    <t>22/10/2025 11:13:22</t>
  </si>
  <si>
    <t>22/10/2025 11:35:30</t>
  </si>
  <si>
    <t>22/10/2025 12:21:34</t>
  </si>
  <si>
    <t>22/10/2025 12:48:14</t>
  </si>
  <si>
    <t>22/10/2025 12:54:45</t>
  </si>
  <si>
    <t>22/10/2025 13:07:17</t>
  </si>
  <si>
    <t>22/10/2025 13:21:07</t>
  </si>
  <si>
    <t>22/10/2025 13:28:51</t>
  </si>
  <si>
    <t>22/10/2025 13:31:39</t>
  </si>
  <si>
    <t>22/10/2025 13:35:50</t>
  </si>
  <si>
    <t>22/10/2025 13:47:08</t>
  </si>
  <si>
    <t>22/10/2025 13:51:06</t>
  </si>
  <si>
    <t>22/10/2025 14:05:53</t>
  </si>
  <si>
    <t>22/10/2025 14:07:55</t>
  </si>
  <si>
    <t>22/10/2025 14:20:56</t>
  </si>
  <si>
    <t>22/10/2025 14:26:03</t>
  </si>
  <si>
    <t>22/10/2025 14:39:55</t>
  </si>
  <si>
    <t>22/10/2025 15:01:49</t>
  </si>
  <si>
    <t>22/10/2025 15:02:04</t>
  </si>
  <si>
    <t>22/10/2025 15:08:37</t>
  </si>
  <si>
    <t>22/10/2025 15:13:13</t>
  </si>
  <si>
    <t>22/10/2025 15:21:39</t>
  </si>
  <si>
    <t>22/10/2025 15:21:57</t>
  </si>
  <si>
    <t>22/10/2025 15:22:36</t>
  </si>
  <si>
    <t>22/10/2025 15:35:06</t>
  </si>
  <si>
    <t>22/10/2025 15:35:42</t>
  </si>
  <si>
    <t>22/10/2025 15:41:12</t>
  </si>
  <si>
    <t>22/10/2025 15:41:35</t>
  </si>
  <si>
    <t>22/10/2025 15:50:46</t>
  </si>
  <si>
    <t>22/10/2025 15:58:07</t>
  </si>
  <si>
    <t>22/10/2025 16:02:20</t>
  </si>
  <si>
    <t>88 sleigh drive</t>
  </si>
  <si>
    <t>22/10/2025 16:08:36</t>
  </si>
  <si>
    <t>22/10/2025 16:10:34</t>
  </si>
  <si>
    <t>22/10/2025 16:19:02</t>
  </si>
  <si>
    <t>22/10/2025 16:25:49</t>
  </si>
  <si>
    <t>22/10/2025 16:42:41</t>
  </si>
  <si>
    <t>22/10/2025 16:50:42</t>
  </si>
  <si>
    <t>23/10/2025 06:58:40</t>
  </si>
  <si>
    <t>23/10/2025 07:00:46</t>
  </si>
  <si>
    <t>23/10/2025 07:02:53</t>
  </si>
  <si>
    <t>23/10/2025 07:40:20</t>
  </si>
  <si>
    <t>23/10/2025 07:41:11</t>
  </si>
  <si>
    <t>23/10/2025 08:04:15</t>
  </si>
  <si>
    <t>23/10/2025 08:12:19</t>
  </si>
  <si>
    <t>23/10/2025 08:16:52</t>
  </si>
  <si>
    <t>23/10/2025 08:22:20</t>
  </si>
  <si>
    <t>23/10/2025 08:30:09</t>
  </si>
  <si>
    <t>23/10/2025 08:35:24</t>
  </si>
  <si>
    <t>23/10/2025 08:43:39</t>
  </si>
  <si>
    <t>23/10/2025 09:01:41</t>
  </si>
  <si>
    <t>23/10/2025 09:09:51</t>
  </si>
  <si>
    <t>20 kilconqhar place</t>
  </si>
  <si>
    <t>23/10/2025 09:12:32</t>
  </si>
  <si>
    <t>23/10/2025 09:15:31</t>
  </si>
  <si>
    <t>23/10/2025 09:28:21</t>
  </si>
  <si>
    <t>23/10/2025 09:30:14</t>
  </si>
  <si>
    <t>23/10/2025 09:32:03</t>
  </si>
  <si>
    <t>23/10/2025 09:42:44</t>
  </si>
  <si>
    <t>26 glenpeffer avenue</t>
  </si>
  <si>
    <t>23/10/2025 09:45:48</t>
  </si>
  <si>
    <t>23/10/2025 09:48:12</t>
  </si>
  <si>
    <t>23/10/2025 09:49:38</t>
  </si>
  <si>
    <t>23/10/2025 09:50:03</t>
  </si>
  <si>
    <t>23/10/2025 10:04:16</t>
  </si>
  <si>
    <t>23/10/2025 10:25:35</t>
  </si>
  <si>
    <t>23/10/2025 10:31:36</t>
  </si>
  <si>
    <t>23/10/2025 10:33:05</t>
  </si>
  <si>
    <t>23/10/2025 10:40:31</t>
  </si>
  <si>
    <t>23/10/2025 10:42:43</t>
  </si>
  <si>
    <t>23/10/2025 10:43:50</t>
  </si>
  <si>
    <t>23/10/2025 10:47:54</t>
  </si>
  <si>
    <t>23/10/2025 10:48:49</t>
  </si>
  <si>
    <t>23/10/2025 10:50:39</t>
  </si>
  <si>
    <t>23/10/2025 10:51:14</t>
  </si>
  <si>
    <t>23/10/2025 10:53:53</t>
  </si>
  <si>
    <t>23/10/2025 10:55:38</t>
  </si>
  <si>
    <t>23/10/2025 10:57:33</t>
  </si>
  <si>
    <t>13-15 engine</t>
  </si>
  <si>
    <t>23/10/2025 11:02:23</t>
  </si>
  <si>
    <t>23/10/2025 11:07:54</t>
  </si>
  <si>
    <t>23/10/2025 11:10:49</t>
  </si>
  <si>
    <t>23/10/2025 11:14:57</t>
  </si>
  <si>
    <t>23/10/2025 11:18:17</t>
  </si>
  <si>
    <t>23/10/2025 11:28:17</t>
  </si>
  <si>
    <t>23/10/2025 11:28:53</t>
  </si>
  <si>
    <t>23/10/2025 11:37:27</t>
  </si>
  <si>
    <t>23/10/2025 11:37:54</t>
  </si>
  <si>
    <t>23/10/2025 11:47:12</t>
  </si>
  <si>
    <t>23/10/2025 11:49:18</t>
  </si>
  <si>
    <t>23/10/2025 11:51:45</t>
  </si>
  <si>
    <t>31 camus avenue</t>
  </si>
  <si>
    <t>23/10/2025 11:55:02</t>
  </si>
  <si>
    <t>23/10/2025 12:02:21</t>
  </si>
  <si>
    <t>23/10/2025 12:13:06</t>
  </si>
  <si>
    <t>23/10/2025 12:50:22</t>
  </si>
  <si>
    <t xml:space="preserve"> Loop Mixed</t>
  </si>
  <si>
    <t>23/10/2025 12:53:03</t>
  </si>
  <si>
    <t>23/10/2025 13:00:09</t>
  </si>
  <si>
    <t>23/10/2025 13:11:18</t>
  </si>
  <si>
    <t>23/10/2025 13:21:06</t>
  </si>
  <si>
    <t>23/10/2025 13:29:21</t>
  </si>
  <si>
    <t>23/10/2025 13:33:43</t>
  </si>
  <si>
    <t>23/10/2025 13:38:01</t>
  </si>
  <si>
    <t>23/10/2025 13:52:09</t>
  </si>
  <si>
    <t>23/10/2025 13:55:35</t>
  </si>
  <si>
    <t>23/10/2025 14:09:31</t>
  </si>
  <si>
    <t>23/10/2025 14:32:13</t>
  </si>
  <si>
    <t>23/10/2025 14:51:18</t>
  </si>
  <si>
    <t>23/10/2025 14:54:57</t>
  </si>
  <si>
    <t>23/10/2025 14:55:16</t>
  </si>
  <si>
    <t>brewsters</t>
  </si>
  <si>
    <t>23/10/2025 15:02:08</t>
  </si>
  <si>
    <t>23/10/2025 15:20:54</t>
  </si>
  <si>
    <t>23/10/2025 15:25:34</t>
  </si>
  <si>
    <t>23/10/2025 15:33:16</t>
  </si>
  <si>
    <t>23/10/2025 15:35:05</t>
  </si>
  <si>
    <t>biffa/broxburn</t>
  </si>
  <si>
    <t>23/10/2025 15:48:12</t>
  </si>
  <si>
    <t>23/10/2025 15:51:36</t>
  </si>
  <si>
    <t>23/10/2025 15:54:47</t>
  </si>
  <si>
    <t>23/10/2025 15:56:35</t>
  </si>
  <si>
    <t>23/10/2025 16:00:14</t>
  </si>
  <si>
    <t>23/10/2025 16:06:42</t>
  </si>
  <si>
    <t>10 kirk brae</t>
  </si>
  <si>
    <t>23/10/2025 16:07:04</t>
  </si>
  <si>
    <t>23/10/2025 16:18:21</t>
  </si>
  <si>
    <t>23/10/2025 16:27:09</t>
  </si>
  <si>
    <t>23/10/2025 16:33:50</t>
  </si>
  <si>
    <t>23/10/2025 16:51:25</t>
  </si>
  <si>
    <t>12 kinlouch crescent</t>
  </si>
  <si>
    <t>23/10/2025 17:00:37</t>
  </si>
  <si>
    <t>2 wolsey avenue</t>
  </si>
  <si>
    <t>23/10/2025 17:10:25</t>
  </si>
  <si>
    <t>24/10/2025 06:47:43</t>
  </si>
  <si>
    <t>24/10/2025 07:00:55</t>
  </si>
  <si>
    <t>24/10/2025 07:01:55</t>
  </si>
  <si>
    <t>24/10/2025 07:40:13</t>
  </si>
  <si>
    <t>24/10/2025 07:45:00</t>
  </si>
  <si>
    <t>24/10/2025 07:55:50</t>
  </si>
  <si>
    <t>24/10/2025 08:01:59</t>
  </si>
  <si>
    <t>24/10/2025 08:02:21</t>
  </si>
  <si>
    <t>ryan parsons</t>
  </si>
  <si>
    <t>24/10/2025 08:04:16</t>
  </si>
  <si>
    <t>24/10/2025 08:12:31</t>
  </si>
  <si>
    <t>24/10/2025 08:15:41</t>
  </si>
  <si>
    <t>24/10/2025 08:21:25</t>
  </si>
  <si>
    <t>24/10/2025 08:22:04</t>
  </si>
  <si>
    <t>24/10/2025 08:26:07</t>
  </si>
  <si>
    <t>24/10/2025 08:41:53</t>
  </si>
  <si>
    <t>24/10/2025 08:44:35</t>
  </si>
  <si>
    <t>24/10/2025 08:47:53</t>
  </si>
  <si>
    <t>24/10/2025 08:48:05</t>
  </si>
  <si>
    <t>24/10/2025 08:48:27</t>
  </si>
  <si>
    <t>24/10/2025 08:55:16</t>
  </si>
  <si>
    <t>24/10/2025 09:00:09</t>
  </si>
  <si>
    <t>10 columba road</t>
  </si>
  <si>
    <t>24/10/2025 09:06:58</t>
  </si>
  <si>
    <t>24/10/2025 09:11:29</t>
  </si>
  <si>
    <t>24/10/2025 09:11:51</t>
  </si>
  <si>
    <t>24/10/2025 09:13:10</t>
  </si>
  <si>
    <t>24/10/2025 09:15:19</t>
  </si>
  <si>
    <t>24/10/2025 09:19:39</t>
  </si>
  <si>
    <t>24/10/2025 09:24:44</t>
  </si>
  <si>
    <t>24/10/2025 09:41:40</t>
  </si>
  <si>
    <t>24/10/2025 09:42:15</t>
  </si>
  <si>
    <t>24/10/2025 09:43:11</t>
  </si>
  <si>
    <t>41 newtoft street</t>
  </si>
  <si>
    <t>24/10/2025 09:43:31</t>
  </si>
  <si>
    <t>24/10/2025 09:50:44</t>
  </si>
  <si>
    <t>24/10/2025 09:56:16</t>
  </si>
  <si>
    <t>24/10/2025 09:56:31</t>
  </si>
  <si>
    <t>24/10/2025 10:09:56</t>
  </si>
  <si>
    <t>24/10/2025 10:48:16</t>
  </si>
  <si>
    <t>24/10/2025 10:48:59</t>
  </si>
  <si>
    <t>24/10/2025 10:54:13</t>
  </si>
  <si>
    <t>24/10/2025 10:58:49</t>
  </si>
  <si>
    <t>24/10/2025 11:10:24</t>
  </si>
  <si>
    <t>24/10/2025 11:13:26</t>
  </si>
  <si>
    <t>24/10/2025 11:18:58</t>
  </si>
  <si>
    <t>24/10/2025 11:19:28</t>
  </si>
  <si>
    <t>24/10/2025 11:25:11</t>
  </si>
  <si>
    <t>24/10/2025 11:25:44</t>
  </si>
  <si>
    <t>24/10/2025 11:27:15</t>
  </si>
  <si>
    <t>24/10/2025 11:34:01</t>
  </si>
  <si>
    <t>24/10/2025 11:52:50</t>
  </si>
  <si>
    <t>24/10/2025 11:53:20</t>
  </si>
  <si>
    <t>24/10/2025 11:59:58</t>
  </si>
  <si>
    <t>24/10/2025 12:00:44</t>
  </si>
  <si>
    <t>24/10/2025 12:01:10</t>
  </si>
  <si>
    <t>24/10/2025 12:05:14</t>
  </si>
  <si>
    <t>24/10/2025 12:09:44</t>
  </si>
  <si>
    <t>24/10/2025 12:11:49</t>
  </si>
  <si>
    <t>24/10/2025 12:32:24</t>
  </si>
  <si>
    <t>24/10/2025 12:37:48</t>
  </si>
  <si>
    <t>24/10/2025 12:56:43</t>
  </si>
  <si>
    <t>24/10/2025 13:04:58</t>
  </si>
  <si>
    <t>24/10/2025 13:05:46</t>
  </si>
  <si>
    <t>24/10/2025 13:08:13</t>
  </si>
  <si>
    <t>24/10/2025 13:18:46</t>
  </si>
  <si>
    <t>29 dalrymple loan</t>
  </si>
  <si>
    <t>24/10/2025 13:19:04</t>
  </si>
  <si>
    <t>24/10/2025 13:32:14</t>
  </si>
  <si>
    <t>24/10/2025 13:36:43</t>
  </si>
  <si>
    <t>24/10/2025 13:38:20</t>
  </si>
  <si>
    <t>24/10/2025 13:38:54</t>
  </si>
  <si>
    <t>24/10/2025 13:54:09</t>
  </si>
  <si>
    <t>24/10/2025 13:59:15</t>
  </si>
  <si>
    <t>24/10/2025 13:59:22</t>
  </si>
  <si>
    <t>24/10/2025 14:01:59</t>
  </si>
  <si>
    <t>24/10/2025 14:05:08</t>
  </si>
  <si>
    <t>24/10/2025 14:07:55</t>
  </si>
  <si>
    <t>24/10/2025 14:15:27</t>
  </si>
  <si>
    <t>24/10/2025 14:31:44</t>
  </si>
  <si>
    <t>24/10/2025 14:32:14</t>
  </si>
  <si>
    <t>24/10/2025 14:41:55</t>
  </si>
  <si>
    <t>24/10/2025 15:18:09</t>
  </si>
  <si>
    <t>24/10/2025 15:18:35</t>
  </si>
  <si>
    <t>24/10/2025 15:24:32</t>
  </si>
  <si>
    <t>24/10/2025 15:31:26</t>
  </si>
  <si>
    <t>24/10/2025 15:35:19</t>
  </si>
  <si>
    <t>24/10/2025 15:36:28</t>
  </si>
  <si>
    <t>24/10/2025 15:39:17</t>
  </si>
  <si>
    <t>24/10/2025 15:40:11</t>
  </si>
  <si>
    <t>24/10/2025 15:56:29</t>
  </si>
  <si>
    <t>2a st fillans terrace</t>
  </si>
  <si>
    <t>24/10/2025 16:05:03</t>
  </si>
  <si>
    <t>24/10/2025 16:08:41</t>
  </si>
  <si>
    <t>breast mill house</t>
  </si>
  <si>
    <t>24/10/2025 16:30:58</t>
  </si>
  <si>
    <t>25/10/2025 07:47:52</t>
  </si>
  <si>
    <t>25/10/2025 08:01:16</t>
  </si>
  <si>
    <t>25/10/2025 08:37:25</t>
  </si>
  <si>
    <t>25/10/2025 08:45:10</t>
  </si>
  <si>
    <t>25/10/2025 08:46:18</t>
  </si>
  <si>
    <t>25/10/2025 08:57:31</t>
  </si>
  <si>
    <t>25/10/2025 09:01:02</t>
  </si>
  <si>
    <t>25/10/2025 09:18:29</t>
  </si>
  <si>
    <t>25/10/2025 10:00:21</t>
  </si>
  <si>
    <t>25/10/2025 10:14:26</t>
  </si>
  <si>
    <t>25/10/2025 10:22:04</t>
  </si>
  <si>
    <t>25/10/2025 10:46:43</t>
  </si>
  <si>
    <t>25/10/2025 10:55:32</t>
  </si>
  <si>
    <t>25/10/2025 10:58:17</t>
  </si>
  <si>
    <t>25/10/2025 11:21:43</t>
  </si>
  <si>
    <t>25/10/2025 11:24:29</t>
  </si>
  <si>
    <t>25/10/2025 11:46:43</t>
  </si>
  <si>
    <t>25/10/2025 11:47:54</t>
  </si>
  <si>
    <t>25/10/2025 12:03:00</t>
  </si>
  <si>
    <t>25/10/2025 12:10:41</t>
  </si>
  <si>
    <t>25/10/2025 12:12:46</t>
  </si>
  <si>
    <t>25/10/2025 12:31:12</t>
  </si>
  <si>
    <t>25/10/2025 12:32:28</t>
  </si>
  <si>
    <t>25/10/2025 12:32:54</t>
  </si>
  <si>
    <t>25/10/2025 13:16:50</t>
  </si>
  <si>
    <t>25/10/2025 13:17:59</t>
  </si>
  <si>
    <t>25/10/2025 13:29:25</t>
  </si>
  <si>
    <t>25/10/2025 13:30:35</t>
  </si>
  <si>
    <t>25/10/2025 14:00:29</t>
  </si>
  <si>
    <t>25/10/2025 14:15:43</t>
  </si>
  <si>
    <t>25/10/2025 14:35:26</t>
  </si>
  <si>
    <t>25/10/2025 14:37:14</t>
  </si>
  <si>
    <t>25/10/2025 14:37:39</t>
  </si>
  <si>
    <t>25/10/2025 15:29:03</t>
  </si>
  <si>
    <t>25/10/2025 15:40:43</t>
  </si>
  <si>
    <t>25/10/2025 16:29:08</t>
  </si>
  <si>
    <t>25/10/2025 16:39:52</t>
  </si>
  <si>
    <t>25/10/2025 17:20:20</t>
  </si>
  <si>
    <t>25/10/2025 17:32:19</t>
  </si>
  <si>
    <t>25/10/2025 18:14:46</t>
  </si>
  <si>
    <t>27/10/2025 06:55:54</t>
  </si>
  <si>
    <t>27/10/2025 06:59:22</t>
  </si>
  <si>
    <t>27/10/2025 07:11:36</t>
  </si>
  <si>
    <t>27/10/2025 07:17:07</t>
  </si>
  <si>
    <t>27/10/2025 07:39:05</t>
  </si>
  <si>
    <t>27/10/2025 07:56:59</t>
  </si>
  <si>
    <t>27/10/2025 08:07:58</t>
  </si>
  <si>
    <t>27/10/2025 08:09:00</t>
  </si>
  <si>
    <t>Po18 tsz scrap</t>
  </si>
  <si>
    <t>27/10/2025 08:09:39</t>
  </si>
  <si>
    <t>27/10/2025 08:35:54</t>
  </si>
  <si>
    <t>27/10/2025 08:37:10</t>
  </si>
  <si>
    <t>27/10/2025 08:38:06</t>
  </si>
  <si>
    <t>27/10/2025 08:45:21</t>
  </si>
  <si>
    <t>ansy mcnaught</t>
  </si>
  <si>
    <t>27/10/2025 08:53:41</t>
  </si>
  <si>
    <t>27/10/2025 08:57:43</t>
  </si>
  <si>
    <t>27/10/2025 09:25:07</t>
  </si>
  <si>
    <t>27/10/2025 09:25:22</t>
  </si>
  <si>
    <t>27/10/2025 09:36:11</t>
  </si>
  <si>
    <t>27/10/2025 09:58:54</t>
  </si>
  <si>
    <t>27/10/2025 10:11:22</t>
  </si>
  <si>
    <t>27/10/2025 10:12:51</t>
  </si>
  <si>
    <t>Po18 tsz biffa</t>
  </si>
  <si>
    <t>27/10/2025 10:45:53</t>
  </si>
  <si>
    <t>27/10/2025 10:57:09</t>
  </si>
  <si>
    <t>27/10/2025 11:06:09</t>
  </si>
  <si>
    <t>27/10/2025 11:24:46</t>
  </si>
  <si>
    <t>27/10/2025 11:41:42</t>
  </si>
  <si>
    <t>27/10/2025 11:48:47</t>
  </si>
  <si>
    <t>Po18 tsz wood</t>
  </si>
  <si>
    <t>27/10/2025 12:16:01</t>
  </si>
  <si>
    <t>27/10/2025 12:17:30</t>
  </si>
  <si>
    <t>27/10/2025 12:28:19</t>
  </si>
  <si>
    <t>27/10/2025 12:28:37</t>
  </si>
  <si>
    <t>27/10/2025 12:53:44</t>
  </si>
  <si>
    <t>25 cargil terrace</t>
  </si>
  <si>
    <t>27/10/2025 13:05:08</t>
  </si>
  <si>
    <t>27/10/2025 13:37:54</t>
  </si>
  <si>
    <t>27/10/2025 13:40:51</t>
  </si>
  <si>
    <t>27/10/2025 13:48:07</t>
  </si>
  <si>
    <t>27/10/2025 13:48:22</t>
  </si>
  <si>
    <t>27/10/2025 13:49:06</t>
  </si>
  <si>
    <t>27/10/2025 13:51:01</t>
  </si>
  <si>
    <t>27/10/2025 13:52:13</t>
  </si>
  <si>
    <t>27/10/2025 13:55:14</t>
  </si>
  <si>
    <t>27/10/2025 13:58:03</t>
  </si>
  <si>
    <t>27/10/2025 14:01:36</t>
  </si>
  <si>
    <t>27/10/2025 14:06:41</t>
  </si>
  <si>
    <t>27/10/2025 14:08:49</t>
  </si>
  <si>
    <t>27/10/2025 14:11:28</t>
  </si>
  <si>
    <t>27/10/2025 14:11:44</t>
  </si>
  <si>
    <t>27/10/2025 14:15:30</t>
  </si>
  <si>
    <t>27/10/2025 14:18:53</t>
  </si>
  <si>
    <t>27/10/2025 14:19:08</t>
  </si>
  <si>
    <t>27/10/2025 14:20:57</t>
  </si>
  <si>
    <t>27/10/2025 14:23:59</t>
  </si>
  <si>
    <t>27/10/2025 14:24:43</t>
  </si>
  <si>
    <t>27/10/2025 14:40:54</t>
  </si>
  <si>
    <t>27/10/2025 15:06:57</t>
  </si>
  <si>
    <t>27/10/2025 15:14:23</t>
  </si>
  <si>
    <t>27/10/2025 15:19:07</t>
  </si>
  <si>
    <t>5 lawhead steading</t>
  </si>
  <si>
    <t>27/10/2025 15:27:39</t>
  </si>
  <si>
    <t>27/10/2025 15:29:00</t>
  </si>
  <si>
    <t>27/10/2025 15:29:36</t>
  </si>
  <si>
    <t>27/10/2025 15:48:58</t>
  </si>
  <si>
    <t>27/10/2025 15:50:14</t>
  </si>
  <si>
    <t>27/10/2025 16:03:46</t>
  </si>
  <si>
    <t>27/10/2025 16:08:54</t>
  </si>
  <si>
    <t>27/10/2025 16:09:12</t>
  </si>
  <si>
    <t>27/10/2025 16:13:30</t>
  </si>
  <si>
    <t>10 wilkinson drive</t>
  </si>
  <si>
    <t>27/10/2025 16:19:17</t>
  </si>
  <si>
    <t>27/10/2025 16:23:01</t>
  </si>
  <si>
    <t>27/10/2025 16:24:15</t>
  </si>
  <si>
    <t>27/10/2025 16:29:56</t>
  </si>
  <si>
    <t>27/10/2025 16:36:09</t>
  </si>
  <si>
    <t>27/10/2025 16:42:49</t>
  </si>
  <si>
    <t>27/10/2025 16:44:28</t>
  </si>
  <si>
    <t>27/10/2025 16:52:33</t>
  </si>
  <si>
    <t>27/10/2025 16:53:57</t>
  </si>
  <si>
    <t>28/10/2025 06:19:05</t>
  </si>
  <si>
    <t>28/10/2025 06:58:33</t>
  </si>
  <si>
    <t>28/10/2025 06:58:57</t>
  </si>
  <si>
    <t>28/10/2025 07:50:31</t>
  </si>
  <si>
    <t>28/10/2025 08:01:17</t>
  </si>
  <si>
    <t>28/10/2025 08:07:06</t>
  </si>
  <si>
    <t>28/10/2025 08:11:02</t>
  </si>
  <si>
    <t>28/10/2025 08:15:19</t>
  </si>
  <si>
    <t>28/10/2025 08:19:08</t>
  </si>
  <si>
    <t>28/10/2025 08:37:08</t>
  </si>
  <si>
    <t>28/10/2025 08:43:54</t>
  </si>
  <si>
    <t>28/10/2025 08:53:12</t>
  </si>
  <si>
    <t>28/10/2025 09:05:33</t>
  </si>
  <si>
    <t>28/10/2025 09:06:11</t>
  </si>
  <si>
    <t>28/10/2025 09:10:18</t>
  </si>
  <si>
    <t>28/10/2025 09:17:00</t>
  </si>
  <si>
    <t>28/10/2025 09:38:39</t>
  </si>
  <si>
    <t>28/10/2025 09:42:16</t>
  </si>
  <si>
    <t>28/10/2025 09:50:50</t>
  </si>
  <si>
    <t>28/10/2025 09:59:57</t>
  </si>
  <si>
    <t>28/10/2025 10:03:16</t>
  </si>
  <si>
    <t>8 wallace gardens</t>
  </si>
  <si>
    <t>28/10/2025 10:10:33</t>
  </si>
  <si>
    <t>28/10/2025 10:34:24</t>
  </si>
  <si>
    <t>28/10/2025 10:36:33</t>
  </si>
  <si>
    <t>28/10/2025 10:48:07</t>
  </si>
  <si>
    <t>28/10/2025 11:01:25</t>
  </si>
  <si>
    <t>H5 air con</t>
  </si>
  <si>
    <t>28/10/2025 11:08:29</t>
  </si>
  <si>
    <t>28/10/2025 11:11:39</t>
  </si>
  <si>
    <t>28/10/2025 11:23:37</t>
  </si>
  <si>
    <t>28/10/2025 11:37:01</t>
  </si>
  <si>
    <t>28/10/2025 11:41:39</t>
  </si>
  <si>
    <t>28/10/2025 11:43:48</t>
  </si>
  <si>
    <t>28/10/2025 11:44:26</t>
  </si>
  <si>
    <t>28/10/2025 11:47:57</t>
  </si>
  <si>
    <t>28/10/2025 11:51:18</t>
  </si>
  <si>
    <t>28/10/2025 11:52:17</t>
  </si>
  <si>
    <t>28/10/2025 11:56:56</t>
  </si>
  <si>
    <t>28/10/2025 12:03:23</t>
  </si>
  <si>
    <t>28/10/2025 12:52:26</t>
  </si>
  <si>
    <t>28/10/2025 13:30:58</t>
  </si>
  <si>
    <t>28/10/2025 13:35:31</t>
  </si>
  <si>
    <t>28/10/2025 13:46:00</t>
  </si>
  <si>
    <t>28/10/2025 13:56:10</t>
  </si>
  <si>
    <t>28/10/2025 13:59:18</t>
  </si>
  <si>
    <t>28/10/2025 14:07:09</t>
  </si>
  <si>
    <t>28/10/2025 14:11:47</t>
  </si>
  <si>
    <t>28/10/2025 14:16:27</t>
  </si>
  <si>
    <t>28/10/2025 14:22:20</t>
  </si>
  <si>
    <t>28/10/2025 14:35:06</t>
  </si>
  <si>
    <t>28/10/2025 14:41:47</t>
  </si>
  <si>
    <t>28/10/2025 14:59:08</t>
  </si>
  <si>
    <t>28/10/2025 15:11:24</t>
  </si>
  <si>
    <t>28/10/2025 15:11:49</t>
  </si>
  <si>
    <t>28/10/2025 15:14:42</t>
  </si>
  <si>
    <t>28/10/2025 15:15:42</t>
  </si>
  <si>
    <t>28/10/2025 15:22:11</t>
  </si>
  <si>
    <t>28/10/2025 15:49:56</t>
  </si>
  <si>
    <t>28/10/2025 15:54:59</t>
  </si>
  <si>
    <t>28/10/2025 16:01:48</t>
  </si>
  <si>
    <t>28/10/2025 16:05:56</t>
  </si>
  <si>
    <t>28/10/2025 16:06:43</t>
  </si>
  <si>
    <t>28/10/2025 16:15:10</t>
  </si>
  <si>
    <t>28/10/2025 16:41:17</t>
  </si>
  <si>
    <t>9 wester broom avenue</t>
  </si>
  <si>
    <t>29/10/2025 06:17:05</t>
  </si>
  <si>
    <t>29/10/2025 06:41:15</t>
  </si>
  <si>
    <t>29/10/2025 07:00:04</t>
  </si>
  <si>
    <t>29/10/2025 07:33:17</t>
  </si>
  <si>
    <t>29/10/2025 07:34:07</t>
  </si>
  <si>
    <t>29/10/2025 07:40:57</t>
  </si>
  <si>
    <t>29/10/2025 07:44:40</t>
  </si>
  <si>
    <t>29/10/2025 08:12:18</t>
  </si>
  <si>
    <t>29/10/2025 08:12:28</t>
  </si>
  <si>
    <t>29/10/2025 08:17:30</t>
  </si>
  <si>
    <t>29/10/2025 08:20:54</t>
  </si>
  <si>
    <t>29/10/2025 08:22:29</t>
  </si>
  <si>
    <t>29/10/2025 08:33:28</t>
  </si>
  <si>
    <t>29/10/2025 08:33:47</t>
  </si>
  <si>
    <t>29/10/2025 08:35:43</t>
  </si>
  <si>
    <t>29/10/2025 08:39:25</t>
  </si>
  <si>
    <t>29/10/2025 08:46:47</t>
  </si>
  <si>
    <t>29/10/2025 08:51:24</t>
  </si>
  <si>
    <t>29/10/2025 08:56:43</t>
  </si>
  <si>
    <t>29/10/2025 09:00:51</t>
  </si>
  <si>
    <t>29/10/2025 09:09:55</t>
  </si>
  <si>
    <t>29/10/2025 09:29:30</t>
  </si>
  <si>
    <t>29/10/2025 09:32:53</t>
  </si>
  <si>
    <t>29/10/2025 09:44:47</t>
  </si>
  <si>
    <t>29/10/2025 09:45:17</t>
  </si>
  <si>
    <t>29/10/2025 09:46:53</t>
  </si>
  <si>
    <t>29/10/2025 09:49:22</t>
  </si>
  <si>
    <t>29/10/2025 09:52:20</t>
  </si>
  <si>
    <t>29/10/2025 09:52:53</t>
  </si>
  <si>
    <t>29/10/2025 09:59:28</t>
  </si>
  <si>
    <t>29/10/2025 10:04:43</t>
  </si>
  <si>
    <t>29/10/2025 10:14:01</t>
  </si>
  <si>
    <t>29/10/2025 10:25:18</t>
  </si>
  <si>
    <t>1 mansfield place</t>
  </si>
  <si>
    <t>29/10/2025 10:29:52</t>
  </si>
  <si>
    <t>29/10/2025 10:59:15</t>
  </si>
  <si>
    <t>186 the murrays brae</t>
  </si>
  <si>
    <t>29/10/2025 11:07:09</t>
  </si>
  <si>
    <t>Po18 Tsz 20yd empty</t>
  </si>
  <si>
    <t>29/10/2025 11:16:04</t>
  </si>
  <si>
    <t>29/10/2025 12:02:38</t>
  </si>
  <si>
    <t>29/10/2025 12:32:30</t>
  </si>
  <si>
    <t>29/10/2025 12:45:24</t>
  </si>
  <si>
    <t>29/10/2025 12:53:18</t>
  </si>
  <si>
    <t>29/10/2025 12:54:51</t>
  </si>
  <si>
    <t>29/10/2025 12:55:52</t>
  </si>
  <si>
    <t>29/10/2025 13:08:14</t>
  </si>
  <si>
    <t>29/10/2025 13:10:30</t>
  </si>
  <si>
    <t>29/10/2025 13:21:39</t>
  </si>
  <si>
    <t>29/10/2025 13:21:40</t>
  </si>
  <si>
    <t>29/10/2025 13:31:52</t>
  </si>
  <si>
    <t>29/10/2025 13:37:35</t>
  </si>
  <si>
    <t>29/10/2025 13:42:20</t>
  </si>
  <si>
    <t>29/10/2025 13:46:34</t>
  </si>
  <si>
    <t>29/10/2025 13:59:36</t>
  </si>
  <si>
    <t>29/10/2025 14:04:53</t>
  </si>
  <si>
    <t>29/10/2025 14:10:49</t>
  </si>
  <si>
    <t>29/10/2025 14:14:01</t>
  </si>
  <si>
    <t>29/10/2025 14:18:59</t>
  </si>
  <si>
    <t>29/10/2025 14:19:22</t>
  </si>
  <si>
    <t xml:space="preserve">Rg Brock </t>
  </si>
  <si>
    <t>29/10/2025 14:23:14</t>
  </si>
  <si>
    <t>29/10/2025 14:27:40</t>
  </si>
  <si>
    <t>29/10/2025 14:28:10</t>
  </si>
  <si>
    <t>29/10/2025 14:37:46</t>
  </si>
  <si>
    <t>25 east camus road</t>
  </si>
  <si>
    <t>29/10/2025 14:44:14</t>
  </si>
  <si>
    <t>29/10/2025 14:47:44</t>
  </si>
  <si>
    <t>29/10/2025 14:49:02</t>
  </si>
  <si>
    <t>29/10/2025 14:55:05</t>
  </si>
  <si>
    <t>29/10/2025 14:58:08</t>
  </si>
  <si>
    <t>29/10/2025 15:02:28</t>
  </si>
  <si>
    <t>29/10/2025 15:21:32</t>
  </si>
  <si>
    <t>29/10/2025 15:36:07</t>
  </si>
  <si>
    <t>29/10/2025 15:42:22</t>
  </si>
  <si>
    <t>29/10/2025 15:45:52</t>
  </si>
  <si>
    <t>29/10/2025 15:56:31</t>
  </si>
  <si>
    <t>29/10/2025 15:58:31</t>
  </si>
  <si>
    <t>29/10/2025 16:03:06</t>
  </si>
  <si>
    <t>29/10/2025 16:06:59</t>
  </si>
  <si>
    <t>29/10/2025 16:12:40</t>
  </si>
  <si>
    <t>29/10/2025 17:07:11</t>
  </si>
  <si>
    <t>30/10/2025 06:02:05</t>
  </si>
  <si>
    <t>30/10/2025 06:09:41</t>
  </si>
  <si>
    <t>30/10/2025 06:13:26</t>
  </si>
  <si>
    <t>30/10/2025 06:57:49</t>
  </si>
  <si>
    <t>30/10/2025 07:20:25</t>
  </si>
  <si>
    <t>30/10/2025 07:24:06</t>
  </si>
  <si>
    <t>30/10/2025 07:33:31</t>
  </si>
  <si>
    <t>30/10/2025 08:13:40</t>
  </si>
  <si>
    <t>30/10/2025 08:14:06</t>
  </si>
  <si>
    <t>30/10/2025 08:18:43</t>
  </si>
  <si>
    <t>11 willow view</t>
  </si>
  <si>
    <t>30/10/2025 08:20:51</t>
  </si>
  <si>
    <t>30/10/2025 08:21:28</t>
  </si>
  <si>
    <t>30/10/2025 08:22:42</t>
  </si>
  <si>
    <t>30/10/2025 08:28:13</t>
  </si>
  <si>
    <t>30/10/2025 08:31:50</t>
  </si>
  <si>
    <t>30/10/2025 08:32:55</t>
  </si>
  <si>
    <t>30/10/2025 08:34:53</t>
  </si>
  <si>
    <t>30/10/2025 08:38:55</t>
  </si>
  <si>
    <t>30/10/2025 08:43:02</t>
  </si>
  <si>
    <t>30/10/2025 08:46:30</t>
  </si>
  <si>
    <t>30/10/2025 08:50:21</t>
  </si>
  <si>
    <t>30/10/2025 09:13:38</t>
  </si>
  <si>
    <t>30/10/2025 09:13:52</t>
  </si>
  <si>
    <t>28 academey court</t>
  </si>
  <si>
    <t>30/10/2025 09:18:18</t>
  </si>
  <si>
    <t>30/10/2025 09:28:22</t>
  </si>
  <si>
    <t>30/10/2025 09:35:13</t>
  </si>
  <si>
    <t>30/10/2025 09:41:48</t>
  </si>
  <si>
    <t>30/10/2025 09:46:08</t>
  </si>
  <si>
    <t>30/10/2025 09:46:34</t>
  </si>
  <si>
    <t>30/10/2025 09:52:55</t>
  </si>
  <si>
    <t>30/10/2025 10:29:25</t>
  </si>
  <si>
    <t>30/10/2025 10:31:04</t>
  </si>
  <si>
    <t>30/10/2025 10:33:53</t>
  </si>
  <si>
    <t>30/10/2025 10:35:34</t>
  </si>
  <si>
    <t>30/10/2025 10:35:58</t>
  </si>
  <si>
    <t>30/10/2025 10:40:48</t>
  </si>
  <si>
    <t>30/10/2025 10:45:00</t>
  </si>
  <si>
    <t>30/10/2025 10:54:19</t>
  </si>
  <si>
    <t>edin roofing</t>
  </si>
  <si>
    <t>30/10/2025 10:54:34</t>
  </si>
  <si>
    <t>30/10/2025 10:54:57</t>
  </si>
  <si>
    <t>30/10/2025 10:57:12</t>
  </si>
  <si>
    <t>30/10/2025 10:59:23</t>
  </si>
  <si>
    <t>30/10/2025 11:05:37</t>
  </si>
  <si>
    <t>30/10/2025 11:08:53</t>
  </si>
  <si>
    <t>30/10/2025 11:21:00</t>
  </si>
  <si>
    <t>30/10/2025 11:28:54</t>
  </si>
  <si>
    <t>30/10/2025 11:55:21</t>
  </si>
  <si>
    <t>30/10/2025 12:07:49</t>
  </si>
  <si>
    <t>30/10/2025 12:13:58</t>
  </si>
  <si>
    <t>30/10/2025 12:30:35</t>
  </si>
  <si>
    <t>30/10/2025 12:32:15</t>
  </si>
  <si>
    <t>30/10/2025 13:10:09</t>
  </si>
  <si>
    <t>30/10/2025 13:10:47</t>
  </si>
  <si>
    <t>30/10/2025 13:27:29</t>
  </si>
  <si>
    <t>lauder house</t>
  </si>
  <si>
    <t>30/10/2025 13:38:59</t>
  </si>
  <si>
    <t>30/10/2025 13:41:41</t>
  </si>
  <si>
    <t>30/10/2025 13:43:23</t>
  </si>
  <si>
    <t>30/10/2025 13:47:39</t>
  </si>
  <si>
    <t>30/10/2025 13:48:31</t>
  </si>
  <si>
    <t>30/10/2025 13:52:46</t>
  </si>
  <si>
    <t>30/10/2025 13:54:41</t>
  </si>
  <si>
    <t>30/10/2025 13:55:37</t>
  </si>
  <si>
    <t>30/10/2025 14:02:16</t>
  </si>
  <si>
    <t>30/10/2025 14:06:24</t>
  </si>
  <si>
    <t>30/10/2025 14:09:28</t>
  </si>
  <si>
    <t>30/10/2025 14:10:18</t>
  </si>
  <si>
    <t>30/10/2025 14:13:52</t>
  </si>
  <si>
    <t>30/10/2025 14:14:49</t>
  </si>
  <si>
    <t>30/10/2025 14:17:26</t>
  </si>
  <si>
    <t>30/10/2025 14:19:48</t>
  </si>
  <si>
    <t>30/10/2025 14:24:33</t>
  </si>
  <si>
    <t>30/10/2025 14:45:33</t>
  </si>
  <si>
    <t>30/10/2025 14:50:37</t>
  </si>
  <si>
    <t>30/10/2025 14:52:55</t>
  </si>
  <si>
    <t>30/10/2025 15:17:55</t>
  </si>
  <si>
    <t>30/10/2025 15:27:11</t>
  </si>
  <si>
    <t>30/10/2025 15:35:27</t>
  </si>
  <si>
    <t>30/10/2025 15:39:41</t>
  </si>
  <si>
    <t>30/10/2025 15:52:42</t>
  </si>
  <si>
    <t>30/10/2025 15:54:33</t>
  </si>
  <si>
    <t>30/10/2025 16:00:59</t>
  </si>
  <si>
    <t>30/10/2025 16:05:50</t>
  </si>
  <si>
    <t>27 mid road ind estate</t>
  </si>
  <si>
    <t>30/10/2025 16:09:36</t>
  </si>
  <si>
    <t>30/10/2025 16:11:32</t>
  </si>
  <si>
    <t>30/10/2025 16:31:44</t>
  </si>
  <si>
    <t>6 grigor drive</t>
  </si>
  <si>
    <t>30/10/2025 16:33:28</t>
  </si>
  <si>
    <t>30/10/2025 16:40:48</t>
  </si>
  <si>
    <t>30/10/2025 16:51:55</t>
  </si>
  <si>
    <t>30/10/2025 16:56:11</t>
  </si>
  <si>
    <t>30/10/2025 17:04:45</t>
  </si>
  <si>
    <t>30/10/2025 17:07:09</t>
  </si>
  <si>
    <t>31/10/2025 06:42:08</t>
  </si>
  <si>
    <t>31/10/2025 06:42:57</t>
  </si>
  <si>
    <t>31/10/2025 06:43:09</t>
  </si>
  <si>
    <t>31/10/2025 06:59:11</t>
  </si>
  <si>
    <t>31/10/2025 07:11:23</t>
  </si>
  <si>
    <t>31/10/2025 07:15:22</t>
  </si>
  <si>
    <t>31/10/2025 07:21:46</t>
  </si>
  <si>
    <t>31/10/2025 07:22:31</t>
  </si>
  <si>
    <t>17 hope terrace</t>
  </si>
  <si>
    <t>31/10/2025 07:33:58</t>
  </si>
  <si>
    <t>31/10/2025 07:35:10</t>
  </si>
  <si>
    <t>31/10/2025 07:38:19</t>
  </si>
  <si>
    <t>31/10/2025 07:41:22</t>
  </si>
  <si>
    <t>31/10/2025 07:45:18</t>
  </si>
  <si>
    <t>31/10/2025 07:50:07</t>
  </si>
  <si>
    <t>31/10/2025 08:02:23</t>
  </si>
  <si>
    <t>31/10/2025 08:12:05</t>
  </si>
  <si>
    <t>31/10/2025 08:17:20</t>
  </si>
  <si>
    <t>24 swanston terrace</t>
  </si>
  <si>
    <t>31/10/2025 08:24:22</t>
  </si>
  <si>
    <t>31/10/2025 08:27:56</t>
  </si>
  <si>
    <t>31/10/2025 08:28:08</t>
  </si>
  <si>
    <t>31/10/2025 08:33:20</t>
  </si>
  <si>
    <t>31/10/2025 08:33:57</t>
  </si>
  <si>
    <t>1 ashley drive</t>
  </si>
  <si>
    <t>31/10/2025 08:38:57</t>
  </si>
  <si>
    <t>31/10/2025 08:39:53</t>
  </si>
  <si>
    <t>31/10/2025 08:48:48</t>
  </si>
  <si>
    <t>1 shiel hall loan</t>
  </si>
  <si>
    <t>31/10/2025 08:49:34</t>
  </si>
  <si>
    <t>31/10/2025 08:55:50</t>
  </si>
  <si>
    <t>31/10/2025 09:07:18</t>
  </si>
  <si>
    <t>31/10/2025 09:07:43</t>
  </si>
  <si>
    <t>31/10/2025 09:13:16</t>
  </si>
  <si>
    <t>31/10/2025 09:15:18</t>
  </si>
  <si>
    <t>31/10/2025 09:18:05</t>
  </si>
  <si>
    <t>31/10/2025 09:19:07</t>
  </si>
  <si>
    <t>po18 tsz m</t>
  </si>
  <si>
    <t>31/10/2025 09:19:21</t>
  </si>
  <si>
    <t>31/10/2025 09:33:25</t>
  </si>
  <si>
    <t>31/10/2025 09:41:29</t>
  </si>
  <si>
    <t>31/10/2025 09:53:22</t>
  </si>
  <si>
    <t>31/10/2025 09:53:42</t>
  </si>
  <si>
    <t>31/10/2025 09:58:20</t>
  </si>
  <si>
    <t>31/10/2025 10:03:11</t>
  </si>
  <si>
    <t>31/10/2025 10:34:30</t>
  </si>
  <si>
    <t>31/10/2025 10:34:52</t>
  </si>
  <si>
    <t>31/10/2025 10:35:32</t>
  </si>
  <si>
    <t>31/10/2025 10:52:39</t>
  </si>
  <si>
    <t>31/10/2025 11:03:04</t>
  </si>
  <si>
    <t>31/10/2025 11:08:38</t>
  </si>
  <si>
    <t>31/10/2025 11:18:30</t>
  </si>
  <si>
    <t>31/10/2025 11:19:41</t>
  </si>
  <si>
    <t>31/10/2025 11:20:12</t>
  </si>
  <si>
    <t>31/10/2025 11:23:46</t>
  </si>
  <si>
    <t>31/10/2025 11:33:32</t>
  </si>
  <si>
    <t>31/10/2025 11:36:07</t>
  </si>
  <si>
    <t>31/10/2025 11:37:43</t>
  </si>
  <si>
    <t>31/10/2025 11:40:24</t>
  </si>
  <si>
    <t>31/10/2025 11:47:41</t>
  </si>
  <si>
    <t>31/10/2025 11:47:51</t>
  </si>
  <si>
    <t>31/10/2025 11:54:48</t>
  </si>
  <si>
    <t>31/10/2025 12:05:09</t>
  </si>
  <si>
    <t>31/10/2025 12:31:38</t>
  </si>
  <si>
    <t>31/10/2025 12:40:18</t>
  </si>
  <si>
    <t>31/10/2025 12:40:58</t>
  </si>
  <si>
    <t>31/10/2025 12:44:30</t>
  </si>
  <si>
    <t>31/10/2025 12:50:05</t>
  </si>
  <si>
    <t>31/10/2025 12:51:32</t>
  </si>
  <si>
    <t>31/10/2025 13:08:34</t>
  </si>
  <si>
    <t>Majied Out</t>
  </si>
  <si>
    <t>31/10/2025 13:21:39</t>
  </si>
  <si>
    <t>31/10/2025 13:32:02</t>
  </si>
  <si>
    <t>31/10/2025 13:34:49</t>
  </si>
  <si>
    <t>31/10/2025 13:38:16</t>
  </si>
  <si>
    <t>31/10/2025 13:40:08</t>
  </si>
  <si>
    <t>31/10/2025 13:43:54</t>
  </si>
  <si>
    <t>36 the circle</t>
  </si>
  <si>
    <t>31/10/2025 13:44:25</t>
  </si>
  <si>
    <t>31/10/2025 13:47:58</t>
  </si>
  <si>
    <t>31/10/2025 13:48:16</t>
  </si>
  <si>
    <t>31/10/2025 13:54:00</t>
  </si>
  <si>
    <t>31/10/2025 13:57:12</t>
  </si>
  <si>
    <t>31/10/2025 13:57:25</t>
  </si>
  <si>
    <t>31/10/2025 13:57:54</t>
  </si>
  <si>
    <t>31/10/2025 14:02:16</t>
  </si>
  <si>
    <t>31/10/2025 14:05:34</t>
  </si>
  <si>
    <t>31/10/2025 14:12:30</t>
  </si>
  <si>
    <t>31/10/2025 14:20:12</t>
  </si>
  <si>
    <t>31/10/2025 14:35:49</t>
  </si>
  <si>
    <t>31/10/2025 14:36:24</t>
  </si>
  <si>
    <t>31/10/2025 14:40:07</t>
  </si>
  <si>
    <t>31/10/2025 14:46:32</t>
  </si>
  <si>
    <t>31/10/2025 14:48:14</t>
  </si>
  <si>
    <t>31/10/2025 14:49:22</t>
  </si>
  <si>
    <t>31/10/2025 14:49:59</t>
  </si>
  <si>
    <t>31/10/2025 14:50:39</t>
  </si>
  <si>
    <t>31/10/2025 15:03:18</t>
  </si>
  <si>
    <t>31/10/2025 15:03:32</t>
  </si>
  <si>
    <t>31/10/2025 15:04:33</t>
  </si>
  <si>
    <t>31/10/2025 15:13:13</t>
  </si>
  <si>
    <t>31/10/2025 15:13:31</t>
  </si>
  <si>
    <t>31/10/2025 15:14:10</t>
  </si>
  <si>
    <t>31/10/2025 15:16:11</t>
  </si>
  <si>
    <t>31/10/2025 15:19:30</t>
  </si>
  <si>
    <t>31/10/2025 15:28:48</t>
  </si>
  <si>
    <t>31/10/2025 15:31:34</t>
  </si>
  <si>
    <t>31/10/2025 15:44:06</t>
  </si>
  <si>
    <t>31/10/2025 15:46:18</t>
  </si>
  <si>
    <t>31/10/2025 15:55:08</t>
  </si>
  <si>
    <t>31/10/2025 15:56:11</t>
  </si>
  <si>
    <t>31/10/2025 15:56:37</t>
  </si>
  <si>
    <t>31/10/2025 15:58:55</t>
  </si>
  <si>
    <t>31/10/2025 15:59:58</t>
  </si>
  <si>
    <t>31/10/2025 16:02:34</t>
  </si>
  <si>
    <t>31/10/2025 16:04:51</t>
  </si>
  <si>
    <t>31/10/2025 16:05:21</t>
  </si>
  <si>
    <t>31/10/2025 16:12:10</t>
  </si>
  <si>
    <t>31/10/2025 16:13:42</t>
  </si>
  <si>
    <t>31/10/2025 16:30:23</t>
  </si>
  <si>
    <t>31/10/2025 16:54:40</t>
  </si>
  <si>
    <t>10 burnbrae view</t>
  </si>
  <si>
    <t>01/11/2025 07:11:40</t>
  </si>
  <si>
    <t>01/11/2025 07:20:24</t>
  </si>
  <si>
    <t>01/11/2025 07:26:55</t>
  </si>
  <si>
    <t>01/11/2025 07:50:34</t>
  </si>
  <si>
    <t>22 kirkhill drive</t>
  </si>
  <si>
    <t>01/11/2025 07:55:58</t>
  </si>
  <si>
    <t>01/11/2025 07:59:00</t>
  </si>
  <si>
    <t>01/11/2025 08:03:29</t>
  </si>
  <si>
    <t>01/11/2025 08:13:17</t>
  </si>
  <si>
    <t>01/11/2025 08:15:20</t>
  </si>
  <si>
    <t>01/11/2025 08:16:06</t>
  </si>
  <si>
    <t>01/11/2025 08:27:51</t>
  </si>
  <si>
    <t>01/11/2025 08:55:55</t>
  </si>
  <si>
    <t>01/11/2025 09:02:30</t>
  </si>
  <si>
    <t>01/11/2025 09:03:28</t>
  </si>
  <si>
    <t>01/11/2025 09:05:36</t>
  </si>
  <si>
    <t>01/11/2025 09:05:51</t>
  </si>
  <si>
    <t>01/11/2025 09:10:15</t>
  </si>
  <si>
    <t>01/11/2025 09:13:12</t>
  </si>
  <si>
    <t>01/11/2025 09:33:15</t>
  </si>
  <si>
    <t>01/11/2025 09:57:12</t>
  </si>
  <si>
    <t xml:space="preserve">42 malleny avenue </t>
  </si>
  <si>
    <t>01/11/2025 10:04:37</t>
  </si>
  <si>
    <t>01/11/2025 10:28:35</t>
  </si>
  <si>
    <t>01/11/2025 10:42:31</t>
  </si>
  <si>
    <t>03/11/2025 08:22:42</t>
  </si>
  <si>
    <t>03/11/2025 08:28:30</t>
  </si>
  <si>
    <t>03/11/2025 08:29:19</t>
  </si>
  <si>
    <t>03/11/2025 08:31:52</t>
  </si>
  <si>
    <t>03/11/2025 08:41:18</t>
  </si>
  <si>
    <t>03/11/2025 08:49:34</t>
  </si>
  <si>
    <t>03/11/2025 08:50:05</t>
  </si>
  <si>
    <t>03/11/2025 09:03:02</t>
  </si>
  <si>
    <t>03/11/2025 09:14:27</t>
  </si>
  <si>
    <t>03/11/2025 09:18:52</t>
  </si>
  <si>
    <t>03/11/2025 09:22:02</t>
  </si>
  <si>
    <t>03/11/2025 09:25:15</t>
  </si>
  <si>
    <t>03/11/2025 09:34:30</t>
  </si>
  <si>
    <t>03/11/2025 09:37:51</t>
  </si>
  <si>
    <t>03/11/2025 09:39:12</t>
  </si>
  <si>
    <t>03/11/2025 09:41:13</t>
  </si>
  <si>
    <t>03/11/2025 09:52:11</t>
  </si>
  <si>
    <t>03/11/2025 10:04:09</t>
  </si>
  <si>
    <t>03/11/2025 10:04:34</t>
  </si>
  <si>
    <t>03/11/2025 10:13:38</t>
  </si>
  <si>
    <t>03/11/2025 10:19:49</t>
  </si>
  <si>
    <t>03/11/2025 10:43:02</t>
  </si>
  <si>
    <t>03/11/2025 10:43:31</t>
  </si>
  <si>
    <t>03/11/2025 10:45:15</t>
  </si>
  <si>
    <t>white transit</t>
  </si>
  <si>
    <t>03/11/2025 10:52:55</t>
  </si>
  <si>
    <t>03/11/2025 11:03:36</t>
  </si>
  <si>
    <t>03/11/2025 11:23:32</t>
  </si>
  <si>
    <t>03/11/2025 11:30:55</t>
  </si>
  <si>
    <t>03/11/2025 11:32:08</t>
  </si>
  <si>
    <t>03/11/2025 11:35:43</t>
  </si>
  <si>
    <t>03/11/2025 11:39:49</t>
  </si>
  <si>
    <t>78 parkhead avenue</t>
  </si>
  <si>
    <t>03/11/2025 11:43:14</t>
  </si>
  <si>
    <t>03/11/2025 11:43:50</t>
  </si>
  <si>
    <t>03/11/2025 11:44:27</t>
  </si>
  <si>
    <t>03/11/2025 11:46:42</t>
  </si>
  <si>
    <t>03/11/2025 11:53:55</t>
  </si>
  <si>
    <t>03/11/2025 11:58:18</t>
  </si>
  <si>
    <t>03/11/2025 12:01:35</t>
  </si>
  <si>
    <t>03/11/2025 12:04:54</t>
  </si>
  <si>
    <t>03/11/2025 12:08:33</t>
  </si>
  <si>
    <t>03/11/2025 12:09:10</t>
  </si>
  <si>
    <t>03/11/2025 12:11:33</t>
  </si>
  <si>
    <t>03/11/2025 12:17:09</t>
  </si>
  <si>
    <t>03/11/2025 12:28:29</t>
  </si>
  <si>
    <t>03/11/2025 12:29:22</t>
  </si>
  <si>
    <t>03/11/2025 12:38:29</t>
  </si>
  <si>
    <t>03/11/2025 12:39:13</t>
  </si>
  <si>
    <t>03/11/2025 13:32:16</t>
  </si>
  <si>
    <t>03/11/2025 13:44:18</t>
  </si>
  <si>
    <t>03/11/2025 13:47:41</t>
  </si>
  <si>
    <t>03/11/2025 13:51:09</t>
  </si>
  <si>
    <t>03/11/2025 13:53:02</t>
  </si>
  <si>
    <t>03/11/2025 13:55:29</t>
  </si>
  <si>
    <t>03/11/2025 14:36:16</t>
  </si>
  <si>
    <t>03/11/2025 14:40:18</t>
  </si>
  <si>
    <t>03/11/2025 14:40:58</t>
  </si>
  <si>
    <t>03/11/2025 14:42:25</t>
  </si>
  <si>
    <t>03/11/2025 14:42:55</t>
  </si>
  <si>
    <t>03/11/2025 14:45:09</t>
  </si>
  <si>
    <t>03/11/2025 14:46:00</t>
  </si>
  <si>
    <t>03/11/2025 14:50:33</t>
  </si>
  <si>
    <t>03/11/2025 14:53:55</t>
  </si>
  <si>
    <t>03/11/2025 14:57:32</t>
  </si>
  <si>
    <t>03/11/2025 14:59:23</t>
  </si>
  <si>
    <t>03/11/2025 15:01:27</t>
  </si>
  <si>
    <t>20 st germains terrace</t>
  </si>
  <si>
    <t>03/11/2025 15:16:23</t>
  </si>
  <si>
    <t>03/11/2025 15:17:01</t>
  </si>
  <si>
    <t>03/11/2025 15:20:44</t>
  </si>
  <si>
    <t>03/11/2025 15:21:20</t>
  </si>
  <si>
    <t>03/11/2025 15:22:35</t>
  </si>
  <si>
    <t>03/11/2025 15:26:28</t>
  </si>
  <si>
    <t>03/11/2025 15:53:29</t>
  </si>
  <si>
    <t>03/11/2025 16:04:02</t>
  </si>
  <si>
    <t>03/11/2025 16:07:29</t>
  </si>
  <si>
    <t>03/11/2025 16:32:48</t>
  </si>
  <si>
    <t>almondvale boulevard</t>
  </si>
  <si>
    <t>03/11/2025 16:34:02</t>
  </si>
  <si>
    <t>03/11/2025 16:37:58</t>
  </si>
  <si>
    <t>03/11/2025 16:48:52</t>
  </si>
  <si>
    <t>03/11/2025 17:00:48</t>
  </si>
  <si>
    <t>04/11/2025 06:46:46</t>
  </si>
  <si>
    <t>04/11/2025 06:47:33</t>
  </si>
  <si>
    <t>04/11/2025 06:54:18</t>
  </si>
  <si>
    <t>04/11/2025 07:02:32</t>
  </si>
  <si>
    <t>04/11/2025 07:26:19</t>
  </si>
  <si>
    <t>biffa bonyrigg</t>
  </si>
  <si>
    <t>04/11/2025 07:33:51</t>
  </si>
  <si>
    <t>04/11/2025 07:49:41</t>
  </si>
  <si>
    <t>04/11/2025 07:55:17</t>
  </si>
  <si>
    <t>04/11/2025 08:03:23</t>
  </si>
  <si>
    <t>04/11/2025 08:04:03</t>
  </si>
  <si>
    <t>04/11/2025 08:15:28</t>
  </si>
  <si>
    <t>04/11/2025 08:16:43</t>
  </si>
  <si>
    <t>04/11/2025 08:19:24</t>
  </si>
  <si>
    <t>04/11/2025 08:21:07</t>
  </si>
  <si>
    <t>04/11/2025 08:22:19</t>
  </si>
  <si>
    <t>04/11/2025 08:42:31</t>
  </si>
  <si>
    <t>04/11/2025 08:46:59</t>
  </si>
  <si>
    <t>04/11/2025 09:00:47</t>
  </si>
  <si>
    <t>mckenzie wood</t>
  </si>
  <si>
    <t>04/11/2025 09:02:59</t>
  </si>
  <si>
    <t>04/11/2025 09:12:41</t>
  </si>
  <si>
    <t>04/11/2025 09:14:36</t>
  </si>
  <si>
    <t>04/11/2025 09:15:21</t>
  </si>
  <si>
    <t>04/11/2025 09:23:54</t>
  </si>
  <si>
    <t>04/11/2025 09:31:25</t>
  </si>
  <si>
    <t>04/11/2025 09:31:52</t>
  </si>
  <si>
    <t>04/11/2025 09:35:15</t>
  </si>
  <si>
    <t>04/11/2025 09:40:16</t>
  </si>
  <si>
    <t>04/11/2025 09:41:37</t>
  </si>
  <si>
    <t>04/11/2025 09:43:28</t>
  </si>
  <si>
    <t>04/11/2025 09:44:07</t>
  </si>
  <si>
    <t>04/11/2025 09:46:04</t>
  </si>
  <si>
    <t>04/11/2025 09:47:46</t>
  </si>
  <si>
    <t>04/11/2025 09:50:54</t>
  </si>
  <si>
    <t>04/11/2025 09:57:18</t>
  </si>
  <si>
    <t>04/11/2025 10:05:15</t>
  </si>
  <si>
    <t>04/11/2025 10:15:08</t>
  </si>
  <si>
    <t>biffa bonnyrigg</t>
  </si>
  <si>
    <t>04/11/2025 10:21:42</t>
  </si>
  <si>
    <t>04/11/2025 10:31:53</t>
  </si>
  <si>
    <t>04/11/2025 10:37:31</t>
  </si>
  <si>
    <t>04/11/2025 10:42:02</t>
  </si>
  <si>
    <t>04/11/2025 10:47:53</t>
  </si>
  <si>
    <t>04/11/2025 10:49:17</t>
  </si>
  <si>
    <t>04/11/2025 10:56:36</t>
  </si>
  <si>
    <t>04/11/2025 10:57:47</t>
  </si>
  <si>
    <t>04/11/2025 10:58:25</t>
  </si>
  <si>
    <t>04/11/2025 11:01:29</t>
  </si>
  <si>
    <t>04/11/2025 11:02:32</t>
  </si>
  <si>
    <t>04/11/2025 11:05:29</t>
  </si>
  <si>
    <t>04/11/2025 11:09:20</t>
  </si>
  <si>
    <t>04/11/2025 11:23:58</t>
  </si>
  <si>
    <t>04/11/2025 11:26:31</t>
  </si>
  <si>
    <t>04/11/2025 11:31:50</t>
  </si>
  <si>
    <t>04/11/2025 11:32:51</t>
  </si>
  <si>
    <t>04/11/2025 11:35:51</t>
  </si>
  <si>
    <t>04/11/2025 11:39:36</t>
  </si>
  <si>
    <t>04/11/2025 11:43:49</t>
  </si>
  <si>
    <t>04/11/2025 11:44:04</t>
  </si>
  <si>
    <t>04/11/2025 11:44:33</t>
  </si>
  <si>
    <t>04/11/2025 11:45:19</t>
  </si>
  <si>
    <t>04/11/2025 11:51:20</t>
  </si>
  <si>
    <t>04/11/2025 11:54:11</t>
  </si>
  <si>
    <t>04/11/2025 11:54:59</t>
  </si>
  <si>
    <t>04/11/2025 11:57:31</t>
  </si>
  <si>
    <t>04/11/2025 12:05:35</t>
  </si>
  <si>
    <t>kal polson</t>
  </si>
  <si>
    <t>04/11/2025 12:05:54</t>
  </si>
  <si>
    <t>04/11/2025 12:06:20</t>
  </si>
  <si>
    <t>04/11/2025 12:10:39</t>
  </si>
  <si>
    <t>04/11/2025 12:18:59</t>
  </si>
  <si>
    <t>04/11/2025 12:19:28</t>
  </si>
  <si>
    <t>04/11/2025 12:23:37</t>
  </si>
  <si>
    <t>04/11/2025 12:29:54</t>
  </si>
  <si>
    <t>04/11/2025 12:34:01</t>
  </si>
  <si>
    <t>04/11/2025 12:36:08</t>
  </si>
  <si>
    <t>04/11/2025 12:40:27</t>
  </si>
  <si>
    <t>04/11/2025 12:45:09</t>
  </si>
  <si>
    <t>04/11/2025 12:50:28</t>
  </si>
  <si>
    <t>04/11/2025 12:54:11</t>
  </si>
  <si>
    <t>04/11/2025 13:00:38</t>
  </si>
  <si>
    <t>04/11/2025 13:04:44</t>
  </si>
  <si>
    <t>04/11/2025 13:08:54</t>
  </si>
  <si>
    <t>24 kemps end</t>
  </si>
  <si>
    <t>04/11/2025 13:11:20</t>
  </si>
  <si>
    <t>04/11/2025 13:12:53</t>
  </si>
  <si>
    <t>04/11/2025 13:16:31</t>
  </si>
  <si>
    <t>04/11/2025 13:20:28</t>
  </si>
  <si>
    <t>04/11/2025 13:23:50</t>
  </si>
  <si>
    <t>04/11/2025 13:24:05</t>
  </si>
  <si>
    <t>04/11/2025 13:26:02</t>
  </si>
  <si>
    <t>04/11/2025 13:27:48</t>
  </si>
  <si>
    <t>04/11/2025 13:32:35</t>
  </si>
  <si>
    <t>04/11/2025 13:36:32</t>
  </si>
  <si>
    <t>04/11/2025 13:41:36</t>
  </si>
  <si>
    <t>04/11/2025 13:45:13</t>
  </si>
  <si>
    <t>04/11/2025 13:46:39</t>
  </si>
  <si>
    <t>04/11/2025 13:47:07</t>
  </si>
  <si>
    <t>04/11/2025 13:53:37</t>
  </si>
  <si>
    <t>04/11/2025 13:58:40</t>
  </si>
  <si>
    <t>24 salters road</t>
  </si>
  <si>
    <t>04/11/2025 13:59:22</t>
  </si>
  <si>
    <t>04/11/2025 14:06:22</t>
  </si>
  <si>
    <t>04/11/2025 14:09:31</t>
  </si>
  <si>
    <t>04/11/2025 14:10:27</t>
  </si>
  <si>
    <t>04/11/2025 14:17:46</t>
  </si>
  <si>
    <t>04/11/2025 14:19:27</t>
  </si>
  <si>
    <t>04/11/2025 14:23:41</t>
  </si>
  <si>
    <t>04/11/2025 14:31:00</t>
  </si>
  <si>
    <t>04/11/2025 14:33:44</t>
  </si>
  <si>
    <t>04/11/2025 14:37:06</t>
  </si>
  <si>
    <t>04/11/2025 14:37:54</t>
  </si>
  <si>
    <t>04/11/2025 14:44:25</t>
  </si>
  <si>
    <t>04/11/2025 14:52:08</t>
  </si>
  <si>
    <t>04/11/2025 14:52:42</t>
  </si>
  <si>
    <t>04/11/2025 14:54:55</t>
  </si>
  <si>
    <t>04/11/2025 14:58:01</t>
  </si>
  <si>
    <t>04/11/2025 15:04:01</t>
  </si>
  <si>
    <t>04/11/2025 15:09:36</t>
  </si>
  <si>
    <t>04/11/2025 15:22:10</t>
  </si>
  <si>
    <t>karl polson</t>
  </si>
  <si>
    <t>04/11/2025 15:23:00</t>
  </si>
  <si>
    <t>04/11/2025 15:23:23</t>
  </si>
  <si>
    <t>04/11/2025 15:30:14</t>
  </si>
  <si>
    <t>04/11/2025 15:34:41</t>
  </si>
  <si>
    <t>04/11/2025 15:35:22</t>
  </si>
  <si>
    <t>04/11/2025 15:35:48</t>
  </si>
  <si>
    <t>04/11/2025 15:38:08</t>
  </si>
  <si>
    <t>04/11/2025 15:38:24</t>
  </si>
  <si>
    <t>04/11/2025 15:38:58</t>
  </si>
  <si>
    <t>04/11/2025 15:42:07</t>
  </si>
  <si>
    <t>04/11/2025 15:50:20</t>
  </si>
  <si>
    <t>04/11/2025 15:50:48</t>
  </si>
  <si>
    <t>04/11/2025 15:54:09</t>
  </si>
  <si>
    <t>04/11/2025 16:01:23</t>
  </si>
  <si>
    <t>04/11/2025 16:02:44</t>
  </si>
  <si>
    <t>04/11/2025 16:06:12</t>
  </si>
  <si>
    <t>04/11/2025 16:08:36</t>
  </si>
  <si>
    <t>04/11/2025 16:16:26</t>
  </si>
  <si>
    <t>04/11/2025 16:17:56</t>
  </si>
  <si>
    <t>04/11/2025 16:31:05</t>
  </si>
  <si>
    <t>13 polton road</t>
  </si>
  <si>
    <t>04/11/2025 16:36:20</t>
  </si>
  <si>
    <t>04/11/2025 16:59:11</t>
  </si>
  <si>
    <t>15 st germains terrace</t>
  </si>
  <si>
    <t>04/11/2025 17:00:34</t>
  </si>
  <si>
    <t>26 burnside road</t>
  </si>
  <si>
    <t>04/11/2025 17:01:11</t>
  </si>
  <si>
    <t>04/11/2025 17:01:30</t>
  </si>
  <si>
    <t>1 fernieside gardens</t>
  </si>
  <si>
    <t>04/11/2025 17:02:09</t>
  </si>
  <si>
    <t>04/11/2025 17:13:20</t>
  </si>
  <si>
    <t>04/11/2025 17:13:55</t>
  </si>
  <si>
    <t>05/11/2025 06:33:45</t>
  </si>
  <si>
    <t>05/11/2025 06:42:01</t>
  </si>
  <si>
    <t>05/11/2025 06:42:42</t>
  </si>
  <si>
    <t>05/11/2025 07:01:02</t>
  </si>
  <si>
    <t xml:space="preserve">TIPPER OUT </t>
  </si>
  <si>
    <t>05/11/2025 07:17:47</t>
  </si>
  <si>
    <t>05/11/2025 07:17:59</t>
  </si>
  <si>
    <t>05/11/2025 07:21:32</t>
  </si>
  <si>
    <t>100 morningside road</t>
  </si>
  <si>
    <t>05/11/2025 07:32:04</t>
  </si>
  <si>
    <t>05/11/2025 07:34:56</t>
  </si>
  <si>
    <t>05/11/2025 07:36:21</t>
  </si>
  <si>
    <t>05/11/2025 08:03:13</t>
  </si>
  <si>
    <t>05/11/2025 08:10:40</t>
  </si>
  <si>
    <t>05/11/2025 08:11:08</t>
  </si>
  <si>
    <t>HOOK BIFFA WASTE OUT</t>
  </si>
  <si>
    <t>05/11/2025 08:14:25</t>
  </si>
  <si>
    <t>05/11/2025 08:17:23</t>
  </si>
  <si>
    <t>MURDOCH E14 IN</t>
  </si>
  <si>
    <t>05/11/2025 08:23:02</t>
  </si>
  <si>
    <t>05/11/2025 08:27:31</t>
  </si>
  <si>
    <t>C PLUS IN</t>
  </si>
  <si>
    <t>05/11/2025 08:28:48</t>
  </si>
  <si>
    <t>05/11/2025 08:29:57</t>
  </si>
  <si>
    <t>MURDOCH E14 OUT</t>
  </si>
  <si>
    <t>05/11/2025 08:36:34</t>
  </si>
  <si>
    <t>C- PLUS OUT</t>
  </si>
  <si>
    <t>05/11/2025 08:36:41</t>
  </si>
  <si>
    <t>05/11/2025 08:37:04</t>
  </si>
  <si>
    <t>05/11/2025 08:37:55</t>
  </si>
  <si>
    <t>05/11/2025 08:39:54</t>
  </si>
  <si>
    <t>05/11/2025 08:42:47</t>
  </si>
  <si>
    <t>05/11/2025 08:44:27</t>
  </si>
  <si>
    <t>26 FEATHERHALL CRES S</t>
  </si>
  <si>
    <t>05/11/2025 08:50:56</t>
  </si>
  <si>
    <t>05/11/2025 09:01:10</t>
  </si>
  <si>
    <t>05/11/2025 09:04:08</t>
  </si>
  <si>
    <t>05/11/2025 09:07:23</t>
  </si>
  <si>
    <t>05/11/2025 09:13:06</t>
  </si>
  <si>
    <t>05/11/2025 09:18:46</t>
  </si>
  <si>
    <t>05/11/2025 09:19:55</t>
  </si>
  <si>
    <t>05/11/2025 09:30:08</t>
  </si>
  <si>
    <t>38 wardie road</t>
  </si>
  <si>
    <t>05/11/2025 09:30:32</t>
  </si>
  <si>
    <t>05/11/2025 09:30:52</t>
  </si>
  <si>
    <t>05/11/2025 09:34:53</t>
  </si>
  <si>
    <t>05/11/2025 09:35:08</t>
  </si>
  <si>
    <t>05/11/2025 09:38:48</t>
  </si>
  <si>
    <t>05/11/2025 09:41:32</t>
  </si>
  <si>
    <t>05/11/2025 09:59:26</t>
  </si>
  <si>
    <t>05/11/2025 10:01:19</t>
  </si>
  <si>
    <t>05/11/2025 10:01:34</t>
  </si>
  <si>
    <t>05/11/2025 10:02:02</t>
  </si>
  <si>
    <t>05/11/2025 10:09:14</t>
  </si>
  <si>
    <t>05/11/2025 10:10:09</t>
  </si>
  <si>
    <t>05/11/2025 10:15:44</t>
  </si>
  <si>
    <t>05/11/2025 10:19:41</t>
  </si>
  <si>
    <t>05/11/2025 10:24:48</t>
  </si>
  <si>
    <t>05/11/2025 10:29:34</t>
  </si>
  <si>
    <t>05/11/2025 10:29:56</t>
  </si>
  <si>
    <t>05/11/2025 10:31:55</t>
  </si>
  <si>
    <t>05/11/2025 10:38:09</t>
  </si>
  <si>
    <t>05/11/2025 10:38:20</t>
  </si>
  <si>
    <t>05/11/2025 10:40:37</t>
  </si>
  <si>
    <t>05/11/2025 10:42:49</t>
  </si>
  <si>
    <t>05/11/2025 10:48:58</t>
  </si>
  <si>
    <t>05/11/2025 10:49:30</t>
  </si>
  <si>
    <t>05/11/2025 10:52:44</t>
  </si>
  <si>
    <t>05/11/2025 10:54:07</t>
  </si>
  <si>
    <t>05/11/2025 10:55:54</t>
  </si>
  <si>
    <t>05/11/2025 11:05:13</t>
  </si>
  <si>
    <t>05/11/2025 11:07:26</t>
  </si>
  <si>
    <t>05/11/2025 11:10:23</t>
  </si>
  <si>
    <t>05/11/2025 11:12:58</t>
  </si>
  <si>
    <t>05/11/2025 11:13:37</t>
  </si>
  <si>
    <t>05/11/2025 11:16:09</t>
  </si>
  <si>
    <t>05/11/2025 11:20:59</t>
  </si>
  <si>
    <t>05/11/2025 11:35:23</t>
  </si>
  <si>
    <t>05/11/2025 11:40:38</t>
  </si>
  <si>
    <t>05/11/2025 11:48:43</t>
  </si>
  <si>
    <t>05/11/2025 11:56:23</t>
  </si>
  <si>
    <t>05/11/2025 12:03:53</t>
  </si>
  <si>
    <t>05/11/2025 12:04:19</t>
  </si>
  <si>
    <t>05/11/2025 12:11:41</t>
  </si>
  <si>
    <t>05/11/2025 12:15:27</t>
  </si>
  <si>
    <t>05/11/2025 12:18:09</t>
  </si>
  <si>
    <t>05/11/2025 12:25:51</t>
  </si>
  <si>
    <t>05/11/2025 12:28:26</t>
  </si>
  <si>
    <t>05/11/2025 12:35:45</t>
  </si>
  <si>
    <t>05/11/2025 12:36:37</t>
  </si>
  <si>
    <t>05/11/2025 12:45:50</t>
  </si>
  <si>
    <t>05/11/2025 12:49:24</t>
  </si>
  <si>
    <t>05/11/2025 12:52:47</t>
  </si>
  <si>
    <t>05/11/2025 12:54:34</t>
  </si>
  <si>
    <t>05/11/2025 13:05:16</t>
  </si>
  <si>
    <t>05/11/2025 13:08:42</t>
  </si>
  <si>
    <t>05/11/2025 13:31:46</t>
  </si>
  <si>
    <t>05/11/2025 13:45:46</t>
  </si>
  <si>
    <t>05/11/2025 13:51:22</t>
  </si>
  <si>
    <t>05/11/2025 13:56:02</t>
  </si>
  <si>
    <t>05/11/2025 14:01:56</t>
  </si>
  <si>
    <t>05/11/2025 14:03:09</t>
  </si>
  <si>
    <t>05/11/2025 14:03:48</t>
  </si>
  <si>
    <t>05/11/2025 14:06:29</t>
  </si>
  <si>
    <t>05/11/2025 14:13:10</t>
  </si>
  <si>
    <t>05/11/2025 14:18:23</t>
  </si>
  <si>
    <t>05/11/2025 14:18:47</t>
  </si>
  <si>
    <t>05/11/2025 14:21:57</t>
  </si>
  <si>
    <t>05/11/2025 14:23:34</t>
  </si>
  <si>
    <t>05/11/2025 14:25:01</t>
  </si>
  <si>
    <t>05/11/2025 14:30:40</t>
  </si>
  <si>
    <t>05/11/2025 14:33:00</t>
  </si>
  <si>
    <t>05/11/2025 14:39:07</t>
  </si>
  <si>
    <t>05/11/2025 14:39:41</t>
  </si>
  <si>
    <t>05/11/2025 14:48:22</t>
  </si>
  <si>
    <t>05/11/2025 14:52:17</t>
  </si>
  <si>
    <t>05/11/2025 14:52:34</t>
  </si>
  <si>
    <t>05/11/2025 14:54:33</t>
  </si>
  <si>
    <t>05/11/2025 14:57:01</t>
  </si>
  <si>
    <t>05/11/2025 15:01:32</t>
  </si>
  <si>
    <t>05/11/2025 15:04:50</t>
  </si>
  <si>
    <t>05/11/2025 15:21:09</t>
  </si>
  <si>
    <t>36 belford avenue</t>
  </si>
  <si>
    <t>05/11/2025 15:21:36</t>
  </si>
  <si>
    <t>05/11/2025 15:22:00</t>
  </si>
  <si>
    <t>05/11/2025 15:22:19</t>
  </si>
  <si>
    <t>05/11/2025 15:31:07</t>
  </si>
  <si>
    <t>05/11/2025 15:32:28</t>
  </si>
  <si>
    <t>05/11/2025 15:33:27</t>
  </si>
  <si>
    <t>05/11/2025 15:38:20</t>
  </si>
  <si>
    <t>05/11/2025 15:43:16</t>
  </si>
  <si>
    <t>05/11/2025 15:46:43</t>
  </si>
  <si>
    <t>19 craigmillar park</t>
  </si>
  <si>
    <t>05/11/2025 15:46:58</t>
  </si>
  <si>
    <t>05/11/2025 15:47:50</t>
  </si>
  <si>
    <t>05/11/2025 15:50:44</t>
  </si>
  <si>
    <t>2 newtonloan toll</t>
  </si>
  <si>
    <t>05/11/2025 15:55:52</t>
  </si>
  <si>
    <t>05/11/2025 16:02:19</t>
  </si>
  <si>
    <t>05/11/2025 16:04:53</t>
  </si>
  <si>
    <t>05/11/2025 16:09:17</t>
  </si>
  <si>
    <t>05/11/2025 16:10:42</t>
  </si>
  <si>
    <t>05/11/2025 16:18:25</t>
  </si>
  <si>
    <t>05/11/2025 16:18:56</t>
  </si>
  <si>
    <t>05/11/2025 16:19:31</t>
  </si>
  <si>
    <t>05/11/2025 16:21:48</t>
  </si>
  <si>
    <t>05/11/2025 16:24:36</t>
  </si>
  <si>
    <t>05/11/2025 16:31:01</t>
  </si>
  <si>
    <t>05/11/2025 16:35:08</t>
  </si>
  <si>
    <t>05/11/2025 16:41:47</t>
  </si>
  <si>
    <t>05/11/2025 16:43:57</t>
  </si>
  <si>
    <t>05/11/2025 16:48:33</t>
  </si>
  <si>
    <t>05/11/2025 16:54:09</t>
  </si>
  <si>
    <t>05/11/2025 17:02:10</t>
  </si>
  <si>
    <t>06/11/2025 06:46:25</t>
  </si>
  <si>
    <t>06/11/2025 06:57:07</t>
  </si>
  <si>
    <t>06/11/2025 06:58:05</t>
  </si>
  <si>
    <t>06/11/2025 06:59:48</t>
  </si>
  <si>
    <t>06/11/2025 07:05:32</t>
  </si>
  <si>
    <t>06/11/2025 07:23:29</t>
  </si>
  <si>
    <t>06/11/2025 07:28:00</t>
  </si>
  <si>
    <t>06/11/2025 07:36:58</t>
  </si>
  <si>
    <t>06/11/2025 08:07:54</t>
  </si>
  <si>
    <t>06/11/2025 08:19:57</t>
  </si>
  <si>
    <t>06/11/2025 08:21:27</t>
  </si>
  <si>
    <t>06/11/2025 08:32:50</t>
  </si>
  <si>
    <t>06/11/2025 08:34:34</t>
  </si>
  <si>
    <t>06/11/2025 08:54:46</t>
  </si>
  <si>
    <t>06/11/2025 08:55:18</t>
  </si>
  <si>
    <t>06/11/2025 08:59:00</t>
  </si>
  <si>
    <t>06/11/2025 09:03:11</t>
  </si>
  <si>
    <t>06/11/2025 09:07:00</t>
  </si>
  <si>
    <t>06/11/2025 09:10:05</t>
  </si>
  <si>
    <t>06/11/2025 09:15:25</t>
  </si>
  <si>
    <t>14 aubigny row</t>
  </si>
  <si>
    <t>06/11/2025 09:37:33</t>
  </si>
  <si>
    <t>17 mortonhall park drive</t>
  </si>
  <si>
    <t>06/11/2025 09:53:26</t>
  </si>
  <si>
    <t>06/11/2025 10:03:33</t>
  </si>
  <si>
    <t>22 forth street</t>
  </si>
  <si>
    <t>06/11/2025 10:13:15</t>
  </si>
  <si>
    <t>06/11/2025 10:25:41</t>
  </si>
  <si>
    <t>06/11/2025 10:31:46</t>
  </si>
  <si>
    <t>06/11/2025 10:34:15</t>
  </si>
  <si>
    <t>06/11/2025 10:37:46</t>
  </si>
  <si>
    <t>06/11/2025 10:37:57</t>
  </si>
  <si>
    <t>06/11/2025 10:42:07</t>
  </si>
  <si>
    <t>06/11/2025 10:44:35</t>
  </si>
  <si>
    <t>06/11/2025 10:52:33</t>
  </si>
  <si>
    <t>06/11/2025 10:59:43</t>
  </si>
  <si>
    <t>06/11/2025 11:02:17</t>
  </si>
  <si>
    <t>06/11/2025 11:08:42</t>
  </si>
  <si>
    <t>06/11/2025 11:16:22</t>
  </si>
  <si>
    <t>06/11/2025 11:16:49</t>
  </si>
  <si>
    <t>06/11/2025 11:19:52</t>
  </si>
  <si>
    <t>06/11/2025 11:28:22</t>
  </si>
  <si>
    <t>06/11/2025 11:30:29</t>
  </si>
  <si>
    <t>06/11/2025 11:31:20</t>
  </si>
  <si>
    <t>06/11/2025 11:34:41</t>
  </si>
  <si>
    <t>06/11/2025 11:35:22</t>
  </si>
  <si>
    <t>06/11/2025 11:40:05</t>
  </si>
  <si>
    <t>06/11/2025 11:41:52</t>
  </si>
  <si>
    <t>18/6 bailie terrace</t>
  </si>
  <si>
    <t>06/11/2025 11:47:35</t>
  </si>
  <si>
    <t>06/11/2025 11:56:02</t>
  </si>
  <si>
    <t>06/11/2025 11:56:29</t>
  </si>
  <si>
    <t>06/11/2025 12:04:57</t>
  </si>
  <si>
    <t>06/11/2025 12:08:38</t>
  </si>
  <si>
    <t>06/11/2025 12:09:43</t>
  </si>
  <si>
    <t>06/11/2025 12:15:51</t>
  </si>
  <si>
    <t>06/11/2025 12:19:17</t>
  </si>
  <si>
    <t>06/11/2025 12:25:34</t>
  </si>
  <si>
    <t>06/11/2025 12:36:29</t>
  </si>
  <si>
    <t>06/11/2025 12:40:24</t>
  </si>
  <si>
    <t>06/11/2025 12:41:28</t>
  </si>
  <si>
    <t>06/11/2025 12:44:13</t>
  </si>
  <si>
    <t>06/11/2025 13:20:57</t>
  </si>
  <si>
    <t>06/11/2025 13:32:39</t>
  </si>
  <si>
    <t>06/11/2025 13:36:04</t>
  </si>
  <si>
    <t>06/11/2025 13:43:54</t>
  </si>
  <si>
    <t>06/11/2025 13:44:19</t>
  </si>
  <si>
    <t>06/11/2025 13:53:44</t>
  </si>
  <si>
    <t>06/11/2025 14:03:38</t>
  </si>
  <si>
    <t>06/11/2025 14:05:46</t>
  </si>
  <si>
    <t>06/11/2025 14:08:43</t>
  </si>
  <si>
    <t>06/11/2025 14:12:44</t>
  </si>
  <si>
    <t>06/11/2025 14:14:10</t>
  </si>
  <si>
    <t>06/11/2025 14:22:57</t>
  </si>
  <si>
    <t>06/11/2025 14:39:19</t>
  </si>
  <si>
    <t>06/11/2025 14:46:43</t>
  </si>
  <si>
    <t>06/11/2025 14:48:00</t>
  </si>
  <si>
    <t>06/11/2025 15:05:47</t>
  </si>
  <si>
    <t>06/11/2025 15:10:25</t>
  </si>
  <si>
    <t>06/11/2025 15:12:42</t>
  </si>
  <si>
    <t>06/11/2025 15:13:47</t>
  </si>
  <si>
    <t>06/11/2025 15:24:01</t>
  </si>
  <si>
    <t>06/11/2025 15:27:09</t>
  </si>
  <si>
    <t>06/11/2025 15:28:51</t>
  </si>
  <si>
    <t>06/11/2025 15:29:19</t>
  </si>
  <si>
    <t>06/11/2025 15:32:11</t>
  </si>
  <si>
    <t>06/11/2025 15:34:01</t>
  </si>
  <si>
    <t>06/11/2025 15:34:56</t>
  </si>
  <si>
    <t>06/11/2025 15:42:06</t>
  </si>
  <si>
    <t>06/11/2025 15:54:51</t>
  </si>
  <si>
    <t>06/11/2025 15:58:18</t>
  </si>
  <si>
    <t>06/11/2025 15:59:33</t>
  </si>
  <si>
    <t>06/11/2025 16:07:41</t>
  </si>
  <si>
    <t>6 the christies</t>
  </si>
  <si>
    <t>06/11/2025 16:20:10</t>
  </si>
  <si>
    <t>28 herd green</t>
  </si>
  <si>
    <t>06/11/2025 16:33:38</t>
  </si>
  <si>
    <t>06/11/2025 16:34:24</t>
  </si>
  <si>
    <t>06/11/2025 16:43:42</t>
  </si>
  <si>
    <t>06/11/2025 16:48:41</t>
  </si>
  <si>
    <t>06/11/2025 16:56:52</t>
  </si>
  <si>
    <t>06/11/2025 17:03:31</t>
  </si>
  <si>
    <t>06/11/2025 17:04:10</t>
  </si>
  <si>
    <t>06/11/2025 17:13:46</t>
  </si>
  <si>
    <t>9/8 western harbour midway</t>
  </si>
  <si>
    <t>06/11/2025 17:20:23</t>
  </si>
  <si>
    <t>06/11/2025 17:36:00</t>
  </si>
  <si>
    <t>25 durham terrace</t>
  </si>
  <si>
    <t>07/11/2025 06:44:59</t>
  </si>
  <si>
    <t>07/11/2025 06:49:34</t>
  </si>
  <si>
    <t>07/11/2025 06:57:35</t>
  </si>
  <si>
    <t>07/11/2025 07:08:21</t>
  </si>
  <si>
    <t>07/11/2025 07:43:13</t>
  </si>
  <si>
    <t>07/11/2025 07:49:22</t>
  </si>
  <si>
    <t>blackhill</t>
  </si>
  <si>
    <t>07/11/2025 07:51:00</t>
  </si>
  <si>
    <t>07/11/2025 07:57:03</t>
  </si>
  <si>
    <t>07/11/2025 08:08:04</t>
  </si>
  <si>
    <t>07/11/2025 08:19:27</t>
  </si>
  <si>
    <t>07/11/2025 08:23:41</t>
  </si>
  <si>
    <t>50 wallace crescent</t>
  </si>
  <si>
    <t>07/11/2025 08:28:58</t>
  </si>
  <si>
    <t>07/11/2025 08:29:57</t>
  </si>
  <si>
    <t>07/11/2025 08:30:09</t>
  </si>
  <si>
    <t>07/11/2025 08:33:03</t>
  </si>
  <si>
    <t>07/11/2025 08:37:42</t>
  </si>
  <si>
    <t>07/11/2025 08:39:10</t>
  </si>
  <si>
    <t>07/11/2025 08:39:42</t>
  </si>
  <si>
    <t>07/11/2025 08:50:16</t>
  </si>
  <si>
    <t>07/11/2025 08:50:50</t>
  </si>
  <si>
    <t>07/11/2025 08:54:48</t>
  </si>
  <si>
    <t>07/11/2025 08:56:18</t>
  </si>
  <si>
    <t>07/11/2025 09:01:56</t>
  </si>
  <si>
    <t>07/11/2025 09:03:40</t>
  </si>
  <si>
    <t>07/11/2025 09:04:47</t>
  </si>
  <si>
    <t>07/11/2025 09:05:34</t>
  </si>
  <si>
    <t>07/11/2025 09:20:52</t>
  </si>
  <si>
    <t>07/11/2025 09:30:35</t>
  </si>
  <si>
    <t>07/11/2025 09:36:15</t>
  </si>
  <si>
    <t>07/11/2025 09:38:35</t>
  </si>
  <si>
    <t>07/11/2025 09:41:05</t>
  </si>
  <si>
    <t>07/11/2025 09:41:23</t>
  </si>
  <si>
    <t>07/11/2025 09:42:17</t>
  </si>
  <si>
    <t>07/11/2025 09:50:12</t>
  </si>
  <si>
    <t>07/11/2025 09:50:42</t>
  </si>
  <si>
    <t>07/11/2025 09:53:08</t>
  </si>
  <si>
    <t>07/11/2025 10:00:46</t>
  </si>
  <si>
    <t>07/11/2025 10:02:31</t>
  </si>
  <si>
    <t>moon</t>
  </si>
  <si>
    <t>07/11/2025 10:08:06</t>
  </si>
  <si>
    <t>07/11/2025 10:20:08</t>
  </si>
  <si>
    <t>07/11/2025 10:20:38</t>
  </si>
  <si>
    <t>07/11/2025 10:23:12</t>
  </si>
  <si>
    <t>07/11/2025 10:24:20</t>
  </si>
  <si>
    <t>07/11/2025 10:39:18</t>
  </si>
  <si>
    <t>07/11/2025 10:54:12</t>
  </si>
  <si>
    <t>07/11/2025 11:01:24</t>
  </si>
  <si>
    <t>07/11/2025 11:06:50</t>
  </si>
  <si>
    <t>07/11/2025 11:11:20</t>
  </si>
  <si>
    <t>07/11/2025 11:18:21</t>
  </si>
  <si>
    <t>07/11/2025 11:19:32</t>
  </si>
  <si>
    <t>07/11/2025 11:32:54</t>
  </si>
  <si>
    <t>15 dunkirk road</t>
  </si>
  <si>
    <t>07/11/2025 11:35:16</t>
  </si>
  <si>
    <t>07/11/2025 11:47:21</t>
  </si>
  <si>
    <t>07/11/2025 11:47:44</t>
  </si>
  <si>
    <t>07/11/2025 11:51:53</t>
  </si>
  <si>
    <t>07/11/2025 11:52:30</t>
  </si>
  <si>
    <t>07/11/2025 11:55:40</t>
  </si>
  <si>
    <t>07/11/2025 12:03:17</t>
  </si>
  <si>
    <t>07/11/2025 12:10:33</t>
  </si>
  <si>
    <t>07/11/2025 12:31:09</t>
  </si>
  <si>
    <t>07/11/2025 12:35:41</t>
  </si>
  <si>
    <t>07/11/2025 12:55:16</t>
  </si>
  <si>
    <t>07/11/2025 13:07:05</t>
  </si>
  <si>
    <t>07/11/2025 13:08:45</t>
  </si>
  <si>
    <t>07/11/2025 13:09:24</t>
  </si>
  <si>
    <t>11 seaview terrace</t>
  </si>
  <si>
    <t>07/11/2025 13:18:46</t>
  </si>
  <si>
    <t>07/11/2025 13:19:45</t>
  </si>
  <si>
    <t>07/11/2025 13:22:28</t>
  </si>
  <si>
    <t>07/11/2025 13:33:54</t>
  </si>
  <si>
    <t>07/11/2025 13:35:14</t>
  </si>
  <si>
    <t>07/11/2025 13:38:33</t>
  </si>
  <si>
    <t>07/11/2025 13:43:50</t>
  </si>
  <si>
    <t>07/11/2025 13:44:29</t>
  </si>
  <si>
    <t>07/11/2025 13:49:27</t>
  </si>
  <si>
    <t>07/11/2025 14:12:54</t>
  </si>
  <si>
    <t>14a milrig smallholdings</t>
  </si>
  <si>
    <t>07/11/2025 14:15:33</t>
  </si>
  <si>
    <t>07/11/2025 14:32:03</t>
  </si>
  <si>
    <t>07/11/2025 14:46:44</t>
  </si>
  <si>
    <t>07/11/2025 14:56:33</t>
  </si>
  <si>
    <t>07/11/2025 15:02:33</t>
  </si>
  <si>
    <t>07/11/2025 15:08:40</t>
  </si>
  <si>
    <t>wilson mccormack</t>
  </si>
  <si>
    <t>07/11/2025 15:14:33</t>
  </si>
  <si>
    <t>07/11/2025 15:19:11</t>
  </si>
  <si>
    <t>spylaw park shed</t>
  </si>
  <si>
    <t>07/11/2025 15:21:32</t>
  </si>
  <si>
    <t>07/11/2025 15:26:34</t>
  </si>
  <si>
    <t>07/11/2025 15:32:26</t>
  </si>
  <si>
    <t>56 thomson drive</t>
  </si>
  <si>
    <t>07/11/2025 15:32:52</t>
  </si>
  <si>
    <t>07/11/2025 15:36:48</t>
  </si>
  <si>
    <t>07/11/2025 15:38:15</t>
  </si>
  <si>
    <t>07/11/2025 15:41:43</t>
  </si>
  <si>
    <t>07/11/2025 15:57:59</t>
  </si>
  <si>
    <t>07/11/2025 16:00:55</t>
  </si>
  <si>
    <t>07/11/2025 16:09:11</t>
  </si>
  <si>
    <t>07/11/2025 16:22:14</t>
  </si>
  <si>
    <t>07/11/2025 16:28:55</t>
  </si>
  <si>
    <t>07/11/2025 16:35:49</t>
  </si>
  <si>
    <t>07/11/2025 17:03:01</t>
  </si>
  <si>
    <t>08/11/2025 08:56:58</t>
  </si>
  <si>
    <t>08/11/2025 08:57:54</t>
  </si>
  <si>
    <t>24 balcomie gardens</t>
  </si>
  <si>
    <t>08/11/2025 09:04:27</t>
  </si>
  <si>
    <t>08/11/2025 09:15:32</t>
  </si>
  <si>
    <t>08/11/2025 09:42:14</t>
  </si>
  <si>
    <t>08/11/2025 10:03:36</t>
  </si>
  <si>
    <t>08/11/2025 10:06:46</t>
  </si>
  <si>
    <t>47 bingham drive</t>
  </si>
  <si>
    <t>08/11/2025 10:09:37</t>
  </si>
  <si>
    <t>08/11/2025 10:17:56</t>
  </si>
  <si>
    <t>08/11/2025 10:52:39</t>
  </si>
  <si>
    <t>08/11/2025 10:56:55</t>
  </si>
  <si>
    <t>08/11/2025 11:08:43</t>
  </si>
  <si>
    <t>7 b church hill</t>
  </si>
  <si>
    <t>08/11/2025 11:09:52</t>
  </si>
  <si>
    <t>08/11/2025 11:16:20</t>
  </si>
  <si>
    <t>08/11/2025 11:17:05</t>
  </si>
  <si>
    <t>08/11/2025 11:25:09</t>
  </si>
  <si>
    <t>08/11/2025 11:30:10</t>
  </si>
  <si>
    <t>08/11/2025 11:55:53</t>
  </si>
  <si>
    <t>6 east cast road</t>
  </si>
  <si>
    <t>08/11/2025 12:04:24</t>
  </si>
  <si>
    <t>08/11/2025 12:11:45</t>
  </si>
  <si>
    <t>08/11/2025 12:20:31</t>
  </si>
  <si>
    <t>08/11/2025 12:26:33</t>
  </si>
  <si>
    <t>08/11/2025 12:33:23</t>
  </si>
  <si>
    <t>08/11/2025 12:38:49</t>
  </si>
  <si>
    <t>08/11/2025 12:48:30</t>
  </si>
  <si>
    <t>08/11/2025 12:48:51</t>
  </si>
  <si>
    <t>08/11/2025 12:56:20</t>
  </si>
  <si>
    <t>08/11/2025 13:02:28</t>
  </si>
  <si>
    <t>154 mountcastle crescent</t>
  </si>
  <si>
    <t>08/11/2025 13:03:16</t>
  </si>
  <si>
    <t>08/11/2025 13:07:17</t>
  </si>
  <si>
    <t>08/11/2025 13:14:41</t>
  </si>
  <si>
    <t>08/11/2025 13:18:45</t>
  </si>
  <si>
    <t>08/11/2025 13:21:48</t>
  </si>
  <si>
    <t>08/11/2025 13:23:08</t>
  </si>
  <si>
    <t>08/11/2025 13:27:37</t>
  </si>
  <si>
    <t>08/11/2025 13:31:46</t>
  </si>
  <si>
    <t>08/11/2025 13:32:23</t>
  </si>
  <si>
    <t>08/11/2025 13:37:08</t>
  </si>
  <si>
    <t>08/11/2025 13:44:17</t>
  </si>
  <si>
    <t>08/11/2025 13:48:31</t>
  </si>
  <si>
    <t>08/11/2025 14:11:45</t>
  </si>
  <si>
    <t>08/11/2025 14:35:12</t>
  </si>
  <si>
    <t>10 mountcastle drive south</t>
  </si>
  <si>
    <t>08/11/2025 14:42:49</t>
  </si>
  <si>
    <t>08/11/2025 15:20:26</t>
  </si>
  <si>
    <t>61 gladstones gait</t>
  </si>
  <si>
    <t>08/11/2025 15:31:43</t>
  </si>
  <si>
    <t>08/11/2025 16:25:13</t>
  </si>
  <si>
    <t>74 redhall road</t>
  </si>
  <si>
    <t>09/11/2025 08:29:10</t>
  </si>
  <si>
    <t>09/11/2025 08:37:51</t>
  </si>
  <si>
    <t>09/11/2025 11:03:57</t>
  </si>
  <si>
    <t>09/11/2025 11:06:15</t>
  </si>
  <si>
    <t>09/11/2025 13:16:19</t>
  </si>
  <si>
    <t>09/11/2025 13:32:21</t>
  </si>
  <si>
    <t>10/11/2025 06:33:33</t>
  </si>
  <si>
    <t>10/11/2025 06:56:39</t>
  </si>
  <si>
    <t>10/11/2025 06:58:08</t>
  </si>
  <si>
    <t>10/11/2025 07:52:05</t>
  </si>
  <si>
    <t>10/11/2025 08:07:58</t>
  </si>
  <si>
    <t>10/11/2025 08:10:22</t>
  </si>
  <si>
    <t>10/11/2025 08:13:19</t>
  </si>
  <si>
    <t>10/11/2025 08:22:14</t>
  </si>
  <si>
    <t>10/11/2025 08:27:11</t>
  </si>
  <si>
    <t>10/11/2025 08:28:14</t>
  </si>
  <si>
    <t>10/11/2025 08:47:36</t>
  </si>
  <si>
    <t>10/11/2025 08:53:13</t>
  </si>
  <si>
    <t>10/11/2025 08:53:21</t>
  </si>
  <si>
    <t>10/11/2025 08:59:28</t>
  </si>
  <si>
    <t>10/11/2025 09:03:26</t>
  </si>
  <si>
    <t>10/11/2025 09:12:24</t>
  </si>
  <si>
    <t>10/11/2025 09:12:50</t>
  </si>
  <si>
    <t>10/11/2025 09:13:44</t>
  </si>
  <si>
    <t>10/11/2025 09:17:57</t>
  </si>
  <si>
    <t>10/11/2025 09:26:26</t>
  </si>
  <si>
    <t>10/11/2025 09:31:55</t>
  </si>
  <si>
    <t>10/11/2025 09:36:39</t>
  </si>
  <si>
    <t>10/11/2025 09:38:42</t>
  </si>
  <si>
    <t>10/11/2025 09:53:29</t>
  </si>
  <si>
    <t>10/11/2025 10:03:57</t>
  </si>
  <si>
    <t>10/11/2025 10:13:07</t>
  </si>
  <si>
    <t>po18 tsz wood</t>
  </si>
  <si>
    <t>10/11/2025 10:14:02</t>
  </si>
  <si>
    <t>10/11/2025 10:32:16</t>
  </si>
  <si>
    <t>10/11/2025 10:36:33</t>
  </si>
  <si>
    <t>10/11/2025 10:42:39</t>
  </si>
  <si>
    <t>10/11/2025 10:42:59</t>
  </si>
  <si>
    <t>10/11/2025 10:55:45</t>
  </si>
  <si>
    <t>10/11/2025 10:56:34</t>
  </si>
  <si>
    <t>10/11/2025 11:00:52</t>
  </si>
  <si>
    <t>10/11/2025 11:04:27</t>
  </si>
  <si>
    <t>10/11/2025 11:09:31</t>
  </si>
  <si>
    <t>10/11/2025 11:13:22</t>
  </si>
  <si>
    <t>10/11/2025 11:17:47</t>
  </si>
  <si>
    <t>10/11/2025 11:20:39</t>
  </si>
  <si>
    <t>10/11/2025 11:21:02</t>
  </si>
  <si>
    <t>10/11/2025 11:24:30</t>
  </si>
  <si>
    <t>10/11/2025 11:27:20</t>
  </si>
  <si>
    <t>10/11/2025 11:32:08</t>
  </si>
  <si>
    <t>8 south crescent</t>
  </si>
  <si>
    <t>10/11/2025 11:32:25</t>
  </si>
  <si>
    <t>10/11/2025 11:33:34</t>
  </si>
  <si>
    <t>10/11/2025 11:37:15</t>
  </si>
  <si>
    <t>10/11/2025 11:40:14</t>
  </si>
  <si>
    <t>10/11/2025 11:41:18</t>
  </si>
  <si>
    <t>10/11/2025 11:51:24</t>
  </si>
  <si>
    <t>10/11/2025 11:53:58</t>
  </si>
  <si>
    <t>10/11/2025 11:54:42</t>
  </si>
  <si>
    <t>10/11/2025 12:15:01</t>
  </si>
  <si>
    <t>10/11/2025 12:16:44</t>
  </si>
  <si>
    <t>10/11/2025 12:21:53</t>
  </si>
  <si>
    <t>10/11/2025 12:22:23</t>
  </si>
  <si>
    <t>10/11/2025 12:23:33</t>
  </si>
  <si>
    <t>10/11/2025 12:27:14</t>
  </si>
  <si>
    <t>10/11/2025 12:28:08</t>
  </si>
  <si>
    <t>10/11/2025 12:28:40</t>
  </si>
  <si>
    <t>10/11/2025 12:29:21</t>
  </si>
  <si>
    <t>10/11/2025 12:46:36</t>
  </si>
  <si>
    <t>10/11/2025 12:54:54</t>
  </si>
  <si>
    <t>10/11/2025 13:09:08</t>
  </si>
  <si>
    <t>10/11/2025 13:20:34</t>
  </si>
  <si>
    <t>10/11/2025 13:32:15</t>
  </si>
  <si>
    <t>10/11/2025 13:35:57</t>
  </si>
  <si>
    <t>10/11/2025 13:49:04</t>
  </si>
  <si>
    <t>10/11/2025 13:57:58</t>
  </si>
  <si>
    <t>10/11/2025 13:59:58</t>
  </si>
  <si>
    <t>10/11/2025 14:02:26</t>
  </si>
  <si>
    <t>3 direlton avenue</t>
  </si>
  <si>
    <t>10/11/2025 14:04:32</t>
  </si>
  <si>
    <t>10/11/2025 14:12:27</t>
  </si>
  <si>
    <t>10/11/2025 14:28:18</t>
  </si>
  <si>
    <t>10/11/2025 14:30:16</t>
  </si>
  <si>
    <t>10/11/2025 14:43:14</t>
  </si>
  <si>
    <t>63 mount vernon road</t>
  </si>
  <si>
    <t>10/11/2025 14:48:54</t>
  </si>
  <si>
    <t>10/11/2025 14:49:12</t>
  </si>
  <si>
    <t>10/11/2025 14:55:22</t>
  </si>
  <si>
    <t>10/11/2025 14:59:31</t>
  </si>
  <si>
    <t>10/11/2025 15:01:06</t>
  </si>
  <si>
    <t>10/11/2025 15:07:22</t>
  </si>
  <si>
    <t>26 featherhall cres south</t>
  </si>
  <si>
    <t>10/11/2025 15:08:31</t>
  </si>
  <si>
    <t>10/11/2025 15:16:29</t>
  </si>
  <si>
    <t>10/11/2025 15:18:15</t>
  </si>
  <si>
    <t>10/11/2025 15:28:55</t>
  </si>
  <si>
    <t>10/11/2025 15:30:49</t>
  </si>
  <si>
    <t>10/11/2025 15:33:28</t>
  </si>
  <si>
    <t>10/11/2025 15:37:09</t>
  </si>
  <si>
    <t>10/11/2025 15:38:31</t>
  </si>
  <si>
    <t>10/11/2025 15:42:46</t>
  </si>
  <si>
    <t>10/11/2025 15:45:48</t>
  </si>
  <si>
    <t>10/11/2025 15:51:41</t>
  </si>
  <si>
    <t>sheriff scrap</t>
  </si>
  <si>
    <t>10/11/2025 15:52:47</t>
  </si>
  <si>
    <t>10/11/2025 15:56:04</t>
  </si>
  <si>
    <t>10/11/2025 15:59:05</t>
  </si>
  <si>
    <t>10/11/2025 16:01:38</t>
  </si>
  <si>
    <t>10/11/2025 16:14:23</t>
  </si>
  <si>
    <t>10/11/2025 16:19:27</t>
  </si>
  <si>
    <t>18 lochend road</t>
  </si>
  <si>
    <t>10/11/2025 16:31:09</t>
  </si>
  <si>
    <t>10/11/2025 16:32:11</t>
  </si>
  <si>
    <t>10/11/2025 16:34:04</t>
  </si>
  <si>
    <t>10/11/2025 16:45:52</t>
  </si>
  <si>
    <t>74 east craigs rigg</t>
  </si>
  <si>
    <t>10/11/2025 17:11:33</t>
  </si>
  <si>
    <t>10/11/2025 17:36:20</t>
  </si>
  <si>
    <t>10/11/2025 17:37:59</t>
  </si>
  <si>
    <t>10/11/2025 17:46:31</t>
  </si>
  <si>
    <t>11/11/2025 06:53:57</t>
  </si>
  <si>
    <t>11/11/2025 07:01:10</t>
  </si>
  <si>
    <t>11/11/2025 07:09:19</t>
  </si>
  <si>
    <t>11/11/2025 07:23:31</t>
  </si>
  <si>
    <t>biffa waste</t>
  </si>
  <si>
    <t>11/11/2025 07:38:16</t>
  </si>
  <si>
    <t>11/11/2025 07:45:02</t>
  </si>
  <si>
    <t>11/11/2025 07:57:54</t>
  </si>
  <si>
    <t>11/11/2025 08:09:36</t>
  </si>
  <si>
    <t>11/11/2025 08:17:19</t>
  </si>
  <si>
    <t>11/11/2025 08:27:52</t>
  </si>
  <si>
    <t>11/11/2025 08:29:19</t>
  </si>
  <si>
    <t>11/11/2025 08:30:37</t>
  </si>
  <si>
    <t>carsewell farm cottages</t>
  </si>
  <si>
    <t>11/11/2025 08:34:34</t>
  </si>
  <si>
    <t>11/11/2025 08:36:03</t>
  </si>
  <si>
    <t>11/11/2025 08:49:40</t>
  </si>
  <si>
    <t>11/11/2025 08:56:10</t>
  </si>
  <si>
    <t>11/11/2025 09:06:23</t>
  </si>
  <si>
    <t>11/11/2025 09:08:45</t>
  </si>
  <si>
    <t>11/11/2025 09:13:53</t>
  </si>
  <si>
    <t>11/11/2025 09:28:09</t>
  </si>
  <si>
    <t>11/11/2025 09:45:39</t>
  </si>
  <si>
    <t>11/11/2025 09:56:13</t>
  </si>
  <si>
    <t>3 mauricewood steading</t>
  </si>
  <si>
    <t>11/11/2025 10:05:30</t>
  </si>
  <si>
    <t>11/11/2025 10:25:17</t>
  </si>
  <si>
    <t>11/11/2025 10:38:17</t>
  </si>
  <si>
    <t>11/11/2025 10:42:49</t>
  </si>
  <si>
    <t>11/11/2025 10:48:59</t>
  </si>
  <si>
    <t>sv 7004 daltons wire</t>
  </si>
  <si>
    <t>11/11/2025 10:49:11</t>
  </si>
  <si>
    <t>11/11/2025 10:49:55</t>
  </si>
  <si>
    <t>11/11/2025 10:54:03</t>
  </si>
  <si>
    <t>11/11/2025 10:55:12</t>
  </si>
  <si>
    <t>11/11/2025 10:59:42</t>
  </si>
  <si>
    <t>11/11/2025 11:02:27</t>
  </si>
  <si>
    <t>74 cluny gardens</t>
  </si>
  <si>
    <t>11/11/2025 11:08:50</t>
  </si>
  <si>
    <t>11/11/2025 11:19:29</t>
  </si>
  <si>
    <t>11/11/2025 11:20:26</t>
  </si>
  <si>
    <t>11/11/2025 11:21:31</t>
  </si>
  <si>
    <t>11/11/2025 11:27:32</t>
  </si>
  <si>
    <t>11/11/2025 11:27:49</t>
  </si>
  <si>
    <t>11/11/2025 11:28:49</t>
  </si>
  <si>
    <t>11/11/2025 11:32:09</t>
  </si>
  <si>
    <t>11/11/2025 11:32:48</t>
  </si>
  <si>
    <t>11/11/2025 11:44:03</t>
  </si>
  <si>
    <t>11/11/2025 11:44:34</t>
  </si>
  <si>
    <t>11/11/2025 11:44:56</t>
  </si>
  <si>
    <t>11/11/2025 11:51:34</t>
  </si>
  <si>
    <t>11/11/2025 11:51:47</t>
  </si>
  <si>
    <t>11/11/2025 11:52:34</t>
  </si>
  <si>
    <t>11/11/2025 12:02:29</t>
  </si>
  <si>
    <t>29 pittville street</t>
  </si>
  <si>
    <t>11/11/2025 12:02:47</t>
  </si>
  <si>
    <t>11/11/2025 12:08:24</t>
  </si>
  <si>
    <t>11/11/2025 12:11:04</t>
  </si>
  <si>
    <t>11/11/2025 12:21:03</t>
  </si>
  <si>
    <t>11/11/2025 12:30:17</t>
  </si>
  <si>
    <t>11/11/2025 12:36:31</t>
  </si>
  <si>
    <t>11/11/2025 12:42:57</t>
  </si>
  <si>
    <t>11/11/2025 12:45:28</t>
  </si>
  <si>
    <t>11/11/2025 12:50:41</t>
  </si>
  <si>
    <t>3 mauricewood steadings</t>
  </si>
  <si>
    <t>11/11/2025 13:13:24</t>
  </si>
  <si>
    <t>11/11/2025 13:18:43</t>
  </si>
  <si>
    <t>1 abden avenue</t>
  </si>
  <si>
    <t>11/11/2025 13:32:22</t>
  </si>
  <si>
    <t>11/11/2025 13:33:50</t>
  </si>
  <si>
    <t>11/11/2025 13:36:01</t>
  </si>
  <si>
    <t>11/11/2025 13:36:47</t>
  </si>
  <si>
    <t>w&amp;h contracts</t>
  </si>
  <si>
    <t>11/11/2025 13:37:12</t>
  </si>
  <si>
    <t>11/11/2025 13:38:09</t>
  </si>
  <si>
    <t>11/11/2025 13:48:41</t>
  </si>
  <si>
    <t>11/11/2025 13:50:37</t>
  </si>
  <si>
    <t>sv 7004 daltons zinc</t>
  </si>
  <si>
    <t>11/11/2025 14:04:57</t>
  </si>
  <si>
    <t>11/11/2025 14:24:01</t>
  </si>
  <si>
    <t>11/11/2025 14:24:39</t>
  </si>
  <si>
    <t>11/11/2025 14:34:07</t>
  </si>
  <si>
    <t>11/11/2025 14:39:38</t>
  </si>
  <si>
    <t>11/11/2025 14:51:37</t>
  </si>
  <si>
    <t>11/11/2025 14:55:30</t>
  </si>
  <si>
    <t>11/11/2025 14:55:57</t>
  </si>
  <si>
    <t>11/11/2025 15:01:01</t>
  </si>
  <si>
    <t>11/11/2025 15:08:15</t>
  </si>
  <si>
    <t>11/11/2025 15:08:30</t>
  </si>
  <si>
    <t>11/11/2025 15:08:51</t>
  </si>
  <si>
    <t>11/11/2025 15:09:47</t>
  </si>
  <si>
    <t>11/11/2025 15:12:48</t>
  </si>
  <si>
    <t>11/11/2025 15:13:49</t>
  </si>
  <si>
    <t>11/11/2025 15:16:32</t>
  </si>
  <si>
    <t>11/11/2025 15:16:58</t>
  </si>
  <si>
    <t>11/11/2025 15:28:07</t>
  </si>
  <si>
    <t>11/11/2025 15:33:14</t>
  </si>
  <si>
    <t>po18 tsz scrap</t>
  </si>
  <si>
    <t>11/11/2025 15:36:58</t>
  </si>
  <si>
    <t>11/11/2025 15:41:23</t>
  </si>
  <si>
    <t>11/11/2025 16:01:00</t>
  </si>
  <si>
    <t>11/11/2025 16:07:39</t>
  </si>
  <si>
    <t>11/11/2025 16:07:59</t>
  </si>
  <si>
    <t>11/11/2025 16:14:50</t>
  </si>
  <si>
    <t>11/11/2025 16:28:09</t>
  </si>
  <si>
    <t>39 talisman rise</t>
  </si>
  <si>
    <t>11/11/2025 16:28:51</t>
  </si>
  <si>
    <t>11/11/2025 16:47:29</t>
  </si>
  <si>
    <t>11/11/2025 17:02:41</t>
  </si>
  <si>
    <t>12/11/2025 06:42:44</t>
  </si>
  <si>
    <t>12/11/2025 07:02:34</t>
  </si>
  <si>
    <t>12/11/2025 07:02:44</t>
  </si>
  <si>
    <t>12/11/2025 07:03:08</t>
  </si>
  <si>
    <t>12/11/2025 07:59:16</t>
  </si>
  <si>
    <t>12/11/2025 07:59:46</t>
  </si>
  <si>
    <t>12/11/2025 08:03:54</t>
  </si>
  <si>
    <t>12/11/2025 08:05:07</t>
  </si>
  <si>
    <t>12/11/2025 08:09:55</t>
  </si>
  <si>
    <t>12/11/2025 08:16:49</t>
  </si>
  <si>
    <t>12/11/2025 08:25:52</t>
  </si>
  <si>
    <t>12/11/2025 08:30:46</t>
  </si>
  <si>
    <t>12/11/2025 08:37:13</t>
  </si>
  <si>
    <t>12/11/2025 08:47:56</t>
  </si>
  <si>
    <t>12/11/2025 08:50:44</t>
  </si>
  <si>
    <t>12/11/2025 09:10:03</t>
  </si>
  <si>
    <t>12/11/2025 09:11:33</t>
  </si>
  <si>
    <t>12/11/2025 09:16:04</t>
  </si>
  <si>
    <t>12/11/2025 09:16:42</t>
  </si>
  <si>
    <t>12/11/2025 09:23:43</t>
  </si>
  <si>
    <t>12/11/2025 09:34:26</t>
  </si>
  <si>
    <t>12/11/2025 09:39:29</t>
  </si>
  <si>
    <t>12/11/2025 09:51:45</t>
  </si>
  <si>
    <t>12/11/2025 09:56:57</t>
  </si>
  <si>
    <t>12/11/2025 09:57:05</t>
  </si>
  <si>
    <t>12/11/2025 10:04:29</t>
  </si>
  <si>
    <t>12/11/2025 10:18:49</t>
  </si>
  <si>
    <t>12/11/2025 10:24:10</t>
  </si>
  <si>
    <t>12/11/2025 10:24:37</t>
  </si>
  <si>
    <t>12/11/2025 10:26:22</t>
  </si>
  <si>
    <t>12/11/2025 10:27:09</t>
  </si>
  <si>
    <t>12/11/2025 10:29:39</t>
  </si>
  <si>
    <t>12/11/2025 10:31:51</t>
  </si>
  <si>
    <t>12/11/2025 10:35:34</t>
  </si>
  <si>
    <t>12/11/2025 11:03:23</t>
  </si>
  <si>
    <t>12/11/2025 11:04:44</t>
  </si>
  <si>
    <t>12/11/2025 11:18:47</t>
  </si>
  <si>
    <t>12/11/2025 11:24:40</t>
  </si>
  <si>
    <t>12/11/2025 11:25:16</t>
  </si>
  <si>
    <t>12/11/2025 11:29:18</t>
  </si>
  <si>
    <t>12/11/2025 11:32:16</t>
  </si>
  <si>
    <t>12/11/2025 11:34:35</t>
  </si>
  <si>
    <t>12/11/2025 11:39:48</t>
  </si>
  <si>
    <t>12/11/2025 11:40:30</t>
  </si>
  <si>
    <t>12/11/2025 11:45:10</t>
  </si>
  <si>
    <t>12/11/2025 11:46:08</t>
  </si>
  <si>
    <t>12/11/2025 11:47:39</t>
  </si>
  <si>
    <t>12/11/2025 12:00:09</t>
  </si>
  <si>
    <t>12/11/2025 12:04:25</t>
  </si>
  <si>
    <t>12/11/2025 12:05:44</t>
  </si>
  <si>
    <t>12/11/2025 12:06:34</t>
  </si>
  <si>
    <t>12/11/2025 12:17:30</t>
  </si>
  <si>
    <t>12/11/2025 12:17:43</t>
  </si>
  <si>
    <t>12/11/2025 12:19:41</t>
  </si>
  <si>
    <t>12/11/2025 12:20:07</t>
  </si>
  <si>
    <t>12/11/2025 12:22:21</t>
  </si>
  <si>
    <t>12/11/2025 12:24:06</t>
  </si>
  <si>
    <t>12/11/2025 12:42:45</t>
  </si>
  <si>
    <t>12/11/2025 12:48:23</t>
  </si>
  <si>
    <t>12/11/2025 12:53:17</t>
  </si>
  <si>
    <t>12/11/2025 12:57:55</t>
  </si>
  <si>
    <t>12/11/2025 13:15:34</t>
  </si>
  <si>
    <t>12/11/2025 13:19:07</t>
  </si>
  <si>
    <t>12/11/2025 13:32:11</t>
  </si>
  <si>
    <t>12/11/2025 13:33:52</t>
  </si>
  <si>
    <t>12/11/2025 13:40:57</t>
  </si>
  <si>
    <t>12/11/2025 13:50:13</t>
  </si>
  <si>
    <t>12/11/2025 13:56:59</t>
  </si>
  <si>
    <t>12/11/2025 14:14:35</t>
  </si>
  <si>
    <t>12/11/2025 14:15:55</t>
  </si>
  <si>
    <t>12/11/2025 14:26:30</t>
  </si>
  <si>
    <t>12/11/2025 14:48:16</t>
  </si>
  <si>
    <t>8 hillhead</t>
  </si>
  <si>
    <t>12/11/2025 14:51:20</t>
  </si>
  <si>
    <t>12/11/2025 14:57:44</t>
  </si>
  <si>
    <t>12/11/2025 15:01:30</t>
  </si>
  <si>
    <t>12/11/2025 15:06:30</t>
  </si>
  <si>
    <t>10 buchan road</t>
  </si>
  <si>
    <t>12/11/2025 15:14:28</t>
  </si>
  <si>
    <t>12/11/2025 15:17:41</t>
  </si>
  <si>
    <t>12/11/2025 15:18:24</t>
  </si>
  <si>
    <t>12/11/2025 15:34:24</t>
  </si>
  <si>
    <t>12/11/2025 15:37:55</t>
  </si>
  <si>
    <t>12/11/2025 15:45:33</t>
  </si>
  <si>
    <t>unit 6 edgefield ind estate</t>
  </si>
  <si>
    <t>12/11/2025 15:51:19</t>
  </si>
  <si>
    <t>12/11/2025 15:54:40</t>
  </si>
  <si>
    <t>12/11/2025 16:00:39</t>
  </si>
  <si>
    <t>12/11/2025 16:08:57</t>
  </si>
  <si>
    <t>57 milton crescent</t>
  </si>
  <si>
    <t>12/11/2025 16:17:06</t>
  </si>
  <si>
    <t>8 bruntsfield crescent</t>
  </si>
  <si>
    <t>12/11/2025 16:18:58</t>
  </si>
  <si>
    <t>12/11/2025 16:29:05</t>
  </si>
  <si>
    <t>12/11/2025 17:15:49</t>
  </si>
  <si>
    <t>13/11/2025 06:48:34</t>
  </si>
  <si>
    <t>4 buckstone court</t>
  </si>
  <si>
    <t>13/11/2025 06:59:37</t>
  </si>
  <si>
    <t>13/11/2025 06:59:45</t>
  </si>
  <si>
    <t>13/11/2025 07:05:04</t>
  </si>
  <si>
    <t>13/11/2025 07:05:17</t>
  </si>
  <si>
    <t>13/11/2025 07:09:55</t>
  </si>
  <si>
    <t>13/11/2025 07:10:01</t>
  </si>
  <si>
    <t>13/11/2025 08:12:36</t>
  </si>
  <si>
    <t>13/11/2025 08:12:51</t>
  </si>
  <si>
    <t>13/11/2025 08:19:04</t>
  </si>
  <si>
    <t>13/11/2025 08:21:02</t>
  </si>
  <si>
    <t>13/11/2025 08:21:15</t>
  </si>
  <si>
    <t>13/11/2025 08:34:43</t>
  </si>
  <si>
    <t>13/11/2025 08:34:52</t>
  </si>
  <si>
    <t>13/11/2025 08:35:32</t>
  </si>
  <si>
    <t>13/11/2025 08:38:05</t>
  </si>
  <si>
    <t>13/11/2025 08:39:51</t>
  </si>
  <si>
    <t>14/11/2025 07:48:36</t>
  </si>
  <si>
    <t>14/11/2025 07:54:51</t>
  </si>
  <si>
    <t>14/11/2025 08:19:03</t>
  </si>
  <si>
    <t>14/11/2025 08:21:04</t>
  </si>
  <si>
    <t>14/11/2025 08:21:18</t>
  </si>
  <si>
    <t>14/11/2025 08:26:39</t>
  </si>
  <si>
    <t>14/11/2025 08:27:25</t>
  </si>
  <si>
    <t>14/11/2025 08:29:43</t>
  </si>
  <si>
    <t>14/11/2025 08:30:58</t>
  </si>
  <si>
    <t>14/11/2025 08:33:53</t>
  </si>
  <si>
    <t>14/11/2025 08:36:56</t>
  </si>
  <si>
    <t>14/11/2025 08:40:14</t>
  </si>
  <si>
    <t>14/11/2025 08:40:48</t>
  </si>
  <si>
    <t>14/11/2025 08:44:25</t>
  </si>
  <si>
    <t>14/11/2025 08:47:32</t>
  </si>
  <si>
    <t>14/11/2025 08:48:15</t>
  </si>
  <si>
    <t>14/11/2025 08:52:46</t>
  </si>
  <si>
    <t>14/11/2025 09:08:32</t>
  </si>
  <si>
    <t>14/11/2025 09:18:13</t>
  </si>
  <si>
    <t>14/11/2025 09:31:17</t>
  </si>
  <si>
    <t>14/11/2025 09:35:34</t>
  </si>
  <si>
    <t>210 guardwell crescent</t>
  </si>
  <si>
    <t>14/11/2025 09:41:39</t>
  </si>
  <si>
    <t>14/11/2025 09:43:00</t>
  </si>
  <si>
    <t>14/11/2025 09:43:52</t>
  </si>
  <si>
    <t>14/11/2025 09:48:10</t>
  </si>
  <si>
    <t>3 mauriewood steadings</t>
  </si>
  <si>
    <t>14/11/2025 10:03:20</t>
  </si>
  <si>
    <t>14/11/2025 10:45:13</t>
  </si>
  <si>
    <t>14/11/2025 11:05:36</t>
  </si>
  <si>
    <t>14/11/2025 11:11:20</t>
  </si>
  <si>
    <t>14/11/2025 11:12:18</t>
  </si>
  <si>
    <t>14/11/2025 11:16:44</t>
  </si>
  <si>
    <t>14/11/2025 11:27:29</t>
  </si>
  <si>
    <t>14/11/2025 11:40:56</t>
  </si>
  <si>
    <t>14/11/2025 11:45:19</t>
  </si>
  <si>
    <t>14/11/2025 11:45:43</t>
  </si>
  <si>
    <t>14/11/2025 11:46:29</t>
  </si>
  <si>
    <t xml:space="preserve">Loop waste </t>
  </si>
  <si>
    <t>14/11/2025 11:47:08</t>
  </si>
  <si>
    <t>14/11/2025 11:48:53</t>
  </si>
  <si>
    <t>Loop waste Out</t>
  </si>
  <si>
    <t>14/11/2025 11:54:44</t>
  </si>
  <si>
    <t>14/11/2025 11:55:02</t>
  </si>
  <si>
    <t>14/11/2025 12:00:56</t>
  </si>
  <si>
    <t>14/11/2025 12:07:02</t>
  </si>
  <si>
    <t>14/11/2025 12:10:11</t>
  </si>
  <si>
    <t>14/11/2025 12:18:03</t>
  </si>
  <si>
    <t>14/11/2025 12:20:36</t>
  </si>
  <si>
    <t>14/11/2025 12:29:12</t>
  </si>
  <si>
    <t>14/11/2025 12:38:18</t>
  </si>
  <si>
    <t>14/11/2025 12:59:35</t>
  </si>
  <si>
    <t>14/11/2025 13:05:01</t>
  </si>
  <si>
    <t>14/11/2025 13:38:19</t>
  </si>
  <si>
    <t>14/11/2025 13:40:38</t>
  </si>
  <si>
    <t>14/11/2025 13:50:41</t>
  </si>
  <si>
    <t>14/11/2025 13:56:39</t>
  </si>
  <si>
    <t>14/11/2025 13:58:44</t>
  </si>
  <si>
    <t>14/11/2025 14:00:25</t>
  </si>
  <si>
    <t>14/11/2025 14:01:57</t>
  </si>
  <si>
    <t>14/11/2025 14:04:06</t>
  </si>
  <si>
    <t>14/11/2025 14:15:24</t>
  </si>
  <si>
    <t>14/11/2025 14:23:26</t>
  </si>
  <si>
    <t>14/11/2025 14:27:11</t>
  </si>
  <si>
    <t>14/11/2025 14:32:33</t>
  </si>
  <si>
    <t>14/11/2025 14:38:06</t>
  </si>
  <si>
    <t>5 james hamilton way</t>
  </si>
  <si>
    <t>14/11/2025 14:42:20</t>
  </si>
  <si>
    <t>14/11/2025 14:59:44</t>
  </si>
  <si>
    <t>14/11/2025 15:03:10</t>
  </si>
  <si>
    <t>14/11/2025 15:05:21</t>
  </si>
  <si>
    <t>14/11/2025 15:10:42</t>
  </si>
  <si>
    <t>14/11/2025 15:20:16</t>
  </si>
  <si>
    <t>14/11/2025 15:40:25</t>
  </si>
  <si>
    <t>craigroyston, broadgait</t>
  </si>
  <si>
    <t>14/11/2025 15:49:38</t>
  </si>
  <si>
    <t>14/11/2025 15:52:40</t>
  </si>
  <si>
    <t>14/11/2025 15:56:29</t>
  </si>
  <si>
    <t>14/11/2025 16:38:21</t>
  </si>
  <si>
    <t>14/11/2025 16:41:21</t>
  </si>
  <si>
    <t>14/11/2025 16:54:36</t>
  </si>
  <si>
    <t>15/11/2025 07:00:52</t>
  </si>
  <si>
    <t>15/11/2025 08:30:57</t>
  </si>
  <si>
    <t>15/11/2025 08:35:41</t>
  </si>
  <si>
    <t>15/11/2025 08:37:24</t>
  </si>
  <si>
    <t>15/11/2025 08:46:02</t>
  </si>
  <si>
    <t>15/11/2025 08:57:09</t>
  </si>
  <si>
    <t>15/11/2025 09:03:59</t>
  </si>
  <si>
    <t>15/11/2025 09:11:43</t>
  </si>
  <si>
    <t>15/11/2025 09:22:17</t>
  </si>
  <si>
    <t>15/11/2025 09:26:46</t>
  </si>
  <si>
    <t>11 hillview cresent</t>
  </si>
  <si>
    <t>15/11/2025 09:28:59</t>
  </si>
  <si>
    <t>15/11/2025 09:29:34</t>
  </si>
  <si>
    <t>15/11/2025 09:36:10</t>
  </si>
  <si>
    <t>15/11/2025 09:49:35</t>
  </si>
  <si>
    <t>15/11/2025 09:50:33</t>
  </si>
  <si>
    <t>15/11/2025 10:28:26</t>
  </si>
  <si>
    <t>15/11/2025 10:32:28</t>
  </si>
  <si>
    <t>15/11/2025 10:38:09</t>
  </si>
  <si>
    <t>15/11/2025 10:46:10</t>
  </si>
  <si>
    <t>15/11/2025 10:57:14</t>
  </si>
  <si>
    <t>15/11/2025 11:06:05</t>
  </si>
  <si>
    <t>15/11/2025 11:14:14</t>
  </si>
  <si>
    <t>15/11/2025 11:15:30</t>
  </si>
  <si>
    <t>15/11/2025 11:40:20</t>
  </si>
  <si>
    <t>194 queensferry road</t>
  </si>
  <si>
    <t>15/11/2025 11:43:09</t>
  </si>
  <si>
    <t>15/11/2025 11:48:42</t>
  </si>
  <si>
    <t>15/11/2025 11:55:36</t>
  </si>
  <si>
    <t>15/11/2025 11:59:29</t>
  </si>
  <si>
    <t>15/11/2025 11:59:58</t>
  </si>
  <si>
    <t>15/11/2025 12:04:47</t>
  </si>
  <si>
    <t>8 wemyss road</t>
  </si>
  <si>
    <t>15/11/2025 12:10:57</t>
  </si>
  <si>
    <t>15/11/2025 12:32:26</t>
  </si>
  <si>
    <t>15/11/2025 12:54:12</t>
  </si>
  <si>
    <t>15/11/2025 13:25:45</t>
  </si>
  <si>
    <t>15/11/2025 15:50:34</t>
  </si>
  <si>
    <t>15/11/2025 15:53:26</t>
  </si>
  <si>
    <t>16/11/2025 08:42:47</t>
  </si>
  <si>
    <t>16/11/2025 15:31:14</t>
  </si>
  <si>
    <t>16/11/2025 15:34:51</t>
  </si>
  <si>
    <t>17/11/2025 06:47:28</t>
  </si>
  <si>
    <t>17/11/2025 06:55:56</t>
  </si>
  <si>
    <t>17/11/2025 06:57:52</t>
  </si>
  <si>
    <t>17/11/2025 07:01:11</t>
  </si>
  <si>
    <t>17/11/2025 07:28:45</t>
  </si>
  <si>
    <t>17/11/2025 07:33:02</t>
  </si>
  <si>
    <t>17/11/2025 07:37:03</t>
  </si>
  <si>
    <t>17/11/2025 07:43:48</t>
  </si>
  <si>
    <t>17/11/2025 07:56:47</t>
  </si>
  <si>
    <t>17/11/2025 08:07:38</t>
  </si>
  <si>
    <t>17/11/2025 08:19:35</t>
  </si>
  <si>
    <t>115 lsasswade road</t>
  </si>
  <si>
    <t>17/11/2025 08:19:58</t>
  </si>
  <si>
    <t>17/11/2025 08:20:12</t>
  </si>
  <si>
    <t>17/11/2025 08:23:34</t>
  </si>
  <si>
    <t>17/11/2025 08:25:08</t>
  </si>
  <si>
    <t>17/11/2025 08:25:57</t>
  </si>
  <si>
    <t>17/11/2025 08:28:39</t>
  </si>
  <si>
    <t>17/11/2025 08:37:55</t>
  </si>
  <si>
    <t>17/11/2025 08:41:39</t>
  </si>
  <si>
    <t>17/11/2025 08:44:23</t>
  </si>
  <si>
    <t>17/11/2025 08:54:31</t>
  </si>
  <si>
    <t>17/11/2025 08:56:39</t>
  </si>
  <si>
    <t>17/11/2025 09:33:46</t>
  </si>
  <si>
    <t>17/11/2025 09:41:45</t>
  </si>
  <si>
    <t>17/11/2025 09:52:46</t>
  </si>
  <si>
    <t>17/11/2025 09:55:02</t>
  </si>
  <si>
    <t>17/11/2025 10:23:20</t>
  </si>
  <si>
    <t>17/11/2025 10:26:30</t>
  </si>
  <si>
    <t>17/11/2025 10:29:45</t>
  </si>
  <si>
    <t>17/11/2025 10:31:01</t>
  </si>
  <si>
    <t>17/11/2025 10:33:13</t>
  </si>
  <si>
    <t>17/11/2025 10:36:41</t>
  </si>
  <si>
    <t>17/11/2025 10:43:24</t>
  </si>
  <si>
    <t>17/11/2025 11:09:13</t>
  </si>
  <si>
    <t>5 lawfield steading</t>
  </si>
  <si>
    <t>17/11/2025 11:13:27</t>
  </si>
  <si>
    <t>17/11/2025 11:14:16</t>
  </si>
  <si>
    <t xml:space="preserve">Gordon crozier </t>
  </si>
  <si>
    <t>17/11/2025 11:19:15</t>
  </si>
  <si>
    <t>17/11/2025 11:19:43</t>
  </si>
  <si>
    <t>17/11/2025 11:21:10</t>
  </si>
  <si>
    <t>17/11/2025 11:26:01</t>
  </si>
  <si>
    <t>17/11/2025 11:32:22</t>
  </si>
  <si>
    <t>17/11/2025 11:37:24</t>
  </si>
  <si>
    <t>17/11/2025 11:40:07</t>
  </si>
  <si>
    <t>17/11/2025 11:41:22</t>
  </si>
  <si>
    <t>17/11/2025 11:44:42</t>
  </si>
  <si>
    <t>17/11/2025 12:01:26</t>
  </si>
  <si>
    <t>17/11/2025 12:10:31</t>
  </si>
  <si>
    <t>17/11/2025 12:11:01</t>
  </si>
  <si>
    <t>17/11/2025 12:23:35</t>
  </si>
  <si>
    <t>17/11/2025 12:25:31</t>
  </si>
  <si>
    <t>17/11/2025 13:24:34</t>
  </si>
  <si>
    <t>17/11/2025 13:24:41</t>
  </si>
  <si>
    <t>17/11/2025 13:32:12</t>
  </si>
  <si>
    <t>17/11/2025 13:32:46</t>
  </si>
  <si>
    <t>17/11/2025 13:33:06</t>
  </si>
  <si>
    <t>17/11/2025 13:36:56</t>
  </si>
  <si>
    <t>17/11/2025 13:41:31</t>
  </si>
  <si>
    <t>17/11/2025 13:49:52</t>
  </si>
  <si>
    <t>17/11/2025 13:54:00</t>
  </si>
  <si>
    <t>17/11/2025 13:58:43</t>
  </si>
  <si>
    <t>36 craigmount park</t>
  </si>
  <si>
    <t>17/11/2025 14:14:16</t>
  </si>
  <si>
    <t>25 lillyhill terrace</t>
  </si>
  <si>
    <t>17/11/2025 14:28:12</t>
  </si>
  <si>
    <t>17/11/2025 14:32:26</t>
  </si>
  <si>
    <t>17/11/2025 14:41:34</t>
  </si>
  <si>
    <t>17/11/2025 14:43:47</t>
  </si>
  <si>
    <t>17/11/2025 14:48:40</t>
  </si>
  <si>
    <t>17/11/2025 15:07:32</t>
  </si>
  <si>
    <t>17/11/2025 15:12:42</t>
  </si>
  <si>
    <t>17/11/2025 15:23:18</t>
  </si>
  <si>
    <t>17/11/2025 15:33:56</t>
  </si>
  <si>
    <t>17/11/2025 15:42:59</t>
  </si>
  <si>
    <t>17/11/2025 15:48:32</t>
  </si>
  <si>
    <t>17/11/2025 15:48:54</t>
  </si>
  <si>
    <t>17/11/2025 15:57:33</t>
  </si>
  <si>
    <t>17/11/2025 16:00:38</t>
  </si>
  <si>
    <t>17/11/2025 16:01:47</t>
  </si>
  <si>
    <t>43 balfour street</t>
  </si>
  <si>
    <t>17/11/2025 16:05:44</t>
  </si>
  <si>
    <t>17/11/2025 16:06:17</t>
  </si>
  <si>
    <t>17/11/2025 16:06:36</t>
  </si>
  <si>
    <t>17/11/2025 16:11:33</t>
  </si>
  <si>
    <t>17/11/2025 16:40:28</t>
  </si>
  <si>
    <t>3 cockpen view</t>
  </si>
  <si>
    <t>17/11/2025 16:45:02</t>
  </si>
  <si>
    <t>85 colinton mains grove</t>
  </si>
  <si>
    <t>17/11/2025 16:52:54</t>
  </si>
  <si>
    <t>17/11/2025 16:59:39</t>
  </si>
  <si>
    <t>18/11/2025 06:51:45</t>
  </si>
  <si>
    <t>18/11/2025 06:56:00</t>
  </si>
  <si>
    <t>18/11/2025 07:00:14</t>
  </si>
  <si>
    <t>18/11/2025 07:04:06</t>
  </si>
  <si>
    <t>18/11/2025 07:42:34</t>
  </si>
  <si>
    <t>18/11/2025 07:51:37</t>
  </si>
  <si>
    <t>18/11/2025 07:55:28</t>
  </si>
  <si>
    <t>18/11/2025 08:02:18</t>
  </si>
  <si>
    <t>44 west mill road</t>
  </si>
  <si>
    <t>18/11/2025 08:03:01</t>
  </si>
  <si>
    <t>18/11/2025 08:11:52</t>
  </si>
  <si>
    <t>18/11/2025 08:15:59</t>
  </si>
  <si>
    <t>17 golf drive</t>
  </si>
  <si>
    <t>18/11/2025 08:27:50</t>
  </si>
  <si>
    <t>18/11/2025 08:31:57</t>
  </si>
  <si>
    <t>18/11/2025 08:36:13</t>
  </si>
  <si>
    <t>18/11/2025 08:37:59</t>
  </si>
  <si>
    <t>18/11/2025 08:45:55</t>
  </si>
  <si>
    <t>18/11/2025 08:58:08</t>
  </si>
  <si>
    <t>18/11/2025 09:00:49</t>
  </si>
  <si>
    <t>18/11/2025 09:08:06</t>
  </si>
  <si>
    <t>18/11/2025 09:08:23</t>
  </si>
  <si>
    <t>18/11/2025 09:46:09</t>
  </si>
  <si>
    <t>18/11/2025 09:57:53</t>
  </si>
  <si>
    <t>18/11/2025 09:58:55</t>
  </si>
  <si>
    <t>18/11/2025 10:03:16</t>
  </si>
  <si>
    <t>18/11/2025 10:10:58</t>
  </si>
  <si>
    <t>18/11/2025 10:15:33</t>
  </si>
  <si>
    <t>18/11/2025 10:24:08</t>
  </si>
  <si>
    <t>18/11/2025 10:31:26</t>
  </si>
  <si>
    <t>29 king's meadow</t>
  </si>
  <si>
    <t>18/11/2025 10:32:49</t>
  </si>
  <si>
    <t>18/11/2025 10:34:54</t>
  </si>
  <si>
    <t>18/11/2025 10:36:43</t>
  </si>
  <si>
    <t>18/11/2025 10:38:09</t>
  </si>
  <si>
    <t>18/11/2025 10:44:46</t>
  </si>
  <si>
    <t>18/11/2025 10:47:56</t>
  </si>
  <si>
    <t>18/11/2025 10:49:39</t>
  </si>
  <si>
    <t>18/11/2025 10:54:48</t>
  </si>
  <si>
    <t>18/11/2025 10:55:07</t>
  </si>
  <si>
    <t>18/11/2025 11:00:04</t>
  </si>
  <si>
    <t>18/11/2025 11:03:20</t>
  </si>
  <si>
    <t>18/11/2025 11:13:59</t>
  </si>
  <si>
    <t>18/11/2025 11:14:53</t>
  </si>
  <si>
    <t>18/11/2025 11:15:17</t>
  </si>
  <si>
    <t>18/11/2025 11:19:30</t>
  </si>
  <si>
    <t>18/11/2025 11:19:46</t>
  </si>
  <si>
    <t>18/11/2025 11:23:29</t>
  </si>
  <si>
    <t>18/11/2025 11:23:52</t>
  </si>
  <si>
    <t>18/11/2025 11:24:06</t>
  </si>
  <si>
    <t>18/11/2025 11:27:03</t>
  </si>
  <si>
    <t>18/11/2025 11:28:36</t>
  </si>
  <si>
    <t>18/11/2025 11:29:25</t>
  </si>
  <si>
    <t>18/11/2025 11:30:13</t>
  </si>
  <si>
    <t>18/11/2025 11:33:59</t>
  </si>
  <si>
    <t>18/11/2025 11:42:05</t>
  </si>
  <si>
    <t>18/11/2025 11:46:50</t>
  </si>
  <si>
    <t>18/11/2025 11:49:15</t>
  </si>
  <si>
    <t>18/11/2025 11:53:21</t>
  </si>
  <si>
    <t>18/11/2025 12:01:07</t>
  </si>
  <si>
    <t>18/11/2025 12:05:33</t>
  </si>
  <si>
    <t>18/11/2025 12:06:03</t>
  </si>
  <si>
    <t>18/11/2025 12:10:11</t>
  </si>
  <si>
    <t>18/11/2025 12:12:58</t>
  </si>
  <si>
    <t>18/11/2025 12:15:32</t>
  </si>
  <si>
    <t>18/11/2025 12:24:23</t>
  </si>
  <si>
    <t>18/11/2025 13:10:51</t>
  </si>
  <si>
    <t>18/11/2025 13:19:03</t>
  </si>
  <si>
    <t>sv 7004 scrap</t>
  </si>
  <si>
    <t>18/11/2025 13:21:57</t>
  </si>
  <si>
    <t>18/11/2025 13:24:33</t>
  </si>
  <si>
    <t>18/11/2025 13:24:54</t>
  </si>
  <si>
    <t>18/11/2025 13:27:42</t>
  </si>
  <si>
    <t>18/11/2025 13:42:24</t>
  </si>
  <si>
    <t>18/11/2025 13:50:53</t>
  </si>
  <si>
    <t>18/11/2025 13:54:33</t>
  </si>
  <si>
    <t>18/11/2025 14:08:30</t>
  </si>
  <si>
    <t>18/11/2025 14:11:01</t>
  </si>
  <si>
    <t>18/11/2025 14:23:22</t>
  </si>
  <si>
    <t>6 lovedale road</t>
  </si>
  <si>
    <t>18/11/2025 14:26:33</t>
  </si>
  <si>
    <t>18/11/2025 14:32:34</t>
  </si>
  <si>
    <t>18/11/2025 14:44:40</t>
  </si>
  <si>
    <t>sv 7004</t>
  </si>
  <si>
    <t>18/11/2025 15:00:32</t>
  </si>
  <si>
    <t>18/11/2025 15:01:08</t>
  </si>
  <si>
    <t>18/11/2025 15:06:03</t>
  </si>
  <si>
    <t>18/11/2025 15:17:35</t>
  </si>
  <si>
    <t>18/11/2025 15:20:40</t>
  </si>
  <si>
    <t>18/11/2025 15:34:31</t>
  </si>
  <si>
    <t>18/11/2025 15:40:13</t>
  </si>
  <si>
    <t>18/11/2025 15:56:23</t>
  </si>
  <si>
    <t>64 christiemiller avenue</t>
  </si>
  <si>
    <t>18/11/2025 16:01:33</t>
  </si>
  <si>
    <t>18/11/2025 16:10:06</t>
  </si>
  <si>
    <t>18/11/2025 16:20:12</t>
  </si>
  <si>
    <t>18/11/2025 16:21:41</t>
  </si>
  <si>
    <t>18/11/2025 16:33:06</t>
  </si>
  <si>
    <t>18/11/2025 16:54:25</t>
  </si>
  <si>
    <t>294 cameron crescent</t>
  </si>
  <si>
    <t>19/11/2025 06:42:58</t>
  </si>
  <si>
    <t>19/11/2025 06:51:38</t>
  </si>
  <si>
    <t>19/11/2025 06:51:57</t>
  </si>
  <si>
    <t>19/11/2025 06:52:17</t>
  </si>
  <si>
    <t>19/11/2025 07:48:14</t>
  </si>
  <si>
    <t>19/11/2025 07:50:25</t>
  </si>
  <si>
    <t>19/11/2025 07:58:42</t>
  </si>
  <si>
    <t>19/11/2025 08:06:32</t>
  </si>
  <si>
    <t>19/11/2025 08:20:49</t>
  </si>
  <si>
    <t>19/11/2025 08:25:18</t>
  </si>
  <si>
    <t>19/11/2025 08:29:18</t>
  </si>
  <si>
    <t>19/11/2025 08:34:41</t>
  </si>
  <si>
    <t>19/11/2025 08:44:41</t>
  </si>
  <si>
    <t>19/11/2025 08:51:05</t>
  </si>
  <si>
    <t>19/11/2025 09:10:26</t>
  </si>
  <si>
    <t>19/11/2025 09:19:11</t>
  </si>
  <si>
    <t>19/11/2025 09:23:20</t>
  </si>
  <si>
    <t>19/11/2025 09:30:24</t>
  </si>
  <si>
    <t>19/11/2025 09:36:42</t>
  </si>
  <si>
    <t>69 bruntsfield place</t>
  </si>
  <si>
    <t>19/11/2025 09:36:59</t>
  </si>
  <si>
    <t>19/11/2025 09:37:21</t>
  </si>
  <si>
    <t>19/11/2025 09:47:33</t>
  </si>
  <si>
    <t>19/11/2025 10:01:49</t>
  </si>
  <si>
    <t>19/11/2025 10:17:29</t>
  </si>
  <si>
    <t>19/11/2025 10:24:07</t>
  </si>
  <si>
    <t>19/11/2025 10:25:58</t>
  </si>
  <si>
    <t>19/11/2025 10:41:20</t>
  </si>
  <si>
    <t>19/11/2025 10:51:35</t>
  </si>
  <si>
    <t>19/11/2025 10:53:15</t>
  </si>
  <si>
    <t>19/11/2025 10:57:26</t>
  </si>
  <si>
    <t>19/11/2025 11:02:08</t>
  </si>
  <si>
    <t>19/11/2025 11:07:45</t>
  </si>
  <si>
    <t>19/11/2025 11:13:29</t>
  </si>
  <si>
    <t>19/11/2025 11:27:14</t>
  </si>
  <si>
    <t>19/11/2025 11:36:02</t>
  </si>
  <si>
    <t>19/11/2025 11:38:42</t>
  </si>
  <si>
    <t>19/11/2025 11:41:31</t>
  </si>
  <si>
    <t>19/11/2025 11:42:11</t>
  </si>
  <si>
    <t>19/11/2025 11:45:19</t>
  </si>
  <si>
    <t>19/11/2025 11:45:38</t>
  </si>
  <si>
    <t>19/11/2025 11:58:58</t>
  </si>
  <si>
    <t>19/11/2025 12:00:11</t>
  </si>
  <si>
    <t>19/11/2025 12:00:40</t>
  </si>
  <si>
    <t>19/11/2025 12:03:45</t>
  </si>
  <si>
    <t>19/11/2025 12:07:02</t>
  </si>
  <si>
    <t>19/11/2025 12:10:50</t>
  </si>
  <si>
    <t>19/11/2025 12:13:35</t>
  </si>
  <si>
    <t>19/11/2025 12:24:38</t>
  </si>
  <si>
    <t>19/11/2025 12:48:09</t>
  </si>
  <si>
    <t>19/11/2025 12:59:31</t>
  </si>
  <si>
    <t>19/11/2025 13:13:36</t>
  </si>
  <si>
    <t>26 maderia street</t>
  </si>
  <si>
    <t>19/11/2025 13:16:42</t>
  </si>
  <si>
    <t>19/11/2025 13:28:42</t>
  </si>
  <si>
    <t>19/11/2025 13:41:39</t>
  </si>
  <si>
    <t>19/11/2025 13:50:33</t>
  </si>
  <si>
    <t>19/11/2025 13:53:48</t>
  </si>
  <si>
    <t>19/11/2025 13:55:18</t>
  </si>
  <si>
    <t>19/11/2025 14:09:40</t>
  </si>
  <si>
    <t>19/11/2025 14:14:45</t>
  </si>
  <si>
    <t>19/11/2025 14:18:02</t>
  </si>
  <si>
    <t>19/11/2025 14:24:41</t>
  </si>
  <si>
    <t>19/11/2025 14:26:48</t>
  </si>
  <si>
    <t>clerk street</t>
  </si>
  <si>
    <t>19/11/2025 14:30:20</t>
  </si>
  <si>
    <t>80 lasswade road</t>
  </si>
  <si>
    <t>19/11/2025 14:30:53</t>
  </si>
  <si>
    <t>19/11/2025 14:32:59</t>
  </si>
  <si>
    <t>19/11/2025 14:34:10</t>
  </si>
  <si>
    <t>19/11/2025 14:35:02</t>
  </si>
  <si>
    <t>19/11/2025 14:36:30</t>
  </si>
  <si>
    <t>19/11/2025 14:43:40</t>
  </si>
  <si>
    <t>19/11/2025 14:47:20</t>
  </si>
  <si>
    <t xml:space="preserve">6 old deans road </t>
  </si>
  <si>
    <t>19/11/2025 14:48:47</t>
  </si>
  <si>
    <t>19/11/2025 14:49:36</t>
  </si>
  <si>
    <t>19/11/2025 14:58:41</t>
  </si>
  <si>
    <t>19/11/2025 15:02:31</t>
  </si>
  <si>
    <t>19/11/2025 15:07:57</t>
  </si>
  <si>
    <t>19/11/2025 15:09:13</t>
  </si>
  <si>
    <t>19/11/2025 15:12:07</t>
  </si>
  <si>
    <t>19/11/2025 15:38:07</t>
  </si>
  <si>
    <t>14 willow avenue</t>
  </si>
  <si>
    <t>19/11/2025 15:40:24</t>
  </si>
  <si>
    <t>19/11/2025 15:40:51</t>
  </si>
  <si>
    <t>19/11/2025 15:43:13</t>
  </si>
  <si>
    <t>19/11/2025 16:04:58</t>
  </si>
  <si>
    <t>19/11/2025 16:10:37</t>
  </si>
  <si>
    <t>19/11/2025 16:15:22</t>
  </si>
  <si>
    <t>19/11/2025 16:18:58</t>
  </si>
  <si>
    <t>19/11/2025 16:24:54</t>
  </si>
  <si>
    <t>19/11/2025 16:39:13</t>
  </si>
  <si>
    <t>4 templeland grove</t>
  </si>
  <si>
    <t>19/11/2025 17:32:53</t>
  </si>
  <si>
    <t>19/11/2025 17:34:06</t>
  </si>
  <si>
    <t>19/11/2025 17:40:58</t>
  </si>
  <si>
    <t>30 polworth terrace</t>
  </si>
  <si>
    <t>20/11/2025 06:57:59</t>
  </si>
  <si>
    <t>20/11/2025 06:58:31</t>
  </si>
  <si>
    <t>20/11/2025 07:07:11</t>
  </si>
  <si>
    <t>20/11/2025 07:52:34</t>
  </si>
  <si>
    <t>20/11/2025 07:59:02</t>
  </si>
  <si>
    <t>20/11/2025 08:03:47</t>
  </si>
  <si>
    <t>20/11/2025 08:14:05</t>
  </si>
  <si>
    <t>20/11/2025 08:15:19</t>
  </si>
  <si>
    <t>20/11/2025 08:21:53</t>
  </si>
  <si>
    <t>20/11/2025 08:22:26</t>
  </si>
  <si>
    <t>20/11/2025 08:37:36</t>
  </si>
  <si>
    <t>20/11/2025 08:40:32</t>
  </si>
  <si>
    <t>20/11/2025 08:40:41</t>
  </si>
  <si>
    <t>20/11/2025 08:44:30</t>
  </si>
  <si>
    <t>TSZ WASTE BIFFA</t>
  </si>
  <si>
    <t>20/11/2025 08:48:18</t>
  </si>
  <si>
    <t>20/11/2025 09:26:10</t>
  </si>
  <si>
    <t>20/11/2025 09:26:54</t>
  </si>
  <si>
    <t>20/11/2025 09:36:50</t>
  </si>
  <si>
    <t>20/11/2025 09:44:06</t>
  </si>
  <si>
    <t>20/11/2025 09:44:41</t>
  </si>
  <si>
    <t>20/11/2025 09:49:40</t>
  </si>
  <si>
    <t>20/11/2025 09:51:26</t>
  </si>
  <si>
    <t>20/11/2025 09:53:58</t>
  </si>
  <si>
    <t>20/11/2025 10:09:34</t>
  </si>
  <si>
    <t>20/11/2025 10:19:31</t>
  </si>
  <si>
    <t>20/11/2025 10:24:49</t>
  </si>
  <si>
    <t>20/11/2025 10:31:11</t>
  </si>
  <si>
    <t>20/11/2025 10:31:40</t>
  </si>
  <si>
    <t>20/11/2025 10:44:27</t>
  </si>
  <si>
    <t>20/11/2025 10:44:47</t>
  </si>
  <si>
    <t>20/11/2025 11:09:50</t>
  </si>
  <si>
    <t>20/11/2025 11:25:39</t>
  </si>
  <si>
    <t>20/11/2025 11:29:01</t>
  </si>
  <si>
    <t>20/11/2025 11:30:58</t>
  </si>
  <si>
    <t>27 avon road</t>
  </si>
  <si>
    <t>20/11/2025 11:31:23</t>
  </si>
  <si>
    <t>20/11/2025 11:35:36</t>
  </si>
  <si>
    <t>20/11/2025 11:36:13</t>
  </si>
  <si>
    <t>20/11/2025 11:38:01</t>
  </si>
  <si>
    <t>20 queens avenue</t>
  </si>
  <si>
    <t>20/11/2025 11:45:43</t>
  </si>
  <si>
    <t>20/11/2025 11:47:05</t>
  </si>
  <si>
    <t>20/11/2025 11:49:43</t>
  </si>
  <si>
    <t>20/11/2025 11:50:27</t>
  </si>
  <si>
    <t>20/11/2025 11:50:42</t>
  </si>
  <si>
    <t>20/11/2025 11:51:20</t>
  </si>
  <si>
    <t>20/11/2025 11:53:35</t>
  </si>
  <si>
    <t>20/11/2025 11:59:07</t>
  </si>
  <si>
    <t>20/11/2025 12:00:48</t>
  </si>
  <si>
    <t>20/11/2025 12:01:16</t>
  </si>
  <si>
    <t>20/11/2025 12:17:37</t>
  </si>
  <si>
    <t>20/11/2025 12:17:53</t>
  </si>
  <si>
    <t>20/11/2025 12:39:34</t>
  </si>
  <si>
    <t>20/11/2025 13:33:29</t>
  </si>
  <si>
    <t>11 munro drive</t>
  </si>
  <si>
    <t>20/11/2025 13:37:44</t>
  </si>
  <si>
    <t>20/11/2025 13:38:00</t>
  </si>
  <si>
    <t>20/11/2025 13:44:43</t>
  </si>
  <si>
    <t>20/11/2025 13:45:05</t>
  </si>
  <si>
    <t>20/11/2025 13:45:58</t>
  </si>
  <si>
    <t>20/11/2025 13:47:07</t>
  </si>
  <si>
    <t>20/11/2025 13:50:41</t>
  </si>
  <si>
    <t>20/11/2025 13:51:53</t>
  </si>
  <si>
    <t>20/11/2025 13:54:00</t>
  </si>
  <si>
    <t>20/11/2025 14:05:39</t>
  </si>
  <si>
    <t>20/11/2025 14:12:06</t>
  </si>
  <si>
    <t>20/11/2025 14:29:20</t>
  </si>
  <si>
    <t>20/11/2025 14:35:02</t>
  </si>
  <si>
    <t>20/11/2025 14:37:14</t>
  </si>
  <si>
    <t>20/11/2025 14:52:26</t>
  </si>
  <si>
    <t>6 brighouse park cross</t>
  </si>
  <si>
    <t>20/11/2025 15:02:03</t>
  </si>
  <si>
    <t>20/11/2025 15:10:52</t>
  </si>
  <si>
    <t>20/11/2025 15:15:44</t>
  </si>
  <si>
    <t>20/11/2025 15:21:29</t>
  </si>
  <si>
    <t>20/11/2025 15:23:13</t>
  </si>
  <si>
    <t>20/11/2025 15:28:22</t>
  </si>
  <si>
    <t>20/11/2025 15:34:19</t>
  </si>
  <si>
    <t>20/11/2025 15:44:50</t>
  </si>
  <si>
    <t>20/11/2025 15:45:09</t>
  </si>
  <si>
    <t>20/11/2025 15:51:00</t>
  </si>
  <si>
    <t>20/11/2025 15:57:02</t>
  </si>
  <si>
    <t>20/11/2025 16:09:12</t>
  </si>
  <si>
    <t>20/11/2025 16:09:45</t>
  </si>
  <si>
    <t>20/11/2025 16:10:10</t>
  </si>
  <si>
    <t>20/11/2025 16:10:25</t>
  </si>
  <si>
    <t>20/11/2025 16:17:21</t>
  </si>
  <si>
    <t>20/11/2025 16:20:51</t>
  </si>
  <si>
    <t>20/11/2025 16:42:26</t>
  </si>
  <si>
    <t>19 keggie avenue</t>
  </si>
  <si>
    <t>20/11/2025 16:56:18</t>
  </si>
  <si>
    <t>20/11/2025 16:56:51</t>
  </si>
  <si>
    <t>20/11/2025 17:18:51</t>
  </si>
  <si>
    <t>20/11/2025 17:19:08</t>
  </si>
  <si>
    <t>21/11/2025 06:51:55</t>
  </si>
  <si>
    <t>21/11/2025 06:53:04</t>
  </si>
  <si>
    <t>21/11/2025 06:53:40</t>
  </si>
  <si>
    <t>21/11/2025 06:58:27</t>
  </si>
  <si>
    <t>21/11/2025 07:18:28</t>
  </si>
  <si>
    <t>21/11/2025 07:32:48</t>
  </si>
  <si>
    <t>21/11/2025 07:33:37</t>
  </si>
  <si>
    <t>21/11/2025 07:34:07</t>
  </si>
  <si>
    <t>21/11/2025 07:43:28</t>
  </si>
  <si>
    <t>21/11/2025 07:53:05</t>
  </si>
  <si>
    <t>21/11/2025 08:00:43</t>
  </si>
  <si>
    <t>21/11/2025 08:01:02</t>
  </si>
  <si>
    <t>21/11/2025 08:02:47</t>
  </si>
  <si>
    <t>1 morton street</t>
  </si>
  <si>
    <t>21/11/2025 08:10:14</t>
  </si>
  <si>
    <t>21/11/2025 08:11:28</t>
  </si>
  <si>
    <t>21/11/2025 08:12:42</t>
  </si>
  <si>
    <t>21/11/2025 08:14:44</t>
  </si>
  <si>
    <t>21/11/2025 08:15:12</t>
  </si>
  <si>
    <t>21/11/2025 08:16:28</t>
  </si>
  <si>
    <t>21/11/2025 08:22:19</t>
  </si>
  <si>
    <t>21/11/2025 08:31:35</t>
  </si>
  <si>
    <t>21/11/2025 08:36:03</t>
  </si>
  <si>
    <t>21/11/2025 08:37:04</t>
  </si>
  <si>
    <t>21/11/2025 08:39:48</t>
  </si>
  <si>
    <t>21/11/2025 08:41:10</t>
  </si>
  <si>
    <t>21/11/2025 08:55:12</t>
  </si>
  <si>
    <t>21/11/2025 09:05:44</t>
  </si>
  <si>
    <t>21/11/2025 09:18:49</t>
  </si>
  <si>
    <t>21/11/2025 09:21:30</t>
  </si>
  <si>
    <t>21/11/2025 09:23:12</t>
  </si>
  <si>
    <t>21/11/2025 09:29:24</t>
  </si>
  <si>
    <t>21/11/2025 09:41:54</t>
  </si>
  <si>
    <t>21/11/2025 10:38:39</t>
  </si>
  <si>
    <t>150 rose street south lane</t>
  </si>
  <si>
    <t>21/11/2025 10:46:55</t>
  </si>
  <si>
    <t>21/11/2025 10:48:52</t>
  </si>
  <si>
    <t>21/11/2025 10:49:06</t>
  </si>
  <si>
    <t>21/11/2025 10:53:14</t>
  </si>
  <si>
    <t>21/11/2025 10:54:38</t>
  </si>
  <si>
    <t>21/11/2025 10:55:24</t>
  </si>
  <si>
    <t>21/11/2025 11:02:54</t>
  </si>
  <si>
    <t>21/11/2025 11:05:31</t>
  </si>
  <si>
    <t>21/11/2025 11:06:05</t>
  </si>
  <si>
    <t>21/11/2025 11:07:12</t>
  </si>
  <si>
    <t>21/11/2025 11:10:49</t>
  </si>
  <si>
    <t>21/11/2025 11:18:30</t>
  </si>
  <si>
    <t>21/11/2025 11:21:16</t>
  </si>
  <si>
    <t>21/11/2025 11:22:46</t>
  </si>
  <si>
    <t>21/11/2025 11:23:16</t>
  </si>
  <si>
    <t>21/11/2025 11:25:46</t>
  </si>
  <si>
    <t>21/11/2025 11:27:08</t>
  </si>
  <si>
    <t>21/11/2025 11:29:25</t>
  </si>
  <si>
    <t>21/11/2025 11:34:22</t>
  </si>
  <si>
    <t>21/11/2025 11:35:09</t>
  </si>
  <si>
    <t>21/11/2025 11:38:42</t>
  </si>
  <si>
    <t>21/11/2025 11:39:57</t>
  </si>
  <si>
    <t>21/11/2025 11:40:22</t>
  </si>
  <si>
    <t>21/11/2025 11:42:59</t>
  </si>
  <si>
    <t>21/11/2025 11:44:02</t>
  </si>
  <si>
    <t>21/11/2025 11:45:19</t>
  </si>
  <si>
    <t>21/11/2025 11:57:10</t>
  </si>
  <si>
    <t>21/11/2025 12:07:29</t>
  </si>
  <si>
    <t>32 old kirk road</t>
  </si>
  <si>
    <t>21/11/2025 12:09:25</t>
  </si>
  <si>
    <t>21/11/2025 12:15:09</t>
  </si>
  <si>
    <t>21/11/2025 12:18:51</t>
  </si>
  <si>
    <t>21/11/2025 12:22:53</t>
  </si>
  <si>
    <t>21/11/2025 12:23:55</t>
  </si>
  <si>
    <t>21/11/2025 12:35:26</t>
  </si>
  <si>
    <t>21/11/2025 12:37:11</t>
  </si>
  <si>
    <t>21/11/2025 12:44:31</t>
  </si>
  <si>
    <t>21/11/2025 13:12:42</t>
  </si>
  <si>
    <t>21/11/2025 13:23:26</t>
  </si>
  <si>
    <t>21/11/2025 13:32:38</t>
  </si>
  <si>
    <t>21/11/2025 13:41:00</t>
  </si>
  <si>
    <t>21/11/2025 14:00:52</t>
  </si>
  <si>
    <t>21/11/2025 14:04:22</t>
  </si>
  <si>
    <t>21/11/2025 14:05:41</t>
  </si>
  <si>
    <t>21/11/2025 14:08:22</t>
  </si>
  <si>
    <t>21/11/2025 14:08:45</t>
  </si>
  <si>
    <t>21/11/2025 14:13:08</t>
  </si>
  <si>
    <t>21/11/2025 14:13:45</t>
  </si>
  <si>
    <t>21/11/2025 14:15:13</t>
  </si>
  <si>
    <t>21/11/2025 14:19:24</t>
  </si>
  <si>
    <t>east lodge</t>
  </si>
  <si>
    <t>21/11/2025 14:25:16</t>
  </si>
  <si>
    <t>21/11/2025 14:29:52</t>
  </si>
  <si>
    <t>21/11/2025 14:34:25</t>
  </si>
  <si>
    <t>21/11/2025 14:44:53</t>
  </si>
  <si>
    <t>21/11/2025 14:52:22</t>
  </si>
  <si>
    <t>21/11/2025 14:56:41</t>
  </si>
  <si>
    <t>21/11/2025 15:01:21</t>
  </si>
  <si>
    <t>21/11/2025 15:01:35</t>
  </si>
  <si>
    <t>21/11/2025 15:02:11</t>
  </si>
  <si>
    <t>61 craiglockhart road</t>
  </si>
  <si>
    <t>21/11/2025 15:06:11</t>
  </si>
  <si>
    <t>21/11/2025 15:08:33</t>
  </si>
  <si>
    <t>21/11/2025 15:11:47</t>
  </si>
  <si>
    <t>21/11/2025 15:13:38</t>
  </si>
  <si>
    <t>21/11/2025 15:14:33</t>
  </si>
  <si>
    <t>21/11/2025 15:28:30</t>
  </si>
  <si>
    <t>21/11/2025 15:38:33</t>
  </si>
  <si>
    <t>21/11/2025 15:39:14</t>
  </si>
  <si>
    <t>21/11/2025 15:57:18</t>
  </si>
  <si>
    <t>21/11/2025 15:59:51</t>
  </si>
  <si>
    <t>34 gillespie crescent</t>
  </si>
  <si>
    <t>21/11/2025 16:00:43</t>
  </si>
  <si>
    <t>21/11/2025 16:09:24</t>
  </si>
  <si>
    <t>21/11/2025 16:37:24</t>
  </si>
  <si>
    <t>22/11/2025 07:20:56</t>
  </si>
  <si>
    <t>22/11/2025 07:38:12</t>
  </si>
  <si>
    <t>22/11/2025 08:12:28</t>
  </si>
  <si>
    <t>22/11/2025 08:28:44</t>
  </si>
  <si>
    <t>22/11/2025 08:31:38</t>
  </si>
  <si>
    <t>22/11/2025 08:34:41</t>
  </si>
  <si>
    <t>22/11/2025 08:45:56</t>
  </si>
  <si>
    <t>22/11/2025 08:46:33</t>
  </si>
  <si>
    <t>37 parker avenue</t>
  </si>
  <si>
    <t>22/11/2025 09:06:29</t>
  </si>
  <si>
    <t>22/11/2025 09:12:00</t>
  </si>
  <si>
    <t>22/11/2025 09:27:28</t>
  </si>
  <si>
    <t>22/11/2025 09:50:30</t>
  </si>
  <si>
    <t>142 parkhead drive</t>
  </si>
  <si>
    <t>22/11/2025 10:08:26</t>
  </si>
  <si>
    <t>22/11/2025 10:32:16</t>
  </si>
  <si>
    <t>6 rowanhill drive</t>
  </si>
  <si>
    <t>22/11/2025 10:47:22</t>
  </si>
  <si>
    <t>22/11/2025 11:04:32</t>
  </si>
  <si>
    <t>22/11/2025 11:18:35</t>
  </si>
  <si>
    <t>22/11/2025 11:59:14</t>
  </si>
  <si>
    <t>22/11/2025 12:08:08</t>
  </si>
  <si>
    <t>22/11/2025 12:09:14</t>
  </si>
  <si>
    <t>22/11/2025 12:22:42</t>
  </si>
  <si>
    <t>22/11/2025 12:32:45</t>
  </si>
  <si>
    <t>22 sinton park</t>
  </si>
  <si>
    <t>22/11/2025 12:45:55</t>
  </si>
  <si>
    <t>22/11/2025 12:50:33</t>
  </si>
  <si>
    <t>2 fidra court</t>
  </si>
  <si>
    <t>22/11/2025 13:51:53</t>
  </si>
  <si>
    <t>22/11/2025 14:18:31</t>
  </si>
  <si>
    <t>108 saughton road</t>
  </si>
  <si>
    <t>22/11/2025 15:06:29</t>
  </si>
  <si>
    <t>5 brierbush road</t>
  </si>
  <si>
    <t>22/11/2025 15:29:19</t>
  </si>
  <si>
    <t>22/11/2025 16:37:14</t>
  </si>
  <si>
    <t>93 mountcastle crescent</t>
  </si>
  <si>
    <t>22/11/2025 16:51:10</t>
  </si>
  <si>
    <t>22/11/2025 17:24:06</t>
  </si>
  <si>
    <t>24/11/2025 06:59:31</t>
  </si>
  <si>
    <t>24/11/2025 07:00:58</t>
  </si>
  <si>
    <t>24/11/2025 07:02:32</t>
  </si>
  <si>
    <t>24/11/2025 07:43:00</t>
  </si>
  <si>
    <t>24/11/2025 07:48:24</t>
  </si>
  <si>
    <t>24/11/2025 08:06:32</t>
  </si>
  <si>
    <t>24/11/2025 08:14:02</t>
  </si>
  <si>
    <t>3 cairnbank gardens</t>
  </si>
  <si>
    <t>24/11/2025 08:14:07</t>
  </si>
  <si>
    <t>24/11/2025 08:14:56</t>
  </si>
  <si>
    <t>24/11/2025 08:17:40</t>
  </si>
  <si>
    <t>24/11/2025 08:27:51</t>
  </si>
  <si>
    <t>24/11/2025 08:33:58</t>
  </si>
  <si>
    <t>24/11/2025 08:34:22</t>
  </si>
  <si>
    <t>24/11/2025 08:43:09</t>
  </si>
  <si>
    <t>24/11/2025 08:53:28</t>
  </si>
  <si>
    <t>24/11/2025 08:55:11</t>
  </si>
  <si>
    <t>24/11/2025 09:02:55</t>
  </si>
  <si>
    <t>24/11/2025 09:03:34</t>
  </si>
  <si>
    <t>24/11/2025 09:06:01</t>
  </si>
  <si>
    <t>24/11/2025 09:07:41</t>
  </si>
  <si>
    <t>24/11/2025 09:08:00</t>
  </si>
  <si>
    <t>24/11/2025 09:12:17</t>
  </si>
  <si>
    <t>24/11/2025 09:14:09</t>
  </si>
  <si>
    <t>24/11/2025 09:31:06</t>
  </si>
  <si>
    <t>24/11/2025 10:26:43</t>
  </si>
  <si>
    <t>24/11/2025 10:32:19</t>
  </si>
  <si>
    <t>18 blinkbonny crescent</t>
  </si>
  <si>
    <t>24/11/2025 10:36:14</t>
  </si>
  <si>
    <t>24/11/2025 10:37:31</t>
  </si>
  <si>
    <t>24/11/2025 10:39:36</t>
  </si>
  <si>
    <t>24/11/2025 10:40:36</t>
  </si>
  <si>
    <t>24/11/2025 10:47:04</t>
  </si>
  <si>
    <t>24/11/2025 10:49:03</t>
  </si>
  <si>
    <t>24/11/2025 10:49:32</t>
  </si>
  <si>
    <t>24/11/2025 10:54:30</t>
  </si>
  <si>
    <t>24/11/2025 10:54:50</t>
  </si>
  <si>
    <t>24/11/2025 10:57:19</t>
  </si>
  <si>
    <t>24/11/2025 10:59:39</t>
  </si>
  <si>
    <t>24/11/2025 11:06:48</t>
  </si>
  <si>
    <t>24/11/2025 11:11:33</t>
  </si>
  <si>
    <t>24/11/2025 11:11:54</t>
  </si>
  <si>
    <t>24/11/2025 11:26:50</t>
  </si>
  <si>
    <t>24/11/2025 11:27:09</t>
  </si>
  <si>
    <t>24/11/2025 11:33:01</t>
  </si>
  <si>
    <t>24/11/2025 11:33:20</t>
  </si>
  <si>
    <t>24/11/2025 11:33:47</t>
  </si>
  <si>
    <t>24/11/2025 11:42:37</t>
  </si>
  <si>
    <t>24/11/2025 11:53:59</t>
  </si>
  <si>
    <t>24/11/2025 11:55:15</t>
  </si>
  <si>
    <t>24/11/2025 12:07:04</t>
  </si>
  <si>
    <t>24/11/2025 12:10:08</t>
  </si>
  <si>
    <t>24/11/2025 12:14:12</t>
  </si>
  <si>
    <t>24/11/2025 12:16:47</t>
  </si>
  <si>
    <t>24/11/2025 12:26:43</t>
  </si>
  <si>
    <t>24/11/2025 12:42:54</t>
  </si>
  <si>
    <t>24/11/2025 12:48:11</t>
  </si>
  <si>
    <t>24/11/2025 13:13:28</t>
  </si>
  <si>
    <t>24/11/2025 13:24:54</t>
  </si>
  <si>
    <t>73 newcraighall road</t>
  </si>
  <si>
    <t>24/11/2025 13:27:35</t>
  </si>
  <si>
    <t>24/11/2025 13:29:21</t>
  </si>
  <si>
    <t>24/11/2025 13:30:12</t>
  </si>
  <si>
    <t>bothwell street/st stephen</t>
  </si>
  <si>
    <t>24/11/2025 13:32:20</t>
  </si>
  <si>
    <t>24/11/2025 13:34:19</t>
  </si>
  <si>
    <t>24/11/2025 13:38:03</t>
  </si>
  <si>
    <t>24/11/2025 13:49:08</t>
  </si>
  <si>
    <t>24/11/2025 14:16:20</t>
  </si>
  <si>
    <t>24/11/2025 14:32:02</t>
  </si>
  <si>
    <t>24/11/2025 14:37:46</t>
  </si>
  <si>
    <t>24/11/2025 14:39:23</t>
  </si>
  <si>
    <t>21 lennel avenue</t>
  </si>
  <si>
    <t>24/11/2025 14:39:37</t>
  </si>
  <si>
    <t>24/11/2025 14:40:25</t>
  </si>
  <si>
    <t>24/11/2025 14:43:13</t>
  </si>
  <si>
    <t>24/11/2025 14:47:07</t>
  </si>
  <si>
    <t>24/11/2025 14:53:48</t>
  </si>
  <si>
    <t>24/11/2025 14:54:49</t>
  </si>
  <si>
    <t>24/11/2025 15:01:39</t>
  </si>
  <si>
    <t>27 seaside place</t>
  </si>
  <si>
    <t>24/11/2025 15:02:28</t>
  </si>
  <si>
    <t>24/11/2025 15:02:44</t>
  </si>
  <si>
    <t>24/11/2025 15:08:27</t>
  </si>
  <si>
    <t>24/11/2025 15:19:06</t>
  </si>
  <si>
    <t>24/11/2025 15:39:07</t>
  </si>
  <si>
    <t>43 argyle place</t>
  </si>
  <si>
    <t>24/11/2025 15:39:29</t>
  </si>
  <si>
    <t>24/11/2025 15:43:46</t>
  </si>
  <si>
    <t>24/11/2025 15:46:57</t>
  </si>
  <si>
    <t>24/11/2025 15:47:12</t>
  </si>
  <si>
    <t>24/11/2025 15:47:58</t>
  </si>
  <si>
    <t>24/11/2025 15:51:43</t>
  </si>
  <si>
    <t>24/11/2025 15:52:49</t>
  </si>
  <si>
    <t>24/11/2025 15:56:53</t>
  </si>
  <si>
    <t>24/11/2025 15:57:24</t>
  </si>
  <si>
    <t>24/11/2025 16:07:25</t>
  </si>
  <si>
    <t>24/11/2025 16:07:49</t>
  </si>
  <si>
    <t>24/11/2025 16:11:48</t>
  </si>
  <si>
    <t>seton court/ torsonce road</t>
  </si>
  <si>
    <t>24/11/2025 16:35:02</t>
  </si>
  <si>
    <t xml:space="preserve">10 tryst park </t>
  </si>
  <si>
    <t>24/11/2025 16:47:35</t>
  </si>
  <si>
    <t>24/11/2025 16:48:47</t>
  </si>
  <si>
    <t>26 milton road east</t>
  </si>
  <si>
    <t>25/11/2025 07:55:16</t>
  </si>
  <si>
    <t>25/11/2025 07:58:20</t>
  </si>
  <si>
    <t>25/11/2025 07:59:36</t>
  </si>
  <si>
    <t>25/11/2025 08:02:37</t>
  </si>
  <si>
    <t>25/11/2025 08:03:05</t>
  </si>
  <si>
    <t>25/11/2025 08:05:45</t>
  </si>
  <si>
    <t>25/11/2025 08:11:22</t>
  </si>
  <si>
    <t>25/11/2025 08:15:59</t>
  </si>
  <si>
    <t>25/11/2025 08:28:56</t>
  </si>
  <si>
    <t>25/11/2025 08:34:30</t>
  </si>
  <si>
    <t>25/11/2025 08:42:56</t>
  </si>
  <si>
    <t>25/11/2025 08:47:07</t>
  </si>
  <si>
    <t>25/11/2025 08:54:53</t>
  </si>
  <si>
    <t>25/11/2025 09:00:09</t>
  </si>
  <si>
    <t>25/11/2025 09:01:45</t>
  </si>
  <si>
    <t>25/11/2025 09:02:57</t>
  </si>
  <si>
    <t>25/11/2025 09:19:53</t>
  </si>
  <si>
    <t>25/11/2025 09:44:42</t>
  </si>
  <si>
    <t>25/11/2025 09:48:08</t>
  </si>
  <si>
    <t>25/11/2025 09:56:22</t>
  </si>
  <si>
    <t>25/11/2025 10:09:59</t>
  </si>
  <si>
    <t>lamb's close</t>
  </si>
  <si>
    <t>25/11/2025 10:11:26</t>
  </si>
  <si>
    <t>25/11/2025 10:18:26</t>
  </si>
  <si>
    <t>25/11/2025 10:28:07</t>
  </si>
  <si>
    <t>25/11/2025 10:30:59</t>
  </si>
  <si>
    <t>25/11/2025 10:31:58</t>
  </si>
  <si>
    <t>25/11/2025 10:34:05</t>
  </si>
  <si>
    <t>25/11/2025 10:39:09</t>
  </si>
  <si>
    <t>25/11/2025 10:52:06</t>
  </si>
  <si>
    <t>25/11/2025 10:54:56</t>
  </si>
  <si>
    <t>25/11/2025 11:03:21</t>
  </si>
  <si>
    <t>25/11/2025 11:06:40</t>
  </si>
  <si>
    <t>25/11/2025 11:09:26</t>
  </si>
  <si>
    <t>25/11/2025 11:19:06</t>
  </si>
  <si>
    <t>25/11/2025 11:20:09</t>
  </si>
  <si>
    <t>25/11/2025 11:22:40</t>
  </si>
  <si>
    <t>51 eskbank road</t>
  </si>
  <si>
    <t>25/11/2025 11:24:37</t>
  </si>
  <si>
    <t>25/11/2025 11:27:28</t>
  </si>
  <si>
    <t>25/11/2025 11:27:50</t>
  </si>
  <si>
    <t>25/11/2025 11:28:20</t>
  </si>
  <si>
    <t>25/11/2025 11:28:35</t>
  </si>
  <si>
    <t>25/11/2025 11:29:50</t>
  </si>
  <si>
    <t>25/11/2025 11:32:47</t>
  </si>
  <si>
    <t>25/11/2025 11:35:03</t>
  </si>
  <si>
    <t>25/11/2025 11:39:40</t>
  </si>
  <si>
    <t>25/11/2025 11:40:34</t>
  </si>
  <si>
    <t>25/11/2025 11:42:46</t>
  </si>
  <si>
    <t>25/11/2025 11:50:01</t>
  </si>
  <si>
    <t>25/11/2025 11:50:34</t>
  </si>
  <si>
    <t>25/11/2025 11:52:41</t>
  </si>
  <si>
    <t>25/11/2025 11:56:09</t>
  </si>
  <si>
    <t>25/11/2025 11:57:14</t>
  </si>
  <si>
    <t>25/11/2025 12:16:31</t>
  </si>
  <si>
    <t>25/11/2025 12:23:29</t>
  </si>
  <si>
    <t>25/11/2025 12:32:13</t>
  </si>
  <si>
    <t>25/11/2025 12:38:23</t>
  </si>
  <si>
    <t>25/11/2025 12:45:00</t>
  </si>
  <si>
    <t>25/11/2025 12:58:55</t>
  </si>
  <si>
    <t>39 swanston terrace</t>
  </si>
  <si>
    <t>25/11/2025 13:04:31</t>
  </si>
  <si>
    <t>25/11/2025 13:09:51</t>
  </si>
  <si>
    <t>25/11/2025 13:13:44</t>
  </si>
  <si>
    <t>25/11/2025 13:14:25</t>
  </si>
  <si>
    <t>25/11/2025 13:20:13</t>
  </si>
  <si>
    <t>25/11/2025 13:29:44</t>
  </si>
  <si>
    <t>25/11/2025 13:44:46</t>
  </si>
  <si>
    <t>25/11/2025 14:02:25</t>
  </si>
  <si>
    <t>25/11/2025 14:19:14</t>
  </si>
  <si>
    <t>25/11/2025 14:22:28</t>
  </si>
  <si>
    <t>19 learmonth gardens</t>
  </si>
  <si>
    <t>25/11/2025 14:27:03</t>
  </si>
  <si>
    <t>17 lauson place</t>
  </si>
  <si>
    <t>25/11/2025 14:27:48</t>
  </si>
  <si>
    <t>25/11/2025 14:30:56</t>
  </si>
  <si>
    <t>25/11/2025 14:32:24</t>
  </si>
  <si>
    <t>25/11/2025 14:38:03</t>
  </si>
  <si>
    <t>25/11/2025 14:40:35</t>
  </si>
  <si>
    <t>25/11/2025 15:04:37</t>
  </si>
  <si>
    <t>25/11/2025 15:07:13</t>
  </si>
  <si>
    <t>25/11/2025 15:19:23</t>
  </si>
  <si>
    <t>25/11/2025 15:20:05</t>
  </si>
  <si>
    <t>25/11/2025 15:20:23</t>
  </si>
  <si>
    <t>25/11/2025 15:36:32</t>
  </si>
  <si>
    <t>25/11/2025 15:36:51</t>
  </si>
  <si>
    <t>25/11/2025 15:38:14</t>
  </si>
  <si>
    <t>25/11/2025 15:44:49</t>
  </si>
  <si>
    <t>25/11/2025 15:46:41</t>
  </si>
  <si>
    <t>2 harrismith place</t>
  </si>
  <si>
    <t>25/11/2025 15:47:03</t>
  </si>
  <si>
    <t>25/11/2025 15:47:54</t>
  </si>
  <si>
    <t>25/11/2025 15:51:35</t>
  </si>
  <si>
    <t>25/11/2025 15:54:37</t>
  </si>
  <si>
    <t>25/11/2025 15:59:38</t>
  </si>
  <si>
    <t>25/11/2025 16:04:18</t>
  </si>
  <si>
    <t xml:space="preserve">28 herd green </t>
  </si>
  <si>
    <t>25/11/2025 16:06:08</t>
  </si>
  <si>
    <t>25/11/2025 16:09:26</t>
  </si>
  <si>
    <t>25/11/2025 16:21:58</t>
  </si>
  <si>
    <t>25/11/2025 16:27:22</t>
  </si>
  <si>
    <t>25/11/2025 16:30:19</t>
  </si>
  <si>
    <t>25/11/2025 16:36:04</t>
  </si>
  <si>
    <t>30 hainburn park</t>
  </si>
  <si>
    <t>26/11/2025 07:01:48</t>
  </si>
  <si>
    <t>26/11/2025 07:02:19</t>
  </si>
  <si>
    <t>26/11/2025 07:58:14</t>
  </si>
  <si>
    <t>26/11/2025 08:09:17</t>
  </si>
  <si>
    <t>2 primrose gardens</t>
  </si>
  <si>
    <t>26/11/2025 08:09:36</t>
  </si>
  <si>
    <t>ratho mains farm</t>
  </si>
  <si>
    <t>26/11/2025 08:09:46</t>
  </si>
  <si>
    <t>26/11/2025 08:10:02</t>
  </si>
  <si>
    <t>26/11/2025 08:13:25</t>
  </si>
  <si>
    <t>26/11/2025 08:16:26</t>
  </si>
  <si>
    <t>26/11/2025 08:24:58</t>
  </si>
  <si>
    <t>26/11/2025 08:25:17</t>
  </si>
  <si>
    <t>26/11/2025 08:26:54</t>
  </si>
  <si>
    <t>26/11/2025 08:27:24</t>
  </si>
  <si>
    <t>26/11/2025 08:35:58</t>
  </si>
  <si>
    <t>26/11/2025 08:36:23</t>
  </si>
  <si>
    <t>26/11/2025 08:52:00</t>
  </si>
  <si>
    <t>26/11/2025 08:54:08</t>
  </si>
  <si>
    <t>kyle</t>
  </si>
  <si>
    <t>26/11/2025 09:03:48</t>
  </si>
  <si>
    <t>26/11/2025 09:09:28</t>
  </si>
  <si>
    <t>26/11/2025 09:20:50</t>
  </si>
  <si>
    <t>26/11/2025 09:25:16</t>
  </si>
  <si>
    <t>26/11/2025 09:36:12</t>
  </si>
  <si>
    <t>26/11/2025 09:38:44</t>
  </si>
  <si>
    <t>26/11/2025 09:40:50</t>
  </si>
  <si>
    <t>26/11/2025 09:41:44</t>
  </si>
  <si>
    <t>26/11/2025 09:44:09</t>
  </si>
  <si>
    <t>26/11/2025 09:49:32</t>
  </si>
  <si>
    <t>26/11/2025 09:49:44</t>
  </si>
  <si>
    <t>26/11/2025 10:38:13</t>
  </si>
  <si>
    <t>26/11/2025 10:40:20</t>
  </si>
  <si>
    <t>26/11/2025 10:43:35</t>
  </si>
  <si>
    <t>26/11/2025 10:45:36</t>
  </si>
  <si>
    <t>26/11/2025 10:46:32</t>
  </si>
  <si>
    <t>26/11/2025 10:51:40</t>
  </si>
  <si>
    <t>26/11/2025 10:53:09</t>
  </si>
  <si>
    <t>26/11/2025 11:01:20</t>
  </si>
  <si>
    <t>26/11/2025 11:02:09</t>
  </si>
  <si>
    <t>26/11/2025 11:05:15</t>
  </si>
  <si>
    <t>26/11/2025 11:08:50</t>
  </si>
  <si>
    <t>26/11/2025 11:12:01</t>
  </si>
  <si>
    <t>26/11/2025 11:14:06</t>
  </si>
  <si>
    <t>26/11/2025 11:25:37</t>
  </si>
  <si>
    <t>26/11/2025 11:26:26</t>
  </si>
  <si>
    <t>26/11/2025 11:34:20</t>
  </si>
  <si>
    <t>26/11/2025 11:34:46</t>
  </si>
  <si>
    <t>26/11/2025 11:38:54</t>
  </si>
  <si>
    <t>26/11/2025 11:40:59</t>
  </si>
  <si>
    <t>26/11/2025 11:41:39</t>
  </si>
  <si>
    <t>26/11/2025 11:45:29</t>
  </si>
  <si>
    <t>12 morningside court</t>
  </si>
  <si>
    <t>26/11/2025 11:48:16</t>
  </si>
  <si>
    <t>26/11/2025 11:48:30</t>
  </si>
  <si>
    <t>26/11/2025 11:49:25</t>
  </si>
  <si>
    <t>26/11/2025 11:55:40</t>
  </si>
  <si>
    <t>26/11/2025 12:01:05</t>
  </si>
  <si>
    <t>26/11/2025 12:58:14</t>
  </si>
  <si>
    <t>26/11/2025 13:02:04</t>
  </si>
  <si>
    <t>26/11/2025 13:18:14</t>
  </si>
  <si>
    <t>63 tryst park</t>
  </si>
  <si>
    <t>26/11/2025 13:28:46</t>
  </si>
  <si>
    <t>26/11/2025 13:32:28</t>
  </si>
  <si>
    <t>26/11/2025 13:47:07</t>
  </si>
  <si>
    <t>26/11/2025 13:47:40</t>
  </si>
  <si>
    <t>dolphingstone farm</t>
  </si>
  <si>
    <t>26/11/2025 13:51:46</t>
  </si>
  <si>
    <t>26/11/2025 13:58:12</t>
  </si>
  <si>
    <t>26/11/2025 14:05:23</t>
  </si>
  <si>
    <t>26/11/2025 14:11:32</t>
  </si>
  <si>
    <t>26/11/2025 14:43:08</t>
  </si>
  <si>
    <t>26/11/2025 15:00:32</t>
  </si>
  <si>
    <t>26/11/2025 15:09:07</t>
  </si>
  <si>
    <t>2 mountcastle bank</t>
  </si>
  <si>
    <t>26/11/2025 15:18:07</t>
  </si>
  <si>
    <t>26/11/2025 15:24:18</t>
  </si>
  <si>
    <t>35 glasgow road</t>
  </si>
  <si>
    <t>26/11/2025 15:25:12</t>
  </si>
  <si>
    <t>26/11/2025 15:27:09</t>
  </si>
  <si>
    <t>26/11/2025 15:35:47</t>
  </si>
  <si>
    <t>26/11/2025 15:38:15</t>
  </si>
  <si>
    <t>26/11/2025 15:41:42</t>
  </si>
  <si>
    <t>26/11/2025 15:44:26</t>
  </si>
  <si>
    <t>26/11/2025 15:50:05</t>
  </si>
  <si>
    <t>26/11/2025 15:50:11</t>
  </si>
  <si>
    <t>26/11/2025 16:19:55</t>
  </si>
  <si>
    <t>26/11/2025 16:28:35</t>
  </si>
  <si>
    <t>26/11/2025 16:41:57</t>
  </si>
  <si>
    <t>27/11/2025 06:45:15</t>
  </si>
  <si>
    <t>27/11/2025 06:49:07</t>
  </si>
  <si>
    <t>27/11/2025 06:58:03</t>
  </si>
  <si>
    <t>27/11/2025 06:58:48</t>
  </si>
  <si>
    <t>27/11/2025 07:00:47</t>
  </si>
  <si>
    <t>27/11/2025 07:08:29</t>
  </si>
  <si>
    <t>27/11/2025 07:54:40</t>
  </si>
  <si>
    <t>27/11/2025 08:13:24</t>
  </si>
  <si>
    <t>27/11/2025 08:18:58</t>
  </si>
  <si>
    <t>unit 2 a1 industrial estate</t>
  </si>
  <si>
    <t>27/11/2025 08:22:00</t>
  </si>
  <si>
    <t>27/11/2025 08:25:36</t>
  </si>
  <si>
    <t>27/11/2025 08:28:17</t>
  </si>
  <si>
    <t>27/11/2025 08:35:17</t>
  </si>
  <si>
    <t>27/11/2025 08:35:39</t>
  </si>
  <si>
    <t>27/11/2025 08:38:55</t>
  </si>
  <si>
    <t>27/11/2025 08:42:50</t>
  </si>
  <si>
    <t>13 grove street</t>
  </si>
  <si>
    <t>27/11/2025 08:44:29</t>
  </si>
  <si>
    <t>27/11/2025 08:47:39</t>
  </si>
  <si>
    <t>27/11/2025 08:53:12</t>
  </si>
  <si>
    <t>27/11/2025 08:54:33</t>
  </si>
  <si>
    <t>27/11/2025 09:04:56</t>
  </si>
  <si>
    <t>27/11/2025 09:07:50</t>
  </si>
  <si>
    <t>27/11/2025 09:14:35</t>
  </si>
  <si>
    <t>27/11/2025 09:28:14</t>
  </si>
  <si>
    <t>27/11/2025 09:34:22</t>
  </si>
  <si>
    <t>27/11/2025 09:40:00</t>
  </si>
  <si>
    <t>27/11/2025 09:49:42</t>
  </si>
  <si>
    <t>27/11/2025 09:56:13</t>
  </si>
  <si>
    <t>27/11/2025 10:11:11</t>
  </si>
  <si>
    <t>27/11/2025 10:34:57</t>
  </si>
  <si>
    <t>27/11/2025 10:39:10</t>
  </si>
  <si>
    <t>27/11/2025 10:49:54</t>
  </si>
  <si>
    <t>30 blinkbonny road</t>
  </si>
  <si>
    <t>27/11/2025 10:51:25</t>
  </si>
  <si>
    <t>27/11/2025 10:56:57</t>
  </si>
  <si>
    <t>27/11/2025 11:00:33</t>
  </si>
  <si>
    <t>50 garscube terrace</t>
  </si>
  <si>
    <t>27/11/2025 11:04:35</t>
  </si>
  <si>
    <t>27/11/2025 11:09:38</t>
  </si>
  <si>
    <t>27/11/2025 11:13:26</t>
  </si>
  <si>
    <t>27/11/2025 11:23:08</t>
  </si>
  <si>
    <t>27/11/2025 11:28:54</t>
  </si>
  <si>
    <t>27/11/2025 11:37:54</t>
  </si>
  <si>
    <t>27/11/2025 11:38:46</t>
  </si>
  <si>
    <t>27/11/2025 11:39:30</t>
  </si>
  <si>
    <t>27/11/2025 11:44:15</t>
  </si>
  <si>
    <t>27/11/2025 11:47:32</t>
  </si>
  <si>
    <t>27/11/2025 11:50:01</t>
  </si>
  <si>
    <t>27/11/2025 11:50:51</t>
  </si>
  <si>
    <t>27/11/2025 11:54:15</t>
  </si>
  <si>
    <t>27/11/2025 11:58:13</t>
  </si>
  <si>
    <t>27/11/2025 12:02:07</t>
  </si>
  <si>
    <t>27/11/2025 12:02:44</t>
  </si>
  <si>
    <t>27/11/2025 12:15:11</t>
  </si>
  <si>
    <t>27/11/2025 12:20:23</t>
  </si>
  <si>
    <t>27/11/2025 12:24:45</t>
  </si>
  <si>
    <t>27/11/2025 13:25:47</t>
  </si>
  <si>
    <t>27/11/2025 13:32:43</t>
  </si>
  <si>
    <t>27/11/2025 13:37:47</t>
  </si>
  <si>
    <t>27/11/2025 13:38:34</t>
  </si>
  <si>
    <t>27/11/2025 13:40:16</t>
  </si>
  <si>
    <t>29 carlops road</t>
  </si>
  <si>
    <t>27/11/2025 13:48:28</t>
  </si>
  <si>
    <t>27/11/2025 13:52:21</t>
  </si>
  <si>
    <t>50 carscube terrace</t>
  </si>
  <si>
    <t>27/11/2025 13:55:33</t>
  </si>
  <si>
    <t>27/11/2025 13:56:13</t>
  </si>
  <si>
    <t>27/11/2025 13:58:37</t>
  </si>
  <si>
    <t>27/11/2025 14:01:52</t>
  </si>
  <si>
    <t>27/11/2025 14:14:54</t>
  </si>
  <si>
    <t>27/11/2025 14:17:20</t>
  </si>
  <si>
    <t>27/11/2025 14:22:26</t>
  </si>
  <si>
    <t>27/11/2025 14:36:50</t>
  </si>
  <si>
    <t>136 craiglea drive</t>
  </si>
  <si>
    <t>27/11/2025 14:37:22</t>
  </si>
  <si>
    <t>27/11/2025 14:47:03</t>
  </si>
  <si>
    <t>27/11/2025 14:48:53</t>
  </si>
  <si>
    <t>27/11/2025 14:51:58</t>
  </si>
  <si>
    <t>27/11/2025 14:55:01</t>
  </si>
  <si>
    <t>27/11/2025 14:56:05</t>
  </si>
  <si>
    <t>27/11/2025 15:02:02</t>
  </si>
  <si>
    <t>27/11/2025 15:03:22</t>
  </si>
  <si>
    <t>27/11/2025 15:17:03</t>
  </si>
  <si>
    <t>27/11/2025 15:25:20</t>
  </si>
  <si>
    <t>27/11/2025 15:33:28</t>
  </si>
  <si>
    <t>27/11/2025 15:49:53</t>
  </si>
  <si>
    <t>27/11/2025 15:54:39</t>
  </si>
  <si>
    <t>27/11/2025 16:00:17</t>
  </si>
  <si>
    <t>27/11/2025 16:10:20</t>
  </si>
  <si>
    <t>27/11/2025 16:10:40</t>
  </si>
  <si>
    <t>27/11/2025 16:28:00</t>
  </si>
  <si>
    <t>27/11/2025 16:35:46</t>
  </si>
  <si>
    <t>5 park road</t>
  </si>
  <si>
    <t>27/11/2025 16:41:44</t>
  </si>
  <si>
    <t>28/11/2025 06:54:27</t>
  </si>
  <si>
    <t>28/11/2025 07:05:36</t>
  </si>
  <si>
    <t>28/11/2025 07:06:18</t>
  </si>
  <si>
    <t>28/11/2025 07:45:30</t>
  </si>
  <si>
    <t>28/11/2025 07:59:23</t>
  </si>
  <si>
    <t>28/11/2025 08:03:10</t>
  </si>
  <si>
    <t>28/11/2025 08:04:18</t>
  </si>
  <si>
    <t>28/11/2025 08:05:35</t>
  </si>
  <si>
    <t>28/11/2025 08:06:23</t>
  </si>
  <si>
    <t>28/11/2025 08:12:33</t>
  </si>
  <si>
    <t>28/11/2025 08:14:41</t>
  </si>
  <si>
    <t>28/11/2025 08:21:08</t>
  </si>
  <si>
    <t>21 craigseaton</t>
  </si>
  <si>
    <t>28/11/2025 08:28:35</t>
  </si>
  <si>
    <t>28/11/2025 08:29:00</t>
  </si>
  <si>
    <t>28/11/2025 08:29:54</t>
  </si>
  <si>
    <t>28/11/2025 08:30:18</t>
  </si>
  <si>
    <t>28/11/2025 08:33:51</t>
  </si>
  <si>
    <t>28/11/2025 08:40:14</t>
  </si>
  <si>
    <t>28/11/2025 08:42:00</t>
  </si>
  <si>
    <t>28/11/2025 08:47:42</t>
  </si>
  <si>
    <t>28/11/2025 08:52:56</t>
  </si>
  <si>
    <t>28/11/2025 08:56:53</t>
  </si>
  <si>
    <t>28/11/2025 09:00:33</t>
  </si>
  <si>
    <t>28/11/2025 09:02:27</t>
  </si>
  <si>
    <t>28/11/2025 09:11:50</t>
  </si>
  <si>
    <t>28/11/2025 09:12:02</t>
  </si>
  <si>
    <t>28/11/2025 09:23:01</t>
  </si>
  <si>
    <t>28/11/2025 09:23:32</t>
  </si>
  <si>
    <t>28/11/2025 09:27:50</t>
  </si>
  <si>
    <t>3 pentland view court</t>
  </si>
  <si>
    <t>28/11/2025 09:28:04</t>
  </si>
  <si>
    <t>28/11/2025 09:34:13</t>
  </si>
  <si>
    <t>28/11/2025 09:38:52</t>
  </si>
  <si>
    <t>28/11/2025 09:46:11</t>
  </si>
  <si>
    <t>28/11/2025 09:50:40</t>
  </si>
  <si>
    <t>28/11/2025 10:24:37</t>
  </si>
  <si>
    <t>12 queen's avenue</t>
  </si>
  <si>
    <t>28/11/2025 10:29:57</t>
  </si>
  <si>
    <t>28/11/2025 10:37:51</t>
  </si>
  <si>
    <t>28/11/2025 10:57:13</t>
  </si>
  <si>
    <t>28/11/2025 11:05:26</t>
  </si>
  <si>
    <t>28/11/2025 11:11:08</t>
  </si>
  <si>
    <t>55 auld coal drive</t>
  </si>
  <si>
    <t>28/11/2025 11:11:36</t>
  </si>
  <si>
    <t>28/11/2025 11:12:59</t>
  </si>
  <si>
    <t>28/11/2025 11:13:42</t>
  </si>
  <si>
    <t>28/11/2025 11:18:08</t>
  </si>
  <si>
    <t>28/11/2025 11:18:32</t>
  </si>
  <si>
    <t>28/11/2025 11:19:20</t>
  </si>
  <si>
    <t>28/11/2025 11:22:49</t>
  </si>
  <si>
    <t>28/11/2025 11:23:04</t>
  </si>
  <si>
    <t>28/11/2025 11:45:08</t>
  </si>
  <si>
    <t>28/11/2025 11:47:29</t>
  </si>
  <si>
    <t>28/11/2025 11:49:00</t>
  </si>
  <si>
    <t>28/11/2025 11:59:31</t>
  </si>
  <si>
    <t>27 stoneybank gardens south</t>
  </si>
  <si>
    <t>28/11/2025 12:00:46</t>
  </si>
  <si>
    <t>28/11/2025 12:05:11</t>
  </si>
  <si>
    <t>28/11/2025 12:08:50</t>
  </si>
  <si>
    <t>28/11/2025 12:12:55</t>
  </si>
  <si>
    <t>28/11/2025 12:14:58</t>
  </si>
  <si>
    <t>28/11/2025 12:24:50</t>
  </si>
  <si>
    <t>28/11/2025 12:42:36</t>
  </si>
  <si>
    <t>28/11/2025 12:48:31</t>
  </si>
  <si>
    <t>28/11/2025 12:58:27</t>
  </si>
  <si>
    <t>28/11/2025 13:09:42</t>
  </si>
  <si>
    <t>28/11/2025 13:10:31</t>
  </si>
  <si>
    <t>28/11/2025 13:11:27</t>
  </si>
  <si>
    <t>28/11/2025 13:16:18</t>
  </si>
  <si>
    <t>28/11/2025 13:30:51</t>
  </si>
  <si>
    <t>28/11/2025 13:32:20</t>
  </si>
  <si>
    <t>28/11/2025 13:35:45</t>
  </si>
  <si>
    <t>28/11/2025 13:42:17</t>
  </si>
  <si>
    <t>28/11/2025 13:43:22</t>
  </si>
  <si>
    <t>28/11/2025 13:46:01</t>
  </si>
  <si>
    <t>28/11/2025 13:49:53</t>
  </si>
  <si>
    <t>28/11/2025 13:55:29</t>
  </si>
  <si>
    <t>28/11/2025 13:56:41</t>
  </si>
  <si>
    <t>28/11/2025 13:57:38</t>
  </si>
  <si>
    <t>28/11/2025 14:01:30</t>
  </si>
  <si>
    <t>28/11/2025 14:03:47</t>
  </si>
  <si>
    <t>28/11/2025 14:04:17</t>
  </si>
  <si>
    <t>28/11/2025 14:05:44</t>
  </si>
  <si>
    <t>28/11/2025 14:25:23</t>
  </si>
  <si>
    <t>28/11/2025 14:29:50</t>
  </si>
  <si>
    <t>28/11/2025 14:34:44</t>
  </si>
  <si>
    <t>28/11/2025 14:49:32</t>
  </si>
  <si>
    <t>28/11/2025 14:54:48</t>
  </si>
  <si>
    <t>28/11/2025 14:58:58</t>
  </si>
  <si>
    <t>28/11/2025 15:01:41</t>
  </si>
  <si>
    <t>13 lindsay circus</t>
  </si>
  <si>
    <t>28/11/2025 15:06:38</t>
  </si>
  <si>
    <t>115 gyle park gardens</t>
  </si>
  <si>
    <t>28/11/2025 15:07:32</t>
  </si>
  <si>
    <t>28/11/2025 15:22:55</t>
  </si>
  <si>
    <t>28/11/2025 15:23:33</t>
  </si>
  <si>
    <t>28/11/2025 15:32:26</t>
  </si>
  <si>
    <t>28/11/2025 15:40:48</t>
  </si>
  <si>
    <t>28/11/2025 15:47:35</t>
  </si>
  <si>
    <t>28/11/2025 15:51:25</t>
  </si>
  <si>
    <t>28/11/2025 15:56:09</t>
  </si>
  <si>
    <t>28/11/2025 16:10:21</t>
  </si>
  <si>
    <t xml:space="preserve">1 morton street </t>
  </si>
  <si>
    <t>28/11/2025 16:23:29</t>
  </si>
  <si>
    <t>5 thomson grove</t>
  </si>
  <si>
    <t>28/11/2025 16:31:43</t>
  </si>
  <si>
    <t>29/11/2025 07:20:22</t>
  </si>
  <si>
    <t>29/11/2025 07:31:53</t>
  </si>
  <si>
    <t>29/11/2025 07:41:42</t>
  </si>
  <si>
    <t>29/11/2025 08:44:00</t>
  </si>
  <si>
    <t>29/11/2025 08:49:41</t>
  </si>
  <si>
    <t>29/11/2025 08:56:46</t>
  </si>
  <si>
    <t>29/11/2025 09:03:04</t>
  </si>
  <si>
    <t>29/11/2025 09:14:50</t>
  </si>
  <si>
    <t>1 WARE ROAD</t>
  </si>
  <si>
    <t>29/11/2025 09:22:33</t>
  </si>
  <si>
    <t>29/11/2025 09:23:43</t>
  </si>
  <si>
    <t>29/11/2025 09:33:23</t>
  </si>
  <si>
    <t>29/11/2025 10:18:34</t>
  </si>
  <si>
    <t>29/11/2025 10:26:19</t>
  </si>
  <si>
    <t>29/11/2025 10:39:08</t>
  </si>
  <si>
    <t>6 BACK LANE</t>
  </si>
  <si>
    <t>29/11/2025 10:47:52</t>
  </si>
  <si>
    <t>29/11/2025 11:07:00</t>
  </si>
  <si>
    <t>29/11/2025 11:49:45</t>
  </si>
  <si>
    <t>4 RELUGAS PLACE</t>
  </si>
  <si>
    <t>29/11/2025 12:02:52</t>
  </si>
  <si>
    <t>29/11/2025 12:10:39</t>
  </si>
  <si>
    <t>29/11/2025 12:14:48</t>
  </si>
  <si>
    <t>29/11/2025 12:18:41</t>
  </si>
  <si>
    <t>29/11/2025 12:26:32</t>
  </si>
  <si>
    <t>29/11/2025 12:29:49</t>
  </si>
  <si>
    <t>29/11/2025 12:30:31</t>
  </si>
  <si>
    <t>29/11/2025 12:41:56</t>
  </si>
  <si>
    <t>29/11/2025 13:26:23</t>
  </si>
  <si>
    <t>29/11/2025 13:54:17</t>
  </si>
  <si>
    <t>29/11/2025 15:28:14</t>
  </si>
  <si>
    <t>29/11/2025 15:28:50</t>
  </si>
  <si>
    <t>29/11/2025 15:45:37</t>
  </si>
  <si>
    <t>30/11/2025 08:17:23</t>
  </si>
  <si>
    <t>30/11/2025 08:20:07</t>
  </si>
  <si>
    <t>30/11/2025 14:28:25</t>
  </si>
  <si>
    <t>30/11/2025 14:56:14</t>
  </si>
  <si>
    <t>30/11/2025 15:39:32</t>
  </si>
  <si>
    <t>30/11/2025 16:20:48</t>
  </si>
  <si>
    <t>01/12/2025 06:51:21</t>
  </si>
  <si>
    <t>01/12/2025 06:58:26</t>
  </si>
  <si>
    <t>01/12/2025 07:00:15</t>
  </si>
  <si>
    <t>01/12/2025 07:03:07</t>
  </si>
  <si>
    <t>01/12/2025 07:03:22</t>
  </si>
  <si>
    <t>01/12/2025 07:07:50</t>
  </si>
  <si>
    <t>01/12/2025 08:05:01</t>
  </si>
  <si>
    <t>01/12/2025 08:15:52</t>
  </si>
  <si>
    <t>01/12/2025 08:20:06</t>
  </si>
  <si>
    <t>01/12/2025 08:25:27</t>
  </si>
  <si>
    <t>01/12/2025 08:26:56</t>
  </si>
  <si>
    <t>01/12/2025 08:39:45</t>
  </si>
  <si>
    <t>01/12/2025 08:41:07</t>
  </si>
  <si>
    <t>01/12/2025 08:41:24</t>
  </si>
  <si>
    <t>01/12/2025 08:48:27</t>
  </si>
  <si>
    <t>24 milton road east</t>
  </si>
  <si>
    <t>01/12/2025 08:52:23</t>
  </si>
  <si>
    <t>01/12/2025 08:53:26</t>
  </si>
  <si>
    <t>01/12/2025 08:58:57</t>
  </si>
  <si>
    <t>01/12/2025 09:09:59</t>
  </si>
  <si>
    <t>01/12/2025 09:13:46</t>
  </si>
  <si>
    <t>01/12/2025 09:20:14</t>
  </si>
  <si>
    <t>01/12/2025 09:22:45</t>
  </si>
  <si>
    <t>01/12/2025 09:28:49</t>
  </si>
  <si>
    <t>01/12/2025 09:37:30</t>
  </si>
  <si>
    <t>01/12/2025 09:38:01</t>
  </si>
  <si>
    <t>01/12/2025 10:00:05</t>
  </si>
  <si>
    <t>01/12/2025 10:07:36</t>
  </si>
  <si>
    <t>01/12/2025 10:15:44</t>
  </si>
  <si>
    <t>01/12/2025 10:23:57</t>
  </si>
  <si>
    <t>01/12/2025 10:33:35</t>
  </si>
  <si>
    <t>01/12/2025 10:37:29</t>
  </si>
  <si>
    <t>01/12/2025 10:41:47</t>
  </si>
  <si>
    <t>01/12/2025 10:44:35</t>
  </si>
  <si>
    <t>01/12/2025 10:55:37</t>
  </si>
  <si>
    <t>01/12/2025 10:59:01</t>
  </si>
  <si>
    <t>01/12/2025 11:02:30</t>
  </si>
  <si>
    <t>01/12/2025 11:12:37</t>
  </si>
  <si>
    <t>15 king malcolm close</t>
  </si>
  <si>
    <t>01/12/2025 11:26:21</t>
  </si>
  <si>
    <t>01/12/2025 11:31:12</t>
  </si>
  <si>
    <t>01/12/2025 11:35:03</t>
  </si>
  <si>
    <t>01/12/2025 11:37:46</t>
  </si>
  <si>
    <t>Windsor developments</t>
  </si>
  <si>
    <t>01/12/2025 11:38:56</t>
  </si>
  <si>
    <t>01/12/2025 11:39:40</t>
  </si>
  <si>
    <t>01/12/2025 11:42:44</t>
  </si>
  <si>
    <t>01/12/2025 11:42:58</t>
  </si>
  <si>
    <t>01/12/2025 11:46:25</t>
  </si>
  <si>
    <t>01/12/2025 11:53:58</t>
  </si>
  <si>
    <t>01/12/2025 12:00:21</t>
  </si>
  <si>
    <t>4 fallhills court</t>
  </si>
  <si>
    <t>01/12/2025 12:14:22</t>
  </si>
  <si>
    <t>01/12/2025 12:15:59</t>
  </si>
  <si>
    <t>01/12/2025 12:16:36</t>
  </si>
  <si>
    <t>01/12/2025 12:17:02</t>
  </si>
  <si>
    <t>01/12/2025 12:20:11</t>
  </si>
  <si>
    <t>01/12/2025 12:22:54</t>
  </si>
  <si>
    <t>01/12/2025 12:23:48</t>
  </si>
  <si>
    <t>01/12/2025 12:34:43</t>
  </si>
  <si>
    <t>01/12/2025 12:51:13</t>
  </si>
  <si>
    <t>01/12/2025 13:35:51</t>
  </si>
  <si>
    <t>01/12/2025 13:40:28</t>
  </si>
  <si>
    <t>01/12/2025 13:56:36</t>
  </si>
  <si>
    <t>01/12/2025 13:56:50</t>
  </si>
  <si>
    <t>01/12/2025 13:58:43</t>
  </si>
  <si>
    <t>01/12/2025 14:00:41</t>
  </si>
  <si>
    <t>01/12/2025 14:05:20</t>
  </si>
  <si>
    <t>01/12/2025 14:07:40</t>
  </si>
  <si>
    <t>01/12/2025 14:50:17</t>
  </si>
  <si>
    <t>01/12/2025 14:58:43</t>
  </si>
  <si>
    <t>01/12/2025 14:59:48</t>
  </si>
  <si>
    <t>01/12/2025 15:04:52</t>
  </si>
  <si>
    <t>01/12/2025 15:06:42</t>
  </si>
  <si>
    <t>01/12/2025 15:10:12</t>
  </si>
  <si>
    <t>01/12/2025 15:12:28</t>
  </si>
  <si>
    <t>81 saughtonhall drive</t>
  </si>
  <si>
    <t>01/12/2025 15:19:53</t>
  </si>
  <si>
    <t>01/12/2025 15:25:21</t>
  </si>
  <si>
    <t>01/12/2025 15:29:21</t>
  </si>
  <si>
    <t>01/12/2025 15:43:08</t>
  </si>
  <si>
    <t>2/5 new orcharfield</t>
  </si>
  <si>
    <t>01/12/2025 15:49:12</t>
  </si>
  <si>
    <t>01/12/2025 15:57:06</t>
  </si>
  <si>
    <t>01/12/2025 16:02:47</t>
  </si>
  <si>
    <t>01/12/2025 16:10:54</t>
  </si>
  <si>
    <t>01/12/2025 16:12:41</t>
  </si>
  <si>
    <t>01/12/2025 16:19:31</t>
  </si>
  <si>
    <t>01/12/2025 16:41:11</t>
  </si>
  <si>
    <t>01/12/2025 16:47:53</t>
  </si>
  <si>
    <t>50 boswall terrace</t>
  </si>
  <si>
    <t>02/12/2025 06:28:40</t>
  </si>
  <si>
    <t>02/12/2025 06:32:05</t>
  </si>
  <si>
    <t>02/12/2025 06:56:53</t>
  </si>
  <si>
    <t>02/12/2025 06:57:42</t>
  </si>
  <si>
    <t>02/12/2025 07:04:42</t>
  </si>
  <si>
    <t>02/12/2025 07:05:02</t>
  </si>
  <si>
    <t>02/12/2025 07:13:50</t>
  </si>
  <si>
    <t>02/12/2025 07:19:27</t>
  </si>
  <si>
    <t>02/12/2025 07:26:04</t>
  </si>
  <si>
    <t>02/12/2025 07:31:20</t>
  </si>
  <si>
    <t>02/12/2025 07:42:27</t>
  </si>
  <si>
    <t>02/12/2025 07:54:54</t>
  </si>
  <si>
    <t>02/12/2025 08:11:30</t>
  </si>
  <si>
    <t>02/12/2025 08:13:15</t>
  </si>
  <si>
    <t>02/12/2025 08:30:34</t>
  </si>
  <si>
    <t>02/12/2025 08:31:04</t>
  </si>
  <si>
    <t>02/12/2025 08:42:30</t>
  </si>
  <si>
    <t>02/12/2025 08:43:07</t>
  </si>
  <si>
    <t>02/12/2025 08:52:08</t>
  </si>
  <si>
    <t>02/12/2025 08:54:54</t>
  </si>
  <si>
    <t>02/12/2025 08:56:04</t>
  </si>
  <si>
    <t>02/12/2025 09:00:30</t>
  </si>
  <si>
    <t>02/12/2025 09:07:23</t>
  </si>
  <si>
    <t>02/12/2025 09:24:23</t>
  </si>
  <si>
    <t>02/12/2025 09:45:30</t>
  </si>
  <si>
    <t>02/12/2025 09:45:53</t>
  </si>
  <si>
    <t>02/12/2025 09:52:19</t>
  </si>
  <si>
    <t>02/12/2025 10:02:59</t>
  </si>
  <si>
    <t>5 upper gilmore place</t>
  </si>
  <si>
    <t>02/12/2025 10:10:45</t>
  </si>
  <si>
    <t>02/12/2025 10:10:59</t>
  </si>
  <si>
    <t>02/12/2025 10:20:46</t>
  </si>
  <si>
    <t xml:space="preserve">16g ramsay colliery </t>
  </si>
  <si>
    <t>02/12/2025 10:24:27</t>
  </si>
  <si>
    <t>02/12/2025 10:36:37</t>
  </si>
  <si>
    <t>02/12/2025 10:38:56</t>
  </si>
  <si>
    <t>02/12/2025 10:42:29</t>
  </si>
  <si>
    <t>02/12/2025 10:45:16</t>
  </si>
  <si>
    <t>02/12/2025 10:52:05</t>
  </si>
  <si>
    <t>02/12/2025 10:57:21</t>
  </si>
  <si>
    <t>02/12/2025 10:57:59</t>
  </si>
  <si>
    <t>02/12/2025 10:58:23</t>
  </si>
  <si>
    <t>02/12/2025 11:01:24</t>
  </si>
  <si>
    <t>02/12/2025 11:02:43</t>
  </si>
  <si>
    <t>02/12/2025 11:07:00</t>
  </si>
  <si>
    <t>02/12/2025 11:09:39</t>
  </si>
  <si>
    <t>18 royal terrace</t>
  </si>
  <si>
    <t>02/12/2025 11:24:21</t>
  </si>
  <si>
    <t>02/12/2025 11:25:25</t>
  </si>
  <si>
    <t>02/12/2025 11:29:27</t>
  </si>
  <si>
    <t>02/12/2025 11:33:55</t>
  </si>
  <si>
    <t>02/12/2025 11:35:08</t>
  </si>
  <si>
    <t>02/12/2025 11:35:22</t>
  </si>
  <si>
    <t>02/12/2025 11:38:27</t>
  </si>
  <si>
    <t>02/12/2025 11:46:29</t>
  </si>
  <si>
    <t>02/12/2025 11:47:03</t>
  </si>
  <si>
    <t>02/12/2025 11:49:24</t>
  </si>
  <si>
    <t>02/12/2025 11:55:48</t>
  </si>
  <si>
    <t>02/12/2025 11:57:25</t>
  </si>
  <si>
    <t>02/12/2025 11:59:31</t>
  </si>
  <si>
    <t>02/12/2025 12:15:06</t>
  </si>
  <si>
    <t>02/12/2025 12:15:14</t>
  </si>
  <si>
    <t>02/12/2025 12:39:43</t>
  </si>
  <si>
    <t>02/12/2025 12:44:19</t>
  </si>
  <si>
    <t>02/12/2025 12:51:35</t>
  </si>
  <si>
    <t>02/12/2025 12:59:07</t>
  </si>
  <si>
    <t>02/12/2025 13:33:07</t>
  </si>
  <si>
    <t>02/12/2025 13:39:38</t>
  </si>
  <si>
    <t>38 barony terrace</t>
  </si>
  <si>
    <t>02/12/2025 13:43:35</t>
  </si>
  <si>
    <t>02/12/2025 13:44:12</t>
  </si>
  <si>
    <t>02/12/2025 13:46:23</t>
  </si>
  <si>
    <t>6 humbie road</t>
  </si>
  <si>
    <t>02/12/2025 13:49:27</t>
  </si>
  <si>
    <t>02/12/2025 13:50:04</t>
  </si>
  <si>
    <t>02/12/2025 13:55:20</t>
  </si>
  <si>
    <t>02/12/2025 13:59:29</t>
  </si>
  <si>
    <t>02/12/2025 14:12:21</t>
  </si>
  <si>
    <t>02/12/2025 14:23:15</t>
  </si>
  <si>
    <t>37 mortonhall park view</t>
  </si>
  <si>
    <t>02/12/2025 14:28:35</t>
  </si>
  <si>
    <t>ironmills road</t>
  </si>
  <si>
    <t>02/12/2025 14:39:41</t>
  </si>
  <si>
    <t>2 dolomite drive</t>
  </si>
  <si>
    <t>02/12/2025 14:46:52</t>
  </si>
  <si>
    <t>02/12/2025 14:51:13</t>
  </si>
  <si>
    <t>02/12/2025 14:55:36</t>
  </si>
  <si>
    <t xml:space="preserve">drever joinery </t>
  </si>
  <si>
    <t>02/12/2025 14:58:34</t>
  </si>
  <si>
    <t>02/12/2025 15:04:35</t>
  </si>
  <si>
    <t>02/12/2025 15:12:36</t>
  </si>
  <si>
    <t>02/12/2025 15:13:18</t>
  </si>
  <si>
    <t>02/12/2025 15:36:14</t>
  </si>
  <si>
    <t>02/12/2025 15:40:02</t>
  </si>
  <si>
    <t>02/12/2025 15:45:37</t>
  </si>
  <si>
    <t>02/12/2025 15:48:41</t>
  </si>
  <si>
    <t>02/12/2025 15:57:25</t>
  </si>
  <si>
    <t>02/12/2025 16:01:46</t>
  </si>
  <si>
    <t>02/12/2025 16:03:07</t>
  </si>
  <si>
    <t>02/12/2025 16:08:03</t>
  </si>
  <si>
    <t>10 west brighton crescent</t>
  </si>
  <si>
    <t>02/12/2025 16:08:38</t>
  </si>
  <si>
    <t>02/12/2025 16:10:22</t>
  </si>
  <si>
    <t>02/12/2025 16:14:06</t>
  </si>
  <si>
    <t>02/12/2025 16:16:26</t>
  </si>
  <si>
    <t>02/12/2025 16:36:13</t>
  </si>
  <si>
    <t>03/12/2025 06:49:05</t>
  </si>
  <si>
    <t>03/12/2025 07:00:39</t>
  </si>
  <si>
    <t>03/12/2025 07:05:18</t>
  </si>
  <si>
    <t>03/12/2025 07:36:58</t>
  </si>
  <si>
    <t>32 mansfield road</t>
  </si>
  <si>
    <t>03/12/2025 07:51:39</t>
  </si>
  <si>
    <t>4 sauchiebank</t>
  </si>
  <si>
    <t>03/12/2025 08:01:05</t>
  </si>
  <si>
    <t>03/12/2025 08:02:58</t>
  </si>
  <si>
    <t>03/12/2025 08:04:29</t>
  </si>
  <si>
    <t xml:space="preserve">enviro house </t>
  </si>
  <si>
    <t>03/12/2025 08:09:07</t>
  </si>
  <si>
    <t>03/12/2025 08:19:14</t>
  </si>
  <si>
    <t>03/12/2025 08:20:00</t>
  </si>
  <si>
    <t>03/12/2025 08:23:00</t>
  </si>
  <si>
    <t>03/12/2025 08:25:11</t>
  </si>
  <si>
    <t>03/12/2025 08:36:19</t>
  </si>
  <si>
    <t>03/12/2025 08:36:35</t>
  </si>
  <si>
    <t>03/12/2025 08:38:45</t>
  </si>
  <si>
    <t>03/12/2025 08:49:20</t>
  </si>
  <si>
    <t>03/12/2025 08:50:41</t>
  </si>
  <si>
    <t>03/12/2025 08:50:59</t>
  </si>
  <si>
    <t>03/12/2025 08:51:18</t>
  </si>
  <si>
    <t>03/12/2025 08:51:48</t>
  </si>
  <si>
    <t>03/12/2025 08:59:22</t>
  </si>
  <si>
    <t>03/12/2025 09:04:20</t>
  </si>
  <si>
    <t>03/12/2025 09:05:15</t>
  </si>
  <si>
    <t>03/12/2025 09:07:18</t>
  </si>
  <si>
    <t>82 inverleith place</t>
  </si>
  <si>
    <t>03/12/2025 09:13:12</t>
  </si>
  <si>
    <t>03/12/2025 09:18:18</t>
  </si>
  <si>
    <t>03/12/2025 09:18:29</t>
  </si>
  <si>
    <t>03/12/2025 09:47:59</t>
  </si>
  <si>
    <t>03/12/2025 09:52:20</t>
  </si>
  <si>
    <t>03/12/2025 10:09:41</t>
  </si>
  <si>
    <t>03/12/2025 10:18:20</t>
  </si>
  <si>
    <t>03/12/2025 10:18:34</t>
  </si>
  <si>
    <t>03/12/2025 10:24:07</t>
  </si>
  <si>
    <t>03/12/2025 10:24:47</t>
  </si>
  <si>
    <t>03/12/2025 10:58:37</t>
  </si>
  <si>
    <t>03/12/2025 11:04:50</t>
  </si>
  <si>
    <t>03/12/2025 11:12:08</t>
  </si>
  <si>
    <t>03/12/2025 11:12:30</t>
  </si>
  <si>
    <t>03/12/2025 11:16:32</t>
  </si>
  <si>
    <t>3 ramsey cottages</t>
  </si>
  <si>
    <t>03/12/2025 11:18:56</t>
  </si>
  <si>
    <t>03/12/2025 11:25:23</t>
  </si>
  <si>
    <t>03/12/2025 11:32:20</t>
  </si>
  <si>
    <t>03/12/2025 11:41:27</t>
  </si>
  <si>
    <t>6 burnbrae</t>
  </si>
  <si>
    <t>03/12/2025 11:41:40</t>
  </si>
  <si>
    <t>03/12/2025 11:43:10</t>
  </si>
  <si>
    <t>03/12/2025 11:44:50</t>
  </si>
  <si>
    <t>03/12/2025 11:46:21</t>
  </si>
  <si>
    <t>03/12/2025 11:51:23</t>
  </si>
  <si>
    <t>03/12/2025 11:52:28</t>
  </si>
  <si>
    <t>03/12/2025 11:53:02</t>
  </si>
  <si>
    <t>03/12/2025 11:58:46</t>
  </si>
  <si>
    <t>03/12/2025 11:59:10</t>
  </si>
  <si>
    <t>03/12/2025 11:59:45</t>
  </si>
  <si>
    <t>03/12/2025 12:00:08</t>
  </si>
  <si>
    <t>03/12/2025 12:00:37</t>
  </si>
  <si>
    <t>03/12/2025 12:03:37</t>
  </si>
  <si>
    <t>03/12/2025 12:07:55</t>
  </si>
  <si>
    <t>03/12/2025 12:13:02</t>
  </si>
  <si>
    <t>03/12/2025 12:21:52</t>
  </si>
  <si>
    <t>03/12/2025 12:57:13</t>
  </si>
  <si>
    <t>03/12/2025 13:20:22</t>
  </si>
  <si>
    <t>03/12/2025 13:30:12</t>
  </si>
  <si>
    <t>03/12/2025 13:32:51</t>
  </si>
  <si>
    <t>26 newbattle gardens</t>
  </si>
  <si>
    <t>03/12/2025 13:33:12</t>
  </si>
  <si>
    <t>03/12/2025 13:36:09</t>
  </si>
  <si>
    <t>03/12/2025 13:43:32</t>
  </si>
  <si>
    <t>03/12/2025 13:47:53</t>
  </si>
  <si>
    <t>03/12/2025 13:50:19</t>
  </si>
  <si>
    <t>03/12/2025 13:56:24</t>
  </si>
  <si>
    <t>03/12/2025 14:04:50</t>
  </si>
  <si>
    <t>03/12/2025 14:09:45</t>
  </si>
  <si>
    <t>03/12/2025 14:12:39</t>
  </si>
  <si>
    <t>03/12/2025 14:20:57</t>
  </si>
  <si>
    <t>03/12/2025 14:23:57</t>
  </si>
  <si>
    <t>6 goff avenue</t>
  </si>
  <si>
    <t>03/12/2025 14:24:36</t>
  </si>
  <si>
    <t>03/12/2025 14:26:46</t>
  </si>
  <si>
    <t>03/12/2025 14:31:10</t>
  </si>
  <si>
    <t>03/12/2025 14:36:00</t>
  </si>
  <si>
    <t>03/12/2025 14:37:08</t>
  </si>
  <si>
    <t>03/12/2025 14:39:09</t>
  </si>
  <si>
    <t>03/12/2025 14:45:20</t>
  </si>
  <si>
    <t>03/12/2025 14:53:21</t>
  </si>
  <si>
    <t>03/12/2025 15:05:43</t>
  </si>
  <si>
    <t>03/12/2025 15:15:11</t>
  </si>
  <si>
    <t>03/12/2025 15:24:06</t>
  </si>
  <si>
    <t>03/12/2025 15:30:41</t>
  </si>
  <si>
    <t>03/12/2025 15:43:09</t>
  </si>
  <si>
    <t>03/12/2025 15:47:27</t>
  </si>
  <si>
    <t>03/12/2025 15:57:10</t>
  </si>
  <si>
    <t>03/12/2025 16:08:17</t>
  </si>
  <si>
    <t>03/12/2025 16:33:11</t>
  </si>
  <si>
    <t>03/12/2025 16:43:44</t>
  </si>
  <si>
    <t>03/12/2025 16:47:23</t>
  </si>
  <si>
    <t>03/12/2025 16:50:42</t>
  </si>
  <si>
    <t>03/12/2025 16:57:08</t>
  </si>
  <si>
    <t>04/12/2025 07:02:43</t>
  </si>
  <si>
    <t>04/12/2025 07:04:21</t>
  </si>
  <si>
    <t>04/12/2025 07:05:38</t>
  </si>
  <si>
    <t>04/12/2025 07:10:28</t>
  </si>
  <si>
    <t>04/12/2025 07:13:08</t>
  </si>
  <si>
    <t>04/12/2025 08:00:51</t>
  </si>
  <si>
    <t>04/12/2025 08:04:07</t>
  </si>
  <si>
    <t>04/12/2025 08:04:28</t>
  </si>
  <si>
    <t>04/12/2025 08:05:36</t>
  </si>
  <si>
    <t>04/12/2025 08:13:54</t>
  </si>
  <si>
    <t>04/12/2025 08:15:21</t>
  </si>
  <si>
    <t>04/12/2025 08:24:08</t>
  </si>
  <si>
    <t>04/12/2025 08:31:02</t>
  </si>
  <si>
    <t>3 the christies</t>
  </si>
  <si>
    <t>04/12/2025 08:31:23</t>
  </si>
  <si>
    <t>04/12/2025 08:45:22</t>
  </si>
  <si>
    <t>04/12/2025 08:50:47</t>
  </si>
  <si>
    <t>04/12/2025 08:55:26</t>
  </si>
  <si>
    <t>04/12/2025 08:56:07</t>
  </si>
  <si>
    <t>04/12/2025 09:07:02</t>
  </si>
  <si>
    <t>04/12/2025 09:14:09</t>
  </si>
  <si>
    <t>04/12/2025 09:14:31</t>
  </si>
  <si>
    <t>04/12/2025 09:23:59</t>
  </si>
  <si>
    <t>04/12/2025 09:30:54</t>
  </si>
  <si>
    <t>04/12/2025 09:32:49</t>
  </si>
  <si>
    <t>04/12/2025 09:46:08</t>
  </si>
  <si>
    <t>04/12/2025 09:50:35</t>
  </si>
  <si>
    <t>04/12/2025 09:50:59</t>
  </si>
  <si>
    <t>Wilson McCormack</t>
  </si>
  <si>
    <t>04/12/2025 09:56:34</t>
  </si>
  <si>
    <t>04/12/2025 09:57:43</t>
  </si>
  <si>
    <t>04/12/2025 10:18:59</t>
  </si>
  <si>
    <t>04/12/2025 10:23:43</t>
  </si>
  <si>
    <t>04/12/2025 10:27:19</t>
  </si>
  <si>
    <t>04/12/2025 10:27:38</t>
  </si>
  <si>
    <t>04/12/2025 10:28:06</t>
  </si>
  <si>
    <t>04/12/2025 10:32:55</t>
  </si>
  <si>
    <t>04/12/2025 10:40:17</t>
  </si>
  <si>
    <t>04/12/2025 11:03:40</t>
  </si>
  <si>
    <t>04/12/2025 11:05:40</t>
  </si>
  <si>
    <t>15 queen's avenue</t>
  </si>
  <si>
    <t>04/12/2025 11:11:56</t>
  </si>
  <si>
    <t>04/12/2025 11:14:42</t>
  </si>
  <si>
    <t>04/12/2025 11:18:45</t>
  </si>
  <si>
    <t>04/12/2025 11:25:00</t>
  </si>
  <si>
    <t>04/12/2025 11:31:53</t>
  </si>
  <si>
    <t>04/12/2025 11:38:48</t>
  </si>
  <si>
    <t>04/12/2025 11:39:41</t>
  </si>
  <si>
    <t>04/12/2025 11:44:03</t>
  </si>
  <si>
    <t>04/12/2025 11:44:18</t>
  </si>
  <si>
    <t>04/12/2025 11:49:52</t>
  </si>
  <si>
    <t>04/12/2025 11:50:11</t>
  </si>
  <si>
    <t>04/12/2025 11:51:33</t>
  </si>
  <si>
    <t>04/12/2025 11:52:00</t>
  </si>
  <si>
    <t>04/12/2025 11:54:56</t>
  </si>
  <si>
    <t>04/12/2025 12:03:18</t>
  </si>
  <si>
    <t>04/12/2025 12:10:25</t>
  </si>
  <si>
    <t>04/12/2025 12:42:50</t>
  </si>
  <si>
    <t>04/12/2025 12:54:22</t>
  </si>
  <si>
    <t>04/12/2025 13:17:29</t>
  </si>
  <si>
    <t>04/12/2025 13:26:35</t>
  </si>
  <si>
    <t>04/12/2025 13:32:47</t>
  </si>
  <si>
    <t>04/12/2025 13:38:42</t>
  </si>
  <si>
    <t>04/12/2025 13:43:24</t>
  </si>
  <si>
    <t>04/12/2025 13:45:53</t>
  </si>
  <si>
    <t>04/12/2025 14:05:13</t>
  </si>
  <si>
    <t>04/12/2025 14:12:41</t>
  </si>
  <si>
    <t>04/12/2025 14:14:23</t>
  </si>
  <si>
    <t>04/12/2025 14:21:05</t>
  </si>
  <si>
    <t>04/12/2025 14:21:33</t>
  </si>
  <si>
    <t>04/12/2025 14:33:29</t>
  </si>
  <si>
    <t>04/12/2025 14:44:31</t>
  </si>
  <si>
    <t>royal elizabeth yards</t>
  </si>
  <si>
    <t>04/12/2025 14:57:09</t>
  </si>
  <si>
    <t>04/12/2025 15:02:38</t>
  </si>
  <si>
    <t>04/12/2025 15:11:44</t>
  </si>
  <si>
    <t>04/12/2025 15:40:20</t>
  </si>
  <si>
    <t>29 brunstane road south</t>
  </si>
  <si>
    <t>04/12/2025 15:46:53</t>
  </si>
  <si>
    <t>8 south gyle crescent lane</t>
  </si>
  <si>
    <t>04/12/2025 16:05:36</t>
  </si>
  <si>
    <t>04/12/2025 16:14:00</t>
  </si>
  <si>
    <t>04/12/2025 16:17:58</t>
  </si>
  <si>
    <t>04/12/2025 16:22:20</t>
  </si>
  <si>
    <t>04/12/2025 16:25:31</t>
  </si>
  <si>
    <t>04/12/2025 16:29:50</t>
  </si>
  <si>
    <t>04/12/2025 16:37:20</t>
  </si>
  <si>
    <t>04/12/2025 16:54:50</t>
  </si>
  <si>
    <t>04/12/2025 17:01:42</t>
  </si>
  <si>
    <t>05/12/2025 06:55:11</t>
  </si>
  <si>
    <t>05/12/2025 07:04:17</t>
  </si>
  <si>
    <t>05/12/2025 07:12:32</t>
  </si>
  <si>
    <t>05/12/2025 07:13:26</t>
  </si>
  <si>
    <t>05/12/2025 07:14:16</t>
  </si>
  <si>
    <t>05/12/2025 07:24:57</t>
  </si>
  <si>
    <t>05/12/2025 07:45:43</t>
  </si>
  <si>
    <t>05/12/2025 07:49:09</t>
  </si>
  <si>
    <t>05/12/2025 07:50:52</t>
  </si>
  <si>
    <t>05/12/2025 07:51:25</t>
  </si>
  <si>
    <t>05/12/2025 08:02:43</t>
  </si>
  <si>
    <t>05/12/2025 08:03:07</t>
  </si>
  <si>
    <t>05/12/2025 08:11:35</t>
  </si>
  <si>
    <t>05/12/2025 08:21:21</t>
  </si>
  <si>
    <t>05/12/2025 08:31:48</t>
  </si>
  <si>
    <t>05/12/2025 08:32:08</t>
  </si>
  <si>
    <t>05/12/2025 08:33:26</t>
  </si>
  <si>
    <t>05/12/2025 08:34:50</t>
  </si>
  <si>
    <t>05/12/2025 08:39:51</t>
  </si>
  <si>
    <t>05/12/2025 08:49:55</t>
  </si>
  <si>
    <t>05/12/2025 08:50:15</t>
  </si>
  <si>
    <t>05/12/2025 08:50:53</t>
  </si>
  <si>
    <t>05/12/2025 09:09:48</t>
  </si>
  <si>
    <t>05/12/2025 09:12:04</t>
  </si>
  <si>
    <t>05/12/2025 09:22:10</t>
  </si>
  <si>
    <t>05/12/2025 09:24:11</t>
  </si>
  <si>
    <t>windsor</t>
  </si>
  <si>
    <t>05/12/2025 09:26:45</t>
  </si>
  <si>
    <t>05/12/2025 09:29:12</t>
  </si>
  <si>
    <t>05/12/2025 09:32:41</t>
  </si>
  <si>
    <t>05/12/2025 09:42:32</t>
  </si>
  <si>
    <t>05/12/2025 09:46:30</t>
  </si>
  <si>
    <t>8 fraser grove</t>
  </si>
  <si>
    <t>05/12/2025 09:51:34</t>
  </si>
  <si>
    <t>05/12/2025 09:53:17</t>
  </si>
  <si>
    <t>Rubio transport</t>
  </si>
  <si>
    <t>05/12/2025 09:59:14</t>
  </si>
  <si>
    <t>05/12/2025 10:01:54</t>
  </si>
  <si>
    <t>05/12/2025 10:06:48</t>
  </si>
  <si>
    <t>05/12/2025 10:10:56</t>
  </si>
  <si>
    <t>05/12/2025 10:14:15</t>
  </si>
  <si>
    <t>05/12/2025 10:17:45</t>
  </si>
  <si>
    <t>05/12/2025 10:27:44</t>
  </si>
  <si>
    <t>05/12/2025 10:37:45</t>
  </si>
  <si>
    <t>05/12/2025 11:09:28</t>
  </si>
  <si>
    <t>05/12/2025 11:18:13</t>
  </si>
  <si>
    <t>05/12/2025 11:23:09</t>
  </si>
  <si>
    <t>05/12/2025 11:24:02</t>
  </si>
  <si>
    <t>05/12/2025 11:28:08</t>
  </si>
  <si>
    <t>05/12/2025 11:29:51</t>
  </si>
  <si>
    <t>05/12/2025 11:33:29</t>
  </si>
  <si>
    <t>05/12/2025 11:33:49</t>
  </si>
  <si>
    <t>05/12/2025 11:36:19</t>
  </si>
  <si>
    <t>05/12/2025 11:39:34</t>
  </si>
  <si>
    <t>05/12/2025 11:42:36</t>
  </si>
  <si>
    <t>05/12/2025 11:45:25</t>
  </si>
  <si>
    <t>05/12/2025 11:46:07</t>
  </si>
  <si>
    <t>05/12/2025 11:46:38</t>
  </si>
  <si>
    <t>05/12/2025 11:49:12</t>
  </si>
  <si>
    <t>05/12/2025 11:56:03</t>
  </si>
  <si>
    <t>05/12/2025 11:57:11</t>
  </si>
  <si>
    <t>05/12/2025 12:00:21</t>
  </si>
  <si>
    <t>05/12/2025 12:04:29</t>
  </si>
  <si>
    <t>05/12/2025 12:06:05</t>
  </si>
  <si>
    <t>05/12/2025 12:12:13</t>
  </si>
  <si>
    <t>05/12/2025 12:16:17</t>
  </si>
  <si>
    <t>05/12/2025 12:22:55</t>
  </si>
  <si>
    <t>05/12/2025 12:23:35</t>
  </si>
  <si>
    <t>05/12/2025 12:29:35</t>
  </si>
  <si>
    <t>05/12/2025 12:30:20</t>
  </si>
  <si>
    <t>05/12/2025 12:31:11</t>
  </si>
  <si>
    <t>05/12/2025 12:41:04</t>
  </si>
  <si>
    <t>05/12/2025 12:49:23</t>
  </si>
  <si>
    <t>05/12/2025 13:28:00</t>
  </si>
  <si>
    <t>05/12/2025 13:30:39</t>
  </si>
  <si>
    <t>05/12/2025 13:32:09</t>
  </si>
  <si>
    <t>05/12/2025 13:34:31</t>
  </si>
  <si>
    <t>05/12/2025 13:35:33</t>
  </si>
  <si>
    <t>05/12/2025 13:41:10</t>
  </si>
  <si>
    <t>05/12/2025 13:43:45</t>
  </si>
  <si>
    <t>05/12/2025 14:03:53</t>
  </si>
  <si>
    <t>05/12/2025 14:28:07</t>
  </si>
  <si>
    <t>05/12/2025 14:34:08</t>
  </si>
  <si>
    <t>05/12/2025 14:38:40</t>
  </si>
  <si>
    <t>05/12/2025 14:49:17</t>
  </si>
  <si>
    <t>05/12/2025 14:53:08</t>
  </si>
  <si>
    <t>05/12/2025 14:59:20</t>
  </si>
  <si>
    <t>05/12/2025 15:06:39</t>
  </si>
  <si>
    <t>05/12/2025 15:14:50</t>
  </si>
  <si>
    <t>05/12/2025 15:15:22</t>
  </si>
  <si>
    <t>05/12/2025 15:21:28</t>
  </si>
  <si>
    <t>05/12/2025 15:24:42</t>
  </si>
  <si>
    <t>the wynd</t>
  </si>
  <si>
    <t>05/12/2025 15:44:09</t>
  </si>
  <si>
    <t>05/12/2025 15:51:53</t>
  </si>
  <si>
    <t>05/12/2025 16:16:32</t>
  </si>
  <si>
    <t>05/12/2025 16:25:50</t>
  </si>
  <si>
    <t>05/12/2025 16:33:23</t>
  </si>
  <si>
    <t>2/5 new orchardfield</t>
  </si>
  <si>
    <t>05/12/2025 16:41:42</t>
  </si>
  <si>
    <t>06/12/2025 07:22:02</t>
  </si>
  <si>
    <t>06/12/2025 07:23:23</t>
  </si>
  <si>
    <t>06/12/2025 08:31:43</t>
  </si>
  <si>
    <t>06/12/2025 08:32:02</t>
  </si>
  <si>
    <t>06/12/2025 08:32:28</t>
  </si>
  <si>
    <t>06/12/2025 08:41:26</t>
  </si>
  <si>
    <t>06/12/2025 08:42:55</t>
  </si>
  <si>
    <t>06/12/2025 08:55:30</t>
  </si>
  <si>
    <t>06/12/2025 08:56:33</t>
  </si>
  <si>
    <t>06/12/2025 09:02:56</t>
  </si>
  <si>
    <t>06/12/2025 09:18:43</t>
  </si>
  <si>
    <t>06/12/2025 09:34:30</t>
  </si>
  <si>
    <t>WILSON MCKORMACK (WOOD) IN</t>
  </si>
  <si>
    <t>06/12/2025 09:45:26</t>
  </si>
  <si>
    <t>WILSON MCKORMACK (WOOD) OUT</t>
  </si>
  <si>
    <t>06/12/2025 10:39:41</t>
  </si>
  <si>
    <t>06/12/2025 11:14:00</t>
  </si>
  <si>
    <t>06/12/2025 11:33:24</t>
  </si>
  <si>
    <t>unit 2 A1 industrial estate</t>
  </si>
  <si>
    <t>06/12/2025 11:48:55</t>
  </si>
  <si>
    <t>06/12/2025 11:59:13</t>
  </si>
  <si>
    <t>06/12/2025 12:11:54</t>
  </si>
  <si>
    <t>LOOP CARDNOARD OUT</t>
  </si>
  <si>
    <t>06/12/2025 12:12:47</t>
  </si>
  <si>
    <t>LOOP WASTE IN</t>
  </si>
  <si>
    <t>06/12/2025 12:25:16</t>
  </si>
  <si>
    <t>LOOP WASTE OUT</t>
  </si>
  <si>
    <t>06/12/2025 13:58:15</t>
  </si>
  <si>
    <t>06/12/2025 14:03:58</t>
  </si>
  <si>
    <t>06/12/2025 15:34:48</t>
  </si>
  <si>
    <t>06/12/2025 16:02:35</t>
  </si>
  <si>
    <t>06/12/2025 17:37:27</t>
  </si>
  <si>
    <t>06/12/2025 17:46:13</t>
  </si>
  <si>
    <t>07/12/2025 10:46:18</t>
  </si>
  <si>
    <t>07/12/2025 22:43:24</t>
  </si>
  <si>
    <t>08/12/2025 06:48:22</t>
  </si>
  <si>
    <t>08/12/2025 06:49:04</t>
  </si>
  <si>
    <t>08/12/2025 06:55:29</t>
  </si>
  <si>
    <t>08/12/2025 06:57:47</t>
  </si>
  <si>
    <t>08/12/2025 07:02:16</t>
  </si>
  <si>
    <t>08/12/2025 07:58:11</t>
  </si>
  <si>
    <t>08/12/2025 08:00:33</t>
  </si>
  <si>
    <t>08/12/2025 08:04:04</t>
  </si>
  <si>
    <t>08/12/2025 08:34:30</t>
  </si>
  <si>
    <t>08/12/2025 08:38:32</t>
  </si>
  <si>
    <t>08/12/2025 09:01:16</t>
  </si>
  <si>
    <t>08/12/2025 09:08:49</t>
  </si>
  <si>
    <t>08/12/2025 09:18:57</t>
  </si>
  <si>
    <t>08/12/2025 09:21:39</t>
  </si>
  <si>
    <t>08/12/2025 09:21:57</t>
  </si>
  <si>
    <t>08/12/2025 09:26:53</t>
  </si>
  <si>
    <t>08/12/2025 09:30:42</t>
  </si>
  <si>
    <t>08/12/2025 09:34:19</t>
  </si>
  <si>
    <t>08/12/2025 09:34:28</t>
  </si>
  <si>
    <t>08/12/2025 09:51:38</t>
  </si>
  <si>
    <t>08/12/2025 10:06:35</t>
  </si>
  <si>
    <t>08/12/2025 10:13:26</t>
  </si>
  <si>
    <t>08/12/2025 10:28:23</t>
  </si>
  <si>
    <t>08/12/2025 10:30:41</t>
  </si>
  <si>
    <t>08/12/2025 10:31:41</t>
  </si>
  <si>
    <t>08/12/2025 10:38:09</t>
  </si>
  <si>
    <t>08/12/2025 10:47:39</t>
  </si>
  <si>
    <t>waste truck</t>
  </si>
  <si>
    <t>08/12/2025 10:55:30</t>
  </si>
  <si>
    <t>08/12/2025 11:06:48</t>
  </si>
  <si>
    <t>08/12/2025 11:07:54</t>
  </si>
  <si>
    <t>08/12/2025 11:16:55</t>
  </si>
  <si>
    <t>08/12/2025 11:19:53</t>
  </si>
  <si>
    <t>08/12/2025 11:22:34</t>
  </si>
  <si>
    <t>08/12/2025 11:23:24</t>
  </si>
  <si>
    <t>08/12/2025 11:25:51</t>
  </si>
  <si>
    <t>08/12/2025 11:36:11</t>
  </si>
  <si>
    <t>08/12/2025 11:41:44</t>
  </si>
  <si>
    <t>08/12/2025 11:42:14</t>
  </si>
  <si>
    <t>08/12/2025 11:43:39</t>
  </si>
  <si>
    <t>08/12/2025 11:44:38</t>
  </si>
  <si>
    <t>08/12/2025 11:49:18</t>
  </si>
  <si>
    <t>08/12/2025 11:56:43</t>
  </si>
  <si>
    <t>08/12/2025 12:15:06</t>
  </si>
  <si>
    <t>McKenzie</t>
  </si>
  <si>
    <t>08/12/2025 12:19:59</t>
  </si>
  <si>
    <t>08/12/2025 12:24:50</t>
  </si>
  <si>
    <t>08/12/2025 12:41:14</t>
  </si>
  <si>
    <t>08/12/2025 12:44:17</t>
  </si>
  <si>
    <t>08/12/2025 12:45:15</t>
  </si>
  <si>
    <t>08/12/2025 12:50:55</t>
  </si>
  <si>
    <t>08/12/2025 12:55:58</t>
  </si>
  <si>
    <t>08/12/2025 13:02:01</t>
  </si>
  <si>
    <t>08/12/2025 13:08:46</t>
  </si>
  <si>
    <t>08/12/2025 13:14:32</t>
  </si>
  <si>
    <t>08/12/2025 13:17:22</t>
  </si>
  <si>
    <t>08/12/2025 13:35:09</t>
  </si>
  <si>
    <t>08/12/2025 13:43:06</t>
  </si>
  <si>
    <t>08/12/2025 13:47:11</t>
  </si>
  <si>
    <t>08/12/2025 13:49:34</t>
  </si>
  <si>
    <t>08/12/2025 13:53:07</t>
  </si>
  <si>
    <t>08/12/2025 13:55:06</t>
  </si>
  <si>
    <t>31 ashgrove</t>
  </si>
  <si>
    <t>08/12/2025 13:55:44</t>
  </si>
  <si>
    <t>08/12/2025 13:58:11</t>
  </si>
  <si>
    <t>08/12/2025 14:11:24</t>
  </si>
  <si>
    <t>08/12/2025 14:20:53</t>
  </si>
  <si>
    <t>08/12/2025 14:25:00</t>
  </si>
  <si>
    <t>08/12/2025 14:32:01</t>
  </si>
  <si>
    <t>08/12/2025 14:39:28</t>
  </si>
  <si>
    <t>waste truck out</t>
  </si>
  <si>
    <t>08/12/2025 15:03:58</t>
  </si>
  <si>
    <t>08/12/2025 15:04:15</t>
  </si>
  <si>
    <t>08/12/2025 15:12:41</t>
  </si>
  <si>
    <t>08/12/2025 15:18:21</t>
  </si>
  <si>
    <t>08/12/2025 15:19:38</t>
  </si>
  <si>
    <t>08/12/2025 15:21:06</t>
  </si>
  <si>
    <t>08/12/2025 15:23:35</t>
  </si>
  <si>
    <t>08/12/2025 15:24:52</t>
  </si>
  <si>
    <t>08/12/2025 15:25:07</t>
  </si>
  <si>
    <t>08/12/2025 15:25:33</t>
  </si>
  <si>
    <t>nu65 wrg scrap</t>
  </si>
  <si>
    <t>08/12/2025 15:28:13</t>
  </si>
  <si>
    <t>1 crookston road</t>
  </si>
  <si>
    <t>08/12/2025 15:29:18</t>
  </si>
  <si>
    <t>08/12/2025 15:31:52</t>
  </si>
  <si>
    <t>08/12/2025 15:34:20</t>
  </si>
  <si>
    <t>08/12/2025 15:35:58</t>
  </si>
  <si>
    <t>08/12/2025 15:42:29</t>
  </si>
  <si>
    <t>08/12/2025 15:51:27</t>
  </si>
  <si>
    <t>08/12/2025 15:54:47</t>
  </si>
  <si>
    <t>08/12/2025 16:00:23</t>
  </si>
  <si>
    <t>08/12/2025 16:05:27</t>
  </si>
  <si>
    <t>08/12/2025 16:12:45</t>
  </si>
  <si>
    <t>08/12/2025 16:27:42</t>
  </si>
  <si>
    <t>08/12/2025 16:30:48</t>
  </si>
  <si>
    <t>23 mountcastle gardens</t>
  </si>
  <si>
    <t>08/12/2025 16:45:31</t>
  </si>
  <si>
    <t>08/12/2025 17:03:08</t>
  </si>
  <si>
    <t>205/1 portobello high street</t>
  </si>
  <si>
    <t>09/12/2025 06:46:05</t>
  </si>
  <si>
    <t>6 house o'hill terrace</t>
  </si>
  <si>
    <t>09/12/2025 06:56:41</t>
  </si>
  <si>
    <t>09/12/2025 06:58:45</t>
  </si>
  <si>
    <t>09/12/2025 07:22:26</t>
  </si>
  <si>
    <t>09/12/2025 07:23:47</t>
  </si>
  <si>
    <t>09/12/2025 07:34:37</t>
  </si>
  <si>
    <t>09/12/2025 07:35:10</t>
  </si>
  <si>
    <t>09/12/2025 07:41:04</t>
  </si>
  <si>
    <t>09/12/2025 07:49:14</t>
  </si>
  <si>
    <t>09/12/2025 08:11:19</t>
  </si>
  <si>
    <t>09/12/2025 08:20:29</t>
  </si>
  <si>
    <t>09/12/2025 08:45:57</t>
  </si>
  <si>
    <t>09/12/2025 08:49:44</t>
  </si>
  <si>
    <t>09/12/2025 08:50:38</t>
  </si>
  <si>
    <t>09/12/2025 08:55:59</t>
  </si>
  <si>
    <t>09/12/2025 09:03:16</t>
  </si>
  <si>
    <t>fines truck</t>
  </si>
  <si>
    <t>09/12/2025 09:03:43</t>
  </si>
  <si>
    <t>09/12/2025 09:14:26</t>
  </si>
  <si>
    <t>09/12/2025 09:29:18</t>
  </si>
  <si>
    <t>09/12/2025 09:34:21</t>
  </si>
  <si>
    <t>09/12/2025 09:38:38</t>
  </si>
  <si>
    <t>09/12/2025 09:46:18</t>
  </si>
  <si>
    <t>09/12/2025 09:49:23</t>
  </si>
  <si>
    <t>09/12/2025 09:58:02</t>
  </si>
  <si>
    <t>09/12/2025 09:58:28</t>
  </si>
  <si>
    <t>09/12/2025 09:58:57</t>
  </si>
  <si>
    <t>09/12/2025 10:06:12</t>
  </si>
  <si>
    <t>09/12/2025 10:07:52</t>
  </si>
  <si>
    <t>09/12/2025 10:17:41</t>
  </si>
  <si>
    <t>09/12/2025 10:18:38</t>
  </si>
  <si>
    <t>09/12/2025 10:28:47</t>
  </si>
  <si>
    <t>09/12/2025 10:31:59</t>
  </si>
  <si>
    <t>09/12/2025 10:33:09</t>
  </si>
  <si>
    <t>09/12/2025 10:41:13</t>
  </si>
  <si>
    <t>09/12/2025 10:44:02</t>
  </si>
  <si>
    <t>09/12/2025 10:48:55</t>
  </si>
  <si>
    <t>09/12/2025 10:50:44</t>
  </si>
  <si>
    <t>09/12/2025 10:53:48</t>
  </si>
  <si>
    <t>09/12/2025 10:55:46</t>
  </si>
  <si>
    <t>09/12/2025 10:56:20</t>
  </si>
  <si>
    <t>09/12/2025 10:58:53</t>
  </si>
  <si>
    <t>09/12/2025 11:08:14</t>
  </si>
  <si>
    <t>09/12/2025 11:09:30</t>
  </si>
  <si>
    <t>09/12/2025 11:17:36</t>
  </si>
  <si>
    <t>09/12/2025 11:18:30</t>
  </si>
  <si>
    <t>09/12/2025 11:20:41</t>
  </si>
  <si>
    <t>09/12/2025 11:26:00</t>
  </si>
  <si>
    <t>09/12/2025 11:27:17</t>
  </si>
  <si>
    <t>09/12/2025 11:33:21</t>
  </si>
  <si>
    <t>09/12/2025 11:34:22</t>
  </si>
  <si>
    <t>09/12/2025 11:34:50</t>
  </si>
  <si>
    <t>09/12/2025 11:35:19</t>
  </si>
  <si>
    <t>09/12/2025 11:37:12</t>
  </si>
  <si>
    <t>09/12/2025 11:39:14</t>
  </si>
  <si>
    <t>09/12/2025 11:40:13</t>
  </si>
  <si>
    <t>09/12/2025 11:50:28</t>
  </si>
  <si>
    <t>09/12/2025 11:54:21</t>
  </si>
  <si>
    <t>09/12/2025 12:40:12</t>
  </si>
  <si>
    <t>09/12/2025 13:08:19</t>
  </si>
  <si>
    <t>09/12/2025 13:11:38</t>
  </si>
  <si>
    <t>09/12/2025 13:18:02</t>
  </si>
  <si>
    <t>09/12/2025 13:23:33</t>
  </si>
  <si>
    <t>09/12/2025 13:29:37</t>
  </si>
  <si>
    <t>09/12/2025 13:30:19</t>
  </si>
  <si>
    <t>09/12/2025 13:33:34</t>
  </si>
  <si>
    <t>09/12/2025 13:35:11</t>
  </si>
  <si>
    <t>09/12/2025 13:36:51</t>
  </si>
  <si>
    <t>09/12/2025 13:40:28</t>
  </si>
  <si>
    <t>09/12/2025 13:42:09</t>
  </si>
  <si>
    <t>09/12/2025 13:56:52</t>
  </si>
  <si>
    <t>09/12/2025 14:22:34</t>
  </si>
  <si>
    <t>3 wardie grove</t>
  </si>
  <si>
    <t>09/12/2025 14:36:36</t>
  </si>
  <si>
    <t>09/12/2025 14:47:29</t>
  </si>
  <si>
    <t>09/12/2025 14:48:33</t>
  </si>
  <si>
    <t>09/12/2025 14:55:18</t>
  </si>
  <si>
    <t>627 ferry road</t>
  </si>
  <si>
    <t>09/12/2025 15:02:07</t>
  </si>
  <si>
    <t>09/12/2025 15:14:23</t>
  </si>
  <si>
    <t>09/12/2025 15:16:01</t>
  </si>
  <si>
    <t>09/12/2025 15:16:37</t>
  </si>
  <si>
    <t>09/12/2025 15:23:31</t>
  </si>
  <si>
    <t>09/12/2025 15:28:11</t>
  </si>
  <si>
    <t>09/12/2025 15:30:16</t>
  </si>
  <si>
    <t>09/12/2025 15:35:07</t>
  </si>
  <si>
    <t>09/12/2025 15:39:12</t>
  </si>
  <si>
    <t>09/12/2025 15:46:17</t>
  </si>
  <si>
    <t>09/12/2025 15:47:33</t>
  </si>
  <si>
    <t>09/12/2025 15:52:09</t>
  </si>
  <si>
    <t>09/12/2025 15:59:30</t>
  </si>
  <si>
    <t>09/12/2025 16:04:13</t>
  </si>
  <si>
    <t>09/12/2025 16:08:51</t>
  </si>
  <si>
    <t>09/12/2025 16:12:02</t>
  </si>
  <si>
    <t>09/12/2025 16:13:16</t>
  </si>
  <si>
    <t>09/12/2025 16:13:46</t>
  </si>
  <si>
    <t>09/12/2025 16:21:33</t>
  </si>
  <si>
    <t>10/12/2025 06:50:24</t>
  </si>
  <si>
    <t>10/12/2025 06:52:27</t>
  </si>
  <si>
    <t>10/12/2025 07:01:07</t>
  </si>
  <si>
    <t>10/12/2025 07:02:31</t>
  </si>
  <si>
    <t>10/12/2025 07:20:49</t>
  </si>
  <si>
    <t>10/12/2025 08:04:04</t>
  </si>
  <si>
    <t>10/12/2025 08:21:20</t>
  </si>
  <si>
    <t>10/12/2025 08:23:25</t>
  </si>
  <si>
    <t>10/12/2025 08:25:09</t>
  </si>
  <si>
    <t>10/12/2025 08:27:10</t>
  </si>
  <si>
    <t>10/12/2025 08:29:08</t>
  </si>
  <si>
    <t>10/12/2025 08:31:47</t>
  </si>
  <si>
    <t>10/12/2025 08:34:28</t>
  </si>
  <si>
    <t>10/12/2025 08:43:24</t>
  </si>
  <si>
    <t>10/12/2025 08:44:52</t>
  </si>
  <si>
    <t>10/12/2025 08:48:14</t>
  </si>
  <si>
    <t>10/12/2025 08:50:39</t>
  </si>
  <si>
    <t>10/12/2025 09:17:34</t>
  </si>
  <si>
    <t>10/12/2025 09:19:01</t>
  </si>
  <si>
    <t>10/12/2025 09:23:43</t>
  </si>
  <si>
    <t>10/12/2025 09:24:19</t>
  </si>
  <si>
    <t>10/12/2025 09:24:53</t>
  </si>
  <si>
    <t>10/12/2025 09:27:26</t>
  </si>
  <si>
    <t>10/12/2025 09:30:12</t>
  </si>
  <si>
    <t>10/12/2025 09:32:34</t>
  </si>
  <si>
    <t>10/12/2025 09:49:52</t>
  </si>
  <si>
    <t>10/12/2025 09:50:46</t>
  </si>
  <si>
    <t>10/12/2025 09:54:16</t>
  </si>
  <si>
    <t>10/12/2025 10:02:39</t>
  </si>
  <si>
    <t>10/12/2025 10:19:11</t>
  </si>
  <si>
    <t>10/12/2025 10:29:06</t>
  </si>
  <si>
    <t>10/12/2025 10:33:09</t>
  </si>
  <si>
    <t>10/12/2025 10:38:42</t>
  </si>
  <si>
    <t>10/12/2025 10:40:44</t>
  </si>
  <si>
    <t>10/12/2025 10:54:54</t>
  </si>
  <si>
    <t>10/12/2025 11:01:17</t>
  </si>
  <si>
    <t>10/12/2025 11:08:02</t>
  </si>
  <si>
    <t>10/12/2025 11:08:50</t>
  </si>
  <si>
    <t>10/12/2025 11:28:09</t>
  </si>
  <si>
    <t>10/12/2025 11:45:19</t>
  </si>
  <si>
    <t>10/12/2025 11:46:04</t>
  </si>
  <si>
    <t>10/12/2025 11:46:50</t>
  </si>
  <si>
    <t>10/12/2025 11:51:48</t>
  </si>
  <si>
    <t>10/12/2025 11:53:05</t>
  </si>
  <si>
    <t>10/12/2025 11:54:02</t>
  </si>
  <si>
    <t>10/12/2025 11:56:13</t>
  </si>
  <si>
    <t>10/12/2025 11:58:24</t>
  </si>
  <si>
    <t>10/12/2025 12:00:50</t>
  </si>
  <si>
    <t>10/12/2025 12:01:25</t>
  </si>
  <si>
    <t>10/12/2025 12:03:49</t>
  </si>
  <si>
    <t>31a edinburgh road</t>
  </si>
  <si>
    <t>10/12/2025 12:04:34</t>
  </si>
  <si>
    <t>10/12/2025 12:07:10</t>
  </si>
  <si>
    <t>10/12/2025 12:07:44</t>
  </si>
  <si>
    <t>10/12/2025 12:08:15</t>
  </si>
  <si>
    <t>10/12/2025 12:15:19</t>
  </si>
  <si>
    <t>10/12/2025 12:20:11</t>
  </si>
  <si>
    <t>10/12/2025 12:22:57</t>
  </si>
  <si>
    <t>10/12/2025 12:40:32</t>
  </si>
  <si>
    <t>10/12/2025 12:44:12</t>
  </si>
  <si>
    <t>10/12/2025 12:50:15</t>
  </si>
  <si>
    <t>10/12/2025 13:02:20</t>
  </si>
  <si>
    <t>10/12/2025 13:02:38</t>
  </si>
  <si>
    <t>10/12/2025 13:11:28</t>
  </si>
  <si>
    <t>10/12/2025 13:11:58</t>
  </si>
  <si>
    <t>10/12/2025 13:14:29</t>
  </si>
  <si>
    <t>10/12/2025 13:16:26</t>
  </si>
  <si>
    <t>1Torsonce Road</t>
  </si>
  <si>
    <t>10/12/2025 13:16:55</t>
  </si>
  <si>
    <t>10/12/2025 13:20:35</t>
  </si>
  <si>
    <t>10/12/2025 13:27:47</t>
  </si>
  <si>
    <t>10/12/2025 13:32:46</t>
  </si>
  <si>
    <t>10/12/2025 13:36:42</t>
  </si>
  <si>
    <t>10/12/2025 13:41:23</t>
  </si>
  <si>
    <t>10/12/2025 14:16:50</t>
  </si>
  <si>
    <t>10/12/2025 14:18:22</t>
  </si>
  <si>
    <t>10 cadwell grove</t>
  </si>
  <si>
    <t>10/12/2025 14:25:04</t>
  </si>
  <si>
    <t>10/12/2025 14:30:24</t>
  </si>
  <si>
    <t>10/12/2025 14:31:48</t>
  </si>
  <si>
    <t>10/12/2025 14:37:43</t>
  </si>
  <si>
    <t>10/12/2025 14:47:54</t>
  </si>
  <si>
    <t>5 newbattle terace</t>
  </si>
  <si>
    <t>10/12/2025 14:56:49</t>
  </si>
  <si>
    <t>10/12/2025 15:26:15</t>
  </si>
  <si>
    <t>10/12/2025 15:44:36</t>
  </si>
  <si>
    <t>10/12/2025 15:48:11</t>
  </si>
  <si>
    <t>10/12/2025 15:54:42</t>
  </si>
  <si>
    <t>10/12/2025 16:04:27</t>
  </si>
  <si>
    <t>10/12/2025 16:14:11</t>
  </si>
  <si>
    <t>10/12/2025 16:19:58</t>
  </si>
  <si>
    <t>10/12/2025 16:37:32</t>
  </si>
  <si>
    <t>36 mitchell street</t>
  </si>
  <si>
    <t>10/12/2025 16:40:30</t>
  </si>
  <si>
    <t>5 lennox row</t>
  </si>
  <si>
    <t>11/12/2025 07:00:27</t>
  </si>
  <si>
    <t>11/12/2025 07:22:31</t>
  </si>
  <si>
    <t>11/12/2025 07:34:23</t>
  </si>
  <si>
    <t>11/12/2025 08:03:47</t>
  </si>
  <si>
    <t>11/12/2025 08:09:55</t>
  </si>
  <si>
    <t>11/12/2025 08:16:34</t>
  </si>
  <si>
    <t>11/12/2025 08:19:42</t>
  </si>
  <si>
    <t>11/12/2025 08:20:52</t>
  </si>
  <si>
    <t>11/12/2025 08:29:59</t>
  </si>
  <si>
    <t>11/12/2025 08:30:42</t>
  </si>
  <si>
    <t>11/12/2025 08:42:52</t>
  </si>
  <si>
    <t>11/12/2025 08:45:46</t>
  </si>
  <si>
    <t>11/12/2025 08:50:04</t>
  </si>
  <si>
    <t>11/12/2025 08:56:46</t>
  </si>
  <si>
    <t>11/12/2025 09:12:21</t>
  </si>
  <si>
    <t>11/12/2025 09:14:27</t>
  </si>
  <si>
    <t>11/12/2025 09:14:49</t>
  </si>
  <si>
    <t>11/12/2025 09:18:07</t>
  </si>
  <si>
    <t>11/12/2025 09:32:18</t>
  </si>
  <si>
    <t>11/12/2025 09:37:55</t>
  </si>
  <si>
    <t>11/12/2025 09:44:35</t>
  </si>
  <si>
    <t>11/12/2025 09:50:49</t>
  </si>
  <si>
    <t>11/12/2025 10:01:30</t>
  </si>
  <si>
    <t>11/12/2025 10:01:55</t>
  </si>
  <si>
    <t>11/12/2025 10:06:49</t>
  </si>
  <si>
    <t>11/12/2025 10:08:47</t>
  </si>
  <si>
    <t>15 queens avenue</t>
  </si>
  <si>
    <t>11/12/2025 10:10:12</t>
  </si>
  <si>
    <t>11/12/2025 10:15:23</t>
  </si>
  <si>
    <t>11/12/2025 10:17:40</t>
  </si>
  <si>
    <t>11/12/2025 10:19:46</t>
  </si>
  <si>
    <t>11/12/2025 10:24:59</t>
  </si>
  <si>
    <t>11/12/2025 10:26:43</t>
  </si>
  <si>
    <t>11/12/2025 10:34:14</t>
  </si>
  <si>
    <t>11/12/2025 10:40:29</t>
  </si>
  <si>
    <t xml:space="preserve">Edinburgh Builders </t>
  </si>
  <si>
    <t>11/12/2025 10:41:45</t>
  </si>
  <si>
    <t>11/12/2025 10:43:38</t>
  </si>
  <si>
    <t>11/12/2025 10:51:23</t>
  </si>
  <si>
    <t>11/12/2025 10:51:54</t>
  </si>
  <si>
    <t>11/12/2025 10:53:44</t>
  </si>
  <si>
    <t>11/12/2025 10:55:52</t>
  </si>
  <si>
    <t>11/12/2025 10:59:02</t>
  </si>
  <si>
    <t>11/12/2025 11:06:00</t>
  </si>
  <si>
    <t>11/12/2025 11:19:33</t>
  </si>
  <si>
    <t>11/12/2025 11:20:54</t>
  </si>
  <si>
    <t>11/12/2025 11:21:50</t>
  </si>
  <si>
    <t>11/12/2025 11:25:58</t>
  </si>
  <si>
    <t>11/12/2025 11:26:21</t>
  </si>
  <si>
    <t>11/12/2025 11:28:07</t>
  </si>
  <si>
    <t>11/12/2025 11:30:53</t>
  </si>
  <si>
    <t>11/12/2025 11:31:58</t>
  </si>
  <si>
    <t>11/12/2025 11:35:55</t>
  </si>
  <si>
    <t>11/12/2025 11:36:40</t>
  </si>
  <si>
    <t>11/12/2025 11:37:25</t>
  </si>
  <si>
    <t>11/12/2025 11:38:22</t>
  </si>
  <si>
    <t>11/12/2025 11:38:40</t>
  </si>
  <si>
    <t>11/12/2025 11:41:14</t>
  </si>
  <si>
    <t>11/12/2025 11:42:58</t>
  </si>
  <si>
    <t>11/12/2025 11:47:02</t>
  </si>
  <si>
    <t>11/12/2025 11:47:18</t>
  </si>
  <si>
    <t>11/12/2025 11:48:08</t>
  </si>
  <si>
    <t>11/12/2025 11:59:43</t>
  </si>
  <si>
    <t>11/12/2025 12:26:09</t>
  </si>
  <si>
    <t>11/12/2025 12:32:08</t>
  </si>
  <si>
    <t>Blackford Hill</t>
  </si>
  <si>
    <t>11/12/2025 12:42:32</t>
  </si>
  <si>
    <t>11/12/2025 13:18:52</t>
  </si>
  <si>
    <t>11/12/2025 13:22:48</t>
  </si>
  <si>
    <t>11/12/2025 13:23:59</t>
  </si>
  <si>
    <t>11/12/2025 13:27:33</t>
  </si>
  <si>
    <t>11/12/2025 13:32:16</t>
  </si>
  <si>
    <t>11/12/2025 13:35:54</t>
  </si>
  <si>
    <t>11/12/2025 13:36:43</t>
  </si>
  <si>
    <t>11/12/2025 13:38:25</t>
  </si>
  <si>
    <t>11/12/2025 13:38:49</t>
  </si>
  <si>
    <t>11/12/2025 13:39:04</t>
  </si>
  <si>
    <t>11/12/2025 13:46:02</t>
  </si>
  <si>
    <t>11/12/2025 13:49:57</t>
  </si>
  <si>
    <t>11/12/2025 13:50:54</t>
  </si>
  <si>
    <t>11/12/2025 13:58:30</t>
  </si>
  <si>
    <t>11/12/2025 14:00:01</t>
  </si>
  <si>
    <t>11/12/2025 14:04:12</t>
  </si>
  <si>
    <t>11/12/2025 14:08:05</t>
  </si>
  <si>
    <t>11/12/2025 14:08:31</t>
  </si>
  <si>
    <t>11/12/2025 14:15:04</t>
  </si>
  <si>
    <t>31 d'arcy road</t>
  </si>
  <si>
    <t>11/12/2025 14:15:37</t>
  </si>
  <si>
    <t>11/12/2025 14:16:27</t>
  </si>
  <si>
    <t>11/12/2025 14:39:33</t>
  </si>
  <si>
    <t>11/12/2025 14:41:31</t>
  </si>
  <si>
    <t>11/12/2025 14:42:00</t>
  </si>
  <si>
    <t>11/12/2025 14:47:49</t>
  </si>
  <si>
    <t>11/12/2025 14:48:07</t>
  </si>
  <si>
    <t>11/12/2025 14:53:50</t>
  </si>
  <si>
    <t>11/12/2025 15:12:47</t>
  </si>
  <si>
    <t>11/12/2025 15:17:33</t>
  </si>
  <si>
    <t>11/12/2025 15:32:44</t>
  </si>
  <si>
    <t>11/12/2025 15:35:22</t>
  </si>
  <si>
    <t>11/12/2025 15:35:56</t>
  </si>
  <si>
    <t>11/12/2025 15:39:36</t>
  </si>
  <si>
    <t>11/12/2025 15:44:33</t>
  </si>
  <si>
    <t>unit 10 edgefield trade park</t>
  </si>
  <si>
    <t>11/12/2025 15:45:33</t>
  </si>
  <si>
    <t>11/12/2025 15:47:01</t>
  </si>
  <si>
    <t>11/12/2025 15:47:53</t>
  </si>
  <si>
    <t>11/12/2025 15:54:01</t>
  </si>
  <si>
    <t>11/12/2025 15:56:49</t>
  </si>
  <si>
    <t>11/12/2025 16:01:29</t>
  </si>
  <si>
    <t>11/12/2025 16:02:55</t>
  </si>
  <si>
    <t>11/12/2025 16:06:50</t>
  </si>
  <si>
    <t>11/12/2025 16:10:46</t>
  </si>
  <si>
    <t>11/12/2025 16:19:30</t>
  </si>
  <si>
    <t>11/12/2025 16:23:15</t>
  </si>
  <si>
    <t>11/12/2025 16:26:16</t>
  </si>
  <si>
    <t>205/2 portobello high street</t>
  </si>
  <si>
    <t>11/12/2025 16:26:47</t>
  </si>
  <si>
    <t>11/12/2025 16:28:36</t>
  </si>
  <si>
    <t>11/12/2025 16:40:35</t>
  </si>
  <si>
    <t>11/12/2025 16:41:50</t>
  </si>
  <si>
    <t>22 dalrymple crescent</t>
  </si>
  <si>
    <t>11/12/2025 17:07:24</t>
  </si>
  <si>
    <t>11/12/2025 17:12:59</t>
  </si>
  <si>
    <t>12/12/2025 06:57:44</t>
  </si>
  <si>
    <t>12/12/2025 07:01:29</t>
  </si>
  <si>
    <t>12/12/2025 07:03:05</t>
  </si>
  <si>
    <t>12/12/2025 07:11:46</t>
  </si>
  <si>
    <t>12/12/2025 07:53:15</t>
  </si>
  <si>
    <t>12/12/2025 07:59:31</t>
  </si>
  <si>
    <t>12/12/2025 08:01:38</t>
  </si>
  <si>
    <t>12/12/2025 08:08:18</t>
  </si>
  <si>
    <t>12/12/2025 08:26:25</t>
  </si>
  <si>
    <t>12/12/2025 08:28:02</t>
  </si>
  <si>
    <t>12/12/2025 08:30:33</t>
  </si>
  <si>
    <t>12/12/2025 08:47:32</t>
  </si>
  <si>
    <t>22 newtongrange place</t>
  </si>
  <si>
    <t>12/12/2025 08:51:43</t>
  </si>
  <si>
    <t>12/12/2025 08:55:58</t>
  </si>
  <si>
    <t>12/12/2025 08:56:55</t>
  </si>
  <si>
    <t>12/12/2025 09:01:04</t>
  </si>
  <si>
    <t>12/12/2025 09:07:12</t>
  </si>
  <si>
    <t>12/12/2025 09:12:13</t>
  </si>
  <si>
    <t>12/12/2025 09:17:46</t>
  </si>
  <si>
    <t>12/12/2025 09:21:30</t>
  </si>
  <si>
    <t>12/12/2025 09:29:20</t>
  </si>
  <si>
    <t>12/12/2025 09:37:46</t>
  </si>
  <si>
    <t>12/12/2025 09:39:56</t>
  </si>
  <si>
    <t>12/12/2025 09:54:31</t>
  </si>
  <si>
    <t>12/12/2025 09:54:50</t>
  </si>
  <si>
    <t>12/12/2025 09:58:39</t>
  </si>
  <si>
    <t>12/12/2025 10:05:28</t>
  </si>
  <si>
    <t>12/12/2025 10:08:03</t>
  </si>
  <si>
    <t>4 borthwick place</t>
  </si>
  <si>
    <t>12/12/2025 10:08:26</t>
  </si>
  <si>
    <t>12/12/2025 10:10:21</t>
  </si>
  <si>
    <t>12/12/2025 10:11:21</t>
  </si>
  <si>
    <t>12/12/2025 10:13:10</t>
  </si>
  <si>
    <t>12/12/2025 10:16:36</t>
  </si>
  <si>
    <t>12/12/2025 10:21:07</t>
  </si>
  <si>
    <t>12/12/2025 10:25:20</t>
  </si>
  <si>
    <t>12/12/2025 10:29:40</t>
  </si>
  <si>
    <t>12/12/2025 10:33:43</t>
  </si>
  <si>
    <t>12/12/2025 10:35:11</t>
  </si>
  <si>
    <t>12/12/2025 10:50:36</t>
  </si>
  <si>
    <t>12/12/2025 10:50:58</t>
  </si>
  <si>
    <t>12/12/2025 10:52:01</t>
  </si>
  <si>
    <t>12/12/2025 10:54:56</t>
  </si>
  <si>
    <t>12/12/2025 11:03:39</t>
  </si>
  <si>
    <t>12/12/2025 11:07:23</t>
  </si>
  <si>
    <t>12/12/2025 11:11:16</t>
  </si>
  <si>
    <t>12/12/2025 11:23:06</t>
  </si>
  <si>
    <t>12/12/2025 11:23:19</t>
  </si>
  <si>
    <t>12/12/2025 11:30:30</t>
  </si>
  <si>
    <t>12/12/2025 11:33:24</t>
  </si>
  <si>
    <t>12/12/2025 11:34:27</t>
  </si>
  <si>
    <t>12/12/2025 11:36:30</t>
  </si>
  <si>
    <t>12/12/2025 11:39:20</t>
  </si>
  <si>
    <t>12/12/2025 11:39:39</t>
  </si>
  <si>
    <t>12/12/2025 11:52:53</t>
  </si>
  <si>
    <t>12/12/2025 11:53:47</t>
  </si>
  <si>
    <t>12/12/2025 12:05:05</t>
  </si>
  <si>
    <t>12/12/2025 12:05:27</t>
  </si>
  <si>
    <t>12/12/2025 12:13:23</t>
  </si>
  <si>
    <t>12/12/2025 12:16:28</t>
  </si>
  <si>
    <t>12/12/2025 12:19:19</t>
  </si>
  <si>
    <t>12/12/2025 12:23:35</t>
  </si>
  <si>
    <t>12/12/2025 12:29:33</t>
  </si>
  <si>
    <t>12/12/2025 12:32:01</t>
  </si>
  <si>
    <t>12/12/2025 12:35:40</t>
  </si>
  <si>
    <t>12/12/2025 12:39:07</t>
  </si>
  <si>
    <t>12/12/2025 12:39:14</t>
  </si>
  <si>
    <t>12/12/2025 12:43:29</t>
  </si>
  <si>
    <t>12/12/2025 13:33:40</t>
  </si>
  <si>
    <t>12/12/2025 13:38:50</t>
  </si>
  <si>
    <t>12/12/2025 13:42:02</t>
  </si>
  <si>
    <t>12/12/2025 13:45:31</t>
  </si>
  <si>
    <t>12/12/2025 13:53:43</t>
  </si>
  <si>
    <t>12/12/2025 14:02:35</t>
  </si>
  <si>
    <t>12/12/2025 14:13:36</t>
  </si>
  <si>
    <t>12/12/2025 14:16:48</t>
  </si>
  <si>
    <t>12/12/2025 14:33:16</t>
  </si>
  <si>
    <t>12/12/2025 14:45:50</t>
  </si>
  <si>
    <t>12/12/2025 14:47:50</t>
  </si>
  <si>
    <t>12/12/2025 14:51:07</t>
  </si>
  <si>
    <t>12/12/2025 14:51:46</t>
  </si>
  <si>
    <t>12/12/2025 14:52:13</t>
  </si>
  <si>
    <t>12/12/2025 14:57:21</t>
  </si>
  <si>
    <t>12/12/2025 15:01:53</t>
  </si>
  <si>
    <t>12/12/2025 15:06:19</t>
  </si>
  <si>
    <t>12/12/2025 15:10:00</t>
  </si>
  <si>
    <t>12/12/2025 15:12:58</t>
  </si>
  <si>
    <t>12/12/2025 15:24:10</t>
  </si>
  <si>
    <t>12/12/2025 15:25:57</t>
  </si>
  <si>
    <t>12/12/2025 15:27:56</t>
  </si>
  <si>
    <t>12/12/2025 15:32:56</t>
  </si>
  <si>
    <t>12/12/2025 15:35:55</t>
  </si>
  <si>
    <t>12/12/2025 15:44:03</t>
  </si>
  <si>
    <t>12/12/2025 15:49:17</t>
  </si>
  <si>
    <t>12/12/2025 15:51:32</t>
  </si>
  <si>
    <t>12/12/2025 15:58:44</t>
  </si>
  <si>
    <t>12/12/2025 16:07:18</t>
  </si>
  <si>
    <t>12/12/2025 16:13:11</t>
  </si>
  <si>
    <t>21 pendreich avenue</t>
  </si>
  <si>
    <t>12/12/2025 16:20:20</t>
  </si>
  <si>
    <t>12/12/2025 16:32:18</t>
  </si>
  <si>
    <t>12/12/2025 16:39:32</t>
  </si>
  <si>
    <t>13/12/2025 07:08:24</t>
  </si>
  <si>
    <t>13/12/2025 07:20:14</t>
  </si>
  <si>
    <t>13/12/2025 08:03:05</t>
  </si>
  <si>
    <t>13/12/2025 08:07:57</t>
  </si>
  <si>
    <t>13/12/2025 08:12:23</t>
  </si>
  <si>
    <t>13/12/2025 08:19:50</t>
  </si>
  <si>
    <t>13/12/2025 08:23:41</t>
  </si>
  <si>
    <t>murdoch 14yd linlithgow FN22 AXB IN</t>
  </si>
  <si>
    <t>13/12/2025 08:30:26</t>
  </si>
  <si>
    <t>murdoch 14yd linlithgow FN22 AXB OUT</t>
  </si>
  <si>
    <t>13/12/2025 08:30:36</t>
  </si>
  <si>
    <t>13/12/2025 08:51:13</t>
  </si>
  <si>
    <t>223a ferry road</t>
  </si>
  <si>
    <t>13/12/2025 08:56:26</t>
  </si>
  <si>
    <t>13/12/2025 09:13:54</t>
  </si>
  <si>
    <t>382 lanark road west</t>
  </si>
  <si>
    <t>13/12/2025 09:14:27</t>
  </si>
  <si>
    <t>13/12/2025 09:21:41</t>
  </si>
  <si>
    <t>13/12/2025 09:22:30</t>
  </si>
  <si>
    <t>13/12/2025 09:30:41</t>
  </si>
  <si>
    <t>13/12/2025 09:41:43</t>
  </si>
  <si>
    <t>13/12/2025 09:46:51</t>
  </si>
  <si>
    <t>13/12/2025 09:50:09</t>
  </si>
  <si>
    <t>9 west carnethy avenue</t>
  </si>
  <si>
    <t>13/12/2025 09:55:54</t>
  </si>
  <si>
    <t>13/12/2025 09:56:19</t>
  </si>
  <si>
    <t>13/12/2025 10:05:42</t>
  </si>
  <si>
    <t>pittville/newcraighall</t>
  </si>
  <si>
    <t>13/12/2025 10:06:05</t>
  </si>
  <si>
    <t>13/12/2025 10:08:47</t>
  </si>
  <si>
    <t>13/12/2025 10:16:53</t>
  </si>
  <si>
    <t>13/12/2025 10:21:40</t>
  </si>
  <si>
    <t>13/12/2025 10:23:39</t>
  </si>
  <si>
    <t>13/12/2025 10:30:40</t>
  </si>
  <si>
    <t>13/12/2025 10:32:03</t>
  </si>
  <si>
    <t>13/12/2025 10:38:53</t>
  </si>
  <si>
    <t>13/12/2025 10:47:26</t>
  </si>
  <si>
    <t>13/12/2025 10:55:08</t>
  </si>
  <si>
    <t>79 toll house gardens</t>
  </si>
  <si>
    <t>13/12/2025 10:57:51</t>
  </si>
  <si>
    <t>13/12/2025 10:58:28</t>
  </si>
  <si>
    <t>13/12/2025 10:59:56</t>
  </si>
  <si>
    <t>13/12/2025 11:06:19</t>
  </si>
  <si>
    <t>13/12/2025 11:06:52</t>
  </si>
  <si>
    <t>13/12/2025 11:31:12</t>
  </si>
  <si>
    <t>13/12/2025 11:39:24</t>
  </si>
  <si>
    <t>13/12/2025 11:44:14</t>
  </si>
  <si>
    <t>13/12/2025 11:45:31</t>
  </si>
  <si>
    <t>13/12/2025 11:56:57</t>
  </si>
  <si>
    <t>13/12/2025 11:58:36</t>
  </si>
  <si>
    <t>15/12/2025 06:50:30</t>
  </si>
  <si>
    <t>15/12/2025 06:54:03</t>
  </si>
  <si>
    <t>15/12/2025 07:08:14</t>
  </si>
  <si>
    <t>15/12/2025 07:10:46</t>
  </si>
  <si>
    <t>15/12/2025 07:45:52</t>
  </si>
  <si>
    <t>15/12/2025 07:53:48</t>
  </si>
  <si>
    <t>15/12/2025 08:04:54</t>
  </si>
  <si>
    <t>15/12/2025 08:09:42</t>
  </si>
  <si>
    <t>15/12/2025 08:12:15</t>
  </si>
  <si>
    <t>15/12/2025 08:18:08</t>
  </si>
  <si>
    <t>15/12/2025 08:18:25</t>
  </si>
  <si>
    <t>15/12/2025 08:21:21</t>
  </si>
  <si>
    <t>15/12/2025 08:23:50</t>
  </si>
  <si>
    <t>15/12/2025 08:28:14</t>
  </si>
  <si>
    <t>15/12/2025 08:33:37</t>
  </si>
  <si>
    <t>15/12/2025 08:34:07</t>
  </si>
  <si>
    <t>15/12/2025 08:38:30</t>
  </si>
  <si>
    <t>15/12/2025 08:44:54</t>
  </si>
  <si>
    <t>15/12/2025 08:45:44</t>
  </si>
  <si>
    <t>15/12/2025 08:46:13</t>
  </si>
  <si>
    <t>15/12/2025 08:52:26</t>
  </si>
  <si>
    <t>15/12/2025 08:58:54</t>
  </si>
  <si>
    <t>15/12/2025 09:01:36</t>
  </si>
  <si>
    <t>15/12/2025 09:04:19</t>
  </si>
  <si>
    <t>15/12/2025 09:08:57</t>
  </si>
  <si>
    <t>15/12/2025 09:30:31</t>
  </si>
  <si>
    <t>15/12/2025 09:39:51</t>
  </si>
  <si>
    <t>15/12/2025 09:41:44</t>
  </si>
  <si>
    <t>15/12/2025 09:42:15</t>
  </si>
  <si>
    <t>15/12/2025 09:43:27</t>
  </si>
  <si>
    <t>15/12/2025 09:49:59</t>
  </si>
  <si>
    <t>15/12/2025 09:58:47</t>
  </si>
  <si>
    <t>15/12/2025 09:59:10</t>
  </si>
  <si>
    <t>15/12/2025 10:00:33</t>
  </si>
  <si>
    <t>15/12/2025 10:06:08</t>
  </si>
  <si>
    <t>15/12/2025 10:34:47</t>
  </si>
  <si>
    <t>15/12/2025 10:36:16</t>
  </si>
  <si>
    <t>15/12/2025 10:51:27</t>
  </si>
  <si>
    <t>15/12/2025 10:53:33</t>
  </si>
  <si>
    <t>15/12/2025 10:54:23</t>
  </si>
  <si>
    <t>15/12/2025 10:56:59</t>
  </si>
  <si>
    <t>15/12/2025 11:01:25</t>
  </si>
  <si>
    <t xml:space="preserve">wilson mccormack </t>
  </si>
  <si>
    <t>15/12/2025 11:02:54</t>
  </si>
  <si>
    <t>15/12/2025 11:03:41</t>
  </si>
  <si>
    <t>15/12/2025 11:04:05</t>
  </si>
  <si>
    <t>15/12/2025 11:05:04</t>
  </si>
  <si>
    <t>15/12/2025 11:07:06</t>
  </si>
  <si>
    <t>15/12/2025 11:10:02</t>
  </si>
  <si>
    <t>15/12/2025 11:14:53</t>
  </si>
  <si>
    <t>15/12/2025 11:18:43</t>
  </si>
  <si>
    <t>15/12/2025 11:26:01</t>
  </si>
  <si>
    <t>15/12/2025 11:26:28</t>
  </si>
  <si>
    <t>15/12/2025 11:29:47</t>
  </si>
  <si>
    <t>15/12/2025 11:39:56</t>
  </si>
  <si>
    <t>15/12/2025 11:41:47</t>
  </si>
  <si>
    <t>15/12/2025 11:44:16</t>
  </si>
  <si>
    <t>15/12/2025 11:46:50</t>
  </si>
  <si>
    <t>15/12/2025 11:49:41</t>
  </si>
  <si>
    <t>13 craigleith avenue</t>
  </si>
  <si>
    <t>15/12/2025 11:49:57</t>
  </si>
  <si>
    <t>15/12/2025 11:53:51</t>
  </si>
  <si>
    <t>15/12/2025 11:57:18</t>
  </si>
  <si>
    <t>15/12/2025 11:59:18</t>
  </si>
  <si>
    <t>15/12/2025 12:00:16</t>
  </si>
  <si>
    <t>15/12/2025 12:08:11</t>
  </si>
  <si>
    <t>15/12/2025 12:14:07</t>
  </si>
  <si>
    <t>15/12/2025 12:19:13</t>
  </si>
  <si>
    <t>15/12/2025 12:22:19</t>
  </si>
  <si>
    <t>15/12/2025 12:38:40</t>
  </si>
  <si>
    <t>15/12/2025 12:41:14</t>
  </si>
  <si>
    <t>15/12/2025 12:54:53</t>
  </si>
  <si>
    <t>15/12/2025 12:55:19</t>
  </si>
  <si>
    <t>15/12/2025 13:22:16</t>
  </si>
  <si>
    <t>15/12/2025 13:28:11</t>
  </si>
  <si>
    <t>15/12/2025 13:41:02</t>
  </si>
  <si>
    <t>15/12/2025 13:42:15</t>
  </si>
  <si>
    <t>15/12/2025 13:55:57</t>
  </si>
  <si>
    <t>15/12/2025 14:10:00</t>
  </si>
  <si>
    <t>51 craigleith hill crescent</t>
  </si>
  <si>
    <t>15/12/2025 14:15:45</t>
  </si>
  <si>
    <t>15/12/2025 14:20:23</t>
  </si>
  <si>
    <t>15/12/2025 14:33:14</t>
  </si>
  <si>
    <t>15/12/2025 15:11:02</t>
  </si>
  <si>
    <t>15/12/2025 15:20:58</t>
  </si>
  <si>
    <t>15/12/2025 15:25:51</t>
  </si>
  <si>
    <t>15/12/2025 15:33:36</t>
  </si>
  <si>
    <t>15/12/2025 15:34:07</t>
  </si>
  <si>
    <t>15/12/2025 15:46:09</t>
  </si>
  <si>
    <t>15/12/2025 15:47:36</t>
  </si>
  <si>
    <t>15/12/2025 15:48:37</t>
  </si>
  <si>
    <t>15/12/2025 15:53:47</t>
  </si>
  <si>
    <t>15/12/2025 16:02:42</t>
  </si>
  <si>
    <t>15/12/2025 16:06:33</t>
  </si>
  <si>
    <t>15/12/2025 16:08:15</t>
  </si>
  <si>
    <t>15/12/2025 16:08:47</t>
  </si>
  <si>
    <t>15/12/2025 16:14:43</t>
  </si>
  <si>
    <t>15/12/2025 16:17:25</t>
  </si>
  <si>
    <t>15/12/2025 16:22:18</t>
  </si>
  <si>
    <t>15/12/2025 16:30:59</t>
  </si>
  <si>
    <t>15/12/2025 16:41:33</t>
  </si>
  <si>
    <t>15/12/2025 16:43:24</t>
  </si>
  <si>
    <t>15/12/2025 16:51:02</t>
  </si>
  <si>
    <t>15/12/2025 16:51:32</t>
  </si>
  <si>
    <t>16/12/2025 06:48:51</t>
  </si>
  <si>
    <t>16/12/2025 06:53:21</t>
  </si>
  <si>
    <t>16/12/2025 06:57:20</t>
  </si>
  <si>
    <t>16/12/2025 07:04:24</t>
  </si>
  <si>
    <t>16/12/2025 07:35:24</t>
  </si>
  <si>
    <t>16/12/2025 07:40:27</t>
  </si>
  <si>
    <t>21 dumbryden ind estate</t>
  </si>
  <si>
    <t>16/12/2025 07:41:09</t>
  </si>
  <si>
    <t>16/12/2025 07:45:24</t>
  </si>
  <si>
    <t>16/12/2025 07:53:55</t>
  </si>
  <si>
    <t>16/12/2025 08:00:23</t>
  </si>
  <si>
    <t>16/12/2025 08:01:42</t>
  </si>
  <si>
    <t>fines in</t>
  </si>
  <si>
    <t>16/12/2025 08:04:12</t>
  </si>
  <si>
    <t>16/12/2025 08:11:22</t>
  </si>
  <si>
    <t>16/12/2025 08:31:12</t>
  </si>
  <si>
    <t>16/12/2025 08:35:34</t>
  </si>
  <si>
    <t>16/12/2025 08:37:24</t>
  </si>
  <si>
    <t>16/12/2025 08:40:36</t>
  </si>
  <si>
    <t>16/12/2025 08:41:08</t>
  </si>
  <si>
    <t>16/12/2025 08:43:06</t>
  </si>
  <si>
    <t>16/12/2025 08:46:23</t>
  </si>
  <si>
    <t>16/12/2025 08:46:56</t>
  </si>
  <si>
    <t>16/12/2025 08:47:39</t>
  </si>
  <si>
    <t>16/12/2025 08:48:00</t>
  </si>
  <si>
    <t>16/12/2025 08:48:16</t>
  </si>
  <si>
    <t>16/12/2025 08:52:01</t>
  </si>
  <si>
    <t>16/12/2025 08:52:25</t>
  </si>
  <si>
    <t>16/12/2025 09:03:12</t>
  </si>
  <si>
    <t>16/12/2025 09:06:59</t>
  </si>
  <si>
    <t>16/12/2025 09:11:11</t>
  </si>
  <si>
    <t>16/12/2025 09:19:51</t>
  </si>
  <si>
    <t>16/12/2025 09:28:01</t>
  </si>
  <si>
    <t>16/12/2025 09:42:00</t>
  </si>
  <si>
    <t>16/12/2025 09:42:16</t>
  </si>
  <si>
    <t>16/12/2025 10:39:44</t>
  </si>
  <si>
    <t>16/12/2025 10:45:32</t>
  </si>
  <si>
    <t>16/12/2025 10:47:17</t>
  </si>
  <si>
    <t>16/12/2025 10:48:23</t>
  </si>
  <si>
    <t>16/12/2025 10:50:26</t>
  </si>
  <si>
    <t>16/12/2025 10:51:06</t>
  </si>
  <si>
    <t>16/12/2025 10:51:41</t>
  </si>
  <si>
    <t>16/12/2025 10:52:34</t>
  </si>
  <si>
    <t>16/12/2025 10:56:27</t>
  </si>
  <si>
    <t>16/12/2025 10:56:49</t>
  </si>
  <si>
    <t>16/12/2025 11:22:34</t>
  </si>
  <si>
    <t>16/12/2025 11:26:02</t>
  </si>
  <si>
    <t>16/12/2025 11:26:30</t>
  </si>
  <si>
    <t>16/12/2025 11:28:29</t>
  </si>
  <si>
    <t>16/12/2025 11:29:40</t>
  </si>
  <si>
    <t>16/12/2025 11:30:32</t>
  </si>
  <si>
    <t>16/12/2025 11:38:27</t>
  </si>
  <si>
    <t>16/12/2025 11:38:47</t>
  </si>
  <si>
    <t>16/12/2025 11:39:43</t>
  </si>
  <si>
    <t>16/12/2025 11:54:29</t>
  </si>
  <si>
    <t>16/12/2025 11:58:26</t>
  </si>
  <si>
    <t>16/12/2025 12:03:55</t>
  </si>
  <si>
    <t>16/12/2025 12:18:29</t>
  </si>
  <si>
    <t>16/12/2025 12:27:17</t>
  </si>
  <si>
    <t>16/12/2025 12:29:54</t>
  </si>
  <si>
    <t>16/12/2025 12:30:15</t>
  </si>
  <si>
    <t>16/12/2025 12:34:09</t>
  </si>
  <si>
    <t>16/12/2025 12:37:19</t>
  </si>
  <si>
    <t>24/3 shandon place</t>
  </si>
  <si>
    <t>16/12/2025 12:43:51</t>
  </si>
  <si>
    <t>16/12/2025 12:47:10</t>
  </si>
  <si>
    <t>16/12/2025 12:53:41</t>
  </si>
  <si>
    <t>16/12/2025 12:54:02</t>
  </si>
  <si>
    <t>16/12/2025 12:59:38</t>
  </si>
  <si>
    <t>16/12/2025 13:07:28</t>
  </si>
  <si>
    <t>16/12/2025 13:14:26</t>
  </si>
  <si>
    <t>16/12/2025 13:20:48</t>
  </si>
  <si>
    <t>16/12/2025 13:34:53</t>
  </si>
  <si>
    <t>16/12/2025 13:43:07</t>
  </si>
  <si>
    <t>16/12/2025 13:54:16</t>
  </si>
  <si>
    <t>16/12/2025 13:54:32</t>
  </si>
  <si>
    <t>16/12/2025 14:04:12</t>
  </si>
  <si>
    <t>2 riversdale grove</t>
  </si>
  <si>
    <t>16/12/2025 14:13:59</t>
  </si>
  <si>
    <t>16/12/2025 14:47:12</t>
  </si>
  <si>
    <t>16/12/2025 14:58:45</t>
  </si>
  <si>
    <t>16/12/2025 15:00:49</t>
  </si>
  <si>
    <t>16/12/2025 15:10:12</t>
  </si>
  <si>
    <t xml:space="preserve">16 boswall green </t>
  </si>
  <si>
    <t>16/12/2025 15:13:07</t>
  </si>
  <si>
    <t>newtonloan</t>
  </si>
  <si>
    <t>16/12/2025 15:14:36</t>
  </si>
  <si>
    <t>1 millstone brow</t>
  </si>
  <si>
    <t>16/12/2025 15:17:38</t>
  </si>
  <si>
    <t>16/12/2025 15:19:36</t>
  </si>
  <si>
    <t>16/12/2025 15:20:17</t>
  </si>
  <si>
    <t>16/12/2025 15:24:40</t>
  </si>
  <si>
    <t>16/12/2025 15:26:09</t>
  </si>
  <si>
    <t>16/12/2025 15:33:37</t>
  </si>
  <si>
    <t>16/12/2025 15:45:07</t>
  </si>
  <si>
    <t>16/12/2025 15:49:51</t>
  </si>
  <si>
    <t>16/12/2025 15:50:26</t>
  </si>
  <si>
    <t>16/12/2025 15:55:54</t>
  </si>
  <si>
    <t>16/12/2025 16:07:18</t>
  </si>
  <si>
    <t>16/12/2025 16:14:01</t>
  </si>
  <si>
    <t>16/12/2025 16:32:24</t>
  </si>
  <si>
    <t>15 galachlawside</t>
  </si>
  <si>
    <t>16/12/2025 16:32:40</t>
  </si>
  <si>
    <t>16/12/2025 16:44:05</t>
  </si>
  <si>
    <t>16/12/2025 16:44:39</t>
  </si>
  <si>
    <t>16/12/2025 16:51:09</t>
  </si>
  <si>
    <t>16/12/2025 16:51:23</t>
  </si>
  <si>
    <t>17/12/2025 06:52:17</t>
  </si>
  <si>
    <t>17/12/2025 06:56:27</t>
  </si>
  <si>
    <t>17/12/2025 06:58:24</t>
  </si>
  <si>
    <t>17/12/2025 07:03:19</t>
  </si>
  <si>
    <t>17/12/2025 07:04:27</t>
  </si>
  <si>
    <t>17/12/2025 07:31:03</t>
  </si>
  <si>
    <t>17/12/2025 07:34:02</t>
  </si>
  <si>
    <t>17/12/2025 07:44:59</t>
  </si>
  <si>
    <t>liberton/dalkeith road</t>
  </si>
  <si>
    <t>17/12/2025 07:52:16</t>
  </si>
  <si>
    <t>17/12/2025 07:56:50</t>
  </si>
  <si>
    <t>17/12/2025 08:02:13</t>
  </si>
  <si>
    <t>17/12/2025 08:03:01</t>
  </si>
  <si>
    <t>17/12/2025 08:07:03</t>
  </si>
  <si>
    <t>17/12/2025 08:08:24</t>
  </si>
  <si>
    <t>Fines In</t>
  </si>
  <si>
    <t>17/12/2025 08:09:31</t>
  </si>
  <si>
    <t>17/12/2025 08:09:48</t>
  </si>
  <si>
    <t>17/12/2025 08:10:12</t>
  </si>
  <si>
    <t>Russell j</t>
  </si>
  <si>
    <t>17/12/2025 08:16:40</t>
  </si>
  <si>
    <t>17/12/2025 08:20:55</t>
  </si>
  <si>
    <t>17/12/2025 08:21:18</t>
  </si>
  <si>
    <t>17/12/2025 08:23:00</t>
  </si>
  <si>
    <t>17/12/2025 08:23:15</t>
  </si>
  <si>
    <t>17/12/2025 08:23:47</t>
  </si>
  <si>
    <t>17/12/2025 08:28:41</t>
  </si>
  <si>
    <t>Fines Out</t>
  </si>
  <si>
    <t>17/12/2025 08:29:26</t>
  </si>
  <si>
    <t>17/12/2025 08:34:26</t>
  </si>
  <si>
    <t>35 fountain place</t>
  </si>
  <si>
    <t>17/12/2025 08:37:24</t>
  </si>
  <si>
    <t>17/12/2025 08:37:45</t>
  </si>
  <si>
    <t>17/12/2025 08:39:55</t>
  </si>
  <si>
    <t>17/12/2025 08:41:02</t>
  </si>
  <si>
    <t>17/12/2025 08:46:14</t>
  </si>
  <si>
    <t>17/12/2025 08:55:58</t>
  </si>
  <si>
    <t>17/12/2025 08:59:41</t>
  </si>
  <si>
    <t>17/12/2025 09:01:13</t>
  </si>
  <si>
    <t>17/12/2025 09:18:41</t>
  </si>
  <si>
    <t>17/12/2025 09:25:44</t>
  </si>
  <si>
    <t>17/12/2025 09:29:53</t>
  </si>
  <si>
    <t>17/12/2025 09:34:23</t>
  </si>
  <si>
    <t>17/12/2025 09:37:28</t>
  </si>
  <si>
    <t>11 polton vale</t>
  </si>
  <si>
    <t>17/12/2025 09:50:40</t>
  </si>
  <si>
    <t>17/12/2025 10:12:46</t>
  </si>
  <si>
    <t>17/12/2025 10:14:59</t>
  </si>
  <si>
    <t>17/12/2025 10:15:56</t>
  </si>
  <si>
    <t>17/12/2025 10:19:49</t>
  </si>
  <si>
    <t>17/12/2025 10:27:40</t>
  </si>
  <si>
    <t>17/12/2025 10:33:48</t>
  </si>
  <si>
    <t>17/12/2025 10:37:06</t>
  </si>
  <si>
    <t>17/12/2025 10:40:23</t>
  </si>
  <si>
    <t>17/12/2025 10:42:31</t>
  </si>
  <si>
    <t>17/12/2025 10:49:55</t>
  </si>
  <si>
    <t>17/12/2025 10:59:09</t>
  </si>
  <si>
    <t>17/12/2025 11:00:31</t>
  </si>
  <si>
    <t>17/12/2025 11:04:57</t>
  </si>
  <si>
    <t>17/12/2025 11:05:26</t>
  </si>
  <si>
    <t>17/12/2025 11:10:19</t>
  </si>
  <si>
    <t>17/12/2025 11:12:47</t>
  </si>
  <si>
    <t>44 cushat gardens</t>
  </si>
  <si>
    <t>17/12/2025 11:19:04</t>
  </si>
  <si>
    <t>17/12/2025 11:22:16</t>
  </si>
  <si>
    <t>17/12/2025 11:39:00</t>
  </si>
  <si>
    <t>17/12/2025 11:42:31</t>
  </si>
  <si>
    <t>17/12/2025 11:44:06</t>
  </si>
  <si>
    <t>17/12/2025 11:51:49</t>
  </si>
  <si>
    <t>17/12/2025 11:52:36</t>
  </si>
  <si>
    <t>17/12/2025 11:53:22</t>
  </si>
  <si>
    <t>17/12/2025 11:54:28</t>
  </si>
  <si>
    <t>17/12/2025 11:58:13</t>
  </si>
  <si>
    <t>17/12/2025 12:03:52</t>
  </si>
  <si>
    <t>17/12/2025 12:05:36</t>
  </si>
  <si>
    <t>17/12/2025 12:09:31</t>
  </si>
  <si>
    <t>17/12/2025 12:27:53</t>
  </si>
  <si>
    <t>17/12/2025 12:52:50</t>
  </si>
  <si>
    <t>17/12/2025 12:58:02</t>
  </si>
  <si>
    <t>17/12/2025 13:02:09</t>
  </si>
  <si>
    <t>17/12/2025 13:04:12</t>
  </si>
  <si>
    <t>17/12/2025 13:11:10</t>
  </si>
  <si>
    <t>36-38 millhill</t>
  </si>
  <si>
    <t>17/12/2025 13:18:06</t>
  </si>
  <si>
    <t>17/12/2025 13:36:08</t>
  </si>
  <si>
    <t>17/12/2025 13:38:35</t>
  </si>
  <si>
    <t>17/12/2025 13:54:11</t>
  </si>
  <si>
    <t>17/12/2025 14:02:55</t>
  </si>
  <si>
    <t>17/12/2025 14:05:54</t>
  </si>
  <si>
    <t>17/12/2025 14:06:55</t>
  </si>
  <si>
    <t>17/12/2025 14:09:38</t>
  </si>
  <si>
    <t>17/12/2025 14:11:13</t>
  </si>
  <si>
    <t>17/12/2025 14:12:04</t>
  </si>
  <si>
    <t>17/12/2025 14:12:31</t>
  </si>
  <si>
    <t>17/12/2025 14:17:32</t>
  </si>
  <si>
    <t>17/12/2025 14:23:14</t>
  </si>
  <si>
    <t>17/12/2025 14:27:11</t>
  </si>
  <si>
    <t>17/12/2025 14:27:36</t>
  </si>
  <si>
    <t>17/12/2025 14:35:12</t>
  </si>
  <si>
    <t>17/12/2025 14:50:42</t>
  </si>
  <si>
    <t>17/12/2025 15:03:00</t>
  </si>
  <si>
    <t>17/12/2025 15:06:53</t>
  </si>
  <si>
    <t>17/12/2025 15:23:40</t>
  </si>
  <si>
    <t>17/12/2025 15:32:28</t>
  </si>
  <si>
    <t>17/12/2025 15:36:05</t>
  </si>
  <si>
    <t>56 hermitage park grove</t>
  </si>
  <si>
    <t>17/12/2025 15:39:48</t>
  </si>
  <si>
    <t>17/12/2025 15:44:48</t>
  </si>
  <si>
    <t>17/12/2025 15:50:25</t>
  </si>
  <si>
    <t>13 cowden park</t>
  </si>
  <si>
    <t>17/12/2025 15:54:20</t>
  </si>
  <si>
    <t>17/12/2025 15:59:12</t>
  </si>
  <si>
    <t>17/12/2025 16:01:55</t>
  </si>
  <si>
    <t>17/12/2025 16:03:35</t>
  </si>
  <si>
    <t>17/12/2025 16:04:11</t>
  </si>
  <si>
    <t>17/12/2025 16:35:57</t>
  </si>
  <si>
    <t>17/12/2025 16:36:11</t>
  </si>
  <si>
    <t>17/12/2025 16:41:05</t>
  </si>
  <si>
    <t>17/12/2025 16:50:54</t>
  </si>
  <si>
    <t>17/12/2025 16:52:44</t>
  </si>
  <si>
    <t>6 mayburn vale</t>
  </si>
  <si>
    <t>17/12/2025 16:59:08</t>
  </si>
  <si>
    <t>17/12/2025 17:03:43</t>
  </si>
  <si>
    <t>17/12/2025 17:07:32</t>
  </si>
  <si>
    <t>17/12/2025 17:08:13</t>
  </si>
  <si>
    <t>18/12/2025 06:49:51</t>
  </si>
  <si>
    <t>18/12/2025 06:59:43</t>
  </si>
  <si>
    <t>18/12/2025 07:12:33</t>
  </si>
  <si>
    <t>18/12/2025 07:13:01</t>
  </si>
  <si>
    <t>18/12/2025 07:26:10</t>
  </si>
  <si>
    <t>18/12/2025 08:02:10</t>
  </si>
  <si>
    <t>18/12/2025 08:02:26</t>
  </si>
  <si>
    <t>18/12/2025 08:10:02</t>
  </si>
  <si>
    <t>18/12/2025 08:13:20</t>
  </si>
  <si>
    <t>18/12/2025 08:16:38</t>
  </si>
  <si>
    <t>18/12/2025 08:19:08</t>
  </si>
  <si>
    <t>18/12/2025 08:29:23</t>
  </si>
  <si>
    <t>18/12/2025 08:31:42</t>
  </si>
  <si>
    <t>18/12/2025 08:32:47</t>
  </si>
  <si>
    <t>18/12/2025 08:45:23</t>
  </si>
  <si>
    <t>18/12/2025 08:57:21</t>
  </si>
  <si>
    <t>162 mountcastle crescent</t>
  </si>
  <si>
    <t>18/12/2025 08:58:44</t>
  </si>
  <si>
    <t>18/12/2025 09:01:12</t>
  </si>
  <si>
    <t>18/12/2025 09:03:16</t>
  </si>
  <si>
    <t>18/12/2025 09:06:43</t>
  </si>
  <si>
    <t>18/12/2025 09:07:53</t>
  </si>
  <si>
    <t>18/12/2025 09:12:49</t>
  </si>
  <si>
    <t>18/12/2025 09:17:01</t>
  </si>
  <si>
    <t>18/12/2025 09:18:59</t>
  </si>
  <si>
    <t>18/12/2025 09:19:19</t>
  </si>
  <si>
    <t>18/12/2025 09:20:31</t>
  </si>
  <si>
    <t>18/12/2025 09:21:26</t>
  </si>
  <si>
    <t>18/12/2025 09:37:16</t>
  </si>
  <si>
    <t>18/12/2025 09:37:50</t>
  </si>
  <si>
    <t>18/12/2025 10:01:44</t>
  </si>
  <si>
    <t>18/12/2025 10:03:55</t>
  </si>
  <si>
    <t>18/12/2025 10:07:37</t>
  </si>
  <si>
    <t>18/12/2025 10:08:31</t>
  </si>
  <si>
    <t>18/12/2025 10:24:46</t>
  </si>
  <si>
    <t>18/12/2025 10:26:25</t>
  </si>
  <si>
    <t>18/12/2025 10:30:48</t>
  </si>
  <si>
    <t>18/12/2025 10:36:17</t>
  </si>
  <si>
    <t>8a hope place</t>
  </si>
  <si>
    <t>18/12/2025 10:39:11</t>
  </si>
  <si>
    <t>18/12/2025 10:41:37</t>
  </si>
  <si>
    <t>18/12/2025 10:46:22</t>
  </si>
  <si>
    <t>18/12/2025 11:05:23</t>
  </si>
  <si>
    <t>18/12/2025 11:09:45</t>
  </si>
  <si>
    <t>18/12/2025 11:15:31</t>
  </si>
  <si>
    <t>18/12/2025 11:22:40</t>
  </si>
  <si>
    <t>18/12/2025 11:28:28</t>
  </si>
  <si>
    <t>18/12/2025 11:28:49</t>
  </si>
  <si>
    <t>18/12/2025 11:34:11</t>
  </si>
  <si>
    <t>18/12/2025 11:34:46</t>
  </si>
  <si>
    <t>18/12/2025 11:36:53</t>
  </si>
  <si>
    <t>18/12/2025 11:38:24</t>
  </si>
  <si>
    <t>18/12/2025 11:39:07</t>
  </si>
  <si>
    <t>18/12/2025 11:39:26</t>
  </si>
  <si>
    <t>18/12/2025 11:40:02</t>
  </si>
  <si>
    <t>18/12/2025 11:40:23</t>
  </si>
  <si>
    <t>18/12/2025 11:43:03</t>
  </si>
  <si>
    <t>18/12/2025 11:43:39</t>
  </si>
  <si>
    <t>18/12/2025 11:45:04</t>
  </si>
  <si>
    <t>18/12/2025 11:45:20</t>
  </si>
  <si>
    <t>2 craigleith rise</t>
  </si>
  <si>
    <t>18/12/2025 11:45:46</t>
  </si>
  <si>
    <t>18/12/2025 11:46:59</t>
  </si>
  <si>
    <t>18/12/2025 11:49:06</t>
  </si>
  <si>
    <t>18/12/2025 11:50:45</t>
  </si>
  <si>
    <t>18/12/2025 11:51:41</t>
  </si>
  <si>
    <t>18/12/2025 11:53:54</t>
  </si>
  <si>
    <t>18/12/2025 11:54:43</t>
  </si>
  <si>
    <t>18/12/2025 12:02:34</t>
  </si>
  <si>
    <t>18/12/2025 12:03:13</t>
  </si>
  <si>
    <t>18/12/2025 12:06:38</t>
  </si>
  <si>
    <t>18/12/2025 12:13:55</t>
  </si>
  <si>
    <t>18/12/2025 12:14:27</t>
  </si>
  <si>
    <t>18/12/2025 12:26:39</t>
  </si>
  <si>
    <t>50 oxgangs road</t>
  </si>
  <si>
    <t>18/12/2025 12:27:23</t>
  </si>
  <si>
    <t>18/12/2025 12:33:17</t>
  </si>
  <si>
    <t>18/12/2025 12:38:58</t>
  </si>
  <si>
    <t>18/12/2025 12:42:30</t>
  </si>
  <si>
    <t>18/12/2025 12:47:09</t>
  </si>
  <si>
    <t>18/12/2025 13:01:42</t>
  </si>
  <si>
    <t>18/12/2025 13:10:37</t>
  </si>
  <si>
    <t>18/12/2025 13:13:22</t>
  </si>
  <si>
    <t>18/12/2025 13:20:30</t>
  </si>
  <si>
    <t>4 fox spring rise</t>
  </si>
  <si>
    <t>18/12/2025 13:20:50</t>
  </si>
  <si>
    <t>18/12/2025 13:52:29</t>
  </si>
  <si>
    <t>18/12/2025 14:02:39</t>
  </si>
  <si>
    <t>18/12/2025 14:13:56</t>
  </si>
  <si>
    <t>18/12/2025 14:18:14</t>
  </si>
  <si>
    <t>18/12/2025 14:24:21</t>
  </si>
  <si>
    <t>18/12/2025 14:36:57</t>
  </si>
  <si>
    <t>18/12/2025 14:51:32</t>
  </si>
  <si>
    <t>18/12/2025 14:54:21</t>
  </si>
  <si>
    <t>18/12/2025 14:55:13</t>
  </si>
  <si>
    <t>18/12/2025 14:58:45</t>
  </si>
  <si>
    <t>18/12/2025 15:00:31</t>
  </si>
  <si>
    <t>18/12/2025 15:10:05</t>
  </si>
  <si>
    <t>18/12/2025 15:11:33</t>
  </si>
  <si>
    <t>18/12/2025 15:15:23</t>
  </si>
  <si>
    <t>18/12/2025 15:18:57</t>
  </si>
  <si>
    <t>18/12/2025 15:19:54</t>
  </si>
  <si>
    <t>18/12/2025 15:43:04</t>
  </si>
  <si>
    <t>18/12/2025 15:48:07</t>
  </si>
  <si>
    <t>18/12/2025 15:49:25</t>
  </si>
  <si>
    <t>41 orchard bank</t>
  </si>
  <si>
    <t>18/12/2025 15:50:27</t>
  </si>
  <si>
    <t>18/12/2025 15:58:43</t>
  </si>
  <si>
    <t>18/12/2025 16:03:50</t>
  </si>
  <si>
    <t>18/12/2025 16:29:35</t>
  </si>
  <si>
    <t>18/12/2025 16:36:09</t>
  </si>
  <si>
    <t>18/12/2025 16:39:33</t>
  </si>
  <si>
    <t>18/12/2025 17:06:47</t>
  </si>
  <si>
    <t xml:space="preserve">98 eskhill </t>
  </si>
  <si>
    <t>18/12/2025 17:07:04</t>
  </si>
  <si>
    <t>18/12/2025 17:07:55</t>
  </si>
  <si>
    <t>18/12/2025 17:17:57</t>
  </si>
  <si>
    <t>18/12/2025 17:22:06</t>
  </si>
  <si>
    <t>18/12/2025 17:33:32</t>
  </si>
  <si>
    <t>18/12/2025 17:33:41</t>
  </si>
  <si>
    <t>18/12/2025 17:39:28</t>
  </si>
  <si>
    <t>18/12/2025 18:04:13</t>
  </si>
  <si>
    <t>18/12/2025 18:07:21</t>
  </si>
  <si>
    <t>3 rullion green grove</t>
  </si>
  <si>
    <t>19/12/2025 06:40:17</t>
  </si>
  <si>
    <t>72 nevis gardens</t>
  </si>
  <si>
    <t>19/12/2025 06:46:08</t>
  </si>
  <si>
    <t>19/12/2025 06:49:07</t>
  </si>
  <si>
    <t>19/12/2025 06:49:22</t>
  </si>
  <si>
    <t>19/12/2025 06:58:03</t>
  </si>
  <si>
    <t>19/12/2025 06:58:37</t>
  </si>
  <si>
    <t>19/12/2025 06:59:41</t>
  </si>
  <si>
    <t>19/12/2025 07:03:04</t>
  </si>
  <si>
    <t>19/12/2025 07:06:44</t>
  </si>
  <si>
    <t>19/12/2025 07:29:01</t>
  </si>
  <si>
    <t>19/12/2025 07:44:21</t>
  </si>
  <si>
    <t>19/12/2025 07:45:41</t>
  </si>
  <si>
    <t>19/12/2025 07:57:06</t>
  </si>
  <si>
    <t>19/12/2025 07:59:23</t>
  </si>
  <si>
    <t>19/12/2025 08:02:05</t>
  </si>
  <si>
    <t>19/12/2025 08:03:30</t>
  </si>
  <si>
    <t>19/12/2025 08:10:05</t>
  </si>
  <si>
    <t>19/12/2025 08:14:35</t>
  </si>
  <si>
    <t>19/12/2025 08:20:55</t>
  </si>
  <si>
    <t>19/12/2025 08:22:59</t>
  </si>
  <si>
    <t>19/12/2025 08:23:54</t>
  </si>
  <si>
    <t>19/12/2025 08:26:25</t>
  </si>
  <si>
    <t>19/12/2025 08:33:18</t>
  </si>
  <si>
    <t>19/12/2025 08:41:27</t>
  </si>
  <si>
    <t>19/12/2025 08:46:43</t>
  </si>
  <si>
    <t>19/12/2025 08:50:43</t>
  </si>
  <si>
    <t>19/12/2025 08:52:15</t>
  </si>
  <si>
    <t>19/12/2025 08:53:41</t>
  </si>
  <si>
    <t>19/12/2025 08:56:21</t>
  </si>
  <si>
    <t>19/12/2025 09:09:24</t>
  </si>
  <si>
    <t>19/12/2025 09:11:51</t>
  </si>
  <si>
    <t>19/12/2025 09:12:05</t>
  </si>
  <si>
    <t>19/12/2025 09:15:19</t>
  </si>
  <si>
    <t>223 ferry road</t>
  </si>
  <si>
    <t>19/12/2025 09:16:36</t>
  </si>
  <si>
    <t>19/12/2025 09:18:46</t>
  </si>
  <si>
    <t>19/12/2025 09:19:19</t>
  </si>
  <si>
    <t>19/12/2025 09:23:03</t>
  </si>
  <si>
    <t>19/12/2025 09:23:37</t>
  </si>
  <si>
    <t>19/12/2025 09:24:28</t>
  </si>
  <si>
    <t>19/12/2025 09:32:07</t>
  </si>
  <si>
    <t>19/12/2025 09:32:45</t>
  </si>
  <si>
    <t>19/12/2025 09:33:12</t>
  </si>
  <si>
    <t>19/12/2025 09:38:17</t>
  </si>
  <si>
    <t>19/12/2025 09:41:54</t>
  </si>
  <si>
    <t>19/12/2025 09:42:46</t>
  </si>
  <si>
    <t>19/12/2025 09:46:52</t>
  </si>
  <si>
    <t>19/12/2025 09:59:32</t>
  </si>
  <si>
    <t>19/12/2025 10:11:49</t>
  </si>
  <si>
    <t>19/12/2025 10:16:18</t>
  </si>
  <si>
    <t>19/12/2025 10:30:11</t>
  </si>
  <si>
    <t>19/12/2025 10:30:25</t>
  </si>
  <si>
    <t>19/12/2025 10:32:12</t>
  </si>
  <si>
    <t>evolve 1</t>
  </si>
  <si>
    <t>19/12/2025 10:32:46</t>
  </si>
  <si>
    <t>evolve 2</t>
  </si>
  <si>
    <t>19/12/2025 10:34:24</t>
  </si>
  <si>
    <t>19/12/2025 10:35:00</t>
  </si>
  <si>
    <t>gordon crozier</t>
  </si>
  <si>
    <t>19/12/2025 10:38:01</t>
  </si>
  <si>
    <t>19/12/2025 10:39:15</t>
  </si>
  <si>
    <t>19/12/2025 10:42:43</t>
  </si>
  <si>
    <t>mcinally plumbing</t>
  </si>
  <si>
    <t>19/12/2025 10:43:05</t>
  </si>
  <si>
    <t>19/12/2025 10:48:18</t>
  </si>
  <si>
    <t>19/12/2025 10:56:32</t>
  </si>
  <si>
    <t>19/12/2025 10:57:43</t>
  </si>
  <si>
    <t>19/12/2025 11:13:35</t>
  </si>
  <si>
    <t>19/12/2025 11:24:17</t>
  </si>
  <si>
    <t>19/12/2025 11:30:27</t>
  </si>
  <si>
    <t>19/12/2025 11:31:29</t>
  </si>
  <si>
    <t>19/12/2025 11:38:37</t>
  </si>
  <si>
    <t>19/12/2025 11:42:43</t>
  </si>
  <si>
    <t>19/12/2025 11:43:27</t>
  </si>
  <si>
    <t>19/12/2025 11:48:23</t>
  </si>
  <si>
    <t>19/12/2025 11:51:32</t>
  </si>
  <si>
    <t>19/12/2025 11:51:42</t>
  </si>
  <si>
    <t>19/12/2025 11:52:36</t>
  </si>
  <si>
    <t>19/12/2025 11:54:52</t>
  </si>
  <si>
    <t>19/12/2025 11:58:52</t>
  </si>
  <si>
    <t>19/12/2025 12:01:52</t>
  </si>
  <si>
    <t>19/12/2025 12:18:19</t>
  </si>
  <si>
    <t>19/12/2025 12:24:02</t>
  </si>
  <si>
    <t>41a Montgomery street</t>
  </si>
  <si>
    <t>19/12/2025 12:30:31</t>
  </si>
  <si>
    <t>19/12/2025 12:33:30</t>
  </si>
  <si>
    <t>19/12/2025 12:34:11</t>
  </si>
  <si>
    <t>19/12/2025 12:47:22</t>
  </si>
  <si>
    <t>19/12/2025 12:47:30</t>
  </si>
  <si>
    <t>19/12/2025 12:48:08</t>
  </si>
  <si>
    <t>19/12/2025 13:07:51</t>
  </si>
  <si>
    <t>19/12/2025 13:33:52</t>
  </si>
  <si>
    <t>19/12/2025 13:41:58</t>
  </si>
  <si>
    <t>19/12/2025 13:53:50</t>
  </si>
  <si>
    <t>19/12/2025 13:59:42</t>
  </si>
  <si>
    <t>19/12/2025 14:13:32</t>
  </si>
  <si>
    <t>1 rockville terrace</t>
  </si>
  <si>
    <t>19/12/2025 14:17:01</t>
  </si>
  <si>
    <t>19/12/2025 14:19:07</t>
  </si>
  <si>
    <t>19/12/2025 14:23:52</t>
  </si>
  <si>
    <t>19/12/2025 14:31:27</t>
  </si>
  <si>
    <t>19/12/2025 14:32:33</t>
  </si>
  <si>
    <t>19/12/2025 14:32:47</t>
  </si>
  <si>
    <t>garscube/lennel</t>
  </si>
  <si>
    <t>19/12/2025 14:33:19</t>
  </si>
  <si>
    <t>19/12/2025 14:37:44</t>
  </si>
  <si>
    <t>19/12/2025 14:38:52</t>
  </si>
  <si>
    <t>19/12/2025 14:44:43</t>
  </si>
  <si>
    <t>19/12/2025 14:46:33</t>
  </si>
  <si>
    <t>19/12/2025 14:58:07</t>
  </si>
  <si>
    <t>19/12/2025 15:01:03</t>
  </si>
  <si>
    <t>19/12/2025 15:12:17</t>
  </si>
  <si>
    <t>19/12/2025 15:12:51</t>
  </si>
  <si>
    <t>19/12/2025 15:13:55</t>
  </si>
  <si>
    <t>19/12/2025 15:19:45</t>
  </si>
  <si>
    <t>19/12/2025 15:23:05</t>
  </si>
  <si>
    <t>52 craigs crescent</t>
  </si>
  <si>
    <t>19/12/2025 15:23:21</t>
  </si>
  <si>
    <t>19/12/2025 15:24:45</t>
  </si>
  <si>
    <t>19/12/2025 15:25:13</t>
  </si>
  <si>
    <t>33/7 barn park</t>
  </si>
  <si>
    <t>19/12/2025 15:28:41</t>
  </si>
  <si>
    <t>19/12/2025 15:31:22</t>
  </si>
  <si>
    <t>19/12/2025 15:35:19</t>
  </si>
  <si>
    <t>67 katesmill road</t>
  </si>
  <si>
    <t>19/12/2025 15:35:36</t>
  </si>
  <si>
    <t>19/12/2025 15:37:57</t>
  </si>
  <si>
    <t>19/12/2025 15:56:47</t>
  </si>
  <si>
    <t>19/12/2025 15:57:43</t>
  </si>
  <si>
    <t>19/12/2025 16:24:40</t>
  </si>
  <si>
    <t>19/12/2025 16:32:07</t>
  </si>
  <si>
    <t>19/12/2025 16:42:14</t>
  </si>
  <si>
    <t>19/12/2025 16:48:30</t>
  </si>
  <si>
    <t>6 polton vale</t>
  </si>
  <si>
    <t>20/12/2025 08:44:29</t>
  </si>
  <si>
    <t>20/12/2025 08:56:01</t>
  </si>
  <si>
    <t>20/12/2025 09:14:13</t>
  </si>
  <si>
    <t>20/12/2025 09:42:17</t>
  </si>
  <si>
    <t>20/12/2025 09:52:26</t>
  </si>
  <si>
    <t>20/12/2025 10:12:38</t>
  </si>
  <si>
    <t xml:space="preserve">36 west telferton </t>
  </si>
  <si>
    <t>20/12/2025 10:26:06</t>
  </si>
  <si>
    <t>28 fettes row</t>
  </si>
  <si>
    <t>20/12/2025 10:34:58</t>
  </si>
  <si>
    <t>20/12/2025 10:43:12</t>
  </si>
  <si>
    <t>20/12/2025 11:37:02</t>
  </si>
  <si>
    <t>20/12/2025 11:42:46</t>
  </si>
  <si>
    <t>20/12/2025 11:51:02</t>
  </si>
  <si>
    <t>20/12/2025 12:02:14</t>
  </si>
  <si>
    <t>20/12/2025 12:07:10</t>
  </si>
  <si>
    <t>20/12/2025 12:16:42</t>
  </si>
  <si>
    <t>20/12/2025 12:17:24</t>
  </si>
  <si>
    <t>20/12/2025 12:26:42</t>
  </si>
  <si>
    <t>20/12/2025 13:28:11</t>
  </si>
  <si>
    <t>glebe house/sleepers</t>
  </si>
  <si>
    <t>20/12/2025 14:55:41</t>
  </si>
  <si>
    <t xml:space="preserve">kinnear/campbell </t>
  </si>
  <si>
    <t>20/12/2025 15:02:17</t>
  </si>
  <si>
    <t>20/12/2025 15:02:47</t>
  </si>
  <si>
    <t>20/12/2025 16:12:42</t>
  </si>
  <si>
    <t>9 pryde avenue</t>
  </si>
  <si>
    <t>20/12/2025 16:19:26</t>
  </si>
  <si>
    <t>spylaw/341 broomhouse</t>
  </si>
  <si>
    <t>20/12/2025 16:26:35</t>
  </si>
  <si>
    <t>20/12/2025 16:42:57</t>
  </si>
  <si>
    <t>20/12/2025 17:21:46</t>
  </si>
  <si>
    <t>38 alcorn square</t>
  </si>
  <si>
    <t>22/12/2025 06:17:06</t>
  </si>
  <si>
    <t>61 silverknowes gardens</t>
  </si>
  <si>
    <t>22/12/2025 06:33:00</t>
  </si>
  <si>
    <t>22/12/2025 06:36:11</t>
  </si>
  <si>
    <t>22/12/2025 06:52:54</t>
  </si>
  <si>
    <t>22/12/2025 06:54:03</t>
  </si>
  <si>
    <t>22/12/2025 07:17:54</t>
  </si>
  <si>
    <t>22/12/2025 07:18:40</t>
  </si>
  <si>
    <t>22/12/2025 07:20:18</t>
  </si>
  <si>
    <t>22/12/2025 07:20:41</t>
  </si>
  <si>
    <t>22/12/2025 07:39:12</t>
  </si>
  <si>
    <t>22/12/2025 07:45:16</t>
  </si>
  <si>
    <t>22/12/2025 08:05:33</t>
  </si>
  <si>
    <t>22/12/2025 08:06:44</t>
  </si>
  <si>
    <t>22/12/2025 08:12:13</t>
  </si>
  <si>
    <t>22/12/2025 08:12:30</t>
  </si>
  <si>
    <t>22/12/2025 08:13:57</t>
  </si>
  <si>
    <t>22/12/2025 08:14:22</t>
  </si>
  <si>
    <t>22/12/2025 08:20:19</t>
  </si>
  <si>
    <t>22/12/2025 08:23:42</t>
  </si>
  <si>
    <t>22/12/2025 08:25:20</t>
  </si>
  <si>
    <t>22/12/2025 08:29:34</t>
  </si>
  <si>
    <t>22/12/2025 08:32:34</t>
  </si>
  <si>
    <t>22/12/2025 08:36:21</t>
  </si>
  <si>
    <t>156 west saville terrace</t>
  </si>
  <si>
    <t>22/12/2025 08:36:55</t>
  </si>
  <si>
    <t>22/12/2025 08:37:38</t>
  </si>
  <si>
    <t>22/12/2025 08:40:55</t>
  </si>
  <si>
    <t>22/12/2025 08:42:12</t>
  </si>
  <si>
    <t>22/12/2025 08:48:17</t>
  </si>
  <si>
    <t>22/12/2025 08:55:09</t>
  </si>
  <si>
    <t>22/12/2025 08:56:03</t>
  </si>
  <si>
    <t>22/12/2025 09:15:47</t>
  </si>
  <si>
    <t>39 greenbank drive</t>
  </si>
  <si>
    <t>22/12/2025 09:15:57</t>
  </si>
  <si>
    <t>22/12/2025 09:16:48</t>
  </si>
  <si>
    <t>22/12/2025 09:20:21</t>
  </si>
  <si>
    <t>22/12/2025 10:02:44</t>
  </si>
  <si>
    <t>22/12/2025 10:08:18</t>
  </si>
  <si>
    <t>22/12/2025 10:14:13</t>
  </si>
  <si>
    <t>22/12/2025 10:16:30</t>
  </si>
  <si>
    <t>22/12/2025 10:17:16</t>
  </si>
  <si>
    <t>22/12/2025 10:20:41</t>
  </si>
  <si>
    <t>22/12/2025 10:23:46</t>
  </si>
  <si>
    <t>22/12/2025 10:28:36</t>
  </si>
  <si>
    <t>22/12/2025 10:31:48</t>
  </si>
  <si>
    <t>22/12/2025 10:38:58</t>
  </si>
  <si>
    <t>22/12/2025 10:41:36</t>
  </si>
  <si>
    <t>22/12/2025 10:46:35</t>
  </si>
  <si>
    <t>22/12/2025 11:01:07</t>
  </si>
  <si>
    <t>22/12/2025 11:09:09</t>
  </si>
  <si>
    <t>22/12/2025 11:10:22</t>
  </si>
  <si>
    <t>22/12/2025 11:15:17</t>
  </si>
  <si>
    <t>22/12/2025 11:21:56</t>
  </si>
  <si>
    <t>22/12/2025 11:26:14</t>
  </si>
  <si>
    <t>8 western place</t>
  </si>
  <si>
    <t>22/12/2025 11:29:41</t>
  </si>
  <si>
    <t>22/12/2025 11:33:44</t>
  </si>
  <si>
    <t>22/12/2025 11:37:45</t>
  </si>
  <si>
    <t>22/12/2025 11:41:29</t>
  </si>
  <si>
    <t>22/12/2025 11:48:55</t>
  </si>
  <si>
    <t>22/12/2025 11:52:15</t>
  </si>
  <si>
    <t>22/12/2025 11:56:41</t>
  </si>
  <si>
    <t>22/12/2025 12:01:44</t>
  </si>
  <si>
    <t>22/12/2025 12:03:37</t>
  </si>
  <si>
    <t>22/12/2025 12:05:01</t>
  </si>
  <si>
    <t>22/12/2025 12:18:22</t>
  </si>
  <si>
    <t>22/12/2025 12:19:16</t>
  </si>
  <si>
    <t>22/12/2025 12:33:37</t>
  </si>
  <si>
    <t>22/12/2025 12:46:14</t>
  </si>
  <si>
    <t>22/12/2025 12:52:59</t>
  </si>
  <si>
    <t>22/12/2025 13:25:14</t>
  </si>
  <si>
    <t>22/12/2025 13:29:19</t>
  </si>
  <si>
    <t>22/12/2025 13:42:03</t>
  </si>
  <si>
    <t>22/12/2025 13:46:10</t>
  </si>
  <si>
    <t>22/12/2025 13:58:05</t>
  </si>
  <si>
    <t>22/12/2025 14:04:15</t>
  </si>
  <si>
    <t>22/12/2025 14:05:45</t>
  </si>
  <si>
    <t>22/12/2025 14:11:05</t>
  </si>
  <si>
    <t>22/12/2025 14:14:37</t>
  </si>
  <si>
    <t>22/12/2025 14:26:24</t>
  </si>
  <si>
    <t>22/12/2025 14:42:48</t>
  </si>
  <si>
    <t>22/12/2025 14:45:40</t>
  </si>
  <si>
    <t>22/12/2025 14:46:28</t>
  </si>
  <si>
    <t>22/12/2025 14:55:41</t>
  </si>
  <si>
    <t>22/12/2025 14:56:21</t>
  </si>
  <si>
    <t>22/12/2025 14:56:53</t>
  </si>
  <si>
    <t>22/12/2025 15:01:01</t>
  </si>
  <si>
    <t>33 gillespie crescent</t>
  </si>
  <si>
    <t>22/12/2025 15:02:30</t>
  </si>
  <si>
    <t>22/12/2025 15:04:28</t>
  </si>
  <si>
    <t>22/12/2025 15:06:39</t>
  </si>
  <si>
    <t>22/12/2025 15:09:01</t>
  </si>
  <si>
    <t>22/12/2025 15:09:39</t>
  </si>
  <si>
    <t>22/12/2025 15:16:58</t>
  </si>
  <si>
    <t>22/12/2025 15:17:27</t>
  </si>
  <si>
    <t>22/12/2025 15:38:09</t>
  </si>
  <si>
    <t>22/12/2025 15:39:23</t>
  </si>
  <si>
    <t>22/12/2025 15:40:13</t>
  </si>
  <si>
    <t>22/12/2025 16:00:18</t>
  </si>
  <si>
    <t>6 linden place</t>
  </si>
  <si>
    <t>22/12/2025 16:01:37</t>
  </si>
  <si>
    <t>22/12/2025 16:04:52</t>
  </si>
  <si>
    <t>22/12/2025 16:09:40</t>
  </si>
  <si>
    <t>22/12/2025 16:28:37</t>
  </si>
  <si>
    <t>22/12/2025 16:39:27</t>
  </si>
  <si>
    <t>22/12/2025 16:50:51</t>
  </si>
  <si>
    <t>22/12/2025 17:00:30</t>
  </si>
  <si>
    <t>22/12/2025 17:06:02</t>
  </si>
  <si>
    <t>23/12/2025 06:16:08</t>
  </si>
  <si>
    <t>23/12/2025 06:22:00</t>
  </si>
  <si>
    <t>23/12/2025 06:22:29</t>
  </si>
  <si>
    <t>23/12/2025 06:33:24</t>
  </si>
  <si>
    <t>23/12/2025 06:48:21</t>
  </si>
  <si>
    <t>23/12/2025 07:12:25</t>
  </si>
  <si>
    <t>30 belmont gardens</t>
  </si>
  <si>
    <t>23/12/2025 07:18:07</t>
  </si>
  <si>
    <t>23/12/2025 07:18:36</t>
  </si>
  <si>
    <t>4 silverknowes place</t>
  </si>
  <si>
    <t>23/12/2025 07:22:58</t>
  </si>
  <si>
    <t>23/12/2025 07:26:01</t>
  </si>
  <si>
    <t>23/12/2025 07:29:35</t>
  </si>
  <si>
    <t>23/12/2025 07:44:35</t>
  </si>
  <si>
    <t>23/12/2025 07:44:56</t>
  </si>
  <si>
    <t>23/12/2025 07:58:21</t>
  </si>
  <si>
    <t>23/12/2025 08:08:21</t>
  </si>
  <si>
    <t>23/12/2025 08:10:20</t>
  </si>
  <si>
    <t xml:space="preserve"> 3 dalkeith road mews</t>
  </si>
  <si>
    <t>23/12/2025 08:15:12</t>
  </si>
  <si>
    <t>23/12/2025 08:15:41</t>
  </si>
  <si>
    <t>23/12/2025 08:17:16</t>
  </si>
  <si>
    <t>23/12/2025 08:18:40</t>
  </si>
  <si>
    <t>23/12/2025 08:27:18</t>
  </si>
  <si>
    <t>23/12/2025 08:28:04</t>
  </si>
  <si>
    <t>23/12/2025 08:44:41</t>
  </si>
  <si>
    <t>23/12/2025 08:49:19</t>
  </si>
  <si>
    <t>23/12/2025 08:52:16</t>
  </si>
  <si>
    <t>23/12/2025 08:54:36</t>
  </si>
  <si>
    <t>23/12/2025 08:55:25</t>
  </si>
  <si>
    <t>23/12/2025 09:06:59</t>
  </si>
  <si>
    <t>23/12/2025 09:18:36</t>
  </si>
  <si>
    <t>23/12/2025 09:26:54</t>
  </si>
  <si>
    <t>23/12/2025 10:07:01</t>
  </si>
  <si>
    <t>23/12/2025 10:10:32</t>
  </si>
  <si>
    <t>23/12/2025 10:25:40</t>
  </si>
  <si>
    <t>23/12/2025 10:27:41</t>
  </si>
  <si>
    <t>23/12/2025 10:40:03</t>
  </si>
  <si>
    <t>23/12/2025 10:40:25</t>
  </si>
  <si>
    <t>23/12/2025 10:51:41</t>
  </si>
  <si>
    <t>23/12/2025 10:54:18</t>
  </si>
  <si>
    <t>23/12/2025 11:09:34</t>
  </si>
  <si>
    <t>23/12/2025 11:13:55</t>
  </si>
  <si>
    <t>23/12/2025 11:17:20</t>
  </si>
  <si>
    <t>23/12/2025 11:27:17</t>
  </si>
  <si>
    <t>23/12/2025 11:30:35</t>
  </si>
  <si>
    <t>east links road</t>
  </si>
  <si>
    <t>23/12/2025 11:38:49</t>
  </si>
  <si>
    <t>butlerfield ind estate</t>
  </si>
  <si>
    <t>23/12/2025 11:44:31</t>
  </si>
  <si>
    <t>23/12/2025 11:45:38</t>
  </si>
  <si>
    <t>23/12/2025 11:49:59</t>
  </si>
  <si>
    <t>23/12/2025 11:56:51</t>
  </si>
  <si>
    <t>23/12/2025 11:57:52</t>
  </si>
  <si>
    <t>23/12/2025 12:00:43</t>
  </si>
  <si>
    <t>23/12/2025 12:02:38</t>
  </si>
  <si>
    <t>23/12/2025 12:11:41</t>
  </si>
  <si>
    <t>23/12/2025 12:17:28</t>
  </si>
  <si>
    <t>23/12/2025 12:25:09</t>
  </si>
  <si>
    <t>23/12/2025 12:26:28</t>
  </si>
  <si>
    <t>23/12/2025 12:27:19</t>
  </si>
  <si>
    <t>23/12/2025 12:33:21</t>
  </si>
  <si>
    <t>23/12/2025 12:36:39</t>
  </si>
  <si>
    <t>23/12/2025 12:36:54</t>
  </si>
  <si>
    <t>23/12/2025 13:06:34</t>
  </si>
  <si>
    <t>23/12/2025 13:18:28</t>
  </si>
  <si>
    <t>Sl23 hmk scrap</t>
  </si>
  <si>
    <t>23/12/2025 13:21:11</t>
  </si>
  <si>
    <t>23/12/2025 13:33:07</t>
  </si>
  <si>
    <t>23/12/2025 13:33:55</t>
  </si>
  <si>
    <t>23/12/2025 13:34:33</t>
  </si>
  <si>
    <t>Sv007 Scrap</t>
  </si>
  <si>
    <t>23/12/2025 13:43:34</t>
  </si>
  <si>
    <t>23/12/2025 13:45:28</t>
  </si>
  <si>
    <t>23/12/2025 14:43:51</t>
  </si>
  <si>
    <t>23/12/2025 14:58:15</t>
  </si>
  <si>
    <t>23/12/2025 15:02:45</t>
  </si>
  <si>
    <t>23/12/2025 15:09:12</t>
  </si>
  <si>
    <t>23/12/2025 15:15:41</t>
  </si>
  <si>
    <t>23/12/2025 15:20:00</t>
  </si>
  <si>
    <t>23/12/2025 15:20:22</t>
  </si>
  <si>
    <t>23/12/2025 15:26:06</t>
  </si>
  <si>
    <t>23/12/2025 15:35:00</t>
  </si>
  <si>
    <t>3 buckstone green</t>
  </si>
  <si>
    <t>23/12/2025 15:35:08</t>
  </si>
  <si>
    <t>23/12/2025 15:35:52</t>
  </si>
  <si>
    <t>23/12/2025 15:48:17</t>
  </si>
  <si>
    <t>23/12/2025 15:57:04</t>
  </si>
  <si>
    <t>23/12/2025 15:57:30</t>
  </si>
  <si>
    <t>18 leamington terrace</t>
  </si>
  <si>
    <t>23/12/2025 16:02:55</t>
  </si>
  <si>
    <t>23/12/2025 16:06:38</t>
  </si>
  <si>
    <t>23/12/2025 16:07:35</t>
  </si>
  <si>
    <t>23/12/2025 16:31:44</t>
  </si>
  <si>
    <t>23/12/2025 16:53:20</t>
  </si>
  <si>
    <t>23/12/2025 16:55:51</t>
  </si>
  <si>
    <t>24/12/2025 06:19:16</t>
  </si>
  <si>
    <t>24/12/2025 06:31:19</t>
  </si>
  <si>
    <t>24/12/2025 06:31:30</t>
  </si>
  <si>
    <t>24/12/2025 07:06:11</t>
  </si>
  <si>
    <t>24/12/2025 07:16:53</t>
  </si>
  <si>
    <t>24/12/2025 07:32:18</t>
  </si>
  <si>
    <t>14 station road</t>
  </si>
  <si>
    <t>24/12/2025 08:22:50</t>
  </si>
  <si>
    <t>24/12/2025 08:23:13</t>
  </si>
  <si>
    <t>24/12/2025 08:36:52</t>
  </si>
  <si>
    <t>24/12/2025 09:09:55</t>
  </si>
  <si>
    <t>24/12/2025 09:46:19</t>
  </si>
  <si>
    <t>24/12/2025 10:00:40</t>
  </si>
  <si>
    <t>24/12/2025 10:13:21</t>
  </si>
  <si>
    <t>24/12/2025 10:21:42</t>
  </si>
  <si>
    <t>24/12/2025 10:26:44</t>
  </si>
  <si>
    <t>dowies mill lane</t>
  </si>
  <si>
    <t>24/12/2025 10:33:41</t>
  </si>
  <si>
    <t>24/12/2025 10:35:00</t>
  </si>
  <si>
    <t>24/12/2025 10:35:10</t>
  </si>
  <si>
    <t>24/12/2025 10:43:42</t>
  </si>
  <si>
    <t>24/12/2025 10:46:34</t>
  </si>
  <si>
    <t>24/12/2025 10:49:31</t>
  </si>
  <si>
    <t>24/12/2025 10:58:31</t>
  </si>
  <si>
    <t>24/12/2025 11:08:59</t>
  </si>
  <si>
    <t>24/12/2025 11:11:32</t>
  </si>
  <si>
    <t>24/12/2025 11:13:10</t>
  </si>
  <si>
    <t>24/12/2025 11:18:56</t>
  </si>
  <si>
    <t>24/12/2025 11:27:06</t>
  </si>
  <si>
    <t>24/12/2025 11:32:40</t>
  </si>
  <si>
    <t>24/12/2025 11:45:55</t>
  </si>
  <si>
    <t>east fettes avenue</t>
  </si>
  <si>
    <t>29/12/2025 08:21:47</t>
  </si>
  <si>
    <t>29/12/2025 08:45:19</t>
  </si>
  <si>
    <t>29/12/2025 08:59:15</t>
  </si>
  <si>
    <t>29/12/2025 09:03:34</t>
  </si>
  <si>
    <t>29/12/2025 09:13:01</t>
  </si>
  <si>
    <t>29/12/2025 09:48:35</t>
  </si>
  <si>
    <t>29/12/2025 09:56:13</t>
  </si>
  <si>
    <t>29/12/2025 10:42:37</t>
  </si>
  <si>
    <t>29/12/2025 11:19:04</t>
  </si>
  <si>
    <t>29/12/2025 11:20:32</t>
  </si>
  <si>
    <t>29/12/2025 11:39:05</t>
  </si>
  <si>
    <t>29/12/2025 12:17:19</t>
  </si>
  <si>
    <t>29/12/2025 12:49:23</t>
  </si>
  <si>
    <t>Ecosse in</t>
  </si>
  <si>
    <t>29/12/2025 13:05:56</t>
  </si>
  <si>
    <t>29/12/2025 14:01:11</t>
  </si>
  <si>
    <t>29/12/2025 14:05:56</t>
  </si>
  <si>
    <t>29/12/2025 14:47:36</t>
  </si>
  <si>
    <t>29/12/2025 14:59:34</t>
  </si>
  <si>
    <t>29/12/2025 15:11:21</t>
  </si>
  <si>
    <t>loop in - wrt</t>
  </si>
  <si>
    <t>29/12/2025 15:25:09</t>
  </si>
  <si>
    <t>29/12/2025 15:26:18</t>
  </si>
  <si>
    <t>loop in</t>
  </si>
  <si>
    <t>29/12/2025 15:38:45</t>
  </si>
  <si>
    <t>29/12/2025 15:45:17</t>
  </si>
  <si>
    <t>29/12/2025 15:46:53</t>
  </si>
  <si>
    <t xml:space="preserve">cage van </t>
  </si>
  <si>
    <t>30/12/2025 08:14:34</t>
  </si>
  <si>
    <t>30/12/2025 08:31:11</t>
  </si>
  <si>
    <t>30/12/2025 09:25:09</t>
  </si>
  <si>
    <t>30/12/2025 09:56:59</t>
  </si>
  <si>
    <t>30/12/2025 11:02:57</t>
  </si>
  <si>
    <t>30/12/2025 11:12:40</t>
  </si>
  <si>
    <t>30/12/2025 11:42:01</t>
  </si>
  <si>
    <t>30/12/2025 11:54:24</t>
  </si>
  <si>
    <t>30/12/2025 11:55:17</t>
  </si>
  <si>
    <t>30/12/2025 12:03:09</t>
  </si>
  <si>
    <t>30/12/2025 12:08:26</t>
  </si>
  <si>
    <t>30/12/2025 12:58:49</t>
  </si>
  <si>
    <t>30/12/2025 13:17:11</t>
  </si>
  <si>
    <t>30/12/2025 13:26:36</t>
  </si>
  <si>
    <t>30/12/2025 14:31:19</t>
  </si>
  <si>
    <t>30/12/2025 14:31:53</t>
  </si>
  <si>
    <t>30/12/2025 14:45:37</t>
  </si>
  <si>
    <t>30/12/2025 14:47:21</t>
  </si>
  <si>
    <t>30/12/2025 15:00:07</t>
  </si>
  <si>
    <t>30/12/2025 15:07:45</t>
  </si>
  <si>
    <t>30/12/2025 15:18:29</t>
  </si>
  <si>
    <t>30/12/2025 16:47:10</t>
  </si>
  <si>
    <t>31/12/2025 08:26:59</t>
  </si>
  <si>
    <t>31/12/2025 08:28:27</t>
  </si>
  <si>
    <t>31/12/2025 10:22:15</t>
  </si>
  <si>
    <t>31/12/2025 10:31:28</t>
  </si>
  <si>
    <t>31/12/2025 10:32:01</t>
  </si>
  <si>
    <t>31/12/2025 10:42:32</t>
  </si>
  <si>
    <t>31/12/2025 10:50:31</t>
  </si>
  <si>
    <t>31/12/2025 11:08:05</t>
  </si>
  <si>
    <t>31/12/2025 11:08:16</t>
  </si>
  <si>
    <t>31/12/2025 11:13:36</t>
  </si>
  <si>
    <t>31/12/2025 11:33:11</t>
  </si>
  <si>
    <t>LAWRENCE</t>
  </si>
  <si>
    <t>31/12/2025 11:38:32</t>
  </si>
  <si>
    <t>31/12/2025 11:50:05</t>
  </si>
  <si>
    <t>31/12/2025 11:50:28</t>
  </si>
  <si>
    <t>loop in card</t>
  </si>
  <si>
    <t>31/12/2025 12:00:07</t>
  </si>
  <si>
    <t>31/12/2025 12:01:01</t>
  </si>
  <si>
    <t>31/12/2025 12:08:48</t>
  </si>
  <si>
    <t>04/01/2026 09:57:26</t>
  </si>
  <si>
    <t>04/01/2026 09:59:02</t>
  </si>
  <si>
    <t>04/01/2026 11:44:44</t>
  </si>
  <si>
    <t>04/01/2026 14:54:29</t>
  </si>
  <si>
    <t>04/01/2026 14:54:58</t>
  </si>
  <si>
    <t>04/01/2026 18:39:41</t>
  </si>
  <si>
    <t>05/01/2026 07:09:25</t>
  </si>
  <si>
    <t>05/01/2026 07:10:01</t>
  </si>
  <si>
    <t>05/01/2026 07:20:15</t>
  </si>
  <si>
    <t>05/01/2026 07:21:22</t>
  </si>
  <si>
    <t>05/01/2026 07:35:32</t>
  </si>
  <si>
    <t>05/01/2026 07:39:54</t>
  </si>
  <si>
    <t>05/01/2026 07:44:45</t>
  </si>
  <si>
    <t>05/01/2026 07:50:57</t>
  </si>
  <si>
    <t>05/01/2026 07:55:26</t>
  </si>
  <si>
    <t>05/01/2026 08:37:08</t>
  </si>
  <si>
    <t>05/01/2026 09:02:53</t>
  </si>
  <si>
    <t>05/01/2026 09:17:39</t>
  </si>
  <si>
    <t>05/01/2026 09:34:35</t>
  </si>
  <si>
    <t>05/01/2026 09:41:13</t>
  </si>
  <si>
    <t>hallyards farm house</t>
  </si>
  <si>
    <t>05/01/2026 09:46:56</t>
  </si>
  <si>
    <t>05/01/2026 09:52:16</t>
  </si>
  <si>
    <t>05/01/2026 09:56:52</t>
  </si>
  <si>
    <t>05/01/2026 10:10:13</t>
  </si>
  <si>
    <t>05/01/2026 10:21:45</t>
  </si>
  <si>
    <t>05/01/2026 10:36:50</t>
  </si>
  <si>
    <t>05/01/2026 10:47:46</t>
  </si>
  <si>
    <t>05/01/2026 10:51:04</t>
  </si>
  <si>
    <t>05/01/2026 10:51:32</t>
  </si>
  <si>
    <t>05/01/2026 10:59:07</t>
  </si>
  <si>
    <t>05/01/2026 10:59:18</t>
  </si>
  <si>
    <t>05/01/2026 10:59:53</t>
  </si>
  <si>
    <t>05/01/2026 11:20:18</t>
  </si>
  <si>
    <t>05/01/2026 11:26:32</t>
  </si>
  <si>
    <t>05/01/2026 11:28:04</t>
  </si>
  <si>
    <t>05/01/2026 11:29:46</t>
  </si>
  <si>
    <t>05/01/2026 11:33:06</t>
  </si>
  <si>
    <t>05/01/2026 11:34:01</t>
  </si>
  <si>
    <t>05/01/2026 11:36:45</t>
  </si>
  <si>
    <t>05/01/2026 11:48:40</t>
  </si>
  <si>
    <t>05/01/2026 11:49:20</t>
  </si>
  <si>
    <t>05/01/2026 11:51:32</t>
  </si>
  <si>
    <t>05/01/2026 11:52:35</t>
  </si>
  <si>
    <t>05/01/2026 12:00:10</t>
  </si>
  <si>
    <t>05/01/2026 12:00:41</t>
  </si>
  <si>
    <t>05/01/2026 12:01:40</t>
  </si>
  <si>
    <t>05/01/2026 12:09:01</t>
  </si>
  <si>
    <t>05/01/2026 12:16:51</t>
  </si>
  <si>
    <t>05/01/2026 12:28:47</t>
  </si>
  <si>
    <t>05/01/2026 12:48:05</t>
  </si>
  <si>
    <t>05/01/2026 13:01:41</t>
  </si>
  <si>
    <t>05/01/2026 13:27:52</t>
  </si>
  <si>
    <t>05/01/2026 13:51:46</t>
  </si>
  <si>
    <t>05/01/2026 13:58:49</t>
  </si>
  <si>
    <t>05/01/2026 14:06:13</t>
  </si>
  <si>
    <t>05/01/2026 14:07:42</t>
  </si>
  <si>
    <t>05/01/2026 14:08:50</t>
  </si>
  <si>
    <t>05/01/2026 14:14:59</t>
  </si>
  <si>
    <t>05/01/2026 14:17:06</t>
  </si>
  <si>
    <t>05/01/2026 14:28:26</t>
  </si>
  <si>
    <t>05/01/2026 14:55:35</t>
  </si>
  <si>
    <t>05/01/2026 15:03:55</t>
  </si>
  <si>
    <t>47 marine drive</t>
  </si>
  <si>
    <t>05/01/2026 15:04:43</t>
  </si>
  <si>
    <t>05/01/2026 15:15:04</t>
  </si>
  <si>
    <t>05/01/2026 15:19:28</t>
  </si>
  <si>
    <t>05/01/2026 15:26:50</t>
  </si>
  <si>
    <t>05/01/2026 15:34:10</t>
  </si>
  <si>
    <t>05/01/2026 15:34:33</t>
  </si>
  <si>
    <t>baberton/bathroom co</t>
  </si>
  <si>
    <t>05/01/2026 15:45:44</t>
  </si>
  <si>
    <t>05/01/2026 15:46:19</t>
  </si>
  <si>
    <t>05/01/2026 15:49:31</t>
  </si>
  <si>
    <t>05/01/2026 15:51:02</t>
  </si>
  <si>
    <t>05/01/2026 15:51:45</t>
  </si>
  <si>
    <t>05/01/2026 15:57:07</t>
  </si>
  <si>
    <t>05/01/2026 16:14:22</t>
  </si>
  <si>
    <t>23 burghlee terrace</t>
  </si>
  <si>
    <t>05/01/2026 16:21:41</t>
  </si>
  <si>
    <t>05/01/2026 16:37:24</t>
  </si>
  <si>
    <t>79 the murrays brae</t>
  </si>
  <si>
    <t>05/01/2026 16:37:47</t>
  </si>
  <si>
    <t>05/01/2026 16:47:48</t>
  </si>
  <si>
    <t>05/01/2026 16:47:58</t>
  </si>
  <si>
    <t>05/01/2026 16:55:37</t>
  </si>
  <si>
    <t>05/01/2026 17:41:11</t>
  </si>
  <si>
    <t>05/01/2026 17:44:33</t>
  </si>
  <si>
    <t>06/01/2026 07:03:30</t>
  </si>
  <si>
    <t>06/01/2026 07:05:10</t>
  </si>
  <si>
    <t>06/01/2026 07:05:43</t>
  </si>
  <si>
    <t>06/01/2026 07:06:38</t>
  </si>
  <si>
    <t>06/01/2026 07:08:37</t>
  </si>
  <si>
    <t>06/01/2026 07:39:43</t>
  </si>
  <si>
    <t>06/01/2026 07:42:46</t>
  </si>
  <si>
    <t>06/01/2026 07:56:44</t>
  </si>
  <si>
    <t>06/01/2026 08:04:33</t>
  </si>
  <si>
    <t>06/01/2026 08:06:49</t>
  </si>
  <si>
    <t>06/01/2026 08:10:17</t>
  </si>
  <si>
    <t xml:space="preserve">peshy </t>
  </si>
  <si>
    <t>06/01/2026 08:11:09</t>
  </si>
  <si>
    <t>06/01/2026 08:15:49</t>
  </si>
  <si>
    <t>nu gen</t>
  </si>
  <si>
    <t>06/01/2026 08:21:21</t>
  </si>
  <si>
    <t>06/01/2026 08:21:56</t>
  </si>
  <si>
    <t>06/01/2026 08:26:25</t>
  </si>
  <si>
    <t>06/01/2026 08:27:12</t>
  </si>
  <si>
    <t>06/01/2026 08:34:57</t>
  </si>
  <si>
    <t>06/01/2026 08:40:09</t>
  </si>
  <si>
    <t>06/01/2026 08:42:08</t>
  </si>
  <si>
    <t>06/01/2026 08:48:59</t>
  </si>
  <si>
    <t>06/01/2026 08:51:05</t>
  </si>
  <si>
    <t>06/01/2026 09:08:54</t>
  </si>
  <si>
    <t>06/01/2026 09:15:00</t>
  </si>
  <si>
    <t>06/01/2026 09:23:42</t>
  </si>
  <si>
    <t>06/01/2026 09:24:45</t>
  </si>
  <si>
    <t>06/01/2026 09:33:45</t>
  </si>
  <si>
    <t>06/01/2026 09:37:43</t>
  </si>
  <si>
    <t>06/01/2026 09:47:23</t>
  </si>
  <si>
    <t>06/01/2026 09:49:39</t>
  </si>
  <si>
    <t>06/01/2026 09:55:02</t>
  </si>
  <si>
    <t>06/01/2026 09:57:21</t>
  </si>
  <si>
    <t>06/01/2026 10:10:48</t>
  </si>
  <si>
    <t>06/01/2026 10:31:32</t>
  </si>
  <si>
    <t>06/01/2026 10:31:54</t>
  </si>
  <si>
    <t>06/01/2026 10:35:34</t>
  </si>
  <si>
    <t>06/01/2026 10:43:28</t>
  </si>
  <si>
    <t>06/01/2026 10:50:10</t>
  </si>
  <si>
    <t>7 dolomite drive</t>
  </si>
  <si>
    <t>06/01/2026 10:53:53</t>
  </si>
  <si>
    <t>06/01/2026 11:04:50</t>
  </si>
  <si>
    <t>06/01/2026 11:08:18</t>
  </si>
  <si>
    <t>06/01/2026 11:10:03</t>
  </si>
  <si>
    <t>06/01/2026 11:10:43</t>
  </si>
  <si>
    <t>06/01/2026 11:20:17</t>
  </si>
  <si>
    <t>11 drumbrae place</t>
  </si>
  <si>
    <t>06/01/2026 11:20:34</t>
  </si>
  <si>
    <t>06/01/2026 11:30:12</t>
  </si>
  <si>
    <t>06/01/2026 11:39:43</t>
  </si>
  <si>
    <t>06/01/2026 11:47:42</t>
  </si>
  <si>
    <t>06/01/2026 11:58:01</t>
  </si>
  <si>
    <t>06/01/2026 11:58:24</t>
  </si>
  <si>
    <t>06/01/2026 11:59:07</t>
  </si>
  <si>
    <t>06/01/2026 12:00:01</t>
  </si>
  <si>
    <t>06/01/2026 12:00:48</t>
  </si>
  <si>
    <t>06/01/2026 12:01:20</t>
  </si>
  <si>
    <t>06/01/2026 12:02:15</t>
  </si>
  <si>
    <t>06/01/2026 12:39:50</t>
  </si>
  <si>
    <t>06/01/2026 12:43:11</t>
  </si>
  <si>
    <t>06/01/2026 12:47:29</t>
  </si>
  <si>
    <t>29a heriot row</t>
  </si>
  <si>
    <t>06/01/2026 12:49:57</t>
  </si>
  <si>
    <t>06/01/2026 12:51:01</t>
  </si>
  <si>
    <t>06/01/2026 12:52:07</t>
  </si>
  <si>
    <t>06/01/2026 12:59:59</t>
  </si>
  <si>
    <t>06/01/2026 13:10:32</t>
  </si>
  <si>
    <t>06/01/2026 13:38:31</t>
  </si>
  <si>
    <t>25 deantown avenue</t>
  </si>
  <si>
    <t>06/01/2026 13:46:33</t>
  </si>
  <si>
    <t>06/01/2026 13:49:33</t>
  </si>
  <si>
    <t>inverleith terrace</t>
  </si>
  <si>
    <t>06/01/2026 13:53:52</t>
  </si>
  <si>
    <t>06/01/2026 13:57:18</t>
  </si>
  <si>
    <t>06/01/2026 14:04:11</t>
  </si>
  <si>
    <t>06/01/2026 14:43:48</t>
  </si>
  <si>
    <t>7 burnbrae avenue</t>
  </si>
  <si>
    <t>06/01/2026 14:51:59</t>
  </si>
  <si>
    <t>06/01/2026 15:02:20</t>
  </si>
  <si>
    <t>06/01/2026 15:09:37</t>
  </si>
  <si>
    <t>06/01/2026 15:53:41</t>
  </si>
  <si>
    <t>06/01/2026 16:03:40</t>
  </si>
  <si>
    <t>06/01/2026 16:07:03</t>
  </si>
  <si>
    <t>06/01/2026 16:15:41</t>
  </si>
  <si>
    <t>06/01/2026 16:19:44</t>
  </si>
  <si>
    <t>06/01/2026 16:27:24</t>
  </si>
  <si>
    <t>06/01/2026 16:38:15</t>
  </si>
  <si>
    <t>06/01/2026 16:40:17</t>
  </si>
  <si>
    <t>unit ? ramsay colliery</t>
  </si>
  <si>
    <t>06/01/2026 16:51:12</t>
  </si>
  <si>
    <t>06/01/2026 16:56:21</t>
  </si>
  <si>
    <t>06/01/2026 16:57:42</t>
  </si>
  <si>
    <t>06/01/2026 17:00:01</t>
  </si>
  <si>
    <t>07/01/2026 06:05:12</t>
  </si>
  <si>
    <t>07/01/2026 06:05:48</t>
  </si>
  <si>
    <t>07/01/2026 06:22:21</t>
  </si>
  <si>
    <t>07/01/2026 07:00:10</t>
  </si>
  <si>
    <t>07/01/2026 07:12:10</t>
  </si>
  <si>
    <t>07/01/2026 07:17:28</t>
  </si>
  <si>
    <t>07/01/2026 08:00:25</t>
  </si>
  <si>
    <t>07/01/2026 08:02:41</t>
  </si>
  <si>
    <t>edinburgh builders in</t>
  </si>
  <si>
    <t>07/01/2026 08:10:05</t>
  </si>
  <si>
    <t>07/01/2026 08:11:03</t>
  </si>
  <si>
    <t>07/01/2026 08:18:24</t>
  </si>
  <si>
    <t>e12yd 15 lauriston place</t>
  </si>
  <si>
    <t>07/01/2026 08:19:10</t>
  </si>
  <si>
    <t>07/01/2026 08:21:18</t>
  </si>
  <si>
    <t>07/01/2026 08:24:31</t>
  </si>
  <si>
    <t>07/01/2026 08:31:34</t>
  </si>
  <si>
    <t>07/01/2026 08:42:17</t>
  </si>
  <si>
    <t>07/01/2026 08:57:29</t>
  </si>
  <si>
    <t>07/01/2026 09:00:39</t>
  </si>
  <si>
    <t>07/01/2026 09:29:21</t>
  </si>
  <si>
    <t>07/01/2026 09:45:05</t>
  </si>
  <si>
    <t>07/01/2026 09:48:53</t>
  </si>
  <si>
    <t>07/01/2026 09:53:57</t>
  </si>
  <si>
    <t>07/01/2026 09:54:50</t>
  </si>
  <si>
    <t>07/01/2026 10:11:54</t>
  </si>
  <si>
    <t>07/01/2026 10:13:17</t>
  </si>
  <si>
    <t>07/01/2026 10:19:39</t>
  </si>
  <si>
    <t>07/01/2026 10:36:49</t>
  </si>
  <si>
    <t>07/01/2026 10:42:38</t>
  </si>
  <si>
    <t>07/01/2026 11:15:35</t>
  </si>
  <si>
    <t>20 findlay cottages</t>
  </si>
  <si>
    <t>07/01/2026 11:19:03</t>
  </si>
  <si>
    <t>07/01/2026 11:22:45</t>
  </si>
  <si>
    <t>07/01/2026 11:23:36</t>
  </si>
  <si>
    <t>07/01/2026 11:25:55</t>
  </si>
  <si>
    <t>07/01/2026 11:27:27</t>
  </si>
  <si>
    <t>Rg brock</t>
  </si>
  <si>
    <t>07/01/2026 11:28:22</t>
  </si>
  <si>
    <t>07/01/2026 11:36:20</t>
  </si>
  <si>
    <t>07/01/2026 11:36:43</t>
  </si>
  <si>
    <t>07/01/2026 11:38:18</t>
  </si>
  <si>
    <t>07/01/2026 11:47:21</t>
  </si>
  <si>
    <t>07/01/2026 12:13:18</t>
  </si>
  <si>
    <t>07/01/2026 12:13:37</t>
  </si>
  <si>
    <t>07/01/2026 12:21:09</t>
  </si>
  <si>
    <t>07/01/2026 12:21:25</t>
  </si>
  <si>
    <t>07/01/2026 12:22:12</t>
  </si>
  <si>
    <t>07/01/2026 12:23:12</t>
  </si>
  <si>
    <t>07/01/2026 12:24:31</t>
  </si>
  <si>
    <t>07/01/2026 12:31:43</t>
  </si>
  <si>
    <t>07/01/2026 12:42:26</t>
  </si>
  <si>
    <t>07/01/2026 12:57:41</t>
  </si>
  <si>
    <t>07/01/2026 13:15:18</t>
  </si>
  <si>
    <t>07/01/2026 13:26:06</t>
  </si>
  <si>
    <t>07/01/2026 13:41:50</t>
  </si>
  <si>
    <t>07/01/2026 13:42:03</t>
  </si>
  <si>
    <t>07/01/2026 13:45:58</t>
  </si>
  <si>
    <t>27 belgrave road</t>
  </si>
  <si>
    <t>07/01/2026 13:47:32</t>
  </si>
  <si>
    <t>07/01/2026 13:56:01</t>
  </si>
  <si>
    <t>07/01/2026 13:59:45</t>
  </si>
  <si>
    <t>07/01/2026 14:00:46</t>
  </si>
  <si>
    <t>07/01/2026 14:01:16</t>
  </si>
  <si>
    <t>07/01/2026 14:06:57</t>
  </si>
  <si>
    <t>37 charterhall grove</t>
  </si>
  <si>
    <t>07/01/2026 14:17:28</t>
  </si>
  <si>
    <t>49 broomieknowe gardens</t>
  </si>
  <si>
    <t>07/01/2026 14:18:53</t>
  </si>
  <si>
    <t>07/01/2026 14:22:03</t>
  </si>
  <si>
    <t>07/01/2026 15:07:22</t>
  </si>
  <si>
    <t>07/01/2026 15:08:06</t>
  </si>
  <si>
    <t>07/01/2026 15:17:41</t>
  </si>
  <si>
    <t>07/01/2026 15:23:40</t>
  </si>
  <si>
    <t>87/3 south oswald road</t>
  </si>
  <si>
    <t>07/01/2026 15:23:54</t>
  </si>
  <si>
    <t>07/01/2026 15:30:20</t>
  </si>
  <si>
    <t>07/01/2026 15:31:43</t>
  </si>
  <si>
    <t>07/01/2026 15:49:34</t>
  </si>
  <si>
    <t>07/01/2026 16:12:24</t>
  </si>
  <si>
    <t>07/01/2026 16:17:08</t>
  </si>
  <si>
    <t>12 old dalmore gardens</t>
  </si>
  <si>
    <t>07/01/2026 16:18:06</t>
  </si>
  <si>
    <t>07/01/2026 16:27:57</t>
  </si>
  <si>
    <t>07/01/2026 16:46:09</t>
  </si>
  <si>
    <t>07/01/2026 16:47:37</t>
  </si>
  <si>
    <t>07/01/2026 16:58:54</t>
  </si>
  <si>
    <t>07/01/2026 17:02:51</t>
  </si>
  <si>
    <t>07/01/2026 17:18:18</t>
  </si>
  <si>
    <t>07/01/2026 17:19:49</t>
  </si>
  <si>
    <t>08/01/2026 06:44:53</t>
  </si>
  <si>
    <t>08/01/2026 06:46:33</t>
  </si>
  <si>
    <t>08/01/2026 06:52:48</t>
  </si>
  <si>
    <t>08/01/2026 06:54:30</t>
  </si>
  <si>
    <t>08/01/2026 07:01:19</t>
  </si>
  <si>
    <t>08/01/2026 07:26:21</t>
  </si>
  <si>
    <t>08/01/2026 07:40:53</t>
  </si>
  <si>
    <t>08/01/2026 07:46:26</t>
  </si>
  <si>
    <t>08/01/2026 07:48:07</t>
  </si>
  <si>
    <t>08/01/2026 07:50:53</t>
  </si>
  <si>
    <t>08/01/2026 07:54:14</t>
  </si>
  <si>
    <t>2 stoneybank terrace</t>
  </si>
  <si>
    <t>08/01/2026 08:01:17</t>
  </si>
  <si>
    <t>08/01/2026 08:11:23</t>
  </si>
  <si>
    <t>08/01/2026 08:32:02</t>
  </si>
  <si>
    <t>08/01/2026 08:36:54</t>
  </si>
  <si>
    <t>08/01/2026 10:53:35</t>
  </si>
  <si>
    <t>08/01/2026 08:51:20</t>
  </si>
  <si>
    <t>08/01/2026 08:51:54</t>
  </si>
  <si>
    <t>08/01/2026 08:52:27</t>
  </si>
  <si>
    <t>08/01/2026 08:58:31</t>
  </si>
  <si>
    <t>08/01/2026 09:01:43</t>
  </si>
  <si>
    <t>08/01/2026 09:04:51</t>
  </si>
  <si>
    <t>08/01/2026 09:06:46</t>
  </si>
  <si>
    <t>08/01/2026 09:08:09</t>
  </si>
  <si>
    <t>08/01/2026 09:21:26</t>
  </si>
  <si>
    <t>08/01/2026 09:21:56</t>
  </si>
  <si>
    <t>08/01/2026 09:24:36</t>
  </si>
  <si>
    <t>08/01/2026 09:34:08</t>
  </si>
  <si>
    <t>08/01/2026 09:37:37</t>
  </si>
  <si>
    <t>08/01/2026 09:38:25</t>
  </si>
  <si>
    <t>08/01/2026 09:42:49</t>
  </si>
  <si>
    <t>08/01/2026 09:52:59</t>
  </si>
  <si>
    <t>5 baberton mains wynd</t>
  </si>
  <si>
    <t>08/01/2026 09:56:25</t>
  </si>
  <si>
    <t>08/01/2026 10:01:07</t>
  </si>
  <si>
    <t>08/01/2026 10:41:02</t>
  </si>
  <si>
    <t>08/01/2026 10:56:08</t>
  </si>
  <si>
    <t>08/01/2026 10:57:29</t>
  </si>
  <si>
    <t>08/01/2026 11:01:16</t>
  </si>
  <si>
    <t>08/01/2026 11:02:35</t>
  </si>
  <si>
    <t>08/01/2026 11:20:45</t>
  </si>
  <si>
    <t>08/01/2026 11:28:45</t>
  </si>
  <si>
    <t>08/01/2026 11:29:27</t>
  </si>
  <si>
    <t>08/01/2026 11:31:42</t>
  </si>
  <si>
    <t>08/01/2026 11:33:18</t>
  </si>
  <si>
    <t>08/01/2026 11:37:35</t>
  </si>
  <si>
    <t>08/01/2026 11:40:25</t>
  </si>
  <si>
    <t>08/01/2026 11:43:37</t>
  </si>
  <si>
    <t>08/01/2026 11:44:25</t>
  </si>
  <si>
    <t>08/01/2026 11:47:58</t>
  </si>
  <si>
    <t>08/01/2026 11:50:33</t>
  </si>
  <si>
    <t>08/01/2026 12:01:44</t>
  </si>
  <si>
    <t>08/01/2026 12:03:39</t>
  </si>
  <si>
    <t>08/01/2026 12:09:41</t>
  </si>
  <si>
    <t>08/01/2026 12:42:26</t>
  </si>
  <si>
    <t>08/01/2026 12:59:20</t>
  </si>
  <si>
    <t>08/01/2026 13:13:11</t>
  </si>
  <si>
    <t>08/01/2026 13:17:54</t>
  </si>
  <si>
    <t>08/01/2026 13:35:38</t>
  </si>
  <si>
    <t>08/01/2026 13:40:44</t>
  </si>
  <si>
    <t>08/01/2026 13:43:03</t>
  </si>
  <si>
    <t>08/01/2026 13:48:16</t>
  </si>
  <si>
    <t>08/01/2026 13:51:38</t>
  </si>
  <si>
    <t>08/01/2026 14:05:39</t>
  </si>
  <si>
    <t>08/01/2026 14:06:07</t>
  </si>
  <si>
    <t>08/01/2026 14:11:59</t>
  </si>
  <si>
    <t>08/01/2026 14:14:54</t>
  </si>
  <si>
    <t>08/01/2026 14:46:05</t>
  </si>
  <si>
    <t>08/01/2026 14:50:39</t>
  </si>
  <si>
    <t>08/01/2026 14:56:32</t>
  </si>
  <si>
    <t>c plus in</t>
  </si>
  <si>
    <t>08/01/2026 14:59:05</t>
  </si>
  <si>
    <t>08/01/2026 15:03:15</t>
  </si>
  <si>
    <t>08/01/2026 15:28:44</t>
  </si>
  <si>
    <t>08/01/2026 15:35:23</t>
  </si>
  <si>
    <t>12 blackburn road</t>
  </si>
  <si>
    <t>08/01/2026 15:36:48</t>
  </si>
  <si>
    <t>08/01/2026 15:41:10</t>
  </si>
  <si>
    <t>08/01/2026 15:47:14</t>
  </si>
  <si>
    <t>08/01/2026 15:59:04</t>
  </si>
  <si>
    <t>08/01/2026 16:01:16</t>
  </si>
  <si>
    <t>08/01/2026 16:07:56</t>
  </si>
  <si>
    <t>39 allan park</t>
  </si>
  <si>
    <t>08/01/2026 16:14:13</t>
  </si>
  <si>
    <t>08/01/2026 16:17:02</t>
  </si>
  <si>
    <t>08/01/2026 16:17:33</t>
  </si>
  <si>
    <t>08/01/2026 16:33:51</t>
  </si>
  <si>
    <t>08/01/2026 16:41:01</t>
  </si>
  <si>
    <t>08/01/2026 16:43:27</t>
  </si>
  <si>
    <t>4 tipperwell way</t>
  </si>
  <si>
    <t>08/01/2026 16:49:31</t>
  </si>
  <si>
    <t>08/01/2026 16:53:28</t>
  </si>
  <si>
    <t>08/01/2026 16:57:08</t>
  </si>
  <si>
    <t>08/01/2026 17:07:25</t>
  </si>
  <si>
    <t>09/01/2026 06:45:01</t>
  </si>
  <si>
    <t>09/01/2026 06:47:31</t>
  </si>
  <si>
    <t>09/01/2026 06:48:33</t>
  </si>
  <si>
    <t>09/01/2026 06:53:36</t>
  </si>
  <si>
    <t>09/01/2026 06:56:23</t>
  </si>
  <si>
    <t>09/01/2026 07:26:39</t>
  </si>
  <si>
    <t>09/01/2026 07:31:32</t>
  </si>
  <si>
    <t>09/01/2026 07:50:08</t>
  </si>
  <si>
    <t>09/01/2026 07:55:02</t>
  </si>
  <si>
    <t>9 wester broom ave</t>
  </si>
  <si>
    <t>09/01/2026 07:55:23</t>
  </si>
  <si>
    <t>22 christiemiller avenue</t>
  </si>
  <si>
    <t>09/01/2026 07:57:44</t>
  </si>
  <si>
    <t>09/01/2026 08:05:09</t>
  </si>
  <si>
    <t>09/01/2026 08:05:39</t>
  </si>
  <si>
    <t>09/01/2026 08:07:09</t>
  </si>
  <si>
    <t>09/01/2026 08:12:27</t>
  </si>
  <si>
    <t>09/01/2026 08:23:14</t>
  </si>
  <si>
    <t>09/01/2026 08:27:02</t>
  </si>
  <si>
    <t>09/01/2026 08:41:25</t>
  </si>
  <si>
    <t>09/01/2026 08:47:39</t>
  </si>
  <si>
    <t>09/01/2026 08:53:12</t>
  </si>
  <si>
    <t>09/01/2026 08:56:16</t>
  </si>
  <si>
    <t>09/01/2026 08:57:55</t>
  </si>
  <si>
    <t>09/01/2026 09:05:01</t>
  </si>
  <si>
    <t>09/01/2026 09:08:37</t>
  </si>
  <si>
    <t>09/01/2026 09:12:04</t>
  </si>
  <si>
    <t>09/01/2026 09:18:21</t>
  </si>
  <si>
    <t>09/01/2026 09:59:50</t>
  </si>
  <si>
    <t>unit 4 hardengreen ind estate</t>
  </si>
  <si>
    <t>09/01/2026 10:09:07</t>
  </si>
  <si>
    <t>09/01/2026 10:22:52</t>
  </si>
  <si>
    <t>09/01/2026 10:31:57</t>
  </si>
  <si>
    <t>09/01/2026 10:32:37</t>
  </si>
  <si>
    <t>09/01/2026 10:33:28</t>
  </si>
  <si>
    <t>09/01/2026 10:48:31</t>
  </si>
  <si>
    <t>09/01/2026 10:53:04</t>
  </si>
  <si>
    <t>09/01/2026 11:02:32</t>
  </si>
  <si>
    <t>09/01/2026 11:14:04</t>
  </si>
  <si>
    <t>09/01/2026 11:14:17</t>
  </si>
  <si>
    <t>09/01/2026 11:16:18</t>
  </si>
  <si>
    <t>23 galt terrace</t>
  </si>
  <si>
    <t>09/01/2026 11:19:02</t>
  </si>
  <si>
    <t>09/01/2026 11:19:24</t>
  </si>
  <si>
    <t>09/01/2026 11:20:14</t>
  </si>
  <si>
    <t>09/01/2026 11:21:41</t>
  </si>
  <si>
    <t>09/01/2026 11:24:56</t>
  </si>
  <si>
    <t>09/01/2026 11:25:12</t>
  </si>
  <si>
    <t>09/01/2026 11:31:08</t>
  </si>
  <si>
    <t>09/01/2026 11:33:21</t>
  </si>
  <si>
    <t>09/01/2026 11:35:55</t>
  </si>
  <si>
    <t>SCREEN SAID 3500</t>
  </si>
  <si>
    <t>09/01/2026 11:40:49</t>
  </si>
  <si>
    <t>09/01/2026 11:55:43</t>
  </si>
  <si>
    <t>screen said 3080</t>
  </si>
  <si>
    <t>09/01/2026 11:59:12</t>
  </si>
  <si>
    <t>09/01/2026 12:04:10</t>
  </si>
  <si>
    <t>09/01/2026 12:10:40</t>
  </si>
  <si>
    <t>09/01/2026 12:10:58</t>
  </si>
  <si>
    <t>09/01/2026 12:13:27</t>
  </si>
  <si>
    <t>09/01/2026 12:14:43</t>
  </si>
  <si>
    <t>09/01/2026 12:17:31</t>
  </si>
  <si>
    <t>09/01/2026 12:17:57</t>
  </si>
  <si>
    <t>09/01/2026 12:18:11</t>
  </si>
  <si>
    <t>09/01/2026 12:19:08</t>
  </si>
  <si>
    <t>09/01/2026 12:21:09</t>
  </si>
  <si>
    <t>09/01/2026 12:28:08</t>
  </si>
  <si>
    <t>09/01/2026 12:31:55</t>
  </si>
  <si>
    <t>09/01/2026 12:46:38</t>
  </si>
  <si>
    <t>6 malta terrace</t>
  </si>
  <si>
    <t>09/01/2026 12:50:09</t>
  </si>
  <si>
    <t>09/01/2026 13:33:01</t>
  </si>
  <si>
    <t>09/01/2026 13:33:20</t>
  </si>
  <si>
    <t>09/01/2026 13:42:30</t>
  </si>
  <si>
    <t>09/01/2026 13:58:33</t>
  </si>
  <si>
    <t>09/01/2026 14:05:58</t>
  </si>
  <si>
    <t>09/01/2026 14:09:25</t>
  </si>
  <si>
    <t>09/01/2026 14:21:13</t>
  </si>
  <si>
    <t>09/01/2026 14:25:00</t>
  </si>
  <si>
    <t>09/01/2026 14:40:14</t>
  </si>
  <si>
    <t>09/01/2026 14:45:55</t>
  </si>
  <si>
    <t>09/01/2026 14:48:08</t>
  </si>
  <si>
    <t>21 fairbrae</t>
  </si>
  <si>
    <t>09/01/2026 14:49:38</t>
  </si>
  <si>
    <t>09/01/2026 14:53:13</t>
  </si>
  <si>
    <t>09/01/2026 15:01:09</t>
  </si>
  <si>
    <t>09/01/2026 15:08:14</t>
  </si>
  <si>
    <t>09/01/2026 15:12:14</t>
  </si>
  <si>
    <t>09/01/2026 15:26:36</t>
  </si>
  <si>
    <t>118 buckstone terrace</t>
  </si>
  <si>
    <t>09/01/2026 16:00:53</t>
  </si>
  <si>
    <t>11 drum brae place</t>
  </si>
  <si>
    <t>09/01/2026 16:10:04</t>
  </si>
  <si>
    <t>09/01/2026 16:10:55</t>
  </si>
  <si>
    <t>09/01/2026 16:13:28</t>
  </si>
  <si>
    <t>09/01/2026 16:15:04</t>
  </si>
  <si>
    <t>09/01/2026 16:24:47</t>
  </si>
  <si>
    <t>09/01/2026 16:28:40</t>
  </si>
  <si>
    <t>09/01/2026 16:29:53</t>
  </si>
  <si>
    <t>09/01/2026 16:30:26</t>
  </si>
  <si>
    <t>10/01/2026 07:03:57</t>
  </si>
  <si>
    <t>10/01/2026 07:04:39</t>
  </si>
  <si>
    <t>10/01/2026 07:20:46</t>
  </si>
  <si>
    <t>10/01/2026 09:07:33</t>
  </si>
  <si>
    <t>10/01/2026 09:25:12</t>
  </si>
  <si>
    <t>10/01/2026 09:51:20</t>
  </si>
  <si>
    <t>10/01/2026 09:58:25</t>
  </si>
  <si>
    <t>10/01/2026 10:37:58</t>
  </si>
  <si>
    <t>10/01/2026 11:06:35</t>
  </si>
  <si>
    <t>10/01/2026 11:12:50</t>
  </si>
  <si>
    <t>10/01/2026 11:47:47</t>
  </si>
  <si>
    <t>loop in cardboard SG67 WRT</t>
  </si>
  <si>
    <t>10/01/2026 11:58:44</t>
  </si>
  <si>
    <t>10/01/2026 12:00:03</t>
  </si>
  <si>
    <t>loop in waste SG67 WRT</t>
  </si>
  <si>
    <t>10/01/2026 12:12:55</t>
  </si>
  <si>
    <t>10/01/2026 12:28:07</t>
  </si>
  <si>
    <t>12/01/2026 06:54:30</t>
  </si>
  <si>
    <t>12/01/2026 06:55:33</t>
  </si>
  <si>
    <t>12/01/2026 06:58:06</t>
  </si>
  <si>
    <t>12/01/2026 07:27:35</t>
  </si>
  <si>
    <t>12/01/2026 07:34:12</t>
  </si>
  <si>
    <t>12/01/2026 07:57:37</t>
  </si>
  <si>
    <t>12/01/2026 08:21:48</t>
  </si>
  <si>
    <t>12/01/2026 08:32:21</t>
  </si>
  <si>
    <t>12/01/2026 08:34:45</t>
  </si>
  <si>
    <t>12/01/2026 08:35:06</t>
  </si>
  <si>
    <t>12/01/2026 08:46:24</t>
  </si>
  <si>
    <t>12/01/2026 08:48:13</t>
  </si>
  <si>
    <t>12/01/2026 08:50:36</t>
  </si>
  <si>
    <t>12/01/2026 08:52:14</t>
  </si>
  <si>
    <t>2 robertson avenue</t>
  </si>
  <si>
    <t>12/01/2026 09:18:41</t>
  </si>
  <si>
    <t>12/01/2026 09:39:42</t>
  </si>
  <si>
    <t>12/01/2026 09:41:42</t>
  </si>
  <si>
    <t>12/01/2026 09:45:20</t>
  </si>
  <si>
    <t>3 new cut rigg</t>
  </si>
  <si>
    <t>12/01/2026 09:49:37</t>
  </si>
  <si>
    <t>12/01/2026 09:56:25</t>
  </si>
  <si>
    <t>12/01/2026 09:58:54</t>
  </si>
  <si>
    <t>12/01/2026 10:24:02</t>
  </si>
  <si>
    <t>12/01/2026 10:38:41</t>
  </si>
  <si>
    <t>7 queen's road</t>
  </si>
  <si>
    <t>12/01/2026 10:43:31</t>
  </si>
  <si>
    <t>12/01/2026 10:46:43</t>
  </si>
  <si>
    <t>12/01/2026 10:48:59</t>
  </si>
  <si>
    <t>12/01/2026 10:52:25</t>
  </si>
  <si>
    <t>12/01/2026 10:55:12</t>
  </si>
  <si>
    <t>12/01/2026 10:57:37</t>
  </si>
  <si>
    <t>12/01/2026 11:09:16</t>
  </si>
  <si>
    <t>12/01/2026 11:21:17</t>
  </si>
  <si>
    <t>12/01/2026 11:26:37</t>
  </si>
  <si>
    <t>12/01/2026 11:28:12</t>
  </si>
  <si>
    <t>12/01/2026 11:28:25</t>
  </si>
  <si>
    <t>12/01/2026 11:32:56</t>
  </si>
  <si>
    <t>12/01/2026 11:41:01</t>
  </si>
  <si>
    <t>12/01/2026 11:50:06</t>
  </si>
  <si>
    <t>12/01/2026 11:58:30</t>
  </si>
  <si>
    <t>12/01/2026 12:12:06</t>
  </si>
  <si>
    <t>12/01/2026 12:23:54</t>
  </si>
  <si>
    <t>12/01/2026 12:24:55</t>
  </si>
  <si>
    <t>12/01/2026 12:37:35</t>
  </si>
  <si>
    <t>12/01/2026 12:37:58</t>
  </si>
  <si>
    <t>12/01/2026 12:44:51</t>
  </si>
  <si>
    <t>12/01/2026 13:35:07</t>
  </si>
  <si>
    <t>9 cammo gardens</t>
  </si>
  <si>
    <t>12/01/2026 13:39:37</t>
  </si>
  <si>
    <t>12/01/2026 13:50:32</t>
  </si>
  <si>
    <t>38 kirkhill terrace</t>
  </si>
  <si>
    <t>12/01/2026 13:51:12</t>
  </si>
  <si>
    <t>12/01/2026 13:51:36</t>
  </si>
  <si>
    <t>12/01/2026 14:05:14</t>
  </si>
  <si>
    <t>12/01/2026 14:06:11</t>
  </si>
  <si>
    <t>12/01/2026 14:07:31</t>
  </si>
  <si>
    <t>12/01/2026 14:11:15</t>
  </si>
  <si>
    <t>12/01/2026 14:26:32</t>
  </si>
  <si>
    <t>12/01/2026 14:33:04</t>
  </si>
  <si>
    <t>12/01/2026 14:37:25</t>
  </si>
  <si>
    <t>12/01/2026 14:41:58</t>
  </si>
  <si>
    <t>12/01/2026 14:43:39</t>
  </si>
  <si>
    <t>12/01/2026 15:03:13</t>
  </si>
  <si>
    <t>12/01/2026 15:40:02</t>
  </si>
  <si>
    <t>12/01/2026 15:44:12</t>
  </si>
  <si>
    <t>12/01/2026 15:50:02</t>
  </si>
  <si>
    <t>46 marine drive</t>
  </si>
  <si>
    <t>12/01/2026 15:51:38</t>
  </si>
  <si>
    <t>12/01/2026 15:53:09</t>
  </si>
  <si>
    <t>39 merchiston crescent</t>
  </si>
  <si>
    <t>12/01/2026 15:54:03</t>
  </si>
  <si>
    <t>12/01/2026 15:56:26</t>
  </si>
  <si>
    <t>12/01/2026 16:39:06</t>
  </si>
  <si>
    <t>12/01/2026 16:43:56</t>
  </si>
  <si>
    <t>12/01/2026 16:56:51</t>
  </si>
  <si>
    <t>12/01/2026 17:03:29</t>
  </si>
  <si>
    <t>13/01/2026 06:49:37</t>
  </si>
  <si>
    <t>13/01/2026 06:50:34</t>
  </si>
  <si>
    <t>13/01/2026 06:53:04</t>
  </si>
  <si>
    <t>13/01/2026 06:54:29</t>
  </si>
  <si>
    <t>13/01/2026 07:49:46</t>
  </si>
  <si>
    <t>13/01/2026 08:04:38</t>
  </si>
  <si>
    <t>13/01/2026 08:18:07</t>
  </si>
  <si>
    <t>13/01/2026 08:31:51</t>
  </si>
  <si>
    <t>13/01/2026 08:43:04</t>
  </si>
  <si>
    <t>13/01/2026 08:45:14</t>
  </si>
  <si>
    <t>13/01/2026 08:50:49</t>
  </si>
  <si>
    <t>13/01/2026 08:53:30</t>
  </si>
  <si>
    <t>13/01/2026 08:55:15</t>
  </si>
  <si>
    <t>13/01/2026 09:13:11</t>
  </si>
  <si>
    <t>13/01/2026 09:19:38</t>
  </si>
  <si>
    <t>13/01/2026 09:21:04</t>
  </si>
  <si>
    <t>13/01/2026 09:40:30</t>
  </si>
  <si>
    <t>13/01/2026 09:44:28</t>
  </si>
  <si>
    <t>13/01/2026 09:50:57</t>
  </si>
  <si>
    <t>13/01/2026 10:04:30</t>
  </si>
  <si>
    <t>13/01/2026 10:14:22</t>
  </si>
  <si>
    <t>13/01/2026 10:14:44</t>
  </si>
  <si>
    <t>13/01/2026 10:29:27</t>
  </si>
  <si>
    <t>13/01/2026 10:36:09</t>
  </si>
  <si>
    <t>13/01/2026 10:36:46</t>
  </si>
  <si>
    <t>13/01/2026 10:42:20</t>
  </si>
  <si>
    <t>13/01/2026 10:43:48</t>
  </si>
  <si>
    <t>13/01/2026 10:46:51</t>
  </si>
  <si>
    <t>13/01/2026 10:53:03</t>
  </si>
  <si>
    <t>13/01/2026 10:55:30</t>
  </si>
  <si>
    <t>13/01/2026 11:07:09</t>
  </si>
  <si>
    <t>13/01/2026 11:11:31</t>
  </si>
  <si>
    <t>13/01/2026 11:11:48</t>
  </si>
  <si>
    <t>13/01/2026 11:12:40</t>
  </si>
  <si>
    <t>13/01/2026 11:17:18</t>
  </si>
  <si>
    <t>13/01/2026 11:26:26</t>
  </si>
  <si>
    <t>13/01/2026 11:27:11</t>
  </si>
  <si>
    <t>13/01/2026 11:32:34</t>
  </si>
  <si>
    <t>13/01/2026 11:33:32</t>
  </si>
  <si>
    <t>13/01/2026 11:37:27</t>
  </si>
  <si>
    <t>13/01/2026 11:40:33</t>
  </si>
  <si>
    <t>13/01/2026 11:42:36</t>
  </si>
  <si>
    <t>13/01/2026 11:47:00</t>
  </si>
  <si>
    <t>13/01/2026 11:49:10</t>
  </si>
  <si>
    <t>13/01/2026 12:02:33</t>
  </si>
  <si>
    <t>13/01/2026 12:10:15</t>
  </si>
  <si>
    <t>McKenzie's</t>
  </si>
  <si>
    <t>13/01/2026 13:13:50</t>
  </si>
  <si>
    <t>13/01/2026 13:18:23</t>
  </si>
  <si>
    <t>13/01/2026 13:24:41</t>
  </si>
  <si>
    <t>13/01/2026 13:34:51</t>
  </si>
  <si>
    <t>13/01/2026 13:41:33</t>
  </si>
  <si>
    <t>13/01/2026 13:51:34</t>
  </si>
  <si>
    <t>13/01/2026 13:58:42</t>
  </si>
  <si>
    <t>13/01/2026 14:04:45</t>
  </si>
  <si>
    <t>13/01/2026 14:06:52</t>
  </si>
  <si>
    <t>13/01/2026 14:18:17</t>
  </si>
  <si>
    <t>13/01/2026 14:42:59</t>
  </si>
  <si>
    <t>Tunc with cardboard and door</t>
  </si>
  <si>
    <t>13/01/2026 14:45:43</t>
  </si>
  <si>
    <t>13/01/2026 14:55:37</t>
  </si>
  <si>
    <t>13/01/2026 14:57:20</t>
  </si>
  <si>
    <t>13/01/2026 15:04:04</t>
  </si>
  <si>
    <t>13/01/2026 15:07:33</t>
  </si>
  <si>
    <t>13/01/2026 15:13:09</t>
  </si>
  <si>
    <t>13/01/2026 15:17:45</t>
  </si>
  <si>
    <t>cage van in Torsance Road</t>
  </si>
  <si>
    <t>13/01/2026 15:19:14</t>
  </si>
  <si>
    <t>13/01/2026 15:22:45</t>
  </si>
  <si>
    <t>Cage van empty Torsance Road</t>
  </si>
  <si>
    <t>13/01/2026 15:23:40</t>
  </si>
  <si>
    <t>13/01/2026 15:27:20</t>
  </si>
  <si>
    <t>13/01/2026 15:34:42</t>
  </si>
  <si>
    <t>13/01/2026 16:03:57</t>
  </si>
  <si>
    <t>13/01/2026 16:12:51</t>
  </si>
  <si>
    <t>13/01/2026 16:26:40</t>
  </si>
  <si>
    <t>13/01/2026 16:44:19</t>
  </si>
  <si>
    <t>13/01/2026 16:52:00</t>
  </si>
  <si>
    <t>13/01/2026 16:55:51</t>
  </si>
  <si>
    <t>13/01/2026 16:58:20</t>
  </si>
  <si>
    <t>14/01/2026 06:45:26</t>
  </si>
  <si>
    <t>14/01/2026 06:49:43</t>
  </si>
  <si>
    <t>14/01/2026 06:56:27</t>
  </si>
  <si>
    <t>14/01/2026 07:02:49</t>
  </si>
  <si>
    <t>14/01/2026 07:09:27</t>
  </si>
  <si>
    <t>14/01/2026 07:53:53</t>
  </si>
  <si>
    <t>14/01/2026 07:59:50</t>
  </si>
  <si>
    <t>14/01/2026 08:12:56</t>
  </si>
  <si>
    <t>14/01/2026 08:17:57</t>
  </si>
  <si>
    <t>14/01/2026 08:24:29</t>
  </si>
  <si>
    <t>14/01/2026 08:26:25</t>
  </si>
  <si>
    <t>97-98 princes street</t>
  </si>
  <si>
    <t>14/01/2026 08:32:55</t>
  </si>
  <si>
    <t>14/01/2026 08:35:10</t>
  </si>
  <si>
    <t>14/01/2026 08:37:39</t>
  </si>
  <si>
    <t>14/01/2026 08:40:12</t>
  </si>
  <si>
    <t>14/01/2026 08:42:22</t>
  </si>
  <si>
    <t>14/01/2026 08:55:46</t>
  </si>
  <si>
    <t>14/01/2026 08:57:15</t>
  </si>
  <si>
    <t>14/01/2026 09:02:55</t>
  </si>
  <si>
    <t>14/01/2026 09:04:18</t>
  </si>
  <si>
    <t>14/01/2026 09:07:46</t>
  </si>
  <si>
    <t>14/01/2026 09:23:23</t>
  </si>
  <si>
    <t>14/01/2026 09:26:11</t>
  </si>
  <si>
    <t>14/01/2026 09:33:21</t>
  </si>
  <si>
    <t>14/01/2026 09:42:30</t>
  </si>
  <si>
    <t>crescent</t>
  </si>
  <si>
    <t>14/01/2026 09:42:54</t>
  </si>
  <si>
    <t>6 dalton court</t>
  </si>
  <si>
    <t>14/01/2026 09:52:08</t>
  </si>
  <si>
    <t>14/01/2026 09:52:29</t>
  </si>
  <si>
    <t>14/01/2026 09:57:00</t>
  </si>
  <si>
    <t>14/01/2026 09:58:09</t>
  </si>
  <si>
    <t>14/01/2026 09:59:53</t>
  </si>
  <si>
    <t>14/01/2026 10:02:14</t>
  </si>
  <si>
    <t>14/01/2026 10:09:54</t>
  </si>
  <si>
    <t>14/01/2026 10:20:06</t>
  </si>
  <si>
    <t>44 whitehill street</t>
  </si>
  <si>
    <t>14/01/2026 10:20:26</t>
  </si>
  <si>
    <t>14/01/2026 10:34:29</t>
  </si>
  <si>
    <t>14/01/2026 10:41:52</t>
  </si>
  <si>
    <t>14/01/2026 11:06:14</t>
  </si>
  <si>
    <t>14/01/2026 11:13:27</t>
  </si>
  <si>
    <t>14/01/2026 11:14:05</t>
  </si>
  <si>
    <t>14/01/2026 11:16:30</t>
  </si>
  <si>
    <t>14/01/2026 11:17:43</t>
  </si>
  <si>
    <t>14/01/2026 11:19:24</t>
  </si>
  <si>
    <t>14/01/2026 11:19:42</t>
  </si>
  <si>
    <t>14/01/2026 11:21:47</t>
  </si>
  <si>
    <t>14/01/2026 11:23:23</t>
  </si>
  <si>
    <t>14/01/2026 11:25:01</t>
  </si>
  <si>
    <t>14/01/2026 11:29:05</t>
  </si>
  <si>
    <t>14/01/2026 11:29:56</t>
  </si>
  <si>
    <t>14/01/2026 11:30:41</t>
  </si>
  <si>
    <t>14/01/2026 11:34:47</t>
  </si>
  <si>
    <t>14/01/2026 11:36:50</t>
  </si>
  <si>
    <t>14/01/2026 11:39:39</t>
  </si>
  <si>
    <t>14/01/2026 11:49:45</t>
  </si>
  <si>
    <t>14/01/2026 11:58:05</t>
  </si>
  <si>
    <t>14/01/2026 12:26:32</t>
  </si>
  <si>
    <t>14/01/2026 12:29:40</t>
  </si>
  <si>
    <t>14/01/2026 12:35:26</t>
  </si>
  <si>
    <t>14/01/2026 12:39:30</t>
  </si>
  <si>
    <t>Mckenzie's</t>
  </si>
  <si>
    <t>14/01/2026 12:43:33</t>
  </si>
  <si>
    <t>14/01/2026 12:44:06</t>
  </si>
  <si>
    <t>14/01/2026 12:52:09</t>
  </si>
  <si>
    <t>14/01/2026 13:03:05</t>
  </si>
  <si>
    <t>14/01/2026 13:21:58</t>
  </si>
  <si>
    <t>46 gordon road</t>
  </si>
  <si>
    <t>14/01/2026 13:38:23</t>
  </si>
  <si>
    <t>14/01/2026 13:44:04</t>
  </si>
  <si>
    <t>14/01/2026 14:05:35</t>
  </si>
  <si>
    <t>14/01/2026 14:40:27</t>
  </si>
  <si>
    <t>14/01/2026 14:44:20</t>
  </si>
  <si>
    <t>14/01/2026 15:18:33</t>
  </si>
  <si>
    <t>14/01/2026 15:28:56</t>
  </si>
  <si>
    <t>14/01/2026 15:29:30</t>
  </si>
  <si>
    <t>14/01/2026 15:34:15</t>
  </si>
  <si>
    <t>14/01/2026 15:40:55</t>
  </si>
  <si>
    <t>198 drumbrae drive</t>
  </si>
  <si>
    <t>14/01/2026 15:41:38</t>
  </si>
  <si>
    <t>14/01/2026 15:45:04</t>
  </si>
  <si>
    <t>14/01/2026 15:46:26</t>
  </si>
  <si>
    <t>14/01/2026 15:50:08</t>
  </si>
  <si>
    <t>14/01/2026 15:57:32</t>
  </si>
  <si>
    <t>14/01/2026 16:05:36</t>
  </si>
  <si>
    <t>14/01/2026 16:13:48</t>
  </si>
  <si>
    <t>14/01/2026 16:20:59</t>
  </si>
  <si>
    <t>14/01/2026 16:52:51</t>
  </si>
  <si>
    <t>8a broughton place</t>
  </si>
  <si>
    <t>14/01/2026 17:01:12</t>
  </si>
  <si>
    <t>14/01/2026 17:01:48</t>
  </si>
  <si>
    <t>14/01/2026 17:01:58</t>
  </si>
  <si>
    <t>15/01/2026 06:44:18</t>
  </si>
  <si>
    <t>15/01/2026 06:48:18</t>
  </si>
  <si>
    <t>15/01/2026 06:51:24</t>
  </si>
  <si>
    <t>15/01/2026 06:52:54</t>
  </si>
  <si>
    <t>15/01/2026 06:53:21</t>
  </si>
  <si>
    <t>15/01/2026 06:54:46</t>
  </si>
  <si>
    <t>15/01/2026 07:31:57</t>
  </si>
  <si>
    <t>Po18 tsz waste</t>
  </si>
  <si>
    <t>15/01/2026 07:32:56</t>
  </si>
  <si>
    <t xml:space="preserve">57 high street </t>
  </si>
  <si>
    <t>15/01/2026 07:49:29</t>
  </si>
  <si>
    <t>15/01/2026 07:57:47</t>
  </si>
  <si>
    <t>15/01/2026 08:16:18</t>
  </si>
  <si>
    <t>enviro house 1</t>
  </si>
  <si>
    <t>15/01/2026 08:17:39</t>
  </si>
  <si>
    <t>enviro house 2</t>
  </si>
  <si>
    <t>15/01/2026 08:29:06</t>
  </si>
  <si>
    <t>15/01/2026 08:29:48</t>
  </si>
  <si>
    <t>15/01/2026 08:30:10</t>
  </si>
  <si>
    <t>15/01/2026 08:33:40</t>
  </si>
  <si>
    <t>15 malachi gait</t>
  </si>
  <si>
    <t>15/01/2026 08:37:34</t>
  </si>
  <si>
    <t>15/01/2026 08:37:59</t>
  </si>
  <si>
    <t>15/01/2026 08:38:20</t>
  </si>
  <si>
    <t>15/01/2026 08:48:29</t>
  </si>
  <si>
    <t>15/01/2026 08:49:52</t>
  </si>
  <si>
    <t>15/01/2026 08:50:40</t>
  </si>
  <si>
    <t>15/01/2026 08:52:11</t>
  </si>
  <si>
    <t>15/01/2026 08:54:08</t>
  </si>
  <si>
    <t>15/01/2026 08:58:03</t>
  </si>
  <si>
    <t>15/01/2026 09:01:54</t>
  </si>
  <si>
    <t>15/01/2026 09:02:17</t>
  </si>
  <si>
    <t>15/01/2026 09:03:57</t>
  </si>
  <si>
    <t>15/01/2026 09:08:41</t>
  </si>
  <si>
    <t>15/01/2026 09:12:05</t>
  </si>
  <si>
    <t>15/01/2026 09:13:53</t>
  </si>
  <si>
    <t>15/01/2026 09:19:04</t>
  </si>
  <si>
    <t>Murdoch 14</t>
  </si>
  <si>
    <t>15/01/2026 09:23:30</t>
  </si>
  <si>
    <t>15/01/2026 09:41:38</t>
  </si>
  <si>
    <t>15/01/2026 09:49:36</t>
  </si>
  <si>
    <t>15/01/2026 10:02:11</t>
  </si>
  <si>
    <t>15/01/2026 10:13:54</t>
  </si>
  <si>
    <t>30 old kirk road</t>
  </si>
  <si>
    <t>15/01/2026 10:20:03</t>
  </si>
  <si>
    <t>15/01/2026 10:26:05</t>
  </si>
  <si>
    <t>182 south gyle mains</t>
  </si>
  <si>
    <t>15/01/2026 10:26:26</t>
  </si>
  <si>
    <t>15/01/2026 10:33:25</t>
  </si>
  <si>
    <t>3 quarrybank</t>
  </si>
  <si>
    <t>15/01/2026 10:35:58</t>
  </si>
  <si>
    <t>15/01/2026 10:44:12</t>
  </si>
  <si>
    <t>15/01/2026 10:45:29</t>
  </si>
  <si>
    <t>15/01/2026 10:53:26</t>
  </si>
  <si>
    <t>15/01/2026 11:09:38</t>
  </si>
  <si>
    <t>15/01/2026 11:14:02</t>
  </si>
  <si>
    <t>15/01/2026 11:21:30</t>
  </si>
  <si>
    <t xml:space="preserve">poltonhall ind </t>
  </si>
  <si>
    <t>15/01/2026 11:21:51</t>
  </si>
  <si>
    <t>15/01/2026 11:22:03</t>
  </si>
  <si>
    <t>15/01/2026 11:25:07</t>
  </si>
  <si>
    <t>15/01/2026 11:28:26</t>
  </si>
  <si>
    <t>15/01/2026 11:29:33</t>
  </si>
  <si>
    <t>15/01/2026 11:34:25</t>
  </si>
  <si>
    <t>15/01/2026 11:44:28</t>
  </si>
  <si>
    <t>517 lanark road</t>
  </si>
  <si>
    <t>15/01/2026 11:48:05</t>
  </si>
  <si>
    <t>15/01/2026 11:59:13</t>
  </si>
  <si>
    <t>15/01/2026 12:10:56</t>
  </si>
  <si>
    <t>15/01/2026 12:18:04</t>
  </si>
  <si>
    <t>15/01/2026 12:32:18</t>
  </si>
  <si>
    <t>15/01/2026 12:37:02</t>
  </si>
  <si>
    <t>15/01/2026 13:01:47</t>
  </si>
  <si>
    <t>15/01/2026 13:02:33</t>
  </si>
  <si>
    <t>15/01/2026 13:05:17</t>
  </si>
  <si>
    <t>Po18 tsz cardboard</t>
  </si>
  <si>
    <t>15/01/2026 13:06:35</t>
  </si>
  <si>
    <t>15/01/2026 13:32:18</t>
  </si>
  <si>
    <t>15/01/2026 13:41:47</t>
  </si>
  <si>
    <t>15/01/2026 13:56:22</t>
  </si>
  <si>
    <t>15/01/2026 13:56:44</t>
  </si>
  <si>
    <t>15/01/2026 13:57:29</t>
  </si>
  <si>
    <t>15/01/2026 14:07:00</t>
  </si>
  <si>
    <t>15/01/2026 14:08:20</t>
  </si>
  <si>
    <t>15/01/2026 14:10:00</t>
  </si>
  <si>
    <t>15/01/2026 14:17:07</t>
  </si>
  <si>
    <t>15/01/2026 14:22:26</t>
  </si>
  <si>
    <t>140 drum brae drive</t>
  </si>
  <si>
    <t>15/01/2026 14:24:46</t>
  </si>
  <si>
    <t>15/01/2026 14:31:57</t>
  </si>
  <si>
    <t>15/01/2026 14:34:25</t>
  </si>
  <si>
    <t>15/01/2026 14:38:44</t>
  </si>
  <si>
    <t>15/01/2026 14:40:49</t>
  </si>
  <si>
    <t>15/01/2026 14:42:31</t>
  </si>
  <si>
    <t>15/01/2026 14:45:48</t>
  </si>
  <si>
    <t>15/01/2026 14:51:22</t>
  </si>
  <si>
    <t>15/01/2026 14:52:06</t>
  </si>
  <si>
    <t>15/01/2026 14:53:18</t>
  </si>
  <si>
    <t>15/01/2026 14:57:57</t>
  </si>
  <si>
    <t>15/01/2026 14:59:27</t>
  </si>
  <si>
    <t>15/01/2026 15:07:05</t>
  </si>
  <si>
    <t>15/01/2026 15:11:35</t>
  </si>
  <si>
    <t>15/01/2026 15:18:31</t>
  </si>
  <si>
    <t>15/01/2026 15:27:18</t>
  </si>
  <si>
    <t>15/01/2026 15:37:14</t>
  </si>
  <si>
    <t>Murdoch 8</t>
  </si>
  <si>
    <t>15/01/2026 15:58:01</t>
  </si>
  <si>
    <t>edin builders 1</t>
  </si>
  <si>
    <t>15/01/2026 15:58:27</t>
  </si>
  <si>
    <t>edin builders 2</t>
  </si>
  <si>
    <t>15/01/2026 16:01:28</t>
  </si>
  <si>
    <t>15/01/2026 16:02:11</t>
  </si>
  <si>
    <t>15/01/2026 16:05:34</t>
  </si>
  <si>
    <t>15/01/2026 16:07:25</t>
  </si>
  <si>
    <t>15/01/2026 16:07:47</t>
  </si>
  <si>
    <t>15/01/2026 16:14:19</t>
  </si>
  <si>
    <t>15/01/2026 16:14:48</t>
  </si>
  <si>
    <t>15/01/2026 16:14:57</t>
  </si>
  <si>
    <t>15/01/2026 16:21:01</t>
  </si>
  <si>
    <t>15/01/2026 16:40:40</t>
  </si>
  <si>
    <t>14 polton road</t>
  </si>
  <si>
    <t>15/01/2026 16:41:40</t>
  </si>
  <si>
    <t>15/01/2026 16:49:07</t>
  </si>
  <si>
    <t>15/01/2026 16:50:06</t>
  </si>
  <si>
    <t>15/01/2026 16:53:57</t>
  </si>
  <si>
    <t>15/01/2026 16:54:14</t>
  </si>
  <si>
    <t>15/01/2026 16:55:25</t>
  </si>
  <si>
    <t>15/01/2026 17:02:44</t>
  </si>
  <si>
    <t>15/01/2026 17:04:51</t>
  </si>
  <si>
    <t>16/01/2026 06:41:42</t>
  </si>
  <si>
    <t>16/01/2026 06:48:53</t>
  </si>
  <si>
    <t>16/01/2026 06:51:26</t>
  </si>
  <si>
    <t>16/01/2026 06:54:09</t>
  </si>
  <si>
    <t>16/01/2026 06:56:07</t>
  </si>
  <si>
    <t>16/01/2026 07:02:55</t>
  </si>
  <si>
    <t>16/01/2026 07:14:21</t>
  </si>
  <si>
    <t>Po18 tsz Waste</t>
  </si>
  <si>
    <t>16/01/2026 07:28:22</t>
  </si>
  <si>
    <t>16/01/2026 07:35:25</t>
  </si>
  <si>
    <t>16/01/2026 07:36:01</t>
  </si>
  <si>
    <t>16/01/2026 07:36:28</t>
  </si>
  <si>
    <t>16/01/2026 07:42:38</t>
  </si>
  <si>
    <t>16/01/2026 07:44:06</t>
  </si>
  <si>
    <t>16/01/2026 07:46:11</t>
  </si>
  <si>
    <t>16/01/2026 08:05:59</t>
  </si>
  <si>
    <t>16/01/2026 08:09:19</t>
  </si>
  <si>
    <t>16/01/2026 08:10:34</t>
  </si>
  <si>
    <t>16/01/2026 08:13:21</t>
  </si>
  <si>
    <t>16/01/2026 08:16:14</t>
  </si>
  <si>
    <t>16/01/2026 08:19:47</t>
  </si>
  <si>
    <t>16/01/2026 08:28:02</t>
  </si>
  <si>
    <t>16/01/2026 08:33:45</t>
  </si>
  <si>
    <t>16/01/2026 08:40:17</t>
  </si>
  <si>
    <t>16/01/2026 08:43:15</t>
  </si>
  <si>
    <t>16/01/2026 08:48:57</t>
  </si>
  <si>
    <t>16/01/2026 08:50:24</t>
  </si>
  <si>
    <t>16/01/2026 08:51:22</t>
  </si>
  <si>
    <t>16/01/2026 08:59:29</t>
  </si>
  <si>
    <t>16/01/2026 09:08:03</t>
  </si>
  <si>
    <t>16/01/2026 09:08:59</t>
  </si>
  <si>
    <t>16/01/2026 09:26:02</t>
  </si>
  <si>
    <t>16/01/2026 09:30:08</t>
  </si>
  <si>
    <t>16/01/2026 09:43:01</t>
  </si>
  <si>
    <t>16/01/2026 09:44:42</t>
  </si>
  <si>
    <t>16/01/2026 09:56:13</t>
  </si>
  <si>
    <t>16/01/2026 09:56:51</t>
  </si>
  <si>
    <t>16/01/2026 09:58:30</t>
  </si>
  <si>
    <t>16/01/2026 10:02:09</t>
  </si>
  <si>
    <t>16/01/2026 10:02:59</t>
  </si>
  <si>
    <t>16/01/2026 10:18:17</t>
  </si>
  <si>
    <t>16/01/2026 10:27:12</t>
  </si>
  <si>
    <t>16/01/2026 10:33:17</t>
  </si>
  <si>
    <t>16/01/2026 10:38:55</t>
  </si>
  <si>
    <t>16/01/2026 10:39:22</t>
  </si>
  <si>
    <t>16/01/2026 10:40:16</t>
  </si>
  <si>
    <t>16/01/2026 10:45:35</t>
  </si>
  <si>
    <t>43 place charente</t>
  </si>
  <si>
    <t>16/01/2026 10:46:41</t>
  </si>
  <si>
    <t>16/01/2026 10:50:28</t>
  </si>
  <si>
    <t>16/01/2026 11:18:36</t>
  </si>
  <si>
    <t>16/01/2026 11:27:04</t>
  </si>
  <si>
    <t>18 gilmerton dykes grove</t>
  </si>
  <si>
    <t>16/01/2026 11:27:19</t>
  </si>
  <si>
    <t>16/01/2026 11:28:01</t>
  </si>
  <si>
    <t>16/01/2026 11:28:37</t>
  </si>
  <si>
    <t>16/01/2026 11:31:02</t>
  </si>
  <si>
    <t>16/01/2026 11:36:05</t>
  </si>
  <si>
    <t>16/01/2026 11:38:41</t>
  </si>
  <si>
    <t>16/01/2026 11:44:48</t>
  </si>
  <si>
    <t>16/01/2026 11:47:32</t>
  </si>
  <si>
    <t>16/01/2026 11:48:42</t>
  </si>
  <si>
    <t>16/01/2026 11:50:12</t>
  </si>
  <si>
    <t>16/01/2026 11:58:01</t>
  </si>
  <si>
    <t>16/01/2026 12:02:17</t>
  </si>
  <si>
    <t>16/01/2026 12:08:22</t>
  </si>
  <si>
    <t>16/01/2026 12:08:48</t>
  </si>
  <si>
    <t>16/01/2026 12:11:41</t>
  </si>
  <si>
    <t>16/01/2026 12:13:38</t>
  </si>
  <si>
    <t>16/01/2026 12:19:38</t>
  </si>
  <si>
    <t>16/01/2026 12:21:55</t>
  </si>
  <si>
    <t>16/01/2026 12:30:18</t>
  </si>
  <si>
    <t>16/01/2026 12:30:45</t>
  </si>
  <si>
    <t>16/01/2026 12:55:41</t>
  </si>
  <si>
    <t>16/01/2026 13:02:10</t>
  </si>
  <si>
    <t>16/01/2026 13:06:48</t>
  </si>
  <si>
    <t>16/01/2026 13:36:49</t>
  </si>
  <si>
    <t>16/01/2026 13:37:02</t>
  </si>
  <si>
    <t>16/01/2026 13:46:34</t>
  </si>
  <si>
    <t>16/01/2026 13:51:06</t>
  </si>
  <si>
    <t>16/01/2026 14:12:59</t>
  </si>
  <si>
    <t>16/01/2026 14:18:23</t>
  </si>
  <si>
    <t>calder road gardens</t>
  </si>
  <si>
    <t>16/01/2026 14:20:17</t>
  </si>
  <si>
    <t>16/01/2026 14:29:31</t>
  </si>
  <si>
    <t>16/01/2026 14:57:45</t>
  </si>
  <si>
    <t>132 broughton road</t>
  </si>
  <si>
    <t>16/01/2026 15:08:08</t>
  </si>
  <si>
    <t>16/01/2026 15:17:23</t>
  </si>
  <si>
    <t>16/01/2026 15:22:33</t>
  </si>
  <si>
    <t>16/01/2026 15:28:54</t>
  </si>
  <si>
    <t>16/01/2026 15:54:10</t>
  </si>
  <si>
    <t>16/01/2026 16:10:22</t>
  </si>
  <si>
    <t>16/01/2026 16:15:05</t>
  </si>
  <si>
    <t>16/01/2026 16:19:19</t>
  </si>
  <si>
    <t>90/4 duddingston road west</t>
  </si>
  <si>
    <t>16/01/2026 16:23:30</t>
  </si>
  <si>
    <t>16/01/2026 16:28:19</t>
  </si>
  <si>
    <t>16/01/2026 16:54:38</t>
  </si>
  <si>
    <t>16/01/2026 16:56:30</t>
  </si>
  <si>
    <t>17/01/2026 09:32:06</t>
  </si>
  <si>
    <t>17/01/2026 10:01:29</t>
  </si>
  <si>
    <t>17/01/2026 10:22:15</t>
  </si>
  <si>
    <t>17/01/2026 10:30:55</t>
  </si>
  <si>
    <t>17/01/2026 10:40:41</t>
  </si>
  <si>
    <t>17/01/2026 10:55:02</t>
  </si>
  <si>
    <t>17/01/2026 11:08:07</t>
  </si>
  <si>
    <t>17/01/2026 11:32:54</t>
  </si>
  <si>
    <t>17/01/2026 11:33:50</t>
  </si>
  <si>
    <t>17/01/2026 11:42:55</t>
  </si>
  <si>
    <t>17/01/2026 11:43:41</t>
  </si>
  <si>
    <t>19/01/2026 06:37:37</t>
  </si>
  <si>
    <t>19/01/2026 06:42:42</t>
  </si>
  <si>
    <t>19/01/2026 06:47:56</t>
  </si>
  <si>
    <t>19/01/2026 06:53:25</t>
  </si>
  <si>
    <t>19/01/2026 06:57:12</t>
  </si>
  <si>
    <t>19/01/2026 07:20:20</t>
  </si>
  <si>
    <t>19/01/2026 07:32:54</t>
  </si>
  <si>
    <t>19/01/2026 07:55:27</t>
  </si>
  <si>
    <t>19/01/2026 08:08:36</t>
  </si>
  <si>
    <t>19/01/2026 08:09:00</t>
  </si>
  <si>
    <t>19/01/2026 08:20:47</t>
  </si>
  <si>
    <t>19/01/2026 08:23:25</t>
  </si>
  <si>
    <t>19/01/2026 08:25:11</t>
  </si>
  <si>
    <t>19/01/2026 08:25:46</t>
  </si>
  <si>
    <t>19/01/2026 08:28:59</t>
  </si>
  <si>
    <t>19/01/2026 08:32:05</t>
  </si>
  <si>
    <t>19/01/2026 08:35:55</t>
  </si>
  <si>
    <t>19/01/2026 08:37:15</t>
  </si>
  <si>
    <t>19/01/2026 08:39:49</t>
  </si>
  <si>
    <t>19/01/2026 08:40:02</t>
  </si>
  <si>
    <t>19/01/2026 08:55:01</t>
  </si>
  <si>
    <t>Po18 tsz Wood</t>
  </si>
  <si>
    <t>19/01/2026 08:58:21</t>
  </si>
  <si>
    <t>19/01/2026 09:00:20</t>
  </si>
  <si>
    <t>19/01/2026 09:03:43</t>
  </si>
  <si>
    <t>19/01/2026 09:04:08</t>
  </si>
  <si>
    <t>19/01/2026 09:07:23</t>
  </si>
  <si>
    <t>19/01/2026 09:21:12</t>
  </si>
  <si>
    <t>19/01/2026 09:21:31</t>
  </si>
  <si>
    <t>19/01/2026 09:29:51</t>
  </si>
  <si>
    <t>19/01/2026 09:32:42</t>
  </si>
  <si>
    <t>19/01/2026 09:37:37</t>
  </si>
  <si>
    <t>19/01/2026 09:38:03</t>
  </si>
  <si>
    <t>19/01/2026 09:38:54</t>
  </si>
  <si>
    <t>19/01/2026 09:44:45</t>
  </si>
  <si>
    <t>19/01/2026 09:51:35</t>
  </si>
  <si>
    <t>19/01/2026 09:56:50</t>
  </si>
  <si>
    <t>19/01/2026 09:58:50</t>
  </si>
  <si>
    <t>19/01/2026 10:09:50</t>
  </si>
  <si>
    <t>19/01/2026 10:35:07</t>
  </si>
  <si>
    <t>19/01/2026 10:43:14</t>
  </si>
  <si>
    <t>19/01/2026 10:49:12</t>
  </si>
  <si>
    <t>19/01/2026 11:03:54</t>
  </si>
  <si>
    <t>19/01/2026 11:10:18</t>
  </si>
  <si>
    <t>19/01/2026 11:16:32</t>
  </si>
  <si>
    <t>19/01/2026 11:22:25</t>
  </si>
  <si>
    <t>19/01/2026 11:28:35</t>
  </si>
  <si>
    <t>19/01/2026 11:32:12</t>
  </si>
  <si>
    <t>19/01/2026 11:35:39</t>
  </si>
  <si>
    <t>19/01/2026 11:36:42</t>
  </si>
  <si>
    <t>19/01/2026 11:38:36</t>
  </si>
  <si>
    <t>19/01/2026 11:39:40</t>
  </si>
  <si>
    <t>19/01/2026 11:51:59</t>
  </si>
  <si>
    <t>19/01/2026 11:55:11</t>
  </si>
  <si>
    <t>19/01/2026 11:58:35</t>
  </si>
  <si>
    <t>19/01/2026 12:08:38</t>
  </si>
  <si>
    <t>19/01/2026 12:11:39</t>
  </si>
  <si>
    <t>19/01/2026 12:18:21</t>
  </si>
  <si>
    <t>19/01/2026 12:19:15</t>
  </si>
  <si>
    <t>19/01/2026 12:23:05</t>
  </si>
  <si>
    <t>19/01/2026 12:24:02</t>
  </si>
  <si>
    <t>19/01/2026 12:29:19</t>
  </si>
  <si>
    <t>19/01/2026 12:39:21</t>
  </si>
  <si>
    <t>19/01/2026 12:41:33</t>
  </si>
  <si>
    <t>19/01/2026 12:56:04</t>
  </si>
  <si>
    <t>19/01/2026 13:19:31</t>
  </si>
  <si>
    <t>56 echline terrace</t>
  </si>
  <si>
    <t>19/01/2026 13:24:56</t>
  </si>
  <si>
    <t>19/01/2026 13:41:07</t>
  </si>
  <si>
    <t>19/01/2026 13:46:49</t>
  </si>
  <si>
    <t>19/01/2026 13:51:20</t>
  </si>
  <si>
    <t>19/01/2026 14:02:48</t>
  </si>
  <si>
    <t>19/01/2026 14:13:35</t>
  </si>
  <si>
    <t>19/01/2026 14:31:16</t>
  </si>
  <si>
    <t>19/01/2026 14:40:19</t>
  </si>
  <si>
    <t>19/01/2026 14:57:34</t>
  </si>
  <si>
    <t>19/01/2026 15:04:42</t>
  </si>
  <si>
    <t>19/01/2026 15:08:31</t>
  </si>
  <si>
    <t>19/01/2026 15:08:55</t>
  </si>
  <si>
    <t>19/01/2026 15:12:39</t>
  </si>
  <si>
    <t>19/01/2026 15:35:35</t>
  </si>
  <si>
    <t>19/01/2026 15:44:07</t>
  </si>
  <si>
    <t>19/01/2026 15:58:52</t>
  </si>
  <si>
    <t>19/01/2026 16:06:23</t>
  </si>
  <si>
    <t>1 eskfield view</t>
  </si>
  <si>
    <t>19/01/2026 16:08:37</t>
  </si>
  <si>
    <t>19/01/2026 16:30:47</t>
  </si>
  <si>
    <t>19/01/2026 16:39:35</t>
  </si>
  <si>
    <t>19/01/2026 16:41:48</t>
  </si>
  <si>
    <t>19/01/2026 16:51:28</t>
  </si>
  <si>
    <t>19/01/2026 17:01:09</t>
  </si>
  <si>
    <t>19/01/2026 17:01:28</t>
  </si>
  <si>
    <t>19/01/2026 17:01:49</t>
  </si>
  <si>
    <t>20/01/2026 06:55:14</t>
  </si>
  <si>
    <t>20/01/2026 06:59:36</t>
  </si>
  <si>
    <t>20/01/2026 07:02:19</t>
  </si>
  <si>
    <t>20/01/2026 07:03:08</t>
  </si>
  <si>
    <t>20/01/2026 07:38:35</t>
  </si>
  <si>
    <t>20/01/2026 07:52:08</t>
  </si>
  <si>
    <t>20/01/2026 07:55:23</t>
  </si>
  <si>
    <t>20/01/2026 08:07:59</t>
  </si>
  <si>
    <t>20/01/2026 08:08:43</t>
  </si>
  <si>
    <t>20/01/2026 08:09:59</t>
  </si>
  <si>
    <t>20/01/2026 08:21:17</t>
  </si>
  <si>
    <t>20/01/2026 08:26:15</t>
  </si>
  <si>
    <t>20/01/2026 08:31:49</t>
  </si>
  <si>
    <t>20/01/2026 08:45:48</t>
  </si>
  <si>
    <t>111 craigton place</t>
  </si>
  <si>
    <t>20/01/2026 08:47:24</t>
  </si>
  <si>
    <t>20/01/2026 08:53:28</t>
  </si>
  <si>
    <t>20/01/2026 08:53:52</t>
  </si>
  <si>
    <t>20/01/2026 08:59:03</t>
  </si>
  <si>
    <t>20/01/2026 08:59:26</t>
  </si>
  <si>
    <t>20/01/2026 09:11:02</t>
  </si>
  <si>
    <t>20/01/2026 09:17:53</t>
  </si>
  <si>
    <t>20/01/2026 09:24:20</t>
  </si>
  <si>
    <t>20/01/2026 09:26:04</t>
  </si>
  <si>
    <t>20/01/2026 09:34:07</t>
  </si>
  <si>
    <t>20/01/2026 09:34:39</t>
  </si>
  <si>
    <t>20/01/2026 09:39:54</t>
  </si>
  <si>
    <t>20/01/2026 09:40:45</t>
  </si>
  <si>
    <t>20/01/2026 09:49:19</t>
  </si>
  <si>
    <t>20/01/2026 10:22:08</t>
  </si>
  <si>
    <t>20/01/2026 10:28:21</t>
  </si>
  <si>
    <t xml:space="preserve">oaklea cottage </t>
  </si>
  <si>
    <t>20/01/2026 10:28:40</t>
  </si>
  <si>
    <t>20/01/2026 10:41:09</t>
  </si>
  <si>
    <t>20/01/2026 10:52:04</t>
  </si>
  <si>
    <t>20/01/2026 10:54:59</t>
  </si>
  <si>
    <t>20/01/2026 10:55:19</t>
  </si>
  <si>
    <t>20/01/2026 11:00:04</t>
  </si>
  <si>
    <t>20/01/2026 11:06:34</t>
  </si>
  <si>
    <t>20/01/2026 11:07:42</t>
  </si>
  <si>
    <t>20/01/2026 11:09:52</t>
  </si>
  <si>
    <t>20/01/2026 11:11:54</t>
  </si>
  <si>
    <t>20/01/2026 11:12:47</t>
  </si>
  <si>
    <t>20/01/2026 11:17:03</t>
  </si>
  <si>
    <t>20/01/2026 11:17:26</t>
  </si>
  <si>
    <t>20/01/2026 11:25:16</t>
  </si>
  <si>
    <t>20/01/2026 11:30:43</t>
  </si>
  <si>
    <t>2 brighouse park court</t>
  </si>
  <si>
    <t>20/01/2026 11:32:51</t>
  </si>
  <si>
    <t>20/01/2026 11:34:57</t>
  </si>
  <si>
    <t>20/01/2026 11:35:13</t>
  </si>
  <si>
    <t>20/01/2026 11:38:58</t>
  </si>
  <si>
    <t>20/01/2026 11:41:03</t>
  </si>
  <si>
    <t>20/01/2026 11:43:17</t>
  </si>
  <si>
    <t>20/01/2026 11:46:13</t>
  </si>
  <si>
    <t>20/01/2026 11:51:25</t>
  </si>
  <si>
    <t>20/01/2026 12:10:27</t>
  </si>
  <si>
    <t>20/01/2026 12:11:22</t>
  </si>
  <si>
    <t>20/01/2026 12:21:20</t>
  </si>
  <si>
    <t>20/01/2026 12:29:38</t>
  </si>
  <si>
    <t>20/01/2026 12:53:49</t>
  </si>
  <si>
    <t>20/01/2026 13:03:13</t>
  </si>
  <si>
    <t>33 st germains terrace</t>
  </si>
  <si>
    <t>20/01/2026 13:14:27</t>
  </si>
  <si>
    <t>20/01/2026 13:18:04</t>
  </si>
  <si>
    <t>20/01/2026 13:20:17</t>
  </si>
  <si>
    <t>20/01/2026 13:33:01</t>
  </si>
  <si>
    <t>20/01/2026 13:50:10</t>
  </si>
  <si>
    <t>20/01/2026 13:56:10</t>
  </si>
  <si>
    <t>20/01/2026 13:56:36</t>
  </si>
  <si>
    <t>20/01/2026 13:57:31</t>
  </si>
  <si>
    <t>20/01/2026 14:07:49</t>
  </si>
  <si>
    <t>20/01/2026 14:35:51</t>
  </si>
  <si>
    <t>20/01/2026 14:39:04</t>
  </si>
  <si>
    <t xml:space="preserve">jolly gooseberry </t>
  </si>
  <si>
    <t>20/01/2026 14:59:33</t>
  </si>
  <si>
    <t>20/01/2026 15:05:22</t>
  </si>
  <si>
    <t>3 randolph place</t>
  </si>
  <si>
    <t>20/01/2026 15:05:52</t>
  </si>
  <si>
    <t>20/01/2026 15:06:09</t>
  </si>
  <si>
    <t>20/01/2026 15:09:06</t>
  </si>
  <si>
    <t>20/01/2026 15:12:45</t>
  </si>
  <si>
    <t>20/01/2026 15:13:24</t>
  </si>
  <si>
    <t>20/01/2026 15:20:12</t>
  </si>
  <si>
    <t>20/01/2026 15:20:31</t>
  </si>
  <si>
    <t>20/01/2026 15:20:45</t>
  </si>
  <si>
    <t>20/01/2026 15:31:53</t>
  </si>
  <si>
    <t>20/01/2026 15:35:05</t>
  </si>
  <si>
    <t>20/01/2026 15:46:01</t>
  </si>
  <si>
    <t>20/01/2026 16:30:51</t>
  </si>
  <si>
    <t>86 candlemakers park</t>
  </si>
  <si>
    <t>20/01/2026 16:32:29</t>
  </si>
  <si>
    <t>20/01/2026 16:41:34</t>
  </si>
  <si>
    <t>1 bridge end</t>
  </si>
  <si>
    <t>20/01/2026 16:48:01</t>
  </si>
  <si>
    <t>20/01/2026 16:52:11</t>
  </si>
  <si>
    <t>215 cuiken terrace</t>
  </si>
  <si>
    <t>20/01/2026 16:55:14</t>
  </si>
  <si>
    <t>20/01/2026 17:00:14</t>
  </si>
  <si>
    <t>20/01/2026 17:05:54</t>
  </si>
  <si>
    <t>20/01/2026 17:07:21</t>
  </si>
  <si>
    <t>20/01/2026 18:08:20</t>
  </si>
  <si>
    <t>20/01/2026 18:11:11</t>
  </si>
  <si>
    <t>21/01/2026 06:39:21</t>
  </si>
  <si>
    <t>21/01/2026 06:57:19</t>
  </si>
  <si>
    <t>21/01/2026 06:58:24</t>
  </si>
  <si>
    <t>21/01/2026 06:59:05</t>
  </si>
  <si>
    <t>21/01/2026 07:00:05</t>
  </si>
  <si>
    <t>21/01/2026 07:49:30</t>
  </si>
  <si>
    <t>21/01/2026 08:02:05</t>
  </si>
  <si>
    <t>21/01/2026 08:08:30</t>
  </si>
  <si>
    <t>21/01/2026 08:08:58</t>
  </si>
  <si>
    <t>21/01/2026 08:12:38</t>
  </si>
  <si>
    <t>21/01/2026 08:16:32</t>
  </si>
  <si>
    <t>21/01/2026 08:18:42</t>
  </si>
  <si>
    <t>21/01/2026 08:24:31</t>
  </si>
  <si>
    <t>21/01/2026 08:30:18</t>
  </si>
  <si>
    <t>28 nethershiel terrace</t>
  </si>
  <si>
    <t>21/01/2026 08:33:33</t>
  </si>
  <si>
    <t>21/01/2026 08:35:46</t>
  </si>
  <si>
    <t>21/01/2026 08:41:10</t>
  </si>
  <si>
    <t>21/01/2026 09:01:34</t>
  </si>
  <si>
    <t>21/01/2026 09:21:23</t>
  </si>
  <si>
    <t>21/01/2026 09:22:57</t>
  </si>
  <si>
    <t>21/01/2026 09:24:55</t>
  </si>
  <si>
    <t>21/01/2026 09:32:26</t>
  </si>
  <si>
    <t>21/01/2026 09:36:31</t>
  </si>
  <si>
    <t>21/01/2026 09:36:56</t>
  </si>
  <si>
    <t>21/01/2026 09:43:19</t>
  </si>
  <si>
    <t>10 easter belmont road</t>
  </si>
  <si>
    <t>21/01/2026 09:46:27</t>
  </si>
  <si>
    <t>21/01/2026 09:48:16</t>
  </si>
  <si>
    <t>21/01/2026 09:48:41</t>
  </si>
  <si>
    <t>21/01/2026 09:50:07</t>
  </si>
  <si>
    <t>21/01/2026 09:51:27</t>
  </si>
  <si>
    <t>eldindean/waugh path</t>
  </si>
  <si>
    <t>21/01/2026 09:53:01</t>
  </si>
  <si>
    <t>21/01/2026 10:05:39</t>
  </si>
  <si>
    <t>21/01/2026 10:05:58</t>
  </si>
  <si>
    <t>21/01/2026 10:08:21</t>
  </si>
  <si>
    <t>21/01/2026 10:55:23</t>
  </si>
  <si>
    <t>21/01/2026 10:58:41</t>
  </si>
  <si>
    <t>52 muirpark terrace</t>
  </si>
  <si>
    <t>21/01/2026 11:03:16</t>
  </si>
  <si>
    <t>21/01/2026 11:03:43</t>
  </si>
  <si>
    <t>21/01/2026 11:04:03</t>
  </si>
  <si>
    <t>21/01/2026 11:20:23</t>
  </si>
  <si>
    <t>21/01/2026 11:23:23</t>
  </si>
  <si>
    <t>21/01/2026 11:24:58</t>
  </si>
  <si>
    <t>21/01/2026 11:29:52</t>
  </si>
  <si>
    <t>21/01/2026 11:33:00</t>
  </si>
  <si>
    <t>21/01/2026 11:33:42</t>
  </si>
  <si>
    <t>21/01/2026 11:37:27</t>
  </si>
  <si>
    <t>21/01/2026 11:38:17</t>
  </si>
  <si>
    <t>21/01/2026 11:54:13</t>
  </si>
  <si>
    <t>21/01/2026 11:57:57</t>
  </si>
  <si>
    <t>21/01/2026 12:00:43</t>
  </si>
  <si>
    <t>21/01/2026 12:09:17</t>
  </si>
  <si>
    <t>21/01/2026 12:14:15</t>
  </si>
  <si>
    <t>1a south park ind estate</t>
  </si>
  <si>
    <t>21/01/2026 12:14:47</t>
  </si>
  <si>
    <t>21/01/2026 12:17:13</t>
  </si>
  <si>
    <t>21/01/2026 12:33:41</t>
  </si>
  <si>
    <t>21/01/2026 12:41:55</t>
  </si>
  <si>
    <t>21/01/2026 13:03:33</t>
  </si>
  <si>
    <t>21/01/2026 13:11:15</t>
  </si>
  <si>
    <t>21/01/2026 13:14:16</t>
  </si>
  <si>
    <t>21/01/2026 13:22:41</t>
  </si>
  <si>
    <t>21/01/2026 13:31:17</t>
  </si>
  <si>
    <t>21/01/2026 13:35:57</t>
  </si>
  <si>
    <t>4 parr place</t>
  </si>
  <si>
    <t>21/01/2026 13:48:16</t>
  </si>
  <si>
    <t>21/01/2026 13:50:19</t>
  </si>
  <si>
    <t>21/01/2026 14:02:36</t>
  </si>
  <si>
    <t>106 north high street</t>
  </si>
  <si>
    <t>21/01/2026 14:06:25</t>
  </si>
  <si>
    <t>21/01/2026 14:07:23</t>
  </si>
  <si>
    <t>21/01/2026 14:11:05</t>
  </si>
  <si>
    <t>21/01/2026 14:32:03</t>
  </si>
  <si>
    <t>21/01/2026 14:42:51</t>
  </si>
  <si>
    <t>21/01/2026 14:48:59</t>
  </si>
  <si>
    <t>26 mansionhouse road</t>
  </si>
  <si>
    <t>21/01/2026 14:49:54</t>
  </si>
  <si>
    <t>21/01/2026 14:50:38</t>
  </si>
  <si>
    <t>21/01/2026 14:53:42</t>
  </si>
  <si>
    <t>21/01/2026 14:58:22</t>
  </si>
  <si>
    <t>21/01/2026 15:03:13</t>
  </si>
  <si>
    <t>21/01/2026 15:04:30</t>
  </si>
  <si>
    <t>21/01/2026 15:06:22</t>
  </si>
  <si>
    <t>21/01/2026 15:14:21</t>
  </si>
  <si>
    <t>21/01/2026 15:22:40</t>
  </si>
  <si>
    <t>19 edmonstone terrace</t>
  </si>
  <si>
    <t>21/01/2026 15:26:10</t>
  </si>
  <si>
    <t>21/01/2026 15:30:22</t>
  </si>
  <si>
    <t>21/01/2026 15:33:54</t>
  </si>
  <si>
    <t>21/01/2026 15:37:41</t>
  </si>
  <si>
    <t>21/01/2026 15:45:38</t>
  </si>
  <si>
    <t>21/01/2026 15:47:24</t>
  </si>
  <si>
    <t>21/01/2026 15:55:19</t>
  </si>
  <si>
    <t>21/01/2026 15:55:30</t>
  </si>
  <si>
    <t>21/01/2026 15:59:12</t>
  </si>
  <si>
    <t>21/01/2026 16:10:37</t>
  </si>
  <si>
    <t>21/01/2026 16:11:54</t>
  </si>
  <si>
    <t>21/01/2026 16:13:14</t>
  </si>
  <si>
    <t>21/01/2026 16:17:22</t>
  </si>
  <si>
    <t>21/01/2026 16:17:47</t>
  </si>
  <si>
    <t>21/01/2026 16:34:03</t>
  </si>
  <si>
    <t>21/01/2026 16:38:39</t>
  </si>
  <si>
    <t>2 commercial street</t>
  </si>
  <si>
    <t>21/01/2026 16:41:39</t>
  </si>
  <si>
    <t>21/01/2026 16:52:14</t>
  </si>
  <si>
    <t>21/01/2026 17:03:01</t>
  </si>
  <si>
    <t>21/01/2026 17:09:32</t>
  </si>
  <si>
    <t>22/01/2026 07:05:19</t>
  </si>
  <si>
    <t>22/01/2026 07:05:35</t>
  </si>
  <si>
    <t>22/01/2026 07:05:57</t>
  </si>
  <si>
    <t>22/01/2026 07:08:01</t>
  </si>
  <si>
    <t>22/01/2026 07:37:02</t>
  </si>
  <si>
    <t>22/01/2026 07:50:38</t>
  </si>
  <si>
    <t>22/01/2026 07:51:13</t>
  </si>
  <si>
    <t>22/01/2026 07:54:20</t>
  </si>
  <si>
    <t>22/01/2026 07:54:29</t>
  </si>
  <si>
    <t>22/01/2026 08:25:37</t>
  </si>
  <si>
    <t>22/01/2026 08:29:05</t>
  </si>
  <si>
    <t>22/01/2026 08:29:36</t>
  </si>
  <si>
    <t>22/01/2026 08:34:06</t>
  </si>
  <si>
    <t>22/01/2026 08:38:10</t>
  </si>
  <si>
    <t>22/01/2026 08:39:42</t>
  </si>
  <si>
    <t>22/01/2026 08:46:16</t>
  </si>
  <si>
    <t>22/01/2026 08:46:26</t>
  </si>
  <si>
    <t>22/01/2026 08:47:59</t>
  </si>
  <si>
    <t>22/01/2026 08:54:50</t>
  </si>
  <si>
    <t>22/01/2026 08:56:13</t>
  </si>
  <si>
    <t>22/01/2026 09:03:02</t>
  </si>
  <si>
    <t>22/01/2026 09:28:42</t>
  </si>
  <si>
    <t>71 temple park crescent</t>
  </si>
  <si>
    <t>22/01/2026 09:29:50</t>
  </si>
  <si>
    <t>22/01/2026 09:33:57</t>
  </si>
  <si>
    <t>17 frogston gardens</t>
  </si>
  <si>
    <t>22/01/2026 09:34:17</t>
  </si>
  <si>
    <t>22/01/2026 09:36:43</t>
  </si>
  <si>
    <t>22/01/2026 09:40:52</t>
  </si>
  <si>
    <t>22/01/2026 09:59:57</t>
  </si>
  <si>
    <t>22/01/2026 10:32:43</t>
  </si>
  <si>
    <t>22/01/2026 10:44:59</t>
  </si>
  <si>
    <t>22/01/2026 10:47:38</t>
  </si>
  <si>
    <t>22/01/2026 10:52:38</t>
  </si>
  <si>
    <t>22/01/2026 10:57:01</t>
  </si>
  <si>
    <t>22/01/2026 11:01:11</t>
  </si>
  <si>
    <t>22/01/2026 11:02:09</t>
  </si>
  <si>
    <t>22/01/2026 11:05:06</t>
  </si>
  <si>
    <t>22/01/2026 11:09:24</t>
  </si>
  <si>
    <t>22/01/2026 11:10:11</t>
  </si>
  <si>
    <t>22/01/2026 11:17:05</t>
  </si>
  <si>
    <t>22/01/2026 11:29:08</t>
  </si>
  <si>
    <t>22/01/2026 11:33:56</t>
  </si>
  <si>
    <t>22/01/2026 11:39:31</t>
  </si>
  <si>
    <t>22/01/2026 11:42:19</t>
  </si>
  <si>
    <t>22/01/2026 11:47:01</t>
  </si>
  <si>
    <t>22/01/2026 11:48:01</t>
  </si>
  <si>
    <t>22/01/2026 11:50:15</t>
  </si>
  <si>
    <t>22/01/2026 11:52:15</t>
  </si>
  <si>
    <t>22/01/2026 11:53:09</t>
  </si>
  <si>
    <t>22/01/2026 11:57:27</t>
  </si>
  <si>
    <t>22/01/2026 12:04:19</t>
  </si>
  <si>
    <t>22/01/2026 12:05:33</t>
  </si>
  <si>
    <t>22/01/2026 12:06:22</t>
  </si>
  <si>
    <t>22/01/2026 12:13:24</t>
  </si>
  <si>
    <t>22/01/2026 12:29:11</t>
  </si>
  <si>
    <t>22/01/2026 13:38:17</t>
  </si>
  <si>
    <t>22/01/2026 13:52:07</t>
  </si>
  <si>
    <t>22/01/2026 13:53:37</t>
  </si>
  <si>
    <t>22/01/2026 14:04:09</t>
  </si>
  <si>
    <t>22/01/2026 14:16:01</t>
  </si>
  <si>
    <t>22/01/2026 14:31:11</t>
  </si>
  <si>
    <t>22/01/2026 14:32:50</t>
  </si>
  <si>
    <t>22/01/2026 14:42:57</t>
  </si>
  <si>
    <t>22/01/2026 14:51:53</t>
  </si>
  <si>
    <t>22/01/2026 15:01:22</t>
  </si>
  <si>
    <t>22/01/2026 15:01:31</t>
  </si>
  <si>
    <t>22/01/2026 15:06:39</t>
  </si>
  <si>
    <t>22/01/2026 15:30:30</t>
  </si>
  <si>
    <t>22/01/2026 15:50:40</t>
  </si>
  <si>
    <t>48 third street</t>
  </si>
  <si>
    <t>22/01/2026 15:59:53</t>
  </si>
  <si>
    <t>22/01/2026 16:00:28</t>
  </si>
  <si>
    <t>22/01/2026 16:27:18</t>
  </si>
  <si>
    <t>22/01/2026 16:29:58</t>
  </si>
  <si>
    <t>22/01/2026 16:42:02</t>
  </si>
  <si>
    <t>22/01/2026 16:48:55</t>
  </si>
  <si>
    <t>22/01/2026 17:01:51</t>
  </si>
  <si>
    <t>23/01/2026 06:54:40</t>
  </si>
  <si>
    <t>23/01/2026 06:56:06</t>
  </si>
  <si>
    <t>23/01/2026 06:58:31</t>
  </si>
  <si>
    <t>23/01/2026 07:01:11</t>
  </si>
  <si>
    <t>23/01/2026 07:24:11</t>
  </si>
  <si>
    <t>23/01/2026 07:42:52</t>
  </si>
  <si>
    <t>23/01/2026 07:48:40</t>
  </si>
  <si>
    <t>23/01/2026 08:09:03</t>
  </si>
  <si>
    <t>23/01/2026 08:10:30</t>
  </si>
  <si>
    <t>23/01/2026 08:11:07</t>
  </si>
  <si>
    <t>23/01/2026 08:34:36</t>
  </si>
  <si>
    <t>23/01/2026 08:37:54</t>
  </si>
  <si>
    <t>silgovey</t>
  </si>
  <si>
    <t>23/01/2026 08:47:05</t>
  </si>
  <si>
    <t>23/01/2026 08:49:27</t>
  </si>
  <si>
    <t>23/01/2026 08:54:26</t>
  </si>
  <si>
    <t>23/01/2026 09:02:00</t>
  </si>
  <si>
    <t>23/01/2026 09:05:01</t>
  </si>
  <si>
    <t>23/01/2026 09:10:58</t>
  </si>
  <si>
    <t>45 kingsland square</t>
  </si>
  <si>
    <t>23/01/2026 09:11:19</t>
  </si>
  <si>
    <t>23/01/2026 09:27:14</t>
  </si>
  <si>
    <t>23/01/2026 09:28:35</t>
  </si>
  <si>
    <t>23/01/2026 09:33:22</t>
  </si>
  <si>
    <t>23/01/2026 09:34:53</t>
  </si>
  <si>
    <t>23/01/2026 09:40:05</t>
  </si>
  <si>
    <t>23/01/2026 09:52:13</t>
  </si>
  <si>
    <t>23/01/2026 10:09:48</t>
  </si>
  <si>
    <t>45 widnell square</t>
  </si>
  <si>
    <t>23/01/2026 10:11:05</t>
  </si>
  <si>
    <t>23/01/2026 10:18:09</t>
  </si>
  <si>
    <t>23/01/2026 10:44:39</t>
  </si>
  <si>
    <t>23/01/2026 11:17:48</t>
  </si>
  <si>
    <t>23/01/2026 11:18:16</t>
  </si>
  <si>
    <t>23/01/2026 11:25:00</t>
  </si>
  <si>
    <t xml:space="preserve">cage </t>
  </si>
  <si>
    <t>23/01/2026 11:28:07</t>
  </si>
  <si>
    <t>23/01/2026 11:28:37</t>
  </si>
  <si>
    <t>23/01/2026 11:30:28</t>
  </si>
  <si>
    <t>23/01/2026 11:31:19</t>
  </si>
  <si>
    <t>23/01/2026 11:34:56</t>
  </si>
  <si>
    <t>23/01/2026 11:37:04</t>
  </si>
  <si>
    <t>23/01/2026 11:44:36</t>
  </si>
  <si>
    <t>23/01/2026 11:45:56</t>
  </si>
  <si>
    <t>23/01/2026 11:46:38</t>
  </si>
  <si>
    <t>23/01/2026 11:49:37</t>
  </si>
  <si>
    <t>23/01/2026 12:04:56</t>
  </si>
  <si>
    <t>23/01/2026 12:05:36</t>
  </si>
  <si>
    <t>23/01/2026 12:08:55</t>
  </si>
  <si>
    <t>23/01/2026 12:11:12</t>
  </si>
  <si>
    <t>23/01/2026 12:27:15</t>
  </si>
  <si>
    <t>23/01/2026 13:31:57</t>
  </si>
  <si>
    <t>23/01/2026 13:34:35</t>
  </si>
  <si>
    <t>23/01/2026 13:38:46</t>
  </si>
  <si>
    <t>23/01/2026 13:43:03</t>
  </si>
  <si>
    <t>102 st albans road</t>
  </si>
  <si>
    <t>23/01/2026 13:43:30</t>
  </si>
  <si>
    <t>23/01/2026 13:48:14</t>
  </si>
  <si>
    <t>28 carfrae road</t>
  </si>
  <si>
    <t>23/01/2026 13:48:36</t>
  </si>
  <si>
    <t>23/01/2026 13:52:53</t>
  </si>
  <si>
    <t>23/01/2026 13:58:59</t>
  </si>
  <si>
    <t>23/01/2026 14:04:27</t>
  </si>
  <si>
    <t>23/01/2026 14:08:19</t>
  </si>
  <si>
    <t>23/01/2026 14:19:20</t>
  </si>
  <si>
    <t>23/01/2026 14:30:01</t>
  </si>
  <si>
    <t>23/01/2026 14:34:25</t>
  </si>
  <si>
    <t>23/01/2026 14:40:36</t>
  </si>
  <si>
    <t>23/01/2026 14:43:16</t>
  </si>
  <si>
    <t>23/01/2026 14:46:46</t>
  </si>
  <si>
    <t>23/01/2026 14:57:27</t>
  </si>
  <si>
    <t>23/01/2026 15:00:00</t>
  </si>
  <si>
    <t>23/01/2026 15:00:17</t>
  </si>
  <si>
    <t>23/01/2026 15:02:17</t>
  </si>
  <si>
    <t>23/01/2026 15:03:02</t>
  </si>
  <si>
    <t>23/01/2026 15:05:49</t>
  </si>
  <si>
    <t>23/01/2026 15:06:24</t>
  </si>
  <si>
    <t>23/01/2026 15:14:27</t>
  </si>
  <si>
    <t>23/01/2026 15:20:30</t>
  </si>
  <si>
    <t>23/01/2026 15:27:42</t>
  </si>
  <si>
    <t>23/01/2026 15:27:55</t>
  </si>
  <si>
    <t>23/01/2026 15:29:26</t>
  </si>
  <si>
    <t>23/01/2026 15:34:13</t>
  </si>
  <si>
    <t>12 craiglockhart gardens</t>
  </si>
  <si>
    <t>23/01/2026 15:40:06</t>
  </si>
  <si>
    <t>23/01/2026 15:51:37</t>
  </si>
  <si>
    <t>23/01/2026 15:53:00</t>
  </si>
  <si>
    <t>23/01/2026 15:53:31</t>
  </si>
  <si>
    <t>23/01/2026 16:00:53</t>
  </si>
  <si>
    <t>19 andrew balfour grove</t>
  </si>
  <si>
    <t>23/01/2026 16:08:44</t>
  </si>
  <si>
    <t>23/01/2026 16:21:18</t>
  </si>
  <si>
    <t>23/01/2026 16:31:20</t>
  </si>
  <si>
    <t>23/01/2026 16:41:05</t>
  </si>
  <si>
    <t>98 eastfield drive</t>
  </si>
  <si>
    <t>23/01/2026 16:41:27</t>
  </si>
  <si>
    <t>24/01/2026 08:29:16</t>
  </si>
  <si>
    <t>24/01/2026 08:31:14</t>
  </si>
  <si>
    <t>24/01/2026 08:47:19</t>
  </si>
  <si>
    <t>24/01/2026 08:50:43</t>
  </si>
  <si>
    <t>24/01/2026 09:16:00</t>
  </si>
  <si>
    <t>24/01/2026 09:22:33</t>
  </si>
  <si>
    <t>24/01/2026 10:47:20</t>
  </si>
  <si>
    <t>24/01/2026 10:53:49</t>
  </si>
  <si>
    <t>24/01/2026 10:54:34</t>
  </si>
  <si>
    <t>24/01/2026 10:57:36</t>
  </si>
  <si>
    <t>24/01/2026 10:58:51</t>
  </si>
  <si>
    <t>HMK - 4 PARR PLACE</t>
  </si>
  <si>
    <t>24/01/2026 11:37:05</t>
  </si>
  <si>
    <t>24/01/2026 11:44:24</t>
  </si>
  <si>
    <t>24/01/2026 11:57:20</t>
  </si>
  <si>
    <t>24/01/2026 12:01:15</t>
  </si>
  <si>
    <t>24/01/2026 12:08:57</t>
  </si>
  <si>
    <t>24/01/2026 12:21:56</t>
  </si>
  <si>
    <t>24/01/2026 12:50:50</t>
  </si>
  <si>
    <t>24/01/2026 12:51:41</t>
  </si>
  <si>
    <t>24/01/2026 12:56:35</t>
  </si>
  <si>
    <t>24/01/2026 12:57:28</t>
  </si>
  <si>
    <t>24/01/2026 13:01:17</t>
  </si>
  <si>
    <t>24/01/2026 13:09:28</t>
  </si>
  <si>
    <t>24/01/2026 13:23:51</t>
  </si>
  <si>
    <t>24/01/2026 14:04:16</t>
  </si>
  <si>
    <t>26/01/2026 08:34:18</t>
  </si>
  <si>
    <t>murdoch in FN22 AXB 14YD</t>
  </si>
  <si>
    <t>26/01/2026 08:43:19</t>
  </si>
  <si>
    <t>PO18 TSZ - WOOD</t>
  </si>
  <si>
    <t>26/01/2026 08:44:17</t>
  </si>
  <si>
    <t>MURDOCH OUT FN22 AXB 14YD</t>
  </si>
  <si>
    <t>26/01/2026 08:49:58</t>
  </si>
  <si>
    <t>26/01/2026 08:50:10</t>
  </si>
  <si>
    <t>26/01/2026 08:53:44</t>
  </si>
  <si>
    <t>26/01/2026 09:11:02</t>
  </si>
  <si>
    <t>26/01/2026 09:16:30</t>
  </si>
  <si>
    <t>26/01/2026 09:22:58</t>
  </si>
  <si>
    <t>26/01/2026 09:23:22</t>
  </si>
  <si>
    <t>26/01/2026 09:28:33</t>
  </si>
  <si>
    <t>BILLY (WOOD) IN</t>
  </si>
  <si>
    <t>26/01/2026 09:35:30</t>
  </si>
  <si>
    <t>MURDOCH 14YD SF74 XHM IN</t>
  </si>
  <si>
    <t>26/01/2026 09:37:18</t>
  </si>
  <si>
    <t>BILLY (WOOD) OUT</t>
  </si>
  <si>
    <t>26/01/2026 09:44:52</t>
  </si>
  <si>
    <t>MURDOCH 14 YD SF74 XHM OUT</t>
  </si>
  <si>
    <t>26/01/2026 09:45:18</t>
  </si>
  <si>
    <t>PO18 TSZ - CARDBOARD</t>
  </si>
  <si>
    <t>26/01/2026 10:16:18</t>
  </si>
  <si>
    <t>26/01/2026 10:16:58</t>
  </si>
  <si>
    <t>26/01/2026 10:39:09</t>
  </si>
  <si>
    <t>26/01/2026 10:53:49</t>
  </si>
  <si>
    <t>26/01/2026 11:08:17</t>
  </si>
  <si>
    <t>26/01/2026 11:18:27</t>
  </si>
  <si>
    <t>26/01/2026 11:26:33</t>
  </si>
  <si>
    <t>26/01/2026 11:29:32</t>
  </si>
  <si>
    <t>26/01/2026 11:31:47</t>
  </si>
  <si>
    <t>26/01/2026 11:33:13</t>
  </si>
  <si>
    <t>26/01/2026 11:53:37</t>
  </si>
  <si>
    <t>26/01/2026 11:55:51</t>
  </si>
  <si>
    <t>26/01/2026 12:05:27</t>
  </si>
  <si>
    <t>26/01/2026 12:05:45</t>
  </si>
  <si>
    <t>26/01/2026 12:13:41</t>
  </si>
  <si>
    <t>26/01/2026 12:15:16</t>
  </si>
  <si>
    <t>26/01/2026 12:22:21</t>
  </si>
  <si>
    <t>26/01/2026 13:11:19</t>
  </si>
  <si>
    <t>26/01/2026 13:38:19</t>
  </si>
  <si>
    <t>26/01/2026 13:44:01</t>
  </si>
  <si>
    <t>26/01/2026 13:44:35</t>
  </si>
  <si>
    <t>26/01/2026 13:44:43</t>
  </si>
  <si>
    <t>26/01/2026 13:47:36</t>
  </si>
  <si>
    <t>26/01/2026 13:48:02</t>
  </si>
  <si>
    <t>26/01/2026 13:52:53</t>
  </si>
  <si>
    <t>26/01/2026 13:57:00</t>
  </si>
  <si>
    <t>26/01/2026 14:00:45</t>
  </si>
  <si>
    <t>26/01/2026 14:09:39</t>
  </si>
  <si>
    <t>26/01/2026 14:14:27</t>
  </si>
  <si>
    <t>26/01/2026 14:14:55</t>
  </si>
  <si>
    <t>26/01/2026 14:18:08</t>
  </si>
  <si>
    <t>26/01/2026 14:22:10</t>
  </si>
  <si>
    <t>26/01/2026 14:30:19</t>
  </si>
  <si>
    <t>26/01/2026 14:44:38</t>
  </si>
  <si>
    <t>26/01/2026 14:54:30</t>
  </si>
  <si>
    <t>26/01/2026 15:02:48</t>
  </si>
  <si>
    <t>26/01/2026 15:03:16</t>
  </si>
  <si>
    <t>26/01/2026 15:10:09</t>
  </si>
  <si>
    <t>26/01/2026 15:17:33</t>
  </si>
  <si>
    <t>26/01/2026 15:20:53</t>
  </si>
  <si>
    <t>26/01/2026 15:26:05</t>
  </si>
  <si>
    <t>26/01/2026 15:33:23</t>
  </si>
  <si>
    <t>26/01/2026 15:40:11</t>
  </si>
  <si>
    <t>26/01/2026 15:41:04</t>
  </si>
  <si>
    <t>26/01/2026 15:42:41</t>
  </si>
  <si>
    <t>26/01/2026 15:58:23</t>
  </si>
  <si>
    <t>26/01/2026 16:03:48</t>
  </si>
  <si>
    <t>26/01/2026 16:07:08</t>
  </si>
  <si>
    <t>26/01/2026 16:20:02</t>
  </si>
  <si>
    <t>26/01/2026 16:35:54</t>
  </si>
  <si>
    <t>26/01/2026 16:37:35</t>
  </si>
  <si>
    <t>26/01/2026 16:40:35</t>
  </si>
  <si>
    <t>26/01/2026 16:47:41</t>
  </si>
  <si>
    <t>26/01/2026 16:49:09</t>
  </si>
  <si>
    <t>26/01/2026 17:04:44</t>
  </si>
  <si>
    <t>26/01/2026 17:04:51</t>
  </si>
  <si>
    <t>27/01/2026 06:51:20</t>
  </si>
  <si>
    <t>27/01/2026 07:01:17</t>
  </si>
  <si>
    <t>27/01/2026 07:02:11</t>
  </si>
  <si>
    <t>27/01/2026 07:04:37</t>
  </si>
  <si>
    <t>27/01/2026 07:46:16</t>
  </si>
  <si>
    <t>27/01/2026 07:58:24</t>
  </si>
  <si>
    <t>27/01/2026 08:02:32</t>
  </si>
  <si>
    <t>27/01/2026 08:08:58</t>
  </si>
  <si>
    <t>27/01/2026 08:15:29</t>
  </si>
  <si>
    <t>27/01/2026 08:21:37</t>
  </si>
  <si>
    <t>27/01/2026 08:35:49</t>
  </si>
  <si>
    <t>27/01/2026 08:38:02</t>
  </si>
  <si>
    <t>27/01/2026 08:43:58</t>
  </si>
  <si>
    <t>27/01/2026 08:48:47</t>
  </si>
  <si>
    <t>27/01/2026 08:58:44</t>
  </si>
  <si>
    <t>27/01/2026 09:08:34</t>
  </si>
  <si>
    <t>27/01/2026 09:11:55</t>
  </si>
  <si>
    <t>gh renovations</t>
  </si>
  <si>
    <t>27/01/2026 09:18:12</t>
  </si>
  <si>
    <t>27/01/2026 09:23:47</t>
  </si>
  <si>
    <t>27/01/2026 09:24:03</t>
  </si>
  <si>
    <t>27/01/2026 09:27:48</t>
  </si>
  <si>
    <t>27/01/2026 09:35:35</t>
  </si>
  <si>
    <t>27/01/2026 09:39:30</t>
  </si>
  <si>
    <t>27/01/2026 09:42:17</t>
  </si>
  <si>
    <t>27/01/2026 09:53:04</t>
  </si>
  <si>
    <t>27/01/2026 10:18:25</t>
  </si>
  <si>
    <t>38 musselburgh road</t>
  </si>
  <si>
    <t>27/01/2026 10:30:54</t>
  </si>
  <si>
    <t>27/01/2026 10:32:52</t>
  </si>
  <si>
    <t>52 gorton road</t>
  </si>
  <si>
    <t>27/01/2026 10:35:56</t>
  </si>
  <si>
    <t>22 blacket place</t>
  </si>
  <si>
    <t>27/01/2026 10:38:14</t>
  </si>
  <si>
    <t>27/01/2026 10:42:18</t>
  </si>
  <si>
    <t>27/01/2026 10:59:39</t>
  </si>
  <si>
    <t>27/01/2026 11:01:04</t>
  </si>
  <si>
    <t>27/01/2026 11:01:40</t>
  </si>
  <si>
    <t>27/01/2026 11:10:31</t>
  </si>
  <si>
    <t>27/01/2026 11:14:59</t>
  </si>
  <si>
    <t>27/01/2026 11:16:54</t>
  </si>
  <si>
    <t>27/01/2026 11:17:34</t>
  </si>
  <si>
    <t>27/01/2026 11:21:33</t>
  </si>
  <si>
    <t>27/01/2026 11:26:33</t>
  </si>
  <si>
    <t>27/01/2026 11:26:50</t>
  </si>
  <si>
    <t>27/01/2026 11:28:16</t>
  </si>
  <si>
    <t>27/01/2026 11:30:34</t>
  </si>
  <si>
    <t>27/01/2026 11:32:38</t>
  </si>
  <si>
    <t>27/01/2026 11:41:39</t>
  </si>
  <si>
    <t>1 jane smeal crescent</t>
  </si>
  <si>
    <t>27/01/2026 11:47:46</t>
  </si>
  <si>
    <t>27/01/2026 11:48:34</t>
  </si>
  <si>
    <t>27/01/2026 11:51:35</t>
  </si>
  <si>
    <t>27/01/2026 11:56:15</t>
  </si>
  <si>
    <t>27/01/2026 12:08:36</t>
  </si>
  <si>
    <t>27/01/2026 12:09:53</t>
  </si>
  <si>
    <t>27/01/2026 12:16:18</t>
  </si>
  <si>
    <t>27/01/2026 12:33:31</t>
  </si>
  <si>
    <t>27/01/2026 12:43:59</t>
  </si>
  <si>
    <t>27/01/2026 12:56:41</t>
  </si>
  <si>
    <t>27/01/2026 13:01:23</t>
  </si>
  <si>
    <t>27/01/2026 13:33:26</t>
  </si>
  <si>
    <t>27/01/2026 13:44:53</t>
  </si>
  <si>
    <t>12 park crescent</t>
  </si>
  <si>
    <t>27/01/2026 13:50:26</t>
  </si>
  <si>
    <t>27/01/2026 14:00:03</t>
  </si>
  <si>
    <t>27/01/2026 14:05:26</t>
  </si>
  <si>
    <t>27/01/2026 14:11:14</t>
  </si>
  <si>
    <t>27/01/2026 14:17:19</t>
  </si>
  <si>
    <t>27/01/2026 14:19:23</t>
  </si>
  <si>
    <t>27/01/2026 14:42:40</t>
  </si>
  <si>
    <t>27/01/2026 14:50:17</t>
  </si>
  <si>
    <t>27/01/2026 15:20:15</t>
  </si>
  <si>
    <t>6a moray place</t>
  </si>
  <si>
    <t>27/01/2026 15:23:07</t>
  </si>
  <si>
    <t>61 ocean drive</t>
  </si>
  <si>
    <t>27/01/2026 15:38:47</t>
  </si>
  <si>
    <t>27/01/2026 15:39:46</t>
  </si>
  <si>
    <t>27/01/2026 15:41:09</t>
  </si>
  <si>
    <t>27/01/2026 15:52:17</t>
  </si>
  <si>
    <t>27/01/2026 16:43:36</t>
  </si>
  <si>
    <t>27/01/2026 16:57:10</t>
  </si>
  <si>
    <t>28/01/2026 06:48:00</t>
  </si>
  <si>
    <t>28/01/2026 06:53:13</t>
  </si>
  <si>
    <t>28/01/2026 06:55:06</t>
  </si>
  <si>
    <t>28/01/2026 07:02:22</t>
  </si>
  <si>
    <t>28/01/2026 07:03:48</t>
  </si>
  <si>
    <t>28/01/2026 07:06:43</t>
  </si>
  <si>
    <t>28/01/2026 07:10:17</t>
  </si>
  <si>
    <t>28/01/2026 07:17:29</t>
  </si>
  <si>
    <t>28/01/2026 07:51:08</t>
  </si>
  <si>
    <t>83 whitehouse loan</t>
  </si>
  <si>
    <t>28/01/2026 07:52:24</t>
  </si>
  <si>
    <t>28/01/2026 08:01:43</t>
  </si>
  <si>
    <t>28/01/2026 08:05:03</t>
  </si>
  <si>
    <t>28/01/2026 08:07:56</t>
  </si>
  <si>
    <t>28/01/2026 08:15:12</t>
  </si>
  <si>
    <t>28/01/2026 08:16:57</t>
  </si>
  <si>
    <t>28/01/2026 08:17:45</t>
  </si>
  <si>
    <t>28/01/2026 08:19:42</t>
  </si>
  <si>
    <t>mj joinery</t>
  </si>
  <si>
    <t>28/01/2026 08:29:09</t>
  </si>
  <si>
    <t>28/01/2026 08:41:13</t>
  </si>
  <si>
    <t>9 hanover street</t>
  </si>
  <si>
    <t>28/01/2026 08:44:36</t>
  </si>
  <si>
    <t>28/01/2026 08:45:54</t>
  </si>
  <si>
    <t>28/01/2026 08:56:11</t>
  </si>
  <si>
    <t>28/01/2026 08:56:33</t>
  </si>
  <si>
    <t>28/01/2026 09:10:46</t>
  </si>
  <si>
    <t>28/01/2026 09:16:36</t>
  </si>
  <si>
    <t>28/01/2026 09:24:03</t>
  </si>
  <si>
    <t>28/01/2026 09:41:03</t>
  </si>
  <si>
    <t>28/01/2026 09:41:46</t>
  </si>
  <si>
    <t>28/01/2026 09:41:54</t>
  </si>
  <si>
    <t>28/01/2026 09:46:45</t>
  </si>
  <si>
    <t>28 durham square</t>
  </si>
  <si>
    <t>28/01/2026 09:47:14</t>
  </si>
  <si>
    <t>28/01/2026 09:56:29</t>
  </si>
  <si>
    <t>28/01/2026 09:57:21</t>
  </si>
  <si>
    <t>28/01/2026 10:03:10</t>
  </si>
  <si>
    <t>8 toll house gardens</t>
  </si>
  <si>
    <t>28/01/2026 10:04:36</t>
  </si>
  <si>
    <t>28/01/2026 10:11:36</t>
  </si>
  <si>
    <t>28/01/2026 10:32:56</t>
  </si>
  <si>
    <t>28/01/2026 10:40:57</t>
  </si>
  <si>
    <t>28/01/2026 10:53:12</t>
  </si>
  <si>
    <t>28/01/2026 10:53:35</t>
  </si>
  <si>
    <t>28/01/2026 10:59:10</t>
  </si>
  <si>
    <t>28/01/2026 11:06:20</t>
  </si>
  <si>
    <t>28/01/2026 11:09:26</t>
  </si>
  <si>
    <t>28/01/2026 11:11:48</t>
  </si>
  <si>
    <t>28/01/2026 11:23:45</t>
  </si>
  <si>
    <t>28/01/2026 11:28:28</t>
  </si>
  <si>
    <t>28/01/2026 11:29:55</t>
  </si>
  <si>
    <t>28/01/2026 11:32:24</t>
  </si>
  <si>
    <t>28/01/2026 12:06:06</t>
  </si>
  <si>
    <t>28/01/2026 12:08:02</t>
  </si>
  <si>
    <t>28/01/2026 12:19:07</t>
  </si>
  <si>
    <t>28/01/2026 12:20:06</t>
  </si>
  <si>
    <t>28/01/2026 12:21:32</t>
  </si>
  <si>
    <t>28/01/2026 12:26:10</t>
  </si>
  <si>
    <t>28/01/2026 12:32:09</t>
  </si>
  <si>
    <t>28/01/2026 12:46:16</t>
  </si>
  <si>
    <t>28/01/2026 12:46:40</t>
  </si>
  <si>
    <t>28/01/2026 12:47:47</t>
  </si>
  <si>
    <t>28/01/2026 12:54:34</t>
  </si>
  <si>
    <t>28/01/2026 12:55:53</t>
  </si>
  <si>
    <t>28/01/2026 12:59:03</t>
  </si>
  <si>
    <t>28/01/2026 13:04:29</t>
  </si>
  <si>
    <t>28/01/2026 13:21:48</t>
  </si>
  <si>
    <t>14 milrig smallholdings</t>
  </si>
  <si>
    <t>28/01/2026 13:31:12</t>
  </si>
  <si>
    <t>28/01/2026 13:35:28</t>
  </si>
  <si>
    <t>28/01/2026 13:35:49</t>
  </si>
  <si>
    <t>28/01/2026 13:37:46</t>
  </si>
  <si>
    <t>28/01/2026 13:41:08</t>
  </si>
  <si>
    <t>28/01/2026 13:46:10</t>
  </si>
  <si>
    <t>28/01/2026 14:12:45</t>
  </si>
  <si>
    <t>28/01/2026 14:19:00</t>
  </si>
  <si>
    <t>28/01/2026 14:33:20</t>
  </si>
  <si>
    <t>28/01/2026 14:43:42</t>
  </si>
  <si>
    <t>28/01/2026 15:20:46</t>
  </si>
  <si>
    <t>28/01/2026 15:29:50</t>
  </si>
  <si>
    <t>28/01/2026 15:33:33</t>
  </si>
  <si>
    <t>28/01/2026 15:34:20</t>
  </si>
  <si>
    <t>28/01/2026 15:34:41</t>
  </si>
  <si>
    <t>28/01/2026 15:37:19</t>
  </si>
  <si>
    <t>28/01/2026 15:37:42</t>
  </si>
  <si>
    <t>28/01/2026 15:44:32</t>
  </si>
  <si>
    <t>28/01/2026 15:48:54</t>
  </si>
  <si>
    <t>28/01/2026 15:52:41</t>
  </si>
  <si>
    <t>28/01/2026 15:54:36</t>
  </si>
  <si>
    <t>28/01/2026 16:09:56</t>
  </si>
  <si>
    <t>28/01/2026 16:20:39</t>
  </si>
  <si>
    <t>28/01/2026 16:48:46</t>
  </si>
  <si>
    <t>28/01/2026 17:09:54</t>
  </si>
  <si>
    <t>28/01/2026 17:20:23</t>
  </si>
  <si>
    <t>29 paisley avenue</t>
  </si>
  <si>
    <t>28/01/2026 17:34:15</t>
  </si>
  <si>
    <t>29/01/2026 06:49:13</t>
  </si>
  <si>
    <t>29/01/2026 06:50:39</t>
  </si>
  <si>
    <t>29/01/2026 06:51:46</t>
  </si>
  <si>
    <t>29/01/2026 06:52:15</t>
  </si>
  <si>
    <t>29/01/2026 07:45:06</t>
  </si>
  <si>
    <t>29/01/2026 07:49:29</t>
  </si>
  <si>
    <t>29/01/2026 07:50:54</t>
  </si>
  <si>
    <t>29/01/2026 08:10:18</t>
  </si>
  <si>
    <t>29/01/2026 08:20:55</t>
  </si>
  <si>
    <t>29/01/2026 08:27:16</t>
  </si>
  <si>
    <t>29/01/2026 08:29:35</t>
  </si>
  <si>
    <t>29/01/2026 08:30:08</t>
  </si>
  <si>
    <t>29/01/2026 08:39:46</t>
  </si>
  <si>
    <t>11 johnston avenue</t>
  </si>
  <si>
    <t>29/01/2026 08:40:04</t>
  </si>
  <si>
    <t>29/01/2026 08:52:23</t>
  </si>
  <si>
    <t>29/01/2026 08:54:35</t>
  </si>
  <si>
    <t>29/01/2026 09:08:34</t>
  </si>
  <si>
    <t>29/01/2026 09:12:38</t>
  </si>
  <si>
    <t>29/01/2026 09:24:30</t>
  </si>
  <si>
    <t>29/01/2026 09:47:08</t>
  </si>
  <si>
    <t>29/01/2026 10:01:47</t>
  </si>
  <si>
    <t>29/01/2026 10:06:55</t>
  </si>
  <si>
    <t>29/01/2026 10:07:32</t>
  </si>
  <si>
    <t>29/01/2026 10:09:38</t>
  </si>
  <si>
    <t>29/01/2026 10:18:04</t>
  </si>
  <si>
    <t>29/01/2026 10:19:37</t>
  </si>
  <si>
    <t>29/01/2026 10:24:45</t>
  </si>
  <si>
    <t>29/01/2026 10:32:07</t>
  </si>
  <si>
    <t>Geeraf</t>
  </si>
  <si>
    <t>29/01/2026 10:37:19</t>
  </si>
  <si>
    <t>29/01/2026 10:37:22</t>
  </si>
  <si>
    <t>29/01/2026 10:54:46</t>
  </si>
  <si>
    <t>29/01/2026 11:05:51</t>
  </si>
  <si>
    <t>30 craiglockhart crescent</t>
  </si>
  <si>
    <t>29/01/2026 11:08:56</t>
  </si>
  <si>
    <t>29/01/2026 11:10:43</t>
  </si>
  <si>
    <t>29/01/2026 11:19:27</t>
  </si>
  <si>
    <t>29/01/2026 11:22:06</t>
  </si>
  <si>
    <t>29/01/2026 11:23:54</t>
  </si>
  <si>
    <t>29/01/2026 11:24:16</t>
  </si>
  <si>
    <t>29/01/2026 11:24:43</t>
  </si>
  <si>
    <t>29/01/2026 11:29:39</t>
  </si>
  <si>
    <t>29/01/2026 11:31:56</t>
  </si>
  <si>
    <t>29/01/2026 11:34:29</t>
  </si>
  <si>
    <t>29/01/2026 11:35:24</t>
  </si>
  <si>
    <t>29/01/2026 11:44:11</t>
  </si>
  <si>
    <t>29/01/2026 11:48:03</t>
  </si>
  <si>
    <t>29/01/2026 11:57:01</t>
  </si>
  <si>
    <t>29/01/2026 11:59:32</t>
  </si>
  <si>
    <t>29/01/2026 12:11:24</t>
  </si>
  <si>
    <t>55 whitehill avenue</t>
  </si>
  <si>
    <t>29/01/2026 12:17:40</t>
  </si>
  <si>
    <t>29/01/2026 12:59:23</t>
  </si>
  <si>
    <t>29/01/2026 13:05:38</t>
  </si>
  <si>
    <t>29/01/2026 13:12:52</t>
  </si>
  <si>
    <t>29/01/2026 13:25:35</t>
  </si>
  <si>
    <t>29/01/2026 13:36:14</t>
  </si>
  <si>
    <t>29/01/2026 13:48:42</t>
  </si>
  <si>
    <t>29/01/2026 13:56:30</t>
  </si>
  <si>
    <t>29/01/2026 14:05:16</t>
  </si>
  <si>
    <t>29/01/2026 14:34:20</t>
  </si>
  <si>
    <t>29/01/2026 15:09:56</t>
  </si>
  <si>
    <t>29/01/2026 15:24:08</t>
  </si>
  <si>
    <t>29/01/2026 15:27:58</t>
  </si>
  <si>
    <t>29/01/2026 15:30:09</t>
  </si>
  <si>
    <t>29/01/2026 15:34:32</t>
  </si>
  <si>
    <t>29/01/2026 15:52:01</t>
  </si>
  <si>
    <t>29/01/2026 16:03:44</t>
  </si>
  <si>
    <t>29/01/2026 16:04:29</t>
  </si>
  <si>
    <t>29/01/2026 16:16:36</t>
  </si>
  <si>
    <t>92 crewe crescent</t>
  </si>
  <si>
    <t>29/01/2026 16:23:21</t>
  </si>
  <si>
    <t>29/01/2026 16:29:02</t>
  </si>
  <si>
    <t>1 dunard garden</t>
  </si>
  <si>
    <t>29/01/2026 16:30:21</t>
  </si>
  <si>
    <t>29/01/2026 16:32:51</t>
  </si>
  <si>
    <t>29/01/2026 16:34:40</t>
  </si>
  <si>
    <t>29/01/2026 16:36:47</t>
  </si>
  <si>
    <t>29/01/2026 16:43:49</t>
  </si>
  <si>
    <t>29/01/2026 16:59:32</t>
  </si>
  <si>
    <t>29/01/2026 17:04:59</t>
  </si>
  <si>
    <t>29/01/2026 17:23:13</t>
  </si>
  <si>
    <t>29/01/2026 17:26:57</t>
  </si>
  <si>
    <t>30/01/2026 06:50:11</t>
  </si>
  <si>
    <t>30/01/2026 06:56:31</t>
  </si>
  <si>
    <t>30/01/2026 07:02:18</t>
  </si>
  <si>
    <t>30/01/2026 07:12:00</t>
  </si>
  <si>
    <t>30/01/2026 07:12:40</t>
  </si>
  <si>
    <t>tyres</t>
  </si>
  <si>
    <t>30/01/2026 07:36:36</t>
  </si>
  <si>
    <t>30/01/2026 07:46:26</t>
  </si>
  <si>
    <t>30/01/2026 07:50:47</t>
  </si>
  <si>
    <t>30/01/2026 08:04:21</t>
  </si>
  <si>
    <t>fn22 axb</t>
  </si>
  <si>
    <t>30/01/2026 08:05:55</t>
  </si>
  <si>
    <t>30/01/2026 08:15:32</t>
  </si>
  <si>
    <t>30/01/2026 08:21:53</t>
  </si>
  <si>
    <t>30/01/2026 08:27:01</t>
  </si>
  <si>
    <t>30/01/2026 08:32:53</t>
  </si>
  <si>
    <t>30/01/2026 08:48:44</t>
  </si>
  <si>
    <t>30/01/2026 08:59:07</t>
  </si>
  <si>
    <t>30/01/2026 09:05:49</t>
  </si>
  <si>
    <t>30/01/2026 10:04:51</t>
  </si>
  <si>
    <t>19 silverknowes gardens</t>
  </si>
  <si>
    <t>30/01/2026 10:05:14</t>
  </si>
  <si>
    <t>30/01/2026 10:07:32</t>
  </si>
  <si>
    <t>30/01/2026 10:24:29</t>
  </si>
  <si>
    <t>30/01/2026 10:24:40</t>
  </si>
  <si>
    <t>30/01/2026 10:31:01</t>
  </si>
  <si>
    <t>30/01/2026 10:59:16</t>
  </si>
  <si>
    <t>30/01/2026 11:24:50</t>
  </si>
  <si>
    <t>30/01/2026 11:35:05</t>
  </si>
  <si>
    <t>30/01/2026 11:55:22</t>
  </si>
  <si>
    <t>st22 mxk</t>
  </si>
  <si>
    <t>30/01/2026 11:58:50</t>
  </si>
  <si>
    <t>30/01/2026 12:01:04</t>
  </si>
  <si>
    <t>30/01/2026 12:01:55</t>
  </si>
  <si>
    <t>30/01/2026 12:05:09</t>
  </si>
  <si>
    <t>sg67 wrt</t>
  </si>
  <si>
    <t>30/01/2026 12:05:40</t>
  </si>
  <si>
    <t>30/01/2026 12:10:22</t>
  </si>
  <si>
    <t>30/01/2026 12:16:46</t>
  </si>
  <si>
    <t>30/01/2026 12:17:56</t>
  </si>
  <si>
    <t>30/01/2026 12:24:01</t>
  </si>
  <si>
    <t>30/01/2026 12:26:24</t>
  </si>
  <si>
    <t>30/01/2026 12:28:17</t>
  </si>
  <si>
    <t>30/01/2026 12:35:24</t>
  </si>
  <si>
    <t>30/01/2026 12:55:56</t>
  </si>
  <si>
    <t>30/01/2026 12:59:11</t>
  </si>
  <si>
    <t>30/01/2026 13:23:44</t>
  </si>
  <si>
    <t>30/01/2026 13:32:37</t>
  </si>
  <si>
    <t>30/01/2026 13:36:24</t>
  </si>
  <si>
    <t>sf18 wuo</t>
  </si>
  <si>
    <t>30/01/2026 13:41:27</t>
  </si>
  <si>
    <t>30/01/2026 13:44:21</t>
  </si>
  <si>
    <t>36 west telferton</t>
  </si>
  <si>
    <t>30/01/2026 13:46:02</t>
  </si>
  <si>
    <t>30/01/2026 13:50:22</t>
  </si>
  <si>
    <t>30/01/2026 13:57:21</t>
  </si>
  <si>
    <t>30/01/2026 13:57:48</t>
  </si>
  <si>
    <t>30/01/2026 14:08:01</t>
  </si>
  <si>
    <t>30/01/2026 14:08:43</t>
  </si>
  <si>
    <t>xander</t>
  </si>
  <si>
    <t>30/01/2026 14:11:18</t>
  </si>
  <si>
    <t>sf18 wuo 8yd</t>
  </si>
  <si>
    <t>30/01/2026 14:11:43</t>
  </si>
  <si>
    <t>30/01/2026 14:17:23</t>
  </si>
  <si>
    <t>30/01/2026 14:23:58</t>
  </si>
  <si>
    <t>30/01/2026 14:24:09</t>
  </si>
  <si>
    <t>30/01/2026 14:32:35</t>
  </si>
  <si>
    <t>30/01/2026 14:37:50</t>
  </si>
  <si>
    <t>30/01/2026 14:42:29</t>
  </si>
  <si>
    <t>30/01/2026 14:43:21</t>
  </si>
  <si>
    <t>30/01/2026 14:56:07</t>
  </si>
  <si>
    <t>30/01/2026 14:56:29</t>
  </si>
  <si>
    <t>30/01/2026 15:04:56</t>
  </si>
  <si>
    <t>30/01/2026 15:09:13</t>
  </si>
  <si>
    <t>29 heriot row</t>
  </si>
  <si>
    <t>30/01/2026 15:09:35</t>
  </si>
  <si>
    <t>30/01/2026 15:17:23</t>
  </si>
  <si>
    <t>sf18 wuo 14yd</t>
  </si>
  <si>
    <t>30/01/2026 15:25:44</t>
  </si>
  <si>
    <t>30/01/2026 15:27:52</t>
  </si>
  <si>
    <t>30/01/2026 15:32:21</t>
  </si>
  <si>
    <t>30/01/2026 15:36:43</t>
  </si>
  <si>
    <t>30/01/2026 15:50:13</t>
  </si>
  <si>
    <t>30/01/2026 15:54:40</t>
  </si>
  <si>
    <t>30/01/2026 16:03:09</t>
  </si>
  <si>
    <t>30/01/2026 16:04:49</t>
  </si>
  <si>
    <t>30/01/2026 16:11:31</t>
  </si>
  <si>
    <t>30/01/2026 16:12:33</t>
  </si>
  <si>
    <t>30/01/2026 16:14:21</t>
  </si>
  <si>
    <t>30/01/2026 16:20:24</t>
  </si>
  <si>
    <t>13 campion road</t>
  </si>
  <si>
    <t>30/01/2026 16:21:58</t>
  </si>
  <si>
    <t>30/01/2026 16:23:53</t>
  </si>
  <si>
    <t>31/01/2026 07:18:03</t>
  </si>
  <si>
    <t>31/01/2026 08:03:18</t>
  </si>
  <si>
    <t>31/01/2026 08:08:12</t>
  </si>
  <si>
    <t>31/01/2026 09:20:25</t>
  </si>
  <si>
    <t>31/01/2026 09:28:05</t>
  </si>
  <si>
    <t>31/01/2026 10:39:07</t>
  </si>
  <si>
    <t>31/01/2026 10:42:16</t>
  </si>
  <si>
    <t>31/01/2026 10:42:30</t>
  </si>
  <si>
    <t>31/01/2026 10:42:55</t>
  </si>
  <si>
    <t>31/01/2026 11:15:59</t>
  </si>
  <si>
    <t>31/01/2026 11:28:07</t>
  </si>
  <si>
    <t>31/01/2026 11:38:53</t>
  </si>
  <si>
    <t>31/01/2026 11:48:40</t>
  </si>
  <si>
    <t>31/01/2026 11:49:16</t>
  </si>
  <si>
    <t>31/01/2026 11:57:51</t>
  </si>
  <si>
    <t>31/01/2026 12:00:28</t>
  </si>
  <si>
    <t>01/02/2026 11:29:00</t>
  </si>
  <si>
    <t>01/02/2026 11:30:41</t>
  </si>
  <si>
    <t>01/02/2026 12:06:44</t>
  </si>
  <si>
    <t>01/02/2026 12:08:57</t>
  </si>
  <si>
    <t>01/02/2026 12:40:54</t>
  </si>
  <si>
    <t>01/02/2026 13:22:30</t>
  </si>
  <si>
    <t>01/02/2026 14:13:09</t>
  </si>
  <si>
    <t>02/02/2026 06:52:52</t>
  </si>
  <si>
    <t>02/02/2026 07:01:12</t>
  </si>
  <si>
    <t>02/02/2026 07:34:52</t>
  </si>
  <si>
    <t>02/02/2026 07:41:04</t>
  </si>
  <si>
    <t>02/02/2026 07:43:34</t>
  </si>
  <si>
    <t>7 leadervale road</t>
  </si>
  <si>
    <t>02/02/2026 07:46:08</t>
  </si>
  <si>
    <t>McKenzie's/Wood</t>
  </si>
  <si>
    <t>Po18 Tsz</t>
  </si>
  <si>
    <t>02/02/2026 07:52:35</t>
  </si>
  <si>
    <t>02/02/2026 07:56:58</t>
  </si>
  <si>
    <t>02/02/2026 08:02:38</t>
  </si>
  <si>
    <t>02/02/2026 08:12:47</t>
  </si>
  <si>
    <t>02/02/2026 08:20:17</t>
  </si>
  <si>
    <t>02/02/2026 08:20:29</t>
  </si>
  <si>
    <t>02/02/2026 08:23:48</t>
  </si>
  <si>
    <t>fn22 axb 14yd enc</t>
  </si>
  <si>
    <t>02/02/2026 08:26:38</t>
  </si>
  <si>
    <t>02/02/2026 08:30:38</t>
  </si>
  <si>
    <t>02/02/2026 08:31:14</t>
  </si>
  <si>
    <t>02/02/2026 08:33:05</t>
  </si>
  <si>
    <t>02/02/2026 08:41:59</t>
  </si>
  <si>
    <t>02/02/2026 08:42:20</t>
  </si>
  <si>
    <t>02/02/2026 08:43:04</t>
  </si>
  <si>
    <t>Biffa/Cardboard</t>
  </si>
  <si>
    <t>02/02/2026 09:02:15</t>
  </si>
  <si>
    <t>02/02/2026 09:08:26</t>
  </si>
  <si>
    <t>02/02/2026 09:13:47</t>
  </si>
  <si>
    <t>02/02/2026 09:33:10</t>
  </si>
  <si>
    <t>02/02/2026 09:33:43</t>
  </si>
  <si>
    <t>02/02/2026 09:37:23</t>
  </si>
  <si>
    <t>McKenzie's/Ejector</t>
  </si>
  <si>
    <t>N70 Jsc</t>
  </si>
  <si>
    <t>02/02/2026 09:50:54</t>
  </si>
  <si>
    <t>02/02/2026 10:04:44</t>
  </si>
  <si>
    <t>02/02/2026 10:10:54</t>
  </si>
  <si>
    <t>02/02/2026 10:20:42</t>
  </si>
  <si>
    <t>02/02/2026 10:23:34</t>
  </si>
  <si>
    <t>02/02/2026 10:25:02</t>
  </si>
  <si>
    <t>02/02/2026 10:28:41</t>
  </si>
  <si>
    <t>02/02/2026 10:37:23</t>
  </si>
  <si>
    <t>02/02/2026 10:48:47</t>
  </si>
  <si>
    <t>02/02/2026 10:49:11</t>
  </si>
  <si>
    <t>02/02/2026 11:07:54</t>
  </si>
  <si>
    <t>Dalton's/Scrap</t>
  </si>
  <si>
    <t>02/02/2026 11:09:24</t>
  </si>
  <si>
    <t>02/02/2026 11:17:20</t>
  </si>
  <si>
    <t>St22 Mxk</t>
  </si>
  <si>
    <t>02/02/2026 11:23:27</t>
  </si>
  <si>
    <t>02/02/2026 11:24:12</t>
  </si>
  <si>
    <t>02/02/2026 11:27:31</t>
  </si>
  <si>
    <t>02/02/2026 11:59:48</t>
  </si>
  <si>
    <t>02/02/2026 12:01:18</t>
  </si>
  <si>
    <t>Sg67 Wrt</t>
  </si>
  <si>
    <t>02/02/2026 12:07:15</t>
  </si>
  <si>
    <t>02/02/2026 12:07:52</t>
  </si>
  <si>
    <t>02/02/2026 12:14:34</t>
  </si>
  <si>
    <t>02/02/2026 12:20:06</t>
  </si>
  <si>
    <t>02/02/2026 13:08:00</t>
  </si>
  <si>
    <t>02/02/2026 13:22:55</t>
  </si>
  <si>
    <t>02/02/2026 13:23:54</t>
  </si>
  <si>
    <t>02/02/2026 13:35:43</t>
  </si>
  <si>
    <t>5 boggs holdings</t>
  </si>
  <si>
    <t>02/02/2026 13:44:25</t>
  </si>
  <si>
    <t>02/02/2026 13:56:47</t>
  </si>
  <si>
    <t>02/02/2026 14:13:02</t>
  </si>
  <si>
    <t>cage van out</t>
  </si>
  <si>
    <t>02/02/2026 14:13:13</t>
  </si>
  <si>
    <t>02/02/2026 14:13:31</t>
  </si>
  <si>
    <t xml:space="preserve">Vetro </t>
  </si>
  <si>
    <t>So23 Kue</t>
  </si>
  <si>
    <t>02/02/2026 14:15:05</t>
  </si>
  <si>
    <t>Sm22 Otw</t>
  </si>
  <si>
    <t>02/02/2026 14:18:47</t>
  </si>
  <si>
    <t>02/02/2026 14:20:09</t>
  </si>
  <si>
    <t>02/02/2026 14:23:40</t>
  </si>
  <si>
    <t>02/02/2026 14:30:09</t>
  </si>
  <si>
    <t>02/02/2026 14:35:29</t>
  </si>
  <si>
    <t>02/02/2026 14:38:29</t>
  </si>
  <si>
    <t>Biffa/Waste</t>
  </si>
  <si>
    <t>02/02/2026 15:11:12</t>
  </si>
  <si>
    <t>144 upper craigour</t>
  </si>
  <si>
    <t>02/02/2026 15:14:39</t>
  </si>
  <si>
    <t>02/02/2026 15:16:05</t>
  </si>
  <si>
    <t>02/02/2026 15:17:30</t>
  </si>
  <si>
    <t>02/02/2026 15:19:49</t>
  </si>
  <si>
    <t>02/02/2026 15:27:16</t>
  </si>
  <si>
    <t>02/02/2026 15:32:03</t>
  </si>
  <si>
    <t>02/02/2026 16:19:28</t>
  </si>
  <si>
    <t>02/02/2026 16:26:30</t>
  </si>
  <si>
    <t>02/02/2026 16:31:26</t>
  </si>
  <si>
    <t>02/02/2026 16:35:12</t>
  </si>
  <si>
    <t>02/02/2026 16:37:29</t>
  </si>
  <si>
    <t>02/02/2026 16:44:11</t>
  </si>
  <si>
    <t>7/14 kimmerghame terrace</t>
  </si>
  <si>
    <t>02/02/2026 16:52:08</t>
  </si>
  <si>
    <t>02/02/2026 16:55:19</t>
  </si>
  <si>
    <t>02/02/2026 16:58:03</t>
  </si>
  <si>
    <t>02/02/2026 17:13:21</t>
  </si>
  <si>
    <t>02/02/2026 17:35:18</t>
  </si>
  <si>
    <t>02/02/2026 18:47:07</t>
  </si>
  <si>
    <t>03/02/2026 06:26:40</t>
  </si>
  <si>
    <t>03/02/2026 06:46:57</t>
  </si>
  <si>
    <t>03/02/2026 06:47:07</t>
  </si>
  <si>
    <t>03/02/2026 07:16:55</t>
  </si>
  <si>
    <t>03/02/2026 07:19:56</t>
  </si>
  <si>
    <t>03/02/2026 07:31:05</t>
  </si>
  <si>
    <t>Sl23 Hmk</t>
  </si>
  <si>
    <t>03/02/2026 07:36:00</t>
  </si>
  <si>
    <t>03/02/2026 07:48:20</t>
  </si>
  <si>
    <t>03/02/2026 07:58:58</t>
  </si>
  <si>
    <t>03/02/2026 07:59:19</t>
  </si>
  <si>
    <t>Bj21 Umm</t>
  </si>
  <si>
    <t>03/02/2026 08:01:51</t>
  </si>
  <si>
    <t>03/02/2026 08:16:17</t>
  </si>
  <si>
    <t>03/02/2026 08:18:59</t>
  </si>
  <si>
    <t>03/02/2026 08:19:29</t>
  </si>
  <si>
    <t>03/02/2026 08:26:19</t>
  </si>
  <si>
    <t>Nu65 Wrg</t>
  </si>
  <si>
    <t>03/02/2026 08:26:47</t>
  </si>
  <si>
    <t>03/02/2026 08:31:23</t>
  </si>
  <si>
    <t>03/02/2026 08:35:36</t>
  </si>
  <si>
    <t>03/02/2026 08:44:47</t>
  </si>
  <si>
    <t>03/02/2026 08:46:28</t>
  </si>
  <si>
    <t>03/02/2026 08:51:52</t>
  </si>
  <si>
    <t>03/02/2026 08:57:59</t>
  </si>
  <si>
    <t>03/02/2026 09:04:30</t>
  </si>
  <si>
    <t>03/02/2026 09:09:53</t>
  </si>
  <si>
    <t>218 gilberstoun</t>
  </si>
  <si>
    <t>03/02/2026 09:21:21</t>
  </si>
  <si>
    <t>03/02/2026 09:24:03</t>
  </si>
  <si>
    <t>03/02/2026 09:26:29</t>
  </si>
  <si>
    <t>03/02/2026 09:46:23</t>
  </si>
  <si>
    <t>03/02/2026 09:50:21</t>
  </si>
  <si>
    <t>03/02/2026 10:03:06</t>
  </si>
  <si>
    <t>03/02/2026 10:25:23</t>
  </si>
  <si>
    <t>03/02/2026 10:28:39</t>
  </si>
  <si>
    <t>03/02/2026 10:34:13</t>
  </si>
  <si>
    <t>03/02/2026 10:37:04</t>
  </si>
  <si>
    <t>03/02/2026 10:39:29</t>
  </si>
  <si>
    <t>03/02/2026 10:51:22</t>
  </si>
  <si>
    <t>03/02/2026 10:56:41</t>
  </si>
  <si>
    <t>03/02/2026 10:57:58</t>
  </si>
  <si>
    <t>03/02/2026 10:58:13</t>
  </si>
  <si>
    <t>03/02/2026 11:02:23</t>
  </si>
  <si>
    <t>03/02/2026 11:03:18</t>
  </si>
  <si>
    <t>Dalton's/Lead</t>
  </si>
  <si>
    <t>03/02/2026 11:04:53</t>
  </si>
  <si>
    <t>Sf25 Xgj</t>
  </si>
  <si>
    <t>03/02/2026 11:05:09</t>
  </si>
  <si>
    <t>03/02/2026 11:06:12</t>
  </si>
  <si>
    <t>03/02/2026 11:21:50</t>
  </si>
  <si>
    <t>03/02/2026 11:30:13</t>
  </si>
  <si>
    <t>03/02/2026 11:33:24</t>
  </si>
  <si>
    <t>03/02/2026 11:37:58</t>
  </si>
  <si>
    <t>03/02/2026 11:38:41</t>
  </si>
  <si>
    <t>03/02/2026 11:47:24</t>
  </si>
  <si>
    <t>03/02/2026 11:49:38</t>
  </si>
  <si>
    <t>03/02/2026 12:39:21</t>
  </si>
  <si>
    <t>19 hutchison road</t>
  </si>
  <si>
    <t>03/02/2026 13:02:14</t>
  </si>
  <si>
    <t>03/02/2026 13:18:55</t>
  </si>
  <si>
    <t>03/02/2026 13:19:42</t>
  </si>
  <si>
    <t>03/02/2026 13:21:00</t>
  </si>
  <si>
    <t>03/02/2026 13:30:04</t>
  </si>
  <si>
    <t>2 queen charlotte lane</t>
  </si>
  <si>
    <t>03/02/2026 13:37:13</t>
  </si>
  <si>
    <t>Mobile skips</t>
  </si>
  <si>
    <t>03/02/2026 13:39:00</t>
  </si>
  <si>
    <t>03/02/2026 13:39:14</t>
  </si>
  <si>
    <t>03/02/2026 13:42:55</t>
  </si>
  <si>
    <t>waddell haulage</t>
  </si>
  <si>
    <t>Sj24 Gyz</t>
  </si>
  <si>
    <t>03/02/2026 13:43:08</t>
  </si>
  <si>
    <t>03/02/2026 13:43:27</t>
  </si>
  <si>
    <t>03/02/2026 13:43:49</t>
  </si>
  <si>
    <t>03/02/2026 13:49:23</t>
  </si>
  <si>
    <t>03/02/2026 13:51:06</t>
  </si>
  <si>
    <t>03/02/2026 14:07:10</t>
  </si>
  <si>
    <t>03/02/2026 14:08:25</t>
  </si>
  <si>
    <t>03/02/2026 14:11:40</t>
  </si>
  <si>
    <t>03/02/2026 14:14:52</t>
  </si>
  <si>
    <t>03/02/2026 14:17:40</t>
  </si>
  <si>
    <t>03/02/2026 14:19:53</t>
  </si>
  <si>
    <t>03/02/2026 14:29:14</t>
  </si>
  <si>
    <t>03/02/2026 14:36:03</t>
  </si>
  <si>
    <t>Pl73 Ybo</t>
  </si>
  <si>
    <t>03/02/2026 14:36:27</t>
  </si>
  <si>
    <t>03/02/2026 14:36:40</t>
  </si>
  <si>
    <t>03/02/2026 14:45:13</t>
  </si>
  <si>
    <t>03/02/2026 14:48:04</t>
  </si>
  <si>
    <t>03/02/2026 14:57:03</t>
  </si>
  <si>
    <t>03/02/2026 15:16:46</t>
  </si>
  <si>
    <t>03/02/2026 15:22:57</t>
  </si>
  <si>
    <t>03/02/2026 15:33:05</t>
  </si>
  <si>
    <t>03/02/2026 15:37:37</t>
  </si>
  <si>
    <t>03/02/2026 15:59:21</t>
  </si>
  <si>
    <t>03/02/2026 16:14:48</t>
  </si>
  <si>
    <t>03/02/2026 16:21:02</t>
  </si>
  <si>
    <t>03/02/2026 16:33:55</t>
  </si>
  <si>
    <t>03/02/2026 17:43:20</t>
  </si>
  <si>
    <t>03/02/2026 17:43:51</t>
  </si>
  <si>
    <t>03/02/2026 17:58:58</t>
  </si>
  <si>
    <t>04/02/2026 06:55:55</t>
  </si>
  <si>
    <t>04/02/2026 06:56:44</t>
  </si>
  <si>
    <t>Sv 7004</t>
  </si>
  <si>
    <t>04/02/2026 07:23:34</t>
  </si>
  <si>
    <t>4 dryden vale</t>
  </si>
  <si>
    <t>04/02/2026 08:03:52</t>
  </si>
  <si>
    <t>04/02/2026 08:09:19</t>
  </si>
  <si>
    <t>04/02/2026 08:33:03</t>
  </si>
  <si>
    <t>04/02/2026 08:36:54</t>
  </si>
  <si>
    <t>16 the spinney</t>
  </si>
  <si>
    <t>04/02/2026 08:37:17</t>
  </si>
  <si>
    <t>cv67 foh</t>
  </si>
  <si>
    <t>04/02/2026 08:43:28</t>
  </si>
  <si>
    <t>04/02/2026 08:44:59</t>
  </si>
  <si>
    <t>04/02/2026 09:01:09</t>
  </si>
  <si>
    <t>Sf74 Xhm</t>
  </si>
  <si>
    <t>04/02/2026 09:07:11</t>
  </si>
  <si>
    <t>phirney-hr cottage</t>
  </si>
  <si>
    <t>04/02/2026 09:10:24</t>
  </si>
  <si>
    <t>04/02/2026 09:53:08</t>
  </si>
  <si>
    <t>04/02/2026 10:09:29</t>
  </si>
  <si>
    <t>04/02/2026 10:20:54</t>
  </si>
  <si>
    <t>04/02/2026 10:29:19</t>
  </si>
  <si>
    <t>04/02/2026 10:40:40</t>
  </si>
  <si>
    <t>04/02/2026 10:49:28</t>
  </si>
  <si>
    <t>04/02/2026 10:58:15</t>
  </si>
  <si>
    <t>04/02/2026 11:00:26</t>
  </si>
  <si>
    <t>04/02/2026 11:00:46</t>
  </si>
  <si>
    <t>04/02/2026 11:05:21</t>
  </si>
  <si>
    <t>04/02/2026 11:08:24</t>
  </si>
  <si>
    <t>04/02/2026 11:11:56</t>
  </si>
  <si>
    <t>04/02/2026 11:12:40</t>
  </si>
  <si>
    <t>04/02/2026 11:24:01</t>
  </si>
  <si>
    <t>04/02/2026 11:36:15</t>
  </si>
  <si>
    <t>5 king's court</t>
  </si>
  <si>
    <t>04/02/2026 11:42:23</t>
  </si>
  <si>
    <t>04/02/2026 11:48:35</t>
  </si>
  <si>
    <t>04/02/2026 11:49:20</t>
  </si>
  <si>
    <t>04/02/2026 11:52:09</t>
  </si>
  <si>
    <t>04/02/2026 11:52:58</t>
  </si>
  <si>
    <t>04/02/2026 11:55:44</t>
  </si>
  <si>
    <t>04/02/2026 12:03:26</t>
  </si>
  <si>
    <t>04/02/2026 12:08:20</t>
  </si>
  <si>
    <t>14a park road</t>
  </si>
  <si>
    <t>04/02/2026 12:16:34</t>
  </si>
  <si>
    <t>04/02/2026 12:54:12</t>
  </si>
  <si>
    <t>04/02/2026 13:02:26</t>
  </si>
  <si>
    <t>04/02/2026 13:22:55</t>
  </si>
  <si>
    <t>04/02/2026 13:26:31</t>
  </si>
  <si>
    <t>04/02/2026 13:31:52</t>
  </si>
  <si>
    <t>04/02/2026 13:38:58</t>
  </si>
  <si>
    <t>04/02/2026 13:39:18</t>
  </si>
  <si>
    <t>04/02/2026 14:04:05</t>
  </si>
  <si>
    <t xml:space="preserve">edin builders </t>
  </si>
  <si>
    <t>04/02/2026 14:07:38</t>
  </si>
  <si>
    <t>04/02/2026 14:18:01</t>
  </si>
  <si>
    <t xml:space="preserve">Khalid </t>
  </si>
  <si>
    <t>04/02/2026 14:22:44</t>
  </si>
  <si>
    <t>16 cluny avenue</t>
  </si>
  <si>
    <t>04/02/2026 14:30:50</t>
  </si>
  <si>
    <t>04/02/2026 14:31:33</t>
  </si>
  <si>
    <t>04/02/2026 14:35:52</t>
  </si>
  <si>
    <t>04/02/2026 14:41:20</t>
  </si>
  <si>
    <t>04/02/2026 15:11:42</t>
  </si>
  <si>
    <t>04/02/2026 15:16:17</t>
  </si>
  <si>
    <t>blackford hill</t>
  </si>
  <si>
    <t>04/02/2026 15:29:46</t>
  </si>
  <si>
    <t>04/02/2026 15:32:16</t>
  </si>
  <si>
    <t>31 station road</t>
  </si>
  <si>
    <t>04/02/2026 15:34:29</t>
  </si>
  <si>
    <t>04/02/2026 15:41:44</t>
  </si>
  <si>
    <t>04/02/2026 15:57:46</t>
  </si>
  <si>
    <t>Fn22 Axb</t>
  </si>
  <si>
    <t>04/02/2026 16:11:14</t>
  </si>
  <si>
    <t>04/02/2026 16:35:26</t>
  </si>
  <si>
    <t>04/02/2026 16:39:05</t>
  </si>
  <si>
    <t>04/02/2026 16:43:47</t>
  </si>
  <si>
    <t>05/02/2026 07:41:51</t>
  </si>
  <si>
    <t>05/02/2026 07:57:37</t>
  </si>
  <si>
    <t>05/02/2026 07:59:18</t>
  </si>
  <si>
    <t>05/02/2026 08:00:47</t>
  </si>
  <si>
    <t>66 thomson crescent</t>
  </si>
  <si>
    <t>05/02/2026 08:00:59</t>
  </si>
  <si>
    <t>05/02/2026 08:04:20</t>
  </si>
  <si>
    <t>05/02/2026 08:15:43</t>
  </si>
  <si>
    <t>05/02/2026 08:23:49</t>
  </si>
  <si>
    <t>05/02/2026 08:33:58</t>
  </si>
  <si>
    <t>05/02/2026 08:38:40</t>
  </si>
  <si>
    <t>05/02/2026 08:41:48</t>
  </si>
  <si>
    <t>05/02/2026 08:52:01</t>
  </si>
  <si>
    <t>05/02/2026 08:54:34</t>
  </si>
  <si>
    <t>05/02/2026 09:08:17</t>
  </si>
  <si>
    <t>05/02/2026 09:30:22</t>
  </si>
  <si>
    <t>05/02/2026 09:38:47</t>
  </si>
  <si>
    <t>8 hillpark wood</t>
  </si>
  <si>
    <t>05/02/2026 09:46:45</t>
  </si>
  <si>
    <t>05/02/2026 09:54:30</t>
  </si>
  <si>
    <t>31 mayburn avenue</t>
  </si>
  <si>
    <t>05/02/2026 10:09:45</t>
  </si>
  <si>
    <t>05/02/2026 10:18:54</t>
  </si>
  <si>
    <t>23 craigleith hill crescent</t>
  </si>
  <si>
    <t>05/02/2026 10:19:18</t>
  </si>
  <si>
    <t>47 buckstone terrace</t>
  </si>
  <si>
    <t>05/02/2026 10:25:25</t>
  </si>
  <si>
    <t>05/02/2026 10:27:46</t>
  </si>
  <si>
    <t>05/02/2026 11:06:02</t>
  </si>
  <si>
    <t>05/02/2026 11:09:50</t>
  </si>
  <si>
    <t>05/02/2026 11:14:43</t>
  </si>
  <si>
    <t>05/02/2026 11:15:26</t>
  </si>
  <si>
    <t>05/02/2026 11:17:47</t>
  </si>
  <si>
    <t>05/02/2026 11:18:14</t>
  </si>
  <si>
    <t>05/02/2026 11:18:36</t>
  </si>
  <si>
    <t>05/02/2026 11:32:21</t>
  </si>
  <si>
    <t>05/02/2026 11:36:51</t>
  </si>
  <si>
    <t>05/02/2026 11:46:05</t>
  </si>
  <si>
    <t>05/02/2026 11:52:48</t>
  </si>
  <si>
    <t>05/02/2026 11:53:22</t>
  </si>
  <si>
    <t>05/02/2026 11:54:01</t>
  </si>
  <si>
    <t>05/02/2026 11:57:34</t>
  </si>
  <si>
    <t>05/02/2026 11:59:14</t>
  </si>
  <si>
    <t>05/02/2026 12:01:28</t>
  </si>
  <si>
    <t>05/02/2026 12:05:40</t>
  </si>
  <si>
    <t>05/02/2026 12:09:54</t>
  </si>
  <si>
    <t>05/02/2026 12:13:58</t>
  </si>
  <si>
    <t>05/02/2026 12:43:44</t>
  </si>
  <si>
    <t>05/02/2026 12:50:07</t>
  </si>
  <si>
    <t>05/02/2026 12:57:53</t>
  </si>
  <si>
    <t>05/02/2026 13:13:05</t>
  </si>
  <si>
    <t>05/02/2026 13:42:20</t>
  </si>
  <si>
    <t>05/02/2026 13:46:44</t>
  </si>
  <si>
    <t>05/02/2026 13:54:42</t>
  </si>
  <si>
    <t>05/02/2026 14:01:09</t>
  </si>
  <si>
    <t>05/02/2026 14:02:01</t>
  </si>
  <si>
    <t>05/02/2026 14:02:33</t>
  </si>
  <si>
    <t>unit 12 ramsay colliery</t>
  </si>
  <si>
    <t>05/02/2026 14:10:39</t>
  </si>
  <si>
    <t>05/02/2026 14:34:50</t>
  </si>
  <si>
    <t>05/02/2026 14:45:00</t>
  </si>
  <si>
    <t>05/02/2026 14:47:34</t>
  </si>
  <si>
    <t>05/02/2026 15:12:14</t>
  </si>
  <si>
    <t xml:space="preserve">44 netherbank </t>
  </si>
  <si>
    <t>05/02/2026 15:48:24</t>
  </si>
  <si>
    <t>05/02/2026 15:55:23</t>
  </si>
  <si>
    <t>05/02/2026 16:00:51</t>
  </si>
  <si>
    <t>9 hailes avenue</t>
  </si>
  <si>
    <t>05/02/2026 16:38:45</t>
  </si>
  <si>
    <t>05/02/2026 16:42:23</t>
  </si>
  <si>
    <t>05/02/2026 16:55:23</t>
  </si>
  <si>
    <t>06/02/2026 06:51:01</t>
  </si>
  <si>
    <t>06/02/2026 07:48:26</t>
  </si>
  <si>
    <t>Brookfield/Scrap</t>
  </si>
  <si>
    <t>06/02/2026 08:05:12</t>
  </si>
  <si>
    <t>06/02/2026 08:07:18</t>
  </si>
  <si>
    <t>06/02/2026 08:26:32</t>
  </si>
  <si>
    <t>06/02/2026 08:44:00</t>
  </si>
  <si>
    <t>5 kings court</t>
  </si>
  <si>
    <t>06/02/2026 09:06:17</t>
  </si>
  <si>
    <t>06/02/2026 09:08:08</t>
  </si>
  <si>
    <t>sf25 xgj</t>
  </si>
  <si>
    <t>06/02/2026 09:17:04</t>
  </si>
  <si>
    <t>06/02/2026 09:25:19</t>
  </si>
  <si>
    <t>McKenzie/Wood</t>
  </si>
  <si>
    <t>06/02/2026 09:49:48</t>
  </si>
  <si>
    <t>10 nile grove</t>
  </si>
  <si>
    <t>06/02/2026 10:07:50</t>
  </si>
  <si>
    <t>06/02/2026 10:17:26</t>
  </si>
  <si>
    <t>06/02/2026 10:20:18</t>
  </si>
  <si>
    <t>06/02/2026 10:39:36</t>
  </si>
  <si>
    <t>06/02/2026 10:42:04</t>
  </si>
  <si>
    <t>06/02/2026 10:47:41</t>
  </si>
  <si>
    <t>duncur road</t>
  </si>
  <si>
    <t>06/02/2026 10:58:51</t>
  </si>
  <si>
    <t>06/02/2026 11:02:50</t>
  </si>
  <si>
    <t>06/02/2026 11:02:58</t>
  </si>
  <si>
    <t>06/02/2026 11:06:17</t>
  </si>
  <si>
    <t>06/02/2026 11:11:03</t>
  </si>
  <si>
    <t>06/02/2026 11:12:35</t>
  </si>
  <si>
    <t>06/02/2026 11:30:05</t>
  </si>
  <si>
    <t>06/02/2026 11:32:34</t>
  </si>
  <si>
    <t>06/02/2026 11:33:05</t>
  </si>
  <si>
    <t>06/02/2026 11:33:45</t>
  </si>
  <si>
    <t>06/02/2026 11:37:10</t>
  </si>
  <si>
    <t>06/02/2026 11:37:50</t>
  </si>
  <si>
    <t>06/02/2026 11:40:07</t>
  </si>
  <si>
    <t>06/02/2026 11:43:43</t>
  </si>
  <si>
    <t>06/02/2026 11:45:00</t>
  </si>
  <si>
    <t>06/02/2026 11:48:22</t>
  </si>
  <si>
    <t>06/02/2026 11:53:15</t>
  </si>
  <si>
    <t>06/02/2026 11:53:26</t>
  </si>
  <si>
    <t>06/02/2026 12:18:17</t>
  </si>
  <si>
    <t>06/02/2026 12:40:11</t>
  </si>
  <si>
    <t>4 grassmarket</t>
  </si>
  <si>
    <t>06/02/2026 12:46:57</t>
  </si>
  <si>
    <t>06/02/2026 12:51:20</t>
  </si>
  <si>
    <t>06/02/2026 12:53:52</t>
  </si>
  <si>
    <t>06/02/2026 12:56:35</t>
  </si>
  <si>
    <t>06/02/2026 12:59:21</t>
  </si>
  <si>
    <t>06/02/2026 13:06:24</t>
  </si>
  <si>
    <t>davie allan</t>
  </si>
  <si>
    <t>06/02/2026 13:10:37</t>
  </si>
  <si>
    <t>06/02/2026 13:35:48</t>
  </si>
  <si>
    <t>06/02/2026 13:46:04</t>
  </si>
  <si>
    <t>06/02/2026 13:59:57</t>
  </si>
  <si>
    <t>06/02/2026 14:06:24</t>
  </si>
  <si>
    <t>06/02/2026 14:06:40</t>
  </si>
  <si>
    <t>06/02/2026 14:10:45</t>
  </si>
  <si>
    <t>06/02/2026 14:20:57</t>
  </si>
  <si>
    <t>58 blinkbonny road</t>
  </si>
  <si>
    <t>06/02/2026 14:23:21</t>
  </si>
  <si>
    <t>06/02/2026 14:58:27</t>
  </si>
  <si>
    <t>06/02/2026 14:58:44</t>
  </si>
  <si>
    <t>32 sandport street</t>
  </si>
  <si>
    <t>06/02/2026 15:05:55</t>
  </si>
  <si>
    <t>06/02/2026 15:54:21</t>
  </si>
  <si>
    <t>06/02/2026 16:00:57</t>
  </si>
  <si>
    <t>06/02/2026 16:01:59</t>
  </si>
  <si>
    <t>06/02/2026 16:08:32</t>
  </si>
  <si>
    <t>06/02/2026 16:10:47</t>
  </si>
  <si>
    <t>06/02/2026 16:16:11</t>
  </si>
  <si>
    <t>06/02/2026 16:24:30</t>
  </si>
  <si>
    <t>06/02/2026 16:43:25</t>
  </si>
  <si>
    <t>07/02/2026 07:37:50</t>
  </si>
  <si>
    <t>07/02/2026 08:52:02</t>
  </si>
  <si>
    <t>07/02/2026 08:55:02</t>
  </si>
  <si>
    <t>07/02/2026 09:01:50</t>
  </si>
  <si>
    <t>07/02/2026 09:23:21</t>
  </si>
  <si>
    <t>07/02/2026 11:48:30</t>
  </si>
  <si>
    <t>07/02/2026 11:50:17</t>
  </si>
  <si>
    <t>07/02/2026 12:03:28</t>
  </si>
  <si>
    <t>07/02/2026 12:04:02</t>
  </si>
  <si>
    <t>07/02/2026 12:11:39</t>
  </si>
  <si>
    <t>07/02/2026 12:18:52</t>
  </si>
  <si>
    <t>07/02/2026 12:56:44</t>
  </si>
  <si>
    <t>07/02/2026 13:57:47</t>
  </si>
  <si>
    <t>07/02/2026 15:17:07</t>
  </si>
  <si>
    <t>07/02/2026 15:28:53</t>
  </si>
  <si>
    <t>07/02/2026 16:39:44</t>
  </si>
  <si>
    <t>08/02/2026 14:39:29</t>
  </si>
  <si>
    <t>08/02/2026 14:41:02</t>
  </si>
  <si>
    <t>08/02/2026 16:11:28</t>
  </si>
  <si>
    <t>09/02/2026 06:51:55</t>
  </si>
  <si>
    <t>09/02/2026 07:00:08</t>
  </si>
  <si>
    <t>09/02/2026 07:01:18</t>
  </si>
  <si>
    <t>09/02/2026 07:06:24</t>
  </si>
  <si>
    <t>09/02/2026 07:54:27</t>
  </si>
  <si>
    <t>29 windsor square</t>
  </si>
  <si>
    <t>09/02/2026 08:05:47</t>
  </si>
  <si>
    <t>09/02/2026 08:14:29</t>
  </si>
  <si>
    <t>09/02/2026 08:16:09</t>
  </si>
  <si>
    <t>09/02/2026 08:41:31</t>
  </si>
  <si>
    <t>09/02/2026 08:44:38</t>
  </si>
  <si>
    <t>09/02/2026 08:59:08</t>
  </si>
  <si>
    <t>25 loanburn avenue</t>
  </si>
  <si>
    <t>09/02/2026 09:07:29</t>
  </si>
  <si>
    <t>09/02/2026 09:12:13</t>
  </si>
  <si>
    <t>09/02/2026 10:00:52</t>
  </si>
  <si>
    <t>Nwh/Soil</t>
  </si>
  <si>
    <t>Sn16 Oas</t>
  </si>
  <si>
    <t>09/02/2026 10:09:12</t>
  </si>
  <si>
    <t>09/02/2026 10:41:44</t>
  </si>
  <si>
    <t>unit 1 edgefield trade park</t>
  </si>
  <si>
    <t>09/02/2026 10:56:42</t>
  </si>
  <si>
    <t>09/02/2026 10:57:52</t>
  </si>
  <si>
    <t>09/02/2026 11:06:42</t>
  </si>
  <si>
    <t>09/02/2026 11:11:51</t>
  </si>
  <si>
    <t>09/02/2026 11:12:38</t>
  </si>
  <si>
    <t>09/02/2026 11:15:18</t>
  </si>
  <si>
    <t>09/02/2026 11:17:14</t>
  </si>
  <si>
    <t>09/02/2026 11:24:00</t>
  </si>
  <si>
    <t>09/02/2026 11:35:07</t>
  </si>
  <si>
    <t>09/02/2026 11:41:12</t>
  </si>
  <si>
    <t>09/02/2026 11:43:30</t>
  </si>
  <si>
    <t>09/02/2026 11:50:57</t>
  </si>
  <si>
    <t>09/02/2026 11:52:11</t>
  </si>
  <si>
    <t>09/02/2026 12:11:47</t>
  </si>
  <si>
    <t>H5 Air Con</t>
  </si>
  <si>
    <t>09/02/2026 12:14:21</t>
  </si>
  <si>
    <t>09/02/2026 12:29:15</t>
  </si>
  <si>
    <t>09/02/2026 12:40:37</t>
  </si>
  <si>
    <t>09/02/2026 12:48:35</t>
  </si>
  <si>
    <t>09/02/2026 12:53:19</t>
  </si>
  <si>
    <t>09/02/2026 13:01:54</t>
  </si>
  <si>
    <t>09/02/2026 13:03:23</t>
  </si>
  <si>
    <t>09/02/2026 13:07:32</t>
  </si>
  <si>
    <t>09/02/2026 13:11:16</t>
  </si>
  <si>
    <t>09/02/2026 13:12:36</t>
  </si>
  <si>
    <t>09/02/2026 13:19:22</t>
  </si>
  <si>
    <t>09/02/2026 13:57:33</t>
  </si>
  <si>
    <t>11 mayburn drive</t>
  </si>
  <si>
    <t>09/02/2026 14:04:41</t>
  </si>
  <si>
    <t>09/02/2026 14:19:50</t>
  </si>
  <si>
    <t>09/02/2026 14:21:50</t>
  </si>
  <si>
    <t>09/02/2026 14:24:46</t>
  </si>
  <si>
    <t>09/02/2026 14:38:56</t>
  </si>
  <si>
    <t>09/02/2026 14:39:59</t>
  </si>
  <si>
    <t>09/02/2026 14:53:31</t>
  </si>
  <si>
    <t>09/02/2026 14:55:42</t>
  </si>
  <si>
    <t>31 st stephen street</t>
  </si>
  <si>
    <t>09/02/2026 15:00:54</t>
  </si>
  <si>
    <t>09/02/2026 15:12:37</t>
  </si>
  <si>
    <t>09/02/2026 15:18:54</t>
  </si>
  <si>
    <t>09/02/2026 15:29:30</t>
  </si>
  <si>
    <t>09/02/2026 15:44:00</t>
  </si>
  <si>
    <t>09/02/2026 16:16:56</t>
  </si>
  <si>
    <t>09/02/2026 16:19:32</t>
  </si>
  <si>
    <t>09/02/2026 16:25:07</t>
  </si>
  <si>
    <t>09/02/2026 16:26:30</t>
  </si>
  <si>
    <t>09/02/2026 16:49:25</t>
  </si>
  <si>
    <t>09/02/2026 16:56:26</t>
  </si>
  <si>
    <t>09/02/2026 16:57:16</t>
  </si>
  <si>
    <t>10/02/2026 06:20:42</t>
  </si>
  <si>
    <t>10/02/2026 06:21:35</t>
  </si>
  <si>
    <t>10/02/2026 06:22:48</t>
  </si>
  <si>
    <t>10/02/2026 06:31:30</t>
  </si>
  <si>
    <t>10/02/2026 07:04:31</t>
  </si>
  <si>
    <t>10/02/2026 08:04:48</t>
  </si>
  <si>
    <t>10/02/2026 08:08:26</t>
  </si>
  <si>
    <t>10/02/2026 08:11:40</t>
  </si>
  <si>
    <t>10/02/2026 08:17:25</t>
  </si>
  <si>
    <t>10/02/2026 08:25:50</t>
  </si>
  <si>
    <t>10/02/2026 08:26:16</t>
  </si>
  <si>
    <t>10/02/2026 08:32:11</t>
  </si>
  <si>
    <t>10/02/2026 08:37:36</t>
  </si>
  <si>
    <t>10/02/2026 08:42:38</t>
  </si>
  <si>
    <t>10/02/2026 09:08:15</t>
  </si>
  <si>
    <t>10/02/2026 09:11:54</t>
  </si>
  <si>
    <t>10/02/2026 09:14:41</t>
  </si>
  <si>
    <t>10/02/2026 09:35:10</t>
  </si>
  <si>
    <t>10/02/2026 09:47:37</t>
  </si>
  <si>
    <t>Nwh/Fines</t>
  </si>
  <si>
    <t>10/02/2026 09:52:36</t>
  </si>
  <si>
    <t>10/02/2026 09:58:10</t>
  </si>
  <si>
    <t>10/02/2026 10:51:41</t>
  </si>
  <si>
    <t>phirney-hr</t>
  </si>
  <si>
    <t>10/02/2026 10:59:28</t>
  </si>
  <si>
    <t>10/02/2026 10:59:52</t>
  </si>
  <si>
    <t>10/02/2026 11:04:26</t>
  </si>
  <si>
    <t>10/02/2026 11:09:10</t>
  </si>
  <si>
    <t>10/02/2026 11:10:00</t>
  </si>
  <si>
    <t>10/02/2026 11:13:31</t>
  </si>
  <si>
    <t>10/02/2026 11:37:31</t>
  </si>
  <si>
    <t>10/02/2026 11:58:23</t>
  </si>
  <si>
    <t>10/02/2026 11:59:34</t>
  </si>
  <si>
    <t>10/02/2026 12:03:52</t>
  </si>
  <si>
    <t>10/02/2026 12:08:49</t>
  </si>
  <si>
    <t>10/02/2026 12:12:51</t>
  </si>
  <si>
    <t>10/02/2026 12:18:39</t>
  </si>
  <si>
    <t>10/02/2026 12:23:21</t>
  </si>
  <si>
    <t>10/02/2026 12:24:06</t>
  </si>
  <si>
    <t>10/02/2026 12:34:48</t>
  </si>
  <si>
    <t>10/02/2026 13:18:01</t>
  </si>
  <si>
    <t>10/02/2026 13:37:49</t>
  </si>
  <si>
    <t>10/02/2026 13:48:55</t>
  </si>
  <si>
    <t>7 craighall road</t>
  </si>
  <si>
    <t>10/02/2026 14:10:25</t>
  </si>
  <si>
    <t>10/02/2026 14:11:28</t>
  </si>
  <si>
    <t>10/02/2026 14:53:56</t>
  </si>
  <si>
    <t>10/02/2026 14:55:15</t>
  </si>
  <si>
    <t>10/02/2026 15:02:46</t>
  </si>
  <si>
    <t>10/02/2026 15:41:38</t>
  </si>
  <si>
    <t>10/02/2026 15:59:38</t>
  </si>
  <si>
    <t>10/02/2026 16:06:36</t>
  </si>
  <si>
    <t>10/02/2026 16:13:29</t>
  </si>
  <si>
    <t>10/02/2026 16:53:26</t>
  </si>
  <si>
    <t>10/02/2026 16:56:33</t>
  </si>
  <si>
    <t>10/02/2026 17:02:19</t>
  </si>
  <si>
    <t>10/02/2026 17:07:33</t>
  </si>
  <si>
    <t>10/02/2026 17:11:17</t>
  </si>
  <si>
    <t>10/02/2026 17:16:00</t>
  </si>
  <si>
    <t>10/02/2026 17:16:54</t>
  </si>
  <si>
    <t>11/02/2026 06:18:33</t>
  </si>
  <si>
    <t>11/02/2026 06:27:00</t>
  </si>
  <si>
    <t>11/02/2026 07:13:05</t>
  </si>
  <si>
    <t>11/02/2026 07:18:16</t>
  </si>
  <si>
    <t>11/02/2026 07:24:39</t>
  </si>
  <si>
    <t>11/02/2026 07:41:40</t>
  </si>
  <si>
    <t>11/02/2026 08:10:43</t>
  </si>
  <si>
    <t>11/02/2026 08:12:02</t>
  </si>
  <si>
    <t>11/02/2026 08:18:14</t>
  </si>
  <si>
    <t>11/02/2026 08:45:22</t>
  </si>
  <si>
    <t>11/02/2026 08:47:17</t>
  </si>
  <si>
    <t>11/02/2026 08:57:00</t>
  </si>
  <si>
    <t>30 craigmount crescent</t>
  </si>
  <si>
    <t>11/02/2026 09:21:53</t>
  </si>
  <si>
    <t>11/02/2026 09:24:27</t>
  </si>
  <si>
    <t>11/02/2026 09:24:57</t>
  </si>
  <si>
    <t>11/02/2026 09:31:20</t>
  </si>
  <si>
    <t>11/02/2026 09:36:51</t>
  </si>
  <si>
    <t>11/02/2026 09:37:34</t>
  </si>
  <si>
    <t>11/02/2026 09:43:28</t>
  </si>
  <si>
    <t>11/02/2026 09:46:08</t>
  </si>
  <si>
    <t>11/02/2026 10:05:34</t>
  </si>
  <si>
    <t>101 rullion road</t>
  </si>
  <si>
    <t>11/02/2026 10:18:23</t>
  </si>
  <si>
    <t>11/02/2026 10:20:26</t>
  </si>
  <si>
    <t>11/02/2026 10:32:14</t>
  </si>
  <si>
    <t>11/02/2026 10:52:28</t>
  </si>
  <si>
    <t>11/02/2026 10:55:57</t>
  </si>
  <si>
    <t>11/02/2026 11:32:21</t>
  </si>
  <si>
    <t>11/02/2026 11:34:49</t>
  </si>
  <si>
    <t>11/02/2026 11:42:24</t>
  </si>
  <si>
    <t>11/02/2026 11:43:16</t>
  </si>
  <si>
    <t>11/02/2026 11:44:00</t>
  </si>
  <si>
    <t>11/02/2026 11:49:32</t>
  </si>
  <si>
    <t>11/02/2026 11:56:13</t>
  </si>
  <si>
    <t>11/02/2026 12:05:18</t>
  </si>
  <si>
    <t>11/02/2026 12:06:39</t>
  </si>
  <si>
    <t>11/02/2026 12:16:01</t>
  </si>
  <si>
    <t>11/02/2026 12:24:01</t>
  </si>
  <si>
    <t>11/02/2026 12:28:54</t>
  </si>
  <si>
    <t>11/02/2026 12:33:41</t>
  </si>
  <si>
    <t>11/02/2026 12:39:39</t>
  </si>
  <si>
    <t>11/02/2026 12:42:32</t>
  </si>
  <si>
    <t>11/02/2026 12:59:49</t>
  </si>
  <si>
    <t>11/02/2026 13:41:38</t>
  </si>
  <si>
    <t>131 blackford avenue</t>
  </si>
  <si>
    <t>11/02/2026 13:54:39</t>
  </si>
  <si>
    <t>11/02/2026 14:04:09</t>
  </si>
  <si>
    <t>11/02/2026 14:10:02</t>
  </si>
  <si>
    <t>11/02/2026 14:14:36</t>
  </si>
  <si>
    <t>11/02/2026 14:23:10</t>
  </si>
  <si>
    <t>11/02/2026 14:33:02</t>
  </si>
  <si>
    <t>11/02/2026 14:41:06</t>
  </si>
  <si>
    <t>11/02/2026 14:43:03</t>
  </si>
  <si>
    <t>11/02/2026 14:45:14</t>
  </si>
  <si>
    <t>11/02/2026 14:47:03</t>
  </si>
  <si>
    <t>11/02/2026 14:51:19</t>
  </si>
  <si>
    <t>11/02/2026 14:54:42</t>
  </si>
  <si>
    <t>11/02/2026 15:07:06</t>
  </si>
  <si>
    <t>11/02/2026 15:26:24</t>
  </si>
  <si>
    <t>11/02/2026 15:42:22</t>
  </si>
  <si>
    <t>11/02/2026 15:46:05</t>
  </si>
  <si>
    <t>11/02/2026 15:48:48</t>
  </si>
  <si>
    <t>11/02/2026 16:13:09</t>
  </si>
  <si>
    <t>ross mcmillan</t>
  </si>
  <si>
    <t>11/02/2026 16:23:21</t>
  </si>
  <si>
    <t>11/02/2026 16:27:56</t>
  </si>
  <si>
    <t>11/02/2026 16:35:43</t>
  </si>
  <si>
    <t>11/02/2026 16:37:32</t>
  </si>
  <si>
    <t>11/02/2026 16:46:37</t>
  </si>
  <si>
    <t>11/02/2026 16:46:49</t>
  </si>
  <si>
    <t>11/02/2026 17:33:06</t>
  </si>
  <si>
    <t>8a crrennie gardens</t>
  </si>
  <si>
    <t>11/02/2026 17:35:49</t>
  </si>
  <si>
    <t>11/02/2026 17:38:27</t>
  </si>
  <si>
    <t>11/02/2026 17:43:03</t>
  </si>
  <si>
    <t>11/02/2026 18:00:34</t>
  </si>
  <si>
    <t>11/02/2026 18:01:31</t>
  </si>
  <si>
    <t>11/02/2026 18:04:37</t>
  </si>
  <si>
    <t>12/02/2026 06:50:45</t>
  </si>
  <si>
    <t>6 fordell road</t>
  </si>
  <si>
    <t>12/02/2026 06:51:10</t>
  </si>
  <si>
    <t>12/02/2026 06:59:40</t>
  </si>
  <si>
    <t>12/02/2026 07:23:16</t>
  </si>
  <si>
    <t>12/02/2026 08:06:19</t>
  </si>
  <si>
    <t>12/02/2026 08:07:20</t>
  </si>
  <si>
    <t>andy mcnsaught</t>
  </si>
  <si>
    <t>12/02/2026 08:14:45</t>
  </si>
  <si>
    <t>12/02/2026 08:26:32</t>
  </si>
  <si>
    <t>12/02/2026 08:29:15</t>
  </si>
  <si>
    <t>12/02/2026 09:18:36</t>
  </si>
  <si>
    <t>12/02/2026 09:21:30</t>
  </si>
  <si>
    <t>12/02/2026 09:29:23</t>
  </si>
  <si>
    <t>12/02/2026 09:36:48</t>
  </si>
  <si>
    <t>12/02/2026 09:37:49</t>
  </si>
  <si>
    <t>12/02/2026 09:48:08</t>
  </si>
  <si>
    <t>12/02/2026 09:56:13</t>
  </si>
  <si>
    <t>12/02/2026 10:14:28</t>
  </si>
  <si>
    <t>12/02/2026 10:29:23</t>
  </si>
  <si>
    <t>12/02/2026 10:31:42</t>
  </si>
  <si>
    <t>12/02/2026 10:38:29</t>
  </si>
  <si>
    <t>12/02/2026 10:41:33</t>
  </si>
  <si>
    <t>1 prestonfield gardens</t>
  </si>
  <si>
    <t>12/02/2026 10:41:59</t>
  </si>
  <si>
    <t>12/02/2026 10:42:35</t>
  </si>
  <si>
    <t>12/02/2026 10:45:23</t>
  </si>
  <si>
    <t>12/02/2026 10:49:11</t>
  </si>
  <si>
    <t>12/02/2026 11:09:35</t>
  </si>
  <si>
    <t>12/02/2026 11:18:12</t>
  </si>
  <si>
    <t>12/02/2026 11:27:28</t>
  </si>
  <si>
    <t>12/02/2026 11:29:05</t>
  </si>
  <si>
    <t>12/02/2026 11:33:07</t>
  </si>
  <si>
    <t>12/02/2026 11:35:30</t>
  </si>
  <si>
    <t>12/02/2026 11:36:50</t>
  </si>
  <si>
    <t>12/02/2026 11:37:40</t>
  </si>
  <si>
    <t>12/02/2026 11:43:02</t>
  </si>
  <si>
    <t>12/02/2026 11:43:25</t>
  </si>
  <si>
    <t>12/02/2026 11:44:21</t>
  </si>
  <si>
    <t>12/02/2026 11:55:23</t>
  </si>
  <si>
    <t>12/02/2026 12:00:49</t>
  </si>
  <si>
    <t>12/02/2026 12:22:55</t>
  </si>
  <si>
    <t>12/02/2026 12:27:38</t>
  </si>
  <si>
    <t>12/02/2026 13:01:53</t>
  </si>
  <si>
    <t>77 herd green</t>
  </si>
  <si>
    <t>12/02/2026 13:05:18</t>
  </si>
  <si>
    <t>16 promenade</t>
  </si>
  <si>
    <t>12/02/2026 13:12:45</t>
  </si>
  <si>
    <t>12/02/2026 13:12:54</t>
  </si>
  <si>
    <t>12/02/2026 13:37:43</t>
  </si>
  <si>
    <t>L50 Nwh</t>
  </si>
  <si>
    <t>12/02/2026 13:38:08</t>
  </si>
  <si>
    <t>Mobile Skips</t>
  </si>
  <si>
    <t>12/02/2026 13:43:24</t>
  </si>
  <si>
    <t>12/02/2026 13:56:23</t>
  </si>
  <si>
    <t>12/02/2026 13:57:17</t>
  </si>
  <si>
    <t>12/02/2026 13:58:40</t>
  </si>
  <si>
    <t>12/02/2026 14:06:19</t>
  </si>
  <si>
    <t>12/02/2026 14:08:49</t>
  </si>
  <si>
    <t>12/02/2026 14:42:24</t>
  </si>
  <si>
    <t>12/02/2026 14:49:36</t>
  </si>
  <si>
    <t>12/02/2026 15:26:22</t>
  </si>
  <si>
    <t>34 comley bank road</t>
  </si>
  <si>
    <t>12/02/2026 15:34:21</t>
  </si>
  <si>
    <t>12/02/2026 15:37:48</t>
  </si>
  <si>
    <t xml:space="preserve">37 stanwell street </t>
  </si>
  <si>
    <t>12/02/2026 15:44:19</t>
  </si>
  <si>
    <t>12/02/2026 16:21:52</t>
  </si>
  <si>
    <t>44 w mill road</t>
  </si>
  <si>
    <t>12/02/2026 16:23:09</t>
  </si>
  <si>
    <t>12/02/2026 16:25:33</t>
  </si>
  <si>
    <t>12/02/2026 16:26:46</t>
  </si>
  <si>
    <t>12/02/2026 16:28:28</t>
  </si>
  <si>
    <t>12/02/2026 16:46:31</t>
  </si>
  <si>
    <t>17 clerwood park</t>
  </si>
  <si>
    <t>12/02/2026 16:48:07</t>
  </si>
  <si>
    <t>32 tylers acre road</t>
  </si>
  <si>
    <t>12/02/2026 16:57:18</t>
  </si>
  <si>
    <t>12/02/2026 17:16:16</t>
  </si>
  <si>
    <t>30 burnhead crescent</t>
  </si>
  <si>
    <t>12/02/2026 17:18:43</t>
  </si>
  <si>
    <t>12/02/2026 17:22:02</t>
  </si>
  <si>
    <t>12/02/2026 17:39:28</t>
  </si>
  <si>
    <t>16 jenks loan</t>
  </si>
  <si>
    <t>12/02/2026 17:43:32</t>
  </si>
  <si>
    <t>12/02/2026 17:58:35</t>
  </si>
  <si>
    <t>12/02/2026 17:59:29</t>
  </si>
  <si>
    <t>13/02/2026 06:42:19</t>
  </si>
  <si>
    <t>lasswade road</t>
  </si>
  <si>
    <t>13/02/2026 06:55:39</t>
  </si>
  <si>
    <t>13/02/2026 07:44:11</t>
  </si>
  <si>
    <t>13/02/2026 08:02:25</t>
  </si>
  <si>
    <t>13/02/2026 08:12:47</t>
  </si>
  <si>
    <t>141 vexhim park</t>
  </si>
  <si>
    <t>13/02/2026 08:22:10</t>
  </si>
  <si>
    <t>13/02/2026 08:35:49</t>
  </si>
  <si>
    <t>13/02/2026 09:07:07</t>
  </si>
  <si>
    <t>13/02/2026 09:07:23</t>
  </si>
  <si>
    <t>13/02/2026 09:10:43</t>
  </si>
  <si>
    <t>13/02/2026 09:17:30</t>
  </si>
  <si>
    <t>13/02/2026 09:19:19</t>
  </si>
  <si>
    <t>9 hunter's hill</t>
  </si>
  <si>
    <t>13/02/2026 09:26:28</t>
  </si>
  <si>
    <t>13/02/2026 09:31:14</t>
  </si>
  <si>
    <t>13/02/2026 09:59:19</t>
  </si>
  <si>
    <t>Sl24 Gao</t>
  </si>
  <si>
    <t>13/02/2026 10:03:49</t>
  </si>
  <si>
    <t>13/02/2026 10:07:46</t>
  </si>
  <si>
    <t>26 burnbrae grove</t>
  </si>
  <si>
    <t>13/02/2026 10:08:30</t>
  </si>
  <si>
    <t>13/02/2026 10:15:48</t>
  </si>
  <si>
    <t>13/02/2026 10:17:27</t>
  </si>
  <si>
    <t>13/02/2026 10:20:30</t>
  </si>
  <si>
    <t>13/02/2026 10:31:49</t>
  </si>
  <si>
    <t>13/02/2026 10:34:37</t>
  </si>
  <si>
    <t>13/02/2026 10:38:33</t>
  </si>
  <si>
    <t>13/02/2026 10:53:41</t>
  </si>
  <si>
    <t>13/02/2026 11:00:33</t>
  </si>
  <si>
    <t>13/02/2026 11:04:40</t>
  </si>
  <si>
    <t>13/02/2026 11:07:36</t>
  </si>
  <si>
    <t>13/02/2026 11:07:55</t>
  </si>
  <si>
    <t>13/02/2026 11:15:15</t>
  </si>
  <si>
    <t>13/02/2026 11:18:34</t>
  </si>
  <si>
    <t>13/02/2026 11:25:50</t>
  </si>
  <si>
    <t>13/02/2026 11:26:30</t>
  </si>
  <si>
    <t>13/02/2026 11:27:28</t>
  </si>
  <si>
    <t>13/02/2026 11:34:09</t>
  </si>
  <si>
    <t>13/02/2026 11:35:45</t>
  </si>
  <si>
    <t>13/02/2026 11:37:26</t>
  </si>
  <si>
    <t>13/02/2026 11:40:24</t>
  </si>
  <si>
    <t>13/02/2026 11:42:28</t>
  </si>
  <si>
    <t>13/02/2026 11:45:29</t>
  </si>
  <si>
    <t>13/02/2026 11:47:06</t>
  </si>
  <si>
    <t>13/02/2026 11:47:49</t>
  </si>
  <si>
    <t>13/02/2026 11:53:50</t>
  </si>
  <si>
    <t>13/02/2026 11:54:37</t>
  </si>
  <si>
    <t>13/02/2026 11:57:34</t>
  </si>
  <si>
    <t>13/02/2026 12:00:57</t>
  </si>
  <si>
    <t>13/02/2026 12:01:27</t>
  </si>
  <si>
    <t>13/02/2026 12:08:05</t>
  </si>
  <si>
    <t>13/02/2026 12:14:18</t>
  </si>
  <si>
    <t>13/02/2026 12:28:41</t>
  </si>
  <si>
    <t>13/02/2026 12:29:39</t>
  </si>
  <si>
    <t>13/02/2026 12:41:27</t>
  </si>
  <si>
    <t>13/02/2026 12:51:19</t>
  </si>
  <si>
    <t>13/02/2026 12:52:37</t>
  </si>
  <si>
    <t>13/02/2026 12:53:25</t>
  </si>
  <si>
    <t>13/02/2026 13:01:17</t>
  </si>
  <si>
    <t>13/02/2026 13:01:42</t>
  </si>
  <si>
    <t>Nwh/Inert</t>
  </si>
  <si>
    <t>13/02/2026 13:12:53</t>
  </si>
  <si>
    <t>13/02/2026 13:13:09</t>
  </si>
  <si>
    <t>13/02/2026 13:22:28</t>
  </si>
  <si>
    <t>13/02/2026 14:09:03</t>
  </si>
  <si>
    <t>13/02/2026 14:23:07</t>
  </si>
  <si>
    <t>13/02/2026 14:37:06</t>
  </si>
  <si>
    <t>13/02/2026 14:39:32</t>
  </si>
  <si>
    <t>13/02/2026 15:08:11</t>
  </si>
  <si>
    <t>13/02/2026 15:09:21</t>
  </si>
  <si>
    <t>13/02/2026 15:11:49</t>
  </si>
  <si>
    <t>13/02/2026 15:23:48</t>
  </si>
  <si>
    <t>13/02/2026 16:01:24</t>
  </si>
  <si>
    <t>13/02/2026 16:11:17</t>
  </si>
  <si>
    <t>13/02/2026 16:12:27</t>
  </si>
  <si>
    <t>1 summerside place</t>
  </si>
  <si>
    <t>13/02/2026 16:52:44</t>
  </si>
  <si>
    <t>13/02/2026 17:00:54</t>
  </si>
  <si>
    <t>24 bonaly grove</t>
  </si>
  <si>
    <t>13/02/2026 17:06:00</t>
  </si>
  <si>
    <t>56 duddingston park south</t>
  </si>
  <si>
    <t>Price per Kg</t>
  </si>
  <si>
    <t>Total value of KG</t>
  </si>
  <si>
    <t>Cost</t>
  </si>
  <si>
    <t>%</t>
  </si>
  <si>
    <t>Waste Address</t>
  </si>
  <si>
    <t>Mix Con</t>
  </si>
  <si>
    <t>Munical</t>
  </si>
  <si>
    <t>Wood</t>
  </si>
  <si>
    <t>Inert</t>
  </si>
  <si>
    <t>Municipal</t>
  </si>
  <si>
    <t>Ticket number</t>
  </si>
  <si>
    <t>009984</t>
  </si>
  <si>
    <t>Mix con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</si>
  <si>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</si>
  <si>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Gross weight</t>
  </si>
  <si>
    <t>Cardboard</t>
  </si>
  <si>
    <t>Tare weight</t>
  </si>
  <si>
    <t>Weight of waste in KG</t>
  </si>
  <si>
    <t>DONT TOUCH</t>
  </si>
  <si>
    <t>Cost net</t>
  </si>
  <si>
    <t>Cost Including VAT</t>
  </si>
  <si>
    <t>Amount Paid</t>
  </si>
  <si>
    <t>Tyl Number</t>
  </si>
  <si>
    <t>Reg</t>
  </si>
  <si>
    <t>Waste Type</t>
  </si>
  <si>
    <t>Gross Weight</t>
  </si>
  <si>
    <t>Net weight</t>
  </si>
  <si>
    <t>Direction</t>
  </si>
  <si>
    <t>Skip Num</t>
  </si>
  <si>
    <t>BJ21 UMM</t>
  </si>
  <si>
    <t>On Site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</si>
  <si>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</si>
  <si>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Lorry Reg</t>
  </si>
  <si>
    <t>Skip size</t>
  </si>
  <si>
    <t>Skip No</t>
  </si>
  <si>
    <t>address</t>
  </si>
  <si>
    <t>weight type</t>
  </si>
  <si>
    <t>Weight gross</t>
  </si>
  <si>
    <t>Weight Net</t>
  </si>
  <si>
    <t>Mix Mun</t>
  </si>
  <si>
    <t>Soil</t>
  </si>
  <si>
    <t>Metal</t>
  </si>
  <si>
    <t>Fine</t>
  </si>
  <si>
    <t>NU65 WRG</t>
  </si>
  <si>
    <t>Waste Cloud</t>
  </si>
  <si>
    <t>10 Calton Road</t>
  </si>
  <si>
    <t>Westmill</t>
  </si>
  <si>
    <t>SN68 VYL</t>
  </si>
  <si>
    <t>18 Stenhouse Mill Wynd</t>
  </si>
  <si>
    <t>Crescent</t>
  </si>
  <si>
    <t>32 Lilyhill Terrace</t>
  </si>
  <si>
    <t>Old Golf House</t>
  </si>
  <si>
    <t>H5</t>
  </si>
  <si>
    <t>George Street</t>
  </si>
  <si>
    <t>14-007</t>
  </si>
  <si>
    <t>edinburgh</t>
  </si>
  <si>
    <t>8-087</t>
  </si>
  <si>
    <t>SL23 HMK</t>
  </si>
  <si>
    <t>8-118</t>
  </si>
  <si>
    <t>swb roofing</t>
  </si>
  <si>
    <t>8-137</t>
  </si>
  <si>
    <t>a1 automotive</t>
  </si>
  <si>
    <t>8-020</t>
  </si>
  <si>
    <t>8-030</t>
  </si>
  <si>
    <t>daniel</t>
  </si>
  <si>
    <t>BJ21 UMT</t>
  </si>
  <si>
    <t>5-005</t>
  </si>
  <si>
    <t>dumbryden ind estate</t>
  </si>
  <si>
    <t>chris bird</t>
  </si>
  <si>
    <t>8-nn</t>
  </si>
  <si>
    <t>8-</t>
  </si>
  <si>
    <t>8-080</t>
  </si>
  <si>
    <t>collins builders</t>
  </si>
  <si>
    <t>8-076</t>
  </si>
  <si>
    <t>b-006</t>
  </si>
  <si>
    <t xml:space="preserve">westmill </t>
  </si>
  <si>
    <t>8-016</t>
  </si>
  <si>
    <t>sheila</t>
  </si>
  <si>
    <t>6-002</t>
  </si>
  <si>
    <t>8-001</t>
  </si>
  <si>
    <t>8-091</t>
  </si>
  <si>
    <t>8-103</t>
  </si>
  <si>
    <t>alpha electrical</t>
  </si>
  <si>
    <t>8-082</t>
  </si>
  <si>
    <t>8-122</t>
  </si>
  <si>
    <t>14-004</t>
  </si>
  <si>
    <t>james breck</t>
  </si>
  <si>
    <t>16-002</t>
  </si>
  <si>
    <t>8-045</t>
  </si>
  <si>
    <t>waulkmill/young street</t>
  </si>
  <si>
    <t>edinburgh plumbing</t>
  </si>
  <si>
    <t>8-139</t>
  </si>
  <si>
    <t>york road</t>
  </si>
  <si>
    <t>4-</t>
  </si>
  <si>
    <t>peter tant</t>
  </si>
  <si>
    <t>8-140</t>
  </si>
  <si>
    <t>Bathroom Co</t>
  </si>
  <si>
    <t>65A Braid Ave</t>
  </si>
  <si>
    <t>283 Rullion Road</t>
  </si>
  <si>
    <t xml:space="preserve">Murrayfield </t>
  </si>
  <si>
    <t>1 Corsorphine Bank Ave</t>
  </si>
  <si>
    <t>Rocks Property</t>
  </si>
  <si>
    <t>19/6 Coburg Street</t>
  </si>
  <si>
    <t>8-017</t>
  </si>
  <si>
    <t>6-005</t>
  </si>
  <si>
    <t>8-114</t>
  </si>
  <si>
    <t xml:space="preserve">access </t>
  </si>
  <si>
    <t>b-020</t>
  </si>
  <si>
    <t>8-083</t>
  </si>
  <si>
    <t>8-104</t>
  </si>
  <si>
    <t xml:space="preserve">rp structural </t>
  </si>
  <si>
    <t>4-016</t>
  </si>
  <si>
    <t>8-002</t>
  </si>
  <si>
    <t>8-088</t>
  </si>
  <si>
    <t>12-002</t>
  </si>
  <si>
    <t>8-069</t>
  </si>
  <si>
    <t>8-026</t>
  </si>
  <si>
    <t>vienna</t>
  </si>
  <si>
    <t>r8-001</t>
  </si>
  <si>
    <t>edinburgh south joinery</t>
  </si>
  <si>
    <t>8-097</t>
  </si>
  <si>
    <t>bathroom co</t>
  </si>
  <si>
    <t>6-007</t>
  </si>
  <si>
    <t>maria</t>
  </si>
  <si>
    <t>6-001</t>
  </si>
  <si>
    <t>8-063</t>
  </si>
  <si>
    <t>edinburgh roofing serv</t>
  </si>
  <si>
    <t>4-010</t>
  </si>
  <si>
    <t>bonnyrigg</t>
  </si>
  <si>
    <t>jolly gooseberry landscaping</t>
  </si>
  <si>
    <t>murray developments</t>
  </si>
  <si>
    <t>8-085</t>
  </si>
  <si>
    <t>16-</t>
  </si>
  <si>
    <t>waste cloud</t>
  </si>
  <si>
    <t>8-031</t>
  </si>
  <si>
    <t xml:space="preserve">young street </t>
  </si>
  <si>
    <t>r-020</t>
  </si>
  <si>
    <t>17 chamerlain road</t>
  </si>
  <si>
    <t>14-013</t>
  </si>
  <si>
    <t>robert bain</t>
  </si>
  <si>
    <t>armstrongs</t>
  </si>
  <si>
    <t>20-nn</t>
  </si>
  <si>
    <t>8-038</t>
  </si>
  <si>
    <t>ashley court</t>
  </si>
  <si>
    <t>e16-011</t>
  </si>
  <si>
    <t>moz &amp; murray</t>
  </si>
  <si>
    <t>e16-nn</t>
  </si>
  <si>
    <t>matthew beaton</t>
  </si>
  <si>
    <t>14-nn</t>
  </si>
  <si>
    <t>brenda riley</t>
  </si>
  <si>
    <t>8-062</t>
  </si>
  <si>
    <t>rp structural</t>
  </si>
  <si>
    <t>8-135</t>
  </si>
  <si>
    <t>sousa building</t>
  </si>
  <si>
    <t>5-001</t>
  </si>
  <si>
    <t>3 Mayfield Place, Musselburgh</t>
  </si>
  <si>
    <t>dcm construction</t>
  </si>
  <si>
    <t>8-043</t>
  </si>
  <si>
    <t>ali</t>
  </si>
  <si>
    <t>8-007</t>
  </si>
  <si>
    <t>8-084</t>
  </si>
  <si>
    <t>r8-008</t>
  </si>
  <si>
    <t>the free company</t>
  </si>
  <si>
    <t>14-003</t>
  </si>
  <si>
    <t>67 Clerk Street</t>
  </si>
  <si>
    <t>GRANT ALLAN</t>
  </si>
  <si>
    <t>1 CLAYHILLS PARK</t>
  </si>
  <si>
    <t xml:space="preserve">daniel </t>
  </si>
  <si>
    <t>8-067</t>
  </si>
  <si>
    <t>8-121</t>
  </si>
  <si>
    <t>e16-012</t>
  </si>
  <si>
    <t>8-019</t>
  </si>
  <si>
    <t>cedar</t>
  </si>
  <si>
    <t>12-007</t>
  </si>
  <si>
    <t>blues</t>
  </si>
  <si>
    <t>17 clermiston medway</t>
  </si>
  <si>
    <t>8-108</t>
  </si>
  <si>
    <t>finlay graham</t>
  </si>
  <si>
    <t xml:space="preserve">john brazil </t>
  </si>
  <si>
    <t>5 Shore, EH6 6RA</t>
  </si>
  <si>
    <t>6-008</t>
  </si>
  <si>
    <t>8-039</t>
  </si>
  <si>
    <t>ross property care</t>
  </si>
  <si>
    <t xml:space="preserve">michael hart </t>
  </si>
  <si>
    <t>8-013</t>
  </si>
  <si>
    <t>marasgal plumbing</t>
  </si>
  <si>
    <t>6-004</t>
  </si>
  <si>
    <t>8-134</t>
  </si>
  <si>
    <t>8-018</t>
  </si>
  <si>
    <t>57 whinbank</t>
  </si>
  <si>
    <t>baberton solutions</t>
  </si>
  <si>
    <t>b-012</t>
  </si>
  <si>
    <t>4-013</t>
  </si>
  <si>
    <t>acen</t>
  </si>
  <si>
    <t>6-009</t>
  </si>
  <si>
    <t>john doc</t>
  </si>
  <si>
    <t>b-035</t>
  </si>
  <si>
    <t>314/5 Leith Walk</t>
  </si>
  <si>
    <t>h&amp;d construction</t>
  </si>
  <si>
    <t>access</t>
  </si>
  <si>
    <t>b-019</t>
  </si>
  <si>
    <t>11 brunbrae loan</t>
  </si>
  <si>
    <t>kingsknowe</t>
  </si>
  <si>
    <t>66 union road broxburn</t>
  </si>
  <si>
    <t>8-075</t>
  </si>
  <si>
    <t>8-003</t>
  </si>
  <si>
    <t>12-009</t>
  </si>
  <si>
    <t>alison fraser</t>
  </si>
  <si>
    <t>14-011</t>
  </si>
  <si>
    <t>8-089</t>
  </si>
  <si>
    <t>14 North Hillhosefield</t>
  </si>
  <si>
    <t>gibraltar road</t>
  </si>
  <si>
    <t>8-022</t>
  </si>
  <si>
    <t>16-005</t>
  </si>
  <si>
    <t>8-036</t>
  </si>
  <si>
    <t>8 No Number</t>
  </si>
  <si>
    <t>8-041</t>
  </si>
  <si>
    <t>8-014</t>
  </si>
  <si>
    <t>14-001</t>
  </si>
  <si>
    <t>4-015</t>
  </si>
  <si>
    <t>waterfront</t>
  </si>
  <si>
    <t>8-004</t>
  </si>
  <si>
    <t>billy duffy</t>
  </si>
  <si>
    <t xml:space="preserve">mj joinery </t>
  </si>
  <si>
    <t>8-054</t>
  </si>
  <si>
    <t>marsgal plumbing</t>
  </si>
  <si>
    <t>b-004</t>
  </si>
  <si>
    <t>langside</t>
  </si>
  <si>
    <t>8-141</t>
  </si>
  <si>
    <t xml:space="preserve">mark wilson </t>
  </si>
  <si>
    <t>5-</t>
  </si>
  <si>
    <t>210 Glasgow Road</t>
  </si>
  <si>
    <t>77 The Loan</t>
  </si>
  <si>
    <t>8-078</t>
  </si>
  <si>
    <t>12 strathearsk road</t>
  </si>
  <si>
    <t>Robert</t>
  </si>
  <si>
    <t>Alan Kinghorn</t>
  </si>
  <si>
    <t>127 Gilmerton Dykes Ave</t>
  </si>
  <si>
    <t>B-018</t>
  </si>
  <si>
    <t>8-138</t>
  </si>
  <si>
    <t>buckingingham terrace</t>
  </si>
  <si>
    <t>14-015</t>
  </si>
  <si>
    <t>east pilton farm</t>
  </si>
  <si>
    <t>44 scot brae</t>
  </si>
  <si>
    <t xml:space="preserve">crescent </t>
  </si>
  <si>
    <t>8-012</t>
  </si>
  <si>
    <t>8-011</t>
  </si>
  <si>
    <t>8-090</t>
  </si>
  <si>
    <t>8-098</t>
  </si>
  <si>
    <t>elmfield</t>
  </si>
  <si>
    <t>davie</t>
  </si>
  <si>
    <t>4-008</t>
  </si>
  <si>
    <t>david lance</t>
  </si>
  <si>
    <t>8-079</t>
  </si>
  <si>
    <t>12-010</t>
  </si>
  <si>
    <t>b-034</t>
  </si>
  <si>
    <t>8-124</t>
  </si>
  <si>
    <t>8-119</t>
  </si>
  <si>
    <t>8-093</t>
  </si>
  <si>
    <t>8-074</t>
  </si>
  <si>
    <t>44 scott brae</t>
  </si>
  <si>
    <t>22 hutchison way</t>
  </si>
  <si>
    <t>northcare</t>
  </si>
  <si>
    <t>kev jamieson</t>
  </si>
  <si>
    <t>16-nn</t>
  </si>
  <si>
    <t>8-042</t>
  </si>
  <si>
    <t>haimish lothian</t>
  </si>
  <si>
    <t>8-057</t>
  </si>
  <si>
    <t>malcolm smith</t>
  </si>
  <si>
    <t>48 Woodburn Gardens</t>
  </si>
  <si>
    <t>Buildworx</t>
  </si>
  <si>
    <t>Yard</t>
  </si>
  <si>
    <t>8-106</t>
  </si>
  <si>
    <t>Poltonhall Ind Estate</t>
  </si>
  <si>
    <t>Elevate</t>
  </si>
  <si>
    <t>501 Colinton Mains Road</t>
  </si>
  <si>
    <t>Fairlie</t>
  </si>
  <si>
    <t>james Breck</t>
  </si>
  <si>
    <t>43 Old Kirk Road</t>
  </si>
  <si>
    <t>8-023</t>
  </si>
  <si>
    <t>8 Rankin Drive</t>
  </si>
  <si>
    <t>em14-002</t>
  </si>
  <si>
    <t>Quality Build</t>
  </si>
  <si>
    <t>18 Logie Green Road</t>
  </si>
  <si>
    <t>Kingsknowe</t>
  </si>
  <si>
    <t>8-050</t>
  </si>
  <si>
    <t>163 Caroline Terrace</t>
  </si>
  <si>
    <t>Race Houses</t>
  </si>
  <si>
    <t>2 Lee Crescent</t>
  </si>
  <si>
    <t>E16-013</t>
  </si>
  <si>
    <t>5 Galachlaw Shot</t>
  </si>
  <si>
    <t>14 no num</t>
  </si>
  <si>
    <t>12 Rosemount Drive</t>
  </si>
  <si>
    <t>SH Prop Serv</t>
  </si>
  <si>
    <t>Luburnam Place</t>
  </si>
  <si>
    <t>46 Eskdale Drive</t>
  </si>
  <si>
    <t>Milton</t>
  </si>
  <si>
    <t>112 Princes Street</t>
  </si>
  <si>
    <t>Edin Builders</t>
  </si>
  <si>
    <t>37 Morningside Drive</t>
  </si>
  <si>
    <t>8-037</t>
  </si>
  <si>
    <t>72 glennie road</t>
  </si>
  <si>
    <t>3 Dalkeith Road Mews</t>
  </si>
  <si>
    <t>yard</t>
  </si>
  <si>
    <t>1 laburnham place</t>
  </si>
  <si>
    <t>kali</t>
  </si>
  <si>
    <t>12-006</t>
  </si>
  <si>
    <t>12-004</t>
  </si>
  <si>
    <t>eskdale drive</t>
  </si>
  <si>
    <t>rutland square</t>
  </si>
  <si>
    <t>70 Dumbryden Gardens</t>
  </si>
  <si>
    <t>MAC Plumbing</t>
  </si>
  <si>
    <t>177 Pleasance</t>
  </si>
  <si>
    <t>237 Milton Road East</t>
  </si>
  <si>
    <t>18 Torphichen Street</t>
  </si>
  <si>
    <t>roslin</t>
  </si>
  <si>
    <t>8-086</t>
  </si>
  <si>
    <t>ryan rtr</t>
  </si>
  <si>
    <t>8-113</t>
  </si>
  <si>
    <t>12-</t>
  </si>
  <si>
    <t>c&amp;j plumbing</t>
  </si>
  <si>
    <t>e14-005</t>
  </si>
  <si>
    <t>5-004</t>
  </si>
  <si>
    <t>8-060</t>
  </si>
  <si>
    <t>gil smith</t>
  </si>
  <si>
    <t>8-010</t>
  </si>
  <si>
    <t>8-053</t>
  </si>
  <si>
    <t>Diamodas</t>
  </si>
  <si>
    <t>27 mcintyre lane</t>
  </si>
  <si>
    <t>8-128</t>
  </si>
  <si>
    <t>fala place</t>
  </si>
  <si>
    <t>8-125</t>
  </si>
  <si>
    <t>14-019</t>
  </si>
  <si>
    <t>corderry contracts</t>
  </si>
  <si>
    <t xml:space="preserve">jakob </t>
  </si>
  <si>
    <t>b-005</t>
  </si>
  <si>
    <t>ryan</t>
  </si>
  <si>
    <t>8-052</t>
  </si>
  <si>
    <t>8-115</t>
  </si>
  <si>
    <t>8-046</t>
  </si>
  <si>
    <t>8-051</t>
  </si>
  <si>
    <t>Macauley King</t>
  </si>
  <si>
    <t>18 Oak Crescent</t>
  </si>
  <si>
    <t>8-092</t>
  </si>
  <si>
    <t>55 burnvale place</t>
  </si>
  <si>
    <t>8-129</t>
  </si>
  <si>
    <t>?</t>
  </si>
  <si>
    <t>8-006</t>
  </si>
  <si>
    <t>visser &amp; co</t>
  </si>
  <si>
    <t>4-nn</t>
  </si>
  <si>
    <t>14-006</t>
  </si>
  <si>
    <t>12-008</t>
  </si>
  <si>
    <t xml:space="preserve">greenspace </t>
  </si>
  <si>
    <t>8-071</t>
  </si>
  <si>
    <t>lowie</t>
  </si>
  <si>
    <t>95 Nicholson Street</t>
  </si>
  <si>
    <t>green bathroom co</t>
  </si>
  <si>
    <t>loanhead</t>
  </si>
  <si>
    <t>14-018</t>
  </si>
  <si>
    <t>universal roofing</t>
  </si>
  <si>
    <t>8-107</t>
  </si>
  <si>
    <t>8-027</t>
  </si>
  <si>
    <t>nel</t>
  </si>
  <si>
    <t>mehran</t>
  </si>
  <si>
    <t>8-047</t>
  </si>
  <si>
    <t>murrayfield</t>
  </si>
  <si>
    <t>sd plumbing &amp; heating</t>
  </si>
  <si>
    <t>8-111</t>
  </si>
  <si>
    <t>8-035</t>
  </si>
  <si>
    <t>E16-003</t>
  </si>
  <si>
    <t>Tinkers Row</t>
  </si>
  <si>
    <t>Garage Conversions</t>
  </si>
  <si>
    <t>14-008</t>
  </si>
  <si>
    <t>81 Gyle Park Gardens</t>
  </si>
  <si>
    <t>karen</t>
  </si>
  <si>
    <t>8-100</t>
  </si>
  <si>
    <t>race house removals</t>
  </si>
  <si>
    <t>33 sighthill crescent</t>
  </si>
  <si>
    <t>taylor green</t>
  </si>
  <si>
    <t>16-007</t>
  </si>
  <si>
    <t>young street lane</t>
  </si>
  <si>
    <t>albert</t>
  </si>
  <si>
    <t>8-056</t>
  </si>
  <si>
    <t>alex</t>
  </si>
  <si>
    <t>duncan halley</t>
  </si>
  <si>
    <t>craig gordon building srvices</t>
  </si>
  <si>
    <t>8-133</t>
  </si>
  <si>
    <t>22-18 Lochend Butterfly Way</t>
  </si>
  <si>
    <t>61 Oxgangs road</t>
  </si>
  <si>
    <t>8-143</t>
  </si>
  <si>
    <t>4-011</t>
  </si>
  <si>
    <t>b-018</t>
  </si>
  <si>
    <t>stove instaalation co</t>
  </si>
  <si>
    <t>b-032</t>
  </si>
  <si>
    <t>grant dalgleish</t>
  </si>
  <si>
    <t>e16-013</t>
  </si>
  <si>
    <t>8-048</t>
  </si>
  <si>
    <t xml:space="preserve">liam </t>
  </si>
  <si>
    <t>john jenkins</t>
  </si>
  <si>
    <t>8-034</t>
  </si>
  <si>
    <t>altitude roofing</t>
  </si>
  <si>
    <t xml:space="preserve">Crescent </t>
  </si>
  <si>
    <t>8 Nile Grove</t>
  </si>
  <si>
    <t>12-005</t>
  </si>
  <si>
    <t>gibby</t>
  </si>
  <si>
    <t>guiness</t>
  </si>
  <si>
    <t>8-061</t>
  </si>
  <si>
    <t>13 Trench Knowe</t>
  </si>
  <si>
    <t>13 Campbell park drive</t>
  </si>
  <si>
    <t>colin builders</t>
  </si>
  <si>
    <t>8-136</t>
  </si>
  <si>
    <t>6 Duddingston Loan</t>
  </si>
  <si>
    <t>RG brock</t>
  </si>
  <si>
    <t>Thornton Road</t>
  </si>
  <si>
    <t>14-026</t>
  </si>
  <si>
    <t>Robert in</t>
  </si>
  <si>
    <t>16-006</t>
  </si>
  <si>
    <t>5 Bankhead Crossway N</t>
  </si>
  <si>
    <t>8 no num</t>
  </si>
  <si>
    <t>19 Ryndale Drive</t>
  </si>
  <si>
    <t>2 Sprinty Drive</t>
  </si>
  <si>
    <t>8-130</t>
  </si>
  <si>
    <t>57 Braid Road</t>
  </si>
  <si>
    <t>75 Carnbee Park</t>
  </si>
  <si>
    <t>4 nn</t>
  </si>
  <si>
    <t>93 Meadowhouse Road</t>
  </si>
  <si>
    <t>Moz Murray</t>
  </si>
  <si>
    <t>14-025</t>
  </si>
  <si>
    <t>SV 7004</t>
  </si>
  <si>
    <t>CAGE VAN</t>
  </si>
  <si>
    <t>8-126</t>
  </si>
  <si>
    <t>6 Blackford Hill Rise</t>
  </si>
  <si>
    <t>8 nn</t>
  </si>
  <si>
    <t>3 Ave Villas</t>
  </si>
  <si>
    <t>8-066</t>
  </si>
  <si>
    <t>49 St Davids</t>
  </si>
  <si>
    <t>macauley king</t>
  </si>
  <si>
    <t>16 harvey avenue</t>
  </si>
  <si>
    <t>12-001</t>
  </si>
  <si>
    <t>100 midhope place</t>
  </si>
  <si>
    <t>moz and murray</t>
  </si>
  <si>
    <t>gavin brock</t>
  </si>
  <si>
    <t>4-009</t>
  </si>
  <si>
    <t>none</t>
  </si>
  <si>
    <t>2 lochrin square</t>
  </si>
  <si>
    <t>Kirkhill</t>
  </si>
  <si>
    <t>8-021</t>
  </si>
  <si>
    <t>2 featherhall crescent north</t>
  </si>
  <si>
    <t>2 high buckstone</t>
  </si>
  <si>
    <t>C-PLUS</t>
  </si>
  <si>
    <t>46 Kirkhill Drive</t>
  </si>
  <si>
    <t>22/18 Lochend Butterfly Way</t>
  </si>
  <si>
    <t>12 the smithy</t>
  </si>
  <si>
    <t>8-nono</t>
  </si>
  <si>
    <t>23 stewart grove</t>
  </si>
  <si>
    <t>6-010</t>
  </si>
  <si>
    <t>35 grange cresent east</t>
  </si>
  <si>
    <t>BABERTON SOLUTIONS</t>
  </si>
  <si>
    <t>40 CRAIGLOCKHARYT ROAD NORTH</t>
  </si>
  <si>
    <t>37 Belford Gardens</t>
  </si>
  <si>
    <t>6-006</t>
  </si>
  <si>
    <t>31 NEWLANDS</t>
  </si>
  <si>
    <t>ACORN SERVICES</t>
  </si>
  <si>
    <t>LOTHIAN ROAD</t>
  </si>
  <si>
    <t>JJ KELLY</t>
  </si>
  <si>
    <t>4-015JJ KELLY</t>
  </si>
  <si>
    <t>24 COCKBURN DRIVE</t>
  </si>
  <si>
    <t xml:space="preserve"> Vetro</t>
  </si>
  <si>
    <t>Dumbryden Ind Est</t>
  </si>
  <si>
    <t>Cresent</t>
  </si>
  <si>
    <t>8-102</t>
  </si>
  <si>
    <t>wastecloud</t>
  </si>
  <si>
    <t>newhailes ind est DVSA</t>
  </si>
  <si>
    <t>47 eskbank road</t>
  </si>
  <si>
    <t>14-023</t>
  </si>
  <si>
    <t xml:space="preserve">260 milton rd east </t>
  </si>
  <si>
    <t>1/1, 16 Wellington Street</t>
  </si>
  <si>
    <t>20 Bothwell Avenue</t>
  </si>
  <si>
    <t>SAWMILL</t>
  </si>
  <si>
    <t>8NN</t>
  </si>
  <si>
    <t>11 BURNBRAE LOAN</t>
  </si>
  <si>
    <t xml:space="preserve">murrayfield </t>
  </si>
  <si>
    <t>8-064</t>
  </si>
  <si>
    <t>james hamiton way</t>
  </si>
  <si>
    <t>8-073</t>
  </si>
  <si>
    <t>jonathan</t>
  </si>
  <si>
    <t>chris marshall</t>
  </si>
  <si>
    <t>21 birkenside</t>
  </si>
  <si>
    <t>14-002</t>
  </si>
  <si>
    <t>14--004</t>
  </si>
  <si>
    <t>brian horan</t>
  </si>
  <si>
    <t>old school medway</t>
  </si>
  <si>
    <t xml:space="preserve">acen </t>
  </si>
  <si>
    <t>fraser harley</t>
  </si>
  <si>
    <t>14-031</t>
  </si>
  <si>
    <t>41/3 cables wynd</t>
  </si>
  <si>
    <t>Jamie hope</t>
  </si>
  <si>
    <t>8-120</t>
  </si>
  <si>
    <t>davie wilson</t>
  </si>
  <si>
    <t>24 Kingsurgh Road</t>
  </si>
  <si>
    <t>Inclusive Play</t>
  </si>
  <si>
    <t>Unit 1 Edgefield Trade Park</t>
  </si>
  <si>
    <t xml:space="preserve">210 glasgow road </t>
  </si>
  <si>
    <t>shaun gowser</t>
  </si>
  <si>
    <t>hd2 developments</t>
  </si>
  <si>
    <t>8-029</t>
  </si>
  <si>
    <t>8-109</t>
  </si>
  <si>
    <t>8-101</t>
  </si>
  <si>
    <t>8-116</t>
  </si>
  <si>
    <t>8-055</t>
  </si>
  <si>
    <t>6-003</t>
  </si>
  <si>
    <t>lisa efe</t>
  </si>
  <si>
    <t>3 fourth street</t>
  </si>
  <si>
    <t>14-022</t>
  </si>
  <si>
    <t xml:space="preserve">paul donnelly </t>
  </si>
  <si>
    <t>8-059</t>
  </si>
  <si>
    <t>8-117</t>
  </si>
  <si>
    <t>b-009</t>
  </si>
  <si>
    <t>25 eighth street</t>
  </si>
  <si>
    <t>regent terrace</t>
  </si>
  <si>
    <t>4-014</t>
  </si>
  <si>
    <t>8-112</t>
  </si>
  <si>
    <t>8nn</t>
  </si>
  <si>
    <t>4-005</t>
  </si>
  <si>
    <t>darren walker</t>
  </si>
  <si>
    <t>Anna barr</t>
  </si>
  <si>
    <t>75 Cluny Gardens</t>
  </si>
  <si>
    <t>3/2 Bernard Street</t>
  </si>
  <si>
    <t>8 Denham Green Avenue</t>
  </si>
  <si>
    <t>38 corstophine bank road</t>
  </si>
  <si>
    <t>bathroom company</t>
  </si>
  <si>
    <t>8-028</t>
  </si>
  <si>
    <t>8 abbotsford park</t>
  </si>
  <si>
    <t>quality build</t>
  </si>
  <si>
    <t>32 silverknowes medway</t>
  </si>
  <si>
    <t>platinum works</t>
  </si>
  <si>
    <t>baird joinery</t>
  </si>
  <si>
    <t>h+d construction</t>
  </si>
  <si>
    <t>CTD</t>
  </si>
  <si>
    <t>14-016</t>
  </si>
  <si>
    <t>13 DEANHAUGH STREET</t>
  </si>
  <si>
    <t>roofworx</t>
  </si>
  <si>
    <t>40 carnbee park</t>
  </si>
  <si>
    <t>wilson mckormack</t>
  </si>
  <si>
    <t>braidwood - davy neive</t>
  </si>
  <si>
    <t>B-012</t>
  </si>
  <si>
    <t>12 rosemoount drive</t>
  </si>
  <si>
    <t>RACE REMOVALS</t>
  </si>
  <si>
    <t>DHL EDINBURGH</t>
  </si>
  <si>
    <t>CUPOLA COMPANY</t>
  </si>
  <si>
    <t>EDINBURGH</t>
  </si>
  <si>
    <t>ACCESS</t>
  </si>
  <si>
    <t>3 COMISTON DRIVE</t>
  </si>
  <si>
    <t>ALAN KINGHORN AND SON</t>
  </si>
  <si>
    <t>REIGON TERRACE</t>
  </si>
  <si>
    <t>GARAGE CONVERSION COMPANY</t>
  </si>
  <si>
    <t>LIVINGSTONE</t>
  </si>
  <si>
    <t>SECURE AIRPARKS</t>
  </si>
  <si>
    <t>SN16 OAS</t>
  </si>
  <si>
    <t>E16-010</t>
  </si>
  <si>
    <t>EDINBURGH AIRPORT</t>
  </si>
  <si>
    <t>B-019</t>
  </si>
  <si>
    <t>128 MOREDUN PARK ROAD</t>
  </si>
  <si>
    <t>MURRAY DEVELOPMENTS</t>
  </si>
  <si>
    <t>10 BOSWALL RD</t>
  </si>
  <si>
    <t>NORTHCARE</t>
  </si>
  <si>
    <t>5 WINTON DRIVE</t>
  </si>
  <si>
    <t>3 Alnwickhill View</t>
  </si>
  <si>
    <t>4a Seafield Ind Est</t>
  </si>
  <si>
    <t>239/6 Dalkeith Road</t>
  </si>
  <si>
    <t>man and van</t>
  </si>
  <si>
    <t>blackburn bowling club</t>
  </si>
  <si>
    <t>IVO</t>
  </si>
  <si>
    <t>8-NO</t>
  </si>
  <si>
    <t>11 MARCHBURN DRIVE</t>
  </si>
  <si>
    <t>PROBUILD</t>
  </si>
  <si>
    <t xml:space="preserve">5 BANKHEAD CROSSWAY NORTH </t>
  </si>
  <si>
    <t>SWB ROOFING</t>
  </si>
  <si>
    <t>11 BANKHEAD</t>
  </si>
  <si>
    <t>16-nono</t>
  </si>
  <si>
    <t>forrester park</t>
  </si>
  <si>
    <t>PLATINUM</t>
  </si>
  <si>
    <t>CRAIG GORDON BUILDER</t>
  </si>
  <si>
    <t>270 COLINTON ROAD</t>
  </si>
  <si>
    <t>44 Stock Brae</t>
  </si>
  <si>
    <t>Well Development</t>
  </si>
  <si>
    <t>2 Craigs Grove</t>
  </si>
  <si>
    <t>ARMSTRONGS</t>
  </si>
  <si>
    <t>40 CRAIGLOCKHART PARK</t>
  </si>
  <si>
    <t>carlton road pub</t>
  </si>
  <si>
    <t>e16-005</t>
  </si>
  <si>
    <t>russel road ind est</t>
  </si>
  <si>
    <t>forman construction</t>
  </si>
  <si>
    <t>adam singer</t>
  </si>
  <si>
    <t>4-002</t>
  </si>
  <si>
    <t>95 Nicolson Street</t>
  </si>
  <si>
    <t>Calton Road</t>
  </si>
  <si>
    <t>RULLION ROAD</t>
  </si>
  <si>
    <t>k electrical</t>
  </si>
  <si>
    <t>34 st james's gardens</t>
  </si>
  <si>
    <t>45 corslet road</t>
  </si>
  <si>
    <t>asif</t>
  </si>
  <si>
    <t>8-008</t>
  </si>
  <si>
    <t>k electrics</t>
  </si>
  <si>
    <t>gil bartholomew</t>
  </si>
  <si>
    <t>7 Dalhousie Bus Park</t>
  </si>
  <si>
    <t>8-081</t>
  </si>
  <si>
    <t>gregor</t>
  </si>
  <si>
    <t xml:space="preserve">Biffa </t>
  </si>
  <si>
    <t>Broxburn</t>
  </si>
  <si>
    <t>103 longstone road</t>
  </si>
  <si>
    <t>53 Dunbar Road, Haddington</t>
  </si>
  <si>
    <t>21 Pattison Street</t>
  </si>
  <si>
    <t>carlops ave/james lean way</t>
  </si>
  <si>
    <t>14-009</t>
  </si>
  <si>
    <t>ygm</t>
  </si>
  <si>
    <t>sandy hamilton</t>
  </si>
  <si>
    <t>8-095</t>
  </si>
  <si>
    <t>e16-006</t>
  </si>
  <si>
    <t>kenny macdowell</t>
  </si>
  <si>
    <t>5 craigcrook square</t>
  </si>
  <si>
    <t>5-nn</t>
  </si>
  <si>
    <t>Appleton Tower, 11 Crighton Street</t>
  </si>
  <si>
    <t>elaine turner</t>
  </si>
  <si>
    <t>blair smith</t>
  </si>
  <si>
    <t xml:space="preserve">dalkeith </t>
  </si>
  <si>
    <t xml:space="preserve">w &amp; h </t>
  </si>
  <si>
    <t>shaun taylor</t>
  </si>
  <si>
    <t>chad cook</t>
  </si>
  <si>
    <t>Acen</t>
  </si>
  <si>
    <t>61 niddrie Mains Drive</t>
  </si>
  <si>
    <t>258 colinton road</t>
  </si>
  <si>
    <t>8-068</t>
  </si>
  <si>
    <t>wasteworx</t>
  </si>
  <si>
    <t>27 house o'hill gardens</t>
  </si>
  <si>
    <t>10 ryndale drive</t>
  </si>
  <si>
    <t>tree surgeons</t>
  </si>
  <si>
    <t>23 firrhill drive</t>
  </si>
  <si>
    <t>forresters pub pathhead</t>
  </si>
  <si>
    <t>rossie place</t>
  </si>
  <si>
    <t xml:space="preserve">macauley king </t>
  </si>
  <si>
    <t xml:space="preserve">1 newlandrig </t>
  </si>
  <si>
    <t>JESSICA WALKER</t>
  </si>
  <si>
    <t>4 OSWALD ROAD</t>
  </si>
  <si>
    <t>5 BANKHEAD CROSSWAY NORTH</t>
  </si>
  <si>
    <t>36 SAROLEA CRES</t>
  </si>
  <si>
    <t>CRAIG GORDON BUILDING SERVICES</t>
  </si>
  <si>
    <t>DUTHIE</t>
  </si>
  <si>
    <t>7 GREENEND GARDENS</t>
  </si>
  <si>
    <t>89 Newcraighall Road</t>
  </si>
  <si>
    <t>Tree Surgeons</t>
  </si>
  <si>
    <t>leith</t>
  </si>
  <si>
    <t>MORRISON</t>
  </si>
  <si>
    <t xml:space="preserve">19 LOGANLEA AVENUE </t>
  </si>
  <si>
    <t>LYNSAY ARCHIBALD</t>
  </si>
  <si>
    <t>37 LAWRIE TERRACE</t>
  </si>
  <si>
    <t>RG BROCK</t>
  </si>
  <si>
    <t>14-014</t>
  </si>
  <si>
    <t>8 HOPEFIELD TERRACE</t>
  </si>
  <si>
    <t>E16-007</t>
  </si>
  <si>
    <t xml:space="preserve">PEFFER PLACE </t>
  </si>
  <si>
    <t>ALBERT</t>
  </si>
  <si>
    <t>2 BELMONT GARDENS</t>
  </si>
  <si>
    <t>22a merchiston park</t>
  </si>
  <si>
    <t>najied</t>
  </si>
  <si>
    <t>e14-001</t>
  </si>
  <si>
    <t>george and sashen case</t>
  </si>
  <si>
    <t>JOHN MCDAID</t>
  </si>
  <si>
    <t>82 ROSEBERRY AVENUE</t>
  </si>
  <si>
    <t>KEV - QUALITY BUILD</t>
  </si>
  <si>
    <t>32 SILVERKNOWES MIDWAY</t>
  </si>
  <si>
    <t>ROCKS PROPERTY</t>
  </si>
  <si>
    <t>15 ST GERMAINS TERRACE</t>
  </si>
  <si>
    <t>23 oxgangs farm terrace</t>
  </si>
  <si>
    <t>westmill</t>
  </si>
  <si>
    <t>PLATINUM WORKS</t>
  </si>
  <si>
    <t>ROSSIE PLACE</t>
  </si>
  <si>
    <t>EDINBURGH BUILDERS</t>
  </si>
  <si>
    <t>MJ JOINERY</t>
  </si>
  <si>
    <t>67/2 WARRENDER PARK</t>
  </si>
  <si>
    <t>LISA CLARK</t>
  </si>
  <si>
    <t>5-002</t>
  </si>
  <si>
    <t>13 SANDEE</t>
  </si>
  <si>
    <t>BILLY DUFFY</t>
  </si>
  <si>
    <t>38 GILESPIE ROAD</t>
  </si>
  <si>
    <t>2 dovecot loan</t>
  </si>
  <si>
    <t>32 craiglockhart gardens</t>
  </si>
  <si>
    <t>davy neive - braidwood</t>
  </si>
  <si>
    <t>12-013</t>
  </si>
  <si>
    <t>15 marshall road</t>
  </si>
  <si>
    <t>16-008</t>
  </si>
  <si>
    <t>19 swanston crescent</t>
  </si>
  <si>
    <t>8-049</t>
  </si>
  <si>
    <t>r8-007</t>
  </si>
  <si>
    <t>rothesay place</t>
  </si>
  <si>
    <t>12-014</t>
  </si>
  <si>
    <t>easter langside</t>
  </si>
  <si>
    <t>sutherland way</t>
  </si>
  <si>
    <t>garage conversion</t>
  </si>
  <si>
    <t xml:space="preserve">baberton solutions </t>
  </si>
  <si>
    <t>callum</t>
  </si>
  <si>
    <t>8-110</t>
  </si>
  <si>
    <t xml:space="preserve">kingsknowe </t>
  </si>
  <si>
    <t>gordon bow</t>
  </si>
  <si>
    <t>21cc group</t>
  </si>
  <si>
    <t>Dynamic</t>
  </si>
  <si>
    <t>162 Easter Road</t>
  </si>
  <si>
    <t>erin mcandrew</t>
  </si>
  <si>
    <t>chamberlain road</t>
  </si>
  <si>
    <t xml:space="preserve">rab mcneil </t>
  </si>
  <si>
    <t xml:space="preserve">lothian street </t>
  </si>
  <si>
    <t>arthur view terrace</t>
  </si>
  <si>
    <t>lothian street</t>
  </si>
  <si>
    <t>hopefield terrace</t>
  </si>
  <si>
    <t>6 Calton Road</t>
  </si>
  <si>
    <t>12/2 Great Michael Rise</t>
  </si>
  <si>
    <t>hd2</t>
  </si>
  <si>
    <t>14-021</t>
  </si>
  <si>
    <t xml:space="preserve">south edin joinery </t>
  </si>
  <si>
    <t>brett duncan</t>
  </si>
  <si>
    <t>1/2 inglewood place</t>
  </si>
  <si>
    <t>shaun mulligan</t>
  </si>
  <si>
    <t>8-123</t>
  </si>
  <si>
    <t>edgehead farmhouse</t>
  </si>
  <si>
    <t>southhouse brae</t>
  </si>
  <si>
    <t>kyle ferguson</t>
  </si>
  <si>
    <t>john brazil</t>
  </si>
  <si>
    <t>8-033</t>
  </si>
  <si>
    <t>armstongs</t>
  </si>
  <si>
    <t xml:space="preserve">saughton </t>
  </si>
  <si>
    <t>8-015</t>
  </si>
  <si>
    <t>terry</t>
  </si>
  <si>
    <t>85 mountcastle drive south</t>
  </si>
  <si>
    <t xml:space="preserve">dcm </t>
  </si>
  <si>
    <t xml:space="preserve">windsor </t>
  </si>
  <si>
    <t>60 magadalene gardens</t>
  </si>
  <si>
    <t>210 glasagow road</t>
  </si>
  <si>
    <t>35 Cambridge avenue</t>
  </si>
  <si>
    <t>4 bonaly brae</t>
  </si>
  <si>
    <t>jw glazing</t>
  </si>
  <si>
    <t>14-</t>
  </si>
  <si>
    <t>lothian paving</t>
  </si>
  <si>
    <t>jj kelly</t>
  </si>
  <si>
    <t>5-003</t>
  </si>
  <si>
    <t>Dalhousie Mains</t>
  </si>
  <si>
    <t>edinburg roofing</t>
  </si>
  <si>
    <t>b-001</t>
  </si>
  <si>
    <t>3 moredun park road</t>
  </si>
  <si>
    <t>84 bankton park west</t>
  </si>
  <si>
    <t>greenstone energy</t>
  </si>
  <si>
    <t>sean scott</t>
  </si>
  <si>
    <t>6-015</t>
  </si>
  <si>
    <t>carlowrie</t>
  </si>
  <si>
    <t>17 clermiston maedway</t>
  </si>
  <si>
    <t>david whiecross</t>
  </si>
  <si>
    <t>b-011</t>
  </si>
  <si>
    <t>b-022</t>
  </si>
  <si>
    <t>r8-005</t>
  </si>
  <si>
    <t>35 Cambridge Avenue</t>
  </si>
  <si>
    <t>Callum leavy</t>
  </si>
  <si>
    <t>6 Johnston Pl, Penicuik EH26 0LB</t>
  </si>
  <si>
    <t>8-132</t>
  </si>
  <si>
    <t>rothesay mews</t>
  </si>
  <si>
    <t>8-131</t>
  </si>
  <si>
    <t xml:space="preserve">lothian paving </t>
  </si>
  <si>
    <t>ryan millar</t>
  </si>
  <si>
    <t>rachel anderson</t>
  </si>
  <si>
    <t xml:space="preserve">waste cloud </t>
  </si>
  <si>
    <t>4-003</t>
  </si>
  <si>
    <t>em14-001</t>
  </si>
  <si>
    <t>bulut</t>
  </si>
  <si>
    <t>7 bulmuir avenue</t>
  </si>
  <si>
    <t>52 Baberton Mains Wynd</t>
  </si>
  <si>
    <t xml:space="preserve">robert in </t>
  </si>
  <si>
    <t>32 caiystane terrace</t>
  </si>
  <si>
    <t>4-017</t>
  </si>
  <si>
    <t>WASTE CLOUD</t>
  </si>
  <si>
    <t>34 GOOSEGREEN AVE</t>
  </si>
  <si>
    <t>reid drive</t>
  </si>
  <si>
    <t>samia</t>
  </si>
  <si>
    <t>r8-004</t>
  </si>
  <si>
    <t>8-147</t>
  </si>
  <si>
    <t>kenny turner</t>
  </si>
  <si>
    <t>imajine roofing</t>
  </si>
  <si>
    <t>2 Car Craig View, KY3 0DS</t>
  </si>
  <si>
    <t>Ritchie</t>
  </si>
  <si>
    <t>ryan/rtr</t>
  </si>
  <si>
    <t>niddrie mains gardens</t>
  </si>
  <si>
    <t>forman constuction</t>
  </si>
  <si>
    <t>8-149</t>
  </si>
  <si>
    <t>E16-006</t>
  </si>
  <si>
    <t>26 braid road</t>
  </si>
  <si>
    <t>sks</t>
  </si>
  <si>
    <t>bill reid</t>
  </si>
  <si>
    <t>88 m,ayburn avenue</t>
  </si>
  <si>
    <t>vio</t>
  </si>
  <si>
    <t xml:space="preserve">alpha electrical </t>
  </si>
  <si>
    <t>boness</t>
  </si>
  <si>
    <t>8-148</t>
  </si>
  <si>
    <t>mike easton</t>
  </si>
  <si>
    <t>conner</t>
  </si>
  <si>
    <t>5-007</t>
  </si>
  <si>
    <t>252 milton road east</t>
  </si>
  <si>
    <t>32 Blacket Place</t>
  </si>
  <si>
    <t>GMA Air Conditioning</t>
  </si>
  <si>
    <t>2 Lochside View</t>
  </si>
  <si>
    <t>3 Saxe Coburg Terrace</t>
  </si>
  <si>
    <t>c&amp;j</t>
  </si>
  <si>
    <t>8-151</t>
  </si>
  <si>
    <t>12-003</t>
  </si>
  <si>
    <t>14-010</t>
  </si>
  <si>
    <t>hamish lothian</t>
  </si>
  <si>
    <t>e16-003</t>
  </si>
  <si>
    <t>e16-010</t>
  </si>
  <si>
    <t>14 Forrest Road</t>
  </si>
  <si>
    <t>8-150</t>
  </si>
  <si>
    <t>gavin</t>
  </si>
  <si>
    <t>14 eglinton crescent</t>
  </si>
  <si>
    <t>joe wilson</t>
  </si>
  <si>
    <t>lisa falconer</t>
  </si>
  <si>
    <t xml:space="preserve">ctd </t>
  </si>
  <si>
    <t>james boyd</t>
  </si>
  <si>
    <t>alana</t>
  </si>
  <si>
    <t>cockburn farm workshop/cottages</t>
  </si>
  <si>
    <t>4 no num</t>
  </si>
  <si>
    <t>8-144</t>
  </si>
  <si>
    <t>210 glasgpow road</t>
  </si>
  <si>
    <t>musselburgh</t>
  </si>
  <si>
    <t xml:space="preserve">andrew </t>
  </si>
  <si>
    <t>crecent</t>
  </si>
  <si>
    <t>40 loganlea road</t>
  </si>
  <si>
    <t>57 stoneybank crescent</t>
  </si>
  <si>
    <t>East Newington Place</t>
  </si>
  <si>
    <t>e14-nn</t>
  </si>
  <si>
    <t>we mow any lawn</t>
  </si>
  <si>
    <t>6-016</t>
  </si>
  <si>
    <t>6-013</t>
  </si>
  <si>
    <t>8=026</t>
  </si>
  <si>
    <t>react 24</t>
  </si>
  <si>
    <t>8-065</t>
  </si>
  <si>
    <t>81 easter langside crescent</t>
  </si>
  <si>
    <t>donald lyle</t>
  </si>
  <si>
    <t>16-011</t>
  </si>
  <si>
    <t>Inverleith Place Lane</t>
  </si>
  <si>
    <t>50/5 Newhaven Place</t>
  </si>
  <si>
    <t xml:space="preserve">alan meikle </t>
  </si>
  <si>
    <t>8-142</t>
  </si>
  <si>
    <t>6-011</t>
  </si>
  <si>
    <t>greenspace</t>
  </si>
  <si>
    <t>57 lenzie avenue</t>
  </si>
  <si>
    <t>205 The Murray</t>
  </si>
  <si>
    <t>marsagal plumbing</t>
  </si>
  <si>
    <t>chloe</t>
  </si>
  <si>
    <t>4-004</t>
  </si>
  <si>
    <t>portobello</t>
  </si>
  <si>
    <t>r8-006</t>
  </si>
  <si>
    <t>rab mcneil</t>
  </si>
  <si>
    <t>3/7 Sandport Street</t>
  </si>
  <si>
    <t>clermiston meday</t>
  </si>
  <si>
    <t xml:space="preserve">gavin </t>
  </si>
  <si>
    <t>clerwood attic</t>
  </si>
  <si>
    <t xml:space="preserve">mike easton </t>
  </si>
  <si>
    <t>e12-nn</t>
  </si>
  <si>
    <t>mcintyre</t>
  </si>
  <si>
    <t>4 Mount Lodge Place</t>
  </si>
  <si>
    <t>16-no</t>
  </si>
  <si>
    <t>22 Merchiston Park</t>
  </si>
  <si>
    <t xml:space="preserve">south edin </t>
  </si>
  <si>
    <t>darren/kingsknowe</t>
  </si>
  <si>
    <t>14-024</t>
  </si>
  <si>
    <t>cutting edge</t>
  </si>
  <si>
    <t>kosmon</t>
  </si>
  <si>
    <t>32 Hillview terrace</t>
  </si>
  <si>
    <t xml:space="preserve">3 dalkeith road mews </t>
  </si>
  <si>
    <t>R&amp;G BROCK</t>
  </si>
  <si>
    <t>HOPEFIELD TERRACE</t>
  </si>
  <si>
    <t xml:space="preserve">BILLY DUFFY </t>
  </si>
  <si>
    <t>14 HOUSE O'HILL AVE</t>
  </si>
  <si>
    <t>32 ANN STREET</t>
  </si>
  <si>
    <t>38 KINALLEN ROAD</t>
  </si>
  <si>
    <t>30 BELMONT GARDENS</t>
  </si>
  <si>
    <t>9 marchbank gardena</t>
  </si>
  <si>
    <t>CRESCENT</t>
  </si>
  <si>
    <t xml:space="preserve">20 MURRAYFIELD AVENUE </t>
  </si>
  <si>
    <t>MAN &amp; VAN</t>
  </si>
  <si>
    <t>44 STOCKBRAE</t>
  </si>
  <si>
    <t>44 BEECHWOOD GROVE</t>
  </si>
  <si>
    <t>UNIVERSAL ROOFING</t>
  </si>
  <si>
    <t>1 EWINGTON PLACE</t>
  </si>
  <si>
    <t>MIDLOTHIAN</t>
  </si>
  <si>
    <t>JOHN JENKINS</t>
  </si>
  <si>
    <t>3-6 CRAIGLEITH HILL CRESCENT</t>
  </si>
  <si>
    <t>CM ROOFING</t>
  </si>
  <si>
    <t>8-NONO</t>
  </si>
  <si>
    <t>TINKERS ROW</t>
  </si>
  <si>
    <t>HD2 DEVELOPMENTS</t>
  </si>
  <si>
    <t>12-012</t>
  </si>
  <si>
    <t>42 PARADYKES AVENUE</t>
  </si>
  <si>
    <t>WILSON MCKORMACK</t>
  </si>
  <si>
    <t>LEITH</t>
  </si>
  <si>
    <t>PENTLAND PROPERTY</t>
  </si>
  <si>
    <t>CORSTORPHINE</t>
  </si>
  <si>
    <t>24 BUCKSTONE AVENUE</t>
  </si>
  <si>
    <t>ANDREW</t>
  </si>
  <si>
    <t>68 TELFORD ROAD</t>
  </si>
  <si>
    <t xml:space="preserve">31 MIDLAR GARDENS </t>
  </si>
  <si>
    <t>R8-001</t>
  </si>
  <si>
    <t>13 Deanhaugh Street</t>
  </si>
  <si>
    <t xml:space="preserve">ALAN KINGHORN AND SONS </t>
  </si>
  <si>
    <t xml:space="preserve">81 MOREDUN PARK GARDENS </t>
  </si>
  <si>
    <t>14-012</t>
  </si>
  <si>
    <t>r8-003</t>
  </si>
  <si>
    <t>25 Cargil Terrace</t>
  </si>
  <si>
    <t>4 Mount Lodge Place and 3/2 Bernard Street</t>
  </si>
  <si>
    <t>appleton tower</t>
  </si>
  <si>
    <t>callie bennett</t>
  </si>
  <si>
    <t>31 vellum road</t>
  </si>
  <si>
    <t>Bonnington Road, EH27 8BB</t>
  </si>
  <si>
    <t>6-014</t>
  </si>
  <si>
    <t>8-005</t>
  </si>
  <si>
    <t>4-006</t>
  </si>
  <si>
    <t>8-070</t>
  </si>
  <si>
    <t xml:space="preserve">danny donoghue </t>
  </si>
  <si>
    <t>B-011</t>
  </si>
  <si>
    <t>OFFICE</t>
  </si>
  <si>
    <t>b-0</t>
  </si>
  <si>
    <t>3/6 craigleith hill crescent</t>
  </si>
  <si>
    <t>lucidblack</t>
  </si>
  <si>
    <t>b&amp;l roofing</t>
  </si>
  <si>
    <t>rob</t>
  </si>
  <si>
    <t>e16-002</t>
  </si>
  <si>
    <t>20-short</t>
  </si>
  <si>
    <t>darren coyle</t>
  </si>
  <si>
    <t>the shore</t>
  </si>
  <si>
    <t>210 glsgow road</t>
  </si>
  <si>
    <t>damp doctors</t>
  </si>
  <si>
    <t>st james centre</t>
  </si>
  <si>
    <t>edin roofing services</t>
  </si>
  <si>
    <t>kad build</t>
  </si>
  <si>
    <t>john/sawmill</t>
  </si>
  <si>
    <t>106 harburn avenue</t>
  </si>
  <si>
    <t>bob samuel</t>
  </si>
  <si>
    <t>murrayfield building</t>
  </si>
  <si>
    <t>steven purves</t>
  </si>
  <si>
    <t>8-024</t>
  </si>
  <si>
    <t xml:space="preserve">306 oxgangs road north </t>
  </si>
  <si>
    <t xml:space="preserve">kev jamieson </t>
  </si>
  <si>
    <t>42 saughtonhall avenue</t>
  </si>
  <si>
    <t>west side plaza</t>
  </si>
  <si>
    <t>ewan mcleod</t>
  </si>
  <si>
    <t>8-105</t>
  </si>
  <si>
    <t>8-032</t>
  </si>
  <si>
    <t>110 deanpark ave</t>
  </si>
  <si>
    <t>WASTECLOUD</t>
  </si>
  <si>
    <t>14 SMITH WYND</t>
  </si>
  <si>
    <t>MITCHELL LANDSCAPING</t>
  </si>
  <si>
    <t>3 SWEETHOPE CRESCENT</t>
  </si>
  <si>
    <t>MATTHEW BEATON</t>
  </si>
  <si>
    <t>12 FORTH PARK</t>
  </si>
  <si>
    <t>JAMIE GRANT</t>
  </si>
  <si>
    <t>30 WALFORD DRIVE</t>
  </si>
  <si>
    <t>59 NEWTOFT STREET</t>
  </si>
  <si>
    <t>19C STRATHEARN ROAD</t>
  </si>
  <si>
    <t>property improve</t>
  </si>
  <si>
    <t>8-145</t>
  </si>
  <si>
    <t>25 chambers street</t>
  </si>
  <si>
    <t xml:space="preserve">dtj </t>
  </si>
  <si>
    <t>alison efleck</t>
  </si>
  <si>
    <t>MJ joinery</t>
  </si>
  <si>
    <t xml:space="preserve">suzanne hay </t>
  </si>
  <si>
    <t>Meuse Lane</t>
  </si>
  <si>
    <t>oskar bart</t>
  </si>
  <si>
    <t>32 ravenscroft gardens</t>
  </si>
  <si>
    <t>erskine road</t>
  </si>
  <si>
    <t xml:space="preserve">david lance </t>
  </si>
  <si>
    <t>mark hunter</t>
  </si>
  <si>
    <t>146 captains road</t>
  </si>
  <si>
    <t>10A Balfour Street, EH39</t>
  </si>
  <si>
    <t>14 south middleton eh52</t>
  </si>
  <si>
    <t>10A Balfour Street, EH39 4JY</t>
  </si>
  <si>
    <t>Drain Clear 247</t>
  </si>
  <si>
    <t>18 Westgate, North Berwick</t>
  </si>
  <si>
    <t>children first</t>
  </si>
  <si>
    <t xml:space="preserve">bathroom co </t>
  </si>
  <si>
    <t>62 alnwickhill road</t>
  </si>
  <si>
    <t>8-099</t>
  </si>
  <si>
    <t>george paschke</t>
  </si>
  <si>
    <t>2 ramsay cottages</t>
  </si>
  <si>
    <t>innes nuek</t>
  </si>
  <si>
    <t>26 carlops avenue</t>
  </si>
  <si>
    <t>GH Renovations</t>
  </si>
  <si>
    <t xml:space="preserve">260 milton road east </t>
  </si>
  <si>
    <t>jack watson</t>
  </si>
  <si>
    <t>vetro trade frames</t>
  </si>
  <si>
    <t>42 caledonian crescent</t>
  </si>
  <si>
    <t>lindenlea, station road</t>
  </si>
  <si>
    <t>fresh start clearance</t>
  </si>
  <si>
    <t>25 kings meadow</t>
  </si>
  <si>
    <t>6 fernielaw avenue</t>
  </si>
  <si>
    <t>11 corstorphine hill road</t>
  </si>
  <si>
    <t xml:space="preserve">inchmickery road </t>
  </si>
  <si>
    <t>w&amp;h edinburgh</t>
  </si>
  <si>
    <t>12-011</t>
  </si>
  <si>
    <t>2a douglas crescent</t>
  </si>
  <si>
    <t>chowdhry</t>
  </si>
  <si>
    <t>9 logie green gardens</t>
  </si>
  <si>
    <t>8-072</t>
  </si>
  <si>
    <t>neil mcdonald</t>
  </si>
  <si>
    <t xml:space="preserve">bonnyrigg </t>
  </si>
  <si>
    <t>watson</t>
  </si>
  <si>
    <t>5 shiel hall grove</t>
  </si>
  <si>
    <t>ac plumbing</t>
  </si>
  <si>
    <t>1 dentylion park</t>
  </si>
  <si>
    <t>22 hamilton crescent</t>
  </si>
  <si>
    <t>16-001</t>
  </si>
  <si>
    <t>60 magdalene gardens</t>
  </si>
  <si>
    <t>39 Mortonhall Road, EH9 2HN</t>
  </si>
  <si>
    <t xml:space="preserve">myreside </t>
  </si>
  <si>
    <t>65 succoth park</t>
  </si>
  <si>
    <t>2b strathearn road</t>
  </si>
  <si>
    <t xml:space="preserve">james breck </t>
  </si>
  <si>
    <t>ryan taylor</t>
  </si>
  <si>
    <t>25 mckinlay terrace</t>
  </si>
  <si>
    <t xml:space="preserve">1 rockville terrace </t>
  </si>
  <si>
    <t>e14-</t>
  </si>
  <si>
    <t>jamie ferguson</t>
  </si>
  <si>
    <t>60 magdalene drive</t>
  </si>
  <si>
    <t>1 Rockville Terrace</t>
  </si>
  <si>
    <t>5 polworth place</t>
  </si>
  <si>
    <t xml:space="preserve">baberton </t>
  </si>
  <si>
    <t>5 fa'side drive</t>
  </si>
  <si>
    <t>64 kirk brae</t>
  </si>
  <si>
    <t>36 margaret avenue, boghall</t>
  </si>
  <si>
    <t>8-025</t>
  </si>
  <si>
    <t>michael hart</t>
  </si>
  <si>
    <t>23 craigmillar park</t>
  </si>
  <si>
    <t>ritchie</t>
  </si>
  <si>
    <t xml:space="preserve">rocks property </t>
  </si>
  <si>
    <t xml:space="preserve">CAGE </t>
  </si>
  <si>
    <t>50 north fort street</t>
  </si>
  <si>
    <t>marshall</t>
  </si>
  <si>
    <t>29 edenhall bank</t>
  </si>
  <si>
    <t>tunc/mate</t>
  </si>
  <si>
    <t>south bridge street</t>
  </si>
  <si>
    <t>111 colinton road</t>
  </si>
  <si>
    <t>Rocks Prop</t>
  </si>
  <si>
    <t>50 North Fort Street</t>
  </si>
  <si>
    <t>3 Captains Way</t>
  </si>
  <si>
    <t xml:space="preserve">moz 7 murray </t>
  </si>
  <si>
    <t>nelson park lodge</t>
  </si>
  <si>
    <t>2 stoneyhill road</t>
  </si>
  <si>
    <t>8-058</t>
  </si>
  <si>
    <t>unit 4 enterprise ce</t>
  </si>
  <si>
    <t>1 lovedale avenue</t>
  </si>
  <si>
    <t>6 sonsie gardens</t>
  </si>
  <si>
    <t>14 house o hill avenue</t>
  </si>
  <si>
    <t>6-</t>
  </si>
  <si>
    <t>145 dalkeith road</t>
  </si>
  <si>
    <t>17 winton drive</t>
  </si>
  <si>
    <t>8-127</t>
  </si>
  <si>
    <t>AARON GLEN GUESTHOUSE</t>
  </si>
  <si>
    <t>7 NIVENS KNOWE ROAD</t>
  </si>
  <si>
    <t>ANDY MCNAUGHT</t>
  </si>
  <si>
    <t>1 ROCKVILLE YTERRACE</t>
  </si>
  <si>
    <t>OSCAR BART</t>
  </si>
  <si>
    <t>32 RAVENSCROFT GARDENS</t>
  </si>
  <si>
    <t>KINGSKNOWE</t>
  </si>
  <si>
    <t>8-009</t>
  </si>
  <si>
    <t>5 LISMORE AVENUE</t>
  </si>
  <si>
    <t>14-NONO</t>
  </si>
  <si>
    <t>14 FORREST ROAD</t>
  </si>
  <si>
    <t>GH RENOVATIONS</t>
  </si>
  <si>
    <t>EM14-002</t>
  </si>
  <si>
    <t>97 GLASGOW ROAD</t>
  </si>
  <si>
    <t xml:space="preserve">WASTECLOUD </t>
  </si>
  <si>
    <t>10 FAIRVIEW ROAD</t>
  </si>
  <si>
    <t>PS CONSTRUCTION</t>
  </si>
  <si>
    <t>KHALID</t>
  </si>
  <si>
    <t>67 PRIMROSE CRES</t>
  </si>
  <si>
    <t>QUALITY BUILD</t>
  </si>
  <si>
    <t>39 DOUGLAS MARCHES</t>
  </si>
  <si>
    <t>VETRO</t>
  </si>
  <si>
    <t>EDNBURGH</t>
  </si>
  <si>
    <t>22 Durham Road South</t>
  </si>
  <si>
    <t xml:space="preserve">Bathroom Company </t>
  </si>
  <si>
    <t>32 hillview terrace</t>
  </si>
  <si>
    <t>5 Polwarth Place</t>
  </si>
  <si>
    <t>Enviro House</t>
  </si>
  <si>
    <t>69 kaimes Crescent</t>
  </si>
  <si>
    <t>3 denholm green place</t>
  </si>
  <si>
    <t>39 Mortonhall Road</t>
  </si>
  <si>
    <t>ENVIROHOUSE</t>
  </si>
  <si>
    <t>36 HIGH STREET PENICUIK</t>
  </si>
  <si>
    <t>7 forth view avenue</t>
  </si>
  <si>
    <t>5 craigleith gardens</t>
  </si>
  <si>
    <t>daz nisbet</t>
  </si>
  <si>
    <t>57 north seton park</t>
  </si>
  <si>
    <t>16 no num</t>
  </si>
  <si>
    <t>8-094</t>
  </si>
  <si>
    <t>1 bellfield terrace</t>
  </si>
  <si>
    <t>96 viewforth</t>
  </si>
  <si>
    <t xml:space="preserve">new manor </t>
  </si>
  <si>
    <t>17 broomhill drive</t>
  </si>
  <si>
    <t>10 a balfour street</t>
  </si>
  <si>
    <t>duns</t>
  </si>
  <si>
    <t>e14-002</t>
  </si>
  <si>
    <t xml:space="preserve">61 west telferton </t>
  </si>
  <si>
    <t xml:space="preserve">moz &amp; murray </t>
  </si>
  <si>
    <t xml:space="preserve">1 lovedale avenue </t>
  </si>
  <si>
    <t xml:space="preserve">Rhino roofing </t>
  </si>
  <si>
    <t xml:space="preserve">44 scot brae </t>
  </si>
  <si>
    <t>aj build</t>
  </si>
  <si>
    <t>mikey</t>
  </si>
  <si>
    <t xml:space="preserve">1 drumshoreland station </t>
  </si>
  <si>
    <t>iona</t>
  </si>
  <si>
    <t>43 whiteloch road</t>
  </si>
  <si>
    <t>212 gilmerton dykes drive</t>
  </si>
  <si>
    <t>2 bain rigg</t>
  </si>
  <si>
    <t>9b westhouses avenue</t>
  </si>
  <si>
    <t>8 faside view</t>
  </si>
  <si>
    <t>Drain Clear 24/7</t>
  </si>
  <si>
    <t>20 leith street</t>
  </si>
  <si>
    <t>vetro trade</t>
  </si>
  <si>
    <t xml:space="preserve">1 bellfield terrace </t>
  </si>
  <si>
    <t>Drop Kerb</t>
  </si>
  <si>
    <t>3 East Suffolk Park</t>
  </si>
  <si>
    <t>9 Marshbank Gardens</t>
  </si>
  <si>
    <t>Fresh Start Clearances</t>
  </si>
  <si>
    <t>B-032</t>
  </si>
  <si>
    <t>18 WALLACE PLACE</t>
  </si>
  <si>
    <t>16 NN</t>
  </si>
  <si>
    <t>Drob Kerbs</t>
  </si>
  <si>
    <t>1 CINDERHALL PLACE</t>
  </si>
  <si>
    <t>37 comyn drive</t>
  </si>
  <si>
    <t xml:space="preserve">CM ROOFING </t>
  </si>
  <si>
    <t>17 Broomhill Road</t>
  </si>
  <si>
    <t>Well Develop</t>
  </si>
  <si>
    <t>270 Ferry Road</t>
  </si>
  <si>
    <t xml:space="preserve">KINGSKNOWE </t>
  </si>
  <si>
    <t xml:space="preserve">22 KEDSLIE ROAD </t>
  </si>
  <si>
    <t xml:space="preserve">MAX HAMILTON </t>
  </si>
  <si>
    <t>5 SHIEL HALL GROVE</t>
  </si>
  <si>
    <t>11 Marchburn Drive</t>
  </si>
  <si>
    <t>2 Kinnear Road</t>
  </si>
  <si>
    <t>20 Leith Street</t>
  </si>
  <si>
    <t>8=</t>
  </si>
  <si>
    <t>15 porterfield crescent</t>
  </si>
  <si>
    <t>10 fourdrinier drive</t>
  </si>
  <si>
    <t xml:space="preserve">jonathan  </t>
  </si>
  <si>
    <t xml:space="preserve">alana </t>
  </si>
  <si>
    <t>5 colliers row</t>
  </si>
  <si>
    <t>23 redford terrace</t>
  </si>
  <si>
    <t>23 laing park</t>
  </si>
  <si>
    <t>magdalene drive</t>
  </si>
  <si>
    <t xml:space="preserve">ian campbell </t>
  </si>
  <si>
    <t>nettingflat cottages</t>
  </si>
  <si>
    <t xml:space="preserve">bear property </t>
  </si>
  <si>
    <t>liongait</t>
  </si>
  <si>
    <t>1 loeedale avenue</t>
  </si>
  <si>
    <t>billy reid</t>
  </si>
  <si>
    <t xml:space="preserve">100 tryst park </t>
  </si>
  <si>
    <t>6 barnton park gardens</t>
  </si>
  <si>
    <t>imajine</t>
  </si>
  <si>
    <t>2 catcune mill cottage</t>
  </si>
  <si>
    <t>5 inverleith terrace</t>
  </si>
  <si>
    <t>6 braehead avenue</t>
  </si>
  <si>
    <t xml:space="preserve">gordon greig </t>
  </si>
  <si>
    <t>112 sighthill drive</t>
  </si>
  <si>
    <t>id stonemasons</t>
  </si>
  <si>
    <t>43 murrayfield road</t>
  </si>
  <si>
    <t>acs</t>
  </si>
  <si>
    <t>marshalls building</t>
  </si>
  <si>
    <t xml:space="preserve">mark </t>
  </si>
  <si>
    <t>8-156</t>
  </si>
  <si>
    <t>38 mckinlay terrace</t>
  </si>
  <si>
    <t>honeysuckle cottage</t>
  </si>
  <si>
    <t xml:space="preserve">michael </t>
  </si>
  <si>
    <t>polton road</t>
  </si>
  <si>
    <t>22 Durham Road</t>
  </si>
  <si>
    <t>93 blgreen road</t>
  </si>
  <si>
    <t>conner mitchell</t>
  </si>
  <si>
    <t>8-155</t>
  </si>
  <si>
    <t>4 eilston road</t>
  </si>
  <si>
    <t xml:space="preserve">garage conversion </t>
  </si>
  <si>
    <t>russel j</t>
  </si>
  <si>
    <t>dn masonry</t>
  </si>
  <si>
    <t>9 orchardehead road</t>
  </si>
  <si>
    <t>28 kings meadow</t>
  </si>
  <si>
    <t>17 carlops crescent</t>
  </si>
  <si>
    <t>gordon pate</t>
  </si>
  <si>
    <t>peebles road</t>
  </si>
  <si>
    <t>Rollo</t>
  </si>
  <si>
    <t>1 Torsonce Road</t>
  </si>
  <si>
    <t>murrayfield buildinfg co</t>
  </si>
  <si>
    <t>8-154</t>
  </si>
  <si>
    <t>8 norwal street</t>
  </si>
  <si>
    <t xml:space="preserve">sanjay </t>
  </si>
  <si>
    <t>53 pilton crescent</t>
  </si>
  <si>
    <t>43 east croft</t>
  </si>
  <si>
    <t>29 north bridge street</t>
  </si>
  <si>
    <t>grant</t>
  </si>
  <si>
    <t>8-153</t>
  </si>
  <si>
    <t xml:space="preserve">george paschke </t>
  </si>
  <si>
    <t xml:space="preserve">8 broomhill road </t>
  </si>
  <si>
    <t xml:space="preserve">billy mclean </t>
  </si>
  <si>
    <t>8 roman court</t>
  </si>
  <si>
    <t>1 rullion green grove</t>
  </si>
  <si>
    <t xml:space="preserve">altitude </t>
  </si>
  <si>
    <t>john brasil</t>
  </si>
  <si>
    <t>28 forth view road</t>
  </si>
  <si>
    <t>edgar gomes</t>
  </si>
  <si>
    <t>4-001</t>
  </si>
  <si>
    <t>34 toll house neuk</t>
  </si>
  <si>
    <t>5 scieenes gardens</t>
  </si>
  <si>
    <t>2 plewlands gardens</t>
  </si>
  <si>
    <t xml:space="preserve">hd2 developments </t>
  </si>
  <si>
    <t>john young</t>
  </si>
  <si>
    <t>32 beech grove avenue</t>
  </si>
  <si>
    <t>B-005</t>
  </si>
  <si>
    <t>8-159</t>
  </si>
  <si>
    <t>12 stoneyhill road</t>
  </si>
  <si>
    <t>19 galadale crescent</t>
  </si>
  <si>
    <t>44 barnton avenue</t>
  </si>
  <si>
    <t>portobello high street</t>
  </si>
  <si>
    <t>gm land solutions</t>
  </si>
  <si>
    <t>11 boghall cottages</t>
  </si>
  <si>
    <t>greenlaw mains 14YD</t>
  </si>
  <si>
    <t>mike langdale</t>
  </si>
  <si>
    <t>gav tennent</t>
  </si>
  <si>
    <t>neil/ecosse</t>
  </si>
  <si>
    <t>37 millfield</t>
  </si>
  <si>
    <t>79 st albans road</t>
  </si>
  <si>
    <t>Dalkeith 14yd</t>
  </si>
  <si>
    <t>enviro houde</t>
  </si>
  <si>
    <t xml:space="preserve">davie logan </t>
  </si>
  <si>
    <t>8=141</t>
  </si>
  <si>
    <t>34 heriot row</t>
  </si>
  <si>
    <t>56 parkgrove road</t>
  </si>
  <si>
    <t>2b strathean road</t>
  </si>
  <si>
    <t>15 and 181 Curriehill Castle Drive</t>
  </si>
  <si>
    <t>michael boyd</t>
  </si>
  <si>
    <t>william street south east lane</t>
  </si>
  <si>
    <t>119 gracemount drive</t>
  </si>
  <si>
    <t>105 don drive</t>
  </si>
  <si>
    <t>winton loan</t>
  </si>
  <si>
    <t>Greenlaw Mains 14yd</t>
  </si>
  <si>
    <t>8-161</t>
  </si>
  <si>
    <t>54 tylers acre gardens</t>
  </si>
  <si>
    <t>8 fordell road</t>
  </si>
  <si>
    <t>West Telferton</t>
  </si>
  <si>
    <t>24 Northumberland Street</t>
  </si>
  <si>
    <t>john davidson</t>
  </si>
  <si>
    <t>11 church hill</t>
  </si>
  <si>
    <t>roseburn gardens</t>
  </si>
  <si>
    <t>41 ulster drive</t>
  </si>
  <si>
    <t>63 clermiston place</t>
  </si>
  <si>
    <t>fresh start clearances</t>
  </si>
  <si>
    <t>loch lomond</t>
  </si>
  <si>
    <t>4/4 Moat Street</t>
  </si>
  <si>
    <t>19 EDMONSTONE DRIVE</t>
  </si>
  <si>
    <t>sinead</t>
  </si>
  <si>
    <t>8 cuiken terrace</t>
  </si>
  <si>
    <t>asc</t>
  </si>
  <si>
    <t>elder court 14yd</t>
  </si>
  <si>
    <t>smeaton sub-station 8yd enc</t>
  </si>
  <si>
    <t>hetherington</t>
  </si>
  <si>
    <t>22 cadogan road</t>
  </si>
  <si>
    <t>10b balfour street</t>
  </si>
  <si>
    <t>jonny hayes</t>
  </si>
  <si>
    <t>30 orchard place</t>
  </si>
  <si>
    <t>47 namur road</t>
  </si>
  <si>
    <t xml:space="preserve">karen motion </t>
  </si>
  <si>
    <t>Unit 8 Dryden Place</t>
  </si>
  <si>
    <t>Justina Misztal</t>
  </si>
  <si>
    <t>30 Main Street, Roslin</t>
  </si>
  <si>
    <t>9 Bryans Road</t>
  </si>
  <si>
    <t>CCG Scotland</t>
  </si>
  <si>
    <t>Greenlaw mains</t>
  </si>
  <si>
    <t>39 bingham avenue</t>
  </si>
  <si>
    <t>paul gifford</t>
  </si>
  <si>
    <t>584 queensferry road</t>
  </si>
  <si>
    <t>leon</t>
  </si>
  <si>
    <t>3 blink o forth</t>
  </si>
  <si>
    <t>murdoch</t>
  </si>
  <si>
    <t>prestongrange 8yd</t>
  </si>
  <si>
    <t>49 woodfield avenue</t>
  </si>
  <si>
    <t>roseburn</t>
  </si>
  <si>
    <t>daisy richardson</t>
  </si>
  <si>
    <t>98 inverleith place</t>
  </si>
  <si>
    <t>shauns lawns</t>
  </si>
  <si>
    <t>6-012</t>
  </si>
  <si>
    <t>35 keggie place</t>
  </si>
  <si>
    <t>turner roofing</t>
  </si>
  <si>
    <t>craig hume</t>
  </si>
  <si>
    <t>19 carnbee park</t>
  </si>
  <si>
    <t>21 burn grange park</t>
  </si>
  <si>
    <t>dundee street</t>
  </si>
  <si>
    <t>Gytes Leisure Centre</t>
  </si>
  <si>
    <t>The Bathroom Co</t>
  </si>
  <si>
    <t>11 Osborne Terrace, EH12 5XG</t>
  </si>
  <si>
    <t>greenlaw mains</t>
  </si>
  <si>
    <t>cocelrow gardens 14yd</t>
  </si>
  <si>
    <t>edgefield rd ind estate</t>
  </si>
  <si>
    <t>2 ramsey cottages</t>
  </si>
  <si>
    <t>22 craigour terrace</t>
  </si>
  <si>
    <t>myreside managament</t>
  </si>
  <si>
    <t>gordon hill</t>
  </si>
  <si>
    <t>sj24 gao 14yd enc</t>
  </si>
  <si>
    <t>50 lauder road</t>
  </si>
  <si>
    <t>fernieflat neuk 8yd enc</t>
  </si>
  <si>
    <t xml:space="preserve">alan burns </t>
  </si>
  <si>
    <t>39 lindsay circus</t>
  </si>
  <si>
    <t>karen motion</t>
  </si>
  <si>
    <t>The Bathroom Company</t>
  </si>
  <si>
    <t>42/4 North Meggatland</t>
  </si>
  <si>
    <t>109 George Street</t>
  </si>
  <si>
    <t xml:space="preserve">rollo </t>
  </si>
  <si>
    <t>turnhouse road 14yd enc</t>
  </si>
  <si>
    <t>12 drum view avenue</t>
  </si>
  <si>
    <t>greig</t>
  </si>
  <si>
    <t>dickie &amp; moore po1807094</t>
  </si>
  <si>
    <t>2 belford gardens</t>
  </si>
  <si>
    <t>16 rotesay terrace</t>
  </si>
  <si>
    <t>ferliehald</t>
  </si>
  <si>
    <t>dickie &amp; moore po1807479</t>
  </si>
  <si>
    <t xml:space="preserve">donna </t>
  </si>
  <si>
    <t>5 waverlet road</t>
  </si>
  <si>
    <t>ryan duncan</t>
  </si>
  <si>
    <t>2 lower valleyfield view</t>
  </si>
  <si>
    <t>Dickie &amp; Moore po1807479</t>
  </si>
  <si>
    <t>lothian properties</t>
  </si>
  <si>
    <t>14-027</t>
  </si>
  <si>
    <t>109 mill road</t>
  </si>
  <si>
    <t>shannon</t>
  </si>
  <si>
    <t xml:space="preserve">36 cramond park </t>
  </si>
  <si>
    <t>shower doctor</t>
  </si>
  <si>
    <t>4 bankhead crossway south</t>
  </si>
  <si>
    <t>126 fauldburn</t>
  </si>
  <si>
    <t xml:space="preserve">linfield howden farm </t>
  </si>
  <si>
    <t xml:space="preserve">bush farm 14yd enc </t>
  </si>
  <si>
    <t>ls roofing</t>
  </si>
  <si>
    <t>13-15 ravenscroft street</t>
  </si>
  <si>
    <t>muir</t>
  </si>
  <si>
    <t>10 cowan terrace</t>
  </si>
  <si>
    <t>sophie powell</t>
  </si>
  <si>
    <t>4 prospect bank terrace</t>
  </si>
  <si>
    <t>elder court po1807159 14yd</t>
  </si>
  <si>
    <t>59 parkgrove road</t>
  </si>
  <si>
    <t>armadale</t>
  </si>
  <si>
    <t>143 roseberry crescent</t>
  </si>
  <si>
    <t>am properties</t>
  </si>
  <si>
    <t>aquila</t>
  </si>
  <si>
    <t>130 carricknowe road</t>
  </si>
  <si>
    <t>rab wilson</t>
  </si>
  <si>
    <t>15 elphinstone road</t>
  </si>
  <si>
    <t>23 march road</t>
  </si>
  <si>
    <t>city centre</t>
  </si>
  <si>
    <t>e14-003</t>
  </si>
  <si>
    <t>1 drum brae park</t>
  </si>
  <si>
    <t>Loanhead yard - cardboard</t>
  </si>
  <si>
    <t>Loanhead yard</t>
  </si>
  <si>
    <t>baberton mains po1807157 40yd</t>
  </si>
  <si>
    <t>5 hillside road</t>
  </si>
  <si>
    <t>kigsknowe</t>
  </si>
  <si>
    <t>40 craiglockhart rd north</t>
  </si>
  <si>
    <t>baberton mains 40yd po1807775</t>
  </si>
  <si>
    <t>69 restalrig road</t>
  </si>
  <si>
    <t xml:space="preserve">87 south street </t>
  </si>
  <si>
    <t>broxburn shotblasting</t>
  </si>
  <si>
    <t>unit 7 albyn ind eastate</t>
  </si>
  <si>
    <t>71 caiyside</t>
  </si>
  <si>
    <t>e16-014</t>
  </si>
  <si>
    <t>18 Elgin Terrace</t>
  </si>
  <si>
    <t>louise mcvay</t>
  </si>
  <si>
    <t>34/4 Moat Street</t>
  </si>
  <si>
    <t>yard cardboard</t>
  </si>
  <si>
    <t>Yard - cardboard</t>
  </si>
  <si>
    <t>po5040933</t>
  </si>
  <si>
    <t>4 kilngate brae</t>
  </si>
  <si>
    <t>tothesay terrace</t>
  </si>
  <si>
    <t>14-030</t>
  </si>
  <si>
    <t>1 invealalmond drive</t>
  </si>
  <si>
    <t>44 scotbrae</t>
  </si>
  <si>
    <t>8-158</t>
  </si>
  <si>
    <t xml:space="preserve">47 penicuik road </t>
  </si>
  <si>
    <t>5 Bankhead Crossway North</t>
  </si>
  <si>
    <t>45 cleugh rise</t>
  </si>
  <si>
    <t>28 Ashley Terrace</t>
  </si>
  <si>
    <t>Yard - Cardboard</t>
  </si>
  <si>
    <t>10 sonsie gardens</t>
  </si>
  <si>
    <t>greenlaw mains 14yd po1809011</t>
  </si>
  <si>
    <t>rillbank crescent 14yd po1809026</t>
  </si>
  <si>
    <t>40 Duddingston View</t>
  </si>
  <si>
    <t>avant homes hamilton 40yd</t>
  </si>
  <si>
    <t>ryan baillie</t>
  </si>
  <si>
    <t>trinity</t>
  </si>
  <si>
    <t>Windsor</t>
  </si>
  <si>
    <t>16 Ramsay Colliery</t>
  </si>
  <si>
    <t>Woodland Cottage</t>
  </si>
  <si>
    <t>Dixon Street</t>
  </si>
  <si>
    <t>Vermilion</t>
  </si>
  <si>
    <t>B-035</t>
  </si>
  <si>
    <t>16 Dalrymple Crescent</t>
  </si>
  <si>
    <t>New Manor</t>
  </si>
  <si>
    <t>Bonnyrigg Grove</t>
  </si>
  <si>
    <t>Pilmuir Manse</t>
  </si>
  <si>
    <t>Yard - MW</t>
  </si>
  <si>
    <t>Rugby club corstorphine</t>
  </si>
  <si>
    <t xml:space="preserve">LT Building </t>
  </si>
  <si>
    <t>Burnbrae Loan</t>
  </si>
  <si>
    <t xml:space="preserve">Edinburgh Roofing </t>
  </si>
  <si>
    <t>58 Mayfield Road</t>
  </si>
  <si>
    <t>R8-005</t>
  </si>
  <si>
    <t>4 Braid Mount</t>
  </si>
  <si>
    <t>RJY</t>
  </si>
  <si>
    <t>Blackford Hill Rise</t>
  </si>
  <si>
    <t>E16 NN</t>
  </si>
  <si>
    <t>firrhill high school</t>
  </si>
  <si>
    <t>9 Succoth Gardens</t>
  </si>
  <si>
    <t>503 Lawnmarket</t>
  </si>
  <si>
    <t>13-15 Calton Road</t>
  </si>
  <si>
    <t>Poltonhall Ind est</t>
  </si>
  <si>
    <t>8 NN</t>
  </si>
  <si>
    <t>17 Burnbrae Loan</t>
  </si>
  <si>
    <t>17 Redford Terrace</t>
  </si>
  <si>
    <t xml:space="preserve">MJ Joinery </t>
  </si>
  <si>
    <t>11 Priestfield Cresent</t>
  </si>
  <si>
    <t>James Breck</t>
  </si>
  <si>
    <t>EM14-001</t>
  </si>
  <si>
    <t>Woodlands School</t>
  </si>
  <si>
    <t>Rocks</t>
  </si>
  <si>
    <t>9 Hill park, EH4 7ST</t>
  </si>
  <si>
    <t>Tim Buckley</t>
  </si>
  <si>
    <t>7 Brunstane Mill Road</t>
  </si>
  <si>
    <t>Swamill</t>
  </si>
  <si>
    <t>5 Haddington Road</t>
  </si>
  <si>
    <t>Andrew Ligertwood</t>
  </si>
  <si>
    <t>1 Spylaw avenue</t>
  </si>
  <si>
    <t>29 Northbridge</t>
  </si>
  <si>
    <t>Elder Court 14 yard</t>
  </si>
  <si>
    <t>R G Brock</t>
  </si>
  <si>
    <t>Thornton Road, Rosewell</t>
  </si>
  <si>
    <t>28 Murrayfield Ave</t>
  </si>
  <si>
    <t>Yard waste</t>
  </si>
  <si>
    <t>Sawmilll</t>
  </si>
  <si>
    <t>6A Lothian Street</t>
  </si>
  <si>
    <t>24 Winton Grove</t>
  </si>
  <si>
    <t>Pro Build</t>
  </si>
  <si>
    <t>J &amp; M Murdoch</t>
  </si>
  <si>
    <t>City Gate Construction 20 yard</t>
  </si>
  <si>
    <t>Murray Develop</t>
  </si>
  <si>
    <t>114 Trinity Road</t>
  </si>
  <si>
    <t>44 Scott Brae</t>
  </si>
  <si>
    <t>Liberton Gardens</t>
  </si>
  <si>
    <t>yard waste</t>
  </si>
  <si>
    <t>LUCID BLACK</t>
  </si>
  <si>
    <t>41 Lothian Street</t>
  </si>
  <si>
    <t>485 Gilmerton Road</t>
  </si>
  <si>
    <t>yard - cardboard</t>
  </si>
  <si>
    <t>18 Wallace Place</t>
  </si>
  <si>
    <t>Barnton Avenue West</t>
  </si>
  <si>
    <t>1 Spylaw Avenue</t>
  </si>
  <si>
    <t>25 riccarton mains road</t>
  </si>
  <si>
    <t>Lisa Proudfoot</t>
  </si>
  <si>
    <t>209 Crewe Road N</t>
  </si>
  <si>
    <t>13 Ancrum Bank</t>
  </si>
  <si>
    <t>2 Hailes Avenue</t>
  </si>
  <si>
    <t>198 Camps Rigg</t>
  </si>
  <si>
    <t>19 Greenend Gardens</t>
  </si>
  <si>
    <t>rollo</t>
  </si>
  <si>
    <t>neil ferrier</t>
  </si>
  <si>
    <t>cuollins builders</t>
  </si>
  <si>
    <t>greenlaw mains 14yd po1812003</t>
  </si>
  <si>
    <t>Biffa</t>
  </si>
  <si>
    <t>vincent james</t>
  </si>
  <si>
    <t xml:space="preserve">derek balloch </t>
  </si>
  <si>
    <t>darek/modern paving</t>
  </si>
  <si>
    <t>dundas st 14yd</t>
  </si>
  <si>
    <t xml:space="preserve">dalkleith po1810217 8yd enc </t>
  </si>
  <si>
    <t xml:space="preserve">skw construction </t>
  </si>
  <si>
    <t>roseburn crescent</t>
  </si>
  <si>
    <t>shawfair 14yd</t>
  </si>
  <si>
    <t>e16-</t>
  </si>
  <si>
    <t>scotwood interiors 40yd</t>
  </si>
  <si>
    <t>po1815020 14yd</t>
  </si>
  <si>
    <t>8-152</t>
  </si>
  <si>
    <t>david lance0</t>
  </si>
  <si>
    <t>b-031</t>
  </si>
  <si>
    <t>stuart thompson</t>
  </si>
  <si>
    <t xml:space="preserve">east view </t>
  </si>
  <si>
    <t>dunedin street 14yd</t>
  </si>
  <si>
    <t xml:space="preserve">osprey </t>
  </si>
  <si>
    <t>2 parker avenue</t>
  </si>
  <si>
    <t>10A Balfour Street</t>
  </si>
  <si>
    <t>LOOP</t>
  </si>
  <si>
    <t>YARD - CARDBOARD</t>
  </si>
  <si>
    <t>e16-001</t>
  </si>
  <si>
    <t>8-157</t>
  </si>
  <si>
    <t>scotwood interiors  40yd</t>
  </si>
  <si>
    <t>s&amp;i autobody</t>
  </si>
  <si>
    <t>B-016</t>
  </si>
  <si>
    <t>robert bell</t>
  </si>
  <si>
    <t>greenlaw mains 14yd</t>
  </si>
  <si>
    <t>r4-001</t>
  </si>
  <si>
    <t>semple street 20yd</t>
  </si>
  <si>
    <t>city gate</t>
  </si>
  <si>
    <t xml:space="preserve">k.a.d build </t>
  </si>
  <si>
    <t>thompsons</t>
  </si>
  <si>
    <t xml:space="preserve">Windsor </t>
  </si>
  <si>
    <t>jr construction</t>
  </si>
  <si>
    <t>liz</t>
  </si>
  <si>
    <t>91 wester broom drive</t>
  </si>
  <si>
    <t>2 Belmont Gardens</t>
  </si>
  <si>
    <t>donington street 14yd fn22 axb</t>
  </si>
  <si>
    <t>20yd rubble No Paper Work Handed In</t>
  </si>
  <si>
    <t>6/2F1 Waverley Park</t>
  </si>
  <si>
    <t>14b delta view</t>
  </si>
  <si>
    <t>104 oxgangs bank</t>
  </si>
  <si>
    <t>rillbank crescent 20yd po1818186</t>
  </si>
  <si>
    <t>32c campbell road</t>
  </si>
  <si>
    <t>48 forrester road</t>
  </si>
  <si>
    <t>linlithgow 14yd fn22 axb</t>
  </si>
  <si>
    <t xml:space="preserve">marsgal plumbing </t>
  </si>
  <si>
    <t xml:space="preserve">jw glazing </t>
  </si>
  <si>
    <t>74 Lauriston Place</t>
  </si>
  <si>
    <t>5 South Charlotte St</t>
  </si>
  <si>
    <t>rose street north lane 14yd po1818284</t>
  </si>
  <si>
    <t>elder court po1816548 14yd</t>
  </si>
  <si>
    <t>semple street 40yd</t>
  </si>
  <si>
    <t xml:space="preserve">13 - 15 calton road </t>
  </si>
  <si>
    <t>avant homes armadale 40yd po1818184</t>
  </si>
  <si>
    <t>6/2F1 Waverley Park, EH8 8LX</t>
  </si>
  <si>
    <t xml:space="preserve">george cunningham </t>
  </si>
  <si>
    <t>dunedin street 14yd fn22 axb</t>
  </si>
  <si>
    <t>rillbank crescent 20yd po1818212</t>
  </si>
  <si>
    <t>canongate 20yd po1819409</t>
  </si>
  <si>
    <t>pacific building po1819982</t>
  </si>
  <si>
    <t>city gate 20yd po181</t>
  </si>
  <si>
    <t>pacific building po1819977</t>
  </si>
  <si>
    <t>wallace place</t>
  </si>
  <si>
    <t>canpbell roofing</t>
  </si>
  <si>
    <t>12-boat</t>
  </si>
  <si>
    <t>semple street 20yd po1811403</t>
  </si>
  <si>
    <t>liam lamb</t>
  </si>
  <si>
    <t>12/3 Rothesay Place</t>
  </si>
  <si>
    <t>craiginn terrace 40yd po1819773</t>
  </si>
  <si>
    <t>squarey ltd</t>
  </si>
  <si>
    <t xml:space="preserve">8 dryden vale </t>
  </si>
  <si>
    <t>cambridge avenue</t>
  </si>
  <si>
    <t>semple street 40yd po1811405</t>
  </si>
  <si>
    <t>dave givans</t>
  </si>
  <si>
    <t>cm roofing</t>
  </si>
  <si>
    <t>6 bellerophon road</t>
  </si>
  <si>
    <t>20yd no ticket handed in</t>
  </si>
  <si>
    <t>boness 14yd</t>
  </si>
  <si>
    <t xml:space="preserve">newleaf </t>
  </si>
  <si>
    <t>e16</t>
  </si>
  <si>
    <t>new home trades</t>
  </si>
  <si>
    <t>10A Balfour Street, North Berwick</t>
  </si>
  <si>
    <t xml:space="preserve">charlie </t>
  </si>
  <si>
    <t>wester hailes 8yd po182</t>
  </si>
  <si>
    <t>semple street po1811397</t>
  </si>
  <si>
    <t xml:space="preserve">c&amp;j plumbing </t>
  </si>
  <si>
    <t>patrick</t>
  </si>
  <si>
    <t xml:space="preserve">semple street 40yd </t>
  </si>
  <si>
    <t>14-020</t>
  </si>
  <si>
    <t>b-025</t>
  </si>
  <si>
    <t>dunedin street 40yd po1820811</t>
  </si>
  <si>
    <t>semple street 40yd po1821676</t>
  </si>
  <si>
    <t>semple street 40yd po1821664</t>
  </si>
  <si>
    <t xml:space="preserve">jonathan </t>
  </si>
  <si>
    <t xml:space="preserve">the free company </t>
  </si>
  <si>
    <t>east calder 14yd</t>
  </si>
  <si>
    <t>skw construction</t>
  </si>
  <si>
    <t>semple street 40yd po1821670</t>
  </si>
  <si>
    <t xml:space="preserve">declan mccurdy </t>
  </si>
  <si>
    <t xml:space="preserve">32 kemps end </t>
  </si>
  <si>
    <t>morningside joinery</t>
  </si>
  <si>
    <t>7 North West, Cumberland Street Lane</t>
  </si>
  <si>
    <t>STUDIO 2</t>
  </si>
  <si>
    <t xml:space="preserve">1 FERNIESIDE GARDENS </t>
  </si>
  <si>
    <t>MURDOCH</t>
  </si>
  <si>
    <t>40YD SCOTWOOD INTERIORS HAYMARKET J.N. 1821706</t>
  </si>
  <si>
    <t>5 DENHAM GREEN AVENUE</t>
  </si>
  <si>
    <t>34 YEAMAN PLACE</t>
  </si>
  <si>
    <t>CARRICK KNOWE PARKWAY</t>
  </si>
  <si>
    <t>Thompsons Semple Street 30 yard</t>
  </si>
  <si>
    <t>SD PLUMBING AND HEATING</t>
  </si>
  <si>
    <t>2 HARLAW GAIT</t>
  </si>
  <si>
    <t>ya</t>
  </si>
  <si>
    <t>Yard cardboard</t>
  </si>
  <si>
    <t>Vero</t>
  </si>
  <si>
    <t>76 PRESTON AVE</t>
  </si>
  <si>
    <t>30 yard - Thompsons Semple St landfill</t>
  </si>
  <si>
    <t>15 Elginhaugh Gardens</t>
  </si>
  <si>
    <t xml:space="preserve">55 northfield farm avenue </t>
  </si>
  <si>
    <t>Grannies Park ind est</t>
  </si>
  <si>
    <t>Baberton Mains Drive</t>
  </si>
  <si>
    <t>4 dalrymple gardens</t>
  </si>
  <si>
    <t>36 gilmerton dykes avenue</t>
  </si>
  <si>
    <t xml:space="preserve">118 gilberstoun </t>
  </si>
  <si>
    <t>14 NN</t>
  </si>
  <si>
    <t>LT BUILDING</t>
  </si>
  <si>
    <t>5 YORK ROAD</t>
  </si>
  <si>
    <t xml:space="preserve">CTD </t>
  </si>
  <si>
    <t>UNIT 5 ENTERPRISE CENTRE</t>
  </si>
  <si>
    <t>Collins</t>
  </si>
  <si>
    <t>41A Frederick Street</t>
  </si>
  <si>
    <t>CAMBRIDGE, LEITH</t>
  </si>
  <si>
    <t>edinburgh airparks</t>
  </si>
  <si>
    <t>1 east campbell ct</t>
  </si>
  <si>
    <t>24 dolphinstone way</t>
  </si>
  <si>
    <t>MOZ AND MURRAY</t>
  </si>
  <si>
    <t>10A LOWER BROOMIEKNOWE</t>
  </si>
  <si>
    <t>13 CARLTON ROAD</t>
  </si>
  <si>
    <t>44 SCOTBRAE</t>
  </si>
  <si>
    <t>115 LASSWADE ROAD</t>
  </si>
  <si>
    <t>15 BUGHTKNOWES DRIVE</t>
  </si>
  <si>
    <t>WM HAMILTON &amp; SONS</t>
  </si>
  <si>
    <t>WM HAMILTON COLLECTING OUR M/MUNICIPLE WASTE FOR BIFFA BONNYRIGG</t>
  </si>
  <si>
    <t xml:space="preserve">MURDOCH </t>
  </si>
  <si>
    <t>MURDOCH 8YD  - COWANS CLOSE MIXED CONSTRUCTION  JOB NUMBER 1823711</t>
  </si>
  <si>
    <t>14 newmills crescent</t>
  </si>
  <si>
    <t>Camden, Leith</t>
  </si>
  <si>
    <t>2 Munro Place</t>
  </si>
  <si>
    <t>Fresh Start</t>
  </si>
  <si>
    <t>8/6 Dowar Place</t>
  </si>
  <si>
    <t>murdochs</t>
  </si>
  <si>
    <t>murdoch 14yd dungiden street</t>
  </si>
  <si>
    <t>Murrayfield</t>
  </si>
  <si>
    <t>31 Bonaly Grove</t>
  </si>
  <si>
    <t>Windsor Develop</t>
  </si>
  <si>
    <t>22 Buckingham Terrace</t>
  </si>
  <si>
    <t>8-no</t>
  </si>
  <si>
    <t>33 GILESPIE ROAD</t>
  </si>
  <si>
    <t>MITCHELL LANDSCAPES</t>
  </si>
  <si>
    <t>260 MILTON ROAD EAST</t>
  </si>
  <si>
    <t>Rollo Development</t>
  </si>
  <si>
    <t>27 3F3 Sloan Street, EH6 8PN</t>
  </si>
  <si>
    <t>TEST</t>
  </si>
  <si>
    <t>newtown renovations</t>
  </si>
  <si>
    <t>Newington 14yd enc</t>
  </si>
  <si>
    <t>south st andrews street 8yd po1824243</t>
  </si>
  <si>
    <t>115 Lasswade Road</t>
  </si>
  <si>
    <t>10A Lower Broomieknowe</t>
  </si>
  <si>
    <t>8/6 Dura place</t>
  </si>
  <si>
    <t>Pentland Prop Serv</t>
  </si>
  <si>
    <t>Boyd Orr Road, Penicuik</t>
  </si>
  <si>
    <t>14 yard - Dunedin Street</t>
  </si>
  <si>
    <t>coburn farm, balerno</t>
  </si>
  <si>
    <t>carrick knowe parkway</t>
  </si>
  <si>
    <t>Robert  in</t>
  </si>
  <si>
    <t>Kirkhill Terrace</t>
  </si>
  <si>
    <t>22 chester grove</t>
  </si>
  <si>
    <t>397 lanark road</t>
  </si>
  <si>
    <t>richard srewart</t>
  </si>
  <si>
    <t>49 primrose cres</t>
  </si>
  <si>
    <t>susan hay</t>
  </si>
  <si>
    <t>5 mayfield place</t>
  </si>
  <si>
    <t>10A Balfour Street, N.Berwick</t>
  </si>
  <si>
    <t>ABDY MCNAUGHT</t>
  </si>
  <si>
    <t>9 WEMYSS ROAD</t>
  </si>
  <si>
    <t>DWAYNE CAIRNS</t>
  </si>
  <si>
    <t>190 CARRICK KNOWE AVE</t>
  </si>
  <si>
    <t>8-162</t>
  </si>
  <si>
    <t>dumbryden gardens 14yd enc po1823971</t>
  </si>
  <si>
    <t>william robertson &amp; sons</t>
  </si>
  <si>
    <t>liongait manor</t>
  </si>
  <si>
    <t xml:space="preserve">aj build </t>
  </si>
  <si>
    <t xml:space="preserve">rab griffin </t>
  </si>
  <si>
    <t>48 malbet wynd</t>
  </si>
  <si>
    <t>44 upper craigour</t>
  </si>
  <si>
    <t>15 strathesk road</t>
  </si>
  <si>
    <t>Tony McLean</t>
  </si>
  <si>
    <t>107 Galashiels Road, TD1 2RF</t>
  </si>
  <si>
    <t>27 3F3 Sloan Street</t>
  </si>
  <si>
    <t>40 LOCHEND ROAD</t>
  </si>
  <si>
    <t>40 CRAIGLOCKHART ROAD NORTH</t>
  </si>
  <si>
    <t>5 WAVERLEY ROAD</t>
  </si>
  <si>
    <t>8 PENTLAND AVE</t>
  </si>
  <si>
    <t>35 KILCONQUHAR PLACE</t>
  </si>
  <si>
    <t>1 LITTLE WOOD GROVE</t>
  </si>
  <si>
    <t>47 LINEY WALK</t>
  </si>
  <si>
    <t>51 MINT STREET</t>
  </si>
  <si>
    <t>98 HILLWOOD RISE</t>
  </si>
  <si>
    <t>14-029</t>
  </si>
  <si>
    <t>5 WHITEHILL MAINS COTTAGES</t>
  </si>
  <si>
    <t>5 HADDINGTON ROAD</t>
  </si>
  <si>
    <t>10 BUCHAN ROAD</t>
  </si>
  <si>
    <t>8/1/0158</t>
  </si>
  <si>
    <t>PRIMROSE CRESCENT</t>
  </si>
  <si>
    <t>CHEL</t>
  </si>
  <si>
    <t>2E SIVERKNOWES NEUK</t>
  </si>
  <si>
    <t>11 PRIESTFIELD CRESCENT</t>
  </si>
  <si>
    <t>3 DENHAM GREEN PLACE</t>
  </si>
  <si>
    <t xml:space="preserve">ANDY MCNAUGHT </t>
  </si>
  <si>
    <t>25 LIBERTON GARDENS</t>
  </si>
  <si>
    <t>DAREK</t>
  </si>
  <si>
    <t>R8-090</t>
  </si>
  <si>
    <t>66 LANARK ROAD W</t>
  </si>
  <si>
    <t>MAX HAMILTON</t>
  </si>
  <si>
    <t>57 LENZIE AVE</t>
  </si>
  <si>
    <t>57 GREENBANK ROAD</t>
  </si>
  <si>
    <t>13 CALTON ROAD</t>
  </si>
  <si>
    <t>WM RUSSEL</t>
  </si>
  <si>
    <t>WRS COWIE - COLLECTED BY WM RUSSEL &amp; SONS FOR ENVIROWORX</t>
  </si>
  <si>
    <t>DCM CONSTRUCTION</t>
  </si>
  <si>
    <t>15 ELGINHAUGH GARDENS</t>
  </si>
  <si>
    <t xml:space="preserve">MJ JOINERY </t>
  </si>
  <si>
    <t>22 DURHAM ROAD SOUTH</t>
  </si>
  <si>
    <t>18 CRAIGHALL TERRACE</t>
  </si>
  <si>
    <t>R8-004</t>
  </si>
  <si>
    <t>41 Blackford Glen Road</t>
  </si>
  <si>
    <t xml:space="preserve">MURDOCH  </t>
  </si>
  <si>
    <t>MURDOCH 16YD - PENNYWELL</t>
  </si>
  <si>
    <t>JOHN BAYFIELD</t>
  </si>
  <si>
    <t>6 RIVERSIDE</t>
  </si>
  <si>
    <t>17-21 KITTLE YARD</t>
  </si>
  <si>
    <t>145 DALKEITH ROAD</t>
  </si>
  <si>
    <t>ALTITUDE</t>
  </si>
  <si>
    <t>8-NO NUMBER</t>
  </si>
  <si>
    <t>57 HIGH STREET</t>
  </si>
  <si>
    <t>16-NONO</t>
  </si>
  <si>
    <t>78 PARK AVENUE</t>
  </si>
  <si>
    <t>E14-003</t>
  </si>
  <si>
    <t>FIRRHILL HIGH SCHOOL - 9 OXGANGS ROAD NORTH</t>
  </si>
  <si>
    <t>COLLINS BUILDERS</t>
  </si>
  <si>
    <t>RAMSAY COLLIERY</t>
  </si>
  <si>
    <t>23 WILLIAM CRESCENT</t>
  </si>
  <si>
    <t>yard - waste</t>
  </si>
  <si>
    <t>Jack Stewart</t>
  </si>
  <si>
    <t>MURDOCH 8YD - COCKLEROW GARDENS - JOB NUMBER 1825052</t>
  </si>
  <si>
    <t>PILMUIR MANSE</t>
  </si>
  <si>
    <t xml:space="preserve">MURDOCH - 14Y - JR CONSTRUCTION - RILLBANK CRESCENT - JOB NUMBER 1826902 </t>
  </si>
  <si>
    <t>38 CORSTORPHINE BANK DRIVE</t>
  </si>
  <si>
    <t>SOUTH EDINBURGH JOINERY</t>
  </si>
  <si>
    <t>22 MERCHISTON PARK</t>
  </si>
  <si>
    <t>30 CORSTORPHINE BANK DRIVE</t>
  </si>
  <si>
    <t>108 CLERMISTON DRIVE</t>
  </si>
  <si>
    <t>Cowies Close - 8 yard</t>
  </si>
  <si>
    <t>23 Dumbryden Ind Est</t>
  </si>
  <si>
    <t>13 Calton Road</t>
  </si>
  <si>
    <t>210 Glasgow Road - 1 mattress</t>
  </si>
  <si>
    <t>Easthouses Ind Est</t>
  </si>
  <si>
    <t>pROBUILD</t>
  </si>
  <si>
    <t>5 Bankhead Crossway north</t>
  </si>
  <si>
    <t>Murrayfield Building</t>
  </si>
  <si>
    <t>18 Craighall Terrace</t>
  </si>
  <si>
    <t>17Redford Terrace</t>
  </si>
  <si>
    <t>31/2 Brunswick Road</t>
  </si>
  <si>
    <t>Bear</t>
  </si>
  <si>
    <t>R &amp; G Brock</t>
  </si>
  <si>
    <t>Yard - waste</t>
  </si>
  <si>
    <t xml:space="preserve">MURDOCH 14YRD - PENICUIK </t>
  </si>
  <si>
    <t>Malcolm Smith</t>
  </si>
  <si>
    <t>5 Winton Terrace</t>
  </si>
  <si>
    <t>34 yeaman place</t>
  </si>
  <si>
    <t>75 mayfield place</t>
  </si>
  <si>
    <t>66 LANARK ROAD WEST</t>
  </si>
  <si>
    <t xml:space="preserve">MURDOCH 8YD - MORRISON STREET </t>
  </si>
  <si>
    <t>23 ASHGROVE</t>
  </si>
  <si>
    <t>2 DELTA DRIVE</t>
  </si>
  <si>
    <t>2 KINNEAR ROAD</t>
  </si>
  <si>
    <t>8/1/0152</t>
  </si>
  <si>
    <t>13B CHAMBERLAIN ROAD</t>
  </si>
  <si>
    <t>MURDOCH 8YRD - MAYFIELD ROAD</t>
  </si>
  <si>
    <t>CHARLIE</t>
  </si>
  <si>
    <t>26 MAURICEWOOD AVENUE</t>
  </si>
  <si>
    <t>14-017</t>
  </si>
  <si>
    <t>UNIT 2B EASTFIELD IND EST</t>
  </si>
  <si>
    <t>Lothian Roof</t>
  </si>
  <si>
    <t>114 TRINITY ROAD</t>
  </si>
  <si>
    <t>MURDOCH ENC 8YRD - MSCTAGGART CONSTRUTION - BALMWELL TERRACE - JOB NO - 1827263</t>
  </si>
  <si>
    <t>DEVINE ENERGY</t>
  </si>
  <si>
    <t>UNIT 3 PENTLAND IND EST</t>
  </si>
  <si>
    <t>Gracemount drive</t>
  </si>
  <si>
    <t>MURDOCH  14YD - MURDOCH BONESS</t>
  </si>
  <si>
    <t>33 GILLESPIE ROAD</t>
  </si>
  <si>
    <t>19 MUIR WOOD DRIVE</t>
  </si>
  <si>
    <t xml:space="preserve">HD2 </t>
  </si>
  <si>
    <t>UNIT 8, PENTLAND IND EST</t>
  </si>
  <si>
    <t>BILLY MOBILE SKIP</t>
  </si>
  <si>
    <t>12 Parkgrove crescent</t>
  </si>
  <si>
    <t>4-nono</t>
  </si>
  <si>
    <t>east view, helen view</t>
  </si>
  <si>
    <t xml:space="preserve">WM RUSSEL  </t>
  </si>
  <si>
    <t>WM RUSSEL - WASTE TO BIFFA BONNYRIGG</t>
  </si>
  <si>
    <t>aquilla</t>
  </si>
  <si>
    <t xml:space="preserve">dcm construction </t>
  </si>
  <si>
    <t>chel</t>
  </si>
  <si>
    <t>27 kilnconqhuar place</t>
  </si>
  <si>
    <t>14-028</t>
  </si>
  <si>
    <t>West Nicholson St</t>
  </si>
  <si>
    <t>9 Marchbank Gardens</t>
  </si>
  <si>
    <t>charlie</t>
  </si>
  <si>
    <t>forman developments</t>
  </si>
  <si>
    <t xml:space="preserve">51 arran marches </t>
  </si>
  <si>
    <t>millerhill 14yd fn22 axb</t>
  </si>
  <si>
    <t>stove installation co</t>
  </si>
  <si>
    <t>5 Falcon Avenue</t>
  </si>
  <si>
    <t>YARD</t>
  </si>
  <si>
    <t xml:space="preserve">newtown renovations </t>
  </si>
  <si>
    <t>81 moredun park gardens</t>
  </si>
  <si>
    <t xml:space="preserve">cockdurno farm </t>
  </si>
  <si>
    <t>victoria</t>
  </si>
  <si>
    <t xml:space="preserve">210 glasgow </t>
  </si>
  <si>
    <t>lawrie terrace</t>
  </si>
  <si>
    <t>13 andrew court</t>
  </si>
  <si>
    <t>wester hailes 8yd fn22 axb</t>
  </si>
  <si>
    <t>28 barnton gardens</t>
  </si>
  <si>
    <t>em14002</t>
  </si>
  <si>
    <t>28 claremount road</t>
  </si>
  <si>
    <t>waterloo place 14yd fn22 axb</t>
  </si>
  <si>
    <t>newcraighall 8yd fn22 axb</t>
  </si>
  <si>
    <t>madim</t>
  </si>
  <si>
    <t>Pennywell 14yd fn22 axb</t>
  </si>
  <si>
    <t>windsor square 14yd 1831776</t>
  </si>
  <si>
    <t>8-077</t>
  </si>
  <si>
    <t>greenlaw mains 14yd 1831072</t>
  </si>
  <si>
    <t>44 scotbrare</t>
  </si>
  <si>
    <t>andy goldie</t>
  </si>
  <si>
    <t>1 clerwood loan</t>
  </si>
  <si>
    <t>dundas park</t>
  </si>
  <si>
    <t>saltire pest control</t>
  </si>
  <si>
    <t>76 preston avenue</t>
  </si>
  <si>
    <t>liz hogan</t>
  </si>
  <si>
    <t>44b redbraes place</t>
  </si>
  <si>
    <t>david curran</t>
  </si>
  <si>
    <t>100 mayfield road</t>
  </si>
  <si>
    <t>k.a.d build</t>
  </si>
  <si>
    <t>1 cinderhall place</t>
  </si>
  <si>
    <t>holly ingils</t>
  </si>
  <si>
    <t>7 craigs crescent</t>
  </si>
  <si>
    <t>edinburgh 14yd fn22 axb</t>
  </si>
  <si>
    <t>9 Hillpark Way</t>
  </si>
  <si>
    <t xml:space="preserve">gh renovations </t>
  </si>
  <si>
    <t xml:space="preserve"> 5 bankhead crossway north</t>
  </si>
  <si>
    <t>39 eskfield view</t>
  </si>
  <si>
    <t>duncan haley</t>
  </si>
  <si>
    <t>4 valleyfield view</t>
  </si>
  <si>
    <t>ian lennie plumbing</t>
  </si>
  <si>
    <t>58 stoneybank gardens</t>
  </si>
  <si>
    <t>29 Moredunvale Way</t>
  </si>
  <si>
    <t>Sophie Brearley</t>
  </si>
  <si>
    <t>7 old school terrace</t>
  </si>
  <si>
    <t>6 Ainslie Place</t>
  </si>
  <si>
    <t>rosie</t>
  </si>
  <si>
    <t xml:space="preserve">albert </t>
  </si>
  <si>
    <t>cocklerow gardens 14yd 1835727</t>
  </si>
  <si>
    <t>sg67 wrt brian</t>
  </si>
  <si>
    <t>62 Christiemiller avenue</t>
  </si>
  <si>
    <t>14n-001</t>
  </si>
  <si>
    <t>woodburn</t>
  </si>
  <si>
    <t>Alan Johnson</t>
  </si>
  <si>
    <t>45 Whitecraig Avenue</t>
  </si>
  <si>
    <t>8-160</t>
  </si>
  <si>
    <t>clark contracts 8yd 1836218</t>
  </si>
  <si>
    <t>eh32 9rx 1836218 lt19 ehz</t>
  </si>
  <si>
    <t>brandon</t>
  </si>
  <si>
    <t>Brandon</t>
  </si>
  <si>
    <t>Sg67 wrt Brian</t>
  </si>
  <si>
    <t>3 cherry tree gardens</t>
  </si>
  <si>
    <t>35 Leamington Terrace</t>
  </si>
  <si>
    <t>8-168</t>
  </si>
  <si>
    <t>Sg67 wrt brian</t>
  </si>
  <si>
    <t>st22 mxk brandon</t>
  </si>
  <si>
    <t>great junction street</t>
  </si>
  <si>
    <t xml:space="preserve">44 scotbrae </t>
  </si>
  <si>
    <t>11/1 Newhaven Place</t>
  </si>
  <si>
    <t>thomas pryde</t>
  </si>
  <si>
    <t>10 woodhall road</t>
  </si>
  <si>
    <t>glasshouse events</t>
  </si>
  <si>
    <t>4 cadwell grove</t>
  </si>
  <si>
    <t>office</t>
  </si>
  <si>
    <t>morrison street 14yd 1835531</t>
  </si>
  <si>
    <t>pheonix fireplaces</t>
  </si>
  <si>
    <t>mctaggart construction eh54 5hj 14yd</t>
  </si>
  <si>
    <t>kingsknlowe</t>
  </si>
  <si>
    <t>tranent 14yd</t>
  </si>
  <si>
    <t>palmerston place</t>
  </si>
  <si>
    <t>linlithgow 14yd</t>
  </si>
  <si>
    <t>13 savanna drive</t>
  </si>
  <si>
    <t>niall cane</t>
  </si>
  <si>
    <t>Ali Morrison</t>
  </si>
  <si>
    <t>70 Claverhouse Drive</t>
  </si>
  <si>
    <t>darrick</t>
  </si>
  <si>
    <t>gorebridge</t>
  </si>
  <si>
    <t>ashley court nursing</t>
  </si>
  <si>
    <t>ross mcdonald</t>
  </si>
  <si>
    <t>e14-004</t>
  </si>
  <si>
    <t>mayfield 8yd</t>
  </si>
  <si>
    <t>n14-00</t>
  </si>
  <si>
    <t xml:space="preserve">probuild </t>
  </si>
  <si>
    <t xml:space="preserve">ross property </t>
  </si>
  <si>
    <t>PAUL GRACIE</t>
  </si>
  <si>
    <t>8 MOREDUNVALE LOAN</t>
  </si>
  <si>
    <t>G STARK ELECTRICAL</t>
  </si>
  <si>
    <t>160 GLASGOW ROAD</t>
  </si>
  <si>
    <t>apex roofing</t>
  </si>
  <si>
    <t>bonnyrigg 14yd enc po1841077</t>
  </si>
  <si>
    <t>paul browne</t>
  </si>
  <si>
    <t>sg76 wrt</t>
  </si>
  <si>
    <t xml:space="preserve">6a west telferton </t>
  </si>
  <si>
    <t>julia</t>
  </si>
  <si>
    <t>janet sprott</t>
  </si>
  <si>
    <t>5 vandeleuer place</t>
  </si>
  <si>
    <t>mayfield road</t>
  </si>
  <si>
    <t>MURDOCH - PENICUIK - 14YRD - FN22 AXB</t>
  </si>
  <si>
    <t>drumbrae south</t>
  </si>
  <si>
    <t>64 hillwood rise</t>
  </si>
  <si>
    <t xml:space="preserve">kyle mcnally </t>
  </si>
  <si>
    <t>3 newmills cres</t>
  </si>
  <si>
    <t>94 LASSWADE</t>
  </si>
  <si>
    <t>KAMERON</t>
  </si>
  <si>
    <t>12 ARBORETUM ROAD</t>
  </si>
  <si>
    <t>GAVIN MENZIES</t>
  </si>
  <si>
    <t>12 CARRICK KNOWE LOAN</t>
  </si>
  <si>
    <t>pat o'odonnell</t>
  </si>
  <si>
    <t xml:space="preserve">33 gillespie road </t>
  </si>
  <si>
    <t>sg67 wrg</t>
  </si>
  <si>
    <t>windsor landscaping</t>
  </si>
  <si>
    <t>Marmion Avenue</t>
  </si>
  <si>
    <t>3 carswell farm cottage</t>
  </si>
  <si>
    <t>PAUL DONNELLY</t>
  </si>
  <si>
    <t>65 PRIESTFIELD ROAD</t>
  </si>
  <si>
    <t>32 MUIRPARK</t>
  </si>
  <si>
    <t>17 EAST CAMUS PLACE</t>
  </si>
  <si>
    <t>JAMIE BAIRD</t>
  </si>
  <si>
    <t>41 HIGH STREET</t>
  </si>
  <si>
    <t>PAT ODONNELL</t>
  </si>
  <si>
    <t>1 MANSFIELD ROAD</t>
  </si>
  <si>
    <t xml:space="preserve">SWB ROOFING </t>
  </si>
  <si>
    <t xml:space="preserve">3 CHERRY TREE GARDENS </t>
  </si>
  <si>
    <t>W+H CONTRACTS</t>
  </si>
  <si>
    <t>34 FROGSTON TERRACE</t>
  </si>
  <si>
    <t>13 EAST KILNGATE</t>
  </si>
  <si>
    <t>18 BLINKBONNY TERRACE</t>
  </si>
  <si>
    <t>EDNIBURGH ROOF COMP</t>
  </si>
  <si>
    <t xml:space="preserve">WILDE JOINERY </t>
  </si>
  <si>
    <t>KEV JAMISON</t>
  </si>
  <si>
    <t>44 NORTH GYLE LOAN</t>
  </si>
  <si>
    <t>OAKWOOD</t>
  </si>
  <si>
    <t>MURDOCHS</t>
  </si>
  <si>
    <t>MURDOCHS - 14YD - SHAWFAIR</t>
  </si>
  <si>
    <t>MURRAYFIELD BUILDING COMPANY</t>
  </si>
  <si>
    <t>31 BONALY GROVE</t>
  </si>
  <si>
    <t>RAB YOUNG</t>
  </si>
  <si>
    <t>41 BRAID FARM ROAD</t>
  </si>
  <si>
    <t xml:space="preserve">MURDOCHS  </t>
  </si>
  <si>
    <t>MURDOCHS - 14YD - LIVINGSTONE</t>
  </si>
  <si>
    <t>EDINBURGH ROOFING</t>
  </si>
  <si>
    <t>58 MAYFIELD ROAD</t>
  </si>
  <si>
    <t>MEGHAN BREWER</t>
  </si>
  <si>
    <t>47 NAMUR ROAD</t>
  </si>
  <si>
    <t>GARAGE CONVERSION</t>
  </si>
  <si>
    <t>108 GREENEND GARDENS</t>
  </si>
  <si>
    <t>GREEN BATHROOM COMP</t>
  </si>
  <si>
    <t>14 BUCKSTONE RISE</t>
  </si>
  <si>
    <t>277 MILTON ROAD EAST</t>
  </si>
  <si>
    <t>WH CONTRACTS</t>
  </si>
  <si>
    <t>PENICUIK</t>
  </si>
  <si>
    <t>ST22 MXK - MUNICIPLE WASTE</t>
  </si>
  <si>
    <t>SG67 WRT - MUNICIPLE WASTE</t>
  </si>
  <si>
    <t>SG67 WRT - CARDBOARD</t>
  </si>
  <si>
    <t>st22 mxk Cardboard</t>
  </si>
  <si>
    <t>Yard - Cardboard - SG67 WRT</t>
  </si>
  <si>
    <t xml:space="preserve">pat o'donnell </t>
  </si>
  <si>
    <t>e16 -nn</t>
  </si>
  <si>
    <t xml:space="preserve">carlyle construction </t>
  </si>
  <si>
    <t>pat o,donnell</t>
  </si>
  <si>
    <t>newoington 14yd enc</t>
  </si>
  <si>
    <t>forsyth</t>
  </si>
  <si>
    <t>grangemouth 40yd 1844604</t>
  </si>
  <si>
    <t>grangemouth 40yd 1844603</t>
  </si>
  <si>
    <t>newington 14yd enc</t>
  </si>
  <si>
    <t>all electrical</t>
  </si>
  <si>
    <t xml:space="preserve">meadows 14yd </t>
  </si>
  <si>
    <t xml:space="preserve">darrick </t>
  </si>
  <si>
    <t xml:space="preserve">edinburgh roofing </t>
  </si>
  <si>
    <t>MURDOCH - PENICUIK - 16YRD</t>
  </si>
  <si>
    <t>25 PILRIG STREET</t>
  </si>
  <si>
    <t>SCOTT HENDERSON</t>
  </si>
  <si>
    <t>6 ALNWICKHILL GARDENS</t>
  </si>
  <si>
    <t>30 NORTH GREENS GREENS</t>
  </si>
  <si>
    <t>KEV JAMIESON</t>
  </si>
  <si>
    <t>2 WOLSEY AVENUE</t>
  </si>
  <si>
    <t>8-NN</t>
  </si>
  <si>
    <t>69 CAMERON TOLL GARDENS</t>
  </si>
  <si>
    <t>AM PROPERTIES</t>
  </si>
  <si>
    <t>DALHOUSIE BUS PARK</t>
  </si>
  <si>
    <t>CRAIG THOMPSON</t>
  </si>
  <si>
    <t>72 NEWBATTLE ABBEY CRESCENT</t>
  </si>
  <si>
    <t>MRS KELLY</t>
  </si>
  <si>
    <t>1 GROVE END</t>
  </si>
  <si>
    <t>Nathan Nicholas</t>
  </si>
  <si>
    <t>59 mcLean Place</t>
  </si>
  <si>
    <t>MURDOCH - 14YD - LIVINGSTON</t>
  </si>
  <si>
    <t>WEBUYANYSCRAP</t>
  </si>
  <si>
    <t>1 ENGINE ROAD</t>
  </si>
  <si>
    <t>JACKIE</t>
  </si>
  <si>
    <t>41 OLD SCHOOL CRES</t>
  </si>
  <si>
    <t xml:space="preserve">14 HOWIESON AVENUE </t>
  </si>
  <si>
    <t>BLACKHILL</t>
  </si>
  <si>
    <t>EDINBURGH - ST22 MXK</t>
  </si>
  <si>
    <t>EDINBURGH - SG67 WRT</t>
  </si>
  <si>
    <t>KB JOINERY</t>
  </si>
  <si>
    <t>MOZ &amp; MURRAY</t>
  </si>
  <si>
    <t>6 EAST EAST CASTLE ROAD</t>
  </si>
  <si>
    <t>INNOV8</t>
  </si>
  <si>
    <t>COUR COTTAGE</t>
  </si>
  <si>
    <t>Grant Stewart</t>
  </si>
  <si>
    <t>22 William St</t>
  </si>
  <si>
    <t>ECOSSE</t>
  </si>
  <si>
    <t>MOBILE SKIPS</t>
  </si>
  <si>
    <t>MURDOCH - 14YD - MEADOWS</t>
  </si>
  <si>
    <t>EDINBURGH - CARDBOARD- ST22 MXK</t>
  </si>
  <si>
    <t>EDINBURGH - ST22 MXK - 3320</t>
  </si>
  <si>
    <t>MYRESIDE</t>
  </si>
  <si>
    <t>EDINBURGH - 2 MATTRESSES</t>
  </si>
  <si>
    <t>9 ORCHARDHEAD ROAD</t>
  </si>
  <si>
    <t>edinburgh - cardboard - sg67 wrt</t>
  </si>
  <si>
    <t>EDINBURGH - WASTE - SG67 WRT</t>
  </si>
  <si>
    <t>EDINBURGH ROOF COMPANY</t>
  </si>
  <si>
    <t xml:space="preserve">EDINBURGH  </t>
  </si>
  <si>
    <t>11 THISTLE STREET</t>
  </si>
  <si>
    <t xml:space="preserve">JAMIE STUDIO 2 </t>
  </si>
  <si>
    <t>1 FERNIESIDE GARDENS</t>
  </si>
  <si>
    <t>GLASSHOUSE EVENTS</t>
  </si>
  <si>
    <t xml:space="preserve">UNIT 4, BUTLERFIELD IND EST </t>
  </si>
  <si>
    <t>11 Thistle St</t>
  </si>
  <si>
    <t>3-038</t>
  </si>
  <si>
    <t>19 DURAR DRIVE</t>
  </si>
  <si>
    <t>Northumberland St</t>
  </si>
  <si>
    <t>SKS LANDSCAPING</t>
  </si>
  <si>
    <t>11 MAYBURN LOAN</t>
  </si>
  <si>
    <t>BRUNTSFIELD HOTEL</t>
  </si>
  <si>
    <t>69 BRUNTSFIELD PLACE</t>
  </si>
  <si>
    <t>dumbryden  ind estate</t>
  </si>
  <si>
    <t xml:space="preserve">stacey </t>
  </si>
  <si>
    <t>210 glasgow  road</t>
  </si>
  <si>
    <t>st67 wrt</t>
  </si>
  <si>
    <t xml:space="preserve">lt building </t>
  </si>
  <si>
    <t>inov8</t>
  </si>
  <si>
    <t>penicuik 1848149 14yd</t>
  </si>
  <si>
    <t>innov8</t>
  </si>
  <si>
    <t>chambers street 14yd enc</t>
  </si>
  <si>
    <t>ryan/crescent</t>
  </si>
  <si>
    <t>john mcdaid jnr</t>
  </si>
  <si>
    <t>kristofher</t>
  </si>
  <si>
    <t>minto street 14yd enc</t>
  </si>
  <si>
    <t>scott gordon</t>
  </si>
  <si>
    <t>alan kinghorn &amp; son</t>
  </si>
  <si>
    <t>millerhill 14yd</t>
  </si>
  <si>
    <t>SG67 WRT</t>
  </si>
  <si>
    <t>ST22 MXK</t>
  </si>
  <si>
    <t>morrison street 14yd</t>
  </si>
  <si>
    <t xml:space="preserve">wester hailes 14yd </t>
  </si>
  <si>
    <t>morrison street 14ys</t>
  </si>
  <si>
    <t>14-005</t>
  </si>
  <si>
    <t>new town home trades</t>
  </si>
  <si>
    <t>Dcm construction</t>
  </si>
  <si>
    <t>becky</t>
  </si>
  <si>
    <t xml:space="preserve">northcare </t>
  </si>
  <si>
    <t>40-nn</t>
  </si>
  <si>
    <t>1 Edina Place</t>
  </si>
  <si>
    <t>R&amp;G Brock</t>
  </si>
  <si>
    <t>cameron</t>
  </si>
  <si>
    <t>Old Olf House</t>
  </si>
  <si>
    <t>MURDOCH - ENCLOSED 14YD - ENCORE ENVIROMENT LTD - CHA,BERS STREET</t>
  </si>
  <si>
    <t>nadim</t>
  </si>
  <si>
    <t>10 CHERRY TREE GARDENS</t>
  </si>
  <si>
    <t>13 CRAIGATHIE ROAD</t>
  </si>
  <si>
    <t>VISER</t>
  </si>
  <si>
    <t>GLENCOURSE CHURCH</t>
  </si>
  <si>
    <t>14 HOWIESON AVENUE</t>
  </si>
  <si>
    <t>,MURDOCH</t>
  </si>
  <si>
    <t>MURDOCH - 14YD - EDINBURGH - FN22 AXB</t>
  </si>
  <si>
    <t>LOTHIAN PATHING</t>
  </si>
  <si>
    <t>20 SETON CRESCENT</t>
  </si>
  <si>
    <t>3 CAPLAW WAY</t>
  </si>
  <si>
    <t>MURDOCH - ENCLOSED 14YD - CCG SCOTLAND LTD - GREENLAW MAINS - SF18 WUO</t>
  </si>
  <si>
    <t>KOSMON</t>
  </si>
  <si>
    <t>DCM CONTRUCTION</t>
  </si>
  <si>
    <t>edgefield road 8yd 1858619</t>
  </si>
  <si>
    <t>morrison street 14yd 1858136</t>
  </si>
  <si>
    <t>Drop kerbs</t>
  </si>
  <si>
    <t>Yard - ST22 MXK</t>
  </si>
  <si>
    <t>Yard - SG67 WRT</t>
  </si>
  <si>
    <t>16 OLD CHURCH LANE</t>
  </si>
  <si>
    <t>342 MUIRPARK</t>
  </si>
  <si>
    <t>Paul Brown</t>
  </si>
  <si>
    <t>mauricewood Ave</t>
  </si>
  <si>
    <t>KAD</t>
  </si>
  <si>
    <t>19 Edmonstone drive</t>
  </si>
  <si>
    <t>East Calder 14 yard</t>
  </si>
  <si>
    <t>23 paradykes Ave</t>
  </si>
  <si>
    <t>ZENITH</t>
  </si>
  <si>
    <t>PO NUMBER - 0000041734</t>
  </si>
  <si>
    <t>LT Building</t>
  </si>
  <si>
    <t>Cranstoun House</t>
  </si>
  <si>
    <t>DAVE GIVANS</t>
  </si>
  <si>
    <t>b-nn</t>
  </si>
  <si>
    <t>31 MOFFAT WALK</t>
  </si>
  <si>
    <t>WESTMILL</t>
  </si>
  <si>
    <t>BEDWORLD STRAITION</t>
  </si>
  <si>
    <t>24 SWANSTON TERRACE</t>
  </si>
  <si>
    <t xml:space="preserve">KAD BUILD </t>
  </si>
  <si>
    <t>E14-005</t>
  </si>
  <si>
    <t>38 DRYDEN ROAD</t>
  </si>
  <si>
    <t>59 SCHAW ROAD</t>
  </si>
  <si>
    <t>LOTHIAN PAVING</t>
  </si>
  <si>
    <t>210 GLASGOW ROAD</t>
  </si>
  <si>
    <t xml:space="preserve">GARAGE CONVERSON </t>
  </si>
  <si>
    <t>2 KILBURN WOOD GARDENS</t>
  </si>
  <si>
    <t>61 SYCAMORE DRIVE</t>
  </si>
  <si>
    <t>44 SCOTT BRAE X1 MATRESS</t>
  </si>
  <si>
    <t>WINDSOR DEVELOPMENTS</t>
  </si>
  <si>
    <t>7B CHURCH HILL</t>
  </si>
  <si>
    <t>Myreside Man</t>
  </si>
  <si>
    <t>Dalkeith Road Mews</t>
  </si>
  <si>
    <t>North West Recycling</t>
  </si>
  <si>
    <t>grannies park industrial estate</t>
  </si>
  <si>
    <t>thistle street</t>
  </si>
  <si>
    <t>RULLIO TRANSPORT</t>
  </si>
  <si>
    <t>ROLLO DVELOPMENTS</t>
  </si>
  <si>
    <t>GRANNIES PARK IND EST</t>
  </si>
  <si>
    <t>THUMBS LODGE</t>
  </si>
  <si>
    <t>LAMBS CLOSE</t>
  </si>
  <si>
    <t>33 Bonaly Crescent</t>
  </si>
  <si>
    <t>13 marlborough Street</t>
  </si>
  <si>
    <t>Yard Waste</t>
  </si>
  <si>
    <t>113 CRAIGMOUNT AVENUE NORTH</t>
  </si>
  <si>
    <t>32A GILLESPIE ROAD</t>
  </si>
  <si>
    <t>SKS LANDSCAPES</t>
  </si>
  <si>
    <t>50 GREENHILL PARK</t>
  </si>
  <si>
    <t>AARON</t>
  </si>
  <si>
    <t>8 CUIKEN TERRACE</t>
  </si>
  <si>
    <t>east calder</t>
  </si>
  <si>
    <t xml:space="preserve"> Loop </t>
  </si>
  <si>
    <t xml:space="preserve"> Loop</t>
  </si>
  <si>
    <t>windsor square penicuik 14yd</t>
  </si>
  <si>
    <t>gilmerton dykes crescent</t>
  </si>
  <si>
    <t>Aaron turner</t>
  </si>
  <si>
    <t>22 merchiston avenue</t>
  </si>
  <si>
    <t>13 Marlborough Street</t>
  </si>
  <si>
    <t>em14 001</t>
  </si>
  <si>
    <t>fn22 axb 14yd</t>
  </si>
  <si>
    <t>w&amp;h houliston</t>
  </si>
  <si>
    <t>Newington 14yd</t>
  </si>
  <si>
    <t>st andrews street 8yd</t>
  </si>
  <si>
    <t>27 eskbank court</t>
  </si>
  <si>
    <t>Quartermile 14yd enc 1897514</t>
  </si>
  <si>
    <t>12/2 Lonsdale Terrace</t>
  </si>
  <si>
    <t>21 Bruntsfield Avenue</t>
  </si>
  <si>
    <t>9 Montgomery Street</t>
  </si>
  <si>
    <t>Waverley Mall</t>
  </si>
  <si>
    <t>1 Straiton Retail park</t>
  </si>
  <si>
    <t xml:space="preserve">innov8 </t>
  </si>
  <si>
    <t>8-173</t>
  </si>
  <si>
    <t>yard waste sg67 wrt</t>
  </si>
  <si>
    <t>greenlaw mill 14yd enc</t>
  </si>
  <si>
    <t xml:space="preserve">danderhall 14yd </t>
  </si>
  <si>
    <t xml:space="preserve">east fettes 14yd </t>
  </si>
  <si>
    <t>13 Ferry Gait Drive</t>
  </si>
  <si>
    <t>nicole russell</t>
  </si>
  <si>
    <t>Buckingham Terrace</t>
  </si>
  <si>
    <t>newington 14yd</t>
  </si>
  <si>
    <t>north berwick</t>
  </si>
  <si>
    <t>12-nn</t>
  </si>
  <si>
    <t>po 0000041854</t>
  </si>
  <si>
    <t>10 north meggatland</t>
  </si>
  <si>
    <t>23 elmfield park</t>
  </si>
  <si>
    <t>11/1 John Street</t>
  </si>
  <si>
    <t>lams close</t>
  </si>
  <si>
    <t xml:space="preserve"> wester hailes 14yd</t>
  </si>
  <si>
    <t>lower gilmore place 14yd</t>
  </si>
  <si>
    <t>lindsay manson</t>
  </si>
  <si>
    <t>22 wyndhead way</t>
  </si>
  <si>
    <t xml:space="preserve">danderhall 8yd </t>
  </si>
  <si>
    <t>69 camerontoll gardens</t>
  </si>
  <si>
    <t xml:space="preserve">sj24 gao 8yd </t>
  </si>
  <si>
    <t>pat o'donnell</t>
  </si>
  <si>
    <t xml:space="preserve">cannongate 14yd </t>
  </si>
  <si>
    <t>lucy</t>
  </si>
  <si>
    <t>Lambs Close</t>
  </si>
  <si>
    <t>PO0000041875</t>
  </si>
  <si>
    <t>lower gilmore place 14</t>
  </si>
  <si>
    <t xml:space="preserve">SG67 WRT </t>
  </si>
  <si>
    <t xml:space="preserve">kosmon </t>
  </si>
  <si>
    <t xml:space="preserve">b&amp;l roofing </t>
  </si>
  <si>
    <t>lambs Close</t>
  </si>
  <si>
    <t>b-010</t>
  </si>
  <si>
    <t>PO0000041905</t>
  </si>
  <si>
    <t>penicuik 14yd</t>
  </si>
  <si>
    <t>34A Seaview Terrace</t>
  </si>
  <si>
    <t>4 Murrayfield Ave</t>
  </si>
  <si>
    <t>Moz &amp; Murray</t>
  </si>
  <si>
    <t>2A St Fillans Terrace</t>
  </si>
  <si>
    <t>lower gilmore place</t>
  </si>
  <si>
    <t>1 kirkhill terrace</t>
  </si>
  <si>
    <t>ST22 MKX</t>
  </si>
  <si>
    <t>e12-</t>
  </si>
  <si>
    <t>the green</t>
  </si>
  <si>
    <t xml:space="preserve">sd plumbing </t>
  </si>
  <si>
    <t>Shawfair 14yd</t>
  </si>
  <si>
    <t>coach hire edin</t>
  </si>
  <si>
    <t>john ferguson</t>
  </si>
  <si>
    <t>alan taylor</t>
  </si>
  <si>
    <t>mick the stick</t>
  </si>
  <si>
    <t>PO1867556 14yd</t>
  </si>
  <si>
    <t>35 cairns drive</t>
  </si>
  <si>
    <t>craig adamson</t>
  </si>
  <si>
    <t>16 ROTHESAY TERRACE</t>
  </si>
  <si>
    <t>30 CORBIEHILL ROAD</t>
  </si>
  <si>
    <t>VETRO TRADE</t>
  </si>
  <si>
    <t>INSPIRE</t>
  </si>
  <si>
    <t>SAINT MARYS PLACE</t>
  </si>
  <si>
    <t>MURDOCH - ENC 14YRD - COMMY POOLS</t>
  </si>
  <si>
    <t>john mccauley</t>
  </si>
  <si>
    <t>76 linkfield road</t>
  </si>
  <si>
    <t>Cowans Close 14 yard</t>
  </si>
  <si>
    <t>THISTLE STREET</t>
  </si>
  <si>
    <t xml:space="preserve">CLERWOOD ATTICS </t>
  </si>
  <si>
    <t>18 BLINKBONNY CRESCENT</t>
  </si>
  <si>
    <t>20 BELFORD GARDENS</t>
  </si>
  <si>
    <t>MAC ROOFING</t>
  </si>
  <si>
    <t>16 BARNTON PARK CRES</t>
  </si>
  <si>
    <t>JOHN BRUCE(NEWCRAFT)</t>
  </si>
  <si>
    <t>12 ROSEMOUNT DRIVE</t>
  </si>
  <si>
    <t>DUNCAN HALEY</t>
  </si>
  <si>
    <t>13 POLTON ROAD</t>
  </si>
  <si>
    <t xml:space="preserve">bathroom company </t>
  </si>
  <si>
    <t>68 warrender park road</t>
  </si>
  <si>
    <t xml:space="preserve">murdoch  </t>
  </si>
  <si>
    <t>murdoch - 8yd - westerhailes</t>
  </si>
  <si>
    <t>33 BONALY CRES</t>
  </si>
  <si>
    <t>ANDY</t>
  </si>
  <si>
    <t>KYLE</t>
  </si>
  <si>
    <t>LOANHEAD</t>
  </si>
  <si>
    <t>EDINBURGH - DY24 GZG</t>
  </si>
  <si>
    <t xml:space="preserve">MURDOCH - ENC 14YRD - NEWINGTON </t>
  </si>
  <si>
    <t>20-</t>
  </si>
  <si>
    <t>joanna laidlaw</t>
  </si>
  <si>
    <t>6-116</t>
  </si>
  <si>
    <t>mike sommerville</t>
  </si>
  <si>
    <t>107 the murrays brae</t>
  </si>
  <si>
    <t xml:space="preserve">6 tyne park </t>
  </si>
  <si>
    <t>PO0000041986</t>
  </si>
  <si>
    <t>luke mclean</t>
  </si>
  <si>
    <t>craigroyston broadgait</t>
  </si>
  <si>
    <t>hope terrace</t>
  </si>
  <si>
    <t>Joanna Laidlaw</t>
  </si>
  <si>
    <t>26/3 Grassmarket</t>
  </si>
  <si>
    <t>lewis brodie</t>
  </si>
  <si>
    <t>8-172</t>
  </si>
  <si>
    <t>13 burnvank</t>
  </si>
  <si>
    <t>north road, dunbar</t>
  </si>
  <si>
    <t>alan dodds/newleaf</t>
  </si>
  <si>
    <t>54 peacocktail close</t>
  </si>
  <si>
    <t>81/1F4 Henderson Row</t>
  </si>
  <si>
    <t>48 charteris road</t>
  </si>
  <si>
    <t>9 milton drive</t>
  </si>
  <si>
    <t>B-034</t>
  </si>
  <si>
    <t>12 NN</t>
  </si>
  <si>
    <t>14 dr mcewan lane</t>
  </si>
  <si>
    <t>napier contracts</t>
  </si>
  <si>
    <t xml:space="preserve">biffa </t>
  </si>
  <si>
    <t>broxburn</t>
  </si>
  <si>
    <t>plover hygeine</t>
  </si>
  <si>
    <t>Ejector Trailer</t>
  </si>
  <si>
    <t xml:space="preserve">gordon alexander </t>
  </si>
  <si>
    <t>cannongate 14yd</t>
  </si>
  <si>
    <t>w&amp;h edin</t>
  </si>
  <si>
    <t>PO0000042017</t>
  </si>
  <si>
    <t>murrayfielfd building</t>
  </si>
  <si>
    <t>broxburn 14yd enc PO 1873616</t>
  </si>
  <si>
    <t>newington 8yd</t>
  </si>
  <si>
    <t>andy mmcnaught</t>
  </si>
  <si>
    <t>stacey</t>
  </si>
  <si>
    <t>Haddington 8yd enc PO1873787</t>
  </si>
  <si>
    <t>edin 14yd enc</t>
  </si>
  <si>
    <t xml:space="preserve">osprey property </t>
  </si>
  <si>
    <t>john samson</t>
  </si>
  <si>
    <t>20 kilconquhar</t>
  </si>
  <si>
    <t>6-115</t>
  </si>
  <si>
    <t xml:space="preserve">scott </t>
  </si>
  <si>
    <t>13-15 engine road</t>
  </si>
  <si>
    <t>corderrry contracts</t>
  </si>
  <si>
    <t>windsor square 14yd</t>
  </si>
  <si>
    <t>george cunningham</t>
  </si>
  <si>
    <t>calderwood 14yd PO1875082</t>
  </si>
  <si>
    <t>ben young</t>
  </si>
  <si>
    <t>30 dobbies road</t>
  </si>
  <si>
    <t>PO0000042083</t>
  </si>
  <si>
    <t>don</t>
  </si>
  <si>
    <t>gilmore place</t>
  </si>
  <si>
    <t>14yd st leonards fn22 axb</t>
  </si>
  <si>
    <t>edinburgh 8yd fn22 axb</t>
  </si>
  <si>
    <t>140 Newhaven Road
78 Netherby Road</t>
  </si>
  <si>
    <t>rillbank crescent 14yd PO1876577</t>
  </si>
  <si>
    <t>newington 14yd fn22 axb 11:47</t>
  </si>
  <si>
    <t>wester hailes 8yd 1978727 13:56</t>
  </si>
  <si>
    <t>wester hailes 8yd 187751</t>
  </si>
  <si>
    <t>morningside</t>
  </si>
  <si>
    <t xml:space="preserve">nevis gardens </t>
  </si>
  <si>
    <t>alistair mathison</t>
  </si>
  <si>
    <t>graham</t>
  </si>
  <si>
    <t>lenny turnbull</t>
  </si>
  <si>
    <t xml:space="preserve">penicuik </t>
  </si>
  <si>
    <t>old craighall 1879190 14yd 12.07</t>
  </si>
  <si>
    <t>kings buildings 8yd enc 187884 14:02</t>
  </si>
  <si>
    <t>murrrayfield</t>
  </si>
  <si>
    <t>abode</t>
  </si>
  <si>
    <t>58/10 Henderson Street</t>
  </si>
  <si>
    <t>ronnie pennycook</t>
  </si>
  <si>
    <t>em16-001</t>
  </si>
  <si>
    <t>st andrews street 8yd 1878928 15:56</t>
  </si>
  <si>
    <t>sean bruce</t>
  </si>
  <si>
    <t>edinburgh 1873712 14yd 8:27</t>
  </si>
  <si>
    <t>19 campbell road</t>
  </si>
  <si>
    <t>9 scaldlaw walk</t>
  </si>
  <si>
    <t>12 hopefield park</t>
  </si>
  <si>
    <t xml:space="preserve">13 burnbank </t>
  </si>
  <si>
    <t xml:space="preserve">evolve </t>
  </si>
  <si>
    <t>fraser</t>
  </si>
  <si>
    <t>gh renovations/mate</t>
  </si>
  <si>
    <t>tlc roofing</t>
  </si>
  <si>
    <t>murray develoments</t>
  </si>
  <si>
    <t xml:space="preserve">ryan </t>
  </si>
  <si>
    <t>darren smith</t>
  </si>
  <si>
    <t>riccarton farm</t>
  </si>
  <si>
    <t>jamie hope</t>
  </si>
  <si>
    <t>gary</t>
  </si>
  <si>
    <t>MURDOCH - JN 1873707 - NEWINGTON - ENC16YD</t>
  </si>
  <si>
    <t>26 FEATHERHALL CRESCENT SOUTH</t>
  </si>
  <si>
    <t>KYLE - PUB</t>
  </si>
  <si>
    <t>st leonards 14yd 1883054 13:56</t>
  </si>
  <si>
    <t>ryan lee</t>
  </si>
  <si>
    <t>tileman</t>
  </si>
  <si>
    <t>st andrews st 8yd 1883734 8yd</t>
  </si>
  <si>
    <t>this went thru this morning even though they werent here this morning? from yesterday?</t>
  </si>
  <si>
    <t>Millerhill 14yd 1883652  8:59</t>
  </si>
  <si>
    <t>kirkintilloch 14yd 1883826 10:34</t>
  </si>
  <si>
    <t>Bilston glen Yard po0000042257</t>
  </si>
  <si>
    <t>aclmo stonemasonry</t>
  </si>
  <si>
    <t>8-174</t>
  </si>
  <si>
    <t>18/6 Bailie Terrace</t>
  </si>
  <si>
    <t>9/8 Western Harbour Midway</t>
  </si>
  <si>
    <t>newington 14yd 1873713  8:29</t>
  </si>
  <si>
    <t xml:space="preserve">loanhead 8yd 1883751 </t>
  </si>
  <si>
    <t>grant stewart</t>
  </si>
  <si>
    <t>sam/baberton</t>
  </si>
  <si>
    <t>16--nn</t>
  </si>
  <si>
    <t>david laidlaw</t>
  </si>
  <si>
    <t>chambers street 14yd enc  1883069 15:57</t>
  </si>
  <si>
    <t>Karl Polson</t>
  </si>
  <si>
    <t>garage coversion co</t>
  </si>
  <si>
    <t xml:space="preserve">amanda livingston </t>
  </si>
  <si>
    <t>point projects</t>
  </si>
  <si>
    <t>east newington place 14yd enc 1873702</t>
  </si>
  <si>
    <t>Yard 0000042293</t>
  </si>
  <si>
    <t>kings buildings 14yd enc 1884229</t>
  </si>
  <si>
    <t>sas blacksmith</t>
  </si>
  <si>
    <t>tims mate</t>
  </si>
  <si>
    <t>warrender park road</t>
  </si>
  <si>
    <t>dean scott</t>
  </si>
  <si>
    <t>35 Nicolson Street</t>
  </si>
  <si>
    <t>b-039</t>
  </si>
  <si>
    <t xml:space="preserve">callum </t>
  </si>
  <si>
    <t>victoria rutherford</t>
  </si>
  <si>
    <t>rothesay terrace</t>
  </si>
  <si>
    <t>millerhill 8yd 1886865 9:10</t>
  </si>
  <si>
    <t>peebles</t>
  </si>
  <si>
    <t>george iv bridge</t>
  </si>
  <si>
    <t>newington 14yd enc 1873708</t>
  </si>
  <si>
    <t>bennett</t>
  </si>
  <si>
    <t>sleepers, humbie</t>
  </si>
  <si>
    <t>rothesy terrace</t>
  </si>
  <si>
    <t>scott</t>
  </si>
  <si>
    <t xml:space="preserve">st andrews st  8yd </t>
  </si>
  <si>
    <t>m2 landscapes</t>
  </si>
  <si>
    <t>47 liney walk</t>
  </si>
  <si>
    <t>Woodside Auldhill Road, EH49</t>
  </si>
  <si>
    <t>10A Balfour Street,
North Berwick</t>
  </si>
  <si>
    <t>baberton olutions</t>
  </si>
  <si>
    <t>Boxburn 14yd enc 1887940 12:29</t>
  </si>
  <si>
    <t>alivedx</t>
  </si>
  <si>
    <t>hugh leggat</t>
  </si>
  <si>
    <t xml:space="preserve">38 broomhall avenue </t>
  </si>
  <si>
    <t>Gilmore Place 14yd 10:33 1883693</t>
  </si>
  <si>
    <t>edinburgh 14yd 1890248</t>
  </si>
  <si>
    <t>43 Balfour Street</t>
  </si>
  <si>
    <t>stevie yorkston</t>
  </si>
  <si>
    <t>prestongrange house 8yd 1890189</t>
  </si>
  <si>
    <t>iain lennie plumbing</t>
  </si>
  <si>
    <t>family wellbeing services</t>
  </si>
  <si>
    <t>bruntsfield hotel</t>
  </si>
  <si>
    <t>alistair ness</t>
  </si>
  <si>
    <t>dcm constuction</t>
  </si>
  <si>
    <t>neil reid property</t>
  </si>
  <si>
    <t>14 Willow Avenue
EH19 3DP</t>
  </si>
  <si>
    <t>Yunis - vape Shop</t>
  </si>
  <si>
    <t>69 Clerk Street</t>
  </si>
  <si>
    <t>unit 2 a1 industrial eastate</t>
  </si>
  <si>
    <t xml:space="preserve">1 ROCKVILLE TERRACE </t>
  </si>
  <si>
    <t>quartermile 14yd 1888951</t>
  </si>
  <si>
    <t>inverleith</t>
  </si>
  <si>
    <t>alison gilson</t>
  </si>
  <si>
    <t>the dowry house</t>
  </si>
  <si>
    <t>ritchie morgan</t>
  </si>
  <si>
    <t>63 canaan lane</t>
  </si>
  <si>
    <t>ACORN</t>
  </si>
  <si>
    <t>poltonhall 14yd enc 1891428</t>
  </si>
  <si>
    <t>millerhill 14yd 1891995</t>
  </si>
  <si>
    <t>Yard 0000042425</t>
  </si>
  <si>
    <t>8-0174</t>
  </si>
  <si>
    <t>colin trapp</t>
  </si>
  <si>
    <t>East Lodge harmiston House Road, EH21 9GS</t>
  </si>
  <si>
    <t>54 Featherhall Avenue, EH12 7UN</t>
  </si>
  <si>
    <t>raymond</t>
  </si>
  <si>
    <t>gilmore place 14yd 1883694</t>
  </si>
  <si>
    <t>windsor square 14yd 1891859</t>
  </si>
  <si>
    <t>wester hailes 14yd 1891285</t>
  </si>
  <si>
    <t>akaya</t>
  </si>
  <si>
    <t>edin build</t>
  </si>
  <si>
    <t>aclmo stonemasory</t>
  </si>
  <si>
    <t>8/15 Bothwell Street and
101 St Stephens Street</t>
  </si>
  <si>
    <t>Seton Court Cottage
Whim Road
Gullane</t>
  </si>
  <si>
    <t xml:space="preserve">Gyle 14yd enc 1893906 </t>
  </si>
  <si>
    <t>Yard Po0000042455</t>
  </si>
  <si>
    <t>jamie cameron</t>
  </si>
  <si>
    <t>mrs clark</t>
  </si>
  <si>
    <t>canongate 14yd 1894817</t>
  </si>
  <si>
    <t>14 norhumberland street</t>
  </si>
  <si>
    <t>newington 14yd enc 1890926 8:13</t>
  </si>
  <si>
    <t>comfort plumbing</t>
  </si>
  <si>
    <t>Quartermile 14yd enc 1894620</t>
  </si>
  <si>
    <t>penicuik 14yd 189001</t>
  </si>
  <si>
    <t>1 torsoce road</t>
  </si>
  <si>
    <t>edinburgh 14yd 1895072 14:48</t>
  </si>
  <si>
    <t>newington 14yd enc 8:28</t>
  </si>
  <si>
    <t>loanhead 8yd 1895619 8:56</t>
  </si>
  <si>
    <t>harone</t>
  </si>
  <si>
    <t>riccarton 8yd 1896224 11:05</t>
  </si>
  <si>
    <t>penicuik</t>
  </si>
  <si>
    <t>newington 14yd 1895645  14:29</t>
  </si>
  <si>
    <t>main joinery</t>
  </si>
  <si>
    <t>bonnyrigg 8yd 1895348 15:41</t>
  </si>
  <si>
    <t xml:space="preserve">john mcdaid </t>
  </si>
  <si>
    <t xml:space="preserve"> 120/7 willowbrae road</t>
  </si>
  <si>
    <t>DAZ NISBET</t>
  </si>
  <si>
    <t>gilmore place 14yd 1883695</t>
  </si>
  <si>
    <t>prestongrange 14yd 1896394</t>
  </si>
  <si>
    <t xml:space="preserve"> ST22 MXK</t>
  </si>
  <si>
    <t>st johns road</t>
  </si>
  <si>
    <t>edinburgh ? 14yd enc 1895603 14:51</t>
  </si>
  <si>
    <t>shawfair 14yd 1895690 16:13</t>
  </si>
  <si>
    <t>2/5 New Orchardfield</t>
  </si>
  <si>
    <t>8-0159</t>
  </si>
  <si>
    <t>yunus</t>
  </si>
  <si>
    <t>Quartermile 14yd enc 1897513 10:38</t>
  </si>
  <si>
    <t xml:space="preserve">steven walker </t>
  </si>
  <si>
    <t>east lothian roofing</t>
  </si>
  <si>
    <t xml:space="preserve">ritchie morgan </t>
  </si>
  <si>
    <t>john duggan</t>
  </si>
  <si>
    <t>gecko glazing</t>
  </si>
  <si>
    <t>yARD</t>
  </si>
  <si>
    <t>alex hastie</t>
  </si>
  <si>
    <t>29 boswall terrace</t>
  </si>
  <si>
    <t xml:space="preserve"> lyon joinery</t>
  </si>
  <si>
    <t>28 murrayfield road</t>
  </si>
  <si>
    <t>gilmore place 14yd 1896142 14:40</t>
  </si>
  <si>
    <t>8/1/0156</t>
  </si>
  <si>
    <t>fraser avenue</t>
  </si>
  <si>
    <t>Quartermile 14yd 1897514 8:55</t>
  </si>
  <si>
    <t>oakmont joinery</t>
  </si>
  <si>
    <t>st andrews street 8yd 1896528 16:22</t>
  </si>
  <si>
    <t>newington 14yd enc 1890929</t>
  </si>
  <si>
    <t>canongate 14yd 1899080 15:14</t>
  </si>
  <si>
    <t>Meadows 8yd 1898970 15:43</t>
  </si>
  <si>
    <t>murrayburn gate 14yd 1898294</t>
  </si>
  <si>
    <t>stevie harper</t>
  </si>
  <si>
    <t>Wester Hailes 14yd 1899804 15:51</t>
  </si>
  <si>
    <t>jamie dick</t>
  </si>
  <si>
    <t>newington 14yd enc 1900896 8;47</t>
  </si>
  <si>
    <t>heriot watt 14yd 1900841 10:45</t>
  </si>
  <si>
    <t>ST22  MXK</t>
  </si>
  <si>
    <t>greenbank</t>
  </si>
  <si>
    <t>205/1  High Street, Portobello</t>
  </si>
  <si>
    <t>Heriot Watt 8yd 1900842</t>
  </si>
  <si>
    <t>millerhill 8yd 1901498 9:19</t>
  </si>
  <si>
    <t>Penicuik 14yd 1901501 14:19</t>
  </si>
  <si>
    <t>matt/mj joinery</t>
  </si>
  <si>
    <t>elevate roofing</t>
  </si>
  <si>
    <t>89 mountcastle drive north</t>
  </si>
  <si>
    <t>St Andrews St 14yd 1901046 16:17</t>
  </si>
  <si>
    <t>Simpson Loan 14yd enc 1899806</t>
  </si>
  <si>
    <t>Newington 14yd enc 1900897 8:20</t>
  </si>
  <si>
    <t>3 queen anne drive</t>
  </si>
  <si>
    <t>Cowans Close 14yd 1902137</t>
  </si>
  <si>
    <t>rillbank crescent 8yd 1902109</t>
  </si>
  <si>
    <t>landmark press</t>
  </si>
  <si>
    <t xml:space="preserve">unit 10 edgefield trade park </t>
  </si>
  <si>
    <t>Moray Place</t>
  </si>
  <si>
    <t>Tanfield 14yd 1901845 16:20</t>
  </si>
  <si>
    <t>GMA Air Con</t>
  </si>
  <si>
    <t>Royal Observatory, Blackford Hill</t>
  </si>
  <si>
    <t>205/2 Portobello High Street</t>
  </si>
  <si>
    <t>Almond Road 1902292</t>
  </si>
  <si>
    <t>david easton</t>
  </si>
  <si>
    <t>156 newbattle abbey crescent</t>
  </si>
  <si>
    <t>Penicuik 14yd  1901502</t>
  </si>
  <si>
    <t>Yard po0000042642</t>
  </si>
  <si>
    <t>Baberton 14yd 1902382 15:35pm</t>
  </si>
  <si>
    <t xml:space="preserve">morningside joinery </t>
  </si>
  <si>
    <t>10 wilkinson joinery</t>
  </si>
  <si>
    <t>14yd 1902266</t>
  </si>
  <si>
    <t xml:space="preserve">Murdoch  </t>
  </si>
  <si>
    <t>Murdoch - 14yd - Job Number: 1902564 - Linlithgow</t>
  </si>
  <si>
    <t xml:space="preserve">FN22 AXB Linlithgow 14yd 9:45 </t>
  </si>
  <si>
    <t>6 pittville street</t>
  </si>
  <si>
    <t>Murdoch - 14yd - Job Number: 1902J63 - Linlithgow</t>
  </si>
  <si>
    <t xml:space="preserve">14yd 1903129 </t>
  </si>
  <si>
    <t>aaron turner</t>
  </si>
  <si>
    <t>st andrews st 14yd 1902643 15:22</t>
  </si>
  <si>
    <t>coah hire edin</t>
  </si>
  <si>
    <t xml:space="preserve">115 lasswade road </t>
  </si>
  <si>
    <t>simpson loan 14yd enc 1903277 9:28</t>
  </si>
  <si>
    <t xml:space="preserve">kings buildings 14ydenc 1904394 10:46 </t>
  </si>
  <si>
    <t xml:space="preserve">alexandra gilfeather </t>
  </si>
  <si>
    <t>south street</t>
  </si>
  <si>
    <t>24/3 Shandon Place</t>
  </si>
  <si>
    <t>8 Morningside Place</t>
  </si>
  <si>
    <t>gilmore place 14yd 1902404</t>
  </si>
  <si>
    <t>silvanha</t>
  </si>
  <si>
    <t>Newington 14yd enc 1900901</t>
  </si>
  <si>
    <t>kirsten</t>
  </si>
  <si>
    <t>e16-009</t>
  </si>
  <si>
    <t>jay mckinnon</t>
  </si>
  <si>
    <t>wester hailes 8yd 1904624</t>
  </si>
  <si>
    <t>hume joinery</t>
  </si>
  <si>
    <t>st andrews street 8yd 1902645 16:00</t>
  </si>
  <si>
    <t>11 juniper park road</t>
  </si>
  <si>
    <t>grant lawrie</t>
  </si>
  <si>
    <t>tranent</t>
  </si>
  <si>
    <t>neil grant</t>
  </si>
  <si>
    <t>Quartermile 14yd enc 1902514 8:35</t>
  </si>
  <si>
    <t>fred</t>
  </si>
  <si>
    <t>penicuik 14yd 1905276</t>
  </si>
  <si>
    <t>armstrong's</t>
  </si>
  <si>
    <t>rhia holdings</t>
  </si>
  <si>
    <t xml:space="preserve">malcolm smith </t>
  </si>
  <si>
    <t>Murrayburn Gait 14 yard</t>
  </si>
  <si>
    <t>Quartermile 14yd enc 1902514 8.35</t>
  </si>
  <si>
    <t>Murrayburn  Gate14 yard
1905417</t>
  </si>
  <si>
    <t>darren/buildwork</t>
  </si>
  <si>
    <t>24 cleekim road</t>
  </si>
  <si>
    <t>jasmine cottage, the wynd</t>
  </si>
  <si>
    <t>jimmy doig</t>
  </si>
  <si>
    <t>17 drummohr avenue</t>
  </si>
  <si>
    <t>sandy robinson</t>
  </si>
  <si>
    <t>33/7 Barn Park</t>
  </si>
  <si>
    <t>41/A Montgomery Street</t>
  </si>
  <si>
    <t>edinburgh 14yd 1900898 8:05</t>
  </si>
  <si>
    <t>prestonpans 14yd 1904551</t>
  </si>
  <si>
    <t>44/6 oxgangs avenue</t>
  </si>
  <si>
    <t>lauriston place</t>
  </si>
  <si>
    <t>baberton 14yd 1906128 15.31</t>
  </si>
  <si>
    <t>Penicuik 14yd 1905276</t>
  </si>
  <si>
    <t>michael rae</t>
  </si>
  <si>
    <t>51 edmonstone terrace</t>
  </si>
  <si>
    <t>bob</t>
  </si>
  <si>
    <t>2 spylaw park</t>
  </si>
  <si>
    <t xml:space="preserve">ygm </t>
  </si>
  <si>
    <t>341 broomhouse road</t>
  </si>
  <si>
    <t>glebe house, main street</t>
  </si>
  <si>
    <t>3 lawfield steading</t>
  </si>
  <si>
    <t>36 riccarton mains road</t>
  </si>
  <si>
    <t>s1 joinery</t>
  </si>
  <si>
    <t>pat o'connell</t>
  </si>
  <si>
    <t>56 auld coal drive</t>
  </si>
  <si>
    <t>8-141/069</t>
  </si>
  <si>
    <t>lesley calvert</t>
  </si>
  <si>
    <t xml:space="preserve">graham </t>
  </si>
  <si>
    <t>connor keegan</t>
  </si>
  <si>
    <t>edin waverley 14yd 1906124</t>
  </si>
  <si>
    <t>wester hailes 14yd enc 1906222 13:58</t>
  </si>
  <si>
    <t>dave lance</t>
  </si>
  <si>
    <t>martin black</t>
  </si>
  <si>
    <t>70 dalhousie gardens</t>
  </si>
  <si>
    <t xml:space="preserve">kevin matthews </t>
  </si>
  <si>
    <t>8/1/0153</t>
  </si>
  <si>
    <t xml:space="preserve">3 buckstone green </t>
  </si>
  <si>
    <t>ospery property</t>
  </si>
  <si>
    <t>18 Leamington Terrace</t>
  </si>
  <si>
    <t xml:space="preserve">react 24 </t>
  </si>
  <si>
    <t>tower street</t>
  </si>
  <si>
    <t>Damp Docs</t>
  </si>
  <si>
    <t>Hodges Farm</t>
  </si>
  <si>
    <t>223A Ferry Road</t>
  </si>
  <si>
    <t>44 Scot Brae</t>
  </si>
  <si>
    <t>yard - cardboard WRT</t>
  </si>
  <si>
    <t>Loop - EEY</t>
  </si>
  <si>
    <t>Yard - waste  EEY</t>
  </si>
  <si>
    <t>61 EASTER DRYLAW PLACE</t>
  </si>
  <si>
    <t>Liam Walkinshaw</t>
  </si>
  <si>
    <t>10 Dobbies Road</t>
  </si>
  <si>
    <t>Yard Waste - WRT</t>
  </si>
  <si>
    <t>yard cardboard WRT</t>
  </si>
  <si>
    <t>YARD TIP - WASTE - WRT</t>
  </si>
  <si>
    <t xml:space="preserve">bethany </t>
  </si>
  <si>
    <t xml:space="preserve">ronnie law </t>
  </si>
  <si>
    <t>hamish calder</t>
  </si>
  <si>
    <t>79 the murrays</t>
  </si>
  <si>
    <t>3 durham grove</t>
  </si>
  <si>
    <t>38 Dryden Road</t>
  </si>
  <si>
    <t>Baberton Sol</t>
  </si>
  <si>
    <t>8 Chester Street</t>
  </si>
  <si>
    <t>millerhill road 8yd 1906892</t>
  </si>
  <si>
    <t>St Andrews Street 8yd 1906228</t>
  </si>
  <si>
    <t>riccarton 14yd enc 1905835 15:20</t>
  </si>
  <si>
    <t>raffe abdul</t>
  </si>
  <si>
    <t>e16-023</t>
  </si>
  <si>
    <t xml:space="preserve">7a drovers road </t>
  </si>
  <si>
    <t>gilmore place 14yd  1919943</t>
  </si>
  <si>
    <t>Tranent</t>
  </si>
  <si>
    <t>sj24 gao 1906143 14yd enc</t>
  </si>
  <si>
    <t>sj24 gao 1906144 14yd enc</t>
  </si>
  <si>
    <t>sj24 gao 14yd 1919708</t>
  </si>
  <si>
    <t>sj24 gao 14yd 1919923</t>
  </si>
  <si>
    <t>drumbryden ind estate</t>
  </si>
  <si>
    <t>EVOLVE</t>
  </si>
  <si>
    <t>15 LAURISTON PLACE</t>
  </si>
  <si>
    <t>STOVE INSTALLATION COMPANY</t>
  </si>
  <si>
    <t>HALMYRE LODGE</t>
  </si>
  <si>
    <t>kev jamison</t>
  </si>
  <si>
    <t xml:space="preserve">21cc group </t>
  </si>
  <si>
    <t>euan smith</t>
  </si>
  <si>
    <t xml:space="preserve">luke mclean </t>
  </si>
  <si>
    <t xml:space="preserve">ernie tindall </t>
  </si>
  <si>
    <t>Edinburgh Build</t>
  </si>
  <si>
    <t>Carricknowe Parkway</t>
  </si>
  <si>
    <t>wibdsor square 14yd enc 1919722</t>
  </si>
  <si>
    <t>Rosyth 14yd 1920168</t>
  </si>
  <si>
    <t>simpson loan 14yd enc 1919616</t>
  </si>
  <si>
    <t xml:space="preserve">boness 14yd enc 1920783 </t>
  </si>
  <si>
    <t>innes</t>
  </si>
  <si>
    <t>14-036</t>
  </si>
  <si>
    <t>west harbour road</t>
  </si>
  <si>
    <t>109 main street</t>
  </si>
  <si>
    <t>tom</t>
  </si>
  <si>
    <t>56 new swanston</t>
  </si>
  <si>
    <t>gilmour place 14yd 1920932 8:36</t>
  </si>
  <si>
    <t>quartermile 14yd enc 1919617 10:43</t>
  </si>
  <si>
    <t>d&amp;g developments</t>
  </si>
  <si>
    <t>newington 14yd enc 1920445</t>
  </si>
  <si>
    <t>Quartermile</t>
  </si>
  <si>
    <t>Cannongate 14yd 1921257 11:21</t>
  </si>
  <si>
    <t>west bryson</t>
  </si>
  <si>
    <t>wester hailes 14yd 1920769 16:13</t>
  </si>
  <si>
    <t>unit 18 camps industrial estate</t>
  </si>
  <si>
    <t>4 NN</t>
  </si>
  <si>
    <t>137 mountcastle cresent</t>
  </si>
  <si>
    <t>41 DOVECOT ROAD</t>
  </si>
  <si>
    <t>craig heath</t>
  </si>
  <si>
    <t>3 carsewell farm cottages</t>
  </si>
  <si>
    <t>684 old dalkeith road</t>
  </si>
  <si>
    <t>andy mcnuaght</t>
  </si>
  <si>
    <t xml:space="preserve">Quartermile 14yd enc 1920786 </t>
  </si>
  <si>
    <t xml:space="preserve">King's Buildings 14yd enc 1921423 </t>
  </si>
  <si>
    <t>ST22 MXX</t>
  </si>
  <si>
    <t>Calderwood 14yd 1922303</t>
  </si>
  <si>
    <t>edgdefield ind estate 8yd 1921266</t>
  </si>
  <si>
    <t xml:space="preserve">old pentland </t>
  </si>
  <si>
    <t>5 bankhead Crossway</t>
  </si>
  <si>
    <t>10 Easter Belmont Road</t>
  </si>
  <si>
    <t>core asbestos</t>
  </si>
  <si>
    <t>118 currievale drive</t>
  </si>
  <si>
    <t>8 HILLPARK WOOD</t>
  </si>
  <si>
    <t>BATHROOM COMPANY</t>
  </si>
  <si>
    <t>10 EASTER BELMONT ROAD</t>
  </si>
  <si>
    <t>41 LAUREL BANK</t>
  </si>
  <si>
    <t>Rollo Develop</t>
  </si>
  <si>
    <t>1 Torsance Road</t>
  </si>
  <si>
    <t xml:space="preserve">Quartermile 14yd enc 1920791 </t>
  </si>
  <si>
    <t>Gilmore Place 14yd 1922249 10:38</t>
  </si>
  <si>
    <t>5 lawfield steadings</t>
  </si>
  <si>
    <t>tile man</t>
  </si>
  <si>
    <t>old pentland</t>
  </si>
  <si>
    <t>D&amp;G Roof</t>
  </si>
  <si>
    <t>6 Dalton Court</t>
  </si>
  <si>
    <t>97-98 Princes Street</t>
  </si>
  <si>
    <t>Quartermile 14yd enc 1920792</t>
  </si>
  <si>
    <t>Baberton 14yd 1922354</t>
  </si>
  <si>
    <t>kirkliston 14yd 1924318  15:58</t>
  </si>
  <si>
    <t>tony wiring</t>
  </si>
  <si>
    <t>dalton's</t>
  </si>
  <si>
    <t>Mixed Scrap</t>
  </si>
  <si>
    <t>steven goff</t>
  </si>
  <si>
    <t>8b morningside place</t>
  </si>
  <si>
    <t>janiet reid</t>
  </si>
  <si>
    <t>16 cockpen terrace</t>
  </si>
  <si>
    <t>8A Broughton Place, EH1 3RX</t>
  </si>
  <si>
    <t>east newington place 14yd enc 1923340</t>
  </si>
  <si>
    <t>Lower Gilmore Pace 14yd 1922250</t>
  </si>
  <si>
    <t>heriot Watt Uni 14yd enc 1924268</t>
  </si>
  <si>
    <t>Windsor Square 14yd 1924863</t>
  </si>
  <si>
    <t>millerhill 8yd 1924055</t>
  </si>
  <si>
    <t>8/1/0154</t>
  </si>
  <si>
    <t>davie/built 2 plan</t>
  </si>
  <si>
    <t>danny</t>
  </si>
  <si>
    <t>90/4 Duddingston Road West</t>
  </si>
  <si>
    <t>Ratcliffe terrace</t>
  </si>
  <si>
    <t>Newington 14yd 1925204</t>
  </si>
  <si>
    <t>wester hailes 14yd 1925437</t>
  </si>
  <si>
    <t xml:space="preserve">44 SCOTBRAE - HAD 1 MATTRESS </t>
  </si>
  <si>
    <t>6/1/0115</t>
  </si>
  <si>
    <t>GMA Air Cond</t>
  </si>
  <si>
    <t>Royal Observatory</t>
  </si>
  <si>
    <t>Gilmore place 14yd 1925411</t>
  </si>
  <si>
    <t>east london street</t>
  </si>
  <si>
    <t>gareth</t>
  </si>
  <si>
    <t>Ross/Edin Build</t>
  </si>
  <si>
    <t>Quartermile 14yd 1923386</t>
  </si>
  <si>
    <t>si autobody</t>
  </si>
  <si>
    <t>r8-020</t>
  </si>
  <si>
    <t xml:space="preserve">Access </t>
  </si>
  <si>
    <t>andy stewart</t>
  </si>
  <si>
    <t>Neil Reid</t>
  </si>
  <si>
    <t>66 Eldindean Road and 11 Waugh Path</t>
  </si>
  <si>
    <t>Newington 14yd enc 1927079 8:11</t>
  </si>
  <si>
    <t>King's Buildings 14yd enc 1927138 9:34</t>
  </si>
  <si>
    <t>pilton drive 14yd enc</t>
  </si>
  <si>
    <t xml:space="preserve">east london street </t>
  </si>
  <si>
    <t>st andrews street 8yd 1927585 16:10</t>
  </si>
  <si>
    <t xml:space="preserve">grant stewart </t>
  </si>
  <si>
    <t>48 Third Street, EH22 4PZ</t>
  </si>
  <si>
    <t>Yard PO0000042923</t>
  </si>
  <si>
    <t>East London Street</t>
  </si>
  <si>
    <t>massimo</t>
  </si>
  <si>
    <t>stoodz</t>
  </si>
  <si>
    <t xml:space="preserve">kigsknowe </t>
  </si>
  <si>
    <t>gary/acorn</t>
  </si>
  <si>
    <t>mckenzie's</t>
  </si>
  <si>
    <t>shaun's lawns</t>
  </si>
  <si>
    <t>6-114</t>
  </si>
  <si>
    <t xml:space="preserve">penicuik foam wash </t>
  </si>
  <si>
    <t>4 PARR PLACE</t>
  </si>
  <si>
    <t>KAILZIE GARDENS</t>
  </si>
  <si>
    <t>LOOP - CARDBOARD</t>
  </si>
  <si>
    <t>LOOP WASTE</t>
  </si>
  <si>
    <t>PESHY</t>
  </si>
  <si>
    <t>TIMBER TECH JOINERY</t>
  </si>
  <si>
    <t>15 SALAMANCA CRES</t>
  </si>
  <si>
    <t>SOUSA BUILDING</t>
  </si>
  <si>
    <t>26 MANSION HOUSE RD</t>
  </si>
  <si>
    <t>JW GLAZING</t>
  </si>
  <si>
    <t>E14-001</t>
  </si>
  <si>
    <t xml:space="preserve">24 EASTER DRYLAW PLACE </t>
  </si>
  <si>
    <t>5 bankhead crossway n</t>
  </si>
  <si>
    <t>SCOTT</t>
  </si>
  <si>
    <t>41 ORCHARD BANK</t>
  </si>
  <si>
    <t>7 BURNBANK</t>
  </si>
  <si>
    <t xml:space="preserve">9 CAMMO GARDENS </t>
  </si>
  <si>
    <t>7/2 EAST CLAREMONT STREET</t>
  </si>
  <si>
    <t xml:space="preserve">ACLMO </t>
  </si>
  <si>
    <t xml:space="preserve">11 MAIN ST </t>
  </si>
  <si>
    <t>10 STONE AVE</t>
  </si>
  <si>
    <t>DALE MERCHANT</t>
  </si>
  <si>
    <t xml:space="preserve">4 RAMSAY CRESCENT </t>
  </si>
  <si>
    <t>Tile Man</t>
  </si>
  <si>
    <t>Gorebridge, EH23 4LZ</t>
  </si>
  <si>
    <t>8/6 Kimmerghame Place</t>
  </si>
  <si>
    <t>MURDOCH - 14YD - FN22 AXB - JOB NO 1929549</t>
  </si>
  <si>
    <t>MURDOCH - 14YD - SF74 XHM - CLARK CONTRCTS WINDSOR SQUARE - JN:1929245</t>
  </si>
  <si>
    <t>MCINALLY ls69 tbx</t>
  </si>
  <si>
    <t>SF74 XHM - 14YD - JN: 1930208</t>
  </si>
  <si>
    <t>DUNEIDEN STREET - JN:1928608 - FN22 AXB</t>
  </si>
  <si>
    <t>DREVER JOINERY</t>
  </si>
  <si>
    <t>gma air conditioning</t>
  </si>
  <si>
    <t>r4-002</t>
  </si>
  <si>
    <t>corey galloway</t>
  </si>
  <si>
    <t>telford road 14yd 1930552</t>
  </si>
  <si>
    <t>murrayburn gate 14yd 1930505</t>
  </si>
  <si>
    <t>baberton mains 14yd 1930650</t>
  </si>
  <si>
    <t xml:space="preserve">Hill Street </t>
  </si>
  <si>
    <t>children 1st</t>
  </si>
  <si>
    <t>sharon</t>
  </si>
  <si>
    <t>osprey property</t>
  </si>
  <si>
    <t>14- 021</t>
  </si>
  <si>
    <t xml:space="preserve">dalton's </t>
  </si>
  <si>
    <t>stephen walker</t>
  </si>
  <si>
    <t>9 Hanover Street</t>
  </si>
  <si>
    <t>Quarter Mile 14yd enc 1928353</t>
  </si>
  <si>
    <t>Livingston 8yd 1922320</t>
  </si>
  <si>
    <t>lower granton road</t>
  </si>
  <si>
    <t>Millerhill 14yd 1932275 16:10</t>
  </si>
  <si>
    <t>homeden newscapes</t>
  </si>
  <si>
    <t>michelle simpson</t>
  </si>
  <si>
    <t>D&amp;G DEVELOPMENTS</t>
  </si>
  <si>
    <t>1 dundard garden</t>
  </si>
  <si>
    <t>19 cairnbank gardens</t>
  </si>
  <si>
    <t>8-0117</t>
  </si>
  <si>
    <t>4-018</t>
  </si>
  <si>
    <t>63 blair road</t>
  </si>
  <si>
    <t xml:space="preserve">sousa building </t>
  </si>
  <si>
    <t>ross/edin build</t>
  </si>
  <si>
    <t>Quartermile 14yd enc 1928354</t>
  </si>
  <si>
    <t>Murrayburn Gate</t>
  </si>
  <si>
    <t>magdalene 8yd 1932833</t>
  </si>
  <si>
    <t>windsor square 14yd 1934560</t>
  </si>
  <si>
    <t>VIEWPOINT FLATS - 54 OGILVIE TERRACE</t>
  </si>
  <si>
    <t>7/14 Kimmerghame Terrace. EH4 2GH</t>
  </si>
  <si>
    <t>lower gilmore place 14yd 1933222</t>
  </si>
  <si>
    <t>Quarter M,ile 14yd enc 1929148</t>
  </si>
  <si>
    <t xml:space="preserve">john bruce </t>
  </si>
  <si>
    <t>power source</t>
  </si>
  <si>
    <t xml:space="preserve">R1 Properties </t>
  </si>
  <si>
    <t xml:space="preserve">phirney-hr cottage </t>
  </si>
  <si>
    <t>Yard PO0000043049</t>
  </si>
  <si>
    <t>muirhouse green road 14yd 1934705</t>
  </si>
  <si>
    <t>West Bryson</t>
  </si>
  <si>
    <t>St andrews street 14yd 1936845 16;02</t>
  </si>
  <si>
    <t>hpp plumbing &amp; heating</t>
  </si>
  <si>
    <t>brubtsfield hotel</t>
  </si>
  <si>
    <t>gma air cobditioning</t>
  </si>
  <si>
    <t xml:space="preserve">main joinery </t>
  </si>
  <si>
    <t>8a morningside place</t>
  </si>
  <si>
    <t>66 gilmore place 14yd 1933227</t>
  </si>
  <si>
    <t>Murrayburn Gate 14yd 1936616</t>
  </si>
  <si>
    <t>heriot watt 8yd 1935809</t>
  </si>
  <si>
    <t>Hill Street</t>
  </si>
  <si>
    <t>Crewe Toll 14yd enc 1936590 16;11</t>
  </si>
  <si>
    <t>Quartermile PO000043077</t>
  </si>
  <si>
    <t>lower gilmore place 14yd 1933228</t>
  </si>
  <si>
    <t>Pilton 14yd enc 1937196</t>
  </si>
  <si>
    <t>kings buildings 14yd enc 1936701</t>
  </si>
  <si>
    <t>ross wilson</t>
  </si>
  <si>
    <t>b-</t>
  </si>
  <si>
    <t>simpson loan 14yd enc 1929152</t>
  </si>
  <si>
    <t>east newington place 14yd enc 1934643</t>
  </si>
  <si>
    <t>waverley station 14yd enc 1936697</t>
  </si>
  <si>
    <t>st22 mkx</t>
  </si>
  <si>
    <t>aj build &amp; design</t>
  </si>
  <si>
    <t>double hedges park</t>
  </si>
  <si>
    <t>alex cartwright</t>
  </si>
  <si>
    <t>g lyon joinery</t>
  </si>
  <si>
    <t xml:space="preserve">ruth swan </t>
  </si>
  <si>
    <t>14-124</t>
  </si>
  <si>
    <t>angus</t>
  </si>
  <si>
    <t>???????? edinburgh 1940744</t>
  </si>
  <si>
    <t>26 princess mary road</t>
  </si>
  <si>
    <t>35 pentland crescent</t>
  </si>
  <si>
    <t>Quartermile 14yd enc 1934407</t>
  </si>
  <si>
    <t xml:space="preserve">high street </t>
  </si>
  <si>
    <t>b-023</t>
  </si>
  <si>
    <t>15 fairfield gardens</t>
  </si>
  <si>
    <t>castle terrace 14yd 1940008</t>
  </si>
  <si>
    <t>Comfort Plumbing</t>
  </si>
  <si>
    <t>32 Sandport St</t>
  </si>
  <si>
    <t>loanhead 8yd 1940690</t>
  </si>
  <si>
    <t>Unti 1 Edgefield Trade Park</t>
  </si>
  <si>
    <t>Unti 1 Edgefield Trade park</t>
  </si>
  <si>
    <t>Jost prop</t>
  </si>
  <si>
    <t>31 St Stephens St</t>
  </si>
  <si>
    <t>8a corrennie gardens</t>
  </si>
  <si>
    <t>jack fraser</t>
  </si>
  <si>
    <t>nicola keenan</t>
  </si>
  <si>
    <t>dumbryden ind estae</t>
  </si>
  <si>
    <t>Wester Hailes 14yd 1941094</t>
  </si>
  <si>
    <t>Sheaf Construction</t>
  </si>
  <si>
    <t>50 Laverockbank Road</t>
  </si>
  <si>
    <t>jordan drysdale</t>
  </si>
  <si>
    <t>clarendon contracts</t>
  </si>
  <si>
    <t>8yd 1934563</t>
  </si>
  <si>
    <t>14yd 1941594</t>
  </si>
  <si>
    <t>Quartermile 14yd enc 1934608</t>
  </si>
  <si>
    <t>Sheaf Constr</t>
  </si>
  <si>
    <t>sharon rogerson</t>
  </si>
  <si>
    <t>Billing Address</t>
  </si>
  <si>
    <t>Email</t>
  </si>
  <si>
    <t>Invoice Type</t>
  </si>
  <si>
    <t>Full Name</t>
  </si>
  <si>
    <t>Shipping Address</t>
  </si>
  <si>
    <t>Account Balance</t>
  </si>
  <si>
    <t xml:space="preserve"> Morningside Joinery</t>
  </si>
  <si>
    <t>07900 901301</t>
  </si>
  <si>
    <t>10 Wilkinson Drive, Edinburgh, EH17 8HQ</t>
  </si>
  <si>
    <t>0131 331 4509</t>
  </si>
  <si>
    <t>6 Old Deans Road, Bathgate EH48 1JU</t>
  </si>
  <si>
    <t>info@21ccgroup.com</t>
  </si>
  <si>
    <t>3rd Degree Plumbing &amp; Heating</t>
  </si>
  <si>
    <t xml:space="preserve"> 07815 904775</t>
  </si>
  <si>
    <t>3 Quarryfoot Gardens
Bonnyrigg EH19 2DH</t>
  </si>
  <si>
    <t>info@3rddegreeplumbingandheating.co.uk</t>
  </si>
  <si>
    <t>A MacDonald Joinery (AMJ)</t>
  </si>
  <si>
    <t xml:space="preserve"> 07823 776271</t>
  </si>
  <si>
    <t>63 Mayburn Avenue
Loanhead EH20 9EL</t>
  </si>
  <si>
    <t>amacdonaldjoinery@gmail.com</t>
  </si>
  <si>
    <t>A W Jenkinson Wood Waste Ltd</t>
  </si>
  <si>
    <t xml:space="preserve"> 01506 829880</t>
  </si>
  <si>
    <t>Carriden Ind Estate
Bridgeness Road
Bo'ness EH51 9LH</t>
  </si>
  <si>
    <t>gerry.burns@awjwoodwaste.co.uk</t>
  </si>
  <si>
    <t>4 Almondview Office Park
Livingston EH54 6SF</t>
  </si>
  <si>
    <t>karenm@a1automotive.co.uk</t>
  </si>
  <si>
    <t>7 Niven's Knowe Road, Loanhead EH20 9AU</t>
  </si>
  <si>
    <t>carolyn@aaronglen.com</t>
  </si>
  <si>
    <t>Carolyn</t>
  </si>
  <si>
    <t>AB Mearns</t>
  </si>
  <si>
    <t>07792 942056</t>
  </si>
  <si>
    <t>Andy Mearns</t>
  </si>
  <si>
    <t>55 Bangor Road</t>
  </si>
  <si>
    <t>ABC Mimi Coach Hire</t>
  </si>
  <si>
    <t xml:space="preserve"> 07768 653 205</t>
  </si>
  <si>
    <t>Yard 2B
Dalhousie Business Park
Bonnyrigg EH19 3HY</t>
  </si>
  <si>
    <t>info@abcminicoach.com</t>
  </si>
  <si>
    <t>Alan Urquhart</t>
  </si>
  <si>
    <t>14-15 Cadzow Place
Edinburgh EH7 5SN</t>
  </si>
  <si>
    <t>peldavies@hotmail.com</t>
  </si>
  <si>
    <t>Phil</t>
  </si>
  <si>
    <t>7894557166</t>
  </si>
  <si>
    <t>3rd Floor 207 Region Street
London W1B 3HH</t>
  </si>
  <si>
    <t>jess@acendigital.com</t>
  </si>
  <si>
    <t>Jess</t>
  </si>
  <si>
    <t>242 Portobello High Street
Portobello EH15 2AT</t>
  </si>
  <si>
    <t>info@acornservices.com</t>
  </si>
  <si>
    <t>Adele Laird</t>
  </si>
  <si>
    <t>16 Castlelaw Court
EH26 8BS</t>
  </si>
  <si>
    <t>adele_laird_69@hotmail.co.uk</t>
  </si>
  <si>
    <t>Aftab</t>
  </si>
  <si>
    <t xml:space="preserve"> 07588 595589</t>
  </si>
  <si>
    <t>93 Meadowhouse Road
Corstorphine</t>
  </si>
  <si>
    <t>jodee@amplesna</t>
  </si>
  <si>
    <t>AG Skips</t>
  </si>
  <si>
    <t>7801433639</t>
  </si>
  <si>
    <t>21 Eskview Crescent
Musselburgh EH21 6NU</t>
  </si>
  <si>
    <t>agskiphire@btinternet.com</t>
  </si>
  <si>
    <t>Aiden Moffat</t>
  </si>
  <si>
    <t>Airtex Structural Height Specialists Ltd</t>
  </si>
  <si>
    <t xml:space="preserve"> 07875 369628</t>
  </si>
  <si>
    <t>28A South Quarry Boulevard
Gorebridge EH23 4GL</t>
  </si>
  <si>
    <t>david.ritchie@airtex.co.uk</t>
  </si>
  <si>
    <t>David Ritchie</t>
  </si>
  <si>
    <t>38 Gilmerton Dykes Crescent Edinburgh EH17 8JS</t>
  </si>
  <si>
    <t>Alan Kinghorn &amp; Son</t>
  </si>
  <si>
    <t xml:space="preserve">0131 664 9014 </t>
  </si>
  <si>
    <t>81 Moredun Park Gardens,Edinburgh ,EH17 7LQ</t>
  </si>
  <si>
    <t>robert@alankinghornandson.co.uk</t>
  </si>
  <si>
    <t>Alan MacDonald</t>
  </si>
  <si>
    <t xml:space="preserve"> 07787 735448</t>
  </si>
  <si>
    <t>1 Little John Road</t>
  </si>
  <si>
    <t>Alastair Kilgour</t>
  </si>
  <si>
    <t>7833256119</t>
  </si>
  <si>
    <t>12 Maryfield Place
EH19 3BQ</t>
  </si>
  <si>
    <t>alastair.kilgour@googlemail.com</t>
  </si>
  <si>
    <t>Albany Street Developments Ltd</t>
  </si>
  <si>
    <t xml:space="preserve"> 07961 876319</t>
  </si>
  <si>
    <t>Flat 3/2
7 Bath Street
Glasgow G2 1HS</t>
  </si>
  <si>
    <t>jimandjanice@aol.com</t>
  </si>
  <si>
    <t>Jim Smith</t>
  </si>
  <si>
    <t>Alden Dsouza</t>
  </si>
  <si>
    <t xml:space="preserve"> 07595 750079</t>
  </si>
  <si>
    <t>5 Ashgrove Gardens
Loanhead EH20 9GA</t>
  </si>
  <si>
    <t>aldendenzil@gmail.com</t>
  </si>
  <si>
    <t>Aldo Cullhaj</t>
  </si>
  <si>
    <t>24 Dalum Loan
EH20 9LL</t>
  </si>
  <si>
    <t>maintenance.edinburgh@pointahotel.com</t>
  </si>
  <si>
    <t>Alex Cox</t>
  </si>
  <si>
    <t>1314497106</t>
  </si>
  <si>
    <t>20 Cherry Tree Park
Balerno EH14 5AJ</t>
  </si>
  <si>
    <t>xcalex2@btinternet.com</t>
  </si>
  <si>
    <t>Alexander Hamilton</t>
  </si>
  <si>
    <t>157 Deanswood Park
Livingston EH54 8NZ</t>
  </si>
  <si>
    <t>irvine.scotty8@yahoo.com</t>
  </si>
  <si>
    <t>Ali 1</t>
  </si>
  <si>
    <t>Ali Adams</t>
  </si>
  <si>
    <t>7414877863</t>
  </si>
  <si>
    <t>35 Borthwick Castle Terrace</t>
  </si>
  <si>
    <t>aliadams010@gmail.com</t>
  </si>
  <si>
    <t>Ali Tek</t>
  </si>
  <si>
    <t>7414212114</t>
  </si>
  <si>
    <t>1 Newbyth Mews
EH17 8ZJ</t>
  </si>
  <si>
    <t>besiktascarsi1@hotmail.com</t>
  </si>
  <si>
    <t>Alistair Montgomery</t>
  </si>
  <si>
    <t>7770939538</t>
  </si>
  <si>
    <t>5 Cadwell Grove
EH234NQ</t>
  </si>
  <si>
    <t>allymonty@gmail.com</t>
  </si>
  <si>
    <t>Aljonoli Ltd</t>
  </si>
  <si>
    <t xml:space="preserve"> 07813 749133</t>
  </si>
  <si>
    <t>jamesadie@btinternet.com</t>
  </si>
  <si>
    <t>Jon</t>
  </si>
  <si>
    <t>All About Gardens Scotland</t>
  </si>
  <si>
    <t xml:space="preserve"> 07749 461929</t>
  </si>
  <si>
    <t>2A Burnbank
Straiton EH20 9NB</t>
  </si>
  <si>
    <t>allaboutgardensscotland@yahoo.com</t>
  </si>
  <si>
    <t>Allan Aitken</t>
  </si>
  <si>
    <t xml:space="preserve"> 07462 816285</t>
  </si>
  <si>
    <t>285 Broomhouse Road
Edinburgh EH11 3UR</t>
  </si>
  <si>
    <t>al_aitken@outlook.com</t>
  </si>
  <si>
    <t>Allan Hay Roofing</t>
  </si>
  <si>
    <t xml:space="preserve"> 07753 441554</t>
  </si>
  <si>
    <t>Seafield House
Bilston EH29 9RQ</t>
  </si>
  <si>
    <t>info@allanhayroofingandbuilding.co.uk</t>
  </si>
  <si>
    <t>Allan's Garage</t>
  </si>
  <si>
    <t>Newtonloan Garage
Gorebridge EH23 4LZ</t>
  </si>
  <si>
    <t>garage@allansgroup.co.uk</t>
  </si>
  <si>
    <t>15 James Young Road
Bathgate West Lothian EH48 2UP</t>
  </si>
  <si>
    <t>alphaelectricalcontracts@gmail.com</t>
  </si>
  <si>
    <t>07977 825699</t>
  </si>
  <si>
    <t>48 St James View, Penicuik, EH26 9DY</t>
  </si>
  <si>
    <t>info@heightspecialist.co.uk</t>
  </si>
  <si>
    <t>AM Properties Bonnyrigg Ltd</t>
  </si>
  <si>
    <t xml:space="preserve"> 07831 352759</t>
  </si>
  <si>
    <t>Unit 7 Dalhousie Bus Park
Carrington Road
Bonnyrigg EH19 3HY</t>
  </si>
  <si>
    <t>alan@ampropertiesgroup.co.uk</t>
  </si>
  <si>
    <t>Amy Ross</t>
  </si>
  <si>
    <t>7713161016</t>
  </si>
  <si>
    <t>16 Dougal Place
EH22 5PX</t>
  </si>
  <si>
    <t>amyy_ross@aol.com</t>
  </si>
  <si>
    <t>Andrea Stewart</t>
  </si>
  <si>
    <t xml:space="preserve"> 07454 099507</t>
  </si>
  <si>
    <t>26E Dreghorn Drive
Edinburgh EH13 9NZ</t>
  </si>
  <si>
    <t>andreaxstewart@hotmail.co.uk</t>
  </si>
  <si>
    <t>Andrei Visan</t>
  </si>
  <si>
    <t xml:space="preserve"> 07787 454441</t>
  </si>
  <si>
    <t>53/1 Crewe Road West
Edinburgh EH5 2PD</t>
  </si>
  <si>
    <t>visanandreioficial@gmail.com</t>
  </si>
  <si>
    <t>Andrew 1</t>
  </si>
  <si>
    <t>07770757976</t>
  </si>
  <si>
    <t>Andrew Napier</t>
  </si>
  <si>
    <t xml:space="preserve"> 07743 478504</t>
  </si>
  <si>
    <t>28 Lawrie Terrace
Loanhead EH20 9AR</t>
  </si>
  <si>
    <t>andrewjnapier@hotmail.co.uk</t>
  </si>
  <si>
    <t>Andrew White</t>
  </si>
  <si>
    <t>7983433454</t>
  </si>
  <si>
    <t>52 Marchbank Drive
EH14 7ER</t>
  </si>
  <si>
    <t>52ancwhite@gmail.com</t>
  </si>
  <si>
    <t>210 Glasgow Road Edinburgh EH12 9BW</t>
  </si>
  <si>
    <t>andymcnaught13@gmail.com</t>
  </si>
  <si>
    <t>Aneta Duczkowska</t>
  </si>
  <si>
    <t>32 Charles Street
Penicuik EH26 0HH</t>
  </si>
  <si>
    <t>aneta.duczkowska@gmail.com</t>
  </si>
  <si>
    <t>Angela Miller</t>
  </si>
  <si>
    <t xml:space="preserve"> 07825 612699</t>
  </si>
  <si>
    <t>5 Eighth Street
Newtongrange Midlothian EH22 4JP</t>
  </si>
  <si>
    <t>angela@abacusaccountancy.co.uk</t>
  </si>
  <si>
    <t>Angela Williamson</t>
  </si>
  <si>
    <t xml:space="preserve"> 07876 628866</t>
  </si>
  <si>
    <t>Farmhouse Nursery
Halmyre Mains EH46 7BX</t>
  </si>
  <si>
    <t>angela.countrykids@gmail.com</t>
  </si>
  <si>
    <t>Annette Short</t>
  </si>
  <si>
    <t>1315394426</t>
  </si>
  <si>
    <t>12 Broomhouse Avenue
EH11 3UN</t>
  </si>
  <si>
    <t>ashortedi@gmail.com</t>
  </si>
  <si>
    <t>Annie 1</t>
  </si>
  <si>
    <t>07472 181880</t>
  </si>
  <si>
    <t>18 goodtrees gardens eh17 7ry</t>
  </si>
  <si>
    <t>Anthony Whitelaw</t>
  </si>
  <si>
    <t xml:space="preserve"> 07542 383407</t>
  </si>
  <si>
    <t>17 Gibralter Gardens
Dalkeith EH22 1EG</t>
  </si>
  <si>
    <t>anthony.acbuilders@gmail.com</t>
  </si>
  <si>
    <t>ANW Transport</t>
  </si>
  <si>
    <t>7956670764</t>
  </si>
  <si>
    <t>4/1 Butlerfield Industrial Estate
EH19 3JQ</t>
  </si>
  <si>
    <t>michelle@anwtransport.com</t>
  </si>
  <si>
    <t>7895809577</t>
  </si>
  <si>
    <t>105 The Murrays Brae
EH17 8UJ</t>
  </si>
  <si>
    <t>archplastering@live.co.uk</t>
  </si>
  <si>
    <t>47 Marchmont Crescent
Edinburgh</t>
  </si>
  <si>
    <t>accounts@armstronggardens.co.uk</t>
  </si>
  <si>
    <t>Fraser</t>
  </si>
  <si>
    <t>Ash Developments</t>
  </si>
  <si>
    <t>07817 558179</t>
  </si>
  <si>
    <t>info@ashdev.co.uk</t>
  </si>
  <si>
    <t>Ashley Carr</t>
  </si>
  <si>
    <t>6 Mallenburn Drive, EH19 3SB</t>
  </si>
  <si>
    <t>33 Craighouse Terrace
Edinburgh EH10 5LH</t>
  </si>
  <si>
    <t>annew@randolphhill.com</t>
  </si>
  <si>
    <t>Ann</t>
  </si>
  <si>
    <t>Aspen Joinery</t>
  </si>
  <si>
    <t>07768 161777</t>
  </si>
  <si>
    <t>69 Edmonstone Terrace
Danderhall EH22 1QF</t>
  </si>
  <si>
    <t>contact@aspenjoineryandglazing.co.uk</t>
  </si>
  <si>
    <t>Audrene Foley</t>
  </si>
  <si>
    <t>9 Westhouses Drive
Mayfield EH22 5QT</t>
  </si>
  <si>
    <t>audrene.foley@gmail.com</t>
  </si>
  <si>
    <t>3B Ormiston Terrace, Edinburgh, EH12 7SJ</t>
  </si>
  <si>
    <t>info@auraprojects.co.uk</t>
  </si>
  <si>
    <t>6 Manse Street
Edinburgh EH12 7TR</t>
  </si>
  <si>
    <t>info@bandlroofing.co.uk</t>
  </si>
  <si>
    <t>sam@babertonsolutions.co.uk</t>
  </si>
  <si>
    <t>Sam</t>
  </si>
  <si>
    <t>BAJ Properties</t>
  </si>
  <si>
    <t xml:space="preserve"> 07989 408171</t>
  </si>
  <si>
    <t>7 Station Road
Newtongrange EH22 4NB</t>
  </si>
  <si>
    <t>digitalhd@aol.com</t>
  </si>
  <si>
    <t>8 Kew Terrace
Edinburgh EH12 5JE</t>
  </si>
  <si>
    <t>isobel@thebathroomcompany.co.uk</t>
  </si>
  <si>
    <t>enquiries@bearpropertymaintenance.com</t>
  </si>
  <si>
    <t>Paddy</t>
  </si>
  <si>
    <t>Becky Crawford</t>
  </si>
  <si>
    <t xml:space="preserve"> 07494 826094</t>
  </si>
  <si>
    <t>23A Clovenstone Park
Wester Hailes</t>
  </si>
  <si>
    <t>beckycrawford1999@gmail.com</t>
  </si>
  <si>
    <t>Bennett's Scotland</t>
  </si>
  <si>
    <t xml:space="preserve"> 0131 442 3395</t>
  </si>
  <si>
    <t>1 Bankhead Broadway
Edinburgh EH11 4DB</t>
  </si>
  <si>
    <t>tommacdonald@bennettsedinburgh.com</t>
  </si>
  <si>
    <t>Benson Roofing Services</t>
  </si>
  <si>
    <t xml:space="preserve"> 07935 620159</t>
  </si>
  <si>
    <t>34 Broomhouse Street South
Edinburgh EH11 3TW</t>
  </si>
  <si>
    <t>wayne1178@hotmail.com</t>
  </si>
  <si>
    <t>Wayne Benson</t>
  </si>
  <si>
    <t>Bespoke Gardens</t>
  </si>
  <si>
    <t xml:space="preserve"> 07592 695233</t>
  </si>
  <si>
    <t>21 Wakefield Avenue
Edinburgh EH7 6TL</t>
  </si>
  <si>
    <t>info@bespokegardensltd.co.uk</t>
  </si>
  <si>
    <t>29 Merchiston Park</t>
  </si>
  <si>
    <t>billyduffy123@yahoo.com</t>
  </si>
  <si>
    <t>Billy Lee</t>
  </si>
  <si>
    <t>07359 114517</t>
  </si>
  <si>
    <t>Banned</t>
  </si>
  <si>
    <t>142 Captains Road
Edinburgh EH17 8DX</t>
  </si>
  <si>
    <t>billy.mclean07@btinternet.com</t>
  </si>
  <si>
    <t>Blackwatch  Developments</t>
  </si>
  <si>
    <t xml:space="preserve"> 07534 156241</t>
  </si>
  <si>
    <t>Blaikie Tree Services</t>
  </si>
  <si>
    <t>7554014524</t>
  </si>
  <si>
    <t>Unit 7 Turnhouse Court
Brownrigg Yards
Newbridge EH28 8TQ</t>
  </si>
  <si>
    <t>blaikietreeservices@gmail.com</t>
  </si>
  <si>
    <t>3 Speedwell Avenue
Danderhall Midlothian EH22 1RA</t>
  </si>
  <si>
    <t>blairsmith09@googlemail.com</t>
  </si>
  <si>
    <t>Blair SmithH</t>
  </si>
  <si>
    <t>7506811590</t>
  </si>
  <si>
    <t>7 Pentland Terrace
EH260EG</t>
  </si>
  <si>
    <t>blair_no9@hotmail.co.uk</t>
  </si>
  <si>
    <t>Blue Green Landscapes</t>
  </si>
  <si>
    <t>7986153220</t>
  </si>
  <si>
    <t>108 Comiston Road
Edinburgh EH10 5QL</t>
  </si>
  <si>
    <t>info@bluegreenlandscapes.co.uk</t>
  </si>
  <si>
    <t>Jack Verran</t>
  </si>
  <si>
    <t>22 Porterfield Crescent Penicuik EH26 OFP</t>
  </si>
  <si>
    <t>info@braehill.co.uk</t>
  </si>
  <si>
    <t>Brian Campbell</t>
  </si>
  <si>
    <t>77 The Loan
Loanhead EH20 9AG</t>
  </si>
  <si>
    <t>david@bbc-ltd.co.uk</t>
  </si>
  <si>
    <t>David</t>
  </si>
  <si>
    <t>Brian Cameron</t>
  </si>
  <si>
    <t>3 Gosford Road
Longniddrie EH32 0LF</t>
  </si>
  <si>
    <t>Brian Forsyth</t>
  </si>
  <si>
    <t xml:space="preserve"> 07908 587855</t>
  </si>
  <si>
    <t>22 Fernieside Avenue
Edinburgh EH17 7DN</t>
  </si>
  <si>
    <t>brian-forsyth@hotmail.com</t>
  </si>
  <si>
    <t>Brian Hill</t>
  </si>
  <si>
    <t xml:space="preserve"> 07860 582990</t>
  </si>
  <si>
    <t>28 Brixwold Drive
Bonnyrigg EH19 3FE</t>
  </si>
  <si>
    <t>b.hill151@btinternet.com</t>
  </si>
  <si>
    <t>Ramsay Colliery
Engine Road
Loanhead EH20 9RF</t>
  </si>
  <si>
    <t>enquiries@wasteworxltd.co.uk</t>
  </si>
  <si>
    <t>Brian Stewart</t>
  </si>
  <si>
    <t xml:space="preserve"> 07581 227243</t>
  </si>
  <si>
    <t>50B John Street
Penicuik EH26 8AA</t>
  </si>
  <si>
    <t>brianstewart08@hotmail.com</t>
  </si>
  <si>
    <t>Broatch Construction Ltd</t>
  </si>
  <si>
    <t xml:space="preserve"> 07849 480400</t>
  </si>
  <si>
    <t>Bridgemoor Farm
Lockerbie DG11 1TB</t>
  </si>
  <si>
    <t>admin@broatchconstruction.com</t>
  </si>
  <si>
    <t>David Broatch</t>
  </si>
  <si>
    <t xml:space="preserve"> 07719 774520</t>
  </si>
  <si>
    <t>41 Heatherwood
Seafield EH47 7BX</t>
  </si>
  <si>
    <t>heggieorama@googlemail.com</t>
  </si>
  <si>
    <t>Mark Heggie</t>
  </si>
  <si>
    <t>33 Longstone Gardens
Edinburgh EH14 2BE</t>
  </si>
  <si>
    <t>built2plan@gmail.com</t>
  </si>
  <si>
    <t>Paul Graham</t>
  </si>
  <si>
    <t>22 Woodburn Place
Dalkeith EH22 2HZ</t>
  </si>
  <si>
    <t>c-plus@mail.com</t>
  </si>
  <si>
    <t>Connor Dyet</t>
  </si>
  <si>
    <t>235 Eskhill
Penicuik EH26 8DF</t>
  </si>
  <si>
    <t>info@candjgas.co.uk</t>
  </si>
  <si>
    <t>Cammy Munro</t>
  </si>
  <si>
    <t>Cairnhill Structures</t>
  </si>
  <si>
    <t xml:space="preserve"> 07770 662674</t>
  </si>
  <si>
    <t>Sun Works
Waverley Street
Coatbridge ML5 2BE</t>
  </si>
  <si>
    <t>neil@cairnhillstructures.co.uk</t>
  </si>
  <si>
    <t>Callum Hope</t>
  </si>
  <si>
    <t xml:space="preserve"> 07769 327243</t>
  </si>
  <si>
    <t>458 Old Dalkeith Road
EH129BY</t>
  </si>
  <si>
    <t>callumhope1994@hotmail.co.uk</t>
  </si>
  <si>
    <t>Calum Gallagher</t>
  </si>
  <si>
    <t xml:space="preserve"> 07787 434788</t>
  </si>
  <si>
    <t>45 Hay Drive
Edinburgh EH16 4AG</t>
  </si>
  <si>
    <t>calumcharlesgallagher@outlook.com</t>
  </si>
  <si>
    <t>captivate creative</t>
  </si>
  <si>
    <t>01506 896621</t>
  </si>
  <si>
    <t>Unit 41 Geddes House Kirkton North EH54 6GU</t>
  </si>
  <si>
    <t>Care4u 247 Ltd</t>
  </si>
  <si>
    <t>Unit 6, 122 Giles Street
Edinburgh EH6 7BZ</t>
  </si>
  <si>
    <t>danny.mushayi@care4u247.co.uk</t>
  </si>
  <si>
    <t>Daniel Mushayi</t>
  </si>
  <si>
    <t>07505489038</t>
  </si>
  <si>
    <t>Chris</t>
  </si>
  <si>
    <t>Carole</t>
  </si>
  <si>
    <t>12 Russell Drive
Bathgate EH48 2GG</t>
  </si>
  <si>
    <t>carole@secureairparks.com</t>
  </si>
  <si>
    <t>Caroline Drynan</t>
  </si>
  <si>
    <t>7989292231</t>
  </si>
  <si>
    <t>45 Park Avenue
EH25 9SE</t>
  </si>
  <si>
    <t>caroline.jack@sky.com</t>
  </si>
  <si>
    <t>enquiries@carlyleconstructionco.co.uk</t>
  </si>
  <si>
    <t>Unit 2
37 Roseburn Street
Edinburgh EH12 5PE</t>
  </si>
  <si>
    <t>accounts@cedar-developments.com</t>
  </si>
  <si>
    <t>Joe McGee</t>
  </si>
  <si>
    <t>Central Car Auctions</t>
  </si>
  <si>
    <t xml:space="preserve"> 0141 773 6000</t>
  </si>
  <si>
    <t>44 Easterhouse Road
Baillieston Glasgow G69 6BL</t>
  </si>
  <si>
    <t>Charlie Iron Coaches</t>
  </si>
  <si>
    <t>Chris Moyes</t>
  </si>
  <si>
    <t xml:space="preserve"> 07730 571072</t>
  </si>
  <si>
    <t>38 Toll House Neuk
Tranent EH33 2QU</t>
  </si>
  <si>
    <t>moyzs_encore@yahoo.co.uk</t>
  </si>
  <si>
    <t>Christopher Thomson</t>
  </si>
  <si>
    <t>7591817146</t>
  </si>
  <si>
    <t>187 Drumbrae Drive
Edinburgh EH4 7SN</t>
  </si>
  <si>
    <t>capitalmums69@hotmail.co.uk</t>
  </si>
  <si>
    <t>Churchill Roofing</t>
  </si>
  <si>
    <t>7980756661</t>
  </si>
  <si>
    <t>churchillleadspecialist@hotmail.com</t>
  </si>
  <si>
    <t>Claymore Lock &amp; Safe Co  Ltd</t>
  </si>
  <si>
    <t>1620829550</t>
  </si>
  <si>
    <t>3 Hardgate
Haddington East Lothian EH41 3JW</t>
  </si>
  <si>
    <t>claymorelock@gmail.com</t>
  </si>
  <si>
    <t>Graeme McDonald</t>
  </si>
  <si>
    <t>10 Baird Square' East Calder</t>
  </si>
  <si>
    <t>Jordyn Sherrin</t>
  </si>
  <si>
    <t>120a Straiton Road
Loanhead Midlothian EH20 9NP</t>
  </si>
  <si>
    <t>cmccallum.roofer@gmail.com</t>
  </si>
  <si>
    <t>Mr Connor McCallum</t>
  </si>
  <si>
    <t>Colin  Turnball</t>
  </si>
  <si>
    <t>7958676649</t>
  </si>
  <si>
    <t>31a Queens Park Avenue
EH8 7EA</t>
  </si>
  <si>
    <t>colint4@virginmedia.com</t>
  </si>
  <si>
    <t>Colin Turnball</t>
  </si>
  <si>
    <t>Colin Campbell Sports</t>
  </si>
  <si>
    <t xml:space="preserve"> 07545 697375</t>
  </si>
  <si>
    <t>68 Inverleith Row
Edinburgh EH3 5LT</t>
  </si>
  <si>
    <t>accounts@colincampbellsports.com</t>
  </si>
  <si>
    <t>Colin Kerr</t>
  </si>
  <si>
    <t xml:space="preserve"> 07718 081 744</t>
  </si>
  <si>
    <t>12 Grosvenor Crescent
Edinburgh EH12 5EL</t>
  </si>
  <si>
    <t>ckerr01@hotmail.co.uk</t>
  </si>
  <si>
    <t>Unit 13 Ramsay Colliery
Engine Road
Loanhead EH20 9RF</t>
  </si>
  <si>
    <t>collinsbuilding51@gmail.com</t>
  </si>
  <si>
    <t>Conner McLeod Roofing &amp; Building</t>
  </si>
  <si>
    <t xml:space="preserve"> 07944 416478</t>
  </si>
  <si>
    <t>connermcleod1994@gmail.com</t>
  </si>
  <si>
    <t>Conner McLeod</t>
  </si>
  <si>
    <t>Connor Combe</t>
  </si>
  <si>
    <t xml:space="preserve"> 07912 878613</t>
  </si>
  <si>
    <t>38 Northfield Farm Avenue
Edinburgh EH8 7QN</t>
  </si>
  <si>
    <t>nicolagallagher-x@hotmail.com</t>
  </si>
  <si>
    <t>Cost Effective Catering</t>
  </si>
  <si>
    <t xml:space="preserve"> 07855 516955</t>
  </si>
  <si>
    <t>20 Blackford Hill View
Edinburgh EH9 3HD</t>
  </si>
  <si>
    <t>Chris@haggishostels.co.uk</t>
  </si>
  <si>
    <t>Craig Drummond</t>
  </si>
  <si>
    <t>7305581058</t>
  </si>
  <si>
    <t>2 Bankhead Avenue
Airdrie ML6 8JJ</t>
  </si>
  <si>
    <t>drummond630@yahoo.co.uk</t>
  </si>
  <si>
    <t>19 Balgreen Rd, Edinburgh EH11 2RZ</t>
  </si>
  <si>
    <t>craig@craiggordonbuildingservices.com</t>
  </si>
  <si>
    <t>Craig Hume</t>
  </si>
  <si>
    <t>07817 594180</t>
  </si>
  <si>
    <t>59 Hermitage Park Grove
Edinburgh EH6 8DX</t>
  </si>
  <si>
    <t>craighumejoinery@hotmail.com</t>
  </si>
  <si>
    <t>Craig Lindsay</t>
  </si>
  <si>
    <t xml:space="preserve"> 07775 877296</t>
  </si>
  <si>
    <t>12 Bonnybank Court
Gorebridge EH23 4DB</t>
  </si>
  <si>
    <t>cdlimprovements@gmail.com</t>
  </si>
  <si>
    <t>Craig Robertson</t>
  </si>
  <si>
    <t>7751632892</t>
  </si>
  <si>
    <t>14 Bankton Terrace
Prestonpans East Lothian EH32 9EY</t>
  </si>
  <si>
    <t>crobertson1@live.co.uk</t>
  </si>
  <si>
    <t>07539 989733</t>
  </si>
  <si>
    <t>102 Gilmerton Dykes Crescent
Edinburgh EH17 8JN</t>
  </si>
  <si>
    <t>accounts@crescent-builders.co.uk</t>
  </si>
  <si>
    <t>Ryan Moore</t>
  </si>
  <si>
    <t>Crescent Retail Design</t>
  </si>
  <si>
    <t xml:space="preserve"> 01376 515556</t>
  </si>
  <si>
    <t>162 Enterprise Court
Eastways
Witham CM8 3YS</t>
  </si>
  <si>
    <t>Dannielle@crescentretaildesign.co.uk</t>
  </si>
  <si>
    <t>15 Millholm Gardens
Bonnyrigg EH19 3SH</t>
  </si>
  <si>
    <t>ctdjoinery@hotmail.co.uk</t>
  </si>
  <si>
    <t>Curtis Wood</t>
  </si>
  <si>
    <t xml:space="preserve"> 07889 584344</t>
  </si>
  <si>
    <t>3 Queen Street
Edinburgh EH2 1JE</t>
  </si>
  <si>
    <t>curtis@woodbuildingservices.com</t>
  </si>
  <si>
    <t>Custom Build Solutions Ltd</t>
  </si>
  <si>
    <t xml:space="preserve"> 07597 510754
 07908302335</t>
  </si>
  <si>
    <t>207 St Johns Road
Corstorphine Edinburgh EH12 7UU</t>
  </si>
  <si>
    <t>info@custombuildsolutionsltd.co.uk</t>
  </si>
  <si>
    <t>Paul and Danny</t>
  </si>
  <si>
    <t>D W Joiners Ltd</t>
  </si>
  <si>
    <t xml:space="preserve"> 07973 438295</t>
  </si>
  <si>
    <t>42 Dalsetter Avenue
Glasgow G15 8TE</t>
  </si>
  <si>
    <t>dwjoiners@hotmail.co.uk</t>
  </si>
  <si>
    <t>Dalhousie Properties</t>
  </si>
  <si>
    <t>Dalhousie Business Park
Bonnyrigg H19 3HY</t>
  </si>
  <si>
    <t>nicola@dalhousieproperties.co.uk</t>
  </si>
  <si>
    <t>2 Anderson Place
Bonnington Bond
Edinburgh EH6 5NP</t>
  </si>
  <si>
    <t>info@dampdoctorsgroup.co.uk</t>
  </si>
  <si>
    <t>Dale Gilfinnan</t>
  </si>
  <si>
    <t xml:space="preserve"> 07939 461038</t>
  </si>
  <si>
    <t>49/4 Burdiehouse Street
Edinburgh EH17 8HE</t>
  </si>
  <si>
    <t>ckdpavingandlandscaping1@gmail.com</t>
  </si>
  <si>
    <t>dannyburns79@hotmail.com</t>
  </si>
  <si>
    <t>Daniel M Sandor</t>
  </si>
  <si>
    <t xml:space="preserve"> 07554 686380</t>
  </si>
  <si>
    <t>2/1 16 Bouverie Street
Glasgow G14 0PE</t>
  </si>
  <si>
    <t>daniel.m.sandor@gmail.com</t>
  </si>
  <si>
    <t>Daniel M Sandor for Maria</t>
  </si>
  <si>
    <t>Daniel Southam</t>
  </si>
  <si>
    <t xml:space="preserve"> 07760 210609</t>
  </si>
  <si>
    <t>26 Bloomfield Crescent
Edinburgh EH12 7LT</t>
  </si>
  <si>
    <t>daniels2009@hotmail.co.uk</t>
  </si>
  <si>
    <t>Danielle  Turnball</t>
  </si>
  <si>
    <t>7720376287</t>
  </si>
  <si>
    <t>38 Damselfly road
EH17 8XG</t>
  </si>
  <si>
    <t>dd_martin777@hotmail.com</t>
  </si>
  <si>
    <t>Danielle Turnball</t>
  </si>
  <si>
    <t>Danielle Jamieson</t>
  </si>
  <si>
    <t>10 Forth View Crescent
Currie EH14 5QZ</t>
  </si>
  <si>
    <t>danielle.jamieson@mercer.com</t>
  </si>
  <si>
    <t>Darren Fitzpatrick</t>
  </si>
  <si>
    <t xml:space="preserve"> 07940 952997</t>
  </si>
  <si>
    <t>27 Lauriston Street
Edinburgh EH3 9DQ</t>
  </si>
  <si>
    <t>darren@innov8renovations.co.uk</t>
  </si>
  <si>
    <t>Dave</t>
  </si>
  <si>
    <t>7773016519</t>
  </si>
  <si>
    <t>64 Bughtlin Park
Edinburgh EH12 8UT</t>
  </si>
  <si>
    <t>wrenjoinery@outlook.com</t>
  </si>
  <si>
    <t>1315399015</t>
  </si>
  <si>
    <t>89 Park Grove Road
Edinburgh EH4 7RN</t>
  </si>
  <si>
    <t>David McGee</t>
  </si>
  <si>
    <t>David Brown</t>
  </si>
  <si>
    <t xml:space="preserve"> 07961 677006</t>
  </si>
  <si>
    <t>17 Charterhall Grove
Edinburgh EH9 3HU</t>
  </si>
  <si>
    <t>davbro40@yahoo.co.uk</t>
  </si>
  <si>
    <t>7815916241</t>
  </si>
  <si>
    <t>34 Edward Wynd
Edinburgh EH17 8XW</t>
  </si>
  <si>
    <t>info@dliddlejoinery.co.uk</t>
  </si>
  <si>
    <t>David Logan</t>
  </si>
  <si>
    <t>7513123547</t>
  </si>
  <si>
    <t>2 Mallard Walk</t>
  </si>
  <si>
    <t>post4david@hotmail.co.uk</t>
  </si>
  <si>
    <t>David Stephen</t>
  </si>
  <si>
    <t>7973433092</t>
  </si>
  <si>
    <t>13 Kingsknowe Park
Edinburgh</t>
  </si>
  <si>
    <t>david@westmill.info</t>
  </si>
  <si>
    <t>19 Parkhead Crescent
EH11 4RY</t>
  </si>
  <si>
    <t>gardenmonkey28@hotmail.com</t>
  </si>
  <si>
    <t>David Wood.</t>
  </si>
  <si>
    <t>David Wood..</t>
  </si>
  <si>
    <t xml:space="preserve"> 07720 395970</t>
  </si>
  <si>
    <t>25 Redcroft Street
Danderhall EH22 1RB</t>
  </si>
  <si>
    <t>Davy Gray</t>
  </si>
  <si>
    <t xml:space="preserve"> 07568 450373</t>
  </si>
  <si>
    <t>43 Howdenhall Court
Edinburgh EH16 6UZ</t>
  </si>
  <si>
    <t>mulletfish@gmail.com</t>
  </si>
  <si>
    <t>31-32 West Preston Street
Edinburgh EH8 9PY</t>
  </si>
  <si>
    <t>info@dcmconstruction.co.uk</t>
  </si>
  <si>
    <t>Dean Gemmell</t>
  </si>
  <si>
    <t>53 Hunter Grove
Bathgate EH48 1NN</t>
  </si>
  <si>
    <t>deangemmell@gmail.com</t>
  </si>
  <si>
    <t>Dean Smith</t>
  </si>
  <si>
    <t xml:space="preserve"> 07368 173933</t>
  </si>
  <si>
    <t>8 The Lane
Whitecraig</t>
  </si>
  <si>
    <t>Unit 3 Pentland Industrial Estate, Loanhead EH20 9QH</t>
  </si>
  <si>
    <t>enquires@devineenergy.co.uk</t>
  </si>
  <si>
    <t>craftyjohn@tiscali.co.uk</t>
  </si>
  <si>
    <t>John Findlay</t>
  </si>
  <si>
    <t>DO NOT USE Gavin Brock Plastering</t>
  </si>
  <si>
    <t xml:space="preserve"> 07891 868375</t>
  </si>
  <si>
    <t>gavinbrock0131@gmail.com</t>
  </si>
  <si>
    <t>DO NOT USE Sherbrook Management</t>
  </si>
  <si>
    <t>Fax: Onyx
 07780442900</t>
  </si>
  <si>
    <t>14 Meadowbank Avenue
Edinburgh EH8 7AP</t>
  </si>
  <si>
    <t>brian@edinburghkitchens.com</t>
  </si>
  <si>
    <t>Brian Paul Cameron</t>
  </si>
  <si>
    <t>Domus Joinery Work</t>
  </si>
  <si>
    <t xml:space="preserve"> 07766 523208</t>
  </si>
  <si>
    <t>28 Gardeners Crescent
Edinburgh</t>
  </si>
  <si>
    <t>ianhamilton@joinerywork.com</t>
  </si>
  <si>
    <t>Ian Hamilton</t>
  </si>
  <si>
    <t>Donna Stirling</t>
  </si>
  <si>
    <t xml:space="preserve"> 07889 841935</t>
  </si>
  <si>
    <t>4 Fa-side Terrace
Wallyford East Lothian EH21 8AP</t>
  </si>
  <si>
    <t>donnastirling@btinternet.com</t>
  </si>
  <si>
    <t>Donnelly Property</t>
  </si>
  <si>
    <t xml:space="preserve"> 07921 238669</t>
  </si>
  <si>
    <t>29 Mountcastle Terrace
Edinburgh EH8 7SQ</t>
  </si>
  <si>
    <t>pauldonnellyjoinery@yahoo.co.uk</t>
  </si>
  <si>
    <t>Dough Re Mi</t>
  </si>
  <si>
    <t xml:space="preserve"> 07758 823345</t>
  </si>
  <si>
    <t>Unit 71 Peffer Place
Edinburgh EH16 4BB</t>
  </si>
  <si>
    <t>bread@doughremi.co.uk</t>
  </si>
  <si>
    <t>Dougie</t>
  </si>
  <si>
    <t xml:space="preserve"> 07979 533957</t>
  </si>
  <si>
    <t>90 Gilmerton Place
Edinburgh EH17 8TR</t>
  </si>
  <si>
    <t>info@greenplumbers.co.uk</t>
  </si>
  <si>
    <t>Unit 13A Edgefield Road
Loanhead Midlothian EH20 9TB</t>
  </si>
  <si>
    <t>dovetailedinburgh@gmail.com</t>
  </si>
  <si>
    <t>David Dovetail</t>
  </si>
  <si>
    <t>dtjalltrades@gmail.com</t>
  </si>
  <si>
    <t>Danny Thomas</t>
  </si>
  <si>
    <t>Sherwood Industrial Estate, Bonnyrigg EH19 3LW</t>
  </si>
  <si>
    <t>info@earth-tech.co.uk</t>
  </si>
  <si>
    <t>East Lothian Children and Families</t>
  </si>
  <si>
    <t>7391848510</t>
  </si>
  <si>
    <t>Randall House
Macmerry Business Park
Tranent EH33 1RW</t>
  </si>
  <si>
    <t>psgfamilies@gmail.com</t>
  </si>
  <si>
    <t>1A Kirkhill Terrace
Gorebridge EH23 4LL</t>
  </si>
  <si>
    <t>edward_ebl1989@yahoo.co.uk</t>
  </si>
  <si>
    <t>Eddie Conroy</t>
  </si>
  <si>
    <t>Jonny Hayes</t>
  </si>
  <si>
    <t>Edinburgh Property Renovations</t>
  </si>
  <si>
    <t>7812040799</t>
  </si>
  <si>
    <t>15 Woodhall Avenue
EH14 5BU</t>
  </si>
  <si>
    <t>edinburghpropertyrenovations@gmail.com</t>
  </si>
  <si>
    <t>21 Prestonfield Crescent
Edinburgh EH16 5EN</t>
  </si>
  <si>
    <t>enquiries@edinburghroofcompany.com</t>
  </si>
  <si>
    <t>Darryl</t>
  </si>
  <si>
    <t>58 Mayfield Road
Edinburgh EH9 2NH</t>
  </si>
  <si>
    <t>info@edinburghroofingservices.com</t>
  </si>
  <si>
    <t>Steven Jardine</t>
  </si>
  <si>
    <t>Edinburgh Waste Management</t>
  </si>
  <si>
    <t xml:space="preserve"> 0131603 4621</t>
  </si>
  <si>
    <t>Pure Office, Bonnington Bond
2 Anderson Place
Edinburgh EH6 5NP</t>
  </si>
  <si>
    <t>info@edinburghwastemanagement.com</t>
  </si>
  <si>
    <t>Eileen O'Donnell</t>
  </si>
  <si>
    <t>7801651084</t>
  </si>
  <si>
    <t>Barncluith Road
Hamilton ML3 7UG</t>
  </si>
  <si>
    <t>eodonnell2794@icloud.com</t>
  </si>
  <si>
    <t>Elaine Charters</t>
  </si>
  <si>
    <t>7989667858</t>
  </si>
  <si>
    <t>35 Baberton Mains Gardens
EH14 3BY</t>
  </si>
  <si>
    <t>info@elainecharters.com</t>
  </si>
  <si>
    <t>Eli Solutions</t>
  </si>
  <si>
    <t xml:space="preserve"> 07895 328417</t>
  </si>
  <si>
    <t>Flat 7, 9 Burdock Road
South Queensferry EH30 9AX</t>
  </si>
  <si>
    <t>Info@eli-solutions.com</t>
  </si>
  <si>
    <t>EMR Ltd</t>
  </si>
  <si>
    <t xml:space="preserve"> Rachel.armstrong@emrgroup.com
 01698 42905</t>
  </si>
  <si>
    <t>Kirklee Road
Bellshill Lanarkshire ML4 2QW</t>
  </si>
  <si>
    <t>Rachel.armstrong@emrgroup.com</t>
  </si>
  <si>
    <t>Rachel</t>
  </si>
  <si>
    <t>Evan Dewar</t>
  </si>
  <si>
    <t xml:space="preserve"> 07859 711786</t>
  </si>
  <si>
    <t>44 Westfield Road
Edinburgh EH11 2QB</t>
  </si>
  <si>
    <t>evandewar1@btinternet.com</t>
  </si>
  <si>
    <t>9a Bankhead Medway
Edinburgh EH11 4BY</t>
  </si>
  <si>
    <t>info@evolutioncontractors.com</t>
  </si>
  <si>
    <t>Ewa Przeeiorka</t>
  </si>
  <si>
    <t xml:space="preserve"> 07597 975513</t>
  </si>
  <si>
    <t>164 Gilmerton Dykes Crescent
Edinburgh EH17 8JJ</t>
  </si>
  <si>
    <t>gabiewa@yahoo.co.uk</t>
  </si>
  <si>
    <t>Felix Thuemmler</t>
  </si>
  <si>
    <t xml:space="preserve"> 07873 220962 Paul
 07757 798230</t>
  </si>
  <si>
    <t>4/4 McEwan Square
Edinburgh EH3 8EL</t>
  </si>
  <si>
    <t>info@grangelandscaping.co.uk</t>
  </si>
  <si>
    <t>Fine build Solutions</t>
  </si>
  <si>
    <t>7824827230</t>
  </si>
  <si>
    <t>62 Sydney Terrace
EH7 6SW</t>
  </si>
  <si>
    <t>office@finebuildsolutions.co.uk</t>
  </si>
  <si>
    <t>forbesroofingservices@hotmail.com</t>
  </si>
  <si>
    <t>Force Building</t>
  </si>
  <si>
    <t xml:space="preserve"> 07964 521749</t>
  </si>
  <si>
    <t>32 Briory Bank
Haddingon EH41 4AB</t>
  </si>
  <si>
    <t>admin@forthbuilding.co.uk</t>
  </si>
  <si>
    <t>David Ogilvie</t>
  </si>
  <si>
    <t>FPJ Developments/ GDA Construction</t>
  </si>
  <si>
    <t xml:space="preserve"> 07713 283178</t>
  </si>
  <si>
    <t>71 Lorne Street</t>
  </si>
  <si>
    <t>fpjdevelopments@gmail.com</t>
  </si>
  <si>
    <t>Gary Judge</t>
  </si>
  <si>
    <t>G K Glazing Ltd</t>
  </si>
  <si>
    <t xml:space="preserve"> 07789 006310</t>
  </si>
  <si>
    <t>88 Buckstone Road
Edinburgh EH10 6UT</t>
  </si>
  <si>
    <t>gkglazing@gmail.com</t>
  </si>
  <si>
    <t>Gary Keanie</t>
  </si>
  <si>
    <t>bills.!8r2w7.x8jilsawkczst294@xerofiles.com</t>
  </si>
  <si>
    <t>Derek Welsh</t>
  </si>
  <si>
    <t>Gareth</t>
  </si>
  <si>
    <t xml:space="preserve"> 07901 200019</t>
  </si>
  <si>
    <t>114 Swanston Muir</t>
  </si>
  <si>
    <t>vergallaconstructions@yahoo.com</t>
  </si>
  <si>
    <t>Gary  Mitchell</t>
  </si>
  <si>
    <t>gm.joinery@yahoo.com</t>
  </si>
  <si>
    <t>Gary Mitchell</t>
  </si>
  <si>
    <t>Gary  Sorrell</t>
  </si>
  <si>
    <t xml:space="preserve"> 07944 123202</t>
  </si>
  <si>
    <t>30 Spylaw Street
Edinburgh EH13 0JT</t>
  </si>
  <si>
    <t>orders@edinburghsbuilder.com</t>
  </si>
  <si>
    <t>Gary Sorrell</t>
  </si>
  <si>
    <t>Gary Montgomery</t>
  </si>
  <si>
    <t>7917052972</t>
  </si>
  <si>
    <t>48 Moffat Walk
Tranent East Lothian EH33 2QL</t>
  </si>
  <si>
    <t>garymontgomery06@gmail.com</t>
  </si>
  <si>
    <t>Gary Shearer</t>
  </si>
  <si>
    <t xml:space="preserve"> 07715 971 789</t>
  </si>
  <si>
    <t>30 Mansfield Avenue
Newtongrange EH22 4SJ</t>
  </si>
  <si>
    <t>garyshearer91@hotmail.co.uk</t>
  </si>
  <si>
    <t>Gavin Borthwick</t>
  </si>
  <si>
    <t xml:space="preserve"> 07368 589 925</t>
  </si>
  <si>
    <t>101 Norman Rise
Livingston</t>
  </si>
  <si>
    <t>gavinborthwick88@hotmail.com</t>
  </si>
  <si>
    <t>Gavin Mathison</t>
  </si>
  <si>
    <t xml:space="preserve"> 07950 023813</t>
  </si>
  <si>
    <t>Midlothian Innovation Centre
Roslin EH25 9RE</t>
  </si>
  <si>
    <t>gavin@gmlandsolutions.co.uk</t>
  </si>
  <si>
    <t>GB Motors</t>
  </si>
  <si>
    <t>1312296326</t>
  </si>
  <si>
    <t>1a View Forth Terrace
EH10 4LH</t>
  </si>
  <si>
    <t>office@gbmotorsscotland.com</t>
  </si>
  <si>
    <t>Geeraf decorators</t>
  </si>
  <si>
    <t>07879330015</t>
  </si>
  <si>
    <t>14/8 North hillhouse field EH6 6HU</t>
  </si>
  <si>
    <t>info@geeraf.co.uk</t>
  </si>
  <si>
    <t>Raf Krzysiak</t>
  </si>
  <si>
    <t>Geomar Services</t>
  </si>
  <si>
    <t xml:space="preserve"> 07946 441250</t>
  </si>
  <si>
    <t>55 Easter Drylaw Place
Edinburgh</t>
  </si>
  <si>
    <t>mtelus@yahoo.co.uk</t>
  </si>
  <si>
    <t>Marcin Telus</t>
  </si>
  <si>
    <r>
      <rPr>
        <rFont val="Arial"/>
        <color rgb="FF000000"/>
        <sz val="13.0"/>
      </rPr>
      <t>Georgian Sash and Case</t>
    </r>
  </si>
  <si>
    <t>7 Longstone Terrace, Edinburgh, EH14 2AL</t>
  </si>
  <si>
    <t>Greig Hogarth</t>
  </si>
  <si>
    <t>69 High Street
East Linton EH40 3BQ</t>
  </si>
  <si>
    <t>info@garyhastieroofing.co.uk</t>
  </si>
  <si>
    <t>Gilespie</t>
  </si>
  <si>
    <t>Gintare Da Silva</t>
  </si>
  <si>
    <t>7450580396</t>
  </si>
  <si>
    <t>88 Granby Avenue
EH54 6LD</t>
  </si>
  <si>
    <t>gintaredasilva@gmail.com</t>
  </si>
  <si>
    <t>Unit 4 Butlerfield Industrial Estate, Bonnyrigg, EH19 3JQ</t>
  </si>
  <si>
    <t>hattie@glasshouseevents.com</t>
  </si>
  <si>
    <t>Hattie Nicol</t>
  </si>
  <si>
    <t>Halmyre Lodge
West Linton EH46 7BX</t>
  </si>
  <si>
    <t>gshiell@hotmail.co.uk</t>
  </si>
  <si>
    <t>Graham</t>
  </si>
  <si>
    <t>7469253596</t>
  </si>
  <si>
    <t>cdryburgh08@aol.com</t>
  </si>
  <si>
    <t>Graham Harper</t>
  </si>
  <si>
    <t xml:space="preserve"> 07708 935378</t>
  </si>
  <si>
    <t>6 Cherry Tree Park
Balerno</t>
  </si>
  <si>
    <t>eh145aq@gmail.com</t>
  </si>
  <si>
    <t>Graham Danny Harper</t>
  </si>
  <si>
    <t>Graham Houliston</t>
  </si>
  <si>
    <t>131 Drum Street
Edinburgh EH17 8RJ</t>
  </si>
  <si>
    <t>WAHContracts@blueyonder.co.uk</t>
  </si>
  <si>
    <t>Graham Juniperlea</t>
  </si>
  <si>
    <t xml:space="preserve"> 07836 559895</t>
  </si>
  <si>
    <t>21 Young Street
Edinburgh EH2 4HU</t>
  </si>
  <si>
    <t>info@edinburghpreservation.co.uk</t>
  </si>
  <si>
    <t>Grant Armstrong</t>
  </si>
  <si>
    <t>7377718611</t>
  </si>
  <si>
    <t>West Shore Business Centre
EH5 1QT</t>
  </si>
  <si>
    <t>grant@lucidblackltd.co.uk</t>
  </si>
  <si>
    <t>12 Ferguson GrN EH21</t>
  </si>
  <si>
    <t>12 Ferguson Grn eh21</t>
  </si>
  <si>
    <t>Grant Masterton</t>
  </si>
  <si>
    <t>7811394630</t>
  </si>
  <si>
    <t>27 Newlands
Kirknewton EH27 8LR</t>
  </si>
  <si>
    <t>derek@masterhouses.co.uk</t>
  </si>
  <si>
    <t>24 Fox Spring Rise
Edinburgh EH10 6NE</t>
  </si>
  <si>
    <t>hello@greenbathroom.co.uk</t>
  </si>
  <si>
    <t>Garry Small</t>
  </si>
  <si>
    <t>service@greenstoneenergy.co.uk</t>
  </si>
  <si>
    <t>Marc</t>
  </si>
  <si>
    <t>140 Queensferry Road
Edinburgh EH4 2BG</t>
  </si>
  <si>
    <t>rm@greenspace-landscapes.co.uk</t>
  </si>
  <si>
    <t>Ruairh</t>
  </si>
  <si>
    <t>Grigor Mitchell</t>
  </si>
  <si>
    <t xml:space="preserve"> 07736 452 790</t>
  </si>
  <si>
    <t>46 Relugas Road
Edinburgh EH9 2LZ</t>
  </si>
  <si>
    <t>info@grigormitchell.co.uk</t>
  </si>
  <si>
    <t>Growing Families</t>
  </si>
  <si>
    <t>07824 442746</t>
  </si>
  <si>
    <t>1 Shotts Road
Fauldhouse
Bathgate EH47 9DL</t>
  </si>
  <si>
    <t>gtmconstruction@outlook.com</t>
  </si>
  <si>
    <t>adagrosa@tiscali.co.uk</t>
  </si>
  <si>
    <t>56 Craigathie Road, Roslin,EH25 9BG</t>
  </si>
  <si>
    <t>Richard Easton</t>
  </si>
  <si>
    <t>32/3 Firhill Drive
Edinburgh EH13 9ET</t>
  </si>
  <si>
    <t>info@hd2developments.uk</t>
  </si>
  <si>
    <t>I Grant Contractors</t>
  </si>
  <si>
    <t xml:space="preserve"> 07725 127648</t>
  </si>
  <si>
    <t>6 Forrest Place
Armadale West Lothian EH48 2GY
United Kingdom</t>
  </si>
  <si>
    <t>iangrant241@gmail.com</t>
  </si>
  <si>
    <t>Ian Grant</t>
  </si>
  <si>
    <t>Ian Henderson</t>
  </si>
  <si>
    <t xml:space="preserve"> 07494 604927</t>
  </si>
  <si>
    <t>7 Whitehouse Road
Gorebridge EH23 4FF</t>
  </si>
  <si>
    <t>ianhenderson7@hotmail.co.uk</t>
  </si>
  <si>
    <t>Ian McNicoll</t>
  </si>
  <si>
    <t>18 East Kilingate Place
Edinburgh</t>
  </si>
  <si>
    <t>lapsmcnicoll@hotmail.co.uk</t>
  </si>
  <si>
    <t>8 Golf Drive
Port Seton EH32 0EF</t>
  </si>
  <si>
    <t>imajine2020@outlook.com</t>
  </si>
  <si>
    <t>IMMS Security</t>
  </si>
  <si>
    <t xml:space="preserve"> Greig 07957 201582
Fax: 0131 664 5052
 07967 207032 - David</t>
  </si>
  <si>
    <t>mail@imms.org.uk</t>
  </si>
  <si>
    <t>David Carlin</t>
  </si>
  <si>
    <t>Innes Zenati</t>
  </si>
  <si>
    <t xml:space="preserve"> 07856 427715</t>
  </si>
  <si>
    <t>21 Castle View
Port Seton EH32 0EN</t>
  </si>
  <si>
    <t>innes_zenati@yahoo.co.uk</t>
  </si>
  <si>
    <t>Innov8</t>
  </si>
  <si>
    <t>07940 952997</t>
  </si>
  <si>
    <t>Darren</t>
  </si>
  <si>
    <t>3 Mucklets Court
Musselburgh EH21 6SP</t>
  </si>
  <si>
    <t>info@lothiantradeservices.co.uk</t>
  </si>
  <si>
    <t>David Gordon</t>
  </si>
  <si>
    <t>Insulated Render Systems</t>
  </si>
  <si>
    <t xml:space="preserve"> 01236 754500
 07794 413110</t>
  </si>
  <si>
    <t>74 Glencraig Street
Airdrie ML6 9AS</t>
  </si>
  <si>
    <t>invoices@irsscotland.com</t>
  </si>
  <si>
    <t>Pat McKenna</t>
  </si>
  <si>
    <t>IQ Fire &amp; Security</t>
  </si>
  <si>
    <t xml:space="preserve"> 07786 178 343</t>
  </si>
  <si>
    <t>40 Burdiehouse Road
Edinburgh EH17 8XA</t>
  </si>
  <si>
    <t>kevin@theiqcompany.com</t>
  </si>
  <si>
    <t>Kevin Brocklehurst</t>
  </si>
  <si>
    <t>Michael</t>
  </si>
  <si>
    <t>Isobel Lane</t>
  </si>
  <si>
    <t>7791626892</t>
  </si>
  <si>
    <t>17 Bangholm Loan
EH5 3AH</t>
  </si>
  <si>
    <t>isobel@kiltane.com</t>
  </si>
  <si>
    <t>J B Pate &amp; Sons</t>
  </si>
  <si>
    <t xml:space="preserve"> 01875 830217
 07753 779181</t>
  </si>
  <si>
    <t>2 Toxside Farm Cottages
Gorebridge EH23 4SZ</t>
  </si>
  <si>
    <t>gordonp1996@hotmail.com</t>
  </si>
  <si>
    <t>Gordon Pate</t>
  </si>
  <si>
    <t>J M Builders</t>
  </si>
  <si>
    <t xml:space="preserve"> 07970 874508</t>
  </si>
  <si>
    <t>58 Caiystone Terrace
Edinburgh EH10 6SW</t>
  </si>
  <si>
    <t>jmbuilders.edinburgh@gmail.com</t>
  </si>
  <si>
    <t>James McCallum</t>
  </si>
  <si>
    <t>J M Coachworks</t>
  </si>
  <si>
    <t>7706175089</t>
  </si>
  <si>
    <t>46 The Harbour
Port Seton</t>
  </si>
  <si>
    <t>jmcoachworks@icloud.com</t>
  </si>
  <si>
    <t>Jack Drummond</t>
  </si>
  <si>
    <t xml:space="preserve"> 07521 077214</t>
  </si>
  <si>
    <t>31/5 Lauriston Place
Edinburgh EH3 9EN</t>
  </si>
  <si>
    <t>jayd29@live.com</t>
  </si>
  <si>
    <t>Jack Hamilton (Monzo)</t>
  </si>
  <si>
    <t xml:space="preserve"> 07546 337448</t>
  </si>
  <si>
    <t>hamiltonjjack@icloud.com</t>
  </si>
  <si>
    <t>Jack Nicol</t>
  </si>
  <si>
    <t xml:space="preserve"> 07932 697 094</t>
  </si>
  <si>
    <t>14A Wymet Gardens
Dalkeith EH22 1FL</t>
  </si>
  <si>
    <t>cuttingedge_gardenservices@hotmail.com</t>
  </si>
  <si>
    <t>Jackie Anderson</t>
  </si>
  <si>
    <t>7979751194</t>
  </si>
  <si>
    <t>43 Corstorphine Bank Drive
Edinburgh EH12 8RH</t>
  </si>
  <si>
    <t>weejacks76@gmail.com</t>
  </si>
  <si>
    <t>81 Belgrave Place
Edinburgh EH4 3AN</t>
  </si>
  <si>
    <t>james.scott@spceltd.co.uk</t>
  </si>
  <si>
    <t>Hailes House
12 Hailes Street
Edinburgh EH3 9NF</t>
  </si>
  <si>
    <t>accounts@jamesbreck.co.uk</t>
  </si>
  <si>
    <t>James Dickson &amp; Son</t>
  </si>
  <si>
    <t xml:space="preserve"> 07947 879234</t>
  </si>
  <si>
    <t>West Harbour Road
Cockenzie West Lothian EH32 0HX</t>
  </si>
  <si>
    <t>pamela_zenati@yahoo.co.uk</t>
  </si>
  <si>
    <t>Pamela Zenati</t>
  </si>
  <si>
    <t>James Thompson</t>
  </si>
  <si>
    <t xml:space="preserve"> 07739 351940</t>
  </si>
  <si>
    <t>5 East Craigs Wynd
Edinburgh EH12 8HJ</t>
  </si>
  <si>
    <t>jamesthompson9@hotmail.com</t>
  </si>
  <si>
    <t>Jamie</t>
  </si>
  <si>
    <t xml:space="preserve"> 07709 633 912</t>
  </si>
  <si>
    <t>81 Muirpark Road
Tranent EH33 2PA</t>
  </si>
  <si>
    <t>jambogoodluck@gmail.com</t>
  </si>
  <si>
    <t>Jamie Steven</t>
  </si>
  <si>
    <t xml:space="preserve"> 07809 382953</t>
  </si>
  <si>
    <t>28 South Quarry Boulevard
Gorebridge EH23 4GL</t>
  </si>
  <si>
    <t>adelle_tracey@hotmail.co.uk</t>
  </si>
  <si>
    <t>Jamie Whyte</t>
  </si>
  <si>
    <t>7377996377</t>
  </si>
  <si>
    <t>32 Whitehouse Crescent
EH23 4FT</t>
  </si>
  <si>
    <t>jw_whyte@yahoo.co.uk</t>
  </si>
  <si>
    <t>Jamie-Lee</t>
  </si>
  <si>
    <t xml:space="preserve"> 07549 261425</t>
  </si>
  <si>
    <t>32 Harlaw Road
Balerno</t>
  </si>
  <si>
    <t>cdplastering08@gmail.com</t>
  </si>
  <si>
    <t>Jane Miller</t>
  </si>
  <si>
    <t>25 Kippielaw Drive
Dalkeith</t>
  </si>
  <si>
    <t>janemiller6227@icloud.com</t>
  </si>
  <si>
    <t>Jason Forbes</t>
  </si>
  <si>
    <t xml:space="preserve"> 07828 904652</t>
  </si>
  <si>
    <t>Jean-Pierre Mathy</t>
  </si>
  <si>
    <t>33A Raeburn Place
Edinburgh EH4 1HX</t>
  </si>
  <si>
    <t>norakovi@gmail.com</t>
  </si>
  <si>
    <t xml:space="preserve"> 07894 557166</t>
  </si>
  <si>
    <t>Davock House
4 Lawhead Cottages
East Linton EH40 3DT</t>
  </si>
  <si>
    <t>Jigsaw Joiners Edinburgh Ltd</t>
  </si>
  <si>
    <t>7918658153</t>
  </si>
  <si>
    <t>154 Carricknowe Drive
EH12 7EW</t>
  </si>
  <si>
    <t>jigsawjoiners@gmail.com</t>
  </si>
  <si>
    <t>Jim  Bally</t>
  </si>
  <si>
    <t xml:space="preserve"> 07770 991916</t>
  </si>
  <si>
    <t>70-74 Bangor Road
Edinburgh EH6 5JU</t>
  </si>
  <si>
    <t>jim@pringlescoachpark.com</t>
  </si>
  <si>
    <t>Jim Bally</t>
  </si>
  <si>
    <t>Jim Ade</t>
  </si>
  <si>
    <t>7813749133</t>
  </si>
  <si>
    <t>12 Hill Street
EH2 3JZ</t>
  </si>
  <si>
    <t>JLW Solutions</t>
  </si>
  <si>
    <t xml:space="preserve"> 01383-873048</t>
  </si>
  <si>
    <t>Waulkmill
Charlestown
Dunfermline KY12 8JU</t>
  </si>
  <si>
    <t>louise.murphy@jlwsolutionsltd.com</t>
  </si>
  <si>
    <t>Joanne Gow</t>
  </si>
  <si>
    <t xml:space="preserve"> 07960 466095</t>
  </si>
  <si>
    <t>23 Salvesen Grove</t>
  </si>
  <si>
    <t>joannegow@me.com</t>
  </si>
  <si>
    <t>Jodie Sinton</t>
  </si>
  <si>
    <t>114 Eastfield Drive
Penicuik EH26 0EY</t>
  </si>
  <si>
    <t>jodiesinton28@gmail.com</t>
  </si>
  <si>
    <t>Joe Gowans</t>
  </si>
  <si>
    <t xml:space="preserve"> 07849 685940</t>
  </si>
  <si>
    <t>Unit 9
9 Harvest Road
Newbridge
Edinburgh EH28 8PJ</t>
  </si>
  <si>
    <t>joegowans7@aol.com</t>
  </si>
  <si>
    <t>Corslet Cottage</t>
  </si>
  <si>
    <t>74 March Road, Edinburgh EH4 3SY</t>
  </si>
  <si>
    <t>John Donald</t>
  </si>
  <si>
    <t xml:space="preserve"> 0131 337 5400</t>
  </si>
  <si>
    <t>5 Sauchiebank
Edinburgh EH11 2NN</t>
  </si>
  <si>
    <t>jm.mr@btconnect.com</t>
  </si>
  <si>
    <t>John McDonald</t>
  </si>
  <si>
    <t>John Henderson</t>
  </si>
  <si>
    <t xml:space="preserve"> 07854 282484</t>
  </si>
  <si>
    <t>13 Zetland Place
Edinburgh EH5 4LZ</t>
  </si>
  <si>
    <t>magshendo@icloud.com</t>
  </si>
  <si>
    <t>John Inkster</t>
  </si>
  <si>
    <t xml:space="preserve"> 07814 560311</t>
  </si>
  <si>
    <t>48 Eskhill
Penicuik EH26 8DG</t>
  </si>
  <si>
    <t>johninkster9@yahoo.com</t>
  </si>
  <si>
    <t>58 Gilmerton Dykes Drive, Edinburgh, EH17</t>
  </si>
  <si>
    <t>oldtownbuildingservices@hotmail.com</t>
  </si>
  <si>
    <t>7 Friarton Gardens
Penicuik</t>
  </si>
  <si>
    <t>jquin@sky.com</t>
  </si>
  <si>
    <t>John Sloggie</t>
  </si>
  <si>
    <t xml:space="preserve"> 07968 729 324</t>
  </si>
  <si>
    <t>47 Kilburn Wood Drive
Roslin EH25 9AA</t>
  </si>
  <si>
    <t>john@sloggie.net</t>
  </si>
  <si>
    <t>John Tait</t>
  </si>
  <si>
    <t xml:space="preserve"> 07971 424360</t>
  </si>
  <si>
    <t>20 Seton View
Port Seton East Lothian EH32 0TX</t>
  </si>
  <si>
    <t>kennydalziel64@gmail.com</t>
  </si>
  <si>
    <t>Johnston Rigging Fife</t>
  </si>
  <si>
    <t xml:space="preserve"> 01592 721 379</t>
  </si>
  <si>
    <t>Old Cluny Warehouse
Cluny Kirkcaldy KY2 6QS</t>
  </si>
  <si>
    <t>anita@johnstonriggingfife.co.uk</t>
  </si>
  <si>
    <t>Jonathan Adie</t>
  </si>
  <si>
    <t>7576413626</t>
  </si>
  <si>
    <t>20a Heriot Row
EH3 6EN</t>
  </si>
  <si>
    <t>jonathanadie@outlook.com</t>
  </si>
  <si>
    <t>6 Tyne Park, Pencaitland, Tranent EH34 5HH</t>
  </si>
  <si>
    <t>Journal</t>
  </si>
  <si>
    <t>Julie McDonald</t>
  </si>
  <si>
    <t>7910141426</t>
  </si>
  <si>
    <t>9 Gilmerton Dykes Crescent
EH17 8JT</t>
  </si>
  <si>
    <t>julie_mcdonald@live.co.uk</t>
  </si>
  <si>
    <t>Justine McCaden</t>
  </si>
  <si>
    <t>7367427814</t>
  </si>
  <si>
    <t>204 Gilmerton Dykes Drive
Edinburgh EH17 8LW</t>
  </si>
  <si>
    <t>justinelesleyxo@me.com</t>
  </si>
  <si>
    <t>K &amp; S Joiners, Builders</t>
  </si>
  <si>
    <t xml:space="preserve"> 07956 265644</t>
  </si>
  <si>
    <t>Kane</t>
  </si>
  <si>
    <t>K C Developments (Scotland) Ltd</t>
  </si>
  <si>
    <t xml:space="preserve"> 0141 2581710
Fax: 07740 298456</t>
  </si>
  <si>
    <t>6 Holmlea Road
Glasgow G44 4AH</t>
  </si>
  <si>
    <t>ryan@kcdevelopmentsscotland.com</t>
  </si>
  <si>
    <t>Ryan</t>
  </si>
  <si>
    <t>07776 186107</t>
  </si>
  <si>
    <t>120 John Street, Penicuik EH26 8AD</t>
  </si>
  <si>
    <t>kelectrics@sky.com</t>
  </si>
  <si>
    <t xml:space="preserve">Mathew Keith </t>
  </si>
  <si>
    <t>Karen  Johnston</t>
  </si>
  <si>
    <t>07762952774</t>
  </si>
  <si>
    <t>3 Gardiner Terr
EH32 9ET</t>
  </si>
  <si>
    <t>jojojhnstn@aol.com</t>
  </si>
  <si>
    <t>Karen Johnston</t>
  </si>
  <si>
    <t>Karen Gilhooly</t>
  </si>
  <si>
    <t xml:space="preserve"> 07590 621186</t>
  </si>
  <si>
    <t>1 Kippielaw Walk
Dalkeith EH22 4HS</t>
  </si>
  <si>
    <t>karen.gilhooly@ed.ac.uk</t>
  </si>
  <si>
    <t>Keith Thompson</t>
  </si>
  <si>
    <t>Unit 9 Dryden Vale
Bilston GLen Ind Estate
Loanhead EH20 9HN</t>
  </si>
  <si>
    <t>Kelly Kerr</t>
  </si>
  <si>
    <t>20B Clovenstone Park
Edinburgh EH14 3BH</t>
  </si>
  <si>
    <t>kellykerr1983@icloud.com</t>
  </si>
  <si>
    <t>Kenny Singh</t>
  </si>
  <si>
    <t>07787141326</t>
  </si>
  <si>
    <t>Kerin callaghan</t>
  </si>
  <si>
    <t xml:space="preserve"> 07525 614372</t>
  </si>
  <si>
    <t>18 Dalum Drive
Edinburgh EH20 9LW</t>
  </si>
  <si>
    <t>kerin.callaghan@hotmail.com</t>
  </si>
  <si>
    <t>Kerloch</t>
  </si>
  <si>
    <t xml:space="preserve"> 07833 221821</t>
  </si>
  <si>
    <t>33 Mayfield Gardens
Edinburgh EH9 2BX</t>
  </si>
  <si>
    <t>callumaitchison67@outlook.com</t>
  </si>
  <si>
    <t>Laurie Developments</t>
  </si>
  <si>
    <t>23 Ferniehill Drive
Edinburgh EH17 7AX</t>
  </si>
  <si>
    <t>qbs2010@hotmail.co.uk</t>
  </si>
  <si>
    <t>Kevin  Thomson</t>
  </si>
  <si>
    <t>7939482046</t>
  </si>
  <si>
    <t>30 Dolphin Avenue
EH14 5RD</t>
  </si>
  <si>
    <t>kevttt@hotmail.com</t>
  </si>
  <si>
    <t>Kevin Thomson</t>
  </si>
  <si>
    <t>Kevin Dow</t>
  </si>
  <si>
    <t xml:space="preserve"> 07725 330151</t>
  </si>
  <si>
    <t>2 Gavins Lee
Tranent EH33 2AP</t>
  </si>
  <si>
    <t>kevin@dowmccartney.co.uk</t>
  </si>
  <si>
    <t>KH Roofing</t>
  </si>
  <si>
    <t xml:space="preserve"> jacki 01968 673436
Fax: jacki@jmtax.co.uk
 07495 043 249</t>
  </si>
  <si>
    <t>42 Park Avenue
Bilston EH25 9SD</t>
  </si>
  <si>
    <t>khroofing18@gmail.com</t>
  </si>
  <si>
    <t>Kyle</t>
  </si>
  <si>
    <t>Kieran Gordon</t>
  </si>
  <si>
    <t xml:space="preserve"> 07718 268033</t>
  </si>
  <si>
    <t>100A High Street
Tranent EH33 1HH</t>
  </si>
  <si>
    <t>graemegordon@btconnect.com</t>
  </si>
  <si>
    <t>Kim Gilles</t>
  </si>
  <si>
    <t xml:space="preserve"> 01620 249061</t>
  </si>
  <si>
    <t>66 Craig Leith Avenue
North Berwick EH39 4EJ</t>
  </si>
  <si>
    <t>Kinetic Demolition</t>
  </si>
  <si>
    <t xml:space="preserve"> 07398 259124</t>
  </si>
  <si>
    <t>1a Craigs Avenue
Edinburgh EH12 8HP</t>
  </si>
  <si>
    <t>accounts@kineticdemolition.com</t>
  </si>
  <si>
    <t>Ray Hardey</t>
  </si>
  <si>
    <t>info@kingsknowebuilders.com</t>
  </si>
  <si>
    <t>Darren Wyhtock</t>
  </si>
  <si>
    <t>Kirsty Dickson</t>
  </si>
  <si>
    <t xml:space="preserve"> 07914 276 036</t>
  </si>
  <si>
    <t>8 Waverley Court
Bonnyrigg EH19 3BX</t>
  </si>
  <si>
    <t>kirstyland17@hotmail.com</t>
  </si>
  <si>
    <t>Lawn Mower Service Centre</t>
  </si>
  <si>
    <t>0131 447 3706</t>
  </si>
  <si>
    <t>14 Springvalley Gardens, Edinburgh, EH10 4QG</t>
  </si>
  <si>
    <t>mowersales@aol.com</t>
  </si>
  <si>
    <t>14 springvalley gardens</t>
  </si>
  <si>
    <t>enquiries@edinburghroofworx.com</t>
  </si>
  <si>
    <t>Lee Sugden</t>
  </si>
  <si>
    <t xml:space="preserve"> 07555 764268</t>
  </si>
  <si>
    <t>Thornybank Industrial Estate
Dalkeith EH22 2NE</t>
  </si>
  <si>
    <t>info@leesugdenplasteringandbuilding.co.uk</t>
  </si>
  <si>
    <t>Liam Thomson</t>
  </si>
  <si>
    <t xml:space="preserve"> 07788 402019</t>
  </si>
  <si>
    <t>24 Bluebell Drive
Penicuik</t>
  </si>
  <si>
    <t>liamrwt86@gmail.com</t>
  </si>
  <si>
    <t>Linda Mitchell</t>
  </si>
  <si>
    <t xml:space="preserve"> 07941 471 143</t>
  </si>
  <si>
    <t>22 Chesser Grove
Edinburgh EH14 1SZ</t>
  </si>
  <si>
    <t>lindamitchell0506@gmail.com</t>
  </si>
  <si>
    <t>Linen Lease</t>
  </si>
  <si>
    <t>7460404917</t>
  </si>
  <si>
    <t>Unit 8
7 Firth Road
Houston Industrial Estate
Livingston EH54 5DJ</t>
  </si>
  <si>
    <t>tom@linenlease.com</t>
  </si>
  <si>
    <t>Tom Taylor</t>
  </si>
  <si>
    <t>Linton Hay Developements</t>
  </si>
  <si>
    <t xml:space="preserve"> 07932 042456</t>
  </si>
  <si>
    <t>25 Northumberland Street
Edinburgh EH3 6LR</t>
  </si>
  <si>
    <t>davidlhay@icloud.com</t>
  </si>
  <si>
    <t>Lizzy</t>
  </si>
  <si>
    <t xml:space="preserve"> 07710 486814</t>
  </si>
  <si>
    <t>9 Northfield Court
Prestonpans East Lothian EH32 9NL</t>
  </si>
  <si>
    <t>lizzymk1@gmail.com</t>
  </si>
  <si>
    <t>Lochwood Designs</t>
  </si>
  <si>
    <t>9 Lochwood Park
Kingseat Dunfermline KY12 0UX</t>
  </si>
  <si>
    <t>lochwooddesigns@gmail.com</t>
  </si>
  <si>
    <t>Kieran</t>
  </si>
  <si>
    <t>5 S Charlotte St, Edinburgh EH2 4AN</t>
  </si>
  <si>
    <t>info@lothianpaving.co.uk</t>
  </si>
  <si>
    <t>Maciej</t>
  </si>
  <si>
    <t>LRA Contracts</t>
  </si>
  <si>
    <t xml:space="preserve"> 07760 577862</t>
  </si>
  <si>
    <t>24 Boswell Parkway
Edinburgh EH5 2BP</t>
  </si>
  <si>
    <t>lracontracts93@icloud.com</t>
  </si>
  <si>
    <t>26 Morrison Gardens
South Queensferry EH30 9RJ</t>
  </si>
  <si>
    <t>ltbuildingcontractors@gmail.com</t>
  </si>
  <si>
    <t>Lee Tweedy</t>
  </si>
  <si>
    <t>Luke Griffiths</t>
  </si>
  <si>
    <t>7847619114</t>
  </si>
  <si>
    <t>20 Flat 1 Dickson Street
Edinburgh EH6 8RN</t>
  </si>
  <si>
    <t>info@edinburghcellarconversions.com</t>
  </si>
  <si>
    <t>Lynda Logan</t>
  </si>
  <si>
    <t>07962255368</t>
  </si>
  <si>
    <t>30 Drummore Drive
Prestonpans EH329BZ</t>
  </si>
  <si>
    <t>lyndalogan247@gmail.com</t>
  </si>
  <si>
    <t>Lynn Douglas</t>
  </si>
  <si>
    <t>07732227976</t>
  </si>
  <si>
    <t>37 Wilson Avenue
EH22 2DS</t>
  </si>
  <si>
    <t>lynn.d24@hotmail.com</t>
  </si>
  <si>
    <t>Lynnatte Shields</t>
  </si>
  <si>
    <t>07931639623</t>
  </si>
  <si>
    <t>24 George Grieve Way
EH33 2QP</t>
  </si>
  <si>
    <t>nettie03@hotmail.co.uk</t>
  </si>
  <si>
    <t>M2 Joinery</t>
  </si>
  <si>
    <t xml:space="preserve"> not M2! - Chris 07919 190526
 07731 536285</t>
  </si>
  <si>
    <t>14 Hutchison Park
Edinburgh EH14 1RG</t>
  </si>
  <si>
    <t>m2joineryandbuilding@gmail.com</t>
  </si>
  <si>
    <t>Scott</t>
  </si>
  <si>
    <t>M2 Scotland Ltd</t>
  </si>
  <si>
    <t>07583050777</t>
  </si>
  <si>
    <t>63 Taylor Green
Livingston EH17 8SX</t>
  </si>
  <si>
    <t>M2scotland@outlook.com</t>
  </si>
  <si>
    <t>2 Trows Cottages, Carberry, Musselburgh EH21 8PU</t>
  </si>
  <si>
    <t>54 Swanston Gardens
Edinburgh EH10 7DE</t>
  </si>
  <si>
    <t>msmithjoinery@hotmail.com</t>
  </si>
  <si>
    <t>Mandy Robertson</t>
  </si>
  <si>
    <t xml:space="preserve"> 01968 674175</t>
  </si>
  <si>
    <t>9 Castlelaw Court
Penicuik EH26 8BS</t>
  </si>
  <si>
    <t>mandy_robertson@hotmail.co.uk</t>
  </si>
  <si>
    <t>84 Eskmill
Penicuik Midlothian EH26 8DQ</t>
  </si>
  <si>
    <t>marasgalplumbing@sky.com</t>
  </si>
  <si>
    <t>Margaret Merryman</t>
  </si>
  <si>
    <t>07724655592</t>
  </si>
  <si>
    <t>3 Gosford Road
EH32 0LF</t>
  </si>
  <si>
    <t>margaret_merriman@hotmail.com</t>
  </si>
  <si>
    <t>Margaret Merriman</t>
  </si>
  <si>
    <t>Maria Nagy</t>
  </si>
  <si>
    <t xml:space="preserve"> 07729 670284</t>
  </si>
  <si>
    <t>19 Gilburn Place
Bo'ness EH51 0BE</t>
  </si>
  <si>
    <t>marianagy0309@yahoo.co.uk</t>
  </si>
  <si>
    <t>Marina Diduca</t>
  </si>
  <si>
    <t>07919 105625</t>
  </si>
  <si>
    <t>19 Pryde Ave
EH19 2BJ</t>
  </si>
  <si>
    <t>marina.diduca@gmail.com</t>
  </si>
  <si>
    <t>Mark Law</t>
  </si>
  <si>
    <t>07534 937948</t>
  </si>
  <si>
    <t>10 Shielhall Circle
Rosewell</t>
  </si>
  <si>
    <t>smarklaw@hotmail.com</t>
  </si>
  <si>
    <t>Mark Richie</t>
  </si>
  <si>
    <t>1875704721</t>
  </si>
  <si>
    <t>21 Whin Park
Cockenzie EH320JQ</t>
  </si>
  <si>
    <t>richiemark8888@gmail.com</t>
  </si>
  <si>
    <t>Mark Robertson Plumbing and Heating</t>
  </si>
  <si>
    <t xml:space="preserve"> 07710 332811</t>
  </si>
  <si>
    <t>1A Hopefield Park
Bonnyrigg EH19 2NE</t>
  </si>
  <si>
    <t>y.robertson@btinternet.com</t>
  </si>
  <si>
    <t>Mark Slater Joinery</t>
  </si>
  <si>
    <t xml:space="preserve"> 07533 031765</t>
  </si>
  <si>
    <t>47 Magdalene Gardens
Edinburgh EH15 3DN</t>
  </si>
  <si>
    <t>markslaterjoinery@gmail.com</t>
  </si>
  <si>
    <t>31 The Circle Danderhall</t>
  </si>
  <si>
    <t>Martin Pretorius</t>
  </si>
  <si>
    <t xml:space="preserve"> 07748 231733</t>
  </si>
  <si>
    <t>22 Bonnington
Kirknewton EH27 8BB</t>
  </si>
  <si>
    <t>mjgpretorius@gmail.com</t>
  </si>
  <si>
    <t>Martin Spence</t>
  </si>
  <si>
    <t>56 Bridge Street
Newbridge EH28 8SH</t>
  </si>
  <si>
    <t>martin@sinclair-scott.co.uk</t>
  </si>
  <si>
    <t>Matt</t>
  </si>
  <si>
    <t xml:space="preserve"> 07825 302111</t>
  </si>
  <si>
    <t>180 West Saville Terrace
Edinburgh EH9 3HY</t>
  </si>
  <si>
    <t>mattcass123@hotmail.com</t>
  </si>
  <si>
    <t>McGuff Joinery</t>
  </si>
  <si>
    <t>07538 128215</t>
  </si>
  <si>
    <t>McKellar Property</t>
  </si>
  <si>
    <t xml:space="preserve"> 07749 943668</t>
  </si>
  <si>
    <t>30 Wester Drylaw Place
Edinburgh EH4 2TW</t>
  </si>
  <si>
    <t>mpm@live.co.uk</t>
  </si>
  <si>
    <t>McKenzie Gardens</t>
  </si>
  <si>
    <t xml:space="preserve"> 07568 321985</t>
  </si>
  <si>
    <t>12 Southhouse Grove
Edinburgh EH17 8EL</t>
  </si>
  <si>
    <t>mckenziegardening@outlook.com</t>
  </si>
  <si>
    <t>Harry McKenzie</t>
  </si>
  <si>
    <t>Melroy Luis</t>
  </si>
  <si>
    <t xml:space="preserve"> 07405 367836</t>
  </si>
  <si>
    <t>17 Sighthill Drive
Edinburgh EH11 4QW</t>
  </si>
  <si>
    <t>melroy16@gmail.com</t>
  </si>
  <si>
    <t>Unit 3,  47 Dryden Terrace
Loanhead EH20 9JL</t>
  </si>
  <si>
    <t>info@michaelhart.co.uk</t>
  </si>
  <si>
    <t>Michael Hedley</t>
  </si>
  <si>
    <t>07496 530963</t>
  </si>
  <si>
    <t>65 Gardener Road
Edinburgh EH4 3RL</t>
  </si>
  <si>
    <t>connor.mitchellgardens@outlook.com</t>
  </si>
  <si>
    <t>27 Lauriston Street, Edinburgh, EH3 9DQ</t>
  </si>
  <si>
    <t>info@mjjoinery.com</t>
  </si>
  <si>
    <t>Dalgety Yard
Easthouses Industrial Estate
EH22 4DJ</t>
  </si>
  <si>
    <t>mobileskiphire@gmail.com</t>
  </si>
  <si>
    <t>Billy</t>
  </si>
  <si>
    <t>Dean Moore</t>
  </si>
  <si>
    <t>Morningside Carpets &amp; Flooring</t>
  </si>
  <si>
    <t xml:space="preserve"> 0131 629 9408
 07886822992 - doesnt work ther</t>
  </si>
  <si>
    <t>Unit 4
Newtonloan Garage
Gorebridge EH23 4LZ</t>
  </si>
  <si>
    <t>morningsidecarpetsandflooring@hotmail.com</t>
  </si>
  <si>
    <t>Brad Mike</t>
  </si>
  <si>
    <t>54 Craigleith View
Edinburgh EH4 3GY</t>
  </si>
  <si>
    <t>mortonhartltd@gmail.com</t>
  </si>
  <si>
    <t>Mothcatcher Films</t>
  </si>
  <si>
    <t xml:space="preserve"> 07919 190 526</t>
  </si>
  <si>
    <t>42 Dundas Street
Edinburgh EH3 6JN</t>
  </si>
  <si>
    <t>epicedium@gmail.com</t>
  </si>
  <si>
    <t>Kris Bird</t>
  </si>
  <si>
    <t>1577866219</t>
  </si>
  <si>
    <t>2-8 Clashburn Way
Bridgend Ins Estate
Kinross KY13 8GA</t>
  </si>
  <si>
    <t>viki.hardie@mozmurray.co.uk</t>
  </si>
  <si>
    <t>Mr</t>
  </si>
  <si>
    <t xml:space="preserve"> 07808 033097</t>
  </si>
  <si>
    <t>364 Calder Road
Edinburgh EH11 3TB</t>
  </si>
  <si>
    <t>Mrs  Cruikshank</t>
  </si>
  <si>
    <t xml:space="preserve"> 07812 667225</t>
  </si>
  <si>
    <t>29 Blackfordhill Grove
Edinburgh EH9 3HA</t>
  </si>
  <si>
    <t>info@mardi-grass.com</t>
  </si>
  <si>
    <t>Mrs Cruikshank</t>
  </si>
  <si>
    <t>Mrs  Graham</t>
  </si>
  <si>
    <t xml:space="preserve"> 07966 261165</t>
  </si>
  <si>
    <t>12 Meadowmill Loan
Tranent EH33 1FJ</t>
  </si>
  <si>
    <t>kandp1314@aol.com</t>
  </si>
  <si>
    <t>Mrs Graham</t>
  </si>
  <si>
    <t>Muirhouse Youth Development Group</t>
  </si>
  <si>
    <t xml:space="preserve"> 0131 3323356</t>
  </si>
  <si>
    <t>67 Pennywell Road
Edinburgh EH4 4NL</t>
  </si>
  <si>
    <t>katie@mydg.org.uk</t>
  </si>
  <si>
    <t>Katie Nicol</t>
  </si>
  <si>
    <t>Mullens Coachworks</t>
  </si>
  <si>
    <t xml:space="preserve"> 07706 175089</t>
  </si>
  <si>
    <t>46 The Harbour
Port Seton EH32 0DS</t>
  </si>
  <si>
    <t>Inverleith Terrace Lane</t>
  </si>
  <si>
    <t>Ian Murray</t>
  </si>
  <si>
    <t>Keith Drysdale</t>
  </si>
  <si>
    <t>MV Commercial</t>
  </si>
  <si>
    <t xml:space="preserve"> ross
 07527 122710</t>
  </si>
  <si>
    <t>Ninian Road
Brownsburn Ind Estate
Airdrie ML6 9SE</t>
  </si>
  <si>
    <t>accounts@mvcommercial.co.uk</t>
  </si>
  <si>
    <t>3 Dalkeith Road Mews
Edinburgh EH16 5GA</t>
  </si>
  <si>
    <t>accounts@myreside-management.co.uk</t>
  </si>
  <si>
    <t>Natalie Moffat</t>
  </si>
  <si>
    <t>7951175538</t>
  </si>
  <si>
    <t>28 Edmonstone Avenue
EH22 1QR</t>
  </si>
  <si>
    <t>natalie.moff92@gmail.com</t>
  </si>
  <si>
    <t>2 Haies Avenue, Edinburgh EH13 0NA</t>
  </si>
  <si>
    <t>17 Inverleith Row, Edinburgh</t>
  </si>
  <si>
    <t>NTR (Scotland) Ltd
Unit 15
Hardengreen Ind Estate
Eskbank Dalkeith EH22 3NX</t>
  </si>
  <si>
    <t>neil@neilreidproperty.com</t>
  </si>
  <si>
    <t>27a Dryden Road, Loanhead EH20 9LZ</t>
  </si>
  <si>
    <t>enquiries@newmanordevelopments.co.uk</t>
  </si>
  <si>
    <t>New Whites</t>
  </si>
  <si>
    <t xml:space="preserve"> 07707 245680</t>
  </si>
  <si>
    <t>26-30 Sawnfield
Edinburgh EH6 5RX</t>
  </si>
  <si>
    <t>newwhites@outlook.com</t>
  </si>
  <si>
    <t>Kenny</t>
  </si>
  <si>
    <t>Unit 3 Sherwood Ind Estate</t>
  </si>
  <si>
    <t>Alan Dodds</t>
  </si>
  <si>
    <t>257 Pilton Avenue
Edinburgh EH5 2LA</t>
  </si>
  <si>
    <t>newtownroofing@outlook.com</t>
  </si>
  <si>
    <t>Jamie Anderson</t>
  </si>
  <si>
    <t>Next Level Scotland</t>
  </si>
  <si>
    <t xml:space="preserve"> 07899 322884</t>
  </si>
  <si>
    <t>19 Gilmerton Dykes Loan
Edinburgh EH17 8LY</t>
  </si>
  <si>
    <t>markspence80@icloud.com</t>
  </si>
  <si>
    <t>Mark Spence</t>
  </si>
  <si>
    <t>Nicola  O'Connor</t>
  </si>
  <si>
    <t>7990836820</t>
  </si>
  <si>
    <t>7 Old Star Road
Newtongrange EH224NR</t>
  </si>
  <si>
    <t>a17noc@yahoo.co.uk</t>
  </si>
  <si>
    <t>Nicola O'Connor</t>
  </si>
  <si>
    <t>Nicola Neil</t>
  </si>
  <si>
    <t>7729940696</t>
  </si>
  <si>
    <t>8 Broomhouse Path
EH11 3UL</t>
  </si>
  <si>
    <t>nicolan1234@hotmail.co.uk</t>
  </si>
  <si>
    <t>Nu Gen Recycling</t>
  </si>
  <si>
    <t xml:space="preserve"> 0131 523 1406
 07950 343800</t>
  </si>
  <si>
    <t>andrew@nugenwaste.co.uk</t>
  </si>
  <si>
    <t>Andrew Irvine</t>
  </si>
  <si>
    <t>O'Donnell Building</t>
  </si>
  <si>
    <t xml:space="preserve"> 07732 277211</t>
  </si>
  <si>
    <t>103a Carnethie Street
Rosewell EH24 9AJ</t>
  </si>
  <si>
    <t>podonnell@talktalk.net</t>
  </si>
  <si>
    <t>Oliver Hawthorn</t>
  </si>
  <si>
    <t xml:space="preserve"> 07949 470311</t>
  </si>
  <si>
    <t>26 Caledonian Place
Edinburgh EH11 2AP</t>
  </si>
  <si>
    <t>prof.andrew.lab41@gmail.com</t>
  </si>
  <si>
    <t>Oliver Andrew Hawthorn</t>
  </si>
  <si>
    <t>on stop - Newtown Stone</t>
  </si>
  <si>
    <t xml:space="preserve"> 07857 813037</t>
  </si>
  <si>
    <t>64A Cumberland Street
Edinburgh EH3 6RE</t>
  </si>
  <si>
    <t>paulnsrltd@gmail.com</t>
  </si>
  <si>
    <t>Paul McDonald</t>
  </si>
  <si>
    <t>07934 850045</t>
  </si>
  <si>
    <t>8 Cowdenfoot Gardens
Dalkeith Midlothian</t>
  </si>
  <si>
    <t>info@ospreypropertymaintenance.com</t>
  </si>
  <si>
    <t>Danny McGovern</t>
  </si>
  <si>
    <t>Out Of Hand Ltd</t>
  </si>
  <si>
    <t xml:space="preserve"> 0131 661 8122</t>
  </si>
  <si>
    <t>Floor B2, St Margarets House
151 London Road
Edinburgh EH7 6AE</t>
  </si>
  <si>
    <t>michael.wride@outofhand.co.uk</t>
  </si>
  <si>
    <t>Michael Wride</t>
  </si>
  <si>
    <t>P M Sinclair</t>
  </si>
  <si>
    <t>Thornton Road
Rosewell EH24 9DP</t>
  </si>
  <si>
    <t>david.mcinnes@pmsinclair.co.uk</t>
  </si>
  <si>
    <t>David McInnes</t>
  </si>
  <si>
    <t>Patrick  Connolly</t>
  </si>
  <si>
    <t>07935 706558</t>
  </si>
  <si>
    <t>9 Rosewell Road
EH19 3PE</t>
  </si>
  <si>
    <t>pat9connolly@msn.com</t>
  </si>
  <si>
    <t>Patrick Connolly</t>
  </si>
  <si>
    <t>Patrick Canavan</t>
  </si>
  <si>
    <t xml:space="preserve"> 07923 995012</t>
  </si>
  <si>
    <t>14 Roman Park
Dalkeith</t>
  </si>
  <si>
    <t>patrick.canavan1888@outlook.com</t>
  </si>
  <si>
    <t>Patryk Kacala</t>
  </si>
  <si>
    <t>6 St Clements Terrance
Wallyford East Lothian</t>
  </si>
  <si>
    <t>patrykkacala@yahoo.com</t>
  </si>
  <si>
    <t>27 Broomhall Place</t>
  </si>
  <si>
    <t>leanne_frier@yahoo.co.uk</t>
  </si>
  <si>
    <t>Paul  Davis</t>
  </si>
  <si>
    <t>07423 136528</t>
  </si>
  <si>
    <t>11 Gosford road
EH32 0HE</t>
  </si>
  <si>
    <t>pauldavis316@gmail.com</t>
  </si>
  <si>
    <t>Paul Davis</t>
  </si>
  <si>
    <t xml:space="preserve"> 07908 302335</t>
  </si>
  <si>
    <t>22 Broomhouse Crescent
Edinburgh EH11 3SZ</t>
  </si>
  <si>
    <t>info@wattgas.co.uk</t>
  </si>
  <si>
    <t>Paul Cameron</t>
  </si>
  <si>
    <t xml:space="preserve"> 07984 664 546</t>
  </si>
  <si>
    <t>paulccameron91@gmail.com</t>
  </si>
  <si>
    <t>29 Mountcastle Terrace Edinburgh EH8 7QS</t>
  </si>
  <si>
    <t>Paul Moore</t>
  </si>
  <si>
    <t xml:space="preserve"> 07847 396059</t>
  </si>
  <si>
    <t>119 Glenvarloch Crescent</t>
  </si>
  <si>
    <t>Paul Veitch</t>
  </si>
  <si>
    <t xml:space="preserve"> 07826 816856</t>
  </si>
  <si>
    <t>3 Valleyfield View
Penicuik</t>
  </si>
  <si>
    <t>paulveitch24@yahoo.co.uk</t>
  </si>
  <si>
    <t>Paul Williams</t>
  </si>
  <si>
    <t xml:space="preserve"> 07396 490 781</t>
  </si>
  <si>
    <t>111 Newbyres Crescent
Gorebridge</t>
  </si>
  <si>
    <t>Paul Wilson</t>
  </si>
  <si>
    <t>7950311493</t>
  </si>
  <si>
    <t>Carberry House
14B Haddington Road
Serenity Bus Park East Linton</t>
  </si>
  <si>
    <t>paulw620@googlemail.com</t>
  </si>
  <si>
    <t>Pauline Fairweather</t>
  </si>
  <si>
    <t>07306 220570</t>
  </si>
  <si>
    <t>42 Dobbies Road
EH19 2BB</t>
  </si>
  <si>
    <t>paulinefairweather@gmail.com</t>
  </si>
  <si>
    <t>Pentland B &amp; B</t>
  </si>
  <si>
    <t xml:space="preserve"> 07868 750417</t>
  </si>
  <si>
    <t>3 Bilston Cottages
Roslin EH25 9SS</t>
  </si>
  <si>
    <t>mattbrown100@hotmail.co.uk</t>
  </si>
  <si>
    <t>Matt Brown</t>
  </si>
  <si>
    <t>Pentland Precast</t>
  </si>
  <si>
    <t xml:space="preserve"> 0131 440 3838</t>
  </si>
  <si>
    <t>The Yard
Pentland Cottage
New Pentland
Loanhead EH20 9NZ</t>
  </si>
  <si>
    <t>enquiries@pentlandprecast.co.uk</t>
  </si>
  <si>
    <t>Jim Thomas</t>
  </si>
  <si>
    <t>Pentland Property Services</t>
  </si>
  <si>
    <t xml:space="preserve"> 07817 651532</t>
  </si>
  <si>
    <t>Gorgie Mills Bowling Club</t>
  </si>
  <si>
    <t>brian@pentlandpropertyservices.com</t>
  </si>
  <si>
    <t>Pete Gillespie</t>
  </si>
  <si>
    <t xml:space="preserve"> 07740 555163</t>
  </si>
  <si>
    <t>20 Whitehouse Gardens
Gorebridge EH23 4FQ</t>
  </si>
  <si>
    <t>info@gillespiehomeandpropertysolutions.co.uk</t>
  </si>
  <si>
    <t>Peter Joyce &amp; Son</t>
  </si>
  <si>
    <t xml:space="preserve"> 01875 822239
 07790 189433</t>
  </si>
  <si>
    <t>16 South Quarry View
Gorebridge EH23 4GT</t>
  </si>
  <si>
    <t>pjplumber@btinternet.com</t>
  </si>
  <si>
    <t>Peter Wood</t>
  </si>
  <si>
    <t xml:space="preserve"> 07989 972354</t>
  </si>
  <si>
    <t>For Sandra Seery
9 Kirkhill Park
Broxburn EH52 6JH</t>
  </si>
  <si>
    <t>sandraseery@yahoo.co.uk</t>
  </si>
  <si>
    <t>Petra Schneider</t>
  </si>
  <si>
    <t xml:space="preserve"> 07758 669622</t>
  </si>
  <si>
    <t>7 Kedslie Road
Edinburgh EH16 6NT</t>
  </si>
  <si>
    <t>petraschneider2@hotmail.com</t>
  </si>
  <si>
    <t>67 Willowbrae Road
Edinburgh EH8 7EZ</t>
  </si>
  <si>
    <t>contact@platinumworks.co.uk</t>
  </si>
  <si>
    <t>Reece Boyle</t>
  </si>
  <si>
    <t>19 New Star Bank
Newtongrange EH22 4NT</t>
  </si>
  <si>
    <t>smacfadyen1980@gmail.com</t>
  </si>
  <si>
    <t>7 Straun Wynd, Prestonpans, EH32 9FR</t>
  </si>
  <si>
    <t>premierinstallationsltd@gmail.com</t>
  </si>
  <si>
    <t>Prime Ground Works</t>
  </si>
  <si>
    <t xml:space="preserve"> 07400 216930</t>
  </si>
  <si>
    <t>92 Castlelaw Crescent
Edinburgh EH25 9SR</t>
  </si>
  <si>
    <t>info@primegroundwork.com</t>
  </si>
  <si>
    <t>Propertomi Maintenance</t>
  </si>
  <si>
    <t>07585 174443</t>
  </si>
  <si>
    <t>tamassinko@propertomi.co.uk</t>
  </si>
  <si>
    <t>Tamass</t>
  </si>
  <si>
    <t>Property Square</t>
  </si>
  <si>
    <t xml:space="preserve"> 07725 268008</t>
  </si>
  <si>
    <t>7 Hill Park Terrace
Edinburgh EH4 7SX</t>
  </si>
  <si>
    <t>chris@propertysq.co.uk</t>
  </si>
  <si>
    <t>Puffin Services Ltd</t>
  </si>
  <si>
    <t xml:space="preserve"> 07726 405382</t>
  </si>
  <si>
    <t>105 Abbots View
Haddington</t>
  </si>
  <si>
    <t>Puffinservicesltd@gmail.com</t>
  </si>
  <si>
    <t>QKD Joinery</t>
  </si>
  <si>
    <t xml:space="preserve"> 07796 613122</t>
  </si>
  <si>
    <t>69 Mountcastle Crescent
Edinburgh</t>
  </si>
  <si>
    <t>23 Ferniehill Drive, Edinburgh</t>
  </si>
  <si>
    <t>Kev Jamison</t>
  </si>
  <si>
    <t>Raadi Mahisi</t>
  </si>
  <si>
    <t xml:space="preserve"> 07770 177007</t>
  </si>
  <si>
    <t>50 Moredunvale Road
Edinburgh</t>
  </si>
  <si>
    <t>samisultan2@hotmail.co.uk</t>
  </si>
  <si>
    <t>Rab Griffin Builders</t>
  </si>
  <si>
    <t>123 Ferniehill Road
Edinburgh EH17 7DB</t>
  </si>
  <si>
    <t>robertgriffinbuilders@gmail.com</t>
  </si>
  <si>
    <t>Race House Clearances</t>
  </si>
  <si>
    <t xml:space="preserve"> 07907 737283</t>
  </si>
  <si>
    <t>239 High Street
Portobello EH15 2AW</t>
  </si>
  <si>
    <t>donna@racehouseclearances.co.uk</t>
  </si>
  <si>
    <t>Randolph Hill</t>
  </si>
  <si>
    <t>Recommended Decorators</t>
  </si>
  <si>
    <t xml:space="preserve"> 07505 179966</t>
  </si>
  <si>
    <t>66 Restalrig Road South
Edinburgh EH7 6LE</t>
  </si>
  <si>
    <t>info@recommendeddecorators.co.uk</t>
  </si>
  <si>
    <t>Revere Contracts</t>
  </si>
  <si>
    <t xml:space="preserve"> 07511 663090</t>
  </si>
  <si>
    <t>7 Howe Street
Edinburgh EH3 6TE</t>
  </si>
  <si>
    <t>accounts@revere-contracts.co.uk</t>
  </si>
  <si>
    <t>42 Main Street, Roslin</t>
  </si>
  <si>
    <t>r.g.brock.alltrades@gmail.com</t>
  </si>
  <si>
    <t>info@rhinoroofingedinburgh.co.uk</t>
  </si>
  <si>
    <t>Riaz Mohammed</t>
  </si>
  <si>
    <t xml:space="preserve"> 07968 810888</t>
  </si>
  <si>
    <t>55 Howdenhall Road
Edinburgh EH16 6PL</t>
  </si>
  <si>
    <t>riaz@khushis.com</t>
  </si>
  <si>
    <t xml:space="preserve"> 07921 501856</t>
  </si>
  <si>
    <t>20 Maccormick Terrace
Penicuik EH26 0JX</t>
  </si>
  <si>
    <t>reaston@h5airconditioningservices.com</t>
  </si>
  <si>
    <t>Ricky Bryant</t>
  </si>
  <si>
    <t>88 Elphinstone Road
Tranent EH33 2HH</t>
  </si>
  <si>
    <t>1965ricky@live.co.uk</t>
  </si>
  <si>
    <t>RJK Developments</t>
  </si>
  <si>
    <t>07754 352084</t>
  </si>
  <si>
    <t>14 Sixth Street
EH22 4JY</t>
  </si>
  <si>
    <t>robertjohnknight@hotmail.co.uk</t>
  </si>
  <si>
    <t>Robert Doig</t>
  </si>
  <si>
    <t>07308 877181</t>
  </si>
  <si>
    <t>170 Esk Hill
Penicuik</t>
  </si>
  <si>
    <t>rdoig57@gmail.com</t>
  </si>
  <si>
    <t>Robinson Contracts Ltd</t>
  </si>
  <si>
    <t xml:space="preserve"> 07899 072318</t>
  </si>
  <si>
    <t>5 Jenks Loan
Newtongrange EH22 4DD</t>
  </si>
  <si>
    <t>dkmikerobinson@gmail.com</t>
  </si>
  <si>
    <t>Mike Robinson</t>
  </si>
  <si>
    <t>113 St Johns Road
Edinburgh EH12 7SB</t>
  </si>
  <si>
    <t>rockspropertyrestoration@gmail.com</t>
  </si>
  <si>
    <t>Tim</t>
  </si>
  <si>
    <t>Grannies Park Industrial Estate, The Stables,Dalkeith, EH22 1JR</t>
  </si>
  <si>
    <t>Ronnie Marchial</t>
  </si>
  <si>
    <t>07842 323053</t>
  </si>
  <si>
    <t>Rose Morrison</t>
  </si>
  <si>
    <t>07471 476965</t>
  </si>
  <si>
    <t>40 Park Crescent
EH19 2AR</t>
  </si>
  <si>
    <t>rosemorrison684@gmail.com</t>
  </si>
  <si>
    <t>Rosemary Kane</t>
  </si>
  <si>
    <t>07709 040075</t>
  </si>
  <si>
    <t>46 Waverley Park
Bonnyrig EH19 3BU</t>
  </si>
  <si>
    <t>rosemary.kane79@gmail.com</t>
  </si>
  <si>
    <t>Ross Brown</t>
  </si>
  <si>
    <t xml:space="preserve"> 07951 555196</t>
  </si>
  <si>
    <t>5 Hawthorn Place
Ormiston EH35 5LU</t>
  </si>
  <si>
    <t>rossbrown25@msn.com</t>
  </si>
  <si>
    <t>Ross Hutson Joinery</t>
  </si>
  <si>
    <t>41/9 Pilrig Heights</t>
  </si>
  <si>
    <t>rosshutsonjoinery@outlook.com</t>
  </si>
  <si>
    <t>Ross Hutson</t>
  </si>
  <si>
    <t>Crammond Bridge Old Farm House
Edinburgh EH4 6DX</t>
  </si>
  <si>
    <t>rprgroupltd@outlook.com</t>
  </si>
  <si>
    <t>William Ross</t>
  </si>
  <si>
    <t>3 Rosemount Mews
Prestonpans EH32 9JF</t>
  </si>
  <si>
    <t>rpstructuralmasonryservices@gmail.com</t>
  </si>
  <si>
    <t>Ryan Parsons</t>
  </si>
  <si>
    <t>Ryan Carnie</t>
  </si>
  <si>
    <t xml:space="preserve"> 07921 311313</t>
  </si>
  <si>
    <t>K &amp; R Farwell 
25 Hunter Avenue
Loanhead EH20 9SL</t>
  </si>
  <si>
    <t>ryancarnie6@hotmail.com</t>
  </si>
  <si>
    <t>Ryan Flynn</t>
  </si>
  <si>
    <t>07912 410214</t>
  </si>
  <si>
    <t>19 Clerwood Loan
Corstorphine</t>
  </si>
  <si>
    <t>rfly_nn@hotmail.co.uk</t>
  </si>
  <si>
    <t>Ryan Tait</t>
  </si>
  <si>
    <t xml:space="preserve"> 07795 350843</t>
  </si>
  <si>
    <t>8 Hawk Crescent
Dalkeith EH22 2RB</t>
  </si>
  <si>
    <t>taitryan@yahoo.com</t>
  </si>
  <si>
    <t>Stonerigg Manor
Upper Bathville
Armadale West Lothian EH48 3JX</t>
  </si>
  <si>
    <t>sandshimltd@hotmail.co.uk</t>
  </si>
  <si>
    <t>William Sandilands</t>
  </si>
  <si>
    <t>Unit 1 South Park Industrial Estate Peebles</t>
  </si>
  <si>
    <t>S1 Joinery</t>
  </si>
  <si>
    <t xml:space="preserve"> 07437 530157</t>
  </si>
  <si>
    <t>8 Learmonth Street
Falkirk FK1 5AG</t>
  </si>
  <si>
    <t>s1joineryservices@outlook.com</t>
  </si>
  <si>
    <t>Sam Grosset</t>
  </si>
  <si>
    <t xml:space="preserve"> 07756 399571</t>
  </si>
  <si>
    <t>64 Cammo Grove
Edinburgh EH4 8EZ</t>
  </si>
  <si>
    <t>samgrosset@gmail.com</t>
  </si>
  <si>
    <t>Sammy Muir</t>
  </si>
  <si>
    <t xml:space="preserve"> 07564 249949</t>
  </si>
  <si>
    <t>42 Dryden Terrace
Loanhead</t>
  </si>
  <si>
    <t>sammyymuirr@hotmail.co.uk</t>
  </si>
  <si>
    <t>Sandy</t>
  </si>
  <si>
    <t xml:space="preserve"> 07527 959201</t>
  </si>
  <si>
    <t>3 Engine Road
Loanhead EH20 9RF</t>
  </si>
  <si>
    <t>sandyhutchison13@aol.com</t>
  </si>
  <si>
    <t>Sandy  Linton</t>
  </si>
  <si>
    <t xml:space="preserve"> 07786 313986</t>
  </si>
  <si>
    <t>12 Paradykes Avenue
Loanhead</t>
  </si>
  <si>
    <t>Sandy Linton</t>
  </si>
  <si>
    <t>Sarah Ghawss</t>
  </si>
  <si>
    <t>07746 947604</t>
  </si>
  <si>
    <t>7A4 Dalhousie Business Park
Bonnyrig EH19 3HY</t>
  </si>
  <si>
    <t>accounts@sawmill-contracts.co.uk</t>
  </si>
  <si>
    <t>Scott McKenzie</t>
  </si>
  <si>
    <t>60 Greenhill Park
Penicuik EH26 9EX</t>
  </si>
  <si>
    <t>sjmckenzie@live.co.uk</t>
  </si>
  <si>
    <t>59 Fernwood Drive
Danderhall
EH22 1FS</t>
  </si>
  <si>
    <t>info@sdplumbingandheating.com</t>
  </si>
  <si>
    <t>Sean Diggin</t>
  </si>
  <si>
    <t xml:space="preserve"> 0771 808 7331</t>
  </si>
  <si>
    <t>Unit 1A
Newbattle Abbey Business Park
Eskbank EH22 3LJ</t>
  </si>
  <si>
    <t>info@digginfurniture.com</t>
  </si>
  <si>
    <t>100 Ingliston Road
Edinburgh EH28 8AU</t>
  </si>
  <si>
    <t>shaun@secureairparks.com</t>
  </si>
  <si>
    <t>Shaun Cann</t>
  </si>
  <si>
    <t>Sh Property</t>
  </si>
  <si>
    <t>07393 572245</t>
  </si>
  <si>
    <t>Bonnington Bond 2 Anderson Pace, Edinburgh, EH6 5NP</t>
  </si>
  <si>
    <t>Shpropertyservicesltd.com</t>
  </si>
  <si>
    <t>Wayne Stevens</t>
  </si>
  <si>
    <t>Shaline Hunter</t>
  </si>
  <si>
    <t>07774 486336</t>
  </si>
  <si>
    <t>27 Morningside Place
EH10 5ES</t>
  </si>
  <si>
    <t>shalinehunter@gmail.com</t>
  </si>
  <si>
    <t>Shane</t>
  </si>
  <si>
    <t xml:space="preserve"> 07547 232091</t>
  </si>
  <si>
    <t>shane22@post.com</t>
  </si>
  <si>
    <t>Sharon Gemmell</t>
  </si>
  <si>
    <t>7584296037</t>
  </si>
  <si>
    <t>11-13 Hailes Park Industrial Estate
Edinburgh EH14 2QR</t>
  </si>
  <si>
    <t>sharon@showerdoc.com</t>
  </si>
  <si>
    <t>Shazad Ali</t>
  </si>
  <si>
    <t>07595 406906</t>
  </si>
  <si>
    <t>207 Redford Road
EH13 9NJ</t>
  </si>
  <si>
    <t>simpleshaz@hotmail.com</t>
  </si>
  <si>
    <t>9b Ramsay Colliery
Engine Road
Loanhead EH20 9RF</t>
  </si>
  <si>
    <t>serifduman@icloud.com</t>
  </si>
  <si>
    <t>Siobhra Ni Bhriain</t>
  </si>
  <si>
    <t xml:space="preserve"> 07413 186678</t>
  </si>
  <si>
    <t>36 Baberton Mains Place
Edinburgh EH14 3DE</t>
  </si>
  <si>
    <t>cranfamily17@gmail.com</t>
  </si>
  <si>
    <t>8 Sommerside Gardens
Newtongrange EH22 4FP</t>
  </si>
  <si>
    <t>jamiereid1985@yahoo.com</t>
  </si>
  <si>
    <t>Skyline Roofing</t>
  </si>
  <si>
    <t xml:space="preserve"> 07450 235745
 07908 486414</t>
  </si>
  <si>
    <t>79 Selvieland Road
Glasgow G52 4AS</t>
  </si>
  <si>
    <t>kieranforbes26@gmail.com</t>
  </si>
  <si>
    <t>Solid Car Sales Ltd</t>
  </si>
  <si>
    <t xml:space="preserve"> 07769 154700</t>
  </si>
  <si>
    <t>Unit A Wallyford Ind Est
Wallyford East Lothian EH21 8QJ</t>
  </si>
  <si>
    <t>sales@solidcars.co.uk</t>
  </si>
  <si>
    <t>Gurinder Singh</t>
  </si>
  <si>
    <t>21 St Ninians Road
Linlithgow EH49 7BN</t>
  </si>
  <si>
    <t>sousabuilding@gmail.com</t>
  </si>
  <si>
    <t>Aaron Adamson</t>
  </si>
  <si>
    <t>Southside Property Management</t>
  </si>
  <si>
    <t>7968251552</t>
  </si>
  <si>
    <t>20 Nicholson Street
Edinburgh EH8 9DH</t>
  </si>
  <si>
    <t>jd@southsidemanagement.com</t>
  </si>
  <si>
    <t>John Davidson</t>
  </si>
  <si>
    <t>Stephen Dalton Scrap Metal Merchants</t>
  </si>
  <si>
    <t xml:space="preserve"> 0131 339 5355</t>
  </si>
  <si>
    <t>Gogarbank Iron and Steel Works
Station Road
Edinburgh EH12 9BU</t>
  </si>
  <si>
    <t>debbie@daltondemo.co.uk</t>
  </si>
  <si>
    <t>Poltonhall Industrial Estate</t>
  </si>
  <si>
    <t>Steven Forrest</t>
  </si>
  <si>
    <t>7703607046</t>
  </si>
  <si>
    <t>34 Nevis Gardens</t>
  </si>
  <si>
    <t>paulac1875@hotmail.co.uk</t>
  </si>
  <si>
    <t>Loanstone Cottage, Penicuik, EH26 8PH</t>
  </si>
  <si>
    <t>Stevie Ross</t>
  </si>
  <si>
    <t>4 West Fairbrae Crescent
Edinburgh EH11 3SX</t>
  </si>
  <si>
    <t>Stevie881@icloud.com</t>
  </si>
  <si>
    <t>Stevie Yorkston</t>
  </si>
  <si>
    <t>07547 899352</t>
  </si>
  <si>
    <t>17 Golf Drive
Port Seton EH32 0EF</t>
  </si>
  <si>
    <t>stevenyorkston@yahoo.co.uk</t>
  </si>
  <si>
    <t>9 Clermiston Drive, Edinburgh, EH4 7PW</t>
  </si>
  <si>
    <t>markstewart118@hotmail.co.uk</t>
  </si>
  <si>
    <t>STP Construction</t>
  </si>
  <si>
    <t>1207545624</t>
  </si>
  <si>
    <t>Woodside House
Woodside Walk
Rowlands Gill Tyne &amp; Wear NE39 1EH</t>
  </si>
  <si>
    <t>accounts@stpltd.co.uk</t>
  </si>
  <si>
    <t>Struan Home Ltd</t>
  </si>
  <si>
    <t>7397934954</t>
  </si>
  <si>
    <t>50 Lothian Road
Festival Square
Edinburgh EH3 9WJ</t>
  </si>
  <si>
    <t>louisestewart71@aol.com</t>
  </si>
  <si>
    <t>Stuart</t>
  </si>
  <si>
    <t xml:space="preserve"> 07989 355661</t>
  </si>
  <si>
    <t>11 Auburn Locks
Wallyford EH21 8FE</t>
  </si>
  <si>
    <t>info@premierplasteringsolutions.com</t>
  </si>
  <si>
    <t>Stuart Higgins</t>
  </si>
  <si>
    <t>21 Woodhall Road
Pencaitland EH34 5AR</t>
  </si>
  <si>
    <t>shiggins234@aol.com</t>
  </si>
  <si>
    <t>2 Buckstone Terrace
Edinburgh EH10 6PZ</t>
  </si>
  <si>
    <t>jamie_hope2007@hotmail.co.uk</t>
  </si>
  <si>
    <t>Susan Griffin</t>
  </si>
  <si>
    <t xml:space="preserve"> 07885 387199</t>
  </si>
  <si>
    <t>84 Popular Park
Port Seton East Lothian EH32 0TE</t>
  </si>
  <si>
    <t>suemax57@yahoo.com</t>
  </si>
  <si>
    <t>Suzanne Raine</t>
  </si>
  <si>
    <t>07815 176597</t>
  </si>
  <si>
    <t>27 Auchingane
eh107hu</t>
  </si>
  <si>
    <t>S.Raine311@gmail.com</t>
  </si>
  <si>
    <t>12 Stoneyhill Wynd
Musselburgh EH21 6UJ</t>
  </si>
  <si>
    <t>swbroofing@hotmail.com</t>
  </si>
  <si>
    <t>Steven Baigan</t>
  </si>
  <si>
    <t>Sylvia Black</t>
  </si>
  <si>
    <t>19 Campview
Danderhall Midlothian EH22 1QD</t>
  </si>
  <si>
    <t>sylviadymondblack@gmail.com</t>
  </si>
  <si>
    <t>Team Hard</t>
  </si>
  <si>
    <t>tony@team-hard.com</t>
  </si>
  <si>
    <t>Terry Healy Group</t>
  </si>
  <si>
    <t xml:space="preserve"> 0131 516 3040</t>
  </si>
  <si>
    <t>53 Easthouses Road
Easthouses Dalkeith EH22 4EB</t>
  </si>
  <si>
    <t>info@terryhealygroup.com</t>
  </si>
  <si>
    <t>Terry Philllips</t>
  </si>
  <si>
    <t>7305345283</t>
  </si>
  <si>
    <t>29 Carricknowe Terrace
EH12 7ES</t>
  </si>
  <si>
    <t>terryphillips191@hotmail.co.uk</t>
  </si>
  <si>
    <t>The Clock Cafe</t>
  </si>
  <si>
    <t xml:space="preserve"> 07838 553082</t>
  </si>
  <si>
    <t>125 Dalry Road
Edinburgh EH11 2DR</t>
  </si>
  <si>
    <t>ergz.1@hotmail.com</t>
  </si>
  <si>
    <t>Mazlum Erguz</t>
  </si>
  <si>
    <t>The Edinburgh Boiler Company</t>
  </si>
  <si>
    <t xml:space="preserve"> 01315108500
 07872860460</t>
  </si>
  <si>
    <t>3f3, 8 Montpelier
Edinburgh EH10 4NA
Scotland</t>
  </si>
  <si>
    <t>enquiries@theedinburghboilercompany.com</t>
  </si>
  <si>
    <t>The Embroidery Shop</t>
  </si>
  <si>
    <t>7590388280</t>
  </si>
  <si>
    <t>35 Parsons Green Terrace
Edinburgh EH8 7AF</t>
  </si>
  <si>
    <t>info@theembroideryshop.co.uk</t>
  </si>
  <si>
    <t>Michelle</t>
  </si>
  <si>
    <t>The Paint Shed</t>
  </si>
  <si>
    <t>1314437900</t>
  </si>
  <si>
    <t>6 Hutchison Terrace
Edinburgh EH14 1QB</t>
  </si>
  <si>
    <t>hutchison@thepaintshed.com</t>
  </si>
  <si>
    <t>The Roof Company</t>
  </si>
  <si>
    <t xml:space="preserve"> 07764 997008</t>
  </si>
  <si>
    <t>14 Stewartfield Ind Est
Edinburgh EH6 5RQ</t>
  </si>
  <si>
    <t>darinbarnes@blueyonder.co.uk</t>
  </si>
  <si>
    <t>Thirlestane Castle Events</t>
  </si>
  <si>
    <t>7748210775</t>
  </si>
  <si>
    <t>Thirlestane Castle
Lauder TD2 6RU</t>
  </si>
  <si>
    <t>rory@thirlestanecastle.co.uk</t>
  </si>
  <si>
    <t>Thistle Trade Group</t>
  </si>
  <si>
    <t xml:space="preserve"> 07415 960745</t>
  </si>
  <si>
    <t>64 Corstorphine Road
Edinburgh EH12 6JQ</t>
  </si>
  <si>
    <t>darren@thistletradegroupltd.com</t>
  </si>
  <si>
    <t>Thomas Restorick</t>
  </si>
  <si>
    <t xml:space="preserve"> 07769 198661</t>
  </si>
  <si>
    <t>edinburghpavingcompany1@gmail.com</t>
  </si>
  <si>
    <t>Thomas</t>
  </si>
  <si>
    <t>Transform</t>
  </si>
  <si>
    <t xml:space="preserve"> 07939 902886</t>
  </si>
  <si>
    <t>41 Whiteloch Road
Macmerry EH33 1PF</t>
  </si>
  <si>
    <t>stephenhood66@googlemail.com</t>
  </si>
  <si>
    <t>Stephen Hood</t>
  </si>
  <si>
    <t>Trish Singh</t>
  </si>
  <si>
    <t xml:space="preserve"> 07833 605332</t>
  </si>
  <si>
    <t>12 Oldwood Place
Livingston EH54 6UJ</t>
  </si>
  <si>
    <t>trishnasingh96@yahoo.com</t>
  </si>
  <si>
    <t>30 Parker Avenue</t>
  </si>
  <si>
    <t>gerardc68@gmail.com</t>
  </si>
  <si>
    <t>Venchie Child</t>
  </si>
  <si>
    <t xml:space="preserve"> 0131 629 9546</t>
  </si>
  <si>
    <t>61 Niddrie Mains Terrace
Edinburgh EH16 4NX</t>
  </si>
  <si>
    <t>info@venchie.org.uk</t>
  </si>
  <si>
    <t>Unit 23 Dumbryden Ind Estate
56 Dumbryden Road
Edinburgh EH14 2AB</t>
  </si>
  <si>
    <t>info@vetrotrade.co.uk</t>
  </si>
  <si>
    <t>69 Malbet Park
Edinburgh EH16 6WB</t>
  </si>
  <si>
    <t>info@finishingtouches-edinburgh.com</t>
  </si>
  <si>
    <t>Vincent Walters</t>
  </si>
  <si>
    <t>7960165821</t>
  </si>
  <si>
    <t>25 Riccarton Grove
EH14 5PD</t>
  </si>
  <si>
    <t>vincent.walters55@gmail.com</t>
  </si>
  <si>
    <t>40/14 Hardengreen Business Park
Dalhousie Road
Eskbank Dalkeith EH22 3NU</t>
  </si>
  <si>
    <t>timjwvisser@icloud.com</t>
  </si>
  <si>
    <t>Tim Visser</t>
  </si>
  <si>
    <t>9a Ramsay Colliery
Engine Road
Loanhead EH20 9RF</t>
  </si>
  <si>
    <t>abo.yezn1@gmail.com</t>
  </si>
  <si>
    <t>Al Farawan</t>
  </si>
  <si>
    <t>39 Talisman Rise
Livingston EH54 6PL</t>
  </si>
  <si>
    <t>accounts@wastecloud.co.uk</t>
  </si>
  <si>
    <t xml:space="preserve"> 07805 528810</t>
  </si>
  <si>
    <t>69 Maryburn Road
Edinburgh EH22 4EX</t>
  </si>
  <si>
    <t>waterstonlandscapes@gmail.com</t>
  </si>
  <si>
    <t>Wayfarer Fitness Ltd</t>
  </si>
  <si>
    <t>7515380194</t>
  </si>
  <si>
    <t>7 Tansy Street
EH14 6AZ</t>
  </si>
  <si>
    <t>josh@wayfarerfitness.co.uk</t>
  </si>
  <si>
    <t xml:space="preserve"> 0772 310 3878</t>
  </si>
  <si>
    <t>34 Broomhouse St South
Edinburgh EH11 3TW</t>
  </si>
  <si>
    <t>brspropertyrepairltd@hotmail.com</t>
  </si>
  <si>
    <t>welldonehome@hotmail.co.uk</t>
  </si>
  <si>
    <t>Marcin</t>
  </si>
  <si>
    <t>2 Anderson Place
Edinburgh EH6 5NP</t>
  </si>
  <si>
    <t>accounts@welsh-hunter.com</t>
  </si>
  <si>
    <t>13 Kingsknowe Park
Edinburgh EH14 2JQ</t>
  </si>
  <si>
    <t>alan@westmill.info</t>
  </si>
  <si>
    <t>Alan Campbell</t>
  </si>
  <si>
    <t>Will Campbell</t>
  </si>
  <si>
    <t xml:space="preserve"> 07588 530017</t>
  </si>
  <si>
    <t>73 Gilmerton Dykes Road
Edinburgh EH17 8PD</t>
  </si>
  <si>
    <t>will.peter.campbell@gmail.com</t>
  </si>
  <si>
    <t>Belmont Factory
Hardengreen Ind Est
Eskbank Dalkeith EH22 3NX</t>
  </si>
  <si>
    <t>alex.robertsonsqualityfoods@outlook.com</t>
  </si>
  <si>
    <t>wilsonmccormack@outlook.com</t>
  </si>
  <si>
    <t>John Wilson</t>
  </si>
  <si>
    <t>72 De Quincey Road
Lasswade EH18 1DP</t>
  </si>
  <si>
    <t>1 Windsor Gardens
Musselburgh EH21 7LP</t>
  </si>
  <si>
    <t>info@windsordevelopments.co.uk</t>
  </si>
  <si>
    <t>Dean Scott</t>
  </si>
  <si>
    <t>24 Echline Park
South Queensferry</t>
  </si>
  <si>
    <t>Wm Russell &amp; Sons Ltd</t>
  </si>
  <si>
    <t xml:space="preserve"> 01383 723367</t>
  </si>
  <si>
    <t>Lilliehill
Dunfermlineq KY12 0TE</t>
  </si>
  <si>
    <t>elaine@wmrussell.co.uk</t>
  </si>
  <si>
    <t>Wood Build</t>
  </si>
  <si>
    <t>07746 765120</t>
  </si>
  <si>
    <t>XKY Energy Ltd</t>
  </si>
  <si>
    <t xml:space="preserve"> 07733 363278</t>
  </si>
  <si>
    <t>21 Hunter Terrace
Loanhead EH20 9SJ</t>
  </si>
  <si>
    <t>info@xkyenergy.co.uk</t>
  </si>
  <si>
    <t>YD Property Maintenance</t>
  </si>
  <si>
    <t xml:space="preserve"> 07715 353661</t>
  </si>
  <si>
    <t>Irenes Haven
Dolphingstone East Lothian EH331NH</t>
  </si>
  <si>
    <t>ydmaintenance@btinternet.com</t>
  </si>
  <si>
    <t>Yvonne</t>
  </si>
  <si>
    <t>7 Pentland Court, Bilston, EH25 9TA</t>
  </si>
  <si>
    <t>Z Suspense</t>
  </si>
  <si>
    <t>donna@a1automotive.co.ue</t>
  </si>
  <si>
    <t>Zac Hastie</t>
  </si>
  <si>
    <t xml:space="preserve"> 07916 604154</t>
  </si>
  <si>
    <t>36 Limefield
Edinburgh EH17 8PF</t>
  </si>
  <si>
    <t>zac.hastie@hotmail.co.uk</t>
  </si>
  <si>
    <t>Time Stamp</t>
  </si>
  <si>
    <t>Waste type</t>
  </si>
  <si>
    <t>Net Weight</t>
  </si>
  <si>
    <t>Cost Net</t>
  </si>
  <si>
    <t>Cost Gross</t>
  </si>
  <si>
    <t xml:space="preserve">Amount paid </t>
  </si>
  <si>
    <t>TYL number</t>
  </si>
  <si>
    <t>PS Const</t>
  </si>
  <si>
    <t>/</t>
  </si>
  <si>
    <t>12 Dechmont Road, EH12 8JE</t>
  </si>
  <si>
    <t>4/12 Powderhall Rigg</t>
  </si>
  <si>
    <t>80/3 Spottiswoode Street</t>
  </si>
  <si>
    <t>Braehill</t>
  </si>
  <si>
    <t>2/3 Strathearn Road</t>
  </si>
  <si>
    <t xml:space="preserve">Myreside </t>
  </si>
  <si>
    <t>dalkeith 14yd</t>
  </si>
  <si>
    <t>Biffa (WM Hamilton)</t>
  </si>
  <si>
    <t>Envi</t>
  </si>
  <si>
    <t>mattress</t>
  </si>
  <si>
    <t>cardboard</t>
  </si>
  <si>
    <t>waste</t>
  </si>
  <si>
    <t>000NaN</t>
  </si>
  <si>
    <t xml:space="preserve">greenlaw mill 14yd </t>
  </si>
  <si>
    <t>46 Elgin Terrace</t>
  </si>
  <si>
    <t>10 Harlaw March</t>
  </si>
  <si>
    <t>Test1</t>
  </si>
  <si>
    <t>TEST1</t>
  </si>
  <si>
    <t>TEST2</t>
  </si>
  <si>
    <t>Tranfers</t>
  </si>
  <si>
    <t>tes</t>
  </si>
  <si>
    <t>murrayburn gate 14yd 1905417</t>
  </si>
  <si>
    <t>murrayburn gate 1905417</t>
  </si>
  <si>
    <t>twest</t>
  </si>
  <si>
    <t>Lorry Registration</t>
  </si>
  <si>
    <t>Lorry Net weight</t>
  </si>
  <si>
    <t>YF09 XRG</t>
  </si>
  <si>
    <t>RK60 XXS</t>
  </si>
  <si>
    <t>Blaines</t>
  </si>
  <si>
    <t>Mckenzies</t>
  </si>
  <si>
    <t>Jenkinsons</t>
  </si>
  <si>
    <t>Walk-in</t>
  </si>
  <si>
    <t>079463489700131 322 5273</t>
  </si>
  <si>
    <t>scottecobuilders@gmail.com</t>
  </si>
  <si>
    <t>0131 259 6478</t>
  </si>
  <si>
    <t>info@aggbuilders.co.uk</t>
  </si>
  <si>
    <t>0131 210 0508</t>
  </si>
  <si>
    <t>ljbuildersltd@outlook.com</t>
  </si>
  <si>
    <t xml:space="preserve">Edinburgh city builders </t>
  </si>
  <si>
    <t>0131 441 4433</t>
  </si>
  <si>
    <t>https://www.waverleyconstruction.co.uk/</t>
  </si>
  <si>
    <t>0131 447 5327</t>
  </si>
  <si>
    <t>https://www.georgehardies.co.uk/</t>
  </si>
  <si>
    <t>Site Address</t>
  </si>
  <si>
    <t>Type</t>
  </si>
  <si>
    <t xml:space="preserve">Weight </t>
  </si>
  <si>
    <t>mayfield</t>
  </si>
  <si>
    <t>soil</t>
  </si>
  <si>
    <t>Rate</t>
  </si>
  <si>
    <t>Monday</t>
  </si>
  <si>
    <t>Tuesday</t>
  </si>
  <si>
    <t>Wednesday</t>
  </si>
  <si>
    <t>Thursday</t>
  </si>
  <si>
    <t xml:space="preserve">Friday </t>
  </si>
  <si>
    <t>Saturday</t>
  </si>
  <si>
    <t>Total hours</t>
  </si>
  <si>
    <t>Deduct breaks</t>
  </si>
  <si>
    <t>Total hours paid</t>
  </si>
  <si>
    <t>Total pay</t>
  </si>
  <si>
    <t>Lesser already paid</t>
  </si>
  <si>
    <t>Wage target %</t>
  </si>
  <si>
    <t xml:space="preserve">Turnover target (weekly) </t>
  </si>
  <si>
    <t>Target skips (weekly)</t>
  </si>
  <si>
    <t>Target skips (daily)</t>
  </si>
  <si>
    <t>Donald</t>
  </si>
  <si>
    <t>Stevie</t>
  </si>
  <si>
    <r>
      <rPr>
        <rFont val="Arial"/>
        <color theme="1"/>
      </rPr>
      <t xml:space="preserve">Chick </t>
    </r>
    <r>
      <rPr>
        <rFont val="Arial"/>
        <color rgb="FFFF0000"/>
      </rPr>
      <t>(minus 20 hours)</t>
    </r>
  </si>
  <si>
    <t>5</t>
  </si>
  <si>
    <r>
      <rPr>
        <rFont val="Arial"/>
        <color theme="1"/>
      </rPr>
      <t xml:space="preserve">Jason </t>
    </r>
    <r>
      <rPr>
        <rFont val="Arial"/>
        <color rgb="FFFF0000"/>
      </rPr>
      <t>(minus 20 hours)</t>
    </r>
  </si>
  <si>
    <t>Bob</t>
  </si>
  <si>
    <t>Jim B</t>
  </si>
  <si>
    <t>Jordan s</t>
  </si>
  <si>
    <t>Brandon (£50 bonus)</t>
  </si>
  <si>
    <t>Pin</t>
  </si>
  <si>
    <t>xxs</t>
  </si>
  <si>
    <t>vyl</t>
  </si>
  <si>
    <t>wrg</t>
  </si>
  <si>
    <t>xrg</t>
  </si>
  <si>
    <t>NxA</t>
  </si>
  <si>
    <t>bav</t>
  </si>
  <si>
    <t>Skip I.D.</t>
  </si>
  <si>
    <t>Lorry Type</t>
  </si>
  <si>
    <t>Priority Score</t>
  </si>
  <si>
    <t>Customer Request</t>
  </si>
  <si>
    <t>Current Status</t>
  </si>
  <si>
    <t>Delivery Address</t>
  </si>
  <si>
    <t>Date Booked</t>
  </si>
  <si>
    <t>Scheduled Return Date</t>
  </si>
  <si>
    <t>Customer Contact Number</t>
  </si>
  <si>
    <t>Payment Status</t>
  </si>
  <si>
    <t>Ticket Number</t>
  </si>
  <si>
    <t>Skip</t>
  </si>
  <si>
    <t>Standard</t>
  </si>
  <si>
    <t>Available</t>
  </si>
  <si>
    <t>Delivered</t>
  </si>
  <si>
    <t>88 Buckstone Loan</t>
  </si>
  <si>
    <t>02.04.24</t>
  </si>
  <si>
    <t>The Old Manse Howgate</t>
  </si>
  <si>
    <t>01.04.24</t>
  </si>
  <si>
    <t>Mozowlowski and Murray</t>
  </si>
  <si>
    <t>53 Redford Loan</t>
  </si>
  <si>
    <t>03.04.24</t>
  </si>
  <si>
    <t>DTJ Joinery</t>
  </si>
  <si>
    <t>`</t>
  </si>
  <si>
    <t>22 Craig's Crescent</t>
  </si>
  <si>
    <t>05.04.24</t>
  </si>
  <si>
    <t>Alied Mair</t>
  </si>
  <si>
    <t>67 Alnwickhill Road</t>
  </si>
  <si>
    <t>45 Groathill Road North EH4 2RZ</t>
  </si>
  <si>
    <t>12/2 Church Hill EH10 4BQ</t>
  </si>
  <si>
    <t>118 Buckstone Terrace</t>
  </si>
  <si>
    <t>Jamie Ferguson</t>
  </si>
  <si>
    <t>18 Buckstone Place</t>
  </si>
  <si>
    <t>Access Builders</t>
  </si>
  <si>
    <t>47 Corstophine Hill Gardens, Edinburgh</t>
  </si>
  <si>
    <t>210 Glasgow Road EH12</t>
  </si>
  <si>
    <t>Unit 4B Bonnington Industrial Estate</t>
  </si>
  <si>
    <t>8-040</t>
  </si>
  <si>
    <t>8-044</t>
  </si>
  <si>
    <t>7 Lochend Road EH28 8SY</t>
  </si>
  <si>
    <t>20 Kirkland Street, Peebles</t>
  </si>
  <si>
    <t>11.03.24</t>
  </si>
  <si>
    <t>20 Dick Place EH9 2JJ</t>
  </si>
  <si>
    <t>33 Oxgangs Farm Terrace</t>
  </si>
  <si>
    <t>20 Craighouse Terrace</t>
  </si>
  <si>
    <t>11 Foster Road Penicuik</t>
  </si>
  <si>
    <t>2 Edwards Wynd</t>
  </si>
  <si>
    <t>101 Parkhead Loan</t>
  </si>
  <si>
    <t>Garden Cottage Tweedale Avenue Gifford</t>
  </si>
  <si>
    <t>Wilson + McCormack</t>
  </si>
  <si>
    <t>50 Lavcrockbank Road EH5</t>
  </si>
  <si>
    <t>07743 219750</t>
  </si>
  <si>
    <t>16 Ashgrove Crescent</t>
  </si>
  <si>
    <t>8-096</t>
  </si>
  <si>
    <t>93 Oxgangs Road</t>
  </si>
  <si>
    <t>04.03.24</t>
  </si>
  <si>
    <t>16 Carfrae Road</t>
  </si>
  <si>
    <t>69 Redford Loan</t>
  </si>
  <si>
    <t>B-001</t>
  </si>
  <si>
    <t>B-002</t>
  </si>
  <si>
    <t>B-003</t>
  </si>
  <si>
    <t>B-004</t>
  </si>
  <si>
    <t>Seaview Glasclune Gardens EH39 4RB</t>
  </si>
  <si>
    <t>B-006</t>
  </si>
  <si>
    <t>B-007</t>
  </si>
  <si>
    <t>B-008</t>
  </si>
  <si>
    <t>B-009</t>
  </si>
  <si>
    <t>B-010</t>
  </si>
  <si>
    <t>B-013</t>
  </si>
  <si>
    <t>B-014</t>
  </si>
  <si>
    <t>B-015</t>
  </si>
  <si>
    <t>B-017</t>
  </si>
  <si>
    <t>B-020</t>
  </si>
  <si>
    <t>B-021</t>
  </si>
  <si>
    <t>B-022</t>
  </si>
  <si>
    <t>B-023</t>
  </si>
  <si>
    <t>B-024</t>
  </si>
  <si>
    <t>B-025</t>
  </si>
  <si>
    <t>B-026</t>
  </si>
  <si>
    <t>B-027</t>
  </si>
  <si>
    <t>B-028</t>
  </si>
  <si>
    <t>B-029</t>
  </si>
  <si>
    <t>B-030</t>
  </si>
  <si>
    <t>B-031</t>
  </si>
  <si>
    <t>B-033</t>
  </si>
  <si>
    <t>B-036</t>
  </si>
  <si>
    <t>R8-002</t>
  </si>
  <si>
    <t>17 Station Road Roslin EH25 9LP</t>
  </si>
  <si>
    <t>R8-003</t>
  </si>
  <si>
    <t>R8-006</t>
  </si>
  <si>
    <t>R8-007</t>
  </si>
  <si>
    <t>R8-008</t>
  </si>
  <si>
    <t>5-006</t>
  </si>
  <si>
    <t>4-012</t>
  </si>
  <si>
    <t>47 The Stells EH10 5XE</t>
  </si>
  <si>
    <t>28 Bavelaw Gardens</t>
  </si>
  <si>
    <t>HD2</t>
  </si>
  <si>
    <t>21 Moffat Walk Tranent EH33 2QN</t>
  </si>
  <si>
    <t>Best Improvements</t>
  </si>
  <si>
    <t>12-000</t>
  </si>
  <si>
    <t>12-BOB</t>
  </si>
  <si>
    <t>E12-001</t>
  </si>
  <si>
    <t>E12-002</t>
  </si>
  <si>
    <t>19 Clerwood Way</t>
  </si>
  <si>
    <t>Lee Spence</t>
  </si>
  <si>
    <t>Moorfoot Farm Cottage</t>
  </si>
  <si>
    <t>JB Pate &amp; Son</t>
  </si>
  <si>
    <t>07753779181</t>
  </si>
  <si>
    <t xml:space="preserve">Blackford Glen Road </t>
  </si>
  <si>
    <t>WNH Contracts</t>
  </si>
  <si>
    <t>E14-002</t>
  </si>
  <si>
    <t>E14-004</t>
  </si>
  <si>
    <t>E14-006</t>
  </si>
  <si>
    <t>E14-007</t>
  </si>
  <si>
    <t>16-003</t>
  </si>
  <si>
    <t>16-004</t>
  </si>
  <si>
    <t>Thornton Road Rosewell</t>
  </si>
  <si>
    <t>E16-001</t>
  </si>
  <si>
    <t>E16-002</t>
  </si>
  <si>
    <t>E16-004</t>
  </si>
  <si>
    <t>E16-005</t>
  </si>
  <si>
    <t>E16-008</t>
  </si>
  <si>
    <t>R14-001</t>
  </si>
  <si>
    <t>R20-001</t>
  </si>
  <si>
    <t>Hook</t>
  </si>
  <si>
    <t>R20-002</t>
  </si>
  <si>
    <t>R40-001</t>
  </si>
  <si>
    <t>R40-002</t>
  </si>
  <si>
    <t>R40-003</t>
  </si>
  <si>
    <t>R40-004</t>
  </si>
  <si>
    <t>R40-005</t>
  </si>
  <si>
    <t>R40-006</t>
  </si>
  <si>
    <t>R40-007</t>
  </si>
  <si>
    <t>R40-008</t>
  </si>
  <si>
    <t>Who</t>
  </si>
  <si>
    <t>Amount Due</t>
  </si>
  <si>
    <t>When</t>
  </si>
  <si>
    <t>Comment</t>
  </si>
  <si>
    <t>Combination</t>
  </si>
  <si>
    <t>8|8|8|8|8</t>
  </si>
  <si>
    <t>8|8|8|12</t>
  </si>
  <si>
    <t>8|8|8|14</t>
  </si>
  <si>
    <t>8|8|8|16</t>
  </si>
  <si>
    <t>4|4|4</t>
  </si>
  <si>
    <t>5|5|5</t>
  </si>
  <si>
    <t>6|6|6</t>
  </si>
  <si>
    <t>12|12|8</t>
  </si>
  <si>
    <t>12|12|12</t>
  </si>
  <si>
    <t>12|12|14</t>
  </si>
  <si>
    <t>12|12|16</t>
  </si>
  <si>
    <t>4|8</t>
  </si>
  <si>
    <t>4|12</t>
  </si>
  <si>
    <t>4|14</t>
  </si>
  <si>
    <t>4|16</t>
  </si>
  <si>
    <t>5|8</t>
  </si>
  <si>
    <t>5|12</t>
  </si>
  <si>
    <t>5|14</t>
  </si>
  <si>
    <t>5|16</t>
  </si>
  <si>
    <t>6|8</t>
  </si>
  <si>
    <t>6|12</t>
  </si>
  <si>
    <t>6|14</t>
  </si>
  <si>
    <t>6|16</t>
  </si>
  <si>
    <t>8|8</t>
  </si>
  <si>
    <t>8|12</t>
  </si>
  <si>
    <t>8|14</t>
  </si>
  <si>
    <t>8|16</t>
  </si>
  <si>
    <t>8|8|12</t>
  </si>
  <si>
    <t>8|8|14</t>
  </si>
  <si>
    <t>8|8|16</t>
  </si>
  <si>
    <t>Size</t>
  </si>
  <si>
    <t>Date Collection notified</t>
  </si>
  <si>
    <t>Collection date</t>
  </si>
  <si>
    <t>Customer type</t>
  </si>
  <si>
    <t>blaines</t>
  </si>
  <si>
    <t>Status</t>
  </si>
  <si>
    <t>Registration</t>
  </si>
  <si>
    <t>Tax due</t>
  </si>
  <si>
    <t>Maintenace due</t>
  </si>
  <si>
    <t>MOT due</t>
  </si>
  <si>
    <t>Brake check</t>
  </si>
  <si>
    <t>Tacho calibration</t>
  </si>
  <si>
    <t>Loler test</t>
  </si>
  <si>
    <t>Vehicle condition</t>
  </si>
  <si>
    <t>Unavailable</t>
  </si>
  <si>
    <t>SN09 BBB</t>
  </si>
  <si>
    <t>Grab</t>
  </si>
  <si>
    <t>SN09 BAV</t>
  </si>
  <si>
    <t>Name</t>
  </si>
  <si>
    <t xml:space="preserve">Available </t>
  </si>
  <si>
    <t>Aiden</t>
  </si>
  <si>
    <t>Jim</t>
  </si>
  <si>
    <t>Driver</t>
  </si>
  <si>
    <t>Lorry</t>
  </si>
  <si>
    <t>Client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</si>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</sst>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dd/MM/yyyy"/>
    <numFmt numFmtId="165" formatCode="dd/mm/yyyy"/>
    <numFmt numFmtId="166" formatCode="&quot;£&quot;#,##0"/>
    <numFmt numFmtId="167" formatCode="dd/MM/yyyy HH:mm:ss"/>
    <numFmt numFmtId="168" formatCode="hh:mm"/>
    <numFmt numFmtId="169" formatCode="dd/mm/yy"/>
    <numFmt numFmtId="170" formatCode="m/d/yyyy h:mm:ss"/>
    <numFmt numFmtId="171" formatCode="d-m"/>
    <numFmt numFmtId="172" formatCode="d/m/yy"/>
    <numFmt numFmtId="173" formatCode="d/m/yyyy"/>
    <numFmt numFmtId="174" formatCode="dd/mm/yyyy hh:mm:ss"/>
    <numFmt numFmtId="175" formatCode="[$£]#,##0.00"/>
    <numFmt numFmtId="176" formatCode="[$£]#,##0"/>
    <numFmt numFmtId="177" formatCode="&quot;£&quot;#,##0.00"/>
    <numFmt numFmtId="178" formatCode="[$£-809]#,##0.00"/>
    <numFmt numFmtId="179" formatCode="m-yyyy"/>
    <numFmt numFmtId="180" formatCode="0.0"/>
    <numFmt numFmtId="181" formatCode="dd&quot;/&quot;mm&quot;/&quot;yy"/>
  </numFmts>
  <fonts count="54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color rgb="FF000000"/>
      <name val="Arial"/>
    </font>
    <font/>
    <font>
      <color theme="1"/>
      <name val="Arial"/>
      <scheme val="minor"/>
    </font>
    <font>
      <color rgb="FF000000"/>
      <name val="Roboto"/>
    </font>
    <font>
      <b/>
      <sz val="14.0"/>
      <color theme="1"/>
      <name val="Arial"/>
      <scheme val="minor"/>
    </font>
    <font>
      <sz val="14.0"/>
      <color theme="1"/>
      <name val="Arial"/>
    </font>
    <font>
      <b/>
      <sz val="14.0"/>
      <color theme="1"/>
      <name val="Arial"/>
    </font>
    <font>
      <sz val="14.0"/>
      <color theme="1"/>
      <name val="Arial"/>
      <scheme val="minor"/>
    </font>
    <font>
      <b/>
      <sz val="13.0"/>
      <color theme="1"/>
      <name val="Arial"/>
    </font>
    <font>
      <color theme="1"/>
      <name val="Arial"/>
    </font>
    <font>
      <b/>
      <sz val="17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sz val="11.0"/>
      <color rgb="FFFF0000"/>
      <name val="Arial"/>
      <scheme val="minor"/>
    </font>
    <font>
      <sz val="14.0"/>
      <color rgb="FFFF0000"/>
      <name val="Arial"/>
    </font>
    <font>
      <sz val="11.0"/>
      <color rgb="FFFF0000"/>
      <name val="Arial"/>
      <scheme val="minor"/>
    </font>
    <font>
      <b/>
      <sz val="13.0"/>
      <color rgb="FFFF0000"/>
      <name val="Arial"/>
      <scheme val="minor"/>
    </font>
    <font>
      <color rgb="FF000000"/>
      <name val="&quot;Open Sans&quot;"/>
    </font>
    <font>
      <b/>
      <sz val="12.0"/>
      <color theme="1"/>
      <name val="Arial"/>
      <scheme val="minor"/>
    </font>
    <font>
      <b/>
      <sz val="12.0"/>
      <color rgb="FFFF0000"/>
      <name val="Arial"/>
    </font>
    <font>
      <b/>
      <sz val="13.0"/>
      <color theme="7"/>
      <name val="Arial"/>
    </font>
    <font>
      <sz val="13.0"/>
      <color theme="7"/>
      <name val="Arial"/>
    </font>
    <font>
      <b/>
      <color rgb="FF9900FF"/>
      <name val="Arial"/>
    </font>
    <font>
      <b/>
      <sz val="12.0"/>
      <color rgb="FF9900FF"/>
      <name val="Arial"/>
    </font>
    <font>
      <b/>
      <sz val="12.0"/>
      <color rgb="FF4285F4"/>
      <name val="Arial"/>
    </font>
    <font>
      <b/>
      <sz val="12.0"/>
      <color theme="4"/>
      <name val="Arial"/>
    </font>
    <font>
      <color rgb="FF9900FF"/>
      <name val="Arial"/>
    </font>
    <font>
      <b/>
      <sz val="9.0"/>
      <color theme="1"/>
      <name val="Arial"/>
    </font>
    <font>
      <sz val="8.0"/>
      <color theme="1"/>
      <name val="Arial"/>
    </font>
    <font>
      <sz val="13.0"/>
      <color rgb="FF000000"/>
      <name val="Arial"/>
    </font>
    <font>
      <sz val="11.0"/>
      <color theme="1"/>
      <name val="Calibri"/>
    </font>
    <font>
      <u/>
      <sz val="11.0"/>
      <color rgb="FF1A0DAB"/>
      <name val="Arial"/>
    </font>
    <font>
      <sz val="8.0"/>
      <color rgb="FF000000"/>
      <name val="Arial"/>
    </font>
    <font>
      <sz val="10.0"/>
      <color rgb="FF000000"/>
      <name val="Arial"/>
    </font>
    <font>
      <u/>
      <sz val="8.0"/>
      <color rgb="FF0000FF"/>
      <name val="Arial"/>
    </font>
    <font>
      <b/>
      <color theme="1"/>
      <name val="Arial"/>
      <scheme val="minor"/>
    </font>
    <font>
      <sz val="10.0"/>
      <color rgb="FF000000"/>
      <name val="Inherit"/>
    </font>
    <font>
      <sz val="10.0"/>
      <color rgb="FF000000"/>
      <name val="&quot;Be Vietnam Pro&quot;"/>
    </font>
    <font>
      <u/>
      <sz val="10.0"/>
      <color rgb="FF000000"/>
    </font>
    <font>
      <sz val="10.0"/>
      <color rgb="FF000000"/>
      <name val="Raleway"/>
    </font>
    <font>
      <color theme="1"/>
      <name val="Roboto Mono"/>
    </font>
    <font>
      <b/>
      <sz val="10.0"/>
      <color theme="1"/>
      <name val="Roboto Mono"/>
    </font>
    <font>
      <b/>
      <sz val="10.0"/>
      <color theme="1"/>
      <name val="Arial"/>
      <scheme val="minor"/>
    </font>
    <font>
      <b/>
      <sz val="13.0"/>
      <color rgb="FF000000"/>
      <name val="Roboto"/>
    </font>
    <font>
      <b/>
      <sz val="13.0"/>
      <color rgb="FF000000"/>
      <name val="Arial"/>
      <scheme val="minor"/>
    </font>
    <font>
      <b/>
      <sz val="12.0"/>
      <color rgb="FF000000"/>
      <name val="Arial"/>
      <scheme val="minor"/>
    </font>
    <font>
      <sz val="12.0"/>
      <color theme="1"/>
      <name val="Arial"/>
    </font>
    <font>
      <sz val="12.0"/>
      <color theme="1"/>
      <name val="Arial"/>
      <scheme val="minor"/>
    </font>
    <font>
      <sz val="12.0"/>
      <color rgb="FF000000"/>
      <name val="Arial"/>
      <scheme val="minor"/>
    </font>
    <font>
      <sz val="12.0"/>
      <color rgb="FF000000"/>
      <name val="Arial"/>
    </font>
    <font>
      <b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top style="medium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0" fillId="2" fontId="3" numFmtId="0" xfId="0" applyAlignment="1" applyFill="1" applyFont="1">
      <alignment horizontal="left" readingOrder="0" shrinkToFit="0" wrapText="1"/>
    </xf>
    <xf borderId="2" fillId="0" fontId="2" numFmtId="165" xfId="0" applyAlignment="1" applyBorder="1" applyFont="1" applyNumberFormat="1">
      <alignment horizontal="center" readingOrder="0" shrinkToFit="0" vertical="center" wrapText="1"/>
    </xf>
    <xf borderId="0" fillId="2" fontId="3" numFmtId="166" xfId="0" applyAlignment="1" applyFont="1" applyNumberFormat="1">
      <alignment readingOrder="0"/>
    </xf>
    <xf borderId="3" fillId="0" fontId="2" numFmtId="0" xfId="0" applyAlignment="1" applyBorder="1" applyFont="1">
      <alignment horizontal="center" readingOrder="0" shrinkToFit="0" vertical="center" wrapText="1"/>
    </xf>
    <xf borderId="3" fillId="0" fontId="4" numFmtId="0" xfId="0" applyBorder="1" applyFont="1"/>
    <xf borderId="0" fillId="2" fontId="5" numFmtId="0" xfId="0" applyAlignment="1" applyFont="1">
      <alignment readingOrder="0" textRotation="90"/>
    </xf>
    <xf borderId="0" fillId="2" fontId="5" numFmtId="0" xfId="0" applyAlignment="1" applyFont="1">
      <alignment readingOrder="0"/>
    </xf>
    <xf borderId="0" fillId="2" fontId="5" numFmtId="0" xfId="0" applyFont="1"/>
    <xf borderId="0" fillId="2" fontId="5" numFmtId="0" xfId="0" applyAlignment="1" applyFont="1">
      <alignment horizontal="center" readingOrder="0"/>
    </xf>
    <xf borderId="0" fillId="2" fontId="5" numFmtId="164" xfId="0" applyAlignment="1" applyFont="1" applyNumberFormat="1">
      <alignment readingOrder="0"/>
    </xf>
    <xf borderId="0" fillId="2" fontId="5" numFmtId="167" xfId="0" applyAlignment="1" applyFont="1" applyNumberFormat="1">
      <alignment readingOrder="0"/>
    </xf>
    <xf borderId="0" fillId="2" fontId="5" numFmtId="0" xfId="0" applyAlignment="1" applyFont="1">
      <alignment readingOrder="0"/>
    </xf>
    <xf borderId="0" fillId="3" fontId="5" numFmtId="0" xfId="0" applyAlignment="1" applyFill="1" applyFont="1">
      <alignment readingOrder="0"/>
    </xf>
    <xf borderId="0" fillId="4" fontId="5" numFmtId="0" xfId="0" applyAlignment="1" applyFill="1" applyFont="1">
      <alignment readingOrder="0"/>
    </xf>
    <xf borderId="0" fillId="2" fontId="5" numFmtId="19" xfId="0" applyFont="1" applyNumberFormat="1"/>
    <xf borderId="0" fillId="5" fontId="5" numFmtId="0" xfId="0" applyAlignment="1" applyFill="1" applyFont="1">
      <alignment readingOrder="0"/>
    </xf>
    <xf borderId="0" fillId="2" fontId="5" numFmtId="14" xfId="0" applyFont="1" applyNumberFormat="1"/>
    <xf borderId="0" fillId="2" fontId="5" numFmtId="168" xfId="0" applyFont="1" applyNumberFormat="1"/>
    <xf borderId="0" fillId="2" fontId="5" numFmtId="14" xfId="0" applyAlignment="1" applyFont="1" applyNumberFormat="1">
      <alignment readingOrder="0"/>
    </xf>
    <xf borderId="0" fillId="2" fontId="5" numFmtId="169" xfId="0" applyAlignment="1" applyFont="1" applyNumberFormat="1">
      <alignment readingOrder="0"/>
    </xf>
    <xf borderId="0" fillId="2" fontId="5" numFmtId="3" xfId="0" applyAlignment="1" applyFont="1" applyNumberFormat="1">
      <alignment horizontal="center" readingOrder="0"/>
    </xf>
    <xf borderId="0" fillId="2" fontId="5" numFmtId="166" xfId="0" applyFont="1" applyNumberFormat="1"/>
    <xf borderId="0" fillId="2" fontId="5" numFmtId="166" xfId="0" applyAlignment="1" applyFont="1" applyNumberFormat="1">
      <alignment readingOrder="0"/>
    </xf>
    <xf borderId="0" fillId="6" fontId="5" numFmtId="164" xfId="0" applyAlignment="1" applyFill="1" applyFont="1" applyNumberFormat="1">
      <alignment readingOrder="0"/>
    </xf>
    <xf borderId="0" fillId="7" fontId="5" numFmtId="164" xfId="0" applyAlignment="1" applyFill="1" applyFont="1" applyNumberFormat="1">
      <alignment readingOrder="0"/>
    </xf>
    <xf borderId="0" fillId="2" fontId="5" numFmtId="170" xfId="0" applyAlignment="1" applyFont="1" applyNumberFormat="1">
      <alignment readingOrder="0"/>
    </xf>
    <xf borderId="0" fillId="2" fontId="5" numFmtId="165" xfId="0" applyAlignment="1" applyFont="1" applyNumberFormat="1">
      <alignment readingOrder="0"/>
    </xf>
    <xf borderId="0" fillId="6" fontId="5" numFmtId="0" xfId="0" applyAlignment="1" applyFont="1">
      <alignment readingOrder="0"/>
    </xf>
    <xf borderId="0" fillId="2" fontId="5" numFmtId="19" xfId="0" applyAlignment="1" applyFont="1" applyNumberFormat="1">
      <alignment readingOrder="0"/>
    </xf>
    <xf borderId="0" fillId="2" fontId="5" numFmtId="171" xfId="0" applyAlignment="1" applyFont="1" applyNumberFormat="1">
      <alignment readingOrder="0"/>
    </xf>
    <xf borderId="0" fillId="2" fontId="5" numFmtId="168" xfId="0" applyAlignment="1" applyFont="1" applyNumberFormat="1">
      <alignment readingOrder="0"/>
    </xf>
    <xf borderId="0" fillId="2" fontId="5" numFmtId="172" xfId="0" applyAlignment="1" applyFont="1" applyNumberFormat="1">
      <alignment readingOrder="0"/>
    </xf>
    <xf borderId="0" fillId="2" fontId="5" numFmtId="173" xfId="0" applyAlignment="1" applyFont="1" applyNumberFormat="1">
      <alignment readingOrder="0"/>
    </xf>
    <xf borderId="0" fillId="8" fontId="5" numFmtId="0" xfId="0" applyAlignment="1" applyFill="1" applyFont="1">
      <alignment readingOrder="0"/>
    </xf>
    <xf borderId="0" fillId="9" fontId="5" numFmtId="0" xfId="0" applyAlignment="1" applyFill="1" applyFont="1">
      <alignment horizontal="center" readingOrder="0"/>
    </xf>
    <xf borderId="0" fillId="9" fontId="5" numFmtId="0" xfId="0" applyAlignment="1" applyFont="1">
      <alignment readingOrder="0"/>
    </xf>
    <xf borderId="0" fillId="2" fontId="6" numFmtId="0" xfId="0" applyAlignment="1" applyFont="1">
      <alignment horizontal="left" readingOrder="0"/>
    </xf>
    <xf borderId="0" fillId="10" fontId="5" numFmtId="0" xfId="0" applyAlignment="1" applyFill="1" applyFont="1">
      <alignment readingOrder="0"/>
    </xf>
    <xf borderId="0" fillId="10" fontId="5" numFmtId="0" xfId="0" applyAlignment="1" applyFont="1">
      <alignment horizontal="center" readingOrder="0"/>
    </xf>
    <xf borderId="0" fillId="2" fontId="7" numFmtId="0" xfId="0" applyAlignment="1" applyFont="1">
      <alignment horizontal="center" readingOrder="0" shrinkToFit="0" vertical="center" wrapText="1"/>
    </xf>
    <xf quotePrefix="1" borderId="0" fillId="2" fontId="8" numFmtId="0" xfId="0" applyAlignment="1" applyFont="1">
      <alignment horizontal="center" readingOrder="0" shrinkToFit="0" vertical="center" wrapText="1"/>
    </xf>
    <xf borderId="0" fillId="2" fontId="8" numFmtId="0" xfId="0" applyAlignment="1" applyFont="1">
      <alignment horizontal="center" readingOrder="0" shrinkToFit="0" vertical="center" wrapText="1"/>
    </xf>
    <xf borderId="0" fillId="2" fontId="8" numFmtId="0" xfId="0" applyAlignment="1" applyFont="1">
      <alignment horizontal="center" shrinkToFit="0" vertical="center" wrapText="1"/>
    </xf>
    <xf borderId="0" fillId="2" fontId="8" numFmtId="167" xfId="0" applyAlignment="1" applyFont="1" applyNumberFormat="1">
      <alignment horizontal="center" shrinkToFit="0" vertical="center" wrapText="1"/>
    </xf>
    <xf borderId="0" fillId="2" fontId="9" numFmtId="0" xfId="0" applyAlignment="1" applyFont="1">
      <alignment horizontal="center" shrinkToFit="0" vertical="center" wrapText="1"/>
    </xf>
    <xf borderId="0" fillId="2" fontId="10" numFmtId="167" xfId="0" applyAlignment="1" applyFont="1" applyNumberFormat="1">
      <alignment horizontal="center" readingOrder="0" shrinkToFit="0" vertical="center" wrapText="1"/>
    </xf>
    <xf borderId="0" fillId="2" fontId="10" numFmtId="0" xfId="0" applyAlignment="1" applyFont="1">
      <alignment horizontal="center" readingOrder="0" shrinkToFit="0" vertical="center" wrapText="1"/>
    </xf>
    <xf borderId="0" fillId="2" fontId="8" numFmtId="167" xfId="0" applyAlignment="1" applyFont="1" applyNumberFormat="1">
      <alignment horizontal="center" readingOrder="0" shrinkToFit="0" vertical="center" wrapText="1"/>
    </xf>
    <xf borderId="0" fillId="2" fontId="9" numFmtId="0" xfId="0" applyAlignment="1" applyFont="1">
      <alignment horizontal="center" readingOrder="0" shrinkToFit="0" vertical="center" wrapText="1"/>
    </xf>
    <xf borderId="0" fillId="2" fontId="11" numFmtId="0" xfId="0" applyAlignment="1" applyFont="1">
      <alignment horizontal="center" readingOrder="0" shrinkToFit="0" vertical="center" wrapText="1"/>
    </xf>
    <xf borderId="0" fillId="2" fontId="8" numFmtId="174" xfId="0" applyAlignment="1" applyFont="1" applyNumberFormat="1">
      <alignment horizontal="center" readingOrder="0" shrinkToFit="0" vertical="center" wrapText="1"/>
    </xf>
    <xf borderId="0" fillId="2" fontId="12" numFmtId="0" xfId="0" applyFont="1"/>
    <xf borderId="0" fillId="2" fontId="9" numFmtId="0" xfId="0" applyAlignment="1" applyFont="1">
      <alignment horizontal="center" shrinkToFit="0" wrapText="1"/>
    </xf>
    <xf borderId="0" fillId="2" fontId="8" numFmtId="0" xfId="0" applyAlignment="1" applyFont="1">
      <alignment horizontal="center" shrinkToFit="0" wrapText="1"/>
    </xf>
    <xf borderId="0" fillId="0" fontId="5" numFmtId="0" xfId="0" applyAlignment="1" applyFont="1">
      <alignment readingOrder="0"/>
    </xf>
    <xf borderId="0" fillId="6" fontId="13" numFmtId="0" xfId="0" applyAlignment="1" applyFont="1">
      <alignment horizontal="center" readingOrder="0" shrinkToFit="0" vertical="center" wrapText="1"/>
    </xf>
    <xf borderId="0" fillId="6" fontId="14" numFmtId="175" xfId="0" applyAlignment="1" applyFont="1" applyNumberFormat="1">
      <alignment horizontal="center" readingOrder="0" vertical="center"/>
    </xf>
    <xf borderId="0" fillId="6" fontId="14" numFmtId="0" xfId="0" applyAlignment="1" applyFont="1">
      <alignment horizontal="center" readingOrder="0" vertical="center"/>
    </xf>
    <xf borderId="0" fillId="6" fontId="14" numFmtId="176" xfId="0" applyAlignment="1" applyFont="1" applyNumberFormat="1">
      <alignment horizontal="center" readingOrder="0" vertical="center"/>
    </xf>
    <xf borderId="0" fillId="6" fontId="14" numFmtId="10" xfId="0" applyAlignment="1" applyFont="1" applyNumberFormat="1">
      <alignment horizontal="center" readingOrder="0" vertical="center"/>
    </xf>
    <xf borderId="0" fillId="6" fontId="14" numFmtId="0" xfId="0" applyAlignment="1" applyFont="1">
      <alignment horizontal="center" readingOrder="0" shrinkToFit="0" vertical="center" wrapText="1"/>
    </xf>
    <xf borderId="1" fillId="6" fontId="14" numFmtId="0" xfId="0" applyAlignment="1" applyBorder="1" applyFont="1">
      <alignment horizontal="center" readingOrder="0" vertical="center"/>
    </xf>
    <xf borderId="0" fillId="6" fontId="15" numFmtId="0" xfId="0" applyAlignment="1" applyFont="1">
      <alignment horizontal="center" readingOrder="0" shrinkToFit="0" wrapText="1"/>
    </xf>
    <xf borderId="0" fillId="0" fontId="15" numFmtId="175" xfId="0" applyAlignment="1" applyFont="1" applyNumberFormat="1">
      <alignment horizontal="center" readingOrder="0" vertical="center"/>
    </xf>
    <xf borderId="0" fillId="11" fontId="15" numFmtId="175" xfId="0" applyAlignment="1" applyFill="1" applyFont="1" applyNumberFormat="1">
      <alignment horizontal="center" readingOrder="0" vertical="center"/>
    </xf>
    <xf borderId="0" fillId="11" fontId="15" numFmtId="0" xfId="0" applyAlignment="1" applyFont="1">
      <alignment horizontal="center" vertical="center"/>
    </xf>
    <xf borderId="0" fillId="11" fontId="15" numFmtId="176" xfId="0" applyAlignment="1" applyFont="1" applyNumberFormat="1">
      <alignment horizontal="center" vertical="center"/>
    </xf>
    <xf borderId="0" fillId="0" fontId="5" numFmtId="10" xfId="0" applyAlignment="1" applyFont="1" applyNumberFormat="1">
      <alignment horizontal="center" readingOrder="0"/>
    </xf>
    <xf borderId="1" fillId="8" fontId="15" numFmtId="0" xfId="0" applyAlignment="1" applyBorder="1" applyFont="1">
      <alignment horizontal="center" readingOrder="0" shrinkToFit="0" wrapText="1"/>
    </xf>
    <xf borderId="1" fillId="8" fontId="15" numFmtId="49" xfId="0" applyAlignment="1" applyBorder="1" applyFont="1" applyNumberFormat="1">
      <alignment horizontal="center" readingOrder="0" shrinkToFit="0" vertical="center" wrapText="1"/>
    </xf>
    <xf borderId="0" fillId="8" fontId="14" numFmtId="0" xfId="0" applyAlignment="1" applyFont="1">
      <alignment horizontal="center" readingOrder="0"/>
    </xf>
    <xf borderId="1" fillId="8" fontId="16" numFmtId="169" xfId="0" applyAlignment="1" applyBorder="1" applyFont="1" applyNumberFormat="1">
      <alignment horizontal="center" readingOrder="0"/>
    </xf>
    <xf borderId="0" fillId="12" fontId="15" numFmtId="0" xfId="0" applyAlignment="1" applyFill="1" applyFont="1">
      <alignment horizontal="center"/>
    </xf>
    <xf borderId="0" fillId="6" fontId="15" numFmtId="0" xfId="0" applyAlignment="1" applyFont="1">
      <alignment horizontal="center"/>
    </xf>
    <xf borderId="0" fillId="13" fontId="15" numFmtId="0" xfId="0" applyAlignment="1" applyFill="1" applyFont="1">
      <alignment horizontal="center"/>
    </xf>
    <xf borderId="0" fillId="14" fontId="15" numFmtId="0" xfId="0" applyAlignment="1" applyFill="1" applyFont="1">
      <alignment horizontal="center"/>
    </xf>
    <xf borderId="0" fillId="2" fontId="15" numFmtId="0" xfId="0" applyAlignment="1" applyFont="1">
      <alignment horizontal="center" readingOrder="0"/>
    </xf>
    <xf borderId="0" fillId="0" fontId="15" numFmtId="10" xfId="0" applyAlignment="1" applyFont="1" applyNumberFormat="1">
      <alignment horizontal="center" readingOrder="0"/>
    </xf>
    <xf borderId="1" fillId="12" fontId="15" numFmtId="0" xfId="0" applyAlignment="1" applyBorder="1" applyFont="1">
      <alignment horizontal="center" readingOrder="0"/>
    </xf>
    <xf borderId="1" fillId="6" fontId="15" numFmtId="0" xfId="0" applyAlignment="1" applyBorder="1" applyFont="1">
      <alignment horizontal="center"/>
    </xf>
    <xf borderId="1" fillId="13" fontId="15" numFmtId="0" xfId="0" applyAlignment="1" applyBorder="1" applyFont="1">
      <alignment horizontal="center"/>
    </xf>
    <xf borderId="1" fillId="14" fontId="15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/>
    </xf>
    <xf borderId="0" fillId="6" fontId="5" numFmtId="0" xfId="0" applyAlignment="1" applyFont="1">
      <alignment horizontal="center" readingOrder="0"/>
    </xf>
    <xf borderId="0" fillId="0" fontId="5" numFmtId="175" xfId="0" applyAlignment="1" applyFont="1" applyNumberFormat="1">
      <alignment horizontal="center" readingOrder="0"/>
    </xf>
    <xf borderId="0" fillId="11" fontId="15" numFmtId="177" xfId="0" applyAlignment="1" applyFont="1" applyNumberFormat="1">
      <alignment horizontal="center" readingOrder="0" vertical="center"/>
    </xf>
    <xf borderId="1" fillId="12" fontId="15" numFmtId="0" xfId="0" applyAlignment="1" applyBorder="1" applyFont="1">
      <alignment horizontal="center" readingOrder="0"/>
    </xf>
    <xf borderId="1" fillId="6" fontId="15" numFmtId="0" xfId="0" applyAlignment="1" applyBorder="1" applyFont="1">
      <alignment horizontal="center" readingOrder="0"/>
    </xf>
    <xf borderId="1" fillId="13" fontId="15" numFmtId="0" xfId="0" applyAlignment="1" applyBorder="1" applyFont="1">
      <alignment horizontal="center" readingOrder="0"/>
    </xf>
    <xf borderId="1" fillId="14" fontId="15" numFmtId="0" xfId="0" applyAlignment="1" applyBorder="1" applyFont="1">
      <alignment horizontal="center" readingOrder="0"/>
    </xf>
    <xf borderId="1" fillId="2" fontId="15" numFmtId="0" xfId="0" applyAlignment="1" applyBorder="1" applyFont="1">
      <alignment horizontal="center" readingOrder="0"/>
    </xf>
    <xf borderId="0" fillId="0" fontId="15" numFmtId="0" xfId="0" applyAlignment="1" applyFont="1">
      <alignment horizontal="center" readingOrder="0" shrinkToFit="0" wrapText="1"/>
    </xf>
    <xf borderId="0" fillId="2" fontId="17" numFmtId="0" xfId="0" applyAlignment="1" applyFont="1">
      <alignment horizontal="center" readingOrder="0" shrinkToFit="0" vertical="center" wrapText="1"/>
    </xf>
    <xf borderId="0" fillId="12" fontId="18" numFmtId="0" xfId="0" applyAlignment="1" applyFont="1">
      <alignment horizontal="center" readingOrder="0"/>
    </xf>
    <xf borderId="0" fillId="6" fontId="18" numFmtId="0" xfId="0" applyAlignment="1" applyFont="1">
      <alignment horizontal="center"/>
    </xf>
    <xf borderId="0" fillId="13" fontId="18" numFmtId="0" xfId="0" applyAlignment="1" applyFont="1">
      <alignment horizontal="center"/>
    </xf>
    <xf borderId="0" fillId="14" fontId="18" numFmtId="0" xfId="0" applyAlignment="1" applyFont="1">
      <alignment horizontal="center"/>
    </xf>
    <xf borderId="0" fillId="2" fontId="19" numFmtId="0" xfId="0" applyAlignment="1" applyFont="1">
      <alignment horizontal="center" readingOrder="0" shrinkToFit="0" wrapText="1"/>
    </xf>
    <xf borderId="0" fillId="6" fontId="14" numFmtId="0" xfId="0" applyAlignment="1" applyFont="1">
      <alignment horizontal="center" shrinkToFit="0" wrapText="1"/>
    </xf>
    <xf borderId="0" fillId="0" fontId="15" numFmtId="10" xfId="0" applyAlignment="1" applyFont="1" applyNumberFormat="1">
      <alignment horizontal="center" vertical="center"/>
    </xf>
    <xf borderId="0" fillId="0" fontId="15" numFmtId="0" xfId="0" applyAlignment="1" applyFont="1">
      <alignment horizontal="center" readingOrder="0" vertical="center"/>
    </xf>
    <xf borderId="0" fillId="0" fontId="15" numFmtId="176" xfId="0" applyAlignment="1" applyFont="1" applyNumberFormat="1">
      <alignment horizontal="center" readingOrder="0" vertical="center"/>
    </xf>
    <xf borderId="0" fillId="0" fontId="18" numFmtId="178" xfId="0" applyAlignment="1" applyFont="1" applyNumberFormat="1">
      <alignment horizontal="center" readingOrder="0" shrinkToFit="0" vertical="center" wrapText="1"/>
    </xf>
    <xf borderId="0" fillId="12" fontId="18" numFmtId="0" xfId="0" applyAlignment="1" applyFont="1">
      <alignment horizontal="center"/>
    </xf>
    <xf borderId="0" fillId="14" fontId="18" numFmtId="0" xfId="0" applyAlignment="1" applyFont="1">
      <alignment horizontal="center" readingOrder="0"/>
    </xf>
    <xf borderId="0" fillId="2" fontId="18" numFmtId="0" xfId="0" applyAlignment="1" applyFont="1">
      <alignment horizontal="center" readingOrder="0"/>
    </xf>
    <xf borderId="0" fillId="6" fontId="14" numFmtId="0" xfId="0" applyAlignment="1" applyFont="1">
      <alignment horizontal="center" readingOrder="0" shrinkToFit="0" wrapText="1"/>
    </xf>
    <xf borderId="0" fillId="0" fontId="15" numFmtId="175" xfId="0" applyAlignment="1" applyFont="1" applyNumberFormat="1">
      <alignment horizontal="center" vertical="center"/>
    </xf>
    <xf borderId="0" fillId="0" fontId="15" numFmtId="10" xfId="0" applyAlignment="1" applyFont="1" applyNumberFormat="1">
      <alignment horizontal="center"/>
    </xf>
    <xf borderId="0" fillId="0" fontId="15" numFmtId="0" xfId="0" applyAlignment="1" applyFont="1">
      <alignment horizontal="center" readingOrder="0"/>
    </xf>
    <xf borderId="0" fillId="0" fontId="5" numFmtId="176" xfId="0" applyAlignment="1" applyFont="1" applyNumberFormat="1">
      <alignment readingOrder="0"/>
    </xf>
    <xf borderId="0" fillId="12" fontId="15" numFmtId="0" xfId="0" applyAlignment="1" applyFont="1">
      <alignment horizontal="center" readingOrder="0"/>
    </xf>
    <xf borderId="0" fillId="2" fontId="15" numFmtId="166" xfId="0" applyAlignment="1" applyFont="1" applyNumberFormat="1">
      <alignment horizontal="center" readingOrder="0"/>
    </xf>
    <xf borderId="0" fillId="0" fontId="5" numFmtId="166" xfId="0" applyFont="1" applyNumberFormat="1"/>
    <xf borderId="0" fillId="0" fontId="15" numFmtId="175" xfId="0" applyAlignment="1" applyFont="1" applyNumberFormat="1">
      <alignment horizontal="center"/>
    </xf>
    <xf borderId="0" fillId="0" fontId="15" numFmtId="10" xfId="0" applyFont="1" applyNumberFormat="1"/>
    <xf borderId="0" fillId="0" fontId="15" numFmtId="0" xfId="0" applyAlignment="1" applyFont="1">
      <alignment readingOrder="0"/>
    </xf>
    <xf borderId="0" fillId="0" fontId="15" numFmtId="176" xfId="0" applyAlignment="1" applyFont="1" applyNumberFormat="1">
      <alignment readingOrder="0"/>
    </xf>
    <xf borderId="0" fillId="2" fontId="20" numFmtId="49" xfId="0" applyAlignment="1" applyFont="1" applyNumberFormat="1">
      <alignment readingOrder="0"/>
    </xf>
    <xf borderId="0" fillId="0" fontId="15" numFmtId="175" xfId="0" applyAlignment="1" applyFont="1" applyNumberFormat="1">
      <alignment horizontal="center" readingOrder="0"/>
    </xf>
    <xf borderId="0" fillId="0" fontId="15" numFmtId="4" xfId="0" applyAlignment="1" applyFont="1" applyNumberFormat="1">
      <alignment horizontal="center"/>
    </xf>
    <xf borderId="0" fillId="0" fontId="15" numFmtId="175" xfId="0" applyAlignment="1" applyFont="1" applyNumberFormat="1">
      <alignment horizontal="center" shrinkToFit="0" vertical="center" wrapText="1"/>
    </xf>
    <xf borderId="0" fillId="2" fontId="15" numFmtId="0" xfId="0" applyAlignment="1" applyFont="1">
      <alignment horizontal="center"/>
    </xf>
    <xf borderId="0" fillId="0" fontId="5" numFmtId="0" xfId="0" applyAlignment="1" applyFont="1">
      <alignment shrinkToFit="0" wrapText="1"/>
    </xf>
    <xf borderId="0" fillId="0" fontId="5" numFmtId="0" xfId="0" applyFont="1"/>
    <xf borderId="0" fillId="6" fontId="15" numFmtId="0" xfId="0" applyAlignment="1" applyFont="1">
      <alignment horizontal="center" readingOrder="0"/>
    </xf>
    <xf borderId="0" fillId="13" fontId="15" numFmtId="0" xfId="0" applyAlignment="1" applyFont="1">
      <alignment horizontal="center" readingOrder="0"/>
    </xf>
    <xf borderId="0" fillId="14" fontId="1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shrinkToFit="0" wrapText="1"/>
    </xf>
    <xf borderId="1" fillId="0" fontId="21" numFmtId="0" xfId="0" applyAlignment="1" applyBorder="1" applyFont="1">
      <alignment horizontal="center" readingOrder="0" shrinkToFit="0" vertical="center" wrapText="1"/>
    </xf>
    <xf borderId="1" fillId="0" fontId="21" numFmtId="4" xfId="0" applyAlignment="1" applyBorder="1" applyFont="1" applyNumberForma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 vertical="center"/>
    </xf>
    <xf borderId="5" fillId="0" fontId="5" numFmtId="165" xfId="0" applyAlignment="1" applyBorder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4" xfId="0" applyAlignment="1" applyFont="1" applyNumberFormat="1">
      <alignment horizontal="center" readingOrder="0" shrinkToFit="0" vertical="center" wrapText="1"/>
    </xf>
    <xf borderId="6" fillId="0" fontId="5" numFmtId="0" xfId="0" applyAlignment="1" applyBorder="1" applyFont="1">
      <alignment horizontal="center" readingOrder="0" shrinkToFit="0" vertical="center" wrapText="1"/>
    </xf>
    <xf borderId="7" fillId="0" fontId="5" numFmtId="0" xfId="0" applyAlignment="1" applyBorder="1" applyFont="1">
      <alignment horizontal="center" readingOrder="0" shrinkToFit="0" vertical="center" wrapText="1"/>
    </xf>
    <xf borderId="0" fillId="6" fontId="5" numFmtId="49" xfId="0" applyAlignment="1" applyFont="1" applyNumberFormat="1">
      <alignment horizontal="center" readingOrder="0"/>
    </xf>
    <xf borderId="0" fillId="12" fontId="5" numFmtId="0" xfId="0" applyAlignment="1" applyFont="1">
      <alignment horizontal="center" readingOrder="0"/>
    </xf>
    <xf borderId="0" fillId="4" fontId="5" numFmtId="4" xfId="0" applyAlignment="1" applyFont="1" applyNumberFormat="1">
      <alignment horizontal="center" readingOrder="0"/>
    </xf>
    <xf borderId="0" fillId="14" fontId="5" numFmtId="0" xfId="0" applyAlignment="1" applyFont="1">
      <alignment horizontal="center" readingOrder="0"/>
    </xf>
    <xf borderId="0" fillId="8" fontId="5" numFmtId="4" xfId="0" applyAlignment="1" applyFont="1" applyNumberFormat="1">
      <alignment horizontal="center" readingOrder="0"/>
    </xf>
    <xf borderId="0" fillId="8" fontId="5" numFmtId="0" xfId="0" applyAlignment="1" applyFont="1">
      <alignment horizontal="center" readingOrder="0"/>
    </xf>
    <xf borderId="0" fillId="6" fontId="5" numFmtId="165" xfId="0" applyAlignment="1" applyFont="1" applyNumberFormat="1">
      <alignment horizontal="center" readingOrder="0"/>
    </xf>
    <xf borderId="0" fillId="6" fontId="5" numFmtId="0" xfId="0" applyAlignment="1" applyFont="1">
      <alignment horizontal="center"/>
    </xf>
    <xf borderId="0" fillId="6" fontId="5" numFmtId="0" xfId="0" applyAlignment="1" applyFont="1">
      <alignment horizontal="center" readingOrder="0"/>
    </xf>
    <xf borderId="0" fillId="6" fontId="5" numFmtId="0" xfId="0" applyAlignment="1" applyFont="1">
      <alignment horizontal="center"/>
    </xf>
    <xf borderId="0" fillId="14" fontId="5" numFmtId="0" xfId="0" applyAlignment="1" applyFont="1">
      <alignment horizontal="center" readingOrder="0"/>
    </xf>
    <xf borderId="0" fillId="8" fontId="5" numFmtId="0" xfId="0" applyAlignment="1" applyFont="1">
      <alignment horizontal="center"/>
    </xf>
    <xf borderId="0" fillId="8" fontId="5" numFmtId="0" xfId="0" applyAlignment="1" applyFont="1">
      <alignment horizontal="center" readingOrder="0"/>
    </xf>
    <xf borderId="0" fillId="6" fontId="12" numFmtId="165" xfId="0" applyAlignment="1" applyFont="1" applyNumberFormat="1">
      <alignment horizontal="center" vertical="bottom"/>
    </xf>
    <xf borderId="0" fillId="6" fontId="12" numFmtId="0" xfId="0" applyAlignment="1" applyFont="1">
      <alignment horizontal="center" vertical="bottom"/>
    </xf>
    <xf borderId="0" fillId="12" fontId="12" numFmtId="0" xfId="0" applyAlignment="1" applyFont="1">
      <alignment horizontal="center" vertical="bottom"/>
    </xf>
    <xf borderId="0" fillId="4" fontId="12" numFmtId="4" xfId="0" applyAlignment="1" applyFont="1" applyNumberFormat="1">
      <alignment horizontal="center" vertical="bottom"/>
    </xf>
    <xf borderId="0" fillId="14" fontId="12" numFmtId="0" xfId="0" applyAlignment="1" applyFont="1">
      <alignment horizontal="center" vertical="bottom"/>
    </xf>
    <xf borderId="0" fillId="8" fontId="12" numFmtId="4" xfId="0" applyAlignment="1" applyFont="1" applyNumberFormat="1">
      <alignment horizontal="center" vertical="bottom"/>
    </xf>
    <xf borderId="0" fillId="8" fontId="12" numFmtId="0" xfId="0" applyAlignment="1" applyFont="1">
      <alignment horizontal="center" vertical="bottom"/>
    </xf>
    <xf borderId="0" fillId="8" fontId="12" numFmtId="0" xfId="0" applyAlignment="1" applyFont="1">
      <alignment horizontal="center" readingOrder="0" vertical="bottom"/>
    </xf>
    <xf borderId="0" fillId="8" fontId="12" numFmtId="4" xfId="0" applyAlignment="1" applyFont="1" applyNumberFormat="1">
      <alignment horizontal="center" readingOrder="0" vertical="bottom"/>
    </xf>
    <xf borderId="0" fillId="6" fontId="12" numFmtId="14" xfId="0" applyAlignment="1" applyFont="1" applyNumberFormat="1">
      <alignment horizontal="center" vertical="bottom"/>
    </xf>
    <xf borderId="0" fillId="6" fontId="12" numFmtId="170" xfId="0" applyAlignment="1" applyFont="1" applyNumberFormat="1">
      <alignment horizontal="center" vertical="bottom"/>
    </xf>
    <xf borderId="0" fillId="8" fontId="12" numFmtId="0" xfId="0" applyAlignment="1" applyFont="1">
      <alignment horizontal="center" readingOrder="0" vertical="bottom"/>
    </xf>
    <xf borderId="0" fillId="6" fontId="5" numFmtId="14" xfId="0" applyAlignment="1" applyFont="1" applyNumberFormat="1">
      <alignment horizontal="center" readingOrder="0"/>
    </xf>
    <xf borderId="0" fillId="6" fontId="12" numFmtId="165" xfId="0" applyAlignment="1" applyFont="1" applyNumberFormat="1">
      <alignment horizontal="center" readingOrder="0" vertical="bottom"/>
    </xf>
    <xf borderId="0" fillId="6" fontId="12" numFmtId="0" xfId="0" applyAlignment="1" applyFont="1">
      <alignment horizontal="center" readingOrder="0" vertical="bottom"/>
    </xf>
    <xf borderId="0" fillId="12" fontId="12" numFmtId="0" xfId="0" applyAlignment="1" applyFont="1">
      <alignment horizontal="center" readingOrder="0" vertical="bottom"/>
    </xf>
    <xf borderId="0" fillId="4" fontId="12" numFmtId="4" xfId="0" applyAlignment="1" applyFont="1" applyNumberFormat="1">
      <alignment horizontal="center" readingOrder="0" vertical="bottom"/>
    </xf>
    <xf borderId="0" fillId="14" fontId="12" numFmtId="0" xfId="0" applyAlignment="1" applyFont="1">
      <alignment horizontal="center" readingOrder="0" vertical="bottom"/>
    </xf>
    <xf borderId="0" fillId="8" fontId="22" numFmtId="4" xfId="0" applyAlignment="1" applyFont="1" applyNumberFormat="1">
      <alignment horizontal="center" vertical="bottom"/>
    </xf>
    <xf borderId="0" fillId="8" fontId="22" numFmtId="0" xfId="0" applyAlignment="1" applyFont="1">
      <alignment horizontal="center" vertical="bottom"/>
    </xf>
    <xf borderId="0" fillId="8" fontId="22" numFmtId="0" xfId="0" applyAlignment="1" applyFont="1">
      <alignment horizontal="center" readingOrder="0" vertical="bottom"/>
    </xf>
    <xf borderId="0" fillId="8" fontId="22" numFmtId="0" xfId="0" applyAlignment="1" applyFont="1">
      <alignment horizontal="center" readingOrder="0" vertical="bottom"/>
    </xf>
    <xf borderId="0" fillId="8" fontId="22" numFmtId="4" xfId="0" applyAlignment="1" applyFont="1" applyNumberFormat="1">
      <alignment horizontal="center" readingOrder="0" vertical="bottom"/>
    </xf>
    <xf borderId="0" fillId="6" fontId="12" numFmtId="14" xfId="0" applyAlignment="1" applyFont="1" applyNumberFormat="1">
      <alignment horizontal="center" readingOrder="0" vertical="bottom"/>
    </xf>
    <xf borderId="0" fillId="6" fontId="5" numFmtId="170" xfId="0" applyAlignment="1" applyFont="1" applyNumberFormat="1">
      <alignment horizontal="center" readingOrder="0"/>
    </xf>
    <xf borderId="0" fillId="6" fontId="12" numFmtId="170" xfId="0" applyAlignment="1" applyFont="1" applyNumberFormat="1">
      <alignment horizontal="center" readingOrder="0" vertical="bottom"/>
    </xf>
    <xf borderId="0" fillId="14" fontId="12" numFmtId="4" xfId="0" applyAlignment="1" applyFont="1" applyNumberFormat="1">
      <alignment horizontal="center" readingOrder="0" vertical="bottom"/>
    </xf>
    <xf borderId="0" fillId="14" fontId="12" numFmtId="0" xfId="0" applyAlignment="1" applyFont="1">
      <alignment horizontal="center" readingOrder="0" vertical="bottom"/>
    </xf>
    <xf borderId="0" fillId="8" fontId="23" numFmtId="4" xfId="0" applyAlignment="1" applyFont="1" applyNumberFormat="1">
      <alignment horizontal="center" readingOrder="0" vertical="bottom"/>
    </xf>
    <xf borderId="0" fillId="8" fontId="23" numFmtId="0" xfId="0" applyAlignment="1" applyFont="1">
      <alignment horizontal="center" readingOrder="0" vertical="bottom"/>
    </xf>
    <xf borderId="0" fillId="8" fontId="23" numFmtId="0" xfId="0" applyAlignment="1" applyFont="1">
      <alignment horizontal="center" readingOrder="0" vertical="bottom"/>
    </xf>
    <xf borderId="0" fillId="8" fontId="24" numFmtId="0" xfId="0" applyAlignment="1" applyFont="1">
      <alignment horizontal="center" vertical="bottom"/>
    </xf>
    <xf borderId="0" fillId="6" fontId="12" numFmtId="173" xfId="0" applyAlignment="1" applyFont="1" applyNumberFormat="1">
      <alignment horizontal="center" readingOrder="0" vertical="bottom"/>
    </xf>
    <xf borderId="0" fillId="6" fontId="12" numFmtId="179" xfId="0" applyAlignment="1" applyFont="1" applyNumberFormat="1">
      <alignment horizontal="center" readingOrder="0" vertical="bottom"/>
    </xf>
    <xf borderId="0" fillId="4" fontId="12" numFmtId="0" xfId="0" applyAlignment="1" applyFont="1">
      <alignment horizontal="center" readingOrder="0" vertical="bottom"/>
    </xf>
    <xf borderId="0" fillId="6" fontId="25" numFmtId="165" xfId="0" applyAlignment="1" applyFont="1" applyNumberFormat="1">
      <alignment horizontal="center" readingOrder="0" vertical="bottom"/>
    </xf>
    <xf borderId="0" fillId="6" fontId="25" numFmtId="0" xfId="0" applyAlignment="1" applyFont="1">
      <alignment horizontal="center" readingOrder="0" vertical="bottom"/>
    </xf>
    <xf borderId="0" fillId="12" fontId="25" numFmtId="0" xfId="0" applyAlignment="1" applyFont="1">
      <alignment horizontal="center" readingOrder="0" vertical="bottom"/>
    </xf>
    <xf borderId="0" fillId="4" fontId="25" numFmtId="4" xfId="0" applyAlignment="1" applyFont="1" applyNumberFormat="1">
      <alignment horizontal="center" readingOrder="0" vertical="bottom"/>
    </xf>
    <xf borderId="0" fillId="14" fontId="25" numFmtId="0" xfId="0" applyAlignment="1" applyFont="1">
      <alignment horizontal="center" readingOrder="0" vertical="bottom"/>
    </xf>
    <xf borderId="0" fillId="8" fontId="26" numFmtId="4" xfId="0" applyAlignment="1" applyFont="1" applyNumberFormat="1">
      <alignment horizontal="center" readingOrder="0" vertical="bottom"/>
    </xf>
    <xf borderId="0" fillId="8" fontId="26" numFmtId="0" xfId="0" applyAlignment="1" applyFont="1">
      <alignment horizontal="center" readingOrder="0" vertical="bottom"/>
    </xf>
    <xf borderId="0" fillId="8" fontId="26" numFmtId="0" xfId="0" applyAlignment="1" applyFont="1">
      <alignment horizontal="center" readingOrder="0" vertical="bottom"/>
    </xf>
    <xf borderId="0" fillId="8" fontId="25" numFmtId="0" xfId="0" applyAlignment="1" applyFont="1">
      <alignment horizontal="center" vertical="bottom"/>
    </xf>
    <xf borderId="0" fillId="8" fontId="25" numFmtId="0" xfId="0" applyAlignment="1" applyFont="1">
      <alignment horizontal="center" readingOrder="0" vertical="bottom"/>
    </xf>
    <xf borderId="0" fillId="8" fontId="25" numFmtId="0" xfId="0" applyAlignment="1" applyFont="1">
      <alignment horizontal="center" readingOrder="0" vertical="bottom"/>
    </xf>
    <xf borderId="0" fillId="6" fontId="25" numFmtId="14" xfId="0" applyAlignment="1" applyFont="1" applyNumberFormat="1">
      <alignment horizontal="center" readingOrder="0" vertical="bottom"/>
    </xf>
    <xf borderId="0" fillId="8" fontId="27" numFmtId="4" xfId="0" applyAlignment="1" applyFont="1" applyNumberFormat="1">
      <alignment horizontal="center" readingOrder="0" vertical="bottom"/>
    </xf>
    <xf borderId="0" fillId="8" fontId="28" numFmtId="0" xfId="0" applyAlignment="1" applyFont="1">
      <alignment horizontal="center" readingOrder="0" vertical="bottom"/>
    </xf>
    <xf borderId="0" fillId="6" fontId="29" numFmtId="165" xfId="0" applyAlignment="1" applyFont="1" applyNumberFormat="1">
      <alignment horizontal="center" readingOrder="0" vertical="bottom"/>
    </xf>
    <xf borderId="0" fillId="6" fontId="29" numFmtId="0" xfId="0" applyAlignment="1" applyFont="1">
      <alignment horizontal="center" readingOrder="0" vertical="bottom"/>
    </xf>
    <xf borderId="0" fillId="12" fontId="29" numFmtId="0" xfId="0" applyAlignment="1" applyFont="1">
      <alignment horizontal="center" readingOrder="0" vertical="bottom"/>
    </xf>
    <xf borderId="0" fillId="4" fontId="29" numFmtId="4" xfId="0" applyAlignment="1" applyFont="1" applyNumberFormat="1">
      <alignment horizontal="center" readingOrder="0" vertical="bottom"/>
    </xf>
    <xf borderId="0" fillId="14" fontId="29" numFmtId="0" xfId="0" applyAlignment="1" applyFont="1">
      <alignment horizontal="center" readingOrder="0" vertical="bottom"/>
    </xf>
    <xf borderId="0" fillId="8" fontId="29" numFmtId="0" xfId="0" applyAlignment="1" applyFont="1">
      <alignment horizontal="center" vertical="bottom"/>
    </xf>
    <xf borderId="0" fillId="8" fontId="29" numFmtId="0" xfId="0" applyAlignment="1" applyFont="1">
      <alignment horizontal="center" readingOrder="0" vertical="bottom"/>
    </xf>
    <xf borderId="0" fillId="8" fontId="29" numFmtId="0" xfId="0" applyAlignment="1" applyFont="1">
      <alignment horizontal="center" readingOrder="0" vertical="bottom"/>
    </xf>
    <xf borderId="1" fillId="0" fontId="30" numFmtId="0" xfId="0" applyAlignment="1" applyBorder="1" applyFont="1">
      <alignment horizontal="center" readingOrder="0" shrinkToFit="0" vertical="center" wrapText="1"/>
    </xf>
    <xf borderId="1" fillId="0" fontId="30" numFmtId="49" xfId="0" applyAlignment="1" applyBorder="1" applyFont="1" applyNumberFormat="1">
      <alignment horizontal="center" readingOrder="0" shrinkToFit="0" vertical="center" wrapText="1"/>
    </xf>
    <xf borderId="1" fillId="0" fontId="30" numFmtId="0" xfId="0" applyAlignment="1" applyBorder="1" applyFont="1">
      <alignment horizontal="center" shrinkToFit="0" vertical="center" wrapText="1"/>
    </xf>
    <xf borderId="1" fillId="0" fontId="30" numFmtId="0" xfId="0" applyAlignment="1" applyBorder="1" applyFont="1">
      <alignment horizontal="center" shrinkToFit="0" vertical="center" wrapText="1"/>
    </xf>
    <xf borderId="1" fillId="0" fontId="31" numFmtId="0" xfId="0" applyAlignment="1" applyBorder="1" applyFont="1">
      <alignment horizontal="center" readingOrder="0" shrinkToFit="0" vertical="center" wrapText="1"/>
    </xf>
    <xf borderId="1" fillId="0" fontId="31" numFmtId="49" xfId="0" applyAlignment="1" applyBorder="1" applyFont="1" applyNumberFormat="1">
      <alignment horizontal="center" readingOrder="0" shrinkToFit="0" vertical="center" wrapText="1"/>
    </xf>
    <xf borderId="1" fillId="0" fontId="31" numFmtId="0" xfId="0" applyAlignment="1" applyBorder="1" applyFont="1">
      <alignment horizontal="center" shrinkToFit="0" vertical="center" wrapText="1"/>
    </xf>
    <xf borderId="0" fillId="0" fontId="31" numFmtId="0" xfId="0" applyAlignment="1" applyFont="1">
      <alignment horizontal="center" shrinkToFit="0" vertical="center" wrapText="1"/>
    </xf>
    <xf borderId="1" fillId="0" fontId="31" numFmtId="49" xfId="0" applyAlignment="1" applyBorder="1" applyFont="1" applyNumberFormat="1">
      <alignment horizontal="center" shrinkToFit="0" vertical="center" wrapText="1"/>
    </xf>
    <xf borderId="1" fillId="2" fontId="32" numFmtId="0" xfId="0" applyAlignment="1" applyBorder="1" applyFont="1">
      <alignment horizontal="center" readingOrder="0"/>
    </xf>
    <xf borderId="1" fillId="0" fontId="33" numFmtId="49" xfId="0" applyAlignment="1" applyBorder="1" applyFont="1" applyNumberFormat="1">
      <alignment horizontal="center" vertical="center"/>
    </xf>
    <xf borderId="1" fillId="0" fontId="33" numFmtId="49" xfId="0" applyAlignment="1" applyBorder="1" applyFont="1" applyNumberFormat="1">
      <alignment horizontal="center" readingOrder="0" vertical="center"/>
    </xf>
    <xf borderId="0" fillId="0" fontId="31" numFmtId="0" xfId="0" applyAlignment="1" applyFont="1">
      <alignment horizontal="center" readingOrder="0" shrinkToFit="0" vertical="center" wrapText="1"/>
    </xf>
    <xf borderId="1" fillId="2" fontId="34" numFmtId="49" xfId="0" applyAlignment="1" applyBorder="1" applyFont="1" applyNumberFormat="1">
      <alignment horizontal="left" readingOrder="0" vertical="center"/>
    </xf>
    <xf borderId="0" fillId="0" fontId="31" numFmtId="0" xfId="0" applyAlignment="1" applyFont="1">
      <alignment horizontal="center" shrinkToFit="0" vertical="center" wrapText="1"/>
    </xf>
    <xf borderId="0" fillId="0" fontId="31" numFmtId="49" xfId="0" applyAlignment="1" applyFont="1" applyNumberFormat="1">
      <alignment horizontal="center" shrinkToFit="0" vertical="center" wrapText="1"/>
    </xf>
    <xf borderId="1" fillId="2" fontId="12" numFmtId="0" xfId="0" applyAlignment="1" applyBorder="1" applyFont="1">
      <alignment vertical="bottom"/>
    </xf>
    <xf borderId="1" fillId="2" fontId="12" numFmtId="49" xfId="0" applyAlignment="1" applyBorder="1" applyFont="1" applyNumberFormat="1">
      <alignment vertical="bottom"/>
    </xf>
    <xf borderId="1" fillId="2" fontId="35" numFmtId="49" xfId="0" applyAlignment="1" applyBorder="1" applyFont="1" applyNumberFormat="1">
      <alignment horizontal="center" readingOrder="0"/>
    </xf>
    <xf borderId="1" fillId="2" fontId="35" numFmtId="0" xfId="0" applyAlignment="1" applyBorder="1" applyFont="1">
      <alignment horizontal="center" readingOrder="0"/>
    </xf>
    <xf borderId="1" fillId="0" fontId="33" numFmtId="0" xfId="0" applyAlignment="1" applyBorder="1" applyFont="1">
      <alignment horizontal="center" readingOrder="0" vertical="center"/>
    </xf>
    <xf borderId="1" fillId="0" fontId="33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readingOrder="0"/>
    </xf>
    <xf borderId="1" fillId="0" fontId="3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2" fontId="36" numFmtId="49" xfId="0" applyAlignment="1" applyBorder="1" applyFont="1" applyNumberFormat="1">
      <alignment horizontal="center" readingOrder="0"/>
    </xf>
    <xf borderId="1" fillId="0" fontId="37" numFmtId="0" xfId="0" applyAlignment="1" applyBorder="1" applyFont="1">
      <alignment horizontal="center" readingOrder="0" shrinkToFit="0" vertical="center" wrapText="1"/>
    </xf>
    <xf borderId="0" fillId="0" fontId="33" numFmtId="49" xfId="0" applyAlignment="1" applyFont="1" applyNumberFormat="1">
      <alignment horizontal="center" vertical="center"/>
    </xf>
    <xf borderId="0" fillId="0" fontId="31" numFmtId="49" xfId="0" applyAlignment="1" applyFont="1" applyNumberFormat="1">
      <alignment horizontal="center" readingOrder="0" shrinkToFit="0" vertical="center" wrapText="1"/>
    </xf>
    <xf borderId="0" fillId="6" fontId="38" numFmtId="0" xfId="0" applyAlignment="1" applyFont="1">
      <alignment readingOrder="0"/>
    </xf>
    <xf borderId="0" fillId="12" fontId="38" numFmtId="0" xfId="0" applyAlignment="1" applyFont="1">
      <alignment readingOrder="0"/>
    </xf>
    <xf borderId="0" fillId="4" fontId="38" numFmtId="0" xfId="0" applyAlignment="1" applyFont="1">
      <alignment readingOrder="0"/>
    </xf>
    <xf borderId="0" fillId="5" fontId="38" numFmtId="0" xfId="0" applyAlignment="1" applyFont="1">
      <alignment readingOrder="0"/>
    </xf>
    <xf borderId="0" fillId="8" fontId="38" numFmtId="178" xfId="0" applyAlignment="1" applyFont="1" applyNumberFormat="1">
      <alignment readingOrder="0"/>
    </xf>
    <xf borderId="0" fillId="8" fontId="38" numFmtId="176" xfId="0" applyAlignment="1" applyFont="1" applyNumberFormat="1">
      <alignment readingOrder="0"/>
    </xf>
    <xf borderId="0" fillId="8" fontId="38" numFmtId="0" xfId="0" applyAlignment="1" applyFont="1">
      <alignment readingOrder="0"/>
    </xf>
    <xf borderId="0" fillId="8" fontId="38" numFmtId="0" xfId="0" applyAlignment="1" applyFont="1">
      <alignment horizontal="center" readingOrder="0" shrinkToFit="0" wrapText="1"/>
    </xf>
    <xf borderId="0" fillId="6" fontId="12" numFmtId="170" xfId="0" applyAlignment="1" applyFont="1" applyNumberFormat="1">
      <alignment horizontal="right" vertical="bottom"/>
    </xf>
    <xf borderId="0" fillId="6" fontId="12" numFmtId="0" xfId="0" applyAlignment="1" applyFont="1">
      <alignment horizontal="right" vertical="bottom"/>
    </xf>
    <xf borderId="0" fillId="6" fontId="12" numFmtId="0" xfId="0" applyAlignment="1" applyFont="1">
      <alignment vertical="bottom"/>
    </xf>
    <xf borderId="0" fillId="12" fontId="12" numFmtId="0" xfId="0" applyAlignment="1" applyFont="1">
      <alignment vertical="bottom"/>
    </xf>
    <xf borderId="0" fillId="4" fontId="12" numFmtId="0" xfId="0" applyAlignment="1" applyFont="1">
      <alignment horizontal="right" vertical="bottom"/>
    </xf>
    <xf borderId="0" fillId="5" fontId="12" numFmtId="0" xfId="0" applyAlignment="1" applyFont="1">
      <alignment horizontal="right" vertical="bottom"/>
    </xf>
    <xf borderId="0" fillId="8" fontId="12" numFmtId="0" xfId="0" applyAlignment="1" applyFont="1">
      <alignment horizontal="right" vertical="bottom"/>
    </xf>
    <xf borderId="0" fillId="8" fontId="12" numFmtId="0" xfId="0" applyAlignment="1" applyFont="1">
      <alignment horizontal="right" vertical="bottom"/>
    </xf>
    <xf borderId="0" fillId="8" fontId="12" numFmtId="0" xfId="0" applyAlignment="1" applyFont="1">
      <alignment vertical="bottom"/>
    </xf>
    <xf borderId="0" fillId="8" fontId="5" numFmtId="0" xfId="0" applyAlignment="1" applyFont="1">
      <alignment horizontal="center" readingOrder="0" shrinkToFit="0" wrapText="1"/>
    </xf>
    <xf borderId="0" fillId="6" fontId="12" numFmtId="14" xfId="0" applyAlignment="1" applyFont="1" applyNumberFormat="1">
      <alignment horizontal="right" vertical="bottom"/>
    </xf>
    <xf borderId="0" fillId="8" fontId="12" numFmtId="4" xfId="0" applyAlignment="1" applyFont="1" applyNumberFormat="1">
      <alignment horizontal="right" vertical="bottom"/>
    </xf>
    <xf borderId="0" fillId="8" fontId="12" numFmtId="4" xfId="0" applyAlignment="1" applyFont="1" applyNumberFormat="1">
      <alignment vertical="bottom"/>
    </xf>
    <xf borderId="0" fillId="6" fontId="12" numFmtId="170" xfId="0" applyAlignment="1" applyFont="1" applyNumberFormat="1">
      <alignment vertical="bottom"/>
    </xf>
    <xf borderId="0" fillId="4" fontId="12" numFmtId="0" xfId="0" applyAlignment="1" applyFont="1">
      <alignment vertical="bottom"/>
    </xf>
    <xf borderId="0" fillId="5" fontId="12" numFmtId="0" xfId="0" applyAlignment="1" applyFont="1">
      <alignment vertical="bottom"/>
    </xf>
    <xf borderId="0" fillId="6" fontId="12" numFmtId="14" xfId="0" applyAlignment="1" applyFont="1" applyNumberFormat="1">
      <alignment vertical="bottom"/>
    </xf>
    <xf borderId="0" fillId="6" fontId="12" numFmtId="165" xfId="0" applyAlignment="1" applyFont="1" applyNumberFormat="1">
      <alignment vertical="bottom"/>
    </xf>
    <xf borderId="0" fillId="6" fontId="12" numFmtId="165" xfId="0" applyAlignment="1" applyFont="1" applyNumberFormat="1">
      <alignment horizontal="right" vertical="bottom"/>
    </xf>
    <xf borderId="0" fillId="6" fontId="12" numFmtId="0" xfId="0" applyAlignment="1" applyFont="1">
      <alignment vertical="bottom"/>
    </xf>
    <xf borderId="0" fillId="12" fontId="12" numFmtId="0" xfId="0" applyAlignment="1" applyFont="1">
      <alignment vertical="bottom"/>
    </xf>
    <xf borderId="0" fillId="4" fontId="12" numFmtId="4" xfId="0" applyAlignment="1" applyFont="1" applyNumberFormat="1">
      <alignment horizontal="right" vertical="bottom"/>
    </xf>
    <xf borderId="0" fillId="14" fontId="12" numFmtId="0" xfId="0" applyAlignment="1" applyFont="1">
      <alignment horizontal="right" vertical="bottom"/>
    </xf>
    <xf borderId="0" fillId="6" fontId="5" numFmtId="170" xfId="0" applyAlignment="1" applyFont="1" applyNumberFormat="1">
      <alignment readingOrder="0"/>
    </xf>
    <xf borderId="0" fillId="12" fontId="5" numFmtId="0" xfId="0" applyAlignment="1" applyFont="1">
      <alignment readingOrder="0"/>
    </xf>
    <xf borderId="0" fillId="4" fontId="5" numFmtId="0" xfId="0" applyAlignment="1" applyFont="1">
      <alignment readingOrder="0"/>
    </xf>
    <xf borderId="0" fillId="5" fontId="5" numFmtId="0" xfId="0" applyAlignment="1" applyFont="1">
      <alignment readingOrder="0"/>
    </xf>
    <xf borderId="0" fillId="8" fontId="5" numFmtId="0" xfId="0" applyAlignment="1" applyFont="1">
      <alignment readingOrder="0"/>
    </xf>
    <xf borderId="0" fillId="6" fontId="5" numFmtId="14" xfId="0" applyAlignment="1" applyFont="1" applyNumberFormat="1">
      <alignment readingOrder="0"/>
    </xf>
    <xf borderId="0" fillId="11" fontId="5" numFmtId="0" xfId="0" applyAlignment="1" applyFont="1">
      <alignment readingOrder="0"/>
    </xf>
    <xf borderId="0" fillId="0" fontId="38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6" fontId="5" numFmtId="0" xfId="0" applyAlignment="1" applyFont="1">
      <alignment horizontal="center" readingOrder="0" vertical="center"/>
    </xf>
    <xf borderId="0" fillId="0" fontId="12" numFmtId="0" xfId="0" applyAlignment="1" applyFont="1">
      <alignment horizontal="center" vertical="bottom"/>
    </xf>
    <xf borderId="0" fillId="0" fontId="12" numFmtId="0" xfId="0" applyAlignment="1" applyFont="1">
      <alignment horizontal="center" readingOrder="0" vertical="bottom"/>
    </xf>
    <xf borderId="0" fillId="2" fontId="0" numFmtId="0" xfId="0" applyAlignment="1" applyFont="1">
      <alignment horizontal="center" shrinkToFit="0" wrapText="1"/>
    </xf>
    <xf borderId="0" fillId="2" fontId="39" numFmtId="0" xfId="0" applyAlignment="1" applyFont="1">
      <alignment horizontal="center" readingOrder="0" shrinkToFit="0" wrapText="1"/>
    </xf>
    <xf borderId="0" fillId="2" fontId="0" numFmtId="0" xfId="0" applyAlignment="1" applyFont="1">
      <alignment horizontal="center" readingOrder="0" shrinkToFit="0" wrapText="1"/>
    </xf>
    <xf borderId="0" fillId="2" fontId="36" numFmtId="0" xfId="0" applyFont="1"/>
    <xf borderId="0" fillId="2" fontId="36" numFmtId="0" xfId="0" applyAlignment="1" applyFont="1">
      <alignment readingOrder="0" shrinkToFit="0" wrapText="1"/>
    </xf>
    <xf borderId="0" fillId="2" fontId="40" numFmtId="0" xfId="0" applyAlignment="1" applyFont="1">
      <alignment readingOrder="0"/>
    </xf>
    <xf borderId="0" fillId="2" fontId="41" numFmtId="0" xfId="0" applyAlignment="1" applyFont="1">
      <alignment horizontal="center" readingOrder="0" shrinkToFit="0" wrapText="1"/>
    </xf>
    <xf borderId="0" fillId="2" fontId="42" numFmtId="0" xfId="0" applyAlignment="1" applyFont="1">
      <alignment horizontal="left" readingOrder="0"/>
    </xf>
    <xf borderId="0" fillId="0" fontId="38" numFmtId="0" xfId="0" applyAlignment="1" applyFont="1">
      <alignment horizontal="center"/>
    </xf>
    <xf borderId="0" fillId="0" fontId="5" numFmtId="169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0" fontId="38" numFmtId="0" xfId="0" applyAlignment="1" applyFont="1">
      <alignment horizontal="center" shrinkToFit="0" vertical="center" wrapText="1"/>
    </xf>
    <xf borderId="0" fillId="0" fontId="38" numFmtId="175" xfId="0" applyAlignment="1" applyFont="1" applyNumberFormat="1">
      <alignment horizontal="center" readingOrder="0" shrinkToFit="0" vertical="center" wrapText="1"/>
    </xf>
    <xf borderId="0" fillId="0" fontId="38" numFmtId="0" xfId="0" applyAlignment="1" applyFont="1">
      <alignment horizontal="center" readingOrder="0" shrinkToFit="0" vertical="center" wrapText="1"/>
    </xf>
    <xf borderId="0" fillId="0" fontId="38" numFmtId="1" xfId="0" applyAlignment="1" applyFont="1" applyNumberFormat="1">
      <alignment horizontal="center" readingOrder="0" shrinkToFit="0" vertical="center" wrapText="1"/>
    </xf>
    <xf borderId="0" fillId="0" fontId="38" numFmtId="4" xfId="0" applyAlignment="1" applyFont="1" applyNumberFormat="1">
      <alignment horizontal="center" readingOrder="0" shrinkToFit="0" vertical="center" wrapText="1"/>
    </xf>
    <xf borderId="0" fillId="0" fontId="38" numFmtId="178" xfId="0" applyAlignment="1" applyFont="1" applyNumberFormat="1">
      <alignment horizontal="center" readingOrder="0" shrinkToFit="0" vertical="center" wrapText="1"/>
    </xf>
    <xf borderId="0" fillId="6" fontId="38" numFmtId="0" xfId="0" applyAlignment="1" applyFont="1">
      <alignment horizontal="center" readingOrder="0" shrinkToFit="0" vertical="center" wrapText="1"/>
    </xf>
    <xf borderId="0" fillId="0" fontId="38" numFmtId="10" xfId="0" applyAlignment="1" applyFont="1" applyNumberFormat="1">
      <alignment horizontal="center" readingOrder="0" shrinkToFit="0" vertical="center" wrapText="1"/>
    </xf>
    <xf borderId="0" fillId="0" fontId="5" numFmtId="175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1" xfId="0" applyAlignment="1" applyFont="1" applyNumberFormat="1">
      <alignment horizontal="center" readingOrder="0" shrinkToFit="0" vertical="center" wrapText="1"/>
    </xf>
    <xf borderId="0" fillId="6" fontId="5" numFmtId="178" xfId="0" applyAlignment="1" applyFont="1" applyNumberFormat="1">
      <alignment horizontal="center" readingOrder="0" shrinkToFit="0" vertical="center" wrapText="1"/>
    </xf>
    <xf borderId="0" fillId="6" fontId="5" numFmtId="0" xfId="0" applyAlignment="1" applyFont="1">
      <alignment horizontal="center" shrinkToFit="0" vertical="center" wrapText="1"/>
    </xf>
    <xf borderId="0" fillId="12" fontId="5" numFmtId="10" xfId="0" applyAlignment="1" applyFont="1" applyNumberFormat="1">
      <alignment horizontal="center" shrinkToFit="0" vertical="center" wrapText="1"/>
    </xf>
    <xf borderId="0" fillId="12" fontId="5" numFmtId="0" xfId="0" applyAlignment="1" applyFont="1">
      <alignment horizontal="center" shrinkToFit="0" vertical="center" wrapText="1"/>
    </xf>
    <xf borderId="0" fillId="12" fontId="5" numFmtId="4" xfId="0" applyAlignment="1" applyFont="1" applyNumberFormat="1">
      <alignment horizontal="center" shrinkToFit="0" vertical="center" wrapText="1"/>
    </xf>
    <xf borderId="0" fillId="2" fontId="5" numFmtId="175" xfId="0" applyAlignment="1" applyFont="1" applyNumberFormat="1">
      <alignment horizontal="center"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0" fillId="2" fontId="5" numFmtId="1" xfId="0" applyAlignment="1" applyFont="1" applyNumberFormat="1">
      <alignment horizontal="center" readingOrder="0" shrinkToFit="0" vertical="center" wrapText="1"/>
    </xf>
    <xf borderId="0" fillId="2" fontId="5" numFmtId="4" xfId="0" applyAlignment="1" applyFont="1" applyNumberFormat="1">
      <alignment horizontal="center" readingOrder="0" shrinkToFit="0" vertical="center" wrapText="1"/>
    </xf>
    <xf borderId="0" fillId="2" fontId="5" numFmtId="178" xfId="0" applyAlignment="1" applyFont="1" applyNumberFormat="1">
      <alignment horizontal="center" readingOrder="0" shrinkToFit="0" vertical="center" wrapText="1"/>
    </xf>
    <xf borderId="0" fillId="2" fontId="5" numFmtId="0" xfId="0" applyAlignment="1" applyFont="1">
      <alignment horizontal="center" shrinkToFit="0" vertical="center" wrapText="1"/>
    </xf>
    <xf borderId="0" fillId="15" fontId="5" numFmtId="178" xfId="0" applyAlignment="1" applyFill="1" applyFont="1" applyNumberFormat="1">
      <alignment horizontal="center" readingOrder="0" shrinkToFit="0" vertical="center" wrapText="1"/>
    </xf>
    <xf borderId="0" fillId="15" fontId="5" numFmtId="175" xfId="0" applyAlignment="1" applyFont="1" applyNumberFormat="1">
      <alignment horizontal="center" readingOrder="0" shrinkToFit="0" vertical="center" wrapText="1"/>
    </xf>
    <xf borderId="0" fillId="15" fontId="5" numFmtId="0" xfId="0" applyAlignment="1" applyFont="1">
      <alignment horizontal="center" readingOrder="0" shrinkToFit="0" vertical="center" wrapText="1"/>
    </xf>
    <xf borderId="0" fillId="15" fontId="5" numFmtId="0" xfId="0" applyAlignment="1" applyFont="1">
      <alignment vertical="center"/>
    </xf>
    <xf borderId="0" fillId="15" fontId="5" numFmtId="1" xfId="0" applyAlignment="1" applyFont="1" applyNumberFormat="1">
      <alignment horizontal="center" readingOrder="0" shrinkToFit="0" vertical="center" wrapText="1"/>
    </xf>
    <xf borderId="0" fillId="15" fontId="5" numFmtId="4" xfId="0" applyAlignment="1" applyFont="1" applyNumberFormat="1">
      <alignment horizontal="center" readingOrder="0" shrinkToFit="0" vertical="center" wrapText="1"/>
    </xf>
    <xf borderId="0" fillId="15" fontId="5" numFmtId="0" xfId="0" applyAlignment="1" applyFont="1">
      <alignment horizontal="center" shrinkToFit="0" vertical="center" wrapText="1"/>
    </xf>
    <xf borderId="0" fillId="15" fontId="5" numFmtId="49" xfId="0" applyAlignment="1" applyFont="1" applyNumberForma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2" numFmtId="175" xfId="0" applyAlignment="1" applyFont="1" applyNumberFormat="1">
      <alignment horizontal="center" shrinkToFit="0" vertical="center" wrapText="1"/>
    </xf>
    <xf borderId="0" fillId="0" fontId="12" numFmtId="0" xfId="0" applyAlignment="1" applyFont="1">
      <alignment vertical="center"/>
    </xf>
    <xf borderId="0" fillId="0" fontId="12" numFmtId="180" xfId="0" applyAlignment="1" applyFont="1" applyNumberFormat="1">
      <alignment horizontal="center" readingOrder="0" shrinkToFit="0" vertical="center" wrapText="1"/>
    </xf>
    <xf borderId="0" fillId="0" fontId="5" numFmtId="178" xfId="0" applyAlignment="1" applyFont="1" applyNumberFormat="1">
      <alignment horizontal="center" readingOrder="0" shrinkToFit="0" vertical="center" wrapText="1"/>
    </xf>
    <xf borderId="0" fillId="0" fontId="12" numFmtId="0" xfId="0" applyAlignment="1" applyFont="1">
      <alignment horizontal="center" readingOrder="0" vertical="center"/>
    </xf>
    <xf borderId="0" fillId="12" fontId="12" numFmtId="10" xfId="0" applyAlignment="1" applyFont="1" applyNumberFormat="1">
      <alignment vertical="center"/>
    </xf>
    <xf borderId="0" fillId="12" fontId="12" numFmtId="0" xfId="0" applyAlignment="1" applyFont="1">
      <alignment vertical="center"/>
    </xf>
    <xf borderId="0" fillId="12" fontId="12" numFmtId="4" xfId="0" applyAlignment="1" applyFont="1" applyNumberFormat="1">
      <alignment vertical="center"/>
    </xf>
    <xf borderId="8" fillId="0" fontId="5" numFmtId="0" xfId="0" applyAlignment="1" applyBorder="1" applyFont="1">
      <alignment horizontal="center" shrinkToFit="0" vertical="center" wrapText="1"/>
    </xf>
    <xf borderId="8" fillId="0" fontId="5" numFmtId="175" xfId="0" applyAlignment="1" applyBorder="1" applyFont="1" applyNumberFormat="1">
      <alignment horizontal="center" shrinkToFit="0" vertical="center" wrapText="1"/>
    </xf>
    <xf borderId="8" fillId="0" fontId="5" numFmtId="0" xfId="0" applyAlignment="1" applyBorder="1" applyFont="1">
      <alignment horizontal="center" readingOrder="0" shrinkToFit="0" vertical="center" wrapText="1"/>
    </xf>
    <xf borderId="8" fillId="0" fontId="5" numFmtId="1" xfId="0" applyAlignment="1" applyBorder="1" applyFont="1" applyNumberFormat="1">
      <alignment horizontal="center" shrinkToFit="0" vertical="center" wrapText="1"/>
    </xf>
    <xf borderId="8" fillId="0" fontId="5" numFmtId="4" xfId="0" applyAlignment="1" applyBorder="1" applyFont="1" applyNumberFormat="1">
      <alignment horizontal="center" shrinkToFit="0" vertical="center" wrapText="1"/>
    </xf>
    <xf borderId="8" fillId="6" fontId="5" numFmtId="178" xfId="0" applyAlignment="1" applyBorder="1" applyFont="1" applyNumberFormat="1">
      <alignment horizontal="center" shrinkToFit="0" vertical="center" wrapText="1"/>
    </xf>
    <xf borderId="0" fillId="12" fontId="5" numFmtId="10" xfId="0" applyAlignment="1" applyFont="1" applyNumberFormat="1">
      <alignment horizontal="center" readingOrder="0" shrinkToFit="0" vertical="center" wrapText="1"/>
    </xf>
    <xf borderId="0" fillId="12" fontId="5" numFmtId="178" xfId="0" applyAlignment="1" applyFont="1" applyNumberFormat="1">
      <alignment horizontal="center" shrinkToFit="0" vertical="center" wrapText="1"/>
    </xf>
    <xf borderId="0" fillId="0" fontId="5" numFmtId="175" xfId="0" applyAlignment="1" applyFont="1" applyNumberFormat="1">
      <alignment horizontal="center" shrinkToFit="0" vertical="center" wrapText="1"/>
    </xf>
    <xf borderId="0" fillId="0" fontId="5" numFmtId="172" xfId="0" applyAlignment="1" applyFont="1" applyNumberFormat="1">
      <alignment horizontal="center" readingOrder="0" shrinkToFit="0" vertical="center" wrapText="1"/>
    </xf>
    <xf borderId="0" fillId="0" fontId="14" numFmtId="175" xfId="0" applyAlignment="1" applyFont="1" applyNumberFormat="1">
      <alignment horizontal="center" shrinkToFit="0" vertical="center" wrapText="1"/>
    </xf>
    <xf borderId="0" fillId="0" fontId="14" numFmtId="175" xfId="0" applyAlignment="1" applyFont="1" applyNumberFormat="1">
      <alignment horizontal="center" readingOrder="0" shrinkToFit="0" vertical="center" wrapText="1"/>
    </xf>
    <xf borderId="0" fillId="0" fontId="43" numFmtId="1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44" numFmtId="1" xfId="0" applyAlignment="1" applyFont="1" applyNumberFormat="1">
      <alignment horizontal="center" readingOrder="0" vertical="center"/>
    </xf>
    <xf borderId="0" fillId="0" fontId="45" numFmtId="0" xfId="0" applyAlignment="1" applyFont="1">
      <alignment horizontal="center" readingOrder="0" vertical="center"/>
    </xf>
    <xf borderId="0" fillId="0" fontId="43" numFmtId="1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1" fillId="6" fontId="46" numFmtId="0" xfId="0" applyAlignment="1" applyBorder="1" applyFont="1">
      <alignment horizontal="center" readingOrder="0" shrinkToFit="0" vertical="center" wrapText="1"/>
    </xf>
    <xf borderId="1" fillId="6" fontId="47" numFmtId="0" xfId="0" applyAlignment="1" applyBorder="1" applyFont="1">
      <alignment horizontal="center" readingOrder="0" shrinkToFit="0" vertical="center" wrapText="1"/>
    </xf>
    <xf borderId="1" fillId="6" fontId="48" numFmtId="0" xfId="0" applyAlignment="1" applyBorder="1" applyFont="1">
      <alignment horizontal="center" readingOrder="0" shrinkToFit="0" vertical="center" wrapText="1"/>
    </xf>
    <xf borderId="1" fillId="6" fontId="47" numFmtId="167" xfId="0" applyAlignment="1" applyBorder="1" applyFont="1" applyNumberFormat="1">
      <alignment horizontal="center" readingOrder="0" shrinkToFit="0" vertical="center" wrapText="1"/>
    </xf>
    <xf borderId="1" fillId="6" fontId="47" numFmtId="181" xfId="0" applyAlignment="1" applyBorder="1" applyFont="1" applyNumberFormat="1">
      <alignment horizontal="center" readingOrder="0" shrinkToFit="0" vertical="center" wrapText="1"/>
    </xf>
    <xf borderId="1" fillId="6" fontId="47" numFmtId="49" xfId="0" applyAlignment="1" applyBorder="1" applyFont="1" applyNumberFormat="1">
      <alignment horizontal="center" readingOrder="0" shrinkToFit="0" vertical="center" wrapText="1"/>
    </xf>
    <xf borderId="1" fillId="0" fontId="49" numFmtId="0" xfId="0" applyAlignment="1" applyBorder="1" applyFont="1">
      <alignment horizontal="center" readingOrder="0" shrinkToFit="0" vertical="center" wrapText="1"/>
    </xf>
    <xf borderId="1" fillId="0" fontId="5" numFmtId="172" xfId="0" applyAlignment="1" applyBorder="1" applyFont="1" applyNumberFormat="1">
      <alignment horizontal="center" readingOrder="0" shrinkToFit="0" vertical="center" wrapText="1"/>
    </xf>
    <xf borderId="1" fillId="0" fontId="5" numFmtId="181" xfId="0" applyAlignment="1" applyBorder="1" applyFont="1" applyNumberFormat="1">
      <alignment horizontal="center" readingOrder="0" shrinkToFit="0" vertical="center" wrapText="1"/>
    </xf>
    <xf borderId="1" fillId="0" fontId="5" numFmtId="49" xfId="0" applyAlignment="1" applyBorder="1" applyFont="1" applyNumberFormat="1">
      <alignment horizontal="center" readingOrder="0" shrinkToFit="0" vertical="center" wrapText="1"/>
    </xf>
    <xf borderId="1" fillId="0" fontId="5" numFmtId="165" xfId="0" applyAlignment="1" applyBorder="1" applyFont="1" applyNumberFormat="1">
      <alignment horizontal="center" readingOrder="0" shrinkToFit="0" vertical="center" wrapText="1"/>
    </xf>
    <xf borderId="1" fillId="0" fontId="49" numFmtId="0" xfId="0" applyAlignment="1" applyBorder="1" applyFont="1">
      <alignment horizontal="center" shrinkToFit="0" wrapText="1"/>
    </xf>
    <xf borderId="9" fillId="0" fontId="12" numFmtId="167" xfId="0" applyBorder="1" applyFont="1" applyNumberFormat="1"/>
    <xf borderId="9" fillId="2" fontId="12" numFmtId="0" xfId="0" applyAlignment="1" applyBorder="1" applyFont="1">
      <alignment horizontal="center" readingOrder="0" vertical="bottom"/>
    </xf>
    <xf borderId="9" fillId="0" fontId="12" numFmtId="181" xfId="0" applyBorder="1" applyFont="1" applyNumberFormat="1"/>
    <xf borderId="9" fillId="0" fontId="12" numFmtId="0" xfId="0" applyAlignment="1" applyBorder="1" applyFont="1">
      <alignment horizontal="center" shrinkToFit="0" wrapText="1"/>
    </xf>
    <xf borderId="9" fillId="0" fontId="12" numFmtId="49" xfId="0" applyAlignment="1" applyBorder="1" applyFont="1" applyNumberFormat="1">
      <alignment horizontal="center" shrinkToFit="0" wrapText="1"/>
    </xf>
    <xf borderId="1" fillId="0" fontId="5" numFmtId="167" xfId="0" applyAlignment="1" applyBorder="1" applyFont="1" applyNumberFormat="1">
      <alignment horizontal="center" readingOrder="0" shrinkToFit="0" vertical="center" wrapText="1"/>
    </xf>
    <xf borderId="1" fillId="0" fontId="5" numFmtId="14" xfId="0" applyAlignment="1" applyBorder="1" applyFont="1" applyNumberFormat="1">
      <alignment horizontal="center" readingOrder="0" shrinkToFit="0" vertical="center" wrapText="1"/>
    </xf>
    <xf borderId="9" fillId="0" fontId="12" numFmtId="169" xfId="0" applyBorder="1" applyFont="1" applyNumberFormat="1"/>
    <xf borderId="6" fillId="2" fontId="12" numFmtId="181" xfId="0" applyAlignment="1" applyBorder="1" applyFont="1" applyNumberFormat="1">
      <alignment horizontal="center" vertical="bottom"/>
    </xf>
    <xf borderId="0" fillId="2" fontId="3" numFmtId="0" xfId="0" applyAlignment="1" applyFont="1">
      <alignment horizontal="center" readingOrder="0"/>
    </xf>
    <xf borderId="1" fillId="0" fontId="5" numFmtId="169" xfId="0" applyAlignment="1" applyBorder="1" applyFont="1" applyNumberFormat="1">
      <alignment horizontal="center" readingOrder="0" shrinkToFit="0" vertical="center" wrapText="1"/>
    </xf>
    <xf borderId="1" fillId="0" fontId="5" numFmtId="167" xfId="0" applyAlignment="1" applyBorder="1" applyFont="1" applyNumberFormat="1">
      <alignment horizontal="center" shrinkToFit="0" vertical="center" wrapText="1"/>
    </xf>
    <xf borderId="1" fillId="0" fontId="5" numFmtId="181" xfId="0" applyAlignment="1" applyBorder="1" applyFont="1" applyNumberFormat="1">
      <alignment horizontal="center" shrinkToFit="0" vertical="center" wrapText="1"/>
    </xf>
    <xf borderId="1" fillId="0" fontId="50" numFmtId="0" xfId="0" applyAlignment="1" applyBorder="1" applyFont="1">
      <alignment horizontal="center" readingOrder="0" shrinkToFit="0" vertical="center" wrapText="1"/>
    </xf>
    <xf borderId="1" fillId="0" fontId="5" numFmtId="49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50" numFmtId="0" xfId="0" applyAlignment="1" applyFont="1">
      <alignment readingOrder="0" shrinkToFit="0" vertical="center" wrapText="1"/>
    </xf>
    <xf borderId="10" fillId="2" fontId="12" numFmtId="181" xfId="0" applyAlignment="1" applyBorder="1" applyFont="1" applyNumberFormat="1">
      <alignment horizontal="center" vertical="bottom"/>
    </xf>
    <xf borderId="9" fillId="0" fontId="12" numFmtId="181" xfId="0" applyAlignment="1" applyBorder="1" applyFont="1" applyNumberFormat="1">
      <alignment horizontal="center" readingOrder="0" shrinkToFit="0" wrapText="1"/>
    </xf>
    <xf borderId="1" fillId="0" fontId="50" numFmtId="0" xfId="0" applyAlignment="1" applyBorder="1" applyFont="1">
      <alignment horizontal="center" shrinkToFit="0" vertical="center" wrapText="1"/>
    </xf>
    <xf borderId="9" fillId="0" fontId="12" numFmtId="172" xfId="0" applyBorder="1" applyFont="1" applyNumberFormat="1"/>
    <xf borderId="1" fillId="0" fontId="51" numFmtId="0" xfId="0" applyAlignment="1" applyBorder="1" applyFont="1">
      <alignment horizontal="center" readingOrder="0" shrinkToFit="0" vertical="center" wrapText="1"/>
    </xf>
    <xf borderId="1" fillId="0" fontId="51" numFmtId="0" xfId="0" applyAlignment="1" applyBorder="1" applyFont="1">
      <alignment horizontal="center" shrinkToFit="0" vertical="center" wrapText="1"/>
    </xf>
    <xf borderId="0" fillId="0" fontId="52" numFmtId="0" xfId="0" applyAlignment="1" applyFont="1">
      <alignment readingOrder="0" shrinkToFit="0" vertical="center" wrapText="1"/>
    </xf>
    <xf borderId="1" fillId="2" fontId="52" numFmtId="0" xfId="0" applyAlignment="1" applyBorder="1" applyFont="1">
      <alignment horizontal="center" readingOrder="0" shrinkToFit="0" vertical="center" wrapText="1"/>
    </xf>
    <xf borderId="0" fillId="2" fontId="52" numFmtId="0" xfId="0" applyAlignment="1" applyFont="1">
      <alignment horizontal="center" readingOrder="0" shrinkToFit="0" vertical="center" wrapText="1"/>
    </xf>
    <xf borderId="1" fillId="0" fontId="38" numFmtId="0" xfId="0" applyAlignment="1" applyBorder="1" applyFont="1">
      <alignment horizontal="center" readingOrder="0" shrinkToFit="0" vertical="center" wrapText="1"/>
    </xf>
    <xf borderId="1" fillId="0" fontId="38" numFmtId="176" xfId="0" applyAlignment="1" applyBorder="1" applyFont="1" applyNumberFormat="1">
      <alignment horizontal="center" readingOrder="0" shrinkToFit="0" vertical="center" wrapText="1"/>
    </xf>
    <xf borderId="1" fillId="0" fontId="38" numFmtId="0" xfId="0" applyAlignment="1" applyBorder="1" applyFont="1">
      <alignment horizontal="center" shrinkToFit="0" vertical="center" wrapText="1"/>
    </xf>
    <xf borderId="1" fillId="0" fontId="5" numFmtId="176" xfId="0" applyAlignment="1" applyBorder="1" applyFont="1" applyNumberFormat="1">
      <alignment horizontal="center" readingOrder="0" shrinkToFit="0" vertical="center" wrapText="1"/>
    </xf>
    <xf borderId="1" fillId="0" fontId="5" numFmtId="176" xfId="0" applyAlignment="1" applyBorder="1" applyFont="1" applyNumberFormat="1">
      <alignment horizontal="center" shrinkToFit="0" vertical="center" wrapText="1"/>
    </xf>
    <xf borderId="0" fillId="0" fontId="53" numFmtId="0" xfId="0" applyAlignment="1" applyFont="1">
      <alignment horizontal="center" readingOrder="0" vertical="bottom"/>
    </xf>
    <xf borderId="1" fillId="6" fontId="46" numFmtId="0" xfId="0" applyAlignment="1" applyBorder="1" applyFont="1">
      <alignment horizontal="center" readingOrder="0"/>
    </xf>
    <xf borderId="1" fillId="6" fontId="47" numFmtId="0" xfId="0" applyAlignment="1" applyBorder="1" applyFont="1">
      <alignment horizontal="center" readingOrder="0"/>
    </xf>
    <xf borderId="1" fillId="6" fontId="47" numFmtId="181" xfId="0" applyAlignment="1" applyBorder="1" applyFont="1" applyNumberFormat="1">
      <alignment horizontal="center" readingOrder="0"/>
    </xf>
    <xf borderId="1" fillId="6" fontId="47" numFmtId="49" xfId="0" applyAlignment="1" applyBorder="1" applyFont="1" applyNumberFormat="1">
      <alignment horizontal="center" readingOrder="0"/>
    </xf>
    <xf borderId="1" fillId="0" fontId="12" numFmtId="0" xfId="0" applyAlignment="1" applyBorder="1" applyFont="1">
      <alignment horizontal="center" readingOrder="0" shrinkToFit="0" vertical="bottom" wrapText="0"/>
    </xf>
    <xf borderId="1" fillId="0" fontId="5" numFmtId="167" xfId="0" applyAlignment="1" applyBorder="1" applyFont="1" applyNumberFormat="1">
      <alignment horizontal="center" readingOrder="0"/>
    </xf>
    <xf borderId="1" fillId="0" fontId="5" numFmtId="181" xfId="0" applyAlignment="1" applyBorder="1" applyFont="1" applyNumberFormat="1">
      <alignment horizontal="center" readingOrder="0"/>
    </xf>
    <xf borderId="1" fillId="0" fontId="5" numFmtId="49" xfId="0" applyAlignment="1" applyBorder="1" applyFont="1" applyNumberFormat="1">
      <alignment horizontal="center" readingOrder="0"/>
    </xf>
    <xf borderId="1" fillId="0" fontId="31" numFmtId="0" xfId="0" applyAlignment="1" applyBorder="1" applyFont="1">
      <alignment horizontal="center" readingOrder="0" shrinkToFit="0" vertical="bottom" wrapText="1"/>
    </xf>
    <xf borderId="1" fillId="0" fontId="5" numFmtId="169" xfId="0" applyAlignment="1" applyBorder="1" applyFont="1" applyNumberFormat="1">
      <alignment horizontal="center" readingOrder="0"/>
    </xf>
    <xf borderId="1" fillId="0" fontId="5" numFmtId="181" xfId="0" applyAlignment="1" applyBorder="1" applyFont="1" applyNumberFormat="1">
      <alignment horizontal="center"/>
    </xf>
    <xf borderId="1" fillId="0" fontId="5" numFmtId="167" xfId="0" applyAlignment="1" applyBorder="1" applyFont="1" applyNumberFormat="1">
      <alignment horizontal="center"/>
    </xf>
    <xf borderId="1" fillId="0" fontId="5" numFmtId="0" xfId="0" applyAlignment="1" applyBorder="1" applyFont="1">
      <alignment horizontal="center"/>
    </xf>
    <xf borderId="1" fillId="0" fontId="5" numFmtId="49" xfId="0" applyAlignment="1" applyBorder="1" applyFont="1" applyNumberFormat="1">
      <alignment horizontal="center"/>
    </xf>
    <xf borderId="0" fillId="0" fontId="5" numFmtId="0" xfId="0" applyFont="1"/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476250</xdr:colOff>
      <xdr:row>2</xdr:row>
      <xdr:rowOff>76200</xdr:rowOff>
    </xdr:from>
    <xdr:ext cx="1647825" cy="800100"/>
    <xdr:grpSp>
      <xdr:nvGrpSpPr>
        <xdr:cNvPr id="2" name="Shape 2" title="Drawing"/>
        <xdr:cNvGrpSpPr/>
      </xdr:nvGrpSpPr>
      <xdr:grpSpPr>
        <a:xfrm>
          <a:off x="0" y="120125"/>
          <a:ext cx="1341000" cy="760500"/>
          <a:chOff x="0" y="120125"/>
          <a:chExt cx="1341000" cy="760500"/>
        </a:xfrm>
      </xdr:grpSpPr>
      <xdr:sp>
        <xdr:nvSpPr>
          <xdr:cNvPr id="3" name="Shape 3"/>
          <xdr:cNvSpPr/>
        </xdr:nvSpPr>
        <xdr:spPr>
          <a:xfrm>
            <a:off x="0" y="120125"/>
            <a:ext cx="1341000" cy="760500"/>
          </a:xfrm>
          <a:prstGeom prst="roundRect">
            <a:avLst>
              <a:gd fmla="val 16667" name="adj"/>
            </a:avLst>
          </a:prstGeom>
          <a:solidFill>
            <a:srgbClr val="D9EAD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295200" y="365225"/>
            <a:ext cx="750600" cy="2703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/>
              <a:t>Book</a:t>
            </a:r>
            <a:endParaRPr b="1" sz="1400"/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781050</xdr:colOff>
      <xdr:row>12</xdr:row>
      <xdr:rowOff>95250</xdr:rowOff>
    </xdr:from>
    <xdr:ext cx="1905000" cy="600075"/>
    <xdr:grpSp>
      <xdr:nvGrpSpPr>
        <xdr:cNvPr id="2" name="Shape 2" title="Drawing"/>
        <xdr:cNvGrpSpPr/>
      </xdr:nvGrpSpPr>
      <xdr:grpSpPr>
        <a:xfrm>
          <a:off x="0" y="80050"/>
          <a:ext cx="1891500" cy="580500"/>
          <a:chOff x="0" y="80050"/>
          <a:chExt cx="1891500" cy="580500"/>
        </a:xfrm>
      </xdr:grpSpPr>
      <xdr:sp>
        <xdr:nvSpPr>
          <xdr:cNvPr id="5" name="Shape 5"/>
          <xdr:cNvSpPr/>
        </xdr:nvSpPr>
        <xdr:spPr>
          <a:xfrm>
            <a:off x="0" y="80050"/>
            <a:ext cx="1891500" cy="580500"/>
          </a:xfrm>
          <a:prstGeom prst="roundRect">
            <a:avLst>
              <a:gd fmla="val 16667" name="adj"/>
            </a:avLst>
          </a:prstGeom>
          <a:solidFill>
            <a:srgbClr val="FCE5CD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130200" y="170200"/>
            <a:ext cx="16311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/>
              <a:t>Log Weight</a:t>
            </a:r>
            <a:endParaRPr b="1" sz="1400"/>
          </a:p>
        </xdr:txBody>
      </xdr: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809625</xdr:colOff>
      <xdr:row>4</xdr:row>
      <xdr:rowOff>28575</xdr:rowOff>
    </xdr:from>
    <xdr:ext cx="914400" cy="504825"/>
    <xdr:sp>
      <xdr:nvSpPr>
        <xdr:cNvPr id="7" name="Shape 7"/>
        <xdr:cNvSpPr/>
      </xdr:nvSpPr>
      <xdr:spPr>
        <a:xfrm>
          <a:off x="78250" y="215325"/>
          <a:ext cx="1576800" cy="575100"/>
        </a:xfrm>
        <a:prstGeom prst="roundRect">
          <a:avLst>
            <a:gd fmla="val 16667" name="adj"/>
          </a:avLst>
        </a:prstGeom>
        <a:solidFill>
          <a:srgbClr val="B6D7A8"/>
        </a:solidFill>
        <a:ln cap="flat" cmpd="sng" w="38100">
          <a:solidFill>
            <a:srgbClr val="B6D7A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Log Entry</a:t>
          </a:r>
          <a:endParaRPr b="1"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search?q=aspen+joinery&amp;rlz=1C1CHBF_en-GBGB1003GB1003&amp;oq=aspen+join&amp;gs_lcrp=EgZjaHJvbWUqBwgAEAAYgAQyBwgAEAAYgAQyBggBEEUYOTINCAIQLhivARjHARiABDIHCAMQABiABDINCAQQLhivARjHARiABDINCAUQLhjHARjRAxiABDINCAYQLhivARjHARiABDIHCAcQABiABDIHCAgQABiABDINCAkQLhivARjHARiABNIBCDMxNTBqMGo3qAIAsAIA&amp;sourceid=chrome&amp;ie=UTF-8" TargetMode="External"/><Relationship Id="rId2" Type="http://schemas.openxmlformats.org/officeDocument/2006/relationships/hyperlink" Target="http://shpropertyservicesltd.com/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averleyconstruction.co.uk/" TargetMode="External"/><Relationship Id="rId2" Type="http://schemas.openxmlformats.org/officeDocument/2006/relationships/hyperlink" Target="https://www.georgehardies.co.uk/" TargetMode="Externa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workbookViewId="0"/>
  </sheetViews>
  <sheetFormatPr customHeight="1" defaultColWidth="12.63" defaultRowHeight="15.75"/>
  <cols>
    <col customWidth="1" min="1" max="2" width="15.88"/>
    <col customWidth="1" min="3" max="3" width="23.38"/>
    <col customWidth="1" min="4" max="4" width="16.75"/>
    <col customWidth="1" min="5" max="5" width="15.88"/>
    <col customWidth="1" min="6" max="6" width="16.0"/>
    <col customWidth="1" min="7" max="7" width="19.13"/>
    <col customWidth="1" min="8" max="8" width="16.38"/>
    <col customWidth="1" min="9" max="9" width="15.75"/>
  </cols>
  <sheetData>
    <row r="1" ht="3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ht="49.5" customHeight="1">
      <c r="A2" s="3"/>
      <c r="B2" s="3" t="s">
        <v>9</v>
      </c>
      <c r="C2" s="4"/>
      <c r="D2" s="3"/>
      <c r="E2" s="3"/>
      <c r="F2" s="5">
        <v>46066.029020092596</v>
      </c>
      <c r="G2" s="3"/>
      <c r="H2" s="6"/>
      <c r="I2" s="6"/>
    </row>
    <row r="3" ht="38.25" customHeight="1">
      <c r="A3" s="7"/>
      <c r="B3" s="8"/>
      <c r="C3" s="8"/>
      <c r="D3" s="8"/>
      <c r="E3" s="8"/>
      <c r="F3" s="8"/>
      <c r="G3" s="8"/>
      <c r="H3" s="8"/>
      <c r="I3" s="8"/>
    </row>
    <row r="4" ht="47.25" customHeight="1"/>
  </sheetData>
  <mergeCells count="1">
    <mergeCell ref="A3:I4"/>
  </mergeCells>
  <dataValidations>
    <dataValidation type="list" allowBlank="1" showErrorMessage="1" sqref="B2">
      <formula1>"Delivery,Exchange,Collection,Cage,Wait &amp; Load"</formula1>
    </dataValidation>
    <dataValidation type="list" allowBlank="1" showErrorMessage="1" sqref="G2">
      <formula1>"Invoice,Cash,Card,Bacs"</formula1>
    </dataValidation>
    <dataValidation type="list" allowBlank="1" showErrorMessage="1" sqref="A2">
      <formula1>"4,5,6,8,12,14,16,E12,E14,E16,20,40,Cage"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hidden="1" min="2" max="2" width="16.25"/>
    <col customWidth="1" hidden="1" min="3" max="3" width="6.63"/>
    <col customWidth="1" min="4" max="4" width="6.0"/>
    <col customWidth="1" min="5" max="5" width="11.88"/>
    <col customWidth="1" min="6" max="6" width="33.75"/>
    <col customWidth="1" min="7" max="7" width="16.75"/>
    <col customWidth="1" min="8" max="8" width="17.5"/>
    <col customWidth="1" min="9" max="9" width="11.13"/>
    <col customWidth="1" min="10" max="10" width="12.75"/>
    <col customWidth="1" min="11" max="11" width="14.88"/>
    <col customWidth="1" min="12" max="13" width="8.63"/>
    <col customWidth="1" min="14" max="14" width="15.13"/>
    <col customWidth="1" min="15" max="15" width="11.63"/>
    <col customWidth="1" min="16" max="16" width="8.63"/>
  </cols>
  <sheetData>
    <row r="1" ht="35.25" customHeight="1">
      <c r="A1" s="9" t="s">
        <v>10</v>
      </c>
      <c r="B1" s="10" t="s">
        <v>11</v>
      </c>
      <c r="C1" s="11"/>
      <c r="D1" s="10" t="s">
        <v>0</v>
      </c>
      <c r="E1" s="10" t="s">
        <v>1</v>
      </c>
      <c r="F1" s="10" t="s">
        <v>2</v>
      </c>
      <c r="G1" s="10" t="s">
        <v>3</v>
      </c>
      <c r="H1" s="12" t="s">
        <v>4</v>
      </c>
      <c r="I1" s="10" t="s">
        <v>6</v>
      </c>
      <c r="J1" s="10" t="s">
        <v>7</v>
      </c>
      <c r="K1" s="10" t="s">
        <v>8</v>
      </c>
      <c r="L1" s="10" t="s">
        <v>12</v>
      </c>
      <c r="M1" s="10" t="s">
        <v>13</v>
      </c>
      <c r="N1" s="10" t="s">
        <v>14</v>
      </c>
      <c r="O1" s="10" t="s">
        <v>15</v>
      </c>
      <c r="P1" s="10" t="s">
        <v>16</v>
      </c>
    </row>
    <row r="2" hidden="1">
      <c r="A2" s="13"/>
      <c r="B2" s="14"/>
      <c r="C2" s="10"/>
      <c r="D2" s="15"/>
      <c r="E2" s="10"/>
      <c r="F2" s="10"/>
      <c r="G2" s="10"/>
      <c r="H2" s="12"/>
      <c r="I2" s="10"/>
      <c r="J2" s="11"/>
      <c r="K2" s="11"/>
      <c r="L2" s="10"/>
      <c r="M2" s="10"/>
      <c r="N2" s="11"/>
      <c r="O2" s="11"/>
      <c r="P2" s="11"/>
    </row>
    <row r="3" hidden="1">
      <c r="A3" s="13">
        <v>45313.0</v>
      </c>
      <c r="B3" s="14">
        <v>45310.0</v>
      </c>
      <c r="C3" s="10" t="s">
        <v>17</v>
      </c>
      <c r="D3" s="15">
        <v>8.0</v>
      </c>
      <c r="E3" s="16" t="s">
        <v>9</v>
      </c>
      <c r="F3" s="10" t="s">
        <v>18</v>
      </c>
      <c r="G3" s="10" t="s">
        <v>19</v>
      </c>
      <c r="H3" s="12" t="s">
        <v>20</v>
      </c>
      <c r="I3" s="10" t="s">
        <v>21</v>
      </c>
      <c r="J3" s="11"/>
      <c r="K3" s="11"/>
      <c r="L3" s="10" t="s">
        <v>22</v>
      </c>
      <c r="M3" s="10" t="s">
        <v>22</v>
      </c>
      <c r="N3" s="11"/>
      <c r="O3" s="11"/>
      <c r="P3" s="11"/>
    </row>
    <row r="4" hidden="1">
      <c r="A4" s="13">
        <v>45313.0</v>
      </c>
      <c r="B4" s="14">
        <v>45313.0</v>
      </c>
      <c r="C4" s="10" t="s">
        <v>17</v>
      </c>
      <c r="D4" s="15">
        <v>16.0</v>
      </c>
      <c r="E4" s="16" t="s">
        <v>9</v>
      </c>
      <c r="F4" s="10" t="s">
        <v>23</v>
      </c>
      <c r="G4" s="10" t="s">
        <v>24</v>
      </c>
      <c r="H4" s="12" t="s">
        <v>25</v>
      </c>
      <c r="I4" s="10" t="s">
        <v>21</v>
      </c>
      <c r="J4" s="11"/>
      <c r="K4" s="11"/>
      <c r="L4" s="10" t="s">
        <v>22</v>
      </c>
      <c r="M4" s="10" t="s">
        <v>22</v>
      </c>
      <c r="N4" s="11"/>
      <c r="O4" s="11"/>
      <c r="P4" s="11"/>
    </row>
    <row r="5" hidden="1">
      <c r="A5" s="13">
        <v>45313.0</v>
      </c>
      <c r="B5" s="14">
        <v>45313.0</v>
      </c>
      <c r="C5" s="10" t="s">
        <v>17</v>
      </c>
      <c r="D5" s="10">
        <v>8.0</v>
      </c>
      <c r="E5" s="16" t="s">
        <v>9</v>
      </c>
      <c r="F5" s="10" t="s">
        <v>26</v>
      </c>
      <c r="G5" s="10" t="s">
        <v>27</v>
      </c>
      <c r="H5" s="12" t="s">
        <v>28</v>
      </c>
      <c r="I5" s="10" t="s">
        <v>21</v>
      </c>
      <c r="J5" s="11"/>
      <c r="K5" s="11"/>
      <c r="L5" s="10" t="s">
        <v>22</v>
      </c>
      <c r="M5" s="10" t="s">
        <v>22</v>
      </c>
      <c r="N5" s="11"/>
      <c r="O5" s="11"/>
      <c r="P5" s="11"/>
    </row>
    <row r="6" hidden="1">
      <c r="A6" s="13">
        <v>45313.0</v>
      </c>
      <c r="B6" s="14">
        <v>45313.0</v>
      </c>
      <c r="C6" s="10" t="s">
        <v>17</v>
      </c>
      <c r="D6" s="10">
        <v>8.0</v>
      </c>
      <c r="E6" s="16" t="s">
        <v>9</v>
      </c>
      <c r="F6" s="10" t="s">
        <v>29</v>
      </c>
      <c r="G6" s="10" t="s">
        <v>30</v>
      </c>
      <c r="H6" s="12" t="s">
        <v>31</v>
      </c>
      <c r="I6" s="10" t="s">
        <v>21</v>
      </c>
      <c r="J6" s="11"/>
      <c r="K6" s="11"/>
      <c r="L6" s="10" t="s">
        <v>22</v>
      </c>
      <c r="M6" s="10" t="s">
        <v>22</v>
      </c>
      <c r="N6" s="11"/>
      <c r="O6" s="11"/>
      <c r="P6" s="11"/>
    </row>
    <row r="7" hidden="1">
      <c r="A7" s="13">
        <v>45313.0</v>
      </c>
      <c r="B7" s="14">
        <v>45313.0</v>
      </c>
      <c r="C7" s="10" t="s">
        <v>17</v>
      </c>
      <c r="D7" s="10">
        <v>8.0</v>
      </c>
      <c r="E7" s="16" t="s">
        <v>9</v>
      </c>
      <c r="F7" s="10" t="s">
        <v>32</v>
      </c>
      <c r="G7" s="10" t="s">
        <v>30</v>
      </c>
      <c r="H7" s="12" t="s">
        <v>31</v>
      </c>
      <c r="I7" s="10" t="s">
        <v>21</v>
      </c>
      <c r="J7" s="11"/>
      <c r="K7" s="11"/>
      <c r="L7" s="10" t="s">
        <v>22</v>
      </c>
      <c r="M7" s="10" t="s">
        <v>22</v>
      </c>
      <c r="N7" s="11"/>
      <c r="O7" s="11"/>
      <c r="P7" s="11"/>
    </row>
    <row r="8" hidden="1">
      <c r="A8" s="13"/>
      <c r="B8" s="14"/>
      <c r="C8" s="10"/>
      <c r="D8" s="10"/>
      <c r="E8" s="10"/>
      <c r="F8" s="10"/>
      <c r="G8" s="10"/>
      <c r="H8" s="12"/>
      <c r="I8" s="10"/>
      <c r="J8" s="11"/>
      <c r="K8" s="11"/>
      <c r="L8" s="10"/>
      <c r="M8" s="10"/>
      <c r="N8" s="11"/>
      <c r="O8" s="11"/>
      <c r="P8" s="11"/>
    </row>
    <row r="9" hidden="1">
      <c r="A9" s="13"/>
      <c r="B9" s="14"/>
      <c r="C9" s="10"/>
      <c r="D9" s="10"/>
      <c r="E9" s="10"/>
      <c r="F9" s="10"/>
      <c r="G9" s="10"/>
      <c r="H9" s="12"/>
      <c r="I9" s="10"/>
      <c r="J9" s="11"/>
      <c r="K9" s="11"/>
      <c r="L9" s="10"/>
      <c r="M9" s="10"/>
      <c r="N9" s="11"/>
      <c r="O9" s="11"/>
      <c r="P9" s="11"/>
    </row>
    <row r="10" hidden="1">
      <c r="A10" s="13"/>
      <c r="B10" s="14"/>
      <c r="C10" s="10"/>
      <c r="D10" s="10"/>
      <c r="E10" s="10"/>
      <c r="F10" s="10"/>
      <c r="G10" s="10"/>
      <c r="H10" s="12"/>
      <c r="I10" s="10"/>
      <c r="J10" s="11"/>
      <c r="K10" s="11"/>
      <c r="L10" s="10"/>
      <c r="M10" s="10"/>
      <c r="N10" s="11"/>
      <c r="O10" s="11"/>
      <c r="P10" s="11"/>
    </row>
    <row r="11" hidden="1">
      <c r="A11" s="13"/>
      <c r="B11" s="14"/>
      <c r="C11" s="10"/>
      <c r="D11" s="10"/>
      <c r="E11" s="10"/>
      <c r="F11" s="10"/>
      <c r="G11" s="10"/>
      <c r="H11" s="12"/>
      <c r="I11" s="10"/>
      <c r="J11" s="11"/>
      <c r="K11" s="11"/>
      <c r="L11" s="10"/>
      <c r="M11" s="10"/>
      <c r="N11" s="11"/>
      <c r="O11" s="11"/>
      <c r="P11" s="11"/>
    </row>
    <row r="12" hidden="1">
      <c r="A12" s="13"/>
      <c r="B12" s="14"/>
      <c r="C12" s="10"/>
      <c r="D12" s="10"/>
      <c r="E12" s="10"/>
      <c r="F12" s="10"/>
      <c r="G12" s="10"/>
      <c r="H12" s="12"/>
      <c r="I12" s="10"/>
      <c r="J12" s="11"/>
      <c r="K12" s="11"/>
      <c r="L12" s="10"/>
      <c r="M12" s="10"/>
      <c r="N12" s="11"/>
      <c r="O12" s="11"/>
      <c r="P12" s="11"/>
    </row>
    <row r="13" hidden="1">
      <c r="A13" s="13"/>
      <c r="B13" s="14"/>
      <c r="C13" s="10"/>
      <c r="D13" s="10"/>
      <c r="E13" s="10"/>
      <c r="F13" s="10"/>
      <c r="G13" s="10"/>
      <c r="H13" s="12"/>
      <c r="I13" s="10"/>
      <c r="J13" s="11"/>
      <c r="K13" s="11"/>
      <c r="L13" s="10"/>
      <c r="M13" s="10"/>
      <c r="N13" s="11"/>
      <c r="O13" s="11"/>
      <c r="P13" s="11"/>
    </row>
    <row r="14" hidden="1">
      <c r="A14" s="13"/>
      <c r="B14" s="14"/>
      <c r="C14" s="10"/>
      <c r="D14" s="10"/>
      <c r="E14" s="10"/>
      <c r="F14" s="10"/>
      <c r="G14" s="10"/>
      <c r="H14" s="12"/>
      <c r="I14" s="10"/>
      <c r="J14" s="11"/>
      <c r="K14" s="11"/>
      <c r="L14" s="10"/>
      <c r="M14" s="10"/>
      <c r="N14" s="11"/>
      <c r="O14" s="11"/>
      <c r="P14" s="11"/>
    </row>
    <row r="15" hidden="1">
      <c r="A15" s="13"/>
      <c r="B15" s="14"/>
      <c r="C15" s="10"/>
      <c r="D15" s="10"/>
      <c r="E15" s="10"/>
      <c r="F15" s="10"/>
      <c r="G15" s="10"/>
      <c r="H15" s="12"/>
      <c r="I15" s="10"/>
      <c r="J15" s="11"/>
      <c r="K15" s="11"/>
      <c r="L15" s="10"/>
      <c r="M15" s="10"/>
      <c r="N15" s="11"/>
      <c r="O15" s="11"/>
      <c r="P15" s="11"/>
    </row>
    <row r="16" hidden="1">
      <c r="A16" s="13"/>
      <c r="B16" s="14"/>
      <c r="C16" s="10"/>
      <c r="D16" s="10"/>
      <c r="E16" s="10"/>
      <c r="F16" s="10"/>
      <c r="G16" s="10"/>
      <c r="H16" s="12"/>
      <c r="I16" s="10"/>
      <c r="J16" s="11"/>
      <c r="K16" s="11"/>
      <c r="L16" s="10"/>
      <c r="M16" s="10"/>
      <c r="N16" s="11"/>
      <c r="O16" s="11"/>
      <c r="P16" s="11"/>
    </row>
    <row r="17" hidden="1">
      <c r="A17" s="13"/>
      <c r="B17" s="14"/>
      <c r="C17" s="10"/>
      <c r="D17" s="10"/>
      <c r="E17" s="10"/>
      <c r="F17" s="10"/>
      <c r="G17" s="10"/>
      <c r="H17" s="12"/>
      <c r="I17" s="10"/>
      <c r="J17" s="11"/>
      <c r="K17" s="11"/>
      <c r="L17" s="10"/>
      <c r="M17" s="10"/>
      <c r="N17" s="11"/>
      <c r="O17" s="11"/>
      <c r="P17" s="11"/>
    </row>
    <row r="18" hidden="1">
      <c r="A18" s="13"/>
      <c r="B18" s="14"/>
      <c r="C18" s="10"/>
      <c r="D18" s="10"/>
      <c r="E18" s="10"/>
      <c r="F18" s="10"/>
      <c r="G18" s="10"/>
      <c r="H18" s="12"/>
      <c r="I18" s="10"/>
      <c r="J18" s="11"/>
      <c r="K18" s="11"/>
      <c r="L18" s="10"/>
      <c r="M18" s="10"/>
      <c r="N18" s="11"/>
      <c r="O18" s="11"/>
      <c r="P18" s="11"/>
    </row>
    <row r="19" hidden="1">
      <c r="A19" s="13"/>
      <c r="B19" s="14"/>
      <c r="C19" s="10"/>
      <c r="D19" s="10"/>
      <c r="E19" s="10"/>
      <c r="F19" s="10"/>
      <c r="G19" s="10"/>
      <c r="H19" s="12"/>
      <c r="I19" s="10"/>
      <c r="J19" s="11"/>
      <c r="K19" s="11"/>
      <c r="L19" s="10"/>
      <c r="M19" s="10"/>
      <c r="N19" s="11"/>
      <c r="O19" s="11"/>
      <c r="P19" s="11"/>
    </row>
    <row r="20" hidden="1">
      <c r="A20" s="13"/>
      <c r="B20" s="14"/>
      <c r="C20" s="10"/>
      <c r="D20" s="10"/>
      <c r="E20" s="10"/>
      <c r="F20" s="10"/>
      <c r="G20" s="10"/>
      <c r="H20" s="12"/>
      <c r="I20" s="10"/>
      <c r="J20" s="11"/>
      <c r="K20" s="11"/>
      <c r="L20" s="10"/>
      <c r="M20" s="10"/>
      <c r="N20" s="11"/>
      <c r="O20" s="11"/>
      <c r="P20" s="11"/>
    </row>
    <row r="21" hidden="1">
      <c r="A21" s="13"/>
      <c r="B21" s="14"/>
      <c r="C21" s="10"/>
      <c r="D21" s="10"/>
      <c r="E21" s="10"/>
      <c r="F21" s="10"/>
      <c r="G21" s="10"/>
      <c r="H21" s="12"/>
      <c r="I21" s="10"/>
      <c r="J21" s="11"/>
      <c r="K21" s="11"/>
      <c r="L21" s="10"/>
      <c r="M21" s="10"/>
      <c r="N21" s="11"/>
      <c r="O21" s="11"/>
      <c r="P21" s="11"/>
    </row>
    <row r="22" hidden="1">
      <c r="A22" s="13"/>
      <c r="B22" s="14"/>
      <c r="C22" s="10"/>
      <c r="D22" s="10"/>
      <c r="E22" s="10"/>
      <c r="F22" s="10"/>
      <c r="G22" s="10"/>
      <c r="H22" s="12"/>
      <c r="I22" s="10"/>
      <c r="J22" s="11"/>
      <c r="K22" s="11"/>
      <c r="L22" s="10"/>
      <c r="M22" s="10"/>
      <c r="N22" s="11"/>
      <c r="O22" s="11"/>
      <c r="P22" s="11"/>
    </row>
    <row r="23" hidden="1">
      <c r="A23" s="13"/>
      <c r="B23" s="14"/>
      <c r="C23" s="10"/>
      <c r="D23" s="10"/>
      <c r="E23" s="10"/>
      <c r="F23" s="10"/>
      <c r="G23" s="10"/>
      <c r="H23" s="12"/>
      <c r="I23" s="10"/>
      <c r="J23" s="11"/>
      <c r="K23" s="11"/>
      <c r="L23" s="10"/>
      <c r="M23" s="10"/>
      <c r="N23" s="11"/>
      <c r="O23" s="11"/>
      <c r="P23" s="11"/>
    </row>
    <row r="24" hidden="1">
      <c r="A24" s="13"/>
      <c r="B24" s="14"/>
      <c r="C24" s="10"/>
      <c r="D24" s="10"/>
      <c r="E24" s="10"/>
      <c r="F24" s="10"/>
      <c r="G24" s="10"/>
      <c r="H24" s="12"/>
      <c r="I24" s="10"/>
      <c r="J24" s="11"/>
      <c r="K24" s="11"/>
      <c r="L24" s="10"/>
      <c r="M24" s="10"/>
      <c r="N24" s="11"/>
      <c r="O24" s="11"/>
      <c r="P24" s="11"/>
    </row>
    <row r="25" hidden="1">
      <c r="A25" s="13"/>
      <c r="B25" s="14"/>
      <c r="C25" s="10"/>
      <c r="D25" s="10"/>
      <c r="E25" s="10"/>
      <c r="F25" s="10"/>
      <c r="G25" s="10"/>
      <c r="H25" s="12"/>
      <c r="I25" s="10"/>
      <c r="J25" s="11"/>
      <c r="K25" s="11"/>
      <c r="L25" s="10"/>
      <c r="M25" s="10"/>
      <c r="N25" s="11"/>
      <c r="O25" s="11"/>
      <c r="P25" s="11"/>
    </row>
    <row r="26" hidden="1">
      <c r="A26" s="13"/>
      <c r="B26" s="14"/>
      <c r="C26" s="10"/>
      <c r="D26" s="10"/>
      <c r="E26" s="10"/>
      <c r="F26" s="10"/>
      <c r="G26" s="10"/>
      <c r="H26" s="12"/>
      <c r="I26" s="10"/>
      <c r="J26" s="11"/>
      <c r="K26" s="11"/>
      <c r="L26" s="10"/>
      <c r="M26" s="10"/>
      <c r="N26" s="11"/>
      <c r="O26" s="11"/>
      <c r="P26" s="11"/>
    </row>
    <row r="27" hidden="1">
      <c r="A27" s="13"/>
      <c r="B27" s="14"/>
      <c r="C27" s="10"/>
      <c r="D27" s="10"/>
      <c r="E27" s="10"/>
      <c r="F27" s="10"/>
      <c r="G27" s="10"/>
      <c r="H27" s="12"/>
      <c r="I27" s="10"/>
      <c r="J27" s="11"/>
      <c r="K27" s="11"/>
      <c r="L27" s="10"/>
      <c r="M27" s="10"/>
      <c r="N27" s="11"/>
      <c r="O27" s="11"/>
      <c r="P27" s="11"/>
    </row>
    <row r="28" hidden="1">
      <c r="A28" s="13"/>
      <c r="B28" s="14"/>
      <c r="C28" s="10"/>
      <c r="D28" s="10"/>
      <c r="E28" s="10"/>
      <c r="F28" s="10"/>
      <c r="G28" s="10"/>
      <c r="H28" s="12"/>
      <c r="I28" s="10"/>
      <c r="J28" s="11"/>
      <c r="K28" s="11"/>
      <c r="L28" s="10"/>
      <c r="M28" s="10"/>
      <c r="N28" s="11"/>
      <c r="O28" s="11"/>
      <c r="P28" s="11"/>
    </row>
    <row r="29" hidden="1">
      <c r="A29" s="13"/>
      <c r="B29" s="14"/>
      <c r="C29" s="10"/>
      <c r="D29" s="10"/>
      <c r="E29" s="10"/>
      <c r="F29" s="10"/>
      <c r="G29" s="10"/>
      <c r="H29" s="12"/>
      <c r="I29" s="10"/>
      <c r="J29" s="11"/>
      <c r="K29" s="11"/>
      <c r="L29" s="10"/>
      <c r="M29" s="10"/>
      <c r="N29" s="11"/>
      <c r="O29" s="11"/>
      <c r="P29" s="11"/>
    </row>
    <row r="30" hidden="1">
      <c r="A30" s="13">
        <v>45314.0</v>
      </c>
      <c r="B30" s="14">
        <v>45313.0</v>
      </c>
      <c r="C30" s="10" t="s">
        <v>17</v>
      </c>
      <c r="D30" s="10">
        <v>8.0</v>
      </c>
      <c r="E30" s="17" t="s">
        <v>33</v>
      </c>
      <c r="F30" s="10" t="s">
        <v>34</v>
      </c>
      <c r="G30" s="10" t="s">
        <v>35</v>
      </c>
      <c r="H30" s="12" t="s">
        <v>36</v>
      </c>
      <c r="I30" s="10" t="s">
        <v>21</v>
      </c>
      <c r="J30" s="11"/>
      <c r="K30" s="11"/>
      <c r="L30" s="10" t="s">
        <v>22</v>
      </c>
      <c r="M30" s="10" t="s">
        <v>22</v>
      </c>
      <c r="N30" s="11"/>
      <c r="O30" s="11"/>
      <c r="P30" s="11"/>
    </row>
    <row r="31" hidden="1">
      <c r="A31" s="13">
        <v>45314.0</v>
      </c>
      <c r="B31" s="14">
        <v>45313.0</v>
      </c>
      <c r="C31" s="10" t="s">
        <v>17</v>
      </c>
      <c r="D31" s="10">
        <v>8.0</v>
      </c>
      <c r="E31" s="16" t="s">
        <v>9</v>
      </c>
      <c r="F31" s="10" t="s">
        <v>37</v>
      </c>
      <c r="G31" s="10" t="s">
        <v>38</v>
      </c>
      <c r="H31" s="12" t="s">
        <v>39</v>
      </c>
      <c r="I31" s="10" t="s">
        <v>21</v>
      </c>
      <c r="J31" s="11"/>
      <c r="K31" s="11"/>
      <c r="L31" s="10" t="s">
        <v>22</v>
      </c>
      <c r="M31" s="10" t="s">
        <v>22</v>
      </c>
      <c r="N31" s="11"/>
      <c r="O31" s="11"/>
      <c r="P31" s="11"/>
    </row>
    <row r="32" hidden="1">
      <c r="A32" s="13"/>
      <c r="B32" s="14"/>
      <c r="C32" s="10"/>
      <c r="D32" s="10"/>
      <c r="E32" s="10"/>
      <c r="F32" s="10"/>
      <c r="G32" s="10"/>
      <c r="H32" s="12"/>
      <c r="I32" s="10"/>
      <c r="J32" s="11"/>
      <c r="K32" s="11"/>
      <c r="L32" s="10"/>
      <c r="M32" s="10"/>
      <c r="N32" s="11"/>
      <c r="O32" s="11"/>
      <c r="P32" s="11"/>
    </row>
    <row r="33" hidden="1">
      <c r="A33" s="13"/>
      <c r="B33" s="14"/>
      <c r="C33" s="10"/>
      <c r="D33" s="10"/>
      <c r="E33" s="10"/>
      <c r="F33" s="10"/>
      <c r="G33" s="10"/>
      <c r="H33" s="12"/>
      <c r="I33" s="10"/>
      <c r="J33" s="11"/>
      <c r="K33" s="11"/>
      <c r="L33" s="10"/>
      <c r="M33" s="10"/>
      <c r="N33" s="11"/>
      <c r="O33" s="11"/>
      <c r="P33" s="11"/>
    </row>
    <row r="34" hidden="1">
      <c r="A34" s="13"/>
      <c r="B34" s="14"/>
      <c r="C34" s="10"/>
      <c r="D34" s="10"/>
      <c r="E34" s="10"/>
      <c r="F34" s="10"/>
      <c r="G34" s="10"/>
      <c r="H34" s="12"/>
      <c r="I34" s="10"/>
      <c r="J34" s="11"/>
      <c r="K34" s="11"/>
      <c r="L34" s="10"/>
      <c r="M34" s="10"/>
      <c r="N34" s="11"/>
      <c r="O34" s="11"/>
      <c r="P34" s="11"/>
    </row>
    <row r="35" hidden="1">
      <c r="A35" s="13"/>
      <c r="B35" s="14"/>
      <c r="C35" s="10"/>
      <c r="D35" s="10"/>
      <c r="E35" s="10"/>
      <c r="F35" s="10"/>
      <c r="G35" s="10"/>
      <c r="H35" s="12"/>
      <c r="I35" s="10"/>
      <c r="J35" s="11"/>
      <c r="K35" s="11"/>
      <c r="L35" s="10"/>
      <c r="M35" s="10"/>
      <c r="N35" s="11"/>
      <c r="O35" s="11"/>
      <c r="P35" s="11"/>
    </row>
    <row r="36" hidden="1">
      <c r="A36" s="13"/>
      <c r="B36" s="14"/>
      <c r="C36" s="10"/>
      <c r="D36" s="10"/>
      <c r="E36" s="10"/>
      <c r="F36" s="10"/>
      <c r="G36" s="10"/>
      <c r="H36" s="12"/>
      <c r="I36" s="10"/>
      <c r="J36" s="11"/>
      <c r="K36" s="11"/>
      <c r="L36" s="10"/>
      <c r="M36" s="10"/>
      <c r="N36" s="11"/>
      <c r="O36" s="11"/>
      <c r="P36" s="11"/>
    </row>
    <row r="37" hidden="1">
      <c r="A37" s="13"/>
      <c r="B37" s="14"/>
      <c r="C37" s="10"/>
      <c r="D37" s="10"/>
      <c r="E37" s="10"/>
      <c r="F37" s="10"/>
      <c r="G37" s="10"/>
      <c r="H37" s="12"/>
      <c r="I37" s="10"/>
      <c r="J37" s="11"/>
      <c r="K37" s="11"/>
      <c r="L37" s="10"/>
      <c r="M37" s="10"/>
      <c r="N37" s="11"/>
      <c r="O37" s="11"/>
      <c r="P37" s="11"/>
    </row>
    <row r="38" hidden="1">
      <c r="A38" s="13"/>
      <c r="B38" s="14"/>
      <c r="C38" s="10"/>
      <c r="D38" s="10"/>
      <c r="E38" s="10"/>
      <c r="F38" s="10"/>
      <c r="G38" s="10"/>
      <c r="H38" s="12"/>
      <c r="I38" s="10"/>
      <c r="J38" s="11"/>
      <c r="K38" s="11"/>
      <c r="L38" s="10"/>
      <c r="M38" s="10"/>
      <c r="N38" s="11"/>
      <c r="O38" s="11"/>
      <c r="P38" s="11"/>
    </row>
    <row r="39" hidden="1">
      <c r="A39" s="13"/>
      <c r="B39" s="14"/>
      <c r="C39" s="10"/>
      <c r="D39" s="10"/>
      <c r="E39" s="10"/>
      <c r="F39" s="10"/>
      <c r="G39" s="10"/>
      <c r="H39" s="12"/>
      <c r="I39" s="10"/>
      <c r="J39" s="11"/>
      <c r="K39" s="11"/>
      <c r="L39" s="10"/>
      <c r="M39" s="10"/>
      <c r="N39" s="11"/>
      <c r="O39" s="11"/>
      <c r="P39" s="11"/>
    </row>
    <row r="40" hidden="1">
      <c r="A40" s="13"/>
      <c r="B40" s="14"/>
      <c r="C40" s="10"/>
      <c r="D40" s="10"/>
      <c r="E40" s="10"/>
      <c r="F40" s="10"/>
      <c r="G40" s="10"/>
      <c r="H40" s="12"/>
      <c r="I40" s="10"/>
      <c r="J40" s="11"/>
      <c r="K40" s="11"/>
      <c r="L40" s="10"/>
      <c r="M40" s="10"/>
      <c r="N40" s="11"/>
      <c r="O40" s="11"/>
      <c r="P40" s="11"/>
    </row>
    <row r="41" hidden="1">
      <c r="A41" s="13"/>
      <c r="B41" s="14"/>
      <c r="C41" s="10"/>
      <c r="D41" s="10"/>
      <c r="E41" s="10"/>
      <c r="F41" s="10"/>
      <c r="G41" s="10"/>
      <c r="H41" s="12"/>
      <c r="I41" s="10"/>
      <c r="J41" s="11"/>
      <c r="K41" s="11"/>
      <c r="L41" s="10"/>
      <c r="M41" s="10"/>
      <c r="N41" s="11"/>
      <c r="O41" s="11"/>
      <c r="P41" s="11"/>
    </row>
    <row r="42" hidden="1">
      <c r="A42" s="13"/>
      <c r="B42" s="14"/>
      <c r="C42" s="10"/>
      <c r="D42" s="10"/>
      <c r="E42" s="10"/>
      <c r="F42" s="10"/>
      <c r="G42" s="10"/>
      <c r="H42" s="12"/>
      <c r="I42" s="10"/>
      <c r="J42" s="11"/>
      <c r="K42" s="11"/>
      <c r="L42" s="10"/>
      <c r="M42" s="10"/>
      <c r="N42" s="11"/>
      <c r="O42" s="11"/>
      <c r="P42" s="11"/>
    </row>
    <row r="43" hidden="1">
      <c r="A43" s="13"/>
      <c r="B43" s="14"/>
      <c r="C43" s="10"/>
      <c r="D43" s="10"/>
      <c r="E43" s="10"/>
      <c r="F43" s="10"/>
      <c r="G43" s="10"/>
      <c r="H43" s="12"/>
      <c r="I43" s="10"/>
      <c r="J43" s="11"/>
      <c r="K43" s="11"/>
      <c r="L43" s="10"/>
      <c r="M43" s="10"/>
      <c r="N43" s="11"/>
      <c r="O43" s="11"/>
      <c r="P43" s="11"/>
    </row>
    <row r="44" hidden="1">
      <c r="A44" s="13"/>
      <c r="B44" s="14"/>
      <c r="C44" s="10"/>
      <c r="D44" s="10"/>
      <c r="E44" s="10"/>
      <c r="F44" s="10"/>
      <c r="G44" s="10"/>
      <c r="H44" s="12"/>
      <c r="I44" s="10"/>
      <c r="J44" s="11"/>
      <c r="K44" s="11"/>
      <c r="L44" s="10"/>
      <c r="M44" s="10"/>
      <c r="N44" s="11"/>
      <c r="O44" s="11"/>
      <c r="P44" s="11"/>
    </row>
    <row r="45" hidden="1">
      <c r="A45" s="13"/>
      <c r="B45" s="14"/>
      <c r="C45" s="10"/>
      <c r="D45" s="10"/>
      <c r="E45" s="10"/>
      <c r="F45" s="10"/>
      <c r="G45" s="10"/>
      <c r="H45" s="12"/>
      <c r="I45" s="10"/>
      <c r="J45" s="11"/>
      <c r="K45" s="11"/>
      <c r="L45" s="10"/>
      <c r="M45" s="10"/>
      <c r="N45" s="11"/>
      <c r="O45" s="11"/>
      <c r="P45" s="11"/>
    </row>
    <row r="46" hidden="1">
      <c r="A46" s="13"/>
      <c r="B46" s="14"/>
      <c r="C46" s="10"/>
      <c r="D46" s="10"/>
      <c r="E46" s="10"/>
      <c r="F46" s="10"/>
      <c r="G46" s="10"/>
      <c r="H46" s="12"/>
      <c r="I46" s="10"/>
      <c r="J46" s="11"/>
      <c r="K46" s="11"/>
      <c r="L46" s="10"/>
      <c r="M46" s="10"/>
      <c r="N46" s="11"/>
      <c r="O46" s="11"/>
      <c r="P46" s="11"/>
    </row>
    <row r="47" hidden="1">
      <c r="A47" s="13"/>
      <c r="B47" s="14"/>
      <c r="C47" s="10"/>
      <c r="D47" s="10"/>
      <c r="E47" s="10"/>
      <c r="F47" s="10"/>
      <c r="G47" s="10"/>
      <c r="H47" s="12"/>
      <c r="I47" s="10"/>
      <c r="J47" s="11"/>
      <c r="K47" s="11"/>
      <c r="L47" s="10"/>
      <c r="M47" s="10"/>
      <c r="N47" s="11"/>
      <c r="O47" s="11"/>
      <c r="P47" s="11"/>
    </row>
    <row r="48" hidden="1">
      <c r="A48" s="13"/>
      <c r="B48" s="14"/>
      <c r="C48" s="10"/>
      <c r="D48" s="10"/>
      <c r="E48" s="10"/>
      <c r="F48" s="10"/>
      <c r="G48" s="10"/>
      <c r="H48" s="12"/>
      <c r="I48" s="10"/>
      <c r="J48" s="11"/>
      <c r="K48" s="11"/>
      <c r="L48" s="10"/>
      <c r="M48" s="10"/>
      <c r="N48" s="11"/>
      <c r="O48" s="11"/>
      <c r="P48" s="11"/>
    </row>
    <row r="49" hidden="1">
      <c r="A49" s="13"/>
      <c r="B49" s="14"/>
      <c r="C49" s="10"/>
      <c r="D49" s="10"/>
      <c r="E49" s="10"/>
      <c r="F49" s="10"/>
      <c r="G49" s="10"/>
      <c r="H49" s="12"/>
      <c r="I49" s="10"/>
      <c r="J49" s="11"/>
      <c r="K49" s="11"/>
      <c r="L49" s="10"/>
      <c r="M49" s="10"/>
      <c r="N49" s="11"/>
      <c r="O49" s="11"/>
      <c r="P49" s="11"/>
    </row>
    <row r="50" hidden="1">
      <c r="A50" s="13"/>
      <c r="B50" s="14"/>
      <c r="C50" s="10"/>
      <c r="D50" s="10"/>
      <c r="E50" s="10"/>
      <c r="F50" s="10"/>
      <c r="G50" s="10"/>
      <c r="H50" s="12"/>
      <c r="I50" s="10"/>
      <c r="J50" s="11"/>
      <c r="K50" s="11"/>
      <c r="L50" s="10"/>
      <c r="M50" s="10"/>
      <c r="N50" s="11"/>
      <c r="O50" s="11"/>
      <c r="P50" s="11"/>
    </row>
    <row r="51" hidden="1">
      <c r="A51" s="13"/>
      <c r="B51" s="14"/>
      <c r="C51" s="10"/>
      <c r="D51" s="10"/>
      <c r="E51" s="10"/>
      <c r="F51" s="10"/>
      <c r="G51" s="10"/>
      <c r="H51" s="12"/>
      <c r="I51" s="10"/>
      <c r="J51" s="11"/>
      <c r="K51" s="11"/>
      <c r="L51" s="10"/>
      <c r="M51" s="10"/>
      <c r="N51" s="11"/>
      <c r="O51" s="11"/>
      <c r="P51" s="11"/>
    </row>
    <row r="52" hidden="1">
      <c r="A52" s="13"/>
      <c r="B52" s="14"/>
      <c r="C52" s="10"/>
      <c r="D52" s="10"/>
      <c r="E52" s="10"/>
      <c r="F52" s="10"/>
      <c r="G52" s="10"/>
      <c r="H52" s="12"/>
      <c r="I52" s="10"/>
      <c r="J52" s="11"/>
      <c r="K52" s="11"/>
      <c r="L52" s="10"/>
      <c r="M52" s="10"/>
      <c r="N52" s="11"/>
      <c r="O52" s="11"/>
      <c r="P52" s="11"/>
    </row>
    <row r="53" hidden="1">
      <c r="A53" s="13"/>
      <c r="B53" s="14"/>
      <c r="C53" s="10"/>
      <c r="D53" s="10"/>
      <c r="E53" s="10"/>
      <c r="F53" s="10"/>
      <c r="G53" s="10"/>
      <c r="H53" s="12"/>
      <c r="I53" s="10"/>
      <c r="J53" s="11"/>
      <c r="K53" s="11"/>
      <c r="L53" s="10"/>
      <c r="M53" s="10"/>
      <c r="N53" s="11"/>
      <c r="O53" s="11"/>
      <c r="P53" s="11"/>
    </row>
    <row r="54" hidden="1">
      <c r="A54" s="13">
        <v>45316.0</v>
      </c>
      <c r="B54" s="14">
        <v>45316.0</v>
      </c>
      <c r="C54" s="10" t="s">
        <v>17</v>
      </c>
      <c r="D54" s="10">
        <v>8.0</v>
      </c>
      <c r="E54" s="17" t="s">
        <v>33</v>
      </c>
      <c r="F54" s="10" t="s">
        <v>40</v>
      </c>
      <c r="G54" s="10" t="s">
        <v>41</v>
      </c>
      <c r="H54" s="12" t="s">
        <v>42</v>
      </c>
      <c r="I54" s="10" t="s">
        <v>21</v>
      </c>
      <c r="J54" s="11"/>
      <c r="K54" s="11"/>
      <c r="L54" s="10" t="s">
        <v>22</v>
      </c>
      <c r="M54" s="10" t="s">
        <v>22</v>
      </c>
      <c r="N54" s="11"/>
      <c r="O54" s="11"/>
      <c r="P54" s="11"/>
    </row>
    <row r="55" hidden="1">
      <c r="A55" s="13">
        <v>45316.0</v>
      </c>
      <c r="B55" s="14">
        <v>45316.0</v>
      </c>
      <c r="C55" s="10" t="s">
        <v>17</v>
      </c>
      <c r="D55" s="10">
        <v>8.0</v>
      </c>
      <c r="E55" s="16" t="s">
        <v>9</v>
      </c>
      <c r="F55" s="10" t="s">
        <v>43</v>
      </c>
      <c r="G55" s="10" t="s">
        <v>41</v>
      </c>
      <c r="H55" s="12" t="s">
        <v>42</v>
      </c>
      <c r="I55" s="10" t="s">
        <v>21</v>
      </c>
      <c r="J55" s="11"/>
      <c r="K55" s="11"/>
      <c r="L55" s="10" t="s">
        <v>22</v>
      </c>
      <c r="M55" s="10" t="s">
        <v>22</v>
      </c>
      <c r="N55" s="11"/>
      <c r="O55" s="11"/>
      <c r="P55" s="11"/>
    </row>
    <row r="56" hidden="1">
      <c r="A56" s="13"/>
      <c r="B56" s="14"/>
      <c r="C56" s="10"/>
      <c r="D56" s="10"/>
      <c r="E56" s="10"/>
      <c r="F56" s="10"/>
      <c r="G56" s="10"/>
      <c r="H56" s="12"/>
      <c r="I56" s="10"/>
      <c r="J56" s="11"/>
      <c r="K56" s="11"/>
      <c r="L56" s="10"/>
      <c r="M56" s="10"/>
      <c r="N56" s="11"/>
      <c r="O56" s="11"/>
      <c r="P56" s="11"/>
    </row>
    <row r="57" hidden="1">
      <c r="A57" s="13"/>
      <c r="B57" s="14"/>
      <c r="C57" s="10"/>
      <c r="D57" s="10"/>
      <c r="E57" s="10"/>
      <c r="F57" s="10"/>
      <c r="G57" s="10"/>
      <c r="H57" s="12"/>
      <c r="I57" s="10"/>
      <c r="J57" s="11"/>
      <c r="K57" s="11"/>
      <c r="L57" s="10"/>
      <c r="M57" s="10"/>
      <c r="N57" s="11"/>
      <c r="O57" s="11"/>
      <c r="P57" s="11"/>
    </row>
    <row r="58" hidden="1">
      <c r="A58" s="13"/>
      <c r="B58" s="14"/>
      <c r="C58" s="10"/>
      <c r="D58" s="10"/>
      <c r="E58" s="10"/>
      <c r="F58" s="10"/>
      <c r="G58" s="10"/>
      <c r="H58" s="12"/>
      <c r="I58" s="10"/>
      <c r="J58" s="11"/>
      <c r="K58" s="11"/>
      <c r="L58" s="10"/>
      <c r="M58" s="10"/>
      <c r="N58" s="11"/>
      <c r="O58" s="11"/>
      <c r="P58" s="11"/>
    </row>
    <row r="59" hidden="1">
      <c r="A59" s="13"/>
      <c r="B59" s="14"/>
      <c r="C59" s="10"/>
      <c r="D59" s="10"/>
      <c r="E59" s="10"/>
      <c r="F59" s="10"/>
      <c r="G59" s="10"/>
      <c r="H59" s="12"/>
      <c r="I59" s="10"/>
      <c r="J59" s="11"/>
      <c r="K59" s="11"/>
      <c r="L59" s="10"/>
      <c r="M59" s="10"/>
      <c r="N59" s="11"/>
      <c r="O59" s="11"/>
      <c r="P59" s="11"/>
    </row>
    <row r="60" hidden="1">
      <c r="A60" s="13"/>
      <c r="B60" s="14"/>
      <c r="C60" s="10"/>
      <c r="D60" s="10"/>
      <c r="E60" s="10"/>
      <c r="F60" s="10"/>
      <c r="G60" s="10"/>
      <c r="H60" s="12"/>
      <c r="I60" s="10"/>
      <c r="J60" s="11"/>
      <c r="K60" s="11"/>
      <c r="L60" s="10"/>
      <c r="M60" s="10"/>
      <c r="N60" s="11"/>
      <c r="O60" s="11"/>
      <c r="P60" s="11"/>
    </row>
    <row r="61" hidden="1">
      <c r="A61" s="13"/>
      <c r="B61" s="14"/>
      <c r="C61" s="10"/>
      <c r="D61" s="10"/>
      <c r="E61" s="10"/>
      <c r="F61" s="10"/>
      <c r="G61" s="10"/>
      <c r="H61" s="12"/>
      <c r="I61" s="10"/>
      <c r="J61" s="11"/>
      <c r="K61" s="11"/>
      <c r="L61" s="10"/>
      <c r="M61" s="10"/>
      <c r="N61" s="11"/>
      <c r="O61" s="11"/>
      <c r="P61" s="11"/>
    </row>
    <row r="62" hidden="1">
      <c r="A62" s="13"/>
      <c r="B62" s="14"/>
      <c r="C62" s="10"/>
      <c r="D62" s="10"/>
      <c r="E62" s="10"/>
      <c r="F62" s="10"/>
      <c r="G62" s="10"/>
      <c r="H62" s="12"/>
      <c r="I62" s="10"/>
      <c r="J62" s="11"/>
      <c r="K62" s="11"/>
      <c r="L62" s="10"/>
      <c r="M62" s="10"/>
      <c r="N62" s="11"/>
      <c r="O62" s="11"/>
      <c r="P62" s="11"/>
    </row>
    <row r="63" hidden="1">
      <c r="A63" s="13"/>
      <c r="B63" s="14"/>
      <c r="C63" s="10"/>
      <c r="D63" s="10"/>
      <c r="E63" s="10"/>
      <c r="F63" s="10"/>
      <c r="G63" s="10"/>
      <c r="H63" s="12"/>
      <c r="I63" s="10"/>
      <c r="J63" s="11"/>
      <c r="K63" s="11"/>
      <c r="L63" s="10"/>
      <c r="M63" s="10"/>
      <c r="N63" s="11"/>
      <c r="O63" s="11"/>
      <c r="P63" s="11"/>
    </row>
    <row r="64" hidden="1">
      <c r="A64" s="13"/>
      <c r="B64" s="14"/>
      <c r="C64" s="10"/>
      <c r="D64" s="10"/>
      <c r="E64" s="10"/>
      <c r="F64" s="10"/>
      <c r="G64" s="10"/>
      <c r="H64" s="12"/>
      <c r="I64" s="10"/>
      <c r="J64" s="11"/>
      <c r="K64" s="11"/>
      <c r="L64" s="10"/>
      <c r="M64" s="10"/>
      <c r="N64" s="11"/>
      <c r="O64" s="11"/>
      <c r="P64" s="11"/>
    </row>
    <row r="65" hidden="1">
      <c r="A65" s="13"/>
      <c r="B65" s="14"/>
      <c r="C65" s="10"/>
      <c r="D65" s="10"/>
      <c r="E65" s="10"/>
      <c r="F65" s="10"/>
      <c r="G65" s="10"/>
      <c r="H65" s="12"/>
      <c r="I65" s="10"/>
      <c r="J65" s="11"/>
      <c r="K65" s="11"/>
      <c r="L65" s="10"/>
      <c r="M65" s="10"/>
      <c r="N65" s="11"/>
      <c r="O65" s="11"/>
      <c r="P65" s="11"/>
    </row>
    <row r="66" hidden="1">
      <c r="A66" s="13"/>
      <c r="B66" s="14"/>
      <c r="C66" s="10"/>
      <c r="D66" s="10"/>
      <c r="E66" s="10"/>
      <c r="F66" s="10"/>
      <c r="G66" s="10"/>
      <c r="H66" s="12"/>
      <c r="I66" s="10"/>
      <c r="J66" s="11"/>
      <c r="K66" s="11"/>
      <c r="L66" s="10"/>
      <c r="M66" s="10"/>
      <c r="N66" s="11"/>
      <c r="O66" s="11"/>
      <c r="P66" s="11"/>
    </row>
    <row r="67" hidden="1">
      <c r="A67" s="13"/>
      <c r="B67" s="14"/>
      <c r="C67" s="10"/>
      <c r="D67" s="10"/>
      <c r="E67" s="10"/>
      <c r="F67" s="10"/>
      <c r="G67" s="10"/>
      <c r="H67" s="12"/>
      <c r="I67" s="10"/>
      <c r="J67" s="11"/>
      <c r="K67" s="11"/>
      <c r="L67" s="10"/>
      <c r="M67" s="10"/>
      <c r="N67" s="11"/>
      <c r="O67" s="11"/>
      <c r="P67" s="11"/>
    </row>
    <row r="68" hidden="1">
      <c r="A68" s="13"/>
      <c r="B68" s="14"/>
      <c r="C68" s="10"/>
      <c r="D68" s="10"/>
      <c r="E68" s="10"/>
      <c r="F68" s="10"/>
      <c r="G68" s="10"/>
      <c r="H68" s="12"/>
      <c r="I68" s="10"/>
      <c r="J68" s="11"/>
      <c r="K68" s="11"/>
      <c r="L68" s="10"/>
      <c r="M68" s="10"/>
      <c r="N68" s="11"/>
      <c r="O68" s="11"/>
      <c r="P68" s="11"/>
    </row>
    <row r="69" hidden="1">
      <c r="A69" s="13"/>
      <c r="B69" s="14"/>
      <c r="C69" s="10"/>
      <c r="D69" s="10"/>
      <c r="E69" s="10"/>
      <c r="F69" s="10"/>
      <c r="G69" s="10"/>
      <c r="H69" s="12"/>
      <c r="I69" s="10"/>
      <c r="J69" s="11"/>
      <c r="K69" s="11"/>
      <c r="L69" s="10"/>
      <c r="M69" s="10"/>
      <c r="N69" s="11"/>
      <c r="O69" s="11"/>
      <c r="P69" s="11"/>
    </row>
    <row r="70" hidden="1">
      <c r="A70" s="13"/>
      <c r="B70" s="14"/>
      <c r="C70" s="10"/>
      <c r="D70" s="10"/>
      <c r="E70" s="10"/>
      <c r="F70" s="10"/>
      <c r="G70" s="10"/>
      <c r="H70" s="12"/>
      <c r="I70" s="10"/>
      <c r="J70" s="11"/>
      <c r="K70" s="11"/>
      <c r="L70" s="10"/>
      <c r="M70" s="10"/>
      <c r="N70" s="11"/>
      <c r="O70" s="11"/>
      <c r="P70" s="11"/>
    </row>
    <row r="71" hidden="1">
      <c r="A71" s="13"/>
      <c r="B71" s="14"/>
      <c r="C71" s="10"/>
      <c r="D71" s="10"/>
      <c r="E71" s="10"/>
      <c r="F71" s="10"/>
      <c r="G71" s="10"/>
      <c r="H71" s="12"/>
      <c r="I71" s="10"/>
      <c r="J71" s="11"/>
      <c r="K71" s="11"/>
      <c r="L71" s="10"/>
      <c r="M71" s="10"/>
      <c r="N71" s="11"/>
      <c r="O71" s="11"/>
      <c r="P71" s="11"/>
    </row>
    <row r="72" hidden="1">
      <c r="A72" s="13"/>
      <c r="B72" s="14"/>
      <c r="C72" s="10"/>
      <c r="D72" s="10"/>
      <c r="E72" s="10"/>
      <c r="F72" s="10"/>
      <c r="G72" s="10"/>
      <c r="H72" s="12"/>
      <c r="I72" s="10"/>
      <c r="J72" s="11"/>
      <c r="K72" s="11"/>
      <c r="L72" s="10"/>
      <c r="M72" s="10"/>
      <c r="N72" s="11"/>
      <c r="O72" s="11"/>
      <c r="P72" s="11"/>
    </row>
    <row r="73" hidden="1">
      <c r="A73" s="13"/>
      <c r="B73" s="14"/>
      <c r="C73" s="10"/>
      <c r="D73" s="10"/>
      <c r="E73" s="10"/>
      <c r="F73" s="10"/>
      <c r="G73" s="10"/>
      <c r="H73" s="12"/>
      <c r="I73" s="10"/>
      <c r="J73" s="11"/>
      <c r="K73" s="11"/>
      <c r="L73" s="10"/>
      <c r="M73" s="10"/>
      <c r="N73" s="11"/>
      <c r="O73" s="11"/>
      <c r="P73" s="11"/>
    </row>
    <row r="74" hidden="1">
      <c r="A74" s="13"/>
      <c r="B74" s="14"/>
      <c r="C74" s="10"/>
      <c r="D74" s="10"/>
      <c r="E74" s="10"/>
      <c r="F74" s="10"/>
      <c r="G74" s="10"/>
      <c r="H74" s="12"/>
      <c r="I74" s="10"/>
      <c r="J74" s="11"/>
      <c r="K74" s="11"/>
      <c r="L74" s="10"/>
      <c r="M74" s="10"/>
      <c r="N74" s="11"/>
      <c r="O74" s="11"/>
      <c r="P74" s="11"/>
    </row>
    <row r="75" hidden="1">
      <c r="A75" s="13"/>
      <c r="B75" s="14"/>
      <c r="C75" s="10"/>
      <c r="D75" s="10"/>
      <c r="E75" s="10"/>
      <c r="F75" s="10"/>
      <c r="G75" s="10"/>
      <c r="H75" s="12"/>
      <c r="I75" s="10"/>
      <c r="J75" s="11"/>
      <c r="K75" s="11"/>
      <c r="L75" s="10"/>
      <c r="M75" s="10"/>
      <c r="N75" s="11"/>
      <c r="O75" s="11"/>
      <c r="P75" s="11"/>
    </row>
    <row r="76" hidden="1">
      <c r="A76" s="13"/>
      <c r="B76" s="14"/>
      <c r="C76" s="10"/>
      <c r="D76" s="10"/>
      <c r="E76" s="10"/>
      <c r="F76" s="10"/>
      <c r="G76" s="10"/>
      <c r="H76" s="12"/>
      <c r="I76" s="10"/>
      <c r="J76" s="11"/>
      <c r="K76" s="11"/>
      <c r="L76" s="10"/>
      <c r="M76" s="10"/>
      <c r="N76" s="11"/>
      <c r="O76" s="11"/>
      <c r="P76" s="11"/>
    </row>
    <row r="77" hidden="1">
      <c r="A77" s="13"/>
      <c r="B77" s="14"/>
      <c r="C77" s="10"/>
      <c r="D77" s="10"/>
      <c r="E77" s="10"/>
      <c r="F77" s="10"/>
      <c r="G77" s="10"/>
      <c r="H77" s="12"/>
      <c r="I77" s="10"/>
      <c r="J77" s="11"/>
      <c r="K77" s="11"/>
      <c r="L77" s="10"/>
      <c r="M77" s="10"/>
      <c r="N77" s="11"/>
      <c r="O77" s="11"/>
      <c r="P77" s="11"/>
    </row>
    <row r="78" hidden="1">
      <c r="A78" s="13">
        <v>45317.0</v>
      </c>
      <c r="B78" s="14">
        <v>45316.0</v>
      </c>
      <c r="C78" s="10" t="s">
        <v>17</v>
      </c>
      <c r="D78" s="10">
        <v>8.0</v>
      </c>
      <c r="E78" s="17" t="s">
        <v>33</v>
      </c>
      <c r="F78" s="10" t="s">
        <v>44</v>
      </c>
      <c r="G78" s="10" t="s">
        <v>45</v>
      </c>
      <c r="H78" s="12" t="s">
        <v>46</v>
      </c>
      <c r="I78" s="10" t="s">
        <v>21</v>
      </c>
      <c r="J78" s="11"/>
      <c r="K78" s="11"/>
      <c r="L78" s="10" t="s">
        <v>22</v>
      </c>
      <c r="M78" s="10" t="s">
        <v>22</v>
      </c>
      <c r="N78" s="11"/>
      <c r="O78" s="11"/>
      <c r="P78" s="11"/>
    </row>
    <row r="79" hidden="1">
      <c r="A79" s="13">
        <v>45317.0</v>
      </c>
      <c r="B79" s="14">
        <v>45316.0</v>
      </c>
      <c r="C79" s="10" t="s">
        <v>17</v>
      </c>
      <c r="D79" s="10">
        <v>8.0</v>
      </c>
      <c r="E79" s="17" t="s">
        <v>33</v>
      </c>
      <c r="F79" s="10" t="s">
        <v>47</v>
      </c>
      <c r="G79" s="10" t="s">
        <v>48</v>
      </c>
      <c r="H79" s="12" t="s">
        <v>49</v>
      </c>
      <c r="I79" s="10" t="s">
        <v>21</v>
      </c>
      <c r="J79" s="11"/>
      <c r="K79" s="11"/>
      <c r="L79" s="10" t="s">
        <v>22</v>
      </c>
      <c r="M79" s="10" t="s">
        <v>22</v>
      </c>
      <c r="N79" s="11"/>
      <c r="O79" s="11"/>
      <c r="P79" s="11"/>
    </row>
    <row r="80" hidden="1">
      <c r="A80" s="13">
        <v>45317.0</v>
      </c>
      <c r="B80" s="14">
        <v>45317.0</v>
      </c>
      <c r="C80" s="10" t="s">
        <v>17</v>
      </c>
      <c r="D80" s="10">
        <v>6.0</v>
      </c>
      <c r="E80" s="16" t="s">
        <v>9</v>
      </c>
      <c r="F80" s="10" t="s">
        <v>50</v>
      </c>
      <c r="G80" s="10" t="s">
        <v>51</v>
      </c>
      <c r="H80" s="12">
        <v>7.80552881E9</v>
      </c>
      <c r="I80" s="10" t="s">
        <v>52</v>
      </c>
      <c r="J80" s="11"/>
      <c r="K80" s="11"/>
      <c r="L80" s="10" t="s">
        <v>22</v>
      </c>
      <c r="M80" s="10" t="s">
        <v>22</v>
      </c>
      <c r="N80" s="11"/>
      <c r="O80" s="11"/>
      <c r="P80" s="11"/>
    </row>
    <row r="81" hidden="1">
      <c r="A81" s="13"/>
      <c r="B81" s="14"/>
      <c r="C81" s="10"/>
      <c r="D81" s="10"/>
      <c r="E81" s="10"/>
      <c r="F81" s="10"/>
      <c r="G81" s="10"/>
      <c r="H81" s="12"/>
      <c r="I81" s="10"/>
      <c r="J81" s="11"/>
      <c r="K81" s="11"/>
      <c r="L81" s="10"/>
      <c r="M81" s="10"/>
      <c r="N81" s="11"/>
      <c r="O81" s="11"/>
      <c r="P81" s="11"/>
    </row>
    <row r="82" hidden="1">
      <c r="A82" s="13"/>
      <c r="B82" s="14"/>
      <c r="C82" s="10"/>
      <c r="D82" s="10"/>
      <c r="E82" s="10"/>
      <c r="F82" s="10"/>
      <c r="G82" s="10"/>
      <c r="H82" s="12"/>
      <c r="I82" s="10"/>
      <c r="J82" s="11"/>
      <c r="K82" s="11"/>
      <c r="L82" s="10"/>
      <c r="M82" s="10"/>
      <c r="N82" s="11"/>
      <c r="O82" s="11"/>
      <c r="P82" s="11"/>
    </row>
    <row r="83" hidden="1">
      <c r="A83" s="13"/>
      <c r="B83" s="14"/>
      <c r="C83" s="10"/>
      <c r="D83" s="10"/>
      <c r="E83" s="10"/>
      <c r="F83" s="10"/>
      <c r="G83" s="10"/>
      <c r="H83" s="12"/>
      <c r="I83" s="10"/>
      <c r="J83" s="11"/>
      <c r="K83" s="11"/>
      <c r="L83" s="10"/>
      <c r="M83" s="10"/>
      <c r="N83" s="11"/>
      <c r="O83" s="11"/>
      <c r="P83" s="11"/>
    </row>
    <row r="84" hidden="1">
      <c r="A84" s="13"/>
      <c r="B84" s="14"/>
      <c r="C84" s="10"/>
      <c r="D84" s="10"/>
      <c r="E84" s="10"/>
      <c r="F84" s="10"/>
      <c r="G84" s="10"/>
      <c r="H84" s="12"/>
      <c r="I84" s="10"/>
      <c r="J84" s="11"/>
      <c r="K84" s="11"/>
      <c r="L84" s="10"/>
      <c r="M84" s="10"/>
      <c r="N84" s="11"/>
      <c r="O84" s="11"/>
      <c r="P84" s="11"/>
    </row>
    <row r="85" hidden="1">
      <c r="A85" s="13"/>
      <c r="B85" s="14"/>
      <c r="C85" s="10"/>
      <c r="D85" s="10"/>
      <c r="E85" s="10"/>
      <c r="F85" s="10"/>
      <c r="G85" s="10"/>
      <c r="H85" s="12"/>
      <c r="I85" s="10"/>
      <c r="J85" s="11"/>
      <c r="K85" s="11"/>
      <c r="L85" s="10"/>
      <c r="M85" s="10"/>
      <c r="N85" s="11"/>
      <c r="O85" s="11"/>
      <c r="P85" s="11"/>
    </row>
    <row r="86" hidden="1">
      <c r="A86" s="13"/>
      <c r="B86" s="14"/>
      <c r="C86" s="10"/>
      <c r="D86" s="10"/>
      <c r="E86" s="10"/>
      <c r="F86" s="10"/>
      <c r="G86" s="10"/>
      <c r="H86" s="12"/>
      <c r="I86" s="10"/>
      <c r="J86" s="11"/>
      <c r="K86" s="11"/>
      <c r="L86" s="10"/>
      <c r="M86" s="10"/>
      <c r="N86" s="11"/>
      <c r="O86" s="11"/>
      <c r="P86" s="11"/>
    </row>
    <row r="87" hidden="1">
      <c r="A87" s="13"/>
      <c r="B87" s="14"/>
      <c r="C87" s="10"/>
      <c r="D87" s="10"/>
      <c r="E87" s="10"/>
      <c r="F87" s="10"/>
      <c r="G87" s="10"/>
      <c r="H87" s="12"/>
      <c r="I87" s="10"/>
      <c r="J87" s="11"/>
      <c r="K87" s="11"/>
      <c r="L87" s="10"/>
      <c r="M87" s="10"/>
      <c r="N87" s="11"/>
      <c r="O87" s="11"/>
      <c r="P87" s="11"/>
    </row>
    <row r="88" hidden="1">
      <c r="A88" s="13"/>
      <c r="B88" s="14"/>
      <c r="C88" s="10"/>
      <c r="D88" s="10"/>
      <c r="E88" s="10"/>
      <c r="F88" s="10"/>
      <c r="G88" s="10"/>
      <c r="H88" s="12"/>
      <c r="I88" s="10"/>
      <c r="J88" s="11"/>
      <c r="K88" s="11"/>
      <c r="L88" s="10"/>
      <c r="M88" s="10"/>
      <c r="N88" s="11"/>
      <c r="O88" s="11"/>
      <c r="P88" s="11"/>
    </row>
    <row r="89" hidden="1">
      <c r="A89" s="13"/>
      <c r="B89" s="14"/>
      <c r="C89" s="10"/>
      <c r="D89" s="10"/>
      <c r="E89" s="10"/>
      <c r="F89" s="10"/>
      <c r="G89" s="10"/>
      <c r="H89" s="12"/>
      <c r="I89" s="10"/>
      <c r="J89" s="11"/>
      <c r="K89" s="11"/>
      <c r="L89" s="10"/>
      <c r="M89" s="10"/>
      <c r="N89" s="11"/>
      <c r="O89" s="11"/>
      <c r="P89" s="11"/>
    </row>
    <row r="90" hidden="1">
      <c r="A90" s="13"/>
      <c r="B90" s="14"/>
      <c r="C90" s="10"/>
      <c r="D90" s="10"/>
      <c r="E90" s="10"/>
      <c r="F90" s="10"/>
      <c r="G90" s="10"/>
      <c r="H90" s="12"/>
      <c r="I90" s="10"/>
      <c r="J90" s="11"/>
      <c r="K90" s="11"/>
      <c r="L90" s="10"/>
      <c r="M90" s="10"/>
      <c r="N90" s="11"/>
      <c r="O90" s="11"/>
      <c r="P90" s="11"/>
    </row>
    <row r="91" hidden="1">
      <c r="A91" s="13"/>
      <c r="B91" s="14"/>
      <c r="C91" s="10"/>
      <c r="D91" s="10"/>
      <c r="E91" s="10"/>
      <c r="F91" s="10"/>
      <c r="G91" s="10"/>
      <c r="H91" s="12"/>
      <c r="I91" s="10"/>
      <c r="J91" s="11"/>
      <c r="K91" s="11"/>
      <c r="L91" s="10"/>
      <c r="M91" s="10"/>
      <c r="N91" s="11"/>
      <c r="O91" s="11"/>
      <c r="P91" s="11"/>
    </row>
    <row r="92" hidden="1">
      <c r="A92" s="13"/>
      <c r="B92" s="14"/>
      <c r="C92" s="10"/>
      <c r="D92" s="10"/>
      <c r="E92" s="10"/>
      <c r="F92" s="10"/>
      <c r="G92" s="10"/>
      <c r="H92" s="12"/>
      <c r="I92" s="10"/>
      <c r="J92" s="11"/>
      <c r="K92" s="11"/>
      <c r="L92" s="10"/>
      <c r="M92" s="10"/>
      <c r="N92" s="11"/>
      <c r="O92" s="11"/>
      <c r="P92" s="11"/>
    </row>
    <row r="93" hidden="1">
      <c r="A93" s="13"/>
      <c r="B93" s="14"/>
      <c r="C93" s="10"/>
      <c r="D93" s="10"/>
      <c r="E93" s="10"/>
      <c r="F93" s="10"/>
      <c r="G93" s="10"/>
      <c r="H93" s="12"/>
      <c r="I93" s="10"/>
      <c r="J93" s="11"/>
      <c r="K93" s="11"/>
      <c r="L93" s="10"/>
      <c r="M93" s="10"/>
      <c r="N93" s="11"/>
      <c r="O93" s="11"/>
      <c r="P93" s="11"/>
    </row>
    <row r="94" hidden="1">
      <c r="A94" s="13"/>
      <c r="B94" s="14"/>
      <c r="C94" s="10"/>
      <c r="D94" s="10"/>
      <c r="E94" s="10"/>
      <c r="F94" s="10"/>
      <c r="G94" s="10"/>
      <c r="H94" s="12"/>
      <c r="I94" s="10"/>
      <c r="J94" s="11"/>
      <c r="K94" s="11"/>
      <c r="L94" s="10"/>
      <c r="M94" s="10"/>
      <c r="N94" s="11"/>
      <c r="O94" s="11"/>
      <c r="P94" s="11"/>
    </row>
    <row r="95" hidden="1">
      <c r="A95" s="13"/>
      <c r="B95" s="14"/>
      <c r="C95" s="10"/>
      <c r="D95" s="10"/>
      <c r="E95" s="10"/>
      <c r="F95" s="10"/>
      <c r="G95" s="10"/>
      <c r="H95" s="12"/>
      <c r="I95" s="10"/>
      <c r="J95" s="11"/>
      <c r="K95" s="11"/>
      <c r="L95" s="10"/>
      <c r="M95" s="10"/>
      <c r="N95" s="11"/>
      <c r="O95" s="11"/>
      <c r="P95" s="11"/>
    </row>
    <row r="96" hidden="1">
      <c r="A96" s="13"/>
      <c r="B96" s="14"/>
      <c r="C96" s="10"/>
      <c r="D96" s="10"/>
      <c r="E96" s="10"/>
      <c r="F96" s="10"/>
      <c r="G96" s="10"/>
      <c r="H96" s="12"/>
      <c r="I96" s="10"/>
      <c r="J96" s="11"/>
      <c r="K96" s="11"/>
      <c r="L96" s="10"/>
      <c r="M96" s="10"/>
      <c r="N96" s="11"/>
      <c r="O96" s="11"/>
      <c r="P96" s="11"/>
    </row>
    <row r="97" hidden="1">
      <c r="A97" s="13"/>
      <c r="B97" s="14"/>
      <c r="C97" s="10"/>
      <c r="D97" s="10"/>
      <c r="E97" s="10"/>
      <c r="F97" s="10"/>
      <c r="G97" s="10"/>
      <c r="H97" s="12"/>
      <c r="I97" s="10"/>
      <c r="J97" s="18"/>
      <c r="K97" s="11"/>
      <c r="L97" s="10"/>
      <c r="M97" s="10"/>
      <c r="N97" s="11"/>
      <c r="O97" s="11"/>
      <c r="P97" s="11"/>
    </row>
    <row r="98" hidden="1">
      <c r="A98" s="13"/>
      <c r="B98" s="14"/>
      <c r="C98" s="10"/>
      <c r="D98" s="10"/>
      <c r="E98" s="10"/>
      <c r="F98" s="10"/>
      <c r="G98" s="10"/>
      <c r="H98" s="12"/>
      <c r="I98" s="10"/>
      <c r="J98" s="11"/>
      <c r="K98" s="11"/>
      <c r="L98" s="10"/>
      <c r="M98" s="10"/>
      <c r="N98" s="11"/>
      <c r="O98" s="11"/>
      <c r="P98" s="11"/>
    </row>
    <row r="99" hidden="1">
      <c r="A99" s="13"/>
      <c r="B99" s="14"/>
      <c r="C99" s="10"/>
      <c r="D99" s="10"/>
      <c r="E99" s="10"/>
      <c r="F99" s="10"/>
      <c r="G99" s="10"/>
      <c r="H99" s="12"/>
      <c r="I99" s="10"/>
      <c r="J99" s="11"/>
      <c r="K99" s="11"/>
      <c r="L99" s="10"/>
      <c r="M99" s="10"/>
      <c r="N99" s="11"/>
      <c r="O99" s="11"/>
      <c r="P99" s="11"/>
    </row>
    <row r="100" hidden="1">
      <c r="A100" s="13"/>
      <c r="B100" s="14"/>
      <c r="C100" s="10"/>
      <c r="D100" s="10"/>
      <c r="E100" s="10"/>
      <c r="F100" s="10"/>
      <c r="G100" s="10"/>
      <c r="H100" s="12"/>
      <c r="I100" s="10"/>
      <c r="J100" s="11"/>
      <c r="K100" s="11"/>
      <c r="L100" s="10"/>
      <c r="M100" s="10"/>
      <c r="N100" s="11"/>
      <c r="O100" s="11"/>
      <c r="P100" s="11"/>
    </row>
    <row r="101" hidden="1">
      <c r="A101" s="13"/>
      <c r="B101" s="14"/>
      <c r="C101" s="10"/>
      <c r="D101" s="10"/>
      <c r="E101" s="10"/>
      <c r="F101" s="10"/>
      <c r="G101" s="10"/>
      <c r="H101" s="12"/>
      <c r="I101" s="10"/>
      <c r="J101" s="11"/>
      <c r="K101" s="11"/>
      <c r="L101" s="10"/>
      <c r="M101" s="10"/>
      <c r="N101" s="11"/>
      <c r="O101" s="11"/>
      <c r="P101" s="11"/>
    </row>
    <row r="102" hidden="1">
      <c r="A102" s="13"/>
      <c r="B102" s="14"/>
      <c r="C102" s="10"/>
      <c r="D102" s="10"/>
      <c r="E102" s="10"/>
      <c r="F102" s="10"/>
      <c r="G102" s="10"/>
      <c r="H102" s="12"/>
      <c r="I102" s="10"/>
      <c r="J102" s="11"/>
      <c r="K102" s="11"/>
      <c r="L102" s="10"/>
      <c r="M102" s="10"/>
      <c r="N102" s="11"/>
      <c r="O102" s="11"/>
      <c r="P102" s="11"/>
    </row>
    <row r="103" hidden="1">
      <c r="A103" s="13">
        <v>45318.54132244213</v>
      </c>
      <c r="B103" s="14">
        <v>45316.0</v>
      </c>
      <c r="C103" s="10" t="s">
        <v>17</v>
      </c>
      <c r="D103" s="10">
        <v>8.0</v>
      </c>
      <c r="E103" s="19" t="s">
        <v>53</v>
      </c>
      <c r="F103" s="10" t="s">
        <v>54</v>
      </c>
      <c r="G103" s="10" t="s">
        <v>41</v>
      </c>
      <c r="H103" s="12" t="s">
        <v>42</v>
      </c>
      <c r="I103" s="10" t="s">
        <v>21</v>
      </c>
      <c r="J103" s="18"/>
      <c r="K103" s="11"/>
      <c r="L103" s="10" t="s">
        <v>22</v>
      </c>
      <c r="M103" s="10" t="s">
        <v>22</v>
      </c>
      <c r="N103" s="11"/>
      <c r="O103" s="11"/>
      <c r="P103" s="11"/>
    </row>
    <row r="104" hidden="1">
      <c r="A104" s="13"/>
      <c r="B104" s="14"/>
      <c r="C104" s="10"/>
      <c r="D104" s="10"/>
      <c r="E104" s="10"/>
      <c r="F104" s="10"/>
      <c r="G104" s="10"/>
      <c r="H104" s="12"/>
      <c r="I104" s="10"/>
      <c r="J104" s="11"/>
      <c r="K104" s="11"/>
      <c r="L104" s="10"/>
      <c r="M104" s="10"/>
      <c r="N104" s="11"/>
      <c r="O104" s="11"/>
      <c r="P104" s="11"/>
    </row>
    <row r="105" hidden="1">
      <c r="A105" s="13"/>
      <c r="B105" s="14"/>
      <c r="C105" s="10"/>
      <c r="D105" s="10"/>
      <c r="E105" s="10"/>
      <c r="F105" s="10"/>
      <c r="G105" s="10"/>
      <c r="H105" s="12"/>
      <c r="I105" s="10"/>
      <c r="J105" s="11"/>
      <c r="K105" s="11"/>
      <c r="L105" s="10"/>
      <c r="M105" s="10"/>
      <c r="N105" s="11"/>
      <c r="O105" s="11"/>
      <c r="P105" s="11"/>
    </row>
    <row r="106" hidden="1">
      <c r="A106" s="13"/>
      <c r="B106" s="14"/>
      <c r="C106" s="10"/>
      <c r="D106" s="10"/>
      <c r="E106" s="10"/>
      <c r="F106" s="10"/>
      <c r="G106" s="10"/>
      <c r="H106" s="12"/>
      <c r="I106" s="10"/>
      <c r="J106" s="11"/>
      <c r="K106" s="11"/>
      <c r="L106" s="10"/>
      <c r="M106" s="10"/>
      <c r="N106" s="11"/>
      <c r="O106" s="11"/>
      <c r="P106" s="11"/>
    </row>
    <row r="107" hidden="1">
      <c r="A107" s="13"/>
      <c r="B107" s="14"/>
      <c r="C107" s="10"/>
      <c r="D107" s="10"/>
      <c r="E107" s="10"/>
      <c r="F107" s="10"/>
      <c r="G107" s="10"/>
      <c r="H107" s="12"/>
      <c r="I107" s="10"/>
      <c r="J107" s="11"/>
      <c r="K107" s="11"/>
      <c r="L107" s="10"/>
      <c r="M107" s="10"/>
      <c r="N107" s="11"/>
      <c r="O107" s="11"/>
      <c r="P107" s="11"/>
    </row>
    <row r="108" hidden="1">
      <c r="A108" s="13"/>
      <c r="B108" s="14"/>
      <c r="C108" s="10"/>
      <c r="D108" s="10"/>
      <c r="E108" s="10"/>
      <c r="F108" s="10"/>
      <c r="G108" s="10"/>
      <c r="H108" s="12"/>
      <c r="I108" s="10"/>
      <c r="J108" s="11"/>
      <c r="K108" s="11"/>
      <c r="L108" s="10"/>
      <c r="M108" s="10"/>
      <c r="N108" s="11"/>
      <c r="O108" s="11"/>
      <c r="P108" s="11"/>
    </row>
    <row r="109" hidden="1">
      <c r="A109" s="13"/>
      <c r="B109" s="14"/>
      <c r="C109" s="10"/>
      <c r="D109" s="10"/>
      <c r="E109" s="10"/>
      <c r="F109" s="10"/>
      <c r="G109" s="10"/>
      <c r="H109" s="12"/>
      <c r="I109" s="10"/>
      <c r="J109" s="11"/>
      <c r="K109" s="11"/>
      <c r="L109" s="10"/>
      <c r="M109" s="10"/>
      <c r="N109" s="11"/>
      <c r="O109" s="11"/>
      <c r="P109" s="11"/>
    </row>
    <row r="110" hidden="1">
      <c r="A110" s="13"/>
      <c r="B110" s="14"/>
      <c r="C110" s="10"/>
      <c r="D110" s="10"/>
      <c r="E110" s="10"/>
      <c r="F110" s="10"/>
      <c r="G110" s="10"/>
      <c r="H110" s="12"/>
      <c r="I110" s="10"/>
      <c r="J110" s="11"/>
      <c r="K110" s="11"/>
      <c r="L110" s="10"/>
      <c r="M110" s="10"/>
      <c r="N110" s="11"/>
      <c r="O110" s="11"/>
      <c r="P110" s="11"/>
    </row>
    <row r="111" hidden="1">
      <c r="A111" s="13"/>
      <c r="B111" s="14"/>
      <c r="C111" s="10"/>
      <c r="D111" s="10"/>
      <c r="E111" s="10"/>
      <c r="F111" s="10"/>
      <c r="G111" s="10"/>
      <c r="H111" s="12"/>
      <c r="I111" s="10"/>
      <c r="J111" s="11"/>
      <c r="K111" s="11"/>
      <c r="L111" s="10"/>
      <c r="M111" s="10"/>
      <c r="N111" s="11"/>
      <c r="O111" s="11"/>
      <c r="P111" s="11"/>
    </row>
    <row r="112" hidden="1">
      <c r="A112" s="13"/>
      <c r="B112" s="14"/>
      <c r="C112" s="10"/>
      <c r="D112" s="10"/>
      <c r="E112" s="10"/>
      <c r="F112" s="10"/>
      <c r="G112" s="10"/>
      <c r="H112" s="12"/>
      <c r="I112" s="10"/>
      <c r="J112" s="11"/>
      <c r="K112" s="11"/>
      <c r="L112" s="10"/>
      <c r="M112" s="10"/>
      <c r="N112" s="11"/>
      <c r="O112" s="11"/>
      <c r="P112" s="11"/>
    </row>
    <row r="113" hidden="1">
      <c r="A113" s="13"/>
      <c r="B113" s="14"/>
      <c r="C113" s="10"/>
      <c r="D113" s="10"/>
      <c r="E113" s="10"/>
      <c r="F113" s="10"/>
      <c r="G113" s="10"/>
      <c r="H113" s="12"/>
      <c r="I113" s="10"/>
      <c r="J113" s="11"/>
      <c r="K113" s="11"/>
      <c r="L113" s="10"/>
      <c r="M113" s="10"/>
      <c r="N113" s="11"/>
      <c r="O113" s="11"/>
      <c r="P113" s="11"/>
    </row>
    <row r="114" hidden="1">
      <c r="A114" s="13"/>
      <c r="B114" s="14"/>
      <c r="C114" s="10"/>
      <c r="D114" s="10"/>
      <c r="E114" s="10"/>
      <c r="F114" s="10"/>
      <c r="G114" s="10"/>
      <c r="H114" s="12"/>
      <c r="I114" s="10"/>
      <c r="J114" s="11"/>
      <c r="K114" s="11"/>
      <c r="L114" s="10"/>
      <c r="M114" s="10"/>
      <c r="N114" s="11"/>
      <c r="O114" s="11"/>
      <c r="P114" s="11"/>
    </row>
    <row r="115" hidden="1">
      <c r="A115" s="13"/>
      <c r="B115" s="14"/>
      <c r="C115" s="10"/>
      <c r="D115" s="10"/>
      <c r="E115" s="10"/>
      <c r="F115" s="10"/>
      <c r="G115" s="10"/>
      <c r="H115" s="12"/>
      <c r="I115" s="10"/>
      <c r="J115" s="11"/>
      <c r="K115" s="11"/>
      <c r="L115" s="10"/>
      <c r="M115" s="10"/>
      <c r="N115" s="11"/>
      <c r="O115" s="11"/>
      <c r="P115" s="11"/>
    </row>
    <row r="116" hidden="1">
      <c r="A116" s="13"/>
      <c r="B116" s="14"/>
      <c r="C116" s="10"/>
      <c r="D116" s="10"/>
      <c r="E116" s="10"/>
      <c r="F116" s="10"/>
      <c r="G116" s="10"/>
      <c r="H116" s="12"/>
      <c r="I116" s="10"/>
      <c r="J116" s="11"/>
      <c r="K116" s="11"/>
      <c r="L116" s="10"/>
      <c r="M116" s="10"/>
      <c r="N116" s="11"/>
      <c r="O116" s="11"/>
      <c r="P116" s="11"/>
    </row>
    <row r="117" hidden="1">
      <c r="A117" s="13"/>
      <c r="B117" s="14"/>
      <c r="C117" s="10"/>
      <c r="D117" s="10"/>
      <c r="E117" s="10"/>
      <c r="F117" s="10"/>
      <c r="G117" s="10"/>
      <c r="H117" s="12"/>
      <c r="I117" s="10"/>
      <c r="J117" s="11"/>
      <c r="K117" s="11"/>
      <c r="L117" s="10"/>
      <c r="M117" s="10"/>
      <c r="N117" s="11"/>
      <c r="O117" s="11"/>
      <c r="P117" s="11"/>
    </row>
    <row r="118" hidden="1">
      <c r="A118" s="13"/>
      <c r="B118" s="14"/>
      <c r="C118" s="10"/>
      <c r="D118" s="10"/>
      <c r="E118" s="10"/>
      <c r="F118" s="10"/>
      <c r="G118" s="10"/>
      <c r="H118" s="12"/>
      <c r="I118" s="10"/>
      <c r="J118" s="11"/>
      <c r="K118" s="11"/>
      <c r="L118" s="10"/>
      <c r="M118" s="10"/>
      <c r="N118" s="11"/>
      <c r="O118" s="11"/>
      <c r="P118" s="11"/>
    </row>
    <row r="119" hidden="1">
      <c r="A119" s="13"/>
      <c r="B119" s="14"/>
      <c r="C119" s="10"/>
      <c r="D119" s="10"/>
      <c r="E119" s="10"/>
      <c r="F119" s="10"/>
      <c r="G119" s="10"/>
      <c r="H119" s="12"/>
      <c r="I119" s="10"/>
      <c r="J119" s="11"/>
      <c r="K119" s="11"/>
      <c r="L119" s="10"/>
      <c r="M119" s="10"/>
      <c r="N119" s="11"/>
      <c r="O119" s="11"/>
      <c r="P119" s="11"/>
    </row>
    <row r="120" hidden="1">
      <c r="A120" s="13"/>
      <c r="B120" s="14"/>
      <c r="C120" s="10"/>
      <c r="D120" s="10"/>
      <c r="E120" s="10"/>
      <c r="F120" s="10"/>
      <c r="G120" s="10"/>
      <c r="H120" s="12"/>
      <c r="I120" s="10"/>
      <c r="J120" s="11"/>
      <c r="K120" s="11"/>
      <c r="L120" s="10"/>
      <c r="M120" s="10"/>
      <c r="N120" s="11"/>
      <c r="O120" s="11"/>
      <c r="P120" s="11"/>
    </row>
    <row r="121" hidden="1">
      <c r="A121" s="13"/>
      <c r="B121" s="14"/>
      <c r="C121" s="10"/>
      <c r="D121" s="10"/>
      <c r="E121" s="10"/>
      <c r="F121" s="10"/>
      <c r="G121" s="10"/>
      <c r="H121" s="12"/>
      <c r="I121" s="10"/>
      <c r="J121" s="11"/>
      <c r="K121" s="11"/>
      <c r="L121" s="10"/>
      <c r="M121" s="10"/>
      <c r="N121" s="11"/>
      <c r="O121" s="11"/>
      <c r="P121" s="11"/>
    </row>
    <row r="122" hidden="1">
      <c r="A122" s="13"/>
      <c r="B122" s="14"/>
      <c r="C122" s="10"/>
      <c r="D122" s="10"/>
      <c r="E122" s="10"/>
      <c r="F122" s="10"/>
      <c r="G122" s="10"/>
      <c r="H122" s="12"/>
      <c r="I122" s="10"/>
      <c r="J122" s="11"/>
      <c r="K122" s="11"/>
      <c r="L122" s="10"/>
      <c r="M122" s="10"/>
      <c r="N122" s="11"/>
      <c r="O122" s="11"/>
      <c r="P122" s="11"/>
    </row>
    <row r="123" hidden="1">
      <c r="A123" s="13"/>
      <c r="B123" s="14"/>
      <c r="C123" s="10"/>
      <c r="D123" s="10"/>
      <c r="E123" s="10"/>
      <c r="F123" s="10"/>
      <c r="G123" s="10"/>
      <c r="H123" s="12"/>
      <c r="I123" s="10"/>
      <c r="J123" s="11"/>
      <c r="K123" s="11"/>
      <c r="L123" s="10"/>
      <c r="M123" s="10"/>
      <c r="N123" s="11"/>
      <c r="O123" s="11"/>
      <c r="P123" s="11"/>
    </row>
    <row r="124" hidden="1">
      <c r="A124" s="13"/>
      <c r="B124" s="14"/>
      <c r="C124" s="10"/>
      <c r="D124" s="10"/>
      <c r="E124" s="10"/>
      <c r="F124" s="10"/>
      <c r="G124" s="10"/>
      <c r="H124" s="12"/>
      <c r="I124" s="10"/>
      <c r="J124" s="11"/>
      <c r="K124" s="11"/>
      <c r="L124" s="10"/>
      <c r="M124" s="10"/>
      <c r="N124" s="11"/>
      <c r="O124" s="11"/>
      <c r="P124" s="11"/>
    </row>
    <row r="125" hidden="1">
      <c r="A125" s="13"/>
      <c r="B125" s="14"/>
      <c r="C125" s="10"/>
      <c r="D125" s="10"/>
      <c r="E125" s="10"/>
      <c r="F125" s="10"/>
      <c r="G125" s="10"/>
      <c r="H125" s="12"/>
      <c r="I125" s="10"/>
      <c r="J125" s="11"/>
      <c r="K125" s="11"/>
      <c r="L125" s="10"/>
      <c r="M125" s="10"/>
      <c r="N125" s="11"/>
      <c r="O125" s="11"/>
      <c r="P125" s="11"/>
    </row>
    <row r="126" hidden="1">
      <c r="A126" s="13">
        <v>45320.0</v>
      </c>
      <c r="B126" s="14">
        <v>45316.0</v>
      </c>
      <c r="C126" s="10" t="s">
        <v>17</v>
      </c>
      <c r="D126" s="10">
        <v>16.0</v>
      </c>
      <c r="E126" s="16" t="s">
        <v>9</v>
      </c>
      <c r="F126" s="10" t="s">
        <v>55</v>
      </c>
      <c r="G126" s="10" t="s">
        <v>56</v>
      </c>
      <c r="H126" s="12" t="s">
        <v>57</v>
      </c>
      <c r="I126" s="10" t="s">
        <v>21</v>
      </c>
      <c r="J126" s="20"/>
      <c r="K126" s="11"/>
      <c r="L126" s="10" t="s">
        <v>22</v>
      </c>
      <c r="M126" s="10" t="s">
        <v>22</v>
      </c>
      <c r="N126" s="11"/>
      <c r="O126" s="11"/>
      <c r="P126" s="11"/>
    </row>
    <row r="127" hidden="1">
      <c r="A127" s="13">
        <v>45320.0</v>
      </c>
      <c r="B127" s="14">
        <v>45317.0</v>
      </c>
      <c r="C127" s="10" t="s">
        <v>17</v>
      </c>
      <c r="D127" s="10">
        <v>8.0</v>
      </c>
      <c r="E127" s="16" t="s">
        <v>9</v>
      </c>
      <c r="F127" s="10" t="s">
        <v>58</v>
      </c>
      <c r="G127" s="10" t="s">
        <v>59</v>
      </c>
      <c r="H127" s="12"/>
      <c r="I127" s="10" t="s">
        <v>60</v>
      </c>
      <c r="J127" s="11"/>
      <c r="K127" s="11"/>
      <c r="L127" s="10" t="s">
        <v>22</v>
      </c>
      <c r="M127" s="10" t="s">
        <v>22</v>
      </c>
      <c r="N127" s="11"/>
      <c r="O127" s="11"/>
      <c r="P127" s="11"/>
    </row>
    <row r="128" hidden="1">
      <c r="A128" s="13">
        <v>45320.0</v>
      </c>
      <c r="B128" s="14">
        <v>45320.0</v>
      </c>
      <c r="C128" s="10" t="s">
        <v>17</v>
      </c>
      <c r="D128" s="10">
        <v>8.0</v>
      </c>
      <c r="E128" s="16" t="s">
        <v>9</v>
      </c>
      <c r="F128" s="10" t="s">
        <v>61</v>
      </c>
      <c r="G128" s="10" t="s">
        <v>62</v>
      </c>
      <c r="H128" s="12"/>
      <c r="I128" s="10" t="s">
        <v>21</v>
      </c>
      <c r="J128" s="11"/>
      <c r="K128" s="11"/>
      <c r="L128" s="10" t="s">
        <v>22</v>
      </c>
      <c r="M128" s="10" t="s">
        <v>22</v>
      </c>
      <c r="N128" s="11"/>
      <c r="O128" s="11"/>
      <c r="P128" s="11"/>
    </row>
    <row r="129" hidden="1">
      <c r="A129" s="13">
        <v>45320.0</v>
      </c>
      <c r="B129" s="14">
        <v>45320.0</v>
      </c>
      <c r="C129" s="10" t="s">
        <v>17</v>
      </c>
      <c r="D129" s="10">
        <v>8.0</v>
      </c>
      <c r="E129" s="17" t="s">
        <v>33</v>
      </c>
      <c r="F129" s="10" t="s">
        <v>63</v>
      </c>
      <c r="G129" s="10" t="s">
        <v>64</v>
      </c>
      <c r="H129" s="12" t="s">
        <v>65</v>
      </c>
      <c r="I129" s="10" t="s">
        <v>21</v>
      </c>
      <c r="J129" s="11"/>
      <c r="K129" s="11"/>
      <c r="L129" s="10" t="s">
        <v>22</v>
      </c>
      <c r="M129" s="10" t="s">
        <v>22</v>
      </c>
      <c r="N129" s="11"/>
      <c r="O129" s="11"/>
      <c r="P129" s="11"/>
    </row>
    <row r="130" hidden="1">
      <c r="A130" s="13">
        <v>45320.0</v>
      </c>
      <c r="B130" s="14">
        <v>45320.0</v>
      </c>
      <c r="C130" s="10" t="s">
        <v>17</v>
      </c>
      <c r="D130" s="10">
        <v>8.0</v>
      </c>
      <c r="E130" s="17" t="s">
        <v>33</v>
      </c>
      <c r="F130" s="10" t="s">
        <v>66</v>
      </c>
      <c r="G130" s="10" t="s">
        <v>67</v>
      </c>
      <c r="H130" s="12" t="s">
        <v>68</v>
      </c>
      <c r="I130" s="10" t="s">
        <v>21</v>
      </c>
      <c r="J130" s="11"/>
      <c r="K130" s="11"/>
      <c r="L130" s="10" t="s">
        <v>22</v>
      </c>
      <c r="M130" s="10" t="s">
        <v>22</v>
      </c>
      <c r="N130" s="11"/>
      <c r="O130" s="11"/>
      <c r="P130" s="11"/>
    </row>
    <row r="131" hidden="1">
      <c r="A131" s="13">
        <v>45320.0</v>
      </c>
      <c r="B131" s="14">
        <v>45320.0</v>
      </c>
      <c r="C131" s="10" t="s">
        <v>17</v>
      </c>
      <c r="D131" s="10">
        <v>16.0</v>
      </c>
      <c r="E131" s="16" t="s">
        <v>9</v>
      </c>
      <c r="F131" s="10" t="s">
        <v>69</v>
      </c>
      <c r="G131" s="10" t="s">
        <v>70</v>
      </c>
      <c r="H131" s="12">
        <v>7.81759418E9</v>
      </c>
      <c r="I131" s="10" t="s">
        <v>21</v>
      </c>
      <c r="J131" s="11"/>
      <c r="K131" s="11"/>
      <c r="L131" s="10" t="s">
        <v>22</v>
      </c>
      <c r="M131" s="10" t="s">
        <v>22</v>
      </c>
      <c r="N131" s="11"/>
      <c r="O131" s="11"/>
      <c r="P131" s="11"/>
    </row>
    <row r="132" hidden="1">
      <c r="A132" s="13">
        <v>45320.0</v>
      </c>
      <c r="B132" s="14">
        <v>45320.0</v>
      </c>
      <c r="C132" s="10" t="s">
        <v>17</v>
      </c>
      <c r="D132" s="10">
        <v>8.0</v>
      </c>
      <c r="E132" s="16" t="s">
        <v>9</v>
      </c>
      <c r="F132" s="10" t="s">
        <v>71</v>
      </c>
      <c r="G132" s="10"/>
      <c r="H132" s="12" t="s">
        <v>72</v>
      </c>
      <c r="I132" s="10" t="s">
        <v>60</v>
      </c>
      <c r="J132" s="11"/>
      <c r="K132" s="11"/>
      <c r="L132" s="10" t="s">
        <v>22</v>
      </c>
      <c r="M132" s="10" t="s">
        <v>22</v>
      </c>
      <c r="N132" s="11"/>
      <c r="O132" s="11"/>
      <c r="P132" s="11"/>
    </row>
    <row r="133" hidden="1">
      <c r="A133" s="13">
        <v>45320.0</v>
      </c>
      <c r="B133" s="14">
        <v>45320.0</v>
      </c>
      <c r="C133" s="10" t="s">
        <v>17</v>
      </c>
      <c r="D133" s="10">
        <v>8.0</v>
      </c>
      <c r="E133" s="16" t="s">
        <v>9</v>
      </c>
      <c r="F133" s="10" t="s">
        <v>73</v>
      </c>
      <c r="G133" s="10" t="s">
        <v>74</v>
      </c>
      <c r="H133" s="12" t="s">
        <v>75</v>
      </c>
      <c r="I133" s="10" t="s">
        <v>21</v>
      </c>
      <c r="J133" s="11"/>
      <c r="K133" s="11"/>
      <c r="L133" s="10" t="s">
        <v>22</v>
      </c>
      <c r="M133" s="10" t="s">
        <v>22</v>
      </c>
      <c r="N133" s="11"/>
      <c r="O133" s="11"/>
      <c r="P133" s="11"/>
    </row>
    <row r="134" hidden="1">
      <c r="A134" s="13"/>
      <c r="B134" s="14"/>
      <c r="C134" s="10"/>
      <c r="D134" s="10"/>
      <c r="E134" s="10"/>
      <c r="F134" s="10"/>
      <c r="G134" s="10"/>
      <c r="H134" s="12"/>
      <c r="I134" s="10"/>
      <c r="J134" s="11"/>
      <c r="K134" s="11"/>
      <c r="L134" s="10"/>
      <c r="M134" s="10"/>
      <c r="N134" s="10"/>
      <c r="O134" s="11"/>
      <c r="P134" s="11"/>
    </row>
    <row r="135" hidden="1">
      <c r="A135" s="13"/>
      <c r="B135" s="14"/>
      <c r="C135" s="10"/>
      <c r="D135" s="10"/>
      <c r="E135" s="10"/>
      <c r="F135" s="10"/>
      <c r="G135" s="10"/>
      <c r="H135" s="12"/>
      <c r="I135" s="10"/>
      <c r="J135" s="11"/>
      <c r="K135" s="11"/>
      <c r="L135" s="10"/>
      <c r="M135" s="10"/>
      <c r="N135" s="11"/>
      <c r="O135" s="11"/>
      <c r="P135" s="11"/>
    </row>
    <row r="136" hidden="1">
      <c r="A136" s="13"/>
      <c r="B136" s="14"/>
      <c r="C136" s="10"/>
      <c r="D136" s="10"/>
      <c r="E136" s="10"/>
      <c r="F136" s="10"/>
      <c r="G136" s="10"/>
      <c r="H136" s="12"/>
      <c r="I136" s="10"/>
      <c r="J136" s="11"/>
      <c r="K136" s="11"/>
      <c r="L136" s="10"/>
      <c r="M136" s="10"/>
      <c r="N136" s="11"/>
      <c r="O136" s="11"/>
      <c r="P136" s="11"/>
    </row>
    <row r="137" hidden="1">
      <c r="A137" s="13"/>
      <c r="B137" s="14"/>
      <c r="C137" s="10"/>
      <c r="D137" s="10"/>
      <c r="E137" s="10"/>
      <c r="F137" s="10"/>
      <c r="G137" s="10"/>
      <c r="H137" s="12"/>
      <c r="I137" s="10"/>
      <c r="J137" s="11"/>
      <c r="K137" s="11"/>
      <c r="L137" s="10"/>
      <c r="M137" s="10"/>
      <c r="N137" s="11"/>
      <c r="O137" s="11"/>
      <c r="P137" s="11"/>
    </row>
    <row r="138" hidden="1">
      <c r="A138" s="13"/>
      <c r="B138" s="14"/>
      <c r="C138" s="10"/>
      <c r="D138" s="10"/>
      <c r="E138" s="10"/>
      <c r="F138" s="10"/>
      <c r="G138" s="10"/>
      <c r="H138" s="12"/>
      <c r="I138" s="10"/>
      <c r="J138" s="11"/>
      <c r="K138" s="11"/>
      <c r="L138" s="10"/>
      <c r="M138" s="10"/>
      <c r="N138" s="11"/>
      <c r="O138" s="11"/>
      <c r="P138" s="11"/>
    </row>
    <row r="139" hidden="1">
      <c r="A139" s="13"/>
      <c r="B139" s="14"/>
      <c r="C139" s="10"/>
      <c r="D139" s="10"/>
      <c r="E139" s="10"/>
      <c r="F139" s="10"/>
      <c r="G139" s="10"/>
      <c r="H139" s="12"/>
      <c r="I139" s="10"/>
      <c r="J139" s="11"/>
      <c r="K139" s="21"/>
      <c r="L139" s="10"/>
      <c r="M139" s="10"/>
      <c r="N139" s="11"/>
      <c r="O139" s="11"/>
      <c r="P139" s="11"/>
    </row>
    <row r="140" hidden="1">
      <c r="A140" s="13"/>
      <c r="B140" s="14"/>
      <c r="C140" s="10"/>
      <c r="D140" s="10"/>
      <c r="E140" s="10"/>
      <c r="F140" s="10"/>
      <c r="G140" s="10"/>
      <c r="H140" s="12"/>
      <c r="I140" s="10"/>
      <c r="J140" s="11"/>
      <c r="K140" s="11"/>
      <c r="L140" s="10"/>
      <c r="M140" s="10"/>
      <c r="N140" s="11"/>
      <c r="O140" s="11"/>
      <c r="P140" s="11"/>
    </row>
    <row r="141" hidden="1">
      <c r="A141" s="13"/>
      <c r="B141" s="14"/>
      <c r="C141" s="10"/>
      <c r="D141" s="10"/>
      <c r="E141" s="10"/>
      <c r="F141" s="10"/>
      <c r="G141" s="10"/>
      <c r="H141" s="12"/>
      <c r="I141" s="10"/>
      <c r="J141" s="11"/>
      <c r="K141" s="11"/>
      <c r="L141" s="10"/>
      <c r="M141" s="10"/>
      <c r="N141" s="11"/>
      <c r="O141" s="11"/>
      <c r="P141" s="11"/>
    </row>
    <row r="142" hidden="1">
      <c r="A142" s="13"/>
      <c r="B142" s="14"/>
      <c r="C142" s="10"/>
      <c r="D142" s="10"/>
      <c r="E142" s="10"/>
      <c r="F142" s="10"/>
      <c r="G142" s="10"/>
      <c r="H142" s="12"/>
      <c r="I142" s="10"/>
      <c r="J142" s="11"/>
      <c r="K142" s="11"/>
      <c r="L142" s="10"/>
      <c r="M142" s="10"/>
      <c r="N142" s="11"/>
      <c r="O142" s="11"/>
      <c r="P142" s="11"/>
    </row>
    <row r="143" hidden="1">
      <c r="A143" s="13"/>
      <c r="B143" s="14"/>
      <c r="C143" s="10"/>
      <c r="D143" s="10"/>
      <c r="E143" s="10"/>
      <c r="F143" s="10"/>
      <c r="G143" s="10"/>
      <c r="H143" s="12"/>
      <c r="I143" s="10"/>
      <c r="J143" s="20"/>
      <c r="K143" s="11"/>
      <c r="L143" s="10"/>
      <c r="M143" s="10"/>
      <c r="N143" s="11"/>
      <c r="O143" s="11"/>
      <c r="P143" s="11"/>
    </row>
    <row r="144" hidden="1">
      <c r="A144" s="13"/>
      <c r="B144" s="14"/>
      <c r="C144" s="10"/>
      <c r="D144" s="10"/>
      <c r="E144" s="10"/>
      <c r="F144" s="10"/>
      <c r="G144" s="10"/>
      <c r="H144" s="12"/>
      <c r="I144" s="10"/>
      <c r="J144" s="11"/>
      <c r="K144" s="11"/>
      <c r="L144" s="10"/>
      <c r="M144" s="10"/>
      <c r="N144" s="11"/>
      <c r="O144" s="11"/>
      <c r="P144" s="11"/>
    </row>
    <row r="145" hidden="1">
      <c r="A145" s="13"/>
      <c r="B145" s="14"/>
      <c r="C145" s="10"/>
      <c r="D145" s="10"/>
      <c r="E145" s="10"/>
      <c r="F145" s="10"/>
      <c r="G145" s="10"/>
      <c r="H145" s="12"/>
      <c r="I145" s="10"/>
      <c r="J145" s="11"/>
      <c r="K145" s="11"/>
      <c r="L145" s="10"/>
      <c r="M145" s="10"/>
      <c r="N145" s="11"/>
      <c r="O145" s="11"/>
      <c r="P145" s="11"/>
    </row>
    <row r="146" hidden="1">
      <c r="A146" s="13"/>
      <c r="B146" s="14"/>
      <c r="C146" s="10"/>
      <c r="D146" s="10"/>
      <c r="E146" s="10"/>
      <c r="F146" s="10"/>
      <c r="G146" s="10"/>
      <c r="H146" s="12"/>
      <c r="I146" s="10"/>
      <c r="J146" s="11"/>
      <c r="K146" s="11"/>
      <c r="L146" s="10"/>
      <c r="M146" s="10"/>
      <c r="N146" s="11"/>
      <c r="O146" s="11"/>
      <c r="P146" s="11"/>
    </row>
    <row r="147" hidden="1">
      <c r="A147" s="13"/>
      <c r="B147" s="14"/>
      <c r="C147" s="10"/>
      <c r="D147" s="10"/>
      <c r="E147" s="10"/>
      <c r="F147" s="10"/>
      <c r="G147" s="10"/>
      <c r="H147" s="12"/>
      <c r="I147" s="10"/>
      <c r="J147" s="11"/>
      <c r="K147" s="10"/>
      <c r="L147" s="10"/>
      <c r="M147" s="10"/>
      <c r="N147" s="11"/>
      <c r="O147" s="11"/>
      <c r="P147" s="11"/>
    </row>
    <row r="148" hidden="1">
      <c r="A148" s="13"/>
      <c r="B148" s="14"/>
      <c r="C148" s="10"/>
      <c r="D148" s="10"/>
      <c r="E148" s="10"/>
      <c r="F148" s="10"/>
      <c r="G148" s="10"/>
      <c r="H148" s="12"/>
      <c r="I148" s="10"/>
      <c r="J148" s="11"/>
      <c r="K148" s="11"/>
      <c r="L148" s="10"/>
      <c r="M148" s="10"/>
      <c r="N148" s="11"/>
      <c r="O148" s="11"/>
      <c r="P148" s="11"/>
    </row>
    <row r="149" hidden="1">
      <c r="A149" s="13"/>
      <c r="B149" s="14"/>
      <c r="C149" s="10"/>
      <c r="D149" s="10"/>
      <c r="E149" s="10"/>
      <c r="F149" s="10"/>
      <c r="G149" s="10"/>
      <c r="H149" s="12"/>
      <c r="I149" s="10"/>
      <c r="J149" s="11"/>
      <c r="K149" s="11"/>
      <c r="L149" s="10"/>
      <c r="M149" s="10"/>
      <c r="N149" s="11"/>
      <c r="O149" s="11"/>
      <c r="P149" s="11"/>
    </row>
    <row r="150" hidden="1">
      <c r="A150" s="13"/>
      <c r="B150" s="14"/>
      <c r="C150" s="10"/>
      <c r="D150" s="10"/>
      <c r="E150" s="10"/>
      <c r="F150" s="10"/>
      <c r="G150" s="10"/>
      <c r="H150" s="12"/>
      <c r="I150" s="10"/>
      <c r="J150" s="11"/>
      <c r="K150" s="11"/>
      <c r="L150" s="10"/>
      <c r="M150" s="10"/>
      <c r="N150" s="10"/>
      <c r="O150" s="11"/>
      <c r="P150" s="11"/>
    </row>
    <row r="151" hidden="1">
      <c r="A151" s="13"/>
      <c r="B151" s="14"/>
      <c r="C151" s="10"/>
      <c r="D151" s="10"/>
      <c r="E151" s="10"/>
      <c r="F151" s="10"/>
      <c r="G151" s="10"/>
      <c r="H151" s="12"/>
      <c r="I151" s="10"/>
      <c r="J151" s="11"/>
      <c r="K151" s="10"/>
      <c r="L151" s="10"/>
      <c r="M151" s="10"/>
      <c r="N151" s="11"/>
      <c r="O151" s="11"/>
      <c r="P151" s="11"/>
    </row>
    <row r="152" hidden="1">
      <c r="A152" s="13"/>
      <c r="B152" s="14"/>
      <c r="C152" s="10"/>
      <c r="D152" s="10"/>
      <c r="E152" s="10"/>
      <c r="F152" s="10"/>
      <c r="G152" s="10"/>
      <c r="H152" s="12"/>
      <c r="I152" s="10"/>
      <c r="J152" s="11"/>
      <c r="K152" s="10"/>
      <c r="L152" s="10"/>
      <c r="M152" s="10"/>
      <c r="N152" s="11"/>
      <c r="O152" s="11"/>
      <c r="P152" s="11"/>
    </row>
    <row r="153" hidden="1">
      <c r="A153" s="13"/>
      <c r="B153" s="14"/>
      <c r="C153" s="10"/>
      <c r="D153" s="10"/>
      <c r="E153" s="10"/>
      <c r="F153" s="10"/>
      <c r="G153" s="10"/>
      <c r="H153" s="12"/>
      <c r="I153" s="10"/>
      <c r="J153" s="11"/>
      <c r="K153" s="10"/>
      <c r="L153" s="10"/>
      <c r="M153" s="10"/>
      <c r="N153" s="11"/>
      <c r="O153" s="11"/>
      <c r="P153" s="11"/>
    </row>
    <row r="154" hidden="1">
      <c r="A154" s="13"/>
      <c r="B154" s="14"/>
      <c r="C154" s="10"/>
      <c r="D154" s="10"/>
      <c r="E154" s="10"/>
      <c r="F154" s="10"/>
      <c r="G154" s="10"/>
      <c r="H154" s="12"/>
      <c r="I154" s="10"/>
      <c r="J154" s="11"/>
      <c r="K154" s="11"/>
      <c r="L154" s="10"/>
      <c r="M154" s="10"/>
      <c r="N154" s="11"/>
      <c r="O154" s="11"/>
      <c r="P154" s="11"/>
    </row>
    <row r="155" hidden="1">
      <c r="A155" s="13"/>
      <c r="B155" s="14"/>
      <c r="C155" s="10"/>
      <c r="D155" s="10"/>
      <c r="E155" s="10"/>
      <c r="F155" s="10"/>
      <c r="G155" s="10"/>
      <c r="H155" s="12"/>
      <c r="I155" s="10"/>
      <c r="J155" s="11"/>
      <c r="K155" s="11"/>
      <c r="L155" s="10"/>
      <c r="M155" s="10"/>
      <c r="N155" s="11"/>
      <c r="O155" s="11"/>
      <c r="P155" s="11"/>
    </row>
    <row r="156" hidden="1">
      <c r="A156" s="13">
        <v>45321.0</v>
      </c>
      <c r="B156" s="14">
        <v>45317.0</v>
      </c>
      <c r="C156" s="10" t="s">
        <v>17</v>
      </c>
      <c r="D156" s="10">
        <v>8.0</v>
      </c>
      <c r="E156" s="17" t="s">
        <v>33</v>
      </c>
      <c r="F156" s="10" t="s">
        <v>76</v>
      </c>
      <c r="G156" s="10" t="s">
        <v>45</v>
      </c>
      <c r="H156" s="12" t="s">
        <v>46</v>
      </c>
      <c r="I156" s="10" t="s">
        <v>21</v>
      </c>
      <c r="J156" s="11"/>
      <c r="K156" s="11"/>
      <c r="L156" s="10" t="s">
        <v>22</v>
      </c>
      <c r="M156" s="10" t="s">
        <v>22</v>
      </c>
      <c r="N156" s="11"/>
      <c r="O156" s="11"/>
      <c r="P156" s="11"/>
    </row>
    <row r="157" hidden="1">
      <c r="A157" s="13">
        <v>45321.0</v>
      </c>
      <c r="B157" s="14">
        <v>45320.0</v>
      </c>
      <c r="C157" s="10" t="s">
        <v>17</v>
      </c>
      <c r="D157" s="10">
        <v>8.0</v>
      </c>
      <c r="E157" s="17" t="s">
        <v>33</v>
      </c>
      <c r="F157" s="10" t="s">
        <v>77</v>
      </c>
      <c r="G157" s="10" t="s">
        <v>48</v>
      </c>
      <c r="H157" s="12" t="s">
        <v>49</v>
      </c>
      <c r="I157" s="10" t="s">
        <v>21</v>
      </c>
      <c r="J157" s="11"/>
      <c r="K157" s="10"/>
      <c r="L157" s="10" t="s">
        <v>22</v>
      </c>
      <c r="M157" s="10" t="s">
        <v>22</v>
      </c>
      <c r="N157" s="11"/>
      <c r="O157" s="11"/>
      <c r="P157" s="11"/>
    </row>
    <row r="158" hidden="1">
      <c r="A158" s="13">
        <v>45321.0</v>
      </c>
      <c r="B158" s="14">
        <v>45320.0</v>
      </c>
      <c r="C158" s="10" t="s">
        <v>17</v>
      </c>
      <c r="D158" s="10">
        <v>8.0</v>
      </c>
      <c r="E158" s="16" t="s">
        <v>9</v>
      </c>
      <c r="F158" s="10" t="s">
        <v>78</v>
      </c>
      <c r="G158" s="10" t="s">
        <v>79</v>
      </c>
      <c r="H158" s="12" t="s">
        <v>80</v>
      </c>
      <c r="I158" s="10" t="s">
        <v>52</v>
      </c>
      <c r="J158" s="11"/>
      <c r="K158" s="11"/>
      <c r="L158" s="10" t="s">
        <v>22</v>
      </c>
      <c r="M158" s="10" t="s">
        <v>22</v>
      </c>
      <c r="N158" s="11"/>
      <c r="O158" s="11"/>
      <c r="P158" s="11"/>
    </row>
    <row r="159" hidden="1">
      <c r="A159" s="13">
        <v>45321.0</v>
      </c>
      <c r="B159" s="14">
        <v>45320.0</v>
      </c>
      <c r="C159" s="10" t="s">
        <v>17</v>
      </c>
      <c r="D159" s="10">
        <v>8.0</v>
      </c>
      <c r="E159" s="17" t="s">
        <v>33</v>
      </c>
      <c r="F159" s="10" t="s">
        <v>81</v>
      </c>
      <c r="G159" s="10" t="s">
        <v>82</v>
      </c>
      <c r="H159" s="12"/>
      <c r="I159" s="10" t="s">
        <v>21</v>
      </c>
      <c r="J159" s="11"/>
      <c r="K159" s="11"/>
      <c r="L159" s="10" t="s">
        <v>22</v>
      </c>
      <c r="M159" s="10" t="s">
        <v>22</v>
      </c>
      <c r="N159" s="11"/>
      <c r="O159" s="11"/>
      <c r="P159" s="11"/>
    </row>
    <row r="160" hidden="1">
      <c r="A160" s="13">
        <v>45321.0</v>
      </c>
      <c r="B160" s="14">
        <v>45320.0</v>
      </c>
      <c r="C160" s="10" t="s">
        <v>17</v>
      </c>
      <c r="D160" s="10">
        <v>8.0</v>
      </c>
      <c r="E160" s="17" t="s">
        <v>33</v>
      </c>
      <c r="F160" s="10" t="s">
        <v>83</v>
      </c>
      <c r="G160" s="10" t="s">
        <v>84</v>
      </c>
      <c r="H160" s="12" t="s">
        <v>85</v>
      </c>
      <c r="I160" s="10" t="s">
        <v>52</v>
      </c>
      <c r="J160" s="11"/>
      <c r="K160" s="11"/>
      <c r="L160" s="10" t="s">
        <v>22</v>
      </c>
      <c r="M160" s="10" t="s">
        <v>22</v>
      </c>
      <c r="N160" s="10"/>
      <c r="O160" s="11"/>
      <c r="P160" s="11"/>
    </row>
    <row r="161" hidden="1">
      <c r="A161" s="13">
        <v>45321.0</v>
      </c>
      <c r="B161" s="14">
        <v>45320.0</v>
      </c>
      <c r="C161" s="10" t="s">
        <v>17</v>
      </c>
      <c r="D161" s="10">
        <v>8.0</v>
      </c>
      <c r="E161" s="17" t="s">
        <v>33</v>
      </c>
      <c r="F161" s="10" t="s">
        <v>58</v>
      </c>
      <c r="G161" s="10" t="s">
        <v>86</v>
      </c>
      <c r="H161" s="12"/>
      <c r="I161" s="10" t="s">
        <v>60</v>
      </c>
      <c r="J161" s="11"/>
      <c r="K161" s="11"/>
      <c r="L161" s="10" t="s">
        <v>22</v>
      </c>
      <c r="M161" s="10" t="s">
        <v>22</v>
      </c>
      <c r="N161" s="10"/>
      <c r="O161" s="11"/>
      <c r="P161" s="11"/>
    </row>
    <row r="162" hidden="1">
      <c r="A162" s="13">
        <v>45321.0</v>
      </c>
      <c r="B162" s="14">
        <v>45321.0</v>
      </c>
      <c r="C162" s="10" t="s">
        <v>17</v>
      </c>
      <c r="D162" s="10">
        <v>8.0</v>
      </c>
      <c r="E162" s="16" t="s">
        <v>9</v>
      </c>
      <c r="F162" s="10" t="s">
        <v>87</v>
      </c>
      <c r="G162" s="10" t="s">
        <v>88</v>
      </c>
      <c r="H162" s="12"/>
      <c r="I162" s="10" t="s">
        <v>21</v>
      </c>
      <c r="J162" s="11"/>
      <c r="K162" s="11"/>
      <c r="L162" s="10" t="s">
        <v>22</v>
      </c>
      <c r="M162" s="10" t="s">
        <v>22</v>
      </c>
      <c r="N162" s="10"/>
      <c r="O162" s="11"/>
      <c r="P162" s="11"/>
    </row>
    <row r="163" hidden="1">
      <c r="A163" s="13">
        <v>45321.0</v>
      </c>
      <c r="B163" s="14">
        <v>45321.0</v>
      </c>
      <c r="C163" s="10" t="s">
        <v>17</v>
      </c>
      <c r="D163" s="10" t="s">
        <v>89</v>
      </c>
      <c r="E163" s="19" t="s">
        <v>89</v>
      </c>
      <c r="F163" s="10" t="s">
        <v>90</v>
      </c>
      <c r="G163" s="10" t="s">
        <v>91</v>
      </c>
      <c r="H163" s="12" t="s">
        <v>92</v>
      </c>
      <c r="I163" s="10" t="s">
        <v>21</v>
      </c>
      <c r="J163" s="20"/>
      <c r="K163" s="10"/>
      <c r="L163" s="10" t="s">
        <v>22</v>
      </c>
      <c r="M163" s="10" t="s">
        <v>22</v>
      </c>
      <c r="N163" s="10"/>
      <c r="O163" s="11"/>
      <c r="P163" s="11"/>
    </row>
    <row r="164" hidden="1">
      <c r="A164" s="13">
        <v>45321.0</v>
      </c>
      <c r="B164" s="14">
        <v>45321.0</v>
      </c>
      <c r="C164" s="10" t="s">
        <v>17</v>
      </c>
      <c r="D164" s="10">
        <v>8.0</v>
      </c>
      <c r="E164" s="16" t="s">
        <v>9</v>
      </c>
      <c r="F164" s="10" t="s">
        <v>93</v>
      </c>
      <c r="G164" s="10" t="s">
        <v>94</v>
      </c>
      <c r="H164" s="12" t="s">
        <v>95</v>
      </c>
      <c r="I164" s="10" t="s">
        <v>60</v>
      </c>
      <c r="J164" s="11"/>
      <c r="K164" s="11"/>
      <c r="L164" s="10" t="s">
        <v>22</v>
      </c>
      <c r="M164" s="10" t="s">
        <v>22</v>
      </c>
      <c r="N164" s="10"/>
      <c r="O164" s="11"/>
      <c r="P164" s="11"/>
    </row>
    <row r="165" hidden="1">
      <c r="A165" s="13">
        <v>45321.0</v>
      </c>
      <c r="B165" s="14">
        <v>45321.0</v>
      </c>
      <c r="C165" s="10" t="s">
        <v>17</v>
      </c>
      <c r="D165" s="10" t="s">
        <v>89</v>
      </c>
      <c r="E165" s="19" t="s">
        <v>89</v>
      </c>
      <c r="F165" s="10" t="s">
        <v>96</v>
      </c>
      <c r="G165" s="10" t="s">
        <v>97</v>
      </c>
      <c r="H165" s="12" t="s">
        <v>98</v>
      </c>
      <c r="I165" s="10" t="s">
        <v>21</v>
      </c>
      <c r="J165" s="11"/>
      <c r="K165" s="11"/>
      <c r="L165" s="10" t="s">
        <v>22</v>
      </c>
      <c r="M165" s="10" t="s">
        <v>22</v>
      </c>
      <c r="N165" s="10"/>
      <c r="O165" s="11"/>
      <c r="P165" s="11"/>
    </row>
    <row r="166" hidden="1">
      <c r="A166" s="13">
        <v>45321.0</v>
      </c>
      <c r="B166" s="14">
        <v>45321.0</v>
      </c>
      <c r="C166" s="10" t="s">
        <v>17</v>
      </c>
      <c r="D166" s="10">
        <v>8.0</v>
      </c>
      <c r="E166" s="17" t="s">
        <v>33</v>
      </c>
      <c r="F166" s="10" t="s">
        <v>99</v>
      </c>
      <c r="G166" s="10" t="s">
        <v>48</v>
      </c>
      <c r="H166" s="12" t="s">
        <v>49</v>
      </c>
      <c r="I166" s="10" t="s">
        <v>21</v>
      </c>
      <c r="J166" s="11"/>
      <c r="K166" s="11"/>
      <c r="L166" s="10" t="s">
        <v>22</v>
      </c>
      <c r="M166" s="10" t="s">
        <v>22</v>
      </c>
      <c r="N166" s="10"/>
      <c r="O166" s="11"/>
      <c r="P166" s="11"/>
    </row>
    <row r="167" hidden="1">
      <c r="A167" s="13">
        <v>45321.0</v>
      </c>
      <c r="B167" s="14">
        <v>45321.0</v>
      </c>
      <c r="C167" s="10" t="s">
        <v>17</v>
      </c>
      <c r="D167" s="10">
        <v>8.0</v>
      </c>
      <c r="E167" s="17" t="s">
        <v>33</v>
      </c>
      <c r="F167" s="10" t="s">
        <v>100</v>
      </c>
      <c r="G167" s="10" t="s">
        <v>101</v>
      </c>
      <c r="H167" s="12" t="s">
        <v>102</v>
      </c>
      <c r="I167" s="10" t="s">
        <v>21</v>
      </c>
      <c r="J167" s="11"/>
      <c r="K167" s="11"/>
      <c r="L167" s="10" t="s">
        <v>22</v>
      </c>
      <c r="M167" s="10" t="s">
        <v>22</v>
      </c>
      <c r="N167" s="10"/>
      <c r="O167" s="11"/>
      <c r="P167" s="11"/>
    </row>
    <row r="168" hidden="1">
      <c r="A168" s="13">
        <v>45321.0</v>
      </c>
      <c r="B168" s="14">
        <v>45321.0</v>
      </c>
      <c r="C168" s="10" t="s">
        <v>17</v>
      </c>
      <c r="D168" s="10">
        <v>12.0</v>
      </c>
      <c r="E168" s="17" t="s">
        <v>33</v>
      </c>
      <c r="F168" s="10" t="s">
        <v>103</v>
      </c>
      <c r="G168" s="10" t="s">
        <v>104</v>
      </c>
      <c r="H168" s="12" t="s">
        <v>105</v>
      </c>
      <c r="I168" s="10" t="s">
        <v>52</v>
      </c>
      <c r="J168" s="11"/>
      <c r="K168" s="10"/>
      <c r="L168" s="10" t="s">
        <v>22</v>
      </c>
      <c r="M168" s="10" t="s">
        <v>22</v>
      </c>
      <c r="N168" s="10"/>
      <c r="O168" s="11"/>
      <c r="P168" s="11"/>
    </row>
    <row r="169" hidden="1">
      <c r="A169" s="13">
        <v>45321.0</v>
      </c>
      <c r="B169" s="14">
        <v>45322.0</v>
      </c>
      <c r="C169" s="10" t="s">
        <v>17</v>
      </c>
      <c r="D169" s="10">
        <v>8.0</v>
      </c>
      <c r="E169" s="16" t="s">
        <v>9</v>
      </c>
      <c r="F169" s="10" t="s">
        <v>106</v>
      </c>
      <c r="G169" s="10" t="s">
        <v>107</v>
      </c>
      <c r="H169" s="12" t="s">
        <v>108</v>
      </c>
      <c r="I169" s="10" t="s">
        <v>21</v>
      </c>
      <c r="J169" s="11"/>
      <c r="K169" s="10"/>
      <c r="L169" s="10" t="s">
        <v>22</v>
      </c>
      <c r="M169" s="10" t="s">
        <v>22</v>
      </c>
      <c r="N169" s="10"/>
      <c r="O169" s="11"/>
      <c r="P169" s="11"/>
    </row>
    <row r="170" hidden="1">
      <c r="A170" s="13"/>
      <c r="B170" s="14"/>
      <c r="C170" s="10"/>
      <c r="D170" s="10"/>
      <c r="E170" s="10"/>
      <c r="F170" s="10"/>
      <c r="G170" s="10"/>
      <c r="H170" s="12"/>
      <c r="I170" s="10"/>
      <c r="J170" s="11"/>
      <c r="K170" s="10"/>
      <c r="L170" s="10"/>
      <c r="M170" s="10"/>
      <c r="N170" s="10"/>
      <c r="O170" s="11"/>
      <c r="P170" s="11"/>
    </row>
    <row r="171" hidden="1">
      <c r="A171" s="13"/>
      <c r="B171" s="14"/>
      <c r="C171" s="10"/>
      <c r="D171" s="10"/>
      <c r="E171" s="10"/>
      <c r="F171" s="10"/>
      <c r="G171" s="10"/>
      <c r="H171" s="12"/>
      <c r="I171" s="10"/>
      <c r="J171" s="11"/>
      <c r="K171" s="10"/>
      <c r="L171" s="10"/>
      <c r="M171" s="10"/>
      <c r="N171" s="10"/>
      <c r="O171" s="11"/>
      <c r="P171" s="11"/>
    </row>
    <row r="172" hidden="1">
      <c r="A172" s="13"/>
      <c r="B172" s="14"/>
      <c r="C172" s="10"/>
      <c r="D172" s="10"/>
      <c r="E172" s="10"/>
      <c r="F172" s="10"/>
      <c r="G172" s="10"/>
      <c r="H172" s="12"/>
      <c r="I172" s="10"/>
      <c r="J172" s="11"/>
      <c r="K172" s="11"/>
      <c r="L172" s="10"/>
      <c r="M172" s="10"/>
      <c r="N172" s="10"/>
      <c r="O172" s="11"/>
      <c r="P172" s="11"/>
    </row>
    <row r="173" hidden="1">
      <c r="A173" s="13"/>
      <c r="B173" s="14"/>
      <c r="C173" s="10"/>
      <c r="D173" s="10"/>
      <c r="E173" s="10"/>
      <c r="F173" s="10"/>
      <c r="G173" s="10"/>
      <c r="H173" s="12"/>
      <c r="I173" s="10"/>
      <c r="J173" s="11"/>
      <c r="K173" s="10"/>
      <c r="L173" s="10"/>
      <c r="M173" s="10"/>
      <c r="N173" s="10"/>
      <c r="O173" s="11"/>
      <c r="P173" s="11"/>
    </row>
    <row r="174" hidden="1">
      <c r="A174" s="13"/>
      <c r="B174" s="14"/>
      <c r="C174" s="10"/>
      <c r="D174" s="10"/>
      <c r="E174" s="10"/>
      <c r="F174" s="10"/>
      <c r="G174" s="10"/>
      <c r="H174" s="12"/>
      <c r="I174" s="10"/>
      <c r="J174" s="11"/>
      <c r="K174" s="10"/>
      <c r="L174" s="10"/>
      <c r="M174" s="10"/>
      <c r="N174" s="10"/>
      <c r="O174" s="11"/>
      <c r="P174" s="11"/>
    </row>
    <row r="175" hidden="1">
      <c r="A175" s="13"/>
      <c r="B175" s="14"/>
      <c r="C175" s="10"/>
      <c r="D175" s="10"/>
      <c r="E175" s="10"/>
      <c r="F175" s="10"/>
      <c r="G175" s="10"/>
      <c r="H175" s="12"/>
      <c r="I175" s="10"/>
      <c r="J175" s="11"/>
      <c r="K175" s="10"/>
      <c r="L175" s="10"/>
      <c r="M175" s="10"/>
      <c r="N175" s="11"/>
      <c r="O175" s="11"/>
      <c r="P175" s="11"/>
    </row>
    <row r="176" hidden="1">
      <c r="A176" s="13"/>
      <c r="B176" s="14"/>
      <c r="C176" s="10"/>
      <c r="D176" s="10"/>
      <c r="E176" s="10"/>
      <c r="F176" s="10"/>
      <c r="G176" s="10"/>
      <c r="H176" s="12"/>
      <c r="I176" s="10"/>
      <c r="J176" s="11"/>
      <c r="K176" s="10"/>
      <c r="L176" s="10"/>
      <c r="M176" s="10"/>
      <c r="N176" s="10"/>
      <c r="O176" s="11"/>
      <c r="P176" s="11"/>
    </row>
    <row r="177" hidden="1">
      <c r="A177" s="13"/>
      <c r="B177" s="14"/>
      <c r="C177" s="10"/>
      <c r="D177" s="10"/>
      <c r="E177" s="10"/>
      <c r="F177" s="10"/>
      <c r="G177" s="10"/>
      <c r="H177" s="12"/>
      <c r="I177" s="10"/>
      <c r="J177" s="11"/>
      <c r="K177" s="11"/>
      <c r="L177" s="10"/>
      <c r="M177" s="10"/>
      <c r="N177" s="10"/>
      <c r="O177" s="11"/>
      <c r="P177" s="11"/>
    </row>
    <row r="178" hidden="1">
      <c r="A178" s="13"/>
      <c r="B178" s="14"/>
      <c r="C178" s="10"/>
      <c r="D178" s="10"/>
      <c r="E178" s="10"/>
      <c r="F178" s="10"/>
      <c r="G178" s="10"/>
      <c r="H178" s="12"/>
      <c r="I178" s="10"/>
      <c r="J178" s="11"/>
      <c r="K178" s="10"/>
      <c r="L178" s="10"/>
      <c r="M178" s="10"/>
      <c r="N178" s="10"/>
      <c r="O178" s="11"/>
      <c r="P178" s="11"/>
    </row>
    <row r="179" hidden="1">
      <c r="A179" s="13"/>
      <c r="B179" s="14"/>
      <c r="C179" s="10"/>
      <c r="D179" s="10"/>
      <c r="E179" s="10"/>
      <c r="F179" s="10"/>
      <c r="G179" s="10"/>
      <c r="H179" s="12"/>
      <c r="I179" s="10"/>
      <c r="J179" s="10"/>
      <c r="K179" s="10"/>
      <c r="L179" s="10"/>
      <c r="M179" s="10"/>
      <c r="N179" s="10"/>
      <c r="O179" s="11"/>
      <c r="P179" s="11"/>
    </row>
    <row r="180" hidden="1">
      <c r="A180" s="13"/>
      <c r="B180" s="14"/>
      <c r="C180" s="10"/>
      <c r="D180" s="10"/>
      <c r="E180" s="10"/>
      <c r="F180" s="10"/>
      <c r="G180" s="10"/>
      <c r="H180" s="12"/>
      <c r="I180" s="10"/>
      <c r="J180" s="11"/>
      <c r="K180" s="10"/>
      <c r="L180" s="10"/>
      <c r="M180" s="10"/>
      <c r="N180" s="10"/>
      <c r="O180" s="11"/>
      <c r="P180" s="11"/>
    </row>
    <row r="181" hidden="1">
      <c r="A181" s="13"/>
      <c r="B181" s="14"/>
      <c r="C181" s="10"/>
      <c r="D181" s="10"/>
      <c r="E181" s="10"/>
      <c r="F181" s="10"/>
      <c r="G181" s="10"/>
      <c r="H181" s="12"/>
      <c r="I181" s="10"/>
      <c r="J181" s="11"/>
      <c r="K181" s="11"/>
      <c r="L181" s="10"/>
      <c r="M181" s="10"/>
      <c r="N181" s="10"/>
      <c r="O181" s="11"/>
      <c r="P181" s="11"/>
    </row>
    <row r="182" hidden="1">
      <c r="A182" s="13"/>
      <c r="B182" s="14"/>
      <c r="C182" s="10"/>
      <c r="D182" s="10"/>
      <c r="E182" s="10"/>
      <c r="F182" s="10"/>
      <c r="G182" s="10"/>
      <c r="H182" s="12"/>
      <c r="I182" s="10"/>
      <c r="J182" s="11"/>
      <c r="K182" s="11"/>
      <c r="L182" s="10"/>
      <c r="M182" s="10"/>
      <c r="N182" s="10"/>
      <c r="O182" s="11"/>
      <c r="P182" s="11"/>
    </row>
    <row r="183" hidden="1">
      <c r="A183" s="13"/>
      <c r="B183" s="14"/>
      <c r="C183" s="10"/>
      <c r="D183" s="10"/>
      <c r="E183" s="10"/>
      <c r="F183" s="10"/>
      <c r="G183" s="10"/>
      <c r="H183" s="12"/>
      <c r="I183" s="10"/>
      <c r="J183" s="22"/>
      <c r="K183" s="11"/>
      <c r="L183" s="10"/>
      <c r="M183" s="10"/>
      <c r="N183" s="10"/>
      <c r="O183" s="11"/>
      <c r="P183" s="11"/>
    </row>
    <row r="184" hidden="1">
      <c r="A184" s="13"/>
      <c r="B184" s="14"/>
      <c r="C184" s="10"/>
      <c r="D184" s="10"/>
      <c r="E184" s="10"/>
      <c r="F184" s="10"/>
      <c r="G184" s="10"/>
      <c r="H184" s="12"/>
      <c r="I184" s="10"/>
      <c r="J184" s="11"/>
      <c r="K184" s="10"/>
      <c r="L184" s="10"/>
      <c r="M184" s="10"/>
      <c r="N184" s="10"/>
      <c r="O184" s="11"/>
      <c r="P184" s="11"/>
    </row>
    <row r="185" hidden="1">
      <c r="A185" s="13"/>
      <c r="B185" s="14"/>
      <c r="C185" s="10"/>
      <c r="D185" s="10"/>
      <c r="E185" s="10"/>
      <c r="F185" s="10"/>
      <c r="G185" s="10"/>
      <c r="H185" s="12"/>
      <c r="I185" s="10"/>
      <c r="J185" s="10"/>
      <c r="K185" s="10"/>
      <c r="L185" s="10"/>
      <c r="M185" s="10"/>
      <c r="N185" s="10"/>
      <c r="O185" s="11"/>
      <c r="P185" s="11"/>
    </row>
    <row r="186" hidden="1">
      <c r="A186" s="13"/>
      <c r="B186" s="14"/>
      <c r="C186" s="10"/>
      <c r="D186" s="10"/>
      <c r="E186" s="10"/>
      <c r="F186" s="10"/>
      <c r="G186" s="10"/>
      <c r="H186" s="12"/>
      <c r="I186" s="10"/>
      <c r="J186" s="11"/>
      <c r="K186" s="10"/>
      <c r="L186" s="10"/>
      <c r="M186" s="10"/>
      <c r="N186" s="10"/>
      <c r="O186" s="11"/>
      <c r="P186" s="11"/>
    </row>
    <row r="187" hidden="1">
      <c r="A187" s="13"/>
      <c r="B187" s="14"/>
      <c r="C187" s="10"/>
      <c r="D187" s="10"/>
      <c r="E187" s="10"/>
      <c r="F187" s="10"/>
      <c r="G187" s="10"/>
      <c r="H187" s="12"/>
      <c r="I187" s="10"/>
      <c r="J187" s="11"/>
      <c r="K187" s="11"/>
      <c r="L187" s="10"/>
      <c r="M187" s="10"/>
      <c r="N187" s="10"/>
      <c r="O187" s="11"/>
      <c r="P187" s="11"/>
    </row>
    <row r="188" hidden="1">
      <c r="A188" s="13"/>
      <c r="B188" s="14"/>
      <c r="C188" s="10"/>
      <c r="D188" s="10"/>
      <c r="E188" s="10"/>
      <c r="F188" s="10"/>
      <c r="G188" s="10"/>
      <c r="H188" s="12"/>
      <c r="I188" s="10"/>
      <c r="J188" s="11"/>
      <c r="K188" s="20"/>
      <c r="L188" s="10"/>
      <c r="M188" s="10"/>
      <c r="N188" s="10"/>
      <c r="O188" s="11"/>
      <c r="P188" s="11"/>
    </row>
    <row r="189" hidden="1">
      <c r="A189" s="13"/>
      <c r="B189" s="14"/>
      <c r="C189" s="10"/>
      <c r="D189" s="10"/>
      <c r="E189" s="10"/>
      <c r="F189" s="10"/>
      <c r="G189" s="10"/>
      <c r="H189" s="12"/>
      <c r="I189" s="10"/>
      <c r="J189" s="11"/>
      <c r="K189" s="10"/>
      <c r="L189" s="10"/>
      <c r="M189" s="10"/>
      <c r="N189" s="10"/>
      <c r="O189" s="11"/>
      <c r="P189" s="11"/>
    </row>
    <row r="190" hidden="1">
      <c r="A190" s="13"/>
      <c r="B190" s="14"/>
      <c r="C190" s="10"/>
      <c r="D190" s="10"/>
      <c r="E190" s="10"/>
      <c r="F190" s="10"/>
      <c r="G190" s="10"/>
      <c r="H190" s="12"/>
      <c r="I190" s="10"/>
      <c r="J190" s="11"/>
      <c r="K190" s="10"/>
      <c r="L190" s="10"/>
      <c r="M190" s="10"/>
      <c r="N190" s="10"/>
      <c r="O190" s="11"/>
      <c r="P190" s="11"/>
    </row>
    <row r="191" hidden="1">
      <c r="A191" s="13"/>
      <c r="B191" s="14"/>
      <c r="C191" s="10"/>
      <c r="D191" s="10"/>
      <c r="E191" s="10"/>
      <c r="F191" s="10"/>
      <c r="G191" s="10"/>
      <c r="H191" s="12"/>
      <c r="I191" s="10"/>
      <c r="J191" s="11"/>
      <c r="K191" s="10"/>
      <c r="L191" s="10"/>
      <c r="M191" s="10"/>
      <c r="N191" s="10"/>
      <c r="O191" s="11"/>
      <c r="P191" s="11"/>
    </row>
    <row r="192" hidden="1">
      <c r="A192" s="13">
        <v>45322.0</v>
      </c>
      <c r="B192" s="14">
        <v>45321.0</v>
      </c>
      <c r="C192" s="10" t="s">
        <v>17</v>
      </c>
      <c r="D192" s="10">
        <v>8.0</v>
      </c>
      <c r="E192" s="17" t="s">
        <v>33</v>
      </c>
      <c r="F192" s="10" t="s">
        <v>109</v>
      </c>
      <c r="G192" s="10" t="s">
        <v>38</v>
      </c>
      <c r="H192" s="12" t="s">
        <v>39</v>
      </c>
      <c r="I192" s="10" t="s">
        <v>21</v>
      </c>
      <c r="J192" s="11"/>
      <c r="K192" s="10"/>
      <c r="L192" s="10" t="s">
        <v>22</v>
      </c>
      <c r="M192" s="10" t="s">
        <v>22</v>
      </c>
      <c r="N192" s="10"/>
      <c r="O192" s="11"/>
      <c r="P192" s="11"/>
    </row>
    <row r="193" hidden="1">
      <c r="A193" s="13">
        <v>45322.0</v>
      </c>
      <c r="B193" s="14">
        <v>45321.0</v>
      </c>
      <c r="C193" s="10" t="s">
        <v>17</v>
      </c>
      <c r="D193" s="10">
        <v>8.0</v>
      </c>
      <c r="E193" s="17" t="s">
        <v>33</v>
      </c>
      <c r="F193" s="10" t="s">
        <v>110</v>
      </c>
      <c r="G193" s="10" t="s">
        <v>111</v>
      </c>
      <c r="H193" s="12" t="s">
        <v>112</v>
      </c>
      <c r="I193" s="10" t="s">
        <v>21</v>
      </c>
      <c r="J193" s="11"/>
      <c r="K193" s="10"/>
      <c r="L193" s="10" t="s">
        <v>22</v>
      </c>
      <c r="M193" s="10" t="s">
        <v>22</v>
      </c>
      <c r="N193" s="10"/>
      <c r="O193" s="11"/>
      <c r="P193" s="11"/>
    </row>
    <row r="194" hidden="1">
      <c r="A194" s="13">
        <v>45322.0</v>
      </c>
      <c r="B194" s="14">
        <v>45321.0</v>
      </c>
      <c r="C194" s="10" t="s">
        <v>17</v>
      </c>
      <c r="D194" s="10">
        <v>8.0</v>
      </c>
      <c r="E194" s="17" t="s">
        <v>33</v>
      </c>
      <c r="F194" s="10" t="s">
        <v>99</v>
      </c>
      <c r="G194" s="10" t="s">
        <v>48</v>
      </c>
      <c r="H194" s="12" t="s">
        <v>49</v>
      </c>
      <c r="I194" s="10" t="s">
        <v>21</v>
      </c>
      <c r="J194" s="11"/>
      <c r="K194" s="10"/>
      <c r="L194" s="10" t="s">
        <v>22</v>
      </c>
      <c r="M194" s="10" t="s">
        <v>22</v>
      </c>
      <c r="N194" s="10"/>
      <c r="O194" s="11"/>
      <c r="P194" s="11"/>
    </row>
    <row r="195" hidden="1">
      <c r="A195" s="13">
        <v>45322.0</v>
      </c>
      <c r="B195" s="14">
        <v>45321.0</v>
      </c>
      <c r="C195" s="10" t="s">
        <v>17</v>
      </c>
      <c r="D195" s="10">
        <v>8.0</v>
      </c>
      <c r="E195" s="17" t="s">
        <v>33</v>
      </c>
      <c r="F195" s="10" t="s">
        <v>113</v>
      </c>
      <c r="G195" s="10" t="s">
        <v>114</v>
      </c>
      <c r="H195" s="12" t="s">
        <v>115</v>
      </c>
      <c r="I195" s="10" t="s">
        <v>116</v>
      </c>
      <c r="J195" s="11"/>
      <c r="K195" s="10"/>
      <c r="L195" s="10" t="s">
        <v>22</v>
      </c>
      <c r="M195" s="10" t="s">
        <v>22</v>
      </c>
      <c r="N195" s="10"/>
      <c r="O195" s="11"/>
      <c r="P195" s="11"/>
    </row>
    <row r="196" hidden="1">
      <c r="A196" s="13">
        <v>45322.0</v>
      </c>
      <c r="B196" s="14">
        <v>45321.0</v>
      </c>
      <c r="C196" s="10" t="s">
        <v>17</v>
      </c>
      <c r="D196" s="10">
        <v>6.0</v>
      </c>
      <c r="E196" s="16" t="s">
        <v>9</v>
      </c>
      <c r="F196" s="10" t="s">
        <v>117</v>
      </c>
      <c r="G196" s="10" t="s">
        <v>118</v>
      </c>
      <c r="H196" s="12" t="s">
        <v>119</v>
      </c>
      <c r="I196" s="10" t="s">
        <v>52</v>
      </c>
      <c r="J196" s="11"/>
      <c r="K196" s="11"/>
      <c r="L196" s="10" t="s">
        <v>22</v>
      </c>
      <c r="M196" s="10" t="s">
        <v>22</v>
      </c>
      <c r="N196" s="10"/>
      <c r="O196" s="11"/>
      <c r="P196" s="11"/>
    </row>
    <row r="197" hidden="1">
      <c r="A197" s="13">
        <v>45322.0</v>
      </c>
      <c r="B197" s="14">
        <v>45322.0</v>
      </c>
      <c r="C197" s="10" t="s">
        <v>17</v>
      </c>
      <c r="D197" s="10">
        <v>8.0</v>
      </c>
      <c r="E197" s="17" t="s">
        <v>33</v>
      </c>
      <c r="F197" s="10" t="s">
        <v>76</v>
      </c>
      <c r="G197" s="10" t="s">
        <v>120</v>
      </c>
      <c r="H197" s="12"/>
      <c r="I197" s="10" t="s">
        <v>21</v>
      </c>
      <c r="J197" s="11"/>
      <c r="K197" s="10"/>
      <c r="L197" s="10" t="s">
        <v>22</v>
      </c>
      <c r="M197" s="10" t="s">
        <v>22</v>
      </c>
      <c r="N197" s="10"/>
      <c r="O197" s="11"/>
      <c r="P197" s="11"/>
    </row>
    <row r="198" hidden="1">
      <c r="A198" s="13">
        <v>45322.0</v>
      </c>
      <c r="B198" s="14">
        <v>45322.0</v>
      </c>
      <c r="C198" s="10" t="s">
        <v>17</v>
      </c>
      <c r="D198" s="10">
        <v>8.0</v>
      </c>
      <c r="E198" s="17" t="s">
        <v>33</v>
      </c>
      <c r="F198" s="10" t="s">
        <v>121</v>
      </c>
      <c r="G198" s="10"/>
      <c r="H198" s="12"/>
      <c r="I198" s="10" t="s">
        <v>52</v>
      </c>
      <c r="J198" s="10"/>
      <c r="K198" s="10"/>
      <c r="L198" s="10" t="s">
        <v>22</v>
      </c>
      <c r="M198" s="10" t="s">
        <v>22</v>
      </c>
      <c r="N198" s="10"/>
      <c r="O198" s="11"/>
      <c r="P198" s="11"/>
    </row>
    <row r="199" hidden="1">
      <c r="A199" s="13"/>
      <c r="B199" s="14"/>
      <c r="C199" s="10"/>
      <c r="D199" s="10"/>
      <c r="E199" s="10"/>
      <c r="F199" s="10"/>
      <c r="G199" s="10"/>
      <c r="H199" s="12"/>
      <c r="I199" s="10"/>
      <c r="J199" s="10"/>
      <c r="K199" s="10"/>
      <c r="L199" s="10"/>
      <c r="M199" s="10"/>
      <c r="N199" s="10"/>
      <c r="O199" s="11"/>
      <c r="P199" s="11"/>
    </row>
    <row r="200" hidden="1">
      <c r="A200" s="13"/>
      <c r="B200" s="14"/>
      <c r="C200" s="10"/>
      <c r="D200" s="10"/>
      <c r="E200" s="10"/>
      <c r="F200" s="10"/>
      <c r="G200" s="10"/>
      <c r="H200" s="12"/>
      <c r="I200" s="10"/>
      <c r="J200" s="11"/>
      <c r="K200" s="10"/>
      <c r="L200" s="10"/>
      <c r="M200" s="10"/>
      <c r="N200" s="10"/>
      <c r="O200" s="11"/>
      <c r="P200" s="11"/>
    </row>
    <row r="201" hidden="1">
      <c r="A201" s="13"/>
      <c r="B201" s="14"/>
      <c r="C201" s="10"/>
      <c r="D201" s="10"/>
      <c r="E201" s="10"/>
      <c r="F201" s="10"/>
      <c r="G201" s="10"/>
      <c r="H201" s="12"/>
      <c r="I201" s="10"/>
      <c r="J201" s="10"/>
      <c r="K201" s="10"/>
      <c r="L201" s="10"/>
      <c r="M201" s="10"/>
      <c r="N201" s="10"/>
      <c r="O201" s="11"/>
      <c r="P201" s="11"/>
    </row>
    <row r="202" hidden="1">
      <c r="A202" s="13"/>
      <c r="B202" s="14"/>
      <c r="C202" s="10"/>
      <c r="D202" s="10"/>
      <c r="E202" s="10"/>
      <c r="F202" s="10"/>
      <c r="G202" s="10"/>
      <c r="H202" s="12"/>
      <c r="I202" s="10"/>
      <c r="J202" s="10"/>
      <c r="K202" s="10"/>
      <c r="L202" s="10"/>
      <c r="M202" s="10"/>
      <c r="N202" s="10"/>
      <c r="O202" s="11"/>
      <c r="P202" s="11"/>
    </row>
    <row r="203" hidden="1">
      <c r="A203" s="13"/>
      <c r="B203" s="14"/>
      <c r="C203" s="10"/>
      <c r="D203" s="10"/>
      <c r="E203" s="10"/>
      <c r="F203" s="10"/>
      <c r="G203" s="10"/>
      <c r="H203" s="12"/>
      <c r="I203" s="10"/>
      <c r="J203" s="22"/>
      <c r="K203" s="10"/>
      <c r="L203" s="10"/>
      <c r="M203" s="10"/>
      <c r="N203" s="10"/>
      <c r="O203" s="11"/>
      <c r="P203" s="11"/>
    </row>
    <row r="204" hidden="1">
      <c r="A204" s="13"/>
      <c r="B204" s="14"/>
      <c r="C204" s="10"/>
      <c r="D204" s="10"/>
      <c r="E204" s="10"/>
      <c r="F204" s="10"/>
      <c r="G204" s="10"/>
      <c r="H204" s="12"/>
      <c r="I204" s="10"/>
      <c r="J204" s="11"/>
      <c r="K204" s="11"/>
      <c r="L204" s="10"/>
      <c r="M204" s="10"/>
      <c r="N204" s="10"/>
      <c r="O204" s="11"/>
      <c r="P204" s="11"/>
    </row>
    <row r="205" hidden="1">
      <c r="A205" s="13"/>
      <c r="B205" s="14"/>
      <c r="C205" s="10"/>
      <c r="D205" s="10"/>
      <c r="E205" s="10"/>
      <c r="F205" s="10"/>
      <c r="G205" s="10"/>
      <c r="H205" s="12"/>
      <c r="I205" s="10"/>
      <c r="J205" s="10"/>
      <c r="K205" s="10"/>
      <c r="L205" s="10"/>
      <c r="M205" s="10"/>
      <c r="N205" s="10"/>
      <c r="O205" s="11"/>
      <c r="P205" s="11"/>
    </row>
    <row r="206" hidden="1">
      <c r="A206" s="13"/>
      <c r="B206" s="14"/>
      <c r="C206" s="10"/>
      <c r="D206" s="10"/>
      <c r="E206" s="10"/>
      <c r="F206" s="10"/>
      <c r="G206" s="10"/>
      <c r="H206" s="12"/>
      <c r="I206" s="10"/>
      <c r="J206" s="11"/>
      <c r="K206" s="10"/>
      <c r="L206" s="10"/>
      <c r="M206" s="10"/>
      <c r="N206" s="10"/>
      <c r="O206" s="11"/>
      <c r="P206" s="11"/>
    </row>
    <row r="207" hidden="1">
      <c r="A207" s="13"/>
      <c r="B207" s="14"/>
      <c r="C207" s="10"/>
      <c r="D207" s="10"/>
      <c r="E207" s="10"/>
      <c r="F207" s="10"/>
      <c r="G207" s="10"/>
      <c r="H207" s="12"/>
      <c r="I207" s="10"/>
      <c r="J207" s="11"/>
      <c r="K207" s="10"/>
      <c r="L207" s="10"/>
      <c r="M207" s="10"/>
      <c r="N207" s="10"/>
      <c r="O207" s="11"/>
      <c r="P207" s="11"/>
    </row>
    <row r="208" hidden="1">
      <c r="A208" s="13"/>
      <c r="B208" s="14"/>
      <c r="C208" s="10"/>
      <c r="D208" s="10"/>
      <c r="E208" s="10"/>
      <c r="F208" s="10"/>
      <c r="G208" s="10"/>
      <c r="H208" s="12"/>
      <c r="I208" s="10"/>
      <c r="J208" s="10"/>
      <c r="K208" s="10"/>
      <c r="L208" s="10"/>
      <c r="M208" s="10"/>
      <c r="N208" s="10"/>
      <c r="O208" s="11"/>
      <c r="P208" s="11"/>
    </row>
    <row r="209" hidden="1">
      <c r="A209" s="13"/>
      <c r="B209" s="14"/>
      <c r="C209" s="10"/>
      <c r="D209" s="10"/>
      <c r="E209" s="10"/>
      <c r="F209" s="10"/>
      <c r="G209" s="10"/>
      <c r="H209" s="12"/>
      <c r="I209" s="10"/>
      <c r="J209" s="11"/>
      <c r="K209" s="20"/>
      <c r="L209" s="10"/>
      <c r="M209" s="10"/>
      <c r="N209" s="10"/>
      <c r="O209" s="11"/>
      <c r="P209" s="11"/>
    </row>
    <row r="210" hidden="1">
      <c r="A210" s="13"/>
      <c r="B210" s="14"/>
      <c r="C210" s="10"/>
      <c r="D210" s="10"/>
      <c r="E210" s="10"/>
      <c r="F210" s="10"/>
      <c r="G210" s="10"/>
      <c r="H210" s="12"/>
      <c r="I210" s="10"/>
      <c r="J210" s="11"/>
      <c r="K210" s="10"/>
      <c r="L210" s="10"/>
      <c r="M210" s="10"/>
      <c r="N210" s="10"/>
      <c r="O210" s="11"/>
      <c r="P210" s="11"/>
    </row>
    <row r="211" hidden="1">
      <c r="A211" s="13"/>
      <c r="B211" s="14"/>
      <c r="C211" s="10"/>
      <c r="D211" s="10"/>
      <c r="E211" s="10"/>
      <c r="F211" s="10"/>
      <c r="G211" s="10"/>
      <c r="H211" s="12"/>
      <c r="I211" s="10"/>
      <c r="J211" s="10"/>
      <c r="K211" s="20"/>
      <c r="L211" s="10"/>
      <c r="M211" s="10"/>
      <c r="N211" s="10"/>
      <c r="O211" s="11"/>
      <c r="P211" s="11"/>
    </row>
    <row r="212" hidden="1">
      <c r="A212" s="13"/>
      <c r="B212" s="14"/>
      <c r="C212" s="10"/>
      <c r="D212" s="10"/>
      <c r="E212" s="10"/>
      <c r="F212" s="10"/>
      <c r="G212" s="10"/>
      <c r="H212" s="12"/>
      <c r="I212" s="10"/>
      <c r="J212" s="11"/>
      <c r="K212" s="10"/>
      <c r="L212" s="10"/>
      <c r="M212" s="10"/>
      <c r="N212" s="10"/>
      <c r="O212" s="11"/>
      <c r="P212" s="11"/>
    </row>
    <row r="213" hidden="1">
      <c r="A213" s="13"/>
      <c r="B213" s="14"/>
      <c r="C213" s="10"/>
      <c r="D213" s="10"/>
      <c r="E213" s="10"/>
      <c r="F213" s="10"/>
      <c r="G213" s="10"/>
      <c r="H213" s="12"/>
      <c r="I213" s="10"/>
      <c r="J213" s="18"/>
      <c r="K213" s="10"/>
      <c r="L213" s="10"/>
      <c r="M213" s="10"/>
      <c r="N213" s="10"/>
      <c r="O213" s="11"/>
      <c r="P213" s="11"/>
    </row>
    <row r="214" hidden="1">
      <c r="A214" s="13"/>
      <c r="B214" s="14"/>
      <c r="C214" s="10"/>
      <c r="D214" s="10"/>
      <c r="E214" s="10"/>
      <c r="F214" s="10"/>
      <c r="G214" s="10"/>
      <c r="H214" s="12"/>
      <c r="I214" s="10"/>
      <c r="J214" s="10"/>
      <c r="K214" s="10"/>
      <c r="L214" s="10"/>
      <c r="M214" s="10"/>
      <c r="N214" s="10"/>
      <c r="O214" s="11"/>
      <c r="P214" s="11"/>
    </row>
    <row r="215" hidden="1">
      <c r="A215" s="13"/>
      <c r="B215" s="14"/>
      <c r="C215" s="10"/>
      <c r="D215" s="10"/>
      <c r="E215" s="10"/>
      <c r="F215" s="10"/>
      <c r="G215" s="10"/>
      <c r="H215" s="12"/>
      <c r="I215" s="10"/>
      <c r="J215" s="11"/>
      <c r="K215" s="10"/>
      <c r="L215" s="10"/>
      <c r="M215" s="10"/>
      <c r="N215" s="10"/>
      <c r="O215" s="11"/>
      <c r="P215" s="11"/>
    </row>
    <row r="216" hidden="1">
      <c r="A216" s="13"/>
      <c r="B216" s="14"/>
      <c r="C216" s="10"/>
      <c r="D216" s="10"/>
      <c r="E216" s="10"/>
      <c r="F216" s="10"/>
      <c r="G216" s="10"/>
      <c r="H216" s="12"/>
      <c r="I216" s="10"/>
      <c r="J216" s="11"/>
      <c r="K216" s="10"/>
      <c r="L216" s="10"/>
      <c r="M216" s="10"/>
      <c r="N216" s="10"/>
      <c r="O216" s="11"/>
      <c r="P216" s="11"/>
    </row>
    <row r="217" hidden="1">
      <c r="A217" s="13"/>
      <c r="B217" s="14"/>
      <c r="C217" s="10"/>
      <c r="D217" s="10"/>
      <c r="E217" s="10"/>
      <c r="F217" s="10"/>
      <c r="G217" s="10"/>
      <c r="H217" s="12"/>
      <c r="I217" s="10"/>
      <c r="J217" s="10"/>
      <c r="K217" s="10"/>
      <c r="L217" s="10"/>
      <c r="M217" s="10"/>
      <c r="N217" s="10"/>
      <c r="O217" s="11"/>
      <c r="P217" s="11"/>
    </row>
    <row r="218" hidden="1">
      <c r="A218" s="13"/>
      <c r="B218" s="14"/>
      <c r="C218" s="10"/>
      <c r="D218" s="10"/>
      <c r="E218" s="10"/>
      <c r="F218" s="10"/>
      <c r="G218" s="10"/>
      <c r="H218" s="12"/>
      <c r="I218" s="10"/>
      <c r="J218" s="10"/>
      <c r="K218" s="10"/>
      <c r="L218" s="10"/>
      <c r="M218" s="10"/>
      <c r="N218" s="10"/>
      <c r="O218" s="11"/>
      <c r="P218" s="11"/>
    </row>
    <row r="219" hidden="1">
      <c r="A219" s="13"/>
      <c r="B219" s="14"/>
      <c r="C219" s="10"/>
      <c r="D219" s="10"/>
      <c r="E219" s="10"/>
      <c r="F219" s="10"/>
      <c r="G219" s="10"/>
      <c r="H219" s="12"/>
      <c r="I219" s="10"/>
      <c r="J219" s="11"/>
      <c r="K219" s="10"/>
      <c r="L219" s="10"/>
      <c r="M219" s="10"/>
      <c r="N219" s="10"/>
      <c r="O219" s="11"/>
      <c r="P219" s="11"/>
    </row>
    <row r="220" hidden="1">
      <c r="A220" s="13"/>
      <c r="B220" s="14"/>
      <c r="C220" s="10"/>
      <c r="D220" s="10"/>
      <c r="E220" s="10"/>
      <c r="F220" s="10"/>
      <c r="G220" s="10"/>
      <c r="H220" s="12"/>
      <c r="I220" s="10"/>
      <c r="J220" s="11"/>
      <c r="K220" s="20"/>
      <c r="L220" s="10"/>
      <c r="M220" s="10"/>
      <c r="N220" s="10"/>
      <c r="O220" s="11"/>
      <c r="P220" s="11"/>
    </row>
    <row r="221" hidden="1">
      <c r="A221" s="13">
        <v>45323.0</v>
      </c>
      <c r="B221" s="14">
        <v>45321.0</v>
      </c>
      <c r="C221" s="10" t="s">
        <v>17</v>
      </c>
      <c r="D221" s="10" t="s">
        <v>89</v>
      </c>
      <c r="E221" s="19" t="s">
        <v>89</v>
      </c>
      <c r="F221" s="10" t="s">
        <v>122</v>
      </c>
      <c r="G221" s="10" t="s">
        <v>123</v>
      </c>
      <c r="H221" s="12" t="s">
        <v>124</v>
      </c>
      <c r="I221" s="10" t="s">
        <v>21</v>
      </c>
      <c r="J221" s="10"/>
      <c r="K221" s="10"/>
      <c r="L221" s="10" t="s">
        <v>22</v>
      </c>
      <c r="M221" s="10" t="s">
        <v>22</v>
      </c>
      <c r="N221" s="10"/>
      <c r="O221" s="11"/>
      <c r="P221" s="11"/>
    </row>
    <row r="222" hidden="1">
      <c r="A222" s="13">
        <v>45323.0</v>
      </c>
      <c r="B222" s="14">
        <v>45321.0</v>
      </c>
      <c r="C222" s="10" t="s">
        <v>17</v>
      </c>
      <c r="D222" s="10">
        <v>8.0</v>
      </c>
      <c r="E222" s="16" t="s">
        <v>9</v>
      </c>
      <c r="F222" s="10" t="s">
        <v>125</v>
      </c>
      <c r="G222" s="10" t="s">
        <v>126</v>
      </c>
      <c r="H222" s="12" t="s">
        <v>127</v>
      </c>
      <c r="I222" s="10" t="s">
        <v>52</v>
      </c>
      <c r="J222" s="11"/>
      <c r="K222" s="10"/>
      <c r="L222" s="10" t="s">
        <v>22</v>
      </c>
      <c r="M222" s="10" t="s">
        <v>22</v>
      </c>
      <c r="N222" s="10"/>
      <c r="O222" s="11"/>
      <c r="P222" s="11"/>
    </row>
    <row r="223" hidden="1">
      <c r="A223" s="13">
        <v>45323.0</v>
      </c>
      <c r="B223" s="14">
        <v>45322.0</v>
      </c>
      <c r="C223" s="10" t="s">
        <v>17</v>
      </c>
      <c r="D223" s="10">
        <v>14.0</v>
      </c>
      <c r="E223" s="17" t="s">
        <v>33</v>
      </c>
      <c r="F223" s="10" t="s">
        <v>128</v>
      </c>
      <c r="G223" s="10" t="s">
        <v>129</v>
      </c>
      <c r="H223" s="12" t="s">
        <v>130</v>
      </c>
      <c r="I223" s="10" t="s">
        <v>131</v>
      </c>
      <c r="J223" s="10"/>
      <c r="K223" s="10"/>
      <c r="L223" s="10" t="s">
        <v>22</v>
      </c>
      <c r="M223" s="10" t="s">
        <v>22</v>
      </c>
      <c r="N223" s="10"/>
      <c r="O223" s="11"/>
      <c r="P223" s="11"/>
    </row>
    <row r="224" hidden="1">
      <c r="A224" s="13">
        <v>45323.0</v>
      </c>
      <c r="B224" s="14">
        <v>45322.0</v>
      </c>
      <c r="C224" s="10" t="s">
        <v>17</v>
      </c>
      <c r="D224" s="10" t="s">
        <v>132</v>
      </c>
      <c r="E224" s="17" t="s">
        <v>33</v>
      </c>
      <c r="F224" s="10" t="s">
        <v>133</v>
      </c>
      <c r="G224" s="10" t="s">
        <v>134</v>
      </c>
      <c r="H224" s="12" t="s">
        <v>135</v>
      </c>
      <c r="I224" s="10" t="s">
        <v>21</v>
      </c>
      <c r="J224" s="10"/>
      <c r="K224" s="10"/>
      <c r="L224" s="10" t="s">
        <v>22</v>
      </c>
      <c r="M224" s="10" t="s">
        <v>22</v>
      </c>
      <c r="N224" s="10"/>
      <c r="O224" s="11"/>
      <c r="P224" s="11"/>
    </row>
    <row r="225" hidden="1">
      <c r="A225" s="13">
        <v>45323.0</v>
      </c>
      <c r="B225" s="14">
        <v>45322.0</v>
      </c>
      <c r="C225" s="10" t="s">
        <v>17</v>
      </c>
      <c r="D225" s="10">
        <v>8.0</v>
      </c>
      <c r="E225" s="16" t="s">
        <v>9</v>
      </c>
      <c r="F225" s="10" t="s">
        <v>136</v>
      </c>
      <c r="G225" s="10" t="s">
        <v>137</v>
      </c>
      <c r="H225" s="12" t="s">
        <v>138</v>
      </c>
      <c r="I225" s="10" t="s">
        <v>52</v>
      </c>
      <c r="J225" s="10"/>
      <c r="K225" s="10"/>
      <c r="L225" s="10" t="s">
        <v>22</v>
      </c>
      <c r="M225" s="10" t="s">
        <v>22</v>
      </c>
      <c r="N225" s="10"/>
      <c r="O225" s="11"/>
      <c r="P225" s="11"/>
    </row>
    <row r="226" hidden="1">
      <c r="A226" s="13">
        <v>45323.0</v>
      </c>
      <c r="B226" s="14">
        <v>45322.0</v>
      </c>
      <c r="C226" s="10" t="s">
        <v>17</v>
      </c>
      <c r="D226" s="10">
        <v>8.0</v>
      </c>
      <c r="E226" s="17" t="s">
        <v>33</v>
      </c>
      <c r="F226" s="10" t="s">
        <v>139</v>
      </c>
      <c r="G226" s="10" t="s">
        <v>140</v>
      </c>
      <c r="H226" s="12" t="s">
        <v>141</v>
      </c>
      <c r="I226" s="10" t="s">
        <v>21</v>
      </c>
      <c r="J226" s="10"/>
      <c r="K226" s="10"/>
      <c r="L226" s="10" t="s">
        <v>22</v>
      </c>
      <c r="M226" s="10" t="s">
        <v>22</v>
      </c>
      <c r="N226" s="10"/>
      <c r="O226" s="11"/>
      <c r="P226" s="11"/>
    </row>
    <row r="227" hidden="1">
      <c r="A227" s="13">
        <v>45323.0</v>
      </c>
      <c r="B227" s="14">
        <v>45322.0</v>
      </c>
      <c r="C227" s="10" t="s">
        <v>17</v>
      </c>
      <c r="D227" s="10">
        <v>12.0</v>
      </c>
      <c r="E227" s="17" t="s">
        <v>33</v>
      </c>
      <c r="F227" s="10" t="s">
        <v>142</v>
      </c>
      <c r="G227" s="10" t="s">
        <v>143</v>
      </c>
      <c r="H227" s="12" t="s">
        <v>144</v>
      </c>
      <c r="I227" s="10" t="s">
        <v>60</v>
      </c>
      <c r="J227" s="10"/>
      <c r="K227" s="10"/>
      <c r="L227" s="10" t="s">
        <v>22</v>
      </c>
      <c r="M227" s="10" t="s">
        <v>22</v>
      </c>
      <c r="N227" s="10"/>
      <c r="O227" s="11"/>
      <c r="P227" s="11"/>
    </row>
    <row r="228" hidden="1">
      <c r="A228" s="13"/>
      <c r="B228" s="14"/>
      <c r="C228" s="10"/>
      <c r="D228" s="10"/>
      <c r="E228" s="10"/>
      <c r="F228" s="10"/>
      <c r="G228" s="10"/>
      <c r="H228" s="12"/>
      <c r="I228" s="10"/>
      <c r="J228" s="22"/>
      <c r="K228" s="10"/>
      <c r="L228" s="10"/>
      <c r="M228" s="10"/>
      <c r="N228" s="10"/>
      <c r="O228" s="11"/>
      <c r="P228" s="11"/>
    </row>
    <row r="229" hidden="1">
      <c r="A229" s="13"/>
      <c r="B229" s="14"/>
      <c r="C229" s="10"/>
      <c r="D229" s="10"/>
      <c r="E229" s="10"/>
      <c r="F229" s="10"/>
      <c r="G229" s="10"/>
      <c r="H229" s="12"/>
      <c r="I229" s="10"/>
      <c r="J229" s="11"/>
      <c r="K229" s="10"/>
      <c r="L229" s="10"/>
      <c r="M229" s="10"/>
      <c r="N229" s="10"/>
      <c r="O229" s="11"/>
      <c r="P229" s="11"/>
    </row>
    <row r="230" hidden="1">
      <c r="A230" s="13"/>
      <c r="B230" s="14"/>
      <c r="C230" s="10"/>
      <c r="D230" s="10"/>
      <c r="E230" s="10"/>
      <c r="F230" s="10"/>
      <c r="G230" s="10"/>
      <c r="H230" s="12"/>
      <c r="I230" s="10"/>
      <c r="J230" s="10"/>
      <c r="K230" s="10"/>
      <c r="L230" s="10"/>
      <c r="M230" s="10"/>
      <c r="N230" s="10"/>
      <c r="O230" s="11"/>
      <c r="P230" s="11"/>
    </row>
    <row r="231" hidden="1">
      <c r="A231" s="13"/>
      <c r="B231" s="14"/>
      <c r="C231" s="10"/>
      <c r="D231" s="10"/>
      <c r="E231" s="10"/>
      <c r="F231" s="10"/>
      <c r="G231" s="10"/>
      <c r="H231" s="12"/>
      <c r="I231" s="10"/>
      <c r="J231" s="11"/>
      <c r="K231" s="10"/>
      <c r="L231" s="10"/>
      <c r="M231" s="10"/>
      <c r="N231" s="10"/>
      <c r="O231" s="11"/>
      <c r="P231" s="11"/>
    </row>
    <row r="232" hidden="1">
      <c r="A232" s="13"/>
      <c r="B232" s="14"/>
      <c r="C232" s="10"/>
      <c r="D232" s="10"/>
      <c r="E232" s="10"/>
      <c r="F232" s="10"/>
      <c r="G232" s="10"/>
      <c r="H232" s="12"/>
      <c r="I232" s="10"/>
      <c r="J232" s="11"/>
      <c r="K232" s="10"/>
      <c r="L232" s="10"/>
      <c r="M232" s="10"/>
      <c r="N232" s="10"/>
      <c r="O232" s="11"/>
      <c r="P232" s="11"/>
    </row>
    <row r="233" hidden="1">
      <c r="A233" s="13"/>
      <c r="B233" s="14"/>
      <c r="C233" s="10"/>
      <c r="D233" s="10"/>
      <c r="E233" s="10"/>
      <c r="F233" s="10"/>
      <c r="G233" s="10"/>
      <c r="H233" s="12"/>
      <c r="I233" s="10"/>
      <c r="J233" s="11"/>
      <c r="K233" s="10"/>
      <c r="L233" s="10"/>
      <c r="M233" s="10"/>
      <c r="N233" s="10"/>
      <c r="O233" s="11"/>
      <c r="P233" s="11"/>
    </row>
    <row r="234" hidden="1">
      <c r="A234" s="13"/>
      <c r="B234" s="14"/>
      <c r="C234" s="10"/>
      <c r="D234" s="10"/>
      <c r="E234" s="10"/>
      <c r="F234" s="10"/>
      <c r="G234" s="10"/>
      <c r="H234" s="12"/>
      <c r="I234" s="10"/>
      <c r="J234" s="10"/>
      <c r="K234" s="10"/>
      <c r="L234" s="10"/>
      <c r="M234" s="10"/>
      <c r="N234" s="10"/>
      <c r="O234" s="11"/>
      <c r="P234" s="11"/>
    </row>
    <row r="235" hidden="1">
      <c r="A235" s="13"/>
      <c r="B235" s="14"/>
      <c r="C235" s="10"/>
      <c r="D235" s="10"/>
      <c r="E235" s="10"/>
      <c r="F235" s="10"/>
      <c r="G235" s="10"/>
      <c r="H235" s="12"/>
      <c r="I235" s="10"/>
      <c r="J235" s="10"/>
      <c r="K235" s="20"/>
      <c r="L235" s="10"/>
      <c r="M235" s="10"/>
      <c r="N235" s="10"/>
      <c r="O235" s="11"/>
      <c r="P235" s="11"/>
    </row>
    <row r="236" hidden="1">
      <c r="A236" s="13"/>
      <c r="B236" s="14"/>
      <c r="C236" s="10"/>
      <c r="D236" s="10"/>
      <c r="E236" s="10"/>
      <c r="F236" s="10"/>
      <c r="G236" s="10"/>
      <c r="H236" s="12"/>
      <c r="I236" s="10"/>
      <c r="J236" s="10"/>
      <c r="K236" s="10"/>
      <c r="L236" s="10"/>
      <c r="M236" s="10"/>
      <c r="N236" s="10"/>
      <c r="O236" s="11"/>
      <c r="P236" s="11"/>
    </row>
    <row r="237" hidden="1">
      <c r="A237" s="13"/>
      <c r="B237" s="14"/>
      <c r="C237" s="10"/>
      <c r="D237" s="10"/>
      <c r="E237" s="10"/>
      <c r="F237" s="10"/>
      <c r="G237" s="10"/>
      <c r="H237" s="12"/>
      <c r="I237" s="10"/>
      <c r="J237" s="11"/>
      <c r="K237" s="10"/>
      <c r="L237" s="10"/>
      <c r="M237" s="10"/>
      <c r="N237" s="10"/>
      <c r="O237" s="11"/>
      <c r="P237" s="11"/>
    </row>
    <row r="238" hidden="1">
      <c r="A238" s="13"/>
      <c r="B238" s="14"/>
      <c r="C238" s="10"/>
      <c r="D238" s="10"/>
      <c r="E238" s="10"/>
      <c r="F238" s="10"/>
      <c r="G238" s="10"/>
      <c r="H238" s="12"/>
      <c r="I238" s="10"/>
      <c r="J238" s="11"/>
      <c r="K238" s="22"/>
      <c r="L238" s="10"/>
      <c r="M238" s="10"/>
      <c r="N238" s="10"/>
      <c r="O238" s="11"/>
      <c r="P238" s="11"/>
    </row>
    <row r="239" hidden="1">
      <c r="A239" s="13"/>
      <c r="B239" s="14"/>
      <c r="C239" s="10"/>
      <c r="D239" s="10"/>
      <c r="E239" s="10"/>
      <c r="F239" s="10"/>
      <c r="G239" s="10"/>
      <c r="H239" s="12"/>
      <c r="I239" s="10"/>
      <c r="J239" s="10"/>
      <c r="K239" s="10"/>
      <c r="L239" s="10"/>
      <c r="M239" s="10"/>
      <c r="N239" s="10"/>
      <c r="O239" s="11"/>
      <c r="P239" s="11"/>
    </row>
    <row r="240" hidden="1">
      <c r="A240" s="13"/>
      <c r="B240" s="14"/>
      <c r="C240" s="10"/>
      <c r="D240" s="10"/>
      <c r="E240" s="10"/>
      <c r="F240" s="10"/>
      <c r="G240" s="10"/>
      <c r="H240" s="12"/>
      <c r="I240" s="10"/>
      <c r="J240" s="20"/>
      <c r="K240" s="10"/>
      <c r="L240" s="10"/>
      <c r="M240" s="10"/>
      <c r="N240" s="10"/>
      <c r="O240" s="11"/>
      <c r="P240" s="11"/>
    </row>
    <row r="241" hidden="1">
      <c r="A241" s="13"/>
      <c r="B241" s="14"/>
      <c r="C241" s="10"/>
      <c r="D241" s="10"/>
      <c r="E241" s="10"/>
      <c r="F241" s="10"/>
      <c r="G241" s="10"/>
      <c r="H241" s="12"/>
      <c r="I241" s="10"/>
      <c r="J241" s="11"/>
      <c r="K241" s="10"/>
      <c r="L241" s="10"/>
      <c r="M241" s="10"/>
      <c r="N241" s="10"/>
      <c r="O241" s="11"/>
      <c r="P241" s="11"/>
    </row>
    <row r="242" hidden="1">
      <c r="A242" s="13"/>
      <c r="B242" s="14"/>
      <c r="C242" s="10"/>
      <c r="D242" s="10"/>
      <c r="E242" s="10"/>
      <c r="F242" s="10"/>
      <c r="G242" s="10"/>
      <c r="H242" s="12"/>
      <c r="I242" s="10"/>
      <c r="J242" s="10"/>
      <c r="K242" s="10"/>
      <c r="L242" s="10"/>
      <c r="M242" s="10"/>
      <c r="N242" s="10"/>
      <c r="O242" s="11"/>
      <c r="P242" s="11"/>
    </row>
    <row r="243" hidden="1">
      <c r="A243" s="13"/>
      <c r="B243" s="14"/>
      <c r="C243" s="10"/>
      <c r="D243" s="10"/>
      <c r="E243" s="10"/>
      <c r="F243" s="10"/>
      <c r="G243" s="10"/>
      <c r="H243" s="12"/>
      <c r="I243" s="10"/>
      <c r="J243" s="11"/>
      <c r="K243" s="10"/>
      <c r="L243" s="10"/>
      <c r="M243" s="10"/>
      <c r="N243" s="10"/>
      <c r="O243" s="11"/>
      <c r="P243" s="11"/>
    </row>
    <row r="244" hidden="1">
      <c r="A244" s="13"/>
      <c r="B244" s="14"/>
      <c r="C244" s="10"/>
      <c r="D244" s="10"/>
      <c r="E244" s="10"/>
      <c r="F244" s="10"/>
      <c r="G244" s="10"/>
      <c r="H244" s="12"/>
      <c r="I244" s="10"/>
      <c r="J244" s="10"/>
      <c r="K244" s="10"/>
      <c r="L244" s="10"/>
      <c r="M244" s="10"/>
      <c r="N244" s="10"/>
      <c r="O244" s="11"/>
      <c r="P244" s="11"/>
    </row>
    <row r="245" hidden="1">
      <c r="A245" s="13"/>
      <c r="B245" s="14"/>
      <c r="C245" s="10"/>
      <c r="D245" s="10"/>
      <c r="E245" s="10"/>
      <c r="F245" s="10"/>
      <c r="G245" s="10"/>
      <c r="H245" s="12"/>
      <c r="I245" s="10"/>
      <c r="J245" s="11"/>
      <c r="K245" s="10"/>
      <c r="L245" s="10"/>
      <c r="M245" s="10"/>
      <c r="N245" s="10"/>
      <c r="O245" s="11"/>
      <c r="P245" s="11"/>
    </row>
    <row r="246" hidden="1">
      <c r="A246" s="13"/>
      <c r="B246" s="14"/>
      <c r="C246" s="10"/>
      <c r="D246" s="10"/>
      <c r="E246" s="10"/>
      <c r="F246" s="10"/>
      <c r="G246" s="10"/>
      <c r="H246" s="12"/>
      <c r="I246" s="10"/>
      <c r="J246" s="10"/>
      <c r="K246" s="10"/>
      <c r="L246" s="10"/>
      <c r="M246" s="10"/>
      <c r="N246" s="10"/>
      <c r="O246" s="11"/>
      <c r="P246" s="11"/>
    </row>
    <row r="247" hidden="1">
      <c r="A247" s="13"/>
      <c r="B247" s="14"/>
      <c r="C247" s="10"/>
      <c r="D247" s="10"/>
      <c r="E247" s="10"/>
      <c r="F247" s="10"/>
      <c r="G247" s="10"/>
      <c r="H247" s="12"/>
      <c r="I247" s="10"/>
      <c r="J247" s="10"/>
      <c r="K247" s="11"/>
      <c r="L247" s="10"/>
      <c r="M247" s="10"/>
      <c r="N247" s="10"/>
      <c r="O247" s="11"/>
      <c r="P247" s="11"/>
    </row>
    <row r="248" hidden="1">
      <c r="A248" s="13"/>
      <c r="B248" s="14"/>
      <c r="C248" s="10"/>
      <c r="D248" s="10"/>
      <c r="E248" s="10"/>
      <c r="F248" s="10"/>
      <c r="G248" s="10"/>
      <c r="H248" s="12"/>
      <c r="I248" s="10"/>
      <c r="J248" s="10"/>
      <c r="K248" s="11"/>
      <c r="L248" s="10"/>
      <c r="M248" s="10"/>
      <c r="N248" s="10"/>
      <c r="O248" s="11"/>
      <c r="P248" s="11"/>
    </row>
    <row r="249" hidden="1">
      <c r="A249" s="13"/>
      <c r="B249" s="14"/>
      <c r="C249" s="10"/>
      <c r="D249" s="10"/>
      <c r="E249" s="10"/>
      <c r="F249" s="10"/>
      <c r="G249" s="10"/>
      <c r="H249" s="12"/>
      <c r="I249" s="10"/>
      <c r="J249" s="11"/>
      <c r="K249" s="10"/>
      <c r="L249" s="10"/>
      <c r="M249" s="10"/>
      <c r="N249" s="10"/>
      <c r="O249" s="11"/>
      <c r="P249" s="11"/>
    </row>
    <row r="250" hidden="1">
      <c r="A250" s="13">
        <v>45324.0</v>
      </c>
      <c r="B250" s="14">
        <v>45321.0</v>
      </c>
      <c r="C250" s="10" t="s">
        <v>17</v>
      </c>
      <c r="D250" s="10" t="s">
        <v>89</v>
      </c>
      <c r="E250" s="19" t="s">
        <v>89</v>
      </c>
      <c r="F250" s="10" t="s">
        <v>145</v>
      </c>
      <c r="G250" s="10" t="s">
        <v>123</v>
      </c>
      <c r="H250" s="12"/>
      <c r="I250" s="10" t="s">
        <v>21</v>
      </c>
      <c r="J250" s="10"/>
      <c r="K250" s="10"/>
      <c r="L250" s="10" t="s">
        <v>22</v>
      </c>
      <c r="M250" s="10" t="s">
        <v>22</v>
      </c>
      <c r="N250" s="10"/>
      <c r="O250" s="11"/>
      <c r="P250" s="11"/>
    </row>
    <row r="251" hidden="1">
      <c r="A251" s="13"/>
      <c r="B251" s="14"/>
      <c r="C251" s="10"/>
      <c r="D251" s="10"/>
      <c r="E251" s="10"/>
      <c r="F251" s="10"/>
      <c r="G251" s="10"/>
      <c r="H251" s="12"/>
      <c r="I251" s="10"/>
      <c r="J251" s="10"/>
      <c r="K251" s="10"/>
      <c r="L251" s="10"/>
      <c r="M251" s="10"/>
      <c r="N251" s="10"/>
      <c r="O251" s="11"/>
      <c r="P251" s="11"/>
    </row>
    <row r="252" hidden="1">
      <c r="A252" s="13"/>
      <c r="B252" s="14"/>
      <c r="C252" s="10"/>
      <c r="D252" s="10"/>
      <c r="E252" s="10"/>
      <c r="F252" s="10"/>
      <c r="G252" s="10"/>
      <c r="H252" s="12"/>
      <c r="I252" s="10"/>
      <c r="J252" s="11"/>
      <c r="K252" s="10"/>
      <c r="L252" s="10"/>
      <c r="M252" s="10"/>
      <c r="N252" s="10"/>
      <c r="O252" s="10"/>
      <c r="P252" s="11"/>
    </row>
    <row r="253" hidden="1">
      <c r="A253" s="13"/>
      <c r="B253" s="14"/>
      <c r="C253" s="10"/>
      <c r="D253" s="10"/>
      <c r="E253" s="10"/>
      <c r="F253" s="10"/>
      <c r="G253" s="10"/>
      <c r="H253" s="12"/>
      <c r="I253" s="10"/>
      <c r="J253" s="10"/>
      <c r="K253" s="20"/>
      <c r="L253" s="10"/>
      <c r="M253" s="10"/>
      <c r="N253" s="10"/>
      <c r="O253" s="11"/>
      <c r="P253" s="11"/>
    </row>
    <row r="254" hidden="1">
      <c r="A254" s="13"/>
      <c r="B254" s="14"/>
      <c r="C254" s="10"/>
      <c r="D254" s="10"/>
      <c r="E254" s="10"/>
      <c r="F254" s="10"/>
      <c r="G254" s="10"/>
      <c r="H254" s="12"/>
      <c r="I254" s="10"/>
      <c r="J254" s="10"/>
      <c r="K254" s="10"/>
      <c r="L254" s="10"/>
      <c r="M254" s="10"/>
      <c r="N254" s="10"/>
      <c r="O254" s="11"/>
      <c r="P254" s="11"/>
    </row>
    <row r="255" hidden="1">
      <c r="A255" s="13"/>
      <c r="B255" s="14"/>
      <c r="C255" s="10"/>
      <c r="D255" s="10"/>
      <c r="E255" s="10"/>
      <c r="F255" s="10"/>
      <c r="G255" s="10"/>
      <c r="H255" s="12"/>
      <c r="I255" s="10"/>
      <c r="J255" s="10"/>
      <c r="K255" s="10"/>
      <c r="L255" s="10"/>
      <c r="M255" s="10"/>
      <c r="N255" s="10"/>
      <c r="O255" s="11"/>
      <c r="P255" s="11"/>
    </row>
    <row r="256" hidden="1">
      <c r="A256" s="13"/>
      <c r="B256" s="14"/>
      <c r="C256" s="10"/>
      <c r="D256" s="10"/>
      <c r="E256" s="10"/>
      <c r="F256" s="10"/>
      <c r="G256" s="10"/>
      <c r="H256" s="12"/>
      <c r="I256" s="10"/>
      <c r="J256" s="22"/>
      <c r="K256" s="10"/>
      <c r="L256" s="10"/>
      <c r="M256" s="10"/>
      <c r="N256" s="10"/>
      <c r="O256" s="11"/>
      <c r="P256" s="11"/>
    </row>
    <row r="257" hidden="1">
      <c r="A257" s="13"/>
      <c r="B257" s="14"/>
      <c r="C257" s="10"/>
      <c r="D257" s="10"/>
      <c r="E257" s="10"/>
      <c r="F257" s="10"/>
      <c r="G257" s="10"/>
      <c r="H257" s="12"/>
      <c r="I257" s="10"/>
      <c r="J257" s="11"/>
      <c r="K257" s="10"/>
      <c r="L257" s="10"/>
      <c r="M257" s="10"/>
      <c r="N257" s="10"/>
      <c r="O257" s="11"/>
      <c r="P257" s="11"/>
    </row>
    <row r="258" hidden="1">
      <c r="A258" s="13"/>
      <c r="B258" s="14"/>
      <c r="C258" s="10"/>
      <c r="D258" s="10"/>
      <c r="E258" s="10"/>
      <c r="F258" s="10"/>
      <c r="G258" s="10"/>
      <c r="H258" s="12"/>
      <c r="I258" s="10"/>
      <c r="J258" s="10"/>
      <c r="K258" s="10"/>
      <c r="L258" s="10"/>
      <c r="M258" s="10"/>
      <c r="N258" s="10"/>
      <c r="O258" s="11"/>
      <c r="P258" s="11"/>
    </row>
    <row r="259" hidden="1">
      <c r="A259" s="13"/>
      <c r="B259" s="14"/>
      <c r="C259" s="10"/>
      <c r="D259" s="10"/>
      <c r="E259" s="10"/>
      <c r="F259" s="10"/>
      <c r="G259" s="10"/>
      <c r="H259" s="12"/>
      <c r="I259" s="10"/>
      <c r="J259" s="11"/>
      <c r="K259" s="10"/>
      <c r="L259" s="10"/>
      <c r="M259" s="10"/>
      <c r="N259" s="10"/>
      <c r="O259" s="10"/>
      <c r="P259" s="11"/>
    </row>
    <row r="260" hidden="1">
      <c r="A260" s="13"/>
      <c r="B260" s="14"/>
      <c r="C260" s="10"/>
      <c r="D260" s="10"/>
      <c r="E260" s="10"/>
      <c r="F260" s="10"/>
      <c r="G260" s="10"/>
      <c r="H260" s="12"/>
      <c r="I260" s="10"/>
      <c r="J260" s="10"/>
      <c r="K260" s="10"/>
      <c r="L260" s="10"/>
      <c r="M260" s="10"/>
      <c r="N260" s="10"/>
      <c r="O260" s="10"/>
      <c r="P260" s="11"/>
    </row>
    <row r="261" hidden="1">
      <c r="A261" s="13"/>
      <c r="B261" s="14"/>
      <c r="C261" s="10"/>
      <c r="D261" s="10"/>
      <c r="E261" s="10"/>
      <c r="F261" s="10"/>
      <c r="G261" s="10"/>
      <c r="H261" s="12"/>
      <c r="I261" s="10"/>
      <c r="J261" s="10"/>
      <c r="K261" s="10"/>
      <c r="L261" s="10"/>
      <c r="M261" s="10"/>
      <c r="N261" s="10"/>
      <c r="O261" s="10"/>
      <c r="P261" s="11"/>
    </row>
    <row r="262" hidden="1">
      <c r="A262" s="13"/>
      <c r="B262" s="14"/>
      <c r="C262" s="10"/>
      <c r="D262" s="10"/>
      <c r="E262" s="10"/>
      <c r="F262" s="10"/>
      <c r="G262" s="10"/>
      <c r="H262" s="12"/>
      <c r="I262" s="10"/>
      <c r="J262" s="10"/>
      <c r="K262" s="10"/>
      <c r="L262" s="10"/>
      <c r="M262" s="10"/>
      <c r="N262" s="10"/>
      <c r="O262" s="10"/>
      <c r="P262" s="11"/>
    </row>
    <row r="263" hidden="1">
      <c r="A263" s="13"/>
      <c r="B263" s="14"/>
      <c r="C263" s="10"/>
      <c r="D263" s="10"/>
      <c r="E263" s="10"/>
      <c r="F263" s="10"/>
      <c r="G263" s="10"/>
      <c r="H263" s="12"/>
      <c r="I263" s="10"/>
      <c r="J263" s="10"/>
      <c r="K263" s="10"/>
      <c r="L263" s="10"/>
      <c r="M263" s="10"/>
      <c r="N263" s="10"/>
      <c r="O263" s="11"/>
      <c r="P263" s="11"/>
    </row>
    <row r="264" hidden="1">
      <c r="A264" s="13"/>
      <c r="B264" s="14"/>
      <c r="C264" s="10"/>
      <c r="D264" s="10"/>
      <c r="E264" s="10"/>
      <c r="F264" s="10"/>
      <c r="G264" s="10"/>
      <c r="H264" s="12"/>
      <c r="I264" s="10"/>
      <c r="J264" s="10"/>
      <c r="K264" s="10"/>
      <c r="L264" s="10"/>
      <c r="M264" s="10"/>
      <c r="N264" s="10"/>
      <c r="O264" s="10"/>
      <c r="P264" s="11"/>
    </row>
    <row r="265" hidden="1">
      <c r="A265" s="13"/>
      <c r="B265" s="14"/>
      <c r="C265" s="10"/>
      <c r="D265" s="10"/>
      <c r="E265" s="10"/>
      <c r="F265" s="10"/>
      <c r="G265" s="10"/>
      <c r="H265" s="12"/>
      <c r="I265" s="10"/>
      <c r="J265" s="11"/>
      <c r="K265" s="10"/>
      <c r="L265" s="10"/>
      <c r="M265" s="10"/>
      <c r="N265" s="10"/>
      <c r="O265" s="10"/>
      <c r="P265" s="11"/>
    </row>
    <row r="266" hidden="1">
      <c r="A266" s="13"/>
      <c r="B266" s="14"/>
      <c r="C266" s="10"/>
      <c r="D266" s="10"/>
      <c r="E266" s="10"/>
      <c r="F266" s="10"/>
      <c r="G266" s="10"/>
      <c r="H266" s="12"/>
      <c r="I266" s="10"/>
      <c r="J266" s="11"/>
      <c r="K266" s="10"/>
      <c r="L266" s="10"/>
      <c r="M266" s="10"/>
      <c r="N266" s="10"/>
      <c r="O266" s="11"/>
      <c r="P266" s="11"/>
    </row>
    <row r="267" hidden="1">
      <c r="A267" s="13"/>
      <c r="B267" s="14"/>
      <c r="C267" s="10"/>
      <c r="D267" s="10"/>
      <c r="E267" s="10"/>
      <c r="F267" s="10"/>
      <c r="G267" s="10"/>
      <c r="H267" s="12"/>
      <c r="I267" s="10"/>
      <c r="J267" s="11"/>
      <c r="K267" s="10"/>
      <c r="L267" s="10"/>
      <c r="M267" s="10"/>
      <c r="N267" s="10"/>
      <c r="O267" s="11"/>
      <c r="P267" s="11"/>
    </row>
    <row r="268" hidden="1">
      <c r="A268" s="13"/>
      <c r="B268" s="14"/>
      <c r="C268" s="10"/>
      <c r="D268" s="10"/>
      <c r="E268" s="10"/>
      <c r="F268" s="10"/>
      <c r="G268" s="10"/>
      <c r="H268" s="12"/>
      <c r="I268" s="10"/>
      <c r="J268" s="10"/>
      <c r="K268" s="10"/>
      <c r="L268" s="10"/>
      <c r="M268" s="10"/>
      <c r="N268" s="10"/>
      <c r="O268" s="11"/>
      <c r="P268" s="11"/>
    </row>
    <row r="269" hidden="1">
      <c r="A269" s="13"/>
      <c r="B269" s="14"/>
      <c r="C269" s="10"/>
      <c r="D269" s="10"/>
      <c r="E269" s="10"/>
      <c r="F269" s="10"/>
      <c r="G269" s="10"/>
      <c r="H269" s="12"/>
      <c r="I269" s="10"/>
      <c r="J269" s="20"/>
      <c r="K269" s="10"/>
      <c r="L269" s="10"/>
      <c r="M269" s="10"/>
      <c r="N269" s="10"/>
      <c r="O269" s="11"/>
      <c r="P269" s="11"/>
    </row>
    <row r="270" hidden="1">
      <c r="A270" s="13"/>
      <c r="B270" s="14"/>
      <c r="C270" s="10"/>
      <c r="D270" s="10"/>
      <c r="E270" s="10"/>
      <c r="F270" s="10"/>
      <c r="G270" s="10"/>
      <c r="H270" s="12"/>
      <c r="I270" s="10"/>
      <c r="J270" s="10"/>
      <c r="K270" s="10"/>
      <c r="L270" s="10"/>
      <c r="M270" s="10"/>
      <c r="N270" s="10"/>
      <c r="O270" s="10"/>
      <c r="P270" s="11"/>
    </row>
    <row r="271" hidden="1">
      <c r="A271" s="13"/>
      <c r="B271" s="14"/>
      <c r="C271" s="10"/>
      <c r="D271" s="10"/>
      <c r="E271" s="10"/>
      <c r="F271" s="10"/>
      <c r="G271" s="10"/>
      <c r="H271" s="12"/>
      <c r="I271" s="10"/>
      <c r="J271" s="10"/>
      <c r="K271" s="10"/>
      <c r="L271" s="10"/>
      <c r="M271" s="10"/>
      <c r="N271" s="10"/>
      <c r="O271" s="11"/>
      <c r="P271" s="11"/>
    </row>
    <row r="272" hidden="1">
      <c r="A272" s="13"/>
      <c r="B272" s="14"/>
      <c r="C272" s="10"/>
      <c r="D272" s="10"/>
      <c r="E272" s="10"/>
      <c r="F272" s="10"/>
      <c r="G272" s="10"/>
      <c r="H272" s="12"/>
      <c r="I272" s="10"/>
      <c r="J272" s="11"/>
      <c r="K272" s="10"/>
      <c r="L272" s="10"/>
      <c r="M272" s="10"/>
      <c r="N272" s="10"/>
      <c r="O272" s="11"/>
      <c r="P272" s="11"/>
    </row>
    <row r="273" hidden="1">
      <c r="A273" s="13">
        <v>45327.0</v>
      </c>
      <c r="B273" s="14">
        <v>45327.0</v>
      </c>
      <c r="C273" s="10" t="s">
        <v>17</v>
      </c>
      <c r="D273" s="10">
        <v>4.0</v>
      </c>
      <c r="E273" s="17" t="s">
        <v>33</v>
      </c>
      <c r="F273" s="10" t="s">
        <v>146</v>
      </c>
      <c r="G273" s="10" t="s">
        <v>147</v>
      </c>
      <c r="H273" s="12" t="s">
        <v>148</v>
      </c>
      <c r="I273" s="10" t="s">
        <v>52</v>
      </c>
      <c r="J273" s="10"/>
      <c r="K273" s="10"/>
      <c r="L273" s="10" t="s">
        <v>22</v>
      </c>
      <c r="M273" s="10" t="s">
        <v>22</v>
      </c>
      <c r="N273" s="10"/>
      <c r="O273" s="10"/>
      <c r="P273" s="11"/>
    </row>
    <row r="274" hidden="1">
      <c r="A274" s="13">
        <v>45327.0</v>
      </c>
      <c r="B274" s="14">
        <v>45327.0</v>
      </c>
      <c r="C274" s="10" t="s">
        <v>17</v>
      </c>
      <c r="D274" s="10">
        <v>8.0</v>
      </c>
      <c r="E274" s="16" t="s">
        <v>9</v>
      </c>
      <c r="F274" s="10" t="s">
        <v>149</v>
      </c>
      <c r="G274" s="10" t="s">
        <v>150</v>
      </c>
      <c r="H274" s="12"/>
      <c r="I274" s="10" t="s">
        <v>21</v>
      </c>
      <c r="J274" s="11"/>
      <c r="K274" s="10"/>
      <c r="L274" s="10" t="s">
        <v>22</v>
      </c>
      <c r="M274" s="10" t="s">
        <v>22</v>
      </c>
      <c r="N274" s="10"/>
      <c r="O274" s="11"/>
      <c r="P274" s="11"/>
    </row>
    <row r="275" hidden="1">
      <c r="A275" s="13">
        <v>45327.0</v>
      </c>
      <c r="B275" s="14">
        <v>45327.0</v>
      </c>
      <c r="C275" s="10" t="s">
        <v>17</v>
      </c>
      <c r="D275" s="10">
        <v>8.0</v>
      </c>
      <c r="E275" s="17" t="s">
        <v>33</v>
      </c>
      <c r="F275" s="10" t="s">
        <v>151</v>
      </c>
      <c r="G275" s="10" t="s">
        <v>152</v>
      </c>
      <c r="H275" s="12" t="s">
        <v>153</v>
      </c>
      <c r="I275" s="10" t="s">
        <v>52</v>
      </c>
      <c r="J275" s="10"/>
      <c r="K275" s="10"/>
      <c r="L275" s="10" t="s">
        <v>22</v>
      </c>
      <c r="M275" s="10" t="s">
        <v>22</v>
      </c>
      <c r="N275" s="10"/>
      <c r="O275" s="10"/>
      <c r="P275" s="11"/>
    </row>
    <row r="276" hidden="1">
      <c r="A276" s="13">
        <v>45327.0</v>
      </c>
      <c r="B276" s="14">
        <v>45327.0</v>
      </c>
      <c r="C276" s="10" t="s">
        <v>17</v>
      </c>
      <c r="D276" s="10">
        <v>8.0</v>
      </c>
      <c r="E276" s="16" t="s">
        <v>9</v>
      </c>
      <c r="F276" s="10" t="s">
        <v>154</v>
      </c>
      <c r="G276" s="10" t="s">
        <v>155</v>
      </c>
      <c r="H276" s="12" t="s">
        <v>156</v>
      </c>
      <c r="I276" s="10" t="s">
        <v>60</v>
      </c>
      <c r="J276" s="10"/>
      <c r="K276" s="11"/>
      <c r="L276" s="10" t="s">
        <v>22</v>
      </c>
      <c r="M276" s="10" t="s">
        <v>22</v>
      </c>
      <c r="N276" s="10"/>
      <c r="O276" s="10"/>
      <c r="P276" s="11"/>
    </row>
    <row r="277" hidden="1">
      <c r="A277" s="13">
        <v>45327.0</v>
      </c>
      <c r="B277" s="14">
        <v>45327.0</v>
      </c>
      <c r="C277" s="10" t="s">
        <v>17</v>
      </c>
      <c r="D277" s="10">
        <v>8.0</v>
      </c>
      <c r="E277" s="17" t="s">
        <v>33</v>
      </c>
      <c r="F277" s="10" t="s">
        <v>157</v>
      </c>
      <c r="G277" s="10" t="s">
        <v>158</v>
      </c>
      <c r="H277" s="12" t="s">
        <v>159</v>
      </c>
      <c r="I277" s="10" t="s">
        <v>52</v>
      </c>
      <c r="J277" s="10"/>
      <c r="K277" s="22"/>
      <c r="L277" s="10" t="s">
        <v>22</v>
      </c>
      <c r="M277" s="10" t="s">
        <v>22</v>
      </c>
      <c r="N277" s="10"/>
      <c r="O277" s="10"/>
      <c r="P277" s="11"/>
    </row>
    <row r="278" hidden="1">
      <c r="A278" s="13">
        <v>45327.0</v>
      </c>
      <c r="B278" s="14">
        <v>45327.0</v>
      </c>
      <c r="C278" s="10" t="s">
        <v>17</v>
      </c>
      <c r="D278" s="10">
        <v>8.0</v>
      </c>
      <c r="E278" s="17" t="s">
        <v>33</v>
      </c>
      <c r="F278" s="10" t="s">
        <v>160</v>
      </c>
      <c r="G278" s="10" t="s">
        <v>94</v>
      </c>
      <c r="H278" s="12" t="s">
        <v>161</v>
      </c>
      <c r="I278" s="10" t="s">
        <v>60</v>
      </c>
      <c r="J278" s="10"/>
      <c r="K278" s="10"/>
      <c r="L278" s="10" t="s">
        <v>22</v>
      </c>
      <c r="M278" s="10" t="s">
        <v>22</v>
      </c>
      <c r="N278" s="10"/>
      <c r="O278" s="11"/>
      <c r="P278" s="11"/>
    </row>
    <row r="279" hidden="1">
      <c r="A279" s="13">
        <v>45327.0</v>
      </c>
      <c r="B279" s="14">
        <v>45327.0</v>
      </c>
      <c r="C279" s="10" t="s">
        <v>17</v>
      </c>
      <c r="D279" s="10">
        <v>8.0</v>
      </c>
      <c r="E279" s="17" t="s">
        <v>33</v>
      </c>
      <c r="F279" s="10" t="s">
        <v>162</v>
      </c>
      <c r="G279" s="10" t="s">
        <v>163</v>
      </c>
      <c r="H279" s="12" t="s">
        <v>164</v>
      </c>
      <c r="I279" s="10" t="s">
        <v>60</v>
      </c>
      <c r="J279" s="10"/>
      <c r="K279" s="10"/>
      <c r="L279" s="10" t="s">
        <v>22</v>
      </c>
      <c r="M279" s="10" t="s">
        <v>22</v>
      </c>
      <c r="N279" s="10"/>
      <c r="O279" s="10"/>
      <c r="P279" s="11"/>
    </row>
    <row r="280" hidden="1">
      <c r="A280" s="13"/>
      <c r="B280" s="14"/>
      <c r="C280" s="10"/>
      <c r="D280" s="10"/>
      <c r="E280" s="10"/>
      <c r="F280" s="10"/>
      <c r="G280" s="10"/>
      <c r="H280" s="12"/>
      <c r="I280" s="10"/>
      <c r="J280" s="10"/>
      <c r="K280" s="10"/>
      <c r="L280" s="10"/>
      <c r="M280" s="10"/>
      <c r="N280" s="10"/>
      <c r="O280" s="11"/>
      <c r="P280" s="11"/>
    </row>
    <row r="281" hidden="1">
      <c r="A281" s="13"/>
      <c r="B281" s="14"/>
      <c r="C281" s="10"/>
      <c r="D281" s="10"/>
      <c r="E281" s="10"/>
      <c r="F281" s="10"/>
      <c r="G281" s="10"/>
      <c r="H281" s="12"/>
      <c r="I281" s="10"/>
      <c r="J281" s="10"/>
      <c r="K281" s="10"/>
      <c r="L281" s="10"/>
      <c r="M281" s="10"/>
      <c r="N281" s="10"/>
      <c r="O281" s="11"/>
      <c r="P281" s="11"/>
    </row>
    <row r="282" hidden="1">
      <c r="A282" s="13"/>
      <c r="B282" s="14"/>
      <c r="C282" s="10"/>
      <c r="D282" s="10"/>
      <c r="E282" s="10"/>
      <c r="F282" s="10"/>
      <c r="G282" s="10"/>
      <c r="H282" s="12"/>
      <c r="I282" s="10"/>
      <c r="J282" s="11"/>
      <c r="K282" s="10"/>
      <c r="L282" s="10"/>
      <c r="M282" s="10"/>
      <c r="N282" s="10"/>
      <c r="O282" s="10"/>
      <c r="P282" s="11"/>
    </row>
    <row r="283" hidden="1">
      <c r="A283" s="13"/>
      <c r="B283" s="14"/>
      <c r="C283" s="10"/>
      <c r="D283" s="10"/>
      <c r="E283" s="10"/>
      <c r="F283" s="10"/>
      <c r="G283" s="10"/>
      <c r="H283" s="12"/>
      <c r="I283" s="10"/>
      <c r="J283" s="10"/>
      <c r="K283" s="10"/>
      <c r="L283" s="10"/>
      <c r="M283" s="10"/>
      <c r="N283" s="10"/>
      <c r="O283" s="11"/>
      <c r="P283" s="11"/>
    </row>
    <row r="284" hidden="1">
      <c r="A284" s="13"/>
      <c r="B284" s="14"/>
      <c r="C284" s="10"/>
      <c r="D284" s="10"/>
      <c r="E284" s="10"/>
      <c r="F284" s="10"/>
      <c r="G284" s="10"/>
      <c r="H284" s="12"/>
      <c r="I284" s="10"/>
      <c r="J284" s="10"/>
      <c r="K284" s="10"/>
      <c r="L284" s="10"/>
      <c r="M284" s="10"/>
      <c r="N284" s="10"/>
      <c r="O284" s="11"/>
      <c r="P284" s="11"/>
    </row>
    <row r="285" hidden="1">
      <c r="A285" s="13"/>
      <c r="B285" s="14"/>
      <c r="C285" s="10"/>
      <c r="D285" s="10"/>
      <c r="E285" s="10"/>
      <c r="F285" s="10"/>
      <c r="G285" s="10"/>
      <c r="H285" s="12"/>
      <c r="I285" s="10"/>
      <c r="J285" s="10"/>
      <c r="K285" s="10"/>
      <c r="L285" s="10"/>
      <c r="M285" s="10"/>
      <c r="N285" s="10"/>
      <c r="O285" s="10"/>
      <c r="P285" s="11"/>
    </row>
    <row r="286" hidden="1">
      <c r="A286" s="13"/>
      <c r="B286" s="14"/>
      <c r="C286" s="10"/>
      <c r="D286" s="10"/>
      <c r="E286" s="10"/>
      <c r="F286" s="10"/>
      <c r="G286" s="10"/>
      <c r="H286" s="12"/>
      <c r="I286" s="10"/>
      <c r="J286" s="22"/>
      <c r="K286" s="10"/>
      <c r="L286" s="10"/>
      <c r="M286" s="10"/>
      <c r="N286" s="10"/>
      <c r="O286" s="10"/>
      <c r="P286" s="11"/>
    </row>
    <row r="287" hidden="1">
      <c r="A287" s="13"/>
      <c r="B287" s="14"/>
      <c r="C287" s="10"/>
      <c r="D287" s="10"/>
      <c r="E287" s="10"/>
      <c r="F287" s="10"/>
      <c r="G287" s="10"/>
      <c r="H287" s="12"/>
      <c r="I287" s="10"/>
      <c r="J287" s="11"/>
      <c r="K287" s="10"/>
      <c r="L287" s="10"/>
      <c r="M287" s="10"/>
      <c r="N287" s="10"/>
      <c r="O287" s="10"/>
      <c r="P287" s="11"/>
    </row>
    <row r="288" hidden="1">
      <c r="A288" s="13"/>
      <c r="B288" s="14"/>
      <c r="C288" s="10"/>
      <c r="D288" s="10"/>
      <c r="E288" s="10"/>
      <c r="F288" s="10"/>
      <c r="G288" s="10"/>
      <c r="H288" s="12"/>
      <c r="I288" s="10"/>
      <c r="J288" s="10"/>
      <c r="K288" s="10"/>
      <c r="L288" s="10"/>
      <c r="M288" s="10"/>
      <c r="N288" s="10"/>
      <c r="O288" s="10"/>
      <c r="P288" s="11"/>
    </row>
    <row r="289" hidden="1">
      <c r="A289" s="13"/>
      <c r="B289" s="14"/>
      <c r="C289" s="10"/>
      <c r="D289" s="10"/>
      <c r="E289" s="10"/>
      <c r="F289" s="10"/>
      <c r="G289" s="10"/>
      <c r="H289" s="12"/>
      <c r="I289" s="10"/>
      <c r="J289" s="10"/>
      <c r="K289" s="10"/>
      <c r="L289" s="10"/>
      <c r="M289" s="10"/>
      <c r="N289" s="10"/>
      <c r="O289" s="11"/>
      <c r="P289" s="11"/>
    </row>
    <row r="290" hidden="1">
      <c r="A290" s="13"/>
      <c r="B290" s="14"/>
      <c r="C290" s="10"/>
      <c r="D290" s="10"/>
      <c r="E290" s="10"/>
      <c r="F290" s="10"/>
      <c r="G290" s="10"/>
      <c r="H290" s="12"/>
      <c r="I290" s="10"/>
      <c r="J290" s="11"/>
      <c r="K290" s="10"/>
      <c r="L290" s="10"/>
      <c r="M290" s="10"/>
      <c r="N290" s="10"/>
      <c r="O290" s="10"/>
      <c r="P290" s="11"/>
    </row>
    <row r="291" hidden="1">
      <c r="A291" s="13"/>
      <c r="B291" s="14"/>
      <c r="C291" s="10"/>
      <c r="D291" s="10"/>
      <c r="E291" s="10"/>
      <c r="F291" s="10"/>
      <c r="G291" s="10"/>
      <c r="H291" s="12"/>
      <c r="I291" s="10"/>
      <c r="J291" s="11"/>
      <c r="K291" s="10"/>
      <c r="L291" s="10"/>
      <c r="M291" s="10"/>
      <c r="N291" s="10"/>
      <c r="O291" s="10"/>
      <c r="P291" s="11"/>
    </row>
    <row r="292" hidden="1">
      <c r="A292" s="13"/>
      <c r="B292" s="14"/>
      <c r="C292" s="10"/>
      <c r="D292" s="10"/>
      <c r="E292" s="10"/>
      <c r="F292" s="10"/>
      <c r="G292" s="10"/>
      <c r="H292" s="12"/>
      <c r="I292" s="10"/>
      <c r="J292" s="11"/>
      <c r="K292" s="10"/>
      <c r="L292" s="10"/>
      <c r="M292" s="10"/>
      <c r="N292" s="10"/>
      <c r="O292" s="11"/>
      <c r="P292" s="11"/>
    </row>
    <row r="293" hidden="1">
      <c r="A293" s="13"/>
      <c r="B293" s="14"/>
      <c r="C293" s="10"/>
      <c r="D293" s="10"/>
      <c r="E293" s="10"/>
      <c r="F293" s="10"/>
      <c r="G293" s="10"/>
      <c r="H293" s="12"/>
      <c r="I293" s="10"/>
      <c r="J293" s="10"/>
      <c r="K293" s="10"/>
      <c r="L293" s="10"/>
      <c r="M293" s="10"/>
      <c r="N293" s="10"/>
      <c r="O293" s="11"/>
      <c r="P293" s="11"/>
    </row>
    <row r="294" hidden="1">
      <c r="A294" s="13"/>
      <c r="B294" s="14"/>
      <c r="C294" s="10"/>
      <c r="D294" s="10"/>
      <c r="E294" s="10"/>
      <c r="F294" s="10"/>
      <c r="G294" s="10"/>
      <c r="H294" s="12"/>
      <c r="I294" s="10"/>
      <c r="J294" s="10"/>
      <c r="K294" s="10"/>
      <c r="L294" s="10"/>
      <c r="M294" s="10"/>
      <c r="N294" s="10"/>
      <c r="O294" s="11"/>
      <c r="P294" s="11"/>
    </row>
    <row r="295" hidden="1">
      <c r="A295" s="13"/>
      <c r="B295" s="14"/>
      <c r="C295" s="10"/>
      <c r="D295" s="10"/>
      <c r="E295" s="10"/>
      <c r="F295" s="10"/>
      <c r="G295" s="10"/>
      <c r="H295" s="12"/>
      <c r="I295" s="10"/>
      <c r="J295" s="10"/>
      <c r="K295" s="10"/>
      <c r="L295" s="10"/>
      <c r="M295" s="10"/>
      <c r="N295" s="10"/>
      <c r="O295" s="10"/>
      <c r="P295" s="11"/>
    </row>
    <row r="296" hidden="1">
      <c r="A296" s="13"/>
      <c r="B296" s="14"/>
      <c r="C296" s="10"/>
      <c r="D296" s="10"/>
      <c r="E296" s="10"/>
      <c r="F296" s="10"/>
      <c r="G296" s="10"/>
      <c r="H296" s="12"/>
      <c r="I296" s="10"/>
      <c r="J296" s="10"/>
      <c r="K296" s="10"/>
      <c r="L296" s="10"/>
      <c r="M296" s="10"/>
      <c r="N296" s="10"/>
      <c r="O296" s="10"/>
      <c r="P296" s="11"/>
    </row>
    <row r="297" hidden="1">
      <c r="A297" s="13"/>
      <c r="B297" s="14"/>
      <c r="C297" s="10"/>
      <c r="D297" s="10"/>
      <c r="E297" s="10"/>
      <c r="F297" s="10"/>
      <c r="G297" s="10"/>
      <c r="H297" s="12"/>
      <c r="I297" s="10"/>
      <c r="J297" s="11"/>
      <c r="K297" s="10"/>
      <c r="L297" s="10"/>
      <c r="M297" s="10"/>
      <c r="N297" s="10"/>
      <c r="O297" s="11"/>
      <c r="P297" s="11"/>
    </row>
    <row r="298" hidden="1">
      <c r="A298" s="13"/>
      <c r="B298" s="14"/>
      <c r="C298" s="10"/>
      <c r="D298" s="10"/>
      <c r="E298" s="10"/>
      <c r="F298" s="10"/>
      <c r="G298" s="10"/>
      <c r="H298" s="12"/>
      <c r="I298" s="10"/>
      <c r="J298" s="11"/>
      <c r="K298" s="10"/>
      <c r="L298" s="10"/>
      <c r="M298" s="10"/>
      <c r="N298" s="10"/>
      <c r="O298" s="11"/>
      <c r="P298" s="11"/>
    </row>
    <row r="299" hidden="1">
      <c r="A299" s="13"/>
      <c r="B299" s="14"/>
      <c r="C299" s="10"/>
      <c r="D299" s="10"/>
      <c r="E299" s="10"/>
      <c r="F299" s="10"/>
      <c r="G299" s="10"/>
      <c r="H299" s="12"/>
      <c r="I299" s="10"/>
      <c r="J299" s="10"/>
      <c r="K299" s="10"/>
      <c r="L299" s="10"/>
      <c r="M299" s="10"/>
      <c r="N299" s="10"/>
      <c r="O299" s="10"/>
      <c r="P299" s="11"/>
    </row>
    <row r="300" hidden="1">
      <c r="A300" s="13"/>
      <c r="B300" s="14"/>
      <c r="C300" s="10"/>
      <c r="D300" s="10"/>
      <c r="E300" s="10"/>
      <c r="F300" s="10"/>
      <c r="G300" s="10"/>
      <c r="H300" s="12"/>
      <c r="I300" s="10"/>
      <c r="J300" s="10"/>
      <c r="K300" s="10"/>
      <c r="L300" s="10"/>
      <c r="M300" s="10"/>
      <c r="N300" s="10"/>
      <c r="O300" s="11"/>
      <c r="P300" s="11"/>
    </row>
    <row r="301" hidden="1">
      <c r="A301" s="13"/>
      <c r="B301" s="14"/>
      <c r="C301" s="10"/>
      <c r="D301" s="10"/>
      <c r="E301" s="10"/>
      <c r="F301" s="10"/>
      <c r="G301" s="10"/>
      <c r="H301" s="12"/>
      <c r="I301" s="10"/>
      <c r="J301" s="11"/>
      <c r="K301" s="10"/>
      <c r="L301" s="10"/>
      <c r="M301" s="10"/>
      <c r="N301" s="10"/>
      <c r="O301" s="10"/>
      <c r="P301" s="11"/>
    </row>
    <row r="302" hidden="1">
      <c r="A302" s="13">
        <v>45328.0</v>
      </c>
      <c r="B302" s="14">
        <v>45324.0</v>
      </c>
      <c r="C302" s="10" t="s">
        <v>17</v>
      </c>
      <c r="D302" s="10">
        <v>8.0</v>
      </c>
      <c r="E302" s="16" t="s">
        <v>9</v>
      </c>
      <c r="F302" s="10" t="s">
        <v>165</v>
      </c>
      <c r="G302" s="10" t="s">
        <v>166</v>
      </c>
      <c r="H302" s="12" t="s">
        <v>167</v>
      </c>
      <c r="I302" s="10" t="s">
        <v>52</v>
      </c>
      <c r="J302" s="11"/>
      <c r="K302" s="10"/>
      <c r="L302" s="10" t="s">
        <v>22</v>
      </c>
      <c r="M302" s="10" t="s">
        <v>22</v>
      </c>
      <c r="N302" s="10"/>
      <c r="O302" s="10"/>
      <c r="P302" s="11"/>
    </row>
    <row r="303" hidden="1">
      <c r="A303" s="13">
        <v>45328.0</v>
      </c>
      <c r="B303" s="14">
        <v>45327.0</v>
      </c>
      <c r="C303" s="10" t="s">
        <v>17</v>
      </c>
      <c r="D303" s="10">
        <v>8.0</v>
      </c>
      <c r="E303" s="16" t="s">
        <v>9</v>
      </c>
      <c r="F303" s="10" t="s">
        <v>168</v>
      </c>
      <c r="G303" s="10" t="s">
        <v>169</v>
      </c>
      <c r="H303" s="12" t="s">
        <v>170</v>
      </c>
      <c r="I303" s="10" t="s">
        <v>21</v>
      </c>
      <c r="J303" s="10"/>
      <c r="K303" s="10"/>
      <c r="L303" s="10" t="s">
        <v>22</v>
      </c>
      <c r="M303" s="10" t="s">
        <v>22</v>
      </c>
      <c r="N303" s="10"/>
      <c r="O303" s="11"/>
      <c r="P303" s="11"/>
    </row>
    <row r="304" hidden="1">
      <c r="A304" s="13">
        <v>45328.0</v>
      </c>
      <c r="B304" s="14">
        <v>45327.0</v>
      </c>
      <c r="C304" s="10" t="s">
        <v>17</v>
      </c>
      <c r="D304" s="10">
        <v>14.0</v>
      </c>
      <c r="E304" s="16" t="s">
        <v>9</v>
      </c>
      <c r="F304" s="10" t="s">
        <v>171</v>
      </c>
      <c r="G304" s="10" t="s">
        <v>172</v>
      </c>
      <c r="H304" s="12"/>
      <c r="I304" s="10" t="s">
        <v>21</v>
      </c>
      <c r="J304" s="10"/>
      <c r="K304" s="10"/>
      <c r="L304" s="10" t="s">
        <v>22</v>
      </c>
      <c r="M304" s="10" t="s">
        <v>22</v>
      </c>
      <c r="N304" s="10"/>
      <c r="O304" s="10"/>
      <c r="P304" s="11"/>
    </row>
    <row r="305" hidden="1">
      <c r="A305" s="13">
        <v>45328.0</v>
      </c>
      <c r="B305" s="14">
        <v>45327.0</v>
      </c>
      <c r="C305" s="10" t="s">
        <v>17</v>
      </c>
      <c r="D305" s="10">
        <v>8.0</v>
      </c>
      <c r="E305" s="16" t="s">
        <v>9</v>
      </c>
      <c r="F305" s="10" t="s">
        <v>173</v>
      </c>
      <c r="G305" s="10" t="s">
        <v>174</v>
      </c>
      <c r="H305" s="12"/>
      <c r="I305" s="10" t="s">
        <v>21</v>
      </c>
      <c r="J305" s="11"/>
      <c r="K305" s="10"/>
      <c r="L305" s="10" t="s">
        <v>22</v>
      </c>
      <c r="M305" s="10" t="s">
        <v>22</v>
      </c>
      <c r="N305" s="10"/>
      <c r="O305" s="11"/>
      <c r="P305" s="11"/>
    </row>
    <row r="306" hidden="1">
      <c r="A306" s="13">
        <v>45328.0</v>
      </c>
      <c r="B306" s="14">
        <v>45327.0</v>
      </c>
      <c r="C306" s="10" t="s">
        <v>17</v>
      </c>
      <c r="D306" s="10" t="s">
        <v>89</v>
      </c>
      <c r="E306" s="19" t="s">
        <v>89</v>
      </c>
      <c r="F306" s="10" t="s">
        <v>90</v>
      </c>
      <c r="G306" s="10" t="s">
        <v>91</v>
      </c>
      <c r="H306" s="12" t="s">
        <v>92</v>
      </c>
      <c r="I306" s="10" t="s">
        <v>21</v>
      </c>
      <c r="J306" s="10"/>
      <c r="K306" s="10"/>
      <c r="L306" s="10" t="s">
        <v>22</v>
      </c>
      <c r="M306" s="10" t="s">
        <v>22</v>
      </c>
      <c r="N306" s="10"/>
      <c r="O306" s="11"/>
      <c r="P306" s="11"/>
    </row>
    <row r="307" hidden="1">
      <c r="A307" s="13">
        <v>45328.0</v>
      </c>
      <c r="B307" s="14">
        <v>45327.0</v>
      </c>
      <c r="C307" s="10" t="s">
        <v>17</v>
      </c>
      <c r="D307" s="10">
        <v>8.0</v>
      </c>
      <c r="E307" s="17" t="s">
        <v>33</v>
      </c>
      <c r="F307" s="10" t="s">
        <v>175</v>
      </c>
      <c r="G307" s="10" t="s">
        <v>48</v>
      </c>
      <c r="H307" s="12" t="s">
        <v>49</v>
      </c>
      <c r="I307" s="10" t="s">
        <v>21</v>
      </c>
      <c r="J307" s="11"/>
      <c r="K307" s="10"/>
      <c r="L307" s="10" t="s">
        <v>22</v>
      </c>
      <c r="M307" s="10" t="s">
        <v>22</v>
      </c>
      <c r="N307" s="10"/>
      <c r="O307" s="11"/>
      <c r="P307" s="11"/>
    </row>
    <row r="308" hidden="1">
      <c r="A308" s="13">
        <v>45328.0</v>
      </c>
      <c r="B308" s="14">
        <v>45327.0</v>
      </c>
      <c r="C308" s="10" t="s">
        <v>17</v>
      </c>
      <c r="D308" s="10">
        <v>8.0</v>
      </c>
      <c r="E308" s="17" t="s">
        <v>33</v>
      </c>
      <c r="F308" s="10" t="s">
        <v>176</v>
      </c>
      <c r="G308" s="10" t="s">
        <v>140</v>
      </c>
      <c r="H308" s="12" t="s">
        <v>141</v>
      </c>
      <c r="I308" s="10" t="s">
        <v>21</v>
      </c>
      <c r="J308" s="11"/>
      <c r="K308" s="10"/>
      <c r="L308" s="10" t="s">
        <v>22</v>
      </c>
      <c r="M308" s="10" t="s">
        <v>22</v>
      </c>
      <c r="N308" s="10"/>
      <c r="O308" s="10"/>
      <c r="P308" s="11"/>
    </row>
    <row r="309" hidden="1">
      <c r="A309" s="13">
        <v>45328.0</v>
      </c>
      <c r="B309" s="14">
        <v>45327.0</v>
      </c>
      <c r="C309" s="10" t="s">
        <v>17</v>
      </c>
      <c r="D309" s="10" t="s">
        <v>177</v>
      </c>
      <c r="E309" s="16" t="s">
        <v>9</v>
      </c>
      <c r="F309" s="10" t="s">
        <v>178</v>
      </c>
      <c r="G309" s="10" t="s">
        <v>179</v>
      </c>
      <c r="H309" s="12" t="s">
        <v>180</v>
      </c>
      <c r="I309" s="10" t="s">
        <v>60</v>
      </c>
      <c r="J309" s="10"/>
      <c r="K309" s="11"/>
      <c r="L309" s="10" t="s">
        <v>22</v>
      </c>
      <c r="M309" s="10" t="s">
        <v>22</v>
      </c>
      <c r="N309" s="10"/>
      <c r="O309" s="10"/>
      <c r="P309" s="11"/>
    </row>
    <row r="310" hidden="1">
      <c r="A310" s="13">
        <v>45328.0</v>
      </c>
      <c r="B310" s="14">
        <v>45327.0</v>
      </c>
      <c r="C310" s="10" t="s">
        <v>17</v>
      </c>
      <c r="D310" s="10">
        <v>8.0</v>
      </c>
      <c r="E310" s="17" t="s">
        <v>33</v>
      </c>
      <c r="F310" s="10" t="s">
        <v>181</v>
      </c>
      <c r="G310" s="10" t="s">
        <v>169</v>
      </c>
      <c r="H310" s="12" t="s">
        <v>170</v>
      </c>
      <c r="I310" s="10" t="s">
        <v>21</v>
      </c>
      <c r="J310" s="10"/>
      <c r="K310" s="10"/>
      <c r="L310" s="10" t="s">
        <v>22</v>
      </c>
      <c r="M310" s="10" t="s">
        <v>22</v>
      </c>
      <c r="N310" s="10"/>
      <c r="O310" s="10"/>
      <c r="P310" s="11"/>
    </row>
    <row r="311" hidden="1">
      <c r="A311" s="13">
        <v>45328.0</v>
      </c>
      <c r="B311" s="14">
        <v>45328.0</v>
      </c>
      <c r="C311" s="10" t="s">
        <v>17</v>
      </c>
      <c r="D311" s="10">
        <v>14.0</v>
      </c>
      <c r="E311" s="17" t="s">
        <v>33</v>
      </c>
      <c r="F311" s="10" t="s">
        <v>182</v>
      </c>
      <c r="G311" s="10" t="s">
        <v>27</v>
      </c>
      <c r="H311" s="12" t="s">
        <v>28</v>
      </c>
      <c r="I311" s="10" t="s">
        <v>21</v>
      </c>
      <c r="J311" s="10"/>
      <c r="K311" s="10"/>
      <c r="L311" s="10" t="s">
        <v>22</v>
      </c>
      <c r="M311" s="10" t="s">
        <v>22</v>
      </c>
      <c r="N311" s="10"/>
      <c r="O311" s="11"/>
      <c r="P311" s="11"/>
    </row>
    <row r="312" hidden="1">
      <c r="A312" s="13">
        <v>45328.0</v>
      </c>
      <c r="B312" s="14">
        <v>45328.0</v>
      </c>
      <c r="C312" s="10" t="s">
        <v>17</v>
      </c>
      <c r="D312" s="10">
        <v>14.0</v>
      </c>
      <c r="E312" s="16" t="s">
        <v>9</v>
      </c>
      <c r="F312" s="10" t="s">
        <v>183</v>
      </c>
      <c r="G312" s="10" t="s">
        <v>184</v>
      </c>
      <c r="H312" s="12" t="s">
        <v>185</v>
      </c>
      <c r="I312" s="10" t="s">
        <v>21</v>
      </c>
      <c r="J312" s="10"/>
      <c r="K312" s="10"/>
      <c r="L312" s="10" t="s">
        <v>22</v>
      </c>
      <c r="M312" s="10" t="s">
        <v>22</v>
      </c>
      <c r="N312" s="10"/>
      <c r="O312" s="10"/>
      <c r="P312" s="11"/>
    </row>
    <row r="313" hidden="1">
      <c r="A313" s="13">
        <v>45328.0</v>
      </c>
      <c r="B313" s="14">
        <v>45328.0</v>
      </c>
      <c r="C313" s="10" t="s">
        <v>17</v>
      </c>
      <c r="D313" s="10">
        <v>8.0</v>
      </c>
      <c r="E313" s="17" t="s">
        <v>33</v>
      </c>
      <c r="F313" s="10" t="s">
        <v>186</v>
      </c>
      <c r="G313" s="10" t="s">
        <v>187</v>
      </c>
      <c r="H313" s="12" t="s">
        <v>188</v>
      </c>
      <c r="I313" s="10" t="s">
        <v>60</v>
      </c>
      <c r="J313" s="10"/>
      <c r="K313" s="10"/>
      <c r="L313" s="10" t="s">
        <v>22</v>
      </c>
      <c r="M313" s="10" t="s">
        <v>22</v>
      </c>
      <c r="N313" s="10"/>
      <c r="O313" s="10"/>
      <c r="P313" s="11"/>
    </row>
    <row r="314" hidden="1">
      <c r="A314" s="13">
        <v>45328.0</v>
      </c>
      <c r="B314" s="14">
        <v>45328.0</v>
      </c>
      <c r="C314" s="10" t="s">
        <v>17</v>
      </c>
      <c r="D314" s="10">
        <v>8.0</v>
      </c>
      <c r="E314" s="16" t="s">
        <v>9</v>
      </c>
      <c r="F314" s="10" t="s">
        <v>189</v>
      </c>
      <c r="G314" s="10" t="s">
        <v>190</v>
      </c>
      <c r="H314" s="12"/>
      <c r="I314" s="10" t="s">
        <v>52</v>
      </c>
      <c r="J314" s="10"/>
      <c r="K314" s="10"/>
      <c r="L314" s="10" t="s">
        <v>22</v>
      </c>
      <c r="M314" s="10" t="s">
        <v>22</v>
      </c>
      <c r="N314" s="10"/>
      <c r="O314" s="10"/>
      <c r="P314" s="11"/>
    </row>
    <row r="315" hidden="1">
      <c r="A315" s="13">
        <v>45328.0</v>
      </c>
      <c r="B315" s="14">
        <v>45328.0</v>
      </c>
      <c r="C315" s="10" t="s">
        <v>17</v>
      </c>
      <c r="D315" s="10">
        <v>8.0</v>
      </c>
      <c r="E315" s="17" t="s">
        <v>33</v>
      </c>
      <c r="F315" s="10" t="s">
        <v>151</v>
      </c>
      <c r="G315" s="10" t="s">
        <v>152</v>
      </c>
      <c r="H315" s="12"/>
      <c r="I315" s="10" t="s">
        <v>52</v>
      </c>
      <c r="J315" s="22"/>
      <c r="K315" s="10"/>
      <c r="L315" s="10" t="s">
        <v>22</v>
      </c>
      <c r="M315" s="10" t="s">
        <v>22</v>
      </c>
      <c r="N315" s="10"/>
      <c r="O315" s="11"/>
      <c r="P315" s="11"/>
    </row>
    <row r="316" hidden="1">
      <c r="A316" s="13">
        <v>45328.0</v>
      </c>
      <c r="B316" s="14">
        <v>45328.0</v>
      </c>
      <c r="C316" s="10" t="s">
        <v>17</v>
      </c>
      <c r="D316" s="10">
        <v>6.0</v>
      </c>
      <c r="E316" s="16" t="s">
        <v>9</v>
      </c>
      <c r="F316" s="10" t="s">
        <v>191</v>
      </c>
      <c r="G316" s="10" t="s">
        <v>192</v>
      </c>
      <c r="H316" s="12" t="s">
        <v>193</v>
      </c>
      <c r="I316" s="10" t="s">
        <v>52</v>
      </c>
      <c r="J316" s="10"/>
      <c r="K316" s="10"/>
      <c r="L316" s="10" t="s">
        <v>22</v>
      </c>
      <c r="M316" s="10" t="s">
        <v>22</v>
      </c>
      <c r="N316" s="10"/>
      <c r="O316" s="10"/>
      <c r="P316" s="11"/>
    </row>
    <row r="317" hidden="1">
      <c r="A317" s="13">
        <v>45328.0</v>
      </c>
      <c r="B317" s="14">
        <v>45328.0</v>
      </c>
      <c r="C317" s="10" t="s">
        <v>17</v>
      </c>
      <c r="D317" s="10">
        <v>8.0</v>
      </c>
      <c r="E317" s="17" t="s">
        <v>33</v>
      </c>
      <c r="F317" s="10" t="s">
        <v>194</v>
      </c>
      <c r="G317" s="10" t="s">
        <v>195</v>
      </c>
      <c r="H317" s="12" t="s">
        <v>196</v>
      </c>
      <c r="I317" s="10" t="s">
        <v>21</v>
      </c>
      <c r="J317" s="10"/>
      <c r="K317" s="10"/>
      <c r="L317" s="10" t="s">
        <v>22</v>
      </c>
      <c r="M317" s="10" t="s">
        <v>22</v>
      </c>
      <c r="N317" s="10"/>
      <c r="O317" s="11"/>
      <c r="P317" s="11"/>
    </row>
    <row r="318" hidden="1">
      <c r="A318" s="13"/>
      <c r="B318" s="14"/>
      <c r="C318" s="10"/>
      <c r="D318" s="10"/>
      <c r="E318" s="10"/>
      <c r="F318" s="10"/>
      <c r="G318" s="10"/>
      <c r="H318" s="12"/>
      <c r="I318" s="10"/>
      <c r="J318" s="10"/>
      <c r="K318" s="10"/>
      <c r="L318" s="10"/>
      <c r="M318" s="10"/>
      <c r="N318" s="10"/>
      <c r="O318" s="10"/>
      <c r="P318" s="11"/>
    </row>
    <row r="319" hidden="1">
      <c r="A319" s="13"/>
      <c r="B319" s="14"/>
      <c r="C319" s="10"/>
      <c r="D319" s="10"/>
      <c r="E319" s="10"/>
      <c r="F319" s="10"/>
      <c r="G319" s="10"/>
      <c r="H319" s="12"/>
      <c r="I319" s="10"/>
      <c r="J319" s="10"/>
      <c r="K319" s="10"/>
      <c r="L319" s="10"/>
      <c r="M319" s="10"/>
      <c r="N319" s="10"/>
      <c r="O319" s="10"/>
      <c r="P319" s="11"/>
    </row>
    <row r="320" hidden="1">
      <c r="A320" s="13"/>
      <c r="B320" s="14"/>
      <c r="C320" s="10"/>
      <c r="D320" s="10"/>
      <c r="E320" s="10"/>
      <c r="F320" s="10"/>
      <c r="G320" s="10"/>
      <c r="H320" s="12"/>
      <c r="I320" s="10"/>
      <c r="J320" s="10"/>
      <c r="K320" s="10"/>
      <c r="L320" s="10"/>
      <c r="M320" s="10"/>
      <c r="N320" s="10"/>
      <c r="O320" s="10"/>
      <c r="P320" s="11"/>
    </row>
    <row r="321" hidden="1">
      <c r="A321" s="13"/>
      <c r="B321" s="14"/>
      <c r="C321" s="10"/>
      <c r="D321" s="10"/>
      <c r="E321" s="10"/>
      <c r="F321" s="10"/>
      <c r="G321" s="10"/>
      <c r="H321" s="12"/>
      <c r="I321" s="10"/>
      <c r="J321" s="10"/>
      <c r="K321" s="10"/>
      <c r="L321" s="10"/>
      <c r="M321" s="10"/>
      <c r="N321" s="10"/>
      <c r="O321" s="10"/>
      <c r="P321" s="11"/>
    </row>
    <row r="322" hidden="1">
      <c r="A322" s="13"/>
      <c r="B322" s="14"/>
      <c r="C322" s="10"/>
      <c r="D322" s="10"/>
      <c r="E322" s="10"/>
      <c r="F322" s="10"/>
      <c r="G322" s="10"/>
      <c r="H322" s="12"/>
      <c r="I322" s="10"/>
      <c r="J322" s="10"/>
      <c r="K322" s="10"/>
      <c r="L322" s="10"/>
      <c r="M322" s="10"/>
      <c r="N322" s="10"/>
      <c r="O322" s="10"/>
      <c r="P322" s="11"/>
    </row>
    <row r="323" hidden="1">
      <c r="A323" s="13"/>
      <c r="B323" s="14"/>
      <c r="C323" s="10"/>
      <c r="D323" s="10"/>
      <c r="E323" s="10"/>
      <c r="F323" s="10"/>
      <c r="G323" s="10"/>
      <c r="H323" s="12"/>
      <c r="I323" s="10"/>
      <c r="J323" s="10"/>
      <c r="K323" s="10"/>
      <c r="L323" s="10"/>
      <c r="M323" s="10"/>
      <c r="N323" s="10"/>
      <c r="O323" s="10"/>
      <c r="P323" s="11"/>
    </row>
    <row r="324" hidden="1">
      <c r="A324" s="13"/>
      <c r="B324" s="14"/>
      <c r="C324" s="10"/>
      <c r="D324" s="10"/>
      <c r="E324" s="10"/>
      <c r="F324" s="10"/>
      <c r="G324" s="10"/>
      <c r="H324" s="12"/>
      <c r="I324" s="10"/>
      <c r="J324" s="11"/>
      <c r="K324" s="10"/>
      <c r="L324" s="10"/>
      <c r="M324" s="10"/>
      <c r="N324" s="10"/>
      <c r="O324" s="10"/>
      <c r="P324" s="11"/>
    </row>
    <row r="325" hidden="1">
      <c r="A325" s="13"/>
      <c r="B325" s="14"/>
      <c r="C325" s="10"/>
      <c r="D325" s="10"/>
      <c r="E325" s="10"/>
      <c r="F325" s="10"/>
      <c r="G325" s="10"/>
      <c r="H325" s="12"/>
      <c r="I325" s="10"/>
      <c r="J325" s="10"/>
      <c r="K325" s="10"/>
      <c r="L325" s="10"/>
      <c r="M325" s="10"/>
      <c r="N325" s="10"/>
      <c r="O325" s="10"/>
      <c r="P325" s="11"/>
    </row>
    <row r="326" hidden="1">
      <c r="A326" s="13"/>
      <c r="B326" s="14"/>
      <c r="C326" s="10"/>
      <c r="D326" s="10"/>
      <c r="E326" s="10"/>
      <c r="F326" s="10"/>
      <c r="G326" s="10"/>
      <c r="H326" s="12"/>
      <c r="I326" s="10"/>
      <c r="J326" s="11"/>
      <c r="K326" s="10"/>
      <c r="L326" s="10"/>
      <c r="M326" s="10"/>
      <c r="N326" s="10"/>
      <c r="O326" s="11"/>
      <c r="P326" s="11"/>
    </row>
    <row r="327" hidden="1">
      <c r="A327" s="13"/>
      <c r="B327" s="14"/>
      <c r="C327" s="10"/>
      <c r="D327" s="10"/>
      <c r="E327" s="10"/>
      <c r="F327" s="10"/>
      <c r="G327" s="10"/>
      <c r="H327" s="12"/>
      <c r="I327" s="10"/>
      <c r="J327" s="10"/>
      <c r="K327" s="10"/>
      <c r="L327" s="10"/>
      <c r="M327" s="10"/>
      <c r="N327" s="10"/>
      <c r="O327" s="11"/>
      <c r="P327" s="11"/>
    </row>
    <row r="328" hidden="1">
      <c r="A328" s="13"/>
      <c r="B328" s="14"/>
      <c r="C328" s="10"/>
      <c r="D328" s="10"/>
      <c r="E328" s="10"/>
      <c r="F328" s="10"/>
      <c r="G328" s="10"/>
      <c r="H328" s="12"/>
      <c r="I328" s="10"/>
      <c r="J328" s="10"/>
      <c r="K328" s="10"/>
      <c r="L328" s="10"/>
      <c r="M328" s="10"/>
      <c r="N328" s="10"/>
      <c r="O328" s="10"/>
      <c r="P328" s="11"/>
    </row>
    <row r="329" hidden="1">
      <c r="A329" s="13"/>
      <c r="B329" s="14"/>
      <c r="C329" s="10"/>
      <c r="D329" s="10"/>
      <c r="E329" s="10"/>
      <c r="F329" s="10"/>
      <c r="G329" s="10"/>
      <c r="H329" s="12"/>
      <c r="I329" s="10"/>
      <c r="J329" s="11"/>
      <c r="K329" s="10"/>
      <c r="L329" s="10"/>
      <c r="M329" s="10"/>
      <c r="N329" s="10"/>
      <c r="O329" s="10"/>
      <c r="P329" s="11"/>
    </row>
    <row r="330" hidden="1">
      <c r="A330" s="13"/>
      <c r="B330" s="14"/>
      <c r="C330" s="10"/>
      <c r="D330" s="10"/>
      <c r="E330" s="10"/>
      <c r="F330" s="10"/>
      <c r="G330" s="10"/>
      <c r="H330" s="12"/>
      <c r="I330" s="10"/>
      <c r="J330" s="10"/>
      <c r="K330" s="10"/>
      <c r="L330" s="10"/>
      <c r="M330" s="10"/>
      <c r="N330" s="10"/>
      <c r="O330" s="10"/>
      <c r="P330" s="11"/>
    </row>
    <row r="331" hidden="1">
      <c r="A331" s="13"/>
      <c r="B331" s="14"/>
      <c r="C331" s="10"/>
      <c r="D331" s="10"/>
      <c r="E331" s="10"/>
      <c r="F331" s="10"/>
      <c r="G331" s="10"/>
      <c r="H331" s="12"/>
      <c r="I331" s="10"/>
      <c r="J331" s="11"/>
      <c r="K331" s="10"/>
      <c r="L331" s="10"/>
      <c r="M331" s="10"/>
      <c r="N331" s="10"/>
      <c r="O331" s="10"/>
      <c r="P331" s="11"/>
    </row>
    <row r="332" hidden="1">
      <c r="A332" s="13"/>
      <c r="B332" s="14"/>
      <c r="C332" s="10"/>
      <c r="D332" s="10"/>
      <c r="E332" s="10"/>
      <c r="F332" s="10"/>
      <c r="G332" s="10"/>
      <c r="H332" s="12"/>
      <c r="I332" s="10"/>
      <c r="J332" s="11"/>
      <c r="K332" s="10"/>
      <c r="L332" s="10"/>
      <c r="M332" s="10"/>
      <c r="N332" s="10"/>
      <c r="O332" s="11"/>
      <c r="P332" s="11"/>
    </row>
    <row r="333" hidden="1">
      <c r="A333" s="13"/>
      <c r="B333" s="14"/>
      <c r="C333" s="10"/>
      <c r="D333" s="10"/>
      <c r="E333" s="10"/>
      <c r="F333" s="10"/>
      <c r="G333" s="10"/>
      <c r="H333" s="12"/>
      <c r="I333" s="10"/>
      <c r="J333" s="10"/>
      <c r="K333" s="10"/>
      <c r="L333" s="10"/>
      <c r="M333" s="10"/>
      <c r="N333" s="10"/>
      <c r="O333" s="10"/>
      <c r="P333" s="11"/>
    </row>
    <row r="334" hidden="1">
      <c r="A334" s="13"/>
      <c r="B334" s="14"/>
      <c r="C334" s="10"/>
      <c r="D334" s="10"/>
      <c r="E334" s="10"/>
      <c r="F334" s="10"/>
      <c r="G334" s="10"/>
      <c r="H334" s="12"/>
      <c r="I334" s="10"/>
      <c r="J334" s="11"/>
      <c r="K334" s="22"/>
      <c r="L334" s="10"/>
      <c r="M334" s="10"/>
      <c r="N334" s="10"/>
      <c r="O334" s="11"/>
      <c r="P334" s="11"/>
    </row>
    <row r="335" hidden="1">
      <c r="A335" s="13"/>
      <c r="B335" s="14"/>
      <c r="C335" s="10"/>
      <c r="D335" s="10"/>
      <c r="E335" s="10"/>
      <c r="F335" s="10"/>
      <c r="G335" s="10"/>
      <c r="H335" s="12"/>
      <c r="I335" s="10"/>
      <c r="J335" s="10"/>
      <c r="K335" s="10"/>
      <c r="L335" s="10"/>
      <c r="M335" s="10"/>
      <c r="N335" s="10"/>
      <c r="O335" s="10"/>
      <c r="P335" s="11"/>
    </row>
    <row r="336" hidden="1">
      <c r="A336" s="13"/>
      <c r="B336" s="14"/>
      <c r="C336" s="10"/>
      <c r="D336" s="10"/>
      <c r="E336" s="10"/>
      <c r="F336" s="10"/>
      <c r="G336" s="10"/>
      <c r="H336" s="12"/>
      <c r="I336" s="10"/>
      <c r="J336" s="11"/>
      <c r="K336" s="11"/>
      <c r="L336" s="10"/>
      <c r="M336" s="10"/>
      <c r="N336" s="10"/>
      <c r="O336" s="11"/>
      <c r="P336" s="11"/>
    </row>
    <row r="337" hidden="1">
      <c r="A337" s="13"/>
      <c r="B337" s="14"/>
      <c r="C337" s="10"/>
      <c r="D337" s="10"/>
      <c r="E337" s="10"/>
      <c r="F337" s="10"/>
      <c r="G337" s="10"/>
      <c r="H337" s="12"/>
      <c r="I337" s="10"/>
      <c r="J337" s="11"/>
      <c r="K337" s="10"/>
      <c r="L337" s="10"/>
      <c r="M337" s="10"/>
      <c r="N337" s="10"/>
      <c r="O337" s="11"/>
      <c r="P337" s="11"/>
    </row>
    <row r="338" hidden="1">
      <c r="A338" s="13"/>
      <c r="B338" s="23"/>
      <c r="C338" s="10"/>
      <c r="D338" s="10"/>
      <c r="E338" s="10"/>
      <c r="F338" s="10"/>
      <c r="G338" s="10"/>
      <c r="H338" s="12"/>
      <c r="I338" s="10"/>
      <c r="J338" s="10"/>
      <c r="K338" s="10"/>
      <c r="L338" s="10"/>
      <c r="M338" s="10"/>
      <c r="N338" s="10"/>
      <c r="O338" s="10"/>
      <c r="P338" s="11"/>
    </row>
    <row r="339" hidden="1">
      <c r="A339" s="13"/>
      <c r="B339" s="23"/>
      <c r="C339" s="10"/>
      <c r="D339" s="10"/>
      <c r="E339" s="10"/>
      <c r="F339" s="10"/>
      <c r="G339" s="10"/>
      <c r="H339" s="12"/>
      <c r="I339" s="10"/>
      <c r="J339" s="10"/>
      <c r="K339" s="10"/>
      <c r="L339" s="10"/>
      <c r="M339" s="10"/>
      <c r="N339" s="10"/>
      <c r="O339" s="10"/>
      <c r="P339" s="11"/>
    </row>
    <row r="340" hidden="1">
      <c r="A340" s="13">
        <v>45329.0</v>
      </c>
      <c r="B340" s="23">
        <v>45327.0</v>
      </c>
      <c r="C340" s="10" t="s">
        <v>17</v>
      </c>
      <c r="D340" s="10">
        <v>8.0</v>
      </c>
      <c r="E340" s="16" t="s">
        <v>9</v>
      </c>
      <c r="F340" s="10" t="s">
        <v>197</v>
      </c>
      <c r="G340" s="10" t="s">
        <v>198</v>
      </c>
      <c r="H340" s="12" t="s">
        <v>199</v>
      </c>
      <c r="I340" s="10" t="s">
        <v>21</v>
      </c>
      <c r="J340" s="11"/>
      <c r="K340" s="10"/>
      <c r="L340" s="10" t="s">
        <v>22</v>
      </c>
      <c r="M340" s="10" t="s">
        <v>22</v>
      </c>
      <c r="N340" s="10"/>
      <c r="O340" s="11"/>
      <c r="P340" s="11"/>
    </row>
    <row r="341" hidden="1">
      <c r="A341" s="13">
        <v>45329.0</v>
      </c>
      <c r="B341" s="23">
        <v>45327.0</v>
      </c>
      <c r="C341" s="10" t="s">
        <v>17</v>
      </c>
      <c r="D341" s="10">
        <v>8.0</v>
      </c>
      <c r="E341" s="19" t="s">
        <v>53</v>
      </c>
      <c r="F341" s="10" t="s">
        <v>200</v>
      </c>
      <c r="G341" s="10" t="s">
        <v>201</v>
      </c>
      <c r="H341" s="12" t="s">
        <v>202</v>
      </c>
      <c r="I341" s="10" t="s">
        <v>52</v>
      </c>
      <c r="J341" s="10"/>
      <c r="K341" s="22"/>
      <c r="L341" s="10" t="s">
        <v>22</v>
      </c>
      <c r="M341" s="10" t="s">
        <v>22</v>
      </c>
      <c r="N341" s="10"/>
      <c r="O341" s="10"/>
      <c r="P341" s="11"/>
    </row>
    <row r="342" hidden="1">
      <c r="A342" s="13">
        <v>45329.0</v>
      </c>
      <c r="B342" s="23">
        <v>45328.0</v>
      </c>
      <c r="C342" s="10" t="s">
        <v>17</v>
      </c>
      <c r="D342" s="10">
        <v>12.0</v>
      </c>
      <c r="E342" s="17" t="s">
        <v>33</v>
      </c>
      <c r="F342" s="10" t="s">
        <v>203</v>
      </c>
      <c r="G342" s="10" t="s">
        <v>97</v>
      </c>
      <c r="H342" s="12" t="s">
        <v>98</v>
      </c>
      <c r="I342" s="10" t="s">
        <v>21</v>
      </c>
      <c r="J342" s="10"/>
      <c r="K342" s="10"/>
      <c r="L342" s="10" t="s">
        <v>22</v>
      </c>
      <c r="M342" s="10" t="s">
        <v>22</v>
      </c>
      <c r="N342" s="10"/>
      <c r="O342" s="11"/>
      <c r="P342" s="11"/>
    </row>
    <row r="343" hidden="1">
      <c r="A343" s="13">
        <v>45329.0</v>
      </c>
      <c r="B343" s="23">
        <v>45328.0</v>
      </c>
      <c r="C343" s="10" t="s">
        <v>17</v>
      </c>
      <c r="D343" s="10">
        <v>12.0</v>
      </c>
      <c r="E343" s="16" t="s">
        <v>9</v>
      </c>
      <c r="F343" s="10" t="s">
        <v>204</v>
      </c>
      <c r="G343" s="10" t="s">
        <v>205</v>
      </c>
      <c r="H343" s="12" t="s">
        <v>206</v>
      </c>
      <c r="I343" s="10" t="s">
        <v>21</v>
      </c>
      <c r="J343" s="10"/>
      <c r="K343" s="10"/>
      <c r="L343" s="10" t="s">
        <v>22</v>
      </c>
      <c r="M343" s="10" t="s">
        <v>22</v>
      </c>
      <c r="N343" s="10"/>
      <c r="O343" s="10"/>
      <c r="P343" s="11"/>
    </row>
    <row r="344" hidden="1">
      <c r="A344" s="13">
        <v>45329.0</v>
      </c>
      <c r="B344" s="23">
        <v>45328.0</v>
      </c>
      <c r="C344" s="10" t="s">
        <v>17</v>
      </c>
      <c r="D344" s="10">
        <v>4.0</v>
      </c>
      <c r="E344" s="16" t="s">
        <v>9</v>
      </c>
      <c r="F344" s="10" t="s">
        <v>207</v>
      </c>
      <c r="G344" s="10" t="s">
        <v>208</v>
      </c>
      <c r="H344" s="12" t="s">
        <v>209</v>
      </c>
      <c r="I344" s="10" t="s">
        <v>52</v>
      </c>
      <c r="J344" s="22"/>
      <c r="K344" s="10"/>
      <c r="L344" s="10" t="s">
        <v>22</v>
      </c>
      <c r="M344" s="10" t="s">
        <v>22</v>
      </c>
      <c r="N344" s="10"/>
      <c r="O344" s="10"/>
      <c r="P344" s="11"/>
    </row>
    <row r="345" hidden="1">
      <c r="A345" s="13">
        <v>45329.0</v>
      </c>
      <c r="B345" s="23">
        <v>45328.0</v>
      </c>
      <c r="C345" s="10" t="s">
        <v>17</v>
      </c>
      <c r="D345" s="10">
        <v>8.0</v>
      </c>
      <c r="E345" s="17" t="s">
        <v>33</v>
      </c>
      <c r="F345" s="10" t="s">
        <v>210</v>
      </c>
      <c r="G345" s="10" t="s">
        <v>211</v>
      </c>
      <c r="H345" s="12"/>
      <c r="I345" s="10" t="s">
        <v>52</v>
      </c>
      <c r="J345" s="10"/>
      <c r="K345" s="10"/>
      <c r="L345" s="10" t="s">
        <v>22</v>
      </c>
      <c r="M345" s="10" t="s">
        <v>22</v>
      </c>
      <c r="N345" s="10"/>
      <c r="O345" s="10"/>
      <c r="P345" s="11"/>
    </row>
    <row r="346" hidden="1">
      <c r="A346" s="13">
        <v>45329.0</v>
      </c>
      <c r="B346" s="23">
        <v>45328.0</v>
      </c>
      <c r="C346" s="10" t="s">
        <v>17</v>
      </c>
      <c r="D346" s="10" t="s">
        <v>89</v>
      </c>
      <c r="E346" s="19" t="s">
        <v>89</v>
      </c>
      <c r="F346" s="10" t="s">
        <v>212</v>
      </c>
      <c r="G346" s="10" t="s">
        <v>213</v>
      </c>
      <c r="H346" s="12" t="s">
        <v>214</v>
      </c>
      <c r="I346" s="10" t="s">
        <v>21</v>
      </c>
      <c r="J346" s="10"/>
      <c r="K346" s="10"/>
      <c r="L346" s="10" t="s">
        <v>22</v>
      </c>
      <c r="M346" s="10" t="s">
        <v>22</v>
      </c>
      <c r="N346" s="10"/>
      <c r="O346" s="10"/>
      <c r="P346" s="11"/>
    </row>
    <row r="347" hidden="1">
      <c r="A347" s="13">
        <v>45329.0</v>
      </c>
      <c r="B347" s="23">
        <v>45328.0</v>
      </c>
      <c r="C347" s="10" t="s">
        <v>17</v>
      </c>
      <c r="D347" s="10">
        <v>4.0</v>
      </c>
      <c r="E347" s="17" t="s">
        <v>33</v>
      </c>
      <c r="F347" s="10" t="s">
        <v>146</v>
      </c>
      <c r="G347" s="10" t="s">
        <v>147</v>
      </c>
      <c r="H347" s="12" t="s">
        <v>148</v>
      </c>
      <c r="I347" s="10" t="s">
        <v>52</v>
      </c>
      <c r="J347" s="10"/>
      <c r="K347" s="10"/>
      <c r="L347" s="10" t="s">
        <v>22</v>
      </c>
      <c r="M347" s="10" t="s">
        <v>22</v>
      </c>
      <c r="N347" s="10"/>
      <c r="O347" s="10"/>
      <c r="P347" s="11"/>
    </row>
    <row r="348" hidden="1">
      <c r="A348" s="13">
        <v>45329.0</v>
      </c>
      <c r="B348" s="23">
        <v>45329.0</v>
      </c>
      <c r="C348" s="10" t="s">
        <v>17</v>
      </c>
      <c r="D348" s="10" t="s">
        <v>89</v>
      </c>
      <c r="E348" s="19" t="s">
        <v>89</v>
      </c>
      <c r="F348" s="10" t="s">
        <v>215</v>
      </c>
      <c r="G348" s="10" t="s">
        <v>216</v>
      </c>
      <c r="H348" s="12" t="s">
        <v>217</v>
      </c>
      <c r="I348" s="10" t="s">
        <v>21</v>
      </c>
      <c r="J348" s="11"/>
      <c r="K348" s="10"/>
      <c r="L348" s="10" t="s">
        <v>22</v>
      </c>
      <c r="M348" s="10" t="s">
        <v>22</v>
      </c>
      <c r="N348" s="10"/>
      <c r="O348" s="10"/>
      <c r="P348" s="11"/>
    </row>
    <row r="349" hidden="1">
      <c r="A349" s="13">
        <v>45329.0</v>
      </c>
      <c r="B349" s="23">
        <v>45329.0</v>
      </c>
      <c r="C349" s="10" t="s">
        <v>17</v>
      </c>
      <c r="D349" s="10">
        <v>8.0</v>
      </c>
      <c r="E349" s="17" t="s">
        <v>33</v>
      </c>
      <c r="F349" s="10" t="s">
        <v>66</v>
      </c>
      <c r="G349" s="10" t="s">
        <v>67</v>
      </c>
      <c r="H349" s="12" t="s">
        <v>68</v>
      </c>
      <c r="I349" s="10" t="s">
        <v>21</v>
      </c>
      <c r="J349" s="10"/>
      <c r="K349" s="10"/>
      <c r="L349" s="10" t="s">
        <v>22</v>
      </c>
      <c r="M349" s="10" t="s">
        <v>22</v>
      </c>
      <c r="N349" s="10"/>
      <c r="O349" s="10"/>
      <c r="P349" s="11"/>
    </row>
    <row r="350" hidden="1">
      <c r="A350" s="13">
        <v>45329.0</v>
      </c>
      <c r="B350" s="23">
        <v>45329.0</v>
      </c>
      <c r="C350" s="10" t="s">
        <v>17</v>
      </c>
      <c r="D350" s="10">
        <v>8.0</v>
      </c>
      <c r="E350" s="17" t="s">
        <v>33</v>
      </c>
      <c r="F350" s="10" t="s">
        <v>218</v>
      </c>
      <c r="G350" s="10" t="s">
        <v>219</v>
      </c>
      <c r="H350" s="12" t="s">
        <v>220</v>
      </c>
      <c r="I350" s="10" t="s">
        <v>131</v>
      </c>
      <c r="J350" s="10"/>
      <c r="K350" s="10"/>
      <c r="L350" s="10" t="s">
        <v>22</v>
      </c>
      <c r="M350" s="10" t="s">
        <v>22</v>
      </c>
      <c r="N350" s="10"/>
      <c r="O350" s="10"/>
      <c r="P350" s="11"/>
    </row>
    <row r="351" hidden="1">
      <c r="A351" s="13"/>
      <c r="B351" s="23"/>
      <c r="C351" s="10"/>
      <c r="D351" s="10"/>
      <c r="E351" s="10"/>
      <c r="F351" s="10"/>
      <c r="G351" s="10"/>
      <c r="H351" s="12"/>
      <c r="I351" s="10"/>
      <c r="J351" s="10"/>
      <c r="K351" s="10"/>
      <c r="L351" s="10"/>
      <c r="M351" s="10"/>
      <c r="N351" s="10"/>
      <c r="O351" s="10"/>
      <c r="P351" s="11"/>
    </row>
    <row r="352" hidden="1">
      <c r="A352" s="13"/>
      <c r="B352" s="23"/>
      <c r="C352" s="10"/>
      <c r="D352" s="10"/>
      <c r="E352" s="10"/>
      <c r="F352" s="10"/>
      <c r="G352" s="10"/>
      <c r="H352" s="12"/>
      <c r="I352" s="10"/>
      <c r="J352" s="10"/>
      <c r="K352" s="10"/>
      <c r="L352" s="10"/>
      <c r="M352" s="10"/>
      <c r="N352" s="10"/>
      <c r="O352" s="10"/>
      <c r="P352" s="11"/>
    </row>
    <row r="353" hidden="1">
      <c r="A353" s="13"/>
      <c r="B353" s="23"/>
      <c r="C353" s="10"/>
      <c r="D353" s="10"/>
      <c r="E353" s="10"/>
      <c r="F353" s="10"/>
      <c r="G353" s="10"/>
      <c r="H353" s="12"/>
      <c r="I353" s="10"/>
      <c r="J353" s="10"/>
      <c r="K353" s="10"/>
      <c r="L353" s="10"/>
      <c r="M353" s="10"/>
      <c r="N353" s="10"/>
      <c r="O353" s="10"/>
      <c r="P353" s="11"/>
    </row>
    <row r="354" hidden="1">
      <c r="A354" s="13"/>
      <c r="B354" s="23"/>
      <c r="C354" s="10"/>
      <c r="D354" s="10"/>
      <c r="E354" s="10"/>
      <c r="F354" s="10"/>
      <c r="G354" s="10"/>
      <c r="H354" s="12"/>
      <c r="I354" s="10"/>
      <c r="J354" s="10"/>
      <c r="K354" s="10"/>
      <c r="L354" s="10"/>
      <c r="M354" s="10"/>
      <c r="N354" s="10"/>
      <c r="O354" s="10"/>
      <c r="P354" s="11"/>
    </row>
    <row r="355" hidden="1">
      <c r="A355" s="13"/>
      <c r="B355" s="23"/>
      <c r="C355" s="10"/>
      <c r="D355" s="10"/>
      <c r="E355" s="10"/>
      <c r="F355" s="10"/>
      <c r="G355" s="10"/>
      <c r="H355" s="12"/>
      <c r="I355" s="10"/>
      <c r="J355" s="10"/>
      <c r="K355" s="10"/>
      <c r="L355" s="10"/>
      <c r="M355" s="10"/>
      <c r="N355" s="10"/>
      <c r="O355" s="10"/>
      <c r="P355" s="11"/>
    </row>
    <row r="356" hidden="1">
      <c r="A356" s="13"/>
      <c r="B356" s="23"/>
      <c r="C356" s="10"/>
      <c r="D356" s="10"/>
      <c r="E356" s="10"/>
      <c r="F356" s="10"/>
      <c r="G356" s="10"/>
      <c r="H356" s="12"/>
      <c r="I356" s="10"/>
      <c r="J356" s="10"/>
      <c r="K356" s="10"/>
      <c r="L356" s="10"/>
      <c r="M356" s="10"/>
      <c r="N356" s="10"/>
      <c r="O356" s="10"/>
      <c r="P356" s="11"/>
    </row>
    <row r="357" hidden="1">
      <c r="A357" s="13"/>
      <c r="B357" s="23"/>
      <c r="C357" s="10"/>
      <c r="D357" s="10"/>
      <c r="E357" s="10"/>
      <c r="F357" s="10"/>
      <c r="G357" s="10"/>
      <c r="H357" s="12"/>
      <c r="I357" s="10"/>
      <c r="J357" s="10"/>
      <c r="K357" s="10"/>
      <c r="L357" s="10"/>
      <c r="M357" s="10"/>
      <c r="N357" s="10"/>
      <c r="O357" s="10"/>
      <c r="P357" s="11"/>
    </row>
    <row r="358" hidden="1">
      <c r="A358" s="13"/>
      <c r="B358" s="23"/>
      <c r="C358" s="10"/>
      <c r="D358" s="10"/>
      <c r="E358" s="10"/>
      <c r="F358" s="10"/>
      <c r="G358" s="10"/>
      <c r="H358" s="12"/>
      <c r="I358" s="10"/>
      <c r="J358" s="10"/>
      <c r="K358" s="10"/>
      <c r="L358" s="10"/>
      <c r="M358" s="10"/>
      <c r="N358" s="10"/>
      <c r="O358" s="10"/>
      <c r="P358" s="11"/>
    </row>
    <row r="359" hidden="1">
      <c r="A359" s="13"/>
      <c r="B359" s="23"/>
      <c r="C359" s="10"/>
      <c r="D359" s="10"/>
      <c r="E359" s="10"/>
      <c r="F359" s="10"/>
      <c r="G359" s="10"/>
      <c r="H359" s="12"/>
      <c r="I359" s="10"/>
      <c r="J359" s="10"/>
      <c r="K359" s="10"/>
      <c r="L359" s="10"/>
      <c r="M359" s="10"/>
      <c r="N359" s="10"/>
      <c r="O359" s="10"/>
      <c r="P359" s="11"/>
    </row>
    <row r="360" hidden="1">
      <c r="A360" s="13"/>
      <c r="B360" s="23"/>
      <c r="C360" s="10"/>
      <c r="D360" s="10"/>
      <c r="E360" s="10"/>
      <c r="F360" s="10"/>
      <c r="G360" s="10"/>
      <c r="H360" s="12"/>
      <c r="I360" s="10"/>
      <c r="J360" s="10"/>
      <c r="K360" s="10"/>
      <c r="L360" s="10"/>
      <c r="M360" s="10"/>
      <c r="N360" s="10"/>
      <c r="O360" s="10"/>
      <c r="P360" s="11"/>
    </row>
    <row r="361" hidden="1">
      <c r="A361" s="13"/>
      <c r="B361" s="23"/>
      <c r="C361" s="10"/>
      <c r="D361" s="10"/>
      <c r="E361" s="10"/>
      <c r="F361" s="10"/>
      <c r="G361" s="10"/>
      <c r="H361" s="12"/>
      <c r="I361" s="10"/>
      <c r="J361" s="10"/>
      <c r="K361" s="22"/>
      <c r="L361" s="10"/>
      <c r="M361" s="10"/>
      <c r="N361" s="10"/>
      <c r="O361" s="10"/>
      <c r="P361" s="11"/>
    </row>
    <row r="362" hidden="1">
      <c r="A362" s="13"/>
      <c r="B362" s="23"/>
      <c r="C362" s="10"/>
      <c r="D362" s="10"/>
      <c r="E362" s="10"/>
      <c r="F362" s="10"/>
      <c r="G362" s="10"/>
      <c r="H362" s="12"/>
      <c r="I362" s="10"/>
      <c r="J362" s="11"/>
      <c r="K362" s="10"/>
      <c r="L362" s="10"/>
      <c r="M362" s="10"/>
      <c r="N362" s="10"/>
      <c r="O362" s="10"/>
      <c r="P362" s="11"/>
    </row>
    <row r="363" hidden="1">
      <c r="A363" s="13"/>
      <c r="B363" s="23"/>
      <c r="C363" s="10"/>
      <c r="D363" s="10"/>
      <c r="E363" s="10"/>
      <c r="F363" s="10"/>
      <c r="G363" s="10"/>
      <c r="H363" s="12"/>
      <c r="I363" s="10"/>
      <c r="J363" s="10"/>
      <c r="K363" s="10"/>
      <c r="L363" s="10"/>
      <c r="M363" s="10"/>
      <c r="N363" s="10"/>
      <c r="O363" s="10"/>
      <c r="P363" s="11"/>
    </row>
    <row r="364" hidden="1">
      <c r="A364" s="13"/>
      <c r="B364" s="23"/>
      <c r="C364" s="10"/>
      <c r="D364" s="10"/>
      <c r="E364" s="10"/>
      <c r="F364" s="10"/>
      <c r="G364" s="10"/>
      <c r="H364" s="12"/>
      <c r="I364" s="10"/>
      <c r="J364" s="10"/>
      <c r="K364" s="10"/>
      <c r="L364" s="10"/>
      <c r="M364" s="10"/>
      <c r="N364" s="10"/>
      <c r="O364" s="10"/>
      <c r="P364" s="11"/>
    </row>
    <row r="365" hidden="1">
      <c r="A365" s="13"/>
      <c r="B365" s="23"/>
      <c r="C365" s="10"/>
      <c r="D365" s="10"/>
      <c r="E365" s="10"/>
      <c r="F365" s="10"/>
      <c r="G365" s="10"/>
      <c r="H365" s="12"/>
      <c r="I365" s="10"/>
      <c r="J365" s="10"/>
      <c r="K365" s="10"/>
      <c r="L365" s="10"/>
      <c r="M365" s="10"/>
      <c r="N365" s="10"/>
      <c r="O365" s="10"/>
      <c r="P365" s="11"/>
    </row>
    <row r="366" hidden="1">
      <c r="A366" s="13"/>
      <c r="B366" s="23"/>
      <c r="C366" s="10"/>
      <c r="D366" s="10"/>
      <c r="E366" s="10"/>
      <c r="F366" s="10"/>
      <c r="G366" s="10"/>
      <c r="H366" s="12"/>
      <c r="I366" s="10"/>
      <c r="J366" s="11"/>
      <c r="K366" s="22"/>
      <c r="L366" s="10"/>
      <c r="M366" s="10"/>
      <c r="N366" s="10"/>
      <c r="O366" s="10"/>
      <c r="P366" s="11"/>
    </row>
    <row r="367" hidden="1">
      <c r="A367" s="13"/>
      <c r="B367" s="23"/>
      <c r="C367" s="10"/>
      <c r="D367" s="10"/>
      <c r="E367" s="10"/>
      <c r="F367" s="10"/>
      <c r="G367" s="10"/>
      <c r="H367" s="12"/>
      <c r="I367" s="10"/>
      <c r="J367" s="10"/>
      <c r="K367" s="10"/>
      <c r="L367" s="10"/>
      <c r="M367" s="10"/>
      <c r="N367" s="10"/>
      <c r="O367" s="11"/>
      <c r="P367" s="11"/>
    </row>
    <row r="368" hidden="1">
      <c r="A368" s="13"/>
      <c r="B368" s="23"/>
      <c r="C368" s="10"/>
      <c r="D368" s="10"/>
      <c r="E368" s="10"/>
      <c r="F368" s="10"/>
      <c r="G368" s="10"/>
      <c r="H368" s="12"/>
      <c r="I368" s="10"/>
      <c r="J368" s="10"/>
      <c r="K368" s="10"/>
      <c r="L368" s="10"/>
      <c r="M368" s="10"/>
      <c r="N368" s="10"/>
      <c r="O368" s="10"/>
      <c r="P368" s="11"/>
    </row>
    <row r="369" hidden="1">
      <c r="A369" s="13"/>
      <c r="B369" s="23"/>
      <c r="C369" s="10"/>
      <c r="D369" s="10"/>
      <c r="E369" s="10"/>
      <c r="F369" s="10"/>
      <c r="G369" s="10"/>
      <c r="H369" s="12"/>
      <c r="I369" s="10"/>
      <c r="J369" s="10"/>
      <c r="K369" s="10"/>
      <c r="L369" s="10"/>
      <c r="M369" s="10"/>
      <c r="N369" s="10"/>
      <c r="O369" s="11"/>
      <c r="P369" s="11"/>
    </row>
    <row r="370" hidden="1">
      <c r="A370" s="13"/>
      <c r="B370" s="23"/>
      <c r="C370" s="10"/>
      <c r="D370" s="10"/>
      <c r="E370" s="10"/>
      <c r="F370" s="10"/>
      <c r="G370" s="10"/>
      <c r="H370" s="12"/>
      <c r="I370" s="10"/>
      <c r="J370" s="10"/>
      <c r="K370" s="10"/>
      <c r="L370" s="10"/>
      <c r="M370" s="10"/>
      <c r="N370" s="10"/>
      <c r="O370" s="10"/>
      <c r="P370" s="11"/>
    </row>
    <row r="371" hidden="1">
      <c r="A371" s="13"/>
      <c r="B371" s="23"/>
      <c r="C371" s="10"/>
      <c r="D371" s="10"/>
      <c r="E371" s="10"/>
      <c r="F371" s="10"/>
      <c r="G371" s="10"/>
      <c r="H371" s="12"/>
      <c r="I371" s="10"/>
      <c r="J371" s="10"/>
      <c r="K371" s="10"/>
      <c r="L371" s="10"/>
      <c r="M371" s="10"/>
      <c r="N371" s="10"/>
      <c r="O371" s="11"/>
      <c r="P371" s="11"/>
    </row>
    <row r="372" hidden="1">
      <c r="A372" s="13"/>
      <c r="B372" s="23"/>
      <c r="C372" s="10"/>
      <c r="D372" s="10"/>
      <c r="E372" s="10"/>
      <c r="F372" s="10"/>
      <c r="G372" s="10"/>
      <c r="H372" s="12"/>
      <c r="I372" s="10"/>
      <c r="J372" s="10"/>
      <c r="K372" s="10"/>
      <c r="L372" s="10"/>
      <c r="M372" s="10"/>
      <c r="N372" s="10"/>
      <c r="O372" s="10"/>
      <c r="P372" s="11"/>
    </row>
    <row r="373" hidden="1">
      <c r="A373" s="13">
        <v>45330.0</v>
      </c>
      <c r="B373" s="23">
        <v>45327.0</v>
      </c>
      <c r="C373" s="10" t="s">
        <v>17</v>
      </c>
      <c r="D373" s="10" t="s">
        <v>89</v>
      </c>
      <c r="E373" s="19" t="s">
        <v>89</v>
      </c>
      <c r="F373" s="10" t="s">
        <v>221</v>
      </c>
      <c r="G373" s="10" t="s">
        <v>222</v>
      </c>
      <c r="H373" s="12" t="s">
        <v>124</v>
      </c>
      <c r="I373" s="10" t="s">
        <v>21</v>
      </c>
      <c r="J373" s="22"/>
      <c r="K373" s="10"/>
      <c r="L373" s="10" t="s">
        <v>22</v>
      </c>
      <c r="M373" s="10" t="s">
        <v>22</v>
      </c>
      <c r="N373" s="10"/>
      <c r="O373" s="10"/>
      <c r="P373" s="11"/>
    </row>
    <row r="374" hidden="1">
      <c r="A374" s="13">
        <v>45330.0</v>
      </c>
      <c r="B374" s="23">
        <v>45328.0</v>
      </c>
      <c r="C374" s="10" t="s">
        <v>17</v>
      </c>
      <c r="D374" s="10">
        <v>4.0</v>
      </c>
      <c r="E374" s="16" t="s">
        <v>9</v>
      </c>
      <c r="F374" s="10" t="s">
        <v>223</v>
      </c>
      <c r="G374" s="10" t="s">
        <v>224</v>
      </c>
      <c r="H374" s="12" t="s">
        <v>127</v>
      </c>
      <c r="I374" s="10" t="s">
        <v>52</v>
      </c>
      <c r="J374" s="10"/>
      <c r="K374" s="11"/>
      <c r="L374" s="10" t="s">
        <v>22</v>
      </c>
      <c r="M374" s="10" t="s">
        <v>22</v>
      </c>
      <c r="N374" s="10"/>
      <c r="O374" s="10"/>
      <c r="P374" s="11"/>
    </row>
    <row r="375" hidden="1">
      <c r="A375" s="13">
        <v>45330.0</v>
      </c>
      <c r="B375" s="23">
        <v>45329.0</v>
      </c>
      <c r="C375" s="10" t="s">
        <v>17</v>
      </c>
      <c r="D375" s="10">
        <v>8.0</v>
      </c>
      <c r="E375" s="17" t="s">
        <v>33</v>
      </c>
      <c r="F375" s="10" t="s">
        <v>225</v>
      </c>
      <c r="G375" s="10" t="s">
        <v>226</v>
      </c>
      <c r="H375" s="12" t="s">
        <v>227</v>
      </c>
      <c r="I375" s="10" t="s">
        <v>21</v>
      </c>
      <c r="J375" s="10"/>
      <c r="K375" s="10"/>
      <c r="L375" s="10" t="s">
        <v>22</v>
      </c>
      <c r="M375" s="10" t="s">
        <v>22</v>
      </c>
      <c r="N375" s="10"/>
      <c r="O375" s="11"/>
      <c r="P375" s="11"/>
    </row>
    <row r="376" hidden="1">
      <c r="A376" s="13">
        <v>45330.0</v>
      </c>
      <c r="B376" s="23">
        <v>45329.0</v>
      </c>
      <c r="C376" s="10" t="s">
        <v>17</v>
      </c>
      <c r="D376" s="10">
        <v>8.0</v>
      </c>
      <c r="E376" s="17" t="s">
        <v>33</v>
      </c>
      <c r="F376" s="10" t="s">
        <v>228</v>
      </c>
      <c r="G376" s="10" t="s">
        <v>84</v>
      </c>
      <c r="H376" s="12" t="s">
        <v>85</v>
      </c>
      <c r="I376" s="10" t="s">
        <v>52</v>
      </c>
      <c r="J376" s="10"/>
      <c r="K376" s="10"/>
      <c r="L376" s="10" t="s">
        <v>22</v>
      </c>
      <c r="M376" s="10" t="s">
        <v>22</v>
      </c>
      <c r="N376" s="10"/>
      <c r="O376" s="10"/>
      <c r="P376" s="11"/>
    </row>
    <row r="377" hidden="1">
      <c r="A377" s="13">
        <v>45330.0</v>
      </c>
      <c r="B377" s="23">
        <v>45329.0</v>
      </c>
      <c r="C377" s="10" t="s">
        <v>17</v>
      </c>
      <c r="D377" s="10" t="s">
        <v>132</v>
      </c>
      <c r="E377" s="17" t="s">
        <v>33</v>
      </c>
      <c r="F377" s="10" t="s">
        <v>133</v>
      </c>
      <c r="G377" s="10" t="s">
        <v>134</v>
      </c>
      <c r="H377" s="12" t="s">
        <v>135</v>
      </c>
      <c r="I377" s="10" t="s">
        <v>21</v>
      </c>
      <c r="J377" s="10"/>
      <c r="K377" s="10"/>
      <c r="L377" s="10" t="s">
        <v>22</v>
      </c>
      <c r="M377" s="10" t="s">
        <v>22</v>
      </c>
      <c r="N377" s="10"/>
      <c r="O377" s="10"/>
      <c r="P377" s="11"/>
    </row>
    <row r="378" hidden="1">
      <c r="A378" s="13">
        <v>45330.0</v>
      </c>
      <c r="B378" s="23">
        <v>45329.0</v>
      </c>
      <c r="C378" s="10" t="s">
        <v>17</v>
      </c>
      <c r="D378" s="10">
        <v>8.0</v>
      </c>
      <c r="E378" s="17" t="s">
        <v>33</v>
      </c>
      <c r="F378" s="10" t="s">
        <v>229</v>
      </c>
      <c r="G378" s="10" t="s">
        <v>230</v>
      </c>
      <c r="H378" s="12"/>
      <c r="I378" s="10" t="s">
        <v>21</v>
      </c>
      <c r="J378" s="10"/>
      <c r="K378" s="10"/>
      <c r="L378" s="10" t="s">
        <v>22</v>
      </c>
      <c r="M378" s="10" t="s">
        <v>22</v>
      </c>
      <c r="N378" s="10"/>
      <c r="O378" s="10"/>
      <c r="P378" s="11"/>
    </row>
    <row r="379" hidden="1">
      <c r="A379" s="13">
        <v>45330.0</v>
      </c>
      <c r="B379" s="23">
        <v>45329.0</v>
      </c>
      <c r="C379" s="10" t="s">
        <v>17</v>
      </c>
      <c r="D379" s="10">
        <v>8.0</v>
      </c>
      <c r="E379" s="17" t="s">
        <v>33</v>
      </c>
      <c r="F379" s="10" t="s">
        <v>231</v>
      </c>
      <c r="G379" s="10" t="s">
        <v>232</v>
      </c>
      <c r="H379" s="12" t="s">
        <v>233</v>
      </c>
      <c r="I379" s="10" t="s">
        <v>21</v>
      </c>
      <c r="J379" s="11"/>
      <c r="K379" s="10"/>
      <c r="L379" s="10" t="s">
        <v>22</v>
      </c>
      <c r="M379" s="10" t="s">
        <v>22</v>
      </c>
      <c r="N379" s="10"/>
      <c r="O379" s="11"/>
      <c r="P379" s="11"/>
    </row>
    <row r="380" hidden="1">
      <c r="A380" s="13">
        <v>45330.0</v>
      </c>
      <c r="B380" s="14">
        <v>45329.0</v>
      </c>
      <c r="C380" s="10" t="s">
        <v>17</v>
      </c>
      <c r="D380" s="10">
        <v>8.0</v>
      </c>
      <c r="E380" s="17" t="s">
        <v>33</v>
      </c>
      <c r="F380" s="10" t="s">
        <v>176</v>
      </c>
      <c r="G380" s="10" t="s">
        <v>140</v>
      </c>
      <c r="H380" s="12" t="s">
        <v>141</v>
      </c>
      <c r="I380" s="10" t="s">
        <v>21</v>
      </c>
      <c r="J380" s="11"/>
      <c r="K380" s="22"/>
      <c r="L380" s="10" t="s">
        <v>22</v>
      </c>
      <c r="M380" s="10" t="s">
        <v>22</v>
      </c>
      <c r="N380" s="10"/>
      <c r="O380" s="11"/>
      <c r="P380" s="11"/>
    </row>
    <row r="381" hidden="1">
      <c r="A381" s="13">
        <v>45330.0</v>
      </c>
      <c r="B381" s="23">
        <v>45329.0</v>
      </c>
      <c r="C381" s="10" t="s">
        <v>17</v>
      </c>
      <c r="D381" s="10">
        <v>8.0</v>
      </c>
      <c r="E381" s="17" t="s">
        <v>33</v>
      </c>
      <c r="F381" s="10" t="s">
        <v>234</v>
      </c>
      <c r="G381" s="10" t="s">
        <v>235</v>
      </c>
      <c r="H381" s="12" t="s">
        <v>236</v>
      </c>
      <c r="I381" s="10" t="s">
        <v>21</v>
      </c>
      <c r="J381" s="10"/>
      <c r="K381" s="10"/>
      <c r="L381" s="10" t="s">
        <v>22</v>
      </c>
      <c r="M381" s="10" t="s">
        <v>22</v>
      </c>
      <c r="N381" s="10"/>
      <c r="O381" s="10"/>
      <c r="P381" s="11"/>
    </row>
    <row r="382" hidden="1">
      <c r="A382" s="13">
        <v>45330.0</v>
      </c>
      <c r="B382" s="23">
        <v>45330.0</v>
      </c>
      <c r="C382" s="10" t="s">
        <v>17</v>
      </c>
      <c r="D382" s="10">
        <v>16.0</v>
      </c>
      <c r="E382" s="17" t="s">
        <v>33</v>
      </c>
      <c r="F382" s="10" t="s">
        <v>237</v>
      </c>
      <c r="G382" s="10" t="s">
        <v>107</v>
      </c>
      <c r="H382" s="12" t="s">
        <v>108</v>
      </c>
      <c r="I382" s="10" t="s">
        <v>21</v>
      </c>
      <c r="J382" s="11"/>
      <c r="K382" s="10"/>
      <c r="L382" s="10" t="s">
        <v>22</v>
      </c>
      <c r="M382" s="10" t="s">
        <v>22</v>
      </c>
      <c r="N382" s="10"/>
      <c r="O382" s="10"/>
      <c r="P382" s="11"/>
    </row>
    <row r="383" hidden="1">
      <c r="A383" s="13"/>
      <c r="B383" s="23"/>
      <c r="C383" s="10"/>
      <c r="D383" s="10"/>
      <c r="E383" s="10"/>
      <c r="F383" s="10"/>
      <c r="G383" s="10"/>
      <c r="H383" s="12"/>
      <c r="I383" s="10"/>
      <c r="J383" s="10"/>
      <c r="K383" s="11"/>
      <c r="L383" s="10"/>
      <c r="M383" s="10"/>
      <c r="N383" s="10"/>
      <c r="O383" s="10"/>
      <c r="P383" s="11"/>
    </row>
    <row r="384" hidden="1">
      <c r="A384" s="13"/>
      <c r="B384" s="23"/>
      <c r="C384" s="10"/>
      <c r="D384" s="10"/>
      <c r="E384" s="10"/>
      <c r="F384" s="10"/>
      <c r="G384" s="10"/>
      <c r="H384" s="12"/>
      <c r="I384" s="10"/>
      <c r="J384" s="10"/>
      <c r="K384" s="10"/>
      <c r="L384" s="10"/>
      <c r="M384" s="10"/>
      <c r="N384" s="10"/>
      <c r="O384" s="10"/>
      <c r="P384" s="11"/>
    </row>
    <row r="385" hidden="1">
      <c r="A385" s="13"/>
      <c r="B385" s="23"/>
      <c r="C385" s="10"/>
      <c r="D385" s="10"/>
      <c r="E385" s="10"/>
      <c r="F385" s="10"/>
      <c r="G385" s="10"/>
      <c r="H385" s="12"/>
      <c r="I385" s="10"/>
      <c r="J385" s="10"/>
      <c r="K385" s="10"/>
      <c r="L385" s="10"/>
      <c r="M385" s="10"/>
      <c r="N385" s="10"/>
      <c r="O385" s="10"/>
      <c r="P385" s="11"/>
    </row>
    <row r="386" hidden="1">
      <c r="A386" s="13"/>
      <c r="B386" s="23"/>
      <c r="C386" s="10"/>
      <c r="D386" s="10"/>
      <c r="E386" s="10"/>
      <c r="F386" s="10"/>
      <c r="G386" s="10"/>
      <c r="H386" s="12"/>
      <c r="I386" s="10"/>
      <c r="J386" s="10"/>
      <c r="K386" s="10"/>
      <c r="L386" s="10"/>
      <c r="M386" s="10"/>
      <c r="N386" s="10"/>
      <c r="O386" s="10"/>
      <c r="P386" s="11"/>
    </row>
    <row r="387" hidden="1">
      <c r="A387" s="13"/>
      <c r="B387" s="23"/>
      <c r="C387" s="10"/>
      <c r="D387" s="10"/>
      <c r="E387" s="10"/>
      <c r="F387" s="10"/>
      <c r="G387" s="10"/>
      <c r="H387" s="12"/>
      <c r="I387" s="10"/>
      <c r="J387" s="10"/>
      <c r="K387" s="10"/>
      <c r="L387" s="10"/>
      <c r="M387" s="10"/>
      <c r="N387" s="10"/>
      <c r="O387" s="10"/>
      <c r="P387" s="11"/>
    </row>
    <row r="388" hidden="1">
      <c r="A388" s="13"/>
      <c r="B388" s="23"/>
      <c r="C388" s="10"/>
      <c r="D388" s="10"/>
      <c r="E388" s="10"/>
      <c r="F388" s="10"/>
      <c r="G388" s="10"/>
      <c r="H388" s="12"/>
      <c r="I388" s="10"/>
      <c r="J388" s="10"/>
      <c r="K388" s="10"/>
      <c r="L388" s="10"/>
      <c r="M388" s="10"/>
      <c r="N388" s="10"/>
      <c r="O388" s="11"/>
      <c r="P388" s="11"/>
    </row>
    <row r="389" hidden="1">
      <c r="A389" s="13"/>
      <c r="B389" s="23"/>
      <c r="C389" s="10"/>
      <c r="D389" s="10"/>
      <c r="E389" s="10"/>
      <c r="F389" s="10"/>
      <c r="G389" s="10"/>
      <c r="H389" s="12"/>
      <c r="I389" s="10"/>
      <c r="J389" s="10"/>
      <c r="K389" s="10"/>
      <c r="L389" s="10"/>
      <c r="M389" s="10"/>
      <c r="N389" s="10"/>
      <c r="O389" s="10"/>
      <c r="P389" s="11"/>
    </row>
    <row r="390" hidden="1">
      <c r="A390" s="13"/>
      <c r="B390" s="23"/>
      <c r="C390" s="10"/>
      <c r="D390" s="10"/>
      <c r="E390" s="10"/>
      <c r="F390" s="10"/>
      <c r="G390" s="10"/>
      <c r="H390" s="12"/>
      <c r="I390" s="10"/>
      <c r="J390" s="10"/>
      <c r="K390" s="10"/>
      <c r="L390" s="10"/>
      <c r="M390" s="10"/>
      <c r="N390" s="10"/>
      <c r="O390" s="10"/>
      <c r="P390" s="11"/>
    </row>
    <row r="391" hidden="1">
      <c r="A391" s="13"/>
      <c r="B391" s="23"/>
      <c r="C391" s="10"/>
      <c r="D391" s="10"/>
      <c r="E391" s="10"/>
      <c r="F391" s="10"/>
      <c r="G391" s="10"/>
      <c r="H391" s="12"/>
      <c r="I391" s="10"/>
      <c r="J391" s="10"/>
      <c r="K391" s="10"/>
      <c r="L391" s="10"/>
      <c r="M391" s="10"/>
      <c r="N391" s="10"/>
      <c r="O391" s="10"/>
      <c r="P391" s="11"/>
    </row>
    <row r="392" hidden="1">
      <c r="A392" s="13"/>
      <c r="B392" s="23"/>
      <c r="C392" s="10"/>
      <c r="D392" s="10"/>
      <c r="E392" s="10"/>
      <c r="F392" s="10"/>
      <c r="G392" s="10"/>
      <c r="H392" s="12"/>
      <c r="I392" s="10"/>
      <c r="J392" s="11"/>
      <c r="K392" s="10"/>
      <c r="L392" s="10"/>
      <c r="M392" s="10"/>
      <c r="N392" s="10"/>
      <c r="O392" s="10"/>
      <c r="P392" s="11"/>
    </row>
    <row r="393" hidden="1">
      <c r="A393" s="13"/>
      <c r="B393" s="23"/>
      <c r="C393" s="10"/>
      <c r="D393" s="10"/>
      <c r="E393" s="10"/>
      <c r="F393" s="10"/>
      <c r="G393" s="10"/>
      <c r="H393" s="12"/>
      <c r="I393" s="10"/>
      <c r="J393" s="10"/>
      <c r="K393" s="10"/>
      <c r="L393" s="10"/>
      <c r="M393" s="10"/>
      <c r="N393" s="10"/>
      <c r="O393" s="10"/>
      <c r="P393" s="11"/>
    </row>
    <row r="394" hidden="1">
      <c r="A394" s="13"/>
      <c r="B394" s="23"/>
      <c r="C394" s="10"/>
      <c r="D394" s="10"/>
      <c r="E394" s="10"/>
      <c r="F394" s="10"/>
      <c r="G394" s="10"/>
      <c r="H394" s="12"/>
      <c r="I394" s="10"/>
      <c r="J394" s="10"/>
      <c r="K394" s="10"/>
      <c r="L394" s="10"/>
      <c r="M394" s="10"/>
      <c r="N394" s="10"/>
      <c r="O394" s="10"/>
      <c r="P394" s="11"/>
    </row>
    <row r="395" hidden="1">
      <c r="A395" s="13"/>
      <c r="B395" s="23"/>
      <c r="C395" s="10"/>
      <c r="D395" s="10"/>
      <c r="E395" s="10"/>
      <c r="F395" s="10"/>
      <c r="G395" s="10"/>
      <c r="H395" s="12"/>
      <c r="I395" s="10"/>
      <c r="J395" s="10"/>
      <c r="K395" s="10"/>
      <c r="L395" s="10"/>
      <c r="M395" s="10"/>
      <c r="N395" s="10"/>
      <c r="O395" s="10"/>
      <c r="P395" s="11"/>
    </row>
    <row r="396" hidden="1">
      <c r="A396" s="13"/>
      <c r="B396" s="23"/>
      <c r="C396" s="10"/>
      <c r="D396" s="10"/>
      <c r="E396" s="10"/>
      <c r="F396" s="10"/>
      <c r="G396" s="10"/>
      <c r="H396" s="12"/>
      <c r="I396" s="10"/>
      <c r="J396" s="10"/>
      <c r="K396" s="10"/>
      <c r="L396" s="10"/>
      <c r="M396" s="10"/>
      <c r="N396" s="10"/>
      <c r="O396" s="11"/>
      <c r="P396" s="11"/>
    </row>
    <row r="397" hidden="1">
      <c r="A397" s="13"/>
      <c r="B397" s="23"/>
      <c r="C397" s="10"/>
      <c r="D397" s="10"/>
      <c r="E397" s="10"/>
      <c r="F397" s="10"/>
      <c r="G397" s="10"/>
      <c r="H397" s="12"/>
      <c r="I397" s="10"/>
      <c r="J397" s="10"/>
      <c r="K397" s="10"/>
      <c r="L397" s="10"/>
      <c r="M397" s="10"/>
      <c r="N397" s="10"/>
      <c r="O397" s="10"/>
      <c r="P397" s="11"/>
    </row>
    <row r="398" hidden="1">
      <c r="A398" s="13"/>
      <c r="B398" s="23"/>
      <c r="C398" s="10"/>
      <c r="D398" s="10"/>
      <c r="E398" s="10"/>
      <c r="F398" s="10"/>
      <c r="G398" s="10"/>
      <c r="H398" s="12"/>
      <c r="I398" s="10"/>
      <c r="J398" s="10"/>
      <c r="K398" s="10"/>
      <c r="L398" s="10"/>
      <c r="M398" s="10"/>
      <c r="N398" s="10"/>
      <c r="O398" s="10"/>
      <c r="P398" s="11"/>
    </row>
    <row r="399" hidden="1">
      <c r="A399" s="13"/>
      <c r="B399" s="23"/>
      <c r="C399" s="10"/>
      <c r="D399" s="10"/>
      <c r="E399" s="10"/>
      <c r="F399" s="10"/>
      <c r="G399" s="10"/>
      <c r="H399" s="12"/>
      <c r="I399" s="10"/>
      <c r="J399" s="10"/>
      <c r="K399" s="10"/>
      <c r="L399" s="10"/>
      <c r="M399" s="10"/>
      <c r="N399" s="10"/>
      <c r="O399" s="10"/>
      <c r="P399" s="11"/>
    </row>
    <row r="400" hidden="1">
      <c r="A400" s="13"/>
      <c r="B400" s="23"/>
      <c r="C400" s="10"/>
      <c r="D400" s="10"/>
      <c r="E400" s="10"/>
      <c r="F400" s="10"/>
      <c r="G400" s="10"/>
      <c r="H400" s="12"/>
      <c r="I400" s="10"/>
      <c r="J400" s="11"/>
      <c r="K400" s="10"/>
      <c r="L400" s="10"/>
      <c r="M400" s="10"/>
      <c r="N400" s="10"/>
      <c r="O400" s="10"/>
      <c r="P400" s="11"/>
    </row>
    <row r="401" hidden="1">
      <c r="A401" s="13"/>
      <c r="B401" s="23"/>
      <c r="C401" s="10"/>
      <c r="D401" s="10"/>
      <c r="E401" s="10"/>
      <c r="F401" s="10"/>
      <c r="G401" s="10"/>
      <c r="H401" s="12"/>
      <c r="I401" s="10"/>
      <c r="J401" s="10"/>
      <c r="K401" s="10"/>
      <c r="L401" s="10"/>
      <c r="M401" s="10"/>
      <c r="N401" s="10"/>
      <c r="O401" s="10"/>
      <c r="P401" s="11"/>
    </row>
    <row r="402" hidden="1">
      <c r="A402" s="13"/>
      <c r="B402" s="23"/>
      <c r="C402" s="10"/>
      <c r="D402" s="10"/>
      <c r="E402" s="10"/>
      <c r="F402" s="10"/>
      <c r="G402" s="10"/>
      <c r="H402" s="12"/>
      <c r="I402" s="10"/>
      <c r="J402" s="22"/>
      <c r="K402" s="10"/>
      <c r="L402" s="10"/>
      <c r="M402" s="10"/>
      <c r="N402" s="10"/>
      <c r="O402" s="10"/>
      <c r="P402" s="11"/>
    </row>
    <row r="403" hidden="1">
      <c r="A403" s="13"/>
      <c r="B403" s="23"/>
      <c r="C403" s="10"/>
      <c r="D403" s="10"/>
      <c r="E403" s="10"/>
      <c r="F403" s="10"/>
      <c r="G403" s="10"/>
      <c r="H403" s="12"/>
      <c r="I403" s="10"/>
      <c r="J403" s="10"/>
      <c r="K403" s="10"/>
      <c r="L403" s="10"/>
      <c r="M403" s="10"/>
      <c r="N403" s="10"/>
      <c r="O403" s="10"/>
      <c r="P403" s="11"/>
    </row>
    <row r="404" hidden="1">
      <c r="A404" s="13"/>
      <c r="B404" s="23"/>
      <c r="C404" s="10"/>
      <c r="D404" s="10"/>
      <c r="E404" s="10"/>
      <c r="F404" s="10"/>
      <c r="G404" s="10"/>
      <c r="H404" s="12"/>
      <c r="I404" s="10"/>
      <c r="J404" s="10"/>
      <c r="K404" s="10"/>
      <c r="L404" s="10"/>
      <c r="M404" s="10"/>
      <c r="N404" s="10"/>
      <c r="O404" s="10"/>
      <c r="P404" s="11"/>
    </row>
    <row r="405" hidden="1">
      <c r="A405" s="13">
        <v>45331.0</v>
      </c>
      <c r="B405" s="23">
        <v>45328.0</v>
      </c>
      <c r="C405" s="10" t="s">
        <v>17</v>
      </c>
      <c r="D405" s="10" t="s">
        <v>89</v>
      </c>
      <c r="E405" s="19" t="s">
        <v>89</v>
      </c>
      <c r="F405" s="10" t="s">
        <v>238</v>
      </c>
      <c r="G405" s="10" t="s">
        <v>91</v>
      </c>
      <c r="H405" s="12" t="s">
        <v>92</v>
      </c>
      <c r="I405" s="10" t="s">
        <v>21</v>
      </c>
      <c r="J405" s="11"/>
      <c r="K405" s="10"/>
      <c r="L405" s="10" t="s">
        <v>22</v>
      </c>
      <c r="M405" s="10" t="s">
        <v>22</v>
      </c>
      <c r="N405" s="10"/>
      <c r="O405" s="11"/>
      <c r="P405" s="11"/>
    </row>
    <row r="406" hidden="1">
      <c r="A406" s="13">
        <v>45331.0</v>
      </c>
      <c r="B406" s="23">
        <v>45330.0</v>
      </c>
      <c r="C406" s="10" t="s">
        <v>17</v>
      </c>
      <c r="D406" s="10">
        <v>8.0</v>
      </c>
      <c r="E406" s="16" t="s">
        <v>9</v>
      </c>
      <c r="F406" s="10" t="s">
        <v>168</v>
      </c>
      <c r="G406" s="10" t="s">
        <v>169</v>
      </c>
      <c r="H406" s="12" t="s">
        <v>170</v>
      </c>
      <c r="I406" s="10" t="s">
        <v>21</v>
      </c>
      <c r="J406" s="10"/>
      <c r="K406" s="10"/>
      <c r="L406" s="10" t="s">
        <v>22</v>
      </c>
      <c r="M406" s="10" t="s">
        <v>22</v>
      </c>
      <c r="N406" s="10"/>
      <c r="O406" s="10"/>
      <c r="P406" s="11"/>
    </row>
    <row r="407" hidden="1">
      <c r="A407" s="13">
        <v>45331.0</v>
      </c>
      <c r="B407" s="23">
        <v>45330.0</v>
      </c>
      <c r="C407" s="10" t="s">
        <v>17</v>
      </c>
      <c r="D407" s="10">
        <v>8.0</v>
      </c>
      <c r="E407" s="17" t="s">
        <v>33</v>
      </c>
      <c r="F407" s="10" t="s">
        <v>176</v>
      </c>
      <c r="G407" s="10" t="s">
        <v>140</v>
      </c>
      <c r="H407" s="12" t="s">
        <v>141</v>
      </c>
      <c r="I407" s="10" t="s">
        <v>21</v>
      </c>
      <c r="J407" s="10"/>
      <c r="K407" s="10"/>
      <c r="L407" s="10" t="s">
        <v>22</v>
      </c>
      <c r="M407" s="10" t="s">
        <v>22</v>
      </c>
      <c r="N407" s="10"/>
      <c r="O407" s="10"/>
      <c r="P407" s="11"/>
    </row>
    <row r="408" hidden="1">
      <c r="A408" s="13">
        <v>45331.0</v>
      </c>
      <c r="B408" s="23">
        <v>45330.0</v>
      </c>
      <c r="C408" s="10" t="s">
        <v>17</v>
      </c>
      <c r="D408" s="10">
        <v>14.0</v>
      </c>
      <c r="E408" s="17" t="s">
        <v>33</v>
      </c>
      <c r="F408" s="10" t="s">
        <v>239</v>
      </c>
      <c r="G408" s="10" t="s">
        <v>27</v>
      </c>
      <c r="H408" s="12" t="s">
        <v>28</v>
      </c>
      <c r="I408" s="10" t="s">
        <v>21</v>
      </c>
      <c r="J408" s="10"/>
      <c r="K408" s="10"/>
      <c r="L408" s="10" t="s">
        <v>22</v>
      </c>
      <c r="M408" s="10" t="s">
        <v>22</v>
      </c>
      <c r="N408" s="10"/>
      <c r="O408" s="11"/>
      <c r="P408" s="11"/>
    </row>
    <row r="409" hidden="1">
      <c r="A409" s="13">
        <v>45331.0</v>
      </c>
      <c r="B409" s="23">
        <v>45330.0</v>
      </c>
      <c r="C409" s="10" t="s">
        <v>17</v>
      </c>
      <c r="D409" s="10">
        <v>14.0</v>
      </c>
      <c r="E409" s="17" t="s">
        <v>33</v>
      </c>
      <c r="F409" s="10" t="s">
        <v>240</v>
      </c>
      <c r="G409" s="10" t="s">
        <v>27</v>
      </c>
      <c r="H409" s="12" t="s">
        <v>28</v>
      </c>
      <c r="I409" s="10" t="s">
        <v>21</v>
      </c>
      <c r="J409" s="10"/>
      <c r="K409" s="10"/>
      <c r="L409" s="10" t="s">
        <v>22</v>
      </c>
      <c r="M409" s="10" t="s">
        <v>22</v>
      </c>
      <c r="N409" s="10"/>
      <c r="O409" s="10"/>
      <c r="P409" s="11"/>
    </row>
    <row r="410" hidden="1">
      <c r="A410" s="13">
        <v>45331.0</v>
      </c>
      <c r="B410" s="23">
        <v>45330.0</v>
      </c>
      <c r="C410" s="10" t="s">
        <v>17</v>
      </c>
      <c r="D410" s="10">
        <v>14.0</v>
      </c>
      <c r="E410" s="17" t="s">
        <v>33</v>
      </c>
      <c r="F410" s="10" t="s">
        <v>241</v>
      </c>
      <c r="G410" s="10" t="s">
        <v>169</v>
      </c>
      <c r="H410" s="12" t="s">
        <v>170</v>
      </c>
      <c r="I410" s="10" t="s">
        <v>21</v>
      </c>
      <c r="J410" s="10"/>
      <c r="K410" s="10"/>
      <c r="L410" s="10" t="s">
        <v>22</v>
      </c>
      <c r="M410" s="10" t="s">
        <v>22</v>
      </c>
      <c r="N410" s="10"/>
      <c r="O410" s="11"/>
      <c r="P410" s="11"/>
    </row>
    <row r="411" hidden="1">
      <c r="A411" s="13">
        <v>45331.0</v>
      </c>
      <c r="B411" s="23">
        <v>45330.0</v>
      </c>
      <c r="C411" s="10" t="s">
        <v>17</v>
      </c>
      <c r="D411" s="10">
        <v>16.0</v>
      </c>
      <c r="E411" s="17" t="s">
        <v>33</v>
      </c>
      <c r="F411" s="10" t="s">
        <v>242</v>
      </c>
      <c r="G411" s="10" t="s">
        <v>56</v>
      </c>
      <c r="H411" s="12" t="s">
        <v>57</v>
      </c>
      <c r="I411" s="10" t="s">
        <v>21</v>
      </c>
      <c r="J411" s="10"/>
      <c r="K411" s="10"/>
      <c r="L411" s="10" t="s">
        <v>22</v>
      </c>
      <c r="M411" s="10" t="s">
        <v>22</v>
      </c>
      <c r="N411" s="10"/>
      <c r="O411" s="10"/>
      <c r="P411" s="11"/>
    </row>
    <row r="412" hidden="1">
      <c r="A412" s="13">
        <v>45331.0</v>
      </c>
      <c r="B412" s="23">
        <v>45331.0</v>
      </c>
      <c r="C412" s="10" t="s">
        <v>17</v>
      </c>
      <c r="D412" s="10" t="s">
        <v>89</v>
      </c>
      <c r="E412" s="19" t="s">
        <v>89</v>
      </c>
      <c r="F412" s="10" t="s">
        <v>243</v>
      </c>
      <c r="G412" s="10" t="s">
        <v>222</v>
      </c>
      <c r="H412" s="12" t="s">
        <v>124</v>
      </c>
      <c r="I412" s="10" t="s">
        <v>21</v>
      </c>
      <c r="J412" s="10"/>
      <c r="K412" s="10"/>
      <c r="L412" s="10" t="s">
        <v>22</v>
      </c>
      <c r="M412" s="10" t="s">
        <v>22</v>
      </c>
      <c r="N412" s="10"/>
      <c r="O412" s="10"/>
      <c r="P412" s="11"/>
    </row>
    <row r="413" hidden="1">
      <c r="A413" s="13">
        <v>45331.0</v>
      </c>
      <c r="B413" s="23">
        <v>45331.0</v>
      </c>
      <c r="C413" s="10" t="s">
        <v>17</v>
      </c>
      <c r="D413" s="10">
        <v>8.0</v>
      </c>
      <c r="E413" s="16" t="s">
        <v>9</v>
      </c>
      <c r="F413" s="10" t="s">
        <v>244</v>
      </c>
      <c r="G413" s="10" t="s">
        <v>245</v>
      </c>
      <c r="H413" s="12"/>
      <c r="I413" s="10" t="s">
        <v>52</v>
      </c>
      <c r="J413" s="10"/>
      <c r="K413" s="10"/>
      <c r="L413" s="10" t="s">
        <v>22</v>
      </c>
      <c r="M413" s="10" t="s">
        <v>22</v>
      </c>
      <c r="N413" s="10"/>
      <c r="O413" s="10"/>
      <c r="P413" s="11"/>
    </row>
    <row r="414" hidden="1">
      <c r="A414" s="13">
        <v>45331.0</v>
      </c>
      <c r="B414" s="23">
        <v>45331.0</v>
      </c>
      <c r="C414" s="10" t="s">
        <v>17</v>
      </c>
      <c r="D414" s="10">
        <v>8.0</v>
      </c>
      <c r="E414" s="17" t="s">
        <v>33</v>
      </c>
      <c r="F414" s="10" t="s">
        <v>246</v>
      </c>
      <c r="G414" s="10" t="s">
        <v>247</v>
      </c>
      <c r="H414" s="12"/>
      <c r="I414" s="10" t="s">
        <v>52</v>
      </c>
      <c r="J414" s="11"/>
      <c r="K414" s="10"/>
      <c r="L414" s="10" t="s">
        <v>22</v>
      </c>
      <c r="M414" s="10" t="s">
        <v>22</v>
      </c>
      <c r="N414" s="10"/>
      <c r="O414" s="10"/>
      <c r="P414" s="11"/>
    </row>
    <row r="415" hidden="1">
      <c r="A415" s="13">
        <v>45331.0</v>
      </c>
      <c r="B415" s="23">
        <v>45331.0</v>
      </c>
      <c r="C415" s="10" t="s">
        <v>17</v>
      </c>
      <c r="D415" s="10" t="s">
        <v>89</v>
      </c>
      <c r="E415" s="19" t="s">
        <v>89</v>
      </c>
      <c r="F415" s="10" t="s">
        <v>248</v>
      </c>
      <c r="G415" s="10" t="s">
        <v>91</v>
      </c>
      <c r="H415" s="12" t="s">
        <v>92</v>
      </c>
      <c r="I415" s="10" t="s">
        <v>21</v>
      </c>
      <c r="J415" s="10"/>
      <c r="K415" s="10"/>
      <c r="L415" s="10" t="s">
        <v>22</v>
      </c>
      <c r="M415" s="10" t="s">
        <v>22</v>
      </c>
      <c r="N415" s="10"/>
      <c r="O415" s="10"/>
      <c r="P415" s="11"/>
    </row>
    <row r="416" hidden="1">
      <c r="A416" s="13">
        <v>45331.0</v>
      </c>
      <c r="B416" s="23">
        <v>45331.0</v>
      </c>
      <c r="C416" s="10" t="s">
        <v>17</v>
      </c>
      <c r="D416" s="10">
        <v>8.0</v>
      </c>
      <c r="E416" s="16" t="s">
        <v>9</v>
      </c>
      <c r="F416" s="10" t="s">
        <v>249</v>
      </c>
      <c r="G416" s="10" t="s">
        <v>152</v>
      </c>
      <c r="H416" s="12" t="s">
        <v>153</v>
      </c>
      <c r="I416" s="10" t="s">
        <v>52</v>
      </c>
      <c r="J416" s="11"/>
      <c r="K416" s="10"/>
      <c r="L416" s="10" t="s">
        <v>22</v>
      </c>
      <c r="M416" s="10" t="s">
        <v>22</v>
      </c>
      <c r="N416" s="10"/>
      <c r="O416" s="11"/>
      <c r="P416" s="11"/>
    </row>
    <row r="417" hidden="1">
      <c r="A417" s="13"/>
      <c r="B417" s="23"/>
      <c r="C417" s="10"/>
      <c r="D417" s="10"/>
      <c r="E417" s="10"/>
      <c r="F417" s="10"/>
      <c r="G417" s="10"/>
      <c r="H417" s="12"/>
      <c r="I417" s="10"/>
      <c r="J417" s="11"/>
      <c r="K417" s="20"/>
      <c r="L417" s="10"/>
      <c r="M417" s="10"/>
      <c r="N417" s="10"/>
      <c r="O417" s="10"/>
      <c r="P417" s="11"/>
    </row>
    <row r="418" hidden="1">
      <c r="A418" s="13"/>
      <c r="B418" s="23"/>
      <c r="C418" s="10"/>
      <c r="D418" s="10"/>
      <c r="E418" s="10"/>
      <c r="F418" s="10"/>
      <c r="G418" s="10"/>
      <c r="H418" s="12"/>
      <c r="I418" s="10"/>
      <c r="J418" s="10"/>
      <c r="K418" s="10"/>
      <c r="L418" s="10"/>
      <c r="M418" s="10"/>
      <c r="N418" s="10"/>
      <c r="O418" s="10"/>
      <c r="P418" s="11"/>
    </row>
    <row r="419" hidden="1">
      <c r="A419" s="13"/>
      <c r="B419" s="23"/>
      <c r="C419" s="10"/>
      <c r="D419" s="10"/>
      <c r="E419" s="10"/>
      <c r="F419" s="10"/>
      <c r="G419" s="10"/>
      <c r="H419" s="12"/>
      <c r="I419" s="10"/>
      <c r="J419" s="10"/>
      <c r="K419" s="10"/>
      <c r="L419" s="10"/>
      <c r="M419" s="10"/>
      <c r="N419" s="10"/>
      <c r="O419" s="10"/>
      <c r="P419" s="11"/>
    </row>
    <row r="420" hidden="1">
      <c r="A420" s="13"/>
      <c r="B420" s="23"/>
      <c r="C420" s="10"/>
      <c r="D420" s="10"/>
      <c r="E420" s="10"/>
      <c r="F420" s="10"/>
      <c r="G420" s="10"/>
      <c r="H420" s="12"/>
      <c r="I420" s="10"/>
      <c r="J420" s="10"/>
      <c r="K420" s="10"/>
      <c r="L420" s="10"/>
      <c r="M420" s="10"/>
      <c r="N420" s="10"/>
      <c r="O420" s="10"/>
      <c r="P420" s="11"/>
    </row>
    <row r="421" hidden="1">
      <c r="A421" s="13"/>
      <c r="B421" s="23"/>
      <c r="C421" s="10"/>
      <c r="D421" s="10"/>
      <c r="E421" s="10"/>
      <c r="F421" s="10"/>
      <c r="G421" s="10"/>
      <c r="H421" s="12"/>
      <c r="I421" s="10"/>
      <c r="J421" s="10"/>
      <c r="K421" s="10"/>
      <c r="L421" s="10"/>
      <c r="M421" s="10"/>
      <c r="N421" s="10"/>
      <c r="O421" s="10"/>
      <c r="P421" s="11"/>
    </row>
    <row r="422" hidden="1">
      <c r="A422" s="13"/>
      <c r="B422" s="23"/>
      <c r="C422" s="10"/>
      <c r="D422" s="10"/>
      <c r="E422" s="10"/>
      <c r="F422" s="10"/>
      <c r="G422" s="10"/>
      <c r="H422" s="12"/>
      <c r="I422" s="10"/>
      <c r="J422" s="10"/>
      <c r="K422" s="10"/>
      <c r="L422" s="10"/>
      <c r="M422" s="10"/>
      <c r="N422" s="10"/>
      <c r="O422" s="10"/>
      <c r="P422" s="11"/>
    </row>
    <row r="423" hidden="1">
      <c r="A423" s="13"/>
      <c r="B423" s="23"/>
      <c r="C423" s="10"/>
      <c r="D423" s="10"/>
      <c r="E423" s="10"/>
      <c r="F423" s="10"/>
      <c r="G423" s="10"/>
      <c r="H423" s="12"/>
      <c r="I423" s="10"/>
      <c r="J423" s="10"/>
      <c r="K423" s="10"/>
      <c r="L423" s="10"/>
      <c r="M423" s="10"/>
      <c r="N423" s="10"/>
      <c r="O423" s="11"/>
      <c r="P423" s="11"/>
    </row>
    <row r="424" hidden="1">
      <c r="A424" s="13"/>
      <c r="B424" s="23"/>
      <c r="C424" s="10"/>
      <c r="D424" s="10"/>
      <c r="E424" s="10"/>
      <c r="F424" s="10"/>
      <c r="G424" s="10"/>
      <c r="H424" s="12"/>
      <c r="I424" s="10"/>
      <c r="J424" s="10"/>
      <c r="K424" s="10"/>
      <c r="L424" s="10"/>
      <c r="M424" s="10"/>
      <c r="N424" s="10"/>
      <c r="O424" s="10"/>
      <c r="P424" s="11"/>
    </row>
    <row r="425" hidden="1">
      <c r="A425" s="13"/>
      <c r="B425" s="23"/>
      <c r="C425" s="10"/>
      <c r="D425" s="10"/>
      <c r="E425" s="10"/>
      <c r="F425" s="10"/>
      <c r="G425" s="10"/>
      <c r="H425" s="12"/>
      <c r="I425" s="10"/>
      <c r="J425" s="11"/>
      <c r="K425" s="10"/>
      <c r="L425" s="10"/>
      <c r="M425" s="10"/>
      <c r="N425" s="10"/>
      <c r="O425" s="10"/>
      <c r="P425" s="11"/>
    </row>
    <row r="426" hidden="1">
      <c r="A426" s="13"/>
      <c r="B426" s="23"/>
      <c r="C426" s="10"/>
      <c r="D426" s="10"/>
      <c r="E426" s="10"/>
      <c r="F426" s="10"/>
      <c r="G426" s="10"/>
      <c r="H426" s="12"/>
      <c r="I426" s="10"/>
      <c r="J426" s="10"/>
      <c r="K426" s="10"/>
      <c r="L426" s="10"/>
      <c r="M426" s="10"/>
      <c r="N426" s="10"/>
      <c r="O426" s="10"/>
      <c r="P426" s="11"/>
    </row>
    <row r="427" hidden="1">
      <c r="A427" s="13"/>
      <c r="B427" s="23"/>
      <c r="C427" s="10"/>
      <c r="D427" s="10"/>
      <c r="E427" s="10"/>
      <c r="F427" s="10"/>
      <c r="G427" s="10"/>
      <c r="H427" s="12"/>
      <c r="I427" s="10"/>
      <c r="J427" s="10"/>
      <c r="K427" s="10"/>
      <c r="L427" s="10"/>
      <c r="M427" s="10"/>
      <c r="N427" s="10"/>
      <c r="O427" s="10"/>
      <c r="P427" s="11"/>
    </row>
    <row r="428" hidden="1">
      <c r="A428" s="13"/>
      <c r="B428" s="23"/>
      <c r="C428" s="10"/>
      <c r="D428" s="10"/>
      <c r="E428" s="10"/>
      <c r="F428" s="10"/>
      <c r="G428" s="10"/>
      <c r="H428" s="12"/>
      <c r="I428" s="10"/>
      <c r="J428" s="10"/>
      <c r="K428" s="10"/>
      <c r="L428" s="10"/>
      <c r="M428" s="10"/>
      <c r="N428" s="10"/>
      <c r="O428" s="10"/>
      <c r="P428" s="11"/>
    </row>
    <row r="429" hidden="1">
      <c r="A429" s="13"/>
      <c r="B429" s="23"/>
      <c r="C429" s="10"/>
      <c r="D429" s="10"/>
      <c r="E429" s="10"/>
      <c r="F429" s="10"/>
      <c r="G429" s="10"/>
      <c r="H429" s="12"/>
      <c r="I429" s="10"/>
      <c r="J429" s="10"/>
      <c r="K429" s="10"/>
      <c r="L429" s="10"/>
      <c r="M429" s="10"/>
      <c r="N429" s="10"/>
      <c r="O429" s="10"/>
      <c r="P429" s="11"/>
    </row>
    <row r="430" hidden="1">
      <c r="A430" s="13"/>
      <c r="B430" s="23"/>
      <c r="C430" s="10"/>
      <c r="D430" s="10"/>
      <c r="E430" s="10"/>
      <c r="F430" s="10"/>
      <c r="G430" s="10"/>
      <c r="H430" s="12"/>
      <c r="I430" s="10"/>
      <c r="J430" s="20"/>
      <c r="K430" s="22"/>
      <c r="L430" s="10"/>
      <c r="M430" s="10"/>
      <c r="N430" s="10"/>
      <c r="O430" s="10"/>
      <c r="P430" s="11"/>
    </row>
    <row r="431" hidden="1">
      <c r="A431" s="13"/>
      <c r="B431" s="23"/>
      <c r="C431" s="10"/>
      <c r="D431" s="10"/>
      <c r="E431" s="10"/>
      <c r="F431" s="10"/>
      <c r="G431" s="10"/>
      <c r="H431" s="12"/>
      <c r="I431" s="10"/>
      <c r="J431" s="22"/>
      <c r="K431" s="10"/>
      <c r="L431" s="10"/>
      <c r="M431" s="10"/>
      <c r="N431" s="10"/>
      <c r="O431" s="11"/>
      <c r="P431" s="11"/>
    </row>
    <row r="432" hidden="1">
      <c r="A432" s="13"/>
      <c r="B432" s="23"/>
      <c r="C432" s="10"/>
      <c r="D432" s="10"/>
      <c r="E432" s="10"/>
      <c r="F432" s="10"/>
      <c r="G432" s="10"/>
      <c r="H432" s="12"/>
      <c r="I432" s="10"/>
      <c r="J432" s="11"/>
      <c r="K432" s="10"/>
      <c r="L432" s="10"/>
      <c r="M432" s="10"/>
      <c r="N432" s="10"/>
      <c r="O432" s="10"/>
      <c r="P432" s="11"/>
    </row>
    <row r="433" hidden="1">
      <c r="A433" s="13"/>
      <c r="B433" s="23"/>
      <c r="C433" s="10"/>
      <c r="D433" s="10"/>
      <c r="E433" s="10"/>
      <c r="F433" s="10"/>
      <c r="G433" s="10"/>
      <c r="H433" s="12"/>
      <c r="I433" s="10"/>
      <c r="J433" s="10"/>
      <c r="K433" s="10"/>
      <c r="L433" s="10"/>
      <c r="M433" s="10"/>
      <c r="N433" s="10"/>
      <c r="O433" s="10"/>
      <c r="P433" s="11"/>
    </row>
    <row r="434" hidden="1">
      <c r="A434" s="13"/>
      <c r="B434" s="23"/>
      <c r="C434" s="10"/>
      <c r="D434" s="10"/>
      <c r="E434" s="10"/>
      <c r="F434" s="10"/>
      <c r="G434" s="10"/>
      <c r="H434" s="12"/>
      <c r="I434" s="10"/>
      <c r="J434" s="10"/>
      <c r="K434" s="10"/>
      <c r="L434" s="10"/>
      <c r="M434" s="10"/>
      <c r="N434" s="10"/>
      <c r="O434" s="10"/>
      <c r="P434" s="11"/>
    </row>
    <row r="435" hidden="1">
      <c r="A435" s="13"/>
      <c r="B435" s="23"/>
      <c r="C435" s="10"/>
      <c r="D435" s="10"/>
      <c r="E435" s="10"/>
      <c r="F435" s="10"/>
      <c r="G435" s="10"/>
      <c r="H435" s="12"/>
      <c r="I435" s="10"/>
      <c r="J435" s="10"/>
      <c r="K435" s="10"/>
      <c r="L435" s="10"/>
      <c r="M435" s="10"/>
      <c r="N435" s="10"/>
      <c r="O435" s="10"/>
      <c r="P435" s="11"/>
    </row>
    <row r="436" hidden="1">
      <c r="A436" s="13"/>
      <c r="B436" s="23"/>
      <c r="C436" s="10"/>
      <c r="D436" s="10"/>
      <c r="E436" s="10"/>
      <c r="F436" s="10"/>
      <c r="G436" s="10"/>
      <c r="H436" s="12"/>
      <c r="I436" s="10"/>
      <c r="J436" s="10"/>
      <c r="K436" s="10"/>
      <c r="L436" s="10"/>
      <c r="M436" s="10"/>
      <c r="N436" s="10"/>
      <c r="O436" s="10"/>
      <c r="P436" s="11"/>
    </row>
    <row r="437" hidden="1">
      <c r="A437" s="13"/>
      <c r="B437" s="23"/>
      <c r="C437" s="10"/>
      <c r="D437" s="10"/>
      <c r="E437" s="10"/>
      <c r="F437" s="10"/>
      <c r="G437" s="10"/>
      <c r="H437" s="12"/>
      <c r="I437" s="10"/>
      <c r="J437" s="10"/>
      <c r="K437" s="10"/>
      <c r="L437" s="10"/>
      <c r="M437" s="10"/>
      <c r="N437" s="10"/>
      <c r="O437" s="10"/>
      <c r="P437" s="11"/>
    </row>
    <row r="438" hidden="1">
      <c r="A438" s="13"/>
      <c r="B438" s="23"/>
      <c r="C438" s="10"/>
      <c r="D438" s="10"/>
      <c r="E438" s="10"/>
      <c r="F438" s="10"/>
      <c r="G438" s="10"/>
      <c r="H438" s="12"/>
      <c r="I438" s="10"/>
      <c r="J438" s="10"/>
      <c r="K438" s="10"/>
      <c r="L438" s="10"/>
      <c r="M438" s="10"/>
      <c r="N438" s="10"/>
      <c r="O438" s="11"/>
      <c r="P438" s="11"/>
    </row>
    <row r="439" hidden="1">
      <c r="A439" s="13">
        <v>45334.0</v>
      </c>
      <c r="B439" s="23">
        <v>45329.0</v>
      </c>
      <c r="C439" s="10" t="s">
        <v>17</v>
      </c>
      <c r="D439" s="10">
        <v>8.0</v>
      </c>
      <c r="E439" s="16" t="s">
        <v>9</v>
      </c>
      <c r="F439" s="10" t="s">
        <v>250</v>
      </c>
      <c r="G439" s="10" t="s">
        <v>251</v>
      </c>
      <c r="H439" s="12" t="s">
        <v>252</v>
      </c>
      <c r="I439" s="10" t="s">
        <v>52</v>
      </c>
      <c r="J439" s="10"/>
      <c r="K439" s="10"/>
      <c r="L439" s="10" t="s">
        <v>22</v>
      </c>
      <c r="M439" s="10" t="s">
        <v>22</v>
      </c>
      <c r="N439" s="10"/>
      <c r="O439" s="10"/>
      <c r="P439" s="11"/>
    </row>
    <row r="440" hidden="1">
      <c r="A440" s="13">
        <v>45334.0</v>
      </c>
      <c r="B440" s="23">
        <v>45330.0</v>
      </c>
      <c r="C440" s="10" t="s">
        <v>17</v>
      </c>
      <c r="D440" s="10">
        <v>8.0</v>
      </c>
      <c r="E440" s="16" t="s">
        <v>9</v>
      </c>
      <c r="F440" s="10" t="s">
        <v>253</v>
      </c>
      <c r="G440" s="10" t="s">
        <v>254</v>
      </c>
      <c r="H440" s="12" t="s">
        <v>255</v>
      </c>
      <c r="I440" s="10" t="s">
        <v>52</v>
      </c>
      <c r="J440" s="10"/>
      <c r="K440" s="22"/>
      <c r="L440" s="10" t="s">
        <v>22</v>
      </c>
      <c r="M440" s="10" t="s">
        <v>22</v>
      </c>
      <c r="N440" s="10"/>
      <c r="O440" s="11"/>
      <c r="P440" s="11"/>
    </row>
    <row r="441" hidden="1">
      <c r="A441" s="13">
        <v>45334.0</v>
      </c>
      <c r="B441" s="23">
        <v>45330.0</v>
      </c>
      <c r="C441" s="10" t="s">
        <v>17</v>
      </c>
      <c r="D441" s="10">
        <v>4.0</v>
      </c>
      <c r="E441" s="16" t="s">
        <v>9</v>
      </c>
      <c r="F441" s="10" t="s">
        <v>256</v>
      </c>
      <c r="G441" s="10" t="s">
        <v>257</v>
      </c>
      <c r="H441" s="12" t="s">
        <v>258</v>
      </c>
      <c r="I441" s="10" t="s">
        <v>52</v>
      </c>
      <c r="J441" s="10"/>
      <c r="K441" s="10"/>
      <c r="L441" s="10" t="s">
        <v>22</v>
      </c>
      <c r="M441" s="10" t="s">
        <v>22</v>
      </c>
      <c r="N441" s="10"/>
      <c r="O441" s="10"/>
      <c r="P441" s="11"/>
    </row>
    <row r="442" hidden="1">
      <c r="A442" s="13">
        <v>45334.0</v>
      </c>
      <c r="B442" s="23">
        <v>45331.0</v>
      </c>
      <c r="C442" s="10" t="s">
        <v>17</v>
      </c>
      <c r="D442" s="10">
        <v>8.0</v>
      </c>
      <c r="E442" s="16" t="s">
        <v>9</v>
      </c>
      <c r="F442" s="10" t="s">
        <v>259</v>
      </c>
      <c r="G442" s="10" t="s">
        <v>222</v>
      </c>
      <c r="H442" s="12" t="s">
        <v>124</v>
      </c>
      <c r="I442" s="10" t="s">
        <v>21</v>
      </c>
      <c r="J442" s="10"/>
      <c r="K442" s="10"/>
      <c r="L442" s="10" t="s">
        <v>22</v>
      </c>
      <c r="M442" s="10" t="s">
        <v>22</v>
      </c>
      <c r="N442" s="10"/>
      <c r="O442" s="10"/>
      <c r="P442" s="11"/>
    </row>
    <row r="443" hidden="1">
      <c r="A443" s="13">
        <v>45334.0</v>
      </c>
      <c r="B443" s="23">
        <v>45331.0</v>
      </c>
      <c r="C443" s="10" t="s">
        <v>17</v>
      </c>
      <c r="D443" s="10">
        <v>8.0</v>
      </c>
      <c r="E443" s="16" t="s">
        <v>9</v>
      </c>
      <c r="F443" s="10" t="s">
        <v>260</v>
      </c>
      <c r="G443" s="10" t="s">
        <v>222</v>
      </c>
      <c r="H443" s="12" t="s">
        <v>124</v>
      </c>
      <c r="I443" s="10" t="s">
        <v>21</v>
      </c>
      <c r="J443" s="11"/>
      <c r="K443" s="10"/>
      <c r="L443" s="10" t="s">
        <v>22</v>
      </c>
      <c r="M443" s="10" t="s">
        <v>22</v>
      </c>
      <c r="N443" s="10"/>
      <c r="O443" s="10"/>
      <c r="P443" s="11"/>
    </row>
    <row r="444" hidden="1">
      <c r="A444" s="13">
        <v>45334.0</v>
      </c>
      <c r="B444" s="23">
        <v>45331.0</v>
      </c>
      <c r="C444" s="10" t="s">
        <v>17</v>
      </c>
      <c r="D444" s="10">
        <v>8.0</v>
      </c>
      <c r="E444" s="16" t="s">
        <v>9</v>
      </c>
      <c r="F444" s="10" t="s">
        <v>261</v>
      </c>
      <c r="G444" s="10" t="s">
        <v>262</v>
      </c>
      <c r="H444" s="12" t="s">
        <v>263</v>
      </c>
      <c r="I444" s="10" t="s">
        <v>21</v>
      </c>
      <c r="J444" s="11"/>
      <c r="K444" s="10"/>
      <c r="L444" s="10" t="s">
        <v>22</v>
      </c>
      <c r="M444" s="10" t="s">
        <v>22</v>
      </c>
      <c r="N444" s="10"/>
      <c r="O444" s="10"/>
      <c r="P444" s="11"/>
    </row>
    <row r="445" hidden="1">
      <c r="A445" s="13">
        <v>45334.0</v>
      </c>
      <c r="B445" s="23">
        <v>45331.0</v>
      </c>
      <c r="C445" s="10" t="s">
        <v>17</v>
      </c>
      <c r="D445" s="10">
        <v>8.0</v>
      </c>
      <c r="E445" s="16" t="s">
        <v>9</v>
      </c>
      <c r="F445" s="10" t="s">
        <v>264</v>
      </c>
      <c r="G445" s="10" t="s">
        <v>265</v>
      </c>
      <c r="H445" s="12"/>
      <c r="I445" s="10" t="s">
        <v>21</v>
      </c>
      <c r="J445" s="10"/>
      <c r="K445" s="10"/>
      <c r="L445" s="10" t="s">
        <v>22</v>
      </c>
      <c r="M445" s="10" t="s">
        <v>22</v>
      </c>
      <c r="N445" s="10"/>
      <c r="O445" s="10"/>
      <c r="P445" s="11"/>
    </row>
    <row r="446" hidden="1">
      <c r="A446" s="13">
        <v>45334.0</v>
      </c>
      <c r="B446" s="23">
        <v>45331.0</v>
      </c>
      <c r="C446" s="10" t="s">
        <v>17</v>
      </c>
      <c r="D446" s="10">
        <v>8.0</v>
      </c>
      <c r="E446" s="17" t="s">
        <v>33</v>
      </c>
      <c r="F446" s="10" t="s">
        <v>266</v>
      </c>
      <c r="G446" s="10" t="s">
        <v>267</v>
      </c>
      <c r="H446" s="12"/>
      <c r="I446" s="10" t="s">
        <v>21</v>
      </c>
      <c r="J446" s="10"/>
      <c r="K446" s="10"/>
      <c r="L446" s="10" t="s">
        <v>22</v>
      </c>
      <c r="M446" s="10" t="s">
        <v>22</v>
      </c>
      <c r="N446" s="10"/>
      <c r="O446" s="10"/>
      <c r="P446" s="11"/>
    </row>
    <row r="447" hidden="1">
      <c r="A447" s="13">
        <v>45334.0</v>
      </c>
      <c r="B447" s="23">
        <v>45331.0</v>
      </c>
      <c r="C447" s="10" t="s">
        <v>17</v>
      </c>
      <c r="D447" s="10">
        <v>8.0</v>
      </c>
      <c r="E447" s="17" t="s">
        <v>33</v>
      </c>
      <c r="F447" s="10" t="s">
        <v>268</v>
      </c>
      <c r="G447" s="10" t="s">
        <v>269</v>
      </c>
      <c r="H447" s="12" t="s">
        <v>270</v>
      </c>
      <c r="I447" s="10" t="s">
        <v>21</v>
      </c>
      <c r="J447" s="10"/>
      <c r="K447" s="10"/>
      <c r="L447" s="10" t="s">
        <v>22</v>
      </c>
      <c r="M447" s="10" t="s">
        <v>22</v>
      </c>
      <c r="N447" s="10"/>
      <c r="O447" s="10"/>
      <c r="P447" s="11"/>
    </row>
    <row r="448" hidden="1">
      <c r="A448" s="13">
        <v>45334.0</v>
      </c>
      <c r="B448" s="23">
        <v>45334.0</v>
      </c>
      <c r="C448" s="10" t="s">
        <v>17</v>
      </c>
      <c r="D448" s="10">
        <v>8.0</v>
      </c>
      <c r="E448" s="16" t="s">
        <v>9</v>
      </c>
      <c r="F448" s="10" t="s">
        <v>271</v>
      </c>
      <c r="G448" s="10" t="s">
        <v>107</v>
      </c>
      <c r="H448" s="12" t="s">
        <v>108</v>
      </c>
      <c r="I448" s="10" t="s">
        <v>21</v>
      </c>
      <c r="J448" s="10"/>
      <c r="K448" s="10"/>
      <c r="L448" s="10" t="s">
        <v>22</v>
      </c>
      <c r="M448" s="10" t="s">
        <v>22</v>
      </c>
      <c r="N448" s="10"/>
      <c r="O448" s="10"/>
      <c r="P448" s="11"/>
    </row>
    <row r="449" hidden="1">
      <c r="A449" s="13">
        <v>45334.0</v>
      </c>
      <c r="B449" s="23">
        <v>45334.0</v>
      </c>
      <c r="C449" s="10" t="s">
        <v>17</v>
      </c>
      <c r="D449" s="10">
        <v>8.0</v>
      </c>
      <c r="E449" s="17" t="s">
        <v>33</v>
      </c>
      <c r="F449" s="10" t="s">
        <v>272</v>
      </c>
      <c r="G449" s="10" t="s">
        <v>94</v>
      </c>
      <c r="H449" s="12" t="s">
        <v>161</v>
      </c>
      <c r="I449" s="10" t="s">
        <v>60</v>
      </c>
      <c r="J449" s="10"/>
      <c r="K449" s="10"/>
      <c r="L449" s="10" t="s">
        <v>22</v>
      </c>
      <c r="M449" s="10" t="s">
        <v>22</v>
      </c>
      <c r="N449" s="10"/>
      <c r="O449" s="10"/>
      <c r="P449" s="11"/>
    </row>
    <row r="450" hidden="1">
      <c r="A450" s="13">
        <v>45334.0</v>
      </c>
      <c r="B450" s="23">
        <v>45334.0</v>
      </c>
      <c r="C450" s="10" t="s">
        <v>17</v>
      </c>
      <c r="D450" s="10">
        <v>5.0</v>
      </c>
      <c r="E450" s="16" t="s">
        <v>9</v>
      </c>
      <c r="F450" s="10" t="s">
        <v>273</v>
      </c>
      <c r="G450" s="10" t="s">
        <v>274</v>
      </c>
      <c r="H450" s="12" t="s">
        <v>275</v>
      </c>
      <c r="I450" s="10" t="s">
        <v>21</v>
      </c>
      <c r="J450" s="11"/>
      <c r="K450" s="10"/>
      <c r="L450" s="10" t="s">
        <v>22</v>
      </c>
      <c r="M450" s="10" t="s">
        <v>22</v>
      </c>
      <c r="N450" s="10"/>
      <c r="O450" s="10"/>
      <c r="P450" s="11"/>
    </row>
    <row r="451" hidden="1">
      <c r="A451" s="13">
        <v>45334.0</v>
      </c>
      <c r="B451" s="23">
        <v>45334.0</v>
      </c>
      <c r="C451" s="10" t="s">
        <v>17</v>
      </c>
      <c r="D451" s="10" t="s">
        <v>89</v>
      </c>
      <c r="E451" s="19" t="s">
        <v>89</v>
      </c>
      <c r="F451" s="10" t="s">
        <v>90</v>
      </c>
      <c r="G451" s="10" t="s">
        <v>91</v>
      </c>
      <c r="H451" s="12" t="s">
        <v>92</v>
      </c>
      <c r="I451" s="10" t="s">
        <v>21</v>
      </c>
      <c r="J451" s="10"/>
      <c r="K451" s="10"/>
      <c r="L451" s="10" t="s">
        <v>22</v>
      </c>
      <c r="M451" s="10" t="s">
        <v>22</v>
      </c>
      <c r="N451" s="10"/>
      <c r="O451" s="10"/>
      <c r="P451" s="11"/>
    </row>
    <row r="452" hidden="1">
      <c r="A452" s="13">
        <v>45334.0</v>
      </c>
      <c r="B452" s="23">
        <v>45334.0</v>
      </c>
      <c r="C452" s="10" t="s">
        <v>17</v>
      </c>
      <c r="D452" s="10">
        <v>8.0</v>
      </c>
      <c r="E452" s="17" t="s">
        <v>33</v>
      </c>
      <c r="F452" s="10" t="s">
        <v>276</v>
      </c>
      <c r="G452" s="10" t="s">
        <v>169</v>
      </c>
      <c r="H452" s="12" t="s">
        <v>170</v>
      </c>
      <c r="I452" s="10" t="s">
        <v>21</v>
      </c>
      <c r="J452" s="10"/>
      <c r="K452" s="10"/>
      <c r="L452" s="10" t="s">
        <v>22</v>
      </c>
      <c r="M452" s="10" t="s">
        <v>22</v>
      </c>
      <c r="N452" s="10"/>
      <c r="O452" s="10"/>
      <c r="P452" s="11"/>
    </row>
    <row r="453" hidden="1">
      <c r="A453" s="13">
        <v>45334.0</v>
      </c>
      <c r="B453" s="23">
        <v>45334.0</v>
      </c>
      <c r="C453" s="10" t="s">
        <v>17</v>
      </c>
      <c r="D453" s="10">
        <v>8.0</v>
      </c>
      <c r="E453" s="16" t="s">
        <v>9</v>
      </c>
      <c r="F453" s="10" t="s">
        <v>277</v>
      </c>
      <c r="G453" s="10" t="s">
        <v>278</v>
      </c>
      <c r="H453" s="12" t="s">
        <v>279</v>
      </c>
      <c r="I453" s="10" t="s">
        <v>60</v>
      </c>
      <c r="J453" s="10"/>
      <c r="K453" s="10"/>
      <c r="L453" s="10" t="s">
        <v>22</v>
      </c>
      <c r="M453" s="10" t="s">
        <v>22</v>
      </c>
      <c r="N453" s="10"/>
      <c r="O453" s="11"/>
      <c r="P453" s="11"/>
    </row>
    <row r="454" hidden="1">
      <c r="A454" s="13">
        <v>45334.0</v>
      </c>
      <c r="B454" s="23">
        <v>45334.0</v>
      </c>
      <c r="C454" s="10" t="s">
        <v>17</v>
      </c>
      <c r="D454" s="10">
        <v>8.0</v>
      </c>
      <c r="E454" s="16" t="s">
        <v>9</v>
      </c>
      <c r="F454" s="10" t="s">
        <v>280</v>
      </c>
      <c r="G454" s="10" t="s">
        <v>201</v>
      </c>
      <c r="H454" s="12" t="s">
        <v>202</v>
      </c>
      <c r="I454" s="10" t="s">
        <v>52</v>
      </c>
      <c r="J454" s="10"/>
      <c r="K454" s="10"/>
      <c r="L454" s="10" t="s">
        <v>22</v>
      </c>
      <c r="M454" s="10" t="s">
        <v>22</v>
      </c>
      <c r="N454" s="10"/>
      <c r="O454" s="10"/>
      <c r="P454" s="11"/>
    </row>
    <row r="455" hidden="1">
      <c r="A455" s="13"/>
      <c r="B455" s="23"/>
      <c r="C455" s="10"/>
      <c r="D455" s="10"/>
      <c r="E455" s="10"/>
      <c r="F455" s="10"/>
      <c r="G455" s="10"/>
      <c r="H455" s="12"/>
      <c r="I455" s="10"/>
      <c r="J455" s="10"/>
      <c r="K455" s="10"/>
      <c r="L455" s="10"/>
      <c r="M455" s="10"/>
      <c r="N455" s="10"/>
      <c r="O455" s="10"/>
      <c r="P455" s="11"/>
    </row>
    <row r="456" hidden="1">
      <c r="A456" s="13"/>
      <c r="B456" s="23"/>
      <c r="C456" s="10"/>
      <c r="D456" s="10"/>
      <c r="E456" s="10"/>
      <c r="F456" s="10"/>
      <c r="G456" s="10"/>
      <c r="H456" s="12"/>
      <c r="I456" s="10"/>
      <c r="J456" s="11"/>
      <c r="K456" s="10"/>
      <c r="L456" s="10"/>
      <c r="M456" s="10"/>
      <c r="N456" s="10"/>
      <c r="O456" s="10"/>
      <c r="P456" s="11"/>
    </row>
    <row r="457" hidden="1">
      <c r="A457" s="13"/>
      <c r="B457" s="23"/>
      <c r="C457" s="10"/>
      <c r="D457" s="10"/>
      <c r="E457" s="10"/>
      <c r="F457" s="10"/>
      <c r="G457" s="10"/>
      <c r="H457" s="12"/>
      <c r="I457" s="10"/>
      <c r="J457" s="10"/>
      <c r="K457" s="10"/>
      <c r="L457" s="10"/>
      <c r="M457" s="10"/>
      <c r="N457" s="10"/>
      <c r="O457" s="10"/>
      <c r="P457" s="11"/>
    </row>
    <row r="458" hidden="1">
      <c r="A458" s="13"/>
      <c r="B458" s="23"/>
      <c r="C458" s="10"/>
      <c r="D458" s="10"/>
      <c r="E458" s="10"/>
      <c r="F458" s="10"/>
      <c r="G458" s="10"/>
      <c r="H458" s="12"/>
      <c r="I458" s="10"/>
      <c r="J458" s="22"/>
      <c r="K458" s="10"/>
      <c r="L458" s="10"/>
      <c r="M458" s="10"/>
      <c r="N458" s="10"/>
      <c r="O458" s="10"/>
      <c r="P458" s="11"/>
    </row>
    <row r="459" hidden="1">
      <c r="A459" s="13"/>
      <c r="B459" s="23"/>
      <c r="C459" s="10"/>
      <c r="D459" s="10"/>
      <c r="E459" s="10"/>
      <c r="F459" s="10"/>
      <c r="G459" s="10"/>
      <c r="H459" s="12"/>
      <c r="I459" s="10"/>
      <c r="J459" s="10"/>
      <c r="K459" s="10"/>
      <c r="L459" s="10"/>
      <c r="M459" s="10"/>
      <c r="N459" s="10"/>
      <c r="O459" s="10"/>
      <c r="P459" s="11"/>
    </row>
    <row r="460" hidden="1">
      <c r="A460" s="13"/>
      <c r="B460" s="23"/>
      <c r="C460" s="10"/>
      <c r="D460" s="10"/>
      <c r="E460" s="10"/>
      <c r="F460" s="10"/>
      <c r="G460" s="10"/>
      <c r="H460" s="12"/>
      <c r="I460" s="10"/>
      <c r="J460" s="22"/>
      <c r="K460" s="10"/>
      <c r="L460" s="10"/>
      <c r="M460" s="10"/>
      <c r="N460" s="10"/>
      <c r="O460" s="10"/>
      <c r="P460" s="11"/>
    </row>
    <row r="461" hidden="1">
      <c r="A461" s="13"/>
      <c r="B461" s="23"/>
      <c r="C461" s="10"/>
      <c r="D461" s="10"/>
      <c r="E461" s="10"/>
      <c r="F461" s="10"/>
      <c r="G461" s="10"/>
      <c r="H461" s="12"/>
      <c r="I461" s="10"/>
      <c r="J461" s="10"/>
      <c r="K461" s="10"/>
      <c r="L461" s="10"/>
      <c r="M461" s="10"/>
      <c r="N461" s="10"/>
      <c r="O461" s="10"/>
      <c r="P461" s="11"/>
    </row>
    <row r="462" hidden="1">
      <c r="A462" s="13"/>
      <c r="B462" s="23"/>
      <c r="C462" s="10"/>
      <c r="D462" s="10"/>
      <c r="E462" s="10"/>
      <c r="F462" s="10"/>
      <c r="G462" s="10"/>
      <c r="H462" s="12"/>
      <c r="I462" s="10"/>
      <c r="J462" s="10"/>
      <c r="K462" s="10"/>
      <c r="L462" s="10"/>
      <c r="M462" s="10"/>
      <c r="N462" s="10"/>
      <c r="O462" s="10"/>
      <c r="P462" s="11"/>
    </row>
    <row r="463" hidden="1">
      <c r="A463" s="13"/>
      <c r="B463" s="23"/>
      <c r="C463" s="10"/>
      <c r="D463" s="10"/>
      <c r="E463" s="10"/>
      <c r="F463" s="10"/>
      <c r="G463" s="10"/>
      <c r="H463" s="12"/>
      <c r="I463" s="10"/>
      <c r="J463" s="10"/>
      <c r="K463" s="10"/>
      <c r="L463" s="10"/>
      <c r="M463" s="10"/>
      <c r="N463" s="10"/>
      <c r="O463" s="10"/>
      <c r="P463" s="11"/>
    </row>
    <row r="464" hidden="1">
      <c r="A464" s="13"/>
      <c r="B464" s="23"/>
      <c r="C464" s="10"/>
      <c r="D464" s="10"/>
      <c r="E464" s="10"/>
      <c r="F464" s="10"/>
      <c r="G464" s="10"/>
      <c r="H464" s="12"/>
      <c r="I464" s="10"/>
      <c r="J464" s="10"/>
      <c r="K464" s="10"/>
      <c r="L464" s="10"/>
      <c r="M464" s="10"/>
      <c r="N464" s="10"/>
      <c r="O464" s="10"/>
      <c r="P464" s="11"/>
    </row>
    <row r="465" hidden="1">
      <c r="A465" s="13"/>
      <c r="B465" s="23"/>
      <c r="C465" s="10"/>
      <c r="D465" s="10"/>
      <c r="E465" s="10"/>
      <c r="F465" s="10"/>
      <c r="G465" s="10"/>
      <c r="H465" s="12"/>
      <c r="I465" s="10"/>
      <c r="J465" s="11"/>
      <c r="K465" s="10"/>
      <c r="L465" s="10"/>
      <c r="M465" s="10"/>
      <c r="N465" s="10"/>
      <c r="O465" s="10"/>
      <c r="P465" s="11"/>
    </row>
    <row r="466" hidden="1">
      <c r="A466" s="13"/>
      <c r="B466" s="23"/>
      <c r="C466" s="10"/>
      <c r="D466" s="10"/>
      <c r="E466" s="10"/>
      <c r="F466" s="10"/>
      <c r="G466" s="10"/>
      <c r="H466" s="12"/>
      <c r="I466" s="10"/>
      <c r="J466" s="10"/>
      <c r="K466" s="10"/>
      <c r="L466" s="10"/>
      <c r="M466" s="10"/>
      <c r="N466" s="10"/>
      <c r="O466" s="10"/>
      <c r="P466" s="11"/>
    </row>
    <row r="467" hidden="1">
      <c r="A467" s="13"/>
      <c r="B467" s="23"/>
      <c r="C467" s="10"/>
      <c r="D467" s="10"/>
      <c r="E467" s="10"/>
      <c r="F467" s="10"/>
      <c r="G467" s="10"/>
      <c r="H467" s="12"/>
      <c r="I467" s="10"/>
      <c r="J467" s="11"/>
      <c r="K467" s="10"/>
      <c r="L467" s="10"/>
      <c r="M467" s="10"/>
      <c r="N467" s="10"/>
      <c r="O467" s="10"/>
      <c r="P467" s="11"/>
    </row>
    <row r="468" hidden="1">
      <c r="A468" s="13"/>
      <c r="B468" s="23"/>
      <c r="C468" s="10"/>
      <c r="D468" s="10"/>
      <c r="E468" s="10"/>
      <c r="F468" s="10"/>
      <c r="G468" s="10"/>
      <c r="H468" s="12"/>
      <c r="I468" s="10"/>
      <c r="J468" s="10"/>
      <c r="K468" s="10"/>
      <c r="L468" s="10"/>
      <c r="M468" s="10"/>
      <c r="N468" s="10"/>
      <c r="O468" s="10"/>
      <c r="P468" s="11"/>
    </row>
    <row r="469" hidden="1">
      <c r="A469" s="13"/>
      <c r="B469" s="23"/>
      <c r="C469" s="10"/>
      <c r="D469" s="10"/>
      <c r="E469" s="10"/>
      <c r="F469" s="10"/>
      <c r="G469" s="10"/>
      <c r="H469" s="12"/>
      <c r="I469" s="10"/>
      <c r="J469" s="10"/>
      <c r="K469" s="10"/>
      <c r="L469" s="10"/>
      <c r="M469" s="10"/>
      <c r="N469" s="10"/>
      <c r="O469" s="11"/>
      <c r="P469" s="11"/>
    </row>
    <row r="470" hidden="1">
      <c r="A470" s="13"/>
      <c r="B470" s="23"/>
      <c r="C470" s="10"/>
      <c r="D470" s="10"/>
      <c r="E470" s="10"/>
      <c r="F470" s="10"/>
      <c r="G470" s="10"/>
      <c r="H470" s="12"/>
      <c r="I470" s="10"/>
      <c r="J470" s="10"/>
      <c r="K470" s="10"/>
      <c r="L470" s="10"/>
      <c r="M470" s="10"/>
      <c r="N470" s="10"/>
      <c r="O470" s="10"/>
      <c r="P470" s="11"/>
    </row>
    <row r="471" hidden="1">
      <c r="A471" s="13"/>
      <c r="B471" s="23"/>
      <c r="C471" s="10"/>
      <c r="D471" s="10"/>
      <c r="E471" s="10"/>
      <c r="F471" s="10"/>
      <c r="G471" s="10"/>
      <c r="H471" s="12"/>
      <c r="I471" s="10"/>
      <c r="J471" s="10"/>
      <c r="K471" s="10"/>
      <c r="L471" s="10"/>
      <c r="M471" s="10"/>
      <c r="N471" s="10"/>
      <c r="O471" s="10"/>
      <c r="P471" s="11"/>
    </row>
    <row r="472" hidden="1">
      <c r="A472" s="13"/>
      <c r="B472" s="23"/>
      <c r="C472" s="10"/>
      <c r="D472" s="10"/>
      <c r="E472" s="10"/>
      <c r="F472" s="10"/>
      <c r="G472" s="10"/>
      <c r="H472" s="12"/>
      <c r="I472" s="10"/>
      <c r="J472" s="11"/>
      <c r="K472" s="10"/>
      <c r="L472" s="10"/>
      <c r="M472" s="10"/>
      <c r="N472" s="10"/>
      <c r="O472" s="10"/>
      <c r="P472" s="11"/>
    </row>
    <row r="473" hidden="1">
      <c r="A473" s="13"/>
      <c r="B473" s="23"/>
      <c r="C473" s="10"/>
      <c r="D473" s="10"/>
      <c r="E473" s="10"/>
      <c r="F473" s="10"/>
      <c r="G473" s="10"/>
      <c r="H473" s="12"/>
      <c r="I473" s="10"/>
      <c r="J473" s="10"/>
      <c r="K473" s="10"/>
      <c r="L473" s="10"/>
      <c r="M473" s="10"/>
      <c r="N473" s="10"/>
      <c r="O473" s="10"/>
      <c r="P473" s="11"/>
    </row>
    <row r="474" hidden="1">
      <c r="A474" s="13"/>
      <c r="B474" s="23"/>
      <c r="C474" s="10"/>
      <c r="D474" s="10"/>
      <c r="E474" s="10"/>
      <c r="F474" s="10"/>
      <c r="G474" s="10"/>
      <c r="H474" s="12"/>
      <c r="I474" s="10"/>
      <c r="J474" s="10"/>
      <c r="K474" s="10"/>
      <c r="L474" s="10"/>
      <c r="M474" s="10"/>
      <c r="N474" s="10"/>
      <c r="O474" s="10"/>
      <c r="P474" s="11"/>
    </row>
    <row r="475" hidden="1">
      <c r="A475" s="13"/>
      <c r="B475" s="23"/>
      <c r="C475" s="10"/>
      <c r="D475" s="10"/>
      <c r="E475" s="10"/>
      <c r="F475" s="10"/>
      <c r="G475" s="10"/>
      <c r="H475" s="12"/>
      <c r="I475" s="10"/>
      <c r="J475" s="10"/>
      <c r="K475" s="10"/>
      <c r="L475" s="10"/>
      <c r="M475" s="10"/>
      <c r="N475" s="10"/>
      <c r="O475" s="10"/>
      <c r="P475" s="11"/>
    </row>
    <row r="476" hidden="1">
      <c r="A476" s="13"/>
      <c r="B476" s="23"/>
      <c r="C476" s="10"/>
      <c r="D476" s="10"/>
      <c r="E476" s="10"/>
      <c r="F476" s="10"/>
      <c r="G476" s="10"/>
      <c r="H476" s="12"/>
      <c r="I476" s="10"/>
      <c r="J476" s="10"/>
      <c r="K476" s="10"/>
      <c r="L476" s="10"/>
      <c r="M476" s="10"/>
      <c r="N476" s="10"/>
      <c r="O476" s="10"/>
      <c r="P476" s="11"/>
    </row>
    <row r="477" hidden="1">
      <c r="A477" s="13">
        <v>45335.0</v>
      </c>
      <c r="B477" s="23">
        <v>45334.0</v>
      </c>
      <c r="C477" s="10" t="s">
        <v>17</v>
      </c>
      <c r="D477" s="10">
        <v>8.0</v>
      </c>
      <c r="E477" s="16" t="s">
        <v>9</v>
      </c>
      <c r="F477" s="10" t="s">
        <v>281</v>
      </c>
      <c r="G477" s="10" t="s">
        <v>94</v>
      </c>
      <c r="H477" s="12" t="s">
        <v>95</v>
      </c>
      <c r="I477" s="10" t="s">
        <v>60</v>
      </c>
      <c r="J477" s="10"/>
      <c r="K477" s="10"/>
      <c r="L477" s="10" t="s">
        <v>22</v>
      </c>
      <c r="M477" s="10" t="s">
        <v>22</v>
      </c>
      <c r="N477" s="10"/>
      <c r="O477" s="10"/>
      <c r="P477" s="11"/>
    </row>
    <row r="478" hidden="1">
      <c r="A478" s="13">
        <v>45335.0</v>
      </c>
      <c r="B478" s="23">
        <v>45334.0</v>
      </c>
      <c r="C478" s="10" t="s">
        <v>17</v>
      </c>
      <c r="D478" s="10">
        <v>40.0</v>
      </c>
      <c r="E478" s="16" t="s">
        <v>9</v>
      </c>
      <c r="F478" s="10" t="s">
        <v>282</v>
      </c>
      <c r="G478" s="10" t="s">
        <v>283</v>
      </c>
      <c r="H478" s="12"/>
      <c r="I478" s="10" t="s">
        <v>21</v>
      </c>
      <c r="J478" s="10"/>
      <c r="K478" s="10"/>
      <c r="L478" s="10" t="s">
        <v>22</v>
      </c>
      <c r="M478" s="10" t="s">
        <v>22</v>
      </c>
      <c r="N478" s="10"/>
      <c r="O478" s="10"/>
      <c r="P478" s="11"/>
    </row>
    <row r="479" hidden="1">
      <c r="A479" s="13">
        <v>45335.0</v>
      </c>
      <c r="B479" s="23">
        <v>45334.0</v>
      </c>
      <c r="C479" s="10" t="s">
        <v>17</v>
      </c>
      <c r="D479" s="10">
        <v>12.0</v>
      </c>
      <c r="E479" s="16" t="s">
        <v>9</v>
      </c>
      <c r="F479" s="10" t="s">
        <v>282</v>
      </c>
      <c r="G479" s="10" t="s">
        <v>283</v>
      </c>
      <c r="H479" s="12"/>
      <c r="I479" s="10" t="s">
        <v>21</v>
      </c>
      <c r="J479" s="10"/>
      <c r="K479" s="10"/>
      <c r="L479" s="10" t="s">
        <v>22</v>
      </c>
      <c r="M479" s="10" t="s">
        <v>22</v>
      </c>
      <c r="N479" s="10"/>
      <c r="O479" s="11"/>
      <c r="P479" s="11"/>
    </row>
    <row r="480" hidden="1">
      <c r="A480" s="13">
        <v>45335.0</v>
      </c>
      <c r="B480" s="23">
        <v>45334.0</v>
      </c>
      <c r="C480" s="10" t="s">
        <v>17</v>
      </c>
      <c r="D480" s="10">
        <v>40.0</v>
      </c>
      <c r="E480" s="16" t="s">
        <v>9</v>
      </c>
      <c r="F480" s="10" t="s">
        <v>282</v>
      </c>
      <c r="G480" s="10" t="s">
        <v>283</v>
      </c>
      <c r="H480" s="12"/>
      <c r="I480" s="10" t="s">
        <v>21</v>
      </c>
      <c r="J480" s="10"/>
      <c r="K480" s="10"/>
      <c r="L480" s="10" t="s">
        <v>22</v>
      </c>
      <c r="M480" s="10" t="s">
        <v>22</v>
      </c>
      <c r="N480" s="10"/>
      <c r="O480" s="10"/>
      <c r="P480" s="11"/>
    </row>
    <row r="481" hidden="1">
      <c r="A481" s="13">
        <v>45335.0</v>
      </c>
      <c r="B481" s="23">
        <v>45334.0</v>
      </c>
      <c r="C481" s="10" t="s">
        <v>17</v>
      </c>
      <c r="D481" s="10">
        <v>8.0</v>
      </c>
      <c r="E481" s="17" t="s">
        <v>33</v>
      </c>
      <c r="F481" s="10" t="s">
        <v>103</v>
      </c>
      <c r="G481" s="10" t="s">
        <v>104</v>
      </c>
      <c r="H481" s="12"/>
      <c r="I481" s="10" t="s">
        <v>52</v>
      </c>
      <c r="J481" s="10"/>
      <c r="K481" s="10"/>
      <c r="L481" s="10" t="s">
        <v>22</v>
      </c>
      <c r="M481" s="10" t="s">
        <v>22</v>
      </c>
      <c r="N481" s="10"/>
      <c r="O481" s="10"/>
      <c r="P481" s="11"/>
    </row>
    <row r="482" hidden="1">
      <c r="A482" s="13">
        <v>45335.0</v>
      </c>
      <c r="B482" s="23">
        <v>45334.0</v>
      </c>
      <c r="C482" s="10" t="s">
        <v>17</v>
      </c>
      <c r="D482" s="10" t="s">
        <v>89</v>
      </c>
      <c r="E482" s="19" t="s">
        <v>89</v>
      </c>
      <c r="F482" s="10" t="s">
        <v>284</v>
      </c>
      <c r="G482" s="10" t="s">
        <v>285</v>
      </c>
      <c r="H482" s="12"/>
      <c r="I482" s="10" t="s">
        <v>60</v>
      </c>
      <c r="J482" s="10"/>
      <c r="K482" s="11"/>
      <c r="L482" s="10" t="s">
        <v>22</v>
      </c>
      <c r="M482" s="10" t="s">
        <v>22</v>
      </c>
      <c r="N482" s="10"/>
      <c r="O482" s="10"/>
      <c r="P482" s="11"/>
    </row>
    <row r="483" hidden="1">
      <c r="A483" s="13">
        <v>45335.0</v>
      </c>
      <c r="B483" s="23">
        <v>45334.0</v>
      </c>
      <c r="C483" s="10" t="s">
        <v>17</v>
      </c>
      <c r="D483" s="10" t="s">
        <v>177</v>
      </c>
      <c r="E483" s="17" t="s">
        <v>33</v>
      </c>
      <c r="F483" s="10" t="s">
        <v>286</v>
      </c>
      <c r="G483" s="10" t="s">
        <v>97</v>
      </c>
      <c r="H483" s="12" t="s">
        <v>98</v>
      </c>
      <c r="I483" s="10" t="s">
        <v>21</v>
      </c>
      <c r="J483" s="10"/>
      <c r="K483" s="10"/>
      <c r="L483" s="10" t="s">
        <v>22</v>
      </c>
      <c r="M483" s="10" t="s">
        <v>22</v>
      </c>
      <c r="N483" s="10"/>
      <c r="O483" s="10"/>
      <c r="P483" s="11"/>
    </row>
    <row r="484" hidden="1">
      <c r="A484" s="13">
        <v>45335.0</v>
      </c>
      <c r="B484" s="23">
        <v>45334.0</v>
      </c>
      <c r="C484" s="10" t="s">
        <v>17</v>
      </c>
      <c r="D484" s="10">
        <v>8.0</v>
      </c>
      <c r="E484" s="16" t="s">
        <v>9</v>
      </c>
      <c r="F484" s="10" t="s">
        <v>287</v>
      </c>
      <c r="G484" s="10" t="s">
        <v>30</v>
      </c>
      <c r="H484" s="12" t="s">
        <v>31</v>
      </c>
      <c r="I484" s="10" t="s">
        <v>21</v>
      </c>
      <c r="J484" s="10"/>
      <c r="K484" s="10"/>
      <c r="L484" s="10" t="s">
        <v>22</v>
      </c>
      <c r="M484" s="10" t="s">
        <v>22</v>
      </c>
      <c r="N484" s="10"/>
      <c r="O484" s="10"/>
      <c r="P484" s="11"/>
    </row>
    <row r="485" hidden="1">
      <c r="A485" s="13">
        <v>45335.0</v>
      </c>
      <c r="B485" s="23">
        <v>45334.0</v>
      </c>
      <c r="C485" s="10" t="s">
        <v>17</v>
      </c>
      <c r="D485" s="10">
        <v>8.0</v>
      </c>
      <c r="E485" s="17" t="s">
        <v>33</v>
      </c>
      <c r="F485" s="10" t="s">
        <v>288</v>
      </c>
      <c r="G485" s="10" t="s">
        <v>289</v>
      </c>
      <c r="H485" s="12" t="s">
        <v>290</v>
      </c>
      <c r="I485" s="10" t="s">
        <v>21</v>
      </c>
      <c r="J485" s="10"/>
      <c r="K485" s="10"/>
      <c r="L485" s="10" t="s">
        <v>22</v>
      </c>
      <c r="M485" s="10" t="s">
        <v>22</v>
      </c>
      <c r="N485" s="10"/>
      <c r="O485" s="10"/>
      <c r="P485" s="11"/>
    </row>
    <row r="486" hidden="1">
      <c r="A486" s="13">
        <v>45335.0</v>
      </c>
      <c r="B486" s="23">
        <v>45334.0</v>
      </c>
      <c r="C486" s="10" t="s">
        <v>17</v>
      </c>
      <c r="D486" s="10">
        <v>16.0</v>
      </c>
      <c r="E486" s="17" t="s">
        <v>33</v>
      </c>
      <c r="F486" s="10" t="s">
        <v>291</v>
      </c>
      <c r="G486" s="10" t="s">
        <v>292</v>
      </c>
      <c r="H486" s="12" t="s">
        <v>293</v>
      </c>
      <c r="I486" s="10" t="s">
        <v>21</v>
      </c>
      <c r="J486" s="10"/>
      <c r="K486" s="10"/>
      <c r="L486" s="10" t="s">
        <v>22</v>
      </c>
      <c r="M486" s="10" t="s">
        <v>22</v>
      </c>
      <c r="N486" s="10"/>
      <c r="O486" s="11"/>
      <c r="P486" s="11"/>
    </row>
    <row r="487" hidden="1">
      <c r="A487" s="13"/>
      <c r="B487" s="23"/>
      <c r="C487" s="10"/>
      <c r="D487" s="10"/>
      <c r="E487" s="10"/>
      <c r="F487" s="10"/>
      <c r="G487" s="10"/>
      <c r="H487" s="12"/>
      <c r="I487" s="10"/>
      <c r="J487" s="10"/>
      <c r="K487" s="22"/>
      <c r="L487" s="10"/>
      <c r="M487" s="10"/>
      <c r="N487" s="10"/>
      <c r="O487" s="11"/>
      <c r="P487" s="11"/>
    </row>
    <row r="488" hidden="1">
      <c r="A488" s="13"/>
      <c r="B488" s="23"/>
      <c r="C488" s="10"/>
      <c r="D488" s="10"/>
      <c r="E488" s="10"/>
      <c r="F488" s="10"/>
      <c r="G488" s="10"/>
      <c r="H488" s="12"/>
      <c r="I488" s="10"/>
      <c r="J488" s="10"/>
      <c r="K488" s="10"/>
      <c r="L488" s="10"/>
      <c r="M488" s="10"/>
      <c r="N488" s="10"/>
      <c r="O488" s="10"/>
      <c r="P488" s="11"/>
    </row>
    <row r="489" hidden="1">
      <c r="A489" s="13"/>
      <c r="B489" s="23"/>
      <c r="C489" s="10"/>
      <c r="D489" s="10"/>
      <c r="E489" s="10"/>
      <c r="F489" s="10"/>
      <c r="G489" s="10"/>
      <c r="H489" s="12"/>
      <c r="I489" s="10"/>
      <c r="J489" s="22"/>
      <c r="K489" s="10"/>
      <c r="L489" s="10"/>
      <c r="M489" s="10"/>
      <c r="N489" s="10"/>
      <c r="O489" s="10"/>
      <c r="P489" s="11"/>
    </row>
    <row r="490" hidden="1">
      <c r="A490" s="13"/>
      <c r="B490" s="23"/>
      <c r="C490" s="10"/>
      <c r="D490" s="10"/>
      <c r="E490" s="10"/>
      <c r="F490" s="10"/>
      <c r="G490" s="10"/>
      <c r="H490" s="12"/>
      <c r="I490" s="10"/>
      <c r="J490" s="10"/>
      <c r="K490" s="10"/>
      <c r="L490" s="10"/>
      <c r="M490" s="10"/>
      <c r="N490" s="10"/>
      <c r="O490" s="10"/>
      <c r="P490" s="11"/>
    </row>
    <row r="491" hidden="1">
      <c r="A491" s="13"/>
      <c r="B491" s="23"/>
      <c r="C491" s="10"/>
      <c r="D491" s="10"/>
      <c r="E491" s="10"/>
      <c r="F491" s="10"/>
      <c r="G491" s="10"/>
      <c r="H491" s="12"/>
      <c r="I491" s="10"/>
      <c r="J491" s="10"/>
      <c r="K491" s="10"/>
      <c r="L491" s="10"/>
      <c r="M491" s="10"/>
      <c r="N491" s="10"/>
      <c r="O491" s="10"/>
      <c r="P491" s="11"/>
    </row>
    <row r="492" hidden="1">
      <c r="A492" s="13"/>
      <c r="B492" s="23"/>
      <c r="C492" s="10"/>
      <c r="D492" s="10"/>
      <c r="E492" s="10"/>
      <c r="F492" s="10"/>
      <c r="G492" s="10"/>
      <c r="H492" s="12"/>
      <c r="I492" s="10"/>
      <c r="J492" s="10"/>
      <c r="K492" s="10"/>
      <c r="L492" s="10"/>
      <c r="M492" s="10"/>
      <c r="N492" s="10"/>
      <c r="O492" s="10"/>
      <c r="P492" s="11"/>
    </row>
    <row r="493" hidden="1">
      <c r="A493" s="13"/>
      <c r="B493" s="23"/>
      <c r="C493" s="10"/>
      <c r="D493" s="10"/>
      <c r="E493" s="10"/>
      <c r="F493" s="10"/>
      <c r="G493" s="10"/>
      <c r="H493" s="12"/>
      <c r="I493" s="10"/>
      <c r="J493" s="10"/>
      <c r="K493" s="10"/>
      <c r="L493" s="10"/>
      <c r="M493" s="10"/>
      <c r="N493" s="10"/>
      <c r="O493" s="10"/>
      <c r="P493" s="11"/>
    </row>
    <row r="494" hidden="1">
      <c r="A494" s="13"/>
      <c r="B494" s="23"/>
      <c r="C494" s="10"/>
      <c r="D494" s="10"/>
      <c r="E494" s="10"/>
      <c r="F494" s="10"/>
      <c r="G494" s="10"/>
      <c r="H494" s="12"/>
      <c r="I494" s="10"/>
      <c r="J494" s="11"/>
      <c r="K494" s="10"/>
      <c r="L494" s="10"/>
      <c r="M494" s="10"/>
      <c r="N494" s="10"/>
      <c r="O494" s="11"/>
      <c r="P494" s="11"/>
    </row>
    <row r="495" hidden="1">
      <c r="A495" s="13"/>
      <c r="B495" s="23"/>
      <c r="C495" s="10"/>
      <c r="D495" s="10"/>
      <c r="E495" s="10"/>
      <c r="F495" s="10"/>
      <c r="G495" s="10"/>
      <c r="H495" s="12"/>
      <c r="I495" s="10"/>
      <c r="J495" s="10"/>
      <c r="K495" s="10"/>
      <c r="L495" s="10"/>
      <c r="M495" s="10"/>
      <c r="N495" s="10"/>
      <c r="O495" s="10"/>
      <c r="P495" s="11"/>
    </row>
    <row r="496" hidden="1">
      <c r="A496" s="13"/>
      <c r="B496" s="23"/>
      <c r="C496" s="10"/>
      <c r="D496" s="10"/>
      <c r="E496" s="10"/>
      <c r="F496" s="10"/>
      <c r="G496" s="10"/>
      <c r="H496" s="12"/>
      <c r="I496" s="10"/>
      <c r="J496" s="11"/>
      <c r="K496" s="10"/>
      <c r="L496" s="10"/>
      <c r="M496" s="10"/>
      <c r="N496" s="10"/>
      <c r="O496" s="10"/>
      <c r="P496" s="11"/>
    </row>
    <row r="497" hidden="1">
      <c r="A497" s="13"/>
      <c r="B497" s="23"/>
      <c r="C497" s="10"/>
      <c r="D497" s="10"/>
      <c r="E497" s="10"/>
      <c r="F497" s="10"/>
      <c r="G497" s="10"/>
      <c r="H497" s="12"/>
      <c r="I497" s="10"/>
      <c r="J497" s="10"/>
      <c r="K497" s="10"/>
      <c r="L497" s="10"/>
      <c r="M497" s="10"/>
      <c r="N497" s="10"/>
      <c r="O497" s="10"/>
      <c r="P497" s="11"/>
    </row>
    <row r="498" hidden="1">
      <c r="A498" s="13"/>
      <c r="B498" s="23"/>
      <c r="C498" s="10"/>
      <c r="D498" s="10"/>
      <c r="E498" s="10"/>
      <c r="F498" s="10"/>
      <c r="G498" s="10"/>
      <c r="H498" s="12"/>
      <c r="I498" s="10"/>
      <c r="J498" s="10"/>
      <c r="K498" s="10"/>
      <c r="L498" s="10"/>
      <c r="M498" s="10"/>
      <c r="N498" s="10"/>
      <c r="O498" s="10"/>
      <c r="P498" s="11"/>
    </row>
    <row r="499" hidden="1">
      <c r="A499" s="13"/>
      <c r="B499" s="23"/>
      <c r="C499" s="10"/>
      <c r="D499" s="10"/>
      <c r="E499" s="10"/>
      <c r="F499" s="10"/>
      <c r="G499" s="10"/>
      <c r="H499" s="12"/>
      <c r="I499" s="10"/>
      <c r="J499" s="10"/>
      <c r="K499" s="10"/>
      <c r="L499" s="10"/>
      <c r="M499" s="10"/>
      <c r="N499" s="10"/>
      <c r="O499" s="11"/>
      <c r="P499" s="11"/>
    </row>
    <row r="500" hidden="1">
      <c r="A500" s="13"/>
      <c r="B500" s="23"/>
      <c r="C500" s="10"/>
      <c r="D500" s="10"/>
      <c r="E500" s="10"/>
      <c r="F500" s="10"/>
      <c r="G500" s="10"/>
      <c r="H500" s="12"/>
      <c r="I500" s="10"/>
      <c r="J500" s="10"/>
      <c r="K500" s="10"/>
      <c r="L500" s="10"/>
      <c r="M500" s="10"/>
      <c r="N500" s="10"/>
      <c r="O500" s="10"/>
      <c r="P500" s="11"/>
    </row>
    <row r="501" hidden="1">
      <c r="A501" s="13"/>
      <c r="B501" s="23"/>
      <c r="C501" s="10"/>
      <c r="D501" s="10"/>
      <c r="E501" s="10"/>
      <c r="F501" s="10"/>
      <c r="G501" s="10"/>
      <c r="H501" s="12"/>
      <c r="I501" s="10"/>
      <c r="J501" s="11"/>
      <c r="K501" s="10"/>
      <c r="L501" s="10"/>
      <c r="M501" s="10"/>
      <c r="N501" s="10"/>
      <c r="O501" s="11"/>
      <c r="P501" s="11"/>
    </row>
    <row r="502" hidden="1">
      <c r="A502" s="13"/>
      <c r="B502" s="23"/>
      <c r="C502" s="10"/>
      <c r="D502" s="10"/>
      <c r="E502" s="10"/>
      <c r="F502" s="10"/>
      <c r="G502" s="10"/>
      <c r="H502" s="12"/>
      <c r="I502" s="10"/>
      <c r="J502" s="10"/>
      <c r="K502" s="10"/>
      <c r="L502" s="10"/>
      <c r="M502" s="10"/>
      <c r="N502" s="10"/>
      <c r="O502" s="10"/>
      <c r="P502" s="11"/>
    </row>
    <row r="503" hidden="1">
      <c r="A503" s="13"/>
      <c r="B503" s="23"/>
      <c r="C503" s="10"/>
      <c r="D503" s="10"/>
      <c r="E503" s="10"/>
      <c r="F503" s="10"/>
      <c r="G503" s="10"/>
      <c r="H503" s="12"/>
      <c r="I503" s="10"/>
      <c r="J503" s="11"/>
      <c r="K503" s="10"/>
      <c r="L503" s="10"/>
      <c r="M503" s="10"/>
      <c r="N503" s="10"/>
      <c r="O503" s="10"/>
      <c r="P503" s="11"/>
    </row>
    <row r="504" hidden="1">
      <c r="A504" s="13"/>
      <c r="B504" s="23"/>
      <c r="C504" s="10"/>
      <c r="D504" s="10"/>
      <c r="E504" s="10"/>
      <c r="F504" s="10"/>
      <c r="G504" s="10"/>
      <c r="H504" s="24"/>
      <c r="I504" s="10"/>
      <c r="J504" s="10"/>
      <c r="K504" s="10"/>
      <c r="L504" s="10"/>
      <c r="M504" s="10"/>
      <c r="N504" s="10"/>
      <c r="O504" s="10"/>
      <c r="P504" s="11"/>
    </row>
    <row r="505" hidden="1">
      <c r="A505" s="13"/>
      <c r="B505" s="23"/>
      <c r="C505" s="10"/>
      <c r="D505" s="10"/>
      <c r="E505" s="10"/>
      <c r="F505" s="10"/>
      <c r="G505" s="10"/>
      <c r="H505" s="12"/>
      <c r="I505" s="10"/>
      <c r="J505" s="10"/>
      <c r="K505" s="10"/>
      <c r="L505" s="10"/>
      <c r="M505" s="10"/>
      <c r="N505" s="10"/>
      <c r="O505" s="10"/>
      <c r="P505" s="11"/>
    </row>
    <row r="506" hidden="1">
      <c r="A506" s="13"/>
      <c r="B506" s="23"/>
      <c r="C506" s="10"/>
      <c r="D506" s="10"/>
      <c r="E506" s="10"/>
      <c r="F506" s="10"/>
      <c r="G506" s="10"/>
      <c r="H506" s="12"/>
      <c r="I506" s="10"/>
      <c r="J506" s="10"/>
      <c r="K506" s="10"/>
      <c r="L506" s="10"/>
      <c r="M506" s="10"/>
      <c r="N506" s="10"/>
      <c r="O506" s="10"/>
      <c r="P506" s="11"/>
    </row>
    <row r="507" hidden="1">
      <c r="A507" s="13"/>
      <c r="B507" s="23"/>
      <c r="C507" s="10"/>
      <c r="D507" s="10"/>
      <c r="E507" s="10"/>
      <c r="F507" s="10"/>
      <c r="G507" s="10"/>
      <c r="H507" s="12"/>
      <c r="I507" s="10"/>
      <c r="J507" s="10"/>
      <c r="K507" s="10"/>
      <c r="L507" s="10"/>
      <c r="M507" s="10"/>
      <c r="N507" s="10"/>
      <c r="O507" s="11"/>
      <c r="P507" s="11"/>
    </row>
    <row r="508" hidden="1">
      <c r="A508" s="13"/>
      <c r="B508" s="23"/>
      <c r="C508" s="10"/>
      <c r="D508" s="10"/>
      <c r="E508" s="10"/>
      <c r="F508" s="10"/>
      <c r="G508" s="10"/>
      <c r="H508" s="12"/>
      <c r="I508" s="10"/>
      <c r="J508" s="22"/>
      <c r="K508" s="22"/>
      <c r="L508" s="10"/>
      <c r="M508" s="10"/>
      <c r="N508" s="10"/>
      <c r="O508" s="10"/>
      <c r="P508" s="11"/>
    </row>
    <row r="509" hidden="1">
      <c r="A509" s="13">
        <v>45336.0</v>
      </c>
      <c r="B509" s="23">
        <v>45328.0</v>
      </c>
      <c r="C509" s="10" t="s">
        <v>17</v>
      </c>
      <c r="D509" s="10">
        <v>8.0</v>
      </c>
      <c r="E509" s="16" t="s">
        <v>9</v>
      </c>
      <c r="F509" s="10" t="s">
        <v>294</v>
      </c>
      <c r="G509" s="10" t="s">
        <v>295</v>
      </c>
      <c r="H509" s="12" t="s">
        <v>296</v>
      </c>
      <c r="I509" s="10" t="s">
        <v>52</v>
      </c>
      <c r="J509" s="10"/>
      <c r="K509" s="10"/>
      <c r="L509" s="10" t="s">
        <v>22</v>
      </c>
      <c r="M509" s="10" t="s">
        <v>22</v>
      </c>
      <c r="N509" s="10"/>
      <c r="O509" s="10"/>
      <c r="P509" s="11"/>
    </row>
    <row r="510" hidden="1">
      <c r="A510" s="13">
        <v>45336.0</v>
      </c>
      <c r="B510" s="23">
        <v>45334.0</v>
      </c>
      <c r="C510" s="10" t="s">
        <v>17</v>
      </c>
      <c r="D510" s="10">
        <v>8.0</v>
      </c>
      <c r="E510" s="16" t="s">
        <v>9</v>
      </c>
      <c r="F510" s="10" t="s">
        <v>297</v>
      </c>
      <c r="G510" s="10" t="s">
        <v>298</v>
      </c>
      <c r="H510" s="12" t="s">
        <v>299</v>
      </c>
      <c r="I510" s="10" t="s">
        <v>52</v>
      </c>
      <c r="J510" s="10"/>
      <c r="K510" s="10"/>
      <c r="L510" s="10" t="s">
        <v>22</v>
      </c>
      <c r="M510" s="10" t="s">
        <v>22</v>
      </c>
      <c r="N510" s="10"/>
      <c r="O510" s="10"/>
      <c r="P510" s="11"/>
    </row>
    <row r="511" hidden="1">
      <c r="A511" s="13">
        <v>45336.0</v>
      </c>
      <c r="B511" s="23">
        <v>45334.0</v>
      </c>
      <c r="C511" s="10" t="s">
        <v>17</v>
      </c>
      <c r="D511" s="10">
        <v>8.0</v>
      </c>
      <c r="E511" s="16" t="s">
        <v>9</v>
      </c>
      <c r="F511" s="10" t="s">
        <v>300</v>
      </c>
      <c r="G511" s="10" t="s">
        <v>301</v>
      </c>
      <c r="H511" s="12"/>
      <c r="I511" s="10" t="s">
        <v>52</v>
      </c>
      <c r="J511" s="11"/>
      <c r="K511" s="10"/>
      <c r="L511" s="10" t="s">
        <v>22</v>
      </c>
      <c r="M511" s="10" t="s">
        <v>22</v>
      </c>
      <c r="N511" s="10"/>
      <c r="O511" s="10"/>
      <c r="P511" s="11"/>
    </row>
    <row r="512" hidden="1">
      <c r="A512" s="13">
        <v>45336.0</v>
      </c>
      <c r="B512" s="23">
        <v>45336.0</v>
      </c>
      <c r="C512" s="10" t="s">
        <v>17</v>
      </c>
      <c r="D512" s="10">
        <v>8.0</v>
      </c>
      <c r="E512" s="17" t="s">
        <v>33</v>
      </c>
      <c r="F512" s="10" t="s">
        <v>302</v>
      </c>
      <c r="G512" s="10" t="s">
        <v>30</v>
      </c>
      <c r="H512" s="12" t="s">
        <v>31</v>
      </c>
      <c r="I512" s="10" t="s">
        <v>21</v>
      </c>
      <c r="J512" s="10"/>
      <c r="K512" s="10"/>
      <c r="L512" s="10" t="s">
        <v>22</v>
      </c>
      <c r="M512" s="10" t="s">
        <v>22</v>
      </c>
      <c r="N512" s="10"/>
      <c r="O512" s="10"/>
      <c r="P512" s="11"/>
    </row>
    <row r="513" hidden="1">
      <c r="A513" s="13">
        <v>45336.0</v>
      </c>
      <c r="B513" s="23">
        <v>45336.0</v>
      </c>
      <c r="C513" s="10" t="s">
        <v>17</v>
      </c>
      <c r="D513" s="10" t="s">
        <v>89</v>
      </c>
      <c r="E513" s="19" t="s">
        <v>303</v>
      </c>
      <c r="F513" s="10" t="s">
        <v>302</v>
      </c>
      <c r="G513" s="10" t="s">
        <v>30</v>
      </c>
      <c r="H513" s="12" t="s">
        <v>31</v>
      </c>
      <c r="I513" s="10" t="s">
        <v>21</v>
      </c>
      <c r="J513" s="10"/>
      <c r="K513" s="10"/>
      <c r="L513" s="10" t="s">
        <v>22</v>
      </c>
      <c r="M513" s="10" t="s">
        <v>22</v>
      </c>
      <c r="N513" s="10"/>
      <c r="O513" s="10"/>
      <c r="P513" s="11"/>
    </row>
    <row r="514" hidden="1">
      <c r="A514" s="13"/>
      <c r="B514" s="23"/>
      <c r="C514" s="10"/>
      <c r="D514" s="10"/>
      <c r="E514" s="10"/>
      <c r="F514" s="10"/>
      <c r="G514" s="10"/>
      <c r="H514" s="12"/>
      <c r="I514" s="10"/>
      <c r="J514" s="10"/>
      <c r="K514" s="10"/>
      <c r="L514" s="10"/>
      <c r="M514" s="10"/>
      <c r="N514" s="10"/>
      <c r="O514" s="10"/>
      <c r="P514" s="11"/>
    </row>
    <row r="515" hidden="1">
      <c r="A515" s="13"/>
      <c r="B515" s="23"/>
      <c r="C515" s="10"/>
      <c r="D515" s="10"/>
      <c r="E515" s="10"/>
      <c r="F515" s="10"/>
      <c r="G515" s="10"/>
      <c r="H515" s="12"/>
      <c r="I515" s="10"/>
      <c r="J515" s="10"/>
      <c r="K515" s="10"/>
      <c r="L515" s="10"/>
      <c r="M515" s="10"/>
      <c r="N515" s="10"/>
      <c r="O515" s="10"/>
      <c r="P515" s="11"/>
    </row>
    <row r="516" hidden="1">
      <c r="A516" s="13"/>
      <c r="B516" s="23"/>
      <c r="C516" s="10"/>
      <c r="D516" s="10"/>
      <c r="E516" s="10"/>
      <c r="F516" s="10"/>
      <c r="G516" s="10"/>
      <c r="H516" s="12"/>
      <c r="I516" s="10"/>
      <c r="J516" s="10"/>
      <c r="K516" s="22"/>
      <c r="L516" s="10"/>
      <c r="M516" s="10"/>
      <c r="N516" s="10"/>
      <c r="O516" s="10"/>
      <c r="P516" s="11"/>
    </row>
    <row r="517" hidden="1">
      <c r="A517" s="13"/>
      <c r="B517" s="23"/>
      <c r="C517" s="10"/>
      <c r="D517" s="10"/>
      <c r="E517" s="10"/>
      <c r="F517" s="10"/>
      <c r="G517" s="10"/>
      <c r="H517" s="12"/>
      <c r="I517" s="10"/>
      <c r="J517" s="10"/>
      <c r="K517" s="10"/>
      <c r="L517" s="10"/>
      <c r="M517" s="10"/>
      <c r="N517" s="10"/>
      <c r="O517" s="10"/>
      <c r="P517" s="11"/>
    </row>
    <row r="518" hidden="1">
      <c r="A518" s="13"/>
      <c r="B518" s="23"/>
      <c r="C518" s="10"/>
      <c r="D518" s="10"/>
      <c r="E518" s="10"/>
      <c r="F518" s="10"/>
      <c r="G518" s="10"/>
      <c r="H518" s="12"/>
      <c r="I518" s="10"/>
      <c r="J518" s="22"/>
      <c r="K518" s="10"/>
      <c r="L518" s="10"/>
      <c r="M518" s="10"/>
      <c r="N518" s="10"/>
      <c r="O518" s="10"/>
      <c r="P518" s="11"/>
    </row>
    <row r="519" hidden="1">
      <c r="A519" s="13"/>
      <c r="B519" s="23"/>
      <c r="C519" s="10"/>
      <c r="D519" s="10"/>
      <c r="E519" s="10"/>
      <c r="F519" s="10"/>
      <c r="G519" s="10"/>
      <c r="H519" s="12"/>
      <c r="I519" s="10"/>
      <c r="J519" s="10"/>
      <c r="K519" s="10"/>
      <c r="L519" s="10"/>
      <c r="M519" s="10"/>
      <c r="N519" s="10"/>
      <c r="O519" s="10"/>
      <c r="P519" s="11"/>
    </row>
    <row r="520" hidden="1">
      <c r="A520" s="13"/>
      <c r="B520" s="23"/>
      <c r="C520" s="10"/>
      <c r="D520" s="10"/>
      <c r="E520" s="10"/>
      <c r="F520" s="10"/>
      <c r="G520" s="10"/>
      <c r="H520" s="12"/>
      <c r="I520" s="10"/>
      <c r="J520" s="10"/>
      <c r="K520" s="10"/>
      <c r="L520" s="10"/>
      <c r="M520" s="10"/>
      <c r="N520" s="10"/>
      <c r="O520" s="10"/>
      <c r="P520" s="11"/>
    </row>
    <row r="521" hidden="1">
      <c r="A521" s="13"/>
      <c r="B521" s="23"/>
      <c r="C521" s="10"/>
      <c r="D521" s="10"/>
      <c r="E521" s="10"/>
      <c r="F521" s="10"/>
      <c r="G521" s="10"/>
      <c r="H521" s="12"/>
      <c r="I521" s="10"/>
      <c r="J521" s="10"/>
      <c r="K521" s="10"/>
      <c r="L521" s="10"/>
      <c r="M521" s="10"/>
      <c r="N521" s="10"/>
      <c r="O521" s="10"/>
      <c r="P521" s="11"/>
    </row>
    <row r="522" hidden="1">
      <c r="A522" s="13"/>
      <c r="B522" s="23"/>
      <c r="C522" s="10"/>
      <c r="D522" s="10"/>
      <c r="E522" s="10"/>
      <c r="F522" s="10"/>
      <c r="G522" s="10"/>
      <c r="H522" s="12"/>
      <c r="I522" s="10"/>
      <c r="J522" s="10"/>
      <c r="K522" s="10"/>
      <c r="L522" s="10"/>
      <c r="M522" s="10"/>
      <c r="N522" s="10"/>
      <c r="O522" s="10"/>
      <c r="P522" s="11"/>
    </row>
    <row r="523" hidden="1">
      <c r="A523" s="13"/>
      <c r="B523" s="23"/>
      <c r="C523" s="10"/>
      <c r="D523" s="10"/>
      <c r="E523" s="10"/>
      <c r="F523" s="10"/>
      <c r="G523" s="10"/>
      <c r="H523" s="12"/>
      <c r="I523" s="10"/>
      <c r="J523" s="11"/>
      <c r="K523" s="10"/>
      <c r="L523" s="10"/>
      <c r="M523" s="10"/>
      <c r="N523" s="10"/>
      <c r="O523" s="10"/>
      <c r="P523" s="11"/>
    </row>
    <row r="524" hidden="1">
      <c r="A524" s="13"/>
      <c r="B524" s="23"/>
      <c r="C524" s="10"/>
      <c r="D524" s="10"/>
      <c r="E524" s="10"/>
      <c r="F524" s="10"/>
      <c r="G524" s="10"/>
      <c r="H524" s="12"/>
      <c r="I524" s="10"/>
      <c r="J524" s="10"/>
      <c r="K524" s="10"/>
      <c r="L524" s="10"/>
      <c r="M524" s="10"/>
      <c r="N524" s="10"/>
      <c r="O524" s="10"/>
      <c r="P524" s="11"/>
    </row>
    <row r="525" hidden="1">
      <c r="A525" s="13"/>
      <c r="B525" s="23"/>
      <c r="C525" s="10"/>
      <c r="D525" s="10"/>
      <c r="E525" s="10"/>
      <c r="F525" s="10"/>
      <c r="G525" s="10"/>
      <c r="H525" s="12"/>
      <c r="I525" s="10"/>
      <c r="J525" s="10"/>
      <c r="K525" s="10"/>
      <c r="L525" s="10"/>
      <c r="M525" s="10"/>
      <c r="N525" s="10"/>
      <c r="O525" s="10"/>
      <c r="P525" s="11"/>
    </row>
    <row r="526" hidden="1">
      <c r="A526" s="13"/>
      <c r="B526" s="23"/>
      <c r="C526" s="10"/>
      <c r="D526" s="10"/>
      <c r="E526" s="10"/>
      <c r="F526" s="10"/>
      <c r="G526" s="10"/>
      <c r="H526" s="12"/>
      <c r="I526" s="10"/>
      <c r="J526" s="10"/>
      <c r="K526" s="10"/>
      <c r="L526" s="10"/>
      <c r="M526" s="10"/>
      <c r="N526" s="10"/>
      <c r="O526" s="10"/>
      <c r="P526" s="11"/>
    </row>
    <row r="527" hidden="1">
      <c r="A527" s="13"/>
      <c r="B527" s="23"/>
      <c r="C527" s="10"/>
      <c r="D527" s="10"/>
      <c r="E527" s="10"/>
      <c r="F527" s="10"/>
      <c r="G527" s="10"/>
      <c r="H527" s="12"/>
      <c r="I527" s="10"/>
      <c r="J527" s="10"/>
      <c r="K527" s="10"/>
      <c r="L527" s="10"/>
      <c r="M527" s="10"/>
      <c r="N527" s="10"/>
      <c r="O527" s="10"/>
      <c r="P527" s="11"/>
    </row>
    <row r="528" hidden="1">
      <c r="A528" s="13"/>
      <c r="B528" s="23"/>
      <c r="C528" s="10"/>
      <c r="D528" s="10"/>
      <c r="E528" s="10"/>
      <c r="F528" s="10"/>
      <c r="G528" s="10"/>
      <c r="H528" s="12"/>
      <c r="I528" s="10"/>
      <c r="J528" s="10"/>
      <c r="K528" s="10"/>
      <c r="L528" s="10"/>
      <c r="M528" s="10"/>
      <c r="N528" s="10"/>
      <c r="O528" s="11"/>
      <c r="P528" s="11"/>
    </row>
    <row r="529" hidden="1">
      <c r="A529" s="13"/>
      <c r="B529" s="23"/>
      <c r="C529" s="10"/>
      <c r="D529" s="10"/>
      <c r="E529" s="10"/>
      <c r="F529" s="10"/>
      <c r="G529" s="10"/>
      <c r="H529" s="12"/>
      <c r="I529" s="10"/>
      <c r="J529" s="10"/>
      <c r="K529" s="10"/>
      <c r="L529" s="10"/>
      <c r="M529" s="10"/>
      <c r="N529" s="10"/>
      <c r="O529" s="10"/>
      <c r="P529" s="11"/>
    </row>
    <row r="530" hidden="1">
      <c r="A530" s="13"/>
      <c r="B530" s="23"/>
      <c r="C530" s="10"/>
      <c r="D530" s="10"/>
      <c r="E530" s="10"/>
      <c r="F530" s="10"/>
      <c r="G530" s="10"/>
      <c r="H530" s="12"/>
      <c r="I530" s="10"/>
      <c r="J530" s="10"/>
      <c r="K530" s="10"/>
      <c r="L530" s="10"/>
      <c r="M530" s="10"/>
      <c r="N530" s="10"/>
      <c r="O530" s="10"/>
      <c r="P530" s="11"/>
    </row>
    <row r="531" hidden="1">
      <c r="A531" s="13"/>
      <c r="B531" s="23"/>
      <c r="C531" s="10"/>
      <c r="D531" s="10"/>
      <c r="E531" s="10"/>
      <c r="F531" s="10"/>
      <c r="G531" s="10"/>
      <c r="H531" s="12"/>
      <c r="I531" s="10"/>
      <c r="J531" s="10"/>
      <c r="K531" s="10"/>
      <c r="L531" s="10"/>
      <c r="M531" s="10"/>
      <c r="N531" s="10"/>
      <c r="O531" s="10"/>
      <c r="P531" s="11"/>
    </row>
    <row r="532" hidden="1">
      <c r="A532" s="13"/>
      <c r="B532" s="23"/>
      <c r="C532" s="10"/>
      <c r="D532" s="10"/>
      <c r="E532" s="10"/>
      <c r="F532" s="10"/>
      <c r="G532" s="10"/>
      <c r="H532" s="12"/>
      <c r="I532" s="10"/>
      <c r="J532" s="10"/>
      <c r="K532" s="10"/>
      <c r="L532" s="10"/>
      <c r="M532" s="10"/>
      <c r="N532" s="10"/>
      <c r="O532" s="11"/>
      <c r="P532" s="11"/>
    </row>
    <row r="533" hidden="1">
      <c r="A533" s="13"/>
      <c r="B533" s="23"/>
      <c r="C533" s="10"/>
      <c r="D533" s="10"/>
      <c r="E533" s="10"/>
      <c r="F533" s="10"/>
      <c r="G533" s="10"/>
      <c r="H533" s="12"/>
      <c r="I533" s="10"/>
      <c r="J533" s="11"/>
      <c r="K533" s="10"/>
      <c r="L533" s="10"/>
      <c r="M533" s="10"/>
      <c r="N533" s="10"/>
      <c r="O533" s="10"/>
      <c r="P533" s="11"/>
    </row>
    <row r="534" hidden="1">
      <c r="A534" s="13"/>
      <c r="B534" s="23"/>
      <c r="C534" s="10"/>
      <c r="D534" s="10"/>
      <c r="E534" s="10"/>
      <c r="F534" s="10"/>
      <c r="G534" s="10"/>
      <c r="H534" s="12"/>
      <c r="I534" s="10"/>
      <c r="J534" s="10"/>
      <c r="K534" s="10"/>
      <c r="L534" s="10"/>
      <c r="M534" s="10"/>
      <c r="N534" s="10"/>
      <c r="O534" s="10"/>
      <c r="P534" s="11"/>
    </row>
    <row r="535" hidden="1">
      <c r="A535" s="13"/>
      <c r="B535" s="23"/>
      <c r="C535" s="10"/>
      <c r="D535" s="10"/>
      <c r="E535" s="10"/>
      <c r="F535" s="10"/>
      <c r="G535" s="10"/>
      <c r="H535" s="12"/>
      <c r="I535" s="10"/>
      <c r="J535" s="10"/>
      <c r="K535" s="10"/>
      <c r="L535" s="10"/>
      <c r="M535" s="10"/>
      <c r="N535" s="10"/>
      <c r="O535" s="10"/>
      <c r="P535" s="11"/>
    </row>
    <row r="536" hidden="1">
      <c r="A536" s="13">
        <v>45337.0</v>
      </c>
      <c r="B536" s="23">
        <v>45336.0</v>
      </c>
      <c r="C536" s="10" t="s">
        <v>17</v>
      </c>
      <c r="D536" s="10">
        <v>8.0</v>
      </c>
      <c r="E536" s="17" t="s">
        <v>33</v>
      </c>
      <c r="F536" s="10" t="s">
        <v>304</v>
      </c>
      <c r="G536" s="10" t="s">
        <v>305</v>
      </c>
      <c r="H536" s="12" t="s">
        <v>306</v>
      </c>
      <c r="I536" s="10" t="s">
        <v>21</v>
      </c>
      <c r="J536" s="10"/>
      <c r="K536" s="10"/>
      <c r="L536" s="10" t="s">
        <v>22</v>
      </c>
      <c r="M536" s="10" t="s">
        <v>22</v>
      </c>
      <c r="N536" s="10"/>
      <c r="O536" s="10"/>
      <c r="P536" s="11"/>
    </row>
    <row r="537" hidden="1">
      <c r="A537" s="13">
        <v>45337.0</v>
      </c>
      <c r="B537" s="23">
        <v>45336.0</v>
      </c>
      <c r="C537" s="10" t="s">
        <v>17</v>
      </c>
      <c r="D537" s="10">
        <v>20.0</v>
      </c>
      <c r="E537" s="17" t="s">
        <v>33</v>
      </c>
      <c r="F537" s="10" t="s">
        <v>307</v>
      </c>
      <c r="G537" s="10" t="s">
        <v>38</v>
      </c>
      <c r="H537" s="12" t="s">
        <v>39</v>
      </c>
      <c r="I537" s="10" t="s">
        <v>21</v>
      </c>
      <c r="J537" s="10"/>
      <c r="K537" s="10"/>
      <c r="L537" s="10" t="s">
        <v>22</v>
      </c>
      <c r="M537" s="10" t="s">
        <v>22</v>
      </c>
      <c r="N537" s="10"/>
      <c r="O537" s="10"/>
      <c r="P537" s="11"/>
    </row>
    <row r="538" hidden="1">
      <c r="A538" s="13">
        <v>45337.0</v>
      </c>
      <c r="B538" s="23">
        <v>45336.0</v>
      </c>
      <c r="C538" s="10" t="s">
        <v>17</v>
      </c>
      <c r="D538" s="10">
        <v>8.0</v>
      </c>
      <c r="E538" s="17" t="s">
        <v>33</v>
      </c>
      <c r="F538" s="10" t="s">
        <v>308</v>
      </c>
      <c r="G538" s="10" t="s">
        <v>101</v>
      </c>
      <c r="H538" s="12" t="s">
        <v>102</v>
      </c>
      <c r="I538" s="10" t="s">
        <v>21</v>
      </c>
      <c r="J538" s="10"/>
      <c r="K538" s="10"/>
      <c r="L538" s="10" t="s">
        <v>22</v>
      </c>
      <c r="M538" s="10" t="s">
        <v>22</v>
      </c>
      <c r="N538" s="10"/>
      <c r="O538" s="10"/>
      <c r="P538" s="11"/>
    </row>
    <row r="539" hidden="1">
      <c r="A539" s="13">
        <v>45337.0</v>
      </c>
      <c r="B539" s="23">
        <v>45336.0</v>
      </c>
      <c r="C539" s="10" t="s">
        <v>17</v>
      </c>
      <c r="D539" s="10">
        <v>8.0</v>
      </c>
      <c r="E539" s="16" t="s">
        <v>9</v>
      </c>
      <c r="F539" s="10" t="s">
        <v>309</v>
      </c>
      <c r="G539" s="10" t="s">
        <v>310</v>
      </c>
      <c r="H539" s="12" t="s">
        <v>311</v>
      </c>
      <c r="I539" s="10" t="s">
        <v>60</v>
      </c>
      <c r="J539" s="10"/>
      <c r="K539" s="10"/>
      <c r="L539" s="10" t="s">
        <v>22</v>
      </c>
      <c r="M539" s="10" t="s">
        <v>22</v>
      </c>
      <c r="N539" s="10"/>
      <c r="O539" s="10"/>
      <c r="P539" s="11"/>
    </row>
    <row r="540" hidden="1">
      <c r="A540" s="13">
        <v>45337.0</v>
      </c>
      <c r="B540" s="23">
        <v>45336.0</v>
      </c>
      <c r="C540" s="10" t="s">
        <v>17</v>
      </c>
      <c r="D540" s="10" t="s">
        <v>89</v>
      </c>
      <c r="E540" s="19" t="s">
        <v>89</v>
      </c>
      <c r="F540" s="10" t="s">
        <v>312</v>
      </c>
      <c r="G540" s="10" t="s">
        <v>97</v>
      </c>
      <c r="H540" s="12" t="s">
        <v>98</v>
      </c>
      <c r="I540" s="10" t="s">
        <v>21</v>
      </c>
      <c r="J540" s="11"/>
      <c r="K540" s="11"/>
      <c r="L540" s="10" t="s">
        <v>22</v>
      </c>
      <c r="M540" s="10" t="s">
        <v>22</v>
      </c>
      <c r="N540" s="10"/>
      <c r="O540" s="10"/>
      <c r="P540" s="11"/>
    </row>
    <row r="541" hidden="1">
      <c r="A541" s="13">
        <v>45337.0</v>
      </c>
      <c r="B541" s="23">
        <v>45336.0</v>
      </c>
      <c r="C541" s="10" t="s">
        <v>17</v>
      </c>
      <c r="D541" s="10">
        <v>8.0</v>
      </c>
      <c r="E541" s="17" t="s">
        <v>33</v>
      </c>
      <c r="F541" s="10" t="s">
        <v>313</v>
      </c>
      <c r="G541" s="10" t="s">
        <v>314</v>
      </c>
      <c r="H541" s="12" t="s">
        <v>315</v>
      </c>
      <c r="I541" s="10" t="s">
        <v>21</v>
      </c>
      <c r="J541" s="10"/>
      <c r="K541" s="10"/>
      <c r="L541" s="10" t="s">
        <v>22</v>
      </c>
      <c r="M541" s="10" t="s">
        <v>22</v>
      </c>
      <c r="N541" s="10"/>
      <c r="O541" s="10"/>
      <c r="P541" s="11"/>
    </row>
    <row r="542" hidden="1">
      <c r="A542" s="13">
        <v>45337.0</v>
      </c>
      <c r="B542" s="23">
        <v>45336.0</v>
      </c>
      <c r="C542" s="10" t="s">
        <v>17</v>
      </c>
      <c r="D542" s="10">
        <v>8.0</v>
      </c>
      <c r="E542" s="17" t="s">
        <v>33</v>
      </c>
      <c r="F542" s="10" t="s">
        <v>316</v>
      </c>
      <c r="G542" s="10" t="s">
        <v>226</v>
      </c>
      <c r="H542" s="12" t="s">
        <v>227</v>
      </c>
      <c r="I542" s="10" t="s">
        <v>21</v>
      </c>
      <c r="J542" s="10"/>
      <c r="K542" s="10"/>
      <c r="L542" s="10" t="s">
        <v>22</v>
      </c>
      <c r="M542" s="10" t="s">
        <v>22</v>
      </c>
      <c r="N542" s="10"/>
      <c r="O542" s="10"/>
      <c r="P542" s="11"/>
    </row>
    <row r="543" hidden="1">
      <c r="A543" s="13">
        <v>45337.0</v>
      </c>
      <c r="B543" s="23">
        <v>45336.0</v>
      </c>
      <c r="C543" s="10" t="s">
        <v>17</v>
      </c>
      <c r="D543" s="10">
        <v>8.0</v>
      </c>
      <c r="E543" s="17" t="s">
        <v>33</v>
      </c>
      <c r="F543" s="10" t="s">
        <v>317</v>
      </c>
      <c r="G543" s="10" t="s">
        <v>318</v>
      </c>
      <c r="H543" s="12" t="s">
        <v>319</v>
      </c>
      <c r="I543" s="10" t="s">
        <v>21</v>
      </c>
      <c r="J543" s="10"/>
      <c r="K543" s="10"/>
      <c r="L543" s="10" t="s">
        <v>22</v>
      </c>
      <c r="M543" s="10" t="s">
        <v>22</v>
      </c>
      <c r="N543" s="10"/>
      <c r="O543" s="10"/>
      <c r="P543" s="11"/>
    </row>
    <row r="544" hidden="1">
      <c r="A544" s="13">
        <v>45337.0</v>
      </c>
      <c r="B544" s="23">
        <v>45336.0</v>
      </c>
      <c r="C544" s="10" t="s">
        <v>17</v>
      </c>
      <c r="D544" s="10">
        <v>6.0</v>
      </c>
      <c r="E544" s="16" t="s">
        <v>9</v>
      </c>
      <c r="F544" s="10" t="s">
        <v>320</v>
      </c>
      <c r="G544" s="10" t="s">
        <v>254</v>
      </c>
      <c r="H544" s="12" t="s">
        <v>255</v>
      </c>
      <c r="I544" s="10" t="s">
        <v>52</v>
      </c>
      <c r="J544" s="10"/>
      <c r="K544" s="10"/>
      <c r="L544" s="10" t="s">
        <v>22</v>
      </c>
      <c r="M544" s="10" t="s">
        <v>22</v>
      </c>
      <c r="N544" s="10"/>
      <c r="O544" s="10"/>
      <c r="P544" s="11"/>
    </row>
    <row r="545" hidden="1">
      <c r="A545" s="13">
        <v>45337.0</v>
      </c>
      <c r="B545" s="23">
        <v>45336.0</v>
      </c>
      <c r="C545" s="10" t="s">
        <v>17</v>
      </c>
      <c r="D545" s="10">
        <v>14.0</v>
      </c>
      <c r="E545" s="17" t="s">
        <v>33</v>
      </c>
      <c r="F545" s="10" t="s">
        <v>242</v>
      </c>
      <c r="G545" s="10" t="s">
        <v>56</v>
      </c>
      <c r="H545" s="12" t="s">
        <v>57</v>
      </c>
      <c r="I545" s="10" t="s">
        <v>21</v>
      </c>
      <c r="J545" s="10"/>
      <c r="K545" s="10"/>
      <c r="L545" s="10" t="s">
        <v>22</v>
      </c>
      <c r="M545" s="10" t="s">
        <v>22</v>
      </c>
      <c r="N545" s="10"/>
      <c r="O545" s="10"/>
      <c r="P545" s="11"/>
    </row>
    <row r="546" hidden="1">
      <c r="A546" s="13">
        <v>45337.0</v>
      </c>
      <c r="B546" s="23">
        <v>45336.0</v>
      </c>
      <c r="C546" s="10" t="s">
        <v>17</v>
      </c>
      <c r="D546" s="10">
        <v>8.0</v>
      </c>
      <c r="E546" s="17" t="s">
        <v>33</v>
      </c>
      <c r="F546" s="10" t="s">
        <v>276</v>
      </c>
      <c r="G546" s="10" t="s">
        <v>169</v>
      </c>
      <c r="H546" s="12" t="s">
        <v>170</v>
      </c>
      <c r="I546" s="10" t="s">
        <v>21</v>
      </c>
      <c r="J546" s="10"/>
      <c r="K546" s="10"/>
      <c r="L546" s="10" t="s">
        <v>22</v>
      </c>
      <c r="M546" s="10" t="s">
        <v>22</v>
      </c>
      <c r="N546" s="10"/>
      <c r="O546" s="10"/>
      <c r="P546" s="11"/>
    </row>
    <row r="547" hidden="1">
      <c r="A547" s="13">
        <v>45337.0</v>
      </c>
      <c r="B547" s="23">
        <v>45337.0</v>
      </c>
      <c r="C547" s="10" t="s">
        <v>17</v>
      </c>
      <c r="D547" s="10">
        <v>4.0</v>
      </c>
      <c r="E547" s="17" t="s">
        <v>33</v>
      </c>
      <c r="F547" s="10" t="s">
        <v>321</v>
      </c>
      <c r="G547" s="10" t="s">
        <v>169</v>
      </c>
      <c r="H547" s="12" t="s">
        <v>170</v>
      </c>
      <c r="I547" s="10" t="s">
        <v>21</v>
      </c>
      <c r="J547" s="22"/>
      <c r="K547" s="10"/>
      <c r="L547" s="10" t="s">
        <v>22</v>
      </c>
      <c r="M547" s="10" t="s">
        <v>22</v>
      </c>
      <c r="N547" s="10"/>
      <c r="O547" s="10"/>
      <c r="P547" s="11"/>
    </row>
    <row r="548" hidden="1">
      <c r="A548" s="13">
        <v>45337.0</v>
      </c>
      <c r="B548" s="23">
        <v>45337.0</v>
      </c>
      <c r="C548" s="10" t="s">
        <v>17</v>
      </c>
      <c r="D548" s="10">
        <v>16.0</v>
      </c>
      <c r="E548" s="16" t="s">
        <v>9</v>
      </c>
      <c r="F548" s="10" t="s">
        <v>322</v>
      </c>
      <c r="G548" s="10" t="s">
        <v>323</v>
      </c>
      <c r="H548" s="12" t="s">
        <v>324</v>
      </c>
      <c r="I548" s="10" t="s">
        <v>52</v>
      </c>
      <c r="J548" s="10"/>
      <c r="K548" s="10"/>
      <c r="L548" s="10" t="s">
        <v>22</v>
      </c>
      <c r="M548" s="10" t="s">
        <v>22</v>
      </c>
      <c r="N548" s="10"/>
      <c r="O548" s="11"/>
      <c r="P548" s="11"/>
    </row>
    <row r="549" hidden="1">
      <c r="A549" s="13">
        <v>45337.0</v>
      </c>
      <c r="B549" s="23">
        <v>45337.0</v>
      </c>
      <c r="C549" s="10" t="s">
        <v>17</v>
      </c>
      <c r="D549" s="10" t="s">
        <v>89</v>
      </c>
      <c r="E549" s="19" t="s">
        <v>89</v>
      </c>
      <c r="F549" s="10" t="s">
        <v>212</v>
      </c>
      <c r="G549" s="10" t="s">
        <v>213</v>
      </c>
      <c r="H549" s="12" t="s">
        <v>214</v>
      </c>
      <c r="I549" s="10" t="s">
        <v>21</v>
      </c>
      <c r="J549" s="10"/>
      <c r="K549" s="10"/>
      <c r="L549" s="10" t="s">
        <v>22</v>
      </c>
      <c r="M549" s="10" t="s">
        <v>22</v>
      </c>
      <c r="N549" s="10"/>
      <c r="O549" s="10"/>
      <c r="P549" s="11"/>
    </row>
    <row r="550" hidden="1">
      <c r="A550" s="13">
        <v>45337.0</v>
      </c>
      <c r="B550" s="23">
        <v>45337.0</v>
      </c>
      <c r="C550" s="10" t="s">
        <v>17</v>
      </c>
      <c r="D550" s="10">
        <v>16.0</v>
      </c>
      <c r="E550" s="17" t="s">
        <v>33</v>
      </c>
      <c r="F550" s="10" t="s">
        <v>325</v>
      </c>
      <c r="G550" s="10" t="s">
        <v>265</v>
      </c>
      <c r="H550" s="12"/>
      <c r="I550" s="10" t="s">
        <v>21</v>
      </c>
      <c r="J550" s="10"/>
      <c r="K550" s="10"/>
      <c r="L550" s="10" t="s">
        <v>22</v>
      </c>
      <c r="M550" s="10" t="s">
        <v>22</v>
      </c>
      <c r="N550" s="10"/>
      <c r="O550" s="10"/>
      <c r="P550" s="11"/>
    </row>
    <row r="551" hidden="1">
      <c r="A551" s="13"/>
      <c r="B551" s="23"/>
      <c r="C551" s="10"/>
      <c r="D551" s="10"/>
      <c r="E551" s="10"/>
      <c r="F551" s="10"/>
      <c r="G551" s="10"/>
      <c r="H551" s="12"/>
      <c r="I551" s="10"/>
      <c r="J551" s="10"/>
      <c r="K551" s="10"/>
      <c r="L551" s="10"/>
      <c r="M551" s="10"/>
      <c r="N551" s="10"/>
      <c r="O551" s="10"/>
      <c r="P551" s="11"/>
    </row>
    <row r="552" hidden="1">
      <c r="A552" s="13"/>
      <c r="B552" s="23"/>
      <c r="C552" s="10"/>
      <c r="D552" s="10"/>
      <c r="E552" s="10"/>
      <c r="F552" s="10"/>
      <c r="G552" s="10"/>
      <c r="H552" s="12"/>
      <c r="I552" s="10"/>
      <c r="J552" s="10"/>
      <c r="K552" s="10"/>
      <c r="L552" s="10"/>
      <c r="M552" s="10"/>
      <c r="N552" s="10"/>
      <c r="O552" s="10"/>
      <c r="P552" s="11"/>
    </row>
    <row r="553" hidden="1">
      <c r="A553" s="13"/>
      <c r="B553" s="23"/>
      <c r="C553" s="10"/>
      <c r="D553" s="10"/>
      <c r="E553" s="10"/>
      <c r="F553" s="10"/>
      <c r="G553" s="10"/>
      <c r="H553" s="12"/>
      <c r="I553" s="10"/>
      <c r="J553" s="10"/>
      <c r="K553" s="10"/>
      <c r="L553" s="10"/>
      <c r="M553" s="10"/>
      <c r="N553" s="10"/>
      <c r="O553" s="10"/>
      <c r="P553" s="11"/>
    </row>
    <row r="554" hidden="1">
      <c r="A554" s="13"/>
      <c r="B554" s="23"/>
      <c r="C554" s="10"/>
      <c r="D554" s="10"/>
      <c r="E554" s="10"/>
      <c r="F554" s="10"/>
      <c r="G554" s="10"/>
      <c r="H554" s="12"/>
      <c r="I554" s="10"/>
      <c r="J554" s="10"/>
      <c r="K554" s="10"/>
      <c r="L554" s="10"/>
      <c r="M554" s="10"/>
      <c r="N554" s="10"/>
      <c r="O554" s="10"/>
      <c r="P554" s="11"/>
    </row>
    <row r="555" hidden="1">
      <c r="A555" s="13"/>
      <c r="B555" s="23"/>
      <c r="C555" s="10"/>
      <c r="D555" s="10"/>
      <c r="E555" s="10"/>
      <c r="F555" s="10"/>
      <c r="G555" s="10"/>
      <c r="H555" s="12"/>
      <c r="I555" s="10"/>
      <c r="J555" s="11"/>
      <c r="K555" s="22"/>
      <c r="L555" s="10"/>
      <c r="M555" s="10"/>
      <c r="N555" s="10"/>
      <c r="O555" s="10"/>
      <c r="P555" s="11"/>
    </row>
    <row r="556" hidden="1">
      <c r="A556" s="13"/>
      <c r="B556" s="23"/>
      <c r="C556" s="10"/>
      <c r="D556" s="10"/>
      <c r="E556" s="10"/>
      <c r="F556" s="10"/>
      <c r="G556" s="10"/>
      <c r="H556" s="12"/>
      <c r="I556" s="10"/>
      <c r="J556" s="25"/>
      <c r="K556" s="10"/>
      <c r="L556" s="10"/>
      <c r="M556" s="10"/>
      <c r="N556" s="10"/>
      <c r="O556" s="10"/>
      <c r="P556" s="11"/>
    </row>
    <row r="557" hidden="1">
      <c r="A557" s="13"/>
      <c r="B557" s="23"/>
      <c r="C557" s="10"/>
      <c r="D557" s="10"/>
      <c r="E557" s="10"/>
      <c r="F557" s="10"/>
      <c r="G557" s="10"/>
      <c r="H557" s="12"/>
      <c r="I557" s="10"/>
      <c r="J557" s="22"/>
      <c r="K557" s="10"/>
      <c r="L557" s="10"/>
      <c r="M557" s="10"/>
      <c r="N557" s="10"/>
      <c r="O557" s="11"/>
      <c r="P557" s="11"/>
    </row>
    <row r="558" hidden="1">
      <c r="A558" s="13"/>
      <c r="B558" s="23"/>
      <c r="C558" s="10"/>
      <c r="D558" s="10"/>
      <c r="E558" s="10"/>
      <c r="F558" s="10"/>
      <c r="G558" s="10"/>
      <c r="H558" s="12"/>
      <c r="I558" s="10"/>
      <c r="J558" s="10"/>
      <c r="K558" s="10"/>
      <c r="L558" s="10"/>
      <c r="M558" s="10"/>
      <c r="N558" s="10"/>
      <c r="O558" s="10"/>
      <c r="P558" s="11"/>
    </row>
    <row r="559" hidden="1">
      <c r="A559" s="13"/>
      <c r="B559" s="23"/>
      <c r="C559" s="10"/>
      <c r="D559" s="10"/>
      <c r="E559" s="10"/>
      <c r="F559" s="10"/>
      <c r="G559" s="10"/>
      <c r="H559" s="12"/>
      <c r="I559" s="10"/>
      <c r="J559" s="26"/>
      <c r="K559" s="10"/>
      <c r="L559" s="10"/>
      <c r="M559" s="10"/>
      <c r="N559" s="10"/>
      <c r="O559" s="10"/>
      <c r="P559" s="11"/>
    </row>
    <row r="560" hidden="1">
      <c r="A560" s="13"/>
      <c r="B560" s="23"/>
      <c r="C560" s="10"/>
      <c r="D560" s="10"/>
      <c r="E560" s="10"/>
      <c r="F560" s="10"/>
      <c r="G560" s="10"/>
      <c r="H560" s="12"/>
      <c r="I560" s="10"/>
      <c r="J560" s="10"/>
      <c r="K560" s="10"/>
      <c r="L560" s="10"/>
      <c r="M560" s="10"/>
      <c r="N560" s="10"/>
      <c r="O560" s="10"/>
      <c r="P560" s="11"/>
    </row>
    <row r="561" hidden="1">
      <c r="A561" s="13"/>
      <c r="B561" s="23"/>
      <c r="C561" s="10"/>
      <c r="D561" s="10"/>
      <c r="E561" s="10"/>
      <c r="F561" s="10"/>
      <c r="G561" s="10"/>
      <c r="H561" s="12"/>
      <c r="I561" s="10"/>
      <c r="J561" s="25"/>
      <c r="K561" s="10"/>
      <c r="L561" s="10"/>
      <c r="M561" s="10"/>
      <c r="N561" s="10"/>
      <c r="O561" s="10"/>
      <c r="P561" s="11"/>
    </row>
    <row r="562" hidden="1">
      <c r="A562" s="13"/>
      <c r="B562" s="23"/>
      <c r="C562" s="10"/>
      <c r="D562" s="10"/>
      <c r="E562" s="10"/>
      <c r="F562" s="10"/>
      <c r="G562" s="10"/>
      <c r="H562" s="12"/>
      <c r="I562" s="10"/>
      <c r="J562" s="10"/>
      <c r="K562" s="10"/>
      <c r="L562" s="10"/>
      <c r="M562" s="10"/>
      <c r="N562" s="10"/>
      <c r="O562" s="10"/>
      <c r="P562" s="11"/>
    </row>
    <row r="563" hidden="1">
      <c r="A563" s="13"/>
      <c r="B563" s="23"/>
      <c r="C563" s="10"/>
      <c r="D563" s="10"/>
      <c r="E563" s="10"/>
      <c r="F563" s="10"/>
      <c r="G563" s="10"/>
      <c r="H563" s="12"/>
      <c r="I563" s="10"/>
      <c r="J563" s="26"/>
      <c r="K563" s="10"/>
      <c r="L563" s="10"/>
      <c r="M563" s="10"/>
      <c r="N563" s="10"/>
      <c r="O563" s="10"/>
      <c r="P563" s="11"/>
    </row>
    <row r="564" hidden="1">
      <c r="A564" s="13"/>
      <c r="B564" s="23"/>
      <c r="C564" s="10"/>
      <c r="D564" s="10"/>
      <c r="E564" s="10"/>
      <c r="F564" s="10"/>
      <c r="G564" s="10"/>
      <c r="H564" s="12"/>
      <c r="I564" s="10"/>
      <c r="J564" s="26"/>
      <c r="K564" s="10"/>
      <c r="L564" s="10"/>
      <c r="M564" s="10"/>
      <c r="N564" s="10"/>
      <c r="O564" s="10"/>
      <c r="P564" s="11"/>
    </row>
    <row r="565" hidden="1">
      <c r="A565" s="13"/>
      <c r="B565" s="23"/>
      <c r="C565" s="10"/>
      <c r="D565" s="10"/>
      <c r="E565" s="10"/>
      <c r="F565" s="10"/>
      <c r="G565" s="10"/>
      <c r="H565" s="12"/>
      <c r="I565" s="10"/>
      <c r="J565" s="10"/>
      <c r="K565" s="10"/>
      <c r="L565" s="10"/>
      <c r="M565" s="10"/>
      <c r="N565" s="10"/>
      <c r="O565" s="10"/>
      <c r="P565" s="11"/>
    </row>
    <row r="566" hidden="1">
      <c r="A566" s="13"/>
      <c r="B566" s="23"/>
      <c r="C566" s="10"/>
      <c r="D566" s="10"/>
      <c r="E566" s="10"/>
      <c r="F566" s="10"/>
      <c r="G566" s="10"/>
      <c r="H566" s="12"/>
      <c r="I566" s="10"/>
      <c r="J566" s="10"/>
      <c r="K566" s="10"/>
      <c r="L566" s="10"/>
      <c r="M566" s="10"/>
      <c r="N566" s="10"/>
      <c r="O566" s="10"/>
      <c r="P566" s="11"/>
    </row>
    <row r="567" hidden="1">
      <c r="A567" s="13"/>
      <c r="B567" s="23"/>
      <c r="C567" s="10"/>
      <c r="D567" s="10"/>
      <c r="E567" s="10"/>
      <c r="F567" s="10"/>
      <c r="G567" s="10"/>
      <c r="H567" s="12"/>
      <c r="I567" s="10"/>
      <c r="J567" s="10"/>
      <c r="K567" s="10"/>
      <c r="L567" s="10"/>
      <c r="M567" s="10"/>
      <c r="N567" s="10"/>
      <c r="O567" s="10"/>
      <c r="P567" s="11"/>
    </row>
    <row r="568" hidden="1">
      <c r="A568" s="13"/>
      <c r="B568" s="23"/>
      <c r="C568" s="10"/>
      <c r="D568" s="10"/>
      <c r="E568" s="10"/>
      <c r="F568" s="10"/>
      <c r="G568" s="10"/>
      <c r="H568" s="12"/>
      <c r="I568" s="10"/>
      <c r="J568" s="10"/>
      <c r="K568" s="10"/>
      <c r="L568" s="10"/>
      <c r="M568" s="10"/>
      <c r="N568" s="10"/>
      <c r="O568" s="10"/>
      <c r="P568" s="11"/>
    </row>
    <row r="569" hidden="1">
      <c r="A569" s="13"/>
      <c r="B569" s="23"/>
      <c r="C569" s="10"/>
      <c r="D569" s="10"/>
      <c r="E569" s="10"/>
      <c r="F569" s="10"/>
      <c r="G569" s="10"/>
      <c r="H569" s="12"/>
      <c r="I569" s="10"/>
      <c r="J569" s="10"/>
      <c r="K569" s="10"/>
      <c r="L569" s="10"/>
      <c r="M569" s="10"/>
      <c r="N569" s="10"/>
      <c r="O569" s="10"/>
      <c r="P569" s="11"/>
    </row>
    <row r="570" hidden="1">
      <c r="A570" s="13"/>
      <c r="B570" s="23"/>
      <c r="C570" s="10"/>
      <c r="D570" s="10"/>
      <c r="E570" s="10"/>
      <c r="F570" s="10"/>
      <c r="G570" s="10"/>
      <c r="H570" s="12"/>
      <c r="I570" s="10"/>
      <c r="J570" s="10"/>
      <c r="K570" s="10"/>
      <c r="L570" s="10"/>
      <c r="M570" s="10"/>
      <c r="N570" s="10"/>
      <c r="O570" s="10"/>
      <c r="P570" s="11"/>
    </row>
    <row r="571" hidden="1">
      <c r="A571" s="13"/>
      <c r="B571" s="23"/>
      <c r="C571" s="10"/>
      <c r="D571" s="10"/>
      <c r="E571" s="10"/>
      <c r="F571" s="10"/>
      <c r="G571" s="10"/>
      <c r="H571" s="12"/>
      <c r="I571" s="10"/>
      <c r="J571" s="10"/>
      <c r="K571" s="10"/>
      <c r="L571" s="10"/>
      <c r="M571" s="10"/>
      <c r="N571" s="10"/>
      <c r="O571" s="10"/>
      <c r="P571" s="11"/>
    </row>
    <row r="572" hidden="1">
      <c r="A572" s="13"/>
      <c r="B572" s="23"/>
      <c r="C572" s="10"/>
      <c r="D572" s="10"/>
      <c r="E572" s="10"/>
      <c r="F572" s="10"/>
      <c r="G572" s="10"/>
      <c r="H572" s="12"/>
      <c r="I572" s="10"/>
      <c r="J572" s="26"/>
      <c r="K572" s="10"/>
      <c r="L572" s="10"/>
      <c r="M572" s="10"/>
      <c r="N572" s="10"/>
      <c r="O572" s="10"/>
      <c r="P572" s="11"/>
    </row>
    <row r="573" hidden="1">
      <c r="A573" s="13">
        <v>45338.0</v>
      </c>
      <c r="B573" s="23">
        <v>45335.0</v>
      </c>
      <c r="C573" s="10" t="s">
        <v>17</v>
      </c>
      <c r="D573" s="10">
        <v>12.0</v>
      </c>
      <c r="E573" s="16" t="s">
        <v>9</v>
      </c>
      <c r="F573" s="10" t="s">
        <v>326</v>
      </c>
      <c r="G573" s="10"/>
      <c r="H573" s="12"/>
      <c r="I573" s="10" t="s">
        <v>60</v>
      </c>
      <c r="J573" s="10"/>
      <c r="K573" s="10"/>
      <c r="L573" s="10" t="s">
        <v>22</v>
      </c>
      <c r="M573" s="10" t="s">
        <v>22</v>
      </c>
      <c r="N573" s="10"/>
      <c r="O573" s="10"/>
      <c r="P573" s="11"/>
    </row>
    <row r="574" hidden="1">
      <c r="A574" s="13">
        <v>45338.0</v>
      </c>
      <c r="B574" s="23">
        <v>45337.0</v>
      </c>
      <c r="C574" s="10" t="s">
        <v>17</v>
      </c>
      <c r="D574" s="10" t="s">
        <v>132</v>
      </c>
      <c r="E574" s="17" t="s">
        <v>33</v>
      </c>
      <c r="F574" s="10" t="s">
        <v>133</v>
      </c>
      <c r="G574" s="10" t="s">
        <v>134</v>
      </c>
      <c r="H574" s="12" t="s">
        <v>135</v>
      </c>
      <c r="I574" s="10" t="s">
        <v>21</v>
      </c>
      <c r="J574" s="10"/>
      <c r="K574" s="10"/>
      <c r="L574" s="10" t="s">
        <v>22</v>
      </c>
      <c r="M574" s="10" t="s">
        <v>22</v>
      </c>
      <c r="N574" s="10"/>
      <c r="O574" s="10"/>
      <c r="P574" s="11"/>
    </row>
    <row r="575" hidden="1">
      <c r="A575" s="13">
        <v>45338.0</v>
      </c>
      <c r="B575" s="23">
        <v>45337.0</v>
      </c>
      <c r="C575" s="10" t="s">
        <v>17</v>
      </c>
      <c r="D575" s="10" t="s">
        <v>177</v>
      </c>
      <c r="E575" s="16" t="s">
        <v>9</v>
      </c>
      <c r="F575" s="10" t="s">
        <v>327</v>
      </c>
      <c r="G575" s="10" t="s">
        <v>328</v>
      </c>
      <c r="H575" s="12" t="s">
        <v>329</v>
      </c>
      <c r="I575" s="10" t="s">
        <v>21</v>
      </c>
      <c r="J575" s="10"/>
      <c r="K575" s="10"/>
      <c r="L575" s="10" t="s">
        <v>22</v>
      </c>
      <c r="M575" s="10" t="s">
        <v>22</v>
      </c>
      <c r="N575" s="10"/>
      <c r="O575" s="10"/>
      <c r="P575" s="11"/>
    </row>
    <row r="576" hidden="1">
      <c r="A576" s="13">
        <v>45338.0</v>
      </c>
      <c r="B576" s="23">
        <v>45337.0</v>
      </c>
      <c r="C576" s="10" t="s">
        <v>17</v>
      </c>
      <c r="D576" s="10" t="s">
        <v>89</v>
      </c>
      <c r="E576" s="19" t="s">
        <v>89</v>
      </c>
      <c r="F576" s="10" t="s">
        <v>212</v>
      </c>
      <c r="G576" s="10" t="s">
        <v>213</v>
      </c>
      <c r="H576" s="12" t="s">
        <v>214</v>
      </c>
      <c r="I576" s="10" t="s">
        <v>21</v>
      </c>
      <c r="J576" s="22"/>
      <c r="K576" s="10"/>
      <c r="L576" s="10" t="s">
        <v>22</v>
      </c>
      <c r="M576" s="10" t="s">
        <v>22</v>
      </c>
      <c r="N576" s="10"/>
      <c r="O576" s="10"/>
      <c r="P576" s="11"/>
    </row>
    <row r="577" hidden="1">
      <c r="A577" s="13">
        <v>45338.0</v>
      </c>
      <c r="B577" s="23">
        <v>45337.0</v>
      </c>
      <c r="C577" s="10" t="s">
        <v>17</v>
      </c>
      <c r="D577" s="10">
        <v>8.0</v>
      </c>
      <c r="E577" s="17" t="s">
        <v>33</v>
      </c>
      <c r="F577" s="10" t="s">
        <v>44</v>
      </c>
      <c r="G577" s="10" t="s">
        <v>45</v>
      </c>
      <c r="H577" s="12" t="s">
        <v>46</v>
      </c>
      <c r="I577" s="10" t="s">
        <v>21</v>
      </c>
      <c r="J577" s="10"/>
      <c r="K577" s="10"/>
      <c r="L577" s="10" t="s">
        <v>22</v>
      </c>
      <c r="M577" s="10" t="s">
        <v>22</v>
      </c>
      <c r="N577" s="10"/>
      <c r="O577" s="10"/>
      <c r="P577" s="11"/>
    </row>
    <row r="578" hidden="1">
      <c r="A578" s="13">
        <v>45338.0</v>
      </c>
      <c r="B578" s="23">
        <v>45337.0</v>
      </c>
      <c r="C578" s="10" t="s">
        <v>17</v>
      </c>
      <c r="D578" s="10">
        <v>8.0</v>
      </c>
      <c r="E578" s="17" t="s">
        <v>33</v>
      </c>
      <c r="F578" s="10" t="s">
        <v>330</v>
      </c>
      <c r="G578" s="10" t="s">
        <v>67</v>
      </c>
      <c r="H578" s="12" t="s">
        <v>68</v>
      </c>
      <c r="I578" s="10" t="s">
        <v>21</v>
      </c>
      <c r="J578" s="10"/>
      <c r="K578" s="10"/>
      <c r="L578" s="10" t="s">
        <v>22</v>
      </c>
      <c r="M578" s="10" t="s">
        <v>22</v>
      </c>
      <c r="N578" s="10"/>
      <c r="O578" s="10"/>
      <c r="P578" s="11"/>
    </row>
    <row r="579" hidden="1">
      <c r="A579" s="13">
        <v>45338.0</v>
      </c>
      <c r="B579" s="23">
        <v>45337.0</v>
      </c>
      <c r="C579" s="10" t="s">
        <v>17</v>
      </c>
      <c r="D579" s="10">
        <v>14.0</v>
      </c>
      <c r="E579" s="17" t="s">
        <v>33</v>
      </c>
      <c r="F579" s="10" t="s">
        <v>331</v>
      </c>
      <c r="G579" s="10" t="s">
        <v>332</v>
      </c>
      <c r="H579" s="12" t="s">
        <v>333</v>
      </c>
      <c r="I579" s="10" t="s">
        <v>60</v>
      </c>
      <c r="J579" s="10"/>
      <c r="K579" s="10"/>
      <c r="L579" s="10" t="s">
        <v>22</v>
      </c>
      <c r="M579" s="10" t="s">
        <v>22</v>
      </c>
      <c r="N579" s="10"/>
      <c r="O579" s="10"/>
      <c r="P579" s="11"/>
    </row>
    <row r="580" hidden="1">
      <c r="A580" s="13">
        <v>45338.0</v>
      </c>
      <c r="B580" s="23">
        <v>45337.0</v>
      </c>
      <c r="C580" s="10" t="s">
        <v>17</v>
      </c>
      <c r="D580" s="10">
        <v>8.0</v>
      </c>
      <c r="E580" s="16" t="s">
        <v>9</v>
      </c>
      <c r="F580" s="10" t="s">
        <v>334</v>
      </c>
      <c r="G580" s="10" t="s">
        <v>38</v>
      </c>
      <c r="H580" s="12" t="s">
        <v>39</v>
      </c>
      <c r="I580" s="10" t="s">
        <v>21</v>
      </c>
      <c r="J580" s="11"/>
      <c r="K580" s="10"/>
      <c r="L580" s="10" t="s">
        <v>22</v>
      </c>
      <c r="M580" s="10" t="s">
        <v>22</v>
      </c>
      <c r="N580" s="10"/>
      <c r="O580" s="10"/>
      <c r="P580" s="11"/>
    </row>
    <row r="581" hidden="1">
      <c r="A581" s="13"/>
      <c r="B581" s="23"/>
      <c r="C581" s="10"/>
      <c r="D581" s="10"/>
      <c r="E581" s="10"/>
      <c r="F581" s="10"/>
      <c r="G581" s="10"/>
      <c r="H581" s="12"/>
      <c r="I581" s="10"/>
      <c r="J581" s="10"/>
      <c r="K581" s="10"/>
      <c r="L581" s="10"/>
      <c r="M581" s="10"/>
      <c r="N581" s="10"/>
      <c r="O581" s="10"/>
      <c r="P581" s="11"/>
    </row>
    <row r="582" hidden="1">
      <c r="A582" s="13"/>
      <c r="B582" s="23"/>
      <c r="C582" s="10"/>
      <c r="D582" s="10"/>
      <c r="E582" s="10"/>
      <c r="F582" s="10"/>
      <c r="G582" s="10"/>
      <c r="H582" s="12"/>
      <c r="I582" s="10"/>
      <c r="J582" s="10"/>
      <c r="K582" s="10"/>
      <c r="L582" s="10"/>
      <c r="M582" s="10"/>
      <c r="N582" s="10"/>
      <c r="O582" s="10"/>
      <c r="P582" s="11"/>
    </row>
    <row r="583" hidden="1">
      <c r="A583" s="13"/>
      <c r="B583" s="23"/>
      <c r="C583" s="10"/>
      <c r="D583" s="10"/>
      <c r="E583" s="10"/>
      <c r="F583" s="10"/>
      <c r="G583" s="10"/>
      <c r="H583" s="12"/>
      <c r="I583" s="10"/>
      <c r="J583" s="10"/>
      <c r="K583" s="10"/>
      <c r="L583" s="10"/>
      <c r="M583" s="10"/>
      <c r="N583" s="10"/>
      <c r="O583" s="10"/>
      <c r="P583" s="11"/>
    </row>
    <row r="584" hidden="1">
      <c r="A584" s="13"/>
      <c r="B584" s="23"/>
      <c r="C584" s="10"/>
      <c r="D584" s="10"/>
      <c r="E584" s="10"/>
      <c r="F584" s="10"/>
      <c r="G584" s="10"/>
      <c r="H584" s="12"/>
      <c r="I584" s="10"/>
      <c r="J584" s="10"/>
      <c r="K584" s="10"/>
      <c r="L584" s="10"/>
      <c r="M584" s="10"/>
      <c r="N584" s="10"/>
      <c r="O584" s="10"/>
      <c r="P584" s="11"/>
    </row>
    <row r="585" hidden="1">
      <c r="A585" s="13"/>
      <c r="B585" s="23"/>
      <c r="C585" s="10"/>
      <c r="D585" s="10"/>
      <c r="E585" s="10"/>
      <c r="F585" s="10"/>
      <c r="G585" s="10"/>
      <c r="H585" s="12"/>
      <c r="I585" s="10"/>
      <c r="J585" s="10"/>
      <c r="K585" s="10"/>
      <c r="L585" s="10"/>
      <c r="M585" s="10"/>
      <c r="N585" s="10"/>
      <c r="O585" s="10"/>
      <c r="P585" s="11"/>
    </row>
    <row r="586" hidden="1">
      <c r="A586" s="13"/>
      <c r="B586" s="23"/>
      <c r="C586" s="10"/>
      <c r="D586" s="10"/>
      <c r="E586" s="10"/>
      <c r="F586" s="10"/>
      <c r="G586" s="10"/>
      <c r="H586" s="12"/>
      <c r="I586" s="10"/>
      <c r="J586" s="10"/>
      <c r="K586" s="10"/>
      <c r="L586" s="10"/>
      <c r="M586" s="10"/>
      <c r="N586" s="10"/>
      <c r="O586" s="10"/>
      <c r="P586" s="11"/>
    </row>
    <row r="587" hidden="1">
      <c r="A587" s="13"/>
      <c r="B587" s="23"/>
      <c r="C587" s="10"/>
      <c r="D587" s="10"/>
      <c r="E587" s="10"/>
      <c r="F587" s="10"/>
      <c r="G587" s="10"/>
      <c r="H587" s="12"/>
      <c r="I587" s="10"/>
      <c r="J587" s="11"/>
      <c r="K587" s="10"/>
      <c r="L587" s="10"/>
      <c r="M587" s="10"/>
      <c r="N587" s="10"/>
      <c r="O587" s="10"/>
      <c r="P587" s="11"/>
    </row>
    <row r="588" hidden="1">
      <c r="A588" s="13"/>
      <c r="B588" s="23"/>
      <c r="C588" s="10"/>
      <c r="D588" s="10"/>
      <c r="E588" s="10"/>
      <c r="F588" s="10"/>
      <c r="G588" s="10"/>
      <c r="H588" s="12"/>
      <c r="I588" s="10"/>
      <c r="J588" s="10"/>
      <c r="K588" s="10"/>
      <c r="L588" s="10"/>
      <c r="M588" s="10"/>
      <c r="N588" s="10"/>
      <c r="O588" s="10"/>
      <c r="P588" s="11"/>
    </row>
    <row r="589" hidden="1">
      <c r="A589" s="13"/>
      <c r="B589" s="23"/>
      <c r="C589" s="10"/>
      <c r="D589" s="10"/>
      <c r="E589" s="10"/>
      <c r="F589" s="10"/>
      <c r="G589" s="10"/>
      <c r="H589" s="12"/>
      <c r="I589" s="10"/>
      <c r="J589" s="11"/>
      <c r="K589" s="10"/>
      <c r="L589" s="10"/>
      <c r="M589" s="10"/>
      <c r="N589" s="10"/>
      <c r="O589" s="10"/>
      <c r="P589" s="11"/>
    </row>
    <row r="590" hidden="1">
      <c r="A590" s="13"/>
      <c r="B590" s="23"/>
      <c r="C590" s="10"/>
      <c r="D590" s="10"/>
      <c r="E590" s="10"/>
      <c r="F590" s="10"/>
      <c r="G590" s="10"/>
      <c r="H590" s="12"/>
      <c r="I590" s="10"/>
      <c r="J590" s="10"/>
      <c r="K590" s="22"/>
      <c r="L590" s="10"/>
      <c r="M590" s="10"/>
      <c r="N590" s="10"/>
      <c r="O590" s="10"/>
      <c r="P590" s="11"/>
    </row>
    <row r="591" hidden="1">
      <c r="A591" s="13"/>
      <c r="B591" s="23"/>
      <c r="C591" s="10"/>
      <c r="D591" s="10"/>
      <c r="E591" s="10"/>
      <c r="F591" s="10"/>
      <c r="G591" s="10"/>
      <c r="H591" s="12"/>
      <c r="I591" s="10"/>
      <c r="J591" s="10"/>
      <c r="K591" s="10"/>
      <c r="L591" s="10"/>
      <c r="M591" s="10"/>
      <c r="N591" s="10"/>
      <c r="O591" s="10"/>
      <c r="P591" s="11"/>
    </row>
    <row r="592" hidden="1">
      <c r="A592" s="13"/>
      <c r="B592" s="23"/>
      <c r="C592" s="10"/>
      <c r="D592" s="10"/>
      <c r="E592" s="10"/>
      <c r="F592" s="10"/>
      <c r="G592" s="10"/>
      <c r="H592" s="12"/>
      <c r="I592" s="10"/>
      <c r="J592" s="10"/>
      <c r="K592" s="10"/>
      <c r="L592" s="10"/>
      <c r="M592" s="10"/>
      <c r="N592" s="10"/>
      <c r="O592" s="10"/>
      <c r="P592" s="11"/>
    </row>
    <row r="593" hidden="1">
      <c r="A593" s="13"/>
      <c r="B593" s="23"/>
      <c r="C593" s="10"/>
      <c r="D593" s="10"/>
      <c r="E593" s="10"/>
      <c r="F593" s="10"/>
      <c r="G593" s="10"/>
      <c r="H593" s="12"/>
      <c r="I593" s="10"/>
      <c r="J593" s="26"/>
      <c r="K593" s="10"/>
      <c r="L593" s="10"/>
      <c r="M593" s="10"/>
      <c r="N593" s="10"/>
      <c r="O593" s="10"/>
      <c r="P593" s="11"/>
    </row>
    <row r="594" hidden="1">
      <c r="A594" s="13"/>
      <c r="B594" s="23"/>
      <c r="C594" s="10"/>
      <c r="D594" s="10"/>
      <c r="E594" s="10"/>
      <c r="F594" s="10"/>
      <c r="G594" s="10"/>
      <c r="H594" s="12"/>
      <c r="I594" s="10"/>
      <c r="J594" s="10"/>
      <c r="K594" s="10"/>
      <c r="L594" s="10"/>
      <c r="M594" s="10"/>
      <c r="N594" s="10"/>
      <c r="O594" s="10"/>
      <c r="P594" s="11"/>
    </row>
    <row r="595" hidden="1">
      <c r="A595" s="13"/>
      <c r="B595" s="23"/>
      <c r="C595" s="10"/>
      <c r="D595" s="10"/>
      <c r="E595" s="10"/>
      <c r="F595" s="10"/>
      <c r="G595" s="10"/>
      <c r="H595" s="12"/>
      <c r="I595" s="10"/>
      <c r="J595" s="10"/>
      <c r="K595" s="10"/>
      <c r="L595" s="10"/>
      <c r="M595" s="10"/>
      <c r="N595" s="10"/>
      <c r="O595" s="10"/>
      <c r="P595" s="11"/>
    </row>
    <row r="596" hidden="1">
      <c r="A596" s="13"/>
      <c r="B596" s="23"/>
      <c r="C596" s="10"/>
      <c r="D596" s="10"/>
      <c r="E596" s="10"/>
      <c r="F596" s="10"/>
      <c r="G596" s="10"/>
      <c r="H596" s="12"/>
      <c r="I596" s="10"/>
      <c r="J596" s="10"/>
      <c r="K596" s="10"/>
      <c r="L596" s="10"/>
      <c r="M596" s="10"/>
      <c r="N596" s="10"/>
      <c r="O596" s="10"/>
      <c r="P596" s="11"/>
    </row>
    <row r="597" hidden="1">
      <c r="A597" s="13"/>
      <c r="B597" s="23"/>
      <c r="C597" s="10"/>
      <c r="D597" s="10"/>
      <c r="E597" s="10"/>
      <c r="F597" s="10"/>
      <c r="G597" s="10"/>
      <c r="H597" s="12"/>
      <c r="I597" s="10"/>
      <c r="J597" s="26"/>
      <c r="K597" s="10"/>
      <c r="L597" s="10"/>
      <c r="M597" s="10"/>
      <c r="N597" s="10"/>
      <c r="O597" s="10"/>
      <c r="P597" s="11"/>
    </row>
    <row r="598" hidden="1">
      <c r="A598" s="13"/>
      <c r="B598" s="23"/>
      <c r="C598" s="10"/>
      <c r="D598" s="10"/>
      <c r="E598" s="10"/>
      <c r="F598" s="10"/>
      <c r="G598" s="10"/>
      <c r="H598" s="12"/>
      <c r="I598" s="10"/>
      <c r="J598" s="26"/>
      <c r="K598" s="10"/>
      <c r="L598" s="10"/>
      <c r="M598" s="10"/>
      <c r="N598" s="10"/>
      <c r="O598" s="10"/>
      <c r="P598" s="11"/>
    </row>
    <row r="599" hidden="1">
      <c r="A599" s="13"/>
      <c r="B599" s="23"/>
      <c r="C599" s="10"/>
      <c r="D599" s="10"/>
      <c r="E599" s="10"/>
      <c r="F599" s="10"/>
      <c r="G599" s="10"/>
      <c r="H599" s="12"/>
      <c r="I599" s="10"/>
      <c r="J599" s="10"/>
      <c r="K599" s="10"/>
      <c r="L599" s="10"/>
      <c r="M599" s="10"/>
      <c r="N599" s="10"/>
      <c r="O599" s="10"/>
      <c r="P599" s="11"/>
    </row>
    <row r="600" hidden="1">
      <c r="A600" s="13"/>
      <c r="B600" s="23"/>
      <c r="C600" s="10"/>
      <c r="D600" s="10"/>
      <c r="E600" s="10"/>
      <c r="F600" s="10"/>
      <c r="G600" s="10"/>
      <c r="H600" s="12"/>
      <c r="I600" s="10"/>
      <c r="J600" s="10"/>
      <c r="K600" s="10"/>
      <c r="L600" s="10"/>
      <c r="M600" s="10"/>
      <c r="N600" s="10"/>
      <c r="O600" s="10"/>
      <c r="P600" s="11"/>
    </row>
    <row r="601" hidden="1">
      <c r="A601" s="13"/>
      <c r="B601" s="23"/>
      <c r="C601" s="10"/>
      <c r="D601" s="10"/>
      <c r="E601" s="10"/>
      <c r="F601" s="10"/>
      <c r="G601" s="10"/>
      <c r="H601" s="12"/>
      <c r="I601" s="10"/>
      <c r="J601" s="26"/>
      <c r="K601" s="10"/>
      <c r="L601" s="10"/>
      <c r="M601" s="10"/>
      <c r="N601" s="10"/>
      <c r="O601" s="10"/>
      <c r="P601" s="11"/>
    </row>
    <row r="602" hidden="1">
      <c r="A602" s="13"/>
      <c r="B602" s="23"/>
      <c r="C602" s="10"/>
      <c r="D602" s="10"/>
      <c r="E602" s="10"/>
      <c r="F602" s="10"/>
      <c r="G602" s="10"/>
      <c r="H602" s="12"/>
      <c r="I602" s="10"/>
      <c r="J602" s="26"/>
      <c r="K602" s="10"/>
      <c r="L602" s="10"/>
      <c r="M602" s="10"/>
      <c r="N602" s="10"/>
      <c r="O602" s="10"/>
      <c r="P602" s="11"/>
    </row>
    <row r="603" hidden="1">
      <c r="A603" s="13">
        <v>45341.0</v>
      </c>
      <c r="B603" s="23">
        <v>45336.0</v>
      </c>
      <c r="C603" s="10" t="s">
        <v>17</v>
      </c>
      <c r="D603" s="10">
        <v>8.0</v>
      </c>
      <c r="E603" s="16" t="s">
        <v>9</v>
      </c>
      <c r="F603" s="10" t="s">
        <v>225</v>
      </c>
      <c r="G603" s="10" t="s">
        <v>226</v>
      </c>
      <c r="H603" s="12" t="s">
        <v>227</v>
      </c>
      <c r="I603" s="10" t="s">
        <v>21</v>
      </c>
      <c r="J603" s="26"/>
      <c r="K603" s="10"/>
      <c r="L603" s="10" t="s">
        <v>22</v>
      </c>
      <c r="M603" s="10" t="s">
        <v>22</v>
      </c>
      <c r="N603" s="10"/>
      <c r="O603" s="10"/>
      <c r="P603" s="11"/>
    </row>
    <row r="604" hidden="1">
      <c r="A604" s="13">
        <v>45341.0</v>
      </c>
      <c r="B604" s="23">
        <v>45341.0</v>
      </c>
      <c r="C604" s="10" t="s">
        <v>17</v>
      </c>
      <c r="D604" s="10">
        <v>8.0</v>
      </c>
      <c r="E604" s="16" t="s">
        <v>9</v>
      </c>
      <c r="F604" s="10" t="s">
        <v>335</v>
      </c>
      <c r="G604" s="10" t="s">
        <v>336</v>
      </c>
      <c r="H604" s="12" t="s">
        <v>337</v>
      </c>
      <c r="I604" s="10" t="s">
        <v>52</v>
      </c>
      <c r="J604" s="22"/>
      <c r="K604" s="10"/>
      <c r="L604" s="10" t="s">
        <v>22</v>
      </c>
      <c r="M604" s="10" t="s">
        <v>22</v>
      </c>
      <c r="N604" s="10"/>
      <c r="O604" s="10"/>
      <c r="P604" s="11"/>
    </row>
    <row r="605" hidden="1">
      <c r="A605" s="13">
        <v>45341.0</v>
      </c>
      <c r="B605" s="23">
        <v>45341.0</v>
      </c>
      <c r="C605" s="10" t="s">
        <v>17</v>
      </c>
      <c r="D605" s="10">
        <v>8.0</v>
      </c>
      <c r="E605" s="17" t="s">
        <v>33</v>
      </c>
      <c r="F605" s="10" t="s">
        <v>271</v>
      </c>
      <c r="G605" s="10" t="s">
        <v>338</v>
      </c>
      <c r="H605" s="12" t="s">
        <v>339</v>
      </c>
      <c r="I605" s="10" t="s">
        <v>21</v>
      </c>
      <c r="J605" s="26"/>
      <c r="K605" s="10"/>
      <c r="L605" s="10" t="s">
        <v>22</v>
      </c>
      <c r="M605" s="10" t="s">
        <v>22</v>
      </c>
      <c r="N605" s="10"/>
      <c r="O605" s="10"/>
      <c r="P605" s="11"/>
    </row>
    <row r="606" hidden="1">
      <c r="A606" s="13">
        <v>45341.0</v>
      </c>
      <c r="B606" s="23">
        <v>45341.0</v>
      </c>
      <c r="C606" s="10" t="s">
        <v>17</v>
      </c>
      <c r="D606" s="10" t="s">
        <v>89</v>
      </c>
      <c r="E606" s="19" t="s">
        <v>89</v>
      </c>
      <c r="F606" s="10" t="s">
        <v>243</v>
      </c>
      <c r="G606" s="10" t="s">
        <v>340</v>
      </c>
      <c r="H606" s="12" t="s">
        <v>341</v>
      </c>
      <c r="I606" s="10" t="s">
        <v>21</v>
      </c>
      <c r="J606" s="10"/>
      <c r="K606" s="10"/>
      <c r="L606" s="10" t="s">
        <v>22</v>
      </c>
      <c r="M606" s="10" t="s">
        <v>22</v>
      </c>
      <c r="N606" s="10"/>
      <c r="O606" s="11"/>
      <c r="P606" s="11"/>
    </row>
    <row r="607" hidden="1">
      <c r="A607" s="13">
        <v>45341.0</v>
      </c>
      <c r="B607" s="23">
        <v>45341.0</v>
      </c>
      <c r="C607" s="10" t="s">
        <v>17</v>
      </c>
      <c r="D607" s="10">
        <v>8.0</v>
      </c>
      <c r="E607" s="16" t="s">
        <v>9</v>
      </c>
      <c r="F607" s="10" t="s">
        <v>342</v>
      </c>
      <c r="G607" s="10" t="s">
        <v>195</v>
      </c>
      <c r="H607" s="12"/>
      <c r="I607" s="10" t="s">
        <v>21</v>
      </c>
      <c r="J607" s="10"/>
      <c r="K607" s="10"/>
      <c r="L607" s="10" t="s">
        <v>22</v>
      </c>
      <c r="M607" s="10" t="s">
        <v>22</v>
      </c>
      <c r="N607" s="10"/>
      <c r="O607" s="10"/>
      <c r="P607" s="11"/>
    </row>
    <row r="608" hidden="1">
      <c r="A608" s="13">
        <v>45341.0</v>
      </c>
      <c r="B608" s="23">
        <v>45341.0</v>
      </c>
      <c r="C608" s="10" t="s">
        <v>17</v>
      </c>
      <c r="D608" s="10">
        <v>8.0</v>
      </c>
      <c r="E608" s="16" t="s">
        <v>9</v>
      </c>
      <c r="F608" s="10" t="s">
        <v>343</v>
      </c>
      <c r="G608" s="10" t="s">
        <v>213</v>
      </c>
      <c r="H608" s="12" t="s">
        <v>214</v>
      </c>
      <c r="I608" s="10" t="s">
        <v>21</v>
      </c>
      <c r="J608" s="10"/>
      <c r="K608" s="10"/>
      <c r="L608" s="10" t="s">
        <v>22</v>
      </c>
      <c r="M608" s="10" t="s">
        <v>22</v>
      </c>
      <c r="N608" s="10"/>
      <c r="O608" s="10"/>
      <c r="P608" s="11"/>
    </row>
    <row r="609" hidden="1">
      <c r="A609" s="13">
        <v>45341.0</v>
      </c>
      <c r="B609" s="23">
        <v>45341.0</v>
      </c>
      <c r="C609" s="10" t="s">
        <v>17</v>
      </c>
      <c r="D609" s="10">
        <v>8.0</v>
      </c>
      <c r="E609" s="17" t="s">
        <v>33</v>
      </c>
      <c r="F609" s="10" t="s">
        <v>176</v>
      </c>
      <c r="G609" s="10" t="s">
        <v>140</v>
      </c>
      <c r="H609" s="12" t="s">
        <v>141</v>
      </c>
      <c r="I609" s="10" t="s">
        <v>21</v>
      </c>
      <c r="J609" s="10"/>
      <c r="K609" s="10"/>
      <c r="L609" s="10" t="s">
        <v>22</v>
      </c>
      <c r="M609" s="10" t="s">
        <v>22</v>
      </c>
      <c r="N609" s="10"/>
      <c r="O609" s="10"/>
      <c r="P609" s="11"/>
    </row>
    <row r="610" hidden="1">
      <c r="A610" s="13"/>
      <c r="B610" s="23"/>
      <c r="C610" s="10"/>
      <c r="D610" s="10"/>
      <c r="E610" s="10"/>
      <c r="F610" s="10"/>
      <c r="G610" s="10"/>
      <c r="H610" s="12"/>
      <c r="I610" s="10"/>
      <c r="J610" s="10"/>
      <c r="K610" s="10"/>
      <c r="L610" s="10"/>
      <c r="M610" s="10"/>
      <c r="N610" s="10"/>
      <c r="O610" s="10"/>
      <c r="P610" s="11"/>
    </row>
    <row r="611" hidden="1">
      <c r="A611" s="13"/>
      <c r="B611" s="23"/>
      <c r="C611" s="10"/>
      <c r="D611" s="10"/>
      <c r="E611" s="10"/>
      <c r="F611" s="10"/>
      <c r="G611" s="10"/>
      <c r="H611" s="12"/>
      <c r="I611" s="10"/>
      <c r="J611" s="10"/>
      <c r="K611" s="10"/>
      <c r="L611" s="10"/>
      <c r="M611" s="10"/>
      <c r="N611" s="10"/>
      <c r="O611" s="10"/>
      <c r="P611" s="11"/>
    </row>
    <row r="612" hidden="1">
      <c r="A612" s="13"/>
      <c r="B612" s="23"/>
      <c r="C612" s="10"/>
      <c r="D612" s="10"/>
      <c r="E612" s="10"/>
      <c r="F612" s="10"/>
      <c r="G612" s="10"/>
      <c r="H612" s="12"/>
      <c r="I612" s="10"/>
      <c r="J612" s="10"/>
      <c r="K612" s="20"/>
      <c r="L612" s="10"/>
      <c r="M612" s="10"/>
      <c r="N612" s="10"/>
      <c r="O612" s="10"/>
      <c r="P612" s="11"/>
    </row>
    <row r="613" hidden="1">
      <c r="A613" s="13"/>
      <c r="B613" s="23"/>
      <c r="C613" s="10"/>
      <c r="D613" s="10"/>
      <c r="E613" s="10"/>
      <c r="F613" s="10"/>
      <c r="G613" s="10"/>
      <c r="H613" s="12"/>
      <c r="I613" s="10"/>
      <c r="J613" s="10"/>
      <c r="K613" s="22"/>
      <c r="L613" s="10"/>
      <c r="M613" s="10"/>
      <c r="N613" s="10"/>
      <c r="O613" s="10"/>
      <c r="P613" s="11"/>
    </row>
    <row r="614" hidden="1">
      <c r="A614" s="13"/>
      <c r="B614" s="23"/>
      <c r="C614" s="10"/>
      <c r="D614" s="10"/>
      <c r="E614" s="10"/>
      <c r="F614" s="10"/>
      <c r="G614" s="10"/>
      <c r="H614" s="12"/>
      <c r="I614" s="10"/>
      <c r="J614" s="11"/>
      <c r="K614" s="10"/>
      <c r="L614" s="10"/>
      <c r="M614" s="10"/>
      <c r="N614" s="10"/>
      <c r="O614" s="10"/>
      <c r="P614" s="11"/>
    </row>
    <row r="615" hidden="1">
      <c r="A615" s="13"/>
      <c r="B615" s="23"/>
      <c r="C615" s="10"/>
      <c r="D615" s="10"/>
      <c r="E615" s="10"/>
      <c r="F615" s="10"/>
      <c r="G615" s="10"/>
      <c r="H615" s="12"/>
      <c r="I615" s="10"/>
      <c r="J615" s="11"/>
      <c r="K615" s="10"/>
      <c r="L615" s="10"/>
      <c r="M615" s="10"/>
      <c r="N615" s="10"/>
      <c r="O615" s="10"/>
      <c r="P615" s="11"/>
    </row>
    <row r="616" hidden="1">
      <c r="A616" s="13"/>
      <c r="B616" s="23"/>
      <c r="C616" s="10"/>
      <c r="D616" s="10"/>
      <c r="E616" s="10"/>
      <c r="F616" s="10"/>
      <c r="G616" s="10"/>
      <c r="H616" s="12"/>
      <c r="I616" s="10"/>
      <c r="J616" s="10"/>
      <c r="K616" s="10"/>
      <c r="L616" s="10"/>
      <c r="M616" s="10"/>
      <c r="N616" s="10"/>
      <c r="O616" s="10"/>
      <c r="P616" s="11"/>
    </row>
    <row r="617" hidden="1">
      <c r="A617" s="13"/>
      <c r="B617" s="23"/>
      <c r="C617" s="10"/>
      <c r="D617" s="10"/>
      <c r="E617" s="10"/>
      <c r="F617" s="10"/>
      <c r="G617" s="10"/>
      <c r="H617" s="12"/>
      <c r="I617" s="10"/>
      <c r="J617" s="10"/>
      <c r="K617" s="10"/>
      <c r="L617" s="10"/>
      <c r="M617" s="10"/>
      <c r="N617" s="10"/>
      <c r="O617" s="10"/>
      <c r="P617" s="11"/>
    </row>
    <row r="618" hidden="1">
      <c r="A618" s="13"/>
      <c r="B618" s="23"/>
      <c r="C618" s="10"/>
      <c r="D618" s="10"/>
      <c r="E618" s="10"/>
      <c r="F618" s="10"/>
      <c r="G618" s="10"/>
      <c r="H618" s="12"/>
      <c r="I618" s="10"/>
      <c r="J618" s="10"/>
      <c r="K618" s="10"/>
      <c r="L618" s="10"/>
      <c r="M618" s="10"/>
      <c r="N618" s="10"/>
      <c r="O618" s="10"/>
      <c r="P618" s="11"/>
    </row>
    <row r="619" hidden="1">
      <c r="A619" s="13"/>
      <c r="B619" s="23"/>
      <c r="C619" s="10"/>
      <c r="D619" s="10"/>
      <c r="E619" s="10"/>
      <c r="F619" s="10"/>
      <c r="G619" s="10"/>
      <c r="H619" s="12"/>
      <c r="I619" s="10"/>
      <c r="J619" s="10"/>
      <c r="K619" s="10"/>
      <c r="L619" s="10"/>
      <c r="M619" s="10"/>
      <c r="N619" s="10"/>
      <c r="O619" s="10"/>
      <c r="P619" s="11"/>
    </row>
    <row r="620" hidden="1">
      <c r="A620" s="13"/>
      <c r="B620" s="23"/>
      <c r="C620" s="10"/>
      <c r="D620" s="10"/>
      <c r="E620" s="10"/>
      <c r="F620" s="10"/>
      <c r="G620" s="10"/>
      <c r="H620" s="12"/>
      <c r="I620" s="10"/>
      <c r="J620" s="10"/>
      <c r="K620" s="10"/>
      <c r="L620" s="10"/>
      <c r="M620" s="10"/>
      <c r="N620" s="10"/>
      <c r="O620" s="10"/>
      <c r="P620" s="11"/>
    </row>
    <row r="621" hidden="1">
      <c r="A621" s="13"/>
      <c r="B621" s="23"/>
      <c r="C621" s="10"/>
      <c r="D621" s="10"/>
      <c r="E621" s="10"/>
      <c r="F621" s="10"/>
      <c r="G621" s="10"/>
      <c r="H621" s="12"/>
      <c r="I621" s="10"/>
      <c r="J621" s="10"/>
      <c r="K621" s="10"/>
      <c r="L621" s="10"/>
      <c r="M621" s="10"/>
      <c r="N621" s="10"/>
      <c r="O621" s="10"/>
      <c r="P621" s="11"/>
    </row>
    <row r="622" hidden="1">
      <c r="A622" s="13"/>
      <c r="B622" s="23"/>
      <c r="C622" s="10"/>
      <c r="D622" s="10"/>
      <c r="E622" s="10"/>
      <c r="F622" s="10"/>
      <c r="G622" s="10"/>
      <c r="H622" s="12"/>
      <c r="I622" s="10"/>
      <c r="J622" s="10"/>
      <c r="K622" s="22"/>
      <c r="L622" s="10"/>
      <c r="M622" s="10"/>
      <c r="N622" s="10"/>
      <c r="O622" s="11"/>
      <c r="P622" s="11"/>
    </row>
    <row r="623" hidden="1">
      <c r="A623" s="13"/>
      <c r="B623" s="23"/>
      <c r="C623" s="10"/>
      <c r="D623" s="10"/>
      <c r="E623" s="10"/>
      <c r="F623" s="10"/>
      <c r="G623" s="10"/>
      <c r="H623" s="12"/>
      <c r="I623" s="10"/>
      <c r="J623" s="10"/>
      <c r="K623" s="10"/>
      <c r="L623" s="10"/>
      <c r="M623" s="10"/>
      <c r="N623" s="10"/>
      <c r="O623" s="10"/>
      <c r="P623" s="11"/>
    </row>
    <row r="624" hidden="1">
      <c r="A624" s="13"/>
      <c r="B624" s="23"/>
      <c r="C624" s="10"/>
      <c r="D624" s="10"/>
      <c r="E624" s="10"/>
      <c r="F624" s="10"/>
      <c r="G624" s="10"/>
      <c r="H624" s="12"/>
      <c r="I624" s="10"/>
      <c r="J624" s="10"/>
      <c r="K624" s="10"/>
      <c r="L624" s="10"/>
      <c r="M624" s="10"/>
      <c r="N624" s="10"/>
      <c r="O624" s="10"/>
      <c r="P624" s="11"/>
    </row>
    <row r="625" hidden="1">
      <c r="A625" s="13"/>
      <c r="B625" s="23"/>
      <c r="C625" s="10"/>
      <c r="D625" s="10"/>
      <c r="E625" s="10"/>
      <c r="F625" s="10"/>
      <c r="G625" s="10"/>
      <c r="H625" s="12"/>
      <c r="I625" s="10"/>
      <c r="J625" s="10"/>
      <c r="K625" s="10"/>
      <c r="L625" s="10"/>
      <c r="M625" s="10"/>
      <c r="N625" s="10"/>
      <c r="O625" s="10"/>
      <c r="P625" s="11"/>
    </row>
    <row r="626" hidden="1">
      <c r="A626" s="13"/>
      <c r="B626" s="23"/>
      <c r="C626" s="10"/>
      <c r="D626" s="10"/>
      <c r="E626" s="10"/>
      <c r="F626" s="10"/>
      <c r="G626" s="10"/>
      <c r="H626" s="12"/>
      <c r="I626" s="10"/>
      <c r="J626" s="10"/>
      <c r="K626" s="10"/>
      <c r="L626" s="10"/>
      <c r="M626" s="10"/>
      <c r="N626" s="10"/>
      <c r="O626" s="10"/>
      <c r="P626" s="11"/>
    </row>
    <row r="627" hidden="1">
      <c r="A627" s="13"/>
      <c r="B627" s="23"/>
      <c r="C627" s="10"/>
      <c r="D627" s="10"/>
      <c r="E627" s="10"/>
      <c r="F627" s="10"/>
      <c r="G627" s="10"/>
      <c r="H627" s="12"/>
      <c r="I627" s="10"/>
      <c r="J627" s="10"/>
      <c r="K627" s="10"/>
      <c r="L627" s="10"/>
      <c r="M627" s="10"/>
      <c r="N627" s="10"/>
      <c r="O627" s="10"/>
      <c r="P627" s="11"/>
    </row>
    <row r="628" hidden="1">
      <c r="A628" s="13"/>
      <c r="B628" s="23"/>
      <c r="C628" s="10"/>
      <c r="D628" s="10"/>
      <c r="E628" s="10"/>
      <c r="F628" s="10"/>
      <c r="G628" s="10"/>
      <c r="H628" s="12"/>
      <c r="I628" s="10"/>
      <c r="J628" s="10"/>
      <c r="K628" s="10"/>
      <c r="L628" s="10"/>
      <c r="M628" s="10"/>
      <c r="N628" s="10"/>
      <c r="O628" s="10"/>
      <c r="P628" s="11"/>
    </row>
    <row r="629" hidden="1">
      <c r="A629" s="13"/>
      <c r="B629" s="23"/>
      <c r="C629" s="10"/>
      <c r="D629" s="10"/>
      <c r="E629" s="10"/>
      <c r="F629" s="10"/>
      <c r="G629" s="10"/>
      <c r="H629" s="12"/>
      <c r="I629" s="10"/>
      <c r="J629" s="10"/>
      <c r="K629" s="10"/>
      <c r="L629" s="10"/>
      <c r="M629" s="10"/>
      <c r="N629" s="10"/>
      <c r="O629" s="10"/>
      <c r="P629" s="11"/>
    </row>
    <row r="630" hidden="1">
      <c r="A630" s="13"/>
      <c r="B630" s="23"/>
      <c r="C630" s="10"/>
      <c r="D630" s="10"/>
      <c r="E630" s="10"/>
      <c r="F630" s="10"/>
      <c r="G630" s="10"/>
      <c r="H630" s="12"/>
      <c r="I630" s="10"/>
      <c r="J630" s="10"/>
      <c r="K630" s="10"/>
      <c r="L630" s="10"/>
      <c r="M630" s="10"/>
      <c r="N630" s="10"/>
      <c r="O630" s="10"/>
      <c r="P630" s="11"/>
    </row>
    <row r="631" hidden="1">
      <c r="A631" s="13"/>
      <c r="B631" s="23"/>
      <c r="C631" s="10"/>
      <c r="D631" s="10"/>
      <c r="E631" s="10"/>
      <c r="F631" s="10"/>
      <c r="G631" s="10"/>
      <c r="H631" s="12"/>
      <c r="I631" s="10"/>
      <c r="J631" s="10"/>
      <c r="K631" s="10"/>
      <c r="L631" s="10"/>
      <c r="M631" s="10"/>
      <c r="N631" s="10"/>
      <c r="O631" s="10"/>
      <c r="P631" s="11"/>
    </row>
    <row r="632" hidden="1">
      <c r="A632" s="13">
        <v>45342.0</v>
      </c>
      <c r="B632" s="23">
        <v>45341.0</v>
      </c>
      <c r="C632" s="10" t="s">
        <v>17</v>
      </c>
      <c r="D632" s="10" t="s">
        <v>89</v>
      </c>
      <c r="E632" s="19" t="s">
        <v>89</v>
      </c>
      <c r="F632" s="10" t="s">
        <v>312</v>
      </c>
      <c r="G632" s="10" t="s">
        <v>97</v>
      </c>
      <c r="H632" s="12" t="s">
        <v>98</v>
      </c>
      <c r="I632" s="10" t="s">
        <v>21</v>
      </c>
      <c r="J632" s="22"/>
      <c r="K632" s="10"/>
      <c r="L632" s="10" t="s">
        <v>22</v>
      </c>
      <c r="M632" s="10" t="s">
        <v>22</v>
      </c>
      <c r="N632" s="10"/>
      <c r="O632" s="10"/>
      <c r="P632" s="11"/>
    </row>
    <row r="633" hidden="1">
      <c r="A633" s="13">
        <v>45342.0</v>
      </c>
      <c r="B633" s="23">
        <v>45341.0</v>
      </c>
      <c r="C633" s="10" t="s">
        <v>17</v>
      </c>
      <c r="D633" s="10">
        <v>8.0</v>
      </c>
      <c r="E633" s="17" t="s">
        <v>33</v>
      </c>
      <c r="F633" s="10" t="s">
        <v>344</v>
      </c>
      <c r="G633" s="10" t="s">
        <v>314</v>
      </c>
      <c r="H633" s="12" t="s">
        <v>315</v>
      </c>
      <c r="I633" s="10" t="s">
        <v>21</v>
      </c>
      <c r="J633" s="10"/>
      <c r="K633" s="10"/>
      <c r="L633" s="10" t="s">
        <v>22</v>
      </c>
      <c r="M633" s="10" t="s">
        <v>22</v>
      </c>
      <c r="N633" s="10"/>
      <c r="O633" s="10"/>
      <c r="P633" s="11"/>
    </row>
    <row r="634" hidden="1">
      <c r="A634" s="13">
        <v>45342.0</v>
      </c>
      <c r="B634" s="23">
        <v>45341.0</v>
      </c>
      <c r="C634" s="10" t="s">
        <v>17</v>
      </c>
      <c r="D634" s="10">
        <v>8.0</v>
      </c>
      <c r="E634" s="17" t="s">
        <v>33</v>
      </c>
      <c r="F634" s="10" t="s">
        <v>345</v>
      </c>
      <c r="G634" s="10" t="s">
        <v>184</v>
      </c>
      <c r="H634" s="12" t="s">
        <v>185</v>
      </c>
      <c r="I634" s="10" t="s">
        <v>21</v>
      </c>
      <c r="J634" s="10"/>
      <c r="K634" s="10"/>
      <c r="L634" s="10" t="s">
        <v>22</v>
      </c>
      <c r="M634" s="10" t="s">
        <v>22</v>
      </c>
      <c r="N634" s="10"/>
      <c r="O634" s="10"/>
      <c r="P634" s="11"/>
    </row>
    <row r="635" hidden="1">
      <c r="A635" s="13">
        <v>45342.0</v>
      </c>
      <c r="B635" s="23">
        <v>45341.0</v>
      </c>
      <c r="C635" s="10" t="s">
        <v>17</v>
      </c>
      <c r="D635" s="10">
        <v>8.0</v>
      </c>
      <c r="E635" s="17" t="s">
        <v>33</v>
      </c>
      <c r="F635" s="10" t="s">
        <v>34</v>
      </c>
      <c r="G635" s="10" t="s">
        <v>346</v>
      </c>
      <c r="H635" s="12" t="s">
        <v>347</v>
      </c>
      <c r="I635" s="10" t="s">
        <v>21</v>
      </c>
      <c r="J635" s="10"/>
      <c r="K635" s="10"/>
      <c r="L635" s="10" t="s">
        <v>22</v>
      </c>
      <c r="M635" s="10" t="s">
        <v>22</v>
      </c>
      <c r="N635" s="10"/>
      <c r="O635" s="10"/>
      <c r="P635" s="11"/>
    </row>
    <row r="636" hidden="1">
      <c r="A636" s="13">
        <v>45342.0</v>
      </c>
      <c r="B636" s="23">
        <v>45341.0</v>
      </c>
      <c r="C636" s="10" t="s">
        <v>17</v>
      </c>
      <c r="D636" s="10" t="s">
        <v>89</v>
      </c>
      <c r="E636" s="19" t="s">
        <v>89</v>
      </c>
      <c r="F636" s="10" t="s">
        <v>212</v>
      </c>
      <c r="G636" s="10" t="s">
        <v>213</v>
      </c>
      <c r="H636" s="12" t="s">
        <v>214</v>
      </c>
      <c r="I636" s="10" t="s">
        <v>21</v>
      </c>
      <c r="J636" s="10"/>
      <c r="K636" s="10"/>
      <c r="L636" s="10" t="s">
        <v>22</v>
      </c>
      <c r="M636" s="10" t="s">
        <v>22</v>
      </c>
      <c r="N636" s="10"/>
      <c r="O636" s="10"/>
      <c r="P636" s="11"/>
    </row>
    <row r="637" hidden="1">
      <c r="A637" s="13">
        <v>45342.0</v>
      </c>
      <c r="B637" s="23">
        <v>45341.0</v>
      </c>
      <c r="C637" s="10" t="s">
        <v>17</v>
      </c>
      <c r="D637" s="10" t="s">
        <v>177</v>
      </c>
      <c r="E637" s="17" t="s">
        <v>33</v>
      </c>
      <c r="F637" s="10" t="s">
        <v>348</v>
      </c>
      <c r="G637" s="10" t="s">
        <v>91</v>
      </c>
      <c r="H637" s="12" t="s">
        <v>92</v>
      </c>
      <c r="I637" s="10" t="s">
        <v>21</v>
      </c>
      <c r="J637" s="10"/>
      <c r="K637" s="10"/>
      <c r="L637" s="10" t="s">
        <v>22</v>
      </c>
      <c r="M637" s="10" t="s">
        <v>22</v>
      </c>
      <c r="N637" s="10"/>
      <c r="O637" s="11"/>
      <c r="P637" s="11"/>
    </row>
    <row r="638" hidden="1">
      <c r="A638" s="13">
        <v>45342.0</v>
      </c>
      <c r="B638" s="23">
        <v>45342.0</v>
      </c>
      <c r="C638" s="10" t="s">
        <v>17</v>
      </c>
      <c r="D638" s="10">
        <v>8.0</v>
      </c>
      <c r="E638" s="17" t="s">
        <v>33</v>
      </c>
      <c r="F638" s="10" t="s">
        <v>349</v>
      </c>
      <c r="G638" s="10" t="s">
        <v>350</v>
      </c>
      <c r="H638" s="12"/>
      <c r="I638" s="10" t="s">
        <v>21</v>
      </c>
      <c r="J638" s="10"/>
      <c r="K638" s="11"/>
      <c r="L638" s="10" t="s">
        <v>22</v>
      </c>
      <c r="M638" s="10" t="s">
        <v>22</v>
      </c>
      <c r="N638" s="10"/>
      <c r="O638" s="10"/>
      <c r="P638" s="11"/>
    </row>
    <row r="639" hidden="1">
      <c r="A639" s="13">
        <v>45342.0</v>
      </c>
      <c r="B639" s="23">
        <v>45342.0</v>
      </c>
      <c r="C639" s="10" t="s">
        <v>17</v>
      </c>
      <c r="D639" s="10" t="s">
        <v>89</v>
      </c>
      <c r="E639" s="19" t="s">
        <v>89</v>
      </c>
      <c r="F639" s="10" t="s">
        <v>215</v>
      </c>
      <c r="G639" s="10" t="s">
        <v>351</v>
      </c>
      <c r="H639" s="12"/>
      <c r="I639" s="10" t="s">
        <v>21</v>
      </c>
      <c r="J639" s="10"/>
      <c r="K639" s="10"/>
      <c r="L639" s="10" t="s">
        <v>22</v>
      </c>
      <c r="M639" s="10" t="s">
        <v>22</v>
      </c>
      <c r="N639" s="10"/>
      <c r="O639" s="10"/>
      <c r="P639" s="11"/>
    </row>
    <row r="640" hidden="1">
      <c r="A640" s="13">
        <v>45342.0</v>
      </c>
      <c r="B640" s="23">
        <v>45342.0</v>
      </c>
      <c r="C640" s="10" t="s">
        <v>17</v>
      </c>
      <c r="D640" s="10">
        <v>6.0</v>
      </c>
      <c r="E640" s="16" t="s">
        <v>9</v>
      </c>
      <c r="F640" s="10" t="s">
        <v>352</v>
      </c>
      <c r="G640" s="10" t="s">
        <v>353</v>
      </c>
      <c r="H640" s="12" t="s">
        <v>354</v>
      </c>
      <c r="I640" s="10" t="s">
        <v>21</v>
      </c>
      <c r="J640" s="11"/>
      <c r="K640" s="10"/>
      <c r="L640" s="10" t="s">
        <v>22</v>
      </c>
      <c r="M640" s="10" t="s">
        <v>22</v>
      </c>
      <c r="N640" s="10"/>
      <c r="O640" s="10"/>
      <c r="P640" s="11"/>
    </row>
    <row r="641" hidden="1">
      <c r="A641" s="13">
        <v>45342.0</v>
      </c>
      <c r="B641" s="23">
        <v>45342.0</v>
      </c>
      <c r="C641" s="10" t="s">
        <v>17</v>
      </c>
      <c r="D641" s="10">
        <v>4.0</v>
      </c>
      <c r="E641" s="16" t="s">
        <v>9</v>
      </c>
      <c r="F641" s="10" t="s">
        <v>355</v>
      </c>
      <c r="G641" s="10" t="s">
        <v>346</v>
      </c>
      <c r="H641" s="12" t="s">
        <v>347</v>
      </c>
      <c r="I641" s="10" t="s">
        <v>21</v>
      </c>
      <c r="J641" s="10"/>
      <c r="K641" s="10"/>
      <c r="L641" s="10" t="s">
        <v>22</v>
      </c>
      <c r="M641" s="10" t="s">
        <v>22</v>
      </c>
      <c r="N641" s="10"/>
      <c r="O641" s="10"/>
      <c r="P641" s="11"/>
    </row>
    <row r="642" hidden="1">
      <c r="A642" s="13">
        <v>45342.0</v>
      </c>
      <c r="B642" s="23">
        <v>45342.0</v>
      </c>
      <c r="C642" s="10" t="s">
        <v>17</v>
      </c>
      <c r="D642" s="10">
        <v>4.0</v>
      </c>
      <c r="E642" s="17" t="s">
        <v>33</v>
      </c>
      <c r="F642" s="10" t="s">
        <v>356</v>
      </c>
      <c r="G642" s="10" t="s">
        <v>357</v>
      </c>
      <c r="H642" s="12"/>
      <c r="I642" s="10" t="s">
        <v>52</v>
      </c>
      <c r="J642" s="10"/>
      <c r="K642" s="10"/>
      <c r="L642" s="10" t="s">
        <v>22</v>
      </c>
      <c r="M642" s="10" t="s">
        <v>22</v>
      </c>
      <c r="N642" s="10"/>
      <c r="O642" s="10"/>
      <c r="P642" s="11"/>
    </row>
    <row r="643" hidden="1">
      <c r="A643" s="13">
        <v>45342.0</v>
      </c>
      <c r="B643" s="23">
        <v>45342.0</v>
      </c>
      <c r="C643" s="10" t="s">
        <v>17</v>
      </c>
      <c r="D643" s="10">
        <v>8.0</v>
      </c>
      <c r="E643" s="16" t="s">
        <v>9</v>
      </c>
      <c r="F643" s="10" t="s">
        <v>307</v>
      </c>
      <c r="G643" s="10" t="s">
        <v>38</v>
      </c>
      <c r="H643" s="12" t="s">
        <v>39</v>
      </c>
      <c r="I643" s="10" t="s">
        <v>21</v>
      </c>
      <c r="J643" s="10"/>
      <c r="K643" s="10"/>
      <c r="L643" s="10" t="s">
        <v>22</v>
      </c>
      <c r="M643" s="10" t="s">
        <v>22</v>
      </c>
      <c r="N643" s="10"/>
      <c r="O643" s="10"/>
      <c r="P643" s="11"/>
    </row>
    <row r="644" hidden="1">
      <c r="A644" s="13"/>
      <c r="B644" s="23"/>
      <c r="C644" s="10"/>
      <c r="D644" s="10"/>
      <c r="E644" s="10"/>
      <c r="F644" s="10"/>
      <c r="G644" s="10"/>
      <c r="H644" s="12"/>
      <c r="I644" s="10"/>
      <c r="J644" s="10"/>
      <c r="K644" s="22"/>
      <c r="L644" s="10"/>
      <c r="M644" s="10"/>
      <c r="N644" s="10"/>
      <c r="O644" s="10"/>
      <c r="P644" s="11"/>
    </row>
    <row r="645" hidden="1">
      <c r="A645" s="13"/>
      <c r="B645" s="23"/>
      <c r="C645" s="10"/>
      <c r="D645" s="10"/>
      <c r="E645" s="10"/>
      <c r="F645" s="10"/>
      <c r="G645" s="10"/>
      <c r="H645" s="12"/>
      <c r="I645" s="10"/>
      <c r="J645" s="10"/>
      <c r="K645" s="10"/>
      <c r="L645" s="10"/>
      <c r="M645" s="10"/>
      <c r="N645" s="10"/>
      <c r="O645" s="10"/>
      <c r="P645" s="11"/>
    </row>
    <row r="646" hidden="1">
      <c r="A646" s="13"/>
      <c r="B646" s="23"/>
      <c r="C646" s="10"/>
      <c r="D646" s="10"/>
      <c r="E646" s="10"/>
      <c r="F646" s="10"/>
      <c r="G646" s="10"/>
      <c r="H646" s="12"/>
      <c r="I646" s="10"/>
      <c r="J646" s="10"/>
      <c r="K646" s="10"/>
      <c r="L646" s="10"/>
      <c r="M646" s="10"/>
      <c r="N646" s="10"/>
      <c r="O646" s="10"/>
      <c r="P646" s="11"/>
    </row>
    <row r="647" hidden="1">
      <c r="A647" s="13"/>
      <c r="B647" s="23"/>
      <c r="C647" s="10"/>
      <c r="D647" s="10"/>
      <c r="E647" s="10"/>
      <c r="F647" s="10"/>
      <c r="G647" s="10"/>
      <c r="H647" s="12"/>
      <c r="I647" s="10"/>
      <c r="J647" s="10"/>
      <c r="K647" s="10"/>
      <c r="L647" s="10"/>
      <c r="M647" s="10"/>
      <c r="N647" s="10"/>
      <c r="O647" s="10"/>
      <c r="P647" s="11"/>
    </row>
    <row r="648" hidden="1">
      <c r="A648" s="13"/>
      <c r="B648" s="23"/>
      <c r="C648" s="10"/>
      <c r="D648" s="10"/>
      <c r="E648" s="10"/>
      <c r="F648" s="10"/>
      <c r="G648" s="10"/>
      <c r="H648" s="12"/>
      <c r="I648" s="10"/>
      <c r="J648" s="10"/>
      <c r="K648" s="10"/>
      <c r="L648" s="10"/>
      <c r="M648" s="10"/>
      <c r="N648" s="10"/>
      <c r="O648" s="10"/>
      <c r="P648" s="11"/>
    </row>
    <row r="649" hidden="1">
      <c r="A649" s="13"/>
      <c r="B649" s="23"/>
      <c r="C649" s="10"/>
      <c r="D649" s="10"/>
      <c r="E649" s="10"/>
      <c r="F649" s="10"/>
      <c r="G649" s="10"/>
      <c r="H649" s="12"/>
      <c r="I649" s="10"/>
      <c r="J649" s="10"/>
      <c r="K649" s="10"/>
      <c r="L649" s="10"/>
      <c r="M649" s="10"/>
      <c r="N649" s="10"/>
      <c r="O649" s="10"/>
      <c r="P649" s="11"/>
    </row>
    <row r="650" hidden="1">
      <c r="A650" s="13"/>
      <c r="B650" s="23"/>
      <c r="C650" s="10"/>
      <c r="D650" s="10"/>
      <c r="E650" s="10"/>
      <c r="F650" s="10"/>
      <c r="G650" s="10"/>
      <c r="H650" s="12"/>
      <c r="I650" s="10"/>
      <c r="J650" s="10"/>
      <c r="K650" s="22"/>
      <c r="L650" s="10"/>
      <c r="M650" s="10"/>
      <c r="N650" s="10"/>
      <c r="O650" s="10"/>
      <c r="P650" s="11"/>
    </row>
    <row r="651" hidden="1">
      <c r="A651" s="13"/>
      <c r="B651" s="23"/>
      <c r="C651" s="10"/>
      <c r="D651" s="10"/>
      <c r="E651" s="10"/>
      <c r="F651" s="10"/>
      <c r="G651" s="10"/>
      <c r="H651" s="12"/>
      <c r="I651" s="10"/>
      <c r="J651" s="10"/>
      <c r="K651" s="10"/>
      <c r="L651" s="10"/>
      <c r="M651" s="10"/>
      <c r="N651" s="10"/>
      <c r="O651" s="10"/>
      <c r="P651" s="11"/>
    </row>
    <row r="652" hidden="1">
      <c r="A652" s="13"/>
      <c r="B652" s="23"/>
      <c r="C652" s="10"/>
      <c r="D652" s="10"/>
      <c r="E652" s="10"/>
      <c r="F652" s="10"/>
      <c r="G652" s="10"/>
      <c r="H652" s="12"/>
      <c r="I652" s="10"/>
      <c r="J652" s="10"/>
      <c r="K652" s="10"/>
      <c r="L652" s="10"/>
      <c r="M652" s="10"/>
      <c r="N652" s="10"/>
      <c r="O652" s="10"/>
      <c r="P652" s="11"/>
    </row>
    <row r="653" hidden="1">
      <c r="A653" s="13"/>
      <c r="B653" s="23"/>
      <c r="C653" s="10"/>
      <c r="D653" s="10"/>
      <c r="E653" s="10"/>
      <c r="F653" s="10"/>
      <c r="G653" s="10"/>
      <c r="H653" s="12"/>
      <c r="I653" s="10"/>
      <c r="J653" s="10"/>
      <c r="K653" s="10"/>
      <c r="L653" s="10"/>
      <c r="M653" s="10"/>
      <c r="N653" s="10"/>
      <c r="O653" s="11"/>
      <c r="P653" s="11"/>
    </row>
    <row r="654" hidden="1">
      <c r="A654" s="13"/>
      <c r="B654" s="23"/>
      <c r="C654" s="10"/>
      <c r="D654" s="10"/>
      <c r="E654" s="10"/>
      <c r="F654" s="10"/>
      <c r="G654" s="10"/>
      <c r="H654" s="12"/>
      <c r="I654" s="10"/>
      <c r="J654" s="10"/>
      <c r="K654" s="10"/>
      <c r="L654" s="10"/>
      <c r="M654" s="10"/>
      <c r="N654" s="10"/>
      <c r="O654" s="10"/>
      <c r="P654" s="11"/>
    </row>
    <row r="655" hidden="1">
      <c r="A655" s="13"/>
      <c r="B655" s="23"/>
      <c r="C655" s="10"/>
      <c r="D655" s="10"/>
      <c r="E655" s="10"/>
      <c r="F655" s="10"/>
      <c r="G655" s="10"/>
      <c r="H655" s="12"/>
      <c r="I655" s="10"/>
      <c r="J655" s="10"/>
      <c r="K655" s="10"/>
      <c r="L655" s="10"/>
      <c r="M655" s="10"/>
      <c r="N655" s="10"/>
      <c r="O655" s="10"/>
      <c r="P655" s="11"/>
    </row>
    <row r="656" hidden="1">
      <c r="A656" s="13"/>
      <c r="B656" s="23"/>
      <c r="C656" s="10"/>
      <c r="D656" s="10"/>
      <c r="E656" s="10"/>
      <c r="F656" s="10"/>
      <c r="G656" s="10"/>
      <c r="H656" s="12"/>
      <c r="I656" s="10"/>
      <c r="J656" s="11"/>
      <c r="K656" s="10"/>
      <c r="L656" s="10"/>
      <c r="M656" s="10"/>
      <c r="N656" s="10"/>
      <c r="O656" s="11"/>
      <c r="P656" s="11"/>
    </row>
    <row r="657" hidden="1">
      <c r="A657" s="13"/>
      <c r="B657" s="23"/>
      <c r="C657" s="10"/>
      <c r="D657" s="10"/>
      <c r="E657" s="10"/>
      <c r="F657" s="10"/>
      <c r="G657" s="10"/>
      <c r="H657" s="12"/>
      <c r="I657" s="10"/>
      <c r="J657" s="10"/>
      <c r="K657" s="10"/>
      <c r="L657" s="10"/>
      <c r="M657" s="10"/>
      <c r="N657" s="10"/>
      <c r="O657" s="10"/>
      <c r="P657" s="11"/>
    </row>
    <row r="658" hidden="1">
      <c r="A658" s="13"/>
      <c r="B658" s="23"/>
      <c r="C658" s="10"/>
      <c r="D658" s="10"/>
      <c r="E658" s="10"/>
      <c r="F658" s="10"/>
      <c r="G658" s="10"/>
      <c r="H658" s="12"/>
      <c r="I658" s="10"/>
      <c r="J658" s="10"/>
      <c r="K658" s="10"/>
      <c r="L658" s="10"/>
      <c r="M658" s="10"/>
      <c r="N658" s="10"/>
      <c r="O658" s="10"/>
      <c r="P658" s="11"/>
    </row>
    <row r="659" hidden="1">
      <c r="A659" s="13"/>
      <c r="B659" s="23"/>
      <c r="C659" s="10"/>
      <c r="D659" s="10"/>
      <c r="E659" s="10"/>
      <c r="F659" s="10"/>
      <c r="G659" s="10"/>
      <c r="H659" s="12"/>
      <c r="I659" s="10"/>
      <c r="J659" s="10"/>
      <c r="K659" s="10"/>
      <c r="L659" s="10"/>
      <c r="M659" s="10"/>
      <c r="N659" s="10"/>
      <c r="O659" s="10"/>
      <c r="P659" s="11"/>
    </row>
    <row r="660" hidden="1">
      <c r="A660" s="13"/>
      <c r="B660" s="23"/>
      <c r="C660" s="10"/>
      <c r="D660" s="10"/>
      <c r="E660" s="10"/>
      <c r="F660" s="10"/>
      <c r="G660" s="10"/>
      <c r="H660" s="12"/>
      <c r="I660" s="10"/>
      <c r="J660" s="22"/>
      <c r="K660" s="10"/>
      <c r="L660" s="10"/>
      <c r="M660" s="10"/>
      <c r="N660" s="10"/>
      <c r="O660" s="10"/>
      <c r="P660" s="11"/>
    </row>
    <row r="661" hidden="1">
      <c r="A661" s="13"/>
      <c r="B661" s="23"/>
      <c r="C661" s="10"/>
      <c r="D661" s="10"/>
      <c r="E661" s="10"/>
      <c r="F661" s="10"/>
      <c r="G661" s="10"/>
      <c r="H661" s="12"/>
      <c r="I661" s="10"/>
      <c r="J661" s="10"/>
      <c r="K661" s="10"/>
      <c r="L661" s="10"/>
      <c r="M661" s="10"/>
      <c r="N661" s="10"/>
      <c r="O661" s="10"/>
      <c r="P661" s="11"/>
    </row>
    <row r="662" hidden="1">
      <c r="A662" s="13"/>
      <c r="B662" s="23"/>
      <c r="C662" s="10"/>
      <c r="D662" s="10"/>
      <c r="E662" s="10"/>
      <c r="F662" s="10"/>
      <c r="G662" s="10"/>
      <c r="H662" s="12"/>
      <c r="I662" s="10"/>
      <c r="J662" s="10"/>
      <c r="K662" s="10"/>
      <c r="L662" s="10"/>
      <c r="M662" s="10"/>
      <c r="N662" s="10"/>
      <c r="O662" s="10"/>
      <c r="P662" s="11"/>
    </row>
    <row r="663" hidden="1">
      <c r="A663" s="13"/>
      <c r="B663" s="23"/>
      <c r="C663" s="10"/>
      <c r="D663" s="10"/>
      <c r="E663" s="10"/>
      <c r="F663" s="10"/>
      <c r="G663" s="10"/>
      <c r="H663" s="12"/>
      <c r="I663" s="10"/>
      <c r="J663" s="10"/>
      <c r="K663" s="10"/>
      <c r="L663" s="10"/>
      <c r="M663" s="10"/>
      <c r="N663" s="10"/>
      <c r="O663" s="10"/>
      <c r="P663" s="11"/>
    </row>
    <row r="664" hidden="1">
      <c r="A664" s="13"/>
      <c r="B664" s="23"/>
      <c r="C664" s="10"/>
      <c r="D664" s="10"/>
      <c r="E664" s="10"/>
      <c r="F664" s="10"/>
      <c r="G664" s="10"/>
      <c r="H664" s="12"/>
      <c r="I664" s="10"/>
      <c r="J664" s="10"/>
      <c r="K664" s="10"/>
      <c r="L664" s="10"/>
      <c r="M664" s="10"/>
      <c r="N664" s="10"/>
      <c r="O664" s="10"/>
      <c r="P664" s="11"/>
    </row>
    <row r="665" hidden="1">
      <c r="A665" s="13"/>
      <c r="B665" s="23"/>
      <c r="C665" s="10"/>
      <c r="D665" s="10"/>
      <c r="E665" s="10"/>
      <c r="F665" s="10"/>
      <c r="G665" s="10"/>
      <c r="H665" s="12"/>
      <c r="I665" s="10"/>
      <c r="J665" s="10"/>
      <c r="K665" s="10"/>
      <c r="L665" s="10"/>
      <c r="M665" s="10"/>
      <c r="N665" s="10"/>
      <c r="O665" s="10"/>
      <c r="P665" s="11"/>
    </row>
    <row r="666" hidden="1">
      <c r="A666" s="13">
        <v>45343.0</v>
      </c>
      <c r="B666" s="23">
        <v>45341.0</v>
      </c>
      <c r="C666" s="10" t="s">
        <v>17</v>
      </c>
      <c r="D666" s="10" t="s">
        <v>89</v>
      </c>
      <c r="E666" s="19" t="s">
        <v>89</v>
      </c>
      <c r="F666" s="10" t="s">
        <v>358</v>
      </c>
      <c r="G666" s="10" t="s">
        <v>91</v>
      </c>
      <c r="H666" s="12" t="s">
        <v>92</v>
      </c>
      <c r="I666" s="10" t="s">
        <v>21</v>
      </c>
      <c r="J666" s="10"/>
      <c r="K666" s="10"/>
      <c r="L666" s="10" t="s">
        <v>22</v>
      </c>
      <c r="M666" s="10" t="s">
        <v>22</v>
      </c>
      <c r="N666" s="10"/>
      <c r="O666" s="10"/>
      <c r="P666" s="11"/>
    </row>
    <row r="667" hidden="1">
      <c r="A667" s="13">
        <v>45343.0</v>
      </c>
      <c r="B667" s="23">
        <v>45342.0</v>
      </c>
      <c r="C667" s="10" t="s">
        <v>17</v>
      </c>
      <c r="D667" s="10">
        <v>6.0</v>
      </c>
      <c r="E667" s="16" t="s">
        <v>9</v>
      </c>
      <c r="F667" s="10" t="s">
        <v>359</v>
      </c>
      <c r="G667" s="10" t="s">
        <v>360</v>
      </c>
      <c r="H667" s="12" t="s">
        <v>361</v>
      </c>
      <c r="I667" s="10" t="s">
        <v>52</v>
      </c>
      <c r="J667" s="10"/>
      <c r="K667" s="10"/>
      <c r="L667" s="10" t="s">
        <v>22</v>
      </c>
      <c r="M667" s="10" t="s">
        <v>22</v>
      </c>
      <c r="N667" s="10"/>
      <c r="O667" s="10"/>
      <c r="P667" s="11"/>
    </row>
    <row r="668" hidden="1">
      <c r="A668" s="13">
        <v>45343.0</v>
      </c>
      <c r="B668" s="23">
        <v>45342.0</v>
      </c>
      <c r="C668" s="10" t="s">
        <v>17</v>
      </c>
      <c r="D668" s="10">
        <v>8.0</v>
      </c>
      <c r="E668" s="17" t="s">
        <v>33</v>
      </c>
      <c r="F668" s="10" t="s">
        <v>362</v>
      </c>
      <c r="G668" s="10" t="s">
        <v>363</v>
      </c>
      <c r="H668" s="12" t="s">
        <v>364</v>
      </c>
      <c r="I668" s="10" t="s">
        <v>52</v>
      </c>
      <c r="J668" s="10"/>
      <c r="K668" s="10"/>
      <c r="L668" s="10" t="s">
        <v>22</v>
      </c>
      <c r="M668" s="10" t="s">
        <v>22</v>
      </c>
      <c r="N668" s="10"/>
      <c r="O668" s="10"/>
      <c r="P668" s="11"/>
    </row>
    <row r="669" hidden="1">
      <c r="A669" s="13">
        <v>45343.0</v>
      </c>
      <c r="B669" s="23">
        <v>45342.0</v>
      </c>
      <c r="C669" s="10" t="s">
        <v>17</v>
      </c>
      <c r="D669" s="10">
        <v>8.0</v>
      </c>
      <c r="E669" s="17" t="s">
        <v>33</v>
      </c>
      <c r="F669" s="10" t="s">
        <v>47</v>
      </c>
      <c r="G669" s="10" t="s">
        <v>48</v>
      </c>
      <c r="H669" s="12" t="s">
        <v>49</v>
      </c>
      <c r="I669" s="10" t="s">
        <v>21</v>
      </c>
      <c r="J669" s="10"/>
      <c r="K669" s="22"/>
      <c r="L669" s="10" t="s">
        <v>22</v>
      </c>
      <c r="M669" s="10" t="s">
        <v>22</v>
      </c>
      <c r="N669" s="10"/>
      <c r="O669" s="10"/>
      <c r="P669" s="11"/>
    </row>
    <row r="670" hidden="1">
      <c r="A670" s="13">
        <v>45343.0</v>
      </c>
      <c r="B670" s="23">
        <v>45342.0</v>
      </c>
      <c r="C670" s="10" t="s">
        <v>17</v>
      </c>
      <c r="D670" s="10">
        <v>8.0</v>
      </c>
      <c r="E670" s="16" t="s">
        <v>9</v>
      </c>
      <c r="F670" s="10" t="s">
        <v>365</v>
      </c>
      <c r="G670" s="10" t="s">
        <v>366</v>
      </c>
      <c r="H670" s="12" t="s">
        <v>367</v>
      </c>
      <c r="I670" s="10" t="s">
        <v>52</v>
      </c>
      <c r="J670" s="11"/>
      <c r="K670" s="10"/>
      <c r="L670" s="10" t="s">
        <v>22</v>
      </c>
      <c r="M670" s="10" t="s">
        <v>22</v>
      </c>
      <c r="N670" s="10"/>
      <c r="O670" s="10"/>
      <c r="P670" s="11"/>
    </row>
    <row r="671" hidden="1">
      <c r="A671" s="13">
        <v>45343.0</v>
      </c>
      <c r="B671" s="23">
        <v>45342.0</v>
      </c>
      <c r="C671" s="10" t="s">
        <v>17</v>
      </c>
      <c r="D671" s="10">
        <v>8.0</v>
      </c>
      <c r="E671" s="17" t="s">
        <v>33</v>
      </c>
      <c r="F671" s="10" t="s">
        <v>103</v>
      </c>
      <c r="G671" s="10" t="s">
        <v>104</v>
      </c>
      <c r="H671" s="12" t="s">
        <v>105</v>
      </c>
      <c r="I671" s="10" t="s">
        <v>368</v>
      </c>
      <c r="J671" s="10"/>
      <c r="K671" s="10"/>
      <c r="L671" s="10" t="s">
        <v>22</v>
      </c>
      <c r="M671" s="10" t="s">
        <v>22</v>
      </c>
      <c r="N671" s="10"/>
      <c r="O671" s="10"/>
      <c r="P671" s="11"/>
    </row>
    <row r="672" hidden="1">
      <c r="A672" s="13">
        <v>45343.0</v>
      </c>
      <c r="B672" s="23">
        <v>45343.0</v>
      </c>
      <c r="C672" s="10" t="s">
        <v>17</v>
      </c>
      <c r="D672" s="10">
        <v>8.0</v>
      </c>
      <c r="E672" s="16" t="s">
        <v>9</v>
      </c>
      <c r="F672" s="10" t="s">
        <v>369</v>
      </c>
      <c r="G672" s="10" t="s">
        <v>370</v>
      </c>
      <c r="H672" s="12" t="s">
        <v>371</v>
      </c>
      <c r="I672" s="10" t="s">
        <v>52</v>
      </c>
      <c r="J672" s="10"/>
      <c r="K672" s="22"/>
      <c r="L672" s="10" t="s">
        <v>22</v>
      </c>
      <c r="M672" s="10" t="s">
        <v>22</v>
      </c>
      <c r="N672" s="10"/>
      <c r="O672" s="10"/>
      <c r="P672" s="11"/>
    </row>
    <row r="673" hidden="1">
      <c r="A673" s="13">
        <v>45343.0</v>
      </c>
      <c r="B673" s="23">
        <v>45343.0</v>
      </c>
      <c r="C673" s="10" t="s">
        <v>17</v>
      </c>
      <c r="D673" s="10">
        <v>8.0</v>
      </c>
      <c r="E673" s="16" t="s">
        <v>9</v>
      </c>
      <c r="F673" s="10" t="s">
        <v>372</v>
      </c>
      <c r="G673" s="10" t="s">
        <v>373</v>
      </c>
      <c r="H673" s="12" t="s">
        <v>374</v>
      </c>
      <c r="I673" s="10" t="s">
        <v>116</v>
      </c>
      <c r="J673" s="10"/>
      <c r="K673" s="10"/>
      <c r="L673" s="10" t="s">
        <v>22</v>
      </c>
      <c r="M673" s="10" t="s">
        <v>22</v>
      </c>
      <c r="N673" s="10"/>
      <c r="O673" s="10"/>
      <c r="P673" s="11"/>
    </row>
    <row r="674" hidden="1">
      <c r="A674" s="13">
        <v>45343.0</v>
      </c>
      <c r="B674" s="23">
        <v>45343.0</v>
      </c>
      <c r="C674" s="10" t="s">
        <v>17</v>
      </c>
      <c r="D674" s="10">
        <v>8.0</v>
      </c>
      <c r="E674" s="16" t="s">
        <v>9</v>
      </c>
      <c r="F674" s="10" t="s">
        <v>375</v>
      </c>
      <c r="G674" s="10" t="s">
        <v>376</v>
      </c>
      <c r="H674" s="12" t="s">
        <v>377</v>
      </c>
      <c r="I674" s="10" t="s">
        <v>60</v>
      </c>
      <c r="J674" s="10"/>
      <c r="K674" s="10"/>
      <c r="L674" s="10" t="s">
        <v>22</v>
      </c>
      <c r="M674" s="10" t="s">
        <v>22</v>
      </c>
      <c r="N674" s="10"/>
      <c r="O674" s="10"/>
      <c r="P674" s="11"/>
    </row>
    <row r="675" hidden="1">
      <c r="A675" s="13">
        <v>45343.0</v>
      </c>
      <c r="B675" s="23">
        <v>45343.0</v>
      </c>
      <c r="C675" s="10" t="s">
        <v>17</v>
      </c>
      <c r="D675" s="10">
        <v>16.0</v>
      </c>
      <c r="E675" s="17" t="s">
        <v>33</v>
      </c>
      <c r="F675" s="10" t="s">
        <v>291</v>
      </c>
      <c r="G675" s="10" t="s">
        <v>292</v>
      </c>
      <c r="H675" s="12" t="s">
        <v>293</v>
      </c>
      <c r="I675" s="10" t="s">
        <v>21</v>
      </c>
      <c r="J675" s="10"/>
      <c r="K675" s="10"/>
      <c r="L675" s="10" t="s">
        <v>22</v>
      </c>
      <c r="M675" s="10" t="s">
        <v>22</v>
      </c>
      <c r="N675" s="10"/>
      <c r="O675" s="10"/>
      <c r="P675" s="11"/>
    </row>
    <row r="676" hidden="1">
      <c r="A676" s="13">
        <v>45343.0</v>
      </c>
      <c r="B676" s="23">
        <v>45350.0</v>
      </c>
      <c r="C676" s="10" t="s">
        <v>17</v>
      </c>
      <c r="D676" s="10">
        <v>8.0</v>
      </c>
      <c r="E676" s="17" t="s">
        <v>33</v>
      </c>
      <c r="F676" s="10" t="s">
        <v>378</v>
      </c>
      <c r="G676" s="10" t="s">
        <v>379</v>
      </c>
      <c r="H676" s="12" t="s">
        <v>380</v>
      </c>
      <c r="I676" s="10" t="s">
        <v>21</v>
      </c>
      <c r="J676" s="10"/>
      <c r="K676" s="10"/>
      <c r="L676" s="10" t="s">
        <v>22</v>
      </c>
      <c r="M676" s="10" t="s">
        <v>22</v>
      </c>
      <c r="N676" s="10" t="s">
        <v>22</v>
      </c>
      <c r="O676" s="10"/>
      <c r="P676" s="10"/>
    </row>
    <row r="677" hidden="1">
      <c r="A677" s="13"/>
      <c r="B677" s="23"/>
      <c r="C677" s="10"/>
      <c r="D677" s="10"/>
      <c r="E677" s="10"/>
      <c r="F677" s="10"/>
      <c r="G677" s="10"/>
      <c r="H677" s="12"/>
      <c r="I677" s="10"/>
      <c r="J677" s="10"/>
      <c r="K677" s="10"/>
      <c r="L677" s="10"/>
      <c r="M677" s="10"/>
      <c r="N677" s="10"/>
      <c r="O677" s="10"/>
      <c r="P677" s="11"/>
    </row>
    <row r="678" hidden="1">
      <c r="A678" s="13"/>
      <c r="B678" s="23"/>
      <c r="C678" s="10"/>
      <c r="D678" s="10"/>
      <c r="E678" s="10"/>
      <c r="F678" s="10"/>
      <c r="G678" s="10"/>
      <c r="H678" s="12"/>
      <c r="I678" s="10"/>
      <c r="J678" s="10"/>
      <c r="K678" s="10"/>
      <c r="L678" s="10"/>
      <c r="M678" s="10"/>
      <c r="N678" s="10"/>
      <c r="O678" s="10"/>
      <c r="P678" s="10"/>
    </row>
    <row r="679" hidden="1">
      <c r="A679" s="13"/>
      <c r="B679" s="23"/>
      <c r="C679" s="10"/>
      <c r="D679" s="10"/>
      <c r="E679" s="10"/>
      <c r="F679" s="10"/>
      <c r="G679" s="10"/>
      <c r="H679" s="12"/>
      <c r="I679" s="10"/>
      <c r="J679" s="10"/>
      <c r="K679" s="10"/>
      <c r="L679" s="10"/>
      <c r="M679" s="10"/>
      <c r="N679" s="10"/>
      <c r="O679" s="10"/>
      <c r="P679" s="11"/>
    </row>
    <row r="680" hidden="1">
      <c r="A680" s="13"/>
      <c r="B680" s="23"/>
      <c r="C680" s="10"/>
      <c r="D680" s="10"/>
      <c r="E680" s="10"/>
      <c r="F680" s="10"/>
      <c r="G680" s="10"/>
      <c r="H680" s="12"/>
      <c r="I680" s="10"/>
      <c r="J680" s="10"/>
      <c r="K680" s="10"/>
      <c r="L680" s="10"/>
      <c r="M680" s="10"/>
      <c r="N680" s="10"/>
      <c r="O680" s="11"/>
      <c r="P680" s="11"/>
    </row>
    <row r="681" hidden="1">
      <c r="A681" s="13"/>
      <c r="B681" s="23"/>
      <c r="C681" s="10"/>
      <c r="D681" s="10"/>
      <c r="E681" s="10"/>
      <c r="F681" s="10"/>
      <c r="G681" s="10"/>
      <c r="H681" s="12"/>
      <c r="I681" s="10"/>
      <c r="J681" s="10"/>
      <c r="K681" s="10"/>
      <c r="L681" s="10"/>
      <c r="M681" s="10"/>
      <c r="N681" s="10"/>
      <c r="O681" s="10"/>
      <c r="P681" s="11"/>
    </row>
    <row r="682" hidden="1">
      <c r="A682" s="13"/>
      <c r="B682" s="23"/>
      <c r="C682" s="10"/>
      <c r="D682" s="10"/>
      <c r="E682" s="10"/>
      <c r="F682" s="10"/>
      <c r="G682" s="10"/>
      <c r="H682" s="12"/>
      <c r="I682" s="10"/>
      <c r="J682" s="10"/>
      <c r="K682" s="10"/>
      <c r="L682" s="10"/>
      <c r="M682" s="10"/>
      <c r="N682" s="10"/>
      <c r="O682" s="10"/>
      <c r="P682" s="11"/>
    </row>
    <row r="683" hidden="1">
      <c r="A683" s="13"/>
      <c r="B683" s="23"/>
      <c r="C683" s="10"/>
      <c r="D683" s="10"/>
      <c r="E683" s="10"/>
      <c r="F683" s="10"/>
      <c r="G683" s="10"/>
      <c r="H683" s="12"/>
      <c r="I683" s="10"/>
      <c r="J683" s="10"/>
      <c r="K683" s="10"/>
      <c r="L683" s="10"/>
      <c r="M683" s="10"/>
      <c r="N683" s="10"/>
      <c r="O683" s="10"/>
      <c r="P683" s="11"/>
    </row>
    <row r="684" hidden="1">
      <c r="A684" s="13"/>
      <c r="B684" s="23"/>
      <c r="C684" s="10"/>
      <c r="D684" s="10"/>
      <c r="E684" s="10"/>
      <c r="F684" s="10"/>
      <c r="G684" s="10"/>
      <c r="H684" s="12"/>
      <c r="I684" s="10"/>
      <c r="J684" s="10"/>
      <c r="K684" s="10"/>
      <c r="L684" s="10"/>
      <c r="M684" s="10"/>
      <c r="N684" s="10"/>
      <c r="O684" s="10"/>
      <c r="P684" s="10"/>
    </row>
    <row r="685" hidden="1">
      <c r="A685" s="13"/>
      <c r="B685" s="23"/>
      <c r="C685" s="10"/>
      <c r="D685" s="10"/>
      <c r="E685" s="10"/>
      <c r="F685" s="10"/>
      <c r="G685" s="10"/>
      <c r="H685" s="12"/>
      <c r="I685" s="10"/>
      <c r="J685" s="10"/>
      <c r="K685" s="10"/>
      <c r="L685" s="10"/>
      <c r="M685" s="10"/>
      <c r="N685" s="10"/>
      <c r="O685" s="10"/>
      <c r="P685" s="11"/>
    </row>
    <row r="686" hidden="1">
      <c r="A686" s="13"/>
      <c r="B686" s="23"/>
      <c r="C686" s="10"/>
      <c r="D686" s="10"/>
      <c r="E686" s="10"/>
      <c r="F686" s="10"/>
      <c r="G686" s="10"/>
      <c r="H686" s="12"/>
      <c r="I686" s="10"/>
      <c r="J686" s="10"/>
      <c r="K686" s="10"/>
      <c r="L686" s="10"/>
      <c r="M686" s="10"/>
      <c r="N686" s="10"/>
      <c r="O686" s="10"/>
      <c r="P686" s="11"/>
    </row>
    <row r="687" hidden="1">
      <c r="A687" s="13"/>
      <c r="B687" s="23"/>
      <c r="C687" s="10"/>
      <c r="D687" s="10"/>
      <c r="E687" s="10"/>
      <c r="F687" s="10"/>
      <c r="G687" s="10"/>
      <c r="H687" s="12"/>
      <c r="I687" s="10"/>
      <c r="J687" s="10"/>
      <c r="K687" s="10"/>
      <c r="L687" s="10"/>
      <c r="M687" s="10"/>
      <c r="N687" s="10"/>
      <c r="O687" s="10"/>
      <c r="P687" s="11"/>
    </row>
    <row r="688" hidden="1">
      <c r="A688" s="13"/>
      <c r="B688" s="23"/>
      <c r="C688" s="10"/>
      <c r="D688" s="10"/>
      <c r="E688" s="10"/>
      <c r="F688" s="10"/>
      <c r="G688" s="10"/>
      <c r="H688" s="12"/>
      <c r="I688" s="10"/>
      <c r="J688" s="10"/>
      <c r="K688" s="10"/>
      <c r="L688" s="10"/>
      <c r="M688" s="10"/>
      <c r="N688" s="10"/>
      <c r="O688" s="10"/>
      <c r="P688" s="11"/>
    </row>
    <row r="689" hidden="1">
      <c r="A689" s="13"/>
      <c r="B689" s="23"/>
      <c r="C689" s="10"/>
      <c r="D689" s="10"/>
      <c r="E689" s="10"/>
      <c r="F689" s="10"/>
      <c r="G689" s="10"/>
      <c r="H689" s="12"/>
      <c r="I689" s="10"/>
      <c r="J689" s="10"/>
      <c r="K689" s="10"/>
      <c r="L689" s="10"/>
      <c r="M689" s="10"/>
      <c r="N689" s="10"/>
      <c r="O689" s="10"/>
      <c r="P689" s="11"/>
    </row>
    <row r="690" hidden="1">
      <c r="A690" s="13"/>
      <c r="B690" s="23"/>
      <c r="C690" s="10"/>
      <c r="D690" s="10"/>
      <c r="E690" s="10"/>
      <c r="F690" s="10"/>
      <c r="G690" s="10"/>
      <c r="H690" s="12"/>
      <c r="I690" s="10"/>
      <c r="J690" s="10"/>
      <c r="K690" s="10"/>
      <c r="L690" s="10"/>
      <c r="M690" s="10"/>
      <c r="N690" s="10"/>
      <c r="O690" s="10"/>
      <c r="P690" s="11"/>
    </row>
    <row r="691" hidden="1">
      <c r="A691" s="13"/>
      <c r="B691" s="23"/>
      <c r="C691" s="10"/>
      <c r="D691" s="10"/>
      <c r="E691" s="10"/>
      <c r="F691" s="10"/>
      <c r="G691" s="10"/>
      <c r="H691" s="12"/>
      <c r="I691" s="10"/>
      <c r="J691" s="10"/>
      <c r="K691" s="10"/>
      <c r="L691" s="10"/>
      <c r="M691" s="10"/>
      <c r="N691" s="10"/>
      <c r="O691" s="10"/>
      <c r="P691" s="11"/>
    </row>
    <row r="692" hidden="1">
      <c r="A692" s="13"/>
      <c r="B692" s="23"/>
      <c r="C692" s="10"/>
      <c r="D692" s="10"/>
      <c r="E692" s="10"/>
      <c r="F692" s="10"/>
      <c r="G692" s="10"/>
      <c r="H692" s="12"/>
      <c r="I692" s="10"/>
      <c r="J692" s="10"/>
      <c r="K692" s="10"/>
      <c r="L692" s="10"/>
      <c r="M692" s="10"/>
      <c r="N692" s="10"/>
      <c r="O692" s="10"/>
      <c r="P692" s="11"/>
    </row>
    <row r="693" hidden="1">
      <c r="A693" s="13"/>
      <c r="B693" s="23"/>
      <c r="C693" s="10"/>
      <c r="D693" s="10"/>
      <c r="E693" s="10"/>
      <c r="F693" s="10"/>
      <c r="G693" s="10"/>
      <c r="H693" s="12"/>
      <c r="I693" s="10"/>
      <c r="J693" s="10"/>
      <c r="K693" s="10"/>
      <c r="L693" s="10"/>
      <c r="M693" s="10"/>
      <c r="N693" s="10"/>
      <c r="O693" s="10"/>
      <c r="P693" s="11"/>
    </row>
    <row r="694" hidden="1">
      <c r="A694" s="13"/>
      <c r="B694" s="23"/>
      <c r="C694" s="10"/>
      <c r="D694" s="10"/>
      <c r="E694" s="10"/>
      <c r="F694" s="10"/>
      <c r="G694" s="10"/>
      <c r="H694" s="12"/>
      <c r="I694" s="10"/>
      <c r="J694" s="10"/>
      <c r="K694" s="10"/>
      <c r="L694" s="10"/>
      <c r="M694" s="10"/>
      <c r="N694" s="10"/>
      <c r="O694" s="10"/>
      <c r="P694" s="11"/>
    </row>
    <row r="695" hidden="1">
      <c r="A695" s="13"/>
      <c r="B695" s="23"/>
      <c r="C695" s="10"/>
      <c r="D695" s="10"/>
      <c r="E695" s="10"/>
      <c r="F695" s="10"/>
      <c r="G695" s="10"/>
      <c r="H695" s="12"/>
      <c r="I695" s="10"/>
      <c r="J695" s="10"/>
      <c r="K695" s="10"/>
      <c r="L695" s="10"/>
      <c r="M695" s="10"/>
      <c r="N695" s="10"/>
      <c r="O695" s="10"/>
      <c r="P695" s="11"/>
    </row>
    <row r="696" hidden="1">
      <c r="A696" s="13"/>
      <c r="B696" s="23"/>
      <c r="C696" s="10"/>
      <c r="D696" s="10"/>
      <c r="E696" s="10"/>
      <c r="F696" s="10"/>
      <c r="G696" s="10"/>
      <c r="H696" s="12"/>
      <c r="I696" s="10"/>
      <c r="J696" s="10"/>
      <c r="K696" s="10"/>
      <c r="L696" s="10"/>
      <c r="M696" s="10"/>
      <c r="N696" s="10"/>
      <c r="O696" s="11"/>
      <c r="P696" s="11"/>
    </row>
    <row r="697" hidden="1">
      <c r="A697" s="13"/>
      <c r="B697" s="23"/>
      <c r="C697" s="10"/>
      <c r="D697" s="10"/>
      <c r="E697" s="10"/>
      <c r="F697" s="10"/>
      <c r="G697" s="10"/>
      <c r="H697" s="12"/>
      <c r="I697" s="10"/>
      <c r="J697" s="11"/>
      <c r="K697" s="22"/>
      <c r="L697" s="10"/>
      <c r="M697" s="10"/>
      <c r="N697" s="10"/>
      <c r="O697" s="11"/>
      <c r="P697" s="11"/>
    </row>
    <row r="698" hidden="1">
      <c r="A698" s="13"/>
      <c r="B698" s="23"/>
      <c r="C698" s="10"/>
      <c r="D698" s="10"/>
      <c r="E698" s="10"/>
      <c r="F698" s="10"/>
      <c r="G698" s="10"/>
      <c r="H698" s="12"/>
      <c r="I698" s="10"/>
      <c r="J698" s="10"/>
      <c r="K698" s="10"/>
      <c r="L698" s="10"/>
      <c r="M698" s="10"/>
      <c r="N698" s="10"/>
      <c r="O698" s="10"/>
      <c r="P698" s="11"/>
    </row>
    <row r="699" hidden="1">
      <c r="A699" s="13">
        <v>45344.0</v>
      </c>
      <c r="B699" s="23">
        <v>45341.0</v>
      </c>
      <c r="C699" s="10" t="s">
        <v>17</v>
      </c>
      <c r="D699" s="10">
        <v>6.0</v>
      </c>
      <c r="E699" s="16" t="s">
        <v>9</v>
      </c>
      <c r="F699" s="10" t="s">
        <v>381</v>
      </c>
      <c r="G699" s="10" t="s">
        <v>382</v>
      </c>
      <c r="H699" s="12" t="s">
        <v>383</v>
      </c>
      <c r="I699" s="10" t="s">
        <v>52</v>
      </c>
      <c r="J699" s="10"/>
      <c r="K699" s="10"/>
      <c r="L699" s="10" t="s">
        <v>22</v>
      </c>
      <c r="M699" s="10" t="s">
        <v>22</v>
      </c>
      <c r="N699" s="10"/>
      <c r="O699" s="10"/>
      <c r="P699" s="11"/>
    </row>
    <row r="700" hidden="1">
      <c r="A700" s="13">
        <v>45344.0</v>
      </c>
      <c r="B700" s="23">
        <v>45342.0</v>
      </c>
      <c r="C700" s="10" t="s">
        <v>17</v>
      </c>
      <c r="D700" s="10">
        <v>8.0</v>
      </c>
      <c r="E700" s="17" t="s">
        <v>33</v>
      </c>
      <c r="F700" s="10" t="s">
        <v>365</v>
      </c>
      <c r="G700" s="10" t="s">
        <v>366</v>
      </c>
      <c r="H700" s="12" t="s">
        <v>367</v>
      </c>
      <c r="I700" s="10" t="s">
        <v>384</v>
      </c>
      <c r="J700" s="10"/>
      <c r="K700" s="10"/>
      <c r="L700" s="10" t="s">
        <v>22</v>
      </c>
      <c r="M700" s="10" t="s">
        <v>22</v>
      </c>
      <c r="N700" s="10"/>
      <c r="O700" s="10"/>
      <c r="P700" s="11"/>
    </row>
    <row r="701" hidden="1">
      <c r="A701" s="13">
        <v>45344.0</v>
      </c>
      <c r="B701" s="23">
        <v>45343.0</v>
      </c>
      <c r="C701" s="10" t="s">
        <v>17</v>
      </c>
      <c r="D701" s="10">
        <v>16.0</v>
      </c>
      <c r="E701" s="17" t="s">
        <v>33</v>
      </c>
      <c r="F701" s="10" t="s">
        <v>385</v>
      </c>
      <c r="G701" s="10" t="s">
        <v>386</v>
      </c>
      <c r="H701" s="12" t="s">
        <v>387</v>
      </c>
      <c r="I701" s="10" t="s">
        <v>116</v>
      </c>
      <c r="J701" s="10"/>
      <c r="K701" s="10"/>
      <c r="L701" s="10" t="s">
        <v>22</v>
      </c>
      <c r="M701" s="10" t="s">
        <v>22</v>
      </c>
      <c r="N701" s="10"/>
      <c r="O701" s="10"/>
      <c r="P701" s="11"/>
    </row>
    <row r="702" hidden="1">
      <c r="A702" s="13">
        <v>45344.0</v>
      </c>
      <c r="B702" s="23">
        <v>45343.0</v>
      </c>
      <c r="C702" s="10" t="s">
        <v>17</v>
      </c>
      <c r="D702" s="10">
        <v>8.0</v>
      </c>
      <c r="E702" s="17" t="s">
        <v>33</v>
      </c>
      <c r="F702" s="10" t="s">
        <v>388</v>
      </c>
      <c r="G702" s="10" t="s">
        <v>267</v>
      </c>
      <c r="H702" s="12"/>
      <c r="I702" s="10" t="s">
        <v>21</v>
      </c>
      <c r="J702" s="10"/>
      <c r="K702" s="10"/>
      <c r="L702" s="10" t="s">
        <v>22</v>
      </c>
      <c r="M702" s="10" t="s">
        <v>22</v>
      </c>
      <c r="N702" s="10"/>
      <c r="O702" s="10"/>
      <c r="P702" s="11"/>
    </row>
    <row r="703" hidden="1">
      <c r="A703" s="13">
        <v>45344.0</v>
      </c>
      <c r="B703" s="23">
        <v>45343.0</v>
      </c>
      <c r="C703" s="10" t="s">
        <v>17</v>
      </c>
      <c r="D703" s="10">
        <v>8.0</v>
      </c>
      <c r="E703" s="17" t="s">
        <v>33</v>
      </c>
      <c r="F703" s="10" t="s">
        <v>389</v>
      </c>
      <c r="G703" s="10" t="s">
        <v>169</v>
      </c>
      <c r="H703" s="12" t="s">
        <v>170</v>
      </c>
      <c r="I703" s="10" t="s">
        <v>21</v>
      </c>
      <c r="J703" s="10"/>
      <c r="K703" s="10"/>
      <c r="L703" s="10" t="s">
        <v>22</v>
      </c>
      <c r="M703" s="10" t="s">
        <v>22</v>
      </c>
      <c r="N703" s="10"/>
      <c r="O703" s="10"/>
      <c r="P703" s="11"/>
    </row>
    <row r="704" hidden="1">
      <c r="A704" s="13">
        <v>45344.0</v>
      </c>
      <c r="B704" s="23">
        <v>45343.0</v>
      </c>
      <c r="C704" s="10" t="s">
        <v>17</v>
      </c>
      <c r="D704" s="10">
        <v>8.0</v>
      </c>
      <c r="E704" s="17" t="s">
        <v>33</v>
      </c>
      <c r="F704" s="10" t="s">
        <v>390</v>
      </c>
      <c r="G704" s="10" t="s">
        <v>226</v>
      </c>
      <c r="H704" s="12" t="s">
        <v>227</v>
      </c>
      <c r="I704" s="10" t="s">
        <v>21</v>
      </c>
      <c r="J704" s="10"/>
      <c r="K704" s="10"/>
      <c r="L704" s="10" t="s">
        <v>22</v>
      </c>
      <c r="M704" s="10" t="s">
        <v>22</v>
      </c>
      <c r="N704" s="10"/>
      <c r="O704" s="10"/>
      <c r="P704" s="11"/>
    </row>
    <row r="705" hidden="1">
      <c r="A705" s="13">
        <v>45344.0</v>
      </c>
      <c r="B705" s="23">
        <v>45343.0</v>
      </c>
      <c r="C705" s="10" t="s">
        <v>17</v>
      </c>
      <c r="D705" s="10">
        <v>8.0</v>
      </c>
      <c r="E705" s="17" t="s">
        <v>33</v>
      </c>
      <c r="F705" s="10" t="s">
        <v>391</v>
      </c>
      <c r="G705" s="10" t="s">
        <v>45</v>
      </c>
      <c r="H705" s="12" t="s">
        <v>46</v>
      </c>
      <c r="I705" s="10" t="s">
        <v>21</v>
      </c>
      <c r="J705" s="10"/>
      <c r="K705" s="10"/>
      <c r="L705" s="10" t="s">
        <v>22</v>
      </c>
      <c r="M705" s="10" t="s">
        <v>22</v>
      </c>
      <c r="N705" s="10"/>
      <c r="O705" s="10"/>
      <c r="P705" s="11"/>
    </row>
    <row r="706" hidden="1">
      <c r="A706" s="13">
        <v>45344.0</v>
      </c>
      <c r="B706" s="23">
        <v>45343.0</v>
      </c>
      <c r="C706" s="10" t="s">
        <v>17</v>
      </c>
      <c r="D706" s="10">
        <v>8.0</v>
      </c>
      <c r="E706" s="17" t="s">
        <v>33</v>
      </c>
      <c r="F706" s="10" t="s">
        <v>344</v>
      </c>
      <c r="G706" s="10" t="s">
        <v>314</v>
      </c>
      <c r="H706" s="12" t="s">
        <v>315</v>
      </c>
      <c r="I706" s="10" t="s">
        <v>21</v>
      </c>
      <c r="J706" s="11"/>
      <c r="K706" s="10"/>
      <c r="L706" s="10" t="s">
        <v>22</v>
      </c>
      <c r="M706" s="10" t="s">
        <v>22</v>
      </c>
      <c r="N706" s="10"/>
      <c r="O706" s="10"/>
      <c r="P706" s="11"/>
    </row>
    <row r="707" hidden="1">
      <c r="A707" s="13">
        <v>45344.0</v>
      </c>
      <c r="B707" s="23">
        <v>45343.0</v>
      </c>
      <c r="C707" s="10" t="s">
        <v>17</v>
      </c>
      <c r="D707" s="10">
        <v>8.0</v>
      </c>
      <c r="E707" s="17" t="s">
        <v>33</v>
      </c>
      <c r="F707" s="10" t="s">
        <v>229</v>
      </c>
      <c r="G707" s="10" t="s">
        <v>230</v>
      </c>
      <c r="H707" s="12"/>
      <c r="I707" s="10" t="s">
        <v>21</v>
      </c>
      <c r="J707" s="10"/>
      <c r="K707" s="10"/>
      <c r="L707" s="10" t="s">
        <v>22</v>
      </c>
      <c r="M707" s="10" t="s">
        <v>22</v>
      </c>
      <c r="N707" s="10"/>
      <c r="O707" s="10"/>
      <c r="P707" s="11"/>
    </row>
    <row r="708" hidden="1">
      <c r="A708" s="13"/>
      <c r="B708" s="23"/>
      <c r="C708" s="10"/>
      <c r="D708" s="10"/>
      <c r="E708" s="10"/>
      <c r="F708" s="10"/>
      <c r="G708" s="10"/>
      <c r="H708" s="12"/>
      <c r="I708" s="10"/>
      <c r="J708" s="10"/>
      <c r="K708" s="10"/>
      <c r="L708" s="10"/>
      <c r="M708" s="10"/>
      <c r="N708" s="10"/>
      <c r="O708" s="10"/>
      <c r="P708" s="11"/>
    </row>
    <row r="709" hidden="1">
      <c r="A709" s="13"/>
      <c r="B709" s="23"/>
      <c r="C709" s="10"/>
      <c r="D709" s="10"/>
      <c r="E709" s="10"/>
      <c r="F709" s="10"/>
      <c r="G709" s="10"/>
      <c r="H709" s="12"/>
      <c r="I709" s="10"/>
      <c r="J709" s="11"/>
      <c r="K709" s="10"/>
      <c r="L709" s="10"/>
      <c r="M709" s="10"/>
      <c r="N709" s="10"/>
      <c r="O709" s="10"/>
      <c r="P709" s="11"/>
    </row>
    <row r="710" hidden="1">
      <c r="A710" s="13"/>
      <c r="B710" s="23"/>
      <c r="C710" s="10"/>
      <c r="D710" s="10"/>
      <c r="E710" s="10"/>
      <c r="F710" s="10"/>
      <c r="G710" s="10"/>
      <c r="H710" s="12"/>
      <c r="I710" s="10"/>
      <c r="J710" s="10"/>
      <c r="K710" s="10"/>
      <c r="L710" s="10"/>
      <c r="M710" s="10"/>
      <c r="N710" s="10"/>
      <c r="O710" s="10"/>
      <c r="P710" s="11"/>
    </row>
    <row r="711" hidden="1">
      <c r="A711" s="13"/>
      <c r="B711" s="23"/>
      <c r="C711" s="10"/>
      <c r="D711" s="10"/>
      <c r="E711" s="10"/>
      <c r="F711" s="10"/>
      <c r="G711" s="10"/>
      <c r="H711" s="12"/>
      <c r="I711" s="10"/>
      <c r="J711" s="10"/>
      <c r="K711" s="10"/>
      <c r="L711" s="10"/>
      <c r="M711" s="10"/>
      <c r="N711" s="10"/>
      <c r="O711" s="10"/>
      <c r="P711" s="11"/>
    </row>
    <row r="712" hidden="1">
      <c r="A712" s="13"/>
      <c r="B712" s="23"/>
      <c r="C712" s="10"/>
      <c r="D712" s="10"/>
      <c r="E712" s="10"/>
      <c r="F712" s="10"/>
      <c r="G712" s="10"/>
      <c r="H712" s="12"/>
      <c r="I712" s="10"/>
      <c r="J712" s="10"/>
      <c r="K712" s="10"/>
      <c r="L712" s="10"/>
      <c r="M712" s="10"/>
      <c r="N712" s="10"/>
      <c r="O712" s="10"/>
      <c r="P712" s="11"/>
    </row>
    <row r="713" hidden="1">
      <c r="A713" s="13"/>
      <c r="B713" s="23"/>
      <c r="C713" s="10"/>
      <c r="D713" s="10"/>
      <c r="E713" s="10"/>
      <c r="F713" s="10"/>
      <c r="G713" s="10"/>
      <c r="H713" s="12"/>
      <c r="I713" s="10"/>
      <c r="J713" s="10"/>
      <c r="K713" s="10"/>
      <c r="L713" s="10"/>
      <c r="M713" s="10"/>
      <c r="N713" s="10"/>
      <c r="O713" s="10"/>
      <c r="P713" s="11"/>
    </row>
    <row r="714" hidden="1">
      <c r="A714" s="13"/>
      <c r="B714" s="23"/>
      <c r="C714" s="10"/>
      <c r="D714" s="10"/>
      <c r="E714" s="10"/>
      <c r="F714" s="10"/>
      <c r="G714" s="10"/>
      <c r="H714" s="12"/>
      <c r="I714" s="10"/>
      <c r="J714" s="10"/>
      <c r="K714" s="10"/>
      <c r="L714" s="10"/>
      <c r="M714" s="10"/>
      <c r="N714" s="10"/>
      <c r="O714" s="10"/>
      <c r="P714" s="11"/>
    </row>
    <row r="715" hidden="1">
      <c r="A715" s="13"/>
      <c r="B715" s="23"/>
      <c r="C715" s="10"/>
      <c r="D715" s="10"/>
      <c r="E715" s="10"/>
      <c r="F715" s="10"/>
      <c r="G715" s="10"/>
      <c r="H715" s="12"/>
      <c r="I715" s="10"/>
      <c r="J715" s="11"/>
      <c r="K715" s="10"/>
      <c r="L715" s="10"/>
      <c r="M715" s="10"/>
      <c r="N715" s="10"/>
      <c r="O715" s="10"/>
      <c r="P715" s="11"/>
    </row>
    <row r="716" hidden="1">
      <c r="A716" s="13"/>
      <c r="B716" s="23"/>
      <c r="C716" s="10"/>
      <c r="D716" s="10"/>
      <c r="E716" s="10"/>
      <c r="F716" s="10"/>
      <c r="G716" s="10"/>
      <c r="H716" s="12"/>
      <c r="I716" s="10"/>
      <c r="J716" s="22"/>
      <c r="K716" s="10"/>
      <c r="L716" s="10"/>
      <c r="M716" s="10"/>
      <c r="N716" s="10"/>
      <c r="O716" s="10"/>
      <c r="P716" s="11"/>
    </row>
    <row r="717" hidden="1">
      <c r="A717" s="13"/>
      <c r="B717" s="23"/>
      <c r="C717" s="10"/>
      <c r="D717" s="10"/>
      <c r="E717" s="10"/>
      <c r="F717" s="10"/>
      <c r="G717" s="10"/>
      <c r="H717" s="12"/>
      <c r="I717" s="10"/>
      <c r="J717" s="10"/>
      <c r="K717" s="10"/>
      <c r="L717" s="10"/>
      <c r="M717" s="10"/>
      <c r="N717" s="10"/>
      <c r="O717" s="11"/>
      <c r="P717" s="11"/>
    </row>
    <row r="718" hidden="1">
      <c r="A718" s="13"/>
      <c r="B718" s="23"/>
      <c r="C718" s="10"/>
      <c r="D718" s="10"/>
      <c r="E718" s="10"/>
      <c r="F718" s="10"/>
      <c r="G718" s="10"/>
      <c r="H718" s="12"/>
      <c r="I718" s="10"/>
      <c r="J718" s="10"/>
      <c r="K718" s="10"/>
      <c r="L718" s="10"/>
      <c r="M718" s="10"/>
      <c r="N718" s="10"/>
      <c r="O718" s="10"/>
      <c r="P718" s="11"/>
    </row>
    <row r="719" hidden="1">
      <c r="A719" s="13"/>
      <c r="B719" s="23"/>
      <c r="C719" s="10"/>
      <c r="D719" s="10"/>
      <c r="E719" s="10"/>
      <c r="F719" s="10"/>
      <c r="G719" s="10"/>
      <c r="H719" s="12"/>
      <c r="I719" s="10"/>
      <c r="J719" s="10"/>
      <c r="K719" s="10"/>
      <c r="L719" s="10"/>
      <c r="M719" s="10"/>
      <c r="N719" s="10"/>
      <c r="O719" s="10"/>
      <c r="P719" s="11"/>
    </row>
    <row r="720" hidden="1">
      <c r="A720" s="13"/>
      <c r="B720" s="23"/>
      <c r="C720" s="10"/>
      <c r="D720" s="10"/>
      <c r="E720" s="10"/>
      <c r="F720" s="10"/>
      <c r="G720" s="10"/>
      <c r="H720" s="12"/>
      <c r="I720" s="10"/>
      <c r="J720" s="10"/>
      <c r="K720" s="10"/>
      <c r="L720" s="10"/>
      <c r="M720" s="10"/>
      <c r="N720" s="10"/>
      <c r="O720" s="10"/>
      <c r="P720" s="11"/>
    </row>
    <row r="721" hidden="1">
      <c r="A721" s="13"/>
      <c r="B721" s="23"/>
      <c r="C721" s="10"/>
      <c r="D721" s="10"/>
      <c r="E721" s="10"/>
      <c r="F721" s="10"/>
      <c r="G721" s="10"/>
      <c r="H721" s="12"/>
      <c r="I721" s="10"/>
      <c r="J721" s="10"/>
      <c r="K721" s="10"/>
      <c r="L721" s="10"/>
      <c r="M721" s="10"/>
      <c r="N721" s="10"/>
      <c r="O721" s="10"/>
      <c r="P721" s="11"/>
    </row>
    <row r="722" hidden="1">
      <c r="A722" s="13"/>
      <c r="B722" s="23"/>
      <c r="C722" s="10"/>
      <c r="D722" s="10"/>
      <c r="E722" s="10"/>
      <c r="F722" s="10"/>
      <c r="G722" s="10"/>
      <c r="H722" s="12"/>
      <c r="I722" s="10"/>
      <c r="J722" s="10"/>
      <c r="K722" s="10"/>
      <c r="L722" s="10"/>
      <c r="M722" s="10"/>
      <c r="N722" s="10"/>
      <c r="O722" s="10"/>
      <c r="P722" s="11"/>
    </row>
    <row r="723" hidden="1">
      <c r="A723" s="13"/>
      <c r="B723" s="23"/>
      <c r="C723" s="10"/>
      <c r="D723" s="10"/>
      <c r="E723" s="10"/>
      <c r="F723" s="10"/>
      <c r="G723" s="10"/>
      <c r="H723" s="12"/>
      <c r="I723" s="10"/>
      <c r="J723" s="10"/>
      <c r="K723" s="10"/>
      <c r="L723" s="10"/>
      <c r="M723" s="10"/>
      <c r="N723" s="10"/>
      <c r="O723" s="10"/>
      <c r="P723" s="11"/>
    </row>
    <row r="724" hidden="1">
      <c r="A724" s="13"/>
      <c r="B724" s="23"/>
      <c r="C724" s="10"/>
      <c r="D724" s="10"/>
      <c r="E724" s="10"/>
      <c r="F724" s="10"/>
      <c r="G724" s="10"/>
      <c r="H724" s="12"/>
      <c r="I724" s="10"/>
      <c r="J724" s="11"/>
      <c r="K724" s="10"/>
      <c r="L724" s="10"/>
      <c r="M724" s="10"/>
      <c r="N724" s="10"/>
      <c r="O724" s="10"/>
      <c r="P724" s="11"/>
    </row>
    <row r="725" hidden="1">
      <c r="A725" s="13"/>
      <c r="B725" s="23"/>
      <c r="C725" s="10"/>
      <c r="D725" s="10"/>
      <c r="E725" s="10"/>
      <c r="F725" s="10"/>
      <c r="G725" s="10"/>
      <c r="H725" s="12"/>
      <c r="I725" s="10"/>
      <c r="J725" s="10"/>
      <c r="K725" s="10"/>
      <c r="L725" s="10"/>
      <c r="M725" s="10"/>
      <c r="N725" s="10"/>
      <c r="O725" s="10"/>
      <c r="P725" s="11"/>
    </row>
    <row r="726" hidden="1">
      <c r="A726" s="13"/>
      <c r="B726" s="23"/>
      <c r="C726" s="10"/>
      <c r="D726" s="10"/>
      <c r="E726" s="10"/>
      <c r="F726" s="10"/>
      <c r="G726" s="10"/>
      <c r="H726" s="12"/>
      <c r="I726" s="10"/>
      <c r="J726" s="10"/>
      <c r="K726" s="10"/>
      <c r="L726" s="10"/>
      <c r="M726" s="10"/>
      <c r="N726" s="10"/>
      <c r="O726" s="10"/>
      <c r="P726" s="11"/>
    </row>
    <row r="727" hidden="1">
      <c r="A727" s="13"/>
      <c r="B727" s="23"/>
      <c r="C727" s="10"/>
      <c r="D727" s="10"/>
      <c r="E727" s="10"/>
      <c r="F727" s="10"/>
      <c r="G727" s="10"/>
      <c r="H727" s="12"/>
      <c r="I727" s="10"/>
      <c r="J727" s="10"/>
      <c r="K727" s="10"/>
      <c r="L727" s="10"/>
      <c r="M727" s="10"/>
      <c r="N727" s="10"/>
      <c r="O727" s="10"/>
      <c r="P727" s="11"/>
    </row>
    <row r="728" hidden="1">
      <c r="A728" s="13"/>
      <c r="B728" s="23"/>
      <c r="C728" s="10"/>
      <c r="D728" s="10"/>
      <c r="E728" s="10"/>
      <c r="F728" s="10"/>
      <c r="G728" s="10"/>
      <c r="H728" s="12"/>
      <c r="I728" s="10"/>
      <c r="J728" s="10"/>
      <c r="K728" s="10"/>
      <c r="L728" s="10"/>
      <c r="M728" s="10"/>
      <c r="N728" s="10"/>
      <c r="O728" s="10"/>
      <c r="P728" s="11"/>
    </row>
    <row r="729" hidden="1">
      <c r="A729" s="13"/>
      <c r="B729" s="23"/>
      <c r="C729" s="10"/>
      <c r="D729" s="10"/>
      <c r="E729" s="10"/>
      <c r="F729" s="10"/>
      <c r="G729" s="10"/>
      <c r="H729" s="12"/>
      <c r="I729" s="10"/>
      <c r="J729" s="10"/>
      <c r="K729" s="10"/>
      <c r="L729" s="10"/>
      <c r="M729" s="10"/>
      <c r="N729" s="10"/>
      <c r="O729" s="10"/>
      <c r="P729" s="11"/>
    </row>
    <row r="730" hidden="1">
      <c r="A730" s="13">
        <v>45345.0</v>
      </c>
      <c r="B730" s="23">
        <v>45343.0</v>
      </c>
      <c r="C730" s="10" t="s">
        <v>17</v>
      </c>
      <c r="D730" s="10">
        <v>8.0</v>
      </c>
      <c r="E730" s="16" t="s">
        <v>9</v>
      </c>
      <c r="F730" s="10" t="s">
        <v>392</v>
      </c>
      <c r="G730" s="10" t="s">
        <v>393</v>
      </c>
      <c r="H730" s="12" t="s">
        <v>394</v>
      </c>
      <c r="I730" s="10" t="s">
        <v>60</v>
      </c>
      <c r="J730" s="10"/>
      <c r="K730" s="10"/>
      <c r="L730" s="10" t="s">
        <v>22</v>
      </c>
      <c r="M730" s="10" t="s">
        <v>22</v>
      </c>
      <c r="N730" s="10"/>
      <c r="O730" s="10"/>
      <c r="P730" s="11"/>
    </row>
    <row r="731" hidden="1">
      <c r="A731" s="13">
        <v>45345.0</v>
      </c>
      <c r="B731" s="23">
        <v>45343.0</v>
      </c>
      <c r="C731" s="10" t="s">
        <v>17</v>
      </c>
      <c r="D731" s="10">
        <v>12.0</v>
      </c>
      <c r="E731" s="16" t="s">
        <v>9</v>
      </c>
      <c r="F731" s="10" t="s">
        <v>395</v>
      </c>
      <c r="G731" s="10" t="s">
        <v>396</v>
      </c>
      <c r="H731" s="12" t="s">
        <v>397</v>
      </c>
      <c r="I731" s="10" t="s">
        <v>21</v>
      </c>
      <c r="J731" s="10"/>
      <c r="K731" s="10"/>
      <c r="L731" s="10" t="s">
        <v>22</v>
      </c>
      <c r="M731" s="10" t="s">
        <v>22</v>
      </c>
      <c r="N731" s="10"/>
      <c r="O731" s="10"/>
      <c r="P731" s="11"/>
    </row>
    <row r="732" hidden="1">
      <c r="A732" s="13">
        <v>45345.0</v>
      </c>
      <c r="B732" s="23">
        <v>45343.0</v>
      </c>
      <c r="C732" s="10" t="s">
        <v>17</v>
      </c>
      <c r="D732" s="10">
        <v>8.0</v>
      </c>
      <c r="E732" s="16" t="s">
        <v>9</v>
      </c>
      <c r="F732" s="10" t="s">
        <v>288</v>
      </c>
      <c r="G732" s="10" t="s">
        <v>398</v>
      </c>
      <c r="H732" s="12"/>
      <c r="I732" s="10" t="s">
        <v>21</v>
      </c>
      <c r="J732" s="10"/>
      <c r="K732" s="10"/>
      <c r="L732" s="10" t="s">
        <v>22</v>
      </c>
      <c r="M732" s="10" t="s">
        <v>22</v>
      </c>
      <c r="N732" s="10"/>
      <c r="O732" s="10"/>
      <c r="P732" s="11"/>
    </row>
    <row r="733" hidden="1">
      <c r="A733" s="13">
        <v>45345.0</v>
      </c>
      <c r="B733" s="23">
        <v>45344.0</v>
      </c>
      <c r="C733" s="10" t="s">
        <v>17</v>
      </c>
      <c r="D733" s="10">
        <v>8.0</v>
      </c>
      <c r="E733" s="17" t="s">
        <v>33</v>
      </c>
      <c r="F733" s="10" t="s">
        <v>399</v>
      </c>
      <c r="G733" s="10" t="s">
        <v>118</v>
      </c>
      <c r="H733" s="12" t="s">
        <v>119</v>
      </c>
      <c r="I733" s="10" t="s">
        <v>21</v>
      </c>
      <c r="J733" s="10"/>
      <c r="K733" s="22"/>
      <c r="L733" s="10" t="s">
        <v>22</v>
      </c>
      <c r="M733" s="10" t="s">
        <v>22</v>
      </c>
      <c r="N733" s="10"/>
      <c r="O733" s="10"/>
      <c r="P733" s="11"/>
    </row>
    <row r="734" hidden="1">
      <c r="A734" s="13">
        <v>45345.0</v>
      </c>
      <c r="B734" s="23">
        <v>45344.0</v>
      </c>
      <c r="C734" s="10" t="s">
        <v>17</v>
      </c>
      <c r="D734" s="10">
        <v>8.0</v>
      </c>
      <c r="E734" s="17" t="s">
        <v>33</v>
      </c>
      <c r="F734" s="10" t="s">
        <v>176</v>
      </c>
      <c r="G734" s="10" t="s">
        <v>140</v>
      </c>
      <c r="H734" s="12" t="s">
        <v>141</v>
      </c>
      <c r="I734" s="10" t="s">
        <v>21</v>
      </c>
      <c r="J734" s="10"/>
      <c r="K734" s="10"/>
      <c r="L734" s="10" t="s">
        <v>22</v>
      </c>
      <c r="M734" s="10" t="s">
        <v>22</v>
      </c>
      <c r="N734" s="10"/>
      <c r="O734" s="10"/>
      <c r="P734" s="11"/>
    </row>
    <row r="735" hidden="1">
      <c r="A735" s="13">
        <v>45345.0</v>
      </c>
      <c r="B735" s="23">
        <v>45344.0</v>
      </c>
      <c r="C735" s="10" t="s">
        <v>17</v>
      </c>
      <c r="D735" s="10">
        <v>8.0</v>
      </c>
      <c r="E735" s="16" t="s">
        <v>9</v>
      </c>
      <c r="F735" s="10" t="s">
        <v>400</v>
      </c>
      <c r="G735" s="10" t="s">
        <v>401</v>
      </c>
      <c r="H735" s="12" t="s">
        <v>402</v>
      </c>
      <c r="I735" s="10" t="s">
        <v>60</v>
      </c>
      <c r="J735" s="10"/>
      <c r="K735" s="10"/>
      <c r="L735" s="10" t="s">
        <v>22</v>
      </c>
      <c r="M735" s="10" t="s">
        <v>22</v>
      </c>
      <c r="N735" s="10"/>
      <c r="O735" s="10"/>
      <c r="P735" s="11"/>
    </row>
    <row r="736" hidden="1">
      <c r="A736" s="13">
        <v>45345.0</v>
      </c>
      <c r="B736" s="23">
        <v>45345.0</v>
      </c>
      <c r="C736" s="10" t="s">
        <v>17</v>
      </c>
      <c r="D736" s="10">
        <v>8.0</v>
      </c>
      <c r="E736" s="16" t="s">
        <v>9</v>
      </c>
      <c r="F736" s="10" t="s">
        <v>403</v>
      </c>
      <c r="G736" s="10" t="s">
        <v>169</v>
      </c>
      <c r="H736" s="12" t="s">
        <v>170</v>
      </c>
      <c r="I736" s="10" t="s">
        <v>21</v>
      </c>
      <c r="J736" s="10"/>
      <c r="K736" s="10" t="s">
        <v>404</v>
      </c>
      <c r="L736" s="10" t="s">
        <v>22</v>
      </c>
      <c r="M736" s="10" t="s">
        <v>22</v>
      </c>
      <c r="N736" s="10"/>
      <c r="O736" s="10"/>
      <c r="P736" s="11"/>
    </row>
    <row r="737" hidden="1">
      <c r="A737" s="13">
        <v>45345.58908107639</v>
      </c>
      <c r="B737" s="23">
        <v>45343.0</v>
      </c>
      <c r="C737" s="10" t="s">
        <v>17</v>
      </c>
      <c r="D737" s="10">
        <v>8.0</v>
      </c>
      <c r="E737" s="19" t="s">
        <v>53</v>
      </c>
      <c r="F737" s="10" t="s">
        <v>335</v>
      </c>
      <c r="G737" s="10" t="s">
        <v>336</v>
      </c>
      <c r="H737" s="12" t="s">
        <v>337</v>
      </c>
      <c r="I737" s="10"/>
      <c r="J737" s="10"/>
      <c r="K737" s="10"/>
      <c r="L737" s="10" t="s">
        <v>22</v>
      </c>
      <c r="M737" s="10" t="s">
        <v>22</v>
      </c>
      <c r="N737" s="10"/>
      <c r="O737" s="10"/>
      <c r="P737" s="11"/>
    </row>
    <row r="738" hidden="1">
      <c r="A738" s="13"/>
      <c r="B738" s="23"/>
      <c r="C738" s="10"/>
      <c r="D738" s="10"/>
      <c r="E738" s="10"/>
      <c r="F738" s="10"/>
      <c r="G738" s="10"/>
      <c r="H738" s="12"/>
      <c r="I738" s="10"/>
      <c r="J738" s="10"/>
      <c r="K738" s="10"/>
      <c r="L738" s="10"/>
      <c r="M738" s="10"/>
      <c r="N738" s="10"/>
      <c r="O738" s="10"/>
      <c r="P738" s="10"/>
    </row>
    <row r="739" hidden="1">
      <c r="A739" s="13"/>
      <c r="B739" s="23"/>
      <c r="C739" s="10"/>
      <c r="D739" s="10"/>
      <c r="E739" s="10"/>
      <c r="F739" s="10"/>
      <c r="G739" s="10"/>
      <c r="H739" s="12"/>
      <c r="I739" s="10"/>
      <c r="J739" s="10"/>
      <c r="K739" s="10"/>
      <c r="L739" s="10"/>
      <c r="M739" s="10"/>
      <c r="N739" s="10"/>
      <c r="O739" s="10"/>
      <c r="P739" s="11"/>
    </row>
    <row r="740" hidden="1">
      <c r="A740" s="13"/>
      <c r="B740" s="23"/>
      <c r="C740" s="10"/>
      <c r="D740" s="10"/>
      <c r="E740" s="10"/>
      <c r="F740" s="10"/>
      <c r="G740" s="10"/>
      <c r="H740" s="12"/>
      <c r="I740" s="10"/>
      <c r="J740" s="10"/>
      <c r="K740" s="10"/>
      <c r="L740" s="10"/>
      <c r="M740" s="10"/>
      <c r="N740" s="10"/>
      <c r="O740" s="10"/>
      <c r="P740" s="10"/>
    </row>
    <row r="741" hidden="1">
      <c r="A741" s="13"/>
      <c r="B741" s="23"/>
      <c r="C741" s="10"/>
      <c r="D741" s="10"/>
      <c r="E741" s="10"/>
      <c r="F741" s="10"/>
      <c r="G741" s="10"/>
      <c r="H741" s="12"/>
      <c r="I741" s="10"/>
      <c r="J741" s="10"/>
      <c r="K741" s="10"/>
      <c r="L741" s="10"/>
      <c r="M741" s="10"/>
      <c r="N741" s="10"/>
      <c r="O741" s="10"/>
      <c r="P741" s="11"/>
    </row>
    <row r="742" hidden="1">
      <c r="A742" s="13"/>
      <c r="B742" s="23"/>
      <c r="C742" s="10"/>
      <c r="D742" s="10"/>
      <c r="E742" s="10"/>
      <c r="F742" s="10"/>
      <c r="G742" s="10"/>
      <c r="H742" s="12"/>
      <c r="I742" s="10"/>
      <c r="J742" s="10"/>
      <c r="K742" s="10"/>
      <c r="L742" s="10"/>
      <c r="M742" s="10"/>
      <c r="N742" s="10"/>
      <c r="O742" s="10"/>
      <c r="P742" s="11"/>
    </row>
    <row r="743" hidden="1">
      <c r="A743" s="13"/>
      <c r="B743" s="23"/>
      <c r="C743" s="10"/>
      <c r="D743" s="10"/>
      <c r="E743" s="10"/>
      <c r="F743" s="10"/>
      <c r="G743" s="10"/>
      <c r="H743" s="12"/>
      <c r="I743" s="10"/>
      <c r="J743" s="10"/>
      <c r="K743" s="10"/>
      <c r="L743" s="10"/>
      <c r="M743" s="10"/>
      <c r="N743" s="10"/>
      <c r="O743" s="10"/>
      <c r="P743" s="10"/>
    </row>
    <row r="744" hidden="1">
      <c r="A744" s="13"/>
      <c r="B744" s="23"/>
      <c r="C744" s="10"/>
      <c r="D744" s="10"/>
      <c r="E744" s="10"/>
      <c r="F744" s="10"/>
      <c r="G744" s="10"/>
      <c r="H744" s="12"/>
      <c r="I744" s="10"/>
      <c r="J744" s="22"/>
      <c r="K744" s="22"/>
      <c r="L744" s="10"/>
      <c r="M744" s="10"/>
      <c r="N744" s="10"/>
      <c r="O744" s="10"/>
      <c r="P744" s="11"/>
    </row>
    <row r="745" hidden="1">
      <c r="A745" s="13"/>
      <c r="B745" s="23"/>
      <c r="C745" s="10"/>
      <c r="D745" s="10"/>
      <c r="E745" s="10"/>
      <c r="F745" s="10"/>
      <c r="G745" s="10"/>
      <c r="H745" s="12"/>
      <c r="I745" s="10"/>
      <c r="J745" s="10"/>
      <c r="K745" s="10"/>
      <c r="L745" s="10"/>
      <c r="M745" s="10"/>
      <c r="N745" s="10"/>
      <c r="O745" s="10"/>
      <c r="P745" s="11"/>
    </row>
    <row r="746" hidden="1">
      <c r="A746" s="13"/>
      <c r="B746" s="23"/>
      <c r="C746" s="10"/>
      <c r="D746" s="10"/>
      <c r="E746" s="10"/>
      <c r="F746" s="10"/>
      <c r="G746" s="10"/>
      <c r="H746" s="12"/>
      <c r="I746" s="10"/>
      <c r="J746" s="10"/>
      <c r="K746" s="10"/>
      <c r="L746" s="10"/>
      <c r="M746" s="10"/>
      <c r="N746" s="10"/>
      <c r="O746" s="10"/>
      <c r="P746" s="11"/>
    </row>
    <row r="747" hidden="1">
      <c r="A747" s="13"/>
      <c r="B747" s="23"/>
      <c r="C747" s="10"/>
      <c r="D747" s="10"/>
      <c r="E747" s="10"/>
      <c r="F747" s="10"/>
      <c r="G747" s="10"/>
      <c r="H747" s="12"/>
      <c r="I747" s="10"/>
      <c r="J747" s="10"/>
      <c r="K747" s="10"/>
      <c r="L747" s="10"/>
      <c r="M747" s="10"/>
      <c r="N747" s="10"/>
      <c r="O747" s="10"/>
      <c r="P747" s="11"/>
    </row>
    <row r="748" hidden="1">
      <c r="A748" s="13"/>
      <c r="B748" s="23"/>
      <c r="C748" s="10"/>
      <c r="D748" s="10"/>
      <c r="E748" s="10"/>
      <c r="F748" s="10"/>
      <c r="G748" s="10"/>
      <c r="H748" s="12"/>
      <c r="I748" s="10"/>
      <c r="J748" s="10"/>
      <c r="K748" s="10"/>
      <c r="L748" s="10"/>
      <c r="M748" s="10"/>
      <c r="N748" s="10"/>
      <c r="O748" s="10"/>
      <c r="P748" s="11"/>
    </row>
    <row r="749" hidden="1">
      <c r="A749" s="13"/>
      <c r="B749" s="23"/>
      <c r="C749" s="10"/>
      <c r="D749" s="10"/>
      <c r="E749" s="10"/>
      <c r="F749" s="10"/>
      <c r="G749" s="10"/>
      <c r="H749" s="12"/>
      <c r="I749" s="10"/>
      <c r="J749" s="10"/>
      <c r="K749" s="10"/>
      <c r="L749" s="10"/>
      <c r="M749" s="10"/>
      <c r="N749" s="10"/>
      <c r="O749" s="10"/>
      <c r="P749" s="10"/>
    </row>
    <row r="750" hidden="1">
      <c r="A750" s="13"/>
      <c r="B750" s="23"/>
      <c r="C750" s="10"/>
      <c r="D750" s="10"/>
      <c r="E750" s="10"/>
      <c r="F750" s="10"/>
      <c r="G750" s="10"/>
      <c r="H750" s="12"/>
      <c r="I750" s="10"/>
      <c r="J750" s="10"/>
      <c r="K750" s="10"/>
      <c r="L750" s="10"/>
      <c r="M750" s="10"/>
      <c r="N750" s="10"/>
      <c r="O750" s="10"/>
      <c r="P750" s="11"/>
    </row>
    <row r="751" hidden="1">
      <c r="A751" s="13">
        <v>45348.0</v>
      </c>
      <c r="B751" s="23">
        <v>45345.0</v>
      </c>
      <c r="C751" s="10" t="s">
        <v>17</v>
      </c>
      <c r="D751" s="10">
        <v>8.0</v>
      </c>
      <c r="E751" s="16" t="s">
        <v>9</v>
      </c>
      <c r="F751" s="10" t="s">
        <v>71</v>
      </c>
      <c r="G751" s="10"/>
      <c r="H751" s="12"/>
      <c r="I751" s="10" t="s">
        <v>60</v>
      </c>
      <c r="J751" s="10"/>
      <c r="K751" s="10" t="s">
        <v>405</v>
      </c>
      <c r="L751" s="10" t="s">
        <v>22</v>
      </c>
      <c r="M751" s="10" t="s">
        <v>22</v>
      </c>
      <c r="N751" s="10"/>
      <c r="O751" s="10"/>
      <c r="P751" s="11"/>
    </row>
    <row r="752" hidden="1">
      <c r="A752" s="13">
        <v>45348.0</v>
      </c>
      <c r="B752" s="23">
        <v>45345.0</v>
      </c>
      <c r="C752" s="10" t="s">
        <v>17</v>
      </c>
      <c r="D752" s="10">
        <v>8.0</v>
      </c>
      <c r="E752" s="16" t="s">
        <v>9</v>
      </c>
      <c r="F752" s="10" t="s">
        <v>406</v>
      </c>
      <c r="G752" s="10" t="s">
        <v>407</v>
      </c>
      <c r="H752" s="12"/>
      <c r="I752" s="10" t="s">
        <v>60</v>
      </c>
      <c r="J752" s="10"/>
      <c r="K752" s="10" t="s">
        <v>408</v>
      </c>
      <c r="L752" s="10" t="s">
        <v>22</v>
      </c>
      <c r="M752" s="10" t="s">
        <v>22</v>
      </c>
      <c r="N752" s="10"/>
      <c r="O752" s="10"/>
      <c r="P752" s="11"/>
    </row>
    <row r="753" hidden="1">
      <c r="A753" s="13">
        <v>45348.0</v>
      </c>
      <c r="B753" s="23">
        <v>45345.0</v>
      </c>
      <c r="C753" s="10" t="s">
        <v>17</v>
      </c>
      <c r="D753" s="10">
        <v>16.0</v>
      </c>
      <c r="E753" s="17" t="s">
        <v>33</v>
      </c>
      <c r="F753" s="10" t="s">
        <v>409</v>
      </c>
      <c r="G753" s="10" t="s">
        <v>410</v>
      </c>
      <c r="H753" s="12"/>
      <c r="I753" s="10" t="s">
        <v>21</v>
      </c>
      <c r="J753" s="10"/>
      <c r="K753" s="22"/>
      <c r="L753" s="10" t="s">
        <v>22</v>
      </c>
      <c r="M753" s="10" t="s">
        <v>22</v>
      </c>
      <c r="N753" s="10"/>
      <c r="O753" s="10"/>
      <c r="P753" s="11"/>
    </row>
    <row r="754" hidden="1">
      <c r="A754" s="13">
        <v>45348.0</v>
      </c>
      <c r="B754" s="23">
        <v>45348.0</v>
      </c>
      <c r="C754" s="10" t="s">
        <v>17</v>
      </c>
      <c r="D754" s="10">
        <v>8.0</v>
      </c>
      <c r="E754" s="16" t="s">
        <v>9</v>
      </c>
      <c r="F754" s="10" t="s">
        <v>411</v>
      </c>
      <c r="G754" s="10" t="s">
        <v>147</v>
      </c>
      <c r="H754" s="12" t="s">
        <v>148</v>
      </c>
      <c r="I754" s="10" t="s">
        <v>52</v>
      </c>
      <c r="J754" s="10"/>
      <c r="K754" s="10"/>
      <c r="L754" s="10" t="s">
        <v>22</v>
      </c>
      <c r="M754" s="10" t="s">
        <v>22</v>
      </c>
      <c r="N754" s="10"/>
      <c r="O754" s="10"/>
      <c r="P754" s="11"/>
    </row>
    <row r="755" hidden="1">
      <c r="A755" s="13">
        <v>45348.0</v>
      </c>
      <c r="B755" s="23">
        <v>45348.0</v>
      </c>
      <c r="C755" s="10" t="s">
        <v>17</v>
      </c>
      <c r="D755" s="10">
        <v>8.0</v>
      </c>
      <c r="E755" s="16" t="s">
        <v>9</v>
      </c>
      <c r="F755" s="10" t="s">
        <v>280</v>
      </c>
      <c r="G755" s="10" t="s">
        <v>201</v>
      </c>
      <c r="H755" s="12"/>
      <c r="I755" s="10" t="s">
        <v>52</v>
      </c>
      <c r="J755" s="10"/>
      <c r="K755" s="10"/>
      <c r="L755" s="10" t="s">
        <v>22</v>
      </c>
      <c r="M755" s="10" t="s">
        <v>22</v>
      </c>
      <c r="N755" s="10"/>
      <c r="O755" s="10"/>
      <c r="P755" s="11"/>
    </row>
    <row r="756" hidden="1">
      <c r="A756" s="13">
        <v>45348.0</v>
      </c>
      <c r="B756" s="23">
        <v>45348.0</v>
      </c>
      <c r="C756" s="10" t="s">
        <v>17</v>
      </c>
      <c r="D756" s="10">
        <v>8.0</v>
      </c>
      <c r="E756" s="16" t="s">
        <v>9</v>
      </c>
      <c r="F756" s="10" t="s">
        <v>412</v>
      </c>
      <c r="G756" s="10" t="s">
        <v>413</v>
      </c>
      <c r="H756" s="12">
        <v>7.488279069E9</v>
      </c>
      <c r="I756" s="10" t="s">
        <v>60</v>
      </c>
      <c r="J756" s="10"/>
      <c r="K756" s="10" t="s">
        <v>414</v>
      </c>
      <c r="L756" s="10" t="s">
        <v>22</v>
      </c>
      <c r="M756" s="10" t="s">
        <v>22</v>
      </c>
      <c r="N756" s="10"/>
      <c r="O756" s="10"/>
      <c r="P756" s="11"/>
    </row>
    <row r="757" hidden="1">
      <c r="A757" s="13">
        <v>45348.0</v>
      </c>
      <c r="B757" s="23">
        <v>45348.0</v>
      </c>
      <c r="C757" s="10" t="s">
        <v>17</v>
      </c>
      <c r="D757" s="10">
        <v>8.0</v>
      </c>
      <c r="E757" s="16" t="s">
        <v>9</v>
      </c>
      <c r="F757" s="10" t="s">
        <v>415</v>
      </c>
      <c r="G757" s="10" t="s">
        <v>114</v>
      </c>
      <c r="H757" s="12" t="s">
        <v>115</v>
      </c>
      <c r="I757" s="10" t="s">
        <v>21</v>
      </c>
      <c r="J757" s="10"/>
      <c r="K757" s="10"/>
      <c r="L757" s="10" t="s">
        <v>22</v>
      </c>
      <c r="M757" s="10" t="s">
        <v>22</v>
      </c>
      <c r="N757" s="10"/>
      <c r="O757" s="10"/>
      <c r="P757" s="11"/>
    </row>
    <row r="758" hidden="1">
      <c r="A758" s="13">
        <v>45348.0</v>
      </c>
      <c r="B758" s="23">
        <v>45348.0</v>
      </c>
      <c r="C758" s="10" t="s">
        <v>17</v>
      </c>
      <c r="D758" s="10">
        <v>8.0</v>
      </c>
      <c r="E758" s="16" t="s">
        <v>9</v>
      </c>
      <c r="F758" s="10" t="s">
        <v>416</v>
      </c>
      <c r="G758" s="10" t="s">
        <v>45</v>
      </c>
      <c r="H758" s="12" t="s">
        <v>46</v>
      </c>
      <c r="I758" s="10" t="s">
        <v>21</v>
      </c>
      <c r="J758" s="10"/>
      <c r="K758" s="10"/>
      <c r="L758" s="10" t="s">
        <v>22</v>
      </c>
      <c r="M758" s="10" t="s">
        <v>22</v>
      </c>
      <c r="N758" s="10"/>
      <c r="O758" s="10"/>
      <c r="P758" s="11"/>
    </row>
    <row r="759" hidden="1">
      <c r="A759" s="13">
        <v>45348.0</v>
      </c>
      <c r="B759" s="23">
        <v>45348.0</v>
      </c>
      <c r="C759" s="10" t="s">
        <v>17</v>
      </c>
      <c r="D759" s="10">
        <v>8.0</v>
      </c>
      <c r="E759" s="16" t="s">
        <v>9</v>
      </c>
      <c r="F759" s="10" t="s">
        <v>417</v>
      </c>
      <c r="G759" s="10" t="s">
        <v>418</v>
      </c>
      <c r="H759" s="12" t="s">
        <v>419</v>
      </c>
      <c r="I759" s="10" t="s">
        <v>60</v>
      </c>
      <c r="J759" s="10"/>
      <c r="K759" s="10" t="s">
        <v>420</v>
      </c>
      <c r="L759" s="10" t="s">
        <v>22</v>
      </c>
      <c r="M759" s="10" t="s">
        <v>22</v>
      </c>
      <c r="N759" s="10" t="s">
        <v>22</v>
      </c>
      <c r="O759" s="10"/>
      <c r="P759" s="11"/>
    </row>
    <row r="760" hidden="1">
      <c r="A760" s="13"/>
      <c r="B760" s="23"/>
      <c r="C760" s="10"/>
      <c r="D760" s="10"/>
      <c r="E760" s="10"/>
      <c r="F760" s="10"/>
      <c r="G760" s="10"/>
      <c r="H760" s="12"/>
      <c r="I760" s="10"/>
      <c r="J760" s="10"/>
      <c r="K760" s="10"/>
      <c r="L760" s="10"/>
      <c r="M760" s="10"/>
      <c r="N760" s="10"/>
      <c r="O760" s="10"/>
      <c r="P760" s="11"/>
    </row>
    <row r="761" hidden="1">
      <c r="A761" s="13"/>
      <c r="B761" s="23"/>
      <c r="C761" s="10"/>
      <c r="D761" s="10"/>
      <c r="E761" s="10"/>
      <c r="F761" s="10"/>
      <c r="G761" s="10"/>
      <c r="H761" s="12"/>
      <c r="I761" s="10"/>
      <c r="J761" s="10"/>
      <c r="K761" s="10"/>
      <c r="L761" s="10"/>
      <c r="M761" s="10"/>
      <c r="N761" s="10"/>
      <c r="O761" s="11"/>
      <c r="P761" s="11"/>
    </row>
    <row r="762" hidden="1">
      <c r="A762" s="13"/>
      <c r="B762" s="23"/>
      <c r="C762" s="10"/>
      <c r="D762" s="10"/>
      <c r="E762" s="10"/>
      <c r="F762" s="10"/>
      <c r="G762" s="10"/>
      <c r="H762" s="12"/>
      <c r="I762" s="10"/>
      <c r="J762" s="10"/>
      <c r="K762" s="10"/>
      <c r="L762" s="10"/>
      <c r="M762" s="10"/>
      <c r="N762" s="10"/>
      <c r="O762" s="10"/>
      <c r="P762" s="11"/>
    </row>
    <row r="763" hidden="1">
      <c r="A763" s="13"/>
      <c r="B763" s="23"/>
      <c r="C763" s="10"/>
      <c r="D763" s="10"/>
      <c r="E763" s="10"/>
      <c r="F763" s="10"/>
      <c r="G763" s="10"/>
      <c r="H763" s="12"/>
      <c r="I763" s="10"/>
      <c r="J763" s="10"/>
      <c r="K763" s="10"/>
      <c r="L763" s="10"/>
      <c r="M763" s="10"/>
      <c r="N763" s="10"/>
      <c r="O763" s="10"/>
      <c r="P763" s="11"/>
    </row>
    <row r="764" hidden="1">
      <c r="A764" s="13"/>
      <c r="B764" s="23"/>
      <c r="C764" s="10"/>
      <c r="D764" s="10"/>
      <c r="E764" s="10"/>
      <c r="F764" s="10"/>
      <c r="G764" s="10"/>
      <c r="H764" s="12"/>
      <c r="I764" s="10"/>
      <c r="J764" s="10"/>
      <c r="K764" s="10"/>
      <c r="L764" s="10"/>
      <c r="M764" s="10"/>
      <c r="N764" s="10"/>
      <c r="O764" s="10"/>
      <c r="P764" s="11"/>
    </row>
    <row r="765" hidden="1">
      <c r="A765" s="13"/>
      <c r="B765" s="23"/>
      <c r="C765" s="10"/>
      <c r="D765" s="10"/>
      <c r="E765" s="10"/>
      <c r="F765" s="10"/>
      <c r="G765" s="10"/>
      <c r="H765" s="12"/>
      <c r="I765" s="10"/>
      <c r="J765" s="10"/>
      <c r="K765" s="10"/>
      <c r="L765" s="10"/>
      <c r="M765" s="10"/>
      <c r="N765" s="10"/>
      <c r="O765" s="10"/>
      <c r="P765" s="11"/>
    </row>
    <row r="766" hidden="1">
      <c r="A766" s="13"/>
      <c r="B766" s="23"/>
      <c r="C766" s="10"/>
      <c r="D766" s="10"/>
      <c r="E766" s="10"/>
      <c r="F766" s="10"/>
      <c r="G766" s="10"/>
      <c r="H766" s="12"/>
      <c r="I766" s="10"/>
      <c r="J766" s="10"/>
      <c r="K766" s="10"/>
      <c r="L766" s="10"/>
      <c r="M766" s="10"/>
      <c r="N766" s="10"/>
      <c r="O766" s="10"/>
      <c r="P766" s="11"/>
    </row>
    <row r="767" hidden="1">
      <c r="A767" s="13"/>
      <c r="B767" s="23"/>
      <c r="C767" s="10"/>
      <c r="D767" s="10"/>
      <c r="E767" s="10"/>
      <c r="F767" s="10"/>
      <c r="G767" s="10"/>
      <c r="H767" s="12"/>
      <c r="I767" s="10"/>
      <c r="J767" s="10"/>
      <c r="K767" s="10"/>
      <c r="L767" s="10"/>
      <c r="M767" s="10"/>
      <c r="N767" s="10"/>
      <c r="O767" s="10"/>
      <c r="P767" s="11"/>
    </row>
    <row r="768" hidden="1">
      <c r="A768" s="13"/>
      <c r="B768" s="23"/>
      <c r="C768" s="10"/>
      <c r="D768" s="10"/>
      <c r="E768" s="10"/>
      <c r="F768" s="10"/>
      <c r="G768" s="10"/>
      <c r="H768" s="12"/>
      <c r="I768" s="10"/>
      <c r="J768" s="10"/>
      <c r="K768" s="10"/>
      <c r="L768" s="10"/>
      <c r="M768" s="10"/>
      <c r="N768" s="10"/>
      <c r="O768" s="10"/>
      <c r="P768" s="11"/>
    </row>
    <row r="769" hidden="1">
      <c r="A769" s="13"/>
      <c r="B769" s="23"/>
      <c r="C769" s="10"/>
      <c r="D769" s="10"/>
      <c r="E769" s="10"/>
      <c r="F769" s="10"/>
      <c r="G769" s="10"/>
      <c r="H769" s="12"/>
      <c r="I769" s="10"/>
      <c r="J769" s="10"/>
      <c r="K769" s="10"/>
      <c r="L769" s="10"/>
      <c r="M769" s="10"/>
      <c r="N769" s="10"/>
      <c r="O769" s="10"/>
      <c r="P769" s="11"/>
    </row>
    <row r="770" hidden="1">
      <c r="A770" s="13"/>
      <c r="B770" s="23"/>
      <c r="C770" s="10"/>
      <c r="D770" s="10"/>
      <c r="E770" s="10"/>
      <c r="F770" s="10"/>
      <c r="G770" s="10"/>
      <c r="H770" s="12"/>
      <c r="I770" s="10"/>
      <c r="J770" s="10"/>
      <c r="K770" s="10"/>
      <c r="L770" s="10"/>
      <c r="M770" s="10"/>
      <c r="N770" s="10"/>
      <c r="O770" s="10"/>
      <c r="P770" s="11"/>
    </row>
    <row r="771" hidden="1">
      <c r="A771" s="13"/>
      <c r="B771" s="23"/>
      <c r="C771" s="10"/>
      <c r="D771" s="15"/>
      <c r="E771" s="10"/>
      <c r="F771" s="10"/>
      <c r="G771" s="10"/>
      <c r="H771" s="12"/>
      <c r="I771" s="10"/>
      <c r="J771" s="10"/>
      <c r="K771" s="10"/>
      <c r="L771" s="10"/>
      <c r="M771" s="10"/>
      <c r="N771" s="10"/>
      <c r="O771" s="10"/>
      <c r="P771" s="11"/>
    </row>
    <row r="772" hidden="1">
      <c r="A772" s="13"/>
      <c r="B772" s="23"/>
      <c r="C772" s="10"/>
      <c r="D772" s="10"/>
      <c r="E772" s="10"/>
      <c r="F772" s="10"/>
      <c r="G772" s="10"/>
      <c r="H772" s="12"/>
      <c r="I772" s="10"/>
      <c r="J772" s="22"/>
      <c r="K772" s="10"/>
      <c r="L772" s="10"/>
      <c r="M772" s="10"/>
      <c r="N772" s="10"/>
      <c r="O772" s="10"/>
      <c r="P772" s="11"/>
    </row>
    <row r="773" hidden="1">
      <c r="A773" s="13"/>
      <c r="B773" s="23"/>
      <c r="C773" s="10"/>
      <c r="D773" s="10"/>
      <c r="E773" s="10"/>
      <c r="F773" s="10"/>
      <c r="G773" s="10"/>
      <c r="H773" s="12"/>
      <c r="I773" s="10"/>
      <c r="J773" s="10"/>
      <c r="K773" s="10"/>
      <c r="L773" s="10"/>
      <c r="M773" s="10"/>
      <c r="N773" s="10"/>
      <c r="O773" s="10"/>
      <c r="P773" s="11"/>
    </row>
    <row r="774" hidden="1">
      <c r="A774" s="13"/>
      <c r="B774" s="23"/>
      <c r="C774" s="10"/>
      <c r="D774" s="10"/>
      <c r="E774" s="10"/>
      <c r="F774" s="10"/>
      <c r="G774" s="10"/>
      <c r="H774" s="12"/>
      <c r="I774" s="10"/>
      <c r="J774" s="10"/>
      <c r="K774" s="10"/>
      <c r="L774" s="10"/>
      <c r="M774" s="10"/>
      <c r="N774" s="10"/>
      <c r="O774" s="10"/>
      <c r="P774" s="11"/>
    </row>
    <row r="775" hidden="1">
      <c r="A775" s="13"/>
      <c r="B775" s="23"/>
      <c r="C775" s="10"/>
      <c r="D775" s="10"/>
      <c r="E775" s="10"/>
      <c r="F775" s="10"/>
      <c r="G775" s="10"/>
      <c r="H775" s="12"/>
      <c r="I775" s="10"/>
      <c r="J775" s="10"/>
      <c r="K775" s="10"/>
      <c r="L775" s="10"/>
      <c r="M775" s="10"/>
      <c r="N775" s="10"/>
      <c r="O775" s="10"/>
      <c r="P775" s="11"/>
    </row>
    <row r="776" hidden="1">
      <c r="A776" s="13"/>
      <c r="B776" s="23"/>
      <c r="C776" s="10"/>
      <c r="D776" s="10"/>
      <c r="E776" s="10"/>
      <c r="F776" s="10"/>
      <c r="G776" s="10"/>
      <c r="H776" s="12"/>
      <c r="I776" s="10"/>
      <c r="J776" s="10"/>
      <c r="K776" s="10"/>
      <c r="L776" s="10"/>
      <c r="M776" s="10"/>
      <c r="N776" s="10"/>
      <c r="O776" s="10"/>
      <c r="P776" s="11"/>
    </row>
    <row r="777" hidden="1">
      <c r="A777" s="13"/>
      <c r="B777" s="23"/>
      <c r="C777" s="10"/>
      <c r="D777" s="10"/>
      <c r="E777" s="10"/>
      <c r="F777" s="10"/>
      <c r="G777" s="10"/>
      <c r="H777" s="12"/>
      <c r="I777" s="10"/>
      <c r="J777" s="10"/>
      <c r="K777" s="10"/>
      <c r="L777" s="10"/>
      <c r="M777" s="10"/>
      <c r="N777" s="10"/>
      <c r="O777" s="10"/>
      <c r="P777" s="11"/>
    </row>
    <row r="778" hidden="1">
      <c r="A778" s="13"/>
      <c r="B778" s="23"/>
      <c r="C778" s="10"/>
      <c r="D778" s="10"/>
      <c r="E778" s="10"/>
      <c r="F778" s="10"/>
      <c r="G778" s="10"/>
      <c r="H778" s="12"/>
      <c r="I778" s="10"/>
      <c r="J778" s="10"/>
      <c r="K778" s="10"/>
      <c r="L778" s="10"/>
      <c r="M778" s="10"/>
      <c r="N778" s="10"/>
      <c r="O778" s="10"/>
      <c r="P778" s="11"/>
    </row>
    <row r="779" hidden="1">
      <c r="A779" s="13"/>
      <c r="B779" s="23"/>
      <c r="C779" s="10"/>
      <c r="D779" s="10"/>
      <c r="E779" s="10"/>
      <c r="F779" s="10"/>
      <c r="G779" s="10"/>
      <c r="H779" s="12"/>
      <c r="I779" s="10"/>
      <c r="J779" s="10"/>
      <c r="K779" s="10"/>
      <c r="L779" s="10"/>
      <c r="M779" s="10"/>
      <c r="N779" s="10"/>
      <c r="O779" s="10"/>
      <c r="P779" s="11"/>
    </row>
    <row r="780" hidden="1">
      <c r="A780" s="13"/>
      <c r="B780" s="23"/>
      <c r="C780" s="10"/>
      <c r="D780" s="10"/>
      <c r="E780" s="10"/>
      <c r="F780" s="10"/>
      <c r="G780" s="10"/>
      <c r="H780" s="12"/>
      <c r="I780" s="10"/>
      <c r="J780" s="10"/>
      <c r="K780" s="10"/>
      <c r="L780" s="10"/>
      <c r="M780" s="10"/>
      <c r="N780" s="10"/>
      <c r="O780" s="10"/>
      <c r="P780" s="11"/>
    </row>
    <row r="781" hidden="1">
      <c r="A781" s="13">
        <v>45349.0</v>
      </c>
      <c r="B781" s="23">
        <v>45349.0</v>
      </c>
      <c r="C781" s="10" t="s">
        <v>17</v>
      </c>
      <c r="D781" s="10">
        <v>8.0</v>
      </c>
      <c r="E781" s="17" t="s">
        <v>33</v>
      </c>
      <c r="F781" s="10" t="s">
        <v>421</v>
      </c>
      <c r="G781" s="10" t="s">
        <v>422</v>
      </c>
      <c r="H781" s="12" t="s">
        <v>423</v>
      </c>
      <c r="I781" s="10" t="s">
        <v>21</v>
      </c>
      <c r="J781" s="10"/>
      <c r="K781" s="10"/>
      <c r="L781" s="10" t="s">
        <v>22</v>
      </c>
      <c r="M781" s="10" t="s">
        <v>22</v>
      </c>
      <c r="N781" s="10" t="s">
        <v>22</v>
      </c>
      <c r="O781" s="10"/>
      <c r="P781" s="11"/>
    </row>
    <row r="782" hidden="1">
      <c r="A782" s="27">
        <v>45349.0</v>
      </c>
      <c r="B782" s="23">
        <v>45345.0</v>
      </c>
      <c r="C782" s="10" t="s">
        <v>17</v>
      </c>
      <c r="D782" s="10">
        <v>6.0</v>
      </c>
      <c r="E782" s="16" t="s">
        <v>9</v>
      </c>
      <c r="F782" s="10" t="s">
        <v>424</v>
      </c>
      <c r="G782" s="10" t="s">
        <v>425</v>
      </c>
      <c r="H782" s="12" t="s">
        <v>426</v>
      </c>
      <c r="I782" s="10" t="s">
        <v>52</v>
      </c>
      <c r="J782" s="11"/>
      <c r="K782" s="10" t="s">
        <v>427</v>
      </c>
      <c r="L782" s="10" t="s">
        <v>22</v>
      </c>
      <c r="M782" s="10" t="s">
        <v>22</v>
      </c>
      <c r="N782" s="10" t="s">
        <v>22</v>
      </c>
      <c r="O782" s="10"/>
      <c r="P782" s="11"/>
    </row>
    <row r="783" hidden="1">
      <c r="A783" s="27">
        <v>45349.0</v>
      </c>
      <c r="B783" s="23">
        <v>45348.0</v>
      </c>
      <c r="C783" s="10" t="s">
        <v>17</v>
      </c>
      <c r="D783" s="15">
        <v>8.0</v>
      </c>
      <c r="E783" s="19" t="s">
        <v>89</v>
      </c>
      <c r="F783" s="10" t="s">
        <v>428</v>
      </c>
      <c r="G783" s="10" t="s">
        <v>101</v>
      </c>
      <c r="H783" s="12" t="s">
        <v>102</v>
      </c>
      <c r="I783" s="10" t="s">
        <v>21</v>
      </c>
      <c r="J783" s="10"/>
      <c r="K783" s="10"/>
      <c r="L783" s="10" t="s">
        <v>22</v>
      </c>
      <c r="M783" s="10" t="s">
        <v>22</v>
      </c>
      <c r="N783" s="10" t="s">
        <v>22</v>
      </c>
      <c r="O783" s="10"/>
      <c r="P783" s="11"/>
    </row>
    <row r="784" hidden="1">
      <c r="A784" s="27">
        <v>45349.0</v>
      </c>
      <c r="B784" s="23">
        <v>45348.0</v>
      </c>
      <c r="C784" s="10" t="s">
        <v>17</v>
      </c>
      <c r="D784" s="10">
        <v>14.0</v>
      </c>
      <c r="E784" s="19" t="s">
        <v>429</v>
      </c>
      <c r="F784" s="10" t="s">
        <v>430</v>
      </c>
      <c r="G784" s="10" t="s">
        <v>97</v>
      </c>
      <c r="H784" s="12" t="s">
        <v>98</v>
      </c>
      <c r="I784" s="10" t="s">
        <v>21</v>
      </c>
      <c r="J784" s="10"/>
      <c r="K784" s="10" t="s">
        <v>431</v>
      </c>
      <c r="L784" s="10" t="s">
        <v>22</v>
      </c>
      <c r="M784" s="10" t="s">
        <v>22</v>
      </c>
      <c r="N784" s="10" t="s">
        <v>22</v>
      </c>
      <c r="O784" s="10"/>
      <c r="P784" s="11"/>
    </row>
    <row r="785" hidden="1">
      <c r="A785" s="27">
        <v>45349.0</v>
      </c>
      <c r="B785" s="23">
        <v>45348.0</v>
      </c>
      <c r="C785" s="10" t="s">
        <v>17</v>
      </c>
      <c r="D785" s="10">
        <v>8.0</v>
      </c>
      <c r="E785" s="17" t="s">
        <v>33</v>
      </c>
      <c r="F785" s="10" t="s">
        <v>317</v>
      </c>
      <c r="G785" s="10" t="s">
        <v>318</v>
      </c>
      <c r="H785" s="12" t="s">
        <v>319</v>
      </c>
      <c r="I785" s="10" t="s">
        <v>21</v>
      </c>
      <c r="J785" s="10"/>
      <c r="K785" s="10"/>
      <c r="L785" s="10" t="s">
        <v>22</v>
      </c>
      <c r="M785" s="10" t="s">
        <v>22</v>
      </c>
      <c r="N785" s="10" t="s">
        <v>22</v>
      </c>
      <c r="O785" s="10"/>
      <c r="P785" s="11"/>
    </row>
    <row r="786" hidden="1">
      <c r="A786" s="27">
        <v>45349.0</v>
      </c>
      <c r="B786" s="23">
        <v>45348.0</v>
      </c>
      <c r="C786" s="10" t="s">
        <v>17</v>
      </c>
      <c r="D786" s="10">
        <v>12.0</v>
      </c>
      <c r="E786" s="17" t="s">
        <v>33</v>
      </c>
      <c r="F786" s="10" t="s">
        <v>399</v>
      </c>
      <c r="G786" s="10" t="s">
        <v>118</v>
      </c>
      <c r="H786" s="12" t="s">
        <v>119</v>
      </c>
      <c r="I786" s="10" t="s">
        <v>21</v>
      </c>
      <c r="J786" s="10"/>
      <c r="K786" s="10" t="s">
        <v>432</v>
      </c>
      <c r="L786" s="10" t="s">
        <v>22</v>
      </c>
      <c r="M786" s="10" t="s">
        <v>22</v>
      </c>
      <c r="N786" s="10" t="s">
        <v>22</v>
      </c>
      <c r="O786" s="11"/>
      <c r="P786" s="11"/>
    </row>
    <row r="787" hidden="1">
      <c r="A787" s="27">
        <v>45349.0</v>
      </c>
      <c r="B787" s="23">
        <v>45348.0</v>
      </c>
      <c r="C787" s="10" t="s">
        <v>17</v>
      </c>
      <c r="D787" s="10">
        <v>16.0</v>
      </c>
      <c r="E787" s="17" t="s">
        <v>33</v>
      </c>
      <c r="F787" s="10" t="s">
        <v>433</v>
      </c>
      <c r="G787" s="10" t="s">
        <v>434</v>
      </c>
      <c r="H787" s="12" t="s">
        <v>435</v>
      </c>
      <c r="I787" s="10" t="s">
        <v>52</v>
      </c>
      <c r="J787" s="10"/>
      <c r="K787" s="10"/>
      <c r="L787" s="10" t="s">
        <v>22</v>
      </c>
      <c r="M787" s="10" t="s">
        <v>22</v>
      </c>
      <c r="N787" s="10" t="s">
        <v>22</v>
      </c>
      <c r="O787" s="10"/>
      <c r="P787" s="11"/>
    </row>
    <row r="788" hidden="1">
      <c r="A788" s="27">
        <v>45349.0</v>
      </c>
      <c r="B788" s="23">
        <v>45348.0</v>
      </c>
      <c r="C788" s="10" t="s">
        <v>17</v>
      </c>
      <c r="D788" s="10">
        <v>8.0</v>
      </c>
      <c r="E788" s="17" t="s">
        <v>33</v>
      </c>
      <c r="F788" s="10" t="s">
        <v>344</v>
      </c>
      <c r="G788" s="10" t="s">
        <v>314</v>
      </c>
      <c r="H788" s="12" t="s">
        <v>315</v>
      </c>
      <c r="I788" s="10" t="s">
        <v>21</v>
      </c>
      <c r="J788" s="10"/>
      <c r="K788" s="10"/>
      <c r="L788" s="10" t="s">
        <v>22</v>
      </c>
      <c r="M788" s="10" t="s">
        <v>22</v>
      </c>
      <c r="N788" s="10" t="s">
        <v>22</v>
      </c>
      <c r="O788" s="10"/>
      <c r="P788" s="11"/>
    </row>
    <row r="789" hidden="1">
      <c r="A789" s="27">
        <v>45349.0</v>
      </c>
      <c r="B789" s="23">
        <v>45348.0</v>
      </c>
      <c r="C789" s="10" t="s">
        <v>17</v>
      </c>
      <c r="D789" s="10">
        <v>8.0</v>
      </c>
      <c r="E789" s="16" t="s">
        <v>9</v>
      </c>
      <c r="F789" s="10" t="s">
        <v>436</v>
      </c>
      <c r="G789" s="10" t="s">
        <v>30</v>
      </c>
      <c r="H789" s="12" t="s">
        <v>31</v>
      </c>
      <c r="I789" s="10" t="s">
        <v>21</v>
      </c>
      <c r="J789" s="10"/>
      <c r="K789" s="10"/>
      <c r="L789" s="10" t="s">
        <v>22</v>
      </c>
      <c r="M789" s="10" t="s">
        <v>22</v>
      </c>
      <c r="N789" s="10" t="s">
        <v>22</v>
      </c>
      <c r="O789" s="10"/>
      <c r="P789" s="11"/>
    </row>
    <row r="790" hidden="1">
      <c r="A790" s="27">
        <v>45349.0</v>
      </c>
      <c r="B790" s="23">
        <v>45348.0</v>
      </c>
      <c r="C790" s="10" t="s">
        <v>17</v>
      </c>
      <c r="D790" s="10">
        <v>8.0</v>
      </c>
      <c r="E790" s="17" t="s">
        <v>33</v>
      </c>
      <c r="F790" s="10" t="s">
        <v>234</v>
      </c>
      <c r="G790" s="10" t="s">
        <v>235</v>
      </c>
      <c r="H790" s="12" t="s">
        <v>236</v>
      </c>
      <c r="I790" s="10" t="s">
        <v>21</v>
      </c>
      <c r="J790" s="10"/>
      <c r="K790" s="10"/>
      <c r="L790" s="10" t="s">
        <v>22</v>
      </c>
      <c r="M790" s="10" t="s">
        <v>22</v>
      </c>
      <c r="N790" s="10" t="s">
        <v>22</v>
      </c>
      <c r="O790" s="10"/>
      <c r="P790" s="11"/>
    </row>
    <row r="791" hidden="1">
      <c r="A791" s="28">
        <v>45349.0</v>
      </c>
      <c r="B791" s="23">
        <v>45348.0</v>
      </c>
      <c r="C791" s="10" t="s">
        <v>17</v>
      </c>
      <c r="D791" s="10" t="s">
        <v>177</v>
      </c>
      <c r="E791" s="17" t="s">
        <v>33</v>
      </c>
      <c r="F791" s="10" t="s">
        <v>416</v>
      </c>
      <c r="G791" s="10" t="s">
        <v>45</v>
      </c>
      <c r="H791" s="12" t="s">
        <v>46</v>
      </c>
      <c r="I791" s="10" t="s">
        <v>21</v>
      </c>
      <c r="J791" s="10"/>
      <c r="K791" s="10" t="s">
        <v>437</v>
      </c>
      <c r="L791" s="10" t="s">
        <v>22</v>
      </c>
      <c r="M791" s="10" t="s">
        <v>22</v>
      </c>
      <c r="N791" s="10" t="s">
        <v>22</v>
      </c>
      <c r="O791" s="10"/>
      <c r="P791" s="11"/>
    </row>
    <row r="792" hidden="1">
      <c r="A792" s="27">
        <v>45349.0</v>
      </c>
      <c r="B792" s="23">
        <v>45348.0</v>
      </c>
      <c r="C792" s="10" t="s">
        <v>17</v>
      </c>
      <c r="D792" s="10">
        <v>8.0</v>
      </c>
      <c r="E792" s="17" t="s">
        <v>33</v>
      </c>
      <c r="F792" s="10" t="s">
        <v>417</v>
      </c>
      <c r="G792" s="10" t="s">
        <v>438</v>
      </c>
      <c r="H792" s="12"/>
      <c r="I792" s="10" t="s">
        <v>60</v>
      </c>
      <c r="J792" s="10" t="s">
        <v>439</v>
      </c>
      <c r="K792" s="10" t="s">
        <v>440</v>
      </c>
      <c r="L792" s="10" t="s">
        <v>22</v>
      </c>
      <c r="M792" s="10" t="s">
        <v>22</v>
      </c>
      <c r="N792" s="10" t="s">
        <v>22</v>
      </c>
      <c r="O792" s="10"/>
      <c r="P792" s="11"/>
    </row>
    <row r="793" hidden="1">
      <c r="A793" s="13">
        <v>45349.0</v>
      </c>
      <c r="B793" s="23">
        <v>45349.0</v>
      </c>
      <c r="C793" s="10" t="s">
        <v>17</v>
      </c>
      <c r="D793" s="10">
        <v>8.0</v>
      </c>
      <c r="E793" s="16" t="s">
        <v>9</v>
      </c>
      <c r="F793" s="10" t="s">
        <v>441</v>
      </c>
      <c r="G793" s="10" t="s">
        <v>213</v>
      </c>
      <c r="H793" s="12" t="s">
        <v>214</v>
      </c>
      <c r="I793" s="10" t="s">
        <v>21</v>
      </c>
      <c r="J793" s="10"/>
      <c r="K793" s="10"/>
      <c r="L793" s="10" t="s">
        <v>22</v>
      </c>
      <c r="M793" s="10" t="s">
        <v>22</v>
      </c>
      <c r="N793" s="10" t="s">
        <v>22</v>
      </c>
      <c r="O793" s="10"/>
      <c r="P793" s="11"/>
    </row>
    <row r="794" hidden="1">
      <c r="A794" s="13">
        <v>45349.0</v>
      </c>
      <c r="B794" s="23">
        <v>45349.0</v>
      </c>
      <c r="C794" s="10" t="s">
        <v>17</v>
      </c>
      <c r="D794" s="10">
        <v>14.0</v>
      </c>
      <c r="E794" s="17" t="s">
        <v>33</v>
      </c>
      <c r="F794" s="10" t="s">
        <v>442</v>
      </c>
      <c r="G794" s="10" t="s">
        <v>443</v>
      </c>
      <c r="H794" s="12"/>
      <c r="I794" s="10" t="s">
        <v>21</v>
      </c>
      <c r="J794" s="10"/>
      <c r="K794" s="22"/>
      <c r="L794" s="10" t="s">
        <v>22</v>
      </c>
      <c r="M794" s="10" t="s">
        <v>22</v>
      </c>
      <c r="N794" s="10" t="s">
        <v>22</v>
      </c>
      <c r="O794" s="10"/>
      <c r="P794" s="11"/>
    </row>
    <row r="795" hidden="1">
      <c r="A795" s="13">
        <v>45349.0</v>
      </c>
      <c r="B795" s="23">
        <v>45349.0</v>
      </c>
      <c r="C795" s="10" t="s">
        <v>17</v>
      </c>
      <c r="D795" s="10">
        <v>8.0</v>
      </c>
      <c r="E795" s="16" t="s">
        <v>9</v>
      </c>
      <c r="F795" s="10" t="s">
        <v>168</v>
      </c>
      <c r="G795" s="10" t="s">
        <v>169</v>
      </c>
      <c r="H795" s="12" t="s">
        <v>170</v>
      </c>
      <c r="I795" s="10" t="s">
        <v>21</v>
      </c>
      <c r="J795" s="10"/>
      <c r="K795" s="10"/>
      <c r="L795" s="10" t="s">
        <v>22</v>
      </c>
      <c r="M795" s="10" t="s">
        <v>22</v>
      </c>
      <c r="N795" s="10" t="s">
        <v>22</v>
      </c>
      <c r="O795" s="10"/>
      <c r="P795" s="11"/>
    </row>
    <row r="796" hidden="1">
      <c r="A796" s="13">
        <v>45349.0</v>
      </c>
      <c r="B796" s="23">
        <v>45349.0</v>
      </c>
      <c r="C796" s="10" t="s">
        <v>17</v>
      </c>
      <c r="D796" s="10">
        <v>6.0</v>
      </c>
      <c r="E796" s="16" t="s">
        <v>9</v>
      </c>
      <c r="F796" s="10" t="s">
        <v>444</v>
      </c>
      <c r="G796" s="10" t="s">
        <v>254</v>
      </c>
      <c r="H796" s="12" t="s">
        <v>255</v>
      </c>
      <c r="I796" s="10" t="s">
        <v>52</v>
      </c>
      <c r="J796" s="10"/>
      <c r="K796" s="10"/>
      <c r="L796" s="10" t="s">
        <v>22</v>
      </c>
      <c r="M796" s="10" t="s">
        <v>22</v>
      </c>
      <c r="N796" s="10" t="s">
        <v>22</v>
      </c>
      <c r="O796" s="10"/>
      <c r="P796" s="11"/>
    </row>
    <row r="797" hidden="1">
      <c r="A797" s="13"/>
      <c r="B797" s="23"/>
      <c r="C797" s="10"/>
      <c r="D797" s="10"/>
      <c r="E797" s="10"/>
      <c r="F797" s="10"/>
      <c r="G797" s="10"/>
      <c r="H797" s="12"/>
      <c r="I797" s="10"/>
      <c r="J797" s="10"/>
      <c r="K797" s="10"/>
      <c r="L797" s="10"/>
      <c r="M797" s="10"/>
      <c r="N797" s="10"/>
      <c r="O797" s="10"/>
      <c r="P797" s="11"/>
    </row>
    <row r="798" hidden="1">
      <c r="A798" s="13"/>
      <c r="B798" s="23"/>
      <c r="C798" s="10"/>
      <c r="D798" s="10"/>
      <c r="E798" s="10"/>
      <c r="F798" s="10"/>
      <c r="G798" s="10"/>
      <c r="H798" s="12"/>
      <c r="I798" s="10"/>
      <c r="J798" s="10"/>
      <c r="K798" s="10"/>
      <c r="L798" s="10"/>
      <c r="M798" s="10"/>
      <c r="N798" s="10"/>
      <c r="O798" s="10"/>
      <c r="P798" s="11"/>
    </row>
    <row r="799" hidden="1">
      <c r="A799" s="13"/>
      <c r="B799" s="23"/>
      <c r="C799" s="10"/>
      <c r="D799" s="10"/>
      <c r="E799" s="10"/>
      <c r="F799" s="10"/>
      <c r="G799" s="10"/>
      <c r="H799" s="12"/>
      <c r="I799" s="10"/>
      <c r="J799" s="10"/>
      <c r="K799" s="10"/>
      <c r="L799" s="10"/>
      <c r="M799" s="10"/>
      <c r="N799" s="10"/>
      <c r="O799" s="10"/>
      <c r="P799" s="11"/>
    </row>
    <row r="800" hidden="1">
      <c r="A800" s="13"/>
      <c r="B800" s="23"/>
      <c r="C800" s="10"/>
      <c r="D800" s="10"/>
      <c r="E800" s="10"/>
      <c r="F800" s="10"/>
      <c r="G800" s="10"/>
      <c r="H800" s="12"/>
      <c r="I800" s="10"/>
      <c r="J800" s="22"/>
      <c r="K800" s="10"/>
      <c r="L800" s="10"/>
      <c r="M800" s="10"/>
      <c r="N800" s="10"/>
      <c r="O800" s="10"/>
      <c r="P800" s="11"/>
    </row>
    <row r="801" hidden="1">
      <c r="A801" s="13"/>
      <c r="B801" s="23"/>
      <c r="C801" s="10"/>
      <c r="D801" s="10"/>
      <c r="E801" s="10"/>
      <c r="F801" s="10"/>
      <c r="G801" s="10"/>
      <c r="H801" s="12"/>
      <c r="I801" s="10"/>
      <c r="J801" s="10"/>
      <c r="K801" s="10"/>
      <c r="L801" s="10"/>
      <c r="M801" s="10"/>
      <c r="N801" s="10"/>
      <c r="O801" s="10"/>
      <c r="P801" s="11"/>
    </row>
    <row r="802" hidden="1">
      <c r="A802" s="13"/>
      <c r="B802" s="23"/>
      <c r="C802" s="10"/>
      <c r="D802" s="10"/>
      <c r="E802" s="10"/>
      <c r="F802" s="10"/>
      <c r="G802" s="10"/>
      <c r="H802" s="12"/>
      <c r="I802" s="10"/>
      <c r="J802" s="10"/>
      <c r="K802" s="10"/>
      <c r="L802" s="10"/>
      <c r="M802" s="10"/>
      <c r="N802" s="10"/>
      <c r="O802" s="10"/>
      <c r="P802" s="11"/>
    </row>
    <row r="803" hidden="1">
      <c r="A803" s="13"/>
      <c r="B803" s="23"/>
      <c r="C803" s="10"/>
      <c r="D803" s="10"/>
      <c r="E803" s="10"/>
      <c r="F803" s="10"/>
      <c r="G803" s="10"/>
      <c r="H803" s="12"/>
      <c r="I803" s="10"/>
      <c r="J803" s="10"/>
      <c r="K803" s="10"/>
      <c r="L803" s="10"/>
      <c r="M803" s="10"/>
      <c r="N803" s="10"/>
      <c r="O803" s="10"/>
      <c r="P803" s="11"/>
    </row>
    <row r="804" hidden="1">
      <c r="A804" s="13"/>
      <c r="B804" s="23"/>
      <c r="C804" s="10"/>
      <c r="D804" s="10"/>
      <c r="E804" s="10"/>
      <c r="F804" s="10"/>
      <c r="G804" s="10"/>
      <c r="H804" s="12"/>
      <c r="I804" s="10"/>
      <c r="J804" s="10"/>
      <c r="K804" s="10"/>
      <c r="L804" s="10"/>
      <c r="M804" s="10"/>
      <c r="N804" s="10"/>
      <c r="O804" s="10"/>
      <c r="P804" s="11"/>
    </row>
    <row r="805" hidden="1">
      <c r="A805" s="13"/>
      <c r="B805" s="23"/>
      <c r="C805" s="10"/>
      <c r="D805" s="10"/>
      <c r="E805" s="10"/>
      <c r="F805" s="10"/>
      <c r="G805" s="10"/>
      <c r="H805" s="12"/>
      <c r="I805" s="10"/>
      <c r="J805" s="10"/>
      <c r="K805" s="10"/>
      <c r="L805" s="10"/>
      <c r="M805" s="10"/>
      <c r="N805" s="10"/>
      <c r="O805" s="10"/>
      <c r="P805" s="11"/>
    </row>
    <row r="806" hidden="1">
      <c r="A806" s="13"/>
      <c r="B806" s="23"/>
      <c r="C806" s="10"/>
      <c r="D806" s="10"/>
      <c r="E806" s="10"/>
      <c r="F806" s="10"/>
      <c r="G806" s="10"/>
      <c r="H806" s="12"/>
      <c r="I806" s="10"/>
      <c r="J806" s="10"/>
      <c r="K806" s="10"/>
      <c r="L806" s="10"/>
      <c r="M806" s="10"/>
      <c r="N806" s="10"/>
      <c r="O806" s="10"/>
      <c r="P806" s="11"/>
    </row>
    <row r="807" hidden="1">
      <c r="A807" s="13"/>
      <c r="B807" s="23"/>
      <c r="C807" s="10"/>
      <c r="D807" s="10"/>
      <c r="E807" s="10"/>
      <c r="F807" s="10"/>
      <c r="G807" s="10"/>
      <c r="H807" s="12"/>
      <c r="I807" s="10"/>
      <c r="J807" s="10"/>
      <c r="K807" s="10"/>
      <c r="L807" s="10"/>
      <c r="M807" s="10"/>
      <c r="N807" s="10"/>
      <c r="O807" s="10"/>
      <c r="P807" s="11"/>
    </row>
    <row r="808" hidden="1">
      <c r="A808" s="13"/>
      <c r="B808" s="23"/>
      <c r="C808" s="10"/>
      <c r="D808" s="10"/>
      <c r="E808" s="10"/>
      <c r="F808" s="10"/>
      <c r="G808" s="10"/>
      <c r="H808" s="12"/>
      <c r="I808" s="10"/>
      <c r="J808" s="10"/>
      <c r="K808" s="22"/>
      <c r="L808" s="10"/>
      <c r="M808" s="10"/>
      <c r="N808" s="10"/>
      <c r="O808" s="10"/>
      <c r="P808" s="11"/>
    </row>
    <row r="809" hidden="1">
      <c r="A809" s="13"/>
      <c r="B809" s="23"/>
      <c r="C809" s="10"/>
      <c r="D809" s="10"/>
      <c r="E809" s="10"/>
      <c r="F809" s="10"/>
      <c r="G809" s="10"/>
      <c r="H809" s="12"/>
      <c r="I809" s="10"/>
      <c r="J809" s="10"/>
      <c r="K809" s="10"/>
      <c r="L809" s="10"/>
      <c r="M809" s="10"/>
      <c r="N809" s="10"/>
      <c r="O809" s="10"/>
      <c r="P809" s="11"/>
    </row>
    <row r="810" hidden="1">
      <c r="A810" s="13"/>
      <c r="B810" s="23"/>
      <c r="C810" s="10"/>
      <c r="D810" s="10"/>
      <c r="E810" s="10"/>
      <c r="F810" s="10"/>
      <c r="G810" s="10"/>
      <c r="H810" s="12"/>
      <c r="I810" s="10"/>
      <c r="J810" s="10"/>
      <c r="K810" s="22"/>
      <c r="L810" s="10"/>
      <c r="M810" s="10"/>
      <c r="N810" s="10"/>
      <c r="O810" s="10"/>
      <c r="P810" s="11"/>
    </row>
    <row r="811" hidden="1">
      <c r="A811" s="13"/>
      <c r="B811" s="23"/>
      <c r="C811" s="10"/>
      <c r="D811" s="15"/>
      <c r="E811" s="10"/>
      <c r="F811" s="10"/>
      <c r="G811" s="10"/>
      <c r="H811" s="12"/>
      <c r="I811" s="10"/>
      <c r="J811" s="10"/>
      <c r="K811" s="10"/>
      <c r="L811" s="10"/>
      <c r="M811" s="10"/>
      <c r="N811" s="10"/>
      <c r="O811" s="10"/>
      <c r="P811" s="11"/>
    </row>
    <row r="812" hidden="1">
      <c r="A812" s="13"/>
      <c r="B812" s="23"/>
      <c r="C812" s="10"/>
      <c r="D812" s="10"/>
      <c r="E812" s="10"/>
      <c r="F812" s="10"/>
      <c r="G812" s="10"/>
      <c r="H812" s="12"/>
      <c r="I812" s="10"/>
      <c r="J812" s="10"/>
      <c r="K812" s="10"/>
      <c r="L812" s="10"/>
      <c r="M812" s="10"/>
      <c r="N812" s="10"/>
      <c r="O812" s="10"/>
      <c r="P812" s="10"/>
    </row>
    <row r="813" hidden="1">
      <c r="A813" s="13"/>
      <c r="B813" s="23"/>
      <c r="C813" s="10"/>
      <c r="D813" s="10"/>
      <c r="E813" s="10"/>
      <c r="F813" s="10"/>
      <c r="G813" s="10"/>
      <c r="H813" s="12"/>
      <c r="I813" s="10"/>
      <c r="J813" s="10"/>
      <c r="K813" s="10"/>
      <c r="L813" s="10"/>
      <c r="M813" s="10"/>
      <c r="N813" s="10"/>
      <c r="O813" s="10"/>
      <c r="P813" s="11"/>
    </row>
    <row r="814" hidden="1">
      <c r="A814" s="13"/>
      <c r="B814" s="23"/>
      <c r="C814" s="10"/>
      <c r="D814" s="10"/>
      <c r="E814" s="10"/>
      <c r="F814" s="10"/>
      <c r="G814" s="10"/>
      <c r="H814" s="12"/>
      <c r="I814" s="10"/>
      <c r="J814" s="10"/>
      <c r="K814" s="10"/>
      <c r="L814" s="10"/>
      <c r="M814" s="10"/>
      <c r="N814" s="10"/>
      <c r="O814" s="10"/>
      <c r="P814" s="10"/>
    </row>
    <row r="815" hidden="1">
      <c r="A815" s="13"/>
      <c r="B815" s="23"/>
      <c r="C815" s="10"/>
      <c r="D815" s="10"/>
      <c r="E815" s="10"/>
      <c r="F815" s="10"/>
      <c r="G815" s="10"/>
      <c r="H815" s="12"/>
      <c r="I815" s="10"/>
      <c r="J815" s="10"/>
      <c r="K815" s="10"/>
      <c r="L815" s="10"/>
      <c r="M815" s="10"/>
      <c r="N815" s="10"/>
      <c r="O815" s="10"/>
      <c r="P815" s="11"/>
    </row>
    <row r="816" hidden="1">
      <c r="A816" s="13"/>
      <c r="B816" s="23"/>
      <c r="C816" s="10"/>
      <c r="D816" s="10"/>
      <c r="E816" s="10"/>
      <c r="F816" s="10"/>
      <c r="G816" s="10"/>
      <c r="H816" s="12"/>
      <c r="I816" s="10"/>
      <c r="J816" s="10"/>
      <c r="K816" s="10"/>
      <c r="L816" s="10"/>
      <c r="M816" s="10"/>
      <c r="N816" s="10"/>
      <c r="O816" s="10"/>
      <c r="P816" s="11"/>
    </row>
    <row r="817" hidden="1">
      <c r="A817" s="13"/>
      <c r="B817" s="23"/>
      <c r="C817" s="10"/>
      <c r="D817" s="10"/>
      <c r="E817" s="10"/>
      <c r="F817" s="10"/>
      <c r="G817" s="10"/>
      <c r="H817" s="12"/>
      <c r="I817" s="10"/>
      <c r="J817" s="10"/>
      <c r="K817" s="10"/>
      <c r="L817" s="10"/>
      <c r="M817" s="10"/>
      <c r="N817" s="10"/>
      <c r="O817" s="10"/>
      <c r="P817" s="10"/>
    </row>
    <row r="818" hidden="1">
      <c r="A818" s="13">
        <v>45350.0</v>
      </c>
      <c r="B818" s="23">
        <v>45348.0</v>
      </c>
      <c r="C818" s="10" t="s">
        <v>17</v>
      </c>
      <c r="D818" s="10">
        <v>8.0</v>
      </c>
      <c r="E818" s="16" t="s">
        <v>9</v>
      </c>
      <c r="F818" s="10" t="s">
        <v>445</v>
      </c>
      <c r="G818" s="10" t="s">
        <v>446</v>
      </c>
      <c r="H818" s="12" t="s">
        <v>447</v>
      </c>
      <c r="I818" s="10" t="s">
        <v>448</v>
      </c>
      <c r="J818" s="10"/>
      <c r="K818" s="10"/>
      <c r="L818" s="10" t="s">
        <v>22</v>
      </c>
      <c r="M818" s="10" t="s">
        <v>22</v>
      </c>
      <c r="N818" s="10" t="s">
        <v>22</v>
      </c>
      <c r="O818" s="10"/>
      <c r="P818" s="11"/>
    </row>
    <row r="819" hidden="1">
      <c r="A819" s="13">
        <v>45350.0</v>
      </c>
      <c r="B819" s="23">
        <v>45348.0</v>
      </c>
      <c r="C819" s="10" t="s">
        <v>17</v>
      </c>
      <c r="D819" s="10">
        <v>8.0</v>
      </c>
      <c r="E819" s="16" t="s">
        <v>9</v>
      </c>
      <c r="F819" s="10" t="s">
        <v>449</v>
      </c>
      <c r="G819" s="10" t="s">
        <v>226</v>
      </c>
      <c r="H819" s="12" t="s">
        <v>227</v>
      </c>
      <c r="I819" s="10" t="s">
        <v>21</v>
      </c>
      <c r="J819" s="10"/>
      <c r="K819" s="10" t="s">
        <v>450</v>
      </c>
      <c r="L819" s="10" t="s">
        <v>22</v>
      </c>
      <c r="M819" s="10" t="s">
        <v>22</v>
      </c>
      <c r="N819" s="10" t="s">
        <v>22</v>
      </c>
      <c r="O819" s="10"/>
      <c r="P819" s="11"/>
    </row>
    <row r="820" hidden="1">
      <c r="A820" s="13">
        <v>45350.0</v>
      </c>
      <c r="B820" s="23">
        <v>45349.0</v>
      </c>
      <c r="C820" s="10" t="s">
        <v>17</v>
      </c>
      <c r="D820" s="10">
        <v>8.0</v>
      </c>
      <c r="E820" s="16" t="s">
        <v>9</v>
      </c>
      <c r="F820" s="10" t="s">
        <v>451</v>
      </c>
      <c r="G820" s="10" t="s">
        <v>452</v>
      </c>
      <c r="H820" s="12" t="s">
        <v>453</v>
      </c>
      <c r="I820" s="10" t="s">
        <v>52</v>
      </c>
      <c r="J820" s="10"/>
      <c r="K820" s="10" t="s">
        <v>454</v>
      </c>
      <c r="L820" s="10" t="s">
        <v>22</v>
      </c>
      <c r="M820" s="10" t="s">
        <v>22</v>
      </c>
      <c r="N820" s="10" t="s">
        <v>22</v>
      </c>
      <c r="O820" s="10"/>
      <c r="P820" s="11"/>
    </row>
    <row r="821" hidden="1">
      <c r="A821" s="13">
        <v>45350.0</v>
      </c>
      <c r="B821" s="23">
        <v>45349.0</v>
      </c>
      <c r="C821" s="10" t="s">
        <v>17</v>
      </c>
      <c r="D821" s="10">
        <v>8.0</v>
      </c>
      <c r="E821" s="17" t="s">
        <v>33</v>
      </c>
      <c r="F821" s="10" t="s">
        <v>316</v>
      </c>
      <c r="G821" s="10" t="s">
        <v>226</v>
      </c>
      <c r="H821" s="12" t="s">
        <v>227</v>
      </c>
      <c r="I821" s="10" t="s">
        <v>21</v>
      </c>
      <c r="J821" s="10"/>
      <c r="K821" s="10"/>
      <c r="L821" s="10" t="s">
        <v>22</v>
      </c>
      <c r="M821" s="10" t="s">
        <v>22</v>
      </c>
      <c r="N821" s="10" t="s">
        <v>22</v>
      </c>
      <c r="O821" s="10"/>
      <c r="P821" s="11"/>
    </row>
    <row r="822" hidden="1">
      <c r="A822" s="13">
        <v>45350.0</v>
      </c>
      <c r="B822" s="23">
        <v>45349.0</v>
      </c>
      <c r="C822" s="10" t="s">
        <v>17</v>
      </c>
      <c r="D822" s="10" t="s">
        <v>177</v>
      </c>
      <c r="E822" s="17" t="s">
        <v>33</v>
      </c>
      <c r="F822" s="10" t="s">
        <v>455</v>
      </c>
      <c r="G822" s="10" t="s">
        <v>456</v>
      </c>
      <c r="H822" s="12" t="s">
        <v>457</v>
      </c>
      <c r="I822" s="10" t="s">
        <v>21</v>
      </c>
      <c r="J822" s="10"/>
      <c r="K822" s="10"/>
      <c r="L822" s="10" t="s">
        <v>22</v>
      </c>
      <c r="M822" s="10" t="s">
        <v>22</v>
      </c>
      <c r="N822" s="10" t="s">
        <v>22</v>
      </c>
      <c r="O822" s="10"/>
      <c r="P822" s="11"/>
    </row>
    <row r="823" hidden="1">
      <c r="A823" s="13">
        <v>45350.0</v>
      </c>
      <c r="B823" s="23">
        <v>45349.0</v>
      </c>
      <c r="C823" s="10" t="s">
        <v>17</v>
      </c>
      <c r="D823" s="10" t="s">
        <v>177</v>
      </c>
      <c r="E823" s="17" t="s">
        <v>33</v>
      </c>
      <c r="F823" s="10" t="s">
        <v>458</v>
      </c>
      <c r="G823" s="10" t="s">
        <v>91</v>
      </c>
      <c r="H823" s="12" t="s">
        <v>92</v>
      </c>
      <c r="I823" s="10" t="s">
        <v>21</v>
      </c>
      <c r="J823" s="10"/>
      <c r="K823" s="10" t="s">
        <v>459</v>
      </c>
      <c r="L823" s="10" t="s">
        <v>22</v>
      </c>
      <c r="M823" s="10" t="s">
        <v>22</v>
      </c>
      <c r="N823" s="10" t="s">
        <v>22</v>
      </c>
      <c r="O823" s="10"/>
      <c r="P823" s="10"/>
    </row>
    <row r="824" hidden="1">
      <c r="A824" s="13">
        <v>45350.0</v>
      </c>
      <c r="B824" s="23">
        <v>45349.0</v>
      </c>
      <c r="C824" s="10" t="s">
        <v>17</v>
      </c>
      <c r="D824" s="10">
        <v>8.0</v>
      </c>
      <c r="E824" s="17" t="s">
        <v>33</v>
      </c>
      <c r="F824" s="10" t="s">
        <v>271</v>
      </c>
      <c r="G824" s="10" t="s">
        <v>107</v>
      </c>
      <c r="H824" s="12" t="s">
        <v>108</v>
      </c>
      <c r="I824" s="10" t="s">
        <v>21</v>
      </c>
      <c r="J824" s="10"/>
      <c r="K824" s="10" t="s">
        <v>460</v>
      </c>
      <c r="L824" s="10" t="s">
        <v>22</v>
      </c>
      <c r="M824" s="10" t="s">
        <v>22</v>
      </c>
      <c r="N824" s="10"/>
      <c r="O824" s="10"/>
      <c r="P824" s="11"/>
    </row>
    <row r="825" hidden="1">
      <c r="A825" s="13">
        <v>45350.0</v>
      </c>
      <c r="B825" s="23">
        <v>45349.0</v>
      </c>
      <c r="C825" s="10" t="s">
        <v>17</v>
      </c>
      <c r="D825" s="10">
        <v>8.0</v>
      </c>
      <c r="E825" s="17" t="s">
        <v>33</v>
      </c>
      <c r="F825" s="10" t="s">
        <v>99</v>
      </c>
      <c r="G825" s="10" t="s">
        <v>48</v>
      </c>
      <c r="H825" s="12" t="s">
        <v>49</v>
      </c>
      <c r="I825" s="10" t="s">
        <v>21</v>
      </c>
      <c r="J825" s="10"/>
      <c r="K825" s="10"/>
      <c r="L825" s="10" t="s">
        <v>22</v>
      </c>
      <c r="M825" s="10" t="s">
        <v>22</v>
      </c>
      <c r="N825" s="10" t="s">
        <v>22</v>
      </c>
      <c r="O825" s="10"/>
      <c r="P825" s="11"/>
    </row>
    <row r="826" hidden="1">
      <c r="A826" s="13">
        <v>45350.0</v>
      </c>
      <c r="B826" s="23">
        <v>45349.0</v>
      </c>
      <c r="C826" s="10" t="s">
        <v>17</v>
      </c>
      <c r="D826" s="10">
        <v>14.0</v>
      </c>
      <c r="E826" s="17" t="s">
        <v>33</v>
      </c>
      <c r="F826" s="10" t="s">
        <v>242</v>
      </c>
      <c r="G826" s="10" t="s">
        <v>56</v>
      </c>
      <c r="H826" s="12" t="s">
        <v>57</v>
      </c>
      <c r="I826" s="10" t="s">
        <v>21</v>
      </c>
      <c r="J826" s="10"/>
      <c r="K826" s="10"/>
      <c r="L826" s="10" t="s">
        <v>22</v>
      </c>
      <c r="M826" s="10" t="s">
        <v>22</v>
      </c>
      <c r="N826" s="10" t="s">
        <v>22</v>
      </c>
      <c r="O826" s="10"/>
      <c r="P826" s="11"/>
    </row>
    <row r="827" hidden="1">
      <c r="A827" s="13">
        <v>45350.0</v>
      </c>
      <c r="B827" s="23">
        <v>45349.0</v>
      </c>
      <c r="C827" s="10" t="s">
        <v>17</v>
      </c>
      <c r="D827" s="10">
        <v>8.0</v>
      </c>
      <c r="E827" s="17" t="s">
        <v>33</v>
      </c>
      <c r="F827" s="10" t="s">
        <v>412</v>
      </c>
      <c r="G827" s="10" t="s">
        <v>461</v>
      </c>
      <c r="H827" s="12" t="s">
        <v>462</v>
      </c>
      <c r="I827" s="10" t="s">
        <v>60</v>
      </c>
      <c r="J827" s="10"/>
      <c r="K827" s="10"/>
      <c r="L827" s="10" t="s">
        <v>22</v>
      </c>
      <c r="M827" s="10" t="s">
        <v>22</v>
      </c>
      <c r="N827" s="10" t="s">
        <v>22</v>
      </c>
      <c r="O827" s="11"/>
      <c r="P827" s="11"/>
    </row>
    <row r="828" hidden="1">
      <c r="A828" s="13">
        <v>45350.0</v>
      </c>
      <c r="B828" s="23">
        <v>45350.0</v>
      </c>
      <c r="C828" s="10" t="s">
        <v>17</v>
      </c>
      <c r="D828" s="10">
        <v>6.0</v>
      </c>
      <c r="E828" s="16" t="s">
        <v>9</v>
      </c>
      <c r="F828" s="10" t="s">
        <v>463</v>
      </c>
      <c r="G828" s="10" t="s">
        <v>107</v>
      </c>
      <c r="H828" s="12" t="s">
        <v>108</v>
      </c>
      <c r="I828" s="10" t="s">
        <v>21</v>
      </c>
      <c r="J828" s="22"/>
      <c r="K828" s="10"/>
      <c r="L828" s="10" t="s">
        <v>22</v>
      </c>
      <c r="M828" s="10" t="s">
        <v>22</v>
      </c>
      <c r="N828" s="10"/>
      <c r="O828" s="10"/>
      <c r="P828" s="11"/>
    </row>
    <row r="829" hidden="1">
      <c r="A829" s="13">
        <v>45350.0</v>
      </c>
      <c r="B829" s="23">
        <v>45350.0</v>
      </c>
      <c r="C829" s="10" t="s">
        <v>17</v>
      </c>
      <c r="D829" s="10">
        <v>8.0</v>
      </c>
      <c r="E829" s="16" t="s">
        <v>9</v>
      </c>
      <c r="F829" s="10" t="s">
        <v>464</v>
      </c>
      <c r="G829" s="10" t="s">
        <v>465</v>
      </c>
      <c r="H829" s="12" t="s">
        <v>466</v>
      </c>
      <c r="I829" s="10" t="s">
        <v>52</v>
      </c>
      <c r="J829" s="10"/>
      <c r="K829" s="22"/>
      <c r="L829" s="10" t="s">
        <v>22</v>
      </c>
      <c r="M829" s="10" t="s">
        <v>22</v>
      </c>
      <c r="N829" s="10" t="s">
        <v>22</v>
      </c>
      <c r="O829" s="10"/>
      <c r="P829" s="11"/>
    </row>
    <row r="830" hidden="1">
      <c r="A830" s="13"/>
      <c r="B830" s="23"/>
      <c r="C830" s="10"/>
      <c r="D830" s="10"/>
      <c r="E830" s="10"/>
      <c r="F830" s="10"/>
      <c r="G830" s="10"/>
      <c r="H830" s="12"/>
      <c r="I830" s="10"/>
      <c r="J830" s="10"/>
      <c r="K830" s="10"/>
      <c r="L830" s="10"/>
      <c r="M830" s="10"/>
      <c r="N830" s="10"/>
      <c r="O830" s="10"/>
      <c r="P830" s="11"/>
    </row>
    <row r="831" hidden="1">
      <c r="A831" s="13"/>
      <c r="B831" s="23"/>
      <c r="C831" s="10"/>
      <c r="D831" s="10"/>
      <c r="E831" s="10"/>
      <c r="F831" s="10"/>
      <c r="G831" s="10"/>
      <c r="H831" s="12"/>
      <c r="I831" s="10"/>
      <c r="J831" s="10"/>
      <c r="K831" s="10"/>
      <c r="L831" s="10"/>
      <c r="M831" s="10"/>
      <c r="N831" s="10"/>
      <c r="O831" s="11"/>
      <c r="P831" s="11"/>
    </row>
    <row r="832" hidden="1">
      <c r="A832" s="13"/>
      <c r="B832" s="23"/>
      <c r="C832" s="10"/>
      <c r="D832" s="10"/>
      <c r="E832" s="10"/>
      <c r="F832" s="10"/>
      <c r="G832" s="10"/>
      <c r="H832" s="12"/>
      <c r="I832" s="10"/>
      <c r="J832" s="10"/>
      <c r="K832" s="10"/>
      <c r="L832" s="10"/>
      <c r="M832" s="10"/>
      <c r="N832" s="10"/>
      <c r="O832" s="10"/>
      <c r="P832" s="11"/>
    </row>
    <row r="833" hidden="1">
      <c r="A833" s="13"/>
      <c r="B833" s="23"/>
      <c r="C833" s="10"/>
      <c r="D833" s="10"/>
      <c r="E833" s="10"/>
      <c r="F833" s="10"/>
      <c r="G833" s="10"/>
      <c r="H833" s="12"/>
      <c r="I833" s="10"/>
      <c r="J833" s="10"/>
      <c r="K833" s="10"/>
      <c r="L833" s="10"/>
      <c r="M833" s="10"/>
      <c r="N833" s="10"/>
      <c r="O833" s="10"/>
      <c r="P833" s="11"/>
    </row>
    <row r="834" hidden="1">
      <c r="A834" s="13"/>
      <c r="B834" s="23"/>
      <c r="C834" s="10"/>
      <c r="D834" s="10"/>
      <c r="E834" s="10"/>
      <c r="F834" s="10"/>
      <c r="G834" s="10"/>
      <c r="H834" s="12"/>
      <c r="I834" s="10"/>
      <c r="J834" s="10"/>
      <c r="K834" s="10"/>
      <c r="L834" s="10"/>
      <c r="M834" s="10"/>
      <c r="N834" s="10"/>
      <c r="O834" s="10"/>
      <c r="P834" s="11"/>
    </row>
    <row r="835" hidden="1">
      <c r="A835" s="13"/>
      <c r="B835" s="23"/>
      <c r="C835" s="10"/>
      <c r="D835" s="10"/>
      <c r="E835" s="10"/>
      <c r="F835" s="10"/>
      <c r="G835" s="10"/>
      <c r="H835" s="12"/>
      <c r="I835" s="10"/>
      <c r="J835" s="10"/>
      <c r="K835" s="10"/>
      <c r="L835" s="10"/>
      <c r="M835" s="10"/>
      <c r="N835" s="10"/>
      <c r="O835" s="10"/>
      <c r="P835" s="11"/>
    </row>
    <row r="836" hidden="1">
      <c r="A836" s="13"/>
      <c r="B836" s="23"/>
      <c r="C836" s="10"/>
      <c r="D836" s="10"/>
      <c r="E836" s="10"/>
      <c r="F836" s="10"/>
      <c r="G836" s="10"/>
      <c r="H836" s="12"/>
      <c r="I836" s="10"/>
      <c r="J836" s="10"/>
      <c r="K836" s="10"/>
      <c r="L836" s="10"/>
      <c r="M836" s="10"/>
      <c r="N836" s="10"/>
      <c r="O836" s="10"/>
      <c r="P836" s="11"/>
    </row>
    <row r="837" hidden="1">
      <c r="A837" s="13"/>
      <c r="B837" s="23"/>
      <c r="C837" s="10"/>
      <c r="D837" s="10"/>
      <c r="E837" s="10"/>
      <c r="F837" s="10"/>
      <c r="G837" s="10"/>
      <c r="H837" s="12"/>
      <c r="I837" s="10"/>
      <c r="J837" s="10"/>
      <c r="K837" s="10"/>
      <c r="L837" s="10"/>
      <c r="M837" s="10"/>
      <c r="N837" s="10"/>
      <c r="O837" s="10"/>
      <c r="P837" s="11"/>
    </row>
    <row r="838" hidden="1">
      <c r="A838" s="13"/>
      <c r="B838" s="23"/>
      <c r="C838" s="10"/>
      <c r="D838" s="10"/>
      <c r="E838" s="10"/>
      <c r="F838" s="10"/>
      <c r="G838" s="10"/>
      <c r="H838" s="12"/>
      <c r="I838" s="10"/>
      <c r="J838" s="10"/>
      <c r="K838" s="10"/>
      <c r="L838" s="10"/>
      <c r="M838" s="10"/>
      <c r="N838" s="10"/>
      <c r="O838" s="10"/>
      <c r="P838" s="11"/>
    </row>
    <row r="839" hidden="1">
      <c r="A839" s="13"/>
      <c r="B839" s="23"/>
      <c r="C839" s="10"/>
      <c r="D839" s="10"/>
      <c r="E839" s="10"/>
      <c r="F839" s="10"/>
      <c r="G839" s="10"/>
      <c r="H839" s="12"/>
      <c r="I839" s="10"/>
      <c r="J839" s="10"/>
      <c r="K839" s="22"/>
      <c r="L839" s="10"/>
      <c r="M839" s="10"/>
      <c r="N839" s="10"/>
      <c r="O839" s="10"/>
      <c r="P839" s="11"/>
    </row>
    <row r="840" hidden="1">
      <c r="A840" s="13"/>
      <c r="B840" s="23"/>
      <c r="C840" s="10"/>
      <c r="D840" s="10"/>
      <c r="E840" s="10"/>
      <c r="F840" s="10"/>
      <c r="G840" s="10"/>
      <c r="H840" s="12"/>
      <c r="I840" s="10"/>
      <c r="J840" s="10"/>
      <c r="K840" s="10"/>
      <c r="L840" s="10"/>
      <c r="M840" s="10"/>
      <c r="N840" s="10"/>
      <c r="O840" s="10"/>
      <c r="P840" s="11"/>
    </row>
    <row r="841" hidden="1">
      <c r="A841" s="13"/>
      <c r="B841" s="23"/>
      <c r="C841" s="10"/>
      <c r="D841" s="10"/>
      <c r="E841" s="10"/>
      <c r="F841" s="10"/>
      <c r="G841" s="10"/>
      <c r="H841" s="12"/>
      <c r="I841" s="10"/>
      <c r="J841" s="10"/>
      <c r="K841" s="10"/>
      <c r="L841" s="10"/>
      <c r="M841" s="10"/>
      <c r="N841" s="10"/>
      <c r="O841" s="10"/>
      <c r="P841" s="11"/>
    </row>
    <row r="842" hidden="1">
      <c r="A842" s="13"/>
      <c r="B842" s="23"/>
      <c r="C842" s="10"/>
      <c r="D842" s="10"/>
      <c r="E842" s="10"/>
      <c r="F842" s="10"/>
      <c r="G842" s="10"/>
      <c r="H842" s="12"/>
      <c r="I842" s="10"/>
      <c r="J842" s="10"/>
      <c r="K842" s="10"/>
      <c r="L842" s="10"/>
      <c r="M842" s="10"/>
      <c r="N842" s="10"/>
      <c r="O842" s="10"/>
      <c r="P842" s="11"/>
    </row>
    <row r="843" hidden="1">
      <c r="A843" s="13"/>
      <c r="B843" s="23"/>
      <c r="C843" s="10"/>
      <c r="D843" s="10"/>
      <c r="E843" s="10"/>
      <c r="F843" s="10"/>
      <c r="G843" s="10"/>
      <c r="H843" s="12"/>
      <c r="I843" s="10"/>
      <c r="J843" s="10"/>
      <c r="K843" s="10"/>
      <c r="L843" s="10"/>
      <c r="M843" s="10"/>
      <c r="N843" s="10"/>
      <c r="O843" s="10"/>
      <c r="P843" s="11"/>
    </row>
    <row r="844" hidden="1">
      <c r="A844" s="13"/>
      <c r="B844" s="23"/>
      <c r="C844" s="10"/>
      <c r="D844" s="10"/>
      <c r="E844" s="10"/>
      <c r="F844" s="10"/>
      <c r="G844" s="10"/>
      <c r="H844" s="12"/>
      <c r="I844" s="10"/>
      <c r="J844" s="10"/>
      <c r="K844" s="10"/>
      <c r="L844" s="10"/>
      <c r="M844" s="10"/>
      <c r="N844" s="10"/>
      <c r="O844" s="10"/>
      <c r="P844" s="11"/>
    </row>
    <row r="845" hidden="1">
      <c r="A845" s="13"/>
      <c r="B845" s="23"/>
      <c r="C845" s="10"/>
      <c r="D845" s="10"/>
      <c r="E845" s="10"/>
      <c r="F845" s="10"/>
      <c r="G845" s="10"/>
      <c r="H845" s="12"/>
      <c r="I845" s="10"/>
      <c r="J845" s="10"/>
      <c r="K845" s="10"/>
      <c r="L845" s="10"/>
      <c r="M845" s="10"/>
      <c r="N845" s="10"/>
      <c r="O845" s="11"/>
      <c r="P845" s="11"/>
    </row>
    <row r="846" hidden="1">
      <c r="A846" s="13"/>
      <c r="B846" s="23"/>
      <c r="C846" s="10"/>
      <c r="D846" s="10"/>
      <c r="E846" s="10"/>
      <c r="F846" s="10"/>
      <c r="G846" s="10"/>
      <c r="H846" s="12"/>
      <c r="I846" s="10"/>
      <c r="J846" s="10"/>
      <c r="K846" s="10"/>
      <c r="L846" s="10"/>
      <c r="M846" s="10"/>
      <c r="N846" s="10"/>
      <c r="O846" s="10"/>
      <c r="P846" s="11"/>
    </row>
    <row r="847" hidden="1">
      <c r="A847" s="13"/>
      <c r="B847" s="23"/>
      <c r="C847" s="10"/>
      <c r="D847" s="10"/>
      <c r="E847" s="10"/>
      <c r="F847" s="10"/>
      <c r="G847" s="10"/>
      <c r="H847" s="12"/>
      <c r="I847" s="10"/>
      <c r="J847" s="10"/>
      <c r="K847" s="10"/>
      <c r="L847" s="10"/>
      <c r="M847" s="10"/>
      <c r="N847" s="10"/>
      <c r="O847" s="10"/>
      <c r="P847" s="11"/>
    </row>
    <row r="848" hidden="1">
      <c r="A848" s="13"/>
      <c r="B848" s="23"/>
      <c r="C848" s="10"/>
      <c r="D848" s="10"/>
      <c r="E848" s="10"/>
      <c r="F848" s="10"/>
      <c r="G848" s="10"/>
      <c r="H848" s="12"/>
      <c r="I848" s="10"/>
      <c r="J848" s="10"/>
      <c r="K848" s="10"/>
      <c r="L848" s="10"/>
      <c r="M848" s="10"/>
      <c r="N848" s="10"/>
      <c r="O848" s="10"/>
      <c r="P848" s="11"/>
    </row>
    <row r="849" hidden="1">
      <c r="A849" s="13"/>
      <c r="B849" s="23"/>
      <c r="C849" s="10"/>
      <c r="D849" s="10"/>
      <c r="E849" s="10"/>
      <c r="F849" s="10"/>
      <c r="G849" s="10"/>
      <c r="H849" s="12"/>
      <c r="I849" s="10"/>
      <c r="J849" s="10"/>
      <c r="K849" s="10"/>
      <c r="L849" s="10"/>
      <c r="M849" s="10"/>
      <c r="N849" s="10"/>
      <c r="O849" s="10"/>
      <c r="P849" s="11"/>
    </row>
    <row r="850" hidden="1">
      <c r="A850" s="13"/>
      <c r="B850" s="23"/>
      <c r="C850" s="10"/>
      <c r="D850" s="10"/>
      <c r="E850" s="10"/>
      <c r="F850" s="10"/>
      <c r="G850" s="10"/>
      <c r="H850" s="12"/>
      <c r="I850" s="10"/>
      <c r="J850" s="10"/>
      <c r="K850" s="10"/>
      <c r="L850" s="10"/>
      <c r="M850" s="10"/>
      <c r="N850" s="10"/>
      <c r="O850" s="10"/>
      <c r="P850" s="11"/>
    </row>
    <row r="851" hidden="1">
      <c r="A851" s="13">
        <v>45351.0</v>
      </c>
      <c r="B851" s="23">
        <v>45341.0</v>
      </c>
      <c r="C851" s="10" t="s">
        <v>17</v>
      </c>
      <c r="D851" s="10">
        <v>8.0</v>
      </c>
      <c r="E851" s="16" t="s">
        <v>9</v>
      </c>
      <c r="F851" s="10" t="s">
        <v>467</v>
      </c>
      <c r="G851" s="10" t="s">
        <v>468</v>
      </c>
      <c r="H851" s="12" t="s">
        <v>469</v>
      </c>
      <c r="I851" s="10" t="s">
        <v>60</v>
      </c>
      <c r="J851" s="10" t="s">
        <v>470</v>
      </c>
      <c r="K851" s="10" t="s">
        <v>471</v>
      </c>
      <c r="L851" s="10" t="s">
        <v>22</v>
      </c>
      <c r="M851" s="10" t="s">
        <v>22</v>
      </c>
      <c r="N851" s="10"/>
      <c r="O851" s="10"/>
      <c r="P851" s="11"/>
    </row>
    <row r="852" hidden="1">
      <c r="A852" s="13">
        <v>45351.0</v>
      </c>
      <c r="B852" s="23">
        <v>45350.0</v>
      </c>
      <c r="C852" s="10" t="s">
        <v>17</v>
      </c>
      <c r="D852" s="10">
        <v>8.0</v>
      </c>
      <c r="E852" s="16" t="s">
        <v>9</v>
      </c>
      <c r="F852" s="10" t="s">
        <v>472</v>
      </c>
      <c r="G852" s="10" t="s">
        <v>67</v>
      </c>
      <c r="H852" s="12" t="s">
        <v>68</v>
      </c>
      <c r="I852" s="10" t="s">
        <v>21</v>
      </c>
      <c r="J852" s="10"/>
      <c r="K852" s="10" t="s">
        <v>473</v>
      </c>
      <c r="L852" s="10" t="s">
        <v>22</v>
      </c>
      <c r="M852" s="10" t="s">
        <v>22</v>
      </c>
      <c r="N852" s="10" t="s">
        <v>474</v>
      </c>
      <c r="O852" s="10"/>
      <c r="P852" s="11"/>
    </row>
    <row r="853" hidden="1">
      <c r="A853" s="13">
        <v>45351.0</v>
      </c>
      <c r="B853" s="23">
        <v>45350.0</v>
      </c>
      <c r="C853" s="10" t="s">
        <v>17</v>
      </c>
      <c r="D853" s="15">
        <v>8.0</v>
      </c>
      <c r="E853" s="17" t="s">
        <v>33</v>
      </c>
      <c r="F853" s="10" t="s">
        <v>475</v>
      </c>
      <c r="G853" s="10" t="s">
        <v>476</v>
      </c>
      <c r="H853" s="12" t="s">
        <v>477</v>
      </c>
      <c r="I853" s="10" t="s">
        <v>60</v>
      </c>
      <c r="J853" s="10" t="s">
        <v>478</v>
      </c>
      <c r="K853" s="10"/>
      <c r="L853" s="10" t="s">
        <v>22</v>
      </c>
      <c r="M853" s="10" t="s">
        <v>22</v>
      </c>
      <c r="N853" s="10"/>
      <c r="O853" s="10"/>
      <c r="P853" s="11"/>
    </row>
    <row r="854" hidden="1">
      <c r="A854" s="13">
        <v>45351.0</v>
      </c>
      <c r="B854" s="23">
        <v>45350.0</v>
      </c>
      <c r="C854" s="10" t="s">
        <v>17</v>
      </c>
      <c r="D854" s="10">
        <v>8.0</v>
      </c>
      <c r="E854" s="16" t="s">
        <v>9</v>
      </c>
      <c r="F854" s="10" t="s">
        <v>479</v>
      </c>
      <c r="G854" s="10" t="s">
        <v>480</v>
      </c>
      <c r="H854" s="12" t="s">
        <v>481</v>
      </c>
      <c r="I854" s="10" t="s">
        <v>52</v>
      </c>
      <c r="J854" s="10"/>
      <c r="K854" s="10"/>
      <c r="L854" s="10" t="s">
        <v>22</v>
      </c>
      <c r="M854" s="10" t="s">
        <v>22</v>
      </c>
      <c r="N854" s="10"/>
      <c r="O854" s="10"/>
      <c r="P854" s="11"/>
    </row>
    <row r="855" hidden="1">
      <c r="A855" s="13">
        <v>45351.0</v>
      </c>
      <c r="B855" s="23">
        <v>45350.0</v>
      </c>
      <c r="C855" s="10" t="s">
        <v>17</v>
      </c>
      <c r="D855" s="10">
        <v>6.0</v>
      </c>
      <c r="E855" s="17" t="s">
        <v>33</v>
      </c>
      <c r="F855" s="10" t="s">
        <v>482</v>
      </c>
      <c r="G855" s="10" t="s">
        <v>483</v>
      </c>
      <c r="H855" s="12"/>
      <c r="I855" s="10" t="s">
        <v>52</v>
      </c>
      <c r="J855" s="10"/>
      <c r="K855" s="10"/>
      <c r="L855" s="10" t="s">
        <v>22</v>
      </c>
      <c r="M855" s="10" t="s">
        <v>22</v>
      </c>
      <c r="N855" s="10" t="s">
        <v>22</v>
      </c>
      <c r="O855" s="10"/>
      <c r="P855" s="11"/>
    </row>
    <row r="856" hidden="1">
      <c r="A856" s="13">
        <v>45351.0</v>
      </c>
      <c r="B856" s="23">
        <v>45350.0</v>
      </c>
      <c r="C856" s="10" t="s">
        <v>17</v>
      </c>
      <c r="D856" s="10" t="s">
        <v>89</v>
      </c>
      <c r="E856" s="19" t="s">
        <v>89</v>
      </c>
      <c r="F856" s="10" t="s">
        <v>484</v>
      </c>
      <c r="G856" s="10" t="s">
        <v>485</v>
      </c>
      <c r="H856" s="12" t="s">
        <v>486</v>
      </c>
      <c r="I856" s="10" t="s">
        <v>60</v>
      </c>
      <c r="J856" s="22">
        <v>0.5</v>
      </c>
      <c r="K856" s="10"/>
      <c r="L856" s="10" t="s">
        <v>22</v>
      </c>
      <c r="M856" s="10" t="s">
        <v>22</v>
      </c>
      <c r="N856" s="10"/>
      <c r="O856" s="10"/>
      <c r="P856" s="11"/>
    </row>
    <row r="857" hidden="1">
      <c r="A857" s="13">
        <v>45351.0</v>
      </c>
      <c r="B857" s="23">
        <v>45350.0</v>
      </c>
      <c r="C857" s="10" t="s">
        <v>17</v>
      </c>
      <c r="D857" s="10" t="s">
        <v>132</v>
      </c>
      <c r="E857" s="17" t="s">
        <v>33</v>
      </c>
      <c r="F857" s="10" t="s">
        <v>487</v>
      </c>
      <c r="G857" s="10" t="s">
        <v>488</v>
      </c>
      <c r="H857" s="12" t="s">
        <v>489</v>
      </c>
      <c r="I857" s="10" t="s">
        <v>21</v>
      </c>
      <c r="J857" s="10"/>
      <c r="K857" s="10"/>
      <c r="L857" s="10" t="s">
        <v>22</v>
      </c>
      <c r="M857" s="10" t="s">
        <v>22</v>
      </c>
      <c r="N857" s="10" t="s">
        <v>22</v>
      </c>
      <c r="O857" s="10"/>
      <c r="P857" s="11"/>
    </row>
    <row r="858" hidden="1">
      <c r="A858" s="13">
        <v>45351.0</v>
      </c>
      <c r="B858" s="23">
        <v>45350.0</v>
      </c>
      <c r="C858" s="10" t="s">
        <v>17</v>
      </c>
      <c r="D858" s="10">
        <v>8.0</v>
      </c>
      <c r="E858" s="16" t="s">
        <v>9</v>
      </c>
      <c r="F858" s="10" t="s">
        <v>490</v>
      </c>
      <c r="G858" s="10" t="s">
        <v>491</v>
      </c>
      <c r="H858" s="12"/>
      <c r="I858" s="10" t="s">
        <v>60</v>
      </c>
      <c r="J858" s="10" t="s">
        <v>492</v>
      </c>
      <c r="K858" s="10" t="s">
        <v>493</v>
      </c>
      <c r="L858" s="10" t="s">
        <v>22</v>
      </c>
      <c r="M858" s="10" t="s">
        <v>22</v>
      </c>
      <c r="N858" s="10" t="s">
        <v>22</v>
      </c>
      <c r="O858" s="10"/>
      <c r="P858" s="11"/>
    </row>
    <row r="859" ht="39.0" hidden="1" customHeight="1">
      <c r="A859" s="13">
        <v>45351.0</v>
      </c>
      <c r="B859" s="23">
        <v>45351.0</v>
      </c>
      <c r="C859" s="10" t="s">
        <v>17</v>
      </c>
      <c r="D859" s="10">
        <v>8.0</v>
      </c>
      <c r="E859" s="17" t="s">
        <v>33</v>
      </c>
      <c r="F859" s="10" t="s">
        <v>449</v>
      </c>
      <c r="G859" s="10" t="s">
        <v>226</v>
      </c>
      <c r="H859" s="12" t="s">
        <v>227</v>
      </c>
      <c r="I859" s="10" t="s">
        <v>21</v>
      </c>
      <c r="J859" s="10"/>
      <c r="K859" s="10" t="s">
        <v>494</v>
      </c>
      <c r="L859" s="10"/>
      <c r="M859" s="10"/>
      <c r="N859" s="10" t="s">
        <v>22</v>
      </c>
      <c r="O859" s="10"/>
      <c r="P859" s="11"/>
    </row>
    <row r="860" hidden="1">
      <c r="A860" s="13">
        <v>45351.36069508102</v>
      </c>
      <c r="B860" s="23">
        <v>45349.0</v>
      </c>
      <c r="C860" s="10" t="s">
        <v>17</v>
      </c>
      <c r="D860" s="10">
        <v>8.0</v>
      </c>
      <c r="E860" s="19" t="s">
        <v>53</v>
      </c>
      <c r="F860" s="10" t="s">
        <v>495</v>
      </c>
      <c r="G860" s="10"/>
      <c r="H860" s="12"/>
      <c r="I860" s="10"/>
      <c r="J860" s="10"/>
      <c r="K860" s="10" t="s">
        <v>496</v>
      </c>
      <c r="L860" s="10" t="s">
        <v>22</v>
      </c>
      <c r="M860" s="10" t="s">
        <v>22</v>
      </c>
      <c r="N860" s="10"/>
      <c r="O860" s="10"/>
      <c r="P860" s="11"/>
    </row>
    <row r="861" hidden="1">
      <c r="A861" s="13">
        <v>45351.47258877315</v>
      </c>
      <c r="B861" s="23">
        <v>45349.0</v>
      </c>
      <c r="C861" s="10" t="s">
        <v>17</v>
      </c>
      <c r="D861" s="10">
        <v>8.0</v>
      </c>
      <c r="E861" s="19" t="s">
        <v>53</v>
      </c>
      <c r="F861" s="10" t="s">
        <v>441</v>
      </c>
      <c r="G861" s="10" t="s">
        <v>213</v>
      </c>
      <c r="H861" s="12" t="s">
        <v>214</v>
      </c>
      <c r="I861" s="10"/>
      <c r="J861" s="10"/>
      <c r="K861" s="10" t="s">
        <v>497</v>
      </c>
      <c r="L861" s="10" t="s">
        <v>22</v>
      </c>
      <c r="M861" s="10" t="s">
        <v>22</v>
      </c>
      <c r="N861" s="10"/>
      <c r="O861" s="10"/>
      <c r="P861" s="11"/>
    </row>
    <row r="862" hidden="1">
      <c r="A862" s="13"/>
      <c r="B862" s="23"/>
      <c r="C862" s="10"/>
      <c r="D862" s="15"/>
      <c r="E862" s="10"/>
      <c r="F862" s="10"/>
      <c r="G862" s="10"/>
      <c r="H862" s="12"/>
      <c r="I862" s="10"/>
      <c r="J862" s="10"/>
      <c r="K862" s="10"/>
      <c r="L862" s="10"/>
      <c r="M862" s="10"/>
      <c r="N862" s="10"/>
      <c r="O862" s="10"/>
      <c r="P862" s="11"/>
    </row>
    <row r="863" hidden="1">
      <c r="A863" s="13"/>
      <c r="B863" s="23"/>
      <c r="C863" s="10"/>
      <c r="D863" s="10"/>
      <c r="E863" s="10"/>
      <c r="F863" s="10"/>
      <c r="G863" s="10"/>
      <c r="H863" s="12"/>
      <c r="I863" s="10"/>
      <c r="J863" s="10"/>
      <c r="K863" s="10"/>
      <c r="L863" s="10"/>
      <c r="M863" s="10"/>
      <c r="N863" s="10"/>
      <c r="O863" s="10"/>
      <c r="P863" s="11"/>
    </row>
    <row r="864" hidden="1">
      <c r="A864" s="13"/>
      <c r="B864" s="23"/>
      <c r="C864" s="10"/>
      <c r="D864" s="10"/>
      <c r="E864" s="10"/>
      <c r="F864" s="10"/>
      <c r="G864" s="10"/>
      <c r="H864" s="12"/>
      <c r="I864" s="10"/>
      <c r="J864" s="10"/>
      <c r="K864" s="22"/>
      <c r="L864" s="10"/>
      <c r="M864" s="10"/>
      <c r="N864" s="10"/>
      <c r="O864" s="10"/>
      <c r="P864" s="11"/>
    </row>
    <row r="865" hidden="1">
      <c r="A865" s="13"/>
      <c r="B865" s="23"/>
      <c r="C865" s="10"/>
      <c r="D865" s="10"/>
      <c r="E865" s="10"/>
      <c r="F865" s="10"/>
      <c r="G865" s="10"/>
      <c r="H865" s="12"/>
      <c r="I865" s="10"/>
      <c r="J865" s="10"/>
      <c r="K865" s="10"/>
      <c r="L865" s="10"/>
      <c r="M865" s="10"/>
      <c r="N865" s="10"/>
      <c r="O865" s="10"/>
      <c r="P865" s="11"/>
    </row>
    <row r="866" hidden="1">
      <c r="A866" s="13"/>
      <c r="B866" s="23"/>
      <c r="C866" s="10"/>
      <c r="D866" s="10"/>
      <c r="E866" s="10"/>
      <c r="F866" s="10"/>
      <c r="G866" s="10"/>
      <c r="H866" s="12"/>
      <c r="I866" s="10"/>
      <c r="J866" s="10"/>
      <c r="K866" s="10"/>
      <c r="L866" s="10"/>
      <c r="M866" s="10"/>
      <c r="N866" s="10"/>
      <c r="O866" s="10"/>
      <c r="P866" s="11"/>
    </row>
    <row r="867" hidden="1">
      <c r="A867" s="13"/>
      <c r="B867" s="23"/>
      <c r="C867" s="10"/>
      <c r="D867" s="10"/>
      <c r="E867" s="10"/>
      <c r="F867" s="10"/>
      <c r="G867" s="10"/>
      <c r="H867" s="12"/>
      <c r="I867" s="10"/>
      <c r="J867" s="11"/>
      <c r="K867" s="10"/>
      <c r="L867" s="10"/>
      <c r="M867" s="10"/>
      <c r="N867" s="10"/>
      <c r="O867" s="10"/>
      <c r="P867" s="11"/>
    </row>
    <row r="868" hidden="1">
      <c r="A868" s="13"/>
      <c r="B868" s="23"/>
      <c r="C868" s="10"/>
      <c r="D868" s="10"/>
      <c r="E868" s="10"/>
      <c r="F868" s="10"/>
      <c r="G868" s="10"/>
      <c r="H868" s="12"/>
      <c r="I868" s="10"/>
      <c r="J868" s="10"/>
      <c r="K868" s="10"/>
      <c r="L868" s="10"/>
      <c r="M868" s="10"/>
      <c r="N868" s="10"/>
      <c r="O868" s="10"/>
      <c r="P868" s="11"/>
    </row>
    <row r="869" hidden="1">
      <c r="A869" s="13"/>
      <c r="B869" s="23"/>
      <c r="C869" s="10"/>
      <c r="D869" s="10"/>
      <c r="E869" s="10"/>
      <c r="F869" s="10"/>
      <c r="G869" s="10"/>
      <c r="H869" s="12"/>
      <c r="I869" s="10"/>
      <c r="J869" s="10"/>
      <c r="K869" s="10"/>
      <c r="L869" s="10"/>
      <c r="M869" s="10"/>
      <c r="N869" s="10"/>
      <c r="O869" s="10"/>
      <c r="P869" s="11"/>
    </row>
    <row r="870" hidden="1">
      <c r="A870" s="13"/>
      <c r="B870" s="23"/>
      <c r="C870" s="10"/>
      <c r="D870" s="10"/>
      <c r="E870" s="10"/>
      <c r="F870" s="10"/>
      <c r="G870" s="10"/>
      <c r="H870" s="12"/>
      <c r="I870" s="10"/>
      <c r="J870" s="10"/>
      <c r="K870" s="22"/>
      <c r="L870" s="10"/>
      <c r="M870" s="10"/>
      <c r="N870" s="10"/>
      <c r="O870" s="10"/>
      <c r="P870" s="11"/>
    </row>
    <row r="871" hidden="1">
      <c r="A871" s="13"/>
      <c r="B871" s="23"/>
      <c r="C871" s="10"/>
      <c r="D871" s="10"/>
      <c r="E871" s="10"/>
      <c r="F871" s="10"/>
      <c r="G871" s="10"/>
      <c r="H871" s="12"/>
      <c r="I871" s="10"/>
      <c r="J871" s="10"/>
      <c r="K871" s="10"/>
      <c r="L871" s="10"/>
      <c r="M871" s="10"/>
      <c r="N871" s="10"/>
      <c r="O871" s="10"/>
      <c r="P871" s="11"/>
    </row>
    <row r="872" hidden="1">
      <c r="A872" s="13"/>
      <c r="B872" s="23"/>
      <c r="C872" s="10"/>
      <c r="D872" s="10"/>
      <c r="E872" s="10"/>
      <c r="F872" s="10"/>
      <c r="G872" s="10"/>
      <c r="H872" s="12"/>
      <c r="I872" s="10"/>
      <c r="J872" s="10"/>
      <c r="K872" s="10"/>
      <c r="L872" s="10"/>
      <c r="M872" s="10"/>
      <c r="N872" s="10"/>
      <c r="O872" s="10"/>
      <c r="P872" s="11"/>
    </row>
    <row r="873" hidden="1">
      <c r="A873" s="13"/>
      <c r="B873" s="23"/>
      <c r="C873" s="10"/>
      <c r="D873" s="10"/>
      <c r="E873" s="10"/>
      <c r="F873" s="10"/>
      <c r="G873" s="10"/>
      <c r="H873" s="12"/>
      <c r="I873" s="10"/>
      <c r="J873" s="10"/>
      <c r="K873" s="10"/>
      <c r="L873" s="10"/>
      <c r="M873" s="10"/>
      <c r="N873" s="10"/>
      <c r="O873" s="10"/>
      <c r="P873" s="11"/>
    </row>
    <row r="874" hidden="1">
      <c r="A874" s="13"/>
      <c r="B874" s="23"/>
      <c r="C874" s="10"/>
      <c r="D874" s="10"/>
      <c r="E874" s="10"/>
      <c r="F874" s="10"/>
      <c r="G874" s="10"/>
      <c r="H874" s="12"/>
      <c r="I874" s="10"/>
      <c r="J874" s="10"/>
      <c r="K874" s="10"/>
      <c r="L874" s="10"/>
      <c r="M874" s="10"/>
      <c r="N874" s="10"/>
      <c r="O874" s="10"/>
      <c r="P874" s="11"/>
    </row>
    <row r="875" ht="33.0" hidden="1" customHeight="1">
      <c r="A875" s="13"/>
      <c r="B875" s="23"/>
      <c r="C875" s="10"/>
      <c r="D875" s="15"/>
      <c r="E875" s="10"/>
      <c r="F875" s="10"/>
      <c r="G875" s="10"/>
      <c r="H875" s="12"/>
      <c r="I875" s="10"/>
      <c r="J875" s="10"/>
      <c r="K875" s="10"/>
      <c r="L875" s="10"/>
      <c r="M875" s="10"/>
      <c r="N875" s="10"/>
      <c r="O875" s="10"/>
      <c r="P875" s="11"/>
    </row>
    <row r="876" hidden="1">
      <c r="A876" s="13"/>
      <c r="B876" s="23"/>
      <c r="C876" s="10"/>
      <c r="D876" s="10"/>
      <c r="E876" s="10"/>
      <c r="F876" s="10"/>
      <c r="G876" s="10"/>
      <c r="H876" s="12"/>
      <c r="I876" s="10"/>
      <c r="J876" s="10"/>
      <c r="K876" s="22"/>
      <c r="L876" s="10"/>
      <c r="M876" s="10"/>
      <c r="N876" s="10"/>
      <c r="O876" s="10"/>
      <c r="P876" s="11"/>
    </row>
    <row r="877" hidden="1">
      <c r="A877" s="13"/>
      <c r="B877" s="23"/>
      <c r="C877" s="10"/>
      <c r="D877" s="10"/>
      <c r="E877" s="10"/>
      <c r="F877" s="10"/>
      <c r="G877" s="10"/>
      <c r="H877" s="12"/>
      <c r="I877" s="10"/>
      <c r="J877" s="10"/>
      <c r="K877" s="10"/>
      <c r="L877" s="10"/>
      <c r="M877" s="10"/>
      <c r="N877" s="10"/>
      <c r="O877" s="10"/>
      <c r="P877" s="11"/>
    </row>
    <row r="878" hidden="1">
      <c r="A878" s="13"/>
      <c r="B878" s="23"/>
      <c r="C878" s="10"/>
      <c r="D878" s="10"/>
      <c r="E878" s="10"/>
      <c r="F878" s="10"/>
      <c r="G878" s="10"/>
      <c r="H878" s="12"/>
      <c r="I878" s="10"/>
      <c r="J878" s="10"/>
      <c r="K878" s="22"/>
      <c r="L878" s="10"/>
      <c r="M878" s="10"/>
      <c r="N878" s="10"/>
      <c r="O878" s="10"/>
      <c r="P878" s="11"/>
    </row>
    <row r="879" hidden="1">
      <c r="A879" s="13"/>
      <c r="B879" s="23"/>
      <c r="C879" s="10"/>
      <c r="D879" s="10"/>
      <c r="E879" s="10"/>
      <c r="F879" s="10"/>
      <c r="G879" s="10"/>
      <c r="H879" s="12"/>
      <c r="I879" s="10"/>
      <c r="J879" s="11"/>
      <c r="K879" s="10"/>
      <c r="L879" s="10"/>
      <c r="M879" s="10"/>
      <c r="N879" s="10"/>
      <c r="O879" s="10"/>
      <c r="P879" s="11"/>
    </row>
    <row r="880" hidden="1">
      <c r="A880" s="13"/>
      <c r="B880" s="23"/>
      <c r="C880" s="10"/>
      <c r="D880" s="10"/>
      <c r="E880" s="10"/>
      <c r="F880" s="10"/>
      <c r="G880" s="10"/>
      <c r="H880" s="12"/>
      <c r="I880" s="10"/>
      <c r="J880" s="10"/>
      <c r="K880" s="10"/>
      <c r="L880" s="10"/>
      <c r="M880" s="10"/>
      <c r="N880" s="10"/>
      <c r="O880" s="10"/>
      <c r="P880" s="11"/>
    </row>
    <row r="881" hidden="1">
      <c r="A881" s="13"/>
      <c r="B881" s="23"/>
      <c r="C881" s="10"/>
      <c r="D881" s="10"/>
      <c r="E881" s="10"/>
      <c r="F881" s="10"/>
      <c r="G881" s="10"/>
      <c r="H881" s="12"/>
      <c r="I881" s="10"/>
      <c r="J881" s="10"/>
      <c r="K881" s="10"/>
      <c r="L881" s="10"/>
      <c r="M881" s="10"/>
      <c r="N881" s="10"/>
      <c r="O881" s="10"/>
      <c r="P881" s="11"/>
    </row>
    <row r="882" hidden="1">
      <c r="A882" s="13"/>
      <c r="B882" s="23"/>
      <c r="C882" s="10"/>
      <c r="D882" s="10"/>
      <c r="E882" s="10"/>
      <c r="F882" s="10"/>
      <c r="G882" s="10"/>
      <c r="H882" s="12"/>
      <c r="I882" s="10"/>
      <c r="J882" s="10"/>
      <c r="K882" s="10"/>
      <c r="L882" s="10"/>
      <c r="M882" s="10"/>
      <c r="N882" s="10"/>
      <c r="O882" s="10"/>
      <c r="P882" s="11"/>
    </row>
    <row r="883" hidden="1">
      <c r="A883" s="13">
        <v>45352.0</v>
      </c>
      <c r="B883" s="23">
        <v>45349.0</v>
      </c>
      <c r="C883" s="10" t="s">
        <v>17</v>
      </c>
      <c r="D883" s="10">
        <v>8.0</v>
      </c>
      <c r="E883" s="16" t="s">
        <v>9</v>
      </c>
      <c r="F883" s="10" t="s">
        <v>498</v>
      </c>
      <c r="G883" s="10" t="s">
        <v>499</v>
      </c>
      <c r="H883" s="12" t="s">
        <v>500</v>
      </c>
      <c r="I883" s="10" t="s">
        <v>52</v>
      </c>
      <c r="J883" s="10"/>
      <c r="K883" s="10"/>
      <c r="L883" s="10" t="s">
        <v>22</v>
      </c>
      <c r="M883" s="10" t="s">
        <v>22</v>
      </c>
      <c r="N883" s="10"/>
      <c r="O883" s="10"/>
      <c r="P883" s="11"/>
    </row>
    <row r="884" hidden="1">
      <c r="A884" s="13">
        <v>45352.0</v>
      </c>
      <c r="B884" s="23">
        <v>45350.0</v>
      </c>
      <c r="C884" s="10" t="s">
        <v>17</v>
      </c>
      <c r="D884" s="10">
        <v>8.0</v>
      </c>
      <c r="E884" s="16" t="s">
        <v>9</v>
      </c>
      <c r="F884" s="10" t="s">
        <v>501</v>
      </c>
      <c r="G884" s="10" t="s">
        <v>502</v>
      </c>
      <c r="H884" s="12" t="s">
        <v>503</v>
      </c>
      <c r="I884" s="10" t="s">
        <v>52</v>
      </c>
      <c r="J884" s="10"/>
      <c r="K884" s="10"/>
      <c r="L884" s="10" t="s">
        <v>22</v>
      </c>
      <c r="M884" s="10" t="s">
        <v>474</v>
      </c>
      <c r="N884" s="10" t="s">
        <v>22</v>
      </c>
      <c r="O884" s="10"/>
      <c r="P884" s="11"/>
    </row>
    <row r="885" hidden="1">
      <c r="A885" s="13">
        <v>45352.0</v>
      </c>
      <c r="B885" s="23">
        <v>45350.0</v>
      </c>
      <c r="C885" s="10" t="s">
        <v>17</v>
      </c>
      <c r="D885" s="10">
        <v>8.0</v>
      </c>
      <c r="E885" s="16" t="s">
        <v>9</v>
      </c>
      <c r="F885" s="10" t="s">
        <v>504</v>
      </c>
      <c r="G885" s="10" t="s">
        <v>289</v>
      </c>
      <c r="H885" s="12" t="s">
        <v>290</v>
      </c>
      <c r="I885" s="10" t="s">
        <v>21</v>
      </c>
      <c r="J885" s="10" t="s">
        <v>505</v>
      </c>
      <c r="K885" s="10" t="s">
        <v>506</v>
      </c>
      <c r="L885" s="10" t="s">
        <v>22</v>
      </c>
      <c r="M885" s="10" t="s">
        <v>22</v>
      </c>
      <c r="N885" s="10" t="s">
        <v>22</v>
      </c>
      <c r="O885" s="10"/>
      <c r="P885" s="11"/>
    </row>
    <row r="886" hidden="1">
      <c r="A886" s="13">
        <v>45352.0</v>
      </c>
      <c r="B886" s="23">
        <v>45351.0</v>
      </c>
      <c r="C886" s="10" t="s">
        <v>17</v>
      </c>
      <c r="D886" s="10">
        <v>8.0</v>
      </c>
      <c r="E886" s="17" t="s">
        <v>33</v>
      </c>
      <c r="F886" s="10" t="s">
        <v>507</v>
      </c>
      <c r="G886" s="10"/>
      <c r="H886" s="12" t="s">
        <v>508</v>
      </c>
      <c r="I886" s="10"/>
      <c r="J886" s="10"/>
      <c r="K886" s="10" t="s">
        <v>509</v>
      </c>
      <c r="L886" s="10" t="s">
        <v>22</v>
      </c>
      <c r="M886" s="10" t="s">
        <v>22</v>
      </c>
      <c r="N886" s="10"/>
      <c r="O886" s="10"/>
      <c r="P886" s="11"/>
    </row>
    <row r="887" hidden="1">
      <c r="A887" s="13">
        <v>45352.0</v>
      </c>
      <c r="B887" s="23">
        <v>45352.0</v>
      </c>
      <c r="C887" s="10" t="s">
        <v>17</v>
      </c>
      <c r="D887" s="10">
        <v>16.0</v>
      </c>
      <c r="E887" s="17" t="s">
        <v>33</v>
      </c>
      <c r="F887" s="10" t="s">
        <v>237</v>
      </c>
      <c r="G887" s="10" t="s">
        <v>107</v>
      </c>
      <c r="H887" s="12" t="s">
        <v>108</v>
      </c>
      <c r="I887" s="10" t="s">
        <v>21</v>
      </c>
      <c r="J887" s="10"/>
      <c r="K887" s="22"/>
      <c r="L887" s="10" t="s">
        <v>22</v>
      </c>
      <c r="M887" s="10"/>
      <c r="N887" s="10"/>
      <c r="O887" s="10"/>
      <c r="P887" s="11"/>
    </row>
    <row r="888" hidden="1">
      <c r="A888" s="13">
        <v>45352.0</v>
      </c>
      <c r="B888" s="23">
        <v>45352.0</v>
      </c>
      <c r="C888" s="10" t="s">
        <v>17</v>
      </c>
      <c r="D888" s="10">
        <v>8.0</v>
      </c>
      <c r="E888" s="16" t="s">
        <v>9</v>
      </c>
      <c r="F888" s="10" t="s">
        <v>510</v>
      </c>
      <c r="G888" s="10" t="s">
        <v>511</v>
      </c>
      <c r="H888" s="12" t="s">
        <v>512</v>
      </c>
      <c r="I888" s="10" t="s">
        <v>52</v>
      </c>
      <c r="J888" s="10"/>
      <c r="K888" s="10"/>
      <c r="L888" s="10" t="s">
        <v>22</v>
      </c>
      <c r="M888" s="10" t="s">
        <v>22</v>
      </c>
      <c r="N888" s="10"/>
      <c r="O888" s="10"/>
      <c r="P888" s="11"/>
    </row>
    <row r="889" ht="61.5" hidden="1" customHeight="1">
      <c r="A889" s="13"/>
      <c r="B889" s="23"/>
      <c r="C889" s="10"/>
      <c r="D889" s="15"/>
      <c r="E889" s="10"/>
      <c r="F889" s="10"/>
      <c r="G889" s="10"/>
      <c r="H889" s="12"/>
      <c r="I889" s="10"/>
      <c r="J889" s="10"/>
      <c r="K889" s="10"/>
      <c r="L889" s="10"/>
      <c r="M889" s="10"/>
      <c r="N889" s="10"/>
      <c r="O889" s="10"/>
      <c r="P889" s="11"/>
    </row>
    <row r="890" hidden="1">
      <c r="A890" s="13"/>
      <c r="B890" s="23"/>
      <c r="C890" s="10"/>
      <c r="D890" s="10"/>
      <c r="E890" s="10"/>
      <c r="F890" s="10"/>
      <c r="G890" s="10"/>
      <c r="H890" s="12"/>
      <c r="I890" s="10"/>
      <c r="J890" s="10"/>
      <c r="K890" s="10"/>
      <c r="L890" s="10"/>
      <c r="M890" s="10"/>
      <c r="N890" s="10"/>
      <c r="O890" s="11"/>
      <c r="P890" s="11"/>
    </row>
    <row r="891" hidden="1">
      <c r="A891" s="13"/>
      <c r="B891" s="23"/>
      <c r="C891" s="10"/>
      <c r="D891" s="10"/>
      <c r="E891" s="10"/>
      <c r="F891" s="10"/>
      <c r="G891" s="10"/>
      <c r="H891" s="12"/>
      <c r="I891" s="10"/>
      <c r="J891" s="10"/>
      <c r="K891" s="22"/>
      <c r="L891" s="10"/>
      <c r="M891" s="10"/>
      <c r="N891" s="10"/>
      <c r="O891" s="10"/>
      <c r="P891" s="11"/>
    </row>
    <row r="892" hidden="1">
      <c r="A892" s="13"/>
      <c r="B892" s="23"/>
      <c r="C892" s="10"/>
      <c r="D892" s="10"/>
      <c r="E892" s="10"/>
      <c r="F892" s="10"/>
      <c r="G892" s="10"/>
      <c r="H892" s="12"/>
      <c r="I892" s="10"/>
      <c r="J892" s="10"/>
      <c r="K892" s="10"/>
      <c r="L892" s="10"/>
      <c r="M892" s="10"/>
      <c r="N892" s="10"/>
      <c r="O892" s="10"/>
      <c r="P892" s="11"/>
    </row>
    <row r="893" hidden="1">
      <c r="A893" s="13"/>
      <c r="B893" s="23"/>
      <c r="C893" s="10"/>
      <c r="D893" s="10"/>
      <c r="E893" s="10"/>
      <c r="F893" s="10"/>
      <c r="G893" s="10"/>
      <c r="H893" s="12"/>
      <c r="I893" s="10"/>
      <c r="J893" s="10"/>
      <c r="K893" s="10"/>
      <c r="L893" s="10"/>
      <c r="M893" s="10"/>
      <c r="N893" s="10"/>
      <c r="O893" s="10"/>
      <c r="P893" s="11"/>
    </row>
    <row r="894" hidden="1">
      <c r="A894" s="13"/>
      <c r="B894" s="23"/>
      <c r="C894" s="10"/>
      <c r="D894" s="10"/>
      <c r="E894" s="10"/>
      <c r="F894" s="10"/>
      <c r="G894" s="10"/>
      <c r="H894" s="12"/>
      <c r="I894" s="10"/>
      <c r="J894" s="10"/>
      <c r="K894" s="10"/>
      <c r="L894" s="10"/>
      <c r="M894" s="10"/>
      <c r="N894" s="10"/>
      <c r="O894" s="10"/>
      <c r="P894" s="11"/>
    </row>
    <row r="895" hidden="1">
      <c r="A895" s="13"/>
      <c r="B895" s="23"/>
      <c r="C895" s="10"/>
      <c r="D895" s="10"/>
      <c r="E895" s="10"/>
      <c r="F895" s="10"/>
      <c r="G895" s="10"/>
      <c r="H895" s="12"/>
      <c r="I895" s="10"/>
      <c r="J895" s="10"/>
      <c r="K895" s="10"/>
      <c r="L895" s="10"/>
      <c r="M895" s="10"/>
      <c r="N895" s="10"/>
      <c r="O895" s="10"/>
      <c r="P895" s="11"/>
    </row>
    <row r="896" hidden="1">
      <c r="A896" s="13"/>
      <c r="B896" s="23"/>
      <c r="C896" s="10"/>
      <c r="D896" s="10"/>
      <c r="E896" s="10"/>
      <c r="F896" s="10"/>
      <c r="G896" s="10"/>
      <c r="H896" s="12"/>
      <c r="I896" s="10"/>
      <c r="J896" s="10"/>
      <c r="K896" s="10"/>
      <c r="L896" s="10"/>
      <c r="M896" s="10"/>
      <c r="N896" s="10"/>
      <c r="O896" s="10"/>
      <c r="P896" s="10"/>
    </row>
    <row r="897" hidden="1">
      <c r="A897" s="13"/>
      <c r="B897" s="23"/>
      <c r="C897" s="10"/>
      <c r="D897" s="10"/>
      <c r="E897" s="10"/>
      <c r="F897" s="10"/>
      <c r="G897" s="10"/>
      <c r="H897" s="12"/>
      <c r="I897" s="10"/>
      <c r="J897" s="10"/>
      <c r="K897" s="10"/>
      <c r="L897" s="10"/>
      <c r="M897" s="10"/>
      <c r="N897" s="10"/>
      <c r="O897" s="10"/>
      <c r="P897" s="11"/>
    </row>
    <row r="898" hidden="1">
      <c r="A898" s="13"/>
      <c r="B898" s="23"/>
      <c r="C898" s="10"/>
      <c r="D898" s="10"/>
      <c r="E898" s="10"/>
      <c r="F898" s="10"/>
      <c r="G898" s="10"/>
      <c r="H898" s="12"/>
      <c r="I898" s="10"/>
      <c r="J898" s="10"/>
      <c r="K898" s="10"/>
      <c r="L898" s="10"/>
      <c r="M898" s="10"/>
      <c r="N898" s="10"/>
      <c r="O898" s="10"/>
      <c r="P898" s="10"/>
    </row>
    <row r="899" hidden="1">
      <c r="A899" s="13"/>
      <c r="B899" s="23"/>
      <c r="C899" s="10"/>
      <c r="D899" s="10"/>
      <c r="E899" s="10"/>
      <c r="F899" s="10"/>
      <c r="G899" s="10"/>
      <c r="H899" s="12"/>
      <c r="I899" s="10"/>
      <c r="J899" s="10"/>
      <c r="K899" s="22"/>
      <c r="L899" s="10"/>
      <c r="M899" s="10"/>
      <c r="N899" s="10"/>
      <c r="O899" s="10"/>
      <c r="P899" s="11"/>
    </row>
    <row r="900" hidden="1">
      <c r="A900" s="13"/>
      <c r="B900" s="23"/>
      <c r="C900" s="10"/>
      <c r="D900" s="10"/>
      <c r="E900" s="10"/>
      <c r="F900" s="10"/>
      <c r="G900" s="10"/>
      <c r="H900" s="12"/>
      <c r="I900" s="10"/>
      <c r="J900" s="10"/>
      <c r="K900" s="10"/>
      <c r="L900" s="10"/>
      <c r="M900" s="10"/>
      <c r="N900" s="10"/>
      <c r="O900" s="10"/>
      <c r="P900" s="11"/>
    </row>
    <row r="901" hidden="1">
      <c r="A901" s="13"/>
      <c r="B901" s="23"/>
      <c r="C901" s="10"/>
      <c r="D901" s="10"/>
      <c r="E901" s="10"/>
      <c r="F901" s="10"/>
      <c r="G901" s="10"/>
      <c r="H901" s="12"/>
      <c r="I901" s="10"/>
      <c r="J901" s="10"/>
      <c r="K901" s="22"/>
      <c r="L901" s="10"/>
      <c r="M901" s="10"/>
      <c r="N901" s="10"/>
      <c r="O901" s="10"/>
      <c r="P901" s="10"/>
    </row>
    <row r="902" hidden="1">
      <c r="A902" s="13"/>
      <c r="B902" s="23"/>
      <c r="C902" s="10"/>
      <c r="D902" s="10"/>
      <c r="E902" s="10"/>
      <c r="F902" s="10"/>
      <c r="G902" s="10"/>
      <c r="H902" s="12"/>
      <c r="I902" s="10"/>
      <c r="J902" s="10"/>
      <c r="K902" s="10"/>
      <c r="L902" s="10"/>
      <c r="M902" s="10"/>
      <c r="N902" s="10"/>
      <c r="O902" s="10"/>
      <c r="P902" s="11"/>
    </row>
    <row r="903" hidden="1">
      <c r="A903" s="13"/>
      <c r="B903" s="23"/>
      <c r="C903" s="10"/>
      <c r="D903" s="10"/>
      <c r="E903" s="10"/>
      <c r="F903" s="10"/>
      <c r="G903" s="10"/>
      <c r="H903" s="12"/>
      <c r="I903" s="10"/>
      <c r="J903" s="10"/>
      <c r="K903" s="22"/>
      <c r="L903" s="10"/>
      <c r="M903" s="10"/>
      <c r="N903" s="10"/>
      <c r="O903" s="10"/>
      <c r="P903" s="11"/>
    </row>
    <row r="904" hidden="1">
      <c r="A904" s="13"/>
      <c r="B904" s="23"/>
      <c r="C904" s="10"/>
      <c r="D904" s="15"/>
      <c r="E904" s="10"/>
      <c r="F904" s="10"/>
      <c r="G904" s="10"/>
      <c r="H904" s="12"/>
      <c r="I904" s="10"/>
      <c r="J904" s="10"/>
      <c r="K904" s="10"/>
      <c r="L904" s="10"/>
      <c r="M904" s="10"/>
      <c r="N904" s="10"/>
      <c r="O904" s="10"/>
      <c r="P904" s="11"/>
    </row>
    <row r="905" hidden="1">
      <c r="A905" s="13"/>
      <c r="B905" s="23"/>
      <c r="C905" s="10"/>
      <c r="D905" s="10"/>
      <c r="E905" s="10"/>
      <c r="F905" s="10"/>
      <c r="G905" s="10"/>
      <c r="H905" s="12"/>
      <c r="I905" s="10"/>
      <c r="J905" s="10"/>
      <c r="K905" s="10"/>
      <c r="L905" s="10"/>
      <c r="M905" s="10"/>
      <c r="N905" s="10"/>
      <c r="O905" s="10"/>
      <c r="P905" s="11"/>
    </row>
    <row r="906" hidden="1">
      <c r="A906" s="13"/>
      <c r="B906" s="23"/>
      <c r="C906" s="10"/>
      <c r="D906" s="10"/>
      <c r="E906" s="10"/>
      <c r="F906" s="10"/>
      <c r="G906" s="10"/>
      <c r="H906" s="12"/>
      <c r="I906" s="10"/>
      <c r="J906" s="10"/>
      <c r="K906" s="10"/>
      <c r="L906" s="10"/>
      <c r="M906" s="10"/>
      <c r="N906" s="10"/>
      <c r="O906" s="10"/>
      <c r="P906" s="11"/>
    </row>
    <row r="907" hidden="1">
      <c r="A907" s="13"/>
      <c r="B907" s="23"/>
      <c r="C907" s="10"/>
      <c r="D907" s="10"/>
      <c r="E907" s="10"/>
      <c r="F907" s="10"/>
      <c r="G907" s="10"/>
      <c r="H907" s="12"/>
      <c r="I907" s="10"/>
      <c r="J907" s="10"/>
      <c r="K907" s="10"/>
      <c r="L907" s="10"/>
      <c r="M907" s="10"/>
      <c r="N907" s="10"/>
      <c r="O907" s="10"/>
      <c r="P907" s="10"/>
    </row>
    <row r="908" hidden="1">
      <c r="A908" s="13"/>
      <c r="B908" s="23"/>
      <c r="C908" s="10"/>
      <c r="D908" s="10"/>
      <c r="E908" s="10"/>
      <c r="F908" s="10"/>
      <c r="G908" s="10"/>
      <c r="H908" s="12"/>
      <c r="I908" s="10"/>
      <c r="J908" s="10"/>
      <c r="K908" s="10"/>
      <c r="L908" s="10"/>
      <c r="M908" s="10"/>
      <c r="N908" s="10"/>
      <c r="O908" s="10"/>
      <c r="P908" s="11"/>
    </row>
    <row r="909" hidden="1">
      <c r="A909" s="13"/>
      <c r="B909" s="23"/>
      <c r="C909" s="10"/>
      <c r="D909" s="10"/>
      <c r="E909" s="10"/>
      <c r="F909" s="10"/>
      <c r="G909" s="10"/>
      <c r="H909" s="12"/>
      <c r="I909" s="10"/>
      <c r="J909" s="10"/>
      <c r="K909" s="10"/>
      <c r="L909" s="10"/>
      <c r="M909" s="10"/>
      <c r="N909" s="10"/>
      <c r="O909" s="10"/>
      <c r="P909" s="11"/>
    </row>
    <row r="910" hidden="1">
      <c r="A910" s="13">
        <v>45353.70522667824</v>
      </c>
      <c r="B910" s="23">
        <v>45351.0</v>
      </c>
      <c r="C910" s="10" t="s">
        <v>17</v>
      </c>
      <c r="D910" s="10">
        <v>8.0</v>
      </c>
      <c r="E910" s="19" t="s">
        <v>53</v>
      </c>
      <c r="F910" s="10" t="s">
        <v>47</v>
      </c>
      <c r="G910" s="10" t="s">
        <v>48</v>
      </c>
      <c r="H910" s="12" t="s">
        <v>49</v>
      </c>
      <c r="I910" s="10" t="s">
        <v>21</v>
      </c>
      <c r="J910" s="10"/>
      <c r="K910" s="10" t="s">
        <v>513</v>
      </c>
      <c r="L910" s="10"/>
      <c r="M910" s="10"/>
      <c r="N910" s="10"/>
      <c r="O910" s="10"/>
      <c r="P910" s="11"/>
    </row>
    <row r="911" hidden="1">
      <c r="A911" s="13"/>
      <c r="B911" s="23"/>
      <c r="C911" s="10"/>
      <c r="D911" s="10"/>
      <c r="E911" s="10"/>
      <c r="F911" s="10"/>
      <c r="G911" s="10"/>
      <c r="H911" s="12"/>
      <c r="I911" s="10"/>
      <c r="J911" s="10"/>
      <c r="K911" s="10"/>
      <c r="L911" s="10"/>
      <c r="M911" s="10"/>
      <c r="N911" s="10"/>
      <c r="O911" s="10"/>
      <c r="P911" s="11"/>
    </row>
    <row r="912" hidden="1">
      <c r="A912" s="13"/>
      <c r="B912" s="23"/>
      <c r="C912" s="10"/>
      <c r="D912" s="10"/>
      <c r="E912" s="10"/>
      <c r="F912" s="10"/>
      <c r="G912" s="10"/>
      <c r="H912" s="12"/>
      <c r="I912" s="10"/>
      <c r="J912" s="10"/>
      <c r="K912" s="10"/>
      <c r="L912" s="10"/>
      <c r="M912" s="10"/>
      <c r="N912" s="10"/>
      <c r="O912" s="10"/>
      <c r="P912" s="11"/>
    </row>
    <row r="913" hidden="1">
      <c r="A913" s="13"/>
      <c r="B913" s="23"/>
      <c r="C913" s="10"/>
      <c r="D913" s="10"/>
      <c r="E913" s="10"/>
      <c r="F913" s="10"/>
      <c r="G913" s="10"/>
      <c r="H913" s="12"/>
      <c r="I913" s="10"/>
      <c r="J913" s="10"/>
      <c r="K913" s="10"/>
      <c r="L913" s="10"/>
      <c r="M913" s="10"/>
      <c r="N913" s="10"/>
      <c r="O913" s="10"/>
      <c r="P913" s="11"/>
    </row>
    <row r="914" hidden="1">
      <c r="A914" s="13"/>
      <c r="B914" s="23"/>
      <c r="C914" s="10"/>
      <c r="D914" s="10"/>
      <c r="E914" s="10"/>
      <c r="F914" s="10"/>
      <c r="G914" s="10"/>
      <c r="H914" s="12"/>
      <c r="I914" s="10"/>
      <c r="J914" s="10"/>
      <c r="K914" s="10"/>
      <c r="L914" s="10"/>
      <c r="M914" s="10"/>
      <c r="N914" s="10"/>
      <c r="O914" s="10"/>
      <c r="P914" s="11"/>
    </row>
    <row r="915" hidden="1">
      <c r="A915" s="13"/>
      <c r="B915" s="23"/>
      <c r="C915" s="10"/>
      <c r="D915" s="10"/>
      <c r="E915" s="10"/>
      <c r="F915" s="10"/>
      <c r="G915" s="10"/>
      <c r="H915" s="12"/>
      <c r="I915" s="10"/>
      <c r="J915" s="10"/>
      <c r="K915" s="10"/>
      <c r="L915" s="10"/>
      <c r="M915" s="10"/>
      <c r="N915" s="10"/>
      <c r="O915" s="10"/>
      <c r="P915" s="11"/>
    </row>
    <row r="916" hidden="1">
      <c r="A916" s="13"/>
      <c r="B916" s="23"/>
      <c r="C916" s="10"/>
      <c r="D916" s="10"/>
      <c r="E916" s="10"/>
      <c r="F916" s="10"/>
      <c r="G916" s="10"/>
      <c r="H916" s="12"/>
      <c r="I916" s="22"/>
      <c r="J916" s="10"/>
      <c r="K916" s="22"/>
      <c r="L916" s="10"/>
      <c r="M916" s="10"/>
      <c r="N916" s="10"/>
      <c r="O916" s="10"/>
      <c r="P916" s="11"/>
    </row>
    <row r="917" hidden="1">
      <c r="A917" s="13"/>
      <c r="B917" s="23"/>
      <c r="C917" s="10"/>
      <c r="D917" s="10"/>
      <c r="E917" s="10"/>
      <c r="F917" s="10"/>
      <c r="G917" s="10"/>
      <c r="H917" s="12"/>
      <c r="I917" s="10"/>
      <c r="J917" s="10"/>
      <c r="K917" s="10"/>
      <c r="L917" s="10"/>
      <c r="M917" s="10"/>
      <c r="N917" s="10"/>
      <c r="O917" s="10"/>
      <c r="P917" s="11"/>
    </row>
    <row r="918" hidden="1">
      <c r="A918" s="13"/>
      <c r="B918" s="23"/>
      <c r="C918" s="10"/>
      <c r="D918" s="10"/>
      <c r="E918" s="10"/>
      <c r="F918" s="10"/>
      <c r="G918" s="10"/>
      <c r="H918" s="12"/>
      <c r="I918" s="10"/>
      <c r="J918" s="10"/>
      <c r="K918" s="10"/>
      <c r="L918" s="10"/>
      <c r="M918" s="10"/>
      <c r="N918" s="10"/>
      <c r="O918" s="10"/>
      <c r="P918" s="11"/>
    </row>
    <row r="919" hidden="1">
      <c r="A919" s="13"/>
      <c r="B919" s="23"/>
      <c r="C919" s="10"/>
      <c r="D919" s="10"/>
      <c r="E919" s="10"/>
      <c r="F919" s="10"/>
      <c r="G919" s="10"/>
      <c r="H919" s="12"/>
      <c r="I919" s="10"/>
      <c r="J919" s="10"/>
      <c r="K919" s="10"/>
      <c r="L919" s="10"/>
      <c r="M919" s="10"/>
      <c r="N919" s="10"/>
      <c r="O919" s="10"/>
      <c r="P919" s="11"/>
    </row>
    <row r="920" hidden="1">
      <c r="A920" s="13"/>
      <c r="B920" s="23"/>
      <c r="C920" s="10"/>
      <c r="D920" s="15"/>
      <c r="E920" s="10"/>
      <c r="F920" s="10"/>
      <c r="G920" s="10"/>
      <c r="H920" s="12"/>
      <c r="I920" s="10"/>
      <c r="J920" s="10"/>
      <c r="K920" s="10"/>
      <c r="L920" s="10"/>
      <c r="M920" s="10"/>
      <c r="N920" s="10"/>
      <c r="O920" s="10"/>
      <c r="P920" s="11"/>
    </row>
    <row r="921" hidden="1">
      <c r="A921" s="13"/>
      <c r="B921" s="23"/>
      <c r="C921" s="10"/>
      <c r="D921" s="10"/>
      <c r="E921" s="10"/>
      <c r="F921" s="10"/>
      <c r="G921" s="10"/>
      <c r="H921" s="12"/>
      <c r="I921" s="10"/>
      <c r="J921" s="10"/>
      <c r="K921" s="10"/>
      <c r="L921" s="10"/>
      <c r="M921" s="10"/>
      <c r="N921" s="10"/>
      <c r="O921" s="10"/>
      <c r="P921" s="11"/>
    </row>
    <row r="922" hidden="1">
      <c r="A922" s="13"/>
      <c r="B922" s="23"/>
      <c r="C922" s="10"/>
      <c r="D922" s="10"/>
      <c r="E922" s="10"/>
      <c r="F922" s="10"/>
      <c r="G922" s="10"/>
      <c r="H922" s="12"/>
      <c r="I922" s="10"/>
      <c r="J922" s="10"/>
      <c r="K922" s="10"/>
      <c r="L922" s="10"/>
      <c r="M922" s="10"/>
      <c r="N922" s="10"/>
      <c r="O922" s="10"/>
      <c r="P922" s="11"/>
    </row>
    <row r="923" hidden="1">
      <c r="A923" s="13"/>
      <c r="B923" s="23"/>
      <c r="C923" s="10"/>
      <c r="D923" s="10"/>
      <c r="E923" s="10"/>
      <c r="F923" s="10"/>
      <c r="G923" s="10"/>
      <c r="H923" s="12"/>
      <c r="I923" s="10"/>
      <c r="J923" s="10"/>
      <c r="K923" s="10"/>
      <c r="L923" s="10"/>
      <c r="M923" s="10"/>
      <c r="N923" s="10"/>
      <c r="O923" s="10"/>
      <c r="P923" s="11"/>
    </row>
    <row r="924" hidden="1">
      <c r="A924" s="13"/>
      <c r="B924" s="23"/>
      <c r="C924" s="10"/>
      <c r="D924" s="15"/>
      <c r="E924" s="10"/>
      <c r="F924" s="10"/>
      <c r="G924" s="10"/>
      <c r="H924" s="12"/>
      <c r="I924" s="10"/>
      <c r="J924" s="10"/>
      <c r="K924" s="10"/>
      <c r="L924" s="10"/>
      <c r="M924" s="10"/>
      <c r="N924" s="10"/>
      <c r="O924" s="10"/>
      <c r="P924" s="11"/>
    </row>
    <row r="925" hidden="1">
      <c r="A925" s="13"/>
      <c r="B925" s="23"/>
      <c r="C925" s="10"/>
      <c r="D925" s="10"/>
      <c r="E925" s="10"/>
      <c r="F925" s="10"/>
      <c r="G925" s="10"/>
      <c r="H925" s="12"/>
      <c r="I925" s="10"/>
      <c r="J925" s="10"/>
      <c r="K925" s="10"/>
      <c r="L925" s="10"/>
      <c r="M925" s="10"/>
      <c r="N925" s="10"/>
      <c r="O925" s="10"/>
      <c r="P925" s="11"/>
    </row>
    <row r="926" hidden="1">
      <c r="A926" s="13"/>
      <c r="B926" s="23"/>
      <c r="C926" s="10"/>
      <c r="D926" s="10"/>
      <c r="E926" s="10"/>
      <c r="F926" s="10"/>
      <c r="G926" s="10"/>
      <c r="H926" s="12"/>
      <c r="I926" s="10"/>
      <c r="J926" s="10"/>
      <c r="K926" s="10"/>
      <c r="L926" s="10"/>
      <c r="M926" s="10"/>
      <c r="N926" s="10"/>
      <c r="O926" s="10"/>
      <c r="P926" s="11"/>
    </row>
    <row r="927" hidden="1">
      <c r="A927" s="13"/>
      <c r="B927" s="23"/>
      <c r="C927" s="10"/>
      <c r="D927" s="10"/>
      <c r="E927" s="10"/>
      <c r="F927" s="10"/>
      <c r="G927" s="10"/>
      <c r="H927" s="12"/>
      <c r="I927" s="10"/>
      <c r="J927" s="10"/>
      <c r="K927" s="10"/>
      <c r="L927" s="10"/>
      <c r="M927" s="10"/>
      <c r="N927" s="10"/>
      <c r="O927" s="10"/>
      <c r="P927" s="11"/>
    </row>
    <row r="928" hidden="1">
      <c r="A928" s="13"/>
      <c r="B928" s="23"/>
      <c r="C928" s="10"/>
      <c r="D928" s="10"/>
      <c r="E928" s="10"/>
      <c r="F928" s="10"/>
      <c r="G928" s="10"/>
      <c r="H928" s="12"/>
      <c r="I928" s="10"/>
      <c r="J928" s="10"/>
      <c r="K928" s="10"/>
      <c r="L928" s="10"/>
      <c r="M928" s="10"/>
      <c r="N928" s="10"/>
      <c r="O928" s="10"/>
      <c r="P928" s="11"/>
    </row>
    <row r="929" hidden="1">
      <c r="A929" s="13"/>
      <c r="B929" s="23"/>
      <c r="C929" s="10"/>
      <c r="D929" s="10"/>
      <c r="E929" s="10"/>
      <c r="F929" s="10"/>
      <c r="G929" s="10"/>
      <c r="H929" s="12"/>
      <c r="I929" s="10"/>
      <c r="J929" s="10"/>
      <c r="K929" s="10"/>
      <c r="L929" s="10"/>
      <c r="M929" s="10"/>
      <c r="N929" s="10"/>
      <c r="O929" s="10"/>
      <c r="P929" s="11"/>
    </row>
    <row r="930" hidden="1">
      <c r="A930" s="13"/>
      <c r="B930" s="23"/>
      <c r="C930" s="10"/>
      <c r="D930" s="10"/>
      <c r="E930" s="10"/>
      <c r="F930" s="10"/>
      <c r="G930" s="10"/>
      <c r="H930" s="12"/>
      <c r="I930" s="10"/>
      <c r="J930" s="10"/>
      <c r="K930" s="22"/>
      <c r="L930" s="10"/>
      <c r="M930" s="10"/>
      <c r="N930" s="10"/>
      <c r="O930" s="10"/>
      <c r="P930" s="11"/>
    </row>
    <row r="931" hidden="1">
      <c r="A931" s="13"/>
      <c r="B931" s="23"/>
      <c r="C931" s="10"/>
      <c r="D931" s="10"/>
      <c r="E931" s="10"/>
      <c r="F931" s="10"/>
      <c r="G931" s="10"/>
      <c r="H931" s="12"/>
      <c r="I931" s="10"/>
      <c r="J931" s="10"/>
      <c r="K931" s="10"/>
      <c r="L931" s="10"/>
      <c r="M931" s="10"/>
      <c r="N931" s="10"/>
      <c r="O931" s="10"/>
      <c r="P931" s="11"/>
    </row>
    <row r="932" hidden="1">
      <c r="A932" s="13">
        <v>45355.0</v>
      </c>
      <c r="B932" s="23">
        <v>45352.0</v>
      </c>
      <c r="C932" s="10" t="s">
        <v>17</v>
      </c>
      <c r="D932" s="10">
        <v>8.0</v>
      </c>
      <c r="E932" s="16" t="s">
        <v>9</v>
      </c>
      <c r="F932" s="10" t="s">
        <v>514</v>
      </c>
      <c r="G932" s="10" t="s">
        <v>515</v>
      </c>
      <c r="H932" s="12" t="s">
        <v>516</v>
      </c>
      <c r="I932" s="10" t="s">
        <v>60</v>
      </c>
      <c r="J932" s="10"/>
      <c r="K932" s="22">
        <v>18470.0</v>
      </c>
      <c r="L932" s="10" t="s">
        <v>22</v>
      </c>
      <c r="M932" s="10" t="s">
        <v>22</v>
      </c>
      <c r="N932" s="10" t="s">
        <v>22</v>
      </c>
      <c r="O932" s="10"/>
      <c r="P932" s="11"/>
    </row>
    <row r="933" hidden="1">
      <c r="A933" s="13">
        <v>45355.0</v>
      </c>
      <c r="B933" s="23">
        <v>45350.0</v>
      </c>
      <c r="C933" s="10" t="s">
        <v>17</v>
      </c>
      <c r="D933" s="15">
        <v>8.0</v>
      </c>
      <c r="E933" s="16" t="s">
        <v>9</v>
      </c>
      <c r="F933" s="10" t="s">
        <v>517</v>
      </c>
      <c r="G933" s="10" t="s">
        <v>518</v>
      </c>
      <c r="H933" s="12"/>
      <c r="I933" s="10" t="s">
        <v>60</v>
      </c>
      <c r="J933" s="10"/>
      <c r="K933" s="10" t="s">
        <v>519</v>
      </c>
      <c r="L933" s="10" t="s">
        <v>22</v>
      </c>
      <c r="M933" s="10" t="s">
        <v>22</v>
      </c>
      <c r="N933" s="10" t="s">
        <v>22</v>
      </c>
      <c r="O933" s="10"/>
      <c r="P933" s="11"/>
    </row>
    <row r="934" hidden="1">
      <c r="A934" s="13">
        <v>45355.0</v>
      </c>
      <c r="B934" s="23">
        <v>45351.0</v>
      </c>
      <c r="C934" s="10" t="s">
        <v>17</v>
      </c>
      <c r="D934" s="10">
        <v>8.0</v>
      </c>
      <c r="E934" s="16" t="s">
        <v>9</v>
      </c>
      <c r="F934" s="10" t="s">
        <v>520</v>
      </c>
      <c r="G934" s="10" t="s">
        <v>521</v>
      </c>
      <c r="H934" s="12">
        <v>1.577866219E9</v>
      </c>
      <c r="I934" s="10" t="s">
        <v>21</v>
      </c>
      <c r="J934" s="10"/>
      <c r="K934" s="22"/>
      <c r="L934" s="10" t="s">
        <v>22</v>
      </c>
      <c r="M934" s="10" t="s">
        <v>22</v>
      </c>
      <c r="N934" s="10" t="s">
        <v>22</v>
      </c>
      <c r="O934" s="10"/>
      <c r="P934" s="11"/>
    </row>
    <row r="935" hidden="1">
      <c r="A935" s="13">
        <v>45355.0</v>
      </c>
      <c r="B935" s="23">
        <v>45352.0</v>
      </c>
      <c r="C935" s="10" t="s">
        <v>17</v>
      </c>
      <c r="D935" s="10">
        <v>8.0</v>
      </c>
      <c r="E935" s="16" t="s">
        <v>9</v>
      </c>
      <c r="F935" s="10" t="s">
        <v>522</v>
      </c>
      <c r="G935" s="10" t="s">
        <v>30</v>
      </c>
      <c r="H935" s="12" t="s">
        <v>31</v>
      </c>
      <c r="I935" s="10" t="s">
        <v>21</v>
      </c>
      <c r="J935" s="10"/>
      <c r="K935" s="10" t="s">
        <v>523</v>
      </c>
      <c r="L935" s="10" t="s">
        <v>22</v>
      </c>
      <c r="M935" s="10" t="s">
        <v>22</v>
      </c>
      <c r="N935" s="10" t="s">
        <v>22</v>
      </c>
      <c r="O935" s="10"/>
      <c r="P935" s="11"/>
    </row>
    <row r="936" hidden="1">
      <c r="A936" s="13">
        <v>45355.0</v>
      </c>
      <c r="B936" s="23">
        <v>45352.0</v>
      </c>
      <c r="C936" s="10" t="s">
        <v>17</v>
      </c>
      <c r="D936" s="10">
        <v>8.0</v>
      </c>
      <c r="E936" s="17" t="s">
        <v>33</v>
      </c>
      <c r="F936" s="10" t="s">
        <v>389</v>
      </c>
      <c r="G936" s="10" t="s">
        <v>262</v>
      </c>
      <c r="H936" s="12" t="s">
        <v>263</v>
      </c>
      <c r="I936" s="10" t="s">
        <v>21</v>
      </c>
      <c r="J936" s="10" t="s">
        <v>524</v>
      </c>
      <c r="K936" s="10" t="s">
        <v>525</v>
      </c>
      <c r="L936" s="10" t="s">
        <v>22</v>
      </c>
      <c r="M936" s="10" t="s">
        <v>22</v>
      </c>
      <c r="N936" s="10" t="s">
        <v>22</v>
      </c>
      <c r="O936" s="10"/>
      <c r="P936" s="11"/>
    </row>
    <row r="937" hidden="1">
      <c r="A937" s="13">
        <v>45355.0</v>
      </c>
      <c r="B937" s="23">
        <v>45353.0</v>
      </c>
      <c r="C937" s="10" t="s">
        <v>17</v>
      </c>
      <c r="D937" s="15">
        <v>12.0</v>
      </c>
      <c r="E937" s="16" t="s">
        <v>9</v>
      </c>
      <c r="F937" s="10" t="s">
        <v>526</v>
      </c>
      <c r="G937" s="10"/>
      <c r="H937" s="12"/>
      <c r="I937" s="10" t="s">
        <v>21</v>
      </c>
      <c r="J937" s="10"/>
      <c r="K937" s="10"/>
      <c r="L937" s="10" t="s">
        <v>22</v>
      </c>
      <c r="M937" s="10" t="s">
        <v>22</v>
      </c>
      <c r="N937" s="10" t="s">
        <v>22</v>
      </c>
      <c r="O937" s="10"/>
      <c r="P937" s="11"/>
    </row>
    <row r="938" hidden="1">
      <c r="A938" s="13">
        <v>45355.0</v>
      </c>
      <c r="B938" s="23">
        <v>45355.0</v>
      </c>
      <c r="C938" s="10" t="s">
        <v>17</v>
      </c>
      <c r="D938" s="10">
        <v>8.0</v>
      </c>
      <c r="E938" s="17" t="s">
        <v>33</v>
      </c>
      <c r="F938" s="10" t="s">
        <v>527</v>
      </c>
      <c r="G938" s="10" t="s">
        <v>30</v>
      </c>
      <c r="H938" s="12" t="s">
        <v>31</v>
      </c>
      <c r="I938" s="10" t="s">
        <v>21</v>
      </c>
      <c r="J938" s="10"/>
      <c r="K938" s="10"/>
      <c r="L938" s="10" t="s">
        <v>22</v>
      </c>
      <c r="M938" s="10" t="s">
        <v>22</v>
      </c>
      <c r="N938" s="10" t="s">
        <v>22</v>
      </c>
      <c r="O938" s="10"/>
      <c r="P938" s="11"/>
    </row>
    <row r="939" hidden="1">
      <c r="A939" s="13">
        <v>45355.0</v>
      </c>
      <c r="B939" s="23">
        <v>45355.0</v>
      </c>
      <c r="C939" s="10" t="s">
        <v>17</v>
      </c>
      <c r="D939" s="10">
        <v>14.0</v>
      </c>
      <c r="E939" s="17" t="s">
        <v>33</v>
      </c>
      <c r="F939" s="10" t="s">
        <v>203</v>
      </c>
      <c r="G939" s="10" t="s">
        <v>97</v>
      </c>
      <c r="H939" s="12" t="s">
        <v>98</v>
      </c>
      <c r="I939" s="10" t="s">
        <v>21</v>
      </c>
      <c r="J939" s="10"/>
      <c r="K939" s="10"/>
      <c r="L939" s="10" t="s">
        <v>22</v>
      </c>
      <c r="M939" s="10" t="s">
        <v>22</v>
      </c>
      <c r="N939" s="10" t="s">
        <v>22</v>
      </c>
      <c r="O939" s="10"/>
      <c r="P939" s="11"/>
    </row>
    <row r="940" hidden="1">
      <c r="A940" s="13">
        <v>45355.0</v>
      </c>
      <c r="B940" s="23">
        <v>45355.0</v>
      </c>
      <c r="C940" s="10" t="s">
        <v>17</v>
      </c>
      <c r="D940" s="10">
        <v>20.0</v>
      </c>
      <c r="E940" s="17" t="s">
        <v>33</v>
      </c>
      <c r="F940" s="10" t="s">
        <v>307</v>
      </c>
      <c r="G940" s="10" t="s">
        <v>38</v>
      </c>
      <c r="H940" s="12" t="s">
        <v>39</v>
      </c>
      <c r="I940" s="10" t="s">
        <v>21</v>
      </c>
      <c r="J940" s="10" t="s">
        <v>524</v>
      </c>
      <c r="K940" s="10"/>
      <c r="L940" s="10" t="s">
        <v>22</v>
      </c>
      <c r="M940" s="10" t="s">
        <v>22</v>
      </c>
      <c r="N940" s="10" t="s">
        <v>22</v>
      </c>
      <c r="O940" s="10"/>
      <c r="P940" s="11"/>
    </row>
    <row r="941" hidden="1">
      <c r="A941" s="13">
        <v>45355.0</v>
      </c>
      <c r="B941" s="23">
        <v>45355.0</v>
      </c>
      <c r="C941" s="10" t="s">
        <v>17</v>
      </c>
      <c r="D941" s="15">
        <v>4.0</v>
      </c>
      <c r="E941" s="16" t="s">
        <v>9</v>
      </c>
      <c r="F941" s="10" t="s">
        <v>528</v>
      </c>
      <c r="G941" s="10" t="s">
        <v>529</v>
      </c>
      <c r="H941" s="12" t="s">
        <v>530</v>
      </c>
      <c r="I941" s="10" t="s">
        <v>131</v>
      </c>
      <c r="J941" s="10"/>
      <c r="K941" s="10" t="s">
        <v>531</v>
      </c>
      <c r="L941" s="10" t="s">
        <v>22</v>
      </c>
      <c r="M941" s="10" t="s">
        <v>22</v>
      </c>
      <c r="N941" s="10" t="s">
        <v>22</v>
      </c>
      <c r="O941" s="10"/>
      <c r="P941" s="11"/>
    </row>
    <row r="942" hidden="1">
      <c r="A942" s="13">
        <v>45355.0</v>
      </c>
      <c r="B942" s="23">
        <v>45355.0</v>
      </c>
      <c r="C942" s="10" t="s">
        <v>17</v>
      </c>
      <c r="D942" s="10">
        <v>8.0</v>
      </c>
      <c r="E942" s="16" t="s">
        <v>9</v>
      </c>
      <c r="F942" s="10" t="s">
        <v>532</v>
      </c>
      <c r="G942" s="10" t="s">
        <v>533</v>
      </c>
      <c r="H942" s="12" t="s">
        <v>534</v>
      </c>
      <c r="I942" s="10" t="s">
        <v>52</v>
      </c>
      <c r="J942" s="10"/>
      <c r="K942" s="22"/>
      <c r="L942" s="10" t="s">
        <v>22</v>
      </c>
      <c r="M942" s="10" t="s">
        <v>22</v>
      </c>
      <c r="N942" s="10" t="s">
        <v>22</v>
      </c>
      <c r="O942" s="10"/>
      <c r="P942" s="11"/>
    </row>
    <row r="943" hidden="1">
      <c r="A943" s="13">
        <v>45355.0</v>
      </c>
      <c r="B943" s="23">
        <v>45355.0</v>
      </c>
      <c r="C943" s="10" t="s">
        <v>17</v>
      </c>
      <c r="D943" s="15">
        <v>8.0</v>
      </c>
      <c r="E943" s="16" t="s">
        <v>9</v>
      </c>
      <c r="F943" s="10" t="s">
        <v>535</v>
      </c>
      <c r="G943" s="10" t="s">
        <v>94</v>
      </c>
      <c r="H943" s="12" t="s">
        <v>161</v>
      </c>
      <c r="I943" s="10" t="s">
        <v>131</v>
      </c>
      <c r="J943" s="10" t="s">
        <v>536</v>
      </c>
      <c r="K943" s="10" t="s">
        <v>537</v>
      </c>
      <c r="L943" s="10" t="s">
        <v>22</v>
      </c>
      <c r="M943" s="10" t="s">
        <v>22</v>
      </c>
      <c r="N943" s="10" t="s">
        <v>22</v>
      </c>
      <c r="O943" s="10"/>
      <c r="P943" s="11"/>
    </row>
    <row r="944" hidden="1">
      <c r="A944" s="13">
        <v>45355.0</v>
      </c>
      <c r="B944" s="23">
        <v>45355.0</v>
      </c>
      <c r="C944" s="10" t="s">
        <v>17</v>
      </c>
      <c r="D944" s="10">
        <v>4.0</v>
      </c>
      <c r="E944" s="16" t="s">
        <v>9</v>
      </c>
      <c r="F944" s="10" t="s">
        <v>538</v>
      </c>
      <c r="G944" s="10" t="s">
        <v>94</v>
      </c>
      <c r="H944" s="12" t="s">
        <v>161</v>
      </c>
      <c r="I944" s="10" t="s">
        <v>60</v>
      </c>
      <c r="J944" s="10" t="s">
        <v>536</v>
      </c>
      <c r="K944" s="10" t="s">
        <v>537</v>
      </c>
      <c r="L944" s="10" t="s">
        <v>22</v>
      </c>
      <c r="M944" s="10" t="s">
        <v>22</v>
      </c>
      <c r="N944" s="10" t="s">
        <v>22</v>
      </c>
      <c r="O944" s="10"/>
      <c r="P944" s="11"/>
    </row>
    <row r="945" hidden="1">
      <c r="A945" s="13">
        <v>45355.0</v>
      </c>
      <c r="B945" s="23">
        <v>45355.0</v>
      </c>
      <c r="C945" s="10" t="s">
        <v>17</v>
      </c>
      <c r="D945" s="10">
        <v>8.0</v>
      </c>
      <c r="E945" s="17" t="s">
        <v>33</v>
      </c>
      <c r="F945" s="10" t="s">
        <v>539</v>
      </c>
      <c r="G945" s="10" t="s">
        <v>169</v>
      </c>
      <c r="H945" s="12" t="s">
        <v>170</v>
      </c>
      <c r="I945" s="10" t="s">
        <v>21</v>
      </c>
      <c r="J945" s="10"/>
      <c r="K945" s="10"/>
      <c r="L945" s="10" t="s">
        <v>22</v>
      </c>
      <c r="M945" s="10" t="s">
        <v>22</v>
      </c>
      <c r="N945" s="10" t="s">
        <v>22</v>
      </c>
      <c r="O945" s="10"/>
      <c r="P945" s="11"/>
    </row>
    <row r="946" hidden="1">
      <c r="A946" s="13">
        <v>45355.0</v>
      </c>
      <c r="B946" s="23">
        <v>45355.0</v>
      </c>
      <c r="C946" s="10" t="s">
        <v>17</v>
      </c>
      <c r="D946" s="10">
        <v>8.0</v>
      </c>
      <c r="E946" s="17" t="s">
        <v>33</v>
      </c>
      <c r="F946" s="10" t="s">
        <v>540</v>
      </c>
      <c r="G946" s="10" t="s">
        <v>521</v>
      </c>
      <c r="H946" s="12">
        <v>1.577866219E9</v>
      </c>
      <c r="I946" s="10" t="s">
        <v>21</v>
      </c>
      <c r="J946" s="10"/>
      <c r="K946" s="10"/>
      <c r="L946" s="10" t="s">
        <v>22</v>
      </c>
      <c r="M946" s="10" t="s">
        <v>22</v>
      </c>
      <c r="N946" s="10" t="s">
        <v>22</v>
      </c>
      <c r="O946" s="10"/>
      <c r="P946" s="11"/>
    </row>
    <row r="947" hidden="1">
      <c r="A947" s="13">
        <v>45355.0</v>
      </c>
      <c r="B947" s="23"/>
      <c r="C947" s="10" t="s">
        <v>17</v>
      </c>
      <c r="D947" s="10">
        <v>8.0</v>
      </c>
      <c r="E947" s="16" t="s">
        <v>9</v>
      </c>
      <c r="F947" s="10" t="s">
        <v>541</v>
      </c>
      <c r="G947" s="10" t="s">
        <v>518</v>
      </c>
      <c r="H947" s="12"/>
      <c r="I947" s="22">
        <v>45356.0</v>
      </c>
      <c r="J947" s="10" t="s">
        <v>60</v>
      </c>
      <c r="K947" s="10"/>
      <c r="L947" s="10" t="s">
        <v>22</v>
      </c>
      <c r="M947" s="10" t="s">
        <v>22</v>
      </c>
      <c r="N947" s="10" t="s">
        <v>22</v>
      </c>
      <c r="O947" s="10"/>
      <c r="P947" s="11"/>
    </row>
    <row r="948" hidden="1">
      <c r="A948" s="13"/>
      <c r="B948" s="23"/>
      <c r="C948" s="10"/>
      <c r="D948" s="10"/>
      <c r="E948" s="10"/>
      <c r="F948" s="10"/>
      <c r="G948" s="10"/>
      <c r="H948" s="12"/>
      <c r="I948" s="10"/>
      <c r="J948" s="10"/>
      <c r="K948" s="10"/>
      <c r="L948" s="10"/>
      <c r="M948" s="10"/>
      <c r="N948" s="10"/>
      <c r="O948" s="10"/>
      <c r="P948" s="11"/>
    </row>
    <row r="949" hidden="1">
      <c r="A949" s="13"/>
      <c r="B949" s="23"/>
      <c r="C949" s="10"/>
      <c r="D949" s="10"/>
      <c r="E949" s="10"/>
      <c r="F949" s="10"/>
      <c r="G949" s="10"/>
      <c r="H949" s="12"/>
      <c r="I949" s="10"/>
      <c r="J949" s="10"/>
      <c r="K949" s="10"/>
      <c r="L949" s="10"/>
      <c r="M949" s="10"/>
      <c r="N949" s="10"/>
      <c r="O949" s="10"/>
      <c r="P949" s="11"/>
    </row>
    <row r="950" hidden="1">
      <c r="A950" s="13"/>
      <c r="B950" s="23"/>
      <c r="C950" s="10"/>
      <c r="D950" s="10"/>
      <c r="E950" s="10"/>
      <c r="F950" s="10"/>
      <c r="G950" s="10"/>
      <c r="H950" s="12"/>
      <c r="I950" s="10"/>
      <c r="J950" s="10"/>
      <c r="K950" s="10"/>
      <c r="L950" s="10"/>
      <c r="M950" s="10"/>
      <c r="N950" s="10"/>
      <c r="O950" s="10"/>
      <c r="P950" s="11"/>
    </row>
    <row r="951" hidden="1">
      <c r="A951" s="13"/>
      <c r="B951" s="23"/>
      <c r="C951" s="10"/>
      <c r="D951" s="10"/>
      <c r="E951" s="10"/>
      <c r="F951" s="10"/>
      <c r="G951" s="10"/>
      <c r="H951" s="12"/>
      <c r="I951" s="10"/>
      <c r="J951" s="10"/>
      <c r="K951" s="10"/>
      <c r="L951" s="10"/>
      <c r="M951" s="10"/>
      <c r="N951" s="10"/>
      <c r="O951" s="10"/>
      <c r="P951" s="11"/>
    </row>
    <row r="952" hidden="1">
      <c r="A952" s="13"/>
      <c r="B952" s="23"/>
      <c r="C952" s="10"/>
      <c r="D952" s="10"/>
      <c r="E952" s="10"/>
      <c r="F952" s="10"/>
      <c r="G952" s="10"/>
      <c r="H952" s="12"/>
      <c r="I952" s="10"/>
      <c r="J952" s="10"/>
      <c r="K952" s="10"/>
      <c r="L952" s="10"/>
      <c r="M952" s="10"/>
      <c r="N952" s="10"/>
      <c r="O952" s="10"/>
      <c r="P952" s="11"/>
    </row>
    <row r="953" hidden="1">
      <c r="A953" s="13"/>
      <c r="B953" s="23"/>
      <c r="C953" s="10"/>
      <c r="D953" s="10"/>
      <c r="E953" s="10"/>
      <c r="F953" s="10"/>
      <c r="G953" s="10"/>
      <c r="H953" s="12"/>
      <c r="I953" s="10"/>
      <c r="J953" s="10"/>
      <c r="K953" s="22"/>
      <c r="L953" s="10"/>
      <c r="M953" s="10"/>
      <c r="N953" s="10"/>
      <c r="O953" s="10"/>
      <c r="P953" s="11"/>
    </row>
    <row r="954" hidden="1">
      <c r="A954" s="13"/>
      <c r="B954" s="23"/>
      <c r="C954" s="10"/>
      <c r="D954" s="10"/>
      <c r="E954" s="10"/>
      <c r="F954" s="10"/>
      <c r="G954" s="10"/>
      <c r="H954" s="12"/>
      <c r="I954" s="10"/>
      <c r="J954" s="10"/>
      <c r="K954" s="10"/>
      <c r="L954" s="10"/>
      <c r="M954" s="10"/>
      <c r="N954" s="10"/>
      <c r="O954" s="10"/>
      <c r="P954" s="11"/>
    </row>
    <row r="955" hidden="1">
      <c r="A955" s="13"/>
      <c r="B955" s="23"/>
      <c r="C955" s="10"/>
      <c r="D955" s="10"/>
      <c r="E955" s="10"/>
      <c r="F955" s="10"/>
      <c r="G955" s="10"/>
      <c r="H955" s="12"/>
      <c r="I955" s="10"/>
      <c r="J955" s="10"/>
      <c r="K955" s="10"/>
      <c r="L955" s="10"/>
      <c r="M955" s="10"/>
      <c r="N955" s="10"/>
      <c r="O955" s="10"/>
      <c r="P955" s="11"/>
    </row>
    <row r="956" hidden="1">
      <c r="A956" s="13"/>
      <c r="B956" s="23"/>
      <c r="C956" s="10"/>
      <c r="D956" s="10"/>
      <c r="E956" s="10"/>
      <c r="F956" s="10"/>
      <c r="G956" s="10"/>
      <c r="H956" s="12"/>
      <c r="I956" s="10"/>
      <c r="J956" s="10"/>
      <c r="K956" s="10"/>
      <c r="L956" s="10"/>
      <c r="M956" s="10"/>
      <c r="N956" s="10"/>
      <c r="O956" s="10"/>
      <c r="P956" s="11"/>
    </row>
    <row r="957" hidden="1">
      <c r="A957" s="13"/>
      <c r="B957" s="23"/>
      <c r="C957" s="10"/>
      <c r="D957" s="10"/>
      <c r="E957" s="10"/>
      <c r="F957" s="10"/>
      <c r="G957" s="10"/>
      <c r="H957" s="12"/>
      <c r="I957" s="10"/>
      <c r="J957" s="10"/>
      <c r="K957" s="10"/>
      <c r="L957" s="10"/>
      <c r="M957" s="10"/>
      <c r="N957" s="10"/>
      <c r="O957" s="10"/>
      <c r="P957" s="11"/>
    </row>
    <row r="958" hidden="1">
      <c r="A958" s="13"/>
      <c r="B958" s="23"/>
      <c r="C958" s="10"/>
      <c r="D958" s="10"/>
      <c r="E958" s="10"/>
      <c r="F958" s="10"/>
      <c r="G958" s="10"/>
      <c r="H958" s="12"/>
      <c r="I958" s="10"/>
      <c r="J958" s="10"/>
      <c r="K958" s="22"/>
      <c r="L958" s="10"/>
      <c r="M958" s="10"/>
      <c r="N958" s="10"/>
      <c r="O958" s="10"/>
      <c r="P958" s="11"/>
    </row>
    <row r="959" hidden="1">
      <c r="A959" s="13"/>
      <c r="B959" s="23"/>
      <c r="C959" s="10"/>
      <c r="D959" s="10"/>
      <c r="E959" s="10"/>
      <c r="F959" s="10"/>
      <c r="G959" s="10"/>
      <c r="H959" s="12"/>
      <c r="I959" s="10"/>
      <c r="J959" s="10"/>
      <c r="K959" s="10"/>
      <c r="L959" s="10"/>
      <c r="M959" s="10"/>
      <c r="N959" s="10"/>
      <c r="O959" s="10"/>
      <c r="P959" s="11"/>
    </row>
    <row r="960" hidden="1">
      <c r="A960" s="13"/>
      <c r="B960" s="23"/>
      <c r="C960" s="10"/>
      <c r="D960" s="10"/>
      <c r="E960" s="10"/>
      <c r="F960" s="10"/>
      <c r="G960" s="10"/>
      <c r="H960" s="12"/>
      <c r="I960" s="10"/>
      <c r="J960" s="10"/>
      <c r="K960" s="10"/>
      <c r="L960" s="10"/>
      <c r="M960" s="10"/>
      <c r="N960" s="10"/>
      <c r="O960" s="10"/>
      <c r="P960" s="11"/>
    </row>
    <row r="961" hidden="1">
      <c r="A961" s="13"/>
      <c r="B961" s="23"/>
      <c r="C961" s="10"/>
      <c r="D961" s="10"/>
      <c r="E961" s="10"/>
      <c r="F961" s="10"/>
      <c r="G961" s="10"/>
      <c r="H961" s="12"/>
      <c r="I961" s="10"/>
      <c r="J961" s="10"/>
      <c r="K961" s="10"/>
      <c r="L961" s="10"/>
      <c r="M961" s="10"/>
      <c r="N961" s="10"/>
      <c r="O961" s="10"/>
      <c r="P961" s="11"/>
    </row>
    <row r="962" hidden="1">
      <c r="A962" s="13"/>
      <c r="B962" s="23"/>
      <c r="C962" s="10"/>
      <c r="D962" s="10"/>
      <c r="E962" s="10"/>
      <c r="F962" s="10"/>
      <c r="G962" s="10"/>
      <c r="H962" s="12"/>
      <c r="I962" s="10"/>
      <c r="J962" s="10"/>
      <c r="K962" s="22"/>
      <c r="L962" s="10"/>
      <c r="M962" s="10"/>
      <c r="N962" s="10"/>
      <c r="O962" s="10"/>
      <c r="P962" s="11"/>
    </row>
    <row r="963" hidden="1">
      <c r="A963" s="13"/>
      <c r="B963" s="23"/>
      <c r="C963" s="10"/>
      <c r="D963" s="10"/>
      <c r="E963" s="10"/>
      <c r="F963" s="10"/>
      <c r="G963" s="10"/>
      <c r="H963" s="12"/>
      <c r="I963" s="10"/>
      <c r="J963" s="10"/>
      <c r="K963" s="10"/>
      <c r="L963" s="10"/>
      <c r="M963" s="10"/>
      <c r="N963" s="10"/>
      <c r="O963" s="10"/>
      <c r="P963" s="11"/>
    </row>
    <row r="964" hidden="1">
      <c r="A964" s="13"/>
      <c r="B964" s="23"/>
      <c r="C964" s="10"/>
      <c r="D964" s="10"/>
      <c r="E964" s="10"/>
      <c r="F964" s="10"/>
      <c r="G964" s="10"/>
      <c r="H964" s="12"/>
      <c r="I964" s="10"/>
      <c r="J964" s="10"/>
      <c r="K964" s="22"/>
      <c r="L964" s="10"/>
      <c r="M964" s="10"/>
      <c r="N964" s="10"/>
      <c r="O964" s="10"/>
      <c r="P964" s="11"/>
    </row>
    <row r="965" hidden="1">
      <c r="A965" s="13"/>
      <c r="B965" s="23"/>
      <c r="C965" s="10"/>
      <c r="D965" s="10"/>
      <c r="E965" s="10"/>
      <c r="F965" s="10"/>
      <c r="G965" s="10"/>
      <c r="H965" s="12"/>
      <c r="I965" s="10"/>
      <c r="J965" s="11"/>
      <c r="K965" s="10"/>
      <c r="L965" s="10"/>
      <c r="M965" s="10"/>
      <c r="N965" s="10"/>
      <c r="O965" s="10"/>
      <c r="P965" s="11"/>
    </row>
    <row r="966" hidden="1">
      <c r="A966" s="13"/>
      <c r="B966" s="23"/>
      <c r="C966" s="10"/>
      <c r="D966" s="10"/>
      <c r="E966" s="10"/>
      <c r="F966" s="10"/>
      <c r="G966" s="10"/>
      <c r="H966" s="12"/>
      <c r="I966" s="10"/>
      <c r="J966" s="10"/>
      <c r="K966" s="10"/>
      <c r="L966" s="10"/>
      <c r="M966" s="10"/>
      <c r="N966" s="10"/>
      <c r="O966" s="10"/>
      <c r="P966" s="11"/>
    </row>
    <row r="967" hidden="1">
      <c r="A967" s="13"/>
      <c r="B967" s="23"/>
      <c r="C967" s="10"/>
      <c r="D967" s="10"/>
      <c r="E967" s="10"/>
      <c r="F967" s="10"/>
      <c r="G967" s="10"/>
      <c r="H967" s="12"/>
      <c r="I967" s="10"/>
      <c r="J967" s="10"/>
      <c r="K967" s="10"/>
      <c r="L967" s="10"/>
      <c r="M967" s="10"/>
      <c r="N967" s="10"/>
      <c r="O967" s="10"/>
      <c r="P967" s="11"/>
    </row>
    <row r="968" hidden="1">
      <c r="A968" s="13"/>
      <c r="B968" s="23"/>
      <c r="C968" s="10"/>
      <c r="D968" s="10"/>
      <c r="E968" s="10"/>
      <c r="F968" s="10"/>
      <c r="G968" s="10"/>
      <c r="H968" s="12"/>
      <c r="I968" s="10"/>
      <c r="J968" s="10"/>
      <c r="K968" s="10"/>
      <c r="L968" s="10"/>
      <c r="M968" s="10"/>
      <c r="N968" s="10"/>
      <c r="O968" s="10"/>
      <c r="P968" s="11"/>
    </row>
    <row r="969" hidden="1">
      <c r="A969" s="13">
        <v>45356.0</v>
      </c>
      <c r="B969" s="23">
        <v>45351.0</v>
      </c>
      <c r="C969" s="10" t="s">
        <v>17</v>
      </c>
      <c r="D969" s="10">
        <v>6.0</v>
      </c>
      <c r="E969" s="16" t="s">
        <v>9</v>
      </c>
      <c r="F969" s="10" t="s">
        <v>542</v>
      </c>
      <c r="G969" s="10" t="s">
        <v>543</v>
      </c>
      <c r="H969" s="12"/>
      <c r="I969" s="10" t="s">
        <v>60</v>
      </c>
      <c r="J969" s="10"/>
      <c r="K969" s="10" t="s">
        <v>544</v>
      </c>
      <c r="L969" s="10" t="s">
        <v>22</v>
      </c>
      <c r="M969" s="10" t="s">
        <v>22</v>
      </c>
      <c r="N969" s="10" t="s">
        <v>22</v>
      </c>
      <c r="O969" s="10"/>
      <c r="P969" s="11"/>
    </row>
    <row r="970" hidden="1">
      <c r="A970" s="13">
        <v>45356.0</v>
      </c>
      <c r="B970" s="23">
        <v>45355.0</v>
      </c>
      <c r="C970" s="10" t="s">
        <v>17</v>
      </c>
      <c r="D970" s="10">
        <v>16.0</v>
      </c>
      <c r="E970" s="17" t="s">
        <v>33</v>
      </c>
      <c r="F970" s="10" t="s">
        <v>545</v>
      </c>
      <c r="G970" s="10" t="s">
        <v>129</v>
      </c>
      <c r="H970" s="12" t="s">
        <v>130</v>
      </c>
      <c r="I970" s="10" t="s">
        <v>60</v>
      </c>
      <c r="J970" s="10" t="s">
        <v>546</v>
      </c>
      <c r="K970" s="10"/>
      <c r="L970" s="10" t="s">
        <v>22</v>
      </c>
      <c r="M970" s="10" t="s">
        <v>22</v>
      </c>
      <c r="N970" s="10" t="s">
        <v>22</v>
      </c>
      <c r="O970" s="10"/>
      <c r="P970" s="11"/>
    </row>
    <row r="971" hidden="1">
      <c r="A971" s="13">
        <v>45356.0</v>
      </c>
      <c r="B971" s="23">
        <v>45355.0</v>
      </c>
      <c r="C971" s="10" t="s">
        <v>17</v>
      </c>
      <c r="D971" s="10">
        <v>8.0</v>
      </c>
      <c r="E971" s="17" t="s">
        <v>33</v>
      </c>
      <c r="F971" s="10" t="s">
        <v>344</v>
      </c>
      <c r="G971" s="10" t="s">
        <v>314</v>
      </c>
      <c r="H971" s="12" t="s">
        <v>315</v>
      </c>
      <c r="I971" s="10" t="s">
        <v>21</v>
      </c>
      <c r="J971" s="10"/>
      <c r="K971" s="10" t="s">
        <v>519</v>
      </c>
      <c r="L971" s="10" t="s">
        <v>22</v>
      </c>
      <c r="M971" s="10" t="s">
        <v>22</v>
      </c>
      <c r="N971" s="10" t="s">
        <v>22</v>
      </c>
      <c r="O971" s="10"/>
      <c r="P971" s="11"/>
    </row>
    <row r="972" hidden="1">
      <c r="A972" s="13">
        <v>45356.0</v>
      </c>
      <c r="B972" s="23">
        <v>45355.0</v>
      </c>
      <c r="C972" s="10" t="s">
        <v>17</v>
      </c>
      <c r="D972" s="10">
        <v>8.0</v>
      </c>
      <c r="E972" s="17" t="s">
        <v>33</v>
      </c>
      <c r="F972" s="10" t="s">
        <v>547</v>
      </c>
      <c r="G972" s="10" t="s">
        <v>480</v>
      </c>
      <c r="H972" s="12" t="s">
        <v>481</v>
      </c>
      <c r="I972" s="10" t="s">
        <v>116</v>
      </c>
      <c r="J972" s="10" t="s">
        <v>548</v>
      </c>
      <c r="K972" s="10"/>
      <c r="L972" s="10" t="s">
        <v>22</v>
      </c>
      <c r="M972" s="10" t="s">
        <v>22</v>
      </c>
      <c r="N972" s="10" t="s">
        <v>22</v>
      </c>
      <c r="O972" s="10"/>
      <c r="P972" s="11"/>
    </row>
    <row r="973" hidden="1">
      <c r="A973" s="13">
        <v>45356.0</v>
      </c>
      <c r="B973" s="23">
        <v>45356.0</v>
      </c>
      <c r="C973" s="10" t="s">
        <v>17</v>
      </c>
      <c r="D973" s="10">
        <v>14.0</v>
      </c>
      <c r="E973" s="16" t="s">
        <v>9</v>
      </c>
      <c r="F973" s="10" t="s">
        <v>403</v>
      </c>
      <c r="G973" s="10" t="s">
        <v>169</v>
      </c>
      <c r="H973" s="12" t="s">
        <v>170</v>
      </c>
      <c r="I973" s="10" t="s">
        <v>21</v>
      </c>
      <c r="J973" s="10"/>
      <c r="K973" s="10" t="s">
        <v>549</v>
      </c>
      <c r="L973" s="10" t="s">
        <v>22</v>
      </c>
      <c r="M973" s="10" t="s">
        <v>22</v>
      </c>
      <c r="N973" s="10" t="s">
        <v>22</v>
      </c>
      <c r="O973" s="10"/>
      <c r="P973" s="11"/>
    </row>
    <row r="974" hidden="1">
      <c r="A974" s="13">
        <v>45356.0</v>
      </c>
      <c r="B974" s="23">
        <v>45356.0</v>
      </c>
      <c r="C974" s="10" t="s">
        <v>17</v>
      </c>
      <c r="D974" s="10">
        <v>8.0</v>
      </c>
      <c r="E974" s="16" t="s">
        <v>9</v>
      </c>
      <c r="F974" s="10" t="s">
        <v>225</v>
      </c>
      <c r="G974" s="10" t="s">
        <v>226</v>
      </c>
      <c r="H974" s="12" t="s">
        <v>227</v>
      </c>
      <c r="I974" s="10" t="s">
        <v>21</v>
      </c>
      <c r="J974" s="10"/>
      <c r="K974" s="10"/>
      <c r="L974" s="10" t="s">
        <v>22</v>
      </c>
      <c r="M974" s="10" t="s">
        <v>22</v>
      </c>
      <c r="N974" s="10" t="s">
        <v>22</v>
      </c>
      <c r="O974" s="10"/>
      <c r="P974" s="11"/>
    </row>
    <row r="975" hidden="1">
      <c r="A975" s="13">
        <v>45356.0</v>
      </c>
      <c r="B975" s="23">
        <v>45356.0</v>
      </c>
      <c r="C975" s="10" t="s">
        <v>17</v>
      </c>
      <c r="D975" s="10">
        <v>8.0</v>
      </c>
      <c r="E975" s="17" t="s">
        <v>33</v>
      </c>
      <c r="F975" s="10" t="s">
        <v>449</v>
      </c>
      <c r="G975" s="10" t="s">
        <v>226</v>
      </c>
      <c r="H975" s="12" t="s">
        <v>227</v>
      </c>
      <c r="I975" s="10" t="s">
        <v>21</v>
      </c>
      <c r="J975" s="10"/>
      <c r="K975" s="22"/>
      <c r="L975" s="10" t="s">
        <v>22</v>
      </c>
      <c r="M975" s="10" t="s">
        <v>22</v>
      </c>
      <c r="N975" s="10" t="s">
        <v>22</v>
      </c>
      <c r="O975" s="10"/>
      <c r="P975" s="11"/>
    </row>
    <row r="976" hidden="1">
      <c r="A976" s="13">
        <v>45356.0</v>
      </c>
      <c r="B976" s="23">
        <v>45356.0</v>
      </c>
      <c r="C976" s="10" t="s">
        <v>17</v>
      </c>
      <c r="D976" s="10">
        <v>8.0</v>
      </c>
      <c r="E976" s="17" t="s">
        <v>33</v>
      </c>
      <c r="F976" s="10" t="s">
        <v>403</v>
      </c>
      <c r="G976" s="10" t="s">
        <v>169</v>
      </c>
      <c r="H976" s="12" t="s">
        <v>170</v>
      </c>
      <c r="I976" s="10" t="s">
        <v>21</v>
      </c>
      <c r="J976" s="10"/>
      <c r="K976" s="10" t="s">
        <v>497</v>
      </c>
      <c r="L976" s="10" t="s">
        <v>22</v>
      </c>
      <c r="M976" s="10" t="s">
        <v>22</v>
      </c>
      <c r="N976" s="10" t="s">
        <v>22</v>
      </c>
      <c r="O976" s="10"/>
      <c r="P976" s="11"/>
    </row>
    <row r="977" hidden="1">
      <c r="A977" s="13">
        <v>45356.0</v>
      </c>
      <c r="B977" s="23">
        <v>45356.0</v>
      </c>
      <c r="C977" s="10" t="s">
        <v>17</v>
      </c>
      <c r="D977" s="10">
        <v>8.0</v>
      </c>
      <c r="E977" s="17" t="s">
        <v>33</v>
      </c>
      <c r="F977" s="10" t="s">
        <v>272</v>
      </c>
      <c r="G977" s="10" t="s">
        <v>94</v>
      </c>
      <c r="H977" s="12" t="s">
        <v>161</v>
      </c>
      <c r="I977" s="10" t="s">
        <v>21</v>
      </c>
      <c r="J977" s="10" t="s">
        <v>536</v>
      </c>
      <c r="K977" s="10"/>
      <c r="L977" s="10" t="s">
        <v>22</v>
      </c>
      <c r="M977" s="10" t="s">
        <v>22</v>
      </c>
      <c r="N977" s="10" t="s">
        <v>22</v>
      </c>
      <c r="O977" s="10"/>
      <c r="P977" s="11"/>
    </row>
    <row r="978" hidden="1">
      <c r="A978" s="13">
        <v>45356.0</v>
      </c>
      <c r="B978" s="23">
        <v>45356.0</v>
      </c>
      <c r="C978" s="10" t="s">
        <v>17</v>
      </c>
      <c r="D978" s="10" t="s">
        <v>89</v>
      </c>
      <c r="E978" s="19" t="s">
        <v>89</v>
      </c>
      <c r="F978" s="10" t="s">
        <v>550</v>
      </c>
      <c r="G978" s="10" t="s">
        <v>187</v>
      </c>
      <c r="H978" s="12" t="s">
        <v>188</v>
      </c>
      <c r="I978" s="10" t="s">
        <v>60</v>
      </c>
      <c r="J978" s="10" t="s">
        <v>551</v>
      </c>
      <c r="K978" s="10"/>
      <c r="L978" s="10" t="s">
        <v>22</v>
      </c>
      <c r="M978" s="10" t="s">
        <v>22</v>
      </c>
      <c r="N978" s="10" t="s">
        <v>22</v>
      </c>
      <c r="O978" s="10"/>
      <c r="P978" s="11"/>
    </row>
    <row r="979" hidden="1">
      <c r="A979" s="13">
        <v>45356.0</v>
      </c>
      <c r="B979" s="23">
        <v>45356.0</v>
      </c>
      <c r="C979" s="10" t="s">
        <v>17</v>
      </c>
      <c r="D979" s="10" t="s">
        <v>89</v>
      </c>
      <c r="E979" s="19" t="s">
        <v>89</v>
      </c>
      <c r="F979" s="10" t="s">
        <v>552</v>
      </c>
      <c r="G979" s="10" t="s">
        <v>553</v>
      </c>
      <c r="H979" s="12" t="s">
        <v>554</v>
      </c>
      <c r="I979" s="10" t="s">
        <v>60</v>
      </c>
      <c r="J979" s="10"/>
      <c r="K979" s="10"/>
      <c r="L979" s="10" t="s">
        <v>22</v>
      </c>
      <c r="M979" s="10" t="s">
        <v>22</v>
      </c>
      <c r="N979" s="10" t="s">
        <v>22</v>
      </c>
      <c r="O979" s="10"/>
      <c r="P979" s="10"/>
    </row>
    <row r="980" hidden="1">
      <c r="A980" s="13">
        <v>45356.0</v>
      </c>
      <c r="B980" s="14">
        <v>45356.0</v>
      </c>
      <c r="C980" s="10" t="s">
        <v>17</v>
      </c>
      <c r="D980" s="10">
        <v>8.0</v>
      </c>
      <c r="E980" s="17" t="s">
        <v>33</v>
      </c>
      <c r="F980" s="10" t="s">
        <v>555</v>
      </c>
      <c r="G980" s="10" t="s">
        <v>556</v>
      </c>
      <c r="H980" s="12"/>
      <c r="I980" s="10" t="s">
        <v>21</v>
      </c>
      <c r="J980" s="10"/>
      <c r="K980" s="10"/>
      <c r="L980" s="10" t="s">
        <v>22</v>
      </c>
      <c r="M980" s="10" t="s">
        <v>22</v>
      </c>
      <c r="N980" s="10" t="s">
        <v>22</v>
      </c>
      <c r="O980" s="10"/>
      <c r="P980" s="11"/>
    </row>
    <row r="981" hidden="1">
      <c r="A981" s="13">
        <v>45356.0</v>
      </c>
      <c r="B981" s="14">
        <v>45356.0</v>
      </c>
      <c r="C981" s="10" t="s">
        <v>17</v>
      </c>
      <c r="D981" s="10"/>
      <c r="E981" s="19" t="s">
        <v>89</v>
      </c>
      <c r="F981" s="10" t="s">
        <v>212</v>
      </c>
      <c r="G981" s="10" t="s">
        <v>213</v>
      </c>
      <c r="H981" s="12" t="s">
        <v>214</v>
      </c>
      <c r="I981" s="10" t="s">
        <v>21</v>
      </c>
      <c r="J981" s="10"/>
      <c r="K981" s="22"/>
      <c r="L981" s="10" t="s">
        <v>22</v>
      </c>
      <c r="M981" s="10" t="s">
        <v>22</v>
      </c>
      <c r="N981" s="10" t="s">
        <v>22</v>
      </c>
      <c r="O981" s="10"/>
      <c r="P981" s="10"/>
    </row>
    <row r="982" hidden="1">
      <c r="A982" s="13">
        <v>45356.0</v>
      </c>
      <c r="B982" s="14">
        <v>45356.0</v>
      </c>
      <c r="C982" s="10" t="s">
        <v>17</v>
      </c>
      <c r="D982" s="10" t="s">
        <v>89</v>
      </c>
      <c r="E982" s="19" t="s">
        <v>89</v>
      </c>
      <c r="F982" s="10" t="s">
        <v>557</v>
      </c>
      <c r="G982" s="10" t="s">
        <v>97</v>
      </c>
      <c r="H982" s="12" t="s">
        <v>98</v>
      </c>
      <c r="I982" s="10" t="s">
        <v>21</v>
      </c>
      <c r="J982" s="10"/>
      <c r="K982" s="10"/>
      <c r="L982" s="10" t="s">
        <v>22</v>
      </c>
      <c r="M982" s="10" t="s">
        <v>22</v>
      </c>
      <c r="N982" s="10" t="s">
        <v>22</v>
      </c>
      <c r="O982" s="10"/>
      <c r="P982" s="11"/>
    </row>
    <row r="983" hidden="1">
      <c r="A983" s="13">
        <v>45356.0</v>
      </c>
      <c r="B983" s="14">
        <v>45356.0</v>
      </c>
      <c r="C983" s="10" t="s">
        <v>17</v>
      </c>
      <c r="D983" s="10">
        <v>12.0</v>
      </c>
      <c r="E983" s="16" t="s">
        <v>9</v>
      </c>
      <c r="F983" s="10" t="s">
        <v>196</v>
      </c>
      <c r="G983" s="10" t="s">
        <v>558</v>
      </c>
      <c r="H983" s="12"/>
      <c r="I983" s="10" t="s">
        <v>21</v>
      </c>
      <c r="J983" s="10"/>
      <c r="K983" s="10"/>
      <c r="L983" s="10" t="s">
        <v>22</v>
      </c>
      <c r="M983" s="10" t="s">
        <v>22</v>
      </c>
      <c r="N983" s="10" t="s">
        <v>22</v>
      </c>
      <c r="O983" s="10"/>
      <c r="P983" s="11"/>
    </row>
    <row r="984" hidden="1">
      <c r="A984" s="13"/>
      <c r="B984" s="14"/>
      <c r="C984" s="10"/>
      <c r="D984" s="10"/>
      <c r="E984" s="10"/>
      <c r="F984" s="10"/>
      <c r="G984" s="10"/>
      <c r="H984" s="12"/>
      <c r="I984" s="10"/>
      <c r="J984" s="10"/>
      <c r="K984" s="10"/>
      <c r="L984" s="10"/>
      <c r="M984" s="10"/>
      <c r="N984" s="10"/>
      <c r="O984" s="10"/>
      <c r="P984" s="10"/>
    </row>
    <row r="985" hidden="1">
      <c r="A985" s="13"/>
      <c r="B985" s="14"/>
      <c r="C985" s="10"/>
      <c r="D985" s="10"/>
      <c r="E985" s="10"/>
      <c r="F985" s="10"/>
      <c r="G985" s="10"/>
      <c r="H985" s="12"/>
      <c r="I985" s="10"/>
      <c r="J985" s="10"/>
      <c r="K985" s="10"/>
      <c r="L985" s="10"/>
      <c r="M985" s="10"/>
      <c r="N985" s="10"/>
      <c r="O985" s="10"/>
      <c r="P985" s="11"/>
    </row>
    <row r="986" hidden="1">
      <c r="A986" s="13"/>
      <c r="B986" s="14"/>
      <c r="C986" s="10"/>
      <c r="D986" s="10"/>
      <c r="E986" s="10"/>
      <c r="F986" s="10"/>
      <c r="G986" s="10"/>
      <c r="H986" s="12"/>
      <c r="I986" s="10"/>
      <c r="J986" s="10"/>
      <c r="K986" s="10"/>
      <c r="L986" s="10"/>
      <c r="M986" s="10"/>
      <c r="N986" s="10"/>
      <c r="O986" s="10"/>
      <c r="P986" s="11"/>
    </row>
    <row r="987" hidden="1">
      <c r="A987" s="13"/>
      <c r="B987" s="14"/>
      <c r="C987" s="10"/>
      <c r="D987" s="10"/>
      <c r="E987" s="10"/>
      <c r="F987" s="10"/>
      <c r="G987" s="10"/>
      <c r="H987" s="12"/>
      <c r="I987" s="10"/>
      <c r="J987" s="10"/>
      <c r="K987" s="10"/>
      <c r="L987" s="10"/>
      <c r="M987" s="10"/>
      <c r="N987" s="10"/>
      <c r="O987" s="10"/>
      <c r="P987" s="11"/>
    </row>
    <row r="988" hidden="1">
      <c r="A988" s="13"/>
      <c r="B988" s="14"/>
      <c r="C988" s="10"/>
      <c r="D988" s="10"/>
      <c r="E988" s="10"/>
      <c r="F988" s="10"/>
      <c r="G988" s="10"/>
      <c r="H988" s="12"/>
      <c r="I988" s="10"/>
      <c r="J988" s="10"/>
      <c r="K988" s="10"/>
      <c r="L988" s="10"/>
      <c r="M988" s="10"/>
      <c r="N988" s="10"/>
      <c r="O988" s="10"/>
      <c r="P988" s="11"/>
    </row>
    <row r="989" hidden="1">
      <c r="A989" s="13"/>
      <c r="B989" s="14"/>
      <c r="C989" s="10"/>
      <c r="D989" s="10"/>
      <c r="E989" s="10"/>
      <c r="F989" s="10"/>
      <c r="G989" s="10"/>
      <c r="H989" s="12"/>
      <c r="I989" s="10"/>
      <c r="J989" s="10"/>
      <c r="K989" s="10"/>
      <c r="L989" s="10"/>
      <c r="M989" s="10"/>
      <c r="N989" s="10"/>
      <c r="O989" s="10"/>
      <c r="P989" s="11"/>
    </row>
    <row r="990" hidden="1">
      <c r="A990" s="13"/>
      <c r="B990" s="14"/>
      <c r="C990" s="10"/>
      <c r="D990" s="10"/>
      <c r="E990" s="10"/>
      <c r="F990" s="10"/>
      <c r="G990" s="10"/>
      <c r="H990" s="12"/>
      <c r="I990" s="10"/>
      <c r="J990" s="10"/>
      <c r="K990" s="10"/>
      <c r="L990" s="10"/>
      <c r="M990" s="10"/>
      <c r="N990" s="10"/>
      <c r="O990" s="10"/>
      <c r="P990" s="10"/>
    </row>
    <row r="991" hidden="1">
      <c r="A991" s="13"/>
      <c r="B991" s="14"/>
      <c r="C991" s="10"/>
      <c r="D991" s="10"/>
      <c r="E991" s="10"/>
      <c r="F991" s="10"/>
      <c r="G991" s="10"/>
      <c r="H991" s="12"/>
      <c r="I991" s="10"/>
      <c r="J991" s="10"/>
      <c r="K991" s="10"/>
      <c r="L991" s="10"/>
      <c r="M991" s="10"/>
      <c r="N991" s="10"/>
      <c r="O991" s="10"/>
      <c r="P991" s="11"/>
    </row>
    <row r="992" hidden="1">
      <c r="A992" s="13"/>
      <c r="B992" s="14"/>
      <c r="C992" s="10"/>
      <c r="D992" s="10"/>
      <c r="E992" s="10"/>
      <c r="F992" s="10"/>
      <c r="G992" s="10"/>
      <c r="H992" s="12"/>
      <c r="I992" s="10"/>
      <c r="J992" s="10"/>
      <c r="K992" s="22"/>
      <c r="L992" s="10"/>
      <c r="M992" s="10"/>
      <c r="N992" s="10"/>
      <c r="O992" s="10"/>
      <c r="P992" s="11"/>
    </row>
    <row r="993" hidden="1">
      <c r="A993" s="13"/>
      <c r="B993" s="14"/>
      <c r="C993" s="10"/>
      <c r="D993" s="10"/>
      <c r="E993" s="10"/>
      <c r="F993" s="10"/>
      <c r="G993" s="10"/>
      <c r="H993" s="12"/>
      <c r="I993" s="10"/>
      <c r="J993" s="10"/>
      <c r="K993" s="22"/>
      <c r="L993" s="10"/>
      <c r="M993" s="10"/>
      <c r="N993" s="10"/>
      <c r="O993" s="10"/>
      <c r="P993" s="11"/>
    </row>
    <row r="994" hidden="1">
      <c r="A994" s="13"/>
      <c r="B994" s="14"/>
      <c r="C994" s="10"/>
      <c r="D994" s="10"/>
      <c r="E994" s="10"/>
      <c r="F994" s="10"/>
      <c r="G994" s="10"/>
      <c r="H994" s="12"/>
      <c r="I994" s="10"/>
      <c r="J994" s="10"/>
      <c r="K994" s="10"/>
      <c r="L994" s="10"/>
      <c r="M994" s="10"/>
      <c r="N994" s="10"/>
      <c r="O994" s="10"/>
      <c r="P994" s="11"/>
    </row>
    <row r="995" hidden="1">
      <c r="A995" s="13"/>
      <c r="B995" s="14"/>
      <c r="C995" s="10"/>
      <c r="D995" s="10"/>
      <c r="E995" s="10"/>
      <c r="F995" s="10"/>
      <c r="G995" s="10"/>
      <c r="H995" s="12"/>
      <c r="I995" s="10"/>
      <c r="J995" s="10"/>
      <c r="K995" s="10"/>
      <c r="L995" s="10"/>
      <c r="M995" s="10"/>
      <c r="N995" s="10"/>
      <c r="O995" s="10"/>
      <c r="P995" s="11"/>
    </row>
    <row r="996" hidden="1">
      <c r="A996" s="13"/>
      <c r="B996" s="14"/>
      <c r="C996" s="10"/>
      <c r="D996" s="10"/>
      <c r="E996" s="10"/>
      <c r="F996" s="10"/>
      <c r="G996" s="10"/>
      <c r="H996" s="12"/>
      <c r="I996" s="10"/>
      <c r="J996" s="10"/>
      <c r="K996" s="10"/>
      <c r="L996" s="10"/>
      <c r="M996" s="10"/>
      <c r="N996" s="10"/>
      <c r="O996" s="10"/>
      <c r="P996" s="11"/>
    </row>
    <row r="997" hidden="1">
      <c r="A997" s="13"/>
      <c r="B997" s="14"/>
      <c r="C997" s="10"/>
      <c r="D997" s="10"/>
      <c r="E997" s="10"/>
      <c r="F997" s="10"/>
      <c r="G997" s="10"/>
      <c r="H997" s="12"/>
      <c r="I997" s="10"/>
      <c r="J997" s="10"/>
      <c r="K997" s="10"/>
      <c r="L997" s="10"/>
      <c r="M997" s="10"/>
      <c r="N997" s="10"/>
      <c r="O997" s="10"/>
      <c r="P997" s="11"/>
    </row>
    <row r="998" hidden="1">
      <c r="A998" s="13"/>
      <c r="B998" s="14"/>
      <c r="C998" s="10"/>
      <c r="D998" s="10"/>
      <c r="E998" s="10"/>
      <c r="F998" s="10"/>
      <c r="G998" s="10"/>
      <c r="H998" s="12"/>
      <c r="I998" s="10"/>
      <c r="J998" s="22"/>
      <c r="K998" s="10"/>
      <c r="L998" s="10"/>
      <c r="M998" s="10"/>
      <c r="N998" s="10"/>
      <c r="O998" s="10"/>
      <c r="P998" s="11"/>
    </row>
    <row r="999" hidden="1">
      <c r="A999" s="13"/>
      <c r="B999" s="14"/>
      <c r="C999" s="10"/>
      <c r="D999" s="10"/>
      <c r="E999" s="10"/>
      <c r="F999" s="10"/>
      <c r="G999" s="10"/>
      <c r="H999" s="12"/>
      <c r="I999" s="10"/>
      <c r="J999" s="10"/>
      <c r="K999" s="10"/>
      <c r="L999" s="10"/>
      <c r="M999" s="10"/>
      <c r="N999" s="10"/>
      <c r="O999" s="10"/>
      <c r="P999" s="11"/>
    </row>
    <row r="1000" hidden="1">
      <c r="A1000" s="13"/>
      <c r="B1000" s="14"/>
      <c r="C1000" s="10"/>
      <c r="D1000" s="10"/>
      <c r="E1000" s="10"/>
      <c r="F1000" s="10"/>
      <c r="G1000" s="10"/>
      <c r="H1000" s="12"/>
      <c r="I1000" s="10"/>
      <c r="J1000" s="10"/>
      <c r="K1000" s="22"/>
      <c r="L1000" s="10"/>
      <c r="M1000" s="10"/>
      <c r="N1000" s="10"/>
      <c r="O1000" s="10"/>
      <c r="P1000" s="11"/>
    </row>
    <row r="1001" hidden="1">
      <c r="A1001" s="13"/>
      <c r="B1001" s="14"/>
      <c r="C1001" s="10"/>
      <c r="D1001" s="10"/>
      <c r="E1001" s="10"/>
      <c r="F1001" s="10"/>
      <c r="G1001" s="10"/>
      <c r="H1001" s="12"/>
      <c r="I1001" s="10"/>
      <c r="J1001" s="10"/>
      <c r="K1001" s="22"/>
      <c r="L1001" s="10"/>
      <c r="M1001" s="10"/>
      <c r="N1001" s="10"/>
      <c r="O1001" s="10"/>
      <c r="P1001" s="11"/>
    </row>
    <row r="1002" hidden="1">
      <c r="A1002" s="13"/>
      <c r="B1002" s="14"/>
      <c r="C1002" s="10"/>
      <c r="D1002" s="10"/>
      <c r="E1002" s="10"/>
      <c r="F1002" s="10"/>
      <c r="G1002" s="10"/>
      <c r="H1002" s="12"/>
      <c r="I1002" s="10"/>
      <c r="J1002" s="10"/>
      <c r="K1002" s="11"/>
      <c r="L1002" s="10"/>
      <c r="M1002" s="10"/>
      <c r="N1002" s="10"/>
      <c r="O1002" s="10"/>
      <c r="P1002" s="11"/>
    </row>
    <row r="1003" hidden="1">
      <c r="A1003" s="13"/>
      <c r="B1003" s="23"/>
      <c r="C1003" s="10"/>
      <c r="D1003" s="10"/>
      <c r="E1003" s="10"/>
      <c r="F1003" s="10"/>
      <c r="G1003" s="10"/>
      <c r="H1003" s="12"/>
      <c r="I1003" s="10"/>
      <c r="J1003" s="10"/>
      <c r="K1003" s="10"/>
      <c r="L1003" s="10"/>
      <c r="M1003" s="10"/>
      <c r="N1003" s="10"/>
      <c r="O1003" s="10"/>
      <c r="P1003" s="11"/>
    </row>
    <row r="1004" hidden="1">
      <c r="A1004" s="13"/>
      <c r="B1004" s="23"/>
      <c r="C1004" s="10"/>
      <c r="D1004" s="10"/>
      <c r="E1004" s="10"/>
      <c r="F1004" s="10"/>
      <c r="G1004" s="10"/>
      <c r="H1004" s="12"/>
      <c r="I1004" s="10"/>
      <c r="J1004" s="10"/>
      <c r="K1004" s="22"/>
      <c r="L1004" s="10"/>
      <c r="M1004" s="10"/>
      <c r="N1004" s="10"/>
      <c r="O1004" s="10"/>
      <c r="P1004" s="11"/>
    </row>
    <row r="1005" hidden="1">
      <c r="A1005" s="13">
        <v>45357.0</v>
      </c>
      <c r="B1005" s="23">
        <v>45355.0</v>
      </c>
      <c r="C1005" s="10" t="s">
        <v>17</v>
      </c>
      <c r="D1005" s="10">
        <v>8.0</v>
      </c>
      <c r="E1005" s="16" t="s">
        <v>9</v>
      </c>
      <c r="F1005" s="10" t="s">
        <v>559</v>
      </c>
      <c r="G1005" s="10" t="s">
        <v>560</v>
      </c>
      <c r="H1005" s="12" t="s">
        <v>561</v>
      </c>
      <c r="I1005" s="10" t="s">
        <v>60</v>
      </c>
      <c r="J1005" s="10" t="s">
        <v>562</v>
      </c>
      <c r="K1005" s="10" t="s">
        <v>460</v>
      </c>
      <c r="L1005" s="10" t="s">
        <v>22</v>
      </c>
      <c r="M1005" s="10" t="s">
        <v>22</v>
      </c>
      <c r="N1005" s="10" t="s">
        <v>22</v>
      </c>
      <c r="O1005" s="10"/>
      <c r="P1005" s="11"/>
    </row>
    <row r="1006" hidden="1">
      <c r="A1006" s="13">
        <v>45357.0</v>
      </c>
      <c r="B1006" s="14">
        <v>45356.0</v>
      </c>
      <c r="C1006" s="10" t="s">
        <v>17</v>
      </c>
      <c r="D1006" s="10">
        <v>16.0</v>
      </c>
      <c r="E1006" s="17" t="s">
        <v>33</v>
      </c>
      <c r="F1006" s="10" t="s">
        <v>291</v>
      </c>
      <c r="G1006" s="10" t="s">
        <v>292</v>
      </c>
      <c r="H1006" s="12" t="s">
        <v>293</v>
      </c>
      <c r="I1006" s="10" t="s">
        <v>21</v>
      </c>
      <c r="J1006" s="10"/>
      <c r="K1006" s="10"/>
      <c r="L1006" s="10" t="s">
        <v>22</v>
      </c>
      <c r="M1006" s="10" t="s">
        <v>22</v>
      </c>
      <c r="N1006" s="10"/>
      <c r="O1006" s="10"/>
      <c r="P1006" s="11"/>
    </row>
    <row r="1007" hidden="1">
      <c r="A1007" s="13">
        <v>45357.0</v>
      </c>
      <c r="B1007" s="23">
        <v>45356.0</v>
      </c>
      <c r="C1007" s="10" t="s">
        <v>17</v>
      </c>
      <c r="D1007" s="10">
        <v>14.0</v>
      </c>
      <c r="E1007" s="16" t="s">
        <v>9</v>
      </c>
      <c r="F1007" s="10" t="s">
        <v>563</v>
      </c>
      <c r="G1007" s="10" t="s">
        <v>564</v>
      </c>
      <c r="H1007" s="12" t="s">
        <v>565</v>
      </c>
      <c r="I1007" s="10" t="s">
        <v>21</v>
      </c>
      <c r="J1007" s="10"/>
      <c r="K1007" s="10"/>
      <c r="L1007" s="10" t="s">
        <v>22</v>
      </c>
      <c r="M1007" s="10" t="s">
        <v>22</v>
      </c>
      <c r="N1007" s="10"/>
      <c r="O1007" s="10"/>
      <c r="P1007" s="11"/>
    </row>
    <row r="1008" hidden="1">
      <c r="A1008" s="13">
        <v>45357.0</v>
      </c>
      <c r="B1008" s="23">
        <v>45356.0</v>
      </c>
      <c r="C1008" s="10" t="s">
        <v>17</v>
      </c>
      <c r="D1008" s="10">
        <v>8.0</v>
      </c>
      <c r="E1008" s="16" t="s">
        <v>9</v>
      </c>
      <c r="F1008" s="10" t="s">
        <v>566</v>
      </c>
      <c r="G1008" s="10" t="s">
        <v>67</v>
      </c>
      <c r="H1008" s="12" t="s">
        <v>68</v>
      </c>
      <c r="I1008" s="10" t="s">
        <v>21</v>
      </c>
      <c r="J1008" s="10"/>
      <c r="K1008" s="22">
        <v>0.3333333333321207</v>
      </c>
      <c r="L1008" s="10" t="s">
        <v>22</v>
      </c>
      <c r="M1008" s="10" t="s">
        <v>22</v>
      </c>
      <c r="N1008" s="10" t="s">
        <v>22</v>
      </c>
      <c r="O1008" s="10"/>
      <c r="P1008" s="11"/>
    </row>
    <row r="1009" hidden="1">
      <c r="A1009" s="13">
        <v>45357.0</v>
      </c>
      <c r="B1009" s="23">
        <v>45356.0</v>
      </c>
      <c r="C1009" s="10" t="s">
        <v>17</v>
      </c>
      <c r="D1009" s="10">
        <v>12.0</v>
      </c>
      <c r="E1009" s="16" t="s">
        <v>9</v>
      </c>
      <c r="F1009" s="10" t="s">
        <v>567</v>
      </c>
      <c r="G1009" s="10" t="s">
        <v>568</v>
      </c>
      <c r="H1009" s="12" t="s">
        <v>569</v>
      </c>
      <c r="I1009" s="10" t="s">
        <v>60</v>
      </c>
      <c r="J1009" s="10" t="s">
        <v>570</v>
      </c>
      <c r="K1009" s="10" t="s">
        <v>571</v>
      </c>
      <c r="L1009" s="10" t="s">
        <v>22</v>
      </c>
      <c r="M1009" s="10" t="s">
        <v>22</v>
      </c>
      <c r="N1009" s="10" t="s">
        <v>22</v>
      </c>
      <c r="O1009" s="10"/>
      <c r="P1009" s="11"/>
    </row>
    <row r="1010" hidden="1">
      <c r="A1010" s="13">
        <v>45357.0</v>
      </c>
      <c r="B1010" s="23">
        <v>45356.0</v>
      </c>
      <c r="C1010" s="10" t="s">
        <v>17</v>
      </c>
      <c r="D1010" s="10">
        <v>8.0</v>
      </c>
      <c r="E1010" s="17" t="s">
        <v>33</v>
      </c>
      <c r="F1010" s="10" t="s">
        <v>522</v>
      </c>
      <c r="G1010" s="10" t="s">
        <v>30</v>
      </c>
      <c r="H1010" s="12" t="s">
        <v>31</v>
      </c>
      <c r="I1010" s="10" t="s">
        <v>21</v>
      </c>
      <c r="J1010" s="10"/>
      <c r="K1010" s="10"/>
      <c r="L1010" s="10" t="s">
        <v>22</v>
      </c>
      <c r="M1010" s="10" t="s">
        <v>22</v>
      </c>
      <c r="N1010" s="10" t="s">
        <v>22</v>
      </c>
      <c r="O1010" s="10"/>
      <c r="P1010" s="11"/>
    </row>
    <row r="1011" hidden="1">
      <c r="A1011" s="13">
        <v>45357.0</v>
      </c>
      <c r="B1011" s="23">
        <v>45356.0</v>
      </c>
      <c r="C1011" s="10" t="s">
        <v>17</v>
      </c>
      <c r="D1011" s="10">
        <v>8.0</v>
      </c>
      <c r="E1011" s="17" t="s">
        <v>33</v>
      </c>
      <c r="F1011" s="10" t="s">
        <v>572</v>
      </c>
      <c r="G1011" s="10" t="s">
        <v>521</v>
      </c>
      <c r="H1011" s="12">
        <v>1.577866219E9</v>
      </c>
      <c r="I1011" s="10" t="s">
        <v>21</v>
      </c>
      <c r="J1011" s="10"/>
      <c r="K1011" s="10"/>
      <c r="L1011" s="10" t="s">
        <v>22</v>
      </c>
      <c r="M1011" s="10" t="s">
        <v>22</v>
      </c>
      <c r="N1011" s="10" t="s">
        <v>22</v>
      </c>
      <c r="O1011" s="10"/>
      <c r="P1011" s="11"/>
    </row>
    <row r="1012" hidden="1">
      <c r="A1012" s="13">
        <v>45357.0</v>
      </c>
      <c r="B1012" s="23">
        <v>45356.0</v>
      </c>
      <c r="C1012" s="10" t="s">
        <v>17</v>
      </c>
      <c r="D1012" s="10" t="s">
        <v>177</v>
      </c>
      <c r="E1012" s="16" t="s">
        <v>9</v>
      </c>
      <c r="F1012" s="10" t="s">
        <v>573</v>
      </c>
      <c r="G1012" s="10" t="s">
        <v>574</v>
      </c>
      <c r="H1012" s="12" t="s">
        <v>575</v>
      </c>
      <c r="I1012" s="10" t="s">
        <v>21</v>
      </c>
      <c r="J1012" s="10"/>
      <c r="K1012" s="10" t="s">
        <v>576</v>
      </c>
      <c r="L1012" s="10" t="s">
        <v>22</v>
      </c>
      <c r="M1012" s="10" t="s">
        <v>22</v>
      </c>
      <c r="N1012" s="10" t="s">
        <v>22</v>
      </c>
      <c r="O1012" s="10"/>
      <c r="P1012" s="11"/>
    </row>
    <row r="1013" hidden="1">
      <c r="A1013" s="13">
        <v>45357.0</v>
      </c>
      <c r="B1013" s="23">
        <v>45356.0</v>
      </c>
      <c r="C1013" s="10" t="s">
        <v>17</v>
      </c>
      <c r="D1013" s="10">
        <v>14.0</v>
      </c>
      <c r="E1013" s="16" t="s">
        <v>9</v>
      </c>
      <c r="F1013" s="10" t="s">
        <v>577</v>
      </c>
      <c r="G1013" s="10" t="s">
        <v>213</v>
      </c>
      <c r="H1013" s="12" t="s">
        <v>214</v>
      </c>
      <c r="I1013" s="10" t="s">
        <v>21</v>
      </c>
      <c r="J1013" s="10"/>
      <c r="K1013" s="10" t="s">
        <v>497</v>
      </c>
      <c r="L1013" s="10" t="s">
        <v>22</v>
      </c>
      <c r="M1013" s="10" t="s">
        <v>22</v>
      </c>
      <c r="N1013" s="10" t="s">
        <v>22</v>
      </c>
      <c r="O1013" s="10"/>
      <c r="P1013" s="11"/>
    </row>
    <row r="1014" hidden="1">
      <c r="A1014" s="13">
        <v>45357.0</v>
      </c>
      <c r="B1014" s="23">
        <v>45356.0</v>
      </c>
      <c r="C1014" s="10" t="s">
        <v>17</v>
      </c>
      <c r="D1014" s="10">
        <v>8.0</v>
      </c>
      <c r="E1014" s="17" t="s">
        <v>33</v>
      </c>
      <c r="F1014" s="10" t="s">
        <v>578</v>
      </c>
      <c r="G1014" s="10" t="s">
        <v>187</v>
      </c>
      <c r="H1014" s="12" t="s">
        <v>188</v>
      </c>
      <c r="I1014" s="10" t="s">
        <v>60</v>
      </c>
      <c r="J1014" s="10" t="s">
        <v>579</v>
      </c>
      <c r="K1014" s="10"/>
      <c r="L1014" s="10" t="s">
        <v>22</v>
      </c>
      <c r="M1014" s="10" t="s">
        <v>22</v>
      </c>
      <c r="N1014" s="10" t="s">
        <v>22</v>
      </c>
      <c r="O1014" s="10"/>
      <c r="P1014" s="11"/>
    </row>
    <row r="1015" hidden="1">
      <c r="A1015" s="13">
        <v>45357.0</v>
      </c>
      <c r="B1015" s="23">
        <v>45356.0</v>
      </c>
      <c r="C1015" s="10" t="s">
        <v>17</v>
      </c>
      <c r="D1015" s="10">
        <v>8.0</v>
      </c>
      <c r="E1015" s="16" t="s">
        <v>9</v>
      </c>
      <c r="F1015" s="10" t="s">
        <v>580</v>
      </c>
      <c r="G1015" s="10" t="s">
        <v>581</v>
      </c>
      <c r="H1015" s="12" t="s">
        <v>582</v>
      </c>
      <c r="I1015" s="10" t="s">
        <v>60</v>
      </c>
      <c r="J1015" s="10"/>
      <c r="K1015" s="10"/>
      <c r="L1015" s="10" t="s">
        <v>22</v>
      </c>
      <c r="M1015" s="10" t="s">
        <v>22</v>
      </c>
      <c r="N1015" s="10" t="s">
        <v>22</v>
      </c>
      <c r="O1015" s="10"/>
      <c r="P1015" s="11"/>
    </row>
    <row r="1016" hidden="1">
      <c r="A1016" s="13">
        <v>45357.0</v>
      </c>
      <c r="B1016" s="23">
        <v>45357.0</v>
      </c>
      <c r="C1016" s="10" t="s">
        <v>17</v>
      </c>
      <c r="D1016" s="10">
        <v>8.0</v>
      </c>
      <c r="E1016" s="17" t="s">
        <v>33</v>
      </c>
      <c r="F1016" s="10" t="s">
        <v>229</v>
      </c>
      <c r="G1016" s="10" t="s">
        <v>230</v>
      </c>
      <c r="H1016" s="12"/>
      <c r="I1016" s="10" t="s">
        <v>21</v>
      </c>
      <c r="J1016" s="10"/>
      <c r="K1016" s="10"/>
      <c r="L1016" s="10" t="s">
        <v>22</v>
      </c>
      <c r="M1016" s="10" t="s">
        <v>22</v>
      </c>
      <c r="N1016" s="10" t="s">
        <v>22</v>
      </c>
      <c r="O1016" s="10"/>
      <c r="P1016" s="11"/>
    </row>
    <row r="1017" hidden="1">
      <c r="A1017" s="13">
        <v>45357.0</v>
      </c>
      <c r="B1017" s="23">
        <v>45357.0</v>
      </c>
      <c r="C1017" s="10" t="s">
        <v>17</v>
      </c>
      <c r="D1017" s="10">
        <v>8.0</v>
      </c>
      <c r="E1017" s="16" t="s">
        <v>9</v>
      </c>
      <c r="F1017" s="10" t="s">
        <v>417</v>
      </c>
      <c r="G1017" s="10" t="s">
        <v>438</v>
      </c>
      <c r="H1017" s="12" t="s">
        <v>419</v>
      </c>
      <c r="I1017" s="10" t="s">
        <v>60</v>
      </c>
      <c r="J1017" s="10" t="s">
        <v>583</v>
      </c>
      <c r="K1017" s="22"/>
      <c r="L1017" s="10" t="s">
        <v>22</v>
      </c>
      <c r="M1017" s="10" t="s">
        <v>22</v>
      </c>
      <c r="N1017" s="10" t="s">
        <v>22</v>
      </c>
      <c r="O1017" s="10"/>
      <c r="P1017" s="11"/>
    </row>
    <row r="1018" hidden="1">
      <c r="A1018" s="13">
        <v>45357.0</v>
      </c>
      <c r="B1018" s="23">
        <v>45357.0</v>
      </c>
      <c r="C1018" s="10" t="s">
        <v>17</v>
      </c>
      <c r="D1018" s="10">
        <v>8.0</v>
      </c>
      <c r="E1018" s="16" t="s">
        <v>9</v>
      </c>
      <c r="F1018" s="10" t="s">
        <v>584</v>
      </c>
      <c r="G1018" s="10" t="s">
        <v>67</v>
      </c>
      <c r="H1018" s="12" t="s">
        <v>68</v>
      </c>
      <c r="I1018" s="10" t="s">
        <v>21</v>
      </c>
      <c r="J1018" s="10"/>
      <c r="K1018" s="10" t="s">
        <v>585</v>
      </c>
      <c r="L1018" s="10" t="s">
        <v>22</v>
      </c>
      <c r="M1018" s="10" t="s">
        <v>22</v>
      </c>
      <c r="N1018" s="10" t="s">
        <v>22</v>
      </c>
      <c r="O1018" s="10"/>
      <c r="P1018" s="11"/>
    </row>
    <row r="1019" hidden="1">
      <c r="A1019" s="13"/>
      <c r="B1019" s="23"/>
      <c r="C1019" s="10"/>
      <c r="D1019" s="10"/>
      <c r="E1019" s="10"/>
      <c r="F1019" s="10"/>
      <c r="G1019" s="10"/>
      <c r="H1019" s="12"/>
      <c r="I1019" s="10"/>
      <c r="J1019" s="10"/>
      <c r="K1019" s="10"/>
      <c r="L1019" s="10"/>
      <c r="M1019" s="10"/>
      <c r="N1019" s="10"/>
      <c r="O1019" s="10"/>
      <c r="P1019" s="11"/>
    </row>
    <row r="1020" hidden="1">
      <c r="A1020" s="13"/>
      <c r="B1020" s="23"/>
      <c r="C1020" s="10"/>
      <c r="D1020" s="10"/>
      <c r="E1020" s="10"/>
      <c r="F1020" s="10"/>
      <c r="G1020" s="10"/>
      <c r="H1020" s="12"/>
      <c r="I1020" s="10"/>
      <c r="J1020" s="10"/>
      <c r="K1020" s="10"/>
      <c r="L1020" s="10"/>
      <c r="M1020" s="10"/>
      <c r="N1020" s="10"/>
      <c r="O1020" s="10"/>
      <c r="P1020" s="11"/>
    </row>
    <row r="1021" hidden="1">
      <c r="A1021" s="13"/>
      <c r="B1021" s="23"/>
      <c r="C1021" s="10"/>
      <c r="D1021" s="10"/>
      <c r="E1021" s="10"/>
      <c r="F1021" s="10"/>
      <c r="G1021" s="10"/>
      <c r="H1021" s="12"/>
      <c r="I1021" s="10"/>
      <c r="J1021" s="10"/>
      <c r="K1021" s="11"/>
      <c r="L1021" s="10"/>
      <c r="M1021" s="10"/>
      <c r="N1021" s="10"/>
      <c r="O1021" s="10"/>
      <c r="P1021" s="11"/>
    </row>
    <row r="1022" hidden="1">
      <c r="A1022" s="13"/>
      <c r="B1022" s="23"/>
      <c r="C1022" s="10"/>
      <c r="D1022" s="10"/>
      <c r="E1022" s="10"/>
      <c r="F1022" s="10"/>
      <c r="G1022" s="10"/>
      <c r="H1022" s="12"/>
      <c r="I1022" s="10"/>
      <c r="J1022" s="26"/>
      <c r="K1022" s="10"/>
      <c r="L1022" s="10"/>
      <c r="M1022" s="10"/>
      <c r="N1022" s="10"/>
      <c r="O1022" s="10"/>
      <c r="P1022" s="11"/>
    </row>
    <row r="1023" hidden="1">
      <c r="A1023" s="13"/>
      <c r="B1023" s="23"/>
      <c r="C1023" s="10"/>
      <c r="D1023" s="10"/>
      <c r="E1023" s="10"/>
      <c r="F1023" s="10"/>
      <c r="G1023" s="10"/>
      <c r="H1023" s="12"/>
      <c r="I1023" s="10"/>
      <c r="J1023" s="10"/>
      <c r="K1023" s="10"/>
      <c r="L1023" s="10"/>
      <c r="M1023" s="10"/>
      <c r="N1023" s="10"/>
      <c r="O1023" s="10"/>
      <c r="P1023" s="11"/>
    </row>
    <row r="1024" hidden="1">
      <c r="A1024" s="13"/>
      <c r="B1024" s="23"/>
      <c r="C1024" s="10"/>
      <c r="D1024" s="10"/>
      <c r="E1024" s="10"/>
      <c r="F1024" s="10"/>
      <c r="G1024" s="10"/>
      <c r="H1024" s="12"/>
      <c r="I1024" s="10"/>
      <c r="J1024" s="10"/>
      <c r="K1024" s="10"/>
      <c r="L1024" s="10"/>
      <c r="M1024" s="10"/>
      <c r="N1024" s="10"/>
      <c r="O1024" s="10"/>
      <c r="P1024" s="11"/>
    </row>
    <row r="1025" hidden="1">
      <c r="A1025" s="13"/>
      <c r="B1025" s="23"/>
      <c r="C1025" s="10"/>
      <c r="D1025" s="10"/>
      <c r="E1025" s="10"/>
      <c r="F1025" s="10"/>
      <c r="G1025" s="10"/>
      <c r="H1025" s="12"/>
      <c r="I1025" s="10"/>
      <c r="J1025" s="11"/>
      <c r="K1025" s="10"/>
      <c r="L1025" s="10"/>
      <c r="M1025" s="10"/>
      <c r="N1025" s="10"/>
      <c r="O1025" s="10"/>
      <c r="P1025" s="11"/>
    </row>
    <row r="1026" hidden="1">
      <c r="A1026" s="13"/>
      <c r="B1026" s="23"/>
      <c r="C1026" s="10"/>
      <c r="D1026" s="10"/>
      <c r="E1026" s="10"/>
      <c r="F1026" s="10"/>
      <c r="G1026" s="10"/>
      <c r="H1026" s="12"/>
      <c r="I1026" s="10"/>
      <c r="J1026" s="10"/>
      <c r="K1026" s="22"/>
      <c r="L1026" s="10"/>
      <c r="M1026" s="10"/>
      <c r="N1026" s="10"/>
      <c r="O1026" s="10"/>
      <c r="P1026" s="11"/>
    </row>
    <row r="1027" hidden="1">
      <c r="A1027" s="13"/>
      <c r="B1027" s="23"/>
      <c r="C1027" s="10"/>
      <c r="D1027" s="10"/>
      <c r="E1027" s="10"/>
      <c r="F1027" s="10"/>
      <c r="G1027" s="10"/>
      <c r="H1027" s="12"/>
      <c r="I1027" s="10"/>
      <c r="J1027" s="26"/>
      <c r="K1027" s="22"/>
      <c r="L1027" s="10"/>
      <c r="M1027" s="10"/>
      <c r="N1027" s="10"/>
      <c r="O1027" s="10"/>
      <c r="P1027" s="11"/>
    </row>
    <row r="1028" hidden="1">
      <c r="A1028" s="13"/>
      <c r="B1028" s="23"/>
      <c r="C1028" s="10"/>
      <c r="D1028" s="10"/>
      <c r="E1028" s="10"/>
      <c r="F1028" s="10"/>
      <c r="G1028" s="10"/>
      <c r="H1028" s="12"/>
      <c r="I1028" s="10"/>
      <c r="J1028" s="10"/>
      <c r="K1028" s="10"/>
      <c r="L1028" s="10"/>
      <c r="M1028" s="10"/>
      <c r="N1028" s="10"/>
      <c r="O1028" s="10"/>
      <c r="P1028" s="11"/>
    </row>
    <row r="1029" hidden="1">
      <c r="A1029" s="13"/>
      <c r="B1029" s="23"/>
      <c r="C1029" s="10"/>
      <c r="D1029" s="10"/>
      <c r="E1029" s="10"/>
      <c r="F1029" s="10"/>
      <c r="G1029" s="10"/>
      <c r="H1029" s="12"/>
      <c r="I1029" s="10"/>
      <c r="J1029" s="10"/>
      <c r="K1029" s="10"/>
      <c r="L1029" s="10"/>
      <c r="M1029" s="10"/>
      <c r="N1029" s="10"/>
      <c r="O1029" s="10"/>
      <c r="P1029" s="11"/>
    </row>
    <row r="1030" hidden="1">
      <c r="A1030" s="13"/>
      <c r="B1030" s="23"/>
      <c r="C1030" s="10"/>
      <c r="D1030" s="10"/>
      <c r="E1030" s="10"/>
      <c r="F1030" s="10"/>
      <c r="G1030" s="10"/>
      <c r="H1030" s="12"/>
      <c r="I1030" s="10"/>
      <c r="J1030" s="10"/>
      <c r="K1030" s="10"/>
      <c r="L1030" s="10"/>
      <c r="M1030" s="10"/>
      <c r="N1030" s="10"/>
      <c r="O1030" s="10"/>
      <c r="P1030" s="11"/>
    </row>
    <row r="1031" hidden="1">
      <c r="A1031" s="13"/>
      <c r="B1031" s="23"/>
      <c r="C1031" s="10"/>
      <c r="D1031" s="10"/>
      <c r="E1031" s="10"/>
      <c r="F1031" s="10"/>
      <c r="G1031" s="10"/>
      <c r="H1031" s="12"/>
      <c r="I1031" s="10"/>
      <c r="J1031" s="10"/>
      <c r="K1031" s="10"/>
      <c r="L1031" s="10"/>
      <c r="M1031" s="10"/>
      <c r="N1031" s="10"/>
      <c r="O1031" s="10"/>
      <c r="P1031" s="11"/>
    </row>
    <row r="1032" hidden="1">
      <c r="A1032" s="13"/>
      <c r="B1032" s="23"/>
      <c r="C1032" s="10"/>
      <c r="D1032" s="10"/>
      <c r="E1032" s="10"/>
      <c r="F1032" s="10"/>
      <c r="G1032" s="10"/>
      <c r="H1032" s="12"/>
      <c r="I1032" s="10"/>
      <c r="J1032" s="10"/>
      <c r="K1032" s="22"/>
      <c r="L1032" s="10"/>
      <c r="M1032" s="10"/>
      <c r="N1032" s="10"/>
      <c r="O1032" s="10"/>
      <c r="P1032" s="11"/>
    </row>
    <row r="1033" hidden="1">
      <c r="A1033" s="13"/>
      <c r="B1033" s="23"/>
      <c r="C1033" s="10"/>
      <c r="D1033" s="10"/>
      <c r="E1033" s="10"/>
      <c r="F1033" s="10"/>
      <c r="G1033" s="10"/>
      <c r="H1033" s="12"/>
      <c r="I1033" s="10"/>
      <c r="J1033" s="10"/>
      <c r="K1033" s="22"/>
      <c r="L1033" s="10"/>
      <c r="M1033" s="10"/>
      <c r="N1033" s="10"/>
      <c r="O1033" s="10"/>
      <c r="P1033" s="11"/>
    </row>
    <row r="1034" hidden="1">
      <c r="A1034" s="13"/>
      <c r="B1034" s="23"/>
      <c r="C1034" s="10"/>
      <c r="D1034" s="10"/>
      <c r="E1034" s="10"/>
      <c r="F1034" s="10"/>
      <c r="G1034" s="10"/>
      <c r="H1034" s="12"/>
      <c r="I1034" s="10"/>
      <c r="J1034" s="10"/>
      <c r="K1034" s="10"/>
      <c r="L1034" s="10"/>
      <c r="M1034" s="10"/>
      <c r="N1034" s="10"/>
      <c r="O1034" s="10"/>
      <c r="P1034" s="11"/>
    </row>
    <row r="1035" hidden="1">
      <c r="A1035" s="13"/>
      <c r="B1035" s="23"/>
      <c r="C1035" s="10"/>
      <c r="D1035" s="10"/>
      <c r="E1035" s="10"/>
      <c r="F1035" s="10"/>
      <c r="G1035" s="10"/>
      <c r="H1035" s="12"/>
      <c r="I1035" s="10"/>
      <c r="J1035" s="10"/>
      <c r="K1035" s="22"/>
      <c r="L1035" s="10"/>
      <c r="M1035" s="10"/>
      <c r="N1035" s="10"/>
      <c r="O1035" s="10"/>
      <c r="P1035" s="11"/>
    </row>
    <row r="1036" hidden="1">
      <c r="A1036" s="13"/>
      <c r="B1036" s="23"/>
      <c r="C1036" s="10"/>
      <c r="D1036" s="10"/>
      <c r="E1036" s="10"/>
      <c r="F1036" s="10"/>
      <c r="G1036" s="10"/>
      <c r="H1036" s="12"/>
      <c r="I1036" s="10"/>
      <c r="J1036" s="10"/>
      <c r="K1036" s="10"/>
      <c r="L1036" s="10"/>
      <c r="M1036" s="10"/>
      <c r="N1036" s="10"/>
      <c r="O1036" s="10"/>
      <c r="P1036" s="11"/>
    </row>
    <row r="1037" hidden="1">
      <c r="A1037" s="13"/>
      <c r="B1037" s="23"/>
      <c r="C1037" s="10"/>
      <c r="D1037" s="10"/>
      <c r="E1037" s="10"/>
      <c r="F1037" s="10"/>
      <c r="G1037" s="10"/>
      <c r="H1037" s="12"/>
      <c r="I1037" s="10"/>
      <c r="J1037" s="10"/>
      <c r="K1037" s="10"/>
      <c r="L1037" s="10"/>
      <c r="M1037" s="10"/>
      <c r="N1037" s="10"/>
      <c r="O1037" s="10"/>
      <c r="P1037" s="11"/>
    </row>
    <row r="1038" hidden="1">
      <c r="A1038" s="13"/>
      <c r="B1038" s="23"/>
      <c r="C1038" s="10"/>
      <c r="D1038" s="10"/>
      <c r="E1038" s="10"/>
      <c r="F1038" s="10"/>
      <c r="G1038" s="10"/>
      <c r="H1038" s="12"/>
      <c r="I1038" s="10"/>
      <c r="J1038" s="10"/>
      <c r="K1038" s="10"/>
      <c r="L1038" s="10"/>
      <c r="M1038" s="10"/>
      <c r="N1038" s="10"/>
      <c r="O1038" s="10"/>
      <c r="P1038" s="11"/>
    </row>
    <row r="1039" hidden="1">
      <c r="A1039" s="13"/>
      <c r="B1039" s="23"/>
      <c r="C1039" s="10"/>
      <c r="D1039" s="10"/>
      <c r="E1039" s="10"/>
      <c r="F1039" s="10"/>
      <c r="G1039" s="10"/>
      <c r="H1039" s="12"/>
      <c r="I1039" s="10"/>
      <c r="J1039" s="10"/>
      <c r="K1039" s="22"/>
      <c r="L1039" s="10"/>
      <c r="M1039" s="10"/>
      <c r="N1039" s="10"/>
      <c r="O1039" s="10"/>
      <c r="P1039" s="11"/>
    </row>
    <row r="1040" hidden="1">
      <c r="A1040" s="13">
        <v>45358.0</v>
      </c>
      <c r="B1040" s="23">
        <v>45357.0</v>
      </c>
      <c r="C1040" s="10" t="s">
        <v>17</v>
      </c>
      <c r="D1040" s="10">
        <v>8.0</v>
      </c>
      <c r="E1040" s="17" t="s">
        <v>33</v>
      </c>
      <c r="F1040" s="10" t="s">
        <v>535</v>
      </c>
      <c r="G1040" s="10" t="s">
        <v>94</v>
      </c>
      <c r="H1040" s="12" t="s">
        <v>161</v>
      </c>
      <c r="I1040" s="10" t="s">
        <v>21</v>
      </c>
      <c r="J1040" s="10" t="s">
        <v>536</v>
      </c>
      <c r="K1040" s="10"/>
      <c r="L1040" s="10" t="s">
        <v>22</v>
      </c>
      <c r="M1040" s="10" t="s">
        <v>22</v>
      </c>
      <c r="N1040" s="10"/>
      <c r="O1040" s="10"/>
      <c r="P1040" s="11"/>
    </row>
    <row r="1041" hidden="1">
      <c r="A1041" s="13">
        <v>45358.0</v>
      </c>
      <c r="B1041" s="23">
        <v>45357.0</v>
      </c>
      <c r="C1041" s="10" t="s">
        <v>17</v>
      </c>
      <c r="D1041" s="10" t="s">
        <v>177</v>
      </c>
      <c r="E1041" s="17" t="s">
        <v>33</v>
      </c>
      <c r="F1041" s="10" t="s">
        <v>416</v>
      </c>
      <c r="G1041" s="10" t="s">
        <v>45</v>
      </c>
      <c r="H1041" s="12" t="s">
        <v>46</v>
      </c>
      <c r="I1041" s="10" t="s">
        <v>21</v>
      </c>
      <c r="J1041" s="10"/>
      <c r="K1041" s="10"/>
      <c r="L1041" s="10" t="s">
        <v>22</v>
      </c>
      <c r="M1041" s="10" t="s">
        <v>22</v>
      </c>
      <c r="N1041" s="10"/>
      <c r="O1041" s="10"/>
      <c r="P1041" s="11"/>
    </row>
    <row r="1042" hidden="1">
      <c r="A1042" s="13">
        <v>45358.0</v>
      </c>
      <c r="B1042" s="23">
        <v>45357.0</v>
      </c>
      <c r="C1042" s="10" t="s">
        <v>17</v>
      </c>
      <c r="D1042" s="10">
        <v>6.0</v>
      </c>
      <c r="E1042" s="16" t="s">
        <v>9</v>
      </c>
      <c r="F1042" s="10" t="s">
        <v>586</v>
      </c>
      <c r="G1042" s="10" t="s">
        <v>254</v>
      </c>
      <c r="H1042" s="12" t="s">
        <v>255</v>
      </c>
      <c r="I1042" s="10" t="s">
        <v>52</v>
      </c>
      <c r="J1042" s="10" t="s">
        <v>587</v>
      </c>
      <c r="K1042" s="22"/>
      <c r="L1042" s="10" t="s">
        <v>22</v>
      </c>
      <c r="M1042" s="10" t="s">
        <v>22</v>
      </c>
      <c r="N1042" s="10"/>
      <c r="O1042" s="10"/>
      <c r="P1042" s="11"/>
    </row>
    <row r="1043" hidden="1">
      <c r="A1043" s="13">
        <v>45358.0</v>
      </c>
      <c r="B1043" s="23">
        <v>45357.0</v>
      </c>
      <c r="C1043" s="10" t="s">
        <v>17</v>
      </c>
      <c r="D1043" s="10">
        <v>6.0</v>
      </c>
      <c r="E1043" s="17" t="s">
        <v>33</v>
      </c>
      <c r="F1043" s="10" t="s">
        <v>588</v>
      </c>
      <c r="G1043" s="10" t="s">
        <v>67</v>
      </c>
      <c r="H1043" s="12" t="s">
        <v>68</v>
      </c>
      <c r="I1043" s="10" t="s">
        <v>21</v>
      </c>
      <c r="J1043" s="10"/>
      <c r="K1043" s="10" t="s">
        <v>589</v>
      </c>
      <c r="L1043" s="10" t="s">
        <v>22</v>
      </c>
      <c r="M1043" s="10" t="s">
        <v>22</v>
      </c>
      <c r="N1043" s="10"/>
      <c r="O1043" s="10"/>
      <c r="P1043" s="11"/>
    </row>
    <row r="1044" hidden="1">
      <c r="A1044" s="13">
        <v>45358.0</v>
      </c>
      <c r="B1044" s="23">
        <v>45357.0</v>
      </c>
      <c r="C1044" s="10" t="s">
        <v>17</v>
      </c>
      <c r="D1044" s="10">
        <v>8.0</v>
      </c>
      <c r="E1044" s="17" t="s">
        <v>33</v>
      </c>
      <c r="F1044" s="10" t="s">
        <v>229</v>
      </c>
      <c r="G1044" s="10" t="s">
        <v>230</v>
      </c>
      <c r="H1044" s="12"/>
      <c r="I1044" s="10" t="s">
        <v>21</v>
      </c>
      <c r="J1044" s="10"/>
      <c r="K1044" s="10"/>
      <c r="L1044" s="10" t="s">
        <v>22</v>
      </c>
      <c r="M1044" s="10" t="s">
        <v>22</v>
      </c>
      <c r="N1044" s="10"/>
      <c r="O1044" s="10"/>
      <c r="P1044" s="11"/>
    </row>
    <row r="1045" hidden="1">
      <c r="A1045" s="13">
        <v>45358.0</v>
      </c>
      <c r="B1045" s="23">
        <v>45357.0</v>
      </c>
      <c r="C1045" s="10" t="s">
        <v>17</v>
      </c>
      <c r="D1045" s="15">
        <v>8.0</v>
      </c>
      <c r="E1045" s="17" t="s">
        <v>33</v>
      </c>
      <c r="F1045" s="10" t="s">
        <v>403</v>
      </c>
      <c r="G1045" s="10" t="s">
        <v>169</v>
      </c>
      <c r="H1045" s="12" t="s">
        <v>170</v>
      </c>
      <c r="I1045" s="10" t="s">
        <v>21</v>
      </c>
      <c r="J1045" s="10"/>
      <c r="K1045" s="10" t="s">
        <v>460</v>
      </c>
      <c r="L1045" s="10" t="s">
        <v>22</v>
      </c>
      <c r="M1045" s="10" t="s">
        <v>22</v>
      </c>
      <c r="N1045" s="10"/>
      <c r="O1045" s="10"/>
      <c r="P1045" s="11"/>
    </row>
    <row r="1046" hidden="1">
      <c r="A1046" s="13">
        <v>45358.0</v>
      </c>
      <c r="B1046" s="23">
        <v>45357.0</v>
      </c>
      <c r="C1046" s="10" t="s">
        <v>17</v>
      </c>
      <c r="D1046" s="10">
        <v>8.0</v>
      </c>
      <c r="E1046" s="17" t="s">
        <v>33</v>
      </c>
      <c r="F1046" s="10" t="s">
        <v>590</v>
      </c>
      <c r="G1046" s="10" t="s">
        <v>480</v>
      </c>
      <c r="H1046" s="12" t="s">
        <v>481</v>
      </c>
      <c r="I1046" s="10" t="s">
        <v>52</v>
      </c>
      <c r="J1046" s="10"/>
      <c r="K1046" s="10" t="s">
        <v>591</v>
      </c>
      <c r="L1046" s="10" t="s">
        <v>22</v>
      </c>
      <c r="M1046" s="10" t="s">
        <v>22</v>
      </c>
      <c r="N1046" s="10"/>
      <c r="O1046" s="10"/>
      <c r="P1046" s="11"/>
    </row>
    <row r="1047" hidden="1">
      <c r="A1047" s="13">
        <v>45358.0</v>
      </c>
      <c r="B1047" s="23">
        <v>45357.0</v>
      </c>
      <c r="C1047" s="10" t="s">
        <v>17</v>
      </c>
      <c r="D1047" s="10">
        <v>8.0</v>
      </c>
      <c r="E1047" s="16" t="s">
        <v>9</v>
      </c>
      <c r="F1047" s="10" t="s">
        <v>592</v>
      </c>
      <c r="G1047" s="10" t="s">
        <v>245</v>
      </c>
      <c r="H1047" s="12"/>
      <c r="I1047" s="10" t="s">
        <v>52</v>
      </c>
      <c r="J1047" s="22"/>
      <c r="K1047" s="22"/>
      <c r="L1047" s="10" t="s">
        <v>22</v>
      </c>
      <c r="M1047" s="10" t="s">
        <v>22</v>
      </c>
      <c r="N1047" s="10"/>
      <c r="O1047" s="10"/>
      <c r="P1047" s="11"/>
    </row>
    <row r="1048" hidden="1">
      <c r="A1048" s="13">
        <v>45358.0</v>
      </c>
      <c r="B1048" s="23">
        <v>45358.0</v>
      </c>
      <c r="C1048" s="10" t="s">
        <v>17</v>
      </c>
      <c r="D1048" s="10">
        <v>8.0</v>
      </c>
      <c r="E1048" s="17" t="s">
        <v>33</v>
      </c>
      <c r="F1048" s="10" t="s">
        <v>344</v>
      </c>
      <c r="G1048" s="10" t="s">
        <v>314</v>
      </c>
      <c r="H1048" s="12" t="s">
        <v>315</v>
      </c>
      <c r="I1048" s="10" t="s">
        <v>21</v>
      </c>
      <c r="J1048" s="10"/>
      <c r="K1048" s="10"/>
      <c r="L1048" s="10"/>
      <c r="M1048" s="10"/>
      <c r="N1048" s="10"/>
      <c r="O1048" s="10"/>
      <c r="P1048" s="11"/>
    </row>
    <row r="1049" hidden="1">
      <c r="A1049" s="13">
        <v>45358.0</v>
      </c>
      <c r="B1049" s="23">
        <v>45358.0</v>
      </c>
      <c r="C1049" s="10" t="s">
        <v>17</v>
      </c>
      <c r="D1049" s="10">
        <v>8.0</v>
      </c>
      <c r="E1049" s="17" t="s">
        <v>33</v>
      </c>
      <c r="F1049" s="10" t="s">
        <v>593</v>
      </c>
      <c r="G1049" s="10" t="s">
        <v>594</v>
      </c>
      <c r="H1049" s="12" t="s">
        <v>595</v>
      </c>
      <c r="I1049" s="10" t="s">
        <v>52</v>
      </c>
      <c r="J1049" s="10"/>
      <c r="K1049" s="10"/>
      <c r="L1049" s="10" t="s">
        <v>22</v>
      </c>
      <c r="M1049" s="10" t="s">
        <v>22</v>
      </c>
      <c r="N1049" s="10"/>
      <c r="O1049" s="10"/>
      <c r="P1049" s="11"/>
    </row>
    <row r="1050" hidden="1">
      <c r="A1050" s="13">
        <v>45358.0</v>
      </c>
      <c r="B1050" s="23">
        <v>45358.0</v>
      </c>
      <c r="C1050" s="10" t="s">
        <v>17</v>
      </c>
      <c r="D1050" s="15">
        <v>8.0</v>
      </c>
      <c r="E1050" s="16" t="s">
        <v>9</v>
      </c>
      <c r="F1050" s="10" t="s">
        <v>596</v>
      </c>
      <c r="G1050" s="10"/>
      <c r="H1050" s="12" t="s">
        <v>597</v>
      </c>
      <c r="I1050" s="10" t="s">
        <v>52</v>
      </c>
      <c r="J1050" s="10"/>
      <c r="K1050" s="10"/>
      <c r="L1050" s="10"/>
      <c r="M1050" s="10"/>
      <c r="N1050" s="10"/>
      <c r="O1050" s="10"/>
      <c r="P1050" s="11"/>
    </row>
    <row r="1051" hidden="1">
      <c r="A1051" s="13"/>
      <c r="B1051" s="23"/>
      <c r="C1051" s="10"/>
      <c r="D1051" s="10"/>
      <c r="E1051" s="10"/>
      <c r="F1051" s="10"/>
      <c r="G1051" s="10"/>
      <c r="H1051" s="12"/>
      <c r="I1051" s="10"/>
      <c r="J1051" s="10"/>
      <c r="K1051" s="10"/>
      <c r="L1051" s="10"/>
      <c r="M1051" s="10"/>
      <c r="N1051" s="10"/>
      <c r="O1051" s="10"/>
      <c r="P1051" s="11"/>
    </row>
    <row r="1052" hidden="1">
      <c r="A1052" s="13"/>
      <c r="B1052" s="23"/>
      <c r="C1052" s="10"/>
      <c r="D1052" s="10"/>
      <c r="E1052" s="10"/>
      <c r="F1052" s="10"/>
      <c r="G1052" s="10"/>
      <c r="H1052" s="12"/>
      <c r="I1052" s="10"/>
      <c r="J1052" s="10"/>
      <c r="K1052" s="10"/>
      <c r="L1052" s="10"/>
      <c r="M1052" s="10"/>
      <c r="N1052" s="10"/>
      <c r="O1052" s="10"/>
      <c r="P1052" s="11"/>
    </row>
    <row r="1053" hidden="1">
      <c r="A1053" s="13"/>
      <c r="B1053" s="23"/>
      <c r="C1053" s="10"/>
      <c r="D1053" s="10"/>
      <c r="E1053" s="10"/>
      <c r="F1053" s="10"/>
      <c r="G1053" s="10"/>
      <c r="H1053" s="12"/>
      <c r="I1053" s="10"/>
      <c r="J1053" s="10"/>
      <c r="K1053" s="10"/>
      <c r="L1053" s="10"/>
      <c r="M1053" s="10"/>
      <c r="N1053" s="10"/>
      <c r="O1053" s="10"/>
      <c r="P1053" s="11"/>
    </row>
    <row r="1054" hidden="1">
      <c r="A1054" s="13"/>
      <c r="B1054" s="23"/>
      <c r="C1054" s="10"/>
      <c r="D1054" s="10"/>
      <c r="E1054" s="10"/>
      <c r="F1054" s="10"/>
      <c r="G1054" s="10"/>
      <c r="H1054" s="12"/>
      <c r="I1054" s="10"/>
      <c r="J1054" s="10"/>
      <c r="K1054" s="10"/>
      <c r="L1054" s="10"/>
      <c r="M1054" s="10"/>
      <c r="N1054" s="10"/>
      <c r="O1054" s="10"/>
      <c r="P1054" s="11"/>
    </row>
    <row r="1055" hidden="1">
      <c r="A1055" s="13"/>
      <c r="B1055" s="23"/>
      <c r="C1055" s="10"/>
      <c r="D1055" s="10"/>
      <c r="E1055" s="10"/>
      <c r="F1055" s="10"/>
      <c r="G1055" s="10"/>
      <c r="H1055" s="12"/>
      <c r="I1055" s="10"/>
      <c r="J1055" s="10"/>
      <c r="K1055" s="22"/>
      <c r="L1055" s="10"/>
      <c r="M1055" s="10"/>
      <c r="N1055" s="10"/>
      <c r="O1055" s="10"/>
      <c r="P1055" s="11"/>
    </row>
    <row r="1056" hidden="1">
      <c r="A1056" s="13"/>
      <c r="B1056" s="23"/>
      <c r="C1056" s="10"/>
      <c r="D1056" s="10"/>
      <c r="E1056" s="10"/>
      <c r="F1056" s="10"/>
      <c r="G1056" s="10"/>
      <c r="H1056" s="12"/>
      <c r="I1056" s="10"/>
      <c r="J1056" s="10"/>
      <c r="K1056" s="10"/>
      <c r="L1056" s="10"/>
      <c r="M1056" s="10"/>
      <c r="N1056" s="10"/>
      <c r="O1056" s="10"/>
      <c r="P1056" s="11"/>
    </row>
    <row r="1057" hidden="1">
      <c r="A1057" s="13"/>
      <c r="B1057" s="23"/>
      <c r="C1057" s="10"/>
      <c r="D1057" s="10"/>
      <c r="E1057" s="10"/>
      <c r="F1057" s="10"/>
      <c r="G1057" s="10"/>
      <c r="H1057" s="12"/>
      <c r="I1057" s="10"/>
      <c r="J1057" s="10"/>
      <c r="K1057" s="10"/>
      <c r="L1057" s="10"/>
      <c r="M1057" s="10"/>
      <c r="N1057" s="10"/>
      <c r="O1057" s="10"/>
      <c r="P1057" s="11"/>
    </row>
    <row r="1058" hidden="1">
      <c r="A1058" s="13"/>
      <c r="B1058" s="23"/>
      <c r="C1058" s="10"/>
      <c r="D1058" s="10"/>
      <c r="E1058" s="10"/>
      <c r="F1058" s="10"/>
      <c r="G1058" s="10"/>
      <c r="H1058" s="12"/>
      <c r="I1058" s="10"/>
      <c r="J1058" s="10"/>
      <c r="K1058" s="10"/>
      <c r="L1058" s="10"/>
      <c r="M1058" s="10"/>
      <c r="N1058" s="10"/>
      <c r="O1058" s="10"/>
      <c r="P1058" s="11"/>
    </row>
    <row r="1059" hidden="1">
      <c r="A1059" s="13"/>
      <c r="B1059" s="23"/>
      <c r="C1059" s="10"/>
      <c r="D1059" s="10"/>
      <c r="E1059" s="10"/>
      <c r="F1059" s="10"/>
      <c r="G1059" s="10"/>
      <c r="H1059" s="12"/>
      <c r="I1059" s="10"/>
      <c r="J1059" s="10"/>
      <c r="K1059" s="10"/>
      <c r="L1059" s="10"/>
      <c r="M1059" s="10"/>
      <c r="N1059" s="10"/>
      <c r="O1059" s="10"/>
      <c r="P1059" s="11"/>
    </row>
    <row r="1060" hidden="1">
      <c r="A1060" s="13"/>
      <c r="B1060" s="23"/>
      <c r="C1060" s="10"/>
      <c r="D1060" s="10"/>
      <c r="E1060" s="10"/>
      <c r="F1060" s="10"/>
      <c r="G1060" s="10"/>
      <c r="H1060" s="12"/>
      <c r="I1060" s="10"/>
      <c r="J1060" s="10"/>
      <c r="K1060" s="10"/>
      <c r="L1060" s="10"/>
      <c r="M1060" s="10"/>
      <c r="N1060" s="10"/>
      <c r="O1060" s="10"/>
      <c r="P1060" s="11"/>
    </row>
    <row r="1061" hidden="1">
      <c r="A1061" s="13"/>
      <c r="B1061" s="23"/>
      <c r="C1061" s="10"/>
      <c r="D1061" s="10"/>
      <c r="E1061" s="10"/>
      <c r="F1061" s="10"/>
      <c r="G1061" s="10"/>
      <c r="H1061" s="12"/>
      <c r="I1061" s="10"/>
      <c r="J1061" s="10"/>
      <c r="K1061" s="10"/>
      <c r="L1061" s="10"/>
      <c r="M1061" s="10"/>
      <c r="N1061" s="10"/>
      <c r="O1061" s="10"/>
      <c r="P1061" s="11"/>
    </row>
    <row r="1062" hidden="1">
      <c r="A1062" s="13"/>
      <c r="B1062" s="23"/>
      <c r="C1062" s="10"/>
      <c r="D1062" s="10"/>
      <c r="E1062" s="10"/>
      <c r="F1062" s="10"/>
      <c r="G1062" s="10"/>
      <c r="H1062" s="12"/>
      <c r="I1062" s="10"/>
      <c r="J1062" s="10"/>
      <c r="K1062" s="10"/>
      <c r="L1062" s="10"/>
      <c r="M1062" s="10"/>
      <c r="N1062" s="10"/>
      <c r="O1062" s="10"/>
      <c r="P1062" s="10"/>
    </row>
    <row r="1063" hidden="1">
      <c r="A1063" s="13"/>
      <c r="B1063" s="23"/>
      <c r="C1063" s="10"/>
      <c r="D1063" s="10"/>
      <c r="E1063" s="10"/>
      <c r="F1063" s="10"/>
      <c r="G1063" s="10"/>
      <c r="H1063" s="12"/>
      <c r="I1063" s="10"/>
      <c r="J1063" s="10"/>
      <c r="K1063" s="10"/>
      <c r="L1063" s="10"/>
      <c r="M1063" s="10"/>
      <c r="N1063" s="10"/>
      <c r="O1063" s="10"/>
      <c r="P1063" s="11"/>
    </row>
    <row r="1064" hidden="1">
      <c r="A1064" s="13"/>
      <c r="B1064" s="23"/>
      <c r="C1064" s="10"/>
      <c r="D1064" s="10"/>
      <c r="E1064" s="10"/>
      <c r="F1064" s="10"/>
      <c r="G1064" s="10"/>
      <c r="H1064" s="12"/>
      <c r="I1064" s="10"/>
      <c r="J1064" s="10"/>
      <c r="K1064" s="10"/>
      <c r="L1064" s="10"/>
      <c r="M1064" s="10"/>
      <c r="N1064" s="10"/>
      <c r="O1064" s="10"/>
      <c r="P1064" s="10"/>
    </row>
    <row r="1065" hidden="1">
      <c r="A1065" s="13"/>
      <c r="B1065" s="23"/>
      <c r="C1065" s="10"/>
      <c r="D1065" s="10"/>
      <c r="E1065" s="10"/>
      <c r="F1065" s="10"/>
      <c r="G1065" s="10"/>
      <c r="H1065" s="12"/>
      <c r="I1065" s="10"/>
      <c r="J1065" s="10"/>
      <c r="K1065" s="10"/>
      <c r="L1065" s="10"/>
      <c r="M1065" s="10"/>
      <c r="N1065" s="10"/>
      <c r="O1065" s="10"/>
      <c r="P1065" s="11"/>
    </row>
    <row r="1066" hidden="1">
      <c r="A1066" s="13"/>
      <c r="B1066" s="23"/>
      <c r="C1066" s="10"/>
      <c r="D1066" s="10"/>
      <c r="E1066" s="10"/>
      <c r="F1066" s="10"/>
      <c r="G1066" s="10"/>
      <c r="H1066" s="12"/>
      <c r="I1066" s="10"/>
      <c r="J1066" s="10"/>
      <c r="K1066" s="10"/>
      <c r="L1066" s="10"/>
      <c r="M1066" s="10"/>
      <c r="N1066" s="10"/>
      <c r="O1066" s="10"/>
      <c r="P1066" s="11"/>
    </row>
    <row r="1067" hidden="1">
      <c r="A1067" s="13"/>
      <c r="B1067" s="23"/>
      <c r="C1067" s="10"/>
      <c r="D1067" s="10"/>
      <c r="E1067" s="10"/>
      <c r="F1067" s="10"/>
      <c r="G1067" s="10"/>
      <c r="H1067" s="12"/>
      <c r="I1067" s="10"/>
      <c r="J1067" s="10"/>
      <c r="K1067" s="10"/>
      <c r="L1067" s="10"/>
      <c r="M1067" s="10"/>
      <c r="N1067" s="10"/>
      <c r="O1067" s="10"/>
      <c r="P1067" s="10"/>
    </row>
    <row r="1068" hidden="1">
      <c r="A1068" s="13"/>
      <c r="B1068" s="23"/>
      <c r="C1068" s="10"/>
      <c r="D1068" s="10"/>
      <c r="E1068" s="10"/>
      <c r="F1068" s="10"/>
      <c r="G1068" s="10"/>
      <c r="H1068" s="12"/>
      <c r="I1068" s="10"/>
      <c r="J1068" s="10"/>
      <c r="K1068" s="10"/>
      <c r="L1068" s="10"/>
      <c r="M1068" s="10"/>
      <c r="N1068" s="10"/>
      <c r="O1068" s="10"/>
      <c r="P1068" s="11"/>
    </row>
    <row r="1069" hidden="1">
      <c r="A1069" s="13"/>
      <c r="B1069" s="23"/>
      <c r="C1069" s="10"/>
      <c r="D1069" s="10"/>
      <c r="E1069" s="10"/>
      <c r="F1069" s="10"/>
      <c r="G1069" s="10"/>
      <c r="H1069" s="12"/>
      <c r="I1069" s="10"/>
      <c r="J1069" s="10"/>
      <c r="K1069" s="22"/>
      <c r="L1069" s="10"/>
      <c r="M1069" s="10"/>
      <c r="N1069" s="10"/>
      <c r="O1069" s="10"/>
      <c r="P1069" s="11"/>
    </row>
    <row r="1070" hidden="1">
      <c r="A1070" s="13"/>
      <c r="B1070" s="23"/>
      <c r="C1070" s="10"/>
      <c r="D1070" s="10"/>
      <c r="E1070" s="10"/>
      <c r="F1070" s="10"/>
      <c r="G1070" s="10"/>
      <c r="H1070" s="12"/>
      <c r="I1070" s="10"/>
      <c r="J1070" s="10"/>
      <c r="K1070" s="10"/>
      <c r="L1070" s="10"/>
      <c r="M1070" s="10"/>
      <c r="N1070" s="10"/>
      <c r="O1070" s="10"/>
      <c r="P1070" s="11"/>
    </row>
    <row r="1071" hidden="1">
      <c r="A1071" s="13"/>
      <c r="B1071" s="23"/>
      <c r="C1071" s="10"/>
      <c r="D1071" s="10"/>
      <c r="E1071" s="10"/>
      <c r="F1071" s="10"/>
      <c r="G1071" s="10"/>
      <c r="H1071" s="12"/>
      <c r="I1071" s="10"/>
      <c r="J1071" s="10"/>
      <c r="K1071" s="10"/>
      <c r="L1071" s="10"/>
      <c r="M1071" s="10"/>
      <c r="N1071" s="10"/>
      <c r="O1071" s="10"/>
      <c r="P1071" s="11"/>
    </row>
    <row r="1072" hidden="1">
      <c r="A1072" s="13">
        <v>45359.0</v>
      </c>
      <c r="B1072" s="23">
        <v>45355.0</v>
      </c>
      <c r="C1072" s="10" t="s">
        <v>17</v>
      </c>
      <c r="D1072" s="10">
        <v>8.0</v>
      </c>
      <c r="E1072" s="17" t="s">
        <v>33</v>
      </c>
      <c r="F1072" s="10" t="s">
        <v>297</v>
      </c>
      <c r="G1072" s="10" t="s">
        <v>598</v>
      </c>
      <c r="H1072" s="12" t="s">
        <v>299</v>
      </c>
      <c r="I1072" s="10" t="s">
        <v>52</v>
      </c>
      <c r="J1072" s="10"/>
      <c r="K1072" s="22"/>
      <c r="L1072" s="10" t="s">
        <v>22</v>
      </c>
      <c r="M1072" s="10" t="s">
        <v>22</v>
      </c>
      <c r="N1072" s="10"/>
      <c r="O1072" s="10"/>
      <c r="P1072" s="11"/>
    </row>
    <row r="1073" hidden="1">
      <c r="A1073" s="13">
        <v>45359.0</v>
      </c>
      <c r="B1073" s="23">
        <v>45357.0</v>
      </c>
      <c r="C1073" s="10" t="s">
        <v>17</v>
      </c>
      <c r="D1073" s="10">
        <v>8.0</v>
      </c>
      <c r="E1073" s="16" t="s">
        <v>9</v>
      </c>
      <c r="F1073" s="10" t="s">
        <v>599</v>
      </c>
      <c r="G1073" s="10" t="s">
        <v>518</v>
      </c>
      <c r="H1073" s="12"/>
      <c r="I1073" s="10" t="s">
        <v>52</v>
      </c>
      <c r="J1073" s="10"/>
      <c r="K1073" s="10" t="s">
        <v>600</v>
      </c>
      <c r="L1073" s="10" t="s">
        <v>22</v>
      </c>
      <c r="M1073" s="10" t="s">
        <v>22</v>
      </c>
      <c r="N1073" s="10"/>
      <c r="O1073" s="10"/>
      <c r="P1073" s="10"/>
    </row>
    <row r="1074" hidden="1">
      <c r="A1074" s="13">
        <v>45359.0</v>
      </c>
      <c r="B1074" s="23">
        <v>45357.0</v>
      </c>
      <c r="C1074" s="10" t="s">
        <v>17</v>
      </c>
      <c r="D1074" s="10">
        <v>4.0</v>
      </c>
      <c r="E1074" s="16" t="s">
        <v>9</v>
      </c>
      <c r="F1074" s="10" t="s">
        <v>601</v>
      </c>
      <c r="G1074" s="10" t="s">
        <v>114</v>
      </c>
      <c r="H1074" s="12" t="s">
        <v>115</v>
      </c>
      <c r="I1074" s="10" t="s">
        <v>21</v>
      </c>
      <c r="J1074" s="10"/>
      <c r="K1074" s="22">
        <v>0.3333333333321207</v>
      </c>
      <c r="L1074" s="10" t="s">
        <v>22</v>
      </c>
      <c r="M1074" s="10" t="s">
        <v>22</v>
      </c>
      <c r="N1074" s="10"/>
      <c r="O1074" s="10"/>
      <c r="P1074" s="11"/>
    </row>
    <row r="1075" hidden="1">
      <c r="A1075" s="13">
        <v>45359.0</v>
      </c>
      <c r="B1075" s="23">
        <v>45357.0</v>
      </c>
      <c r="C1075" s="10" t="s">
        <v>17</v>
      </c>
      <c r="D1075" s="10">
        <v>8.0</v>
      </c>
      <c r="E1075" s="16" t="s">
        <v>9</v>
      </c>
      <c r="F1075" s="10" t="s">
        <v>602</v>
      </c>
      <c r="G1075" s="10" t="s">
        <v>603</v>
      </c>
      <c r="H1075" s="12" t="s">
        <v>604</v>
      </c>
      <c r="I1075" s="10" t="s">
        <v>60</v>
      </c>
      <c r="J1075" s="10" t="s">
        <v>460</v>
      </c>
      <c r="K1075" s="10" t="s">
        <v>605</v>
      </c>
      <c r="L1075" s="10" t="s">
        <v>22</v>
      </c>
      <c r="M1075" s="10" t="s">
        <v>22</v>
      </c>
      <c r="N1075" s="10"/>
      <c r="O1075" s="10"/>
      <c r="P1075" s="11"/>
    </row>
    <row r="1076" hidden="1">
      <c r="A1076" s="13">
        <v>45359.0</v>
      </c>
      <c r="B1076" s="23">
        <v>45358.0</v>
      </c>
      <c r="C1076" s="10" t="s">
        <v>17</v>
      </c>
      <c r="D1076" s="10">
        <v>8.0</v>
      </c>
      <c r="E1076" s="16" t="s">
        <v>9</v>
      </c>
      <c r="F1076" s="10" t="s">
        <v>606</v>
      </c>
      <c r="G1076" s="10" t="s">
        <v>607</v>
      </c>
      <c r="H1076" s="12" t="s">
        <v>608</v>
      </c>
      <c r="I1076" s="10" t="s">
        <v>52</v>
      </c>
      <c r="J1076" s="10"/>
      <c r="K1076" s="10"/>
      <c r="L1076" s="10" t="s">
        <v>22</v>
      </c>
      <c r="M1076" s="10" t="s">
        <v>22</v>
      </c>
      <c r="N1076" s="10"/>
      <c r="O1076" s="10"/>
      <c r="P1076" s="11"/>
    </row>
    <row r="1077" hidden="1">
      <c r="A1077" s="13">
        <v>45359.0</v>
      </c>
      <c r="B1077" s="23">
        <v>45358.0</v>
      </c>
      <c r="C1077" s="10" t="s">
        <v>17</v>
      </c>
      <c r="D1077" s="10">
        <v>8.0</v>
      </c>
      <c r="E1077" s="17" t="s">
        <v>33</v>
      </c>
      <c r="F1077" s="10" t="s">
        <v>268</v>
      </c>
      <c r="G1077" s="10" t="s">
        <v>269</v>
      </c>
      <c r="H1077" s="12" t="s">
        <v>270</v>
      </c>
      <c r="I1077" s="10" t="s">
        <v>21</v>
      </c>
      <c r="J1077" s="10"/>
      <c r="K1077" s="10"/>
      <c r="L1077" s="10" t="s">
        <v>22</v>
      </c>
      <c r="M1077" s="10" t="s">
        <v>22</v>
      </c>
      <c r="N1077" s="10" t="s">
        <v>22</v>
      </c>
      <c r="O1077" s="10"/>
      <c r="P1077" s="11"/>
    </row>
    <row r="1078" hidden="1">
      <c r="A1078" s="13">
        <v>45359.0</v>
      </c>
      <c r="B1078" s="23">
        <v>45358.0</v>
      </c>
      <c r="C1078" s="10" t="s">
        <v>17</v>
      </c>
      <c r="D1078" s="10">
        <v>8.0</v>
      </c>
      <c r="E1078" s="17" t="s">
        <v>33</v>
      </c>
      <c r="F1078" s="10" t="s">
        <v>229</v>
      </c>
      <c r="G1078" s="10" t="s">
        <v>230</v>
      </c>
      <c r="H1078" s="12"/>
      <c r="I1078" s="10" t="s">
        <v>21</v>
      </c>
      <c r="J1078" s="10"/>
      <c r="K1078" s="10"/>
      <c r="L1078" s="10" t="s">
        <v>22</v>
      </c>
      <c r="M1078" s="10" t="s">
        <v>22</v>
      </c>
      <c r="N1078" s="10"/>
      <c r="O1078" s="10"/>
      <c r="P1078" s="11"/>
    </row>
    <row r="1079" hidden="1">
      <c r="A1079" s="13">
        <v>45359.0</v>
      </c>
      <c r="B1079" s="23">
        <v>45359.0</v>
      </c>
      <c r="C1079" s="10" t="s">
        <v>17</v>
      </c>
      <c r="D1079" s="10">
        <v>8.0</v>
      </c>
      <c r="E1079" s="17" t="s">
        <v>33</v>
      </c>
      <c r="F1079" s="10" t="s">
        <v>344</v>
      </c>
      <c r="G1079" s="10" t="s">
        <v>314</v>
      </c>
      <c r="H1079" s="12" t="s">
        <v>315</v>
      </c>
      <c r="I1079" s="10" t="s">
        <v>21</v>
      </c>
      <c r="J1079" s="10"/>
      <c r="K1079" s="10"/>
      <c r="L1079" s="10"/>
      <c r="M1079" s="10"/>
      <c r="N1079" s="10"/>
      <c r="O1079" s="10"/>
      <c r="P1079" s="11"/>
    </row>
    <row r="1080" hidden="1">
      <c r="A1080" s="13">
        <v>45359.336311701394</v>
      </c>
      <c r="B1080" s="23">
        <v>45359.0</v>
      </c>
      <c r="C1080" s="10" t="s">
        <v>17</v>
      </c>
      <c r="D1080" s="10">
        <v>8.0</v>
      </c>
      <c r="E1080" s="17" t="s">
        <v>33</v>
      </c>
      <c r="F1080" s="10" t="s">
        <v>403</v>
      </c>
      <c r="G1080" s="10" t="s">
        <v>169</v>
      </c>
      <c r="H1080" s="12" t="s">
        <v>170</v>
      </c>
      <c r="I1080" s="10" t="s">
        <v>21</v>
      </c>
      <c r="J1080" s="10"/>
      <c r="K1080" s="10"/>
      <c r="L1080" s="10"/>
      <c r="M1080" s="10"/>
      <c r="N1080" s="10"/>
      <c r="O1080" s="10"/>
      <c r="P1080" s="11"/>
    </row>
    <row r="1081" hidden="1">
      <c r="A1081" s="13">
        <v>45359.33832002315</v>
      </c>
      <c r="B1081" s="23">
        <v>45357.0</v>
      </c>
      <c r="C1081" s="10" t="s">
        <v>17</v>
      </c>
      <c r="D1081" s="10">
        <v>6.0</v>
      </c>
      <c r="E1081" s="19" t="s">
        <v>53</v>
      </c>
      <c r="F1081" s="10" t="s">
        <v>273</v>
      </c>
      <c r="G1081" s="10"/>
      <c r="H1081" s="12"/>
      <c r="I1081" s="10"/>
      <c r="J1081" s="10"/>
      <c r="K1081" s="10"/>
      <c r="L1081" s="10" t="s">
        <v>22</v>
      </c>
      <c r="M1081" s="10" t="s">
        <v>22</v>
      </c>
      <c r="N1081" s="10"/>
      <c r="O1081" s="10"/>
      <c r="P1081" s="11"/>
    </row>
    <row r="1082" hidden="1">
      <c r="A1082" s="13">
        <v>45359.374873078705</v>
      </c>
      <c r="B1082" s="23">
        <v>45359.0</v>
      </c>
      <c r="C1082" s="10" t="s">
        <v>17</v>
      </c>
      <c r="D1082" s="10">
        <v>8.0</v>
      </c>
      <c r="E1082" s="17" t="s">
        <v>33</v>
      </c>
      <c r="F1082" s="10" t="s">
        <v>345</v>
      </c>
      <c r="G1082" s="10" t="s">
        <v>609</v>
      </c>
      <c r="H1082" s="12"/>
      <c r="I1082" s="10" t="s">
        <v>21</v>
      </c>
      <c r="J1082" s="10"/>
      <c r="K1082" s="10"/>
      <c r="L1082" s="10" t="s">
        <v>22</v>
      </c>
      <c r="M1082" s="10"/>
      <c r="N1082" s="10"/>
      <c r="O1082" s="10"/>
      <c r="P1082" s="11"/>
    </row>
    <row r="1083" hidden="1">
      <c r="A1083" s="13">
        <v>45359.60645359954</v>
      </c>
      <c r="B1083" s="23">
        <v>45357.0</v>
      </c>
      <c r="C1083" s="10" t="s">
        <v>17</v>
      </c>
      <c r="D1083" s="10">
        <v>8.0</v>
      </c>
      <c r="E1083" s="19" t="s">
        <v>53</v>
      </c>
      <c r="F1083" s="10" t="s">
        <v>610</v>
      </c>
      <c r="G1083" s="10" t="s">
        <v>267</v>
      </c>
      <c r="H1083" s="12"/>
      <c r="I1083" s="10" t="s">
        <v>21</v>
      </c>
      <c r="J1083" s="10"/>
      <c r="K1083" s="10"/>
      <c r="L1083" s="10" t="s">
        <v>22</v>
      </c>
      <c r="M1083" s="10" t="s">
        <v>22</v>
      </c>
      <c r="N1083" s="10"/>
      <c r="O1083" s="10"/>
      <c r="P1083" s="11"/>
    </row>
    <row r="1084" hidden="1">
      <c r="A1084" s="13"/>
      <c r="B1084" s="23"/>
      <c r="C1084" s="10"/>
      <c r="D1084" s="10"/>
      <c r="E1084" s="10"/>
      <c r="F1084" s="10"/>
      <c r="G1084" s="10"/>
      <c r="H1084" s="12"/>
      <c r="I1084" s="10"/>
      <c r="J1084" s="10"/>
      <c r="K1084" s="10"/>
      <c r="L1084" s="10"/>
      <c r="M1084" s="10"/>
      <c r="N1084" s="10"/>
      <c r="O1084" s="10"/>
      <c r="P1084" s="11"/>
    </row>
    <row r="1085" hidden="1">
      <c r="A1085" s="13"/>
      <c r="B1085" s="23"/>
      <c r="C1085" s="10"/>
      <c r="D1085" s="10"/>
      <c r="E1085" s="10"/>
      <c r="F1085" s="10"/>
      <c r="G1085" s="10"/>
      <c r="H1085" s="12"/>
      <c r="I1085" s="10"/>
      <c r="J1085" s="10"/>
      <c r="K1085" s="10"/>
      <c r="L1085" s="10"/>
      <c r="M1085" s="10"/>
      <c r="N1085" s="10"/>
      <c r="O1085" s="10"/>
      <c r="P1085" s="11"/>
    </row>
    <row r="1086" hidden="1">
      <c r="A1086" s="29"/>
      <c r="B1086" s="23"/>
      <c r="C1086" s="10"/>
      <c r="D1086" s="10"/>
      <c r="E1086" s="10"/>
      <c r="F1086" s="10"/>
      <c r="G1086" s="10"/>
      <c r="H1086" s="12"/>
      <c r="I1086" s="10"/>
      <c r="J1086" s="10"/>
      <c r="K1086" s="22"/>
      <c r="L1086" s="10"/>
      <c r="M1086" s="10"/>
      <c r="N1086" s="10"/>
      <c r="O1086" s="10"/>
      <c r="P1086" s="11"/>
    </row>
    <row r="1087" hidden="1">
      <c r="A1087" s="29"/>
      <c r="B1087" s="23"/>
      <c r="C1087" s="10"/>
      <c r="D1087" s="10"/>
      <c r="E1087" s="10"/>
      <c r="F1087" s="10"/>
      <c r="G1087" s="10"/>
      <c r="H1087" s="12"/>
      <c r="I1087" s="10"/>
      <c r="J1087" s="10"/>
      <c r="K1087" s="10"/>
      <c r="L1087" s="10"/>
      <c r="M1087" s="10"/>
      <c r="N1087" s="10"/>
      <c r="O1087" s="10"/>
      <c r="P1087" s="11"/>
    </row>
    <row r="1088" hidden="1">
      <c r="A1088" s="22"/>
      <c r="B1088" s="23"/>
      <c r="C1088" s="10"/>
      <c r="D1088" s="10"/>
      <c r="E1088" s="10"/>
      <c r="F1088" s="10"/>
      <c r="G1088" s="10"/>
      <c r="H1088" s="12"/>
      <c r="I1088" s="10"/>
      <c r="J1088" s="10"/>
      <c r="K1088" s="10"/>
      <c r="L1088" s="10"/>
      <c r="M1088" s="10"/>
      <c r="N1088" s="10"/>
      <c r="O1088" s="10"/>
      <c r="P1088" s="11"/>
    </row>
    <row r="1089" hidden="1">
      <c r="A1089" s="22"/>
      <c r="B1089" s="23"/>
      <c r="C1089" s="10"/>
      <c r="D1089" s="10"/>
      <c r="E1089" s="10"/>
      <c r="F1089" s="10"/>
      <c r="G1089" s="10"/>
      <c r="H1089" s="12"/>
      <c r="I1089" s="10"/>
      <c r="J1089" s="10"/>
      <c r="K1089" s="10"/>
      <c r="L1089" s="10"/>
      <c r="M1089" s="10"/>
      <c r="N1089" s="10"/>
      <c r="O1089" s="10"/>
      <c r="P1089" s="11"/>
    </row>
    <row r="1090" hidden="1">
      <c r="A1090" s="22"/>
      <c r="B1090" s="23"/>
      <c r="C1090" s="10"/>
      <c r="D1090" s="10"/>
      <c r="E1090" s="10"/>
      <c r="F1090" s="10"/>
      <c r="G1090" s="10"/>
      <c r="H1090" s="12"/>
      <c r="I1090" s="10"/>
      <c r="J1090" s="10"/>
      <c r="K1090" s="10"/>
      <c r="L1090" s="10"/>
      <c r="M1090" s="10"/>
      <c r="N1090" s="10"/>
      <c r="O1090" s="10"/>
      <c r="P1090" s="11"/>
    </row>
    <row r="1091" hidden="1">
      <c r="A1091" s="30"/>
      <c r="B1091" s="23"/>
      <c r="C1091" s="10"/>
      <c r="D1091" s="10"/>
      <c r="E1091" s="10"/>
      <c r="F1091" s="10"/>
      <c r="G1091" s="10"/>
      <c r="H1091" s="12"/>
      <c r="I1091" s="10"/>
      <c r="J1091" s="11"/>
      <c r="K1091" s="10"/>
      <c r="L1091" s="10"/>
      <c r="M1091" s="10"/>
      <c r="N1091" s="10"/>
      <c r="O1091" s="10"/>
      <c r="P1091" s="11"/>
    </row>
    <row r="1092" hidden="1">
      <c r="A1092" s="29"/>
      <c r="B1092" s="23"/>
      <c r="C1092" s="10"/>
      <c r="D1092" s="10"/>
      <c r="E1092" s="10"/>
      <c r="F1092" s="10"/>
      <c r="G1092" s="10"/>
      <c r="H1092" s="12"/>
      <c r="I1092" s="10"/>
      <c r="J1092" s="10"/>
      <c r="K1092" s="10"/>
      <c r="L1092" s="10"/>
      <c r="M1092" s="10"/>
      <c r="N1092" s="10"/>
      <c r="O1092" s="10"/>
      <c r="P1092" s="11"/>
    </row>
    <row r="1093" hidden="1">
      <c r="A1093" s="29"/>
      <c r="B1093" s="23"/>
      <c r="C1093" s="10"/>
      <c r="D1093" s="10"/>
      <c r="E1093" s="10"/>
      <c r="F1093" s="10"/>
      <c r="G1093" s="10"/>
      <c r="H1093" s="12"/>
      <c r="I1093" s="10"/>
      <c r="J1093" s="10"/>
      <c r="K1093" s="22"/>
      <c r="L1093" s="10"/>
      <c r="M1093" s="10"/>
      <c r="N1093" s="10"/>
      <c r="O1093" s="10"/>
      <c r="P1093" s="11"/>
    </row>
    <row r="1094" hidden="1">
      <c r="A1094" s="29"/>
      <c r="B1094" s="23"/>
      <c r="C1094" s="10"/>
      <c r="D1094" s="10"/>
      <c r="E1094" s="10"/>
      <c r="F1094" s="10"/>
      <c r="G1094" s="10"/>
      <c r="H1094" s="12"/>
      <c r="I1094" s="10"/>
      <c r="J1094" s="22"/>
      <c r="K1094" s="10"/>
      <c r="L1094" s="10"/>
      <c r="M1094" s="10"/>
      <c r="N1094" s="10"/>
      <c r="O1094" s="10"/>
      <c r="P1094" s="11"/>
    </row>
    <row r="1095" hidden="1">
      <c r="A1095" s="29"/>
      <c r="B1095" s="23"/>
      <c r="C1095" s="10"/>
      <c r="D1095" s="10"/>
      <c r="E1095" s="10"/>
      <c r="F1095" s="10"/>
      <c r="G1095" s="10"/>
      <c r="H1095" s="12"/>
      <c r="I1095" s="10"/>
      <c r="J1095" s="10"/>
      <c r="K1095" s="10"/>
      <c r="L1095" s="10"/>
      <c r="M1095" s="10"/>
      <c r="N1095" s="10"/>
      <c r="O1095" s="10"/>
      <c r="P1095" s="11"/>
    </row>
    <row r="1096" hidden="1">
      <c r="A1096" s="22"/>
      <c r="B1096" s="23"/>
      <c r="C1096" s="10"/>
      <c r="D1096" s="10"/>
      <c r="E1096" s="10"/>
      <c r="F1096" s="10"/>
      <c r="G1096" s="10"/>
      <c r="H1096" s="12"/>
      <c r="I1096" s="10"/>
      <c r="J1096" s="10"/>
      <c r="K1096" s="10"/>
      <c r="L1096" s="10"/>
      <c r="M1096" s="10"/>
      <c r="N1096" s="10"/>
      <c r="O1096" s="10"/>
      <c r="P1096" s="11"/>
    </row>
    <row r="1097" hidden="1">
      <c r="A1097" s="13"/>
      <c r="B1097" s="23"/>
      <c r="C1097" s="10"/>
      <c r="D1097" s="10"/>
      <c r="E1097" s="10"/>
      <c r="F1097" s="10"/>
      <c r="G1097" s="10"/>
      <c r="H1097" s="12"/>
      <c r="I1097" s="10"/>
      <c r="J1097" s="10"/>
      <c r="K1097" s="10"/>
      <c r="L1097" s="10"/>
      <c r="M1097" s="10"/>
      <c r="N1097" s="10"/>
      <c r="O1097" s="10"/>
      <c r="P1097" s="11"/>
    </row>
    <row r="1098" hidden="1">
      <c r="A1098" s="22"/>
      <c r="B1098" s="23"/>
      <c r="C1098" s="10"/>
      <c r="D1098" s="10"/>
      <c r="E1098" s="10"/>
      <c r="F1098" s="10"/>
      <c r="G1098" s="10"/>
      <c r="H1098" s="12"/>
      <c r="I1098" s="10"/>
      <c r="J1098" s="10"/>
      <c r="K1098" s="10"/>
      <c r="L1098" s="10"/>
      <c r="M1098" s="10"/>
      <c r="N1098" s="10"/>
      <c r="O1098" s="10"/>
      <c r="P1098" s="11"/>
    </row>
    <row r="1099" hidden="1">
      <c r="A1099" s="22"/>
      <c r="B1099" s="23"/>
      <c r="C1099" s="10"/>
      <c r="D1099" s="10"/>
      <c r="E1099" s="10"/>
      <c r="F1099" s="10"/>
      <c r="G1099" s="10"/>
      <c r="H1099" s="12"/>
      <c r="I1099" s="10"/>
      <c r="J1099" s="10"/>
      <c r="K1099" s="10"/>
      <c r="L1099" s="10"/>
      <c r="M1099" s="10"/>
      <c r="N1099" s="10"/>
      <c r="O1099" s="10"/>
      <c r="P1099" s="11"/>
    </row>
    <row r="1100" hidden="1">
      <c r="A1100" s="22"/>
      <c r="B1100" s="23"/>
      <c r="C1100" s="10"/>
      <c r="D1100" s="10"/>
      <c r="E1100" s="10"/>
      <c r="F1100" s="10"/>
      <c r="G1100" s="10"/>
      <c r="H1100" s="12"/>
      <c r="I1100" s="10"/>
      <c r="J1100" s="10"/>
      <c r="K1100" s="10"/>
      <c r="L1100" s="10"/>
      <c r="M1100" s="10"/>
      <c r="N1100" s="10"/>
      <c r="O1100" s="10"/>
      <c r="P1100" s="11"/>
    </row>
    <row r="1101" hidden="1">
      <c r="A1101" s="22"/>
      <c r="B1101" s="23"/>
      <c r="C1101" s="10"/>
      <c r="D1101" s="10"/>
      <c r="E1101" s="10"/>
      <c r="F1101" s="10"/>
      <c r="G1101" s="10"/>
      <c r="H1101" s="12"/>
      <c r="I1101" s="10"/>
      <c r="J1101" s="10"/>
      <c r="K1101" s="10"/>
      <c r="L1101" s="10"/>
      <c r="M1101" s="10"/>
      <c r="N1101" s="10"/>
      <c r="O1101" s="10"/>
      <c r="P1101" s="11"/>
    </row>
    <row r="1102" hidden="1">
      <c r="A1102" s="22"/>
      <c r="B1102" s="23"/>
      <c r="C1102" s="10"/>
      <c r="D1102" s="10"/>
      <c r="E1102" s="10"/>
      <c r="F1102" s="10"/>
      <c r="G1102" s="10"/>
      <c r="H1102" s="12"/>
      <c r="I1102" s="10"/>
      <c r="J1102" s="10"/>
      <c r="K1102" s="10"/>
      <c r="L1102" s="10"/>
      <c r="M1102" s="10"/>
      <c r="N1102" s="10"/>
      <c r="O1102" s="10"/>
      <c r="P1102" s="11"/>
    </row>
    <row r="1103" hidden="1">
      <c r="A1103" s="22"/>
      <c r="B1103" s="23"/>
      <c r="C1103" s="10"/>
      <c r="D1103" s="10"/>
      <c r="E1103" s="10"/>
      <c r="F1103" s="10"/>
      <c r="G1103" s="10"/>
      <c r="H1103" s="12"/>
      <c r="I1103" s="10"/>
      <c r="J1103" s="10"/>
      <c r="K1103" s="10"/>
      <c r="L1103" s="10"/>
      <c r="M1103" s="10"/>
      <c r="N1103" s="10"/>
      <c r="O1103" s="10"/>
      <c r="P1103" s="11"/>
    </row>
    <row r="1104" hidden="1">
      <c r="A1104" s="22"/>
      <c r="B1104" s="23"/>
      <c r="C1104" s="10"/>
      <c r="D1104" s="10"/>
      <c r="E1104" s="10"/>
      <c r="F1104" s="10"/>
      <c r="G1104" s="10"/>
      <c r="H1104" s="12"/>
      <c r="I1104" s="10"/>
      <c r="J1104" s="10"/>
      <c r="K1104" s="10"/>
      <c r="L1104" s="10"/>
      <c r="M1104" s="10"/>
      <c r="N1104" s="10"/>
      <c r="O1104" s="10"/>
      <c r="P1104" s="11"/>
    </row>
    <row r="1105" hidden="1">
      <c r="A1105" s="22">
        <v>45360.37039931713</v>
      </c>
      <c r="B1105" s="23">
        <v>45358.0</v>
      </c>
      <c r="C1105" s="10" t="s">
        <v>17</v>
      </c>
      <c r="D1105" s="10">
        <v>8.0</v>
      </c>
      <c r="E1105" s="19" t="s">
        <v>53</v>
      </c>
      <c r="F1105" s="10" t="s">
        <v>611</v>
      </c>
      <c r="G1105" s="10" t="s">
        <v>594</v>
      </c>
      <c r="H1105" s="12" t="s">
        <v>595</v>
      </c>
      <c r="I1105" s="10" t="s">
        <v>52</v>
      </c>
      <c r="J1105" s="10"/>
      <c r="K1105" s="10"/>
      <c r="L1105" s="10" t="s">
        <v>22</v>
      </c>
      <c r="M1105" s="10" t="s">
        <v>22</v>
      </c>
      <c r="N1105" s="10" t="s">
        <v>22</v>
      </c>
      <c r="O1105" s="10"/>
      <c r="P1105" s="11"/>
    </row>
    <row r="1106" hidden="1">
      <c r="A1106" s="29"/>
      <c r="B1106" s="23"/>
      <c r="C1106" s="10"/>
      <c r="D1106" s="10"/>
      <c r="E1106" s="10"/>
      <c r="F1106" s="10"/>
      <c r="G1106" s="10"/>
      <c r="H1106" s="12"/>
      <c r="I1106" s="10"/>
      <c r="J1106" s="10"/>
      <c r="K1106" s="10"/>
      <c r="L1106" s="10"/>
      <c r="M1106" s="10"/>
      <c r="N1106" s="10"/>
      <c r="O1106" s="10"/>
      <c r="P1106" s="11"/>
    </row>
    <row r="1107" hidden="1">
      <c r="A1107" s="29"/>
      <c r="B1107" s="23"/>
      <c r="C1107" s="10"/>
      <c r="D1107" s="10"/>
      <c r="E1107" s="10"/>
      <c r="F1107" s="10"/>
      <c r="G1107" s="10"/>
      <c r="H1107" s="12"/>
      <c r="I1107" s="10"/>
      <c r="J1107" s="10"/>
      <c r="K1107" s="10"/>
      <c r="L1107" s="10"/>
      <c r="M1107" s="10"/>
      <c r="N1107" s="10"/>
      <c r="O1107" s="10"/>
      <c r="P1107" s="11"/>
    </row>
    <row r="1108" hidden="1">
      <c r="A1108" s="29"/>
      <c r="B1108" s="23"/>
      <c r="C1108" s="10"/>
      <c r="D1108" s="10"/>
      <c r="E1108" s="10"/>
      <c r="F1108" s="10"/>
      <c r="G1108" s="10"/>
      <c r="H1108" s="12"/>
      <c r="I1108" s="10"/>
      <c r="J1108" s="10"/>
      <c r="K1108" s="10"/>
      <c r="L1108" s="10"/>
      <c r="M1108" s="10"/>
      <c r="N1108" s="10"/>
      <c r="O1108" s="10"/>
      <c r="P1108" s="11"/>
    </row>
    <row r="1109" hidden="1">
      <c r="A1109" s="29"/>
      <c r="B1109" s="23"/>
      <c r="C1109" s="10"/>
      <c r="D1109" s="10"/>
      <c r="E1109" s="10"/>
      <c r="F1109" s="10"/>
      <c r="G1109" s="10"/>
      <c r="H1109" s="12"/>
      <c r="I1109" s="10"/>
      <c r="J1109" s="10"/>
      <c r="K1109" s="10"/>
      <c r="L1109" s="10"/>
      <c r="M1109" s="10"/>
      <c r="N1109" s="10"/>
      <c r="O1109" s="10"/>
      <c r="P1109" s="11"/>
    </row>
    <row r="1110" hidden="1">
      <c r="A1110" s="22"/>
      <c r="B1110" s="23"/>
      <c r="C1110" s="10"/>
      <c r="D1110" s="10"/>
      <c r="E1110" s="10"/>
      <c r="F1110" s="10"/>
      <c r="G1110" s="10"/>
      <c r="H1110" s="12"/>
      <c r="I1110" s="10"/>
      <c r="J1110" s="10"/>
      <c r="K1110" s="10"/>
      <c r="L1110" s="10"/>
      <c r="M1110" s="10"/>
      <c r="N1110" s="10"/>
      <c r="O1110" s="10"/>
      <c r="P1110" s="11"/>
    </row>
    <row r="1111" hidden="1">
      <c r="A1111" s="22"/>
      <c r="B1111" s="23"/>
      <c r="C1111" s="10"/>
      <c r="D1111" s="10"/>
      <c r="E1111" s="10"/>
      <c r="F1111" s="10"/>
      <c r="G1111" s="10"/>
      <c r="H1111" s="12"/>
      <c r="I1111" s="10"/>
      <c r="J1111" s="10"/>
      <c r="K1111" s="10"/>
      <c r="L1111" s="10"/>
      <c r="M1111" s="10"/>
      <c r="N1111" s="10"/>
      <c r="O1111" s="10"/>
      <c r="P1111" s="11"/>
    </row>
    <row r="1112" hidden="1">
      <c r="A1112" s="22"/>
      <c r="B1112" s="23"/>
      <c r="C1112" s="10"/>
      <c r="D1112" s="10"/>
      <c r="E1112" s="10"/>
      <c r="F1112" s="10"/>
      <c r="G1112" s="10"/>
      <c r="H1112" s="12"/>
      <c r="I1112" s="10"/>
      <c r="J1112" s="10"/>
      <c r="K1112" s="22"/>
      <c r="L1112" s="10"/>
      <c r="M1112" s="10"/>
      <c r="N1112" s="10"/>
      <c r="O1112" s="10"/>
      <c r="P1112" s="11"/>
    </row>
    <row r="1113" hidden="1">
      <c r="A1113" s="22"/>
      <c r="B1113" s="23"/>
      <c r="C1113" s="10"/>
      <c r="D1113" s="10"/>
      <c r="E1113" s="10"/>
      <c r="F1113" s="10"/>
      <c r="G1113" s="10"/>
      <c r="H1113" s="12"/>
      <c r="I1113" s="10"/>
      <c r="J1113" s="10"/>
      <c r="K1113" s="22"/>
      <c r="L1113" s="10"/>
      <c r="M1113" s="10"/>
      <c r="N1113" s="10"/>
      <c r="O1113" s="10"/>
      <c r="P1113" s="11"/>
    </row>
    <row r="1114" hidden="1">
      <c r="A1114" s="22"/>
      <c r="B1114" s="23"/>
      <c r="C1114" s="10"/>
      <c r="D1114" s="10"/>
      <c r="E1114" s="10"/>
      <c r="F1114" s="10"/>
      <c r="G1114" s="10"/>
      <c r="H1114" s="12"/>
      <c r="I1114" s="10"/>
      <c r="J1114" s="10"/>
      <c r="K1114" s="10"/>
      <c r="L1114" s="10"/>
      <c r="M1114" s="10"/>
      <c r="N1114" s="10"/>
      <c r="O1114" s="10"/>
      <c r="P1114" s="11"/>
    </row>
    <row r="1115" hidden="1">
      <c r="A1115" s="22"/>
      <c r="B1115" s="23"/>
      <c r="C1115" s="10"/>
      <c r="D1115" s="10"/>
      <c r="E1115" s="10"/>
      <c r="F1115" s="10"/>
      <c r="G1115" s="10"/>
      <c r="H1115" s="12"/>
      <c r="I1115" s="10"/>
      <c r="J1115" s="10"/>
      <c r="K1115" s="10"/>
      <c r="L1115" s="10"/>
      <c r="M1115" s="10"/>
      <c r="N1115" s="10"/>
      <c r="O1115" s="10"/>
      <c r="P1115" s="11"/>
    </row>
    <row r="1116" hidden="1">
      <c r="A1116" s="22"/>
      <c r="B1116" s="23"/>
      <c r="C1116" s="10"/>
      <c r="D1116" s="10"/>
      <c r="E1116" s="10"/>
      <c r="F1116" s="10"/>
      <c r="G1116" s="10"/>
      <c r="H1116" s="12"/>
      <c r="I1116" s="10"/>
      <c r="J1116" s="10"/>
      <c r="K1116" s="10"/>
      <c r="L1116" s="10"/>
      <c r="M1116" s="10"/>
      <c r="N1116" s="10"/>
      <c r="O1116" s="10"/>
      <c r="P1116" s="11"/>
    </row>
    <row r="1117" hidden="1">
      <c r="A1117" s="22"/>
      <c r="B1117" s="23"/>
      <c r="C1117" s="10"/>
      <c r="D1117" s="10"/>
      <c r="E1117" s="10"/>
      <c r="F1117" s="10"/>
      <c r="G1117" s="10"/>
      <c r="H1117" s="12"/>
      <c r="I1117" s="10"/>
      <c r="J1117" s="10"/>
      <c r="K1117" s="10"/>
      <c r="L1117" s="10"/>
      <c r="M1117" s="10"/>
      <c r="N1117" s="10"/>
      <c r="O1117" s="11"/>
      <c r="P1117" s="11"/>
    </row>
    <row r="1118" hidden="1">
      <c r="A1118" s="22"/>
      <c r="B1118" s="23"/>
      <c r="C1118" s="10"/>
      <c r="D1118" s="10"/>
      <c r="E1118" s="10"/>
      <c r="F1118" s="10"/>
      <c r="G1118" s="10"/>
      <c r="H1118" s="12"/>
      <c r="I1118" s="10"/>
      <c r="J1118" s="10"/>
      <c r="K1118" s="10"/>
      <c r="L1118" s="10"/>
      <c r="M1118" s="10"/>
      <c r="N1118" s="10"/>
      <c r="O1118" s="10"/>
      <c r="P1118" s="11"/>
    </row>
    <row r="1119" hidden="1">
      <c r="A1119" s="22"/>
      <c r="B1119" s="23"/>
      <c r="C1119" s="10"/>
      <c r="D1119" s="10"/>
      <c r="E1119" s="10"/>
      <c r="F1119" s="10"/>
      <c r="G1119" s="10"/>
      <c r="H1119" s="12"/>
      <c r="I1119" s="10"/>
      <c r="J1119" s="10"/>
      <c r="K1119" s="10"/>
      <c r="L1119" s="10"/>
      <c r="M1119" s="10"/>
      <c r="N1119" s="10"/>
      <c r="O1119" s="10"/>
      <c r="P1119" s="11"/>
    </row>
    <row r="1120" hidden="1">
      <c r="A1120" s="22"/>
      <c r="B1120" s="23"/>
      <c r="C1120" s="10"/>
      <c r="D1120" s="10"/>
      <c r="E1120" s="10"/>
      <c r="F1120" s="10"/>
      <c r="G1120" s="10"/>
      <c r="H1120" s="12"/>
      <c r="I1120" s="10"/>
      <c r="J1120" s="10"/>
      <c r="K1120" s="10"/>
      <c r="L1120" s="10"/>
      <c r="M1120" s="10"/>
      <c r="N1120" s="10"/>
      <c r="O1120" s="10"/>
      <c r="P1120" s="11"/>
    </row>
    <row r="1121" hidden="1">
      <c r="A1121" s="22"/>
      <c r="B1121" s="23"/>
      <c r="C1121" s="10"/>
      <c r="D1121" s="10"/>
      <c r="E1121" s="10"/>
      <c r="F1121" s="10"/>
      <c r="G1121" s="10"/>
      <c r="H1121" s="12"/>
      <c r="I1121" s="10"/>
      <c r="J1121" s="10"/>
      <c r="K1121" s="10"/>
      <c r="L1121" s="10"/>
      <c r="M1121" s="10"/>
      <c r="N1121" s="10"/>
      <c r="O1121" s="10"/>
      <c r="P1121" s="11"/>
    </row>
    <row r="1122" hidden="1">
      <c r="A1122" s="22"/>
      <c r="B1122" s="23"/>
      <c r="C1122" s="10"/>
      <c r="D1122" s="10"/>
      <c r="E1122" s="10"/>
      <c r="F1122" s="10"/>
      <c r="G1122" s="10"/>
      <c r="H1122" s="12"/>
      <c r="I1122" s="10"/>
      <c r="J1122" s="10"/>
      <c r="K1122" s="10"/>
      <c r="L1122" s="10"/>
      <c r="M1122" s="10"/>
      <c r="N1122" s="10"/>
      <c r="O1122" s="10"/>
      <c r="P1122" s="11"/>
    </row>
    <row r="1123" hidden="1">
      <c r="A1123" s="22"/>
      <c r="B1123" s="23"/>
      <c r="C1123" s="10"/>
      <c r="D1123" s="10"/>
      <c r="E1123" s="10"/>
      <c r="F1123" s="10"/>
      <c r="G1123" s="10"/>
      <c r="H1123" s="12"/>
      <c r="I1123" s="10"/>
      <c r="J1123" s="10"/>
      <c r="K1123" s="10"/>
      <c r="L1123" s="10"/>
      <c r="M1123" s="10"/>
      <c r="N1123" s="10"/>
      <c r="O1123" s="10"/>
      <c r="P1123" s="11"/>
    </row>
    <row r="1124" hidden="1">
      <c r="A1124" s="22"/>
      <c r="B1124" s="23"/>
      <c r="C1124" s="10"/>
      <c r="D1124" s="10"/>
      <c r="E1124" s="10"/>
      <c r="F1124" s="10"/>
      <c r="G1124" s="10"/>
      <c r="H1124" s="12"/>
      <c r="I1124" s="10"/>
      <c r="J1124" s="10"/>
      <c r="K1124" s="10"/>
      <c r="L1124" s="10"/>
      <c r="M1124" s="10"/>
      <c r="N1124" s="10"/>
      <c r="O1124" s="10"/>
      <c r="P1124" s="11"/>
    </row>
    <row r="1125" hidden="1">
      <c r="A1125" s="22"/>
      <c r="B1125" s="23"/>
      <c r="C1125" s="10"/>
      <c r="D1125" s="10"/>
      <c r="E1125" s="10"/>
      <c r="F1125" s="10"/>
      <c r="G1125" s="10"/>
      <c r="H1125" s="12"/>
      <c r="I1125" s="10"/>
      <c r="J1125" s="10"/>
      <c r="K1125" s="10"/>
      <c r="L1125" s="10"/>
      <c r="M1125" s="10"/>
      <c r="N1125" s="10"/>
      <c r="O1125" s="10"/>
      <c r="P1125" s="11"/>
    </row>
    <row r="1126" hidden="1">
      <c r="A1126" s="22"/>
      <c r="B1126" s="23"/>
      <c r="C1126" s="10"/>
      <c r="D1126" s="10"/>
      <c r="E1126" s="10"/>
      <c r="F1126" s="10"/>
      <c r="G1126" s="10"/>
      <c r="H1126" s="12"/>
      <c r="I1126" s="10"/>
      <c r="J1126" s="10"/>
      <c r="K1126" s="10"/>
      <c r="L1126" s="10"/>
      <c r="M1126" s="10"/>
      <c r="N1126" s="10"/>
      <c r="O1126" s="10"/>
      <c r="P1126" s="11"/>
    </row>
    <row r="1127" hidden="1">
      <c r="A1127" s="22">
        <v>45362.0</v>
      </c>
      <c r="B1127" s="23">
        <v>45356.0</v>
      </c>
      <c r="C1127" s="10" t="s">
        <v>17</v>
      </c>
      <c r="D1127" s="10">
        <v>8.0</v>
      </c>
      <c r="E1127" s="16" t="s">
        <v>9</v>
      </c>
      <c r="F1127" s="10" t="s">
        <v>612</v>
      </c>
      <c r="G1127" s="10" t="s">
        <v>613</v>
      </c>
      <c r="H1127" s="12" t="s">
        <v>614</v>
      </c>
      <c r="I1127" s="10" t="s">
        <v>60</v>
      </c>
      <c r="J1127" s="10" t="s">
        <v>460</v>
      </c>
      <c r="K1127" s="10" t="s">
        <v>615</v>
      </c>
      <c r="L1127" s="10" t="s">
        <v>22</v>
      </c>
      <c r="M1127" s="10" t="s">
        <v>22</v>
      </c>
      <c r="N1127" s="10" t="s">
        <v>22</v>
      </c>
      <c r="O1127" s="10"/>
      <c r="P1127" s="11"/>
    </row>
    <row r="1128" hidden="1">
      <c r="A1128" s="22">
        <v>45362.0</v>
      </c>
      <c r="B1128" s="23">
        <v>45357.0</v>
      </c>
      <c r="C1128" s="10" t="s">
        <v>17</v>
      </c>
      <c r="D1128" s="10">
        <v>8.0</v>
      </c>
      <c r="E1128" s="19" t="s">
        <v>53</v>
      </c>
      <c r="F1128" s="10" t="s">
        <v>616</v>
      </c>
      <c r="G1128" s="10"/>
      <c r="H1128" s="12"/>
      <c r="I1128" s="10"/>
      <c r="J1128" s="10"/>
      <c r="K1128" s="10"/>
      <c r="L1128" s="10" t="s">
        <v>22</v>
      </c>
      <c r="M1128" s="10"/>
      <c r="N1128" s="10"/>
      <c r="O1128" s="10"/>
      <c r="P1128" s="11"/>
    </row>
    <row r="1129" hidden="1">
      <c r="A1129" s="22">
        <v>45362.0</v>
      </c>
      <c r="B1129" s="23">
        <v>45359.0</v>
      </c>
      <c r="C1129" s="10" t="s">
        <v>17</v>
      </c>
      <c r="D1129" s="10">
        <v>8.0</v>
      </c>
      <c r="E1129" s="17" t="s">
        <v>33</v>
      </c>
      <c r="F1129" s="10" t="s">
        <v>316</v>
      </c>
      <c r="G1129" s="10" t="s">
        <v>226</v>
      </c>
      <c r="H1129" s="12" t="s">
        <v>227</v>
      </c>
      <c r="I1129" s="10" t="s">
        <v>21</v>
      </c>
      <c r="J1129" s="10"/>
      <c r="K1129" s="10"/>
      <c r="L1129" s="10" t="s">
        <v>22</v>
      </c>
      <c r="M1129" s="10" t="s">
        <v>22</v>
      </c>
      <c r="N1129" s="10" t="s">
        <v>22</v>
      </c>
      <c r="O1129" s="10"/>
      <c r="P1129" s="11"/>
    </row>
    <row r="1130" hidden="1">
      <c r="A1130" s="22">
        <v>45362.0</v>
      </c>
      <c r="B1130" s="23">
        <v>45359.0</v>
      </c>
      <c r="C1130" s="10" t="s">
        <v>17</v>
      </c>
      <c r="D1130" s="10">
        <v>8.0</v>
      </c>
      <c r="E1130" s="19" t="s">
        <v>53</v>
      </c>
      <c r="F1130" s="10" t="s">
        <v>520</v>
      </c>
      <c r="G1130" s="10" t="s">
        <v>521</v>
      </c>
      <c r="H1130" s="12">
        <v>1.577866219E9</v>
      </c>
      <c r="I1130" s="10" t="s">
        <v>21</v>
      </c>
      <c r="J1130" s="10"/>
      <c r="K1130" s="10"/>
      <c r="L1130" s="10" t="s">
        <v>22</v>
      </c>
      <c r="M1130" s="10" t="s">
        <v>22</v>
      </c>
      <c r="N1130" s="10" t="s">
        <v>22</v>
      </c>
      <c r="O1130" s="10"/>
      <c r="P1130" s="11"/>
    </row>
    <row r="1131" hidden="1">
      <c r="A1131" s="22">
        <v>45362.0</v>
      </c>
      <c r="B1131" s="23">
        <v>45359.0</v>
      </c>
      <c r="C1131" s="10" t="s">
        <v>17</v>
      </c>
      <c r="D1131" s="10">
        <v>8.0</v>
      </c>
      <c r="E1131" s="19" t="s">
        <v>53</v>
      </c>
      <c r="F1131" s="10" t="s">
        <v>441</v>
      </c>
      <c r="G1131" s="10" t="s">
        <v>213</v>
      </c>
      <c r="H1131" s="12" t="s">
        <v>214</v>
      </c>
      <c r="I1131" s="10" t="s">
        <v>21</v>
      </c>
      <c r="J1131" s="10"/>
      <c r="K1131" s="10" t="s">
        <v>617</v>
      </c>
      <c r="L1131" s="10" t="s">
        <v>22</v>
      </c>
      <c r="M1131" s="10" t="s">
        <v>22</v>
      </c>
      <c r="N1131" s="10" t="s">
        <v>22</v>
      </c>
      <c r="O1131" s="10"/>
      <c r="P1131" s="11"/>
    </row>
    <row r="1132" hidden="1">
      <c r="A1132" s="22">
        <v>45362.0</v>
      </c>
      <c r="B1132" s="23">
        <v>45362.0</v>
      </c>
      <c r="C1132" s="10" t="s">
        <v>17</v>
      </c>
      <c r="D1132" s="10">
        <v>8.0</v>
      </c>
      <c r="E1132" s="16" t="s">
        <v>9</v>
      </c>
      <c r="F1132" s="10" t="s">
        <v>618</v>
      </c>
      <c r="G1132" s="10" t="s">
        <v>67</v>
      </c>
      <c r="H1132" s="12" t="s">
        <v>68</v>
      </c>
      <c r="I1132" s="10" t="s">
        <v>21</v>
      </c>
      <c r="J1132" s="10"/>
      <c r="K1132" s="10"/>
      <c r="L1132" s="10" t="s">
        <v>22</v>
      </c>
      <c r="M1132" s="10" t="s">
        <v>22</v>
      </c>
      <c r="N1132" s="10" t="s">
        <v>22</v>
      </c>
      <c r="O1132" s="10"/>
      <c r="P1132" s="11"/>
    </row>
    <row r="1133" hidden="1">
      <c r="A1133" s="22">
        <v>45362.348842974534</v>
      </c>
      <c r="B1133" s="23">
        <v>45362.0</v>
      </c>
      <c r="C1133" s="10" t="s">
        <v>17</v>
      </c>
      <c r="D1133" s="10">
        <v>12.0</v>
      </c>
      <c r="E1133" s="17" t="s">
        <v>33</v>
      </c>
      <c r="F1133" s="10" t="s">
        <v>619</v>
      </c>
      <c r="G1133" s="10" t="s">
        <v>620</v>
      </c>
      <c r="H1133" s="12" t="s">
        <v>569</v>
      </c>
      <c r="I1133" s="10" t="s">
        <v>60</v>
      </c>
      <c r="J1133" s="10" t="s">
        <v>621</v>
      </c>
      <c r="K1133" s="10"/>
      <c r="L1133" s="10" t="s">
        <v>22</v>
      </c>
      <c r="M1133" s="10" t="s">
        <v>22</v>
      </c>
      <c r="N1133" s="10" t="s">
        <v>22</v>
      </c>
      <c r="O1133" s="10" t="s">
        <v>22</v>
      </c>
      <c r="P1133" s="11"/>
    </row>
    <row r="1134" hidden="1">
      <c r="A1134" s="22">
        <v>45362.37362825232</v>
      </c>
      <c r="B1134" s="23">
        <v>45362.0</v>
      </c>
      <c r="C1134" s="10" t="s">
        <v>17</v>
      </c>
      <c r="D1134" s="10">
        <v>8.0</v>
      </c>
      <c r="E1134" s="16" t="s">
        <v>9</v>
      </c>
      <c r="F1134" s="10" t="s">
        <v>622</v>
      </c>
      <c r="G1134" s="10" t="s">
        <v>623</v>
      </c>
      <c r="H1134" s="12" t="s">
        <v>624</v>
      </c>
      <c r="I1134" s="10" t="s">
        <v>60</v>
      </c>
      <c r="J1134" s="10" t="s">
        <v>625</v>
      </c>
      <c r="K1134" s="10"/>
      <c r="L1134" s="10" t="s">
        <v>22</v>
      </c>
      <c r="M1134" s="10" t="s">
        <v>22</v>
      </c>
      <c r="N1134" s="10" t="s">
        <v>22</v>
      </c>
      <c r="O1134" s="10" t="s">
        <v>22</v>
      </c>
      <c r="P1134" s="11"/>
    </row>
    <row r="1135" hidden="1">
      <c r="A1135" s="22">
        <v>45362.38283642361</v>
      </c>
      <c r="B1135" s="23">
        <v>45362.0</v>
      </c>
      <c r="C1135" s="10" t="s">
        <v>17</v>
      </c>
      <c r="D1135" s="10">
        <v>5.0</v>
      </c>
      <c r="E1135" s="16" t="s">
        <v>9</v>
      </c>
      <c r="F1135" s="10" t="s">
        <v>626</v>
      </c>
      <c r="G1135" s="10" t="s">
        <v>38</v>
      </c>
      <c r="H1135" s="12" t="s">
        <v>39</v>
      </c>
      <c r="I1135" s="10" t="s">
        <v>21</v>
      </c>
      <c r="J1135" s="10" t="s">
        <v>524</v>
      </c>
      <c r="K1135" s="10"/>
      <c r="L1135" s="10" t="s">
        <v>22</v>
      </c>
      <c r="M1135" s="10" t="s">
        <v>22</v>
      </c>
      <c r="N1135" s="10" t="s">
        <v>22</v>
      </c>
      <c r="O1135" s="10"/>
      <c r="P1135" s="11"/>
    </row>
    <row r="1136" hidden="1">
      <c r="A1136" s="22">
        <v>45362.4616602662</v>
      </c>
      <c r="B1136" s="23">
        <v>45362.0</v>
      </c>
      <c r="C1136" s="10" t="s">
        <v>17</v>
      </c>
      <c r="D1136" s="10" t="s">
        <v>177</v>
      </c>
      <c r="E1136" s="17" t="s">
        <v>33</v>
      </c>
      <c r="F1136" s="10" t="s">
        <v>627</v>
      </c>
      <c r="G1136" s="10" t="s">
        <v>628</v>
      </c>
      <c r="H1136" s="12"/>
      <c r="I1136" s="10" t="s">
        <v>52</v>
      </c>
      <c r="J1136" s="10"/>
      <c r="K1136" s="10"/>
      <c r="L1136" s="10" t="s">
        <v>22</v>
      </c>
      <c r="M1136" s="10" t="s">
        <v>22</v>
      </c>
      <c r="N1136" s="10" t="s">
        <v>22</v>
      </c>
      <c r="O1136" s="10" t="s">
        <v>22</v>
      </c>
      <c r="P1136" s="11"/>
    </row>
    <row r="1137" hidden="1">
      <c r="A1137" s="22">
        <v>45362.59612939815</v>
      </c>
      <c r="B1137" s="23">
        <v>45362.0</v>
      </c>
      <c r="C1137" s="10" t="s">
        <v>17</v>
      </c>
      <c r="D1137" s="10">
        <v>8.0</v>
      </c>
      <c r="E1137" s="17" t="s">
        <v>33</v>
      </c>
      <c r="F1137" s="10" t="s">
        <v>110</v>
      </c>
      <c r="G1137" s="10" t="s">
        <v>111</v>
      </c>
      <c r="H1137" s="12" t="s">
        <v>112</v>
      </c>
      <c r="I1137" s="10" t="s">
        <v>21</v>
      </c>
      <c r="J1137" s="10"/>
      <c r="K1137" s="10"/>
      <c r="L1137" s="10" t="s">
        <v>22</v>
      </c>
      <c r="M1137" s="10" t="s">
        <v>22</v>
      </c>
      <c r="N1137" s="10" t="s">
        <v>22</v>
      </c>
      <c r="O1137" s="10"/>
      <c r="P1137" s="11"/>
    </row>
    <row r="1138" hidden="1">
      <c r="A1138" s="22"/>
      <c r="B1138" s="23"/>
      <c r="C1138" s="10"/>
      <c r="D1138" s="10"/>
      <c r="E1138" s="10"/>
      <c r="F1138" s="10"/>
      <c r="G1138" s="10"/>
      <c r="H1138" s="12"/>
      <c r="I1138" s="10"/>
      <c r="J1138" s="10"/>
      <c r="K1138" s="10"/>
      <c r="L1138" s="10"/>
      <c r="M1138" s="10"/>
      <c r="N1138" s="10"/>
      <c r="O1138" s="10"/>
      <c r="P1138" s="11"/>
    </row>
    <row r="1139" hidden="1">
      <c r="A1139" s="22"/>
      <c r="B1139" s="23"/>
      <c r="C1139" s="10"/>
      <c r="D1139" s="10"/>
      <c r="E1139" s="10"/>
      <c r="F1139" s="10"/>
      <c r="G1139" s="10"/>
      <c r="H1139" s="12"/>
      <c r="I1139" s="10"/>
      <c r="J1139" s="10"/>
      <c r="K1139" s="10"/>
      <c r="L1139" s="10"/>
      <c r="M1139" s="10"/>
      <c r="N1139" s="10"/>
      <c r="O1139" s="10"/>
      <c r="P1139" s="11"/>
    </row>
    <row r="1140" hidden="1">
      <c r="A1140" s="22"/>
      <c r="B1140" s="23"/>
      <c r="C1140" s="10"/>
      <c r="D1140" s="10"/>
      <c r="E1140" s="10"/>
      <c r="F1140" s="10"/>
      <c r="G1140" s="10"/>
      <c r="H1140" s="12"/>
      <c r="I1140" s="10"/>
      <c r="J1140" s="10"/>
      <c r="K1140" s="10"/>
      <c r="L1140" s="10"/>
      <c r="M1140" s="10"/>
      <c r="N1140" s="10"/>
      <c r="O1140" s="10"/>
      <c r="P1140" s="11"/>
    </row>
    <row r="1141" hidden="1">
      <c r="A1141" s="22"/>
      <c r="B1141" s="23"/>
      <c r="C1141" s="10"/>
      <c r="D1141" s="10"/>
      <c r="E1141" s="10"/>
      <c r="F1141" s="10"/>
      <c r="G1141" s="10"/>
      <c r="H1141" s="12"/>
      <c r="I1141" s="10"/>
      <c r="J1141" s="10"/>
      <c r="K1141" s="10"/>
      <c r="L1141" s="10"/>
      <c r="M1141" s="10"/>
      <c r="N1141" s="10"/>
      <c r="O1141" s="10"/>
      <c r="P1141" s="11"/>
    </row>
    <row r="1142" hidden="1">
      <c r="A1142" s="22"/>
      <c r="B1142" s="23"/>
      <c r="C1142" s="10"/>
      <c r="D1142" s="10"/>
      <c r="E1142" s="10"/>
      <c r="F1142" s="10"/>
      <c r="G1142" s="10"/>
      <c r="H1142" s="12"/>
      <c r="I1142" s="10"/>
      <c r="J1142" s="22"/>
      <c r="K1142" s="10"/>
      <c r="L1142" s="10"/>
      <c r="M1142" s="10"/>
      <c r="N1142" s="10"/>
      <c r="O1142" s="10"/>
      <c r="P1142" s="11"/>
    </row>
    <row r="1143" hidden="1">
      <c r="A1143" s="22"/>
      <c r="B1143" s="23"/>
      <c r="C1143" s="10"/>
      <c r="D1143" s="10"/>
      <c r="E1143" s="10"/>
      <c r="F1143" s="10"/>
      <c r="G1143" s="10"/>
      <c r="H1143" s="12"/>
      <c r="I1143" s="10"/>
      <c r="J1143" s="10"/>
      <c r="K1143" s="10"/>
      <c r="L1143" s="10"/>
      <c r="M1143" s="10"/>
      <c r="N1143" s="10"/>
      <c r="O1143" s="10"/>
      <c r="P1143" s="11"/>
    </row>
    <row r="1144" hidden="1">
      <c r="A1144" s="22"/>
      <c r="B1144" s="23"/>
      <c r="C1144" s="10"/>
      <c r="D1144" s="10"/>
      <c r="E1144" s="10"/>
      <c r="F1144" s="10"/>
      <c r="G1144" s="10"/>
      <c r="H1144" s="12"/>
      <c r="I1144" s="10"/>
      <c r="J1144" s="10"/>
      <c r="K1144" s="10"/>
      <c r="L1144" s="10"/>
      <c r="M1144" s="10"/>
      <c r="N1144" s="10"/>
      <c r="O1144" s="10"/>
      <c r="P1144" s="11"/>
    </row>
    <row r="1145" hidden="1">
      <c r="A1145" s="22"/>
      <c r="B1145" s="23"/>
      <c r="C1145" s="10"/>
      <c r="D1145" s="10"/>
      <c r="E1145" s="10"/>
      <c r="F1145" s="10"/>
      <c r="G1145" s="10"/>
      <c r="H1145" s="12"/>
      <c r="I1145" s="10"/>
      <c r="J1145" s="10"/>
      <c r="K1145" s="22"/>
      <c r="L1145" s="10"/>
      <c r="M1145" s="10"/>
      <c r="N1145" s="10"/>
      <c r="O1145" s="10"/>
      <c r="P1145" s="10"/>
    </row>
    <row r="1146" hidden="1">
      <c r="A1146" s="22"/>
      <c r="B1146" s="23"/>
      <c r="C1146" s="10"/>
      <c r="D1146" s="10"/>
      <c r="E1146" s="10"/>
      <c r="F1146" s="10"/>
      <c r="G1146" s="10"/>
      <c r="H1146" s="12"/>
      <c r="I1146" s="10"/>
      <c r="J1146" s="10"/>
      <c r="K1146" s="10"/>
      <c r="L1146" s="10"/>
      <c r="M1146" s="10"/>
      <c r="N1146" s="10"/>
      <c r="O1146" s="10"/>
      <c r="P1146" s="11"/>
    </row>
    <row r="1147" hidden="1">
      <c r="A1147" s="22"/>
      <c r="B1147" s="23"/>
      <c r="C1147" s="10"/>
      <c r="D1147" s="10"/>
      <c r="E1147" s="10"/>
      <c r="F1147" s="10"/>
      <c r="G1147" s="10"/>
      <c r="H1147" s="12"/>
      <c r="I1147" s="10"/>
      <c r="J1147" s="10"/>
      <c r="K1147" s="10"/>
      <c r="L1147" s="10"/>
      <c r="M1147" s="10"/>
      <c r="N1147" s="10"/>
      <c r="O1147" s="10"/>
      <c r="P1147" s="10"/>
    </row>
    <row r="1148" hidden="1">
      <c r="A1148" s="22"/>
      <c r="B1148" s="23"/>
      <c r="C1148" s="10"/>
      <c r="D1148" s="10"/>
      <c r="E1148" s="10"/>
      <c r="F1148" s="10"/>
      <c r="G1148" s="10"/>
      <c r="H1148" s="12"/>
      <c r="I1148" s="10"/>
      <c r="J1148" s="10"/>
      <c r="K1148" s="10"/>
      <c r="L1148" s="10"/>
      <c r="M1148" s="10"/>
      <c r="N1148" s="10"/>
      <c r="O1148" s="10"/>
      <c r="P1148" s="11"/>
    </row>
    <row r="1149" hidden="1">
      <c r="A1149" s="22"/>
      <c r="B1149" s="23"/>
      <c r="C1149" s="10"/>
      <c r="D1149" s="10"/>
      <c r="E1149" s="10"/>
      <c r="F1149" s="10"/>
      <c r="G1149" s="10"/>
      <c r="H1149" s="12"/>
      <c r="I1149" s="10"/>
      <c r="J1149" s="10"/>
      <c r="K1149" s="10"/>
      <c r="L1149" s="10"/>
      <c r="M1149" s="10"/>
      <c r="N1149" s="10"/>
      <c r="O1149" s="10"/>
      <c r="P1149" s="11"/>
    </row>
    <row r="1150" hidden="1">
      <c r="A1150" s="22"/>
      <c r="B1150" s="23"/>
      <c r="C1150" s="10"/>
      <c r="D1150" s="10"/>
      <c r="E1150" s="10"/>
      <c r="F1150" s="10"/>
      <c r="G1150" s="10"/>
      <c r="H1150" s="12"/>
      <c r="I1150" s="10"/>
      <c r="J1150" s="10"/>
      <c r="K1150" s="10"/>
      <c r="L1150" s="10"/>
      <c r="M1150" s="10"/>
      <c r="N1150" s="10"/>
      <c r="O1150" s="10"/>
      <c r="P1150" s="10"/>
    </row>
    <row r="1151" hidden="1">
      <c r="A1151" s="22"/>
      <c r="B1151" s="23"/>
      <c r="C1151" s="10"/>
      <c r="D1151" s="10"/>
      <c r="E1151" s="10"/>
      <c r="F1151" s="10"/>
      <c r="G1151" s="10"/>
      <c r="H1151" s="12"/>
      <c r="I1151" s="10"/>
      <c r="J1151" s="10"/>
      <c r="K1151" s="10"/>
      <c r="L1151" s="10"/>
      <c r="M1151" s="10"/>
      <c r="N1151" s="10"/>
      <c r="O1151" s="10"/>
      <c r="P1151" s="11"/>
    </row>
    <row r="1152" hidden="1">
      <c r="A1152" s="22"/>
      <c r="B1152" s="23"/>
      <c r="C1152" s="10"/>
      <c r="D1152" s="10"/>
      <c r="E1152" s="10"/>
      <c r="F1152" s="10"/>
      <c r="G1152" s="10"/>
      <c r="H1152" s="12"/>
      <c r="I1152" s="10"/>
      <c r="J1152" s="10"/>
      <c r="K1152" s="22"/>
      <c r="L1152" s="10"/>
      <c r="M1152" s="10"/>
      <c r="N1152" s="10"/>
      <c r="O1152" s="10"/>
      <c r="P1152" s="11"/>
    </row>
    <row r="1153" hidden="1">
      <c r="A1153" s="22"/>
      <c r="B1153" s="23"/>
      <c r="C1153" s="10"/>
      <c r="D1153" s="10"/>
      <c r="E1153" s="10"/>
      <c r="F1153" s="10"/>
      <c r="G1153" s="10"/>
      <c r="H1153" s="12"/>
      <c r="I1153" s="10"/>
      <c r="J1153" s="10"/>
      <c r="K1153" s="22"/>
      <c r="L1153" s="10"/>
      <c r="M1153" s="10"/>
      <c r="N1153" s="10"/>
      <c r="O1153" s="10"/>
      <c r="P1153" s="11"/>
    </row>
    <row r="1154" hidden="1">
      <c r="A1154" s="22"/>
      <c r="B1154" s="23"/>
      <c r="C1154" s="10"/>
      <c r="D1154" s="10"/>
      <c r="E1154" s="10"/>
      <c r="F1154" s="10"/>
      <c r="G1154" s="10"/>
      <c r="H1154" s="12"/>
      <c r="I1154" s="10"/>
      <c r="J1154" s="10"/>
      <c r="K1154" s="10"/>
      <c r="L1154" s="10"/>
      <c r="M1154" s="10"/>
      <c r="N1154" s="10"/>
      <c r="O1154" s="10"/>
      <c r="P1154" s="11"/>
    </row>
    <row r="1155" hidden="1">
      <c r="A1155" s="22"/>
      <c r="B1155" s="23"/>
      <c r="C1155" s="10"/>
      <c r="D1155" s="10"/>
      <c r="E1155" s="10"/>
      <c r="F1155" s="10"/>
      <c r="G1155" s="10"/>
      <c r="H1155" s="12"/>
      <c r="I1155" s="10"/>
      <c r="J1155" s="10"/>
      <c r="K1155" s="10"/>
      <c r="L1155" s="10"/>
      <c r="M1155" s="10"/>
      <c r="N1155" s="10"/>
      <c r="O1155" s="10"/>
      <c r="P1155" s="11"/>
    </row>
    <row r="1156" hidden="1">
      <c r="A1156" s="22"/>
      <c r="B1156" s="23"/>
      <c r="C1156" s="10"/>
      <c r="D1156" s="10"/>
      <c r="E1156" s="10"/>
      <c r="F1156" s="10"/>
      <c r="G1156" s="10"/>
      <c r="H1156" s="12"/>
      <c r="I1156" s="10"/>
      <c r="J1156" s="10"/>
      <c r="K1156" s="10"/>
      <c r="L1156" s="10"/>
      <c r="M1156" s="10"/>
      <c r="N1156" s="10"/>
      <c r="O1156" s="10"/>
      <c r="P1156" s="10"/>
    </row>
    <row r="1157" hidden="1">
      <c r="A1157" s="22"/>
      <c r="B1157" s="23"/>
      <c r="C1157" s="10"/>
      <c r="D1157" s="10"/>
      <c r="E1157" s="10"/>
      <c r="F1157" s="10"/>
      <c r="G1157" s="10"/>
      <c r="H1157" s="12"/>
      <c r="I1157" s="10"/>
      <c r="J1157" s="10"/>
      <c r="K1157" s="10"/>
      <c r="L1157" s="10"/>
      <c r="M1157" s="10"/>
      <c r="N1157" s="10"/>
      <c r="O1157" s="11"/>
      <c r="P1157" s="11"/>
    </row>
    <row r="1158" hidden="1">
      <c r="A1158" s="22"/>
      <c r="B1158" s="23"/>
      <c r="C1158" s="10"/>
      <c r="D1158" s="10"/>
      <c r="E1158" s="10"/>
      <c r="F1158" s="10"/>
      <c r="G1158" s="10"/>
      <c r="H1158" s="12"/>
      <c r="I1158" s="10"/>
      <c r="J1158" s="10"/>
      <c r="K1158" s="10"/>
      <c r="L1158" s="10"/>
      <c r="M1158" s="10"/>
      <c r="N1158" s="10"/>
      <c r="O1158" s="10"/>
      <c r="P1158" s="11"/>
    </row>
    <row r="1159" hidden="1">
      <c r="A1159" s="22">
        <v>45363.0</v>
      </c>
      <c r="B1159" s="23">
        <v>45362.0</v>
      </c>
      <c r="C1159" s="10" t="s">
        <v>17</v>
      </c>
      <c r="D1159" s="10">
        <v>14.0</v>
      </c>
      <c r="E1159" s="17" t="s">
        <v>33</v>
      </c>
      <c r="F1159" s="10" t="s">
        <v>629</v>
      </c>
      <c r="G1159" s="10" t="s">
        <v>630</v>
      </c>
      <c r="H1159" s="12" t="s">
        <v>631</v>
      </c>
      <c r="I1159" s="10" t="s">
        <v>60</v>
      </c>
      <c r="J1159" s="10"/>
      <c r="K1159" s="10"/>
      <c r="L1159" s="10" t="s">
        <v>22</v>
      </c>
      <c r="M1159" s="10" t="s">
        <v>22</v>
      </c>
      <c r="N1159" s="10" t="s">
        <v>22</v>
      </c>
      <c r="O1159" s="10" t="s">
        <v>474</v>
      </c>
      <c r="P1159" s="11"/>
    </row>
    <row r="1160" hidden="1">
      <c r="A1160" s="22">
        <v>45363.0</v>
      </c>
      <c r="B1160" s="23">
        <v>45359.0</v>
      </c>
      <c r="C1160" s="10" t="s">
        <v>17</v>
      </c>
      <c r="D1160" s="10">
        <v>4.0</v>
      </c>
      <c r="E1160" s="16" t="s">
        <v>9</v>
      </c>
      <c r="F1160" s="10" t="s">
        <v>632</v>
      </c>
      <c r="G1160" s="10" t="s">
        <v>633</v>
      </c>
      <c r="H1160" s="12" t="s">
        <v>634</v>
      </c>
      <c r="I1160" s="10" t="s">
        <v>21</v>
      </c>
      <c r="J1160" s="10" t="s">
        <v>460</v>
      </c>
      <c r="K1160" s="10"/>
      <c r="L1160" s="10" t="s">
        <v>22</v>
      </c>
      <c r="M1160" s="10" t="s">
        <v>22</v>
      </c>
      <c r="N1160" s="10" t="s">
        <v>22</v>
      </c>
      <c r="O1160" s="10"/>
      <c r="P1160" s="11"/>
    </row>
    <row r="1161" hidden="1">
      <c r="A1161" s="22">
        <v>45363.0</v>
      </c>
      <c r="B1161" s="23">
        <v>45362.0</v>
      </c>
      <c r="C1161" s="10" t="s">
        <v>17</v>
      </c>
      <c r="D1161" s="10">
        <v>8.0</v>
      </c>
      <c r="E1161" s="17" t="s">
        <v>33</v>
      </c>
      <c r="F1161" s="10" t="s">
        <v>234</v>
      </c>
      <c r="G1161" s="10" t="s">
        <v>235</v>
      </c>
      <c r="H1161" s="12" t="s">
        <v>236</v>
      </c>
      <c r="I1161" s="10" t="s">
        <v>21</v>
      </c>
      <c r="J1161" s="10"/>
      <c r="K1161" s="10"/>
      <c r="L1161" s="10" t="s">
        <v>22</v>
      </c>
      <c r="M1161" s="10" t="s">
        <v>22</v>
      </c>
      <c r="N1161" s="10" t="s">
        <v>22</v>
      </c>
      <c r="O1161" s="10"/>
      <c r="P1161" s="11"/>
    </row>
    <row r="1162" hidden="1">
      <c r="A1162" s="22">
        <v>45363.0</v>
      </c>
      <c r="B1162" s="23">
        <v>45362.0</v>
      </c>
      <c r="C1162" s="10" t="s">
        <v>17</v>
      </c>
      <c r="D1162" s="10">
        <v>8.0</v>
      </c>
      <c r="E1162" s="17" t="s">
        <v>33</v>
      </c>
      <c r="F1162" s="10" t="s">
        <v>635</v>
      </c>
      <c r="G1162" s="10" t="s">
        <v>318</v>
      </c>
      <c r="H1162" s="12" t="s">
        <v>319</v>
      </c>
      <c r="I1162" s="10" t="s">
        <v>21</v>
      </c>
      <c r="J1162" s="10"/>
      <c r="K1162" s="10"/>
      <c r="L1162" s="10" t="s">
        <v>22</v>
      </c>
      <c r="M1162" s="10" t="s">
        <v>22</v>
      </c>
      <c r="N1162" s="10" t="s">
        <v>22</v>
      </c>
      <c r="O1162" s="10"/>
      <c r="P1162" s="11"/>
    </row>
    <row r="1163" hidden="1">
      <c r="A1163" s="22">
        <v>45363.0</v>
      </c>
      <c r="B1163" s="23">
        <v>45362.0</v>
      </c>
      <c r="C1163" s="10" t="s">
        <v>17</v>
      </c>
      <c r="D1163" s="10">
        <v>8.0</v>
      </c>
      <c r="E1163" s="19" t="s">
        <v>53</v>
      </c>
      <c r="F1163" s="10" t="s">
        <v>403</v>
      </c>
      <c r="G1163" s="10" t="s">
        <v>169</v>
      </c>
      <c r="H1163" s="12" t="s">
        <v>170</v>
      </c>
      <c r="I1163" s="10" t="s">
        <v>21</v>
      </c>
      <c r="J1163" s="10"/>
      <c r="K1163" s="10" t="s">
        <v>636</v>
      </c>
      <c r="L1163" s="10" t="s">
        <v>22</v>
      </c>
      <c r="M1163" s="10" t="s">
        <v>22</v>
      </c>
      <c r="N1163" s="10" t="s">
        <v>22</v>
      </c>
      <c r="O1163" s="10"/>
      <c r="P1163" s="11"/>
    </row>
    <row r="1164" hidden="1">
      <c r="A1164" s="22">
        <v>45363.0</v>
      </c>
      <c r="B1164" s="23">
        <v>45362.0</v>
      </c>
      <c r="C1164" s="10" t="s">
        <v>17</v>
      </c>
      <c r="D1164" s="10">
        <v>4.0</v>
      </c>
      <c r="E1164" s="16" t="s">
        <v>9</v>
      </c>
      <c r="F1164" s="10" t="s">
        <v>637</v>
      </c>
      <c r="G1164" s="10" t="s">
        <v>638</v>
      </c>
      <c r="H1164" s="12" t="s">
        <v>639</v>
      </c>
      <c r="I1164" s="10" t="s">
        <v>21</v>
      </c>
      <c r="J1164" s="10"/>
      <c r="K1164" s="10" t="s">
        <v>640</v>
      </c>
      <c r="L1164" s="10" t="s">
        <v>22</v>
      </c>
      <c r="M1164" s="10" t="s">
        <v>22</v>
      </c>
      <c r="N1164" s="10" t="s">
        <v>22</v>
      </c>
      <c r="O1164" s="10" t="s">
        <v>474</v>
      </c>
      <c r="P1164" s="11"/>
    </row>
    <row r="1165" hidden="1">
      <c r="A1165" s="22">
        <v>45363.0</v>
      </c>
      <c r="B1165" s="23">
        <v>45362.0</v>
      </c>
      <c r="C1165" s="10" t="s">
        <v>17</v>
      </c>
      <c r="D1165" s="10">
        <v>16.0</v>
      </c>
      <c r="E1165" s="16" t="s">
        <v>9</v>
      </c>
      <c r="F1165" s="10" t="s">
        <v>641</v>
      </c>
      <c r="G1165" s="10" t="s">
        <v>642</v>
      </c>
      <c r="H1165" s="12" t="s">
        <v>643</v>
      </c>
      <c r="I1165" s="10" t="s">
        <v>60</v>
      </c>
      <c r="J1165" s="10" t="s">
        <v>644</v>
      </c>
      <c r="K1165" s="10" t="s">
        <v>460</v>
      </c>
      <c r="L1165" s="10" t="s">
        <v>22</v>
      </c>
      <c r="M1165" s="10" t="s">
        <v>22</v>
      </c>
      <c r="N1165" s="10" t="s">
        <v>22</v>
      </c>
      <c r="O1165" s="10" t="s">
        <v>22</v>
      </c>
      <c r="P1165" s="11"/>
    </row>
    <row r="1166" hidden="1">
      <c r="A1166" s="22">
        <v>45363.0</v>
      </c>
      <c r="B1166" s="23">
        <v>45362.0</v>
      </c>
      <c r="C1166" s="10" t="s">
        <v>17</v>
      </c>
      <c r="D1166" s="10">
        <v>8.0</v>
      </c>
      <c r="E1166" s="17" t="s">
        <v>33</v>
      </c>
      <c r="F1166" s="10" t="s">
        <v>645</v>
      </c>
      <c r="G1166" s="10" t="s">
        <v>262</v>
      </c>
      <c r="H1166" s="12" t="s">
        <v>263</v>
      </c>
      <c r="I1166" s="10" t="s">
        <v>21</v>
      </c>
      <c r="J1166" s="10" t="s">
        <v>524</v>
      </c>
      <c r="K1166" s="10"/>
      <c r="L1166" s="10" t="s">
        <v>22</v>
      </c>
      <c r="M1166" s="10" t="s">
        <v>22</v>
      </c>
      <c r="N1166" s="10" t="s">
        <v>22</v>
      </c>
      <c r="O1166" s="10"/>
      <c r="P1166" s="11"/>
    </row>
    <row r="1167" hidden="1">
      <c r="A1167" s="22">
        <v>45363.0</v>
      </c>
      <c r="B1167" s="23">
        <v>45362.0</v>
      </c>
      <c r="C1167" s="10" t="s">
        <v>17</v>
      </c>
      <c r="D1167" s="10">
        <v>8.0</v>
      </c>
      <c r="E1167" s="17" t="s">
        <v>33</v>
      </c>
      <c r="F1167" s="10" t="s">
        <v>228</v>
      </c>
      <c r="G1167" s="10" t="s">
        <v>84</v>
      </c>
      <c r="H1167" s="12" t="s">
        <v>85</v>
      </c>
      <c r="I1167" s="10" t="s">
        <v>52</v>
      </c>
      <c r="J1167" s="10"/>
      <c r="K1167" s="22"/>
      <c r="L1167" s="10" t="s">
        <v>22</v>
      </c>
      <c r="M1167" s="10" t="s">
        <v>22</v>
      </c>
      <c r="N1167" s="10" t="s">
        <v>22</v>
      </c>
      <c r="O1167" s="10" t="s">
        <v>474</v>
      </c>
      <c r="P1167" s="11"/>
    </row>
    <row r="1168" hidden="1">
      <c r="A1168" s="22">
        <v>45363.0</v>
      </c>
      <c r="B1168" s="23">
        <v>45362.0</v>
      </c>
      <c r="C1168" s="10" t="s">
        <v>17</v>
      </c>
      <c r="D1168" s="10">
        <v>8.0</v>
      </c>
      <c r="E1168" s="16" t="s">
        <v>9</v>
      </c>
      <c r="F1168" s="10" t="s">
        <v>646</v>
      </c>
      <c r="G1168" s="10" t="s">
        <v>647</v>
      </c>
      <c r="H1168" s="12" t="s">
        <v>648</v>
      </c>
      <c r="I1168" s="10" t="s">
        <v>52</v>
      </c>
      <c r="J1168" s="10" t="s">
        <v>649</v>
      </c>
      <c r="K1168" s="10" t="s">
        <v>650</v>
      </c>
      <c r="L1168" s="10" t="s">
        <v>22</v>
      </c>
      <c r="M1168" s="10" t="s">
        <v>22</v>
      </c>
      <c r="N1168" s="10" t="s">
        <v>22</v>
      </c>
      <c r="O1168" s="10" t="s">
        <v>22</v>
      </c>
      <c r="P1168" s="11"/>
    </row>
    <row r="1169" hidden="1">
      <c r="A1169" s="22">
        <v>45363.0</v>
      </c>
      <c r="B1169" s="23">
        <v>45363.0</v>
      </c>
      <c r="C1169" s="10" t="s">
        <v>17</v>
      </c>
      <c r="D1169" s="10">
        <v>8.0</v>
      </c>
      <c r="E1169" s="17" t="s">
        <v>33</v>
      </c>
      <c r="F1169" s="10" t="s">
        <v>635</v>
      </c>
      <c r="G1169" s="10" t="s">
        <v>318</v>
      </c>
      <c r="H1169" s="12" t="s">
        <v>319</v>
      </c>
      <c r="I1169" s="10" t="s">
        <v>21</v>
      </c>
      <c r="J1169" s="10"/>
      <c r="K1169" s="22">
        <v>0.2916666666678793</v>
      </c>
      <c r="L1169" s="10" t="s">
        <v>22</v>
      </c>
      <c r="M1169" s="10" t="s">
        <v>22</v>
      </c>
      <c r="N1169" s="10" t="s">
        <v>22</v>
      </c>
      <c r="O1169" s="10"/>
      <c r="P1169" s="11"/>
    </row>
    <row r="1170" hidden="1">
      <c r="A1170" s="22">
        <v>45363.32751824074</v>
      </c>
      <c r="B1170" s="23">
        <v>45363.0</v>
      </c>
      <c r="C1170" s="10" t="s">
        <v>17</v>
      </c>
      <c r="D1170" s="10">
        <v>8.0</v>
      </c>
      <c r="E1170" s="16" t="s">
        <v>9</v>
      </c>
      <c r="F1170" s="10" t="s">
        <v>651</v>
      </c>
      <c r="G1170" s="10" t="s">
        <v>147</v>
      </c>
      <c r="H1170" s="12" t="s">
        <v>148</v>
      </c>
      <c r="I1170" s="10" t="s">
        <v>52</v>
      </c>
      <c r="J1170" s="10"/>
      <c r="K1170" s="10"/>
      <c r="L1170" s="10" t="s">
        <v>22</v>
      </c>
      <c r="M1170" s="10" t="s">
        <v>22</v>
      </c>
      <c r="N1170" s="10" t="s">
        <v>22</v>
      </c>
      <c r="O1170" s="10" t="s">
        <v>22</v>
      </c>
      <c r="P1170" s="11"/>
    </row>
    <row r="1171" hidden="1">
      <c r="A1171" s="22"/>
      <c r="B1171" s="23"/>
      <c r="C1171" s="10"/>
      <c r="D1171" s="10"/>
      <c r="E1171" s="10"/>
      <c r="F1171" s="10"/>
      <c r="G1171" s="10"/>
      <c r="H1171" s="12"/>
      <c r="I1171" s="10"/>
      <c r="J1171" s="10"/>
      <c r="K1171" s="10"/>
      <c r="L1171" s="10"/>
      <c r="M1171" s="10"/>
      <c r="N1171" s="10"/>
      <c r="O1171" s="11"/>
      <c r="P1171" s="11"/>
    </row>
    <row r="1172" hidden="1">
      <c r="A1172" s="22"/>
      <c r="B1172" s="23"/>
      <c r="C1172" s="10"/>
      <c r="D1172" s="10"/>
      <c r="E1172" s="10"/>
      <c r="F1172" s="10"/>
      <c r="G1172" s="10"/>
      <c r="H1172" s="12"/>
      <c r="I1172" s="10"/>
      <c r="J1172" s="10"/>
      <c r="K1172" s="10"/>
      <c r="L1172" s="10"/>
      <c r="M1172" s="10"/>
      <c r="N1172" s="10"/>
      <c r="O1172" s="10"/>
      <c r="P1172" s="11"/>
    </row>
    <row r="1173" hidden="1">
      <c r="A1173" s="22"/>
      <c r="B1173" s="23"/>
      <c r="C1173" s="10"/>
      <c r="D1173" s="10"/>
      <c r="E1173" s="10"/>
      <c r="F1173" s="10"/>
      <c r="G1173" s="10"/>
      <c r="H1173" s="12"/>
      <c r="I1173" s="10"/>
      <c r="J1173" s="10"/>
      <c r="K1173" s="10"/>
      <c r="L1173" s="10"/>
      <c r="M1173" s="10"/>
      <c r="N1173" s="10"/>
      <c r="O1173" s="10"/>
      <c r="P1173" s="11"/>
    </row>
    <row r="1174" hidden="1">
      <c r="A1174" s="22"/>
      <c r="B1174" s="23"/>
      <c r="C1174" s="10"/>
      <c r="D1174" s="10"/>
      <c r="E1174" s="10"/>
      <c r="F1174" s="10"/>
      <c r="G1174" s="10"/>
      <c r="H1174" s="12"/>
      <c r="I1174" s="10"/>
      <c r="J1174" s="10"/>
      <c r="K1174" s="11"/>
      <c r="L1174" s="10"/>
      <c r="M1174" s="10"/>
      <c r="N1174" s="10"/>
      <c r="O1174" s="10"/>
      <c r="P1174" s="11"/>
    </row>
    <row r="1175" hidden="1">
      <c r="A1175" s="22"/>
      <c r="B1175" s="23"/>
      <c r="C1175" s="10"/>
      <c r="D1175" s="10"/>
      <c r="E1175" s="10"/>
      <c r="F1175" s="10"/>
      <c r="G1175" s="10"/>
      <c r="H1175" s="12"/>
      <c r="I1175" s="10"/>
      <c r="J1175" s="10"/>
      <c r="K1175" s="10"/>
      <c r="L1175" s="10"/>
      <c r="M1175" s="10"/>
      <c r="N1175" s="10"/>
      <c r="O1175" s="10"/>
      <c r="P1175" s="11"/>
    </row>
    <row r="1176" hidden="1">
      <c r="A1176" s="22"/>
      <c r="B1176" s="23"/>
      <c r="C1176" s="10"/>
      <c r="D1176" s="10"/>
      <c r="E1176" s="10"/>
      <c r="F1176" s="10"/>
      <c r="G1176" s="10"/>
      <c r="H1176" s="12"/>
      <c r="I1176" s="10"/>
      <c r="J1176" s="10"/>
      <c r="K1176" s="10"/>
      <c r="L1176" s="10"/>
      <c r="M1176" s="10"/>
      <c r="N1176" s="10"/>
      <c r="O1176" s="10"/>
      <c r="P1176" s="10"/>
    </row>
    <row r="1177" hidden="1">
      <c r="A1177" s="22"/>
      <c r="B1177" s="23"/>
      <c r="C1177" s="10"/>
      <c r="D1177" s="10"/>
      <c r="E1177" s="10"/>
      <c r="F1177" s="10"/>
      <c r="G1177" s="10"/>
      <c r="H1177" s="12"/>
      <c r="I1177" s="10"/>
      <c r="J1177" s="10"/>
      <c r="K1177" s="10"/>
      <c r="L1177" s="10"/>
      <c r="M1177" s="10"/>
      <c r="N1177" s="10"/>
      <c r="O1177" s="10"/>
      <c r="P1177" s="11"/>
    </row>
    <row r="1178" hidden="1">
      <c r="A1178" s="22"/>
      <c r="B1178" s="23"/>
      <c r="C1178" s="10"/>
      <c r="D1178" s="10"/>
      <c r="E1178" s="10"/>
      <c r="F1178" s="10"/>
      <c r="G1178" s="10"/>
      <c r="H1178" s="12"/>
      <c r="I1178" s="10"/>
      <c r="J1178" s="10"/>
      <c r="K1178" s="10"/>
      <c r="L1178" s="10"/>
      <c r="M1178" s="10"/>
      <c r="N1178" s="10"/>
      <c r="O1178" s="10"/>
      <c r="P1178" s="11"/>
    </row>
    <row r="1179" hidden="1">
      <c r="A1179" s="22"/>
      <c r="B1179" s="23"/>
      <c r="C1179" s="10"/>
      <c r="D1179" s="10"/>
      <c r="E1179" s="10"/>
      <c r="F1179" s="10"/>
      <c r="G1179" s="10"/>
      <c r="H1179" s="12"/>
      <c r="I1179" s="10"/>
      <c r="J1179" s="10"/>
      <c r="K1179" s="10"/>
      <c r="L1179" s="10"/>
      <c r="M1179" s="10"/>
      <c r="N1179" s="10"/>
      <c r="O1179" s="10"/>
      <c r="P1179" s="11"/>
    </row>
    <row r="1180" hidden="1">
      <c r="A1180" s="22"/>
      <c r="B1180" s="23"/>
      <c r="C1180" s="10"/>
      <c r="D1180" s="10"/>
      <c r="E1180" s="10"/>
      <c r="F1180" s="10"/>
      <c r="G1180" s="10"/>
      <c r="H1180" s="12"/>
      <c r="I1180" s="10"/>
      <c r="J1180" s="10"/>
      <c r="K1180" s="10"/>
      <c r="L1180" s="10"/>
      <c r="M1180" s="10"/>
      <c r="N1180" s="10"/>
      <c r="O1180" s="10"/>
      <c r="P1180" s="11"/>
    </row>
    <row r="1181" hidden="1">
      <c r="A1181" s="22"/>
      <c r="B1181" s="23"/>
      <c r="C1181" s="10"/>
      <c r="D1181" s="10"/>
      <c r="E1181" s="10"/>
      <c r="F1181" s="10"/>
      <c r="G1181" s="10"/>
      <c r="H1181" s="12"/>
      <c r="I1181" s="10"/>
      <c r="J1181" s="10"/>
      <c r="K1181" s="10"/>
      <c r="L1181" s="10"/>
      <c r="M1181" s="10"/>
      <c r="N1181" s="10"/>
      <c r="O1181" s="10"/>
      <c r="P1181" s="11"/>
    </row>
    <row r="1182" hidden="1">
      <c r="A1182" s="22"/>
      <c r="B1182" s="23"/>
      <c r="C1182" s="10"/>
      <c r="D1182" s="10"/>
      <c r="E1182" s="10"/>
      <c r="F1182" s="10"/>
      <c r="G1182" s="10"/>
      <c r="H1182" s="12"/>
      <c r="I1182" s="10"/>
      <c r="J1182" s="10"/>
      <c r="K1182" s="10"/>
      <c r="L1182" s="10"/>
      <c r="M1182" s="10"/>
      <c r="N1182" s="10"/>
      <c r="O1182" s="10"/>
      <c r="P1182" s="11"/>
    </row>
    <row r="1183" hidden="1">
      <c r="A1183" s="22"/>
      <c r="B1183" s="23"/>
      <c r="C1183" s="10"/>
      <c r="D1183" s="10"/>
      <c r="E1183" s="10"/>
      <c r="F1183" s="10"/>
      <c r="G1183" s="10"/>
      <c r="H1183" s="12"/>
      <c r="I1183" s="10"/>
      <c r="J1183" s="10"/>
      <c r="K1183" s="10"/>
      <c r="L1183" s="10"/>
      <c r="M1183" s="10"/>
      <c r="N1183" s="10"/>
      <c r="O1183" s="10"/>
      <c r="P1183" s="11"/>
    </row>
    <row r="1184" hidden="1">
      <c r="A1184" s="22"/>
      <c r="B1184" s="23"/>
      <c r="C1184" s="10"/>
      <c r="D1184" s="10"/>
      <c r="E1184" s="10"/>
      <c r="F1184" s="10"/>
      <c r="G1184" s="10"/>
      <c r="H1184" s="12"/>
      <c r="I1184" s="10"/>
      <c r="J1184" s="10"/>
      <c r="K1184" s="10"/>
      <c r="L1184" s="10"/>
      <c r="M1184" s="10"/>
      <c r="N1184" s="10"/>
      <c r="O1184" s="10"/>
      <c r="P1184" s="11"/>
    </row>
    <row r="1185" hidden="1">
      <c r="A1185" s="22"/>
      <c r="B1185" s="23"/>
      <c r="C1185" s="10"/>
      <c r="D1185" s="10"/>
      <c r="E1185" s="10"/>
      <c r="F1185" s="10"/>
      <c r="G1185" s="10"/>
      <c r="H1185" s="12"/>
      <c r="I1185" s="10"/>
      <c r="J1185" s="10"/>
      <c r="K1185" s="10"/>
      <c r="L1185" s="10"/>
      <c r="M1185" s="10"/>
      <c r="N1185" s="10"/>
      <c r="O1185" s="10"/>
      <c r="P1185" s="11"/>
    </row>
    <row r="1186" hidden="1">
      <c r="A1186" s="22"/>
      <c r="B1186" s="23"/>
      <c r="C1186" s="10"/>
      <c r="D1186" s="10"/>
      <c r="E1186" s="10"/>
      <c r="F1186" s="10"/>
      <c r="G1186" s="10"/>
      <c r="H1186" s="12"/>
      <c r="I1186" s="10"/>
      <c r="J1186" s="10"/>
      <c r="K1186" s="10"/>
      <c r="L1186" s="10"/>
      <c r="M1186" s="10"/>
      <c r="N1186" s="10"/>
      <c r="O1186" s="10"/>
      <c r="P1186" s="11"/>
    </row>
    <row r="1187" hidden="1">
      <c r="A1187" s="22"/>
      <c r="B1187" s="23"/>
      <c r="C1187" s="10"/>
      <c r="D1187" s="10"/>
      <c r="E1187" s="10"/>
      <c r="F1187" s="10"/>
      <c r="G1187" s="10"/>
      <c r="H1187" s="12"/>
      <c r="I1187" s="10"/>
      <c r="J1187" s="10"/>
      <c r="K1187" s="10"/>
      <c r="L1187" s="10"/>
      <c r="M1187" s="10"/>
      <c r="N1187" s="10"/>
      <c r="O1187" s="10"/>
      <c r="P1187" s="11"/>
    </row>
    <row r="1188" hidden="1">
      <c r="A1188" s="22"/>
      <c r="B1188" s="23"/>
      <c r="C1188" s="10"/>
      <c r="D1188" s="10"/>
      <c r="E1188" s="10"/>
      <c r="F1188" s="10"/>
      <c r="G1188" s="10"/>
      <c r="H1188" s="12"/>
      <c r="I1188" s="10"/>
      <c r="J1188" s="10"/>
      <c r="K1188" s="10"/>
      <c r="L1188" s="10"/>
      <c r="M1188" s="10"/>
      <c r="N1188" s="10"/>
      <c r="O1188" s="10"/>
      <c r="P1188" s="11"/>
    </row>
    <row r="1189" hidden="1">
      <c r="A1189" s="22"/>
      <c r="B1189" s="23"/>
      <c r="C1189" s="10"/>
      <c r="D1189" s="10"/>
      <c r="E1189" s="10"/>
      <c r="F1189" s="10"/>
      <c r="G1189" s="10"/>
      <c r="H1189" s="12"/>
      <c r="I1189" s="10"/>
      <c r="J1189" s="10"/>
      <c r="K1189" s="10"/>
      <c r="L1189" s="10"/>
      <c r="M1189" s="10"/>
      <c r="N1189" s="10"/>
      <c r="O1189" s="10"/>
      <c r="P1189" s="11"/>
    </row>
    <row r="1190" hidden="1">
      <c r="A1190" s="22"/>
      <c r="B1190" s="23"/>
      <c r="C1190" s="10"/>
      <c r="D1190" s="10"/>
      <c r="E1190" s="10"/>
      <c r="F1190" s="10"/>
      <c r="G1190" s="10"/>
      <c r="H1190" s="12"/>
      <c r="I1190" s="10"/>
      <c r="J1190" s="10"/>
      <c r="K1190" s="10"/>
      <c r="L1190" s="10"/>
      <c r="M1190" s="10"/>
      <c r="N1190" s="10"/>
      <c r="O1190" s="10"/>
      <c r="P1190" s="11"/>
    </row>
    <row r="1191" hidden="1">
      <c r="A1191" s="22"/>
      <c r="B1191" s="23"/>
      <c r="C1191" s="10"/>
      <c r="D1191" s="10"/>
      <c r="E1191" s="10"/>
      <c r="F1191" s="10"/>
      <c r="G1191" s="10"/>
      <c r="H1191" s="12"/>
      <c r="I1191" s="10"/>
      <c r="J1191" s="10"/>
      <c r="K1191" s="10"/>
      <c r="L1191" s="10"/>
      <c r="M1191" s="10"/>
      <c r="N1191" s="10"/>
      <c r="O1191" s="10"/>
      <c r="P1191" s="11"/>
    </row>
    <row r="1192" hidden="1">
      <c r="A1192" s="22">
        <v>45364.0</v>
      </c>
      <c r="B1192" s="23">
        <v>45363.0</v>
      </c>
      <c r="C1192" s="10" t="s">
        <v>17</v>
      </c>
      <c r="D1192" s="10">
        <v>8.0</v>
      </c>
      <c r="E1192" s="17" t="s">
        <v>33</v>
      </c>
      <c r="F1192" s="10" t="s">
        <v>272</v>
      </c>
      <c r="G1192" s="10" t="s">
        <v>94</v>
      </c>
      <c r="H1192" s="12" t="s">
        <v>161</v>
      </c>
      <c r="I1192" s="10" t="s">
        <v>60</v>
      </c>
      <c r="J1192" s="10" t="s">
        <v>536</v>
      </c>
      <c r="K1192" s="22"/>
      <c r="L1192" s="10" t="s">
        <v>22</v>
      </c>
      <c r="M1192" s="10" t="s">
        <v>22</v>
      </c>
      <c r="N1192" s="10" t="s">
        <v>22</v>
      </c>
      <c r="O1192" s="10" t="s">
        <v>22</v>
      </c>
      <c r="P1192" s="11"/>
    </row>
    <row r="1193" hidden="1">
      <c r="A1193" s="22">
        <v>45364.0</v>
      </c>
      <c r="B1193" s="23">
        <v>45362.0</v>
      </c>
      <c r="C1193" s="10" t="s">
        <v>17</v>
      </c>
      <c r="D1193" s="10">
        <v>8.0</v>
      </c>
      <c r="E1193" s="16" t="s">
        <v>9</v>
      </c>
      <c r="F1193" s="10" t="s">
        <v>652</v>
      </c>
      <c r="G1193" s="10" t="s">
        <v>653</v>
      </c>
      <c r="H1193" s="12" t="s">
        <v>654</v>
      </c>
      <c r="I1193" s="10" t="s">
        <v>52</v>
      </c>
      <c r="J1193" s="10"/>
      <c r="K1193" s="10" t="s">
        <v>460</v>
      </c>
      <c r="L1193" s="10" t="s">
        <v>22</v>
      </c>
      <c r="M1193" s="10" t="s">
        <v>22</v>
      </c>
      <c r="N1193" s="10" t="s">
        <v>22</v>
      </c>
      <c r="O1193" s="10" t="s">
        <v>22</v>
      </c>
      <c r="P1193" s="11"/>
    </row>
    <row r="1194" hidden="1">
      <c r="A1194" s="22">
        <v>45364.0</v>
      </c>
      <c r="B1194" s="23">
        <v>45363.0</v>
      </c>
      <c r="C1194" s="10" t="s">
        <v>17</v>
      </c>
      <c r="D1194" s="10">
        <v>8.0</v>
      </c>
      <c r="E1194" s="17" t="s">
        <v>33</v>
      </c>
      <c r="F1194" s="10" t="s">
        <v>288</v>
      </c>
      <c r="G1194" s="10" t="s">
        <v>289</v>
      </c>
      <c r="H1194" s="12" t="s">
        <v>290</v>
      </c>
      <c r="I1194" s="10" t="s">
        <v>21</v>
      </c>
      <c r="J1194" s="10"/>
      <c r="K1194" s="10"/>
      <c r="L1194" s="10" t="s">
        <v>22</v>
      </c>
      <c r="M1194" s="10" t="s">
        <v>474</v>
      </c>
      <c r="N1194" s="10" t="s">
        <v>22</v>
      </c>
      <c r="O1194" s="10"/>
      <c r="P1194" s="11"/>
    </row>
    <row r="1195" hidden="1">
      <c r="A1195" s="22">
        <v>45364.0</v>
      </c>
      <c r="B1195" s="23">
        <v>45363.0</v>
      </c>
      <c r="C1195" s="10" t="s">
        <v>17</v>
      </c>
      <c r="D1195" s="10">
        <v>8.0</v>
      </c>
      <c r="E1195" s="17" t="s">
        <v>33</v>
      </c>
      <c r="F1195" s="10" t="s">
        <v>655</v>
      </c>
      <c r="G1195" s="10" t="s">
        <v>656</v>
      </c>
      <c r="H1195" s="12" t="s">
        <v>657</v>
      </c>
      <c r="I1195" s="10" t="s">
        <v>21</v>
      </c>
      <c r="J1195" s="10"/>
      <c r="K1195" s="10"/>
      <c r="L1195" s="10" t="s">
        <v>22</v>
      </c>
      <c r="M1195" s="10" t="s">
        <v>22</v>
      </c>
      <c r="N1195" s="10" t="s">
        <v>22</v>
      </c>
      <c r="O1195" s="10"/>
      <c r="P1195" s="11"/>
    </row>
    <row r="1196" hidden="1">
      <c r="A1196" s="22">
        <v>45364.0</v>
      </c>
      <c r="B1196" s="23">
        <v>45363.0</v>
      </c>
      <c r="C1196" s="10" t="s">
        <v>17</v>
      </c>
      <c r="D1196" s="10">
        <v>6.0</v>
      </c>
      <c r="E1196" s="17" t="s">
        <v>33</v>
      </c>
      <c r="F1196" s="10" t="s">
        <v>352</v>
      </c>
      <c r="G1196" s="10" t="s">
        <v>353</v>
      </c>
      <c r="H1196" s="12" t="s">
        <v>354</v>
      </c>
      <c r="I1196" s="10" t="s">
        <v>21</v>
      </c>
      <c r="J1196" s="10"/>
      <c r="K1196" s="10"/>
      <c r="L1196" s="10" t="s">
        <v>22</v>
      </c>
      <c r="M1196" s="10" t="s">
        <v>22</v>
      </c>
      <c r="N1196" s="10" t="s">
        <v>22</v>
      </c>
      <c r="O1196" s="10"/>
      <c r="P1196" s="11"/>
    </row>
    <row r="1197" hidden="1">
      <c r="A1197" s="22">
        <v>45364.0</v>
      </c>
      <c r="B1197" s="23">
        <v>45363.0</v>
      </c>
      <c r="C1197" s="10" t="s">
        <v>17</v>
      </c>
      <c r="D1197" s="10">
        <v>8.0</v>
      </c>
      <c r="E1197" s="17" t="s">
        <v>33</v>
      </c>
      <c r="F1197" s="10" t="s">
        <v>658</v>
      </c>
      <c r="G1197" s="10" t="s">
        <v>19</v>
      </c>
      <c r="H1197" s="12" t="s">
        <v>20</v>
      </c>
      <c r="I1197" s="10" t="s">
        <v>21</v>
      </c>
      <c r="J1197" s="10"/>
      <c r="K1197" s="10"/>
      <c r="L1197" s="10" t="s">
        <v>22</v>
      </c>
      <c r="M1197" s="10" t="s">
        <v>22</v>
      </c>
      <c r="N1197" s="10" t="s">
        <v>22</v>
      </c>
      <c r="O1197" s="10"/>
      <c r="P1197" s="11"/>
    </row>
    <row r="1198" hidden="1">
      <c r="A1198" s="22">
        <v>45364.0</v>
      </c>
      <c r="B1198" s="23">
        <v>45363.0</v>
      </c>
      <c r="C1198" s="10" t="s">
        <v>17</v>
      </c>
      <c r="D1198" s="10">
        <v>8.0</v>
      </c>
      <c r="E1198" s="16" t="s">
        <v>9</v>
      </c>
      <c r="F1198" s="10" t="s">
        <v>659</v>
      </c>
      <c r="G1198" s="10" t="s">
        <v>94</v>
      </c>
      <c r="H1198" s="12" t="s">
        <v>161</v>
      </c>
      <c r="I1198" s="10" t="s">
        <v>60</v>
      </c>
      <c r="J1198" s="10" t="s">
        <v>536</v>
      </c>
      <c r="K1198" s="22"/>
      <c r="L1198" s="10" t="s">
        <v>22</v>
      </c>
      <c r="M1198" s="10" t="s">
        <v>22</v>
      </c>
      <c r="N1198" s="10" t="s">
        <v>22</v>
      </c>
      <c r="O1198" s="10"/>
      <c r="P1198" s="11"/>
    </row>
    <row r="1199" hidden="1">
      <c r="A1199" s="22">
        <v>45364.0</v>
      </c>
      <c r="B1199" s="23">
        <v>45363.0</v>
      </c>
      <c r="C1199" s="10" t="s">
        <v>17</v>
      </c>
      <c r="D1199" s="10">
        <v>16.0</v>
      </c>
      <c r="E1199" s="17" t="s">
        <v>33</v>
      </c>
      <c r="F1199" s="10" t="s">
        <v>660</v>
      </c>
      <c r="G1199" s="10" t="s">
        <v>661</v>
      </c>
      <c r="H1199" s="12" t="s">
        <v>662</v>
      </c>
      <c r="I1199" s="10" t="s">
        <v>21</v>
      </c>
      <c r="J1199" s="10"/>
      <c r="K1199" s="10"/>
      <c r="L1199" s="10" t="s">
        <v>22</v>
      </c>
      <c r="M1199" s="10" t="s">
        <v>22</v>
      </c>
      <c r="N1199" s="10" t="s">
        <v>22</v>
      </c>
      <c r="O1199" s="10"/>
      <c r="P1199" s="11"/>
    </row>
    <row r="1200" hidden="1">
      <c r="A1200" s="22">
        <v>45364.0</v>
      </c>
      <c r="B1200" s="23">
        <v>45363.0</v>
      </c>
      <c r="C1200" s="10" t="s">
        <v>17</v>
      </c>
      <c r="D1200" s="10">
        <v>16.0</v>
      </c>
      <c r="E1200" s="17" t="s">
        <v>33</v>
      </c>
      <c r="F1200" s="10" t="s">
        <v>325</v>
      </c>
      <c r="G1200" s="10" t="s">
        <v>663</v>
      </c>
      <c r="H1200" s="12"/>
      <c r="I1200" s="10" t="s">
        <v>21</v>
      </c>
      <c r="J1200" s="22"/>
      <c r="K1200" s="10"/>
      <c r="L1200" s="10" t="s">
        <v>22</v>
      </c>
      <c r="M1200" s="10" t="s">
        <v>22</v>
      </c>
      <c r="N1200" s="10" t="s">
        <v>22</v>
      </c>
      <c r="O1200" s="10"/>
      <c r="P1200" s="11"/>
    </row>
    <row r="1201" hidden="1">
      <c r="A1201" s="22">
        <v>45364.0</v>
      </c>
      <c r="B1201" s="23">
        <v>45363.0</v>
      </c>
      <c r="C1201" s="10" t="s">
        <v>17</v>
      </c>
      <c r="D1201" s="10">
        <v>6.0</v>
      </c>
      <c r="E1201" s="16" t="s">
        <v>9</v>
      </c>
      <c r="F1201" s="10" t="s">
        <v>664</v>
      </c>
      <c r="G1201" s="10" t="s">
        <v>665</v>
      </c>
      <c r="H1201" s="12" t="s">
        <v>666</v>
      </c>
      <c r="I1201" s="10" t="s">
        <v>60</v>
      </c>
      <c r="J1201" s="10" t="s">
        <v>667</v>
      </c>
      <c r="K1201" s="10" t="s">
        <v>668</v>
      </c>
      <c r="L1201" s="10" t="s">
        <v>22</v>
      </c>
      <c r="M1201" s="10" t="s">
        <v>22</v>
      </c>
      <c r="N1201" s="10" t="s">
        <v>22</v>
      </c>
      <c r="O1201" s="10" t="s">
        <v>22</v>
      </c>
      <c r="P1201" s="11"/>
    </row>
    <row r="1202" hidden="1">
      <c r="A1202" s="22">
        <v>45364.0</v>
      </c>
      <c r="B1202" s="23">
        <v>45363.0</v>
      </c>
      <c r="C1202" s="10" t="s">
        <v>17</v>
      </c>
      <c r="D1202" s="10" t="s">
        <v>132</v>
      </c>
      <c r="E1202" s="17" t="s">
        <v>33</v>
      </c>
      <c r="F1202" s="10" t="s">
        <v>416</v>
      </c>
      <c r="G1202" s="10" t="s">
        <v>45</v>
      </c>
      <c r="H1202" s="12" t="s">
        <v>46</v>
      </c>
      <c r="I1202" s="10" t="s">
        <v>21</v>
      </c>
      <c r="J1202" s="10"/>
      <c r="K1202" s="10"/>
      <c r="L1202" s="10" t="s">
        <v>22</v>
      </c>
      <c r="M1202" s="10" t="s">
        <v>22</v>
      </c>
      <c r="N1202" s="10" t="s">
        <v>22</v>
      </c>
      <c r="O1202" s="10"/>
      <c r="P1202" s="11"/>
    </row>
    <row r="1203" hidden="1">
      <c r="A1203" s="22">
        <v>45364.0</v>
      </c>
      <c r="B1203" s="23">
        <v>45364.0</v>
      </c>
      <c r="C1203" s="10" t="s">
        <v>17</v>
      </c>
      <c r="D1203" s="10">
        <v>8.0</v>
      </c>
      <c r="E1203" s="17" t="s">
        <v>33</v>
      </c>
      <c r="F1203" s="10" t="s">
        <v>635</v>
      </c>
      <c r="G1203" s="10" t="s">
        <v>318</v>
      </c>
      <c r="H1203" s="12" t="s">
        <v>319</v>
      </c>
      <c r="I1203" s="10" t="s">
        <v>21</v>
      </c>
      <c r="J1203" s="10"/>
      <c r="K1203" s="22">
        <v>0.2916666666678793</v>
      </c>
      <c r="L1203" s="10" t="s">
        <v>22</v>
      </c>
      <c r="M1203" s="10" t="s">
        <v>22</v>
      </c>
      <c r="N1203" s="10" t="s">
        <v>22</v>
      </c>
      <c r="O1203" s="10"/>
      <c r="P1203" s="11"/>
    </row>
    <row r="1204" hidden="1">
      <c r="A1204" s="22">
        <v>45364.34818111111</v>
      </c>
      <c r="B1204" s="23">
        <v>45362.0</v>
      </c>
      <c r="C1204" s="10" t="s">
        <v>17</v>
      </c>
      <c r="D1204" s="10">
        <v>8.0</v>
      </c>
      <c r="E1204" s="19" t="s">
        <v>53</v>
      </c>
      <c r="F1204" s="10" t="s">
        <v>517</v>
      </c>
      <c r="G1204" s="10" t="s">
        <v>518</v>
      </c>
      <c r="H1204" s="12"/>
      <c r="I1204" s="10" t="s">
        <v>21</v>
      </c>
      <c r="J1204" s="10"/>
      <c r="K1204" s="22"/>
      <c r="L1204" s="10" t="s">
        <v>22</v>
      </c>
      <c r="M1204" s="10" t="s">
        <v>22</v>
      </c>
      <c r="N1204" s="10"/>
      <c r="O1204" s="10"/>
      <c r="P1204" s="11"/>
    </row>
    <row r="1205" hidden="1">
      <c r="A1205" s="22">
        <v>45364.39307471065</v>
      </c>
      <c r="B1205" s="23">
        <v>45364.0</v>
      </c>
      <c r="C1205" s="10" t="s">
        <v>17</v>
      </c>
      <c r="D1205" s="10">
        <v>8.0</v>
      </c>
      <c r="E1205" s="16" t="s">
        <v>9</v>
      </c>
      <c r="F1205" s="10" t="s">
        <v>669</v>
      </c>
      <c r="G1205" s="10" t="s">
        <v>670</v>
      </c>
      <c r="H1205" s="12" t="s">
        <v>671</v>
      </c>
      <c r="I1205" s="10" t="s">
        <v>52</v>
      </c>
      <c r="J1205" s="10"/>
      <c r="K1205" s="22"/>
      <c r="L1205" s="10" t="s">
        <v>22</v>
      </c>
      <c r="M1205" s="10" t="s">
        <v>22</v>
      </c>
      <c r="N1205" s="10" t="s">
        <v>22</v>
      </c>
      <c r="O1205" s="10" t="s">
        <v>22</v>
      </c>
      <c r="P1205" s="11"/>
    </row>
    <row r="1206" hidden="1">
      <c r="A1206" s="22">
        <v>45364.43151364583</v>
      </c>
      <c r="B1206" s="23">
        <v>45364.0</v>
      </c>
      <c r="C1206" s="10" t="s">
        <v>17</v>
      </c>
      <c r="D1206" s="10">
        <v>8.0</v>
      </c>
      <c r="E1206" s="17" t="s">
        <v>33</v>
      </c>
      <c r="F1206" s="10" t="s">
        <v>672</v>
      </c>
      <c r="G1206" s="10" t="s">
        <v>169</v>
      </c>
      <c r="H1206" s="12" t="s">
        <v>170</v>
      </c>
      <c r="I1206" s="10" t="s">
        <v>21</v>
      </c>
      <c r="J1206" s="10"/>
      <c r="K1206" s="10"/>
      <c r="L1206" s="10" t="s">
        <v>22</v>
      </c>
      <c r="M1206" s="10" t="s">
        <v>22</v>
      </c>
      <c r="N1206" s="10" t="s">
        <v>22</v>
      </c>
      <c r="O1206" s="10"/>
      <c r="P1206" s="11"/>
    </row>
    <row r="1207" hidden="1">
      <c r="A1207" s="22"/>
      <c r="B1207" s="23"/>
      <c r="C1207" s="10"/>
      <c r="D1207" s="10"/>
      <c r="E1207" s="10"/>
      <c r="F1207" s="10"/>
      <c r="G1207" s="10"/>
      <c r="H1207" s="12"/>
      <c r="I1207" s="10"/>
      <c r="J1207" s="10"/>
      <c r="K1207" s="22"/>
      <c r="L1207" s="10"/>
      <c r="M1207" s="10"/>
      <c r="N1207" s="10"/>
      <c r="O1207" s="10"/>
      <c r="P1207" s="11"/>
    </row>
    <row r="1208" hidden="1">
      <c r="A1208" s="22"/>
      <c r="B1208" s="23"/>
      <c r="C1208" s="10"/>
      <c r="D1208" s="10"/>
      <c r="E1208" s="10"/>
      <c r="F1208" s="10"/>
      <c r="G1208" s="10"/>
      <c r="H1208" s="12"/>
      <c r="I1208" s="10"/>
      <c r="J1208" s="10"/>
      <c r="K1208" s="10"/>
      <c r="L1208" s="10"/>
      <c r="M1208" s="10"/>
      <c r="N1208" s="10"/>
      <c r="O1208" s="10"/>
      <c r="P1208" s="11"/>
    </row>
    <row r="1209" hidden="1">
      <c r="A1209" s="22"/>
      <c r="B1209" s="23"/>
      <c r="C1209" s="10"/>
      <c r="D1209" s="10"/>
      <c r="E1209" s="10"/>
      <c r="F1209" s="10"/>
      <c r="G1209" s="10"/>
      <c r="H1209" s="12"/>
      <c r="I1209" s="10"/>
      <c r="J1209" s="11"/>
      <c r="K1209" s="10"/>
      <c r="L1209" s="10"/>
      <c r="M1209" s="10"/>
      <c r="N1209" s="10"/>
      <c r="O1209" s="10"/>
      <c r="P1209" s="11"/>
    </row>
    <row r="1210" hidden="1">
      <c r="A1210" s="22"/>
      <c r="B1210" s="23"/>
      <c r="C1210" s="10"/>
      <c r="D1210" s="10"/>
      <c r="E1210" s="10"/>
      <c r="F1210" s="10"/>
      <c r="G1210" s="10"/>
      <c r="H1210" s="12"/>
      <c r="I1210" s="10"/>
      <c r="J1210" s="10"/>
      <c r="K1210" s="22"/>
      <c r="L1210" s="10"/>
      <c r="M1210" s="10"/>
      <c r="N1210" s="10"/>
      <c r="O1210" s="10"/>
      <c r="P1210" s="11"/>
    </row>
    <row r="1211" hidden="1">
      <c r="A1211" s="22"/>
      <c r="B1211" s="23"/>
      <c r="C1211" s="10"/>
      <c r="D1211" s="10"/>
      <c r="E1211" s="10"/>
      <c r="F1211" s="10"/>
      <c r="G1211" s="10"/>
      <c r="H1211" s="12"/>
      <c r="I1211" s="10"/>
      <c r="J1211" s="10"/>
      <c r="K1211" s="10"/>
      <c r="L1211" s="10"/>
      <c r="M1211" s="10"/>
      <c r="N1211" s="10"/>
      <c r="O1211" s="10"/>
      <c r="P1211" s="11"/>
    </row>
    <row r="1212" hidden="1">
      <c r="A1212" s="22"/>
      <c r="B1212" s="23"/>
      <c r="C1212" s="10"/>
      <c r="D1212" s="10"/>
      <c r="E1212" s="10"/>
      <c r="F1212" s="10"/>
      <c r="G1212" s="10"/>
      <c r="H1212" s="12"/>
      <c r="I1212" s="10"/>
      <c r="J1212" s="10"/>
      <c r="K1212" s="10"/>
      <c r="L1212" s="10"/>
      <c r="M1212" s="10"/>
      <c r="N1212" s="10"/>
      <c r="O1212" s="10"/>
      <c r="P1212" s="11"/>
    </row>
    <row r="1213" hidden="1">
      <c r="A1213" s="22"/>
      <c r="B1213" s="23"/>
      <c r="C1213" s="10"/>
      <c r="D1213" s="10"/>
      <c r="E1213" s="10"/>
      <c r="F1213" s="10"/>
      <c r="G1213" s="10"/>
      <c r="H1213" s="12"/>
      <c r="I1213" s="10"/>
      <c r="J1213" s="10"/>
      <c r="K1213" s="10"/>
      <c r="L1213" s="10"/>
      <c r="M1213" s="10"/>
      <c r="N1213" s="10"/>
      <c r="O1213" s="10"/>
      <c r="P1213" s="11"/>
    </row>
    <row r="1214" hidden="1">
      <c r="A1214" s="22"/>
      <c r="B1214" s="23"/>
      <c r="C1214" s="10"/>
      <c r="D1214" s="10"/>
      <c r="E1214" s="10"/>
      <c r="F1214" s="10"/>
      <c r="G1214" s="10"/>
      <c r="H1214" s="12"/>
      <c r="I1214" s="10"/>
      <c r="J1214" s="10"/>
      <c r="K1214" s="22"/>
      <c r="L1214" s="10"/>
      <c r="M1214" s="10"/>
      <c r="N1214" s="10"/>
      <c r="O1214" s="10"/>
      <c r="P1214" s="11"/>
    </row>
    <row r="1215" hidden="1">
      <c r="A1215" s="22"/>
      <c r="B1215" s="23"/>
      <c r="C1215" s="10"/>
      <c r="D1215" s="10"/>
      <c r="E1215" s="10"/>
      <c r="F1215" s="10"/>
      <c r="G1215" s="10"/>
      <c r="H1215" s="12"/>
      <c r="I1215" s="10"/>
      <c r="J1215" s="10"/>
      <c r="K1215" s="10"/>
      <c r="L1215" s="10"/>
      <c r="M1215" s="10"/>
      <c r="N1215" s="10"/>
      <c r="O1215" s="10"/>
      <c r="P1215" s="11"/>
    </row>
    <row r="1216" hidden="1">
      <c r="A1216" s="22"/>
      <c r="B1216" s="23"/>
      <c r="C1216" s="10"/>
      <c r="D1216" s="10"/>
      <c r="E1216" s="10"/>
      <c r="F1216" s="10"/>
      <c r="G1216" s="10"/>
      <c r="H1216" s="12"/>
      <c r="I1216" s="10"/>
      <c r="J1216" s="10"/>
      <c r="K1216" s="10"/>
      <c r="L1216" s="10"/>
      <c r="M1216" s="10"/>
      <c r="N1216" s="10"/>
      <c r="O1216" s="10"/>
      <c r="P1216" s="11"/>
    </row>
    <row r="1217" hidden="1">
      <c r="A1217" s="22"/>
      <c r="B1217" s="23"/>
      <c r="C1217" s="10"/>
      <c r="D1217" s="10"/>
      <c r="E1217" s="10"/>
      <c r="F1217" s="10"/>
      <c r="G1217" s="10"/>
      <c r="H1217" s="12"/>
      <c r="I1217" s="10"/>
      <c r="J1217" s="10"/>
      <c r="K1217" s="10"/>
      <c r="L1217" s="10"/>
      <c r="M1217" s="10"/>
      <c r="N1217" s="10"/>
      <c r="O1217" s="10"/>
      <c r="P1217" s="11"/>
    </row>
    <row r="1218" hidden="1">
      <c r="A1218" s="22"/>
      <c r="B1218" s="23"/>
      <c r="C1218" s="10"/>
      <c r="D1218" s="10"/>
      <c r="E1218" s="10"/>
      <c r="F1218" s="10"/>
      <c r="G1218" s="10"/>
      <c r="H1218" s="12"/>
      <c r="I1218" s="10"/>
      <c r="J1218" s="10"/>
      <c r="K1218" s="10"/>
      <c r="L1218" s="10"/>
      <c r="M1218" s="10"/>
      <c r="N1218" s="10"/>
      <c r="O1218" s="10"/>
      <c r="P1218" s="11"/>
    </row>
    <row r="1219" hidden="1">
      <c r="A1219" s="22"/>
      <c r="B1219" s="23"/>
      <c r="C1219" s="10"/>
      <c r="D1219" s="10"/>
      <c r="E1219" s="10"/>
      <c r="F1219" s="10"/>
      <c r="G1219" s="10"/>
      <c r="H1219" s="12"/>
      <c r="I1219" s="10"/>
      <c r="J1219" s="10"/>
      <c r="K1219" s="10"/>
      <c r="L1219" s="10"/>
      <c r="M1219" s="10"/>
      <c r="N1219" s="10"/>
      <c r="O1219" s="10"/>
      <c r="P1219" s="11"/>
    </row>
    <row r="1220" hidden="1">
      <c r="A1220" s="22"/>
      <c r="B1220" s="23"/>
      <c r="C1220" s="10"/>
      <c r="D1220" s="10"/>
      <c r="E1220" s="10"/>
      <c r="F1220" s="10"/>
      <c r="G1220" s="10"/>
      <c r="H1220" s="12"/>
      <c r="I1220" s="10"/>
      <c r="J1220" s="10"/>
      <c r="K1220" s="10"/>
      <c r="L1220" s="10"/>
      <c r="M1220" s="10"/>
      <c r="N1220" s="10"/>
      <c r="O1220" s="10"/>
      <c r="P1220" s="11"/>
    </row>
    <row r="1221" hidden="1">
      <c r="A1221" s="22"/>
      <c r="B1221" s="23"/>
      <c r="C1221" s="10"/>
      <c r="D1221" s="10"/>
      <c r="E1221" s="10"/>
      <c r="F1221" s="10"/>
      <c r="G1221" s="10"/>
      <c r="H1221" s="12"/>
      <c r="I1221" s="10"/>
      <c r="J1221" s="11"/>
      <c r="K1221" s="10"/>
      <c r="L1221" s="10"/>
      <c r="M1221" s="10"/>
      <c r="N1221" s="10"/>
      <c r="O1221" s="10"/>
      <c r="P1221" s="11"/>
    </row>
    <row r="1222" hidden="1">
      <c r="A1222" s="22"/>
      <c r="B1222" s="23"/>
      <c r="C1222" s="10"/>
      <c r="D1222" s="10"/>
      <c r="E1222" s="10"/>
      <c r="F1222" s="10"/>
      <c r="G1222" s="10"/>
      <c r="H1222" s="12"/>
      <c r="I1222" s="10"/>
      <c r="J1222" s="10"/>
      <c r="K1222" s="10"/>
      <c r="L1222" s="10"/>
      <c r="M1222" s="10"/>
      <c r="N1222" s="10"/>
      <c r="O1222" s="10"/>
      <c r="P1222" s="11"/>
    </row>
    <row r="1223" hidden="1">
      <c r="A1223" s="22"/>
      <c r="B1223" s="23"/>
      <c r="C1223" s="10"/>
      <c r="D1223" s="10"/>
      <c r="E1223" s="10"/>
      <c r="F1223" s="10"/>
      <c r="G1223" s="10"/>
      <c r="H1223" s="12"/>
      <c r="I1223" s="10"/>
      <c r="J1223" s="10"/>
      <c r="K1223" s="10"/>
      <c r="L1223" s="10"/>
      <c r="M1223" s="10"/>
      <c r="N1223" s="10"/>
      <c r="O1223" s="10"/>
      <c r="P1223" s="11"/>
    </row>
    <row r="1224" hidden="1">
      <c r="A1224" s="22"/>
      <c r="B1224" s="23"/>
      <c r="C1224" s="10"/>
      <c r="D1224" s="10"/>
      <c r="E1224" s="10"/>
      <c r="F1224" s="10"/>
      <c r="G1224" s="10"/>
      <c r="H1224" s="12"/>
      <c r="I1224" s="10"/>
      <c r="J1224" s="10"/>
      <c r="K1224" s="22"/>
      <c r="L1224" s="10"/>
      <c r="M1224" s="10"/>
      <c r="N1224" s="10"/>
      <c r="O1224" s="10"/>
      <c r="P1224" s="11"/>
    </row>
    <row r="1225" hidden="1">
      <c r="A1225" s="22"/>
      <c r="B1225" s="23"/>
      <c r="C1225" s="10"/>
      <c r="D1225" s="10"/>
      <c r="E1225" s="10"/>
      <c r="F1225" s="10"/>
      <c r="G1225" s="10"/>
      <c r="H1225" s="12"/>
      <c r="I1225" s="10"/>
      <c r="J1225" s="10"/>
      <c r="K1225" s="10"/>
      <c r="L1225" s="10"/>
      <c r="M1225" s="10"/>
      <c r="N1225" s="10"/>
      <c r="O1225" s="10"/>
      <c r="P1225" s="11"/>
    </row>
    <row r="1226" hidden="1">
      <c r="A1226" s="22"/>
      <c r="B1226" s="23"/>
      <c r="C1226" s="10"/>
      <c r="D1226" s="10"/>
      <c r="E1226" s="10"/>
      <c r="F1226" s="10"/>
      <c r="G1226" s="10"/>
      <c r="H1226" s="12"/>
      <c r="I1226" s="10"/>
      <c r="J1226" s="10"/>
      <c r="K1226" s="10"/>
      <c r="L1226" s="10"/>
      <c r="M1226" s="10"/>
      <c r="N1226" s="10"/>
      <c r="O1226" s="10"/>
      <c r="P1226" s="11"/>
    </row>
    <row r="1227" hidden="1">
      <c r="A1227" s="29"/>
      <c r="B1227" s="23"/>
      <c r="C1227" s="10"/>
      <c r="D1227" s="10"/>
      <c r="E1227" s="10"/>
      <c r="F1227" s="10"/>
      <c r="G1227" s="10"/>
      <c r="H1227" s="12"/>
      <c r="I1227" s="10"/>
      <c r="J1227" s="10"/>
      <c r="K1227" s="22"/>
      <c r="L1227" s="10"/>
      <c r="M1227" s="10"/>
      <c r="N1227" s="10"/>
      <c r="O1227" s="10"/>
      <c r="P1227" s="11"/>
    </row>
    <row r="1228" hidden="1">
      <c r="A1228" s="29">
        <v>45365.0</v>
      </c>
      <c r="B1228" s="23">
        <v>45362.0</v>
      </c>
      <c r="C1228" s="10" t="s">
        <v>17</v>
      </c>
      <c r="D1228" s="10">
        <v>16.0</v>
      </c>
      <c r="E1228" s="17" t="s">
        <v>33</v>
      </c>
      <c r="F1228" s="10" t="s">
        <v>641</v>
      </c>
      <c r="G1228" s="10" t="s">
        <v>642</v>
      </c>
      <c r="H1228" s="12" t="s">
        <v>643</v>
      </c>
      <c r="I1228" s="10" t="s">
        <v>60</v>
      </c>
      <c r="J1228" s="10" t="s">
        <v>673</v>
      </c>
      <c r="K1228" s="10" t="s">
        <v>460</v>
      </c>
      <c r="L1228" s="10" t="s">
        <v>22</v>
      </c>
      <c r="M1228" s="10" t="s">
        <v>22</v>
      </c>
      <c r="N1228" s="10" t="s">
        <v>22</v>
      </c>
      <c r="O1228" s="10" t="s">
        <v>22</v>
      </c>
      <c r="P1228" s="10"/>
    </row>
    <row r="1229" hidden="1">
      <c r="A1229" s="29">
        <v>45365.0</v>
      </c>
      <c r="B1229" s="23">
        <v>45351.0</v>
      </c>
      <c r="C1229" s="10" t="s">
        <v>17</v>
      </c>
      <c r="D1229" s="10">
        <v>8.0</v>
      </c>
      <c r="E1229" s="16" t="s">
        <v>9</v>
      </c>
      <c r="F1229" s="10" t="s">
        <v>47</v>
      </c>
      <c r="G1229" s="10" t="s">
        <v>48</v>
      </c>
      <c r="H1229" s="12" t="s">
        <v>49</v>
      </c>
      <c r="I1229" s="10" t="s">
        <v>21</v>
      </c>
      <c r="J1229" s="10"/>
      <c r="K1229" s="22"/>
      <c r="L1229" s="10" t="s">
        <v>22</v>
      </c>
      <c r="M1229" s="10" t="s">
        <v>22</v>
      </c>
      <c r="N1229" s="10" t="s">
        <v>22</v>
      </c>
      <c r="O1229" s="10"/>
      <c r="P1229" s="11"/>
    </row>
    <row r="1230" hidden="1">
      <c r="A1230" s="29">
        <v>45365.0</v>
      </c>
      <c r="B1230" s="23">
        <v>45363.0</v>
      </c>
      <c r="C1230" s="10" t="s">
        <v>17</v>
      </c>
      <c r="D1230" s="10">
        <v>12.0</v>
      </c>
      <c r="E1230" s="31" t="s">
        <v>674</v>
      </c>
      <c r="F1230" s="10" t="s">
        <v>675</v>
      </c>
      <c r="G1230" s="10" t="s">
        <v>676</v>
      </c>
      <c r="H1230" s="12" t="s">
        <v>677</v>
      </c>
      <c r="I1230" s="10" t="s">
        <v>60</v>
      </c>
      <c r="J1230" s="10" t="s">
        <v>678</v>
      </c>
      <c r="K1230" s="10" t="s">
        <v>679</v>
      </c>
      <c r="L1230" s="10" t="s">
        <v>22</v>
      </c>
      <c r="M1230" s="10" t="s">
        <v>22</v>
      </c>
      <c r="N1230" s="10" t="s">
        <v>22</v>
      </c>
      <c r="O1230" s="10" t="s">
        <v>22</v>
      </c>
      <c r="P1230" s="10"/>
    </row>
    <row r="1231" hidden="1">
      <c r="A1231" s="29">
        <v>45365.0</v>
      </c>
      <c r="B1231" s="23">
        <v>45363.0</v>
      </c>
      <c r="C1231" s="10" t="s">
        <v>17</v>
      </c>
      <c r="D1231" s="10">
        <v>8.0</v>
      </c>
      <c r="E1231" s="16" t="s">
        <v>9</v>
      </c>
      <c r="F1231" s="10" t="s">
        <v>573</v>
      </c>
      <c r="G1231" s="10" t="s">
        <v>574</v>
      </c>
      <c r="H1231" s="12"/>
      <c r="I1231" s="10" t="s">
        <v>21</v>
      </c>
      <c r="J1231" s="10"/>
      <c r="K1231" s="22"/>
      <c r="L1231" s="10" t="s">
        <v>22</v>
      </c>
      <c r="M1231" s="10" t="s">
        <v>22</v>
      </c>
      <c r="N1231" s="10" t="s">
        <v>22</v>
      </c>
      <c r="O1231" s="10"/>
      <c r="P1231" s="11"/>
    </row>
    <row r="1232" hidden="1">
      <c r="A1232" s="29">
        <v>45365.0</v>
      </c>
      <c r="B1232" s="23">
        <v>45363.0</v>
      </c>
      <c r="C1232" s="10" t="s">
        <v>17</v>
      </c>
      <c r="D1232" s="10" t="s">
        <v>89</v>
      </c>
      <c r="E1232" s="19" t="s">
        <v>89</v>
      </c>
      <c r="F1232" s="10" t="s">
        <v>212</v>
      </c>
      <c r="G1232" s="10" t="s">
        <v>213</v>
      </c>
      <c r="H1232" s="12" t="s">
        <v>680</v>
      </c>
      <c r="I1232" s="10" t="s">
        <v>21</v>
      </c>
      <c r="J1232" s="10"/>
      <c r="K1232" s="22">
        <v>0.4583333333321207</v>
      </c>
      <c r="L1232" s="10" t="s">
        <v>22</v>
      </c>
      <c r="M1232" s="10" t="s">
        <v>22</v>
      </c>
      <c r="N1232" s="10" t="s">
        <v>22</v>
      </c>
      <c r="O1232" s="10"/>
      <c r="P1232" s="11"/>
    </row>
    <row r="1233" hidden="1">
      <c r="A1233" s="22">
        <v>45365.0</v>
      </c>
      <c r="B1233" s="23">
        <v>45364.0</v>
      </c>
      <c r="C1233" s="10" t="s">
        <v>17</v>
      </c>
      <c r="D1233" s="10">
        <v>8.0</v>
      </c>
      <c r="E1233" s="17" t="s">
        <v>33</v>
      </c>
      <c r="F1233" s="10" t="s">
        <v>635</v>
      </c>
      <c r="G1233" s="10" t="s">
        <v>318</v>
      </c>
      <c r="H1233" s="12" t="s">
        <v>319</v>
      </c>
      <c r="I1233" s="10" t="s">
        <v>21</v>
      </c>
      <c r="J1233" s="10"/>
      <c r="K1233" s="22">
        <v>0.2916666666678793</v>
      </c>
      <c r="L1233" s="10" t="s">
        <v>22</v>
      </c>
      <c r="M1233" s="10" t="s">
        <v>22</v>
      </c>
      <c r="N1233" s="10" t="s">
        <v>22</v>
      </c>
      <c r="O1233" s="10"/>
      <c r="P1233" s="10"/>
    </row>
    <row r="1234" hidden="1">
      <c r="A1234" s="22">
        <v>45365.0</v>
      </c>
      <c r="B1234" s="23">
        <v>45364.0</v>
      </c>
      <c r="C1234" s="10" t="s">
        <v>17</v>
      </c>
      <c r="D1234" s="10">
        <v>8.0</v>
      </c>
      <c r="E1234" s="17" t="s">
        <v>33</v>
      </c>
      <c r="F1234" s="10" t="s">
        <v>225</v>
      </c>
      <c r="G1234" s="10" t="s">
        <v>226</v>
      </c>
      <c r="H1234" s="12" t="s">
        <v>227</v>
      </c>
      <c r="I1234" s="10" t="s">
        <v>21</v>
      </c>
      <c r="J1234" s="10"/>
      <c r="K1234" s="10" t="s">
        <v>681</v>
      </c>
      <c r="L1234" s="10" t="s">
        <v>22</v>
      </c>
      <c r="M1234" s="10" t="s">
        <v>22</v>
      </c>
      <c r="N1234" s="10" t="s">
        <v>22</v>
      </c>
      <c r="O1234" s="10"/>
      <c r="P1234" s="11"/>
    </row>
    <row r="1235" hidden="1">
      <c r="A1235" s="22">
        <v>45365.0</v>
      </c>
      <c r="B1235" s="23">
        <v>45364.0</v>
      </c>
      <c r="C1235" s="10" t="s">
        <v>17</v>
      </c>
      <c r="D1235" s="10">
        <v>12.0</v>
      </c>
      <c r="E1235" s="17" t="s">
        <v>33</v>
      </c>
      <c r="F1235" s="10" t="s">
        <v>399</v>
      </c>
      <c r="G1235" s="10" t="s">
        <v>118</v>
      </c>
      <c r="H1235" s="12" t="s">
        <v>119</v>
      </c>
      <c r="I1235" s="10" t="s">
        <v>21</v>
      </c>
      <c r="J1235" s="10"/>
      <c r="K1235" s="10"/>
      <c r="L1235" s="10" t="s">
        <v>22</v>
      </c>
      <c r="M1235" s="10" t="s">
        <v>22</v>
      </c>
      <c r="N1235" s="10" t="s">
        <v>22</v>
      </c>
      <c r="O1235" s="10"/>
      <c r="P1235" s="11"/>
    </row>
    <row r="1236" hidden="1">
      <c r="A1236" s="22">
        <v>45365.0</v>
      </c>
      <c r="B1236" s="23">
        <v>45364.0</v>
      </c>
      <c r="C1236" s="10" t="s">
        <v>17</v>
      </c>
      <c r="D1236" s="10">
        <v>40.0</v>
      </c>
      <c r="E1236" s="16" t="s">
        <v>9</v>
      </c>
      <c r="F1236" s="10" t="s">
        <v>682</v>
      </c>
      <c r="G1236" s="10" t="s">
        <v>213</v>
      </c>
      <c r="H1236" s="12" t="s">
        <v>680</v>
      </c>
      <c r="I1236" s="10" t="s">
        <v>21</v>
      </c>
      <c r="J1236" s="10"/>
      <c r="K1236" s="10"/>
      <c r="L1236" s="10" t="s">
        <v>22</v>
      </c>
      <c r="M1236" s="10" t="s">
        <v>22</v>
      </c>
      <c r="N1236" s="10" t="s">
        <v>22</v>
      </c>
      <c r="O1236" s="10"/>
      <c r="P1236" s="11"/>
    </row>
    <row r="1237" hidden="1">
      <c r="A1237" s="22">
        <v>45365.0</v>
      </c>
      <c r="B1237" s="23">
        <v>45364.0</v>
      </c>
      <c r="C1237" s="10" t="s">
        <v>17</v>
      </c>
      <c r="D1237" s="10">
        <v>20.0</v>
      </c>
      <c r="E1237" s="16" t="s">
        <v>9</v>
      </c>
      <c r="F1237" s="10" t="s">
        <v>683</v>
      </c>
      <c r="G1237" s="10" t="s">
        <v>213</v>
      </c>
      <c r="H1237" s="12" t="s">
        <v>680</v>
      </c>
      <c r="I1237" s="10" t="s">
        <v>21</v>
      </c>
      <c r="J1237" s="10" t="s">
        <v>460</v>
      </c>
      <c r="K1237" s="10" t="s">
        <v>684</v>
      </c>
      <c r="L1237" s="10" t="s">
        <v>22</v>
      </c>
      <c r="M1237" s="10" t="s">
        <v>22</v>
      </c>
      <c r="N1237" s="10" t="s">
        <v>22</v>
      </c>
      <c r="O1237" s="10"/>
      <c r="P1237" s="11"/>
    </row>
    <row r="1238" hidden="1">
      <c r="A1238" s="22"/>
      <c r="B1238" s="23"/>
      <c r="C1238" s="10"/>
      <c r="D1238" s="10"/>
      <c r="E1238" s="10"/>
      <c r="F1238" s="10"/>
      <c r="G1238" s="10"/>
      <c r="H1238" s="12"/>
      <c r="I1238" s="10"/>
      <c r="J1238" s="22"/>
      <c r="K1238" s="10"/>
      <c r="L1238" s="10"/>
      <c r="M1238" s="10"/>
      <c r="N1238" s="10"/>
      <c r="O1238" s="10"/>
      <c r="P1238" s="11"/>
    </row>
    <row r="1239" hidden="1">
      <c r="A1239" s="22"/>
      <c r="B1239" s="23"/>
      <c r="C1239" s="10"/>
      <c r="D1239" s="10"/>
      <c r="E1239" s="10"/>
      <c r="F1239" s="10"/>
      <c r="G1239" s="10"/>
      <c r="H1239" s="12"/>
      <c r="I1239" s="10"/>
      <c r="J1239" s="10"/>
      <c r="K1239" s="10"/>
      <c r="L1239" s="10"/>
      <c r="M1239" s="10"/>
      <c r="N1239" s="10"/>
      <c r="O1239" s="10"/>
      <c r="P1239" s="10"/>
    </row>
    <row r="1240" hidden="1">
      <c r="A1240" s="22"/>
      <c r="B1240" s="23"/>
      <c r="C1240" s="10"/>
      <c r="D1240" s="10"/>
      <c r="E1240" s="10"/>
      <c r="F1240" s="10"/>
      <c r="G1240" s="10"/>
      <c r="H1240" s="12"/>
      <c r="I1240" s="10"/>
      <c r="J1240" s="10"/>
      <c r="K1240" s="10"/>
      <c r="L1240" s="10"/>
      <c r="M1240" s="10"/>
      <c r="N1240" s="10"/>
      <c r="O1240" s="10"/>
      <c r="P1240" s="11"/>
    </row>
    <row r="1241" hidden="1">
      <c r="A1241" s="22"/>
      <c r="B1241" s="23"/>
      <c r="C1241" s="10"/>
      <c r="D1241" s="10"/>
      <c r="E1241" s="10"/>
      <c r="F1241" s="10"/>
      <c r="G1241" s="10"/>
      <c r="H1241" s="12"/>
      <c r="I1241" s="10"/>
      <c r="J1241" s="10"/>
      <c r="K1241" s="10"/>
      <c r="L1241" s="10"/>
      <c r="M1241" s="10"/>
      <c r="N1241" s="10"/>
      <c r="O1241" s="10"/>
      <c r="P1241" s="11"/>
    </row>
    <row r="1242" hidden="1">
      <c r="A1242" s="22"/>
      <c r="B1242" s="23"/>
      <c r="C1242" s="10"/>
      <c r="D1242" s="10"/>
      <c r="E1242" s="10"/>
      <c r="F1242" s="10"/>
      <c r="G1242" s="10"/>
      <c r="H1242" s="12"/>
      <c r="I1242" s="10"/>
      <c r="J1242" s="10"/>
      <c r="K1242" s="10"/>
      <c r="L1242" s="10"/>
      <c r="M1242" s="10"/>
      <c r="N1242" s="10"/>
      <c r="O1242" s="10"/>
      <c r="P1242" s="11"/>
    </row>
    <row r="1243" hidden="1">
      <c r="A1243" s="22"/>
      <c r="B1243" s="23"/>
      <c r="C1243" s="10"/>
      <c r="D1243" s="10"/>
      <c r="E1243" s="10"/>
      <c r="F1243" s="10"/>
      <c r="G1243" s="10"/>
      <c r="H1243" s="12"/>
      <c r="I1243" s="10"/>
      <c r="J1243" s="10"/>
      <c r="K1243" s="22"/>
      <c r="L1243" s="10"/>
      <c r="M1243" s="10"/>
      <c r="N1243" s="10"/>
      <c r="O1243" s="10"/>
      <c r="P1243" s="11"/>
    </row>
    <row r="1244" hidden="1">
      <c r="A1244" s="22"/>
      <c r="B1244" s="23"/>
      <c r="C1244" s="10"/>
      <c r="D1244" s="10"/>
      <c r="E1244" s="10"/>
      <c r="F1244" s="10"/>
      <c r="G1244" s="10"/>
      <c r="H1244" s="12"/>
      <c r="I1244" s="10"/>
      <c r="J1244" s="10"/>
      <c r="K1244" s="10"/>
      <c r="L1244" s="10"/>
      <c r="M1244" s="10"/>
      <c r="N1244" s="10"/>
      <c r="O1244" s="10"/>
      <c r="P1244" s="11"/>
    </row>
    <row r="1245" hidden="1">
      <c r="A1245" s="22"/>
      <c r="B1245" s="23"/>
      <c r="C1245" s="10"/>
      <c r="D1245" s="10"/>
      <c r="E1245" s="10"/>
      <c r="F1245" s="10"/>
      <c r="G1245" s="10"/>
      <c r="H1245" s="12"/>
      <c r="I1245" s="10"/>
      <c r="J1245" s="10"/>
      <c r="K1245" s="10"/>
      <c r="L1245" s="10"/>
      <c r="M1245" s="10"/>
      <c r="N1245" s="10"/>
      <c r="O1245" s="10"/>
      <c r="P1245" s="11"/>
    </row>
    <row r="1246" hidden="1">
      <c r="A1246" s="22"/>
      <c r="B1246" s="23"/>
      <c r="C1246" s="10"/>
      <c r="D1246" s="10"/>
      <c r="E1246" s="10"/>
      <c r="F1246" s="10"/>
      <c r="G1246" s="10"/>
      <c r="H1246" s="12"/>
      <c r="I1246" s="10"/>
      <c r="J1246" s="10"/>
      <c r="K1246" s="10"/>
      <c r="L1246" s="10"/>
      <c r="M1246" s="10"/>
      <c r="N1246" s="10"/>
      <c r="O1246" s="10"/>
      <c r="P1246" s="11"/>
    </row>
    <row r="1247" hidden="1">
      <c r="A1247" s="13"/>
      <c r="B1247" s="14"/>
      <c r="C1247" s="10"/>
      <c r="D1247" s="10"/>
      <c r="E1247" s="10"/>
      <c r="F1247" s="10"/>
      <c r="G1247" s="10"/>
      <c r="H1247" s="12"/>
      <c r="I1247" s="10"/>
      <c r="J1247" s="10"/>
      <c r="K1247" s="10"/>
      <c r="L1247" s="10"/>
      <c r="M1247" s="10"/>
      <c r="N1247" s="10"/>
      <c r="O1247" s="10"/>
      <c r="P1247" s="11"/>
    </row>
    <row r="1248" hidden="1">
      <c r="A1248" s="13"/>
      <c r="B1248" s="14"/>
      <c r="C1248" s="10"/>
      <c r="D1248" s="10"/>
      <c r="E1248" s="10"/>
      <c r="F1248" s="10"/>
      <c r="G1248" s="10"/>
      <c r="H1248" s="12"/>
      <c r="I1248" s="10"/>
      <c r="J1248" s="10"/>
      <c r="K1248" s="10"/>
      <c r="L1248" s="10"/>
      <c r="M1248" s="10"/>
      <c r="N1248" s="10"/>
      <c r="O1248" s="10"/>
      <c r="P1248" s="11"/>
    </row>
    <row r="1249" hidden="1">
      <c r="A1249" s="13"/>
      <c r="B1249" s="14"/>
      <c r="C1249" s="10"/>
      <c r="D1249" s="10"/>
      <c r="E1249" s="10"/>
      <c r="F1249" s="10"/>
      <c r="G1249" s="10"/>
      <c r="H1249" s="12"/>
      <c r="I1249" s="10"/>
      <c r="J1249" s="10"/>
      <c r="K1249" s="10"/>
      <c r="L1249" s="10"/>
      <c r="M1249" s="10"/>
      <c r="N1249" s="10"/>
      <c r="O1249" s="10"/>
      <c r="P1249" s="11"/>
    </row>
    <row r="1250" hidden="1">
      <c r="A1250" s="13"/>
      <c r="B1250" s="14"/>
      <c r="C1250" s="10"/>
      <c r="D1250" s="10"/>
      <c r="E1250" s="10"/>
      <c r="F1250" s="10"/>
      <c r="G1250" s="10"/>
      <c r="H1250" s="12"/>
      <c r="I1250" s="10"/>
      <c r="J1250" s="10"/>
      <c r="K1250" s="10"/>
      <c r="L1250" s="10"/>
      <c r="M1250" s="10"/>
      <c r="N1250" s="10"/>
      <c r="O1250" s="10"/>
      <c r="P1250" s="11"/>
    </row>
    <row r="1251" hidden="1">
      <c r="A1251" s="13"/>
      <c r="B1251" s="14"/>
      <c r="C1251" s="10"/>
      <c r="D1251" s="10"/>
      <c r="E1251" s="10"/>
      <c r="F1251" s="10"/>
      <c r="G1251" s="10"/>
      <c r="H1251" s="12"/>
      <c r="I1251" s="10"/>
      <c r="J1251" s="22"/>
      <c r="K1251" s="10"/>
      <c r="L1251" s="10"/>
      <c r="M1251" s="10"/>
      <c r="N1251" s="10"/>
      <c r="O1251" s="10"/>
      <c r="P1251" s="11"/>
    </row>
    <row r="1252" hidden="1">
      <c r="A1252" s="13"/>
      <c r="B1252" s="14"/>
      <c r="C1252" s="10"/>
      <c r="D1252" s="10"/>
      <c r="E1252" s="10"/>
      <c r="F1252" s="10"/>
      <c r="G1252" s="10"/>
      <c r="H1252" s="12"/>
      <c r="I1252" s="10"/>
      <c r="J1252" s="10"/>
      <c r="K1252" s="22"/>
      <c r="L1252" s="10"/>
      <c r="M1252" s="10"/>
      <c r="N1252" s="10"/>
      <c r="O1252" s="10"/>
      <c r="P1252" s="11"/>
    </row>
    <row r="1253" hidden="1">
      <c r="A1253" s="13"/>
      <c r="B1253" s="14"/>
      <c r="C1253" s="10"/>
      <c r="D1253" s="10"/>
      <c r="E1253" s="10"/>
      <c r="F1253" s="10"/>
      <c r="G1253" s="10"/>
      <c r="H1253" s="12"/>
      <c r="I1253" s="10"/>
      <c r="J1253" s="10"/>
      <c r="K1253" s="10"/>
      <c r="L1253" s="10"/>
      <c r="M1253" s="10"/>
      <c r="N1253" s="10"/>
      <c r="O1253" s="10"/>
      <c r="P1253" s="11"/>
    </row>
    <row r="1254" hidden="1">
      <c r="A1254" s="13"/>
      <c r="B1254" s="14"/>
      <c r="C1254" s="10"/>
      <c r="D1254" s="10"/>
      <c r="E1254" s="10"/>
      <c r="F1254" s="10"/>
      <c r="G1254" s="10"/>
      <c r="H1254" s="12"/>
      <c r="I1254" s="10"/>
      <c r="J1254" s="10"/>
      <c r="K1254" s="10"/>
      <c r="L1254" s="10"/>
      <c r="M1254" s="10"/>
      <c r="N1254" s="10"/>
      <c r="O1254" s="10"/>
      <c r="P1254" s="11"/>
    </row>
    <row r="1255" hidden="1">
      <c r="A1255" s="13"/>
      <c r="B1255" s="14"/>
      <c r="C1255" s="10"/>
      <c r="D1255" s="10"/>
      <c r="E1255" s="10"/>
      <c r="F1255" s="10"/>
      <c r="G1255" s="10"/>
      <c r="H1255" s="12"/>
      <c r="I1255" s="10"/>
      <c r="J1255" s="10"/>
      <c r="K1255" s="10"/>
      <c r="L1255" s="10"/>
      <c r="M1255" s="10"/>
      <c r="N1255" s="10"/>
      <c r="O1255" s="10"/>
      <c r="P1255" s="11"/>
    </row>
    <row r="1256" hidden="1">
      <c r="A1256" s="13"/>
      <c r="B1256" s="14"/>
      <c r="C1256" s="10"/>
      <c r="D1256" s="10"/>
      <c r="E1256" s="10"/>
      <c r="F1256" s="10"/>
      <c r="G1256" s="10"/>
      <c r="H1256" s="12"/>
      <c r="I1256" s="10"/>
      <c r="J1256" s="10"/>
      <c r="K1256" s="10"/>
      <c r="L1256" s="10"/>
      <c r="M1256" s="10"/>
      <c r="N1256" s="10"/>
      <c r="O1256" s="10"/>
      <c r="P1256" s="11"/>
    </row>
    <row r="1257" hidden="1">
      <c r="A1257" s="13"/>
      <c r="B1257" s="14"/>
      <c r="C1257" s="10"/>
      <c r="D1257" s="10"/>
      <c r="E1257" s="10"/>
      <c r="F1257" s="10"/>
      <c r="G1257" s="10"/>
      <c r="H1257" s="12"/>
      <c r="I1257" s="10"/>
      <c r="J1257" s="10"/>
      <c r="K1257" s="10"/>
      <c r="L1257" s="10"/>
      <c r="M1257" s="10"/>
      <c r="N1257" s="10"/>
      <c r="O1257" s="10"/>
      <c r="P1257" s="11"/>
    </row>
    <row r="1258" hidden="1">
      <c r="A1258" s="13"/>
      <c r="B1258" s="14"/>
      <c r="C1258" s="10"/>
      <c r="D1258" s="10"/>
      <c r="E1258" s="10"/>
      <c r="F1258" s="10"/>
      <c r="G1258" s="10"/>
      <c r="H1258" s="12"/>
      <c r="I1258" s="10"/>
      <c r="J1258" s="10"/>
      <c r="K1258" s="10"/>
      <c r="L1258" s="10"/>
      <c r="M1258" s="10"/>
      <c r="N1258" s="10"/>
      <c r="O1258" s="10"/>
      <c r="P1258" s="11"/>
    </row>
    <row r="1259" hidden="1">
      <c r="A1259" s="13">
        <v>45366.0</v>
      </c>
      <c r="B1259" s="14">
        <v>45356.0</v>
      </c>
      <c r="C1259" s="10" t="s">
        <v>17</v>
      </c>
      <c r="D1259" s="10" t="s">
        <v>685</v>
      </c>
      <c r="E1259" s="16" t="s">
        <v>9</v>
      </c>
      <c r="F1259" s="10" t="s">
        <v>686</v>
      </c>
      <c r="G1259" s="10" t="s">
        <v>687</v>
      </c>
      <c r="H1259" s="12" t="s">
        <v>688</v>
      </c>
      <c r="I1259" s="10" t="s">
        <v>60</v>
      </c>
      <c r="J1259" s="10"/>
      <c r="K1259" s="10" t="s">
        <v>689</v>
      </c>
      <c r="L1259" s="10" t="s">
        <v>22</v>
      </c>
      <c r="M1259" s="10" t="s">
        <v>22</v>
      </c>
      <c r="N1259" s="10"/>
      <c r="O1259" s="10"/>
      <c r="P1259" s="11"/>
    </row>
    <row r="1260" hidden="1">
      <c r="A1260" s="13">
        <v>45366.0</v>
      </c>
      <c r="B1260" s="14">
        <v>45362.0</v>
      </c>
      <c r="C1260" s="10" t="s">
        <v>17</v>
      </c>
      <c r="D1260" s="10">
        <v>8.0</v>
      </c>
      <c r="E1260" s="16" t="s">
        <v>9</v>
      </c>
      <c r="F1260" s="10" t="s">
        <v>690</v>
      </c>
      <c r="G1260" s="10" t="s">
        <v>691</v>
      </c>
      <c r="H1260" s="12" t="s">
        <v>692</v>
      </c>
      <c r="I1260" s="10" t="s">
        <v>60</v>
      </c>
      <c r="J1260" s="10"/>
      <c r="K1260" s="10"/>
      <c r="L1260" s="10" t="s">
        <v>22</v>
      </c>
      <c r="M1260" s="10" t="s">
        <v>22</v>
      </c>
      <c r="N1260" s="10"/>
      <c r="O1260" s="10" t="s">
        <v>474</v>
      </c>
      <c r="P1260" s="11"/>
    </row>
    <row r="1261" hidden="1">
      <c r="A1261" s="13">
        <v>45366.0</v>
      </c>
      <c r="B1261" s="14">
        <v>45364.0</v>
      </c>
      <c r="C1261" s="10" t="s">
        <v>17</v>
      </c>
      <c r="D1261" s="10">
        <v>14.0</v>
      </c>
      <c r="E1261" s="17" t="s">
        <v>33</v>
      </c>
      <c r="F1261" s="10" t="s">
        <v>693</v>
      </c>
      <c r="G1261" s="10" t="s">
        <v>27</v>
      </c>
      <c r="H1261" s="12" t="s">
        <v>28</v>
      </c>
      <c r="I1261" s="10" t="s">
        <v>21</v>
      </c>
      <c r="J1261" s="10"/>
      <c r="K1261" s="10" t="s">
        <v>694</v>
      </c>
      <c r="L1261" s="10" t="s">
        <v>22</v>
      </c>
      <c r="M1261" s="10" t="s">
        <v>22</v>
      </c>
      <c r="N1261" s="10"/>
      <c r="O1261" s="10"/>
      <c r="P1261" s="11"/>
    </row>
    <row r="1262" hidden="1">
      <c r="A1262" s="13">
        <v>45366.0</v>
      </c>
      <c r="B1262" s="14">
        <v>45364.0</v>
      </c>
      <c r="C1262" s="10" t="s">
        <v>17</v>
      </c>
      <c r="D1262" s="10">
        <v>12.0</v>
      </c>
      <c r="E1262" s="16" t="s">
        <v>9</v>
      </c>
      <c r="F1262" s="10" t="s">
        <v>695</v>
      </c>
      <c r="G1262" s="10" t="s">
        <v>27</v>
      </c>
      <c r="H1262" s="12" t="s">
        <v>696</v>
      </c>
      <c r="I1262" s="10" t="s">
        <v>21</v>
      </c>
      <c r="J1262" s="10"/>
      <c r="K1262" s="10"/>
      <c r="L1262" s="10" t="s">
        <v>22</v>
      </c>
      <c r="M1262" s="10" t="s">
        <v>22</v>
      </c>
      <c r="N1262" s="10"/>
      <c r="O1262" s="10"/>
      <c r="P1262" s="11"/>
    </row>
    <row r="1263" hidden="1">
      <c r="A1263" s="13">
        <v>45366.0</v>
      </c>
      <c r="B1263" s="14">
        <v>45365.0</v>
      </c>
      <c r="C1263" s="10" t="s">
        <v>17</v>
      </c>
      <c r="D1263" s="10">
        <v>20.0</v>
      </c>
      <c r="E1263" s="19" t="s">
        <v>53</v>
      </c>
      <c r="F1263" s="10" t="s">
        <v>682</v>
      </c>
      <c r="G1263" s="10" t="s">
        <v>213</v>
      </c>
      <c r="H1263" s="12" t="s">
        <v>680</v>
      </c>
      <c r="I1263" s="10" t="s">
        <v>21</v>
      </c>
      <c r="J1263" s="10" t="s">
        <v>497</v>
      </c>
      <c r="K1263" s="10" t="s">
        <v>497</v>
      </c>
      <c r="L1263" s="10" t="s">
        <v>22</v>
      </c>
      <c r="M1263" s="10" t="s">
        <v>22</v>
      </c>
      <c r="N1263" s="10"/>
      <c r="O1263" s="10"/>
      <c r="P1263" s="11"/>
    </row>
    <row r="1264" hidden="1">
      <c r="A1264" s="13">
        <v>45366.0</v>
      </c>
      <c r="B1264" s="14">
        <v>45365.0</v>
      </c>
      <c r="C1264" s="10" t="s">
        <v>17</v>
      </c>
      <c r="D1264" s="10">
        <v>40.0</v>
      </c>
      <c r="E1264" s="19" t="s">
        <v>53</v>
      </c>
      <c r="F1264" s="10" t="s">
        <v>682</v>
      </c>
      <c r="G1264" s="10" t="s">
        <v>213</v>
      </c>
      <c r="H1264" s="12" t="s">
        <v>680</v>
      </c>
      <c r="I1264" s="10" t="s">
        <v>21</v>
      </c>
      <c r="J1264" s="10" t="s">
        <v>497</v>
      </c>
      <c r="K1264" s="10" t="s">
        <v>497</v>
      </c>
      <c r="L1264" s="10" t="s">
        <v>22</v>
      </c>
      <c r="M1264" s="10" t="s">
        <v>22</v>
      </c>
      <c r="N1264" s="10"/>
      <c r="O1264" s="10"/>
      <c r="P1264" s="11"/>
    </row>
    <row r="1265" hidden="1">
      <c r="A1265" s="13">
        <v>45366.0</v>
      </c>
      <c r="B1265" s="14">
        <v>45365.0</v>
      </c>
      <c r="C1265" s="10" t="s">
        <v>17</v>
      </c>
      <c r="D1265" s="10">
        <v>8.0</v>
      </c>
      <c r="E1265" s="16" t="s">
        <v>9</v>
      </c>
      <c r="F1265" s="10" t="s">
        <v>697</v>
      </c>
      <c r="G1265" s="10" t="s">
        <v>201</v>
      </c>
      <c r="H1265" s="12" t="s">
        <v>202</v>
      </c>
      <c r="I1265" s="10" t="s">
        <v>52</v>
      </c>
      <c r="J1265" s="10"/>
      <c r="K1265" s="10"/>
      <c r="L1265" s="10" t="s">
        <v>22</v>
      </c>
      <c r="M1265" s="10" t="s">
        <v>22</v>
      </c>
      <c r="N1265" s="10"/>
      <c r="O1265" s="10" t="s">
        <v>22</v>
      </c>
      <c r="P1265" s="11"/>
    </row>
    <row r="1266" hidden="1">
      <c r="A1266" s="13">
        <v>45366.0</v>
      </c>
      <c r="B1266" s="14">
        <v>45365.0</v>
      </c>
      <c r="C1266" s="10" t="s">
        <v>17</v>
      </c>
      <c r="D1266" s="10" t="s">
        <v>89</v>
      </c>
      <c r="E1266" s="19" t="s">
        <v>89</v>
      </c>
      <c r="F1266" s="10" t="s">
        <v>698</v>
      </c>
      <c r="G1266" s="10" t="s">
        <v>340</v>
      </c>
      <c r="H1266" s="12" t="s">
        <v>341</v>
      </c>
      <c r="I1266" s="10" t="s">
        <v>21</v>
      </c>
      <c r="J1266" s="11"/>
      <c r="K1266" s="10" t="s">
        <v>699</v>
      </c>
      <c r="L1266" s="10" t="s">
        <v>22</v>
      </c>
      <c r="M1266" s="10" t="s">
        <v>22</v>
      </c>
      <c r="N1266" s="10"/>
      <c r="O1266" s="10"/>
      <c r="P1266" s="11"/>
    </row>
    <row r="1267" hidden="1">
      <c r="A1267" s="13">
        <v>45366.0</v>
      </c>
      <c r="B1267" s="23">
        <v>45365.0</v>
      </c>
      <c r="C1267" s="10" t="s">
        <v>17</v>
      </c>
      <c r="D1267" s="10">
        <v>8.0</v>
      </c>
      <c r="E1267" s="17" t="s">
        <v>33</v>
      </c>
      <c r="F1267" s="10" t="s">
        <v>186</v>
      </c>
      <c r="G1267" s="10" t="s">
        <v>187</v>
      </c>
      <c r="H1267" s="12" t="s">
        <v>188</v>
      </c>
      <c r="I1267" s="10" t="s">
        <v>60</v>
      </c>
      <c r="J1267" s="10" t="s">
        <v>700</v>
      </c>
      <c r="K1267" s="10"/>
      <c r="L1267" s="10" t="s">
        <v>22</v>
      </c>
      <c r="M1267" s="10" t="s">
        <v>22</v>
      </c>
      <c r="N1267" s="10"/>
      <c r="O1267" s="10"/>
      <c r="P1267" s="11"/>
    </row>
    <row r="1268" hidden="1">
      <c r="A1268" s="13">
        <v>45366.0</v>
      </c>
      <c r="B1268" s="23">
        <v>45365.0</v>
      </c>
      <c r="C1268" s="10" t="s">
        <v>17</v>
      </c>
      <c r="D1268" s="10" t="s">
        <v>177</v>
      </c>
      <c r="E1268" s="17" t="s">
        <v>33</v>
      </c>
      <c r="F1268" s="10" t="s">
        <v>458</v>
      </c>
      <c r="G1268" s="10" t="s">
        <v>91</v>
      </c>
      <c r="H1268" s="12" t="s">
        <v>92</v>
      </c>
      <c r="I1268" s="10" t="s">
        <v>21</v>
      </c>
      <c r="J1268" s="10"/>
      <c r="K1268" s="10"/>
      <c r="L1268" s="10" t="s">
        <v>22</v>
      </c>
      <c r="M1268" s="10" t="s">
        <v>22</v>
      </c>
      <c r="N1268" s="10"/>
      <c r="O1268" s="10"/>
      <c r="P1268" s="11"/>
    </row>
    <row r="1269" hidden="1">
      <c r="A1269" s="13">
        <v>45366.0</v>
      </c>
      <c r="B1269" s="23">
        <v>45365.0</v>
      </c>
      <c r="C1269" s="10" t="s">
        <v>17</v>
      </c>
      <c r="D1269" s="10">
        <v>8.0</v>
      </c>
      <c r="E1269" s="16" t="s">
        <v>9</v>
      </c>
      <c r="F1269" s="10" t="s">
        <v>701</v>
      </c>
      <c r="G1269" s="10" t="s">
        <v>702</v>
      </c>
      <c r="H1269" s="12" t="s">
        <v>703</v>
      </c>
      <c r="I1269" s="10" t="s">
        <v>52</v>
      </c>
      <c r="J1269" s="10"/>
      <c r="K1269" s="10" t="s">
        <v>460</v>
      </c>
      <c r="L1269" s="10" t="s">
        <v>22</v>
      </c>
      <c r="M1269" s="10" t="s">
        <v>22</v>
      </c>
      <c r="N1269" s="10"/>
      <c r="O1269" s="10"/>
      <c r="P1269" s="11"/>
    </row>
    <row r="1270" hidden="1">
      <c r="A1270" s="13">
        <v>45366.0</v>
      </c>
      <c r="B1270" s="23">
        <v>45366.0</v>
      </c>
      <c r="C1270" s="10" t="s">
        <v>17</v>
      </c>
      <c r="D1270" s="10">
        <v>8.0</v>
      </c>
      <c r="E1270" s="17" t="s">
        <v>33</v>
      </c>
      <c r="F1270" s="10" t="s">
        <v>704</v>
      </c>
      <c r="G1270" s="10" t="s">
        <v>705</v>
      </c>
      <c r="H1270" s="12"/>
      <c r="I1270" s="10" t="s">
        <v>131</v>
      </c>
      <c r="J1270" s="10">
        <v>740002.0</v>
      </c>
      <c r="K1270" s="10"/>
      <c r="L1270" s="10" t="s">
        <v>22</v>
      </c>
      <c r="M1270" s="10" t="s">
        <v>22</v>
      </c>
      <c r="N1270" s="10"/>
      <c r="O1270" s="10"/>
      <c r="P1270" s="11"/>
    </row>
    <row r="1271" hidden="1">
      <c r="A1271" s="13">
        <v>45366.32906366898</v>
      </c>
      <c r="B1271" s="23">
        <v>45364.0</v>
      </c>
      <c r="C1271" s="10" t="s">
        <v>17</v>
      </c>
      <c r="D1271" s="10">
        <v>8.0</v>
      </c>
      <c r="E1271" s="19" t="s">
        <v>53</v>
      </c>
      <c r="F1271" s="10" t="s">
        <v>706</v>
      </c>
      <c r="G1271" s="10"/>
      <c r="H1271" s="12"/>
      <c r="I1271" s="10"/>
      <c r="J1271" s="10"/>
      <c r="K1271" s="10" t="s">
        <v>707</v>
      </c>
      <c r="L1271" s="10" t="s">
        <v>22</v>
      </c>
      <c r="M1271" s="10" t="s">
        <v>22</v>
      </c>
      <c r="N1271" s="10" t="s">
        <v>22</v>
      </c>
      <c r="O1271" s="10"/>
      <c r="P1271" s="11"/>
    </row>
    <row r="1272" hidden="1">
      <c r="A1272" s="13">
        <v>45366.41451265046</v>
      </c>
      <c r="B1272" s="23">
        <v>45366.0</v>
      </c>
      <c r="C1272" s="10" t="s">
        <v>17</v>
      </c>
      <c r="D1272" s="10">
        <v>8.0</v>
      </c>
      <c r="E1272" s="16" t="s">
        <v>9</v>
      </c>
      <c r="F1272" s="10" t="s">
        <v>708</v>
      </c>
      <c r="G1272" s="10" t="s">
        <v>709</v>
      </c>
      <c r="H1272" s="12" t="s">
        <v>710</v>
      </c>
      <c r="I1272" s="10" t="s">
        <v>60</v>
      </c>
      <c r="J1272" s="10" t="s">
        <v>711</v>
      </c>
      <c r="K1272" s="10"/>
      <c r="L1272" s="10" t="s">
        <v>22</v>
      </c>
      <c r="M1272" s="10" t="s">
        <v>22</v>
      </c>
      <c r="N1272" s="10" t="s">
        <v>22</v>
      </c>
      <c r="O1272" s="10" t="s">
        <v>22</v>
      </c>
      <c r="P1272" s="11"/>
    </row>
    <row r="1273" hidden="1">
      <c r="A1273" s="13"/>
      <c r="B1273" s="23"/>
      <c r="C1273" s="10"/>
      <c r="D1273" s="10"/>
      <c r="E1273" s="10"/>
      <c r="F1273" s="10"/>
      <c r="G1273" s="10"/>
      <c r="H1273" s="12"/>
      <c r="I1273" s="10"/>
      <c r="J1273" s="10"/>
      <c r="K1273" s="11"/>
      <c r="L1273" s="10"/>
      <c r="M1273" s="10"/>
      <c r="N1273" s="10"/>
      <c r="O1273" s="10"/>
      <c r="P1273" s="11"/>
    </row>
    <row r="1274" hidden="1">
      <c r="A1274" s="13"/>
      <c r="B1274" s="23"/>
      <c r="C1274" s="10"/>
      <c r="D1274" s="10"/>
      <c r="E1274" s="10"/>
      <c r="F1274" s="10"/>
      <c r="G1274" s="10"/>
      <c r="H1274" s="12"/>
      <c r="I1274" s="10"/>
      <c r="J1274" s="10"/>
      <c r="K1274" s="22"/>
      <c r="L1274" s="10"/>
      <c r="M1274" s="10"/>
      <c r="N1274" s="10"/>
      <c r="O1274" s="10"/>
      <c r="P1274" s="11"/>
    </row>
    <row r="1275" hidden="1">
      <c r="A1275" s="13"/>
      <c r="B1275" s="23"/>
      <c r="C1275" s="10"/>
      <c r="D1275" s="10"/>
      <c r="E1275" s="10"/>
      <c r="F1275" s="10"/>
      <c r="G1275" s="10"/>
      <c r="H1275" s="12"/>
      <c r="I1275" s="10"/>
      <c r="J1275" s="11"/>
      <c r="K1275" s="10"/>
      <c r="L1275" s="10"/>
      <c r="M1275" s="10"/>
      <c r="N1275" s="10"/>
      <c r="O1275" s="10"/>
      <c r="P1275" s="11"/>
    </row>
    <row r="1276" hidden="1">
      <c r="A1276" s="13"/>
      <c r="B1276" s="23"/>
      <c r="C1276" s="10"/>
      <c r="D1276" s="10"/>
      <c r="E1276" s="10"/>
      <c r="F1276" s="10"/>
      <c r="G1276" s="10"/>
      <c r="H1276" s="12"/>
      <c r="I1276" s="10"/>
      <c r="J1276" s="10"/>
      <c r="K1276" s="10"/>
      <c r="L1276" s="10"/>
      <c r="M1276" s="10"/>
      <c r="N1276" s="10"/>
      <c r="O1276" s="10"/>
      <c r="P1276" s="11"/>
    </row>
    <row r="1277" hidden="1">
      <c r="A1277" s="13"/>
      <c r="B1277" s="23"/>
      <c r="C1277" s="10"/>
      <c r="D1277" s="10"/>
      <c r="E1277" s="10"/>
      <c r="F1277" s="10"/>
      <c r="G1277" s="10"/>
      <c r="H1277" s="12"/>
      <c r="I1277" s="10"/>
      <c r="J1277" s="10"/>
      <c r="K1277" s="10"/>
      <c r="L1277" s="10"/>
      <c r="M1277" s="10"/>
      <c r="N1277" s="10"/>
      <c r="O1277" s="10"/>
      <c r="P1277" s="11"/>
    </row>
    <row r="1278" hidden="1">
      <c r="A1278" s="13"/>
      <c r="B1278" s="23"/>
      <c r="C1278" s="10"/>
      <c r="D1278" s="10"/>
      <c r="E1278" s="10"/>
      <c r="F1278" s="10"/>
      <c r="G1278" s="10"/>
      <c r="H1278" s="12"/>
      <c r="I1278" s="10"/>
      <c r="J1278" s="10"/>
      <c r="K1278" s="10"/>
      <c r="L1278" s="10"/>
      <c r="M1278" s="10"/>
      <c r="N1278" s="10"/>
      <c r="O1278" s="10"/>
      <c r="P1278" s="11"/>
    </row>
    <row r="1279" hidden="1">
      <c r="A1279" s="13"/>
      <c r="B1279" s="23"/>
      <c r="C1279" s="10"/>
      <c r="D1279" s="10"/>
      <c r="E1279" s="10"/>
      <c r="F1279" s="10"/>
      <c r="G1279" s="10"/>
      <c r="H1279" s="12"/>
      <c r="I1279" s="10"/>
      <c r="J1279" s="10"/>
      <c r="K1279" s="10"/>
      <c r="L1279" s="10"/>
      <c r="M1279" s="10"/>
      <c r="N1279" s="10"/>
      <c r="O1279" s="10"/>
      <c r="P1279" s="11"/>
    </row>
    <row r="1280" hidden="1">
      <c r="A1280" s="13"/>
      <c r="B1280" s="23"/>
      <c r="C1280" s="10"/>
      <c r="D1280" s="10"/>
      <c r="E1280" s="10"/>
      <c r="F1280" s="10"/>
      <c r="G1280" s="10"/>
      <c r="H1280" s="12"/>
      <c r="I1280" s="10"/>
      <c r="J1280" s="10"/>
      <c r="K1280" s="10"/>
      <c r="L1280" s="10"/>
      <c r="M1280" s="10"/>
      <c r="N1280" s="10"/>
      <c r="O1280" s="10"/>
      <c r="P1280" s="11"/>
    </row>
    <row r="1281" hidden="1">
      <c r="A1281" s="13"/>
      <c r="B1281" s="23"/>
      <c r="C1281" s="10"/>
      <c r="D1281" s="10"/>
      <c r="E1281" s="10"/>
      <c r="F1281" s="10"/>
      <c r="G1281" s="10"/>
      <c r="H1281" s="12"/>
      <c r="I1281" s="10"/>
      <c r="J1281" s="10"/>
      <c r="K1281" s="10"/>
      <c r="L1281" s="10"/>
      <c r="M1281" s="10"/>
      <c r="N1281" s="10"/>
      <c r="O1281" s="10"/>
      <c r="P1281" s="11"/>
    </row>
    <row r="1282" hidden="1">
      <c r="A1282" s="13"/>
      <c r="B1282" s="23"/>
      <c r="C1282" s="10"/>
      <c r="D1282" s="10"/>
      <c r="E1282" s="10"/>
      <c r="F1282" s="10"/>
      <c r="G1282" s="10"/>
      <c r="H1282" s="12"/>
      <c r="I1282" s="10"/>
      <c r="J1282" s="10"/>
      <c r="K1282" s="10"/>
      <c r="L1282" s="10"/>
      <c r="M1282" s="10"/>
      <c r="N1282" s="10"/>
      <c r="O1282" s="10"/>
      <c r="P1282" s="11"/>
    </row>
    <row r="1283" hidden="1">
      <c r="A1283" s="13"/>
      <c r="B1283" s="23"/>
      <c r="C1283" s="10"/>
      <c r="D1283" s="10"/>
      <c r="E1283" s="10"/>
      <c r="F1283" s="10"/>
      <c r="G1283" s="10"/>
      <c r="H1283" s="12"/>
      <c r="I1283" s="10"/>
      <c r="J1283" s="10"/>
      <c r="K1283" s="10"/>
      <c r="L1283" s="10"/>
      <c r="M1283" s="10"/>
      <c r="N1283" s="10"/>
      <c r="O1283" s="10"/>
      <c r="P1283" s="11"/>
    </row>
    <row r="1284" hidden="1">
      <c r="A1284" s="13"/>
      <c r="B1284" s="23"/>
      <c r="C1284" s="10"/>
      <c r="D1284" s="10"/>
      <c r="E1284" s="10"/>
      <c r="F1284" s="10"/>
      <c r="G1284" s="10"/>
      <c r="H1284" s="12"/>
      <c r="I1284" s="10"/>
      <c r="J1284" s="10"/>
      <c r="K1284" s="22"/>
      <c r="L1284" s="10"/>
      <c r="M1284" s="10"/>
      <c r="N1284" s="10"/>
      <c r="O1284" s="10"/>
      <c r="P1284" s="10"/>
    </row>
    <row r="1285" hidden="1">
      <c r="A1285" s="13"/>
      <c r="B1285" s="23"/>
      <c r="C1285" s="10"/>
      <c r="D1285" s="10"/>
      <c r="E1285" s="10"/>
      <c r="F1285" s="10"/>
      <c r="G1285" s="10"/>
      <c r="H1285" s="12"/>
      <c r="I1285" s="10"/>
      <c r="J1285" s="26"/>
      <c r="K1285" s="10"/>
      <c r="L1285" s="10"/>
      <c r="M1285" s="10"/>
      <c r="N1285" s="10"/>
      <c r="O1285" s="10"/>
      <c r="P1285" s="11"/>
    </row>
    <row r="1286" hidden="1">
      <c r="A1286" s="13"/>
      <c r="B1286" s="23"/>
      <c r="C1286" s="10"/>
      <c r="D1286" s="10"/>
      <c r="E1286" s="10"/>
      <c r="F1286" s="10"/>
      <c r="G1286" s="10"/>
      <c r="H1286" s="12"/>
      <c r="I1286" s="10"/>
      <c r="J1286" s="22"/>
      <c r="K1286" s="10"/>
      <c r="L1286" s="10"/>
      <c r="M1286" s="10"/>
      <c r="N1286" s="10"/>
      <c r="O1286" s="10"/>
      <c r="P1286" s="11"/>
    </row>
    <row r="1287" hidden="1">
      <c r="A1287" s="13"/>
      <c r="B1287" s="23"/>
      <c r="C1287" s="10"/>
      <c r="D1287" s="10"/>
      <c r="E1287" s="10"/>
      <c r="F1287" s="10"/>
      <c r="G1287" s="10"/>
      <c r="H1287" s="12"/>
      <c r="I1287" s="10"/>
      <c r="J1287" s="10"/>
      <c r="K1287" s="10"/>
      <c r="L1287" s="10"/>
      <c r="M1287" s="10"/>
      <c r="N1287" s="10"/>
      <c r="O1287" s="10"/>
      <c r="P1287" s="11"/>
    </row>
    <row r="1288" hidden="1">
      <c r="A1288" s="13"/>
      <c r="B1288" s="23"/>
      <c r="C1288" s="10"/>
      <c r="D1288" s="10"/>
      <c r="E1288" s="10"/>
      <c r="F1288" s="10"/>
      <c r="G1288" s="10"/>
      <c r="H1288" s="12"/>
      <c r="I1288" s="10"/>
      <c r="J1288" s="10"/>
      <c r="K1288" s="10"/>
      <c r="L1288" s="10"/>
      <c r="M1288" s="10"/>
      <c r="N1288" s="10"/>
      <c r="O1288" s="10"/>
      <c r="P1288" s="11"/>
    </row>
    <row r="1289" hidden="1">
      <c r="A1289" s="13"/>
      <c r="B1289" s="23"/>
      <c r="C1289" s="10"/>
      <c r="D1289" s="10"/>
      <c r="E1289" s="10"/>
      <c r="F1289" s="10"/>
      <c r="G1289" s="10"/>
      <c r="H1289" s="12"/>
      <c r="I1289" s="10"/>
      <c r="J1289" s="10"/>
      <c r="K1289" s="22"/>
      <c r="L1289" s="10"/>
      <c r="M1289" s="10"/>
      <c r="N1289" s="10"/>
      <c r="O1289" s="10"/>
      <c r="P1289" s="11"/>
    </row>
    <row r="1290" hidden="1">
      <c r="A1290" s="13"/>
      <c r="B1290" s="23"/>
      <c r="C1290" s="10"/>
      <c r="D1290" s="10"/>
      <c r="E1290" s="10"/>
      <c r="F1290" s="10"/>
      <c r="G1290" s="10"/>
      <c r="H1290" s="12"/>
      <c r="I1290" s="10"/>
      <c r="J1290" s="26"/>
      <c r="K1290" s="10"/>
      <c r="L1290" s="10"/>
      <c r="M1290" s="10"/>
      <c r="N1290" s="10"/>
      <c r="O1290" s="10"/>
      <c r="P1290" s="11"/>
    </row>
    <row r="1291" hidden="1">
      <c r="A1291" s="13"/>
      <c r="B1291" s="23"/>
      <c r="C1291" s="10"/>
      <c r="D1291" s="10"/>
      <c r="E1291" s="10"/>
      <c r="F1291" s="10"/>
      <c r="G1291" s="10"/>
      <c r="H1291" s="12"/>
      <c r="I1291" s="10"/>
      <c r="J1291" s="26"/>
      <c r="K1291" s="10"/>
      <c r="L1291" s="10"/>
      <c r="M1291" s="10"/>
      <c r="N1291" s="10"/>
      <c r="O1291" s="10"/>
      <c r="P1291" s="11"/>
    </row>
    <row r="1292" hidden="1">
      <c r="A1292" s="13"/>
      <c r="B1292" s="23"/>
      <c r="C1292" s="10"/>
      <c r="D1292" s="10"/>
      <c r="E1292" s="10"/>
      <c r="F1292" s="10"/>
      <c r="G1292" s="10"/>
      <c r="H1292" s="12"/>
      <c r="I1292" s="10"/>
      <c r="J1292" s="10"/>
      <c r="K1292" s="10"/>
      <c r="L1292" s="10"/>
      <c r="M1292" s="10"/>
      <c r="N1292" s="10"/>
      <c r="O1292" s="10"/>
      <c r="P1292" s="11"/>
    </row>
    <row r="1293" hidden="1">
      <c r="A1293" s="13"/>
      <c r="B1293" s="23"/>
      <c r="C1293" s="10"/>
      <c r="D1293" s="10"/>
      <c r="E1293" s="10"/>
      <c r="F1293" s="10"/>
      <c r="G1293" s="10"/>
      <c r="H1293" s="12"/>
      <c r="I1293" s="10"/>
      <c r="J1293" s="10"/>
      <c r="K1293" s="10"/>
      <c r="L1293" s="10"/>
      <c r="M1293" s="10"/>
      <c r="N1293" s="10"/>
      <c r="O1293" s="10"/>
      <c r="P1293" s="11"/>
    </row>
    <row r="1294" hidden="1">
      <c r="A1294" s="13">
        <v>45368.501593333334</v>
      </c>
      <c r="B1294" s="23">
        <v>45366.0</v>
      </c>
      <c r="C1294" s="10" t="s">
        <v>17</v>
      </c>
      <c r="D1294" s="10">
        <v>8.0</v>
      </c>
      <c r="E1294" s="17" t="s">
        <v>33</v>
      </c>
      <c r="F1294" s="10" t="s">
        <v>635</v>
      </c>
      <c r="G1294" s="10" t="s">
        <v>318</v>
      </c>
      <c r="H1294" s="12" t="s">
        <v>319</v>
      </c>
      <c r="I1294" s="10" t="s">
        <v>21</v>
      </c>
      <c r="J1294" s="10"/>
      <c r="K1294" s="22">
        <v>0.2916666666678793</v>
      </c>
      <c r="L1294" s="10" t="s">
        <v>22</v>
      </c>
      <c r="M1294" s="10" t="s">
        <v>22</v>
      </c>
      <c r="N1294" s="10" t="s">
        <v>22</v>
      </c>
      <c r="O1294" s="10"/>
      <c r="P1294" s="11"/>
    </row>
    <row r="1295" hidden="1">
      <c r="A1295" s="13">
        <v>45368.50535248843</v>
      </c>
      <c r="B1295" s="23">
        <v>45366.0</v>
      </c>
      <c r="C1295" s="10" t="s">
        <v>17</v>
      </c>
      <c r="D1295" s="10">
        <v>8.0</v>
      </c>
      <c r="E1295" s="19" t="s">
        <v>53</v>
      </c>
      <c r="F1295" s="10" t="s">
        <v>510</v>
      </c>
      <c r="G1295" s="10"/>
      <c r="H1295" s="12"/>
      <c r="I1295" s="10"/>
      <c r="J1295" s="10"/>
      <c r="K1295" s="10"/>
      <c r="L1295" s="10" t="s">
        <v>22</v>
      </c>
      <c r="M1295" s="10" t="s">
        <v>22</v>
      </c>
      <c r="N1295" s="10" t="s">
        <v>22</v>
      </c>
      <c r="O1295" s="10"/>
      <c r="P1295" s="11"/>
    </row>
    <row r="1296" hidden="1">
      <c r="A1296" s="13"/>
      <c r="B1296" s="23"/>
      <c r="C1296" s="10"/>
      <c r="D1296" s="10"/>
      <c r="E1296" s="10"/>
      <c r="F1296" s="10"/>
      <c r="G1296" s="10"/>
      <c r="H1296" s="12"/>
      <c r="I1296" s="10"/>
      <c r="J1296" s="10"/>
      <c r="K1296" s="10"/>
      <c r="L1296" s="10"/>
      <c r="M1296" s="10"/>
      <c r="N1296" s="10"/>
      <c r="O1296" s="10"/>
      <c r="P1296" s="11"/>
    </row>
    <row r="1297" hidden="1">
      <c r="A1297" s="13"/>
      <c r="B1297" s="23"/>
      <c r="C1297" s="10"/>
      <c r="D1297" s="10"/>
      <c r="E1297" s="10"/>
      <c r="F1297" s="10"/>
      <c r="G1297" s="10"/>
      <c r="H1297" s="12"/>
      <c r="I1297" s="10"/>
      <c r="J1297" s="10"/>
      <c r="K1297" s="22"/>
      <c r="L1297" s="10"/>
      <c r="M1297" s="10"/>
      <c r="N1297" s="10"/>
      <c r="O1297" s="10"/>
      <c r="P1297" s="11"/>
    </row>
    <row r="1298" hidden="1">
      <c r="A1298" s="13"/>
      <c r="B1298" s="23"/>
      <c r="C1298" s="10"/>
      <c r="D1298" s="10"/>
      <c r="E1298" s="10"/>
      <c r="F1298" s="10"/>
      <c r="G1298" s="10"/>
      <c r="H1298" s="12"/>
      <c r="I1298" s="10"/>
      <c r="J1298" s="10"/>
      <c r="K1298" s="10"/>
      <c r="L1298" s="10"/>
      <c r="M1298" s="10"/>
      <c r="N1298" s="10"/>
      <c r="O1298" s="10"/>
      <c r="P1298" s="11"/>
    </row>
    <row r="1299" hidden="1">
      <c r="A1299" s="13"/>
      <c r="B1299" s="23"/>
      <c r="C1299" s="10"/>
      <c r="D1299" s="10"/>
      <c r="E1299" s="10"/>
      <c r="F1299" s="10"/>
      <c r="G1299" s="10"/>
      <c r="H1299" s="12"/>
      <c r="I1299" s="10"/>
      <c r="J1299" s="10"/>
      <c r="K1299" s="10"/>
      <c r="L1299" s="10"/>
      <c r="M1299" s="10"/>
      <c r="N1299" s="10"/>
      <c r="O1299" s="10"/>
      <c r="P1299" s="11"/>
    </row>
    <row r="1300" hidden="1">
      <c r="A1300" s="13"/>
      <c r="B1300" s="23"/>
      <c r="C1300" s="10"/>
      <c r="D1300" s="10"/>
      <c r="E1300" s="10"/>
      <c r="F1300" s="10"/>
      <c r="G1300" s="10"/>
      <c r="H1300" s="12"/>
      <c r="I1300" s="10"/>
      <c r="J1300" s="10"/>
      <c r="K1300" s="10"/>
      <c r="L1300" s="10"/>
      <c r="M1300" s="10"/>
      <c r="N1300" s="10"/>
      <c r="O1300" s="10"/>
      <c r="P1300" s="11"/>
    </row>
    <row r="1301" hidden="1">
      <c r="A1301" s="13"/>
      <c r="B1301" s="23"/>
      <c r="C1301" s="10"/>
      <c r="D1301" s="10"/>
      <c r="E1301" s="10"/>
      <c r="F1301" s="10"/>
      <c r="G1301" s="10"/>
      <c r="H1301" s="12"/>
      <c r="I1301" s="10"/>
      <c r="J1301" s="11"/>
      <c r="K1301" s="10"/>
      <c r="L1301" s="10"/>
      <c r="M1301" s="10"/>
      <c r="N1301" s="10"/>
      <c r="O1301" s="10"/>
      <c r="P1301" s="11"/>
    </row>
    <row r="1302" hidden="1">
      <c r="A1302" s="13"/>
      <c r="B1302" s="23"/>
      <c r="C1302" s="10"/>
      <c r="D1302" s="10"/>
      <c r="E1302" s="10"/>
      <c r="F1302" s="10"/>
      <c r="G1302" s="10"/>
      <c r="H1302" s="12"/>
      <c r="I1302" s="10"/>
      <c r="J1302" s="22"/>
      <c r="K1302" s="10"/>
      <c r="L1302" s="10"/>
      <c r="M1302" s="10"/>
      <c r="N1302" s="10"/>
      <c r="O1302" s="10"/>
      <c r="P1302" s="11"/>
    </row>
    <row r="1303" hidden="1">
      <c r="A1303" s="13"/>
      <c r="B1303" s="23"/>
      <c r="C1303" s="10"/>
      <c r="D1303" s="10"/>
      <c r="E1303" s="10"/>
      <c r="F1303" s="10"/>
      <c r="G1303" s="10"/>
      <c r="H1303" s="12"/>
      <c r="I1303" s="10"/>
      <c r="J1303" s="10"/>
      <c r="K1303" s="10"/>
      <c r="L1303" s="10"/>
      <c r="M1303" s="10"/>
      <c r="N1303" s="10"/>
      <c r="O1303" s="10"/>
      <c r="P1303" s="11"/>
    </row>
    <row r="1304" hidden="1">
      <c r="A1304" s="13"/>
      <c r="B1304" s="23"/>
      <c r="C1304" s="10"/>
      <c r="D1304" s="10"/>
      <c r="E1304" s="10"/>
      <c r="F1304" s="10"/>
      <c r="G1304" s="10"/>
      <c r="H1304" s="12"/>
      <c r="I1304" s="10"/>
      <c r="J1304" s="10"/>
      <c r="K1304" s="10"/>
      <c r="L1304" s="10"/>
      <c r="M1304" s="10"/>
      <c r="N1304" s="10"/>
      <c r="O1304" s="10"/>
      <c r="P1304" s="11"/>
    </row>
    <row r="1305" hidden="1">
      <c r="A1305" s="13"/>
      <c r="B1305" s="23"/>
      <c r="C1305" s="10"/>
      <c r="D1305" s="15"/>
      <c r="E1305" s="10"/>
      <c r="F1305" s="10"/>
      <c r="G1305" s="10"/>
      <c r="H1305" s="12"/>
      <c r="I1305" s="10"/>
      <c r="J1305" s="10"/>
      <c r="K1305" s="10"/>
      <c r="L1305" s="10"/>
      <c r="M1305" s="10"/>
      <c r="N1305" s="10"/>
      <c r="O1305" s="10"/>
      <c r="P1305" s="11"/>
    </row>
    <row r="1306" hidden="1">
      <c r="A1306" s="13"/>
      <c r="B1306" s="23"/>
      <c r="C1306" s="10"/>
      <c r="D1306" s="10"/>
      <c r="E1306" s="10"/>
      <c r="F1306" s="10"/>
      <c r="G1306" s="10"/>
      <c r="H1306" s="12"/>
      <c r="I1306" s="10"/>
      <c r="J1306" s="10"/>
      <c r="K1306" s="10"/>
      <c r="L1306" s="10"/>
      <c r="M1306" s="10"/>
      <c r="N1306" s="10"/>
      <c r="O1306" s="10"/>
      <c r="P1306" s="11"/>
    </row>
    <row r="1307" hidden="1">
      <c r="A1307" s="13"/>
      <c r="B1307" s="23"/>
      <c r="C1307" s="10"/>
      <c r="D1307" s="10"/>
      <c r="E1307" s="10"/>
      <c r="F1307" s="10"/>
      <c r="G1307" s="10"/>
      <c r="H1307" s="12"/>
      <c r="I1307" s="10"/>
      <c r="J1307" s="10"/>
      <c r="K1307" s="10"/>
      <c r="L1307" s="10"/>
      <c r="M1307" s="10"/>
      <c r="N1307" s="10"/>
      <c r="O1307" s="10"/>
      <c r="P1307" s="11"/>
    </row>
    <row r="1308" hidden="1">
      <c r="A1308" s="13"/>
      <c r="B1308" s="23"/>
      <c r="C1308" s="10"/>
      <c r="D1308" s="10"/>
      <c r="E1308" s="10"/>
      <c r="F1308" s="10"/>
      <c r="G1308" s="10"/>
      <c r="H1308" s="12"/>
      <c r="I1308" s="10"/>
      <c r="J1308" s="10"/>
      <c r="K1308" s="10"/>
      <c r="L1308" s="10"/>
      <c r="M1308" s="10"/>
      <c r="N1308" s="10"/>
      <c r="O1308" s="10"/>
      <c r="P1308" s="11"/>
    </row>
    <row r="1309" hidden="1">
      <c r="A1309" s="13"/>
      <c r="B1309" s="23"/>
      <c r="C1309" s="10"/>
      <c r="D1309" s="10"/>
      <c r="E1309" s="10"/>
      <c r="F1309" s="10"/>
      <c r="G1309" s="10"/>
      <c r="H1309" s="12"/>
      <c r="I1309" s="10"/>
      <c r="J1309" s="11"/>
      <c r="K1309" s="10"/>
      <c r="L1309" s="10"/>
      <c r="M1309" s="10"/>
      <c r="N1309" s="10"/>
      <c r="O1309" s="10"/>
      <c r="P1309" s="11"/>
    </row>
    <row r="1310" hidden="1">
      <c r="A1310" s="13"/>
      <c r="B1310" s="23"/>
      <c r="C1310" s="10"/>
      <c r="D1310" s="10"/>
      <c r="E1310" s="10"/>
      <c r="F1310" s="10"/>
      <c r="G1310" s="10"/>
      <c r="H1310" s="12"/>
      <c r="I1310" s="10"/>
      <c r="J1310" s="10"/>
      <c r="K1310" s="10"/>
      <c r="L1310" s="10"/>
      <c r="M1310" s="10"/>
      <c r="N1310" s="10"/>
      <c r="O1310" s="10"/>
      <c r="P1310" s="11"/>
    </row>
    <row r="1311" hidden="1">
      <c r="A1311" s="13"/>
      <c r="B1311" s="23"/>
      <c r="C1311" s="10"/>
      <c r="D1311" s="15"/>
      <c r="E1311" s="10"/>
      <c r="F1311" s="10"/>
      <c r="G1311" s="10"/>
      <c r="H1311" s="12"/>
      <c r="I1311" s="10"/>
      <c r="J1311" s="10"/>
      <c r="K1311" s="10"/>
      <c r="L1311" s="10"/>
      <c r="M1311" s="10"/>
      <c r="N1311" s="10"/>
      <c r="O1311" s="10"/>
      <c r="P1311" s="10"/>
    </row>
    <row r="1312" hidden="1">
      <c r="A1312" s="13"/>
      <c r="B1312" s="23"/>
      <c r="C1312" s="10"/>
      <c r="D1312" s="10"/>
      <c r="E1312" s="10"/>
      <c r="F1312" s="10"/>
      <c r="G1312" s="10"/>
      <c r="H1312" s="12"/>
      <c r="I1312" s="10"/>
      <c r="J1312" s="10"/>
      <c r="K1312" s="10"/>
      <c r="L1312" s="10"/>
      <c r="M1312" s="10"/>
      <c r="N1312" s="10"/>
      <c r="O1312" s="10"/>
      <c r="P1312" s="11"/>
    </row>
    <row r="1313" hidden="1">
      <c r="A1313" s="13"/>
      <c r="B1313" s="23"/>
      <c r="C1313" s="10"/>
      <c r="D1313" s="10"/>
      <c r="E1313" s="10"/>
      <c r="F1313" s="10"/>
      <c r="G1313" s="10"/>
      <c r="H1313" s="12"/>
      <c r="I1313" s="10"/>
      <c r="J1313" s="10"/>
      <c r="K1313" s="10"/>
      <c r="L1313" s="10"/>
      <c r="M1313" s="10"/>
      <c r="N1313" s="10"/>
      <c r="O1313" s="10"/>
      <c r="P1313" s="10"/>
    </row>
    <row r="1314" hidden="1">
      <c r="A1314" s="13"/>
      <c r="B1314" s="23"/>
      <c r="C1314" s="10"/>
      <c r="D1314" s="10"/>
      <c r="E1314" s="10"/>
      <c r="F1314" s="10"/>
      <c r="G1314" s="10"/>
      <c r="H1314" s="12"/>
      <c r="I1314" s="10"/>
      <c r="J1314" s="10"/>
      <c r="K1314" s="10"/>
      <c r="L1314" s="10"/>
      <c r="M1314" s="10"/>
      <c r="N1314" s="10"/>
      <c r="O1314" s="10"/>
      <c r="P1314" s="11"/>
    </row>
    <row r="1315" hidden="1">
      <c r="A1315" s="13"/>
      <c r="B1315" s="23"/>
      <c r="C1315" s="10"/>
      <c r="D1315" s="10"/>
      <c r="E1315" s="10"/>
      <c r="F1315" s="10"/>
      <c r="G1315" s="10"/>
      <c r="H1315" s="12"/>
      <c r="I1315" s="10"/>
      <c r="J1315" s="10"/>
      <c r="K1315" s="10"/>
      <c r="L1315" s="10"/>
      <c r="M1315" s="10"/>
      <c r="N1315" s="10"/>
      <c r="O1315" s="10"/>
      <c r="P1315" s="11"/>
    </row>
    <row r="1316" hidden="1">
      <c r="A1316" s="13"/>
      <c r="B1316" s="23"/>
      <c r="C1316" s="10"/>
      <c r="D1316" s="10"/>
      <c r="E1316" s="10"/>
      <c r="F1316" s="10"/>
      <c r="G1316" s="10"/>
      <c r="H1316" s="12"/>
      <c r="I1316" s="10"/>
      <c r="J1316" s="10"/>
      <c r="K1316" s="22"/>
      <c r="L1316" s="10"/>
      <c r="M1316" s="10"/>
      <c r="N1316" s="10"/>
      <c r="O1316" s="10"/>
      <c r="P1316" s="10"/>
    </row>
    <row r="1317" hidden="1">
      <c r="A1317" s="13">
        <v>45369.0</v>
      </c>
      <c r="B1317" s="23">
        <v>45359.0</v>
      </c>
      <c r="C1317" s="10" t="s">
        <v>17</v>
      </c>
      <c r="D1317" s="10">
        <v>6.0</v>
      </c>
      <c r="E1317" s="16" t="s">
        <v>9</v>
      </c>
      <c r="F1317" s="10" t="s">
        <v>712</v>
      </c>
      <c r="G1317" s="10" t="s">
        <v>713</v>
      </c>
      <c r="H1317" s="12"/>
      <c r="I1317" s="10"/>
      <c r="J1317" s="10" t="s">
        <v>714</v>
      </c>
      <c r="K1317" s="22">
        <v>0.2916666666678793</v>
      </c>
      <c r="L1317" s="10" t="s">
        <v>22</v>
      </c>
      <c r="M1317" s="10" t="s">
        <v>22</v>
      </c>
      <c r="N1317" s="10" t="s">
        <v>22</v>
      </c>
      <c r="O1317" s="10" t="s">
        <v>22</v>
      </c>
      <c r="P1317" s="11"/>
    </row>
    <row r="1318" hidden="1">
      <c r="A1318" s="13">
        <v>45369.0</v>
      </c>
      <c r="B1318" s="23">
        <v>45363.0</v>
      </c>
      <c r="C1318" s="10" t="s">
        <v>17</v>
      </c>
      <c r="D1318" s="10">
        <v>4.0</v>
      </c>
      <c r="E1318" s="16" t="s">
        <v>9</v>
      </c>
      <c r="F1318" s="10" t="s">
        <v>715</v>
      </c>
      <c r="G1318" s="10" t="s">
        <v>716</v>
      </c>
      <c r="H1318" s="12" t="s">
        <v>717</v>
      </c>
      <c r="I1318" s="10" t="s">
        <v>60</v>
      </c>
      <c r="J1318" s="10"/>
      <c r="K1318" s="22"/>
      <c r="L1318" s="10" t="s">
        <v>22</v>
      </c>
      <c r="M1318" s="10" t="s">
        <v>22</v>
      </c>
      <c r="N1318" s="10" t="s">
        <v>22</v>
      </c>
      <c r="O1318" s="10" t="s">
        <v>22</v>
      </c>
      <c r="P1318" s="11"/>
    </row>
    <row r="1319" hidden="1">
      <c r="A1319" s="13">
        <v>45369.0</v>
      </c>
      <c r="B1319" s="23">
        <v>45363.0</v>
      </c>
      <c r="C1319" s="10" t="s">
        <v>17</v>
      </c>
      <c r="D1319" s="10">
        <v>8.0</v>
      </c>
      <c r="E1319" s="16" t="s">
        <v>9</v>
      </c>
      <c r="F1319" s="10" t="s">
        <v>718</v>
      </c>
      <c r="G1319" s="10" t="s">
        <v>663</v>
      </c>
      <c r="H1319" s="12"/>
      <c r="I1319" s="10" t="s">
        <v>21</v>
      </c>
      <c r="J1319" s="10"/>
      <c r="K1319" s="10" t="s">
        <v>454</v>
      </c>
      <c r="L1319" s="10" t="s">
        <v>22</v>
      </c>
      <c r="M1319" s="10" t="s">
        <v>22</v>
      </c>
      <c r="N1319" s="10" t="s">
        <v>22</v>
      </c>
      <c r="O1319" s="10"/>
      <c r="P1319" s="11"/>
    </row>
    <row r="1320" hidden="1">
      <c r="A1320" s="13">
        <v>45369.0</v>
      </c>
      <c r="B1320" s="23">
        <v>45363.0</v>
      </c>
      <c r="C1320" s="10" t="s">
        <v>17</v>
      </c>
      <c r="D1320" s="10">
        <v>8.0</v>
      </c>
      <c r="E1320" s="16" t="s">
        <v>9</v>
      </c>
      <c r="F1320" s="10" t="s">
        <v>719</v>
      </c>
      <c r="G1320" s="10" t="s">
        <v>67</v>
      </c>
      <c r="H1320" s="12" t="s">
        <v>68</v>
      </c>
      <c r="I1320" s="10" t="s">
        <v>21</v>
      </c>
      <c r="J1320" s="10"/>
      <c r="K1320" s="10" t="s">
        <v>720</v>
      </c>
      <c r="L1320" s="10" t="s">
        <v>22</v>
      </c>
      <c r="M1320" s="10" t="s">
        <v>22</v>
      </c>
      <c r="N1320" s="10" t="s">
        <v>22</v>
      </c>
      <c r="O1320" s="10"/>
      <c r="P1320" s="11"/>
    </row>
    <row r="1321" hidden="1">
      <c r="A1321" s="13">
        <v>45369.0</v>
      </c>
      <c r="B1321" s="23">
        <v>45366.0</v>
      </c>
      <c r="C1321" s="10" t="s">
        <v>17</v>
      </c>
      <c r="D1321" s="10">
        <v>8.0</v>
      </c>
      <c r="E1321" s="16" t="s">
        <v>9</v>
      </c>
      <c r="F1321" s="10" t="s">
        <v>365</v>
      </c>
      <c r="G1321" s="10" t="s">
        <v>721</v>
      </c>
      <c r="H1321" s="12" t="s">
        <v>367</v>
      </c>
      <c r="I1321" s="10" t="s">
        <v>52</v>
      </c>
      <c r="J1321" s="10"/>
      <c r="K1321" s="10" t="s">
        <v>722</v>
      </c>
      <c r="L1321" s="10" t="s">
        <v>22</v>
      </c>
      <c r="M1321" s="10" t="s">
        <v>22</v>
      </c>
      <c r="N1321" s="10" t="s">
        <v>22</v>
      </c>
      <c r="O1321" s="10" t="s">
        <v>22</v>
      </c>
      <c r="P1321" s="11"/>
    </row>
    <row r="1322" hidden="1">
      <c r="A1322" s="13">
        <v>45369.0</v>
      </c>
      <c r="B1322" s="23">
        <v>45367.0</v>
      </c>
      <c r="C1322" s="10" t="s">
        <v>17</v>
      </c>
      <c r="D1322" s="10">
        <v>8.0</v>
      </c>
      <c r="E1322" s="17" t="s">
        <v>33</v>
      </c>
      <c r="F1322" s="10" t="s">
        <v>723</v>
      </c>
      <c r="G1322" s="10" t="s">
        <v>724</v>
      </c>
      <c r="H1322" s="12">
        <v>7.809615452E9</v>
      </c>
      <c r="I1322" s="10" t="s">
        <v>52</v>
      </c>
      <c r="J1322" s="10"/>
      <c r="K1322" s="10"/>
      <c r="L1322" s="10" t="s">
        <v>22</v>
      </c>
      <c r="M1322" s="10" t="s">
        <v>22</v>
      </c>
      <c r="N1322" s="10" t="s">
        <v>22</v>
      </c>
      <c r="O1322" s="10" t="s">
        <v>22</v>
      </c>
      <c r="P1322" s="10"/>
    </row>
    <row r="1323" hidden="1">
      <c r="A1323" s="13">
        <v>45369.0</v>
      </c>
      <c r="B1323" s="23">
        <v>45369.0</v>
      </c>
      <c r="C1323" s="10" t="s">
        <v>17</v>
      </c>
      <c r="D1323" s="10">
        <v>8.0</v>
      </c>
      <c r="E1323" s="17" t="s">
        <v>33</v>
      </c>
      <c r="F1323" s="10" t="s">
        <v>635</v>
      </c>
      <c r="G1323" s="10" t="s">
        <v>318</v>
      </c>
      <c r="H1323" s="12" t="s">
        <v>319</v>
      </c>
      <c r="I1323" s="10" t="s">
        <v>21</v>
      </c>
      <c r="J1323" s="10"/>
      <c r="K1323" s="10" t="s">
        <v>460</v>
      </c>
      <c r="L1323" s="10" t="s">
        <v>22</v>
      </c>
      <c r="M1323" s="10" t="s">
        <v>22</v>
      </c>
      <c r="N1323" s="10" t="s">
        <v>22</v>
      </c>
      <c r="O1323" s="10"/>
      <c r="P1323" s="11"/>
    </row>
    <row r="1324" hidden="1">
      <c r="A1324" s="13">
        <v>45369.0</v>
      </c>
      <c r="B1324" s="23">
        <v>45369.0</v>
      </c>
      <c r="C1324" s="10" t="s">
        <v>17</v>
      </c>
      <c r="D1324" s="10">
        <v>8.0</v>
      </c>
      <c r="E1324" s="16" t="s">
        <v>9</v>
      </c>
      <c r="F1324" s="10" t="s">
        <v>725</v>
      </c>
      <c r="G1324" s="10" t="s">
        <v>726</v>
      </c>
      <c r="H1324" s="12" t="s">
        <v>727</v>
      </c>
      <c r="I1324" s="10" t="s">
        <v>52</v>
      </c>
      <c r="J1324" s="10"/>
      <c r="K1324" s="10" t="s">
        <v>728</v>
      </c>
      <c r="L1324" s="10" t="s">
        <v>474</v>
      </c>
      <c r="M1324" s="10" t="s">
        <v>22</v>
      </c>
      <c r="N1324" s="10" t="s">
        <v>22</v>
      </c>
      <c r="O1324" s="10" t="s">
        <v>474</v>
      </c>
      <c r="P1324" s="11"/>
    </row>
    <row r="1325" hidden="1">
      <c r="A1325" s="13">
        <v>45369.32782653935</v>
      </c>
      <c r="B1325" s="23">
        <v>45369.0</v>
      </c>
      <c r="C1325" s="10" t="s">
        <v>17</v>
      </c>
      <c r="D1325" s="10">
        <v>8.0</v>
      </c>
      <c r="E1325" s="16" t="s">
        <v>9</v>
      </c>
      <c r="F1325" s="10" t="s">
        <v>729</v>
      </c>
      <c r="G1325" s="10" t="s">
        <v>730</v>
      </c>
      <c r="H1325" s="12" t="s">
        <v>124</v>
      </c>
      <c r="I1325" s="10" t="s">
        <v>21</v>
      </c>
      <c r="J1325" s="10"/>
      <c r="K1325" s="10"/>
      <c r="L1325" s="10" t="s">
        <v>22</v>
      </c>
      <c r="M1325" s="10" t="s">
        <v>22</v>
      </c>
      <c r="N1325" s="10" t="s">
        <v>22</v>
      </c>
      <c r="O1325" s="11"/>
      <c r="P1325" s="11"/>
    </row>
    <row r="1326" hidden="1">
      <c r="A1326" s="13">
        <v>45369.35263756945</v>
      </c>
      <c r="B1326" s="23">
        <v>45369.0</v>
      </c>
      <c r="C1326" s="10" t="s">
        <v>17</v>
      </c>
      <c r="D1326" s="10">
        <v>16.0</v>
      </c>
      <c r="E1326" s="17" t="s">
        <v>33</v>
      </c>
      <c r="F1326" s="10" t="s">
        <v>641</v>
      </c>
      <c r="G1326" s="10" t="s">
        <v>731</v>
      </c>
      <c r="H1326" s="12"/>
      <c r="I1326" s="10" t="s">
        <v>60</v>
      </c>
      <c r="J1326" s="10"/>
      <c r="K1326" s="10"/>
      <c r="L1326" s="10" t="s">
        <v>22</v>
      </c>
      <c r="M1326" s="10" t="s">
        <v>22</v>
      </c>
      <c r="N1326" s="10" t="s">
        <v>22</v>
      </c>
      <c r="O1326" s="10" t="s">
        <v>474</v>
      </c>
      <c r="P1326" s="11"/>
    </row>
    <row r="1327" hidden="1">
      <c r="A1327" s="13">
        <v>45369.378846168984</v>
      </c>
      <c r="B1327" s="14">
        <v>45369.0</v>
      </c>
      <c r="C1327" s="10" t="s">
        <v>17</v>
      </c>
      <c r="D1327" s="10">
        <v>8.0</v>
      </c>
      <c r="E1327" s="17" t="s">
        <v>33</v>
      </c>
      <c r="F1327" s="10" t="s">
        <v>732</v>
      </c>
      <c r="G1327" s="10" t="s">
        <v>169</v>
      </c>
      <c r="H1327" s="12" t="s">
        <v>170</v>
      </c>
      <c r="I1327" s="10" t="s">
        <v>21</v>
      </c>
      <c r="J1327" s="10"/>
      <c r="K1327" s="10"/>
      <c r="L1327" s="10" t="s">
        <v>22</v>
      </c>
      <c r="M1327" s="10" t="s">
        <v>22</v>
      </c>
      <c r="N1327" s="10" t="s">
        <v>22</v>
      </c>
      <c r="O1327" s="10"/>
      <c r="P1327" s="11"/>
    </row>
    <row r="1328" hidden="1">
      <c r="A1328" s="13"/>
      <c r="B1328" s="14"/>
      <c r="C1328" s="10"/>
      <c r="D1328" s="10"/>
      <c r="E1328" s="10"/>
      <c r="F1328" s="10"/>
      <c r="G1328" s="10"/>
      <c r="H1328" s="12"/>
      <c r="I1328" s="10"/>
      <c r="J1328" s="10"/>
      <c r="K1328" s="10"/>
      <c r="L1328" s="10"/>
      <c r="M1328" s="10"/>
      <c r="N1328" s="10"/>
      <c r="O1328" s="10"/>
      <c r="P1328" s="11"/>
    </row>
    <row r="1329" hidden="1">
      <c r="A1329" s="13"/>
      <c r="B1329" s="23"/>
      <c r="C1329" s="10"/>
      <c r="D1329" s="10"/>
      <c r="E1329" s="10"/>
      <c r="F1329" s="10"/>
      <c r="G1329" s="10"/>
      <c r="H1329" s="12"/>
      <c r="I1329" s="10"/>
      <c r="J1329" s="10"/>
      <c r="K1329" s="22"/>
      <c r="L1329" s="10"/>
      <c r="M1329" s="10"/>
      <c r="N1329" s="10"/>
      <c r="O1329" s="10"/>
      <c r="P1329" s="11"/>
    </row>
    <row r="1330" hidden="1">
      <c r="A1330" s="13"/>
      <c r="B1330" s="23"/>
      <c r="C1330" s="10"/>
      <c r="D1330" s="10"/>
      <c r="E1330" s="10"/>
      <c r="F1330" s="10"/>
      <c r="G1330" s="10"/>
      <c r="H1330" s="12"/>
      <c r="I1330" s="10"/>
      <c r="J1330" s="10"/>
      <c r="K1330" s="10"/>
      <c r="L1330" s="10"/>
      <c r="M1330" s="10"/>
      <c r="N1330" s="10"/>
      <c r="O1330" s="10"/>
      <c r="P1330" s="11"/>
    </row>
    <row r="1331" hidden="1">
      <c r="A1331" s="13"/>
      <c r="B1331" s="23"/>
      <c r="C1331" s="10"/>
      <c r="D1331" s="10"/>
      <c r="E1331" s="10"/>
      <c r="F1331" s="10"/>
      <c r="G1331" s="10"/>
      <c r="H1331" s="12"/>
      <c r="I1331" s="10"/>
      <c r="J1331" s="10"/>
      <c r="K1331" s="10"/>
      <c r="L1331" s="10"/>
      <c r="M1331" s="10"/>
      <c r="N1331" s="10"/>
      <c r="O1331" s="10"/>
      <c r="P1331" s="11"/>
    </row>
    <row r="1332" hidden="1">
      <c r="A1332" s="13"/>
      <c r="B1332" s="23"/>
      <c r="C1332" s="10"/>
      <c r="D1332" s="10"/>
      <c r="E1332" s="10"/>
      <c r="F1332" s="10"/>
      <c r="G1332" s="10"/>
      <c r="H1332" s="12"/>
      <c r="I1332" s="10"/>
      <c r="J1332" s="10"/>
      <c r="K1332" s="10"/>
      <c r="L1332" s="10"/>
      <c r="M1332" s="10"/>
      <c r="N1332" s="10"/>
      <c r="O1332" s="10"/>
      <c r="P1332" s="11"/>
    </row>
    <row r="1333" hidden="1">
      <c r="A1333" s="29"/>
      <c r="B1333" s="23"/>
      <c r="C1333" s="10"/>
      <c r="D1333" s="10"/>
      <c r="E1333" s="10"/>
      <c r="F1333" s="10"/>
      <c r="G1333" s="10"/>
      <c r="H1333" s="12"/>
      <c r="I1333" s="10"/>
      <c r="J1333" s="10"/>
      <c r="K1333" s="10"/>
      <c r="L1333" s="10"/>
      <c r="M1333" s="10"/>
      <c r="N1333" s="10"/>
      <c r="O1333" s="10"/>
      <c r="P1333" s="11"/>
    </row>
    <row r="1334" hidden="1">
      <c r="A1334" s="22"/>
      <c r="B1334" s="23"/>
      <c r="C1334" s="10"/>
      <c r="D1334" s="10"/>
      <c r="E1334" s="10"/>
      <c r="F1334" s="10"/>
      <c r="G1334" s="10"/>
      <c r="H1334" s="12"/>
      <c r="I1334" s="10"/>
      <c r="J1334" s="22"/>
      <c r="K1334" s="10"/>
      <c r="L1334" s="10"/>
      <c r="M1334" s="10"/>
      <c r="N1334" s="10"/>
      <c r="O1334" s="10"/>
      <c r="P1334" s="11"/>
    </row>
    <row r="1335" hidden="1">
      <c r="A1335" s="22"/>
      <c r="B1335" s="23"/>
      <c r="C1335" s="10"/>
      <c r="D1335" s="10"/>
      <c r="E1335" s="10"/>
      <c r="F1335" s="10"/>
      <c r="G1335" s="10"/>
      <c r="H1335" s="12"/>
      <c r="I1335" s="10"/>
      <c r="J1335" s="10"/>
      <c r="K1335" s="10"/>
      <c r="L1335" s="10"/>
      <c r="M1335" s="10"/>
      <c r="N1335" s="10"/>
      <c r="O1335" s="10"/>
      <c r="P1335" s="11"/>
    </row>
    <row r="1336" hidden="1">
      <c r="A1336" s="22"/>
      <c r="B1336" s="23"/>
      <c r="C1336" s="10"/>
      <c r="D1336" s="10"/>
      <c r="E1336" s="10"/>
      <c r="F1336" s="10"/>
      <c r="G1336" s="10"/>
      <c r="H1336" s="12"/>
      <c r="I1336" s="10"/>
      <c r="J1336" s="10"/>
      <c r="K1336" s="10"/>
      <c r="L1336" s="10"/>
      <c r="M1336" s="10"/>
      <c r="N1336" s="10"/>
      <c r="O1336" s="10"/>
      <c r="P1336" s="11"/>
    </row>
    <row r="1337" hidden="1">
      <c r="A1337" s="22"/>
      <c r="B1337" s="23"/>
      <c r="C1337" s="10"/>
      <c r="D1337" s="10"/>
      <c r="E1337" s="10"/>
      <c r="F1337" s="10"/>
      <c r="G1337" s="10"/>
      <c r="H1337" s="12"/>
      <c r="I1337" s="10"/>
      <c r="J1337" s="10"/>
      <c r="K1337" s="10"/>
      <c r="L1337" s="10"/>
      <c r="M1337" s="10"/>
      <c r="N1337" s="10"/>
      <c r="O1337" s="10"/>
      <c r="P1337" s="11"/>
    </row>
    <row r="1338" hidden="1">
      <c r="A1338" s="22"/>
      <c r="B1338" s="23"/>
      <c r="C1338" s="10"/>
      <c r="D1338" s="10"/>
      <c r="E1338" s="10"/>
      <c r="F1338" s="10"/>
      <c r="G1338" s="10"/>
      <c r="H1338" s="12"/>
      <c r="I1338" s="10"/>
      <c r="J1338" s="10"/>
      <c r="K1338" s="10"/>
      <c r="L1338" s="10"/>
      <c r="M1338" s="10"/>
      <c r="N1338" s="10"/>
      <c r="O1338" s="10"/>
      <c r="P1338" s="11"/>
    </row>
    <row r="1339" hidden="1">
      <c r="A1339" s="22"/>
      <c r="B1339" s="23"/>
      <c r="C1339" s="10"/>
      <c r="D1339" s="10"/>
      <c r="E1339" s="10"/>
      <c r="F1339" s="10"/>
      <c r="G1339" s="10"/>
      <c r="H1339" s="12"/>
      <c r="I1339" s="10"/>
      <c r="J1339" s="10"/>
      <c r="K1339" s="22"/>
      <c r="L1339" s="10"/>
      <c r="M1339" s="10"/>
      <c r="N1339" s="10"/>
      <c r="O1339" s="10"/>
      <c r="P1339" s="11"/>
    </row>
    <row r="1340" hidden="1">
      <c r="A1340" s="22"/>
      <c r="B1340" s="23"/>
      <c r="C1340" s="10"/>
      <c r="D1340" s="10"/>
      <c r="E1340" s="10"/>
      <c r="F1340" s="10"/>
      <c r="G1340" s="10"/>
      <c r="H1340" s="12"/>
      <c r="I1340" s="10"/>
      <c r="J1340" s="10"/>
      <c r="K1340" s="10"/>
      <c r="L1340" s="10"/>
      <c r="M1340" s="10"/>
      <c r="N1340" s="10"/>
      <c r="O1340" s="10"/>
      <c r="P1340" s="11"/>
    </row>
    <row r="1341" hidden="1">
      <c r="A1341" s="22"/>
      <c r="B1341" s="23"/>
      <c r="C1341" s="10"/>
      <c r="D1341" s="10"/>
      <c r="E1341" s="10"/>
      <c r="F1341" s="10"/>
      <c r="G1341" s="10"/>
      <c r="H1341" s="12"/>
      <c r="I1341" s="10"/>
      <c r="J1341" s="10"/>
      <c r="K1341" s="22"/>
      <c r="L1341" s="10"/>
      <c r="M1341" s="10"/>
      <c r="N1341" s="10"/>
      <c r="O1341" s="10"/>
      <c r="P1341" s="11"/>
    </row>
    <row r="1342" hidden="1">
      <c r="A1342" s="22"/>
      <c r="B1342" s="23"/>
      <c r="C1342" s="10"/>
      <c r="D1342" s="10"/>
      <c r="E1342" s="10"/>
      <c r="F1342" s="10"/>
      <c r="G1342" s="10"/>
      <c r="H1342" s="12"/>
      <c r="I1342" s="10"/>
      <c r="J1342" s="10"/>
      <c r="K1342" s="22"/>
      <c r="L1342" s="10"/>
      <c r="M1342" s="10"/>
      <c r="N1342" s="10"/>
      <c r="O1342" s="10"/>
      <c r="P1342" s="11"/>
    </row>
    <row r="1343" hidden="1">
      <c r="A1343" s="22"/>
      <c r="B1343" s="23"/>
      <c r="C1343" s="10"/>
      <c r="D1343" s="10"/>
      <c r="E1343" s="10"/>
      <c r="F1343" s="10"/>
      <c r="G1343" s="10"/>
      <c r="H1343" s="12"/>
      <c r="I1343" s="10"/>
      <c r="J1343" s="10"/>
      <c r="K1343" s="10"/>
      <c r="L1343" s="10"/>
      <c r="M1343" s="10"/>
      <c r="N1343" s="10"/>
      <c r="O1343" s="10"/>
      <c r="P1343" s="11"/>
    </row>
    <row r="1344" hidden="1">
      <c r="A1344" s="22"/>
      <c r="B1344" s="23"/>
      <c r="C1344" s="10"/>
      <c r="D1344" s="10"/>
      <c r="E1344" s="10"/>
      <c r="F1344" s="10"/>
      <c r="G1344" s="10"/>
      <c r="H1344" s="12"/>
      <c r="I1344" s="10"/>
      <c r="J1344" s="10"/>
      <c r="K1344" s="10"/>
      <c r="L1344" s="10"/>
      <c r="M1344" s="10"/>
      <c r="N1344" s="10"/>
      <c r="O1344" s="10"/>
      <c r="P1344" s="11"/>
    </row>
    <row r="1345" hidden="1">
      <c r="A1345" s="22"/>
      <c r="B1345" s="23"/>
      <c r="C1345" s="10"/>
      <c r="D1345" s="10"/>
      <c r="E1345" s="10"/>
      <c r="F1345" s="10"/>
      <c r="G1345" s="10"/>
      <c r="H1345" s="12"/>
      <c r="I1345" s="10"/>
      <c r="J1345" s="10"/>
      <c r="K1345" s="10"/>
      <c r="L1345" s="10"/>
      <c r="M1345" s="10"/>
      <c r="N1345" s="10"/>
      <c r="O1345" s="10"/>
      <c r="P1345" s="11"/>
    </row>
    <row r="1346" hidden="1">
      <c r="A1346" s="22"/>
      <c r="B1346" s="23"/>
      <c r="C1346" s="10"/>
      <c r="D1346" s="10"/>
      <c r="E1346" s="10"/>
      <c r="F1346" s="10"/>
      <c r="G1346" s="10"/>
      <c r="H1346" s="12"/>
      <c r="I1346" s="10"/>
      <c r="J1346" s="10"/>
      <c r="K1346" s="10"/>
      <c r="L1346" s="10"/>
      <c r="M1346" s="10"/>
      <c r="N1346" s="10"/>
      <c r="O1346" s="10"/>
      <c r="P1346" s="11"/>
    </row>
    <row r="1347" hidden="1">
      <c r="A1347" s="22"/>
      <c r="B1347" s="23"/>
      <c r="C1347" s="10"/>
      <c r="D1347" s="10"/>
      <c r="E1347" s="10"/>
      <c r="F1347" s="10"/>
      <c r="G1347" s="10"/>
      <c r="H1347" s="12"/>
      <c r="I1347" s="10"/>
      <c r="J1347" s="10"/>
      <c r="K1347" s="11"/>
      <c r="L1347" s="10"/>
      <c r="M1347" s="10"/>
      <c r="N1347" s="10"/>
      <c r="O1347" s="10"/>
      <c r="P1347" s="11"/>
    </row>
    <row r="1348" hidden="1">
      <c r="A1348" s="22"/>
      <c r="B1348" s="23"/>
      <c r="C1348" s="10"/>
      <c r="D1348" s="10"/>
      <c r="E1348" s="10"/>
      <c r="F1348" s="10"/>
      <c r="G1348" s="10"/>
      <c r="H1348" s="12"/>
      <c r="I1348" s="10"/>
      <c r="J1348" s="10"/>
      <c r="K1348" s="11"/>
      <c r="L1348" s="10"/>
      <c r="M1348" s="10"/>
      <c r="N1348" s="10"/>
      <c r="O1348" s="10"/>
      <c r="P1348" s="11"/>
    </row>
    <row r="1349" hidden="1">
      <c r="A1349" s="22">
        <v>45370.0</v>
      </c>
      <c r="B1349" s="23">
        <v>45366.0</v>
      </c>
      <c r="C1349" s="10" t="s">
        <v>17</v>
      </c>
      <c r="D1349" s="10">
        <v>8.0</v>
      </c>
      <c r="E1349" s="16" t="s">
        <v>9</v>
      </c>
      <c r="F1349" s="10" t="s">
        <v>733</v>
      </c>
      <c r="G1349" s="10" t="s">
        <v>734</v>
      </c>
      <c r="H1349" s="12" t="s">
        <v>735</v>
      </c>
      <c r="I1349" s="10" t="s">
        <v>60</v>
      </c>
      <c r="J1349" s="10" t="s">
        <v>736</v>
      </c>
      <c r="K1349" s="10" t="s">
        <v>737</v>
      </c>
      <c r="L1349" s="10" t="s">
        <v>22</v>
      </c>
      <c r="M1349" s="10" t="s">
        <v>22</v>
      </c>
      <c r="N1349" s="10" t="s">
        <v>22</v>
      </c>
      <c r="O1349" s="10" t="s">
        <v>22</v>
      </c>
      <c r="P1349" s="11"/>
    </row>
    <row r="1350" hidden="1">
      <c r="A1350" s="22">
        <v>45370.0</v>
      </c>
      <c r="B1350" s="23">
        <v>45369.0</v>
      </c>
      <c r="C1350" s="10" t="s">
        <v>17</v>
      </c>
      <c r="D1350" s="10" t="s">
        <v>132</v>
      </c>
      <c r="E1350" s="17" t="s">
        <v>33</v>
      </c>
      <c r="F1350" s="10" t="s">
        <v>738</v>
      </c>
      <c r="G1350" s="10" t="s">
        <v>739</v>
      </c>
      <c r="H1350" s="12"/>
      <c r="I1350" s="10" t="s">
        <v>21</v>
      </c>
      <c r="J1350" s="10"/>
      <c r="K1350" s="10"/>
      <c r="L1350" s="10" t="s">
        <v>22</v>
      </c>
      <c r="M1350" s="10" t="s">
        <v>22</v>
      </c>
      <c r="N1350" s="10" t="s">
        <v>22</v>
      </c>
      <c r="O1350" s="10"/>
      <c r="P1350" s="11"/>
    </row>
    <row r="1351" hidden="1">
      <c r="A1351" s="22">
        <v>45370.0</v>
      </c>
      <c r="B1351" s="23">
        <v>45369.0</v>
      </c>
      <c r="C1351" s="10" t="s">
        <v>17</v>
      </c>
      <c r="D1351" s="10">
        <v>8.0</v>
      </c>
      <c r="E1351" s="16" t="s">
        <v>9</v>
      </c>
      <c r="F1351" s="10" t="s">
        <v>740</v>
      </c>
      <c r="G1351" s="10" t="s">
        <v>461</v>
      </c>
      <c r="H1351" s="12" t="s">
        <v>462</v>
      </c>
      <c r="I1351" s="10" t="s">
        <v>60</v>
      </c>
      <c r="J1351" s="10" t="s">
        <v>741</v>
      </c>
      <c r="K1351" s="22"/>
      <c r="L1351" s="10" t="s">
        <v>22</v>
      </c>
      <c r="M1351" s="10" t="s">
        <v>22</v>
      </c>
      <c r="N1351" s="10" t="s">
        <v>22</v>
      </c>
      <c r="O1351" s="10" t="s">
        <v>22</v>
      </c>
      <c r="P1351" s="11"/>
    </row>
    <row r="1352" hidden="1">
      <c r="A1352" s="22">
        <v>45370.0</v>
      </c>
      <c r="B1352" s="23">
        <v>45369.0</v>
      </c>
      <c r="C1352" s="10" t="s">
        <v>17</v>
      </c>
      <c r="D1352" s="10">
        <v>8.0</v>
      </c>
      <c r="E1352" s="17" t="s">
        <v>33</v>
      </c>
      <c r="F1352" s="10" t="s">
        <v>635</v>
      </c>
      <c r="G1352" s="10" t="s">
        <v>318</v>
      </c>
      <c r="H1352" s="12" t="s">
        <v>319</v>
      </c>
      <c r="I1352" s="10" t="s">
        <v>21</v>
      </c>
      <c r="J1352" s="10"/>
      <c r="K1352" s="10" t="s">
        <v>742</v>
      </c>
      <c r="L1352" s="10" t="s">
        <v>22</v>
      </c>
      <c r="M1352" s="10" t="s">
        <v>22</v>
      </c>
      <c r="N1352" s="10" t="s">
        <v>22</v>
      </c>
      <c r="O1352" s="10"/>
      <c r="P1352" s="11"/>
    </row>
    <row r="1353" hidden="1">
      <c r="A1353" s="22">
        <v>45370.0</v>
      </c>
      <c r="B1353" s="23">
        <v>45369.0</v>
      </c>
      <c r="C1353" s="10" t="s">
        <v>17</v>
      </c>
      <c r="D1353" s="10">
        <v>8.0</v>
      </c>
      <c r="E1353" s="17" t="s">
        <v>33</v>
      </c>
      <c r="F1353" s="10" t="s">
        <v>99</v>
      </c>
      <c r="G1353" s="10" t="s">
        <v>48</v>
      </c>
      <c r="H1353" s="12" t="s">
        <v>49</v>
      </c>
      <c r="I1353" s="10" t="s">
        <v>21</v>
      </c>
      <c r="J1353" s="22"/>
      <c r="K1353" s="10"/>
      <c r="L1353" s="10" t="s">
        <v>22</v>
      </c>
      <c r="M1353" s="10" t="s">
        <v>22</v>
      </c>
      <c r="N1353" s="10" t="s">
        <v>22</v>
      </c>
      <c r="O1353" s="10"/>
      <c r="P1353" s="11"/>
    </row>
    <row r="1354" hidden="1">
      <c r="A1354" s="22">
        <v>45370.0</v>
      </c>
      <c r="B1354" s="23">
        <v>45369.0</v>
      </c>
      <c r="C1354" s="10" t="s">
        <v>17</v>
      </c>
      <c r="D1354" s="10">
        <v>8.0</v>
      </c>
      <c r="E1354" s="17" t="s">
        <v>33</v>
      </c>
      <c r="F1354" s="10" t="s">
        <v>743</v>
      </c>
      <c r="G1354" s="10" t="s">
        <v>45</v>
      </c>
      <c r="H1354" s="12" t="s">
        <v>46</v>
      </c>
      <c r="I1354" s="10" t="s">
        <v>21</v>
      </c>
      <c r="J1354" s="10"/>
      <c r="K1354" s="10"/>
      <c r="L1354" s="10" t="s">
        <v>22</v>
      </c>
      <c r="M1354" s="10" t="s">
        <v>22</v>
      </c>
      <c r="N1354" s="10" t="s">
        <v>22</v>
      </c>
      <c r="O1354" s="10"/>
      <c r="P1354" s="11"/>
    </row>
    <row r="1355" hidden="1">
      <c r="A1355" s="22">
        <v>45370.0</v>
      </c>
      <c r="B1355" s="23">
        <v>45369.0</v>
      </c>
      <c r="C1355" s="10" t="s">
        <v>17</v>
      </c>
      <c r="D1355" s="10">
        <v>8.0</v>
      </c>
      <c r="E1355" s="17" t="s">
        <v>33</v>
      </c>
      <c r="F1355" s="10" t="s">
        <v>196</v>
      </c>
      <c r="G1355" s="10" t="s">
        <v>744</v>
      </c>
      <c r="H1355" s="12"/>
      <c r="I1355" s="10" t="s">
        <v>60</v>
      </c>
      <c r="J1355" s="10"/>
      <c r="K1355" s="10"/>
      <c r="L1355" s="10" t="s">
        <v>22</v>
      </c>
      <c r="M1355" s="10" t="s">
        <v>474</v>
      </c>
      <c r="N1355" s="10" t="s">
        <v>22</v>
      </c>
      <c r="O1355" s="10" t="s">
        <v>22</v>
      </c>
      <c r="P1355" s="11"/>
    </row>
    <row r="1356" hidden="1">
      <c r="A1356" s="22">
        <v>45370.0</v>
      </c>
      <c r="B1356" s="23">
        <v>45369.0</v>
      </c>
      <c r="C1356" s="10" t="s">
        <v>17</v>
      </c>
      <c r="D1356" s="10" t="s">
        <v>132</v>
      </c>
      <c r="E1356" s="17" t="s">
        <v>33</v>
      </c>
      <c r="F1356" s="10" t="s">
        <v>133</v>
      </c>
      <c r="G1356" s="10" t="s">
        <v>134</v>
      </c>
      <c r="H1356" s="12" t="s">
        <v>135</v>
      </c>
      <c r="I1356" s="10" t="s">
        <v>21</v>
      </c>
      <c r="J1356" s="10"/>
      <c r="K1356" s="10"/>
      <c r="L1356" s="10" t="s">
        <v>22</v>
      </c>
      <c r="M1356" s="10" t="s">
        <v>22</v>
      </c>
      <c r="N1356" s="10" t="s">
        <v>22</v>
      </c>
      <c r="O1356" s="10"/>
      <c r="P1356" s="11"/>
    </row>
    <row r="1357" hidden="1">
      <c r="A1357" s="22">
        <v>45370.0</v>
      </c>
      <c r="B1357" s="23">
        <v>45369.0</v>
      </c>
      <c r="C1357" s="10" t="s">
        <v>17</v>
      </c>
      <c r="D1357" s="10" t="s">
        <v>89</v>
      </c>
      <c r="E1357" s="19" t="s">
        <v>89</v>
      </c>
      <c r="F1357" s="10" t="s">
        <v>745</v>
      </c>
      <c r="G1357" s="10" t="s">
        <v>91</v>
      </c>
      <c r="H1357" s="12" t="s">
        <v>92</v>
      </c>
      <c r="I1357" s="10" t="s">
        <v>21</v>
      </c>
      <c r="J1357" s="10"/>
      <c r="K1357" s="10" t="s">
        <v>746</v>
      </c>
      <c r="L1357" s="10" t="s">
        <v>22</v>
      </c>
      <c r="M1357" s="10" t="s">
        <v>22</v>
      </c>
      <c r="N1357" s="10" t="s">
        <v>22</v>
      </c>
      <c r="O1357" s="10"/>
      <c r="P1357" s="11"/>
    </row>
    <row r="1358" hidden="1">
      <c r="A1358" s="22">
        <v>45370.0</v>
      </c>
      <c r="B1358" s="23">
        <v>45369.0</v>
      </c>
      <c r="C1358" s="10" t="s">
        <v>17</v>
      </c>
      <c r="D1358" s="10">
        <v>8.0</v>
      </c>
      <c r="E1358" s="16" t="s">
        <v>9</v>
      </c>
      <c r="F1358" s="10" t="s">
        <v>747</v>
      </c>
      <c r="G1358" s="10" t="s">
        <v>169</v>
      </c>
      <c r="H1358" s="12" t="s">
        <v>170</v>
      </c>
      <c r="I1358" s="10" t="s">
        <v>21</v>
      </c>
      <c r="J1358" s="10"/>
      <c r="K1358" s="10"/>
      <c r="L1358" s="10" t="s">
        <v>22</v>
      </c>
      <c r="M1358" s="10" t="s">
        <v>22</v>
      </c>
      <c r="N1358" s="10" t="s">
        <v>22</v>
      </c>
      <c r="O1358" s="10"/>
      <c r="P1358" s="11"/>
    </row>
    <row r="1359" hidden="1">
      <c r="A1359" s="22">
        <v>45370.0</v>
      </c>
      <c r="B1359" s="23">
        <v>45369.0</v>
      </c>
      <c r="C1359" s="10" t="s">
        <v>17</v>
      </c>
      <c r="D1359" s="10">
        <v>8.0</v>
      </c>
      <c r="E1359" s="16" t="s">
        <v>9</v>
      </c>
      <c r="F1359" s="10" t="s">
        <v>748</v>
      </c>
      <c r="G1359" s="10" t="s">
        <v>169</v>
      </c>
      <c r="H1359" s="12" t="s">
        <v>170</v>
      </c>
      <c r="I1359" s="10" t="s">
        <v>21</v>
      </c>
      <c r="J1359" s="10"/>
      <c r="K1359" s="10"/>
      <c r="L1359" s="10" t="s">
        <v>22</v>
      </c>
      <c r="M1359" s="10" t="s">
        <v>22</v>
      </c>
      <c r="N1359" s="10" t="s">
        <v>22</v>
      </c>
      <c r="O1359" s="10"/>
      <c r="P1359" s="11"/>
    </row>
    <row r="1360" hidden="1">
      <c r="A1360" s="22">
        <v>45370.3312753125</v>
      </c>
      <c r="B1360" s="23">
        <v>45370.0</v>
      </c>
      <c r="C1360" s="10" t="s">
        <v>17</v>
      </c>
      <c r="D1360" s="10">
        <v>8.0</v>
      </c>
      <c r="E1360" s="16" t="s">
        <v>9</v>
      </c>
      <c r="F1360" s="10" t="s">
        <v>749</v>
      </c>
      <c r="G1360" s="10" t="s">
        <v>750</v>
      </c>
      <c r="H1360" s="12"/>
      <c r="I1360" s="10" t="s">
        <v>21</v>
      </c>
      <c r="J1360" s="10"/>
      <c r="K1360" s="10"/>
      <c r="L1360" s="10" t="s">
        <v>22</v>
      </c>
      <c r="M1360" s="10" t="s">
        <v>22</v>
      </c>
      <c r="N1360" s="10" t="s">
        <v>22</v>
      </c>
      <c r="O1360" s="10"/>
      <c r="P1360" s="11"/>
    </row>
    <row r="1361" hidden="1">
      <c r="A1361" s="22">
        <v>45370.605420162035</v>
      </c>
      <c r="B1361" s="23">
        <v>45370.0</v>
      </c>
      <c r="C1361" s="10" t="s">
        <v>17</v>
      </c>
      <c r="D1361" s="10">
        <v>8.0</v>
      </c>
      <c r="E1361" s="17" t="s">
        <v>33</v>
      </c>
      <c r="F1361" s="10" t="s">
        <v>751</v>
      </c>
      <c r="G1361" s="10" t="s">
        <v>19</v>
      </c>
      <c r="H1361" s="12" t="s">
        <v>20</v>
      </c>
      <c r="I1361" s="10" t="s">
        <v>21</v>
      </c>
      <c r="J1361" s="10"/>
      <c r="K1361" s="10"/>
      <c r="L1361" s="10" t="s">
        <v>22</v>
      </c>
      <c r="M1361" s="10" t="s">
        <v>22</v>
      </c>
      <c r="N1361" s="10" t="s">
        <v>22</v>
      </c>
      <c r="O1361" s="10"/>
      <c r="P1361" s="11"/>
    </row>
    <row r="1362" hidden="1">
      <c r="A1362" s="22"/>
      <c r="B1362" s="23"/>
      <c r="C1362" s="10"/>
      <c r="D1362" s="10"/>
      <c r="E1362" s="10"/>
      <c r="F1362" s="10"/>
      <c r="G1362" s="10"/>
      <c r="H1362" s="12"/>
      <c r="I1362" s="10"/>
      <c r="J1362" s="10"/>
      <c r="K1362" s="22"/>
      <c r="L1362" s="10"/>
      <c r="M1362" s="10"/>
      <c r="N1362" s="10"/>
      <c r="O1362" s="10"/>
      <c r="P1362" s="11"/>
    </row>
    <row r="1363" hidden="1">
      <c r="A1363" s="22"/>
      <c r="B1363" s="23"/>
      <c r="C1363" s="10"/>
      <c r="D1363" s="10"/>
      <c r="E1363" s="10"/>
      <c r="F1363" s="10"/>
      <c r="G1363" s="10"/>
      <c r="H1363" s="12"/>
      <c r="I1363" s="10"/>
      <c r="J1363" s="11"/>
      <c r="K1363" s="10"/>
      <c r="L1363" s="10"/>
      <c r="M1363" s="10"/>
      <c r="N1363" s="10"/>
      <c r="O1363" s="10"/>
      <c r="P1363" s="11"/>
    </row>
    <row r="1364" hidden="1">
      <c r="A1364" s="22"/>
      <c r="B1364" s="23"/>
      <c r="C1364" s="10"/>
      <c r="D1364" s="10"/>
      <c r="E1364" s="10"/>
      <c r="F1364" s="10"/>
      <c r="G1364" s="10"/>
      <c r="H1364" s="12"/>
      <c r="I1364" s="10"/>
      <c r="J1364" s="10"/>
      <c r="K1364" s="10"/>
      <c r="L1364" s="10"/>
      <c r="M1364" s="10"/>
      <c r="N1364" s="10"/>
      <c r="O1364" s="10"/>
      <c r="P1364" s="11"/>
    </row>
    <row r="1365" hidden="1">
      <c r="A1365" s="22"/>
      <c r="B1365" s="23"/>
      <c r="C1365" s="10"/>
      <c r="D1365" s="10"/>
      <c r="E1365" s="10"/>
      <c r="F1365" s="10"/>
      <c r="G1365" s="10"/>
      <c r="H1365" s="12"/>
      <c r="I1365" s="10"/>
      <c r="J1365" s="10"/>
      <c r="K1365" s="10"/>
      <c r="L1365" s="10"/>
      <c r="M1365" s="10"/>
      <c r="N1365" s="10"/>
      <c r="O1365" s="10"/>
      <c r="P1365" s="11"/>
    </row>
    <row r="1366" hidden="1">
      <c r="A1366" s="22"/>
      <c r="B1366" s="23"/>
      <c r="C1366" s="10"/>
      <c r="D1366" s="10"/>
      <c r="E1366" s="10"/>
      <c r="F1366" s="10"/>
      <c r="G1366" s="10"/>
      <c r="H1366" s="12"/>
      <c r="I1366" s="10"/>
      <c r="J1366" s="10"/>
      <c r="K1366" s="10"/>
      <c r="L1366" s="10"/>
      <c r="M1366" s="10"/>
      <c r="N1366" s="10"/>
      <c r="O1366" s="10"/>
      <c r="P1366" s="11"/>
    </row>
    <row r="1367" hidden="1">
      <c r="A1367" s="22"/>
      <c r="B1367" s="23"/>
      <c r="C1367" s="10"/>
      <c r="D1367" s="10"/>
      <c r="E1367" s="10"/>
      <c r="F1367" s="10"/>
      <c r="G1367" s="10"/>
      <c r="H1367" s="12"/>
      <c r="I1367" s="10"/>
      <c r="J1367" s="10"/>
      <c r="K1367" s="10"/>
      <c r="L1367" s="10"/>
      <c r="M1367" s="10"/>
      <c r="N1367" s="10"/>
      <c r="O1367" s="10"/>
      <c r="P1367" s="11"/>
    </row>
    <row r="1368" hidden="1">
      <c r="A1368" s="22"/>
      <c r="B1368" s="23"/>
      <c r="C1368" s="10"/>
      <c r="D1368" s="10"/>
      <c r="E1368" s="10"/>
      <c r="F1368" s="10"/>
      <c r="G1368" s="10"/>
      <c r="H1368" s="12"/>
      <c r="I1368" s="10"/>
      <c r="J1368" s="10"/>
      <c r="K1368" s="10"/>
      <c r="L1368" s="10"/>
      <c r="M1368" s="10"/>
      <c r="N1368" s="10"/>
      <c r="O1368" s="10"/>
      <c r="P1368" s="11"/>
    </row>
    <row r="1369" hidden="1">
      <c r="A1369" s="22"/>
      <c r="B1369" s="23"/>
      <c r="C1369" s="10"/>
      <c r="D1369" s="10"/>
      <c r="E1369" s="10"/>
      <c r="F1369" s="10"/>
      <c r="G1369" s="10"/>
      <c r="H1369" s="12"/>
      <c r="I1369" s="10"/>
      <c r="J1369" s="10"/>
      <c r="K1369" s="10"/>
      <c r="L1369" s="10"/>
      <c r="M1369" s="10"/>
      <c r="N1369" s="10"/>
      <c r="O1369" s="10"/>
      <c r="P1369" s="11"/>
    </row>
    <row r="1370" hidden="1">
      <c r="A1370" s="22"/>
      <c r="B1370" s="23"/>
      <c r="C1370" s="10"/>
      <c r="D1370" s="10"/>
      <c r="E1370" s="10"/>
      <c r="F1370" s="10"/>
      <c r="G1370" s="10"/>
      <c r="H1370" s="12"/>
      <c r="I1370" s="10"/>
      <c r="J1370" s="10"/>
      <c r="K1370" s="10"/>
      <c r="L1370" s="10"/>
      <c r="M1370" s="10"/>
      <c r="N1370" s="10"/>
      <c r="O1370" s="10"/>
      <c r="P1370" s="11"/>
    </row>
    <row r="1371" hidden="1">
      <c r="A1371" s="22"/>
      <c r="B1371" s="23"/>
      <c r="C1371" s="10"/>
      <c r="D1371" s="10"/>
      <c r="E1371" s="10"/>
      <c r="F1371" s="10"/>
      <c r="G1371" s="10"/>
      <c r="H1371" s="12"/>
      <c r="I1371" s="10"/>
      <c r="J1371" s="10"/>
      <c r="K1371" s="10"/>
      <c r="L1371" s="10"/>
      <c r="M1371" s="10"/>
      <c r="N1371" s="10"/>
      <c r="O1371" s="10"/>
      <c r="P1371" s="11"/>
    </row>
    <row r="1372" hidden="1">
      <c r="A1372" s="22"/>
      <c r="B1372" s="23"/>
      <c r="C1372" s="10"/>
      <c r="D1372" s="10"/>
      <c r="E1372" s="10"/>
      <c r="F1372" s="10"/>
      <c r="G1372" s="10"/>
      <c r="H1372" s="12"/>
      <c r="I1372" s="10"/>
      <c r="J1372" s="10"/>
      <c r="K1372" s="22"/>
      <c r="L1372" s="10"/>
      <c r="M1372" s="10"/>
      <c r="N1372" s="10"/>
      <c r="O1372" s="10"/>
      <c r="P1372" s="11"/>
    </row>
    <row r="1373" hidden="1">
      <c r="A1373" s="22"/>
      <c r="B1373" s="23"/>
      <c r="C1373" s="10"/>
      <c r="D1373" s="10"/>
      <c r="E1373" s="10"/>
      <c r="F1373" s="10"/>
      <c r="G1373" s="10"/>
      <c r="H1373" s="12"/>
      <c r="I1373" s="10"/>
      <c r="J1373" s="10"/>
      <c r="K1373" s="10"/>
      <c r="L1373" s="10"/>
      <c r="M1373" s="10"/>
      <c r="N1373" s="10"/>
      <c r="O1373" s="10"/>
      <c r="P1373" s="11"/>
    </row>
    <row r="1374" hidden="1">
      <c r="A1374" s="22"/>
      <c r="B1374" s="23"/>
      <c r="C1374" s="10"/>
      <c r="D1374" s="10"/>
      <c r="E1374" s="10"/>
      <c r="F1374" s="10"/>
      <c r="G1374" s="10"/>
      <c r="H1374" s="12"/>
      <c r="I1374" s="10"/>
      <c r="J1374" s="10"/>
      <c r="K1374" s="10"/>
      <c r="L1374" s="10"/>
      <c r="M1374" s="10"/>
      <c r="N1374" s="10"/>
      <c r="O1374" s="10"/>
      <c r="P1374" s="11"/>
    </row>
    <row r="1375" hidden="1">
      <c r="A1375" s="22"/>
      <c r="B1375" s="23"/>
      <c r="C1375" s="10"/>
      <c r="D1375" s="10"/>
      <c r="E1375" s="10"/>
      <c r="F1375" s="10"/>
      <c r="G1375" s="10"/>
      <c r="H1375" s="12"/>
      <c r="I1375" s="10"/>
      <c r="J1375" s="10"/>
      <c r="K1375" s="10"/>
      <c r="L1375" s="10"/>
      <c r="M1375" s="10"/>
      <c r="N1375" s="10"/>
      <c r="O1375" s="10"/>
      <c r="P1375" s="11"/>
    </row>
    <row r="1376" hidden="1">
      <c r="A1376" s="22"/>
      <c r="B1376" s="23"/>
      <c r="C1376" s="10"/>
      <c r="D1376" s="10"/>
      <c r="E1376" s="10"/>
      <c r="F1376" s="10"/>
      <c r="G1376" s="10"/>
      <c r="H1376" s="12"/>
      <c r="I1376" s="10"/>
      <c r="J1376" s="10"/>
      <c r="K1376" s="10"/>
      <c r="L1376" s="10"/>
      <c r="M1376" s="10"/>
      <c r="N1376" s="10"/>
      <c r="O1376" s="10"/>
      <c r="P1376" s="11"/>
    </row>
    <row r="1377" hidden="1">
      <c r="A1377" s="22"/>
      <c r="B1377" s="23"/>
      <c r="C1377" s="10"/>
      <c r="D1377" s="10"/>
      <c r="E1377" s="10"/>
      <c r="F1377" s="10"/>
      <c r="G1377" s="10"/>
      <c r="H1377" s="12"/>
      <c r="I1377" s="10"/>
      <c r="J1377" s="10"/>
      <c r="K1377" s="10"/>
      <c r="L1377" s="10"/>
      <c r="M1377" s="10"/>
      <c r="N1377" s="10"/>
      <c r="O1377" s="10"/>
      <c r="P1377" s="11"/>
    </row>
    <row r="1378" hidden="1">
      <c r="A1378" s="22"/>
      <c r="B1378" s="23"/>
      <c r="C1378" s="10"/>
      <c r="D1378" s="10"/>
      <c r="E1378" s="10"/>
      <c r="F1378" s="10"/>
      <c r="G1378" s="10"/>
      <c r="H1378" s="12"/>
      <c r="I1378" s="10"/>
      <c r="J1378" s="10"/>
      <c r="K1378" s="10"/>
      <c r="L1378" s="10"/>
      <c r="M1378" s="10"/>
      <c r="N1378" s="10"/>
      <c r="O1378" s="10"/>
      <c r="P1378" s="11"/>
    </row>
    <row r="1379" hidden="1">
      <c r="A1379" s="22"/>
      <c r="B1379" s="23"/>
      <c r="C1379" s="10"/>
      <c r="D1379" s="10"/>
      <c r="E1379" s="10"/>
      <c r="F1379" s="10"/>
      <c r="G1379" s="10"/>
      <c r="H1379" s="12"/>
      <c r="I1379" s="10"/>
      <c r="J1379" s="10"/>
      <c r="K1379" s="10"/>
      <c r="L1379" s="10"/>
      <c r="M1379" s="10"/>
      <c r="N1379" s="10"/>
      <c r="O1379" s="10"/>
      <c r="P1379" s="11"/>
    </row>
    <row r="1380" hidden="1">
      <c r="A1380" s="22"/>
      <c r="B1380" s="23"/>
      <c r="C1380" s="10"/>
      <c r="D1380" s="10"/>
      <c r="E1380" s="10"/>
      <c r="F1380" s="10"/>
      <c r="G1380" s="10"/>
      <c r="H1380" s="12"/>
      <c r="I1380" s="10"/>
      <c r="J1380" s="10"/>
      <c r="K1380" s="10"/>
      <c r="L1380" s="10"/>
      <c r="M1380" s="10"/>
      <c r="N1380" s="10"/>
      <c r="O1380" s="10"/>
      <c r="P1380" s="11"/>
    </row>
    <row r="1381" hidden="1">
      <c r="A1381" s="22"/>
      <c r="B1381" s="23"/>
      <c r="C1381" s="10"/>
      <c r="D1381" s="10"/>
      <c r="E1381" s="10"/>
      <c r="F1381" s="10"/>
      <c r="G1381" s="10"/>
      <c r="H1381" s="12"/>
      <c r="I1381" s="10"/>
      <c r="J1381" s="10"/>
      <c r="K1381" s="10"/>
      <c r="L1381" s="10"/>
      <c r="M1381" s="10"/>
      <c r="N1381" s="10"/>
      <c r="O1381" s="10"/>
      <c r="P1381" s="11"/>
    </row>
    <row r="1382" hidden="1">
      <c r="A1382" s="22"/>
      <c r="B1382" s="23"/>
      <c r="C1382" s="10"/>
      <c r="D1382" s="10"/>
      <c r="E1382" s="10"/>
      <c r="F1382" s="10"/>
      <c r="G1382" s="10"/>
      <c r="H1382" s="12"/>
      <c r="I1382" s="10"/>
      <c r="J1382" s="22"/>
      <c r="K1382" s="10"/>
      <c r="L1382" s="10"/>
      <c r="M1382" s="10"/>
      <c r="N1382" s="10"/>
      <c r="O1382" s="10"/>
      <c r="P1382" s="11"/>
    </row>
    <row r="1383" hidden="1">
      <c r="A1383" s="22">
        <v>45371.0</v>
      </c>
      <c r="B1383" s="23">
        <v>45369.0</v>
      </c>
      <c r="C1383" s="10" t="s">
        <v>17</v>
      </c>
      <c r="D1383" s="10">
        <v>8.0</v>
      </c>
      <c r="E1383" s="16" t="s">
        <v>9</v>
      </c>
      <c r="F1383" s="10" t="s">
        <v>752</v>
      </c>
      <c r="G1383" s="10" t="s">
        <v>94</v>
      </c>
      <c r="H1383" s="12" t="s">
        <v>161</v>
      </c>
      <c r="I1383" s="10" t="s">
        <v>60</v>
      </c>
      <c r="J1383" s="10" t="s">
        <v>536</v>
      </c>
      <c r="K1383" s="10" t="s">
        <v>753</v>
      </c>
      <c r="L1383" s="10" t="s">
        <v>22</v>
      </c>
      <c r="M1383" s="10" t="s">
        <v>22</v>
      </c>
      <c r="N1383" s="10" t="s">
        <v>22</v>
      </c>
      <c r="O1383" s="10" t="s">
        <v>22</v>
      </c>
      <c r="P1383" s="11"/>
    </row>
    <row r="1384" hidden="1">
      <c r="A1384" s="22">
        <v>45371.0</v>
      </c>
      <c r="B1384" s="23">
        <v>45369.0</v>
      </c>
      <c r="C1384" s="10" t="s">
        <v>17</v>
      </c>
      <c r="D1384" s="10">
        <v>8.0</v>
      </c>
      <c r="E1384" s="16" t="s">
        <v>9</v>
      </c>
      <c r="F1384" s="10" t="s">
        <v>754</v>
      </c>
      <c r="G1384" s="10" t="s">
        <v>755</v>
      </c>
      <c r="H1384" s="12"/>
      <c r="I1384" s="10" t="s">
        <v>60</v>
      </c>
      <c r="J1384" s="10" t="s">
        <v>756</v>
      </c>
      <c r="K1384" s="10"/>
      <c r="L1384" s="10" t="s">
        <v>22</v>
      </c>
      <c r="M1384" s="10" t="s">
        <v>22</v>
      </c>
      <c r="N1384" s="10" t="s">
        <v>22</v>
      </c>
      <c r="O1384" s="10" t="s">
        <v>22</v>
      </c>
      <c r="P1384" s="11"/>
    </row>
    <row r="1385" hidden="1">
      <c r="A1385" s="22">
        <v>45371.0</v>
      </c>
      <c r="B1385" s="23">
        <v>45369.0</v>
      </c>
      <c r="C1385" s="10" t="s">
        <v>17</v>
      </c>
      <c r="D1385" s="10">
        <v>8.0</v>
      </c>
      <c r="E1385" s="17" t="s">
        <v>33</v>
      </c>
      <c r="F1385" s="10" t="s">
        <v>103</v>
      </c>
      <c r="G1385" s="10" t="s">
        <v>104</v>
      </c>
      <c r="H1385" s="12" t="s">
        <v>105</v>
      </c>
      <c r="I1385" s="10" t="s">
        <v>52</v>
      </c>
      <c r="J1385" s="10"/>
      <c r="K1385" s="10"/>
      <c r="L1385" s="10" t="s">
        <v>22</v>
      </c>
      <c r="M1385" s="10" t="s">
        <v>22</v>
      </c>
      <c r="N1385" s="10" t="s">
        <v>22</v>
      </c>
      <c r="O1385" s="10" t="s">
        <v>22</v>
      </c>
      <c r="P1385" s="11"/>
    </row>
    <row r="1386" hidden="1">
      <c r="A1386" s="22">
        <v>45371.0</v>
      </c>
      <c r="B1386" s="23">
        <v>45369.0</v>
      </c>
      <c r="C1386" s="10" t="s">
        <v>17</v>
      </c>
      <c r="D1386" s="10" t="s">
        <v>177</v>
      </c>
      <c r="E1386" s="17" t="s">
        <v>33</v>
      </c>
      <c r="F1386" s="10" t="s">
        <v>487</v>
      </c>
      <c r="G1386" s="10" t="s">
        <v>488</v>
      </c>
      <c r="H1386" s="12" t="s">
        <v>489</v>
      </c>
      <c r="I1386" s="10" t="s">
        <v>21</v>
      </c>
      <c r="J1386" s="10"/>
      <c r="K1386" s="10"/>
      <c r="L1386" s="10" t="s">
        <v>22</v>
      </c>
      <c r="M1386" s="10" t="s">
        <v>22</v>
      </c>
      <c r="N1386" s="10" t="s">
        <v>22</v>
      </c>
      <c r="O1386" s="10"/>
      <c r="P1386" s="11"/>
    </row>
    <row r="1387" hidden="1">
      <c r="A1387" s="22">
        <v>45371.0</v>
      </c>
      <c r="B1387" s="23">
        <v>45369.0</v>
      </c>
      <c r="C1387" s="10" t="s">
        <v>17</v>
      </c>
      <c r="D1387" s="10">
        <v>8.0</v>
      </c>
      <c r="E1387" s="31" t="s">
        <v>674</v>
      </c>
      <c r="F1387" s="10" t="s">
        <v>757</v>
      </c>
      <c r="G1387" s="10" t="s">
        <v>111</v>
      </c>
      <c r="H1387" s="12" t="s">
        <v>112</v>
      </c>
      <c r="I1387" s="10" t="s">
        <v>21</v>
      </c>
      <c r="J1387" s="10"/>
      <c r="K1387" s="22">
        <v>0.3333333333321207</v>
      </c>
      <c r="L1387" s="10" t="s">
        <v>22</v>
      </c>
      <c r="M1387" s="10" t="s">
        <v>22</v>
      </c>
      <c r="N1387" s="10" t="s">
        <v>22</v>
      </c>
      <c r="O1387" s="10"/>
      <c r="P1387" s="11"/>
    </row>
    <row r="1388" hidden="1">
      <c r="A1388" s="22">
        <v>45371.0</v>
      </c>
      <c r="B1388" s="23">
        <v>45369.0</v>
      </c>
      <c r="C1388" s="10" t="s">
        <v>17</v>
      </c>
      <c r="D1388" s="10">
        <v>14.0</v>
      </c>
      <c r="E1388" s="17" t="s">
        <v>33</v>
      </c>
      <c r="F1388" s="10" t="s">
        <v>433</v>
      </c>
      <c r="G1388" s="10" t="s">
        <v>758</v>
      </c>
      <c r="H1388" s="12"/>
      <c r="I1388" s="10" t="s">
        <v>21</v>
      </c>
      <c r="J1388" s="10"/>
      <c r="K1388" s="10"/>
      <c r="L1388" s="10" t="s">
        <v>22</v>
      </c>
      <c r="M1388" s="10" t="s">
        <v>22</v>
      </c>
      <c r="N1388" s="10" t="s">
        <v>22</v>
      </c>
      <c r="O1388" s="10"/>
      <c r="P1388" s="11"/>
    </row>
    <row r="1389" hidden="1">
      <c r="A1389" s="22">
        <v>45371.0</v>
      </c>
      <c r="B1389" s="23">
        <v>45370.0</v>
      </c>
      <c r="C1389" s="10" t="s">
        <v>17</v>
      </c>
      <c r="D1389" s="10">
        <v>12.0</v>
      </c>
      <c r="E1389" s="16" t="s">
        <v>9</v>
      </c>
      <c r="F1389" s="10" t="s">
        <v>759</v>
      </c>
      <c r="G1389" s="10" t="s">
        <v>750</v>
      </c>
      <c r="H1389" s="12"/>
      <c r="I1389" s="10" t="s">
        <v>21</v>
      </c>
      <c r="J1389" s="10"/>
      <c r="K1389" s="10"/>
      <c r="L1389" s="10" t="s">
        <v>22</v>
      </c>
      <c r="M1389" s="10" t="s">
        <v>22</v>
      </c>
      <c r="N1389" s="10" t="s">
        <v>22</v>
      </c>
      <c r="O1389" s="10"/>
      <c r="P1389" s="11"/>
    </row>
    <row r="1390" hidden="1">
      <c r="A1390" s="22">
        <v>45371.0</v>
      </c>
      <c r="B1390" s="23">
        <v>45370.0</v>
      </c>
      <c r="C1390" s="10" t="s">
        <v>17</v>
      </c>
      <c r="D1390" s="10">
        <v>4.0</v>
      </c>
      <c r="E1390" s="16" t="s">
        <v>9</v>
      </c>
      <c r="F1390" s="10" t="s">
        <v>760</v>
      </c>
      <c r="G1390" s="10" t="s">
        <v>761</v>
      </c>
      <c r="H1390" s="12" t="s">
        <v>127</v>
      </c>
      <c r="I1390" s="10" t="s">
        <v>52</v>
      </c>
      <c r="J1390" s="10"/>
      <c r="K1390" s="10"/>
      <c r="L1390" s="10" t="s">
        <v>22</v>
      </c>
      <c r="M1390" s="10" t="s">
        <v>22</v>
      </c>
      <c r="N1390" s="10" t="s">
        <v>22</v>
      </c>
      <c r="O1390" s="10" t="s">
        <v>22</v>
      </c>
      <c r="P1390" s="11"/>
    </row>
    <row r="1391" hidden="1">
      <c r="A1391" s="22">
        <v>45371.0</v>
      </c>
      <c r="B1391" s="23">
        <v>45370.0</v>
      </c>
      <c r="C1391" s="10" t="s">
        <v>17</v>
      </c>
      <c r="D1391" s="10">
        <v>12.0</v>
      </c>
      <c r="E1391" s="16" t="s">
        <v>9</v>
      </c>
      <c r="F1391" s="10" t="s">
        <v>335</v>
      </c>
      <c r="G1391" s="10" t="s">
        <v>762</v>
      </c>
      <c r="H1391" s="12" t="s">
        <v>337</v>
      </c>
      <c r="I1391" s="10" t="s">
        <v>52</v>
      </c>
      <c r="J1391" s="10"/>
      <c r="K1391" s="10" t="s">
        <v>763</v>
      </c>
      <c r="L1391" s="10" t="s">
        <v>22</v>
      </c>
      <c r="M1391" s="10" t="s">
        <v>22</v>
      </c>
      <c r="N1391" s="10" t="s">
        <v>22</v>
      </c>
      <c r="O1391" s="10" t="s">
        <v>22</v>
      </c>
      <c r="P1391" s="11"/>
    </row>
    <row r="1392" hidden="1">
      <c r="A1392" s="22">
        <v>45371.0</v>
      </c>
      <c r="B1392" s="23">
        <v>45370.0</v>
      </c>
      <c r="C1392" s="10" t="s">
        <v>17</v>
      </c>
      <c r="D1392" s="10">
        <v>8.0</v>
      </c>
      <c r="E1392" s="16" t="s">
        <v>9</v>
      </c>
      <c r="F1392" s="10" t="s">
        <v>718</v>
      </c>
      <c r="G1392" s="10" t="s">
        <v>265</v>
      </c>
      <c r="H1392" s="12" t="s">
        <v>764</v>
      </c>
      <c r="I1392" s="10" t="s">
        <v>21</v>
      </c>
      <c r="J1392" s="10"/>
      <c r="K1392" s="10"/>
      <c r="L1392" s="10" t="s">
        <v>22</v>
      </c>
      <c r="M1392" s="10" t="s">
        <v>22</v>
      </c>
      <c r="N1392" s="10" t="s">
        <v>22</v>
      </c>
      <c r="O1392" s="10"/>
      <c r="P1392" s="11"/>
    </row>
    <row r="1393" hidden="1">
      <c r="A1393" s="22">
        <v>45371.0</v>
      </c>
      <c r="B1393" s="23">
        <v>45370.0</v>
      </c>
      <c r="C1393" s="10" t="s">
        <v>17</v>
      </c>
      <c r="D1393" s="10">
        <v>8.0</v>
      </c>
      <c r="E1393" s="16" t="s">
        <v>9</v>
      </c>
      <c r="F1393" s="10" t="s">
        <v>765</v>
      </c>
      <c r="G1393" s="10" t="s">
        <v>94</v>
      </c>
      <c r="H1393" s="12" t="s">
        <v>161</v>
      </c>
      <c r="I1393" s="10" t="s">
        <v>60</v>
      </c>
      <c r="J1393" s="10" t="s">
        <v>536</v>
      </c>
      <c r="K1393" s="10"/>
      <c r="L1393" s="10" t="s">
        <v>22</v>
      </c>
      <c r="M1393" s="10" t="s">
        <v>22</v>
      </c>
      <c r="N1393" s="10" t="s">
        <v>22</v>
      </c>
      <c r="O1393" s="10" t="s">
        <v>474</v>
      </c>
      <c r="P1393" s="11"/>
    </row>
    <row r="1394" hidden="1">
      <c r="A1394" s="22">
        <v>45371.0</v>
      </c>
      <c r="B1394" s="23">
        <v>45370.0</v>
      </c>
      <c r="C1394" s="10" t="s">
        <v>17</v>
      </c>
      <c r="D1394" s="10">
        <v>8.0</v>
      </c>
      <c r="E1394" s="17" t="s">
        <v>33</v>
      </c>
      <c r="F1394" s="10" t="s">
        <v>388</v>
      </c>
      <c r="G1394" s="10" t="s">
        <v>267</v>
      </c>
      <c r="H1394" s="12"/>
      <c r="I1394" s="10" t="s">
        <v>21</v>
      </c>
      <c r="J1394" s="10"/>
      <c r="K1394" s="10"/>
      <c r="L1394" s="10" t="s">
        <v>22</v>
      </c>
      <c r="M1394" s="10" t="s">
        <v>22</v>
      </c>
      <c r="N1394" s="10" t="s">
        <v>22</v>
      </c>
      <c r="O1394" s="10"/>
      <c r="P1394" s="10"/>
    </row>
    <row r="1395" hidden="1">
      <c r="A1395" s="22">
        <v>45371.0</v>
      </c>
      <c r="B1395" s="23">
        <v>45370.0</v>
      </c>
      <c r="C1395" s="10" t="s">
        <v>17</v>
      </c>
      <c r="D1395" s="10">
        <v>8.0</v>
      </c>
      <c r="E1395" s="17" t="s">
        <v>33</v>
      </c>
      <c r="F1395" s="10" t="s">
        <v>539</v>
      </c>
      <c r="G1395" s="10" t="s">
        <v>169</v>
      </c>
      <c r="H1395" s="12" t="s">
        <v>170</v>
      </c>
      <c r="I1395" s="10" t="s">
        <v>21</v>
      </c>
      <c r="J1395" s="10"/>
      <c r="K1395" s="10"/>
      <c r="L1395" s="10" t="s">
        <v>22</v>
      </c>
      <c r="M1395" s="10" t="s">
        <v>22</v>
      </c>
      <c r="N1395" s="10" t="s">
        <v>22</v>
      </c>
      <c r="O1395" s="10"/>
      <c r="P1395" s="11"/>
    </row>
    <row r="1396" hidden="1">
      <c r="A1396" s="22">
        <v>45371.0</v>
      </c>
      <c r="B1396" s="23">
        <v>45370.0</v>
      </c>
      <c r="C1396" s="10" t="s">
        <v>17</v>
      </c>
      <c r="D1396" s="10">
        <v>16.0</v>
      </c>
      <c r="E1396" s="17" t="s">
        <v>33</v>
      </c>
      <c r="F1396" s="10" t="s">
        <v>766</v>
      </c>
      <c r="G1396" s="10" t="s">
        <v>195</v>
      </c>
      <c r="H1396" s="12"/>
      <c r="I1396" s="10" t="s">
        <v>21</v>
      </c>
      <c r="J1396" s="10"/>
      <c r="K1396" s="22"/>
      <c r="L1396" s="10" t="s">
        <v>22</v>
      </c>
      <c r="M1396" s="10" t="s">
        <v>22</v>
      </c>
      <c r="N1396" s="10" t="s">
        <v>22</v>
      </c>
      <c r="O1396" s="10"/>
      <c r="P1396" s="10"/>
    </row>
    <row r="1397" hidden="1">
      <c r="A1397" s="22">
        <v>45371.0</v>
      </c>
      <c r="B1397" s="23">
        <v>45370.0</v>
      </c>
      <c r="C1397" s="10" t="s">
        <v>17</v>
      </c>
      <c r="D1397" s="10">
        <v>8.0</v>
      </c>
      <c r="E1397" s="17" t="s">
        <v>33</v>
      </c>
      <c r="F1397" s="10" t="s">
        <v>635</v>
      </c>
      <c r="G1397" s="10" t="s">
        <v>318</v>
      </c>
      <c r="H1397" s="12" t="s">
        <v>319</v>
      </c>
      <c r="I1397" s="10" t="s">
        <v>21</v>
      </c>
      <c r="J1397" s="10"/>
      <c r="K1397" s="10" t="s">
        <v>767</v>
      </c>
      <c r="L1397" s="10" t="s">
        <v>22</v>
      </c>
      <c r="M1397" s="10" t="s">
        <v>22</v>
      </c>
      <c r="N1397" s="10" t="s">
        <v>22</v>
      </c>
      <c r="O1397" s="10"/>
      <c r="P1397" s="11"/>
    </row>
    <row r="1398" hidden="1">
      <c r="A1398" s="22">
        <v>45371.0</v>
      </c>
      <c r="B1398" s="23">
        <v>45370.0</v>
      </c>
      <c r="C1398" s="10" t="s">
        <v>17</v>
      </c>
      <c r="D1398" s="10">
        <v>8.0</v>
      </c>
      <c r="E1398" s="17" t="s">
        <v>33</v>
      </c>
      <c r="F1398" s="10" t="s">
        <v>768</v>
      </c>
      <c r="G1398" s="10" t="s">
        <v>64</v>
      </c>
      <c r="H1398" s="12" t="s">
        <v>65</v>
      </c>
      <c r="I1398" s="10" t="s">
        <v>21</v>
      </c>
      <c r="J1398" s="10"/>
      <c r="K1398" s="10" t="s">
        <v>460</v>
      </c>
      <c r="L1398" s="10" t="s">
        <v>22</v>
      </c>
      <c r="M1398" s="10" t="s">
        <v>22</v>
      </c>
      <c r="N1398" s="10" t="s">
        <v>22</v>
      </c>
      <c r="O1398" s="10"/>
      <c r="P1398" s="11"/>
    </row>
    <row r="1399" hidden="1">
      <c r="A1399" s="22">
        <v>45371.0</v>
      </c>
      <c r="B1399" s="23">
        <v>45370.0</v>
      </c>
      <c r="C1399" s="10" t="s">
        <v>17</v>
      </c>
      <c r="D1399" s="10">
        <v>8.0</v>
      </c>
      <c r="E1399" s="16" t="s">
        <v>9</v>
      </c>
      <c r="F1399" s="10" t="s">
        <v>769</v>
      </c>
      <c r="G1399" s="10" t="s">
        <v>770</v>
      </c>
      <c r="H1399" s="12" t="s">
        <v>771</v>
      </c>
      <c r="I1399" s="10" t="s">
        <v>52</v>
      </c>
      <c r="J1399" s="10"/>
      <c r="K1399" s="10"/>
      <c r="L1399" s="10" t="s">
        <v>22</v>
      </c>
      <c r="M1399" s="10" t="s">
        <v>22</v>
      </c>
      <c r="N1399" s="10" t="s">
        <v>22</v>
      </c>
      <c r="O1399" s="10" t="s">
        <v>474</v>
      </c>
      <c r="P1399" s="10"/>
    </row>
    <row r="1400" hidden="1">
      <c r="A1400" s="22">
        <v>45371.0</v>
      </c>
      <c r="B1400" s="23">
        <v>45370.0</v>
      </c>
      <c r="C1400" s="10" t="s">
        <v>17</v>
      </c>
      <c r="D1400" s="10">
        <v>8.0</v>
      </c>
      <c r="E1400" s="17" t="s">
        <v>33</v>
      </c>
      <c r="F1400" s="10" t="s">
        <v>449</v>
      </c>
      <c r="G1400" s="10" t="s">
        <v>226</v>
      </c>
      <c r="H1400" s="12" t="s">
        <v>227</v>
      </c>
      <c r="I1400" s="10" t="s">
        <v>21</v>
      </c>
      <c r="J1400" s="10"/>
      <c r="K1400" s="10" t="s">
        <v>772</v>
      </c>
      <c r="L1400" s="10" t="s">
        <v>22</v>
      </c>
      <c r="M1400" s="10" t="s">
        <v>22</v>
      </c>
      <c r="N1400" s="10" t="s">
        <v>22</v>
      </c>
      <c r="O1400" s="10"/>
      <c r="P1400" s="11"/>
    </row>
    <row r="1401" hidden="1">
      <c r="A1401" s="22">
        <v>45371.465997499996</v>
      </c>
      <c r="B1401" s="23">
        <v>45371.0</v>
      </c>
      <c r="C1401" s="10" t="s">
        <v>17</v>
      </c>
      <c r="D1401" s="10">
        <v>8.0</v>
      </c>
      <c r="E1401" s="31" t="s">
        <v>674</v>
      </c>
      <c r="F1401" s="10" t="s">
        <v>773</v>
      </c>
      <c r="G1401" s="10" t="s">
        <v>774</v>
      </c>
      <c r="H1401" s="12" t="s">
        <v>775</v>
      </c>
      <c r="I1401" s="10" t="s">
        <v>131</v>
      </c>
      <c r="J1401" s="10"/>
      <c r="K1401" s="10" t="s">
        <v>776</v>
      </c>
      <c r="L1401" s="10" t="s">
        <v>22</v>
      </c>
      <c r="M1401" s="10" t="s">
        <v>22</v>
      </c>
      <c r="N1401" s="10" t="s">
        <v>22</v>
      </c>
      <c r="O1401" s="10" t="s">
        <v>22</v>
      </c>
      <c r="P1401" s="11"/>
    </row>
    <row r="1402" hidden="1">
      <c r="A1402" s="22">
        <v>45371.52947811343</v>
      </c>
      <c r="B1402" s="23">
        <v>45371.0</v>
      </c>
      <c r="C1402" s="10" t="s">
        <v>17</v>
      </c>
      <c r="D1402" s="10" t="s">
        <v>89</v>
      </c>
      <c r="E1402" s="19" t="s">
        <v>89</v>
      </c>
      <c r="F1402" s="10" t="s">
        <v>698</v>
      </c>
      <c r="G1402" s="10" t="s">
        <v>340</v>
      </c>
      <c r="H1402" s="12" t="s">
        <v>341</v>
      </c>
      <c r="I1402" s="10" t="s">
        <v>21</v>
      </c>
      <c r="J1402" s="10"/>
      <c r="K1402" s="10"/>
      <c r="L1402" s="10" t="s">
        <v>22</v>
      </c>
      <c r="M1402" s="10" t="s">
        <v>22</v>
      </c>
      <c r="N1402" s="10" t="s">
        <v>22</v>
      </c>
      <c r="O1402" s="10"/>
      <c r="P1402" s="11"/>
    </row>
    <row r="1403" hidden="1">
      <c r="A1403" s="22">
        <v>45371.53329019676</v>
      </c>
      <c r="B1403" s="23">
        <v>45371.0</v>
      </c>
      <c r="C1403" s="10" t="s">
        <v>17</v>
      </c>
      <c r="D1403" s="10" t="s">
        <v>89</v>
      </c>
      <c r="E1403" s="19" t="s">
        <v>89</v>
      </c>
      <c r="F1403" s="10" t="s">
        <v>698</v>
      </c>
      <c r="G1403" s="10" t="s">
        <v>340</v>
      </c>
      <c r="H1403" s="12" t="s">
        <v>341</v>
      </c>
      <c r="I1403" s="10" t="s">
        <v>21</v>
      </c>
      <c r="J1403" s="10"/>
      <c r="K1403" s="10"/>
      <c r="L1403" s="10" t="s">
        <v>22</v>
      </c>
      <c r="M1403" s="10" t="s">
        <v>22</v>
      </c>
      <c r="N1403" s="10" t="s">
        <v>22</v>
      </c>
      <c r="O1403" s="10"/>
      <c r="P1403" s="11"/>
    </row>
    <row r="1404" hidden="1">
      <c r="A1404" s="22"/>
      <c r="B1404" s="23"/>
      <c r="C1404" s="10"/>
      <c r="D1404" s="10"/>
      <c r="E1404" s="10"/>
      <c r="F1404" s="10"/>
      <c r="G1404" s="10"/>
      <c r="H1404" s="12"/>
      <c r="I1404" s="10"/>
      <c r="J1404" s="22"/>
      <c r="K1404" s="10"/>
      <c r="L1404" s="10"/>
      <c r="M1404" s="10"/>
      <c r="N1404" s="10"/>
      <c r="O1404" s="10"/>
      <c r="P1404" s="11"/>
    </row>
    <row r="1405" hidden="1">
      <c r="A1405" s="22"/>
      <c r="B1405" s="23"/>
      <c r="C1405" s="10"/>
      <c r="D1405" s="10"/>
      <c r="E1405" s="10"/>
      <c r="F1405" s="10"/>
      <c r="G1405" s="10"/>
      <c r="H1405" s="12"/>
      <c r="I1405" s="10"/>
      <c r="J1405" s="10"/>
      <c r="K1405" s="10"/>
      <c r="L1405" s="10"/>
      <c r="M1405" s="10"/>
      <c r="N1405" s="10"/>
      <c r="O1405" s="10"/>
      <c r="P1405" s="10"/>
    </row>
    <row r="1406" hidden="1">
      <c r="A1406" s="22"/>
      <c r="B1406" s="23"/>
      <c r="C1406" s="10"/>
      <c r="D1406" s="10"/>
      <c r="E1406" s="10"/>
      <c r="F1406" s="10"/>
      <c r="G1406" s="10"/>
      <c r="H1406" s="12"/>
      <c r="I1406" s="10"/>
      <c r="J1406" s="10"/>
      <c r="K1406" s="10"/>
      <c r="L1406" s="10"/>
      <c r="M1406" s="10"/>
      <c r="N1406" s="10"/>
      <c r="O1406" s="10"/>
      <c r="P1406" s="11"/>
    </row>
    <row r="1407" hidden="1">
      <c r="A1407" s="22"/>
      <c r="B1407" s="23"/>
      <c r="C1407" s="10"/>
      <c r="D1407" s="10"/>
      <c r="E1407" s="10"/>
      <c r="F1407" s="10"/>
      <c r="G1407" s="10"/>
      <c r="H1407" s="12"/>
      <c r="I1407" s="10"/>
      <c r="J1407" s="10"/>
      <c r="K1407" s="10"/>
      <c r="L1407" s="10"/>
      <c r="M1407" s="10"/>
      <c r="N1407" s="10"/>
      <c r="O1407" s="10"/>
      <c r="P1407" s="11"/>
    </row>
    <row r="1408" hidden="1">
      <c r="A1408" s="22"/>
      <c r="B1408" s="23"/>
      <c r="C1408" s="10"/>
      <c r="D1408" s="10"/>
      <c r="E1408" s="10"/>
      <c r="F1408" s="10"/>
      <c r="G1408" s="10"/>
      <c r="H1408" s="12"/>
      <c r="I1408" s="10"/>
      <c r="J1408" s="10"/>
      <c r="K1408" s="10"/>
      <c r="L1408" s="10"/>
      <c r="M1408" s="10"/>
      <c r="N1408" s="10"/>
      <c r="O1408" s="10"/>
      <c r="P1408" s="11"/>
    </row>
    <row r="1409" hidden="1">
      <c r="A1409" s="22"/>
      <c r="B1409" s="23"/>
      <c r="C1409" s="10"/>
      <c r="D1409" s="10"/>
      <c r="E1409" s="10"/>
      <c r="F1409" s="10"/>
      <c r="G1409" s="10"/>
      <c r="H1409" s="12"/>
      <c r="I1409" s="10"/>
      <c r="J1409" s="10"/>
      <c r="K1409" s="10"/>
      <c r="L1409" s="10"/>
      <c r="M1409" s="10"/>
      <c r="N1409" s="10"/>
      <c r="O1409" s="10"/>
      <c r="P1409" s="11"/>
    </row>
    <row r="1410" hidden="1">
      <c r="A1410" s="22"/>
      <c r="B1410" s="23"/>
      <c r="C1410" s="10"/>
      <c r="D1410" s="10"/>
      <c r="E1410" s="10"/>
      <c r="F1410" s="10"/>
      <c r="G1410" s="10"/>
      <c r="H1410" s="12"/>
      <c r="I1410" s="10"/>
      <c r="J1410" s="10"/>
      <c r="K1410" s="10"/>
      <c r="L1410" s="10"/>
      <c r="M1410" s="10"/>
      <c r="N1410" s="10"/>
      <c r="O1410" s="10"/>
      <c r="P1410" s="10"/>
    </row>
    <row r="1411" hidden="1">
      <c r="A1411" s="22"/>
      <c r="B1411" s="23"/>
      <c r="C1411" s="10"/>
      <c r="D1411" s="10"/>
      <c r="E1411" s="10"/>
      <c r="F1411" s="10"/>
      <c r="G1411" s="10"/>
      <c r="H1411" s="12"/>
      <c r="I1411" s="10"/>
      <c r="J1411" s="10"/>
      <c r="K1411" s="10"/>
      <c r="L1411" s="10"/>
      <c r="M1411" s="10"/>
      <c r="N1411" s="10"/>
      <c r="O1411" s="10"/>
      <c r="P1411" s="11"/>
    </row>
    <row r="1412" hidden="1">
      <c r="A1412" s="22"/>
      <c r="B1412" s="23"/>
      <c r="C1412" s="10"/>
      <c r="D1412" s="10"/>
      <c r="E1412" s="10"/>
      <c r="F1412" s="10"/>
      <c r="G1412" s="10"/>
      <c r="H1412" s="12"/>
      <c r="I1412" s="10"/>
      <c r="J1412" s="10"/>
      <c r="K1412" s="10"/>
      <c r="L1412" s="10"/>
      <c r="M1412" s="10"/>
      <c r="N1412" s="10"/>
      <c r="O1412" s="10"/>
      <c r="P1412" s="11"/>
    </row>
    <row r="1413" hidden="1">
      <c r="A1413" s="22"/>
      <c r="B1413" s="23"/>
      <c r="C1413" s="10"/>
      <c r="D1413" s="10"/>
      <c r="E1413" s="10"/>
      <c r="F1413" s="10"/>
      <c r="G1413" s="10"/>
      <c r="H1413" s="12"/>
      <c r="I1413" s="10"/>
      <c r="J1413" s="10"/>
      <c r="K1413" s="22"/>
      <c r="L1413" s="10"/>
      <c r="M1413" s="10"/>
      <c r="N1413" s="10"/>
      <c r="O1413" s="10"/>
      <c r="P1413" s="11"/>
    </row>
    <row r="1414" hidden="1">
      <c r="A1414" s="22"/>
      <c r="B1414" s="23"/>
      <c r="C1414" s="10"/>
      <c r="D1414" s="10"/>
      <c r="E1414" s="10"/>
      <c r="F1414" s="10"/>
      <c r="G1414" s="10"/>
      <c r="H1414" s="12"/>
      <c r="I1414" s="10"/>
      <c r="J1414" s="10"/>
      <c r="K1414" s="22"/>
      <c r="L1414" s="10"/>
      <c r="M1414" s="10"/>
      <c r="N1414" s="10"/>
      <c r="O1414" s="10"/>
      <c r="P1414" s="11"/>
    </row>
    <row r="1415" hidden="1">
      <c r="A1415" s="22"/>
      <c r="B1415" s="23"/>
      <c r="C1415" s="10"/>
      <c r="D1415" s="10"/>
      <c r="E1415" s="10"/>
      <c r="F1415" s="10"/>
      <c r="G1415" s="10"/>
      <c r="H1415" s="12"/>
      <c r="I1415" s="10"/>
      <c r="J1415" s="10"/>
      <c r="K1415" s="22"/>
      <c r="L1415" s="10"/>
      <c r="M1415" s="10"/>
      <c r="N1415" s="10"/>
      <c r="O1415" s="10"/>
      <c r="P1415" s="11"/>
    </row>
    <row r="1416" hidden="1">
      <c r="A1416" s="22"/>
      <c r="B1416" s="23"/>
      <c r="C1416" s="10"/>
      <c r="D1416" s="10"/>
      <c r="E1416" s="10"/>
      <c r="F1416" s="10"/>
      <c r="G1416" s="10"/>
      <c r="H1416" s="12"/>
      <c r="I1416" s="10"/>
      <c r="J1416" s="10"/>
      <c r="K1416" s="10"/>
      <c r="L1416" s="10"/>
      <c r="M1416" s="10"/>
      <c r="N1416" s="10"/>
      <c r="O1416" s="10"/>
      <c r="P1416" s="11"/>
    </row>
    <row r="1417" hidden="1">
      <c r="A1417" s="22"/>
      <c r="B1417" s="23"/>
      <c r="C1417" s="10"/>
      <c r="D1417" s="10"/>
      <c r="E1417" s="10"/>
      <c r="F1417" s="10"/>
      <c r="G1417" s="10"/>
      <c r="H1417" s="12"/>
      <c r="I1417" s="10"/>
      <c r="J1417" s="10"/>
      <c r="K1417" s="22"/>
      <c r="L1417" s="10"/>
      <c r="M1417" s="10"/>
      <c r="N1417" s="10"/>
      <c r="O1417" s="10"/>
      <c r="P1417" s="11"/>
    </row>
    <row r="1418" hidden="1">
      <c r="A1418" s="22"/>
      <c r="B1418" s="23"/>
      <c r="C1418" s="10"/>
      <c r="D1418" s="10"/>
      <c r="E1418" s="10"/>
      <c r="F1418" s="10"/>
      <c r="G1418" s="10"/>
      <c r="H1418" s="12"/>
      <c r="I1418" s="10"/>
      <c r="J1418" s="10"/>
      <c r="K1418" s="10"/>
      <c r="L1418" s="10"/>
      <c r="M1418" s="10"/>
      <c r="N1418" s="10"/>
      <c r="O1418" s="10"/>
      <c r="P1418" s="11"/>
    </row>
    <row r="1419" hidden="1">
      <c r="A1419" s="22"/>
      <c r="B1419" s="23"/>
      <c r="C1419" s="10"/>
      <c r="D1419" s="10"/>
      <c r="E1419" s="10"/>
      <c r="F1419" s="10"/>
      <c r="G1419" s="10"/>
      <c r="H1419" s="12"/>
      <c r="I1419" s="10"/>
      <c r="J1419" s="10"/>
      <c r="K1419" s="10"/>
      <c r="L1419" s="10"/>
      <c r="M1419" s="10"/>
      <c r="N1419" s="10"/>
      <c r="O1419" s="10"/>
      <c r="P1419" s="11"/>
    </row>
    <row r="1420" hidden="1">
      <c r="A1420" s="22"/>
      <c r="B1420" s="23"/>
      <c r="C1420" s="10"/>
      <c r="D1420" s="10"/>
      <c r="E1420" s="10"/>
      <c r="F1420" s="10"/>
      <c r="G1420" s="10"/>
      <c r="H1420" s="12"/>
      <c r="I1420" s="10"/>
      <c r="J1420" s="10"/>
      <c r="K1420" s="22"/>
      <c r="L1420" s="10"/>
      <c r="M1420" s="10"/>
      <c r="N1420" s="10"/>
      <c r="O1420" s="10"/>
      <c r="P1420" s="11"/>
    </row>
    <row r="1421" hidden="1">
      <c r="A1421" s="22"/>
      <c r="B1421" s="23"/>
      <c r="C1421" s="10"/>
      <c r="D1421" s="10"/>
      <c r="E1421" s="10"/>
      <c r="F1421" s="10"/>
      <c r="G1421" s="10"/>
      <c r="H1421" s="12"/>
      <c r="I1421" s="10"/>
      <c r="J1421" s="10"/>
      <c r="K1421" s="10"/>
      <c r="L1421" s="10"/>
      <c r="M1421" s="10"/>
      <c r="N1421" s="10"/>
      <c r="O1421" s="10"/>
      <c r="P1421" s="11"/>
    </row>
    <row r="1422" hidden="1">
      <c r="A1422" s="22"/>
      <c r="B1422" s="23"/>
      <c r="C1422" s="10"/>
      <c r="D1422" s="10"/>
      <c r="E1422" s="10"/>
      <c r="F1422" s="10"/>
      <c r="G1422" s="10"/>
      <c r="H1422" s="12"/>
      <c r="I1422" s="10"/>
      <c r="J1422" s="10"/>
      <c r="K1422" s="10"/>
      <c r="L1422" s="10"/>
      <c r="M1422" s="10"/>
      <c r="N1422" s="10"/>
      <c r="O1422" s="10"/>
      <c r="P1422" s="11"/>
    </row>
    <row r="1423" hidden="1">
      <c r="A1423" s="22"/>
      <c r="B1423" s="23"/>
      <c r="C1423" s="10"/>
      <c r="D1423" s="10"/>
      <c r="E1423" s="10"/>
      <c r="F1423" s="10"/>
      <c r="G1423" s="10"/>
      <c r="H1423" s="12"/>
      <c r="I1423" s="10"/>
      <c r="J1423" s="10"/>
      <c r="K1423" s="10"/>
      <c r="L1423" s="10"/>
      <c r="M1423" s="10"/>
      <c r="N1423" s="10"/>
      <c r="O1423" s="10"/>
      <c r="P1423" s="11"/>
    </row>
    <row r="1424" hidden="1">
      <c r="A1424" s="22"/>
      <c r="B1424" s="23"/>
      <c r="C1424" s="10"/>
      <c r="D1424" s="10"/>
      <c r="E1424" s="10"/>
      <c r="F1424" s="10"/>
      <c r="G1424" s="10"/>
      <c r="H1424" s="12"/>
      <c r="I1424" s="10"/>
      <c r="J1424" s="10"/>
      <c r="K1424" s="10"/>
      <c r="L1424" s="10"/>
      <c r="M1424" s="10"/>
      <c r="N1424" s="10"/>
      <c r="O1424" s="10"/>
      <c r="P1424" s="11"/>
    </row>
    <row r="1425" hidden="1">
      <c r="A1425" s="22">
        <v>45372.0</v>
      </c>
      <c r="B1425" s="23">
        <v>45370.0</v>
      </c>
      <c r="C1425" s="10" t="s">
        <v>17</v>
      </c>
      <c r="D1425" s="10">
        <v>16.0</v>
      </c>
      <c r="E1425" s="17" t="s">
        <v>33</v>
      </c>
      <c r="F1425" s="10" t="s">
        <v>641</v>
      </c>
      <c r="G1425" s="10" t="s">
        <v>731</v>
      </c>
      <c r="H1425" s="12" t="s">
        <v>777</v>
      </c>
      <c r="I1425" s="10" t="s">
        <v>60</v>
      </c>
      <c r="J1425" s="10"/>
      <c r="K1425" s="10" t="s">
        <v>519</v>
      </c>
      <c r="L1425" s="10" t="s">
        <v>22</v>
      </c>
      <c r="M1425" s="10" t="s">
        <v>22</v>
      </c>
      <c r="N1425" s="10" t="s">
        <v>22</v>
      </c>
      <c r="O1425" s="10" t="s">
        <v>22</v>
      </c>
      <c r="P1425" s="11"/>
    </row>
    <row r="1426" hidden="1">
      <c r="A1426" s="22">
        <v>45372.0</v>
      </c>
      <c r="B1426" s="23">
        <v>45371.0</v>
      </c>
      <c r="C1426" s="10" t="s">
        <v>17</v>
      </c>
      <c r="D1426" s="10">
        <v>16.0</v>
      </c>
      <c r="E1426" s="16" t="s">
        <v>9</v>
      </c>
      <c r="F1426" s="10" t="s">
        <v>778</v>
      </c>
      <c r="G1426" s="10" t="s">
        <v>779</v>
      </c>
      <c r="H1426" s="12" t="s">
        <v>780</v>
      </c>
      <c r="I1426" s="10" t="s">
        <v>21</v>
      </c>
      <c r="J1426" s="10"/>
      <c r="K1426" s="10" t="s">
        <v>781</v>
      </c>
      <c r="L1426" s="10" t="s">
        <v>22</v>
      </c>
      <c r="M1426" s="10" t="s">
        <v>22</v>
      </c>
      <c r="N1426" s="10" t="s">
        <v>22</v>
      </c>
      <c r="O1426" s="10"/>
      <c r="P1426" s="11"/>
    </row>
    <row r="1427" hidden="1">
      <c r="A1427" s="22">
        <v>45372.0</v>
      </c>
      <c r="B1427" s="23">
        <v>45371.0</v>
      </c>
      <c r="C1427" s="10" t="s">
        <v>17</v>
      </c>
      <c r="D1427" s="10">
        <v>8.0</v>
      </c>
      <c r="E1427" s="16" t="s">
        <v>9</v>
      </c>
      <c r="F1427" s="10" t="s">
        <v>782</v>
      </c>
      <c r="G1427" s="10" t="s">
        <v>783</v>
      </c>
      <c r="H1427" s="12" t="s">
        <v>784</v>
      </c>
      <c r="I1427" s="10" t="s">
        <v>52</v>
      </c>
      <c r="J1427" s="10"/>
      <c r="K1427" s="10"/>
      <c r="L1427" s="10" t="s">
        <v>22</v>
      </c>
      <c r="M1427" s="10" t="s">
        <v>22</v>
      </c>
      <c r="N1427" s="10" t="s">
        <v>22</v>
      </c>
      <c r="O1427" s="10" t="s">
        <v>22</v>
      </c>
      <c r="P1427" s="11"/>
    </row>
    <row r="1428" hidden="1">
      <c r="A1428" s="22">
        <v>45372.0</v>
      </c>
      <c r="B1428" s="23">
        <v>45371.0</v>
      </c>
      <c r="C1428" s="10" t="s">
        <v>17</v>
      </c>
      <c r="D1428" s="10">
        <v>8.0</v>
      </c>
      <c r="E1428" s="16" t="s">
        <v>9</v>
      </c>
      <c r="F1428" s="10" t="s">
        <v>344</v>
      </c>
      <c r="G1428" s="10" t="s">
        <v>314</v>
      </c>
      <c r="H1428" s="12" t="s">
        <v>315</v>
      </c>
      <c r="I1428" s="10" t="s">
        <v>21</v>
      </c>
      <c r="J1428" s="10"/>
      <c r="K1428" s="22"/>
      <c r="L1428" s="10" t="s">
        <v>22</v>
      </c>
      <c r="M1428" s="10" t="s">
        <v>22</v>
      </c>
      <c r="N1428" s="10" t="s">
        <v>22</v>
      </c>
      <c r="O1428" s="10"/>
      <c r="P1428" s="11"/>
    </row>
    <row r="1429" hidden="1">
      <c r="A1429" s="22">
        <v>45372.0</v>
      </c>
      <c r="B1429" s="23">
        <v>45371.0</v>
      </c>
      <c r="C1429" s="10" t="s">
        <v>17</v>
      </c>
      <c r="D1429" s="10">
        <v>16.0</v>
      </c>
      <c r="E1429" s="17" t="s">
        <v>33</v>
      </c>
      <c r="F1429" s="10" t="s">
        <v>785</v>
      </c>
      <c r="G1429" s="10" t="s">
        <v>786</v>
      </c>
      <c r="H1429" s="12">
        <v>7.831224922E9</v>
      </c>
      <c r="I1429" s="10" t="s">
        <v>21</v>
      </c>
      <c r="J1429" s="10"/>
      <c r="K1429" s="10" t="s">
        <v>787</v>
      </c>
      <c r="L1429" s="10" t="s">
        <v>22</v>
      </c>
      <c r="M1429" s="10" t="s">
        <v>22</v>
      </c>
      <c r="N1429" s="10" t="s">
        <v>22</v>
      </c>
      <c r="O1429" s="10"/>
      <c r="P1429" s="11"/>
    </row>
    <row r="1430" hidden="1">
      <c r="A1430" s="22">
        <v>45372.0</v>
      </c>
      <c r="B1430" s="23">
        <v>45371.0</v>
      </c>
      <c r="C1430" s="10" t="s">
        <v>17</v>
      </c>
      <c r="D1430" s="10">
        <v>6.0</v>
      </c>
      <c r="E1430" s="16" t="s">
        <v>9</v>
      </c>
      <c r="F1430" s="10" t="s">
        <v>788</v>
      </c>
      <c r="G1430" s="10" t="s">
        <v>789</v>
      </c>
      <c r="H1430" s="12" t="s">
        <v>790</v>
      </c>
      <c r="I1430" s="10" t="s">
        <v>791</v>
      </c>
      <c r="J1430" s="22"/>
      <c r="K1430" s="10" t="s">
        <v>460</v>
      </c>
      <c r="L1430" s="10" t="s">
        <v>22</v>
      </c>
      <c r="M1430" s="10" t="s">
        <v>22</v>
      </c>
      <c r="N1430" s="10" t="s">
        <v>22</v>
      </c>
      <c r="O1430" s="10" t="s">
        <v>22</v>
      </c>
      <c r="P1430" s="11"/>
    </row>
    <row r="1431" hidden="1">
      <c r="A1431" s="22"/>
      <c r="B1431" s="23"/>
      <c r="C1431" s="10"/>
      <c r="D1431" s="10"/>
      <c r="E1431" s="10"/>
      <c r="F1431" s="10"/>
      <c r="G1431" s="10"/>
      <c r="H1431" s="12"/>
      <c r="I1431" s="10"/>
      <c r="J1431" s="10"/>
      <c r="K1431" s="10"/>
      <c r="L1431" s="10"/>
      <c r="M1431" s="10"/>
      <c r="N1431" s="10"/>
      <c r="O1431" s="10"/>
      <c r="P1431" s="11"/>
    </row>
    <row r="1432" hidden="1">
      <c r="A1432" s="22"/>
      <c r="B1432" s="23"/>
      <c r="C1432" s="10"/>
      <c r="D1432" s="10"/>
      <c r="E1432" s="10"/>
      <c r="F1432" s="10"/>
      <c r="G1432" s="10"/>
      <c r="H1432" s="12"/>
      <c r="I1432" s="10"/>
      <c r="J1432" s="10"/>
      <c r="K1432" s="10"/>
      <c r="L1432" s="10"/>
      <c r="M1432" s="10"/>
      <c r="N1432" s="10"/>
      <c r="O1432" s="10"/>
      <c r="P1432" s="11"/>
    </row>
    <row r="1433" hidden="1">
      <c r="A1433" s="22"/>
      <c r="B1433" s="23"/>
      <c r="C1433" s="10"/>
      <c r="D1433" s="10"/>
      <c r="E1433" s="10"/>
      <c r="F1433" s="10"/>
      <c r="G1433" s="10"/>
      <c r="H1433" s="12"/>
      <c r="I1433" s="10"/>
      <c r="J1433" s="10"/>
      <c r="K1433" s="10"/>
      <c r="L1433" s="10"/>
      <c r="M1433" s="10"/>
      <c r="N1433" s="10"/>
      <c r="O1433" s="10"/>
      <c r="P1433" s="11"/>
    </row>
    <row r="1434" hidden="1">
      <c r="A1434" s="22"/>
      <c r="B1434" s="23"/>
      <c r="C1434" s="10"/>
      <c r="D1434" s="10"/>
      <c r="E1434" s="10"/>
      <c r="F1434" s="10"/>
      <c r="G1434" s="10"/>
      <c r="H1434" s="12"/>
      <c r="I1434" s="10"/>
      <c r="J1434" s="10"/>
      <c r="K1434" s="10"/>
      <c r="L1434" s="10"/>
      <c r="M1434" s="10"/>
      <c r="N1434" s="10"/>
      <c r="O1434" s="10"/>
      <c r="P1434" s="11"/>
    </row>
    <row r="1435" hidden="1">
      <c r="A1435" s="22"/>
      <c r="B1435" s="23"/>
      <c r="C1435" s="10"/>
      <c r="D1435" s="10"/>
      <c r="E1435" s="10"/>
      <c r="F1435" s="10"/>
      <c r="G1435" s="10"/>
      <c r="H1435" s="12"/>
      <c r="I1435" s="10"/>
      <c r="J1435" s="10"/>
      <c r="K1435" s="10"/>
      <c r="L1435" s="10"/>
      <c r="M1435" s="10"/>
      <c r="N1435" s="10"/>
      <c r="O1435" s="10"/>
      <c r="P1435" s="11"/>
    </row>
    <row r="1436" hidden="1">
      <c r="A1436" s="22"/>
      <c r="B1436" s="23"/>
      <c r="C1436" s="10"/>
      <c r="D1436" s="10"/>
      <c r="E1436" s="10"/>
      <c r="F1436" s="10"/>
      <c r="G1436" s="10"/>
      <c r="H1436" s="12"/>
      <c r="I1436" s="10"/>
      <c r="J1436" s="10"/>
      <c r="K1436" s="10"/>
      <c r="L1436" s="10"/>
      <c r="M1436" s="10"/>
      <c r="N1436" s="10"/>
      <c r="O1436" s="10"/>
      <c r="P1436" s="11"/>
    </row>
    <row r="1437" hidden="1">
      <c r="A1437" s="22"/>
      <c r="B1437" s="23"/>
      <c r="C1437" s="10"/>
      <c r="D1437" s="10"/>
      <c r="E1437" s="10"/>
      <c r="F1437" s="10"/>
      <c r="G1437" s="10"/>
      <c r="H1437" s="12"/>
      <c r="I1437" s="10"/>
      <c r="J1437" s="10"/>
      <c r="K1437" s="10"/>
      <c r="L1437" s="10"/>
      <c r="M1437" s="10"/>
      <c r="N1437" s="10"/>
      <c r="O1437" s="10"/>
      <c r="P1437" s="11"/>
    </row>
    <row r="1438" hidden="1">
      <c r="A1438" s="22"/>
      <c r="B1438" s="23"/>
      <c r="C1438" s="10"/>
      <c r="D1438" s="10"/>
      <c r="E1438" s="10"/>
      <c r="F1438" s="10"/>
      <c r="G1438" s="10"/>
      <c r="H1438" s="12"/>
      <c r="I1438" s="10"/>
      <c r="J1438" s="10"/>
      <c r="K1438" s="10"/>
      <c r="L1438" s="10"/>
      <c r="M1438" s="10"/>
      <c r="N1438" s="10"/>
      <c r="O1438" s="10"/>
      <c r="P1438" s="11"/>
    </row>
    <row r="1439" hidden="1">
      <c r="A1439" s="22"/>
      <c r="B1439" s="23"/>
      <c r="C1439" s="10"/>
      <c r="D1439" s="10"/>
      <c r="E1439" s="10"/>
      <c r="F1439" s="10"/>
      <c r="G1439" s="10"/>
      <c r="H1439" s="12"/>
      <c r="I1439" s="10"/>
      <c r="J1439" s="10"/>
      <c r="K1439" s="10"/>
      <c r="L1439" s="10"/>
      <c r="M1439" s="10"/>
      <c r="N1439" s="10"/>
      <c r="O1439" s="10"/>
      <c r="P1439" s="11"/>
    </row>
    <row r="1440" hidden="1">
      <c r="A1440" s="22"/>
      <c r="B1440" s="23"/>
      <c r="C1440" s="10"/>
      <c r="D1440" s="10"/>
      <c r="E1440" s="10"/>
      <c r="F1440" s="10"/>
      <c r="G1440" s="10"/>
      <c r="H1440" s="12"/>
      <c r="I1440" s="10"/>
      <c r="J1440" s="10"/>
      <c r="K1440" s="10"/>
      <c r="L1440" s="10"/>
      <c r="M1440" s="10"/>
      <c r="N1440" s="10"/>
      <c r="O1440" s="10"/>
      <c r="P1440" s="11"/>
    </row>
    <row r="1441" hidden="1">
      <c r="A1441" s="22"/>
      <c r="B1441" s="23"/>
      <c r="C1441" s="10"/>
      <c r="D1441" s="10"/>
      <c r="E1441" s="10"/>
      <c r="F1441" s="10"/>
      <c r="G1441" s="10"/>
      <c r="H1441" s="12"/>
      <c r="I1441" s="10"/>
      <c r="J1441" s="10"/>
      <c r="K1441" s="10"/>
      <c r="L1441" s="10"/>
      <c r="M1441" s="10"/>
      <c r="N1441" s="10"/>
      <c r="O1441" s="10"/>
      <c r="P1441" s="11"/>
    </row>
    <row r="1442" hidden="1">
      <c r="A1442" s="22"/>
      <c r="B1442" s="23"/>
      <c r="C1442" s="10"/>
      <c r="D1442" s="10"/>
      <c r="E1442" s="10"/>
      <c r="F1442" s="10"/>
      <c r="G1442" s="10"/>
      <c r="H1442" s="12"/>
      <c r="I1442" s="10"/>
      <c r="J1442" s="10"/>
      <c r="K1442" s="10"/>
      <c r="L1442" s="10"/>
      <c r="M1442" s="10"/>
      <c r="N1442" s="10"/>
      <c r="O1442" s="10"/>
      <c r="P1442" s="11"/>
    </row>
    <row r="1443" hidden="1">
      <c r="A1443" s="22"/>
      <c r="B1443" s="23"/>
      <c r="C1443" s="10"/>
      <c r="D1443" s="10"/>
      <c r="E1443" s="10"/>
      <c r="F1443" s="10"/>
      <c r="G1443" s="10"/>
      <c r="H1443" s="12"/>
      <c r="I1443" s="10"/>
      <c r="J1443" s="10"/>
      <c r="K1443" s="10"/>
      <c r="L1443" s="10"/>
      <c r="M1443" s="10"/>
      <c r="N1443" s="10"/>
      <c r="O1443" s="10"/>
      <c r="P1443" s="11"/>
    </row>
    <row r="1444" hidden="1">
      <c r="A1444" s="22"/>
      <c r="B1444" s="23"/>
      <c r="C1444" s="10"/>
      <c r="D1444" s="10"/>
      <c r="E1444" s="10"/>
      <c r="F1444" s="10"/>
      <c r="G1444" s="10"/>
      <c r="H1444" s="12"/>
      <c r="I1444" s="10"/>
      <c r="J1444" s="10"/>
      <c r="K1444" s="10"/>
      <c r="L1444" s="10"/>
      <c r="M1444" s="10"/>
      <c r="N1444" s="10"/>
      <c r="O1444" s="10"/>
      <c r="P1444" s="11"/>
    </row>
    <row r="1445" hidden="1">
      <c r="A1445" s="22"/>
      <c r="B1445" s="23"/>
      <c r="C1445" s="10"/>
      <c r="D1445" s="10"/>
      <c r="E1445" s="10"/>
      <c r="F1445" s="10"/>
      <c r="G1445" s="10"/>
      <c r="H1445" s="12"/>
      <c r="I1445" s="10"/>
      <c r="J1445" s="10"/>
      <c r="K1445" s="10"/>
      <c r="L1445" s="10"/>
      <c r="M1445" s="10"/>
      <c r="N1445" s="10"/>
      <c r="O1445" s="10"/>
      <c r="P1445" s="11"/>
    </row>
    <row r="1446" hidden="1">
      <c r="A1446" s="22"/>
      <c r="B1446" s="23"/>
      <c r="C1446" s="10"/>
      <c r="D1446" s="10"/>
      <c r="E1446" s="10"/>
      <c r="F1446" s="10"/>
      <c r="G1446" s="10"/>
      <c r="H1446" s="12"/>
      <c r="I1446" s="10"/>
      <c r="J1446" s="10"/>
      <c r="K1446" s="10"/>
      <c r="L1446" s="10"/>
      <c r="M1446" s="10"/>
      <c r="N1446" s="10"/>
      <c r="O1446" s="10"/>
      <c r="P1446" s="11"/>
    </row>
    <row r="1447" hidden="1">
      <c r="A1447" s="22"/>
      <c r="B1447" s="23"/>
      <c r="C1447" s="10"/>
      <c r="D1447" s="10"/>
      <c r="E1447" s="10"/>
      <c r="F1447" s="10"/>
      <c r="G1447" s="10"/>
      <c r="H1447" s="12"/>
      <c r="I1447" s="10"/>
      <c r="J1447" s="10"/>
      <c r="K1447" s="10"/>
      <c r="L1447" s="10"/>
      <c r="M1447" s="10"/>
      <c r="N1447" s="10"/>
      <c r="O1447" s="10"/>
      <c r="P1447" s="11"/>
    </row>
    <row r="1448" hidden="1">
      <c r="A1448" s="22"/>
      <c r="B1448" s="23"/>
      <c r="C1448" s="10"/>
      <c r="D1448" s="10"/>
      <c r="E1448" s="10"/>
      <c r="F1448" s="10"/>
      <c r="G1448" s="10"/>
      <c r="H1448" s="12"/>
      <c r="I1448" s="10"/>
      <c r="J1448" s="10"/>
      <c r="K1448" s="10"/>
      <c r="L1448" s="10"/>
      <c r="M1448" s="10"/>
      <c r="N1448" s="10"/>
      <c r="O1448" s="10"/>
      <c r="P1448" s="11"/>
    </row>
    <row r="1449" hidden="1">
      <c r="A1449" s="22"/>
      <c r="B1449" s="23"/>
      <c r="C1449" s="10"/>
      <c r="D1449" s="10"/>
      <c r="E1449" s="10"/>
      <c r="F1449" s="10"/>
      <c r="G1449" s="10"/>
      <c r="H1449" s="12"/>
      <c r="I1449" s="10"/>
      <c r="J1449" s="10"/>
      <c r="K1449" s="10"/>
      <c r="L1449" s="10"/>
      <c r="M1449" s="10"/>
      <c r="N1449" s="10"/>
      <c r="O1449" s="10"/>
      <c r="P1449" s="11"/>
    </row>
    <row r="1450" hidden="1">
      <c r="A1450" s="22"/>
      <c r="B1450" s="23"/>
      <c r="C1450" s="10"/>
      <c r="D1450" s="10"/>
      <c r="E1450" s="10"/>
      <c r="F1450" s="10"/>
      <c r="G1450" s="10"/>
      <c r="H1450" s="12"/>
      <c r="I1450" s="10"/>
      <c r="J1450" s="10"/>
      <c r="K1450" s="10"/>
      <c r="L1450" s="10"/>
      <c r="M1450" s="10"/>
      <c r="N1450" s="10"/>
      <c r="O1450" s="10"/>
      <c r="P1450" s="11"/>
    </row>
    <row r="1451" hidden="1">
      <c r="A1451" s="22"/>
      <c r="B1451" s="23"/>
      <c r="C1451" s="10"/>
      <c r="D1451" s="10"/>
      <c r="E1451" s="10"/>
      <c r="F1451" s="10"/>
      <c r="G1451" s="10"/>
      <c r="H1451" s="12"/>
      <c r="I1451" s="10"/>
      <c r="J1451" s="10"/>
      <c r="K1451" s="10"/>
      <c r="L1451" s="10"/>
      <c r="M1451" s="10"/>
      <c r="N1451" s="10"/>
      <c r="O1451" s="10"/>
      <c r="P1451" s="11"/>
    </row>
    <row r="1452" hidden="1">
      <c r="A1452" s="22">
        <v>45378.420675625</v>
      </c>
      <c r="B1452" s="23">
        <v>45378.0</v>
      </c>
      <c r="C1452" s="10" t="s">
        <v>17</v>
      </c>
      <c r="D1452" s="10">
        <v>8.0</v>
      </c>
      <c r="E1452" s="17" t="s">
        <v>33</v>
      </c>
      <c r="F1452" s="10" t="s">
        <v>792</v>
      </c>
      <c r="G1452" s="10" t="s">
        <v>38</v>
      </c>
      <c r="H1452" s="12" t="s">
        <v>39</v>
      </c>
      <c r="I1452" s="10" t="s">
        <v>21</v>
      </c>
      <c r="J1452" s="10" t="s">
        <v>524</v>
      </c>
      <c r="K1452" s="10" t="s">
        <v>793</v>
      </c>
      <c r="L1452" s="10" t="s">
        <v>474</v>
      </c>
      <c r="M1452" s="10" t="s">
        <v>22</v>
      </c>
      <c r="N1452" s="10" t="s">
        <v>22</v>
      </c>
      <c r="O1452" s="10"/>
      <c r="P1452" s="11"/>
    </row>
    <row r="1453" hidden="1">
      <c r="A1453" s="22">
        <v>45378.49352690972</v>
      </c>
      <c r="B1453" s="23">
        <v>45378.0</v>
      </c>
      <c r="C1453" s="10" t="s">
        <v>17</v>
      </c>
      <c r="D1453" s="10" t="s">
        <v>89</v>
      </c>
      <c r="E1453" s="19" t="s">
        <v>89</v>
      </c>
      <c r="F1453" s="10" t="s">
        <v>212</v>
      </c>
      <c r="G1453" s="10" t="s">
        <v>213</v>
      </c>
      <c r="H1453" s="12" t="s">
        <v>680</v>
      </c>
      <c r="I1453" s="10" t="s">
        <v>21</v>
      </c>
      <c r="J1453" s="10"/>
      <c r="K1453" s="10"/>
      <c r="L1453" s="10" t="s">
        <v>22</v>
      </c>
      <c r="M1453" s="10" t="s">
        <v>22</v>
      </c>
      <c r="N1453" s="10" t="s">
        <v>22</v>
      </c>
      <c r="O1453" s="10"/>
      <c r="P1453" s="11"/>
    </row>
    <row r="1454" hidden="1">
      <c r="A1454" s="22">
        <v>45378.498044328706</v>
      </c>
      <c r="B1454" s="23">
        <v>45378.0</v>
      </c>
      <c r="C1454" s="10" t="s">
        <v>17</v>
      </c>
      <c r="D1454" s="10" t="s">
        <v>89</v>
      </c>
      <c r="E1454" s="19" t="s">
        <v>89</v>
      </c>
      <c r="F1454" s="10" t="s">
        <v>698</v>
      </c>
      <c r="G1454" s="10" t="s">
        <v>340</v>
      </c>
      <c r="H1454" s="12" t="s">
        <v>341</v>
      </c>
      <c r="I1454" s="10" t="s">
        <v>21</v>
      </c>
      <c r="J1454" s="10"/>
      <c r="K1454" s="10"/>
      <c r="L1454" s="10" t="s">
        <v>474</v>
      </c>
      <c r="M1454" s="10" t="s">
        <v>22</v>
      </c>
      <c r="N1454" s="10" t="s">
        <v>22</v>
      </c>
      <c r="O1454" s="10"/>
      <c r="P1454" s="11"/>
    </row>
    <row r="1455" hidden="1">
      <c r="A1455" s="22">
        <v>45378.55670991898</v>
      </c>
      <c r="B1455" s="23">
        <v>45378.0</v>
      </c>
      <c r="C1455" s="10" t="s">
        <v>17</v>
      </c>
      <c r="D1455" s="10">
        <v>8.0</v>
      </c>
      <c r="E1455" s="17" t="s">
        <v>33</v>
      </c>
      <c r="F1455" s="10" t="s">
        <v>794</v>
      </c>
      <c r="G1455" s="10" t="s">
        <v>795</v>
      </c>
      <c r="H1455" s="12" t="s">
        <v>796</v>
      </c>
      <c r="I1455" s="10" t="s">
        <v>52</v>
      </c>
      <c r="J1455" s="22"/>
      <c r="K1455" s="10"/>
      <c r="L1455" s="10" t="s">
        <v>474</v>
      </c>
      <c r="M1455" s="10" t="s">
        <v>22</v>
      </c>
      <c r="N1455" s="10" t="s">
        <v>22</v>
      </c>
      <c r="O1455" s="10"/>
      <c r="P1455" s="11"/>
    </row>
    <row r="1456" hidden="1">
      <c r="A1456" s="22"/>
      <c r="B1456" s="23"/>
      <c r="C1456" s="10"/>
      <c r="D1456" s="10"/>
      <c r="E1456" s="10"/>
      <c r="F1456" s="10"/>
      <c r="G1456" s="10"/>
      <c r="H1456" s="12"/>
      <c r="I1456" s="10"/>
      <c r="J1456" s="10"/>
      <c r="K1456" s="10"/>
      <c r="L1456" s="10"/>
      <c r="M1456" s="10"/>
      <c r="N1456" s="10"/>
      <c r="O1456" s="10"/>
      <c r="P1456" s="11"/>
    </row>
    <row r="1457" hidden="1">
      <c r="A1457" s="22"/>
      <c r="B1457" s="23"/>
      <c r="C1457" s="10"/>
      <c r="D1457" s="10"/>
      <c r="E1457" s="10"/>
      <c r="F1457" s="10"/>
      <c r="G1457" s="10"/>
      <c r="H1457" s="12"/>
      <c r="I1457" s="10"/>
      <c r="J1457" s="10"/>
      <c r="K1457" s="10"/>
      <c r="L1457" s="10"/>
      <c r="M1457" s="10"/>
      <c r="N1457" s="10"/>
      <c r="O1457" s="10"/>
      <c r="P1457" s="11"/>
    </row>
    <row r="1458" hidden="1">
      <c r="A1458" s="22"/>
      <c r="B1458" s="23"/>
      <c r="C1458" s="10"/>
      <c r="D1458" s="10"/>
      <c r="E1458" s="10"/>
      <c r="F1458" s="10"/>
      <c r="G1458" s="10"/>
      <c r="H1458" s="12"/>
      <c r="I1458" s="10"/>
      <c r="J1458" s="10"/>
      <c r="K1458" s="10"/>
      <c r="L1458" s="10"/>
      <c r="M1458" s="10"/>
      <c r="N1458" s="10"/>
      <c r="O1458" s="10"/>
      <c r="P1458" s="11"/>
    </row>
    <row r="1459" hidden="1">
      <c r="A1459" s="22"/>
      <c r="B1459" s="23"/>
      <c r="C1459" s="10"/>
      <c r="D1459" s="10"/>
      <c r="E1459" s="10"/>
      <c r="F1459" s="10"/>
      <c r="G1459" s="10"/>
      <c r="H1459" s="12"/>
      <c r="I1459" s="10"/>
      <c r="J1459" s="10"/>
      <c r="K1459" s="10"/>
      <c r="L1459" s="10"/>
      <c r="M1459" s="10"/>
      <c r="N1459" s="10"/>
      <c r="O1459" s="10"/>
      <c r="P1459" s="11"/>
    </row>
    <row r="1460" hidden="1">
      <c r="A1460" s="22"/>
      <c r="B1460" s="23"/>
      <c r="C1460" s="10"/>
      <c r="D1460" s="10"/>
      <c r="E1460" s="10"/>
      <c r="F1460" s="10"/>
      <c r="G1460" s="10"/>
      <c r="H1460" s="12"/>
      <c r="I1460" s="10"/>
      <c r="J1460" s="10"/>
      <c r="K1460" s="10"/>
      <c r="L1460" s="10"/>
      <c r="M1460" s="10"/>
      <c r="N1460" s="10"/>
      <c r="O1460" s="10"/>
      <c r="P1460" s="11"/>
    </row>
    <row r="1461" hidden="1">
      <c r="A1461" s="22"/>
      <c r="B1461" s="23"/>
      <c r="C1461" s="10"/>
      <c r="D1461" s="10"/>
      <c r="E1461" s="10"/>
      <c r="F1461" s="10"/>
      <c r="G1461" s="10"/>
      <c r="H1461" s="12"/>
      <c r="I1461" s="10"/>
      <c r="J1461" s="10"/>
      <c r="K1461" s="10"/>
      <c r="L1461" s="10"/>
      <c r="M1461" s="10"/>
      <c r="N1461" s="10"/>
      <c r="O1461" s="10"/>
      <c r="P1461" s="11"/>
    </row>
    <row r="1462" hidden="1">
      <c r="A1462" s="22"/>
      <c r="B1462" s="23"/>
      <c r="C1462" s="10"/>
      <c r="D1462" s="10"/>
      <c r="E1462" s="10"/>
      <c r="F1462" s="10"/>
      <c r="G1462" s="10"/>
      <c r="H1462" s="12"/>
      <c r="I1462" s="10"/>
      <c r="J1462" s="10"/>
      <c r="K1462" s="10"/>
      <c r="L1462" s="10"/>
      <c r="M1462" s="10"/>
      <c r="N1462" s="10"/>
      <c r="O1462" s="10"/>
      <c r="P1462" s="11"/>
    </row>
    <row r="1463" hidden="1">
      <c r="A1463" s="22"/>
      <c r="B1463" s="23"/>
      <c r="C1463" s="10"/>
      <c r="D1463" s="10"/>
      <c r="E1463" s="10"/>
      <c r="F1463" s="10"/>
      <c r="G1463" s="10"/>
      <c r="H1463" s="12"/>
      <c r="I1463" s="10"/>
      <c r="J1463" s="10"/>
      <c r="K1463" s="22"/>
      <c r="L1463" s="10"/>
      <c r="M1463" s="10"/>
      <c r="N1463" s="10"/>
      <c r="O1463" s="10"/>
      <c r="P1463" s="11"/>
    </row>
    <row r="1464" hidden="1">
      <c r="A1464" s="22"/>
      <c r="B1464" s="23"/>
      <c r="C1464" s="10"/>
      <c r="D1464" s="10"/>
      <c r="E1464" s="10"/>
      <c r="F1464" s="10"/>
      <c r="G1464" s="10"/>
      <c r="H1464" s="12"/>
      <c r="I1464" s="10"/>
      <c r="J1464" s="10"/>
      <c r="K1464" s="10"/>
      <c r="L1464" s="10"/>
      <c r="M1464" s="10"/>
      <c r="N1464" s="10"/>
      <c r="O1464" s="11"/>
      <c r="P1464" s="11"/>
    </row>
    <row r="1465" hidden="1">
      <c r="A1465" s="22"/>
      <c r="B1465" s="23"/>
      <c r="C1465" s="10"/>
      <c r="D1465" s="10"/>
      <c r="E1465" s="10"/>
      <c r="F1465" s="10"/>
      <c r="G1465" s="10"/>
      <c r="H1465" s="12"/>
      <c r="I1465" s="10"/>
      <c r="J1465" s="10"/>
      <c r="K1465" s="22"/>
      <c r="L1465" s="10"/>
      <c r="M1465" s="10"/>
      <c r="N1465" s="10"/>
      <c r="O1465" s="10"/>
      <c r="P1465" s="11"/>
    </row>
    <row r="1466" hidden="1">
      <c r="A1466" s="22"/>
      <c r="B1466" s="23"/>
      <c r="C1466" s="10"/>
      <c r="D1466" s="10"/>
      <c r="E1466" s="10"/>
      <c r="F1466" s="10"/>
      <c r="G1466" s="10"/>
      <c r="H1466" s="12"/>
      <c r="I1466" s="10"/>
      <c r="J1466" s="10"/>
      <c r="K1466" s="10"/>
      <c r="L1466" s="10"/>
      <c r="M1466" s="10"/>
      <c r="N1466" s="10"/>
      <c r="O1466" s="10"/>
      <c r="P1466" s="11"/>
    </row>
    <row r="1467" hidden="1">
      <c r="A1467" s="22"/>
      <c r="B1467" s="23"/>
      <c r="C1467" s="10"/>
      <c r="D1467" s="10"/>
      <c r="E1467" s="10"/>
      <c r="F1467" s="10"/>
      <c r="G1467" s="10"/>
      <c r="H1467" s="12"/>
      <c r="I1467" s="10"/>
      <c r="J1467" s="10"/>
      <c r="K1467" s="10"/>
      <c r="L1467" s="10"/>
      <c r="M1467" s="10"/>
      <c r="N1467" s="10"/>
      <c r="O1467" s="10"/>
      <c r="P1467" s="11"/>
    </row>
    <row r="1468" hidden="1">
      <c r="A1468" s="22"/>
      <c r="B1468" s="23"/>
      <c r="C1468" s="10"/>
      <c r="D1468" s="10"/>
      <c r="E1468" s="10"/>
      <c r="F1468" s="10"/>
      <c r="G1468" s="10"/>
      <c r="H1468" s="12"/>
      <c r="I1468" s="10"/>
      <c r="J1468" s="10"/>
      <c r="K1468" s="10"/>
      <c r="L1468" s="10"/>
      <c r="M1468" s="10"/>
      <c r="N1468" s="10"/>
      <c r="O1468" s="10"/>
      <c r="P1468" s="11"/>
    </row>
    <row r="1469" hidden="1">
      <c r="A1469" s="22"/>
      <c r="B1469" s="23"/>
      <c r="C1469" s="10"/>
      <c r="D1469" s="10"/>
      <c r="E1469" s="10"/>
      <c r="F1469" s="10"/>
      <c r="G1469" s="10"/>
      <c r="H1469" s="12"/>
      <c r="I1469" s="10"/>
      <c r="J1469" s="10"/>
      <c r="K1469" s="10"/>
      <c r="L1469" s="10"/>
      <c r="M1469" s="10"/>
      <c r="N1469" s="10"/>
      <c r="O1469" s="10"/>
      <c r="P1469" s="11"/>
    </row>
    <row r="1470" hidden="1">
      <c r="A1470" s="22"/>
      <c r="B1470" s="23"/>
      <c r="C1470" s="10"/>
      <c r="D1470" s="10"/>
      <c r="E1470" s="10"/>
      <c r="F1470" s="10"/>
      <c r="G1470" s="10"/>
      <c r="H1470" s="12"/>
      <c r="I1470" s="10"/>
      <c r="J1470" s="10"/>
      <c r="K1470" s="10"/>
      <c r="L1470" s="10"/>
      <c r="M1470" s="10"/>
      <c r="N1470" s="10"/>
      <c r="O1470" s="10"/>
      <c r="P1470" s="11"/>
    </row>
    <row r="1471" hidden="1">
      <c r="A1471" s="22"/>
      <c r="B1471" s="23"/>
      <c r="C1471" s="10"/>
      <c r="D1471" s="10"/>
      <c r="E1471" s="10"/>
      <c r="F1471" s="10"/>
      <c r="G1471" s="10"/>
      <c r="H1471" s="12"/>
      <c r="I1471" s="10"/>
      <c r="J1471" s="10"/>
      <c r="K1471" s="10"/>
      <c r="L1471" s="10"/>
      <c r="M1471" s="10"/>
      <c r="N1471" s="10"/>
      <c r="O1471" s="10"/>
      <c r="P1471" s="11"/>
    </row>
    <row r="1472" hidden="1">
      <c r="A1472" s="22"/>
      <c r="B1472" s="23"/>
      <c r="C1472" s="10"/>
      <c r="D1472" s="10"/>
      <c r="E1472" s="10"/>
      <c r="F1472" s="10"/>
      <c r="G1472" s="10"/>
      <c r="H1472" s="12"/>
      <c r="I1472" s="10"/>
      <c r="J1472" s="10"/>
      <c r="K1472" s="10"/>
      <c r="L1472" s="10"/>
      <c r="M1472" s="10"/>
      <c r="N1472" s="10"/>
      <c r="O1472" s="10"/>
      <c r="P1472" s="11"/>
    </row>
    <row r="1473" hidden="1">
      <c r="A1473" s="22"/>
      <c r="B1473" s="23"/>
      <c r="C1473" s="10"/>
      <c r="D1473" s="10"/>
      <c r="E1473" s="10"/>
      <c r="F1473" s="10"/>
      <c r="G1473" s="10"/>
      <c r="H1473" s="12"/>
      <c r="I1473" s="10"/>
      <c r="J1473" s="10"/>
      <c r="K1473" s="10"/>
      <c r="L1473" s="10"/>
      <c r="M1473" s="10"/>
      <c r="N1473" s="10"/>
      <c r="O1473" s="10"/>
      <c r="P1473" s="11"/>
    </row>
    <row r="1474" hidden="1">
      <c r="A1474" s="22"/>
      <c r="B1474" s="23"/>
      <c r="C1474" s="10"/>
      <c r="D1474" s="10"/>
      <c r="E1474" s="10"/>
      <c r="F1474" s="10"/>
      <c r="G1474" s="10"/>
      <c r="H1474" s="12"/>
      <c r="I1474" s="10"/>
      <c r="J1474" s="10"/>
      <c r="K1474" s="10"/>
      <c r="L1474" s="10"/>
      <c r="M1474" s="10"/>
      <c r="N1474" s="10"/>
      <c r="O1474" s="10"/>
      <c r="P1474" s="11"/>
    </row>
    <row r="1475" hidden="1">
      <c r="A1475" s="22"/>
      <c r="B1475" s="23"/>
      <c r="C1475" s="10"/>
      <c r="D1475" s="10"/>
      <c r="E1475" s="10"/>
      <c r="F1475" s="10"/>
      <c r="G1475" s="10"/>
      <c r="H1475" s="12"/>
      <c r="I1475" s="10"/>
      <c r="J1475" s="10"/>
      <c r="K1475" s="10"/>
      <c r="L1475" s="10"/>
      <c r="M1475" s="10"/>
      <c r="N1475" s="10"/>
      <c r="O1475" s="10"/>
      <c r="P1475" s="11"/>
    </row>
    <row r="1476" hidden="1">
      <c r="A1476" s="22"/>
      <c r="B1476" s="23"/>
      <c r="C1476" s="10"/>
      <c r="D1476" s="10"/>
      <c r="E1476" s="10"/>
      <c r="F1476" s="10"/>
      <c r="G1476" s="10"/>
      <c r="H1476" s="12"/>
      <c r="I1476" s="10"/>
      <c r="J1476" s="10"/>
      <c r="K1476" s="10"/>
      <c r="L1476" s="10"/>
      <c r="M1476" s="10"/>
      <c r="N1476" s="10"/>
      <c r="O1476" s="10"/>
      <c r="P1476" s="11"/>
    </row>
    <row r="1477" hidden="1">
      <c r="A1477" s="22">
        <v>45379.0</v>
      </c>
      <c r="B1477" s="23">
        <v>45378.0</v>
      </c>
      <c r="C1477" s="10" t="s">
        <v>17</v>
      </c>
      <c r="D1477" s="10">
        <v>8.0</v>
      </c>
      <c r="E1477" s="16" t="s">
        <v>9</v>
      </c>
      <c r="F1477" s="10" t="s">
        <v>797</v>
      </c>
      <c r="G1477" s="10" t="s">
        <v>798</v>
      </c>
      <c r="H1477" s="12" t="s">
        <v>799</v>
      </c>
      <c r="I1477" s="10" t="s">
        <v>52</v>
      </c>
      <c r="J1477" s="10"/>
      <c r="K1477" s="10" t="s">
        <v>800</v>
      </c>
      <c r="L1477" s="10" t="s">
        <v>22</v>
      </c>
      <c r="M1477" s="10" t="s">
        <v>22</v>
      </c>
      <c r="N1477" s="10" t="s">
        <v>22</v>
      </c>
      <c r="O1477" s="10"/>
      <c r="P1477" s="10"/>
    </row>
    <row r="1478" hidden="1">
      <c r="A1478" s="22">
        <v>45379.0</v>
      </c>
      <c r="B1478" s="23">
        <v>45378.0</v>
      </c>
      <c r="C1478" s="10" t="s">
        <v>17</v>
      </c>
      <c r="D1478" s="10">
        <v>6.0</v>
      </c>
      <c r="E1478" s="16" t="s">
        <v>9</v>
      </c>
      <c r="F1478" s="10" t="s">
        <v>801</v>
      </c>
      <c r="G1478" s="10" t="s">
        <v>802</v>
      </c>
      <c r="H1478" s="12" t="s">
        <v>803</v>
      </c>
      <c r="I1478" s="10" t="s">
        <v>131</v>
      </c>
      <c r="J1478" s="22">
        <v>0.3333333333321207</v>
      </c>
      <c r="K1478" s="10" t="s">
        <v>454</v>
      </c>
      <c r="L1478" s="10" t="s">
        <v>22</v>
      </c>
      <c r="M1478" s="10" t="s">
        <v>22</v>
      </c>
      <c r="N1478" s="10" t="s">
        <v>22</v>
      </c>
      <c r="O1478" s="10"/>
      <c r="P1478" s="11"/>
    </row>
    <row r="1479" hidden="1">
      <c r="A1479" s="22">
        <v>45379.0</v>
      </c>
      <c r="B1479" s="23">
        <v>45378.0</v>
      </c>
      <c r="C1479" s="10" t="s">
        <v>17</v>
      </c>
      <c r="D1479" s="10" t="s">
        <v>89</v>
      </c>
      <c r="E1479" s="19" t="s">
        <v>89</v>
      </c>
      <c r="F1479" s="10" t="s">
        <v>804</v>
      </c>
      <c r="G1479" s="10" t="s">
        <v>340</v>
      </c>
      <c r="H1479" s="12" t="s">
        <v>341</v>
      </c>
      <c r="I1479" s="10" t="s">
        <v>21</v>
      </c>
      <c r="J1479" s="10"/>
      <c r="K1479" s="10" t="s">
        <v>497</v>
      </c>
      <c r="L1479" s="10" t="s">
        <v>474</v>
      </c>
      <c r="M1479" s="10" t="s">
        <v>22</v>
      </c>
      <c r="N1479" s="10" t="s">
        <v>22</v>
      </c>
      <c r="O1479" s="10"/>
      <c r="P1479" s="10"/>
    </row>
    <row r="1480" hidden="1">
      <c r="A1480" s="22">
        <v>45379.0</v>
      </c>
      <c r="B1480" s="23">
        <v>45378.0</v>
      </c>
      <c r="C1480" s="10" t="s">
        <v>17</v>
      </c>
      <c r="D1480" s="10">
        <v>8.0</v>
      </c>
      <c r="E1480" s="16" t="s">
        <v>9</v>
      </c>
      <c r="F1480" s="10" t="s">
        <v>805</v>
      </c>
      <c r="G1480" s="10" t="s">
        <v>147</v>
      </c>
      <c r="H1480" s="12" t="s">
        <v>148</v>
      </c>
      <c r="I1480" s="10" t="s">
        <v>52</v>
      </c>
      <c r="J1480" s="10"/>
      <c r="K1480" s="10" t="s">
        <v>806</v>
      </c>
      <c r="L1480" s="10" t="s">
        <v>22</v>
      </c>
      <c r="M1480" s="10" t="s">
        <v>22</v>
      </c>
      <c r="N1480" s="10" t="s">
        <v>22</v>
      </c>
      <c r="O1480" s="10" t="s">
        <v>22</v>
      </c>
      <c r="P1480" s="11"/>
    </row>
    <row r="1481" hidden="1">
      <c r="A1481" s="22"/>
      <c r="B1481" s="23"/>
      <c r="C1481" s="10"/>
      <c r="D1481" s="10"/>
      <c r="E1481" s="10"/>
      <c r="F1481" s="10"/>
      <c r="G1481" s="10"/>
      <c r="H1481" s="12"/>
      <c r="I1481" s="10"/>
      <c r="J1481" s="10"/>
      <c r="K1481" s="10"/>
      <c r="L1481" s="10"/>
      <c r="M1481" s="10"/>
      <c r="N1481" s="10"/>
      <c r="O1481" s="10"/>
      <c r="P1481" s="11"/>
    </row>
    <row r="1482" hidden="1">
      <c r="A1482" s="22"/>
      <c r="B1482" s="23"/>
      <c r="C1482" s="10"/>
      <c r="D1482" s="10"/>
      <c r="E1482" s="10"/>
      <c r="F1482" s="10"/>
      <c r="G1482" s="10"/>
      <c r="H1482" s="12"/>
      <c r="I1482" s="10"/>
      <c r="J1482" s="10"/>
      <c r="K1482" s="10"/>
      <c r="L1482" s="10"/>
      <c r="M1482" s="10"/>
      <c r="N1482" s="10"/>
      <c r="O1482" s="10"/>
      <c r="P1482" s="10"/>
    </row>
    <row r="1483" hidden="1">
      <c r="A1483" s="22"/>
      <c r="B1483" s="23"/>
      <c r="C1483" s="10"/>
      <c r="D1483" s="10"/>
      <c r="E1483" s="10"/>
      <c r="F1483" s="10"/>
      <c r="G1483" s="10"/>
      <c r="H1483" s="12"/>
      <c r="I1483" s="10"/>
      <c r="J1483" s="10"/>
      <c r="K1483" s="10"/>
      <c r="L1483" s="10"/>
      <c r="M1483" s="10"/>
      <c r="N1483" s="10"/>
      <c r="O1483" s="10"/>
      <c r="P1483" s="11"/>
    </row>
    <row r="1484" hidden="1">
      <c r="A1484" s="22"/>
      <c r="B1484" s="23"/>
      <c r="C1484" s="10"/>
      <c r="D1484" s="10"/>
      <c r="E1484" s="10"/>
      <c r="F1484" s="10"/>
      <c r="G1484" s="10"/>
      <c r="H1484" s="12"/>
      <c r="I1484" s="10"/>
      <c r="J1484" s="10"/>
      <c r="K1484" s="22"/>
      <c r="L1484" s="10"/>
      <c r="M1484" s="10"/>
      <c r="N1484" s="10"/>
      <c r="O1484" s="10"/>
      <c r="P1484" s="11"/>
    </row>
    <row r="1485" hidden="1">
      <c r="A1485" s="22"/>
      <c r="B1485" s="23"/>
      <c r="C1485" s="10"/>
      <c r="D1485" s="10"/>
      <c r="E1485" s="10"/>
      <c r="F1485" s="10"/>
      <c r="G1485" s="10"/>
      <c r="H1485" s="12"/>
      <c r="I1485" s="10"/>
      <c r="J1485" s="10"/>
      <c r="K1485" s="10"/>
      <c r="L1485" s="10"/>
      <c r="M1485" s="10"/>
      <c r="N1485" s="10"/>
      <c r="O1485" s="10"/>
      <c r="P1485" s="11"/>
    </row>
    <row r="1486" hidden="1">
      <c r="A1486" s="29"/>
      <c r="B1486" s="23"/>
      <c r="C1486" s="10"/>
      <c r="D1486" s="10"/>
      <c r="E1486" s="10"/>
      <c r="F1486" s="10"/>
      <c r="G1486" s="10"/>
      <c r="H1486" s="12"/>
      <c r="I1486" s="10"/>
      <c r="J1486" s="10"/>
      <c r="K1486" s="10"/>
      <c r="L1486" s="10"/>
      <c r="M1486" s="10"/>
      <c r="N1486" s="10"/>
      <c r="O1486" s="10"/>
      <c r="P1486" s="11"/>
    </row>
    <row r="1487" hidden="1">
      <c r="A1487" s="29"/>
      <c r="B1487" s="23"/>
      <c r="C1487" s="10"/>
      <c r="D1487" s="15"/>
      <c r="E1487" s="10"/>
      <c r="F1487" s="10"/>
      <c r="G1487" s="10"/>
      <c r="H1487" s="12"/>
      <c r="I1487" s="10"/>
      <c r="J1487" s="10"/>
      <c r="K1487" s="10"/>
      <c r="L1487" s="10"/>
      <c r="M1487" s="10"/>
      <c r="N1487" s="10"/>
      <c r="O1487" s="10"/>
      <c r="P1487" s="11"/>
    </row>
    <row r="1488" hidden="1">
      <c r="A1488" s="29"/>
      <c r="B1488" s="23"/>
      <c r="C1488" s="10"/>
      <c r="D1488" s="10"/>
      <c r="E1488" s="10"/>
      <c r="F1488" s="10"/>
      <c r="G1488" s="10"/>
      <c r="H1488" s="12"/>
      <c r="I1488" s="10"/>
      <c r="J1488" s="10"/>
      <c r="K1488" s="10"/>
      <c r="L1488" s="10"/>
      <c r="M1488" s="10"/>
      <c r="N1488" s="10"/>
      <c r="O1488" s="10"/>
      <c r="P1488" s="10"/>
    </row>
    <row r="1489" hidden="1">
      <c r="A1489" s="22"/>
      <c r="B1489" s="23"/>
      <c r="C1489" s="10"/>
      <c r="D1489" s="10"/>
      <c r="E1489" s="10"/>
      <c r="F1489" s="10"/>
      <c r="G1489" s="10"/>
      <c r="H1489" s="12"/>
      <c r="I1489" s="10"/>
      <c r="J1489" s="10"/>
      <c r="K1489" s="10"/>
      <c r="L1489" s="10"/>
      <c r="M1489" s="10"/>
      <c r="N1489" s="10"/>
      <c r="O1489" s="10"/>
      <c r="P1489" s="11"/>
    </row>
    <row r="1490" hidden="1">
      <c r="A1490" s="22"/>
      <c r="B1490" s="23"/>
      <c r="C1490" s="10"/>
      <c r="D1490" s="10"/>
      <c r="E1490" s="10"/>
      <c r="F1490" s="10"/>
      <c r="G1490" s="10"/>
      <c r="H1490" s="12"/>
      <c r="I1490" s="10"/>
      <c r="J1490" s="10"/>
      <c r="K1490" s="10"/>
      <c r="L1490" s="10"/>
      <c r="M1490" s="10"/>
      <c r="N1490" s="10"/>
      <c r="O1490" s="10"/>
      <c r="P1490" s="11"/>
    </row>
    <row r="1491" hidden="1">
      <c r="A1491" s="22"/>
      <c r="B1491" s="23"/>
      <c r="C1491" s="10"/>
      <c r="D1491" s="10"/>
      <c r="E1491" s="10"/>
      <c r="F1491" s="10"/>
      <c r="G1491" s="10"/>
      <c r="H1491" s="12"/>
      <c r="I1491" s="10"/>
      <c r="J1491" s="10"/>
      <c r="K1491" s="10"/>
      <c r="L1491" s="10"/>
      <c r="M1491" s="10"/>
      <c r="N1491" s="10"/>
      <c r="O1491" s="10"/>
      <c r="P1491" s="11"/>
    </row>
    <row r="1492" hidden="1">
      <c r="A1492" s="22"/>
      <c r="B1492" s="23"/>
      <c r="C1492" s="10"/>
      <c r="D1492" s="10"/>
      <c r="E1492" s="10"/>
      <c r="F1492" s="10"/>
      <c r="G1492" s="10"/>
      <c r="H1492" s="12"/>
      <c r="I1492" s="10"/>
      <c r="J1492" s="10"/>
      <c r="K1492" s="22"/>
      <c r="L1492" s="10"/>
      <c r="M1492" s="10"/>
      <c r="N1492" s="10"/>
      <c r="O1492" s="10"/>
      <c r="P1492" s="11"/>
    </row>
    <row r="1493" hidden="1">
      <c r="A1493" s="22"/>
      <c r="B1493" s="23"/>
      <c r="C1493" s="10"/>
      <c r="D1493" s="10"/>
      <c r="E1493" s="10"/>
      <c r="F1493" s="10"/>
      <c r="G1493" s="10"/>
      <c r="H1493" s="12"/>
      <c r="I1493" s="10"/>
      <c r="J1493" s="10"/>
      <c r="K1493" s="10"/>
      <c r="L1493" s="10"/>
      <c r="M1493" s="10"/>
      <c r="N1493" s="10"/>
      <c r="O1493" s="10"/>
      <c r="P1493" s="11"/>
    </row>
    <row r="1494" hidden="1">
      <c r="A1494" s="22"/>
      <c r="B1494" s="23"/>
      <c r="C1494" s="10"/>
      <c r="D1494" s="10"/>
      <c r="E1494" s="10"/>
      <c r="F1494" s="10"/>
      <c r="G1494" s="10"/>
      <c r="H1494" s="12"/>
      <c r="I1494" s="10"/>
      <c r="J1494" s="10"/>
      <c r="K1494" s="10"/>
      <c r="L1494" s="10"/>
      <c r="M1494" s="10"/>
      <c r="N1494" s="10"/>
      <c r="O1494" s="10"/>
      <c r="P1494" s="11"/>
    </row>
    <row r="1495" hidden="1">
      <c r="A1495" s="22"/>
      <c r="B1495" s="23"/>
      <c r="C1495" s="10"/>
      <c r="D1495" s="10"/>
      <c r="E1495" s="10"/>
      <c r="F1495" s="10"/>
      <c r="G1495" s="10"/>
      <c r="H1495" s="12"/>
      <c r="I1495" s="10"/>
      <c r="J1495" s="10"/>
      <c r="K1495" s="10"/>
      <c r="L1495" s="10"/>
      <c r="M1495" s="10"/>
      <c r="N1495" s="10"/>
      <c r="O1495" s="10"/>
      <c r="P1495" s="11"/>
    </row>
    <row r="1496" hidden="1">
      <c r="A1496" s="22"/>
      <c r="B1496" s="23"/>
      <c r="C1496" s="10"/>
      <c r="D1496" s="10"/>
      <c r="E1496" s="10"/>
      <c r="F1496" s="10"/>
      <c r="G1496" s="10"/>
      <c r="H1496" s="12"/>
      <c r="I1496" s="10"/>
      <c r="J1496" s="10"/>
      <c r="K1496" s="11"/>
      <c r="L1496" s="10"/>
      <c r="M1496" s="10"/>
      <c r="N1496" s="10"/>
      <c r="O1496" s="10"/>
      <c r="P1496" s="11"/>
    </row>
    <row r="1497" hidden="1">
      <c r="A1497" s="22"/>
      <c r="B1497" s="23"/>
      <c r="C1497" s="10"/>
      <c r="D1497" s="10"/>
      <c r="E1497" s="10"/>
      <c r="F1497" s="10"/>
      <c r="G1497" s="10"/>
      <c r="H1497" s="12"/>
      <c r="I1497" s="10"/>
      <c r="J1497" s="10"/>
      <c r="K1497" s="10"/>
      <c r="L1497" s="10"/>
      <c r="M1497" s="10"/>
      <c r="N1497" s="10"/>
      <c r="O1497" s="10"/>
      <c r="P1497" s="11"/>
    </row>
    <row r="1498" hidden="1">
      <c r="A1498" s="22"/>
      <c r="B1498" s="23"/>
      <c r="C1498" s="10"/>
      <c r="D1498" s="10"/>
      <c r="E1498" s="10"/>
      <c r="F1498" s="10"/>
      <c r="G1498" s="10"/>
      <c r="H1498" s="12"/>
      <c r="I1498" s="10"/>
      <c r="J1498" s="10"/>
      <c r="K1498" s="22"/>
      <c r="L1498" s="10"/>
      <c r="M1498" s="10"/>
      <c r="N1498" s="10"/>
      <c r="O1498" s="10"/>
      <c r="P1498" s="11"/>
    </row>
    <row r="1499" hidden="1">
      <c r="A1499" s="22"/>
      <c r="B1499" s="23"/>
      <c r="C1499" s="10"/>
      <c r="D1499" s="10"/>
      <c r="E1499" s="10"/>
      <c r="F1499" s="10"/>
      <c r="G1499" s="10"/>
      <c r="H1499" s="12"/>
      <c r="I1499" s="10"/>
      <c r="J1499" s="10"/>
      <c r="K1499" s="10"/>
      <c r="L1499" s="10"/>
      <c r="M1499" s="10"/>
      <c r="N1499" s="10"/>
      <c r="O1499" s="10"/>
      <c r="P1499" s="11"/>
    </row>
    <row r="1500" hidden="1">
      <c r="A1500" s="22"/>
      <c r="B1500" s="23"/>
      <c r="C1500" s="10"/>
      <c r="D1500" s="10"/>
      <c r="E1500" s="10"/>
      <c r="F1500" s="10"/>
      <c r="G1500" s="10"/>
      <c r="H1500" s="12"/>
      <c r="I1500" s="10"/>
      <c r="J1500" s="10"/>
      <c r="K1500" s="10"/>
      <c r="L1500" s="10"/>
      <c r="M1500" s="10"/>
      <c r="N1500" s="10"/>
      <c r="O1500" s="10"/>
      <c r="P1500" s="11"/>
    </row>
    <row r="1501" hidden="1">
      <c r="A1501" s="22"/>
      <c r="B1501" s="23"/>
      <c r="C1501" s="10"/>
      <c r="D1501" s="10"/>
      <c r="E1501" s="10"/>
      <c r="F1501" s="10"/>
      <c r="G1501" s="10"/>
      <c r="H1501" s="12"/>
      <c r="I1501" s="10"/>
      <c r="J1501" s="10"/>
      <c r="K1501" s="22"/>
      <c r="L1501" s="10"/>
      <c r="M1501" s="10"/>
      <c r="N1501" s="10"/>
      <c r="O1501" s="10"/>
      <c r="P1501" s="11"/>
    </row>
    <row r="1502" hidden="1">
      <c r="A1502" s="22">
        <v>45372.0</v>
      </c>
      <c r="B1502" s="23">
        <v>45370.0</v>
      </c>
      <c r="C1502" s="10" t="s">
        <v>17</v>
      </c>
      <c r="D1502" s="10">
        <v>16.0</v>
      </c>
      <c r="E1502" s="17" t="s">
        <v>33</v>
      </c>
      <c r="F1502" s="10" t="s">
        <v>641</v>
      </c>
      <c r="G1502" s="10" t="s">
        <v>731</v>
      </c>
      <c r="H1502" s="12" t="s">
        <v>777</v>
      </c>
      <c r="I1502" s="10" t="s">
        <v>60</v>
      </c>
      <c r="J1502" s="10"/>
      <c r="K1502" s="10" t="s">
        <v>519</v>
      </c>
      <c r="L1502" s="10" t="s">
        <v>22</v>
      </c>
      <c r="M1502" s="10" t="s">
        <v>22</v>
      </c>
      <c r="N1502" s="10" t="s">
        <v>22</v>
      </c>
      <c r="O1502" s="10" t="s">
        <v>22</v>
      </c>
      <c r="P1502" s="11"/>
    </row>
    <row r="1503" hidden="1">
      <c r="A1503" s="22">
        <v>45372.0</v>
      </c>
      <c r="B1503" s="23">
        <v>45371.0</v>
      </c>
      <c r="C1503" s="10" t="s">
        <v>17</v>
      </c>
      <c r="D1503" s="10">
        <v>16.0</v>
      </c>
      <c r="E1503" s="16" t="s">
        <v>9</v>
      </c>
      <c r="F1503" s="10" t="s">
        <v>778</v>
      </c>
      <c r="G1503" s="10" t="s">
        <v>779</v>
      </c>
      <c r="H1503" s="12" t="s">
        <v>780</v>
      </c>
      <c r="I1503" s="10" t="s">
        <v>21</v>
      </c>
      <c r="J1503" s="10"/>
      <c r="K1503" s="10" t="s">
        <v>781</v>
      </c>
      <c r="L1503" s="10" t="s">
        <v>22</v>
      </c>
      <c r="M1503" s="10" t="s">
        <v>22</v>
      </c>
      <c r="N1503" s="10" t="s">
        <v>22</v>
      </c>
      <c r="O1503" s="11"/>
      <c r="P1503" s="11"/>
    </row>
    <row r="1504" hidden="1">
      <c r="A1504" s="13">
        <v>45372.0</v>
      </c>
      <c r="B1504" s="14">
        <v>45371.0</v>
      </c>
      <c r="C1504" s="10" t="s">
        <v>17</v>
      </c>
      <c r="D1504" s="10">
        <v>8.0</v>
      </c>
      <c r="E1504" s="16" t="s">
        <v>9</v>
      </c>
      <c r="F1504" s="10" t="s">
        <v>782</v>
      </c>
      <c r="G1504" s="10" t="s">
        <v>783</v>
      </c>
      <c r="H1504" s="12" t="s">
        <v>784</v>
      </c>
      <c r="I1504" s="10" t="s">
        <v>52</v>
      </c>
      <c r="J1504" s="10"/>
      <c r="K1504" s="10"/>
      <c r="L1504" s="10" t="s">
        <v>22</v>
      </c>
      <c r="M1504" s="10" t="s">
        <v>22</v>
      </c>
      <c r="N1504" s="10" t="s">
        <v>22</v>
      </c>
      <c r="O1504" s="10" t="s">
        <v>22</v>
      </c>
      <c r="P1504" s="11"/>
    </row>
    <row r="1505" hidden="1">
      <c r="A1505" s="13">
        <v>45372.0</v>
      </c>
      <c r="B1505" s="14">
        <v>45371.0</v>
      </c>
      <c r="C1505" s="10" t="s">
        <v>17</v>
      </c>
      <c r="D1505" s="10">
        <v>8.0</v>
      </c>
      <c r="E1505" s="16" t="s">
        <v>9</v>
      </c>
      <c r="F1505" s="10" t="s">
        <v>344</v>
      </c>
      <c r="G1505" s="10" t="s">
        <v>314</v>
      </c>
      <c r="H1505" s="12" t="s">
        <v>315</v>
      </c>
      <c r="I1505" s="10" t="s">
        <v>21</v>
      </c>
      <c r="J1505" s="10"/>
      <c r="K1505" s="10"/>
      <c r="L1505" s="10" t="s">
        <v>22</v>
      </c>
      <c r="M1505" s="10" t="s">
        <v>22</v>
      </c>
      <c r="N1505" s="10" t="s">
        <v>22</v>
      </c>
      <c r="O1505" s="10"/>
      <c r="P1505" s="11"/>
    </row>
    <row r="1506" hidden="1">
      <c r="A1506" s="13">
        <v>45372.0</v>
      </c>
      <c r="B1506" s="14">
        <v>45371.0</v>
      </c>
      <c r="C1506" s="10" t="s">
        <v>17</v>
      </c>
      <c r="D1506" s="10">
        <v>16.0</v>
      </c>
      <c r="E1506" s="17" t="s">
        <v>33</v>
      </c>
      <c r="F1506" s="10" t="s">
        <v>785</v>
      </c>
      <c r="G1506" s="10" t="s">
        <v>786</v>
      </c>
      <c r="H1506" s="12">
        <v>7.831224922E9</v>
      </c>
      <c r="I1506" s="10" t="s">
        <v>21</v>
      </c>
      <c r="J1506" s="22"/>
      <c r="K1506" s="10" t="s">
        <v>787</v>
      </c>
      <c r="L1506" s="10" t="s">
        <v>22</v>
      </c>
      <c r="M1506" s="10" t="s">
        <v>22</v>
      </c>
      <c r="N1506" s="10" t="s">
        <v>22</v>
      </c>
      <c r="O1506" s="10"/>
      <c r="P1506" s="11"/>
    </row>
    <row r="1507" hidden="1">
      <c r="A1507" s="13">
        <v>45372.0</v>
      </c>
      <c r="B1507" s="14">
        <v>45371.0</v>
      </c>
      <c r="C1507" s="10" t="s">
        <v>17</v>
      </c>
      <c r="D1507" s="10">
        <v>6.0</v>
      </c>
      <c r="E1507" s="16" t="s">
        <v>9</v>
      </c>
      <c r="F1507" s="10" t="s">
        <v>788</v>
      </c>
      <c r="G1507" s="10" t="s">
        <v>789</v>
      </c>
      <c r="H1507" s="12" t="s">
        <v>790</v>
      </c>
      <c r="I1507" s="10" t="s">
        <v>791</v>
      </c>
      <c r="J1507" s="10"/>
      <c r="K1507" s="10" t="s">
        <v>460</v>
      </c>
      <c r="L1507" s="10" t="s">
        <v>22</v>
      </c>
      <c r="M1507" s="10" t="s">
        <v>22</v>
      </c>
      <c r="N1507" s="10" t="s">
        <v>22</v>
      </c>
      <c r="O1507" s="10" t="s">
        <v>22</v>
      </c>
      <c r="P1507" s="11"/>
    </row>
    <row r="1508" hidden="1">
      <c r="A1508" s="13"/>
      <c r="B1508" s="14"/>
      <c r="C1508" s="10"/>
      <c r="D1508" s="10"/>
      <c r="E1508" s="10"/>
      <c r="F1508" s="10"/>
      <c r="G1508" s="10"/>
      <c r="H1508" s="12"/>
      <c r="I1508" s="10"/>
      <c r="J1508" s="10"/>
      <c r="K1508" s="10"/>
      <c r="L1508" s="10"/>
      <c r="M1508" s="10"/>
      <c r="N1508" s="10"/>
      <c r="O1508" s="10"/>
      <c r="P1508" s="11"/>
    </row>
    <row r="1509" hidden="1">
      <c r="A1509" s="13"/>
      <c r="B1509" s="14"/>
      <c r="C1509" s="10"/>
      <c r="D1509" s="10"/>
      <c r="E1509" s="10"/>
      <c r="F1509" s="10"/>
      <c r="G1509" s="10"/>
      <c r="H1509" s="12"/>
      <c r="I1509" s="10"/>
      <c r="J1509" s="10"/>
      <c r="K1509" s="11"/>
      <c r="L1509" s="10"/>
      <c r="M1509" s="10"/>
      <c r="N1509" s="10"/>
      <c r="O1509" s="10"/>
      <c r="P1509" s="11"/>
    </row>
    <row r="1510" hidden="1">
      <c r="A1510" s="13"/>
      <c r="B1510" s="14"/>
      <c r="C1510" s="10"/>
      <c r="D1510" s="10"/>
      <c r="E1510" s="10"/>
      <c r="F1510" s="10"/>
      <c r="G1510" s="10"/>
      <c r="H1510" s="12"/>
      <c r="I1510" s="10"/>
      <c r="J1510" s="10"/>
      <c r="K1510" s="10"/>
      <c r="L1510" s="10"/>
      <c r="M1510" s="10"/>
      <c r="N1510" s="10"/>
      <c r="O1510" s="10"/>
      <c r="P1510" s="11"/>
    </row>
    <row r="1511" hidden="1">
      <c r="A1511" s="13"/>
      <c r="B1511" s="14"/>
      <c r="C1511" s="10"/>
      <c r="D1511" s="10"/>
      <c r="E1511" s="10"/>
      <c r="F1511" s="10"/>
      <c r="G1511" s="10"/>
      <c r="H1511" s="12"/>
      <c r="I1511" s="10"/>
      <c r="J1511" s="10"/>
      <c r="K1511" s="10"/>
      <c r="L1511" s="10"/>
      <c r="M1511" s="10"/>
      <c r="N1511" s="10"/>
      <c r="O1511" s="10"/>
      <c r="P1511" s="11"/>
    </row>
    <row r="1512" hidden="1">
      <c r="A1512" s="13"/>
      <c r="B1512" s="14"/>
      <c r="C1512" s="10"/>
      <c r="D1512" s="10"/>
      <c r="E1512" s="10"/>
      <c r="F1512" s="10"/>
      <c r="G1512" s="10"/>
      <c r="H1512" s="12"/>
      <c r="I1512" s="10"/>
      <c r="J1512" s="10"/>
      <c r="K1512" s="10"/>
      <c r="L1512" s="10"/>
      <c r="M1512" s="10"/>
      <c r="N1512" s="10"/>
      <c r="O1512" s="10"/>
      <c r="P1512" s="11"/>
    </row>
    <row r="1513" hidden="1">
      <c r="A1513" s="13"/>
      <c r="B1513" s="14"/>
      <c r="C1513" s="10"/>
      <c r="D1513" s="10"/>
      <c r="E1513" s="10"/>
      <c r="F1513" s="10"/>
      <c r="G1513" s="10"/>
      <c r="H1513" s="12"/>
      <c r="I1513" s="10"/>
      <c r="J1513" s="10"/>
      <c r="K1513" s="10"/>
      <c r="L1513" s="10"/>
      <c r="M1513" s="10"/>
      <c r="N1513" s="10"/>
      <c r="O1513" s="10"/>
      <c r="P1513" s="11"/>
    </row>
    <row r="1514" hidden="1">
      <c r="A1514" s="13"/>
      <c r="B1514" s="14"/>
      <c r="C1514" s="10"/>
      <c r="D1514" s="10"/>
      <c r="E1514" s="10"/>
      <c r="F1514" s="10"/>
      <c r="G1514" s="10"/>
      <c r="H1514" s="12"/>
      <c r="I1514" s="10"/>
      <c r="J1514" s="10"/>
      <c r="K1514" s="10"/>
      <c r="L1514" s="10"/>
      <c r="M1514" s="10"/>
      <c r="N1514" s="10"/>
      <c r="O1514" s="10"/>
      <c r="P1514" s="11"/>
    </row>
    <row r="1515" hidden="1">
      <c r="A1515" s="13"/>
      <c r="B1515" s="14"/>
      <c r="C1515" s="10"/>
      <c r="D1515" s="10"/>
      <c r="E1515" s="10"/>
      <c r="F1515" s="10"/>
      <c r="G1515" s="10"/>
      <c r="H1515" s="12"/>
      <c r="I1515" s="10"/>
      <c r="J1515" s="10"/>
      <c r="K1515" s="10"/>
      <c r="L1515" s="10"/>
      <c r="M1515" s="10"/>
      <c r="N1515" s="10"/>
      <c r="O1515" s="10"/>
      <c r="P1515" s="11"/>
    </row>
    <row r="1516" hidden="1">
      <c r="A1516" s="13"/>
      <c r="B1516" s="14"/>
      <c r="C1516" s="10"/>
      <c r="D1516" s="10"/>
      <c r="E1516" s="10"/>
      <c r="F1516" s="10"/>
      <c r="G1516" s="10"/>
      <c r="H1516" s="12"/>
      <c r="I1516" s="10"/>
      <c r="J1516" s="10"/>
      <c r="K1516" s="10"/>
      <c r="L1516" s="10"/>
      <c r="M1516" s="10"/>
      <c r="N1516" s="10"/>
      <c r="O1516" s="10"/>
      <c r="P1516" s="11"/>
    </row>
    <row r="1517" hidden="1">
      <c r="A1517" s="13"/>
      <c r="B1517" s="14"/>
      <c r="C1517" s="10"/>
      <c r="D1517" s="10"/>
      <c r="E1517" s="10"/>
      <c r="F1517" s="10"/>
      <c r="G1517" s="10"/>
      <c r="H1517" s="12"/>
      <c r="I1517" s="10"/>
      <c r="J1517" s="10"/>
      <c r="K1517" s="10"/>
      <c r="L1517" s="10"/>
      <c r="M1517" s="10"/>
      <c r="N1517" s="10"/>
      <c r="O1517" s="10"/>
      <c r="P1517" s="11"/>
    </row>
    <row r="1518" hidden="1">
      <c r="A1518" s="13"/>
      <c r="B1518" s="14"/>
      <c r="C1518" s="10"/>
      <c r="D1518" s="10"/>
      <c r="E1518" s="10"/>
      <c r="F1518" s="10"/>
      <c r="G1518" s="10"/>
      <c r="H1518" s="12"/>
      <c r="I1518" s="10"/>
      <c r="J1518" s="10"/>
      <c r="K1518" s="10"/>
      <c r="L1518" s="10"/>
      <c r="M1518" s="10"/>
      <c r="N1518" s="10"/>
      <c r="O1518" s="10"/>
      <c r="P1518" s="11"/>
    </row>
    <row r="1519" hidden="1">
      <c r="A1519" s="13"/>
      <c r="B1519" s="14"/>
      <c r="C1519" s="10"/>
      <c r="D1519" s="10"/>
      <c r="E1519" s="10"/>
      <c r="F1519" s="10"/>
      <c r="G1519" s="10"/>
      <c r="H1519" s="12"/>
      <c r="I1519" s="10"/>
      <c r="J1519" s="10"/>
      <c r="K1519" s="10"/>
      <c r="L1519" s="10"/>
      <c r="M1519" s="10"/>
      <c r="N1519" s="10"/>
      <c r="O1519" s="10"/>
      <c r="P1519" s="11"/>
    </row>
    <row r="1520" hidden="1">
      <c r="A1520" s="13"/>
      <c r="B1520" s="14"/>
      <c r="C1520" s="10"/>
      <c r="D1520" s="10"/>
      <c r="E1520" s="10"/>
      <c r="F1520" s="10"/>
      <c r="G1520" s="10"/>
      <c r="H1520" s="12"/>
      <c r="I1520" s="10"/>
      <c r="J1520" s="10"/>
      <c r="K1520" s="10"/>
      <c r="L1520" s="10"/>
      <c r="M1520" s="10"/>
      <c r="N1520" s="10"/>
      <c r="O1520" s="10"/>
      <c r="P1520" s="11"/>
    </row>
    <row r="1521" hidden="1">
      <c r="A1521" s="13"/>
      <c r="B1521" s="14"/>
      <c r="C1521" s="10"/>
      <c r="D1521" s="10"/>
      <c r="E1521" s="10"/>
      <c r="F1521" s="10"/>
      <c r="G1521" s="10"/>
      <c r="H1521" s="12"/>
      <c r="I1521" s="10"/>
      <c r="J1521" s="10"/>
      <c r="K1521" s="10"/>
      <c r="L1521" s="10"/>
      <c r="M1521" s="10"/>
      <c r="N1521" s="10"/>
      <c r="O1521" s="10"/>
      <c r="P1521" s="11"/>
    </row>
    <row r="1522" hidden="1">
      <c r="A1522" s="13"/>
      <c r="B1522" s="14"/>
      <c r="C1522" s="10"/>
      <c r="D1522" s="10"/>
      <c r="E1522" s="10"/>
      <c r="F1522" s="10"/>
      <c r="G1522" s="10"/>
      <c r="H1522" s="12"/>
      <c r="I1522" s="10"/>
      <c r="J1522" s="11"/>
      <c r="K1522" s="11"/>
      <c r="L1522" s="10"/>
      <c r="M1522" s="10"/>
      <c r="N1522" s="10"/>
      <c r="O1522" s="10"/>
      <c r="P1522" s="11"/>
    </row>
    <row r="1523" hidden="1">
      <c r="A1523" s="13"/>
      <c r="B1523" s="14"/>
      <c r="C1523" s="10"/>
      <c r="D1523" s="10"/>
      <c r="E1523" s="10"/>
      <c r="F1523" s="10"/>
      <c r="G1523" s="10"/>
      <c r="H1523" s="12"/>
      <c r="I1523" s="10"/>
      <c r="J1523" s="10"/>
      <c r="K1523" s="10"/>
      <c r="L1523" s="10"/>
      <c r="M1523" s="10"/>
      <c r="N1523" s="10"/>
      <c r="O1523" s="10"/>
      <c r="P1523" s="11"/>
    </row>
    <row r="1524" hidden="1">
      <c r="A1524" s="13"/>
      <c r="B1524" s="14"/>
      <c r="C1524" s="10"/>
      <c r="D1524" s="10"/>
      <c r="E1524" s="10"/>
      <c r="F1524" s="10"/>
      <c r="G1524" s="10"/>
      <c r="H1524" s="12"/>
      <c r="I1524" s="10"/>
      <c r="J1524" s="10"/>
      <c r="K1524" s="10"/>
      <c r="L1524" s="10"/>
      <c r="M1524" s="10"/>
      <c r="N1524" s="10"/>
      <c r="O1524" s="10"/>
      <c r="P1524" s="11"/>
    </row>
    <row r="1525" hidden="1">
      <c r="A1525" s="13"/>
      <c r="B1525" s="14"/>
      <c r="C1525" s="10"/>
      <c r="D1525" s="10"/>
      <c r="E1525" s="10"/>
      <c r="F1525" s="10"/>
      <c r="G1525" s="10"/>
      <c r="H1525" s="12"/>
      <c r="I1525" s="10"/>
      <c r="J1525" s="10"/>
      <c r="K1525" s="22"/>
      <c r="L1525" s="10"/>
      <c r="M1525" s="10"/>
      <c r="N1525" s="10"/>
      <c r="O1525" s="10"/>
      <c r="P1525" s="11"/>
    </row>
    <row r="1526" hidden="1">
      <c r="A1526" s="13"/>
      <c r="B1526" s="14"/>
      <c r="C1526" s="10"/>
      <c r="D1526" s="10"/>
      <c r="E1526" s="10"/>
      <c r="F1526" s="10"/>
      <c r="G1526" s="10"/>
      <c r="H1526" s="12"/>
      <c r="I1526" s="10"/>
      <c r="J1526" s="10"/>
      <c r="K1526" s="10"/>
      <c r="L1526" s="10"/>
      <c r="M1526" s="10"/>
      <c r="N1526" s="10"/>
      <c r="O1526" s="10"/>
      <c r="P1526" s="11"/>
    </row>
    <row r="1527" hidden="1">
      <c r="A1527" s="13"/>
      <c r="B1527" s="14"/>
      <c r="C1527" s="10"/>
      <c r="D1527" s="10"/>
      <c r="E1527" s="10"/>
      <c r="F1527" s="10"/>
      <c r="G1527" s="10"/>
      <c r="H1527" s="12"/>
      <c r="I1527" s="10"/>
      <c r="J1527" s="10"/>
      <c r="K1527" s="10"/>
      <c r="L1527" s="10"/>
      <c r="M1527" s="10"/>
      <c r="N1527" s="10"/>
      <c r="O1527" s="10"/>
      <c r="P1527" s="11"/>
    </row>
    <row r="1528" hidden="1">
      <c r="A1528" s="13"/>
      <c r="B1528" s="14"/>
      <c r="C1528" s="10"/>
      <c r="D1528" s="10"/>
      <c r="E1528" s="10"/>
      <c r="F1528" s="10"/>
      <c r="G1528" s="10"/>
      <c r="H1528" s="12"/>
      <c r="I1528" s="10"/>
      <c r="J1528" s="10"/>
      <c r="K1528" s="10"/>
      <c r="L1528" s="10"/>
      <c r="M1528" s="10"/>
      <c r="N1528" s="10"/>
      <c r="O1528" s="10"/>
      <c r="P1528" s="11"/>
    </row>
    <row r="1529" hidden="1">
      <c r="A1529" s="13"/>
      <c r="B1529" s="14"/>
      <c r="C1529" s="10"/>
      <c r="D1529" s="10"/>
      <c r="E1529" s="10"/>
      <c r="F1529" s="10"/>
      <c r="G1529" s="10"/>
      <c r="H1529" s="12"/>
      <c r="I1529" s="10"/>
      <c r="J1529" s="10"/>
      <c r="K1529" s="22"/>
      <c r="L1529" s="10"/>
      <c r="M1529" s="10"/>
      <c r="N1529" s="10"/>
      <c r="O1529" s="10"/>
      <c r="P1529" s="11"/>
    </row>
    <row r="1530" hidden="1">
      <c r="A1530" s="13">
        <v>45378.420675625</v>
      </c>
      <c r="B1530" s="14">
        <v>45378.0</v>
      </c>
      <c r="C1530" s="10" t="s">
        <v>17</v>
      </c>
      <c r="D1530" s="10">
        <v>8.0</v>
      </c>
      <c r="E1530" s="17" t="s">
        <v>33</v>
      </c>
      <c r="F1530" s="10" t="s">
        <v>792</v>
      </c>
      <c r="G1530" s="10" t="s">
        <v>38</v>
      </c>
      <c r="H1530" s="12" t="s">
        <v>39</v>
      </c>
      <c r="I1530" s="10" t="s">
        <v>21</v>
      </c>
      <c r="J1530" s="10" t="s">
        <v>524</v>
      </c>
      <c r="K1530" s="10" t="s">
        <v>793</v>
      </c>
      <c r="L1530" s="10" t="s">
        <v>474</v>
      </c>
      <c r="M1530" s="10" t="s">
        <v>22</v>
      </c>
      <c r="N1530" s="10" t="s">
        <v>22</v>
      </c>
      <c r="O1530" s="10"/>
      <c r="P1530" s="11"/>
    </row>
    <row r="1531" hidden="1">
      <c r="A1531" s="13">
        <v>45378.49352690972</v>
      </c>
      <c r="B1531" s="14">
        <v>45378.0</v>
      </c>
      <c r="C1531" s="10" t="s">
        <v>17</v>
      </c>
      <c r="D1531" s="10" t="s">
        <v>89</v>
      </c>
      <c r="E1531" s="19" t="s">
        <v>89</v>
      </c>
      <c r="F1531" s="10" t="s">
        <v>212</v>
      </c>
      <c r="G1531" s="10" t="s">
        <v>213</v>
      </c>
      <c r="H1531" s="12" t="s">
        <v>680</v>
      </c>
      <c r="I1531" s="10" t="s">
        <v>21</v>
      </c>
      <c r="J1531" s="10"/>
      <c r="K1531" s="22"/>
      <c r="L1531" s="10" t="s">
        <v>22</v>
      </c>
      <c r="M1531" s="10" t="s">
        <v>22</v>
      </c>
      <c r="N1531" s="10" t="s">
        <v>22</v>
      </c>
      <c r="O1531" s="10"/>
      <c r="P1531" s="11"/>
    </row>
    <row r="1532" hidden="1">
      <c r="A1532" s="13">
        <v>45378.498044328706</v>
      </c>
      <c r="B1532" s="14">
        <v>45378.0</v>
      </c>
      <c r="C1532" s="10" t="s">
        <v>17</v>
      </c>
      <c r="D1532" s="10" t="s">
        <v>89</v>
      </c>
      <c r="E1532" s="19" t="s">
        <v>89</v>
      </c>
      <c r="F1532" s="10" t="s">
        <v>698</v>
      </c>
      <c r="G1532" s="10" t="s">
        <v>340</v>
      </c>
      <c r="H1532" s="12" t="s">
        <v>341</v>
      </c>
      <c r="I1532" s="10" t="s">
        <v>21</v>
      </c>
      <c r="J1532" s="10"/>
      <c r="K1532" s="11"/>
      <c r="L1532" s="10" t="s">
        <v>474</v>
      </c>
      <c r="M1532" s="10" t="s">
        <v>22</v>
      </c>
      <c r="N1532" s="10" t="s">
        <v>22</v>
      </c>
      <c r="O1532" s="10"/>
      <c r="P1532" s="11"/>
    </row>
    <row r="1533" hidden="1">
      <c r="A1533" s="13">
        <v>45378.55670991898</v>
      </c>
      <c r="B1533" s="14">
        <v>45378.0</v>
      </c>
      <c r="C1533" s="10" t="s">
        <v>17</v>
      </c>
      <c r="D1533" s="10">
        <v>8.0</v>
      </c>
      <c r="E1533" s="17" t="s">
        <v>33</v>
      </c>
      <c r="F1533" s="10" t="s">
        <v>794</v>
      </c>
      <c r="G1533" s="10" t="s">
        <v>795</v>
      </c>
      <c r="H1533" s="12" t="s">
        <v>796</v>
      </c>
      <c r="I1533" s="10" t="s">
        <v>52</v>
      </c>
      <c r="J1533" s="10"/>
      <c r="K1533" s="10"/>
      <c r="L1533" s="10" t="s">
        <v>474</v>
      </c>
      <c r="M1533" s="10" t="s">
        <v>22</v>
      </c>
      <c r="N1533" s="10" t="s">
        <v>22</v>
      </c>
      <c r="O1533" s="10"/>
      <c r="P1533" s="11"/>
    </row>
    <row r="1534" hidden="1">
      <c r="A1534" s="13"/>
      <c r="B1534" s="14"/>
      <c r="C1534" s="10"/>
      <c r="D1534" s="10"/>
      <c r="E1534" s="10"/>
      <c r="F1534" s="10"/>
      <c r="G1534" s="10"/>
      <c r="H1534" s="12"/>
      <c r="I1534" s="10"/>
      <c r="J1534" s="10"/>
      <c r="K1534" s="10"/>
      <c r="L1534" s="10"/>
      <c r="M1534" s="10"/>
      <c r="N1534" s="10"/>
      <c r="O1534" s="10"/>
      <c r="P1534" s="11"/>
    </row>
    <row r="1535" hidden="1">
      <c r="A1535" s="13"/>
      <c r="B1535" s="14"/>
      <c r="C1535" s="10"/>
      <c r="D1535" s="10"/>
      <c r="E1535" s="10"/>
      <c r="F1535" s="10"/>
      <c r="G1535" s="10"/>
      <c r="H1535" s="12"/>
      <c r="I1535" s="10"/>
      <c r="J1535" s="10"/>
      <c r="K1535" s="10"/>
      <c r="L1535" s="10"/>
      <c r="M1535" s="10"/>
      <c r="N1535" s="10"/>
      <c r="O1535" s="10"/>
      <c r="P1535" s="11"/>
    </row>
    <row r="1536" hidden="1">
      <c r="A1536" s="13"/>
      <c r="B1536" s="14"/>
      <c r="C1536" s="10"/>
      <c r="D1536" s="10"/>
      <c r="E1536" s="10"/>
      <c r="F1536" s="10"/>
      <c r="G1536" s="10"/>
      <c r="H1536" s="12"/>
      <c r="I1536" s="10"/>
      <c r="J1536" s="10"/>
      <c r="K1536" s="10"/>
      <c r="L1536" s="10"/>
      <c r="M1536" s="10"/>
      <c r="N1536" s="10"/>
      <c r="O1536" s="10"/>
      <c r="P1536" s="11"/>
    </row>
    <row r="1537" hidden="1">
      <c r="A1537" s="13"/>
      <c r="B1537" s="14"/>
      <c r="C1537" s="10"/>
      <c r="D1537" s="10"/>
      <c r="E1537" s="10"/>
      <c r="F1537" s="10"/>
      <c r="G1537" s="10"/>
      <c r="H1537" s="12"/>
      <c r="I1537" s="10"/>
      <c r="J1537" s="10"/>
      <c r="K1537" s="10"/>
      <c r="L1537" s="10"/>
      <c r="M1537" s="10"/>
      <c r="N1537" s="10"/>
      <c r="O1537" s="10"/>
      <c r="P1537" s="11"/>
    </row>
    <row r="1538" hidden="1">
      <c r="A1538" s="13"/>
      <c r="B1538" s="14"/>
      <c r="C1538" s="10"/>
      <c r="D1538" s="10"/>
      <c r="E1538" s="10"/>
      <c r="F1538" s="10"/>
      <c r="G1538" s="10"/>
      <c r="H1538" s="12"/>
      <c r="I1538" s="10"/>
      <c r="J1538" s="10"/>
      <c r="K1538" s="22"/>
      <c r="L1538" s="10"/>
      <c r="M1538" s="10"/>
      <c r="N1538" s="10"/>
      <c r="O1538" s="10"/>
      <c r="P1538" s="11"/>
    </row>
    <row r="1539" hidden="1">
      <c r="A1539" s="13"/>
      <c r="B1539" s="14"/>
      <c r="C1539" s="10"/>
      <c r="D1539" s="10"/>
      <c r="E1539" s="10"/>
      <c r="F1539" s="10"/>
      <c r="G1539" s="10"/>
      <c r="H1539" s="12"/>
      <c r="I1539" s="10"/>
      <c r="J1539" s="10"/>
      <c r="K1539" s="22"/>
      <c r="L1539" s="10"/>
      <c r="M1539" s="10"/>
      <c r="N1539" s="10"/>
      <c r="O1539" s="10"/>
      <c r="P1539" s="11"/>
    </row>
    <row r="1540" hidden="1">
      <c r="A1540" s="13"/>
      <c r="B1540" s="14"/>
      <c r="C1540" s="10"/>
      <c r="D1540" s="10"/>
      <c r="E1540" s="10"/>
      <c r="F1540" s="10"/>
      <c r="G1540" s="10"/>
      <c r="H1540" s="12"/>
      <c r="I1540" s="10"/>
      <c r="J1540" s="10"/>
      <c r="K1540" s="22"/>
      <c r="L1540" s="10"/>
      <c r="M1540" s="10"/>
      <c r="N1540" s="10"/>
      <c r="O1540" s="10"/>
      <c r="P1540" s="11"/>
    </row>
    <row r="1541" hidden="1">
      <c r="A1541" s="13"/>
      <c r="B1541" s="14"/>
      <c r="C1541" s="10"/>
      <c r="D1541" s="10"/>
      <c r="E1541" s="10"/>
      <c r="F1541" s="10"/>
      <c r="G1541" s="10"/>
      <c r="H1541" s="12"/>
      <c r="I1541" s="10"/>
      <c r="J1541" s="10"/>
      <c r="K1541" s="10"/>
      <c r="L1541" s="10"/>
      <c r="M1541" s="10"/>
      <c r="N1541" s="10"/>
      <c r="O1541" s="10"/>
      <c r="P1541" s="11"/>
    </row>
    <row r="1542" hidden="1">
      <c r="A1542" s="13"/>
      <c r="B1542" s="14"/>
      <c r="C1542" s="10"/>
      <c r="D1542" s="10"/>
      <c r="E1542" s="10"/>
      <c r="F1542" s="10"/>
      <c r="G1542" s="10"/>
      <c r="H1542" s="12"/>
      <c r="I1542" s="10"/>
      <c r="J1542" s="10"/>
      <c r="K1542" s="10"/>
      <c r="L1542" s="10"/>
      <c r="M1542" s="10"/>
      <c r="N1542" s="10"/>
      <c r="O1542" s="10"/>
      <c r="P1542" s="11"/>
    </row>
    <row r="1543" hidden="1">
      <c r="A1543" s="13"/>
      <c r="B1543" s="14"/>
      <c r="C1543" s="10"/>
      <c r="D1543" s="10"/>
      <c r="E1543" s="10"/>
      <c r="F1543" s="10"/>
      <c r="G1543" s="10"/>
      <c r="H1543" s="12"/>
      <c r="I1543" s="10"/>
      <c r="J1543" s="10"/>
      <c r="K1543" s="10"/>
      <c r="L1543" s="10"/>
      <c r="M1543" s="10"/>
      <c r="N1543" s="10"/>
      <c r="O1543" s="10"/>
      <c r="P1543" s="10"/>
    </row>
    <row r="1544" hidden="1">
      <c r="A1544" s="13"/>
      <c r="B1544" s="14"/>
      <c r="C1544" s="10"/>
      <c r="D1544" s="10"/>
      <c r="E1544" s="10"/>
      <c r="F1544" s="10"/>
      <c r="G1544" s="10"/>
      <c r="H1544" s="12"/>
      <c r="I1544" s="10"/>
      <c r="J1544" s="22"/>
      <c r="K1544" s="10"/>
      <c r="L1544" s="10"/>
      <c r="M1544" s="10"/>
      <c r="N1544" s="10"/>
      <c r="O1544" s="10"/>
      <c r="P1544" s="11"/>
    </row>
    <row r="1545" hidden="1">
      <c r="A1545" s="13"/>
      <c r="B1545" s="14"/>
      <c r="C1545" s="10"/>
      <c r="D1545" s="10"/>
      <c r="E1545" s="10"/>
      <c r="F1545" s="10"/>
      <c r="G1545" s="10"/>
      <c r="H1545" s="12"/>
      <c r="I1545" s="10"/>
      <c r="J1545" s="10"/>
      <c r="K1545" s="10"/>
      <c r="L1545" s="10"/>
      <c r="M1545" s="10"/>
      <c r="N1545" s="10"/>
      <c r="O1545" s="10"/>
      <c r="P1545" s="11"/>
    </row>
    <row r="1546" hidden="1">
      <c r="A1546" s="13"/>
      <c r="B1546" s="14"/>
      <c r="C1546" s="10"/>
      <c r="D1546" s="10"/>
      <c r="E1546" s="10"/>
      <c r="F1546" s="10"/>
      <c r="G1546" s="10"/>
      <c r="H1546" s="12"/>
      <c r="I1546" s="10"/>
      <c r="J1546" s="10"/>
      <c r="K1546" s="10"/>
      <c r="L1546" s="10"/>
      <c r="M1546" s="10"/>
      <c r="N1546" s="10"/>
      <c r="O1546" s="10"/>
      <c r="P1546" s="11"/>
    </row>
    <row r="1547" hidden="1">
      <c r="A1547" s="13"/>
      <c r="B1547" s="14"/>
      <c r="C1547" s="10"/>
      <c r="D1547" s="10"/>
      <c r="E1547" s="10"/>
      <c r="F1547" s="10"/>
      <c r="G1547" s="10"/>
      <c r="H1547" s="12"/>
      <c r="I1547" s="10"/>
      <c r="J1547" s="10"/>
      <c r="K1547" s="10"/>
      <c r="L1547" s="10"/>
      <c r="M1547" s="10"/>
      <c r="N1547" s="10"/>
      <c r="O1547" s="10"/>
      <c r="P1547" s="11"/>
    </row>
    <row r="1548" hidden="1">
      <c r="A1548" s="13"/>
      <c r="B1548" s="14"/>
      <c r="C1548" s="10"/>
      <c r="D1548" s="10"/>
      <c r="E1548" s="10"/>
      <c r="F1548" s="10"/>
      <c r="G1548" s="10"/>
      <c r="H1548" s="12"/>
      <c r="I1548" s="10"/>
      <c r="J1548" s="10"/>
      <c r="K1548" s="22"/>
      <c r="L1548" s="10"/>
      <c r="M1548" s="10"/>
      <c r="N1548" s="10"/>
      <c r="O1548" s="10"/>
      <c r="P1548" s="11"/>
    </row>
    <row r="1549" hidden="1">
      <c r="A1549" s="13"/>
      <c r="B1549" s="14"/>
      <c r="C1549" s="10"/>
      <c r="D1549" s="10"/>
      <c r="E1549" s="10"/>
      <c r="F1549" s="10"/>
      <c r="G1549" s="10"/>
      <c r="H1549" s="12"/>
      <c r="I1549" s="10"/>
      <c r="J1549" s="10"/>
      <c r="K1549" s="10"/>
      <c r="L1549" s="10"/>
      <c r="M1549" s="10"/>
      <c r="N1549" s="10"/>
      <c r="O1549" s="10"/>
      <c r="P1549" s="11"/>
    </row>
    <row r="1550" hidden="1">
      <c r="A1550" s="13"/>
      <c r="B1550" s="14"/>
      <c r="C1550" s="10"/>
      <c r="D1550" s="10"/>
      <c r="E1550" s="10"/>
      <c r="F1550" s="10"/>
      <c r="G1550" s="10"/>
      <c r="H1550" s="12"/>
      <c r="I1550" s="10"/>
      <c r="J1550" s="10"/>
      <c r="K1550" s="10"/>
      <c r="L1550" s="10"/>
      <c r="M1550" s="10"/>
      <c r="N1550" s="10"/>
      <c r="O1550" s="10"/>
      <c r="P1550" s="11"/>
    </row>
    <row r="1551" hidden="1">
      <c r="A1551" s="13"/>
      <c r="B1551" s="14"/>
      <c r="C1551" s="10"/>
      <c r="D1551" s="10"/>
      <c r="E1551" s="10"/>
      <c r="F1551" s="10"/>
      <c r="G1551" s="10"/>
      <c r="H1551" s="12"/>
      <c r="I1551" s="10"/>
      <c r="J1551" s="10"/>
      <c r="K1551" s="10"/>
      <c r="L1551" s="10"/>
      <c r="M1551" s="10"/>
      <c r="N1551" s="10"/>
      <c r="O1551" s="10"/>
      <c r="P1551" s="11"/>
    </row>
    <row r="1552" hidden="1">
      <c r="A1552" s="13"/>
      <c r="B1552" s="14"/>
      <c r="C1552" s="10"/>
      <c r="D1552" s="10"/>
      <c r="E1552" s="10"/>
      <c r="F1552" s="10"/>
      <c r="G1552" s="10"/>
      <c r="H1552" s="12"/>
      <c r="I1552" s="10"/>
      <c r="J1552" s="10"/>
      <c r="K1552" s="10"/>
      <c r="L1552" s="10"/>
      <c r="M1552" s="10"/>
      <c r="N1552" s="10"/>
      <c r="O1552" s="10"/>
      <c r="P1552" s="11"/>
    </row>
    <row r="1553" hidden="1">
      <c r="A1553" s="13"/>
      <c r="B1553" s="14"/>
      <c r="C1553" s="10"/>
      <c r="D1553" s="10"/>
      <c r="E1553" s="10"/>
      <c r="F1553" s="10"/>
      <c r="G1553" s="10"/>
      <c r="H1553" s="12"/>
      <c r="I1553" s="10"/>
      <c r="J1553" s="10"/>
      <c r="K1553" s="10"/>
      <c r="L1553" s="10"/>
      <c r="M1553" s="10"/>
      <c r="N1553" s="10"/>
      <c r="O1553" s="10"/>
      <c r="P1553" s="11"/>
    </row>
    <row r="1554" hidden="1">
      <c r="A1554" s="13"/>
      <c r="B1554" s="14"/>
      <c r="C1554" s="10"/>
      <c r="D1554" s="10"/>
      <c r="E1554" s="10"/>
      <c r="F1554" s="10"/>
      <c r="G1554" s="10"/>
      <c r="H1554" s="12"/>
      <c r="I1554" s="10"/>
      <c r="J1554" s="10"/>
      <c r="K1554" s="10"/>
      <c r="L1554" s="10"/>
      <c r="M1554" s="10"/>
      <c r="N1554" s="10"/>
      <c r="O1554" s="10"/>
      <c r="P1554" s="11"/>
    </row>
    <row r="1555" hidden="1">
      <c r="A1555" s="13"/>
      <c r="B1555" s="14"/>
      <c r="C1555" s="10"/>
      <c r="D1555" s="10"/>
      <c r="E1555" s="10"/>
      <c r="F1555" s="10"/>
      <c r="G1555" s="10"/>
      <c r="H1555" s="12"/>
      <c r="I1555" s="10"/>
      <c r="J1555" s="10"/>
      <c r="K1555" s="10"/>
      <c r="L1555" s="10"/>
      <c r="M1555" s="10"/>
      <c r="N1555" s="10"/>
      <c r="O1555" s="10"/>
      <c r="P1555" s="11"/>
    </row>
    <row r="1556" hidden="1">
      <c r="A1556" s="13">
        <v>45379.0</v>
      </c>
      <c r="B1556" s="14">
        <v>45378.0</v>
      </c>
      <c r="C1556" s="10" t="s">
        <v>17</v>
      </c>
      <c r="D1556" s="10">
        <v>8.0</v>
      </c>
      <c r="E1556" s="16" t="s">
        <v>9</v>
      </c>
      <c r="F1556" s="10" t="s">
        <v>797</v>
      </c>
      <c r="G1556" s="10" t="s">
        <v>798</v>
      </c>
      <c r="H1556" s="12" t="s">
        <v>799</v>
      </c>
      <c r="I1556" s="10" t="s">
        <v>52</v>
      </c>
      <c r="J1556" s="10"/>
      <c r="K1556" s="10" t="s">
        <v>800</v>
      </c>
      <c r="L1556" s="10" t="s">
        <v>22</v>
      </c>
      <c r="M1556" s="10" t="s">
        <v>22</v>
      </c>
      <c r="N1556" s="10" t="s">
        <v>22</v>
      </c>
      <c r="O1556" s="10"/>
      <c r="P1556" s="11"/>
    </row>
    <row r="1557" hidden="1">
      <c r="A1557" s="13">
        <v>45379.0</v>
      </c>
      <c r="B1557" s="14">
        <v>45378.0</v>
      </c>
      <c r="C1557" s="10" t="s">
        <v>17</v>
      </c>
      <c r="D1557" s="10">
        <v>6.0</v>
      </c>
      <c r="E1557" s="16" t="s">
        <v>9</v>
      </c>
      <c r="F1557" s="10" t="s">
        <v>801</v>
      </c>
      <c r="G1557" s="10" t="s">
        <v>802</v>
      </c>
      <c r="H1557" s="12" t="s">
        <v>803</v>
      </c>
      <c r="I1557" s="10" t="s">
        <v>131</v>
      </c>
      <c r="J1557" s="22">
        <v>0.3333333333321207</v>
      </c>
      <c r="K1557" s="10" t="s">
        <v>454</v>
      </c>
      <c r="L1557" s="10" t="s">
        <v>22</v>
      </c>
      <c r="M1557" s="10" t="s">
        <v>22</v>
      </c>
      <c r="N1557" s="10" t="s">
        <v>22</v>
      </c>
      <c r="O1557" s="11"/>
      <c r="P1557" s="11"/>
    </row>
    <row r="1558" hidden="1">
      <c r="A1558" s="13">
        <v>45379.0</v>
      </c>
      <c r="B1558" s="14">
        <v>45378.0</v>
      </c>
      <c r="C1558" s="10" t="s">
        <v>17</v>
      </c>
      <c r="D1558" s="10" t="s">
        <v>89</v>
      </c>
      <c r="E1558" s="19" t="s">
        <v>89</v>
      </c>
      <c r="F1558" s="10" t="s">
        <v>804</v>
      </c>
      <c r="G1558" s="10" t="s">
        <v>340</v>
      </c>
      <c r="H1558" s="12" t="s">
        <v>341</v>
      </c>
      <c r="I1558" s="10" t="s">
        <v>21</v>
      </c>
      <c r="J1558" s="11"/>
      <c r="K1558" s="10" t="s">
        <v>497</v>
      </c>
      <c r="L1558" s="10" t="s">
        <v>474</v>
      </c>
      <c r="M1558" s="10" t="s">
        <v>22</v>
      </c>
      <c r="N1558" s="10" t="s">
        <v>22</v>
      </c>
      <c r="O1558" s="10"/>
      <c r="P1558" s="11"/>
    </row>
    <row r="1559" hidden="1">
      <c r="A1559" s="13">
        <v>45379.0</v>
      </c>
      <c r="B1559" s="14">
        <v>45378.0</v>
      </c>
      <c r="C1559" s="10" t="s">
        <v>17</v>
      </c>
      <c r="D1559" s="10">
        <v>8.0</v>
      </c>
      <c r="E1559" s="16" t="s">
        <v>9</v>
      </c>
      <c r="F1559" s="10" t="s">
        <v>805</v>
      </c>
      <c r="G1559" s="10" t="s">
        <v>147</v>
      </c>
      <c r="H1559" s="12" t="s">
        <v>148</v>
      </c>
      <c r="I1559" s="10" t="s">
        <v>52</v>
      </c>
      <c r="J1559" s="10"/>
      <c r="K1559" s="10" t="s">
        <v>806</v>
      </c>
      <c r="L1559" s="10" t="s">
        <v>22</v>
      </c>
      <c r="M1559" s="10" t="s">
        <v>22</v>
      </c>
      <c r="N1559" s="10" t="s">
        <v>22</v>
      </c>
      <c r="O1559" s="10" t="s">
        <v>22</v>
      </c>
      <c r="P1559" s="11"/>
    </row>
    <row r="1560" hidden="1">
      <c r="A1560" s="13"/>
      <c r="B1560" s="14"/>
      <c r="C1560" s="10"/>
      <c r="D1560" s="10"/>
      <c r="E1560" s="10"/>
      <c r="F1560" s="10"/>
      <c r="G1560" s="10"/>
      <c r="H1560" s="12"/>
      <c r="I1560" s="10"/>
      <c r="J1560" s="10"/>
      <c r="K1560" s="10"/>
      <c r="L1560" s="10"/>
      <c r="M1560" s="10"/>
      <c r="N1560" s="10"/>
      <c r="O1560" s="10"/>
      <c r="P1560" s="10"/>
    </row>
    <row r="1561" hidden="1">
      <c r="A1561" s="13"/>
      <c r="B1561" s="14"/>
      <c r="C1561" s="10"/>
      <c r="D1561" s="10"/>
      <c r="E1561" s="10"/>
      <c r="F1561" s="10"/>
      <c r="G1561" s="10"/>
      <c r="H1561" s="12"/>
      <c r="I1561" s="10"/>
      <c r="J1561" s="10"/>
      <c r="K1561" s="10"/>
      <c r="L1561" s="10"/>
      <c r="M1561" s="10"/>
      <c r="N1561" s="10"/>
      <c r="O1561" s="10"/>
      <c r="P1561" s="11"/>
    </row>
    <row r="1562" hidden="1">
      <c r="A1562" s="13"/>
      <c r="B1562" s="14"/>
      <c r="C1562" s="10"/>
      <c r="D1562" s="10"/>
      <c r="E1562" s="10"/>
      <c r="F1562" s="10"/>
      <c r="G1562" s="10"/>
      <c r="H1562" s="12"/>
      <c r="I1562" s="10"/>
      <c r="J1562" s="10"/>
      <c r="K1562" s="10"/>
      <c r="L1562" s="10"/>
      <c r="M1562" s="10"/>
      <c r="N1562" s="10"/>
      <c r="O1562" s="10"/>
      <c r="P1562" s="10"/>
    </row>
    <row r="1563" hidden="1">
      <c r="A1563" s="13"/>
      <c r="B1563" s="14"/>
      <c r="C1563" s="10"/>
      <c r="D1563" s="10"/>
      <c r="E1563" s="10"/>
      <c r="F1563" s="10"/>
      <c r="G1563" s="10"/>
      <c r="H1563" s="12"/>
      <c r="I1563" s="10"/>
      <c r="J1563" s="11"/>
      <c r="K1563" s="10"/>
      <c r="L1563" s="10"/>
      <c r="M1563" s="10"/>
      <c r="N1563" s="10"/>
      <c r="O1563" s="10"/>
      <c r="P1563" s="11"/>
    </row>
    <row r="1564" hidden="1">
      <c r="A1564" s="13"/>
      <c r="B1564" s="14"/>
      <c r="C1564" s="10"/>
      <c r="D1564" s="10"/>
      <c r="E1564" s="10"/>
      <c r="F1564" s="10"/>
      <c r="G1564" s="10"/>
      <c r="H1564" s="12"/>
      <c r="I1564" s="10"/>
      <c r="J1564" s="10"/>
      <c r="K1564" s="10"/>
      <c r="L1564" s="10"/>
      <c r="M1564" s="10"/>
      <c r="N1564" s="10"/>
      <c r="O1564" s="10"/>
      <c r="P1564" s="11"/>
    </row>
    <row r="1565" hidden="1">
      <c r="A1565" s="13"/>
      <c r="B1565" s="14"/>
      <c r="C1565" s="10"/>
      <c r="D1565" s="10"/>
      <c r="E1565" s="10"/>
      <c r="F1565" s="10"/>
      <c r="G1565" s="10"/>
      <c r="H1565" s="12"/>
      <c r="I1565" s="10"/>
      <c r="J1565" s="10"/>
      <c r="K1565" s="10"/>
      <c r="L1565" s="10"/>
      <c r="M1565" s="10"/>
      <c r="N1565" s="10"/>
      <c r="O1565" s="10"/>
      <c r="P1565" s="10"/>
    </row>
    <row r="1566" hidden="1">
      <c r="A1566" s="13"/>
      <c r="B1566" s="14"/>
      <c r="C1566" s="10"/>
      <c r="D1566" s="10"/>
      <c r="E1566" s="10"/>
      <c r="F1566" s="10"/>
      <c r="G1566" s="10"/>
      <c r="H1566" s="12"/>
      <c r="I1566" s="10"/>
      <c r="J1566" s="10"/>
      <c r="K1566" s="10"/>
      <c r="L1566" s="10"/>
      <c r="M1566" s="10"/>
      <c r="N1566" s="10"/>
      <c r="O1566" s="10"/>
      <c r="P1566" s="11"/>
    </row>
    <row r="1567" hidden="1">
      <c r="A1567" s="13"/>
      <c r="B1567" s="14"/>
      <c r="C1567" s="10"/>
      <c r="D1567" s="10"/>
      <c r="E1567" s="10"/>
      <c r="F1567" s="10"/>
      <c r="G1567" s="10"/>
      <c r="H1567" s="12"/>
      <c r="I1567" s="10"/>
      <c r="J1567" s="10"/>
      <c r="K1567" s="10"/>
      <c r="L1567" s="10"/>
      <c r="M1567" s="10"/>
      <c r="N1567" s="10"/>
      <c r="O1567" s="10"/>
      <c r="P1567" s="11"/>
    </row>
    <row r="1568" hidden="1">
      <c r="A1568" s="13"/>
      <c r="B1568" s="14"/>
      <c r="C1568" s="10"/>
      <c r="D1568" s="10"/>
      <c r="E1568" s="10"/>
      <c r="F1568" s="10"/>
      <c r="G1568" s="10"/>
      <c r="H1568" s="12"/>
      <c r="I1568" s="10"/>
      <c r="J1568" s="10"/>
      <c r="K1568" s="10"/>
      <c r="L1568" s="10"/>
      <c r="M1568" s="10"/>
      <c r="N1568" s="10"/>
      <c r="O1568" s="10"/>
      <c r="P1568" s="11"/>
    </row>
    <row r="1569" hidden="1">
      <c r="A1569" s="13"/>
      <c r="B1569" s="23"/>
      <c r="C1569" s="10"/>
      <c r="D1569" s="10"/>
      <c r="E1569" s="10"/>
      <c r="F1569" s="10"/>
      <c r="G1569" s="10"/>
      <c r="H1569" s="12"/>
      <c r="I1569" s="10"/>
      <c r="J1569" s="10"/>
      <c r="K1569" s="22"/>
      <c r="L1569" s="10"/>
      <c r="M1569" s="10"/>
      <c r="N1569" s="10"/>
      <c r="O1569" s="10"/>
      <c r="P1569" s="11"/>
    </row>
    <row r="1570" hidden="1">
      <c r="A1570" s="13"/>
      <c r="B1570" s="14"/>
      <c r="C1570" s="10"/>
      <c r="D1570" s="10"/>
      <c r="E1570" s="10"/>
      <c r="F1570" s="10"/>
      <c r="G1570" s="10"/>
      <c r="H1570" s="12"/>
      <c r="I1570" s="10"/>
      <c r="J1570" s="10"/>
      <c r="K1570" s="10"/>
      <c r="L1570" s="10"/>
      <c r="M1570" s="10"/>
      <c r="N1570" s="10"/>
      <c r="O1570" s="10"/>
      <c r="P1570" s="11"/>
    </row>
    <row r="1571" hidden="1">
      <c r="A1571" s="13"/>
      <c r="B1571" s="23"/>
      <c r="C1571" s="10"/>
      <c r="D1571" s="10"/>
      <c r="E1571" s="10"/>
      <c r="F1571" s="10"/>
      <c r="G1571" s="10"/>
      <c r="H1571" s="12"/>
      <c r="I1571" s="10"/>
      <c r="J1571" s="10"/>
      <c r="K1571" s="10"/>
      <c r="L1571" s="10"/>
      <c r="M1571" s="10"/>
      <c r="N1571" s="10"/>
      <c r="O1571" s="10"/>
      <c r="P1571" s="10"/>
    </row>
    <row r="1572" hidden="1">
      <c r="A1572" s="13"/>
      <c r="B1572" s="23"/>
      <c r="C1572" s="10"/>
      <c r="D1572" s="10"/>
      <c r="E1572" s="10"/>
      <c r="F1572" s="10"/>
      <c r="G1572" s="10"/>
      <c r="H1572" s="12"/>
      <c r="I1572" s="10"/>
      <c r="J1572" s="10"/>
      <c r="K1572" s="10"/>
      <c r="L1572" s="10"/>
      <c r="M1572" s="10"/>
      <c r="N1572" s="10"/>
      <c r="O1572" s="10"/>
      <c r="P1572" s="11"/>
    </row>
    <row r="1573" hidden="1">
      <c r="A1573" s="13"/>
      <c r="B1573" s="23"/>
      <c r="C1573" s="10"/>
      <c r="D1573" s="10"/>
      <c r="E1573" s="10"/>
      <c r="F1573" s="10"/>
      <c r="G1573" s="10"/>
      <c r="H1573" s="12"/>
      <c r="I1573" s="10"/>
      <c r="J1573" s="10"/>
      <c r="K1573" s="10"/>
      <c r="L1573" s="10"/>
      <c r="M1573" s="10"/>
      <c r="N1573" s="10"/>
      <c r="O1573" s="10"/>
      <c r="P1573" s="11"/>
    </row>
    <row r="1574" hidden="1">
      <c r="A1574" s="13"/>
      <c r="B1574" s="23"/>
      <c r="C1574" s="10"/>
      <c r="D1574" s="10"/>
      <c r="E1574" s="10"/>
      <c r="F1574" s="10"/>
      <c r="G1574" s="10"/>
      <c r="H1574" s="12"/>
      <c r="I1574" s="10"/>
      <c r="J1574" s="10"/>
      <c r="K1574" s="10"/>
      <c r="L1574" s="10"/>
      <c r="M1574" s="10"/>
      <c r="N1574" s="10"/>
      <c r="O1574" s="10"/>
      <c r="P1574" s="11"/>
    </row>
    <row r="1575" hidden="1">
      <c r="A1575" s="13"/>
      <c r="B1575" s="23"/>
      <c r="C1575" s="10"/>
      <c r="D1575" s="10"/>
      <c r="E1575" s="10"/>
      <c r="F1575" s="10"/>
      <c r="G1575" s="10"/>
      <c r="H1575" s="12"/>
      <c r="I1575" s="10"/>
      <c r="J1575" s="11"/>
      <c r="K1575" s="22"/>
      <c r="L1575" s="10"/>
      <c r="M1575" s="10"/>
      <c r="N1575" s="10"/>
      <c r="O1575" s="10"/>
      <c r="P1575" s="11"/>
    </row>
    <row r="1576" hidden="1">
      <c r="A1576" s="13"/>
      <c r="B1576" s="23"/>
      <c r="C1576" s="10"/>
      <c r="D1576" s="10"/>
      <c r="E1576" s="10"/>
      <c r="F1576" s="10"/>
      <c r="G1576" s="10"/>
      <c r="H1576" s="12"/>
      <c r="I1576" s="10"/>
      <c r="J1576" s="10"/>
      <c r="K1576" s="10"/>
      <c r="L1576" s="10"/>
      <c r="M1576" s="10"/>
      <c r="N1576" s="10"/>
      <c r="O1576" s="10"/>
      <c r="P1576" s="11"/>
    </row>
    <row r="1577" hidden="1">
      <c r="A1577" s="13"/>
      <c r="B1577" s="23"/>
      <c r="C1577" s="10"/>
      <c r="D1577" s="10"/>
      <c r="E1577" s="10"/>
      <c r="F1577" s="10"/>
      <c r="G1577" s="10"/>
      <c r="H1577" s="12"/>
      <c r="I1577" s="10"/>
      <c r="J1577" s="10"/>
      <c r="K1577" s="10"/>
      <c r="L1577" s="10"/>
      <c r="M1577" s="10"/>
      <c r="N1577" s="10"/>
      <c r="O1577" s="10"/>
      <c r="P1577" s="11"/>
    </row>
    <row r="1578" hidden="1">
      <c r="A1578" s="13"/>
      <c r="B1578" s="23"/>
      <c r="C1578" s="10"/>
      <c r="D1578" s="10"/>
      <c r="E1578" s="10"/>
      <c r="F1578" s="10"/>
      <c r="G1578" s="10"/>
      <c r="H1578" s="12"/>
      <c r="I1578" s="10"/>
      <c r="J1578" s="10"/>
      <c r="K1578" s="10"/>
      <c r="L1578" s="10"/>
      <c r="M1578" s="10"/>
      <c r="N1578" s="10"/>
      <c r="O1578" s="10"/>
      <c r="P1578" s="11"/>
    </row>
    <row r="1579" hidden="1">
      <c r="A1579" s="13"/>
      <c r="B1579" s="23"/>
      <c r="C1579" s="10"/>
      <c r="D1579" s="10"/>
      <c r="E1579" s="10"/>
      <c r="F1579" s="10"/>
      <c r="G1579" s="10"/>
      <c r="H1579" s="12"/>
      <c r="I1579" s="10"/>
      <c r="J1579" s="10"/>
      <c r="K1579" s="11"/>
      <c r="L1579" s="10"/>
      <c r="M1579" s="10"/>
      <c r="N1579" s="10"/>
      <c r="O1579" s="10"/>
      <c r="P1579" s="11"/>
    </row>
    <row r="1580" hidden="1">
      <c r="A1580" s="13"/>
      <c r="B1580" s="23"/>
      <c r="C1580" s="10"/>
      <c r="D1580" s="10"/>
      <c r="E1580" s="10"/>
      <c r="F1580" s="10"/>
      <c r="G1580" s="10"/>
      <c r="H1580" s="12"/>
      <c r="I1580" s="10"/>
      <c r="J1580" s="10"/>
      <c r="K1580" s="10"/>
      <c r="L1580" s="10"/>
      <c r="M1580" s="10"/>
      <c r="N1580" s="10"/>
      <c r="O1580" s="10"/>
      <c r="P1580" s="11"/>
    </row>
    <row r="1581" hidden="1">
      <c r="A1581" s="13"/>
      <c r="B1581" s="23"/>
      <c r="C1581" s="10"/>
      <c r="D1581" s="10"/>
      <c r="E1581" s="10"/>
      <c r="F1581" s="10"/>
      <c r="G1581" s="10"/>
      <c r="H1581" s="12"/>
      <c r="I1581" s="10"/>
      <c r="J1581" s="10"/>
      <c r="K1581" s="10"/>
      <c r="L1581" s="10"/>
      <c r="M1581" s="10"/>
      <c r="N1581" s="10"/>
      <c r="O1581" s="10"/>
      <c r="P1581" s="11"/>
    </row>
    <row r="1582" hidden="1">
      <c r="A1582" s="13">
        <v>45380.0</v>
      </c>
      <c r="B1582" s="23">
        <v>45369.0</v>
      </c>
      <c r="C1582" s="10" t="s">
        <v>17</v>
      </c>
      <c r="D1582" s="10">
        <v>8.0</v>
      </c>
      <c r="E1582" s="16" t="s">
        <v>9</v>
      </c>
      <c r="F1582" s="10" t="s">
        <v>807</v>
      </c>
      <c r="G1582" s="10" t="s">
        <v>169</v>
      </c>
      <c r="H1582" s="12" t="s">
        <v>170</v>
      </c>
      <c r="I1582" s="10" t="s">
        <v>21</v>
      </c>
      <c r="J1582" s="10"/>
      <c r="K1582" s="10"/>
      <c r="L1582" s="10" t="s">
        <v>22</v>
      </c>
      <c r="M1582" s="10" t="s">
        <v>22</v>
      </c>
      <c r="N1582" s="10" t="s">
        <v>22</v>
      </c>
      <c r="O1582" s="10"/>
      <c r="P1582" s="11"/>
    </row>
    <row r="1583" hidden="1">
      <c r="A1583" s="13">
        <v>45380.0</v>
      </c>
      <c r="B1583" s="23">
        <v>45376.0</v>
      </c>
      <c r="C1583" s="10" t="s">
        <v>17</v>
      </c>
      <c r="D1583" s="10" t="s">
        <v>89</v>
      </c>
      <c r="E1583" s="19" t="s">
        <v>89</v>
      </c>
      <c r="F1583" s="10" t="s">
        <v>808</v>
      </c>
      <c r="G1583" s="10" t="s">
        <v>222</v>
      </c>
      <c r="H1583" s="12"/>
      <c r="I1583" s="10" t="s">
        <v>21</v>
      </c>
      <c r="J1583" s="10"/>
      <c r="K1583" s="10"/>
      <c r="L1583" s="10" t="s">
        <v>22</v>
      </c>
      <c r="M1583" s="10" t="s">
        <v>22</v>
      </c>
      <c r="N1583" s="10" t="s">
        <v>22</v>
      </c>
      <c r="O1583" s="10"/>
      <c r="P1583" s="11"/>
    </row>
    <row r="1584" hidden="1">
      <c r="A1584" s="13">
        <v>45380.0</v>
      </c>
      <c r="B1584" s="23">
        <v>45376.0</v>
      </c>
      <c r="C1584" s="10" t="s">
        <v>17</v>
      </c>
      <c r="D1584" s="10" t="s">
        <v>89</v>
      </c>
      <c r="E1584" s="19" t="s">
        <v>89</v>
      </c>
      <c r="F1584" s="10" t="s">
        <v>809</v>
      </c>
      <c r="G1584" s="10" t="s">
        <v>222</v>
      </c>
      <c r="H1584" s="12"/>
      <c r="I1584" s="10" t="s">
        <v>21</v>
      </c>
      <c r="J1584" s="11"/>
      <c r="K1584" s="22"/>
      <c r="L1584" s="10" t="s">
        <v>22</v>
      </c>
      <c r="M1584" s="10" t="s">
        <v>22</v>
      </c>
      <c r="N1584" s="10" t="s">
        <v>22</v>
      </c>
      <c r="O1584" s="10"/>
      <c r="P1584" s="11"/>
    </row>
    <row r="1585" hidden="1">
      <c r="A1585" s="13">
        <v>45380.0</v>
      </c>
      <c r="B1585" s="23">
        <v>45378.0</v>
      </c>
      <c r="C1585" s="10" t="s">
        <v>17</v>
      </c>
      <c r="D1585" s="10">
        <v>16.0</v>
      </c>
      <c r="E1585" s="16" t="s">
        <v>9</v>
      </c>
      <c r="F1585" s="10" t="s">
        <v>23</v>
      </c>
      <c r="G1585" s="10" t="s">
        <v>24</v>
      </c>
      <c r="H1585" s="12" t="s">
        <v>25</v>
      </c>
      <c r="I1585" s="10" t="s">
        <v>21</v>
      </c>
      <c r="J1585" s="10"/>
      <c r="K1585" s="10"/>
      <c r="L1585" s="10" t="s">
        <v>22</v>
      </c>
      <c r="M1585" s="10"/>
      <c r="N1585" s="10"/>
      <c r="O1585" s="10"/>
      <c r="P1585" s="11"/>
    </row>
    <row r="1586" hidden="1">
      <c r="A1586" s="13"/>
      <c r="B1586" s="23"/>
      <c r="C1586" s="10"/>
      <c r="D1586" s="10"/>
      <c r="E1586" s="10"/>
      <c r="F1586" s="10"/>
      <c r="G1586" s="10"/>
      <c r="H1586" s="12"/>
      <c r="I1586" s="10"/>
      <c r="J1586" s="10"/>
      <c r="K1586" s="10"/>
      <c r="L1586" s="10"/>
      <c r="M1586" s="10"/>
      <c r="N1586" s="10"/>
      <c r="O1586" s="10"/>
      <c r="P1586" s="11"/>
    </row>
    <row r="1587" hidden="1">
      <c r="A1587" s="13"/>
      <c r="B1587" s="23"/>
      <c r="C1587" s="10"/>
      <c r="D1587" s="10"/>
      <c r="E1587" s="10"/>
      <c r="F1587" s="10"/>
      <c r="G1587" s="10"/>
      <c r="H1587" s="12"/>
      <c r="I1587" s="10"/>
      <c r="J1587" s="11"/>
      <c r="K1587" s="10"/>
      <c r="L1587" s="10"/>
      <c r="M1587" s="10"/>
      <c r="N1587" s="10"/>
      <c r="O1587" s="10"/>
      <c r="P1587" s="11"/>
    </row>
    <row r="1588" hidden="1">
      <c r="A1588" s="13"/>
      <c r="B1588" s="23"/>
      <c r="C1588" s="10"/>
      <c r="D1588" s="10"/>
      <c r="E1588" s="10"/>
      <c r="F1588" s="10"/>
      <c r="G1588" s="10"/>
      <c r="H1588" s="12"/>
      <c r="I1588" s="10"/>
      <c r="J1588" s="11"/>
      <c r="K1588" s="10"/>
      <c r="L1588" s="10"/>
      <c r="M1588" s="10"/>
      <c r="N1588" s="10"/>
      <c r="O1588" s="10"/>
      <c r="P1588" s="11"/>
    </row>
    <row r="1589" hidden="1">
      <c r="A1589" s="13"/>
      <c r="B1589" s="23"/>
      <c r="C1589" s="10"/>
      <c r="D1589" s="10"/>
      <c r="E1589" s="10"/>
      <c r="F1589" s="10"/>
      <c r="G1589" s="10"/>
      <c r="H1589" s="12"/>
      <c r="I1589" s="10"/>
      <c r="J1589" s="10"/>
      <c r="K1589" s="10"/>
      <c r="L1589" s="10"/>
      <c r="M1589" s="10"/>
      <c r="N1589" s="10"/>
      <c r="O1589" s="10"/>
      <c r="P1589" s="11"/>
    </row>
    <row r="1590" hidden="1">
      <c r="A1590" s="13"/>
      <c r="B1590" s="23"/>
      <c r="C1590" s="10"/>
      <c r="D1590" s="10"/>
      <c r="E1590" s="10"/>
      <c r="F1590" s="10"/>
      <c r="G1590" s="10"/>
      <c r="H1590" s="12"/>
      <c r="I1590" s="10"/>
      <c r="J1590" s="10"/>
      <c r="K1590" s="10"/>
      <c r="L1590" s="10"/>
      <c r="M1590" s="10"/>
      <c r="N1590" s="10"/>
      <c r="O1590" s="10"/>
      <c r="P1590" s="11"/>
    </row>
    <row r="1591" hidden="1">
      <c r="A1591" s="13"/>
      <c r="B1591" s="23"/>
      <c r="C1591" s="10"/>
      <c r="D1591" s="10"/>
      <c r="E1591" s="10"/>
      <c r="F1591" s="10"/>
      <c r="G1591" s="10"/>
      <c r="H1591" s="12"/>
      <c r="I1591" s="10"/>
      <c r="J1591" s="10"/>
      <c r="K1591" s="10"/>
      <c r="L1591" s="10"/>
      <c r="M1591" s="10"/>
      <c r="N1591" s="10"/>
      <c r="O1591" s="10"/>
      <c r="P1591" s="11"/>
    </row>
    <row r="1592" hidden="1">
      <c r="A1592" s="13"/>
      <c r="B1592" s="23"/>
      <c r="C1592" s="10"/>
      <c r="D1592" s="10"/>
      <c r="E1592" s="10"/>
      <c r="F1592" s="10"/>
      <c r="G1592" s="10"/>
      <c r="H1592" s="12"/>
      <c r="I1592" s="10"/>
      <c r="J1592" s="10"/>
      <c r="K1592" s="10"/>
      <c r="L1592" s="10"/>
      <c r="M1592" s="10"/>
      <c r="N1592" s="10"/>
      <c r="O1592" s="10"/>
      <c r="P1592" s="11"/>
    </row>
    <row r="1593" hidden="1">
      <c r="A1593" s="13"/>
      <c r="B1593" s="23"/>
      <c r="C1593" s="10"/>
      <c r="D1593" s="10"/>
      <c r="E1593" s="10"/>
      <c r="F1593" s="10"/>
      <c r="G1593" s="10"/>
      <c r="H1593" s="12"/>
      <c r="I1593" s="10"/>
      <c r="J1593" s="10"/>
      <c r="K1593" s="10"/>
      <c r="L1593" s="10"/>
      <c r="M1593" s="10"/>
      <c r="N1593" s="10"/>
      <c r="O1593" s="10"/>
      <c r="P1593" s="11"/>
    </row>
    <row r="1594" hidden="1">
      <c r="A1594" s="13"/>
      <c r="B1594" s="23"/>
      <c r="C1594" s="10"/>
      <c r="D1594" s="10"/>
      <c r="E1594" s="10"/>
      <c r="F1594" s="10"/>
      <c r="G1594" s="10"/>
      <c r="H1594" s="12"/>
      <c r="I1594" s="10"/>
      <c r="J1594" s="10"/>
      <c r="K1594" s="22"/>
      <c r="L1594" s="10"/>
      <c r="M1594" s="10"/>
      <c r="N1594" s="10"/>
      <c r="O1594" s="10"/>
      <c r="P1594" s="11"/>
    </row>
    <row r="1595" hidden="1">
      <c r="A1595" s="13"/>
      <c r="B1595" s="23"/>
      <c r="C1595" s="10"/>
      <c r="D1595" s="10"/>
      <c r="E1595" s="10"/>
      <c r="F1595" s="10"/>
      <c r="G1595" s="10"/>
      <c r="H1595" s="12"/>
      <c r="I1595" s="10"/>
      <c r="J1595" s="10"/>
      <c r="K1595" s="22"/>
      <c r="L1595" s="10"/>
      <c r="M1595" s="10"/>
      <c r="N1595" s="10"/>
      <c r="O1595" s="10"/>
      <c r="P1595" s="11"/>
    </row>
    <row r="1596" hidden="1">
      <c r="A1596" s="13"/>
      <c r="B1596" s="23"/>
      <c r="C1596" s="10"/>
      <c r="D1596" s="10"/>
      <c r="E1596" s="10"/>
      <c r="F1596" s="10"/>
      <c r="G1596" s="10"/>
      <c r="H1596" s="12"/>
      <c r="I1596" s="10"/>
      <c r="J1596" s="10"/>
      <c r="K1596" s="10"/>
      <c r="L1596" s="10"/>
      <c r="M1596" s="10"/>
      <c r="N1596" s="10"/>
      <c r="O1596" s="10"/>
      <c r="P1596" s="11"/>
    </row>
    <row r="1597" hidden="1">
      <c r="A1597" s="13"/>
      <c r="B1597" s="23"/>
      <c r="C1597" s="10"/>
      <c r="D1597" s="10"/>
      <c r="E1597" s="10"/>
      <c r="F1597" s="10"/>
      <c r="G1597" s="10"/>
      <c r="H1597" s="12"/>
      <c r="I1597" s="10"/>
      <c r="J1597" s="10"/>
      <c r="K1597" s="10"/>
      <c r="L1597" s="10"/>
      <c r="M1597" s="10"/>
      <c r="N1597" s="10"/>
      <c r="O1597" s="10"/>
      <c r="P1597" s="11"/>
    </row>
    <row r="1598" hidden="1">
      <c r="A1598" s="13"/>
      <c r="B1598" s="23"/>
      <c r="C1598" s="10"/>
      <c r="D1598" s="10"/>
      <c r="E1598" s="10"/>
      <c r="F1598" s="10"/>
      <c r="G1598" s="10"/>
      <c r="H1598" s="12"/>
      <c r="I1598" s="10"/>
      <c r="J1598" s="10"/>
      <c r="K1598" s="10"/>
      <c r="L1598" s="10"/>
      <c r="M1598" s="10"/>
      <c r="N1598" s="10"/>
      <c r="O1598" s="10"/>
      <c r="P1598" s="11"/>
    </row>
    <row r="1599" hidden="1">
      <c r="A1599" s="13"/>
      <c r="B1599" s="23"/>
      <c r="C1599" s="10"/>
      <c r="D1599" s="10"/>
      <c r="E1599" s="10"/>
      <c r="F1599" s="10"/>
      <c r="G1599" s="10"/>
      <c r="H1599" s="12"/>
      <c r="I1599" s="10"/>
      <c r="J1599" s="11"/>
      <c r="K1599" s="10"/>
      <c r="L1599" s="10"/>
      <c r="M1599" s="10"/>
      <c r="N1599" s="10"/>
      <c r="O1599" s="10"/>
      <c r="P1599" s="11"/>
    </row>
    <row r="1600" hidden="1">
      <c r="A1600" s="13"/>
      <c r="B1600" s="23"/>
      <c r="C1600" s="10"/>
      <c r="D1600" s="10"/>
      <c r="E1600" s="10"/>
      <c r="F1600" s="10"/>
      <c r="G1600" s="10"/>
      <c r="H1600" s="12"/>
      <c r="I1600" s="10"/>
      <c r="J1600" s="10"/>
      <c r="K1600" s="10"/>
      <c r="L1600" s="10"/>
      <c r="M1600" s="10"/>
      <c r="N1600" s="10"/>
      <c r="O1600" s="10"/>
      <c r="P1600" s="11"/>
    </row>
    <row r="1601" hidden="1">
      <c r="A1601" s="13"/>
      <c r="B1601" s="23"/>
      <c r="C1601" s="10"/>
      <c r="D1601" s="10"/>
      <c r="E1601" s="10"/>
      <c r="F1601" s="10"/>
      <c r="G1601" s="10"/>
      <c r="H1601" s="12"/>
      <c r="I1601" s="10"/>
      <c r="J1601" s="10"/>
      <c r="K1601" s="10"/>
      <c r="L1601" s="10"/>
      <c r="M1601" s="10"/>
      <c r="N1601" s="10"/>
      <c r="O1601" s="10"/>
      <c r="P1601" s="11"/>
    </row>
    <row r="1602" hidden="1">
      <c r="A1602" s="13"/>
      <c r="B1602" s="23"/>
      <c r="C1602" s="10"/>
      <c r="D1602" s="10"/>
      <c r="E1602" s="10"/>
      <c r="F1602" s="10"/>
      <c r="G1602" s="10"/>
      <c r="H1602" s="12"/>
      <c r="I1602" s="10"/>
      <c r="J1602" s="10"/>
      <c r="K1602" s="10"/>
      <c r="L1602" s="10"/>
      <c r="M1602" s="10"/>
      <c r="N1602" s="10"/>
      <c r="O1602" s="10"/>
      <c r="P1602" s="11"/>
    </row>
    <row r="1603" hidden="1">
      <c r="A1603" s="13"/>
      <c r="B1603" s="23"/>
      <c r="C1603" s="10"/>
      <c r="D1603" s="10"/>
      <c r="E1603" s="10"/>
      <c r="F1603" s="10"/>
      <c r="G1603" s="10"/>
      <c r="H1603" s="12"/>
      <c r="I1603" s="10"/>
      <c r="J1603" s="10"/>
      <c r="K1603" s="10"/>
      <c r="L1603" s="10"/>
      <c r="M1603" s="10"/>
      <c r="N1603" s="10"/>
      <c r="O1603" s="10"/>
      <c r="P1603" s="11"/>
    </row>
    <row r="1604" hidden="1">
      <c r="A1604" s="13"/>
      <c r="B1604" s="23"/>
      <c r="C1604" s="10"/>
      <c r="D1604" s="10"/>
      <c r="E1604" s="10"/>
      <c r="F1604" s="10"/>
      <c r="G1604" s="10"/>
      <c r="H1604" s="12"/>
      <c r="I1604" s="10"/>
      <c r="J1604" s="10"/>
      <c r="K1604" s="10"/>
      <c r="L1604" s="10"/>
      <c r="M1604" s="10"/>
      <c r="N1604" s="10"/>
      <c r="O1604" s="10"/>
      <c r="P1604" s="11"/>
    </row>
    <row r="1605" hidden="1">
      <c r="A1605" s="13"/>
      <c r="B1605" s="23"/>
      <c r="C1605" s="10"/>
      <c r="D1605" s="10"/>
      <c r="E1605" s="10"/>
      <c r="F1605" s="10"/>
      <c r="G1605" s="10"/>
      <c r="H1605" s="12"/>
      <c r="I1605" s="10"/>
      <c r="J1605" s="10"/>
      <c r="K1605" s="10"/>
      <c r="L1605" s="10"/>
      <c r="M1605" s="10"/>
      <c r="N1605" s="10"/>
      <c r="O1605" s="10"/>
      <c r="P1605" s="11"/>
    </row>
    <row r="1606" hidden="1">
      <c r="A1606" s="13"/>
      <c r="B1606" s="23"/>
      <c r="C1606" s="10"/>
      <c r="D1606" s="10"/>
      <c r="E1606" s="10"/>
      <c r="F1606" s="10"/>
      <c r="G1606" s="10"/>
      <c r="H1606" s="12"/>
      <c r="I1606" s="10"/>
      <c r="J1606" s="10"/>
      <c r="K1606" s="10"/>
      <c r="L1606" s="10"/>
      <c r="M1606" s="10"/>
      <c r="N1606" s="10"/>
      <c r="O1606" s="10"/>
      <c r="P1606" s="11"/>
    </row>
    <row r="1607" hidden="1">
      <c r="A1607" s="13"/>
      <c r="B1607" s="23"/>
      <c r="C1607" s="10"/>
      <c r="D1607" s="10"/>
      <c r="E1607" s="10"/>
      <c r="F1607" s="10"/>
      <c r="G1607" s="10"/>
      <c r="H1607" s="12"/>
      <c r="I1607" s="10"/>
      <c r="J1607" s="11"/>
      <c r="K1607" s="10"/>
      <c r="L1607" s="10"/>
      <c r="M1607" s="10"/>
      <c r="N1607" s="10"/>
      <c r="O1607" s="11"/>
      <c r="P1607" s="11"/>
    </row>
    <row r="1608" hidden="1">
      <c r="A1608" s="13"/>
      <c r="B1608" s="23"/>
      <c r="C1608" s="10"/>
      <c r="D1608" s="10"/>
      <c r="E1608" s="10"/>
      <c r="F1608" s="10"/>
      <c r="G1608" s="10"/>
      <c r="H1608" s="12"/>
      <c r="I1608" s="10"/>
      <c r="J1608" s="10"/>
      <c r="K1608" s="10"/>
      <c r="L1608" s="10"/>
      <c r="M1608" s="10"/>
      <c r="N1608" s="10"/>
      <c r="O1608" s="10"/>
      <c r="P1608" s="11"/>
    </row>
    <row r="1609" hidden="1">
      <c r="A1609" s="13"/>
      <c r="B1609" s="23"/>
      <c r="C1609" s="10"/>
      <c r="D1609" s="10"/>
      <c r="E1609" s="10"/>
      <c r="F1609" s="10"/>
      <c r="G1609" s="10"/>
      <c r="H1609" s="12"/>
      <c r="I1609" s="10"/>
      <c r="J1609" s="10"/>
      <c r="K1609" s="10"/>
      <c r="L1609" s="10"/>
      <c r="M1609" s="10"/>
      <c r="N1609" s="10"/>
      <c r="O1609" s="10"/>
      <c r="P1609" s="11"/>
    </row>
    <row r="1610" hidden="1">
      <c r="A1610" s="13"/>
      <c r="B1610" s="23"/>
      <c r="C1610" s="10"/>
      <c r="D1610" s="10"/>
      <c r="E1610" s="10"/>
      <c r="F1610" s="10"/>
      <c r="G1610" s="10"/>
      <c r="H1610" s="12"/>
      <c r="I1610" s="10"/>
      <c r="J1610" s="10"/>
      <c r="K1610" s="11"/>
      <c r="L1610" s="10"/>
      <c r="M1610" s="10"/>
      <c r="N1610" s="10"/>
      <c r="O1610" s="10"/>
      <c r="P1610" s="11"/>
    </row>
    <row r="1611" hidden="1">
      <c r="A1611" s="13"/>
      <c r="B1611" s="23"/>
      <c r="C1611" s="10"/>
      <c r="D1611" s="10"/>
      <c r="E1611" s="10"/>
      <c r="F1611" s="10"/>
      <c r="G1611" s="10"/>
      <c r="H1611" s="12"/>
      <c r="I1611" s="10"/>
      <c r="J1611" s="10"/>
      <c r="K1611" s="10"/>
      <c r="L1611" s="10"/>
      <c r="M1611" s="10"/>
      <c r="N1611" s="10"/>
      <c r="O1611" s="10"/>
      <c r="P1611" s="11"/>
    </row>
    <row r="1612" hidden="1">
      <c r="A1612" s="13">
        <v>45385.0</v>
      </c>
      <c r="B1612" s="23">
        <v>45383.0</v>
      </c>
      <c r="C1612" s="10" t="s">
        <v>17</v>
      </c>
      <c r="D1612" s="10" t="s">
        <v>89</v>
      </c>
      <c r="E1612" s="19" t="s">
        <v>89</v>
      </c>
      <c r="F1612" s="10" t="s">
        <v>212</v>
      </c>
      <c r="G1612" s="10" t="s">
        <v>213</v>
      </c>
      <c r="H1612" s="12" t="s">
        <v>680</v>
      </c>
      <c r="I1612" s="10" t="s">
        <v>21</v>
      </c>
      <c r="J1612" s="26"/>
      <c r="K1612" s="22">
        <v>0.4583333333321207</v>
      </c>
      <c r="L1612" s="10" t="s">
        <v>22</v>
      </c>
      <c r="M1612" s="10" t="s">
        <v>22</v>
      </c>
      <c r="N1612" s="10" t="s">
        <v>22</v>
      </c>
      <c r="O1612" s="10"/>
      <c r="P1612" s="11"/>
    </row>
    <row r="1613" hidden="1">
      <c r="A1613" s="13">
        <v>45385.0</v>
      </c>
      <c r="B1613" s="23">
        <v>45384.0</v>
      </c>
      <c r="C1613" s="10" t="s">
        <v>17</v>
      </c>
      <c r="D1613" s="10">
        <v>16.0</v>
      </c>
      <c r="E1613" s="17" t="s">
        <v>33</v>
      </c>
      <c r="F1613" s="10" t="s">
        <v>526</v>
      </c>
      <c r="G1613" s="10" t="s">
        <v>810</v>
      </c>
      <c r="H1613" s="12"/>
      <c r="I1613" s="10" t="s">
        <v>21</v>
      </c>
      <c r="J1613" s="26"/>
      <c r="K1613" s="11"/>
      <c r="L1613" s="10" t="s">
        <v>22</v>
      </c>
      <c r="M1613" s="10" t="s">
        <v>22</v>
      </c>
      <c r="N1613" s="10" t="s">
        <v>22</v>
      </c>
      <c r="O1613" s="10"/>
      <c r="P1613" s="11"/>
    </row>
    <row r="1614" hidden="1">
      <c r="A1614" s="13">
        <v>45385.0</v>
      </c>
      <c r="B1614" s="23">
        <v>45384.0</v>
      </c>
      <c r="C1614" s="10" t="s">
        <v>17</v>
      </c>
      <c r="D1614" s="10">
        <v>8.0</v>
      </c>
      <c r="E1614" s="17" t="s">
        <v>33</v>
      </c>
      <c r="F1614" s="10" t="s">
        <v>743</v>
      </c>
      <c r="G1614" s="10" t="s">
        <v>45</v>
      </c>
      <c r="H1614" s="12" t="s">
        <v>46</v>
      </c>
      <c r="I1614" s="10" t="s">
        <v>21</v>
      </c>
      <c r="J1614" s="10"/>
      <c r="K1614" s="10"/>
      <c r="L1614" s="10" t="s">
        <v>22</v>
      </c>
      <c r="M1614" s="10" t="s">
        <v>22</v>
      </c>
      <c r="N1614" s="10" t="s">
        <v>22</v>
      </c>
      <c r="O1614" s="10"/>
      <c r="P1614" s="11"/>
    </row>
    <row r="1615" hidden="1">
      <c r="A1615" s="13">
        <v>45385.0</v>
      </c>
      <c r="B1615" s="23">
        <v>45384.0</v>
      </c>
      <c r="C1615" s="10" t="s">
        <v>17</v>
      </c>
      <c r="D1615" s="10">
        <v>8.0</v>
      </c>
      <c r="E1615" s="16" t="s">
        <v>9</v>
      </c>
      <c r="F1615" s="10" t="s">
        <v>811</v>
      </c>
      <c r="G1615" s="10" t="s">
        <v>812</v>
      </c>
      <c r="H1615" s="12" t="s">
        <v>217</v>
      </c>
      <c r="I1615" s="10" t="s">
        <v>21</v>
      </c>
      <c r="J1615" s="10"/>
      <c r="K1615" s="22"/>
      <c r="L1615" s="10" t="s">
        <v>22</v>
      </c>
      <c r="M1615" s="10" t="s">
        <v>22</v>
      </c>
      <c r="N1615" s="10" t="s">
        <v>22</v>
      </c>
      <c r="O1615" s="10"/>
      <c r="P1615" s="11"/>
    </row>
    <row r="1616" hidden="1">
      <c r="A1616" s="13">
        <v>45385.0</v>
      </c>
      <c r="B1616" s="23">
        <v>45384.0</v>
      </c>
      <c r="C1616" s="10" t="s">
        <v>17</v>
      </c>
      <c r="D1616" s="10">
        <v>8.0</v>
      </c>
      <c r="E1616" s="16" t="s">
        <v>9</v>
      </c>
      <c r="F1616" s="10" t="s">
        <v>813</v>
      </c>
      <c r="G1616" s="10" t="s">
        <v>814</v>
      </c>
      <c r="H1616" s="12"/>
      <c r="I1616" s="10" t="s">
        <v>131</v>
      </c>
      <c r="J1616" s="11"/>
      <c r="K1616" s="10" t="s">
        <v>815</v>
      </c>
      <c r="L1616" s="10" t="s">
        <v>22</v>
      </c>
      <c r="M1616" s="10" t="s">
        <v>22</v>
      </c>
      <c r="N1616" s="10" t="s">
        <v>22</v>
      </c>
      <c r="O1616" s="10" t="s">
        <v>22</v>
      </c>
      <c r="P1616" s="11"/>
    </row>
    <row r="1617" hidden="1">
      <c r="A1617" s="13">
        <v>45385.0</v>
      </c>
      <c r="B1617" s="23">
        <v>45384.0</v>
      </c>
      <c r="C1617" s="10" t="s">
        <v>17</v>
      </c>
      <c r="D1617" s="10">
        <v>8.0</v>
      </c>
      <c r="E1617" s="16" t="s">
        <v>9</v>
      </c>
      <c r="F1617" s="10" t="s">
        <v>813</v>
      </c>
      <c r="G1617" s="10" t="s">
        <v>814</v>
      </c>
      <c r="H1617" s="12"/>
      <c r="I1617" s="10" t="s">
        <v>131</v>
      </c>
      <c r="J1617" s="10" t="s">
        <v>816</v>
      </c>
      <c r="K1617" s="10" t="s">
        <v>815</v>
      </c>
      <c r="L1617" s="10" t="s">
        <v>22</v>
      </c>
      <c r="M1617" s="10" t="s">
        <v>22</v>
      </c>
      <c r="N1617" s="10" t="s">
        <v>22</v>
      </c>
      <c r="O1617" s="10" t="s">
        <v>22</v>
      </c>
      <c r="P1617" s="11"/>
    </row>
    <row r="1618" hidden="1">
      <c r="A1618" s="13">
        <v>45385.348494861115</v>
      </c>
      <c r="B1618" s="23">
        <v>45385.0</v>
      </c>
      <c r="C1618" s="10" t="s">
        <v>17</v>
      </c>
      <c r="D1618" s="10">
        <v>8.0</v>
      </c>
      <c r="E1618" s="16" t="s">
        <v>9</v>
      </c>
      <c r="F1618" s="10" t="s">
        <v>817</v>
      </c>
      <c r="G1618" s="10" t="s">
        <v>818</v>
      </c>
      <c r="H1618" s="12" t="s">
        <v>819</v>
      </c>
      <c r="I1618" s="10" t="s">
        <v>52</v>
      </c>
      <c r="J1618" s="10"/>
      <c r="K1618" s="10"/>
      <c r="L1618" s="10" t="s">
        <v>22</v>
      </c>
      <c r="M1618" s="10" t="s">
        <v>22</v>
      </c>
      <c r="N1618" s="10" t="s">
        <v>22</v>
      </c>
      <c r="O1618" s="10" t="s">
        <v>22</v>
      </c>
      <c r="P1618" s="11"/>
    </row>
    <row r="1619" hidden="1">
      <c r="A1619" s="13">
        <v>45385.35647903935</v>
      </c>
      <c r="B1619" s="23">
        <v>45385.0</v>
      </c>
      <c r="C1619" s="10" t="s">
        <v>17</v>
      </c>
      <c r="D1619" s="10">
        <v>6.0</v>
      </c>
      <c r="E1619" s="16" t="s">
        <v>9</v>
      </c>
      <c r="F1619" s="10" t="s">
        <v>820</v>
      </c>
      <c r="G1619" s="10" t="s">
        <v>821</v>
      </c>
      <c r="H1619" s="12" t="s">
        <v>822</v>
      </c>
      <c r="I1619" s="10" t="s">
        <v>52</v>
      </c>
      <c r="J1619" s="10"/>
      <c r="K1619" s="10"/>
      <c r="L1619" s="10" t="s">
        <v>22</v>
      </c>
      <c r="M1619" s="10" t="s">
        <v>22</v>
      </c>
      <c r="N1619" s="10" t="s">
        <v>22</v>
      </c>
      <c r="O1619" s="10" t="s">
        <v>22</v>
      </c>
      <c r="P1619" s="11"/>
    </row>
    <row r="1620" hidden="1">
      <c r="A1620" s="13">
        <v>45385.35751393519</v>
      </c>
      <c r="B1620" s="23">
        <v>45385.0</v>
      </c>
      <c r="C1620" s="10" t="s">
        <v>17</v>
      </c>
      <c r="D1620" s="10">
        <v>16.0</v>
      </c>
      <c r="E1620" s="17" t="s">
        <v>33</v>
      </c>
      <c r="F1620" s="10" t="s">
        <v>641</v>
      </c>
      <c r="G1620" s="10" t="s">
        <v>823</v>
      </c>
      <c r="H1620" s="12"/>
      <c r="I1620" s="10" t="s">
        <v>60</v>
      </c>
      <c r="J1620" s="10"/>
      <c r="K1620" s="10"/>
      <c r="L1620" s="10" t="s">
        <v>22</v>
      </c>
      <c r="M1620" s="10" t="s">
        <v>22</v>
      </c>
      <c r="N1620" s="10" t="s">
        <v>22</v>
      </c>
      <c r="O1620" s="10" t="s">
        <v>474</v>
      </c>
      <c r="P1620" s="11"/>
    </row>
    <row r="1621" hidden="1">
      <c r="A1621" s="13">
        <v>45385.40530454861</v>
      </c>
      <c r="B1621" s="23">
        <v>45385.0</v>
      </c>
      <c r="C1621" s="10" t="s">
        <v>17</v>
      </c>
      <c r="D1621" s="10">
        <v>8.0</v>
      </c>
      <c r="E1621" s="17" t="s">
        <v>33</v>
      </c>
      <c r="F1621" s="10" t="s">
        <v>824</v>
      </c>
      <c r="G1621" s="10" t="s">
        <v>226</v>
      </c>
      <c r="H1621" s="12" t="s">
        <v>227</v>
      </c>
      <c r="I1621" s="10" t="s">
        <v>21</v>
      </c>
      <c r="J1621" s="10"/>
      <c r="K1621" s="22"/>
      <c r="L1621" s="10" t="s">
        <v>22</v>
      </c>
      <c r="M1621" s="10" t="s">
        <v>22</v>
      </c>
      <c r="N1621" s="10" t="s">
        <v>22</v>
      </c>
      <c r="O1621" s="10"/>
      <c r="P1621" s="11"/>
    </row>
    <row r="1622" hidden="1">
      <c r="A1622" s="13">
        <v>45385.68886645834</v>
      </c>
      <c r="B1622" s="23">
        <v>45386.0</v>
      </c>
      <c r="C1622" s="10" t="s">
        <v>17</v>
      </c>
      <c r="D1622" s="10">
        <v>4.0</v>
      </c>
      <c r="E1622" s="17" t="s">
        <v>33</v>
      </c>
      <c r="F1622" s="10" t="s">
        <v>825</v>
      </c>
      <c r="G1622" s="10" t="s">
        <v>107</v>
      </c>
      <c r="H1622" s="12" t="s">
        <v>108</v>
      </c>
      <c r="I1622" s="10" t="s">
        <v>21</v>
      </c>
      <c r="J1622" s="10"/>
      <c r="K1622" s="11"/>
      <c r="L1622" s="10" t="s">
        <v>22</v>
      </c>
      <c r="M1622" s="10" t="s">
        <v>22</v>
      </c>
      <c r="N1622" s="10" t="s">
        <v>22</v>
      </c>
      <c r="O1622" s="10"/>
      <c r="P1622" s="10"/>
    </row>
    <row r="1623" hidden="1">
      <c r="A1623" s="13"/>
      <c r="B1623" s="23"/>
      <c r="C1623" s="10"/>
      <c r="D1623" s="10"/>
      <c r="E1623" s="10"/>
      <c r="F1623" s="10"/>
      <c r="G1623" s="10"/>
      <c r="H1623" s="12"/>
      <c r="I1623" s="10"/>
      <c r="J1623" s="10"/>
      <c r="K1623" s="10"/>
      <c r="L1623" s="10"/>
      <c r="M1623" s="10"/>
      <c r="N1623" s="10"/>
      <c r="O1623" s="10"/>
      <c r="P1623" s="11"/>
    </row>
    <row r="1624" hidden="1">
      <c r="A1624" s="13"/>
      <c r="B1624" s="23"/>
      <c r="C1624" s="10"/>
      <c r="D1624" s="10"/>
      <c r="E1624" s="10"/>
      <c r="F1624" s="10"/>
      <c r="G1624" s="10"/>
      <c r="H1624" s="12"/>
      <c r="I1624" s="10"/>
      <c r="J1624" s="10"/>
      <c r="K1624" s="10"/>
      <c r="L1624" s="10"/>
      <c r="M1624" s="10"/>
      <c r="N1624" s="10"/>
      <c r="O1624" s="10"/>
      <c r="P1624" s="11"/>
    </row>
    <row r="1625" hidden="1">
      <c r="A1625" s="13"/>
      <c r="B1625" s="23"/>
      <c r="C1625" s="10"/>
      <c r="D1625" s="10"/>
      <c r="E1625" s="10"/>
      <c r="F1625" s="10"/>
      <c r="G1625" s="10"/>
      <c r="H1625" s="12"/>
      <c r="I1625" s="10"/>
      <c r="J1625" s="10"/>
      <c r="K1625" s="10"/>
      <c r="L1625" s="10"/>
      <c r="M1625" s="10"/>
      <c r="N1625" s="10"/>
      <c r="O1625" s="10"/>
      <c r="P1625" s="11"/>
    </row>
    <row r="1626" hidden="1">
      <c r="A1626" s="13"/>
      <c r="B1626" s="23"/>
      <c r="C1626" s="10"/>
      <c r="D1626" s="10"/>
      <c r="E1626" s="10"/>
      <c r="F1626" s="10"/>
      <c r="G1626" s="10"/>
      <c r="H1626" s="12"/>
      <c r="I1626" s="10"/>
      <c r="J1626" s="10"/>
      <c r="K1626" s="22"/>
      <c r="L1626" s="10"/>
      <c r="M1626" s="10"/>
      <c r="N1626" s="10"/>
      <c r="O1626" s="10"/>
      <c r="P1626" s="11"/>
    </row>
    <row r="1627" hidden="1">
      <c r="A1627" s="13"/>
      <c r="B1627" s="23"/>
      <c r="C1627" s="10"/>
      <c r="D1627" s="10"/>
      <c r="E1627" s="10"/>
      <c r="F1627" s="10"/>
      <c r="G1627" s="10"/>
      <c r="H1627" s="12"/>
      <c r="I1627" s="10"/>
      <c r="J1627" s="10"/>
      <c r="K1627" s="10"/>
      <c r="L1627" s="10"/>
      <c r="M1627" s="10"/>
      <c r="N1627" s="10"/>
      <c r="O1627" s="10"/>
      <c r="P1627" s="11"/>
    </row>
    <row r="1628" hidden="1">
      <c r="A1628" s="13"/>
      <c r="B1628" s="23"/>
      <c r="C1628" s="10"/>
      <c r="D1628" s="10"/>
      <c r="E1628" s="10"/>
      <c r="F1628" s="10"/>
      <c r="G1628" s="10"/>
      <c r="H1628" s="12"/>
      <c r="I1628" s="10"/>
      <c r="J1628" s="10"/>
      <c r="K1628" s="10"/>
      <c r="L1628" s="10"/>
      <c r="M1628" s="10"/>
      <c r="N1628" s="10"/>
      <c r="O1628" s="10"/>
      <c r="P1628" s="11"/>
    </row>
    <row r="1629" hidden="1">
      <c r="A1629" s="13"/>
      <c r="B1629" s="23"/>
      <c r="C1629" s="10"/>
      <c r="D1629" s="10"/>
      <c r="E1629" s="10"/>
      <c r="F1629" s="10"/>
      <c r="G1629" s="10"/>
      <c r="H1629" s="12"/>
      <c r="I1629" s="10"/>
      <c r="J1629" s="10"/>
      <c r="K1629" s="10"/>
      <c r="L1629" s="10"/>
      <c r="M1629" s="10"/>
      <c r="N1629" s="10"/>
      <c r="O1629" s="10"/>
      <c r="P1629" s="11"/>
    </row>
    <row r="1630" hidden="1">
      <c r="A1630" s="13"/>
      <c r="B1630" s="23"/>
      <c r="C1630" s="10"/>
      <c r="D1630" s="10"/>
      <c r="E1630" s="10"/>
      <c r="F1630" s="10"/>
      <c r="G1630" s="10"/>
      <c r="H1630" s="12"/>
      <c r="I1630" s="10"/>
      <c r="J1630" s="10"/>
      <c r="K1630" s="10"/>
      <c r="L1630" s="10"/>
      <c r="M1630" s="10"/>
      <c r="N1630" s="10"/>
      <c r="O1630" s="10"/>
      <c r="P1630" s="11"/>
    </row>
    <row r="1631" hidden="1">
      <c r="A1631" s="13"/>
      <c r="B1631" s="23"/>
      <c r="C1631" s="10"/>
      <c r="D1631" s="10"/>
      <c r="E1631" s="10"/>
      <c r="F1631" s="10"/>
      <c r="G1631" s="10"/>
      <c r="H1631" s="12"/>
      <c r="I1631" s="10"/>
      <c r="J1631" s="10"/>
      <c r="K1631" s="10"/>
      <c r="L1631" s="10"/>
      <c r="M1631" s="10"/>
      <c r="N1631" s="10"/>
      <c r="O1631" s="10"/>
      <c r="P1631" s="11"/>
    </row>
    <row r="1632" hidden="1">
      <c r="A1632" s="13"/>
      <c r="B1632" s="23"/>
      <c r="C1632" s="10"/>
      <c r="D1632" s="10"/>
      <c r="E1632" s="10"/>
      <c r="F1632" s="10"/>
      <c r="G1632" s="10"/>
      <c r="H1632" s="12"/>
      <c r="I1632" s="10"/>
      <c r="J1632" s="10"/>
      <c r="K1632" s="10"/>
      <c r="L1632" s="10"/>
      <c r="M1632" s="10"/>
      <c r="N1632" s="10"/>
      <c r="O1632" s="10"/>
      <c r="P1632" s="11"/>
    </row>
    <row r="1633" hidden="1">
      <c r="A1633" s="13"/>
      <c r="B1633" s="23"/>
      <c r="C1633" s="10"/>
      <c r="D1633" s="10"/>
      <c r="E1633" s="10"/>
      <c r="F1633" s="10"/>
      <c r="G1633" s="10"/>
      <c r="H1633" s="12"/>
      <c r="I1633" s="10"/>
      <c r="J1633" s="10"/>
      <c r="K1633" s="10"/>
      <c r="L1633" s="10"/>
      <c r="M1633" s="10"/>
      <c r="N1633" s="10"/>
      <c r="O1633" s="10"/>
      <c r="P1633" s="11"/>
    </row>
    <row r="1634" hidden="1">
      <c r="A1634" s="13"/>
      <c r="B1634" s="23"/>
      <c r="C1634" s="10"/>
      <c r="D1634" s="10"/>
      <c r="E1634" s="10"/>
      <c r="F1634" s="10"/>
      <c r="G1634" s="10"/>
      <c r="H1634" s="12"/>
      <c r="I1634" s="10"/>
      <c r="J1634" s="10"/>
      <c r="K1634" s="10"/>
      <c r="L1634" s="10"/>
      <c r="M1634" s="10"/>
      <c r="N1634" s="10"/>
      <c r="O1634" s="10"/>
      <c r="P1634" s="11"/>
    </row>
    <row r="1635" hidden="1">
      <c r="A1635" s="13"/>
      <c r="B1635" s="23"/>
      <c r="C1635" s="10"/>
      <c r="D1635" s="10"/>
      <c r="E1635" s="10"/>
      <c r="F1635" s="10"/>
      <c r="G1635" s="10"/>
      <c r="H1635" s="12"/>
      <c r="I1635" s="10"/>
      <c r="J1635" s="10"/>
      <c r="K1635" s="10"/>
      <c r="L1635" s="10"/>
      <c r="M1635" s="10"/>
      <c r="N1635" s="10"/>
      <c r="O1635" s="10"/>
      <c r="P1635" s="11"/>
    </row>
    <row r="1636" hidden="1">
      <c r="A1636" s="13"/>
      <c r="B1636" s="23"/>
      <c r="C1636" s="10"/>
      <c r="D1636" s="10"/>
      <c r="E1636" s="10"/>
      <c r="F1636" s="10"/>
      <c r="G1636" s="10"/>
      <c r="H1636" s="12"/>
      <c r="I1636" s="10"/>
      <c r="J1636" s="10"/>
      <c r="K1636" s="22"/>
      <c r="L1636" s="10"/>
      <c r="M1636" s="10"/>
      <c r="N1636" s="10"/>
      <c r="O1636" s="10"/>
      <c r="P1636" s="11"/>
    </row>
    <row r="1637" hidden="1">
      <c r="A1637" s="13"/>
      <c r="B1637" s="23"/>
      <c r="C1637" s="10"/>
      <c r="D1637" s="10"/>
      <c r="E1637" s="10"/>
      <c r="F1637" s="10"/>
      <c r="G1637" s="10"/>
      <c r="H1637" s="12"/>
      <c r="I1637" s="10"/>
      <c r="J1637" s="10"/>
      <c r="K1637" s="11"/>
      <c r="L1637" s="10"/>
      <c r="M1637" s="10"/>
      <c r="N1637" s="10"/>
      <c r="O1637" s="10"/>
      <c r="P1637" s="11"/>
    </row>
    <row r="1638" hidden="1">
      <c r="A1638" s="13"/>
      <c r="B1638" s="23"/>
      <c r="C1638" s="10"/>
      <c r="D1638" s="10"/>
      <c r="E1638" s="10"/>
      <c r="F1638" s="10"/>
      <c r="G1638" s="10"/>
      <c r="H1638" s="12"/>
      <c r="I1638" s="10"/>
      <c r="J1638" s="11"/>
      <c r="K1638" s="11"/>
      <c r="L1638" s="10"/>
      <c r="M1638" s="10"/>
      <c r="N1638" s="10"/>
      <c r="O1638" s="10"/>
      <c r="P1638" s="11"/>
    </row>
    <row r="1639" hidden="1">
      <c r="A1639" s="13"/>
      <c r="B1639" s="23"/>
      <c r="C1639" s="10"/>
      <c r="D1639" s="10"/>
      <c r="E1639" s="10"/>
      <c r="F1639" s="10"/>
      <c r="G1639" s="10"/>
      <c r="H1639" s="12"/>
      <c r="I1639" s="10"/>
      <c r="J1639" s="10"/>
      <c r="K1639" s="10"/>
      <c r="L1639" s="10"/>
      <c r="M1639" s="10"/>
      <c r="N1639" s="10"/>
      <c r="O1639" s="10"/>
      <c r="P1639" s="11"/>
    </row>
    <row r="1640" hidden="1">
      <c r="A1640" s="13"/>
      <c r="B1640" s="23"/>
      <c r="C1640" s="10"/>
      <c r="D1640" s="10"/>
      <c r="E1640" s="10"/>
      <c r="F1640" s="10"/>
      <c r="G1640" s="10"/>
      <c r="H1640" s="12"/>
      <c r="I1640" s="10"/>
      <c r="J1640" s="10"/>
      <c r="K1640" s="22"/>
      <c r="L1640" s="10"/>
      <c r="M1640" s="10"/>
      <c r="N1640" s="10"/>
      <c r="O1640" s="10"/>
      <c r="P1640" s="11"/>
    </row>
    <row r="1641" hidden="1">
      <c r="A1641" s="13"/>
      <c r="B1641" s="23"/>
      <c r="C1641" s="10"/>
      <c r="D1641" s="10"/>
      <c r="E1641" s="10"/>
      <c r="F1641" s="10"/>
      <c r="G1641" s="10"/>
      <c r="H1641" s="12"/>
      <c r="I1641" s="10"/>
      <c r="J1641" s="10"/>
      <c r="K1641" s="10"/>
      <c r="L1641" s="10"/>
      <c r="M1641" s="10"/>
      <c r="N1641" s="10"/>
      <c r="O1641" s="10"/>
      <c r="P1641" s="11"/>
    </row>
    <row r="1642" hidden="1">
      <c r="A1642" s="13"/>
      <c r="B1642" s="23"/>
      <c r="C1642" s="10"/>
      <c r="D1642" s="10"/>
      <c r="E1642" s="10"/>
      <c r="F1642" s="10"/>
      <c r="G1642" s="10"/>
      <c r="H1642" s="12"/>
      <c r="I1642" s="10"/>
      <c r="J1642" s="10"/>
      <c r="K1642" s="22"/>
      <c r="L1642" s="10"/>
      <c r="M1642" s="10"/>
      <c r="N1642" s="10"/>
      <c r="O1642" s="10"/>
      <c r="P1642" s="11"/>
    </row>
    <row r="1643" hidden="1">
      <c r="A1643" s="29"/>
      <c r="B1643" s="23"/>
      <c r="C1643" s="10"/>
      <c r="D1643" s="10"/>
      <c r="E1643" s="10"/>
      <c r="F1643" s="10"/>
      <c r="G1643" s="10"/>
      <c r="H1643" s="12"/>
      <c r="I1643" s="10"/>
      <c r="J1643" s="10"/>
      <c r="K1643" s="10"/>
      <c r="L1643" s="10"/>
      <c r="M1643" s="10"/>
      <c r="N1643" s="10"/>
      <c r="O1643" s="10"/>
      <c r="P1643" s="10"/>
    </row>
    <row r="1644" hidden="1">
      <c r="A1644" s="29">
        <v>45386.0</v>
      </c>
      <c r="B1644" s="23">
        <v>45385.0</v>
      </c>
      <c r="C1644" s="10" t="s">
        <v>17</v>
      </c>
      <c r="D1644" s="10">
        <v>8.0</v>
      </c>
      <c r="E1644" s="16" t="s">
        <v>9</v>
      </c>
      <c r="F1644" s="10" t="s">
        <v>826</v>
      </c>
      <c r="G1644" s="10" t="s">
        <v>91</v>
      </c>
      <c r="H1644" s="12" t="s">
        <v>92</v>
      </c>
      <c r="I1644" s="10" t="s">
        <v>21</v>
      </c>
      <c r="J1644" s="10" t="s">
        <v>827</v>
      </c>
      <c r="K1644" s="10" t="s">
        <v>828</v>
      </c>
      <c r="L1644" s="10" t="s">
        <v>22</v>
      </c>
      <c r="M1644" s="10" t="s">
        <v>22</v>
      </c>
      <c r="N1644" s="10" t="s">
        <v>22</v>
      </c>
      <c r="O1644" s="10"/>
      <c r="P1644" s="11"/>
    </row>
    <row r="1645" hidden="1">
      <c r="A1645" s="29">
        <v>45386.0</v>
      </c>
      <c r="B1645" s="23">
        <v>45385.0</v>
      </c>
      <c r="C1645" s="10" t="s">
        <v>17</v>
      </c>
      <c r="D1645" s="10">
        <v>8.0</v>
      </c>
      <c r="E1645" s="17" t="s">
        <v>33</v>
      </c>
      <c r="F1645" s="10" t="s">
        <v>811</v>
      </c>
      <c r="G1645" s="10" t="s">
        <v>829</v>
      </c>
      <c r="H1645" s="12"/>
      <c r="I1645" s="10" t="s">
        <v>21</v>
      </c>
      <c r="J1645" s="10"/>
      <c r="K1645" s="10"/>
      <c r="L1645" s="10" t="s">
        <v>22</v>
      </c>
      <c r="M1645" s="10" t="s">
        <v>22</v>
      </c>
      <c r="N1645" s="10" t="s">
        <v>22</v>
      </c>
      <c r="O1645" s="10"/>
      <c r="P1645" s="10"/>
    </row>
    <row r="1646" hidden="1">
      <c r="A1646" s="13">
        <v>45386.0</v>
      </c>
      <c r="B1646" s="23">
        <v>45385.0</v>
      </c>
      <c r="C1646" s="10" t="s">
        <v>17</v>
      </c>
      <c r="D1646" s="10">
        <v>8.0</v>
      </c>
      <c r="E1646" s="17" t="s">
        <v>33</v>
      </c>
      <c r="F1646" s="10" t="s">
        <v>830</v>
      </c>
      <c r="G1646" s="10" t="s">
        <v>91</v>
      </c>
      <c r="H1646" s="12" t="s">
        <v>92</v>
      </c>
      <c r="I1646" s="10" t="s">
        <v>21</v>
      </c>
      <c r="J1646" s="10"/>
      <c r="K1646" s="10"/>
      <c r="L1646" s="10" t="s">
        <v>22</v>
      </c>
      <c r="M1646" s="10" t="s">
        <v>22</v>
      </c>
      <c r="N1646" s="10" t="s">
        <v>22</v>
      </c>
      <c r="O1646" s="10"/>
      <c r="P1646" s="11"/>
    </row>
    <row r="1647" hidden="1">
      <c r="A1647" s="13">
        <v>45386.0</v>
      </c>
      <c r="B1647" s="23">
        <v>45385.0</v>
      </c>
      <c r="C1647" s="10" t="s">
        <v>17</v>
      </c>
      <c r="D1647" s="10">
        <v>8.0</v>
      </c>
      <c r="E1647" s="17" t="s">
        <v>33</v>
      </c>
      <c r="F1647" s="10" t="s">
        <v>831</v>
      </c>
      <c r="G1647" s="10" t="s">
        <v>814</v>
      </c>
      <c r="H1647" s="12" t="s">
        <v>832</v>
      </c>
      <c r="I1647" s="10" t="s">
        <v>60</v>
      </c>
      <c r="J1647" s="10"/>
      <c r="K1647" s="10"/>
      <c r="L1647" s="10" t="s">
        <v>22</v>
      </c>
      <c r="M1647" s="10" t="s">
        <v>22</v>
      </c>
      <c r="N1647" s="10" t="s">
        <v>22</v>
      </c>
      <c r="O1647" s="10" t="s">
        <v>474</v>
      </c>
      <c r="P1647" s="11"/>
    </row>
    <row r="1648" hidden="1">
      <c r="A1648" s="22">
        <v>45386.0</v>
      </c>
      <c r="B1648" s="23">
        <v>45385.0</v>
      </c>
      <c r="C1648" s="10" t="s">
        <v>17</v>
      </c>
      <c r="D1648" s="10" t="s">
        <v>89</v>
      </c>
      <c r="E1648" s="19" t="s">
        <v>89</v>
      </c>
      <c r="F1648" s="10" t="s">
        <v>698</v>
      </c>
      <c r="G1648" s="10" t="s">
        <v>340</v>
      </c>
      <c r="H1648" s="12" t="s">
        <v>341</v>
      </c>
      <c r="I1648" s="10" t="s">
        <v>21</v>
      </c>
      <c r="J1648" s="10"/>
      <c r="K1648" s="22">
        <v>0.4583333333321207</v>
      </c>
      <c r="L1648" s="10" t="s">
        <v>22</v>
      </c>
      <c r="M1648" s="10" t="s">
        <v>22</v>
      </c>
      <c r="N1648" s="10" t="s">
        <v>22</v>
      </c>
      <c r="O1648" s="10"/>
      <c r="P1648" s="10"/>
    </row>
    <row r="1649" hidden="1">
      <c r="A1649" s="22">
        <v>45386.0</v>
      </c>
      <c r="B1649" s="23">
        <v>45385.0</v>
      </c>
      <c r="C1649" s="10" t="s">
        <v>17</v>
      </c>
      <c r="D1649" s="10">
        <v>8.0</v>
      </c>
      <c r="E1649" s="17" t="s">
        <v>33</v>
      </c>
      <c r="F1649" s="10" t="s">
        <v>833</v>
      </c>
      <c r="G1649" s="10" t="s">
        <v>169</v>
      </c>
      <c r="H1649" s="12" t="s">
        <v>170</v>
      </c>
      <c r="I1649" s="10" t="s">
        <v>21</v>
      </c>
      <c r="J1649" s="10"/>
      <c r="K1649" s="22"/>
      <c r="L1649" s="10" t="s">
        <v>22</v>
      </c>
      <c r="M1649" s="10" t="s">
        <v>22</v>
      </c>
      <c r="N1649" s="10" t="s">
        <v>22</v>
      </c>
      <c r="O1649" s="10"/>
      <c r="P1649" s="11"/>
    </row>
    <row r="1650" hidden="1">
      <c r="A1650" s="22">
        <v>45386.36135342593</v>
      </c>
      <c r="B1650" s="23">
        <v>45386.0</v>
      </c>
      <c r="C1650" s="10" t="s">
        <v>17</v>
      </c>
      <c r="D1650" s="10">
        <v>16.0</v>
      </c>
      <c r="E1650" s="17" t="s">
        <v>33</v>
      </c>
      <c r="F1650" s="10" t="s">
        <v>237</v>
      </c>
      <c r="G1650" s="10" t="s">
        <v>107</v>
      </c>
      <c r="H1650" s="12" t="s">
        <v>108</v>
      </c>
      <c r="I1650" s="10" t="s">
        <v>21</v>
      </c>
      <c r="J1650" s="10"/>
      <c r="K1650" s="22"/>
      <c r="L1650" s="10" t="s">
        <v>22</v>
      </c>
      <c r="M1650" s="10" t="s">
        <v>22</v>
      </c>
      <c r="N1650" s="10" t="s">
        <v>22</v>
      </c>
      <c r="O1650" s="10"/>
      <c r="P1650" s="11"/>
    </row>
    <row r="1651" hidden="1">
      <c r="A1651" s="22">
        <v>45386.36267284722</v>
      </c>
      <c r="B1651" s="23">
        <v>45386.0</v>
      </c>
      <c r="C1651" s="10" t="s">
        <v>17</v>
      </c>
      <c r="D1651" s="10">
        <v>12.0</v>
      </c>
      <c r="E1651" s="16" t="s">
        <v>9</v>
      </c>
      <c r="F1651" s="10" t="s">
        <v>834</v>
      </c>
      <c r="G1651" s="10" t="s">
        <v>222</v>
      </c>
      <c r="H1651" s="12"/>
      <c r="I1651" s="10" t="s">
        <v>21</v>
      </c>
      <c r="J1651" s="10"/>
      <c r="K1651" s="22"/>
      <c r="L1651" s="10" t="s">
        <v>22</v>
      </c>
      <c r="M1651" s="10" t="s">
        <v>22</v>
      </c>
      <c r="N1651" s="10" t="s">
        <v>22</v>
      </c>
      <c r="O1651" s="10"/>
      <c r="P1651" s="11"/>
    </row>
    <row r="1652" hidden="1">
      <c r="A1652" s="22">
        <v>45386.43261157407</v>
      </c>
      <c r="B1652" s="23">
        <v>45386.0</v>
      </c>
      <c r="C1652" s="10" t="s">
        <v>17</v>
      </c>
      <c r="D1652" s="10">
        <v>8.0</v>
      </c>
      <c r="E1652" s="16" t="s">
        <v>9</v>
      </c>
      <c r="F1652" s="10" t="s">
        <v>835</v>
      </c>
      <c r="G1652" s="10" t="s">
        <v>836</v>
      </c>
      <c r="H1652" s="12"/>
      <c r="I1652" s="10" t="s">
        <v>52</v>
      </c>
      <c r="J1652" s="10"/>
      <c r="K1652" s="10"/>
      <c r="L1652" s="10" t="s">
        <v>22</v>
      </c>
      <c r="M1652" s="10" t="s">
        <v>22</v>
      </c>
      <c r="N1652" s="10" t="s">
        <v>22</v>
      </c>
      <c r="O1652" s="10" t="s">
        <v>474</v>
      </c>
      <c r="P1652" s="11"/>
    </row>
    <row r="1653" hidden="1">
      <c r="A1653" s="22">
        <v>45386.44610429398</v>
      </c>
      <c r="B1653" s="23">
        <v>45386.0</v>
      </c>
      <c r="C1653" s="10" t="s">
        <v>17</v>
      </c>
      <c r="D1653" s="15">
        <v>14.0</v>
      </c>
      <c r="E1653" s="17" t="s">
        <v>33</v>
      </c>
      <c r="F1653" s="10" t="s">
        <v>837</v>
      </c>
      <c r="G1653" s="10" t="s">
        <v>332</v>
      </c>
      <c r="H1653" s="12"/>
      <c r="I1653" s="10" t="s">
        <v>60</v>
      </c>
      <c r="J1653" s="10"/>
      <c r="K1653" s="10"/>
      <c r="L1653" s="10" t="s">
        <v>22</v>
      </c>
      <c r="M1653" s="10" t="s">
        <v>22</v>
      </c>
      <c r="N1653" s="10" t="s">
        <v>22</v>
      </c>
      <c r="O1653" s="10" t="s">
        <v>474</v>
      </c>
      <c r="P1653" s="11"/>
    </row>
    <row r="1654" hidden="1">
      <c r="A1654" s="22">
        <v>45386.52915671296</v>
      </c>
      <c r="B1654" s="23">
        <v>45386.0</v>
      </c>
      <c r="C1654" s="10" t="s">
        <v>17</v>
      </c>
      <c r="D1654" s="15">
        <v>8.0</v>
      </c>
      <c r="E1654" s="16" t="s">
        <v>9</v>
      </c>
      <c r="F1654" s="10" t="s">
        <v>838</v>
      </c>
      <c r="G1654" s="10" t="s">
        <v>839</v>
      </c>
      <c r="H1654" s="12" t="s">
        <v>840</v>
      </c>
      <c r="I1654" s="10" t="s">
        <v>52</v>
      </c>
      <c r="J1654" s="10"/>
      <c r="K1654" s="10"/>
      <c r="L1654" s="10" t="s">
        <v>22</v>
      </c>
      <c r="M1654" s="10" t="s">
        <v>22</v>
      </c>
      <c r="N1654" s="10" t="s">
        <v>22</v>
      </c>
      <c r="O1654" s="10" t="s">
        <v>474</v>
      </c>
      <c r="P1654" s="10"/>
    </row>
    <row r="1655" hidden="1">
      <c r="A1655" s="22">
        <v>45386.591056261575</v>
      </c>
      <c r="B1655" s="23">
        <v>45386.0</v>
      </c>
      <c r="C1655" s="10" t="s">
        <v>17</v>
      </c>
      <c r="D1655" s="10" t="s">
        <v>177</v>
      </c>
      <c r="E1655" s="17" t="s">
        <v>33</v>
      </c>
      <c r="F1655" s="10" t="s">
        <v>841</v>
      </c>
      <c r="G1655" s="10" t="s">
        <v>656</v>
      </c>
      <c r="H1655" s="12" t="s">
        <v>657</v>
      </c>
      <c r="I1655" s="10" t="s">
        <v>21</v>
      </c>
      <c r="J1655" s="10"/>
      <c r="K1655" s="10"/>
      <c r="L1655" s="10" t="s">
        <v>22</v>
      </c>
      <c r="M1655" s="10" t="s">
        <v>22</v>
      </c>
      <c r="N1655" s="10" t="s">
        <v>22</v>
      </c>
      <c r="O1655" s="10"/>
      <c r="P1655" s="11"/>
    </row>
    <row r="1656" hidden="1">
      <c r="A1656" s="22">
        <v>45386.61656446759</v>
      </c>
      <c r="B1656" s="23">
        <v>45386.0</v>
      </c>
      <c r="C1656" s="10" t="s">
        <v>17</v>
      </c>
      <c r="D1656" s="10">
        <v>8.0</v>
      </c>
      <c r="E1656" s="17" t="s">
        <v>33</v>
      </c>
      <c r="F1656" s="10" t="s">
        <v>811</v>
      </c>
      <c r="G1656" s="10" t="s">
        <v>812</v>
      </c>
      <c r="H1656" s="12" t="s">
        <v>217</v>
      </c>
      <c r="I1656" s="10" t="s">
        <v>21</v>
      </c>
      <c r="J1656" s="10"/>
      <c r="K1656" s="10"/>
      <c r="L1656" s="10" t="s">
        <v>22</v>
      </c>
      <c r="M1656" s="10" t="s">
        <v>22</v>
      </c>
      <c r="N1656" s="10" t="s">
        <v>22</v>
      </c>
      <c r="O1656" s="10"/>
      <c r="P1656" s="11"/>
    </row>
    <row r="1657" hidden="1">
      <c r="A1657" s="22"/>
      <c r="B1657" s="23"/>
      <c r="C1657" s="10"/>
      <c r="D1657" s="10"/>
      <c r="E1657" s="10"/>
      <c r="F1657" s="10"/>
      <c r="G1657" s="10"/>
      <c r="H1657" s="12"/>
      <c r="I1657" s="10"/>
      <c r="J1657" s="10"/>
      <c r="K1657" s="10"/>
      <c r="L1657" s="10"/>
      <c r="M1657" s="10"/>
      <c r="N1657" s="10"/>
      <c r="O1657" s="10"/>
      <c r="P1657" s="11"/>
    </row>
    <row r="1658" hidden="1">
      <c r="A1658" s="22"/>
      <c r="B1658" s="23"/>
      <c r="C1658" s="10"/>
      <c r="D1658" s="10"/>
      <c r="E1658" s="10"/>
      <c r="F1658" s="10"/>
      <c r="G1658" s="10"/>
      <c r="H1658" s="12"/>
      <c r="I1658" s="10"/>
      <c r="J1658" s="10"/>
      <c r="K1658" s="10"/>
      <c r="L1658" s="10"/>
      <c r="M1658" s="10"/>
      <c r="N1658" s="10"/>
      <c r="O1658" s="10"/>
      <c r="P1658" s="11"/>
    </row>
    <row r="1659" hidden="1">
      <c r="A1659" s="22"/>
      <c r="B1659" s="23"/>
      <c r="C1659" s="10"/>
      <c r="D1659" s="10"/>
      <c r="E1659" s="10"/>
      <c r="F1659" s="10"/>
      <c r="G1659" s="10"/>
      <c r="H1659" s="12"/>
      <c r="I1659" s="10"/>
      <c r="J1659" s="10"/>
      <c r="K1659" s="10"/>
      <c r="L1659" s="10"/>
      <c r="M1659" s="10"/>
      <c r="N1659" s="10"/>
      <c r="O1659" s="10"/>
      <c r="P1659" s="11"/>
    </row>
    <row r="1660" hidden="1">
      <c r="A1660" s="22"/>
      <c r="B1660" s="23"/>
      <c r="C1660" s="10"/>
      <c r="D1660" s="10"/>
      <c r="E1660" s="10"/>
      <c r="F1660" s="10"/>
      <c r="G1660" s="10"/>
      <c r="H1660" s="12"/>
      <c r="I1660" s="10"/>
      <c r="J1660" s="10"/>
      <c r="K1660" s="10"/>
      <c r="L1660" s="10"/>
      <c r="M1660" s="10"/>
      <c r="N1660" s="10"/>
      <c r="O1660" s="10"/>
      <c r="P1660" s="11"/>
    </row>
    <row r="1661" hidden="1">
      <c r="A1661" s="13"/>
      <c r="B1661" s="23"/>
      <c r="C1661" s="10"/>
      <c r="D1661" s="10"/>
      <c r="E1661" s="10"/>
      <c r="F1661" s="10"/>
      <c r="G1661" s="10"/>
      <c r="H1661" s="12"/>
      <c r="I1661" s="10"/>
      <c r="J1661" s="10"/>
      <c r="K1661" s="10"/>
      <c r="L1661" s="10"/>
      <c r="M1661" s="10"/>
      <c r="N1661" s="10"/>
      <c r="O1661" s="10"/>
      <c r="P1661" s="11"/>
    </row>
    <row r="1662" hidden="1">
      <c r="A1662" s="22"/>
      <c r="B1662" s="23"/>
      <c r="C1662" s="10"/>
      <c r="D1662" s="10"/>
      <c r="E1662" s="10"/>
      <c r="F1662" s="10"/>
      <c r="G1662" s="10"/>
      <c r="H1662" s="12"/>
      <c r="I1662" s="10"/>
      <c r="J1662" s="10"/>
      <c r="K1662" s="10"/>
      <c r="L1662" s="10"/>
      <c r="M1662" s="10"/>
      <c r="N1662" s="10"/>
      <c r="O1662" s="10"/>
      <c r="P1662" s="11"/>
    </row>
    <row r="1663" hidden="1">
      <c r="A1663" s="22"/>
      <c r="B1663" s="23"/>
      <c r="C1663" s="10"/>
      <c r="D1663" s="10"/>
      <c r="E1663" s="10"/>
      <c r="F1663" s="10"/>
      <c r="G1663" s="10"/>
      <c r="H1663" s="12"/>
      <c r="I1663" s="10"/>
      <c r="J1663" s="10"/>
      <c r="K1663" s="22"/>
      <c r="L1663" s="10"/>
      <c r="M1663" s="10"/>
      <c r="N1663" s="10"/>
      <c r="O1663" s="10"/>
      <c r="P1663" s="11"/>
    </row>
    <row r="1664" hidden="1">
      <c r="A1664" s="22"/>
      <c r="B1664" s="23"/>
      <c r="C1664" s="10"/>
      <c r="D1664" s="10"/>
      <c r="E1664" s="10"/>
      <c r="F1664" s="10"/>
      <c r="G1664" s="10"/>
      <c r="H1664" s="12"/>
      <c r="I1664" s="10"/>
      <c r="J1664" s="10"/>
      <c r="K1664" s="10"/>
      <c r="L1664" s="10"/>
      <c r="M1664" s="10"/>
      <c r="N1664" s="10"/>
      <c r="O1664" s="10"/>
      <c r="P1664" s="11"/>
    </row>
    <row r="1665" hidden="1">
      <c r="A1665" s="22"/>
      <c r="B1665" s="23"/>
      <c r="C1665" s="10"/>
      <c r="D1665" s="10"/>
      <c r="E1665" s="10"/>
      <c r="F1665" s="10"/>
      <c r="G1665" s="10"/>
      <c r="H1665" s="12"/>
      <c r="I1665" s="10"/>
      <c r="J1665" s="10"/>
      <c r="K1665" s="10"/>
      <c r="L1665" s="10"/>
      <c r="M1665" s="10"/>
      <c r="N1665" s="10"/>
      <c r="O1665" s="10"/>
      <c r="P1665" s="11"/>
    </row>
    <row r="1666" hidden="1">
      <c r="A1666" s="22"/>
      <c r="B1666" s="23"/>
      <c r="C1666" s="10"/>
      <c r="D1666" s="10"/>
      <c r="E1666" s="10"/>
      <c r="F1666" s="10"/>
      <c r="G1666" s="10"/>
      <c r="H1666" s="12"/>
      <c r="I1666" s="10"/>
      <c r="J1666" s="10"/>
      <c r="K1666" s="10"/>
      <c r="L1666" s="10"/>
      <c r="M1666" s="10"/>
      <c r="N1666" s="10"/>
      <c r="O1666" s="10"/>
      <c r="P1666" s="11"/>
    </row>
    <row r="1667" hidden="1">
      <c r="A1667" s="22"/>
      <c r="B1667" s="23"/>
      <c r="C1667" s="10"/>
      <c r="D1667" s="10"/>
      <c r="E1667" s="10"/>
      <c r="F1667" s="10"/>
      <c r="G1667" s="10"/>
      <c r="H1667" s="12"/>
      <c r="I1667" s="10"/>
      <c r="J1667" s="10"/>
      <c r="K1667" s="10"/>
      <c r="L1667" s="10"/>
      <c r="M1667" s="10"/>
      <c r="N1667" s="10"/>
      <c r="O1667" s="10"/>
      <c r="P1667" s="11"/>
    </row>
    <row r="1668" hidden="1">
      <c r="A1668" s="22"/>
      <c r="B1668" s="23"/>
      <c r="C1668" s="10"/>
      <c r="D1668" s="10"/>
      <c r="E1668" s="10"/>
      <c r="F1668" s="10"/>
      <c r="G1668" s="10"/>
      <c r="H1668" s="12"/>
      <c r="I1668" s="10"/>
      <c r="J1668" s="10"/>
      <c r="K1668" s="10"/>
      <c r="L1668" s="10"/>
      <c r="M1668" s="10"/>
      <c r="N1668" s="10"/>
      <c r="O1668" s="10"/>
      <c r="P1668" s="11"/>
    </row>
    <row r="1669" hidden="1">
      <c r="A1669" s="22"/>
      <c r="B1669" s="23"/>
      <c r="C1669" s="10"/>
      <c r="D1669" s="10"/>
      <c r="E1669" s="10"/>
      <c r="F1669" s="10"/>
      <c r="G1669" s="10"/>
      <c r="H1669" s="12"/>
      <c r="I1669" s="10"/>
      <c r="J1669" s="10"/>
      <c r="K1669" s="10"/>
      <c r="L1669" s="10"/>
      <c r="M1669" s="10"/>
      <c r="N1669" s="10"/>
      <c r="O1669" s="10"/>
      <c r="P1669" s="11"/>
    </row>
    <row r="1670" hidden="1">
      <c r="A1670" s="22"/>
      <c r="B1670" s="23"/>
      <c r="C1670" s="10"/>
      <c r="D1670" s="10"/>
      <c r="E1670" s="10"/>
      <c r="F1670" s="10"/>
      <c r="G1670" s="10"/>
      <c r="H1670" s="12"/>
      <c r="I1670" s="10"/>
      <c r="J1670" s="10"/>
      <c r="K1670" s="10"/>
      <c r="L1670" s="10"/>
      <c r="M1670" s="10"/>
      <c r="N1670" s="10"/>
      <c r="O1670" s="10"/>
      <c r="P1670" s="11"/>
    </row>
    <row r="1671" hidden="1">
      <c r="A1671" s="22"/>
      <c r="B1671" s="23"/>
      <c r="C1671" s="10"/>
      <c r="D1671" s="10"/>
      <c r="E1671" s="10"/>
      <c r="F1671" s="10"/>
      <c r="G1671" s="10"/>
      <c r="H1671" s="12"/>
      <c r="I1671" s="10"/>
      <c r="J1671" s="10"/>
      <c r="K1671" s="10"/>
      <c r="L1671" s="10"/>
      <c r="M1671" s="10"/>
      <c r="N1671" s="10"/>
      <c r="O1671" s="11"/>
      <c r="P1671" s="11"/>
    </row>
    <row r="1672" hidden="1">
      <c r="A1672" s="22"/>
      <c r="B1672" s="23"/>
      <c r="C1672" s="10"/>
      <c r="D1672" s="10"/>
      <c r="E1672" s="10"/>
      <c r="F1672" s="10"/>
      <c r="G1672" s="10"/>
      <c r="H1672" s="12"/>
      <c r="I1672" s="10"/>
      <c r="J1672" s="10"/>
      <c r="K1672" s="10"/>
      <c r="L1672" s="10"/>
      <c r="M1672" s="10"/>
      <c r="N1672" s="10"/>
      <c r="O1672" s="10"/>
      <c r="P1672" s="11"/>
    </row>
    <row r="1673" hidden="1">
      <c r="A1673" s="22"/>
      <c r="B1673" s="23"/>
      <c r="C1673" s="10"/>
      <c r="D1673" s="10"/>
      <c r="E1673" s="10"/>
      <c r="F1673" s="10"/>
      <c r="G1673" s="10"/>
      <c r="H1673" s="12"/>
      <c r="I1673" s="10"/>
      <c r="J1673" s="10"/>
      <c r="K1673" s="22"/>
      <c r="L1673" s="10"/>
      <c r="M1673" s="10"/>
      <c r="N1673" s="10"/>
      <c r="O1673" s="10"/>
      <c r="P1673" s="11"/>
    </row>
    <row r="1674" hidden="1">
      <c r="A1674" s="22"/>
      <c r="B1674" s="23"/>
      <c r="C1674" s="10"/>
      <c r="D1674" s="10"/>
      <c r="E1674" s="10"/>
      <c r="F1674" s="10"/>
      <c r="G1674" s="10"/>
      <c r="H1674" s="12"/>
      <c r="I1674" s="10"/>
      <c r="J1674" s="10"/>
      <c r="K1674" s="10"/>
      <c r="L1674" s="10"/>
      <c r="M1674" s="10"/>
      <c r="N1674" s="10"/>
      <c r="O1674" s="10"/>
      <c r="P1674" s="11"/>
    </row>
    <row r="1675" hidden="1">
      <c r="A1675" s="22"/>
      <c r="B1675" s="23"/>
      <c r="C1675" s="10"/>
      <c r="D1675" s="10"/>
      <c r="E1675" s="10"/>
      <c r="F1675" s="10"/>
      <c r="G1675" s="10"/>
      <c r="H1675" s="12"/>
      <c r="I1675" s="10"/>
      <c r="J1675" s="10"/>
      <c r="K1675" s="10"/>
      <c r="L1675" s="10"/>
      <c r="M1675" s="10"/>
      <c r="N1675" s="10"/>
      <c r="O1675" s="10"/>
      <c r="P1675" s="11"/>
    </row>
    <row r="1676" hidden="1">
      <c r="A1676" s="22"/>
      <c r="B1676" s="23"/>
      <c r="C1676" s="10"/>
      <c r="D1676" s="10"/>
      <c r="E1676" s="10"/>
      <c r="F1676" s="10"/>
      <c r="G1676" s="10"/>
      <c r="H1676" s="12"/>
      <c r="I1676" s="10"/>
      <c r="J1676" s="10"/>
      <c r="K1676" s="10"/>
      <c r="L1676" s="10"/>
      <c r="M1676" s="10"/>
      <c r="N1676" s="10"/>
      <c r="O1676" s="10"/>
      <c r="P1676" s="11"/>
    </row>
    <row r="1677" hidden="1">
      <c r="A1677" s="22"/>
      <c r="B1677" s="23"/>
      <c r="C1677" s="10"/>
      <c r="D1677" s="10"/>
      <c r="E1677" s="10"/>
      <c r="F1677" s="10"/>
      <c r="G1677" s="10"/>
      <c r="H1677" s="12"/>
      <c r="I1677" s="10"/>
      <c r="J1677" s="10"/>
      <c r="K1677" s="10"/>
      <c r="L1677" s="10"/>
      <c r="M1677" s="10"/>
      <c r="N1677" s="10"/>
      <c r="O1677" s="10"/>
      <c r="P1677" s="11"/>
    </row>
    <row r="1678" hidden="1">
      <c r="A1678" s="22">
        <v>45387.0</v>
      </c>
      <c r="B1678" s="23">
        <v>45386.0</v>
      </c>
      <c r="C1678" s="10" t="s">
        <v>17</v>
      </c>
      <c r="D1678" s="10">
        <v>8.0</v>
      </c>
      <c r="E1678" s="16" t="s">
        <v>9</v>
      </c>
      <c r="F1678" s="10" t="s">
        <v>842</v>
      </c>
      <c r="G1678" s="10" t="s">
        <v>843</v>
      </c>
      <c r="H1678" s="12"/>
      <c r="I1678" s="10" t="s">
        <v>52</v>
      </c>
      <c r="J1678" s="10"/>
      <c r="K1678" s="10"/>
      <c r="L1678" s="10" t="s">
        <v>22</v>
      </c>
      <c r="M1678" s="10" t="s">
        <v>22</v>
      </c>
      <c r="N1678" s="10" t="s">
        <v>22</v>
      </c>
      <c r="O1678" s="10" t="s">
        <v>474</v>
      </c>
      <c r="P1678" s="11"/>
    </row>
    <row r="1679" hidden="1">
      <c r="A1679" s="22">
        <v>45387.0</v>
      </c>
      <c r="B1679" s="23">
        <v>45386.0</v>
      </c>
      <c r="C1679" s="10" t="s">
        <v>17</v>
      </c>
      <c r="D1679" s="10">
        <v>8.0</v>
      </c>
      <c r="E1679" s="17" t="s">
        <v>33</v>
      </c>
      <c r="F1679" s="10" t="s">
        <v>844</v>
      </c>
      <c r="G1679" s="10" t="s">
        <v>483</v>
      </c>
      <c r="H1679" s="12"/>
      <c r="I1679" s="10" t="s">
        <v>52</v>
      </c>
      <c r="J1679" s="10"/>
      <c r="K1679" s="10"/>
      <c r="L1679" s="10" t="s">
        <v>22</v>
      </c>
      <c r="M1679" s="10" t="s">
        <v>22</v>
      </c>
      <c r="N1679" s="10" t="s">
        <v>22</v>
      </c>
      <c r="O1679" s="10" t="s">
        <v>22</v>
      </c>
      <c r="P1679" s="11"/>
    </row>
    <row r="1680" hidden="1">
      <c r="A1680" s="22">
        <v>45387.0</v>
      </c>
      <c r="B1680" s="23">
        <v>45386.0</v>
      </c>
      <c r="C1680" s="10" t="s">
        <v>17</v>
      </c>
      <c r="D1680" s="10">
        <v>8.0</v>
      </c>
      <c r="E1680" s="16" t="s">
        <v>9</v>
      </c>
      <c r="F1680" s="10" t="s">
        <v>845</v>
      </c>
      <c r="G1680" s="10" t="s">
        <v>38</v>
      </c>
      <c r="H1680" s="12" t="s">
        <v>39</v>
      </c>
      <c r="I1680" s="10" t="s">
        <v>21</v>
      </c>
      <c r="J1680" s="10" t="s">
        <v>524</v>
      </c>
      <c r="K1680" s="10" t="s">
        <v>846</v>
      </c>
      <c r="L1680" s="10" t="s">
        <v>22</v>
      </c>
      <c r="M1680" s="10" t="s">
        <v>22</v>
      </c>
      <c r="N1680" s="10" t="s">
        <v>22</v>
      </c>
      <c r="O1680" s="11"/>
      <c r="P1680" s="11"/>
    </row>
    <row r="1681" hidden="1">
      <c r="A1681" s="22">
        <v>45387.0</v>
      </c>
      <c r="B1681" s="23">
        <v>45386.0</v>
      </c>
      <c r="C1681" s="10" t="s">
        <v>17</v>
      </c>
      <c r="D1681" s="10" t="s">
        <v>132</v>
      </c>
      <c r="E1681" s="16" t="s">
        <v>9</v>
      </c>
      <c r="F1681" s="10" t="s">
        <v>627</v>
      </c>
      <c r="G1681" s="10" t="s">
        <v>847</v>
      </c>
      <c r="H1681" s="12" t="s">
        <v>848</v>
      </c>
      <c r="I1681" s="10" t="s">
        <v>21</v>
      </c>
      <c r="J1681" s="10"/>
      <c r="K1681" s="10"/>
      <c r="L1681" s="10" t="s">
        <v>22</v>
      </c>
      <c r="M1681" s="10" t="s">
        <v>22</v>
      </c>
      <c r="N1681" s="10" t="s">
        <v>22</v>
      </c>
      <c r="O1681" s="10"/>
      <c r="P1681" s="11"/>
    </row>
    <row r="1682" hidden="1">
      <c r="A1682" s="22">
        <v>45387.592396527776</v>
      </c>
      <c r="B1682" s="23">
        <v>45387.0</v>
      </c>
      <c r="C1682" s="10" t="s">
        <v>17</v>
      </c>
      <c r="D1682" s="10">
        <v>8.0</v>
      </c>
      <c r="E1682" s="16" t="s">
        <v>9</v>
      </c>
      <c r="F1682" s="10" t="s">
        <v>849</v>
      </c>
      <c r="G1682" s="10" t="s">
        <v>850</v>
      </c>
      <c r="H1682" s="12" t="s">
        <v>851</v>
      </c>
      <c r="I1682" s="10" t="s">
        <v>60</v>
      </c>
      <c r="J1682" s="10"/>
      <c r="K1682" s="10"/>
      <c r="L1682" s="10" t="s">
        <v>22</v>
      </c>
      <c r="M1682" s="10" t="s">
        <v>22</v>
      </c>
      <c r="N1682" s="10" t="s">
        <v>22</v>
      </c>
      <c r="O1682" s="10" t="s">
        <v>22</v>
      </c>
      <c r="P1682" s="11"/>
    </row>
    <row r="1683" hidden="1">
      <c r="A1683" s="22"/>
      <c r="B1683" s="23"/>
      <c r="C1683" s="10"/>
      <c r="D1683" s="10"/>
      <c r="E1683" s="10"/>
      <c r="F1683" s="10"/>
      <c r="G1683" s="10"/>
      <c r="H1683" s="12"/>
      <c r="I1683" s="10"/>
      <c r="J1683" s="10"/>
      <c r="K1683" s="10"/>
      <c r="L1683" s="10"/>
      <c r="M1683" s="10"/>
      <c r="N1683" s="10"/>
      <c r="O1683" s="10"/>
      <c r="P1683" s="11"/>
    </row>
    <row r="1684" hidden="1">
      <c r="A1684" s="22"/>
      <c r="B1684" s="23"/>
      <c r="C1684" s="10"/>
      <c r="D1684" s="10"/>
      <c r="E1684" s="10"/>
      <c r="F1684" s="10"/>
      <c r="G1684" s="10"/>
      <c r="H1684" s="12"/>
      <c r="I1684" s="10"/>
      <c r="J1684" s="10"/>
      <c r="K1684" s="10"/>
      <c r="L1684" s="10"/>
      <c r="M1684" s="10"/>
      <c r="N1684" s="10"/>
      <c r="O1684" s="10"/>
      <c r="P1684" s="11"/>
    </row>
    <row r="1685" hidden="1">
      <c r="A1685" s="22"/>
      <c r="B1685" s="23"/>
      <c r="C1685" s="10"/>
      <c r="D1685" s="10"/>
      <c r="E1685" s="10"/>
      <c r="F1685" s="10"/>
      <c r="G1685" s="10"/>
      <c r="H1685" s="12"/>
      <c r="I1685" s="10"/>
      <c r="J1685" s="10"/>
      <c r="K1685" s="10"/>
      <c r="L1685" s="10"/>
      <c r="M1685" s="10"/>
      <c r="N1685" s="10"/>
      <c r="O1685" s="10"/>
      <c r="P1685" s="11"/>
    </row>
    <row r="1686" hidden="1">
      <c r="A1686" s="22"/>
      <c r="B1686" s="23"/>
      <c r="C1686" s="10"/>
      <c r="D1686" s="10"/>
      <c r="E1686" s="10"/>
      <c r="F1686" s="10"/>
      <c r="G1686" s="10"/>
      <c r="H1686" s="12"/>
      <c r="I1686" s="10"/>
      <c r="J1686" s="10"/>
      <c r="K1686" s="10"/>
      <c r="L1686" s="10"/>
      <c r="M1686" s="10"/>
      <c r="N1686" s="10"/>
      <c r="O1686" s="10"/>
      <c r="P1686" s="10"/>
    </row>
    <row r="1687" hidden="1">
      <c r="A1687" s="22"/>
      <c r="B1687" s="23"/>
      <c r="C1687" s="10"/>
      <c r="D1687" s="10"/>
      <c r="E1687" s="10"/>
      <c r="F1687" s="10"/>
      <c r="G1687" s="10"/>
      <c r="H1687" s="12"/>
      <c r="I1687" s="10"/>
      <c r="J1687" s="10"/>
      <c r="K1687" s="10"/>
      <c r="L1687" s="10"/>
      <c r="M1687" s="10"/>
      <c r="N1687" s="10"/>
      <c r="O1687" s="10"/>
      <c r="P1687" s="11"/>
    </row>
    <row r="1688" hidden="1">
      <c r="A1688" s="22"/>
      <c r="B1688" s="23"/>
      <c r="C1688" s="10"/>
      <c r="D1688" s="10"/>
      <c r="E1688" s="10"/>
      <c r="F1688" s="10"/>
      <c r="G1688" s="10"/>
      <c r="H1688" s="12"/>
      <c r="I1688" s="10"/>
      <c r="J1688" s="10"/>
      <c r="K1688" s="10"/>
      <c r="L1688" s="10"/>
      <c r="M1688" s="10"/>
      <c r="N1688" s="10"/>
      <c r="O1688" s="10"/>
      <c r="P1688" s="11"/>
    </row>
    <row r="1689" hidden="1">
      <c r="A1689" s="22"/>
      <c r="B1689" s="23"/>
      <c r="C1689" s="10"/>
      <c r="D1689" s="10"/>
      <c r="E1689" s="10"/>
      <c r="F1689" s="10"/>
      <c r="G1689" s="10"/>
      <c r="H1689" s="12"/>
      <c r="I1689" s="10"/>
      <c r="J1689" s="10"/>
      <c r="K1689" s="10"/>
      <c r="L1689" s="10"/>
      <c r="M1689" s="10"/>
      <c r="N1689" s="10"/>
      <c r="O1689" s="10"/>
      <c r="P1689" s="11"/>
    </row>
    <row r="1690" hidden="1">
      <c r="A1690" s="22"/>
      <c r="B1690" s="23"/>
      <c r="C1690" s="10"/>
      <c r="D1690" s="10"/>
      <c r="E1690" s="10"/>
      <c r="F1690" s="10"/>
      <c r="G1690" s="10"/>
      <c r="H1690" s="12"/>
      <c r="I1690" s="10"/>
      <c r="J1690" s="10"/>
      <c r="K1690" s="10"/>
      <c r="L1690" s="10"/>
      <c r="M1690" s="10"/>
      <c r="N1690" s="10"/>
      <c r="O1690" s="10"/>
      <c r="P1690" s="11"/>
    </row>
    <row r="1691" hidden="1">
      <c r="A1691" s="22"/>
      <c r="B1691" s="23"/>
      <c r="C1691" s="10"/>
      <c r="D1691" s="10"/>
      <c r="E1691" s="10"/>
      <c r="F1691" s="10"/>
      <c r="G1691" s="10"/>
      <c r="H1691" s="12"/>
      <c r="I1691" s="10"/>
      <c r="J1691" s="10"/>
      <c r="K1691" s="10"/>
      <c r="L1691" s="10"/>
      <c r="M1691" s="10"/>
      <c r="N1691" s="10"/>
      <c r="O1691" s="10"/>
      <c r="P1691" s="11"/>
    </row>
    <row r="1692" hidden="1">
      <c r="A1692" s="22"/>
      <c r="B1692" s="23"/>
      <c r="C1692" s="10"/>
      <c r="D1692" s="10"/>
      <c r="E1692" s="10"/>
      <c r="F1692" s="10"/>
      <c r="G1692" s="10"/>
      <c r="H1692" s="12"/>
      <c r="I1692" s="10"/>
      <c r="J1692" s="10"/>
      <c r="K1692" s="10"/>
      <c r="L1692" s="10"/>
      <c r="M1692" s="10"/>
      <c r="N1692" s="10"/>
      <c r="O1692" s="10"/>
      <c r="P1692" s="11"/>
    </row>
    <row r="1693" hidden="1">
      <c r="A1693" s="22"/>
      <c r="B1693" s="23"/>
      <c r="C1693" s="10"/>
      <c r="D1693" s="10"/>
      <c r="E1693" s="10"/>
      <c r="F1693" s="10"/>
      <c r="G1693" s="10"/>
      <c r="H1693" s="12"/>
      <c r="I1693" s="10"/>
      <c r="J1693" s="10"/>
      <c r="K1693" s="10"/>
      <c r="L1693" s="10"/>
      <c r="M1693" s="10"/>
      <c r="N1693" s="10"/>
      <c r="O1693" s="10"/>
      <c r="P1693" s="11"/>
    </row>
    <row r="1694" hidden="1">
      <c r="A1694" s="22"/>
      <c r="B1694" s="23"/>
      <c r="C1694" s="10"/>
      <c r="D1694" s="10"/>
      <c r="E1694" s="10"/>
      <c r="F1694" s="10"/>
      <c r="G1694" s="10"/>
      <c r="H1694" s="12"/>
      <c r="I1694" s="10"/>
      <c r="J1694" s="10"/>
      <c r="K1694" s="10"/>
      <c r="L1694" s="10"/>
      <c r="M1694" s="10"/>
      <c r="N1694" s="10"/>
      <c r="O1694" s="10"/>
      <c r="P1694" s="11"/>
    </row>
    <row r="1695" hidden="1">
      <c r="A1695" s="22"/>
      <c r="B1695" s="23"/>
      <c r="C1695" s="10"/>
      <c r="D1695" s="10"/>
      <c r="E1695" s="10"/>
      <c r="F1695" s="10"/>
      <c r="G1695" s="10"/>
      <c r="H1695" s="12"/>
      <c r="I1695" s="10"/>
      <c r="J1695" s="10"/>
      <c r="K1695" s="10"/>
      <c r="L1695" s="10"/>
      <c r="M1695" s="10"/>
      <c r="N1695" s="10"/>
      <c r="O1695" s="10"/>
      <c r="P1695" s="11"/>
    </row>
    <row r="1696" hidden="1">
      <c r="A1696" s="22"/>
      <c r="B1696" s="23"/>
      <c r="C1696" s="10"/>
      <c r="D1696" s="10"/>
      <c r="E1696" s="10"/>
      <c r="F1696" s="10"/>
      <c r="G1696" s="10"/>
      <c r="H1696" s="12"/>
      <c r="I1696" s="10"/>
      <c r="J1696" s="10"/>
      <c r="K1696" s="10"/>
      <c r="L1696" s="10"/>
      <c r="M1696" s="10"/>
      <c r="N1696" s="10"/>
      <c r="O1696" s="10"/>
      <c r="P1696" s="11"/>
    </row>
    <row r="1697" hidden="1">
      <c r="A1697" s="22"/>
      <c r="B1697" s="23"/>
      <c r="C1697" s="10"/>
      <c r="D1697" s="10"/>
      <c r="E1697" s="10"/>
      <c r="F1697" s="10"/>
      <c r="G1697" s="10"/>
      <c r="H1697" s="12"/>
      <c r="I1697" s="10"/>
      <c r="J1697" s="10"/>
      <c r="K1697" s="10"/>
      <c r="L1697" s="10"/>
      <c r="M1697" s="10"/>
      <c r="N1697" s="10"/>
      <c r="O1697" s="10"/>
      <c r="P1697" s="11"/>
    </row>
    <row r="1698" hidden="1">
      <c r="A1698" s="22"/>
      <c r="B1698" s="23"/>
      <c r="C1698" s="10"/>
      <c r="D1698" s="10"/>
      <c r="E1698" s="10"/>
      <c r="F1698" s="10"/>
      <c r="G1698" s="10"/>
      <c r="H1698" s="12"/>
      <c r="I1698" s="10"/>
      <c r="J1698" s="10"/>
      <c r="K1698" s="10"/>
      <c r="L1698" s="10"/>
      <c r="M1698" s="10"/>
      <c r="N1698" s="10"/>
      <c r="O1698" s="10"/>
      <c r="P1698" s="11"/>
    </row>
    <row r="1699" hidden="1">
      <c r="A1699" s="22"/>
      <c r="B1699" s="23"/>
      <c r="C1699" s="10"/>
      <c r="D1699" s="10"/>
      <c r="E1699" s="10"/>
      <c r="F1699" s="10"/>
      <c r="G1699" s="10"/>
      <c r="H1699" s="12"/>
      <c r="I1699" s="10"/>
      <c r="J1699" s="10"/>
      <c r="K1699" s="10"/>
      <c r="L1699" s="10"/>
      <c r="M1699" s="10"/>
      <c r="N1699" s="10"/>
      <c r="O1699" s="10"/>
      <c r="P1699" s="11"/>
    </row>
    <row r="1700" hidden="1">
      <c r="A1700" s="22"/>
      <c r="B1700" s="23"/>
      <c r="C1700" s="10"/>
      <c r="D1700" s="10"/>
      <c r="E1700" s="10"/>
      <c r="F1700" s="10"/>
      <c r="G1700" s="10"/>
      <c r="H1700" s="12"/>
      <c r="I1700" s="10"/>
      <c r="J1700" s="10"/>
      <c r="K1700" s="10"/>
      <c r="L1700" s="10"/>
      <c r="M1700" s="10"/>
      <c r="N1700" s="10"/>
      <c r="O1700" s="10"/>
      <c r="P1700" s="11"/>
    </row>
    <row r="1701" hidden="1">
      <c r="A1701" s="22"/>
      <c r="B1701" s="23"/>
      <c r="C1701" s="10"/>
      <c r="D1701" s="10"/>
      <c r="E1701" s="10"/>
      <c r="F1701" s="10"/>
      <c r="G1701" s="10"/>
      <c r="H1701" s="12"/>
      <c r="I1701" s="10"/>
      <c r="J1701" s="10"/>
      <c r="K1701" s="10"/>
      <c r="L1701" s="10"/>
      <c r="M1701" s="10"/>
      <c r="N1701" s="10"/>
      <c r="O1701" s="10"/>
      <c r="P1701" s="11"/>
    </row>
    <row r="1702" hidden="1">
      <c r="A1702" s="22"/>
      <c r="B1702" s="23"/>
      <c r="C1702" s="10"/>
      <c r="D1702" s="10"/>
      <c r="E1702" s="10"/>
      <c r="F1702" s="10"/>
      <c r="G1702" s="10"/>
      <c r="H1702" s="12"/>
      <c r="I1702" s="10"/>
      <c r="J1702" s="10"/>
      <c r="K1702" s="10"/>
      <c r="L1702" s="10"/>
      <c r="M1702" s="10"/>
      <c r="N1702" s="10"/>
      <c r="O1702" s="10"/>
      <c r="P1702" s="11"/>
    </row>
    <row r="1703" hidden="1">
      <c r="A1703" s="22"/>
      <c r="B1703" s="23"/>
      <c r="C1703" s="10"/>
      <c r="D1703" s="10"/>
      <c r="E1703" s="10"/>
      <c r="F1703" s="10"/>
      <c r="G1703" s="10"/>
      <c r="H1703" s="12"/>
      <c r="I1703" s="10"/>
      <c r="J1703" s="10"/>
      <c r="K1703" s="22"/>
      <c r="L1703" s="10"/>
      <c r="M1703" s="10"/>
      <c r="N1703" s="10"/>
      <c r="O1703" s="10"/>
      <c r="P1703" s="11"/>
    </row>
    <row r="1704" hidden="1">
      <c r="A1704" s="22">
        <v>45390.0</v>
      </c>
      <c r="B1704" s="23">
        <v>45387.0</v>
      </c>
      <c r="C1704" s="10" t="s">
        <v>17</v>
      </c>
      <c r="D1704" s="10">
        <v>8.0</v>
      </c>
      <c r="E1704" s="17" t="s">
        <v>33</v>
      </c>
      <c r="F1704" s="10" t="s">
        <v>852</v>
      </c>
      <c r="G1704" s="10" t="s">
        <v>94</v>
      </c>
      <c r="H1704" s="12" t="s">
        <v>853</v>
      </c>
      <c r="I1704" s="10" t="s">
        <v>60</v>
      </c>
      <c r="J1704" s="10" t="s">
        <v>536</v>
      </c>
      <c r="K1704" s="10"/>
      <c r="L1704" s="10" t="s">
        <v>22</v>
      </c>
      <c r="M1704" s="10" t="s">
        <v>22</v>
      </c>
      <c r="N1704" s="10" t="s">
        <v>22</v>
      </c>
      <c r="O1704" s="10" t="s">
        <v>22</v>
      </c>
      <c r="P1704" s="11"/>
    </row>
    <row r="1705" hidden="1">
      <c r="A1705" s="22">
        <v>45390.0</v>
      </c>
      <c r="B1705" s="23">
        <v>45385.0</v>
      </c>
      <c r="C1705" s="10" t="s">
        <v>17</v>
      </c>
      <c r="D1705" s="10">
        <v>8.0</v>
      </c>
      <c r="E1705" s="16" t="s">
        <v>9</v>
      </c>
      <c r="F1705" s="10" t="s">
        <v>854</v>
      </c>
      <c r="G1705" s="10" t="s">
        <v>855</v>
      </c>
      <c r="H1705" s="12" t="s">
        <v>856</v>
      </c>
      <c r="I1705" s="10" t="s">
        <v>60</v>
      </c>
      <c r="J1705" s="10" t="s">
        <v>857</v>
      </c>
      <c r="K1705" s="10"/>
      <c r="L1705" s="10" t="s">
        <v>22</v>
      </c>
      <c r="M1705" s="10" t="s">
        <v>22</v>
      </c>
      <c r="N1705" s="10" t="s">
        <v>22</v>
      </c>
      <c r="O1705" s="10" t="s">
        <v>22</v>
      </c>
      <c r="P1705" s="11"/>
    </row>
    <row r="1706" hidden="1">
      <c r="A1706" s="22">
        <v>45390.0</v>
      </c>
      <c r="B1706" s="23">
        <v>45385.0</v>
      </c>
      <c r="C1706" s="10" t="s">
        <v>17</v>
      </c>
      <c r="D1706" s="10" t="s">
        <v>132</v>
      </c>
      <c r="E1706" s="16" t="s">
        <v>9</v>
      </c>
      <c r="F1706" s="10" t="s">
        <v>858</v>
      </c>
      <c r="G1706" s="10" t="s">
        <v>292</v>
      </c>
      <c r="H1706" s="12" t="s">
        <v>293</v>
      </c>
      <c r="I1706" s="10" t="s">
        <v>21</v>
      </c>
      <c r="J1706" s="10"/>
      <c r="K1706" s="22">
        <v>0.5</v>
      </c>
      <c r="L1706" s="10" t="s">
        <v>22</v>
      </c>
      <c r="M1706" s="10" t="s">
        <v>22</v>
      </c>
      <c r="N1706" s="10" t="s">
        <v>22</v>
      </c>
      <c r="O1706" s="10" t="s">
        <v>22</v>
      </c>
      <c r="P1706" s="11"/>
    </row>
    <row r="1707" hidden="1">
      <c r="A1707" s="22">
        <v>45390.0</v>
      </c>
      <c r="B1707" s="23">
        <v>45386.0</v>
      </c>
      <c r="C1707" s="10" t="s">
        <v>17</v>
      </c>
      <c r="D1707" s="10">
        <v>8.0</v>
      </c>
      <c r="E1707" s="16" t="s">
        <v>9</v>
      </c>
      <c r="F1707" s="10" t="s">
        <v>859</v>
      </c>
      <c r="G1707" s="10" t="s">
        <v>518</v>
      </c>
      <c r="H1707" s="12"/>
      <c r="I1707" s="10" t="s">
        <v>21</v>
      </c>
      <c r="J1707" s="10"/>
      <c r="K1707" s="10"/>
      <c r="L1707" s="10" t="s">
        <v>22</v>
      </c>
      <c r="M1707" s="10" t="s">
        <v>22</v>
      </c>
      <c r="N1707" s="10" t="s">
        <v>22</v>
      </c>
      <c r="O1707" s="10" t="s">
        <v>22</v>
      </c>
      <c r="P1707" s="11"/>
    </row>
    <row r="1708" hidden="1">
      <c r="A1708" s="22">
        <v>45390.0</v>
      </c>
      <c r="B1708" s="23">
        <v>45386.0</v>
      </c>
      <c r="C1708" s="10" t="s">
        <v>17</v>
      </c>
      <c r="D1708" s="10">
        <v>16.0</v>
      </c>
      <c r="E1708" s="17" t="s">
        <v>33</v>
      </c>
      <c r="F1708" s="10" t="s">
        <v>291</v>
      </c>
      <c r="G1708" s="10" t="s">
        <v>292</v>
      </c>
      <c r="H1708" s="12" t="s">
        <v>293</v>
      </c>
      <c r="I1708" s="10" t="s">
        <v>21</v>
      </c>
      <c r="J1708" s="22"/>
      <c r="K1708" s="10"/>
      <c r="L1708" s="10" t="s">
        <v>22</v>
      </c>
      <c r="M1708" s="10" t="s">
        <v>22</v>
      </c>
      <c r="N1708" s="10" t="s">
        <v>22</v>
      </c>
      <c r="O1708" s="10"/>
      <c r="P1708" s="11"/>
    </row>
    <row r="1709" hidden="1">
      <c r="A1709" s="22">
        <v>45390.0</v>
      </c>
      <c r="B1709" s="23">
        <v>45387.0</v>
      </c>
      <c r="C1709" s="10" t="s">
        <v>17</v>
      </c>
      <c r="D1709" s="10">
        <v>8.0</v>
      </c>
      <c r="E1709" s="17" t="s">
        <v>33</v>
      </c>
      <c r="F1709" s="10" t="s">
        <v>860</v>
      </c>
      <c r="G1709" s="10" t="s">
        <v>861</v>
      </c>
      <c r="H1709" s="12" t="s">
        <v>503</v>
      </c>
      <c r="I1709" s="10" t="s">
        <v>52</v>
      </c>
      <c r="J1709" s="10"/>
      <c r="K1709" s="10"/>
      <c r="L1709" s="10" t="s">
        <v>22</v>
      </c>
      <c r="M1709" s="10" t="s">
        <v>22</v>
      </c>
      <c r="N1709" s="10" t="s">
        <v>22</v>
      </c>
      <c r="O1709" s="10" t="s">
        <v>22</v>
      </c>
      <c r="P1709" s="11"/>
    </row>
    <row r="1710" hidden="1">
      <c r="A1710" s="22">
        <v>45390.0</v>
      </c>
      <c r="B1710" s="23">
        <v>45387.0</v>
      </c>
      <c r="C1710" s="10" t="s">
        <v>17</v>
      </c>
      <c r="D1710" s="10">
        <v>8.0</v>
      </c>
      <c r="E1710" s="17" t="s">
        <v>33</v>
      </c>
      <c r="F1710" s="10" t="s">
        <v>547</v>
      </c>
      <c r="G1710" s="10" t="s">
        <v>480</v>
      </c>
      <c r="H1710" s="12" t="s">
        <v>481</v>
      </c>
      <c r="I1710" s="10" t="s">
        <v>52</v>
      </c>
      <c r="J1710" s="10"/>
      <c r="K1710" s="10"/>
      <c r="L1710" s="10" t="s">
        <v>22</v>
      </c>
      <c r="M1710" s="10" t="s">
        <v>22</v>
      </c>
      <c r="N1710" s="10" t="s">
        <v>22</v>
      </c>
      <c r="O1710" s="10"/>
      <c r="P1710" s="11"/>
    </row>
    <row r="1711" hidden="1">
      <c r="A1711" s="22">
        <v>45390.0</v>
      </c>
      <c r="B1711" s="23">
        <v>45384.0</v>
      </c>
      <c r="C1711" s="10" t="s">
        <v>17</v>
      </c>
      <c r="D1711" s="10">
        <v>8.0</v>
      </c>
      <c r="E1711" s="16" t="s">
        <v>9</v>
      </c>
      <c r="F1711" s="10" t="s">
        <v>862</v>
      </c>
      <c r="G1711" s="10" t="s">
        <v>166</v>
      </c>
      <c r="H1711" s="12" t="s">
        <v>167</v>
      </c>
      <c r="I1711" s="10" t="s">
        <v>52</v>
      </c>
      <c r="J1711" s="10"/>
      <c r="K1711" s="10" t="s">
        <v>460</v>
      </c>
      <c r="L1711" s="10" t="s">
        <v>22</v>
      </c>
      <c r="M1711" s="10" t="s">
        <v>22</v>
      </c>
      <c r="N1711" s="10" t="s">
        <v>22</v>
      </c>
      <c r="O1711" s="10" t="s">
        <v>474</v>
      </c>
      <c r="P1711" s="11"/>
    </row>
    <row r="1712" hidden="1">
      <c r="A1712" s="22">
        <v>45390.0</v>
      </c>
      <c r="B1712" s="23">
        <v>45390.0</v>
      </c>
      <c r="C1712" s="10" t="s">
        <v>17</v>
      </c>
      <c r="D1712" s="10">
        <v>6.0</v>
      </c>
      <c r="E1712" s="17" t="s">
        <v>33</v>
      </c>
      <c r="F1712" s="10" t="s">
        <v>672</v>
      </c>
      <c r="G1712" s="10" t="s">
        <v>169</v>
      </c>
      <c r="H1712" s="12" t="s">
        <v>170</v>
      </c>
      <c r="I1712" s="10" t="s">
        <v>21</v>
      </c>
      <c r="J1712" s="10"/>
      <c r="K1712" s="10"/>
      <c r="L1712" s="10" t="s">
        <v>22</v>
      </c>
      <c r="M1712" s="10" t="s">
        <v>22</v>
      </c>
      <c r="N1712" s="10" t="s">
        <v>22</v>
      </c>
      <c r="O1712" s="10"/>
      <c r="P1712" s="11"/>
    </row>
    <row r="1713" hidden="1">
      <c r="A1713" s="22">
        <v>45390.3807394676</v>
      </c>
      <c r="B1713" s="23">
        <v>45390.0</v>
      </c>
      <c r="C1713" s="10" t="s">
        <v>17</v>
      </c>
      <c r="D1713" s="10">
        <v>4.0</v>
      </c>
      <c r="E1713" s="16" t="s">
        <v>9</v>
      </c>
      <c r="F1713" s="10" t="s">
        <v>863</v>
      </c>
      <c r="G1713" s="10" t="s">
        <v>107</v>
      </c>
      <c r="H1713" s="12" t="s">
        <v>108</v>
      </c>
      <c r="I1713" s="10" t="s">
        <v>21</v>
      </c>
      <c r="J1713" s="10"/>
      <c r="K1713" s="10"/>
      <c r="L1713" s="10" t="s">
        <v>22</v>
      </c>
      <c r="M1713" s="10" t="s">
        <v>22</v>
      </c>
      <c r="N1713" s="10" t="s">
        <v>22</v>
      </c>
      <c r="O1713" s="10"/>
      <c r="P1713" s="11"/>
    </row>
    <row r="1714" hidden="1">
      <c r="A1714" s="22">
        <v>45390.38161078704</v>
      </c>
      <c r="B1714" s="23">
        <v>45390.0</v>
      </c>
      <c r="C1714" s="10" t="s">
        <v>17</v>
      </c>
      <c r="D1714" s="10">
        <v>8.0</v>
      </c>
      <c r="E1714" s="16" t="s">
        <v>9</v>
      </c>
      <c r="F1714" s="10" t="s">
        <v>864</v>
      </c>
      <c r="G1714" s="10" t="s">
        <v>865</v>
      </c>
      <c r="H1714" s="12">
        <v>7.710566855E9</v>
      </c>
      <c r="I1714" s="10"/>
      <c r="J1714" s="10"/>
      <c r="K1714" s="10" t="s">
        <v>866</v>
      </c>
      <c r="L1714" s="10" t="s">
        <v>22</v>
      </c>
      <c r="M1714" s="10" t="s">
        <v>22</v>
      </c>
      <c r="N1714" s="10" t="s">
        <v>22</v>
      </c>
      <c r="O1714" s="10" t="s">
        <v>22</v>
      </c>
      <c r="P1714" s="11"/>
    </row>
    <row r="1715" hidden="1">
      <c r="A1715" s="22">
        <v>45390.39326297454</v>
      </c>
      <c r="B1715" s="23">
        <v>45390.0</v>
      </c>
      <c r="C1715" s="10" t="s">
        <v>17</v>
      </c>
      <c r="D1715" s="10">
        <v>8.0</v>
      </c>
      <c r="E1715" s="16" t="s">
        <v>9</v>
      </c>
      <c r="F1715" s="10" t="s">
        <v>345</v>
      </c>
      <c r="G1715" s="10" t="s">
        <v>867</v>
      </c>
      <c r="H1715" s="12"/>
      <c r="I1715" s="10" t="s">
        <v>21</v>
      </c>
      <c r="J1715" s="10"/>
      <c r="K1715" s="22"/>
      <c r="L1715" s="10" t="s">
        <v>22</v>
      </c>
      <c r="M1715" s="10" t="s">
        <v>22</v>
      </c>
      <c r="N1715" s="10" t="s">
        <v>22</v>
      </c>
      <c r="O1715" s="10"/>
      <c r="P1715" s="11"/>
    </row>
    <row r="1716" hidden="1">
      <c r="A1716" s="22">
        <v>45390.57600097222</v>
      </c>
      <c r="B1716" s="23">
        <v>45390.0</v>
      </c>
      <c r="C1716" s="10" t="s">
        <v>17</v>
      </c>
      <c r="D1716" s="10">
        <v>8.0</v>
      </c>
      <c r="E1716" s="17" t="s">
        <v>33</v>
      </c>
      <c r="F1716" s="10" t="s">
        <v>868</v>
      </c>
      <c r="G1716" s="10" t="s">
        <v>379</v>
      </c>
      <c r="H1716" s="12" t="s">
        <v>380</v>
      </c>
      <c r="I1716" s="10" t="s">
        <v>21</v>
      </c>
      <c r="J1716" s="10"/>
      <c r="K1716" s="10"/>
      <c r="L1716" s="10" t="s">
        <v>22</v>
      </c>
      <c r="M1716" s="10" t="s">
        <v>22</v>
      </c>
      <c r="N1716" s="10" t="s">
        <v>22</v>
      </c>
      <c r="O1716" s="10"/>
      <c r="P1716" s="11"/>
    </row>
    <row r="1717" hidden="1">
      <c r="A1717" s="22">
        <v>45390.64759233796</v>
      </c>
      <c r="B1717" s="23">
        <v>45390.0</v>
      </c>
      <c r="C1717" s="10" t="s">
        <v>17</v>
      </c>
      <c r="D1717" s="10">
        <v>20.0</v>
      </c>
      <c r="E1717" s="17" t="s">
        <v>33</v>
      </c>
      <c r="F1717" s="10" t="s">
        <v>307</v>
      </c>
      <c r="G1717" s="10" t="s">
        <v>38</v>
      </c>
      <c r="H1717" s="12" t="s">
        <v>39</v>
      </c>
      <c r="I1717" s="10" t="s">
        <v>21</v>
      </c>
      <c r="J1717" s="10" t="s">
        <v>524</v>
      </c>
      <c r="K1717" s="10"/>
      <c r="L1717" s="10" t="s">
        <v>22</v>
      </c>
      <c r="M1717" s="10" t="s">
        <v>22</v>
      </c>
      <c r="N1717" s="10" t="s">
        <v>22</v>
      </c>
      <c r="O1717" s="10"/>
      <c r="P1717" s="11"/>
    </row>
    <row r="1718" hidden="1">
      <c r="A1718" s="22"/>
      <c r="B1718" s="23"/>
      <c r="C1718" s="10"/>
      <c r="D1718" s="10"/>
      <c r="E1718" s="10"/>
      <c r="F1718" s="10"/>
      <c r="G1718" s="10"/>
      <c r="H1718" s="12"/>
      <c r="I1718" s="10"/>
      <c r="J1718" s="10"/>
      <c r="K1718" s="10"/>
      <c r="L1718" s="10"/>
      <c r="M1718" s="10"/>
      <c r="N1718" s="10"/>
      <c r="O1718" s="10"/>
      <c r="P1718" s="11"/>
    </row>
    <row r="1719" hidden="1">
      <c r="A1719" s="22"/>
      <c r="B1719" s="23"/>
      <c r="C1719" s="10"/>
      <c r="D1719" s="10"/>
      <c r="E1719" s="10"/>
      <c r="F1719" s="10"/>
      <c r="G1719" s="10"/>
      <c r="H1719" s="12"/>
      <c r="I1719" s="10"/>
      <c r="J1719" s="10"/>
      <c r="K1719" s="10"/>
      <c r="L1719" s="10"/>
      <c r="M1719" s="10"/>
      <c r="N1719" s="10"/>
      <c r="O1719" s="10"/>
      <c r="P1719" s="11"/>
    </row>
    <row r="1720" hidden="1">
      <c r="A1720" s="22"/>
      <c r="B1720" s="23"/>
      <c r="C1720" s="10"/>
      <c r="D1720" s="10"/>
      <c r="E1720" s="10"/>
      <c r="F1720" s="10"/>
      <c r="G1720" s="10"/>
      <c r="H1720" s="12"/>
      <c r="I1720" s="10"/>
      <c r="J1720" s="10"/>
      <c r="K1720" s="10"/>
      <c r="L1720" s="10"/>
      <c r="M1720" s="10"/>
      <c r="N1720" s="10"/>
      <c r="O1720" s="10"/>
      <c r="P1720" s="11"/>
    </row>
    <row r="1721" hidden="1">
      <c r="A1721" s="22"/>
      <c r="B1721" s="23"/>
      <c r="C1721" s="10"/>
      <c r="D1721" s="10"/>
      <c r="E1721" s="10"/>
      <c r="F1721" s="10"/>
      <c r="G1721" s="10"/>
      <c r="H1721" s="12"/>
      <c r="I1721" s="10"/>
      <c r="J1721" s="10"/>
      <c r="K1721" s="10"/>
      <c r="L1721" s="10"/>
      <c r="M1721" s="10"/>
      <c r="N1721" s="10"/>
      <c r="O1721" s="10"/>
      <c r="P1721" s="11"/>
    </row>
    <row r="1722" hidden="1">
      <c r="A1722" s="22"/>
      <c r="B1722" s="23"/>
      <c r="C1722" s="10"/>
      <c r="D1722" s="10"/>
      <c r="E1722" s="10"/>
      <c r="F1722" s="10"/>
      <c r="G1722" s="10"/>
      <c r="H1722" s="12"/>
      <c r="I1722" s="10"/>
      <c r="J1722" s="10"/>
      <c r="K1722" s="10"/>
      <c r="L1722" s="10"/>
      <c r="M1722" s="10"/>
      <c r="N1722" s="10"/>
      <c r="O1722" s="11"/>
      <c r="P1722" s="11"/>
    </row>
    <row r="1723" hidden="1">
      <c r="A1723" s="22"/>
      <c r="B1723" s="23"/>
      <c r="C1723" s="10"/>
      <c r="D1723" s="10"/>
      <c r="E1723" s="10"/>
      <c r="F1723" s="10"/>
      <c r="G1723" s="10"/>
      <c r="H1723" s="12"/>
      <c r="I1723" s="10"/>
      <c r="J1723" s="10"/>
      <c r="K1723" s="10"/>
      <c r="L1723" s="10"/>
      <c r="M1723" s="10"/>
      <c r="N1723" s="10"/>
      <c r="O1723" s="10"/>
      <c r="P1723" s="11"/>
    </row>
    <row r="1724" hidden="1">
      <c r="A1724" s="22"/>
      <c r="B1724" s="23"/>
      <c r="C1724" s="10"/>
      <c r="D1724" s="10"/>
      <c r="E1724" s="10"/>
      <c r="F1724" s="10"/>
      <c r="G1724" s="10"/>
      <c r="H1724" s="12"/>
      <c r="I1724" s="10"/>
      <c r="J1724" s="10"/>
      <c r="K1724" s="10"/>
      <c r="L1724" s="10"/>
      <c r="M1724" s="10"/>
      <c r="N1724" s="10"/>
      <c r="O1724" s="10"/>
      <c r="P1724" s="11"/>
    </row>
    <row r="1725" hidden="1">
      <c r="A1725" s="22"/>
      <c r="B1725" s="23"/>
      <c r="C1725" s="10"/>
      <c r="D1725" s="10"/>
      <c r="E1725" s="10"/>
      <c r="F1725" s="10"/>
      <c r="G1725" s="10"/>
      <c r="H1725" s="12"/>
      <c r="I1725" s="10"/>
      <c r="J1725" s="10"/>
      <c r="K1725" s="10"/>
      <c r="L1725" s="10"/>
      <c r="M1725" s="10"/>
      <c r="N1725" s="10"/>
      <c r="O1725" s="10"/>
      <c r="P1725" s="11"/>
    </row>
    <row r="1726" hidden="1">
      <c r="A1726" s="22"/>
      <c r="B1726" s="23"/>
      <c r="C1726" s="10"/>
      <c r="D1726" s="10"/>
      <c r="E1726" s="10"/>
      <c r="F1726" s="10"/>
      <c r="G1726" s="10"/>
      <c r="H1726" s="12"/>
      <c r="I1726" s="10"/>
      <c r="J1726" s="10"/>
      <c r="K1726" s="10"/>
      <c r="L1726" s="10"/>
      <c r="M1726" s="10"/>
      <c r="N1726" s="10"/>
      <c r="O1726" s="10"/>
      <c r="P1726" s="10"/>
    </row>
    <row r="1727" hidden="1">
      <c r="A1727" s="22"/>
      <c r="B1727" s="23"/>
      <c r="C1727" s="10"/>
      <c r="D1727" s="10"/>
      <c r="E1727" s="10"/>
      <c r="F1727" s="10"/>
      <c r="G1727" s="10"/>
      <c r="H1727" s="12"/>
      <c r="I1727" s="10"/>
      <c r="J1727" s="10"/>
      <c r="K1727" s="22"/>
      <c r="L1727" s="10"/>
      <c r="M1727" s="10"/>
      <c r="N1727" s="10"/>
      <c r="O1727" s="10"/>
      <c r="P1727" s="11"/>
    </row>
    <row r="1728" hidden="1">
      <c r="A1728" s="22"/>
      <c r="B1728" s="23"/>
      <c r="C1728" s="10"/>
      <c r="D1728" s="10"/>
      <c r="E1728" s="10"/>
      <c r="F1728" s="10"/>
      <c r="G1728" s="10"/>
      <c r="H1728" s="12"/>
      <c r="I1728" s="10"/>
      <c r="J1728" s="10"/>
      <c r="K1728" s="10"/>
      <c r="L1728" s="10"/>
      <c r="M1728" s="10"/>
      <c r="N1728" s="10"/>
      <c r="O1728" s="10"/>
      <c r="P1728" s="10"/>
    </row>
    <row r="1729" hidden="1">
      <c r="A1729" s="22"/>
      <c r="B1729" s="23"/>
      <c r="C1729" s="10"/>
      <c r="D1729" s="10"/>
      <c r="E1729" s="10"/>
      <c r="F1729" s="10"/>
      <c r="G1729" s="10"/>
      <c r="H1729" s="12"/>
      <c r="I1729" s="10"/>
      <c r="J1729" s="10"/>
      <c r="K1729" s="10"/>
      <c r="L1729" s="10"/>
      <c r="M1729" s="10"/>
      <c r="N1729" s="10"/>
      <c r="O1729" s="10"/>
      <c r="P1729" s="11"/>
    </row>
    <row r="1730" hidden="1">
      <c r="A1730" s="22"/>
      <c r="B1730" s="23"/>
      <c r="C1730" s="10"/>
      <c r="D1730" s="10"/>
      <c r="E1730" s="10"/>
      <c r="F1730" s="10"/>
      <c r="G1730" s="10"/>
      <c r="H1730" s="12"/>
      <c r="I1730" s="10"/>
      <c r="J1730" s="10"/>
      <c r="K1730" s="10"/>
      <c r="L1730" s="10"/>
      <c r="M1730" s="10"/>
      <c r="N1730" s="10"/>
      <c r="O1730" s="10"/>
      <c r="P1730" s="11"/>
    </row>
    <row r="1731" hidden="1">
      <c r="A1731" s="22"/>
      <c r="B1731" s="23"/>
      <c r="C1731" s="10"/>
      <c r="D1731" s="10"/>
      <c r="E1731" s="10"/>
      <c r="F1731" s="10"/>
      <c r="G1731" s="10"/>
      <c r="H1731" s="12"/>
      <c r="I1731" s="10"/>
      <c r="J1731" s="10"/>
      <c r="K1731" s="10"/>
      <c r="L1731" s="10"/>
      <c r="M1731" s="10"/>
      <c r="N1731" s="10"/>
      <c r="O1731" s="10"/>
      <c r="P1731" s="10"/>
    </row>
    <row r="1732" hidden="1">
      <c r="A1732" s="22"/>
      <c r="B1732" s="23"/>
      <c r="C1732" s="10"/>
      <c r="D1732" s="10"/>
      <c r="E1732" s="10"/>
      <c r="F1732" s="10"/>
      <c r="G1732" s="10"/>
      <c r="H1732" s="12"/>
      <c r="I1732" s="10"/>
      <c r="J1732" s="10"/>
      <c r="K1732" s="10"/>
      <c r="L1732" s="10"/>
      <c r="M1732" s="10"/>
      <c r="N1732" s="10"/>
      <c r="O1732" s="10"/>
      <c r="P1732" s="11"/>
    </row>
    <row r="1733" hidden="1">
      <c r="A1733" s="22"/>
      <c r="B1733" s="23"/>
      <c r="C1733" s="10"/>
      <c r="D1733" s="10"/>
      <c r="E1733" s="10"/>
      <c r="F1733" s="10"/>
      <c r="G1733" s="10"/>
      <c r="H1733" s="12"/>
      <c r="I1733" s="10"/>
      <c r="J1733" s="10"/>
      <c r="K1733" s="10"/>
      <c r="L1733" s="10"/>
      <c r="M1733" s="10"/>
      <c r="N1733" s="10"/>
      <c r="O1733" s="10"/>
      <c r="P1733" s="11"/>
    </row>
    <row r="1734" hidden="1">
      <c r="A1734" s="22"/>
      <c r="B1734" s="23"/>
      <c r="C1734" s="10"/>
      <c r="D1734" s="10"/>
      <c r="E1734" s="10"/>
      <c r="F1734" s="10"/>
      <c r="G1734" s="10"/>
      <c r="H1734" s="12"/>
      <c r="I1734" s="10"/>
      <c r="J1734" s="10"/>
      <c r="K1734" s="10"/>
      <c r="L1734" s="10"/>
      <c r="M1734" s="10"/>
      <c r="N1734" s="10"/>
      <c r="O1734" s="10"/>
      <c r="P1734" s="11"/>
    </row>
    <row r="1735" hidden="1">
      <c r="A1735" s="22"/>
      <c r="B1735" s="23"/>
      <c r="C1735" s="10"/>
      <c r="D1735" s="10"/>
      <c r="E1735" s="10"/>
      <c r="F1735" s="10"/>
      <c r="G1735" s="10"/>
      <c r="H1735" s="12"/>
      <c r="I1735" s="10"/>
      <c r="J1735" s="10"/>
      <c r="K1735" s="22"/>
      <c r="L1735" s="10"/>
      <c r="M1735" s="10"/>
      <c r="N1735" s="10"/>
      <c r="O1735" s="10"/>
      <c r="P1735" s="11"/>
    </row>
    <row r="1736" hidden="1">
      <c r="A1736" s="22"/>
      <c r="B1736" s="23"/>
      <c r="C1736" s="10"/>
      <c r="D1736" s="10"/>
      <c r="E1736" s="10"/>
      <c r="F1736" s="10"/>
      <c r="G1736" s="10"/>
      <c r="H1736" s="12"/>
      <c r="I1736" s="10"/>
      <c r="J1736" s="10"/>
      <c r="K1736" s="10"/>
      <c r="L1736" s="10"/>
      <c r="M1736" s="10"/>
      <c r="N1736" s="10"/>
      <c r="O1736" s="10"/>
      <c r="P1736" s="11"/>
    </row>
    <row r="1737" hidden="1">
      <c r="A1737" s="22"/>
      <c r="B1737" s="23"/>
      <c r="C1737" s="10"/>
      <c r="D1737" s="10"/>
      <c r="E1737" s="10"/>
      <c r="F1737" s="10"/>
      <c r="G1737" s="10"/>
      <c r="H1737" s="12"/>
      <c r="I1737" s="10"/>
      <c r="J1737" s="10"/>
      <c r="K1737" s="22"/>
      <c r="L1737" s="10"/>
      <c r="M1737" s="10"/>
      <c r="N1737" s="10"/>
      <c r="O1737" s="10"/>
      <c r="P1737" s="10"/>
    </row>
    <row r="1738" hidden="1">
      <c r="A1738" s="22"/>
      <c r="B1738" s="23"/>
      <c r="C1738" s="10"/>
      <c r="D1738" s="10"/>
      <c r="E1738" s="10"/>
      <c r="F1738" s="10"/>
      <c r="G1738" s="10"/>
      <c r="H1738" s="12"/>
      <c r="I1738" s="10"/>
      <c r="J1738" s="10"/>
      <c r="K1738" s="10"/>
      <c r="L1738" s="10"/>
      <c r="M1738" s="10"/>
      <c r="N1738" s="10"/>
      <c r="O1738" s="10"/>
      <c r="P1738" s="11"/>
    </row>
    <row r="1739" hidden="1">
      <c r="A1739" s="22">
        <v>45391.0</v>
      </c>
      <c r="B1739" s="23">
        <v>45390.0</v>
      </c>
      <c r="C1739" s="10" t="s">
        <v>17</v>
      </c>
      <c r="D1739" s="10">
        <v>8.0</v>
      </c>
      <c r="E1739" s="16" t="s">
        <v>9</v>
      </c>
      <c r="F1739" s="10" t="s">
        <v>535</v>
      </c>
      <c r="G1739" s="10" t="s">
        <v>94</v>
      </c>
      <c r="H1739" s="12" t="s">
        <v>161</v>
      </c>
      <c r="I1739" s="10" t="s">
        <v>60</v>
      </c>
      <c r="J1739" s="10" t="s">
        <v>536</v>
      </c>
      <c r="K1739" s="10"/>
      <c r="L1739" s="10" t="s">
        <v>22</v>
      </c>
      <c r="M1739" s="10" t="s">
        <v>22</v>
      </c>
      <c r="N1739" s="10" t="s">
        <v>22</v>
      </c>
      <c r="O1739" s="10" t="s">
        <v>22</v>
      </c>
      <c r="P1739" s="11"/>
    </row>
    <row r="1740" hidden="1">
      <c r="A1740" s="22">
        <v>45391.0</v>
      </c>
      <c r="B1740" s="23">
        <v>45390.0</v>
      </c>
      <c r="C1740" s="10" t="s">
        <v>17</v>
      </c>
      <c r="D1740" s="10">
        <v>14.0</v>
      </c>
      <c r="E1740" s="16" t="s">
        <v>9</v>
      </c>
      <c r="F1740" s="10" t="s">
        <v>869</v>
      </c>
      <c r="G1740" s="10" t="s">
        <v>434</v>
      </c>
      <c r="H1740" s="12" t="s">
        <v>435</v>
      </c>
      <c r="I1740" s="10" t="s">
        <v>21</v>
      </c>
      <c r="J1740" s="10"/>
      <c r="K1740" s="10"/>
      <c r="L1740" s="10" t="s">
        <v>22</v>
      </c>
      <c r="M1740" s="10" t="s">
        <v>22</v>
      </c>
      <c r="N1740" s="10" t="s">
        <v>22</v>
      </c>
      <c r="O1740" s="10"/>
      <c r="P1740" s="11"/>
    </row>
    <row r="1741" hidden="1">
      <c r="A1741" s="22">
        <v>45391.0</v>
      </c>
      <c r="B1741" s="23">
        <v>45390.0</v>
      </c>
      <c r="C1741" s="10" t="s">
        <v>17</v>
      </c>
      <c r="D1741" s="10">
        <v>8.0</v>
      </c>
      <c r="E1741" s="17" t="s">
        <v>33</v>
      </c>
      <c r="F1741" s="10" t="s">
        <v>47</v>
      </c>
      <c r="G1741" s="10" t="s">
        <v>48</v>
      </c>
      <c r="H1741" s="12" t="s">
        <v>49</v>
      </c>
      <c r="I1741" s="10" t="s">
        <v>21</v>
      </c>
      <c r="J1741" s="10"/>
      <c r="K1741" s="10"/>
      <c r="L1741" s="10" t="s">
        <v>22</v>
      </c>
      <c r="M1741" s="10" t="s">
        <v>22</v>
      </c>
      <c r="N1741" s="10" t="s">
        <v>22</v>
      </c>
      <c r="O1741" s="10"/>
      <c r="P1741" s="11"/>
    </row>
    <row r="1742" hidden="1">
      <c r="A1742" s="22">
        <v>45391.0</v>
      </c>
      <c r="B1742" s="23">
        <v>45390.0</v>
      </c>
      <c r="C1742" s="10" t="s">
        <v>17</v>
      </c>
      <c r="D1742" s="10">
        <v>8.0</v>
      </c>
      <c r="E1742" s="17" t="s">
        <v>33</v>
      </c>
      <c r="F1742" s="10" t="s">
        <v>228</v>
      </c>
      <c r="G1742" s="10" t="s">
        <v>870</v>
      </c>
      <c r="H1742" s="12"/>
      <c r="I1742" s="10" t="s">
        <v>52</v>
      </c>
      <c r="J1742" s="10"/>
      <c r="K1742" s="10"/>
      <c r="L1742" s="10" t="s">
        <v>22</v>
      </c>
      <c r="M1742" s="10" t="s">
        <v>22</v>
      </c>
      <c r="N1742" s="10" t="s">
        <v>22</v>
      </c>
      <c r="O1742" s="10" t="s">
        <v>22</v>
      </c>
      <c r="P1742" s="11"/>
    </row>
    <row r="1743" hidden="1">
      <c r="A1743" s="22">
        <v>45391.0</v>
      </c>
      <c r="B1743" s="23">
        <v>45390.0</v>
      </c>
      <c r="C1743" s="10" t="s">
        <v>17</v>
      </c>
      <c r="D1743" s="10">
        <v>8.0</v>
      </c>
      <c r="E1743" s="16" t="s">
        <v>9</v>
      </c>
      <c r="F1743" s="10" t="s">
        <v>871</v>
      </c>
      <c r="G1743" s="10" t="s">
        <v>872</v>
      </c>
      <c r="H1743" s="12" t="s">
        <v>873</v>
      </c>
      <c r="I1743" s="10" t="s">
        <v>60</v>
      </c>
      <c r="J1743" s="10"/>
      <c r="K1743" s="10" t="s">
        <v>874</v>
      </c>
      <c r="L1743" s="10" t="s">
        <v>22</v>
      </c>
      <c r="M1743" s="10" t="s">
        <v>22</v>
      </c>
      <c r="N1743" s="10" t="s">
        <v>22</v>
      </c>
      <c r="O1743" s="10" t="s">
        <v>474</v>
      </c>
      <c r="P1743" s="11"/>
    </row>
    <row r="1744" hidden="1">
      <c r="A1744" s="22">
        <v>45391.0</v>
      </c>
      <c r="B1744" s="23">
        <v>45390.0</v>
      </c>
      <c r="C1744" s="10" t="s">
        <v>17</v>
      </c>
      <c r="D1744" s="10">
        <v>8.0</v>
      </c>
      <c r="E1744" s="16" t="s">
        <v>9</v>
      </c>
      <c r="F1744" s="10" t="s">
        <v>875</v>
      </c>
      <c r="G1744" s="10" t="s">
        <v>876</v>
      </c>
      <c r="H1744" s="12"/>
      <c r="I1744" s="10" t="s">
        <v>52</v>
      </c>
      <c r="J1744" s="10" t="s">
        <v>763</v>
      </c>
      <c r="K1744" s="10" t="s">
        <v>877</v>
      </c>
      <c r="L1744" s="10" t="s">
        <v>22</v>
      </c>
      <c r="M1744" s="10" t="s">
        <v>22</v>
      </c>
      <c r="N1744" s="10" t="s">
        <v>22</v>
      </c>
      <c r="O1744" s="10"/>
      <c r="P1744" s="11"/>
    </row>
    <row r="1745" hidden="1">
      <c r="A1745" s="22">
        <v>45391.0</v>
      </c>
      <c r="B1745" s="23">
        <v>45390.0</v>
      </c>
      <c r="C1745" s="10" t="s">
        <v>17</v>
      </c>
      <c r="D1745" s="10">
        <v>8.0</v>
      </c>
      <c r="E1745" s="17" t="s">
        <v>33</v>
      </c>
      <c r="F1745" s="10" t="s">
        <v>878</v>
      </c>
      <c r="G1745" s="10" t="s">
        <v>30</v>
      </c>
      <c r="H1745" s="12" t="s">
        <v>31</v>
      </c>
      <c r="I1745" s="10" t="s">
        <v>21</v>
      </c>
      <c r="J1745" s="10"/>
      <c r="K1745" s="10"/>
      <c r="L1745" s="10" t="s">
        <v>22</v>
      </c>
      <c r="M1745" s="10" t="s">
        <v>22</v>
      </c>
      <c r="N1745" s="10" t="s">
        <v>22</v>
      </c>
      <c r="O1745" s="10"/>
      <c r="P1745" s="11"/>
    </row>
    <row r="1746" hidden="1">
      <c r="A1746" s="22">
        <v>45391.0</v>
      </c>
      <c r="B1746" s="23">
        <v>45390.0</v>
      </c>
      <c r="C1746" s="10" t="s">
        <v>17</v>
      </c>
      <c r="D1746" s="10">
        <v>8.0</v>
      </c>
      <c r="E1746" s="16" t="s">
        <v>9</v>
      </c>
      <c r="F1746" s="10" t="s">
        <v>635</v>
      </c>
      <c r="G1746" s="10" t="s">
        <v>318</v>
      </c>
      <c r="H1746" s="12" t="s">
        <v>319</v>
      </c>
      <c r="I1746" s="10" t="s">
        <v>21</v>
      </c>
      <c r="J1746" s="10"/>
      <c r="K1746" s="10" t="s">
        <v>742</v>
      </c>
      <c r="L1746" s="10" t="s">
        <v>22</v>
      </c>
      <c r="M1746" s="10" t="s">
        <v>22</v>
      </c>
      <c r="N1746" s="10" t="s">
        <v>22</v>
      </c>
      <c r="O1746" s="11"/>
      <c r="P1746" s="11"/>
    </row>
    <row r="1747" hidden="1">
      <c r="A1747" s="22">
        <v>45391.0</v>
      </c>
      <c r="B1747" s="23">
        <v>45390.0</v>
      </c>
      <c r="C1747" s="10" t="s">
        <v>17</v>
      </c>
      <c r="D1747" s="10">
        <v>4.0</v>
      </c>
      <c r="E1747" s="16" t="s">
        <v>9</v>
      </c>
      <c r="F1747" s="10" t="s">
        <v>879</v>
      </c>
      <c r="G1747" s="10" t="s">
        <v>118</v>
      </c>
      <c r="H1747" s="12" t="s">
        <v>119</v>
      </c>
      <c r="I1747" s="10" t="s">
        <v>52</v>
      </c>
      <c r="J1747" s="10"/>
      <c r="K1747" s="10"/>
      <c r="L1747" s="10" t="s">
        <v>22</v>
      </c>
      <c r="M1747" s="10" t="s">
        <v>22</v>
      </c>
      <c r="N1747" s="10" t="s">
        <v>22</v>
      </c>
      <c r="O1747" s="10" t="s">
        <v>22</v>
      </c>
      <c r="P1747" s="11"/>
    </row>
    <row r="1748" hidden="1">
      <c r="A1748" s="22">
        <v>45391.0</v>
      </c>
      <c r="B1748" s="23">
        <v>45390.0</v>
      </c>
      <c r="C1748" s="10" t="s">
        <v>17</v>
      </c>
      <c r="D1748" s="10">
        <v>8.0</v>
      </c>
      <c r="E1748" s="17" t="s">
        <v>33</v>
      </c>
      <c r="F1748" s="10" t="s">
        <v>880</v>
      </c>
      <c r="G1748" s="10" t="s">
        <v>518</v>
      </c>
      <c r="H1748" s="12"/>
      <c r="I1748" s="10" t="s">
        <v>21</v>
      </c>
      <c r="J1748" s="10"/>
      <c r="K1748" s="10"/>
      <c r="L1748" s="10" t="s">
        <v>22</v>
      </c>
      <c r="M1748" s="10" t="s">
        <v>22</v>
      </c>
      <c r="N1748" s="10" t="s">
        <v>22</v>
      </c>
      <c r="O1748" s="10" t="s">
        <v>474</v>
      </c>
      <c r="P1748" s="11"/>
    </row>
    <row r="1749" hidden="1">
      <c r="A1749" s="22">
        <v>45391.0</v>
      </c>
      <c r="B1749" s="23">
        <v>45390.0</v>
      </c>
      <c r="C1749" s="10" t="s">
        <v>17</v>
      </c>
      <c r="D1749" s="10">
        <v>8.0</v>
      </c>
      <c r="E1749" s="17" t="s">
        <v>33</v>
      </c>
      <c r="F1749" s="10" t="s">
        <v>268</v>
      </c>
      <c r="G1749" s="10" t="s">
        <v>269</v>
      </c>
      <c r="H1749" s="12" t="s">
        <v>270</v>
      </c>
      <c r="I1749" s="10" t="s">
        <v>21</v>
      </c>
      <c r="J1749" s="10"/>
      <c r="K1749" s="10" t="s">
        <v>742</v>
      </c>
      <c r="L1749" s="10" t="s">
        <v>22</v>
      </c>
      <c r="M1749" s="10" t="s">
        <v>22</v>
      </c>
      <c r="N1749" s="10" t="s">
        <v>22</v>
      </c>
      <c r="O1749" s="10"/>
      <c r="P1749" s="11"/>
    </row>
    <row r="1750" hidden="1">
      <c r="A1750" s="22">
        <v>45391.0</v>
      </c>
      <c r="B1750" s="23">
        <v>45391.0</v>
      </c>
      <c r="C1750" s="10" t="s">
        <v>17</v>
      </c>
      <c r="D1750" s="10">
        <v>6.0</v>
      </c>
      <c r="E1750" s="17" t="s">
        <v>33</v>
      </c>
      <c r="F1750" s="10" t="s">
        <v>288</v>
      </c>
      <c r="G1750" s="10" t="s">
        <v>289</v>
      </c>
      <c r="H1750" s="12" t="s">
        <v>290</v>
      </c>
      <c r="I1750" s="10" t="s">
        <v>21</v>
      </c>
      <c r="J1750" s="10"/>
      <c r="K1750" s="10"/>
      <c r="L1750" s="10" t="s">
        <v>22</v>
      </c>
      <c r="M1750" s="10" t="s">
        <v>22</v>
      </c>
      <c r="N1750" s="10" t="s">
        <v>22</v>
      </c>
      <c r="O1750" s="11"/>
      <c r="P1750" s="11"/>
    </row>
    <row r="1751" hidden="1">
      <c r="A1751" s="22">
        <v>45391.37316012732</v>
      </c>
      <c r="B1751" s="23">
        <v>45391.0</v>
      </c>
      <c r="C1751" s="10" t="s">
        <v>17</v>
      </c>
      <c r="D1751" s="10">
        <v>8.0</v>
      </c>
      <c r="E1751" s="16" t="s">
        <v>9</v>
      </c>
      <c r="F1751" s="10" t="s">
        <v>881</v>
      </c>
      <c r="G1751" s="10" t="s">
        <v>94</v>
      </c>
      <c r="H1751" s="12" t="s">
        <v>161</v>
      </c>
      <c r="I1751" s="10" t="s">
        <v>60</v>
      </c>
      <c r="J1751" s="10" t="s">
        <v>536</v>
      </c>
      <c r="K1751" s="10"/>
      <c r="L1751" s="10" t="s">
        <v>22</v>
      </c>
      <c r="M1751" s="10" t="s">
        <v>22</v>
      </c>
      <c r="N1751" s="10" t="s">
        <v>22</v>
      </c>
      <c r="O1751" s="10" t="s">
        <v>22</v>
      </c>
      <c r="P1751" s="11"/>
    </row>
    <row r="1752" hidden="1">
      <c r="A1752" s="22">
        <v>45391.37385201389</v>
      </c>
      <c r="B1752" s="23">
        <v>45391.0</v>
      </c>
      <c r="C1752" s="10" t="s">
        <v>17</v>
      </c>
      <c r="D1752" s="10">
        <v>8.0</v>
      </c>
      <c r="E1752" s="16" t="s">
        <v>9</v>
      </c>
      <c r="F1752" s="10" t="s">
        <v>610</v>
      </c>
      <c r="G1752" s="10" t="s">
        <v>267</v>
      </c>
      <c r="H1752" s="12"/>
      <c r="I1752" s="10" t="s">
        <v>21</v>
      </c>
      <c r="J1752" s="10"/>
      <c r="K1752" s="10"/>
      <c r="L1752" s="10" t="s">
        <v>22</v>
      </c>
      <c r="M1752" s="10" t="s">
        <v>22</v>
      </c>
      <c r="N1752" s="10"/>
      <c r="O1752" s="10"/>
      <c r="P1752" s="11"/>
    </row>
    <row r="1753" hidden="1">
      <c r="A1753" s="22"/>
      <c r="B1753" s="23"/>
      <c r="C1753" s="10"/>
      <c r="D1753" s="10"/>
      <c r="E1753" s="10"/>
      <c r="F1753" s="10"/>
      <c r="G1753" s="10"/>
      <c r="H1753" s="12"/>
      <c r="I1753" s="10"/>
      <c r="J1753" s="10"/>
      <c r="K1753" s="10"/>
      <c r="L1753" s="10"/>
      <c r="M1753" s="10"/>
      <c r="N1753" s="10"/>
      <c r="O1753" s="10"/>
      <c r="P1753" s="11"/>
    </row>
    <row r="1754" hidden="1">
      <c r="A1754" s="22"/>
      <c r="B1754" s="23"/>
      <c r="C1754" s="10"/>
      <c r="D1754" s="10"/>
      <c r="E1754" s="10"/>
      <c r="F1754" s="10"/>
      <c r="G1754" s="10"/>
      <c r="H1754" s="12"/>
      <c r="I1754" s="10"/>
      <c r="J1754" s="10"/>
      <c r="K1754" s="10"/>
      <c r="L1754" s="10"/>
      <c r="M1754" s="10"/>
      <c r="N1754" s="10"/>
      <c r="O1754" s="10"/>
      <c r="P1754" s="11"/>
    </row>
    <row r="1755" hidden="1">
      <c r="A1755" s="22"/>
      <c r="B1755" s="23"/>
      <c r="C1755" s="10"/>
      <c r="D1755" s="10"/>
      <c r="E1755" s="10"/>
      <c r="F1755" s="10"/>
      <c r="G1755" s="10"/>
      <c r="H1755" s="12"/>
      <c r="I1755" s="10"/>
      <c r="J1755" s="10"/>
      <c r="K1755" s="10"/>
      <c r="L1755" s="10"/>
      <c r="M1755" s="10"/>
      <c r="N1755" s="10"/>
      <c r="O1755" s="10"/>
      <c r="P1755" s="11"/>
    </row>
    <row r="1756" hidden="1">
      <c r="A1756" s="22"/>
      <c r="B1756" s="23"/>
      <c r="C1756" s="10"/>
      <c r="D1756" s="10"/>
      <c r="E1756" s="10"/>
      <c r="F1756" s="10"/>
      <c r="G1756" s="10"/>
      <c r="H1756" s="12"/>
      <c r="I1756" s="10"/>
      <c r="J1756" s="10"/>
      <c r="K1756" s="10"/>
      <c r="L1756" s="10"/>
      <c r="M1756" s="10"/>
      <c r="N1756" s="10"/>
      <c r="O1756" s="10"/>
      <c r="P1756" s="11"/>
    </row>
    <row r="1757" hidden="1">
      <c r="A1757" s="22"/>
      <c r="B1757" s="23"/>
      <c r="C1757" s="10"/>
      <c r="D1757" s="10"/>
      <c r="E1757" s="10"/>
      <c r="F1757" s="10"/>
      <c r="G1757" s="10"/>
      <c r="H1757" s="12"/>
      <c r="I1757" s="10"/>
      <c r="J1757" s="10"/>
      <c r="K1757" s="10"/>
      <c r="L1757" s="10"/>
      <c r="M1757" s="10"/>
      <c r="N1757" s="10"/>
      <c r="O1757" s="10"/>
      <c r="P1757" s="11"/>
    </row>
    <row r="1758" hidden="1">
      <c r="A1758" s="22"/>
      <c r="B1758" s="23"/>
      <c r="C1758" s="10"/>
      <c r="D1758" s="10"/>
      <c r="E1758" s="10"/>
      <c r="F1758" s="10"/>
      <c r="G1758" s="10"/>
      <c r="H1758" s="12"/>
      <c r="I1758" s="10"/>
      <c r="J1758" s="10"/>
      <c r="K1758" s="10"/>
      <c r="L1758" s="10"/>
      <c r="M1758" s="10"/>
      <c r="N1758" s="10"/>
      <c r="O1758" s="10"/>
      <c r="P1758" s="11"/>
    </row>
    <row r="1759" hidden="1">
      <c r="A1759" s="22"/>
      <c r="B1759" s="23"/>
      <c r="C1759" s="10"/>
      <c r="D1759" s="10"/>
      <c r="E1759" s="10"/>
      <c r="F1759" s="10"/>
      <c r="G1759" s="10"/>
      <c r="H1759" s="12"/>
      <c r="I1759" s="10"/>
      <c r="J1759" s="10"/>
      <c r="K1759" s="10"/>
      <c r="L1759" s="10"/>
      <c r="M1759" s="10"/>
      <c r="N1759" s="10"/>
      <c r="O1759" s="10"/>
      <c r="P1759" s="11"/>
    </row>
    <row r="1760" hidden="1">
      <c r="A1760" s="22"/>
      <c r="B1760" s="23"/>
      <c r="C1760" s="10"/>
      <c r="D1760" s="10"/>
      <c r="E1760" s="10"/>
      <c r="F1760" s="10"/>
      <c r="G1760" s="10"/>
      <c r="H1760" s="12"/>
      <c r="I1760" s="10"/>
      <c r="J1760" s="10"/>
      <c r="K1760" s="22"/>
      <c r="L1760" s="10"/>
      <c r="M1760" s="10"/>
      <c r="N1760" s="10"/>
      <c r="O1760" s="10"/>
      <c r="P1760" s="11"/>
    </row>
    <row r="1761" hidden="1">
      <c r="A1761" s="22"/>
      <c r="B1761" s="23"/>
      <c r="C1761" s="10"/>
      <c r="D1761" s="10"/>
      <c r="E1761" s="10"/>
      <c r="F1761" s="10"/>
      <c r="G1761" s="10"/>
      <c r="H1761" s="12"/>
      <c r="I1761" s="10"/>
      <c r="J1761" s="10"/>
      <c r="K1761" s="10"/>
      <c r="L1761" s="10"/>
      <c r="M1761" s="10"/>
      <c r="N1761" s="10"/>
      <c r="O1761" s="10"/>
      <c r="P1761" s="11"/>
    </row>
    <row r="1762" hidden="1">
      <c r="A1762" s="22"/>
      <c r="B1762" s="23"/>
      <c r="C1762" s="10"/>
      <c r="D1762" s="10"/>
      <c r="E1762" s="10"/>
      <c r="F1762" s="10"/>
      <c r="G1762" s="10"/>
      <c r="H1762" s="12"/>
      <c r="I1762" s="10"/>
      <c r="J1762" s="10"/>
      <c r="K1762" s="10"/>
      <c r="L1762" s="10"/>
      <c r="M1762" s="10"/>
      <c r="N1762" s="10"/>
      <c r="O1762" s="10"/>
      <c r="P1762" s="11"/>
    </row>
    <row r="1763" hidden="1">
      <c r="A1763" s="22"/>
      <c r="B1763" s="23"/>
      <c r="C1763" s="10"/>
      <c r="D1763" s="10"/>
      <c r="E1763" s="10"/>
      <c r="F1763" s="10"/>
      <c r="G1763" s="10"/>
      <c r="H1763" s="12"/>
      <c r="I1763" s="10"/>
      <c r="J1763" s="10"/>
      <c r="K1763" s="10"/>
      <c r="L1763" s="10"/>
      <c r="M1763" s="10"/>
      <c r="N1763" s="10"/>
      <c r="O1763" s="10"/>
      <c r="P1763" s="11"/>
    </row>
    <row r="1764" hidden="1">
      <c r="A1764" s="22"/>
      <c r="B1764" s="23"/>
      <c r="C1764" s="10"/>
      <c r="D1764" s="10"/>
      <c r="E1764" s="10"/>
      <c r="F1764" s="10"/>
      <c r="G1764" s="10"/>
      <c r="H1764" s="12"/>
      <c r="I1764" s="10"/>
      <c r="J1764" s="10"/>
      <c r="K1764" s="10"/>
      <c r="L1764" s="10"/>
      <c r="M1764" s="10"/>
      <c r="N1764" s="10"/>
      <c r="O1764" s="11"/>
      <c r="P1764" s="11"/>
    </row>
    <row r="1765" hidden="1">
      <c r="A1765" s="22"/>
      <c r="B1765" s="23"/>
      <c r="C1765" s="10"/>
      <c r="D1765" s="10"/>
      <c r="E1765" s="10"/>
      <c r="F1765" s="10"/>
      <c r="G1765" s="10"/>
      <c r="H1765" s="12"/>
      <c r="I1765" s="10"/>
      <c r="J1765" s="10"/>
      <c r="K1765" s="10"/>
      <c r="L1765" s="10"/>
      <c r="M1765" s="10"/>
      <c r="N1765" s="10"/>
      <c r="O1765" s="10"/>
      <c r="P1765" s="11"/>
    </row>
    <row r="1766" hidden="1">
      <c r="A1766" s="22"/>
      <c r="B1766" s="23"/>
      <c r="C1766" s="10"/>
      <c r="D1766" s="10"/>
      <c r="E1766" s="10"/>
      <c r="F1766" s="10"/>
      <c r="G1766" s="10"/>
      <c r="H1766" s="12"/>
      <c r="I1766" s="10"/>
      <c r="J1766" s="10"/>
      <c r="K1766" s="10"/>
      <c r="L1766" s="10"/>
      <c r="M1766" s="10"/>
      <c r="N1766" s="10"/>
      <c r="O1766" s="10"/>
      <c r="P1766" s="11"/>
    </row>
    <row r="1767" hidden="1">
      <c r="A1767" s="22"/>
      <c r="B1767" s="23"/>
      <c r="C1767" s="10"/>
      <c r="D1767" s="10"/>
      <c r="E1767" s="10"/>
      <c r="F1767" s="10"/>
      <c r="G1767" s="10"/>
      <c r="H1767" s="12"/>
      <c r="I1767" s="10"/>
      <c r="J1767" s="10"/>
      <c r="K1767" s="10"/>
      <c r="L1767" s="10"/>
      <c r="M1767" s="10"/>
      <c r="N1767" s="10"/>
      <c r="O1767" s="10"/>
      <c r="P1767" s="11"/>
    </row>
    <row r="1768" hidden="1">
      <c r="A1768" s="22"/>
      <c r="B1768" s="23"/>
      <c r="C1768" s="10"/>
      <c r="D1768" s="10"/>
      <c r="E1768" s="10"/>
      <c r="F1768" s="10"/>
      <c r="G1768" s="10"/>
      <c r="H1768" s="12"/>
      <c r="I1768" s="10"/>
      <c r="J1768" s="10"/>
      <c r="K1768" s="10"/>
      <c r="L1768" s="10"/>
      <c r="M1768" s="10"/>
      <c r="N1768" s="10"/>
      <c r="O1768" s="10"/>
      <c r="P1768" s="11"/>
    </row>
    <row r="1769" hidden="1">
      <c r="A1769" s="22"/>
      <c r="B1769" s="23"/>
      <c r="C1769" s="10"/>
      <c r="D1769" s="10"/>
      <c r="E1769" s="10"/>
      <c r="F1769" s="10"/>
      <c r="G1769" s="10"/>
      <c r="H1769" s="12"/>
      <c r="I1769" s="10"/>
      <c r="J1769" s="10"/>
      <c r="K1769" s="10"/>
      <c r="L1769" s="10"/>
      <c r="M1769" s="10"/>
      <c r="N1769" s="10"/>
      <c r="O1769" s="10"/>
      <c r="P1769" s="11"/>
    </row>
    <row r="1770" hidden="1">
      <c r="A1770" s="22"/>
      <c r="B1770" s="23"/>
      <c r="C1770" s="10"/>
      <c r="D1770" s="10"/>
      <c r="E1770" s="10"/>
      <c r="F1770" s="10"/>
      <c r="G1770" s="10"/>
      <c r="H1770" s="12"/>
      <c r="I1770" s="10"/>
      <c r="J1770" s="10"/>
      <c r="K1770" s="10"/>
      <c r="L1770" s="10"/>
      <c r="M1770" s="10"/>
      <c r="N1770" s="10"/>
      <c r="O1770" s="10"/>
      <c r="P1770" s="11"/>
    </row>
    <row r="1771" hidden="1">
      <c r="A1771" s="22"/>
      <c r="B1771" s="23"/>
      <c r="C1771" s="10"/>
      <c r="D1771" s="10"/>
      <c r="E1771" s="10"/>
      <c r="F1771" s="10"/>
      <c r="G1771" s="10"/>
      <c r="H1771" s="12"/>
      <c r="I1771" s="10"/>
      <c r="J1771" s="10"/>
      <c r="K1771" s="10"/>
      <c r="L1771" s="10"/>
      <c r="M1771" s="10"/>
      <c r="N1771" s="10"/>
      <c r="O1771" s="10"/>
      <c r="P1771" s="11"/>
    </row>
    <row r="1772" hidden="1">
      <c r="A1772" s="22"/>
      <c r="B1772" s="23"/>
      <c r="C1772" s="10"/>
      <c r="D1772" s="10"/>
      <c r="E1772" s="10"/>
      <c r="F1772" s="10"/>
      <c r="G1772" s="10"/>
      <c r="H1772" s="12"/>
      <c r="I1772" s="10"/>
      <c r="J1772" s="10"/>
      <c r="K1772" s="10"/>
      <c r="L1772" s="10"/>
      <c r="M1772" s="10"/>
      <c r="N1772" s="10"/>
      <c r="O1772" s="10"/>
      <c r="P1772" s="11"/>
    </row>
    <row r="1773" hidden="1">
      <c r="A1773" s="22"/>
      <c r="B1773" s="23"/>
      <c r="C1773" s="10"/>
      <c r="D1773" s="10"/>
      <c r="E1773" s="10"/>
      <c r="F1773" s="10"/>
      <c r="G1773" s="10"/>
      <c r="H1773" s="12"/>
      <c r="I1773" s="10"/>
      <c r="J1773" s="10"/>
      <c r="K1773" s="10"/>
      <c r="L1773" s="10"/>
      <c r="M1773" s="10"/>
      <c r="N1773" s="10"/>
      <c r="O1773" s="10"/>
      <c r="P1773" s="11"/>
    </row>
    <row r="1774" hidden="1">
      <c r="A1774" s="22">
        <v>45392.0</v>
      </c>
      <c r="B1774" s="23">
        <v>45391.0</v>
      </c>
      <c r="C1774" s="10" t="s">
        <v>17</v>
      </c>
      <c r="D1774" s="10">
        <v>8.0</v>
      </c>
      <c r="E1774" s="17" t="s">
        <v>33</v>
      </c>
      <c r="F1774" s="10" t="s">
        <v>882</v>
      </c>
      <c r="G1774" s="10" t="s">
        <v>883</v>
      </c>
      <c r="H1774" s="12" t="s">
        <v>884</v>
      </c>
      <c r="I1774" s="10" t="s">
        <v>60</v>
      </c>
      <c r="J1774" s="10"/>
      <c r="K1774" s="10"/>
      <c r="L1774" s="10" t="s">
        <v>22</v>
      </c>
      <c r="M1774" s="10" t="s">
        <v>22</v>
      </c>
      <c r="N1774" s="10"/>
      <c r="O1774" s="11"/>
      <c r="P1774" s="11"/>
    </row>
    <row r="1775" hidden="1">
      <c r="A1775" s="22">
        <v>45392.0</v>
      </c>
      <c r="B1775" s="23">
        <v>45391.0</v>
      </c>
      <c r="C1775" s="10" t="s">
        <v>17</v>
      </c>
      <c r="D1775" s="10">
        <v>8.0</v>
      </c>
      <c r="E1775" s="17" t="s">
        <v>33</v>
      </c>
      <c r="F1775" s="10" t="s">
        <v>225</v>
      </c>
      <c r="G1775" s="10" t="s">
        <v>226</v>
      </c>
      <c r="H1775" s="12" t="s">
        <v>227</v>
      </c>
      <c r="I1775" s="10" t="s">
        <v>21</v>
      </c>
      <c r="J1775" s="10"/>
      <c r="K1775" s="10"/>
      <c r="L1775" s="10" t="s">
        <v>22</v>
      </c>
      <c r="M1775" s="10" t="s">
        <v>22</v>
      </c>
      <c r="N1775" s="10"/>
      <c r="O1775" s="10"/>
      <c r="P1775" s="11"/>
    </row>
    <row r="1776" hidden="1">
      <c r="A1776" s="22">
        <v>45392.0</v>
      </c>
      <c r="B1776" s="23">
        <v>45387.0</v>
      </c>
      <c r="C1776" s="10" t="s">
        <v>17</v>
      </c>
      <c r="D1776" s="10" t="s">
        <v>89</v>
      </c>
      <c r="E1776" s="19" t="s">
        <v>89</v>
      </c>
      <c r="F1776" s="10" t="s">
        <v>885</v>
      </c>
      <c r="G1776" s="10" t="s">
        <v>67</v>
      </c>
      <c r="H1776" s="12" t="s">
        <v>68</v>
      </c>
      <c r="I1776" s="10" t="s">
        <v>21</v>
      </c>
      <c r="J1776" s="10"/>
      <c r="K1776" s="10" t="s">
        <v>886</v>
      </c>
      <c r="L1776" s="10" t="s">
        <v>22</v>
      </c>
      <c r="M1776" s="10" t="s">
        <v>22</v>
      </c>
      <c r="N1776" s="10"/>
      <c r="O1776" s="10"/>
      <c r="P1776" s="11"/>
    </row>
    <row r="1777" hidden="1">
      <c r="A1777" s="22">
        <v>45392.0</v>
      </c>
      <c r="B1777" s="23">
        <v>45390.0</v>
      </c>
      <c r="C1777" s="10" t="s">
        <v>17</v>
      </c>
      <c r="D1777" s="10">
        <v>8.0</v>
      </c>
      <c r="E1777" s="31" t="s">
        <v>674</v>
      </c>
      <c r="F1777" s="10" t="s">
        <v>757</v>
      </c>
      <c r="G1777" s="10" t="s">
        <v>111</v>
      </c>
      <c r="H1777" s="12" t="s">
        <v>112</v>
      </c>
      <c r="I1777" s="10" t="s">
        <v>21</v>
      </c>
      <c r="J1777" s="10"/>
      <c r="K1777" s="10" t="s">
        <v>887</v>
      </c>
      <c r="L1777" s="10" t="s">
        <v>22</v>
      </c>
      <c r="M1777" s="10" t="s">
        <v>22</v>
      </c>
      <c r="N1777" s="10"/>
      <c r="O1777" s="10"/>
      <c r="P1777" s="11"/>
    </row>
    <row r="1778" hidden="1">
      <c r="A1778" s="22">
        <v>45392.0</v>
      </c>
      <c r="B1778" s="23">
        <v>45391.0</v>
      </c>
      <c r="C1778" s="10" t="s">
        <v>17</v>
      </c>
      <c r="D1778" s="10">
        <v>8.0</v>
      </c>
      <c r="E1778" s="16" t="s">
        <v>9</v>
      </c>
      <c r="F1778" s="10" t="s">
        <v>888</v>
      </c>
      <c r="G1778" s="10" t="s">
        <v>254</v>
      </c>
      <c r="H1778" s="12" t="s">
        <v>255</v>
      </c>
      <c r="I1778" s="10" t="s">
        <v>52</v>
      </c>
      <c r="J1778" s="10"/>
      <c r="K1778" s="10" t="s">
        <v>889</v>
      </c>
      <c r="L1778" s="10" t="s">
        <v>22</v>
      </c>
      <c r="M1778" s="10" t="s">
        <v>22</v>
      </c>
      <c r="N1778" s="10" t="s">
        <v>22</v>
      </c>
      <c r="O1778" s="10" t="s">
        <v>22</v>
      </c>
      <c r="P1778" s="11"/>
    </row>
    <row r="1779" hidden="1">
      <c r="A1779" s="22">
        <v>45392.0</v>
      </c>
      <c r="B1779" s="23">
        <v>45391.0</v>
      </c>
      <c r="C1779" s="10" t="s">
        <v>17</v>
      </c>
      <c r="D1779" s="10" t="s">
        <v>89</v>
      </c>
      <c r="E1779" s="19" t="s">
        <v>89</v>
      </c>
      <c r="F1779" s="10" t="s">
        <v>212</v>
      </c>
      <c r="G1779" s="10" t="s">
        <v>213</v>
      </c>
      <c r="H1779" s="12" t="s">
        <v>680</v>
      </c>
      <c r="I1779" s="10" t="s">
        <v>21</v>
      </c>
      <c r="J1779" s="10"/>
      <c r="K1779" s="10"/>
      <c r="L1779" s="10" t="s">
        <v>22</v>
      </c>
      <c r="M1779" s="10" t="s">
        <v>22</v>
      </c>
      <c r="N1779" s="10"/>
      <c r="O1779" s="10"/>
      <c r="P1779" s="11"/>
    </row>
    <row r="1780" hidden="1">
      <c r="A1780" s="22">
        <v>45392.0</v>
      </c>
      <c r="B1780" s="23">
        <v>45391.0</v>
      </c>
      <c r="C1780" s="10" t="s">
        <v>17</v>
      </c>
      <c r="D1780" s="10" t="s">
        <v>89</v>
      </c>
      <c r="E1780" s="19" t="s">
        <v>89</v>
      </c>
      <c r="F1780" s="10" t="s">
        <v>890</v>
      </c>
      <c r="G1780" s="10" t="s">
        <v>97</v>
      </c>
      <c r="H1780" s="12" t="s">
        <v>98</v>
      </c>
      <c r="I1780" s="10" t="s">
        <v>21</v>
      </c>
      <c r="J1780" s="10"/>
      <c r="K1780" s="10" t="s">
        <v>891</v>
      </c>
      <c r="L1780" s="10" t="s">
        <v>22</v>
      </c>
      <c r="M1780" s="10" t="s">
        <v>22</v>
      </c>
      <c r="N1780" s="10" t="s">
        <v>22</v>
      </c>
      <c r="O1780" s="10"/>
      <c r="P1780" s="11"/>
    </row>
    <row r="1781" hidden="1">
      <c r="A1781" s="22">
        <v>45392.0</v>
      </c>
      <c r="B1781" s="23">
        <v>45391.0</v>
      </c>
      <c r="C1781" s="10" t="s">
        <v>17</v>
      </c>
      <c r="D1781" s="10">
        <v>8.0</v>
      </c>
      <c r="E1781" s="17" t="s">
        <v>33</v>
      </c>
      <c r="F1781" s="10" t="s">
        <v>655</v>
      </c>
      <c r="G1781" s="10" t="s">
        <v>656</v>
      </c>
      <c r="H1781" s="12" t="s">
        <v>657</v>
      </c>
      <c r="I1781" s="10" t="s">
        <v>21</v>
      </c>
      <c r="J1781" s="10"/>
      <c r="K1781" s="10"/>
      <c r="L1781" s="10" t="s">
        <v>22</v>
      </c>
      <c r="M1781" s="10" t="s">
        <v>22</v>
      </c>
      <c r="N1781" s="10"/>
      <c r="O1781" s="10"/>
      <c r="P1781" s="11"/>
    </row>
    <row r="1782" hidden="1">
      <c r="A1782" s="22">
        <v>45392.0</v>
      </c>
      <c r="B1782" s="23">
        <v>45391.0</v>
      </c>
      <c r="C1782" s="10" t="s">
        <v>17</v>
      </c>
      <c r="D1782" s="10">
        <v>8.0</v>
      </c>
      <c r="E1782" s="17" t="s">
        <v>33</v>
      </c>
      <c r="F1782" s="10" t="s">
        <v>807</v>
      </c>
      <c r="G1782" s="10" t="s">
        <v>169</v>
      </c>
      <c r="H1782" s="12" t="s">
        <v>170</v>
      </c>
      <c r="I1782" s="10" t="s">
        <v>21</v>
      </c>
      <c r="J1782" s="10"/>
      <c r="K1782" s="10"/>
      <c r="L1782" s="10" t="s">
        <v>22</v>
      </c>
      <c r="M1782" s="10" t="s">
        <v>22</v>
      </c>
      <c r="N1782" s="10"/>
      <c r="O1782" s="10"/>
      <c r="P1782" s="11"/>
    </row>
    <row r="1783" hidden="1">
      <c r="A1783" s="22">
        <v>45392.0</v>
      </c>
      <c r="B1783" s="23">
        <v>45391.0</v>
      </c>
      <c r="C1783" s="10" t="s">
        <v>17</v>
      </c>
      <c r="D1783" s="10">
        <v>8.0</v>
      </c>
      <c r="E1783" s="16" t="s">
        <v>9</v>
      </c>
      <c r="F1783" s="10" t="s">
        <v>892</v>
      </c>
      <c r="G1783" s="10" t="s">
        <v>198</v>
      </c>
      <c r="H1783" s="12" t="s">
        <v>199</v>
      </c>
      <c r="I1783" s="10" t="s">
        <v>21</v>
      </c>
      <c r="J1783" s="10"/>
      <c r="K1783" s="10"/>
      <c r="L1783" s="10" t="s">
        <v>22</v>
      </c>
      <c r="M1783" s="10" t="s">
        <v>22</v>
      </c>
      <c r="N1783" s="10" t="s">
        <v>22</v>
      </c>
      <c r="O1783" s="10"/>
      <c r="P1783" s="11"/>
    </row>
    <row r="1784" hidden="1">
      <c r="A1784" s="22">
        <v>45392.0</v>
      </c>
      <c r="B1784" s="23">
        <v>45391.0</v>
      </c>
      <c r="C1784" s="10" t="s">
        <v>17</v>
      </c>
      <c r="D1784" s="10">
        <v>8.0</v>
      </c>
      <c r="E1784" s="17" t="s">
        <v>33</v>
      </c>
      <c r="F1784" s="10" t="s">
        <v>225</v>
      </c>
      <c r="G1784" s="10" t="s">
        <v>226</v>
      </c>
      <c r="H1784" s="12" t="s">
        <v>227</v>
      </c>
      <c r="I1784" s="10" t="s">
        <v>21</v>
      </c>
      <c r="J1784" s="10"/>
      <c r="K1784" s="10"/>
      <c r="L1784" s="10" t="s">
        <v>22</v>
      </c>
      <c r="M1784" s="10" t="s">
        <v>22</v>
      </c>
      <c r="N1784" s="10" t="s">
        <v>22</v>
      </c>
      <c r="O1784" s="10"/>
      <c r="P1784" s="11"/>
    </row>
    <row r="1785" hidden="1">
      <c r="A1785" s="22">
        <v>45392.0</v>
      </c>
      <c r="B1785" s="23">
        <v>45391.0</v>
      </c>
      <c r="C1785" s="10" t="s">
        <v>17</v>
      </c>
      <c r="D1785" s="10" t="s">
        <v>177</v>
      </c>
      <c r="E1785" s="17" t="s">
        <v>33</v>
      </c>
      <c r="F1785" s="10" t="s">
        <v>458</v>
      </c>
      <c r="G1785" s="10" t="s">
        <v>91</v>
      </c>
      <c r="H1785" s="12" t="s">
        <v>92</v>
      </c>
      <c r="I1785" s="10" t="s">
        <v>21</v>
      </c>
      <c r="J1785" s="10"/>
      <c r="K1785" s="22"/>
      <c r="L1785" s="10" t="s">
        <v>22</v>
      </c>
      <c r="M1785" s="10" t="s">
        <v>22</v>
      </c>
      <c r="N1785" s="10" t="s">
        <v>22</v>
      </c>
      <c r="O1785" s="10"/>
      <c r="P1785" s="11"/>
    </row>
    <row r="1786" hidden="1">
      <c r="A1786" s="22">
        <v>45392.0</v>
      </c>
      <c r="B1786" s="23">
        <v>45392.0</v>
      </c>
      <c r="C1786" s="10" t="s">
        <v>17</v>
      </c>
      <c r="D1786" s="10">
        <v>16.0</v>
      </c>
      <c r="E1786" s="17" t="s">
        <v>33</v>
      </c>
      <c r="F1786" s="10" t="s">
        <v>325</v>
      </c>
      <c r="G1786" s="10" t="s">
        <v>893</v>
      </c>
      <c r="H1786" s="12"/>
      <c r="I1786" s="10" t="s">
        <v>21</v>
      </c>
      <c r="J1786" s="10"/>
      <c r="K1786" s="10"/>
      <c r="L1786" s="10" t="s">
        <v>22</v>
      </c>
      <c r="M1786" s="10" t="s">
        <v>22</v>
      </c>
      <c r="N1786" s="10"/>
      <c r="O1786" s="10"/>
      <c r="P1786" s="11"/>
    </row>
    <row r="1787" hidden="1">
      <c r="A1787" s="22">
        <v>45392.357665752315</v>
      </c>
      <c r="B1787" s="23">
        <v>45392.0</v>
      </c>
      <c r="C1787" s="10" t="s">
        <v>17</v>
      </c>
      <c r="D1787" s="10">
        <v>8.0</v>
      </c>
      <c r="E1787" s="17" t="s">
        <v>33</v>
      </c>
      <c r="F1787" s="10" t="s">
        <v>894</v>
      </c>
      <c r="G1787" s="10" t="s">
        <v>30</v>
      </c>
      <c r="H1787" s="12" t="s">
        <v>31</v>
      </c>
      <c r="I1787" s="10" t="s">
        <v>21</v>
      </c>
      <c r="J1787" s="10"/>
      <c r="K1787" s="10"/>
      <c r="L1787" s="10" t="s">
        <v>22</v>
      </c>
      <c r="M1787" s="10" t="s">
        <v>22</v>
      </c>
      <c r="N1787" s="10"/>
      <c r="O1787" s="10"/>
      <c r="P1787" s="11"/>
    </row>
    <row r="1788" hidden="1">
      <c r="A1788" s="22">
        <v>45392.38110377315</v>
      </c>
      <c r="B1788" s="23">
        <v>45392.0</v>
      </c>
      <c r="C1788" s="10" t="s">
        <v>17</v>
      </c>
      <c r="D1788" s="10">
        <v>8.0</v>
      </c>
      <c r="E1788" s="17" t="s">
        <v>33</v>
      </c>
      <c r="F1788" s="10" t="s">
        <v>895</v>
      </c>
      <c r="G1788" s="10" t="s">
        <v>267</v>
      </c>
      <c r="H1788" s="12"/>
      <c r="I1788" s="10" t="s">
        <v>21</v>
      </c>
      <c r="J1788" s="10"/>
      <c r="K1788" s="22"/>
      <c r="L1788" s="10" t="s">
        <v>22</v>
      </c>
      <c r="M1788" s="10" t="s">
        <v>22</v>
      </c>
      <c r="N1788" s="10"/>
      <c r="O1788" s="10"/>
      <c r="P1788" s="11"/>
    </row>
    <row r="1789" hidden="1">
      <c r="A1789" s="22">
        <v>45392.40323527778</v>
      </c>
      <c r="B1789" s="23">
        <v>45392.0</v>
      </c>
      <c r="C1789" s="10" t="s">
        <v>17</v>
      </c>
      <c r="D1789" s="10" t="s">
        <v>89</v>
      </c>
      <c r="E1789" s="19" t="s">
        <v>89</v>
      </c>
      <c r="F1789" s="10" t="s">
        <v>896</v>
      </c>
      <c r="G1789" s="10" t="s">
        <v>656</v>
      </c>
      <c r="H1789" s="12" t="s">
        <v>657</v>
      </c>
      <c r="I1789" s="10" t="s">
        <v>21</v>
      </c>
      <c r="J1789" s="10"/>
      <c r="K1789" s="10"/>
      <c r="L1789" s="10" t="s">
        <v>22</v>
      </c>
      <c r="M1789" s="10" t="s">
        <v>22</v>
      </c>
      <c r="N1789" s="10"/>
      <c r="O1789" s="10"/>
      <c r="P1789" s="11"/>
    </row>
    <row r="1790" hidden="1">
      <c r="A1790" s="22">
        <v>45392.429225416665</v>
      </c>
      <c r="B1790" s="23">
        <v>45392.0</v>
      </c>
      <c r="C1790" s="10" t="s">
        <v>17</v>
      </c>
      <c r="D1790" s="10">
        <v>4.0</v>
      </c>
      <c r="E1790" s="16" t="s">
        <v>9</v>
      </c>
      <c r="F1790" s="10" t="s">
        <v>897</v>
      </c>
      <c r="G1790" s="10" t="s">
        <v>898</v>
      </c>
      <c r="H1790" s="12">
        <v>7.812826392E9</v>
      </c>
      <c r="I1790" s="10" t="s">
        <v>52</v>
      </c>
      <c r="J1790" s="10"/>
      <c r="K1790" s="10" t="s">
        <v>899</v>
      </c>
      <c r="L1790" s="10" t="s">
        <v>22</v>
      </c>
      <c r="M1790" s="10" t="s">
        <v>22</v>
      </c>
      <c r="N1790" s="10" t="s">
        <v>22</v>
      </c>
      <c r="O1790" s="10"/>
      <c r="P1790" s="11"/>
    </row>
    <row r="1791" hidden="1">
      <c r="A1791" s="22"/>
      <c r="B1791" s="23"/>
      <c r="C1791" s="10"/>
      <c r="D1791" s="10"/>
      <c r="E1791" s="10"/>
      <c r="F1791" s="10"/>
      <c r="G1791" s="10"/>
      <c r="H1791" s="12"/>
      <c r="I1791" s="10"/>
      <c r="J1791" s="10"/>
      <c r="K1791" s="10"/>
      <c r="L1791" s="10"/>
      <c r="M1791" s="10"/>
      <c r="N1791" s="10"/>
      <c r="O1791" s="10"/>
      <c r="P1791" s="11"/>
    </row>
    <row r="1792" hidden="1">
      <c r="A1792" s="22"/>
      <c r="B1792" s="23"/>
      <c r="C1792" s="10"/>
      <c r="D1792" s="10"/>
      <c r="E1792" s="10"/>
      <c r="F1792" s="10"/>
      <c r="G1792" s="10"/>
      <c r="H1792" s="12"/>
      <c r="I1792" s="10"/>
      <c r="J1792" s="10"/>
      <c r="K1792" s="10"/>
      <c r="L1792" s="10"/>
      <c r="M1792" s="10"/>
      <c r="N1792" s="10"/>
      <c r="O1792" s="10"/>
      <c r="P1792" s="11"/>
    </row>
    <row r="1793" hidden="1">
      <c r="A1793" s="22"/>
      <c r="B1793" s="23"/>
      <c r="C1793" s="10"/>
      <c r="D1793" s="10"/>
      <c r="E1793" s="10"/>
      <c r="F1793" s="10"/>
      <c r="G1793" s="10"/>
      <c r="H1793" s="12"/>
      <c r="I1793" s="10"/>
      <c r="J1793" s="10"/>
      <c r="K1793" s="10"/>
      <c r="L1793" s="10"/>
      <c r="M1793" s="10"/>
      <c r="N1793" s="10"/>
      <c r="O1793" s="10"/>
      <c r="P1793" s="11"/>
    </row>
    <row r="1794" hidden="1">
      <c r="A1794" s="22"/>
      <c r="B1794" s="23"/>
      <c r="C1794" s="10"/>
      <c r="D1794" s="10"/>
      <c r="E1794" s="10"/>
      <c r="F1794" s="10"/>
      <c r="G1794" s="10"/>
      <c r="H1794" s="12"/>
      <c r="I1794" s="10"/>
      <c r="J1794" s="10"/>
      <c r="K1794" s="10"/>
      <c r="L1794" s="10"/>
      <c r="M1794" s="10"/>
      <c r="N1794" s="10"/>
      <c r="O1794" s="10"/>
      <c r="P1794" s="11"/>
    </row>
    <row r="1795" hidden="1">
      <c r="A1795" s="22"/>
      <c r="B1795" s="23"/>
      <c r="C1795" s="10"/>
      <c r="D1795" s="10"/>
      <c r="E1795" s="10"/>
      <c r="F1795" s="10"/>
      <c r="G1795" s="10"/>
      <c r="H1795" s="12"/>
      <c r="I1795" s="10"/>
      <c r="J1795" s="10"/>
      <c r="K1795" s="22"/>
      <c r="L1795" s="10"/>
      <c r="M1795" s="10"/>
      <c r="N1795" s="10"/>
      <c r="O1795" s="10"/>
      <c r="P1795" s="11"/>
    </row>
    <row r="1796" hidden="1">
      <c r="A1796" s="22"/>
      <c r="B1796" s="23"/>
      <c r="C1796" s="10"/>
      <c r="D1796" s="10"/>
      <c r="E1796" s="10"/>
      <c r="F1796" s="10"/>
      <c r="G1796" s="10"/>
      <c r="H1796" s="12"/>
      <c r="I1796" s="10"/>
      <c r="J1796" s="10"/>
      <c r="K1796" s="10"/>
      <c r="L1796" s="10"/>
      <c r="M1796" s="10"/>
      <c r="N1796" s="10"/>
      <c r="O1796" s="10"/>
      <c r="P1796" s="11"/>
    </row>
    <row r="1797" hidden="1">
      <c r="A1797" s="22"/>
      <c r="B1797" s="23"/>
      <c r="C1797" s="10"/>
      <c r="D1797" s="10"/>
      <c r="E1797" s="10"/>
      <c r="F1797" s="10"/>
      <c r="G1797" s="10"/>
      <c r="H1797" s="12"/>
      <c r="I1797" s="10"/>
      <c r="J1797" s="10"/>
      <c r="K1797" s="10"/>
      <c r="L1797" s="10"/>
      <c r="M1797" s="10"/>
      <c r="N1797" s="10"/>
      <c r="O1797" s="10"/>
      <c r="P1797" s="11"/>
    </row>
    <row r="1798" hidden="1">
      <c r="A1798" s="22"/>
      <c r="B1798" s="23"/>
      <c r="C1798" s="10"/>
      <c r="D1798" s="10"/>
      <c r="E1798" s="10"/>
      <c r="F1798" s="10"/>
      <c r="G1798" s="10"/>
      <c r="H1798" s="12"/>
      <c r="I1798" s="10"/>
      <c r="J1798" s="10"/>
      <c r="K1798" s="10"/>
      <c r="L1798" s="10"/>
      <c r="M1798" s="10"/>
      <c r="N1798" s="10"/>
      <c r="O1798" s="10"/>
      <c r="P1798" s="11"/>
    </row>
    <row r="1799" hidden="1">
      <c r="A1799" s="22"/>
      <c r="B1799" s="23"/>
      <c r="C1799" s="10"/>
      <c r="D1799" s="10"/>
      <c r="E1799" s="10"/>
      <c r="F1799" s="10"/>
      <c r="G1799" s="10"/>
      <c r="H1799" s="12"/>
      <c r="I1799" s="10"/>
      <c r="J1799" s="10"/>
      <c r="K1799" s="22"/>
      <c r="L1799" s="10"/>
      <c r="M1799" s="10"/>
      <c r="N1799" s="10"/>
      <c r="O1799" s="10"/>
      <c r="P1799" s="11"/>
    </row>
    <row r="1800" hidden="1">
      <c r="A1800" s="22"/>
      <c r="B1800" s="23"/>
      <c r="C1800" s="10"/>
      <c r="D1800" s="10"/>
      <c r="E1800" s="10"/>
      <c r="F1800" s="10"/>
      <c r="G1800" s="10"/>
      <c r="H1800" s="12"/>
      <c r="I1800" s="10"/>
      <c r="J1800" s="10"/>
      <c r="K1800" s="10"/>
      <c r="L1800" s="10"/>
      <c r="M1800" s="10"/>
      <c r="N1800" s="10"/>
      <c r="O1800" s="10"/>
      <c r="P1800" s="11"/>
    </row>
    <row r="1801" hidden="1">
      <c r="A1801" s="22"/>
      <c r="B1801" s="23"/>
      <c r="C1801" s="10"/>
      <c r="D1801" s="10"/>
      <c r="E1801" s="10"/>
      <c r="F1801" s="10"/>
      <c r="G1801" s="10"/>
      <c r="H1801" s="12"/>
      <c r="I1801" s="10"/>
      <c r="J1801" s="10"/>
      <c r="K1801" s="22"/>
      <c r="L1801" s="10"/>
      <c r="M1801" s="10"/>
      <c r="N1801" s="10"/>
      <c r="O1801" s="10"/>
      <c r="P1801" s="11"/>
    </row>
    <row r="1802" hidden="1">
      <c r="A1802" s="22"/>
      <c r="B1802" s="23"/>
      <c r="C1802" s="10"/>
      <c r="D1802" s="10"/>
      <c r="E1802" s="10"/>
      <c r="F1802" s="10"/>
      <c r="G1802" s="10"/>
      <c r="H1802" s="12"/>
      <c r="I1802" s="10"/>
      <c r="J1802" s="10"/>
      <c r="K1802" s="10"/>
      <c r="L1802" s="10"/>
      <c r="M1802" s="10"/>
      <c r="N1802" s="10"/>
      <c r="O1802" s="10"/>
      <c r="P1802" s="11"/>
    </row>
    <row r="1803" hidden="1">
      <c r="A1803" s="22"/>
      <c r="B1803" s="23"/>
      <c r="C1803" s="10"/>
      <c r="D1803" s="10"/>
      <c r="E1803" s="10"/>
      <c r="F1803" s="10"/>
      <c r="G1803" s="10"/>
      <c r="H1803" s="12"/>
      <c r="I1803" s="10"/>
      <c r="J1803" s="10"/>
      <c r="K1803" s="10"/>
      <c r="L1803" s="10"/>
      <c r="M1803" s="10"/>
      <c r="N1803" s="10"/>
      <c r="O1803" s="10"/>
      <c r="P1803" s="11"/>
    </row>
    <row r="1804" hidden="1">
      <c r="A1804" s="22"/>
      <c r="B1804" s="23"/>
      <c r="C1804" s="10"/>
      <c r="D1804" s="10"/>
      <c r="E1804" s="10"/>
      <c r="F1804" s="10"/>
      <c r="G1804" s="10"/>
      <c r="H1804" s="12"/>
      <c r="I1804" s="10"/>
      <c r="J1804" s="10"/>
      <c r="K1804" s="10"/>
      <c r="L1804" s="10"/>
      <c r="M1804" s="10"/>
      <c r="N1804" s="10"/>
      <c r="O1804" s="10"/>
      <c r="P1804" s="11"/>
    </row>
    <row r="1805" hidden="1">
      <c r="A1805" s="22"/>
      <c r="B1805" s="23"/>
      <c r="C1805" s="10"/>
      <c r="D1805" s="10"/>
      <c r="E1805" s="10"/>
      <c r="F1805" s="10"/>
      <c r="G1805" s="10"/>
      <c r="H1805" s="12"/>
      <c r="I1805" s="10"/>
      <c r="J1805" s="10"/>
      <c r="K1805" s="10"/>
      <c r="L1805" s="10"/>
      <c r="M1805" s="10"/>
      <c r="N1805" s="10"/>
      <c r="O1805" s="10"/>
      <c r="P1805" s="11"/>
    </row>
    <row r="1806" hidden="1">
      <c r="A1806" s="22"/>
      <c r="B1806" s="23"/>
      <c r="C1806" s="10"/>
      <c r="D1806" s="10"/>
      <c r="E1806" s="10"/>
      <c r="F1806" s="10"/>
      <c r="G1806" s="10"/>
      <c r="H1806" s="12"/>
      <c r="I1806" s="10"/>
      <c r="J1806" s="10"/>
      <c r="K1806" s="10"/>
      <c r="L1806" s="10"/>
      <c r="M1806" s="10"/>
      <c r="N1806" s="10"/>
      <c r="O1806" s="10"/>
      <c r="P1806" s="11"/>
    </row>
    <row r="1807" hidden="1">
      <c r="A1807" s="22"/>
      <c r="B1807" s="23"/>
      <c r="C1807" s="10"/>
      <c r="D1807" s="10"/>
      <c r="E1807" s="10"/>
      <c r="F1807" s="10"/>
      <c r="G1807" s="10"/>
      <c r="H1807" s="12"/>
      <c r="I1807" s="10"/>
      <c r="J1807" s="10"/>
      <c r="K1807" s="10"/>
      <c r="L1807" s="10"/>
      <c r="M1807" s="10"/>
      <c r="N1807" s="10"/>
      <c r="O1807" s="10"/>
      <c r="P1807" s="11"/>
    </row>
    <row r="1808" hidden="1">
      <c r="A1808" s="22"/>
      <c r="B1808" s="23"/>
      <c r="C1808" s="10"/>
      <c r="D1808" s="10"/>
      <c r="E1808" s="10"/>
      <c r="F1808" s="10"/>
      <c r="G1808" s="10"/>
      <c r="H1808" s="12"/>
      <c r="I1808" s="10"/>
      <c r="J1808" s="10"/>
      <c r="K1808" s="10"/>
      <c r="L1808" s="10"/>
      <c r="M1808" s="10"/>
      <c r="N1808" s="10"/>
      <c r="O1808" s="10"/>
      <c r="P1808" s="11"/>
    </row>
    <row r="1809" hidden="1">
      <c r="A1809" s="22"/>
      <c r="B1809" s="23"/>
      <c r="C1809" s="10"/>
      <c r="D1809" s="10"/>
      <c r="E1809" s="10"/>
      <c r="F1809" s="10"/>
      <c r="G1809" s="10"/>
      <c r="H1809" s="12"/>
      <c r="I1809" s="10"/>
      <c r="J1809" s="10"/>
      <c r="K1809" s="10"/>
      <c r="L1809" s="10"/>
      <c r="M1809" s="10"/>
      <c r="N1809" s="10"/>
      <c r="O1809" s="10"/>
      <c r="P1809" s="10"/>
    </row>
    <row r="1810" hidden="1">
      <c r="A1810" s="22"/>
      <c r="B1810" s="23"/>
      <c r="C1810" s="10"/>
      <c r="D1810" s="10"/>
      <c r="E1810" s="10"/>
      <c r="F1810" s="10"/>
      <c r="G1810" s="10"/>
      <c r="H1810" s="12"/>
      <c r="I1810" s="10"/>
      <c r="J1810" s="10"/>
      <c r="K1810" s="10"/>
      <c r="L1810" s="10"/>
      <c r="M1810" s="10"/>
      <c r="N1810" s="10"/>
      <c r="O1810" s="10"/>
      <c r="P1810" s="11"/>
    </row>
    <row r="1811" hidden="1">
      <c r="A1811" s="22"/>
      <c r="B1811" s="23"/>
      <c r="C1811" s="10"/>
      <c r="D1811" s="10"/>
      <c r="E1811" s="10"/>
      <c r="F1811" s="10"/>
      <c r="G1811" s="10"/>
      <c r="H1811" s="12"/>
      <c r="I1811" s="10"/>
      <c r="J1811" s="10"/>
      <c r="K1811" s="10"/>
      <c r="L1811" s="10"/>
      <c r="M1811" s="10"/>
      <c r="N1811" s="10"/>
      <c r="O1811" s="10"/>
      <c r="P1811" s="10"/>
    </row>
    <row r="1812" hidden="1">
      <c r="A1812" s="22">
        <v>45393.0</v>
      </c>
      <c r="B1812" s="23">
        <v>45390.0</v>
      </c>
      <c r="C1812" s="10" t="s">
        <v>17</v>
      </c>
      <c r="D1812" s="10">
        <v>8.0</v>
      </c>
      <c r="E1812" s="16" t="s">
        <v>9</v>
      </c>
      <c r="F1812" s="10" t="s">
        <v>900</v>
      </c>
      <c r="G1812" s="10" t="s">
        <v>901</v>
      </c>
      <c r="H1812" s="12" t="s">
        <v>902</v>
      </c>
      <c r="I1812" s="10" t="s">
        <v>60</v>
      </c>
      <c r="J1812" s="10"/>
      <c r="K1812" s="10" t="s">
        <v>874</v>
      </c>
      <c r="L1812" s="10" t="s">
        <v>22</v>
      </c>
      <c r="M1812" s="10" t="s">
        <v>22</v>
      </c>
      <c r="N1812" s="10" t="s">
        <v>22</v>
      </c>
      <c r="O1812" s="10" t="s">
        <v>474</v>
      </c>
      <c r="P1812" s="11"/>
    </row>
    <row r="1813" hidden="1">
      <c r="A1813" s="22">
        <v>45393.0</v>
      </c>
      <c r="B1813" s="23">
        <v>45391.0</v>
      </c>
      <c r="C1813" s="10" t="s">
        <v>17</v>
      </c>
      <c r="D1813" s="10">
        <v>14.0</v>
      </c>
      <c r="E1813" s="16" t="s">
        <v>9</v>
      </c>
      <c r="F1813" s="10" t="s">
        <v>602</v>
      </c>
      <c r="G1813" s="10" t="s">
        <v>903</v>
      </c>
      <c r="H1813" s="12" t="s">
        <v>604</v>
      </c>
      <c r="I1813" s="10" t="s">
        <v>60</v>
      </c>
      <c r="J1813" s="10"/>
      <c r="K1813" s="10"/>
      <c r="L1813" s="10" t="s">
        <v>22</v>
      </c>
      <c r="M1813" s="10" t="s">
        <v>22</v>
      </c>
      <c r="N1813" s="10" t="s">
        <v>22</v>
      </c>
      <c r="O1813" s="10" t="s">
        <v>22</v>
      </c>
      <c r="P1813" s="11"/>
    </row>
    <row r="1814" hidden="1">
      <c r="A1814" s="22">
        <v>45393.0</v>
      </c>
      <c r="B1814" s="23">
        <v>45391.0</v>
      </c>
      <c r="C1814" s="10" t="s">
        <v>17</v>
      </c>
      <c r="D1814" s="10">
        <v>6.0</v>
      </c>
      <c r="E1814" s="17" t="s">
        <v>33</v>
      </c>
      <c r="F1814" s="10" t="s">
        <v>854</v>
      </c>
      <c r="G1814" s="10" t="s">
        <v>855</v>
      </c>
      <c r="H1814" s="12"/>
      <c r="I1814" s="10" t="s">
        <v>60</v>
      </c>
      <c r="J1814" s="10" t="s">
        <v>904</v>
      </c>
      <c r="K1814" s="10" t="s">
        <v>460</v>
      </c>
      <c r="L1814" s="10" t="s">
        <v>22</v>
      </c>
      <c r="M1814" s="10" t="s">
        <v>22</v>
      </c>
      <c r="N1814" s="10" t="s">
        <v>22</v>
      </c>
      <c r="O1814" s="10" t="s">
        <v>22</v>
      </c>
      <c r="P1814" s="10"/>
    </row>
    <row r="1815" hidden="1">
      <c r="A1815" s="29">
        <v>45393.0</v>
      </c>
      <c r="B1815" s="23">
        <v>45392.0</v>
      </c>
      <c r="C1815" s="10" t="s">
        <v>17</v>
      </c>
      <c r="D1815" s="10">
        <v>8.0</v>
      </c>
      <c r="E1815" s="17" t="s">
        <v>33</v>
      </c>
      <c r="F1815" s="10" t="s">
        <v>697</v>
      </c>
      <c r="G1815" s="10" t="s">
        <v>201</v>
      </c>
      <c r="H1815" s="12" t="s">
        <v>202</v>
      </c>
      <c r="I1815" s="10" t="s">
        <v>52</v>
      </c>
      <c r="J1815" s="10"/>
      <c r="K1815" s="10"/>
      <c r="L1815" s="10" t="s">
        <v>22</v>
      </c>
      <c r="M1815" s="10" t="s">
        <v>22</v>
      </c>
      <c r="N1815" s="10"/>
      <c r="O1815" s="10"/>
      <c r="P1815" s="11"/>
    </row>
    <row r="1816" hidden="1">
      <c r="A1816" s="30">
        <v>45393.0</v>
      </c>
      <c r="B1816" s="23">
        <v>45392.0</v>
      </c>
      <c r="C1816" s="10" t="s">
        <v>17</v>
      </c>
      <c r="D1816" s="10">
        <v>8.0</v>
      </c>
      <c r="E1816" s="16" t="s">
        <v>9</v>
      </c>
      <c r="F1816" s="10" t="s">
        <v>905</v>
      </c>
      <c r="G1816" s="10" t="s">
        <v>906</v>
      </c>
      <c r="H1816" s="12" t="s">
        <v>907</v>
      </c>
      <c r="I1816" s="10" t="s">
        <v>52</v>
      </c>
      <c r="J1816" s="10"/>
      <c r="K1816" s="10"/>
      <c r="L1816" s="10" t="s">
        <v>22</v>
      </c>
      <c r="M1816" s="10" t="s">
        <v>22</v>
      </c>
      <c r="N1816" s="10"/>
      <c r="O1816" s="10"/>
      <c r="P1816" s="11"/>
    </row>
    <row r="1817" hidden="1">
      <c r="A1817" s="22">
        <v>45393.0</v>
      </c>
      <c r="B1817" s="23">
        <v>45392.0</v>
      </c>
      <c r="C1817" s="10" t="s">
        <v>17</v>
      </c>
      <c r="D1817" s="10">
        <v>8.0</v>
      </c>
      <c r="E1817" s="16" t="s">
        <v>9</v>
      </c>
      <c r="F1817" s="10" t="s">
        <v>908</v>
      </c>
      <c r="G1817" s="10" t="s">
        <v>909</v>
      </c>
      <c r="H1817" s="12" t="s">
        <v>910</v>
      </c>
      <c r="I1817" s="10" t="s">
        <v>52</v>
      </c>
      <c r="J1817" s="10"/>
      <c r="K1817" s="10"/>
      <c r="L1817" s="10" t="s">
        <v>22</v>
      </c>
      <c r="M1817" s="10" t="s">
        <v>22</v>
      </c>
      <c r="N1817" s="10"/>
      <c r="O1817" s="10"/>
      <c r="P1817" s="11"/>
    </row>
    <row r="1818" hidden="1">
      <c r="A1818" s="22">
        <v>45393.0</v>
      </c>
      <c r="B1818" s="23">
        <v>45392.0</v>
      </c>
      <c r="C1818" s="10" t="s">
        <v>17</v>
      </c>
      <c r="D1818" s="10">
        <v>8.0</v>
      </c>
      <c r="E1818" s="16" t="s">
        <v>9</v>
      </c>
      <c r="F1818" s="10" t="s">
        <v>911</v>
      </c>
      <c r="G1818" s="10" t="s">
        <v>912</v>
      </c>
      <c r="H1818" s="12">
        <v>7.919972163E9</v>
      </c>
      <c r="I1818" s="10" t="s">
        <v>60</v>
      </c>
      <c r="J1818" s="10"/>
      <c r="K1818" s="10"/>
      <c r="L1818" s="10" t="s">
        <v>22</v>
      </c>
      <c r="M1818" s="10" t="s">
        <v>22</v>
      </c>
      <c r="N1818" s="10"/>
      <c r="O1818" s="10"/>
      <c r="P1818" s="11"/>
    </row>
    <row r="1819" hidden="1">
      <c r="A1819" s="22">
        <v>45393.0</v>
      </c>
      <c r="B1819" s="23">
        <v>45392.0</v>
      </c>
      <c r="C1819" s="10" t="s">
        <v>17</v>
      </c>
      <c r="D1819" s="10">
        <v>8.0</v>
      </c>
      <c r="E1819" s="17" t="s">
        <v>33</v>
      </c>
      <c r="F1819" s="10" t="s">
        <v>913</v>
      </c>
      <c r="G1819" s="10" t="s">
        <v>914</v>
      </c>
      <c r="H1819" s="12">
        <v>7.874874796E9</v>
      </c>
      <c r="I1819" s="10" t="s">
        <v>52</v>
      </c>
      <c r="J1819" s="10"/>
      <c r="K1819" s="10"/>
      <c r="L1819" s="10" t="s">
        <v>22</v>
      </c>
      <c r="M1819" s="10" t="s">
        <v>22</v>
      </c>
      <c r="N1819" s="10"/>
      <c r="O1819" s="10"/>
      <c r="P1819" s="11"/>
    </row>
    <row r="1820" hidden="1">
      <c r="A1820" s="22">
        <v>45393.0</v>
      </c>
      <c r="B1820" s="23">
        <v>45392.0</v>
      </c>
      <c r="C1820" s="10" t="s">
        <v>17</v>
      </c>
      <c r="D1820" s="10">
        <v>6.0</v>
      </c>
      <c r="E1820" s="16" t="s">
        <v>9</v>
      </c>
      <c r="F1820" s="10" t="s">
        <v>915</v>
      </c>
      <c r="G1820" s="10" t="s">
        <v>916</v>
      </c>
      <c r="H1820" s="12"/>
      <c r="I1820" s="10" t="s">
        <v>21</v>
      </c>
      <c r="J1820" s="10"/>
      <c r="K1820" s="10"/>
      <c r="L1820" s="10" t="s">
        <v>22</v>
      </c>
      <c r="M1820" s="10" t="s">
        <v>22</v>
      </c>
      <c r="N1820" s="10"/>
      <c r="O1820" s="10"/>
      <c r="P1820" s="10"/>
    </row>
    <row r="1821" hidden="1">
      <c r="A1821" s="22">
        <v>45393.0</v>
      </c>
      <c r="B1821" s="23">
        <v>45392.0</v>
      </c>
      <c r="C1821" s="10" t="s">
        <v>17</v>
      </c>
      <c r="D1821" s="10">
        <v>8.0</v>
      </c>
      <c r="E1821" s="16" t="s">
        <v>9</v>
      </c>
      <c r="F1821" s="10" t="s">
        <v>917</v>
      </c>
      <c r="G1821" s="10" t="s">
        <v>267</v>
      </c>
      <c r="H1821" s="12"/>
      <c r="I1821" s="10" t="s">
        <v>21</v>
      </c>
      <c r="J1821" s="10"/>
      <c r="K1821" s="10"/>
      <c r="L1821" s="10" t="s">
        <v>22</v>
      </c>
      <c r="M1821" s="10" t="s">
        <v>22</v>
      </c>
      <c r="N1821" s="10"/>
      <c r="O1821" s="10"/>
      <c r="P1821" s="11"/>
    </row>
    <row r="1822" hidden="1">
      <c r="A1822" s="22">
        <v>45393.0</v>
      </c>
      <c r="B1822" s="23">
        <v>45392.0</v>
      </c>
      <c r="C1822" s="10" t="s">
        <v>17</v>
      </c>
      <c r="D1822" s="10"/>
      <c r="E1822" s="19" t="s">
        <v>89</v>
      </c>
      <c r="F1822" s="10" t="s">
        <v>212</v>
      </c>
      <c r="G1822" s="10" t="s">
        <v>213</v>
      </c>
      <c r="H1822" s="12" t="s">
        <v>680</v>
      </c>
      <c r="I1822" s="10" t="s">
        <v>21</v>
      </c>
      <c r="J1822" s="10"/>
      <c r="K1822" s="10"/>
      <c r="L1822" s="10" t="s">
        <v>22</v>
      </c>
      <c r="M1822" s="10" t="s">
        <v>22</v>
      </c>
      <c r="N1822" s="10" t="s">
        <v>22</v>
      </c>
      <c r="O1822" s="10"/>
      <c r="P1822" s="11"/>
    </row>
    <row r="1823" hidden="1">
      <c r="A1823" s="22">
        <v>45393.0</v>
      </c>
      <c r="B1823" s="23">
        <v>45393.0</v>
      </c>
      <c r="C1823" s="10" t="s">
        <v>17</v>
      </c>
      <c r="D1823" s="10"/>
      <c r="E1823" s="19" t="s">
        <v>89</v>
      </c>
      <c r="F1823" s="10" t="s">
        <v>918</v>
      </c>
      <c r="G1823" s="10" t="s">
        <v>318</v>
      </c>
      <c r="H1823" s="12" t="s">
        <v>319</v>
      </c>
      <c r="I1823" s="10" t="s">
        <v>21</v>
      </c>
      <c r="J1823" s="10"/>
      <c r="K1823" s="10"/>
      <c r="L1823" s="10" t="s">
        <v>22</v>
      </c>
      <c r="M1823" s="10" t="s">
        <v>22</v>
      </c>
      <c r="N1823" s="10" t="s">
        <v>22</v>
      </c>
      <c r="O1823" s="11"/>
      <c r="P1823" s="11"/>
    </row>
    <row r="1824" hidden="1">
      <c r="A1824" s="22">
        <v>45393.58934356482</v>
      </c>
      <c r="B1824" s="23">
        <v>45393.0</v>
      </c>
      <c r="C1824" s="10" t="s">
        <v>17</v>
      </c>
      <c r="D1824" s="10">
        <v>8.0</v>
      </c>
      <c r="E1824" s="17" t="s">
        <v>33</v>
      </c>
      <c r="F1824" s="10" t="s">
        <v>344</v>
      </c>
      <c r="G1824" s="10" t="s">
        <v>314</v>
      </c>
      <c r="H1824" s="12" t="s">
        <v>315</v>
      </c>
      <c r="I1824" s="10" t="s">
        <v>21</v>
      </c>
      <c r="J1824" s="10"/>
      <c r="K1824" s="10"/>
      <c r="L1824" s="10" t="s">
        <v>22</v>
      </c>
      <c r="M1824" s="10" t="s">
        <v>22</v>
      </c>
      <c r="N1824" s="10"/>
      <c r="O1824" s="10"/>
      <c r="P1824" s="11"/>
    </row>
    <row r="1825" hidden="1">
      <c r="A1825" s="22"/>
      <c r="B1825" s="23"/>
      <c r="C1825" s="10"/>
      <c r="D1825" s="10"/>
      <c r="E1825" s="10"/>
      <c r="F1825" s="10"/>
      <c r="G1825" s="10"/>
      <c r="H1825" s="12"/>
      <c r="I1825" s="10"/>
      <c r="J1825" s="10"/>
      <c r="K1825" s="10"/>
      <c r="L1825" s="10"/>
      <c r="M1825" s="10"/>
      <c r="N1825" s="10"/>
      <c r="O1825" s="10"/>
      <c r="P1825" s="11"/>
    </row>
    <row r="1826" hidden="1">
      <c r="A1826" s="22"/>
      <c r="B1826" s="23"/>
      <c r="C1826" s="10"/>
      <c r="D1826" s="10"/>
      <c r="E1826" s="10"/>
      <c r="F1826" s="10"/>
      <c r="G1826" s="10"/>
      <c r="H1826" s="12"/>
      <c r="I1826" s="10"/>
      <c r="J1826" s="10"/>
      <c r="K1826" s="10"/>
      <c r="L1826" s="10"/>
      <c r="M1826" s="10"/>
      <c r="N1826" s="10"/>
      <c r="O1826" s="10"/>
      <c r="P1826" s="11"/>
    </row>
    <row r="1827" hidden="1">
      <c r="A1827" s="22"/>
      <c r="B1827" s="23"/>
      <c r="C1827" s="10"/>
      <c r="D1827" s="10"/>
      <c r="E1827" s="10"/>
      <c r="F1827" s="10"/>
      <c r="G1827" s="10"/>
      <c r="H1827" s="12"/>
      <c r="I1827" s="10"/>
      <c r="J1827" s="10"/>
      <c r="K1827" s="22"/>
      <c r="L1827" s="10"/>
      <c r="M1827" s="10"/>
      <c r="N1827" s="10"/>
      <c r="O1827" s="10"/>
      <c r="P1827" s="11"/>
    </row>
    <row r="1828" hidden="1">
      <c r="A1828" s="22"/>
      <c r="B1828" s="23"/>
      <c r="C1828" s="10"/>
      <c r="D1828" s="10"/>
      <c r="E1828" s="10"/>
      <c r="F1828" s="10"/>
      <c r="G1828" s="10"/>
      <c r="H1828" s="12"/>
      <c r="I1828" s="10"/>
      <c r="J1828" s="10"/>
      <c r="K1828" s="10"/>
      <c r="L1828" s="10"/>
      <c r="M1828" s="10"/>
      <c r="N1828" s="10"/>
      <c r="O1828" s="10"/>
      <c r="P1828" s="10"/>
    </row>
    <row r="1829" hidden="1">
      <c r="A1829" s="22"/>
      <c r="B1829" s="23"/>
      <c r="C1829" s="10"/>
      <c r="D1829" s="10"/>
      <c r="E1829" s="10"/>
      <c r="F1829" s="10"/>
      <c r="G1829" s="10"/>
      <c r="H1829" s="12"/>
      <c r="I1829" s="10"/>
      <c r="J1829" s="10"/>
      <c r="K1829" s="10"/>
      <c r="L1829" s="10"/>
      <c r="M1829" s="10"/>
      <c r="N1829" s="10"/>
      <c r="O1829" s="10"/>
      <c r="P1829" s="11"/>
    </row>
    <row r="1830" hidden="1">
      <c r="A1830" s="22"/>
      <c r="B1830" s="23"/>
      <c r="C1830" s="10"/>
      <c r="D1830" s="10"/>
      <c r="E1830" s="10"/>
      <c r="F1830" s="10"/>
      <c r="G1830" s="10"/>
      <c r="H1830" s="12"/>
      <c r="I1830" s="10"/>
      <c r="J1830" s="10"/>
      <c r="K1830" s="10"/>
      <c r="L1830" s="10"/>
      <c r="M1830" s="10"/>
      <c r="N1830" s="10"/>
      <c r="O1830" s="10"/>
      <c r="P1830" s="11"/>
    </row>
    <row r="1831" hidden="1">
      <c r="A1831" s="22"/>
      <c r="B1831" s="23"/>
      <c r="C1831" s="10"/>
      <c r="D1831" s="10"/>
      <c r="E1831" s="10"/>
      <c r="F1831" s="10"/>
      <c r="G1831" s="10"/>
      <c r="H1831" s="12"/>
      <c r="I1831" s="10"/>
      <c r="J1831" s="10"/>
      <c r="K1831" s="10"/>
      <c r="L1831" s="10"/>
      <c r="M1831" s="10"/>
      <c r="N1831" s="10"/>
      <c r="O1831" s="10"/>
      <c r="P1831" s="11"/>
    </row>
    <row r="1832">
      <c r="A1832" s="10" t="s">
        <v>919</v>
      </c>
      <c r="B1832" s="23"/>
      <c r="C1832" s="10"/>
      <c r="D1832" s="10">
        <v>8.0</v>
      </c>
      <c r="E1832" s="17" t="s">
        <v>9</v>
      </c>
      <c r="F1832" s="10" t="s">
        <v>920</v>
      </c>
      <c r="G1832" s="10" t="s">
        <v>921</v>
      </c>
      <c r="H1832" s="12" t="s">
        <v>922</v>
      </c>
      <c r="I1832" s="10"/>
      <c r="J1832" s="10" t="s">
        <v>923</v>
      </c>
      <c r="K1832" s="10"/>
      <c r="L1832" s="10"/>
      <c r="M1832" s="10"/>
      <c r="N1832" s="10"/>
      <c r="O1832" s="10"/>
      <c r="P1832" s="11"/>
    </row>
    <row r="1833">
      <c r="A1833" s="22">
        <v>45827.0</v>
      </c>
      <c r="B1833" s="23"/>
      <c r="C1833" s="10"/>
      <c r="D1833" s="10">
        <v>12.0</v>
      </c>
      <c r="E1833" s="17" t="s">
        <v>33</v>
      </c>
      <c r="F1833" s="10" t="s">
        <v>924</v>
      </c>
      <c r="G1833" s="10" t="s">
        <v>226</v>
      </c>
      <c r="H1833" s="12"/>
      <c r="I1833" s="10" t="s">
        <v>21</v>
      </c>
      <c r="J1833" s="10" t="s">
        <v>925</v>
      </c>
      <c r="K1833" s="10"/>
      <c r="L1833" s="10"/>
      <c r="M1833" s="10"/>
      <c r="N1833" s="10"/>
      <c r="O1833" s="10"/>
      <c r="P1833" s="11"/>
    </row>
    <row r="1834">
      <c r="A1834" s="23">
        <v>45825.0</v>
      </c>
      <c r="B1834" s="23"/>
      <c r="C1834" s="10"/>
      <c r="D1834" s="10" t="s">
        <v>926</v>
      </c>
      <c r="E1834" s="17" t="s">
        <v>33</v>
      </c>
      <c r="F1834" s="10" t="s">
        <v>927</v>
      </c>
      <c r="G1834" s="10" t="s">
        <v>928</v>
      </c>
      <c r="H1834" s="12"/>
      <c r="I1834" s="10" t="s">
        <v>21</v>
      </c>
      <c r="J1834" s="10"/>
      <c r="K1834" s="10"/>
      <c r="L1834" s="10"/>
      <c r="M1834" s="10"/>
      <c r="N1834" s="10"/>
      <c r="O1834" s="10"/>
      <c r="P1834" s="11"/>
    </row>
    <row r="1835">
      <c r="A1835" s="22">
        <v>45824.0</v>
      </c>
      <c r="B1835" s="23"/>
      <c r="C1835" s="10"/>
      <c r="D1835" s="10">
        <v>16.0</v>
      </c>
      <c r="E1835" s="17" t="s">
        <v>9</v>
      </c>
      <c r="F1835" s="10" t="s">
        <v>929</v>
      </c>
      <c r="G1835" s="10" t="s">
        <v>172</v>
      </c>
      <c r="H1835" s="12" t="s">
        <v>930</v>
      </c>
      <c r="I1835" s="10" t="s">
        <v>21</v>
      </c>
      <c r="J1835" s="10" t="s">
        <v>931</v>
      </c>
      <c r="K1835" s="10"/>
      <c r="L1835" s="10" t="s">
        <v>474</v>
      </c>
      <c r="M1835" s="10"/>
      <c r="N1835" s="10"/>
      <c r="O1835" s="10"/>
      <c r="P1835" s="11"/>
    </row>
    <row r="1836">
      <c r="A1836" s="22">
        <v>45807.0</v>
      </c>
      <c r="B1836" s="23">
        <v>45797.0</v>
      </c>
      <c r="C1836" s="10" t="s">
        <v>17</v>
      </c>
      <c r="D1836" s="10">
        <v>8.0</v>
      </c>
      <c r="E1836" s="17" t="s">
        <v>9</v>
      </c>
      <c r="F1836" s="10" t="s">
        <v>932</v>
      </c>
      <c r="G1836" s="10" t="s">
        <v>933</v>
      </c>
      <c r="H1836" s="12" t="s">
        <v>934</v>
      </c>
      <c r="I1836" s="10" t="s">
        <v>21</v>
      </c>
      <c r="J1836" s="10" t="s">
        <v>935</v>
      </c>
      <c r="K1836" s="10"/>
      <c r="L1836" s="10"/>
      <c r="M1836" s="10"/>
      <c r="N1836" s="10"/>
      <c r="O1836" s="10"/>
      <c r="P1836" s="11"/>
    </row>
    <row r="1837">
      <c r="A1837" s="22">
        <v>45799.0</v>
      </c>
      <c r="B1837" s="23">
        <v>45770.0</v>
      </c>
      <c r="C1837" s="10" t="s">
        <v>17</v>
      </c>
      <c r="D1837" s="10">
        <v>14.0</v>
      </c>
      <c r="E1837" s="17" t="s">
        <v>9</v>
      </c>
      <c r="F1837" s="10" t="s">
        <v>936</v>
      </c>
      <c r="G1837" s="10" t="s">
        <v>937</v>
      </c>
      <c r="H1837" s="12" t="s">
        <v>938</v>
      </c>
      <c r="I1837" s="10" t="s">
        <v>60</v>
      </c>
      <c r="J1837" s="10"/>
      <c r="K1837" s="10"/>
      <c r="L1837" s="10"/>
      <c r="M1837" s="10"/>
      <c r="N1837" s="10"/>
      <c r="O1837" s="10"/>
      <c r="P1837" s="11"/>
    </row>
    <row r="1838">
      <c r="A1838" s="23">
        <v>45798.0</v>
      </c>
      <c r="B1838" s="23"/>
      <c r="C1838" s="10"/>
      <c r="D1838" s="10">
        <v>12.0</v>
      </c>
      <c r="E1838" s="17" t="s">
        <v>9</v>
      </c>
      <c r="F1838" s="10" t="s">
        <v>939</v>
      </c>
      <c r="G1838" s="10" t="s">
        <v>379</v>
      </c>
      <c r="H1838" s="12">
        <v>7.891242936E9</v>
      </c>
      <c r="I1838" s="10" t="s">
        <v>21</v>
      </c>
      <c r="J1838" s="10" t="s">
        <v>940</v>
      </c>
      <c r="K1838" s="10"/>
      <c r="L1838" s="10" t="s">
        <v>474</v>
      </c>
      <c r="M1838" s="10" t="s">
        <v>474</v>
      </c>
      <c r="N1838" s="10"/>
      <c r="O1838" s="10"/>
      <c r="P1838" s="11"/>
    </row>
    <row r="1839">
      <c r="A1839" s="22">
        <v>45796.0</v>
      </c>
      <c r="B1839" s="23">
        <v>45789.0</v>
      </c>
      <c r="C1839" s="10" t="s">
        <v>17</v>
      </c>
      <c r="D1839" s="10">
        <v>8.0</v>
      </c>
      <c r="E1839" s="17" t="s">
        <v>9</v>
      </c>
      <c r="F1839" s="10" t="s">
        <v>941</v>
      </c>
      <c r="G1839" s="10" t="s">
        <v>94</v>
      </c>
      <c r="H1839" s="12" t="s">
        <v>853</v>
      </c>
      <c r="I1839" s="10" t="s">
        <v>21</v>
      </c>
      <c r="J1839" s="10"/>
      <c r="K1839" s="10"/>
      <c r="L1839" s="10"/>
      <c r="M1839" s="10"/>
      <c r="N1839" s="10"/>
      <c r="O1839" s="10"/>
      <c r="P1839" s="11"/>
    </row>
    <row r="1840">
      <c r="A1840" s="22">
        <v>45793.0</v>
      </c>
      <c r="B1840" s="23">
        <v>45779.0</v>
      </c>
      <c r="C1840" s="10" t="s">
        <v>17</v>
      </c>
      <c r="D1840" s="10">
        <v>8.0</v>
      </c>
      <c r="E1840" s="17" t="s">
        <v>9</v>
      </c>
      <c r="F1840" s="10" t="s">
        <v>942</v>
      </c>
      <c r="G1840" s="10" t="s">
        <v>943</v>
      </c>
      <c r="H1840" s="12" t="s">
        <v>944</v>
      </c>
      <c r="I1840" s="10" t="s">
        <v>21</v>
      </c>
      <c r="J1840" s="10"/>
      <c r="K1840" s="10"/>
      <c r="L1840" s="10"/>
      <c r="M1840" s="10"/>
      <c r="N1840" s="10"/>
      <c r="O1840" s="10"/>
      <c r="P1840" s="11"/>
    </row>
    <row r="1841">
      <c r="A1841" s="22">
        <v>45792.0</v>
      </c>
      <c r="B1841" s="23">
        <v>45791.0</v>
      </c>
      <c r="C1841" s="10" t="s">
        <v>17</v>
      </c>
      <c r="D1841" s="10">
        <v>8.0</v>
      </c>
      <c r="E1841" s="17" t="s">
        <v>9</v>
      </c>
      <c r="F1841" s="10" t="s">
        <v>945</v>
      </c>
      <c r="G1841" s="10" t="s">
        <v>946</v>
      </c>
      <c r="H1841" s="12"/>
      <c r="I1841" s="10" t="s">
        <v>60</v>
      </c>
      <c r="J1841" s="10" t="s">
        <v>947</v>
      </c>
      <c r="K1841" s="10"/>
      <c r="L1841" s="10"/>
      <c r="M1841" s="10"/>
      <c r="N1841" s="10"/>
      <c r="O1841" s="10"/>
      <c r="P1841" s="11"/>
    </row>
    <row r="1842">
      <c r="A1842" s="22">
        <v>45792.0</v>
      </c>
      <c r="B1842" s="23">
        <v>45791.0</v>
      </c>
      <c r="C1842" s="10" t="s">
        <v>17</v>
      </c>
      <c r="D1842" s="10">
        <v>8.0</v>
      </c>
      <c r="E1842" s="17" t="s">
        <v>33</v>
      </c>
      <c r="F1842" s="10" t="s">
        <v>948</v>
      </c>
      <c r="G1842" s="10" t="s">
        <v>949</v>
      </c>
      <c r="H1842" s="12" t="s">
        <v>950</v>
      </c>
      <c r="I1842" s="10" t="s">
        <v>60</v>
      </c>
      <c r="J1842" s="10" t="s">
        <v>951</v>
      </c>
      <c r="K1842" s="10"/>
      <c r="L1842" s="10"/>
      <c r="M1842" s="10"/>
      <c r="N1842" s="10"/>
      <c r="O1842" s="10"/>
      <c r="P1842" s="11"/>
    </row>
    <row r="1843">
      <c r="A1843" s="22">
        <v>45792.0</v>
      </c>
      <c r="B1843" s="23">
        <v>45791.0</v>
      </c>
      <c r="C1843" s="10" t="s">
        <v>17</v>
      </c>
      <c r="D1843" s="10">
        <v>8.0</v>
      </c>
      <c r="E1843" s="17" t="s">
        <v>33</v>
      </c>
      <c r="F1843" s="10" t="s">
        <v>952</v>
      </c>
      <c r="G1843" s="10" t="s">
        <v>906</v>
      </c>
      <c r="H1843" s="12"/>
      <c r="I1843" s="10" t="s">
        <v>52</v>
      </c>
      <c r="J1843" s="10"/>
      <c r="K1843" s="10"/>
      <c r="L1843" s="10"/>
      <c r="M1843" s="10"/>
      <c r="N1843" s="10"/>
      <c r="O1843" s="10"/>
      <c r="P1843" s="11"/>
    </row>
    <row r="1844">
      <c r="A1844" s="22">
        <v>45792.0</v>
      </c>
      <c r="B1844" s="23">
        <v>45791.0</v>
      </c>
      <c r="C1844" s="10" t="s">
        <v>17</v>
      </c>
      <c r="D1844" s="10">
        <v>8.0</v>
      </c>
      <c r="E1844" s="17" t="s">
        <v>953</v>
      </c>
      <c r="F1844" s="10" t="s">
        <v>954</v>
      </c>
      <c r="G1844" s="10" t="s">
        <v>955</v>
      </c>
      <c r="H1844" s="12"/>
      <c r="I1844" s="10" t="s">
        <v>21</v>
      </c>
      <c r="J1844" s="10"/>
      <c r="K1844" s="10"/>
      <c r="L1844" s="10"/>
      <c r="M1844" s="10"/>
      <c r="N1844" s="10"/>
      <c r="O1844" s="10"/>
      <c r="P1844" s="11"/>
    </row>
    <row r="1845">
      <c r="A1845" s="22">
        <v>45792.0</v>
      </c>
      <c r="B1845" s="23">
        <v>45791.0</v>
      </c>
      <c r="C1845" s="10" t="s">
        <v>17</v>
      </c>
      <c r="D1845" s="10">
        <v>8.0</v>
      </c>
      <c r="E1845" s="17" t="s">
        <v>9</v>
      </c>
      <c r="F1845" s="10" t="s">
        <v>956</v>
      </c>
      <c r="G1845" s="10" t="s">
        <v>94</v>
      </c>
      <c r="H1845" s="12" t="s">
        <v>853</v>
      </c>
      <c r="I1845" s="10" t="s">
        <v>21</v>
      </c>
      <c r="J1845" s="10"/>
      <c r="K1845" s="10"/>
      <c r="L1845" s="10"/>
      <c r="M1845" s="10"/>
      <c r="N1845" s="10"/>
      <c r="O1845" s="10"/>
      <c r="P1845" s="11"/>
    </row>
    <row r="1846">
      <c r="A1846" s="22">
        <v>45792.0</v>
      </c>
      <c r="B1846" s="23">
        <v>45791.0</v>
      </c>
      <c r="C1846" s="10" t="s">
        <v>17</v>
      </c>
      <c r="D1846" s="10">
        <v>6.0</v>
      </c>
      <c r="E1846" s="17" t="s">
        <v>9</v>
      </c>
      <c r="F1846" s="10" t="s">
        <v>957</v>
      </c>
      <c r="G1846" s="10" t="s">
        <v>45</v>
      </c>
      <c r="H1846" s="12" t="s">
        <v>46</v>
      </c>
      <c r="I1846" s="10" t="s">
        <v>21</v>
      </c>
      <c r="J1846" s="10"/>
      <c r="K1846" s="10"/>
      <c r="L1846" s="10"/>
      <c r="M1846" s="10"/>
      <c r="N1846" s="10"/>
      <c r="O1846" s="10"/>
      <c r="P1846" s="11"/>
    </row>
    <row r="1847">
      <c r="A1847" s="22">
        <v>45785.0</v>
      </c>
      <c r="B1847" s="23">
        <v>45784.0</v>
      </c>
      <c r="C1847" s="10" t="s">
        <v>17</v>
      </c>
      <c r="D1847" s="10">
        <v>8.0</v>
      </c>
      <c r="E1847" s="17" t="s">
        <v>9</v>
      </c>
      <c r="F1847" s="10" t="s">
        <v>958</v>
      </c>
      <c r="G1847" s="10" t="s">
        <v>67</v>
      </c>
      <c r="H1847" s="12" t="s">
        <v>68</v>
      </c>
      <c r="I1847" s="10" t="s">
        <v>21</v>
      </c>
      <c r="J1847" s="10"/>
      <c r="K1847" s="10"/>
      <c r="L1847" s="10"/>
      <c r="M1847" s="10"/>
      <c r="N1847" s="10"/>
      <c r="O1847" s="10"/>
      <c r="P1847" s="11"/>
    </row>
    <row r="1848">
      <c r="A1848" s="22">
        <v>45785.0</v>
      </c>
      <c r="B1848" s="23">
        <v>45784.0</v>
      </c>
      <c r="C1848" s="10" t="s">
        <v>17</v>
      </c>
      <c r="D1848" s="10">
        <v>8.0</v>
      </c>
      <c r="E1848" s="17" t="s">
        <v>9</v>
      </c>
      <c r="F1848" s="10" t="s">
        <v>959</v>
      </c>
      <c r="G1848" s="10"/>
      <c r="H1848" s="12"/>
      <c r="I1848" s="10" t="s">
        <v>52</v>
      </c>
      <c r="J1848" s="10"/>
      <c r="K1848" s="10"/>
      <c r="L1848" s="10"/>
      <c r="M1848" s="10"/>
      <c r="N1848" s="10"/>
      <c r="O1848" s="10"/>
      <c r="P1848" s="11"/>
    </row>
    <row r="1849">
      <c r="A1849" s="22">
        <v>45785.0</v>
      </c>
      <c r="B1849" s="23">
        <v>45784.0</v>
      </c>
      <c r="C1849" s="10" t="s">
        <v>17</v>
      </c>
      <c r="D1849" s="10" t="s">
        <v>926</v>
      </c>
      <c r="E1849" s="17" t="s">
        <v>33</v>
      </c>
      <c r="F1849" s="10" t="s">
        <v>960</v>
      </c>
      <c r="G1849" s="10" t="s">
        <v>928</v>
      </c>
      <c r="H1849" s="12" t="s">
        <v>961</v>
      </c>
      <c r="I1849" s="10" t="s">
        <v>21</v>
      </c>
      <c r="J1849" s="10"/>
      <c r="K1849" s="10"/>
      <c r="L1849" s="10"/>
      <c r="M1849" s="10"/>
      <c r="N1849" s="10"/>
      <c r="O1849" s="10"/>
      <c r="P1849" s="11"/>
    </row>
    <row r="1850">
      <c r="A1850" s="22">
        <v>45785.0</v>
      </c>
      <c r="B1850" s="23">
        <v>45784.0</v>
      </c>
      <c r="C1850" s="10" t="s">
        <v>17</v>
      </c>
      <c r="D1850" s="10">
        <v>8.0</v>
      </c>
      <c r="E1850" s="17" t="s">
        <v>33</v>
      </c>
      <c r="F1850" s="10" t="s">
        <v>830</v>
      </c>
      <c r="G1850" s="10" t="s">
        <v>962</v>
      </c>
      <c r="H1850" s="12" t="s">
        <v>92</v>
      </c>
      <c r="I1850" s="10" t="s">
        <v>21</v>
      </c>
      <c r="J1850" s="10"/>
      <c r="K1850" s="10"/>
      <c r="L1850" s="10"/>
      <c r="M1850" s="10"/>
      <c r="N1850" s="10"/>
      <c r="O1850" s="10"/>
      <c r="P1850" s="11"/>
    </row>
    <row r="1851">
      <c r="A1851" s="22">
        <v>45785.0</v>
      </c>
      <c r="B1851" s="23">
        <v>45784.0</v>
      </c>
      <c r="C1851" s="10" t="s">
        <v>17</v>
      </c>
      <c r="D1851" s="10">
        <v>12.0</v>
      </c>
      <c r="E1851" s="17" t="s">
        <v>9</v>
      </c>
      <c r="F1851" s="10" t="s">
        <v>963</v>
      </c>
      <c r="G1851" s="10" t="s">
        <v>379</v>
      </c>
      <c r="H1851" s="12" t="s">
        <v>380</v>
      </c>
      <c r="I1851" s="10" t="s">
        <v>21</v>
      </c>
      <c r="J1851" s="10"/>
      <c r="K1851" s="10"/>
      <c r="L1851" s="10"/>
      <c r="M1851" s="10"/>
      <c r="N1851" s="10"/>
      <c r="O1851" s="10"/>
      <c r="P1851" s="11"/>
    </row>
    <row r="1852">
      <c r="A1852" s="22">
        <v>45785.0</v>
      </c>
      <c r="B1852" s="23">
        <v>45784.0</v>
      </c>
      <c r="C1852" s="10" t="s">
        <v>17</v>
      </c>
      <c r="D1852" s="10">
        <v>14.0</v>
      </c>
      <c r="E1852" s="17" t="s">
        <v>953</v>
      </c>
      <c r="F1852" s="10" t="s">
        <v>964</v>
      </c>
      <c r="G1852" s="10" t="s">
        <v>213</v>
      </c>
      <c r="H1852" s="12" t="s">
        <v>680</v>
      </c>
      <c r="I1852" s="10" t="s">
        <v>21</v>
      </c>
      <c r="J1852" s="10"/>
      <c r="K1852" s="10"/>
      <c r="L1852" s="10"/>
      <c r="M1852" s="10"/>
      <c r="N1852" s="10"/>
      <c r="O1852" s="10"/>
      <c r="P1852" s="11"/>
    </row>
    <row r="1853">
      <c r="A1853" s="22">
        <v>45785.0</v>
      </c>
      <c r="B1853" s="23">
        <v>45784.0</v>
      </c>
      <c r="C1853" s="10" t="s">
        <v>17</v>
      </c>
      <c r="D1853" s="10">
        <v>8.0</v>
      </c>
      <c r="E1853" s="17" t="s">
        <v>9</v>
      </c>
      <c r="F1853" s="10" t="s">
        <v>965</v>
      </c>
      <c r="G1853" s="10"/>
      <c r="H1853" s="12"/>
      <c r="I1853" s="10" t="s">
        <v>60</v>
      </c>
      <c r="J1853" s="10" t="s">
        <v>966</v>
      </c>
      <c r="K1853" s="10"/>
      <c r="L1853" s="10"/>
      <c r="M1853" s="10"/>
      <c r="N1853" s="10"/>
      <c r="O1853" s="10"/>
      <c r="P1853" s="11"/>
    </row>
    <row r="1854">
      <c r="A1854" s="22">
        <v>45785.0</v>
      </c>
      <c r="B1854" s="23">
        <v>45784.0</v>
      </c>
      <c r="C1854" s="10" t="s">
        <v>17</v>
      </c>
      <c r="D1854" s="10">
        <v>16.0</v>
      </c>
      <c r="E1854" s="17" t="s">
        <v>33</v>
      </c>
      <c r="F1854" s="10" t="s">
        <v>967</v>
      </c>
      <c r="G1854" s="10"/>
      <c r="H1854" s="12"/>
      <c r="I1854" s="10" t="s">
        <v>21</v>
      </c>
      <c r="J1854" s="10"/>
      <c r="K1854" s="10"/>
      <c r="L1854" s="10"/>
      <c r="M1854" s="10"/>
      <c r="N1854" s="10"/>
      <c r="O1854" s="10"/>
      <c r="P1854" s="11"/>
    </row>
    <row r="1855">
      <c r="A1855" s="22">
        <v>45785.0</v>
      </c>
      <c r="B1855" s="23">
        <v>45784.0</v>
      </c>
      <c r="C1855" s="10" t="s">
        <v>17</v>
      </c>
      <c r="D1855" s="10">
        <v>8.0</v>
      </c>
      <c r="E1855" s="17" t="s">
        <v>33</v>
      </c>
      <c r="F1855" s="10" t="s">
        <v>345</v>
      </c>
      <c r="G1855" s="10" t="s">
        <v>968</v>
      </c>
      <c r="H1855" s="12" t="s">
        <v>185</v>
      </c>
      <c r="I1855" s="10" t="s">
        <v>21</v>
      </c>
      <c r="J1855" s="10"/>
      <c r="K1855" s="10"/>
      <c r="L1855" s="10"/>
      <c r="M1855" s="10"/>
      <c r="N1855" s="10"/>
      <c r="O1855" s="10"/>
      <c r="P1855" s="11"/>
    </row>
    <row r="1856">
      <c r="A1856" s="22">
        <v>45782.0</v>
      </c>
      <c r="B1856" s="23">
        <v>45779.0</v>
      </c>
      <c r="C1856" s="10" t="s">
        <v>17</v>
      </c>
      <c r="D1856" s="10">
        <v>8.0</v>
      </c>
      <c r="E1856" s="17" t="s">
        <v>9</v>
      </c>
      <c r="F1856" s="10" t="s">
        <v>969</v>
      </c>
      <c r="G1856" s="10" t="s">
        <v>970</v>
      </c>
      <c r="H1856" s="12" t="s">
        <v>971</v>
      </c>
      <c r="I1856" s="10" t="s">
        <v>21</v>
      </c>
      <c r="J1856" s="10"/>
      <c r="K1856" s="10"/>
      <c r="L1856" s="10" t="s">
        <v>22</v>
      </c>
      <c r="M1856" s="10" t="s">
        <v>22</v>
      </c>
      <c r="N1856" s="10"/>
      <c r="O1856" s="10"/>
      <c r="P1856" s="11"/>
    </row>
    <row r="1857" ht="1.5" customHeight="1">
      <c r="A1857" s="22">
        <v>45782.0</v>
      </c>
      <c r="B1857" s="23">
        <v>45779.0</v>
      </c>
      <c r="C1857" s="10" t="s">
        <v>17</v>
      </c>
      <c r="D1857" s="10">
        <v>8.0</v>
      </c>
      <c r="E1857" s="17" t="s">
        <v>9</v>
      </c>
      <c r="F1857" s="10" t="s">
        <v>972</v>
      </c>
      <c r="G1857" s="10" t="s">
        <v>973</v>
      </c>
      <c r="H1857" s="12"/>
      <c r="I1857" s="10" t="s">
        <v>60</v>
      </c>
      <c r="J1857" s="10"/>
      <c r="K1857" s="10"/>
      <c r="L1857" s="10" t="s">
        <v>22</v>
      </c>
      <c r="M1857" s="10" t="s">
        <v>22</v>
      </c>
      <c r="N1857" s="10"/>
      <c r="O1857" s="10"/>
      <c r="P1857" s="11"/>
    </row>
    <row r="1858">
      <c r="A1858" s="22">
        <v>45782.0</v>
      </c>
      <c r="B1858" s="23">
        <v>45779.0</v>
      </c>
      <c r="C1858" s="10" t="s">
        <v>17</v>
      </c>
      <c r="D1858" s="10">
        <v>16.0</v>
      </c>
      <c r="E1858" s="17" t="s">
        <v>9</v>
      </c>
      <c r="F1858" s="10" t="s">
        <v>974</v>
      </c>
      <c r="G1858" s="10" t="s">
        <v>45</v>
      </c>
      <c r="H1858" s="12" t="s">
        <v>46</v>
      </c>
      <c r="I1858" s="10" t="s">
        <v>21</v>
      </c>
      <c r="J1858" s="10"/>
      <c r="K1858" s="10"/>
      <c r="L1858" s="10" t="s">
        <v>22</v>
      </c>
      <c r="M1858" s="10" t="s">
        <v>22</v>
      </c>
      <c r="N1858" s="10"/>
      <c r="O1858" s="10"/>
      <c r="P1858" s="11"/>
    </row>
    <row r="1859">
      <c r="A1859" s="22">
        <v>45782.0</v>
      </c>
      <c r="B1859" s="23">
        <v>45779.0</v>
      </c>
      <c r="C1859" s="10" t="s">
        <v>17</v>
      </c>
      <c r="D1859" s="10">
        <v>16.0</v>
      </c>
      <c r="E1859" s="17" t="s">
        <v>9</v>
      </c>
      <c r="F1859" s="10" t="s">
        <v>974</v>
      </c>
      <c r="G1859" s="10" t="s">
        <v>45</v>
      </c>
      <c r="H1859" s="12" t="s">
        <v>46</v>
      </c>
      <c r="I1859" s="10" t="s">
        <v>21</v>
      </c>
      <c r="J1859" s="10"/>
      <c r="K1859" s="10"/>
      <c r="L1859" s="10" t="s">
        <v>22</v>
      </c>
      <c r="M1859" s="10" t="s">
        <v>22</v>
      </c>
      <c r="N1859" s="10"/>
      <c r="O1859" s="10"/>
      <c r="P1859" s="11"/>
    </row>
    <row r="1860">
      <c r="A1860" s="22">
        <v>45782.0</v>
      </c>
      <c r="B1860" s="23">
        <v>45779.0</v>
      </c>
      <c r="C1860" s="10" t="s">
        <v>17</v>
      </c>
      <c r="D1860" s="10">
        <v>8.0</v>
      </c>
      <c r="E1860" s="17" t="s">
        <v>9</v>
      </c>
      <c r="F1860" s="10" t="s">
        <v>975</v>
      </c>
      <c r="G1860" s="10" t="s">
        <v>289</v>
      </c>
      <c r="H1860" s="12" t="s">
        <v>290</v>
      </c>
      <c r="I1860" s="10" t="s">
        <v>21</v>
      </c>
      <c r="J1860" s="10"/>
      <c r="K1860" s="10"/>
      <c r="L1860" s="10" t="s">
        <v>22</v>
      </c>
      <c r="M1860" s="10" t="s">
        <v>22</v>
      </c>
      <c r="N1860" s="10"/>
      <c r="O1860" s="10"/>
      <c r="P1860" s="11"/>
    </row>
    <row r="1861">
      <c r="A1861" s="22">
        <v>45782.0</v>
      </c>
      <c r="B1861" s="23">
        <v>45779.0</v>
      </c>
      <c r="C1861" s="10" t="s">
        <v>17</v>
      </c>
      <c r="D1861" s="10">
        <v>8.0</v>
      </c>
      <c r="E1861" s="17" t="s">
        <v>9</v>
      </c>
      <c r="F1861" s="10" t="s">
        <v>976</v>
      </c>
      <c r="G1861" s="10" t="s">
        <v>38</v>
      </c>
      <c r="H1861" s="12" t="s">
        <v>39</v>
      </c>
      <c r="I1861" s="10" t="s">
        <v>21</v>
      </c>
      <c r="J1861" s="10" t="s">
        <v>524</v>
      </c>
      <c r="K1861" s="10"/>
      <c r="L1861" s="10" t="s">
        <v>22</v>
      </c>
      <c r="M1861" s="10" t="s">
        <v>22</v>
      </c>
      <c r="N1861" s="10"/>
      <c r="O1861" s="10"/>
      <c r="P1861" s="11"/>
    </row>
    <row r="1862">
      <c r="A1862" s="22">
        <v>45782.0</v>
      </c>
      <c r="B1862" s="23">
        <v>45779.0</v>
      </c>
      <c r="C1862" s="10" t="s">
        <v>17</v>
      </c>
      <c r="D1862" s="10">
        <v>8.0</v>
      </c>
      <c r="E1862" s="17" t="s">
        <v>33</v>
      </c>
      <c r="F1862" s="10" t="s">
        <v>977</v>
      </c>
      <c r="G1862" s="10" t="s">
        <v>269</v>
      </c>
      <c r="H1862" s="12" t="s">
        <v>270</v>
      </c>
      <c r="I1862" s="10" t="s">
        <v>60</v>
      </c>
      <c r="J1862" s="10"/>
      <c r="K1862" s="10"/>
      <c r="L1862" s="10" t="s">
        <v>474</v>
      </c>
      <c r="M1862" s="10" t="s">
        <v>22</v>
      </c>
      <c r="N1862" s="10"/>
      <c r="O1862" s="10"/>
      <c r="P1862" s="11"/>
    </row>
    <row r="1863">
      <c r="A1863" s="22">
        <v>45782.0</v>
      </c>
      <c r="B1863" s="23">
        <v>45779.0</v>
      </c>
      <c r="C1863" s="10" t="s">
        <v>17</v>
      </c>
      <c r="D1863" s="10">
        <v>12.0</v>
      </c>
      <c r="E1863" s="17" t="s">
        <v>33</v>
      </c>
      <c r="F1863" s="10" t="s">
        <v>978</v>
      </c>
      <c r="G1863" s="10" t="s">
        <v>226</v>
      </c>
      <c r="H1863" s="12" t="s">
        <v>227</v>
      </c>
      <c r="I1863" s="10" t="s">
        <v>21</v>
      </c>
      <c r="J1863" s="10"/>
      <c r="K1863" s="10"/>
      <c r="L1863" s="10" t="s">
        <v>474</v>
      </c>
      <c r="M1863" s="10" t="s">
        <v>22</v>
      </c>
      <c r="N1863" s="10"/>
      <c r="O1863" s="10"/>
      <c r="P1863" s="11"/>
    </row>
    <row r="1864">
      <c r="A1864" s="22">
        <v>45782.0</v>
      </c>
      <c r="B1864" s="23">
        <v>45779.0</v>
      </c>
      <c r="C1864" s="10" t="s">
        <v>17</v>
      </c>
      <c r="D1864" s="10">
        <v>8.0</v>
      </c>
      <c r="E1864" s="17" t="s">
        <v>9</v>
      </c>
      <c r="F1864" s="10" t="s">
        <v>979</v>
      </c>
      <c r="G1864" s="10" t="s">
        <v>980</v>
      </c>
      <c r="H1864" s="12" t="s">
        <v>981</v>
      </c>
      <c r="I1864" s="10" t="s">
        <v>21</v>
      </c>
      <c r="J1864" s="10"/>
      <c r="K1864" s="10"/>
      <c r="L1864" s="10" t="s">
        <v>474</v>
      </c>
      <c r="M1864" s="10" t="s">
        <v>22</v>
      </c>
      <c r="N1864" s="10"/>
      <c r="O1864" s="10"/>
      <c r="P1864" s="11"/>
    </row>
    <row r="1865">
      <c r="A1865" s="22">
        <v>45782.0</v>
      </c>
      <c r="B1865" s="23">
        <v>45779.0</v>
      </c>
      <c r="C1865" s="10" t="s">
        <v>17</v>
      </c>
      <c r="D1865" s="10">
        <v>8.0</v>
      </c>
      <c r="E1865" s="17" t="s">
        <v>33</v>
      </c>
      <c r="F1865" s="10" t="s">
        <v>982</v>
      </c>
      <c r="G1865" s="10" t="s">
        <v>983</v>
      </c>
      <c r="H1865" s="12"/>
      <c r="I1865" s="10" t="s">
        <v>60</v>
      </c>
      <c r="J1865" s="10" t="s">
        <v>984</v>
      </c>
      <c r="K1865" s="10"/>
      <c r="L1865" s="10" t="s">
        <v>474</v>
      </c>
      <c r="M1865" s="10" t="s">
        <v>22</v>
      </c>
      <c r="N1865" s="10"/>
      <c r="O1865" s="10"/>
      <c r="P1865" s="11"/>
    </row>
    <row r="1866">
      <c r="A1866" s="22">
        <v>45782.0</v>
      </c>
      <c r="B1866" s="23">
        <v>45779.0</v>
      </c>
      <c r="C1866" s="10" t="s">
        <v>17</v>
      </c>
      <c r="D1866" s="10">
        <v>8.0</v>
      </c>
      <c r="E1866" s="17" t="s">
        <v>9</v>
      </c>
      <c r="F1866" s="10" t="s">
        <v>985</v>
      </c>
      <c r="G1866" s="10" t="s">
        <v>314</v>
      </c>
      <c r="H1866" s="12" t="s">
        <v>315</v>
      </c>
      <c r="I1866" s="10" t="s">
        <v>21</v>
      </c>
      <c r="J1866" s="10"/>
      <c r="K1866" s="10"/>
      <c r="L1866" s="10" t="s">
        <v>474</v>
      </c>
      <c r="M1866" s="10" t="s">
        <v>22</v>
      </c>
      <c r="N1866" s="10"/>
      <c r="O1866" s="10"/>
      <c r="P1866" s="11"/>
    </row>
    <row r="1867">
      <c r="A1867" s="22">
        <v>45782.0</v>
      </c>
      <c r="B1867" s="23">
        <v>45779.0</v>
      </c>
      <c r="C1867" s="10" t="s">
        <v>17</v>
      </c>
      <c r="D1867" s="10">
        <v>8.0</v>
      </c>
      <c r="E1867" s="17" t="s">
        <v>9</v>
      </c>
      <c r="F1867" s="10" t="s">
        <v>986</v>
      </c>
      <c r="G1867" s="10" t="s">
        <v>949</v>
      </c>
      <c r="H1867" s="12" t="s">
        <v>950</v>
      </c>
      <c r="I1867" s="10" t="s">
        <v>60</v>
      </c>
      <c r="J1867" s="10" t="s">
        <v>987</v>
      </c>
      <c r="K1867" s="10"/>
      <c r="L1867" s="10" t="s">
        <v>474</v>
      </c>
      <c r="M1867" s="10" t="s">
        <v>22</v>
      </c>
      <c r="N1867" s="10"/>
      <c r="O1867" s="10"/>
      <c r="P1867" s="11"/>
    </row>
    <row r="1868">
      <c r="A1868" s="22">
        <v>45782.0</v>
      </c>
      <c r="B1868" s="23">
        <v>45779.0</v>
      </c>
      <c r="C1868" s="10" t="s">
        <v>17</v>
      </c>
      <c r="D1868" s="10">
        <v>6.0</v>
      </c>
      <c r="E1868" s="17" t="s">
        <v>9</v>
      </c>
      <c r="F1868" s="10" t="s">
        <v>988</v>
      </c>
      <c r="G1868" s="10" t="s">
        <v>314</v>
      </c>
      <c r="H1868" s="12" t="s">
        <v>315</v>
      </c>
      <c r="I1868" s="10" t="s">
        <v>21</v>
      </c>
      <c r="J1868" s="10"/>
      <c r="K1868" s="10"/>
      <c r="L1868" s="10"/>
      <c r="M1868" s="10"/>
      <c r="N1868" s="10"/>
      <c r="O1868" s="10"/>
      <c r="P1868" s="11"/>
    </row>
    <row r="1869">
      <c r="A1869" s="22">
        <v>45772.0</v>
      </c>
      <c r="B1869" s="23">
        <v>45762.0</v>
      </c>
      <c r="C1869" s="10" t="s">
        <v>17</v>
      </c>
      <c r="D1869" s="10">
        <v>6.0</v>
      </c>
      <c r="E1869" s="17" t="s">
        <v>9</v>
      </c>
      <c r="F1869" s="10" t="s">
        <v>989</v>
      </c>
      <c r="G1869" s="10" t="s">
        <v>990</v>
      </c>
      <c r="H1869" s="12">
        <v>7.548217668E9</v>
      </c>
      <c r="I1869" s="10" t="s">
        <v>60</v>
      </c>
      <c r="J1869" s="10" t="s">
        <v>991</v>
      </c>
      <c r="K1869" s="10" t="s">
        <v>992</v>
      </c>
      <c r="L1869" s="10" t="s">
        <v>22</v>
      </c>
      <c r="M1869" s="10" t="s">
        <v>474</v>
      </c>
      <c r="N1869" s="10"/>
      <c r="O1869" s="10"/>
      <c r="P1869" s="11"/>
    </row>
    <row r="1870">
      <c r="A1870" s="22">
        <v>45772.0</v>
      </c>
      <c r="B1870" s="23">
        <v>45763.0</v>
      </c>
      <c r="C1870" s="10" t="s">
        <v>17</v>
      </c>
      <c r="D1870" s="10">
        <v>4.0</v>
      </c>
      <c r="E1870" s="17" t="s">
        <v>9</v>
      </c>
      <c r="F1870" s="10" t="s">
        <v>993</v>
      </c>
      <c r="G1870" s="10" t="s">
        <v>994</v>
      </c>
      <c r="H1870" s="12"/>
      <c r="I1870" s="10" t="s">
        <v>52</v>
      </c>
      <c r="J1870" s="10"/>
      <c r="K1870" s="10"/>
      <c r="L1870" s="10" t="s">
        <v>22</v>
      </c>
      <c r="M1870" s="10" t="s">
        <v>474</v>
      </c>
      <c r="N1870" s="10"/>
      <c r="O1870" s="10"/>
      <c r="P1870" s="11"/>
    </row>
    <row r="1871">
      <c r="A1871" s="22">
        <v>45771.0</v>
      </c>
      <c r="B1871" s="23">
        <v>45769.0</v>
      </c>
      <c r="C1871" s="10" t="s">
        <v>17</v>
      </c>
      <c r="D1871" s="10">
        <v>8.0</v>
      </c>
      <c r="E1871" s="17" t="s">
        <v>33</v>
      </c>
      <c r="F1871" s="10" t="s">
        <v>995</v>
      </c>
      <c r="G1871" s="10" t="s">
        <v>996</v>
      </c>
      <c r="H1871" s="12"/>
      <c r="I1871" s="10" t="s">
        <v>52</v>
      </c>
      <c r="J1871" s="10"/>
      <c r="K1871" s="10"/>
      <c r="L1871" s="10" t="s">
        <v>22</v>
      </c>
      <c r="M1871" s="10" t="s">
        <v>22</v>
      </c>
      <c r="N1871" s="10"/>
      <c r="O1871" s="10"/>
      <c r="P1871" s="11"/>
    </row>
    <row r="1872">
      <c r="A1872" s="22">
        <v>45771.0</v>
      </c>
      <c r="B1872" s="23">
        <v>45756.0</v>
      </c>
      <c r="C1872" s="10" t="s">
        <v>17</v>
      </c>
      <c r="D1872" s="10">
        <v>8.0</v>
      </c>
      <c r="E1872" s="17" t="s">
        <v>9</v>
      </c>
      <c r="F1872" s="10" t="s">
        <v>997</v>
      </c>
      <c r="G1872" s="10" t="s">
        <v>998</v>
      </c>
      <c r="H1872" s="12">
        <v>7.495150098E9</v>
      </c>
      <c r="I1872" s="10" t="s">
        <v>52</v>
      </c>
      <c r="J1872" s="10" t="s">
        <v>714</v>
      </c>
      <c r="K1872" s="10" t="s">
        <v>999</v>
      </c>
      <c r="L1872" s="10" t="s">
        <v>22</v>
      </c>
      <c r="M1872" s="10" t="s">
        <v>22</v>
      </c>
      <c r="N1872" s="10"/>
      <c r="O1872" s="10"/>
      <c r="P1872" s="11"/>
    </row>
    <row r="1873">
      <c r="A1873" s="22">
        <v>45771.0</v>
      </c>
      <c r="B1873" s="23">
        <v>45758.0</v>
      </c>
      <c r="C1873" s="10" t="s">
        <v>17</v>
      </c>
      <c r="D1873" s="10">
        <v>8.0</v>
      </c>
      <c r="E1873" s="17" t="s">
        <v>9</v>
      </c>
      <c r="F1873" s="10" t="s">
        <v>1000</v>
      </c>
      <c r="G1873" s="10" t="s">
        <v>38</v>
      </c>
      <c r="H1873" s="12" t="s">
        <v>39</v>
      </c>
      <c r="I1873" s="10" t="s">
        <v>21</v>
      </c>
      <c r="J1873" s="10" t="s">
        <v>1001</v>
      </c>
      <c r="K1873" s="10"/>
      <c r="L1873" s="10" t="s">
        <v>22</v>
      </c>
      <c r="M1873" s="10" t="s">
        <v>22</v>
      </c>
      <c r="N1873" s="10"/>
      <c r="O1873" s="10"/>
      <c r="P1873" s="11"/>
    </row>
    <row r="1874">
      <c r="A1874" s="22">
        <v>45771.0</v>
      </c>
      <c r="B1874" s="23">
        <v>45762.0</v>
      </c>
      <c r="C1874" s="10" t="s">
        <v>17</v>
      </c>
      <c r="D1874" s="10">
        <v>8.0</v>
      </c>
      <c r="E1874" s="17" t="s">
        <v>33</v>
      </c>
      <c r="F1874" s="10" t="s">
        <v>1002</v>
      </c>
      <c r="G1874" s="10" t="s">
        <v>521</v>
      </c>
      <c r="H1874" s="12" t="s">
        <v>1003</v>
      </c>
      <c r="I1874" s="10" t="s">
        <v>21</v>
      </c>
      <c r="J1874" s="10"/>
      <c r="K1874" s="10"/>
      <c r="L1874" s="10" t="s">
        <v>22</v>
      </c>
      <c r="M1874" s="10" t="s">
        <v>474</v>
      </c>
      <c r="N1874" s="10"/>
      <c r="O1874" s="10"/>
      <c r="P1874" s="11"/>
    </row>
    <row r="1875">
      <c r="A1875" s="22">
        <v>45771.0</v>
      </c>
      <c r="B1875" s="23">
        <v>45769.0</v>
      </c>
      <c r="C1875" s="10" t="s">
        <v>17</v>
      </c>
      <c r="D1875" s="10">
        <v>8.0</v>
      </c>
      <c r="E1875" s="17" t="s">
        <v>9</v>
      </c>
      <c r="F1875" s="10" t="s">
        <v>1004</v>
      </c>
      <c r="G1875" s="10" t="s">
        <v>1005</v>
      </c>
      <c r="H1875" s="12" t="s">
        <v>1006</v>
      </c>
      <c r="I1875" s="10" t="s">
        <v>52</v>
      </c>
      <c r="J1875" s="10"/>
      <c r="K1875" s="10"/>
      <c r="L1875" s="10" t="s">
        <v>22</v>
      </c>
      <c r="M1875" s="10"/>
      <c r="N1875" s="10"/>
      <c r="O1875" s="10"/>
      <c r="P1875" s="11"/>
    </row>
    <row r="1876">
      <c r="A1876" s="22">
        <v>45771.0</v>
      </c>
      <c r="B1876" s="23">
        <v>45769.0</v>
      </c>
      <c r="C1876" s="10" t="s">
        <v>17</v>
      </c>
      <c r="D1876" s="10">
        <v>16.0</v>
      </c>
      <c r="E1876" s="17" t="s">
        <v>33</v>
      </c>
      <c r="F1876" s="10" t="s">
        <v>1007</v>
      </c>
      <c r="G1876" s="10" t="s">
        <v>633</v>
      </c>
      <c r="H1876" s="12" t="s">
        <v>634</v>
      </c>
      <c r="I1876" s="10" t="s">
        <v>21</v>
      </c>
      <c r="J1876" s="10"/>
      <c r="K1876" s="10"/>
      <c r="L1876" s="10" t="s">
        <v>22</v>
      </c>
      <c r="M1876" s="10"/>
      <c r="N1876" s="10"/>
      <c r="O1876" s="10"/>
      <c r="P1876" s="11"/>
    </row>
    <row r="1877">
      <c r="A1877" s="22">
        <v>45771.0</v>
      </c>
      <c r="B1877" s="23">
        <v>45770.0</v>
      </c>
      <c r="C1877" s="10" t="s">
        <v>17</v>
      </c>
      <c r="D1877" s="10">
        <v>8.0</v>
      </c>
      <c r="E1877" s="17" t="s">
        <v>9</v>
      </c>
      <c r="F1877" s="10" t="s">
        <v>1008</v>
      </c>
      <c r="G1877" s="10" t="s">
        <v>1009</v>
      </c>
      <c r="H1877" s="12" t="s">
        <v>108</v>
      </c>
      <c r="I1877" s="10" t="s">
        <v>21</v>
      </c>
      <c r="J1877" s="10"/>
      <c r="K1877" s="10"/>
      <c r="L1877" s="10" t="s">
        <v>22</v>
      </c>
      <c r="M1877" s="10"/>
      <c r="N1877" s="10"/>
      <c r="O1877" s="10"/>
      <c r="P1877" s="11"/>
    </row>
    <row r="1878">
      <c r="A1878" s="22">
        <v>45771.0</v>
      </c>
      <c r="B1878" s="23">
        <v>45770.0</v>
      </c>
      <c r="C1878" s="10" t="s">
        <v>17</v>
      </c>
      <c r="D1878" s="10">
        <v>8.0</v>
      </c>
      <c r="E1878" s="17" t="s">
        <v>9</v>
      </c>
      <c r="F1878" s="10" t="s">
        <v>344</v>
      </c>
      <c r="G1878" s="10" t="s">
        <v>314</v>
      </c>
      <c r="H1878" s="12" t="s">
        <v>315</v>
      </c>
      <c r="I1878" s="10" t="s">
        <v>21</v>
      </c>
      <c r="J1878" s="10"/>
      <c r="K1878" s="10"/>
      <c r="L1878" s="10" t="s">
        <v>22</v>
      </c>
      <c r="M1878" s="10"/>
      <c r="N1878" s="10"/>
      <c r="O1878" s="10"/>
      <c r="P1878" s="11"/>
    </row>
    <row r="1879">
      <c r="A1879" s="22">
        <v>45771.0</v>
      </c>
      <c r="B1879" s="23">
        <v>45770.0</v>
      </c>
      <c r="C1879" s="10" t="s">
        <v>17</v>
      </c>
      <c r="D1879" s="10">
        <v>14.0</v>
      </c>
      <c r="E1879" s="17" t="s">
        <v>9</v>
      </c>
      <c r="F1879" s="10" t="s">
        <v>1010</v>
      </c>
      <c r="G1879" s="10" t="s">
        <v>1011</v>
      </c>
      <c r="H1879" s="12" t="s">
        <v>1012</v>
      </c>
      <c r="I1879" s="10" t="s">
        <v>60</v>
      </c>
      <c r="J1879" s="10"/>
      <c r="K1879" s="10"/>
      <c r="L1879" s="10" t="s">
        <v>22</v>
      </c>
      <c r="M1879" s="10"/>
      <c r="N1879" s="10"/>
      <c r="O1879" s="10"/>
      <c r="P1879" s="11"/>
    </row>
    <row r="1880">
      <c r="A1880" s="22">
        <v>45771.0</v>
      </c>
      <c r="B1880" s="23">
        <v>45770.0</v>
      </c>
      <c r="C1880" s="10" t="s">
        <v>17</v>
      </c>
      <c r="D1880" s="10">
        <v>8.0</v>
      </c>
      <c r="E1880" s="17" t="s">
        <v>33</v>
      </c>
      <c r="F1880" s="10" t="s">
        <v>1013</v>
      </c>
      <c r="G1880" s="10" t="s">
        <v>267</v>
      </c>
      <c r="H1880" s="12"/>
      <c r="I1880" s="10" t="s">
        <v>21</v>
      </c>
      <c r="J1880" s="10"/>
      <c r="K1880" s="10"/>
      <c r="L1880" s="10" t="s">
        <v>22</v>
      </c>
      <c r="M1880" s="10"/>
      <c r="N1880" s="10"/>
      <c r="O1880" s="10"/>
      <c r="P1880" s="11"/>
    </row>
    <row r="1881">
      <c r="A1881" s="22">
        <v>45771.0</v>
      </c>
      <c r="B1881" s="23">
        <v>45770.0</v>
      </c>
      <c r="C1881" s="10" t="s">
        <v>17</v>
      </c>
      <c r="D1881" s="10">
        <v>8.0</v>
      </c>
      <c r="E1881" s="17" t="s">
        <v>33</v>
      </c>
      <c r="F1881" s="10" t="s">
        <v>1014</v>
      </c>
      <c r="G1881" s="10" t="s">
        <v>724</v>
      </c>
      <c r="H1881" s="12" t="s">
        <v>1015</v>
      </c>
      <c r="I1881" s="10" t="s">
        <v>52</v>
      </c>
      <c r="J1881" s="10"/>
      <c r="K1881" s="10"/>
      <c r="L1881" s="10" t="s">
        <v>22</v>
      </c>
      <c r="M1881" s="10"/>
      <c r="N1881" s="10"/>
      <c r="O1881" s="10"/>
      <c r="P1881" s="11"/>
    </row>
    <row r="1882">
      <c r="A1882" s="22">
        <v>45771.0</v>
      </c>
      <c r="B1882" s="23">
        <v>45770.0</v>
      </c>
      <c r="C1882" s="10" t="s">
        <v>17</v>
      </c>
      <c r="D1882" s="10">
        <v>16.0</v>
      </c>
      <c r="E1882" s="17" t="s">
        <v>33</v>
      </c>
      <c r="F1882" s="10" t="s">
        <v>325</v>
      </c>
      <c r="G1882" s="10" t="s">
        <v>663</v>
      </c>
      <c r="H1882" s="12" t="s">
        <v>1016</v>
      </c>
      <c r="I1882" s="10" t="s">
        <v>21</v>
      </c>
      <c r="J1882" s="10"/>
      <c r="K1882" s="10"/>
      <c r="L1882" s="10" t="s">
        <v>22</v>
      </c>
      <c r="M1882" s="10"/>
      <c r="N1882" s="10"/>
      <c r="O1882" s="10"/>
      <c r="P1882" s="11"/>
    </row>
    <row r="1883">
      <c r="A1883" s="22">
        <v>45771.0</v>
      </c>
      <c r="B1883" s="23">
        <v>45770.0</v>
      </c>
      <c r="C1883" s="10" t="s">
        <v>17</v>
      </c>
      <c r="D1883" s="10">
        <v>8.0</v>
      </c>
      <c r="E1883" s="17" t="s">
        <v>953</v>
      </c>
      <c r="F1883" s="10" t="s">
        <v>1017</v>
      </c>
      <c r="G1883" s="10" t="s">
        <v>213</v>
      </c>
      <c r="H1883" s="12" t="s">
        <v>680</v>
      </c>
      <c r="I1883" s="10" t="s">
        <v>21</v>
      </c>
      <c r="J1883" s="10"/>
      <c r="K1883" s="10"/>
      <c r="L1883" s="10" t="s">
        <v>22</v>
      </c>
      <c r="M1883" s="10"/>
      <c r="N1883" s="10"/>
      <c r="O1883" s="10"/>
      <c r="P1883" s="11"/>
    </row>
    <row r="1884">
      <c r="A1884" s="22">
        <v>45771.0</v>
      </c>
      <c r="B1884" s="23">
        <v>45770.0</v>
      </c>
      <c r="C1884" s="10" t="s">
        <v>17</v>
      </c>
      <c r="D1884" s="10">
        <v>8.0</v>
      </c>
      <c r="E1884" s="17" t="s">
        <v>33</v>
      </c>
      <c r="F1884" s="10" t="s">
        <v>1018</v>
      </c>
      <c r="G1884" s="10" t="s">
        <v>38</v>
      </c>
      <c r="H1884" s="12" t="s">
        <v>39</v>
      </c>
      <c r="I1884" s="10" t="s">
        <v>21</v>
      </c>
      <c r="J1884" s="10" t="s">
        <v>524</v>
      </c>
      <c r="K1884" s="10" t="s">
        <v>1019</v>
      </c>
      <c r="L1884" s="10" t="s">
        <v>22</v>
      </c>
      <c r="M1884" s="10"/>
      <c r="N1884" s="10"/>
      <c r="O1884" s="10"/>
      <c r="P1884" s="11"/>
    </row>
    <row r="1885">
      <c r="A1885" s="22">
        <v>45771.0</v>
      </c>
      <c r="B1885" s="23">
        <v>45770.0</v>
      </c>
      <c r="C1885" s="10" t="s">
        <v>17</v>
      </c>
      <c r="D1885" s="10">
        <v>8.0</v>
      </c>
      <c r="E1885" s="17" t="s">
        <v>33</v>
      </c>
      <c r="F1885" s="10" t="s">
        <v>1020</v>
      </c>
      <c r="G1885" s="10" t="s">
        <v>169</v>
      </c>
      <c r="H1885" s="12" t="s">
        <v>170</v>
      </c>
      <c r="I1885" s="10" t="s">
        <v>21</v>
      </c>
      <c r="J1885" s="10"/>
      <c r="K1885" s="10"/>
      <c r="L1885" s="10" t="s">
        <v>22</v>
      </c>
      <c r="M1885" s="10"/>
      <c r="N1885" s="10"/>
      <c r="O1885" s="10"/>
      <c r="P1885" s="11"/>
    </row>
    <row r="1886">
      <c r="A1886" s="22">
        <v>45771.0</v>
      </c>
      <c r="B1886" s="23">
        <v>45770.0</v>
      </c>
      <c r="C1886" s="10" t="s">
        <v>17</v>
      </c>
      <c r="D1886" s="10">
        <v>8.0</v>
      </c>
      <c r="E1886" s="17" t="s">
        <v>33</v>
      </c>
      <c r="F1886" s="10" t="s">
        <v>1007</v>
      </c>
      <c r="G1886" s="10" t="s">
        <v>1021</v>
      </c>
      <c r="H1886" s="12" t="s">
        <v>1022</v>
      </c>
      <c r="I1886" s="10" t="s">
        <v>60</v>
      </c>
      <c r="J1886" s="10"/>
      <c r="K1886" s="10"/>
      <c r="L1886" s="10" t="s">
        <v>22</v>
      </c>
      <c r="M1886" s="10"/>
      <c r="N1886" s="10"/>
      <c r="O1886" s="10"/>
      <c r="P1886" s="11"/>
    </row>
    <row r="1887">
      <c r="A1887" s="22">
        <v>45771.0</v>
      </c>
      <c r="B1887" s="23">
        <v>45770.0</v>
      </c>
      <c r="C1887" s="10" t="s">
        <v>17</v>
      </c>
      <c r="D1887" s="10">
        <v>4.0</v>
      </c>
      <c r="E1887" s="17" t="s">
        <v>33</v>
      </c>
      <c r="F1887" s="10" t="s">
        <v>1023</v>
      </c>
      <c r="G1887" s="10" t="s">
        <v>1024</v>
      </c>
      <c r="H1887" s="12" t="s">
        <v>1025</v>
      </c>
      <c r="I1887" s="10" t="s">
        <v>60</v>
      </c>
      <c r="J1887" s="10" t="s">
        <v>1026</v>
      </c>
      <c r="K1887" s="10"/>
      <c r="L1887" s="10" t="s">
        <v>22</v>
      </c>
      <c r="M1887" s="10"/>
      <c r="N1887" s="10"/>
      <c r="O1887" s="10"/>
      <c r="P1887" s="11"/>
    </row>
    <row r="1888">
      <c r="A1888" s="29">
        <v>45770.39822538194</v>
      </c>
      <c r="B1888" s="23">
        <v>45770.0</v>
      </c>
      <c r="C1888" s="10" t="s">
        <v>17</v>
      </c>
      <c r="D1888" s="10">
        <v>8.0</v>
      </c>
      <c r="E1888" s="17" t="s">
        <v>33</v>
      </c>
      <c r="F1888" s="10" t="s">
        <v>1027</v>
      </c>
      <c r="G1888" s="10" t="s">
        <v>169</v>
      </c>
      <c r="H1888" s="12" t="s">
        <v>170</v>
      </c>
      <c r="I1888" s="10" t="s">
        <v>21</v>
      </c>
      <c r="J1888" s="10"/>
      <c r="K1888" s="10"/>
      <c r="L1888" s="10" t="s">
        <v>22</v>
      </c>
      <c r="M1888" s="10" t="s">
        <v>22</v>
      </c>
      <c r="N1888" s="10"/>
      <c r="O1888" s="10"/>
      <c r="P1888" s="11"/>
    </row>
    <row r="1889">
      <c r="A1889" s="29">
        <v>45770.397907245366</v>
      </c>
      <c r="B1889" s="23">
        <v>45770.0</v>
      </c>
      <c r="C1889" s="10" t="s">
        <v>17</v>
      </c>
      <c r="D1889" s="10">
        <v>8.0</v>
      </c>
      <c r="E1889" s="17" t="s">
        <v>33</v>
      </c>
      <c r="F1889" s="10" t="s">
        <v>830</v>
      </c>
      <c r="G1889" s="10" t="s">
        <v>962</v>
      </c>
      <c r="H1889" s="12" t="s">
        <v>92</v>
      </c>
      <c r="I1889" s="10" t="s">
        <v>21</v>
      </c>
      <c r="J1889" s="10"/>
      <c r="K1889" s="10"/>
      <c r="L1889" s="10" t="s">
        <v>22</v>
      </c>
      <c r="M1889" s="10" t="s">
        <v>22</v>
      </c>
      <c r="N1889" s="10"/>
      <c r="O1889" s="10"/>
      <c r="P1889" s="11"/>
    </row>
    <row r="1890">
      <c r="A1890" s="29">
        <v>45770.39758135416</v>
      </c>
      <c r="B1890" s="23">
        <v>45770.0</v>
      </c>
      <c r="C1890" s="10" t="s">
        <v>17</v>
      </c>
      <c r="D1890" s="10" t="s">
        <v>132</v>
      </c>
      <c r="E1890" s="17" t="s">
        <v>33</v>
      </c>
      <c r="F1890" s="10" t="s">
        <v>1028</v>
      </c>
      <c r="G1890" s="10" t="s">
        <v>48</v>
      </c>
      <c r="H1890" s="12" t="s">
        <v>49</v>
      </c>
      <c r="I1890" s="10" t="s">
        <v>21</v>
      </c>
      <c r="J1890" s="10"/>
      <c r="K1890" s="10"/>
      <c r="L1890" s="10" t="s">
        <v>22</v>
      </c>
      <c r="M1890" s="10" t="s">
        <v>22</v>
      </c>
      <c r="N1890" s="10"/>
      <c r="O1890" s="10"/>
      <c r="P1890" s="11"/>
    </row>
    <row r="1891">
      <c r="A1891" s="29">
        <v>45770.028996967594</v>
      </c>
      <c r="B1891" s="23">
        <v>45770.0</v>
      </c>
      <c r="C1891" s="10" t="s">
        <v>17</v>
      </c>
      <c r="D1891" s="10">
        <v>8.0</v>
      </c>
      <c r="E1891" s="17" t="s">
        <v>33</v>
      </c>
      <c r="F1891" s="10" t="s">
        <v>1028</v>
      </c>
      <c r="G1891" s="10" t="s">
        <v>48</v>
      </c>
      <c r="H1891" s="12" t="s">
        <v>49</v>
      </c>
      <c r="I1891" s="10" t="s">
        <v>21</v>
      </c>
      <c r="J1891" s="10"/>
      <c r="K1891" s="10"/>
      <c r="L1891" s="10" t="s">
        <v>22</v>
      </c>
      <c r="M1891" s="10" t="s">
        <v>22</v>
      </c>
      <c r="N1891" s="10"/>
      <c r="O1891" s="10"/>
      <c r="P1891" s="11"/>
    </row>
    <row r="1892">
      <c r="A1892" s="22">
        <v>45770.0</v>
      </c>
      <c r="B1892" s="23">
        <v>45768.0</v>
      </c>
      <c r="C1892" s="10" t="s">
        <v>17</v>
      </c>
      <c r="D1892" s="10">
        <v>14.0</v>
      </c>
      <c r="E1892" s="17" t="s">
        <v>33</v>
      </c>
      <c r="F1892" s="10" t="s">
        <v>1029</v>
      </c>
      <c r="G1892" s="10" t="s">
        <v>1030</v>
      </c>
      <c r="H1892" s="12" t="s">
        <v>777</v>
      </c>
      <c r="I1892" s="10" t="s">
        <v>60</v>
      </c>
      <c r="J1892" s="10"/>
      <c r="K1892" s="10"/>
      <c r="L1892" s="10" t="s">
        <v>22</v>
      </c>
      <c r="M1892" s="10" t="s">
        <v>22</v>
      </c>
      <c r="N1892" s="10"/>
      <c r="O1892" s="10"/>
      <c r="P1892" s="11"/>
    </row>
    <row r="1893">
      <c r="A1893" s="22">
        <v>45770.0</v>
      </c>
      <c r="B1893" s="23">
        <v>45762.0</v>
      </c>
      <c r="C1893" s="10" t="s">
        <v>17</v>
      </c>
      <c r="D1893" s="10">
        <v>14.0</v>
      </c>
      <c r="E1893" s="17" t="s">
        <v>33</v>
      </c>
      <c r="F1893" s="10" t="s">
        <v>1002</v>
      </c>
      <c r="G1893" s="10" t="s">
        <v>521</v>
      </c>
      <c r="H1893" s="12">
        <v>1.577866219E9</v>
      </c>
      <c r="I1893" s="10" t="s">
        <v>21</v>
      </c>
      <c r="J1893" s="10"/>
      <c r="K1893" s="10"/>
      <c r="L1893" s="10" t="s">
        <v>22</v>
      </c>
      <c r="M1893" s="10" t="s">
        <v>474</v>
      </c>
      <c r="N1893" s="10"/>
      <c r="O1893" s="10"/>
      <c r="P1893" s="11"/>
    </row>
    <row r="1894">
      <c r="A1894" s="22">
        <v>45770.0</v>
      </c>
      <c r="B1894" s="23">
        <v>45762.0</v>
      </c>
      <c r="C1894" s="10" t="s">
        <v>17</v>
      </c>
      <c r="D1894" s="10">
        <v>8.0</v>
      </c>
      <c r="E1894" s="17" t="s">
        <v>9</v>
      </c>
      <c r="F1894" s="10" t="s">
        <v>1031</v>
      </c>
      <c r="G1894" s="10" t="s">
        <v>970</v>
      </c>
      <c r="H1894" s="12" t="s">
        <v>971</v>
      </c>
      <c r="I1894" s="10" t="s">
        <v>21</v>
      </c>
      <c r="J1894" s="10"/>
      <c r="K1894" s="10"/>
      <c r="L1894" s="10" t="s">
        <v>22</v>
      </c>
      <c r="M1894" s="10" t="s">
        <v>22</v>
      </c>
      <c r="N1894" s="10"/>
      <c r="O1894" s="10"/>
      <c r="P1894" s="11"/>
    </row>
    <row r="1895">
      <c r="A1895" s="22">
        <v>45770.0</v>
      </c>
      <c r="B1895" s="23">
        <v>45768.0</v>
      </c>
      <c r="C1895" s="10" t="s">
        <v>17</v>
      </c>
      <c r="D1895" s="10">
        <v>8.0</v>
      </c>
      <c r="E1895" s="17" t="s">
        <v>9</v>
      </c>
      <c r="F1895" s="10" t="s">
        <v>1032</v>
      </c>
      <c r="G1895" s="10" t="s">
        <v>30</v>
      </c>
      <c r="H1895" s="12" t="s">
        <v>31</v>
      </c>
      <c r="I1895" s="10" t="s">
        <v>21</v>
      </c>
      <c r="J1895" s="10"/>
      <c r="K1895" s="10"/>
      <c r="L1895" s="10" t="s">
        <v>22</v>
      </c>
      <c r="M1895" s="10" t="s">
        <v>22</v>
      </c>
      <c r="N1895" s="10"/>
      <c r="O1895" s="10"/>
      <c r="P1895" s="11"/>
    </row>
    <row r="1896">
      <c r="A1896" s="22">
        <v>45770.0</v>
      </c>
      <c r="B1896" s="23">
        <v>45769.0</v>
      </c>
      <c r="C1896" s="10" t="s">
        <v>17</v>
      </c>
      <c r="D1896" s="10">
        <v>4.0</v>
      </c>
      <c r="E1896" s="17" t="s">
        <v>9</v>
      </c>
      <c r="F1896" s="10" t="s">
        <v>1033</v>
      </c>
      <c r="G1896" s="10" t="s">
        <v>1034</v>
      </c>
      <c r="H1896" s="12" t="s">
        <v>1035</v>
      </c>
      <c r="I1896" s="10" t="s">
        <v>60</v>
      </c>
      <c r="J1896" s="10"/>
      <c r="K1896" s="10"/>
      <c r="L1896" s="10" t="s">
        <v>22</v>
      </c>
      <c r="M1896" s="10" t="s">
        <v>22</v>
      </c>
      <c r="N1896" s="10"/>
      <c r="O1896" s="10"/>
      <c r="P1896" s="11"/>
    </row>
    <row r="1897">
      <c r="A1897" s="22">
        <v>45770.0</v>
      </c>
      <c r="B1897" s="23">
        <v>45769.0</v>
      </c>
      <c r="C1897" s="10" t="s">
        <v>17</v>
      </c>
      <c r="D1897" s="10">
        <v>8.0</v>
      </c>
      <c r="E1897" s="17" t="s">
        <v>9</v>
      </c>
      <c r="F1897" s="10" t="s">
        <v>1036</v>
      </c>
      <c r="G1897" s="10" t="s">
        <v>909</v>
      </c>
      <c r="H1897" s="12" t="s">
        <v>910</v>
      </c>
      <c r="I1897" s="10" t="s">
        <v>21</v>
      </c>
      <c r="J1897" s="10"/>
      <c r="K1897" s="10"/>
      <c r="L1897" s="10" t="s">
        <v>22</v>
      </c>
      <c r="M1897" s="10" t="s">
        <v>22</v>
      </c>
      <c r="N1897" s="10"/>
      <c r="O1897" s="10"/>
      <c r="P1897" s="11"/>
    </row>
    <row r="1898">
      <c r="A1898" s="22">
        <v>45770.0</v>
      </c>
      <c r="B1898" s="23">
        <v>45769.0</v>
      </c>
      <c r="C1898" s="10" t="s">
        <v>17</v>
      </c>
      <c r="D1898" s="10">
        <v>14.0</v>
      </c>
      <c r="E1898" s="17" t="s">
        <v>33</v>
      </c>
      <c r="F1898" s="10" t="s">
        <v>1037</v>
      </c>
      <c r="G1898" s="10" t="s">
        <v>1038</v>
      </c>
      <c r="H1898" s="12" t="s">
        <v>1039</v>
      </c>
      <c r="I1898" s="10" t="s">
        <v>21</v>
      </c>
      <c r="J1898" s="10"/>
      <c r="K1898" s="10"/>
      <c r="L1898" s="10" t="s">
        <v>22</v>
      </c>
      <c r="M1898" s="10" t="s">
        <v>22</v>
      </c>
      <c r="N1898" s="10"/>
      <c r="O1898" s="10"/>
      <c r="P1898" s="11"/>
    </row>
    <row r="1899">
      <c r="A1899" s="22">
        <v>45770.0</v>
      </c>
      <c r="B1899" s="23">
        <v>45769.0</v>
      </c>
      <c r="C1899" s="10" t="s">
        <v>17</v>
      </c>
      <c r="D1899" s="10">
        <v>8.0</v>
      </c>
      <c r="E1899" s="17" t="s">
        <v>33</v>
      </c>
      <c r="F1899" s="10" t="s">
        <v>1040</v>
      </c>
      <c r="G1899" s="10" t="s">
        <v>1038</v>
      </c>
      <c r="H1899" s="12" t="s">
        <v>1039</v>
      </c>
      <c r="I1899" s="10" t="s">
        <v>21</v>
      </c>
      <c r="J1899" s="10"/>
      <c r="K1899" s="10"/>
      <c r="L1899" s="10" t="s">
        <v>22</v>
      </c>
      <c r="M1899" s="10" t="s">
        <v>22</v>
      </c>
      <c r="N1899" s="10"/>
      <c r="O1899" s="10"/>
      <c r="P1899" s="11"/>
    </row>
    <row r="1900">
      <c r="A1900" s="22">
        <v>45770.0</v>
      </c>
      <c r="B1900" s="23">
        <v>45769.0</v>
      </c>
      <c r="C1900" s="10" t="s">
        <v>17</v>
      </c>
      <c r="D1900" s="10">
        <v>8.0</v>
      </c>
      <c r="E1900" s="17" t="s">
        <v>33</v>
      </c>
      <c r="F1900" s="10" t="s">
        <v>1041</v>
      </c>
      <c r="G1900" s="10" t="s">
        <v>521</v>
      </c>
      <c r="H1900" s="12" t="s">
        <v>1003</v>
      </c>
      <c r="I1900" s="10" t="s">
        <v>21</v>
      </c>
      <c r="J1900" s="10"/>
      <c r="K1900" s="10"/>
      <c r="L1900" s="10" t="s">
        <v>22</v>
      </c>
      <c r="M1900" s="10" t="s">
        <v>22</v>
      </c>
      <c r="N1900" s="10"/>
      <c r="O1900" s="10"/>
      <c r="P1900" s="11"/>
    </row>
    <row r="1901">
      <c r="A1901" s="22">
        <v>45770.0</v>
      </c>
      <c r="B1901" s="23">
        <v>45769.0</v>
      </c>
      <c r="C1901" s="10" t="s">
        <v>17</v>
      </c>
      <c r="D1901" s="10">
        <v>8.0</v>
      </c>
      <c r="E1901" s="17" t="s">
        <v>33</v>
      </c>
      <c r="F1901" s="10" t="s">
        <v>1042</v>
      </c>
      <c r="G1901" s="10" t="s">
        <v>94</v>
      </c>
      <c r="H1901" s="12" t="s">
        <v>853</v>
      </c>
      <c r="I1901" s="10" t="s">
        <v>21</v>
      </c>
      <c r="J1901" s="10"/>
      <c r="K1901" s="10"/>
      <c r="L1901" s="10" t="s">
        <v>22</v>
      </c>
      <c r="M1901" s="10" t="s">
        <v>22</v>
      </c>
      <c r="N1901" s="10"/>
      <c r="O1901" s="10"/>
      <c r="P1901" s="11"/>
    </row>
    <row r="1902">
      <c r="A1902" s="22">
        <v>45770.0</v>
      </c>
      <c r="B1902" s="23">
        <v>45769.0</v>
      </c>
      <c r="C1902" s="10" t="s">
        <v>17</v>
      </c>
      <c r="D1902" s="10">
        <v>8.0</v>
      </c>
      <c r="E1902" s="17" t="s">
        <v>33</v>
      </c>
      <c r="F1902" s="10" t="s">
        <v>1028</v>
      </c>
      <c r="G1902" s="10" t="s">
        <v>48</v>
      </c>
      <c r="H1902" s="12" t="s">
        <v>49</v>
      </c>
      <c r="I1902" s="10" t="s">
        <v>21</v>
      </c>
      <c r="J1902" s="10"/>
      <c r="K1902" s="10"/>
      <c r="L1902" s="10" t="s">
        <v>22</v>
      </c>
      <c r="M1902" s="10" t="s">
        <v>22</v>
      </c>
      <c r="N1902" s="10"/>
      <c r="O1902" s="10"/>
      <c r="P1902" s="11"/>
    </row>
    <row r="1903">
      <c r="A1903" s="22">
        <v>45770.0</v>
      </c>
      <c r="B1903" s="23">
        <v>45769.0</v>
      </c>
      <c r="C1903" s="10" t="s">
        <v>17</v>
      </c>
      <c r="D1903" s="10">
        <v>8.0</v>
      </c>
      <c r="E1903" s="17" t="s">
        <v>9</v>
      </c>
      <c r="F1903" s="10" t="s">
        <v>1043</v>
      </c>
      <c r="G1903" s="10" t="s">
        <v>705</v>
      </c>
      <c r="H1903" s="12" t="s">
        <v>217</v>
      </c>
      <c r="I1903" s="10" t="s">
        <v>21</v>
      </c>
      <c r="J1903" s="10"/>
      <c r="K1903" s="10"/>
      <c r="L1903" s="10" t="s">
        <v>22</v>
      </c>
      <c r="M1903" s="10" t="s">
        <v>22</v>
      </c>
      <c r="N1903" s="10"/>
      <c r="O1903" s="10"/>
      <c r="P1903" s="11"/>
    </row>
    <row r="1904">
      <c r="A1904" s="30">
        <v>45770.0</v>
      </c>
      <c r="B1904" s="23">
        <v>45769.0</v>
      </c>
      <c r="C1904" s="10" t="s">
        <v>17</v>
      </c>
      <c r="D1904" s="10">
        <v>8.0</v>
      </c>
      <c r="E1904" s="17" t="s">
        <v>33</v>
      </c>
      <c r="F1904" s="10" t="s">
        <v>1044</v>
      </c>
      <c r="G1904" s="10" t="s">
        <v>35</v>
      </c>
      <c r="H1904" s="12" t="s">
        <v>347</v>
      </c>
      <c r="I1904" s="10" t="s">
        <v>21</v>
      </c>
      <c r="J1904" s="10"/>
      <c r="K1904" s="10"/>
      <c r="L1904" s="10" t="s">
        <v>22</v>
      </c>
      <c r="M1904" s="10" t="s">
        <v>22</v>
      </c>
      <c r="N1904" s="10"/>
      <c r="O1904" s="10"/>
      <c r="P1904" s="11"/>
    </row>
    <row r="1905">
      <c r="A1905" s="22">
        <v>45770.0</v>
      </c>
      <c r="B1905" s="23">
        <v>45769.0</v>
      </c>
      <c r="C1905" s="10" t="s">
        <v>17</v>
      </c>
      <c r="D1905" s="10">
        <v>8.0</v>
      </c>
      <c r="E1905" s="17" t="s">
        <v>33</v>
      </c>
      <c r="F1905" s="10" t="s">
        <v>1045</v>
      </c>
      <c r="G1905" s="10" t="s">
        <v>201</v>
      </c>
      <c r="H1905" s="12" t="s">
        <v>202</v>
      </c>
      <c r="I1905" s="10" t="s">
        <v>52</v>
      </c>
      <c r="J1905" s="10"/>
      <c r="K1905" s="10"/>
      <c r="L1905" s="10" t="s">
        <v>22</v>
      </c>
      <c r="M1905" s="10" t="s">
        <v>22</v>
      </c>
      <c r="N1905" s="10"/>
      <c r="O1905" s="10"/>
      <c r="P1905" s="11"/>
    </row>
    <row r="1906">
      <c r="A1906" s="22">
        <v>45770.0</v>
      </c>
      <c r="B1906" s="23">
        <v>45769.0</v>
      </c>
      <c r="C1906" s="10" t="s">
        <v>17</v>
      </c>
      <c r="D1906" s="10">
        <v>8.0</v>
      </c>
      <c r="E1906" s="17" t="s">
        <v>9</v>
      </c>
      <c r="F1906" s="10" t="s">
        <v>1046</v>
      </c>
      <c r="G1906" s="10" t="s">
        <v>94</v>
      </c>
      <c r="H1906" s="12" t="s">
        <v>853</v>
      </c>
      <c r="I1906" s="10" t="s">
        <v>21</v>
      </c>
      <c r="J1906" s="10"/>
      <c r="K1906" s="10"/>
      <c r="L1906" s="10" t="s">
        <v>22</v>
      </c>
      <c r="M1906" s="10" t="s">
        <v>22</v>
      </c>
      <c r="N1906" s="10"/>
      <c r="O1906" s="10"/>
      <c r="P1906" s="11"/>
    </row>
    <row r="1907">
      <c r="A1907" s="22">
        <v>45770.0</v>
      </c>
      <c r="B1907" s="23">
        <v>45769.0</v>
      </c>
      <c r="C1907" s="10" t="s">
        <v>17</v>
      </c>
      <c r="D1907" s="10" t="s">
        <v>89</v>
      </c>
      <c r="E1907" s="17" t="s">
        <v>89</v>
      </c>
      <c r="F1907" s="10" t="s">
        <v>1047</v>
      </c>
      <c r="G1907" s="10" t="s">
        <v>340</v>
      </c>
      <c r="H1907" s="12" t="s">
        <v>341</v>
      </c>
      <c r="I1907" s="10" t="s">
        <v>21</v>
      </c>
      <c r="J1907" s="10"/>
      <c r="K1907" s="10"/>
      <c r="L1907" s="10" t="s">
        <v>22</v>
      </c>
      <c r="M1907" s="10" t="s">
        <v>22</v>
      </c>
      <c r="N1907" s="10"/>
      <c r="O1907" s="10"/>
      <c r="P1907" s="11"/>
    </row>
    <row r="1908">
      <c r="A1908" s="22">
        <v>45770.0</v>
      </c>
      <c r="B1908" s="23">
        <v>45769.0</v>
      </c>
      <c r="C1908" s="10" t="s">
        <v>17</v>
      </c>
      <c r="D1908" s="10">
        <v>8.0</v>
      </c>
      <c r="E1908" s="17" t="s">
        <v>33</v>
      </c>
      <c r="F1908" s="10" t="s">
        <v>1048</v>
      </c>
      <c r="G1908" s="10" t="s">
        <v>30</v>
      </c>
      <c r="H1908" s="12" t="s">
        <v>31</v>
      </c>
      <c r="I1908" s="10" t="s">
        <v>21</v>
      </c>
      <c r="J1908" s="10"/>
      <c r="K1908" s="10"/>
      <c r="L1908" s="10" t="s">
        <v>22</v>
      </c>
      <c r="M1908" s="10" t="s">
        <v>22</v>
      </c>
      <c r="N1908" s="10"/>
      <c r="O1908" s="10"/>
      <c r="P1908" s="11"/>
    </row>
    <row r="1909">
      <c r="A1909" s="22">
        <v>45770.0</v>
      </c>
      <c r="B1909" s="23">
        <v>45769.0</v>
      </c>
      <c r="C1909" s="10" t="s">
        <v>17</v>
      </c>
      <c r="D1909" s="10">
        <v>8.0</v>
      </c>
      <c r="E1909" s="17" t="s">
        <v>33</v>
      </c>
      <c r="F1909" s="10" t="s">
        <v>1049</v>
      </c>
      <c r="G1909" s="10" t="s">
        <v>928</v>
      </c>
      <c r="H1909" s="12" t="s">
        <v>961</v>
      </c>
      <c r="I1909" s="10" t="s">
        <v>21</v>
      </c>
      <c r="J1909" s="10"/>
      <c r="K1909" s="10"/>
      <c r="L1909" s="10" t="s">
        <v>22</v>
      </c>
      <c r="M1909" s="10" t="s">
        <v>22</v>
      </c>
      <c r="N1909" s="10"/>
      <c r="O1909" s="10"/>
      <c r="P1909" s="11"/>
    </row>
    <row r="1910">
      <c r="A1910" s="29">
        <v>45769.50159033565</v>
      </c>
      <c r="B1910" s="23">
        <v>45769.0</v>
      </c>
      <c r="C1910" s="10" t="s">
        <v>17</v>
      </c>
      <c r="D1910" s="10">
        <v>8.0</v>
      </c>
      <c r="E1910" s="17" t="s">
        <v>9</v>
      </c>
      <c r="F1910" s="10" t="s">
        <v>1013</v>
      </c>
      <c r="G1910" s="10" t="s">
        <v>267</v>
      </c>
      <c r="H1910" s="12"/>
      <c r="I1910" s="10" t="s">
        <v>21</v>
      </c>
      <c r="J1910" s="10"/>
      <c r="K1910" s="10"/>
      <c r="L1910" s="10" t="s">
        <v>22</v>
      </c>
      <c r="M1910" s="10" t="s">
        <v>22</v>
      </c>
      <c r="N1910" s="10"/>
      <c r="O1910" s="10"/>
      <c r="P1910" s="11"/>
    </row>
    <row r="1911">
      <c r="A1911" s="29">
        <v>45769.49915070602</v>
      </c>
      <c r="B1911" s="23">
        <v>45769.0</v>
      </c>
      <c r="C1911" s="10" t="s">
        <v>17</v>
      </c>
      <c r="D1911" s="10">
        <v>8.0</v>
      </c>
      <c r="E1911" s="17" t="s">
        <v>33</v>
      </c>
      <c r="F1911" s="10" t="s">
        <v>1050</v>
      </c>
      <c r="G1911" s="10" t="s">
        <v>1051</v>
      </c>
      <c r="H1911" s="12" t="s">
        <v>1052</v>
      </c>
      <c r="I1911" s="10" t="s">
        <v>21</v>
      </c>
      <c r="J1911" s="10"/>
      <c r="K1911" s="10"/>
      <c r="L1911" s="10" t="s">
        <v>22</v>
      </c>
      <c r="M1911" s="10" t="s">
        <v>22</v>
      </c>
      <c r="N1911" s="10"/>
      <c r="O1911" s="10"/>
      <c r="P1911" s="11"/>
    </row>
    <row r="1912">
      <c r="A1912" s="29">
        <v>45769.49608858796</v>
      </c>
      <c r="B1912" s="23">
        <v>45769.0</v>
      </c>
      <c r="C1912" s="10" t="s">
        <v>17</v>
      </c>
      <c r="D1912" s="10">
        <v>16.0</v>
      </c>
      <c r="E1912" s="17" t="s">
        <v>9</v>
      </c>
      <c r="F1912" s="10" t="s">
        <v>1053</v>
      </c>
      <c r="G1912" s="10" t="s">
        <v>1054</v>
      </c>
      <c r="H1912" s="12"/>
      <c r="I1912" s="10" t="s">
        <v>52</v>
      </c>
      <c r="J1912" s="10"/>
      <c r="K1912" s="10"/>
      <c r="L1912" s="10" t="s">
        <v>22</v>
      </c>
      <c r="M1912" s="10" t="s">
        <v>22</v>
      </c>
      <c r="N1912" s="10"/>
      <c r="O1912" s="10"/>
      <c r="P1912" s="11"/>
    </row>
    <row r="1913">
      <c r="A1913" s="29">
        <v>45769.396570219906</v>
      </c>
      <c r="B1913" s="23">
        <v>45769.0</v>
      </c>
      <c r="C1913" s="10" t="s">
        <v>17</v>
      </c>
      <c r="D1913" s="10">
        <v>8.0</v>
      </c>
      <c r="E1913" s="17" t="s">
        <v>9</v>
      </c>
      <c r="F1913" s="10" t="s">
        <v>978</v>
      </c>
      <c r="G1913" s="10" t="s">
        <v>226</v>
      </c>
      <c r="H1913" s="12" t="s">
        <v>227</v>
      </c>
      <c r="I1913" s="10" t="s">
        <v>21</v>
      </c>
      <c r="J1913" s="10"/>
      <c r="K1913" s="10"/>
      <c r="L1913" s="10" t="s">
        <v>22</v>
      </c>
      <c r="M1913" s="10" t="s">
        <v>22</v>
      </c>
      <c r="N1913" s="10"/>
      <c r="O1913" s="10"/>
      <c r="P1913" s="11"/>
    </row>
    <row r="1914">
      <c r="A1914" s="29">
        <v>45769.35599285879</v>
      </c>
      <c r="B1914" s="23">
        <v>45769.0</v>
      </c>
      <c r="C1914" s="10" t="s">
        <v>17</v>
      </c>
      <c r="D1914" s="10">
        <v>14.0</v>
      </c>
      <c r="E1914" s="17" t="s">
        <v>33</v>
      </c>
      <c r="F1914" s="10" t="s">
        <v>1055</v>
      </c>
      <c r="G1914" s="10" t="s">
        <v>1056</v>
      </c>
      <c r="H1914" s="12" t="s">
        <v>28</v>
      </c>
      <c r="I1914" s="10" t="s">
        <v>21</v>
      </c>
      <c r="J1914" s="10" t="s">
        <v>524</v>
      </c>
      <c r="K1914" s="10"/>
      <c r="L1914" s="10" t="s">
        <v>22</v>
      </c>
      <c r="M1914" s="10" t="s">
        <v>22</v>
      </c>
      <c r="N1914" s="10"/>
      <c r="O1914" s="10"/>
      <c r="P1914" s="11"/>
    </row>
    <row r="1915">
      <c r="A1915" s="29">
        <v>45769.35401138889</v>
      </c>
      <c r="B1915" s="23">
        <v>45769.0</v>
      </c>
      <c r="C1915" s="10" t="s">
        <v>17</v>
      </c>
      <c r="D1915" s="10">
        <v>8.0</v>
      </c>
      <c r="E1915" s="17" t="s">
        <v>9</v>
      </c>
      <c r="F1915" s="10" t="s">
        <v>1028</v>
      </c>
      <c r="G1915" s="10" t="s">
        <v>48</v>
      </c>
      <c r="H1915" s="12" t="s">
        <v>49</v>
      </c>
      <c r="I1915" s="10" t="s">
        <v>21</v>
      </c>
      <c r="J1915" s="10"/>
      <c r="K1915" s="10"/>
      <c r="L1915" s="10" t="s">
        <v>22</v>
      </c>
      <c r="M1915" s="10" t="s">
        <v>22</v>
      </c>
      <c r="N1915" s="10"/>
      <c r="O1915" s="10"/>
      <c r="P1915" s="11"/>
    </row>
    <row r="1916">
      <c r="A1916" s="29">
        <v>45769.33707375</v>
      </c>
      <c r="B1916" s="23">
        <v>45769.0</v>
      </c>
      <c r="C1916" s="10" t="s">
        <v>17</v>
      </c>
      <c r="D1916" s="10">
        <v>8.0</v>
      </c>
      <c r="E1916" s="17" t="s">
        <v>9</v>
      </c>
      <c r="F1916" s="10" t="s">
        <v>1057</v>
      </c>
      <c r="G1916" s="10" t="s">
        <v>1058</v>
      </c>
      <c r="H1916" s="12" t="s">
        <v>1059</v>
      </c>
      <c r="I1916" s="10" t="s">
        <v>52</v>
      </c>
      <c r="J1916" s="10"/>
      <c r="K1916" s="10"/>
      <c r="L1916" s="10" t="s">
        <v>22</v>
      </c>
      <c r="M1916" s="10" t="s">
        <v>22</v>
      </c>
      <c r="N1916" s="10"/>
      <c r="O1916" s="10"/>
      <c r="P1916" s="11"/>
    </row>
    <row r="1917">
      <c r="A1917" s="29">
        <v>45769.0290071412</v>
      </c>
      <c r="B1917" s="23">
        <v>45769.0</v>
      </c>
      <c r="C1917" s="10" t="s">
        <v>17</v>
      </c>
      <c r="D1917" s="10">
        <v>14.0</v>
      </c>
      <c r="E1917" s="17" t="s">
        <v>33</v>
      </c>
      <c r="F1917" s="10" t="s">
        <v>641</v>
      </c>
      <c r="G1917" s="10" t="s">
        <v>1030</v>
      </c>
      <c r="H1917" s="12" t="s">
        <v>777</v>
      </c>
      <c r="I1917" s="10" t="s">
        <v>60</v>
      </c>
      <c r="J1917" s="10"/>
      <c r="K1917" s="10"/>
      <c r="L1917" s="10" t="s">
        <v>22</v>
      </c>
      <c r="M1917" s="10" t="s">
        <v>22</v>
      </c>
      <c r="N1917" s="10"/>
      <c r="O1917" s="10" t="s">
        <v>474</v>
      </c>
      <c r="P1917" s="11"/>
    </row>
    <row r="1918">
      <c r="A1918" s="22">
        <v>45769.0</v>
      </c>
      <c r="B1918" s="23">
        <v>45761.0</v>
      </c>
      <c r="C1918" s="10" t="s">
        <v>17</v>
      </c>
      <c r="D1918" s="10">
        <v>6.0</v>
      </c>
      <c r="E1918" s="17" t="s">
        <v>9</v>
      </c>
      <c r="F1918" s="10" t="s">
        <v>1041</v>
      </c>
      <c r="G1918" s="10" t="s">
        <v>521</v>
      </c>
      <c r="H1918" s="12">
        <v>1.577866219E9</v>
      </c>
      <c r="I1918" s="10" t="s">
        <v>21</v>
      </c>
      <c r="J1918" s="10"/>
      <c r="K1918" s="10"/>
      <c r="L1918" s="10" t="s">
        <v>22</v>
      </c>
      <c r="M1918" s="10" t="s">
        <v>22</v>
      </c>
      <c r="N1918" s="10"/>
      <c r="O1918" s="10"/>
      <c r="P1918" s="11"/>
    </row>
    <row r="1919">
      <c r="A1919" s="22">
        <v>45769.0</v>
      </c>
      <c r="B1919" s="23">
        <v>45768.0</v>
      </c>
      <c r="C1919" s="10" t="s">
        <v>17</v>
      </c>
      <c r="D1919" s="10">
        <v>8.0</v>
      </c>
      <c r="E1919" s="17" t="s">
        <v>9</v>
      </c>
      <c r="F1919" s="10" t="s">
        <v>1060</v>
      </c>
      <c r="G1919" s="10" t="s">
        <v>1061</v>
      </c>
      <c r="H1919" s="12"/>
      <c r="I1919" s="10" t="s">
        <v>21</v>
      </c>
      <c r="J1919" s="10"/>
      <c r="K1919" s="10"/>
      <c r="L1919" s="10" t="s">
        <v>22</v>
      </c>
      <c r="M1919" s="10" t="s">
        <v>22</v>
      </c>
      <c r="N1919" s="10"/>
      <c r="O1919" s="10"/>
      <c r="P1919" s="11"/>
    </row>
    <row r="1920">
      <c r="A1920" s="22">
        <v>45769.0</v>
      </c>
      <c r="B1920" s="23">
        <v>45768.0</v>
      </c>
      <c r="C1920" s="10" t="s">
        <v>17</v>
      </c>
      <c r="D1920" s="10">
        <v>8.0</v>
      </c>
      <c r="E1920" s="17" t="s">
        <v>33</v>
      </c>
      <c r="F1920" s="10" t="s">
        <v>1062</v>
      </c>
      <c r="G1920" s="10" t="s">
        <v>45</v>
      </c>
      <c r="H1920" s="12" t="s">
        <v>46</v>
      </c>
      <c r="I1920" s="10" t="s">
        <v>21</v>
      </c>
      <c r="J1920" s="10"/>
      <c r="K1920" s="10"/>
      <c r="L1920" s="10" t="s">
        <v>22</v>
      </c>
      <c r="M1920" s="10" t="s">
        <v>22</v>
      </c>
      <c r="N1920" s="10"/>
      <c r="O1920" s="10"/>
      <c r="P1920" s="11"/>
    </row>
    <row r="1921">
      <c r="A1921" s="22">
        <v>45769.0</v>
      </c>
      <c r="B1921" s="23">
        <v>45768.0</v>
      </c>
      <c r="C1921" s="10" t="s">
        <v>17</v>
      </c>
      <c r="D1921" s="10">
        <v>16.0</v>
      </c>
      <c r="E1921" s="17" t="s">
        <v>33</v>
      </c>
      <c r="F1921" s="10" t="s">
        <v>1063</v>
      </c>
      <c r="G1921" s="10" t="s">
        <v>1064</v>
      </c>
      <c r="H1921" s="12"/>
      <c r="I1921" s="10" t="s">
        <v>52</v>
      </c>
      <c r="J1921" s="10"/>
      <c r="K1921" s="10"/>
      <c r="L1921" s="10" t="s">
        <v>22</v>
      </c>
      <c r="M1921" s="10" t="s">
        <v>22</v>
      </c>
      <c r="N1921" s="10"/>
      <c r="O1921" s="10"/>
      <c r="P1921" s="11"/>
    </row>
    <row r="1922">
      <c r="A1922" s="22">
        <v>45769.0</v>
      </c>
      <c r="B1922" s="23">
        <v>45768.0</v>
      </c>
      <c r="C1922" s="10" t="s">
        <v>17</v>
      </c>
      <c r="D1922" s="10">
        <v>16.0</v>
      </c>
      <c r="E1922" s="17" t="s">
        <v>33</v>
      </c>
      <c r="F1922" s="10" t="s">
        <v>291</v>
      </c>
      <c r="G1922" s="10" t="s">
        <v>292</v>
      </c>
      <c r="H1922" s="12" t="s">
        <v>293</v>
      </c>
      <c r="I1922" s="10" t="s">
        <v>21</v>
      </c>
      <c r="J1922" s="10"/>
      <c r="K1922" s="10"/>
      <c r="L1922" s="10" t="s">
        <v>22</v>
      </c>
      <c r="M1922" s="10" t="s">
        <v>22</v>
      </c>
      <c r="N1922" s="10"/>
      <c r="O1922" s="10"/>
      <c r="P1922" s="11"/>
    </row>
    <row r="1923">
      <c r="A1923" s="22">
        <v>45769.0</v>
      </c>
      <c r="B1923" s="23">
        <v>45768.0</v>
      </c>
      <c r="C1923" s="10" t="s">
        <v>17</v>
      </c>
      <c r="D1923" s="10">
        <v>8.0</v>
      </c>
      <c r="E1923" s="17" t="s">
        <v>9</v>
      </c>
      <c r="F1923" s="10" t="s">
        <v>1065</v>
      </c>
      <c r="G1923" s="10" t="s">
        <v>1066</v>
      </c>
      <c r="H1923" s="12" t="s">
        <v>1067</v>
      </c>
      <c r="I1923" s="10" t="s">
        <v>52</v>
      </c>
      <c r="J1923" s="10"/>
      <c r="K1923" s="10"/>
      <c r="L1923" s="10" t="s">
        <v>22</v>
      </c>
      <c r="M1923" s="10" t="s">
        <v>22</v>
      </c>
      <c r="N1923" s="10"/>
      <c r="O1923" s="10"/>
      <c r="P1923" s="11"/>
    </row>
    <row r="1924">
      <c r="A1924" s="22">
        <v>45769.0</v>
      </c>
      <c r="B1924" s="23">
        <v>45768.0</v>
      </c>
      <c r="C1924" s="10" t="s">
        <v>17</v>
      </c>
      <c r="D1924" s="10">
        <v>8.0</v>
      </c>
      <c r="E1924" s="17" t="s">
        <v>33</v>
      </c>
      <c r="F1924" s="10" t="s">
        <v>1068</v>
      </c>
      <c r="G1924" s="10" t="s">
        <v>169</v>
      </c>
      <c r="H1924" s="12" t="s">
        <v>170</v>
      </c>
      <c r="I1924" s="10" t="s">
        <v>21</v>
      </c>
      <c r="J1924" s="10"/>
      <c r="K1924" s="10"/>
      <c r="L1924" s="10" t="s">
        <v>22</v>
      </c>
      <c r="M1924" s="10" t="s">
        <v>22</v>
      </c>
      <c r="N1924" s="10"/>
      <c r="O1924" s="10"/>
      <c r="P1924" s="11"/>
    </row>
    <row r="1925">
      <c r="A1925" s="22">
        <v>45769.0</v>
      </c>
      <c r="B1925" s="23">
        <v>45768.0</v>
      </c>
      <c r="C1925" s="10" t="s">
        <v>17</v>
      </c>
      <c r="D1925" s="10">
        <v>16.0</v>
      </c>
      <c r="E1925" s="17" t="s">
        <v>33</v>
      </c>
      <c r="F1925" s="10" t="s">
        <v>1069</v>
      </c>
      <c r="G1925" s="10" t="s">
        <v>195</v>
      </c>
      <c r="H1925" s="12" t="s">
        <v>1070</v>
      </c>
      <c r="I1925" s="10" t="s">
        <v>21</v>
      </c>
      <c r="J1925" s="10"/>
      <c r="K1925" s="10"/>
      <c r="L1925" s="10" t="s">
        <v>22</v>
      </c>
      <c r="M1925" s="10" t="s">
        <v>22</v>
      </c>
      <c r="N1925" s="10"/>
      <c r="O1925" s="10"/>
      <c r="P1925" s="11"/>
    </row>
    <row r="1926">
      <c r="A1926" s="22">
        <v>45769.0</v>
      </c>
      <c r="B1926" s="23">
        <v>45768.0</v>
      </c>
      <c r="C1926" s="10" t="s">
        <v>17</v>
      </c>
      <c r="D1926" s="10">
        <v>8.0</v>
      </c>
      <c r="E1926" s="17" t="s">
        <v>33</v>
      </c>
      <c r="F1926" s="10" t="s">
        <v>1048</v>
      </c>
      <c r="G1926" s="10" t="s">
        <v>30</v>
      </c>
      <c r="H1926" s="12" t="s">
        <v>31</v>
      </c>
      <c r="I1926" s="10" t="s">
        <v>21</v>
      </c>
      <c r="J1926" s="10"/>
      <c r="K1926" s="10"/>
      <c r="L1926" s="10" t="s">
        <v>22</v>
      </c>
      <c r="M1926" s="10" t="s">
        <v>22</v>
      </c>
      <c r="N1926" s="10"/>
      <c r="O1926" s="10"/>
      <c r="P1926" s="11"/>
    </row>
    <row r="1927">
      <c r="A1927" s="22">
        <v>45769.0</v>
      </c>
      <c r="B1927" s="23">
        <v>45768.0</v>
      </c>
      <c r="C1927" s="10" t="s">
        <v>17</v>
      </c>
      <c r="D1927" s="10" t="s">
        <v>132</v>
      </c>
      <c r="E1927" s="17" t="s">
        <v>33</v>
      </c>
      <c r="F1927" s="10" t="s">
        <v>1028</v>
      </c>
      <c r="G1927" s="10" t="s">
        <v>48</v>
      </c>
      <c r="H1927" s="12" t="s">
        <v>49</v>
      </c>
      <c r="I1927" s="10" t="s">
        <v>21</v>
      </c>
      <c r="J1927" s="10"/>
      <c r="K1927" s="10"/>
      <c r="L1927" s="10" t="s">
        <v>22</v>
      </c>
      <c r="M1927" s="10" t="s">
        <v>22</v>
      </c>
      <c r="N1927" s="10"/>
      <c r="O1927" s="10"/>
      <c r="P1927" s="11"/>
    </row>
    <row r="1928">
      <c r="A1928" s="22">
        <v>45769.0</v>
      </c>
      <c r="B1928" s="23">
        <v>45768.0</v>
      </c>
      <c r="C1928" s="10" t="s">
        <v>17</v>
      </c>
      <c r="D1928" s="10">
        <v>8.0</v>
      </c>
      <c r="E1928" s="17" t="s">
        <v>33</v>
      </c>
      <c r="F1928" s="10" t="s">
        <v>1041</v>
      </c>
      <c r="G1928" s="10" t="s">
        <v>521</v>
      </c>
      <c r="H1928" s="12" t="s">
        <v>1003</v>
      </c>
      <c r="I1928" s="10" t="s">
        <v>21</v>
      </c>
      <c r="J1928" s="10"/>
      <c r="K1928" s="10"/>
      <c r="L1928" s="10" t="s">
        <v>22</v>
      </c>
      <c r="M1928" s="10" t="s">
        <v>22</v>
      </c>
      <c r="N1928" s="10"/>
      <c r="O1928" s="10"/>
      <c r="P1928" s="11"/>
    </row>
    <row r="1929">
      <c r="A1929" s="22">
        <v>45769.0</v>
      </c>
      <c r="B1929" s="23">
        <v>45768.0</v>
      </c>
      <c r="C1929" s="10" t="s">
        <v>17</v>
      </c>
      <c r="D1929" s="10">
        <v>4.0</v>
      </c>
      <c r="E1929" s="17" t="s">
        <v>9</v>
      </c>
      <c r="F1929" s="10" t="s">
        <v>1071</v>
      </c>
      <c r="G1929" s="10" t="s">
        <v>1072</v>
      </c>
      <c r="H1929" s="12" t="s">
        <v>1073</v>
      </c>
      <c r="I1929" s="10" t="s">
        <v>52</v>
      </c>
      <c r="J1929" s="10"/>
      <c r="K1929" s="10"/>
      <c r="L1929" s="10" t="s">
        <v>22</v>
      </c>
      <c r="M1929" s="10" t="s">
        <v>22</v>
      </c>
      <c r="N1929" s="10"/>
      <c r="O1929" s="10"/>
      <c r="P1929" s="11"/>
    </row>
    <row r="1930">
      <c r="A1930" s="22">
        <v>45768.0</v>
      </c>
      <c r="B1930" s="23">
        <v>45761.0</v>
      </c>
      <c r="C1930" s="10" t="s">
        <v>17</v>
      </c>
      <c r="D1930" s="10">
        <v>8.0</v>
      </c>
      <c r="E1930" s="17" t="s">
        <v>9</v>
      </c>
      <c r="F1930" s="10" t="s">
        <v>1074</v>
      </c>
      <c r="G1930" s="10" t="s">
        <v>970</v>
      </c>
      <c r="H1930" s="12" t="s">
        <v>971</v>
      </c>
      <c r="I1930" s="10" t="s">
        <v>21</v>
      </c>
      <c r="J1930" s="10"/>
      <c r="K1930" s="10"/>
      <c r="L1930" s="10" t="s">
        <v>22</v>
      </c>
      <c r="M1930" s="10" t="s">
        <v>22</v>
      </c>
      <c r="N1930" s="10"/>
      <c r="O1930" s="10"/>
      <c r="P1930" s="11"/>
    </row>
    <row r="1931">
      <c r="A1931" s="22">
        <v>45768.0</v>
      </c>
      <c r="B1931" s="23">
        <v>45761.0</v>
      </c>
      <c r="C1931" s="10" t="s">
        <v>17</v>
      </c>
      <c r="D1931" s="10">
        <v>6.0</v>
      </c>
      <c r="E1931" s="17" t="s">
        <v>9</v>
      </c>
      <c r="F1931" s="10" t="s">
        <v>1075</v>
      </c>
      <c r="G1931" s="10" t="s">
        <v>213</v>
      </c>
      <c r="H1931" s="12" t="s">
        <v>680</v>
      </c>
      <c r="I1931" s="10" t="s">
        <v>21</v>
      </c>
      <c r="J1931" s="10"/>
      <c r="K1931" s="10"/>
      <c r="L1931" s="10" t="s">
        <v>22</v>
      </c>
      <c r="M1931" s="10" t="s">
        <v>22</v>
      </c>
      <c r="N1931" s="10"/>
      <c r="O1931" s="10"/>
      <c r="P1931" s="11"/>
    </row>
    <row r="1932">
      <c r="A1932" s="22">
        <v>45768.0</v>
      </c>
      <c r="B1932" s="23">
        <v>45762.0</v>
      </c>
      <c r="C1932" s="10" t="s">
        <v>17</v>
      </c>
      <c r="D1932" s="10">
        <v>8.0</v>
      </c>
      <c r="E1932" s="17" t="s">
        <v>9</v>
      </c>
      <c r="F1932" s="10" t="s">
        <v>1076</v>
      </c>
      <c r="G1932" s="10" t="s">
        <v>1077</v>
      </c>
      <c r="H1932" s="12" t="s">
        <v>1078</v>
      </c>
      <c r="I1932" s="10" t="s">
        <v>60</v>
      </c>
      <c r="J1932" s="10"/>
      <c r="K1932" s="10"/>
      <c r="L1932" s="10" t="s">
        <v>22</v>
      </c>
      <c r="M1932" s="10" t="s">
        <v>22</v>
      </c>
      <c r="N1932" s="10"/>
      <c r="O1932" s="10" t="s">
        <v>22</v>
      </c>
      <c r="P1932" s="11"/>
    </row>
    <row r="1933">
      <c r="A1933" s="22">
        <v>45768.0</v>
      </c>
      <c r="B1933" s="23">
        <v>45763.0</v>
      </c>
      <c r="C1933" s="10" t="s">
        <v>17</v>
      </c>
      <c r="D1933" s="10">
        <v>8.0</v>
      </c>
      <c r="E1933" s="17" t="s">
        <v>9</v>
      </c>
      <c r="F1933" s="10" t="s">
        <v>1079</v>
      </c>
      <c r="G1933" s="10" t="s">
        <v>1080</v>
      </c>
      <c r="H1933" s="12" t="s">
        <v>220</v>
      </c>
      <c r="I1933" s="10" t="s">
        <v>52</v>
      </c>
      <c r="J1933" s="10"/>
      <c r="K1933" s="10"/>
      <c r="L1933" s="10" t="s">
        <v>22</v>
      </c>
      <c r="M1933" s="10" t="s">
        <v>22</v>
      </c>
      <c r="N1933" s="10"/>
      <c r="O1933" s="10"/>
      <c r="P1933" s="11"/>
    </row>
    <row r="1934">
      <c r="A1934" s="22">
        <v>45764.0</v>
      </c>
      <c r="B1934" s="23">
        <v>45762.0</v>
      </c>
      <c r="C1934" s="10" t="s">
        <v>17</v>
      </c>
      <c r="D1934" s="10">
        <v>8.0</v>
      </c>
      <c r="E1934" s="17" t="s">
        <v>9</v>
      </c>
      <c r="F1934" s="10" t="s">
        <v>1081</v>
      </c>
      <c r="G1934" s="10" t="s">
        <v>1082</v>
      </c>
      <c r="H1934" s="12" t="s">
        <v>1083</v>
      </c>
      <c r="I1934" s="10" t="s">
        <v>60</v>
      </c>
      <c r="J1934" s="10"/>
      <c r="K1934" s="10"/>
      <c r="L1934" s="10" t="s">
        <v>22</v>
      </c>
      <c r="M1934" s="10" t="s">
        <v>22</v>
      </c>
      <c r="N1934" s="10"/>
      <c r="O1934" s="10"/>
      <c r="P1934" s="11"/>
    </row>
    <row r="1935">
      <c r="A1935" s="22">
        <v>45764.0</v>
      </c>
      <c r="B1935" s="23">
        <v>45763.0</v>
      </c>
      <c r="C1935" s="10" t="s">
        <v>17</v>
      </c>
      <c r="D1935" s="10">
        <v>8.0</v>
      </c>
      <c r="E1935" s="17" t="s">
        <v>9</v>
      </c>
      <c r="F1935" s="10" t="s">
        <v>1044</v>
      </c>
      <c r="G1935" s="10" t="s">
        <v>346</v>
      </c>
      <c r="H1935" s="12" t="s">
        <v>347</v>
      </c>
      <c r="I1935" s="10" t="s">
        <v>21</v>
      </c>
      <c r="J1935" s="10"/>
      <c r="K1935" s="10"/>
      <c r="L1935" s="10" t="s">
        <v>22</v>
      </c>
      <c r="M1935" s="10" t="s">
        <v>22</v>
      </c>
      <c r="N1935" s="10"/>
      <c r="O1935" s="10"/>
      <c r="P1935" s="11"/>
    </row>
    <row r="1936">
      <c r="A1936" s="22">
        <v>45764.0</v>
      </c>
      <c r="B1936" s="23">
        <v>45763.0</v>
      </c>
      <c r="C1936" s="10" t="s">
        <v>17</v>
      </c>
      <c r="D1936" s="10">
        <v>14.0</v>
      </c>
      <c r="E1936" s="17" t="s">
        <v>9</v>
      </c>
      <c r="F1936" s="10" t="s">
        <v>1084</v>
      </c>
      <c r="G1936" s="10" t="s">
        <v>1085</v>
      </c>
      <c r="H1936" s="12" t="s">
        <v>1086</v>
      </c>
      <c r="I1936" s="10" t="s">
        <v>52</v>
      </c>
      <c r="J1936" s="10"/>
      <c r="K1936" s="10"/>
      <c r="L1936" s="10" t="s">
        <v>22</v>
      </c>
      <c r="M1936" s="10" t="s">
        <v>22</v>
      </c>
      <c r="N1936" s="10"/>
      <c r="O1936" s="10"/>
      <c r="P1936" s="11"/>
    </row>
    <row r="1937">
      <c r="A1937" s="22">
        <v>45764.0</v>
      </c>
      <c r="B1937" s="23">
        <v>45763.0</v>
      </c>
      <c r="C1937" s="10" t="s">
        <v>17</v>
      </c>
      <c r="D1937" s="10">
        <v>16.0</v>
      </c>
      <c r="E1937" s="17" t="s">
        <v>33</v>
      </c>
      <c r="F1937" s="10" t="s">
        <v>325</v>
      </c>
      <c r="G1937" s="10" t="s">
        <v>663</v>
      </c>
      <c r="H1937" s="12" t="s">
        <v>1016</v>
      </c>
      <c r="I1937" s="10" t="s">
        <v>21</v>
      </c>
      <c r="J1937" s="10"/>
      <c r="K1937" s="10"/>
      <c r="L1937" s="10" t="s">
        <v>22</v>
      </c>
      <c r="M1937" s="10" t="s">
        <v>22</v>
      </c>
      <c r="N1937" s="10"/>
      <c r="O1937" s="10"/>
      <c r="P1937" s="11"/>
    </row>
    <row r="1938">
      <c r="A1938" s="22">
        <v>45764.0</v>
      </c>
      <c r="B1938" s="23">
        <v>45763.0</v>
      </c>
      <c r="C1938" s="10" t="s">
        <v>17</v>
      </c>
      <c r="D1938" s="10">
        <v>8.0</v>
      </c>
      <c r="E1938" s="17" t="s">
        <v>9</v>
      </c>
      <c r="F1938" s="10" t="s">
        <v>1087</v>
      </c>
      <c r="G1938" s="10" t="s">
        <v>147</v>
      </c>
      <c r="H1938" s="12" t="s">
        <v>148</v>
      </c>
      <c r="I1938" s="10" t="s">
        <v>52</v>
      </c>
      <c r="J1938" s="10"/>
      <c r="K1938" s="10"/>
      <c r="L1938" s="10" t="s">
        <v>22</v>
      </c>
      <c r="M1938" s="10" t="s">
        <v>22</v>
      </c>
      <c r="N1938" s="10"/>
      <c r="O1938" s="10"/>
      <c r="P1938" s="11"/>
    </row>
    <row r="1939">
      <c r="A1939" s="22">
        <v>45764.0</v>
      </c>
      <c r="B1939" s="23">
        <v>45763.0</v>
      </c>
      <c r="C1939" s="10" t="s">
        <v>17</v>
      </c>
      <c r="D1939" s="10">
        <v>6.0</v>
      </c>
      <c r="E1939" s="17" t="s">
        <v>33</v>
      </c>
      <c r="F1939" s="10" t="s">
        <v>1088</v>
      </c>
      <c r="G1939" s="10" t="s">
        <v>1089</v>
      </c>
      <c r="H1939" s="12"/>
      <c r="I1939" s="10" t="s">
        <v>52</v>
      </c>
      <c r="J1939" s="10"/>
      <c r="K1939" s="10"/>
      <c r="L1939" s="10" t="s">
        <v>22</v>
      </c>
      <c r="M1939" s="10" t="s">
        <v>22</v>
      </c>
      <c r="N1939" s="10"/>
      <c r="O1939" s="10"/>
      <c r="P1939" s="11"/>
    </row>
    <row r="1940">
      <c r="A1940" s="22">
        <v>45764.0</v>
      </c>
      <c r="B1940" s="23">
        <v>45763.0</v>
      </c>
      <c r="C1940" s="10" t="s">
        <v>17</v>
      </c>
      <c r="D1940" s="10">
        <v>16.0</v>
      </c>
      <c r="E1940" s="17" t="s">
        <v>33</v>
      </c>
      <c r="F1940" s="10" t="s">
        <v>1090</v>
      </c>
      <c r="G1940" s="10" t="s">
        <v>172</v>
      </c>
      <c r="H1940" s="12" t="s">
        <v>930</v>
      </c>
      <c r="I1940" s="10" t="s">
        <v>21</v>
      </c>
      <c r="J1940" s="10"/>
      <c r="K1940" s="10"/>
      <c r="L1940" s="10" t="s">
        <v>22</v>
      </c>
      <c r="M1940" s="10" t="s">
        <v>22</v>
      </c>
      <c r="N1940" s="10"/>
      <c r="O1940" s="10"/>
      <c r="P1940" s="11"/>
    </row>
    <row r="1941">
      <c r="A1941" s="22">
        <v>45764.0</v>
      </c>
      <c r="B1941" s="23">
        <v>45763.0</v>
      </c>
      <c r="C1941" s="10" t="s">
        <v>17</v>
      </c>
      <c r="D1941" s="10">
        <v>8.0</v>
      </c>
      <c r="E1941" s="17" t="s">
        <v>33</v>
      </c>
      <c r="F1941" s="10" t="s">
        <v>1091</v>
      </c>
      <c r="G1941" s="10" t="s">
        <v>962</v>
      </c>
      <c r="H1941" s="12" t="s">
        <v>92</v>
      </c>
      <c r="I1941" s="10" t="s">
        <v>21</v>
      </c>
      <c r="J1941" s="10"/>
      <c r="K1941" s="10"/>
      <c r="L1941" s="10" t="s">
        <v>22</v>
      </c>
      <c r="M1941" s="10" t="s">
        <v>22</v>
      </c>
      <c r="N1941" s="10"/>
      <c r="O1941" s="10"/>
      <c r="P1941" s="11"/>
    </row>
    <row r="1942">
      <c r="A1942" s="22">
        <v>45764.0</v>
      </c>
      <c r="B1942" s="23">
        <v>45763.0</v>
      </c>
      <c r="C1942" s="10" t="s">
        <v>17</v>
      </c>
      <c r="D1942" s="10">
        <v>12.0</v>
      </c>
      <c r="E1942" s="17" t="s">
        <v>9</v>
      </c>
      <c r="F1942" s="10" t="s">
        <v>1092</v>
      </c>
      <c r="G1942" s="10" t="s">
        <v>1093</v>
      </c>
      <c r="H1942" s="12" t="s">
        <v>124</v>
      </c>
      <c r="I1942" s="10" t="s">
        <v>21</v>
      </c>
      <c r="J1942" s="10"/>
      <c r="K1942" s="10"/>
      <c r="L1942" s="10" t="s">
        <v>22</v>
      </c>
      <c r="M1942" s="10" t="s">
        <v>22</v>
      </c>
      <c r="N1942" s="10"/>
      <c r="O1942" s="10"/>
      <c r="P1942" s="11"/>
    </row>
    <row r="1943">
      <c r="A1943" s="22">
        <v>45764.0</v>
      </c>
      <c r="B1943" s="23">
        <v>45763.0</v>
      </c>
      <c r="C1943" s="10" t="s">
        <v>17</v>
      </c>
      <c r="D1943" s="10">
        <v>8.0</v>
      </c>
      <c r="E1943" s="17" t="s">
        <v>33</v>
      </c>
      <c r="F1943" s="10" t="s">
        <v>1094</v>
      </c>
      <c r="G1943" s="10" t="s">
        <v>289</v>
      </c>
      <c r="H1943" s="12" t="s">
        <v>290</v>
      </c>
      <c r="I1943" s="10" t="s">
        <v>21</v>
      </c>
      <c r="J1943" s="10"/>
      <c r="K1943" s="10"/>
      <c r="L1943" s="10" t="s">
        <v>22</v>
      </c>
      <c r="M1943" s="10" t="s">
        <v>22</v>
      </c>
      <c r="N1943" s="10"/>
      <c r="O1943" s="10"/>
      <c r="P1943" s="11"/>
    </row>
    <row r="1944">
      <c r="A1944" s="22">
        <v>45764.0</v>
      </c>
      <c r="B1944" s="23">
        <v>45763.0</v>
      </c>
      <c r="C1944" s="10" t="s">
        <v>17</v>
      </c>
      <c r="D1944" s="10">
        <v>8.0</v>
      </c>
      <c r="E1944" s="17" t="s">
        <v>33</v>
      </c>
      <c r="F1944" s="10" t="s">
        <v>982</v>
      </c>
      <c r="G1944" s="10" t="s">
        <v>983</v>
      </c>
      <c r="H1944" s="12"/>
      <c r="I1944" s="10" t="s">
        <v>60</v>
      </c>
      <c r="J1944" s="10" t="s">
        <v>1095</v>
      </c>
      <c r="K1944" s="10"/>
      <c r="L1944" s="10" t="s">
        <v>22</v>
      </c>
      <c r="M1944" s="10" t="s">
        <v>22</v>
      </c>
      <c r="N1944" s="10"/>
      <c r="O1944" s="10" t="s">
        <v>22</v>
      </c>
      <c r="P1944" s="11"/>
    </row>
    <row r="1945">
      <c r="A1945" s="29">
        <v>45763.541466400464</v>
      </c>
      <c r="B1945" s="23">
        <v>45763.0</v>
      </c>
      <c r="C1945" s="10" t="s">
        <v>17</v>
      </c>
      <c r="D1945" s="10">
        <v>8.0</v>
      </c>
      <c r="E1945" s="17" t="s">
        <v>33</v>
      </c>
      <c r="F1945" s="10" t="s">
        <v>1007</v>
      </c>
      <c r="G1945" s="10" t="s">
        <v>314</v>
      </c>
      <c r="H1945" s="12" t="s">
        <v>315</v>
      </c>
      <c r="I1945" s="10" t="s">
        <v>21</v>
      </c>
      <c r="J1945" s="10"/>
      <c r="K1945" s="10"/>
      <c r="L1945" s="10" t="s">
        <v>22</v>
      </c>
      <c r="M1945" s="10" t="s">
        <v>22</v>
      </c>
      <c r="N1945" s="10"/>
      <c r="O1945" s="10"/>
      <c r="P1945" s="11"/>
    </row>
    <row r="1946">
      <c r="A1946" s="29">
        <v>45763.4705894213</v>
      </c>
      <c r="B1946" s="23">
        <v>45763.0</v>
      </c>
      <c r="C1946" s="10" t="s">
        <v>17</v>
      </c>
      <c r="D1946" s="10">
        <v>8.0</v>
      </c>
      <c r="E1946" s="17" t="s">
        <v>33</v>
      </c>
      <c r="F1946" s="10" t="s">
        <v>1049</v>
      </c>
      <c r="G1946" s="10" t="s">
        <v>928</v>
      </c>
      <c r="H1946" s="12" t="s">
        <v>961</v>
      </c>
      <c r="I1946" s="10" t="s">
        <v>21</v>
      </c>
      <c r="J1946" s="10"/>
      <c r="K1946" s="10"/>
      <c r="L1946" s="10" t="s">
        <v>22</v>
      </c>
      <c r="M1946" s="10" t="s">
        <v>22</v>
      </c>
      <c r="N1946" s="10"/>
      <c r="O1946" s="10"/>
      <c r="P1946" s="11"/>
    </row>
    <row r="1947">
      <c r="A1947" s="29">
        <v>45763.46683706019</v>
      </c>
      <c r="B1947" s="23">
        <v>45763.0</v>
      </c>
      <c r="C1947" s="10" t="s">
        <v>17</v>
      </c>
      <c r="D1947" s="10" t="s">
        <v>177</v>
      </c>
      <c r="E1947" s="17" t="s">
        <v>33</v>
      </c>
      <c r="F1947" s="10" t="s">
        <v>1028</v>
      </c>
      <c r="G1947" s="10" t="s">
        <v>48</v>
      </c>
      <c r="H1947" s="12" t="s">
        <v>49</v>
      </c>
      <c r="I1947" s="10" t="s">
        <v>21</v>
      </c>
      <c r="J1947" s="10"/>
      <c r="K1947" s="10"/>
      <c r="L1947" s="10" t="s">
        <v>22</v>
      </c>
      <c r="M1947" s="10" t="s">
        <v>22</v>
      </c>
      <c r="N1947" s="10"/>
      <c r="O1947" s="10"/>
      <c r="P1947" s="11"/>
    </row>
    <row r="1948">
      <c r="A1948" s="29">
        <v>45763.44863063657</v>
      </c>
      <c r="B1948" s="23">
        <v>45763.0</v>
      </c>
      <c r="C1948" s="10" t="s">
        <v>17</v>
      </c>
      <c r="D1948" s="10">
        <v>6.0</v>
      </c>
      <c r="E1948" s="17" t="s">
        <v>9</v>
      </c>
      <c r="F1948" s="10" t="s">
        <v>1096</v>
      </c>
      <c r="G1948" s="10" t="s">
        <v>1097</v>
      </c>
      <c r="H1948" s="12"/>
      <c r="I1948" s="10" t="s">
        <v>60</v>
      </c>
      <c r="J1948" s="10"/>
      <c r="K1948" s="10"/>
      <c r="L1948" s="10" t="s">
        <v>22</v>
      </c>
      <c r="M1948" s="10" t="s">
        <v>22</v>
      </c>
      <c r="N1948" s="10"/>
      <c r="O1948" s="10" t="s">
        <v>22</v>
      </c>
      <c r="P1948" s="11"/>
    </row>
    <row r="1949">
      <c r="A1949" s="29">
        <v>45763.02901396991</v>
      </c>
      <c r="B1949" s="23">
        <v>45763.0</v>
      </c>
      <c r="C1949" s="10" t="s">
        <v>17</v>
      </c>
      <c r="D1949" s="10">
        <v>8.0</v>
      </c>
      <c r="E1949" s="17" t="s">
        <v>9</v>
      </c>
      <c r="F1949" s="10" t="s">
        <v>1098</v>
      </c>
      <c r="G1949" s="10" t="s">
        <v>94</v>
      </c>
      <c r="H1949" s="12" t="s">
        <v>853</v>
      </c>
      <c r="I1949" s="10" t="s">
        <v>21</v>
      </c>
      <c r="J1949" s="10"/>
      <c r="K1949" s="10"/>
      <c r="L1949" s="10" t="s">
        <v>22</v>
      </c>
      <c r="M1949" s="10" t="s">
        <v>22</v>
      </c>
      <c r="N1949" s="10"/>
      <c r="O1949" s="10"/>
      <c r="P1949" s="11"/>
    </row>
    <row r="1950">
      <c r="A1950" s="22">
        <v>45763.0</v>
      </c>
      <c r="B1950" s="23">
        <v>45761.0</v>
      </c>
      <c r="C1950" s="10" t="s">
        <v>17</v>
      </c>
      <c r="D1950" s="10">
        <v>8.0</v>
      </c>
      <c r="E1950" s="17" t="s">
        <v>33</v>
      </c>
      <c r="F1950" s="10" t="s">
        <v>1099</v>
      </c>
      <c r="G1950" s="10" t="s">
        <v>996</v>
      </c>
      <c r="H1950" s="12" t="s">
        <v>1100</v>
      </c>
      <c r="I1950" s="10" t="s">
        <v>52</v>
      </c>
      <c r="J1950" s="10"/>
      <c r="K1950" s="10"/>
      <c r="L1950" s="10" t="s">
        <v>22</v>
      </c>
      <c r="M1950" s="10" t="s">
        <v>22</v>
      </c>
      <c r="N1950" s="10"/>
      <c r="O1950" s="10"/>
      <c r="P1950" s="11"/>
    </row>
    <row r="1951">
      <c r="A1951" s="22">
        <v>45763.0</v>
      </c>
      <c r="B1951" s="23">
        <v>45761.0</v>
      </c>
      <c r="C1951" s="10" t="s">
        <v>17</v>
      </c>
      <c r="D1951" s="10">
        <v>8.0</v>
      </c>
      <c r="E1951" s="17" t="s">
        <v>9</v>
      </c>
      <c r="F1951" s="10" t="s">
        <v>1101</v>
      </c>
      <c r="G1951" s="10" t="s">
        <v>67</v>
      </c>
      <c r="H1951" s="12" t="s">
        <v>68</v>
      </c>
      <c r="I1951" s="10" t="s">
        <v>21</v>
      </c>
      <c r="J1951" s="10"/>
      <c r="K1951" s="10"/>
      <c r="L1951" s="10" t="s">
        <v>22</v>
      </c>
      <c r="M1951" s="10" t="s">
        <v>22</v>
      </c>
      <c r="N1951" s="10"/>
      <c r="O1951" s="10"/>
      <c r="P1951" s="11"/>
    </row>
    <row r="1952">
      <c r="A1952" s="22">
        <v>45763.0</v>
      </c>
      <c r="B1952" s="23">
        <v>45761.0</v>
      </c>
      <c r="C1952" s="10" t="s">
        <v>17</v>
      </c>
      <c r="D1952" s="10">
        <v>8.0</v>
      </c>
      <c r="E1952" s="17" t="s">
        <v>9</v>
      </c>
      <c r="F1952" s="10" t="s">
        <v>1102</v>
      </c>
      <c r="G1952" s="10" t="s">
        <v>1103</v>
      </c>
      <c r="H1952" s="12"/>
      <c r="I1952" s="10" t="s">
        <v>52</v>
      </c>
      <c r="J1952" s="10"/>
      <c r="K1952" s="10"/>
      <c r="L1952" s="10" t="s">
        <v>22</v>
      </c>
      <c r="M1952" s="10" t="s">
        <v>22</v>
      </c>
      <c r="N1952" s="10"/>
      <c r="O1952" s="10"/>
      <c r="P1952" s="11"/>
    </row>
    <row r="1953">
      <c r="A1953" s="22">
        <v>45763.0</v>
      </c>
      <c r="B1953" s="23">
        <v>45761.0</v>
      </c>
      <c r="C1953" s="10" t="s">
        <v>17</v>
      </c>
      <c r="D1953" s="10">
        <v>8.0</v>
      </c>
      <c r="E1953" s="17" t="s">
        <v>9</v>
      </c>
      <c r="F1953" s="10" t="s">
        <v>1104</v>
      </c>
      <c r="G1953" s="10" t="s">
        <v>1105</v>
      </c>
      <c r="H1953" s="12"/>
      <c r="I1953" s="10" t="s">
        <v>52</v>
      </c>
      <c r="J1953" s="10"/>
      <c r="K1953" s="10"/>
      <c r="L1953" s="10" t="s">
        <v>22</v>
      </c>
      <c r="M1953" s="10" t="s">
        <v>22</v>
      </c>
      <c r="N1953" s="10"/>
      <c r="O1953" s="10" t="s">
        <v>22</v>
      </c>
      <c r="P1953" s="11"/>
    </row>
    <row r="1954">
      <c r="A1954" s="22">
        <v>45763.0</v>
      </c>
      <c r="B1954" s="23">
        <v>45761.0</v>
      </c>
      <c r="C1954" s="10" t="s">
        <v>17</v>
      </c>
      <c r="D1954" s="10">
        <v>8.0</v>
      </c>
      <c r="E1954" s="17" t="s">
        <v>33</v>
      </c>
      <c r="F1954" s="10" t="s">
        <v>1094</v>
      </c>
      <c r="G1954" s="10" t="s">
        <v>289</v>
      </c>
      <c r="H1954" s="12" t="s">
        <v>290</v>
      </c>
      <c r="I1954" s="10" t="s">
        <v>21</v>
      </c>
      <c r="J1954" s="10"/>
      <c r="K1954" s="10"/>
      <c r="L1954" s="10" t="s">
        <v>22</v>
      </c>
      <c r="M1954" s="10" t="s">
        <v>22</v>
      </c>
      <c r="N1954" s="10"/>
      <c r="O1954" s="10"/>
      <c r="P1954" s="11"/>
    </row>
    <row r="1955">
      <c r="A1955" s="22">
        <v>45763.0</v>
      </c>
      <c r="B1955" s="23">
        <v>45762.0</v>
      </c>
      <c r="C1955" s="10" t="s">
        <v>17</v>
      </c>
      <c r="D1955" s="10">
        <v>8.0</v>
      </c>
      <c r="E1955" s="17" t="s">
        <v>9</v>
      </c>
      <c r="F1955" s="10" t="s">
        <v>1106</v>
      </c>
      <c r="G1955" s="10" t="s">
        <v>480</v>
      </c>
      <c r="H1955" s="12" t="s">
        <v>481</v>
      </c>
      <c r="I1955" s="10" t="s">
        <v>21</v>
      </c>
      <c r="J1955" s="10"/>
      <c r="K1955" s="10"/>
      <c r="L1955" s="10" t="s">
        <v>22</v>
      </c>
      <c r="M1955" s="10" t="s">
        <v>22</v>
      </c>
      <c r="N1955" s="10"/>
      <c r="O1955" s="10"/>
      <c r="P1955" s="11"/>
    </row>
    <row r="1956">
      <c r="A1956" s="22">
        <v>45763.0</v>
      </c>
      <c r="B1956" s="23">
        <v>45762.0</v>
      </c>
      <c r="C1956" s="10" t="s">
        <v>17</v>
      </c>
      <c r="D1956" s="10">
        <v>8.0</v>
      </c>
      <c r="E1956" s="17" t="s">
        <v>9</v>
      </c>
      <c r="F1956" s="10" t="s">
        <v>952</v>
      </c>
      <c r="G1956" s="10" t="s">
        <v>906</v>
      </c>
      <c r="H1956" s="12" t="s">
        <v>907</v>
      </c>
      <c r="I1956" s="10" t="s">
        <v>52</v>
      </c>
      <c r="J1956" s="10"/>
      <c r="K1956" s="10"/>
      <c r="L1956" s="10" t="s">
        <v>22</v>
      </c>
      <c r="M1956" s="10" t="s">
        <v>22</v>
      </c>
      <c r="N1956" s="10"/>
      <c r="O1956" s="10"/>
      <c r="P1956" s="11"/>
    </row>
    <row r="1957">
      <c r="A1957" s="22">
        <v>45763.0</v>
      </c>
      <c r="B1957" s="23">
        <v>45762.0</v>
      </c>
      <c r="C1957" s="10" t="s">
        <v>17</v>
      </c>
      <c r="D1957" s="10">
        <v>6.0</v>
      </c>
      <c r="E1957" s="17" t="s">
        <v>33</v>
      </c>
      <c r="F1957" s="10" t="s">
        <v>1107</v>
      </c>
      <c r="G1957" s="10" t="s">
        <v>1108</v>
      </c>
      <c r="H1957" s="12" t="s">
        <v>1109</v>
      </c>
      <c r="I1957" s="10" t="s">
        <v>52</v>
      </c>
      <c r="J1957" s="10"/>
      <c r="K1957" s="10"/>
      <c r="L1957" s="10" t="s">
        <v>22</v>
      </c>
      <c r="M1957" s="10" t="s">
        <v>22</v>
      </c>
      <c r="N1957" s="10"/>
      <c r="O1957" s="10"/>
      <c r="P1957" s="11"/>
    </row>
    <row r="1958">
      <c r="A1958" s="22">
        <v>45763.0</v>
      </c>
      <c r="B1958" s="23">
        <v>45762.0</v>
      </c>
      <c r="C1958" s="10" t="s">
        <v>17</v>
      </c>
      <c r="D1958" s="10">
        <v>14.0</v>
      </c>
      <c r="E1958" s="17" t="s">
        <v>33</v>
      </c>
      <c r="F1958" s="10" t="s">
        <v>1037</v>
      </c>
      <c r="G1958" s="10" t="s">
        <v>1038</v>
      </c>
      <c r="H1958" s="12" t="s">
        <v>1039</v>
      </c>
      <c r="I1958" s="10" t="s">
        <v>21</v>
      </c>
      <c r="J1958" s="10"/>
      <c r="K1958" s="10"/>
      <c r="L1958" s="10" t="s">
        <v>22</v>
      </c>
      <c r="M1958" s="10" t="s">
        <v>22</v>
      </c>
      <c r="N1958" s="10"/>
      <c r="O1958" s="10"/>
      <c r="P1958" s="11"/>
    </row>
    <row r="1959">
      <c r="A1959" s="22">
        <v>45763.0</v>
      </c>
      <c r="B1959" s="23">
        <v>45762.0</v>
      </c>
      <c r="C1959" s="10" t="s">
        <v>17</v>
      </c>
      <c r="D1959" s="10">
        <v>8.0</v>
      </c>
      <c r="E1959" s="17" t="s">
        <v>9</v>
      </c>
      <c r="F1959" s="10" t="s">
        <v>1007</v>
      </c>
      <c r="G1959" s="10" t="s">
        <v>1110</v>
      </c>
      <c r="H1959" s="12"/>
      <c r="I1959" s="10" t="s">
        <v>21</v>
      </c>
      <c r="J1959" s="10"/>
      <c r="K1959" s="10"/>
      <c r="L1959" s="10" t="s">
        <v>22</v>
      </c>
      <c r="M1959" s="10" t="s">
        <v>22</v>
      </c>
      <c r="N1959" s="10"/>
      <c r="O1959" s="10"/>
      <c r="P1959" s="11"/>
    </row>
    <row r="1960">
      <c r="A1960" s="22">
        <v>45763.0</v>
      </c>
      <c r="B1960" s="23">
        <v>45762.0</v>
      </c>
      <c r="C1960" s="10" t="s">
        <v>17</v>
      </c>
      <c r="D1960" s="10">
        <v>8.0</v>
      </c>
      <c r="E1960" s="17" t="s">
        <v>33</v>
      </c>
      <c r="F1960" s="10" t="s">
        <v>1111</v>
      </c>
      <c r="G1960" s="10" t="s">
        <v>38</v>
      </c>
      <c r="H1960" s="12" t="s">
        <v>39</v>
      </c>
      <c r="I1960" s="10" t="s">
        <v>21</v>
      </c>
      <c r="J1960" s="10"/>
      <c r="K1960" s="10" t="s">
        <v>1112</v>
      </c>
      <c r="L1960" s="10" t="s">
        <v>22</v>
      </c>
      <c r="M1960" s="10" t="s">
        <v>22</v>
      </c>
      <c r="N1960" s="10"/>
      <c r="O1960" s="10"/>
      <c r="P1960" s="11"/>
    </row>
    <row r="1961">
      <c r="A1961" s="22">
        <v>45763.0</v>
      </c>
      <c r="B1961" s="23">
        <v>45762.0</v>
      </c>
      <c r="C1961" s="10" t="s">
        <v>17</v>
      </c>
      <c r="D1961" s="10">
        <v>8.0</v>
      </c>
      <c r="E1961" s="17" t="s">
        <v>33</v>
      </c>
      <c r="F1961" s="10" t="s">
        <v>1113</v>
      </c>
      <c r="G1961" s="10" t="s">
        <v>488</v>
      </c>
      <c r="H1961" s="12" t="s">
        <v>489</v>
      </c>
      <c r="I1961" s="10" t="s">
        <v>21</v>
      </c>
      <c r="J1961" s="10"/>
      <c r="K1961" s="10"/>
      <c r="L1961" s="10" t="s">
        <v>22</v>
      </c>
      <c r="M1961" s="10" t="s">
        <v>22</v>
      </c>
      <c r="N1961" s="10"/>
      <c r="O1961" s="10"/>
      <c r="P1961" s="11"/>
    </row>
    <row r="1962">
      <c r="A1962" s="22">
        <v>45763.0</v>
      </c>
      <c r="B1962" s="23">
        <v>45762.0</v>
      </c>
      <c r="C1962" s="10" t="s">
        <v>17</v>
      </c>
      <c r="D1962" s="10">
        <v>8.0</v>
      </c>
      <c r="E1962" s="17" t="s">
        <v>33</v>
      </c>
      <c r="F1962" s="10" t="s">
        <v>1114</v>
      </c>
      <c r="G1962" s="10" t="s">
        <v>289</v>
      </c>
      <c r="H1962" s="12" t="s">
        <v>290</v>
      </c>
      <c r="I1962" s="10" t="s">
        <v>21</v>
      </c>
      <c r="J1962" s="10"/>
      <c r="K1962" s="10"/>
      <c r="L1962" s="10" t="s">
        <v>22</v>
      </c>
      <c r="M1962" s="10" t="s">
        <v>22</v>
      </c>
      <c r="N1962" s="10"/>
      <c r="O1962" s="10"/>
      <c r="P1962" s="11"/>
    </row>
    <row r="1963">
      <c r="A1963" s="22">
        <v>45763.0</v>
      </c>
      <c r="B1963" s="23">
        <v>45762.0</v>
      </c>
      <c r="C1963" s="10" t="s">
        <v>17</v>
      </c>
      <c r="D1963" s="10">
        <v>8.0</v>
      </c>
      <c r="E1963" s="17" t="s">
        <v>33</v>
      </c>
      <c r="F1963" s="10" t="s">
        <v>1007</v>
      </c>
      <c r="G1963" s="10" t="s">
        <v>1115</v>
      </c>
      <c r="H1963" s="12" t="s">
        <v>1116</v>
      </c>
      <c r="I1963" s="10" t="s">
        <v>21</v>
      </c>
      <c r="J1963" s="10"/>
      <c r="K1963" s="10"/>
      <c r="L1963" s="10" t="s">
        <v>22</v>
      </c>
      <c r="M1963" s="10" t="s">
        <v>22</v>
      </c>
      <c r="N1963" s="10"/>
      <c r="O1963" s="10"/>
      <c r="P1963" s="11"/>
    </row>
    <row r="1964">
      <c r="A1964" s="29">
        <v>45762.55475068287</v>
      </c>
      <c r="B1964" s="23">
        <v>45762.0</v>
      </c>
      <c r="C1964" s="10" t="s">
        <v>17</v>
      </c>
      <c r="D1964" s="10">
        <v>6.0</v>
      </c>
      <c r="E1964" s="17" t="s">
        <v>9</v>
      </c>
      <c r="F1964" s="10" t="s">
        <v>1117</v>
      </c>
      <c r="G1964" s="10" t="s">
        <v>1118</v>
      </c>
      <c r="H1964" s="12" t="s">
        <v>1119</v>
      </c>
      <c r="I1964" s="10" t="s">
        <v>52</v>
      </c>
      <c r="J1964" s="10"/>
      <c r="K1964" s="10"/>
      <c r="L1964" s="10" t="s">
        <v>22</v>
      </c>
      <c r="M1964" s="10" t="s">
        <v>22</v>
      </c>
      <c r="N1964" s="10"/>
      <c r="O1964" s="10"/>
      <c r="P1964" s="11"/>
    </row>
    <row r="1965">
      <c r="A1965" s="29">
        <v>45762.521761979166</v>
      </c>
      <c r="B1965" s="23">
        <v>45762.0</v>
      </c>
      <c r="C1965" s="10" t="s">
        <v>17</v>
      </c>
      <c r="D1965" s="10">
        <v>8.0</v>
      </c>
      <c r="E1965" s="17" t="s">
        <v>9</v>
      </c>
      <c r="F1965" s="10" t="s">
        <v>1120</v>
      </c>
      <c r="G1965" s="10" t="s">
        <v>166</v>
      </c>
      <c r="H1965" s="12" t="s">
        <v>167</v>
      </c>
      <c r="I1965" s="10" t="s">
        <v>52</v>
      </c>
      <c r="J1965" s="10"/>
      <c r="K1965" s="10"/>
      <c r="L1965" s="10" t="s">
        <v>22</v>
      </c>
      <c r="M1965" s="10" t="s">
        <v>22</v>
      </c>
      <c r="N1965" s="10"/>
      <c r="O1965" s="10" t="s">
        <v>474</v>
      </c>
      <c r="P1965" s="11"/>
    </row>
    <row r="1966">
      <c r="A1966" s="29">
        <v>45762.47958300926</v>
      </c>
      <c r="B1966" s="23">
        <v>45762.0</v>
      </c>
      <c r="C1966" s="10" t="s">
        <v>17</v>
      </c>
      <c r="D1966" s="10">
        <v>8.0</v>
      </c>
      <c r="E1966" s="17" t="s">
        <v>9</v>
      </c>
      <c r="F1966" s="10" t="s">
        <v>1121</v>
      </c>
      <c r="G1966" s="10" t="s">
        <v>1122</v>
      </c>
      <c r="H1966" s="12" t="s">
        <v>1123</v>
      </c>
      <c r="I1966" s="10" t="s">
        <v>21</v>
      </c>
      <c r="J1966" s="10"/>
      <c r="K1966" s="10" t="s">
        <v>1124</v>
      </c>
      <c r="L1966" s="10" t="s">
        <v>22</v>
      </c>
      <c r="M1966" s="10" t="s">
        <v>22</v>
      </c>
      <c r="N1966" s="10"/>
      <c r="O1966" s="10"/>
      <c r="P1966" s="11"/>
    </row>
    <row r="1967">
      <c r="A1967" s="29">
        <v>45762.476930590274</v>
      </c>
      <c r="B1967" s="23">
        <v>45762.0</v>
      </c>
      <c r="C1967" s="10" t="s">
        <v>17</v>
      </c>
      <c r="D1967" s="10">
        <v>8.0</v>
      </c>
      <c r="E1967" s="17" t="s">
        <v>33</v>
      </c>
      <c r="F1967" s="10" t="s">
        <v>1125</v>
      </c>
      <c r="G1967" s="10" t="s">
        <v>267</v>
      </c>
      <c r="H1967" s="12"/>
      <c r="I1967" s="10" t="s">
        <v>21</v>
      </c>
      <c r="J1967" s="10"/>
      <c r="K1967" s="10"/>
      <c r="L1967" s="10" t="s">
        <v>22</v>
      </c>
      <c r="M1967" s="10" t="s">
        <v>22</v>
      </c>
      <c r="N1967" s="10"/>
      <c r="O1967" s="10"/>
      <c r="P1967" s="11"/>
    </row>
    <row r="1968">
      <c r="A1968" s="29">
        <v>45762.02900633102</v>
      </c>
      <c r="B1968" s="23">
        <v>45762.0</v>
      </c>
      <c r="C1968" s="10" t="s">
        <v>17</v>
      </c>
      <c r="D1968" s="10">
        <v>8.0</v>
      </c>
      <c r="E1968" s="17" t="s">
        <v>33</v>
      </c>
      <c r="F1968" s="10" t="s">
        <v>1126</v>
      </c>
      <c r="G1968" s="10" t="s">
        <v>928</v>
      </c>
      <c r="H1968" s="12" t="s">
        <v>961</v>
      </c>
      <c r="I1968" s="10" t="s">
        <v>21</v>
      </c>
      <c r="J1968" s="10"/>
      <c r="K1968" s="10"/>
      <c r="L1968" s="10" t="s">
        <v>22</v>
      </c>
      <c r="M1968" s="10" t="s">
        <v>22</v>
      </c>
      <c r="N1968" s="10"/>
      <c r="O1968" s="10"/>
      <c r="P1968" s="11"/>
    </row>
    <row r="1969">
      <c r="A1969" s="22">
        <v>45762.0</v>
      </c>
      <c r="B1969" s="23">
        <v>45755.0</v>
      </c>
      <c r="C1969" s="10" t="s">
        <v>17</v>
      </c>
      <c r="D1969" s="10">
        <v>12.0</v>
      </c>
      <c r="E1969" s="17" t="s">
        <v>9</v>
      </c>
      <c r="F1969" s="10" t="s">
        <v>1127</v>
      </c>
      <c r="G1969" s="10" t="s">
        <v>1128</v>
      </c>
      <c r="H1969" s="12" t="s">
        <v>1129</v>
      </c>
      <c r="I1969" s="10" t="s">
        <v>60</v>
      </c>
      <c r="J1969" s="10" t="s">
        <v>1130</v>
      </c>
      <c r="K1969" s="10" t="s">
        <v>1131</v>
      </c>
      <c r="L1969" s="10" t="s">
        <v>22</v>
      </c>
      <c r="M1969" s="10" t="s">
        <v>22</v>
      </c>
      <c r="N1969" s="10"/>
      <c r="O1969" s="10"/>
      <c r="P1969" s="11"/>
    </row>
    <row r="1970">
      <c r="A1970" s="22">
        <v>45762.0</v>
      </c>
      <c r="B1970" s="23">
        <v>45761.0</v>
      </c>
      <c r="C1970" s="10" t="s">
        <v>17</v>
      </c>
      <c r="D1970" s="10">
        <v>8.0</v>
      </c>
      <c r="E1970" s="17" t="s">
        <v>33</v>
      </c>
      <c r="F1970" s="10" t="s">
        <v>1132</v>
      </c>
      <c r="G1970" s="10" t="s">
        <v>169</v>
      </c>
      <c r="H1970" s="12" t="s">
        <v>170</v>
      </c>
      <c r="I1970" s="10" t="s">
        <v>21</v>
      </c>
      <c r="J1970" s="10"/>
      <c r="K1970" s="10"/>
      <c r="L1970" s="10" t="s">
        <v>22</v>
      </c>
      <c r="M1970" s="10" t="s">
        <v>22</v>
      </c>
      <c r="N1970" s="10"/>
      <c r="O1970" s="10"/>
      <c r="P1970" s="11"/>
    </row>
    <row r="1971">
      <c r="A1971" s="22">
        <v>45762.0</v>
      </c>
      <c r="B1971" s="23">
        <v>45761.0</v>
      </c>
      <c r="C1971" s="10" t="s">
        <v>17</v>
      </c>
      <c r="D1971" s="10">
        <v>14.0</v>
      </c>
      <c r="E1971" s="17" t="s">
        <v>33</v>
      </c>
      <c r="F1971" s="10" t="s">
        <v>1133</v>
      </c>
      <c r="G1971" s="10" t="s">
        <v>169</v>
      </c>
      <c r="H1971" s="12" t="s">
        <v>170</v>
      </c>
      <c r="I1971" s="10" t="s">
        <v>21</v>
      </c>
      <c r="J1971" s="10"/>
      <c r="K1971" s="10"/>
      <c r="L1971" s="10" t="s">
        <v>22</v>
      </c>
      <c r="M1971" s="10" t="s">
        <v>22</v>
      </c>
      <c r="N1971" s="10"/>
      <c r="O1971" s="10"/>
      <c r="P1971" s="11"/>
    </row>
    <row r="1972">
      <c r="A1972" s="22">
        <v>45762.0</v>
      </c>
      <c r="B1972" s="23">
        <v>45761.0</v>
      </c>
      <c r="C1972" s="10" t="s">
        <v>17</v>
      </c>
      <c r="D1972" s="10">
        <v>8.0</v>
      </c>
      <c r="E1972" s="17" t="s">
        <v>9</v>
      </c>
      <c r="F1972" s="10" t="s">
        <v>1134</v>
      </c>
      <c r="G1972" s="10" t="s">
        <v>1135</v>
      </c>
      <c r="H1972" s="12" t="s">
        <v>1136</v>
      </c>
      <c r="I1972" s="10" t="s">
        <v>52</v>
      </c>
      <c r="J1972" s="10"/>
      <c r="K1972" s="10"/>
      <c r="L1972" s="10" t="s">
        <v>22</v>
      </c>
      <c r="M1972" s="10" t="s">
        <v>22</v>
      </c>
      <c r="N1972" s="10"/>
      <c r="O1972" s="10" t="s">
        <v>22</v>
      </c>
      <c r="P1972" s="11"/>
    </row>
    <row r="1973">
      <c r="A1973" s="22">
        <v>45762.0</v>
      </c>
      <c r="B1973" s="23">
        <v>45761.0</v>
      </c>
      <c r="C1973" s="10" t="s">
        <v>17</v>
      </c>
      <c r="D1973" s="10" t="s">
        <v>132</v>
      </c>
      <c r="E1973" s="17" t="s">
        <v>33</v>
      </c>
      <c r="F1973" s="10" t="s">
        <v>1137</v>
      </c>
      <c r="G1973" s="10" t="s">
        <v>1138</v>
      </c>
      <c r="H1973" s="12" t="s">
        <v>1139</v>
      </c>
      <c r="I1973" s="10" t="s">
        <v>21</v>
      </c>
      <c r="J1973" s="10"/>
      <c r="K1973" s="10"/>
      <c r="L1973" s="10" t="s">
        <v>22</v>
      </c>
      <c r="M1973" s="10" t="s">
        <v>22</v>
      </c>
      <c r="N1973" s="10"/>
      <c r="O1973" s="10"/>
      <c r="P1973" s="11"/>
    </row>
    <row r="1974">
      <c r="A1974" s="22">
        <v>45762.0</v>
      </c>
      <c r="B1974" s="23">
        <v>45761.0</v>
      </c>
      <c r="C1974" s="10" t="s">
        <v>17</v>
      </c>
      <c r="D1974" s="10">
        <v>4.0</v>
      </c>
      <c r="E1974" s="17" t="s">
        <v>33</v>
      </c>
      <c r="F1974" s="10" t="s">
        <v>1140</v>
      </c>
      <c r="G1974" s="10" t="s">
        <v>521</v>
      </c>
      <c r="H1974" s="12" t="s">
        <v>1003</v>
      </c>
      <c r="I1974" s="10" t="s">
        <v>21</v>
      </c>
      <c r="J1974" s="10"/>
      <c r="K1974" s="10"/>
      <c r="L1974" s="10" t="s">
        <v>22</v>
      </c>
      <c r="M1974" s="10" t="s">
        <v>22</v>
      </c>
      <c r="N1974" s="10"/>
      <c r="O1974" s="10"/>
      <c r="P1974" s="11"/>
    </row>
    <row r="1975">
      <c r="A1975" s="22">
        <v>45762.0</v>
      </c>
      <c r="B1975" s="23">
        <v>45761.0</v>
      </c>
      <c r="C1975" s="10" t="s">
        <v>17</v>
      </c>
      <c r="D1975" s="10">
        <v>8.0</v>
      </c>
      <c r="E1975" s="17" t="s">
        <v>33</v>
      </c>
      <c r="F1975" s="10" t="s">
        <v>807</v>
      </c>
      <c r="G1975" s="10" t="s">
        <v>169</v>
      </c>
      <c r="H1975" s="12" t="s">
        <v>170</v>
      </c>
      <c r="I1975" s="10" t="s">
        <v>21</v>
      </c>
      <c r="J1975" s="10"/>
      <c r="K1975" s="10"/>
      <c r="L1975" s="10" t="s">
        <v>22</v>
      </c>
      <c r="M1975" s="10" t="s">
        <v>22</v>
      </c>
      <c r="N1975" s="10"/>
      <c r="O1975" s="10"/>
      <c r="P1975" s="11"/>
    </row>
    <row r="1976">
      <c r="A1976" s="22">
        <v>45762.0</v>
      </c>
      <c r="B1976" s="23">
        <v>45761.0</v>
      </c>
      <c r="C1976" s="10" t="s">
        <v>17</v>
      </c>
      <c r="D1976" s="10">
        <v>8.0</v>
      </c>
      <c r="E1976" s="17" t="s">
        <v>33</v>
      </c>
      <c r="F1976" s="10" t="s">
        <v>1049</v>
      </c>
      <c r="G1976" s="10" t="s">
        <v>928</v>
      </c>
      <c r="H1976" s="12" t="s">
        <v>961</v>
      </c>
      <c r="I1976" s="10" t="s">
        <v>21</v>
      </c>
      <c r="J1976" s="10"/>
      <c r="K1976" s="10"/>
      <c r="L1976" s="10" t="s">
        <v>22</v>
      </c>
      <c r="M1976" s="10" t="s">
        <v>22</v>
      </c>
      <c r="N1976" s="10"/>
      <c r="O1976" s="10"/>
      <c r="P1976" s="11"/>
    </row>
    <row r="1977">
      <c r="A1977" s="22">
        <v>45762.0</v>
      </c>
      <c r="B1977" s="23">
        <v>45761.0</v>
      </c>
      <c r="C1977" s="10" t="s">
        <v>17</v>
      </c>
      <c r="D1977" s="10">
        <v>8.0</v>
      </c>
      <c r="E1977" s="17" t="s">
        <v>33</v>
      </c>
      <c r="F1977" s="10" t="s">
        <v>1141</v>
      </c>
      <c r="G1977" s="10" t="s">
        <v>1142</v>
      </c>
      <c r="H1977" s="12" t="s">
        <v>1143</v>
      </c>
      <c r="I1977" s="10" t="s">
        <v>21</v>
      </c>
      <c r="J1977" s="10"/>
      <c r="K1977" s="10"/>
      <c r="L1977" s="10" t="s">
        <v>22</v>
      </c>
      <c r="M1977" s="10" t="s">
        <v>22</v>
      </c>
      <c r="N1977" s="10"/>
      <c r="O1977" s="10"/>
      <c r="P1977" s="11"/>
    </row>
    <row r="1978">
      <c r="A1978" s="22">
        <v>45762.0</v>
      </c>
      <c r="B1978" s="23">
        <v>45761.0</v>
      </c>
      <c r="C1978" s="10" t="s">
        <v>17</v>
      </c>
      <c r="D1978" s="10">
        <v>14.0</v>
      </c>
      <c r="E1978" s="17" t="s">
        <v>33</v>
      </c>
      <c r="F1978" s="10" t="s">
        <v>1144</v>
      </c>
      <c r="G1978" s="10" t="s">
        <v>1145</v>
      </c>
      <c r="H1978" s="12" t="s">
        <v>1146</v>
      </c>
      <c r="I1978" s="10" t="s">
        <v>52</v>
      </c>
      <c r="J1978" s="10"/>
      <c r="K1978" s="10"/>
      <c r="L1978" s="10" t="s">
        <v>22</v>
      </c>
      <c r="M1978" s="10" t="s">
        <v>22</v>
      </c>
      <c r="N1978" s="10"/>
      <c r="O1978" s="10"/>
      <c r="P1978" s="11"/>
    </row>
    <row r="1979">
      <c r="A1979" s="22">
        <v>45762.0</v>
      </c>
      <c r="B1979" s="23">
        <v>45761.0</v>
      </c>
      <c r="C1979" s="10" t="s">
        <v>17</v>
      </c>
      <c r="D1979" s="10">
        <v>8.0</v>
      </c>
      <c r="E1979" s="17" t="s">
        <v>33</v>
      </c>
      <c r="F1979" s="10" t="s">
        <v>1147</v>
      </c>
      <c r="G1979" s="10" t="s">
        <v>1148</v>
      </c>
      <c r="H1979" s="12" t="s">
        <v>1149</v>
      </c>
      <c r="I1979" s="10" t="s">
        <v>52</v>
      </c>
      <c r="J1979" s="10"/>
      <c r="K1979" s="10"/>
      <c r="L1979" s="10" t="s">
        <v>22</v>
      </c>
      <c r="M1979" s="10" t="s">
        <v>22</v>
      </c>
      <c r="N1979" s="10"/>
      <c r="O1979" s="10" t="s">
        <v>22</v>
      </c>
      <c r="P1979" s="11"/>
    </row>
    <row r="1980">
      <c r="A1980" s="22">
        <v>45762.0</v>
      </c>
      <c r="B1980" s="23">
        <v>45761.0</v>
      </c>
      <c r="C1980" s="10" t="s">
        <v>17</v>
      </c>
      <c r="D1980" s="10">
        <v>8.0</v>
      </c>
      <c r="E1980" s="17" t="s">
        <v>33</v>
      </c>
      <c r="F1980" s="10" t="s">
        <v>1150</v>
      </c>
      <c r="G1980" s="10" t="s">
        <v>163</v>
      </c>
      <c r="H1980" s="12" t="s">
        <v>164</v>
      </c>
      <c r="I1980" s="10" t="s">
        <v>21</v>
      </c>
      <c r="J1980" s="10"/>
      <c r="K1980" s="10"/>
      <c r="L1980" s="10" t="s">
        <v>22</v>
      </c>
      <c r="M1980" s="10"/>
      <c r="N1980" s="10"/>
      <c r="O1980" s="10"/>
      <c r="P1980" s="11"/>
    </row>
    <row r="1981">
      <c r="A1981" s="22">
        <v>45762.0</v>
      </c>
      <c r="B1981" s="23">
        <v>45761.0</v>
      </c>
      <c r="C1981" s="10" t="s">
        <v>17</v>
      </c>
      <c r="D1981" s="10">
        <v>8.0</v>
      </c>
      <c r="E1981" s="17" t="s">
        <v>33</v>
      </c>
      <c r="F1981" s="10" t="s">
        <v>1094</v>
      </c>
      <c r="G1981" s="10" t="s">
        <v>289</v>
      </c>
      <c r="H1981" s="12" t="s">
        <v>290</v>
      </c>
      <c r="I1981" s="10" t="s">
        <v>21</v>
      </c>
      <c r="J1981" s="10"/>
      <c r="K1981" s="10"/>
      <c r="L1981" s="10" t="s">
        <v>22</v>
      </c>
      <c r="M1981" s="10" t="s">
        <v>22</v>
      </c>
      <c r="N1981" s="10"/>
      <c r="O1981" s="10"/>
      <c r="P1981" s="11"/>
    </row>
    <row r="1982">
      <c r="A1982" s="22">
        <v>45762.0</v>
      </c>
      <c r="B1982" s="23">
        <v>45761.0</v>
      </c>
      <c r="C1982" s="10" t="s">
        <v>17</v>
      </c>
      <c r="D1982" s="10">
        <v>8.0</v>
      </c>
      <c r="E1982" s="17" t="s">
        <v>9</v>
      </c>
      <c r="F1982" s="10" t="s">
        <v>1151</v>
      </c>
      <c r="G1982" s="10" t="s">
        <v>94</v>
      </c>
      <c r="H1982" s="12" t="s">
        <v>853</v>
      </c>
      <c r="I1982" s="10" t="s">
        <v>21</v>
      </c>
      <c r="J1982" s="10"/>
      <c r="K1982" s="10"/>
      <c r="L1982" s="10" t="s">
        <v>22</v>
      </c>
      <c r="M1982" s="10" t="s">
        <v>22</v>
      </c>
      <c r="N1982" s="10"/>
      <c r="O1982" s="10"/>
      <c r="P1982" s="11"/>
    </row>
    <row r="1983">
      <c r="A1983" s="22">
        <v>45762.0</v>
      </c>
      <c r="B1983" s="23">
        <v>45762.0</v>
      </c>
      <c r="C1983" s="10" t="s">
        <v>17</v>
      </c>
      <c r="D1983" s="10" t="s">
        <v>177</v>
      </c>
      <c r="E1983" s="17" t="s">
        <v>9</v>
      </c>
      <c r="F1983" s="10" t="s">
        <v>1152</v>
      </c>
      <c r="G1983" s="10" t="s">
        <v>48</v>
      </c>
      <c r="H1983" s="12" t="s">
        <v>49</v>
      </c>
      <c r="I1983" s="10" t="s">
        <v>21</v>
      </c>
      <c r="J1983" s="10"/>
      <c r="K1983" s="10"/>
      <c r="L1983" s="10" t="s">
        <v>22</v>
      </c>
      <c r="M1983" s="10" t="s">
        <v>22</v>
      </c>
      <c r="N1983" s="10"/>
      <c r="O1983" s="10"/>
      <c r="P1983" s="11"/>
    </row>
    <row r="1984">
      <c r="A1984" s="22">
        <v>45761.0</v>
      </c>
      <c r="B1984" s="23">
        <v>45755.0</v>
      </c>
      <c r="C1984" s="10" t="s">
        <v>17</v>
      </c>
      <c r="D1984" s="10">
        <v>8.0</v>
      </c>
      <c r="E1984" s="17" t="s">
        <v>9</v>
      </c>
      <c r="F1984" s="10" t="s">
        <v>1153</v>
      </c>
      <c r="G1984" s="10" t="s">
        <v>943</v>
      </c>
      <c r="H1984" s="12" t="s">
        <v>944</v>
      </c>
      <c r="I1984" s="10" t="s">
        <v>21</v>
      </c>
      <c r="J1984" s="10"/>
      <c r="K1984" s="10"/>
      <c r="L1984" s="10" t="s">
        <v>22</v>
      </c>
      <c r="M1984" s="10" t="s">
        <v>22</v>
      </c>
      <c r="N1984" s="10"/>
      <c r="O1984" s="10"/>
      <c r="P1984" s="11"/>
    </row>
    <row r="1985">
      <c r="A1985" s="22">
        <v>45761.0</v>
      </c>
      <c r="B1985" s="23">
        <v>45755.0</v>
      </c>
      <c r="C1985" s="10" t="s">
        <v>17</v>
      </c>
      <c r="D1985" s="10">
        <v>8.0</v>
      </c>
      <c r="E1985" s="17" t="s">
        <v>9</v>
      </c>
      <c r="F1985" s="10" t="s">
        <v>1140</v>
      </c>
      <c r="G1985" s="10" t="s">
        <v>521</v>
      </c>
      <c r="H1985" s="12" t="s">
        <v>1003</v>
      </c>
      <c r="I1985" s="10" t="s">
        <v>21</v>
      </c>
      <c r="J1985" s="10" t="s">
        <v>1154</v>
      </c>
      <c r="K1985" s="10"/>
      <c r="L1985" s="10" t="s">
        <v>22</v>
      </c>
      <c r="M1985" s="10" t="s">
        <v>22</v>
      </c>
      <c r="N1985" s="10"/>
      <c r="O1985" s="10"/>
      <c r="P1985" s="11"/>
    </row>
    <row r="1986">
      <c r="A1986" s="22">
        <v>45758.0</v>
      </c>
      <c r="B1986" s="23">
        <v>45755.0</v>
      </c>
      <c r="C1986" s="10" t="s">
        <v>17</v>
      </c>
      <c r="D1986" s="10">
        <v>14.0</v>
      </c>
      <c r="E1986" s="17" t="s">
        <v>953</v>
      </c>
      <c r="F1986" s="10" t="s">
        <v>1155</v>
      </c>
      <c r="G1986" s="10" t="s">
        <v>213</v>
      </c>
      <c r="H1986" s="12" t="s">
        <v>680</v>
      </c>
      <c r="I1986" s="10" t="s">
        <v>21</v>
      </c>
      <c r="J1986" s="10"/>
      <c r="K1986" s="32">
        <v>0.6041666666678793</v>
      </c>
      <c r="L1986" s="10" t="s">
        <v>22</v>
      </c>
      <c r="M1986" s="10" t="s">
        <v>22</v>
      </c>
      <c r="N1986" s="10"/>
      <c r="O1986" s="10"/>
      <c r="P1986" s="11"/>
    </row>
    <row r="1987">
      <c r="A1987" s="22">
        <v>45758.0</v>
      </c>
      <c r="B1987" s="23">
        <v>45756.0</v>
      </c>
      <c r="C1987" s="10" t="s">
        <v>17</v>
      </c>
      <c r="D1987" s="10">
        <v>8.0</v>
      </c>
      <c r="E1987" s="17" t="s">
        <v>9</v>
      </c>
      <c r="F1987" s="10" t="s">
        <v>1156</v>
      </c>
      <c r="G1987" s="10" t="s">
        <v>1157</v>
      </c>
      <c r="H1987" s="12"/>
      <c r="I1987" s="10" t="s">
        <v>52</v>
      </c>
      <c r="J1987" s="10"/>
      <c r="K1987" s="10"/>
      <c r="L1987" s="10" t="s">
        <v>474</v>
      </c>
      <c r="M1987" s="10" t="s">
        <v>22</v>
      </c>
      <c r="N1987" s="10"/>
      <c r="O1987" s="10"/>
      <c r="P1987" s="11"/>
    </row>
    <row r="1988">
      <c r="A1988" s="22">
        <v>45757.0</v>
      </c>
      <c r="B1988" s="23">
        <v>45755.0</v>
      </c>
      <c r="C1988" s="10" t="s">
        <v>17</v>
      </c>
      <c r="D1988" s="10">
        <v>8.0</v>
      </c>
      <c r="E1988" s="17" t="s">
        <v>9</v>
      </c>
      <c r="F1988" s="10" t="s">
        <v>1018</v>
      </c>
      <c r="G1988" s="10" t="s">
        <v>38</v>
      </c>
      <c r="H1988" s="12" t="s">
        <v>39</v>
      </c>
      <c r="I1988" s="10" t="s">
        <v>21</v>
      </c>
      <c r="J1988" s="10" t="s">
        <v>524</v>
      </c>
      <c r="K1988" s="10"/>
      <c r="L1988" s="10" t="s">
        <v>22</v>
      </c>
      <c r="M1988" s="10" t="s">
        <v>22</v>
      </c>
      <c r="N1988" s="10"/>
      <c r="O1988" s="10"/>
      <c r="P1988" s="11"/>
    </row>
    <row r="1989">
      <c r="A1989" s="22">
        <v>45757.0</v>
      </c>
      <c r="B1989" s="23">
        <v>45756.0</v>
      </c>
      <c r="C1989" s="10" t="s">
        <v>17</v>
      </c>
      <c r="D1989" s="10">
        <v>8.0</v>
      </c>
      <c r="E1989" s="17" t="s">
        <v>33</v>
      </c>
      <c r="F1989" s="10" t="s">
        <v>1158</v>
      </c>
      <c r="G1989" s="10" t="s">
        <v>1159</v>
      </c>
      <c r="H1989" s="12">
        <v>7.0</v>
      </c>
      <c r="I1989" s="10" t="s">
        <v>60</v>
      </c>
      <c r="J1989" s="10" t="s">
        <v>1160</v>
      </c>
      <c r="K1989" s="10"/>
      <c r="L1989" s="10" t="s">
        <v>22</v>
      </c>
      <c r="M1989" s="10" t="s">
        <v>22</v>
      </c>
      <c r="N1989" s="10"/>
      <c r="O1989" s="10" t="s">
        <v>22</v>
      </c>
      <c r="P1989" s="11"/>
    </row>
    <row r="1990">
      <c r="A1990" s="30">
        <v>45757.0</v>
      </c>
      <c r="B1990" s="23">
        <v>45756.0</v>
      </c>
      <c r="C1990" s="10" t="s">
        <v>17</v>
      </c>
      <c r="D1990" s="10">
        <v>8.0</v>
      </c>
      <c r="E1990" s="17" t="s">
        <v>33</v>
      </c>
      <c r="F1990" s="10" t="s">
        <v>1007</v>
      </c>
      <c r="G1990" s="10" t="s">
        <v>1161</v>
      </c>
      <c r="H1990" s="12" t="s">
        <v>1162</v>
      </c>
      <c r="I1990" s="10" t="s">
        <v>52</v>
      </c>
      <c r="J1990" s="10"/>
      <c r="K1990" s="10"/>
      <c r="L1990" s="10" t="s">
        <v>22</v>
      </c>
      <c r="M1990" s="10" t="s">
        <v>22</v>
      </c>
      <c r="N1990" s="10"/>
      <c r="O1990" s="10"/>
      <c r="P1990" s="11"/>
    </row>
    <row r="1991">
      <c r="A1991" s="22">
        <v>45757.0</v>
      </c>
      <c r="B1991" s="23">
        <v>45756.0</v>
      </c>
      <c r="C1991" s="10" t="s">
        <v>17</v>
      </c>
      <c r="D1991" s="10">
        <v>8.0</v>
      </c>
      <c r="E1991" s="17" t="s">
        <v>33</v>
      </c>
      <c r="F1991" s="10" t="s">
        <v>1163</v>
      </c>
      <c r="G1991" s="10" t="s">
        <v>1164</v>
      </c>
      <c r="H1991" s="12" t="s">
        <v>1165</v>
      </c>
      <c r="I1991" s="10" t="s">
        <v>52</v>
      </c>
      <c r="J1991" s="10"/>
      <c r="K1991" s="10"/>
      <c r="L1991" s="10" t="s">
        <v>22</v>
      </c>
      <c r="M1991" s="10" t="s">
        <v>22</v>
      </c>
      <c r="N1991" s="10"/>
      <c r="O1991" s="10"/>
      <c r="P1991" s="11"/>
    </row>
    <row r="1992">
      <c r="A1992" s="22">
        <v>45757.0</v>
      </c>
      <c r="B1992" s="23">
        <v>45756.0</v>
      </c>
      <c r="C1992" s="10" t="s">
        <v>17</v>
      </c>
      <c r="D1992" s="10" t="s">
        <v>132</v>
      </c>
      <c r="E1992" s="17" t="s">
        <v>33</v>
      </c>
      <c r="F1992" s="10" t="s">
        <v>1166</v>
      </c>
      <c r="G1992" s="10" t="s">
        <v>1138</v>
      </c>
      <c r="H1992" s="12" t="s">
        <v>1139</v>
      </c>
      <c r="I1992" s="10" t="s">
        <v>21</v>
      </c>
      <c r="J1992" s="10"/>
      <c r="K1992" s="10"/>
      <c r="L1992" s="10" t="s">
        <v>22</v>
      </c>
      <c r="M1992" s="10" t="s">
        <v>22</v>
      </c>
      <c r="N1992" s="10"/>
      <c r="O1992" s="10"/>
      <c r="P1992" s="11"/>
    </row>
    <row r="1993">
      <c r="A1993" s="22">
        <v>45757.0</v>
      </c>
      <c r="B1993" s="23">
        <v>45756.0</v>
      </c>
      <c r="C1993" s="10" t="s">
        <v>17</v>
      </c>
      <c r="D1993" s="10">
        <v>8.0</v>
      </c>
      <c r="E1993" s="17" t="s">
        <v>9</v>
      </c>
      <c r="F1993" s="10" t="s">
        <v>1167</v>
      </c>
      <c r="G1993" s="10" t="s">
        <v>1168</v>
      </c>
      <c r="H1993" s="12" t="s">
        <v>1169</v>
      </c>
      <c r="I1993" s="10" t="s">
        <v>52</v>
      </c>
      <c r="J1993" s="10"/>
      <c r="K1993" s="10" t="s">
        <v>877</v>
      </c>
      <c r="L1993" s="10" t="s">
        <v>22</v>
      </c>
      <c r="M1993" s="10" t="s">
        <v>22</v>
      </c>
      <c r="N1993" s="10"/>
      <c r="O1993" s="10"/>
      <c r="P1993" s="11"/>
    </row>
    <row r="1994">
      <c r="A1994" s="22">
        <v>45757.0</v>
      </c>
      <c r="B1994" s="23">
        <v>45756.0</v>
      </c>
      <c r="C1994" s="10" t="s">
        <v>17</v>
      </c>
      <c r="D1994" s="10">
        <v>8.0</v>
      </c>
      <c r="E1994" s="17" t="s">
        <v>33</v>
      </c>
      <c r="F1994" s="10" t="s">
        <v>1007</v>
      </c>
      <c r="G1994" s="10" t="s">
        <v>1170</v>
      </c>
      <c r="H1994" s="12"/>
      <c r="I1994" s="10" t="s">
        <v>52</v>
      </c>
      <c r="J1994" s="10"/>
      <c r="K1994" s="10" t="s">
        <v>1171</v>
      </c>
      <c r="L1994" s="10" t="s">
        <v>22</v>
      </c>
      <c r="M1994" s="10" t="s">
        <v>22</v>
      </c>
      <c r="N1994" s="10"/>
      <c r="O1994" s="10" t="s">
        <v>22</v>
      </c>
      <c r="P1994" s="11"/>
    </row>
    <row r="1995">
      <c r="A1995" s="22">
        <v>45757.0</v>
      </c>
      <c r="B1995" s="23">
        <v>45756.0</v>
      </c>
      <c r="C1995" s="10" t="s">
        <v>17</v>
      </c>
      <c r="D1995" s="10">
        <v>14.0</v>
      </c>
      <c r="E1995" s="17" t="s">
        <v>953</v>
      </c>
      <c r="F1995" s="10" t="s">
        <v>1172</v>
      </c>
      <c r="G1995" s="10" t="s">
        <v>962</v>
      </c>
      <c r="H1995" s="12" t="s">
        <v>92</v>
      </c>
      <c r="I1995" s="10" t="s">
        <v>21</v>
      </c>
      <c r="J1995" s="10"/>
      <c r="K1995" s="10"/>
      <c r="L1995" s="10" t="s">
        <v>22</v>
      </c>
      <c r="M1995" s="10" t="s">
        <v>22</v>
      </c>
      <c r="N1995" s="10"/>
      <c r="O1995" s="10"/>
      <c r="P1995" s="11"/>
    </row>
    <row r="1996">
      <c r="A1996" s="22">
        <v>45757.0</v>
      </c>
      <c r="B1996" s="23">
        <v>45756.0</v>
      </c>
      <c r="C1996" s="10" t="s">
        <v>17</v>
      </c>
      <c r="D1996" s="10">
        <v>8.0</v>
      </c>
      <c r="E1996" s="17" t="s">
        <v>33</v>
      </c>
      <c r="F1996" s="10" t="s">
        <v>977</v>
      </c>
      <c r="G1996" s="10" t="s">
        <v>269</v>
      </c>
      <c r="H1996" s="12" t="s">
        <v>270</v>
      </c>
      <c r="I1996" s="10" t="s">
        <v>60</v>
      </c>
      <c r="J1996" s="10" t="s">
        <v>1173</v>
      </c>
      <c r="K1996" s="10"/>
      <c r="L1996" s="10" t="s">
        <v>22</v>
      </c>
      <c r="M1996" s="10" t="s">
        <v>22</v>
      </c>
      <c r="N1996" s="10"/>
      <c r="O1996" s="10" t="s">
        <v>22</v>
      </c>
      <c r="P1996" s="11"/>
    </row>
    <row r="1997">
      <c r="A1997" s="22">
        <v>45757.0</v>
      </c>
      <c r="B1997" s="23">
        <v>45756.0</v>
      </c>
      <c r="C1997" s="10" t="s">
        <v>17</v>
      </c>
      <c r="D1997" s="10">
        <v>8.0</v>
      </c>
      <c r="E1997" s="17" t="s">
        <v>9</v>
      </c>
      <c r="F1997" s="10" t="s">
        <v>1174</v>
      </c>
      <c r="G1997" s="10" t="s">
        <v>1175</v>
      </c>
      <c r="H1997" s="12">
        <v>7.894557166E9</v>
      </c>
      <c r="I1997" s="10" t="s">
        <v>60</v>
      </c>
      <c r="J1997" s="10" t="s">
        <v>1176</v>
      </c>
      <c r="K1997" s="10"/>
      <c r="L1997" s="10" t="s">
        <v>22</v>
      </c>
      <c r="M1997" s="10" t="s">
        <v>22</v>
      </c>
      <c r="N1997" s="10"/>
      <c r="O1997" s="10" t="s">
        <v>22</v>
      </c>
      <c r="P1997" s="11"/>
    </row>
    <row r="1998">
      <c r="A1998" s="22">
        <v>45757.0</v>
      </c>
      <c r="B1998" s="23">
        <v>45756.0</v>
      </c>
      <c r="C1998" s="10" t="s">
        <v>17</v>
      </c>
      <c r="D1998" s="10">
        <v>6.0</v>
      </c>
      <c r="E1998" s="17" t="s">
        <v>9</v>
      </c>
      <c r="F1998" s="10" t="s">
        <v>1088</v>
      </c>
      <c r="G1998" s="10" t="s">
        <v>1089</v>
      </c>
      <c r="H1998" s="12" t="s">
        <v>1177</v>
      </c>
      <c r="I1998" s="10" t="s">
        <v>52</v>
      </c>
      <c r="J1998" s="10"/>
      <c r="K1998" s="10" t="s">
        <v>1178</v>
      </c>
      <c r="L1998" s="10" t="s">
        <v>22</v>
      </c>
      <c r="M1998" s="10" t="s">
        <v>22</v>
      </c>
      <c r="N1998" s="10"/>
      <c r="O1998" s="10"/>
      <c r="P1998" s="11"/>
    </row>
    <row r="1999">
      <c r="A1999" s="22">
        <v>45757.0</v>
      </c>
      <c r="B1999" s="23">
        <v>45756.0</v>
      </c>
      <c r="C1999" s="10" t="s">
        <v>17</v>
      </c>
      <c r="D1999" s="10" t="s">
        <v>132</v>
      </c>
      <c r="E1999" s="17" t="s">
        <v>9</v>
      </c>
      <c r="F1999" s="10" t="s">
        <v>1179</v>
      </c>
      <c r="G1999" s="10" t="s">
        <v>1180</v>
      </c>
      <c r="H1999" s="12" t="s">
        <v>20</v>
      </c>
      <c r="I1999" s="10" t="s">
        <v>21</v>
      </c>
      <c r="J1999" s="10"/>
      <c r="K1999" s="10"/>
      <c r="L1999" s="10" t="s">
        <v>22</v>
      </c>
      <c r="M1999" s="10" t="s">
        <v>22</v>
      </c>
      <c r="N1999" s="10"/>
      <c r="O1999" s="10"/>
      <c r="P1999" s="11"/>
    </row>
    <row r="2000">
      <c r="A2000" s="22">
        <v>45757.0</v>
      </c>
      <c r="B2000" s="23">
        <v>45756.0</v>
      </c>
      <c r="C2000" s="10" t="s">
        <v>17</v>
      </c>
      <c r="D2000" s="10">
        <v>8.0</v>
      </c>
      <c r="E2000" s="17" t="s">
        <v>9</v>
      </c>
      <c r="F2000" s="10" t="s">
        <v>1181</v>
      </c>
      <c r="G2000" s="10" t="s">
        <v>211</v>
      </c>
      <c r="H2000" s="12"/>
      <c r="I2000" s="10" t="s">
        <v>52</v>
      </c>
      <c r="J2000" s="10"/>
      <c r="K2000" s="10"/>
      <c r="L2000" s="10" t="s">
        <v>22</v>
      </c>
      <c r="M2000" s="10" t="s">
        <v>22</v>
      </c>
      <c r="N2000" s="10"/>
      <c r="O2000" s="10"/>
      <c r="P2000" s="11"/>
    </row>
    <row r="2001">
      <c r="A2001" s="22">
        <v>45757.0</v>
      </c>
      <c r="B2001" s="23">
        <v>45756.0</v>
      </c>
      <c r="C2001" s="10" t="s">
        <v>17</v>
      </c>
      <c r="D2001" s="10">
        <v>8.0</v>
      </c>
      <c r="E2001" s="17" t="s">
        <v>33</v>
      </c>
      <c r="F2001" s="10" t="s">
        <v>1182</v>
      </c>
      <c r="G2001" s="10" t="s">
        <v>949</v>
      </c>
      <c r="H2001" s="12" t="s">
        <v>950</v>
      </c>
      <c r="I2001" s="10" t="s">
        <v>60</v>
      </c>
      <c r="J2001" s="10" t="s">
        <v>1183</v>
      </c>
      <c r="K2001" s="10"/>
      <c r="L2001" s="10" t="s">
        <v>22</v>
      </c>
      <c r="M2001" s="10" t="s">
        <v>22</v>
      </c>
      <c r="N2001" s="10"/>
      <c r="O2001" s="10" t="s">
        <v>22</v>
      </c>
      <c r="P2001" s="11"/>
    </row>
    <row r="2002">
      <c r="A2002" s="22">
        <v>45757.0</v>
      </c>
      <c r="B2002" s="23">
        <v>45756.0</v>
      </c>
      <c r="C2002" s="10" t="s">
        <v>17</v>
      </c>
      <c r="D2002" s="10">
        <v>8.0</v>
      </c>
      <c r="E2002" s="17" t="s">
        <v>33</v>
      </c>
      <c r="F2002" s="10" t="s">
        <v>1184</v>
      </c>
      <c r="G2002" s="10" t="s">
        <v>1185</v>
      </c>
      <c r="H2002" s="12" t="s">
        <v>1186</v>
      </c>
      <c r="I2002" s="10" t="s">
        <v>60</v>
      </c>
      <c r="J2002" s="10"/>
      <c r="K2002" s="10"/>
      <c r="L2002" s="10" t="s">
        <v>22</v>
      </c>
      <c r="M2002" s="10" t="s">
        <v>22</v>
      </c>
      <c r="N2002" s="10"/>
      <c r="O2002" s="10"/>
      <c r="P2002" s="11"/>
    </row>
    <row r="2003">
      <c r="A2003" s="29">
        <v>45756.63546462963</v>
      </c>
      <c r="B2003" s="23">
        <v>45756.0</v>
      </c>
      <c r="C2003" s="10" t="s">
        <v>17</v>
      </c>
      <c r="D2003" s="10">
        <v>8.0</v>
      </c>
      <c r="E2003" s="17" t="s">
        <v>33</v>
      </c>
      <c r="F2003" s="10" t="s">
        <v>1007</v>
      </c>
      <c r="G2003" s="10" t="s">
        <v>980</v>
      </c>
      <c r="H2003" s="12" t="s">
        <v>981</v>
      </c>
      <c r="I2003" s="10" t="s">
        <v>21</v>
      </c>
      <c r="J2003" s="10"/>
      <c r="K2003" s="10"/>
      <c r="L2003" s="10"/>
      <c r="M2003" s="10"/>
      <c r="N2003" s="10"/>
      <c r="O2003" s="10"/>
      <c r="P2003" s="11"/>
    </row>
    <row r="2004">
      <c r="A2004" s="29">
        <v>45756.46489924769</v>
      </c>
      <c r="B2004" s="23">
        <v>45756.0</v>
      </c>
      <c r="C2004" s="10" t="s">
        <v>17</v>
      </c>
      <c r="D2004" s="10">
        <v>8.0</v>
      </c>
      <c r="E2004" s="17" t="s">
        <v>33</v>
      </c>
      <c r="F2004" s="10" t="s">
        <v>1187</v>
      </c>
      <c r="G2004" s="10" t="s">
        <v>267</v>
      </c>
      <c r="H2004" s="12"/>
      <c r="I2004" s="10" t="s">
        <v>21</v>
      </c>
      <c r="J2004" s="10"/>
      <c r="K2004" s="10"/>
      <c r="L2004" s="10" t="s">
        <v>22</v>
      </c>
      <c r="M2004" s="10" t="s">
        <v>22</v>
      </c>
      <c r="N2004" s="10"/>
      <c r="O2004" s="10"/>
      <c r="P2004" s="11"/>
    </row>
    <row r="2005">
      <c r="A2005" s="29">
        <v>45756.46458797454</v>
      </c>
      <c r="B2005" s="23">
        <v>45756.0</v>
      </c>
      <c r="C2005" s="10" t="s">
        <v>17</v>
      </c>
      <c r="D2005" s="10">
        <v>8.0</v>
      </c>
      <c r="E2005" s="17" t="s">
        <v>9</v>
      </c>
      <c r="F2005" s="10" t="s">
        <v>1188</v>
      </c>
      <c r="G2005" s="10" t="s">
        <v>1189</v>
      </c>
      <c r="H2005" s="12" t="s">
        <v>1067</v>
      </c>
      <c r="I2005" s="10" t="s">
        <v>52</v>
      </c>
      <c r="J2005" s="10"/>
      <c r="K2005" s="10"/>
      <c r="L2005" s="10" t="s">
        <v>22</v>
      </c>
      <c r="M2005" s="10" t="s">
        <v>22</v>
      </c>
      <c r="N2005" s="10"/>
      <c r="O2005" s="10"/>
      <c r="P2005" s="11"/>
    </row>
    <row r="2006">
      <c r="A2006" s="29">
        <v>45756.45899263889</v>
      </c>
      <c r="B2006" s="23">
        <v>45756.0</v>
      </c>
      <c r="C2006" s="10" t="s">
        <v>17</v>
      </c>
      <c r="D2006" s="10">
        <v>8.0</v>
      </c>
      <c r="E2006" s="17" t="s">
        <v>9</v>
      </c>
      <c r="F2006" s="10" t="s">
        <v>1190</v>
      </c>
      <c r="G2006" s="10" t="s">
        <v>1191</v>
      </c>
      <c r="H2006" s="12" t="s">
        <v>1192</v>
      </c>
      <c r="I2006" s="10" t="s">
        <v>52</v>
      </c>
      <c r="J2006" s="10"/>
      <c r="K2006" s="10"/>
      <c r="L2006" s="10" t="s">
        <v>22</v>
      </c>
      <c r="M2006" s="10" t="s">
        <v>22</v>
      </c>
      <c r="N2006" s="10"/>
      <c r="O2006" s="10"/>
      <c r="P2006" s="11"/>
    </row>
    <row r="2007">
      <c r="A2007" s="29">
        <v>45756.388086666666</v>
      </c>
      <c r="B2007" s="23">
        <v>45756.0</v>
      </c>
      <c r="C2007" s="10" t="s">
        <v>17</v>
      </c>
      <c r="D2007" s="10">
        <v>12.0</v>
      </c>
      <c r="E2007" s="17" t="s">
        <v>9</v>
      </c>
      <c r="F2007" s="10" t="s">
        <v>1193</v>
      </c>
      <c r="G2007" s="10" t="s">
        <v>1194</v>
      </c>
      <c r="H2007" s="12" t="s">
        <v>1195</v>
      </c>
      <c r="I2007" s="10" t="s">
        <v>60</v>
      </c>
      <c r="J2007" s="10" t="s">
        <v>1196</v>
      </c>
      <c r="K2007" s="10"/>
      <c r="L2007" s="10" t="s">
        <v>22</v>
      </c>
      <c r="M2007" s="10" t="s">
        <v>22</v>
      </c>
      <c r="N2007" s="10"/>
      <c r="O2007" s="10" t="s">
        <v>22</v>
      </c>
      <c r="P2007" s="11"/>
    </row>
    <row r="2008">
      <c r="A2008" s="22">
        <v>45756.0</v>
      </c>
      <c r="B2008" s="23">
        <v>45754.0</v>
      </c>
      <c r="C2008" s="10" t="s">
        <v>17</v>
      </c>
      <c r="D2008" s="10">
        <v>8.0</v>
      </c>
      <c r="E2008" s="17" t="s">
        <v>33</v>
      </c>
      <c r="F2008" s="10" t="s">
        <v>1197</v>
      </c>
      <c r="G2008" s="10"/>
      <c r="H2008" s="12"/>
      <c r="I2008" s="10" t="s">
        <v>60</v>
      </c>
      <c r="J2008" s="10"/>
      <c r="K2008" s="10"/>
      <c r="L2008" s="10" t="s">
        <v>22</v>
      </c>
      <c r="M2008" s="10" t="s">
        <v>22</v>
      </c>
      <c r="N2008" s="10"/>
      <c r="O2008" s="10"/>
      <c r="P2008" s="11"/>
    </row>
    <row r="2009">
      <c r="A2009" s="22">
        <v>45756.0</v>
      </c>
      <c r="B2009" s="23">
        <v>45755.0</v>
      </c>
      <c r="C2009" s="10" t="s">
        <v>17</v>
      </c>
      <c r="D2009" s="10">
        <v>14.0</v>
      </c>
      <c r="E2009" s="17" t="s">
        <v>953</v>
      </c>
      <c r="F2009" s="10" t="s">
        <v>1198</v>
      </c>
      <c r="G2009" s="10" t="s">
        <v>213</v>
      </c>
      <c r="H2009" s="12" t="s">
        <v>680</v>
      </c>
      <c r="I2009" s="10" t="s">
        <v>21</v>
      </c>
      <c r="J2009" s="10"/>
      <c r="K2009" s="10"/>
      <c r="L2009" s="10" t="s">
        <v>22</v>
      </c>
      <c r="M2009" s="10" t="s">
        <v>22</v>
      </c>
      <c r="N2009" s="10"/>
      <c r="O2009" s="10"/>
      <c r="P2009" s="11"/>
    </row>
    <row r="2010">
      <c r="A2010" s="22">
        <v>45756.0</v>
      </c>
      <c r="B2010" s="23">
        <v>45755.0</v>
      </c>
      <c r="C2010" s="10" t="s">
        <v>17</v>
      </c>
      <c r="D2010" s="10">
        <v>8.0</v>
      </c>
      <c r="E2010" s="17" t="s">
        <v>9</v>
      </c>
      <c r="F2010" s="10" t="s">
        <v>995</v>
      </c>
      <c r="G2010" s="10" t="s">
        <v>1199</v>
      </c>
      <c r="H2010" s="12" t="s">
        <v>1200</v>
      </c>
      <c r="I2010" s="10" t="s">
        <v>52</v>
      </c>
      <c r="J2010" s="10"/>
      <c r="K2010" s="10"/>
      <c r="L2010" s="10" t="s">
        <v>22</v>
      </c>
      <c r="M2010" s="10" t="s">
        <v>22</v>
      </c>
      <c r="N2010" s="10"/>
      <c r="O2010" s="10"/>
      <c r="P2010" s="11"/>
    </row>
    <row r="2011">
      <c r="A2011" s="22">
        <v>45756.0</v>
      </c>
      <c r="B2011" s="23">
        <v>45755.0</v>
      </c>
      <c r="C2011" s="10" t="s">
        <v>17</v>
      </c>
      <c r="D2011" s="10">
        <v>8.0</v>
      </c>
      <c r="E2011" s="17" t="s">
        <v>9</v>
      </c>
      <c r="F2011" s="10" t="s">
        <v>1201</v>
      </c>
      <c r="G2011" s="10" t="s">
        <v>198</v>
      </c>
      <c r="H2011" s="12" t="s">
        <v>199</v>
      </c>
      <c r="I2011" s="10" t="s">
        <v>21</v>
      </c>
      <c r="J2011" s="10"/>
      <c r="K2011" s="10"/>
      <c r="L2011" s="10" t="s">
        <v>22</v>
      </c>
      <c r="M2011" s="10" t="s">
        <v>22</v>
      </c>
      <c r="N2011" s="10"/>
      <c r="O2011" s="10"/>
      <c r="P2011" s="11"/>
    </row>
    <row r="2012">
      <c r="A2012" s="22">
        <v>45756.0</v>
      </c>
      <c r="B2012" s="23">
        <v>45755.0</v>
      </c>
      <c r="C2012" s="10" t="s">
        <v>17</v>
      </c>
      <c r="D2012" s="10">
        <v>8.0</v>
      </c>
      <c r="E2012" s="17" t="s">
        <v>9</v>
      </c>
      <c r="F2012" s="10" t="s">
        <v>1202</v>
      </c>
      <c r="G2012" s="10" t="s">
        <v>1203</v>
      </c>
      <c r="H2012" s="12"/>
      <c r="I2012" s="10" t="s">
        <v>52</v>
      </c>
      <c r="J2012" s="10"/>
      <c r="K2012" s="10"/>
      <c r="L2012" s="10" t="s">
        <v>22</v>
      </c>
      <c r="M2012" s="10" t="s">
        <v>22</v>
      </c>
      <c r="N2012" s="10"/>
      <c r="O2012" s="10"/>
      <c r="P2012" s="11"/>
    </row>
    <row r="2013">
      <c r="A2013" s="22">
        <v>45756.0</v>
      </c>
      <c r="B2013" s="23">
        <v>45755.0</v>
      </c>
      <c r="C2013" s="10" t="s">
        <v>17</v>
      </c>
      <c r="D2013" s="10">
        <v>14.0</v>
      </c>
      <c r="E2013" s="17" t="s">
        <v>9</v>
      </c>
      <c r="F2013" s="10" t="s">
        <v>1204</v>
      </c>
      <c r="G2013" s="10" t="s">
        <v>379</v>
      </c>
      <c r="H2013" s="12" t="s">
        <v>380</v>
      </c>
      <c r="I2013" s="10" t="s">
        <v>21</v>
      </c>
      <c r="J2013" s="10"/>
      <c r="K2013" s="10"/>
      <c r="L2013" s="10" t="s">
        <v>22</v>
      </c>
      <c r="M2013" s="10" t="s">
        <v>22</v>
      </c>
      <c r="N2013" s="10"/>
      <c r="O2013" s="10"/>
      <c r="P2013" s="11"/>
    </row>
    <row r="2014">
      <c r="A2014" s="22">
        <v>45756.0</v>
      </c>
      <c r="B2014" s="23">
        <v>45755.0</v>
      </c>
      <c r="C2014" s="10" t="s">
        <v>17</v>
      </c>
      <c r="D2014" s="10" t="s">
        <v>89</v>
      </c>
      <c r="E2014" s="17" t="s">
        <v>89</v>
      </c>
      <c r="F2014" s="10" t="s">
        <v>1205</v>
      </c>
      <c r="G2014" s="10" t="s">
        <v>1206</v>
      </c>
      <c r="H2014" s="12" t="s">
        <v>394</v>
      </c>
      <c r="I2014" s="10" t="s">
        <v>21</v>
      </c>
      <c r="J2014" s="10"/>
      <c r="K2014" s="10"/>
      <c r="L2014" s="10" t="s">
        <v>22</v>
      </c>
      <c r="M2014" s="10" t="s">
        <v>22</v>
      </c>
      <c r="N2014" s="10"/>
      <c r="O2014" s="10"/>
      <c r="P2014" s="11"/>
    </row>
    <row r="2015">
      <c r="A2015" s="22">
        <v>45756.0</v>
      </c>
      <c r="B2015" s="23">
        <v>45755.0</v>
      </c>
      <c r="C2015" s="10" t="s">
        <v>17</v>
      </c>
      <c r="D2015" s="10" t="s">
        <v>89</v>
      </c>
      <c r="E2015" s="17" t="s">
        <v>89</v>
      </c>
      <c r="F2015" s="10" t="s">
        <v>1207</v>
      </c>
      <c r="G2015" s="10" t="s">
        <v>1093</v>
      </c>
      <c r="H2015" s="12" t="s">
        <v>124</v>
      </c>
      <c r="I2015" s="10" t="s">
        <v>21</v>
      </c>
      <c r="J2015" s="10"/>
      <c r="K2015" s="10"/>
      <c r="L2015" s="10" t="s">
        <v>22</v>
      </c>
      <c r="M2015" s="10" t="s">
        <v>22</v>
      </c>
      <c r="N2015" s="10"/>
      <c r="O2015" s="10"/>
      <c r="P2015" s="11"/>
    </row>
    <row r="2016">
      <c r="A2016" s="22">
        <v>45756.0</v>
      </c>
      <c r="B2016" s="23">
        <v>45755.0</v>
      </c>
      <c r="C2016" s="10" t="s">
        <v>17</v>
      </c>
      <c r="D2016" s="10">
        <v>8.0</v>
      </c>
      <c r="E2016" s="17" t="s">
        <v>9</v>
      </c>
      <c r="F2016" s="10" t="s">
        <v>1188</v>
      </c>
      <c r="G2016" s="10" t="s">
        <v>1189</v>
      </c>
      <c r="H2016" s="12" t="s">
        <v>1067</v>
      </c>
      <c r="I2016" s="10" t="s">
        <v>52</v>
      </c>
      <c r="J2016" s="10"/>
      <c r="K2016" s="10"/>
      <c r="L2016" s="10" t="s">
        <v>22</v>
      </c>
      <c r="M2016" s="10" t="s">
        <v>22</v>
      </c>
      <c r="N2016" s="10"/>
      <c r="O2016" s="10"/>
      <c r="P2016" s="11"/>
    </row>
    <row r="2017">
      <c r="A2017" s="22">
        <v>45756.0</v>
      </c>
      <c r="B2017" s="23">
        <v>45755.0</v>
      </c>
      <c r="C2017" s="10" t="s">
        <v>17</v>
      </c>
      <c r="D2017" s="10">
        <v>8.0</v>
      </c>
      <c r="E2017" s="17" t="s">
        <v>33</v>
      </c>
      <c r="F2017" s="10" t="s">
        <v>1208</v>
      </c>
      <c r="G2017" s="10" t="s">
        <v>67</v>
      </c>
      <c r="H2017" s="12" t="s">
        <v>68</v>
      </c>
      <c r="I2017" s="10" t="s">
        <v>21</v>
      </c>
      <c r="J2017" s="10"/>
      <c r="K2017" s="10"/>
      <c r="L2017" s="10" t="s">
        <v>22</v>
      </c>
      <c r="M2017" s="10" t="s">
        <v>22</v>
      </c>
      <c r="N2017" s="10"/>
      <c r="O2017" s="10"/>
      <c r="P2017" s="11"/>
    </row>
    <row r="2018">
      <c r="A2018" s="22">
        <v>45756.0</v>
      </c>
      <c r="B2018" s="23">
        <v>45755.0</v>
      </c>
      <c r="C2018" s="10" t="s">
        <v>17</v>
      </c>
      <c r="D2018" s="10">
        <v>16.0</v>
      </c>
      <c r="E2018" s="17" t="s">
        <v>9</v>
      </c>
      <c r="F2018" s="10" t="s">
        <v>1069</v>
      </c>
      <c r="G2018" s="10" t="s">
        <v>195</v>
      </c>
      <c r="H2018" s="12" t="s">
        <v>1070</v>
      </c>
      <c r="I2018" s="10" t="s">
        <v>21</v>
      </c>
      <c r="J2018" s="10"/>
      <c r="K2018" s="10"/>
      <c r="L2018" s="10" t="s">
        <v>22</v>
      </c>
      <c r="M2018" s="10" t="s">
        <v>22</v>
      </c>
      <c r="N2018" s="10"/>
      <c r="O2018" s="10"/>
      <c r="P2018" s="11"/>
    </row>
    <row r="2019">
      <c r="A2019" s="22">
        <v>45756.0</v>
      </c>
      <c r="B2019" s="23">
        <v>45755.0</v>
      </c>
      <c r="C2019" s="10" t="s">
        <v>17</v>
      </c>
      <c r="D2019" s="10">
        <v>8.0</v>
      </c>
      <c r="E2019" s="17" t="s">
        <v>33</v>
      </c>
      <c r="F2019" s="10" t="s">
        <v>830</v>
      </c>
      <c r="G2019" s="10" t="s">
        <v>962</v>
      </c>
      <c r="H2019" s="12" t="s">
        <v>92</v>
      </c>
      <c r="I2019" s="10" t="s">
        <v>21</v>
      </c>
      <c r="J2019" s="10"/>
      <c r="K2019" s="10"/>
      <c r="L2019" s="10" t="s">
        <v>22</v>
      </c>
      <c r="M2019" s="10" t="s">
        <v>22</v>
      </c>
      <c r="N2019" s="10"/>
      <c r="O2019" s="10"/>
      <c r="P2019" s="11"/>
    </row>
    <row r="2020">
      <c r="A2020" s="22">
        <v>45756.0</v>
      </c>
      <c r="B2020" s="23">
        <v>45755.0</v>
      </c>
      <c r="C2020" s="10" t="s">
        <v>17</v>
      </c>
      <c r="D2020" s="10">
        <v>8.0</v>
      </c>
      <c r="E2020" s="17" t="s">
        <v>33</v>
      </c>
      <c r="F2020" s="10" t="s">
        <v>1209</v>
      </c>
      <c r="G2020" s="10" t="s">
        <v>1210</v>
      </c>
      <c r="H2020" s="12" t="s">
        <v>306</v>
      </c>
      <c r="I2020" s="10" t="s">
        <v>21</v>
      </c>
      <c r="J2020" s="10"/>
      <c r="K2020" s="10"/>
      <c r="L2020" s="10" t="s">
        <v>22</v>
      </c>
      <c r="M2020" s="10" t="s">
        <v>22</v>
      </c>
      <c r="N2020" s="10"/>
      <c r="O2020" s="10"/>
      <c r="P2020" s="11"/>
    </row>
    <row r="2021">
      <c r="A2021" s="22">
        <v>45756.0</v>
      </c>
      <c r="B2021" s="23">
        <v>45755.0</v>
      </c>
      <c r="C2021" s="10" t="s">
        <v>17</v>
      </c>
      <c r="D2021" s="10">
        <v>8.0</v>
      </c>
      <c r="E2021" s="17" t="s">
        <v>33</v>
      </c>
      <c r="F2021" s="10" t="s">
        <v>1211</v>
      </c>
      <c r="G2021" s="10" t="s">
        <v>1212</v>
      </c>
      <c r="H2021" s="12" t="s">
        <v>1213</v>
      </c>
      <c r="I2021" s="10" t="s">
        <v>52</v>
      </c>
      <c r="J2021" s="10"/>
      <c r="K2021" s="10"/>
      <c r="L2021" s="10" t="s">
        <v>22</v>
      </c>
      <c r="M2021" s="10" t="s">
        <v>22</v>
      </c>
      <c r="N2021" s="10"/>
      <c r="O2021" s="10"/>
      <c r="P2021" s="11"/>
    </row>
    <row r="2022">
      <c r="A2022" s="22">
        <v>45756.0</v>
      </c>
      <c r="B2022" s="23">
        <v>45755.0</v>
      </c>
      <c r="C2022" s="10" t="s">
        <v>17</v>
      </c>
      <c r="D2022" s="10">
        <v>8.0</v>
      </c>
      <c r="E2022" s="17" t="s">
        <v>9</v>
      </c>
      <c r="F2022" s="10" t="s">
        <v>1104</v>
      </c>
      <c r="G2022" s="10" t="s">
        <v>1105</v>
      </c>
      <c r="H2022" s="12" t="s">
        <v>1214</v>
      </c>
      <c r="I2022" s="10" t="s">
        <v>52</v>
      </c>
      <c r="J2022" s="10"/>
      <c r="K2022" s="10"/>
      <c r="L2022" s="10" t="s">
        <v>22</v>
      </c>
      <c r="M2022" s="10" t="s">
        <v>22</v>
      </c>
      <c r="N2022" s="10"/>
      <c r="O2022" s="10"/>
      <c r="P2022" s="11"/>
    </row>
    <row r="2023">
      <c r="A2023" s="22">
        <v>45756.0</v>
      </c>
      <c r="B2023" s="23">
        <v>45755.0</v>
      </c>
      <c r="C2023" s="10" t="s">
        <v>17</v>
      </c>
      <c r="D2023" s="10">
        <v>8.0</v>
      </c>
      <c r="E2023" s="17" t="s">
        <v>33</v>
      </c>
      <c r="F2023" s="10" t="s">
        <v>1215</v>
      </c>
      <c r="G2023" s="10" t="s">
        <v>169</v>
      </c>
      <c r="H2023" s="12" t="s">
        <v>170</v>
      </c>
      <c r="I2023" s="10" t="s">
        <v>21</v>
      </c>
      <c r="J2023" s="10"/>
      <c r="K2023" s="10"/>
      <c r="L2023" s="10" t="s">
        <v>22</v>
      </c>
      <c r="M2023" s="10" t="s">
        <v>22</v>
      </c>
      <c r="N2023" s="10"/>
      <c r="O2023" s="10"/>
      <c r="P2023" s="11"/>
    </row>
    <row r="2024">
      <c r="A2024" s="22">
        <v>45756.0</v>
      </c>
      <c r="B2024" s="23">
        <v>45755.0</v>
      </c>
      <c r="C2024" s="10" t="s">
        <v>17</v>
      </c>
      <c r="D2024" s="10">
        <v>8.0</v>
      </c>
      <c r="E2024" s="17" t="s">
        <v>9</v>
      </c>
      <c r="F2024" s="10" t="s">
        <v>1216</v>
      </c>
      <c r="G2024" s="10" t="s">
        <v>1217</v>
      </c>
      <c r="H2024" s="12" t="s">
        <v>1218</v>
      </c>
      <c r="I2024" s="10" t="s">
        <v>60</v>
      </c>
      <c r="J2024" s="10" t="s">
        <v>1219</v>
      </c>
      <c r="K2024" s="10"/>
      <c r="L2024" s="10" t="s">
        <v>22</v>
      </c>
      <c r="M2024" s="10" t="s">
        <v>22</v>
      </c>
      <c r="N2024" s="10"/>
      <c r="O2024" s="10" t="s">
        <v>22</v>
      </c>
      <c r="P2024" s="11"/>
    </row>
    <row r="2025">
      <c r="A2025" s="22">
        <v>45756.0</v>
      </c>
      <c r="B2025" s="23">
        <v>45755.0</v>
      </c>
      <c r="C2025" s="10" t="s">
        <v>17</v>
      </c>
      <c r="D2025" s="10">
        <v>8.0</v>
      </c>
      <c r="E2025" s="17" t="s">
        <v>953</v>
      </c>
      <c r="F2025" s="10" t="s">
        <v>1220</v>
      </c>
      <c r="G2025" s="10" t="s">
        <v>1221</v>
      </c>
      <c r="H2025" s="12" t="s">
        <v>1222</v>
      </c>
      <c r="I2025" s="10" t="s">
        <v>21</v>
      </c>
      <c r="J2025" s="10"/>
      <c r="K2025" s="33">
        <v>46001.0</v>
      </c>
      <c r="L2025" s="10" t="s">
        <v>22</v>
      </c>
      <c r="M2025" s="10" t="s">
        <v>22</v>
      </c>
      <c r="N2025" s="10"/>
      <c r="O2025" s="10"/>
      <c r="P2025" s="11"/>
    </row>
    <row r="2026">
      <c r="A2026" s="22">
        <v>45756.0</v>
      </c>
      <c r="B2026" s="23">
        <v>45756.0</v>
      </c>
      <c r="C2026" s="10" t="s">
        <v>17</v>
      </c>
      <c r="D2026" s="10">
        <v>8.0</v>
      </c>
      <c r="E2026" s="17" t="s">
        <v>33</v>
      </c>
      <c r="F2026" s="10" t="s">
        <v>1223</v>
      </c>
      <c r="G2026" s="10" t="s">
        <v>1224</v>
      </c>
      <c r="H2026" s="12"/>
      <c r="I2026" s="10" t="s">
        <v>21</v>
      </c>
      <c r="J2026" s="10"/>
      <c r="K2026" s="10"/>
      <c r="L2026" s="10" t="s">
        <v>474</v>
      </c>
      <c r="M2026" s="10" t="s">
        <v>22</v>
      </c>
      <c r="N2026" s="10"/>
      <c r="O2026" s="10"/>
      <c r="P2026" s="11"/>
    </row>
    <row r="2027">
      <c r="A2027" s="29">
        <v>45755.46427965278</v>
      </c>
      <c r="B2027" s="23">
        <v>45755.0</v>
      </c>
      <c r="C2027" s="10" t="s">
        <v>17</v>
      </c>
      <c r="D2027" s="10">
        <v>14.0</v>
      </c>
      <c r="E2027" s="17" t="s">
        <v>9</v>
      </c>
      <c r="F2027" s="10" t="s">
        <v>1037</v>
      </c>
      <c r="G2027" s="10" t="s">
        <v>1038</v>
      </c>
      <c r="H2027" s="12" t="s">
        <v>1039</v>
      </c>
      <c r="I2027" s="10" t="s">
        <v>21</v>
      </c>
      <c r="J2027" s="10"/>
      <c r="K2027" s="10"/>
      <c r="L2027" s="10" t="s">
        <v>22</v>
      </c>
      <c r="M2027" s="10" t="s">
        <v>22</v>
      </c>
      <c r="N2027" s="10"/>
      <c r="O2027" s="10"/>
      <c r="P2027" s="11"/>
    </row>
    <row r="2028">
      <c r="A2028" s="29">
        <v>45755.449291655095</v>
      </c>
      <c r="B2028" s="23">
        <v>45755.0</v>
      </c>
      <c r="C2028" s="10" t="s">
        <v>17</v>
      </c>
      <c r="D2028" s="10">
        <v>8.0</v>
      </c>
      <c r="E2028" s="17" t="s">
        <v>33</v>
      </c>
      <c r="F2028" s="10" t="s">
        <v>1225</v>
      </c>
      <c r="G2028" s="10" t="s">
        <v>638</v>
      </c>
      <c r="H2028" s="12" t="s">
        <v>639</v>
      </c>
      <c r="I2028" s="10" t="s">
        <v>21</v>
      </c>
      <c r="J2028" s="10"/>
      <c r="K2028" s="10"/>
      <c r="L2028" s="10" t="s">
        <v>22</v>
      </c>
      <c r="M2028" s="10" t="s">
        <v>22</v>
      </c>
      <c r="N2028" s="10"/>
      <c r="O2028" s="10" t="s">
        <v>474</v>
      </c>
      <c r="P2028" s="11"/>
    </row>
    <row r="2029">
      <c r="A2029" s="29">
        <v>45755.44870997685</v>
      </c>
      <c r="B2029" s="23">
        <v>45755.0</v>
      </c>
      <c r="C2029" s="10" t="s">
        <v>17</v>
      </c>
      <c r="D2029" s="10">
        <v>8.0</v>
      </c>
      <c r="E2029" s="17" t="s">
        <v>9</v>
      </c>
      <c r="F2029" s="10" t="s">
        <v>1226</v>
      </c>
      <c r="G2029" s="10" t="s">
        <v>1011</v>
      </c>
      <c r="H2029" s="12" t="s">
        <v>1012</v>
      </c>
      <c r="I2029" s="10" t="s">
        <v>60</v>
      </c>
      <c r="J2029" s="10" t="s">
        <v>1227</v>
      </c>
      <c r="K2029" s="10"/>
      <c r="L2029" s="10" t="s">
        <v>22</v>
      </c>
      <c r="M2029" s="10" t="s">
        <v>22</v>
      </c>
      <c r="N2029" s="10"/>
      <c r="O2029" s="10"/>
      <c r="P2029" s="11"/>
    </row>
    <row r="2030">
      <c r="A2030" s="29">
        <v>45755.44648450232</v>
      </c>
      <c r="B2030" s="23">
        <v>45755.0</v>
      </c>
      <c r="C2030" s="10" t="s">
        <v>17</v>
      </c>
      <c r="D2030" s="10">
        <v>8.0</v>
      </c>
      <c r="E2030" s="17" t="s">
        <v>33</v>
      </c>
      <c r="F2030" s="10" t="s">
        <v>1048</v>
      </c>
      <c r="G2030" s="10" t="s">
        <v>30</v>
      </c>
      <c r="H2030" s="12" t="s">
        <v>31</v>
      </c>
      <c r="I2030" s="10" t="s">
        <v>21</v>
      </c>
      <c r="J2030" s="10"/>
      <c r="K2030" s="10"/>
      <c r="L2030" s="10" t="s">
        <v>22</v>
      </c>
      <c r="M2030" s="10" t="s">
        <v>22</v>
      </c>
      <c r="N2030" s="10"/>
      <c r="O2030" s="10"/>
      <c r="P2030" s="11"/>
    </row>
    <row r="2031">
      <c r="A2031" s="29">
        <v>45755.02900722223</v>
      </c>
      <c r="B2031" s="23">
        <v>45755.0</v>
      </c>
      <c r="C2031" s="10" t="s">
        <v>17</v>
      </c>
      <c r="D2031" s="10">
        <v>6.0</v>
      </c>
      <c r="E2031" s="17" t="s">
        <v>9</v>
      </c>
      <c r="F2031" s="10" t="s">
        <v>1228</v>
      </c>
      <c r="G2031" s="10" t="s">
        <v>1229</v>
      </c>
      <c r="H2031" s="12" t="s">
        <v>1230</v>
      </c>
      <c r="I2031" s="10" t="s">
        <v>60</v>
      </c>
      <c r="J2031" s="10" t="s">
        <v>1231</v>
      </c>
      <c r="K2031" s="10"/>
      <c r="L2031" s="10" t="s">
        <v>22</v>
      </c>
      <c r="M2031" s="10" t="s">
        <v>22</v>
      </c>
      <c r="N2031" s="10"/>
      <c r="O2031" s="10" t="s">
        <v>22</v>
      </c>
      <c r="P2031" s="11"/>
    </row>
    <row r="2032">
      <c r="A2032" s="30">
        <v>45755.0</v>
      </c>
      <c r="B2032" s="23">
        <v>45754.0</v>
      </c>
      <c r="C2032" s="10" t="s">
        <v>17</v>
      </c>
      <c r="D2032" s="10">
        <v>4.0</v>
      </c>
      <c r="E2032" s="17" t="s">
        <v>9</v>
      </c>
      <c r="F2032" s="10" t="s">
        <v>1232</v>
      </c>
      <c r="G2032" s="10" t="s">
        <v>1233</v>
      </c>
      <c r="H2032" s="12" t="s">
        <v>1234</v>
      </c>
      <c r="I2032" s="10" t="s">
        <v>60</v>
      </c>
      <c r="J2032" s="10" t="s">
        <v>1235</v>
      </c>
      <c r="K2032" s="10"/>
      <c r="L2032" s="10" t="s">
        <v>22</v>
      </c>
      <c r="M2032" s="10" t="s">
        <v>22</v>
      </c>
      <c r="N2032" s="10"/>
      <c r="O2032" s="10"/>
      <c r="P2032" s="11"/>
    </row>
    <row r="2033">
      <c r="A2033" s="22">
        <v>45755.0</v>
      </c>
      <c r="B2033" s="23">
        <v>45754.0</v>
      </c>
      <c r="C2033" s="10" t="s">
        <v>17</v>
      </c>
      <c r="D2033" s="10">
        <v>16.0</v>
      </c>
      <c r="E2033" s="17" t="s">
        <v>33</v>
      </c>
      <c r="F2033" s="10" t="s">
        <v>291</v>
      </c>
      <c r="G2033" s="10" t="s">
        <v>292</v>
      </c>
      <c r="H2033" s="12" t="s">
        <v>293</v>
      </c>
      <c r="I2033" s="10" t="s">
        <v>21</v>
      </c>
      <c r="J2033" s="10"/>
      <c r="K2033" s="10"/>
      <c r="L2033" s="10" t="s">
        <v>22</v>
      </c>
      <c r="M2033" s="10" t="s">
        <v>22</v>
      </c>
      <c r="N2033" s="10"/>
      <c r="O2033" s="10"/>
      <c r="P2033" s="11"/>
    </row>
    <row r="2034">
      <c r="A2034" s="22">
        <v>45755.0</v>
      </c>
      <c r="B2034" s="23">
        <v>45754.0</v>
      </c>
      <c r="C2034" s="10" t="s">
        <v>17</v>
      </c>
      <c r="D2034" s="10">
        <v>8.0</v>
      </c>
      <c r="E2034" s="17" t="s">
        <v>33</v>
      </c>
      <c r="F2034" s="10" t="s">
        <v>541</v>
      </c>
      <c r="G2034" s="10" t="s">
        <v>518</v>
      </c>
      <c r="H2034" s="12" t="s">
        <v>1236</v>
      </c>
      <c r="I2034" s="10" t="s">
        <v>52</v>
      </c>
      <c r="J2034" s="10"/>
      <c r="K2034" s="10"/>
      <c r="L2034" s="10" t="s">
        <v>22</v>
      </c>
      <c r="M2034" s="10" t="s">
        <v>22</v>
      </c>
      <c r="N2034" s="10"/>
      <c r="O2034" s="10"/>
      <c r="P2034" s="11"/>
    </row>
    <row r="2035">
      <c r="A2035" s="22">
        <v>45755.0</v>
      </c>
      <c r="B2035" s="23">
        <v>45754.0</v>
      </c>
      <c r="C2035" s="10" t="s">
        <v>17</v>
      </c>
      <c r="D2035" s="10">
        <v>16.0</v>
      </c>
      <c r="E2035" s="17" t="s">
        <v>9</v>
      </c>
      <c r="F2035" s="10" t="s">
        <v>1237</v>
      </c>
      <c r="G2035" s="10" t="s">
        <v>1238</v>
      </c>
      <c r="H2035" s="12" t="s">
        <v>1239</v>
      </c>
      <c r="I2035" s="10" t="s">
        <v>52</v>
      </c>
      <c r="J2035" s="10"/>
      <c r="K2035" s="10" t="s">
        <v>1240</v>
      </c>
      <c r="L2035" s="10" t="s">
        <v>22</v>
      </c>
      <c r="M2035" s="10" t="s">
        <v>22</v>
      </c>
      <c r="N2035" s="10"/>
      <c r="O2035" s="10"/>
      <c r="P2035" s="11"/>
    </row>
    <row r="2036">
      <c r="A2036" s="22">
        <v>45755.0</v>
      </c>
      <c r="B2036" s="23">
        <v>45754.0</v>
      </c>
      <c r="C2036" s="10" t="s">
        <v>17</v>
      </c>
      <c r="D2036" s="10">
        <v>8.0</v>
      </c>
      <c r="E2036" s="17" t="s">
        <v>33</v>
      </c>
      <c r="F2036" s="10" t="s">
        <v>807</v>
      </c>
      <c r="G2036" s="10" t="s">
        <v>169</v>
      </c>
      <c r="H2036" s="12" t="s">
        <v>170</v>
      </c>
      <c r="I2036" s="10" t="s">
        <v>21</v>
      </c>
      <c r="J2036" s="10"/>
      <c r="K2036" s="10"/>
      <c r="L2036" s="10" t="s">
        <v>22</v>
      </c>
      <c r="M2036" s="10" t="s">
        <v>22</v>
      </c>
      <c r="N2036" s="10"/>
      <c r="O2036" s="10"/>
      <c r="P2036" s="11"/>
    </row>
    <row r="2037">
      <c r="A2037" s="22">
        <v>45755.0</v>
      </c>
      <c r="B2037" s="23">
        <v>45754.0</v>
      </c>
      <c r="C2037" s="10" t="s">
        <v>17</v>
      </c>
      <c r="D2037" s="10">
        <v>8.0</v>
      </c>
      <c r="E2037" s="17" t="s">
        <v>33</v>
      </c>
      <c r="F2037" s="10" t="s">
        <v>868</v>
      </c>
      <c r="G2037" s="10" t="s">
        <v>379</v>
      </c>
      <c r="H2037" s="12" t="s">
        <v>380</v>
      </c>
      <c r="I2037" s="10" t="s">
        <v>21</v>
      </c>
      <c r="J2037" s="10"/>
      <c r="K2037" s="10"/>
      <c r="L2037" s="10" t="s">
        <v>22</v>
      </c>
      <c r="M2037" s="10" t="s">
        <v>22</v>
      </c>
      <c r="N2037" s="10"/>
      <c r="O2037" s="10"/>
      <c r="P2037" s="11"/>
    </row>
    <row r="2038">
      <c r="A2038" s="22">
        <v>45755.0</v>
      </c>
      <c r="B2038" s="23">
        <v>45754.0</v>
      </c>
      <c r="C2038" s="10" t="s">
        <v>17</v>
      </c>
      <c r="D2038" s="10">
        <v>4.0</v>
      </c>
      <c r="E2038" s="17" t="s">
        <v>33</v>
      </c>
      <c r="F2038" s="10" t="s">
        <v>1241</v>
      </c>
      <c r="G2038" s="10" t="s">
        <v>1009</v>
      </c>
      <c r="H2038" s="12" t="s">
        <v>108</v>
      </c>
      <c r="I2038" s="10" t="s">
        <v>21</v>
      </c>
      <c r="J2038" s="10"/>
      <c r="K2038" s="10"/>
      <c r="L2038" s="10" t="s">
        <v>22</v>
      </c>
      <c r="M2038" s="10" t="s">
        <v>22</v>
      </c>
      <c r="N2038" s="10"/>
      <c r="O2038" s="10"/>
      <c r="P2038" s="11"/>
    </row>
    <row r="2039">
      <c r="A2039" s="22">
        <v>45755.0</v>
      </c>
      <c r="B2039" s="23">
        <v>45754.0</v>
      </c>
      <c r="C2039" s="10" t="s">
        <v>17</v>
      </c>
      <c r="D2039" s="10">
        <v>16.0</v>
      </c>
      <c r="E2039" s="17" t="s">
        <v>9</v>
      </c>
      <c r="F2039" s="10" t="s">
        <v>1242</v>
      </c>
      <c r="G2039" s="10" t="s">
        <v>213</v>
      </c>
      <c r="H2039" s="12" t="s">
        <v>680</v>
      </c>
      <c r="I2039" s="10" t="s">
        <v>21</v>
      </c>
      <c r="J2039" s="10"/>
      <c r="K2039" s="10"/>
      <c r="L2039" s="10" t="s">
        <v>22</v>
      </c>
      <c r="M2039" s="10" t="s">
        <v>22</v>
      </c>
      <c r="N2039" s="10"/>
      <c r="O2039" s="10"/>
      <c r="P2039" s="11"/>
    </row>
    <row r="2040">
      <c r="A2040" s="22">
        <v>45755.0</v>
      </c>
      <c r="B2040" s="23">
        <v>45754.0</v>
      </c>
      <c r="C2040" s="10" t="s">
        <v>17</v>
      </c>
      <c r="D2040" s="10">
        <v>8.0</v>
      </c>
      <c r="E2040" s="17" t="s">
        <v>33</v>
      </c>
      <c r="F2040" s="10" t="s">
        <v>1243</v>
      </c>
      <c r="G2040" s="10" t="s">
        <v>422</v>
      </c>
      <c r="H2040" s="12" t="s">
        <v>423</v>
      </c>
      <c r="I2040" s="10" t="s">
        <v>21</v>
      </c>
      <c r="J2040" s="10"/>
      <c r="K2040" s="10"/>
      <c r="L2040" s="10" t="s">
        <v>22</v>
      </c>
      <c r="M2040" s="10" t="s">
        <v>22</v>
      </c>
      <c r="N2040" s="10"/>
      <c r="O2040" s="10"/>
      <c r="P2040" s="11"/>
    </row>
    <row r="2041">
      <c r="A2041" s="22">
        <v>45755.0</v>
      </c>
      <c r="B2041" s="23">
        <v>45754.0</v>
      </c>
      <c r="C2041" s="10" t="s">
        <v>17</v>
      </c>
      <c r="D2041" s="10">
        <v>8.0</v>
      </c>
      <c r="E2041" s="17" t="s">
        <v>33</v>
      </c>
      <c r="F2041" s="10" t="s">
        <v>1244</v>
      </c>
      <c r="G2041" s="10" t="s">
        <v>1245</v>
      </c>
      <c r="H2041" s="12" t="s">
        <v>1246</v>
      </c>
      <c r="I2041" s="10" t="s">
        <v>21</v>
      </c>
      <c r="J2041" s="10"/>
      <c r="K2041" s="10"/>
      <c r="L2041" s="10" t="s">
        <v>22</v>
      </c>
      <c r="M2041" s="10" t="s">
        <v>22</v>
      </c>
      <c r="N2041" s="10"/>
      <c r="O2041" s="10"/>
      <c r="P2041" s="11"/>
    </row>
    <row r="2042">
      <c r="A2042" s="22">
        <v>45755.0</v>
      </c>
      <c r="B2042" s="23">
        <v>45754.0</v>
      </c>
      <c r="C2042" s="10" t="s">
        <v>17</v>
      </c>
      <c r="D2042" s="10">
        <v>8.0</v>
      </c>
      <c r="E2042" s="17" t="s">
        <v>9</v>
      </c>
      <c r="F2042" s="10" t="s">
        <v>1029</v>
      </c>
      <c r="G2042" s="10" t="s">
        <v>1247</v>
      </c>
      <c r="H2042" s="12" t="s">
        <v>1248</v>
      </c>
      <c r="I2042" s="10" t="s">
        <v>60</v>
      </c>
      <c r="J2042" s="10"/>
      <c r="K2042" s="10"/>
      <c r="L2042" s="10" t="s">
        <v>22</v>
      </c>
      <c r="M2042" s="10" t="s">
        <v>22</v>
      </c>
      <c r="N2042" s="10"/>
      <c r="O2042" s="10"/>
      <c r="P2042" s="11"/>
    </row>
    <row r="2043">
      <c r="A2043" s="22">
        <v>45755.0</v>
      </c>
      <c r="B2043" s="23">
        <v>45754.0</v>
      </c>
      <c r="C2043" s="10" t="s">
        <v>17</v>
      </c>
      <c r="D2043" s="10">
        <v>8.0</v>
      </c>
      <c r="E2043" s="17" t="s">
        <v>9</v>
      </c>
      <c r="F2043" s="10" t="s">
        <v>1029</v>
      </c>
      <c r="G2043" s="10" t="s">
        <v>1247</v>
      </c>
      <c r="H2043" s="12" t="s">
        <v>1249</v>
      </c>
      <c r="I2043" s="10" t="s">
        <v>60</v>
      </c>
      <c r="J2043" s="10"/>
      <c r="K2043" s="10"/>
      <c r="L2043" s="10" t="s">
        <v>22</v>
      </c>
      <c r="M2043" s="10" t="s">
        <v>22</v>
      </c>
      <c r="N2043" s="10"/>
      <c r="O2043" s="10"/>
      <c r="P2043" s="11"/>
    </row>
    <row r="2044">
      <c r="A2044" s="22">
        <v>45755.0</v>
      </c>
      <c r="B2044" s="23">
        <v>45754.0</v>
      </c>
      <c r="C2044" s="10" t="s">
        <v>17</v>
      </c>
      <c r="D2044" s="10">
        <v>4.0</v>
      </c>
      <c r="E2044" s="17" t="s">
        <v>9</v>
      </c>
      <c r="F2044" s="10" t="s">
        <v>1250</v>
      </c>
      <c r="G2044" s="10" t="s">
        <v>1251</v>
      </c>
      <c r="H2044" s="12" t="s">
        <v>1252</v>
      </c>
      <c r="I2044" s="10" t="s">
        <v>60</v>
      </c>
      <c r="J2044" s="10" t="s">
        <v>1253</v>
      </c>
      <c r="K2044" s="10"/>
      <c r="L2044" s="10" t="s">
        <v>22</v>
      </c>
      <c r="M2044" s="10" t="s">
        <v>22</v>
      </c>
      <c r="N2044" s="10"/>
      <c r="O2044" s="10" t="s">
        <v>22</v>
      </c>
      <c r="P2044" s="11"/>
    </row>
    <row r="2045">
      <c r="A2045" s="22">
        <v>45755.0</v>
      </c>
      <c r="B2045" s="23">
        <v>45754.0</v>
      </c>
      <c r="C2045" s="10" t="s">
        <v>17</v>
      </c>
      <c r="D2045" s="10">
        <v>8.0</v>
      </c>
      <c r="E2045" s="17" t="s">
        <v>33</v>
      </c>
      <c r="F2045" s="10" t="s">
        <v>1254</v>
      </c>
      <c r="G2045" s="10" t="s">
        <v>169</v>
      </c>
      <c r="H2045" s="12" t="s">
        <v>170</v>
      </c>
      <c r="I2045" s="10" t="s">
        <v>21</v>
      </c>
      <c r="J2045" s="10"/>
      <c r="K2045" s="10"/>
      <c r="L2045" s="10" t="s">
        <v>22</v>
      </c>
      <c r="M2045" s="10" t="s">
        <v>22</v>
      </c>
      <c r="N2045" s="10"/>
      <c r="O2045" s="10"/>
      <c r="P2045" s="11"/>
    </row>
    <row r="2046">
      <c r="A2046" s="22">
        <v>45755.0</v>
      </c>
      <c r="B2046" s="23">
        <v>45754.0</v>
      </c>
      <c r="C2046" s="10" t="s">
        <v>17</v>
      </c>
      <c r="D2046" s="10">
        <v>8.0</v>
      </c>
      <c r="E2046" s="17" t="s">
        <v>9</v>
      </c>
      <c r="F2046" s="10" t="s">
        <v>1255</v>
      </c>
      <c r="G2046" s="10" t="s">
        <v>1256</v>
      </c>
      <c r="H2046" s="12" t="s">
        <v>1257</v>
      </c>
      <c r="I2046" s="10" t="s">
        <v>52</v>
      </c>
      <c r="J2046" s="10"/>
      <c r="K2046" s="10"/>
      <c r="L2046" s="10" t="s">
        <v>22</v>
      </c>
      <c r="M2046" s="10" t="s">
        <v>22</v>
      </c>
      <c r="N2046" s="10"/>
      <c r="O2046" s="10" t="s">
        <v>22</v>
      </c>
      <c r="P2046" s="11"/>
    </row>
    <row r="2047">
      <c r="A2047" s="22">
        <v>45755.0</v>
      </c>
      <c r="B2047" s="23">
        <v>45754.0</v>
      </c>
      <c r="C2047" s="10" t="s">
        <v>17</v>
      </c>
      <c r="D2047" s="10">
        <v>8.0</v>
      </c>
      <c r="E2047" s="17" t="s">
        <v>9</v>
      </c>
      <c r="F2047" s="10" t="s">
        <v>1050</v>
      </c>
      <c r="G2047" s="10" t="s">
        <v>1051</v>
      </c>
      <c r="H2047" s="12" t="s">
        <v>1052</v>
      </c>
      <c r="I2047" s="10" t="s">
        <v>21</v>
      </c>
      <c r="J2047" s="10"/>
      <c r="K2047" s="10"/>
      <c r="L2047" s="10" t="s">
        <v>22</v>
      </c>
      <c r="M2047" s="10" t="s">
        <v>22</v>
      </c>
      <c r="N2047" s="10"/>
      <c r="O2047" s="10"/>
      <c r="P2047" s="11"/>
    </row>
    <row r="2048">
      <c r="A2048" s="22">
        <v>45754.0</v>
      </c>
      <c r="B2048" s="23">
        <v>45740.0</v>
      </c>
      <c r="C2048" s="10" t="s">
        <v>17</v>
      </c>
      <c r="D2048" s="10">
        <v>6.0</v>
      </c>
      <c r="E2048" s="17" t="s">
        <v>9</v>
      </c>
      <c r="F2048" s="10" t="s">
        <v>1258</v>
      </c>
      <c r="G2048" s="10" t="s">
        <v>213</v>
      </c>
      <c r="H2048" s="12" t="s">
        <v>680</v>
      </c>
      <c r="I2048" s="10" t="s">
        <v>21</v>
      </c>
      <c r="J2048" s="10"/>
      <c r="K2048" s="10"/>
      <c r="L2048" s="10" t="s">
        <v>22</v>
      </c>
      <c r="M2048" s="10" t="s">
        <v>22</v>
      </c>
      <c r="N2048" s="10"/>
      <c r="O2048" s="10"/>
      <c r="P2048" s="11"/>
    </row>
    <row r="2049">
      <c r="A2049" s="22">
        <v>45754.0</v>
      </c>
      <c r="B2049" s="23">
        <v>45747.0</v>
      </c>
      <c r="C2049" s="10" t="s">
        <v>17</v>
      </c>
      <c r="D2049" s="10">
        <v>5.0</v>
      </c>
      <c r="E2049" s="17" t="s">
        <v>9</v>
      </c>
      <c r="F2049" s="10" t="s">
        <v>1259</v>
      </c>
      <c r="G2049" s="10" t="s">
        <v>1260</v>
      </c>
      <c r="H2049" s="12" t="s">
        <v>1261</v>
      </c>
      <c r="I2049" s="10" t="s">
        <v>52</v>
      </c>
      <c r="J2049" s="10"/>
      <c r="K2049" s="10" t="s">
        <v>460</v>
      </c>
      <c r="L2049" s="10" t="s">
        <v>22</v>
      </c>
      <c r="M2049" s="10" t="s">
        <v>22</v>
      </c>
      <c r="N2049" s="10"/>
      <c r="O2049" s="10"/>
      <c r="P2049" s="11"/>
    </row>
    <row r="2050">
      <c r="A2050" s="22">
        <v>45754.0</v>
      </c>
      <c r="B2050" s="23">
        <v>45748.0</v>
      </c>
      <c r="C2050" s="10" t="s">
        <v>17</v>
      </c>
      <c r="D2050" s="10">
        <v>8.0</v>
      </c>
      <c r="E2050" s="17" t="s">
        <v>9</v>
      </c>
      <c r="F2050" s="10" t="s">
        <v>1262</v>
      </c>
      <c r="G2050" s="10" t="s">
        <v>67</v>
      </c>
      <c r="H2050" s="12" t="s">
        <v>68</v>
      </c>
      <c r="I2050" s="10" t="s">
        <v>21</v>
      </c>
      <c r="J2050" s="10"/>
      <c r="K2050" s="10"/>
      <c r="L2050" s="10" t="s">
        <v>22</v>
      </c>
      <c r="M2050" s="10" t="s">
        <v>22</v>
      </c>
      <c r="N2050" s="10"/>
      <c r="O2050" s="10"/>
      <c r="P2050" s="11"/>
    </row>
    <row r="2051">
      <c r="A2051" s="22">
        <v>45752.0</v>
      </c>
      <c r="B2051" s="23">
        <v>45748.0</v>
      </c>
      <c r="C2051" s="10" t="s">
        <v>17</v>
      </c>
      <c r="D2051" s="10">
        <v>8.0</v>
      </c>
      <c r="E2051" s="17" t="s">
        <v>9</v>
      </c>
      <c r="F2051" s="10" t="s">
        <v>1263</v>
      </c>
      <c r="G2051" s="10" t="s">
        <v>1264</v>
      </c>
      <c r="H2051" s="12" t="s">
        <v>1265</v>
      </c>
      <c r="I2051" s="10" t="s">
        <v>52</v>
      </c>
      <c r="J2051" s="10"/>
      <c r="K2051" s="10"/>
      <c r="L2051" s="10" t="s">
        <v>22</v>
      </c>
      <c r="M2051" s="10" t="s">
        <v>22</v>
      </c>
      <c r="N2051" s="10"/>
      <c r="O2051" s="10"/>
      <c r="P2051" s="11"/>
    </row>
    <row r="2052">
      <c r="A2052" s="22">
        <v>45751.0</v>
      </c>
      <c r="B2052" s="23">
        <v>45744.0</v>
      </c>
      <c r="C2052" s="10" t="s">
        <v>17</v>
      </c>
      <c r="D2052" s="10">
        <v>8.0</v>
      </c>
      <c r="E2052" s="17" t="s">
        <v>9</v>
      </c>
      <c r="F2052" s="10" t="s">
        <v>1266</v>
      </c>
      <c r="G2052" s="10" t="s">
        <v>1103</v>
      </c>
      <c r="H2052" s="12"/>
      <c r="I2052" s="10" t="s">
        <v>52</v>
      </c>
      <c r="J2052" s="10"/>
      <c r="K2052" s="10"/>
      <c r="L2052" s="10" t="s">
        <v>22</v>
      </c>
      <c r="M2052" s="10" t="s">
        <v>22</v>
      </c>
      <c r="N2052" s="10"/>
      <c r="O2052" s="10"/>
      <c r="P2052" s="11"/>
    </row>
    <row r="2053">
      <c r="A2053" s="22">
        <v>45751.0</v>
      </c>
      <c r="B2053" s="23">
        <v>45747.0</v>
      </c>
      <c r="C2053" s="10" t="s">
        <v>17</v>
      </c>
      <c r="D2053" s="10">
        <v>6.0</v>
      </c>
      <c r="E2053" s="17" t="s">
        <v>9</v>
      </c>
      <c r="F2053" s="10" t="s">
        <v>1267</v>
      </c>
      <c r="G2053" s="10" t="s">
        <v>213</v>
      </c>
      <c r="H2053" s="12" t="s">
        <v>680</v>
      </c>
      <c r="I2053" s="10" t="s">
        <v>21</v>
      </c>
      <c r="J2053" s="10" t="s">
        <v>460</v>
      </c>
      <c r="K2053" s="10" t="s">
        <v>1268</v>
      </c>
      <c r="L2053" s="10" t="s">
        <v>22</v>
      </c>
      <c r="M2053" s="10" t="s">
        <v>22</v>
      </c>
      <c r="N2053" s="10"/>
      <c r="O2053" s="10"/>
      <c r="P2053" s="11"/>
    </row>
    <row r="2054">
      <c r="A2054" s="22">
        <v>45751.0</v>
      </c>
      <c r="B2054" s="23">
        <v>45748.0</v>
      </c>
      <c r="C2054" s="10" t="s">
        <v>17</v>
      </c>
      <c r="D2054" s="10">
        <v>14.0</v>
      </c>
      <c r="E2054" s="17" t="s">
        <v>9</v>
      </c>
      <c r="F2054" s="10" t="s">
        <v>1269</v>
      </c>
      <c r="G2054" s="10" t="s">
        <v>1270</v>
      </c>
      <c r="H2054" s="12" t="s">
        <v>1271</v>
      </c>
      <c r="I2054" s="10" t="s">
        <v>60</v>
      </c>
      <c r="J2054" s="10"/>
      <c r="K2054" s="10"/>
      <c r="L2054" s="10" t="s">
        <v>22</v>
      </c>
      <c r="M2054" s="10" t="s">
        <v>22</v>
      </c>
      <c r="N2054" s="10"/>
      <c r="O2054" s="10"/>
      <c r="P2054" s="11"/>
    </row>
    <row r="2055">
      <c r="A2055" s="22">
        <v>45751.0</v>
      </c>
      <c r="B2055" s="23">
        <v>45748.0</v>
      </c>
      <c r="C2055" s="10" t="s">
        <v>17</v>
      </c>
      <c r="D2055" s="10">
        <v>8.0</v>
      </c>
      <c r="E2055" s="17" t="s">
        <v>9</v>
      </c>
      <c r="F2055" s="10" t="s">
        <v>1272</v>
      </c>
      <c r="G2055" s="10" t="s">
        <v>38</v>
      </c>
      <c r="H2055" s="12" t="s">
        <v>39</v>
      </c>
      <c r="I2055" s="10" t="s">
        <v>21</v>
      </c>
      <c r="J2055" s="10" t="s">
        <v>524</v>
      </c>
      <c r="K2055" s="10"/>
      <c r="L2055" s="10" t="s">
        <v>22</v>
      </c>
      <c r="M2055" s="10" t="s">
        <v>22</v>
      </c>
      <c r="N2055" s="10"/>
      <c r="O2055" s="10"/>
      <c r="P2055" s="11"/>
    </row>
    <row r="2056">
      <c r="A2056" s="22">
        <v>45750.0</v>
      </c>
      <c r="B2056" s="23">
        <v>45744.0</v>
      </c>
      <c r="C2056" s="10" t="s">
        <v>17</v>
      </c>
      <c r="D2056" s="10">
        <v>8.0</v>
      </c>
      <c r="E2056" s="17" t="s">
        <v>33</v>
      </c>
      <c r="F2056" s="10" t="s">
        <v>1273</v>
      </c>
      <c r="G2056" s="10" t="s">
        <v>521</v>
      </c>
      <c r="H2056" s="12">
        <v>1.577866219E9</v>
      </c>
      <c r="I2056" s="10" t="s">
        <v>21</v>
      </c>
      <c r="J2056" s="10"/>
      <c r="K2056" s="10"/>
      <c r="L2056" s="10" t="s">
        <v>22</v>
      </c>
      <c r="M2056" s="10" t="s">
        <v>22</v>
      </c>
      <c r="N2056" s="10"/>
      <c r="O2056" s="10"/>
      <c r="P2056" s="11"/>
    </row>
    <row r="2057">
      <c r="A2057" s="22">
        <v>45750.0</v>
      </c>
      <c r="B2057" s="23">
        <v>45749.0</v>
      </c>
      <c r="C2057" s="10" t="s">
        <v>17</v>
      </c>
      <c r="D2057" s="10">
        <v>8.0</v>
      </c>
      <c r="E2057" s="17" t="s">
        <v>33</v>
      </c>
      <c r="F2057" s="10" t="s">
        <v>1274</v>
      </c>
      <c r="G2057" s="10" t="s">
        <v>314</v>
      </c>
      <c r="H2057" s="12" t="s">
        <v>315</v>
      </c>
      <c r="I2057" s="10" t="s">
        <v>21</v>
      </c>
      <c r="J2057" s="10"/>
      <c r="K2057" s="10"/>
      <c r="L2057" s="10" t="s">
        <v>22</v>
      </c>
      <c r="M2057" s="10" t="s">
        <v>22</v>
      </c>
      <c r="N2057" s="10"/>
      <c r="O2057" s="10"/>
      <c r="P2057" s="11"/>
    </row>
    <row r="2058">
      <c r="A2058" s="22">
        <v>45749.0</v>
      </c>
      <c r="B2058" s="23">
        <v>45747.0</v>
      </c>
      <c r="C2058" s="10" t="s">
        <v>17</v>
      </c>
      <c r="D2058" s="10">
        <v>14.0</v>
      </c>
      <c r="E2058" s="17" t="s">
        <v>953</v>
      </c>
      <c r="F2058" s="10" t="s">
        <v>1198</v>
      </c>
      <c r="G2058" s="10" t="s">
        <v>213</v>
      </c>
      <c r="H2058" s="12" t="s">
        <v>680</v>
      </c>
      <c r="I2058" s="10" t="s">
        <v>21</v>
      </c>
      <c r="J2058" s="10"/>
      <c r="K2058" s="32">
        <v>0.5833333333321207</v>
      </c>
      <c r="L2058" s="10" t="s">
        <v>22</v>
      </c>
      <c r="M2058" s="10" t="s">
        <v>22</v>
      </c>
      <c r="N2058" s="10"/>
      <c r="O2058" s="10"/>
      <c r="P2058" s="11"/>
    </row>
    <row r="2059">
      <c r="A2059" s="22">
        <v>45749.0</v>
      </c>
      <c r="B2059" s="23">
        <v>45737.0</v>
      </c>
      <c r="C2059" s="10" t="s">
        <v>17</v>
      </c>
      <c r="D2059" s="10">
        <v>8.0</v>
      </c>
      <c r="E2059" s="17" t="s">
        <v>9</v>
      </c>
      <c r="F2059" s="10" t="s">
        <v>1275</v>
      </c>
      <c r="G2059" s="10" t="s">
        <v>213</v>
      </c>
      <c r="H2059" s="12" t="s">
        <v>680</v>
      </c>
      <c r="I2059" s="10" t="s">
        <v>21</v>
      </c>
      <c r="J2059" s="10" t="s">
        <v>1276</v>
      </c>
      <c r="K2059" s="10" t="s">
        <v>1277</v>
      </c>
      <c r="L2059" s="10" t="s">
        <v>22</v>
      </c>
      <c r="M2059" s="10" t="s">
        <v>22</v>
      </c>
      <c r="N2059" s="10"/>
      <c r="O2059" s="10"/>
      <c r="P2059" s="11"/>
    </row>
    <row r="2060">
      <c r="A2060" s="22">
        <v>45749.0</v>
      </c>
      <c r="B2060" s="23">
        <v>45744.0</v>
      </c>
      <c r="C2060" s="10" t="s">
        <v>17</v>
      </c>
      <c r="D2060" s="10">
        <v>14.0</v>
      </c>
      <c r="E2060" s="17" t="s">
        <v>9</v>
      </c>
      <c r="F2060" s="10" t="s">
        <v>1273</v>
      </c>
      <c r="G2060" s="10" t="s">
        <v>521</v>
      </c>
      <c r="H2060" s="12">
        <v>1.577866219E9</v>
      </c>
      <c r="I2060" s="10" t="s">
        <v>21</v>
      </c>
      <c r="J2060" s="10"/>
      <c r="K2060" s="10"/>
      <c r="L2060" s="10" t="s">
        <v>22</v>
      </c>
      <c r="M2060" s="10" t="s">
        <v>22</v>
      </c>
      <c r="N2060" s="10"/>
      <c r="O2060" s="10"/>
      <c r="P2060" s="11"/>
    </row>
    <row r="2061">
      <c r="A2061" s="22">
        <v>45749.0</v>
      </c>
      <c r="B2061" s="23">
        <v>45744.0</v>
      </c>
      <c r="C2061" s="10" t="s">
        <v>17</v>
      </c>
      <c r="D2061" s="10">
        <v>8.0</v>
      </c>
      <c r="E2061" s="17" t="s">
        <v>9</v>
      </c>
      <c r="F2061" s="10" t="s">
        <v>1278</v>
      </c>
      <c r="G2061" s="10" t="s">
        <v>67</v>
      </c>
      <c r="H2061" s="12" t="s">
        <v>68</v>
      </c>
      <c r="I2061" s="10" t="s">
        <v>21</v>
      </c>
      <c r="J2061" s="10"/>
      <c r="K2061" s="10"/>
      <c r="L2061" s="10" t="s">
        <v>22</v>
      </c>
      <c r="M2061" s="10" t="s">
        <v>22</v>
      </c>
      <c r="N2061" s="10"/>
      <c r="O2061" s="10"/>
      <c r="P2061" s="11"/>
    </row>
    <row r="2062">
      <c r="A2062" s="22">
        <v>45749.0</v>
      </c>
      <c r="B2062" s="23">
        <v>45748.0</v>
      </c>
      <c r="C2062" s="10" t="s">
        <v>17</v>
      </c>
      <c r="D2062" s="10">
        <v>8.0</v>
      </c>
      <c r="E2062" s="17" t="s">
        <v>33</v>
      </c>
      <c r="F2062" s="10" t="s">
        <v>1279</v>
      </c>
      <c r="G2062" s="10" t="s">
        <v>1212</v>
      </c>
      <c r="H2062" s="12"/>
      <c r="I2062" s="10" t="s">
        <v>52</v>
      </c>
      <c r="J2062" s="10"/>
      <c r="K2062" s="10"/>
      <c r="L2062" s="10" t="s">
        <v>22</v>
      </c>
      <c r="M2062" s="10" t="s">
        <v>22</v>
      </c>
      <c r="N2062" s="10"/>
      <c r="O2062" s="10"/>
      <c r="P2062" s="11"/>
    </row>
    <row r="2063">
      <c r="A2063" s="22">
        <v>45749.0</v>
      </c>
      <c r="B2063" s="23">
        <v>45748.0</v>
      </c>
      <c r="C2063" s="10" t="s">
        <v>17</v>
      </c>
      <c r="D2063" s="10">
        <v>8.0</v>
      </c>
      <c r="E2063" s="17" t="s">
        <v>33</v>
      </c>
      <c r="F2063" s="10" t="s">
        <v>1280</v>
      </c>
      <c r="G2063" s="10" t="s">
        <v>318</v>
      </c>
      <c r="H2063" s="12" t="s">
        <v>319</v>
      </c>
      <c r="I2063" s="10" t="s">
        <v>21</v>
      </c>
      <c r="J2063" s="10"/>
      <c r="K2063" s="10"/>
      <c r="L2063" s="10" t="s">
        <v>22</v>
      </c>
      <c r="M2063" s="10" t="s">
        <v>22</v>
      </c>
      <c r="N2063" s="10"/>
      <c r="O2063" s="10"/>
      <c r="P2063" s="11"/>
    </row>
    <row r="2064">
      <c r="A2064" s="22">
        <v>45749.0</v>
      </c>
      <c r="B2064" s="23">
        <v>45748.0</v>
      </c>
      <c r="C2064" s="10" t="s">
        <v>17</v>
      </c>
      <c r="D2064" s="10">
        <v>12.0</v>
      </c>
      <c r="E2064" s="17" t="s">
        <v>33</v>
      </c>
      <c r="F2064" s="10" t="s">
        <v>1281</v>
      </c>
      <c r="G2064" s="10" t="s">
        <v>933</v>
      </c>
      <c r="H2064" s="12" t="s">
        <v>934</v>
      </c>
      <c r="I2064" s="10" t="s">
        <v>21</v>
      </c>
      <c r="J2064" s="10" t="s">
        <v>935</v>
      </c>
      <c r="K2064" s="10"/>
      <c r="L2064" s="10" t="s">
        <v>22</v>
      </c>
      <c r="M2064" s="10" t="s">
        <v>22</v>
      </c>
      <c r="N2064" s="10"/>
      <c r="O2064" s="10"/>
      <c r="P2064" s="11"/>
    </row>
    <row r="2065">
      <c r="A2065" s="22">
        <v>45749.0</v>
      </c>
      <c r="B2065" s="23">
        <v>45748.0</v>
      </c>
      <c r="C2065" s="10" t="s">
        <v>17</v>
      </c>
      <c r="D2065" s="10">
        <v>14.0</v>
      </c>
      <c r="E2065" s="17" t="s">
        <v>33</v>
      </c>
      <c r="F2065" s="10" t="s">
        <v>1282</v>
      </c>
      <c r="G2065" s="10" t="s">
        <v>169</v>
      </c>
      <c r="H2065" s="12" t="s">
        <v>170</v>
      </c>
      <c r="I2065" s="10" t="s">
        <v>21</v>
      </c>
      <c r="J2065" s="10"/>
      <c r="K2065" s="10"/>
      <c r="L2065" s="10" t="s">
        <v>22</v>
      </c>
      <c r="M2065" s="10" t="s">
        <v>22</v>
      </c>
      <c r="N2065" s="10"/>
      <c r="O2065" s="10"/>
      <c r="P2065" s="11"/>
    </row>
    <row r="2066">
      <c r="A2066" s="22">
        <v>45749.0</v>
      </c>
      <c r="B2066" s="23">
        <v>45748.0</v>
      </c>
      <c r="C2066" s="10" t="s">
        <v>17</v>
      </c>
      <c r="D2066" s="10">
        <v>8.0</v>
      </c>
      <c r="E2066" s="17" t="s">
        <v>33</v>
      </c>
      <c r="F2066" s="10" t="s">
        <v>1068</v>
      </c>
      <c r="G2066" s="10" t="s">
        <v>169</v>
      </c>
      <c r="H2066" s="12" t="s">
        <v>170</v>
      </c>
      <c r="I2066" s="10" t="s">
        <v>21</v>
      </c>
      <c r="J2066" s="10"/>
      <c r="K2066" s="10"/>
      <c r="L2066" s="10" t="s">
        <v>22</v>
      </c>
      <c r="M2066" s="10" t="s">
        <v>22</v>
      </c>
      <c r="N2066" s="10"/>
      <c r="O2066" s="10"/>
      <c r="P2066" s="11"/>
    </row>
    <row r="2067">
      <c r="A2067" s="29">
        <v>45748.47210726852</v>
      </c>
      <c r="B2067" s="23">
        <v>45748.0</v>
      </c>
      <c r="C2067" s="10" t="s">
        <v>17</v>
      </c>
      <c r="D2067" s="10">
        <v>6.0</v>
      </c>
      <c r="E2067" s="17" t="s">
        <v>33</v>
      </c>
      <c r="F2067" s="10" t="s">
        <v>1283</v>
      </c>
      <c r="G2067" s="10" t="s">
        <v>1284</v>
      </c>
      <c r="H2067" s="12" t="s">
        <v>1285</v>
      </c>
      <c r="I2067" s="10" t="s">
        <v>60</v>
      </c>
      <c r="J2067" s="10" t="s">
        <v>1286</v>
      </c>
      <c r="K2067" s="10"/>
      <c r="L2067" s="10" t="s">
        <v>22</v>
      </c>
      <c r="M2067" s="10" t="s">
        <v>22</v>
      </c>
      <c r="N2067" s="10"/>
      <c r="O2067" s="10"/>
      <c r="P2067" s="11"/>
    </row>
    <row r="2068">
      <c r="A2068" s="30">
        <v>45748.0</v>
      </c>
      <c r="B2068" s="23">
        <v>45747.0</v>
      </c>
      <c r="C2068" s="10" t="s">
        <v>17</v>
      </c>
      <c r="D2068" s="10">
        <v>8.0</v>
      </c>
      <c r="E2068" s="17" t="s">
        <v>33</v>
      </c>
      <c r="F2068" s="10" t="s">
        <v>1287</v>
      </c>
      <c r="G2068" s="10" t="s">
        <v>933</v>
      </c>
      <c r="H2068" s="12" t="s">
        <v>934</v>
      </c>
      <c r="I2068" s="10" t="s">
        <v>21</v>
      </c>
      <c r="J2068" s="10" t="s">
        <v>935</v>
      </c>
      <c r="K2068" s="10"/>
      <c r="L2068" s="10" t="s">
        <v>22</v>
      </c>
      <c r="M2068" s="10" t="s">
        <v>22</v>
      </c>
      <c r="N2068" s="10"/>
      <c r="O2068" s="10"/>
      <c r="P2068" s="11"/>
    </row>
    <row r="2069">
      <c r="A2069" s="30">
        <v>45748.0</v>
      </c>
      <c r="B2069" s="23">
        <v>45747.0</v>
      </c>
      <c r="C2069" s="10" t="s">
        <v>17</v>
      </c>
      <c r="D2069" s="10">
        <v>8.0</v>
      </c>
      <c r="E2069" s="17" t="s">
        <v>33</v>
      </c>
      <c r="F2069" s="10" t="s">
        <v>1288</v>
      </c>
      <c r="G2069" s="10" t="s">
        <v>30</v>
      </c>
      <c r="H2069" s="12" t="s">
        <v>31</v>
      </c>
      <c r="I2069" s="10" t="s">
        <v>21</v>
      </c>
      <c r="J2069" s="10"/>
      <c r="K2069" s="10"/>
      <c r="L2069" s="10" t="s">
        <v>22</v>
      </c>
      <c r="M2069" s="10" t="s">
        <v>22</v>
      </c>
      <c r="N2069" s="10"/>
      <c r="O2069" s="10"/>
      <c r="P2069" s="11"/>
    </row>
    <row r="2070">
      <c r="A2070" s="22">
        <v>45748.0</v>
      </c>
      <c r="B2070" s="23">
        <v>45740.0</v>
      </c>
      <c r="C2070" s="10" t="s">
        <v>17</v>
      </c>
      <c r="D2070" s="10">
        <v>6.0</v>
      </c>
      <c r="E2070" s="17" t="s">
        <v>9</v>
      </c>
      <c r="F2070" s="10" t="s">
        <v>1289</v>
      </c>
      <c r="G2070" s="10" t="s">
        <v>1290</v>
      </c>
      <c r="H2070" s="12" t="s">
        <v>1291</v>
      </c>
      <c r="I2070" s="10" t="s">
        <v>21</v>
      </c>
      <c r="J2070" s="10"/>
      <c r="K2070" s="10"/>
      <c r="L2070" s="10" t="s">
        <v>22</v>
      </c>
      <c r="M2070" s="10" t="s">
        <v>22</v>
      </c>
      <c r="N2070" s="10"/>
      <c r="O2070" s="10" t="s">
        <v>22</v>
      </c>
      <c r="P2070" s="11"/>
    </row>
    <row r="2071">
      <c r="A2071" s="22">
        <v>45748.0</v>
      </c>
      <c r="B2071" s="23">
        <v>45744.0</v>
      </c>
      <c r="C2071" s="10" t="s">
        <v>17</v>
      </c>
      <c r="D2071" s="10">
        <v>8.0</v>
      </c>
      <c r="E2071" s="17" t="s">
        <v>9</v>
      </c>
      <c r="F2071" s="10" t="s">
        <v>982</v>
      </c>
      <c r="G2071" s="10" t="s">
        <v>983</v>
      </c>
      <c r="H2071" s="12" t="s">
        <v>1292</v>
      </c>
      <c r="I2071" s="10" t="s">
        <v>60</v>
      </c>
      <c r="J2071" s="10" t="s">
        <v>1293</v>
      </c>
      <c r="K2071" s="10"/>
      <c r="L2071" s="10" t="s">
        <v>22</v>
      </c>
      <c r="M2071" s="10" t="s">
        <v>22</v>
      </c>
      <c r="N2071" s="10"/>
      <c r="O2071" s="10" t="s">
        <v>22</v>
      </c>
      <c r="P2071" s="11"/>
    </row>
    <row r="2072">
      <c r="A2072" s="22">
        <v>45748.0</v>
      </c>
      <c r="B2072" s="23">
        <v>45744.0</v>
      </c>
      <c r="C2072" s="10" t="s">
        <v>17</v>
      </c>
      <c r="D2072" s="10">
        <v>8.0</v>
      </c>
      <c r="E2072" s="17" t="s">
        <v>9</v>
      </c>
      <c r="F2072" s="10" t="s">
        <v>1294</v>
      </c>
      <c r="G2072" s="10" t="s">
        <v>1295</v>
      </c>
      <c r="H2072" s="12" t="s">
        <v>383</v>
      </c>
      <c r="I2072" s="10" t="s">
        <v>52</v>
      </c>
      <c r="J2072" s="10"/>
      <c r="K2072" s="10"/>
      <c r="L2072" s="10" t="s">
        <v>22</v>
      </c>
      <c r="M2072" s="10" t="s">
        <v>22</v>
      </c>
      <c r="N2072" s="10"/>
      <c r="O2072" s="10"/>
      <c r="P2072" s="11"/>
    </row>
    <row r="2073">
      <c r="A2073" s="22">
        <v>45748.0</v>
      </c>
      <c r="B2073" s="23">
        <v>45744.0</v>
      </c>
      <c r="C2073" s="10" t="s">
        <v>17</v>
      </c>
      <c r="D2073" s="10">
        <v>4.0</v>
      </c>
      <c r="E2073" s="17" t="s">
        <v>9</v>
      </c>
      <c r="F2073" s="10" t="s">
        <v>1296</v>
      </c>
      <c r="G2073" s="10" t="s">
        <v>1297</v>
      </c>
      <c r="H2073" s="12"/>
      <c r="I2073" s="10" t="s">
        <v>60</v>
      </c>
      <c r="J2073" s="10" t="s">
        <v>1298</v>
      </c>
      <c r="K2073" s="10"/>
      <c r="L2073" s="10" t="s">
        <v>22</v>
      </c>
      <c r="M2073" s="10" t="s">
        <v>22</v>
      </c>
      <c r="N2073" s="10"/>
      <c r="O2073" s="10" t="s">
        <v>22</v>
      </c>
      <c r="P2073" s="11"/>
    </row>
    <row r="2074">
      <c r="A2074" s="22">
        <v>45748.0</v>
      </c>
      <c r="B2074" s="23">
        <v>45747.0</v>
      </c>
      <c r="C2074" s="10" t="s">
        <v>17</v>
      </c>
      <c r="D2074" s="10">
        <v>4.0</v>
      </c>
      <c r="E2074" s="17" t="s">
        <v>33</v>
      </c>
      <c r="F2074" s="10" t="s">
        <v>1023</v>
      </c>
      <c r="G2074" s="10" t="s">
        <v>1024</v>
      </c>
      <c r="H2074" s="12">
        <v>7.505489038E9</v>
      </c>
      <c r="I2074" s="10" t="s">
        <v>60</v>
      </c>
      <c r="J2074" s="10" t="s">
        <v>1299</v>
      </c>
      <c r="K2074" s="10"/>
      <c r="L2074" s="10" t="s">
        <v>22</v>
      </c>
      <c r="M2074" s="10" t="s">
        <v>22</v>
      </c>
      <c r="N2074" s="10"/>
      <c r="O2074" s="10" t="s">
        <v>22</v>
      </c>
      <c r="P2074" s="11"/>
    </row>
    <row r="2075">
      <c r="A2075" s="22">
        <v>45748.0</v>
      </c>
      <c r="B2075" s="23">
        <v>45747.0</v>
      </c>
      <c r="C2075" s="10" t="s">
        <v>17</v>
      </c>
      <c r="D2075" s="10">
        <v>8.0</v>
      </c>
      <c r="E2075" s="17" t="s">
        <v>33</v>
      </c>
      <c r="F2075" s="10" t="s">
        <v>1125</v>
      </c>
      <c r="G2075" s="10" t="s">
        <v>267</v>
      </c>
      <c r="H2075" s="12"/>
      <c r="I2075" s="10" t="s">
        <v>21</v>
      </c>
      <c r="J2075" s="10"/>
      <c r="K2075" s="10"/>
      <c r="L2075" s="10" t="s">
        <v>22</v>
      </c>
      <c r="M2075" s="10" t="s">
        <v>22</v>
      </c>
      <c r="N2075" s="10"/>
      <c r="O2075" s="10"/>
      <c r="P2075" s="11"/>
    </row>
    <row r="2076">
      <c r="A2076" s="22">
        <v>45748.0</v>
      </c>
      <c r="B2076" s="23">
        <v>45747.0</v>
      </c>
      <c r="C2076" s="10" t="s">
        <v>17</v>
      </c>
      <c r="D2076" s="10">
        <v>4.0</v>
      </c>
      <c r="E2076" s="17" t="s">
        <v>9</v>
      </c>
      <c r="F2076" s="10" t="s">
        <v>1300</v>
      </c>
      <c r="G2076" s="10"/>
      <c r="H2076" s="12"/>
      <c r="I2076" s="10" t="s">
        <v>52</v>
      </c>
      <c r="J2076" s="10"/>
      <c r="K2076" s="10"/>
      <c r="L2076" s="10" t="s">
        <v>22</v>
      </c>
      <c r="M2076" s="10" t="s">
        <v>22</v>
      </c>
      <c r="N2076" s="10"/>
      <c r="O2076" s="10"/>
      <c r="P2076" s="11"/>
    </row>
    <row r="2077">
      <c r="A2077" s="22">
        <v>45748.0</v>
      </c>
      <c r="B2077" s="23">
        <v>45747.0</v>
      </c>
      <c r="C2077" s="10" t="s">
        <v>17</v>
      </c>
      <c r="D2077" s="10">
        <v>8.0</v>
      </c>
      <c r="E2077" s="17" t="s">
        <v>9</v>
      </c>
      <c r="F2077" s="10" t="s">
        <v>1301</v>
      </c>
      <c r="G2077" s="10" t="s">
        <v>169</v>
      </c>
      <c r="H2077" s="12" t="s">
        <v>170</v>
      </c>
      <c r="I2077" s="10" t="s">
        <v>21</v>
      </c>
      <c r="J2077" s="10"/>
      <c r="K2077" s="10"/>
      <c r="L2077" s="10" t="s">
        <v>22</v>
      </c>
      <c r="M2077" s="10" t="s">
        <v>22</v>
      </c>
      <c r="N2077" s="10"/>
      <c r="O2077" s="10"/>
      <c r="P2077" s="11"/>
    </row>
    <row r="2078">
      <c r="A2078" s="22">
        <v>45748.0</v>
      </c>
      <c r="B2078" s="23">
        <v>45747.0</v>
      </c>
      <c r="C2078" s="10" t="s">
        <v>17</v>
      </c>
      <c r="D2078" s="10">
        <v>16.0</v>
      </c>
      <c r="E2078" s="17" t="s">
        <v>9</v>
      </c>
      <c r="F2078" s="10" t="s">
        <v>1302</v>
      </c>
      <c r="G2078" s="10" t="s">
        <v>1303</v>
      </c>
      <c r="H2078" s="12" t="s">
        <v>1304</v>
      </c>
      <c r="I2078" s="10" t="s">
        <v>60</v>
      </c>
      <c r="J2078" s="10" t="s">
        <v>1305</v>
      </c>
      <c r="K2078" s="10"/>
      <c r="L2078" s="10" t="s">
        <v>22</v>
      </c>
      <c r="M2078" s="10" t="s">
        <v>22</v>
      </c>
      <c r="N2078" s="10"/>
      <c r="O2078" s="10" t="s">
        <v>22</v>
      </c>
      <c r="P2078" s="11"/>
    </row>
    <row r="2079">
      <c r="A2079" s="22">
        <v>45748.0</v>
      </c>
      <c r="B2079" s="23">
        <v>45747.0</v>
      </c>
      <c r="C2079" s="10" t="s">
        <v>17</v>
      </c>
      <c r="D2079" s="10">
        <v>8.0</v>
      </c>
      <c r="E2079" s="17" t="s">
        <v>33</v>
      </c>
      <c r="F2079" s="10" t="s">
        <v>1306</v>
      </c>
      <c r="G2079" s="10" t="s">
        <v>1307</v>
      </c>
      <c r="H2079" s="12"/>
      <c r="I2079" s="10" t="s">
        <v>60</v>
      </c>
      <c r="J2079" s="10" t="s">
        <v>1308</v>
      </c>
      <c r="K2079" s="10"/>
      <c r="L2079" s="10" t="s">
        <v>22</v>
      </c>
      <c r="M2079" s="10" t="s">
        <v>22</v>
      </c>
      <c r="N2079" s="10"/>
      <c r="O2079" s="10" t="s">
        <v>22</v>
      </c>
      <c r="P2079" s="11"/>
    </row>
    <row r="2080">
      <c r="A2080" s="22">
        <v>45748.0</v>
      </c>
      <c r="B2080" s="23">
        <v>45747.0</v>
      </c>
      <c r="C2080" s="10" t="s">
        <v>17</v>
      </c>
      <c r="D2080" s="10">
        <v>8.0</v>
      </c>
      <c r="E2080" s="17" t="s">
        <v>33</v>
      </c>
      <c r="F2080" s="10" t="s">
        <v>1309</v>
      </c>
      <c r="G2080" s="10" t="s">
        <v>1310</v>
      </c>
      <c r="H2080" s="12" t="s">
        <v>1311</v>
      </c>
      <c r="I2080" s="10" t="s">
        <v>21</v>
      </c>
      <c r="J2080" s="10"/>
      <c r="K2080" s="10"/>
      <c r="L2080" s="10" t="s">
        <v>22</v>
      </c>
      <c r="M2080" s="10" t="s">
        <v>22</v>
      </c>
      <c r="N2080" s="10"/>
      <c r="O2080" s="10"/>
      <c r="P2080" s="11"/>
    </row>
    <row r="2081">
      <c r="A2081" s="22">
        <v>45748.0</v>
      </c>
      <c r="B2081" s="23">
        <v>45747.0</v>
      </c>
      <c r="C2081" s="10" t="s">
        <v>17</v>
      </c>
      <c r="D2081" s="10" t="s">
        <v>132</v>
      </c>
      <c r="E2081" s="17" t="s">
        <v>9</v>
      </c>
      <c r="F2081" s="10" t="s">
        <v>1113</v>
      </c>
      <c r="G2081" s="10" t="s">
        <v>488</v>
      </c>
      <c r="H2081" s="12" t="s">
        <v>489</v>
      </c>
      <c r="I2081" s="10" t="s">
        <v>21</v>
      </c>
      <c r="J2081" s="10"/>
      <c r="K2081" s="10"/>
      <c r="L2081" s="10" t="s">
        <v>22</v>
      </c>
      <c r="M2081" s="10" t="s">
        <v>22</v>
      </c>
      <c r="N2081" s="10"/>
      <c r="O2081" s="10"/>
      <c r="P2081" s="11"/>
    </row>
    <row r="2082">
      <c r="A2082" s="22">
        <v>45748.0</v>
      </c>
      <c r="B2082" s="23">
        <v>45747.0</v>
      </c>
      <c r="C2082" s="10" t="s">
        <v>17</v>
      </c>
      <c r="D2082" s="10">
        <v>8.0</v>
      </c>
      <c r="E2082" s="17" t="s">
        <v>33</v>
      </c>
      <c r="F2082" s="10" t="s">
        <v>1312</v>
      </c>
      <c r="G2082" s="10" t="s">
        <v>1313</v>
      </c>
      <c r="H2082" s="12" t="s">
        <v>1314</v>
      </c>
      <c r="I2082" s="10" t="s">
        <v>60</v>
      </c>
      <c r="J2082" s="10"/>
      <c r="K2082" s="10" t="s">
        <v>1315</v>
      </c>
      <c r="L2082" s="10" t="s">
        <v>22</v>
      </c>
      <c r="M2082" s="10" t="s">
        <v>22</v>
      </c>
      <c r="N2082" s="10"/>
      <c r="O2082" s="10"/>
      <c r="P2082" s="11"/>
    </row>
    <row r="2083">
      <c r="A2083" s="22">
        <v>45748.0</v>
      </c>
      <c r="B2083" s="23">
        <v>45747.0</v>
      </c>
      <c r="C2083" s="10" t="s">
        <v>17</v>
      </c>
      <c r="D2083" s="10">
        <v>4.0</v>
      </c>
      <c r="E2083" s="17" t="s">
        <v>33</v>
      </c>
      <c r="F2083" s="10" t="s">
        <v>1316</v>
      </c>
      <c r="G2083" s="10" t="s">
        <v>1051</v>
      </c>
      <c r="H2083" s="12" t="s">
        <v>1052</v>
      </c>
      <c r="I2083" s="10" t="s">
        <v>21</v>
      </c>
      <c r="J2083" s="10"/>
      <c r="K2083" s="10"/>
      <c r="L2083" s="10" t="s">
        <v>22</v>
      </c>
      <c r="M2083" s="10" t="s">
        <v>22</v>
      </c>
      <c r="N2083" s="10"/>
      <c r="O2083" s="10"/>
      <c r="P2083" s="11"/>
    </row>
    <row r="2084">
      <c r="A2084" s="22">
        <v>45748.0</v>
      </c>
      <c r="B2084" s="23">
        <v>45747.0</v>
      </c>
      <c r="C2084" s="10" t="s">
        <v>17</v>
      </c>
      <c r="D2084" s="10">
        <v>8.0</v>
      </c>
      <c r="E2084" s="17" t="s">
        <v>33</v>
      </c>
      <c r="F2084" s="10" t="s">
        <v>1317</v>
      </c>
      <c r="G2084" s="10" t="s">
        <v>1318</v>
      </c>
      <c r="H2084" s="12" t="s">
        <v>595</v>
      </c>
      <c r="I2084" s="10" t="s">
        <v>52</v>
      </c>
      <c r="J2084" s="10"/>
      <c r="K2084" s="10"/>
      <c r="L2084" s="10" t="s">
        <v>22</v>
      </c>
      <c r="M2084" s="10" t="s">
        <v>22</v>
      </c>
      <c r="N2084" s="10"/>
      <c r="O2084" s="10"/>
      <c r="P2084" s="11"/>
    </row>
    <row r="2085">
      <c r="A2085" s="22">
        <v>45748.0</v>
      </c>
      <c r="B2085" s="23">
        <v>45747.0</v>
      </c>
      <c r="C2085" s="10" t="s">
        <v>17</v>
      </c>
      <c r="D2085" s="10">
        <v>8.0</v>
      </c>
      <c r="E2085" s="17" t="s">
        <v>9</v>
      </c>
      <c r="F2085" s="10" t="s">
        <v>1319</v>
      </c>
      <c r="G2085" s="10" t="s">
        <v>1320</v>
      </c>
      <c r="H2085" s="12" t="s">
        <v>1321</v>
      </c>
      <c r="I2085" s="10" t="s">
        <v>60</v>
      </c>
      <c r="J2085" s="10"/>
      <c r="K2085" s="10"/>
      <c r="L2085" s="10" t="s">
        <v>22</v>
      </c>
      <c r="M2085" s="10" t="s">
        <v>22</v>
      </c>
      <c r="N2085" s="10"/>
      <c r="O2085" s="10"/>
      <c r="P2085" s="11"/>
    </row>
    <row r="2086">
      <c r="A2086" s="22">
        <v>45748.0</v>
      </c>
      <c r="B2086" s="23">
        <v>45747.0</v>
      </c>
      <c r="C2086" s="10" t="s">
        <v>17</v>
      </c>
      <c r="D2086" s="10">
        <v>8.0</v>
      </c>
      <c r="E2086" s="17" t="s">
        <v>33</v>
      </c>
      <c r="F2086" s="10" t="s">
        <v>1322</v>
      </c>
      <c r="G2086" s="10" t="s">
        <v>101</v>
      </c>
      <c r="H2086" s="12" t="s">
        <v>102</v>
      </c>
      <c r="I2086" s="10" t="s">
        <v>21</v>
      </c>
      <c r="J2086" s="10"/>
      <c r="K2086" s="10"/>
      <c r="L2086" s="10" t="s">
        <v>22</v>
      </c>
      <c r="M2086" s="10" t="s">
        <v>22</v>
      </c>
      <c r="N2086" s="10"/>
      <c r="O2086" s="10"/>
      <c r="P2086" s="11"/>
    </row>
    <row r="2087">
      <c r="A2087" s="22">
        <v>45748.0</v>
      </c>
      <c r="B2087" s="23">
        <v>45747.0</v>
      </c>
      <c r="C2087" s="10" t="s">
        <v>17</v>
      </c>
      <c r="D2087" s="10">
        <v>8.0</v>
      </c>
      <c r="E2087" s="17" t="s">
        <v>9</v>
      </c>
      <c r="F2087" s="10" t="s">
        <v>1323</v>
      </c>
      <c r="G2087" s="10" t="s">
        <v>1324</v>
      </c>
      <c r="H2087" s="12" t="s">
        <v>832</v>
      </c>
      <c r="I2087" s="10" t="s">
        <v>21</v>
      </c>
      <c r="J2087" s="10"/>
      <c r="K2087" s="10"/>
      <c r="L2087" s="10" t="s">
        <v>22</v>
      </c>
      <c r="M2087" s="10" t="s">
        <v>22</v>
      </c>
      <c r="N2087" s="10"/>
      <c r="O2087" s="10"/>
      <c r="P2087" s="11"/>
    </row>
    <row r="2088">
      <c r="A2088" s="22">
        <v>45748.0</v>
      </c>
      <c r="B2088" s="23">
        <v>45747.0</v>
      </c>
      <c r="C2088" s="10" t="s">
        <v>17</v>
      </c>
      <c r="D2088" s="10">
        <v>8.0</v>
      </c>
      <c r="E2088" s="17" t="s">
        <v>9</v>
      </c>
      <c r="F2088" s="10" t="s">
        <v>1325</v>
      </c>
      <c r="G2088" s="10" t="s">
        <v>906</v>
      </c>
      <c r="H2088" s="12" t="s">
        <v>907</v>
      </c>
      <c r="I2088" s="10" t="s">
        <v>60</v>
      </c>
      <c r="J2088" s="10" t="s">
        <v>1326</v>
      </c>
      <c r="K2088" s="10"/>
      <c r="L2088" s="10" t="s">
        <v>22</v>
      </c>
      <c r="M2088" s="10" t="s">
        <v>22</v>
      </c>
      <c r="N2088" s="10"/>
      <c r="O2088" s="10" t="s">
        <v>22</v>
      </c>
      <c r="P2088" s="11"/>
    </row>
    <row r="2089">
      <c r="A2089" s="30">
        <v>45747.0</v>
      </c>
      <c r="B2089" s="23">
        <v>45744.0</v>
      </c>
      <c r="C2089" s="10" t="s">
        <v>17</v>
      </c>
      <c r="D2089" s="10" t="s">
        <v>132</v>
      </c>
      <c r="E2089" s="17" t="s">
        <v>33</v>
      </c>
      <c r="F2089" s="10" t="s">
        <v>133</v>
      </c>
      <c r="G2089" s="10" t="s">
        <v>134</v>
      </c>
      <c r="H2089" s="12" t="s">
        <v>135</v>
      </c>
      <c r="I2089" s="10" t="s">
        <v>21</v>
      </c>
      <c r="J2089" s="10"/>
      <c r="K2089" s="10"/>
      <c r="L2089" s="10" t="s">
        <v>22</v>
      </c>
      <c r="M2089" s="10" t="s">
        <v>22</v>
      </c>
      <c r="N2089" s="10"/>
      <c r="O2089" s="10"/>
      <c r="P2089" s="11"/>
    </row>
    <row r="2090">
      <c r="A2090" s="22">
        <v>45747.0</v>
      </c>
      <c r="B2090" s="23">
        <v>45719.0</v>
      </c>
      <c r="C2090" s="10" t="s">
        <v>17</v>
      </c>
      <c r="D2090" s="10">
        <v>8.0</v>
      </c>
      <c r="E2090" s="17" t="s">
        <v>953</v>
      </c>
      <c r="F2090" s="10" t="s">
        <v>1327</v>
      </c>
      <c r="G2090" s="10" t="s">
        <v>67</v>
      </c>
      <c r="H2090" s="12" t="s">
        <v>68</v>
      </c>
      <c r="I2090" s="10" t="s">
        <v>21</v>
      </c>
      <c r="J2090" s="10"/>
      <c r="K2090" s="10" t="s">
        <v>1328</v>
      </c>
      <c r="L2090" s="10" t="s">
        <v>22</v>
      </c>
      <c r="M2090" s="10" t="s">
        <v>22</v>
      </c>
      <c r="N2090" s="10"/>
      <c r="O2090" s="10"/>
      <c r="P2090" s="11"/>
    </row>
    <row r="2091">
      <c r="A2091" s="22">
        <v>45747.0</v>
      </c>
      <c r="B2091" s="23">
        <v>45737.0</v>
      </c>
      <c r="C2091" s="10" t="s">
        <v>17</v>
      </c>
      <c r="D2091" s="10">
        <v>8.0</v>
      </c>
      <c r="E2091" s="17" t="s">
        <v>9</v>
      </c>
      <c r="F2091" s="10" t="s">
        <v>1317</v>
      </c>
      <c r="G2091" s="10" t="s">
        <v>1318</v>
      </c>
      <c r="H2091" s="12" t="s">
        <v>595</v>
      </c>
      <c r="I2091" s="10" t="s">
        <v>52</v>
      </c>
      <c r="J2091" s="10" t="s">
        <v>1329</v>
      </c>
      <c r="K2091" s="10"/>
      <c r="L2091" s="10" t="s">
        <v>22</v>
      </c>
      <c r="M2091" s="10" t="s">
        <v>22</v>
      </c>
      <c r="N2091" s="10"/>
      <c r="O2091" s="10"/>
      <c r="P2091" s="11"/>
    </row>
    <row r="2092">
      <c r="A2092" s="22">
        <v>45747.0</v>
      </c>
      <c r="B2092" s="23">
        <v>45740.0</v>
      </c>
      <c r="C2092" s="10" t="s">
        <v>17</v>
      </c>
      <c r="D2092" s="10">
        <v>8.0</v>
      </c>
      <c r="E2092" s="17" t="s">
        <v>9</v>
      </c>
      <c r="F2092" s="10" t="s">
        <v>1330</v>
      </c>
      <c r="G2092" s="10" t="s">
        <v>48</v>
      </c>
      <c r="H2092" s="12" t="s">
        <v>49</v>
      </c>
      <c r="I2092" s="10" t="s">
        <v>21</v>
      </c>
      <c r="J2092" s="10"/>
      <c r="K2092" s="10"/>
      <c r="L2092" s="10" t="s">
        <v>22</v>
      </c>
      <c r="M2092" s="10" t="s">
        <v>22</v>
      </c>
      <c r="N2092" s="10"/>
      <c r="O2092" s="10"/>
      <c r="P2092" s="11"/>
    </row>
    <row r="2093">
      <c r="A2093" s="22">
        <v>45747.0</v>
      </c>
      <c r="B2093" s="23">
        <v>45742.0</v>
      </c>
      <c r="C2093" s="10" t="s">
        <v>17</v>
      </c>
      <c r="D2093" s="10">
        <v>8.0</v>
      </c>
      <c r="E2093" s="17" t="s">
        <v>9</v>
      </c>
      <c r="F2093" s="10" t="s">
        <v>403</v>
      </c>
      <c r="G2093" s="10" t="s">
        <v>169</v>
      </c>
      <c r="H2093" s="12" t="s">
        <v>170</v>
      </c>
      <c r="I2093" s="10" t="s">
        <v>21</v>
      </c>
      <c r="J2093" s="10"/>
      <c r="K2093" s="10"/>
      <c r="L2093" s="10" t="s">
        <v>22</v>
      </c>
      <c r="M2093" s="10" t="s">
        <v>22</v>
      </c>
      <c r="N2093" s="10"/>
      <c r="O2093" s="10"/>
      <c r="P2093" s="11"/>
    </row>
    <row r="2094">
      <c r="A2094" s="22">
        <v>45747.0</v>
      </c>
      <c r="B2094" s="23">
        <v>45743.0</v>
      </c>
      <c r="C2094" s="10" t="s">
        <v>17</v>
      </c>
      <c r="D2094" s="10">
        <v>8.0</v>
      </c>
      <c r="E2094" s="17" t="s">
        <v>953</v>
      </c>
      <c r="F2094" s="10" t="s">
        <v>1331</v>
      </c>
      <c r="G2094" s="10" t="s">
        <v>1332</v>
      </c>
      <c r="H2094" s="12" t="s">
        <v>1333</v>
      </c>
      <c r="I2094" s="10" t="s">
        <v>52</v>
      </c>
      <c r="J2094" s="10"/>
      <c r="K2094" s="10"/>
      <c r="L2094" s="10" t="s">
        <v>22</v>
      </c>
      <c r="M2094" s="10" t="s">
        <v>22</v>
      </c>
      <c r="N2094" s="10"/>
      <c r="O2094" s="10"/>
      <c r="P2094" s="11"/>
    </row>
    <row r="2095">
      <c r="A2095" s="22">
        <v>45747.0</v>
      </c>
      <c r="B2095" s="23">
        <v>45743.0</v>
      </c>
      <c r="C2095" s="10" t="s">
        <v>17</v>
      </c>
      <c r="D2095" s="10">
        <v>8.0</v>
      </c>
      <c r="E2095" s="17" t="s">
        <v>9</v>
      </c>
      <c r="F2095" s="10" t="s">
        <v>1334</v>
      </c>
      <c r="G2095" s="10" t="s">
        <v>1056</v>
      </c>
      <c r="H2095" s="12" t="s">
        <v>28</v>
      </c>
      <c r="I2095" s="10" t="s">
        <v>21</v>
      </c>
      <c r="J2095" s="10" t="s">
        <v>524</v>
      </c>
      <c r="K2095" s="10"/>
      <c r="L2095" s="10" t="s">
        <v>22</v>
      </c>
      <c r="M2095" s="10" t="s">
        <v>22</v>
      </c>
      <c r="N2095" s="10"/>
      <c r="O2095" s="10"/>
      <c r="P2095" s="11"/>
    </row>
    <row r="2096">
      <c r="A2096" s="22">
        <v>45747.0</v>
      </c>
      <c r="B2096" s="23">
        <v>45743.0</v>
      </c>
      <c r="C2096" s="10" t="s">
        <v>17</v>
      </c>
      <c r="D2096" s="10">
        <v>8.0</v>
      </c>
      <c r="E2096" s="17" t="s">
        <v>9</v>
      </c>
      <c r="F2096" s="10" t="s">
        <v>1334</v>
      </c>
      <c r="G2096" s="10" t="s">
        <v>1056</v>
      </c>
      <c r="H2096" s="12" t="s">
        <v>28</v>
      </c>
      <c r="I2096" s="10" t="s">
        <v>21</v>
      </c>
      <c r="J2096" s="10" t="s">
        <v>524</v>
      </c>
      <c r="K2096" s="10"/>
      <c r="L2096" s="10" t="s">
        <v>22</v>
      </c>
      <c r="M2096" s="10" t="s">
        <v>22</v>
      </c>
      <c r="N2096" s="10"/>
      <c r="O2096" s="10"/>
      <c r="P2096" s="11"/>
    </row>
    <row r="2097">
      <c r="A2097" s="22">
        <v>45747.0</v>
      </c>
      <c r="B2097" s="23">
        <v>45743.0</v>
      </c>
      <c r="C2097" s="10" t="s">
        <v>17</v>
      </c>
      <c r="D2097" s="10">
        <v>5.0</v>
      </c>
      <c r="E2097" s="17" t="s">
        <v>9</v>
      </c>
      <c r="F2097" s="10" t="s">
        <v>1335</v>
      </c>
      <c r="G2097" s="10" t="s">
        <v>638</v>
      </c>
      <c r="H2097" s="12" t="s">
        <v>639</v>
      </c>
      <c r="I2097" s="10" t="s">
        <v>60</v>
      </c>
      <c r="J2097" s="10"/>
      <c r="K2097" s="10"/>
      <c r="L2097" s="10" t="s">
        <v>474</v>
      </c>
      <c r="M2097" s="10" t="s">
        <v>22</v>
      </c>
      <c r="N2097" s="10"/>
      <c r="O2097" s="10"/>
      <c r="P2097" s="11"/>
    </row>
    <row r="2098">
      <c r="A2098" s="22">
        <v>45747.0</v>
      </c>
      <c r="B2098" s="23">
        <v>45744.0</v>
      </c>
      <c r="C2098" s="10" t="s">
        <v>17</v>
      </c>
      <c r="D2098" s="10">
        <v>4.0</v>
      </c>
      <c r="E2098" s="17" t="s">
        <v>33</v>
      </c>
      <c r="F2098" s="10" t="s">
        <v>1336</v>
      </c>
      <c r="G2098" s="10" t="s">
        <v>1337</v>
      </c>
      <c r="H2098" s="12" t="s">
        <v>1338</v>
      </c>
      <c r="I2098" s="10" t="s">
        <v>1339</v>
      </c>
      <c r="J2098" s="10"/>
      <c r="K2098" s="10"/>
      <c r="L2098" s="10" t="s">
        <v>22</v>
      </c>
      <c r="M2098" s="10" t="s">
        <v>22</v>
      </c>
      <c r="N2098" s="10"/>
      <c r="O2098" s="10"/>
      <c r="P2098" s="11"/>
    </row>
    <row r="2099">
      <c r="A2099" s="22">
        <v>45747.0</v>
      </c>
      <c r="B2099" s="23">
        <v>45744.0</v>
      </c>
      <c r="C2099" s="10" t="s">
        <v>17</v>
      </c>
      <c r="D2099" s="10">
        <v>4.0</v>
      </c>
      <c r="E2099" s="17" t="s">
        <v>9</v>
      </c>
      <c r="F2099" s="10" t="s">
        <v>1340</v>
      </c>
      <c r="G2099" s="10" t="s">
        <v>1337</v>
      </c>
      <c r="H2099" s="12" t="s">
        <v>1338</v>
      </c>
      <c r="I2099" s="10" t="s">
        <v>1339</v>
      </c>
      <c r="J2099" s="10"/>
      <c r="K2099" s="10"/>
      <c r="L2099" s="10" t="s">
        <v>22</v>
      </c>
      <c r="M2099" s="10" t="s">
        <v>22</v>
      </c>
      <c r="N2099" s="10"/>
      <c r="O2099" s="10"/>
      <c r="P2099" s="11"/>
    </row>
    <row r="2100">
      <c r="A2100" s="22">
        <v>45747.0</v>
      </c>
      <c r="B2100" s="23">
        <v>45744.0</v>
      </c>
      <c r="C2100" s="10" t="s">
        <v>17</v>
      </c>
      <c r="D2100" s="10">
        <v>12.0</v>
      </c>
      <c r="E2100" s="17" t="s">
        <v>33</v>
      </c>
      <c r="F2100" s="10" t="s">
        <v>1341</v>
      </c>
      <c r="G2100" s="10" t="s">
        <v>292</v>
      </c>
      <c r="H2100" s="12" t="s">
        <v>293</v>
      </c>
      <c r="I2100" s="10" t="s">
        <v>21</v>
      </c>
      <c r="J2100" s="10"/>
      <c r="K2100" s="10"/>
      <c r="L2100" s="10" t="s">
        <v>22</v>
      </c>
      <c r="M2100" s="10" t="s">
        <v>22</v>
      </c>
      <c r="N2100" s="10"/>
      <c r="O2100" s="10"/>
      <c r="P2100" s="11"/>
    </row>
    <row r="2101">
      <c r="A2101" s="22">
        <v>45747.0</v>
      </c>
      <c r="B2101" s="23">
        <v>45744.0</v>
      </c>
      <c r="C2101" s="10" t="s">
        <v>17</v>
      </c>
      <c r="D2101" s="10">
        <v>16.0</v>
      </c>
      <c r="E2101" s="17" t="s">
        <v>33</v>
      </c>
      <c r="F2101" s="10" t="s">
        <v>325</v>
      </c>
      <c r="G2101" s="10" t="s">
        <v>663</v>
      </c>
      <c r="H2101" s="12" t="s">
        <v>1016</v>
      </c>
      <c r="I2101" s="10" t="s">
        <v>21</v>
      </c>
      <c r="J2101" s="10"/>
      <c r="K2101" s="10"/>
      <c r="L2101" s="10" t="s">
        <v>22</v>
      </c>
      <c r="M2101" s="10" t="s">
        <v>22</v>
      </c>
      <c r="N2101" s="10"/>
      <c r="O2101" s="10"/>
      <c r="P2101" s="11"/>
    </row>
    <row r="2102">
      <c r="A2102" s="22">
        <v>45747.0</v>
      </c>
      <c r="B2102" s="23">
        <v>45744.0</v>
      </c>
      <c r="C2102" s="10" t="s">
        <v>17</v>
      </c>
      <c r="D2102" s="10">
        <v>8.0</v>
      </c>
      <c r="E2102" s="17" t="s">
        <v>33</v>
      </c>
      <c r="F2102" s="10" t="s">
        <v>1342</v>
      </c>
      <c r="G2102" s="10" t="s">
        <v>318</v>
      </c>
      <c r="H2102" s="12" t="s">
        <v>319</v>
      </c>
      <c r="I2102" s="10" t="s">
        <v>21</v>
      </c>
      <c r="J2102" s="10"/>
      <c r="K2102" s="10"/>
      <c r="L2102" s="10" t="s">
        <v>22</v>
      </c>
      <c r="M2102" s="10" t="s">
        <v>22</v>
      </c>
      <c r="N2102" s="10"/>
      <c r="O2102" s="10"/>
      <c r="P2102" s="11"/>
    </row>
    <row r="2103">
      <c r="A2103" s="22">
        <v>45747.0</v>
      </c>
      <c r="B2103" s="23">
        <v>45744.0</v>
      </c>
      <c r="C2103" s="10" t="s">
        <v>17</v>
      </c>
      <c r="D2103" s="10">
        <v>8.0</v>
      </c>
      <c r="E2103" s="17" t="s">
        <v>33</v>
      </c>
      <c r="F2103" s="10" t="s">
        <v>1343</v>
      </c>
      <c r="G2103" s="10" t="s">
        <v>1344</v>
      </c>
      <c r="H2103" s="12"/>
      <c r="I2103" s="10" t="s">
        <v>60</v>
      </c>
      <c r="J2103" s="10" t="s">
        <v>1345</v>
      </c>
      <c r="K2103" s="10"/>
      <c r="L2103" s="10" t="s">
        <v>22</v>
      </c>
      <c r="M2103" s="10" t="s">
        <v>22</v>
      </c>
      <c r="N2103" s="10"/>
      <c r="O2103" s="10" t="s">
        <v>22</v>
      </c>
      <c r="P2103" s="11"/>
    </row>
    <row r="2104">
      <c r="A2104" s="22">
        <v>45747.0</v>
      </c>
      <c r="B2104" s="23">
        <v>45744.0</v>
      </c>
      <c r="C2104" s="10" t="s">
        <v>17</v>
      </c>
      <c r="D2104" s="10">
        <v>16.0</v>
      </c>
      <c r="E2104" s="17" t="s">
        <v>33</v>
      </c>
      <c r="F2104" s="10" t="s">
        <v>766</v>
      </c>
      <c r="G2104" s="10" t="s">
        <v>195</v>
      </c>
      <c r="H2104" s="12" t="s">
        <v>1070</v>
      </c>
      <c r="I2104" s="10" t="s">
        <v>21</v>
      </c>
      <c r="J2104" s="10"/>
      <c r="K2104" s="10"/>
      <c r="L2104" s="10" t="s">
        <v>22</v>
      </c>
      <c r="M2104" s="10" t="s">
        <v>22</v>
      </c>
      <c r="N2104" s="10"/>
      <c r="O2104" s="10"/>
      <c r="P2104" s="11"/>
    </row>
    <row r="2105">
      <c r="A2105" s="22">
        <v>45747.0</v>
      </c>
      <c r="B2105" s="23">
        <v>45744.0</v>
      </c>
      <c r="C2105" s="10" t="s">
        <v>17</v>
      </c>
      <c r="D2105" s="10">
        <v>8.0</v>
      </c>
      <c r="E2105" s="17" t="s">
        <v>33</v>
      </c>
      <c r="F2105" s="10" t="s">
        <v>1346</v>
      </c>
      <c r="G2105" s="10" t="s">
        <v>134</v>
      </c>
      <c r="H2105" s="12" t="s">
        <v>135</v>
      </c>
      <c r="I2105" s="10" t="s">
        <v>21</v>
      </c>
      <c r="J2105" s="10"/>
      <c r="K2105" s="10"/>
      <c r="L2105" s="10" t="s">
        <v>22</v>
      </c>
      <c r="M2105" s="10" t="s">
        <v>22</v>
      </c>
      <c r="N2105" s="10"/>
      <c r="O2105" s="10"/>
      <c r="P2105" s="11"/>
    </row>
    <row r="2106">
      <c r="A2106" s="22">
        <v>45747.0</v>
      </c>
      <c r="B2106" s="23">
        <v>45744.0</v>
      </c>
      <c r="C2106" s="10" t="s">
        <v>17</v>
      </c>
      <c r="D2106" s="10">
        <v>8.0</v>
      </c>
      <c r="E2106" s="17" t="s">
        <v>9</v>
      </c>
      <c r="F2106" s="10" t="s">
        <v>1126</v>
      </c>
      <c r="G2106" s="10" t="s">
        <v>928</v>
      </c>
      <c r="H2106" s="12" t="s">
        <v>1347</v>
      </c>
      <c r="I2106" s="10" t="s">
        <v>21</v>
      </c>
      <c r="J2106" s="10"/>
      <c r="K2106" s="10"/>
      <c r="L2106" s="10" t="s">
        <v>22</v>
      </c>
      <c r="M2106" s="10" t="s">
        <v>22</v>
      </c>
      <c r="N2106" s="10"/>
      <c r="O2106" s="10"/>
      <c r="P2106" s="11"/>
    </row>
    <row r="2107">
      <c r="A2107" s="22">
        <v>45747.0</v>
      </c>
      <c r="B2107" s="23">
        <v>45744.0</v>
      </c>
      <c r="C2107" s="10" t="s">
        <v>17</v>
      </c>
      <c r="D2107" s="10">
        <v>8.0</v>
      </c>
      <c r="E2107" s="17" t="s">
        <v>33</v>
      </c>
      <c r="F2107" s="10" t="s">
        <v>977</v>
      </c>
      <c r="G2107" s="10" t="s">
        <v>269</v>
      </c>
      <c r="H2107" s="12" t="s">
        <v>270</v>
      </c>
      <c r="I2107" s="10" t="s">
        <v>60</v>
      </c>
      <c r="J2107" s="10" t="s">
        <v>1348</v>
      </c>
      <c r="K2107" s="10"/>
      <c r="L2107" s="10" t="s">
        <v>22</v>
      </c>
      <c r="M2107" s="10" t="s">
        <v>22</v>
      </c>
      <c r="N2107" s="10"/>
      <c r="O2107" s="10"/>
      <c r="P2107" s="11"/>
    </row>
    <row r="2108">
      <c r="A2108" s="22">
        <v>45745.0</v>
      </c>
      <c r="B2108" s="23">
        <v>45740.0</v>
      </c>
      <c r="C2108" s="10" t="s">
        <v>17</v>
      </c>
      <c r="D2108" s="10">
        <v>5.0</v>
      </c>
      <c r="E2108" s="17" t="s">
        <v>9</v>
      </c>
      <c r="F2108" s="10" t="s">
        <v>1349</v>
      </c>
      <c r="G2108" s="10" t="s">
        <v>1350</v>
      </c>
      <c r="H2108" s="12" t="s">
        <v>1351</v>
      </c>
      <c r="I2108" s="10" t="s">
        <v>60</v>
      </c>
      <c r="J2108" s="10" t="s">
        <v>1352</v>
      </c>
      <c r="K2108" s="10"/>
      <c r="L2108" s="10" t="s">
        <v>22</v>
      </c>
      <c r="M2108" s="10" t="s">
        <v>22</v>
      </c>
      <c r="N2108" s="10"/>
      <c r="O2108" s="10"/>
      <c r="P2108" s="11"/>
    </row>
    <row r="2109">
      <c r="A2109" s="29">
        <v>45744.42382452547</v>
      </c>
      <c r="B2109" s="23">
        <v>45744.0</v>
      </c>
      <c r="C2109" s="10" t="s">
        <v>17</v>
      </c>
      <c r="D2109" s="10">
        <v>8.0</v>
      </c>
      <c r="E2109" s="17" t="s">
        <v>33</v>
      </c>
      <c r="F2109" s="10" t="s">
        <v>1007</v>
      </c>
      <c r="G2109" s="10" t="s">
        <v>1021</v>
      </c>
      <c r="H2109" s="12" t="s">
        <v>1022</v>
      </c>
      <c r="I2109" s="10" t="s">
        <v>60</v>
      </c>
      <c r="J2109" s="10"/>
      <c r="K2109" s="10"/>
      <c r="L2109" s="10" t="s">
        <v>22</v>
      </c>
      <c r="M2109" s="10" t="s">
        <v>22</v>
      </c>
      <c r="N2109" s="10"/>
      <c r="O2109" s="10"/>
      <c r="P2109" s="11"/>
    </row>
    <row r="2110">
      <c r="A2110" s="29">
        <v>45744.42343011574</v>
      </c>
      <c r="B2110" s="23">
        <v>45744.0</v>
      </c>
      <c r="C2110" s="10" t="s">
        <v>17</v>
      </c>
      <c r="D2110" s="10">
        <v>8.0</v>
      </c>
      <c r="E2110" s="17" t="s">
        <v>9</v>
      </c>
      <c r="F2110" s="10" t="s">
        <v>1353</v>
      </c>
      <c r="G2110" s="10" t="s">
        <v>211</v>
      </c>
      <c r="H2110" s="12"/>
      <c r="I2110" s="10" t="s">
        <v>52</v>
      </c>
      <c r="J2110" s="10"/>
      <c r="K2110" s="10"/>
      <c r="L2110" s="10" t="s">
        <v>22</v>
      </c>
      <c r="M2110" s="10" t="s">
        <v>22</v>
      </c>
      <c r="N2110" s="10"/>
      <c r="O2110" s="10"/>
      <c r="P2110" s="11"/>
    </row>
    <row r="2111">
      <c r="A2111" s="29">
        <v>45744.42078244213</v>
      </c>
      <c r="B2111" s="23">
        <v>45744.0</v>
      </c>
      <c r="C2111" s="10" t="s">
        <v>17</v>
      </c>
      <c r="D2111" s="10">
        <v>8.0</v>
      </c>
      <c r="E2111" s="17" t="s">
        <v>33</v>
      </c>
      <c r="F2111" s="10" t="s">
        <v>1354</v>
      </c>
      <c r="G2111" s="10" t="s">
        <v>1295</v>
      </c>
      <c r="H2111" s="12" t="s">
        <v>383</v>
      </c>
      <c r="I2111" s="10" t="s">
        <v>52</v>
      </c>
      <c r="J2111" s="10"/>
      <c r="K2111" s="10"/>
      <c r="L2111" s="10" t="s">
        <v>22</v>
      </c>
      <c r="M2111" s="10" t="s">
        <v>22</v>
      </c>
      <c r="N2111" s="10"/>
      <c r="O2111" s="10"/>
      <c r="P2111" s="11"/>
    </row>
    <row r="2112">
      <c r="A2112" s="29">
        <v>45744.41941469908</v>
      </c>
      <c r="B2112" s="23">
        <v>45744.0</v>
      </c>
      <c r="C2112" s="10" t="s">
        <v>17</v>
      </c>
      <c r="D2112" s="10" t="s">
        <v>132</v>
      </c>
      <c r="E2112" s="17" t="s">
        <v>33</v>
      </c>
      <c r="F2112" s="10" t="s">
        <v>487</v>
      </c>
      <c r="G2112" s="10" t="s">
        <v>488</v>
      </c>
      <c r="H2112" s="12" t="s">
        <v>489</v>
      </c>
      <c r="I2112" s="10" t="s">
        <v>21</v>
      </c>
      <c r="J2112" s="10"/>
      <c r="K2112" s="10"/>
      <c r="L2112" s="10" t="s">
        <v>22</v>
      </c>
      <c r="M2112" s="10" t="s">
        <v>22</v>
      </c>
      <c r="N2112" s="10"/>
      <c r="O2112" s="10"/>
      <c r="P2112" s="11"/>
    </row>
    <row r="2113">
      <c r="A2113" s="29">
        <v>45744.028997256944</v>
      </c>
      <c r="B2113" s="23">
        <v>45744.0</v>
      </c>
      <c r="C2113" s="10" t="s">
        <v>17</v>
      </c>
      <c r="D2113" s="10">
        <v>4.0</v>
      </c>
      <c r="E2113" s="17" t="s">
        <v>9</v>
      </c>
      <c r="F2113" s="10" t="s">
        <v>1355</v>
      </c>
      <c r="G2113" s="10" t="s">
        <v>1356</v>
      </c>
      <c r="H2113" s="12" t="s">
        <v>1357</v>
      </c>
      <c r="I2113" s="10" t="s">
        <v>52</v>
      </c>
      <c r="J2113" s="10"/>
      <c r="K2113" s="10"/>
      <c r="L2113" s="10" t="s">
        <v>22</v>
      </c>
      <c r="M2113" s="10" t="s">
        <v>22</v>
      </c>
      <c r="N2113" s="10"/>
      <c r="O2113" s="10" t="s">
        <v>22</v>
      </c>
      <c r="P2113" s="11"/>
    </row>
    <row r="2114">
      <c r="A2114" s="30">
        <v>45744.0</v>
      </c>
      <c r="B2114" s="23">
        <v>45743.0</v>
      </c>
      <c r="C2114" s="10" t="s">
        <v>17</v>
      </c>
      <c r="D2114" s="10">
        <v>8.0</v>
      </c>
      <c r="E2114" s="17" t="s">
        <v>33</v>
      </c>
      <c r="F2114" s="10" t="s">
        <v>1358</v>
      </c>
      <c r="G2114" s="10" t="s">
        <v>1359</v>
      </c>
      <c r="H2114" s="12" t="s">
        <v>534</v>
      </c>
      <c r="I2114" s="10" t="s">
        <v>21</v>
      </c>
      <c r="J2114" s="10"/>
      <c r="K2114" s="10"/>
      <c r="L2114" s="10" t="s">
        <v>22</v>
      </c>
      <c r="M2114" s="10" t="s">
        <v>22</v>
      </c>
      <c r="N2114" s="10"/>
      <c r="O2114" s="10"/>
      <c r="P2114" s="11"/>
    </row>
    <row r="2115">
      <c r="A2115" s="22">
        <v>45744.0</v>
      </c>
      <c r="B2115" s="23">
        <v>45737.0</v>
      </c>
      <c r="C2115" s="10" t="s">
        <v>17</v>
      </c>
      <c r="D2115" s="10">
        <v>8.0</v>
      </c>
      <c r="E2115" s="17" t="s">
        <v>33</v>
      </c>
      <c r="F2115" s="10" t="s">
        <v>1360</v>
      </c>
      <c r="G2115" s="10" t="s">
        <v>201</v>
      </c>
      <c r="H2115" s="12" t="s">
        <v>202</v>
      </c>
      <c r="I2115" s="10" t="s">
        <v>52</v>
      </c>
      <c r="J2115" s="10"/>
      <c r="K2115" s="10"/>
      <c r="L2115" s="10" t="s">
        <v>22</v>
      </c>
      <c r="M2115" s="10" t="s">
        <v>22</v>
      </c>
      <c r="N2115" s="10"/>
      <c r="O2115" s="10"/>
      <c r="P2115" s="11"/>
    </row>
    <row r="2116">
      <c r="A2116" s="22">
        <v>45744.0</v>
      </c>
      <c r="B2116" s="23">
        <v>45743.0</v>
      </c>
      <c r="C2116" s="10" t="s">
        <v>17</v>
      </c>
      <c r="D2116" s="10">
        <v>14.0</v>
      </c>
      <c r="E2116" s="17" t="s">
        <v>9</v>
      </c>
      <c r="F2116" s="10" t="s">
        <v>1361</v>
      </c>
      <c r="G2116" s="10" t="s">
        <v>82</v>
      </c>
      <c r="H2116" s="12"/>
      <c r="I2116" s="10" t="s">
        <v>21</v>
      </c>
      <c r="J2116" s="10"/>
      <c r="K2116" s="10"/>
      <c r="L2116" s="10" t="s">
        <v>22</v>
      </c>
      <c r="M2116" s="10" t="s">
        <v>22</v>
      </c>
      <c r="N2116" s="10"/>
      <c r="O2116" s="10"/>
      <c r="P2116" s="11"/>
    </row>
    <row r="2117">
      <c r="A2117" s="22">
        <v>45744.0</v>
      </c>
      <c r="B2117" s="23">
        <v>45743.0</v>
      </c>
      <c r="C2117" s="10" t="s">
        <v>17</v>
      </c>
      <c r="D2117" s="10" t="s">
        <v>177</v>
      </c>
      <c r="E2117" s="17" t="s">
        <v>9</v>
      </c>
      <c r="F2117" s="10" t="s">
        <v>627</v>
      </c>
      <c r="G2117" s="10" t="s">
        <v>1362</v>
      </c>
      <c r="H2117" s="12"/>
      <c r="I2117" s="10" t="s">
        <v>52</v>
      </c>
      <c r="J2117" s="10"/>
      <c r="K2117" s="10"/>
      <c r="L2117" s="10" t="s">
        <v>22</v>
      </c>
      <c r="M2117" s="10" t="s">
        <v>22</v>
      </c>
      <c r="N2117" s="10"/>
      <c r="O2117" s="10"/>
      <c r="P2117" s="11"/>
    </row>
    <row r="2118">
      <c r="A2118" s="22">
        <v>45744.0</v>
      </c>
      <c r="B2118" s="23">
        <v>45743.0</v>
      </c>
      <c r="C2118" s="10" t="s">
        <v>17</v>
      </c>
      <c r="D2118" s="10">
        <v>8.0</v>
      </c>
      <c r="E2118" s="17" t="s">
        <v>33</v>
      </c>
      <c r="F2118" s="10" t="s">
        <v>34</v>
      </c>
      <c r="G2118" s="10" t="s">
        <v>346</v>
      </c>
      <c r="H2118" s="12" t="s">
        <v>347</v>
      </c>
      <c r="I2118" s="10" t="s">
        <v>21</v>
      </c>
      <c r="J2118" s="10"/>
      <c r="K2118" s="10"/>
      <c r="L2118" s="10" t="s">
        <v>22</v>
      </c>
      <c r="M2118" s="10" t="s">
        <v>22</v>
      </c>
      <c r="N2118" s="10"/>
      <c r="O2118" s="10"/>
      <c r="P2118" s="11"/>
    </row>
    <row r="2119">
      <c r="A2119" s="22">
        <v>45744.0</v>
      </c>
      <c r="B2119" s="23">
        <v>45743.0</v>
      </c>
      <c r="C2119" s="10" t="s">
        <v>17</v>
      </c>
      <c r="D2119" s="10">
        <v>14.0</v>
      </c>
      <c r="E2119" s="17" t="s">
        <v>33</v>
      </c>
      <c r="F2119" s="10" t="s">
        <v>1363</v>
      </c>
      <c r="G2119" s="10" t="s">
        <v>1056</v>
      </c>
      <c r="H2119" s="12" t="s">
        <v>28</v>
      </c>
      <c r="I2119" s="10" t="s">
        <v>21</v>
      </c>
      <c r="J2119" s="10" t="s">
        <v>524</v>
      </c>
      <c r="K2119" s="10"/>
      <c r="L2119" s="10" t="s">
        <v>22</v>
      </c>
      <c r="M2119" s="10" t="s">
        <v>22</v>
      </c>
      <c r="N2119" s="10"/>
      <c r="O2119" s="10"/>
      <c r="P2119" s="11"/>
    </row>
    <row r="2120">
      <c r="A2120" s="22">
        <v>45744.0</v>
      </c>
      <c r="B2120" s="23">
        <v>45743.0</v>
      </c>
      <c r="C2120" s="10" t="s">
        <v>17</v>
      </c>
      <c r="D2120" s="10">
        <v>8.0</v>
      </c>
      <c r="E2120" s="17" t="s">
        <v>9</v>
      </c>
      <c r="F2120" s="10" t="s">
        <v>1283</v>
      </c>
      <c r="G2120" s="10" t="s">
        <v>1284</v>
      </c>
      <c r="H2120" s="12"/>
      <c r="I2120" s="10" t="s">
        <v>60</v>
      </c>
      <c r="J2120" s="10"/>
      <c r="K2120" s="10"/>
      <c r="L2120" s="10" t="s">
        <v>22</v>
      </c>
      <c r="M2120" s="10" t="s">
        <v>22</v>
      </c>
      <c r="N2120" s="10"/>
      <c r="O2120" s="10" t="s">
        <v>22</v>
      </c>
      <c r="P2120" s="11"/>
    </row>
    <row r="2121">
      <c r="A2121" s="22">
        <v>45744.0</v>
      </c>
      <c r="B2121" s="23">
        <v>45743.0</v>
      </c>
      <c r="C2121" s="10" t="s">
        <v>17</v>
      </c>
      <c r="D2121" s="10">
        <v>8.0</v>
      </c>
      <c r="E2121" s="17" t="s">
        <v>33</v>
      </c>
      <c r="F2121" s="10" t="s">
        <v>1364</v>
      </c>
      <c r="G2121" s="10" t="s">
        <v>1365</v>
      </c>
      <c r="H2121" s="12"/>
      <c r="I2121" s="10" t="s">
        <v>60</v>
      </c>
      <c r="J2121" s="10"/>
      <c r="K2121" s="10"/>
      <c r="L2121" s="10" t="s">
        <v>22</v>
      </c>
      <c r="M2121" s="10" t="s">
        <v>22</v>
      </c>
      <c r="N2121" s="10"/>
      <c r="O2121" s="10" t="s">
        <v>474</v>
      </c>
      <c r="P2121" s="11"/>
    </row>
    <row r="2122">
      <c r="A2122" s="22">
        <v>45744.0</v>
      </c>
      <c r="B2122" s="23">
        <v>45743.0</v>
      </c>
      <c r="C2122" s="10" t="s">
        <v>17</v>
      </c>
      <c r="D2122" s="10">
        <v>8.0</v>
      </c>
      <c r="E2122" s="17" t="s">
        <v>9</v>
      </c>
      <c r="F2122" s="10" t="s">
        <v>1366</v>
      </c>
      <c r="G2122" s="10" t="s">
        <v>1367</v>
      </c>
      <c r="H2122" s="12"/>
      <c r="I2122" s="10" t="s">
        <v>52</v>
      </c>
      <c r="J2122" s="10"/>
      <c r="K2122" s="10"/>
      <c r="L2122" s="10" t="s">
        <v>22</v>
      </c>
      <c r="M2122" s="10" t="s">
        <v>22</v>
      </c>
      <c r="N2122" s="10"/>
      <c r="O2122" s="10" t="s">
        <v>474</v>
      </c>
      <c r="P2122" s="11"/>
    </row>
    <row r="2123">
      <c r="A2123" s="22">
        <v>45744.0</v>
      </c>
      <c r="B2123" s="23">
        <v>45743.0</v>
      </c>
      <c r="C2123" s="10" t="s">
        <v>17</v>
      </c>
      <c r="D2123" s="10">
        <v>8.0</v>
      </c>
      <c r="E2123" s="17" t="s">
        <v>33</v>
      </c>
      <c r="F2123" s="10" t="s">
        <v>1368</v>
      </c>
      <c r="G2123" s="10" t="s">
        <v>928</v>
      </c>
      <c r="H2123" s="12" t="s">
        <v>1347</v>
      </c>
      <c r="I2123" s="10" t="s">
        <v>21</v>
      </c>
      <c r="J2123" s="10"/>
      <c r="K2123" s="10"/>
      <c r="L2123" s="10" t="s">
        <v>22</v>
      </c>
      <c r="M2123" s="10" t="s">
        <v>22</v>
      </c>
      <c r="N2123" s="10"/>
      <c r="O2123" s="10"/>
      <c r="P2123" s="11"/>
    </row>
    <row r="2124">
      <c r="A2124" s="22">
        <v>45744.0</v>
      </c>
      <c r="B2124" s="23">
        <v>45743.0</v>
      </c>
      <c r="C2124" s="10" t="s">
        <v>17</v>
      </c>
      <c r="D2124" s="10">
        <v>8.0</v>
      </c>
      <c r="E2124" s="17" t="s">
        <v>33</v>
      </c>
      <c r="F2124" s="10" t="s">
        <v>1368</v>
      </c>
      <c r="G2124" s="10" t="s">
        <v>928</v>
      </c>
      <c r="H2124" s="12" t="s">
        <v>1347</v>
      </c>
      <c r="I2124" s="10" t="s">
        <v>21</v>
      </c>
      <c r="J2124" s="10"/>
      <c r="K2124" s="10"/>
      <c r="L2124" s="10" t="s">
        <v>22</v>
      </c>
      <c r="M2124" s="10" t="s">
        <v>22</v>
      </c>
      <c r="N2124" s="10"/>
      <c r="O2124" s="10"/>
      <c r="P2124" s="11"/>
    </row>
    <row r="2125">
      <c r="A2125" s="22">
        <v>45744.0</v>
      </c>
      <c r="B2125" s="23">
        <v>45743.0</v>
      </c>
      <c r="C2125" s="10" t="s">
        <v>17</v>
      </c>
      <c r="D2125" s="10">
        <v>8.0</v>
      </c>
      <c r="E2125" s="17" t="s">
        <v>33</v>
      </c>
      <c r="F2125" s="10" t="s">
        <v>1369</v>
      </c>
      <c r="G2125" s="10" t="s">
        <v>1038</v>
      </c>
      <c r="H2125" s="12" t="s">
        <v>1039</v>
      </c>
      <c r="I2125" s="10" t="s">
        <v>21</v>
      </c>
      <c r="J2125" s="10"/>
      <c r="K2125" s="10"/>
      <c r="L2125" s="10" t="s">
        <v>22</v>
      </c>
      <c r="M2125" s="10" t="s">
        <v>22</v>
      </c>
      <c r="N2125" s="10"/>
      <c r="O2125" s="10"/>
      <c r="P2125" s="11"/>
    </row>
    <row r="2126">
      <c r="A2126" s="22">
        <v>45744.0</v>
      </c>
      <c r="B2126" s="23">
        <v>45743.0</v>
      </c>
      <c r="C2126" s="10" t="s">
        <v>17</v>
      </c>
      <c r="D2126" s="10">
        <v>8.0</v>
      </c>
      <c r="E2126" s="17" t="s">
        <v>33</v>
      </c>
      <c r="F2126" s="10" t="s">
        <v>830</v>
      </c>
      <c r="G2126" s="10" t="s">
        <v>962</v>
      </c>
      <c r="H2126" s="12" t="s">
        <v>92</v>
      </c>
      <c r="I2126" s="10" t="s">
        <v>21</v>
      </c>
      <c r="J2126" s="10"/>
      <c r="K2126" s="10"/>
      <c r="L2126" s="10" t="s">
        <v>22</v>
      </c>
      <c r="M2126" s="10" t="s">
        <v>22</v>
      </c>
      <c r="N2126" s="10"/>
      <c r="O2126" s="10"/>
      <c r="P2126" s="11"/>
    </row>
    <row r="2127">
      <c r="A2127" s="29">
        <v>45743.410107372685</v>
      </c>
      <c r="B2127" s="23">
        <v>45743.0</v>
      </c>
      <c r="C2127" s="10" t="s">
        <v>17</v>
      </c>
      <c r="D2127" s="10">
        <v>8.0</v>
      </c>
      <c r="E2127" s="17" t="s">
        <v>9</v>
      </c>
      <c r="F2127" s="10" t="s">
        <v>1370</v>
      </c>
      <c r="G2127" s="10" t="s">
        <v>1371</v>
      </c>
      <c r="H2127" s="12" t="s">
        <v>1372</v>
      </c>
      <c r="I2127" s="10" t="s">
        <v>60</v>
      </c>
      <c r="J2127" s="10"/>
      <c r="K2127" s="10"/>
      <c r="L2127" s="10" t="s">
        <v>22</v>
      </c>
      <c r="M2127" s="10" t="s">
        <v>22</v>
      </c>
      <c r="N2127" s="10"/>
      <c r="O2127" s="10"/>
      <c r="P2127" s="11"/>
    </row>
    <row r="2128">
      <c r="A2128" s="29">
        <v>45743.409366527776</v>
      </c>
      <c r="B2128" s="23">
        <v>45743.0</v>
      </c>
      <c r="C2128" s="10" t="s">
        <v>17</v>
      </c>
      <c r="D2128" s="10">
        <v>8.0</v>
      </c>
      <c r="E2128" s="17" t="s">
        <v>33</v>
      </c>
      <c r="F2128" s="10" t="s">
        <v>1373</v>
      </c>
      <c r="G2128" s="10" t="s">
        <v>518</v>
      </c>
      <c r="H2128" s="12" t="s">
        <v>1236</v>
      </c>
      <c r="I2128" s="10" t="s">
        <v>52</v>
      </c>
      <c r="J2128" s="10"/>
      <c r="K2128" s="10"/>
      <c r="L2128" s="10" t="s">
        <v>22</v>
      </c>
      <c r="M2128" s="10" t="s">
        <v>22</v>
      </c>
      <c r="N2128" s="10"/>
      <c r="O2128" s="10"/>
      <c r="P2128" s="11"/>
    </row>
    <row r="2129">
      <c r="A2129" s="29">
        <v>45743.02901722222</v>
      </c>
      <c r="B2129" s="23">
        <v>45743.0</v>
      </c>
      <c r="C2129" s="10" t="s">
        <v>17</v>
      </c>
      <c r="D2129" s="10">
        <v>8.0</v>
      </c>
      <c r="E2129" s="17" t="s">
        <v>33</v>
      </c>
      <c r="F2129" s="10" t="s">
        <v>1125</v>
      </c>
      <c r="G2129" s="10" t="s">
        <v>267</v>
      </c>
      <c r="H2129" s="12"/>
      <c r="I2129" s="10" t="s">
        <v>21</v>
      </c>
      <c r="J2129" s="10"/>
      <c r="K2129" s="10"/>
      <c r="L2129" s="10" t="s">
        <v>22</v>
      </c>
      <c r="M2129" s="10" t="s">
        <v>22</v>
      </c>
      <c r="N2129" s="10"/>
      <c r="O2129" s="10"/>
      <c r="P2129" s="11"/>
    </row>
    <row r="2130">
      <c r="A2130" s="22">
        <v>45743.0</v>
      </c>
      <c r="B2130" s="23">
        <v>45741.0</v>
      </c>
      <c r="C2130" s="10" t="s">
        <v>17</v>
      </c>
      <c r="D2130" s="10">
        <v>8.0</v>
      </c>
      <c r="E2130" s="17" t="s">
        <v>33</v>
      </c>
      <c r="F2130" s="10" t="s">
        <v>1374</v>
      </c>
      <c r="G2130" s="10" t="s">
        <v>101</v>
      </c>
      <c r="H2130" s="12" t="s">
        <v>102</v>
      </c>
      <c r="I2130" s="10" t="s">
        <v>21</v>
      </c>
      <c r="J2130" s="10"/>
      <c r="K2130" s="10"/>
      <c r="L2130" s="10" t="s">
        <v>22</v>
      </c>
      <c r="M2130" s="10" t="s">
        <v>22</v>
      </c>
      <c r="N2130" s="10"/>
      <c r="O2130" s="10"/>
      <c r="P2130" s="11"/>
    </row>
    <row r="2131">
      <c r="A2131" s="22">
        <v>45743.0</v>
      </c>
      <c r="B2131" s="23">
        <v>45741.0</v>
      </c>
      <c r="C2131" s="10" t="s">
        <v>17</v>
      </c>
      <c r="D2131" s="10">
        <v>8.0</v>
      </c>
      <c r="E2131" s="17" t="s">
        <v>9</v>
      </c>
      <c r="F2131" s="10" t="s">
        <v>1375</v>
      </c>
      <c r="G2131" s="10" t="s">
        <v>909</v>
      </c>
      <c r="H2131" s="12" t="s">
        <v>910</v>
      </c>
      <c r="I2131" s="10" t="s">
        <v>52</v>
      </c>
      <c r="J2131" s="10"/>
      <c r="K2131" s="10"/>
      <c r="L2131" s="10" t="s">
        <v>22</v>
      </c>
      <c r="M2131" s="10" t="s">
        <v>22</v>
      </c>
      <c r="N2131" s="10"/>
      <c r="O2131" s="10"/>
      <c r="P2131" s="11"/>
    </row>
    <row r="2132">
      <c r="A2132" s="22">
        <v>45743.0</v>
      </c>
      <c r="B2132" s="23">
        <v>45741.0</v>
      </c>
      <c r="C2132" s="10" t="s">
        <v>17</v>
      </c>
      <c r="D2132" s="10">
        <v>14.0</v>
      </c>
      <c r="E2132" s="17" t="s">
        <v>953</v>
      </c>
      <c r="F2132" s="10" t="s">
        <v>1155</v>
      </c>
      <c r="G2132" s="10" t="s">
        <v>213</v>
      </c>
      <c r="H2132" s="12" t="s">
        <v>680</v>
      </c>
      <c r="I2132" s="10" t="s">
        <v>21</v>
      </c>
      <c r="J2132" s="10"/>
      <c r="K2132" s="10"/>
      <c r="L2132" s="10" t="s">
        <v>22</v>
      </c>
      <c r="M2132" s="10" t="s">
        <v>22</v>
      </c>
      <c r="N2132" s="10"/>
      <c r="O2132" s="10"/>
      <c r="P2132" s="11"/>
    </row>
    <row r="2133">
      <c r="A2133" s="22">
        <v>45743.0</v>
      </c>
      <c r="B2133" s="23">
        <v>45741.0</v>
      </c>
      <c r="C2133" s="10" t="s">
        <v>17</v>
      </c>
      <c r="D2133" s="10">
        <v>14.0</v>
      </c>
      <c r="E2133" s="17" t="s">
        <v>953</v>
      </c>
      <c r="F2133" s="10" t="s">
        <v>1155</v>
      </c>
      <c r="G2133" s="10" t="s">
        <v>213</v>
      </c>
      <c r="H2133" s="12" t="s">
        <v>680</v>
      </c>
      <c r="I2133" s="10" t="s">
        <v>21</v>
      </c>
      <c r="J2133" s="10"/>
      <c r="K2133" s="10"/>
      <c r="L2133" s="10" t="s">
        <v>22</v>
      </c>
      <c r="M2133" s="10" t="s">
        <v>22</v>
      </c>
      <c r="N2133" s="10"/>
      <c r="O2133" s="10"/>
      <c r="P2133" s="11"/>
    </row>
    <row r="2134">
      <c r="A2134" s="22">
        <v>45743.0</v>
      </c>
      <c r="B2134" s="23">
        <v>45741.0</v>
      </c>
      <c r="C2134" s="10" t="s">
        <v>17</v>
      </c>
      <c r="D2134" s="10">
        <v>8.0</v>
      </c>
      <c r="E2134" s="17" t="s">
        <v>9</v>
      </c>
      <c r="F2134" s="10" t="s">
        <v>1376</v>
      </c>
      <c r="G2134" s="10" t="s">
        <v>340</v>
      </c>
      <c r="H2134" s="12" t="s">
        <v>341</v>
      </c>
      <c r="I2134" s="10" t="s">
        <v>21</v>
      </c>
      <c r="J2134" s="10"/>
      <c r="K2134" s="10"/>
      <c r="L2134" s="10" t="s">
        <v>22</v>
      </c>
      <c r="M2134" s="10" t="s">
        <v>22</v>
      </c>
      <c r="N2134" s="10"/>
      <c r="O2134" s="10"/>
      <c r="P2134" s="11"/>
    </row>
    <row r="2135">
      <c r="A2135" s="22">
        <v>45743.0</v>
      </c>
      <c r="B2135" s="23">
        <v>45742.0</v>
      </c>
      <c r="C2135" s="10" t="s">
        <v>17</v>
      </c>
      <c r="D2135" s="10">
        <v>8.0</v>
      </c>
      <c r="E2135" s="17" t="s">
        <v>9</v>
      </c>
      <c r="F2135" s="10" t="s">
        <v>1377</v>
      </c>
      <c r="G2135" s="10" t="s">
        <v>1378</v>
      </c>
      <c r="H2135" s="12" t="s">
        <v>1379</v>
      </c>
      <c r="I2135" s="10" t="s">
        <v>60</v>
      </c>
      <c r="J2135" s="10" t="s">
        <v>1380</v>
      </c>
      <c r="K2135" s="10" t="s">
        <v>497</v>
      </c>
      <c r="L2135" s="10" t="s">
        <v>22</v>
      </c>
      <c r="M2135" s="10" t="s">
        <v>22</v>
      </c>
      <c r="N2135" s="10"/>
      <c r="O2135" s="10" t="s">
        <v>22</v>
      </c>
      <c r="P2135" s="11"/>
    </row>
    <row r="2136">
      <c r="A2136" s="22">
        <v>45743.0</v>
      </c>
      <c r="B2136" s="23">
        <v>45742.0</v>
      </c>
      <c r="C2136" s="10" t="s">
        <v>17</v>
      </c>
      <c r="D2136" s="10">
        <v>16.0</v>
      </c>
      <c r="E2136" s="17" t="s">
        <v>33</v>
      </c>
      <c r="F2136" s="10" t="s">
        <v>1381</v>
      </c>
      <c r="G2136" s="10" t="s">
        <v>705</v>
      </c>
      <c r="H2136" s="12" t="s">
        <v>217</v>
      </c>
      <c r="I2136" s="10" t="s">
        <v>21</v>
      </c>
      <c r="J2136" s="10"/>
      <c r="K2136" s="10"/>
      <c r="L2136" s="10" t="s">
        <v>22</v>
      </c>
      <c r="M2136" s="10" t="s">
        <v>22</v>
      </c>
      <c r="N2136" s="10"/>
      <c r="O2136" s="10"/>
      <c r="P2136" s="11"/>
    </row>
    <row r="2137">
      <c r="A2137" s="22">
        <v>45743.0</v>
      </c>
      <c r="B2137" s="23">
        <v>45742.0</v>
      </c>
      <c r="C2137" s="10" t="s">
        <v>17</v>
      </c>
      <c r="D2137" s="10">
        <v>8.0</v>
      </c>
      <c r="E2137" s="17" t="s">
        <v>33</v>
      </c>
      <c r="F2137" s="10" t="s">
        <v>1043</v>
      </c>
      <c r="G2137" s="10" t="s">
        <v>705</v>
      </c>
      <c r="H2137" s="12" t="s">
        <v>217</v>
      </c>
      <c r="I2137" s="10" t="s">
        <v>21</v>
      </c>
      <c r="J2137" s="10"/>
      <c r="K2137" s="10"/>
      <c r="L2137" s="10" t="s">
        <v>22</v>
      </c>
      <c r="M2137" s="10" t="s">
        <v>22</v>
      </c>
      <c r="N2137" s="10"/>
      <c r="O2137" s="10"/>
      <c r="P2137" s="11"/>
    </row>
    <row r="2138">
      <c r="A2138" s="22">
        <v>45743.0</v>
      </c>
      <c r="B2138" s="23">
        <v>45742.0</v>
      </c>
      <c r="C2138" s="10" t="s">
        <v>17</v>
      </c>
      <c r="D2138" s="10">
        <v>8.0</v>
      </c>
      <c r="E2138" s="17" t="s">
        <v>33</v>
      </c>
      <c r="F2138" s="10" t="s">
        <v>807</v>
      </c>
      <c r="G2138" s="10" t="s">
        <v>169</v>
      </c>
      <c r="H2138" s="12" t="s">
        <v>170</v>
      </c>
      <c r="I2138" s="10" t="s">
        <v>21</v>
      </c>
      <c r="J2138" s="10"/>
      <c r="K2138" s="10"/>
      <c r="L2138" s="10" t="s">
        <v>22</v>
      </c>
      <c r="M2138" s="10" t="s">
        <v>22</v>
      </c>
      <c r="N2138" s="10"/>
      <c r="O2138" s="10"/>
      <c r="P2138" s="11"/>
    </row>
    <row r="2139">
      <c r="A2139" s="22">
        <v>45743.0</v>
      </c>
      <c r="B2139" s="23">
        <v>45742.0</v>
      </c>
      <c r="C2139" s="10" t="s">
        <v>17</v>
      </c>
      <c r="D2139" s="10">
        <v>8.0</v>
      </c>
      <c r="E2139" s="17" t="s">
        <v>33</v>
      </c>
      <c r="F2139" s="10" t="s">
        <v>1111</v>
      </c>
      <c r="G2139" s="10" t="s">
        <v>38</v>
      </c>
      <c r="H2139" s="12" t="s">
        <v>39</v>
      </c>
      <c r="I2139" s="10" t="s">
        <v>21</v>
      </c>
      <c r="J2139" s="10" t="s">
        <v>524</v>
      </c>
      <c r="K2139" s="10"/>
      <c r="L2139" s="10" t="s">
        <v>22</v>
      </c>
      <c r="M2139" s="10" t="s">
        <v>22</v>
      </c>
      <c r="N2139" s="10"/>
      <c r="O2139" s="10"/>
      <c r="P2139" s="11"/>
    </row>
    <row r="2140">
      <c r="A2140" s="22">
        <v>45743.0</v>
      </c>
      <c r="B2140" s="23">
        <v>45742.0</v>
      </c>
      <c r="C2140" s="10" t="s">
        <v>17</v>
      </c>
      <c r="D2140" s="10">
        <v>4.0</v>
      </c>
      <c r="E2140" s="17" t="s">
        <v>33</v>
      </c>
      <c r="F2140" s="10" t="s">
        <v>1382</v>
      </c>
      <c r="G2140" s="10" t="s">
        <v>38</v>
      </c>
      <c r="H2140" s="12" t="s">
        <v>39</v>
      </c>
      <c r="I2140" s="10" t="s">
        <v>21</v>
      </c>
      <c r="J2140" s="10" t="s">
        <v>524</v>
      </c>
      <c r="K2140" s="10"/>
      <c r="L2140" s="10" t="s">
        <v>22</v>
      </c>
      <c r="M2140" s="10" t="s">
        <v>22</v>
      </c>
      <c r="N2140" s="10"/>
      <c r="O2140" s="10"/>
      <c r="P2140" s="11"/>
    </row>
    <row r="2141">
      <c r="A2141" s="29">
        <v>45742.3326121875</v>
      </c>
      <c r="B2141" s="23">
        <v>45742.0</v>
      </c>
      <c r="C2141" s="10" t="s">
        <v>17</v>
      </c>
      <c r="D2141" s="10">
        <v>8.0</v>
      </c>
      <c r="E2141" s="17" t="s">
        <v>33</v>
      </c>
      <c r="F2141" s="10" t="s">
        <v>1383</v>
      </c>
      <c r="G2141" s="10" t="s">
        <v>1384</v>
      </c>
      <c r="H2141" s="12"/>
      <c r="I2141" s="10" t="s">
        <v>60</v>
      </c>
      <c r="J2141" s="10" t="s">
        <v>1385</v>
      </c>
      <c r="K2141" s="10"/>
      <c r="L2141" s="10" t="s">
        <v>22</v>
      </c>
      <c r="M2141" s="10" t="s">
        <v>22</v>
      </c>
      <c r="N2141" s="10"/>
      <c r="O2141" s="10" t="s">
        <v>22</v>
      </c>
      <c r="P2141" s="11"/>
    </row>
    <row r="2142">
      <c r="A2142" s="29">
        <v>45742.029057893524</v>
      </c>
      <c r="B2142" s="23">
        <v>45742.0</v>
      </c>
      <c r="C2142" s="10" t="s">
        <v>17</v>
      </c>
      <c r="D2142" s="10">
        <v>8.0</v>
      </c>
      <c r="E2142" s="17" t="s">
        <v>9</v>
      </c>
      <c r="F2142" s="10" t="s">
        <v>1386</v>
      </c>
      <c r="G2142" s="10" t="s">
        <v>94</v>
      </c>
      <c r="H2142" s="12" t="s">
        <v>853</v>
      </c>
      <c r="I2142" s="10" t="s">
        <v>21</v>
      </c>
      <c r="J2142" s="10"/>
      <c r="K2142" s="10"/>
      <c r="L2142" s="10" t="s">
        <v>22</v>
      </c>
      <c r="M2142" s="10" t="s">
        <v>22</v>
      </c>
      <c r="N2142" s="10"/>
      <c r="O2142" s="10"/>
      <c r="P2142" s="11"/>
    </row>
    <row r="2143">
      <c r="A2143" s="22">
        <v>45742.0</v>
      </c>
      <c r="B2143" s="23">
        <v>45729.0</v>
      </c>
      <c r="C2143" s="10" t="s">
        <v>17</v>
      </c>
      <c r="D2143" s="10">
        <v>14.0</v>
      </c>
      <c r="E2143" s="17" t="s">
        <v>953</v>
      </c>
      <c r="F2143" s="10" t="s">
        <v>1387</v>
      </c>
      <c r="G2143" s="10" t="s">
        <v>213</v>
      </c>
      <c r="H2143" s="12" t="s">
        <v>680</v>
      </c>
      <c r="I2143" s="10" t="s">
        <v>21</v>
      </c>
      <c r="J2143" s="10" t="s">
        <v>1388</v>
      </c>
      <c r="K2143" s="32"/>
      <c r="L2143" s="10" t="s">
        <v>22</v>
      </c>
      <c r="M2143" s="10" t="s">
        <v>22</v>
      </c>
      <c r="N2143" s="10" t="s">
        <v>22</v>
      </c>
      <c r="O2143" s="10"/>
      <c r="P2143" s="11"/>
    </row>
    <row r="2144">
      <c r="A2144" s="22">
        <v>45742.0</v>
      </c>
      <c r="B2144" s="23">
        <v>45741.0</v>
      </c>
      <c r="C2144" s="10" t="s">
        <v>17</v>
      </c>
      <c r="D2144" s="10">
        <v>14.0</v>
      </c>
      <c r="E2144" s="17" t="s">
        <v>33</v>
      </c>
      <c r="F2144" s="10" t="s">
        <v>1389</v>
      </c>
      <c r="G2144" s="10" t="s">
        <v>1056</v>
      </c>
      <c r="H2144" s="12" t="s">
        <v>28</v>
      </c>
      <c r="I2144" s="10" t="s">
        <v>21</v>
      </c>
      <c r="J2144" s="10" t="s">
        <v>524</v>
      </c>
      <c r="K2144" s="10"/>
      <c r="L2144" s="10" t="s">
        <v>22</v>
      </c>
      <c r="M2144" s="10" t="s">
        <v>22</v>
      </c>
      <c r="N2144" s="10"/>
      <c r="O2144" s="10"/>
      <c r="P2144" s="11"/>
    </row>
    <row r="2145">
      <c r="A2145" s="22">
        <v>45742.0</v>
      </c>
      <c r="B2145" s="23">
        <v>45741.0</v>
      </c>
      <c r="C2145" s="10" t="s">
        <v>17</v>
      </c>
      <c r="D2145" s="10">
        <v>8.0</v>
      </c>
      <c r="E2145" s="17" t="s">
        <v>9</v>
      </c>
      <c r="F2145" s="10" t="s">
        <v>807</v>
      </c>
      <c r="G2145" s="10" t="s">
        <v>169</v>
      </c>
      <c r="H2145" s="12" t="s">
        <v>170</v>
      </c>
      <c r="I2145" s="10" t="s">
        <v>21</v>
      </c>
      <c r="J2145" s="10"/>
      <c r="K2145" s="10"/>
      <c r="L2145" s="10" t="s">
        <v>22</v>
      </c>
      <c r="M2145" s="10" t="s">
        <v>22</v>
      </c>
      <c r="N2145" s="10"/>
      <c r="O2145" s="10"/>
      <c r="P2145" s="11"/>
    </row>
    <row r="2146">
      <c r="A2146" s="22">
        <v>45742.0</v>
      </c>
      <c r="B2146" s="23">
        <v>45741.0</v>
      </c>
      <c r="C2146" s="10" t="s">
        <v>17</v>
      </c>
      <c r="D2146" s="10">
        <v>4.0</v>
      </c>
      <c r="E2146" s="17" t="s">
        <v>9</v>
      </c>
      <c r="F2146" s="10" t="s">
        <v>1390</v>
      </c>
      <c r="G2146" s="10"/>
      <c r="H2146" s="12"/>
      <c r="I2146" s="10" t="s">
        <v>52</v>
      </c>
      <c r="J2146" s="10"/>
      <c r="K2146" s="10"/>
      <c r="L2146" s="10" t="s">
        <v>22</v>
      </c>
      <c r="M2146" s="10" t="s">
        <v>22</v>
      </c>
      <c r="N2146" s="10"/>
      <c r="O2146" s="10"/>
      <c r="P2146" s="11"/>
    </row>
    <row r="2147">
      <c r="A2147" s="22">
        <v>45742.0</v>
      </c>
      <c r="B2147" s="23">
        <v>45741.0</v>
      </c>
      <c r="C2147" s="10" t="s">
        <v>17</v>
      </c>
      <c r="D2147" s="10">
        <v>8.0</v>
      </c>
      <c r="E2147" s="17" t="s">
        <v>33</v>
      </c>
      <c r="F2147" s="10" t="s">
        <v>1335</v>
      </c>
      <c r="G2147" s="10" t="s">
        <v>638</v>
      </c>
      <c r="H2147" s="12" t="s">
        <v>639</v>
      </c>
      <c r="I2147" s="10" t="s">
        <v>60</v>
      </c>
      <c r="J2147" s="10"/>
      <c r="K2147" s="10"/>
      <c r="L2147" s="10" t="s">
        <v>22</v>
      </c>
      <c r="M2147" s="10" t="s">
        <v>22</v>
      </c>
      <c r="N2147" s="10"/>
      <c r="O2147" s="10"/>
      <c r="P2147" s="11"/>
    </row>
    <row r="2148">
      <c r="A2148" s="22">
        <v>45742.0</v>
      </c>
      <c r="B2148" s="23">
        <v>45741.0</v>
      </c>
      <c r="C2148" s="10" t="s">
        <v>17</v>
      </c>
      <c r="D2148" s="10">
        <v>8.0</v>
      </c>
      <c r="E2148" s="17" t="s">
        <v>33</v>
      </c>
      <c r="F2148" s="10" t="s">
        <v>830</v>
      </c>
      <c r="G2148" s="10" t="s">
        <v>962</v>
      </c>
      <c r="H2148" s="12" t="s">
        <v>92</v>
      </c>
      <c r="I2148" s="10" t="s">
        <v>21</v>
      </c>
      <c r="J2148" s="10"/>
      <c r="K2148" s="10"/>
      <c r="L2148" s="10" t="s">
        <v>22</v>
      </c>
      <c r="M2148" s="10" t="s">
        <v>22</v>
      </c>
      <c r="N2148" s="10"/>
      <c r="O2148" s="10"/>
      <c r="P2148" s="11"/>
    </row>
    <row r="2149">
      <c r="A2149" s="22">
        <v>45742.0</v>
      </c>
      <c r="B2149" s="23">
        <v>45741.0</v>
      </c>
      <c r="C2149" s="10" t="s">
        <v>17</v>
      </c>
      <c r="D2149" s="10">
        <v>12.0</v>
      </c>
      <c r="E2149" s="17" t="s">
        <v>33</v>
      </c>
      <c r="F2149" s="10" t="s">
        <v>176</v>
      </c>
      <c r="G2149" s="10" t="s">
        <v>1391</v>
      </c>
      <c r="H2149" s="12"/>
      <c r="I2149" s="10" t="s">
        <v>21</v>
      </c>
      <c r="J2149" s="10"/>
      <c r="K2149" s="10"/>
      <c r="L2149" s="10" t="s">
        <v>22</v>
      </c>
      <c r="M2149" s="10" t="s">
        <v>22</v>
      </c>
      <c r="N2149" s="10"/>
      <c r="O2149" s="10"/>
      <c r="P2149" s="11"/>
    </row>
    <row r="2150">
      <c r="A2150" s="22">
        <v>45742.0</v>
      </c>
      <c r="B2150" s="23">
        <v>45741.0</v>
      </c>
      <c r="C2150" s="10" t="s">
        <v>17</v>
      </c>
      <c r="D2150" s="10">
        <v>8.0</v>
      </c>
      <c r="E2150" s="17" t="s">
        <v>9</v>
      </c>
      <c r="F2150" s="10" t="s">
        <v>1392</v>
      </c>
      <c r="G2150" s="10"/>
      <c r="H2150" s="12"/>
      <c r="I2150" s="10" t="s">
        <v>52</v>
      </c>
      <c r="J2150" s="10"/>
      <c r="K2150" s="10"/>
      <c r="L2150" s="10" t="s">
        <v>22</v>
      </c>
      <c r="M2150" s="10" t="s">
        <v>22</v>
      </c>
      <c r="N2150" s="10"/>
      <c r="O2150" s="10"/>
      <c r="P2150" s="11"/>
    </row>
    <row r="2151">
      <c r="A2151" s="22">
        <v>45742.0</v>
      </c>
      <c r="B2151" s="23">
        <v>45741.0</v>
      </c>
      <c r="C2151" s="10" t="s">
        <v>17</v>
      </c>
      <c r="D2151" s="10">
        <v>8.0</v>
      </c>
      <c r="E2151" s="17" t="s">
        <v>9</v>
      </c>
      <c r="F2151" s="10" t="s">
        <v>1393</v>
      </c>
      <c r="G2151" s="10" t="s">
        <v>226</v>
      </c>
      <c r="H2151" s="12" t="s">
        <v>227</v>
      </c>
      <c r="I2151" s="10" t="s">
        <v>21</v>
      </c>
      <c r="J2151" s="10"/>
      <c r="K2151" s="10"/>
      <c r="L2151" s="10" t="s">
        <v>22</v>
      </c>
      <c r="M2151" s="10" t="s">
        <v>22</v>
      </c>
      <c r="N2151" s="10"/>
      <c r="O2151" s="10"/>
      <c r="P2151" s="11"/>
    </row>
    <row r="2152">
      <c r="A2152" s="22">
        <v>45742.0</v>
      </c>
      <c r="B2152" s="23">
        <v>45741.0</v>
      </c>
      <c r="C2152" s="10" t="s">
        <v>17</v>
      </c>
      <c r="D2152" s="10">
        <v>5.0</v>
      </c>
      <c r="E2152" s="17" t="s">
        <v>9</v>
      </c>
      <c r="F2152" s="10" t="s">
        <v>1394</v>
      </c>
      <c r="G2152" s="10" t="s">
        <v>340</v>
      </c>
      <c r="H2152" s="12" t="s">
        <v>341</v>
      </c>
      <c r="I2152" s="10" t="s">
        <v>21</v>
      </c>
      <c r="J2152" s="10"/>
      <c r="K2152" s="10"/>
      <c r="L2152" s="10" t="s">
        <v>22</v>
      </c>
      <c r="M2152" s="10" t="s">
        <v>22</v>
      </c>
      <c r="N2152" s="10"/>
      <c r="O2152" s="10"/>
      <c r="P2152" s="11"/>
    </row>
    <row r="2153">
      <c r="A2153" s="22">
        <v>45742.0</v>
      </c>
      <c r="B2153" s="23">
        <v>45741.0</v>
      </c>
      <c r="C2153" s="10" t="s">
        <v>17</v>
      </c>
      <c r="D2153" s="10">
        <v>14.0</v>
      </c>
      <c r="E2153" s="17" t="s">
        <v>9</v>
      </c>
      <c r="F2153" s="10" t="s">
        <v>1395</v>
      </c>
      <c r="G2153" s="10" t="s">
        <v>97</v>
      </c>
      <c r="H2153" s="12" t="s">
        <v>98</v>
      </c>
      <c r="I2153" s="10" t="s">
        <v>21</v>
      </c>
      <c r="J2153" s="10"/>
      <c r="K2153" s="10"/>
      <c r="L2153" s="10" t="s">
        <v>22</v>
      </c>
      <c r="M2153" s="10" t="s">
        <v>22</v>
      </c>
      <c r="N2153" s="10"/>
      <c r="O2153" s="10"/>
      <c r="P2153" s="11"/>
    </row>
    <row r="2154">
      <c r="A2154" s="22">
        <v>45742.0</v>
      </c>
      <c r="B2154" s="23">
        <v>45741.0</v>
      </c>
      <c r="C2154" s="10" t="s">
        <v>17</v>
      </c>
      <c r="D2154" s="10">
        <v>8.0</v>
      </c>
      <c r="E2154" s="17" t="s">
        <v>9</v>
      </c>
      <c r="F2154" s="10" t="s">
        <v>1396</v>
      </c>
      <c r="G2154" s="10"/>
      <c r="H2154" s="12"/>
      <c r="I2154" s="10" t="s">
        <v>60</v>
      </c>
      <c r="J2154" s="10" t="s">
        <v>1397</v>
      </c>
      <c r="K2154" s="10"/>
      <c r="L2154" s="10" t="s">
        <v>22</v>
      </c>
      <c r="M2154" s="10" t="s">
        <v>22</v>
      </c>
      <c r="N2154" s="10"/>
      <c r="O2154" s="10"/>
      <c r="P2154" s="11"/>
    </row>
    <row r="2155">
      <c r="A2155" s="22">
        <v>45742.0</v>
      </c>
      <c r="B2155" s="23">
        <v>45741.0</v>
      </c>
      <c r="C2155" s="10" t="s">
        <v>17</v>
      </c>
      <c r="D2155" s="10" t="s">
        <v>132</v>
      </c>
      <c r="E2155" s="17" t="s">
        <v>33</v>
      </c>
      <c r="F2155" s="10" t="s">
        <v>1398</v>
      </c>
      <c r="G2155" s="10" t="s">
        <v>656</v>
      </c>
      <c r="H2155" s="12" t="s">
        <v>657</v>
      </c>
      <c r="I2155" s="10" t="s">
        <v>21</v>
      </c>
      <c r="J2155" s="10"/>
      <c r="K2155" s="10"/>
      <c r="L2155" s="10" t="s">
        <v>22</v>
      </c>
      <c r="M2155" s="10" t="s">
        <v>22</v>
      </c>
      <c r="N2155" s="10"/>
      <c r="O2155" s="10"/>
      <c r="P2155" s="11"/>
    </row>
    <row r="2156">
      <c r="A2156" s="22">
        <v>45742.0</v>
      </c>
      <c r="B2156" s="23">
        <v>45741.0</v>
      </c>
      <c r="C2156" s="10" t="s">
        <v>17</v>
      </c>
      <c r="D2156" s="10">
        <v>14.0</v>
      </c>
      <c r="E2156" s="17" t="s">
        <v>953</v>
      </c>
      <c r="F2156" s="10" t="s">
        <v>1155</v>
      </c>
      <c r="G2156" s="10" t="s">
        <v>213</v>
      </c>
      <c r="H2156" s="12" t="s">
        <v>680</v>
      </c>
      <c r="I2156" s="10" t="s">
        <v>21</v>
      </c>
      <c r="J2156" s="10"/>
      <c r="K2156" s="10"/>
      <c r="L2156" s="10" t="s">
        <v>22</v>
      </c>
      <c r="M2156" s="10" t="s">
        <v>22</v>
      </c>
      <c r="N2156" s="10"/>
      <c r="O2156" s="10"/>
      <c r="P2156" s="11"/>
    </row>
    <row r="2157">
      <c r="A2157" s="22">
        <v>45742.0</v>
      </c>
      <c r="B2157" s="23">
        <v>45741.0</v>
      </c>
      <c r="C2157" s="10" t="s">
        <v>17</v>
      </c>
      <c r="D2157" s="10">
        <v>8.0</v>
      </c>
      <c r="E2157" s="17" t="s">
        <v>33</v>
      </c>
      <c r="F2157" s="10" t="s">
        <v>1287</v>
      </c>
      <c r="G2157" s="10" t="s">
        <v>933</v>
      </c>
      <c r="H2157" s="12" t="s">
        <v>934</v>
      </c>
      <c r="I2157" s="10" t="s">
        <v>21</v>
      </c>
      <c r="J2157" s="10"/>
      <c r="K2157" s="10"/>
      <c r="L2157" s="10" t="s">
        <v>22</v>
      </c>
      <c r="M2157" s="10" t="s">
        <v>22</v>
      </c>
      <c r="N2157" s="10"/>
      <c r="O2157" s="10"/>
      <c r="P2157" s="11"/>
    </row>
    <row r="2158">
      <c r="A2158" s="22">
        <v>45742.0</v>
      </c>
      <c r="B2158" s="23">
        <v>45741.0</v>
      </c>
      <c r="C2158" s="10" t="s">
        <v>17</v>
      </c>
      <c r="D2158" s="10">
        <v>8.0</v>
      </c>
      <c r="E2158" s="17" t="s">
        <v>33</v>
      </c>
      <c r="F2158" s="10" t="s">
        <v>1399</v>
      </c>
      <c r="G2158" s="10" t="s">
        <v>226</v>
      </c>
      <c r="H2158" s="12" t="s">
        <v>227</v>
      </c>
      <c r="I2158" s="10" t="s">
        <v>21</v>
      </c>
      <c r="J2158" s="10"/>
      <c r="K2158" s="10"/>
      <c r="L2158" s="10" t="s">
        <v>22</v>
      </c>
      <c r="M2158" s="10" t="s">
        <v>22</v>
      </c>
      <c r="N2158" s="10"/>
      <c r="O2158" s="10"/>
      <c r="P2158" s="11"/>
    </row>
    <row r="2159">
      <c r="A2159" s="22">
        <v>45742.0</v>
      </c>
      <c r="B2159" s="23">
        <v>45741.0</v>
      </c>
      <c r="C2159" s="10" t="s">
        <v>17</v>
      </c>
      <c r="D2159" s="10">
        <v>6.0</v>
      </c>
      <c r="E2159" s="17" t="s">
        <v>9</v>
      </c>
      <c r="F2159" s="10" t="s">
        <v>1400</v>
      </c>
      <c r="G2159" s="10" t="s">
        <v>1401</v>
      </c>
      <c r="H2159" s="12" t="s">
        <v>1402</v>
      </c>
      <c r="I2159" s="10" t="s">
        <v>60</v>
      </c>
      <c r="J2159" s="10" t="s">
        <v>1403</v>
      </c>
      <c r="K2159" s="10"/>
      <c r="L2159" s="10" t="s">
        <v>22</v>
      </c>
      <c r="M2159" s="10" t="s">
        <v>22</v>
      </c>
      <c r="N2159" s="10"/>
      <c r="O2159" s="10" t="s">
        <v>22</v>
      </c>
      <c r="P2159" s="11"/>
    </row>
    <row r="2160">
      <c r="A2160" s="22">
        <v>45742.0</v>
      </c>
      <c r="B2160" s="23">
        <v>45742.0</v>
      </c>
      <c r="C2160" s="10" t="s">
        <v>17</v>
      </c>
      <c r="D2160" s="10">
        <v>8.0</v>
      </c>
      <c r="E2160" s="17" t="s">
        <v>9</v>
      </c>
      <c r="F2160" s="10" t="s">
        <v>1404</v>
      </c>
      <c r="G2160" s="10" t="s">
        <v>1405</v>
      </c>
      <c r="H2160" s="12"/>
      <c r="I2160" s="10" t="s">
        <v>52</v>
      </c>
      <c r="J2160" s="10"/>
      <c r="K2160" s="10"/>
      <c r="L2160" s="10" t="s">
        <v>22</v>
      </c>
      <c r="M2160" s="10" t="s">
        <v>22</v>
      </c>
      <c r="N2160" s="10"/>
      <c r="O2160" s="10"/>
      <c r="P2160" s="11"/>
    </row>
    <row r="2161">
      <c r="A2161" s="22">
        <v>45741.0</v>
      </c>
      <c r="B2161" s="23">
        <v>45729.0</v>
      </c>
      <c r="C2161" s="10" t="s">
        <v>17</v>
      </c>
      <c r="D2161" s="10">
        <v>14.0</v>
      </c>
      <c r="E2161" s="17" t="s">
        <v>953</v>
      </c>
      <c r="F2161" s="10" t="s">
        <v>1387</v>
      </c>
      <c r="G2161" s="10" t="s">
        <v>213</v>
      </c>
      <c r="H2161" s="12" t="s">
        <v>680</v>
      </c>
      <c r="I2161" s="10" t="s">
        <v>21</v>
      </c>
      <c r="J2161" s="10"/>
      <c r="K2161" s="10"/>
      <c r="L2161" s="10" t="s">
        <v>22</v>
      </c>
      <c r="M2161" s="10" t="s">
        <v>474</v>
      </c>
      <c r="N2161" s="10"/>
      <c r="O2161" s="10"/>
      <c r="P2161" s="11"/>
    </row>
    <row r="2162">
      <c r="A2162" s="22">
        <v>45741.0</v>
      </c>
      <c r="B2162" s="23">
        <v>45735.0</v>
      </c>
      <c r="C2162" s="10" t="s">
        <v>17</v>
      </c>
      <c r="D2162" s="10">
        <v>8.0</v>
      </c>
      <c r="E2162" s="17" t="s">
        <v>33</v>
      </c>
      <c r="F2162" s="10" t="s">
        <v>1406</v>
      </c>
      <c r="G2162" s="10" t="s">
        <v>187</v>
      </c>
      <c r="H2162" s="12" t="s">
        <v>188</v>
      </c>
      <c r="I2162" s="10" t="s">
        <v>21</v>
      </c>
      <c r="J2162" s="10"/>
      <c r="K2162" s="10"/>
      <c r="L2162" s="10" t="s">
        <v>22</v>
      </c>
      <c r="M2162" s="10" t="s">
        <v>22</v>
      </c>
      <c r="N2162" s="10"/>
      <c r="O2162" s="10"/>
      <c r="P2162" s="11"/>
    </row>
    <row r="2163">
      <c r="A2163" s="22">
        <v>45741.0</v>
      </c>
      <c r="B2163" s="23">
        <v>45740.0</v>
      </c>
      <c r="C2163" s="10" t="s">
        <v>17</v>
      </c>
      <c r="D2163" s="10">
        <v>8.0</v>
      </c>
      <c r="E2163" s="17" t="s">
        <v>9</v>
      </c>
      <c r="F2163" s="10" t="s">
        <v>1407</v>
      </c>
      <c r="G2163" s="10" t="s">
        <v>1009</v>
      </c>
      <c r="H2163" s="12" t="s">
        <v>108</v>
      </c>
      <c r="I2163" s="10" t="s">
        <v>21</v>
      </c>
      <c r="J2163" s="10"/>
      <c r="K2163" s="10"/>
      <c r="L2163" s="10" t="s">
        <v>22</v>
      </c>
      <c r="M2163" s="10" t="s">
        <v>22</v>
      </c>
      <c r="N2163" s="10"/>
      <c r="O2163" s="10"/>
      <c r="P2163" s="11"/>
    </row>
    <row r="2164">
      <c r="A2164" s="22">
        <v>45741.0</v>
      </c>
      <c r="B2164" s="23">
        <v>45740.0</v>
      </c>
      <c r="C2164" s="10" t="s">
        <v>17</v>
      </c>
      <c r="D2164" s="10">
        <v>8.0</v>
      </c>
      <c r="E2164" s="17" t="s">
        <v>9</v>
      </c>
      <c r="F2164" s="10" t="s">
        <v>1408</v>
      </c>
      <c r="G2164" s="10" t="s">
        <v>94</v>
      </c>
      <c r="H2164" s="12" t="s">
        <v>853</v>
      </c>
      <c r="I2164" s="10" t="s">
        <v>21</v>
      </c>
      <c r="J2164" s="10"/>
      <c r="K2164" s="10"/>
      <c r="L2164" s="10" t="s">
        <v>22</v>
      </c>
      <c r="M2164" s="10" t="s">
        <v>22</v>
      </c>
      <c r="N2164" s="10"/>
      <c r="O2164" s="10"/>
      <c r="P2164" s="11"/>
    </row>
    <row r="2165">
      <c r="A2165" s="22">
        <v>45741.0</v>
      </c>
      <c r="B2165" s="23">
        <v>45740.0</v>
      </c>
      <c r="C2165" s="10" t="s">
        <v>17</v>
      </c>
      <c r="D2165" s="10">
        <v>8.0</v>
      </c>
      <c r="E2165" s="17" t="s">
        <v>9</v>
      </c>
      <c r="F2165" s="10" t="s">
        <v>1382</v>
      </c>
      <c r="G2165" s="10" t="s">
        <v>38</v>
      </c>
      <c r="H2165" s="12" t="s">
        <v>39</v>
      </c>
      <c r="I2165" s="10" t="s">
        <v>21</v>
      </c>
      <c r="J2165" s="10" t="s">
        <v>524</v>
      </c>
      <c r="K2165" s="10"/>
      <c r="L2165" s="10" t="s">
        <v>22</v>
      </c>
      <c r="M2165" s="10" t="s">
        <v>22</v>
      </c>
      <c r="N2165" s="10"/>
      <c r="O2165" s="10" t="s">
        <v>474</v>
      </c>
      <c r="P2165" s="11"/>
    </row>
    <row r="2166">
      <c r="A2166" s="22">
        <v>45741.0</v>
      </c>
      <c r="B2166" s="23">
        <v>45740.0</v>
      </c>
      <c r="C2166" s="10" t="s">
        <v>17</v>
      </c>
      <c r="D2166" s="10">
        <v>8.0</v>
      </c>
      <c r="E2166" s="17" t="s">
        <v>33</v>
      </c>
      <c r="F2166" s="10" t="s">
        <v>1343</v>
      </c>
      <c r="G2166" s="10" t="s">
        <v>1344</v>
      </c>
      <c r="H2166" s="12"/>
      <c r="I2166" s="10" t="s">
        <v>60</v>
      </c>
      <c r="J2166" s="10" t="s">
        <v>1409</v>
      </c>
      <c r="K2166" s="10"/>
      <c r="L2166" s="10" t="s">
        <v>22</v>
      </c>
      <c r="M2166" s="10" t="s">
        <v>22</v>
      </c>
      <c r="N2166" s="10"/>
      <c r="O2166" s="10" t="s">
        <v>22</v>
      </c>
      <c r="P2166" s="11"/>
    </row>
    <row r="2167">
      <c r="A2167" s="22">
        <v>45741.0</v>
      </c>
      <c r="B2167" s="23">
        <v>45740.0</v>
      </c>
      <c r="C2167" s="10" t="s">
        <v>17</v>
      </c>
      <c r="D2167" s="10">
        <v>8.0</v>
      </c>
      <c r="E2167" s="17" t="s">
        <v>33</v>
      </c>
      <c r="F2167" s="10" t="s">
        <v>1343</v>
      </c>
      <c r="G2167" s="10" t="s">
        <v>1344</v>
      </c>
      <c r="H2167" s="12"/>
      <c r="I2167" s="10" t="s">
        <v>60</v>
      </c>
      <c r="J2167" s="10" t="s">
        <v>1409</v>
      </c>
      <c r="K2167" s="10"/>
      <c r="L2167" s="10" t="s">
        <v>22</v>
      </c>
      <c r="M2167" s="10" t="s">
        <v>22</v>
      </c>
      <c r="N2167" s="10"/>
      <c r="O2167" s="10" t="s">
        <v>22</v>
      </c>
      <c r="P2167" s="11"/>
    </row>
    <row r="2168">
      <c r="A2168" s="22">
        <v>45741.0</v>
      </c>
      <c r="B2168" s="23">
        <v>45740.0</v>
      </c>
      <c r="C2168" s="10" t="s">
        <v>17</v>
      </c>
      <c r="D2168" s="10">
        <v>4.0</v>
      </c>
      <c r="E2168" s="17" t="s">
        <v>9</v>
      </c>
      <c r="F2168" s="10" t="s">
        <v>1410</v>
      </c>
      <c r="G2168" s="10" t="s">
        <v>235</v>
      </c>
      <c r="H2168" s="12" t="s">
        <v>236</v>
      </c>
      <c r="I2168" s="10" t="s">
        <v>21</v>
      </c>
      <c r="J2168" s="10"/>
      <c r="K2168" s="10"/>
      <c r="L2168" s="10" t="s">
        <v>22</v>
      </c>
      <c r="M2168" s="10" t="s">
        <v>22</v>
      </c>
      <c r="N2168" s="10"/>
      <c r="O2168" s="10"/>
      <c r="P2168" s="11"/>
    </row>
    <row r="2169">
      <c r="A2169" s="22">
        <v>45741.0</v>
      </c>
      <c r="B2169" s="23">
        <v>45740.0</v>
      </c>
      <c r="C2169" s="10" t="s">
        <v>17</v>
      </c>
      <c r="D2169" s="10">
        <v>8.0</v>
      </c>
      <c r="E2169" s="17" t="s">
        <v>33</v>
      </c>
      <c r="F2169" s="10" t="s">
        <v>1411</v>
      </c>
      <c r="G2169" s="10" t="s">
        <v>226</v>
      </c>
      <c r="H2169" s="12" t="s">
        <v>227</v>
      </c>
      <c r="I2169" s="10" t="s">
        <v>21</v>
      </c>
      <c r="J2169" s="10"/>
      <c r="K2169" s="10"/>
      <c r="L2169" s="10" t="s">
        <v>22</v>
      </c>
      <c r="M2169" s="10" t="s">
        <v>22</v>
      </c>
      <c r="N2169" s="10"/>
      <c r="O2169" s="10"/>
      <c r="P2169" s="11"/>
    </row>
    <row r="2170">
      <c r="A2170" s="22">
        <v>45741.0</v>
      </c>
      <c r="B2170" s="23">
        <v>45740.0</v>
      </c>
      <c r="C2170" s="10" t="s">
        <v>17</v>
      </c>
      <c r="D2170" s="10">
        <v>8.0</v>
      </c>
      <c r="E2170" s="17" t="s">
        <v>33</v>
      </c>
      <c r="F2170" s="10" t="s">
        <v>1412</v>
      </c>
      <c r="G2170" s="10" t="s">
        <v>1413</v>
      </c>
      <c r="H2170" s="12" t="s">
        <v>1414</v>
      </c>
      <c r="I2170" s="10" t="s">
        <v>52</v>
      </c>
      <c r="J2170" s="10"/>
      <c r="K2170" s="10"/>
      <c r="L2170" s="10" t="s">
        <v>22</v>
      </c>
      <c r="M2170" s="10" t="s">
        <v>22</v>
      </c>
      <c r="N2170" s="10"/>
      <c r="O2170" s="10"/>
      <c r="P2170" s="11"/>
    </row>
    <row r="2171">
      <c r="A2171" s="22">
        <v>45741.0</v>
      </c>
      <c r="B2171" s="23">
        <v>45740.0</v>
      </c>
      <c r="C2171" s="10" t="s">
        <v>17</v>
      </c>
      <c r="D2171" s="10">
        <v>8.0</v>
      </c>
      <c r="E2171" s="17" t="s">
        <v>9</v>
      </c>
      <c r="F2171" s="10" t="s">
        <v>1226</v>
      </c>
      <c r="G2171" s="10" t="s">
        <v>1011</v>
      </c>
      <c r="H2171" s="12" t="s">
        <v>1012</v>
      </c>
      <c r="I2171" s="10" t="s">
        <v>60</v>
      </c>
      <c r="J2171" s="10" t="s">
        <v>1415</v>
      </c>
      <c r="K2171" s="10"/>
      <c r="L2171" s="10" t="s">
        <v>22</v>
      </c>
      <c r="M2171" s="10" t="s">
        <v>22</v>
      </c>
      <c r="N2171" s="10"/>
      <c r="O2171" s="10" t="s">
        <v>22</v>
      </c>
      <c r="P2171" s="11"/>
    </row>
    <row r="2172">
      <c r="A2172" s="22">
        <v>45741.0</v>
      </c>
      <c r="B2172" s="23">
        <v>45740.0</v>
      </c>
      <c r="C2172" s="10" t="s">
        <v>17</v>
      </c>
      <c r="D2172" s="10">
        <v>8.0</v>
      </c>
      <c r="E2172" s="17" t="s">
        <v>9</v>
      </c>
      <c r="F2172" s="10" t="s">
        <v>1416</v>
      </c>
      <c r="G2172" s="10" t="s">
        <v>1417</v>
      </c>
      <c r="H2172" s="12"/>
      <c r="I2172" s="10" t="s">
        <v>60</v>
      </c>
      <c r="J2172" s="10" t="s">
        <v>1418</v>
      </c>
      <c r="K2172" s="10"/>
      <c r="L2172" s="10" t="s">
        <v>22</v>
      </c>
      <c r="M2172" s="10" t="s">
        <v>22</v>
      </c>
      <c r="N2172" s="10"/>
      <c r="O2172" s="10" t="s">
        <v>22</v>
      </c>
      <c r="P2172" s="11"/>
    </row>
    <row r="2173">
      <c r="A2173" s="22">
        <v>45741.0</v>
      </c>
      <c r="B2173" s="23">
        <v>45740.0</v>
      </c>
      <c r="C2173" s="10" t="s">
        <v>17</v>
      </c>
      <c r="D2173" s="10">
        <v>14.0</v>
      </c>
      <c r="E2173" s="17" t="s">
        <v>9</v>
      </c>
      <c r="F2173" s="10" t="s">
        <v>1419</v>
      </c>
      <c r="G2173" s="10" t="s">
        <v>1420</v>
      </c>
      <c r="H2173" s="12"/>
      <c r="I2173" s="10" t="s">
        <v>60</v>
      </c>
      <c r="J2173" s="10" t="s">
        <v>1421</v>
      </c>
      <c r="K2173" s="10"/>
      <c r="L2173" s="10" t="s">
        <v>22</v>
      </c>
      <c r="M2173" s="10" t="s">
        <v>22</v>
      </c>
      <c r="N2173" s="10"/>
      <c r="O2173" s="10" t="s">
        <v>22</v>
      </c>
      <c r="P2173" s="11"/>
    </row>
    <row r="2174">
      <c r="A2174" s="22">
        <v>45741.0</v>
      </c>
      <c r="B2174" s="23">
        <v>45740.0</v>
      </c>
      <c r="C2174" s="10" t="s">
        <v>17</v>
      </c>
      <c r="D2174" s="10">
        <v>8.0</v>
      </c>
      <c r="E2174" s="17" t="s">
        <v>33</v>
      </c>
      <c r="F2174" s="10" t="s">
        <v>1422</v>
      </c>
      <c r="G2174" s="10" t="s">
        <v>1423</v>
      </c>
      <c r="H2174" s="12" t="s">
        <v>1424</v>
      </c>
      <c r="I2174" s="10" t="s">
        <v>52</v>
      </c>
      <c r="J2174" s="10"/>
      <c r="K2174" s="10"/>
      <c r="L2174" s="10" t="s">
        <v>22</v>
      </c>
      <c r="M2174" s="10" t="s">
        <v>22</v>
      </c>
      <c r="N2174" s="10"/>
      <c r="O2174" s="10"/>
      <c r="P2174" s="11"/>
    </row>
    <row r="2175">
      <c r="A2175" s="22">
        <v>45741.0</v>
      </c>
      <c r="B2175" s="23">
        <v>45740.0</v>
      </c>
      <c r="C2175" s="10" t="s">
        <v>17</v>
      </c>
      <c r="D2175" s="10" t="s">
        <v>132</v>
      </c>
      <c r="E2175" s="17" t="s">
        <v>9</v>
      </c>
      <c r="F2175" s="10" t="s">
        <v>1137</v>
      </c>
      <c r="G2175" s="10" t="s">
        <v>1138</v>
      </c>
      <c r="H2175" s="12" t="s">
        <v>1139</v>
      </c>
      <c r="I2175" s="10" t="s">
        <v>21</v>
      </c>
      <c r="J2175" s="10"/>
      <c r="K2175" s="10"/>
      <c r="L2175" s="10" t="s">
        <v>22</v>
      </c>
      <c r="M2175" s="10" t="s">
        <v>22</v>
      </c>
      <c r="N2175" s="10"/>
      <c r="O2175" s="10"/>
      <c r="P2175" s="11"/>
    </row>
    <row r="2176">
      <c r="A2176" s="22">
        <v>45741.0</v>
      </c>
      <c r="B2176" s="23">
        <v>45740.0</v>
      </c>
      <c r="C2176" s="10" t="s">
        <v>17</v>
      </c>
      <c r="D2176" s="10">
        <v>8.0</v>
      </c>
      <c r="E2176" s="17" t="s">
        <v>33</v>
      </c>
      <c r="F2176" s="10" t="s">
        <v>1425</v>
      </c>
      <c r="G2176" s="10" t="s">
        <v>933</v>
      </c>
      <c r="H2176" s="12" t="s">
        <v>934</v>
      </c>
      <c r="I2176" s="10" t="s">
        <v>21</v>
      </c>
      <c r="J2176" s="10"/>
      <c r="K2176" s="10"/>
      <c r="L2176" s="10" t="s">
        <v>22</v>
      </c>
      <c r="M2176" s="10" t="s">
        <v>22</v>
      </c>
      <c r="N2176" s="10"/>
      <c r="O2176" s="10"/>
      <c r="P2176" s="11"/>
    </row>
    <row r="2177">
      <c r="A2177" s="22">
        <v>45741.0</v>
      </c>
      <c r="B2177" s="23">
        <v>45740.0</v>
      </c>
      <c r="C2177" s="10" t="s">
        <v>17</v>
      </c>
      <c r="D2177" s="10">
        <v>8.0</v>
      </c>
      <c r="E2177" s="17" t="s">
        <v>9</v>
      </c>
      <c r="F2177" s="10" t="s">
        <v>1426</v>
      </c>
      <c r="G2177" s="10" t="s">
        <v>1427</v>
      </c>
      <c r="H2177" s="12" t="s">
        <v>1428</v>
      </c>
      <c r="I2177" s="10" t="s">
        <v>60</v>
      </c>
      <c r="J2177" s="10" t="s">
        <v>1429</v>
      </c>
      <c r="K2177" s="10"/>
      <c r="L2177" s="10" t="s">
        <v>22</v>
      </c>
      <c r="M2177" s="10" t="s">
        <v>22</v>
      </c>
      <c r="N2177" s="10" t="s">
        <v>22</v>
      </c>
      <c r="O2177" s="10" t="s">
        <v>22</v>
      </c>
      <c r="P2177" s="11"/>
    </row>
    <row r="2178">
      <c r="A2178" s="22">
        <v>45741.0</v>
      </c>
      <c r="B2178" s="23">
        <v>45740.0</v>
      </c>
      <c r="C2178" s="10" t="s">
        <v>17</v>
      </c>
      <c r="D2178" s="10">
        <v>6.0</v>
      </c>
      <c r="E2178" s="17" t="s">
        <v>9</v>
      </c>
      <c r="F2178" s="10" t="s">
        <v>1430</v>
      </c>
      <c r="G2178" s="10" t="s">
        <v>1431</v>
      </c>
      <c r="H2178" s="12" t="s">
        <v>790</v>
      </c>
      <c r="I2178" s="10" t="s">
        <v>60</v>
      </c>
      <c r="J2178" s="10" t="s">
        <v>1432</v>
      </c>
      <c r="K2178" s="10"/>
      <c r="L2178" s="10" t="s">
        <v>22</v>
      </c>
      <c r="M2178" s="10" t="s">
        <v>22</v>
      </c>
      <c r="N2178" s="10"/>
      <c r="O2178" s="10" t="s">
        <v>22</v>
      </c>
      <c r="P2178" s="11"/>
    </row>
    <row r="2179">
      <c r="A2179" s="22">
        <v>45741.0</v>
      </c>
      <c r="B2179" s="23">
        <v>45740.0</v>
      </c>
      <c r="C2179" s="10" t="s">
        <v>17</v>
      </c>
      <c r="D2179" s="10">
        <v>8.0</v>
      </c>
      <c r="E2179" s="17" t="s">
        <v>33</v>
      </c>
      <c r="F2179" s="10" t="s">
        <v>1111</v>
      </c>
      <c r="G2179" s="10" t="s">
        <v>38</v>
      </c>
      <c r="H2179" s="12" t="s">
        <v>39</v>
      </c>
      <c r="I2179" s="10" t="s">
        <v>21</v>
      </c>
      <c r="J2179" s="10" t="s">
        <v>524</v>
      </c>
      <c r="K2179" s="10" t="s">
        <v>497</v>
      </c>
      <c r="L2179" s="10" t="s">
        <v>22</v>
      </c>
      <c r="M2179" s="10" t="s">
        <v>22</v>
      </c>
      <c r="N2179" s="10"/>
      <c r="O2179" s="10"/>
      <c r="P2179" s="11"/>
    </row>
    <row r="2180">
      <c r="A2180" s="22">
        <v>45741.0</v>
      </c>
      <c r="B2180" s="23">
        <v>45740.0</v>
      </c>
      <c r="C2180" s="10" t="s">
        <v>17</v>
      </c>
      <c r="D2180" s="10">
        <v>8.0</v>
      </c>
      <c r="E2180" s="17" t="s">
        <v>33</v>
      </c>
      <c r="F2180" s="10" t="s">
        <v>1163</v>
      </c>
      <c r="G2180" s="10" t="s">
        <v>1164</v>
      </c>
      <c r="H2180" s="12" t="s">
        <v>1165</v>
      </c>
      <c r="I2180" s="10" t="s">
        <v>21</v>
      </c>
      <c r="J2180" s="10"/>
      <c r="K2180" s="10"/>
      <c r="L2180" s="10" t="s">
        <v>22</v>
      </c>
      <c r="M2180" s="10" t="s">
        <v>22</v>
      </c>
      <c r="N2180" s="10"/>
      <c r="O2180" s="10"/>
      <c r="P2180" s="11"/>
    </row>
    <row r="2181">
      <c r="A2181" s="22">
        <v>45741.0</v>
      </c>
      <c r="B2181" s="23">
        <v>45740.0</v>
      </c>
      <c r="C2181" s="10" t="s">
        <v>17</v>
      </c>
      <c r="D2181" s="10">
        <v>8.0</v>
      </c>
      <c r="E2181" s="17" t="s">
        <v>33</v>
      </c>
      <c r="F2181" s="10" t="s">
        <v>1373</v>
      </c>
      <c r="G2181" s="10" t="s">
        <v>518</v>
      </c>
      <c r="H2181" s="12" t="s">
        <v>1236</v>
      </c>
      <c r="I2181" s="10" t="s">
        <v>52</v>
      </c>
      <c r="J2181" s="10"/>
      <c r="K2181" s="10"/>
      <c r="L2181" s="10" t="s">
        <v>22</v>
      </c>
      <c r="M2181" s="10" t="s">
        <v>22</v>
      </c>
      <c r="N2181" s="10"/>
      <c r="O2181" s="10"/>
      <c r="P2181" s="11"/>
    </row>
    <row r="2182">
      <c r="A2182" s="22">
        <v>45740.0</v>
      </c>
      <c r="B2182" s="23">
        <v>45709.0</v>
      </c>
      <c r="C2182" s="10" t="s">
        <v>17</v>
      </c>
      <c r="D2182" s="10">
        <v>8.0</v>
      </c>
      <c r="E2182" s="17" t="s">
        <v>9</v>
      </c>
      <c r="F2182" s="10" t="s">
        <v>1208</v>
      </c>
      <c r="G2182" s="10" t="s">
        <v>67</v>
      </c>
      <c r="H2182" s="12" t="s">
        <v>68</v>
      </c>
      <c r="I2182" s="10" t="s">
        <v>21</v>
      </c>
      <c r="J2182" s="10"/>
      <c r="K2182" s="10"/>
      <c r="L2182" s="10" t="s">
        <v>22</v>
      </c>
      <c r="M2182" s="10" t="s">
        <v>22</v>
      </c>
      <c r="N2182" s="10"/>
      <c r="O2182" s="10"/>
      <c r="P2182" s="11"/>
    </row>
    <row r="2183">
      <c r="A2183" s="22">
        <v>45740.0</v>
      </c>
      <c r="B2183" s="23">
        <v>45730.0</v>
      </c>
      <c r="C2183" s="10" t="s">
        <v>17</v>
      </c>
      <c r="D2183" s="10" t="s">
        <v>177</v>
      </c>
      <c r="E2183" s="17" t="s">
        <v>9</v>
      </c>
      <c r="F2183" s="10" t="s">
        <v>1433</v>
      </c>
      <c r="G2183" s="10" t="s">
        <v>213</v>
      </c>
      <c r="H2183" s="12" t="s">
        <v>1434</v>
      </c>
      <c r="I2183" s="10" t="s">
        <v>21</v>
      </c>
      <c r="J2183" s="10" t="s">
        <v>460</v>
      </c>
      <c r="K2183" s="10" t="s">
        <v>1435</v>
      </c>
      <c r="L2183" s="10" t="s">
        <v>22</v>
      </c>
      <c r="M2183" s="10" t="s">
        <v>22</v>
      </c>
      <c r="N2183" s="10"/>
      <c r="O2183" s="10"/>
      <c r="P2183" s="11"/>
    </row>
    <row r="2184">
      <c r="A2184" s="22">
        <v>45740.0</v>
      </c>
      <c r="B2184" s="23">
        <v>45737.0</v>
      </c>
      <c r="C2184" s="10" t="s">
        <v>17</v>
      </c>
      <c r="D2184" s="10">
        <v>8.0</v>
      </c>
      <c r="E2184" s="17" t="s">
        <v>33</v>
      </c>
      <c r="F2184" s="10" t="s">
        <v>1187</v>
      </c>
      <c r="G2184" s="10" t="s">
        <v>267</v>
      </c>
      <c r="H2184" s="12"/>
      <c r="I2184" s="10" t="s">
        <v>21</v>
      </c>
      <c r="J2184" s="10"/>
      <c r="K2184" s="10"/>
      <c r="L2184" s="10" t="s">
        <v>22</v>
      </c>
      <c r="M2184" s="10" t="s">
        <v>22</v>
      </c>
      <c r="N2184" s="10"/>
      <c r="O2184" s="10"/>
      <c r="P2184" s="11"/>
    </row>
    <row r="2185">
      <c r="A2185" s="22">
        <v>45740.0</v>
      </c>
      <c r="B2185" s="23">
        <v>45737.0</v>
      </c>
      <c r="C2185" s="10" t="s">
        <v>17</v>
      </c>
      <c r="D2185" s="10">
        <v>8.0</v>
      </c>
      <c r="E2185" s="17" t="s">
        <v>9</v>
      </c>
      <c r="F2185" s="10" t="s">
        <v>1412</v>
      </c>
      <c r="G2185" s="10" t="s">
        <v>1413</v>
      </c>
      <c r="H2185" s="12" t="s">
        <v>1436</v>
      </c>
      <c r="I2185" s="10" t="s">
        <v>52</v>
      </c>
      <c r="J2185" s="10"/>
      <c r="K2185" s="10"/>
      <c r="L2185" s="10" t="s">
        <v>22</v>
      </c>
      <c r="M2185" s="10" t="s">
        <v>22</v>
      </c>
      <c r="N2185" s="10"/>
      <c r="O2185" s="10"/>
      <c r="P2185" s="11"/>
    </row>
    <row r="2186">
      <c r="A2186" s="22">
        <v>45740.0</v>
      </c>
      <c r="B2186" s="23">
        <v>45737.0</v>
      </c>
      <c r="C2186" s="10" t="s">
        <v>17</v>
      </c>
      <c r="D2186" s="10">
        <v>8.0</v>
      </c>
      <c r="E2186" s="17" t="s">
        <v>9</v>
      </c>
      <c r="F2186" s="10" t="s">
        <v>1437</v>
      </c>
      <c r="G2186" s="10" t="s">
        <v>1438</v>
      </c>
      <c r="H2186" s="12" t="s">
        <v>1439</v>
      </c>
      <c r="I2186" s="10" t="s">
        <v>60</v>
      </c>
      <c r="J2186" s="10" t="s">
        <v>1440</v>
      </c>
      <c r="K2186" s="10"/>
      <c r="L2186" s="10" t="s">
        <v>22</v>
      </c>
      <c r="M2186" s="10" t="s">
        <v>22</v>
      </c>
      <c r="N2186" s="10"/>
      <c r="O2186" s="10"/>
      <c r="P2186" s="11"/>
    </row>
    <row r="2187">
      <c r="A2187" s="22">
        <v>45740.0</v>
      </c>
      <c r="B2187" s="23">
        <v>45737.0</v>
      </c>
      <c r="C2187" s="10" t="s">
        <v>17</v>
      </c>
      <c r="D2187" s="10">
        <v>8.0</v>
      </c>
      <c r="E2187" s="17" t="s">
        <v>33</v>
      </c>
      <c r="F2187" s="10" t="s">
        <v>1243</v>
      </c>
      <c r="G2187" s="10" t="s">
        <v>422</v>
      </c>
      <c r="H2187" s="12" t="s">
        <v>423</v>
      </c>
      <c r="I2187" s="10" t="s">
        <v>21</v>
      </c>
      <c r="J2187" s="10"/>
      <c r="K2187" s="10"/>
      <c r="L2187" s="10" t="s">
        <v>22</v>
      </c>
      <c r="M2187" s="10" t="s">
        <v>22</v>
      </c>
      <c r="N2187" s="10"/>
      <c r="O2187" s="10"/>
      <c r="P2187" s="11"/>
    </row>
    <row r="2188">
      <c r="A2188" s="22">
        <v>45740.0</v>
      </c>
      <c r="B2188" s="23">
        <v>45737.0</v>
      </c>
      <c r="C2188" s="10" t="s">
        <v>17</v>
      </c>
      <c r="D2188" s="10">
        <v>12.0</v>
      </c>
      <c r="E2188" s="17" t="s">
        <v>33</v>
      </c>
      <c r="F2188" s="10" t="s">
        <v>1341</v>
      </c>
      <c r="G2188" s="10" t="s">
        <v>292</v>
      </c>
      <c r="H2188" s="12" t="s">
        <v>293</v>
      </c>
      <c r="I2188" s="10" t="s">
        <v>21</v>
      </c>
      <c r="J2188" s="10"/>
      <c r="K2188" s="10"/>
      <c r="L2188" s="10" t="s">
        <v>22</v>
      </c>
      <c r="M2188" s="10" t="s">
        <v>22</v>
      </c>
      <c r="N2188" s="10"/>
      <c r="O2188" s="10"/>
      <c r="P2188" s="11"/>
    </row>
    <row r="2189">
      <c r="A2189" s="22">
        <v>45740.0</v>
      </c>
      <c r="B2189" s="23">
        <v>45737.0</v>
      </c>
      <c r="C2189" s="10" t="s">
        <v>17</v>
      </c>
      <c r="D2189" s="10">
        <v>8.0</v>
      </c>
      <c r="E2189" s="17" t="s">
        <v>9</v>
      </c>
      <c r="F2189" s="10" t="s">
        <v>1111</v>
      </c>
      <c r="G2189" s="10" t="s">
        <v>38</v>
      </c>
      <c r="H2189" s="12" t="s">
        <v>39</v>
      </c>
      <c r="I2189" s="10" t="s">
        <v>21</v>
      </c>
      <c r="J2189" s="10" t="s">
        <v>524</v>
      </c>
      <c r="K2189" s="10"/>
      <c r="L2189" s="10" t="s">
        <v>22</v>
      </c>
      <c r="M2189" s="10" t="s">
        <v>22</v>
      </c>
      <c r="N2189" s="10"/>
      <c r="O2189" s="10"/>
      <c r="P2189" s="11"/>
    </row>
    <row r="2190">
      <c r="A2190" s="22">
        <v>45740.0</v>
      </c>
      <c r="B2190" s="23">
        <v>45737.0</v>
      </c>
      <c r="C2190" s="10" t="s">
        <v>17</v>
      </c>
      <c r="D2190" s="10" t="s">
        <v>132</v>
      </c>
      <c r="E2190" s="17" t="s">
        <v>33</v>
      </c>
      <c r="F2190" s="10" t="s">
        <v>1441</v>
      </c>
      <c r="G2190" s="10" t="s">
        <v>111</v>
      </c>
      <c r="H2190" s="12" t="s">
        <v>112</v>
      </c>
      <c r="I2190" s="10" t="s">
        <v>21</v>
      </c>
      <c r="J2190" s="10"/>
      <c r="K2190" s="10"/>
      <c r="L2190" s="10" t="s">
        <v>22</v>
      </c>
      <c r="M2190" s="10" t="s">
        <v>22</v>
      </c>
      <c r="N2190" s="10"/>
      <c r="O2190" s="10"/>
      <c r="P2190" s="11"/>
    </row>
    <row r="2191">
      <c r="A2191" s="22">
        <v>45740.0</v>
      </c>
      <c r="B2191" s="23">
        <v>45737.0</v>
      </c>
      <c r="C2191" s="10" t="s">
        <v>17</v>
      </c>
      <c r="D2191" s="10">
        <v>8.0</v>
      </c>
      <c r="E2191" s="17" t="s">
        <v>9</v>
      </c>
      <c r="F2191" s="10" t="s">
        <v>1442</v>
      </c>
      <c r="G2191" s="10" t="s">
        <v>147</v>
      </c>
      <c r="H2191" s="12" t="s">
        <v>148</v>
      </c>
      <c r="I2191" s="10" t="s">
        <v>52</v>
      </c>
      <c r="J2191" s="10"/>
      <c r="K2191" s="10"/>
      <c r="L2191" s="10" t="s">
        <v>22</v>
      </c>
      <c r="M2191" s="10" t="s">
        <v>22</v>
      </c>
      <c r="N2191" s="10"/>
      <c r="O2191" s="10"/>
      <c r="P2191" s="11"/>
    </row>
    <row r="2192">
      <c r="A2192" s="22">
        <v>45740.0</v>
      </c>
      <c r="B2192" s="23">
        <v>45737.0</v>
      </c>
      <c r="C2192" s="10" t="s">
        <v>17</v>
      </c>
      <c r="D2192" s="10">
        <v>8.0</v>
      </c>
      <c r="E2192" s="17" t="s">
        <v>33</v>
      </c>
      <c r="F2192" s="10" t="s">
        <v>1287</v>
      </c>
      <c r="G2192" s="10" t="s">
        <v>933</v>
      </c>
      <c r="H2192" s="12" t="s">
        <v>934</v>
      </c>
      <c r="I2192" s="10" t="s">
        <v>21</v>
      </c>
      <c r="J2192" s="10"/>
      <c r="K2192" s="10"/>
      <c r="L2192" s="10" t="s">
        <v>22</v>
      </c>
      <c r="M2192" s="10" t="s">
        <v>22</v>
      </c>
      <c r="N2192" s="10"/>
      <c r="O2192" s="10"/>
      <c r="P2192" s="11"/>
    </row>
    <row r="2193">
      <c r="A2193" s="22">
        <v>45740.0</v>
      </c>
      <c r="B2193" s="23">
        <v>45737.0</v>
      </c>
      <c r="C2193" s="10" t="s">
        <v>17</v>
      </c>
      <c r="D2193" s="10">
        <v>16.0</v>
      </c>
      <c r="E2193" s="17" t="s">
        <v>33</v>
      </c>
      <c r="F2193" s="10" t="s">
        <v>766</v>
      </c>
      <c r="G2193" s="10" t="s">
        <v>195</v>
      </c>
      <c r="H2193" s="12" t="s">
        <v>1070</v>
      </c>
      <c r="I2193" s="10" t="s">
        <v>21</v>
      </c>
      <c r="J2193" s="10"/>
      <c r="K2193" s="10"/>
      <c r="L2193" s="10" t="s">
        <v>22</v>
      </c>
      <c r="M2193" s="10" t="s">
        <v>22</v>
      </c>
      <c r="N2193" s="10"/>
      <c r="O2193" s="10"/>
      <c r="P2193" s="11"/>
    </row>
    <row r="2194">
      <c r="A2194" s="22">
        <v>45740.0</v>
      </c>
      <c r="B2194" s="23">
        <v>45737.0</v>
      </c>
      <c r="C2194" s="10" t="s">
        <v>17</v>
      </c>
      <c r="D2194" s="10">
        <v>8.0</v>
      </c>
      <c r="E2194" s="17" t="s">
        <v>33</v>
      </c>
      <c r="F2194" s="10" t="s">
        <v>1443</v>
      </c>
      <c r="G2194" s="10" t="s">
        <v>968</v>
      </c>
      <c r="H2194" s="12" t="s">
        <v>185</v>
      </c>
      <c r="I2194" s="10" t="s">
        <v>21</v>
      </c>
      <c r="J2194" s="10"/>
      <c r="K2194" s="10"/>
      <c r="L2194" s="10" t="s">
        <v>22</v>
      </c>
      <c r="M2194" s="10" t="s">
        <v>22</v>
      </c>
      <c r="N2194" s="10"/>
      <c r="O2194" s="10"/>
      <c r="P2194" s="11"/>
    </row>
    <row r="2195">
      <c r="A2195" s="22">
        <v>45740.0</v>
      </c>
      <c r="B2195" s="23">
        <v>45737.0</v>
      </c>
      <c r="C2195" s="10" t="s">
        <v>17</v>
      </c>
      <c r="D2195" s="10">
        <v>20.0</v>
      </c>
      <c r="E2195" s="17" t="s">
        <v>9</v>
      </c>
      <c r="F2195" s="10" t="s">
        <v>1444</v>
      </c>
      <c r="G2195" s="10" t="s">
        <v>1445</v>
      </c>
      <c r="H2195" s="12" t="s">
        <v>1446</v>
      </c>
      <c r="I2195" s="10" t="s">
        <v>52</v>
      </c>
      <c r="J2195" s="10"/>
      <c r="K2195" s="10"/>
      <c r="L2195" s="10" t="s">
        <v>22</v>
      </c>
      <c r="M2195" s="10" t="s">
        <v>22</v>
      </c>
      <c r="N2195" s="10"/>
      <c r="O2195" s="10"/>
      <c r="P2195" s="11"/>
    </row>
    <row r="2196">
      <c r="A2196" s="22">
        <v>45740.0</v>
      </c>
      <c r="B2196" s="23">
        <v>45737.0</v>
      </c>
      <c r="C2196" s="10" t="s">
        <v>17</v>
      </c>
      <c r="D2196" s="10">
        <v>8.0</v>
      </c>
      <c r="E2196" s="17" t="s">
        <v>9</v>
      </c>
      <c r="F2196" s="10" t="s">
        <v>1447</v>
      </c>
      <c r="G2196" s="10" t="s">
        <v>1359</v>
      </c>
      <c r="H2196" s="12" t="s">
        <v>534</v>
      </c>
      <c r="I2196" s="10" t="s">
        <v>21</v>
      </c>
      <c r="J2196" s="10"/>
      <c r="K2196" s="10"/>
      <c r="L2196" s="10" t="s">
        <v>22</v>
      </c>
      <c r="M2196" s="10" t="s">
        <v>22</v>
      </c>
      <c r="N2196" s="10"/>
      <c r="O2196" s="10"/>
      <c r="P2196" s="11"/>
    </row>
    <row r="2197">
      <c r="A2197" s="22">
        <v>45737.0</v>
      </c>
      <c r="B2197" s="23">
        <v>45730.0</v>
      </c>
      <c r="C2197" s="10" t="s">
        <v>17</v>
      </c>
      <c r="D2197" s="10">
        <v>8.0</v>
      </c>
      <c r="E2197" s="17" t="s">
        <v>9</v>
      </c>
      <c r="F2197" s="10" t="s">
        <v>1448</v>
      </c>
      <c r="G2197" s="10" t="s">
        <v>1449</v>
      </c>
      <c r="H2197" s="12" t="s">
        <v>1450</v>
      </c>
      <c r="I2197" s="10" t="s">
        <v>60</v>
      </c>
      <c r="J2197" s="10" t="s">
        <v>1451</v>
      </c>
      <c r="K2197" s="10"/>
      <c r="L2197" s="10" t="s">
        <v>22</v>
      </c>
      <c r="M2197" s="10" t="s">
        <v>22</v>
      </c>
      <c r="N2197" s="10"/>
      <c r="O2197" s="10" t="s">
        <v>22</v>
      </c>
      <c r="P2197" s="11"/>
    </row>
    <row r="2198">
      <c r="A2198" s="22">
        <v>45737.0</v>
      </c>
      <c r="B2198" s="23">
        <v>45733.0</v>
      </c>
      <c r="C2198" s="10" t="s">
        <v>17</v>
      </c>
      <c r="D2198" s="10">
        <v>8.0</v>
      </c>
      <c r="E2198" s="17" t="s">
        <v>9</v>
      </c>
      <c r="F2198" s="10" t="s">
        <v>1452</v>
      </c>
      <c r="G2198" s="10" t="s">
        <v>1453</v>
      </c>
      <c r="H2198" s="12" t="s">
        <v>1454</v>
      </c>
      <c r="I2198" s="10" t="s">
        <v>60</v>
      </c>
      <c r="J2198" s="10" t="s">
        <v>1455</v>
      </c>
      <c r="K2198" s="10" t="s">
        <v>1456</v>
      </c>
      <c r="L2198" s="10" t="s">
        <v>22</v>
      </c>
      <c r="M2198" s="10" t="s">
        <v>22</v>
      </c>
      <c r="N2198" s="10"/>
      <c r="O2198" s="10" t="s">
        <v>22</v>
      </c>
      <c r="P2198" s="11"/>
    </row>
    <row r="2199">
      <c r="A2199" s="22">
        <v>45737.0</v>
      </c>
      <c r="B2199" s="23">
        <v>45734.0</v>
      </c>
      <c r="C2199" s="10" t="s">
        <v>17</v>
      </c>
      <c r="D2199" s="10" t="s">
        <v>89</v>
      </c>
      <c r="E2199" s="17" t="s">
        <v>89</v>
      </c>
      <c r="F2199" s="10" t="s">
        <v>1457</v>
      </c>
      <c r="G2199" s="10" t="s">
        <v>1224</v>
      </c>
      <c r="H2199" s="12"/>
      <c r="I2199" s="10" t="s">
        <v>21</v>
      </c>
      <c r="J2199" s="10"/>
      <c r="K2199" s="10"/>
      <c r="L2199" s="10" t="s">
        <v>22</v>
      </c>
      <c r="M2199" s="10" t="s">
        <v>22</v>
      </c>
      <c r="N2199" s="10"/>
      <c r="O2199" s="10"/>
      <c r="P2199" s="11"/>
    </row>
    <row r="2200">
      <c r="A2200" s="22">
        <v>45736.0</v>
      </c>
      <c r="B2200" s="23">
        <v>45734.0</v>
      </c>
      <c r="C2200" s="10" t="s">
        <v>17</v>
      </c>
      <c r="D2200" s="10">
        <v>4.0</v>
      </c>
      <c r="E2200" s="17" t="s">
        <v>9</v>
      </c>
      <c r="F2200" s="10" t="s">
        <v>1458</v>
      </c>
      <c r="G2200" s="10" t="s">
        <v>1356</v>
      </c>
      <c r="H2200" s="12" t="s">
        <v>1357</v>
      </c>
      <c r="I2200" s="10" t="s">
        <v>52</v>
      </c>
      <c r="J2200" s="10"/>
      <c r="K2200" s="10"/>
      <c r="L2200" s="10" t="s">
        <v>22</v>
      </c>
      <c r="M2200" s="10" t="s">
        <v>22</v>
      </c>
      <c r="N2200" s="10"/>
      <c r="O2200" s="10"/>
      <c r="P2200" s="11"/>
    </row>
    <row r="2201">
      <c r="A2201" s="22">
        <v>45736.0</v>
      </c>
      <c r="B2201" s="23">
        <v>45733.0</v>
      </c>
      <c r="C2201" s="10" t="s">
        <v>17</v>
      </c>
      <c r="D2201" s="10">
        <v>8.0</v>
      </c>
      <c r="E2201" s="17" t="s">
        <v>33</v>
      </c>
      <c r="F2201" s="10" t="s">
        <v>189</v>
      </c>
      <c r="G2201" s="10" t="s">
        <v>1459</v>
      </c>
      <c r="H2201" s="12" t="s">
        <v>1460</v>
      </c>
      <c r="I2201" s="10" t="s">
        <v>52</v>
      </c>
      <c r="J2201" s="10"/>
      <c r="K2201" s="10"/>
      <c r="L2201" s="10" t="s">
        <v>22</v>
      </c>
      <c r="M2201" s="10" t="s">
        <v>22</v>
      </c>
      <c r="N2201" s="10"/>
      <c r="O2201" s="10"/>
      <c r="P2201" s="11"/>
    </row>
    <row r="2202">
      <c r="A2202" s="22">
        <v>45736.0</v>
      </c>
      <c r="B2202" s="23">
        <v>45734.0</v>
      </c>
      <c r="C2202" s="10" t="s">
        <v>17</v>
      </c>
      <c r="D2202" s="10">
        <v>12.0</v>
      </c>
      <c r="E2202" s="17" t="s">
        <v>33</v>
      </c>
      <c r="F2202" s="10" t="s">
        <v>1341</v>
      </c>
      <c r="G2202" s="10" t="s">
        <v>292</v>
      </c>
      <c r="H2202" s="12" t="s">
        <v>293</v>
      </c>
      <c r="I2202" s="10" t="s">
        <v>21</v>
      </c>
      <c r="J2202" s="10"/>
      <c r="K2202" s="10"/>
      <c r="L2202" s="10" t="s">
        <v>22</v>
      </c>
      <c r="M2202" s="10" t="s">
        <v>22</v>
      </c>
      <c r="N2202" s="10"/>
      <c r="O2202" s="10"/>
      <c r="P2202" s="11"/>
    </row>
    <row r="2203">
      <c r="A2203" s="22">
        <v>45736.0</v>
      </c>
      <c r="B2203" s="23">
        <v>45735.0</v>
      </c>
      <c r="C2203" s="10" t="s">
        <v>17</v>
      </c>
      <c r="D2203" s="10">
        <v>8.0</v>
      </c>
      <c r="E2203" s="17" t="s">
        <v>9</v>
      </c>
      <c r="F2203" s="10" t="s">
        <v>1461</v>
      </c>
      <c r="G2203" s="10" t="s">
        <v>1462</v>
      </c>
      <c r="H2203" s="12" t="s">
        <v>1463</v>
      </c>
      <c r="I2203" s="10" t="s">
        <v>60</v>
      </c>
      <c r="J2203" s="10" t="s">
        <v>1464</v>
      </c>
      <c r="K2203" s="10" t="s">
        <v>1465</v>
      </c>
      <c r="L2203" s="10" t="s">
        <v>22</v>
      </c>
      <c r="M2203" s="10" t="s">
        <v>22</v>
      </c>
      <c r="N2203" s="10"/>
      <c r="O2203" s="10" t="s">
        <v>22</v>
      </c>
      <c r="P2203" s="11"/>
    </row>
    <row r="2204">
      <c r="A2204" s="22">
        <v>45736.0</v>
      </c>
      <c r="B2204" s="23">
        <v>45735.0</v>
      </c>
      <c r="C2204" s="10" t="s">
        <v>17</v>
      </c>
      <c r="D2204" s="10">
        <v>8.0</v>
      </c>
      <c r="E2204" s="17" t="s">
        <v>33</v>
      </c>
      <c r="F2204" s="10" t="s">
        <v>1346</v>
      </c>
      <c r="G2204" s="10" t="s">
        <v>134</v>
      </c>
      <c r="H2204" s="12" t="s">
        <v>135</v>
      </c>
      <c r="I2204" s="10" t="s">
        <v>21</v>
      </c>
      <c r="J2204" s="10"/>
      <c r="K2204" s="10"/>
      <c r="L2204" s="10" t="s">
        <v>22</v>
      </c>
      <c r="M2204" s="10" t="s">
        <v>22</v>
      </c>
      <c r="N2204" s="10"/>
      <c r="O2204" s="10"/>
      <c r="P2204" s="11"/>
    </row>
    <row r="2205">
      <c r="A2205" s="22">
        <v>45736.0</v>
      </c>
      <c r="B2205" s="23">
        <v>45735.0</v>
      </c>
      <c r="C2205" s="10" t="s">
        <v>17</v>
      </c>
      <c r="D2205" s="10">
        <v>8.0</v>
      </c>
      <c r="E2205" s="17" t="s">
        <v>33</v>
      </c>
      <c r="F2205" s="10" t="s">
        <v>1163</v>
      </c>
      <c r="G2205" s="10" t="s">
        <v>1164</v>
      </c>
      <c r="H2205" s="12" t="s">
        <v>1165</v>
      </c>
      <c r="I2205" s="10" t="s">
        <v>52</v>
      </c>
      <c r="J2205" s="10"/>
      <c r="K2205" s="10" t="s">
        <v>1466</v>
      </c>
      <c r="L2205" s="10" t="s">
        <v>22</v>
      </c>
      <c r="M2205" s="10" t="s">
        <v>22</v>
      </c>
      <c r="N2205" s="10"/>
      <c r="O2205" s="10"/>
      <c r="P2205" s="11"/>
    </row>
    <row r="2206">
      <c r="A2206" s="22">
        <v>45736.0</v>
      </c>
      <c r="B2206" s="23">
        <v>45735.0</v>
      </c>
      <c r="C2206" s="10" t="s">
        <v>17</v>
      </c>
      <c r="D2206" s="10">
        <v>8.0</v>
      </c>
      <c r="E2206" s="17" t="s">
        <v>33</v>
      </c>
      <c r="F2206" s="10" t="s">
        <v>1373</v>
      </c>
      <c r="G2206" s="10" t="s">
        <v>518</v>
      </c>
      <c r="H2206" s="12" t="s">
        <v>1236</v>
      </c>
      <c r="I2206" s="10" t="s">
        <v>52</v>
      </c>
      <c r="J2206" s="10"/>
      <c r="K2206" s="10"/>
      <c r="L2206" s="10" t="s">
        <v>22</v>
      </c>
      <c r="M2206" s="10" t="s">
        <v>22</v>
      </c>
      <c r="N2206" s="10"/>
      <c r="O2206" s="10"/>
      <c r="P2206" s="11"/>
    </row>
    <row r="2207">
      <c r="A2207" s="22">
        <v>45736.0</v>
      </c>
      <c r="B2207" s="23">
        <v>45735.0</v>
      </c>
      <c r="C2207" s="10" t="s">
        <v>17</v>
      </c>
      <c r="D2207" s="10" t="s">
        <v>132</v>
      </c>
      <c r="E2207" s="17" t="s">
        <v>33</v>
      </c>
      <c r="F2207" s="10" t="s">
        <v>1467</v>
      </c>
      <c r="G2207" s="10" t="s">
        <v>1468</v>
      </c>
      <c r="H2207" s="12"/>
      <c r="I2207" s="10" t="s">
        <v>21</v>
      </c>
      <c r="J2207" s="10"/>
      <c r="K2207" s="10"/>
      <c r="L2207" s="10" t="s">
        <v>22</v>
      </c>
      <c r="M2207" s="10" t="s">
        <v>22</v>
      </c>
      <c r="N2207" s="10"/>
      <c r="O2207" s="10"/>
      <c r="P2207" s="11"/>
    </row>
    <row r="2208">
      <c r="A2208" s="22">
        <v>45736.0</v>
      </c>
      <c r="B2208" s="23">
        <v>45735.0</v>
      </c>
      <c r="C2208" s="10" t="s">
        <v>17</v>
      </c>
      <c r="D2208" s="10">
        <v>8.0</v>
      </c>
      <c r="E2208" s="17" t="s">
        <v>33</v>
      </c>
      <c r="F2208" s="10" t="s">
        <v>1045</v>
      </c>
      <c r="G2208" s="10" t="s">
        <v>201</v>
      </c>
      <c r="H2208" s="12" t="s">
        <v>202</v>
      </c>
      <c r="I2208" s="10" t="s">
        <v>52</v>
      </c>
      <c r="J2208" s="10"/>
      <c r="K2208" s="10"/>
      <c r="L2208" s="10" t="s">
        <v>22</v>
      </c>
      <c r="M2208" s="10" t="s">
        <v>22</v>
      </c>
      <c r="N2208" s="10"/>
      <c r="O2208" s="10"/>
      <c r="P2208" s="11"/>
    </row>
    <row r="2209">
      <c r="A2209" s="22">
        <v>45736.0</v>
      </c>
      <c r="B2209" s="23">
        <v>45735.0</v>
      </c>
      <c r="C2209" s="10" t="s">
        <v>17</v>
      </c>
      <c r="D2209" s="10">
        <v>16.0</v>
      </c>
      <c r="E2209" s="17" t="s">
        <v>33</v>
      </c>
      <c r="F2209" s="10" t="s">
        <v>1469</v>
      </c>
      <c r="G2209" s="10" t="s">
        <v>97</v>
      </c>
      <c r="H2209" s="12" t="s">
        <v>98</v>
      </c>
      <c r="I2209" s="10" t="s">
        <v>21</v>
      </c>
      <c r="J2209" s="10"/>
      <c r="K2209" s="10"/>
      <c r="L2209" s="10" t="s">
        <v>22</v>
      </c>
      <c r="M2209" s="10" t="s">
        <v>22</v>
      </c>
      <c r="N2209" s="10"/>
      <c r="O2209" s="10"/>
      <c r="P2209" s="11"/>
    </row>
    <row r="2210">
      <c r="A2210" s="22">
        <v>45736.0</v>
      </c>
      <c r="B2210" s="23">
        <v>45735.0</v>
      </c>
      <c r="C2210" s="10" t="s">
        <v>17</v>
      </c>
      <c r="D2210" s="10">
        <v>8.0</v>
      </c>
      <c r="E2210" s="17" t="s">
        <v>9</v>
      </c>
      <c r="F2210" s="10" t="s">
        <v>1364</v>
      </c>
      <c r="G2210" s="10" t="s">
        <v>1365</v>
      </c>
      <c r="H2210" s="12" t="s">
        <v>1470</v>
      </c>
      <c r="I2210" s="10" t="s">
        <v>60</v>
      </c>
      <c r="J2210" s="10" t="s">
        <v>1471</v>
      </c>
      <c r="K2210" s="10"/>
      <c r="L2210" s="10" t="s">
        <v>22</v>
      </c>
      <c r="M2210" s="10" t="s">
        <v>22</v>
      </c>
      <c r="N2210" s="10"/>
      <c r="O2210" s="10"/>
      <c r="P2210" s="11"/>
    </row>
    <row r="2211">
      <c r="A2211" s="22">
        <v>45736.0</v>
      </c>
      <c r="B2211" s="23">
        <v>45735.0</v>
      </c>
      <c r="C2211" s="10" t="s">
        <v>17</v>
      </c>
      <c r="D2211" s="10">
        <v>8.0</v>
      </c>
      <c r="E2211" s="17" t="s">
        <v>9</v>
      </c>
      <c r="F2211" s="10" t="s">
        <v>1472</v>
      </c>
      <c r="G2211" s="10" t="s">
        <v>1445</v>
      </c>
      <c r="H2211" s="12" t="s">
        <v>1446</v>
      </c>
      <c r="I2211" s="10" t="s">
        <v>52</v>
      </c>
      <c r="J2211" s="10"/>
      <c r="K2211" s="10"/>
      <c r="L2211" s="10" t="s">
        <v>22</v>
      </c>
      <c r="M2211" s="10" t="s">
        <v>22</v>
      </c>
      <c r="N2211" s="10"/>
      <c r="O2211" s="10"/>
      <c r="P2211" s="11"/>
    </row>
    <row r="2212">
      <c r="A2212" s="22">
        <v>45736.0</v>
      </c>
      <c r="B2212" s="23">
        <v>45735.0</v>
      </c>
      <c r="C2212" s="10" t="s">
        <v>17</v>
      </c>
      <c r="D2212" s="10">
        <v>8.0</v>
      </c>
      <c r="E2212" s="17" t="s">
        <v>33</v>
      </c>
      <c r="F2212" s="10" t="s">
        <v>1473</v>
      </c>
      <c r="G2212" s="10" t="s">
        <v>94</v>
      </c>
      <c r="H2212" s="12" t="s">
        <v>853</v>
      </c>
      <c r="I2212" s="10" t="s">
        <v>21</v>
      </c>
      <c r="J2212" s="10"/>
      <c r="K2212" s="10"/>
      <c r="L2212" s="10" t="s">
        <v>22</v>
      </c>
      <c r="M2212" s="10" t="s">
        <v>22</v>
      </c>
      <c r="N2212" s="10"/>
      <c r="O2212" s="10"/>
      <c r="P2212" s="11"/>
    </row>
    <row r="2213">
      <c r="A2213" s="22">
        <v>45736.0</v>
      </c>
      <c r="B2213" s="23">
        <v>45735.0</v>
      </c>
      <c r="C2213" s="10" t="s">
        <v>17</v>
      </c>
      <c r="D2213" s="10">
        <v>14.0</v>
      </c>
      <c r="E2213" s="17" t="s">
        <v>33</v>
      </c>
      <c r="F2213" s="10" t="s">
        <v>1029</v>
      </c>
      <c r="G2213" s="10" t="s">
        <v>1030</v>
      </c>
      <c r="H2213" s="12" t="s">
        <v>777</v>
      </c>
      <c r="I2213" s="10" t="s">
        <v>60</v>
      </c>
      <c r="J2213" s="10"/>
      <c r="K2213" s="10"/>
      <c r="L2213" s="10" t="s">
        <v>22</v>
      </c>
      <c r="M2213" s="10" t="s">
        <v>22</v>
      </c>
      <c r="N2213" s="10"/>
      <c r="O2213" s="10" t="s">
        <v>22</v>
      </c>
      <c r="P2213" s="11"/>
    </row>
    <row r="2214">
      <c r="A2214" s="22">
        <v>45736.0</v>
      </c>
      <c r="B2214" s="23">
        <v>45735.0</v>
      </c>
      <c r="C2214" s="10" t="s">
        <v>17</v>
      </c>
      <c r="D2214" s="10">
        <v>8.0</v>
      </c>
      <c r="E2214" s="17" t="s">
        <v>33</v>
      </c>
      <c r="F2214" s="10" t="s">
        <v>1474</v>
      </c>
      <c r="G2214" s="10" t="s">
        <v>187</v>
      </c>
      <c r="H2214" s="12" t="s">
        <v>188</v>
      </c>
      <c r="I2214" s="10" t="s">
        <v>21</v>
      </c>
      <c r="J2214" s="10"/>
      <c r="K2214" s="10"/>
      <c r="L2214" s="10" t="s">
        <v>22</v>
      </c>
      <c r="M2214" s="10" t="s">
        <v>22</v>
      </c>
      <c r="N2214" s="10"/>
      <c r="O2214" s="10"/>
      <c r="P2214" s="11"/>
    </row>
    <row r="2215">
      <c r="A2215" s="22">
        <v>45736.0</v>
      </c>
      <c r="B2215" s="23">
        <v>45735.0</v>
      </c>
      <c r="C2215" s="10" t="s">
        <v>17</v>
      </c>
      <c r="D2215" s="10">
        <v>8.0</v>
      </c>
      <c r="E2215" s="17" t="s">
        <v>33</v>
      </c>
      <c r="F2215" s="10" t="s">
        <v>1091</v>
      </c>
      <c r="G2215" s="10" t="s">
        <v>962</v>
      </c>
      <c r="H2215" s="12" t="s">
        <v>92</v>
      </c>
      <c r="I2215" s="10" t="s">
        <v>21</v>
      </c>
      <c r="J2215" s="10"/>
      <c r="K2215" s="10"/>
      <c r="L2215" s="10" t="s">
        <v>22</v>
      </c>
      <c r="M2215" s="10" t="s">
        <v>22</v>
      </c>
      <c r="N2215" s="10"/>
      <c r="O2215" s="10"/>
      <c r="P2215" s="11"/>
    </row>
    <row r="2216">
      <c r="A2216" s="29">
        <v>45735.45382037037</v>
      </c>
      <c r="B2216" s="23">
        <v>45735.0</v>
      </c>
      <c r="C2216" s="10" t="s">
        <v>17</v>
      </c>
      <c r="D2216" s="10">
        <v>4.0</v>
      </c>
      <c r="E2216" s="17" t="s">
        <v>9</v>
      </c>
      <c r="F2216" s="10" t="s">
        <v>1475</v>
      </c>
      <c r="G2216" s="10" t="s">
        <v>1476</v>
      </c>
      <c r="H2216" s="12" t="s">
        <v>1477</v>
      </c>
      <c r="I2216" s="10" t="s">
        <v>21</v>
      </c>
      <c r="J2216" s="10"/>
      <c r="K2216" s="10"/>
      <c r="L2216" s="10" t="s">
        <v>22</v>
      </c>
      <c r="M2216" s="10" t="s">
        <v>22</v>
      </c>
      <c r="N2216" s="10"/>
      <c r="O2216" s="10"/>
      <c r="P2216" s="11"/>
    </row>
    <row r="2217">
      <c r="A2217" s="29">
        <v>45735.36374050926</v>
      </c>
      <c r="B2217" s="23">
        <v>45735.0</v>
      </c>
      <c r="C2217" s="10" t="s">
        <v>17</v>
      </c>
      <c r="D2217" s="10">
        <v>8.0</v>
      </c>
      <c r="E2217" s="17" t="s">
        <v>33</v>
      </c>
      <c r="F2217" s="10" t="s">
        <v>1474</v>
      </c>
      <c r="G2217" s="10" t="s">
        <v>187</v>
      </c>
      <c r="H2217" s="12" t="s">
        <v>188</v>
      </c>
      <c r="I2217" s="10" t="s">
        <v>21</v>
      </c>
      <c r="J2217" s="10"/>
      <c r="K2217" s="10"/>
      <c r="L2217" s="10" t="s">
        <v>22</v>
      </c>
      <c r="M2217" s="10" t="s">
        <v>22</v>
      </c>
      <c r="N2217" s="10" t="s">
        <v>22</v>
      </c>
      <c r="O2217" s="10"/>
      <c r="P2217" s="11"/>
    </row>
    <row r="2218">
      <c r="A2218" s="29">
        <v>45735.36342207176</v>
      </c>
      <c r="B2218" s="23">
        <v>45735.0</v>
      </c>
      <c r="C2218" s="10" t="s">
        <v>17</v>
      </c>
      <c r="D2218" s="10">
        <v>8.0</v>
      </c>
      <c r="E2218" s="17" t="s">
        <v>33</v>
      </c>
      <c r="F2218" s="10" t="s">
        <v>1478</v>
      </c>
      <c r="G2218" s="10" t="s">
        <v>169</v>
      </c>
      <c r="H2218" s="12" t="s">
        <v>170</v>
      </c>
      <c r="I2218" s="10" t="s">
        <v>21</v>
      </c>
      <c r="J2218" s="10"/>
      <c r="K2218" s="10"/>
      <c r="L2218" s="10" t="s">
        <v>22</v>
      </c>
      <c r="M2218" s="10" t="s">
        <v>22</v>
      </c>
      <c r="N2218" s="10" t="s">
        <v>22</v>
      </c>
      <c r="O2218" s="10"/>
      <c r="P2218" s="11"/>
    </row>
    <row r="2219">
      <c r="A2219" s="29">
        <v>45735.355595671295</v>
      </c>
      <c r="B2219" s="23">
        <v>45735.0</v>
      </c>
      <c r="C2219" s="10" t="s">
        <v>17</v>
      </c>
      <c r="D2219" s="10">
        <v>8.0</v>
      </c>
      <c r="E2219" s="17" t="s">
        <v>33</v>
      </c>
      <c r="F2219" s="10" t="s">
        <v>1132</v>
      </c>
      <c r="G2219" s="10" t="s">
        <v>169</v>
      </c>
      <c r="H2219" s="12" t="s">
        <v>170</v>
      </c>
      <c r="I2219" s="10" t="s">
        <v>21</v>
      </c>
      <c r="J2219" s="10"/>
      <c r="K2219" s="10"/>
      <c r="L2219" s="10" t="s">
        <v>22</v>
      </c>
      <c r="M2219" s="10" t="s">
        <v>22</v>
      </c>
      <c r="N2219" s="10" t="s">
        <v>22</v>
      </c>
      <c r="O2219" s="10"/>
      <c r="P2219" s="11"/>
    </row>
    <row r="2220">
      <c r="A2220" s="29">
        <v>45735.35463961806</v>
      </c>
      <c r="B2220" s="23">
        <v>45735.0</v>
      </c>
      <c r="C2220" s="10" t="s">
        <v>17</v>
      </c>
      <c r="D2220" s="10">
        <v>8.0</v>
      </c>
      <c r="E2220" s="17" t="s">
        <v>33</v>
      </c>
      <c r="F2220" s="10" t="s">
        <v>1479</v>
      </c>
      <c r="G2220" s="10" t="s">
        <v>30</v>
      </c>
      <c r="H2220" s="12" t="s">
        <v>31</v>
      </c>
      <c r="I2220" s="10" t="s">
        <v>21</v>
      </c>
      <c r="J2220" s="10"/>
      <c r="K2220" s="10"/>
      <c r="L2220" s="10" t="s">
        <v>22</v>
      </c>
      <c r="M2220" s="10" t="s">
        <v>22</v>
      </c>
      <c r="N2220" s="10" t="s">
        <v>1480</v>
      </c>
      <c r="O2220" s="10"/>
      <c r="P2220" s="11"/>
    </row>
    <row r="2221">
      <c r="A2221" s="29">
        <v>45735.35336702546</v>
      </c>
      <c r="B2221" s="23">
        <v>45735.0</v>
      </c>
      <c r="C2221" s="10" t="s">
        <v>17</v>
      </c>
      <c r="D2221" s="10">
        <v>16.0</v>
      </c>
      <c r="E2221" s="17" t="s">
        <v>33</v>
      </c>
      <c r="F2221" s="10" t="s">
        <v>967</v>
      </c>
      <c r="G2221" s="10" t="s">
        <v>1481</v>
      </c>
      <c r="H2221" s="12"/>
      <c r="I2221" s="10" t="s">
        <v>21</v>
      </c>
      <c r="J2221" s="10"/>
      <c r="K2221" s="10"/>
      <c r="L2221" s="10" t="s">
        <v>22</v>
      </c>
      <c r="M2221" s="10" t="s">
        <v>22</v>
      </c>
      <c r="N2221" s="10" t="s">
        <v>22</v>
      </c>
      <c r="O2221" s="10"/>
      <c r="P2221" s="11"/>
    </row>
    <row r="2222">
      <c r="A2222" s="29">
        <v>45735.35221028935</v>
      </c>
      <c r="B2222" s="23">
        <v>45735.0</v>
      </c>
      <c r="C2222" s="10" t="s">
        <v>17</v>
      </c>
      <c r="D2222" s="10">
        <v>8.0</v>
      </c>
      <c r="E2222" s="17" t="s">
        <v>33</v>
      </c>
      <c r="F2222" s="10" t="s">
        <v>1322</v>
      </c>
      <c r="G2222" s="10" t="s">
        <v>101</v>
      </c>
      <c r="H2222" s="12" t="s">
        <v>102</v>
      </c>
      <c r="I2222" s="10" t="s">
        <v>21</v>
      </c>
      <c r="J2222" s="10"/>
      <c r="K2222" s="10"/>
      <c r="L2222" s="10" t="s">
        <v>22</v>
      </c>
      <c r="M2222" s="10" t="s">
        <v>22</v>
      </c>
      <c r="N2222" s="10" t="s">
        <v>22</v>
      </c>
      <c r="O2222" s="10"/>
      <c r="P2222" s="11"/>
    </row>
    <row r="2223">
      <c r="A2223" s="29">
        <v>45735.02900678241</v>
      </c>
      <c r="B2223" s="23">
        <v>45735.0</v>
      </c>
      <c r="C2223" s="10" t="s">
        <v>17</v>
      </c>
      <c r="D2223" s="10">
        <v>8.0</v>
      </c>
      <c r="E2223" s="17" t="s">
        <v>33</v>
      </c>
      <c r="F2223" s="10" t="s">
        <v>1482</v>
      </c>
      <c r="G2223" s="10" t="s">
        <v>1483</v>
      </c>
      <c r="H2223" s="12" t="s">
        <v>1484</v>
      </c>
      <c r="I2223" s="10" t="s">
        <v>52</v>
      </c>
      <c r="J2223" s="10"/>
      <c r="K2223" s="10"/>
      <c r="L2223" s="10" t="s">
        <v>22</v>
      </c>
      <c r="M2223" s="10" t="s">
        <v>22</v>
      </c>
      <c r="N2223" s="10" t="s">
        <v>22</v>
      </c>
      <c r="O2223" s="10"/>
      <c r="P2223" s="11"/>
    </row>
    <row r="2224">
      <c r="A2224" s="30">
        <v>45735.0</v>
      </c>
      <c r="B2224" s="23">
        <v>45733.0</v>
      </c>
      <c r="C2224" s="10" t="s">
        <v>17</v>
      </c>
      <c r="D2224" s="10">
        <v>8.0</v>
      </c>
      <c r="E2224" s="17" t="s">
        <v>9</v>
      </c>
      <c r="F2224" s="10" t="s">
        <v>1043</v>
      </c>
      <c r="G2224" s="10" t="s">
        <v>705</v>
      </c>
      <c r="H2224" s="12" t="s">
        <v>217</v>
      </c>
      <c r="I2224" s="10" t="s">
        <v>21</v>
      </c>
      <c r="J2224" s="10"/>
      <c r="K2224" s="10"/>
      <c r="L2224" s="10" t="s">
        <v>22</v>
      </c>
      <c r="M2224" s="10" t="s">
        <v>22</v>
      </c>
      <c r="N2224" s="10" t="s">
        <v>22</v>
      </c>
      <c r="O2224" s="10"/>
      <c r="P2224" s="11"/>
    </row>
    <row r="2225">
      <c r="A2225" s="22">
        <v>45735.0</v>
      </c>
      <c r="B2225" s="23">
        <v>45727.0</v>
      </c>
      <c r="C2225" s="10" t="s">
        <v>17</v>
      </c>
      <c r="D2225" s="10">
        <v>6.0</v>
      </c>
      <c r="E2225" s="17" t="s">
        <v>9</v>
      </c>
      <c r="F2225" s="10" t="s">
        <v>1485</v>
      </c>
      <c r="G2225" s="10" t="s">
        <v>1486</v>
      </c>
      <c r="H2225" s="12"/>
      <c r="I2225" s="10" t="s">
        <v>60</v>
      </c>
      <c r="J2225" s="10" t="s">
        <v>1487</v>
      </c>
      <c r="K2225" s="10"/>
      <c r="L2225" s="10" t="s">
        <v>22</v>
      </c>
      <c r="M2225" s="10" t="s">
        <v>22</v>
      </c>
      <c r="N2225" s="10" t="s">
        <v>22</v>
      </c>
      <c r="O2225" s="10" t="s">
        <v>22</v>
      </c>
      <c r="P2225" s="11"/>
    </row>
    <row r="2226">
      <c r="A2226" s="22">
        <v>45735.0</v>
      </c>
      <c r="B2226" s="23">
        <v>45728.0</v>
      </c>
      <c r="C2226" s="10" t="s">
        <v>17</v>
      </c>
      <c r="D2226" s="10">
        <v>8.0</v>
      </c>
      <c r="E2226" s="17" t="s">
        <v>9</v>
      </c>
      <c r="F2226" s="10" t="s">
        <v>1488</v>
      </c>
      <c r="G2226" s="10" t="s">
        <v>1157</v>
      </c>
      <c r="H2226" s="12"/>
      <c r="I2226" s="10" t="s">
        <v>52</v>
      </c>
      <c r="J2226" s="10"/>
      <c r="K2226" s="10"/>
      <c r="L2226" s="10" t="s">
        <v>22</v>
      </c>
      <c r="M2226" s="10" t="s">
        <v>22</v>
      </c>
      <c r="N2226" s="10" t="s">
        <v>22</v>
      </c>
      <c r="O2226" s="10"/>
      <c r="P2226" s="11"/>
    </row>
    <row r="2227">
      <c r="A2227" s="22">
        <v>45735.0</v>
      </c>
      <c r="B2227" s="23">
        <v>45734.0</v>
      </c>
      <c r="C2227" s="10" t="s">
        <v>17</v>
      </c>
      <c r="D2227" s="10">
        <v>8.0</v>
      </c>
      <c r="E2227" s="17" t="s">
        <v>33</v>
      </c>
      <c r="F2227" s="10" t="s">
        <v>1479</v>
      </c>
      <c r="G2227" s="10" t="s">
        <v>30</v>
      </c>
      <c r="H2227" s="12" t="s">
        <v>31</v>
      </c>
      <c r="I2227" s="10" t="s">
        <v>21</v>
      </c>
      <c r="J2227" s="10"/>
      <c r="K2227" s="10"/>
      <c r="L2227" s="10" t="s">
        <v>22</v>
      </c>
      <c r="M2227" s="10" t="s">
        <v>22</v>
      </c>
      <c r="N2227" s="10" t="s">
        <v>22</v>
      </c>
      <c r="O2227" s="10"/>
      <c r="P2227" s="11"/>
    </row>
    <row r="2228">
      <c r="A2228" s="22">
        <v>45735.0</v>
      </c>
      <c r="B2228" s="23">
        <v>45734.0</v>
      </c>
      <c r="C2228" s="10" t="s">
        <v>17</v>
      </c>
      <c r="D2228" s="10">
        <v>8.0</v>
      </c>
      <c r="E2228" s="17" t="s">
        <v>33</v>
      </c>
      <c r="F2228" s="10" t="s">
        <v>1489</v>
      </c>
      <c r="G2228" s="10" t="s">
        <v>45</v>
      </c>
      <c r="H2228" s="12" t="s">
        <v>46</v>
      </c>
      <c r="I2228" s="10" t="s">
        <v>21</v>
      </c>
      <c r="J2228" s="10"/>
      <c r="K2228" s="10"/>
      <c r="L2228" s="10" t="s">
        <v>22</v>
      </c>
      <c r="M2228" s="10" t="s">
        <v>22</v>
      </c>
      <c r="N2228" s="10" t="s">
        <v>22</v>
      </c>
      <c r="O2228" s="10"/>
      <c r="P2228" s="11"/>
    </row>
    <row r="2229">
      <c r="A2229" s="22">
        <v>45735.0</v>
      </c>
      <c r="B2229" s="23">
        <v>45734.0</v>
      </c>
      <c r="C2229" s="10" t="s">
        <v>17</v>
      </c>
      <c r="D2229" s="10">
        <v>14.0</v>
      </c>
      <c r="E2229" s="17" t="s">
        <v>33</v>
      </c>
      <c r="F2229" s="10" t="s">
        <v>1490</v>
      </c>
      <c r="G2229" s="10" t="s">
        <v>56</v>
      </c>
      <c r="H2229" s="12" t="s">
        <v>57</v>
      </c>
      <c r="I2229" s="10" t="s">
        <v>21</v>
      </c>
      <c r="J2229" s="10"/>
      <c r="K2229" s="10"/>
      <c r="L2229" s="10" t="s">
        <v>22</v>
      </c>
      <c r="M2229" s="10" t="s">
        <v>22</v>
      </c>
      <c r="N2229" s="10" t="s">
        <v>22</v>
      </c>
      <c r="O2229" s="10"/>
      <c r="P2229" s="11"/>
    </row>
    <row r="2230">
      <c r="A2230" s="22">
        <v>45735.0</v>
      </c>
      <c r="B2230" s="23">
        <v>45734.0</v>
      </c>
      <c r="C2230" s="10" t="s">
        <v>17</v>
      </c>
      <c r="D2230" s="10">
        <v>8.0</v>
      </c>
      <c r="E2230" s="17" t="s">
        <v>33</v>
      </c>
      <c r="F2230" s="10" t="s">
        <v>1040</v>
      </c>
      <c r="G2230" s="10" t="s">
        <v>1038</v>
      </c>
      <c r="H2230" s="12" t="s">
        <v>1039</v>
      </c>
      <c r="I2230" s="10" t="s">
        <v>21</v>
      </c>
      <c r="J2230" s="10"/>
      <c r="K2230" s="10"/>
      <c r="L2230" s="10" t="s">
        <v>22</v>
      </c>
      <c r="M2230" s="10" t="s">
        <v>22</v>
      </c>
      <c r="N2230" s="10" t="s">
        <v>22</v>
      </c>
      <c r="O2230" s="10"/>
      <c r="P2230" s="11"/>
    </row>
    <row r="2231">
      <c r="A2231" s="22">
        <v>45735.0</v>
      </c>
      <c r="B2231" s="23">
        <v>45734.0</v>
      </c>
      <c r="C2231" s="10" t="s">
        <v>17</v>
      </c>
      <c r="D2231" s="10">
        <v>8.0</v>
      </c>
      <c r="E2231" s="17" t="s">
        <v>33</v>
      </c>
      <c r="F2231" s="10" t="s">
        <v>1342</v>
      </c>
      <c r="G2231" s="10" t="s">
        <v>318</v>
      </c>
      <c r="H2231" s="12" t="s">
        <v>319</v>
      </c>
      <c r="I2231" s="10" t="s">
        <v>21</v>
      </c>
      <c r="J2231" s="10"/>
      <c r="K2231" s="10"/>
      <c r="L2231" s="10" t="s">
        <v>22</v>
      </c>
      <c r="M2231" s="10" t="s">
        <v>22</v>
      </c>
      <c r="N2231" s="10"/>
      <c r="O2231" s="10"/>
      <c r="P2231" s="11"/>
    </row>
    <row r="2232">
      <c r="A2232" s="22">
        <v>45735.0</v>
      </c>
      <c r="B2232" s="23">
        <v>45734.0</v>
      </c>
      <c r="C2232" s="10" t="s">
        <v>17</v>
      </c>
      <c r="D2232" s="10">
        <v>8.0</v>
      </c>
      <c r="E2232" s="17" t="s">
        <v>33</v>
      </c>
      <c r="F2232" s="10" t="s">
        <v>1280</v>
      </c>
      <c r="G2232" s="10" t="s">
        <v>318</v>
      </c>
      <c r="H2232" s="12" t="s">
        <v>319</v>
      </c>
      <c r="I2232" s="10" t="s">
        <v>21</v>
      </c>
      <c r="J2232" s="10"/>
      <c r="K2232" s="10"/>
      <c r="L2232" s="10" t="s">
        <v>22</v>
      </c>
      <c r="M2232" s="10" t="s">
        <v>22</v>
      </c>
      <c r="N2232" s="10" t="s">
        <v>22</v>
      </c>
      <c r="O2232" s="10"/>
      <c r="P2232" s="11"/>
    </row>
    <row r="2233">
      <c r="A2233" s="22">
        <v>45735.0</v>
      </c>
      <c r="B2233" s="23">
        <v>45734.0</v>
      </c>
      <c r="C2233" s="10" t="s">
        <v>17</v>
      </c>
      <c r="D2233" s="10">
        <v>8.0</v>
      </c>
      <c r="E2233" s="17" t="s">
        <v>33</v>
      </c>
      <c r="F2233" s="10" t="s">
        <v>1491</v>
      </c>
      <c r="G2233" s="10" t="s">
        <v>1344</v>
      </c>
      <c r="H2233" s="12"/>
      <c r="I2233" s="10" t="s">
        <v>60</v>
      </c>
      <c r="J2233" s="10" t="s">
        <v>1492</v>
      </c>
      <c r="K2233" s="10"/>
      <c r="L2233" s="10" t="s">
        <v>22</v>
      </c>
      <c r="M2233" s="10" t="s">
        <v>22</v>
      </c>
      <c r="N2233" s="10" t="s">
        <v>22</v>
      </c>
      <c r="O2233" s="10" t="s">
        <v>22</v>
      </c>
      <c r="P2233" s="11"/>
    </row>
    <row r="2234">
      <c r="A2234" s="22">
        <v>45735.0</v>
      </c>
      <c r="B2234" s="23">
        <v>45734.0</v>
      </c>
      <c r="C2234" s="10" t="s">
        <v>17</v>
      </c>
      <c r="D2234" s="10">
        <v>8.0</v>
      </c>
      <c r="E2234" s="17" t="s">
        <v>33</v>
      </c>
      <c r="F2234" s="10" t="s">
        <v>1068</v>
      </c>
      <c r="G2234" s="10" t="s">
        <v>169</v>
      </c>
      <c r="H2234" s="12" t="s">
        <v>170</v>
      </c>
      <c r="I2234" s="10" t="s">
        <v>21</v>
      </c>
      <c r="J2234" s="10"/>
      <c r="K2234" s="10"/>
      <c r="L2234" s="10" t="s">
        <v>22</v>
      </c>
      <c r="M2234" s="10" t="s">
        <v>22</v>
      </c>
      <c r="N2234" s="10" t="s">
        <v>22</v>
      </c>
      <c r="O2234" s="10"/>
      <c r="P2234" s="11"/>
    </row>
    <row r="2235">
      <c r="A2235" s="22">
        <v>45735.0</v>
      </c>
      <c r="B2235" s="23">
        <v>45734.0</v>
      </c>
      <c r="C2235" s="10" t="s">
        <v>17</v>
      </c>
      <c r="D2235" s="10">
        <v>16.0</v>
      </c>
      <c r="E2235" s="17" t="s">
        <v>9</v>
      </c>
      <c r="F2235" s="10" t="s">
        <v>1389</v>
      </c>
      <c r="G2235" s="10" t="s">
        <v>1056</v>
      </c>
      <c r="H2235" s="12" t="s">
        <v>28</v>
      </c>
      <c r="I2235" s="10" t="s">
        <v>21</v>
      </c>
      <c r="J2235" s="10" t="s">
        <v>524</v>
      </c>
      <c r="K2235" s="10"/>
      <c r="L2235" s="10" t="s">
        <v>22</v>
      </c>
      <c r="M2235" s="10" t="s">
        <v>22</v>
      </c>
      <c r="N2235" s="10" t="s">
        <v>22</v>
      </c>
      <c r="O2235" s="10"/>
      <c r="P2235" s="11"/>
    </row>
    <row r="2236">
      <c r="A2236" s="29">
        <v>45734.029002083334</v>
      </c>
      <c r="B2236" s="23">
        <v>45734.0</v>
      </c>
      <c r="C2236" s="10" t="s">
        <v>17</v>
      </c>
      <c r="D2236" s="10">
        <v>6.0</v>
      </c>
      <c r="E2236" s="17" t="s">
        <v>9</v>
      </c>
      <c r="F2236" s="10" t="s">
        <v>1493</v>
      </c>
      <c r="G2236" s="10" t="s">
        <v>1072</v>
      </c>
      <c r="H2236" s="12"/>
      <c r="I2236" s="10" t="s">
        <v>52</v>
      </c>
      <c r="J2236" s="10"/>
      <c r="K2236" s="10"/>
      <c r="L2236" s="10" t="s">
        <v>22</v>
      </c>
      <c r="M2236" s="10" t="s">
        <v>22</v>
      </c>
      <c r="N2236" s="10" t="s">
        <v>22</v>
      </c>
      <c r="O2236" s="10" t="s">
        <v>474</v>
      </c>
      <c r="P2236" s="11"/>
    </row>
    <row r="2237">
      <c r="A2237" s="30">
        <v>45734.0</v>
      </c>
      <c r="B2237" s="23">
        <v>45733.0</v>
      </c>
      <c r="C2237" s="10" t="s">
        <v>17</v>
      </c>
      <c r="D2237" s="10">
        <v>8.0</v>
      </c>
      <c r="E2237" s="17" t="s">
        <v>33</v>
      </c>
      <c r="F2237" s="10" t="s">
        <v>1215</v>
      </c>
      <c r="G2237" s="10" t="s">
        <v>169</v>
      </c>
      <c r="H2237" s="12" t="s">
        <v>170</v>
      </c>
      <c r="I2237" s="10" t="s">
        <v>21</v>
      </c>
      <c r="J2237" s="10"/>
      <c r="K2237" s="10"/>
      <c r="L2237" s="10" t="s">
        <v>22</v>
      </c>
      <c r="M2237" s="10" t="s">
        <v>22</v>
      </c>
      <c r="N2237" s="10" t="s">
        <v>22</v>
      </c>
      <c r="O2237" s="10"/>
      <c r="P2237" s="11"/>
    </row>
    <row r="2238">
      <c r="A2238" s="22">
        <v>45734.0</v>
      </c>
      <c r="B2238" s="23">
        <v>45721.0</v>
      </c>
      <c r="C2238" s="10" t="s">
        <v>17</v>
      </c>
      <c r="D2238" s="10">
        <v>5.0</v>
      </c>
      <c r="E2238" s="17" t="s">
        <v>9</v>
      </c>
      <c r="F2238" s="10" t="s">
        <v>1494</v>
      </c>
      <c r="G2238" s="10" t="s">
        <v>1290</v>
      </c>
      <c r="H2238" s="12" t="s">
        <v>1291</v>
      </c>
      <c r="I2238" s="10" t="s">
        <v>21</v>
      </c>
      <c r="J2238" s="10"/>
      <c r="K2238" s="10"/>
      <c r="L2238" s="10" t="s">
        <v>22</v>
      </c>
      <c r="M2238" s="10" t="s">
        <v>22</v>
      </c>
      <c r="N2238" s="10" t="s">
        <v>22</v>
      </c>
      <c r="O2238" s="10"/>
      <c r="P2238" s="11"/>
    </row>
    <row r="2239">
      <c r="A2239" s="22">
        <v>45734.0</v>
      </c>
      <c r="B2239" s="23">
        <v>45730.0</v>
      </c>
      <c r="C2239" s="10" t="s">
        <v>17</v>
      </c>
      <c r="D2239" s="10">
        <v>16.0</v>
      </c>
      <c r="E2239" s="17" t="s">
        <v>33</v>
      </c>
      <c r="F2239" s="10" t="s">
        <v>291</v>
      </c>
      <c r="G2239" s="10" t="s">
        <v>292</v>
      </c>
      <c r="H2239" s="12" t="s">
        <v>293</v>
      </c>
      <c r="I2239" s="10" t="s">
        <v>21</v>
      </c>
      <c r="J2239" s="10"/>
      <c r="K2239" s="10"/>
      <c r="L2239" s="10" t="s">
        <v>22</v>
      </c>
      <c r="M2239" s="10" t="s">
        <v>22</v>
      </c>
      <c r="N2239" s="10" t="s">
        <v>22</v>
      </c>
      <c r="O2239" s="10"/>
      <c r="P2239" s="11"/>
    </row>
    <row r="2240">
      <c r="A2240" s="22">
        <v>45734.0</v>
      </c>
      <c r="B2240" s="23">
        <v>45733.0</v>
      </c>
      <c r="C2240" s="10" t="s">
        <v>17</v>
      </c>
      <c r="D2240" s="10">
        <v>8.0</v>
      </c>
      <c r="E2240" s="17" t="s">
        <v>33</v>
      </c>
      <c r="F2240" s="10" t="s">
        <v>541</v>
      </c>
      <c r="G2240" s="10" t="s">
        <v>518</v>
      </c>
      <c r="H2240" s="12" t="s">
        <v>1236</v>
      </c>
      <c r="I2240" s="10" t="s">
        <v>52</v>
      </c>
      <c r="J2240" s="10"/>
      <c r="K2240" s="10"/>
      <c r="L2240" s="10" t="s">
        <v>22</v>
      </c>
      <c r="M2240" s="10" t="s">
        <v>22</v>
      </c>
      <c r="N2240" s="10" t="s">
        <v>22</v>
      </c>
      <c r="O2240" s="10" t="s">
        <v>474</v>
      </c>
      <c r="P2240" s="11"/>
    </row>
    <row r="2241">
      <c r="A2241" s="22">
        <v>45734.0</v>
      </c>
      <c r="B2241" s="23">
        <v>45733.0</v>
      </c>
      <c r="C2241" s="10" t="s">
        <v>17</v>
      </c>
      <c r="D2241" s="10">
        <v>8.0</v>
      </c>
      <c r="E2241" s="17" t="s">
        <v>9</v>
      </c>
      <c r="F2241" s="10" t="s">
        <v>1495</v>
      </c>
      <c r="G2241" s="10" t="s">
        <v>914</v>
      </c>
      <c r="H2241" s="12" t="s">
        <v>1496</v>
      </c>
      <c r="I2241" s="10" t="s">
        <v>52</v>
      </c>
      <c r="J2241" s="10"/>
      <c r="K2241" s="10"/>
      <c r="L2241" s="10" t="s">
        <v>22</v>
      </c>
      <c r="M2241" s="10" t="s">
        <v>22</v>
      </c>
      <c r="N2241" s="10" t="s">
        <v>22</v>
      </c>
      <c r="O2241" s="10"/>
      <c r="P2241" s="11"/>
    </row>
    <row r="2242">
      <c r="A2242" s="22">
        <v>45734.0</v>
      </c>
      <c r="B2242" s="23">
        <v>45733.0</v>
      </c>
      <c r="C2242" s="10" t="s">
        <v>17</v>
      </c>
      <c r="D2242" s="10">
        <v>8.0</v>
      </c>
      <c r="E2242" s="17" t="s">
        <v>33</v>
      </c>
      <c r="F2242" s="10" t="s">
        <v>1497</v>
      </c>
      <c r="G2242" s="10" t="s">
        <v>48</v>
      </c>
      <c r="H2242" s="12" t="s">
        <v>49</v>
      </c>
      <c r="I2242" s="10" t="s">
        <v>21</v>
      </c>
      <c r="J2242" s="10"/>
      <c r="K2242" s="10"/>
      <c r="L2242" s="10" t="s">
        <v>22</v>
      </c>
      <c r="M2242" s="10" t="s">
        <v>22</v>
      </c>
      <c r="N2242" s="10" t="s">
        <v>22</v>
      </c>
      <c r="O2242" s="10"/>
      <c r="P2242" s="11"/>
    </row>
    <row r="2243">
      <c r="A2243" s="22">
        <v>45734.0</v>
      </c>
      <c r="B2243" s="23">
        <v>45733.0</v>
      </c>
      <c r="C2243" s="10" t="s">
        <v>17</v>
      </c>
      <c r="D2243" s="10">
        <v>8.0</v>
      </c>
      <c r="E2243" s="17" t="s">
        <v>9</v>
      </c>
      <c r="F2243" s="10" t="s">
        <v>1498</v>
      </c>
      <c r="G2243" s="10" t="s">
        <v>169</v>
      </c>
      <c r="H2243" s="12" t="s">
        <v>170</v>
      </c>
      <c r="I2243" s="10" t="s">
        <v>21</v>
      </c>
      <c r="J2243" s="10"/>
      <c r="K2243" s="10"/>
      <c r="L2243" s="10" t="s">
        <v>22</v>
      </c>
      <c r="M2243" s="10" t="s">
        <v>22</v>
      </c>
      <c r="N2243" s="10" t="s">
        <v>22</v>
      </c>
      <c r="O2243" s="10"/>
      <c r="P2243" s="11"/>
    </row>
    <row r="2244">
      <c r="A2244" s="22">
        <v>45734.0</v>
      </c>
      <c r="B2244" s="23">
        <v>45733.0</v>
      </c>
      <c r="C2244" s="10" t="s">
        <v>17</v>
      </c>
      <c r="D2244" s="10">
        <v>8.0</v>
      </c>
      <c r="E2244" s="17" t="s">
        <v>33</v>
      </c>
      <c r="F2244" s="10" t="s">
        <v>1368</v>
      </c>
      <c r="G2244" s="10" t="s">
        <v>928</v>
      </c>
      <c r="H2244" s="12" t="s">
        <v>1347</v>
      </c>
      <c r="I2244" s="10" t="s">
        <v>21</v>
      </c>
      <c r="J2244" s="10"/>
      <c r="K2244" s="10"/>
      <c r="L2244" s="10" t="s">
        <v>22</v>
      </c>
      <c r="M2244" s="10" t="s">
        <v>22</v>
      </c>
      <c r="N2244" s="10" t="s">
        <v>22</v>
      </c>
      <c r="O2244" s="10"/>
      <c r="P2244" s="11"/>
    </row>
    <row r="2245">
      <c r="A2245" s="22">
        <v>45734.0</v>
      </c>
      <c r="B2245" s="23">
        <v>45733.0</v>
      </c>
      <c r="C2245" s="10" t="s">
        <v>17</v>
      </c>
      <c r="D2245" s="10">
        <v>8.0</v>
      </c>
      <c r="E2245" s="17" t="s">
        <v>9</v>
      </c>
      <c r="F2245" s="10" t="s">
        <v>1399</v>
      </c>
      <c r="G2245" s="10" t="s">
        <v>226</v>
      </c>
      <c r="H2245" s="12" t="s">
        <v>227</v>
      </c>
      <c r="I2245" s="10" t="s">
        <v>21</v>
      </c>
      <c r="J2245" s="10"/>
      <c r="K2245" s="10"/>
      <c r="L2245" s="10" t="s">
        <v>22</v>
      </c>
      <c r="M2245" s="10" t="s">
        <v>22</v>
      </c>
      <c r="N2245" s="10" t="s">
        <v>22</v>
      </c>
      <c r="O2245" s="10"/>
      <c r="P2245" s="11"/>
    </row>
    <row r="2246">
      <c r="A2246" s="22">
        <v>45734.0</v>
      </c>
      <c r="B2246" s="23">
        <v>45733.0</v>
      </c>
      <c r="C2246" s="10" t="s">
        <v>17</v>
      </c>
      <c r="D2246" s="10">
        <v>8.0</v>
      </c>
      <c r="E2246" s="17" t="s">
        <v>33</v>
      </c>
      <c r="F2246" s="10" t="s">
        <v>1422</v>
      </c>
      <c r="G2246" s="10" t="s">
        <v>1423</v>
      </c>
      <c r="H2246" s="12" t="s">
        <v>1424</v>
      </c>
      <c r="I2246" s="10" t="s">
        <v>52</v>
      </c>
      <c r="J2246" s="10"/>
      <c r="K2246" s="10"/>
      <c r="L2246" s="10" t="s">
        <v>22</v>
      </c>
      <c r="M2246" s="10" t="s">
        <v>22</v>
      </c>
      <c r="N2246" s="10" t="s">
        <v>22</v>
      </c>
      <c r="O2246" s="10" t="s">
        <v>474</v>
      </c>
      <c r="P2246" s="11"/>
    </row>
    <row r="2247">
      <c r="A2247" s="22">
        <v>45734.0</v>
      </c>
      <c r="B2247" s="23">
        <v>45733.0</v>
      </c>
      <c r="C2247" s="10" t="s">
        <v>17</v>
      </c>
      <c r="D2247" s="10">
        <v>8.0</v>
      </c>
      <c r="E2247" s="17" t="s">
        <v>33</v>
      </c>
      <c r="F2247" s="10" t="s">
        <v>1499</v>
      </c>
      <c r="G2247" s="10" t="s">
        <v>169</v>
      </c>
      <c r="H2247" s="12" t="s">
        <v>170</v>
      </c>
      <c r="I2247" s="10" t="s">
        <v>21</v>
      </c>
      <c r="J2247" s="10"/>
      <c r="K2247" s="10"/>
      <c r="L2247" s="10" t="s">
        <v>22</v>
      </c>
      <c r="M2247" s="10" t="s">
        <v>22</v>
      </c>
      <c r="N2247" s="10" t="s">
        <v>22</v>
      </c>
      <c r="O2247" s="10"/>
      <c r="P2247" s="11"/>
    </row>
    <row r="2248">
      <c r="A2248" s="22">
        <v>45734.0</v>
      </c>
      <c r="B2248" s="23">
        <v>45733.0</v>
      </c>
      <c r="C2248" s="10" t="s">
        <v>17</v>
      </c>
      <c r="D2248" s="10">
        <v>8.0</v>
      </c>
      <c r="E2248" s="17" t="s">
        <v>33</v>
      </c>
      <c r="F2248" s="10" t="s">
        <v>1244</v>
      </c>
      <c r="G2248" s="10" t="s">
        <v>1245</v>
      </c>
      <c r="H2248" s="12" t="s">
        <v>1246</v>
      </c>
      <c r="I2248" s="10" t="s">
        <v>21</v>
      </c>
      <c r="J2248" s="10"/>
      <c r="K2248" s="10"/>
      <c r="L2248" s="10" t="s">
        <v>22</v>
      </c>
      <c r="M2248" s="10" t="s">
        <v>22</v>
      </c>
      <c r="N2248" s="10" t="s">
        <v>22</v>
      </c>
      <c r="O2248" s="10"/>
      <c r="P2248" s="11"/>
    </row>
    <row r="2249">
      <c r="A2249" s="22">
        <v>45734.0</v>
      </c>
      <c r="B2249" s="23">
        <v>45733.0</v>
      </c>
      <c r="C2249" s="10" t="s">
        <v>17</v>
      </c>
      <c r="D2249" s="10">
        <v>16.0</v>
      </c>
      <c r="E2249" s="17" t="s">
        <v>33</v>
      </c>
      <c r="F2249" s="10" t="s">
        <v>1500</v>
      </c>
      <c r="G2249" s="10" t="s">
        <v>172</v>
      </c>
      <c r="H2249" s="12" t="s">
        <v>930</v>
      </c>
      <c r="I2249" s="10" t="s">
        <v>21</v>
      </c>
      <c r="J2249" s="10"/>
      <c r="K2249" s="10"/>
      <c r="L2249" s="10" t="s">
        <v>22</v>
      </c>
      <c r="M2249" s="10" t="s">
        <v>22</v>
      </c>
      <c r="N2249" s="10" t="s">
        <v>22</v>
      </c>
      <c r="O2249" s="10"/>
      <c r="P2249" s="11"/>
    </row>
    <row r="2250">
      <c r="A2250" s="22">
        <v>45734.0</v>
      </c>
      <c r="B2250" s="23">
        <v>45733.0</v>
      </c>
      <c r="C2250" s="10" t="s">
        <v>17</v>
      </c>
      <c r="D2250" s="10">
        <v>8.0</v>
      </c>
      <c r="E2250" s="17" t="s">
        <v>9</v>
      </c>
      <c r="F2250" s="10" t="s">
        <v>1501</v>
      </c>
      <c r="G2250" s="10" t="s">
        <v>1502</v>
      </c>
      <c r="H2250" s="12"/>
      <c r="I2250" s="10" t="s">
        <v>21</v>
      </c>
      <c r="J2250" s="10"/>
      <c r="K2250" s="10"/>
      <c r="L2250" s="10" t="s">
        <v>22</v>
      </c>
      <c r="M2250" s="10" t="s">
        <v>22</v>
      </c>
      <c r="N2250" s="10" t="s">
        <v>22</v>
      </c>
      <c r="O2250" s="10"/>
      <c r="P2250" s="11"/>
    </row>
    <row r="2251">
      <c r="A2251" s="22">
        <v>45734.0</v>
      </c>
      <c r="B2251" s="23">
        <v>45733.0</v>
      </c>
      <c r="C2251" s="10" t="s">
        <v>17</v>
      </c>
      <c r="D2251" s="10">
        <v>4.0</v>
      </c>
      <c r="E2251" s="17" t="s">
        <v>33</v>
      </c>
      <c r="F2251" s="10" t="s">
        <v>1503</v>
      </c>
      <c r="G2251" s="10" t="s">
        <v>169</v>
      </c>
      <c r="H2251" s="12" t="s">
        <v>170</v>
      </c>
      <c r="I2251" s="10" t="s">
        <v>21</v>
      </c>
      <c r="J2251" s="10"/>
      <c r="K2251" s="10"/>
      <c r="L2251" s="10" t="s">
        <v>22</v>
      </c>
      <c r="M2251" s="10" t="s">
        <v>22</v>
      </c>
      <c r="N2251" s="10" t="s">
        <v>22</v>
      </c>
      <c r="O2251" s="10"/>
      <c r="P2251" s="11"/>
    </row>
    <row r="2252">
      <c r="A2252" s="22">
        <v>45734.0</v>
      </c>
      <c r="B2252" s="23">
        <v>45733.0</v>
      </c>
      <c r="C2252" s="10" t="s">
        <v>17</v>
      </c>
      <c r="D2252" s="10">
        <v>8.0</v>
      </c>
      <c r="E2252" s="17" t="s">
        <v>33</v>
      </c>
      <c r="F2252" s="10" t="s">
        <v>1274</v>
      </c>
      <c r="G2252" s="10" t="s">
        <v>67</v>
      </c>
      <c r="H2252" s="12" t="s">
        <v>68</v>
      </c>
      <c r="I2252" s="10" t="s">
        <v>21</v>
      </c>
      <c r="J2252" s="10"/>
      <c r="K2252" s="10"/>
      <c r="L2252" s="10" t="s">
        <v>22</v>
      </c>
      <c r="M2252" s="10" t="s">
        <v>22</v>
      </c>
      <c r="N2252" s="10" t="s">
        <v>22</v>
      </c>
      <c r="O2252" s="10"/>
      <c r="P2252" s="11"/>
    </row>
    <row r="2253">
      <c r="A2253" s="22">
        <v>45734.0</v>
      </c>
      <c r="B2253" s="23">
        <v>45733.0</v>
      </c>
      <c r="C2253" s="10" t="s">
        <v>17</v>
      </c>
      <c r="D2253" s="10">
        <v>8.0</v>
      </c>
      <c r="E2253" s="17" t="s">
        <v>33</v>
      </c>
      <c r="F2253" s="10" t="s">
        <v>1479</v>
      </c>
      <c r="G2253" s="10" t="s">
        <v>30</v>
      </c>
      <c r="H2253" s="12" t="s">
        <v>31</v>
      </c>
      <c r="I2253" s="10" t="s">
        <v>21</v>
      </c>
      <c r="J2253" s="10"/>
      <c r="K2253" s="10"/>
      <c r="L2253" s="10" t="s">
        <v>22</v>
      </c>
      <c r="M2253" s="10" t="s">
        <v>22</v>
      </c>
      <c r="N2253" s="10" t="s">
        <v>22</v>
      </c>
      <c r="O2253" s="10"/>
      <c r="P2253" s="11"/>
    </row>
    <row r="2254">
      <c r="A2254" s="22">
        <v>45734.0</v>
      </c>
      <c r="B2254" s="23">
        <v>45733.0</v>
      </c>
      <c r="C2254" s="10" t="s">
        <v>17</v>
      </c>
      <c r="D2254" s="10">
        <v>8.0</v>
      </c>
      <c r="E2254" s="17" t="s">
        <v>33</v>
      </c>
      <c r="F2254" s="10" t="s">
        <v>1342</v>
      </c>
      <c r="G2254" s="10" t="s">
        <v>318</v>
      </c>
      <c r="H2254" s="12" t="s">
        <v>319</v>
      </c>
      <c r="I2254" s="10" t="s">
        <v>21</v>
      </c>
      <c r="J2254" s="10"/>
      <c r="K2254" s="10"/>
      <c r="L2254" s="10" t="s">
        <v>22</v>
      </c>
      <c r="M2254" s="10" t="s">
        <v>22</v>
      </c>
      <c r="N2254" s="10" t="s">
        <v>22</v>
      </c>
      <c r="O2254" s="10"/>
      <c r="P2254" s="11"/>
    </row>
    <row r="2255">
      <c r="A2255" s="22">
        <v>45734.0</v>
      </c>
      <c r="B2255" s="23">
        <v>45733.0</v>
      </c>
      <c r="C2255" s="10" t="s">
        <v>17</v>
      </c>
      <c r="D2255" s="10">
        <v>4.0</v>
      </c>
      <c r="E2255" s="17" t="s">
        <v>9</v>
      </c>
      <c r="F2255" s="10" t="s">
        <v>1504</v>
      </c>
      <c r="G2255" s="10" t="s">
        <v>1505</v>
      </c>
      <c r="H2255" s="12" t="s">
        <v>1506</v>
      </c>
      <c r="I2255" s="10" t="s">
        <v>52</v>
      </c>
      <c r="J2255" s="10"/>
      <c r="K2255" s="10"/>
      <c r="L2255" s="10" t="s">
        <v>22</v>
      </c>
      <c r="M2255" s="10" t="s">
        <v>22</v>
      </c>
      <c r="N2255" s="10" t="s">
        <v>22</v>
      </c>
      <c r="O2255" s="10" t="s">
        <v>22</v>
      </c>
      <c r="P2255" s="11"/>
    </row>
    <row r="2256">
      <c r="A2256" s="29">
        <v>45733.4265528588</v>
      </c>
      <c r="B2256" s="23">
        <v>45733.0</v>
      </c>
      <c r="C2256" s="10" t="s">
        <v>17</v>
      </c>
      <c r="D2256" s="10">
        <v>8.0</v>
      </c>
      <c r="E2256" s="17" t="s">
        <v>33</v>
      </c>
      <c r="F2256" s="10" t="s">
        <v>1197</v>
      </c>
      <c r="G2256" s="10" t="s">
        <v>656</v>
      </c>
      <c r="H2256" s="12" t="s">
        <v>657</v>
      </c>
      <c r="I2256" s="10" t="s">
        <v>21</v>
      </c>
      <c r="J2256" s="10"/>
      <c r="K2256" s="10"/>
      <c r="L2256" s="10" t="s">
        <v>22</v>
      </c>
      <c r="M2256" s="10" t="s">
        <v>22</v>
      </c>
      <c r="N2256" s="10" t="s">
        <v>22</v>
      </c>
      <c r="O2256" s="10"/>
      <c r="P2256" s="11"/>
    </row>
    <row r="2257">
      <c r="A2257" s="22">
        <v>45733.0</v>
      </c>
      <c r="B2257" s="23">
        <v>45727.0</v>
      </c>
      <c r="C2257" s="10" t="s">
        <v>17</v>
      </c>
      <c r="D2257" s="10" t="s">
        <v>303</v>
      </c>
      <c r="E2257" s="17" t="s">
        <v>89</v>
      </c>
      <c r="F2257" s="10" t="s">
        <v>1507</v>
      </c>
      <c r="G2257" s="10" t="s">
        <v>67</v>
      </c>
      <c r="H2257" s="12" t="s">
        <v>68</v>
      </c>
      <c r="I2257" s="10" t="s">
        <v>21</v>
      </c>
      <c r="J2257" s="10"/>
      <c r="K2257" s="32">
        <v>0.625</v>
      </c>
      <c r="L2257" s="10" t="s">
        <v>22</v>
      </c>
      <c r="M2257" s="10" t="s">
        <v>22</v>
      </c>
      <c r="N2257" s="10" t="s">
        <v>1480</v>
      </c>
      <c r="O2257" s="10"/>
      <c r="P2257" s="11"/>
    </row>
    <row r="2258">
      <c r="A2258" s="22">
        <v>45733.0</v>
      </c>
      <c r="B2258" s="23">
        <v>45729.0</v>
      </c>
      <c r="C2258" s="10" t="s">
        <v>17</v>
      </c>
      <c r="D2258" s="10">
        <v>8.0</v>
      </c>
      <c r="E2258" s="17" t="s">
        <v>9</v>
      </c>
      <c r="F2258" s="10" t="s">
        <v>1340</v>
      </c>
      <c r="G2258" s="10" t="s">
        <v>1337</v>
      </c>
      <c r="H2258" s="12" t="s">
        <v>1338</v>
      </c>
      <c r="I2258" s="10" t="s">
        <v>1339</v>
      </c>
      <c r="J2258" s="10"/>
      <c r="K2258" s="10"/>
      <c r="L2258" s="10" t="s">
        <v>22</v>
      </c>
      <c r="M2258" s="10" t="s">
        <v>22</v>
      </c>
      <c r="N2258" s="10" t="s">
        <v>22</v>
      </c>
      <c r="O2258" s="10" t="s">
        <v>22</v>
      </c>
      <c r="P2258" s="11"/>
    </row>
    <row r="2259">
      <c r="A2259" s="22">
        <v>45733.0</v>
      </c>
      <c r="B2259" s="23">
        <v>45729.0</v>
      </c>
      <c r="C2259" s="10" t="s">
        <v>17</v>
      </c>
      <c r="D2259" s="10">
        <v>20.0</v>
      </c>
      <c r="E2259" s="17" t="s">
        <v>33</v>
      </c>
      <c r="F2259" s="10" t="s">
        <v>307</v>
      </c>
      <c r="G2259" s="10" t="s">
        <v>38</v>
      </c>
      <c r="H2259" s="12" t="s">
        <v>39</v>
      </c>
      <c r="I2259" s="10" t="s">
        <v>21</v>
      </c>
      <c r="J2259" s="10"/>
      <c r="K2259" s="10"/>
      <c r="L2259" s="10" t="s">
        <v>22</v>
      </c>
      <c r="M2259" s="10" t="s">
        <v>22</v>
      </c>
      <c r="N2259" s="10" t="s">
        <v>22</v>
      </c>
      <c r="O2259" s="10"/>
      <c r="P2259" s="11"/>
    </row>
    <row r="2260">
      <c r="A2260" s="22">
        <v>45733.0</v>
      </c>
      <c r="B2260" s="23">
        <v>45729.0</v>
      </c>
      <c r="C2260" s="10" t="s">
        <v>17</v>
      </c>
      <c r="D2260" s="10">
        <v>14.0</v>
      </c>
      <c r="E2260" s="17" t="s">
        <v>33</v>
      </c>
      <c r="F2260" s="10" t="s">
        <v>641</v>
      </c>
      <c r="G2260" s="10" t="s">
        <v>1030</v>
      </c>
      <c r="H2260" s="12" t="s">
        <v>777</v>
      </c>
      <c r="I2260" s="10" t="s">
        <v>60</v>
      </c>
      <c r="J2260" s="10"/>
      <c r="K2260" s="10"/>
      <c r="L2260" s="10" t="s">
        <v>22</v>
      </c>
      <c r="M2260" s="10" t="s">
        <v>22</v>
      </c>
      <c r="N2260" s="10" t="s">
        <v>22</v>
      </c>
      <c r="O2260" s="10" t="s">
        <v>474</v>
      </c>
      <c r="P2260" s="11"/>
    </row>
    <row r="2261">
      <c r="A2261" s="22">
        <v>45733.0</v>
      </c>
      <c r="B2261" s="23">
        <v>45729.0</v>
      </c>
      <c r="C2261" s="10" t="s">
        <v>17</v>
      </c>
      <c r="D2261" s="10">
        <v>14.0</v>
      </c>
      <c r="E2261" s="17" t="s">
        <v>33</v>
      </c>
      <c r="F2261" s="10" t="s">
        <v>1029</v>
      </c>
      <c r="G2261" s="10" t="s">
        <v>1030</v>
      </c>
      <c r="H2261" s="12" t="s">
        <v>777</v>
      </c>
      <c r="I2261" s="10" t="s">
        <v>60</v>
      </c>
      <c r="J2261" s="10"/>
      <c r="K2261" s="10"/>
      <c r="L2261" s="10" t="s">
        <v>22</v>
      </c>
      <c r="M2261" s="10" t="s">
        <v>22</v>
      </c>
      <c r="N2261" s="10" t="s">
        <v>1480</v>
      </c>
      <c r="O2261" s="10" t="s">
        <v>474</v>
      </c>
      <c r="P2261" s="11"/>
    </row>
    <row r="2262">
      <c r="A2262" s="22">
        <v>45733.0</v>
      </c>
      <c r="B2262" s="23">
        <v>45729.0</v>
      </c>
      <c r="C2262" s="10" t="s">
        <v>17</v>
      </c>
      <c r="D2262" s="10">
        <v>8.0</v>
      </c>
      <c r="E2262" s="17" t="s">
        <v>9</v>
      </c>
      <c r="F2262" s="10" t="s">
        <v>1373</v>
      </c>
      <c r="G2262" s="10" t="s">
        <v>518</v>
      </c>
      <c r="H2262" s="12" t="s">
        <v>1236</v>
      </c>
      <c r="I2262" s="10" t="s">
        <v>52</v>
      </c>
      <c r="J2262" s="10"/>
      <c r="K2262" s="10"/>
      <c r="L2262" s="10" t="s">
        <v>22</v>
      </c>
      <c r="M2262" s="10" t="s">
        <v>22</v>
      </c>
      <c r="N2262" s="10" t="s">
        <v>22</v>
      </c>
      <c r="O2262" s="10" t="s">
        <v>22</v>
      </c>
      <c r="P2262" s="11"/>
    </row>
    <row r="2263">
      <c r="A2263" s="22">
        <v>45733.0</v>
      </c>
      <c r="B2263" s="23">
        <v>45730.0</v>
      </c>
      <c r="C2263" s="10" t="s">
        <v>17</v>
      </c>
      <c r="D2263" s="10">
        <v>8.0</v>
      </c>
      <c r="E2263" s="17" t="s">
        <v>33</v>
      </c>
      <c r="F2263" s="10" t="s">
        <v>1287</v>
      </c>
      <c r="G2263" s="10" t="s">
        <v>933</v>
      </c>
      <c r="H2263" s="12" t="s">
        <v>934</v>
      </c>
      <c r="I2263" s="10" t="s">
        <v>21</v>
      </c>
      <c r="J2263" s="10"/>
      <c r="K2263" s="10"/>
      <c r="L2263" s="10" t="s">
        <v>22</v>
      </c>
      <c r="M2263" s="10" t="s">
        <v>22</v>
      </c>
      <c r="N2263" s="10" t="s">
        <v>22</v>
      </c>
      <c r="O2263" s="10"/>
      <c r="P2263" s="11"/>
    </row>
    <row r="2264">
      <c r="A2264" s="22">
        <v>45733.0</v>
      </c>
      <c r="B2264" s="23">
        <v>45730.0</v>
      </c>
      <c r="C2264" s="10" t="s">
        <v>17</v>
      </c>
      <c r="D2264" s="10">
        <v>8.0</v>
      </c>
      <c r="E2264" s="17" t="s">
        <v>33</v>
      </c>
      <c r="F2264" s="10" t="s">
        <v>1479</v>
      </c>
      <c r="G2264" s="10" t="s">
        <v>30</v>
      </c>
      <c r="H2264" s="12" t="s">
        <v>31</v>
      </c>
      <c r="I2264" s="10" t="s">
        <v>21</v>
      </c>
      <c r="J2264" s="10"/>
      <c r="K2264" s="10" t="s">
        <v>1508</v>
      </c>
      <c r="L2264" s="10" t="s">
        <v>22</v>
      </c>
      <c r="M2264" s="10" t="s">
        <v>22</v>
      </c>
      <c r="N2264" s="10" t="s">
        <v>22</v>
      </c>
      <c r="O2264" s="10"/>
      <c r="P2264" s="11"/>
    </row>
    <row r="2265">
      <c r="A2265" s="22">
        <v>45733.0</v>
      </c>
      <c r="B2265" s="23">
        <v>45730.0</v>
      </c>
      <c r="C2265" s="10" t="s">
        <v>17</v>
      </c>
      <c r="D2265" s="10">
        <v>8.0</v>
      </c>
      <c r="E2265" s="17" t="s">
        <v>9</v>
      </c>
      <c r="F2265" s="10" t="s">
        <v>1509</v>
      </c>
      <c r="G2265" s="10" t="s">
        <v>1510</v>
      </c>
      <c r="H2265" s="12" t="s">
        <v>873</v>
      </c>
      <c r="I2265" s="10" t="s">
        <v>60</v>
      </c>
      <c r="J2265" s="10" t="s">
        <v>1511</v>
      </c>
      <c r="K2265" s="10"/>
      <c r="L2265" s="10" t="s">
        <v>22</v>
      </c>
      <c r="M2265" s="10" t="s">
        <v>22</v>
      </c>
      <c r="N2265" s="10" t="s">
        <v>22</v>
      </c>
      <c r="O2265" s="10" t="s">
        <v>22</v>
      </c>
      <c r="P2265" s="11"/>
    </row>
    <row r="2266">
      <c r="A2266" s="22">
        <v>45733.0</v>
      </c>
      <c r="B2266" s="23">
        <v>45730.0</v>
      </c>
      <c r="C2266" s="10" t="s">
        <v>17</v>
      </c>
      <c r="D2266" s="10">
        <v>8.0</v>
      </c>
      <c r="E2266" s="17" t="s">
        <v>33</v>
      </c>
      <c r="F2266" s="10" t="s">
        <v>1512</v>
      </c>
      <c r="G2266" s="10" t="s">
        <v>267</v>
      </c>
      <c r="H2266" s="12"/>
      <c r="I2266" s="10" t="s">
        <v>21</v>
      </c>
      <c r="J2266" s="10"/>
      <c r="K2266" s="10"/>
      <c r="L2266" s="10" t="s">
        <v>22</v>
      </c>
      <c r="M2266" s="10" t="s">
        <v>22</v>
      </c>
      <c r="N2266" s="10" t="s">
        <v>22</v>
      </c>
      <c r="O2266" s="10"/>
      <c r="P2266" s="11"/>
    </row>
    <row r="2267">
      <c r="A2267" s="22">
        <v>45733.0</v>
      </c>
      <c r="B2267" s="23">
        <v>45730.0</v>
      </c>
      <c r="C2267" s="10" t="s">
        <v>17</v>
      </c>
      <c r="D2267" s="10">
        <v>8.0</v>
      </c>
      <c r="E2267" s="17" t="s">
        <v>33</v>
      </c>
      <c r="F2267" s="10" t="s">
        <v>1513</v>
      </c>
      <c r="G2267" s="10" t="s">
        <v>101</v>
      </c>
      <c r="H2267" s="12" t="s">
        <v>102</v>
      </c>
      <c r="I2267" s="10" t="s">
        <v>21</v>
      </c>
      <c r="J2267" s="10"/>
      <c r="K2267" s="10"/>
      <c r="L2267" s="10" t="s">
        <v>22</v>
      </c>
      <c r="M2267" s="10" t="s">
        <v>22</v>
      </c>
      <c r="N2267" s="10" t="s">
        <v>22</v>
      </c>
      <c r="O2267" s="10"/>
      <c r="P2267" s="11"/>
    </row>
    <row r="2268">
      <c r="A2268" s="22">
        <v>45733.0</v>
      </c>
      <c r="B2268" s="23">
        <v>45730.0</v>
      </c>
      <c r="C2268" s="10" t="s">
        <v>17</v>
      </c>
      <c r="D2268" s="10">
        <v>8.0</v>
      </c>
      <c r="E2268" s="17" t="s">
        <v>33</v>
      </c>
      <c r="F2268" s="10" t="s">
        <v>1514</v>
      </c>
      <c r="G2268" s="10" t="s">
        <v>521</v>
      </c>
      <c r="H2268" s="12">
        <v>1.577866219E9</v>
      </c>
      <c r="I2268" s="10" t="s">
        <v>21</v>
      </c>
      <c r="J2268" s="10"/>
      <c r="K2268" s="10" t="s">
        <v>1515</v>
      </c>
      <c r="L2268" s="10" t="s">
        <v>22</v>
      </c>
      <c r="M2268" s="10" t="s">
        <v>22</v>
      </c>
      <c r="N2268" s="10" t="s">
        <v>22</v>
      </c>
      <c r="O2268" s="10"/>
      <c r="P2268" s="11"/>
    </row>
    <row r="2269">
      <c r="A2269" s="22">
        <v>45733.0</v>
      </c>
      <c r="B2269" s="23">
        <v>45730.0</v>
      </c>
      <c r="C2269" s="10" t="s">
        <v>17</v>
      </c>
      <c r="D2269" s="10">
        <v>16.0</v>
      </c>
      <c r="E2269" s="17" t="s">
        <v>9</v>
      </c>
      <c r="F2269" s="10" t="s">
        <v>1516</v>
      </c>
      <c r="G2269" s="10" t="s">
        <v>1175</v>
      </c>
      <c r="H2269" s="12">
        <v>7.894557166E9</v>
      </c>
      <c r="I2269" s="10" t="s">
        <v>21</v>
      </c>
      <c r="J2269" s="10" t="s">
        <v>1517</v>
      </c>
      <c r="K2269" s="10"/>
      <c r="L2269" s="10" t="s">
        <v>22</v>
      </c>
      <c r="M2269" s="10" t="s">
        <v>22</v>
      </c>
      <c r="N2269" s="10" t="s">
        <v>22</v>
      </c>
      <c r="O2269" s="10"/>
      <c r="P2269" s="11"/>
    </row>
    <row r="2270">
      <c r="A2270" s="22">
        <v>45733.0</v>
      </c>
      <c r="B2270" s="23">
        <v>45730.0</v>
      </c>
      <c r="C2270" s="10" t="s">
        <v>17</v>
      </c>
      <c r="D2270" s="10">
        <v>4.0</v>
      </c>
      <c r="E2270" s="17" t="s">
        <v>9</v>
      </c>
      <c r="F2270" s="10" t="s">
        <v>273</v>
      </c>
      <c r="G2270" s="10" t="s">
        <v>1518</v>
      </c>
      <c r="H2270" s="12">
        <v>7.895809577E9</v>
      </c>
      <c r="I2270" s="10" t="s">
        <v>21</v>
      </c>
      <c r="J2270" s="10"/>
      <c r="K2270" s="10"/>
      <c r="L2270" s="10" t="s">
        <v>22</v>
      </c>
      <c r="M2270" s="10" t="s">
        <v>22</v>
      </c>
      <c r="N2270" s="10" t="s">
        <v>22</v>
      </c>
      <c r="O2270" s="10"/>
      <c r="P2270" s="11"/>
    </row>
    <row r="2271">
      <c r="A2271" s="22">
        <v>45733.0</v>
      </c>
      <c r="B2271" s="23">
        <v>45730.0</v>
      </c>
      <c r="C2271" s="10" t="s">
        <v>17</v>
      </c>
      <c r="D2271" s="10">
        <v>8.0</v>
      </c>
      <c r="E2271" s="17" t="s">
        <v>33</v>
      </c>
      <c r="F2271" s="10" t="s">
        <v>1381</v>
      </c>
      <c r="G2271" s="10" t="s">
        <v>705</v>
      </c>
      <c r="H2271" s="12" t="s">
        <v>217</v>
      </c>
      <c r="I2271" s="10" t="s">
        <v>21</v>
      </c>
      <c r="J2271" s="10"/>
      <c r="K2271" s="10"/>
      <c r="L2271" s="10" t="s">
        <v>22</v>
      </c>
      <c r="M2271" s="10" t="s">
        <v>22</v>
      </c>
      <c r="N2271" s="10" t="s">
        <v>22</v>
      </c>
      <c r="O2271" s="10"/>
      <c r="P2271" s="11"/>
    </row>
    <row r="2272">
      <c r="A2272" s="22">
        <v>45733.0</v>
      </c>
      <c r="B2272" s="23">
        <v>45730.0</v>
      </c>
      <c r="C2272" s="10" t="s">
        <v>17</v>
      </c>
      <c r="D2272" s="10">
        <v>8.0</v>
      </c>
      <c r="E2272" s="17" t="s">
        <v>9</v>
      </c>
      <c r="F2272" s="10" t="s">
        <v>1519</v>
      </c>
      <c r="G2272" s="10" t="s">
        <v>1520</v>
      </c>
      <c r="H2272" s="12"/>
      <c r="I2272" s="10" t="s">
        <v>52</v>
      </c>
      <c r="J2272" s="10"/>
      <c r="K2272" s="10"/>
      <c r="L2272" s="10" t="s">
        <v>22</v>
      </c>
      <c r="M2272" s="10" t="s">
        <v>22</v>
      </c>
      <c r="N2272" s="10" t="s">
        <v>22</v>
      </c>
      <c r="O2272" s="10" t="s">
        <v>22</v>
      </c>
      <c r="P2272" s="11"/>
    </row>
    <row r="2273">
      <c r="A2273" s="22">
        <v>45733.0</v>
      </c>
      <c r="B2273" s="23">
        <v>45730.0</v>
      </c>
      <c r="C2273" s="10" t="s">
        <v>17</v>
      </c>
      <c r="D2273" s="10">
        <v>8.0</v>
      </c>
      <c r="E2273" s="17" t="s">
        <v>33</v>
      </c>
      <c r="F2273" s="10" t="s">
        <v>1521</v>
      </c>
      <c r="G2273" s="10" t="s">
        <v>45</v>
      </c>
      <c r="H2273" s="12" t="s">
        <v>46</v>
      </c>
      <c r="I2273" s="10" t="s">
        <v>21</v>
      </c>
      <c r="J2273" s="10"/>
      <c r="K2273" s="10"/>
      <c r="L2273" s="10" t="s">
        <v>22</v>
      </c>
      <c r="M2273" s="10" t="s">
        <v>22</v>
      </c>
      <c r="N2273" s="10" t="s">
        <v>22</v>
      </c>
      <c r="O2273" s="10"/>
      <c r="P2273" s="11"/>
    </row>
    <row r="2274">
      <c r="A2274" s="22">
        <v>45733.0</v>
      </c>
      <c r="B2274" s="23">
        <v>45730.0</v>
      </c>
      <c r="C2274" s="10" t="s">
        <v>17</v>
      </c>
      <c r="D2274" s="10">
        <v>8.0</v>
      </c>
      <c r="E2274" s="17" t="s">
        <v>9</v>
      </c>
      <c r="F2274" s="10" t="s">
        <v>1473</v>
      </c>
      <c r="G2274" s="10" t="s">
        <v>94</v>
      </c>
      <c r="H2274" s="12" t="s">
        <v>853</v>
      </c>
      <c r="I2274" s="10" t="s">
        <v>21</v>
      </c>
      <c r="J2274" s="10"/>
      <c r="K2274" s="10"/>
      <c r="L2274" s="10" t="s">
        <v>22</v>
      </c>
      <c r="M2274" s="10" t="s">
        <v>22</v>
      </c>
      <c r="N2274" s="10" t="s">
        <v>22</v>
      </c>
      <c r="O2274" s="10"/>
      <c r="P2274" s="11"/>
    </row>
    <row r="2275">
      <c r="A2275" s="22">
        <v>45733.0</v>
      </c>
      <c r="B2275" s="23">
        <v>45730.0</v>
      </c>
      <c r="C2275" s="10" t="s">
        <v>17</v>
      </c>
      <c r="D2275" s="10">
        <v>8.0</v>
      </c>
      <c r="E2275" s="17" t="s">
        <v>33</v>
      </c>
      <c r="F2275" s="10" t="s">
        <v>830</v>
      </c>
      <c r="G2275" s="10" t="s">
        <v>962</v>
      </c>
      <c r="H2275" s="12" t="s">
        <v>92</v>
      </c>
      <c r="I2275" s="10" t="s">
        <v>21</v>
      </c>
      <c r="J2275" s="10"/>
      <c r="K2275" s="10"/>
      <c r="L2275" s="10" t="s">
        <v>22</v>
      </c>
      <c r="M2275" s="10" t="s">
        <v>22</v>
      </c>
      <c r="N2275" s="10" t="s">
        <v>22</v>
      </c>
      <c r="O2275" s="10"/>
      <c r="P2275" s="11"/>
    </row>
    <row r="2276">
      <c r="A2276" s="22">
        <v>45733.0</v>
      </c>
      <c r="B2276" s="23">
        <v>45730.0</v>
      </c>
      <c r="C2276" s="10" t="s">
        <v>17</v>
      </c>
      <c r="D2276" s="10">
        <v>8.0</v>
      </c>
      <c r="E2276" s="17" t="s">
        <v>33</v>
      </c>
      <c r="F2276" s="10" t="s">
        <v>1274</v>
      </c>
      <c r="G2276" s="10" t="s">
        <v>1522</v>
      </c>
      <c r="H2276" s="12" t="s">
        <v>1523</v>
      </c>
      <c r="I2276" s="10" t="s">
        <v>21</v>
      </c>
      <c r="J2276" s="10"/>
      <c r="K2276" s="10"/>
      <c r="L2276" s="10" t="s">
        <v>22</v>
      </c>
      <c r="M2276" s="10" t="s">
        <v>22</v>
      </c>
      <c r="N2276" s="10" t="s">
        <v>22</v>
      </c>
      <c r="O2276" s="10"/>
      <c r="P2276" s="11"/>
    </row>
    <row r="2277">
      <c r="A2277" s="22">
        <v>45733.0</v>
      </c>
      <c r="B2277" s="23">
        <v>45730.0</v>
      </c>
      <c r="C2277" s="10" t="s">
        <v>17</v>
      </c>
      <c r="D2277" s="10">
        <v>8.0</v>
      </c>
      <c r="E2277" s="17" t="s">
        <v>33</v>
      </c>
      <c r="F2277" s="10" t="s">
        <v>1274</v>
      </c>
      <c r="G2277" s="10" t="s">
        <v>1524</v>
      </c>
      <c r="H2277" s="12"/>
      <c r="I2277" s="10" t="s">
        <v>60</v>
      </c>
      <c r="J2277" s="10"/>
      <c r="K2277" s="10"/>
      <c r="L2277" s="10" t="s">
        <v>22</v>
      </c>
      <c r="M2277" s="10" t="s">
        <v>22</v>
      </c>
      <c r="N2277" s="10" t="s">
        <v>22</v>
      </c>
      <c r="O2277" s="10"/>
      <c r="P2277" s="11"/>
    </row>
    <row r="2278">
      <c r="A2278" s="22">
        <v>45733.0</v>
      </c>
      <c r="B2278" s="23">
        <v>45730.0</v>
      </c>
      <c r="C2278" s="10" t="s">
        <v>17</v>
      </c>
      <c r="D2278" s="10">
        <v>8.0</v>
      </c>
      <c r="E2278" s="17" t="s">
        <v>9</v>
      </c>
      <c r="F2278" s="10" t="s">
        <v>1525</v>
      </c>
      <c r="G2278" s="10" t="s">
        <v>1191</v>
      </c>
      <c r="H2278" s="12" t="s">
        <v>1192</v>
      </c>
      <c r="I2278" s="10" t="s">
        <v>52</v>
      </c>
      <c r="J2278" s="10"/>
      <c r="K2278" s="10"/>
      <c r="L2278" s="10" t="s">
        <v>22</v>
      </c>
      <c r="M2278" s="10" t="s">
        <v>22</v>
      </c>
      <c r="N2278" s="10" t="s">
        <v>22</v>
      </c>
      <c r="O2278" s="10"/>
      <c r="P2278" s="11"/>
    </row>
    <row r="2279">
      <c r="A2279" s="22">
        <v>45733.0</v>
      </c>
      <c r="B2279" s="23">
        <v>45731.0</v>
      </c>
      <c r="C2279" s="10" t="s">
        <v>17</v>
      </c>
      <c r="D2279" s="10">
        <v>8.0</v>
      </c>
      <c r="E2279" s="17" t="s">
        <v>9</v>
      </c>
      <c r="F2279" s="10" t="s">
        <v>1474</v>
      </c>
      <c r="G2279" s="10" t="s">
        <v>1526</v>
      </c>
      <c r="H2279" s="12" t="s">
        <v>1527</v>
      </c>
      <c r="I2279" s="10" t="s">
        <v>21</v>
      </c>
      <c r="J2279" s="10" t="s">
        <v>1528</v>
      </c>
      <c r="K2279" s="10"/>
      <c r="L2279" s="10" t="s">
        <v>22</v>
      </c>
      <c r="M2279" s="10" t="s">
        <v>22</v>
      </c>
      <c r="N2279" s="10" t="s">
        <v>22</v>
      </c>
      <c r="O2279" s="10"/>
      <c r="P2279" s="11"/>
    </row>
    <row r="2280">
      <c r="A2280" s="22">
        <v>45733.0</v>
      </c>
      <c r="B2280" s="23">
        <v>45729.0</v>
      </c>
      <c r="C2280" s="10" t="s">
        <v>17</v>
      </c>
      <c r="D2280" s="10">
        <v>8.0</v>
      </c>
      <c r="E2280" s="17" t="s">
        <v>9</v>
      </c>
      <c r="F2280" s="10" t="s">
        <v>1243</v>
      </c>
      <c r="G2280" s="10" t="s">
        <v>422</v>
      </c>
      <c r="H2280" s="12" t="s">
        <v>423</v>
      </c>
      <c r="I2280" s="10" t="s">
        <v>21</v>
      </c>
      <c r="J2280" s="10"/>
      <c r="K2280" s="10"/>
      <c r="L2280" s="10" t="s">
        <v>22</v>
      </c>
      <c r="M2280" s="10" t="s">
        <v>22</v>
      </c>
      <c r="N2280" s="10" t="s">
        <v>22</v>
      </c>
      <c r="O2280" s="10"/>
      <c r="P2280" s="11"/>
    </row>
    <row r="2281">
      <c r="A2281" s="22">
        <v>45733.0</v>
      </c>
      <c r="B2281" s="23">
        <v>45733.0</v>
      </c>
      <c r="C2281" s="10" t="s">
        <v>17</v>
      </c>
      <c r="D2281" s="10">
        <v>8.0</v>
      </c>
      <c r="E2281" s="17" t="s">
        <v>9</v>
      </c>
      <c r="F2281" s="10" t="s">
        <v>1529</v>
      </c>
      <c r="G2281" s="10" t="s">
        <v>1530</v>
      </c>
      <c r="H2281" s="12"/>
      <c r="I2281" s="10" t="s">
        <v>21</v>
      </c>
      <c r="J2281" s="10"/>
      <c r="K2281" s="10"/>
      <c r="L2281" s="10" t="s">
        <v>22</v>
      </c>
      <c r="M2281" s="10" t="s">
        <v>22</v>
      </c>
      <c r="N2281" s="10" t="s">
        <v>22</v>
      </c>
      <c r="O2281" s="10"/>
      <c r="P2281" s="11"/>
    </row>
    <row r="2282">
      <c r="A2282" s="30">
        <v>45730.0</v>
      </c>
      <c r="B2282" s="23">
        <v>45729.0</v>
      </c>
      <c r="C2282" s="10" t="s">
        <v>17</v>
      </c>
      <c r="D2282" s="10">
        <v>8.0</v>
      </c>
      <c r="E2282" s="17" t="s">
        <v>33</v>
      </c>
      <c r="F2282" s="10" t="s">
        <v>1531</v>
      </c>
      <c r="G2282" s="10" t="s">
        <v>1532</v>
      </c>
      <c r="H2282" s="12" t="s">
        <v>1533</v>
      </c>
      <c r="I2282" s="10" t="s">
        <v>52</v>
      </c>
      <c r="J2282" s="10"/>
      <c r="K2282" s="10"/>
      <c r="L2282" s="10" t="s">
        <v>22</v>
      </c>
      <c r="M2282" s="10" t="s">
        <v>22</v>
      </c>
      <c r="N2282" s="10"/>
      <c r="O2282" s="10"/>
      <c r="P2282" s="11"/>
    </row>
    <row r="2283">
      <c r="A2283" s="22">
        <v>45730.0</v>
      </c>
      <c r="B2283" s="23">
        <v>45723.0</v>
      </c>
      <c r="C2283" s="10" t="s">
        <v>17</v>
      </c>
      <c r="D2283" s="10">
        <v>16.0</v>
      </c>
      <c r="E2283" s="17" t="s">
        <v>9</v>
      </c>
      <c r="F2283" s="10" t="s">
        <v>1534</v>
      </c>
      <c r="G2283" s="10" t="s">
        <v>1535</v>
      </c>
      <c r="H2283" s="12"/>
      <c r="I2283" s="10" t="s">
        <v>52</v>
      </c>
      <c r="J2283" s="10"/>
      <c r="K2283" s="10"/>
      <c r="L2283" s="10" t="s">
        <v>22</v>
      </c>
      <c r="M2283" s="10" t="s">
        <v>22</v>
      </c>
      <c r="N2283" s="10"/>
      <c r="O2283" s="10"/>
      <c r="P2283" s="11"/>
    </row>
    <row r="2284">
      <c r="A2284" s="22">
        <v>45730.0</v>
      </c>
      <c r="B2284" s="23">
        <v>45715.0</v>
      </c>
      <c r="C2284" s="10" t="s">
        <v>17</v>
      </c>
      <c r="D2284" s="10">
        <v>8.0</v>
      </c>
      <c r="E2284" s="17" t="s">
        <v>9</v>
      </c>
      <c r="F2284" s="10" t="s">
        <v>1536</v>
      </c>
      <c r="G2284" s="10" t="s">
        <v>1103</v>
      </c>
      <c r="H2284" s="12" t="s">
        <v>1537</v>
      </c>
      <c r="I2284" s="10" t="s">
        <v>52</v>
      </c>
      <c r="J2284" s="10"/>
      <c r="K2284" s="10"/>
      <c r="L2284" s="10" t="s">
        <v>22</v>
      </c>
      <c r="M2284" s="10" t="s">
        <v>22</v>
      </c>
      <c r="N2284" s="10"/>
      <c r="O2284" s="10"/>
      <c r="P2284" s="11"/>
    </row>
    <row r="2285">
      <c r="A2285" s="22">
        <v>45730.0</v>
      </c>
      <c r="B2285" s="23">
        <v>45726.0</v>
      </c>
      <c r="C2285" s="10" t="s">
        <v>17</v>
      </c>
      <c r="D2285" s="10">
        <v>8.0</v>
      </c>
      <c r="E2285" s="17" t="s">
        <v>9</v>
      </c>
      <c r="F2285" s="10" t="s">
        <v>1538</v>
      </c>
      <c r="G2285" s="10" t="s">
        <v>1539</v>
      </c>
      <c r="H2285" s="12" t="s">
        <v>1540</v>
      </c>
      <c r="I2285" s="10" t="s">
        <v>60</v>
      </c>
      <c r="J2285" s="10" t="s">
        <v>1541</v>
      </c>
      <c r="K2285" s="10"/>
      <c r="L2285" s="10" t="s">
        <v>22</v>
      </c>
      <c r="M2285" s="10" t="s">
        <v>22</v>
      </c>
      <c r="N2285" s="10"/>
      <c r="O2285" s="10"/>
      <c r="P2285" s="11"/>
    </row>
    <row r="2286">
      <c r="A2286" s="22">
        <v>45730.0</v>
      </c>
      <c r="B2286" s="23">
        <v>45728.0</v>
      </c>
      <c r="C2286" s="10" t="s">
        <v>17</v>
      </c>
      <c r="D2286" s="10">
        <v>8.0</v>
      </c>
      <c r="E2286" s="17" t="s">
        <v>9</v>
      </c>
      <c r="F2286" s="10" t="s">
        <v>1542</v>
      </c>
      <c r="G2286" s="10" t="s">
        <v>1543</v>
      </c>
      <c r="H2286" s="12" t="s">
        <v>1544</v>
      </c>
      <c r="I2286" s="10" t="s">
        <v>60</v>
      </c>
      <c r="J2286" s="10" t="s">
        <v>1545</v>
      </c>
      <c r="K2286" s="10"/>
      <c r="L2286" s="10" t="s">
        <v>22</v>
      </c>
      <c r="M2286" s="10" t="s">
        <v>22</v>
      </c>
      <c r="N2286" s="10"/>
      <c r="O2286" s="10" t="s">
        <v>22</v>
      </c>
      <c r="P2286" s="11"/>
    </row>
    <row r="2287">
      <c r="A2287" s="22">
        <v>45730.0</v>
      </c>
      <c r="B2287" s="23">
        <v>45728.0</v>
      </c>
      <c r="C2287" s="10" t="s">
        <v>17</v>
      </c>
      <c r="D2287" s="10">
        <v>16.0</v>
      </c>
      <c r="E2287" s="17" t="s">
        <v>33</v>
      </c>
      <c r="F2287" s="10" t="s">
        <v>409</v>
      </c>
      <c r="G2287" s="10" t="s">
        <v>410</v>
      </c>
      <c r="H2287" s="12"/>
      <c r="I2287" s="10" t="s">
        <v>21</v>
      </c>
      <c r="J2287" s="10"/>
      <c r="K2287" s="10"/>
      <c r="L2287" s="10" t="s">
        <v>22</v>
      </c>
      <c r="M2287" s="10" t="s">
        <v>22</v>
      </c>
      <c r="N2287" s="10"/>
      <c r="O2287" s="10"/>
      <c r="P2287" s="11"/>
    </row>
    <row r="2288">
      <c r="A2288" s="30">
        <v>45730.0</v>
      </c>
      <c r="B2288" s="23"/>
      <c r="C2288" s="10"/>
      <c r="D2288" s="10">
        <v>8.0</v>
      </c>
      <c r="E2288" s="17" t="s">
        <v>9</v>
      </c>
      <c r="F2288" s="10" t="s">
        <v>1546</v>
      </c>
      <c r="G2288" s="10" t="s">
        <v>1547</v>
      </c>
      <c r="H2288" s="12" t="s">
        <v>1548</v>
      </c>
      <c r="I2288" s="10" t="s">
        <v>60</v>
      </c>
      <c r="J2288" s="10" t="s">
        <v>1549</v>
      </c>
      <c r="K2288" s="10" t="s">
        <v>1550</v>
      </c>
      <c r="L2288" s="10" t="s">
        <v>22</v>
      </c>
      <c r="M2288" s="10" t="s">
        <v>22</v>
      </c>
      <c r="N2288" s="10"/>
      <c r="O2288" s="10"/>
      <c r="P2288" s="11"/>
    </row>
    <row r="2289">
      <c r="A2289" s="22">
        <v>45730.0</v>
      </c>
      <c r="B2289" s="23">
        <v>45729.0</v>
      </c>
      <c r="C2289" s="10" t="s">
        <v>17</v>
      </c>
      <c r="D2289" s="10">
        <v>6.0</v>
      </c>
      <c r="E2289" s="17" t="s">
        <v>9</v>
      </c>
      <c r="F2289" s="10" t="s">
        <v>1096</v>
      </c>
      <c r="G2289" s="10" t="s">
        <v>1097</v>
      </c>
      <c r="H2289" s="12"/>
      <c r="I2289" s="10" t="s">
        <v>60</v>
      </c>
      <c r="J2289" s="10" t="s">
        <v>1551</v>
      </c>
      <c r="K2289" s="10"/>
      <c r="L2289" s="10" t="s">
        <v>22</v>
      </c>
      <c r="M2289" s="10" t="s">
        <v>22</v>
      </c>
      <c r="N2289" s="10"/>
      <c r="O2289" s="10"/>
      <c r="P2289" s="11"/>
    </row>
    <row r="2290">
      <c r="A2290" s="22">
        <v>45730.0</v>
      </c>
      <c r="B2290" s="23">
        <v>45729.0</v>
      </c>
      <c r="C2290" s="10" t="s">
        <v>17</v>
      </c>
      <c r="D2290" s="10">
        <v>8.0</v>
      </c>
      <c r="E2290" s="17" t="s">
        <v>33</v>
      </c>
      <c r="F2290" s="10" t="s">
        <v>1552</v>
      </c>
      <c r="G2290" s="10" t="s">
        <v>1142</v>
      </c>
      <c r="H2290" s="12" t="s">
        <v>1143</v>
      </c>
      <c r="I2290" s="10" t="s">
        <v>21</v>
      </c>
      <c r="J2290" s="10"/>
      <c r="K2290" s="10"/>
      <c r="L2290" s="10" t="s">
        <v>22</v>
      </c>
      <c r="M2290" s="10" t="s">
        <v>22</v>
      </c>
      <c r="N2290" s="10"/>
      <c r="O2290" s="10"/>
      <c r="P2290" s="11"/>
    </row>
    <row r="2291">
      <c r="A2291" s="22">
        <v>45730.0</v>
      </c>
      <c r="B2291" s="23">
        <v>45729.0</v>
      </c>
      <c r="C2291" s="10" t="s">
        <v>17</v>
      </c>
      <c r="D2291" s="10">
        <v>6.0</v>
      </c>
      <c r="E2291" s="17" t="s">
        <v>33</v>
      </c>
      <c r="F2291" s="10" t="s">
        <v>1223</v>
      </c>
      <c r="G2291" s="10" t="s">
        <v>1224</v>
      </c>
      <c r="H2291" s="12"/>
      <c r="I2291" s="10" t="s">
        <v>21</v>
      </c>
      <c r="J2291" s="10"/>
      <c r="K2291" s="10"/>
      <c r="L2291" s="10" t="s">
        <v>22</v>
      </c>
      <c r="M2291" s="10" t="s">
        <v>22</v>
      </c>
      <c r="N2291" s="10"/>
      <c r="O2291" s="10"/>
      <c r="P2291" s="11"/>
    </row>
    <row r="2292">
      <c r="A2292" s="22">
        <v>45730.0</v>
      </c>
      <c r="B2292" s="23">
        <v>45729.0</v>
      </c>
      <c r="C2292" s="10" t="s">
        <v>17</v>
      </c>
      <c r="D2292" s="10">
        <v>8.0</v>
      </c>
      <c r="E2292" s="17" t="s">
        <v>9</v>
      </c>
      <c r="F2292" s="10" t="s">
        <v>1312</v>
      </c>
      <c r="G2292" s="10" t="s">
        <v>1553</v>
      </c>
      <c r="H2292" s="12"/>
      <c r="I2292" s="10" t="s">
        <v>60</v>
      </c>
      <c r="J2292" s="10" t="s">
        <v>1554</v>
      </c>
      <c r="K2292" s="10"/>
      <c r="L2292" s="10" t="s">
        <v>22</v>
      </c>
      <c r="M2292" s="10" t="s">
        <v>22</v>
      </c>
      <c r="N2292" s="10"/>
      <c r="O2292" s="10" t="s">
        <v>22</v>
      </c>
      <c r="P2292" s="11"/>
    </row>
    <row r="2293">
      <c r="A2293" s="22">
        <v>45730.0</v>
      </c>
      <c r="B2293" s="23">
        <v>45729.0</v>
      </c>
      <c r="C2293" s="10" t="s">
        <v>17</v>
      </c>
      <c r="D2293" s="10">
        <v>8.0</v>
      </c>
      <c r="E2293" s="17" t="s">
        <v>33</v>
      </c>
      <c r="F2293" s="10" t="s">
        <v>1312</v>
      </c>
      <c r="G2293" s="10" t="s">
        <v>1313</v>
      </c>
      <c r="H2293" s="12" t="s">
        <v>1314</v>
      </c>
      <c r="I2293" s="10" t="s">
        <v>60</v>
      </c>
      <c r="J2293" s="10" t="s">
        <v>1554</v>
      </c>
      <c r="K2293" s="10"/>
      <c r="L2293" s="10" t="s">
        <v>22</v>
      </c>
      <c r="M2293" s="10" t="s">
        <v>22</v>
      </c>
      <c r="N2293" s="10"/>
      <c r="O2293" s="10" t="s">
        <v>22</v>
      </c>
      <c r="P2293" s="11"/>
    </row>
    <row r="2294">
      <c r="A2294" s="22">
        <v>45730.0</v>
      </c>
      <c r="B2294" s="23">
        <v>45729.0</v>
      </c>
      <c r="C2294" s="10" t="s">
        <v>17</v>
      </c>
      <c r="D2294" s="10">
        <v>6.0</v>
      </c>
      <c r="E2294" s="17" t="s">
        <v>33</v>
      </c>
      <c r="F2294" s="10" t="s">
        <v>1395</v>
      </c>
      <c r="G2294" s="10" t="s">
        <v>480</v>
      </c>
      <c r="H2294" s="12" t="s">
        <v>481</v>
      </c>
      <c r="I2294" s="10" t="s">
        <v>52</v>
      </c>
      <c r="J2294" s="10"/>
      <c r="K2294" s="10"/>
      <c r="L2294" s="10" t="s">
        <v>22</v>
      </c>
      <c r="M2294" s="10" t="s">
        <v>22</v>
      </c>
      <c r="N2294" s="10"/>
      <c r="O2294" s="10"/>
      <c r="P2294" s="11"/>
    </row>
    <row r="2295">
      <c r="A2295" s="22">
        <v>45730.0</v>
      </c>
      <c r="B2295" s="23">
        <v>45729.0</v>
      </c>
      <c r="C2295" s="10" t="s">
        <v>17</v>
      </c>
      <c r="D2295" s="10">
        <v>6.0</v>
      </c>
      <c r="E2295" s="17" t="s">
        <v>9</v>
      </c>
      <c r="F2295" s="10" t="s">
        <v>1096</v>
      </c>
      <c r="G2295" s="10" t="s">
        <v>1097</v>
      </c>
      <c r="H2295" s="12"/>
      <c r="I2295" s="10" t="s">
        <v>60</v>
      </c>
      <c r="J2295" s="10" t="s">
        <v>1551</v>
      </c>
      <c r="K2295" s="10"/>
      <c r="L2295" s="10" t="s">
        <v>22</v>
      </c>
      <c r="M2295" s="10" t="s">
        <v>22</v>
      </c>
      <c r="N2295" s="10"/>
      <c r="O2295" s="10" t="s">
        <v>22</v>
      </c>
      <c r="P2295" s="11"/>
    </row>
    <row r="2296">
      <c r="A2296" s="22">
        <v>45730.0</v>
      </c>
      <c r="B2296" s="23">
        <v>45729.0</v>
      </c>
      <c r="C2296" s="10" t="s">
        <v>17</v>
      </c>
      <c r="D2296" s="10">
        <v>8.0</v>
      </c>
      <c r="E2296" s="17" t="s">
        <v>9</v>
      </c>
      <c r="F2296" s="10" t="s">
        <v>1555</v>
      </c>
      <c r="G2296" s="10" t="s">
        <v>916</v>
      </c>
      <c r="H2296" s="12" t="s">
        <v>1556</v>
      </c>
      <c r="I2296" s="10" t="s">
        <v>21</v>
      </c>
      <c r="J2296" s="10"/>
      <c r="K2296" s="10"/>
      <c r="L2296" s="10" t="s">
        <v>22</v>
      </c>
      <c r="M2296" s="10" t="s">
        <v>22</v>
      </c>
      <c r="N2296" s="10"/>
      <c r="O2296" s="10"/>
      <c r="P2296" s="11"/>
    </row>
    <row r="2297">
      <c r="A2297" s="22">
        <v>45730.0</v>
      </c>
      <c r="B2297" s="23">
        <v>45729.0</v>
      </c>
      <c r="C2297" s="10" t="s">
        <v>17</v>
      </c>
      <c r="D2297" s="10">
        <v>5.0</v>
      </c>
      <c r="E2297" s="17" t="s">
        <v>9</v>
      </c>
      <c r="F2297" s="10" t="s">
        <v>1557</v>
      </c>
      <c r="G2297" s="10" t="s">
        <v>638</v>
      </c>
      <c r="H2297" s="12" t="s">
        <v>639</v>
      </c>
      <c r="I2297" s="10" t="s">
        <v>60</v>
      </c>
      <c r="J2297" s="10"/>
      <c r="K2297" s="10"/>
      <c r="L2297" s="10" t="s">
        <v>22</v>
      </c>
      <c r="M2297" s="10" t="s">
        <v>22</v>
      </c>
      <c r="N2297" s="10"/>
      <c r="O2297" s="10"/>
      <c r="P2297" s="11"/>
    </row>
    <row r="2298">
      <c r="A2298" s="22">
        <v>45730.0</v>
      </c>
      <c r="B2298" s="23">
        <v>45729.0</v>
      </c>
      <c r="C2298" s="10" t="s">
        <v>17</v>
      </c>
      <c r="D2298" s="10">
        <v>8.0</v>
      </c>
      <c r="E2298" s="17" t="s">
        <v>33</v>
      </c>
      <c r="F2298" s="10" t="s">
        <v>1425</v>
      </c>
      <c r="G2298" s="10" t="s">
        <v>933</v>
      </c>
      <c r="H2298" s="12" t="s">
        <v>934</v>
      </c>
      <c r="I2298" s="10" t="s">
        <v>21</v>
      </c>
      <c r="J2298" s="10"/>
      <c r="K2298" s="10"/>
      <c r="L2298" s="10" t="s">
        <v>22</v>
      </c>
      <c r="M2298" s="10" t="s">
        <v>22</v>
      </c>
      <c r="N2298" s="10"/>
      <c r="O2298" s="10"/>
      <c r="P2298" s="11"/>
    </row>
    <row r="2299">
      <c r="A2299" s="22">
        <v>45730.0</v>
      </c>
      <c r="B2299" s="23">
        <v>45729.0</v>
      </c>
      <c r="C2299" s="10" t="s">
        <v>17</v>
      </c>
      <c r="D2299" s="10">
        <v>8.0</v>
      </c>
      <c r="E2299" s="17" t="s">
        <v>33</v>
      </c>
      <c r="F2299" s="10" t="s">
        <v>1342</v>
      </c>
      <c r="G2299" s="10" t="s">
        <v>318</v>
      </c>
      <c r="H2299" s="12" t="s">
        <v>319</v>
      </c>
      <c r="I2299" s="10" t="s">
        <v>21</v>
      </c>
      <c r="J2299" s="10"/>
      <c r="K2299" s="10"/>
      <c r="L2299" s="10" t="s">
        <v>22</v>
      </c>
      <c r="M2299" s="10" t="s">
        <v>22</v>
      </c>
      <c r="N2299" s="10"/>
      <c r="O2299" s="10"/>
      <c r="P2299" s="11"/>
    </row>
    <row r="2300">
      <c r="A2300" s="22">
        <v>45730.0</v>
      </c>
      <c r="B2300" s="23">
        <v>45729.0</v>
      </c>
      <c r="C2300" s="10" t="s">
        <v>17</v>
      </c>
      <c r="D2300" s="10">
        <v>4.0</v>
      </c>
      <c r="E2300" s="17" t="s">
        <v>33</v>
      </c>
      <c r="F2300" s="10" t="s">
        <v>1558</v>
      </c>
      <c r="G2300" s="10" t="s">
        <v>195</v>
      </c>
      <c r="H2300" s="12" t="s">
        <v>1070</v>
      </c>
      <c r="I2300" s="10" t="s">
        <v>21</v>
      </c>
      <c r="J2300" s="10"/>
      <c r="K2300" s="10"/>
      <c r="L2300" s="10" t="s">
        <v>22</v>
      </c>
      <c r="M2300" s="10" t="s">
        <v>22</v>
      </c>
      <c r="N2300" s="10" t="s">
        <v>22</v>
      </c>
      <c r="O2300" s="10"/>
      <c r="P2300" s="11"/>
    </row>
    <row r="2301">
      <c r="A2301" s="30">
        <v>45729.0</v>
      </c>
      <c r="B2301" s="23">
        <v>45728.0</v>
      </c>
      <c r="C2301" s="10" t="s">
        <v>17</v>
      </c>
      <c r="D2301" s="10">
        <v>8.0</v>
      </c>
      <c r="E2301" s="17" t="s">
        <v>33</v>
      </c>
      <c r="F2301" s="10" t="s">
        <v>1322</v>
      </c>
      <c r="G2301" s="10" t="s">
        <v>101</v>
      </c>
      <c r="H2301" s="12" t="s">
        <v>102</v>
      </c>
      <c r="I2301" s="10" t="s">
        <v>21</v>
      </c>
      <c r="J2301" s="10"/>
      <c r="K2301" s="10"/>
      <c r="L2301" s="10" t="s">
        <v>22</v>
      </c>
      <c r="M2301" s="10" t="s">
        <v>22</v>
      </c>
      <c r="N2301" s="10"/>
      <c r="O2301" s="10"/>
      <c r="P2301" s="11"/>
    </row>
    <row r="2302">
      <c r="A2302" s="22">
        <v>45729.0</v>
      </c>
      <c r="B2302" s="23">
        <v>45727.0</v>
      </c>
      <c r="C2302" s="10" t="s">
        <v>17</v>
      </c>
      <c r="D2302" s="10">
        <v>8.0</v>
      </c>
      <c r="E2302" s="17" t="s">
        <v>9</v>
      </c>
      <c r="F2302" s="10" t="s">
        <v>1559</v>
      </c>
      <c r="G2302" s="10" t="s">
        <v>1560</v>
      </c>
      <c r="H2302" s="12" t="s">
        <v>1561</v>
      </c>
      <c r="I2302" s="10" t="s">
        <v>52</v>
      </c>
      <c r="J2302" s="10"/>
      <c r="K2302" s="10"/>
      <c r="L2302" s="10" t="s">
        <v>22</v>
      </c>
      <c r="M2302" s="10" t="s">
        <v>22</v>
      </c>
      <c r="N2302" s="10"/>
      <c r="O2302" s="10"/>
      <c r="P2302" s="11"/>
    </row>
    <row r="2303">
      <c r="A2303" s="22">
        <v>45729.0</v>
      </c>
      <c r="B2303" s="23">
        <v>45728.0</v>
      </c>
      <c r="C2303" s="10" t="s">
        <v>17</v>
      </c>
      <c r="D2303" s="10">
        <v>8.0</v>
      </c>
      <c r="E2303" s="17" t="s">
        <v>33</v>
      </c>
      <c r="F2303" s="10" t="s">
        <v>541</v>
      </c>
      <c r="G2303" s="10" t="s">
        <v>518</v>
      </c>
      <c r="H2303" s="12" t="s">
        <v>1236</v>
      </c>
      <c r="I2303" s="10" t="s">
        <v>52</v>
      </c>
      <c r="J2303" s="10"/>
      <c r="K2303" s="10"/>
      <c r="L2303" s="10" t="s">
        <v>22</v>
      </c>
      <c r="M2303" s="10" t="s">
        <v>22</v>
      </c>
      <c r="N2303" s="10"/>
      <c r="O2303" s="10"/>
      <c r="P2303" s="11"/>
    </row>
    <row r="2304">
      <c r="A2304" s="22">
        <v>45729.0</v>
      </c>
      <c r="B2304" s="23">
        <v>45728.0</v>
      </c>
      <c r="C2304" s="10" t="s">
        <v>17</v>
      </c>
      <c r="D2304" s="10">
        <v>4.0</v>
      </c>
      <c r="E2304" s="17" t="s">
        <v>9</v>
      </c>
      <c r="F2304" s="10" t="s">
        <v>1562</v>
      </c>
      <c r="G2304" s="10" t="s">
        <v>147</v>
      </c>
      <c r="H2304" s="12" t="s">
        <v>148</v>
      </c>
      <c r="I2304" s="10" t="s">
        <v>52</v>
      </c>
      <c r="J2304" s="10"/>
      <c r="K2304" s="10"/>
      <c r="L2304" s="10" t="s">
        <v>22</v>
      </c>
      <c r="M2304" s="10" t="s">
        <v>22</v>
      </c>
      <c r="N2304" s="10"/>
      <c r="O2304" s="10"/>
      <c r="P2304" s="11"/>
    </row>
    <row r="2305">
      <c r="A2305" s="22">
        <v>45729.0</v>
      </c>
      <c r="B2305" s="23">
        <v>45728.0</v>
      </c>
      <c r="C2305" s="10" t="s">
        <v>17</v>
      </c>
      <c r="D2305" s="10">
        <v>8.0</v>
      </c>
      <c r="E2305" s="17" t="s">
        <v>9</v>
      </c>
      <c r="F2305" s="10" t="s">
        <v>1563</v>
      </c>
      <c r="G2305" s="10" t="s">
        <v>187</v>
      </c>
      <c r="H2305" s="12" t="s">
        <v>188</v>
      </c>
      <c r="I2305" s="10" t="s">
        <v>21</v>
      </c>
      <c r="J2305" s="10"/>
      <c r="K2305" s="10"/>
      <c r="L2305" s="10" t="s">
        <v>22</v>
      </c>
      <c r="M2305" s="10" t="s">
        <v>22</v>
      </c>
      <c r="N2305" s="10"/>
      <c r="O2305" s="10"/>
      <c r="P2305" s="11"/>
    </row>
    <row r="2306">
      <c r="A2306" s="22">
        <v>45729.0</v>
      </c>
      <c r="B2306" s="23">
        <v>45728.0</v>
      </c>
      <c r="C2306" s="10" t="s">
        <v>17</v>
      </c>
      <c r="D2306" s="10">
        <v>8.0</v>
      </c>
      <c r="E2306" s="17" t="s">
        <v>33</v>
      </c>
      <c r="F2306" s="10" t="s">
        <v>1342</v>
      </c>
      <c r="G2306" s="10" t="s">
        <v>318</v>
      </c>
      <c r="H2306" s="12" t="s">
        <v>319</v>
      </c>
      <c r="I2306" s="10" t="s">
        <v>21</v>
      </c>
      <c r="J2306" s="10"/>
      <c r="K2306" s="10"/>
      <c r="L2306" s="10" t="s">
        <v>22</v>
      </c>
      <c r="M2306" s="10" t="s">
        <v>22</v>
      </c>
      <c r="N2306" s="10"/>
      <c r="O2306" s="10"/>
      <c r="P2306" s="11"/>
    </row>
    <row r="2307">
      <c r="A2307" s="22">
        <v>45729.0</v>
      </c>
      <c r="B2307" s="23">
        <v>45728.0</v>
      </c>
      <c r="C2307" s="10" t="s">
        <v>17</v>
      </c>
      <c r="D2307" s="10">
        <v>8.0</v>
      </c>
      <c r="E2307" s="17" t="s">
        <v>33</v>
      </c>
      <c r="F2307" s="10" t="s">
        <v>1280</v>
      </c>
      <c r="G2307" s="10" t="s">
        <v>318</v>
      </c>
      <c r="H2307" s="12" t="s">
        <v>319</v>
      </c>
      <c r="I2307" s="10" t="s">
        <v>21</v>
      </c>
      <c r="J2307" s="10"/>
      <c r="K2307" s="10"/>
      <c r="L2307" s="10" t="s">
        <v>22</v>
      </c>
      <c r="M2307" s="10" t="s">
        <v>22</v>
      </c>
      <c r="N2307" s="10"/>
      <c r="O2307" s="10"/>
      <c r="P2307" s="11"/>
    </row>
    <row r="2308">
      <c r="A2308" s="22">
        <v>45729.0</v>
      </c>
      <c r="B2308" s="23">
        <v>45728.0</v>
      </c>
      <c r="C2308" s="10" t="s">
        <v>17</v>
      </c>
      <c r="D2308" s="10">
        <v>8.0</v>
      </c>
      <c r="E2308" s="17" t="s">
        <v>33</v>
      </c>
      <c r="F2308" s="10" t="s">
        <v>1068</v>
      </c>
      <c r="G2308" s="10" t="s">
        <v>169</v>
      </c>
      <c r="H2308" s="12" t="s">
        <v>170</v>
      </c>
      <c r="I2308" s="10" t="s">
        <v>21</v>
      </c>
      <c r="J2308" s="10"/>
      <c r="K2308" s="10"/>
      <c r="L2308" s="10" t="s">
        <v>22</v>
      </c>
      <c r="M2308" s="10" t="s">
        <v>22</v>
      </c>
      <c r="N2308" s="10"/>
      <c r="O2308" s="10"/>
      <c r="P2308" s="11"/>
    </row>
    <row r="2309">
      <c r="A2309" s="22">
        <v>45729.0</v>
      </c>
      <c r="B2309" s="23">
        <v>45728.0</v>
      </c>
      <c r="C2309" s="10" t="s">
        <v>17</v>
      </c>
      <c r="D2309" s="10">
        <v>6.0</v>
      </c>
      <c r="E2309" s="17" t="s">
        <v>9</v>
      </c>
      <c r="F2309" s="10" t="s">
        <v>1564</v>
      </c>
      <c r="G2309" s="10" t="s">
        <v>289</v>
      </c>
      <c r="H2309" s="12" t="s">
        <v>290</v>
      </c>
      <c r="I2309" s="10" t="s">
        <v>21</v>
      </c>
      <c r="J2309" s="10"/>
      <c r="K2309" s="10"/>
      <c r="L2309" s="10" t="s">
        <v>22</v>
      </c>
      <c r="M2309" s="10" t="s">
        <v>22</v>
      </c>
      <c r="N2309" s="10"/>
      <c r="O2309" s="10"/>
      <c r="P2309" s="11"/>
    </row>
    <row r="2310">
      <c r="A2310" s="22">
        <v>45729.0</v>
      </c>
      <c r="B2310" s="23">
        <v>45728.0</v>
      </c>
      <c r="C2310" s="10" t="s">
        <v>17</v>
      </c>
      <c r="D2310" s="10">
        <v>8.0</v>
      </c>
      <c r="E2310" s="17" t="s">
        <v>9</v>
      </c>
      <c r="F2310" s="10" t="s">
        <v>1565</v>
      </c>
      <c r="G2310" s="10" t="s">
        <v>1233</v>
      </c>
      <c r="H2310" s="12" t="s">
        <v>1566</v>
      </c>
      <c r="I2310" s="10" t="s">
        <v>21</v>
      </c>
      <c r="J2310" s="10"/>
      <c r="K2310" s="10"/>
      <c r="L2310" s="10" t="s">
        <v>22</v>
      </c>
      <c r="M2310" s="10" t="s">
        <v>22</v>
      </c>
      <c r="N2310" s="10"/>
      <c r="O2310" s="10"/>
      <c r="P2310" s="11"/>
    </row>
    <row r="2311">
      <c r="A2311" s="22">
        <v>45729.0</v>
      </c>
      <c r="B2311" s="23">
        <v>45728.0</v>
      </c>
      <c r="C2311" s="10" t="s">
        <v>17</v>
      </c>
      <c r="D2311" s="10">
        <v>8.0</v>
      </c>
      <c r="E2311" s="17" t="s">
        <v>9</v>
      </c>
      <c r="F2311" s="10" t="s">
        <v>1567</v>
      </c>
      <c r="G2311" s="10" t="s">
        <v>909</v>
      </c>
      <c r="H2311" s="12" t="s">
        <v>910</v>
      </c>
      <c r="I2311" s="10" t="s">
        <v>52</v>
      </c>
      <c r="J2311" s="10"/>
      <c r="K2311" s="10"/>
      <c r="L2311" s="10" t="s">
        <v>22</v>
      </c>
      <c r="M2311" s="10" t="s">
        <v>22</v>
      </c>
      <c r="N2311" s="10"/>
      <c r="O2311" s="10"/>
      <c r="P2311" s="11"/>
    </row>
    <row r="2312">
      <c r="A2312" s="22">
        <v>45729.0</v>
      </c>
      <c r="B2312" s="23">
        <v>45728.0</v>
      </c>
      <c r="C2312" s="10" t="s">
        <v>17</v>
      </c>
      <c r="D2312" s="10">
        <v>8.0</v>
      </c>
      <c r="E2312" s="17" t="s">
        <v>33</v>
      </c>
      <c r="F2312" s="10" t="s">
        <v>1279</v>
      </c>
      <c r="G2312" s="10" t="s">
        <v>1212</v>
      </c>
      <c r="H2312" s="12"/>
      <c r="I2312" s="10" t="s">
        <v>52</v>
      </c>
      <c r="J2312" s="10"/>
      <c r="K2312" s="10"/>
      <c r="L2312" s="10" t="s">
        <v>22</v>
      </c>
      <c r="M2312" s="10" t="s">
        <v>22</v>
      </c>
      <c r="N2312" s="10"/>
      <c r="O2312" s="10" t="s">
        <v>474</v>
      </c>
      <c r="P2312" s="11"/>
    </row>
    <row r="2313">
      <c r="A2313" s="22">
        <v>45729.0</v>
      </c>
      <c r="B2313" s="23">
        <v>45728.0</v>
      </c>
      <c r="C2313" s="10" t="s">
        <v>17</v>
      </c>
      <c r="D2313" s="10">
        <v>8.0</v>
      </c>
      <c r="E2313" s="17" t="s">
        <v>33</v>
      </c>
      <c r="F2313" s="10" t="s">
        <v>1568</v>
      </c>
      <c r="G2313" s="10" t="s">
        <v>140</v>
      </c>
      <c r="H2313" s="12" t="s">
        <v>141</v>
      </c>
      <c r="I2313" s="10" t="s">
        <v>21</v>
      </c>
      <c r="J2313" s="10"/>
      <c r="K2313" s="10"/>
      <c r="L2313" s="10" t="s">
        <v>22</v>
      </c>
      <c r="M2313" s="10" t="s">
        <v>22</v>
      </c>
      <c r="N2313" s="10"/>
      <c r="O2313" s="10"/>
      <c r="P2313" s="11"/>
    </row>
    <row r="2314">
      <c r="A2314" s="22">
        <v>45729.0</v>
      </c>
      <c r="B2314" s="23">
        <v>45728.0</v>
      </c>
      <c r="C2314" s="10" t="s">
        <v>17</v>
      </c>
      <c r="D2314" s="10">
        <v>16.0</v>
      </c>
      <c r="E2314" s="17" t="s">
        <v>33</v>
      </c>
      <c r="F2314" s="10" t="s">
        <v>237</v>
      </c>
      <c r="G2314" s="10" t="s">
        <v>1009</v>
      </c>
      <c r="H2314" s="12" t="s">
        <v>108</v>
      </c>
      <c r="I2314" s="10" t="s">
        <v>21</v>
      </c>
      <c r="J2314" s="10"/>
      <c r="K2314" s="10"/>
      <c r="L2314" s="10" t="s">
        <v>22</v>
      </c>
      <c r="M2314" s="10" t="s">
        <v>22</v>
      </c>
      <c r="N2314" s="10"/>
      <c r="O2314" s="10"/>
      <c r="P2314" s="11"/>
    </row>
    <row r="2315">
      <c r="A2315" s="22">
        <v>45729.0</v>
      </c>
      <c r="B2315" s="23">
        <v>45728.0</v>
      </c>
      <c r="C2315" s="10" t="s">
        <v>17</v>
      </c>
      <c r="D2315" s="10">
        <v>16.0</v>
      </c>
      <c r="E2315" s="17" t="s">
        <v>33</v>
      </c>
      <c r="F2315" s="10" t="s">
        <v>325</v>
      </c>
      <c r="G2315" s="10" t="s">
        <v>663</v>
      </c>
      <c r="H2315" s="12" t="s">
        <v>1016</v>
      </c>
      <c r="I2315" s="10" t="s">
        <v>21</v>
      </c>
      <c r="J2315" s="10"/>
      <c r="K2315" s="10"/>
      <c r="L2315" s="10" t="s">
        <v>22</v>
      </c>
      <c r="M2315" s="10" t="s">
        <v>22</v>
      </c>
      <c r="N2315" s="10"/>
      <c r="O2315" s="10"/>
      <c r="P2315" s="11"/>
    </row>
    <row r="2316">
      <c r="A2316" s="22">
        <v>45729.0</v>
      </c>
      <c r="B2316" s="23">
        <v>45728.0</v>
      </c>
      <c r="C2316" s="10" t="s">
        <v>17</v>
      </c>
      <c r="D2316" s="10">
        <v>8.0</v>
      </c>
      <c r="E2316" s="17" t="s">
        <v>33</v>
      </c>
      <c r="F2316" s="10" t="s">
        <v>1569</v>
      </c>
      <c r="G2316" s="10" t="s">
        <v>933</v>
      </c>
      <c r="H2316" s="12" t="s">
        <v>934</v>
      </c>
      <c r="I2316" s="10" t="s">
        <v>21</v>
      </c>
      <c r="J2316" s="10"/>
      <c r="K2316" s="10"/>
      <c r="L2316" s="10" t="s">
        <v>22</v>
      </c>
      <c r="M2316" s="10" t="s">
        <v>22</v>
      </c>
      <c r="N2316" s="10"/>
      <c r="O2316" s="10"/>
      <c r="P2316" s="11"/>
    </row>
    <row r="2317">
      <c r="A2317" s="22">
        <v>45729.0</v>
      </c>
      <c r="B2317" s="23">
        <v>45728.0</v>
      </c>
      <c r="C2317" s="10" t="s">
        <v>17</v>
      </c>
      <c r="D2317" s="10">
        <v>8.0</v>
      </c>
      <c r="E2317" s="17" t="s">
        <v>33</v>
      </c>
      <c r="F2317" s="10" t="s">
        <v>1570</v>
      </c>
      <c r="G2317" s="10" t="s">
        <v>1571</v>
      </c>
      <c r="H2317" s="12" t="s">
        <v>1572</v>
      </c>
      <c r="I2317" s="10" t="s">
        <v>60</v>
      </c>
      <c r="J2317" s="10"/>
      <c r="K2317" s="10"/>
      <c r="L2317" s="10" t="s">
        <v>22</v>
      </c>
      <c r="M2317" s="10" t="s">
        <v>22</v>
      </c>
      <c r="N2317" s="10"/>
      <c r="O2317" s="10" t="s">
        <v>474</v>
      </c>
      <c r="P2317" s="11"/>
    </row>
    <row r="2318">
      <c r="A2318" s="29">
        <v>45728.533798425924</v>
      </c>
      <c r="B2318" s="23">
        <v>45728.0</v>
      </c>
      <c r="C2318" s="10" t="s">
        <v>17</v>
      </c>
      <c r="D2318" s="10">
        <v>6.0</v>
      </c>
      <c r="E2318" s="17" t="s">
        <v>9</v>
      </c>
      <c r="F2318" s="10" t="s">
        <v>66</v>
      </c>
      <c r="G2318" s="10" t="s">
        <v>1051</v>
      </c>
      <c r="H2318" s="12" t="s">
        <v>1052</v>
      </c>
      <c r="I2318" s="10" t="s">
        <v>21</v>
      </c>
      <c r="J2318" s="10"/>
      <c r="K2318" s="10"/>
      <c r="L2318" s="10" t="s">
        <v>22</v>
      </c>
      <c r="M2318" s="10" t="s">
        <v>22</v>
      </c>
      <c r="N2318" s="10" t="s">
        <v>22</v>
      </c>
      <c r="O2318" s="10"/>
      <c r="P2318" s="11"/>
    </row>
    <row r="2319">
      <c r="A2319" s="29">
        <v>45728.38618094908</v>
      </c>
      <c r="B2319" s="23">
        <v>45728.0</v>
      </c>
      <c r="C2319" s="10" t="s">
        <v>17</v>
      </c>
      <c r="D2319" s="10">
        <v>8.0</v>
      </c>
      <c r="E2319" s="17" t="s">
        <v>9</v>
      </c>
      <c r="F2319" s="10" t="s">
        <v>1322</v>
      </c>
      <c r="G2319" s="10" t="s">
        <v>101</v>
      </c>
      <c r="H2319" s="12"/>
      <c r="I2319" s="10" t="s">
        <v>21</v>
      </c>
      <c r="J2319" s="10"/>
      <c r="K2319" s="10"/>
      <c r="L2319" s="10" t="s">
        <v>22</v>
      </c>
      <c r="M2319" s="10" t="s">
        <v>22</v>
      </c>
      <c r="N2319" s="10"/>
      <c r="O2319" s="10"/>
      <c r="P2319" s="11"/>
    </row>
    <row r="2320">
      <c r="A2320" s="29">
        <v>45728.38505153936</v>
      </c>
      <c r="B2320" s="23">
        <v>45728.0</v>
      </c>
      <c r="C2320" s="10" t="s">
        <v>17</v>
      </c>
      <c r="D2320" s="10">
        <v>8.0</v>
      </c>
      <c r="E2320" s="17" t="s">
        <v>9</v>
      </c>
      <c r="F2320" s="10" t="s">
        <v>1573</v>
      </c>
      <c r="G2320" s="10"/>
      <c r="H2320" s="12"/>
      <c r="I2320" s="10" t="s">
        <v>52</v>
      </c>
      <c r="J2320" s="10"/>
      <c r="K2320" s="10"/>
      <c r="L2320" s="10" t="s">
        <v>22</v>
      </c>
      <c r="M2320" s="10" t="s">
        <v>22</v>
      </c>
      <c r="N2320" s="10" t="s">
        <v>22</v>
      </c>
      <c r="O2320" s="10" t="s">
        <v>474</v>
      </c>
      <c r="P2320" s="11"/>
    </row>
    <row r="2321">
      <c r="A2321" s="22">
        <v>45728.0</v>
      </c>
      <c r="B2321" s="23">
        <v>45719.0</v>
      </c>
      <c r="C2321" s="10" t="s">
        <v>17</v>
      </c>
      <c r="D2321" s="10">
        <v>8.0</v>
      </c>
      <c r="E2321" s="17" t="s">
        <v>33</v>
      </c>
      <c r="F2321" s="10" t="s">
        <v>1574</v>
      </c>
      <c r="G2321" s="10" t="s">
        <v>1575</v>
      </c>
      <c r="H2321" s="12"/>
      <c r="I2321" s="10" t="s">
        <v>52</v>
      </c>
      <c r="J2321" s="10"/>
      <c r="K2321" s="10"/>
      <c r="L2321" s="10" t="s">
        <v>22</v>
      </c>
      <c r="M2321" s="10" t="s">
        <v>22</v>
      </c>
      <c r="N2321" s="10" t="s">
        <v>22</v>
      </c>
      <c r="O2321" s="10" t="s">
        <v>22</v>
      </c>
      <c r="P2321" s="11"/>
    </row>
    <row r="2322">
      <c r="A2322" s="22">
        <v>45728.0</v>
      </c>
      <c r="B2322" s="23">
        <v>45727.0</v>
      </c>
      <c r="C2322" s="10" t="s">
        <v>17</v>
      </c>
      <c r="D2322" s="10">
        <v>8.0</v>
      </c>
      <c r="E2322" s="17" t="s">
        <v>9</v>
      </c>
      <c r="F2322" s="10" t="s">
        <v>1576</v>
      </c>
      <c r="G2322" s="10" t="s">
        <v>1157</v>
      </c>
      <c r="H2322" s="12"/>
      <c r="I2322" s="10" t="s">
        <v>52</v>
      </c>
      <c r="J2322" s="10"/>
      <c r="K2322" s="10"/>
      <c r="L2322" s="10" t="s">
        <v>22</v>
      </c>
      <c r="M2322" s="10" t="s">
        <v>22</v>
      </c>
      <c r="N2322" s="10" t="s">
        <v>22</v>
      </c>
      <c r="O2322" s="10" t="s">
        <v>474</v>
      </c>
      <c r="P2322" s="11"/>
    </row>
    <row r="2323">
      <c r="A2323" s="22">
        <v>45728.0</v>
      </c>
      <c r="B2323" s="23">
        <v>45727.0</v>
      </c>
      <c r="C2323" s="10" t="s">
        <v>17</v>
      </c>
      <c r="D2323" s="10">
        <v>4.0</v>
      </c>
      <c r="E2323" s="17" t="s">
        <v>9</v>
      </c>
      <c r="F2323" s="10" t="s">
        <v>1577</v>
      </c>
      <c r="G2323" s="10" t="s">
        <v>289</v>
      </c>
      <c r="H2323" s="12" t="s">
        <v>290</v>
      </c>
      <c r="I2323" s="10" t="s">
        <v>21</v>
      </c>
      <c r="J2323" s="10"/>
      <c r="K2323" s="10"/>
      <c r="L2323" s="10" t="s">
        <v>22</v>
      </c>
      <c r="M2323" s="10" t="s">
        <v>22</v>
      </c>
      <c r="N2323" s="10" t="s">
        <v>22</v>
      </c>
      <c r="O2323" s="10"/>
      <c r="P2323" s="11"/>
    </row>
    <row r="2324">
      <c r="A2324" s="22">
        <v>45728.0</v>
      </c>
      <c r="B2324" s="23">
        <v>45727.0</v>
      </c>
      <c r="C2324" s="10" t="s">
        <v>17</v>
      </c>
      <c r="D2324" s="10">
        <v>8.0</v>
      </c>
      <c r="E2324" s="17" t="s">
        <v>33</v>
      </c>
      <c r="F2324" s="10" t="s">
        <v>1029</v>
      </c>
      <c r="G2324" s="10" t="s">
        <v>1247</v>
      </c>
      <c r="H2324" s="12" t="s">
        <v>1249</v>
      </c>
      <c r="I2324" s="10" t="s">
        <v>60</v>
      </c>
      <c r="J2324" s="10" t="s">
        <v>1578</v>
      </c>
      <c r="K2324" s="10"/>
      <c r="L2324" s="10" t="s">
        <v>22</v>
      </c>
      <c r="M2324" s="10" t="s">
        <v>22</v>
      </c>
      <c r="N2324" s="10" t="s">
        <v>22</v>
      </c>
      <c r="O2324" s="10"/>
      <c r="P2324" s="11"/>
    </row>
    <row r="2325">
      <c r="A2325" s="22">
        <v>45728.0</v>
      </c>
      <c r="B2325" s="23">
        <v>45727.0</v>
      </c>
      <c r="C2325" s="10" t="s">
        <v>17</v>
      </c>
      <c r="D2325" s="10">
        <v>8.0</v>
      </c>
      <c r="E2325" s="17" t="s">
        <v>33</v>
      </c>
      <c r="F2325" s="10" t="s">
        <v>1579</v>
      </c>
      <c r="G2325" s="10" t="s">
        <v>962</v>
      </c>
      <c r="H2325" s="12" t="s">
        <v>92</v>
      </c>
      <c r="I2325" s="10" t="s">
        <v>21</v>
      </c>
      <c r="J2325" s="10"/>
      <c r="K2325" s="10"/>
      <c r="L2325" s="10" t="s">
        <v>22</v>
      </c>
      <c r="M2325" s="10" t="s">
        <v>22</v>
      </c>
      <c r="N2325" s="10"/>
      <c r="O2325" s="10"/>
      <c r="P2325" s="11"/>
    </row>
    <row r="2326">
      <c r="A2326" s="22">
        <v>45728.0</v>
      </c>
      <c r="B2326" s="23">
        <v>45727.0</v>
      </c>
      <c r="C2326" s="10" t="s">
        <v>17</v>
      </c>
      <c r="D2326" s="10">
        <v>8.0</v>
      </c>
      <c r="E2326" s="17" t="s">
        <v>33</v>
      </c>
      <c r="F2326" s="10" t="s">
        <v>1580</v>
      </c>
      <c r="G2326" s="10" t="s">
        <v>169</v>
      </c>
      <c r="H2326" s="12" t="s">
        <v>170</v>
      </c>
      <c r="I2326" s="10" t="s">
        <v>21</v>
      </c>
      <c r="J2326" s="10"/>
      <c r="K2326" s="10"/>
      <c r="L2326" s="10" t="s">
        <v>22</v>
      </c>
      <c r="M2326" s="10" t="s">
        <v>22</v>
      </c>
      <c r="N2326" s="10" t="s">
        <v>22</v>
      </c>
      <c r="O2326" s="10"/>
      <c r="P2326" s="11"/>
    </row>
    <row r="2327">
      <c r="A2327" s="22">
        <v>45728.0</v>
      </c>
      <c r="B2327" s="23">
        <v>45727.0</v>
      </c>
      <c r="C2327" s="10" t="s">
        <v>17</v>
      </c>
      <c r="D2327" s="10">
        <v>8.0</v>
      </c>
      <c r="E2327" s="17" t="s">
        <v>33</v>
      </c>
      <c r="F2327" s="10" t="s">
        <v>1581</v>
      </c>
      <c r="G2327" s="10" t="s">
        <v>1582</v>
      </c>
      <c r="H2327" s="12"/>
      <c r="I2327" s="10" t="s">
        <v>52</v>
      </c>
      <c r="J2327" s="10"/>
      <c r="K2327" s="10"/>
      <c r="L2327" s="10" t="s">
        <v>22</v>
      </c>
      <c r="M2327" s="10" t="s">
        <v>22</v>
      </c>
      <c r="N2327" s="10"/>
      <c r="O2327" s="10"/>
      <c r="P2327" s="11"/>
    </row>
    <row r="2328">
      <c r="A2328" s="22">
        <v>45728.0</v>
      </c>
      <c r="B2328" s="23">
        <v>45727.0</v>
      </c>
      <c r="C2328" s="10" t="s">
        <v>17</v>
      </c>
      <c r="D2328" s="10">
        <v>8.0</v>
      </c>
      <c r="E2328" s="17" t="s">
        <v>9</v>
      </c>
      <c r="F2328" s="10" t="s">
        <v>1288</v>
      </c>
      <c r="G2328" s="10" t="s">
        <v>30</v>
      </c>
      <c r="H2328" s="12" t="s">
        <v>31</v>
      </c>
      <c r="I2328" s="10" t="s">
        <v>21</v>
      </c>
      <c r="J2328" s="10"/>
      <c r="K2328" s="10"/>
      <c r="L2328" s="10" t="s">
        <v>22</v>
      </c>
      <c r="M2328" s="10" t="s">
        <v>22</v>
      </c>
      <c r="N2328" s="10" t="s">
        <v>22</v>
      </c>
      <c r="O2328" s="10"/>
      <c r="P2328" s="11"/>
    </row>
    <row r="2329">
      <c r="A2329" s="22">
        <v>45728.0</v>
      </c>
      <c r="B2329" s="23">
        <v>45727.0</v>
      </c>
      <c r="C2329" s="10" t="s">
        <v>17</v>
      </c>
      <c r="D2329" s="10">
        <v>8.0</v>
      </c>
      <c r="E2329" s="17" t="s">
        <v>9</v>
      </c>
      <c r="F2329" s="10" t="s">
        <v>1029</v>
      </c>
      <c r="G2329" s="10" t="s">
        <v>1247</v>
      </c>
      <c r="H2329" s="12"/>
      <c r="I2329" s="10" t="s">
        <v>60</v>
      </c>
      <c r="J2329" s="10" t="s">
        <v>1583</v>
      </c>
      <c r="K2329" s="10"/>
      <c r="L2329" s="10" t="s">
        <v>22</v>
      </c>
      <c r="M2329" s="10" t="s">
        <v>22</v>
      </c>
      <c r="N2329" s="10" t="s">
        <v>22</v>
      </c>
      <c r="O2329" s="10" t="s">
        <v>22</v>
      </c>
      <c r="P2329" s="11"/>
    </row>
    <row r="2330">
      <c r="A2330" s="22">
        <v>45728.0</v>
      </c>
      <c r="B2330" s="23">
        <v>45727.0</v>
      </c>
      <c r="C2330" s="10" t="s">
        <v>17</v>
      </c>
      <c r="D2330" s="10">
        <v>8.0</v>
      </c>
      <c r="E2330" s="17" t="s">
        <v>33</v>
      </c>
      <c r="F2330" s="10" t="s">
        <v>1343</v>
      </c>
      <c r="G2330" s="10" t="s">
        <v>1344</v>
      </c>
      <c r="H2330" s="12"/>
      <c r="I2330" s="10" t="s">
        <v>60</v>
      </c>
      <c r="J2330" s="10" t="s">
        <v>1584</v>
      </c>
      <c r="K2330" s="10"/>
      <c r="L2330" s="10" t="s">
        <v>22</v>
      </c>
      <c r="M2330" s="10" t="s">
        <v>22</v>
      </c>
      <c r="N2330" s="10" t="s">
        <v>22</v>
      </c>
      <c r="O2330" s="10" t="s">
        <v>22</v>
      </c>
      <c r="P2330" s="11"/>
    </row>
    <row r="2331">
      <c r="A2331" s="22">
        <v>45728.0</v>
      </c>
      <c r="B2331" s="23">
        <v>45727.0</v>
      </c>
      <c r="C2331" s="10" t="s">
        <v>17</v>
      </c>
      <c r="D2331" s="10">
        <v>8.0</v>
      </c>
      <c r="E2331" s="17" t="s">
        <v>33</v>
      </c>
      <c r="F2331" s="10" t="s">
        <v>1322</v>
      </c>
      <c r="G2331" s="10" t="s">
        <v>101</v>
      </c>
      <c r="H2331" s="12" t="s">
        <v>102</v>
      </c>
      <c r="I2331" s="10" t="s">
        <v>21</v>
      </c>
      <c r="J2331" s="10"/>
      <c r="K2331" s="10"/>
      <c r="L2331" s="10" t="s">
        <v>22</v>
      </c>
      <c r="M2331" s="10" t="s">
        <v>22</v>
      </c>
      <c r="N2331" s="10" t="s">
        <v>22</v>
      </c>
      <c r="O2331" s="10"/>
      <c r="P2331" s="11"/>
    </row>
    <row r="2332">
      <c r="A2332" s="22">
        <v>45728.0</v>
      </c>
      <c r="B2332" s="23">
        <v>45727.0</v>
      </c>
      <c r="C2332" s="10" t="s">
        <v>17</v>
      </c>
      <c r="D2332" s="10">
        <v>8.0</v>
      </c>
      <c r="E2332" s="17" t="s">
        <v>33</v>
      </c>
      <c r="F2332" s="10" t="s">
        <v>1585</v>
      </c>
      <c r="G2332" s="10" t="s">
        <v>118</v>
      </c>
      <c r="H2332" s="12" t="s">
        <v>119</v>
      </c>
      <c r="I2332" s="10" t="s">
        <v>21</v>
      </c>
      <c r="J2332" s="10"/>
      <c r="K2332" s="10"/>
      <c r="L2332" s="10" t="s">
        <v>22</v>
      </c>
      <c r="M2332" s="10" t="s">
        <v>22</v>
      </c>
      <c r="N2332" s="10" t="s">
        <v>1480</v>
      </c>
      <c r="O2332" s="10"/>
      <c r="P2332" s="11"/>
    </row>
    <row r="2333">
      <c r="A2333" s="22">
        <v>45728.0</v>
      </c>
      <c r="B2333" s="23">
        <v>45727.0</v>
      </c>
      <c r="C2333" s="10" t="s">
        <v>17</v>
      </c>
      <c r="D2333" s="10">
        <v>8.0</v>
      </c>
      <c r="E2333" s="17" t="s">
        <v>9</v>
      </c>
      <c r="F2333" s="10" t="s">
        <v>1586</v>
      </c>
      <c r="G2333" s="10" t="s">
        <v>1483</v>
      </c>
      <c r="H2333" s="12" t="s">
        <v>1484</v>
      </c>
      <c r="I2333" s="10" t="s">
        <v>52</v>
      </c>
      <c r="J2333" s="10"/>
      <c r="K2333" s="10"/>
      <c r="L2333" s="10" t="s">
        <v>22</v>
      </c>
      <c r="M2333" s="10" t="s">
        <v>22</v>
      </c>
      <c r="N2333" s="10" t="s">
        <v>1480</v>
      </c>
      <c r="O2333" s="10"/>
      <c r="P2333" s="11"/>
    </row>
    <row r="2334">
      <c r="A2334" s="22">
        <v>45728.0</v>
      </c>
      <c r="B2334" s="23">
        <v>45727.0</v>
      </c>
      <c r="C2334" s="10" t="s">
        <v>17</v>
      </c>
      <c r="D2334" s="10">
        <v>8.0</v>
      </c>
      <c r="E2334" s="17" t="s">
        <v>33</v>
      </c>
      <c r="F2334" s="10" t="s">
        <v>1512</v>
      </c>
      <c r="G2334" s="10" t="s">
        <v>267</v>
      </c>
      <c r="H2334" s="12"/>
      <c r="I2334" s="10" t="s">
        <v>21</v>
      </c>
      <c r="J2334" s="10"/>
      <c r="K2334" s="10"/>
      <c r="L2334" s="10" t="s">
        <v>22</v>
      </c>
      <c r="M2334" s="10" t="s">
        <v>22</v>
      </c>
      <c r="N2334" s="10" t="s">
        <v>22</v>
      </c>
      <c r="O2334" s="10"/>
      <c r="P2334" s="11"/>
    </row>
    <row r="2335">
      <c r="A2335" s="22">
        <v>45728.0</v>
      </c>
      <c r="B2335" s="23">
        <v>45727.0</v>
      </c>
      <c r="C2335" s="10" t="s">
        <v>17</v>
      </c>
      <c r="D2335" s="10">
        <v>8.0</v>
      </c>
      <c r="E2335" s="17" t="s">
        <v>33</v>
      </c>
      <c r="F2335" s="10" t="s">
        <v>1342</v>
      </c>
      <c r="G2335" s="10" t="s">
        <v>318</v>
      </c>
      <c r="H2335" s="12" t="s">
        <v>319</v>
      </c>
      <c r="I2335" s="10" t="s">
        <v>21</v>
      </c>
      <c r="J2335" s="10"/>
      <c r="K2335" s="10"/>
      <c r="L2335" s="10" t="s">
        <v>22</v>
      </c>
      <c r="M2335" s="10" t="s">
        <v>22</v>
      </c>
      <c r="N2335" s="10"/>
      <c r="O2335" s="10"/>
      <c r="P2335" s="11"/>
    </row>
    <row r="2336">
      <c r="A2336" s="22">
        <v>45728.0</v>
      </c>
      <c r="B2336" s="23">
        <v>45727.0</v>
      </c>
      <c r="C2336" s="10" t="s">
        <v>17</v>
      </c>
      <c r="D2336" s="10">
        <v>8.0</v>
      </c>
      <c r="E2336" s="17" t="s">
        <v>9</v>
      </c>
      <c r="F2336" s="10" t="s">
        <v>1587</v>
      </c>
      <c r="G2336" s="10" t="s">
        <v>201</v>
      </c>
      <c r="H2336" s="12" t="s">
        <v>202</v>
      </c>
      <c r="I2336" s="10" t="s">
        <v>52</v>
      </c>
      <c r="J2336" s="10"/>
      <c r="K2336" s="10"/>
      <c r="L2336" s="10" t="s">
        <v>22</v>
      </c>
      <c r="M2336" s="10" t="s">
        <v>22</v>
      </c>
      <c r="N2336" s="10" t="s">
        <v>22</v>
      </c>
      <c r="O2336" s="10"/>
      <c r="P2336" s="11"/>
    </row>
    <row r="2337">
      <c r="A2337" s="22">
        <v>45728.0</v>
      </c>
      <c r="B2337" s="23">
        <v>45727.0</v>
      </c>
      <c r="C2337" s="10" t="s">
        <v>17</v>
      </c>
      <c r="D2337" s="10">
        <v>8.0</v>
      </c>
      <c r="E2337" s="17" t="s">
        <v>33</v>
      </c>
      <c r="F2337" s="10" t="s">
        <v>1588</v>
      </c>
      <c r="G2337" s="10" t="s">
        <v>94</v>
      </c>
      <c r="H2337" s="12" t="s">
        <v>853</v>
      </c>
      <c r="I2337" s="10" t="s">
        <v>21</v>
      </c>
      <c r="J2337" s="10"/>
      <c r="K2337" s="10"/>
      <c r="L2337" s="10" t="s">
        <v>22</v>
      </c>
      <c r="M2337" s="10" t="s">
        <v>22</v>
      </c>
      <c r="N2337" s="10" t="s">
        <v>22</v>
      </c>
      <c r="O2337" s="10"/>
      <c r="P2337" s="11"/>
    </row>
    <row r="2338">
      <c r="A2338" s="22">
        <v>45728.0</v>
      </c>
      <c r="B2338" s="23">
        <v>45727.0</v>
      </c>
      <c r="C2338" s="10" t="s">
        <v>17</v>
      </c>
      <c r="D2338" s="10">
        <v>12.0</v>
      </c>
      <c r="E2338" s="17" t="s">
        <v>33</v>
      </c>
      <c r="F2338" s="10" t="s">
        <v>1281</v>
      </c>
      <c r="G2338" s="10" t="s">
        <v>933</v>
      </c>
      <c r="H2338" s="12" t="s">
        <v>934</v>
      </c>
      <c r="I2338" s="10" t="s">
        <v>21</v>
      </c>
      <c r="J2338" s="10"/>
      <c r="K2338" s="10"/>
      <c r="L2338" s="10" t="s">
        <v>22</v>
      </c>
      <c r="M2338" s="10" t="s">
        <v>22</v>
      </c>
      <c r="N2338" s="10"/>
      <c r="O2338" s="10"/>
      <c r="P2338" s="11"/>
    </row>
    <row r="2339">
      <c r="A2339" s="29">
        <v>45727.41256336805</v>
      </c>
      <c r="B2339" s="23">
        <v>45727.0</v>
      </c>
      <c r="C2339" s="10" t="s">
        <v>17</v>
      </c>
      <c r="D2339" s="10">
        <v>8.0</v>
      </c>
      <c r="E2339" s="17" t="s">
        <v>33</v>
      </c>
      <c r="F2339" s="10" t="s">
        <v>1254</v>
      </c>
      <c r="G2339" s="10" t="s">
        <v>169</v>
      </c>
      <c r="H2339" s="12" t="s">
        <v>170</v>
      </c>
      <c r="I2339" s="10" t="s">
        <v>21</v>
      </c>
      <c r="J2339" s="10"/>
      <c r="K2339" s="10"/>
      <c r="L2339" s="10" t="s">
        <v>22</v>
      </c>
      <c r="M2339" s="10" t="s">
        <v>22</v>
      </c>
      <c r="N2339" s="10" t="s">
        <v>22</v>
      </c>
      <c r="O2339" s="10"/>
      <c r="P2339" s="11"/>
    </row>
    <row r="2340">
      <c r="A2340" s="29">
        <v>45727.40907679398</v>
      </c>
      <c r="B2340" s="23">
        <v>45727.0</v>
      </c>
      <c r="C2340" s="10" t="s">
        <v>17</v>
      </c>
      <c r="D2340" s="10">
        <v>8.0</v>
      </c>
      <c r="E2340" s="17" t="s">
        <v>33</v>
      </c>
      <c r="F2340" s="10" t="s">
        <v>1589</v>
      </c>
      <c r="G2340" s="10" t="s">
        <v>101</v>
      </c>
      <c r="H2340" s="12" t="s">
        <v>102</v>
      </c>
      <c r="I2340" s="10" t="s">
        <v>21</v>
      </c>
      <c r="J2340" s="10"/>
      <c r="K2340" s="10"/>
      <c r="L2340" s="10" t="s">
        <v>22</v>
      </c>
      <c r="M2340" s="10" t="s">
        <v>22</v>
      </c>
      <c r="N2340" s="10" t="s">
        <v>22</v>
      </c>
      <c r="O2340" s="10"/>
      <c r="P2340" s="11"/>
    </row>
    <row r="2341">
      <c r="A2341" s="29">
        <v>45727.40749452546</v>
      </c>
      <c r="B2341" s="23">
        <v>45727.0</v>
      </c>
      <c r="C2341" s="10" t="s">
        <v>17</v>
      </c>
      <c r="D2341" s="10">
        <v>8.0</v>
      </c>
      <c r="E2341" s="17" t="s">
        <v>33</v>
      </c>
      <c r="F2341" s="10" t="s">
        <v>1590</v>
      </c>
      <c r="G2341" s="10" t="s">
        <v>267</v>
      </c>
      <c r="H2341" s="12"/>
      <c r="I2341" s="10" t="s">
        <v>21</v>
      </c>
      <c r="J2341" s="10"/>
      <c r="K2341" s="10"/>
      <c r="L2341" s="10" t="s">
        <v>22</v>
      </c>
      <c r="M2341" s="10" t="s">
        <v>22</v>
      </c>
      <c r="N2341" s="10" t="s">
        <v>22</v>
      </c>
      <c r="O2341" s="10"/>
      <c r="P2341" s="11"/>
    </row>
    <row r="2342">
      <c r="A2342" s="22">
        <v>45727.0</v>
      </c>
      <c r="B2342" s="23">
        <v>45723.0</v>
      </c>
      <c r="C2342" s="10" t="s">
        <v>17</v>
      </c>
      <c r="D2342" s="10">
        <v>16.0</v>
      </c>
      <c r="E2342" s="17" t="s">
        <v>9</v>
      </c>
      <c r="F2342" s="10" t="s">
        <v>967</v>
      </c>
      <c r="G2342" s="10" t="s">
        <v>1591</v>
      </c>
      <c r="H2342" s="12"/>
      <c r="I2342" s="10" t="s">
        <v>21</v>
      </c>
      <c r="J2342" s="10"/>
      <c r="K2342" s="10"/>
      <c r="L2342" s="10" t="s">
        <v>22</v>
      </c>
      <c r="M2342" s="10" t="s">
        <v>22</v>
      </c>
      <c r="N2342" s="10" t="s">
        <v>22</v>
      </c>
      <c r="O2342" s="10" t="s">
        <v>474</v>
      </c>
      <c r="P2342" s="11"/>
    </row>
    <row r="2343">
      <c r="A2343" s="30">
        <v>45727.0</v>
      </c>
      <c r="B2343" s="23">
        <v>45726.0</v>
      </c>
      <c r="C2343" s="10" t="s">
        <v>17</v>
      </c>
      <c r="D2343" s="10">
        <v>8.0</v>
      </c>
      <c r="E2343" s="17" t="s">
        <v>33</v>
      </c>
      <c r="F2343" s="10" t="s">
        <v>1274</v>
      </c>
      <c r="G2343" s="10" t="s">
        <v>1115</v>
      </c>
      <c r="H2343" s="12" t="s">
        <v>1116</v>
      </c>
      <c r="I2343" s="10" t="s">
        <v>52</v>
      </c>
      <c r="J2343" s="10"/>
      <c r="K2343" s="10"/>
      <c r="L2343" s="10" t="s">
        <v>22</v>
      </c>
      <c r="M2343" s="10" t="s">
        <v>22</v>
      </c>
      <c r="N2343" s="10" t="s">
        <v>22</v>
      </c>
      <c r="O2343" s="10" t="s">
        <v>22</v>
      </c>
      <c r="P2343" s="11"/>
    </row>
    <row r="2344">
      <c r="A2344" s="22">
        <v>45727.0</v>
      </c>
      <c r="B2344" s="23">
        <v>45723.0</v>
      </c>
      <c r="C2344" s="10" t="s">
        <v>17</v>
      </c>
      <c r="D2344" s="10">
        <v>8.0</v>
      </c>
      <c r="E2344" s="17" t="s">
        <v>9</v>
      </c>
      <c r="F2344" s="10" t="s">
        <v>1592</v>
      </c>
      <c r="G2344" s="10" t="s">
        <v>166</v>
      </c>
      <c r="H2344" s="12"/>
      <c r="I2344" s="10" t="s">
        <v>21</v>
      </c>
      <c r="J2344" s="10"/>
      <c r="K2344" s="10"/>
      <c r="L2344" s="10" t="s">
        <v>22</v>
      </c>
      <c r="M2344" s="10" t="s">
        <v>22</v>
      </c>
      <c r="N2344" s="10" t="s">
        <v>22</v>
      </c>
      <c r="O2344" s="10"/>
      <c r="P2344" s="11"/>
    </row>
    <row r="2345">
      <c r="A2345" s="22">
        <v>45727.0</v>
      </c>
      <c r="B2345" s="23">
        <v>45726.0</v>
      </c>
      <c r="C2345" s="10" t="s">
        <v>17</v>
      </c>
      <c r="D2345" s="10" t="s">
        <v>132</v>
      </c>
      <c r="E2345" s="17" t="s">
        <v>33</v>
      </c>
      <c r="F2345" s="10" t="s">
        <v>1166</v>
      </c>
      <c r="G2345" s="10" t="s">
        <v>1138</v>
      </c>
      <c r="H2345" s="12" t="s">
        <v>1139</v>
      </c>
      <c r="I2345" s="10" t="s">
        <v>21</v>
      </c>
      <c r="J2345" s="10"/>
      <c r="K2345" s="10"/>
      <c r="L2345" s="10" t="s">
        <v>22</v>
      </c>
      <c r="M2345" s="10" t="s">
        <v>22</v>
      </c>
      <c r="N2345" s="10" t="s">
        <v>22</v>
      </c>
      <c r="O2345" s="10"/>
      <c r="P2345" s="11"/>
    </row>
    <row r="2346">
      <c r="A2346" s="22">
        <v>45727.0</v>
      </c>
      <c r="B2346" s="23">
        <v>45726.0</v>
      </c>
      <c r="C2346" s="10" t="s">
        <v>17</v>
      </c>
      <c r="D2346" s="10">
        <v>8.0</v>
      </c>
      <c r="E2346" s="17" t="s">
        <v>9</v>
      </c>
      <c r="F2346" s="10" t="s">
        <v>1593</v>
      </c>
      <c r="G2346" s="10" t="s">
        <v>521</v>
      </c>
      <c r="H2346" s="12">
        <v>1.577866219E9</v>
      </c>
      <c r="I2346" s="10" t="s">
        <v>21</v>
      </c>
      <c r="J2346" s="10"/>
      <c r="K2346" s="32">
        <v>0.3958333333321207</v>
      </c>
      <c r="L2346" s="10" t="s">
        <v>22</v>
      </c>
      <c r="M2346" s="10" t="s">
        <v>22</v>
      </c>
      <c r="N2346" s="10" t="s">
        <v>22</v>
      </c>
      <c r="O2346" s="10"/>
      <c r="P2346" s="11"/>
    </row>
    <row r="2347">
      <c r="A2347" s="22">
        <v>45727.0</v>
      </c>
      <c r="B2347" s="23">
        <v>45726.0</v>
      </c>
      <c r="C2347" s="10" t="s">
        <v>17</v>
      </c>
      <c r="D2347" s="10">
        <v>8.0</v>
      </c>
      <c r="E2347" s="17" t="s">
        <v>9</v>
      </c>
      <c r="F2347" s="10" t="s">
        <v>1029</v>
      </c>
      <c r="G2347" s="10" t="s">
        <v>1247</v>
      </c>
      <c r="H2347" s="12" t="s">
        <v>1249</v>
      </c>
      <c r="I2347" s="10" t="s">
        <v>60</v>
      </c>
      <c r="J2347" s="10" t="s">
        <v>1578</v>
      </c>
      <c r="K2347" s="10"/>
      <c r="L2347" s="10" t="s">
        <v>22</v>
      </c>
      <c r="M2347" s="10" t="s">
        <v>22</v>
      </c>
      <c r="N2347" s="10" t="s">
        <v>22</v>
      </c>
      <c r="O2347" s="10" t="s">
        <v>22</v>
      </c>
      <c r="P2347" s="11"/>
    </row>
    <row r="2348">
      <c r="A2348" s="22">
        <v>45727.0</v>
      </c>
      <c r="B2348" s="23">
        <v>45726.0</v>
      </c>
      <c r="C2348" s="10" t="s">
        <v>17</v>
      </c>
      <c r="D2348" s="10">
        <v>4.0</v>
      </c>
      <c r="E2348" s="17" t="s">
        <v>33</v>
      </c>
      <c r="F2348" s="10" t="s">
        <v>1023</v>
      </c>
      <c r="G2348" s="10" t="s">
        <v>1024</v>
      </c>
      <c r="H2348" s="12">
        <v>7.505489038E9</v>
      </c>
      <c r="I2348" s="10" t="s">
        <v>60</v>
      </c>
      <c r="J2348" s="10" t="s">
        <v>1594</v>
      </c>
      <c r="K2348" s="10"/>
      <c r="L2348" s="10" t="s">
        <v>22</v>
      </c>
      <c r="M2348" s="10" t="s">
        <v>22</v>
      </c>
      <c r="N2348" s="10" t="s">
        <v>22</v>
      </c>
      <c r="O2348" s="10" t="s">
        <v>22</v>
      </c>
      <c r="P2348" s="11"/>
    </row>
    <row r="2349">
      <c r="A2349" s="22">
        <v>45727.0</v>
      </c>
      <c r="B2349" s="23">
        <v>45726.0</v>
      </c>
      <c r="C2349" s="10" t="s">
        <v>17</v>
      </c>
      <c r="D2349" s="10" t="s">
        <v>89</v>
      </c>
      <c r="E2349" s="17" t="s">
        <v>89</v>
      </c>
      <c r="F2349" s="10" t="s">
        <v>1595</v>
      </c>
      <c r="G2349" s="10" t="s">
        <v>30</v>
      </c>
      <c r="H2349" s="12" t="s">
        <v>31</v>
      </c>
      <c r="I2349" s="10" t="s">
        <v>21</v>
      </c>
      <c r="J2349" s="10"/>
      <c r="K2349" s="10"/>
      <c r="L2349" s="10" t="s">
        <v>22</v>
      </c>
      <c r="M2349" s="10" t="s">
        <v>22</v>
      </c>
      <c r="N2349" s="10" t="s">
        <v>22</v>
      </c>
      <c r="O2349" s="10"/>
      <c r="P2349" s="11"/>
    </row>
    <row r="2350">
      <c r="A2350" s="22">
        <v>45727.0</v>
      </c>
      <c r="B2350" s="23">
        <v>45726.0</v>
      </c>
      <c r="C2350" s="10" t="s">
        <v>17</v>
      </c>
      <c r="D2350" s="10">
        <v>8.0</v>
      </c>
      <c r="E2350" s="17" t="s">
        <v>33</v>
      </c>
      <c r="F2350" s="10" t="s">
        <v>1596</v>
      </c>
      <c r="G2350" s="10" t="s">
        <v>67</v>
      </c>
      <c r="H2350" s="12" t="s">
        <v>68</v>
      </c>
      <c r="I2350" s="10" t="s">
        <v>21</v>
      </c>
      <c r="J2350" s="10"/>
      <c r="K2350" s="10"/>
      <c r="L2350" s="10" t="s">
        <v>22</v>
      </c>
      <c r="M2350" s="10" t="s">
        <v>22</v>
      </c>
      <c r="N2350" s="10" t="s">
        <v>22</v>
      </c>
      <c r="O2350" s="10"/>
      <c r="P2350" s="11"/>
    </row>
    <row r="2351">
      <c r="A2351" s="22">
        <v>45727.0</v>
      </c>
      <c r="B2351" s="23">
        <v>45726.0</v>
      </c>
      <c r="C2351" s="10" t="s">
        <v>17</v>
      </c>
      <c r="D2351" s="10">
        <v>8.0</v>
      </c>
      <c r="E2351" s="17" t="s">
        <v>33</v>
      </c>
      <c r="F2351" s="10" t="s">
        <v>1163</v>
      </c>
      <c r="G2351" s="10" t="s">
        <v>1164</v>
      </c>
      <c r="H2351" s="12" t="s">
        <v>1165</v>
      </c>
      <c r="I2351" s="10" t="s">
        <v>52</v>
      </c>
      <c r="J2351" s="10"/>
      <c r="K2351" s="10"/>
      <c r="L2351" s="10" t="s">
        <v>22</v>
      </c>
      <c r="M2351" s="10" t="s">
        <v>22</v>
      </c>
      <c r="N2351" s="10" t="s">
        <v>22</v>
      </c>
      <c r="O2351" s="10"/>
      <c r="P2351" s="11"/>
    </row>
    <row r="2352">
      <c r="A2352" s="22">
        <v>45727.0</v>
      </c>
      <c r="B2352" s="23">
        <v>45726.0</v>
      </c>
      <c r="C2352" s="10" t="s">
        <v>17</v>
      </c>
      <c r="D2352" s="10">
        <v>14.0</v>
      </c>
      <c r="E2352" s="17" t="s">
        <v>33</v>
      </c>
      <c r="F2352" s="10" t="s">
        <v>1597</v>
      </c>
      <c r="G2352" s="10" t="s">
        <v>564</v>
      </c>
      <c r="H2352" s="12" t="s">
        <v>565</v>
      </c>
      <c r="I2352" s="10" t="s">
        <v>21</v>
      </c>
      <c r="J2352" s="10"/>
      <c r="K2352" s="10"/>
      <c r="L2352" s="10" t="s">
        <v>22</v>
      </c>
      <c r="M2352" s="10" t="s">
        <v>22</v>
      </c>
      <c r="N2352" s="10" t="s">
        <v>22</v>
      </c>
      <c r="O2352" s="10"/>
      <c r="P2352" s="11"/>
    </row>
    <row r="2353">
      <c r="A2353" s="22">
        <v>45727.0</v>
      </c>
      <c r="B2353" s="23">
        <v>45726.0</v>
      </c>
      <c r="C2353" s="10" t="s">
        <v>17</v>
      </c>
      <c r="D2353" s="10">
        <v>20.0</v>
      </c>
      <c r="E2353" s="17" t="s">
        <v>33</v>
      </c>
      <c r="F2353" s="10" t="s">
        <v>1598</v>
      </c>
      <c r="G2353" s="10" t="s">
        <v>1445</v>
      </c>
      <c r="H2353" s="12" t="s">
        <v>1446</v>
      </c>
      <c r="I2353" s="10" t="s">
        <v>52</v>
      </c>
      <c r="J2353" s="10"/>
      <c r="K2353" s="10"/>
      <c r="L2353" s="10" t="s">
        <v>22</v>
      </c>
      <c r="M2353" s="10" t="s">
        <v>22</v>
      </c>
      <c r="N2353" s="10" t="s">
        <v>22</v>
      </c>
      <c r="O2353" s="10" t="s">
        <v>22</v>
      </c>
      <c r="P2353" s="11"/>
    </row>
    <row r="2354">
      <c r="A2354" s="22">
        <v>45727.0</v>
      </c>
      <c r="B2354" s="23">
        <v>45726.0</v>
      </c>
      <c r="C2354" s="10" t="s">
        <v>17</v>
      </c>
      <c r="D2354" s="10">
        <v>8.0</v>
      </c>
      <c r="E2354" s="17" t="s">
        <v>9</v>
      </c>
      <c r="F2354" s="10" t="s">
        <v>1323</v>
      </c>
      <c r="G2354" s="10" t="s">
        <v>814</v>
      </c>
      <c r="H2354" s="12"/>
      <c r="I2354" s="10" t="s">
        <v>21</v>
      </c>
      <c r="J2354" s="10"/>
      <c r="K2354" s="10"/>
      <c r="L2354" s="10" t="s">
        <v>22</v>
      </c>
      <c r="M2354" s="10" t="s">
        <v>22</v>
      </c>
      <c r="N2354" s="10" t="s">
        <v>22</v>
      </c>
      <c r="O2354" s="10"/>
      <c r="P2354" s="11"/>
    </row>
    <row r="2355">
      <c r="A2355" s="22">
        <v>45727.0</v>
      </c>
      <c r="B2355" s="23">
        <v>45726.0</v>
      </c>
      <c r="C2355" s="10" t="s">
        <v>17</v>
      </c>
      <c r="D2355" s="10">
        <v>8.0</v>
      </c>
      <c r="E2355" s="17" t="s">
        <v>9</v>
      </c>
      <c r="F2355" s="10" t="s">
        <v>1599</v>
      </c>
      <c r="G2355" s="10" t="s">
        <v>1600</v>
      </c>
      <c r="H2355" s="12" t="s">
        <v>1601</v>
      </c>
      <c r="I2355" s="10" t="s">
        <v>60</v>
      </c>
      <c r="J2355" s="10"/>
      <c r="K2355" s="10"/>
      <c r="L2355" s="10" t="s">
        <v>22</v>
      </c>
      <c r="M2355" s="10" t="s">
        <v>22</v>
      </c>
      <c r="N2355" s="10" t="s">
        <v>22</v>
      </c>
      <c r="O2355" s="10"/>
      <c r="P2355" s="11"/>
    </row>
    <row r="2356">
      <c r="A2356" s="22">
        <v>45727.0</v>
      </c>
      <c r="B2356" s="23">
        <v>45726.0</v>
      </c>
      <c r="C2356" s="10" t="s">
        <v>17</v>
      </c>
      <c r="D2356" s="10">
        <v>8.0</v>
      </c>
      <c r="E2356" s="17" t="s">
        <v>33</v>
      </c>
      <c r="F2356" s="10" t="s">
        <v>1342</v>
      </c>
      <c r="G2356" s="10" t="s">
        <v>318</v>
      </c>
      <c r="H2356" s="12" t="s">
        <v>319</v>
      </c>
      <c r="I2356" s="10" t="s">
        <v>21</v>
      </c>
      <c r="J2356" s="10"/>
      <c r="K2356" s="10"/>
      <c r="L2356" s="10" t="s">
        <v>22</v>
      </c>
      <c r="M2356" s="10" t="s">
        <v>22</v>
      </c>
      <c r="N2356" s="10" t="s">
        <v>22</v>
      </c>
      <c r="O2356" s="10"/>
      <c r="P2356" s="11"/>
    </row>
    <row r="2357">
      <c r="A2357" s="22">
        <v>45727.0</v>
      </c>
      <c r="B2357" s="23">
        <v>45727.0</v>
      </c>
      <c r="C2357" s="10" t="s">
        <v>17</v>
      </c>
      <c r="D2357" s="10">
        <v>8.0</v>
      </c>
      <c r="E2357" s="17" t="s">
        <v>9</v>
      </c>
      <c r="F2357" s="10" t="s">
        <v>1602</v>
      </c>
      <c r="G2357" s="10" t="s">
        <v>1603</v>
      </c>
      <c r="H2357" s="12"/>
      <c r="I2357" s="10" t="s">
        <v>52</v>
      </c>
      <c r="J2357" s="10"/>
      <c r="K2357" s="10"/>
      <c r="L2357" s="10" t="s">
        <v>22</v>
      </c>
      <c r="M2357" s="10" t="s">
        <v>22</v>
      </c>
      <c r="N2357" s="10" t="s">
        <v>22</v>
      </c>
      <c r="O2357" s="10" t="s">
        <v>22</v>
      </c>
      <c r="P2357" s="11"/>
    </row>
    <row r="2358">
      <c r="A2358" s="29">
        <v>45726.44980265046</v>
      </c>
      <c r="B2358" s="23">
        <v>45726.0</v>
      </c>
      <c r="C2358" s="10" t="s">
        <v>17</v>
      </c>
      <c r="D2358" s="10" t="s">
        <v>89</v>
      </c>
      <c r="E2358" s="17" t="s">
        <v>89</v>
      </c>
      <c r="F2358" s="10" t="s">
        <v>1604</v>
      </c>
      <c r="G2358" s="10" t="s">
        <v>1093</v>
      </c>
      <c r="H2358" s="12" t="s">
        <v>124</v>
      </c>
      <c r="I2358" s="10" t="s">
        <v>21</v>
      </c>
      <c r="J2358" s="10"/>
      <c r="K2358" s="10"/>
      <c r="L2358" s="10" t="s">
        <v>22</v>
      </c>
      <c r="M2358" s="10" t="s">
        <v>22</v>
      </c>
      <c r="N2358" s="10" t="s">
        <v>22</v>
      </c>
      <c r="O2358" s="10"/>
      <c r="P2358" s="11"/>
    </row>
    <row r="2359">
      <c r="A2359" s="29">
        <v>45726.44933202546</v>
      </c>
      <c r="B2359" s="23">
        <v>45726.0</v>
      </c>
      <c r="C2359" s="10" t="s">
        <v>17</v>
      </c>
      <c r="D2359" s="10">
        <v>12.0</v>
      </c>
      <c r="E2359" s="17" t="s">
        <v>9</v>
      </c>
      <c r="F2359" s="10" t="s">
        <v>1605</v>
      </c>
      <c r="G2359" s="10" t="s">
        <v>340</v>
      </c>
      <c r="H2359" s="12" t="s">
        <v>341</v>
      </c>
      <c r="I2359" s="10" t="s">
        <v>21</v>
      </c>
      <c r="J2359" s="10"/>
      <c r="K2359" s="10"/>
      <c r="L2359" s="10" t="s">
        <v>22</v>
      </c>
      <c r="M2359" s="10" t="s">
        <v>22</v>
      </c>
      <c r="N2359" s="10" t="s">
        <v>22</v>
      </c>
      <c r="O2359" s="10"/>
      <c r="P2359" s="11"/>
    </row>
    <row r="2360">
      <c r="A2360" s="29">
        <v>45726.4138659375</v>
      </c>
      <c r="B2360" s="23">
        <v>45726.0</v>
      </c>
      <c r="C2360" s="10" t="s">
        <v>17</v>
      </c>
      <c r="D2360" s="10">
        <v>5.0</v>
      </c>
      <c r="E2360" s="17" t="s">
        <v>9</v>
      </c>
      <c r="F2360" s="10" t="s">
        <v>1606</v>
      </c>
      <c r="G2360" s="10" t="s">
        <v>254</v>
      </c>
      <c r="H2360" s="12" t="s">
        <v>255</v>
      </c>
      <c r="I2360" s="10" t="s">
        <v>52</v>
      </c>
      <c r="J2360" s="10"/>
      <c r="K2360" s="10"/>
      <c r="L2360" s="10" t="s">
        <v>22</v>
      </c>
      <c r="M2360" s="10" t="s">
        <v>22</v>
      </c>
      <c r="N2360" s="10" t="s">
        <v>22</v>
      </c>
      <c r="O2360" s="10"/>
      <c r="P2360" s="11"/>
    </row>
    <row r="2361">
      <c r="A2361" s="29">
        <v>45726.36772054398</v>
      </c>
      <c r="B2361" s="23">
        <v>45726.0</v>
      </c>
      <c r="C2361" s="10" t="s">
        <v>17</v>
      </c>
      <c r="D2361" s="10">
        <v>8.0</v>
      </c>
      <c r="E2361" s="17" t="s">
        <v>33</v>
      </c>
      <c r="F2361" s="10" t="s">
        <v>1607</v>
      </c>
      <c r="G2361" s="10" t="s">
        <v>30</v>
      </c>
      <c r="H2361" s="12" t="s">
        <v>31</v>
      </c>
      <c r="I2361" s="10" t="s">
        <v>21</v>
      </c>
      <c r="J2361" s="10"/>
      <c r="K2361" s="10"/>
      <c r="L2361" s="10" t="s">
        <v>22</v>
      </c>
      <c r="M2361" s="10" t="s">
        <v>22</v>
      </c>
      <c r="N2361" s="10" t="s">
        <v>22</v>
      </c>
      <c r="O2361" s="10"/>
      <c r="P2361" s="11"/>
    </row>
    <row r="2362">
      <c r="A2362" s="29">
        <v>45726.356979930555</v>
      </c>
      <c r="B2362" s="23">
        <v>45726.0</v>
      </c>
      <c r="C2362" s="10" t="s">
        <v>17</v>
      </c>
      <c r="D2362" s="10">
        <v>8.0</v>
      </c>
      <c r="E2362" s="17" t="s">
        <v>9</v>
      </c>
      <c r="F2362" s="10" t="s">
        <v>1512</v>
      </c>
      <c r="G2362" s="10" t="s">
        <v>267</v>
      </c>
      <c r="H2362" s="12"/>
      <c r="I2362" s="10" t="s">
        <v>21</v>
      </c>
      <c r="J2362" s="10"/>
      <c r="K2362" s="10"/>
      <c r="L2362" s="10" t="s">
        <v>22</v>
      </c>
      <c r="M2362" s="10" t="s">
        <v>22</v>
      </c>
      <c r="N2362" s="10" t="s">
        <v>22</v>
      </c>
      <c r="O2362" s="10"/>
      <c r="P2362" s="11"/>
    </row>
    <row r="2363">
      <c r="A2363" s="29">
        <v>45726.355581261574</v>
      </c>
      <c r="B2363" s="23">
        <v>45726.0</v>
      </c>
      <c r="C2363" s="10" t="s">
        <v>17</v>
      </c>
      <c r="D2363" s="10">
        <v>8.0</v>
      </c>
      <c r="E2363" s="17" t="s">
        <v>33</v>
      </c>
      <c r="F2363" s="10" t="s">
        <v>1608</v>
      </c>
      <c r="G2363" s="10" t="s">
        <v>1609</v>
      </c>
      <c r="H2363" s="12" t="s">
        <v>1610</v>
      </c>
      <c r="I2363" s="10" t="s">
        <v>52</v>
      </c>
      <c r="J2363" s="10"/>
      <c r="K2363" s="10"/>
      <c r="L2363" s="10" t="s">
        <v>22</v>
      </c>
      <c r="M2363" s="10" t="s">
        <v>22</v>
      </c>
      <c r="N2363" s="10" t="s">
        <v>22</v>
      </c>
      <c r="O2363" s="10" t="s">
        <v>22</v>
      </c>
      <c r="P2363" s="11"/>
    </row>
    <row r="2364">
      <c r="A2364" s="29">
        <v>45726.02901240741</v>
      </c>
      <c r="B2364" s="23">
        <v>45726.0</v>
      </c>
      <c r="C2364" s="10" t="s">
        <v>17</v>
      </c>
      <c r="D2364" s="10">
        <v>8.0</v>
      </c>
      <c r="E2364" s="17" t="s">
        <v>9</v>
      </c>
      <c r="F2364" s="10" t="s">
        <v>1611</v>
      </c>
      <c r="G2364" s="10" t="s">
        <v>56</v>
      </c>
      <c r="H2364" s="12" t="s">
        <v>57</v>
      </c>
      <c r="I2364" s="10" t="s">
        <v>21</v>
      </c>
      <c r="J2364" s="10"/>
      <c r="K2364" s="10"/>
      <c r="L2364" s="10" t="s">
        <v>22</v>
      </c>
      <c r="M2364" s="10" t="s">
        <v>22</v>
      </c>
      <c r="N2364" s="10" t="s">
        <v>22</v>
      </c>
      <c r="O2364" s="10"/>
      <c r="P2364" s="11"/>
    </row>
    <row r="2365">
      <c r="A2365" s="22">
        <v>45726.0</v>
      </c>
      <c r="B2365" s="23">
        <v>45714.0</v>
      </c>
      <c r="C2365" s="10" t="s">
        <v>17</v>
      </c>
      <c r="D2365" s="10">
        <v>8.0</v>
      </c>
      <c r="E2365" s="17" t="s">
        <v>9</v>
      </c>
      <c r="F2365" s="10" t="s">
        <v>1612</v>
      </c>
      <c r="G2365" s="10" t="s">
        <v>1180</v>
      </c>
      <c r="H2365" s="12" t="s">
        <v>20</v>
      </c>
      <c r="I2365" s="10" t="s">
        <v>21</v>
      </c>
      <c r="J2365" s="10"/>
      <c r="K2365" s="10"/>
      <c r="L2365" s="10" t="s">
        <v>22</v>
      </c>
      <c r="M2365" s="10" t="s">
        <v>22</v>
      </c>
      <c r="N2365" s="10" t="s">
        <v>22</v>
      </c>
      <c r="O2365" s="10"/>
      <c r="P2365" s="11"/>
    </row>
    <row r="2366">
      <c r="A2366" s="22">
        <v>45726.0</v>
      </c>
      <c r="B2366" s="23">
        <v>45720.0</v>
      </c>
      <c r="C2366" s="10" t="s">
        <v>17</v>
      </c>
      <c r="D2366" s="10">
        <v>8.0</v>
      </c>
      <c r="E2366" s="17" t="s">
        <v>9</v>
      </c>
      <c r="F2366" s="10" t="s">
        <v>1422</v>
      </c>
      <c r="G2366" s="10" t="s">
        <v>1423</v>
      </c>
      <c r="H2366" s="12" t="s">
        <v>1424</v>
      </c>
      <c r="I2366" s="10" t="s">
        <v>52</v>
      </c>
      <c r="J2366" s="10"/>
      <c r="K2366" s="10"/>
      <c r="L2366" s="10" t="s">
        <v>22</v>
      </c>
      <c r="M2366" s="10" t="s">
        <v>22</v>
      </c>
      <c r="N2366" s="10" t="s">
        <v>22</v>
      </c>
      <c r="O2366" s="10"/>
      <c r="P2366" s="11"/>
    </row>
    <row r="2367">
      <c r="A2367" s="22">
        <v>45726.0</v>
      </c>
      <c r="B2367" s="23">
        <v>45722.0</v>
      </c>
      <c r="C2367" s="10" t="s">
        <v>17</v>
      </c>
      <c r="D2367" s="10">
        <v>8.0</v>
      </c>
      <c r="E2367" s="17" t="s">
        <v>9</v>
      </c>
      <c r="F2367" s="10" t="s">
        <v>1322</v>
      </c>
      <c r="G2367" s="10" t="s">
        <v>101</v>
      </c>
      <c r="H2367" s="12" t="s">
        <v>102</v>
      </c>
      <c r="I2367" s="10" t="s">
        <v>21</v>
      </c>
      <c r="J2367" s="10"/>
      <c r="K2367" s="10"/>
      <c r="L2367" s="10" t="s">
        <v>22</v>
      </c>
      <c r="M2367" s="10" t="s">
        <v>22</v>
      </c>
      <c r="N2367" s="10" t="s">
        <v>22</v>
      </c>
      <c r="O2367" s="10"/>
      <c r="P2367" s="11"/>
    </row>
    <row r="2368">
      <c r="A2368" s="22">
        <v>45726.0</v>
      </c>
      <c r="B2368" s="23">
        <v>45722.0</v>
      </c>
      <c r="C2368" s="10" t="s">
        <v>17</v>
      </c>
      <c r="D2368" s="10">
        <v>8.0</v>
      </c>
      <c r="E2368" s="17" t="s">
        <v>9</v>
      </c>
      <c r="F2368" s="10" t="s">
        <v>1593</v>
      </c>
      <c r="G2368" s="10" t="s">
        <v>521</v>
      </c>
      <c r="H2368" s="12">
        <v>1.577866219E9</v>
      </c>
      <c r="I2368" s="10" t="s">
        <v>21</v>
      </c>
      <c r="J2368" s="10"/>
      <c r="K2368" s="10"/>
      <c r="L2368" s="10" t="s">
        <v>22</v>
      </c>
      <c r="M2368" s="10" t="s">
        <v>22</v>
      </c>
      <c r="N2368" s="10" t="s">
        <v>22</v>
      </c>
      <c r="O2368" s="10"/>
      <c r="P2368" s="11"/>
    </row>
    <row r="2369">
      <c r="A2369" s="22">
        <v>45726.0</v>
      </c>
      <c r="B2369" s="23">
        <v>45723.0</v>
      </c>
      <c r="C2369" s="10" t="s">
        <v>17</v>
      </c>
      <c r="D2369" s="10">
        <v>8.0</v>
      </c>
      <c r="E2369" s="17" t="s">
        <v>9</v>
      </c>
      <c r="F2369" s="10" t="s">
        <v>1342</v>
      </c>
      <c r="G2369" s="10" t="s">
        <v>318</v>
      </c>
      <c r="H2369" s="12" t="s">
        <v>319</v>
      </c>
      <c r="I2369" s="10" t="s">
        <v>21</v>
      </c>
      <c r="J2369" s="10"/>
      <c r="K2369" s="10"/>
      <c r="L2369" s="10" t="s">
        <v>22</v>
      </c>
      <c r="M2369" s="10" t="s">
        <v>22</v>
      </c>
      <c r="N2369" s="10" t="s">
        <v>22</v>
      </c>
      <c r="O2369" s="10"/>
      <c r="P2369" s="11"/>
    </row>
    <row r="2370">
      <c r="A2370" s="22">
        <v>45726.0</v>
      </c>
      <c r="B2370" s="23">
        <v>45723.0</v>
      </c>
      <c r="C2370" s="10" t="s">
        <v>17</v>
      </c>
      <c r="D2370" s="10">
        <v>16.0</v>
      </c>
      <c r="E2370" s="17" t="s">
        <v>9</v>
      </c>
      <c r="F2370" s="10" t="s">
        <v>1613</v>
      </c>
      <c r="G2370" s="10" t="s">
        <v>1175</v>
      </c>
      <c r="H2370" s="12">
        <v>7.894557166E9</v>
      </c>
      <c r="I2370" s="10" t="s">
        <v>60</v>
      </c>
      <c r="J2370" s="10" t="s">
        <v>1614</v>
      </c>
      <c r="K2370" s="10"/>
      <c r="L2370" s="10" t="s">
        <v>22</v>
      </c>
      <c r="M2370" s="10" t="s">
        <v>22</v>
      </c>
      <c r="N2370" s="10" t="s">
        <v>22</v>
      </c>
      <c r="O2370" s="10"/>
      <c r="P2370" s="11"/>
    </row>
    <row r="2371">
      <c r="A2371" s="22">
        <v>45726.0</v>
      </c>
      <c r="B2371" s="23">
        <v>45723.0</v>
      </c>
      <c r="C2371" s="10" t="s">
        <v>17</v>
      </c>
      <c r="D2371" s="10">
        <v>20.0</v>
      </c>
      <c r="E2371" s="17" t="s">
        <v>33</v>
      </c>
      <c r="F2371" s="10" t="s">
        <v>1615</v>
      </c>
      <c r="G2371" s="10" t="s">
        <v>1616</v>
      </c>
      <c r="H2371" s="12"/>
      <c r="I2371" s="10" t="s">
        <v>21</v>
      </c>
      <c r="J2371" s="10"/>
      <c r="K2371" s="10"/>
      <c r="L2371" s="10" t="s">
        <v>22</v>
      </c>
      <c r="M2371" s="10" t="s">
        <v>22</v>
      </c>
      <c r="N2371" s="10" t="s">
        <v>22</v>
      </c>
      <c r="O2371" s="10"/>
      <c r="P2371" s="11"/>
    </row>
    <row r="2372">
      <c r="A2372" s="22">
        <v>45726.0</v>
      </c>
      <c r="B2372" s="23">
        <v>45723.0</v>
      </c>
      <c r="C2372" s="10" t="s">
        <v>17</v>
      </c>
      <c r="D2372" s="10">
        <v>8.0</v>
      </c>
      <c r="E2372" s="17" t="s">
        <v>9</v>
      </c>
      <c r="F2372" s="10" t="s">
        <v>1617</v>
      </c>
      <c r="G2372" s="10" t="s">
        <v>518</v>
      </c>
      <c r="H2372" s="12" t="s">
        <v>1236</v>
      </c>
      <c r="I2372" s="10" t="s">
        <v>52</v>
      </c>
      <c r="J2372" s="10"/>
      <c r="K2372" s="10"/>
      <c r="L2372" s="10" t="s">
        <v>22</v>
      </c>
      <c r="M2372" s="10" t="s">
        <v>22</v>
      </c>
      <c r="N2372" s="10" t="s">
        <v>22</v>
      </c>
      <c r="O2372" s="10" t="s">
        <v>22</v>
      </c>
      <c r="P2372" s="11"/>
    </row>
    <row r="2373">
      <c r="A2373" s="22">
        <v>45726.0</v>
      </c>
      <c r="B2373" s="23">
        <v>45723.0</v>
      </c>
      <c r="C2373" s="10" t="s">
        <v>17</v>
      </c>
      <c r="D2373" s="10">
        <v>8.0</v>
      </c>
      <c r="E2373" s="17" t="s">
        <v>9</v>
      </c>
      <c r="F2373" s="10" t="s">
        <v>1287</v>
      </c>
      <c r="G2373" s="10" t="s">
        <v>933</v>
      </c>
      <c r="H2373" s="12" t="s">
        <v>934</v>
      </c>
      <c r="I2373" s="10" t="s">
        <v>21</v>
      </c>
      <c r="J2373" s="10"/>
      <c r="K2373" s="10" t="s">
        <v>1618</v>
      </c>
      <c r="L2373" s="10" t="s">
        <v>22</v>
      </c>
      <c r="M2373" s="10" t="s">
        <v>22</v>
      </c>
      <c r="N2373" s="10" t="s">
        <v>22</v>
      </c>
      <c r="O2373" s="10"/>
      <c r="P2373" s="11"/>
    </row>
    <row r="2374">
      <c r="A2374" s="22">
        <v>45726.0</v>
      </c>
      <c r="B2374" s="23">
        <v>45723.0</v>
      </c>
      <c r="C2374" s="10" t="s">
        <v>17</v>
      </c>
      <c r="D2374" s="10">
        <v>12.0</v>
      </c>
      <c r="E2374" s="17" t="s">
        <v>33</v>
      </c>
      <c r="F2374" s="10" t="s">
        <v>1619</v>
      </c>
      <c r="G2374" s="10" t="s">
        <v>97</v>
      </c>
      <c r="H2374" s="12" t="s">
        <v>98</v>
      </c>
      <c r="I2374" s="10" t="s">
        <v>21</v>
      </c>
      <c r="J2374" s="10"/>
      <c r="K2374" s="10"/>
      <c r="L2374" s="10" t="s">
        <v>22</v>
      </c>
      <c r="M2374" s="10" t="s">
        <v>22</v>
      </c>
      <c r="N2374" s="10" t="s">
        <v>22</v>
      </c>
      <c r="O2374" s="10"/>
      <c r="P2374" s="11"/>
    </row>
    <row r="2375">
      <c r="A2375" s="22">
        <v>45726.0</v>
      </c>
      <c r="B2375" s="23">
        <v>45723.0</v>
      </c>
      <c r="C2375" s="10" t="s">
        <v>17</v>
      </c>
      <c r="D2375" s="10">
        <v>8.0</v>
      </c>
      <c r="E2375" s="17" t="s">
        <v>9</v>
      </c>
      <c r="F2375" s="10" t="s">
        <v>1588</v>
      </c>
      <c r="G2375" s="10" t="s">
        <v>94</v>
      </c>
      <c r="H2375" s="12" t="s">
        <v>853</v>
      </c>
      <c r="I2375" s="10" t="s">
        <v>21</v>
      </c>
      <c r="J2375" s="10"/>
      <c r="K2375" s="10"/>
      <c r="L2375" s="10" t="s">
        <v>22</v>
      </c>
      <c r="M2375" s="10" t="s">
        <v>22</v>
      </c>
      <c r="N2375" s="10" t="s">
        <v>22</v>
      </c>
      <c r="O2375" s="10"/>
      <c r="P2375" s="11"/>
    </row>
    <row r="2376">
      <c r="A2376" s="22">
        <v>45726.0</v>
      </c>
      <c r="B2376" s="23">
        <v>45723.0</v>
      </c>
      <c r="C2376" s="10" t="s">
        <v>17</v>
      </c>
      <c r="D2376" s="10">
        <v>8.0</v>
      </c>
      <c r="E2376" s="17" t="s">
        <v>9</v>
      </c>
      <c r="F2376" s="10" t="s">
        <v>1620</v>
      </c>
      <c r="G2376" s="10" t="s">
        <v>94</v>
      </c>
      <c r="H2376" s="12" t="s">
        <v>853</v>
      </c>
      <c r="I2376" s="10" t="s">
        <v>21</v>
      </c>
      <c r="J2376" s="10"/>
      <c r="K2376" s="10"/>
      <c r="L2376" s="10" t="s">
        <v>22</v>
      </c>
      <c r="M2376" s="10" t="s">
        <v>22</v>
      </c>
      <c r="N2376" s="10" t="s">
        <v>22</v>
      </c>
      <c r="O2376" s="10"/>
      <c r="P2376" s="11"/>
    </row>
    <row r="2377">
      <c r="A2377" s="22">
        <v>45726.0</v>
      </c>
      <c r="B2377" s="23">
        <v>45723.0</v>
      </c>
      <c r="C2377" s="10" t="s">
        <v>17</v>
      </c>
      <c r="D2377" s="10">
        <v>8.0</v>
      </c>
      <c r="E2377" s="17" t="s">
        <v>9</v>
      </c>
      <c r="F2377" s="10" t="s">
        <v>1503</v>
      </c>
      <c r="G2377" s="10" t="s">
        <v>169</v>
      </c>
      <c r="H2377" s="12" t="s">
        <v>170</v>
      </c>
      <c r="I2377" s="10" t="s">
        <v>21</v>
      </c>
      <c r="J2377" s="10"/>
      <c r="K2377" s="10"/>
      <c r="L2377" s="10" t="s">
        <v>22</v>
      </c>
      <c r="M2377" s="10" t="s">
        <v>22</v>
      </c>
      <c r="N2377" s="10" t="s">
        <v>22</v>
      </c>
      <c r="O2377" s="10"/>
      <c r="P2377" s="11"/>
    </row>
    <row r="2378">
      <c r="A2378" s="22">
        <v>45726.0</v>
      </c>
      <c r="B2378" s="23">
        <v>45723.0</v>
      </c>
      <c r="C2378" s="10" t="s">
        <v>17</v>
      </c>
      <c r="D2378" s="10">
        <v>8.0</v>
      </c>
      <c r="E2378" s="17" t="s">
        <v>33</v>
      </c>
      <c r="F2378" s="10" t="s">
        <v>1621</v>
      </c>
      <c r="G2378" s="10" t="s">
        <v>1295</v>
      </c>
      <c r="H2378" s="12" t="s">
        <v>383</v>
      </c>
      <c r="I2378" s="10" t="s">
        <v>52</v>
      </c>
      <c r="J2378" s="10"/>
      <c r="K2378" s="10"/>
      <c r="L2378" s="10" t="s">
        <v>22</v>
      </c>
      <c r="M2378" s="10" t="s">
        <v>22</v>
      </c>
      <c r="N2378" s="10" t="s">
        <v>22</v>
      </c>
      <c r="O2378" s="10"/>
      <c r="P2378" s="11"/>
    </row>
    <row r="2379">
      <c r="A2379" s="22">
        <v>45726.0</v>
      </c>
      <c r="B2379" s="23">
        <v>45723.0</v>
      </c>
      <c r="C2379" s="10" t="s">
        <v>17</v>
      </c>
      <c r="D2379" s="10">
        <v>8.0</v>
      </c>
      <c r="E2379" s="17" t="s">
        <v>33</v>
      </c>
      <c r="F2379" s="10" t="s">
        <v>1125</v>
      </c>
      <c r="G2379" s="10" t="s">
        <v>267</v>
      </c>
      <c r="H2379" s="12"/>
      <c r="I2379" s="10" t="s">
        <v>21</v>
      </c>
      <c r="J2379" s="10"/>
      <c r="K2379" s="10"/>
      <c r="L2379" s="10" t="s">
        <v>22</v>
      </c>
      <c r="M2379" s="10" t="s">
        <v>22</v>
      </c>
      <c r="N2379" s="10" t="s">
        <v>22</v>
      </c>
      <c r="O2379" s="10"/>
      <c r="P2379" s="11"/>
    </row>
    <row r="2380">
      <c r="A2380" s="22">
        <v>45726.0</v>
      </c>
      <c r="B2380" s="23">
        <v>45723.0</v>
      </c>
      <c r="C2380" s="10" t="s">
        <v>17</v>
      </c>
      <c r="D2380" s="10">
        <v>8.0</v>
      </c>
      <c r="E2380" s="17" t="s">
        <v>33</v>
      </c>
      <c r="F2380" s="10" t="s">
        <v>1132</v>
      </c>
      <c r="G2380" s="10" t="s">
        <v>169</v>
      </c>
      <c r="H2380" s="12" t="s">
        <v>170</v>
      </c>
      <c r="I2380" s="10" t="s">
        <v>21</v>
      </c>
      <c r="J2380" s="10"/>
      <c r="K2380" s="10"/>
      <c r="L2380" s="10" t="s">
        <v>22</v>
      </c>
      <c r="M2380" s="10" t="s">
        <v>22</v>
      </c>
      <c r="N2380" s="10" t="s">
        <v>22</v>
      </c>
      <c r="O2380" s="10"/>
      <c r="P2380" s="11"/>
    </row>
    <row r="2381">
      <c r="A2381" s="22">
        <v>45726.0</v>
      </c>
      <c r="B2381" s="23">
        <v>45726.0</v>
      </c>
      <c r="C2381" s="10" t="s">
        <v>17</v>
      </c>
      <c r="D2381" s="10">
        <v>14.0</v>
      </c>
      <c r="E2381" s="17" t="s">
        <v>33</v>
      </c>
      <c r="F2381" s="10" t="s">
        <v>1622</v>
      </c>
      <c r="G2381" s="10" t="s">
        <v>1145</v>
      </c>
      <c r="H2381" s="12" t="s">
        <v>1146</v>
      </c>
      <c r="I2381" s="10" t="s">
        <v>52</v>
      </c>
      <c r="J2381" s="10"/>
      <c r="K2381" s="10"/>
      <c r="L2381" s="10" t="s">
        <v>22</v>
      </c>
      <c r="M2381" s="10" t="s">
        <v>22</v>
      </c>
      <c r="N2381" s="10" t="s">
        <v>22</v>
      </c>
      <c r="O2381" s="10" t="s">
        <v>474</v>
      </c>
      <c r="P2381" s="11"/>
    </row>
    <row r="2382">
      <c r="A2382" s="29">
        <v>45723.02899550926</v>
      </c>
      <c r="B2382" s="23">
        <v>45723.0</v>
      </c>
      <c r="C2382" s="10" t="s">
        <v>17</v>
      </c>
      <c r="D2382" s="10">
        <v>6.0</v>
      </c>
      <c r="E2382" s="17" t="s">
        <v>33</v>
      </c>
      <c r="F2382" s="10" t="s">
        <v>1068</v>
      </c>
      <c r="G2382" s="10" t="s">
        <v>169</v>
      </c>
      <c r="H2382" s="12" t="s">
        <v>170</v>
      </c>
      <c r="I2382" s="10" t="s">
        <v>21</v>
      </c>
      <c r="J2382" s="10"/>
      <c r="K2382" s="10"/>
      <c r="L2382" s="10" t="s">
        <v>22</v>
      </c>
      <c r="M2382" s="10" t="s">
        <v>22</v>
      </c>
      <c r="N2382" s="10" t="s">
        <v>22</v>
      </c>
      <c r="O2382" s="10"/>
      <c r="P2382" s="11"/>
    </row>
    <row r="2383">
      <c r="A2383" s="30">
        <v>45723.0</v>
      </c>
      <c r="B2383" s="23">
        <v>45721.0</v>
      </c>
      <c r="C2383" s="10" t="s">
        <v>17</v>
      </c>
      <c r="D2383" s="10">
        <v>8.0</v>
      </c>
      <c r="E2383" s="17" t="s">
        <v>33</v>
      </c>
      <c r="F2383" s="10" t="s">
        <v>1623</v>
      </c>
      <c r="G2383" s="10" t="s">
        <v>1359</v>
      </c>
      <c r="H2383" s="12" t="s">
        <v>534</v>
      </c>
      <c r="I2383" s="10" t="s">
        <v>21</v>
      </c>
      <c r="J2383" s="10"/>
      <c r="K2383" s="10"/>
      <c r="L2383" s="10" t="s">
        <v>22</v>
      </c>
      <c r="M2383" s="10" t="s">
        <v>22</v>
      </c>
      <c r="N2383" s="10" t="s">
        <v>22</v>
      </c>
      <c r="O2383" s="10"/>
      <c r="P2383" s="11"/>
    </row>
    <row r="2384">
      <c r="A2384" s="22">
        <v>45723.0</v>
      </c>
      <c r="B2384" s="23">
        <v>45721.0</v>
      </c>
      <c r="C2384" s="10" t="s">
        <v>17</v>
      </c>
      <c r="D2384" s="10">
        <v>8.0</v>
      </c>
      <c r="E2384" s="17" t="s">
        <v>33</v>
      </c>
      <c r="F2384" s="10" t="s">
        <v>1319</v>
      </c>
      <c r="G2384" s="10" t="s">
        <v>1320</v>
      </c>
      <c r="H2384" s="12" t="s">
        <v>1321</v>
      </c>
      <c r="I2384" s="10" t="s">
        <v>60</v>
      </c>
      <c r="J2384" s="10"/>
      <c r="K2384" s="10"/>
      <c r="L2384" s="10" t="s">
        <v>22</v>
      </c>
      <c r="M2384" s="10" t="s">
        <v>22</v>
      </c>
      <c r="N2384" s="10" t="s">
        <v>22</v>
      </c>
      <c r="O2384" s="10" t="s">
        <v>474</v>
      </c>
      <c r="P2384" s="11"/>
    </row>
    <row r="2385">
      <c r="A2385" s="22">
        <v>45723.0</v>
      </c>
      <c r="B2385" s="23">
        <v>45721.0</v>
      </c>
      <c r="C2385" s="10" t="s">
        <v>17</v>
      </c>
      <c r="D2385" s="10">
        <v>4.0</v>
      </c>
      <c r="E2385" s="17" t="s">
        <v>9</v>
      </c>
      <c r="F2385" s="10" t="s">
        <v>1624</v>
      </c>
      <c r="G2385" s="10" t="s">
        <v>1625</v>
      </c>
      <c r="H2385" s="12"/>
      <c r="I2385" s="10" t="s">
        <v>52</v>
      </c>
      <c r="J2385" s="10"/>
      <c r="K2385" s="10"/>
      <c r="L2385" s="10" t="s">
        <v>22</v>
      </c>
      <c r="M2385" s="10" t="s">
        <v>22</v>
      </c>
      <c r="N2385" s="10" t="s">
        <v>22</v>
      </c>
      <c r="O2385" s="10" t="s">
        <v>474</v>
      </c>
      <c r="P2385" s="11"/>
    </row>
    <row r="2386">
      <c r="A2386" s="22">
        <v>45723.0</v>
      </c>
      <c r="B2386" s="23">
        <v>45721.0</v>
      </c>
      <c r="C2386" s="10" t="s">
        <v>17</v>
      </c>
      <c r="D2386" s="10">
        <v>8.0</v>
      </c>
      <c r="E2386" s="17" t="s">
        <v>9</v>
      </c>
      <c r="F2386" s="10" t="s">
        <v>1626</v>
      </c>
      <c r="G2386" s="10" t="s">
        <v>1627</v>
      </c>
      <c r="H2386" s="12"/>
      <c r="I2386" s="10" t="s">
        <v>52</v>
      </c>
      <c r="J2386" s="10"/>
      <c r="K2386" s="10"/>
      <c r="L2386" s="10" t="s">
        <v>22</v>
      </c>
      <c r="M2386" s="10" t="s">
        <v>22</v>
      </c>
      <c r="N2386" s="10" t="s">
        <v>22</v>
      </c>
      <c r="O2386" s="10"/>
      <c r="P2386" s="11"/>
    </row>
    <row r="2387">
      <c r="A2387" s="22">
        <v>45723.0</v>
      </c>
      <c r="B2387" s="23">
        <v>45721.0</v>
      </c>
      <c r="C2387" s="10" t="s">
        <v>17</v>
      </c>
      <c r="D2387" s="10">
        <v>14.0</v>
      </c>
      <c r="E2387" s="17" t="s">
        <v>33</v>
      </c>
      <c r="F2387" s="10" t="s">
        <v>1628</v>
      </c>
      <c r="G2387" s="10" t="s">
        <v>1629</v>
      </c>
      <c r="H2387" s="12"/>
      <c r="I2387" s="10" t="s">
        <v>52</v>
      </c>
      <c r="J2387" s="10"/>
      <c r="K2387" s="10"/>
      <c r="L2387" s="10" t="s">
        <v>22</v>
      </c>
      <c r="M2387" s="10" t="s">
        <v>22</v>
      </c>
      <c r="N2387" s="10" t="s">
        <v>22</v>
      </c>
      <c r="O2387" s="10" t="s">
        <v>22</v>
      </c>
      <c r="P2387" s="11"/>
    </row>
    <row r="2388">
      <c r="A2388" s="30">
        <v>45723.0</v>
      </c>
      <c r="B2388" s="23"/>
      <c r="C2388" s="10"/>
      <c r="D2388" s="10">
        <v>8.0</v>
      </c>
      <c r="E2388" s="17" t="s">
        <v>9</v>
      </c>
      <c r="F2388" s="10" t="s">
        <v>1630</v>
      </c>
      <c r="G2388" s="10" t="s">
        <v>1547</v>
      </c>
      <c r="H2388" s="12" t="s">
        <v>1631</v>
      </c>
      <c r="I2388" s="10" t="s">
        <v>1632</v>
      </c>
      <c r="J2388" s="10" t="s">
        <v>1633</v>
      </c>
      <c r="K2388" s="10" t="s">
        <v>1634</v>
      </c>
      <c r="L2388" s="10" t="s">
        <v>22</v>
      </c>
      <c r="M2388" s="10" t="s">
        <v>22</v>
      </c>
      <c r="N2388" s="10" t="s">
        <v>22</v>
      </c>
      <c r="O2388" s="10" t="s">
        <v>22</v>
      </c>
      <c r="P2388" s="11"/>
    </row>
    <row r="2389">
      <c r="A2389" s="22">
        <v>45723.0</v>
      </c>
      <c r="B2389" s="23">
        <v>45722.0</v>
      </c>
      <c r="C2389" s="10" t="s">
        <v>17</v>
      </c>
      <c r="D2389" s="10">
        <v>6.0</v>
      </c>
      <c r="E2389" s="17" t="s">
        <v>9</v>
      </c>
      <c r="F2389" s="10" t="s">
        <v>1635</v>
      </c>
      <c r="G2389" s="10" t="s">
        <v>1284</v>
      </c>
      <c r="H2389" s="12" t="s">
        <v>1636</v>
      </c>
      <c r="I2389" s="10" t="s">
        <v>60</v>
      </c>
      <c r="J2389" s="10" t="s">
        <v>1637</v>
      </c>
      <c r="K2389" s="10"/>
      <c r="L2389" s="10" t="s">
        <v>22</v>
      </c>
      <c r="M2389" s="10" t="s">
        <v>22</v>
      </c>
      <c r="N2389" s="10" t="s">
        <v>22</v>
      </c>
      <c r="O2389" s="10" t="s">
        <v>22</v>
      </c>
      <c r="P2389" s="11"/>
    </row>
    <row r="2390">
      <c r="A2390" s="22">
        <v>45723.0</v>
      </c>
      <c r="B2390" s="23">
        <v>45722.0</v>
      </c>
      <c r="C2390" s="10" t="s">
        <v>17</v>
      </c>
      <c r="D2390" s="10">
        <v>8.0</v>
      </c>
      <c r="E2390" s="17" t="s">
        <v>33</v>
      </c>
      <c r="F2390" s="10" t="s">
        <v>1368</v>
      </c>
      <c r="G2390" s="10" t="s">
        <v>928</v>
      </c>
      <c r="H2390" s="12" t="s">
        <v>1347</v>
      </c>
      <c r="I2390" s="10" t="s">
        <v>21</v>
      </c>
      <c r="J2390" s="10"/>
      <c r="K2390" s="10"/>
      <c r="L2390" s="10" t="s">
        <v>22</v>
      </c>
      <c r="M2390" s="10" t="s">
        <v>22</v>
      </c>
      <c r="N2390" s="10" t="s">
        <v>22</v>
      </c>
      <c r="O2390" s="10" t="s">
        <v>22</v>
      </c>
      <c r="P2390" s="11"/>
    </row>
    <row r="2391">
      <c r="A2391" s="22">
        <v>45723.0</v>
      </c>
      <c r="B2391" s="23">
        <v>45722.0</v>
      </c>
      <c r="C2391" s="10" t="s">
        <v>17</v>
      </c>
      <c r="D2391" s="10">
        <v>8.0</v>
      </c>
      <c r="E2391" s="17" t="s">
        <v>33</v>
      </c>
      <c r="F2391" s="10" t="s">
        <v>1163</v>
      </c>
      <c r="G2391" s="10" t="s">
        <v>1164</v>
      </c>
      <c r="H2391" s="12" t="s">
        <v>1165</v>
      </c>
      <c r="I2391" s="10" t="s">
        <v>52</v>
      </c>
      <c r="J2391" s="10"/>
      <c r="K2391" s="10"/>
      <c r="L2391" s="10" t="s">
        <v>22</v>
      </c>
      <c r="M2391" s="10" t="s">
        <v>22</v>
      </c>
      <c r="N2391" s="10" t="s">
        <v>22</v>
      </c>
      <c r="O2391" s="10" t="s">
        <v>22</v>
      </c>
      <c r="P2391" s="11"/>
    </row>
    <row r="2392">
      <c r="A2392" s="22">
        <v>45723.0</v>
      </c>
      <c r="B2392" s="23">
        <v>45722.0</v>
      </c>
      <c r="C2392" s="10" t="s">
        <v>17</v>
      </c>
      <c r="D2392" s="10">
        <v>8.0</v>
      </c>
      <c r="E2392" s="17" t="s">
        <v>33</v>
      </c>
      <c r="F2392" s="10" t="s">
        <v>1425</v>
      </c>
      <c r="G2392" s="10" t="s">
        <v>933</v>
      </c>
      <c r="H2392" s="12" t="s">
        <v>934</v>
      </c>
      <c r="I2392" s="10" t="s">
        <v>21</v>
      </c>
      <c r="J2392" s="10"/>
      <c r="K2392" s="10"/>
      <c r="L2392" s="10" t="s">
        <v>22</v>
      </c>
      <c r="M2392" s="10" t="s">
        <v>22</v>
      </c>
      <c r="N2392" s="10" t="s">
        <v>22</v>
      </c>
      <c r="O2392" s="10"/>
      <c r="P2392" s="11"/>
    </row>
    <row r="2393">
      <c r="A2393" s="22">
        <v>45723.0</v>
      </c>
      <c r="B2393" s="23">
        <v>45722.0</v>
      </c>
      <c r="C2393" s="10" t="s">
        <v>17</v>
      </c>
      <c r="D2393" s="10">
        <v>8.0</v>
      </c>
      <c r="E2393" s="17" t="s">
        <v>33</v>
      </c>
      <c r="F2393" s="10" t="s">
        <v>1027</v>
      </c>
      <c r="G2393" s="10" t="s">
        <v>169</v>
      </c>
      <c r="H2393" s="12" t="s">
        <v>170</v>
      </c>
      <c r="I2393" s="10" t="s">
        <v>21</v>
      </c>
      <c r="J2393" s="10"/>
      <c r="K2393" s="10"/>
      <c r="L2393" s="10" t="s">
        <v>22</v>
      </c>
      <c r="M2393" s="10" t="s">
        <v>22</v>
      </c>
      <c r="N2393" s="10" t="s">
        <v>22</v>
      </c>
      <c r="O2393" s="10"/>
      <c r="P2393" s="11"/>
    </row>
    <row r="2394">
      <c r="A2394" s="22">
        <v>45723.0</v>
      </c>
      <c r="B2394" s="23">
        <v>45722.0</v>
      </c>
      <c r="C2394" s="10" t="s">
        <v>17</v>
      </c>
      <c r="D2394" s="10">
        <v>8.0</v>
      </c>
      <c r="E2394" s="17" t="s">
        <v>9</v>
      </c>
      <c r="F2394" s="10" t="s">
        <v>1638</v>
      </c>
      <c r="G2394" s="10" t="s">
        <v>1639</v>
      </c>
      <c r="H2394" s="12"/>
      <c r="I2394" s="10" t="s">
        <v>52</v>
      </c>
      <c r="J2394" s="10"/>
      <c r="K2394" s="10"/>
      <c r="L2394" s="10" t="s">
        <v>22</v>
      </c>
      <c r="M2394" s="10" t="s">
        <v>22</v>
      </c>
      <c r="N2394" s="10" t="s">
        <v>22</v>
      </c>
      <c r="O2394" s="10" t="s">
        <v>22</v>
      </c>
      <c r="P2394" s="11"/>
    </row>
    <row r="2395">
      <c r="A2395" s="22">
        <v>45723.0</v>
      </c>
      <c r="B2395" s="23">
        <v>45722.0</v>
      </c>
      <c r="C2395" s="10" t="s">
        <v>17</v>
      </c>
      <c r="D2395" s="10">
        <v>8.0</v>
      </c>
      <c r="E2395" s="17" t="s">
        <v>33</v>
      </c>
      <c r="F2395" s="10" t="s">
        <v>1381</v>
      </c>
      <c r="G2395" s="10" t="s">
        <v>705</v>
      </c>
      <c r="H2395" s="12" t="s">
        <v>217</v>
      </c>
      <c r="I2395" s="10" t="s">
        <v>21</v>
      </c>
      <c r="J2395" s="10"/>
      <c r="K2395" s="10"/>
      <c r="L2395" s="10" t="s">
        <v>22</v>
      </c>
      <c r="M2395" s="10" t="s">
        <v>22</v>
      </c>
      <c r="N2395" s="10" t="s">
        <v>22</v>
      </c>
      <c r="O2395" s="10"/>
      <c r="P2395" s="11"/>
    </row>
    <row r="2396">
      <c r="A2396" s="22">
        <v>45723.0</v>
      </c>
      <c r="B2396" s="23">
        <v>45722.0</v>
      </c>
      <c r="C2396" s="10" t="s">
        <v>17</v>
      </c>
      <c r="D2396" s="10">
        <v>8.0</v>
      </c>
      <c r="E2396" s="17" t="s">
        <v>33</v>
      </c>
      <c r="F2396" s="10" t="s">
        <v>830</v>
      </c>
      <c r="G2396" s="10" t="s">
        <v>962</v>
      </c>
      <c r="H2396" s="12" t="s">
        <v>92</v>
      </c>
      <c r="I2396" s="10" t="s">
        <v>21</v>
      </c>
      <c r="J2396" s="10"/>
      <c r="K2396" s="10"/>
      <c r="L2396" s="10" t="s">
        <v>22</v>
      </c>
      <c r="M2396" s="10" t="s">
        <v>22</v>
      </c>
      <c r="N2396" s="10" t="s">
        <v>22</v>
      </c>
      <c r="O2396" s="10"/>
      <c r="P2396" s="11"/>
    </row>
    <row r="2397">
      <c r="A2397" s="22">
        <v>45723.0</v>
      </c>
      <c r="B2397" s="23">
        <v>45722.0</v>
      </c>
      <c r="C2397" s="10" t="s">
        <v>17</v>
      </c>
      <c r="D2397" s="10" t="s">
        <v>132</v>
      </c>
      <c r="E2397" s="17" t="s">
        <v>33</v>
      </c>
      <c r="F2397" s="10" t="s">
        <v>133</v>
      </c>
      <c r="G2397" s="10" t="s">
        <v>134</v>
      </c>
      <c r="H2397" s="12" t="s">
        <v>135</v>
      </c>
      <c r="I2397" s="10" t="s">
        <v>21</v>
      </c>
      <c r="J2397" s="10"/>
      <c r="K2397" s="10"/>
      <c r="L2397" s="10" t="s">
        <v>22</v>
      </c>
      <c r="M2397" s="10" t="s">
        <v>22</v>
      </c>
      <c r="N2397" s="10" t="s">
        <v>22</v>
      </c>
      <c r="O2397" s="10"/>
      <c r="P2397" s="11"/>
    </row>
    <row r="2398">
      <c r="A2398" s="22">
        <v>45723.0</v>
      </c>
      <c r="B2398" s="23">
        <v>45722.0</v>
      </c>
      <c r="C2398" s="10" t="s">
        <v>17</v>
      </c>
      <c r="D2398" s="10">
        <v>8.0</v>
      </c>
      <c r="E2398" s="17" t="s">
        <v>33</v>
      </c>
      <c r="F2398" s="10" t="s">
        <v>1244</v>
      </c>
      <c r="G2398" s="10" t="s">
        <v>1245</v>
      </c>
      <c r="H2398" s="12" t="s">
        <v>1246</v>
      </c>
      <c r="I2398" s="10" t="s">
        <v>21</v>
      </c>
      <c r="J2398" s="10"/>
      <c r="K2398" s="10"/>
      <c r="L2398" s="10" t="s">
        <v>22</v>
      </c>
      <c r="M2398" s="10" t="s">
        <v>22</v>
      </c>
      <c r="N2398" s="10" t="s">
        <v>22</v>
      </c>
      <c r="O2398" s="10"/>
      <c r="P2398" s="11"/>
    </row>
    <row r="2399">
      <c r="A2399" s="22">
        <v>45723.0</v>
      </c>
      <c r="B2399" s="23">
        <v>45722.0</v>
      </c>
      <c r="C2399" s="10" t="s">
        <v>17</v>
      </c>
      <c r="D2399" s="10">
        <v>16.0</v>
      </c>
      <c r="E2399" s="17" t="s">
        <v>33</v>
      </c>
      <c r="F2399" s="10" t="s">
        <v>1640</v>
      </c>
      <c r="G2399" s="10" t="s">
        <v>434</v>
      </c>
      <c r="H2399" s="12" t="s">
        <v>435</v>
      </c>
      <c r="I2399" s="10" t="s">
        <v>52</v>
      </c>
      <c r="J2399" s="10"/>
      <c r="K2399" s="10"/>
      <c r="L2399" s="10" t="s">
        <v>22</v>
      </c>
      <c r="M2399" s="10" t="s">
        <v>22</v>
      </c>
      <c r="N2399" s="10" t="s">
        <v>22</v>
      </c>
      <c r="O2399" s="10" t="s">
        <v>474</v>
      </c>
      <c r="P2399" s="11"/>
    </row>
    <row r="2400">
      <c r="A2400" s="29">
        <v>45722.62875467593</v>
      </c>
      <c r="B2400" s="23">
        <v>45722.0</v>
      </c>
      <c r="C2400" s="10" t="s">
        <v>17</v>
      </c>
      <c r="D2400" s="10">
        <v>14.0</v>
      </c>
      <c r="E2400" s="17" t="s">
        <v>33</v>
      </c>
      <c r="F2400" s="10" t="s">
        <v>1514</v>
      </c>
      <c r="G2400" s="10" t="s">
        <v>521</v>
      </c>
      <c r="H2400" s="12">
        <v>1.577866219E9</v>
      </c>
      <c r="I2400" s="10" t="s">
        <v>21</v>
      </c>
      <c r="J2400" s="10"/>
      <c r="K2400" s="10"/>
      <c r="L2400" s="10" t="s">
        <v>22</v>
      </c>
      <c r="M2400" s="10" t="s">
        <v>22</v>
      </c>
      <c r="N2400" s="10" t="s">
        <v>22</v>
      </c>
      <c r="O2400" s="10"/>
      <c r="P2400" s="11"/>
    </row>
    <row r="2401">
      <c r="A2401" s="29">
        <v>45722.62834142361</v>
      </c>
      <c r="B2401" s="23">
        <v>45722.0</v>
      </c>
      <c r="C2401" s="10" t="s">
        <v>17</v>
      </c>
      <c r="D2401" s="10">
        <v>8.0</v>
      </c>
      <c r="E2401" s="17" t="s">
        <v>33</v>
      </c>
      <c r="F2401" s="10" t="s">
        <v>1346</v>
      </c>
      <c r="G2401" s="10" t="s">
        <v>134</v>
      </c>
      <c r="H2401" s="12" t="s">
        <v>135</v>
      </c>
      <c r="I2401" s="10" t="s">
        <v>21</v>
      </c>
      <c r="J2401" s="10"/>
      <c r="K2401" s="10"/>
      <c r="L2401" s="10" t="s">
        <v>22</v>
      </c>
      <c r="M2401" s="10" t="s">
        <v>22</v>
      </c>
      <c r="N2401" s="10" t="s">
        <v>22</v>
      </c>
      <c r="O2401" s="10"/>
      <c r="P2401" s="11"/>
    </row>
    <row r="2402">
      <c r="A2402" s="29">
        <v>45722.627898113424</v>
      </c>
      <c r="B2402" s="23">
        <v>45722.0</v>
      </c>
      <c r="C2402" s="10" t="s">
        <v>17</v>
      </c>
      <c r="D2402" s="10">
        <v>8.0</v>
      </c>
      <c r="E2402" s="17" t="s">
        <v>9</v>
      </c>
      <c r="F2402" s="10" t="s">
        <v>1641</v>
      </c>
      <c r="G2402" s="10" t="s">
        <v>1642</v>
      </c>
      <c r="H2402" s="12" t="s">
        <v>1643</v>
      </c>
      <c r="I2402" s="10" t="s">
        <v>52</v>
      </c>
      <c r="J2402" s="10"/>
      <c r="K2402" s="10"/>
      <c r="L2402" s="10" t="s">
        <v>22</v>
      </c>
      <c r="M2402" s="10" t="s">
        <v>22</v>
      </c>
      <c r="N2402" s="10" t="s">
        <v>22</v>
      </c>
      <c r="O2402" s="10" t="s">
        <v>22</v>
      </c>
      <c r="P2402" s="11"/>
    </row>
    <row r="2403">
      <c r="A2403" s="29">
        <v>45722.60813881944</v>
      </c>
      <c r="B2403" s="23">
        <v>45722.0</v>
      </c>
      <c r="C2403" s="10" t="s">
        <v>17</v>
      </c>
      <c r="D2403" s="10">
        <v>8.0</v>
      </c>
      <c r="E2403" s="17" t="s">
        <v>33</v>
      </c>
      <c r="F2403" s="10" t="s">
        <v>1049</v>
      </c>
      <c r="G2403" s="10" t="s">
        <v>928</v>
      </c>
      <c r="H2403" s="12" t="s">
        <v>1347</v>
      </c>
      <c r="I2403" s="10" t="s">
        <v>21</v>
      </c>
      <c r="J2403" s="10"/>
      <c r="K2403" s="10"/>
      <c r="L2403" s="10" t="s">
        <v>22</v>
      </c>
      <c r="M2403" s="10" t="s">
        <v>22</v>
      </c>
      <c r="N2403" s="10" t="s">
        <v>22</v>
      </c>
      <c r="O2403" s="10"/>
      <c r="P2403" s="11"/>
    </row>
    <row r="2404">
      <c r="A2404" s="29">
        <v>45722.54638637732</v>
      </c>
      <c r="B2404" s="23">
        <v>45722.0</v>
      </c>
      <c r="C2404" s="10" t="s">
        <v>17</v>
      </c>
      <c r="D2404" s="10">
        <v>14.0</v>
      </c>
      <c r="E2404" s="17" t="s">
        <v>33</v>
      </c>
      <c r="F2404" s="10" t="s">
        <v>1514</v>
      </c>
      <c r="G2404" s="10" t="s">
        <v>521</v>
      </c>
      <c r="H2404" s="12">
        <v>1.577866219E9</v>
      </c>
      <c r="I2404" s="10" t="s">
        <v>21</v>
      </c>
      <c r="J2404" s="10"/>
      <c r="K2404" s="10"/>
      <c r="L2404" s="10" t="s">
        <v>22</v>
      </c>
      <c r="M2404" s="10" t="s">
        <v>22</v>
      </c>
      <c r="N2404" s="10" t="s">
        <v>22</v>
      </c>
      <c r="O2404" s="10"/>
      <c r="P2404" s="11"/>
    </row>
    <row r="2405">
      <c r="A2405" s="29">
        <v>45722.406621319446</v>
      </c>
      <c r="B2405" s="23">
        <v>45722.0</v>
      </c>
      <c r="C2405" s="10" t="s">
        <v>17</v>
      </c>
      <c r="D2405" s="10">
        <v>8.0</v>
      </c>
      <c r="E2405" s="17" t="s">
        <v>33</v>
      </c>
      <c r="F2405" s="10" t="s">
        <v>1346</v>
      </c>
      <c r="G2405" s="10" t="s">
        <v>134</v>
      </c>
      <c r="H2405" s="12" t="s">
        <v>135</v>
      </c>
      <c r="I2405" s="10" t="s">
        <v>21</v>
      </c>
      <c r="J2405" s="10"/>
      <c r="K2405" s="10"/>
      <c r="L2405" s="10" t="s">
        <v>22</v>
      </c>
      <c r="M2405" s="10" t="s">
        <v>22</v>
      </c>
      <c r="N2405" s="10" t="s">
        <v>22</v>
      </c>
      <c r="O2405" s="10"/>
      <c r="P2405" s="11"/>
    </row>
    <row r="2406">
      <c r="A2406" s="29">
        <v>45722.3969449537</v>
      </c>
      <c r="B2406" s="23">
        <v>45722.0</v>
      </c>
      <c r="C2406" s="10" t="s">
        <v>17</v>
      </c>
      <c r="D2406" s="10">
        <v>8.0</v>
      </c>
      <c r="E2406" s="17" t="s">
        <v>33</v>
      </c>
      <c r="F2406" s="10" t="s">
        <v>1027</v>
      </c>
      <c r="G2406" s="10" t="s">
        <v>169</v>
      </c>
      <c r="H2406" s="12" t="s">
        <v>170</v>
      </c>
      <c r="I2406" s="10" t="s">
        <v>21</v>
      </c>
      <c r="J2406" s="10"/>
      <c r="K2406" s="10"/>
      <c r="L2406" s="10" t="s">
        <v>22</v>
      </c>
      <c r="M2406" s="10" t="s">
        <v>22</v>
      </c>
      <c r="N2406" s="10" t="s">
        <v>22</v>
      </c>
      <c r="O2406" s="10"/>
      <c r="P2406" s="11"/>
    </row>
    <row r="2407">
      <c r="A2407" s="29">
        <v>45722.38201498843</v>
      </c>
      <c r="B2407" s="23">
        <v>45722.0</v>
      </c>
      <c r="C2407" s="10" t="s">
        <v>17</v>
      </c>
      <c r="D2407" s="10">
        <v>16.0</v>
      </c>
      <c r="E2407" s="17" t="s">
        <v>33</v>
      </c>
      <c r="F2407" s="10" t="s">
        <v>766</v>
      </c>
      <c r="G2407" s="10" t="s">
        <v>195</v>
      </c>
      <c r="H2407" s="12" t="s">
        <v>1070</v>
      </c>
      <c r="I2407" s="10" t="s">
        <v>21</v>
      </c>
      <c r="J2407" s="10"/>
      <c r="K2407" s="10"/>
      <c r="L2407" s="10" t="s">
        <v>22</v>
      </c>
      <c r="M2407" s="10" t="s">
        <v>22</v>
      </c>
      <c r="N2407" s="10" t="s">
        <v>22</v>
      </c>
      <c r="O2407" s="10"/>
      <c r="P2407" s="11"/>
    </row>
    <row r="2408">
      <c r="A2408" s="22">
        <v>45722.0</v>
      </c>
      <c r="B2408" s="23">
        <v>45716.0</v>
      </c>
      <c r="C2408" s="10" t="s">
        <v>17</v>
      </c>
      <c r="D2408" s="10" t="s">
        <v>132</v>
      </c>
      <c r="E2408" s="17" t="s">
        <v>33</v>
      </c>
      <c r="F2408" s="10" t="s">
        <v>487</v>
      </c>
      <c r="G2408" s="10" t="s">
        <v>488</v>
      </c>
      <c r="H2408" s="12" t="s">
        <v>489</v>
      </c>
      <c r="I2408" s="10" t="s">
        <v>21</v>
      </c>
      <c r="J2408" s="10"/>
      <c r="K2408" s="10"/>
      <c r="L2408" s="10" t="s">
        <v>22</v>
      </c>
      <c r="M2408" s="10" t="s">
        <v>22</v>
      </c>
      <c r="N2408" s="10" t="s">
        <v>22</v>
      </c>
      <c r="O2408" s="10"/>
      <c r="P2408" s="11"/>
    </row>
    <row r="2409">
      <c r="A2409" s="30">
        <v>45722.0</v>
      </c>
      <c r="B2409" s="23">
        <v>45721.0</v>
      </c>
      <c r="C2409" s="10" t="s">
        <v>17</v>
      </c>
      <c r="D2409" s="10">
        <v>8.0</v>
      </c>
      <c r="E2409" s="17" t="s">
        <v>9</v>
      </c>
      <c r="F2409" s="10" t="s">
        <v>1644</v>
      </c>
      <c r="G2409" s="10" t="s">
        <v>1645</v>
      </c>
      <c r="H2409" s="12" t="s">
        <v>1646</v>
      </c>
      <c r="I2409" s="10" t="s">
        <v>52</v>
      </c>
      <c r="J2409" s="10"/>
      <c r="K2409" s="10"/>
      <c r="L2409" s="10" t="s">
        <v>22</v>
      </c>
      <c r="M2409" s="10" t="s">
        <v>22</v>
      </c>
      <c r="N2409" s="10" t="s">
        <v>22</v>
      </c>
      <c r="O2409" s="10" t="s">
        <v>474</v>
      </c>
      <c r="P2409" s="11"/>
    </row>
    <row r="2410">
      <c r="A2410" s="22">
        <v>45722.0</v>
      </c>
      <c r="B2410" s="23">
        <v>45720.0</v>
      </c>
      <c r="C2410" s="10" t="s">
        <v>17</v>
      </c>
      <c r="D2410" s="10">
        <v>14.0</v>
      </c>
      <c r="E2410" s="17" t="s">
        <v>33</v>
      </c>
      <c r="F2410" s="10" t="s">
        <v>1029</v>
      </c>
      <c r="G2410" s="10" t="s">
        <v>1030</v>
      </c>
      <c r="H2410" s="12" t="s">
        <v>777</v>
      </c>
      <c r="I2410" s="10" t="s">
        <v>60</v>
      </c>
      <c r="J2410" s="10"/>
      <c r="K2410" s="10"/>
      <c r="L2410" s="10" t="s">
        <v>22</v>
      </c>
      <c r="M2410" s="10" t="s">
        <v>22</v>
      </c>
      <c r="N2410" s="10" t="s">
        <v>22</v>
      </c>
      <c r="O2410" s="10" t="s">
        <v>474</v>
      </c>
      <c r="P2410" s="11"/>
    </row>
    <row r="2411">
      <c r="A2411" s="22">
        <v>45722.0</v>
      </c>
      <c r="B2411" s="23">
        <v>45720.0</v>
      </c>
      <c r="C2411" s="10" t="s">
        <v>17</v>
      </c>
      <c r="D2411" s="10">
        <v>4.0</v>
      </c>
      <c r="E2411" s="17" t="s">
        <v>9</v>
      </c>
      <c r="F2411" s="10" t="s">
        <v>1647</v>
      </c>
      <c r="G2411" s="10" t="s">
        <v>1648</v>
      </c>
      <c r="H2411" s="12" t="s">
        <v>1649</v>
      </c>
      <c r="I2411" s="10" t="s">
        <v>52</v>
      </c>
      <c r="J2411" s="10"/>
      <c r="K2411" s="10"/>
      <c r="L2411" s="10" t="s">
        <v>22</v>
      </c>
      <c r="M2411" s="10" t="s">
        <v>22</v>
      </c>
      <c r="N2411" s="10" t="s">
        <v>22</v>
      </c>
      <c r="O2411" s="10" t="s">
        <v>474</v>
      </c>
      <c r="P2411" s="11"/>
    </row>
    <row r="2412">
      <c r="A2412" s="22">
        <v>45722.0</v>
      </c>
      <c r="B2412" s="23">
        <v>45721.0</v>
      </c>
      <c r="C2412" s="10" t="s">
        <v>17</v>
      </c>
      <c r="D2412" s="10" t="s">
        <v>177</v>
      </c>
      <c r="E2412" s="17" t="s">
        <v>33</v>
      </c>
      <c r="F2412" s="10" t="s">
        <v>1650</v>
      </c>
      <c r="G2412" s="10" t="s">
        <v>328</v>
      </c>
      <c r="H2412" s="12" t="s">
        <v>329</v>
      </c>
      <c r="I2412" s="10" t="s">
        <v>21</v>
      </c>
      <c r="J2412" s="10"/>
      <c r="K2412" s="10"/>
      <c r="L2412" s="10" t="s">
        <v>22</v>
      </c>
      <c r="M2412" s="10" t="s">
        <v>22</v>
      </c>
      <c r="N2412" s="10" t="s">
        <v>22</v>
      </c>
      <c r="O2412" s="10"/>
      <c r="P2412" s="11"/>
    </row>
    <row r="2413">
      <c r="A2413" s="22">
        <v>45722.0</v>
      </c>
      <c r="B2413" s="23">
        <v>45721.0</v>
      </c>
      <c r="C2413" s="10" t="s">
        <v>17</v>
      </c>
      <c r="D2413" s="10">
        <v>20.0</v>
      </c>
      <c r="E2413" s="17" t="s">
        <v>33</v>
      </c>
      <c r="F2413" s="10" t="s">
        <v>307</v>
      </c>
      <c r="G2413" s="10" t="s">
        <v>38</v>
      </c>
      <c r="H2413" s="12" t="s">
        <v>39</v>
      </c>
      <c r="I2413" s="10" t="s">
        <v>21</v>
      </c>
      <c r="J2413" s="10" t="s">
        <v>524</v>
      </c>
      <c r="K2413" s="10"/>
      <c r="L2413" s="10" t="s">
        <v>22</v>
      </c>
      <c r="M2413" s="10" t="s">
        <v>22</v>
      </c>
      <c r="N2413" s="10" t="s">
        <v>22</v>
      </c>
      <c r="O2413" s="10"/>
      <c r="P2413" s="11"/>
    </row>
    <row r="2414">
      <c r="A2414" s="22">
        <v>45722.0</v>
      </c>
      <c r="B2414" s="23">
        <v>45721.0</v>
      </c>
      <c r="C2414" s="10" t="s">
        <v>17</v>
      </c>
      <c r="D2414" s="10">
        <v>8.0</v>
      </c>
      <c r="E2414" s="17" t="s">
        <v>33</v>
      </c>
      <c r="F2414" s="10" t="s">
        <v>541</v>
      </c>
      <c r="G2414" s="10" t="s">
        <v>518</v>
      </c>
      <c r="H2414" s="12" t="s">
        <v>1236</v>
      </c>
      <c r="I2414" s="10" t="s">
        <v>52</v>
      </c>
      <c r="J2414" s="10"/>
      <c r="K2414" s="10"/>
      <c r="L2414" s="10" t="s">
        <v>22</v>
      </c>
      <c r="M2414" s="10" t="s">
        <v>22</v>
      </c>
      <c r="N2414" s="10" t="s">
        <v>22</v>
      </c>
      <c r="O2414" s="10" t="s">
        <v>474</v>
      </c>
      <c r="P2414" s="11"/>
    </row>
    <row r="2415">
      <c r="A2415" s="22">
        <v>45722.0</v>
      </c>
      <c r="B2415" s="23">
        <v>45721.0</v>
      </c>
      <c r="C2415" s="10" t="s">
        <v>17</v>
      </c>
      <c r="D2415" s="10">
        <v>8.0</v>
      </c>
      <c r="E2415" s="17" t="s">
        <v>9</v>
      </c>
      <c r="F2415" s="10" t="s">
        <v>1107</v>
      </c>
      <c r="G2415" s="10" t="s">
        <v>1108</v>
      </c>
      <c r="H2415" s="12" t="s">
        <v>1109</v>
      </c>
      <c r="I2415" s="10" t="s">
        <v>52</v>
      </c>
      <c r="J2415" s="10"/>
      <c r="K2415" s="10"/>
      <c r="L2415" s="10" t="s">
        <v>22</v>
      </c>
      <c r="M2415" s="10" t="s">
        <v>22</v>
      </c>
      <c r="N2415" s="10" t="s">
        <v>22</v>
      </c>
      <c r="O2415" s="10" t="s">
        <v>22</v>
      </c>
      <c r="P2415" s="11"/>
    </row>
    <row r="2416">
      <c r="A2416" s="22">
        <v>45722.0</v>
      </c>
      <c r="B2416" s="23">
        <v>45721.0</v>
      </c>
      <c r="C2416" s="10" t="s">
        <v>17</v>
      </c>
      <c r="D2416" s="10">
        <v>6.0</v>
      </c>
      <c r="E2416" s="17" t="s">
        <v>33</v>
      </c>
      <c r="F2416" s="10" t="s">
        <v>1651</v>
      </c>
      <c r="G2416" s="10" t="s">
        <v>1652</v>
      </c>
      <c r="H2416" s="12"/>
      <c r="I2416" s="10" t="s">
        <v>52</v>
      </c>
      <c r="J2416" s="10"/>
      <c r="K2416" s="10"/>
      <c r="L2416" s="10" t="s">
        <v>22</v>
      </c>
      <c r="M2416" s="10" t="s">
        <v>22</v>
      </c>
      <c r="N2416" s="10" t="s">
        <v>22</v>
      </c>
      <c r="O2416" s="10" t="s">
        <v>474</v>
      </c>
      <c r="P2416" s="11"/>
    </row>
    <row r="2417">
      <c r="A2417" s="22">
        <v>45722.0</v>
      </c>
      <c r="B2417" s="23">
        <v>45721.0</v>
      </c>
      <c r="C2417" s="10" t="s">
        <v>17</v>
      </c>
      <c r="D2417" s="10">
        <v>8.0</v>
      </c>
      <c r="E2417" s="17" t="s">
        <v>33</v>
      </c>
      <c r="F2417" s="10" t="s">
        <v>1653</v>
      </c>
      <c r="G2417" s="10" t="s">
        <v>1654</v>
      </c>
      <c r="H2417" s="12" t="s">
        <v>1655</v>
      </c>
      <c r="I2417" s="10" t="s">
        <v>52</v>
      </c>
      <c r="J2417" s="10"/>
      <c r="K2417" s="10"/>
      <c r="L2417" s="10" t="s">
        <v>22</v>
      </c>
      <c r="M2417" s="10" t="s">
        <v>22</v>
      </c>
      <c r="N2417" s="10" t="s">
        <v>22</v>
      </c>
      <c r="O2417" s="10" t="s">
        <v>22</v>
      </c>
      <c r="P2417" s="11"/>
    </row>
    <row r="2418">
      <c r="A2418" s="22">
        <v>45722.0</v>
      </c>
      <c r="B2418" s="23">
        <v>45721.0</v>
      </c>
      <c r="C2418" s="10" t="s">
        <v>17</v>
      </c>
      <c r="D2418" s="10">
        <v>8.0</v>
      </c>
      <c r="E2418" s="17" t="s">
        <v>33</v>
      </c>
      <c r="F2418" s="10" t="s">
        <v>1479</v>
      </c>
      <c r="G2418" s="10" t="s">
        <v>30</v>
      </c>
      <c r="H2418" s="12" t="s">
        <v>31</v>
      </c>
      <c r="I2418" s="10" t="s">
        <v>21</v>
      </c>
      <c r="J2418" s="10"/>
      <c r="K2418" s="10"/>
      <c r="L2418" s="10" t="s">
        <v>22</v>
      </c>
      <c r="M2418" s="10" t="s">
        <v>22</v>
      </c>
      <c r="N2418" s="10" t="s">
        <v>22</v>
      </c>
      <c r="O2418" s="10"/>
      <c r="P2418" s="11"/>
    </row>
    <row r="2419">
      <c r="A2419" s="29">
        <v>45721.445577418985</v>
      </c>
      <c r="B2419" s="23">
        <v>45721.0</v>
      </c>
      <c r="C2419" s="10" t="s">
        <v>17</v>
      </c>
      <c r="D2419" s="10">
        <v>8.0</v>
      </c>
      <c r="E2419" s="17" t="s">
        <v>33</v>
      </c>
      <c r="F2419" s="10" t="s">
        <v>1197</v>
      </c>
      <c r="G2419" s="10" t="s">
        <v>656</v>
      </c>
      <c r="H2419" s="12" t="s">
        <v>657</v>
      </c>
      <c r="I2419" s="10" t="s">
        <v>21</v>
      </c>
      <c r="J2419" s="10"/>
      <c r="K2419" s="10"/>
      <c r="L2419" s="10" t="s">
        <v>22</v>
      </c>
      <c r="M2419" s="10" t="s">
        <v>22</v>
      </c>
      <c r="N2419" s="10" t="s">
        <v>22</v>
      </c>
      <c r="O2419" s="10"/>
      <c r="P2419" s="11"/>
    </row>
    <row r="2420">
      <c r="A2420" s="29">
        <v>45721.44505642361</v>
      </c>
      <c r="B2420" s="23">
        <v>45721.0</v>
      </c>
      <c r="C2420" s="10" t="s">
        <v>17</v>
      </c>
      <c r="D2420" s="10">
        <v>8.0</v>
      </c>
      <c r="E2420" s="17" t="s">
        <v>33</v>
      </c>
      <c r="F2420" s="10" t="s">
        <v>1274</v>
      </c>
      <c r="G2420" s="10" t="s">
        <v>1021</v>
      </c>
      <c r="H2420" s="12" t="s">
        <v>1022</v>
      </c>
      <c r="I2420" s="10" t="s">
        <v>60</v>
      </c>
      <c r="J2420" s="10" t="s">
        <v>1656</v>
      </c>
      <c r="K2420" s="10"/>
      <c r="L2420" s="10" t="s">
        <v>22</v>
      </c>
      <c r="M2420" s="10" t="s">
        <v>22</v>
      </c>
      <c r="N2420" s="10" t="s">
        <v>22</v>
      </c>
      <c r="O2420" s="10" t="s">
        <v>22</v>
      </c>
      <c r="P2420" s="11"/>
    </row>
    <row r="2421">
      <c r="A2421" s="29">
        <v>45721.42254506944</v>
      </c>
      <c r="B2421" s="23">
        <v>45721.0</v>
      </c>
      <c r="C2421" s="10" t="s">
        <v>17</v>
      </c>
      <c r="D2421" s="10">
        <v>8.0</v>
      </c>
      <c r="E2421" s="17" t="s">
        <v>33</v>
      </c>
      <c r="F2421" s="10" t="s">
        <v>1027</v>
      </c>
      <c r="G2421" s="10" t="s">
        <v>169</v>
      </c>
      <c r="H2421" s="12" t="s">
        <v>170</v>
      </c>
      <c r="I2421" s="10" t="s">
        <v>21</v>
      </c>
      <c r="J2421" s="10"/>
      <c r="K2421" s="10"/>
      <c r="L2421" s="10" t="s">
        <v>22</v>
      </c>
      <c r="M2421" s="10" t="s">
        <v>22</v>
      </c>
      <c r="N2421" s="10" t="s">
        <v>22</v>
      </c>
      <c r="O2421" s="10"/>
      <c r="P2421" s="11"/>
    </row>
    <row r="2422">
      <c r="A2422" s="29">
        <v>45721.02900465278</v>
      </c>
      <c r="B2422" s="23">
        <v>45721.0</v>
      </c>
      <c r="C2422" s="10" t="s">
        <v>17</v>
      </c>
      <c r="D2422" s="10">
        <v>16.0</v>
      </c>
      <c r="E2422" s="17" t="s">
        <v>33</v>
      </c>
      <c r="F2422" s="10" t="s">
        <v>1500</v>
      </c>
      <c r="G2422" s="10" t="s">
        <v>172</v>
      </c>
      <c r="H2422" s="12" t="s">
        <v>930</v>
      </c>
      <c r="I2422" s="10" t="s">
        <v>21</v>
      </c>
      <c r="J2422" s="10"/>
      <c r="K2422" s="10"/>
      <c r="L2422" s="10" t="s">
        <v>22</v>
      </c>
      <c r="M2422" s="10" t="s">
        <v>22</v>
      </c>
      <c r="N2422" s="10" t="s">
        <v>22</v>
      </c>
      <c r="O2422" s="10"/>
      <c r="P2422" s="11"/>
    </row>
    <row r="2423">
      <c r="A2423" s="22">
        <v>45721.0</v>
      </c>
      <c r="B2423" s="23">
        <v>45719.0</v>
      </c>
      <c r="C2423" s="10" t="s">
        <v>17</v>
      </c>
      <c r="D2423" s="10">
        <v>4.0</v>
      </c>
      <c r="E2423" s="17" t="s">
        <v>9</v>
      </c>
      <c r="F2423" s="10" t="s">
        <v>1657</v>
      </c>
      <c r="G2423" s="10" t="s">
        <v>340</v>
      </c>
      <c r="H2423" s="12" t="s">
        <v>341</v>
      </c>
      <c r="I2423" s="10" t="s">
        <v>21</v>
      </c>
      <c r="J2423" s="10"/>
      <c r="K2423" s="10"/>
      <c r="L2423" s="10" t="s">
        <v>22</v>
      </c>
      <c r="M2423" s="10" t="s">
        <v>22</v>
      </c>
      <c r="N2423" s="10" t="s">
        <v>22</v>
      </c>
      <c r="O2423" s="10"/>
      <c r="P2423" s="11"/>
    </row>
    <row r="2424">
      <c r="A2424" s="22">
        <v>45721.0</v>
      </c>
      <c r="B2424" s="23">
        <v>45720.0</v>
      </c>
      <c r="C2424" s="10" t="s">
        <v>17</v>
      </c>
      <c r="D2424" s="10">
        <v>4.0</v>
      </c>
      <c r="E2424" s="17" t="s">
        <v>9</v>
      </c>
      <c r="F2424" s="10" t="s">
        <v>1658</v>
      </c>
      <c r="G2424" s="10" t="s">
        <v>94</v>
      </c>
      <c r="H2424" s="12" t="s">
        <v>853</v>
      </c>
      <c r="I2424" s="10" t="s">
        <v>21</v>
      </c>
      <c r="J2424" s="10"/>
      <c r="K2424" s="10"/>
      <c r="L2424" s="10" t="s">
        <v>22</v>
      </c>
      <c r="M2424" s="10" t="s">
        <v>22</v>
      </c>
      <c r="N2424" s="10" t="s">
        <v>22</v>
      </c>
      <c r="O2424" s="10"/>
      <c r="P2424" s="11"/>
    </row>
    <row r="2425">
      <c r="A2425" s="22">
        <v>45721.0</v>
      </c>
      <c r="B2425" s="23">
        <v>45720.0</v>
      </c>
      <c r="C2425" s="10" t="s">
        <v>17</v>
      </c>
      <c r="D2425" s="10">
        <v>8.0</v>
      </c>
      <c r="E2425" s="17" t="s">
        <v>9</v>
      </c>
      <c r="F2425" s="10" t="s">
        <v>1659</v>
      </c>
      <c r="G2425" s="10" t="s">
        <v>67</v>
      </c>
      <c r="H2425" s="12" t="s">
        <v>68</v>
      </c>
      <c r="I2425" s="10" t="s">
        <v>21</v>
      </c>
      <c r="J2425" s="10"/>
      <c r="K2425" s="10"/>
      <c r="L2425" s="10" t="s">
        <v>22</v>
      </c>
      <c r="M2425" s="10" t="s">
        <v>22</v>
      </c>
      <c r="N2425" s="10" t="s">
        <v>22</v>
      </c>
      <c r="O2425" s="10"/>
      <c r="P2425" s="11"/>
    </row>
    <row r="2426">
      <c r="A2426" s="22">
        <v>45721.0</v>
      </c>
      <c r="B2426" s="23">
        <v>45720.0</v>
      </c>
      <c r="C2426" s="10" t="s">
        <v>17</v>
      </c>
      <c r="D2426" s="10">
        <v>8.0</v>
      </c>
      <c r="E2426" s="17" t="s">
        <v>9</v>
      </c>
      <c r="F2426" s="10" t="s">
        <v>1660</v>
      </c>
      <c r="G2426" s="10" t="s">
        <v>1661</v>
      </c>
      <c r="H2426" s="12" t="s">
        <v>1662</v>
      </c>
      <c r="I2426" s="10" t="s">
        <v>52</v>
      </c>
      <c r="J2426" s="10"/>
      <c r="K2426" s="10"/>
      <c r="L2426" s="10" t="s">
        <v>22</v>
      </c>
      <c r="M2426" s="10" t="s">
        <v>22</v>
      </c>
      <c r="N2426" s="10" t="s">
        <v>22</v>
      </c>
      <c r="O2426" s="10" t="s">
        <v>22</v>
      </c>
      <c r="P2426" s="11"/>
    </row>
    <row r="2427">
      <c r="A2427" s="22">
        <v>45721.0</v>
      </c>
      <c r="B2427" s="23">
        <v>45720.0</v>
      </c>
      <c r="C2427" s="10" t="s">
        <v>17</v>
      </c>
      <c r="D2427" s="10">
        <v>5.0</v>
      </c>
      <c r="E2427" s="17" t="s">
        <v>33</v>
      </c>
      <c r="F2427" s="10" t="s">
        <v>1663</v>
      </c>
      <c r="G2427" s="10" t="s">
        <v>1009</v>
      </c>
      <c r="H2427" s="12" t="s">
        <v>108</v>
      </c>
      <c r="I2427" s="10" t="s">
        <v>21</v>
      </c>
      <c r="J2427" s="10"/>
      <c r="K2427" s="10"/>
      <c r="L2427" s="10" t="s">
        <v>22</v>
      </c>
      <c r="M2427" s="10" t="s">
        <v>22</v>
      </c>
      <c r="N2427" s="10" t="s">
        <v>22</v>
      </c>
      <c r="O2427" s="10"/>
      <c r="P2427" s="11"/>
    </row>
    <row r="2428">
      <c r="A2428" s="22">
        <v>45721.0</v>
      </c>
      <c r="B2428" s="23">
        <v>45720.0</v>
      </c>
      <c r="C2428" s="10" t="s">
        <v>17</v>
      </c>
      <c r="D2428" s="10">
        <v>8.0</v>
      </c>
      <c r="E2428" s="17" t="s">
        <v>33</v>
      </c>
      <c r="F2428" s="10" t="s">
        <v>1209</v>
      </c>
      <c r="G2428" s="10" t="s">
        <v>1210</v>
      </c>
      <c r="H2428" s="12"/>
      <c r="I2428" s="10" t="s">
        <v>21</v>
      </c>
      <c r="J2428" s="10"/>
      <c r="K2428" s="10"/>
      <c r="L2428" s="10" t="s">
        <v>22</v>
      </c>
      <c r="M2428" s="10" t="s">
        <v>22</v>
      </c>
      <c r="N2428" s="10" t="s">
        <v>22</v>
      </c>
      <c r="O2428" s="10"/>
      <c r="P2428" s="11"/>
    </row>
    <row r="2429">
      <c r="A2429" s="22">
        <v>45721.0</v>
      </c>
      <c r="B2429" s="23">
        <v>45720.0</v>
      </c>
      <c r="C2429" s="10" t="s">
        <v>17</v>
      </c>
      <c r="D2429" s="10">
        <v>4.0</v>
      </c>
      <c r="E2429" s="17" t="s">
        <v>33</v>
      </c>
      <c r="F2429" s="10" t="s">
        <v>1664</v>
      </c>
      <c r="G2429" s="10" t="s">
        <v>147</v>
      </c>
      <c r="H2429" s="12" t="s">
        <v>148</v>
      </c>
      <c r="I2429" s="10" t="s">
        <v>52</v>
      </c>
      <c r="J2429" s="10"/>
      <c r="K2429" s="10"/>
      <c r="L2429" s="10" t="s">
        <v>22</v>
      </c>
      <c r="M2429" s="10" t="s">
        <v>22</v>
      </c>
      <c r="N2429" s="10" t="s">
        <v>22</v>
      </c>
      <c r="O2429" s="10"/>
      <c r="P2429" s="11"/>
    </row>
    <row r="2430">
      <c r="A2430" s="22">
        <v>45721.0</v>
      </c>
      <c r="B2430" s="23">
        <v>45720.0</v>
      </c>
      <c r="C2430" s="10" t="s">
        <v>17</v>
      </c>
      <c r="D2430" s="10">
        <v>16.0</v>
      </c>
      <c r="E2430" s="17" t="s">
        <v>33</v>
      </c>
      <c r="F2430" s="10" t="s">
        <v>1665</v>
      </c>
      <c r="G2430" s="10"/>
      <c r="H2430" s="12"/>
      <c r="I2430" s="10" t="s">
        <v>60</v>
      </c>
      <c r="J2430" s="10" t="s">
        <v>1666</v>
      </c>
      <c r="K2430" s="10"/>
      <c r="L2430" s="10" t="s">
        <v>22</v>
      </c>
      <c r="M2430" s="10" t="s">
        <v>22</v>
      </c>
      <c r="N2430" s="10" t="s">
        <v>22</v>
      </c>
      <c r="O2430" s="10" t="s">
        <v>22</v>
      </c>
      <c r="P2430" s="11"/>
    </row>
    <row r="2431">
      <c r="A2431" s="22">
        <v>45721.0</v>
      </c>
      <c r="B2431" s="23">
        <v>45720.0</v>
      </c>
      <c r="C2431" s="10" t="s">
        <v>17</v>
      </c>
      <c r="D2431" s="10">
        <v>8.0</v>
      </c>
      <c r="E2431" s="17" t="s">
        <v>33</v>
      </c>
      <c r="F2431" s="10" t="s">
        <v>1667</v>
      </c>
      <c r="G2431" s="10" t="s">
        <v>267</v>
      </c>
      <c r="H2431" s="12"/>
      <c r="I2431" s="10" t="s">
        <v>21</v>
      </c>
      <c r="J2431" s="10"/>
      <c r="K2431" s="10"/>
      <c r="L2431" s="10" t="s">
        <v>22</v>
      </c>
      <c r="M2431" s="10" t="s">
        <v>22</v>
      </c>
      <c r="N2431" s="10" t="s">
        <v>22</v>
      </c>
      <c r="O2431" s="10"/>
      <c r="P2431" s="11"/>
    </row>
    <row r="2432">
      <c r="A2432" s="22">
        <v>45721.0</v>
      </c>
      <c r="B2432" s="23">
        <v>45720.0</v>
      </c>
      <c r="C2432" s="10" t="s">
        <v>17</v>
      </c>
      <c r="D2432" s="10">
        <v>8.0</v>
      </c>
      <c r="E2432" s="17" t="s">
        <v>33</v>
      </c>
      <c r="F2432" s="10" t="s">
        <v>1027</v>
      </c>
      <c r="G2432" s="10" t="s">
        <v>169</v>
      </c>
      <c r="H2432" s="12" t="s">
        <v>170</v>
      </c>
      <c r="I2432" s="10" t="s">
        <v>21</v>
      </c>
      <c r="J2432" s="10"/>
      <c r="K2432" s="10"/>
      <c r="L2432" s="10" t="s">
        <v>22</v>
      </c>
      <c r="M2432" s="10" t="s">
        <v>22</v>
      </c>
      <c r="N2432" s="10" t="s">
        <v>22</v>
      </c>
      <c r="O2432" s="10"/>
      <c r="P2432" s="11"/>
    </row>
    <row r="2433">
      <c r="A2433" s="22">
        <v>45721.0</v>
      </c>
      <c r="B2433" s="23">
        <v>45720.0</v>
      </c>
      <c r="C2433" s="10" t="s">
        <v>17</v>
      </c>
      <c r="D2433" s="10">
        <v>8.0</v>
      </c>
      <c r="E2433" s="17" t="s">
        <v>33</v>
      </c>
      <c r="F2433" s="10" t="s">
        <v>1343</v>
      </c>
      <c r="G2433" s="10" t="s">
        <v>1344</v>
      </c>
      <c r="H2433" s="12"/>
      <c r="I2433" s="10" t="s">
        <v>60</v>
      </c>
      <c r="J2433" s="10" t="s">
        <v>1668</v>
      </c>
      <c r="K2433" s="10"/>
      <c r="L2433" s="10" t="s">
        <v>22</v>
      </c>
      <c r="M2433" s="10" t="s">
        <v>22</v>
      </c>
      <c r="N2433" s="10" t="s">
        <v>22</v>
      </c>
      <c r="O2433" s="10" t="s">
        <v>22</v>
      </c>
      <c r="P2433" s="11"/>
    </row>
    <row r="2434">
      <c r="A2434" s="22">
        <v>45721.0</v>
      </c>
      <c r="B2434" s="23">
        <v>45720.0</v>
      </c>
      <c r="C2434" s="10" t="s">
        <v>17</v>
      </c>
      <c r="D2434" s="10">
        <v>12.0</v>
      </c>
      <c r="E2434" s="17" t="s">
        <v>9</v>
      </c>
      <c r="F2434" s="10" t="s">
        <v>1669</v>
      </c>
      <c r="G2434" s="10" t="s">
        <v>1670</v>
      </c>
      <c r="H2434" s="12"/>
      <c r="I2434" s="10" t="s">
        <v>60</v>
      </c>
      <c r="J2434" s="10" t="s">
        <v>1671</v>
      </c>
      <c r="K2434" s="10" t="s">
        <v>1672</v>
      </c>
      <c r="L2434" s="10" t="s">
        <v>22</v>
      </c>
      <c r="M2434" s="10" t="s">
        <v>22</v>
      </c>
      <c r="N2434" s="10" t="s">
        <v>22</v>
      </c>
      <c r="O2434" s="10" t="s">
        <v>22</v>
      </c>
      <c r="P2434" s="11"/>
    </row>
    <row r="2435">
      <c r="A2435" s="29">
        <v>45720.46299252315</v>
      </c>
      <c r="B2435" s="23">
        <v>45720.0</v>
      </c>
      <c r="C2435" s="10" t="s">
        <v>17</v>
      </c>
      <c r="D2435" s="10">
        <v>8.0</v>
      </c>
      <c r="E2435" s="17" t="s">
        <v>33</v>
      </c>
      <c r="F2435" s="10" t="s">
        <v>1673</v>
      </c>
      <c r="G2435" s="10" t="s">
        <v>1233</v>
      </c>
      <c r="H2435" s="12" t="s">
        <v>1566</v>
      </c>
      <c r="I2435" s="10" t="s">
        <v>21</v>
      </c>
      <c r="J2435" s="10"/>
      <c r="K2435" s="10"/>
      <c r="L2435" s="10" t="s">
        <v>22</v>
      </c>
      <c r="M2435" s="10" t="s">
        <v>22</v>
      </c>
      <c r="N2435" s="10" t="s">
        <v>22</v>
      </c>
      <c r="O2435" s="10"/>
      <c r="P2435" s="11"/>
    </row>
    <row r="2436">
      <c r="A2436" s="29">
        <v>45720.46108408565</v>
      </c>
      <c r="B2436" s="23">
        <v>45720.0</v>
      </c>
      <c r="C2436" s="10" t="s">
        <v>17</v>
      </c>
      <c r="D2436" s="10">
        <v>8.0</v>
      </c>
      <c r="E2436" s="17" t="s">
        <v>33</v>
      </c>
      <c r="F2436" s="10" t="s">
        <v>157</v>
      </c>
      <c r="G2436" s="10" t="s">
        <v>158</v>
      </c>
      <c r="H2436" s="12" t="s">
        <v>159</v>
      </c>
      <c r="I2436" s="10" t="s">
        <v>52</v>
      </c>
      <c r="J2436" s="10"/>
      <c r="K2436" s="10"/>
      <c r="L2436" s="10" t="s">
        <v>22</v>
      </c>
      <c r="M2436" s="10" t="s">
        <v>22</v>
      </c>
      <c r="N2436" s="10" t="s">
        <v>22</v>
      </c>
      <c r="O2436" s="10"/>
      <c r="P2436" s="11"/>
    </row>
    <row r="2437">
      <c r="A2437" s="29">
        <v>45720.37708255787</v>
      </c>
      <c r="B2437" s="23">
        <v>45720.0</v>
      </c>
      <c r="C2437" s="10" t="s">
        <v>17</v>
      </c>
      <c r="D2437" s="10">
        <v>4.0</v>
      </c>
      <c r="E2437" s="17" t="s">
        <v>9</v>
      </c>
      <c r="F2437" s="10" t="s">
        <v>1674</v>
      </c>
      <c r="G2437" s="10" t="s">
        <v>1675</v>
      </c>
      <c r="H2437" s="12" t="s">
        <v>1676</v>
      </c>
      <c r="I2437" s="10" t="s">
        <v>60</v>
      </c>
      <c r="J2437" s="10" t="s">
        <v>1677</v>
      </c>
      <c r="K2437" s="10"/>
      <c r="L2437" s="10" t="s">
        <v>22</v>
      </c>
      <c r="M2437" s="10" t="s">
        <v>22</v>
      </c>
      <c r="N2437" s="10" t="s">
        <v>22</v>
      </c>
      <c r="O2437" s="10" t="s">
        <v>22</v>
      </c>
      <c r="P2437" s="11"/>
    </row>
    <row r="2438">
      <c r="A2438" s="22">
        <v>45720.0</v>
      </c>
      <c r="B2438" s="23">
        <v>45716.0</v>
      </c>
      <c r="C2438" s="10" t="s">
        <v>17</v>
      </c>
      <c r="D2438" s="10">
        <v>16.0</v>
      </c>
      <c r="E2438" s="17" t="s">
        <v>33</v>
      </c>
      <c r="F2438" s="10" t="s">
        <v>291</v>
      </c>
      <c r="G2438" s="10" t="s">
        <v>292</v>
      </c>
      <c r="H2438" s="12" t="s">
        <v>293</v>
      </c>
      <c r="I2438" s="10" t="s">
        <v>21</v>
      </c>
      <c r="J2438" s="10"/>
      <c r="K2438" s="10"/>
      <c r="L2438" s="10" t="s">
        <v>22</v>
      </c>
      <c r="M2438" s="10" t="s">
        <v>22</v>
      </c>
      <c r="N2438" s="10" t="s">
        <v>22</v>
      </c>
      <c r="O2438" s="10"/>
      <c r="P2438" s="11"/>
    </row>
    <row r="2439">
      <c r="A2439" s="22">
        <v>45720.0</v>
      </c>
      <c r="B2439" s="23">
        <v>45719.0</v>
      </c>
      <c r="C2439" s="10" t="s">
        <v>17</v>
      </c>
      <c r="D2439" s="10">
        <v>8.0</v>
      </c>
      <c r="E2439" s="17" t="s">
        <v>9</v>
      </c>
      <c r="F2439" s="10" t="s">
        <v>1678</v>
      </c>
      <c r="G2439" s="10" t="s">
        <v>518</v>
      </c>
      <c r="H2439" s="12" t="s">
        <v>1236</v>
      </c>
      <c r="I2439" s="10" t="s">
        <v>52</v>
      </c>
      <c r="J2439" s="10"/>
      <c r="K2439" s="10"/>
      <c r="L2439" s="10" t="s">
        <v>22</v>
      </c>
      <c r="M2439" s="10" t="s">
        <v>22</v>
      </c>
      <c r="N2439" s="10" t="s">
        <v>22</v>
      </c>
      <c r="O2439" s="10" t="s">
        <v>474</v>
      </c>
      <c r="P2439" s="11"/>
    </row>
    <row r="2440">
      <c r="A2440" s="22">
        <v>45720.0</v>
      </c>
      <c r="B2440" s="23">
        <v>45719.0</v>
      </c>
      <c r="C2440" s="10" t="s">
        <v>17</v>
      </c>
      <c r="D2440" s="10">
        <v>8.0</v>
      </c>
      <c r="E2440" s="17" t="s">
        <v>33</v>
      </c>
      <c r="F2440" s="10" t="s">
        <v>1679</v>
      </c>
      <c r="G2440" s="10" t="s">
        <v>48</v>
      </c>
      <c r="H2440" s="12" t="s">
        <v>49</v>
      </c>
      <c r="I2440" s="10" t="s">
        <v>21</v>
      </c>
      <c r="J2440" s="10"/>
      <c r="K2440" s="10"/>
      <c r="L2440" s="10" t="s">
        <v>22</v>
      </c>
      <c r="M2440" s="10" t="s">
        <v>22</v>
      </c>
      <c r="N2440" s="10" t="s">
        <v>22</v>
      </c>
      <c r="O2440" s="10"/>
      <c r="P2440" s="11"/>
    </row>
    <row r="2441">
      <c r="A2441" s="22">
        <v>45720.0</v>
      </c>
      <c r="B2441" s="23">
        <v>45719.0</v>
      </c>
      <c r="C2441" s="10" t="s">
        <v>17</v>
      </c>
      <c r="D2441" s="10">
        <v>8.0</v>
      </c>
      <c r="E2441" s="17" t="s">
        <v>33</v>
      </c>
      <c r="F2441" s="10" t="s">
        <v>1513</v>
      </c>
      <c r="G2441" s="10" t="s">
        <v>101</v>
      </c>
      <c r="H2441" s="12" t="s">
        <v>102</v>
      </c>
      <c r="I2441" s="10" t="s">
        <v>21</v>
      </c>
      <c r="J2441" s="10"/>
      <c r="K2441" s="10"/>
      <c r="L2441" s="10" t="s">
        <v>22</v>
      </c>
      <c r="M2441" s="10" t="s">
        <v>22</v>
      </c>
      <c r="N2441" s="10" t="s">
        <v>22</v>
      </c>
      <c r="O2441" s="10"/>
      <c r="P2441" s="11"/>
    </row>
    <row r="2442">
      <c r="A2442" s="22">
        <v>45720.0</v>
      </c>
      <c r="B2442" s="23">
        <v>45719.0</v>
      </c>
      <c r="C2442" s="10" t="s">
        <v>17</v>
      </c>
      <c r="D2442" s="10">
        <v>8.0</v>
      </c>
      <c r="E2442" s="17" t="s">
        <v>33</v>
      </c>
      <c r="F2442" s="10" t="s">
        <v>1381</v>
      </c>
      <c r="G2442" s="10" t="s">
        <v>705</v>
      </c>
      <c r="H2442" s="12" t="s">
        <v>217</v>
      </c>
      <c r="I2442" s="10" t="s">
        <v>21</v>
      </c>
      <c r="J2442" s="10"/>
      <c r="K2442" s="10"/>
      <c r="L2442" s="10" t="s">
        <v>22</v>
      </c>
      <c r="M2442" s="10" t="s">
        <v>22</v>
      </c>
      <c r="N2442" s="10" t="s">
        <v>22</v>
      </c>
      <c r="O2442" s="10"/>
      <c r="P2442" s="11"/>
    </row>
    <row r="2443">
      <c r="A2443" s="22">
        <v>45720.0</v>
      </c>
      <c r="B2443" s="23">
        <v>45719.0</v>
      </c>
      <c r="C2443" s="10" t="s">
        <v>17</v>
      </c>
      <c r="D2443" s="10">
        <v>8.0</v>
      </c>
      <c r="E2443" s="17" t="s">
        <v>33</v>
      </c>
      <c r="F2443" s="10" t="s">
        <v>1680</v>
      </c>
      <c r="G2443" s="10" t="s">
        <v>705</v>
      </c>
      <c r="H2443" s="12" t="s">
        <v>217</v>
      </c>
      <c r="I2443" s="10" t="s">
        <v>21</v>
      </c>
      <c r="J2443" s="10"/>
      <c r="K2443" s="10"/>
      <c r="L2443" s="10" t="s">
        <v>22</v>
      </c>
      <c r="M2443" s="10" t="s">
        <v>22</v>
      </c>
      <c r="N2443" s="10" t="s">
        <v>22</v>
      </c>
      <c r="O2443" s="10"/>
      <c r="P2443" s="11"/>
    </row>
    <row r="2444">
      <c r="A2444" s="22">
        <v>45720.0</v>
      </c>
      <c r="B2444" s="23">
        <v>45719.0</v>
      </c>
      <c r="C2444" s="10" t="s">
        <v>17</v>
      </c>
      <c r="D2444" s="10">
        <v>8.0</v>
      </c>
      <c r="E2444" s="17" t="s">
        <v>33</v>
      </c>
      <c r="F2444" s="10" t="s">
        <v>1274</v>
      </c>
      <c r="G2444" s="10" t="s">
        <v>1681</v>
      </c>
      <c r="H2444" s="12" t="s">
        <v>1682</v>
      </c>
      <c r="I2444" s="10" t="s">
        <v>21</v>
      </c>
      <c r="J2444" s="10"/>
      <c r="K2444" s="10"/>
      <c r="L2444" s="10" t="s">
        <v>22</v>
      </c>
      <c r="M2444" s="10" t="s">
        <v>22</v>
      </c>
      <c r="N2444" s="10" t="s">
        <v>22</v>
      </c>
      <c r="O2444" s="10"/>
      <c r="P2444" s="11"/>
    </row>
    <row r="2445">
      <c r="A2445" s="22">
        <v>45720.0</v>
      </c>
      <c r="B2445" s="23">
        <v>45719.0</v>
      </c>
      <c r="C2445" s="10" t="s">
        <v>17</v>
      </c>
      <c r="D2445" s="10">
        <v>8.0</v>
      </c>
      <c r="E2445" s="17" t="s">
        <v>33</v>
      </c>
      <c r="F2445" s="10" t="s">
        <v>268</v>
      </c>
      <c r="G2445" s="10" t="s">
        <v>269</v>
      </c>
      <c r="H2445" s="12" t="s">
        <v>270</v>
      </c>
      <c r="I2445" s="10" t="s">
        <v>60</v>
      </c>
      <c r="J2445" s="10" t="s">
        <v>1683</v>
      </c>
      <c r="K2445" s="10"/>
      <c r="L2445" s="10" t="s">
        <v>22</v>
      </c>
      <c r="M2445" s="10" t="s">
        <v>22</v>
      </c>
      <c r="N2445" s="10" t="s">
        <v>22</v>
      </c>
      <c r="O2445" s="10" t="s">
        <v>22</v>
      </c>
      <c r="P2445" s="11"/>
    </row>
    <row r="2446">
      <c r="A2446" s="22">
        <v>45720.0</v>
      </c>
      <c r="B2446" s="23">
        <v>45719.0</v>
      </c>
      <c r="C2446" s="10" t="s">
        <v>17</v>
      </c>
      <c r="D2446" s="10">
        <v>8.0</v>
      </c>
      <c r="E2446" s="17" t="s">
        <v>33</v>
      </c>
      <c r="F2446" s="10" t="s">
        <v>1580</v>
      </c>
      <c r="G2446" s="10" t="s">
        <v>169</v>
      </c>
      <c r="H2446" s="12" t="s">
        <v>170</v>
      </c>
      <c r="I2446" s="10" t="s">
        <v>21</v>
      </c>
      <c r="J2446" s="10"/>
      <c r="K2446" s="10"/>
      <c r="L2446" s="10" t="s">
        <v>22</v>
      </c>
      <c r="M2446" s="10" t="s">
        <v>22</v>
      </c>
      <c r="N2446" s="10" t="s">
        <v>22</v>
      </c>
      <c r="O2446" s="10"/>
      <c r="P2446" s="11"/>
    </row>
    <row r="2447">
      <c r="A2447" s="22">
        <v>45720.0</v>
      </c>
      <c r="B2447" s="23">
        <v>45719.0</v>
      </c>
      <c r="C2447" s="10" t="s">
        <v>17</v>
      </c>
      <c r="D2447" s="10">
        <v>12.0</v>
      </c>
      <c r="E2447" s="17" t="s">
        <v>33</v>
      </c>
      <c r="F2447" s="10" t="s">
        <v>176</v>
      </c>
      <c r="G2447" s="10" t="s">
        <v>1391</v>
      </c>
      <c r="H2447" s="12"/>
      <c r="I2447" s="10" t="s">
        <v>21</v>
      </c>
      <c r="J2447" s="10"/>
      <c r="K2447" s="10"/>
      <c r="L2447" s="10" t="s">
        <v>22</v>
      </c>
      <c r="M2447" s="10" t="s">
        <v>22</v>
      </c>
      <c r="N2447" s="10" t="s">
        <v>22</v>
      </c>
      <c r="O2447" s="10"/>
      <c r="P2447" s="11"/>
    </row>
    <row r="2448">
      <c r="A2448" s="22">
        <v>45720.0</v>
      </c>
      <c r="B2448" s="23">
        <v>45719.0</v>
      </c>
      <c r="C2448" s="10" t="s">
        <v>17</v>
      </c>
      <c r="D2448" s="10">
        <v>8.0</v>
      </c>
      <c r="E2448" s="17" t="s">
        <v>9</v>
      </c>
      <c r="F2448" s="10" t="s">
        <v>1608</v>
      </c>
      <c r="G2448" s="10" t="s">
        <v>1684</v>
      </c>
      <c r="H2448" s="12"/>
      <c r="I2448" s="10" t="s">
        <v>60</v>
      </c>
      <c r="J2448" s="10" t="s">
        <v>1685</v>
      </c>
      <c r="K2448" s="10"/>
      <c r="L2448" s="10" t="s">
        <v>22</v>
      </c>
      <c r="M2448" s="10" t="s">
        <v>22</v>
      </c>
      <c r="N2448" s="10" t="s">
        <v>22</v>
      </c>
      <c r="O2448" s="10" t="s">
        <v>22</v>
      </c>
      <c r="P2448" s="11"/>
    </row>
    <row r="2449">
      <c r="A2449" s="22">
        <v>45720.0</v>
      </c>
      <c r="B2449" s="23">
        <v>45719.0</v>
      </c>
      <c r="C2449" s="10" t="s">
        <v>17</v>
      </c>
      <c r="D2449" s="10" t="s">
        <v>89</v>
      </c>
      <c r="E2449" s="17" t="s">
        <v>89</v>
      </c>
      <c r="F2449" s="10" t="s">
        <v>1686</v>
      </c>
      <c r="G2449" s="10" t="s">
        <v>340</v>
      </c>
      <c r="H2449" s="12" t="s">
        <v>341</v>
      </c>
      <c r="I2449" s="10" t="s">
        <v>21</v>
      </c>
      <c r="J2449" s="10"/>
      <c r="K2449" s="10"/>
      <c r="L2449" s="10" t="s">
        <v>22</v>
      </c>
      <c r="M2449" s="10" t="s">
        <v>22</v>
      </c>
      <c r="N2449" s="10" t="s">
        <v>22</v>
      </c>
      <c r="O2449" s="10"/>
      <c r="P2449" s="11"/>
    </row>
    <row r="2450">
      <c r="A2450" s="22">
        <v>45720.0</v>
      </c>
      <c r="B2450" s="23">
        <v>45719.0</v>
      </c>
      <c r="C2450" s="10" t="s">
        <v>17</v>
      </c>
      <c r="D2450" s="10">
        <v>8.0</v>
      </c>
      <c r="E2450" s="17" t="s">
        <v>33</v>
      </c>
      <c r="F2450" s="10" t="s">
        <v>1687</v>
      </c>
      <c r="G2450" s="10" t="s">
        <v>1571</v>
      </c>
      <c r="H2450" s="12" t="s">
        <v>1572</v>
      </c>
      <c r="I2450" s="10" t="s">
        <v>60</v>
      </c>
      <c r="J2450" s="10" t="s">
        <v>1688</v>
      </c>
      <c r="K2450" s="10"/>
      <c r="L2450" s="10" t="s">
        <v>22</v>
      </c>
      <c r="M2450" s="10" t="s">
        <v>22</v>
      </c>
      <c r="N2450" s="10" t="s">
        <v>22</v>
      </c>
      <c r="O2450" s="10" t="s">
        <v>22</v>
      </c>
      <c r="P2450" s="11"/>
    </row>
    <row r="2451">
      <c r="A2451" s="22">
        <v>45720.0</v>
      </c>
      <c r="B2451" s="23">
        <v>45712.0</v>
      </c>
      <c r="C2451" s="10" t="s">
        <v>17</v>
      </c>
      <c r="D2451" s="10">
        <v>14.0</v>
      </c>
      <c r="E2451" s="17" t="s">
        <v>9</v>
      </c>
      <c r="F2451" s="10" t="s">
        <v>1514</v>
      </c>
      <c r="G2451" s="10" t="s">
        <v>521</v>
      </c>
      <c r="H2451" s="12">
        <v>1.577866219E9</v>
      </c>
      <c r="I2451" s="10" t="s">
        <v>21</v>
      </c>
      <c r="J2451" s="10"/>
      <c r="K2451" s="10"/>
      <c r="L2451" s="10" t="s">
        <v>22</v>
      </c>
      <c r="M2451" s="10" t="s">
        <v>22</v>
      </c>
      <c r="N2451" s="10" t="s">
        <v>22</v>
      </c>
      <c r="O2451" s="10"/>
      <c r="P2451" s="11"/>
    </row>
    <row r="2452">
      <c r="A2452" s="22">
        <v>45720.0</v>
      </c>
      <c r="B2452" s="23">
        <v>45719.0</v>
      </c>
      <c r="C2452" s="10" t="s">
        <v>17</v>
      </c>
      <c r="D2452" s="10">
        <v>14.0</v>
      </c>
      <c r="E2452" s="17" t="s">
        <v>9</v>
      </c>
      <c r="F2452" s="10" t="s">
        <v>1689</v>
      </c>
      <c r="G2452" s="10" t="s">
        <v>213</v>
      </c>
      <c r="H2452" s="12" t="s">
        <v>680</v>
      </c>
      <c r="I2452" s="10" t="s">
        <v>21</v>
      </c>
      <c r="J2452" s="10"/>
      <c r="K2452" s="10" t="s">
        <v>1690</v>
      </c>
      <c r="L2452" s="10" t="s">
        <v>22</v>
      </c>
      <c r="M2452" s="10" t="s">
        <v>22</v>
      </c>
      <c r="N2452" s="10" t="s">
        <v>22</v>
      </c>
      <c r="O2452" s="10"/>
      <c r="P2452" s="11"/>
    </row>
    <row r="2453">
      <c r="A2453" s="22">
        <v>45720.0</v>
      </c>
      <c r="B2453" s="23">
        <v>45719.0</v>
      </c>
      <c r="C2453" s="10" t="s">
        <v>17</v>
      </c>
      <c r="D2453" s="10">
        <v>8.0</v>
      </c>
      <c r="E2453" s="17" t="s">
        <v>33</v>
      </c>
      <c r="F2453" s="10" t="s">
        <v>1369</v>
      </c>
      <c r="G2453" s="10" t="s">
        <v>1038</v>
      </c>
      <c r="H2453" s="12" t="s">
        <v>1039</v>
      </c>
      <c r="I2453" s="10" t="s">
        <v>21</v>
      </c>
      <c r="J2453" s="10"/>
      <c r="K2453" s="10"/>
      <c r="L2453" s="10" t="s">
        <v>22</v>
      </c>
      <c r="M2453" s="10" t="s">
        <v>22</v>
      </c>
      <c r="N2453" s="10" t="s">
        <v>22</v>
      </c>
      <c r="O2453" s="10"/>
      <c r="P2453" s="11"/>
    </row>
    <row r="2454">
      <c r="A2454" s="22">
        <v>45720.0</v>
      </c>
      <c r="B2454" s="23">
        <v>45719.0</v>
      </c>
      <c r="C2454" s="10" t="s">
        <v>17</v>
      </c>
      <c r="D2454" s="10">
        <v>8.0</v>
      </c>
      <c r="E2454" s="17" t="s">
        <v>9</v>
      </c>
      <c r="F2454" s="10" t="s">
        <v>1395</v>
      </c>
      <c r="G2454" s="10" t="s">
        <v>480</v>
      </c>
      <c r="H2454" s="12" t="s">
        <v>481</v>
      </c>
      <c r="I2454" s="10" t="s">
        <v>21</v>
      </c>
      <c r="J2454" s="10"/>
      <c r="K2454" s="10"/>
      <c r="L2454" s="10" t="s">
        <v>22</v>
      </c>
      <c r="M2454" s="10" t="s">
        <v>22</v>
      </c>
      <c r="N2454" s="10" t="s">
        <v>22</v>
      </c>
      <c r="O2454" s="10" t="s">
        <v>22</v>
      </c>
      <c r="P2454" s="11"/>
    </row>
    <row r="2455">
      <c r="A2455" s="29">
        <v>45719.48900699074</v>
      </c>
      <c r="B2455" s="23">
        <v>45719.0</v>
      </c>
      <c r="C2455" s="10" t="s">
        <v>17</v>
      </c>
      <c r="D2455" s="10">
        <v>8.0</v>
      </c>
      <c r="E2455" s="17" t="s">
        <v>33</v>
      </c>
      <c r="F2455" s="10" t="s">
        <v>1274</v>
      </c>
      <c r="G2455" s="10" t="s">
        <v>1021</v>
      </c>
      <c r="H2455" s="12" t="s">
        <v>1022</v>
      </c>
      <c r="I2455" s="10" t="s">
        <v>60</v>
      </c>
      <c r="J2455" s="10" t="s">
        <v>1691</v>
      </c>
      <c r="K2455" s="10"/>
      <c r="L2455" s="10" t="s">
        <v>22</v>
      </c>
      <c r="M2455" s="10" t="s">
        <v>22</v>
      </c>
      <c r="N2455" s="10" t="s">
        <v>22</v>
      </c>
      <c r="O2455" s="10" t="s">
        <v>22</v>
      </c>
      <c r="P2455" s="11"/>
    </row>
    <row r="2456">
      <c r="A2456" s="29">
        <v>45719.488705717595</v>
      </c>
      <c r="B2456" s="23">
        <v>45719.0</v>
      </c>
      <c r="C2456" s="10" t="s">
        <v>17</v>
      </c>
      <c r="D2456" s="10">
        <v>8.0</v>
      </c>
      <c r="E2456" s="17" t="s">
        <v>33</v>
      </c>
      <c r="F2456" s="10" t="s">
        <v>1274</v>
      </c>
      <c r="G2456" s="10" t="s">
        <v>1692</v>
      </c>
      <c r="H2456" s="12"/>
      <c r="I2456" s="10" t="s">
        <v>21</v>
      </c>
      <c r="J2456" s="10"/>
      <c r="K2456" s="10"/>
      <c r="L2456" s="10" t="s">
        <v>22</v>
      </c>
      <c r="M2456" s="10" t="s">
        <v>22</v>
      </c>
      <c r="N2456" s="10" t="s">
        <v>22</v>
      </c>
      <c r="O2456" s="10"/>
      <c r="P2456" s="11"/>
    </row>
    <row r="2457">
      <c r="A2457" s="29">
        <v>45719.488222569445</v>
      </c>
      <c r="B2457" s="23">
        <v>45719.0</v>
      </c>
      <c r="C2457" s="10" t="s">
        <v>17</v>
      </c>
      <c r="D2457" s="10">
        <v>8.0</v>
      </c>
      <c r="E2457" s="17" t="s">
        <v>9</v>
      </c>
      <c r="F2457" s="10" t="s">
        <v>1667</v>
      </c>
      <c r="G2457" s="10" t="s">
        <v>267</v>
      </c>
      <c r="H2457" s="12"/>
      <c r="I2457" s="10" t="s">
        <v>21</v>
      </c>
      <c r="J2457" s="10"/>
      <c r="K2457" s="10"/>
      <c r="L2457" s="10" t="s">
        <v>22</v>
      </c>
      <c r="M2457" s="10" t="s">
        <v>22</v>
      </c>
      <c r="N2457" s="10" t="s">
        <v>22</v>
      </c>
      <c r="O2457" s="10"/>
      <c r="P2457" s="11"/>
    </row>
    <row r="2458">
      <c r="A2458" s="29">
        <v>45719.487889282405</v>
      </c>
      <c r="B2458" s="23">
        <v>45719.0</v>
      </c>
      <c r="C2458" s="10" t="s">
        <v>17</v>
      </c>
      <c r="D2458" s="10">
        <v>8.0</v>
      </c>
      <c r="E2458" s="17" t="s">
        <v>33</v>
      </c>
      <c r="F2458" s="10" t="s">
        <v>1693</v>
      </c>
      <c r="G2458" s="10" t="s">
        <v>1694</v>
      </c>
      <c r="H2458" s="12"/>
      <c r="I2458" s="10" t="s">
        <v>60</v>
      </c>
      <c r="J2458" s="10" t="s">
        <v>1695</v>
      </c>
      <c r="K2458" s="10"/>
      <c r="L2458" s="10" t="s">
        <v>22</v>
      </c>
      <c r="M2458" s="10" t="s">
        <v>22</v>
      </c>
      <c r="N2458" s="10" t="s">
        <v>22</v>
      </c>
      <c r="O2458" s="10" t="s">
        <v>22</v>
      </c>
      <c r="P2458" s="11"/>
    </row>
    <row r="2459">
      <c r="A2459" s="29">
        <v>45719.335137800925</v>
      </c>
      <c r="B2459" s="23">
        <v>45719.0</v>
      </c>
      <c r="C2459" s="10" t="s">
        <v>17</v>
      </c>
      <c r="D2459" s="10">
        <v>8.0</v>
      </c>
      <c r="E2459" s="17" t="s">
        <v>33</v>
      </c>
      <c r="F2459" s="10" t="s">
        <v>1568</v>
      </c>
      <c r="G2459" s="10" t="s">
        <v>140</v>
      </c>
      <c r="H2459" s="12" t="s">
        <v>141</v>
      </c>
      <c r="I2459" s="10" t="s">
        <v>21</v>
      </c>
      <c r="J2459" s="10"/>
      <c r="K2459" s="10"/>
      <c r="L2459" s="10" t="s">
        <v>22</v>
      </c>
      <c r="M2459" s="10" t="s">
        <v>22</v>
      </c>
      <c r="N2459" s="10" t="s">
        <v>22</v>
      </c>
      <c r="O2459" s="10"/>
      <c r="P2459" s="11"/>
    </row>
    <row r="2460">
      <c r="A2460" s="29">
        <v>45719.02899881944</v>
      </c>
      <c r="B2460" s="23">
        <v>45719.0</v>
      </c>
      <c r="C2460" s="10" t="s">
        <v>17</v>
      </c>
      <c r="D2460" s="10">
        <v>12.0</v>
      </c>
      <c r="E2460" s="17" t="s">
        <v>9</v>
      </c>
      <c r="F2460" s="10" t="s">
        <v>1696</v>
      </c>
      <c r="G2460" s="10" t="s">
        <v>933</v>
      </c>
      <c r="H2460" s="12" t="s">
        <v>934</v>
      </c>
      <c r="I2460" s="10" t="s">
        <v>21</v>
      </c>
      <c r="J2460" s="10"/>
      <c r="K2460" s="10"/>
      <c r="L2460" s="10" t="s">
        <v>22</v>
      </c>
      <c r="M2460" s="10" t="s">
        <v>22</v>
      </c>
      <c r="N2460" s="10" t="s">
        <v>22</v>
      </c>
      <c r="O2460" s="10"/>
      <c r="P2460" s="11"/>
    </row>
    <row r="2461">
      <c r="A2461" s="22">
        <v>45719.0</v>
      </c>
      <c r="B2461" s="23">
        <v>45712.0</v>
      </c>
      <c r="C2461" s="10" t="s">
        <v>17</v>
      </c>
      <c r="D2461" s="10">
        <v>8.0</v>
      </c>
      <c r="E2461" s="17" t="s">
        <v>9</v>
      </c>
      <c r="F2461" s="10" t="s">
        <v>1697</v>
      </c>
      <c r="G2461" s="10" t="s">
        <v>1642</v>
      </c>
      <c r="H2461" s="12" t="s">
        <v>1643</v>
      </c>
      <c r="I2461" s="10" t="s">
        <v>52</v>
      </c>
      <c r="J2461" s="10"/>
      <c r="K2461" s="10"/>
      <c r="L2461" s="10" t="s">
        <v>22</v>
      </c>
      <c r="M2461" s="10" t="s">
        <v>22</v>
      </c>
      <c r="N2461" s="10" t="s">
        <v>474</v>
      </c>
      <c r="O2461" s="10"/>
      <c r="P2461" s="11"/>
    </row>
    <row r="2462">
      <c r="A2462" s="22">
        <v>45719.0</v>
      </c>
      <c r="B2462" s="23">
        <v>45714.0</v>
      </c>
      <c r="C2462" s="10" t="s">
        <v>17</v>
      </c>
      <c r="D2462" s="10">
        <v>8.0</v>
      </c>
      <c r="E2462" s="17" t="s">
        <v>9</v>
      </c>
      <c r="F2462" s="10" t="s">
        <v>1698</v>
      </c>
      <c r="G2462" s="10" t="s">
        <v>1180</v>
      </c>
      <c r="H2462" s="12" t="s">
        <v>20</v>
      </c>
      <c r="I2462" s="10" t="s">
        <v>21</v>
      </c>
      <c r="J2462" s="10"/>
      <c r="K2462" s="10"/>
      <c r="L2462" s="10" t="s">
        <v>22</v>
      </c>
      <c r="M2462" s="10" t="s">
        <v>22</v>
      </c>
      <c r="N2462" s="10" t="s">
        <v>22</v>
      </c>
      <c r="O2462" s="10"/>
      <c r="P2462" s="11"/>
    </row>
    <row r="2463">
      <c r="A2463" s="22">
        <v>45719.0</v>
      </c>
      <c r="B2463" s="23">
        <v>45714.0</v>
      </c>
      <c r="C2463" s="10" t="s">
        <v>17</v>
      </c>
      <c r="D2463" s="10" t="s">
        <v>132</v>
      </c>
      <c r="E2463" s="17" t="s">
        <v>9</v>
      </c>
      <c r="F2463" s="10" t="s">
        <v>1443</v>
      </c>
      <c r="G2463" s="10" t="s">
        <v>867</v>
      </c>
      <c r="H2463" s="12" t="s">
        <v>185</v>
      </c>
      <c r="I2463" s="10" t="s">
        <v>21</v>
      </c>
      <c r="J2463" s="10"/>
      <c r="K2463" s="10"/>
      <c r="L2463" s="10" t="s">
        <v>22</v>
      </c>
      <c r="M2463" s="10" t="s">
        <v>22</v>
      </c>
      <c r="N2463" s="10" t="s">
        <v>22</v>
      </c>
      <c r="O2463" s="10"/>
      <c r="P2463" s="11"/>
    </row>
    <row r="2464">
      <c r="A2464" s="22">
        <v>45719.0</v>
      </c>
      <c r="B2464" s="23">
        <v>45715.0</v>
      </c>
      <c r="C2464" s="10" t="s">
        <v>17</v>
      </c>
      <c r="D2464" s="10">
        <v>8.0</v>
      </c>
      <c r="E2464" s="17" t="s">
        <v>9</v>
      </c>
      <c r="F2464" s="10" t="s">
        <v>1699</v>
      </c>
      <c r="G2464" s="10" t="s">
        <v>67</v>
      </c>
      <c r="H2464" s="12" t="s">
        <v>68</v>
      </c>
      <c r="I2464" s="10" t="s">
        <v>21</v>
      </c>
      <c r="J2464" s="10"/>
      <c r="K2464" s="10"/>
      <c r="L2464" s="10" t="s">
        <v>22</v>
      </c>
      <c r="M2464" s="10" t="s">
        <v>22</v>
      </c>
      <c r="N2464" s="10" t="s">
        <v>22</v>
      </c>
      <c r="O2464" s="10"/>
      <c r="P2464" s="11"/>
    </row>
    <row r="2465">
      <c r="A2465" s="22">
        <v>45719.0</v>
      </c>
      <c r="B2465" s="23">
        <v>45715.0</v>
      </c>
      <c r="C2465" s="10" t="s">
        <v>17</v>
      </c>
      <c r="D2465" s="10">
        <v>8.0</v>
      </c>
      <c r="E2465" s="17" t="s">
        <v>33</v>
      </c>
      <c r="F2465" s="10" t="s">
        <v>1406</v>
      </c>
      <c r="G2465" s="10" t="s">
        <v>187</v>
      </c>
      <c r="H2465" s="12" t="s">
        <v>188</v>
      </c>
      <c r="I2465" s="10" t="s">
        <v>21</v>
      </c>
      <c r="J2465" s="10"/>
      <c r="K2465" s="10"/>
      <c r="L2465" s="10" t="s">
        <v>22</v>
      </c>
      <c r="M2465" s="10" t="s">
        <v>22</v>
      </c>
      <c r="N2465" s="10" t="s">
        <v>22</v>
      </c>
      <c r="O2465" s="10"/>
      <c r="P2465" s="11"/>
    </row>
    <row r="2466">
      <c r="A2466" s="22">
        <v>45719.0</v>
      </c>
      <c r="B2466" s="23">
        <v>45715.0</v>
      </c>
      <c r="C2466" s="10" t="s">
        <v>17</v>
      </c>
      <c r="D2466" s="10">
        <v>8.0</v>
      </c>
      <c r="E2466" s="17" t="s">
        <v>9</v>
      </c>
      <c r="F2466" s="10" t="s">
        <v>1700</v>
      </c>
      <c r="G2466" s="10" t="s">
        <v>230</v>
      </c>
      <c r="H2466" s="12" t="s">
        <v>1701</v>
      </c>
      <c r="I2466" s="10" t="s">
        <v>21</v>
      </c>
      <c r="J2466" s="10"/>
      <c r="K2466" s="10"/>
      <c r="L2466" s="10" t="s">
        <v>22</v>
      </c>
      <c r="M2466" s="10" t="s">
        <v>22</v>
      </c>
      <c r="N2466" s="10" t="s">
        <v>22</v>
      </c>
      <c r="O2466" s="10"/>
      <c r="P2466" s="11"/>
    </row>
    <row r="2467">
      <c r="A2467" s="22">
        <v>45719.0</v>
      </c>
      <c r="B2467" s="23">
        <v>45715.0</v>
      </c>
      <c r="C2467" s="10" t="s">
        <v>17</v>
      </c>
      <c r="D2467" s="10">
        <v>8.0</v>
      </c>
      <c r="E2467" s="17" t="s">
        <v>9</v>
      </c>
      <c r="F2467" s="10" t="s">
        <v>1593</v>
      </c>
      <c r="G2467" s="10" t="s">
        <v>521</v>
      </c>
      <c r="H2467" s="12">
        <v>1.577866219E9</v>
      </c>
      <c r="I2467" s="10" t="s">
        <v>21</v>
      </c>
      <c r="J2467" s="10"/>
      <c r="K2467" s="32">
        <v>0.3958333333321207</v>
      </c>
      <c r="L2467" s="10" t="s">
        <v>22</v>
      </c>
      <c r="M2467" s="10" t="s">
        <v>22</v>
      </c>
      <c r="N2467" s="10" t="s">
        <v>22</v>
      </c>
      <c r="O2467" s="10"/>
      <c r="P2467" s="11"/>
    </row>
    <row r="2468">
      <c r="A2468" s="22">
        <v>45719.0</v>
      </c>
      <c r="B2468" s="23">
        <v>45716.0</v>
      </c>
      <c r="C2468" s="10" t="s">
        <v>17</v>
      </c>
      <c r="D2468" s="10">
        <v>8.0</v>
      </c>
      <c r="E2468" s="17" t="s">
        <v>9</v>
      </c>
      <c r="F2468" s="10" t="s">
        <v>1346</v>
      </c>
      <c r="G2468" s="10" t="s">
        <v>134</v>
      </c>
      <c r="H2468" s="12" t="s">
        <v>135</v>
      </c>
      <c r="I2468" s="10" t="s">
        <v>21</v>
      </c>
      <c r="J2468" s="10"/>
      <c r="K2468" s="10"/>
      <c r="L2468" s="10" t="s">
        <v>22</v>
      </c>
      <c r="M2468" s="10" t="s">
        <v>22</v>
      </c>
      <c r="N2468" s="10" t="s">
        <v>22</v>
      </c>
      <c r="O2468" s="10"/>
      <c r="P2468" s="11"/>
    </row>
    <row r="2469">
      <c r="A2469" s="22">
        <v>45719.0</v>
      </c>
      <c r="B2469" s="23">
        <v>45716.0</v>
      </c>
      <c r="C2469" s="10" t="s">
        <v>17</v>
      </c>
      <c r="D2469" s="10">
        <v>8.0</v>
      </c>
      <c r="E2469" s="17" t="s">
        <v>9</v>
      </c>
      <c r="F2469" s="10" t="s">
        <v>1343</v>
      </c>
      <c r="G2469" s="10" t="s">
        <v>1344</v>
      </c>
      <c r="H2469" s="12" t="s">
        <v>508</v>
      </c>
      <c r="I2469" s="10" t="s">
        <v>60</v>
      </c>
      <c r="J2469" s="10" t="s">
        <v>1702</v>
      </c>
      <c r="K2469" s="10"/>
      <c r="L2469" s="10" t="s">
        <v>22</v>
      </c>
      <c r="M2469" s="10" t="s">
        <v>22</v>
      </c>
      <c r="N2469" s="10" t="s">
        <v>22</v>
      </c>
      <c r="O2469" s="10" t="s">
        <v>22</v>
      </c>
      <c r="P2469" s="11"/>
    </row>
    <row r="2470">
      <c r="A2470" s="22">
        <v>45719.0</v>
      </c>
      <c r="B2470" s="23">
        <v>45716.0</v>
      </c>
      <c r="C2470" s="10" t="s">
        <v>17</v>
      </c>
      <c r="D2470" s="10">
        <v>8.0</v>
      </c>
      <c r="E2470" s="17" t="s">
        <v>9</v>
      </c>
      <c r="F2470" s="10" t="s">
        <v>1343</v>
      </c>
      <c r="G2470" s="10" t="s">
        <v>1344</v>
      </c>
      <c r="H2470" s="12"/>
      <c r="I2470" s="10" t="s">
        <v>60</v>
      </c>
      <c r="J2470" s="10" t="s">
        <v>1702</v>
      </c>
      <c r="K2470" s="10"/>
      <c r="L2470" s="10" t="s">
        <v>22</v>
      </c>
      <c r="M2470" s="10" t="s">
        <v>22</v>
      </c>
      <c r="N2470" s="10" t="s">
        <v>22</v>
      </c>
      <c r="O2470" s="10" t="s">
        <v>22</v>
      </c>
      <c r="P2470" s="11"/>
    </row>
    <row r="2471">
      <c r="A2471" s="22">
        <v>45719.0</v>
      </c>
      <c r="B2471" s="23">
        <v>45716.0</v>
      </c>
      <c r="C2471" s="10" t="s">
        <v>17</v>
      </c>
      <c r="D2471" s="10">
        <v>8.0</v>
      </c>
      <c r="E2471" s="17" t="s">
        <v>33</v>
      </c>
      <c r="F2471" s="10" t="s">
        <v>1479</v>
      </c>
      <c r="G2471" s="10" t="s">
        <v>30</v>
      </c>
      <c r="H2471" s="12" t="s">
        <v>31</v>
      </c>
      <c r="I2471" s="10" t="s">
        <v>21</v>
      </c>
      <c r="J2471" s="10"/>
      <c r="K2471" s="10"/>
      <c r="L2471" s="10" t="s">
        <v>22</v>
      </c>
      <c r="M2471" s="10" t="s">
        <v>22</v>
      </c>
      <c r="N2471" s="10" t="s">
        <v>22</v>
      </c>
      <c r="O2471" s="10"/>
      <c r="P2471" s="11"/>
    </row>
    <row r="2472">
      <c r="A2472" s="22">
        <v>45719.0</v>
      </c>
      <c r="B2472" s="23">
        <v>45716.0</v>
      </c>
      <c r="C2472" s="10" t="s">
        <v>17</v>
      </c>
      <c r="D2472" s="10">
        <v>16.0</v>
      </c>
      <c r="E2472" s="17" t="s">
        <v>33</v>
      </c>
      <c r="F2472" s="10" t="s">
        <v>1282</v>
      </c>
      <c r="G2472" s="10" t="s">
        <v>169</v>
      </c>
      <c r="H2472" s="12" t="s">
        <v>170</v>
      </c>
      <c r="I2472" s="10" t="s">
        <v>21</v>
      </c>
      <c r="J2472" s="10"/>
      <c r="K2472" s="10"/>
      <c r="L2472" s="10" t="s">
        <v>22</v>
      </c>
      <c r="M2472" s="10" t="s">
        <v>22</v>
      </c>
      <c r="N2472" s="10" t="s">
        <v>22</v>
      </c>
      <c r="O2472" s="10"/>
      <c r="P2472" s="11"/>
    </row>
    <row r="2473">
      <c r="A2473" s="22">
        <v>45719.0</v>
      </c>
      <c r="B2473" s="23">
        <v>45716.0</v>
      </c>
      <c r="C2473" s="10" t="s">
        <v>17</v>
      </c>
      <c r="D2473" s="10">
        <v>8.0</v>
      </c>
      <c r="E2473" s="17" t="s">
        <v>33</v>
      </c>
      <c r="F2473" s="10" t="s">
        <v>1215</v>
      </c>
      <c r="G2473" s="10" t="s">
        <v>169</v>
      </c>
      <c r="H2473" s="12" t="s">
        <v>170</v>
      </c>
      <c r="I2473" s="10" t="s">
        <v>21</v>
      </c>
      <c r="J2473" s="10"/>
      <c r="K2473" s="10"/>
      <c r="L2473" s="10" t="s">
        <v>22</v>
      </c>
      <c r="M2473" s="10" t="s">
        <v>22</v>
      </c>
      <c r="N2473" s="10" t="s">
        <v>22</v>
      </c>
      <c r="O2473" s="10"/>
      <c r="P2473" s="11"/>
    </row>
    <row r="2474">
      <c r="A2474" s="22">
        <v>45719.0</v>
      </c>
      <c r="B2474" s="23">
        <v>45716.0</v>
      </c>
      <c r="C2474" s="10" t="s">
        <v>17</v>
      </c>
      <c r="D2474" s="10">
        <v>14.0</v>
      </c>
      <c r="E2474" s="17" t="s">
        <v>9</v>
      </c>
      <c r="F2474" s="10" t="s">
        <v>1029</v>
      </c>
      <c r="G2474" s="10" t="s">
        <v>1030</v>
      </c>
      <c r="H2474" s="12" t="s">
        <v>777</v>
      </c>
      <c r="I2474" s="10" t="s">
        <v>60</v>
      </c>
      <c r="J2474" s="10" t="s">
        <v>1703</v>
      </c>
      <c r="K2474" s="10"/>
      <c r="L2474" s="10" t="s">
        <v>22</v>
      </c>
      <c r="M2474" s="10" t="s">
        <v>22</v>
      </c>
      <c r="N2474" s="10" t="s">
        <v>22</v>
      </c>
      <c r="O2474" s="10" t="s">
        <v>22</v>
      </c>
      <c r="P2474" s="11"/>
    </row>
    <row r="2475">
      <c r="A2475" s="22">
        <v>45719.0</v>
      </c>
      <c r="B2475" s="23">
        <v>45716.0</v>
      </c>
      <c r="C2475" s="10" t="s">
        <v>17</v>
      </c>
      <c r="D2475" s="10">
        <v>8.0</v>
      </c>
      <c r="E2475" s="17" t="s">
        <v>9</v>
      </c>
      <c r="F2475" s="10" t="s">
        <v>1319</v>
      </c>
      <c r="G2475" s="10" t="s">
        <v>1320</v>
      </c>
      <c r="H2475" s="12" t="s">
        <v>1321</v>
      </c>
      <c r="I2475" s="10" t="s">
        <v>60</v>
      </c>
      <c r="J2475" s="10" t="s">
        <v>1704</v>
      </c>
      <c r="K2475" s="10"/>
      <c r="L2475" s="10" t="s">
        <v>22</v>
      </c>
      <c r="M2475" s="10" t="s">
        <v>22</v>
      </c>
      <c r="N2475" s="10" t="s">
        <v>22</v>
      </c>
      <c r="O2475" s="10" t="s">
        <v>22</v>
      </c>
      <c r="P2475" s="11"/>
    </row>
    <row r="2476">
      <c r="A2476" s="22">
        <v>45719.0</v>
      </c>
      <c r="B2476" s="23">
        <v>45716.0</v>
      </c>
      <c r="C2476" s="10" t="s">
        <v>17</v>
      </c>
      <c r="D2476" s="10">
        <v>8.0</v>
      </c>
      <c r="E2476" s="17" t="s">
        <v>33</v>
      </c>
      <c r="F2476" s="10" t="s">
        <v>1705</v>
      </c>
      <c r="G2476" s="10" t="s">
        <v>949</v>
      </c>
      <c r="H2476" s="12" t="s">
        <v>950</v>
      </c>
      <c r="I2476" s="10" t="s">
        <v>60</v>
      </c>
      <c r="J2476" s="10" t="s">
        <v>1706</v>
      </c>
      <c r="K2476" s="10"/>
      <c r="L2476" s="10" t="s">
        <v>22</v>
      </c>
      <c r="M2476" s="10" t="s">
        <v>22</v>
      </c>
      <c r="N2476" s="10" t="s">
        <v>22</v>
      </c>
      <c r="O2476" s="10" t="s">
        <v>22</v>
      </c>
      <c r="P2476" s="11"/>
    </row>
    <row r="2477">
      <c r="A2477" s="22">
        <v>45719.0</v>
      </c>
      <c r="B2477" s="23">
        <v>45716.0</v>
      </c>
      <c r="C2477" s="10" t="s">
        <v>17</v>
      </c>
      <c r="D2477" s="10">
        <v>8.0</v>
      </c>
      <c r="E2477" s="17" t="s">
        <v>9</v>
      </c>
      <c r="F2477" s="10" t="s">
        <v>1707</v>
      </c>
      <c r="G2477" s="10" t="s">
        <v>1708</v>
      </c>
      <c r="H2477" s="12"/>
      <c r="I2477" s="10" t="s">
        <v>52</v>
      </c>
      <c r="J2477" s="10"/>
      <c r="K2477" s="10"/>
      <c r="L2477" s="10" t="s">
        <v>22</v>
      </c>
      <c r="M2477" s="10" t="s">
        <v>22</v>
      </c>
      <c r="N2477" s="10" t="s">
        <v>22</v>
      </c>
      <c r="O2477" s="10"/>
      <c r="P2477" s="11"/>
    </row>
    <row r="2478">
      <c r="A2478" s="22">
        <v>45719.0</v>
      </c>
      <c r="B2478" s="23">
        <v>45716.0</v>
      </c>
      <c r="C2478" s="10" t="s">
        <v>17</v>
      </c>
      <c r="D2478" s="10">
        <v>8.0</v>
      </c>
      <c r="E2478" s="17" t="s">
        <v>9</v>
      </c>
      <c r="F2478" s="10" t="s">
        <v>1027</v>
      </c>
      <c r="G2478" s="10" t="s">
        <v>169</v>
      </c>
      <c r="H2478" s="12" t="s">
        <v>170</v>
      </c>
      <c r="I2478" s="10" t="s">
        <v>21</v>
      </c>
      <c r="J2478" s="10"/>
      <c r="K2478" s="10"/>
      <c r="L2478" s="10" t="s">
        <v>22</v>
      </c>
      <c r="M2478" s="10" t="s">
        <v>22</v>
      </c>
      <c r="N2478" s="10" t="s">
        <v>22</v>
      </c>
      <c r="O2478" s="10"/>
      <c r="P2478" s="11"/>
    </row>
    <row r="2479">
      <c r="A2479" s="22">
        <v>45717.0</v>
      </c>
      <c r="B2479" s="23">
        <v>45715.0</v>
      </c>
      <c r="C2479" s="10" t="s">
        <v>17</v>
      </c>
      <c r="D2479" s="10">
        <v>6.0</v>
      </c>
      <c r="E2479" s="17" t="s">
        <v>9</v>
      </c>
      <c r="F2479" s="10" t="s">
        <v>1709</v>
      </c>
      <c r="G2479" s="10" t="s">
        <v>213</v>
      </c>
      <c r="H2479" s="12" t="s">
        <v>680</v>
      </c>
      <c r="I2479" s="10" t="s">
        <v>21</v>
      </c>
      <c r="J2479" s="10"/>
      <c r="K2479" s="10"/>
      <c r="L2479" s="10" t="s">
        <v>22</v>
      </c>
      <c r="M2479" s="10" t="s">
        <v>22</v>
      </c>
      <c r="N2479" s="10" t="s">
        <v>22</v>
      </c>
      <c r="O2479" s="10"/>
      <c r="P2479" s="11"/>
    </row>
    <row r="2480">
      <c r="A2480" s="22">
        <v>45717.0</v>
      </c>
      <c r="B2480" s="23">
        <v>45715.0</v>
      </c>
      <c r="C2480" s="10" t="s">
        <v>17</v>
      </c>
      <c r="D2480" s="10">
        <v>8.0</v>
      </c>
      <c r="E2480" s="17" t="s">
        <v>33</v>
      </c>
      <c r="F2480" s="10" t="s">
        <v>1710</v>
      </c>
      <c r="G2480" s="10" t="s">
        <v>45</v>
      </c>
      <c r="H2480" s="12" t="s">
        <v>46</v>
      </c>
      <c r="I2480" s="10" t="s">
        <v>21</v>
      </c>
      <c r="J2480" s="10"/>
      <c r="K2480" s="10"/>
      <c r="L2480" s="10" t="s">
        <v>22</v>
      </c>
      <c r="M2480" s="10" t="s">
        <v>22</v>
      </c>
      <c r="N2480" s="10" t="s">
        <v>22</v>
      </c>
      <c r="O2480" s="10"/>
      <c r="P2480" s="11"/>
    </row>
    <row r="2481">
      <c r="A2481" s="29">
        <v>45716.39096520834</v>
      </c>
      <c r="B2481" s="23">
        <v>45716.0</v>
      </c>
      <c r="C2481" s="10" t="s">
        <v>17</v>
      </c>
      <c r="D2481" s="10" t="s">
        <v>89</v>
      </c>
      <c r="E2481" s="17" t="s">
        <v>89</v>
      </c>
      <c r="F2481" s="10" t="s">
        <v>1220</v>
      </c>
      <c r="G2481" s="10" t="s">
        <v>1221</v>
      </c>
      <c r="H2481" s="12"/>
      <c r="I2481" s="10" t="s">
        <v>21</v>
      </c>
      <c r="J2481" s="10"/>
      <c r="K2481" s="10"/>
      <c r="L2481" s="10" t="s">
        <v>22</v>
      </c>
      <c r="M2481" s="10" t="s">
        <v>22</v>
      </c>
      <c r="N2481" s="10" t="s">
        <v>22</v>
      </c>
      <c r="O2481" s="10"/>
      <c r="P2481" s="11"/>
    </row>
    <row r="2482">
      <c r="A2482" s="29">
        <v>45716.38979210648</v>
      </c>
      <c r="B2482" s="23">
        <v>45716.0</v>
      </c>
      <c r="C2482" s="10" t="s">
        <v>17</v>
      </c>
      <c r="D2482" s="10" t="s">
        <v>89</v>
      </c>
      <c r="E2482" s="17" t="s">
        <v>89</v>
      </c>
      <c r="F2482" s="10" t="s">
        <v>1711</v>
      </c>
      <c r="G2482" s="10" t="s">
        <v>340</v>
      </c>
      <c r="H2482" s="12" t="s">
        <v>341</v>
      </c>
      <c r="I2482" s="10" t="s">
        <v>21</v>
      </c>
      <c r="J2482" s="10"/>
      <c r="K2482" s="10"/>
      <c r="L2482" s="10" t="s">
        <v>22</v>
      </c>
      <c r="M2482" s="10" t="s">
        <v>22</v>
      </c>
      <c r="N2482" s="10" t="s">
        <v>22</v>
      </c>
      <c r="O2482" s="10"/>
      <c r="P2482" s="11"/>
    </row>
    <row r="2483">
      <c r="A2483" s="29">
        <v>45716.388091354165</v>
      </c>
      <c r="B2483" s="23">
        <v>45716.0</v>
      </c>
      <c r="C2483" s="10" t="s">
        <v>17</v>
      </c>
      <c r="D2483" s="10">
        <v>8.0</v>
      </c>
      <c r="E2483" s="17" t="s">
        <v>33</v>
      </c>
      <c r="F2483" s="10" t="s">
        <v>1163</v>
      </c>
      <c r="G2483" s="10" t="s">
        <v>1712</v>
      </c>
      <c r="H2483" s="12"/>
      <c r="I2483" s="10" t="s">
        <v>52</v>
      </c>
      <c r="J2483" s="10"/>
      <c r="K2483" s="10"/>
      <c r="L2483" s="10" t="s">
        <v>22</v>
      </c>
      <c r="M2483" s="10" t="s">
        <v>22</v>
      </c>
      <c r="N2483" s="10" t="s">
        <v>22</v>
      </c>
      <c r="O2483" s="10" t="s">
        <v>22</v>
      </c>
      <c r="P2483" s="11"/>
    </row>
    <row r="2484">
      <c r="A2484" s="29">
        <v>45716.33952861111</v>
      </c>
      <c r="B2484" s="23">
        <v>45716.0</v>
      </c>
      <c r="C2484" s="10" t="s">
        <v>17</v>
      </c>
      <c r="D2484" s="10">
        <v>8.0</v>
      </c>
      <c r="E2484" s="17" t="s">
        <v>9</v>
      </c>
      <c r="F2484" s="10" t="s">
        <v>1663</v>
      </c>
      <c r="G2484" s="10" t="s">
        <v>1009</v>
      </c>
      <c r="H2484" s="12" t="s">
        <v>108</v>
      </c>
      <c r="I2484" s="10" t="s">
        <v>21</v>
      </c>
      <c r="J2484" s="10"/>
      <c r="K2484" s="10"/>
      <c r="L2484" s="10" t="s">
        <v>22</v>
      </c>
      <c r="M2484" s="10" t="s">
        <v>22</v>
      </c>
      <c r="N2484" s="10" t="s">
        <v>22</v>
      </c>
      <c r="O2484" s="10"/>
      <c r="P2484" s="11"/>
    </row>
    <row r="2485">
      <c r="A2485" s="30">
        <v>45716.0</v>
      </c>
      <c r="B2485" s="23">
        <v>45715.0</v>
      </c>
      <c r="C2485" s="10" t="s">
        <v>17</v>
      </c>
      <c r="D2485" s="10">
        <v>5.0</v>
      </c>
      <c r="E2485" s="17" t="s">
        <v>9</v>
      </c>
      <c r="F2485" s="10" t="s">
        <v>1693</v>
      </c>
      <c r="G2485" s="10" t="s">
        <v>1694</v>
      </c>
      <c r="H2485" s="12"/>
      <c r="I2485" s="10" t="s">
        <v>60</v>
      </c>
      <c r="J2485" s="10" t="s">
        <v>1713</v>
      </c>
      <c r="K2485" s="10"/>
      <c r="L2485" s="10" t="s">
        <v>22</v>
      </c>
      <c r="M2485" s="10" t="s">
        <v>22</v>
      </c>
      <c r="N2485" s="10" t="s">
        <v>22</v>
      </c>
      <c r="O2485" s="10" t="s">
        <v>22</v>
      </c>
      <c r="P2485" s="11"/>
    </row>
    <row r="2486">
      <c r="A2486" s="22">
        <v>45716.0</v>
      </c>
      <c r="B2486" s="23">
        <v>45714.0</v>
      </c>
      <c r="C2486" s="10" t="s">
        <v>17</v>
      </c>
      <c r="D2486" s="10">
        <v>8.0</v>
      </c>
      <c r="E2486" s="17" t="s">
        <v>33</v>
      </c>
      <c r="F2486" s="10" t="s">
        <v>1593</v>
      </c>
      <c r="G2486" s="10" t="s">
        <v>521</v>
      </c>
      <c r="H2486" s="12">
        <v>1.577866219E9</v>
      </c>
      <c r="I2486" s="10" t="s">
        <v>21</v>
      </c>
      <c r="J2486" s="10"/>
      <c r="K2486" s="10"/>
      <c r="L2486" s="10" t="s">
        <v>22</v>
      </c>
      <c r="M2486" s="10" t="s">
        <v>22</v>
      </c>
      <c r="N2486" s="10" t="s">
        <v>22</v>
      </c>
      <c r="O2486" s="10"/>
      <c r="P2486" s="11"/>
    </row>
    <row r="2487">
      <c r="A2487" s="22">
        <v>45716.0</v>
      </c>
      <c r="B2487" s="23">
        <v>45712.0</v>
      </c>
      <c r="C2487" s="10" t="s">
        <v>17</v>
      </c>
      <c r="D2487" s="10" t="s">
        <v>89</v>
      </c>
      <c r="E2487" s="17" t="s">
        <v>89</v>
      </c>
      <c r="F2487" s="10" t="s">
        <v>1714</v>
      </c>
      <c r="G2487" s="10" t="s">
        <v>1093</v>
      </c>
      <c r="H2487" s="12" t="s">
        <v>124</v>
      </c>
      <c r="I2487" s="10" t="s">
        <v>21</v>
      </c>
      <c r="J2487" s="10"/>
      <c r="K2487" s="10"/>
      <c r="L2487" s="10" t="s">
        <v>22</v>
      </c>
      <c r="M2487" s="10" t="s">
        <v>22</v>
      </c>
      <c r="N2487" s="10" t="s">
        <v>22</v>
      </c>
      <c r="O2487" s="10"/>
      <c r="P2487" s="11"/>
    </row>
    <row r="2488">
      <c r="A2488" s="22">
        <v>45716.0</v>
      </c>
      <c r="B2488" s="23">
        <v>45713.0</v>
      </c>
      <c r="C2488" s="10" t="s">
        <v>17</v>
      </c>
      <c r="D2488" s="10">
        <v>12.0</v>
      </c>
      <c r="E2488" s="17" t="s">
        <v>9</v>
      </c>
      <c r="F2488" s="10" t="s">
        <v>1715</v>
      </c>
      <c r="G2488" s="10" t="s">
        <v>97</v>
      </c>
      <c r="H2488" s="12" t="s">
        <v>98</v>
      </c>
      <c r="I2488" s="10" t="s">
        <v>21</v>
      </c>
      <c r="J2488" s="10"/>
      <c r="K2488" s="10"/>
      <c r="L2488" s="10" t="s">
        <v>22</v>
      </c>
      <c r="M2488" s="10" t="s">
        <v>22</v>
      </c>
      <c r="N2488" s="10" t="s">
        <v>22</v>
      </c>
      <c r="O2488" s="10"/>
      <c r="P2488" s="11"/>
    </row>
    <row r="2489">
      <c r="A2489" s="22">
        <v>45716.0</v>
      </c>
      <c r="B2489" s="23">
        <v>45714.0</v>
      </c>
      <c r="C2489" s="10" t="s">
        <v>17</v>
      </c>
      <c r="D2489" s="10">
        <v>8.0</v>
      </c>
      <c r="E2489" s="17" t="s">
        <v>9</v>
      </c>
      <c r="F2489" s="10" t="s">
        <v>1716</v>
      </c>
      <c r="G2489" s="10" t="s">
        <v>949</v>
      </c>
      <c r="H2489" s="12" t="s">
        <v>950</v>
      </c>
      <c r="I2489" s="10" t="s">
        <v>60</v>
      </c>
      <c r="J2489" s="10" t="s">
        <v>1717</v>
      </c>
      <c r="K2489" s="10"/>
      <c r="L2489" s="10" t="s">
        <v>22</v>
      </c>
      <c r="M2489" s="10" t="s">
        <v>22</v>
      </c>
      <c r="N2489" s="10" t="s">
        <v>22</v>
      </c>
      <c r="O2489" s="10" t="s">
        <v>22</v>
      </c>
      <c r="P2489" s="11"/>
    </row>
    <row r="2490">
      <c r="A2490" s="22">
        <v>45716.0</v>
      </c>
      <c r="B2490" s="23">
        <v>45714.0</v>
      </c>
      <c r="C2490" s="10" t="s">
        <v>17</v>
      </c>
      <c r="D2490" s="10">
        <v>8.0</v>
      </c>
      <c r="E2490" s="17" t="s">
        <v>9</v>
      </c>
      <c r="F2490" s="10" t="s">
        <v>1664</v>
      </c>
      <c r="G2490" s="10" t="s">
        <v>147</v>
      </c>
      <c r="H2490" s="12" t="s">
        <v>148</v>
      </c>
      <c r="I2490" s="10" t="s">
        <v>52</v>
      </c>
      <c r="J2490" s="10"/>
      <c r="K2490" s="10"/>
      <c r="L2490" s="10" t="s">
        <v>22</v>
      </c>
      <c r="M2490" s="10" t="s">
        <v>22</v>
      </c>
      <c r="N2490" s="10" t="s">
        <v>22</v>
      </c>
      <c r="O2490" s="10"/>
      <c r="P2490" s="11"/>
    </row>
    <row r="2491">
      <c r="A2491" s="22">
        <v>45716.0</v>
      </c>
      <c r="B2491" s="23">
        <v>45715.0</v>
      </c>
      <c r="C2491" s="10" t="s">
        <v>17</v>
      </c>
      <c r="D2491" s="10">
        <v>14.0</v>
      </c>
      <c r="E2491" s="17" t="s">
        <v>9</v>
      </c>
      <c r="F2491" s="10" t="s">
        <v>1718</v>
      </c>
      <c r="G2491" s="10" t="s">
        <v>1719</v>
      </c>
      <c r="H2491" s="12"/>
      <c r="I2491" s="10" t="s">
        <v>60</v>
      </c>
      <c r="J2491" s="10" t="s">
        <v>1720</v>
      </c>
      <c r="K2491" s="10"/>
      <c r="L2491" s="10" t="s">
        <v>22</v>
      </c>
      <c r="M2491" s="10" t="s">
        <v>22</v>
      </c>
      <c r="N2491" s="10" t="s">
        <v>22</v>
      </c>
      <c r="O2491" s="10" t="s">
        <v>22</v>
      </c>
      <c r="P2491" s="11"/>
    </row>
    <row r="2492">
      <c r="A2492" s="22">
        <v>45716.0</v>
      </c>
      <c r="B2492" s="23">
        <v>45715.0</v>
      </c>
      <c r="C2492" s="10" t="s">
        <v>17</v>
      </c>
      <c r="D2492" s="10">
        <v>5.0</v>
      </c>
      <c r="E2492" s="17" t="s">
        <v>953</v>
      </c>
      <c r="F2492" s="10" t="s">
        <v>1721</v>
      </c>
      <c r="G2492" s="10" t="s">
        <v>1722</v>
      </c>
      <c r="H2492" s="12" t="s">
        <v>1723</v>
      </c>
      <c r="I2492" s="10" t="s">
        <v>52</v>
      </c>
      <c r="J2492" s="10"/>
      <c r="K2492" s="10"/>
      <c r="L2492" s="10" t="s">
        <v>22</v>
      </c>
      <c r="M2492" s="10" t="s">
        <v>22</v>
      </c>
      <c r="N2492" s="10" t="s">
        <v>22</v>
      </c>
      <c r="O2492" s="10" t="s">
        <v>22</v>
      </c>
      <c r="P2492" s="11"/>
    </row>
    <row r="2493">
      <c r="A2493" s="22">
        <v>45716.0</v>
      </c>
      <c r="B2493" s="23">
        <v>45715.0</v>
      </c>
      <c r="C2493" s="10" t="s">
        <v>17</v>
      </c>
      <c r="D2493" s="10">
        <v>8.0</v>
      </c>
      <c r="E2493" s="17" t="s">
        <v>33</v>
      </c>
      <c r="F2493" s="10" t="s">
        <v>1724</v>
      </c>
      <c r="G2493" s="10" t="s">
        <v>187</v>
      </c>
      <c r="H2493" s="12" t="s">
        <v>188</v>
      </c>
      <c r="I2493" s="10" t="s">
        <v>21</v>
      </c>
      <c r="J2493" s="10"/>
      <c r="K2493" s="10"/>
      <c r="L2493" s="10" t="s">
        <v>22</v>
      </c>
      <c r="M2493" s="10" t="s">
        <v>22</v>
      </c>
      <c r="N2493" s="10" t="s">
        <v>22</v>
      </c>
      <c r="O2493" s="10"/>
      <c r="P2493" s="11"/>
    </row>
    <row r="2494">
      <c r="A2494" s="22">
        <v>45716.0</v>
      </c>
      <c r="B2494" s="23">
        <v>45715.0</v>
      </c>
      <c r="C2494" s="10" t="s">
        <v>17</v>
      </c>
      <c r="D2494" s="10">
        <v>8.0</v>
      </c>
      <c r="E2494" s="17" t="s">
        <v>33</v>
      </c>
      <c r="F2494" s="10" t="s">
        <v>1725</v>
      </c>
      <c r="G2494" s="10" t="s">
        <v>962</v>
      </c>
      <c r="H2494" s="12" t="s">
        <v>92</v>
      </c>
      <c r="I2494" s="10" t="s">
        <v>21</v>
      </c>
      <c r="J2494" s="10"/>
      <c r="K2494" s="10"/>
      <c r="L2494" s="10" t="s">
        <v>22</v>
      </c>
      <c r="M2494" s="10" t="s">
        <v>22</v>
      </c>
      <c r="N2494" s="10" t="s">
        <v>22</v>
      </c>
      <c r="O2494" s="10"/>
      <c r="P2494" s="11"/>
    </row>
    <row r="2495">
      <c r="A2495" s="22">
        <v>45716.0</v>
      </c>
      <c r="B2495" s="23">
        <v>45715.0</v>
      </c>
      <c r="C2495" s="10" t="s">
        <v>17</v>
      </c>
      <c r="D2495" s="10">
        <v>4.0</v>
      </c>
      <c r="E2495" s="17" t="s">
        <v>33</v>
      </c>
      <c r="F2495" s="10" t="s">
        <v>1726</v>
      </c>
      <c r="G2495" s="10" t="s">
        <v>1727</v>
      </c>
      <c r="H2495" s="12" t="s">
        <v>1728</v>
      </c>
      <c r="I2495" s="10" t="s">
        <v>52</v>
      </c>
      <c r="J2495" s="10"/>
      <c r="K2495" s="10"/>
      <c r="L2495" s="10" t="s">
        <v>22</v>
      </c>
      <c r="M2495" s="10" t="s">
        <v>22</v>
      </c>
      <c r="N2495" s="10" t="s">
        <v>22</v>
      </c>
      <c r="O2495" s="10" t="s">
        <v>22</v>
      </c>
      <c r="P2495" s="11"/>
    </row>
    <row r="2496">
      <c r="A2496" s="22">
        <v>45716.0</v>
      </c>
      <c r="B2496" s="23">
        <v>45715.0</v>
      </c>
      <c r="C2496" s="10" t="s">
        <v>17</v>
      </c>
      <c r="D2496" s="10">
        <v>8.0</v>
      </c>
      <c r="E2496" s="17" t="s">
        <v>33</v>
      </c>
      <c r="F2496" s="10" t="s">
        <v>830</v>
      </c>
      <c r="G2496" s="10" t="s">
        <v>962</v>
      </c>
      <c r="H2496" s="12" t="s">
        <v>92</v>
      </c>
      <c r="I2496" s="10" t="s">
        <v>21</v>
      </c>
      <c r="J2496" s="10"/>
      <c r="K2496" s="10"/>
      <c r="L2496" s="10" t="s">
        <v>22</v>
      </c>
      <c r="M2496" s="10" t="s">
        <v>22</v>
      </c>
      <c r="N2496" s="10" t="s">
        <v>22</v>
      </c>
      <c r="O2496" s="10"/>
      <c r="P2496" s="11"/>
    </row>
    <row r="2497">
      <c r="A2497" s="22">
        <v>45716.0</v>
      </c>
      <c r="B2497" s="23">
        <v>45715.0</v>
      </c>
      <c r="C2497" s="10" t="s">
        <v>17</v>
      </c>
      <c r="D2497" s="10">
        <v>14.0</v>
      </c>
      <c r="E2497" s="17" t="s">
        <v>33</v>
      </c>
      <c r="F2497" s="10" t="s">
        <v>1133</v>
      </c>
      <c r="G2497" s="10" t="s">
        <v>169</v>
      </c>
      <c r="H2497" s="12" t="s">
        <v>170</v>
      </c>
      <c r="I2497" s="10" t="s">
        <v>21</v>
      </c>
      <c r="J2497" s="10"/>
      <c r="K2497" s="10"/>
      <c r="L2497" s="10" t="s">
        <v>22</v>
      </c>
      <c r="M2497" s="10" t="s">
        <v>22</v>
      </c>
      <c r="N2497" s="10" t="s">
        <v>22</v>
      </c>
      <c r="O2497" s="10"/>
      <c r="P2497" s="11"/>
    </row>
    <row r="2498">
      <c r="A2498" s="22">
        <v>45716.0</v>
      </c>
      <c r="B2498" s="23">
        <v>45715.0</v>
      </c>
      <c r="C2498" s="10" t="s">
        <v>17</v>
      </c>
      <c r="D2498" s="10">
        <v>8.0</v>
      </c>
      <c r="E2498" s="17" t="s">
        <v>9</v>
      </c>
      <c r="F2498" s="10" t="s">
        <v>1593</v>
      </c>
      <c r="G2498" s="10" t="s">
        <v>521</v>
      </c>
      <c r="H2498" s="12">
        <v>1.577866219E9</v>
      </c>
      <c r="I2498" s="10" t="s">
        <v>21</v>
      </c>
      <c r="J2498" s="10"/>
      <c r="K2498" s="32">
        <v>0.3958333333321207</v>
      </c>
      <c r="L2498" s="10" t="s">
        <v>22</v>
      </c>
      <c r="M2498" s="10" t="s">
        <v>22</v>
      </c>
      <c r="N2498" s="10" t="s">
        <v>22</v>
      </c>
      <c r="O2498" s="10"/>
      <c r="P2498" s="11"/>
    </row>
    <row r="2499">
      <c r="A2499" s="22">
        <v>45716.0</v>
      </c>
      <c r="B2499" s="23">
        <v>45715.0</v>
      </c>
      <c r="C2499" s="10" t="s">
        <v>17</v>
      </c>
      <c r="D2499" s="10">
        <v>8.0</v>
      </c>
      <c r="E2499" s="17" t="s">
        <v>33</v>
      </c>
      <c r="F2499" s="10" t="s">
        <v>1057</v>
      </c>
      <c r="G2499" s="10" t="s">
        <v>1729</v>
      </c>
      <c r="H2499" s="12"/>
      <c r="I2499" s="10" t="s">
        <v>52</v>
      </c>
      <c r="J2499" s="10"/>
      <c r="K2499" s="10"/>
      <c r="L2499" s="10" t="s">
        <v>22</v>
      </c>
      <c r="M2499" s="10" t="s">
        <v>22</v>
      </c>
      <c r="N2499" s="10" t="s">
        <v>22</v>
      </c>
      <c r="O2499" s="10" t="s">
        <v>474</v>
      </c>
      <c r="P2499" s="11"/>
    </row>
    <row r="2500">
      <c r="A2500" s="22">
        <v>45716.0</v>
      </c>
      <c r="B2500" s="23">
        <v>45715.0</v>
      </c>
      <c r="C2500" s="10" t="s">
        <v>17</v>
      </c>
      <c r="D2500" s="10">
        <v>5.0</v>
      </c>
      <c r="E2500" s="17" t="s">
        <v>9</v>
      </c>
      <c r="F2500" s="10" t="s">
        <v>1730</v>
      </c>
      <c r="G2500" s="10" t="s">
        <v>1731</v>
      </c>
      <c r="H2500" s="12"/>
      <c r="I2500" s="10" t="s">
        <v>52</v>
      </c>
      <c r="J2500" s="10"/>
      <c r="K2500" s="10"/>
      <c r="L2500" s="10" t="s">
        <v>22</v>
      </c>
      <c r="M2500" s="10" t="s">
        <v>22</v>
      </c>
      <c r="N2500" s="10" t="s">
        <v>22</v>
      </c>
      <c r="O2500" s="10" t="s">
        <v>22</v>
      </c>
      <c r="P2500" s="11"/>
    </row>
    <row r="2501">
      <c r="A2501" s="22">
        <v>45716.0</v>
      </c>
      <c r="B2501" s="23">
        <v>45715.0</v>
      </c>
      <c r="C2501" s="10" t="s">
        <v>17</v>
      </c>
      <c r="D2501" s="10">
        <v>8.0</v>
      </c>
      <c r="E2501" s="17" t="s">
        <v>33</v>
      </c>
      <c r="F2501" s="10" t="s">
        <v>1732</v>
      </c>
      <c r="G2501" s="10" t="s">
        <v>94</v>
      </c>
      <c r="H2501" s="12" t="s">
        <v>853</v>
      </c>
      <c r="I2501" s="10" t="s">
        <v>21</v>
      </c>
      <c r="J2501" s="10"/>
      <c r="K2501" s="10"/>
      <c r="L2501" s="10" t="s">
        <v>22</v>
      </c>
      <c r="M2501" s="10" t="s">
        <v>22</v>
      </c>
      <c r="N2501" s="10" t="s">
        <v>22</v>
      </c>
      <c r="O2501" s="10"/>
      <c r="P2501" s="11"/>
    </row>
    <row r="2502">
      <c r="A2502" s="22">
        <v>45716.0</v>
      </c>
      <c r="B2502" s="23">
        <v>45715.0</v>
      </c>
      <c r="C2502" s="10" t="s">
        <v>17</v>
      </c>
      <c r="D2502" s="10">
        <v>8.0</v>
      </c>
      <c r="E2502" s="17" t="s">
        <v>33</v>
      </c>
      <c r="F2502" s="10" t="s">
        <v>1187</v>
      </c>
      <c r="G2502" s="10" t="s">
        <v>267</v>
      </c>
      <c r="H2502" s="12"/>
      <c r="I2502" s="10" t="s">
        <v>21</v>
      </c>
      <c r="J2502" s="10"/>
      <c r="K2502" s="10"/>
      <c r="L2502" s="10" t="s">
        <v>22</v>
      </c>
      <c r="M2502" s="10" t="s">
        <v>22</v>
      </c>
      <c r="N2502" s="10" t="s">
        <v>22</v>
      </c>
      <c r="O2502" s="10"/>
      <c r="P2502" s="11"/>
    </row>
    <row r="2503">
      <c r="A2503" s="22">
        <v>45716.0</v>
      </c>
      <c r="B2503" s="23">
        <v>45713.0</v>
      </c>
      <c r="C2503" s="10" t="s">
        <v>17</v>
      </c>
      <c r="D2503" s="10">
        <v>8.0</v>
      </c>
      <c r="E2503" s="17" t="s">
        <v>9</v>
      </c>
      <c r="F2503" s="10" t="s">
        <v>1590</v>
      </c>
      <c r="G2503" s="10" t="s">
        <v>267</v>
      </c>
      <c r="H2503" s="12"/>
      <c r="I2503" s="10" t="s">
        <v>21</v>
      </c>
      <c r="J2503" s="10"/>
      <c r="K2503" s="10"/>
      <c r="L2503" s="10" t="s">
        <v>22</v>
      </c>
      <c r="M2503" s="10" t="s">
        <v>22</v>
      </c>
      <c r="N2503" s="10" t="s">
        <v>22</v>
      </c>
      <c r="O2503" s="10"/>
      <c r="P2503" s="11"/>
    </row>
    <row r="2504">
      <c r="A2504" s="29">
        <v>45715.39740027778</v>
      </c>
      <c r="B2504" s="23">
        <v>45715.0</v>
      </c>
      <c r="C2504" s="10" t="s">
        <v>17</v>
      </c>
      <c r="D2504" s="10">
        <v>8.0</v>
      </c>
      <c r="E2504" s="17" t="s">
        <v>33</v>
      </c>
      <c r="F2504" s="10" t="s">
        <v>344</v>
      </c>
      <c r="G2504" s="10" t="s">
        <v>314</v>
      </c>
      <c r="H2504" s="12" t="s">
        <v>315</v>
      </c>
      <c r="I2504" s="10" t="s">
        <v>21</v>
      </c>
      <c r="J2504" s="10"/>
      <c r="K2504" s="10"/>
      <c r="L2504" s="10" t="s">
        <v>22</v>
      </c>
      <c r="M2504" s="10" t="s">
        <v>22</v>
      </c>
      <c r="N2504" s="10" t="s">
        <v>22</v>
      </c>
      <c r="O2504" s="10"/>
      <c r="P2504" s="11"/>
    </row>
    <row r="2505">
      <c r="A2505" s="29">
        <v>45715.34040260417</v>
      </c>
      <c r="B2505" s="23">
        <v>45715.0</v>
      </c>
      <c r="C2505" s="10" t="s">
        <v>17</v>
      </c>
      <c r="D2505" s="10">
        <v>5.0</v>
      </c>
      <c r="E2505" s="17" t="s">
        <v>9</v>
      </c>
      <c r="F2505" s="10" t="s">
        <v>1733</v>
      </c>
      <c r="G2505" s="10" t="s">
        <v>1290</v>
      </c>
      <c r="H2505" s="12"/>
      <c r="I2505" s="10" t="s">
        <v>21</v>
      </c>
      <c r="J2505" s="10"/>
      <c r="K2505" s="10"/>
      <c r="L2505" s="10" t="s">
        <v>22</v>
      </c>
      <c r="M2505" s="10" t="s">
        <v>22</v>
      </c>
      <c r="N2505" s="10" t="s">
        <v>22</v>
      </c>
      <c r="O2505" s="10"/>
      <c r="P2505" s="11"/>
    </row>
    <row r="2506">
      <c r="A2506" s="29">
        <v>45715.33962328704</v>
      </c>
      <c r="B2506" s="23">
        <v>45715.0</v>
      </c>
      <c r="C2506" s="10" t="s">
        <v>17</v>
      </c>
      <c r="D2506" s="10">
        <v>8.0</v>
      </c>
      <c r="E2506" s="17" t="s">
        <v>33</v>
      </c>
      <c r="F2506" s="10" t="s">
        <v>659</v>
      </c>
      <c r="G2506" s="10" t="s">
        <v>94</v>
      </c>
      <c r="H2506" s="12" t="s">
        <v>853</v>
      </c>
      <c r="I2506" s="10" t="s">
        <v>21</v>
      </c>
      <c r="J2506" s="10"/>
      <c r="K2506" s="10"/>
      <c r="L2506" s="10" t="s">
        <v>22</v>
      </c>
      <c r="M2506" s="10" t="s">
        <v>22</v>
      </c>
      <c r="N2506" s="10" t="s">
        <v>22</v>
      </c>
      <c r="O2506" s="10"/>
      <c r="P2506" s="11"/>
    </row>
    <row r="2507">
      <c r="A2507" s="29">
        <v>45715.029005069446</v>
      </c>
      <c r="B2507" s="23">
        <v>45715.0</v>
      </c>
      <c r="C2507" s="10" t="s">
        <v>17</v>
      </c>
      <c r="D2507" s="10">
        <v>6.0</v>
      </c>
      <c r="E2507" s="17" t="s">
        <v>33</v>
      </c>
      <c r="F2507" s="10" t="s">
        <v>1114</v>
      </c>
      <c r="G2507" s="10" t="s">
        <v>289</v>
      </c>
      <c r="H2507" s="12" t="s">
        <v>290</v>
      </c>
      <c r="I2507" s="10" t="s">
        <v>21</v>
      </c>
      <c r="J2507" s="10"/>
      <c r="K2507" s="10"/>
      <c r="L2507" s="10" t="s">
        <v>22</v>
      </c>
      <c r="M2507" s="10" t="s">
        <v>22</v>
      </c>
      <c r="N2507" s="10" t="s">
        <v>22</v>
      </c>
      <c r="O2507" s="10"/>
      <c r="P2507" s="11"/>
    </row>
    <row r="2508">
      <c r="A2508" s="30">
        <v>45715.0</v>
      </c>
      <c r="B2508" s="23">
        <v>45714.0</v>
      </c>
      <c r="C2508" s="10" t="s">
        <v>17</v>
      </c>
      <c r="D2508" s="10">
        <v>8.0</v>
      </c>
      <c r="E2508" s="17" t="s">
        <v>33</v>
      </c>
      <c r="F2508" s="10" t="s">
        <v>1274</v>
      </c>
      <c r="G2508" s="10" t="s">
        <v>867</v>
      </c>
      <c r="H2508" s="12" t="s">
        <v>185</v>
      </c>
      <c r="I2508" s="10" t="s">
        <v>21</v>
      </c>
      <c r="J2508" s="10"/>
      <c r="K2508" s="10"/>
      <c r="L2508" s="10" t="s">
        <v>22</v>
      </c>
      <c r="M2508" s="10" t="s">
        <v>22</v>
      </c>
      <c r="N2508" s="10" t="s">
        <v>22</v>
      </c>
      <c r="O2508" s="10"/>
      <c r="P2508" s="11"/>
    </row>
    <row r="2509">
      <c r="A2509" s="22">
        <v>45715.0</v>
      </c>
      <c r="B2509" s="23">
        <v>45713.0</v>
      </c>
      <c r="C2509" s="10" t="s">
        <v>17</v>
      </c>
      <c r="D2509" s="10">
        <v>8.0</v>
      </c>
      <c r="E2509" s="17" t="s">
        <v>9</v>
      </c>
      <c r="F2509" s="10" t="s">
        <v>1593</v>
      </c>
      <c r="G2509" s="10" t="s">
        <v>521</v>
      </c>
      <c r="H2509" s="12">
        <v>1.577866219E9</v>
      </c>
      <c r="I2509" s="10" t="s">
        <v>21</v>
      </c>
      <c r="J2509" s="10"/>
      <c r="K2509" s="10"/>
      <c r="L2509" s="10" t="s">
        <v>22</v>
      </c>
      <c r="M2509" s="10" t="s">
        <v>22</v>
      </c>
      <c r="N2509" s="10" t="s">
        <v>22</v>
      </c>
      <c r="O2509" s="10"/>
      <c r="P2509" s="11"/>
    </row>
    <row r="2510">
      <c r="A2510" s="22">
        <v>45715.0</v>
      </c>
      <c r="B2510" s="23">
        <v>45714.0</v>
      </c>
      <c r="C2510" s="10" t="s">
        <v>17</v>
      </c>
      <c r="D2510" s="10">
        <v>8.0</v>
      </c>
      <c r="E2510" s="17" t="s">
        <v>33</v>
      </c>
      <c r="F2510" s="10" t="s">
        <v>1368</v>
      </c>
      <c r="G2510" s="10" t="s">
        <v>928</v>
      </c>
      <c r="H2510" s="12" t="s">
        <v>1347</v>
      </c>
      <c r="I2510" s="10" t="s">
        <v>21</v>
      </c>
      <c r="J2510" s="10"/>
      <c r="K2510" s="10"/>
      <c r="L2510" s="10" t="s">
        <v>22</v>
      </c>
      <c r="M2510" s="10" t="s">
        <v>22</v>
      </c>
      <c r="N2510" s="10" t="s">
        <v>22</v>
      </c>
      <c r="O2510" s="10"/>
      <c r="P2510" s="11"/>
    </row>
    <row r="2511">
      <c r="A2511" s="22">
        <v>45715.0</v>
      </c>
      <c r="B2511" s="23">
        <v>45714.0</v>
      </c>
      <c r="C2511" s="10" t="s">
        <v>17</v>
      </c>
      <c r="D2511" s="10" t="s">
        <v>89</v>
      </c>
      <c r="E2511" s="17" t="s">
        <v>89</v>
      </c>
      <c r="F2511" s="10" t="s">
        <v>1734</v>
      </c>
      <c r="G2511" s="10" t="s">
        <v>1684</v>
      </c>
      <c r="H2511" s="12"/>
      <c r="I2511" s="10" t="s">
        <v>60</v>
      </c>
      <c r="J2511" s="10"/>
      <c r="K2511" s="10"/>
      <c r="L2511" s="10" t="s">
        <v>22</v>
      </c>
      <c r="M2511" s="10" t="s">
        <v>22</v>
      </c>
      <c r="N2511" s="10" t="s">
        <v>22</v>
      </c>
      <c r="O2511" s="10" t="s">
        <v>474</v>
      </c>
      <c r="P2511" s="11"/>
    </row>
    <row r="2512">
      <c r="A2512" s="22">
        <v>45715.0</v>
      </c>
      <c r="B2512" s="23">
        <v>45714.0</v>
      </c>
      <c r="C2512" s="10" t="s">
        <v>17</v>
      </c>
      <c r="D2512" s="10">
        <v>16.0</v>
      </c>
      <c r="E2512" s="17" t="s">
        <v>9</v>
      </c>
      <c r="F2512" s="10" t="s">
        <v>1735</v>
      </c>
      <c r="G2512" s="10" t="s">
        <v>195</v>
      </c>
      <c r="H2512" s="12" t="s">
        <v>1070</v>
      </c>
      <c r="I2512" s="10" t="s">
        <v>21</v>
      </c>
      <c r="J2512" s="10"/>
      <c r="K2512" s="10"/>
      <c r="L2512" s="10" t="s">
        <v>22</v>
      </c>
      <c r="M2512" s="10" t="s">
        <v>22</v>
      </c>
      <c r="N2512" s="10" t="s">
        <v>22</v>
      </c>
      <c r="O2512" s="10"/>
      <c r="P2512" s="11"/>
    </row>
    <row r="2513">
      <c r="A2513" s="22">
        <v>45715.0</v>
      </c>
      <c r="B2513" s="23">
        <v>45714.0</v>
      </c>
      <c r="C2513" s="10" t="s">
        <v>17</v>
      </c>
      <c r="D2513" s="10">
        <v>8.0</v>
      </c>
      <c r="E2513" s="17" t="s">
        <v>33</v>
      </c>
      <c r="F2513" s="10" t="s">
        <v>1020</v>
      </c>
      <c r="G2513" s="10" t="s">
        <v>169</v>
      </c>
      <c r="H2513" s="12" t="s">
        <v>170</v>
      </c>
      <c r="I2513" s="10" t="s">
        <v>21</v>
      </c>
      <c r="J2513" s="10"/>
      <c r="K2513" s="10"/>
      <c r="L2513" s="10" t="s">
        <v>22</v>
      </c>
      <c r="M2513" s="10" t="s">
        <v>22</v>
      </c>
      <c r="N2513" s="10" t="s">
        <v>22</v>
      </c>
      <c r="O2513" s="10"/>
      <c r="P2513" s="11"/>
    </row>
    <row r="2514">
      <c r="A2514" s="22">
        <v>45715.0</v>
      </c>
      <c r="B2514" s="23">
        <v>45714.0</v>
      </c>
      <c r="C2514" s="10" t="s">
        <v>17</v>
      </c>
      <c r="D2514" s="10">
        <v>8.0</v>
      </c>
      <c r="E2514" s="17" t="s">
        <v>33</v>
      </c>
      <c r="F2514" s="10" t="s">
        <v>1049</v>
      </c>
      <c r="G2514" s="10" t="s">
        <v>928</v>
      </c>
      <c r="H2514" s="12" t="s">
        <v>1347</v>
      </c>
      <c r="I2514" s="10" t="s">
        <v>21</v>
      </c>
      <c r="J2514" s="10"/>
      <c r="K2514" s="10"/>
      <c r="L2514" s="10" t="s">
        <v>22</v>
      </c>
      <c r="M2514" s="10" t="s">
        <v>22</v>
      </c>
      <c r="N2514" s="10" t="s">
        <v>22</v>
      </c>
      <c r="O2514" s="10"/>
      <c r="P2514" s="11"/>
    </row>
    <row r="2515">
      <c r="A2515" s="22">
        <v>45715.0</v>
      </c>
      <c r="B2515" s="23">
        <v>45714.0</v>
      </c>
      <c r="C2515" s="10" t="s">
        <v>17</v>
      </c>
      <c r="D2515" s="10">
        <v>16.0</v>
      </c>
      <c r="E2515" s="17" t="s">
        <v>33</v>
      </c>
      <c r="F2515" s="10" t="s">
        <v>1500</v>
      </c>
      <c r="G2515" s="10" t="s">
        <v>172</v>
      </c>
      <c r="H2515" s="12" t="s">
        <v>930</v>
      </c>
      <c r="I2515" s="10" t="s">
        <v>21</v>
      </c>
      <c r="J2515" s="10"/>
      <c r="K2515" s="10"/>
      <c r="L2515" s="10" t="s">
        <v>22</v>
      </c>
      <c r="M2515" s="10" t="s">
        <v>22</v>
      </c>
      <c r="N2515" s="10" t="s">
        <v>22</v>
      </c>
      <c r="O2515" s="10"/>
      <c r="P2515" s="11"/>
    </row>
    <row r="2516">
      <c r="A2516" s="22">
        <v>45715.0</v>
      </c>
      <c r="B2516" s="23">
        <v>45714.0</v>
      </c>
      <c r="C2516" s="10" t="s">
        <v>17</v>
      </c>
      <c r="D2516" s="10">
        <v>8.0</v>
      </c>
      <c r="E2516" s="17" t="s">
        <v>33</v>
      </c>
      <c r="F2516" s="10" t="s">
        <v>1274</v>
      </c>
      <c r="G2516" s="10" t="s">
        <v>1170</v>
      </c>
      <c r="H2516" s="12"/>
      <c r="I2516" s="10" t="s">
        <v>52</v>
      </c>
      <c r="J2516" s="10"/>
      <c r="K2516" s="10"/>
      <c r="L2516" s="10" t="s">
        <v>22</v>
      </c>
      <c r="M2516" s="10" t="s">
        <v>22</v>
      </c>
      <c r="N2516" s="10" t="s">
        <v>22</v>
      </c>
      <c r="O2516" s="10" t="s">
        <v>474</v>
      </c>
      <c r="P2516" s="11"/>
    </row>
    <row r="2517">
      <c r="A2517" s="22">
        <v>45715.0</v>
      </c>
      <c r="B2517" s="23">
        <v>45714.0</v>
      </c>
      <c r="C2517" s="10" t="s">
        <v>17</v>
      </c>
      <c r="D2517" s="10">
        <v>8.0</v>
      </c>
      <c r="E2517" s="17" t="s">
        <v>33</v>
      </c>
      <c r="F2517" s="10" t="s">
        <v>1125</v>
      </c>
      <c r="G2517" s="10" t="s">
        <v>267</v>
      </c>
      <c r="H2517" s="12"/>
      <c r="I2517" s="10" t="s">
        <v>21</v>
      </c>
      <c r="J2517" s="10"/>
      <c r="K2517" s="10"/>
      <c r="L2517" s="10" t="s">
        <v>22</v>
      </c>
      <c r="M2517" s="10" t="s">
        <v>22</v>
      </c>
      <c r="N2517" s="10" t="s">
        <v>22</v>
      </c>
      <c r="O2517" s="10"/>
      <c r="P2517" s="11"/>
    </row>
    <row r="2518">
      <c r="A2518" s="29">
        <v>45714.48014085648</v>
      </c>
      <c r="B2518" s="23">
        <v>45714.0</v>
      </c>
      <c r="C2518" s="10" t="s">
        <v>17</v>
      </c>
      <c r="D2518" s="10">
        <v>8.0</v>
      </c>
      <c r="E2518" s="17" t="s">
        <v>33</v>
      </c>
      <c r="F2518" s="10" t="s">
        <v>1736</v>
      </c>
      <c r="G2518" s="10" t="s">
        <v>1737</v>
      </c>
      <c r="H2518" s="12" t="s">
        <v>1738</v>
      </c>
      <c r="I2518" s="10" t="s">
        <v>21</v>
      </c>
      <c r="J2518" s="10"/>
      <c r="K2518" s="10"/>
      <c r="L2518" s="10" t="s">
        <v>22</v>
      </c>
      <c r="M2518" s="10" t="s">
        <v>22</v>
      </c>
      <c r="N2518" s="10" t="s">
        <v>22</v>
      </c>
      <c r="O2518" s="10"/>
      <c r="P2518" s="11"/>
    </row>
    <row r="2519">
      <c r="A2519" s="29">
        <v>45714.402589097226</v>
      </c>
      <c r="B2519" s="23">
        <v>45714.0</v>
      </c>
      <c r="C2519" s="10" t="s">
        <v>17</v>
      </c>
      <c r="D2519" s="10">
        <v>8.0</v>
      </c>
      <c r="E2519" s="17" t="s">
        <v>9</v>
      </c>
      <c r="F2519" s="10" t="s">
        <v>1132</v>
      </c>
      <c r="G2519" s="10" t="s">
        <v>169</v>
      </c>
      <c r="H2519" s="12" t="s">
        <v>170</v>
      </c>
      <c r="I2519" s="10" t="s">
        <v>21</v>
      </c>
      <c r="J2519" s="10"/>
      <c r="K2519" s="10"/>
      <c r="L2519" s="10" t="s">
        <v>22</v>
      </c>
      <c r="M2519" s="10" t="s">
        <v>22</v>
      </c>
      <c r="N2519" s="10" t="s">
        <v>22</v>
      </c>
      <c r="O2519" s="10"/>
      <c r="P2519" s="11"/>
    </row>
    <row r="2520">
      <c r="A2520" s="29">
        <v>45714.399516527774</v>
      </c>
      <c r="B2520" s="23">
        <v>45714.0</v>
      </c>
      <c r="C2520" s="10" t="s">
        <v>17</v>
      </c>
      <c r="D2520" s="10">
        <v>8.0</v>
      </c>
      <c r="E2520" s="17" t="s">
        <v>9</v>
      </c>
      <c r="F2520" s="10" t="s">
        <v>176</v>
      </c>
      <c r="G2520" s="10" t="s">
        <v>140</v>
      </c>
      <c r="H2520" s="12" t="s">
        <v>141</v>
      </c>
      <c r="I2520" s="10" t="s">
        <v>21</v>
      </c>
      <c r="J2520" s="10"/>
      <c r="K2520" s="10"/>
      <c r="L2520" s="10" t="s">
        <v>22</v>
      </c>
      <c r="M2520" s="10" t="s">
        <v>22</v>
      </c>
      <c r="N2520" s="10" t="s">
        <v>22</v>
      </c>
      <c r="O2520" s="10"/>
      <c r="P2520" s="11"/>
    </row>
    <row r="2521">
      <c r="A2521" s="29">
        <v>45714.02900684028</v>
      </c>
      <c r="B2521" s="23">
        <v>45714.0</v>
      </c>
      <c r="C2521" s="10" t="s">
        <v>17</v>
      </c>
      <c r="D2521" s="10">
        <v>8.0</v>
      </c>
      <c r="E2521" s="17" t="s">
        <v>9</v>
      </c>
      <c r="F2521" s="10" t="s">
        <v>1653</v>
      </c>
      <c r="G2521" s="10" t="s">
        <v>1654</v>
      </c>
      <c r="H2521" s="12" t="s">
        <v>1655</v>
      </c>
      <c r="I2521" s="10" t="s">
        <v>52</v>
      </c>
      <c r="J2521" s="10"/>
      <c r="K2521" s="10"/>
      <c r="L2521" s="10" t="s">
        <v>22</v>
      </c>
      <c r="M2521" s="10" t="s">
        <v>22</v>
      </c>
      <c r="N2521" s="10" t="s">
        <v>22</v>
      </c>
      <c r="O2521" s="10" t="s">
        <v>474</v>
      </c>
      <c r="P2521" s="11"/>
    </row>
    <row r="2522">
      <c r="A2522" s="30">
        <v>45714.0</v>
      </c>
      <c r="B2522" s="23">
        <v>45713.0</v>
      </c>
      <c r="C2522" s="10" t="s">
        <v>17</v>
      </c>
      <c r="D2522" s="10">
        <v>8.0</v>
      </c>
      <c r="E2522" s="17" t="s">
        <v>9</v>
      </c>
      <c r="F2522" s="10" t="s">
        <v>344</v>
      </c>
      <c r="G2522" s="10" t="s">
        <v>314</v>
      </c>
      <c r="H2522" s="12"/>
      <c r="I2522" s="10" t="s">
        <v>21</v>
      </c>
      <c r="J2522" s="10"/>
      <c r="K2522" s="10"/>
      <c r="L2522" s="10" t="s">
        <v>22</v>
      </c>
      <c r="M2522" s="10" t="s">
        <v>22</v>
      </c>
      <c r="N2522" s="10" t="s">
        <v>22</v>
      </c>
      <c r="O2522" s="10"/>
      <c r="P2522" s="11"/>
    </row>
    <row r="2523">
      <c r="A2523" s="22">
        <v>45714.0</v>
      </c>
      <c r="B2523" s="23">
        <v>45701.0</v>
      </c>
      <c r="C2523" s="10" t="s">
        <v>17</v>
      </c>
      <c r="D2523" s="10">
        <v>8.0</v>
      </c>
      <c r="E2523" s="17" t="s">
        <v>9</v>
      </c>
      <c r="F2523" s="10" t="s">
        <v>1739</v>
      </c>
      <c r="G2523" s="10" t="s">
        <v>67</v>
      </c>
      <c r="H2523" s="12" t="s">
        <v>68</v>
      </c>
      <c r="I2523" s="10" t="s">
        <v>21</v>
      </c>
      <c r="J2523" s="10"/>
      <c r="K2523" s="10"/>
      <c r="L2523" s="10" t="s">
        <v>22</v>
      </c>
      <c r="M2523" s="10" t="s">
        <v>22</v>
      </c>
      <c r="N2523" s="10" t="s">
        <v>22</v>
      </c>
      <c r="O2523" s="10"/>
      <c r="P2523" s="11"/>
    </row>
    <row r="2524">
      <c r="A2524" s="22">
        <v>45714.0</v>
      </c>
      <c r="B2524" s="23">
        <v>45701.0</v>
      </c>
      <c r="C2524" s="10" t="s">
        <v>17</v>
      </c>
      <c r="D2524" s="10">
        <v>8.0</v>
      </c>
      <c r="E2524" s="17" t="s">
        <v>9</v>
      </c>
      <c r="F2524" s="10" t="s">
        <v>1740</v>
      </c>
      <c r="G2524" s="10" t="s">
        <v>67</v>
      </c>
      <c r="H2524" s="12" t="s">
        <v>68</v>
      </c>
      <c r="I2524" s="10" t="s">
        <v>21</v>
      </c>
      <c r="J2524" s="10"/>
      <c r="K2524" s="10"/>
      <c r="L2524" s="10" t="s">
        <v>22</v>
      </c>
      <c r="M2524" s="10" t="s">
        <v>22</v>
      </c>
      <c r="N2524" s="10" t="s">
        <v>22</v>
      </c>
      <c r="O2524" s="10"/>
      <c r="P2524" s="11"/>
    </row>
    <row r="2525">
      <c r="A2525" s="22">
        <v>45714.0</v>
      </c>
      <c r="B2525" s="23">
        <v>45712.0</v>
      </c>
      <c r="C2525" s="10" t="s">
        <v>17</v>
      </c>
      <c r="D2525" s="10">
        <v>8.0</v>
      </c>
      <c r="E2525" s="17" t="s">
        <v>9</v>
      </c>
      <c r="F2525" s="10" t="s">
        <v>1593</v>
      </c>
      <c r="G2525" s="10" t="s">
        <v>521</v>
      </c>
      <c r="H2525" s="12">
        <v>1.577866219E9</v>
      </c>
      <c r="I2525" s="10" t="s">
        <v>21</v>
      </c>
      <c r="J2525" s="32">
        <v>0.3958333333321207</v>
      </c>
      <c r="K2525" s="10" t="s">
        <v>454</v>
      </c>
      <c r="L2525" s="10" t="s">
        <v>22</v>
      </c>
      <c r="M2525" s="10" t="s">
        <v>22</v>
      </c>
      <c r="N2525" s="10" t="s">
        <v>22</v>
      </c>
      <c r="O2525" s="10"/>
      <c r="P2525" s="11"/>
    </row>
    <row r="2526">
      <c r="A2526" s="22">
        <v>45714.0</v>
      </c>
      <c r="B2526" s="23">
        <v>45713.0</v>
      </c>
      <c r="C2526" s="10" t="s">
        <v>17</v>
      </c>
      <c r="D2526" s="10">
        <v>4.0</v>
      </c>
      <c r="E2526" s="17" t="s">
        <v>33</v>
      </c>
      <c r="F2526" s="10" t="s">
        <v>1023</v>
      </c>
      <c r="G2526" s="10" t="s">
        <v>1024</v>
      </c>
      <c r="H2526" s="12">
        <v>7.505489038E9</v>
      </c>
      <c r="I2526" s="10" t="s">
        <v>60</v>
      </c>
      <c r="J2526" s="10" t="s">
        <v>1741</v>
      </c>
      <c r="K2526" s="10"/>
      <c r="L2526" s="10" t="s">
        <v>22</v>
      </c>
      <c r="M2526" s="10" t="s">
        <v>22</v>
      </c>
      <c r="N2526" s="10" t="s">
        <v>22</v>
      </c>
      <c r="O2526" s="10"/>
      <c r="P2526" s="11"/>
    </row>
    <row r="2527">
      <c r="A2527" s="22">
        <v>45714.0</v>
      </c>
      <c r="B2527" s="23">
        <v>45713.0</v>
      </c>
      <c r="C2527" s="10" t="s">
        <v>17</v>
      </c>
      <c r="D2527" s="10">
        <v>16.0</v>
      </c>
      <c r="E2527" s="17" t="s">
        <v>33</v>
      </c>
      <c r="F2527" s="10" t="s">
        <v>766</v>
      </c>
      <c r="G2527" s="10" t="s">
        <v>195</v>
      </c>
      <c r="H2527" s="12" t="s">
        <v>1070</v>
      </c>
      <c r="I2527" s="10" t="s">
        <v>21</v>
      </c>
      <c r="J2527" s="10"/>
      <c r="K2527" s="10"/>
      <c r="L2527" s="10" t="s">
        <v>22</v>
      </c>
      <c r="M2527" s="10" t="s">
        <v>22</v>
      </c>
      <c r="N2527" s="10" t="s">
        <v>22</v>
      </c>
      <c r="O2527" s="10"/>
      <c r="P2527" s="11"/>
    </row>
    <row r="2528">
      <c r="A2528" s="22">
        <v>45714.0</v>
      </c>
      <c r="B2528" s="23">
        <v>45713.0</v>
      </c>
      <c r="C2528" s="10" t="s">
        <v>17</v>
      </c>
      <c r="D2528" s="10">
        <v>14.0</v>
      </c>
      <c r="E2528" s="17" t="s">
        <v>33</v>
      </c>
      <c r="F2528" s="10" t="s">
        <v>1742</v>
      </c>
      <c r="G2528" s="10" t="s">
        <v>169</v>
      </c>
      <c r="H2528" s="12" t="s">
        <v>170</v>
      </c>
      <c r="I2528" s="10" t="s">
        <v>21</v>
      </c>
      <c r="J2528" s="10"/>
      <c r="K2528" s="10"/>
      <c r="L2528" s="10" t="s">
        <v>22</v>
      </c>
      <c r="M2528" s="10" t="s">
        <v>22</v>
      </c>
      <c r="N2528" s="10" t="s">
        <v>22</v>
      </c>
      <c r="O2528" s="10"/>
      <c r="P2528" s="11"/>
    </row>
    <row r="2529">
      <c r="A2529" s="22">
        <v>45714.0</v>
      </c>
      <c r="B2529" s="23">
        <v>45713.0</v>
      </c>
      <c r="C2529" s="10" t="s">
        <v>17</v>
      </c>
      <c r="D2529" s="10">
        <v>8.0</v>
      </c>
      <c r="E2529" s="17" t="s">
        <v>33</v>
      </c>
      <c r="F2529" s="10" t="s">
        <v>1743</v>
      </c>
      <c r="G2529" s="10" t="s">
        <v>1654</v>
      </c>
      <c r="H2529" s="12" t="s">
        <v>1655</v>
      </c>
      <c r="I2529" s="10" t="s">
        <v>52</v>
      </c>
      <c r="J2529" s="10"/>
      <c r="K2529" s="10"/>
      <c r="L2529" s="10" t="s">
        <v>22</v>
      </c>
      <c r="M2529" s="10" t="s">
        <v>22</v>
      </c>
      <c r="N2529" s="10" t="s">
        <v>22</v>
      </c>
      <c r="O2529" s="10" t="s">
        <v>474</v>
      </c>
      <c r="P2529" s="11"/>
    </row>
    <row r="2530">
      <c r="A2530" s="22">
        <v>45714.0</v>
      </c>
      <c r="B2530" s="23">
        <v>45713.0</v>
      </c>
      <c r="C2530" s="10" t="s">
        <v>17</v>
      </c>
      <c r="D2530" s="10">
        <v>8.0</v>
      </c>
      <c r="E2530" s="17" t="s">
        <v>33</v>
      </c>
      <c r="F2530" s="10" t="s">
        <v>1744</v>
      </c>
      <c r="G2530" s="10" t="s">
        <v>1745</v>
      </c>
      <c r="H2530" s="12" t="s">
        <v>1746</v>
      </c>
      <c r="I2530" s="10" t="s">
        <v>52</v>
      </c>
      <c r="J2530" s="10"/>
      <c r="K2530" s="10"/>
      <c r="L2530" s="10" t="s">
        <v>22</v>
      </c>
      <c r="M2530" s="10" t="s">
        <v>22</v>
      </c>
      <c r="N2530" s="10" t="s">
        <v>22</v>
      </c>
      <c r="O2530" s="10" t="s">
        <v>22</v>
      </c>
      <c r="P2530" s="11"/>
    </row>
    <row r="2531">
      <c r="A2531" s="22">
        <v>45714.0</v>
      </c>
      <c r="B2531" s="23">
        <v>45713.0</v>
      </c>
      <c r="C2531" s="10" t="s">
        <v>17</v>
      </c>
      <c r="D2531" s="10">
        <v>8.0</v>
      </c>
      <c r="E2531" s="17" t="s">
        <v>9</v>
      </c>
      <c r="F2531" s="10" t="s">
        <v>659</v>
      </c>
      <c r="G2531" s="10" t="s">
        <v>94</v>
      </c>
      <c r="H2531" s="12" t="s">
        <v>853</v>
      </c>
      <c r="I2531" s="10" t="s">
        <v>21</v>
      </c>
      <c r="J2531" s="10"/>
      <c r="K2531" s="10"/>
      <c r="L2531" s="10" t="s">
        <v>22</v>
      </c>
      <c r="M2531" s="10" t="s">
        <v>22</v>
      </c>
      <c r="N2531" s="10" t="s">
        <v>22</v>
      </c>
      <c r="O2531" s="10"/>
      <c r="P2531" s="11"/>
    </row>
    <row r="2532">
      <c r="A2532" s="22">
        <v>45714.0</v>
      </c>
      <c r="B2532" s="23">
        <v>45713.0</v>
      </c>
      <c r="C2532" s="10" t="s">
        <v>17</v>
      </c>
      <c r="D2532" s="10">
        <v>8.0</v>
      </c>
      <c r="E2532" s="17" t="s">
        <v>33</v>
      </c>
      <c r="F2532" s="10" t="s">
        <v>1057</v>
      </c>
      <c r="G2532" s="10" t="s">
        <v>1747</v>
      </c>
      <c r="H2532" s="12"/>
      <c r="I2532" s="10" t="s">
        <v>52</v>
      </c>
      <c r="J2532" s="10"/>
      <c r="K2532" s="10"/>
      <c r="L2532" s="10" t="s">
        <v>22</v>
      </c>
      <c r="M2532" s="10" t="s">
        <v>22</v>
      </c>
      <c r="N2532" s="10" t="s">
        <v>22</v>
      </c>
      <c r="O2532" s="10" t="s">
        <v>22</v>
      </c>
      <c r="P2532" s="11"/>
    </row>
    <row r="2533">
      <c r="A2533" s="22">
        <v>45714.0</v>
      </c>
      <c r="B2533" s="23">
        <v>45713.0</v>
      </c>
      <c r="C2533" s="10" t="s">
        <v>17</v>
      </c>
      <c r="D2533" s="10">
        <v>8.0</v>
      </c>
      <c r="E2533" s="17" t="s">
        <v>33</v>
      </c>
      <c r="F2533" s="10" t="s">
        <v>1057</v>
      </c>
      <c r="G2533" s="10" t="s">
        <v>1747</v>
      </c>
      <c r="H2533" s="12"/>
      <c r="I2533" s="10" t="s">
        <v>52</v>
      </c>
      <c r="J2533" s="10"/>
      <c r="K2533" s="10"/>
      <c r="L2533" s="10" t="s">
        <v>22</v>
      </c>
      <c r="M2533" s="10" t="s">
        <v>22</v>
      </c>
      <c r="N2533" s="10" t="s">
        <v>22</v>
      </c>
      <c r="O2533" s="10" t="s">
        <v>474</v>
      </c>
      <c r="P2533" s="11"/>
    </row>
    <row r="2534">
      <c r="A2534" s="22">
        <v>45714.0</v>
      </c>
      <c r="B2534" s="23">
        <v>45713.0</v>
      </c>
      <c r="C2534" s="10" t="s">
        <v>17</v>
      </c>
      <c r="D2534" s="10">
        <v>8.0</v>
      </c>
      <c r="E2534" s="17" t="s">
        <v>33</v>
      </c>
      <c r="F2534" s="10" t="s">
        <v>1607</v>
      </c>
      <c r="G2534" s="10" t="s">
        <v>30</v>
      </c>
      <c r="H2534" s="12" t="s">
        <v>31</v>
      </c>
      <c r="I2534" s="10" t="s">
        <v>21</v>
      </c>
      <c r="J2534" s="10"/>
      <c r="K2534" s="10"/>
      <c r="L2534" s="10" t="s">
        <v>22</v>
      </c>
      <c r="M2534" s="10" t="s">
        <v>22</v>
      </c>
      <c r="N2534" s="10" t="s">
        <v>22</v>
      </c>
      <c r="O2534" s="10"/>
      <c r="P2534" s="11"/>
    </row>
    <row r="2535">
      <c r="A2535" s="22">
        <v>45714.0</v>
      </c>
      <c r="B2535" s="23">
        <v>45713.0</v>
      </c>
      <c r="C2535" s="10" t="s">
        <v>17</v>
      </c>
      <c r="D2535" s="10">
        <v>8.0</v>
      </c>
      <c r="E2535" s="17" t="s">
        <v>33</v>
      </c>
      <c r="F2535" s="10" t="s">
        <v>1479</v>
      </c>
      <c r="G2535" s="10" t="s">
        <v>30</v>
      </c>
      <c r="H2535" s="12" t="s">
        <v>31</v>
      </c>
      <c r="I2535" s="10" t="s">
        <v>21</v>
      </c>
      <c r="J2535" s="10"/>
      <c r="K2535" s="10"/>
      <c r="L2535" s="10" t="s">
        <v>22</v>
      </c>
      <c r="M2535" s="10" t="s">
        <v>22</v>
      </c>
      <c r="N2535" s="10" t="s">
        <v>22</v>
      </c>
      <c r="O2535" s="10"/>
      <c r="P2535" s="11"/>
    </row>
    <row r="2536">
      <c r="A2536" s="22">
        <v>45714.0</v>
      </c>
      <c r="B2536" s="23">
        <v>45713.0</v>
      </c>
      <c r="C2536" s="10" t="s">
        <v>17</v>
      </c>
      <c r="D2536" s="10">
        <v>16.0</v>
      </c>
      <c r="E2536" s="17" t="s">
        <v>33</v>
      </c>
      <c r="F2536" s="10" t="s">
        <v>1469</v>
      </c>
      <c r="G2536" s="10" t="s">
        <v>97</v>
      </c>
      <c r="H2536" s="12" t="s">
        <v>98</v>
      </c>
      <c r="I2536" s="10" t="s">
        <v>21</v>
      </c>
      <c r="J2536" s="10"/>
      <c r="K2536" s="10"/>
      <c r="L2536" s="10" t="s">
        <v>22</v>
      </c>
      <c r="M2536" s="10" t="s">
        <v>22</v>
      </c>
      <c r="N2536" s="10" t="s">
        <v>22</v>
      </c>
      <c r="O2536" s="10"/>
      <c r="P2536" s="11"/>
    </row>
    <row r="2537">
      <c r="A2537" s="22">
        <v>45714.0</v>
      </c>
      <c r="B2537" s="23">
        <v>45713.0</v>
      </c>
      <c r="C2537" s="10" t="s">
        <v>17</v>
      </c>
      <c r="D2537" s="10">
        <v>8.0</v>
      </c>
      <c r="E2537" s="17" t="s">
        <v>9</v>
      </c>
      <c r="F2537" s="10" t="s">
        <v>344</v>
      </c>
      <c r="G2537" s="10" t="s">
        <v>314</v>
      </c>
      <c r="H2537" s="12" t="s">
        <v>315</v>
      </c>
      <c r="I2537" s="10" t="s">
        <v>21</v>
      </c>
      <c r="J2537" s="10"/>
      <c r="K2537" s="10"/>
      <c r="L2537" s="10" t="s">
        <v>22</v>
      </c>
      <c r="M2537" s="10" t="s">
        <v>22</v>
      </c>
      <c r="N2537" s="10" t="s">
        <v>22</v>
      </c>
      <c r="O2537" s="10"/>
      <c r="P2537" s="11"/>
    </row>
    <row r="2538">
      <c r="A2538" s="29">
        <v>45713.58698910879</v>
      </c>
      <c r="B2538" s="23">
        <v>45713.0</v>
      </c>
      <c r="C2538" s="10" t="s">
        <v>17</v>
      </c>
      <c r="D2538" s="10" t="s">
        <v>89</v>
      </c>
      <c r="E2538" s="17" t="s">
        <v>89</v>
      </c>
      <c r="F2538" s="10" t="s">
        <v>1748</v>
      </c>
      <c r="G2538" s="10" t="s">
        <v>1749</v>
      </c>
      <c r="H2538" s="12"/>
      <c r="I2538" s="10" t="s">
        <v>21</v>
      </c>
      <c r="J2538" s="10"/>
      <c r="K2538" s="10"/>
      <c r="L2538" s="10" t="s">
        <v>22</v>
      </c>
      <c r="M2538" s="10" t="s">
        <v>22</v>
      </c>
      <c r="N2538" s="10" t="s">
        <v>22</v>
      </c>
      <c r="O2538" s="10"/>
      <c r="P2538" s="11"/>
    </row>
    <row r="2539">
      <c r="A2539" s="29">
        <v>45713.44527350695</v>
      </c>
      <c r="B2539" s="23">
        <v>45713.0</v>
      </c>
      <c r="C2539" s="10" t="s">
        <v>17</v>
      </c>
      <c r="D2539" s="10">
        <v>8.0</v>
      </c>
      <c r="E2539" s="17" t="s">
        <v>33</v>
      </c>
      <c r="F2539" s="10" t="s">
        <v>1499</v>
      </c>
      <c r="G2539" s="10" t="s">
        <v>169</v>
      </c>
      <c r="H2539" s="12" t="s">
        <v>170</v>
      </c>
      <c r="I2539" s="10" t="s">
        <v>21</v>
      </c>
      <c r="J2539" s="10"/>
      <c r="K2539" s="10"/>
      <c r="L2539" s="10" t="s">
        <v>22</v>
      </c>
      <c r="M2539" s="10" t="s">
        <v>22</v>
      </c>
      <c r="N2539" s="10" t="s">
        <v>22</v>
      </c>
      <c r="O2539" s="10"/>
      <c r="P2539" s="11"/>
    </row>
    <row r="2540">
      <c r="A2540" s="29">
        <v>45713.41270900463</v>
      </c>
      <c r="B2540" s="23">
        <v>45713.0</v>
      </c>
      <c r="C2540" s="10" t="s">
        <v>17</v>
      </c>
      <c r="D2540" s="10" t="s">
        <v>89</v>
      </c>
      <c r="E2540" s="17" t="s">
        <v>89</v>
      </c>
      <c r="F2540" s="10" t="s">
        <v>1748</v>
      </c>
      <c r="G2540" s="10" t="s">
        <v>1749</v>
      </c>
      <c r="H2540" s="12"/>
      <c r="I2540" s="10" t="s">
        <v>21</v>
      </c>
      <c r="J2540" s="10"/>
      <c r="K2540" s="10"/>
      <c r="L2540" s="10" t="s">
        <v>22</v>
      </c>
      <c r="M2540" s="10" t="s">
        <v>22</v>
      </c>
      <c r="N2540" s="10" t="s">
        <v>22</v>
      </c>
      <c r="O2540" s="10"/>
      <c r="P2540" s="11"/>
    </row>
    <row r="2541">
      <c r="A2541" s="29">
        <v>45713.3937528588</v>
      </c>
      <c r="B2541" s="23">
        <v>45713.0</v>
      </c>
      <c r="C2541" s="10" t="s">
        <v>17</v>
      </c>
      <c r="D2541" s="10">
        <v>8.0</v>
      </c>
      <c r="E2541" s="17" t="s">
        <v>33</v>
      </c>
      <c r="F2541" s="10" t="s">
        <v>1679</v>
      </c>
      <c r="G2541" s="10" t="s">
        <v>48</v>
      </c>
      <c r="H2541" s="12" t="s">
        <v>49</v>
      </c>
      <c r="I2541" s="10" t="s">
        <v>21</v>
      </c>
      <c r="J2541" s="10"/>
      <c r="K2541" s="10"/>
      <c r="L2541" s="10" t="s">
        <v>22</v>
      </c>
      <c r="M2541" s="10" t="s">
        <v>22</v>
      </c>
      <c r="N2541" s="10" t="s">
        <v>22</v>
      </c>
      <c r="O2541" s="10"/>
      <c r="P2541" s="11"/>
    </row>
    <row r="2542">
      <c r="A2542" s="29">
        <v>45713.39180707176</v>
      </c>
      <c r="B2542" s="23">
        <v>45713.0</v>
      </c>
      <c r="C2542" s="10" t="s">
        <v>17</v>
      </c>
      <c r="D2542" s="10" t="s">
        <v>89</v>
      </c>
      <c r="E2542" s="17" t="s">
        <v>89</v>
      </c>
      <c r="F2542" s="10" t="s">
        <v>1361</v>
      </c>
      <c r="G2542" s="10" t="s">
        <v>82</v>
      </c>
      <c r="H2542" s="12"/>
      <c r="I2542" s="10" t="s">
        <v>21</v>
      </c>
      <c r="J2542" s="10"/>
      <c r="K2542" s="10"/>
      <c r="L2542" s="10" t="s">
        <v>22</v>
      </c>
      <c r="M2542" s="10" t="s">
        <v>22</v>
      </c>
      <c r="N2542" s="10" t="s">
        <v>22</v>
      </c>
      <c r="O2542" s="10"/>
      <c r="P2542" s="11"/>
    </row>
    <row r="2543">
      <c r="A2543" s="29">
        <v>45713.355964999995</v>
      </c>
      <c r="B2543" s="23">
        <v>45713.0</v>
      </c>
      <c r="C2543" s="10" t="s">
        <v>17</v>
      </c>
      <c r="D2543" s="10">
        <v>5.0</v>
      </c>
      <c r="E2543" s="17" t="s">
        <v>9</v>
      </c>
      <c r="F2543" s="10" t="s">
        <v>1750</v>
      </c>
      <c r="G2543" s="10" t="s">
        <v>1751</v>
      </c>
      <c r="H2543" s="12" t="s">
        <v>1752</v>
      </c>
      <c r="I2543" s="10" t="s">
        <v>60</v>
      </c>
      <c r="J2543" s="10"/>
      <c r="K2543" s="10"/>
      <c r="L2543" s="10" t="s">
        <v>22</v>
      </c>
      <c r="M2543" s="10" t="s">
        <v>22</v>
      </c>
      <c r="N2543" s="10" t="s">
        <v>22</v>
      </c>
      <c r="O2543" s="10" t="s">
        <v>22</v>
      </c>
      <c r="P2543" s="11"/>
    </row>
    <row r="2544">
      <c r="A2544" s="29">
        <v>45713.35001040509</v>
      </c>
      <c r="B2544" s="23">
        <v>45713.0</v>
      </c>
      <c r="C2544" s="10" t="s">
        <v>17</v>
      </c>
      <c r="D2544" s="10">
        <v>8.0</v>
      </c>
      <c r="E2544" s="17" t="s">
        <v>33</v>
      </c>
      <c r="F2544" s="10" t="s">
        <v>1280</v>
      </c>
      <c r="G2544" s="10" t="s">
        <v>318</v>
      </c>
      <c r="H2544" s="12" t="s">
        <v>319</v>
      </c>
      <c r="I2544" s="10" t="s">
        <v>21</v>
      </c>
      <c r="J2544" s="10"/>
      <c r="K2544" s="10"/>
      <c r="L2544" s="10" t="s">
        <v>22</v>
      </c>
      <c r="M2544" s="10" t="s">
        <v>22</v>
      </c>
      <c r="N2544" s="10" t="s">
        <v>22</v>
      </c>
      <c r="O2544" s="10"/>
      <c r="P2544" s="11"/>
    </row>
    <row r="2545">
      <c r="A2545" s="29">
        <v>45713.34974365741</v>
      </c>
      <c r="B2545" s="23">
        <v>45713.0</v>
      </c>
      <c r="C2545" s="10" t="s">
        <v>17</v>
      </c>
      <c r="D2545" s="10">
        <v>8.0</v>
      </c>
      <c r="E2545" s="17" t="s">
        <v>9</v>
      </c>
      <c r="F2545" s="10" t="s">
        <v>1753</v>
      </c>
      <c r="G2545" s="10" t="s">
        <v>1754</v>
      </c>
      <c r="H2545" s="12" t="s">
        <v>1067</v>
      </c>
      <c r="I2545" s="10" t="s">
        <v>52</v>
      </c>
      <c r="J2545" s="10"/>
      <c r="K2545" s="10"/>
      <c r="L2545" s="10" t="s">
        <v>22</v>
      </c>
      <c r="M2545" s="10" t="s">
        <v>22</v>
      </c>
      <c r="N2545" s="10" t="s">
        <v>22</v>
      </c>
      <c r="O2545" s="10"/>
      <c r="P2545" s="11"/>
    </row>
    <row r="2546">
      <c r="A2546" s="29">
        <v>45713.02901174768</v>
      </c>
      <c r="B2546" s="23">
        <v>45713.0</v>
      </c>
      <c r="C2546" s="10" t="s">
        <v>17</v>
      </c>
      <c r="D2546" s="10">
        <v>8.0</v>
      </c>
      <c r="E2546" s="17" t="s">
        <v>9</v>
      </c>
      <c r="F2546" s="10" t="s">
        <v>1755</v>
      </c>
      <c r="G2546" s="10" t="s">
        <v>101</v>
      </c>
      <c r="H2546" s="12" t="s">
        <v>102</v>
      </c>
      <c r="I2546" s="10" t="s">
        <v>21</v>
      </c>
      <c r="J2546" s="10"/>
      <c r="K2546" s="10"/>
      <c r="L2546" s="10" t="s">
        <v>22</v>
      </c>
      <c r="M2546" s="10" t="s">
        <v>22</v>
      </c>
      <c r="N2546" s="10" t="s">
        <v>22</v>
      </c>
      <c r="O2546" s="10"/>
      <c r="P2546" s="11"/>
    </row>
    <row r="2547">
      <c r="A2547" s="22">
        <v>45713.0</v>
      </c>
      <c r="B2547" s="23">
        <v>45709.0</v>
      </c>
      <c r="C2547" s="10" t="s">
        <v>17</v>
      </c>
      <c r="D2547" s="10">
        <v>8.0</v>
      </c>
      <c r="E2547" s="17" t="s">
        <v>953</v>
      </c>
      <c r="F2547" s="10" t="s">
        <v>1756</v>
      </c>
      <c r="G2547" s="10" t="s">
        <v>1722</v>
      </c>
      <c r="H2547" s="12" t="s">
        <v>1723</v>
      </c>
      <c r="I2547" s="10" t="s">
        <v>52</v>
      </c>
      <c r="J2547" s="10"/>
      <c r="K2547" s="10"/>
      <c r="L2547" s="10" t="s">
        <v>22</v>
      </c>
      <c r="M2547" s="10" t="s">
        <v>22</v>
      </c>
      <c r="N2547" s="10" t="s">
        <v>22</v>
      </c>
      <c r="O2547" s="10"/>
      <c r="P2547" s="11"/>
    </row>
    <row r="2548">
      <c r="A2548" s="30">
        <v>45713.0</v>
      </c>
      <c r="B2548" s="23">
        <v>45712.0</v>
      </c>
      <c r="C2548" s="10" t="s">
        <v>17</v>
      </c>
      <c r="D2548" s="10">
        <v>12.0</v>
      </c>
      <c r="E2548" s="17" t="s">
        <v>9</v>
      </c>
      <c r="F2548" s="10" t="s">
        <v>1757</v>
      </c>
      <c r="G2548" s="10" t="s">
        <v>663</v>
      </c>
      <c r="H2548" s="12" t="s">
        <v>1016</v>
      </c>
      <c r="I2548" s="10" t="s">
        <v>21</v>
      </c>
      <c r="J2548" s="10"/>
      <c r="K2548" s="10"/>
      <c r="L2548" s="10" t="s">
        <v>22</v>
      </c>
      <c r="M2548" s="10" t="s">
        <v>22</v>
      </c>
      <c r="N2548" s="10" t="s">
        <v>22</v>
      </c>
      <c r="O2548" s="10"/>
      <c r="P2548" s="11"/>
    </row>
    <row r="2549">
      <c r="A2549" s="22">
        <v>45713.0</v>
      </c>
      <c r="B2549" s="23">
        <v>45706.0</v>
      </c>
      <c r="C2549" s="10" t="s">
        <v>17</v>
      </c>
      <c r="D2549" s="10">
        <v>14.0</v>
      </c>
      <c r="E2549" s="17" t="s">
        <v>9</v>
      </c>
      <c r="F2549" s="10" t="s">
        <v>1593</v>
      </c>
      <c r="G2549" s="10" t="s">
        <v>521</v>
      </c>
      <c r="H2549" s="12">
        <v>1.577866219E9</v>
      </c>
      <c r="I2549" s="10" t="s">
        <v>21</v>
      </c>
      <c r="J2549" s="10"/>
      <c r="K2549" s="32">
        <v>0.3958333333321207</v>
      </c>
      <c r="L2549" s="10" t="s">
        <v>22</v>
      </c>
      <c r="M2549" s="10" t="s">
        <v>22</v>
      </c>
      <c r="N2549" s="10" t="s">
        <v>22</v>
      </c>
      <c r="O2549" s="10"/>
      <c r="P2549" s="11"/>
    </row>
    <row r="2550">
      <c r="A2550" s="22">
        <v>45713.0</v>
      </c>
      <c r="B2550" s="23">
        <v>45708.0</v>
      </c>
      <c r="C2550" s="10" t="s">
        <v>17</v>
      </c>
      <c r="D2550" s="10">
        <v>16.0</v>
      </c>
      <c r="E2550" s="17" t="s">
        <v>9</v>
      </c>
      <c r="F2550" s="10" t="s">
        <v>1500</v>
      </c>
      <c r="G2550" s="10" t="s">
        <v>172</v>
      </c>
      <c r="H2550" s="12" t="s">
        <v>930</v>
      </c>
      <c r="I2550" s="10" t="s">
        <v>21</v>
      </c>
      <c r="J2550" s="10"/>
      <c r="K2550" s="10" t="s">
        <v>497</v>
      </c>
      <c r="L2550" s="10" t="s">
        <v>22</v>
      </c>
      <c r="M2550" s="10" t="s">
        <v>22</v>
      </c>
      <c r="N2550" s="10" t="s">
        <v>22</v>
      </c>
      <c r="O2550" s="10"/>
      <c r="P2550" s="11"/>
    </row>
    <row r="2551">
      <c r="A2551" s="22">
        <v>45713.0</v>
      </c>
      <c r="B2551" s="23">
        <v>45709.0</v>
      </c>
      <c r="C2551" s="10" t="s">
        <v>17</v>
      </c>
      <c r="D2551" s="10">
        <v>8.0</v>
      </c>
      <c r="E2551" s="17" t="s">
        <v>9</v>
      </c>
      <c r="F2551" s="10" t="s">
        <v>1580</v>
      </c>
      <c r="G2551" s="10" t="s">
        <v>169</v>
      </c>
      <c r="H2551" s="12" t="s">
        <v>170</v>
      </c>
      <c r="I2551" s="10" t="s">
        <v>21</v>
      </c>
      <c r="J2551" s="10"/>
      <c r="K2551" s="10"/>
      <c r="L2551" s="10" t="s">
        <v>22</v>
      </c>
      <c r="M2551" s="10" t="s">
        <v>22</v>
      </c>
      <c r="N2551" s="10" t="s">
        <v>22</v>
      </c>
      <c r="O2551" s="10"/>
      <c r="P2551" s="11"/>
    </row>
    <row r="2552">
      <c r="A2552" s="22">
        <v>45713.0</v>
      </c>
      <c r="B2552" s="23">
        <v>45709.0</v>
      </c>
      <c r="C2552" s="10" t="s">
        <v>17</v>
      </c>
      <c r="D2552" s="10">
        <v>12.0</v>
      </c>
      <c r="E2552" s="17" t="s">
        <v>9</v>
      </c>
      <c r="F2552" s="10" t="s">
        <v>1758</v>
      </c>
      <c r="G2552" s="10" t="s">
        <v>97</v>
      </c>
      <c r="H2552" s="12" t="s">
        <v>98</v>
      </c>
      <c r="I2552" s="10" t="s">
        <v>21</v>
      </c>
      <c r="J2552" s="10"/>
      <c r="K2552" s="10"/>
      <c r="L2552" s="10" t="s">
        <v>22</v>
      </c>
      <c r="M2552" s="10" t="s">
        <v>22</v>
      </c>
      <c r="N2552" s="10" t="s">
        <v>22</v>
      </c>
      <c r="O2552" s="10"/>
      <c r="P2552" s="11"/>
    </row>
    <row r="2553">
      <c r="A2553" s="22">
        <v>45713.0</v>
      </c>
      <c r="B2553" s="23">
        <v>45712.0</v>
      </c>
      <c r="C2553" s="10" t="s">
        <v>17</v>
      </c>
      <c r="D2553" s="10" t="s">
        <v>132</v>
      </c>
      <c r="E2553" s="17" t="s">
        <v>33</v>
      </c>
      <c r="F2553" s="10" t="s">
        <v>133</v>
      </c>
      <c r="G2553" s="10" t="s">
        <v>134</v>
      </c>
      <c r="H2553" s="12" t="s">
        <v>135</v>
      </c>
      <c r="I2553" s="10" t="s">
        <v>21</v>
      </c>
      <c r="J2553" s="10"/>
      <c r="K2553" s="10"/>
      <c r="L2553" s="10" t="s">
        <v>22</v>
      </c>
      <c r="M2553" s="10" t="s">
        <v>22</v>
      </c>
      <c r="N2553" s="10" t="s">
        <v>22</v>
      </c>
      <c r="O2553" s="10"/>
      <c r="P2553" s="11"/>
    </row>
    <row r="2554">
      <c r="A2554" s="22">
        <v>45713.0</v>
      </c>
      <c r="B2554" s="23">
        <v>45712.0</v>
      </c>
      <c r="C2554" s="10" t="s">
        <v>17</v>
      </c>
      <c r="D2554" s="10">
        <v>12.0</v>
      </c>
      <c r="E2554" s="17" t="s">
        <v>33</v>
      </c>
      <c r="F2554" s="10" t="s">
        <v>1274</v>
      </c>
      <c r="G2554" s="10" t="s">
        <v>198</v>
      </c>
      <c r="H2554" s="12" t="s">
        <v>199</v>
      </c>
      <c r="I2554" s="10" t="s">
        <v>21</v>
      </c>
      <c r="J2554" s="10"/>
      <c r="K2554" s="10"/>
      <c r="L2554" s="10" t="s">
        <v>22</v>
      </c>
      <c r="M2554" s="10" t="s">
        <v>22</v>
      </c>
      <c r="N2554" s="10" t="s">
        <v>22</v>
      </c>
      <c r="O2554" s="10"/>
      <c r="P2554" s="11"/>
    </row>
    <row r="2555">
      <c r="A2555" s="22">
        <v>45713.0</v>
      </c>
      <c r="B2555" s="23">
        <v>45712.0</v>
      </c>
      <c r="C2555" s="10" t="s">
        <v>17</v>
      </c>
      <c r="D2555" s="10">
        <v>8.0</v>
      </c>
      <c r="E2555" s="17" t="s">
        <v>33</v>
      </c>
      <c r="F2555" s="10" t="s">
        <v>1049</v>
      </c>
      <c r="G2555" s="10" t="s">
        <v>928</v>
      </c>
      <c r="H2555" s="12" t="s">
        <v>1347</v>
      </c>
      <c r="I2555" s="10" t="s">
        <v>21</v>
      </c>
      <c r="J2555" s="10"/>
      <c r="K2555" s="10"/>
      <c r="L2555" s="10" t="s">
        <v>22</v>
      </c>
      <c r="M2555" s="10" t="s">
        <v>22</v>
      </c>
      <c r="N2555" s="10" t="s">
        <v>22</v>
      </c>
      <c r="O2555" s="10"/>
      <c r="P2555" s="11"/>
    </row>
    <row r="2556">
      <c r="A2556" s="22">
        <v>45713.0</v>
      </c>
      <c r="B2556" s="23">
        <v>45712.0</v>
      </c>
      <c r="C2556" s="10" t="s">
        <v>17</v>
      </c>
      <c r="D2556" s="10">
        <v>8.0</v>
      </c>
      <c r="E2556" s="17" t="s">
        <v>33</v>
      </c>
      <c r="F2556" s="10" t="s">
        <v>1621</v>
      </c>
      <c r="G2556" s="10" t="s">
        <v>1295</v>
      </c>
      <c r="H2556" s="12" t="s">
        <v>383</v>
      </c>
      <c r="I2556" s="10" t="s">
        <v>52</v>
      </c>
      <c r="J2556" s="10"/>
      <c r="K2556" s="10"/>
      <c r="L2556" s="10" t="s">
        <v>22</v>
      </c>
      <c r="M2556" s="10" t="s">
        <v>22</v>
      </c>
      <c r="N2556" s="10" t="s">
        <v>22</v>
      </c>
      <c r="O2556" s="10" t="s">
        <v>474</v>
      </c>
      <c r="P2556" s="11"/>
    </row>
    <row r="2557">
      <c r="A2557" s="22">
        <v>45713.0</v>
      </c>
      <c r="B2557" s="23">
        <v>45712.0</v>
      </c>
      <c r="C2557" s="10" t="s">
        <v>17</v>
      </c>
      <c r="D2557" s="10">
        <v>6.0</v>
      </c>
      <c r="E2557" s="17" t="s">
        <v>9</v>
      </c>
      <c r="F2557" s="10" t="s">
        <v>1759</v>
      </c>
      <c r="G2557" s="10" t="s">
        <v>1318</v>
      </c>
      <c r="H2557" s="12" t="s">
        <v>595</v>
      </c>
      <c r="I2557" s="10" t="s">
        <v>52</v>
      </c>
      <c r="J2557" s="10"/>
      <c r="K2557" s="10"/>
      <c r="L2557" s="10" t="s">
        <v>22</v>
      </c>
      <c r="M2557" s="10" t="s">
        <v>22</v>
      </c>
      <c r="N2557" s="10" t="s">
        <v>22</v>
      </c>
      <c r="O2557" s="10"/>
      <c r="P2557" s="11"/>
    </row>
    <row r="2558">
      <c r="A2558" s="22">
        <v>45713.0</v>
      </c>
      <c r="B2558" s="23">
        <v>45712.0</v>
      </c>
      <c r="C2558" s="10" t="s">
        <v>17</v>
      </c>
      <c r="D2558" s="10">
        <v>12.0</v>
      </c>
      <c r="E2558" s="17" t="s">
        <v>33</v>
      </c>
      <c r="F2558" s="10" t="s">
        <v>1585</v>
      </c>
      <c r="G2558" s="10" t="s">
        <v>118</v>
      </c>
      <c r="H2558" s="12" t="s">
        <v>119</v>
      </c>
      <c r="I2558" s="10" t="s">
        <v>21</v>
      </c>
      <c r="J2558" s="10"/>
      <c r="K2558" s="10"/>
      <c r="L2558" s="10" t="s">
        <v>22</v>
      </c>
      <c r="M2558" s="10" t="s">
        <v>22</v>
      </c>
      <c r="N2558" s="10" t="s">
        <v>22</v>
      </c>
      <c r="O2558" s="10"/>
      <c r="P2558" s="11"/>
    </row>
    <row r="2559">
      <c r="A2559" s="22">
        <v>45713.0</v>
      </c>
      <c r="B2559" s="23">
        <v>45712.0</v>
      </c>
      <c r="C2559" s="10" t="s">
        <v>17</v>
      </c>
      <c r="D2559" s="10">
        <v>8.0</v>
      </c>
      <c r="E2559" s="17" t="s">
        <v>33</v>
      </c>
      <c r="F2559" s="10" t="s">
        <v>1274</v>
      </c>
      <c r="G2559" s="10" t="s">
        <v>1251</v>
      </c>
      <c r="H2559" s="12" t="s">
        <v>1252</v>
      </c>
      <c r="I2559" s="10" t="s">
        <v>60</v>
      </c>
      <c r="J2559" s="10"/>
      <c r="K2559" s="10"/>
      <c r="L2559" s="10" t="s">
        <v>22</v>
      </c>
      <c r="M2559" s="10" t="s">
        <v>22</v>
      </c>
      <c r="N2559" s="10" t="s">
        <v>22</v>
      </c>
      <c r="O2559" s="10"/>
      <c r="P2559" s="11"/>
    </row>
    <row r="2560">
      <c r="A2560" s="22">
        <v>45713.0</v>
      </c>
      <c r="B2560" s="23">
        <v>45712.0</v>
      </c>
      <c r="C2560" s="10" t="s">
        <v>17</v>
      </c>
      <c r="D2560" s="10">
        <v>8.0</v>
      </c>
      <c r="E2560" s="17" t="s">
        <v>33</v>
      </c>
      <c r="F2560" s="10" t="s">
        <v>1760</v>
      </c>
      <c r="G2560" s="10" t="s">
        <v>1180</v>
      </c>
      <c r="H2560" s="12" t="s">
        <v>20</v>
      </c>
      <c r="I2560" s="10" t="s">
        <v>21</v>
      </c>
      <c r="J2560" s="10"/>
      <c r="K2560" s="10"/>
      <c r="L2560" s="10" t="s">
        <v>22</v>
      </c>
      <c r="M2560" s="10" t="s">
        <v>22</v>
      </c>
      <c r="N2560" s="10" t="s">
        <v>22</v>
      </c>
      <c r="O2560" s="10"/>
      <c r="P2560" s="11"/>
    </row>
    <row r="2561">
      <c r="A2561" s="22">
        <v>45713.0</v>
      </c>
      <c r="B2561" s="23">
        <v>45712.0</v>
      </c>
      <c r="C2561" s="10" t="s">
        <v>17</v>
      </c>
      <c r="D2561" s="10">
        <v>5.0</v>
      </c>
      <c r="E2561" s="17" t="s">
        <v>9</v>
      </c>
      <c r="F2561" s="10" t="s">
        <v>1761</v>
      </c>
      <c r="G2561" s="10" t="s">
        <v>638</v>
      </c>
      <c r="H2561" s="12" t="s">
        <v>639</v>
      </c>
      <c r="I2561" s="10" t="s">
        <v>60</v>
      </c>
      <c r="J2561" s="10" t="s">
        <v>1762</v>
      </c>
      <c r="K2561" s="10"/>
      <c r="L2561" s="10" t="s">
        <v>22</v>
      </c>
      <c r="M2561" s="10" t="s">
        <v>22</v>
      </c>
      <c r="N2561" s="10" t="s">
        <v>22</v>
      </c>
      <c r="O2561" s="10" t="s">
        <v>22</v>
      </c>
      <c r="P2561" s="11"/>
    </row>
    <row r="2562">
      <c r="A2562" s="29">
        <v>45712.52070799768</v>
      </c>
      <c r="B2562" s="23">
        <v>45712.0</v>
      </c>
      <c r="C2562" s="10" t="s">
        <v>17</v>
      </c>
      <c r="D2562" s="10" t="s">
        <v>89</v>
      </c>
      <c r="E2562" s="17" t="s">
        <v>89</v>
      </c>
      <c r="F2562" s="10" t="s">
        <v>1361</v>
      </c>
      <c r="G2562" s="10" t="s">
        <v>82</v>
      </c>
      <c r="H2562" s="12"/>
      <c r="I2562" s="10" t="s">
        <v>21</v>
      </c>
      <c r="J2562" s="10"/>
      <c r="K2562" s="10"/>
      <c r="L2562" s="10" t="s">
        <v>22</v>
      </c>
      <c r="M2562" s="10" t="s">
        <v>22</v>
      </c>
      <c r="N2562" s="10" t="s">
        <v>22</v>
      </c>
      <c r="O2562" s="10"/>
      <c r="P2562" s="11"/>
    </row>
    <row r="2563">
      <c r="A2563" s="29">
        <v>45712.42418592593</v>
      </c>
      <c r="B2563" s="23">
        <v>45712.0</v>
      </c>
      <c r="C2563" s="10" t="s">
        <v>17</v>
      </c>
      <c r="D2563" s="10">
        <v>14.0</v>
      </c>
      <c r="E2563" s="17" t="s">
        <v>33</v>
      </c>
      <c r="F2563" s="10" t="s">
        <v>1763</v>
      </c>
      <c r="G2563" s="10" t="s">
        <v>1145</v>
      </c>
      <c r="H2563" s="12" t="s">
        <v>1146</v>
      </c>
      <c r="I2563" s="10" t="s">
        <v>52</v>
      </c>
      <c r="J2563" s="10"/>
      <c r="K2563" s="10"/>
      <c r="L2563" s="10" t="s">
        <v>22</v>
      </c>
      <c r="M2563" s="10" t="s">
        <v>22</v>
      </c>
      <c r="N2563" s="10" t="s">
        <v>22</v>
      </c>
      <c r="O2563" s="10" t="s">
        <v>474</v>
      </c>
      <c r="P2563" s="11"/>
    </row>
    <row r="2564">
      <c r="A2564" s="29">
        <v>45712.4056347338</v>
      </c>
      <c r="B2564" s="23">
        <v>45712.0</v>
      </c>
      <c r="C2564" s="10" t="s">
        <v>17</v>
      </c>
      <c r="D2564" s="10">
        <v>4.0</v>
      </c>
      <c r="E2564" s="17" t="s">
        <v>33</v>
      </c>
      <c r="F2564" s="10" t="s">
        <v>1764</v>
      </c>
      <c r="G2564" s="10" t="s">
        <v>1765</v>
      </c>
      <c r="H2564" s="12"/>
      <c r="I2564" s="10" t="s">
        <v>52</v>
      </c>
      <c r="J2564" s="10"/>
      <c r="K2564" s="10"/>
      <c r="L2564" s="10" t="s">
        <v>22</v>
      </c>
      <c r="M2564" s="10" t="s">
        <v>22</v>
      </c>
      <c r="N2564" s="10" t="s">
        <v>22</v>
      </c>
      <c r="O2564" s="10" t="s">
        <v>22</v>
      </c>
      <c r="P2564" s="11"/>
    </row>
    <row r="2565">
      <c r="A2565" s="29">
        <v>45712.39898987269</v>
      </c>
      <c r="B2565" s="23">
        <v>45712.0</v>
      </c>
      <c r="C2565" s="10" t="s">
        <v>17</v>
      </c>
      <c r="D2565" s="10">
        <v>8.0</v>
      </c>
      <c r="E2565" s="17" t="s">
        <v>33</v>
      </c>
      <c r="F2565" s="10" t="s">
        <v>1766</v>
      </c>
      <c r="G2565" s="10" t="s">
        <v>1571</v>
      </c>
      <c r="H2565" s="12" t="s">
        <v>1572</v>
      </c>
      <c r="I2565" s="10" t="s">
        <v>60</v>
      </c>
      <c r="J2565" s="10" t="s">
        <v>1688</v>
      </c>
      <c r="K2565" s="10"/>
      <c r="L2565" s="10" t="s">
        <v>22</v>
      </c>
      <c r="M2565" s="10" t="s">
        <v>22</v>
      </c>
      <c r="N2565" s="10" t="s">
        <v>22</v>
      </c>
      <c r="O2565" s="10" t="s">
        <v>474</v>
      </c>
      <c r="P2565" s="11"/>
    </row>
    <row r="2566">
      <c r="A2566" s="29">
        <v>45712.39360880787</v>
      </c>
      <c r="B2566" s="23">
        <v>45712.0</v>
      </c>
      <c r="C2566" s="10" t="s">
        <v>17</v>
      </c>
      <c r="D2566" s="10">
        <v>12.0</v>
      </c>
      <c r="E2566" s="17" t="s">
        <v>953</v>
      </c>
      <c r="F2566" s="10" t="s">
        <v>1767</v>
      </c>
      <c r="G2566" s="10" t="s">
        <v>928</v>
      </c>
      <c r="H2566" s="12" t="s">
        <v>1347</v>
      </c>
      <c r="I2566" s="10" t="s">
        <v>21</v>
      </c>
      <c r="J2566" s="10"/>
      <c r="K2566" s="10"/>
      <c r="L2566" s="10" t="s">
        <v>22</v>
      </c>
      <c r="M2566" s="10" t="s">
        <v>22</v>
      </c>
      <c r="N2566" s="10" t="s">
        <v>22</v>
      </c>
      <c r="O2566" s="10"/>
      <c r="P2566" s="11"/>
    </row>
    <row r="2567">
      <c r="A2567" s="29">
        <v>45712.35404431713</v>
      </c>
      <c r="B2567" s="23">
        <v>45712.0</v>
      </c>
      <c r="C2567" s="10" t="s">
        <v>17</v>
      </c>
      <c r="D2567" s="10" t="s">
        <v>89</v>
      </c>
      <c r="E2567" s="17" t="s">
        <v>89</v>
      </c>
      <c r="F2567" s="10" t="s">
        <v>1714</v>
      </c>
      <c r="G2567" s="10" t="s">
        <v>1093</v>
      </c>
      <c r="H2567" s="12" t="s">
        <v>124</v>
      </c>
      <c r="I2567" s="10" t="s">
        <v>21</v>
      </c>
      <c r="J2567" s="10"/>
      <c r="K2567" s="10" t="s">
        <v>497</v>
      </c>
      <c r="L2567" s="10" t="s">
        <v>22</v>
      </c>
      <c r="M2567" s="10" t="s">
        <v>22</v>
      </c>
      <c r="N2567" s="10" t="s">
        <v>22</v>
      </c>
      <c r="O2567" s="10"/>
      <c r="P2567" s="11"/>
    </row>
    <row r="2568">
      <c r="A2568" s="29">
        <v>45712.34865327546</v>
      </c>
      <c r="B2568" s="23">
        <v>45712.0</v>
      </c>
      <c r="C2568" s="10" t="s">
        <v>17</v>
      </c>
      <c r="D2568" s="10">
        <v>8.0</v>
      </c>
      <c r="E2568" s="17" t="s">
        <v>9</v>
      </c>
      <c r="F2568" s="10" t="s">
        <v>1768</v>
      </c>
      <c r="G2568" s="10" t="s">
        <v>1423</v>
      </c>
      <c r="H2568" s="12" t="s">
        <v>1424</v>
      </c>
      <c r="I2568" s="10" t="s">
        <v>52</v>
      </c>
      <c r="J2568" s="10"/>
      <c r="K2568" s="10"/>
      <c r="L2568" s="10" t="s">
        <v>22</v>
      </c>
      <c r="M2568" s="10" t="s">
        <v>22</v>
      </c>
      <c r="N2568" s="10" t="s">
        <v>22</v>
      </c>
      <c r="O2568" s="10"/>
      <c r="P2568" s="11"/>
    </row>
    <row r="2569">
      <c r="A2569" s="29">
        <v>45712.02900083333</v>
      </c>
      <c r="B2569" s="23">
        <v>45712.0</v>
      </c>
      <c r="C2569" s="10" t="s">
        <v>17</v>
      </c>
      <c r="D2569" s="10">
        <v>16.0</v>
      </c>
      <c r="E2569" s="17" t="s">
        <v>33</v>
      </c>
      <c r="F2569" s="10" t="s">
        <v>325</v>
      </c>
      <c r="G2569" s="10" t="s">
        <v>663</v>
      </c>
      <c r="H2569" s="12" t="s">
        <v>1016</v>
      </c>
      <c r="I2569" s="10" t="s">
        <v>21</v>
      </c>
      <c r="J2569" s="10"/>
      <c r="K2569" s="10"/>
      <c r="L2569" s="10" t="s">
        <v>22</v>
      </c>
      <c r="M2569" s="10" t="s">
        <v>22</v>
      </c>
      <c r="N2569" s="10" t="s">
        <v>22</v>
      </c>
      <c r="O2569" s="10"/>
      <c r="P2569" s="11"/>
    </row>
    <row r="2570">
      <c r="A2570" s="22">
        <v>45712.0</v>
      </c>
      <c r="B2570" s="23">
        <v>45705.0</v>
      </c>
      <c r="C2570" s="10" t="s">
        <v>17</v>
      </c>
      <c r="D2570" s="10">
        <v>12.0</v>
      </c>
      <c r="E2570" s="17" t="s">
        <v>9</v>
      </c>
      <c r="F2570" s="10" t="s">
        <v>1769</v>
      </c>
      <c r="G2570" s="10" t="s">
        <v>1770</v>
      </c>
      <c r="H2570" s="12" t="s">
        <v>1771</v>
      </c>
      <c r="I2570" s="10" t="s">
        <v>60</v>
      </c>
      <c r="J2570" s="10"/>
      <c r="K2570" s="10"/>
      <c r="L2570" s="10" t="s">
        <v>22</v>
      </c>
      <c r="M2570" s="10" t="s">
        <v>22</v>
      </c>
      <c r="N2570" s="10" t="s">
        <v>22</v>
      </c>
      <c r="O2570" s="10"/>
      <c r="P2570" s="11"/>
    </row>
    <row r="2571">
      <c r="A2571" s="22">
        <v>45712.0</v>
      </c>
      <c r="B2571" s="23">
        <v>45706.0</v>
      </c>
      <c r="C2571" s="10" t="s">
        <v>17</v>
      </c>
      <c r="D2571" s="10">
        <v>14.0</v>
      </c>
      <c r="E2571" s="17" t="s">
        <v>9</v>
      </c>
      <c r="F2571" s="10" t="s">
        <v>1593</v>
      </c>
      <c r="G2571" s="10" t="s">
        <v>521</v>
      </c>
      <c r="H2571" s="12">
        <v>1.577866219E9</v>
      </c>
      <c r="I2571" s="10" t="s">
        <v>21</v>
      </c>
      <c r="J2571" s="10"/>
      <c r="K2571" s="34">
        <v>0.3958333333333333</v>
      </c>
      <c r="L2571" s="10" t="s">
        <v>22</v>
      </c>
      <c r="M2571" s="10" t="s">
        <v>22</v>
      </c>
      <c r="N2571" s="10" t="s">
        <v>22</v>
      </c>
      <c r="O2571" s="10"/>
      <c r="P2571" s="11"/>
    </row>
    <row r="2572">
      <c r="A2572" s="22">
        <v>45712.0</v>
      </c>
      <c r="B2572" s="23">
        <v>45707.0</v>
      </c>
      <c r="C2572" s="10" t="s">
        <v>17</v>
      </c>
      <c r="D2572" s="10">
        <v>8.0</v>
      </c>
      <c r="E2572" s="17" t="s">
        <v>9</v>
      </c>
      <c r="F2572" s="10" t="s">
        <v>157</v>
      </c>
      <c r="G2572" s="10" t="s">
        <v>158</v>
      </c>
      <c r="H2572" s="12" t="s">
        <v>159</v>
      </c>
      <c r="I2572" s="10" t="s">
        <v>52</v>
      </c>
      <c r="J2572" s="10"/>
      <c r="K2572" s="10" t="s">
        <v>1772</v>
      </c>
      <c r="L2572" s="10" t="s">
        <v>22</v>
      </c>
      <c r="M2572" s="10" t="s">
        <v>22</v>
      </c>
      <c r="N2572" s="10" t="s">
        <v>22</v>
      </c>
      <c r="O2572" s="10" t="s">
        <v>22</v>
      </c>
      <c r="P2572" s="11"/>
    </row>
    <row r="2573">
      <c r="A2573" s="22">
        <v>45712.0</v>
      </c>
      <c r="B2573" s="23">
        <v>45708.0</v>
      </c>
      <c r="C2573" s="10" t="s">
        <v>17</v>
      </c>
      <c r="D2573" s="10">
        <v>8.0</v>
      </c>
      <c r="E2573" s="17" t="s">
        <v>9</v>
      </c>
      <c r="F2573" s="10" t="s">
        <v>1049</v>
      </c>
      <c r="G2573" s="10" t="s">
        <v>928</v>
      </c>
      <c r="H2573" s="12" t="s">
        <v>1347</v>
      </c>
      <c r="I2573" s="10" t="s">
        <v>21</v>
      </c>
      <c r="J2573" s="10"/>
      <c r="K2573" s="10"/>
      <c r="L2573" s="10" t="s">
        <v>22</v>
      </c>
      <c r="M2573" s="10" t="s">
        <v>22</v>
      </c>
      <c r="N2573" s="10" t="s">
        <v>22</v>
      </c>
      <c r="O2573" s="10"/>
      <c r="P2573" s="11"/>
    </row>
    <row r="2574">
      <c r="A2574" s="22">
        <v>45712.0</v>
      </c>
      <c r="B2574" s="23">
        <v>45708.0</v>
      </c>
      <c r="C2574" s="10" t="s">
        <v>17</v>
      </c>
      <c r="D2574" s="10">
        <v>8.0</v>
      </c>
      <c r="E2574" s="17" t="s">
        <v>9</v>
      </c>
      <c r="F2574" s="10" t="s">
        <v>1057</v>
      </c>
      <c r="G2574" s="10" t="s">
        <v>1747</v>
      </c>
      <c r="H2574" s="12"/>
      <c r="I2574" s="10" t="s">
        <v>52</v>
      </c>
      <c r="J2574" s="10"/>
      <c r="K2574" s="10"/>
      <c r="L2574" s="10" t="s">
        <v>22</v>
      </c>
      <c r="M2574" s="10" t="s">
        <v>22</v>
      </c>
      <c r="N2574" s="10" t="s">
        <v>22</v>
      </c>
      <c r="O2574" s="10"/>
      <c r="P2574" s="11"/>
    </row>
    <row r="2575">
      <c r="A2575" s="22">
        <v>45712.0</v>
      </c>
      <c r="B2575" s="23">
        <v>45708.0</v>
      </c>
      <c r="C2575" s="10" t="s">
        <v>17</v>
      </c>
      <c r="D2575" s="10">
        <v>8.0</v>
      </c>
      <c r="E2575" s="17" t="s">
        <v>9</v>
      </c>
      <c r="F2575" s="10" t="s">
        <v>1057</v>
      </c>
      <c r="G2575" s="10" t="s">
        <v>1747</v>
      </c>
      <c r="H2575" s="12"/>
      <c r="I2575" s="10" t="s">
        <v>52</v>
      </c>
      <c r="J2575" s="10"/>
      <c r="K2575" s="10"/>
      <c r="L2575" s="10" t="s">
        <v>22</v>
      </c>
      <c r="M2575" s="10" t="s">
        <v>22</v>
      </c>
      <c r="N2575" s="10" t="s">
        <v>22</v>
      </c>
      <c r="O2575" s="10"/>
      <c r="P2575" s="11"/>
    </row>
    <row r="2576">
      <c r="A2576" s="22">
        <v>45712.0</v>
      </c>
      <c r="B2576" s="23">
        <v>45708.0</v>
      </c>
      <c r="C2576" s="10" t="s">
        <v>17</v>
      </c>
      <c r="D2576" s="10">
        <v>8.0</v>
      </c>
      <c r="E2576" s="17" t="s">
        <v>9</v>
      </c>
      <c r="F2576" s="10" t="s">
        <v>1057</v>
      </c>
      <c r="G2576" s="10" t="s">
        <v>1747</v>
      </c>
      <c r="H2576" s="12"/>
      <c r="I2576" s="10" t="s">
        <v>52</v>
      </c>
      <c r="J2576" s="10"/>
      <c r="K2576" s="10"/>
      <c r="L2576" s="10" t="s">
        <v>22</v>
      </c>
      <c r="M2576" s="10" t="s">
        <v>22</v>
      </c>
      <c r="N2576" s="10" t="s">
        <v>22</v>
      </c>
      <c r="O2576" s="10"/>
      <c r="P2576" s="11"/>
    </row>
    <row r="2577">
      <c r="A2577" s="22">
        <v>45712.0</v>
      </c>
      <c r="B2577" s="23">
        <v>45708.0</v>
      </c>
      <c r="C2577" s="10" t="s">
        <v>17</v>
      </c>
      <c r="D2577" s="10">
        <v>8.0</v>
      </c>
      <c r="E2577" s="17" t="s">
        <v>9</v>
      </c>
      <c r="F2577" s="10" t="s">
        <v>1057</v>
      </c>
      <c r="G2577" s="10" t="s">
        <v>1747</v>
      </c>
      <c r="H2577" s="12"/>
      <c r="I2577" s="10" t="s">
        <v>52</v>
      </c>
      <c r="J2577" s="10"/>
      <c r="K2577" s="10"/>
      <c r="L2577" s="10" t="s">
        <v>22</v>
      </c>
      <c r="M2577" s="10" t="s">
        <v>22</v>
      </c>
      <c r="N2577" s="10" t="s">
        <v>22</v>
      </c>
      <c r="O2577" s="10"/>
      <c r="P2577" s="11"/>
    </row>
    <row r="2578">
      <c r="A2578" s="22">
        <v>45712.0</v>
      </c>
      <c r="B2578" s="23">
        <v>45708.0</v>
      </c>
      <c r="C2578" s="10" t="s">
        <v>17</v>
      </c>
      <c r="D2578" s="10">
        <v>8.0</v>
      </c>
      <c r="E2578" s="17" t="s">
        <v>9</v>
      </c>
      <c r="F2578" s="10" t="s">
        <v>1680</v>
      </c>
      <c r="G2578" s="10" t="s">
        <v>705</v>
      </c>
      <c r="H2578" s="12" t="s">
        <v>217</v>
      </c>
      <c r="I2578" s="10" t="s">
        <v>21</v>
      </c>
      <c r="J2578" s="10"/>
      <c r="K2578" s="10"/>
      <c r="L2578" s="10" t="s">
        <v>22</v>
      </c>
      <c r="M2578" s="10" t="s">
        <v>22</v>
      </c>
      <c r="N2578" s="10" t="s">
        <v>22</v>
      </c>
      <c r="O2578" s="10"/>
      <c r="P2578" s="11"/>
    </row>
    <row r="2579">
      <c r="A2579" s="22">
        <v>45712.0</v>
      </c>
      <c r="B2579" s="23">
        <v>45709.0</v>
      </c>
      <c r="C2579" s="10" t="s">
        <v>17</v>
      </c>
      <c r="D2579" s="10">
        <v>8.0</v>
      </c>
      <c r="E2579" s="17" t="s">
        <v>9</v>
      </c>
      <c r="F2579" s="10" t="s">
        <v>1773</v>
      </c>
      <c r="G2579" s="10" t="s">
        <v>289</v>
      </c>
      <c r="H2579" s="12" t="s">
        <v>290</v>
      </c>
      <c r="I2579" s="10" t="s">
        <v>21</v>
      </c>
      <c r="J2579" s="10" t="s">
        <v>450</v>
      </c>
      <c r="K2579" s="10" t="s">
        <v>454</v>
      </c>
      <c r="L2579" s="10" t="s">
        <v>22</v>
      </c>
      <c r="M2579" s="10" t="s">
        <v>22</v>
      </c>
      <c r="N2579" s="10" t="s">
        <v>22</v>
      </c>
      <c r="O2579" s="10"/>
      <c r="P2579" s="11"/>
    </row>
    <row r="2580">
      <c r="A2580" s="22">
        <v>45712.0</v>
      </c>
      <c r="B2580" s="23">
        <v>45709.0</v>
      </c>
      <c r="C2580" s="10" t="s">
        <v>17</v>
      </c>
      <c r="D2580" s="10">
        <v>12.0</v>
      </c>
      <c r="E2580" s="17" t="s">
        <v>9</v>
      </c>
      <c r="F2580" s="10" t="s">
        <v>1619</v>
      </c>
      <c r="G2580" s="10" t="s">
        <v>97</v>
      </c>
      <c r="H2580" s="12" t="s">
        <v>98</v>
      </c>
      <c r="I2580" s="10" t="s">
        <v>21</v>
      </c>
      <c r="J2580" s="10"/>
      <c r="K2580" s="10"/>
      <c r="L2580" s="10" t="s">
        <v>22</v>
      </c>
      <c r="M2580" s="10" t="s">
        <v>22</v>
      </c>
      <c r="N2580" s="10" t="s">
        <v>22</v>
      </c>
      <c r="O2580" s="10"/>
      <c r="P2580" s="11"/>
    </row>
    <row r="2581">
      <c r="A2581" s="22">
        <v>45712.0</v>
      </c>
      <c r="B2581" s="23">
        <v>45709.0</v>
      </c>
      <c r="C2581" s="10" t="s">
        <v>17</v>
      </c>
      <c r="D2581" s="10">
        <v>16.0</v>
      </c>
      <c r="E2581" s="17" t="s">
        <v>33</v>
      </c>
      <c r="F2581" s="10" t="s">
        <v>237</v>
      </c>
      <c r="G2581" s="10" t="s">
        <v>1009</v>
      </c>
      <c r="H2581" s="12" t="s">
        <v>108</v>
      </c>
      <c r="I2581" s="10" t="s">
        <v>21</v>
      </c>
      <c r="J2581" s="10"/>
      <c r="K2581" s="10"/>
      <c r="L2581" s="10" t="s">
        <v>22</v>
      </c>
      <c r="M2581" s="10" t="s">
        <v>22</v>
      </c>
      <c r="N2581" s="10" t="s">
        <v>22</v>
      </c>
      <c r="O2581" s="10"/>
      <c r="P2581" s="11"/>
    </row>
    <row r="2582">
      <c r="A2582" s="22">
        <v>45712.0</v>
      </c>
      <c r="B2582" s="23">
        <v>45709.0</v>
      </c>
      <c r="C2582" s="10" t="s">
        <v>17</v>
      </c>
      <c r="D2582" s="10">
        <v>8.0</v>
      </c>
      <c r="E2582" s="17" t="s">
        <v>33</v>
      </c>
      <c r="F2582" s="10" t="s">
        <v>1368</v>
      </c>
      <c r="G2582" s="10" t="s">
        <v>928</v>
      </c>
      <c r="H2582" s="12" t="s">
        <v>1347</v>
      </c>
      <c r="I2582" s="10" t="s">
        <v>21</v>
      </c>
      <c r="J2582" s="10"/>
      <c r="K2582" s="10"/>
      <c r="L2582" s="10" t="s">
        <v>22</v>
      </c>
      <c r="M2582" s="10" t="s">
        <v>22</v>
      </c>
      <c r="N2582" s="10" t="s">
        <v>22</v>
      </c>
      <c r="O2582" s="10"/>
      <c r="P2582" s="11"/>
    </row>
    <row r="2583">
      <c r="A2583" s="22">
        <v>45712.0</v>
      </c>
      <c r="B2583" s="23">
        <v>45709.0</v>
      </c>
      <c r="C2583" s="10" t="s">
        <v>17</v>
      </c>
      <c r="D2583" s="10">
        <v>8.0</v>
      </c>
      <c r="E2583" s="17" t="s">
        <v>33</v>
      </c>
      <c r="F2583" s="10" t="s">
        <v>1368</v>
      </c>
      <c r="G2583" s="10" t="s">
        <v>928</v>
      </c>
      <c r="H2583" s="12" t="s">
        <v>1347</v>
      </c>
      <c r="I2583" s="10" t="s">
        <v>21</v>
      </c>
      <c r="J2583" s="10"/>
      <c r="K2583" s="10"/>
      <c r="L2583" s="10" t="s">
        <v>22</v>
      </c>
      <c r="M2583" s="10" t="s">
        <v>22</v>
      </c>
      <c r="N2583" s="10" t="s">
        <v>22</v>
      </c>
      <c r="O2583" s="10"/>
      <c r="P2583" s="11"/>
    </row>
    <row r="2584">
      <c r="A2584" s="22">
        <v>45712.0</v>
      </c>
      <c r="B2584" s="23">
        <v>45709.0</v>
      </c>
      <c r="C2584" s="10" t="s">
        <v>17</v>
      </c>
      <c r="D2584" s="10">
        <v>8.0</v>
      </c>
      <c r="E2584" s="17" t="s">
        <v>33</v>
      </c>
      <c r="F2584" s="10" t="s">
        <v>1774</v>
      </c>
      <c r="G2584" s="10" t="s">
        <v>213</v>
      </c>
      <c r="H2584" s="12" t="s">
        <v>680</v>
      </c>
      <c r="I2584" s="10" t="s">
        <v>21</v>
      </c>
      <c r="J2584" s="10"/>
      <c r="K2584" s="10"/>
      <c r="L2584" s="10" t="s">
        <v>22</v>
      </c>
      <c r="M2584" s="10" t="s">
        <v>22</v>
      </c>
      <c r="N2584" s="10" t="s">
        <v>22</v>
      </c>
      <c r="O2584" s="10"/>
      <c r="P2584" s="11"/>
    </row>
    <row r="2585">
      <c r="A2585" s="22">
        <v>45712.0</v>
      </c>
      <c r="B2585" s="23">
        <v>45709.0</v>
      </c>
      <c r="C2585" s="10" t="s">
        <v>17</v>
      </c>
      <c r="D2585" s="10">
        <v>8.0</v>
      </c>
      <c r="E2585" s="17" t="s">
        <v>33</v>
      </c>
      <c r="F2585" s="10" t="s">
        <v>1775</v>
      </c>
      <c r="G2585" s="10" t="s">
        <v>1483</v>
      </c>
      <c r="H2585" s="12" t="s">
        <v>1484</v>
      </c>
      <c r="I2585" s="10" t="s">
        <v>52</v>
      </c>
      <c r="J2585" s="10"/>
      <c r="K2585" s="10"/>
      <c r="L2585" s="10" t="s">
        <v>22</v>
      </c>
      <c r="M2585" s="10" t="s">
        <v>22</v>
      </c>
      <c r="N2585" s="10" t="s">
        <v>22</v>
      </c>
      <c r="O2585" s="10" t="s">
        <v>22</v>
      </c>
      <c r="P2585" s="11"/>
    </row>
    <row r="2586">
      <c r="A2586" s="22">
        <v>45712.0</v>
      </c>
      <c r="B2586" s="23">
        <v>45709.0</v>
      </c>
      <c r="C2586" s="10" t="s">
        <v>17</v>
      </c>
      <c r="D2586" s="10">
        <v>4.0</v>
      </c>
      <c r="E2586" s="17" t="s">
        <v>9</v>
      </c>
      <c r="F2586" s="10" t="s">
        <v>1776</v>
      </c>
      <c r="G2586" s="10" t="s">
        <v>254</v>
      </c>
      <c r="H2586" s="12" t="s">
        <v>255</v>
      </c>
      <c r="I2586" s="10" t="s">
        <v>52</v>
      </c>
      <c r="J2586" s="10"/>
      <c r="K2586" s="10"/>
      <c r="L2586" s="10" t="s">
        <v>22</v>
      </c>
      <c r="M2586" s="10" t="s">
        <v>22</v>
      </c>
      <c r="N2586" s="10" t="s">
        <v>22</v>
      </c>
      <c r="O2586" s="10" t="s">
        <v>474</v>
      </c>
      <c r="P2586" s="11"/>
    </row>
    <row r="2587">
      <c r="A2587" s="22">
        <v>45712.0</v>
      </c>
      <c r="B2587" s="23">
        <v>45709.0</v>
      </c>
      <c r="C2587" s="10" t="s">
        <v>17</v>
      </c>
      <c r="D2587" s="10">
        <v>4.0</v>
      </c>
      <c r="E2587" s="17" t="s">
        <v>9</v>
      </c>
      <c r="F2587" s="10" t="s">
        <v>1777</v>
      </c>
      <c r="G2587" s="10" t="s">
        <v>254</v>
      </c>
      <c r="H2587" s="12" t="s">
        <v>255</v>
      </c>
      <c r="I2587" s="10" t="s">
        <v>52</v>
      </c>
      <c r="J2587" s="10"/>
      <c r="K2587" s="10"/>
      <c r="L2587" s="10" t="s">
        <v>22</v>
      </c>
      <c r="M2587" s="10" t="s">
        <v>22</v>
      </c>
      <c r="N2587" s="10" t="s">
        <v>22</v>
      </c>
      <c r="O2587" s="10" t="s">
        <v>474</v>
      </c>
      <c r="P2587" s="11"/>
    </row>
    <row r="2588">
      <c r="A2588" s="22">
        <v>45712.0</v>
      </c>
      <c r="B2588" s="23">
        <v>45709.0</v>
      </c>
      <c r="C2588" s="10" t="s">
        <v>17</v>
      </c>
      <c r="D2588" s="10">
        <v>8.0</v>
      </c>
      <c r="E2588" s="17" t="s">
        <v>33</v>
      </c>
      <c r="F2588" s="10" t="s">
        <v>830</v>
      </c>
      <c r="G2588" s="10" t="s">
        <v>962</v>
      </c>
      <c r="H2588" s="12" t="s">
        <v>92</v>
      </c>
      <c r="I2588" s="10" t="s">
        <v>21</v>
      </c>
      <c r="J2588" s="10"/>
      <c r="K2588" s="10"/>
      <c r="L2588" s="10" t="s">
        <v>22</v>
      </c>
      <c r="M2588" s="10" t="s">
        <v>22</v>
      </c>
      <c r="N2588" s="10" t="s">
        <v>22</v>
      </c>
      <c r="O2588" s="10" t="s">
        <v>474</v>
      </c>
      <c r="P2588" s="11"/>
    </row>
    <row r="2589">
      <c r="A2589" s="22">
        <v>45712.0</v>
      </c>
      <c r="B2589" s="23">
        <v>45709.0</v>
      </c>
      <c r="C2589" s="10" t="s">
        <v>17</v>
      </c>
      <c r="D2589" s="10">
        <v>8.0</v>
      </c>
      <c r="E2589" s="17" t="s">
        <v>9</v>
      </c>
      <c r="F2589" s="10" t="s">
        <v>1778</v>
      </c>
      <c r="G2589" s="10" t="s">
        <v>27</v>
      </c>
      <c r="H2589" s="12" t="s">
        <v>28</v>
      </c>
      <c r="I2589" s="10" t="s">
        <v>21</v>
      </c>
      <c r="J2589" s="10" t="s">
        <v>524</v>
      </c>
      <c r="K2589" s="10"/>
      <c r="L2589" s="10" t="s">
        <v>22</v>
      </c>
      <c r="M2589" s="10" t="s">
        <v>22</v>
      </c>
      <c r="N2589" s="10" t="s">
        <v>22</v>
      </c>
      <c r="O2589" s="10"/>
      <c r="P2589" s="11"/>
    </row>
    <row r="2590">
      <c r="A2590" s="22">
        <v>45712.0</v>
      </c>
      <c r="B2590" s="23">
        <v>45712.0</v>
      </c>
      <c r="C2590" s="10" t="s">
        <v>17</v>
      </c>
      <c r="D2590" s="10">
        <v>8.0</v>
      </c>
      <c r="E2590" s="17" t="s">
        <v>33</v>
      </c>
      <c r="F2590" s="10" t="s">
        <v>1779</v>
      </c>
      <c r="G2590" s="10" t="s">
        <v>169</v>
      </c>
      <c r="H2590" s="12" t="s">
        <v>170</v>
      </c>
      <c r="I2590" s="10" t="s">
        <v>21</v>
      </c>
      <c r="J2590" s="10"/>
      <c r="K2590" s="10"/>
      <c r="L2590" s="10" t="s">
        <v>22</v>
      </c>
      <c r="M2590" s="10" t="s">
        <v>22</v>
      </c>
      <c r="N2590" s="10" t="s">
        <v>22</v>
      </c>
      <c r="O2590" s="10"/>
      <c r="P2590" s="11"/>
    </row>
    <row r="2591">
      <c r="A2591" s="29">
        <v>45709.543485381946</v>
      </c>
      <c r="B2591" s="23">
        <v>45709.0</v>
      </c>
      <c r="C2591" s="10" t="s">
        <v>17</v>
      </c>
      <c r="D2591" s="10">
        <v>16.0</v>
      </c>
      <c r="E2591" s="17" t="s">
        <v>33</v>
      </c>
      <c r="F2591" s="10" t="s">
        <v>1363</v>
      </c>
      <c r="G2591" s="10" t="s">
        <v>27</v>
      </c>
      <c r="H2591" s="12" t="s">
        <v>28</v>
      </c>
      <c r="I2591" s="10" t="s">
        <v>21</v>
      </c>
      <c r="J2591" s="10" t="s">
        <v>524</v>
      </c>
      <c r="K2591" s="10"/>
      <c r="L2591" s="10" t="s">
        <v>22</v>
      </c>
      <c r="M2591" s="10" t="s">
        <v>22</v>
      </c>
      <c r="N2591" s="10" t="s">
        <v>22</v>
      </c>
      <c r="O2591" s="10"/>
      <c r="P2591" s="11"/>
    </row>
    <row r="2592">
      <c r="A2592" s="29">
        <v>45709.50157417824</v>
      </c>
      <c r="B2592" s="23">
        <v>45709.0</v>
      </c>
      <c r="C2592" s="10" t="s">
        <v>17</v>
      </c>
      <c r="D2592" s="10">
        <v>8.0</v>
      </c>
      <c r="E2592" s="17" t="s">
        <v>33</v>
      </c>
      <c r="F2592" s="10" t="s">
        <v>1411</v>
      </c>
      <c r="G2592" s="10" t="s">
        <v>226</v>
      </c>
      <c r="H2592" s="12" t="s">
        <v>227</v>
      </c>
      <c r="I2592" s="10" t="s">
        <v>21</v>
      </c>
      <c r="J2592" s="10"/>
      <c r="K2592" s="10"/>
      <c r="L2592" s="10" t="s">
        <v>22</v>
      </c>
      <c r="M2592" s="10" t="s">
        <v>22</v>
      </c>
      <c r="N2592" s="10" t="s">
        <v>22</v>
      </c>
      <c r="O2592" s="10"/>
      <c r="P2592" s="11"/>
    </row>
    <row r="2593">
      <c r="A2593" s="29">
        <v>45709.40301805556</v>
      </c>
      <c r="B2593" s="23">
        <v>45709.0</v>
      </c>
      <c r="C2593" s="10" t="s">
        <v>17</v>
      </c>
      <c r="D2593" s="10">
        <v>8.0</v>
      </c>
      <c r="E2593" s="17" t="s">
        <v>9</v>
      </c>
      <c r="F2593" s="10" t="s">
        <v>1274</v>
      </c>
      <c r="G2593" s="10" t="s">
        <v>1780</v>
      </c>
      <c r="H2593" s="12" t="s">
        <v>1162</v>
      </c>
      <c r="I2593" s="10" t="s">
        <v>52</v>
      </c>
      <c r="J2593" s="10"/>
      <c r="K2593" s="10"/>
      <c r="L2593" s="10" t="s">
        <v>22</v>
      </c>
      <c r="M2593" s="10" t="s">
        <v>22</v>
      </c>
      <c r="N2593" s="10" t="s">
        <v>22</v>
      </c>
      <c r="O2593" s="10"/>
      <c r="P2593" s="11"/>
    </row>
    <row r="2594">
      <c r="A2594" s="29">
        <v>45709.40158179398</v>
      </c>
      <c r="B2594" s="23">
        <v>45709.0</v>
      </c>
      <c r="C2594" s="10" t="s">
        <v>17</v>
      </c>
      <c r="D2594" s="10">
        <v>4.0</v>
      </c>
      <c r="E2594" s="17" t="s">
        <v>9</v>
      </c>
      <c r="F2594" s="10" t="s">
        <v>1316</v>
      </c>
      <c r="G2594" s="10" t="s">
        <v>1051</v>
      </c>
      <c r="H2594" s="12" t="s">
        <v>1052</v>
      </c>
      <c r="I2594" s="10" t="s">
        <v>21</v>
      </c>
      <c r="J2594" s="10"/>
      <c r="K2594" s="10"/>
      <c r="L2594" s="10" t="s">
        <v>22</v>
      </c>
      <c r="M2594" s="10" t="s">
        <v>22</v>
      </c>
      <c r="N2594" s="10" t="s">
        <v>22</v>
      </c>
      <c r="O2594" s="10"/>
      <c r="P2594" s="11"/>
    </row>
    <row r="2595">
      <c r="A2595" s="29">
        <v>45709.39677284722</v>
      </c>
      <c r="B2595" s="23">
        <v>45709.0</v>
      </c>
      <c r="C2595" s="10" t="s">
        <v>17</v>
      </c>
      <c r="D2595" s="10">
        <v>8.0</v>
      </c>
      <c r="E2595" s="17" t="s">
        <v>9</v>
      </c>
      <c r="F2595" s="10" t="s">
        <v>1781</v>
      </c>
      <c r="G2595" s="10" t="s">
        <v>1782</v>
      </c>
      <c r="H2595" s="12" t="s">
        <v>1783</v>
      </c>
      <c r="I2595" s="10" t="s">
        <v>52</v>
      </c>
      <c r="J2595" s="10" t="s">
        <v>1784</v>
      </c>
      <c r="K2595" s="10"/>
      <c r="L2595" s="10" t="s">
        <v>22</v>
      </c>
      <c r="M2595" s="10" t="s">
        <v>22</v>
      </c>
      <c r="N2595" s="10" t="s">
        <v>22</v>
      </c>
      <c r="O2595" s="10" t="s">
        <v>22</v>
      </c>
      <c r="P2595" s="11"/>
    </row>
    <row r="2596">
      <c r="A2596" s="29">
        <v>45709.357854918984</v>
      </c>
      <c r="B2596" s="23">
        <v>45709.0</v>
      </c>
      <c r="C2596" s="10" t="s">
        <v>17</v>
      </c>
      <c r="D2596" s="10" t="s">
        <v>177</v>
      </c>
      <c r="E2596" s="17" t="s">
        <v>33</v>
      </c>
      <c r="F2596" s="10" t="s">
        <v>1441</v>
      </c>
      <c r="G2596" s="10" t="s">
        <v>111</v>
      </c>
      <c r="H2596" s="12" t="s">
        <v>112</v>
      </c>
      <c r="I2596" s="10" t="s">
        <v>21</v>
      </c>
      <c r="J2596" s="10"/>
      <c r="K2596" s="10"/>
      <c r="L2596" s="10" t="s">
        <v>22</v>
      </c>
      <c r="M2596" s="10" t="s">
        <v>22</v>
      </c>
      <c r="N2596" s="10" t="s">
        <v>22</v>
      </c>
      <c r="O2596" s="10"/>
      <c r="P2596" s="11"/>
    </row>
    <row r="2597">
      <c r="A2597" s="22">
        <v>45709.0</v>
      </c>
      <c r="B2597" s="23">
        <v>45705.0</v>
      </c>
      <c r="C2597" s="10" t="s">
        <v>17</v>
      </c>
      <c r="D2597" s="10">
        <v>8.0</v>
      </c>
      <c r="E2597" s="17" t="s">
        <v>9</v>
      </c>
      <c r="F2597" s="10" t="s">
        <v>1785</v>
      </c>
      <c r="G2597" s="10" t="s">
        <v>1011</v>
      </c>
      <c r="H2597" s="12" t="s">
        <v>1012</v>
      </c>
      <c r="I2597" s="10" t="s">
        <v>60</v>
      </c>
      <c r="J2597" s="10" t="s">
        <v>1786</v>
      </c>
      <c r="K2597" s="10" t="s">
        <v>1787</v>
      </c>
      <c r="L2597" s="10" t="s">
        <v>22</v>
      </c>
      <c r="M2597" s="10" t="s">
        <v>22</v>
      </c>
      <c r="N2597" s="10" t="s">
        <v>22</v>
      </c>
      <c r="O2597" s="10" t="s">
        <v>22</v>
      </c>
      <c r="P2597" s="11"/>
    </row>
    <row r="2598">
      <c r="A2598" s="22">
        <v>45709.0</v>
      </c>
      <c r="B2598" s="23">
        <v>45705.0</v>
      </c>
      <c r="C2598" s="10" t="s">
        <v>17</v>
      </c>
      <c r="D2598" s="10">
        <v>6.0</v>
      </c>
      <c r="E2598" s="17" t="s">
        <v>9</v>
      </c>
      <c r="F2598" s="10" t="s">
        <v>1788</v>
      </c>
      <c r="G2598" s="10" t="s">
        <v>1789</v>
      </c>
      <c r="H2598" s="12" t="s">
        <v>1790</v>
      </c>
      <c r="I2598" s="10" t="s">
        <v>60</v>
      </c>
      <c r="J2598" s="10" t="s">
        <v>1791</v>
      </c>
      <c r="K2598" s="10"/>
      <c r="L2598" s="10" t="s">
        <v>22</v>
      </c>
      <c r="M2598" s="10" t="s">
        <v>22</v>
      </c>
      <c r="N2598" s="10" t="s">
        <v>474</v>
      </c>
      <c r="O2598" s="10" t="s">
        <v>22</v>
      </c>
      <c r="P2598" s="11"/>
    </row>
    <row r="2599">
      <c r="A2599" s="22">
        <v>45709.0</v>
      </c>
      <c r="B2599" s="23">
        <v>45706.0</v>
      </c>
      <c r="C2599" s="10" t="s">
        <v>17</v>
      </c>
      <c r="D2599" s="10">
        <v>8.0</v>
      </c>
      <c r="E2599" s="17" t="s">
        <v>9</v>
      </c>
      <c r="F2599" s="10" t="s">
        <v>1792</v>
      </c>
      <c r="G2599" s="10" t="s">
        <v>943</v>
      </c>
      <c r="H2599" s="12" t="s">
        <v>944</v>
      </c>
      <c r="I2599" s="10" t="s">
        <v>52</v>
      </c>
      <c r="J2599" s="10"/>
      <c r="K2599" s="10"/>
      <c r="L2599" s="10" t="s">
        <v>22</v>
      </c>
      <c r="M2599" s="10" t="s">
        <v>22</v>
      </c>
      <c r="N2599" s="10" t="s">
        <v>22</v>
      </c>
      <c r="O2599" s="10"/>
      <c r="P2599" s="11"/>
    </row>
    <row r="2600">
      <c r="A2600" s="22">
        <v>45709.0</v>
      </c>
      <c r="B2600" s="23">
        <v>45708.0</v>
      </c>
      <c r="C2600" s="10" t="s">
        <v>17</v>
      </c>
      <c r="D2600" s="10">
        <v>14.0</v>
      </c>
      <c r="E2600" s="17" t="s">
        <v>33</v>
      </c>
      <c r="F2600" s="10" t="s">
        <v>1793</v>
      </c>
      <c r="G2600" s="10" t="s">
        <v>1468</v>
      </c>
      <c r="H2600" s="12"/>
      <c r="I2600" s="10" t="s">
        <v>21</v>
      </c>
      <c r="J2600" s="10"/>
      <c r="K2600" s="10"/>
      <c r="L2600" s="10" t="s">
        <v>22</v>
      </c>
      <c r="M2600" s="10" t="s">
        <v>22</v>
      </c>
      <c r="N2600" s="10" t="s">
        <v>22</v>
      </c>
      <c r="O2600" s="10"/>
      <c r="P2600" s="11"/>
    </row>
    <row r="2601">
      <c r="A2601" s="29">
        <v>45708.61423262731</v>
      </c>
      <c r="B2601" s="23">
        <v>45708.0</v>
      </c>
      <c r="C2601" s="10" t="s">
        <v>17</v>
      </c>
      <c r="D2601" s="10">
        <v>8.0</v>
      </c>
      <c r="E2601" s="17" t="s">
        <v>9</v>
      </c>
      <c r="F2601" s="10" t="s">
        <v>1794</v>
      </c>
      <c r="G2601" s="10" t="s">
        <v>1532</v>
      </c>
      <c r="H2601" s="12"/>
      <c r="I2601" s="10" t="s">
        <v>52</v>
      </c>
      <c r="J2601" s="10"/>
      <c r="K2601" s="10"/>
      <c r="L2601" s="10" t="s">
        <v>22</v>
      </c>
      <c r="M2601" s="10" t="s">
        <v>22</v>
      </c>
      <c r="N2601" s="10" t="s">
        <v>22</v>
      </c>
      <c r="O2601" s="10" t="s">
        <v>22</v>
      </c>
      <c r="P2601" s="11"/>
    </row>
    <row r="2602">
      <c r="A2602" s="29">
        <v>45708.60461318287</v>
      </c>
      <c r="B2602" s="23">
        <v>45708.0</v>
      </c>
      <c r="C2602" s="10" t="s">
        <v>17</v>
      </c>
      <c r="D2602" s="10">
        <v>8.0</v>
      </c>
      <c r="E2602" s="17" t="s">
        <v>9</v>
      </c>
      <c r="F2602" s="10" t="s">
        <v>1743</v>
      </c>
      <c r="G2602" s="10" t="s">
        <v>1654</v>
      </c>
      <c r="H2602" s="12" t="s">
        <v>1655</v>
      </c>
      <c r="I2602" s="10" t="s">
        <v>52</v>
      </c>
      <c r="J2602" s="10"/>
      <c r="K2602" s="10"/>
      <c r="L2602" s="10" t="s">
        <v>22</v>
      </c>
      <c r="M2602" s="10" t="s">
        <v>22</v>
      </c>
      <c r="N2602" s="10" t="s">
        <v>22</v>
      </c>
      <c r="O2602" s="10" t="s">
        <v>474</v>
      </c>
      <c r="P2602" s="11"/>
    </row>
    <row r="2603">
      <c r="A2603" s="29">
        <v>45708.4875669676</v>
      </c>
      <c r="B2603" s="23">
        <v>45708.0</v>
      </c>
      <c r="C2603" s="10" t="s">
        <v>17</v>
      </c>
      <c r="D2603" s="10">
        <v>8.0</v>
      </c>
      <c r="E2603" s="17" t="s">
        <v>9</v>
      </c>
      <c r="F2603" s="10" t="s">
        <v>1068</v>
      </c>
      <c r="G2603" s="10" t="s">
        <v>169</v>
      </c>
      <c r="H2603" s="12" t="s">
        <v>170</v>
      </c>
      <c r="I2603" s="10" t="s">
        <v>21</v>
      </c>
      <c r="J2603" s="10"/>
      <c r="K2603" s="10"/>
      <c r="L2603" s="10" t="s">
        <v>22</v>
      </c>
      <c r="M2603" s="10" t="s">
        <v>22</v>
      </c>
      <c r="N2603" s="10" t="s">
        <v>22</v>
      </c>
      <c r="O2603" s="10"/>
      <c r="P2603" s="11"/>
    </row>
    <row r="2604">
      <c r="A2604" s="29">
        <v>45708.452462905094</v>
      </c>
      <c r="B2604" s="23">
        <v>45708.0</v>
      </c>
      <c r="C2604" s="10" t="s">
        <v>17</v>
      </c>
      <c r="D2604" s="10">
        <v>8.0</v>
      </c>
      <c r="E2604" s="17" t="s">
        <v>33</v>
      </c>
      <c r="F2604" s="10" t="s">
        <v>1184</v>
      </c>
      <c r="G2604" s="10" t="s">
        <v>1185</v>
      </c>
      <c r="H2604" s="12" t="s">
        <v>1186</v>
      </c>
      <c r="I2604" s="10" t="s">
        <v>60</v>
      </c>
      <c r="J2604" s="10"/>
      <c r="K2604" s="10"/>
      <c r="L2604" s="10" t="s">
        <v>22</v>
      </c>
      <c r="M2604" s="10" t="s">
        <v>22</v>
      </c>
      <c r="N2604" s="10" t="s">
        <v>22</v>
      </c>
      <c r="O2604" s="10" t="s">
        <v>474</v>
      </c>
      <c r="P2604" s="11"/>
    </row>
    <row r="2605">
      <c r="A2605" s="29">
        <v>45708.4360437963</v>
      </c>
      <c r="B2605" s="23">
        <v>45708.0</v>
      </c>
      <c r="C2605" s="10" t="s">
        <v>17</v>
      </c>
      <c r="D2605" s="10">
        <v>8.0</v>
      </c>
      <c r="E2605" s="17" t="s">
        <v>33</v>
      </c>
      <c r="F2605" s="10" t="s">
        <v>1679</v>
      </c>
      <c r="G2605" s="10" t="s">
        <v>48</v>
      </c>
      <c r="H2605" s="12" t="s">
        <v>49</v>
      </c>
      <c r="I2605" s="10" t="s">
        <v>21</v>
      </c>
      <c r="J2605" s="10"/>
      <c r="K2605" s="10"/>
      <c r="L2605" s="10" t="s">
        <v>22</v>
      </c>
      <c r="M2605" s="10" t="s">
        <v>22</v>
      </c>
      <c r="N2605" s="10" t="s">
        <v>22</v>
      </c>
      <c r="O2605" s="10"/>
      <c r="P2605" s="11"/>
    </row>
    <row r="2606">
      <c r="A2606" s="29">
        <v>45708.38864064815</v>
      </c>
      <c r="B2606" s="23">
        <v>45708.0</v>
      </c>
      <c r="C2606" s="10" t="s">
        <v>17</v>
      </c>
      <c r="D2606" s="10">
        <v>8.0</v>
      </c>
      <c r="E2606" s="17" t="s">
        <v>33</v>
      </c>
      <c r="F2606" s="10" t="s">
        <v>1795</v>
      </c>
      <c r="G2606" s="10" t="s">
        <v>235</v>
      </c>
      <c r="H2606" s="12" t="s">
        <v>236</v>
      </c>
      <c r="I2606" s="10" t="s">
        <v>21</v>
      </c>
      <c r="J2606" s="10"/>
      <c r="K2606" s="10"/>
      <c r="L2606" s="10" t="s">
        <v>22</v>
      </c>
      <c r="M2606" s="10" t="s">
        <v>22</v>
      </c>
      <c r="N2606" s="10" t="s">
        <v>22</v>
      </c>
      <c r="O2606" s="10"/>
      <c r="P2606" s="11"/>
    </row>
    <row r="2607">
      <c r="A2607" s="29">
        <v>45708.38817524306</v>
      </c>
      <c r="B2607" s="23">
        <v>45708.0</v>
      </c>
      <c r="C2607" s="10" t="s">
        <v>17</v>
      </c>
      <c r="D2607" s="10">
        <v>8.0</v>
      </c>
      <c r="E2607" s="17" t="s">
        <v>33</v>
      </c>
      <c r="F2607" s="10" t="s">
        <v>1513</v>
      </c>
      <c r="G2607" s="10" t="s">
        <v>101</v>
      </c>
      <c r="H2607" s="12" t="s">
        <v>102</v>
      </c>
      <c r="I2607" s="10" t="s">
        <v>21</v>
      </c>
      <c r="J2607" s="10"/>
      <c r="K2607" s="10"/>
      <c r="L2607" s="10" t="s">
        <v>22</v>
      </c>
      <c r="M2607" s="10" t="s">
        <v>22</v>
      </c>
      <c r="N2607" s="10" t="s">
        <v>22</v>
      </c>
      <c r="O2607" s="10"/>
      <c r="P2607" s="11"/>
    </row>
    <row r="2608">
      <c r="A2608" s="29">
        <v>45708.38757450231</v>
      </c>
      <c r="B2608" s="23">
        <v>45708.0</v>
      </c>
      <c r="C2608" s="10" t="s">
        <v>17</v>
      </c>
      <c r="D2608" s="10">
        <v>4.0</v>
      </c>
      <c r="E2608" s="17" t="s">
        <v>33</v>
      </c>
      <c r="F2608" s="10" t="s">
        <v>1796</v>
      </c>
      <c r="G2608" s="10" t="s">
        <v>633</v>
      </c>
      <c r="H2608" s="12" t="s">
        <v>634</v>
      </c>
      <c r="I2608" s="10" t="s">
        <v>21</v>
      </c>
      <c r="J2608" s="10"/>
      <c r="K2608" s="10"/>
      <c r="L2608" s="10" t="s">
        <v>22</v>
      </c>
      <c r="M2608" s="10" t="s">
        <v>22</v>
      </c>
      <c r="N2608" s="10" t="s">
        <v>22</v>
      </c>
      <c r="O2608" s="10"/>
      <c r="P2608" s="11"/>
    </row>
    <row r="2609">
      <c r="A2609" s="29">
        <v>45708.36847971065</v>
      </c>
      <c r="B2609" s="23">
        <v>45708.0</v>
      </c>
      <c r="C2609" s="10" t="s">
        <v>17</v>
      </c>
      <c r="D2609" s="10">
        <v>8.0</v>
      </c>
      <c r="E2609" s="17" t="s">
        <v>9</v>
      </c>
      <c r="F2609" s="10" t="s">
        <v>1797</v>
      </c>
      <c r="G2609" s="10" t="s">
        <v>1798</v>
      </c>
      <c r="H2609" s="12" t="s">
        <v>387</v>
      </c>
      <c r="I2609" s="10" t="s">
        <v>60</v>
      </c>
      <c r="J2609" s="10" t="s">
        <v>1799</v>
      </c>
      <c r="K2609" s="10"/>
      <c r="L2609" s="10" t="s">
        <v>22</v>
      </c>
      <c r="M2609" s="10" t="s">
        <v>22</v>
      </c>
      <c r="N2609" s="10" t="s">
        <v>22</v>
      </c>
      <c r="O2609" s="10" t="s">
        <v>22</v>
      </c>
      <c r="P2609" s="11"/>
    </row>
    <row r="2610">
      <c r="A2610" s="29">
        <v>45708.02901697917</v>
      </c>
      <c r="B2610" s="23">
        <v>45708.0</v>
      </c>
      <c r="C2610" s="10" t="s">
        <v>17</v>
      </c>
      <c r="D2610" s="10">
        <v>8.0</v>
      </c>
      <c r="E2610" s="17" t="s">
        <v>33</v>
      </c>
      <c r="F2610" s="10" t="s">
        <v>1306</v>
      </c>
      <c r="G2610" s="10" t="s">
        <v>1307</v>
      </c>
      <c r="H2610" s="12"/>
      <c r="I2610" s="10" t="s">
        <v>60</v>
      </c>
      <c r="J2610" s="10" t="s">
        <v>1800</v>
      </c>
      <c r="K2610" s="10"/>
      <c r="L2610" s="10" t="s">
        <v>22</v>
      </c>
      <c r="M2610" s="10" t="s">
        <v>22</v>
      </c>
      <c r="N2610" s="10" t="s">
        <v>22</v>
      </c>
      <c r="O2610" s="10" t="s">
        <v>22</v>
      </c>
      <c r="P2610" s="11"/>
    </row>
    <row r="2611">
      <c r="A2611" s="22">
        <v>45708.0</v>
      </c>
      <c r="B2611" s="23">
        <v>45706.0</v>
      </c>
      <c r="C2611" s="10" t="s">
        <v>17</v>
      </c>
      <c r="D2611" s="10" t="s">
        <v>89</v>
      </c>
      <c r="E2611" s="17" t="s">
        <v>89</v>
      </c>
      <c r="F2611" s="10" t="s">
        <v>1801</v>
      </c>
      <c r="G2611" s="10" t="s">
        <v>1802</v>
      </c>
      <c r="H2611" s="12" t="s">
        <v>1803</v>
      </c>
      <c r="I2611" s="10" t="s">
        <v>60</v>
      </c>
      <c r="J2611" s="10"/>
      <c r="K2611" s="10" t="s">
        <v>1804</v>
      </c>
      <c r="L2611" s="10" t="s">
        <v>22</v>
      </c>
      <c r="M2611" s="10" t="s">
        <v>22</v>
      </c>
      <c r="N2611" s="10" t="s">
        <v>22</v>
      </c>
      <c r="O2611" s="10" t="s">
        <v>474</v>
      </c>
      <c r="P2611" s="11"/>
    </row>
    <row r="2612">
      <c r="A2612" s="22">
        <v>45708.0</v>
      </c>
      <c r="B2612" s="23">
        <v>45706.0</v>
      </c>
      <c r="C2612" s="10" t="s">
        <v>17</v>
      </c>
      <c r="D2612" s="10">
        <v>8.0</v>
      </c>
      <c r="E2612" s="17" t="s">
        <v>953</v>
      </c>
      <c r="F2612" s="10" t="s">
        <v>1805</v>
      </c>
      <c r="G2612" s="10" t="s">
        <v>213</v>
      </c>
      <c r="H2612" s="12" t="s">
        <v>680</v>
      </c>
      <c r="I2612" s="10" t="s">
        <v>21</v>
      </c>
      <c r="J2612" s="10"/>
      <c r="K2612" s="32">
        <v>0.4166666666678793</v>
      </c>
      <c r="L2612" s="10" t="s">
        <v>22</v>
      </c>
      <c r="M2612" s="10" t="s">
        <v>22</v>
      </c>
      <c r="N2612" s="10" t="s">
        <v>22</v>
      </c>
      <c r="O2612" s="10" t="s">
        <v>22</v>
      </c>
      <c r="P2612" s="11"/>
    </row>
    <row r="2613">
      <c r="A2613" s="22">
        <v>45708.0</v>
      </c>
      <c r="B2613" s="23">
        <v>45707.0</v>
      </c>
      <c r="C2613" s="10" t="s">
        <v>17</v>
      </c>
      <c r="D2613" s="10">
        <v>4.0</v>
      </c>
      <c r="E2613" s="17" t="s">
        <v>9</v>
      </c>
      <c r="F2613" s="10" t="s">
        <v>1764</v>
      </c>
      <c r="G2613" s="10" t="s">
        <v>1806</v>
      </c>
      <c r="H2613" s="12"/>
      <c r="I2613" s="10" t="s">
        <v>52</v>
      </c>
      <c r="J2613" s="10"/>
      <c r="K2613" s="10"/>
      <c r="L2613" s="10" t="s">
        <v>22</v>
      </c>
      <c r="M2613" s="10" t="s">
        <v>22</v>
      </c>
      <c r="N2613" s="10" t="s">
        <v>22</v>
      </c>
      <c r="O2613" s="10" t="s">
        <v>22</v>
      </c>
      <c r="P2613" s="11"/>
    </row>
    <row r="2614">
      <c r="A2614" s="22">
        <v>45708.0</v>
      </c>
      <c r="B2614" s="23">
        <v>45707.0</v>
      </c>
      <c r="C2614" s="10" t="s">
        <v>17</v>
      </c>
      <c r="D2614" s="10">
        <v>8.0</v>
      </c>
      <c r="E2614" s="17" t="s">
        <v>33</v>
      </c>
      <c r="F2614" s="10" t="s">
        <v>830</v>
      </c>
      <c r="G2614" s="10" t="s">
        <v>962</v>
      </c>
      <c r="H2614" s="12" t="s">
        <v>92</v>
      </c>
      <c r="I2614" s="10" t="s">
        <v>21</v>
      </c>
      <c r="J2614" s="10"/>
      <c r="K2614" s="10"/>
      <c r="L2614" s="10" t="s">
        <v>22</v>
      </c>
      <c r="M2614" s="10" t="s">
        <v>22</v>
      </c>
      <c r="N2614" s="10" t="s">
        <v>22</v>
      </c>
      <c r="O2614" s="10"/>
      <c r="P2614" s="11"/>
    </row>
    <row r="2615">
      <c r="A2615" s="22">
        <v>45708.0</v>
      </c>
      <c r="B2615" s="23">
        <v>45707.0</v>
      </c>
      <c r="C2615" s="10" t="s">
        <v>17</v>
      </c>
      <c r="D2615" s="10">
        <v>4.0</v>
      </c>
      <c r="E2615" s="17" t="s">
        <v>9</v>
      </c>
      <c r="F2615" s="10" t="s">
        <v>1807</v>
      </c>
      <c r="G2615" s="10" t="s">
        <v>1808</v>
      </c>
      <c r="H2615" s="12" t="s">
        <v>1809</v>
      </c>
      <c r="I2615" s="10" t="s">
        <v>60</v>
      </c>
      <c r="J2615" s="10" t="s">
        <v>1810</v>
      </c>
      <c r="K2615" s="10" t="s">
        <v>497</v>
      </c>
      <c r="L2615" s="10" t="s">
        <v>22</v>
      </c>
      <c r="M2615" s="10" t="s">
        <v>22</v>
      </c>
      <c r="N2615" s="10" t="s">
        <v>22</v>
      </c>
      <c r="O2615" s="10" t="s">
        <v>22</v>
      </c>
      <c r="P2615" s="11"/>
    </row>
    <row r="2616">
      <c r="A2616" s="22">
        <v>45708.0</v>
      </c>
      <c r="B2616" s="23">
        <v>45707.0</v>
      </c>
      <c r="C2616" s="10" t="s">
        <v>17</v>
      </c>
      <c r="D2616" s="10">
        <v>8.0</v>
      </c>
      <c r="E2616" s="17" t="s">
        <v>9</v>
      </c>
      <c r="F2616" s="10" t="s">
        <v>1592</v>
      </c>
      <c r="G2616" s="10" t="s">
        <v>166</v>
      </c>
      <c r="H2616" s="12" t="s">
        <v>167</v>
      </c>
      <c r="I2616" s="10" t="s">
        <v>21</v>
      </c>
      <c r="J2616" s="10"/>
      <c r="K2616" s="10"/>
      <c r="L2616" s="10" t="s">
        <v>22</v>
      </c>
      <c r="M2616" s="10" t="s">
        <v>22</v>
      </c>
      <c r="N2616" s="10" t="s">
        <v>22</v>
      </c>
      <c r="O2616" s="10"/>
      <c r="P2616" s="11"/>
    </row>
    <row r="2617">
      <c r="A2617" s="22">
        <v>45708.0</v>
      </c>
      <c r="B2617" s="23">
        <v>45707.0</v>
      </c>
      <c r="C2617" s="10" t="s">
        <v>17</v>
      </c>
      <c r="D2617" s="10">
        <v>8.0</v>
      </c>
      <c r="E2617" s="17" t="s">
        <v>33</v>
      </c>
      <c r="F2617" s="10" t="s">
        <v>1254</v>
      </c>
      <c r="G2617" s="10" t="s">
        <v>169</v>
      </c>
      <c r="H2617" s="12" t="s">
        <v>170</v>
      </c>
      <c r="I2617" s="10" t="s">
        <v>21</v>
      </c>
      <c r="J2617" s="10"/>
      <c r="K2617" s="10"/>
      <c r="L2617" s="10" t="s">
        <v>22</v>
      </c>
      <c r="M2617" s="10" t="s">
        <v>22</v>
      </c>
      <c r="N2617" s="10" t="s">
        <v>22</v>
      </c>
      <c r="O2617" s="10"/>
      <c r="P2617" s="11"/>
    </row>
    <row r="2618">
      <c r="A2618" s="22">
        <v>45708.0</v>
      </c>
      <c r="B2618" s="23">
        <v>45707.0</v>
      </c>
      <c r="C2618" s="10" t="s">
        <v>17</v>
      </c>
      <c r="D2618" s="10">
        <v>5.0</v>
      </c>
      <c r="E2618" s="17" t="s">
        <v>33</v>
      </c>
      <c r="F2618" s="10" t="s">
        <v>1811</v>
      </c>
      <c r="G2618" s="10" t="s">
        <v>1812</v>
      </c>
      <c r="H2618" s="12" t="s">
        <v>1813</v>
      </c>
      <c r="I2618" s="10" t="s">
        <v>60</v>
      </c>
      <c r="J2618" s="10"/>
      <c r="K2618" s="10"/>
      <c r="L2618" s="10" t="s">
        <v>22</v>
      </c>
      <c r="M2618" s="10" t="s">
        <v>22</v>
      </c>
      <c r="N2618" s="10" t="s">
        <v>22</v>
      </c>
      <c r="O2618" s="10" t="s">
        <v>474</v>
      </c>
      <c r="P2618" s="11"/>
    </row>
    <row r="2619">
      <c r="A2619" s="22">
        <v>45708.0</v>
      </c>
      <c r="B2619" s="23">
        <v>45707.0</v>
      </c>
      <c r="C2619" s="10" t="s">
        <v>17</v>
      </c>
      <c r="D2619" s="10">
        <v>6.0</v>
      </c>
      <c r="E2619" s="17" t="s">
        <v>33</v>
      </c>
      <c r="F2619" s="10" t="s">
        <v>1114</v>
      </c>
      <c r="G2619" s="10" t="s">
        <v>289</v>
      </c>
      <c r="H2619" s="12" t="s">
        <v>290</v>
      </c>
      <c r="I2619" s="10" t="s">
        <v>21</v>
      </c>
      <c r="J2619" s="10"/>
      <c r="K2619" s="10"/>
      <c r="L2619" s="10" t="s">
        <v>22</v>
      </c>
      <c r="M2619" s="10" t="s">
        <v>22</v>
      </c>
      <c r="N2619" s="10" t="s">
        <v>22</v>
      </c>
      <c r="O2619" s="10"/>
      <c r="P2619" s="11"/>
    </row>
    <row r="2620">
      <c r="A2620" s="29">
        <v>45707.554114178245</v>
      </c>
      <c r="B2620" s="23">
        <v>45707.0</v>
      </c>
      <c r="C2620" s="10" t="s">
        <v>17</v>
      </c>
      <c r="D2620" s="10">
        <v>8.0</v>
      </c>
      <c r="E2620" s="17" t="s">
        <v>33</v>
      </c>
      <c r="F2620" s="10" t="s">
        <v>1774</v>
      </c>
      <c r="G2620" s="10" t="s">
        <v>213</v>
      </c>
      <c r="H2620" s="12" t="s">
        <v>680</v>
      </c>
      <c r="I2620" s="10" t="s">
        <v>21</v>
      </c>
      <c r="J2620" s="10"/>
      <c r="K2620" s="10"/>
      <c r="L2620" s="10" t="s">
        <v>22</v>
      </c>
      <c r="M2620" s="10" t="s">
        <v>22</v>
      </c>
      <c r="N2620" s="10" t="s">
        <v>22</v>
      </c>
      <c r="O2620" s="10"/>
      <c r="P2620" s="11"/>
    </row>
    <row r="2621">
      <c r="A2621" s="29">
        <v>45707.544261296294</v>
      </c>
      <c r="B2621" s="23">
        <v>45707.0</v>
      </c>
      <c r="C2621" s="10" t="s">
        <v>17</v>
      </c>
      <c r="D2621" s="10">
        <v>8.0</v>
      </c>
      <c r="E2621" s="17" t="s">
        <v>9</v>
      </c>
      <c r="F2621" s="10" t="s">
        <v>1814</v>
      </c>
      <c r="G2621" s="10" t="s">
        <v>1770</v>
      </c>
      <c r="H2621" s="12"/>
      <c r="I2621" s="10" t="s">
        <v>52</v>
      </c>
      <c r="J2621" s="10"/>
      <c r="K2621" s="10"/>
      <c r="L2621" s="10" t="s">
        <v>22</v>
      </c>
      <c r="M2621" s="10" t="s">
        <v>22</v>
      </c>
      <c r="N2621" s="10" t="s">
        <v>22</v>
      </c>
      <c r="O2621" s="10"/>
      <c r="P2621" s="11"/>
    </row>
    <row r="2622">
      <c r="A2622" s="29">
        <v>45707.49145887731</v>
      </c>
      <c r="B2622" s="23">
        <v>45707.0</v>
      </c>
      <c r="C2622" s="10" t="s">
        <v>17</v>
      </c>
      <c r="D2622" s="10">
        <v>8.0</v>
      </c>
      <c r="E2622" s="17" t="s">
        <v>33</v>
      </c>
      <c r="F2622" s="10" t="s">
        <v>1724</v>
      </c>
      <c r="G2622" s="10" t="s">
        <v>187</v>
      </c>
      <c r="H2622" s="12" t="s">
        <v>188</v>
      </c>
      <c r="I2622" s="10" t="s">
        <v>21</v>
      </c>
      <c r="J2622" s="10"/>
      <c r="K2622" s="10"/>
      <c r="L2622" s="10" t="s">
        <v>22</v>
      </c>
      <c r="M2622" s="10" t="s">
        <v>22</v>
      </c>
      <c r="N2622" s="10" t="s">
        <v>22</v>
      </c>
      <c r="O2622" s="10"/>
      <c r="P2622" s="11"/>
    </row>
    <row r="2623">
      <c r="A2623" s="29">
        <v>45707.40502653935</v>
      </c>
      <c r="B2623" s="23">
        <v>45707.0</v>
      </c>
      <c r="C2623" s="10" t="s">
        <v>17</v>
      </c>
      <c r="D2623" s="10" t="s">
        <v>926</v>
      </c>
      <c r="E2623" s="17" t="s">
        <v>9</v>
      </c>
      <c r="F2623" s="10" t="s">
        <v>1815</v>
      </c>
      <c r="G2623" s="10" t="s">
        <v>1816</v>
      </c>
      <c r="H2623" s="12" t="s">
        <v>1817</v>
      </c>
      <c r="I2623" s="10" t="s">
        <v>21</v>
      </c>
      <c r="J2623" s="10" t="s">
        <v>1818</v>
      </c>
      <c r="K2623" s="10"/>
      <c r="L2623" s="10" t="s">
        <v>22</v>
      </c>
      <c r="M2623" s="10" t="s">
        <v>22</v>
      </c>
      <c r="N2623" s="10" t="s">
        <v>22</v>
      </c>
      <c r="O2623" s="10"/>
      <c r="P2623" s="11"/>
    </row>
    <row r="2624">
      <c r="A2624" s="29">
        <v>45707.34643677084</v>
      </c>
      <c r="B2624" s="23">
        <v>45707.0</v>
      </c>
      <c r="C2624" s="10" t="s">
        <v>17</v>
      </c>
      <c r="D2624" s="10">
        <v>8.0</v>
      </c>
      <c r="E2624" s="17" t="s">
        <v>33</v>
      </c>
      <c r="F2624" s="10" t="s">
        <v>1819</v>
      </c>
      <c r="G2624" s="10" t="s">
        <v>1038</v>
      </c>
      <c r="H2624" s="12" t="s">
        <v>1039</v>
      </c>
      <c r="I2624" s="10" t="s">
        <v>21</v>
      </c>
      <c r="J2624" s="10"/>
      <c r="K2624" s="10"/>
      <c r="L2624" s="10" t="s">
        <v>22</v>
      </c>
      <c r="M2624" s="10" t="s">
        <v>22</v>
      </c>
      <c r="N2624" s="10" t="s">
        <v>22</v>
      </c>
      <c r="O2624" s="10"/>
      <c r="P2624" s="11"/>
    </row>
    <row r="2625">
      <c r="A2625" s="29">
        <v>45707.028999999995</v>
      </c>
      <c r="B2625" s="23">
        <v>45707.0</v>
      </c>
      <c r="C2625" s="10" t="s">
        <v>17</v>
      </c>
      <c r="D2625" s="10">
        <v>8.0</v>
      </c>
      <c r="E2625" s="17" t="s">
        <v>33</v>
      </c>
      <c r="F2625" s="10" t="s">
        <v>1579</v>
      </c>
      <c r="G2625" s="10" t="s">
        <v>962</v>
      </c>
      <c r="H2625" s="12" t="s">
        <v>92</v>
      </c>
      <c r="I2625" s="10" t="s">
        <v>21</v>
      </c>
      <c r="J2625" s="10"/>
      <c r="K2625" s="10"/>
      <c r="L2625" s="10" t="s">
        <v>22</v>
      </c>
      <c r="M2625" s="10" t="s">
        <v>22</v>
      </c>
      <c r="N2625" s="10" t="s">
        <v>22</v>
      </c>
      <c r="O2625" s="10"/>
      <c r="P2625" s="11"/>
    </row>
    <row r="2626">
      <c r="A2626" s="22">
        <v>45707.0</v>
      </c>
      <c r="B2626" s="23">
        <v>45702.0</v>
      </c>
      <c r="C2626" s="10" t="s">
        <v>17</v>
      </c>
      <c r="D2626" s="10">
        <v>8.0</v>
      </c>
      <c r="E2626" s="17" t="s">
        <v>33</v>
      </c>
      <c r="F2626" s="10" t="s">
        <v>1820</v>
      </c>
      <c r="G2626" s="10" t="s">
        <v>201</v>
      </c>
      <c r="H2626" s="12" t="s">
        <v>202</v>
      </c>
      <c r="I2626" s="10" t="s">
        <v>52</v>
      </c>
      <c r="J2626" s="10"/>
      <c r="K2626" s="10"/>
      <c r="L2626" s="10" t="s">
        <v>22</v>
      </c>
      <c r="M2626" s="10" t="s">
        <v>22</v>
      </c>
      <c r="N2626" s="10" t="s">
        <v>1480</v>
      </c>
      <c r="O2626" s="10" t="s">
        <v>474</v>
      </c>
      <c r="P2626" s="11"/>
    </row>
    <row r="2627">
      <c r="A2627" s="22">
        <v>45707.0</v>
      </c>
      <c r="B2627" s="23">
        <v>45701.0</v>
      </c>
      <c r="C2627" s="10" t="s">
        <v>17</v>
      </c>
      <c r="D2627" s="10">
        <v>20.0</v>
      </c>
      <c r="E2627" s="17" t="s">
        <v>33</v>
      </c>
      <c r="F2627" s="10" t="s">
        <v>1598</v>
      </c>
      <c r="G2627" s="10" t="s">
        <v>1445</v>
      </c>
      <c r="H2627" s="12" t="s">
        <v>1446</v>
      </c>
      <c r="I2627" s="10" t="s">
        <v>52</v>
      </c>
      <c r="J2627" s="10"/>
      <c r="K2627" s="10" t="s">
        <v>1466</v>
      </c>
      <c r="L2627" s="10" t="s">
        <v>22</v>
      </c>
      <c r="M2627" s="10" t="s">
        <v>22</v>
      </c>
      <c r="N2627" s="10" t="s">
        <v>1480</v>
      </c>
      <c r="O2627" s="10"/>
      <c r="P2627" s="11"/>
    </row>
    <row r="2628">
      <c r="A2628" s="22">
        <v>45707.0</v>
      </c>
      <c r="B2628" s="23">
        <v>45701.0</v>
      </c>
      <c r="C2628" s="10" t="s">
        <v>17</v>
      </c>
      <c r="D2628" s="10" t="s">
        <v>132</v>
      </c>
      <c r="E2628" s="17" t="s">
        <v>33</v>
      </c>
      <c r="F2628" s="10" t="s">
        <v>1821</v>
      </c>
      <c r="G2628" s="10" t="s">
        <v>1822</v>
      </c>
      <c r="H2628" s="12" t="s">
        <v>1823</v>
      </c>
      <c r="I2628" s="10" t="s">
        <v>60</v>
      </c>
      <c r="J2628" s="10"/>
      <c r="K2628" s="10"/>
      <c r="L2628" s="10" t="s">
        <v>22</v>
      </c>
      <c r="M2628" s="10" t="s">
        <v>22</v>
      </c>
      <c r="N2628" s="10" t="s">
        <v>22</v>
      </c>
      <c r="O2628" s="10"/>
      <c r="P2628" s="11"/>
    </row>
    <row r="2629">
      <c r="A2629" s="22">
        <v>45707.0</v>
      </c>
      <c r="B2629" s="23">
        <v>45705.0</v>
      </c>
      <c r="C2629" s="10" t="s">
        <v>17</v>
      </c>
      <c r="D2629" s="10">
        <v>8.0</v>
      </c>
      <c r="E2629" s="17" t="s">
        <v>9</v>
      </c>
      <c r="F2629" s="10" t="s">
        <v>1479</v>
      </c>
      <c r="G2629" s="10" t="s">
        <v>30</v>
      </c>
      <c r="H2629" s="12" t="s">
        <v>31</v>
      </c>
      <c r="I2629" s="10" t="s">
        <v>21</v>
      </c>
      <c r="J2629" s="10"/>
      <c r="K2629" s="10"/>
      <c r="L2629" s="10" t="s">
        <v>22</v>
      </c>
      <c r="M2629" s="10" t="s">
        <v>22</v>
      </c>
      <c r="N2629" s="10" t="s">
        <v>22</v>
      </c>
      <c r="O2629" s="10"/>
      <c r="P2629" s="11"/>
    </row>
    <row r="2630">
      <c r="A2630" s="22">
        <v>45707.0</v>
      </c>
      <c r="B2630" s="23">
        <v>45705.0</v>
      </c>
      <c r="C2630" s="10" t="s">
        <v>17</v>
      </c>
      <c r="D2630" s="10">
        <v>8.0</v>
      </c>
      <c r="E2630" s="17" t="s">
        <v>9</v>
      </c>
      <c r="F2630" s="10" t="s">
        <v>1824</v>
      </c>
      <c r="G2630" s="10" t="s">
        <v>518</v>
      </c>
      <c r="H2630" s="12"/>
      <c r="I2630" s="10" t="s">
        <v>52</v>
      </c>
      <c r="J2630" s="10"/>
      <c r="K2630" s="10"/>
      <c r="L2630" s="10" t="s">
        <v>22</v>
      </c>
      <c r="M2630" s="10" t="s">
        <v>22</v>
      </c>
      <c r="N2630" s="10" t="s">
        <v>22</v>
      </c>
      <c r="O2630" s="10" t="s">
        <v>22</v>
      </c>
      <c r="P2630" s="11"/>
    </row>
    <row r="2631">
      <c r="A2631" s="22">
        <v>45707.0</v>
      </c>
      <c r="B2631" s="23">
        <v>45705.0</v>
      </c>
      <c r="C2631" s="10" t="s">
        <v>17</v>
      </c>
      <c r="D2631" s="10">
        <v>6.0</v>
      </c>
      <c r="E2631" s="17" t="s">
        <v>9</v>
      </c>
      <c r="F2631" s="10" t="s">
        <v>1825</v>
      </c>
      <c r="G2631" s="10" t="s">
        <v>1826</v>
      </c>
      <c r="H2631" s="12" t="s">
        <v>790</v>
      </c>
      <c r="I2631" s="10" t="s">
        <v>52</v>
      </c>
      <c r="J2631" s="10"/>
      <c r="K2631" s="10"/>
      <c r="L2631" s="10" t="s">
        <v>22</v>
      </c>
      <c r="M2631" s="10" t="s">
        <v>22</v>
      </c>
      <c r="N2631" s="10" t="s">
        <v>22</v>
      </c>
      <c r="O2631" s="10" t="s">
        <v>22</v>
      </c>
      <c r="P2631" s="11"/>
    </row>
    <row r="2632">
      <c r="A2632" s="22">
        <v>45707.0</v>
      </c>
      <c r="B2632" s="23">
        <v>45705.0</v>
      </c>
      <c r="C2632" s="10" t="s">
        <v>17</v>
      </c>
      <c r="D2632" s="10">
        <v>16.0</v>
      </c>
      <c r="E2632" s="17" t="s">
        <v>33</v>
      </c>
      <c r="F2632" s="10" t="s">
        <v>291</v>
      </c>
      <c r="G2632" s="10" t="s">
        <v>292</v>
      </c>
      <c r="H2632" s="12" t="s">
        <v>293</v>
      </c>
      <c r="I2632" s="10" t="s">
        <v>21</v>
      </c>
      <c r="J2632" s="10"/>
      <c r="K2632" s="10"/>
      <c r="L2632" s="10" t="s">
        <v>22</v>
      </c>
      <c r="M2632" s="10" t="s">
        <v>22</v>
      </c>
      <c r="N2632" s="10" t="s">
        <v>22</v>
      </c>
      <c r="O2632" s="10"/>
      <c r="P2632" s="11"/>
    </row>
    <row r="2633">
      <c r="A2633" s="22">
        <v>45707.0</v>
      </c>
      <c r="B2633" s="23">
        <v>45706.0</v>
      </c>
      <c r="C2633" s="10" t="s">
        <v>17</v>
      </c>
      <c r="D2633" s="10">
        <v>8.0</v>
      </c>
      <c r="E2633" s="17" t="s">
        <v>953</v>
      </c>
      <c r="F2633" s="10" t="s">
        <v>1049</v>
      </c>
      <c r="G2633" s="10" t="s">
        <v>928</v>
      </c>
      <c r="H2633" s="12" t="s">
        <v>1347</v>
      </c>
      <c r="I2633" s="10" t="s">
        <v>21</v>
      </c>
      <c r="J2633" s="10"/>
      <c r="K2633" s="10"/>
      <c r="L2633" s="10" t="s">
        <v>22</v>
      </c>
      <c r="M2633" s="10" t="s">
        <v>22</v>
      </c>
      <c r="N2633" s="10" t="s">
        <v>22</v>
      </c>
      <c r="O2633" s="10"/>
      <c r="P2633" s="11"/>
    </row>
    <row r="2634">
      <c r="A2634" s="22">
        <v>45707.0</v>
      </c>
      <c r="B2634" s="23">
        <v>45706.0</v>
      </c>
      <c r="C2634" s="10" t="s">
        <v>17</v>
      </c>
      <c r="D2634" s="10">
        <v>8.0</v>
      </c>
      <c r="E2634" s="17" t="s">
        <v>33</v>
      </c>
      <c r="F2634" s="10" t="s">
        <v>1827</v>
      </c>
      <c r="G2634" s="10" t="s">
        <v>1212</v>
      </c>
      <c r="H2634" s="12"/>
      <c r="I2634" s="10" t="s">
        <v>52</v>
      </c>
      <c r="J2634" s="10"/>
      <c r="K2634" s="10"/>
      <c r="L2634" s="10" t="s">
        <v>22</v>
      </c>
      <c r="M2634" s="10" t="s">
        <v>22</v>
      </c>
      <c r="N2634" s="10" t="s">
        <v>22</v>
      </c>
      <c r="O2634" s="10" t="s">
        <v>474</v>
      </c>
      <c r="P2634" s="11"/>
    </row>
    <row r="2635">
      <c r="A2635" s="22">
        <v>45707.0</v>
      </c>
      <c r="B2635" s="23">
        <v>45706.0</v>
      </c>
      <c r="C2635" s="10" t="s">
        <v>17</v>
      </c>
      <c r="D2635" s="10">
        <v>16.0</v>
      </c>
      <c r="E2635" s="17" t="s">
        <v>33</v>
      </c>
      <c r="F2635" s="10" t="s">
        <v>1828</v>
      </c>
      <c r="G2635" s="10" t="s">
        <v>292</v>
      </c>
      <c r="H2635" s="12" t="s">
        <v>293</v>
      </c>
      <c r="I2635" s="10" t="s">
        <v>21</v>
      </c>
      <c r="J2635" s="10"/>
      <c r="K2635" s="10"/>
      <c r="L2635" s="10" t="s">
        <v>22</v>
      </c>
      <c r="M2635" s="10" t="s">
        <v>22</v>
      </c>
      <c r="N2635" s="10" t="s">
        <v>22</v>
      </c>
      <c r="O2635" s="10"/>
      <c r="P2635" s="11"/>
    </row>
    <row r="2636">
      <c r="A2636" s="22">
        <v>45707.0</v>
      </c>
      <c r="B2636" s="23">
        <v>45706.0</v>
      </c>
      <c r="C2636" s="10" t="s">
        <v>17</v>
      </c>
      <c r="D2636" s="10">
        <v>8.0</v>
      </c>
      <c r="E2636" s="17" t="s">
        <v>33</v>
      </c>
      <c r="F2636" s="10" t="s">
        <v>1558</v>
      </c>
      <c r="G2636" s="10" t="s">
        <v>195</v>
      </c>
      <c r="H2636" s="12" t="s">
        <v>1070</v>
      </c>
      <c r="I2636" s="10" t="s">
        <v>21</v>
      </c>
      <c r="J2636" s="10"/>
      <c r="K2636" s="10"/>
      <c r="L2636" s="10" t="s">
        <v>22</v>
      </c>
      <c r="M2636" s="10" t="s">
        <v>22</v>
      </c>
      <c r="N2636" s="10" t="s">
        <v>22</v>
      </c>
      <c r="O2636" s="10"/>
      <c r="P2636" s="11"/>
    </row>
    <row r="2637">
      <c r="A2637" s="22">
        <v>45707.0</v>
      </c>
      <c r="B2637" s="23">
        <v>45706.0</v>
      </c>
      <c r="C2637" s="10" t="s">
        <v>17</v>
      </c>
      <c r="D2637" s="10" t="s">
        <v>89</v>
      </c>
      <c r="E2637" s="17" t="s">
        <v>89</v>
      </c>
      <c r="F2637" s="10" t="s">
        <v>1829</v>
      </c>
      <c r="G2637" s="10" t="s">
        <v>340</v>
      </c>
      <c r="H2637" s="12" t="s">
        <v>341</v>
      </c>
      <c r="I2637" s="10" t="s">
        <v>21</v>
      </c>
      <c r="J2637" s="10"/>
      <c r="K2637" s="22">
        <v>46001.0</v>
      </c>
      <c r="L2637" s="10" t="s">
        <v>22</v>
      </c>
      <c r="M2637" s="10" t="s">
        <v>22</v>
      </c>
      <c r="N2637" s="10" t="s">
        <v>22</v>
      </c>
      <c r="O2637" s="10"/>
      <c r="P2637" s="11"/>
    </row>
    <row r="2638">
      <c r="A2638" s="29">
        <v>45706.411910208335</v>
      </c>
      <c r="B2638" s="23">
        <v>45706.0</v>
      </c>
      <c r="C2638" s="10" t="s">
        <v>17</v>
      </c>
      <c r="D2638" s="10">
        <v>8.0</v>
      </c>
      <c r="E2638" s="17" t="s">
        <v>33</v>
      </c>
      <c r="F2638" s="10" t="s">
        <v>1589</v>
      </c>
      <c r="G2638" s="10" t="s">
        <v>101</v>
      </c>
      <c r="H2638" s="12" t="s">
        <v>102</v>
      </c>
      <c r="I2638" s="10" t="s">
        <v>21</v>
      </c>
      <c r="J2638" s="10"/>
      <c r="K2638" s="10"/>
      <c r="L2638" s="10" t="s">
        <v>22</v>
      </c>
      <c r="M2638" s="10" t="s">
        <v>22</v>
      </c>
      <c r="N2638" s="10" t="s">
        <v>22</v>
      </c>
      <c r="O2638" s="10"/>
      <c r="P2638" s="11"/>
    </row>
    <row r="2639">
      <c r="A2639" s="29">
        <v>45706.4113325</v>
      </c>
      <c r="B2639" s="23">
        <v>45706.0</v>
      </c>
      <c r="C2639" s="10" t="s">
        <v>17</v>
      </c>
      <c r="D2639" s="10">
        <v>8.0</v>
      </c>
      <c r="E2639" s="17" t="s">
        <v>9</v>
      </c>
      <c r="F2639" s="10" t="s">
        <v>1830</v>
      </c>
      <c r="G2639" s="10" t="s">
        <v>670</v>
      </c>
      <c r="H2639" s="12"/>
      <c r="I2639" s="10" t="s">
        <v>60</v>
      </c>
      <c r="J2639" s="10"/>
      <c r="K2639" s="10"/>
      <c r="L2639" s="10" t="s">
        <v>22</v>
      </c>
      <c r="M2639" s="10" t="s">
        <v>22</v>
      </c>
      <c r="N2639" s="10" t="s">
        <v>22</v>
      </c>
      <c r="O2639" s="10" t="s">
        <v>22</v>
      </c>
      <c r="P2639" s="11"/>
    </row>
    <row r="2640">
      <c r="A2640" s="29">
        <v>45706.41043834491</v>
      </c>
      <c r="B2640" s="23">
        <v>45706.0</v>
      </c>
      <c r="C2640" s="10" t="s">
        <v>17</v>
      </c>
      <c r="D2640" s="10">
        <v>4.0</v>
      </c>
      <c r="E2640" s="17" t="s">
        <v>9</v>
      </c>
      <c r="F2640" s="10" t="s">
        <v>1831</v>
      </c>
      <c r="G2640" s="10" t="s">
        <v>488</v>
      </c>
      <c r="H2640" s="12" t="s">
        <v>489</v>
      </c>
      <c r="I2640" s="10" t="s">
        <v>21</v>
      </c>
      <c r="J2640" s="10"/>
      <c r="K2640" s="10"/>
      <c r="L2640" s="10" t="s">
        <v>22</v>
      </c>
      <c r="M2640" s="10" t="s">
        <v>22</v>
      </c>
      <c r="N2640" s="10" t="s">
        <v>22</v>
      </c>
      <c r="O2640" s="10"/>
      <c r="P2640" s="11"/>
    </row>
    <row r="2641">
      <c r="A2641" s="29">
        <v>45706.405104247686</v>
      </c>
      <c r="B2641" s="23">
        <v>45706.0</v>
      </c>
      <c r="C2641" s="10" t="s">
        <v>17</v>
      </c>
      <c r="D2641" s="10">
        <v>8.0</v>
      </c>
      <c r="E2641" s="17" t="s">
        <v>9</v>
      </c>
      <c r="F2641" s="10" t="s">
        <v>1832</v>
      </c>
      <c r="G2641" s="10" t="s">
        <v>1145</v>
      </c>
      <c r="H2641" s="12"/>
      <c r="I2641" s="10" t="s">
        <v>52</v>
      </c>
      <c r="J2641" s="10"/>
      <c r="K2641" s="10"/>
      <c r="L2641" s="10" t="s">
        <v>22</v>
      </c>
      <c r="M2641" s="10" t="s">
        <v>22</v>
      </c>
      <c r="N2641" s="10" t="s">
        <v>22</v>
      </c>
      <c r="O2641" s="10" t="s">
        <v>474</v>
      </c>
      <c r="P2641" s="11"/>
    </row>
    <row r="2642">
      <c r="A2642" s="22">
        <v>45706.0</v>
      </c>
      <c r="B2642" s="23">
        <v>45702.0</v>
      </c>
      <c r="C2642" s="10" t="s">
        <v>17</v>
      </c>
      <c r="D2642" s="10">
        <v>8.0</v>
      </c>
      <c r="E2642" s="17" t="s">
        <v>953</v>
      </c>
      <c r="F2642" s="10" t="s">
        <v>1833</v>
      </c>
      <c r="G2642" s="10" t="s">
        <v>213</v>
      </c>
      <c r="H2642" s="12" t="s">
        <v>680</v>
      </c>
      <c r="I2642" s="10" t="s">
        <v>21</v>
      </c>
      <c r="J2642" s="10"/>
      <c r="K2642" s="32">
        <v>0.4166666666678793</v>
      </c>
      <c r="L2642" s="10" t="s">
        <v>22</v>
      </c>
      <c r="M2642" s="10" t="s">
        <v>22</v>
      </c>
      <c r="N2642" s="10" t="s">
        <v>22</v>
      </c>
      <c r="O2642" s="10"/>
      <c r="P2642" s="11"/>
    </row>
    <row r="2643">
      <c r="A2643" s="22">
        <v>45706.0</v>
      </c>
      <c r="B2643" s="23">
        <v>45705.0</v>
      </c>
      <c r="C2643" s="10" t="s">
        <v>17</v>
      </c>
      <c r="D2643" s="10">
        <v>8.0</v>
      </c>
      <c r="E2643" s="17" t="s">
        <v>33</v>
      </c>
      <c r="F2643" s="10" t="s">
        <v>176</v>
      </c>
      <c r="G2643" s="10" t="s">
        <v>1391</v>
      </c>
      <c r="H2643" s="12"/>
      <c r="I2643" s="10" t="s">
        <v>21</v>
      </c>
      <c r="J2643" s="10"/>
      <c r="K2643" s="10"/>
      <c r="L2643" s="10" t="s">
        <v>22</v>
      </c>
      <c r="M2643" s="10" t="s">
        <v>22</v>
      </c>
      <c r="N2643" s="10" t="s">
        <v>22</v>
      </c>
      <c r="O2643" s="10"/>
      <c r="P2643" s="11"/>
    </row>
    <row r="2644">
      <c r="A2644" s="22">
        <v>45706.0</v>
      </c>
      <c r="B2644" s="23">
        <v>45705.0</v>
      </c>
      <c r="C2644" s="10" t="s">
        <v>17</v>
      </c>
      <c r="D2644" s="10" t="s">
        <v>89</v>
      </c>
      <c r="E2644" s="17" t="s">
        <v>89</v>
      </c>
      <c r="F2644" s="10" t="s">
        <v>1834</v>
      </c>
      <c r="G2644" s="10" t="s">
        <v>101</v>
      </c>
      <c r="H2644" s="12" t="s">
        <v>102</v>
      </c>
      <c r="I2644" s="10" t="s">
        <v>21</v>
      </c>
      <c r="J2644" s="10"/>
      <c r="K2644" s="10"/>
      <c r="L2644" s="10" t="s">
        <v>22</v>
      </c>
      <c r="M2644" s="10" t="s">
        <v>22</v>
      </c>
      <c r="N2644" s="10" t="s">
        <v>22</v>
      </c>
      <c r="O2644" s="10"/>
      <c r="P2644" s="11"/>
    </row>
    <row r="2645">
      <c r="A2645" s="22">
        <v>45706.0</v>
      </c>
      <c r="B2645" s="23">
        <v>45705.0</v>
      </c>
      <c r="C2645" s="10" t="s">
        <v>17</v>
      </c>
      <c r="D2645" s="10">
        <v>8.0</v>
      </c>
      <c r="E2645" s="17" t="s">
        <v>33</v>
      </c>
      <c r="F2645" s="10" t="s">
        <v>1724</v>
      </c>
      <c r="G2645" s="10" t="s">
        <v>187</v>
      </c>
      <c r="H2645" s="12"/>
      <c r="I2645" s="10" t="s">
        <v>21</v>
      </c>
      <c r="J2645" s="10"/>
      <c r="K2645" s="10"/>
      <c r="L2645" s="10" t="s">
        <v>22</v>
      </c>
      <c r="M2645" s="10" t="s">
        <v>22</v>
      </c>
      <c r="N2645" s="10" t="s">
        <v>22</v>
      </c>
      <c r="O2645" s="10"/>
      <c r="P2645" s="11"/>
    </row>
    <row r="2646">
      <c r="A2646" s="22">
        <v>45706.0</v>
      </c>
      <c r="B2646" s="23">
        <v>45705.0</v>
      </c>
      <c r="C2646" s="10" t="s">
        <v>17</v>
      </c>
      <c r="D2646" s="10">
        <v>8.0</v>
      </c>
      <c r="E2646" s="17" t="s">
        <v>33</v>
      </c>
      <c r="F2646" s="10" t="s">
        <v>1710</v>
      </c>
      <c r="G2646" s="10" t="s">
        <v>45</v>
      </c>
      <c r="H2646" s="12" t="s">
        <v>46</v>
      </c>
      <c r="I2646" s="10" t="s">
        <v>21</v>
      </c>
      <c r="J2646" s="10"/>
      <c r="K2646" s="10"/>
      <c r="L2646" s="10" t="s">
        <v>22</v>
      </c>
      <c r="M2646" s="10" t="s">
        <v>22</v>
      </c>
      <c r="N2646" s="10" t="s">
        <v>22</v>
      </c>
      <c r="O2646" s="10"/>
      <c r="P2646" s="11"/>
    </row>
    <row r="2647">
      <c r="A2647" s="22">
        <v>45706.0</v>
      </c>
      <c r="B2647" s="23">
        <v>45705.0</v>
      </c>
      <c r="C2647" s="10" t="s">
        <v>17</v>
      </c>
      <c r="D2647" s="10">
        <v>8.0</v>
      </c>
      <c r="E2647" s="17" t="s">
        <v>33</v>
      </c>
      <c r="F2647" s="10" t="s">
        <v>1312</v>
      </c>
      <c r="G2647" s="10" t="s">
        <v>1835</v>
      </c>
      <c r="H2647" s="12"/>
      <c r="I2647" s="10" t="s">
        <v>60</v>
      </c>
      <c r="J2647" s="10" t="s">
        <v>1836</v>
      </c>
      <c r="K2647" s="10"/>
      <c r="L2647" s="10" t="s">
        <v>22</v>
      </c>
      <c r="M2647" s="10" t="s">
        <v>22</v>
      </c>
      <c r="N2647" s="10" t="s">
        <v>22</v>
      </c>
      <c r="O2647" s="10" t="s">
        <v>22</v>
      </c>
      <c r="P2647" s="11"/>
    </row>
    <row r="2648">
      <c r="A2648" s="22">
        <v>45706.0</v>
      </c>
      <c r="B2648" s="23">
        <v>45705.0</v>
      </c>
      <c r="C2648" s="10" t="s">
        <v>17</v>
      </c>
      <c r="D2648" s="10">
        <v>8.0</v>
      </c>
      <c r="E2648" s="17" t="s">
        <v>33</v>
      </c>
      <c r="F2648" s="10" t="s">
        <v>1381</v>
      </c>
      <c r="G2648" s="10" t="s">
        <v>705</v>
      </c>
      <c r="H2648" s="12" t="s">
        <v>217</v>
      </c>
      <c r="I2648" s="10" t="s">
        <v>21</v>
      </c>
      <c r="J2648" s="10"/>
      <c r="K2648" s="10"/>
      <c r="L2648" s="10" t="s">
        <v>22</v>
      </c>
      <c r="M2648" s="10" t="s">
        <v>22</v>
      </c>
      <c r="N2648" s="10" t="s">
        <v>22</v>
      </c>
      <c r="O2648" s="10"/>
      <c r="P2648" s="11"/>
    </row>
    <row r="2649">
      <c r="A2649" s="22">
        <v>45706.0</v>
      </c>
      <c r="B2649" s="23">
        <v>45705.0</v>
      </c>
      <c r="C2649" s="10" t="s">
        <v>17</v>
      </c>
      <c r="D2649" s="10">
        <v>4.0</v>
      </c>
      <c r="E2649" s="17" t="s">
        <v>9</v>
      </c>
      <c r="F2649" s="10" t="s">
        <v>1837</v>
      </c>
      <c r="G2649" s="10" t="s">
        <v>114</v>
      </c>
      <c r="H2649" s="12" t="s">
        <v>115</v>
      </c>
      <c r="I2649" s="10" t="s">
        <v>52</v>
      </c>
      <c r="J2649" s="10"/>
      <c r="K2649" s="10"/>
      <c r="L2649" s="10" t="s">
        <v>22</v>
      </c>
      <c r="M2649" s="10" t="s">
        <v>22</v>
      </c>
      <c r="N2649" s="10" t="s">
        <v>22</v>
      </c>
      <c r="O2649" s="10" t="s">
        <v>22</v>
      </c>
      <c r="P2649" s="11"/>
    </row>
    <row r="2650">
      <c r="A2650" s="22">
        <v>45706.0</v>
      </c>
      <c r="B2650" s="23">
        <v>45705.0</v>
      </c>
      <c r="C2650" s="10" t="s">
        <v>17</v>
      </c>
      <c r="D2650" s="10">
        <v>8.0</v>
      </c>
      <c r="E2650" s="17" t="s">
        <v>9</v>
      </c>
      <c r="F2650" s="10" t="s">
        <v>1838</v>
      </c>
      <c r="G2650" s="10" t="s">
        <v>1839</v>
      </c>
      <c r="H2650" s="12" t="s">
        <v>1840</v>
      </c>
      <c r="I2650" s="10" t="s">
        <v>60</v>
      </c>
      <c r="J2650" s="10" t="s">
        <v>1841</v>
      </c>
      <c r="K2650" s="10" t="s">
        <v>497</v>
      </c>
      <c r="L2650" s="10" t="s">
        <v>22</v>
      </c>
      <c r="M2650" s="10" t="s">
        <v>22</v>
      </c>
      <c r="N2650" s="10" t="s">
        <v>22</v>
      </c>
      <c r="O2650" s="10" t="s">
        <v>22</v>
      </c>
      <c r="P2650" s="11"/>
    </row>
    <row r="2651">
      <c r="A2651" s="22">
        <v>45706.0</v>
      </c>
      <c r="B2651" s="23">
        <v>45705.0</v>
      </c>
      <c r="C2651" s="10" t="s">
        <v>17</v>
      </c>
      <c r="D2651" s="10">
        <v>8.0</v>
      </c>
      <c r="E2651" s="17" t="s">
        <v>33</v>
      </c>
      <c r="F2651" s="10" t="s">
        <v>1406</v>
      </c>
      <c r="G2651" s="10" t="s">
        <v>187</v>
      </c>
      <c r="H2651" s="12" t="s">
        <v>188</v>
      </c>
      <c r="I2651" s="10" t="s">
        <v>21</v>
      </c>
      <c r="J2651" s="10"/>
      <c r="K2651" s="10"/>
      <c r="L2651" s="10" t="s">
        <v>22</v>
      </c>
      <c r="M2651" s="10" t="s">
        <v>22</v>
      </c>
      <c r="N2651" s="10" t="s">
        <v>22</v>
      </c>
      <c r="O2651" s="10"/>
      <c r="P2651" s="11"/>
    </row>
    <row r="2652">
      <c r="A2652" s="22">
        <v>45706.0</v>
      </c>
      <c r="B2652" s="23">
        <v>45705.0</v>
      </c>
      <c r="C2652" s="10" t="s">
        <v>17</v>
      </c>
      <c r="D2652" s="10">
        <v>14.0</v>
      </c>
      <c r="E2652" s="17" t="s">
        <v>33</v>
      </c>
      <c r="F2652" s="10" t="s">
        <v>1282</v>
      </c>
      <c r="G2652" s="10" t="s">
        <v>169</v>
      </c>
      <c r="H2652" s="12" t="s">
        <v>170</v>
      </c>
      <c r="I2652" s="10" t="s">
        <v>21</v>
      </c>
      <c r="J2652" s="10"/>
      <c r="K2652" s="10"/>
      <c r="L2652" s="10" t="s">
        <v>22</v>
      </c>
      <c r="M2652" s="10" t="s">
        <v>22</v>
      </c>
      <c r="N2652" s="10" t="s">
        <v>22</v>
      </c>
      <c r="O2652" s="10"/>
      <c r="P2652" s="11"/>
    </row>
    <row r="2653">
      <c r="A2653" s="22">
        <v>45706.0</v>
      </c>
      <c r="B2653" s="23">
        <v>45705.0</v>
      </c>
      <c r="C2653" s="10" t="s">
        <v>17</v>
      </c>
      <c r="D2653" s="10">
        <v>8.0</v>
      </c>
      <c r="E2653" s="17" t="s">
        <v>33</v>
      </c>
      <c r="F2653" s="10" t="s">
        <v>830</v>
      </c>
      <c r="G2653" s="10" t="s">
        <v>962</v>
      </c>
      <c r="H2653" s="12" t="s">
        <v>92</v>
      </c>
      <c r="I2653" s="10" t="s">
        <v>21</v>
      </c>
      <c r="J2653" s="10"/>
      <c r="K2653" s="10"/>
      <c r="L2653" s="10" t="s">
        <v>22</v>
      </c>
      <c r="M2653" s="10" t="s">
        <v>22</v>
      </c>
      <c r="N2653" s="10" t="s">
        <v>22</v>
      </c>
      <c r="O2653" s="10"/>
      <c r="P2653" s="11"/>
    </row>
    <row r="2654">
      <c r="A2654" s="22">
        <v>45706.0</v>
      </c>
      <c r="B2654" s="23">
        <v>45705.0</v>
      </c>
      <c r="C2654" s="10" t="s">
        <v>17</v>
      </c>
      <c r="D2654" s="10">
        <v>8.0</v>
      </c>
      <c r="E2654" s="17" t="s">
        <v>33</v>
      </c>
      <c r="F2654" s="10" t="s">
        <v>1182</v>
      </c>
      <c r="G2654" s="10" t="s">
        <v>949</v>
      </c>
      <c r="H2654" s="12" t="s">
        <v>950</v>
      </c>
      <c r="I2654" s="10" t="s">
        <v>60</v>
      </c>
      <c r="J2654" s="10" t="s">
        <v>1842</v>
      </c>
      <c r="K2654" s="10"/>
      <c r="L2654" s="10" t="s">
        <v>22</v>
      </c>
      <c r="M2654" s="10" t="s">
        <v>22</v>
      </c>
      <c r="N2654" s="10" t="s">
        <v>22</v>
      </c>
      <c r="O2654" s="10" t="s">
        <v>22</v>
      </c>
      <c r="P2654" s="11"/>
    </row>
    <row r="2655">
      <c r="A2655" s="30">
        <v>45706.0</v>
      </c>
      <c r="B2655" s="23">
        <v>45705.0</v>
      </c>
      <c r="C2655" s="10" t="s">
        <v>17</v>
      </c>
      <c r="D2655" s="10">
        <v>8.0</v>
      </c>
      <c r="E2655" s="17" t="s">
        <v>33</v>
      </c>
      <c r="F2655" s="10" t="s">
        <v>1774</v>
      </c>
      <c r="G2655" s="10" t="s">
        <v>213</v>
      </c>
      <c r="H2655" s="12" t="s">
        <v>680</v>
      </c>
      <c r="I2655" s="10" t="s">
        <v>21</v>
      </c>
      <c r="J2655" s="10"/>
      <c r="K2655" s="34">
        <v>0.3333333333333333</v>
      </c>
      <c r="L2655" s="10" t="s">
        <v>22</v>
      </c>
      <c r="M2655" s="10" t="s">
        <v>22</v>
      </c>
      <c r="N2655" s="10" t="s">
        <v>22</v>
      </c>
      <c r="O2655" s="10"/>
      <c r="P2655" s="11"/>
    </row>
    <row r="2656">
      <c r="A2656" s="22">
        <v>45706.0</v>
      </c>
      <c r="B2656" s="23">
        <v>45705.0</v>
      </c>
      <c r="C2656" s="10" t="s">
        <v>17</v>
      </c>
      <c r="D2656" s="10" t="s">
        <v>132</v>
      </c>
      <c r="E2656" s="17" t="s">
        <v>9</v>
      </c>
      <c r="F2656" s="10" t="s">
        <v>1843</v>
      </c>
      <c r="G2656" s="10" t="s">
        <v>1844</v>
      </c>
      <c r="H2656" s="12" t="s">
        <v>324</v>
      </c>
      <c r="I2656" s="10" t="s">
        <v>52</v>
      </c>
      <c r="J2656" s="10"/>
      <c r="K2656" s="10"/>
      <c r="L2656" s="10" t="s">
        <v>22</v>
      </c>
      <c r="M2656" s="10" t="s">
        <v>22</v>
      </c>
      <c r="N2656" s="10" t="s">
        <v>22</v>
      </c>
      <c r="O2656" s="10"/>
      <c r="P2656" s="11"/>
    </row>
    <row r="2657">
      <c r="A2657" s="22">
        <v>45706.0</v>
      </c>
      <c r="B2657" s="23">
        <v>45705.0</v>
      </c>
      <c r="C2657" s="10" t="s">
        <v>17</v>
      </c>
      <c r="D2657" s="10">
        <v>8.0</v>
      </c>
      <c r="E2657" s="17" t="s">
        <v>33</v>
      </c>
      <c r="F2657" s="10" t="s">
        <v>1845</v>
      </c>
      <c r="G2657" s="10" t="s">
        <v>1038</v>
      </c>
      <c r="H2657" s="12" t="s">
        <v>1039</v>
      </c>
      <c r="I2657" s="10" t="s">
        <v>21</v>
      </c>
      <c r="J2657" s="10"/>
      <c r="K2657" s="10"/>
      <c r="L2657" s="10" t="s">
        <v>22</v>
      </c>
      <c r="M2657" s="10" t="s">
        <v>22</v>
      </c>
      <c r="N2657" s="10" t="s">
        <v>22</v>
      </c>
      <c r="O2657" s="10"/>
      <c r="P2657" s="11"/>
    </row>
    <row r="2658">
      <c r="A2658" s="22">
        <v>45706.0</v>
      </c>
      <c r="B2658" s="23">
        <v>45705.0</v>
      </c>
      <c r="C2658" s="10" t="s">
        <v>17</v>
      </c>
      <c r="D2658" s="10">
        <v>14.0</v>
      </c>
      <c r="E2658" s="17" t="s">
        <v>953</v>
      </c>
      <c r="F2658" s="10" t="s">
        <v>1767</v>
      </c>
      <c r="G2658" s="10" t="s">
        <v>928</v>
      </c>
      <c r="H2658" s="12" t="s">
        <v>1347</v>
      </c>
      <c r="I2658" s="10" t="s">
        <v>21</v>
      </c>
      <c r="J2658" s="10"/>
      <c r="K2658" s="10"/>
      <c r="L2658" s="10" t="s">
        <v>22</v>
      </c>
      <c r="M2658" s="10" t="s">
        <v>22</v>
      </c>
      <c r="N2658" s="10" t="s">
        <v>22</v>
      </c>
      <c r="O2658" s="10"/>
      <c r="P2658" s="11"/>
    </row>
    <row r="2659">
      <c r="A2659" s="22">
        <v>45706.0</v>
      </c>
      <c r="B2659" s="23">
        <v>45705.0</v>
      </c>
      <c r="C2659" s="10" t="s">
        <v>17</v>
      </c>
      <c r="D2659" s="10">
        <v>8.0</v>
      </c>
      <c r="E2659" s="17" t="s">
        <v>9</v>
      </c>
      <c r="F2659" s="10" t="s">
        <v>1499</v>
      </c>
      <c r="G2659" s="10" t="s">
        <v>169</v>
      </c>
      <c r="H2659" s="12" t="s">
        <v>170</v>
      </c>
      <c r="I2659" s="10" t="s">
        <v>21</v>
      </c>
      <c r="J2659" s="10"/>
      <c r="K2659" s="10"/>
      <c r="L2659" s="10" t="s">
        <v>22</v>
      </c>
      <c r="M2659" s="10" t="s">
        <v>22</v>
      </c>
      <c r="N2659" s="10" t="s">
        <v>22</v>
      </c>
      <c r="O2659" s="10"/>
      <c r="P2659" s="11"/>
    </row>
    <row r="2660">
      <c r="A2660" s="29">
        <v>45705.585516493054</v>
      </c>
      <c r="B2660" s="23">
        <v>45705.0</v>
      </c>
      <c r="C2660" s="10" t="s">
        <v>17</v>
      </c>
      <c r="D2660" s="10">
        <v>8.0</v>
      </c>
      <c r="E2660" s="17" t="s">
        <v>9</v>
      </c>
      <c r="F2660" s="10" t="s">
        <v>1258</v>
      </c>
      <c r="G2660" s="10" t="s">
        <v>213</v>
      </c>
      <c r="H2660" s="12" t="s">
        <v>680</v>
      </c>
      <c r="I2660" s="10" t="s">
        <v>21</v>
      </c>
      <c r="J2660" s="10"/>
      <c r="K2660" s="10"/>
      <c r="L2660" s="10" t="s">
        <v>22</v>
      </c>
      <c r="M2660" s="10" t="s">
        <v>22</v>
      </c>
      <c r="N2660" s="10" t="s">
        <v>22</v>
      </c>
      <c r="O2660" s="10"/>
      <c r="P2660" s="11"/>
    </row>
    <row r="2661">
      <c r="A2661" s="29">
        <v>45705.445449293984</v>
      </c>
      <c r="B2661" s="23">
        <v>45705.0</v>
      </c>
      <c r="C2661" s="10" t="s">
        <v>17</v>
      </c>
      <c r="D2661" s="10">
        <v>6.0</v>
      </c>
      <c r="E2661" s="17" t="s">
        <v>9</v>
      </c>
      <c r="F2661" s="10" t="s">
        <v>1846</v>
      </c>
      <c r="G2661" s="10" t="s">
        <v>38</v>
      </c>
      <c r="H2661" s="12" t="s">
        <v>39</v>
      </c>
      <c r="I2661" s="10" t="s">
        <v>21</v>
      </c>
      <c r="J2661" s="10" t="s">
        <v>524</v>
      </c>
      <c r="K2661" s="10"/>
      <c r="L2661" s="10" t="s">
        <v>22</v>
      </c>
      <c r="M2661" s="10" t="s">
        <v>22</v>
      </c>
      <c r="N2661" s="10" t="s">
        <v>22</v>
      </c>
      <c r="O2661" s="10"/>
      <c r="P2661" s="11"/>
    </row>
    <row r="2662">
      <c r="A2662" s="29">
        <v>45705.39938113426</v>
      </c>
      <c r="B2662" s="23">
        <v>45705.0</v>
      </c>
      <c r="C2662" s="10" t="s">
        <v>17</v>
      </c>
      <c r="D2662" s="10">
        <v>8.0</v>
      </c>
      <c r="E2662" s="17" t="s">
        <v>9</v>
      </c>
      <c r="F2662" s="10" t="s">
        <v>1847</v>
      </c>
      <c r="G2662" s="10"/>
      <c r="H2662" s="12"/>
      <c r="I2662" s="10" t="s">
        <v>52</v>
      </c>
      <c r="J2662" s="10"/>
      <c r="K2662" s="10"/>
      <c r="L2662" s="10" t="s">
        <v>22</v>
      </c>
      <c r="M2662" s="10" t="s">
        <v>22</v>
      </c>
      <c r="N2662" s="10" t="s">
        <v>22</v>
      </c>
      <c r="O2662" s="10"/>
      <c r="P2662" s="11"/>
    </row>
    <row r="2663">
      <c r="A2663" s="29">
        <v>45705.39845320601</v>
      </c>
      <c r="B2663" s="23">
        <v>45705.0</v>
      </c>
      <c r="C2663" s="10" t="s">
        <v>17</v>
      </c>
      <c r="D2663" s="10">
        <v>8.0</v>
      </c>
      <c r="E2663" s="17" t="s">
        <v>33</v>
      </c>
      <c r="F2663" s="10" t="s">
        <v>1244</v>
      </c>
      <c r="G2663" s="10" t="s">
        <v>1245</v>
      </c>
      <c r="H2663" s="12" t="s">
        <v>1246</v>
      </c>
      <c r="I2663" s="10" t="s">
        <v>21</v>
      </c>
      <c r="J2663" s="10"/>
      <c r="K2663" s="10"/>
      <c r="L2663" s="10" t="s">
        <v>22</v>
      </c>
      <c r="M2663" s="10" t="s">
        <v>22</v>
      </c>
      <c r="N2663" s="10" t="s">
        <v>22</v>
      </c>
      <c r="O2663" s="10"/>
      <c r="P2663" s="11"/>
    </row>
    <row r="2664">
      <c r="A2664" s="29">
        <v>45705.398091006944</v>
      </c>
      <c r="B2664" s="23">
        <v>45705.0</v>
      </c>
      <c r="C2664" s="10" t="s">
        <v>17</v>
      </c>
      <c r="D2664" s="10">
        <v>8.0</v>
      </c>
      <c r="E2664" s="17" t="s">
        <v>9</v>
      </c>
      <c r="F2664" s="10" t="s">
        <v>1687</v>
      </c>
      <c r="G2664" s="10" t="s">
        <v>1571</v>
      </c>
      <c r="H2664" s="12" t="s">
        <v>1572</v>
      </c>
      <c r="I2664" s="10" t="s">
        <v>60</v>
      </c>
      <c r="J2664" s="10"/>
      <c r="K2664" s="10"/>
      <c r="L2664" s="10" t="s">
        <v>22</v>
      </c>
      <c r="M2664" s="10" t="s">
        <v>22</v>
      </c>
      <c r="N2664" s="10" t="s">
        <v>22</v>
      </c>
      <c r="O2664" s="10" t="s">
        <v>22</v>
      </c>
      <c r="P2664" s="11"/>
    </row>
    <row r="2665">
      <c r="A2665" s="29">
        <v>45705.397763078705</v>
      </c>
      <c r="B2665" s="23">
        <v>45705.0</v>
      </c>
      <c r="C2665" s="10" t="s">
        <v>17</v>
      </c>
      <c r="D2665" s="10">
        <v>8.0</v>
      </c>
      <c r="E2665" s="17" t="s">
        <v>33</v>
      </c>
      <c r="F2665" s="10" t="s">
        <v>1187</v>
      </c>
      <c r="G2665" s="10" t="s">
        <v>267</v>
      </c>
      <c r="H2665" s="12"/>
      <c r="I2665" s="10" t="s">
        <v>21</v>
      </c>
      <c r="J2665" s="10"/>
      <c r="K2665" s="10"/>
      <c r="L2665" s="10" t="s">
        <v>22</v>
      </c>
      <c r="M2665" s="10" t="s">
        <v>22</v>
      </c>
      <c r="N2665" s="10" t="s">
        <v>22</v>
      </c>
      <c r="O2665" s="10"/>
      <c r="P2665" s="11"/>
    </row>
    <row r="2666">
      <c r="A2666" s="29">
        <v>45705.39732229167</v>
      </c>
      <c r="B2666" s="23">
        <v>45705.0</v>
      </c>
      <c r="C2666" s="10" t="s">
        <v>17</v>
      </c>
      <c r="D2666" s="10">
        <v>16.0</v>
      </c>
      <c r="E2666" s="17" t="s">
        <v>33</v>
      </c>
      <c r="F2666" s="10" t="s">
        <v>325</v>
      </c>
      <c r="G2666" s="10" t="s">
        <v>663</v>
      </c>
      <c r="H2666" s="12" t="s">
        <v>1016</v>
      </c>
      <c r="I2666" s="10" t="s">
        <v>21</v>
      </c>
      <c r="J2666" s="10"/>
      <c r="K2666" s="10"/>
      <c r="L2666" s="10" t="s">
        <v>22</v>
      </c>
      <c r="M2666" s="10" t="s">
        <v>22</v>
      </c>
      <c r="N2666" s="10" t="s">
        <v>22</v>
      </c>
      <c r="O2666" s="10"/>
      <c r="P2666" s="11"/>
    </row>
    <row r="2667">
      <c r="A2667" s="29">
        <v>45705.39698160879</v>
      </c>
      <c r="B2667" s="23">
        <v>45705.0</v>
      </c>
      <c r="C2667" s="10" t="s">
        <v>17</v>
      </c>
      <c r="D2667" s="10">
        <v>8.0</v>
      </c>
      <c r="E2667" s="17" t="s">
        <v>33</v>
      </c>
      <c r="F2667" s="10" t="s">
        <v>1280</v>
      </c>
      <c r="G2667" s="10" t="s">
        <v>318</v>
      </c>
      <c r="H2667" s="12" t="s">
        <v>319</v>
      </c>
      <c r="I2667" s="10" t="s">
        <v>21</v>
      </c>
      <c r="J2667" s="10"/>
      <c r="K2667" s="10"/>
      <c r="L2667" s="10" t="s">
        <v>22</v>
      </c>
      <c r="M2667" s="10" t="s">
        <v>22</v>
      </c>
      <c r="N2667" s="10" t="s">
        <v>22</v>
      </c>
      <c r="O2667" s="10"/>
      <c r="P2667" s="11"/>
    </row>
    <row r="2668">
      <c r="A2668" s="29">
        <v>45705.396298287036</v>
      </c>
      <c r="B2668" s="23">
        <v>45705.0</v>
      </c>
      <c r="C2668" s="10" t="s">
        <v>17</v>
      </c>
      <c r="D2668" s="10">
        <v>8.0</v>
      </c>
      <c r="E2668" s="17" t="s">
        <v>9</v>
      </c>
      <c r="F2668" s="10" t="s">
        <v>1848</v>
      </c>
      <c r="G2668" s="10" t="s">
        <v>1520</v>
      </c>
      <c r="H2668" s="12"/>
      <c r="I2668" s="10" t="s">
        <v>52</v>
      </c>
      <c r="J2668" s="10"/>
      <c r="K2668" s="10"/>
      <c r="L2668" s="10" t="s">
        <v>22</v>
      </c>
      <c r="M2668" s="10" t="s">
        <v>22</v>
      </c>
      <c r="N2668" s="10" t="s">
        <v>22</v>
      </c>
      <c r="O2668" s="10" t="s">
        <v>474</v>
      </c>
      <c r="P2668" s="11"/>
    </row>
    <row r="2669">
      <c r="A2669" s="29">
        <v>45705.39577145834</v>
      </c>
      <c r="B2669" s="23">
        <v>45705.0</v>
      </c>
      <c r="C2669" s="10" t="s">
        <v>17</v>
      </c>
      <c r="D2669" s="10">
        <v>8.0</v>
      </c>
      <c r="E2669" s="17" t="s">
        <v>9</v>
      </c>
      <c r="F2669" s="10" t="s">
        <v>1193</v>
      </c>
      <c r="G2669" s="10" t="s">
        <v>1194</v>
      </c>
      <c r="H2669" s="12"/>
      <c r="I2669" s="10" t="s">
        <v>21</v>
      </c>
      <c r="J2669" s="10"/>
      <c r="K2669" s="10"/>
      <c r="L2669" s="10" t="s">
        <v>22</v>
      </c>
      <c r="M2669" s="10" t="s">
        <v>22</v>
      </c>
      <c r="N2669" s="10" t="s">
        <v>22</v>
      </c>
      <c r="O2669" s="10"/>
      <c r="P2669" s="11"/>
    </row>
    <row r="2670">
      <c r="A2670" s="29">
        <v>45705.02900043981</v>
      </c>
      <c r="B2670" s="23">
        <v>45705.0</v>
      </c>
      <c r="C2670" s="10" t="s">
        <v>17</v>
      </c>
      <c r="D2670" s="10">
        <v>20.0</v>
      </c>
      <c r="E2670" s="17" t="s">
        <v>33</v>
      </c>
      <c r="F2670" s="10" t="s">
        <v>1361</v>
      </c>
      <c r="G2670" s="10" t="s">
        <v>82</v>
      </c>
      <c r="H2670" s="12"/>
      <c r="I2670" s="10" t="s">
        <v>21</v>
      </c>
      <c r="J2670" s="10"/>
      <c r="K2670" s="10"/>
      <c r="L2670" s="10" t="s">
        <v>22</v>
      </c>
      <c r="M2670" s="10" t="s">
        <v>22</v>
      </c>
      <c r="N2670" s="10" t="s">
        <v>22</v>
      </c>
      <c r="O2670" s="10"/>
      <c r="P2670" s="11"/>
    </row>
    <row r="2671">
      <c r="A2671" s="22">
        <v>45705.0</v>
      </c>
      <c r="B2671" s="23">
        <v>45701.0</v>
      </c>
      <c r="C2671" s="10" t="s">
        <v>17</v>
      </c>
      <c r="D2671" s="10">
        <v>8.0</v>
      </c>
      <c r="E2671" s="17" t="s">
        <v>9</v>
      </c>
      <c r="F2671" s="10" t="s">
        <v>1849</v>
      </c>
      <c r="G2671" s="10" t="s">
        <v>480</v>
      </c>
      <c r="H2671" s="12" t="s">
        <v>481</v>
      </c>
      <c r="I2671" s="10" t="s">
        <v>52</v>
      </c>
      <c r="J2671" s="10"/>
      <c r="K2671" s="10"/>
      <c r="L2671" s="10" t="s">
        <v>22</v>
      </c>
      <c r="M2671" s="10" t="s">
        <v>22</v>
      </c>
      <c r="N2671" s="10" t="s">
        <v>22</v>
      </c>
      <c r="O2671" s="10" t="s">
        <v>22</v>
      </c>
      <c r="P2671" s="11"/>
    </row>
    <row r="2672">
      <c r="A2672" s="22">
        <v>45705.0</v>
      </c>
      <c r="B2672" s="23">
        <v>45701.0</v>
      </c>
      <c r="C2672" s="10" t="s">
        <v>17</v>
      </c>
      <c r="D2672" s="10">
        <v>4.0</v>
      </c>
      <c r="E2672" s="17" t="s">
        <v>9</v>
      </c>
      <c r="F2672" s="10" t="s">
        <v>1850</v>
      </c>
      <c r="G2672" s="10" t="s">
        <v>1337</v>
      </c>
      <c r="H2672" s="12" t="s">
        <v>1338</v>
      </c>
      <c r="I2672" s="10" t="s">
        <v>60</v>
      </c>
      <c r="J2672" s="10"/>
      <c r="K2672" s="10" t="s">
        <v>1851</v>
      </c>
      <c r="L2672" s="10" t="s">
        <v>22</v>
      </c>
      <c r="M2672" s="10" t="s">
        <v>22</v>
      </c>
      <c r="N2672" s="10" t="s">
        <v>22</v>
      </c>
      <c r="O2672" s="10" t="s">
        <v>22</v>
      </c>
      <c r="P2672" s="11"/>
    </row>
    <row r="2673">
      <c r="A2673" s="22">
        <v>45705.0</v>
      </c>
      <c r="B2673" s="23">
        <v>45701.0</v>
      </c>
      <c r="C2673" s="10" t="s">
        <v>17</v>
      </c>
      <c r="D2673" s="10">
        <v>6.0</v>
      </c>
      <c r="E2673" s="17" t="s">
        <v>9</v>
      </c>
      <c r="F2673" s="10" t="s">
        <v>1852</v>
      </c>
      <c r="G2673" s="10" t="s">
        <v>1142</v>
      </c>
      <c r="H2673" s="12" t="s">
        <v>1143</v>
      </c>
      <c r="I2673" s="10" t="s">
        <v>21</v>
      </c>
      <c r="J2673" s="10"/>
      <c r="K2673" s="10"/>
      <c r="L2673" s="10" t="s">
        <v>22</v>
      </c>
      <c r="M2673" s="10" t="s">
        <v>22</v>
      </c>
      <c r="N2673" s="10" t="s">
        <v>22</v>
      </c>
      <c r="O2673" s="10"/>
      <c r="P2673" s="11"/>
    </row>
    <row r="2674">
      <c r="A2674" s="22">
        <v>45705.0</v>
      </c>
      <c r="B2674" s="23">
        <v>45701.0</v>
      </c>
      <c r="C2674" s="10" t="s">
        <v>17</v>
      </c>
      <c r="D2674" s="10">
        <v>8.0</v>
      </c>
      <c r="E2674" s="17" t="s">
        <v>9</v>
      </c>
      <c r="F2674" s="10" t="s">
        <v>1596</v>
      </c>
      <c r="G2674" s="10" t="s">
        <v>67</v>
      </c>
      <c r="H2674" s="12" t="s">
        <v>68</v>
      </c>
      <c r="I2674" s="10" t="s">
        <v>21</v>
      </c>
      <c r="J2674" s="10"/>
      <c r="K2674" s="10"/>
      <c r="L2674" s="10" t="s">
        <v>22</v>
      </c>
      <c r="M2674" s="10" t="s">
        <v>22</v>
      </c>
      <c r="N2674" s="10" t="s">
        <v>22</v>
      </c>
      <c r="O2674" s="10"/>
      <c r="P2674" s="11"/>
    </row>
    <row r="2675">
      <c r="A2675" s="22">
        <v>45705.0</v>
      </c>
      <c r="B2675" s="23">
        <v>45701.0</v>
      </c>
      <c r="C2675" s="10" t="s">
        <v>17</v>
      </c>
      <c r="D2675" s="10">
        <v>8.0</v>
      </c>
      <c r="E2675" s="17" t="s">
        <v>33</v>
      </c>
      <c r="F2675" s="10" t="s">
        <v>1513</v>
      </c>
      <c r="G2675" s="10" t="s">
        <v>101</v>
      </c>
      <c r="H2675" s="12" t="s">
        <v>102</v>
      </c>
      <c r="I2675" s="10" t="s">
        <v>21</v>
      </c>
      <c r="J2675" s="10"/>
      <c r="K2675" s="10"/>
      <c r="L2675" s="10" t="s">
        <v>22</v>
      </c>
      <c r="M2675" s="10" t="s">
        <v>22</v>
      </c>
      <c r="N2675" s="10" t="s">
        <v>22</v>
      </c>
      <c r="O2675" s="10"/>
      <c r="P2675" s="11"/>
    </row>
    <row r="2676">
      <c r="A2676" s="22">
        <v>45705.0</v>
      </c>
      <c r="B2676" s="23">
        <v>45702.0</v>
      </c>
      <c r="C2676" s="10" t="s">
        <v>17</v>
      </c>
      <c r="D2676" s="10">
        <v>14.0</v>
      </c>
      <c r="E2676" s="17" t="s">
        <v>9</v>
      </c>
      <c r="F2676" s="10" t="s">
        <v>1774</v>
      </c>
      <c r="G2676" s="10" t="s">
        <v>213</v>
      </c>
      <c r="H2676" s="12" t="s">
        <v>680</v>
      </c>
      <c r="I2676" s="10" t="s">
        <v>21</v>
      </c>
      <c r="J2676" s="10" t="s">
        <v>1853</v>
      </c>
      <c r="K2676" s="10" t="s">
        <v>1854</v>
      </c>
      <c r="L2676" s="10" t="s">
        <v>22</v>
      </c>
      <c r="M2676" s="10" t="s">
        <v>22</v>
      </c>
      <c r="N2676" s="10" t="s">
        <v>22</v>
      </c>
      <c r="O2676" s="10"/>
      <c r="P2676" s="11"/>
    </row>
    <row r="2677">
      <c r="A2677" s="22">
        <v>45705.0</v>
      </c>
      <c r="B2677" s="23">
        <v>45702.0</v>
      </c>
      <c r="C2677" s="10" t="s">
        <v>17</v>
      </c>
      <c r="D2677" s="10">
        <v>8.0</v>
      </c>
      <c r="E2677" s="17" t="s">
        <v>953</v>
      </c>
      <c r="F2677" s="10" t="s">
        <v>1855</v>
      </c>
      <c r="G2677" s="10" t="s">
        <v>94</v>
      </c>
      <c r="H2677" s="12" t="s">
        <v>853</v>
      </c>
      <c r="I2677" s="10" t="s">
        <v>21</v>
      </c>
      <c r="J2677" s="10"/>
      <c r="K2677" s="10" t="s">
        <v>1856</v>
      </c>
      <c r="L2677" s="10" t="s">
        <v>22</v>
      </c>
      <c r="M2677" s="10" t="s">
        <v>22</v>
      </c>
      <c r="N2677" s="10" t="s">
        <v>22</v>
      </c>
      <c r="O2677" s="10"/>
      <c r="P2677" s="11"/>
    </row>
    <row r="2678">
      <c r="A2678" s="22">
        <v>45705.0</v>
      </c>
      <c r="B2678" s="23">
        <v>45702.0</v>
      </c>
      <c r="C2678" s="10" t="s">
        <v>17</v>
      </c>
      <c r="D2678" s="10">
        <v>8.0</v>
      </c>
      <c r="E2678" s="17" t="s">
        <v>33</v>
      </c>
      <c r="F2678" s="10" t="s">
        <v>1857</v>
      </c>
      <c r="G2678" s="10" t="s">
        <v>1858</v>
      </c>
      <c r="H2678" s="12" t="s">
        <v>1859</v>
      </c>
      <c r="I2678" s="10" t="s">
        <v>52</v>
      </c>
      <c r="J2678" s="10"/>
      <c r="K2678" s="10" t="s">
        <v>460</v>
      </c>
      <c r="L2678" s="10" t="s">
        <v>22</v>
      </c>
      <c r="M2678" s="10" t="s">
        <v>22</v>
      </c>
      <c r="N2678" s="10" t="s">
        <v>22</v>
      </c>
      <c r="O2678" s="10"/>
      <c r="P2678" s="11"/>
    </row>
    <row r="2679">
      <c r="A2679" s="22">
        <v>45705.0</v>
      </c>
      <c r="B2679" s="23">
        <v>45702.0</v>
      </c>
      <c r="C2679" s="10" t="s">
        <v>17</v>
      </c>
      <c r="D2679" s="10">
        <v>8.0</v>
      </c>
      <c r="E2679" s="17" t="s">
        <v>33</v>
      </c>
      <c r="F2679" s="10" t="s">
        <v>1125</v>
      </c>
      <c r="G2679" s="10" t="s">
        <v>267</v>
      </c>
      <c r="H2679" s="12"/>
      <c r="I2679" s="10" t="s">
        <v>21</v>
      </c>
      <c r="J2679" s="10"/>
      <c r="K2679" s="10"/>
      <c r="L2679" s="10" t="s">
        <v>22</v>
      </c>
      <c r="M2679" s="10" t="s">
        <v>22</v>
      </c>
      <c r="N2679" s="10" t="s">
        <v>22</v>
      </c>
      <c r="O2679" s="10"/>
      <c r="P2679" s="11"/>
    </row>
    <row r="2680">
      <c r="A2680" s="22">
        <v>45705.0</v>
      </c>
      <c r="B2680" s="23">
        <v>45702.0</v>
      </c>
      <c r="C2680" s="10" t="s">
        <v>17</v>
      </c>
      <c r="D2680" s="10">
        <v>8.0</v>
      </c>
      <c r="E2680" s="17" t="s">
        <v>9</v>
      </c>
      <c r="F2680" s="10" t="s">
        <v>1621</v>
      </c>
      <c r="G2680" s="10" t="s">
        <v>1295</v>
      </c>
      <c r="H2680" s="12" t="s">
        <v>383</v>
      </c>
      <c r="I2680" s="10" t="s">
        <v>52</v>
      </c>
      <c r="J2680" s="10"/>
      <c r="K2680" s="10"/>
      <c r="L2680" s="10" t="s">
        <v>22</v>
      </c>
      <c r="M2680" s="10" t="s">
        <v>22</v>
      </c>
      <c r="N2680" s="10" t="s">
        <v>22</v>
      </c>
      <c r="O2680" s="10" t="s">
        <v>474</v>
      </c>
      <c r="P2680" s="11"/>
    </row>
    <row r="2681">
      <c r="A2681" s="22">
        <v>45705.0</v>
      </c>
      <c r="B2681" s="23">
        <v>45702.0</v>
      </c>
      <c r="C2681" s="10" t="s">
        <v>17</v>
      </c>
      <c r="D2681" s="10">
        <v>8.0</v>
      </c>
      <c r="E2681" s="17" t="s">
        <v>33</v>
      </c>
      <c r="F2681" s="10" t="s">
        <v>1760</v>
      </c>
      <c r="G2681" s="10" t="s">
        <v>1180</v>
      </c>
      <c r="H2681" s="12" t="s">
        <v>20</v>
      </c>
      <c r="I2681" s="10" t="s">
        <v>21</v>
      </c>
      <c r="J2681" s="10"/>
      <c r="K2681" s="10"/>
      <c r="L2681" s="10" t="s">
        <v>22</v>
      </c>
      <c r="M2681" s="10" t="s">
        <v>22</v>
      </c>
      <c r="N2681" s="10" t="s">
        <v>22</v>
      </c>
      <c r="O2681" s="10"/>
      <c r="P2681" s="11"/>
    </row>
    <row r="2682">
      <c r="A2682" s="22">
        <v>45705.0</v>
      </c>
      <c r="B2682" s="23">
        <v>45702.0</v>
      </c>
      <c r="C2682" s="10" t="s">
        <v>17</v>
      </c>
      <c r="D2682" s="10">
        <v>8.0</v>
      </c>
      <c r="E2682" s="17" t="s">
        <v>9</v>
      </c>
      <c r="F2682" s="10" t="s">
        <v>1860</v>
      </c>
      <c r="G2682" s="10" t="s">
        <v>1654</v>
      </c>
      <c r="H2682" s="12" t="s">
        <v>1655</v>
      </c>
      <c r="I2682" s="10" t="s">
        <v>52</v>
      </c>
      <c r="J2682" s="10"/>
      <c r="K2682" s="10"/>
      <c r="L2682" s="10" t="s">
        <v>22</v>
      </c>
      <c r="M2682" s="10" t="s">
        <v>22</v>
      </c>
      <c r="N2682" s="10" t="s">
        <v>22</v>
      </c>
      <c r="O2682" s="10" t="s">
        <v>22</v>
      </c>
      <c r="P2682" s="11"/>
    </row>
    <row r="2683">
      <c r="A2683" s="22">
        <v>45705.0</v>
      </c>
      <c r="B2683" s="23">
        <v>45702.0</v>
      </c>
      <c r="C2683" s="10" t="s">
        <v>17</v>
      </c>
      <c r="D2683" s="10">
        <v>8.0</v>
      </c>
      <c r="E2683" s="17" t="s">
        <v>33</v>
      </c>
      <c r="F2683" s="10" t="s">
        <v>1416</v>
      </c>
      <c r="G2683" s="10" t="s">
        <v>1417</v>
      </c>
      <c r="H2683" s="12" t="s">
        <v>1861</v>
      </c>
      <c r="I2683" s="10" t="s">
        <v>60</v>
      </c>
      <c r="J2683" s="10" t="s">
        <v>1862</v>
      </c>
      <c r="K2683" s="10"/>
      <c r="L2683" s="10" t="s">
        <v>22</v>
      </c>
      <c r="M2683" s="10" t="s">
        <v>22</v>
      </c>
      <c r="N2683" s="10" t="s">
        <v>22</v>
      </c>
      <c r="O2683" s="10" t="s">
        <v>22</v>
      </c>
      <c r="P2683" s="11"/>
    </row>
    <row r="2684">
      <c r="A2684" s="29">
        <v>45702.66578920139</v>
      </c>
      <c r="B2684" s="23">
        <v>45702.0</v>
      </c>
      <c r="C2684" s="10" t="s">
        <v>17</v>
      </c>
      <c r="D2684" s="10">
        <v>8.0</v>
      </c>
      <c r="E2684" s="17" t="s">
        <v>9</v>
      </c>
      <c r="F2684" s="10" t="s">
        <v>1863</v>
      </c>
      <c r="G2684" s="10" t="s">
        <v>1864</v>
      </c>
      <c r="H2684" s="12" t="s">
        <v>1865</v>
      </c>
      <c r="I2684" s="10" t="s">
        <v>60</v>
      </c>
      <c r="J2684" s="10" t="s">
        <v>1866</v>
      </c>
      <c r="K2684" s="10"/>
      <c r="L2684" s="10" t="s">
        <v>22</v>
      </c>
      <c r="M2684" s="10" t="s">
        <v>22</v>
      </c>
      <c r="N2684" s="10" t="s">
        <v>22</v>
      </c>
      <c r="O2684" s="10" t="s">
        <v>22</v>
      </c>
      <c r="P2684" s="11"/>
    </row>
    <row r="2685">
      <c r="A2685" s="22">
        <v>45702.0</v>
      </c>
      <c r="B2685" s="23">
        <v>45701.0</v>
      </c>
      <c r="C2685" s="10" t="s">
        <v>17</v>
      </c>
      <c r="D2685" s="10">
        <v>25.0</v>
      </c>
      <c r="E2685" s="17" t="s">
        <v>33</v>
      </c>
      <c r="F2685" s="10" t="s">
        <v>1361</v>
      </c>
      <c r="G2685" s="10" t="s">
        <v>82</v>
      </c>
      <c r="H2685" s="12"/>
      <c r="I2685" s="10" t="s">
        <v>21</v>
      </c>
      <c r="J2685" s="10"/>
      <c r="K2685" s="10"/>
      <c r="L2685" s="10" t="s">
        <v>22</v>
      </c>
      <c r="M2685" s="10" t="s">
        <v>22</v>
      </c>
      <c r="N2685" s="10" t="s">
        <v>22</v>
      </c>
      <c r="O2685" s="10"/>
      <c r="P2685" s="11"/>
    </row>
    <row r="2686">
      <c r="A2686" s="22">
        <v>45702.0</v>
      </c>
      <c r="B2686" s="23">
        <v>45701.0</v>
      </c>
      <c r="C2686" s="10" t="s">
        <v>17</v>
      </c>
      <c r="D2686" s="10">
        <v>16.0</v>
      </c>
      <c r="E2686" s="17" t="s">
        <v>9</v>
      </c>
      <c r="F2686" s="10" t="s">
        <v>1598</v>
      </c>
      <c r="G2686" s="10" t="s">
        <v>1445</v>
      </c>
      <c r="H2686" s="12" t="s">
        <v>1446</v>
      </c>
      <c r="I2686" s="10" t="s">
        <v>21</v>
      </c>
      <c r="J2686" s="10"/>
      <c r="K2686" s="10" t="s">
        <v>1466</v>
      </c>
      <c r="L2686" s="10" t="s">
        <v>22</v>
      </c>
      <c r="M2686" s="10" t="s">
        <v>22</v>
      </c>
      <c r="N2686" s="10" t="s">
        <v>22</v>
      </c>
      <c r="O2686" s="10"/>
      <c r="P2686" s="11"/>
    </row>
    <row r="2687">
      <c r="A2687" s="22">
        <v>45702.0</v>
      </c>
      <c r="B2687" s="23">
        <v>45701.0</v>
      </c>
      <c r="C2687" s="10" t="s">
        <v>17</v>
      </c>
      <c r="D2687" s="10" t="s">
        <v>89</v>
      </c>
      <c r="E2687" s="17" t="s">
        <v>89</v>
      </c>
      <c r="F2687" s="10" t="s">
        <v>1867</v>
      </c>
      <c r="G2687" s="10" t="s">
        <v>1093</v>
      </c>
      <c r="H2687" s="12" t="s">
        <v>124</v>
      </c>
      <c r="I2687" s="10" t="s">
        <v>21</v>
      </c>
      <c r="J2687" s="10"/>
      <c r="K2687" s="10"/>
      <c r="L2687" s="10" t="s">
        <v>22</v>
      </c>
      <c r="M2687" s="10" t="s">
        <v>22</v>
      </c>
      <c r="N2687" s="10" t="s">
        <v>22</v>
      </c>
      <c r="O2687" s="10"/>
      <c r="P2687" s="11"/>
    </row>
    <row r="2688">
      <c r="A2688" s="22">
        <v>45702.0</v>
      </c>
      <c r="B2688" s="23">
        <v>45701.0</v>
      </c>
      <c r="C2688" s="10" t="s">
        <v>17</v>
      </c>
      <c r="D2688" s="10">
        <v>8.0</v>
      </c>
      <c r="E2688" s="17" t="s">
        <v>9</v>
      </c>
      <c r="F2688" s="10" t="s">
        <v>1223</v>
      </c>
      <c r="G2688" s="10" t="s">
        <v>1868</v>
      </c>
      <c r="H2688" s="12"/>
      <c r="I2688" s="10" t="s">
        <v>21</v>
      </c>
      <c r="J2688" s="10"/>
      <c r="K2688" s="10"/>
      <c r="L2688" s="10" t="s">
        <v>22</v>
      </c>
      <c r="M2688" s="10" t="s">
        <v>22</v>
      </c>
      <c r="N2688" s="10" t="s">
        <v>22</v>
      </c>
      <c r="O2688" s="10"/>
      <c r="P2688" s="11"/>
    </row>
    <row r="2689">
      <c r="A2689" s="30">
        <v>45702.0</v>
      </c>
      <c r="B2689" s="23">
        <v>45702.0</v>
      </c>
      <c r="C2689" s="10" t="s">
        <v>17</v>
      </c>
      <c r="D2689" s="10">
        <v>8.0</v>
      </c>
      <c r="E2689" s="17" t="s">
        <v>33</v>
      </c>
      <c r="F2689" s="10" t="s">
        <v>1869</v>
      </c>
      <c r="G2689" s="10" t="s">
        <v>1212</v>
      </c>
      <c r="H2689" s="12"/>
      <c r="I2689" s="10" t="s">
        <v>52</v>
      </c>
      <c r="J2689" s="10"/>
      <c r="K2689" s="10"/>
      <c r="L2689" s="10" t="s">
        <v>22</v>
      </c>
      <c r="M2689" s="10" t="s">
        <v>22</v>
      </c>
      <c r="N2689" s="10" t="s">
        <v>22</v>
      </c>
      <c r="O2689" s="10" t="s">
        <v>474</v>
      </c>
      <c r="P2689" s="11"/>
    </row>
    <row r="2690">
      <c r="A2690" s="30">
        <v>45702.0</v>
      </c>
      <c r="B2690" s="23">
        <v>45702.0</v>
      </c>
      <c r="C2690" s="10" t="s">
        <v>17</v>
      </c>
      <c r="D2690" s="10">
        <v>8.0</v>
      </c>
      <c r="E2690" s="17" t="s">
        <v>33</v>
      </c>
      <c r="F2690" s="10" t="s">
        <v>1211</v>
      </c>
      <c r="G2690" s="10" t="s">
        <v>1212</v>
      </c>
      <c r="H2690" s="12"/>
      <c r="I2690" s="10" t="s">
        <v>52</v>
      </c>
      <c r="J2690" s="10"/>
      <c r="K2690" s="10"/>
      <c r="L2690" s="10" t="s">
        <v>22</v>
      </c>
      <c r="M2690" s="10" t="s">
        <v>22</v>
      </c>
      <c r="N2690" s="10" t="s">
        <v>22</v>
      </c>
      <c r="O2690" s="10" t="s">
        <v>474</v>
      </c>
      <c r="P2690" s="11"/>
    </row>
    <row r="2691">
      <c r="A2691" s="30">
        <v>45702.0</v>
      </c>
      <c r="B2691" s="23">
        <v>45702.0</v>
      </c>
      <c r="C2691" s="10" t="s">
        <v>17</v>
      </c>
      <c r="D2691" s="10">
        <v>8.0</v>
      </c>
      <c r="E2691" s="17" t="s">
        <v>33</v>
      </c>
      <c r="F2691" s="10" t="s">
        <v>868</v>
      </c>
      <c r="G2691" s="10" t="s">
        <v>379</v>
      </c>
      <c r="H2691" s="12" t="s">
        <v>380</v>
      </c>
      <c r="I2691" s="10" t="s">
        <v>21</v>
      </c>
      <c r="J2691" s="10"/>
      <c r="K2691" s="10"/>
      <c r="L2691" s="10" t="s">
        <v>22</v>
      </c>
      <c r="M2691" s="10" t="s">
        <v>22</v>
      </c>
      <c r="N2691" s="10" t="s">
        <v>22</v>
      </c>
      <c r="O2691" s="10"/>
      <c r="P2691" s="11"/>
    </row>
    <row r="2692">
      <c r="A2692" s="30">
        <v>45702.0</v>
      </c>
      <c r="B2692" s="23">
        <v>45702.0</v>
      </c>
      <c r="C2692" s="10" t="s">
        <v>17</v>
      </c>
      <c r="D2692" s="10">
        <v>8.0</v>
      </c>
      <c r="E2692" s="17" t="s">
        <v>33</v>
      </c>
      <c r="F2692" s="10" t="s">
        <v>1607</v>
      </c>
      <c r="G2692" s="10" t="s">
        <v>30</v>
      </c>
      <c r="H2692" s="12" t="s">
        <v>31</v>
      </c>
      <c r="I2692" s="10" t="s">
        <v>21</v>
      </c>
      <c r="J2692" s="10"/>
      <c r="K2692" s="10"/>
      <c r="L2692" s="10" t="s">
        <v>22</v>
      </c>
      <c r="M2692" s="10" t="s">
        <v>22</v>
      </c>
      <c r="N2692" s="10" t="s">
        <v>22</v>
      </c>
      <c r="O2692" s="10"/>
      <c r="P2692" s="11"/>
    </row>
    <row r="2693">
      <c r="A2693" s="30">
        <v>45702.0</v>
      </c>
      <c r="B2693" s="23">
        <v>45702.0</v>
      </c>
      <c r="C2693" s="10" t="s">
        <v>17</v>
      </c>
      <c r="D2693" s="10" t="s">
        <v>89</v>
      </c>
      <c r="E2693" s="17" t="s">
        <v>89</v>
      </c>
      <c r="F2693" s="10" t="s">
        <v>1457</v>
      </c>
      <c r="G2693" s="10" t="s">
        <v>1868</v>
      </c>
      <c r="H2693" s="12"/>
      <c r="I2693" s="10" t="s">
        <v>21</v>
      </c>
      <c r="J2693" s="10"/>
      <c r="K2693" s="10"/>
      <c r="L2693" s="10" t="s">
        <v>22</v>
      </c>
      <c r="M2693" s="10" t="s">
        <v>22</v>
      </c>
      <c r="N2693" s="10" t="s">
        <v>22</v>
      </c>
      <c r="O2693" s="10"/>
      <c r="P2693" s="11"/>
    </row>
    <row r="2694">
      <c r="A2694" s="30">
        <v>45702.0</v>
      </c>
      <c r="B2694" s="23">
        <v>45702.0</v>
      </c>
      <c r="C2694" s="10" t="s">
        <v>17</v>
      </c>
      <c r="D2694" s="10" t="s">
        <v>89</v>
      </c>
      <c r="E2694" s="17" t="s">
        <v>89</v>
      </c>
      <c r="F2694" s="10" t="s">
        <v>1870</v>
      </c>
      <c r="G2694" s="10" t="s">
        <v>1868</v>
      </c>
      <c r="H2694" s="12"/>
      <c r="I2694" s="10" t="s">
        <v>21</v>
      </c>
      <c r="J2694" s="10"/>
      <c r="K2694" s="10"/>
      <c r="L2694" s="10" t="s">
        <v>22</v>
      </c>
      <c r="M2694" s="10" t="s">
        <v>22</v>
      </c>
      <c r="N2694" s="10" t="s">
        <v>22</v>
      </c>
      <c r="O2694" s="10"/>
      <c r="P2694" s="11"/>
    </row>
    <row r="2695">
      <c r="A2695" s="22">
        <v>45701.0</v>
      </c>
      <c r="B2695" s="23">
        <v>45700.0</v>
      </c>
      <c r="C2695" s="10" t="s">
        <v>17</v>
      </c>
      <c r="D2695" s="10" t="s">
        <v>132</v>
      </c>
      <c r="E2695" s="17" t="s">
        <v>33</v>
      </c>
      <c r="F2695" s="10" t="s">
        <v>1166</v>
      </c>
      <c r="G2695" s="10" t="s">
        <v>1138</v>
      </c>
      <c r="H2695" s="12" t="s">
        <v>1139</v>
      </c>
      <c r="I2695" s="10" t="s">
        <v>21</v>
      </c>
      <c r="J2695" s="10"/>
      <c r="K2695" s="10"/>
      <c r="L2695" s="10" t="s">
        <v>22</v>
      </c>
      <c r="M2695" s="10" t="s">
        <v>22</v>
      </c>
      <c r="N2695" s="10" t="s">
        <v>22</v>
      </c>
      <c r="O2695" s="10"/>
      <c r="P2695" s="11"/>
    </row>
    <row r="2696">
      <c r="A2696" s="22">
        <v>45701.0</v>
      </c>
      <c r="B2696" s="23">
        <v>45700.0</v>
      </c>
      <c r="C2696" s="10" t="s">
        <v>17</v>
      </c>
      <c r="D2696" s="10">
        <v>6.0</v>
      </c>
      <c r="E2696" s="17" t="s">
        <v>9</v>
      </c>
      <c r="F2696" s="10" t="s">
        <v>1871</v>
      </c>
      <c r="G2696" s="10" t="s">
        <v>1175</v>
      </c>
      <c r="H2696" s="12">
        <v>7.894557166E9</v>
      </c>
      <c r="I2696" s="10" t="s">
        <v>21</v>
      </c>
      <c r="J2696" s="10"/>
      <c r="K2696" s="10"/>
      <c r="L2696" s="10" t="s">
        <v>22</v>
      </c>
      <c r="M2696" s="10" t="s">
        <v>22</v>
      </c>
      <c r="N2696" s="10" t="s">
        <v>22</v>
      </c>
      <c r="O2696" s="10" t="s">
        <v>22</v>
      </c>
      <c r="P2696" s="11"/>
    </row>
    <row r="2697">
      <c r="A2697" s="22">
        <v>45701.0</v>
      </c>
      <c r="B2697" s="23">
        <v>45700.0</v>
      </c>
      <c r="C2697" s="10" t="s">
        <v>17</v>
      </c>
      <c r="D2697" s="10">
        <v>8.0</v>
      </c>
      <c r="E2697" s="17" t="s">
        <v>9</v>
      </c>
      <c r="F2697" s="10" t="s">
        <v>1872</v>
      </c>
      <c r="G2697" s="10" t="s">
        <v>422</v>
      </c>
      <c r="H2697" s="12" t="s">
        <v>423</v>
      </c>
      <c r="I2697" s="10" t="s">
        <v>21</v>
      </c>
      <c r="J2697" s="10"/>
      <c r="K2697" s="10"/>
      <c r="L2697" s="10" t="s">
        <v>22</v>
      </c>
      <c r="M2697" s="10" t="s">
        <v>22</v>
      </c>
      <c r="N2697" s="10" t="s">
        <v>22</v>
      </c>
      <c r="O2697" s="10"/>
      <c r="P2697" s="11"/>
    </row>
    <row r="2698">
      <c r="A2698" s="22">
        <v>45701.0</v>
      </c>
      <c r="B2698" s="23">
        <v>45700.0</v>
      </c>
      <c r="C2698" s="10" t="s">
        <v>17</v>
      </c>
      <c r="D2698" s="10">
        <v>6.0</v>
      </c>
      <c r="E2698" s="17" t="s">
        <v>33</v>
      </c>
      <c r="F2698" s="10" t="s">
        <v>1873</v>
      </c>
      <c r="G2698" s="10" t="s">
        <v>67</v>
      </c>
      <c r="H2698" s="12" t="s">
        <v>68</v>
      </c>
      <c r="I2698" s="10" t="s">
        <v>21</v>
      </c>
      <c r="J2698" s="10"/>
      <c r="K2698" s="10"/>
      <c r="L2698" s="10" t="s">
        <v>22</v>
      </c>
      <c r="M2698" s="10" t="s">
        <v>22</v>
      </c>
      <c r="N2698" s="10" t="s">
        <v>22</v>
      </c>
      <c r="O2698" s="10"/>
      <c r="P2698" s="11"/>
    </row>
    <row r="2699">
      <c r="A2699" s="22">
        <v>45701.0</v>
      </c>
      <c r="B2699" s="23">
        <v>45700.0</v>
      </c>
      <c r="C2699" s="10" t="s">
        <v>17</v>
      </c>
      <c r="D2699" s="10">
        <v>8.0</v>
      </c>
      <c r="E2699" s="17" t="s">
        <v>33</v>
      </c>
      <c r="F2699" s="10" t="s">
        <v>1132</v>
      </c>
      <c r="G2699" s="10" t="s">
        <v>169</v>
      </c>
      <c r="H2699" s="12" t="s">
        <v>170</v>
      </c>
      <c r="I2699" s="10" t="s">
        <v>21</v>
      </c>
      <c r="J2699" s="10"/>
      <c r="K2699" s="10"/>
      <c r="L2699" s="10" t="s">
        <v>22</v>
      </c>
      <c r="M2699" s="10" t="s">
        <v>22</v>
      </c>
      <c r="N2699" s="10" t="s">
        <v>22</v>
      </c>
      <c r="O2699" s="10"/>
      <c r="P2699" s="11"/>
    </row>
    <row r="2700">
      <c r="A2700" s="22">
        <v>45701.0</v>
      </c>
      <c r="B2700" s="23">
        <v>45700.0</v>
      </c>
      <c r="C2700" s="10" t="s">
        <v>17</v>
      </c>
      <c r="D2700" s="10">
        <v>8.0</v>
      </c>
      <c r="E2700" s="17" t="s">
        <v>9</v>
      </c>
      <c r="F2700" s="10" t="s">
        <v>1874</v>
      </c>
      <c r="G2700" s="10" t="s">
        <v>1875</v>
      </c>
      <c r="H2700" s="12" t="s">
        <v>1876</v>
      </c>
      <c r="I2700" s="10" t="s">
        <v>60</v>
      </c>
      <c r="J2700" s="10" t="s">
        <v>1877</v>
      </c>
      <c r="K2700" s="10"/>
      <c r="L2700" s="10" t="s">
        <v>22</v>
      </c>
      <c r="M2700" s="10" t="s">
        <v>22</v>
      </c>
      <c r="N2700" s="10" t="s">
        <v>22</v>
      </c>
      <c r="O2700" s="10" t="s">
        <v>22</v>
      </c>
      <c r="P2700" s="11"/>
    </row>
    <row r="2701">
      <c r="A2701" s="22">
        <v>45701.0</v>
      </c>
      <c r="B2701" s="23">
        <v>45700.0</v>
      </c>
      <c r="C2701" s="10" t="s">
        <v>17</v>
      </c>
      <c r="D2701" s="10">
        <v>4.0</v>
      </c>
      <c r="E2701" s="17" t="s">
        <v>9</v>
      </c>
      <c r="F2701" s="10" t="s">
        <v>1878</v>
      </c>
      <c r="G2701" s="10" t="s">
        <v>147</v>
      </c>
      <c r="H2701" s="12" t="s">
        <v>148</v>
      </c>
      <c r="I2701" s="10" t="s">
        <v>52</v>
      </c>
      <c r="J2701" s="10"/>
      <c r="K2701" s="10"/>
      <c r="L2701" s="10" t="s">
        <v>22</v>
      </c>
      <c r="M2701" s="10" t="s">
        <v>22</v>
      </c>
      <c r="N2701" s="10" t="s">
        <v>22</v>
      </c>
      <c r="O2701" s="10"/>
      <c r="P2701" s="11"/>
    </row>
    <row r="2702">
      <c r="A2702" s="22">
        <v>45701.0</v>
      </c>
      <c r="B2702" s="23">
        <v>45700.0</v>
      </c>
      <c r="C2702" s="10" t="s">
        <v>17</v>
      </c>
      <c r="D2702" s="10">
        <v>8.0</v>
      </c>
      <c r="E2702" s="17" t="s">
        <v>33</v>
      </c>
      <c r="F2702" s="10" t="s">
        <v>1679</v>
      </c>
      <c r="G2702" s="10" t="s">
        <v>48</v>
      </c>
      <c r="H2702" s="12" t="s">
        <v>49</v>
      </c>
      <c r="I2702" s="10" t="s">
        <v>21</v>
      </c>
      <c r="J2702" s="10"/>
      <c r="K2702" s="10"/>
      <c r="L2702" s="10" t="s">
        <v>22</v>
      </c>
      <c r="M2702" s="10" t="s">
        <v>22</v>
      </c>
      <c r="N2702" s="10" t="s">
        <v>22</v>
      </c>
      <c r="O2702" s="10"/>
      <c r="P2702" s="11"/>
    </row>
    <row r="2703">
      <c r="A2703" s="22">
        <v>45701.0</v>
      </c>
      <c r="B2703" s="23">
        <v>45700.0</v>
      </c>
      <c r="C2703" s="10" t="s">
        <v>17</v>
      </c>
      <c r="D2703" s="10">
        <v>8.0</v>
      </c>
      <c r="E2703" s="17" t="s">
        <v>33</v>
      </c>
      <c r="F2703" s="10" t="s">
        <v>830</v>
      </c>
      <c r="G2703" s="10" t="s">
        <v>962</v>
      </c>
      <c r="H2703" s="12" t="s">
        <v>92</v>
      </c>
      <c r="I2703" s="10" t="s">
        <v>21</v>
      </c>
      <c r="J2703" s="10"/>
      <c r="K2703" s="10"/>
      <c r="L2703" s="10" t="s">
        <v>22</v>
      </c>
      <c r="M2703" s="10" t="s">
        <v>22</v>
      </c>
      <c r="N2703" s="10" t="s">
        <v>22</v>
      </c>
      <c r="O2703" s="10"/>
      <c r="P2703" s="11"/>
    </row>
    <row r="2704">
      <c r="A2704" s="22">
        <v>45701.0</v>
      </c>
      <c r="B2704" s="23">
        <v>45700.0</v>
      </c>
      <c r="C2704" s="10" t="s">
        <v>17</v>
      </c>
      <c r="D2704" s="10">
        <v>8.0</v>
      </c>
      <c r="E2704" s="17" t="s">
        <v>9</v>
      </c>
      <c r="F2704" s="10" t="s">
        <v>1879</v>
      </c>
      <c r="G2704" s="10" t="s">
        <v>211</v>
      </c>
      <c r="H2704" s="12"/>
      <c r="I2704" s="10" t="s">
        <v>52</v>
      </c>
      <c r="J2704" s="10"/>
      <c r="K2704" s="10"/>
      <c r="L2704" s="10" t="s">
        <v>22</v>
      </c>
      <c r="M2704" s="10" t="s">
        <v>22</v>
      </c>
      <c r="N2704" s="10" t="s">
        <v>22</v>
      </c>
      <c r="O2704" s="10" t="s">
        <v>474</v>
      </c>
      <c r="P2704" s="11"/>
    </row>
    <row r="2705">
      <c r="A2705" s="30">
        <v>45701.0</v>
      </c>
      <c r="B2705" s="23">
        <v>45701.0</v>
      </c>
      <c r="C2705" s="10" t="s">
        <v>17</v>
      </c>
      <c r="D2705" s="10">
        <v>8.0</v>
      </c>
      <c r="E2705" s="17" t="s">
        <v>33</v>
      </c>
      <c r="F2705" s="10" t="s">
        <v>1197</v>
      </c>
      <c r="G2705" s="10" t="s">
        <v>656</v>
      </c>
      <c r="H2705" s="12" t="s">
        <v>657</v>
      </c>
      <c r="I2705" s="10" t="s">
        <v>21</v>
      </c>
      <c r="J2705" s="10"/>
      <c r="K2705" s="10"/>
      <c r="L2705" s="10" t="s">
        <v>22</v>
      </c>
      <c r="M2705" s="10" t="s">
        <v>22</v>
      </c>
      <c r="N2705" s="10" t="s">
        <v>22</v>
      </c>
      <c r="O2705" s="10"/>
      <c r="P2705" s="11"/>
    </row>
    <row r="2706">
      <c r="A2706" s="30">
        <v>45701.0</v>
      </c>
      <c r="B2706" s="23">
        <v>45701.0</v>
      </c>
      <c r="C2706" s="10" t="s">
        <v>17</v>
      </c>
      <c r="D2706" s="10">
        <v>8.0</v>
      </c>
      <c r="E2706" s="17" t="s">
        <v>9</v>
      </c>
      <c r="F2706" s="10" t="s">
        <v>1880</v>
      </c>
      <c r="G2706" s="10" t="s">
        <v>338</v>
      </c>
      <c r="H2706" s="12" t="s">
        <v>339</v>
      </c>
      <c r="I2706" s="10" t="s">
        <v>21</v>
      </c>
      <c r="J2706" s="10"/>
      <c r="K2706" s="10"/>
      <c r="L2706" s="10" t="s">
        <v>22</v>
      </c>
      <c r="M2706" s="10" t="s">
        <v>22</v>
      </c>
      <c r="N2706" s="10" t="s">
        <v>22</v>
      </c>
      <c r="O2706" s="10"/>
      <c r="P2706" s="11"/>
    </row>
    <row r="2707">
      <c r="A2707" s="30">
        <v>45701.0</v>
      </c>
      <c r="B2707" s="23">
        <v>45701.0</v>
      </c>
      <c r="C2707" s="10" t="s">
        <v>17</v>
      </c>
      <c r="D2707" s="10">
        <v>6.0</v>
      </c>
      <c r="E2707" s="17" t="s">
        <v>33</v>
      </c>
      <c r="F2707" s="10" t="s">
        <v>1114</v>
      </c>
      <c r="G2707" s="10" t="s">
        <v>289</v>
      </c>
      <c r="H2707" s="12" t="s">
        <v>290</v>
      </c>
      <c r="I2707" s="10" t="s">
        <v>21</v>
      </c>
      <c r="J2707" s="10"/>
      <c r="K2707" s="10"/>
      <c r="L2707" s="10" t="s">
        <v>22</v>
      </c>
      <c r="M2707" s="10" t="s">
        <v>22</v>
      </c>
      <c r="N2707" s="10" t="s">
        <v>22</v>
      </c>
      <c r="O2707" s="10"/>
      <c r="P2707" s="11"/>
    </row>
    <row r="2708">
      <c r="A2708" s="30">
        <v>45701.0</v>
      </c>
      <c r="B2708" s="23">
        <v>45701.0</v>
      </c>
      <c r="C2708" s="10" t="s">
        <v>17</v>
      </c>
      <c r="D2708" s="10">
        <v>8.0</v>
      </c>
      <c r="E2708" s="17" t="s">
        <v>33</v>
      </c>
      <c r="F2708" s="10" t="s">
        <v>1425</v>
      </c>
      <c r="G2708" s="10" t="s">
        <v>933</v>
      </c>
      <c r="H2708" s="12" t="s">
        <v>934</v>
      </c>
      <c r="I2708" s="10" t="s">
        <v>21</v>
      </c>
      <c r="J2708" s="10"/>
      <c r="K2708" s="10"/>
      <c r="L2708" s="10" t="s">
        <v>22</v>
      </c>
      <c r="M2708" s="10" t="s">
        <v>22</v>
      </c>
      <c r="N2708" s="10" t="s">
        <v>22</v>
      </c>
      <c r="O2708" s="10"/>
      <c r="P2708" s="11"/>
    </row>
    <row r="2709">
      <c r="A2709" s="30">
        <v>45701.0</v>
      </c>
      <c r="B2709" s="23">
        <v>45701.0</v>
      </c>
      <c r="C2709" s="10" t="s">
        <v>17</v>
      </c>
      <c r="D2709" s="10">
        <v>8.0</v>
      </c>
      <c r="E2709" s="17" t="s">
        <v>33</v>
      </c>
      <c r="F2709" s="10" t="s">
        <v>1215</v>
      </c>
      <c r="G2709" s="10" t="s">
        <v>169</v>
      </c>
      <c r="H2709" s="12" t="s">
        <v>170</v>
      </c>
      <c r="I2709" s="10" t="s">
        <v>21</v>
      </c>
      <c r="J2709" s="10"/>
      <c r="K2709" s="10"/>
      <c r="L2709" s="10" t="s">
        <v>22</v>
      </c>
      <c r="M2709" s="10" t="s">
        <v>22</v>
      </c>
      <c r="N2709" s="10" t="s">
        <v>22</v>
      </c>
      <c r="O2709" s="10"/>
      <c r="P2709" s="11"/>
    </row>
    <row r="2710">
      <c r="A2710" s="22">
        <v>45695.0</v>
      </c>
      <c r="B2710" s="23">
        <v>45673.0</v>
      </c>
      <c r="C2710" s="10" t="s">
        <v>17</v>
      </c>
      <c r="D2710" s="10">
        <v>6.0</v>
      </c>
      <c r="E2710" s="16" t="s">
        <v>9</v>
      </c>
      <c r="F2710" s="10" t="s">
        <v>1881</v>
      </c>
      <c r="G2710" s="10" t="s">
        <v>1882</v>
      </c>
      <c r="H2710" s="12" t="s">
        <v>1883</v>
      </c>
      <c r="I2710" s="10" t="s">
        <v>60</v>
      </c>
      <c r="J2710" s="10" t="s">
        <v>1884</v>
      </c>
      <c r="K2710" s="10"/>
      <c r="L2710" s="10" t="s">
        <v>22</v>
      </c>
      <c r="M2710" s="10" t="s">
        <v>22</v>
      </c>
      <c r="N2710" s="10"/>
      <c r="O2710" s="10"/>
      <c r="P2710" s="11"/>
    </row>
    <row r="2711">
      <c r="A2711" s="22">
        <v>45695.0</v>
      </c>
      <c r="B2711" s="23">
        <v>45686.0</v>
      </c>
      <c r="C2711" s="10" t="s">
        <v>17</v>
      </c>
      <c r="D2711" s="10">
        <v>8.0</v>
      </c>
      <c r="E2711" s="16" t="s">
        <v>9</v>
      </c>
      <c r="F2711" s="10" t="s">
        <v>1885</v>
      </c>
      <c r="G2711" s="10" t="s">
        <v>1185</v>
      </c>
      <c r="H2711" s="12" t="s">
        <v>1186</v>
      </c>
      <c r="I2711" s="10" t="s">
        <v>60</v>
      </c>
      <c r="J2711" s="10"/>
      <c r="K2711" s="10"/>
      <c r="L2711" s="10" t="s">
        <v>22</v>
      </c>
      <c r="M2711" s="10" t="s">
        <v>22</v>
      </c>
      <c r="N2711" s="10"/>
      <c r="O2711" s="10"/>
      <c r="P2711" s="11"/>
    </row>
    <row r="2712">
      <c r="A2712" s="22">
        <v>45695.0</v>
      </c>
      <c r="B2712" s="23">
        <v>45693.0</v>
      </c>
      <c r="C2712" s="10" t="s">
        <v>17</v>
      </c>
      <c r="D2712" s="10">
        <v>8.0</v>
      </c>
      <c r="E2712" s="17" t="s">
        <v>9</v>
      </c>
      <c r="F2712" s="10" t="s">
        <v>1886</v>
      </c>
      <c r="G2712" s="10"/>
      <c r="H2712" s="12"/>
      <c r="I2712" s="10" t="s">
        <v>52</v>
      </c>
      <c r="J2712" s="10"/>
      <c r="K2712" s="10" t="s">
        <v>1887</v>
      </c>
      <c r="L2712" s="10" t="s">
        <v>22</v>
      </c>
      <c r="M2712" s="10" t="s">
        <v>22</v>
      </c>
      <c r="N2712" s="10"/>
      <c r="O2712" s="10"/>
      <c r="P2712" s="11"/>
    </row>
    <row r="2713">
      <c r="A2713" s="29">
        <v>45693.02900065972</v>
      </c>
      <c r="B2713" s="23">
        <v>45693.0</v>
      </c>
      <c r="C2713" s="10" t="s">
        <v>17</v>
      </c>
      <c r="D2713" s="10">
        <v>8.0</v>
      </c>
      <c r="E2713" s="16" t="s">
        <v>33</v>
      </c>
      <c r="F2713" s="10" t="s">
        <v>1280</v>
      </c>
      <c r="G2713" s="10" t="s">
        <v>318</v>
      </c>
      <c r="H2713" s="12" t="s">
        <v>319</v>
      </c>
      <c r="I2713" s="10" t="s">
        <v>21</v>
      </c>
      <c r="J2713" s="10"/>
      <c r="K2713" s="10"/>
      <c r="L2713" s="10"/>
      <c r="M2713" s="10"/>
      <c r="N2713" s="10"/>
      <c r="O2713" s="10"/>
      <c r="P2713" s="11"/>
    </row>
    <row r="2714">
      <c r="A2714" s="22">
        <v>45693.0</v>
      </c>
      <c r="B2714" s="23">
        <v>45687.0</v>
      </c>
      <c r="C2714" s="10" t="s">
        <v>17</v>
      </c>
      <c r="D2714" s="10">
        <v>8.0</v>
      </c>
      <c r="E2714" s="16" t="s">
        <v>9</v>
      </c>
      <c r="F2714" s="10" t="s">
        <v>1888</v>
      </c>
      <c r="G2714" s="10" t="s">
        <v>67</v>
      </c>
      <c r="H2714" s="12" t="s">
        <v>68</v>
      </c>
      <c r="I2714" s="10" t="s">
        <v>21</v>
      </c>
      <c r="J2714" s="10"/>
      <c r="K2714" s="10"/>
      <c r="L2714" s="10" t="s">
        <v>22</v>
      </c>
      <c r="M2714" s="10" t="s">
        <v>22</v>
      </c>
      <c r="N2714" s="10"/>
      <c r="O2714" s="10"/>
      <c r="P2714" s="11"/>
    </row>
    <row r="2715">
      <c r="A2715" s="22">
        <v>45693.0</v>
      </c>
      <c r="B2715" s="23">
        <v>45709.0</v>
      </c>
      <c r="C2715" s="10" t="s">
        <v>17</v>
      </c>
      <c r="D2715" s="10">
        <v>8.0</v>
      </c>
      <c r="E2715" s="17" t="s">
        <v>9</v>
      </c>
      <c r="F2715" s="10" t="s">
        <v>1889</v>
      </c>
      <c r="G2715" s="10" t="s">
        <v>67</v>
      </c>
      <c r="H2715" s="12" t="s">
        <v>68</v>
      </c>
      <c r="I2715" s="10" t="s">
        <v>21</v>
      </c>
      <c r="J2715" s="10"/>
      <c r="K2715" s="10"/>
      <c r="L2715" s="10" t="s">
        <v>22</v>
      </c>
      <c r="M2715" s="10" t="s">
        <v>474</v>
      </c>
      <c r="N2715" s="10"/>
      <c r="O2715" s="10"/>
      <c r="P2715" s="11"/>
    </row>
    <row r="2716">
      <c r="A2716" s="22">
        <v>45692.0</v>
      </c>
      <c r="B2716" s="23">
        <v>45686.0</v>
      </c>
      <c r="C2716" s="10" t="s">
        <v>17</v>
      </c>
      <c r="D2716" s="10">
        <v>8.0</v>
      </c>
      <c r="E2716" s="16" t="s">
        <v>9</v>
      </c>
      <c r="F2716" s="10" t="s">
        <v>1890</v>
      </c>
      <c r="G2716" s="10" t="s">
        <v>1891</v>
      </c>
      <c r="H2716" s="12" t="s">
        <v>1892</v>
      </c>
      <c r="I2716" s="10" t="s">
        <v>52</v>
      </c>
      <c r="J2716" s="10"/>
      <c r="K2716" s="10" t="s">
        <v>454</v>
      </c>
      <c r="L2716" s="10" t="s">
        <v>22</v>
      </c>
      <c r="M2716" s="10" t="s">
        <v>22</v>
      </c>
      <c r="N2716" s="10"/>
      <c r="O2716" s="10"/>
      <c r="P2716" s="11"/>
    </row>
    <row r="2717">
      <c r="A2717" s="22">
        <v>45692.0</v>
      </c>
      <c r="B2717" s="23">
        <v>45688.0</v>
      </c>
      <c r="C2717" s="10" t="s">
        <v>17</v>
      </c>
      <c r="D2717" s="10">
        <v>8.0</v>
      </c>
      <c r="E2717" s="16" t="s">
        <v>9</v>
      </c>
      <c r="F2717" s="10" t="s">
        <v>960</v>
      </c>
      <c r="G2717" s="10" t="s">
        <v>928</v>
      </c>
      <c r="H2717" s="12" t="s">
        <v>1347</v>
      </c>
      <c r="I2717" s="10" t="s">
        <v>21</v>
      </c>
      <c r="J2717" s="10"/>
      <c r="K2717" s="22"/>
      <c r="L2717" s="10" t="s">
        <v>22</v>
      </c>
      <c r="M2717" s="10" t="s">
        <v>22</v>
      </c>
      <c r="N2717" s="10"/>
      <c r="O2717" s="10"/>
      <c r="P2717" s="11"/>
    </row>
    <row r="2718">
      <c r="A2718" s="22">
        <v>45692.0</v>
      </c>
      <c r="B2718" s="23">
        <v>45691.0</v>
      </c>
      <c r="C2718" s="10" t="s">
        <v>17</v>
      </c>
      <c r="D2718" s="10">
        <v>14.0</v>
      </c>
      <c r="E2718" s="16" t="s">
        <v>33</v>
      </c>
      <c r="F2718" s="10" t="s">
        <v>1133</v>
      </c>
      <c r="G2718" s="10" t="s">
        <v>169</v>
      </c>
      <c r="H2718" s="12" t="s">
        <v>170</v>
      </c>
      <c r="I2718" s="10" t="s">
        <v>21</v>
      </c>
      <c r="J2718" s="10"/>
      <c r="K2718" s="10"/>
      <c r="L2718" s="10"/>
      <c r="M2718" s="10"/>
      <c r="N2718" s="10"/>
      <c r="O2718" s="10"/>
      <c r="P2718" s="11"/>
    </row>
    <row r="2719">
      <c r="A2719" s="29">
        <v>45691.02900380787</v>
      </c>
      <c r="B2719" s="23">
        <v>45691.0</v>
      </c>
      <c r="C2719" s="10" t="s">
        <v>17</v>
      </c>
      <c r="D2719" s="10">
        <v>16.0</v>
      </c>
      <c r="E2719" s="16" t="s">
        <v>33</v>
      </c>
      <c r="F2719" s="10" t="s">
        <v>1893</v>
      </c>
      <c r="G2719" s="10" t="s">
        <v>169</v>
      </c>
      <c r="H2719" s="12" t="s">
        <v>170</v>
      </c>
      <c r="I2719" s="10" t="s">
        <v>21</v>
      </c>
      <c r="J2719" s="10"/>
      <c r="K2719" s="10" t="s">
        <v>1894</v>
      </c>
      <c r="L2719" s="10"/>
      <c r="M2719" s="10"/>
      <c r="N2719" s="10"/>
      <c r="O2719" s="10"/>
      <c r="P2719" s="11"/>
    </row>
    <row r="2720">
      <c r="A2720" s="30">
        <v>45691.0</v>
      </c>
      <c r="B2720" s="23">
        <v>45688.0</v>
      </c>
      <c r="C2720" s="10" t="s">
        <v>17</v>
      </c>
      <c r="D2720" s="10">
        <v>8.0</v>
      </c>
      <c r="E2720" s="16" t="s">
        <v>33</v>
      </c>
      <c r="F2720" s="10" t="s">
        <v>1895</v>
      </c>
      <c r="G2720" s="10" t="s">
        <v>91</v>
      </c>
      <c r="H2720" s="12" t="s">
        <v>92</v>
      </c>
      <c r="I2720" s="10" t="s">
        <v>21</v>
      </c>
      <c r="J2720" s="10"/>
      <c r="K2720" s="10"/>
      <c r="L2720" s="10" t="s">
        <v>22</v>
      </c>
      <c r="M2720" s="10" t="s">
        <v>22</v>
      </c>
      <c r="N2720" s="10"/>
      <c r="O2720" s="10"/>
      <c r="P2720" s="11"/>
    </row>
    <row r="2721">
      <c r="A2721" s="22">
        <v>45691.0</v>
      </c>
      <c r="B2721" s="23">
        <v>45686.0</v>
      </c>
      <c r="C2721" s="10" t="s">
        <v>17</v>
      </c>
      <c r="D2721" s="10">
        <v>16.0</v>
      </c>
      <c r="E2721" s="16" t="s">
        <v>9</v>
      </c>
      <c r="F2721" s="10" t="s">
        <v>1896</v>
      </c>
      <c r="G2721" s="10" t="s">
        <v>172</v>
      </c>
      <c r="H2721" s="12" t="s">
        <v>930</v>
      </c>
      <c r="I2721" s="10" t="s">
        <v>21</v>
      </c>
      <c r="J2721" s="10"/>
      <c r="K2721" s="10"/>
      <c r="L2721" s="10" t="s">
        <v>22</v>
      </c>
      <c r="M2721" s="10" t="s">
        <v>22</v>
      </c>
      <c r="N2721" s="10"/>
      <c r="O2721" s="10"/>
      <c r="P2721" s="11"/>
    </row>
    <row r="2722">
      <c r="A2722" s="22">
        <v>45691.0</v>
      </c>
      <c r="B2722" s="23">
        <v>45687.0</v>
      </c>
      <c r="C2722" s="10" t="s">
        <v>17</v>
      </c>
      <c r="D2722" s="10" t="s">
        <v>89</v>
      </c>
      <c r="E2722" s="16" t="s">
        <v>89</v>
      </c>
      <c r="F2722" s="10" t="s">
        <v>1897</v>
      </c>
      <c r="G2722" s="10" t="s">
        <v>1898</v>
      </c>
      <c r="H2722" s="12"/>
      <c r="I2722" s="10" t="s">
        <v>21</v>
      </c>
      <c r="J2722" s="10"/>
      <c r="K2722" s="10"/>
      <c r="L2722" s="10" t="s">
        <v>22</v>
      </c>
      <c r="M2722" s="10" t="s">
        <v>22</v>
      </c>
      <c r="N2722" s="10"/>
      <c r="O2722" s="10"/>
      <c r="P2722" s="11"/>
    </row>
    <row r="2723">
      <c r="A2723" s="22">
        <v>45691.0</v>
      </c>
      <c r="B2723" s="23">
        <v>45688.0</v>
      </c>
      <c r="C2723" s="10" t="s">
        <v>17</v>
      </c>
      <c r="D2723" s="10">
        <v>16.0</v>
      </c>
      <c r="E2723" s="16" t="s">
        <v>9</v>
      </c>
      <c r="F2723" s="10" t="s">
        <v>1899</v>
      </c>
      <c r="G2723" s="10" t="s">
        <v>1175</v>
      </c>
      <c r="H2723" s="12">
        <v>7.894557166E9</v>
      </c>
      <c r="I2723" s="10" t="s">
        <v>60</v>
      </c>
      <c r="J2723" s="10" t="s">
        <v>1900</v>
      </c>
      <c r="K2723" s="10" t="s">
        <v>1901</v>
      </c>
      <c r="L2723" s="10" t="s">
        <v>22</v>
      </c>
      <c r="M2723" s="10" t="s">
        <v>22</v>
      </c>
      <c r="N2723" s="10"/>
      <c r="O2723" s="10" t="s">
        <v>22</v>
      </c>
      <c r="P2723" s="11"/>
    </row>
    <row r="2724">
      <c r="A2724" s="22">
        <v>45691.0</v>
      </c>
      <c r="B2724" s="23">
        <v>45688.0</v>
      </c>
      <c r="C2724" s="10" t="s">
        <v>17</v>
      </c>
      <c r="D2724" s="10">
        <v>16.0</v>
      </c>
      <c r="E2724" s="16" t="s">
        <v>9</v>
      </c>
      <c r="F2724" s="10" t="s">
        <v>1899</v>
      </c>
      <c r="G2724" s="10" t="s">
        <v>1175</v>
      </c>
      <c r="H2724" s="12">
        <v>7.894557166E9</v>
      </c>
      <c r="I2724" s="10" t="s">
        <v>60</v>
      </c>
      <c r="J2724" s="10" t="s">
        <v>1900</v>
      </c>
      <c r="K2724" s="10" t="s">
        <v>1901</v>
      </c>
      <c r="L2724" s="10" t="s">
        <v>22</v>
      </c>
      <c r="M2724" s="10" t="s">
        <v>22</v>
      </c>
      <c r="N2724" s="10"/>
      <c r="O2724" s="10" t="s">
        <v>22</v>
      </c>
      <c r="P2724" s="11"/>
    </row>
    <row r="2725">
      <c r="A2725" s="22">
        <v>45691.0</v>
      </c>
      <c r="B2725" s="23">
        <v>45688.0</v>
      </c>
      <c r="C2725" s="10" t="s">
        <v>17</v>
      </c>
      <c r="D2725" s="10">
        <v>8.0</v>
      </c>
      <c r="E2725" s="16" t="s">
        <v>33</v>
      </c>
      <c r="F2725" s="10" t="s">
        <v>1150</v>
      </c>
      <c r="G2725" s="10" t="s">
        <v>163</v>
      </c>
      <c r="H2725" s="12" t="s">
        <v>164</v>
      </c>
      <c r="I2725" s="10" t="s">
        <v>21</v>
      </c>
      <c r="J2725" s="10"/>
      <c r="K2725" s="10"/>
      <c r="L2725" s="10" t="s">
        <v>22</v>
      </c>
      <c r="M2725" s="10" t="s">
        <v>22</v>
      </c>
      <c r="N2725" s="10"/>
      <c r="O2725" s="10"/>
      <c r="P2725" s="11"/>
    </row>
    <row r="2726">
      <c r="A2726" s="22">
        <v>45691.0</v>
      </c>
      <c r="B2726" s="23">
        <v>45688.0</v>
      </c>
      <c r="C2726" s="10" t="s">
        <v>17</v>
      </c>
      <c r="D2726" s="10">
        <v>8.0</v>
      </c>
      <c r="E2726" s="16" t="s">
        <v>9</v>
      </c>
      <c r="F2726" s="10" t="s">
        <v>1902</v>
      </c>
      <c r="G2726" s="10" t="s">
        <v>195</v>
      </c>
      <c r="H2726" s="12" t="s">
        <v>1070</v>
      </c>
      <c r="I2726" s="10" t="s">
        <v>21</v>
      </c>
      <c r="J2726" s="10"/>
      <c r="K2726" s="10"/>
      <c r="L2726" s="10" t="s">
        <v>22</v>
      </c>
      <c r="M2726" s="10" t="s">
        <v>22</v>
      </c>
      <c r="N2726" s="10"/>
      <c r="O2726" s="10"/>
      <c r="P2726" s="11"/>
    </row>
    <row r="2727">
      <c r="A2727" s="22">
        <v>45691.0</v>
      </c>
      <c r="B2727" s="23">
        <v>45688.0</v>
      </c>
      <c r="C2727" s="10" t="s">
        <v>17</v>
      </c>
      <c r="D2727" s="10">
        <v>8.0</v>
      </c>
      <c r="E2727" s="16" t="s">
        <v>33</v>
      </c>
      <c r="F2727" s="10" t="s">
        <v>1244</v>
      </c>
      <c r="G2727" s="10" t="s">
        <v>1245</v>
      </c>
      <c r="H2727" s="12" t="s">
        <v>1246</v>
      </c>
      <c r="I2727" s="10" t="s">
        <v>21</v>
      </c>
      <c r="J2727" s="10"/>
      <c r="K2727" s="10"/>
      <c r="L2727" s="10" t="s">
        <v>22</v>
      </c>
      <c r="M2727" s="10" t="s">
        <v>22</v>
      </c>
      <c r="N2727" s="10"/>
      <c r="O2727" s="10"/>
      <c r="P2727" s="11"/>
    </row>
    <row r="2728">
      <c r="A2728" s="22">
        <v>45691.0</v>
      </c>
      <c r="B2728" s="23">
        <v>45688.0</v>
      </c>
      <c r="C2728" s="10" t="s">
        <v>17</v>
      </c>
      <c r="D2728" s="10">
        <v>8.0</v>
      </c>
      <c r="E2728" s="16" t="s">
        <v>33</v>
      </c>
      <c r="F2728" s="10" t="s">
        <v>1903</v>
      </c>
      <c r="G2728" s="10" t="s">
        <v>914</v>
      </c>
      <c r="H2728" s="12" t="s">
        <v>1496</v>
      </c>
      <c r="I2728" s="10" t="s">
        <v>52</v>
      </c>
      <c r="J2728" s="10"/>
      <c r="K2728" s="10"/>
      <c r="L2728" s="10" t="s">
        <v>22</v>
      </c>
      <c r="M2728" s="10" t="s">
        <v>22</v>
      </c>
      <c r="N2728" s="10"/>
      <c r="O2728" s="10"/>
      <c r="P2728" s="11"/>
    </row>
    <row r="2729">
      <c r="A2729" s="22">
        <v>45691.0</v>
      </c>
      <c r="B2729" s="23">
        <v>45688.0</v>
      </c>
      <c r="C2729" s="10" t="s">
        <v>17</v>
      </c>
      <c r="D2729" s="10">
        <v>20.0</v>
      </c>
      <c r="E2729" s="16" t="s">
        <v>33</v>
      </c>
      <c r="F2729" s="10" t="s">
        <v>307</v>
      </c>
      <c r="G2729" s="10" t="s">
        <v>38</v>
      </c>
      <c r="H2729" s="12" t="s">
        <v>39</v>
      </c>
      <c r="I2729" s="10" t="s">
        <v>21</v>
      </c>
      <c r="J2729" s="10" t="s">
        <v>524</v>
      </c>
      <c r="K2729" s="10"/>
      <c r="L2729" s="10" t="s">
        <v>22</v>
      </c>
      <c r="M2729" s="10" t="s">
        <v>22</v>
      </c>
      <c r="N2729" s="10"/>
      <c r="O2729" s="10"/>
      <c r="P2729" s="11"/>
    </row>
    <row r="2730">
      <c r="A2730" s="22">
        <v>45691.0</v>
      </c>
      <c r="B2730" s="23">
        <v>45688.0</v>
      </c>
      <c r="C2730" s="10" t="s">
        <v>17</v>
      </c>
      <c r="D2730" s="10">
        <v>8.0</v>
      </c>
      <c r="E2730" s="16" t="s">
        <v>33</v>
      </c>
      <c r="F2730" s="10" t="s">
        <v>1904</v>
      </c>
      <c r="G2730" s="10" t="s">
        <v>1318</v>
      </c>
      <c r="H2730" s="12" t="s">
        <v>595</v>
      </c>
      <c r="I2730" s="10" t="s">
        <v>52</v>
      </c>
      <c r="J2730" s="10"/>
      <c r="K2730" s="10"/>
      <c r="L2730" s="10" t="s">
        <v>22</v>
      </c>
      <c r="M2730" s="10" t="s">
        <v>22</v>
      </c>
      <c r="N2730" s="10"/>
      <c r="O2730" s="10"/>
      <c r="P2730" s="11"/>
    </row>
    <row r="2731">
      <c r="A2731" s="22">
        <v>45691.0</v>
      </c>
      <c r="B2731" s="23">
        <v>45688.0</v>
      </c>
      <c r="C2731" s="10" t="s">
        <v>17</v>
      </c>
      <c r="D2731" s="10">
        <v>8.0</v>
      </c>
      <c r="E2731" s="16" t="s">
        <v>9</v>
      </c>
      <c r="F2731" s="10" t="s">
        <v>1732</v>
      </c>
      <c r="G2731" s="10" t="s">
        <v>94</v>
      </c>
      <c r="H2731" s="12" t="s">
        <v>853</v>
      </c>
      <c r="I2731" s="10" t="s">
        <v>21</v>
      </c>
      <c r="J2731" s="10"/>
      <c r="K2731" s="10"/>
      <c r="L2731" s="10" t="s">
        <v>22</v>
      </c>
      <c r="M2731" s="10" t="s">
        <v>22</v>
      </c>
      <c r="N2731" s="10"/>
      <c r="O2731" s="10"/>
      <c r="P2731" s="11"/>
    </row>
    <row r="2732">
      <c r="A2732" s="22">
        <v>45689.0</v>
      </c>
      <c r="B2732" s="23">
        <v>45688.0</v>
      </c>
      <c r="C2732" s="10" t="s">
        <v>17</v>
      </c>
      <c r="D2732" s="10">
        <v>12.0</v>
      </c>
      <c r="E2732" s="16" t="s">
        <v>33</v>
      </c>
      <c r="F2732" s="10" t="s">
        <v>1905</v>
      </c>
      <c r="G2732" s="10" t="s">
        <v>1906</v>
      </c>
      <c r="H2732" s="12"/>
      <c r="I2732" s="10" t="s">
        <v>60</v>
      </c>
      <c r="J2732" s="10" t="s">
        <v>1907</v>
      </c>
      <c r="K2732" s="10"/>
      <c r="L2732" s="10" t="s">
        <v>22</v>
      </c>
      <c r="M2732" s="10" t="s">
        <v>22</v>
      </c>
      <c r="N2732" s="10"/>
      <c r="O2732" s="10"/>
      <c r="P2732" s="11"/>
    </row>
    <row r="2733">
      <c r="A2733" s="29">
        <v>45688.44977361111</v>
      </c>
      <c r="B2733" s="23">
        <v>45688.0</v>
      </c>
      <c r="C2733" s="10" t="s">
        <v>17</v>
      </c>
      <c r="D2733" s="10">
        <v>8.0</v>
      </c>
      <c r="E2733" s="16" t="s">
        <v>33</v>
      </c>
      <c r="F2733" s="10" t="s">
        <v>1478</v>
      </c>
      <c r="G2733" s="10" t="s">
        <v>169</v>
      </c>
      <c r="H2733" s="12" t="s">
        <v>170</v>
      </c>
      <c r="I2733" s="10" t="s">
        <v>21</v>
      </c>
      <c r="J2733" s="10"/>
      <c r="K2733" s="10"/>
      <c r="L2733" s="10" t="s">
        <v>22</v>
      </c>
      <c r="M2733" s="10" t="s">
        <v>22</v>
      </c>
      <c r="N2733" s="10"/>
      <c r="O2733" s="10"/>
      <c r="P2733" s="11"/>
    </row>
    <row r="2734">
      <c r="A2734" s="29">
        <v>45688.02900456019</v>
      </c>
      <c r="B2734" s="23">
        <v>45688.0</v>
      </c>
      <c r="C2734" s="10" t="s">
        <v>17</v>
      </c>
      <c r="D2734" s="10">
        <v>8.0</v>
      </c>
      <c r="E2734" s="16" t="s">
        <v>9</v>
      </c>
      <c r="F2734" s="10" t="s">
        <v>1908</v>
      </c>
      <c r="G2734" s="10" t="s">
        <v>1009</v>
      </c>
      <c r="H2734" s="12" t="s">
        <v>108</v>
      </c>
      <c r="I2734" s="10" t="s">
        <v>21</v>
      </c>
      <c r="J2734" s="10"/>
      <c r="K2734" s="10"/>
      <c r="L2734" s="10" t="s">
        <v>22</v>
      </c>
      <c r="M2734" s="10" t="s">
        <v>22</v>
      </c>
      <c r="N2734" s="10" t="s">
        <v>22</v>
      </c>
      <c r="O2734" s="10"/>
      <c r="P2734" s="11"/>
    </row>
    <row r="2735">
      <c r="A2735" s="22">
        <v>45688.0</v>
      </c>
      <c r="B2735" s="23">
        <v>45685.0</v>
      </c>
      <c r="C2735" s="10" t="s">
        <v>17</v>
      </c>
      <c r="D2735" s="10">
        <v>8.0</v>
      </c>
      <c r="E2735" s="16" t="s">
        <v>953</v>
      </c>
      <c r="F2735" s="10" t="s">
        <v>1721</v>
      </c>
      <c r="G2735" s="10" t="s">
        <v>1722</v>
      </c>
      <c r="H2735" s="12" t="s">
        <v>1723</v>
      </c>
      <c r="I2735" s="10" t="s">
        <v>52</v>
      </c>
      <c r="J2735" s="10"/>
      <c r="K2735" s="10" t="s">
        <v>1909</v>
      </c>
      <c r="L2735" s="10" t="s">
        <v>22</v>
      </c>
      <c r="M2735" s="10" t="s">
        <v>22</v>
      </c>
      <c r="N2735" s="10" t="s">
        <v>22</v>
      </c>
      <c r="O2735" s="10" t="s">
        <v>22</v>
      </c>
      <c r="P2735" s="11"/>
    </row>
    <row r="2736">
      <c r="A2736" s="30">
        <v>45688.0</v>
      </c>
      <c r="B2736" s="23">
        <v>45687.0</v>
      </c>
      <c r="C2736" s="10" t="s">
        <v>17</v>
      </c>
      <c r="D2736" s="10">
        <v>8.0</v>
      </c>
      <c r="E2736" s="16" t="s">
        <v>33</v>
      </c>
      <c r="F2736" s="10" t="s">
        <v>268</v>
      </c>
      <c r="G2736" s="10" t="s">
        <v>269</v>
      </c>
      <c r="H2736" s="12" t="s">
        <v>270</v>
      </c>
      <c r="I2736" s="10" t="s">
        <v>21</v>
      </c>
      <c r="J2736" s="10"/>
      <c r="K2736" s="10"/>
      <c r="L2736" s="10" t="s">
        <v>22</v>
      </c>
      <c r="M2736" s="10" t="s">
        <v>22</v>
      </c>
      <c r="N2736" s="10" t="s">
        <v>22</v>
      </c>
      <c r="O2736" s="10"/>
      <c r="P2736" s="11"/>
    </row>
    <row r="2737">
      <c r="A2737" s="22">
        <v>45688.0</v>
      </c>
      <c r="B2737" s="23">
        <v>45686.0</v>
      </c>
      <c r="C2737" s="10" t="s">
        <v>17</v>
      </c>
      <c r="D2737" s="10">
        <v>8.0</v>
      </c>
      <c r="E2737" s="16" t="s">
        <v>33</v>
      </c>
      <c r="F2737" s="10" t="s">
        <v>541</v>
      </c>
      <c r="G2737" s="10" t="s">
        <v>518</v>
      </c>
      <c r="H2737" s="12" t="s">
        <v>1236</v>
      </c>
      <c r="I2737" s="10" t="s">
        <v>52</v>
      </c>
      <c r="J2737" s="10"/>
      <c r="K2737" s="10"/>
      <c r="L2737" s="10" t="s">
        <v>22</v>
      </c>
      <c r="M2737" s="10" t="s">
        <v>22</v>
      </c>
      <c r="N2737" s="10" t="s">
        <v>22</v>
      </c>
      <c r="O2737" s="10" t="s">
        <v>474</v>
      </c>
      <c r="P2737" s="11"/>
    </row>
    <row r="2738">
      <c r="A2738" s="22">
        <v>45688.0</v>
      </c>
      <c r="B2738" s="23">
        <v>45678.0</v>
      </c>
      <c r="C2738" s="10" t="s">
        <v>17</v>
      </c>
      <c r="D2738" s="10">
        <v>4.0</v>
      </c>
      <c r="E2738" s="16" t="s">
        <v>953</v>
      </c>
      <c r="F2738" s="10" t="s">
        <v>1910</v>
      </c>
      <c r="G2738" s="10" t="s">
        <v>916</v>
      </c>
      <c r="H2738" s="12" t="s">
        <v>1556</v>
      </c>
      <c r="I2738" s="10" t="s">
        <v>21</v>
      </c>
      <c r="J2738" s="10"/>
      <c r="K2738" s="10"/>
      <c r="L2738" s="10" t="s">
        <v>22</v>
      </c>
      <c r="M2738" s="10" t="s">
        <v>22</v>
      </c>
      <c r="N2738" s="10" t="s">
        <v>22</v>
      </c>
      <c r="O2738" s="10"/>
      <c r="P2738" s="11"/>
    </row>
    <row r="2739">
      <c r="A2739" s="22">
        <v>45688.0</v>
      </c>
      <c r="B2739" s="23">
        <v>45687.0</v>
      </c>
      <c r="C2739" s="10" t="s">
        <v>17</v>
      </c>
      <c r="D2739" s="10">
        <v>4.0</v>
      </c>
      <c r="E2739" s="16" t="s">
        <v>33</v>
      </c>
      <c r="F2739" s="10" t="s">
        <v>1023</v>
      </c>
      <c r="G2739" s="10" t="s">
        <v>1024</v>
      </c>
      <c r="H2739" s="12">
        <v>7.505489038E9</v>
      </c>
      <c r="I2739" s="10" t="s">
        <v>60</v>
      </c>
      <c r="J2739" s="10" t="s">
        <v>1911</v>
      </c>
      <c r="K2739" s="10"/>
      <c r="L2739" s="10" t="s">
        <v>22</v>
      </c>
      <c r="M2739" s="10" t="s">
        <v>22</v>
      </c>
      <c r="N2739" s="10" t="s">
        <v>22</v>
      </c>
      <c r="O2739" s="10" t="s">
        <v>22</v>
      </c>
      <c r="P2739" s="11"/>
    </row>
    <row r="2740">
      <c r="A2740" s="22">
        <v>45688.0</v>
      </c>
      <c r="B2740" s="23">
        <v>45687.0</v>
      </c>
      <c r="C2740" s="10" t="s">
        <v>17</v>
      </c>
      <c r="D2740" s="10">
        <v>8.0</v>
      </c>
      <c r="E2740" s="16" t="s">
        <v>33</v>
      </c>
      <c r="F2740" s="10" t="s">
        <v>1126</v>
      </c>
      <c r="G2740" s="10" t="s">
        <v>928</v>
      </c>
      <c r="H2740" s="12" t="s">
        <v>1347</v>
      </c>
      <c r="I2740" s="10" t="s">
        <v>21</v>
      </c>
      <c r="J2740" s="10"/>
      <c r="K2740" s="10"/>
      <c r="L2740" s="10" t="s">
        <v>22</v>
      </c>
      <c r="M2740" s="10" t="s">
        <v>22</v>
      </c>
      <c r="N2740" s="10" t="s">
        <v>22</v>
      </c>
      <c r="O2740" s="10"/>
      <c r="P2740" s="11"/>
    </row>
    <row r="2741">
      <c r="A2741" s="22">
        <v>45688.0</v>
      </c>
      <c r="B2741" s="23">
        <v>45687.0</v>
      </c>
      <c r="C2741" s="10" t="s">
        <v>17</v>
      </c>
      <c r="D2741" s="10">
        <v>8.0</v>
      </c>
      <c r="E2741" s="16" t="s">
        <v>33</v>
      </c>
      <c r="F2741" s="10" t="s">
        <v>1126</v>
      </c>
      <c r="G2741" s="10" t="s">
        <v>928</v>
      </c>
      <c r="H2741" s="12" t="s">
        <v>1347</v>
      </c>
      <c r="I2741" s="10" t="s">
        <v>21</v>
      </c>
      <c r="J2741" s="10"/>
      <c r="K2741" s="10"/>
      <c r="L2741" s="10" t="s">
        <v>22</v>
      </c>
      <c r="M2741" s="10" t="s">
        <v>22</v>
      </c>
      <c r="N2741" s="10" t="s">
        <v>22</v>
      </c>
      <c r="O2741" s="10"/>
      <c r="P2741" s="11"/>
    </row>
    <row r="2742">
      <c r="A2742" s="22">
        <v>45688.0</v>
      </c>
      <c r="B2742" s="23">
        <v>45687.0</v>
      </c>
      <c r="C2742" s="10" t="s">
        <v>17</v>
      </c>
      <c r="D2742" s="10">
        <v>8.0</v>
      </c>
      <c r="E2742" s="16" t="s">
        <v>33</v>
      </c>
      <c r="F2742" s="10" t="s">
        <v>1912</v>
      </c>
      <c r="G2742" s="10" t="s">
        <v>94</v>
      </c>
      <c r="H2742" s="12" t="s">
        <v>853</v>
      </c>
      <c r="I2742" s="10" t="s">
        <v>21</v>
      </c>
      <c r="J2742" s="10"/>
      <c r="K2742" s="10"/>
      <c r="L2742" s="10" t="s">
        <v>22</v>
      </c>
      <c r="M2742" s="10" t="s">
        <v>22</v>
      </c>
      <c r="N2742" s="10" t="s">
        <v>22</v>
      </c>
      <c r="O2742" s="10"/>
      <c r="P2742" s="11"/>
    </row>
    <row r="2743">
      <c r="A2743" s="22">
        <v>45688.0</v>
      </c>
      <c r="B2743" s="23">
        <v>45687.0</v>
      </c>
      <c r="C2743" s="10" t="s">
        <v>17</v>
      </c>
      <c r="D2743" s="10">
        <v>16.0</v>
      </c>
      <c r="E2743" s="16" t="s">
        <v>33</v>
      </c>
      <c r="F2743" s="10" t="s">
        <v>1913</v>
      </c>
      <c r="G2743" s="10" t="s">
        <v>97</v>
      </c>
      <c r="H2743" s="12" t="s">
        <v>98</v>
      </c>
      <c r="I2743" s="10" t="s">
        <v>21</v>
      </c>
      <c r="J2743" s="10"/>
      <c r="K2743" s="10"/>
      <c r="L2743" s="10" t="s">
        <v>22</v>
      </c>
      <c r="M2743" s="10" t="s">
        <v>22</v>
      </c>
      <c r="N2743" s="10" t="s">
        <v>22</v>
      </c>
      <c r="O2743" s="10"/>
      <c r="P2743" s="11"/>
    </row>
    <row r="2744">
      <c r="A2744" s="22">
        <v>45688.0</v>
      </c>
      <c r="B2744" s="23">
        <v>45687.0</v>
      </c>
      <c r="C2744" s="10" t="s">
        <v>17</v>
      </c>
      <c r="D2744" s="10">
        <v>14.0</v>
      </c>
      <c r="E2744" s="16" t="s">
        <v>33</v>
      </c>
      <c r="F2744" s="10" t="s">
        <v>1793</v>
      </c>
      <c r="G2744" s="10" t="s">
        <v>1914</v>
      </c>
      <c r="H2744" s="12" t="s">
        <v>138</v>
      </c>
      <c r="I2744" s="10"/>
      <c r="J2744" s="10"/>
      <c r="K2744" s="10"/>
      <c r="L2744" s="10" t="s">
        <v>22</v>
      </c>
      <c r="M2744" s="10" t="s">
        <v>22</v>
      </c>
      <c r="N2744" s="10" t="s">
        <v>22</v>
      </c>
      <c r="O2744" s="10"/>
      <c r="P2744" s="11"/>
    </row>
    <row r="2745">
      <c r="A2745" s="29">
        <v>45687.6126812963</v>
      </c>
      <c r="B2745" s="23">
        <v>45687.0</v>
      </c>
      <c r="C2745" s="10" t="s">
        <v>17</v>
      </c>
      <c r="D2745" s="10">
        <v>8.0</v>
      </c>
      <c r="E2745" s="16" t="s">
        <v>33</v>
      </c>
      <c r="F2745" s="10" t="s">
        <v>1915</v>
      </c>
      <c r="G2745" s="10" t="s">
        <v>1692</v>
      </c>
      <c r="H2745" s="12"/>
      <c r="I2745" s="10" t="s">
        <v>21</v>
      </c>
      <c r="J2745" s="10"/>
      <c r="K2745" s="10"/>
      <c r="L2745" s="10" t="s">
        <v>22</v>
      </c>
      <c r="M2745" s="10" t="s">
        <v>22</v>
      </c>
      <c r="N2745" s="10" t="s">
        <v>22</v>
      </c>
      <c r="O2745" s="10"/>
      <c r="P2745" s="11"/>
    </row>
    <row r="2746">
      <c r="A2746" s="29">
        <v>45687.44601813657</v>
      </c>
      <c r="B2746" s="23">
        <v>45687.0</v>
      </c>
      <c r="C2746" s="10" t="s">
        <v>17</v>
      </c>
      <c r="D2746" s="10" t="s">
        <v>89</v>
      </c>
      <c r="E2746" s="16" t="s">
        <v>89</v>
      </c>
      <c r="F2746" s="10" t="s">
        <v>1916</v>
      </c>
      <c r="G2746" s="10" t="s">
        <v>340</v>
      </c>
      <c r="H2746" s="12" t="s">
        <v>341</v>
      </c>
      <c r="I2746" s="10" t="s">
        <v>21</v>
      </c>
      <c r="J2746" s="10" t="s">
        <v>1917</v>
      </c>
      <c r="K2746" s="10"/>
      <c r="L2746" s="10" t="s">
        <v>22</v>
      </c>
      <c r="M2746" s="10" t="s">
        <v>22</v>
      </c>
      <c r="N2746" s="10" t="s">
        <v>22</v>
      </c>
      <c r="O2746" s="10"/>
      <c r="P2746" s="11"/>
    </row>
    <row r="2747">
      <c r="A2747" s="29">
        <v>45687.44165194445</v>
      </c>
      <c r="B2747" s="23">
        <v>45687.0</v>
      </c>
      <c r="C2747" s="10" t="s">
        <v>17</v>
      </c>
      <c r="D2747" s="10">
        <v>8.0</v>
      </c>
      <c r="E2747" s="16" t="s">
        <v>33</v>
      </c>
      <c r="F2747" s="10" t="s">
        <v>1918</v>
      </c>
      <c r="G2747" s="10" t="s">
        <v>1571</v>
      </c>
      <c r="H2747" s="12" t="s">
        <v>1572</v>
      </c>
      <c r="I2747" s="10" t="s">
        <v>60</v>
      </c>
      <c r="J2747" s="10" t="s">
        <v>1919</v>
      </c>
      <c r="K2747" s="10"/>
      <c r="L2747" s="10" t="s">
        <v>22</v>
      </c>
      <c r="M2747" s="10" t="s">
        <v>22</v>
      </c>
      <c r="N2747" s="10" t="s">
        <v>22</v>
      </c>
      <c r="O2747" s="10" t="s">
        <v>22</v>
      </c>
      <c r="P2747" s="11"/>
    </row>
    <row r="2748">
      <c r="A2748" s="29">
        <v>45687.44007621528</v>
      </c>
      <c r="B2748" s="23">
        <v>45687.0</v>
      </c>
      <c r="C2748" s="10" t="s">
        <v>17</v>
      </c>
      <c r="D2748" s="10">
        <v>8.0</v>
      </c>
      <c r="E2748" s="16" t="s">
        <v>33</v>
      </c>
      <c r="F2748" s="10" t="s">
        <v>1912</v>
      </c>
      <c r="G2748" s="10" t="s">
        <v>94</v>
      </c>
      <c r="H2748" s="12" t="s">
        <v>853</v>
      </c>
      <c r="I2748" s="10" t="s">
        <v>21</v>
      </c>
      <c r="J2748" s="10"/>
      <c r="K2748" s="10"/>
      <c r="L2748" s="10" t="s">
        <v>22</v>
      </c>
      <c r="M2748" s="10" t="s">
        <v>22</v>
      </c>
      <c r="N2748" s="10" t="s">
        <v>22</v>
      </c>
      <c r="O2748" s="10"/>
      <c r="P2748" s="11"/>
    </row>
    <row r="2749">
      <c r="A2749" s="29">
        <v>45687.43968944444</v>
      </c>
      <c r="B2749" s="23">
        <v>45687.0</v>
      </c>
      <c r="C2749" s="10" t="s">
        <v>17</v>
      </c>
      <c r="D2749" s="10">
        <v>8.0</v>
      </c>
      <c r="E2749" s="16" t="s">
        <v>33</v>
      </c>
      <c r="F2749" s="10" t="s">
        <v>1724</v>
      </c>
      <c r="G2749" s="10" t="s">
        <v>187</v>
      </c>
      <c r="H2749" s="12" t="s">
        <v>188</v>
      </c>
      <c r="I2749" s="10" t="s">
        <v>21</v>
      </c>
      <c r="J2749" s="10"/>
      <c r="K2749" s="10"/>
      <c r="L2749" s="10" t="s">
        <v>22</v>
      </c>
      <c r="M2749" s="10" t="s">
        <v>22</v>
      </c>
      <c r="N2749" s="10" t="s">
        <v>22</v>
      </c>
      <c r="O2749" s="10"/>
      <c r="P2749" s="11"/>
    </row>
    <row r="2750">
      <c r="A2750" s="29">
        <v>45687.43932685185</v>
      </c>
      <c r="B2750" s="23">
        <v>45687.0</v>
      </c>
      <c r="C2750" s="10" t="s">
        <v>17</v>
      </c>
      <c r="D2750" s="10">
        <v>8.0</v>
      </c>
      <c r="E2750" s="16" t="s">
        <v>33</v>
      </c>
      <c r="F2750" s="10" t="s">
        <v>1126</v>
      </c>
      <c r="G2750" s="10" t="s">
        <v>928</v>
      </c>
      <c r="H2750" s="12" t="s">
        <v>1347</v>
      </c>
      <c r="I2750" s="10" t="s">
        <v>21</v>
      </c>
      <c r="J2750" s="10"/>
      <c r="K2750" s="10"/>
      <c r="L2750" s="10" t="s">
        <v>22</v>
      </c>
      <c r="M2750" s="10" t="s">
        <v>22</v>
      </c>
      <c r="N2750" s="10" t="s">
        <v>22</v>
      </c>
      <c r="O2750" s="10"/>
      <c r="P2750" s="11"/>
    </row>
    <row r="2751">
      <c r="A2751" s="29">
        <v>45687.02901222222</v>
      </c>
      <c r="B2751" s="23">
        <v>45687.0</v>
      </c>
      <c r="C2751" s="10" t="s">
        <v>17</v>
      </c>
      <c r="D2751" s="10">
        <v>8.0</v>
      </c>
      <c r="E2751" s="16" t="s">
        <v>9</v>
      </c>
      <c r="F2751" s="10" t="s">
        <v>1126</v>
      </c>
      <c r="G2751" s="10" t="s">
        <v>928</v>
      </c>
      <c r="H2751" s="12" t="s">
        <v>1347</v>
      </c>
      <c r="I2751" s="10" t="s">
        <v>21</v>
      </c>
      <c r="J2751" s="10"/>
      <c r="K2751" s="10"/>
      <c r="L2751" s="10" t="s">
        <v>22</v>
      </c>
      <c r="M2751" s="10" t="s">
        <v>22</v>
      </c>
      <c r="N2751" s="10" t="s">
        <v>22</v>
      </c>
      <c r="O2751" s="10"/>
      <c r="P2751" s="11"/>
    </row>
    <row r="2752">
      <c r="A2752" s="22">
        <v>45687.0</v>
      </c>
      <c r="B2752" s="23">
        <v>45685.0</v>
      </c>
      <c r="C2752" s="10" t="s">
        <v>17</v>
      </c>
      <c r="D2752" s="10">
        <v>8.0</v>
      </c>
      <c r="E2752" s="16" t="s">
        <v>9</v>
      </c>
      <c r="F2752" s="10" t="s">
        <v>1920</v>
      </c>
      <c r="G2752" s="10" t="s">
        <v>422</v>
      </c>
      <c r="H2752" s="12" t="s">
        <v>423</v>
      </c>
      <c r="I2752" s="10" t="s">
        <v>21</v>
      </c>
      <c r="J2752" s="10"/>
      <c r="K2752" s="10"/>
      <c r="L2752" s="10" t="s">
        <v>22</v>
      </c>
      <c r="M2752" s="10" t="s">
        <v>22</v>
      </c>
      <c r="N2752" s="10" t="s">
        <v>22</v>
      </c>
      <c r="O2752" s="10" t="s">
        <v>474</v>
      </c>
      <c r="P2752" s="11"/>
    </row>
    <row r="2753">
      <c r="A2753" s="22">
        <v>45687.0</v>
      </c>
      <c r="B2753" s="23">
        <v>45685.0</v>
      </c>
      <c r="C2753" s="10" t="s">
        <v>17</v>
      </c>
      <c r="D2753" s="10">
        <v>8.0</v>
      </c>
      <c r="E2753" s="16" t="s">
        <v>9</v>
      </c>
      <c r="F2753" s="10" t="s">
        <v>1921</v>
      </c>
      <c r="G2753" s="10" t="s">
        <v>1922</v>
      </c>
      <c r="H2753" s="12" t="s">
        <v>1923</v>
      </c>
      <c r="I2753" s="10" t="s">
        <v>60</v>
      </c>
      <c r="J2753" s="10" t="s">
        <v>1924</v>
      </c>
      <c r="K2753" s="10"/>
      <c r="L2753" s="10" t="s">
        <v>22</v>
      </c>
      <c r="M2753" s="10" t="s">
        <v>22</v>
      </c>
      <c r="N2753" s="10" t="s">
        <v>22</v>
      </c>
      <c r="O2753" s="10" t="s">
        <v>22</v>
      </c>
      <c r="P2753" s="11"/>
    </row>
    <row r="2754">
      <c r="A2754" s="22">
        <v>45687.0</v>
      </c>
      <c r="B2754" s="23">
        <v>45686.0</v>
      </c>
      <c r="C2754" s="10" t="s">
        <v>17</v>
      </c>
      <c r="D2754" s="10">
        <v>4.0</v>
      </c>
      <c r="E2754" s="16" t="s">
        <v>9</v>
      </c>
      <c r="F2754" s="10" t="s">
        <v>1925</v>
      </c>
      <c r="G2754" s="10" t="s">
        <v>1806</v>
      </c>
      <c r="H2754" s="12" t="s">
        <v>462</v>
      </c>
      <c r="I2754" s="10" t="s">
        <v>52</v>
      </c>
      <c r="J2754" s="10"/>
      <c r="K2754" s="10"/>
      <c r="L2754" s="10" t="s">
        <v>22</v>
      </c>
      <c r="M2754" s="10" t="s">
        <v>22</v>
      </c>
      <c r="N2754" s="10" t="s">
        <v>22</v>
      </c>
      <c r="O2754" s="10" t="s">
        <v>22</v>
      </c>
      <c r="P2754" s="11"/>
    </row>
    <row r="2755">
      <c r="A2755" s="22">
        <v>45687.0</v>
      </c>
      <c r="B2755" s="23">
        <v>45686.0</v>
      </c>
      <c r="C2755" s="10" t="s">
        <v>17</v>
      </c>
      <c r="D2755" s="10">
        <v>14.0</v>
      </c>
      <c r="E2755" s="16" t="s">
        <v>9</v>
      </c>
      <c r="F2755" s="10" t="s">
        <v>1619</v>
      </c>
      <c r="G2755" s="10" t="s">
        <v>97</v>
      </c>
      <c r="H2755" s="12" t="s">
        <v>98</v>
      </c>
      <c r="I2755" s="10" t="s">
        <v>21</v>
      </c>
      <c r="J2755" s="10"/>
      <c r="K2755" s="10" t="s">
        <v>497</v>
      </c>
      <c r="L2755" s="10" t="s">
        <v>22</v>
      </c>
      <c r="M2755" s="10" t="s">
        <v>22</v>
      </c>
      <c r="N2755" s="10" t="s">
        <v>22</v>
      </c>
      <c r="O2755" s="10"/>
      <c r="P2755" s="11"/>
    </row>
    <row r="2756">
      <c r="A2756" s="22">
        <v>45687.0</v>
      </c>
      <c r="B2756" s="23">
        <v>45686.0</v>
      </c>
      <c r="C2756" s="10" t="s">
        <v>17</v>
      </c>
      <c r="D2756" s="10">
        <v>8.0</v>
      </c>
      <c r="E2756" s="16" t="s">
        <v>9</v>
      </c>
      <c r="F2756" s="10" t="s">
        <v>1369</v>
      </c>
      <c r="G2756" s="10" t="s">
        <v>1038</v>
      </c>
      <c r="H2756" s="12" t="s">
        <v>1039</v>
      </c>
      <c r="I2756" s="10" t="s">
        <v>21</v>
      </c>
      <c r="J2756" s="10"/>
      <c r="K2756" s="10"/>
      <c r="L2756" s="10" t="s">
        <v>22</v>
      </c>
      <c r="M2756" s="10" t="s">
        <v>22</v>
      </c>
      <c r="N2756" s="10" t="s">
        <v>22</v>
      </c>
      <c r="O2756" s="10"/>
      <c r="P2756" s="11"/>
    </row>
    <row r="2757">
      <c r="A2757" s="22">
        <v>45687.0</v>
      </c>
      <c r="B2757" s="23">
        <v>45686.0</v>
      </c>
      <c r="C2757" s="10" t="s">
        <v>17</v>
      </c>
      <c r="D2757" s="10">
        <v>4.0</v>
      </c>
      <c r="E2757" s="16" t="s">
        <v>33</v>
      </c>
      <c r="F2757" s="10" t="s">
        <v>1926</v>
      </c>
      <c r="G2757" s="10" t="s">
        <v>118</v>
      </c>
      <c r="H2757" s="12" t="s">
        <v>119</v>
      </c>
      <c r="I2757" s="10" t="s">
        <v>21</v>
      </c>
      <c r="J2757" s="10"/>
      <c r="K2757" s="10"/>
      <c r="L2757" s="10" t="s">
        <v>22</v>
      </c>
      <c r="M2757" s="10" t="s">
        <v>22</v>
      </c>
      <c r="N2757" s="10" t="s">
        <v>22</v>
      </c>
      <c r="O2757" s="10"/>
      <c r="P2757" s="11"/>
    </row>
    <row r="2758">
      <c r="A2758" s="22">
        <v>45687.0</v>
      </c>
      <c r="B2758" s="23">
        <v>45686.0</v>
      </c>
      <c r="C2758" s="10" t="s">
        <v>17</v>
      </c>
      <c r="D2758" s="10">
        <v>8.0</v>
      </c>
      <c r="E2758" s="16" t="s">
        <v>33</v>
      </c>
      <c r="F2758" s="10" t="s">
        <v>1845</v>
      </c>
      <c r="G2758" s="10" t="s">
        <v>1038</v>
      </c>
      <c r="H2758" s="12" t="s">
        <v>1039</v>
      </c>
      <c r="I2758" s="10" t="s">
        <v>21</v>
      </c>
      <c r="J2758" s="10"/>
      <c r="K2758" s="10"/>
      <c r="L2758" s="10" t="s">
        <v>22</v>
      </c>
      <c r="M2758" s="10" t="s">
        <v>22</v>
      </c>
      <c r="N2758" s="10" t="s">
        <v>22</v>
      </c>
      <c r="O2758" s="10"/>
      <c r="P2758" s="11"/>
    </row>
    <row r="2759">
      <c r="A2759" s="22">
        <v>45687.0</v>
      </c>
      <c r="B2759" s="23">
        <v>45686.0</v>
      </c>
      <c r="C2759" s="10" t="s">
        <v>17</v>
      </c>
      <c r="D2759" s="10">
        <v>8.0</v>
      </c>
      <c r="E2759" s="16" t="s">
        <v>33</v>
      </c>
      <c r="F2759" s="10" t="s">
        <v>1184</v>
      </c>
      <c r="G2759" s="10" t="s">
        <v>1185</v>
      </c>
      <c r="H2759" s="12" t="s">
        <v>1186</v>
      </c>
      <c r="I2759" s="10" t="s">
        <v>60</v>
      </c>
      <c r="J2759" s="10"/>
      <c r="K2759" s="10"/>
      <c r="L2759" s="10" t="s">
        <v>22</v>
      </c>
      <c r="M2759" s="10" t="s">
        <v>22</v>
      </c>
      <c r="N2759" s="10" t="s">
        <v>22</v>
      </c>
      <c r="O2759" s="10" t="s">
        <v>474</v>
      </c>
      <c r="P2759" s="11"/>
    </row>
    <row r="2760">
      <c r="A2760" s="22">
        <v>45687.0</v>
      </c>
      <c r="B2760" s="23">
        <v>45686.0</v>
      </c>
      <c r="C2760" s="10" t="s">
        <v>17</v>
      </c>
      <c r="D2760" s="10">
        <v>8.0</v>
      </c>
      <c r="E2760" s="16" t="s">
        <v>33</v>
      </c>
      <c r="F2760" s="10" t="s">
        <v>1927</v>
      </c>
      <c r="G2760" s="10" t="s">
        <v>1185</v>
      </c>
      <c r="H2760" s="12" t="s">
        <v>1186</v>
      </c>
      <c r="I2760" s="10" t="s">
        <v>60</v>
      </c>
      <c r="J2760" s="10"/>
      <c r="K2760" s="10"/>
      <c r="L2760" s="10" t="s">
        <v>22</v>
      </c>
      <c r="M2760" s="10" t="s">
        <v>22</v>
      </c>
      <c r="N2760" s="10" t="s">
        <v>22</v>
      </c>
      <c r="O2760" s="10" t="s">
        <v>474</v>
      </c>
      <c r="P2760" s="11"/>
    </row>
    <row r="2761">
      <c r="A2761" s="29">
        <v>45686.48893875</v>
      </c>
      <c r="B2761" s="23">
        <v>45686.0</v>
      </c>
      <c r="C2761" s="10" t="s">
        <v>17</v>
      </c>
      <c r="D2761" s="10">
        <v>8.0</v>
      </c>
      <c r="E2761" s="16" t="s">
        <v>33</v>
      </c>
      <c r="F2761" s="10" t="s">
        <v>1928</v>
      </c>
      <c r="G2761" s="10" t="s">
        <v>314</v>
      </c>
      <c r="H2761" s="12" t="s">
        <v>315</v>
      </c>
      <c r="I2761" s="10" t="s">
        <v>21</v>
      </c>
      <c r="J2761" s="10"/>
      <c r="K2761" s="10"/>
      <c r="L2761" s="10" t="s">
        <v>22</v>
      </c>
      <c r="M2761" s="10" t="s">
        <v>22</v>
      </c>
      <c r="N2761" s="10" t="s">
        <v>22</v>
      </c>
      <c r="O2761" s="10"/>
      <c r="P2761" s="11"/>
    </row>
    <row r="2762">
      <c r="A2762" s="29">
        <v>45686.4011425</v>
      </c>
      <c r="B2762" s="23">
        <v>45686.0</v>
      </c>
      <c r="C2762" s="10" t="s">
        <v>17</v>
      </c>
      <c r="D2762" s="10">
        <v>8.0</v>
      </c>
      <c r="E2762" s="16" t="s">
        <v>9</v>
      </c>
      <c r="F2762" s="10" t="s">
        <v>1126</v>
      </c>
      <c r="G2762" s="10" t="s">
        <v>928</v>
      </c>
      <c r="H2762" s="12" t="s">
        <v>1347</v>
      </c>
      <c r="I2762" s="10" t="s">
        <v>21</v>
      </c>
      <c r="J2762" s="10"/>
      <c r="K2762" s="10"/>
      <c r="L2762" s="10" t="s">
        <v>22</v>
      </c>
      <c r="M2762" s="10" t="s">
        <v>22</v>
      </c>
      <c r="N2762" s="10" t="s">
        <v>22</v>
      </c>
      <c r="O2762" s="10"/>
      <c r="P2762" s="11"/>
    </row>
    <row r="2763">
      <c r="A2763" s="29">
        <v>45686.40068048611</v>
      </c>
      <c r="B2763" s="23">
        <v>45686.0</v>
      </c>
      <c r="C2763" s="10" t="s">
        <v>17</v>
      </c>
      <c r="D2763" s="10">
        <v>16.0</v>
      </c>
      <c r="E2763" s="16" t="s">
        <v>33</v>
      </c>
      <c r="F2763" s="10" t="s">
        <v>1282</v>
      </c>
      <c r="G2763" s="10" t="s">
        <v>169</v>
      </c>
      <c r="H2763" s="12" t="s">
        <v>170</v>
      </c>
      <c r="I2763" s="10" t="s">
        <v>21</v>
      </c>
      <c r="J2763" s="10"/>
      <c r="K2763" s="10"/>
      <c r="L2763" s="10" t="s">
        <v>22</v>
      </c>
      <c r="M2763" s="10" t="s">
        <v>22</v>
      </c>
      <c r="N2763" s="10" t="s">
        <v>22</v>
      </c>
      <c r="O2763" s="10"/>
      <c r="P2763" s="11"/>
    </row>
    <row r="2764">
      <c r="A2764" s="29">
        <v>45686.33304890046</v>
      </c>
      <c r="B2764" s="23">
        <v>45686.0</v>
      </c>
      <c r="C2764" s="10" t="s">
        <v>17</v>
      </c>
      <c r="D2764" s="10">
        <v>8.0</v>
      </c>
      <c r="E2764" s="16" t="s">
        <v>33</v>
      </c>
      <c r="F2764" s="10" t="s">
        <v>1581</v>
      </c>
      <c r="G2764" s="10" t="s">
        <v>1582</v>
      </c>
      <c r="H2764" s="12"/>
      <c r="I2764" s="10" t="s">
        <v>52</v>
      </c>
      <c r="J2764" s="10"/>
      <c r="K2764" s="10"/>
      <c r="L2764" s="10" t="s">
        <v>22</v>
      </c>
      <c r="M2764" s="10" t="s">
        <v>22</v>
      </c>
      <c r="N2764" s="10" t="s">
        <v>22</v>
      </c>
      <c r="O2764" s="10" t="s">
        <v>474</v>
      </c>
      <c r="P2764" s="11"/>
    </row>
    <row r="2765">
      <c r="A2765" s="29">
        <v>45686.02900520833</v>
      </c>
      <c r="B2765" s="23">
        <v>45686.0</v>
      </c>
      <c r="C2765" s="10" t="s">
        <v>17</v>
      </c>
      <c r="D2765" s="10">
        <v>8.0</v>
      </c>
      <c r="E2765" s="16" t="s">
        <v>33</v>
      </c>
      <c r="F2765" s="10" t="s">
        <v>1607</v>
      </c>
      <c r="G2765" s="10" t="s">
        <v>30</v>
      </c>
      <c r="H2765" s="12" t="s">
        <v>31</v>
      </c>
      <c r="I2765" s="10" t="s">
        <v>21</v>
      </c>
      <c r="J2765" s="10"/>
      <c r="K2765" s="10"/>
      <c r="L2765" s="10" t="s">
        <v>22</v>
      </c>
      <c r="M2765" s="10" t="s">
        <v>22</v>
      </c>
      <c r="N2765" s="10" t="s">
        <v>22</v>
      </c>
      <c r="O2765" s="10"/>
      <c r="P2765" s="11"/>
    </row>
    <row r="2766">
      <c r="A2766" s="30">
        <v>45686.0</v>
      </c>
      <c r="B2766" s="23">
        <v>45685.0</v>
      </c>
      <c r="C2766" s="10" t="s">
        <v>17</v>
      </c>
      <c r="D2766" s="10">
        <v>8.0</v>
      </c>
      <c r="E2766" s="16" t="s">
        <v>33</v>
      </c>
      <c r="F2766" s="10" t="s">
        <v>1929</v>
      </c>
      <c r="G2766" s="10" t="s">
        <v>169</v>
      </c>
      <c r="H2766" s="12" t="s">
        <v>170</v>
      </c>
      <c r="I2766" s="10" t="s">
        <v>21</v>
      </c>
      <c r="J2766" s="10"/>
      <c r="K2766" s="10"/>
      <c r="L2766" s="10" t="s">
        <v>22</v>
      </c>
      <c r="M2766" s="10" t="s">
        <v>22</v>
      </c>
      <c r="N2766" s="10" t="s">
        <v>22</v>
      </c>
      <c r="O2766" s="10"/>
      <c r="P2766" s="11"/>
    </row>
    <row r="2767">
      <c r="A2767" s="22">
        <v>45686.0</v>
      </c>
      <c r="B2767" s="23">
        <v>45685.0</v>
      </c>
      <c r="C2767" s="10" t="s">
        <v>17</v>
      </c>
      <c r="D2767" s="10">
        <v>8.0</v>
      </c>
      <c r="E2767" s="16" t="s">
        <v>9</v>
      </c>
      <c r="F2767" s="10" t="s">
        <v>1930</v>
      </c>
      <c r="G2767" s="10" t="s">
        <v>1782</v>
      </c>
      <c r="H2767" s="12" t="s">
        <v>1783</v>
      </c>
      <c r="I2767" s="10" t="s">
        <v>52</v>
      </c>
      <c r="J2767" s="10" t="s">
        <v>1931</v>
      </c>
      <c r="K2767" s="10" t="s">
        <v>1854</v>
      </c>
      <c r="L2767" s="10" t="s">
        <v>22</v>
      </c>
      <c r="M2767" s="10" t="s">
        <v>22</v>
      </c>
      <c r="N2767" s="10" t="s">
        <v>22</v>
      </c>
      <c r="O2767" s="10" t="s">
        <v>22</v>
      </c>
      <c r="P2767" s="11"/>
    </row>
    <row r="2768">
      <c r="A2768" s="22">
        <v>45686.0</v>
      </c>
      <c r="B2768" s="23">
        <v>45685.0</v>
      </c>
      <c r="C2768" s="10" t="s">
        <v>17</v>
      </c>
      <c r="D2768" s="10">
        <v>8.0</v>
      </c>
      <c r="E2768" s="16" t="s">
        <v>33</v>
      </c>
      <c r="F2768" s="10" t="s">
        <v>1932</v>
      </c>
      <c r="G2768" s="10" t="s">
        <v>353</v>
      </c>
      <c r="H2768" s="12" t="s">
        <v>354</v>
      </c>
      <c r="I2768" s="10" t="s">
        <v>21</v>
      </c>
      <c r="J2768" s="10"/>
      <c r="K2768" s="10"/>
      <c r="L2768" s="10" t="s">
        <v>22</v>
      </c>
      <c r="M2768" s="10" t="s">
        <v>22</v>
      </c>
      <c r="N2768" s="10" t="s">
        <v>22</v>
      </c>
      <c r="O2768" s="10"/>
      <c r="P2768" s="11"/>
    </row>
    <row r="2769">
      <c r="A2769" s="22">
        <v>45686.0</v>
      </c>
      <c r="B2769" s="23">
        <v>45685.0</v>
      </c>
      <c r="C2769" s="10" t="s">
        <v>17</v>
      </c>
      <c r="D2769" s="10" t="s">
        <v>89</v>
      </c>
      <c r="E2769" s="16" t="s">
        <v>89</v>
      </c>
      <c r="F2769" s="10" t="s">
        <v>1933</v>
      </c>
      <c r="G2769" s="10" t="s">
        <v>101</v>
      </c>
      <c r="H2769" s="12" t="s">
        <v>102</v>
      </c>
      <c r="I2769" s="10" t="s">
        <v>21</v>
      </c>
      <c r="J2769" s="10"/>
      <c r="K2769" s="10" t="s">
        <v>497</v>
      </c>
      <c r="L2769" s="10" t="s">
        <v>22</v>
      </c>
      <c r="M2769" s="10" t="s">
        <v>22</v>
      </c>
      <c r="N2769" s="10" t="s">
        <v>22</v>
      </c>
      <c r="O2769" s="10"/>
      <c r="P2769" s="11"/>
    </row>
    <row r="2770">
      <c r="A2770" s="29">
        <v>45685.45885252315</v>
      </c>
      <c r="B2770" s="23">
        <v>45685.0</v>
      </c>
      <c r="C2770" s="10" t="s">
        <v>17</v>
      </c>
      <c r="D2770" s="10">
        <v>8.0</v>
      </c>
      <c r="E2770" s="16" t="s">
        <v>33</v>
      </c>
      <c r="F2770" s="10" t="s">
        <v>1411</v>
      </c>
      <c r="G2770" s="10" t="s">
        <v>226</v>
      </c>
      <c r="H2770" s="12" t="s">
        <v>227</v>
      </c>
      <c r="I2770" s="10" t="s">
        <v>21</v>
      </c>
      <c r="J2770" s="10"/>
      <c r="K2770" s="10"/>
      <c r="L2770" s="10" t="s">
        <v>22</v>
      </c>
      <c r="M2770" s="10" t="s">
        <v>22</v>
      </c>
      <c r="N2770" s="10" t="s">
        <v>22</v>
      </c>
      <c r="O2770" s="10"/>
      <c r="P2770" s="11"/>
    </row>
    <row r="2771">
      <c r="A2771" s="29">
        <v>45685.379028310184</v>
      </c>
      <c r="B2771" s="23">
        <v>45685.0</v>
      </c>
      <c r="C2771" s="10" t="s">
        <v>17</v>
      </c>
      <c r="D2771" s="10">
        <v>8.0</v>
      </c>
      <c r="E2771" s="16" t="s">
        <v>953</v>
      </c>
      <c r="F2771" s="10" t="s">
        <v>1934</v>
      </c>
      <c r="G2771" s="10" t="s">
        <v>1180</v>
      </c>
      <c r="H2771" s="12" t="s">
        <v>20</v>
      </c>
      <c r="I2771" s="10" t="s">
        <v>21</v>
      </c>
      <c r="J2771" s="10"/>
      <c r="K2771" s="10"/>
      <c r="L2771" s="10" t="s">
        <v>22</v>
      </c>
      <c r="M2771" s="10" t="s">
        <v>22</v>
      </c>
      <c r="N2771" s="10" t="s">
        <v>22</v>
      </c>
      <c r="O2771" s="10"/>
      <c r="P2771" s="11"/>
    </row>
    <row r="2772">
      <c r="A2772" s="29">
        <v>45685.37799876157</v>
      </c>
      <c r="B2772" s="23">
        <v>45685.0</v>
      </c>
      <c r="C2772" s="10" t="s">
        <v>17</v>
      </c>
      <c r="D2772" s="10">
        <v>4.0</v>
      </c>
      <c r="E2772" s="16" t="s">
        <v>953</v>
      </c>
      <c r="F2772" s="10" t="s">
        <v>1935</v>
      </c>
      <c r="G2772" s="10" t="s">
        <v>1051</v>
      </c>
      <c r="H2772" s="12" t="s">
        <v>1052</v>
      </c>
      <c r="I2772" s="10" t="s">
        <v>21</v>
      </c>
      <c r="J2772" s="10"/>
      <c r="K2772" s="10"/>
      <c r="L2772" s="10" t="s">
        <v>22</v>
      </c>
      <c r="M2772" s="10" t="s">
        <v>22</v>
      </c>
      <c r="N2772" s="10" t="s">
        <v>22</v>
      </c>
      <c r="O2772" s="10"/>
      <c r="P2772" s="11"/>
    </row>
    <row r="2773">
      <c r="A2773" s="29">
        <v>45685.37541069444</v>
      </c>
      <c r="B2773" s="23">
        <v>45685.0</v>
      </c>
      <c r="C2773" s="10" t="s">
        <v>17</v>
      </c>
      <c r="D2773" s="10">
        <v>8.0</v>
      </c>
      <c r="E2773" s="16" t="s">
        <v>33</v>
      </c>
      <c r="F2773" s="10" t="s">
        <v>1132</v>
      </c>
      <c r="G2773" s="10" t="s">
        <v>169</v>
      </c>
      <c r="H2773" s="12" t="s">
        <v>170</v>
      </c>
      <c r="I2773" s="10" t="s">
        <v>21</v>
      </c>
      <c r="J2773" s="10"/>
      <c r="K2773" s="10"/>
      <c r="L2773" s="10" t="s">
        <v>22</v>
      </c>
      <c r="M2773" s="10" t="s">
        <v>22</v>
      </c>
      <c r="N2773" s="10" t="s">
        <v>22</v>
      </c>
      <c r="O2773" s="10"/>
      <c r="P2773" s="11"/>
    </row>
    <row r="2774">
      <c r="A2774" s="29">
        <v>45685.37479873843</v>
      </c>
      <c r="B2774" s="23">
        <v>45685.0</v>
      </c>
      <c r="C2774" s="10" t="s">
        <v>17</v>
      </c>
      <c r="D2774" s="10">
        <v>16.0</v>
      </c>
      <c r="E2774" s="16" t="s">
        <v>33</v>
      </c>
      <c r="F2774" s="10" t="s">
        <v>766</v>
      </c>
      <c r="G2774" s="10" t="s">
        <v>195</v>
      </c>
      <c r="H2774" s="12" t="s">
        <v>1070</v>
      </c>
      <c r="I2774" s="10" t="s">
        <v>21</v>
      </c>
      <c r="J2774" s="10"/>
      <c r="K2774" s="10"/>
      <c r="L2774" s="10" t="s">
        <v>22</v>
      </c>
      <c r="M2774" s="10" t="s">
        <v>22</v>
      </c>
      <c r="N2774" s="10" t="s">
        <v>22</v>
      </c>
      <c r="O2774" s="10"/>
      <c r="P2774" s="11"/>
    </row>
    <row r="2775">
      <c r="A2775" s="29">
        <v>45685.33265065972</v>
      </c>
      <c r="B2775" s="23">
        <v>45685.0</v>
      </c>
      <c r="C2775" s="10" t="s">
        <v>17</v>
      </c>
      <c r="D2775" s="10">
        <v>8.0</v>
      </c>
      <c r="E2775" s="16" t="s">
        <v>33</v>
      </c>
      <c r="F2775" s="10" t="s">
        <v>375</v>
      </c>
      <c r="G2775" s="10" t="s">
        <v>1936</v>
      </c>
      <c r="H2775" s="12" t="s">
        <v>1937</v>
      </c>
      <c r="I2775" s="10" t="s">
        <v>52</v>
      </c>
      <c r="J2775" s="10"/>
      <c r="K2775" s="10"/>
      <c r="L2775" s="10" t="s">
        <v>22</v>
      </c>
      <c r="M2775" s="10" t="s">
        <v>22</v>
      </c>
      <c r="N2775" s="10" t="s">
        <v>22</v>
      </c>
      <c r="O2775" s="10"/>
      <c r="P2775" s="11"/>
    </row>
    <row r="2776">
      <c r="A2776" s="22">
        <v>45685.0</v>
      </c>
      <c r="B2776" s="23">
        <v>45684.0</v>
      </c>
      <c r="C2776" s="10" t="s">
        <v>17</v>
      </c>
      <c r="D2776" s="10">
        <v>8.0</v>
      </c>
      <c r="E2776" s="16" t="s">
        <v>9</v>
      </c>
      <c r="F2776" s="10" t="s">
        <v>1938</v>
      </c>
      <c r="G2776" s="10" t="s">
        <v>943</v>
      </c>
      <c r="H2776" s="12" t="s">
        <v>944</v>
      </c>
      <c r="I2776" s="10" t="s">
        <v>21</v>
      </c>
      <c r="J2776" s="10"/>
      <c r="K2776" s="10"/>
      <c r="L2776" s="10" t="s">
        <v>22</v>
      </c>
      <c r="M2776" s="10" t="s">
        <v>22</v>
      </c>
      <c r="N2776" s="10" t="s">
        <v>22</v>
      </c>
      <c r="O2776" s="10"/>
      <c r="P2776" s="11"/>
    </row>
    <row r="2777">
      <c r="A2777" s="22">
        <v>45685.0</v>
      </c>
      <c r="B2777" s="23">
        <v>45684.0</v>
      </c>
      <c r="C2777" s="10" t="s">
        <v>17</v>
      </c>
      <c r="D2777" s="10">
        <v>14.0</v>
      </c>
      <c r="E2777" s="16" t="s">
        <v>33</v>
      </c>
      <c r="F2777" s="10" t="s">
        <v>1793</v>
      </c>
      <c r="G2777" s="10" t="s">
        <v>1914</v>
      </c>
      <c r="H2777" s="12"/>
      <c r="I2777" s="10" t="s">
        <v>52</v>
      </c>
      <c r="J2777" s="10"/>
      <c r="K2777" s="10"/>
      <c r="L2777" s="10" t="s">
        <v>22</v>
      </c>
      <c r="M2777" s="10" t="s">
        <v>22</v>
      </c>
      <c r="N2777" s="10" t="s">
        <v>22</v>
      </c>
      <c r="O2777" s="10" t="s">
        <v>474</v>
      </c>
      <c r="P2777" s="11"/>
    </row>
    <row r="2778">
      <c r="A2778" s="22">
        <v>45685.0</v>
      </c>
      <c r="B2778" s="23">
        <v>45684.0</v>
      </c>
      <c r="C2778" s="10" t="s">
        <v>17</v>
      </c>
      <c r="D2778" s="10">
        <v>8.0</v>
      </c>
      <c r="E2778" s="16" t="s">
        <v>33</v>
      </c>
      <c r="F2778" s="10" t="s">
        <v>1280</v>
      </c>
      <c r="G2778" s="10" t="s">
        <v>318</v>
      </c>
      <c r="H2778" s="12" t="s">
        <v>319</v>
      </c>
      <c r="I2778" s="10" t="s">
        <v>21</v>
      </c>
      <c r="J2778" s="10"/>
      <c r="K2778" s="10"/>
      <c r="L2778" s="10" t="s">
        <v>22</v>
      </c>
      <c r="M2778" s="10" t="s">
        <v>22</v>
      </c>
      <c r="N2778" s="10" t="s">
        <v>22</v>
      </c>
      <c r="O2778" s="10"/>
      <c r="P2778" s="11"/>
    </row>
    <row r="2779">
      <c r="A2779" s="22">
        <v>45685.0</v>
      </c>
      <c r="B2779" s="23">
        <v>45684.0</v>
      </c>
      <c r="C2779" s="10" t="s">
        <v>17</v>
      </c>
      <c r="D2779" s="10">
        <v>8.0</v>
      </c>
      <c r="E2779" s="16" t="s">
        <v>33</v>
      </c>
      <c r="F2779" s="10" t="s">
        <v>189</v>
      </c>
      <c r="G2779" s="10" t="s">
        <v>1939</v>
      </c>
      <c r="H2779" s="12" t="s">
        <v>1460</v>
      </c>
      <c r="I2779" s="10" t="s">
        <v>52</v>
      </c>
      <c r="J2779" s="10"/>
      <c r="K2779" s="10"/>
      <c r="L2779" s="10" t="s">
        <v>22</v>
      </c>
      <c r="M2779" s="10" t="s">
        <v>22</v>
      </c>
      <c r="N2779" s="10" t="s">
        <v>22</v>
      </c>
      <c r="O2779" s="10" t="s">
        <v>22</v>
      </c>
      <c r="P2779" s="11"/>
    </row>
    <row r="2780">
      <c r="A2780" s="22">
        <v>45685.0</v>
      </c>
      <c r="B2780" s="23">
        <v>45684.0</v>
      </c>
      <c r="C2780" s="10" t="s">
        <v>17</v>
      </c>
      <c r="D2780" s="10" t="s">
        <v>89</v>
      </c>
      <c r="E2780" s="16" t="s">
        <v>89</v>
      </c>
      <c r="F2780" s="10" t="s">
        <v>1834</v>
      </c>
      <c r="G2780" s="10" t="s">
        <v>101</v>
      </c>
      <c r="H2780" s="12" t="s">
        <v>102</v>
      </c>
      <c r="I2780" s="10" t="s">
        <v>21</v>
      </c>
      <c r="J2780" s="10"/>
      <c r="K2780" s="10"/>
      <c r="L2780" s="10" t="s">
        <v>22</v>
      </c>
      <c r="M2780" s="10" t="s">
        <v>22</v>
      </c>
      <c r="N2780" s="10" t="s">
        <v>22</v>
      </c>
      <c r="O2780" s="10"/>
      <c r="P2780" s="11"/>
    </row>
    <row r="2781">
      <c r="A2781" s="22">
        <v>45685.0</v>
      </c>
      <c r="B2781" s="23">
        <v>45684.0</v>
      </c>
      <c r="C2781" s="10" t="s">
        <v>17</v>
      </c>
      <c r="D2781" s="10" t="s">
        <v>89</v>
      </c>
      <c r="E2781" s="16" t="s">
        <v>89</v>
      </c>
      <c r="F2781" s="10" t="s">
        <v>1940</v>
      </c>
      <c r="G2781" s="10" t="s">
        <v>1093</v>
      </c>
      <c r="H2781" s="12" t="s">
        <v>124</v>
      </c>
      <c r="I2781" s="10" t="s">
        <v>21</v>
      </c>
      <c r="J2781" s="10"/>
      <c r="K2781" s="10"/>
      <c r="L2781" s="10" t="s">
        <v>22</v>
      </c>
      <c r="M2781" s="10" t="s">
        <v>22</v>
      </c>
      <c r="N2781" s="10" t="s">
        <v>22</v>
      </c>
      <c r="O2781" s="10"/>
      <c r="P2781" s="11"/>
    </row>
    <row r="2782">
      <c r="A2782" s="22">
        <v>45685.0</v>
      </c>
      <c r="B2782" s="23">
        <v>45684.0</v>
      </c>
      <c r="C2782" s="10" t="s">
        <v>17</v>
      </c>
      <c r="D2782" s="10">
        <v>8.0</v>
      </c>
      <c r="E2782" s="16" t="s">
        <v>9</v>
      </c>
      <c r="F2782" s="10" t="s">
        <v>1478</v>
      </c>
      <c r="G2782" s="10" t="s">
        <v>169</v>
      </c>
      <c r="H2782" s="12" t="s">
        <v>170</v>
      </c>
      <c r="I2782" s="10" t="s">
        <v>21</v>
      </c>
      <c r="J2782" s="10"/>
      <c r="K2782" s="10"/>
      <c r="L2782" s="10" t="s">
        <v>22</v>
      </c>
      <c r="M2782" s="10" t="s">
        <v>22</v>
      </c>
      <c r="N2782" s="10" t="s">
        <v>22</v>
      </c>
      <c r="O2782" s="10"/>
      <c r="P2782" s="11"/>
    </row>
    <row r="2783">
      <c r="A2783" s="29">
        <v>45684.39067084491</v>
      </c>
      <c r="B2783" s="23">
        <v>45684.0</v>
      </c>
      <c r="C2783" s="10" t="s">
        <v>17</v>
      </c>
      <c r="D2783" s="10">
        <v>8.0</v>
      </c>
      <c r="E2783" s="16" t="s">
        <v>33</v>
      </c>
      <c r="F2783" s="10" t="s">
        <v>1779</v>
      </c>
      <c r="G2783" s="10" t="s">
        <v>169</v>
      </c>
      <c r="H2783" s="12" t="s">
        <v>170</v>
      </c>
      <c r="I2783" s="10" t="s">
        <v>21</v>
      </c>
      <c r="J2783" s="10"/>
      <c r="K2783" s="10"/>
      <c r="L2783" s="10" t="s">
        <v>22</v>
      </c>
      <c r="M2783" s="10" t="s">
        <v>22</v>
      </c>
      <c r="N2783" s="10" t="s">
        <v>22</v>
      </c>
      <c r="O2783" s="10"/>
      <c r="P2783" s="11"/>
    </row>
    <row r="2784">
      <c r="A2784" s="29">
        <v>45684.39014322917</v>
      </c>
      <c r="B2784" s="23">
        <v>45684.0</v>
      </c>
      <c r="C2784" s="10" t="s">
        <v>17</v>
      </c>
      <c r="D2784" s="10">
        <v>8.0</v>
      </c>
      <c r="E2784" s="16" t="s">
        <v>33</v>
      </c>
      <c r="F2784" s="10" t="s">
        <v>1941</v>
      </c>
      <c r="G2784" s="10" t="s">
        <v>1942</v>
      </c>
      <c r="H2784" s="12"/>
      <c r="I2784" s="10" t="s">
        <v>60</v>
      </c>
      <c r="J2784" s="10" t="s">
        <v>1943</v>
      </c>
      <c r="K2784" s="10"/>
      <c r="L2784" s="10" t="s">
        <v>22</v>
      </c>
      <c r="M2784" s="10" t="s">
        <v>22</v>
      </c>
      <c r="N2784" s="10" t="s">
        <v>22</v>
      </c>
      <c r="O2784" s="10" t="s">
        <v>22</v>
      </c>
      <c r="P2784" s="11"/>
    </row>
    <row r="2785">
      <c r="A2785" s="29">
        <v>45684.38973248843</v>
      </c>
      <c r="B2785" s="23">
        <v>45684.0</v>
      </c>
      <c r="C2785" s="10" t="s">
        <v>17</v>
      </c>
      <c r="D2785" s="10">
        <v>8.0</v>
      </c>
      <c r="E2785" s="16" t="s">
        <v>33</v>
      </c>
      <c r="F2785" s="10" t="s">
        <v>1150</v>
      </c>
      <c r="G2785" s="10" t="s">
        <v>163</v>
      </c>
      <c r="H2785" s="12" t="s">
        <v>164</v>
      </c>
      <c r="I2785" s="10" t="s">
        <v>21</v>
      </c>
      <c r="J2785" s="10"/>
      <c r="K2785" s="10"/>
      <c r="L2785" s="10" t="s">
        <v>22</v>
      </c>
      <c r="M2785" s="10" t="s">
        <v>22</v>
      </c>
      <c r="N2785" s="10" t="s">
        <v>22</v>
      </c>
      <c r="O2785" s="10"/>
      <c r="P2785" s="11"/>
    </row>
    <row r="2786">
      <c r="A2786" s="29">
        <v>45684.38941271991</v>
      </c>
      <c r="B2786" s="23">
        <v>45684.0</v>
      </c>
      <c r="C2786" s="10" t="s">
        <v>17</v>
      </c>
      <c r="D2786" s="10">
        <v>8.0</v>
      </c>
      <c r="E2786" s="16" t="s">
        <v>33</v>
      </c>
      <c r="F2786" s="10" t="s">
        <v>1381</v>
      </c>
      <c r="G2786" s="10" t="s">
        <v>705</v>
      </c>
      <c r="H2786" s="12" t="s">
        <v>217</v>
      </c>
      <c r="I2786" s="10" t="s">
        <v>21</v>
      </c>
      <c r="J2786" s="10"/>
      <c r="K2786" s="10"/>
      <c r="L2786" s="10" t="s">
        <v>22</v>
      </c>
      <c r="M2786" s="10" t="s">
        <v>22</v>
      </c>
      <c r="N2786" s="10" t="s">
        <v>22</v>
      </c>
      <c r="O2786" s="10"/>
      <c r="P2786" s="11"/>
    </row>
    <row r="2787">
      <c r="A2787" s="29">
        <v>45684.33286296296</v>
      </c>
      <c r="B2787" s="23">
        <v>45684.0</v>
      </c>
      <c r="C2787" s="10" t="s">
        <v>17</v>
      </c>
      <c r="D2787" s="10">
        <v>8.0</v>
      </c>
      <c r="E2787" s="16" t="s">
        <v>33</v>
      </c>
      <c r="F2787" s="10" t="s">
        <v>1944</v>
      </c>
      <c r="G2787" s="10" t="s">
        <v>201</v>
      </c>
      <c r="H2787" s="12" t="s">
        <v>202</v>
      </c>
      <c r="I2787" s="10" t="s">
        <v>52</v>
      </c>
      <c r="J2787" s="10"/>
      <c r="K2787" s="10"/>
      <c r="L2787" s="10" t="s">
        <v>22</v>
      </c>
      <c r="M2787" s="10" t="s">
        <v>22</v>
      </c>
      <c r="N2787" s="10" t="s">
        <v>22</v>
      </c>
      <c r="O2787" s="10" t="s">
        <v>474</v>
      </c>
      <c r="P2787" s="11"/>
    </row>
    <row r="2788">
      <c r="A2788" s="29">
        <v>45684.02900126157</v>
      </c>
      <c r="B2788" s="23">
        <v>45684.0</v>
      </c>
      <c r="C2788" s="10" t="s">
        <v>17</v>
      </c>
      <c r="D2788" s="10">
        <v>8.0</v>
      </c>
      <c r="E2788" s="16" t="s">
        <v>9</v>
      </c>
      <c r="F2788" s="10" t="s">
        <v>1945</v>
      </c>
      <c r="G2788" s="10" t="s">
        <v>1946</v>
      </c>
      <c r="H2788" s="12" t="s">
        <v>1947</v>
      </c>
      <c r="I2788" s="10" t="s">
        <v>52</v>
      </c>
      <c r="J2788" s="10"/>
      <c r="K2788" s="10"/>
      <c r="L2788" s="10" t="s">
        <v>22</v>
      </c>
      <c r="M2788" s="10" t="s">
        <v>22</v>
      </c>
      <c r="N2788" s="10" t="s">
        <v>22</v>
      </c>
      <c r="O2788" s="10" t="s">
        <v>22</v>
      </c>
      <c r="P2788" s="11"/>
    </row>
    <row r="2789">
      <c r="A2789" s="22">
        <v>45684.0</v>
      </c>
      <c r="B2789" s="35">
        <v>45636.0</v>
      </c>
      <c r="C2789" s="10" t="s">
        <v>17</v>
      </c>
      <c r="D2789" s="10">
        <v>8.0</v>
      </c>
      <c r="E2789" s="16" t="s">
        <v>9</v>
      </c>
      <c r="F2789" s="10" t="s">
        <v>1948</v>
      </c>
      <c r="G2789" s="10" t="s">
        <v>67</v>
      </c>
      <c r="H2789" s="12" t="s">
        <v>68</v>
      </c>
      <c r="I2789" s="10" t="s">
        <v>21</v>
      </c>
      <c r="J2789" s="10"/>
      <c r="K2789" s="10"/>
      <c r="L2789" s="10" t="s">
        <v>22</v>
      </c>
      <c r="M2789" s="10" t="s">
        <v>22</v>
      </c>
      <c r="N2789" s="10" t="s">
        <v>22</v>
      </c>
      <c r="O2789" s="10"/>
      <c r="P2789" s="11"/>
    </row>
    <row r="2790">
      <c r="A2790" s="22">
        <v>45684.0</v>
      </c>
      <c r="B2790" s="23">
        <v>45678.0</v>
      </c>
      <c r="C2790" s="10" t="s">
        <v>17</v>
      </c>
      <c r="D2790" s="10">
        <v>8.0</v>
      </c>
      <c r="E2790" s="16" t="s">
        <v>9</v>
      </c>
      <c r="F2790" s="10" t="s">
        <v>1209</v>
      </c>
      <c r="G2790" s="10" t="s">
        <v>1210</v>
      </c>
      <c r="H2790" s="12"/>
      <c r="I2790" s="10" t="s">
        <v>21</v>
      </c>
      <c r="J2790" s="10"/>
      <c r="K2790" s="10"/>
      <c r="L2790" s="10" t="s">
        <v>22</v>
      </c>
      <c r="M2790" s="10" t="s">
        <v>22</v>
      </c>
      <c r="N2790" s="10" t="s">
        <v>22</v>
      </c>
      <c r="O2790" s="10"/>
      <c r="P2790" s="11"/>
    </row>
    <row r="2791">
      <c r="A2791" s="22">
        <v>45684.0</v>
      </c>
      <c r="B2791" s="23">
        <v>45678.0</v>
      </c>
      <c r="C2791" s="10" t="s">
        <v>17</v>
      </c>
      <c r="D2791" s="10">
        <v>8.0</v>
      </c>
      <c r="E2791" s="16" t="s">
        <v>9</v>
      </c>
      <c r="F2791" s="10" t="s">
        <v>1949</v>
      </c>
      <c r="G2791" s="10" t="s">
        <v>267</v>
      </c>
      <c r="H2791" s="12"/>
      <c r="I2791" s="10" t="s">
        <v>21</v>
      </c>
      <c r="J2791" s="10"/>
      <c r="K2791" s="10"/>
      <c r="L2791" s="10" t="s">
        <v>22</v>
      </c>
      <c r="M2791" s="10" t="s">
        <v>22</v>
      </c>
      <c r="N2791" s="10" t="s">
        <v>22</v>
      </c>
      <c r="O2791" s="10"/>
      <c r="P2791" s="11"/>
    </row>
    <row r="2792">
      <c r="A2792" s="22">
        <v>45684.0</v>
      </c>
      <c r="B2792" s="23">
        <v>45681.0</v>
      </c>
      <c r="C2792" s="10" t="s">
        <v>17</v>
      </c>
      <c r="D2792" s="10">
        <v>8.0</v>
      </c>
      <c r="E2792" s="16" t="s">
        <v>33</v>
      </c>
      <c r="F2792" s="10" t="s">
        <v>1950</v>
      </c>
      <c r="G2792" s="10" t="s">
        <v>94</v>
      </c>
      <c r="H2792" s="12" t="s">
        <v>853</v>
      </c>
      <c r="I2792" s="10" t="s">
        <v>21</v>
      </c>
      <c r="J2792" s="10"/>
      <c r="K2792" s="10"/>
      <c r="L2792" s="10" t="s">
        <v>22</v>
      </c>
      <c r="M2792" s="10" t="s">
        <v>22</v>
      </c>
      <c r="N2792" s="10" t="s">
        <v>22</v>
      </c>
      <c r="O2792" s="10"/>
      <c r="P2792" s="11"/>
    </row>
    <row r="2793">
      <c r="A2793" s="30">
        <v>45681.0</v>
      </c>
      <c r="B2793" s="23">
        <v>45680.0</v>
      </c>
      <c r="C2793" s="10" t="s">
        <v>17</v>
      </c>
      <c r="D2793" s="10">
        <v>14.0</v>
      </c>
      <c r="E2793" s="16" t="s">
        <v>33</v>
      </c>
      <c r="F2793" s="10" t="s">
        <v>641</v>
      </c>
      <c r="G2793" s="10" t="s">
        <v>1951</v>
      </c>
      <c r="H2793" s="12" t="s">
        <v>777</v>
      </c>
      <c r="I2793" s="10" t="s">
        <v>60</v>
      </c>
      <c r="J2793" s="10" t="s">
        <v>1952</v>
      </c>
      <c r="K2793" s="10"/>
      <c r="L2793" s="10" t="s">
        <v>22</v>
      </c>
      <c r="M2793" s="10" t="s">
        <v>22</v>
      </c>
      <c r="N2793" s="10" t="s">
        <v>22</v>
      </c>
      <c r="O2793" s="10" t="s">
        <v>22</v>
      </c>
      <c r="P2793" s="11"/>
    </row>
    <row r="2794">
      <c r="A2794" s="30">
        <v>45681.0</v>
      </c>
      <c r="B2794" s="23">
        <v>45680.0</v>
      </c>
      <c r="C2794" s="10" t="s">
        <v>17</v>
      </c>
      <c r="D2794" s="10">
        <v>8.0</v>
      </c>
      <c r="E2794" s="16" t="s">
        <v>9</v>
      </c>
      <c r="F2794" s="10" t="s">
        <v>1953</v>
      </c>
      <c r="G2794" s="10" t="s">
        <v>289</v>
      </c>
      <c r="H2794" s="12" t="s">
        <v>290</v>
      </c>
      <c r="I2794" s="10" t="s">
        <v>21</v>
      </c>
      <c r="J2794" s="10"/>
      <c r="K2794" s="10"/>
      <c r="L2794" s="10" t="s">
        <v>22</v>
      </c>
      <c r="M2794" s="10" t="s">
        <v>22</v>
      </c>
      <c r="N2794" s="10"/>
      <c r="O2794" s="10"/>
      <c r="P2794" s="11"/>
    </row>
    <row r="2795">
      <c r="A2795" s="22">
        <v>45681.0</v>
      </c>
      <c r="B2795" s="23">
        <v>45680.0</v>
      </c>
      <c r="C2795" s="10" t="s">
        <v>17</v>
      </c>
      <c r="D2795" s="10" t="s">
        <v>89</v>
      </c>
      <c r="E2795" s="16" t="s">
        <v>89</v>
      </c>
      <c r="F2795" s="10" t="s">
        <v>1954</v>
      </c>
      <c r="G2795" s="10" t="s">
        <v>1955</v>
      </c>
      <c r="H2795" s="12" t="s">
        <v>1956</v>
      </c>
      <c r="I2795" s="10" t="s">
        <v>60</v>
      </c>
      <c r="J2795" s="10" t="s">
        <v>460</v>
      </c>
      <c r="K2795" s="10"/>
      <c r="L2795" s="10" t="s">
        <v>22</v>
      </c>
      <c r="M2795" s="10" t="s">
        <v>22</v>
      </c>
      <c r="N2795" s="10" t="s">
        <v>22</v>
      </c>
      <c r="O2795" s="10" t="s">
        <v>474</v>
      </c>
      <c r="P2795" s="11"/>
    </row>
    <row r="2796">
      <c r="A2796" s="22">
        <v>45681.0</v>
      </c>
      <c r="B2796" s="23">
        <v>45680.0</v>
      </c>
      <c r="C2796" s="10" t="s">
        <v>17</v>
      </c>
      <c r="D2796" s="10">
        <v>8.0</v>
      </c>
      <c r="E2796" s="16" t="s">
        <v>33</v>
      </c>
      <c r="F2796" s="10" t="s">
        <v>1957</v>
      </c>
      <c r="G2796" s="10" t="s">
        <v>45</v>
      </c>
      <c r="H2796" s="12" t="s">
        <v>46</v>
      </c>
      <c r="I2796" s="10" t="s">
        <v>21</v>
      </c>
      <c r="J2796" s="10"/>
      <c r="K2796" s="10"/>
      <c r="L2796" s="10" t="s">
        <v>22</v>
      </c>
      <c r="M2796" s="10" t="s">
        <v>22</v>
      </c>
      <c r="N2796" s="10" t="s">
        <v>22</v>
      </c>
      <c r="O2796" s="10"/>
      <c r="P2796" s="11"/>
    </row>
    <row r="2797">
      <c r="A2797" s="22">
        <v>45681.0</v>
      </c>
      <c r="B2797" s="23">
        <v>45680.0</v>
      </c>
      <c r="C2797" s="10" t="s">
        <v>17</v>
      </c>
      <c r="D2797" s="10">
        <v>8.0</v>
      </c>
      <c r="E2797" s="16" t="s">
        <v>33</v>
      </c>
      <c r="F2797" s="10" t="s">
        <v>1489</v>
      </c>
      <c r="G2797" s="10" t="s">
        <v>45</v>
      </c>
      <c r="H2797" s="12" t="s">
        <v>46</v>
      </c>
      <c r="I2797" s="10" t="s">
        <v>21</v>
      </c>
      <c r="J2797" s="10"/>
      <c r="K2797" s="10"/>
      <c r="L2797" s="10" t="s">
        <v>22</v>
      </c>
      <c r="M2797" s="10" t="s">
        <v>22</v>
      </c>
      <c r="N2797" s="10" t="s">
        <v>22</v>
      </c>
      <c r="O2797" s="10"/>
      <c r="P2797" s="11"/>
    </row>
    <row r="2798">
      <c r="A2798" s="22">
        <v>45681.0</v>
      </c>
      <c r="B2798" s="23">
        <v>45680.0</v>
      </c>
      <c r="C2798" s="10" t="s">
        <v>17</v>
      </c>
      <c r="D2798" s="10">
        <v>8.0</v>
      </c>
      <c r="E2798" s="16" t="s">
        <v>9</v>
      </c>
      <c r="F2798" s="10" t="s">
        <v>1958</v>
      </c>
      <c r="G2798" s="10"/>
      <c r="H2798" s="12"/>
      <c r="I2798" s="10" t="s">
        <v>60</v>
      </c>
      <c r="J2798" s="10"/>
      <c r="K2798" s="10"/>
      <c r="L2798" s="10" t="s">
        <v>22</v>
      </c>
      <c r="M2798" s="10" t="s">
        <v>22</v>
      </c>
      <c r="N2798" s="10" t="s">
        <v>22</v>
      </c>
      <c r="O2798" s="10"/>
      <c r="P2798" s="11"/>
    </row>
    <row r="2799">
      <c r="A2799" s="22">
        <v>45681.0</v>
      </c>
      <c r="B2799" s="23">
        <v>45680.0</v>
      </c>
      <c r="C2799" s="10" t="s">
        <v>17</v>
      </c>
      <c r="D2799" s="10">
        <v>8.0</v>
      </c>
      <c r="E2799" s="16" t="s">
        <v>33</v>
      </c>
      <c r="F2799" s="10" t="s">
        <v>1959</v>
      </c>
      <c r="G2799" s="10" t="s">
        <v>169</v>
      </c>
      <c r="H2799" s="12" t="s">
        <v>170</v>
      </c>
      <c r="I2799" s="10" t="s">
        <v>21</v>
      </c>
      <c r="J2799" s="10"/>
      <c r="K2799" s="10"/>
      <c r="L2799" s="10" t="s">
        <v>22</v>
      </c>
      <c r="M2799" s="10" t="s">
        <v>22</v>
      </c>
      <c r="N2799" s="10" t="s">
        <v>22</v>
      </c>
      <c r="O2799" s="10"/>
      <c r="P2799" s="11"/>
    </row>
    <row r="2800">
      <c r="A2800" s="29">
        <v>45680.431974224535</v>
      </c>
      <c r="B2800" s="23">
        <v>45680.0</v>
      </c>
      <c r="C2800" s="10" t="s">
        <v>17</v>
      </c>
      <c r="D2800" s="10">
        <v>8.0</v>
      </c>
      <c r="E2800" s="16" t="s">
        <v>33</v>
      </c>
      <c r="F2800" s="10" t="s">
        <v>1399</v>
      </c>
      <c r="G2800" s="10" t="s">
        <v>226</v>
      </c>
      <c r="H2800" s="12" t="s">
        <v>227</v>
      </c>
      <c r="I2800" s="10" t="s">
        <v>21</v>
      </c>
      <c r="J2800" s="10"/>
      <c r="K2800" s="10"/>
      <c r="L2800" s="10" t="s">
        <v>22</v>
      </c>
      <c r="M2800" s="10" t="s">
        <v>22</v>
      </c>
      <c r="N2800" s="10" t="s">
        <v>22</v>
      </c>
      <c r="O2800" s="10"/>
      <c r="P2800" s="11"/>
    </row>
    <row r="2801">
      <c r="A2801" s="29">
        <v>45680.42963142361</v>
      </c>
      <c r="B2801" s="23">
        <v>45680.0</v>
      </c>
      <c r="C2801" s="10" t="s">
        <v>17</v>
      </c>
      <c r="D2801" s="10">
        <v>12.0</v>
      </c>
      <c r="E2801" s="16" t="s">
        <v>953</v>
      </c>
      <c r="F2801" s="10" t="s">
        <v>1619</v>
      </c>
      <c r="G2801" s="10" t="s">
        <v>97</v>
      </c>
      <c r="H2801" s="12" t="s">
        <v>98</v>
      </c>
      <c r="I2801" s="10" t="s">
        <v>21</v>
      </c>
      <c r="J2801" s="10"/>
      <c r="K2801" s="10"/>
      <c r="L2801" s="10" t="s">
        <v>22</v>
      </c>
      <c r="M2801" s="10" t="s">
        <v>22</v>
      </c>
      <c r="N2801" s="10" t="s">
        <v>22</v>
      </c>
      <c r="O2801" s="10"/>
      <c r="P2801" s="11"/>
    </row>
    <row r="2802">
      <c r="A2802" s="29">
        <v>45680.02901224537</v>
      </c>
      <c r="B2802" s="23">
        <v>45680.0</v>
      </c>
      <c r="C2802" s="10" t="s">
        <v>17</v>
      </c>
      <c r="D2802" s="10">
        <v>16.0</v>
      </c>
      <c r="E2802" s="16" t="s">
        <v>33</v>
      </c>
      <c r="F2802" s="10" t="s">
        <v>237</v>
      </c>
      <c r="G2802" s="10" t="s">
        <v>1009</v>
      </c>
      <c r="H2802" s="12" t="s">
        <v>108</v>
      </c>
      <c r="I2802" s="10" t="s">
        <v>21</v>
      </c>
      <c r="J2802" s="10"/>
      <c r="K2802" s="10"/>
      <c r="L2802" s="10" t="s">
        <v>22</v>
      </c>
      <c r="M2802" s="10" t="s">
        <v>22</v>
      </c>
      <c r="N2802" s="10" t="s">
        <v>22</v>
      </c>
      <c r="O2802" s="10"/>
      <c r="P2802" s="11"/>
    </row>
    <row r="2803">
      <c r="A2803" s="22">
        <v>45680.0</v>
      </c>
      <c r="B2803" s="23">
        <v>45678.0</v>
      </c>
      <c r="C2803" s="10" t="s">
        <v>17</v>
      </c>
      <c r="D2803" s="10">
        <v>8.0</v>
      </c>
      <c r="E2803" s="16" t="s">
        <v>9</v>
      </c>
      <c r="F2803" s="10" t="s">
        <v>1960</v>
      </c>
      <c r="G2803" s="10" t="s">
        <v>340</v>
      </c>
      <c r="H2803" s="12" t="s">
        <v>341</v>
      </c>
      <c r="I2803" s="10" t="s">
        <v>21</v>
      </c>
      <c r="J2803" s="10"/>
      <c r="K2803" s="10"/>
      <c r="L2803" s="10" t="s">
        <v>22</v>
      </c>
      <c r="M2803" s="10" t="s">
        <v>22</v>
      </c>
      <c r="N2803" s="10" t="s">
        <v>22</v>
      </c>
      <c r="O2803" s="10"/>
      <c r="P2803" s="11"/>
    </row>
    <row r="2804">
      <c r="A2804" s="22">
        <v>45680.0</v>
      </c>
      <c r="B2804" s="23">
        <v>45679.0</v>
      </c>
      <c r="C2804" s="10" t="s">
        <v>17</v>
      </c>
      <c r="D2804" s="10">
        <v>8.0</v>
      </c>
      <c r="E2804" s="16" t="s">
        <v>33</v>
      </c>
      <c r="F2804" s="10" t="s">
        <v>1425</v>
      </c>
      <c r="G2804" s="10" t="s">
        <v>933</v>
      </c>
      <c r="H2804" s="12" t="s">
        <v>934</v>
      </c>
      <c r="I2804" s="10" t="s">
        <v>21</v>
      </c>
      <c r="J2804" s="10"/>
      <c r="K2804" s="10"/>
      <c r="L2804" s="10" t="s">
        <v>22</v>
      </c>
      <c r="M2804" s="10" t="s">
        <v>22</v>
      </c>
      <c r="N2804" s="10" t="s">
        <v>22</v>
      </c>
      <c r="O2804" s="10"/>
      <c r="P2804" s="11"/>
    </row>
    <row r="2805">
      <c r="A2805" s="22">
        <v>45680.0</v>
      </c>
      <c r="B2805" s="23">
        <v>45679.0</v>
      </c>
      <c r="C2805" s="10" t="s">
        <v>17</v>
      </c>
      <c r="D2805" s="10">
        <v>14.0</v>
      </c>
      <c r="E2805" s="16" t="s">
        <v>33</v>
      </c>
      <c r="F2805" s="10" t="s">
        <v>1725</v>
      </c>
      <c r="G2805" s="10" t="s">
        <v>91</v>
      </c>
      <c r="H2805" s="12" t="s">
        <v>92</v>
      </c>
      <c r="I2805" s="10" t="s">
        <v>21</v>
      </c>
      <c r="J2805" s="10"/>
      <c r="K2805" s="10"/>
      <c r="L2805" s="10" t="s">
        <v>22</v>
      </c>
      <c r="M2805" s="10" t="s">
        <v>22</v>
      </c>
      <c r="N2805" s="10" t="s">
        <v>22</v>
      </c>
      <c r="O2805" s="10"/>
      <c r="P2805" s="11"/>
    </row>
    <row r="2806">
      <c r="A2806" s="29">
        <v>45679.47540916667</v>
      </c>
      <c r="B2806" s="23">
        <v>45679.0</v>
      </c>
      <c r="C2806" s="10" t="s">
        <v>17</v>
      </c>
      <c r="D2806" s="10">
        <v>8.0</v>
      </c>
      <c r="E2806" s="16" t="s">
        <v>33</v>
      </c>
      <c r="F2806" s="10" t="s">
        <v>1961</v>
      </c>
      <c r="G2806" s="10" t="s">
        <v>1654</v>
      </c>
      <c r="H2806" s="12" t="s">
        <v>1655</v>
      </c>
      <c r="I2806" s="10" t="s">
        <v>52</v>
      </c>
      <c r="J2806" s="10"/>
      <c r="K2806" s="10"/>
      <c r="L2806" s="10" t="s">
        <v>22</v>
      </c>
      <c r="M2806" s="10" t="s">
        <v>22</v>
      </c>
      <c r="N2806" s="10" t="s">
        <v>22</v>
      </c>
      <c r="O2806" s="10" t="s">
        <v>474</v>
      </c>
      <c r="P2806" s="11"/>
    </row>
    <row r="2807">
      <c r="A2807" s="29">
        <v>45679.4748286574</v>
      </c>
      <c r="B2807" s="23">
        <v>45679.0</v>
      </c>
      <c r="C2807" s="10" t="s">
        <v>17</v>
      </c>
      <c r="D2807" s="10">
        <v>8.0</v>
      </c>
      <c r="E2807" s="16" t="s">
        <v>33</v>
      </c>
      <c r="F2807" s="10" t="s">
        <v>1961</v>
      </c>
      <c r="G2807" s="10" t="s">
        <v>1654</v>
      </c>
      <c r="H2807" s="12" t="s">
        <v>1655</v>
      </c>
      <c r="I2807" s="10" t="s">
        <v>52</v>
      </c>
      <c r="J2807" s="10"/>
      <c r="K2807" s="10"/>
      <c r="L2807" s="10" t="s">
        <v>22</v>
      </c>
      <c r="M2807" s="10" t="s">
        <v>22</v>
      </c>
      <c r="N2807" s="10" t="s">
        <v>22</v>
      </c>
      <c r="O2807" s="10" t="s">
        <v>22</v>
      </c>
      <c r="P2807" s="11"/>
    </row>
    <row r="2808">
      <c r="A2808" s="29">
        <v>45679.46938475694</v>
      </c>
      <c r="B2808" s="23">
        <v>45679.0</v>
      </c>
      <c r="C2808" s="10" t="s">
        <v>17</v>
      </c>
      <c r="D2808" s="10">
        <v>8.0</v>
      </c>
      <c r="E2808" s="16" t="s">
        <v>33</v>
      </c>
      <c r="F2808" s="10" t="s">
        <v>1742</v>
      </c>
      <c r="G2808" s="10" t="s">
        <v>169</v>
      </c>
      <c r="H2808" s="12" t="s">
        <v>170</v>
      </c>
      <c r="I2808" s="10" t="s">
        <v>21</v>
      </c>
      <c r="J2808" s="10"/>
      <c r="K2808" s="10"/>
      <c r="L2808" s="10" t="s">
        <v>22</v>
      </c>
      <c r="M2808" s="10" t="s">
        <v>22</v>
      </c>
      <c r="N2808" s="10" t="s">
        <v>22</v>
      </c>
      <c r="O2808" s="10"/>
      <c r="P2808" s="11"/>
    </row>
    <row r="2809">
      <c r="A2809" s="29">
        <v>45679.468178842595</v>
      </c>
      <c r="B2809" s="23">
        <v>45679.0</v>
      </c>
      <c r="C2809" s="10" t="s">
        <v>17</v>
      </c>
      <c r="D2809" s="10">
        <v>12.0</v>
      </c>
      <c r="E2809" s="16" t="s">
        <v>33</v>
      </c>
      <c r="F2809" s="10" t="s">
        <v>1905</v>
      </c>
      <c r="G2809" s="10" t="s">
        <v>1906</v>
      </c>
      <c r="H2809" s="12"/>
      <c r="I2809" s="10" t="s">
        <v>60</v>
      </c>
      <c r="J2809" s="10" t="s">
        <v>1962</v>
      </c>
      <c r="K2809" s="10" t="s">
        <v>1963</v>
      </c>
      <c r="L2809" s="10" t="s">
        <v>22</v>
      </c>
      <c r="M2809" s="10" t="s">
        <v>22</v>
      </c>
      <c r="N2809" s="10" t="s">
        <v>22</v>
      </c>
      <c r="O2809" s="10" t="s">
        <v>22</v>
      </c>
      <c r="P2809" s="11"/>
    </row>
    <row r="2810">
      <c r="A2810" s="29">
        <v>45679.36231445602</v>
      </c>
      <c r="B2810" s="23">
        <v>45679.0</v>
      </c>
      <c r="C2810" s="10" t="s">
        <v>17</v>
      </c>
      <c r="D2810" s="10" t="s">
        <v>132</v>
      </c>
      <c r="E2810" s="16" t="s">
        <v>33</v>
      </c>
      <c r="F2810" s="10" t="s">
        <v>1964</v>
      </c>
      <c r="G2810" s="10" t="s">
        <v>48</v>
      </c>
      <c r="H2810" s="12" t="s">
        <v>49</v>
      </c>
      <c r="I2810" s="10" t="s">
        <v>21</v>
      </c>
      <c r="J2810" s="10"/>
      <c r="K2810" s="10"/>
      <c r="L2810" s="10" t="s">
        <v>22</v>
      </c>
      <c r="M2810" s="10" t="s">
        <v>22</v>
      </c>
      <c r="N2810" s="10" t="s">
        <v>22</v>
      </c>
      <c r="O2810" s="10"/>
      <c r="P2810" s="11"/>
    </row>
    <row r="2811">
      <c r="A2811" s="29">
        <v>45679.361945613426</v>
      </c>
      <c r="B2811" s="23">
        <v>45679.0</v>
      </c>
      <c r="C2811" s="10" t="s">
        <v>17</v>
      </c>
      <c r="D2811" s="10">
        <v>8.0</v>
      </c>
      <c r="E2811" s="16" t="s">
        <v>33</v>
      </c>
      <c r="F2811" s="10" t="s">
        <v>1965</v>
      </c>
      <c r="G2811" s="10" t="s">
        <v>1966</v>
      </c>
      <c r="H2811" s="12"/>
      <c r="I2811" s="10" t="s">
        <v>60</v>
      </c>
      <c r="J2811" s="10" t="s">
        <v>1967</v>
      </c>
      <c r="K2811" s="10"/>
      <c r="L2811" s="10" t="s">
        <v>22</v>
      </c>
      <c r="M2811" s="10" t="s">
        <v>22</v>
      </c>
      <c r="N2811" s="10" t="s">
        <v>22</v>
      </c>
      <c r="O2811" s="10"/>
      <c r="P2811" s="11"/>
    </row>
    <row r="2812">
      <c r="A2812" s="29">
        <v>45679.02900715278</v>
      </c>
      <c r="B2812" s="23">
        <v>45679.0</v>
      </c>
      <c r="C2812" s="10" t="s">
        <v>17</v>
      </c>
      <c r="D2812" s="10">
        <v>8.0</v>
      </c>
      <c r="E2812" s="16" t="s">
        <v>9</v>
      </c>
      <c r="F2812" s="10" t="s">
        <v>1254</v>
      </c>
      <c r="G2812" s="10" t="s">
        <v>169</v>
      </c>
      <c r="H2812" s="12" t="s">
        <v>170</v>
      </c>
      <c r="I2812" s="10" t="s">
        <v>21</v>
      </c>
      <c r="J2812" s="10"/>
      <c r="K2812" s="10"/>
      <c r="L2812" s="10" t="s">
        <v>22</v>
      </c>
      <c r="M2812" s="10" t="s">
        <v>22</v>
      </c>
      <c r="N2812" s="10" t="s">
        <v>22</v>
      </c>
      <c r="O2812" s="10"/>
      <c r="P2812" s="11"/>
    </row>
    <row r="2813">
      <c r="A2813" s="22">
        <v>45679.0</v>
      </c>
      <c r="B2813" s="35">
        <v>45636.0</v>
      </c>
      <c r="C2813" s="10" t="s">
        <v>17</v>
      </c>
      <c r="D2813" s="10">
        <v>8.0</v>
      </c>
      <c r="E2813" s="16" t="s">
        <v>9</v>
      </c>
      <c r="F2813" s="10" t="s">
        <v>1968</v>
      </c>
      <c r="G2813" s="10" t="s">
        <v>67</v>
      </c>
      <c r="H2813" s="12" t="s">
        <v>68</v>
      </c>
      <c r="I2813" s="10" t="s">
        <v>21</v>
      </c>
      <c r="J2813" s="10"/>
      <c r="K2813" s="10"/>
      <c r="L2813" s="10" t="s">
        <v>22</v>
      </c>
      <c r="M2813" s="10" t="s">
        <v>22</v>
      </c>
      <c r="N2813" s="10" t="s">
        <v>22</v>
      </c>
      <c r="O2813" s="10"/>
      <c r="P2813" s="11"/>
    </row>
    <row r="2814">
      <c r="A2814" s="22">
        <v>45679.0</v>
      </c>
      <c r="B2814" s="23">
        <v>45677.0</v>
      </c>
      <c r="C2814" s="10" t="s">
        <v>17</v>
      </c>
      <c r="D2814" s="10">
        <v>16.0</v>
      </c>
      <c r="E2814" s="16" t="s">
        <v>33</v>
      </c>
      <c r="F2814" s="10" t="s">
        <v>291</v>
      </c>
      <c r="G2814" s="10" t="s">
        <v>292</v>
      </c>
      <c r="H2814" s="12" t="s">
        <v>293</v>
      </c>
      <c r="I2814" s="10" t="s">
        <v>21</v>
      </c>
      <c r="J2814" s="10"/>
      <c r="K2814" s="32"/>
      <c r="L2814" s="10" t="s">
        <v>22</v>
      </c>
      <c r="M2814" s="10" t="s">
        <v>22</v>
      </c>
      <c r="N2814" s="10" t="s">
        <v>474</v>
      </c>
      <c r="O2814" s="10"/>
      <c r="P2814" s="11"/>
    </row>
    <row r="2815">
      <c r="A2815" s="22">
        <v>45679.0</v>
      </c>
      <c r="B2815" s="23">
        <v>45678.0</v>
      </c>
      <c r="C2815" s="10" t="s">
        <v>17</v>
      </c>
      <c r="D2815" s="10">
        <v>8.0</v>
      </c>
      <c r="E2815" s="16" t="s">
        <v>33</v>
      </c>
      <c r="F2815" s="10" t="s">
        <v>1368</v>
      </c>
      <c r="G2815" s="10" t="s">
        <v>928</v>
      </c>
      <c r="H2815" s="12" t="s">
        <v>1347</v>
      </c>
      <c r="I2815" s="10" t="s">
        <v>21</v>
      </c>
      <c r="J2815" s="10"/>
      <c r="K2815" s="10"/>
      <c r="L2815" s="10" t="s">
        <v>22</v>
      </c>
      <c r="M2815" s="10" t="s">
        <v>22</v>
      </c>
      <c r="N2815" s="10" t="s">
        <v>22</v>
      </c>
      <c r="O2815" s="10"/>
      <c r="P2815" s="11"/>
    </row>
    <row r="2816">
      <c r="A2816" s="22">
        <v>45679.0</v>
      </c>
      <c r="B2816" s="23">
        <v>45678.0</v>
      </c>
      <c r="C2816" s="10" t="s">
        <v>17</v>
      </c>
      <c r="D2816" s="10">
        <v>8.0</v>
      </c>
      <c r="E2816" s="16" t="s">
        <v>33</v>
      </c>
      <c r="F2816" s="10" t="s">
        <v>1368</v>
      </c>
      <c r="G2816" s="10" t="s">
        <v>928</v>
      </c>
      <c r="H2816" s="12" t="s">
        <v>1347</v>
      </c>
      <c r="I2816" s="10" t="s">
        <v>21</v>
      </c>
      <c r="J2816" s="10"/>
      <c r="K2816" s="10"/>
      <c r="L2816" s="10" t="s">
        <v>22</v>
      </c>
      <c r="M2816" s="10" t="s">
        <v>22</v>
      </c>
      <c r="N2816" s="10" t="s">
        <v>22</v>
      </c>
      <c r="O2816" s="10"/>
      <c r="P2816" s="11"/>
    </row>
    <row r="2817">
      <c r="A2817" s="22">
        <v>45679.0</v>
      </c>
      <c r="B2817" s="23">
        <v>45678.0</v>
      </c>
      <c r="C2817" s="10" t="s">
        <v>17</v>
      </c>
      <c r="D2817" s="10">
        <v>6.0</v>
      </c>
      <c r="E2817" s="16" t="s">
        <v>33</v>
      </c>
      <c r="F2817" s="10" t="s">
        <v>1114</v>
      </c>
      <c r="G2817" s="10" t="s">
        <v>289</v>
      </c>
      <c r="H2817" s="12" t="s">
        <v>290</v>
      </c>
      <c r="I2817" s="10" t="s">
        <v>21</v>
      </c>
      <c r="J2817" s="10"/>
      <c r="K2817" s="10"/>
      <c r="L2817" s="10" t="s">
        <v>22</v>
      </c>
      <c r="M2817" s="10" t="s">
        <v>22</v>
      </c>
      <c r="N2817" s="10" t="s">
        <v>22</v>
      </c>
      <c r="O2817" s="10"/>
      <c r="P2817" s="11"/>
    </row>
    <row r="2818">
      <c r="A2818" s="22">
        <v>45679.0</v>
      </c>
      <c r="B2818" s="23">
        <v>45678.0</v>
      </c>
      <c r="C2818" s="10" t="s">
        <v>17</v>
      </c>
      <c r="D2818" s="10">
        <v>6.0</v>
      </c>
      <c r="E2818" s="16" t="s">
        <v>9</v>
      </c>
      <c r="F2818" s="10" t="s">
        <v>1577</v>
      </c>
      <c r="G2818" s="10" t="s">
        <v>289</v>
      </c>
      <c r="H2818" s="12" t="s">
        <v>290</v>
      </c>
      <c r="I2818" s="10" t="s">
        <v>21</v>
      </c>
      <c r="J2818" s="10"/>
      <c r="K2818" s="10"/>
      <c r="L2818" s="10" t="s">
        <v>22</v>
      </c>
      <c r="M2818" s="10" t="s">
        <v>22</v>
      </c>
      <c r="N2818" s="10" t="s">
        <v>22</v>
      </c>
      <c r="O2818" s="10"/>
      <c r="P2818" s="11"/>
    </row>
    <row r="2819">
      <c r="A2819" s="22">
        <v>45679.0</v>
      </c>
      <c r="B2819" s="23">
        <v>45678.0</v>
      </c>
      <c r="C2819" s="10" t="s">
        <v>17</v>
      </c>
      <c r="D2819" s="10">
        <v>8.0</v>
      </c>
      <c r="E2819" s="16" t="s">
        <v>33</v>
      </c>
      <c r="F2819" s="10" t="s">
        <v>1187</v>
      </c>
      <c r="G2819" s="10" t="s">
        <v>267</v>
      </c>
      <c r="H2819" s="12"/>
      <c r="I2819" s="10" t="s">
        <v>21</v>
      </c>
      <c r="J2819" s="10"/>
      <c r="K2819" s="10"/>
      <c r="L2819" s="10" t="s">
        <v>22</v>
      </c>
      <c r="M2819" s="10" t="s">
        <v>22</v>
      </c>
      <c r="N2819" s="10" t="s">
        <v>22</v>
      </c>
      <c r="O2819" s="10"/>
      <c r="P2819" s="11"/>
    </row>
    <row r="2820">
      <c r="A2820" s="22">
        <v>45679.0</v>
      </c>
      <c r="B2820" s="23">
        <v>45679.0</v>
      </c>
      <c r="C2820" s="10" t="s">
        <v>17</v>
      </c>
      <c r="D2820" s="10">
        <v>8.0</v>
      </c>
      <c r="E2820" s="16" t="s">
        <v>33</v>
      </c>
      <c r="F2820" s="10" t="s">
        <v>1607</v>
      </c>
      <c r="G2820" s="10" t="s">
        <v>30</v>
      </c>
      <c r="H2820" s="12" t="s">
        <v>31</v>
      </c>
      <c r="I2820" s="10" t="s">
        <v>21</v>
      </c>
      <c r="J2820" s="10"/>
      <c r="K2820" s="10"/>
      <c r="L2820" s="10" t="s">
        <v>22</v>
      </c>
      <c r="M2820" s="10" t="s">
        <v>22</v>
      </c>
      <c r="N2820" s="10" t="s">
        <v>22</v>
      </c>
      <c r="O2820" s="10"/>
      <c r="P2820" s="11"/>
    </row>
    <row r="2821">
      <c r="A2821" s="29">
        <v>45678.494566747686</v>
      </c>
      <c r="B2821" s="23">
        <v>45678.0</v>
      </c>
      <c r="C2821" s="10" t="s">
        <v>17</v>
      </c>
      <c r="D2821" s="10">
        <v>8.0</v>
      </c>
      <c r="E2821" s="16" t="s">
        <v>33</v>
      </c>
      <c r="F2821" s="10" t="s">
        <v>1244</v>
      </c>
      <c r="G2821" s="10" t="s">
        <v>1245</v>
      </c>
      <c r="H2821" s="12" t="s">
        <v>1246</v>
      </c>
      <c r="I2821" s="10" t="s">
        <v>21</v>
      </c>
      <c r="J2821" s="10"/>
      <c r="K2821" s="10"/>
      <c r="L2821" s="10" t="s">
        <v>22</v>
      </c>
      <c r="M2821" s="10" t="s">
        <v>22</v>
      </c>
      <c r="N2821" s="10"/>
      <c r="O2821" s="10"/>
      <c r="P2821" s="11"/>
    </row>
    <row r="2822">
      <c r="A2822" s="29">
        <v>45678.470469085645</v>
      </c>
      <c r="B2822" s="23">
        <v>45678.0</v>
      </c>
      <c r="C2822" s="10" t="s">
        <v>17</v>
      </c>
      <c r="D2822" s="10">
        <v>16.0</v>
      </c>
      <c r="E2822" s="16" t="s">
        <v>33</v>
      </c>
      <c r="F2822" s="10" t="s">
        <v>1558</v>
      </c>
      <c r="G2822" s="10" t="s">
        <v>195</v>
      </c>
      <c r="H2822" s="12" t="s">
        <v>1070</v>
      </c>
      <c r="I2822" s="10" t="s">
        <v>21</v>
      </c>
      <c r="J2822" s="10"/>
      <c r="K2822" s="10"/>
      <c r="L2822" s="10" t="s">
        <v>22</v>
      </c>
      <c r="M2822" s="10" t="s">
        <v>22</v>
      </c>
      <c r="N2822" s="10"/>
      <c r="O2822" s="10"/>
      <c r="P2822" s="11"/>
    </row>
    <row r="2823">
      <c r="A2823" s="29">
        <v>45678.4637399537</v>
      </c>
      <c r="B2823" s="23">
        <v>45678.0</v>
      </c>
      <c r="C2823" s="10" t="s">
        <v>17</v>
      </c>
      <c r="D2823" s="10">
        <v>8.0</v>
      </c>
      <c r="E2823" s="16" t="s">
        <v>33</v>
      </c>
      <c r="F2823" s="10" t="s">
        <v>1969</v>
      </c>
      <c r="G2823" s="10" t="s">
        <v>933</v>
      </c>
      <c r="H2823" s="12" t="s">
        <v>934</v>
      </c>
      <c r="I2823" s="10" t="s">
        <v>21</v>
      </c>
      <c r="J2823" s="10"/>
      <c r="K2823" s="10"/>
      <c r="L2823" s="10" t="s">
        <v>22</v>
      </c>
      <c r="M2823" s="10" t="s">
        <v>22</v>
      </c>
      <c r="N2823" s="10"/>
      <c r="O2823" s="10"/>
      <c r="P2823" s="11"/>
    </row>
    <row r="2824">
      <c r="A2824" s="29">
        <v>45678.39401960648</v>
      </c>
      <c r="B2824" s="23">
        <v>45678.0</v>
      </c>
      <c r="C2824" s="10" t="s">
        <v>17</v>
      </c>
      <c r="D2824" s="10" t="s">
        <v>89</v>
      </c>
      <c r="E2824" s="16" t="s">
        <v>89</v>
      </c>
      <c r="F2824" s="10" t="s">
        <v>1970</v>
      </c>
      <c r="G2824" s="10" t="s">
        <v>1971</v>
      </c>
      <c r="H2824" s="12"/>
      <c r="I2824" s="10" t="s">
        <v>21</v>
      </c>
      <c r="J2824" s="10"/>
      <c r="K2824" s="10"/>
      <c r="L2824" s="10" t="s">
        <v>22</v>
      </c>
      <c r="M2824" s="10" t="s">
        <v>22</v>
      </c>
      <c r="N2824" s="10"/>
      <c r="O2824" s="10"/>
      <c r="P2824" s="11"/>
    </row>
    <row r="2825">
      <c r="A2825" s="29">
        <v>45678.392613495365</v>
      </c>
      <c r="B2825" s="23">
        <v>45678.0</v>
      </c>
      <c r="C2825" s="10" t="s">
        <v>17</v>
      </c>
      <c r="D2825" s="10">
        <v>8.0</v>
      </c>
      <c r="E2825" s="16" t="s">
        <v>33</v>
      </c>
      <c r="F2825" s="10" t="s">
        <v>1184</v>
      </c>
      <c r="G2825" s="10" t="s">
        <v>1185</v>
      </c>
      <c r="H2825" s="12" t="s">
        <v>1186</v>
      </c>
      <c r="I2825" s="10" t="s">
        <v>60</v>
      </c>
      <c r="J2825" s="10"/>
      <c r="K2825" s="10"/>
      <c r="L2825" s="10" t="s">
        <v>22</v>
      </c>
      <c r="M2825" s="10" t="s">
        <v>22</v>
      </c>
      <c r="N2825" s="10"/>
      <c r="O2825" s="10"/>
      <c r="P2825" s="11"/>
    </row>
    <row r="2826">
      <c r="A2826" s="29">
        <v>45678.02900880787</v>
      </c>
      <c r="B2826" s="23">
        <v>45678.0</v>
      </c>
      <c r="C2826" s="10" t="s">
        <v>17</v>
      </c>
      <c r="D2826" s="10">
        <v>8.0</v>
      </c>
      <c r="E2826" s="16" t="s">
        <v>33</v>
      </c>
      <c r="F2826" s="10" t="s">
        <v>1091</v>
      </c>
      <c r="G2826" s="10" t="s">
        <v>91</v>
      </c>
      <c r="H2826" s="12" t="s">
        <v>92</v>
      </c>
      <c r="I2826" s="10" t="s">
        <v>21</v>
      </c>
      <c r="J2826" s="10"/>
      <c r="K2826" s="10"/>
      <c r="L2826" s="10" t="s">
        <v>22</v>
      </c>
      <c r="M2826" s="10" t="s">
        <v>22</v>
      </c>
      <c r="N2826" s="10"/>
      <c r="O2826" s="10"/>
      <c r="P2826" s="11"/>
    </row>
    <row r="2827">
      <c r="A2827" s="30">
        <v>45678.0</v>
      </c>
      <c r="B2827" s="23">
        <v>45677.0</v>
      </c>
      <c r="C2827" s="10" t="s">
        <v>17</v>
      </c>
      <c r="D2827" s="10">
        <v>16.0</v>
      </c>
      <c r="E2827" s="16" t="s">
        <v>9</v>
      </c>
      <c r="F2827" s="10" t="s">
        <v>1282</v>
      </c>
      <c r="G2827" s="10" t="s">
        <v>169</v>
      </c>
      <c r="H2827" s="12" t="s">
        <v>170</v>
      </c>
      <c r="I2827" s="10" t="s">
        <v>21</v>
      </c>
      <c r="J2827" s="10"/>
      <c r="K2827" s="10"/>
      <c r="L2827" s="10" t="s">
        <v>22</v>
      </c>
      <c r="M2827" s="10" t="s">
        <v>22</v>
      </c>
      <c r="N2827" s="10" t="s">
        <v>474</v>
      </c>
      <c r="O2827" s="10"/>
      <c r="P2827" s="11"/>
    </row>
    <row r="2828">
      <c r="A2828" s="22">
        <v>45678.0</v>
      </c>
      <c r="B2828" s="23">
        <v>45677.0</v>
      </c>
      <c r="C2828" s="10" t="s">
        <v>17</v>
      </c>
      <c r="D2828" s="10" t="s">
        <v>132</v>
      </c>
      <c r="E2828" s="16" t="s">
        <v>33</v>
      </c>
      <c r="F2828" s="10" t="s">
        <v>1166</v>
      </c>
      <c r="G2828" s="10" t="s">
        <v>1138</v>
      </c>
      <c r="H2828" s="12" t="s">
        <v>1139</v>
      </c>
      <c r="I2828" s="10" t="s">
        <v>21</v>
      </c>
      <c r="J2828" s="10"/>
      <c r="K2828" s="32"/>
      <c r="L2828" s="10" t="s">
        <v>22</v>
      </c>
      <c r="M2828" s="10" t="s">
        <v>22</v>
      </c>
      <c r="N2828" s="10"/>
      <c r="O2828" s="10"/>
      <c r="P2828" s="11"/>
    </row>
    <row r="2829">
      <c r="A2829" s="22">
        <v>45678.0</v>
      </c>
      <c r="B2829" s="23">
        <v>45677.0</v>
      </c>
      <c r="C2829" s="10" t="s">
        <v>17</v>
      </c>
      <c r="D2829" s="10">
        <v>8.0</v>
      </c>
      <c r="E2829" s="16" t="s">
        <v>953</v>
      </c>
      <c r="F2829" s="10" t="s">
        <v>1972</v>
      </c>
      <c r="G2829" s="10" t="s">
        <v>1722</v>
      </c>
      <c r="H2829" s="12" t="s">
        <v>1723</v>
      </c>
      <c r="I2829" s="10" t="s">
        <v>52</v>
      </c>
      <c r="J2829" s="10"/>
      <c r="K2829" s="32">
        <v>0.625</v>
      </c>
      <c r="L2829" s="10" t="s">
        <v>22</v>
      </c>
      <c r="M2829" s="10" t="s">
        <v>22</v>
      </c>
      <c r="N2829" s="10"/>
      <c r="O2829" s="10"/>
      <c r="P2829" s="11"/>
    </row>
    <row r="2830">
      <c r="A2830" s="22">
        <v>45678.0</v>
      </c>
      <c r="B2830" s="23">
        <v>45677.0</v>
      </c>
      <c r="C2830" s="10" t="s">
        <v>17</v>
      </c>
      <c r="D2830" s="10">
        <v>16.0</v>
      </c>
      <c r="E2830" s="16" t="s">
        <v>33</v>
      </c>
      <c r="F2830" s="10" t="s">
        <v>1640</v>
      </c>
      <c r="G2830" s="10" t="s">
        <v>434</v>
      </c>
      <c r="H2830" s="12" t="s">
        <v>435</v>
      </c>
      <c r="I2830" s="10" t="s">
        <v>60</v>
      </c>
      <c r="J2830" s="10"/>
      <c r="K2830" s="32"/>
      <c r="L2830" s="10" t="s">
        <v>22</v>
      </c>
      <c r="M2830" s="10" t="s">
        <v>22</v>
      </c>
      <c r="N2830" s="10"/>
      <c r="O2830" s="10"/>
      <c r="P2830" s="11"/>
    </row>
    <row r="2831">
      <c r="A2831" s="22">
        <v>45678.0</v>
      </c>
      <c r="B2831" s="23">
        <v>45677.0</v>
      </c>
      <c r="C2831" s="10" t="s">
        <v>17</v>
      </c>
      <c r="D2831" s="10">
        <v>14.0</v>
      </c>
      <c r="E2831" s="16" t="s">
        <v>9</v>
      </c>
      <c r="F2831" s="10" t="s">
        <v>1973</v>
      </c>
      <c r="G2831" s="10" t="s">
        <v>56</v>
      </c>
      <c r="H2831" s="12" t="s">
        <v>57</v>
      </c>
      <c r="I2831" s="10" t="s">
        <v>21</v>
      </c>
      <c r="J2831" s="10"/>
      <c r="K2831" s="32"/>
      <c r="L2831" s="10" t="s">
        <v>22</v>
      </c>
      <c r="M2831" s="10" t="s">
        <v>22</v>
      </c>
      <c r="N2831" s="10"/>
      <c r="O2831" s="10"/>
      <c r="P2831" s="11"/>
    </row>
    <row r="2832">
      <c r="A2832" s="22">
        <v>45678.0</v>
      </c>
      <c r="B2832" s="23">
        <v>45677.0</v>
      </c>
      <c r="C2832" s="10" t="s">
        <v>17</v>
      </c>
      <c r="D2832" s="10">
        <v>8.0</v>
      </c>
      <c r="E2832" s="16" t="s">
        <v>33</v>
      </c>
      <c r="F2832" s="10" t="s">
        <v>1607</v>
      </c>
      <c r="G2832" s="10" t="s">
        <v>30</v>
      </c>
      <c r="H2832" s="12" t="s">
        <v>31</v>
      </c>
      <c r="I2832" s="10" t="s">
        <v>21</v>
      </c>
      <c r="J2832" s="10"/>
      <c r="K2832" s="32"/>
      <c r="L2832" s="10" t="s">
        <v>22</v>
      </c>
      <c r="M2832" s="10" t="s">
        <v>22</v>
      </c>
      <c r="N2832" s="10"/>
      <c r="O2832" s="10"/>
      <c r="P2832" s="11"/>
    </row>
    <row r="2833">
      <c r="A2833" s="22">
        <v>45678.0</v>
      </c>
      <c r="B2833" s="23">
        <v>45677.0</v>
      </c>
      <c r="C2833" s="10" t="s">
        <v>17</v>
      </c>
      <c r="D2833" s="10">
        <v>4.0</v>
      </c>
      <c r="E2833" s="16" t="s">
        <v>33</v>
      </c>
      <c r="F2833" s="10" t="s">
        <v>1974</v>
      </c>
      <c r="G2833" s="10" t="s">
        <v>1975</v>
      </c>
      <c r="H2833" s="12"/>
      <c r="I2833" s="10" t="s">
        <v>60</v>
      </c>
      <c r="J2833" s="10" t="s">
        <v>1976</v>
      </c>
      <c r="K2833" s="10"/>
      <c r="L2833" s="10" t="s">
        <v>22</v>
      </c>
      <c r="M2833" s="10" t="s">
        <v>22</v>
      </c>
      <c r="N2833" s="10"/>
      <c r="O2833" s="10"/>
      <c r="P2833" s="11"/>
    </row>
    <row r="2834">
      <c r="A2834" s="22">
        <v>45678.0</v>
      </c>
      <c r="B2834" s="23">
        <v>45677.0</v>
      </c>
      <c r="C2834" s="10" t="s">
        <v>17</v>
      </c>
      <c r="D2834" s="10">
        <v>8.0</v>
      </c>
      <c r="E2834" s="16" t="s">
        <v>33</v>
      </c>
      <c r="F2834" s="10" t="s">
        <v>1961</v>
      </c>
      <c r="G2834" s="10" t="s">
        <v>1654</v>
      </c>
      <c r="H2834" s="12" t="s">
        <v>1655</v>
      </c>
      <c r="I2834" s="10" t="s">
        <v>52</v>
      </c>
      <c r="J2834" s="10"/>
      <c r="K2834" s="10"/>
      <c r="L2834" s="10" t="s">
        <v>22</v>
      </c>
      <c r="M2834" s="10" t="s">
        <v>22</v>
      </c>
      <c r="N2834" s="10"/>
      <c r="O2834" s="10"/>
      <c r="P2834" s="11"/>
    </row>
    <row r="2835">
      <c r="A2835" s="22">
        <v>45678.0</v>
      </c>
      <c r="B2835" s="23">
        <v>45677.0</v>
      </c>
      <c r="C2835" s="10" t="s">
        <v>17</v>
      </c>
      <c r="D2835" s="10">
        <v>8.0</v>
      </c>
      <c r="E2835" s="16" t="s">
        <v>33</v>
      </c>
      <c r="F2835" s="10" t="s">
        <v>1961</v>
      </c>
      <c r="G2835" s="10" t="s">
        <v>1654</v>
      </c>
      <c r="H2835" s="12" t="s">
        <v>1655</v>
      </c>
      <c r="I2835" s="10" t="s">
        <v>52</v>
      </c>
      <c r="J2835" s="10"/>
      <c r="K2835" s="10" t="s">
        <v>1977</v>
      </c>
      <c r="L2835" s="10" t="s">
        <v>22</v>
      </c>
      <c r="M2835" s="10" t="s">
        <v>22</v>
      </c>
      <c r="N2835" s="10"/>
      <c r="O2835" s="10"/>
      <c r="P2835" s="11"/>
    </row>
    <row r="2836">
      <c r="A2836" s="22">
        <v>45678.0</v>
      </c>
      <c r="B2836" s="23">
        <v>45677.0</v>
      </c>
      <c r="C2836" s="10" t="s">
        <v>17</v>
      </c>
      <c r="D2836" s="10">
        <v>8.0</v>
      </c>
      <c r="E2836" s="16" t="s">
        <v>9</v>
      </c>
      <c r="F2836" s="10" t="s">
        <v>1978</v>
      </c>
      <c r="G2836" s="10" t="s">
        <v>169</v>
      </c>
      <c r="H2836" s="12" t="s">
        <v>170</v>
      </c>
      <c r="I2836" s="10" t="s">
        <v>21</v>
      </c>
      <c r="J2836" s="10"/>
      <c r="K2836" s="10"/>
      <c r="L2836" s="10" t="s">
        <v>22</v>
      </c>
      <c r="M2836" s="10" t="s">
        <v>22</v>
      </c>
      <c r="N2836" s="10"/>
      <c r="O2836" s="10"/>
      <c r="P2836" s="11"/>
    </row>
    <row r="2837">
      <c r="A2837" s="22">
        <v>45678.0</v>
      </c>
      <c r="B2837" s="23">
        <v>45677.0</v>
      </c>
      <c r="C2837" s="10" t="s">
        <v>17</v>
      </c>
      <c r="D2837" s="10">
        <v>8.0</v>
      </c>
      <c r="E2837" s="16" t="s">
        <v>9</v>
      </c>
      <c r="F2837" s="10" t="s">
        <v>1779</v>
      </c>
      <c r="G2837" s="10" t="s">
        <v>169</v>
      </c>
      <c r="H2837" s="12" t="s">
        <v>170</v>
      </c>
      <c r="I2837" s="10" t="s">
        <v>21</v>
      </c>
      <c r="J2837" s="10"/>
      <c r="K2837" s="10"/>
      <c r="L2837" s="10" t="s">
        <v>22</v>
      </c>
      <c r="M2837" s="10" t="s">
        <v>22</v>
      </c>
      <c r="N2837" s="10"/>
      <c r="O2837" s="10"/>
      <c r="P2837" s="11"/>
    </row>
    <row r="2838">
      <c r="A2838" s="22">
        <v>45678.0</v>
      </c>
      <c r="B2838" s="23">
        <v>45677.0</v>
      </c>
      <c r="C2838" s="10" t="s">
        <v>17</v>
      </c>
      <c r="D2838" s="10">
        <v>8.0</v>
      </c>
      <c r="E2838" s="16" t="s">
        <v>953</v>
      </c>
      <c r="F2838" s="10" t="s">
        <v>1934</v>
      </c>
      <c r="G2838" s="10" t="s">
        <v>1180</v>
      </c>
      <c r="H2838" s="12" t="s">
        <v>20</v>
      </c>
      <c r="I2838" s="10" t="s">
        <v>21</v>
      </c>
      <c r="J2838" s="10"/>
      <c r="K2838" s="10"/>
      <c r="L2838" s="10" t="s">
        <v>22</v>
      </c>
      <c r="M2838" s="10" t="s">
        <v>22</v>
      </c>
      <c r="N2838" s="10"/>
      <c r="O2838" s="10"/>
      <c r="P2838" s="11"/>
    </row>
    <row r="2839">
      <c r="A2839" s="22">
        <v>45678.0</v>
      </c>
      <c r="B2839" s="23">
        <v>45677.0</v>
      </c>
      <c r="C2839" s="10" t="s">
        <v>17</v>
      </c>
      <c r="D2839" s="10">
        <v>8.0</v>
      </c>
      <c r="E2839" s="16" t="s">
        <v>9</v>
      </c>
      <c r="F2839" s="10" t="s">
        <v>1979</v>
      </c>
      <c r="G2839" s="10" t="s">
        <v>101</v>
      </c>
      <c r="H2839" s="12" t="s">
        <v>102</v>
      </c>
      <c r="I2839" s="10" t="s">
        <v>21</v>
      </c>
      <c r="J2839" s="10"/>
      <c r="K2839" s="10"/>
      <c r="L2839" s="10" t="s">
        <v>22</v>
      </c>
      <c r="M2839" s="10" t="s">
        <v>22</v>
      </c>
      <c r="N2839" s="10"/>
      <c r="O2839" s="10"/>
      <c r="P2839" s="11"/>
    </row>
    <row r="2840">
      <c r="A2840" s="29">
        <v>45677.399312800924</v>
      </c>
      <c r="B2840" s="23">
        <v>45677.0</v>
      </c>
      <c r="C2840" s="10" t="s">
        <v>17</v>
      </c>
      <c r="D2840" s="10">
        <v>8.0</v>
      </c>
      <c r="E2840" s="16" t="s">
        <v>33</v>
      </c>
      <c r="F2840" s="10" t="s">
        <v>1244</v>
      </c>
      <c r="G2840" s="10" t="s">
        <v>1245</v>
      </c>
      <c r="H2840" s="12" t="s">
        <v>1246</v>
      </c>
      <c r="I2840" s="10" t="s">
        <v>21</v>
      </c>
      <c r="J2840" s="10"/>
      <c r="K2840" s="10"/>
      <c r="L2840" s="10" t="s">
        <v>22</v>
      </c>
      <c r="M2840" s="10" t="s">
        <v>22</v>
      </c>
      <c r="N2840" s="10" t="s">
        <v>22</v>
      </c>
      <c r="O2840" s="10"/>
      <c r="P2840" s="11"/>
    </row>
    <row r="2841">
      <c r="A2841" s="29">
        <v>45677.3920612963</v>
      </c>
      <c r="B2841" s="23">
        <v>45677.0</v>
      </c>
      <c r="C2841" s="10" t="s">
        <v>17</v>
      </c>
      <c r="D2841" s="10">
        <v>8.0</v>
      </c>
      <c r="E2841" s="16" t="s">
        <v>33</v>
      </c>
      <c r="F2841" s="10" t="s">
        <v>1980</v>
      </c>
      <c r="G2841" s="10" t="s">
        <v>267</v>
      </c>
      <c r="H2841" s="12"/>
      <c r="I2841" s="10" t="s">
        <v>21</v>
      </c>
      <c r="J2841" s="10"/>
      <c r="K2841" s="10"/>
      <c r="L2841" s="10" t="s">
        <v>22</v>
      </c>
      <c r="M2841" s="10" t="s">
        <v>22</v>
      </c>
      <c r="N2841" s="10" t="s">
        <v>22</v>
      </c>
      <c r="O2841" s="10"/>
      <c r="P2841" s="11"/>
    </row>
    <row r="2842">
      <c r="A2842" s="29">
        <v>45677.389169918984</v>
      </c>
      <c r="B2842" s="23">
        <v>45677.0</v>
      </c>
      <c r="C2842" s="10" t="s">
        <v>17</v>
      </c>
      <c r="D2842" s="10">
        <v>8.0</v>
      </c>
      <c r="E2842" s="16" t="s">
        <v>33</v>
      </c>
      <c r="F2842" s="10" t="s">
        <v>868</v>
      </c>
      <c r="G2842" s="10" t="s">
        <v>379</v>
      </c>
      <c r="H2842" s="12" t="s">
        <v>380</v>
      </c>
      <c r="I2842" s="10" t="s">
        <v>21</v>
      </c>
      <c r="J2842" s="10"/>
      <c r="K2842" s="10"/>
      <c r="L2842" s="10" t="s">
        <v>22</v>
      </c>
      <c r="M2842" s="10" t="s">
        <v>22</v>
      </c>
      <c r="N2842" s="10" t="s">
        <v>22</v>
      </c>
      <c r="O2842" s="10"/>
      <c r="P2842" s="11"/>
    </row>
    <row r="2843">
      <c r="A2843" s="29">
        <v>45677.388686412036</v>
      </c>
      <c r="B2843" s="23">
        <v>45677.0</v>
      </c>
      <c r="C2843" s="10" t="s">
        <v>17</v>
      </c>
      <c r="D2843" s="10">
        <v>8.0</v>
      </c>
      <c r="E2843" s="16" t="s">
        <v>33</v>
      </c>
      <c r="F2843" s="10" t="s">
        <v>1981</v>
      </c>
      <c r="G2843" s="10" t="s">
        <v>1359</v>
      </c>
      <c r="H2843" s="12" t="s">
        <v>534</v>
      </c>
      <c r="I2843" s="10" t="s">
        <v>21</v>
      </c>
      <c r="J2843" s="10"/>
      <c r="K2843" s="10"/>
      <c r="L2843" s="10" t="s">
        <v>22</v>
      </c>
      <c r="M2843" s="10" t="s">
        <v>22</v>
      </c>
      <c r="N2843" s="10" t="s">
        <v>22</v>
      </c>
      <c r="O2843" s="10"/>
      <c r="P2843" s="11"/>
    </row>
    <row r="2844">
      <c r="A2844" s="29">
        <v>45677.36894046296</v>
      </c>
      <c r="B2844" s="23">
        <v>45677.0</v>
      </c>
      <c r="C2844" s="10" t="s">
        <v>17</v>
      </c>
      <c r="D2844" s="10">
        <v>8.0</v>
      </c>
      <c r="E2844" s="16" t="s">
        <v>9</v>
      </c>
      <c r="F2844" s="10" t="s">
        <v>1982</v>
      </c>
      <c r="G2844" s="10" t="s">
        <v>1212</v>
      </c>
      <c r="H2844" s="12"/>
      <c r="I2844" s="10" t="s">
        <v>52</v>
      </c>
      <c r="J2844" s="10"/>
      <c r="K2844" s="10"/>
      <c r="L2844" s="10" t="s">
        <v>22</v>
      </c>
      <c r="M2844" s="10" t="s">
        <v>22</v>
      </c>
      <c r="N2844" s="10" t="s">
        <v>22</v>
      </c>
      <c r="O2844" s="10" t="s">
        <v>474</v>
      </c>
      <c r="P2844" s="11"/>
    </row>
    <row r="2845">
      <c r="A2845" s="29">
        <v>45677.368593657404</v>
      </c>
      <c r="B2845" s="23">
        <v>45677.0</v>
      </c>
      <c r="C2845" s="10" t="s">
        <v>17</v>
      </c>
      <c r="D2845" s="10">
        <v>14.0</v>
      </c>
      <c r="E2845" s="16" t="s">
        <v>9</v>
      </c>
      <c r="F2845" s="10" t="s">
        <v>1725</v>
      </c>
      <c r="G2845" s="10" t="s">
        <v>91</v>
      </c>
      <c r="H2845" s="12" t="s">
        <v>92</v>
      </c>
      <c r="I2845" s="10" t="s">
        <v>21</v>
      </c>
      <c r="J2845" s="10"/>
      <c r="K2845" s="10"/>
      <c r="L2845" s="10" t="s">
        <v>22</v>
      </c>
      <c r="M2845" s="10" t="s">
        <v>22</v>
      </c>
      <c r="N2845" s="10" t="s">
        <v>22</v>
      </c>
      <c r="O2845" s="10"/>
      <c r="P2845" s="11"/>
    </row>
    <row r="2846">
      <c r="A2846" s="29">
        <v>45677.34599671296</v>
      </c>
      <c r="B2846" s="23">
        <v>45677.0</v>
      </c>
      <c r="C2846" s="10" t="s">
        <v>17</v>
      </c>
      <c r="D2846" s="10">
        <v>12.0</v>
      </c>
      <c r="E2846" s="16" t="s">
        <v>33</v>
      </c>
      <c r="F2846" s="10" t="s">
        <v>300</v>
      </c>
      <c r="G2846" s="10" t="s">
        <v>1983</v>
      </c>
      <c r="H2846" s="12"/>
      <c r="I2846" s="10" t="s">
        <v>52</v>
      </c>
      <c r="J2846" s="10"/>
      <c r="K2846" s="10"/>
      <c r="L2846" s="10" t="s">
        <v>22</v>
      </c>
      <c r="M2846" s="10" t="s">
        <v>22</v>
      </c>
      <c r="N2846" s="10" t="s">
        <v>22</v>
      </c>
      <c r="O2846" s="10"/>
      <c r="P2846" s="11"/>
    </row>
    <row r="2847">
      <c r="A2847" s="29">
        <v>45677.029001874995</v>
      </c>
      <c r="B2847" s="23">
        <v>45677.0</v>
      </c>
      <c r="C2847" s="10" t="s">
        <v>17</v>
      </c>
      <c r="D2847" s="10">
        <v>8.0</v>
      </c>
      <c r="E2847" s="16" t="s">
        <v>9</v>
      </c>
      <c r="F2847" s="10" t="s">
        <v>1961</v>
      </c>
      <c r="G2847" s="10" t="s">
        <v>1654</v>
      </c>
      <c r="H2847" s="12"/>
      <c r="I2847" s="10" t="s">
        <v>52</v>
      </c>
      <c r="J2847" s="10"/>
      <c r="K2847" s="10"/>
      <c r="L2847" s="10" t="s">
        <v>22</v>
      </c>
      <c r="M2847" s="10" t="s">
        <v>22</v>
      </c>
      <c r="N2847" s="10" t="s">
        <v>22</v>
      </c>
      <c r="O2847" s="10"/>
      <c r="P2847" s="11"/>
    </row>
    <row r="2848">
      <c r="A2848" s="22">
        <v>45677.0</v>
      </c>
      <c r="B2848" s="35">
        <v>45636.0</v>
      </c>
      <c r="C2848" s="10" t="s">
        <v>17</v>
      </c>
      <c r="D2848" s="10">
        <v>5.0</v>
      </c>
      <c r="E2848" s="16" t="s">
        <v>9</v>
      </c>
      <c r="F2848" s="10" t="s">
        <v>1984</v>
      </c>
      <c r="G2848" s="10" t="s">
        <v>67</v>
      </c>
      <c r="H2848" s="12" t="s">
        <v>68</v>
      </c>
      <c r="I2848" s="10" t="s">
        <v>21</v>
      </c>
      <c r="J2848" s="10"/>
      <c r="K2848" s="10"/>
      <c r="L2848" s="10" t="s">
        <v>22</v>
      </c>
      <c r="M2848" s="10" t="s">
        <v>22</v>
      </c>
      <c r="N2848" s="10" t="s">
        <v>22</v>
      </c>
      <c r="O2848" s="10"/>
      <c r="P2848" s="11"/>
    </row>
    <row r="2849">
      <c r="A2849" s="22">
        <v>45677.0</v>
      </c>
      <c r="B2849" s="23">
        <v>45670.0</v>
      </c>
      <c r="C2849" s="10" t="s">
        <v>17</v>
      </c>
      <c r="D2849" s="10">
        <v>4.0</v>
      </c>
      <c r="E2849" s="10" t="s">
        <v>9</v>
      </c>
      <c r="F2849" s="10" t="s">
        <v>1985</v>
      </c>
      <c r="G2849" s="10" t="s">
        <v>1582</v>
      </c>
      <c r="H2849" s="12" t="s">
        <v>371</v>
      </c>
      <c r="I2849" s="10" t="s">
        <v>52</v>
      </c>
      <c r="J2849" s="10"/>
      <c r="K2849" s="10"/>
      <c r="L2849" s="10" t="s">
        <v>22</v>
      </c>
      <c r="M2849" s="10" t="s">
        <v>22</v>
      </c>
      <c r="N2849" s="10" t="s">
        <v>22</v>
      </c>
      <c r="O2849" s="10" t="s">
        <v>22</v>
      </c>
      <c r="P2849" s="11"/>
    </row>
    <row r="2850">
      <c r="A2850" s="22">
        <v>45677.0</v>
      </c>
      <c r="B2850" s="23">
        <v>45674.0</v>
      </c>
      <c r="C2850" s="10" t="s">
        <v>17</v>
      </c>
      <c r="D2850" s="10">
        <v>4.0</v>
      </c>
      <c r="E2850" s="16" t="s">
        <v>9</v>
      </c>
      <c r="F2850" s="10" t="s">
        <v>1986</v>
      </c>
      <c r="G2850" s="10" t="s">
        <v>1987</v>
      </c>
      <c r="H2850" s="12" t="s">
        <v>1988</v>
      </c>
      <c r="I2850" s="10" t="s">
        <v>60</v>
      </c>
      <c r="J2850" s="10" t="s">
        <v>1989</v>
      </c>
      <c r="K2850" s="10" t="s">
        <v>1990</v>
      </c>
      <c r="L2850" s="10" t="s">
        <v>22</v>
      </c>
      <c r="M2850" s="10" t="s">
        <v>22</v>
      </c>
      <c r="N2850" s="10" t="s">
        <v>22</v>
      </c>
      <c r="O2850" s="10" t="s">
        <v>22</v>
      </c>
      <c r="P2850" s="11"/>
    </row>
    <row r="2851">
      <c r="A2851" s="22">
        <v>45677.0</v>
      </c>
      <c r="B2851" s="23">
        <v>45674.0</v>
      </c>
      <c r="C2851" s="10" t="s">
        <v>17</v>
      </c>
      <c r="D2851" s="10">
        <v>8.0</v>
      </c>
      <c r="E2851" s="16" t="s">
        <v>33</v>
      </c>
      <c r="F2851" s="10" t="s">
        <v>1742</v>
      </c>
      <c r="G2851" s="10" t="s">
        <v>169</v>
      </c>
      <c r="H2851" s="12" t="s">
        <v>170</v>
      </c>
      <c r="I2851" s="10" t="s">
        <v>21</v>
      </c>
      <c r="J2851" s="10"/>
      <c r="K2851" s="10"/>
      <c r="L2851" s="10" t="s">
        <v>22</v>
      </c>
      <c r="M2851" s="10" t="s">
        <v>22</v>
      </c>
      <c r="N2851" s="10" t="s">
        <v>22</v>
      </c>
      <c r="O2851" s="10"/>
      <c r="P2851" s="11"/>
    </row>
    <row r="2852">
      <c r="A2852" s="22">
        <v>45677.0</v>
      </c>
      <c r="B2852" s="23">
        <v>45674.0</v>
      </c>
      <c r="C2852" s="10" t="s">
        <v>17</v>
      </c>
      <c r="D2852" s="10">
        <v>8.0</v>
      </c>
      <c r="E2852" s="16" t="s">
        <v>9</v>
      </c>
      <c r="F2852" s="10" t="s">
        <v>1991</v>
      </c>
      <c r="G2852" s="10" t="s">
        <v>1992</v>
      </c>
      <c r="H2852" s="12" t="s">
        <v>1993</v>
      </c>
      <c r="I2852" s="10" t="s">
        <v>60</v>
      </c>
      <c r="J2852" s="10" t="s">
        <v>1994</v>
      </c>
      <c r="K2852" s="10"/>
      <c r="L2852" s="10" t="s">
        <v>22</v>
      </c>
      <c r="M2852" s="10" t="s">
        <v>22</v>
      </c>
      <c r="N2852" s="10" t="s">
        <v>22</v>
      </c>
      <c r="O2852" s="10" t="s">
        <v>22</v>
      </c>
      <c r="P2852" s="11"/>
    </row>
    <row r="2853">
      <c r="A2853" s="22">
        <v>45677.0</v>
      </c>
      <c r="B2853" s="23">
        <v>45674.0</v>
      </c>
      <c r="C2853" s="10" t="s">
        <v>17</v>
      </c>
      <c r="D2853" s="10">
        <v>8.0</v>
      </c>
      <c r="E2853" s="16" t="s">
        <v>33</v>
      </c>
      <c r="F2853" s="10" t="s">
        <v>1793</v>
      </c>
      <c r="G2853" s="10" t="s">
        <v>1468</v>
      </c>
      <c r="H2853" s="12" t="s">
        <v>138</v>
      </c>
      <c r="I2853" s="10" t="s">
        <v>52</v>
      </c>
      <c r="J2853" s="10"/>
      <c r="K2853" s="10"/>
      <c r="L2853" s="10" t="s">
        <v>22</v>
      </c>
      <c r="M2853" s="10" t="s">
        <v>22</v>
      </c>
      <c r="N2853" s="10" t="s">
        <v>22</v>
      </c>
      <c r="O2853" s="10" t="s">
        <v>474</v>
      </c>
      <c r="P2853" s="11"/>
    </row>
    <row r="2854">
      <c r="A2854" s="22">
        <v>45677.0</v>
      </c>
      <c r="B2854" s="23">
        <v>45674.0</v>
      </c>
      <c r="C2854" s="10" t="s">
        <v>17</v>
      </c>
      <c r="D2854" s="10">
        <v>8.0</v>
      </c>
      <c r="E2854" s="16" t="s">
        <v>33</v>
      </c>
      <c r="F2854" s="10" t="s">
        <v>1182</v>
      </c>
      <c r="G2854" s="10" t="s">
        <v>949</v>
      </c>
      <c r="H2854" s="12" t="s">
        <v>950</v>
      </c>
      <c r="I2854" s="10" t="s">
        <v>60</v>
      </c>
      <c r="J2854" s="10" t="s">
        <v>1995</v>
      </c>
      <c r="K2854" s="10"/>
      <c r="L2854" s="10" t="s">
        <v>22</v>
      </c>
      <c r="M2854" s="10" t="s">
        <v>22</v>
      </c>
      <c r="N2854" s="10" t="s">
        <v>22</v>
      </c>
      <c r="O2854" s="10" t="s">
        <v>22</v>
      </c>
      <c r="P2854" s="11"/>
    </row>
    <row r="2855">
      <c r="A2855" s="22">
        <v>45677.0</v>
      </c>
      <c r="B2855" s="23">
        <v>45674.0</v>
      </c>
      <c r="C2855" s="10" t="s">
        <v>17</v>
      </c>
      <c r="D2855" s="10">
        <v>8.0</v>
      </c>
      <c r="E2855" s="16" t="s">
        <v>9</v>
      </c>
      <c r="F2855" s="10" t="s">
        <v>1775</v>
      </c>
      <c r="G2855" s="10" t="s">
        <v>1483</v>
      </c>
      <c r="H2855" s="12" t="s">
        <v>1484</v>
      </c>
      <c r="I2855" s="10" t="s">
        <v>52</v>
      </c>
      <c r="J2855" s="10"/>
      <c r="K2855" s="10"/>
      <c r="L2855" s="10" t="s">
        <v>22</v>
      </c>
      <c r="M2855" s="10" t="s">
        <v>22</v>
      </c>
      <c r="N2855" s="10" t="s">
        <v>22</v>
      </c>
      <c r="O2855" s="10" t="s">
        <v>474</v>
      </c>
      <c r="P2855" s="11"/>
    </row>
    <row r="2856">
      <c r="A2856" s="29">
        <v>45674.582854699074</v>
      </c>
      <c r="B2856" s="23">
        <v>45674.0</v>
      </c>
      <c r="C2856" s="10" t="s">
        <v>17</v>
      </c>
      <c r="D2856" s="10">
        <v>8.0</v>
      </c>
      <c r="E2856" s="16" t="s">
        <v>33</v>
      </c>
      <c r="F2856" s="10" t="s">
        <v>1981</v>
      </c>
      <c r="G2856" s="10" t="s">
        <v>1359</v>
      </c>
      <c r="H2856" s="12" t="s">
        <v>534</v>
      </c>
      <c r="I2856" s="10" t="s">
        <v>21</v>
      </c>
      <c r="J2856" s="10"/>
      <c r="K2856" s="10"/>
      <c r="L2856" s="10" t="s">
        <v>22</v>
      </c>
      <c r="M2856" s="10" t="s">
        <v>22</v>
      </c>
      <c r="N2856" s="10" t="s">
        <v>22</v>
      </c>
      <c r="O2856" s="10"/>
      <c r="P2856" s="11"/>
    </row>
    <row r="2857">
      <c r="A2857" s="29">
        <v>45674.524267465276</v>
      </c>
      <c r="B2857" s="23">
        <v>45674.0</v>
      </c>
      <c r="C2857" s="10" t="s">
        <v>17</v>
      </c>
      <c r="D2857" s="10">
        <v>8.0</v>
      </c>
      <c r="E2857" s="16" t="s">
        <v>33</v>
      </c>
      <c r="F2857" s="10" t="s">
        <v>1996</v>
      </c>
      <c r="G2857" s="10" t="s">
        <v>1997</v>
      </c>
      <c r="H2857" s="12"/>
      <c r="I2857" s="10" t="s">
        <v>52</v>
      </c>
      <c r="J2857" s="10"/>
      <c r="K2857" s="10"/>
      <c r="L2857" s="10" t="s">
        <v>22</v>
      </c>
      <c r="M2857" s="10" t="s">
        <v>22</v>
      </c>
      <c r="N2857" s="10" t="s">
        <v>22</v>
      </c>
      <c r="O2857" s="10" t="s">
        <v>474</v>
      </c>
      <c r="P2857" s="11"/>
    </row>
    <row r="2858">
      <c r="A2858" s="29">
        <v>45674.02900599537</v>
      </c>
      <c r="B2858" s="23">
        <v>45674.0</v>
      </c>
      <c r="C2858" s="10" t="s">
        <v>17</v>
      </c>
      <c r="D2858" s="10" t="s">
        <v>89</v>
      </c>
      <c r="E2858" s="16" t="s">
        <v>89</v>
      </c>
      <c r="F2858" s="10" t="s">
        <v>1998</v>
      </c>
      <c r="G2858" s="10" t="s">
        <v>1093</v>
      </c>
      <c r="H2858" s="12" t="s">
        <v>124</v>
      </c>
      <c r="I2858" s="10" t="s">
        <v>21</v>
      </c>
      <c r="J2858" s="10"/>
      <c r="K2858" s="10"/>
      <c r="L2858" s="10" t="s">
        <v>22</v>
      </c>
      <c r="M2858" s="10" t="s">
        <v>22</v>
      </c>
      <c r="N2858" s="10" t="s">
        <v>22</v>
      </c>
      <c r="O2858" s="10"/>
      <c r="P2858" s="11"/>
    </row>
    <row r="2859">
      <c r="A2859" s="22">
        <v>45674.0</v>
      </c>
      <c r="B2859" s="23">
        <v>45670.0</v>
      </c>
      <c r="C2859" s="10" t="s">
        <v>17</v>
      </c>
      <c r="D2859" s="10">
        <v>8.0</v>
      </c>
      <c r="E2859" s="10" t="s">
        <v>953</v>
      </c>
      <c r="F2859" s="10" t="s">
        <v>1934</v>
      </c>
      <c r="G2859" s="10" t="s">
        <v>1180</v>
      </c>
      <c r="H2859" s="12" t="s">
        <v>20</v>
      </c>
      <c r="I2859" s="10" t="s">
        <v>21</v>
      </c>
      <c r="J2859" s="10"/>
      <c r="K2859" s="10"/>
      <c r="L2859" s="10" t="s">
        <v>22</v>
      </c>
      <c r="M2859" s="10" t="s">
        <v>22</v>
      </c>
      <c r="N2859" s="10" t="s">
        <v>22</v>
      </c>
      <c r="O2859" s="10"/>
      <c r="P2859" s="11"/>
    </row>
    <row r="2860">
      <c r="A2860" s="22">
        <v>45674.0</v>
      </c>
      <c r="B2860" s="23">
        <v>45671.0</v>
      </c>
      <c r="C2860" s="10" t="s">
        <v>17</v>
      </c>
      <c r="D2860" s="10">
        <v>8.0</v>
      </c>
      <c r="E2860" s="10" t="s">
        <v>9</v>
      </c>
      <c r="F2860" s="10" t="s">
        <v>23</v>
      </c>
      <c r="G2860" s="10" t="s">
        <v>24</v>
      </c>
      <c r="H2860" s="12" t="s">
        <v>1999</v>
      </c>
      <c r="I2860" s="10" t="s">
        <v>21</v>
      </c>
      <c r="J2860" s="10"/>
      <c r="K2860" s="10"/>
      <c r="L2860" s="10" t="s">
        <v>22</v>
      </c>
      <c r="M2860" s="10" t="s">
        <v>22</v>
      </c>
      <c r="N2860" s="10" t="s">
        <v>22</v>
      </c>
      <c r="O2860" s="10"/>
      <c r="P2860" s="10"/>
    </row>
    <row r="2861">
      <c r="A2861" s="22">
        <v>45674.0</v>
      </c>
      <c r="B2861" s="23">
        <v>45673.0</v>
      </c>
      <c r="C2861" s="10" t="s">
        <v>17</v>
      </c>
      <c r="D2861" s="10">
        <v>8.0</v>
      </c>
      <c r="E2861" s="16" t="s">
        <v>33</v>
      </c>
      <c r="F2861" s="10" t="s">
        <v>1521</v>
      </c>
      <c r="G2861" s="10" t="s">
        <v>45</v>
      </c>
      <c r="H2861" s="12" t="s">
        <v>46</v>
      </c>
      <c r="I2861" s="10" t="s">
        <v>21</v>
      </c>
      <c r="J2861" s="10"/>
      <c r="K2861" s="10"/>
      <c r="L2861" s="10" t="s">
        <v>22</v>
      </c>
      <c r="M2861" s="10" t="s">
        <v>22</v>
      </c>
      <c r="N2861" s="10" t="s">
        <v>22</v>
      </c>
      <c r="O2861" s="10"/>
      <c r="P2861" s="11"/>
    </row>
    <row r="2862">
      <c r="A2862" s="22">
        <v>45674.0</v>
      </c>
      <c r="B2862" s="23">
        <v>45673.0</v>
      </c>
      <c r="C2862" s="10" t="s">
        <v>17</v>
      </c>
      <c r="D2862" s="10">
        <v>8.0</v>
      </c>
      <c r="E2862" s="16" t="s">
        <v>33</v>
      </c>
      <c r="F2862" s="10" t="s">
        <v>1915</v>
      </c>
      <c r="G2862" s="10" t="s">
        <v>67</v>
      </c>
      <c r="H2862" s="12" t="s">
        <v>68</v>
      </c>
      <c r="I2862" s="10" t="s">
        <v>21</v>
      </c>
      <c r="J2862" s="10"/>
      <c r="K2862" s="10"/>
      <c r="L2862" s="10" t="s">
        <v>22</v>
      </c>
      <c r="M2862" s="10" t="s">
        <v>22</v>
      </c>
      <c r="N2862" s="10" t="s">
        <v>22</v>
      </c>
      <c r="O2862" s="10"/>
      <c r="P2862" s="11"/>
    </row>
    <row r="2863">
      <c r="A2863" s="22">
        <v>45674.0</v>
      </c>
      <c r="B2863" s="23">
        <v>45673.0</v>
      </c>
      <c r="C2863" s="10" t="s">
        <v>17</v>
      </c>
      <c r="D2863" s="10">
        <v>16.0</v>
      </c>
      <c r="E2863" s="16" t="s">
        <v>33</v>
      </c>
      <c r="F2863" s="10" t="s">
        <v>766</v>
      </c>
      <c r="G2863" s="10" t="s">
        <v>195</v>
      </c>
      <c r="H2863" s="12" t="s">
        <v>1070</v>
      </c>
      <c r="I2863" s="10" t="s">
        <v>21</v>
      </c>
      <c r="J2863" s="10"/>
      <c r="K2863" s="10"/>
      <c r="L2863" s="10" t="s">
        <v>22</v>
      </c>
      <c r="M2863" s="10" t="s">
        <v>22</v>
      </c>
      <c r="N2863" s="10" t="s">
        <v>22</v>
      </c>
      <c r="O2863" s="10"/>
      <c r="P2863" s="11"/>
    </row>
    <row r="2864">
      <c r="A2864" s="22">
        <v>45674.0</v>
      </c>
      <c r="B2864" s="23">
        <v>45673.0</v>
      </c>
      <c r="C2864" s="10" t="s">
        <v>17</v>
      </c>
      <c r="D2864" s="10">
        <v>8.0</v>
      </c>
      <c r="E2864" s="16" t="s">
        <v>33</v>
      </c>
      <c r="F2864" s="10" t="s">
        <v>2000</v>
      </c>
      <c r="G2864" s="10" t="s">
        <v>94</v>
      </c>
      <c r="H2864" s="12" t="s">
        <v>853</v>
      </c>
      <c r="I2864" s="10" t="s">
        <v>21</v>
      </c>
      <c r="J2864" s="10"/>
      <c r="K2864" s="10"/>
      <c r="L2864" s="10" t="s">
        <v>22</v>
      </c>
      <c r="M2864" s="10" t="s">
        <v>22</v>
      </c>
      <c r="N2864" s="10" t="s">
        <v>22</v>
      </c>
      <c r="O2864" s="10"/>
      <c r="P2864" s="11"/>
    </row>
    <row r="2865">
      <c r="A2865" s="22">
        <v>45674.0</v>
      </c>
      <c r="B2865" s="23">
        <v>45673.0</v>
      </c>
      <c r="C2865" s="10" t="s">
        <v>17</v>
      </c>
      <c r="D2865" s="10" t="s">
        <v>132</v>
      </c>
      <c r="E2865" s="16" t="s">
        <v>33</v>
      </c>
      <c r="F2865" s="10" t="s">
        <v>1964</v>
      </c>
      <c r="G2865" s="10" t="s">
        <v>48</v>
      </c>
      <c r="H2865" s="12" t="s">
        <v>49</v>
      </c>
      <c r="I2865" s="10" t="s">
        <v>21</v>
      </c>
      <c r="J2865" s="10"/>
      <c r="K2865" s="10"/>
      <c r="L2865" s="10" t="s">
        <v>22</v>
      </c>
      <c r="M2865" s="10" t="s">
        <v>22</v>
      </c>
      <c r="N2865" s="10" t="s">
        <v>22</v>
      </c>
      <c r="O2865" s="10"/>
      <c r="P2865" s="11"/>
    </row>
    <row r="2866">
      <c r="A2866" s="22">
        <v>45674.0</v>
      </c>
      <c r="B2866" s="23">
        <v>45673.0</v>
      </c>
      <c r="C2866" s="10" t="s">
        <v>17</v>
      </c>
      <c r="D2866" s="10">
        <v>8.0</v>
      </c>
      <c r="E2866" s="16" t="s">
        <v>33</v>
      </c>
      <c r="F2866" s="10" t="s">
        <v>1184</v>
      </c>
      <c r="G2866" s="10" t="s">
        <v>1185</v>
      </c>
      <c r="H2866" s="12" t="s">
        <v>1186</v>
      </c>
      <c r="I2866" s="10" t="s">
        <v>60</v>
      </c>
      <c r="J2866" s="10"/>
      <c r="K2866" s="10"/>
      <c r="L2866" s="10" t="s">
        <v>22</v>
      </c>
      <c r="M2866" s="10" t="s">
        <v>22</v>
      </c>
      <c r="N2866" s="10" t="s">
        <v>22</v>
      </c>
      <c r="O2866" s="10"/>
      <c r="P2866" s="11"/>
    </row>
    <row r="2867">
      <c r="A2867" s="22">
        <v>45674.0</v>
      </c>
      <c r="B2867" s="35">
        <v>45646.0</v>
      </c>
      <c r="C2867" s="10" t="s">
        <v>17</v>
      </c>
      <c r="D2867" s="10">
        <v>12.0</v>
      </c>
      <c r="E2867" s="10" t="s">
        <v>9</v>
      </c>
      <c r="F2867" s="10" t="s">
        <v>1905</v>
      </c>
      <c r="G2867" s="10" t="s">
        <v>2001</v>
      </c>
      <c r="H2867" s="12" t="s">
        <v>2002</v>
      </c>
      <c r="I2867" s="10" t="s">
        <v>60</v>
      </c>
      <c r="J2867" s="10" t="s">
        <v>2003</v>
      </c>
      <c r="K2867" s="10" t="s">
        <v>2004</v>
      </c>
      <c r="L2867" s="10" t="s">
        <v>22</v>
      </c>
      <c r="M2867" s="10" t="s">
        <v>22</v>
      </c>
      <c r="N2867" s="10" t="s">
        <v>22</v>
      </c>
      <c r="O2867" s="10" t="s">
        <v>22</v>
      </c>
      <c r="P2867" s="11"/>
    </row>
    <row r="2868">
      <c r="A2868" s="22">
        <v>45674.0</v>
      </c>
      <c r="B2868" s="23">
        <v>45673.0</v>
      </c>
      <c r="C2868" s="10" t="s">
        <v>17</v>
      </c>
      <c r="D2868" s="10">
        <v>8.0</v>
      </c>
      <c r="E2868" s="16" t="s">
        <v>953</v>
      </c>
      <c r="F2868" s="10" t="s">
        <v>960</v>
      </c>
      <c r="G2868" s="10" t="s">
        <v>928</v>
      </c>
      <c r="H2868" s="12" t="s">
        <v>1347</v>
      </c>
      <c r="I2868" s="10" t="s">
        <v>21</v>
      </c>
      <c r="J2868" s="10"/>
      <c r="K2868" s="10"/>
      <c r="L2868" s="10" t="s">
        <v>22</v>
      </c>
      <c r="M2868" s="10" t="s">
        <v>22</v>
      </c>
      <c r="N2868" s="10" t="s">
        <v>22</v>
      </c>
      <c r="O2868" s="10"/>
      <c r="P2868" s="11"/>
    </row>
    <row r="2869">
      <c r="A2869" s="22">
        <v>45674.0</v>
      </c>
      <c r="B2869" s="23">
        <v>45672.0</v>
      </c>
      <c r="C2869" s="10" t="s">
        <v>17</v>
      </c>
      <c r="D2869" s="10">
        <v>8.0</v>
      </c>
      <c r="E2869" s="10" t="s">
        <v>953</v>
      </c>
      <c r="F2869" s="10" t="s">
        <v>2005</v>
      </c>
      <c r="G2869" s="10" t="s">
        <v>213</v>
      </c>
      <c r="H2869" s="12" t="s">
        <v>680</v>
      </c>
      <c r="I2869" s="10" t="s">
        <v>21</v>
      </c>
      <c r="J2869" s="10"/>
      <c r="K2869" s="10" t="s">
        <v>2006</v>
      </c>
      <c r="L2869" s="10" t="s">
        <v>22</v>
      </c>
      <c r="M2869" s="10" t="s">
        <v>22</v>
      </c>
      <c r="N2869" s="10" t="s">
        <v>22</v>
      </c>
      <c r="O2869" s="10"/>
      <c r="P2869" s="11"/>
    </row>
    <row r="2870">
      <c r="A2870" s="29">
        <v>45673.56628540509</v>
      </c>
      <c r="B2870" s="23">
        <v>45673.0</v>
      </c>
      <c r="C2870" s="10" t="s">
        <v>17</v>
      </c>
      <c r="D2870" s="10">
        <v>4.0</v>
      </c>
      <c r="E2870" s="16" t="s">
        <v>9</v>
      </c>
      <c r="F2870" s="10" t="s">
        <v>2007</v>
      </c>
      <c r="G2870" s="10" t="s">
        <v>933</v>
      </c>
      <c r="H2870" s="12" t="s">
        <v>934</v>
      </c>
      <c r="I2870" s="10" t="s">
        <v>21</v>
      </c>
      <c r="J2870" s="10"/>
      <c r="K2870" s="10"/>
      <c r="L2870" s="10" t="s">
        <v>22</v>
      </c>
      <c r="M2870" s="10" t="s">
        <v>22</v>
      </c>
      <c r="N2870" s="10" t="s">
        <v>22</v>
      </c>
      <c r="O2870" s="10"/>
      <c r="P2870" s="11"/>
    </row>
    <row r="2871">
      <c r="A2871" s="29">
        <v>45673.516664201394</v>
      </c>
      <c r="B2871" s="23">
        <v>45673.0</v>
      </c>
      <c r="C2871" s="10" t="s">
        <v>17</v>
      </c>
      <c r="D2871" s="10" t="s">
        <v>89</v>
      </c>
      <c r="E2871" s="16" t="s">
        <v>89</v>
      </c>
      <c r="F2871" s="10" t="s">
        <v>1834</v>
      </c>
      <c r="G2871" s="10" t="s">
        <v>1224</v>
      </c>
      <c r="H2871" s="12"/>
      <c r="I2871" s="10" t="s">
        <v>21</v>
      </c>
      <c r="J2871" s="10"/>
      <c r="K2871" s="10"/>
      <c r="L2871" s="10" t="s">
        <v>22</v>
      </c>
      <c r="M2871" s="10" t="s">
        <v>22</v>
      </c>
      <c r="N2871" s="10" t="s">
        <v>22</v>
      </c>
      <c r="O2871" s="10"/>
      <c r="P2871" s="11"/>
    </row>
    <row r="2872">
      <c r="A2872" s="29">
        <v>45673.42274501157</v>
      </c>
      <c r="B2872" s="23">
        <v>45673.0</v>
      </c>
      <c r="C2872" s="10" t="s">
        <v>17</v>
      </c>
      <c r="D2872" s="10">
        <v>8.0</v>
      </c>
      <c r="E2872" s="16" t="s">
        <v>9</v>
      </c>
      <c r="F2872" s="10" t="s">
        <v>1416</v>
      </c>
      <c r="G2872" s="10" t="s">
        <v>1417</v>
      </c>
      <c r="H2872" s="12" t="s">
        <v>1861</v>
      </c>
      <c r="I2872" s="10" t="s">
        <v>60</v>
      </c>
      <c r="J2872" s="10" t="s">
        <v>2008</v>
      </c>
      <c r="K2872" s="10"/>
      <c r="L2872" s="10" t="s">
        <v>22</v>
      </c>
      <c r="M2872" s="10" t="s">
        <v>22</v>
      </c>
      <c r="N2872" s="10" t="s">
        <v>22</v>
      </c>
      <c r="O2872" s="10" t="s">
        <v>22</v>
      </c>
      <c r="P2872" s="11"/>
    </row>
    <row r="2873">
      <c r="A2873" s="29">
        <v>45673.41008006944</v>
      </c>
      <c r="B2873" s="23">
        <v>45673.0</v>
      </c>
      <c r="C2873" s="10" t="s">
        <v>17</v>
      </c>
      <c r="D2873" s="10">
        <v>8.0</v>
      </c>
      <c r="E2873" s="16" t="s">
        <v>9</v>
      </c>
      <c r="F2873" s="10" t="s">
        <v>1895</v>
      </c>
      <c r="G2873" s="10" t="s">
        <v>91</v>
      </c>
      <c r="H2873" s="12" t="s">
        <v>92</v>
      </c>
      <c r="I2873" s="10" t="s">
        <v>21</v>
      </c>
      <c r="J2873" s="10"/>
      <c r="K2873" s="10"/>
      <c r="L2873" s="10" t="s">
        <v>22</v>
      </c>
      <c r="M2873" s="10" t="s">
        <v>22</v>
      </c>
      <c r="N2873" s="10" t="s">
        <v>22</v>
      </c>
      <c r="O2873" s="10"/>
      <c r="P2873" s="11"/>
    </row>
    <row r="2874">
      <c r="A2874" s="29">
        <v>45673.02900920139</v>
      </c>
      <c r="B2874" s="23">
        <v>45673.0</v>
      </c>
      <c r="C2874" s="10" t="s">
        <v>17</v>
      </c>
      <c r="D2874" s="10">
        <v>8.0</v>
      </c>
      <c r="E2874" s="16" t="s">
        <v>33</v>
      </c>
      <c r="F2874" s="10" t="s">
        <v>2009</v>
      </c>
      <c r="G2874" s="10" t="s">
        <v>67</v>
      </c>
      <c r="H2874" s="12" t="s">
        <v>68</v>
      </c>
      <c r="I2874" s="10" t="s">
        <v>21</v>
      </c>
      <c r="J2874" s="10"/>
      <c r="K2874" s="10"/>
      <c r="L2874" s="10" t="s">
        <v>22</v>
      </c>
      <c r="M2874" s="10" t="s">
        <v>22</v>
      </c>
      <c r="N2874" s="10" t="s">
        <v>22</v>
      </c>
      <c r="O2874" s="10"/>
      <c r="P2874" s="11"/>
    </row>
    <row r="2875">
      <c r="A2875" s="22">
        <v>45673.0</v>
      </c>
      <c r="B2875" s="35">
        <v>45636.0</v>
      </c>
      <c r="C2875" s="10" t="s">
        <v>17</v>
      </c>
      <c r="D2875" s="10">
        <v>8.0</v>
      </c>
      <c r="E2875" s="17" t="s">
        <v>33</v>
      </c>
      <c r="F2875" s="10" t="s">
        <v>1873</v>
      </c>
      <c r="G2875" s="10" t="s">
        <v>67</v>
      </c>
      <c r="H2875" s="12" t="s">
        <v>68</v>
      </c>
      <c r="I2875" s="10" t="s">
        <v>21</v>
      </c>
      <c r="J2875" s="10"/>
      <c r="K2875" s="10"/>
      <c r="L2875" s="10" t="s">
        <v>22</v>
      </c>
      <c r="M2875" s="10" t="s">
        <v>22</v>
      </c>
      <c r="N2875" s="10" t="s">
        <v>22</v>
      </c>
      <c r="O2875" s="10"/>
      <c r="P2875" s="11"/>
    </row>
    <row r="2876">
      <c r="A2876" s="22">
        <v>45673.0</v>
      </c>
      <c r="B2876" s="23">
        <v>45671.0</v>
      </c>
      <c r="C2876" s="10" t="s">
        <v>17</v>
      </c>
      <c r="D2876" s="10">
        <v>8.0</v>
      </c>
      <c r="E2876" s="10" t="s">
        <v>953</v>
      </c>
      <c r="F2876" s="10" t="s">
        <v>1972</v>
      </c>
      <c r="G2876" s="10" t="s">
        <v>1722</v>
      </c>
      <c r="H2876" s="12" t="s">
        <v>1723</v>
      </c>
      <c r="I2876" s="10" t="s">
        <v>52</v>
      </c>
      <c r="J2876" s="10"/>
      <c r="K2876" s="10" t="s">
        <v>2010</v>
      </c>
      <c r="L2876" s="10" t="s">
        <v>22</v>
      </c>
      <c r="M2876" s="10" t="s">
        <v>22</v>
      </c>
      <c r="N2876" s="10" t="s">
        <v>22</v>
      </c>
      <c r="O2876" s="10"/>
      <c r="P2876" s="11"/>
    </row>
    <row r="2877">
      <c r="A2877" s="22">
        <v>45673.0</v>
      </c>
      <c r="B2877" s="23">
        <v>45671.0</v>
      </c>
      <c r="C2877" s="10" t="s">
        <v>17</v>
      </c>
      <c r="D2877" s="10">
        <v>16.0</v>
      </c>
      <c r="E2877" s="10" t="s">
        <v>9</v>
      </c>
      <c r="F2877" s="10" t="s">
        <v>1913</v>
      </c>
      <c r="G2877" s="10" t="s">
        <v>97</v>
      </c>
      <c r="H2877" s="12" t="s">
        <v>98</v>
      </c>
      <c r="I2877" s="10" t="s">
        <v>21</v>
      </c>
      <c r="J2877" s="10"/>
      <c r="K2877" s="10" t="s">
        <v>497</v>
      </c>
      <c r="L2877" s="10" t="s">
        <v>22</v>
      </c>
      <c r="M2877" s="10" t="s">
        <v>22</v>
      </c>
      <c r="N2877" s="10" t="s">
        <v>22</v>
      </c>
      <c r="O2877" s="10"/>
      <c r="P2877" s="11"/>
    </row>
    <row r="2878">
      <c r="A2878" s="22">
        <v>45673.0</v>
      </c>
      <c r="B2878" s="23">
        <v>45672.0</v>
      </c>
      <c r="C2878" s="10" t="s">
        <v>17</v>
      </c>
      <c r="D2878" s="10">
        <v>8.0</v>
      </c>
      <c r="E2878" s="10" t="s">
        <v>33</v>
      </c>
      <c r="F2878" s="10" t="s">
        <v>2011</v>
      </c>
      <c r="G2878" s="10" t="s">
        <v>928</v>
      </c>
      <c r="H2878" s="12" t="s">
        <v>1347</v>
      </c>
      <c r="I2878" s="10" t="s">
        <v>21</v>
      </c>
      <c r="J2878" s="10"/>
      <c r="K2878" s="10"/>
      <c r="L2878" s="10" t="s">
        <v>22</v>
      </c>
      <c r="M2878" s="10" t="s">
        <v>22</v>
      </c>
      <c r="N2878" s="10" t="s">
        <v>22</v>
      </c>
      <c r="O2878" s="10"/>
      <c r="P2878" s="11"/>
    </row>
    <row r="2879">
      <c r="A2879" s="22">
        <v>45673.0</v>
      </c>
      <c r="B2879" s="23">
        <v>45672.0</v>
      </c>
      <c r="C2879" s="10" t="s">
        <v>17</v>
      </c>
      <c r="D2879" s="10">
        <v>4.0</v>
      </c>
      <c r="E2879" s="10" t="s">
        <v>9</v>
      </c>
      <c r="F2879" s="10" t="s">
        <v>1974</v>
      </c>
      <c r="G2879" s="10" t="s">
        <v>1975</v>
      </c>
      <c r="H2879" s="12"/>
      <c r="I2879" s="10" t="s">
        <v>60</v>
      </c>
      <c r="J2879" s="10" t="s">
        <v>2012</v>
      </c>
      <c r="K2879" s="10"/>
      <c r="L2879" s="10" t="s">
        <v>22</v>
      </c>
      <c r="M2879" s="10" t="s">
        <v>22</v>
      </c>
      <c r="N2879" s="10" t="s">
        <v>22</v>
      </c>
      <c r="O2879" s="10" t="s">
        <v>22</v>
      </c>
      <c r="P2879" s="11"/>
    </row>
    <row r="2880">
      <c r="A2880" s="22">
        <v>45673.0</v>
      </c>
      <c r="B2880" s="23">
        <v>45672.0</v>
      </c>
      <c r="C2880" s="10" t="s">
        <v>17</v>
      </c>
      <c r="D2880" s="10">
        <v>8.0</v>
      </c>
      <c r="E2880" s="10" t="s">
        <v>33</v>
      </c>
      <c r="F2880" s="10" t="s">
        <v>1521</v>
      </c>
      <c r="G2880" s="10" t="s">
        <v>45</v>
      </c>
      <c r="H2880" s="12" t="s">
        <v>46</v>
      </c>
      <c r="I2880" s="10" t="s">
        <v>21</v>
      </c>
      <c r="J2880" s="10"/>
      <c r="K2880" s="10"/>
      <c r="L2880" s="10" t="s">
        <v>22</v>
      </c>
      <c r="M2880" s="10" t="s">
        <v>22</v>
      </c>
      <c r="N2880" s="10" t="s">
        <v>22</v>
      </c>
      <c r="O2880" s="10"/>
      <c r="P2880" s="11"/>
    </row>
    <row r="2881">
      <c r="A2881" s="22">
        <v>45673.0</v>
      </c>
      <c r="B2881" s="23">
        <v>45672.0</v>
      </c>
      <c r="C2881" s="10" t="s">
        <v>17</v>
      </c>
      <c r="D2881" s="10">
        <v>8.0</v>
      </c>
      <c r="E2881" s="10" t="s">
        <v>33</v>
      </c>
      <c r="F2881" s="10" t="s">
        <v>1132</v>
      </c>
      <c r="G2881" s="10" t="s">
        <v>169</v>
      </c>
      <c r="H2881" s="12" t="s">
        <v>170</v>
      </c>
      <c r="I2881" s="10" t="s">
        <v>21</v>
      </c>
      <c r="J2881" s="10"/>
      <c r="K2881" s="10"/>
      <c r="L2881" s="10" t="s">
        <v>22</v>
      </c>
      <c r="M2881" s="10" t="s">
        <v>22</v>
      </c>
      <c r="N2881" s="10" t="s">
        <v>22</v>
      </c>
      <c r="O2881" s="10"/>
      <c r="P2881" s="11"/>
    </row>
    <row r="2882">
      <c r="A2882" s="22">
        <v>45673.0</v>
      </c>
      <c r="B2882" s="23">
        <v>45672.0</v>
      </c>
      <c r="C2882" s="10" t="s">
        <v>17</v>
      </c>
      <c r="D2882" s="10">
        <v>14.0</v>
      </c>
      <c r="E2882" s="10" t="s">
        <v>33</v>
      </c>
      <c r="F2882" s="10" t="s">
        <v>2013</v>
      </c>
      <c r="G2882" s="10" t="s">
        <v>2014</v>
      </c>
      <c r="H2882" s="12" t="s">
        <v>2015</v>
      </c>
      <c r="I2882" s="10" t="s">
        <v>60</v>
      </c>
      <c r="J2882" s="10" t="s">
        <v>2016</v>
      </c>
      <c r="K2882" s="10"/>
      <c r="L2882" s="10" t="s">
        <v>22</v>
      </c>
      <c r="M2882" s="10" t="s">
        <v>22</v>
      </c>
      <c r="N2882" s="10" t="s">
        <v>22</v>
      </c>
      <c r="O2882" s="10" t="s">
        <v>22</v>
      </c>
      <c r="P2882" s="11"/>
    </row>
    <row r="2883">
      <c r="A2883" s="22">
        <v>45673.0</v>
      </c>
      <c r="B2883" s="23">
        <v>45672.0</v>
      </c>
      <c r="C2883" s="10" t="s">
        <v>17</v>
      </c>
      <c r="D2883" s="10" t="s">
        <v>89</v>
      </c>
      <c r="E2883" s="10" t="s">
        <v>89</v>
      </c>
      <c r="F2883" s="10" t="s">
        <v>2017</v>
      </c>
      <c r="G2883" s="10" t="s">
        <v>1224</v>
      </c>
      <c r="H2883" s="12"/>
      <c r="I2883" s="10" t="s">
        <v>21</v>
      </c>
      <c r="J2883" s="10"/>
      <c r="K2883" s="10"/>
      <c r="L2883" s="10" t="s">
        <v>22</v>
      </c>
      <c r="M2883" s="10" t="s">
        <v>22</v>
      </c>
      <c r="N2883" s="10" t="s">
        <v>22</v>
      </c>
      <c r="O2883" s="10" t="s">
        <v>474</v>
      </c>
      <c r="P2883" s="11"/>
    </row>
    <row r="2884">
      <c r="A2884" s="22">
        <v>45673.0</v>
      </c>
      <c r="B2884" s="23">
        <v>45672.0</v>
      </c>
      <c r="C2884" s="10" t="s">
        <v>17</v>
      </c>
      <c r="D2884" s="10" t="s">
        <v>89</v>
      </c>
      <c r="E2884" s="10" t="s">
        <v>89</v>
      </c>
      <c r="F2884" s="10" t="s">
        <v>1834</v>
      </c>
      <c r="G2884" s="10" t="s">
        <v>1224</v>
      </c>
      <c r="H2884" s="12"/>
      <c r="I2884" s="10" t="s">
        <v>21</v>
      </c>
      <c r="J2884" s="10"/>
      <c r="K2884" s="10"/>
      <c r="L2884" s="10" t="s">
        <v>22</v>
      </c>
      <c r="M2884" s="10" t="s">
        <v>22</v>
      </c>
      <c r="N2884" s="10" t="s">
        <v>22</v>
      </c>
      <c r="O2884" s="10"/>
      <c r="P2884" s="11"/>
    </row>
    <row r="2885">
      <c r="A2885" s="22">
        <v>45673.0</v>
      </c>
      <c r="B2885" s="23">
        <v>45672.0</v>
      </c>
      <c r="C2885" s="10" t="s">
        <v>17</v>
      </c>
      <c r="D2885" s="10">
        <v>8.0</v>
      </c>
      <c r="E2885" s="16" t="s">
        <v>9</v>
      </c>
      <c r="F2885" s="10" t="s">
        <v>2018</v>
      </c>
      <c r="G2885" s="10" t="s">
        <v>2019</v>
      </c>
      <c r="H2885" s="12" t="s">
        <v>2020</v>
      </c>
      <c r="I2885" s="10" t="s">
        <v>52</v>
      </c>
      <c r="J2885" s="10"/>
      <c r="K2885" s="10" t="s">
        <v>2021</v>
      </c>
      <c r="L2885" s="10" t="s">
        <v>22</v>
      </c>
      <c r="M2885" s="10" t="s">
        <v>22</v>
      </c>
      <c r="N2885" s="10" t="s">
        <v>22</v>
      </c>
      <c r="O2885" s="10"/>
      <c r="P2885" s="11"/>
    </row>
    <row r="2886">
      <c r="A2886" s="29">
        <v>45672.629799699076</v>
      </c>
      <c r="B2886" s="23">
        <v>45672.0</v>
      </c>
      <c r="C2886" s="10" t="s">
        <v>17</v>
      </c>
      <c r="D2886" s="10" t="s">
        <v>89</v>
      </c>
      <c r="E2886" s="10" t="s">
        <v>89</v>
      </c>
      <c r="F2886" s="10" t="s">
        <v>2022</v>
      </c>
      <c r="G2886" s="10" t="s">
        <v>1971</v>
      </c>
      <c r="H2886" s="12"/>
      <c r="I2886" s="10" t="s">
        <v>21</v>
      </c>
      <c r="J2886" s="10"/>
      <c r="K2886" s="10"/>
      <c r="L2886" s="10" t="s">
        <v>22</v>
      </c>
      <c r="M2886" s="10" t="s">
        <v>22</v>
      </c>
      <c r="N2886" s="10" t="s">
        <v>22</v>
      </c>
      <c r="O2886" s="10"/>
      <c r="P2886" s="11"/>
    </row>
    <row r="2887">
      <c r="A2887" s="29">
        <v>45672.62548628473</v>
      </c>
      <c r="B2887" s="23">
        <v>45672.0</v>
      </c>
      <c r="C2887" s="10" t="s">
        <v>17</v>
      </c>
      <c r="D2887" s="10">
        <v>8.0</v>
      </c>
      <c r="E2887" s="10" t="s">
        <v>9</v>
      </c>
      <c r="F2887" s="10" t="s">
        <v>1981</v>
      </c>
      <c r="G2887" s="10" t="s">
        <v>1359</v>
      </c>
      <c r="H2887" s="12" t="s">
        <v>534</v>
      </c>
      <c r="I2887" s="10" t="s">
        <v>21</v>
      </c>
      <c r="J2887" s="10"/>
      <c r="K2887" s="10"/>
      <c r="L2887" s="10" t="s">
        <v>22</v>
      </c>
      <c r="M2887" s="10" t="s">
        <v>22</v>
      </c>
      <c r="N2887" s="10" t="s">
        <v>22</v>
      </c>
      <c r="O2887" s="10"/>
      <c r="P2887" s="11"/>
    </row>
    <row r="2888">
      <c r="A2888" s="29">
        <v>45672.6242862963</v>
      </c>
      <c r="B2888" s="23">
        <v>45672.0</v>
      </c>
      <c r="C2888" s="10" t="s">
        <v>17</v>
      </c>
      <c r="D2888" s="10">
        <v>5.0</v>
      </c>
      <c r="E2888" s="10" t="s">
        <v>33</v>
      </c>
      <c r="F2888" s="10" t="s">
        <v>2023</v>
      </c>
      <c r="G2888" s="10" t="s">
        <v>638</v>
      </c>
      <c r="H2888" s="12" t="s">
        <v>639</v>
      </c>
      <c r="I2888" s="10" t="s">
        <v>60</v>
      </c>
      <c r="J2888" s="10"/>
      <c r="K2888" s="10"/>
      <c r="L2888" s="10" t="s">
        <v>22</v>
      </c>
      <c r="M2888" s="10" t="s">
        <v>22</v>
      </c>
      <c r="N2888" s="10" t="s">
        <v>22</v>
      </c>
      <c r="O2888" s="10" t="s">
        <v>22</v>
      </c>
      <c r="P2888" s="11"/>
    </row>
    <row r="2889">
      <c r="A2889" s="29">
        <v>45672.455328344906</v>
      </c>
      <c r="B2889" s="23">
        <v>45672.0</v>
      </c>
      <c r="C2889" s="10" t="s">
        <v>17</v>
      </c>
      <c r="D2889" s="10" t="s">
        <v>89</v>
      </c>
      <c r="E2889" s="10" t="s">
        <v>89</v>
      </c>
      <c r="F2889" s="10" t="s">
        <v>2024</v>
      </c>
      <c r="G2889" s="10" t="s">
        <v>340</v>
      </c>
      <c r="H2889" s="12" t="s">
        <v>341</v>
      </c>
      <c r="I2889" s="10" t="s">
        <v>21</v>
      </c>
      <c r="J2889" s="10"/>
      <c r="K2889" s="10"/>
      <c r="L2889" s="10" t="s">
        <v>22</v>
      </c>
      <c r="M2889" s="10" t="s">
        <v>22</v>
      </c>
      <c r="N2889" s="10" t="s">
        <v>22</v>
      </c>
      <c r="O2889" s="10"/>
      <c r="P2889" s="11"/>
    </row>
    <row r="2890">
      <c r="A2890" s="29">
        <v>45672.4515875</v>
      </c>
      <c r="B2890" s="23">
        <v>45672.0</v>
      </c>
      <c r="C2890" s="10" t="s">
        <v>17</v>
      </c>
      <c r="D2890" s="10" t="s">
        <v>89</v>
      </c>
      <c r="E2890" s="10" t="s">
        <v>89</v>
      </c>
      <c r="F2890" s="10" t="s">
        <v>2022</v>
      </c>
      <c r="G2890" s="10"/>
      <c r="H2890" s="12"/>
      <c r="I2890" s="10" t="s">
        <v>21</v>
      </c>
      <c r="J2890" s="10"/>
      <c r="K2890" s="10"/>
      <c r="L2890" s="10" t="s">
        <v>22</v>
      </c>
      <c r="M2890" s="10" t="s">
        <v>22</v>
      </c>
      <c r="N2890" s="10" t="s">
        <v>22</v>
      </c>
      <c r="O2890" s="10"/>
      <c r="P2890" s="11"/>
    </row>
    <row r="2891">
      <c r="A2891" s="29">
        <v>45672.451117916666</v>
      </c>
      <c r="B2891" s="23">
        <v>45672.0</v>
      </c>
      <c r="C2891" s="10" t="s">
        <v>17</v>
      </c>
      <c r="D2891" s="10">
        <v>8.0</v>
      </c>
      <c r="E2891" s="10" t="s">
        <v>33</v>
      </c>
      <c r="F2891" s="10" t="s">
        <v>1244</v>
      </c>
      <c r="G2891" s="10" t="s">
        <v>1245</v>
      </c>
      <c r="H2891" s="12" t="s">
        <v>1246</v>
      </c>
      <c r="I2891" s="10" t="s">
        <v>21</v>
      </c>
      <c r="J2891" s="10"/>
      <c r="K2891" s="10"/>
      <c r="L2891" s="10" t="s">
        <v>22</v>
      </c>
      <c r="M2891" s="10" t="s">
        <v>22</v>
      </c>
      <c r="N2891" s="10" t="s">
        <v>22</v>
      </c>
      <c r="O2891" s="10"/>
      <c r="P2891" s="11"/>
    </row>
    <row r="2892">
      <c r="A2892" s="29">
        <v>45672.45005508102</v>
      </c>
      <c r="B2892" s="23">
        <v>45672.0</v>
      </c>
      <c r="C2892" s="10" t="s">
        <v>17</v>
      </c>
      <c r="D2892" s="10">
        <v>8.0</v>
      </c>
      <c r="E2892" s="10" t="s">
        <v>33</v>
      </c>
      <c r="F2892" s="10" t="s">
        <v>1915</v>
      </c>
      <c r="G2892" s="10" t="s">
        <v>1115</v>
      </c>
      <c r="H2892" s="12" t="s">
        <v>1116</v>
      </c>
      <c r="I2892" s="10" t="s">
        <v>52</v>
      </c>
      <c r="J2892" s="10"/>
      <c r="K2892" s="10"/>
      <c r="L2892" s="10" t="s">
        <v>22</v>
      </c>
      <c r="M2892" s="10" t="s">
        <v>22</v>
      </c>
      <c r="N2892" s="10" t="s">
        <v>22</v>
      </c>
      <c r="O2892" s="10" t="s">
        <v>474</v>
      </c>
      <c r="P2892" s="11"/>
    </row>
    <row r="2893">
      <c r="A2893" s="29">
        <v>45672.449186157406</v>
      </c>
      <c r="B2893" s="23">
        <v>45672.0</v>
      </c>
      <c r="C2893" s="10" t="s">
        <v>17</v>
      </c>
      <c r="D2893" s="10">
        <v>8.0</v>
      </c>
      <c r="E2893" s="10" t="s">
        <v>33</v>
      </c>
      <c r="F2893" s="10" t="s">
        <v>1915</v>
      </c>
      <c r="G2893" s="10" t="s">
        <v>198</v>
      </c>
      <c r="H2893" s="12" t="s">
        <v>199</v>
      </c>
      <c r="I2893" s="10" t="s">
        <v>21</v>
      </c>
      <c r="J2893" s="10"/>
      <c r="K2893" s="10"/>
      <c r="L2893" s="10" t="s">
        <v>22</v>
      </c>
      <c r="M2893" s="10" t="s">
        <v>22</v>
      </c>
      <c r="N2893" s="10" t="s">
        <v>22</v>
      </c>
      <c r="O2893" s="10"/>
      <c r="P2893" s="11"/>
    </row>
    <row r="2894">
      <c r="A2894" s="29">
        <v>45672.44883542824</v>
      </c>
      <c r="B2894" s="23">
        <v>45672.0</v>
      </c>
      <c r="C2894" s="10" t="s">
        <v>17</v>
      </c>
      <c r="D2894" s="10">
        <v>8.0</v>
      </c>
      <c r="E2894" s="10" t="s">
        <v>33</v>
      </c>
      <c r="F2894" s="10" t="s">
        <v>1845</v>
      </c>
      <c r="G2894" s="10" t="s">
        <v>1038</v>
      </c>
      <c r="H2894" s="12" t="s">
        <v>1039</v>
      </c>
      <c r="I2894" s="10" t="s">
        <v>21</v>
      </c>
      <c r="J2894" s="10"/>
      <c r="K2894" s="10"/>
      <c r="L2894" s="10" t="s">
        <v>22</v>
      </c>
      <c r="M2894" s="10" t="s">
        <v>22</v>
      </c>
      <c r="N2894" s="10" t="s">
        <v>22</v>
      </c>
      <c r="O2894" s="10"/>
      <c r="P2894" s="11"/>
    </row>
    <row r="2895">
      <c r="A2895" s="29">
        <v>45672.02900427084</v>
      </c>
      <c r="B2895" s="23">
        <v>45672.0</v>
      </c>
      <c r="C2895" s="10" t="s">
        <v>17</v>
      </c>
      <c r="D2895" s="10">
        <v>8.0</v>
      </c>
      <c r="E2895" s="10" t="s">
        <v>33</v>
      </c>
      <c r="F2895" s="10" t="s">
        <v>2025</v>
      </c>
      <c r="G2895" s="10" t="s">
        <v>45</v>
      </c>
      <c r="H2895" s="12" t="s">
        <v>46</v>
      </c>
      <c r="I2895" s="10" t="s">
        <v>21</v>
      </c>
      <c r="J2895" s="10"/>
      <c r="K2895" s="10"/>
      <c r="L2895" s="10" t="s">
        <v>22</v>
      </c>
      <c r="M2895" s="10" t="s">
        <v>22</v>
      </c>
      <c r="N2895" s="10" t="s">
        <v>22</v>
      </c>
      <c r="O2895" s="10"/>
      <c r="P2895" s="11"/>
    </row>
    <row r="2896">
      <c r="A2896" s="22">
        <v>45672.0</v>
      </c>
      <c r="B2896" s="35">
        <v>45636.0</v>
      </c>
      <c r="C2896" s="10" t="s">
        <v>17</v>
      </c>
      <c r="D2896" s="10">
        <v>8.0</v>
      </c>
      <c r="E2896" s="16" t="s">
        <v>9</v>
      </c>
      <c r="F2896" s="10" t="s">
        <v>1873</v>
      </c>
      <c r="G2896" s="10" t="s">
        <v>67</v>
      </c>
      <c r="H2896" s="12" t="s">
        <v>68</v>
      </c>
      <c r="I2896" s="10" t="s">
        <v>21</v>
      </c>
      <c r="J2896" s="10"/>
      <c r="K2896" s="10"/>
      <c r="L2896" s="10" t="s">
        <v>22</v>
      </c>
      <c r="M2896" s="10" t="s">
        <v>22</v>
      </c>
      <c r="N2896" s="10" t="s">
        <v>22</v>
      </c>
      <c r="O2896" s="10"/>
      <c r="P2896" s="11"/>
    </row>
    <row r="2897">
      <c r="A2897" s="22">
        <v>45672.0</v>
      </c>
      <c r="B2897" s="23">
        <v>45670.0</v>
      </c>
      <c r="C2897" s="10" t="s">
        <v>17</v>
      </c>
      <c r="D2897" s="10">
        <v>8.0</v>
      </c>
      <c r="E2897" s="10" t="s">
        <v>9</v>
      </c>
      <c r="F2897" s="10" t="s">
        <v>1760</v>
      </c>
      <c r="G2897" s="10" t="s">
        <v>1180</v>
      </c>
      <c r="H2897" s="12" t="s">
        <v>20</v>
      </c>
      <c r="I2897" s="10" t="s">
        <v>21</v>
      </c>
      <c r="J2897" s="10"/>
      <c r="K2897" s="10"/>
      <c r="L2897" s="10" t="s">
        <v>22</v>
      </c>
      <c r="M2897" s="10" t="s">
        <v>22</v>
      </c>
      <c r="N2897" s="10" t="s">
        <v>22</v>
      </c>
      <c r="O2897" s="10"/>
      <c r="P2897" s="11"/>
    </row>
    <row r="2898">
      <c r="A2898" s="22">
        <v>45672.0</v>
      </c>
      <c r="B2898" s="23">
        <v>45671.0</v>
      </c>
      <c r="C2898" s="10" t="s">
        <v>17</v>
      </c>
      <c r="D2898" s="10">
        <v>8.0</v>
      </c>
      <c r="E2898" s="10" t="s">
        <v>953</v>
      </c>
      <c r="F2898" s="10" t="s">
        <v>960</v>
      </c>
      <c r="G2898" s="10" t="s">
        <v>928</v>
      </c>
      <c r="H2898" s="12" t="s">
        <v>1347</v>
      </c>
      <c r="I2898" s="10" t="s">
        <v>21</v>
      </c>
      <c r="J2898" s="22">
        <v>46002.0</v>
      </c>
      <c r="K2898" s="10"/>
      <c r="L2898" s="10" t="s">
        <v>22</v>
      </c>
      <c r="M2898" s="10" t="s">
        <v>22</v>
      </c>
      <c r="N2898" s="10" t="s">
        <v>22</v>
      </c>
      <c r="O2898" s="10"/>
      <c r="P2898" s="11"/>
    </row>
    <row r="2899">
      <c r="A2899" s="22">
        <v>45672.0</v>
      </c>
      <c r="B2899" s="23">
        <v>45671.0</v>
      </c>
      <c r="C2899" s="10" t="s">
        <v>17</v>
      </c>
      <c r="D2899" s="10">
        <v>8.0</v>
      </c>
      <c r="E2899" s="10" t="s">
        <v>33</v>
      </c>
      <c r="F2899" s="10" t="s">
        <v>1381</v>
      </c>
      <c r="G2899" s="10" t="s">
        <v>705</v>
      </c>
      <c r="H2899" s="12" t="s">
        <v>217</v>
      </c>
      <c r="I2899" s="10" t="s">
        <v>21</v>
      </c>
      <c r="J2899" s="10"/>
      <c r="K2899" s="10"/>
      <c r="L2899" s="10" t="s">
        <v>22</v>
      </c>
      <c r="M2899" s="10" t="s">
        <v>22</v>
      </c>
      <c r="N2899" s="10" t="s">
        <v>22</v>
      </c>
      <c r="O2899" s="10"/>
      <c r="P2899" s="11"/>
    </row>
    <row r="2900">
      <c r="A2900" s="22">
        <v>45672.0</v>
      </c>
      <c r="B2900" s="23">
        <v>45671.0</v>
      </c>
      <c r="C2900" s="10" t="s">
        <v>17</v>
      </c>
      <c r="D2900" s="10">
        <v>8.0</v>
      </c>
      <c r="E2900" s="10" t="s">
        <v>33</v>
      </c>
      <c r="F2900" s="10" t="s">
        <v>2026</v>
      </c>
      <c r="G2900" s="10" t="s">
        <v>1483</v>
      </c>
      <c r="H2900" s="12" t="s">
        <v>1484</v>
      </c>
      <c r="I2900" s="10" t="s">
        <v>52</v>
      </c>
      <c r="J2900" s="10"/>
      <c r="K2900" s="10"/>
      <c r="L2900" s="10" t="s">
        <v>22</v>
      </c>
      <c r="M2900" s="10" t="s">
        <v>22</v>
      </c>
      <c r="N2900" s="10" t="s">
        <v>22</v>
      </c>
      <c r="O2900" s="10" t="s">
        <v>22</v>
      </c>
      <c r="P2900" s="11"/>
    </row>
    <row r="2901">
      <c r="A2901" s="22">
        <v>45672.0</v>
      </c>
      <c r="B2901" s="23">
        <v>45671.0</v>
      </c>
      <c r="C2901" s="10" t="s">
        <v>17</v>
      </c>
      <c r="D2901" s="10">
        <v>8.0</v>
      </c>
      <c r="E2901" s="10" t="s">
        <v>33</v>
      </c>
      <c r="F2901" s="10" t="s">
        <v>1915</v>
      </c>
      <c r="G2901" s="10" t="s">
        <v>1251</v>
      </c>
      <c r="H2901" s="12" t="s">
        <v>1252</v>
      </c>
      <c r="I2901" s="10" t="s">
        <v>60</v>
      </c>
      <c r="J2901" s="10"/>
      <c r="K2901" s="10"/>
      <c r="L2901" s="10" t="s">
        <v>22</v>
      </c>
      <c r="M2901" s="10" t="s">
        <v>22</v>
      </c>
      <c r="N2901" s="10" t="s">
        <v>22</v>
      </c>
      <c r="O2901" s="10" t="s">
        <v>474</v>
      </c>
      <c r="P2901" s="11"/>
    </row>
    <row r="2902">
      <c r="A2902" s="22">
        <v>45672.0</v>
      </c>
      <c r="B2902" s="23">
        <v>45672.0</v>
      </c>
      <c r="C2902" s="10" t="s">
        <v>17</v>
      </c>
      <c r="D2902" s="10">
        <v>8.0</v>
      </c>
      <c r="E2902" s="10" t="s">
        <v>9</v>
      </c>
      <c r="F2902" s="10" t="s">
        <v>1981</v>
      </c>
      <c r="G2902" s="10" t="s">
        <v>1359</v>
      </c>
      <c r="H2902" s="12"/>
      <c r="I2902" s="10" t="s">
        <v>21</v>
      </c>
      <c r="J2902" s="10"/>
      <c r="K2902" s="10"/>
      <c r="L2902" s="10" t="s">
        <v>22</v>
      </c>
      <c r="M2902" s="10" t="s">
        <v>22</v>
      </c>
      <c r="N2902" s="10" t="s">
        <v>22</v>
      </c>
      <c r="O2902" s="10"/>
      <c r="P2902" s="11"/>
    </row>
    <row r="2903">
      <c r="A2903" s="29">
        <v>45671.45015980324</v>
      </c>
      <c r="B2903" s="23">
        <v>45671.0</v>
      </c>
      <c r="C2903" s="10" t="s">
        <v>17</v>
      </c>
      <c r="D2903" s="10" t="s">
        <v>89</v>
      </c>
      <c r="E2903" s="10" t="s">
        <v>89</v>
      </c>
      <c r="F2903" s="10" t="s">
        <v>2027</v>
      </c>
      <c r="G2903" s="10" t="s">
        <v>2028</v>
      </c>
      <c r="H2903" s="12" t="s">
        <v>2029</v>
      </c>
      <c r="I2903" s="10" t="s">
        <v>21</v>
      </c>
      <c r="J2903" s="10"/>
      <c r="K2903" s="10"/>
      <c r="L2903" s="10" t="s">
        <v>22</v>
      </c>
      <c r="M2903" s="10" t="s">
        <v>22</v>
      </c>
      <c r="N2903" s="10" t="s">
        <v>22</v>
      </c>
      <c r="O2903" s="10"/>
      <c r="P2903" s="11"/>
    </row>
    <row r="2904">
      <c r="A2904" s="29">
        <v>45671.415254374995</v>
      </c>
      <c r="B2904" s="23">
        <v>45671.0</v>
      </c>
      <c r="C2904" s="10" t="s">
        <v>17</v>
      </c>
      <c r="D2904" s="10">
        <v>6.0</v>
      </c>
      <c r="E2904" s="10" t="s">
        <v>9</v>
      </c>
      <c r="F2904" s="10" t="s">
        <v>66</v>
      </c>
      <c r="G2904" s="10" t="s">
        <v>2030</v>
      </c>
      <c r="H2904" s="12" t="s">
        <v>217</v>
      </c>
      <c r="I2904" s="10" t="s">
        <v>60</v>
      </c>
      <c r="J2904" s="10"/>
      <c r="K2904" s="10"/>
      <c r="L2904" s="10" t="s">
        <v>22</v>
      </c>
      <c r="M2904" s="10" t="s">
        <v>22</v>
      </c>
      <c r="N2904" s="10" t="s">
        <v>22</v>
      </c>
      <c r="O2904" s="10" t="s">
        <v>22</v>
      </c>
      <c r="P2904" s="11"/>
    </row>
    <row r="2905">
      <c r="A2905" s="29">
        <v>45671.40870616898</v>
      </c>
      <c r="B2905" s="23">
        <v>45671.0</v>
      </c>
      <c r="C2905" s="10" t="s">
        <v>17</v>
      </c>
      <c r="D2905" s="10">
        <v>8.0</v>
      </c>
      <c r="E2905" s="10" t="s">
        <v>33</v>
      </c>
      <c r="F2905" s="10" t="s">
        <v>1969</v>
      </c>
      <c r="G2905" s="10" t="s">
        <v>933</v>
      </c>
      <c r="H2905" s="12"/>
      <c r="I2905" s="10" t="s">
        <v>21</v>
      </c>
      <c r="J2905" s="10"/>
      <c r="K2905" s="10"/>
      <c r="L2905" s="10" t="s">
        <v>22</v>
      </c>
      <c r="M2905" s="10" t="s">
        <v>22</v>
      </c>
      <c r="N2905" s="10" t="s">
        <v>22</v>
      </c>
      <c r="O2905" s="10"/>
      <c r="P2905" s="11"/>
    </row>
    <row r="2906">
      <c r="A2906" s="29">
        <v>45671.39774945602</v>
      </c>
      <c r="B2906" s="23">
        <v>45671.0</v>
      </c>
      <c r="C2906" s="10" t="s">
        <v>17</v>
      </c>
      <c r="D2906" s="10">
        <v>8.0</v>
      </c>
      <c r="E2906" s="10" t="s">
        <v>33</v>
      </c>
      <c r="F2906" s="10" t="s">
        <v>1280</v>
      </c>
      <c r="G2906" s="10" t="s">
        <v>318</v>
      </c>
      <c r="H2906" s="12" t="s">
        <v>319</v>
      </c>
      <c r="I2906" s="10" t="s">
        <v>21</v>
      </c>
      <c r="J2906" s="10"/>
      <c r="K2906" s="10"/>
      <c r="L2906" s="10" t="s">
        <v>22</v>
      </c>
      <c r="M2906" s="10" t="s">
        <v>22</v>
      </c>
      <c r="N2906" s="10" t="s">
        <v>22</v>
      </c>
      <c r="O2906" s="10"/>
      <c r="P2906" s="11"/>
    </row>
    <row r="2907">
      <c r="A2907" s="29">
        <v>45671.38742140046</v>
      </c>
      <c r="B2907" s="23">
        <v>45671.0</v>
      </c>
      <c r="C2907" s="10" t="s">
        <v>17</v>
      </c>
      <c r="D2907" s="10">
        <v>8.0</v>
      </c>
      <c r="E2907" s="10" t="s">
        <v>33</v>
      </c>
      <c r="F2907" s="10" t="s">
        <v>1187</v>
      </c>
      <c r="G2907" s="10" t="s">
        <v>267</v>
      </c>
      <c r="H2907" s="12"/>
      <c r="I2907" s="10" t="s">
        <v>21</v>
      </c>
      <c r="J2907" s="10"/>
      <c r="K2907" s="10"/>
      <c r="L2907" s="10" t="s">
        <v>22</v>
      </c>
      <c r="M2907" s="10" t="s">
        <v>22</v>
      </c>
      <c r="N2907" s="10" t="s">
        <v>22</v>
      </c>
      <c r="O2907" s="10"/>
      <c r="P2907" s="11"/>
    </row>
    <row r="2908">
      <c r="A2908" s="29">
        <v>45671.36419949074</v>
      </c>
      <c r="B2908" s="23">
        <v>45671.0</v>
      </c>
      <c r="C2908" s="10" t="s">
        <v>17</v>
      </c>
      <c r="D2908" s="10">
        <v>6.0</v>
      </c>
      <c r="E2908" s="10" t="s">
        <v>953</v>
      </c>
      <c r="F2908" s="10" t="s">
        <v>1935</v>
      </c>
      <c r="G2908" s="10" t="s">
        <v>1051</v>
      </c>
      <c r="H2908" s="12" t="s">
        <v>1052</v>
      </c>
      <c r="I2908" s="10" t="s">
        <v>21</v>
      </c>
      <c r="J2908" s="10"/>
      <c r="K2908" s="10"/>
      <c r="L2908" s="10" t="s">
        <v>22</v>
      </c>
      <c r="M2908" s="10" t="s">
        <v>22</v>
      </c>
      <c r="N2908" s="10" t="s">
        <v>22</v>
      </c>
      <c r="O2908" s="10"/>
      <c r="P2908" s="11"/>
    </row>
    <row r="2909">
      <c r="A2909" s="29">
        <v>45671.36387320602</v>
      </c>
      <c r="B2909" s="23">
        <v>45671.0</v>
      </c>
      <c r="C2909" s="10" t="s">
        <v>17</v>
      </c>
      <c r="D2909" s="10">
        <v>8.0</v>
      </c>
      <c r="E2909" s="10" t="s">
        <v>33</v>
      </c>
      <c r="F2909" s="10" t="s">
        <v>1501</v>
      </c>
      <c r="G2909" s="10" t="s">
        <v>1502</v>
      </c>
      <c r="H2909" s="12"/>
      <c r="I2909" s="10" t="s">
        <v>21</v>
      </c>
      <c r="J2909" s="10"/>
      <c r="K2909" s="10"/>
      <c r="L2909" s="10" t="s">
        <v>22</v>
      </c>
      <c r="M2909" s="10" t="s">
        <v>22</v>
      </c>
      <c r="N2909" s="10" t="s">
        <v>22</v>
      </c>
      <c r="O2909" s="10"/>
      <c r="P2909" s="11"/>
    </row>
    <row r="2910">
      <c r="A2910" s="29">
        <v>45671.328262546296</v>
      </c>
      <c r="B2910" s="23">
        <v>45671.0</v>
      </c>
      <c r="C2910" s="10" t="s">
        <v>17</v>
      </c>
      <c r="D2910" s="10">
        <v>8.0</v>
      </c>
      <c r="E2910" s="10" t="s">
        <v>9</v>
      </c>
      <c r="F2910" s="10" t="s">
        <v>2031</v>
      </c>
      <c r="G2910" s="10" t="s">
        <v>2032</v>
      </c>
      <c r="H2910" s="12" t="s">
        <v>2033</v>
      </c>
      <c r="I2910" s="10" t="s">
        <v>21</v>
      </c>
      <c r="J2910" s="10"/>
      <c r="K2910" s="10"/>
      <c r="L2910" s="10" t="s">
        <v>22</v>
      </c>
      <c r="M2910" s="10" t="s">
        <v>22</v>
      </c>
      <c r="N2910" s="10" t="s">
        <v>22</v>
      </c>
      <c r="O2910" s="10"/>
      <c r="P2910" s="11"/>
    </row>
    <row r="2911">
      <c r="A2911" s="22">
        <v>45671.0</v>
      </c>
      <c r="B2911" s="23">
        <v>45667.0</v>
      </c>
      <c r="C2911" s="10" t="s">
        <v>17</v>
      </c>
      <c r="D2911" s="10">
        <v>8.0</v>
      </c>
      <c r="E2911" s="10" t="s">
        <v>9</v>
      </c>
      <c r="F2911" s="10" t="s">
        <v>2034</v>
      </c>
      <c r="G2911" s="10" t="s">
        <v>1320</v>
      </c>
      <c r="H2911" s="12" t="s">
        <v>1321</v>
      </c>
      <c r="I2911" s="10" t="s">
        <v>60</v>
      </c>
      <c r="J2911" s="10" t="s">
        <v>2035</v>
      </c>
      <c r="K2911" s="10"/>
      <c r="L2911" s="10" t="s">
        <v>22</v>
      </c>
      <c r="M2911" s="10" t="s">
        <v>22</v>
      </c>
      <c r="N2911" s="10" t="s">
        <v>22</v>
      </c>
      <c r="O2911" s="10" t="s">
        <v>22</v>
      </c>
      <c r="P2911" s="11"/>
    </row>
    <row r="2912">
      <c r="A2912" s="22">
        <v>45671.0</v>
      </c>
      <c r="B2912" s="23">
        <v>45670.0</v>
      </c>
      <c r="C2912" s="10" t="s">
        <v>17</v>
      </c>
      <c r="D2912" s="10">
        <v>8.0</v>
      </c>
      <c r="E2912" s="10" t="s">
        <v>9</v>
      </c>
      <c r="F2912" s="10" t="s">
        <v>2036</v>
      </c>
      <c r="G2912" s="10" t="s">
        <v>2037</v>
      </c>
      <c r="H2912" s="12" t="s">
        <v>2038</v>
      </c>
      <c r="I2912" s="10" t="s">
        <v>60</v>
      </c>
      <c r="J2912" s="10" t="s">
        <v>2039</v>
      </c>
      <c r="K2912" s="10"/>
      <c r="L2912" s="10" t="s">
        <v>22</v>
      </c>
      <c r="M2912" s="10" t="s">
        <v>22</v>
      </c>
      <c r="N2912" s="10" t="s">
        <v>22</v>
      </c>
      <c r="O2912" s="10" t="s">
        <v>22</v>
      </c>
      <c r="P2912" s="11"/>
    </row>
    <row r="2913">
      <c r="A2913" s="22">
        <v>45671.0</v>
      </c>
      <c r="B2913" s="23">
        <v>45670.0</v>
      </c>
      <c r="C2913" s="10" t="s">
        <v>17</v>
      </c>
      <c r="D2913" s="10">
        <v>8.0</v>
      </c>
      <c r="E2913" s="10" t="s">
        <v>953</v>
      </c>
      <c r="F2913" s="10" t="s">
        <v>2040</v>
      </c>
      <c r="G2913" s="10" t="s">
        <v>213</v>
      </c>
      <c r="H2913" s="12" t="s">
        <v>680</v>
      </c>
      <c r="I2913" s="10" t="s">
        <v>21</v>
      </c>
      <c r="J2913" s="10"/>
      <c r="K2913" s="10"/>
      <c r="L2913" s="10" t="s">
        <v>22</v>
      </c>
      <c r="M2913" s="10" t="s">
        <v>22</v>
      </c>
      <c r="N2913" s="10" t="s">
        <v>22</v>
      </c>
      <c r="O2913" s="10"/>
      <c r="P2913" s="11"/>
    </row>
    <row r="2914">
      <c r="A2914" s="22">
        <v>45671.0</v>
      </c>
      <c r="B2914" s="23">
        <v>45670.0</v>
      </c>
      <c r="C2914" s="10" t="s">
        <v>17</v>
      </c>
      <c r="D2914" s="10">
        <v>8.0</v>
      </c>
      <c r="E2914" s="10" t="s">
        <v>9</v>
      </c>
      <c r="F2914" s="10" t="s">
        <v>1705</v>
      </c>
      <c r="G2914" s="10" t="s">
        <v>949</v>
      </c>
      <c r="H2914" s="12" t="s">
        <v>950</v>
      </c>
      <c r="I2914" s="10" t="s">
        <v>60</v>
      </c>
      <c r="J2914" s="10" t="s">
        <v>2041</v>
      </c>
      <c r="K2914" s="10"/>
      <c r="L2914" s="10" t="s">
        <v>22</v>
      </c>
      <c r="M2914" s="10" t="s">
        <v>22</v>
      </c>
      <c r="N2914" s="10" t="s">
        <v>22</v>
      </c>
      <c r="O2914" s="10" t="s">
        <v>22</v>
      </c>
      <c r="P2914" s="11"/>
    </row>
    <row r="2915">
      <c r="A2915" s="22">
        <v>45671.0</v>
      </c>
      <c r="B2915" s="23">
        <v>45670.0</v>
      </c>
      <c r="C2915" s="10" t="s">
        <v>17</v>
      </c>
      <c r="D2915" s="10">
        <v>8.0</v>
      </c>
      <c r="E2915" s="10" t="s">
        <v>33</v>
      </c>
      <c r="F2915" s="10" t="s">
        <v>2042</v>
      </c>
      <c r="G2915" s="10" t="s">
        <v>30</v>
      </c>
      <c r="H2915" s="12" t="s">
        <v>31</v>
      </c>
      <c r="I2915" s="10" t="s">
        <v>21</v>
      </c>
      <c r="J2915" s="10"/>
      <c r="K2915" s="10"/>
      <c r="L2915" s="10" t="s">
        <v>22</v>
      </c>
      <c r="M2915" s="10" t="s">
        <v>22</v>
      </c>
      <c r="N2915" s="10" t="s">
        <v>22</v>
      </c>
      <c r="O2915" s="10"/>
      <c r="P2915" s="11"/>
    </row>
    <row r="2916">
      <c r="A2916" s="22">
        <v>45671.0</v>
      </c>
      <c r="B2916" s="23">
        <v>45670.0</v>
      </c>
      <c r="C2916" s="10" t="s">
        <v>17</v>
      </c>
      <c r="D2916" s="10">
        <v>4.0</v>
      </c>
      <c r="E2916" s="10" t="s">
        <v>9</v>
      </c>
      <c r="F2916" s="10" t="s">
        <v>2043</v>
      </c>
      <c r="G2916" s="10" t="s">
        <v>2044</v>
      </c>
      <c r="H2916" s="12"/>
      <c r="I2916" s="10" t="s">
        <v>52</v>
      </c>
      <c r="J2916" s="10"/>
      <c r="K2916" s="10"/>
      <c r="L2916" s="10" t="s">
        <v>22</v>
      </c>
      <c r="M2916" s="10" t="s">
        <v>22</v>
      </c>
      <c r="N2916" s="10" t="s">
        <v>22</v>
      </c>
      <c r="O2916" s="10" t="s">
        <v>22</v>
      </c>
      <c r="P2916" s="11"/>
    </row>
    <row r="2917">
      <c r="A2917" s="22">
        <v>45671.0</v>
      </c>
      <c r="B2917" s="23">
        <v>45670.0</v>
      </c>
      <c r="C2917" s="10" t="s">
        <v>17</v>
      </c>
      <c r="D2917" s="10">
        <v>8.0</v>
      </c>
      <c r="E2917" s="10" t="s">
        <v>33</v>
      </c>
      <c r="F2917" s="10" t="s">
        <v>2045</v>
      </c>
      <c r="G2917" s="10" t="s">
        <v>101</v>
      </c>
      <c r="H2917" s="12" t="s">
        <v>102</v>
      </c>
      <c r="I2917" s="10" t="s">
        <v>21</v>
      </c>
      <c r="J2917" s="10"/>
      <c r="K2917" s="10"/>
      <c r="L2917" s="10" t="s">
        <v>22</v>
      </c>
      <c r="M2917" s="10" t="s">
        <v>22</v>
      </c>
      <c r="N2917" s="10" t="s">
        <v>22</v>
      </c>
      <c r="O2917" s="10"/>
      <c r="P2917" s="11"/>
    </row>
    <row r="2918">
      <c r="A2918" s="22">
        <v>45671.0</v>
      </c>
      <c r="B2918" s="23">
        <v>45670.0</v>
      </c>
      <c r="C2918" s="10" t="s">
        <v>17</v>
      </c>
      <c r="D2918" s="10">
        <v>8.0</v>
      </c>
      <c r="E2918" s="10" t="s">
        <v>9</v>
      </c>
      <c r="F2918" s="10" t="s">
        <v>2011</v>
      </c>
      <c r="G2918" s="10" t="s">
        <v>928</v>
      </c>
      <c r="H2918" s="12" t="s">
        <v>1347</v>
      </c>
      <c r="I2918" s="10" t="s">
        <v>21</v>
      </c>
      <c r="J2918" s="10"/>
      <c r="K2918" s="10"/>
      <c r="L2918" s="10" t="s">
        <v>22</v>
      </c>
      <c r="M2918" s="10" t="s">
        <v>22</v>
      </c>
      <c r="N2918" s="10" t="s">
        <v>22</v>
      </c>
      <c r="O2918" s="10"/>
      <c r="P2918" s="11"/>
    </row>
    <row r="2919">
      <c r="A2919" s="22">
        <v>45671.0</v>
      </c>
      <c r="B2919" s="23">
        <v>45670.0</v>
      </c>
      <c r="C2919" s="10" t="s">
        <v>17</v>
      </c>
      <c r="D2919" s="10">
        <v>8.0</v>
      </c>
      <c r="E2919" s="10" t="s">
        <v>33</v>
      </c>
      <c r="F2919" s="10" t="s">
        <v>1184</v>
      </c>
      <c r="G2919" s="10" t="s">
        <v>1185</v>
      </c>
      <c r="H2919" s="12" t="s">
        <v>1186</v>
      </c>
      <c r="I2919" s="10" t="s">
        <v>60</v>
      </c>
      <c r="J2919" s="10"/>
      <c r="K2919" s="10"/>
      <c r="L2919" s="10" t="s">
        <v>22</v>
      </c>
      <c r="M2919" s="10" t="s">
        <v>22</v>
      </c>
      <c r="N2919" s="10" t="s">
        <v>22</v>
      </c>
      <c r="O2919" s="10"/>
      <c r="P2919" s="11"/>
    </row>
    <row r="2920">
      <c r="A2920" s="22">
        <v>45671.0</v>
      </c>
      <c r="B2920" s="23">
        <v>45670.0</v>
      </c>
      <c r="C2920" s="10" t="s">
        <v>17</v>
      </c>
      <c r="D2920" s="10">
        <v>8.0</v>
      </c>
      <c r="E2920" s="10" t="s">
        <v>9</v>
      </c>
      <c r="F2920" s="10" t="s">
        <v>344</v>
      </c>
      <c r="G2920" s="10" t="s">
        <v>314</v>
      </c>
      <c r="H2920" s="12" t="s">
        <v>315</v>
      </c>
      <c r="I2920" s="10" t="s">
        <v>21</v>
      </c>
      <c r="J2920" s="10"/>
      <c r="K2920" s="10"/>
      <c r="L2920" s="10" t="s">
        <v>22</v>
      </c>
      <c r="M2920" s="10" t="s">
        <v>22</v>
      </c>
      <c r="N2920" s="10" t="s">
        <v>22</v>
      </c>
      <c r="O2920" s="10"/>
      <c r="P2920" s="11"/>
    </row>
    <row r="2921">
      <c r="A2921" s="22">
        <v>45671.0</v>
      </c>
      <c r="B2921" s="23">
        <v>45670.0</v>
      </c>
      <c r="C2921" s="10" t="s">
        <v>17</v>
      </c>
      <c r="D2921" s="10">
        <v>8.0</v>
      </c>
      <c r="E2921" s="10" t="s">
        <v>953</v>
      </c>
      <c r="F2921" s="10" t="s">
        <v>1972</v>
      </c>
      <c r="G2921" s="10" t="s">
        <v>1722</v>
      </c>
      <c r="H2921" s="12" t="s">
        <v>1723</v>
      </c>
      <c r="I2921" s="10" t="s">
        <v>52</v>
      </c>
      <c r="J2921" s="10"/>
      <c r="K2921" s="22"/>
      <c r="L2921" s="10" t="s">
        <v>22</v>
      </c>
      <c r="M2921" s="10" t="s">
        <v>22</v>
      </c>
      <c r="N2921" s="10" t="s">
        <v>22</v>
      </c>
      <c r="O2921" s="10" t="s">
        <v>22</v>
      </c>
      <c r="P2921" s="11"/>
    </row>
    <row r="2922">
      <c r="A2922" s="22">
        <v>45671.0</v>
      </c>
      <c r="B2922" s="23">
        <v>45670.0</v>
      </c>
      <c r="C2922" s="10" t="s">
        <v>17</v>
      </c>
      <c r="D2922" s="10">
        <v>6.0</v>
      </c>
      <c r="E2922" s="10" t="s">
        <v>33</v>
      </c>
      <c r="F2922" s="10" t="s">
        <v>1114</v>
      </c>
      <c r="G2922" s="10" t="s">
        <v>289</v>
      </c>
      <c r="H2922" s="12" t="s">
        <v>290</v>
      </c>
      <c r="I2922" s="10" t="s">
        <v>21</v>
      </c>
      <c r="J2922" s="10"/>
      <c r="K2922" s="10"/>
      <c r="L2922" s="10" t="s">
        <v>22</v>
      </c>
      <c r="M2922" s="10" t="s">
        <v>22</v>
      </c>
      <c r="N2922" s="10" t="s">
        <v>22</v>
      </c>
      <c r="O2922" s="10"/>
      <c r="P2922" s="11"/>
    </row>
    <row r="2923">
      <c r="A2923" s="22">
        <v>45671.0</v>
      </c>
      <c r="B2923" s="23">
        <v>45670.0</v>
      </c>
      <c r="C2923" s="10" t="s">
        <v>17</v>
      </c>
      <c r="D2923" s="10">
        <v>8.0</v>
      </c>
      <c r="E2923" s="10" t="s">
        <v>33</v>
      </c>
      <c r="F2923" s="10" t="s">
        <v>1020</v>
      </c>
      <c r="G2923" s="10" t="s">
        <v>169</v>
      </c>
      <c r="H2923" s="12" t="s">
        <v>170</v>
      </c>
      <c r="I2923" s="10" t="s">
        <v>21</v>
      </c>
      <c r="J2923" s="10"/>
      <c r="K2923" s="10"/>
      <c r="L2923" s="10" t="s">
        <v>22</v>
      </c>
      <c r="M2923" s="10" t="s">
        <v>22</v>
      </c>
      <c r="N2923" s="10" t="s">
        <v>22</v>
      </c>
      <c r="O2923" s="10"/>
      <c r="P2923" s="11"/>
    </row>
    <row r="2924">
      <c r="A2924" s="22">
        <v>45671.0</v>
      </c>
      <c r="B2924" s="23">
        <v>45670.0</v>
      </c>
      <c r="C2924" s="10" t="s">
        <v>17</v>
      </c>
      <c r="D2924" s="10">
        <v>4.0</v>
      </c>
      <c r="E2924" s="10" t="s">
        <v>9</v>
      </c>
      <c r="F2924" s="10" t="s">
        <v>2046</v>
      </c>
      <c r="G2924" s="10" t="s">
        <v>2047</v>
      </c>
      <c r="H2924" s="12" t="s">
        <v>2048</v>
      </c>
      <c r="I2924" s="10" t="s">
        <v>60</v>
      </c>
      <c r="J2924" s="10" t="s">
        <v>2049</v>
      </c>
      <c r="K2924" s="10"/>
      <c r="L2924" s="10" t="s">
        <v>22</v>
      </c>
      <c r="M2924" s="10" t="s">
        <v>22</v>
      </c>
      <c r="N2924" s="10" t="s">
        <v>22</v>
      </c>
      <c r="O2924" s="10" t="s">
        <v>22</v>
      </c>
      <c r="P2924" s="11"/>
    </row>
    <row r="2925">
      <c r="A2925" s="22">
        <v>45671.0</v>
      </c>
      <c r="B2925" s="23">
        <v>45670.0</v>
      </c>
      <c r="C2925" s="10" t="s">
        <v>17</v>
      </c>
      <c r="D2925" s="10">
        <v>8.0</v>
      </c>
      <c r="E2925" s="10" t="s">
        <v>9</v>
      </c>
      <c r="F2925" s="10" t="s">
        <v>1950</v>
      </c>
      <c r="G2925" s="10" t="s">
        <v>94</v>
      </c>
      <c r="H2925" s="12" t="s">
        <v>853</v>
      </c>
      <c r="I2925" s="10" t="s">
        <v>21</v>
      </c>
      <c r="J2925" s="10"/>
      <c r="K2925" s="10"/>
      <c r="L2925" s="10" t="s">
        <v>22</v>
      </c>
      <c r="M2925" s="10" t="s">
        <v>22</v>
      </c>
      <c r="N2925" s="10" t="s">
        <v>22</v>
      </c>
      <c r="O2925" s="10"/>
      <c r="P2925" s="11"/>
    </row>
    <row r="2926">
      <c r="A2926" s="22">
        <v>45671.0</v>
      </c>
      <c r="B2926" s="23">
        <v>45670.0</v>
      </c>
      <c r="C2926" s="10" t="s">
        <v>17</v>
      </c>
      <c r="D2926" s="10">
        <v>8.0</v>
      </c>
      <c r="E2926" s="10" t="s">
        <v>9</v>
      </c>
      <c r="F2926" s="10" t="s">
        <v>1399</v>
      </c>
      <c r="G2926" s="10" t="s">
        <v>226</v>
      </c>
      <c r="H2926" s="12" t="s">
        <v>227</v>
      </c>
      <c r="I2926" s="10" t="s">
        <v>21</v>
      </c>
      <c r="J2926" s="10"/>
      <c r="K2926" s="10"/>
      <c r="L2926" s="10" t="s">
        <v>22</v>
      </c>
      <c r="M2926" s="10" t="s">
        <v>22</v>
      </c>
      <c r="N2926" s="10" t="s">
        <v>22</v>
      </c>
      <c r="O2926" s="10"/>
      <c r="P2926" s="11"/>
    </row>
    <row r="2927">
      <c r="A2927" s="22">
        <v>45671.0</v>
      </c>
      <c r="B2927" s="23">
        <v>45671.0</v>
      </c>
      <c r="C2927" s="10" t="s">
        <v>17</v>
      </c>
      <c r="D2927" s="10">
        <v>16.0</v>
      </c>
      <c r="E2927" s="10" t="s">
        <v>33</v>
      </c>
      <c r="F2927" s="10" t="s">
        <v>325</v>
      </c>
      <c r="G2927" s="10" t="s">
        <v>663</v>
      </c>
      <c r="H2927" s="12" t="s">
        <v>1016</v>
      </c>
      <c r="I2927" s="10" t="s">
        <v>21</v>
      </c>
      <c r="J2927" s="10"/>
      <c r="K2927" s="10"/>
      <c r="L2927" s="10" t="s">
        <v>22</v>
      </c>
      <c r="M2927" s="10" t="s">
        <v>22</v>
      </c>
      <c r="N2927" s="10" t="s">
        <v>22</v>
      </c>
      <c r="O2927" s="10"/>
      <c r="P2927" s="11"/>
    </row>
    <row r="2928">
      <c r="A2928" s="22">
        <v>45671.0</v>
      </c>
      <c r="B2928" s="23">
        <v>45671.0</v>
      </c>
      <c r="C2928" s="10" t="s">
        <v>17</v>
      </c>
      <c r="D2928" s="10">
        <v>8.0</v>
      </c>
      <c r="E2928" s="10" t="s">
        <v>33</v>
      </c>
      <c r="F2928" s="10" t="s">
        <v>1869</v>
      </c>
      <c r="G2928" s="10" t="s">
        <v>2050</v>
      </c>
      <c r="H2928" s="12"/>
      <c r="I2928" s="10" t="s">
        <v>52</v>
      </c>
      <c r="J2928" s="10"/>
      <c r="K2928" s="22"/>
      <c r="L2928" s="10" t="s">
        <v>22</v>
      </c>
      <c r="M2928" s="10" t="s">
        <v>22</v>
      </c>
      <c r="N2928" s="10" t="s">
        <v>22</v>
      </c>
      <c r="O2928" s="10" t="s">
        <v>474</v>
      </c>
      <c r="P2928" s="11"/>
    </row>
    <row r="2929">
      <c r="A2929" s="29">
        <v>45670.60001116898</v>
      </c>
      <c r="B2929" s="23">
        <v>45670.0</v>
      </c>
      <c r="C2929" s="10" t="s">
        <v>17</v>
      </c>
      <c r="D2929" s="10">
        <v>8.0</v>
      </c>
      <c r="E2929" s="10" t="s">
        <v>9</v>
      </c>
      <c r="F2929" s="10" t="s">
        <v>2051</v>
      </c>
      <c r="G2929" s="10" t="s">
        <v>638</v>
      </c>
      <c r="H2929" s="12" t="s">
        <v>639</v>
      </c>
      <c r="I2929" s="10" t="s">
        <v>60</v>
      </c>
      <c r="J2929" s="10" t="s">
        <v>2052</v>
      </c>
      <c r="K2929" s="22"/>
      <c r="L2929" s="10" t="s">
        <v>22</v>
      </c>
      <c r="M2929" s="10" t="s">
        <v>22</v>
      </c>
      <c r="N2929" s="10" t="s">
        <v>22</v>
      </c>
      <c r="O2929" s="10" t="s">
        <v>22</v>
      </c>
      <c r="P2929" s="11"/>
    </row>
    <row r="2930">
      <c r="A2930" s="29">
        <v>45670.575052141205</v>
      </c>
      <c r="B2930" s="23">
        <v>45670.0</v>
      </c>
      <c r="C2930" s="10" t="s">
        <v>17</v>
      </c>
      <c r="D2930" s="10">
        <v>8.0</v>
      </c>
      <c r="E2930" s="10" t="s">
        <v>9</v>
      </c>
      <c r="F2930" s="10" t="s">
        <v>2053</v>
      </c>
      <c r="G2930" s="10" t="s">
        <v>155</v>
      </c>
      <c r="H2930" s="12" t="s">
        <v>156</v>
      </c>
      <c r="I2930" s="10" t="s">
        <v>21</v>
      </c>
      <c r="J2930" s="22"/>
      <c r="K2930" s="10"/>
      <c r="L2930" s="10" t="s">
        <v>22</v>
      </c>
      <c r="M2930" s="10" t="s">
        <v>22</v>
      </c>
      <c r="N2930" s="10"/>
      <c r="O2930" s="10"/>
      <c r="P2930" s="11"/>
    </row>
    <row r="2931">
      <c r="A2931" s="29">
        <v>45670.02900148148</v>
      </c>
      <c r="B2931" s="23">
        <v>45670.0</v>
      </c>
      <c r="C2931" s="10" t="s">
        <v>17</v>
      </c>
      <c r="D2931" s="10">
        <v>8.0</v>
      </c>
      <c r="E2931" s="10" t="s">
        <v>33</v>
      </c>
      <c r="F2931" s="10" t="s">
        <v>1742</v>
      </c>
      <c r="G2931" s="10" t="s">
        <v>169</v>
      </c>
      <c r="H2931" s="12" t="s">
        <v>170</v>
      </c>
      <c r="I2931" s="10" t="s">
        <v>21</v>
      </c>
      <c r="J2931" s="10"/>
      <c r="K2931" s="10"/>
      <c r="L2931" s="10" t="s">
        <v>22</v>
      </c>
      <c r="M2931" s="10" t="s">
        <v>22</v>
      </c>
      <c r="N2931" s="10" t="s">
        <v>22</v>
      </c>
      <c r="O2931" s="10" t="s">
        <v>22</v>
      </c>
      <c r="P2931" s="11"/>
    </row>
    <row r="2932">
      <c r="A2932" s="22">
        <v>45670.0</v>
      </c>
      <c r="B2932" s="23">
        <v>45663.0</v>
      </c>
      <c r="C2932" s="10" t="s">
        <v>17</v>
      </c>
      <c r="D2932" s="10">
        <v>8.0</v>
      </c>
      <c r="E2932" s="10" t="s">
        <v>9</v>
      </c>
      <c r="F2932" s="10" t="s">
        <v>1912</v>
      </c>
      <c r="G2932" s="10" t="s">
        <v>94</v>
      </c>
      <c r="H2932" s="12" t="s">
        <v>853</v>
      </c>
      <c r="I2932" s="10" t="s">
        <v>21</v>
      </c>
      <c r="J2932" s="22"/>
      <c r="K2932" s="10"/>
      <c r="L2932" s="10" t="s">
        <v>22</v>
      </c>
      <c r="M2932" s="10" t="s">
        <v>22</v>
      </c>
      <c r="N2932" s="10" t="s">
        <v>22</v>
      </c>
      <c r="O2932" s="10"/>
      <c r="P2932" s="11"/>
    </row>
    <row r="2933">
      <c r="A2933" s="22">
        <v>45670.0</v>
      </c>
      <c r="B2933" s="23">
        <v>45663.0</v>
      </c>
      <c r="C2933" s="10" t="s">
        <v>17</v>
      </c>
      <c r="D2933" s="10">
        <v>8.0</v>
      </c>
      <c r="E2933" s="10" t="s">
        <v>9</v>
      </c>
      <c r="F2933" s="10" t="s">
        <v>1912</v>
      </c>
      <c r="G2933" s="10" t="s">
        <v>94</v>
      </c>
      <c r="H2933" s="12" t="s">
        <v>853</v>
      </c>
      <c r="I2933" s="10" t="s">
        <v>21</v>
      </c>
      <c r="J2933" s="10"/>
      <c r="K2933" s="10"/>
      <c r="L2933" s="10" t="s">
        <v>22</v>
      </c>
      <c r="M2933" s="10" t="s">
        <v>22</v>
      </c>
      <c r="N2933" s="10" t="s">
        <v>22</v>
      </c>
      <c r="O2933" s="11"/>
      <c r="P2933" s="11"/>
    </row>
    <row r="2934">
      <c r="A2934" s="22">
        <v>45670.0</v>
      </c>
      <c r="B2934" s="23">
        <v>45666.0</v>
      </c>
      <c r="C2934" s="10" t="s">
        <v>17</v>
      </c>
      <c r="D2934" s="10">
        <v>8.0</v>
      </c>
      <c r="E2934" s="10" t="s">
        <v>9</v>
      </c>
      <c r="F2934" s="10" t="s">
        <v>1020</v>
      </c>
      <c r="G2934" s="10" t="s">
        <v>169</v>
      </c>
      <c r="H2934" s="12" t="s">
        <v>170</v>
      </c>
      <c r="I2934" s="10" t="s">
        <v>21</v>
      </c>
      <c r="J2934" s="10"/>
      <c r="K2934" s="10"/>
      <c r="L2934" s="10" t="s">
        <v>22</v>
      </c>
      <c r="M2934" s="10" t="s">
        <v>22</v>
      </c>
      <c r="N2934" s="10" t="s">
        <v>22</v>
      </c>
      <c r="O2934" s="10"/>
      <c r="P2934" s="11"/>
    </row>
    <row r="2935">
      <c r="A2935" s="22">
        <v>45670.0</v>
      </c>
      <c r="B2935" s="23">
        <v>45666.0</v>
      </c>
      <c r="C2935" s="10" t="s">
        <v>17</v>
      </c>
      <c r="D2935" s="10">
        <v>8.0</v>
      </c>
      <c r="E2935" s="10" t="s">
        <v>9</v>
      </c>
      <c r="F2935" s="10" t="s">
        <v>1187</v>
      </c>
      <c r="G2935" s="10" t="s">
        <v>267</v>
      </c>
      <c r="H2935" s="12"/>
      <c r="I2935" s="10" t="s">
        <v>21</v>
      </c>
      <c r="J2935" s="10"/>
      <c r="K2935" s="10"/>
      <c r="L2935" s="10" t="s">
        <v>22</v>
      </c>
      <c r="M2935" s="10" t="s">
        <v>22</v>
      </c>
      <c r="N2935" s="10" t="s">
        <v>22</v>
      </c>
      <c r="O2935" s="10"/>
      <c r="P2935" s="11"/>
    </row>
    <row r="2936">
      <c r="A2936" s="22">
        <v>45670.0</v>
      </c>
      <c r="B2936" s="23">
        <v>45666.0</v>
      </c>
      <c r="C2936" s="10" t="s">
        <v>17</v>
      </c>
      <c r="D2936" s="10">
        <v>8.0</v>
      </c>
      <c r="E2936" s="10" t="s">
        <v>9</v>
      </c>
      <c r="F2936" s="10" t="s">
        <v>1369</v>
      </c>
      <c r="G2936" s="10" t="s">
        <v>1038</v>
      </c>
      <c r="H2936" s="12" t="s">
        <v>1039</v>
      </c>
      <c r="I2936" s="10" t="s">
        <v>21</v>
      </c>
      <c r="J2936" s="10"/>
      <c r="K2936" s="10"/>
      <c r="L2936" s="10" t="s">
        <v>22</v>
      </c>
      <c r="M2936" s="10" t="s">
        <v>22</v>
      </c>
      <c r="N2936" s="10" t="s">
        <v>22</v>
      </c>
      <c r="O2936" s="10"/>
      <c r="P2936" s="11"/>
    </row>
    <row r="2937">
      <c r="A2937" s="22">
        <v>45670.0</v>
      </c>
      <c r="B2937" s="23">
        <v>45667.0</v>
      </c>
      <c r="C2937" s="10" t="s">
        <v>17</v>
      </c>
      <c r="D2937" s="10">
        <v>8.0</v>
      </c>
      <c r="E2937" s="10" t="s">
        <v>9</v>
      </c>
      <c r="F2937" s="10" t="s">
        <v>1521</v>
      </c>
      <c r="G2937" s="10" t="s">
        <v>45</v>
      </c>
      <c r="H2937" s="12" t="s">
        <v>46</v>
      </c>
      <c r="I2937" s="10" t="s">
        <v>21</v>
      </c>
      <c r="J2937" s="10"/>
      <c r="K2937" s="10"/>
      <c r="L2937" s="10" t="s">
        <v>22</v>
      </c>
      <c r="M2937" s="10" t="s">
        <v>22</v>
      </c>
      <c r="N2937" s="10" t="s">
        <v>22</v>
      </c>
      <c r="O2937" s="10"/>
      <c r="P2937" s="11"/>
    </row>
    <row r="2938">
      <c r="A2938" s="22">
        <v>45670.0</v>
      </c>
      <c r="B2938" s="23">
        <v>45667.0</v>
      </c>
      <c r="C2938" s="10" t="s">
        <v>17</v>
      </c>
      <c r="D2938" s="10">
        <v>8.0</v>
      </c>
      <c r="E2938" s="10" t="s">
        <v>33</v>
      </c>
      <c r="F2938" s="10" t="s">
        <v>1482</v>
      </c>
      <c r="G2938" s="10" t="s">
        <v>1483</v>
      </c>
      <c r="H2938" s="12" t="s">
        <v>1484</v>
      </c>
      <c r="I2938" s="10" t="s">
        <v>52</v>
      </c>
      <c r="J2938" s="10"/>
      <c r="K2938" s="10"/>
      <c r="L2938" s="10" t="s">
        <v>22</v>
      </c>
      <c r="M2938" s="10" t="s">
        <v>22</v>
      </c>
      <c r="N2938" s="10" t="s">
        <v>22</v>
      </c>
      <c r="O2938" s="10" t="s">
        <v>22</v>
      </c>
      <c r="P2938" s="11"/>
    </row>
    <row r="2939">
      <c r="A2939" s="22">
        <v>45670.0</v>
      </c>
      <c r="B2939" s="23">
        <v>45667.0</v>
      </c>
      <c r="C2939" s="10" t="s">
        <v>17</v>
      </c>
      <c r="D2939" s="10">
        <v>8.0</v>
      </c>
      <c r="E2939" s="10" t="s">
        <v>9</v>
      </c>
      <c r="F2939" s="10" t="s">
        <v>2054</v>
      </c>
      <c r="G2939" s="10" t="s">
        <v>254</v>
      </c>
      <c r="H2939" s="12" t="s">
        <v>255</v>
      </c>
      <c r="I2939" s="10" t="s">
        <v>52</v>
      </c>
      <c r="J2939" s="10"/>
      <c r="K2939" s="22"/>
      <c r="L2939" s="10" t="s">
        <v>22</v>
      </c>
      <c r="M2939" s="10" t="s">
        <v>22</v>
      </c>
      <c r="N2939" s="10" t="s">
        <v>22</v>
      </c>
      <c r="O2939" s="10"/>
      <c r="P2939" s="11"/>
    </row>
    <row r="2940">
      <c r="A2940" s="22">
        <v>45670.0</v>
      </c>
      <c r="B2940" s="23">
        <v>45667.0</v>
      </c>
      <c r="C2940" s="10" t="s">
        <v>17</v>
      </c>
      <c r="D2940" s="10">
        <v>16.0</v>
      </c>
      <c r="E2940" s="10" t="s">
        <v>9</v>
      </c>
      <c r="F2940" s="10" t="s">
        <v>1302</v>
      </c>
      <c r="G2940" s="10" t="s">
        <v>1303</v>
      </c>
      <c r="H2940" s="12"/>
      <c r="I2940" s="10" t="s">
        <v>60</v>
      </c>
      <c r="J2940" s="22"/>
      <c r="K2940" s="22"/>
      <c r="L2940" s="10" t="s">
        <v>22</v>
      </c>
      <c r="M2940" s="10" t="s">
        <v>22</v>
      </c>
      <c r="N2940" s="10" t="s">
        <v>22</v>
      </c>
      <c r="O2940" s="10" t="s">
        <v>474</v>
      </c>
      <c r="P2940" s="11"/>
    </row>
    <row r="2941">
      <c r="A2941" s="22">
        <v>45670.0</v>
      </c>
      <c r="B2941" s="23">
        <v>45667.0</v>
      </c>
      <c r="C2941" s="10" t="s">
        <v>17</v>
      </c>
      <c r="D2941" s="10">
        <v>14.0</v>
      </c>
      <c r="E2941" s="10" t="s">
        <v>9</v>
      </c>
      <c r="F2941" s="10" t="s">
        <v>1793</v>
      </c>
      <c r="G2941" s="10" t="s">
        <v>1468</v>
      </c>
      <c r="H2941" s="12" t="s">
        <v>2055</v>
      </c>
      <c r="I2941" s="10" t="s">
        <v>52</v>
      </c>
      <c r="J2941" s="10"/>
      <c r="K2941" s="10"/>
      <c r="L2941" s="10" t="s">
        <v>22</v>
      </c>
      <c r="M2941" s="10" t="s">
        <v>22</v>
      </c>
      <c r="N2941" s="10" t="s">
        <v>22</v>
      </c>
      <c r="O2941" s="10" t="s">
        <v>22</v>
      </c>
      <c r="P2941" s="11"/>
    </row>
    <row r="2942">
      <c r="A2942" s="22">
        <v>45667.0</v>
      </c>
      <c r="B2942" s="23">
        <v>45666.0</v>
      </c>
      <c r="C2942" s="10" t="s">
        <v>17</v>
      </c>
      <c r="D2942" s="10" t="s">
        <v>89</v>
      </c>
      <c r="E2942" s="10" t="s">
        <v>89</v>
      </c>
      <c r="F2942" s="10" t="s">
        <v>2056</v>
      </c>
      <c r="G2942" s="10" t="s">
        <v>340</v>
      </c>
      <c r="H2942" s="12" t="s">
        <v>341</v>
      </c>
      <c r="I2942" s="10" t="s">
        <v>21</v>
      </c>
      <c r="J2942" s="10"/>
      <c r="K2942" s="10"/>
      <c r="L2942" s="10" t="s">
        <v>22</v>
      </c>
      <c r="M2942" s="10" t="s">
        <v>22</v>
      </c>
      <c r="N2942" s="10" t="s">
        <v>22</v>
      </c>
      <c r="O2942" s="10"/>
      <c r="P2942" s="11"/>
    </row>
    <row r="2943">
      <c r="A2943" s="22">
        <v>45667.0</v>
      </c>
      <c r="B2943" s="23">
        <v>45666.0</v>
      </c>
      <c r="C2943" s="10" t="s">
        <v>17</v>
      </c>
      <c r="D2943" s="10">
        <v>8.0</v>
      </c>
      <c r="E2943" s="10" t="s">
        <v>33</v>
      </c>
      <c r="F2943" s="10" t="s">
        <v>1184</v>
      </c>
      <c r="G2943" s="10" t="s">
        <v>1185</v>
      </c>
      <c r="H2943" s="12" t="s">
        <v>1186</v>
      </c>
      <c r="I2943" s="10" t="s">
        <v>60</v>
      </c>
      <c r="J2943" s="10" t="s">
        <v>2057</v>
      </c>
      <c r="K2943" s="10"/>
      <c r="L2943" s="10" t="s">
        <v>22</v>
      </c>
      <c r="M2943" s="10" t="s">
        <v>22</v>
      </c>
      <c r="N2943" s="10" t="s">
        <v>22</v>
      </c>
      <c r="O2943" s="10" t="s">
        <v>22</v>
      </c>
      <c r="P2943" s="11"/>
    </row>
    <row r="2944">
      <c r="A2944" s="22">
        <v>45667.0</v>
      </c>
      <c r="B2944" s="23">
        <v>45666.0</v>
      </c>
      <c r="C2944" s="10" t="s">
        <v>17</v>
      </c>
      <c r="D2944" s="10">
        <v>8.0</v>
      </c>
      <c r="E2944" s="10" t="s">
        <v>33</v>
      </c>
      <c r="F2944" s="10" t="s">
        <v>2058</v>
      </c>
      <c r="G2944" s="10" t="s">
        <v>1654</v>
      </c>
      <c r="H2944" s="12" t="s">
        <v>1655</v>
      </c>
      <c r="I2944" s="10" t="s">
        <v>52</v>
      </c>
      <c r="J2944" s="10"/>
      <c r="K2944" s="10"/>
      <c r="L2944" s="10" t="s">
        <v>22</v>
      </c>
      <c r="M2944" s="10" t="s">
        <v>22</v>
      </c>
      <c r="N2944" s="10" t="s">
        <v>22</v>
      </c>
      <c r="O2944" s="10" t="s">
        <v>22</v>
      </c>
      <c r="P2944" s="11"/>
    </row>
    <row r="2945">
      <c r="A2945" s="22">
        <v>45667.0</v>
      </c>
      <c r="B2945" s="23">
        <v>45666.0</v>
      </c>
      <c r="C2945" s="10" t="s">
        <v>17</v>
      </c>
      <c r="D2945" s="10">
        <v>14.0</v>
      </c>
      <c r="E2945" s="10" t="s">
        <v>9</v>
      </c>
      <c r="F2945" s="10" t="s">
        <v>2059</v>
      </c>
      <c r="G2945" s="10" t="s">
        <v>2060</v>
      </c>
      <c r="H2945" s="12" t="s">
        <v>2061</v>
      </c>
      <c r="I2945" s="10" t="s">
        <v>21</v>
      </c>
      <c r="J2945" s="10"/>
      <c r="K2945" s="10"/>
      <c r="L2945" s="10" t="s">
        <v>22</v>
      </c>
      <c r="M2945" s="10" t="s">
        <v>22</v>
      </c>
      <c r="N2945" s="10" t="s">
        <v>22</v>
      </c>
      <c r="O2945" s="10"/>
      <c r="P2945" s="11"/>
    </row>
    <row r="2946">
      <c r="A2946" s="22">
        <v>45667.0</v>
      </c>
      <c r="B2946" s="23">
        <v>45666.0</v>
      </c>
      <c r="C2946" s="10" t="s">
        <v>17</v>
      </c>
      <c r="D2946" s="10" t="s">
        <v>89</v>
      </c>
      <c r="E2946" s="10" t="s">
        <v>89</v>
      </c>
      <c r="F2946" s="10" t="s">
        <v>2062</v>
      </c>
      <c r="G2946" s="10" t="s">
        <v>1093</v>
      </c>
      <c r="H2946" s="12" t="s">
        <v>124</v>
      </c>
      <c r="I2946" s="10" t="s">
        <v>21</v>
      </c>
      <c r="J2946" s="10"/>
      <c r="K2946" s="10"/>
      <c r="L2946" s="10" t="s">
        <v>22</v>
      </c>
      <c r="M2946" s="10" t="s">
        <v>22</v>
      </c>
      <c r="N2946" s="10" t="s">
        <v>22</v>
      </c>
      <c r="O2946" s="10"/>
      <c r="P2946" s="11"/>
    </row>
    <row r="2947">
      <c r="A2947" s="29">
        <v>45666.49776790509</v>
      </c>
      <c r="B2947" s="23">
        <v>45666.0</v>
      </c>
      <c r="C2947" s="10" t="s">
        <v>17</v>
      </c>
      <c r="D2947" s="10">
        <v>6.0</v>
      </c>
      <c r="E2947" s="10" t="s">
        <v>33</v>
      </c>
      <c r="F2947" s="10" t="s">
        <v>1114</v>
      </c>
      <c r="G2947" s="10" t="s">
        <v>289</v>
      </c>
      <c r="H2947" s="12" t="s">
        <v>290</v>
      </c>
      <c r="I2947" s="10" t="s">
        <v>21</v>
      </c>
      <c r="J2947" s="10"/>
      <c r="K2947" s="22"/>
      <c r="L2947" s="10" t="s">
        <v>22</v>
      </c>
      <c r="M2947" s="10" t="s">
        <v>22</v>
      </c>
      <c r="N2947" s="10" t="s">
        <v>22</v>
      </c>
      <c r="O2947" s="10"/>
      <c r="P2947" s="11"/>
    </row>
    <row r="2948">
      <c r="A2948" s="29">
        <v>45666.481543842594</v>
      </c>
      <c r="B2948" s="23">
        <v>45666.0</v>
      </c>
      <c r="C2948" s="10" t="s">
        <v>17</v>
      </c>
      <c r="D2948" s="10">
        <v>12.0</v>
      </c>
      <c r="E2948" s="10" t="s">
        <v>33</v>
      </c>
      <c r="F2948" s="10" t="s">
        <v>375</v>
      </c>
      <c r="G2948" s="10" t="s">
        <v>2063</v>
      </c>
      <c r="H2948" s="12" t="s">
        <v>1937</v>
      </c>
      <c r="I2948" s="10" t="s">
        <v>52</v>
      </c>
      <c r="J2948" s="10"/>
      <c r="K2948" s="10"/>
      <c r="L2948" s="10" t="s">
        <v>22</v>
      </c>
      <c r="M2948" s="10" t="s">
        <v>22</v>
      </c>
      <c r="N2948" s="10" t="s">
        <v>22</v>
      </c>
      <c r="O2948" s="10" t="s">
        <v>22</v>
      </c>
      <c r="P2948" s="11"/>
    </row>
    <row r="2949">
      <c r="A2949" s="29">
        <v>45666.479884375</v>
      </c>
      <c r="B2949" s="23">
        <v>45666.0</v>
      </c>
      <c r="C2949" s="10" t="s">
        <v>17</v>
      </c>
      <c r="D2949" s="10">
        <v>8.0</v>
      </c>
      <c r="E2949" s="10" t="s">
        <v>9</v>
      </c>
      <c r="F2949" s="10" t="s">
        <v>2064</v>
      </c>
      <c r="G2949" s="10" t="s">
        <v>2065</v>
      </c>
      <c r="H2949" s="12" t="s">
        <v>2066</v>
      </c>
      <c r="I2949" s="10" t="s">
        <v>60</v>
      </c>
      <c r="J2949" s="10" t="s">
        <v>2067</v>
      </c>
      <c r="K2949" s="10"/>
      <c r="L2949" s="10" t="s">
        <v>22</v>
      </c>
      <c r="M2949" s="10" t="s">
        <v>22</v>
      </c>
      <c r="N2949" s="10" t="s">
        <v>22</v>
      </c>
      <c r="O2949" s="10" t="s">
        <v>22</v>
      </c>
      <c r="P2949" s="11"/>
    </row>
    <row r="2950">
      <c r="A2950" s="29">
        <v>45666.46715832176</v>
      </c>
      <c r="B2950" s="23">
        <v>45666.0</v>
      </c>
      <c r="C2950" s="10" t="s">
        <v>17</v>
      </c>
      <c r="D2950" s="10">
        <v>8.0</v>
      </c>
      <c r="E2950" s="10" t="s">
        <v>33</v>
      </c>
      <c r="F2950" s="10" t="s">
        <v>2068</v>
      </c>
      <c r="G2950" s="10" t="s">
        <v>2069</v>
      </c>
      <c r="H2950" s="12"/>
      <c r="I2950" s="10" t="s">
        <v>1339</v>
      </c>
      <c r="J2950" s="10"/>
      <c r="K2950" s="22"/>
      <c r="L2950" s="10" t="s">
        <v>22</v>
      </c>
      <c r="M2950" s="10" t="s">
        <v>22</v>
      </c>
      <c r="N2950" s="10" t="s">
        <v>22</v>
      </c>
      <c r="O2950" s="10" t="s">
        <v>22</v>
      </c>
      <c r="P2950" s="11"/>
    </row>
    <row r="2951">
      <c r="A2951" s="29">
        <v>45666.360443206024</v>
      </c>
      <c r="B2951" s="23">
        <v>45666.0</v>
      </c>
      <c r="C2951" s="10" t="s">
        <v>17</v>
      </c>
      <c r="D2951" s="10" t="s">
        <v>89</v>
      </c>
      <c r="E2951" s="10" t="s">
        <v>89</v>
      </c>
      <c r="F2951" s="10" t="s">
        <v>2070</v>
      </c>
      <c r="G2951" s="10" t="s">
        <v>340</v>
      </c>
      <c r="H2951" s="12" t="s">
        <v>341</v>
      </c>
      <c r="I2951" s="10" t="s">
        <v>21</v>
      </c>
      <c r="J2951" s="10"/>
      <c r="K2951" s="10"/>
      <c r="L2951" s="10" t="s">
        <v>22</v>
      </c>
      <c r="M2951" s="10" t="s">
        <v>22</v>
      </c>
      <c r="N2951" s="10" t="s">
        <v>22</v>
      </c>
      <c r="O2951" s="10"/>
      <c r="P2951" s="11"/>
    </row>
    <row r="2952">
      <c r="A2952" s="29">
        <v>45666.02902378472</v>
      </c>
      <c r="B2952" s="23">
        <v>45666.0</v>
      </c>
      <c r="C2952" s="10" t="s">
        <v>17</v>
      </c>
      <c r="D2952" s="10">
        <v>8.0</v>
      </c>
      <c r="E2952" s="10" t="s">
        <v>33</v>
      </c>
      <c r="F2952" s="10" t="s">
        <v>1949</v>
      </c>
      <c r="G2952" s="10" t="s">
        <v>267</v>
      </c>
      <c r="H2952" s="12"/>
      <c r="I2952" s="10" t="s">
        <v>21</v>
      </c>
      <c r="J2952" s="10"/>
      <c r="K2952" s="10"/>
      <c r="L2952" s="10" t="s">
        <v>22</v>
      </c>
      <c r="M2952" s="10" t="s">
        <v>22</v>
      </c>
      <c r="N2952" s="10" t="s">
        <v>22</v>
      </c>
      <c r="O2952" s="10"/>
      <c r="P2952" s="11"/>
    </row>
    <row r="2953">
      <c r="A2953" s="22">
        <v>45666.0</v>
      </c>
      <c r="B2953" s="23">
        <v>45665.0</v>
      </c>
      <c r="C2953" s="10" t="s">
        <v>17</v>
      </c>
      <c r="D2953" s="10">
        <v>12.0</v>
      </c>
      <c r="E2953" s="10" t="s">
        <v>33</v>
      </c>
      <c r="F2953" s="10" t="s">
        <v>300</v>
      </c>
      <c r="G2953" s="10" t="s">
        <v>1983</v>
      </c>
      <c r="H2953" s="12" t="s">
        <v>2071</v>
      </c>
      <c r="I2953" s="10" t="s">
        <v>52</v>
      </c>
      <c r="J2953" s="10"/>
      <c r="K2953" s="10"/>
      <c r="L2953" s="10" t="s">
        <v>22</v>
      </c>
      <c r="M2953" s="10" t="s">
        <v>22</v>
      </c>
      <c r="N2953" s="10" t="s">
        <v>22</v>
      </c>
      <c r="O2953" s="10" t="s">
        <v>22</v>
      </c>
      <c r="P2953" s="11"/>
    </row>
    <row r="2954">
      <c r="A2954" s="22">
        <v>45666.0</v>
      </c>
      <c r="B2954" s="23">
        <v>45665.0</v>
      </c>
      <c r="C2954" s="10" t="s">
        <v>17</v>
      </c>
      <c r="D2954" s="10">
        <v>8.0</v>
      </c>
      <c r="E2954" s="10" t="s">
        <v>33</v>
      </c>
      <c r="F2954" s="10" t="s">
        <v>2072</v>
      </c>
      <c r="G2954" s="10" t="s">
        <v>1571</v>
      </c>
      <c r="H2954" s="12"/>
      <c r="I2954" s="10" t="s">
        <v>60</v>
      </c>
      <c r="J2954" s="10" t="s">
        <v>2073</v>
      </c>
      <c r="K2954" s="10"/>
      <c r="L2954" s="10" t="s">
        <v>22</v>
      </c>
      <c r="M2954" s="10" t="s">
        <v>22</v>
      </c>
      <c r="N2954" s="10" t="s">
        <v>22</v>
      </c>
      <c r="O2954" s="10" t="s">
        <v>22</v>
      </c>
      <c r="P2954" s="11"/>
    </row>
    <row r="2955">
      <c r="A2955" s="22">
        <v>45666.0</v>
      </c>
      <c r="B2955" s="23">
        <v>45665.0</v>
      </c>
      <c r="C2955" s="10" t="s">
        <v>17</v>
      </c>
      <c r="D2955" s="10">
        <v>8.0</v>
      </c>
      <c r="E2955" s="10" t="s">
        <v>9</v>
      </c>
      <c r="F2955" s="10" t="s">
        <v>1410</v>
      </c>
      <c r="G2955" s="10" t="s">
        <v>235</v>
      </c>
      <c r="H2955" s="12" t="s">
        <v>236</v>
      </c>
      <c r="I2955" s="10" t="s">
        <v>21</v>
      </c>
      <c r="J2955" s="10"/>
      <c r="K2955" s="10" t="s">
        <v>2074</v>
      </c>
      <c r="L2955" s="10" t="s">
        <v>22</v>
      </c>
      <c r="M2955" s="10" t="s">
        <v>22</v>
      </c>
      <c r="N2955" s="10" t="s">
        <v>22</v>
      </c>
      <c r="O2955" s="10"/>
      <c r="P2955" s="11"/>
    </row>
    <row r="2956">
      <c r="A2956" s="22">
        <v>45666.0</v>
      </c>
      <c r="B2956" s="23">
        <v>45665.0</v>
      </c>
      <c r="C2956" s="10" t="s">
        <v>17</v>
      </c>
      <c r="D2956" s="10">
        <v>8.0</v>
      </c>
      <c r="E2956" s="10" t="s">
        <v>9</v>
      </c>
      <c r="F2956" s="10" t="s">
        <v>1410</v>
      </c>
      <c r="G2956" s="10" t="s">
        <v>235</v>
      </c>
      <c r="H2956" s="12" t="s">
        <v>236</v>
      </c>
      <c r="I2956" s="10" t="s">
        <v>21</v>
      </c>
      <c r="J2956" s="10"/>
      <c r="K2956" s="10"/>
      <c r="L2956" s="10" t="s">
        <v>22</v>
      </c>
      <c r="M2956" s="10" t="s">
        <v>22</v>
      </c>
      <c r="N2956" s="10" t="s">
        <v>22</v>
      </c>
      <c r="O2956" s="10"/>
      <c r="P2956" s="11"/>
    </row>
    <row r="2957">
      <c r="A2957" s="22">
        <v>45666.0</v>
      </c>
      <c r="B2957" s="23">
        <v>45665.0</v>
      </c>
      <c r="C2957" s="10" t="s">
        <v>17</v>
      </c>
      <c r="D2957" s="10">
        <v>8.0</v>
      </c>
      <c r="E2957" s="10" t="s">
        <v>33</v>
      </c>
      <c r="F2957" s="10" t="s">
        <v>2075</v>
      </c>
      <c r="G2957" s="10" t="s">
        <v>521</v>
      </c>
      <c r="H2957" s="12">
        <v>1.577866219E9</v>
      </c>
      <c r="I2957" s="10" t="s">
        <v>21</v>
      </c>
      <c r="J2957" s="10"/>
      <c r="K2957" s="10"/>
      <c r="L2957" s="10" t="s">
        <v>22</v>
      </c>
      <c r="M2957" s="10" t="s">
        <v>22</v>
      </c>
      <c r="N2957" s="10" t="s">
        <v>22</v>
      </c>
      <c r="O2957" s="10"/>
      <c r="P2957" s="11"/>
    </row>
    <row r="2958">
      <c r="A2958" s="29">
        <v>45665.622006840276</v>
      </c>
      <c r="B2958" s="23">
        <v>45665.0</v>
      </c>
      <c r="C2958" s="10" t="s">
        <v>17</v>
      </c>
      <c r="D2958" s="10">
        <v>8.0</v>
      </c>
      <c r="E2958" s="10" t="s">
        <v>33</v>
      </c>
      <c r="F2958" s="10" t="s">
        <v>1607</v>
      </c>
      <c r="G2958" s="10" t="s">
        <v>30</v>
      </c>
      <c r="H2958" s="12" t="s">
        <v>31</v>
      </c>
      <c r="I2958" s="10" t="s">
        <v>21</v>
      </c>
      <c r="J2958" s="10"/>
      <c r="K2958" s="10"/>
      <c r="L2958" s="10" t="s">
        <v>22</v>
      </c>
      <c r="M2958" s="10" t="s">
        <v>22</v>
      </c>
      <c r="N2958" s="10" t="s">
        <v>22</v>
      </c>
      <c r="O2958" s="10"/>
      <c r="P2958" s="11"/>
    </row>
    <row r="2959">
      <c r="A2959" s="29">
        <v>45665.55072783565</v>
      </c>
      <c r="B2959" s="23">
        <v>45665.0</v>
      </c>
      <c r="C2959" s="10" t="s">
        <v>17</v>
      </c>
      <c r="D2959" s="10">
        <v>8.0</v>
      </c>
      <c r="E2959" s="10" t="s">
        <v>33</v>
      </c>
      <c r="F2959" s="10" t="s">
        <v>2076</v>
      </c>
      <c r="G2959" s="10" t="s">
        <v>1021</v>
      </c>
      <c r="H2959" s="12" t="s">
        <v>1022</v>
      </c>
      <c r="I2959" s="10" t="s">
        <v>21</v>
      </c>
      <c r="J2959" s="10" t="s">
        <v>2077</v>
      </c>
      <c r="K2959" s="10"/>
      <c r="L2959" s="10" t="s">
        <v>22</v>
      </c>
      <c r="M2959" s="10" t="s">
        <v>22</v>
      </c>
      <c r="N2959" s="10" t="s">
        <v>22</v>
      </c>
      <c r="O2959" s="10" t="s">
        <v>22</v>
      </c>
      <c r="P2959" s="11"/>
    </row>
    <row r="2960">
      <c r="A2960" s="29">
        <v>45665.55033881945</v>
      </c>
      <c r="B2960" s="23">
        <v>45665.0</v>
      </c>
      <c r="C2960" s="10" t="s">
        <v>17</v>
      </c>
      <c r="D2960" s="10">
        <v>8.0</v>
      </c>
      <c r="E2960" s="10" t="s">
        <v>33</v>
      </c>
      <c r="F2960" s="10" t="s">
        <v>2058</v>
      </c>
      <c r="G2960" s="10" t="s">
        <v>1654</v>
      </c>
      <c r="H2960" s="12" t="s">
        <v>1655</v>
      </c>
      <c r="I2960" s="10" t="s">
        <v>52</v>
      </c>
      <c r="J2960" s="10"/>
      <c r="K2960" s="10"/>
      <c r="L2960" s="10" t="s">
        <v>22</v>
      </c>
      <c r="M2960" s="10" t="s">
        <v>22</v>
      </c>
      <c r="N2960" s="10" t="s">
        <v>22</v>
      </c>
      <c r="O2960" s="10" t="s">
        <v>474</v>
      </c>
      <c r="P2960" s="11"/>
    </row>
    <row r="2961">
      <c r="A2961" s="29">
        <v>45665.54979493056</v>
      </c>
      <c r="B2961" s="23">
        <v>45665.0</v>
      </c>
      <c r="C2961" s="10" t="s">
        <v>17</v>
      </c>
      <c r="D2961" s="10">
        <v>8.0</v>
      </c>
      <c r="E2961" s="10" t="s">
        <v>33</v>
      </c>
      <c r="F2961" s="10" t="s">
        <v>1244</v>
      </c>
      <c r="G2961" s="10" t="s">
        <v>1245</v>
      </c>
      <c r="H2961" s="12" t="s">
        <v>1246</v>
      </c>
      <c r="I2961" s="10" t="s">
        <v>21</v>
      </c>
      <c r="J2961" s="10"/>
      <c r="K2961" s="10"/>
      <c r="L2961" s="10" t="s">
        <v>22</v>
      </c>
      <c r="M2961" s="10" t="s">
        <v>22</v>
      </c>
      <c r="N2961" s="10" t="s">
        <v>22</v>
      </c>
      <c r="O2961" s="10"/>
      <c r="P2961" s="11"/>
    </row>
    <row r="2962">
      <c r="A2962" s="29">
        <v>45665.40415728009</v>
      </c>
      <c r="B2962" s="23">
        <v>45665.0</v>
      </c>
      <c r="C2962" s="10" t="s">
        <v>17</v>
      </c>
      <c r="D2962" s="10">
        <v>8.0</v>
      </c>
      <c r="E2962" s="10" t="s">
        <v>33</v>
      </c>
      <c r="F2962" s="10" t="s">
        <v>1607</v>
      </c>
      <c r="G2962" s="10" t="s">
        <v>30</v>
      </c>
      <c r="H2962" s="12" t="s">
        <v>31</v>
      </c>
      <c r="I2962" s="10" t="s">
        <v>21</v>
      </c>
      <c r="J2962" s="10"/>
      <c r="K2962" s="10"/>
      <c r="L2962" s="10" t="s">
        <v>22</v>
      </c>
      <c r="M2962" s="10" t="s">
        <v>22</v>
      </c>
      <c r="N2962" s="10" t="s">
        <v>22</v>
      </c>
      <c r="O2962" s="10"/>
      <c r="P2962" s="11"/>
    </row>
    <row r="2963">
      <c r="A2963" s="29">
        <v>45665.40297159722</v>
      </c>
      <c r="B2963" s="23">
        <v>45665.0</v>
      </c>
      <c r="C2963" s="10" t="s">
        <v>17</v>
      </c>
      <c r="D2963" s="10">
        <v>8.0</v>
      </c>
      <c r="E2963" s="10" t="s">
        <v>33</v>
      </c>
      <c r="F2963" s="10" t="s">
        <v>1845</v>
      </c>
      <c r="G2963" s="10" t="s">
        <v>1038</v>
      </c>
      <c r="H2963" s="12" t="s">
        <v>1039</v>
      </c>
      <c r="I2963" s="10" t="s">
        <v>21</v>
      </c>
      <c r="J2963" s="10"/>
      <c r="K2963" s="10"/>
      <c r="L2963" s="10" t="s">
        <v>22</v>
      </c>
      <c r="M2963" s="10" t="s">
        <v>22</v>
      </c>
      <c r="N2963" s="10" t="s">
        <v>22</v>
      </c>
      <c r="O2963" s="10"/>
      <c r="P2963" s="11"/>
    </row>
    <row r="2964">
      <c r="A2964" s="29">
        <v>45665.401188460644</v>
      </c>
      <c r="B2964" s="23">
        <v>45665.0</v>
      </c>
      <c r="C2964" s="10" t="s">
        <v>17</v>
      </c>
      <c r="D2964" s="10">
        <v>8.0</v>
      </c>
      <c r="E2964" s="10" t="s">
        <v>33</v>
      </c>
      <c r="F2964" s="10" t="s">
        <v>34</v>
      </c>
      <c r="G2964" s="10" t="s">
        <v>35</v>
      </c>
      <c r="H2964" s="12" t="s">
        <v>36</v>
      </c>
      <c r="I2964" s="10" t="s">
        <v>21</v>
      </c>
      <c r="J2964" s="10"/>
      <c r="K2964" s="10"/>
      <c r="L2964" s="10" t="s">
        <v>22</v>
      </c>
      <c r="M2964" s="10" t="s">
        <v>22</v>
      </c>
      <c r="N2964" s="10" t="s">
        <v>22</v>
      </c>
      <c r="O2964" s="10"/>
      <c r="P2964" s="11"/>
    </row>
    <row r="2965">
      <c r="A2965" s="29">
        <v>45665.400590034726</v>
      </c>
      <c r="B2965" s="23">
        <v>45665.0</v>
      </c>
      <c r="C2965" s="10" t="s">
        <v>17</v>
      </c>
      <c r="D2965" s="10">
        <v>16.0</v>
      </c>
      <c r="E2965" s="10" t="s">
        <v>33</v>
      </c>
      <c r="F2965" s="10" t="s">
        <v>868</v>
      </c>
      <c r="G2965" s="10" t="s">
        <v>410</v>
      </c>
      <c r="H2965" s="12"/>
      <c r="I2965" s="10" t="s">
        <v>21</v>
      </c>
      <c r="J2965" s="10"/>
      <c r="K2965" s="10"/>
      <c r="L2965" s="10" t="s">
        <v>22</v>
      </c>
      <c r="M2965" s="10" t="s">
        <v>22</v>
      </c>
      <c r="N2965" s="10" t="s">
        <v>22</v>
      </c>
      <c r="O2965" s="10"/>
      <c r="P2965" s="11"/>
    </row>
    <row r="2966">
      <c r="A2966" s="29">
        <v>45665.400327916665</v>
      </c>
      <c r="B2966" s="23">
        <v>45665.0</v>
      </c>
      <c r="C2966" s="10" t="s">
        <v>17</v>
      </c>
      <c r="D2966" s="10">
        <v>8.0</v>
      </c>
      <c r="E2966" s="10" t="s">
        <v>33</v>
      </c>
      <c r="F2966" s="10" t="s">
        <v>2076</v>
      </c>
      <c r="G2966" s="10" t="s">
        <v>211</v>
      </c>
      <c r="H2966" s="12"/>
      <c r="I2966" s="10" t="s">
        <v>52</v>
      </c>
      <c r="J2966" s="10"/>
      <c r="K2966" s="10"/>
      <c r="L2966" s="10" t="s">
        <v>22</v>
      </c>
      <c r="M2966" s="10" t="s">
        <v>22</v>
      </c>
      <c r="N2966" s="10" t="s">
        <v>22</v>
      </c>
      <c r="O2966" s="10" t="s">
        <v>474</v>
      </c>
      <c r="P2966" s="11"/>
    </row>
    <row r="2967">
      <c r="A2967" s="29">
        <v>45665.400020497684</v>
      </c>
      <c r="B2967" s="23">
        <v>45665.0</v>
      </c>
      <c r="C2967" s="10" t="s">
        <v>17</v>
      </c>
      <c r="D2967" s="10">
        <v>8.0</v>
      </c>
      <c r="E2967" s="10" t="s">
        <v>33</v>
      </c>
      <c r="F2967" s="10" t="s">
        <v>2078</v>
      </c>
      <c r="G2967" s="10" t="s">
        <v>314</v>
      </c>
      <c r="H2967" s="12" t="s">
        <v>315</v>
      </c>
      <c r="I2967" s="10" t="s">
        <v>21</v>
      </c>
      <c r="J2967" s="10"/>
      <c r="K2967" s="10"/>
      <c r="L2967" s="10" t="s">
        <v>22</v>
      </c>
      <c r="M2967" s="10" t="s">
        <v>22</v>
      </c>
      <c r="N2967" s="10" t="s">
        <v>22</v>
      </c>
      <c r="O2967" s="10"/>
      <c r="P2967" s="11"/>
    </row>
    <row r="2968">
      <c r="A2968" s="29">
        <v>45665.39955690972</v>
      </c>
      <c r="B2968" s="23">
        <v>45665.0</v>
      </c>
      <c r="C2968" s="10" t="s">
        <v>17</v>
      </c>
      <c r="D2968" s="10">
        <v>8.0</v>
      </c>
      <c r="E2968" s="10" t="s">
        <v>33</v>
      </c>
      <c r="F2968" s="10" t="s">
        <v>1796</v>
      </c>
      <c r="G2968" s="10" t="s">
        <v>633</v>
      </c>
      <c r="H2968" s="12" t="s">
        <v>634</v>
      </c>
      <c r="I2968" s="10" t="s">
        <v>21</v>
      </c>
      <c r="J2968" s="10"/>
      <c r="K2968" s="10"/>
      <c r="L2968" s="10" t="s">
        <v>22</v>
      </c>
      <c r="M2968" s="10" t="s">
        <v>22</v>
      </c>
      <c r="N2968" s="10" t="s">
        <v>22</v>
      </c>
      <c r="O2968" s="10"/>
      <c r="P2968" s="11"/>
    </row>
    <row r="2969">
      <c r="A2969" s="29">
        <v>45665.029009618054</v>
      </c>
      <c r="B2969" s="23">
        <v>45665.0</v>
      </c>
      <c r="C2969" s="10" t="s">
        <v>17</v>
      </c>
      <c r="D2969" s="10">
        <v>8.0</v>
      </c>
      <c r="E2969" s="10" t="s">
        <v>9</v>
      </c>
      <c r="F2969" s="10" t="s">
        <v>830</v>
      </c>
      <c r="G2969" s="10" t="s">
        <v>91</v>
      </c>
      <c r="H2969" s="12" t="s">
        <v>92</v>
      </c>
      <c r="I2969" s="10" t="s">
        <v>21</v>
      </c>
      <c r="J2969" s="10"/>
      <c r="K2969" s="10"/>
      <c r="L2969" s="10" t="s">
        <v>22</v>
      </c>
      <c r="M2969" s="10" t="s">
        <v>22</v>
      </c>
      <c r="N2969" s="10" t="s">
        <v>22</v>
      </c>
      <c r="O2969" s="10"/>
      <c r="P2969" s="11"/>
    </row>
    <row r="2970">
      <c r="A2970" s="30">
        <v>45665.0</v>
      </c>
      <c r="B2970" s="23">
        <v>45664.0</v>
      </c>
      <c r="C2970" s="10" t="s">
        <v>17</v>
      </c>
      <c r="D2970" s="10">
        <v>8.0</v>
      </c>
      <c r="E2970" s="10" t="s">
        <v>33</v>
      </c>
      <c r="F2970" s="10" t="s">
        <v>268</v>
      </c>
      <c r="G2970" s="10" t="s">
        <v>269</v>
      </c>
      <c r="H2970" s="12" t="s">
        <v>270</v>
      </c>
      <c r="I2970" s="10" t="s">
        <v>60</v>
      </c>
      <c r="J2970" s="10" t="s">
        <v>2079</v>
      </c>
      <c r="K2970" s="10"/>
      <c r="L2970" s="10" t="s">
        <v>22</v>
      </c>
      <c r="M2970" s="10" t="s">
        <v>22</v>
      </c>
      <c r="N2970" s="10" t="s">
        <v>22</v>
      </c>
      <c r="O2970" s="10" t="s">
        <v>22</v>
      </c>
      <c r="P2970" s="11"/>
    </row>
    <row r="2971">
      <c r="A2971" s="22">
        <v>45665.0</v>
      </c>
      <c r="B2971" s="23">
        <v>45664.0</v>
      </c>
      <c r="C2971" s="10" t="s">
        <v>17</v>
      </c>
      <c r="D2971" s="10">
        <v>8.0</v>
      </c>
      <c r="E2971" s="10" t="s">
        <v>33</v>
      </c>
      <c r="F2971" s="10" t="s">
        <v>1959</v>
      </c>
      <c r="G2971" s="10" t="s">
        <v>169</v>
      </c>
      <c r="H2971" s="12" t="s">
        <v>170</v>
      </c>
      <c r="I2971" s="10" t="s">
        <v>21</v>
      </c>
      <c r="J2971" s="10"/>
      <c r="K2971" s="10"/>
      <c r="L2971" s="10" t="s">
        <v>22</v>
      </c>
      <c r="M2971" s="10" t="s">
        <v>22</v>
      </c>
      <c r="N2971" s="10" t="s">
        <v>22</v>
      </c>
      <c r="O2971" s="10"/>
      <c r="P2971" s="11"/>
    </row>
    <row r="2972">
      <c r="A2972" s="22">
        <v>45665.0</v>
      </c>
      <c r="B2972" s="23">
        <v>45664.0</v>
      </c>
      <c r="C2972" s="10" t="s">
        <v>17</v>
      </c>
      <c r="D2972" s="10">
        <v>8.0</v>
      </c>
      <c r="E2972" s="10" t="s">
        <v>953</v>
      </c>
      <c r="F2972" s="10" t="s">
        <v>2080</v>
      </c>
      <c r="G2972" s="10" t="s">
        <v>2081</v>
      </c>
      <c r="H2972" s="12" t="s">
        <v>1083</v>
      </c>
      <c r="I2972" s="10" t="s">
        <v>52</v>
      </c>
      <c r="J2972" s="10"/>
      <c r="K2972" s="10"/>
      <c r="L2972" s="10" t="s">
        <v>22</v>
      </c>
      <c r="M2972" s="10" t="s">
        <v>22</v>
      </c>
      <c r="N2972" s="10" t="s">
        <v>22</v>
      </c>
      <c r="O2972" s="10" t="s">
        <v>22</v>
      </c>
      <c r="P2972" s="11"/>
    </row>
    <row r="2973">
      <c r="A2973" s="22">
        <v>45665.0</v>
      </c>
      <c r="B2973" s="23">
        <v>45664.0</v>
      </c>
      <c r="C2973" s="10" t="s">
        <v>17</v>
      </c>
      <c r="D2973" s="10">
        <v>8.0</v>
      </c>
      <c r="E2973" s="10" t="s">
        <v>33</v>
      </c>
      <c r="F2973" s="10" t="s">
        <v>1184</v>
      </c>
      <c r="G2973" s="10" t="s">
        <v>1185</v>
      </c>
      <c r="H2973" s="12" t="s">
        <v>1186</v>
      </c>
      <c r="I2973" s="10" t="s">
        <v>60</v>
      </c>
      <c r="J2973" s="10"/>
      <c r="K2973" s="10"/>
      <c r="L2973" s="10" t="s">
        <v>22</v>
      </c>
      <c r="M2973" s="10" t="s">
        <v>22</v>
      </c>
      <c r="N2973" s="10" t="s">
        <v>22</v>
      </c>
      <c r="O2973" s="10" t="s">
        <v>474</v>
      </c>
      <c r="P2973" s="11"/>
    </row>
    <row r="2974">
      <c r="A2974" s="22">
        <v>45665.0</v>
      </c>
      <c r="B2974" s="23">
        <v>45664.0</v>
      </c>
      <c r="C2974" s="10" t="s">
        <v>17</v>
      </c>
      <c r="D2974" s="10">
        <v>8.0</v>
      </c>
      <c r="E2974" s="10" t="s">
        <v>33</v>
      </c>
      <c r="F2974" s="10" t="s">
        <v>1368</v>
      </c>
      <c r="G2974" s="10" t="s">
        <v>928</v>
      </c>
      <c r="H2974" s="12" t="s">
        <v>1347</v>
      </c>
      <c r="I2974" s="10" t="s">
        <v>21</v>
      </c>
      <c r="J2974" s="10"/>
      <c r="K2974" s="10"/>
      <c r="L2974" s="10" t="s">
        <v>22</v>
      </c>
      <c r="M2974" s="10" t="s">
        <v>22</v>
      </c>
      <c r="N2974" s="10" t="s">
        <v>22</v>
      </c>
      <c r="O2974" s="10"/>
      <c r="P2974" s="11"/>
    </row>
    <row r="2975">
      <c r="A2975" s="22">
        <v>45665.0</v>
      </c>
      <c r="B2975" s="23">
        <v>45664.0</v>
      </c>
      <c r="C2975" s="10" t="s">
        <v>17</v>
      </c>
      <c r="D2975" s="10">
        <v>8.0</v>
      </c>
      <c r="E2975" s="10" t="s">
        <v>33</v>
      </c>
      <c r="F2975" s="10" t="s">
        <v>1368</v>
      </c>
      <c r="G2975" s="10" t="s">
        <v>928</v>
      </c>
      <c r="H2975" s="12" t="s">
        <v>1347</v>
      </c>
      <c r="I2975" s="10" t="s">
        <v>21</v>
      </c>
      <c r="J2975" s="10"/>
      <c r="K2975" s="10"/>
      <c r="L2975" s="10" t="s">
        <v>22</v>
      </c>
      <c r="M2975" s="10" t="s">
        <v>22</v>
      </c>
      <c r="N2975" s="10" t="s">
        <v>22</v>
      </c>
      <c r="O2975" s="10"/>
      <c r="P2975" s="11"/>
    </row>
    <row r="2976">
      <c r="A2976" s="22">
        <v>45665.0</v>
      </c>
      <c r="B2976" s="23">
        <v>45664.0</v>
      </c>
      <c r="C2976" s="10" t="s">
        <v>17</v>
      </c>
      <c r="D2976" s="10">
        <v>8.0</v>
      </c>
      <c r="E2976" s="10" t="s">
        <v>9</v>
      </c>
      <c r="F2976" s="10" t="s">
        <v>2058</v>
      </c>
      <c r="G2976" s="10" t="s">
        <v>2082</v>
      </c>
      <c r="H2976" s="12" t="s">
        <v>1655</v>
      </c>
      <c r="I2976" s="10" t="s">
        <v>52</v>
      </c>
      <c r="J2976" s="10"/>
      <c r="K2976" s="22"/>
      <c r="L2976" s="10" t="s">
        <v>22</v>
      </c>
      <c r="M2976" s="10" t="s">
        <v>22</v>
      </c>
      <c r="N2976" s="10" t="s">
        <v>22</v>
      </c>
      <c r="O2976" s="10" t="s">
        <v>22</v>
      </c>
      <c r="P2976" s="11"/>
    </row>
    <row r="2977">
      <c r="A2977" s="22">
        <v>45665.0</v>
      </c>
      <c r="B2977" s="23">
        <v>45664.0</v>
      </c>
      <c r="C2977" s="10" t="s">
        <v>17</v>
      </c>
      <c r="D2977" s="10">
        <v>8.0</v>
      </c>
      <c r="E2977" s="10" t="s">
        <v>9</v>
      </c>
      <c r="F2977" s="10" t="s">
        <v>2083</v>
      </c>
      <c r="G2977" s="10" t="s">
        <v>1955</v>
      </c>
      <c r="H2977" s="12" t="s">
        <v>1956</v>
      </c>
      <c r="I2977" s="10" t="s">
        <v>60</v>
      </c>
      <c r="J2977" s="10"/>
      <c r="K2977" s="10"/>
      <c r="L2977" s="10" t="s">
        <v>22</v>
      </c>
      <c r="M2977" s="10" t="s">
        <v>22</v>
      </c>
      <c r="N2977" s="10" t="s">
        <v>22</v>
      </c>
      <c r="O2977" s="10" t="s">
        <v>474</v>
      </c>
      <c r="P2977" s="11"/>
    </row>
    <row r="2978">
      <c r="A2978" s="29">
        <v>45664.55670528935</v>
      </c>
      <c r="B2978" s="23">
        <v>45664.0</v>
      </c>
      <c r="C2978" s="10" t="s">
        <v>17</v>
      </c>
      <c r="D2978" s="10">
        <v>8.0</v>
      </c>
      <c r="E2978" s="10" t="s">
        <v>33</v>
      </c>
      <c r="F2978" s="10" t="s">
        <v>1915</v>
      </c>
      <c r="G2978" s="10" t="s">
        <v>1522</v>
      </c>
      <c r="H2978" s="12" t="s">
        <v>1523</v>
      </c>
      <c r="I2978" s="10" t="s">
        <v>21</v>
      </c>
      <c r="J2978" s="10"/>
      <c r="K2978" s="10"/>
      <c r="L2978" s="10" t="s">
        <v>22</v>
      </c>
      <c r="M2978" s="10" t="s">
        <v>22</v>
      </c>
      <c r="N2978" s="10" t="s">
        <v>22</v>
      </c>
      <c r="O2978" s="10"/>
      <c r="P2978" s="11"/>
    </row>
    <row r="2979">
      <c r="A2979" s="29">
        <v>45664.50676916666</v>
      </c>
      <c r="B2979" s="23">
        <v>45664.0</v>
      </c>
      <c r="C2979" s="10" t="s">
        <v>17</v>
      </c>
      <c r="D2979" s="10">
        <v>8.0</v>
      </c>
      <c r="E2979" s="10" t="s">
        <v>33</v>
      </c>
      <c r="F2979" s="10" t="s">
        <v>1607</v>
      </c>
      <c r="G2979" s="10" t="s">
        <v>30</v>
      </c>
      <c r="H2979" s="12" t="s">
        <v>31</v>
      </c>
      <c r="I2979" s="10" t="s">
        <v>21</v>
      </c>
      <c r="J2979" s="10"/>
      <c r="K2979" s="10"/>
      <c r="L2979" s="10" t="s">
        <v>22</v>
      </c>
      <c r="M2979" s="10" t="s">
        <v>22</v>
      </c>
      <c r="N2979" s="10"/>
      <c r="O2979" s="10"/>
      <c r="P2979" s="11"/>
    </row>
    <row r="2980">
      <c r="A2980" s="29">
        <v>45664.39577175926</v>
      </c>
      <c r="B2980" s="23">
        <v>45664.0</v>
      </c>
      <c r="C2980" s="10" t="s">
        <v>17</v>
      </c>
      <c r="D2980" s="10">
        <v>14.0</v>
      </c>
      <c r="E2980" s="10" t="s">
        <v>33</v>
      </c>
      <c r="F2980" s="10" t="s">
        <v>641</v>
      </c>
      <c r="G2980" s="10" t="s">
        <v>1951</v>
      </c>
      <c r="H2980" s="12" t="s">
        <v>777</v>
      </c>
      <c r="I2980" s="10" t="s">
        <v>60</v>
      </c>
      <c r="J2980" s="10" t="s">
        <v>2084</v>
      </c>
      <c r="K2980" s="10"/>
      <c r="L2980" s="10" t="s">
        <v>22</v>
      </c>
      <c r="M2980" s="10" t="s">
        <v>22</v>
      </c>
      <c r="N2980" s="10"/>
      <c r="O2980" s="10"/>
      <c r="P2980" s="11"/>
    </row>
    <row r="2981">
      <c r="A2981" s="29">
        <v>45664.39540753472</v>
      </c>
      <c r="B2981" s="23">
        <v>45664.0</v>
      </c>
      <c r="C2981" s="10" t="s">
        <v>17</v>
      </c>
      <c r="D2981" s="10" t="s">
        <v>132</v>
      </c>
      <c r="E2981" s="10" t="s">
        <v>33</v>
      </c>
      <c r="F2981" s="10" t="s">
        <v>133</v>
      </c>
      <c r="G2981" s="10" t="s">
        <v>134</v>
      </c>
      <c r="H2981" s="12" t="s">
        <v>135</v>
      </c>
      <c r="I2981" s="10" t="s">
        <v>21</v>
      </c>
      <c r="J2981" s="10"/>
      <c r="K2981" s="10"/>
      <c r="L2981" s="10" t="s">
        <v>22</v>
      </c>
      <c r="M2981" s="10" t="s">
        <v>22</v>
      </c>
      <c r="N2981" s="10"/>
      <c r="O2981" s="10"/>
      <c r="P2981" s="11"/>
    </row>
    <row r="2982">
      <c r="A2982" s="29">
        <v>45664.02899731482</v>
      </c>
      <c r="B2982" s="23">
        <v>45664.0</v>
      </c>
      <c r="C2982" s="10" t="s">
        <v>17</v>
      </c>
      <c r="D2982" s="10">
        <v>8.0</v>
      </c>
      <c r="E2982" s="10" t="s">
        <v>33</v>
      </c>
      <c r="F2982" s="10" t="s">
        <v>1607</v>
      </c>
      <c r="G2982" s="10" t="s">
        <v>30</v>
      </c>
      <c r="H2982" s="12" t="s">
        <v>31</v>
      </c>
      <c r="I2982" s="10" t="s">
        <v>21</v>
      </c>
      <c r="J2982" s="10"/>
      <c r="K2982" s="10"/>
      <c r="L2982" s="10" t="s">
        <v>22</v>
      </c>
      <c r="M2982" s="10" t="s">
        <v>22</v>
      </c>
      <c r="N2982" s="10"/>
      <c r="O2982" s="10"/>
      <c r="P2982" s="11"/>
    </row>
    <row r="2983">
      <c r="A2983" s="22">
        <v>45664.0</v>
      </c>
      <c r="B2983" s="35">
        <v>45636.0</v>
      </c>
      <c r="C2983" s="10" t="s">
        <v>17</v>
      </c>
      <c r="D2983" s="10">
        <v>8.0</v>
      </c>
      <c r="E2983" s="16" t="s">
        <v>9</v>
      </c>
      <c r="F2983" s="10" t="s">
        <v>1607</v>
      </c>
      <c r="G2983" s="10" t="s">
        <v>30</v>
      </c>
      <c r="H2983" s="12" t="s">
        <v>31</v>
      </c>
      <c r="I2983" s="10" t="s">
        <v>21</v>
      </c>
      <c r="J2983" s="10"/>
      <c r="K2983" s="10"/>
      <c r="L2983" s="10" t="s">
        <v>22</v>
      </c>
      <c r="M2983" s="10" t="s">
        <v>22</v>
      </c>
      <c r="N2983" s="10"/>
      <c r="O2983" s="10"/>
      <c r="P2983" s="11"/>
    </row>
    <row r="2984">
      <c r="A2984" s="22">
        <v>45664.0</v>
      </c>
      <c r="B2984" s="35">
        <v>45650.0</v>
      </c>
      <c r="C2984" s="10" t="s">
        <v>17</v>
      </c>
      <c r="D2984" s="10">
        <v>8.0</v>
      </c>
      <c r="E2984" s="10" t="s">
        <v>9</v>
      </c>
      <c r="F2984" s="10" t="s">
        <v>1607</v>
      </c>
      <c r="G2984" s="10" t="s">
        <v>30</v>
      </c>
      <c r="H2984" s="12" t="s">
        <v>31</v>
      </c>
      <c r="I2984" s="10" t="s">
        <v>21</v>
      </c>
      <c r="J2984" s="10"/>
      <c r="K2984" s="22"/>
      <c r="L2984" s="10" t="s">
        <v>22</v>
      </c>
      <c r="M2984" s="10" t="s">
        <v>22</v>
      </c>
      <c r="N2984" s="10"/>
      <c r="O2984" s="10"/>
      <c r="P2984" s="11"/>
    </row>
    <row r="2985">
      <c r="A2985" s="22">
        <v>45664.0</v>
      </c>
      <c r="B2985" s="23">
        <v>45663.0</v>
      </c>
      <c r="C2985" s="10" t="s">
        <v>17</v>
      </c>
      <c r="D2985" s="10">
        <v>8.0</v>
      </c>
      <c r="E2985" s="10" t="s">
        <v>9</v>
      </c>
      <c r="F2985" s="10" t="s">
        <v>229</v>
      </c>
      <c r="G2985" s="10" t="s">
        <v>230</v>
      </c>
      <c r="H2985" s="12" t="s">
        <v>1701</v>
      </c>
      <c r="I2985" s="10" t="s">
        <v>21</v>
      </c>
      <c r="J2985" s="10"/>
      <c r="K2985" s="22"/>
      <c r="L2985" s="10" t="s">
        <v>22</v>
      </c>
      <c r="M2985" s="10" t="s">
        <v>22</v>
      </c>
      <c r="N2985" s="10"/>
      <c r="O2985" s="10"/>
      <c r="P2985" s="11"/>
    </row>
    <row r="2986">
      <c r="A2986" s="22">
        <v>45664.0</v>
      </c>
      <c r="B2986" s="23">
        <v>45663.0</v>
      </c>
      <c r="C2986" s="10" t="s">
        <v>17</v>
      </c>
      <c r="D2986" s="10">
        <v>16.0</v>
      </c>
      <c r="E2986" s="10" t="s">
        <v>33</v>
      </c>
      <c r="F2986" s="10" t="s">
        <v>1469</v>
      </c>
      <c r="G2986" s="10" t="s">
        <v>97</v>
      </c>
      <c r="H2986" s="12" t="s">
        <v>98</v>
      </c>
      <c r="I2986" s="10" t="s">
        <v>21</v>
      </c>
      <c r="J2986" s="10"/>
      <c r="K2986" s="10"/>
      <c r="L2986" s="10" t="s">
        <v>22</v>
      </c>
      <c r="M2986" s="10" t="s">
        <v>22</v>
      </c>
      <c r="N2986" s="10"/>
      <c r="O2986" s="10"/>
      <c r="P2986" s="11"/>
    </row>
    <row r="2987">
      <c r="A2987" s="22">
        <v>45664.0</v>
      </c>
      <c r="B2987" s="23">
        <v>45663.0</v>
      </c>
      <c r="C2987" s="10" t="s">
        <v>17</v>
      </c>
      <c r="D2987" s="10">
        <v>12.0</v>
      </c>
      <c r="E2987" s="10" t="s">
        <v>9</v>
      </c>
      <c r="F2987" s="10" t="s">
        <v>2085</v>
      </c>
      <c r="G2987" s="10" t="s">
        <v>118</v>
      </c>
      <c r="H2987" s="12" t="s">
        <v>119</v>
      </c>
      <c r="I2987" s="10" t="s">
        <v>21</v>
      </c>
      <c r="J2987" s="10"/>
      <c r="K2987" s="22"/>
      <c r="L2987" s="10" t="s">
        <v>22</v>
      </c>
      <c r="M2987" s="10" t="s">
        <v>22</v>
      </c>
      <c r="N2987" s="10"/>
      <c r="O2987" s="10"/>
      <c r="P2987" s="11"/>
    </row>
    <row r="2988">
      <c r="A2988" s="22">
        <v>45664.0</v>
      </c>
      <c r="B2988" s="23">
        <v>45663.0</v>
      </c>
      <c r="C2988" s="10" t="s">
        <v>17</v>
      </c>
      <c r="D2988" s="10">
        <v>8.0</v>
      </c>
      <c r="E2988" s="10" t="s">
        <v>9</v>
      </c>
      <c r="F2988" s="10" t="s">
        <v>276</v>
      </c>
      <c r="G2988" s="10" t="s">
        <v>169</v>
      </c>
      <c r="H2988" s="12" t="s">
        <v>170</v>
      </c>
      <c r="I2988" s="10" t="s">
        <v>21</v>
      </c>
      <c r="J2988" s="10"/>
      <c r="K2988" s="10"/>
      <c r="L2988" s="10" t="s">
        <v>22</v>
      </c>
      <c r="M2988" s="10" t="s">
        <v>22</v>
      </c>
      <c r="N2988" s="10"/>
      <c r="O2988" s="10"/>
      <c r="P2988" s="11"/>
    </row>
    <row r="2989">
      <c r="A2989" s="22">
        <v>45664.0</v>
      </c>
      <c r="B2989" s="23">
        <v>45663.0</v>
      </c>
      <c r="C2989" s="10" t="s">
        <v>17</v>
      </c>
      <c r="D2989" s="10">
        <v>8.0</v>
      </c>
      <c r="E2989" s="10" t="s">
        <v>33</v>
      </c>
      <c r="F2989" s="10" t="s">
        <v>627</v>
      </c>
      <c r="G2989" s="10" t="s">
        <v>1737</v>
      </c>
      <c r="H2989" s="12" t="s">
        <v>1738</v>
      </c>
      <c r="I2989" s="10" t="s">
        <v>21</v>
      </c>
      <c r="J2989" s="10"/>
      <c r="K2989" s="10"/>
      <c r="L2989" s="10" t="s">
        <v>22</v>
      </c>
      <c r="M2989" s="10" t="s">
        <v>22</v>
      </c>
      <c r="N2989" s="10"/>
      <c r="O2989" s="10"/>
      <c r="P2989" s="11"/>
    </row>
    <row r="2990">
      <c r="A2990" s="22">
        <v>45664.0</v>
      </c>
      <c r="B2990" s="23">
        <v>45663.0</v>
      </c>
      <c r="C2990" s="10" t="s">
        <v>17</v>
      </c>
      <c r="D2990" s="10">
        <v>8.0</v>
      </c>
      <c r="E2990" s="10" t="s">
        <v>33</v>
      </c>
      <c r="F2990" s="10" t="s">
        <v>1927</v>
      </c>
      <c r="G2990" s="10"/>
      <c r="H2990" s="12"/>
      <c r="I2990" s="10" t="s">
        <v>60</v>
      </c>
      <c r="J2990" s="10"/>
      <c r="K2990" s="10"/>
      <c r="L2990" s="10" t="s">
        <v>22</v>
      </c>
      <c r="M2990" s="10" t="s">
        <v>22</v>
      </c>
      <c r="N2990" s="10"/>
      <c r="O2990" s="10"/>
      <c r="P2990" s="11"/>
    </row>
    <row r="2991">
      <c r="A2991" s="22">
        <v>45664.0</v>
      </c>
      <c r="B2991" s="23">
        <v>45663.0</v>
      </c>
      <c r="C2991" s="10" t="s">
        <v>17</v>
      </c>
      <c r="D2991" s="10">
        <v>8.0</v>
      </c>
      <c r="E2991" s="10" t="s">
        <v>33</v>
      </c>
      <c r="F2991" s="10" t="s">
        <v>1184</v>
      </c>
      <c r="G2991" s="10" t="s">
        <v>1185</v>
      </c>
      <c r="H2991" s="12" t="s">
        <v>1186</v>
      </c>
      <c r="I2991" s="10" t="s">
        <v>60</v>
      </c>
      <c r="J2991" s="10"/>
      <c r="K2991" s="10"/>
      <c r="L2991" s="10" t="s">
        <v>22</v>
      </c>
      <c r="M2991" s="10" t="s">
        <v>22</v>
      </c>
      <c r="N2991" s="10"/>
      <c r="O2991" s="11"/>
      <c r="P2991" s="11"/>
    </row>
    <row r="2992">
      <c r="A2992" s="22">
        <v>45664.0</v>
      </c>
      <c r="B2992" s="23">
        <v>45663.0</v>
      </c>
      <c r="C2992" s="10" t="s">
        <v>17</v>
      </c>
      <c r="D2992" s="10">
        <v>8.0</v>
      </c>
      <c r="E2992" s="10" t="s">
        <v>33</v>
      </c>
      <c r="F2992" s="10" t="s">
        <v>1133</v>
      </c>
      <c r="G2992" s="10" t="s">
        <v>169</v>
      </c>
      <c r="H2992" s="12" t="s">
        <v>170</v>
      </c>
      <c r="I2992" s="10" t="s">
        <v>21</v>
      </c>
      <c r="J2992" s="10"/>
      <c r="K2992" s="10"/>
      <c r="L2992" s="10" t="s">
        <v>22</v>
      </c>
      <c r="M2992" s="10" t="s">
        <v>22</v>
      </c>
      <c r="N2992" s="10"/>
      <c r="O2992" s="10"/>
      <c r="P2992" s="11"/>
    </row>
    <row r="2993">
      <c r="A2993" s="22">
        <v>45664.0</v>
      </c>
      <c r="B2993" s="23">
        <v>45663.0</v>
      </c>
      <c r="C2993" s="10" t="s">
        <v>17</v>
      </c>
      <c r="D2993" s="10">
        <v>6.0</v>
      </c>
      <c r="E2993" s="10" t="s">
        <v>9</v>
      </c>
      <c r="F2993" s="10" t="s">
        <v>1114</v>
      </c>
      <c r="G2993" s="10" t="s">
        <v>289</v>
      </c>
      <c r="H2993" s="12" t="s">
        <v>290</v>
      </c>
      <c r="I2993" s="10" t="s">
        <v>21</v>
      </c>
      <c r="J2993" s="10"/>
      <c r="K2993" s="10"/>
      <c r="L2993" s="10" t="s">
        <v>22</v>
      </c>
      <c r="M2993" s="10" t="s">
        <v>22</v>
      </c>
      <c r="N2993" s="10"/>
      <c r="O2993" s="10"/>
      <c r="P2993" s="11"/>
    </row>
    <row r="2994">
      <c r="A2994" s="22">
        <v>45664.0</v>
      </c>
      <c r="B2994" s="23">
        <v>45663.0</v>
      </c>
      <c r="C2994" s="10" t="s">
        <v>17</v>
      </c>
      <c r="D2994" s="10">
        <v>4.0</v>
      </c>
      <c r="E2994" s="10" t="s">
        <v>9</v>
      </c>
      <c r="F2994" s="10" t="s">
        <v>1726</v>
      </c>
      <c r="G2994" s="10" t="s">
        <v>1727</v>
      </c>
      <c r="H2994" s="12" t="s">
        <v>1728</v>
      </c>
      <c r="I2994" s="10" t="s">
        <v>52</v>
      </c>
      <c r="J2994" s="10"/>
      <c r="K2994" s="10" t="s">
        <v>2086</v>
      </c>
      <c r="L2994" s="10" t="s">
        <v>22</v>
      </c>
      <c r="M2994" s="10" t="s">
        <v>22</v>
      </c>
      <c r="N2994" s="10"/>
      <c r="O2994" s="10"/>
      <c r="P2994" s="11"/>
    </row>
    <row r="2995">
      <c r="A2995" s="22">
        <v>45664.0</v>
      </c>
      <c r="B2995" s="23">
        <v>45663.0</v>
      </c>
      <c r="C2995" s="10" t="s">
        <v>17</v>
      </c>
      <c r="D2995" s="10">
        <v>8.0</v>
      </c>
      <c r="E2995" s="10" t="s">
        <v>33</v>
      </c>
      <c r="F2995" s="10" t="s">
        <v>2087</v>
      </c>
      <c r="G2995" s="10" t="s">
        <v>521</v>
      </c>
      <c r="H2995" s="12">
        <v>1.577866219E9</v>
      </c>
      <c r="I2995" s="10" t="s">
        <v>21</v>
      </c>
      <c r="J2995" s="10"/>
      <c r="K2995" s="22"/>
      <c r="L2995" s="10" t="s">
        <v>22</v>
      </c>
      <c r="M2995" s="10" t="s">
        <v>22</v>
      </c>
      <c r="N2995" s="10"/>
      <c r="O2995" s="10"/>
      <c r="P2995" s="11"/>
    </row>
    <row r="2996">
      <c r="A2996" s="22">
        <v>45664.0</v>
      </c>
      <c r="B2996" s="23">
        <v>45663.0</v>
      </c>
      <c r="C2996" s="10" t="s">
        <v>17</v>
      </c>
      <c r="D2996" s="10">
        <v>8.0</v>
      </c>
      <c r="E2996" s="10" t="s">
        <v>9</v>
      </c>
      <c r="F2996" s="10" t="s">
        <v>1244</v>
      </c>
      <c r="G2996" s="10" t="s">
        <v>1245</v>
      </c>
      <c r="H2996" s="12" t="s">
        <v>1246</v>
      </c>
      <c r="I2996" s="10" t="s">
        <v>21</v>
      </c>
      <c r="J2996" s="10"/>
      <c r="K2996" s="10"/>
      <c r="L2996" s="10" t="s">
        <v>22</v>
      </c>
      <c r="M2996" s="10" t="s">
        <v>22</v>
      </c>
      <c r="N2996" s="10"/>
      <c r="O2996" s="10"/>
      <c r="P2996" s="11"/>
    </row>
    <row r="2997">
      <c r="A2997" s="22">
        <v>45664.0</v>
      </c>
      <c r="B2997" s="23">
        <v>45663.0</v>
      </c>
      <c r="C2997" s="10" t="s">
        <v>17</v>
      </c>
      <c r="D2997" s="10">
        <v>8.0</v>
      </c>
      <c r="E2997" s="10" t="s">
        <v>9</v>
      </c>
      <c r="F2997" s="10" t="s">
        <v>2088</v>
      </c>
      <c r="G2997" s="10" t="s">
        <v>1522</v>
      </c>
      <c r="H2997" s="12" t="s">
        <v>1523</v>
      </c>
      <c r="I2997" s="10" t="s">
        <v>21</v>
      </c>
      <c r="J2997" s="10"/>
      <c r="K2997" s="10"/>
      <c r="L2997" s="10" t="s">
        <v>22</v>
      </c>
      <c r="M2997" s="10" t="s">
        <v>22</v>
      </c>
      <c r="N2997" s="10"/>
      <c r="O2997" s="10"/>
      <c r="P2997" s="11"/>
    </row>
    <row r="2998">
      <c r="A2998" s="22">
        <v>45664.0</v>
      </c>
      <c r="B2998" s="23">
        <v>45663.0</v>
      </c>
      <c r="C2998" s="10" t="s">
        <v>17</v>
      </c>
      <c r="D2998" s="10">
        <v>4.0</v>
      </c>
      <c r="E2998" s="10" t="s">
        <v>9</v>
      </c>
      <c r="F2998" s="10" t="s">
        <v>2089</v>
      </c>
      <c r="G2998" s="10" t="s">
        <v>814</v>
      </c>
      <c r="H2998" s="12" t="s">
        <v>832</v>
      </c>
      <c r="I2998" s="10" t="s">
        <v>21</v>
      </c>
      <c r="J2998" s="10"/>
      <c r="K2998" s="10"/>
      <c r="L2998" s="10" t="s">
        <v>22</v>
      </c>
      <c r="M2998" s="10" t="s">
        <v>22</v>
      </c>
      <c r="N2998" s="10"/>
      <c r="O2998" s="10"/>
      <c r="P2998" s="11"/>
    </row>
    <row r="2999">
      <c r="A2999" s="22">
        <v>45664.0</v>
      </c>
      <c r="B2999" s="23">
        <v>45663.0</v>
      </c>
      <c r="C2999" s="10" t="s">
        <v>17</v>
      </c>
      <c r="D2999" s="10" t="s">
        <v>132</v>
      </c>
      <c r="E2999" s="10" t="s">
        <v>9</v>
      </c>
      <c r="F2999" s="10" t="s">
        <v>2090</v>
      </c>
      <c r="G2999" s="10" t="s">
        <v>184</v>
      </c>
      <c r="H2999" s="12" t="s">
        <v>185</v>
      </c>
      <c r="I2999" s="10" t="s">
        <v>21</v>
      </c>
      <c r="J2999" s="10"/>
      <c r="K2999" s="10"/>
      <c r="L2999" s="10" t="s">
        <v>22</v>
      </c>
      <c r="M2999" s="10" t="s">
        <v>22</v>
      </c>
      <c r="N2999" s="10"/>
      <c r="O2999" s="10"/>
      <c r="P2999" s="11"/>
    </row>
    <row r="3000">
      <c r="A3000" s="22">
        <v>45664.0</v>
      </c>
      <c r="B3000" s="23">
        <v>45663.0</v>
      </c>
      <c r="C3000" s="10" t="s">
        <v>17</v>
      </c>
      <c r="D3000" s="10">
        <v>8.0</v>
      </c>
      <c r="E3000" s="10" t="s">
        <v>9</v>
      </c>
      <c r="F3000" s="10" t="s">
        <v>2091</v>
      </c>
      <c r="G3000" s="10" t="s">
        <v>2092</v>
      </c>
      <c r="H3000" s="12" t="s">
        <v>2093</v>
      </c>
      <c r="I3000" s="10" t="s">
        <v>60</v>
      </c>
      <c r="J3000" s="10" t="s">
        <v>2094</v>
      </c>
      <c r="K3000" s="10"/>
      <c r="L3000" s="10" t="s">
        <v>22</v>
      </c>
      <c r="M3000" s="10" t="s">
        <v>22</v>
      </c>
      <c r="N3000" s="10"/>
      <c r="O3000" s="10" t="s">
        <v>22</v>
      </c>
      <c r="P3000" s="11"/>
    </row>
    <row r="3001">
      <c r="A3001" s="29">
        <v>45663.31052216435</v>
      </c>
      <c r="B3001" s="23">
        <v>45663.0</v>
      </c>
      <c r="C3001" s="10" t="s">
        <v>17</v>
      </c>
      <c r="D3001" s="10">
        <v>14.0</v>
      </c>
      <c r="E3001" s="10" t="s">
        <v>9</v>
      </c>
      <c r="F3001" s="10" t="s">
        <v>2095</v>
      </c>
      <c r="G3001" s="10" t="s">
        <v>2096</v>
      </c>
      <c r="H3001" s="12" t="s">
        <v>2097</v>
      </c>
      <c r="I3001" s="10" t="s">
        <v>60</v>
      </c>
      <c r="J3001" s="22"/>
      <c r="K3001" s="10"/>
      <c r="L3001" s="10" t="s">
        <v>22</v>
      </c>
      <c r="M3001" s="10" t="s">
        <v>22</v>
      </c>
      <c r="N3001" s="10"/>
      <c r="O3001" s="10"/>
      <c r="P3001" s="11"/>
    </row>
    <row r="3002">
      <c r="A3002" s="29">
        <v>45663.0290058449</v>
      </c>
      <c r="B3002" s="23">
        <v>45663.0</v>
      </c>
      <c r="C3002" s="10" t="s">
        <v>17</v>
      </c>
      <c r="D3002" s="10">
        <v>16.0</v>
      </c>
      <c r="E3002" s="10" t="s">
        <v>9</v>
      </c>
      <c r="F3002" s="10" t="s">
        <v>1558</v>
      </c>
      <c r="G3002" s="10" t="s">
        <v>2098</v>
      </c>
      <c r="H3002" s="12" t="s">
        <v>2099</v>
      </c>
      <c r="I3002" s="10" t="s">
        <v>21</v>
      </c>
      <c r="J3002" s="10"/>
      <c r="K3002" s="10"/>
      <c r="L3002" s="10" t="s">
        <v>22</v>
      </c>
      <c r="M3002" s="10" t="s">
        <v>22</v>
      </c>
      <c r="N3002" s="10"/>
      <c r="O3002" s="10"/>
      <c r="P3002" s="11"/>
    </row>
    <row r="3003">
      <c r="A3003" s="22">
        <v>45663.0</v>
      </c>
      <c r="B3003" s="35">
        <v>45636.0</v>
      </c>
      <c r="C3003" s="10" t="s">
        <v>17</v>
      </c>
      <c r="D3003" s="10">
        <v>8.0</v>
      </c>
      <c r="E3003" s="16" t="s">
        <v>9</v>
      </c>
      <c r="F3003" s="10" t="s">
        <v>1141</v>
      </c>
      <c r="G3003" s="10" t="s">
        <v>1142</v>
      </c>
      <c r="H3003" s="12" t="s">
        <v>1143</v>
      </c>
      <c r="I3003" s="10" t="s">
        <v>21</v>
      </c>
      <c r="J3003" s="10"/>
      <c r="K3003" s="10"/>
      <c r="L3003" s="10" t="s">
        <v>22</v>
      </c>
      <c r="M3003" s="10" t="s">
        <v>22</v>
      </c>
      <c r="N3003" s="10"/>
      <c r="O3003" s="10"/>
      <c r="P3003" s="11"/>
    </row>
    <row r="3004">
      <c r="A3004" s="22">
        <v>45663.0</v>
      </c>
      <c r="B3004" s="35">
        <v>45639.0</v>
      </c>
      <c r="C3004" s="10" t="s">
        <v>17</v>
      </c>
      <c r="D3004" s="10">
        <v>8.0</v>
      </c>
      <c r="E3004" s="10" t="s">
        <v>9</v>
      </c>
      <c r="F3004" s="10" t="s">
        <v>2100</v>
      </c>
      <c r="G3004" s="10" t="s">
        <v>94</v>
      </c>
      <c r="H3004" s="12" t="s">
        <v>853</v>
      </c>
      <c r="I3004" s="10" t="s">
        <v>21</v>
      </c>
      <c r="J3004" s="10"/>
      <c r="K3004" s="22"/>
      <c r="L3004" s="10" t="s">
        <v>22</v>
      </c>
      <c r="M3004" s="10" t="s">
        <v>22</v>
      </c>
      <c r="N3004" s="10"/>
      <c r="O3004" s="10"/>
      <c r="P3004" s="11"/>
    </row>
    <row r="3005">
      <c r="A3005" s="22">
        <v>45663.0</v>
      </c>
      <c r="B3005" s="35">
        <v>45639.0</v>
      </c>
      <c r="C3005" s="10" t="s">
        <v>17</v>
      </c>
      <c r="D3005" s="10">
        <v>8.0</v>
      </c>
      <c r="E3005" s="10" t="s">
        <v>9</v>
      </c>
      <c r="F3005" s="10" t="s">
        <v>2101</v>
      </c>
      <c r="G3005" s="10" t="s">
        <v>521</v>
      </c>
      <c r="H3005" s="12">
        <v>1.577866219E9</v>
      </c>
      <c r="I3005" s="10" t="s">
        <v>21</v>
      </c>
      <c r="J3005" s="10"/>
      <c r="K3005" s="10"/>
      <c r="L3005" s="10" t="s">
        <v>22</v>
      </c>
      <c r="M3005" s="10" t="s">
        <v>22</v>
      </c>
      <c r="N3005" s="10"/>
      <c r="O3005" s="10"/>
      <c r="P3005" s="11"/>
    </row>
    <row r="3006">
      <c r="A3006" s="22">
        <v>45663.0</v>
      </c>
      <c r="B3006" s="35">
        <v>45639.0</v>
      </c>
      <c r="C3006" s="10" t="s">
        <v>17</v>
      </c>
      <c r="D3006" s="10">
        <v>8.0</v>
      </c>
      <c r="E3006" s="10" t="s">
        <v>9</v>
      </c>
      <c r="F3006" s="10" t="s">
        <v>2087</v>
      </c>
      <c r="G3006" s="10" t="s">
        <v>521</v>
      </c>
      <c r="H3006" s="12">
        <v>1.577866219E9</v>
      </c>
      <c r="I3006" s="10" t="s">
        <v>21</v>
      </c>
      <c r="J3006" s="10"/>
      <c r="K3006" s="10"/>
      <c r="L3006" s="10" t="s">
        <v>22</v>
      </c>
      <c r="M3006" s="10" t="s">
        <v>22</v>
      </c>
      <c r="N3006" s="10"/>
      <c r="O3006" s="10"/>
      <c r="P3006" s="11"/>
    </row>
    <row r="3007">
      <c r="A3007" s="22">
        <v>45663.0</v>
      </c>
      <c r="B3007" s="35">
        <v>45642.0</v>
      </c>
      <c r="C3007" s="10" t="s">
        <v>17</v>
      </c>
      <c r="D3007" s="10">
        <v>8.0</v>
      </c>
      <c r="E3007" s="10" t="s">
        <v>9</v>
      </c>
      <c r="F3007" s="10" t="s">
        <v>1411</v>
      </c>
      <c r="G3007" s="10" t="s">
        <v>226</v>
      </c>
      <c r="H3007" s="12" t="s">
        <v>227</v>
      </c>
      <c r="I3007" s="10" t="s">
        <v>21</v>
      </c>
      <c r="J3007" s="10"/>
      <c r="K3007" s="10" t="s">
        <v>925</v>
      </c>
      <c r="L3007" s="10" t="s">
        <v>22</v>
      </c>
      <c r="M3007" s="10" t="s">
        <v>22</v>
      </c>
      <c r="N3007" s="10"/>
      <c r="O3007" s="10"/>
      <c r="P3007" s="11"/>
    </row>
    <row r="3008">
      <c r="A3008" s="22">
        <v>45663.0</v>
      </c>
      <c r="B3008" s="35">
        <v>45642.0</v>
      </c>
      <c r="C3008" s="10" t="s">
        <v>17</v>
      </c>
      <c r="D3008" s="10">
        <v>8.0</v>
      </c>
      <c r="E3008" s="10" t="s">
        <v>9</v>
      </c>
      <c r="F3008" s="10" t="s">
        <v>1796</v>
      </c>
      <c r="G3008" s="10" t="s">
        <v>633</v>
      </c>
      <c r="H3008" s="12" t="s">
        <v>634</v>
      </c>
      <c r="I3008" s="10" t="s">
        <v>21</v>
      </c>
      <c r="J3008" s="10"/>
      <c r="K3008" s="10" t="s">
        <v>2004</v>
      </c>
      <c r="L3008" s="10" t="s">
        <v>22</v>
      </c>
      <c r="M3008" s="10" t="s">
        <v>22</v>
      </c>
      <c r="N3008" s="10"/>
      <c r="O3008" s="10"/>
      <c r="P3008" s="11"/>
    </row>
    <row r="3009">
      <c r="A3009" s="22">
        <v>45663.0</v>
      </c>
      <c r="B3009" s="35">
        <v>45644.0</v>
      </c>
      <c r="C3009" s="10" t="s">
        <v>17</v>
      </c>
      <c r="D3009" s="10" t="s">
        <v>177</v>
      </c>
      <c r="E3009" s="10" t="s">
        <v>9</v>
      </c>
      <c r="F3009" s="10" t="s">
        <v>1964</v>
      </c>
      <c r="G3009" s="10" t="s">
        <v>48</v>
      </c>
      <c r="H3009" s="12" t="s">
        <v>49</v>
      </c>
      <c r="I3009" s="10" t="s">
        <v>21</v>
      </c>
      <c r="J3009" s="10"/>
      <c r="K3009" s="10"/>
      <c r="L3009" s="10" t="s">
        <v>22</v>
      </c>
      <c r="M3009" s="10" t="s">
        <v>22</v>
      </c>
      <c r="N3009" s="10"/>
      <c r="O3009" s="10"/>
      <c r="P3009" s="11"/>
    </row>
    <row r="3010">
      <c r="A3010" s="22">
        <v>45663.0</v>
      </c>
      <c r="B3010" s="35">
        <v>45646.0</v>
      </c>
      <c r="C3010" s="10" t="s">
        <v>17</v>
      </c>
      <c r="D3010" s="10">
        <v>8.0</v>
      </c>
      <c r="E3010" s="10" t="s">
        <v>33</v>
      </c>
      <c r="F3010" s="10" t="s">
        <v>2102</v>
      </c>
      <c r="G3010" s="10" t="s">
        <v>30</v>
      </c>
      <c r="H3010" s="12" t="s">
        <v>31</v>
      </c>
      <c r="I3010" s="10" t="s">
        <v>21</v>
      </c>
      <c r="J3010" s="10"/>
      <c r="K3010" s="10"/>
      <c r="L3010" s="10" t="s">
        <v>22</v>
      </c>
      <c r="M3010" s="10" t="s">
        <v>22</v>
      </c>
      <c r="N3010" s="10"/>
      <c r="O3010" s="10"/>
      <c r="P3010" s="11"/>
    </row>
    <row r="3011">
      <c r="A3011" s="22">
        <v>45663.0</v>
      </c>
      <c r="B3011" s="35">
        <v>45636.0</v>
      </c>
      <c r="C3011" s="10" t="s">
        <v>17</v>
      </c>
      <c r="D3011" s="10">
        <v>8.0</v>
      </c>
      <c r="E3011" s="16" t="s">
        <v>9</v>
      </c>
      <c r="F3011" s="10" t="s">
        <v>1740</v>
      </c>
      <c r="G3011" s="10" t="s">
        <v>67</v>
      </c>
      <c r="H3011" s="12" t="s">
        <v>68</v>
      </c>
      <c r="I3011" s="10" t="s">
        <v>21</v>
      </c>
      <c r="J3011" s="10"/>
      <c r="K3011" s="10"/>
      <c r="L3011" s="10" t="s">
        <v>22</v>
      </c>
      <c r="M3011" s="10" t="s">
        <v>22</v>
      </c>
      <c r="N3011" s="10"/>
      <c r="O3011" s="10"/>
      <c r="P3011" s="11"/>
    </row>
    <row r="3012">
      <c r="A3012" s="22">
        <v>45663.0</v>
      </c>
      <c r="B3012" s="35">
        <v>45636.0</v>
      </c>
      <c r="C3012" s="10" t="s">
        <v>17</v>
      </c>
      <c r="D3012" s="10">
        <v>8.0</v>
      </c>
      <c r="E3012" s="16" t="s">
        <v>9</v>
      </c>
      <c r="F3012" s="10" t="s">
        <v>1699</v>
      </c>
      <c r="G3012" s="10" t="s">
        <v>67</v>
      </c>
      <c r="H3012" s="12" t="s">
        <v>68</v>
      </c>
      <c r="I3012" s="10" t="s">
        <v>21</v>
      </c>
      <c r="J3012" s="10"/>
      <c r="K3012" s="10"/>
      <c r="L3012" s="10" t="s">
        <v>22</v>
      </c>
      <c r="M3012" s="10" t="s">
        <v>22</v>
      </c>
      <c r="N3012" s="10"/>
      <c r="O3012" s="10"/>
      <c r="P3012" s="11"/>
    </row>
    <row r="3013">
      <c r="A3013" s="22">
        <v>45663.0</v>
      </c>
      <c r="B3013" s="23">
        <v>45663.0</v>
      </c>
      <c r="C3013" s="10" t="s">
        <v>17</v>
      </c>
      <c r="D3013" s="10">
        <v>16.0</v>
      </c>
      <c r="E3013" s="10" t="s">
        <v>33</v>
      </c>
      <c r="F3013" s="10" t="s">
        <v>291</v>
      </c>
      <c r="G3013" s="10" t="s">
        <v>292</v>
      </c>
      <c r="H3013" s="12" t="s">
        <v>293</v>
      </c>
      <c r="I3013" s="10" t="s">
        <v>21</v>
      </c>
      <c r="J3013" s="10"/>
      <c r="K3013" s="10"/>
      <c r="L3013" s="10" t="s">
        <v>22</v>
      </c>
      <c r="M3013" s="10" t="s">
        <v>22</v>
      </c>
      <c r="N3013" s="10"/>
      <c r="O3013" s="10"/>
      <c r="P3013" s="11"/>
    </row>
    <row r="3014">
      <c r="A3014" s="22">
        <v>45656.0</v>
      </c>
      <c r="B3014" s="35">
        <v>45650.0</v>
      </c>
      <c r="C3014" s="10" t="s">
        <v>17</v>
      </c>
      <c r="D3014" s="10">
        <v>8.0</v>
      </c>
      <c r="E3014" s="10" t="s">
        <v>33</v>
      </c>
      <c r="F3014" s="10" t="s">
        <v>1710</v>
      </c>
      <c r="G3014" s="10" t="s">
        <v>45</v>
      </c>
      <c r="H3014" s="12" t="s">
        <v>46</v>
      </c>
      <c r="I3014" s="10" t="s">
        <v>21</v>
      </c>
      <c r="J3014" s="10"/>
      <c r="K3014" s="22"/>
      <c r="L3014" s="10" t="s">
        <v>22</v>
      </c>
      <c r="M3014" s="10" t="s">
        <v>22</v>
      </c>
      <c r="N3014" s="10"/>
      <c r="O3014" s="10"/>
      <c r="P3014" s="11"/>
    </row>
    <row r="3015">
      <c r="A3015" s="22">
        <v>45656.0</v>
      </c>
      <c r="B3015" s="35">
        <v>45650.0</v>
      </c>
      <c r="C3015" s="10" t="s">
        <v>17</v>
      </c>
      <c r="D3015" s="10">
        <v>8.0</v>
      </c>
      <c r="E3015" s="10" t="s">
        <v>33</v>
      </c>
      <c r="F3015" s="10" t="s">
        <v>1710</v>
      </c>
      <c r="G3015" s="10" t="s">
        <v>45</v>
      </c>
      <c r="H3015" s="12" t="s">
        <v>46</v>
      </c>
      <c r="I3015" s="10" t="s">
        <v>21</v>
      </c>
      <c r="J3015" s="10"/>
      <c r="K3015" s="10"/>
      <c r="L3015" s="10" t="s">
        <v>22</v>
      </c>
      <c r="M3015" s="10" t="s">
        <v>22</v>
      </c>
      <c r="N3015" s="10"/>
      <c r="O3015" s="10"/>
      <c r="P3015" s="11"/>
    </row>
    <row r="3016">
      <c r="A3016" s="29">
        <v>45650.538812071754</v>
      </c>
      <c r="B3016" s="35">
        <v>45650.0</v>
      </c>
      <c r="C3016" s="10" t="s">
        <v>17</v>
      </c>
      <c r="D3016" s="10">
        <v>8.0</v>
      </c>
      <c r="E3016" s="10" t="s">
        <v>33</v>
      </c>
      <c r="F3016" s="10" t="s">
        <v>1710</v>
      </c>
      <c r="G3016" s="10" t="s">
        <v>45</v>
      </c>
      <c r="H3016" s="12"/>
      <c r="I3016" s="10" t="s">
        <v>21</v>
      </c>
      <c r="J3016" s="10"/>
      <c r="K3016" s="10"/>
      <c r="L3016" s="10" t="s">
        <v>22</v>
      </c>
      <c r="M3016" s="10" t="s">
        <v>22</v>
      </c>
      <c r="N3016" s="10" t="s">
        <v>22</v>
      </c>
      <c r="O3016" s="10"/>
      <c r="P3016" s="11"/>
    </row>
    <row r="3017">
      <c r="A3017" s="29">
        <v>45650.029015023145</v>
      </c>
      <c r="B3017" s="35">
        <v>45650.0</v>
      </c>
      <c r="C3017" s="10" t="s">
        <v>17</v>
      </c>
      <c r="D3017" s="10">
        <v>8.0</v>
      </c>
      <c r="E3017" s="10" t="s">
        <v>33</v>
      </c>
      <c r="F3017" s="10" t="s">
        <v>1710</v>
      </c>
      <c r="G3017" s="10" t="s">
        <v>45</v>
      </c>
      <c r="H3017" s="12" t="s">
        <v>46</v>
      </c>
      <c r="I3017" s="10" t="s">
        <v>21</v>
      </c>
      <c r="J3017" s="10"/>
      <c r="K3017" s="10"/>
      <c r="L3017" s="10" t="s">
        <v>22</v>
      </c>
      <c r="M3017" s="10" t="s">
        <v>22</v>
      </c>
      <c r="N3017" s="10" t="s">
        <v>22</v>
      </c>
      <c r="O3017" s="10"/>
      <c r="P3017" s="11"/>
    </row>
    <row r="3018">
      <c r="A3018" s="29">
        <v>45649.50873170139</v>
      </c>
      <c r="B3018" s="35">
        <v>45649.0</v>
      </c>
      <c r="C3018" s="10" t="s">
        <v>17</v>
      </c>
      <c r="D3018" s="10">
        <v>16.0</v>
      </c>
      <c r="E3018" s="10" t="s">
        <v>33</v>
      </c>
      <c r="F3018" s="10" t="s">
        <v>1223</v>
      </c>
      <c r="G3018" s="10" t="s">
        <v>2103</v>
      </c>
      <c r="H3018" s="12"/>
      <c r="I3018" s="10" t="s">
        <v>21</v>
      </c>
      <c r="J3018" s="10"/>
      <c r="K3018" s="10"/>
      <c r="L3018" s="10" t="s">
        <v>22</v>
      </c>
      <c r="M3018" s="10" t="s">
        <v>22</v>
      </c>
      <c r="N3018" s="10" t="s">
        <v>22</v>
      </c>
      <c r="O3018" s="10"/>
      <c r="P3018" s="11"/>
    </row>
    <row r="3019">
      <c r="A3019" s="29">
        <v>45649.507696747685</v>
      </c>
      <c r="B3019" s="35">
        <v>45649.0</v>
      </c>
      <c r="C3019" s="10" t="s">
        <v>17</v>
      </c>
      <c r="D3019" s="10">
        <v>8.0</v>
      </c>
      <c r="E3019" s="10" t="s">
        <v>33</v>
      </c>
      <c r="F3019" s="10" t="s">
        <v>1599</v>
      </c>
      <c r="G3019" s="10" t="s">
        <v>2104</v>
      </c>
      <c r="H3019" s="12" t="s">
        <v>1601</v>
      </c>
      <c r="I3019" s="10" t="s">
        <v>60</v>
      </c>
      <c r="J3019" s="10" t="s">
        <v>2105</v>
      </c>
      <c r="K3019" s="10"/>
      <c r="L3019" s="10" t="s">
        <v>22</v>
      </c>
      <c r="M3019" s="10" t="s">
        <v>22</v>
      </c>
      <c r="N3019" s="10" t="s">
        <v>22</v>
      </c>
      <c r="O3019" s="10" t="s">
        <v>22</v>
      </c>
      <c r="P3019" s="11"/>
    </row>
    <row r="3020">
      <c r="A3020" s="29">
        <v>45649.49776741899</v>
      </c>
      <c r="B3020" s="35">
        <v>45649.0</v>
      </c>
      <c r="C3020" s="10" t="s">
        <v>17</v>
      </c>
      <c r="D3020" s="10">
        <v>8.0</v>
      </c>
      <c r="E3020" s="10" t="s">
        <v>9</v>
      </c>
      <c r="F3020" s="10" t="s">
        <v>2106</v>
      </c>
      <c r="G3020" s="10" t="s">
        <v>169</v>
      </c>
      <c r="H3020" s="12" t="s">
        <v>170</v>
      </c>
      <c r="I3020" s="10" t="s">
        <v>21</v>
      </c>
      <c r="J3020" s="10"/>
      <c r="K3020" s="10"/>
      <c r="L3020" s="10" t="s">
        <v>22</v>
      </c>
      <c r="M3020" s="10" t="s">
        <v>22</v>
      </c>
      <c r="N3020" s="10" t="s">
        <v>22</v>
      </c>
      <c r="O3020" s="10"/>
      <c r="P3020" s="11"/>
    </row>
    <row r="3021">
      <c r="A3021" s="29">
        <v>45649.49566394676</v>
      </c>
      <c r="B3021" s="35">
        <v>45649.0</v>
      </c>
      <c r="C3021" s="10" t="s">
        <v>17</v>
      </c>
      <c r="D3021" s="10">
        <v>14.0</v>
      </c>
      <c r="E3021" s="10" t="s">
        <v>33</v>
      </c>
      <c r="F3021" s="10" t="s">
        <v>2107</v>
      </c>
      <c r="G3021" s="10" t="s">
        <v>2108</v>
      </c>
      <c r="H3021" s="12">
        <v>7.934850045E9</v>
      </c>
      <c r="I3021" s="10" t="s">
        <v>21</v>
      </c>
      <c r="J3021" s="10"/>
      <c r="K3021" s="10"/>
      <c r="L3021" s="10" t="s">
        <v>22</v>
      </c>
      <c r="M3021" s="10" t="s">
        <v>22</v>
      </c>
      <c r="N3021" s="10" t="s">
        <v>22</v>
      </c>
      <c r="O3021" s="10"/>
      <c r="P3021" s="11"/>
    </row>
    <row r="3022">
      <c r="A3022" s="29">
        <v>45649.49494909722</v>
      </c>
      <c r="B3022" s="35">
        <v>45649.0</v>
      </c>
      <c r="C3022" s="10" t="s">
        <v>17</v>
      </c>
      <c r="D3022" s="10">
        <v>8.0</v>
      </c>
      <c r="E3022" s="10" t="s">
        <v>33</v>
      </c>
      <c r="F3022" s="10" t="s">
        <v>2109</v>
      </c>
      <c r="G3022" s="10" t="s">
        <v>2110</v>
      </c>
      <c r="H3022" s="12"/>
      <c r="I3022" s="10" t="s">
        <v>21</v>
      </c>
      <c r="J3022" s="10"/>
      <c r="K3022" s="10"/>
      <c r="L3022" s="10" t="s">
        <v>22</v>
      </c>
      <c r="M3022" s="10" t="s">
        <v>22</v>
      </c>
      <c r="N3022" s="10" t="s">
        <v>22</v>
      </c>
      <c r="O3022" s="10"/>
      <c r="P3022" s="11"/>
    </row>
    <row r="3023">
      <c r="A3023" s="29">
        <v>45649.02900164352</v>
      </c>
      <c r="B3023" s="35">
        <v>45649.0</v>
      </c>
      <c r="C3023" s="10" t="s">
        <v>17</v>
      </c>
      <c r="D3023" s="10">
        <v>8.0</v>
      </c>
      <c r="E3023" s="10" t="s">
        <v>9</v>
      </c>
      <c r="F3023" s="10" t="s">
        <v>2111</v>
      </c>
      <c r="G3023" s="10" t="s">
        <v>2112</v>
      </c>
      <c r="H3023" s="12" t="s">
        <v>2113</v>
      </c>
      <c r="I3023" s="10" t="s">
        <v>52</v>
      </c>
      <c r="J3023" s="10"/>
      <c r="K3023" s="10"/>
      <c r="L3023" s="10" t="s">
        <v>22</v>
      </c>
      <c r="M3023" s="10" t="s">
        <v>22</v>
      </c>
      <c r="N3023" s="10" t="s">
        <v>22</v>
      </c>
      <c r="O3023" s="10" t="s">
        <v>22</v>
      </c>
      <c r="P3023" s="11"/>
    </row>
    <row r="3024">
      <c r="A3024" s="22">
        <v>45649.0</v>
      </c>
      <c r="B3024" s="35">
        <v>45645.0</v>
      </c>
      <c r="C3024" s="10" t="s">
        <v>17</v>
      </c>
      <c r="D3024" s="10">
        <v>8.0</v>
      </c>
      <c r="E3024" s="10" t="s">
        <v>33</v>
      </c>
      <c r="F3024" s="10" t="s">
        <v>1710</v>
      </c>
      <c r="G3024" s="10" t="s">
        <v>45</v>
      </c>
      <c r="H3024" s="12" t="s">
        <v>46</v>
      </c>
      <c r="I3024" s="10" t="s">
        <v>21</v>
      </c>
      <c r="J3024" s="10"/>
      <c r="K3024" s="10"/>
      <c r="L3024" s="10" t="s">
        <v>22</v>
      </c>
      <c r="M3024" s="10" t="s">
        <v>22</v>
      </c>
      <c r="N3024" s="10" t="s">
        <v>22</v>
      </c>
      <c r="O3024" s="10"/>
      <c r="P3024" s="11"/>
    </row>
    <row r="3025">
      <c r="A3025" s="22">
        <v>45649.0</v>
      </c>
      <c r="B3025" s="35">
        <v>45646.0</v>
      </c>
      <c r="C3025" s="10" t="s">
        <v>17</v>
      </c>
      <c r="D3025" s="10">
        <v>16.0</v>
      </c>
      <c r="E3025" s="10" t="s">
        <v>33</v>
      </c>
      <c r="F3025" s="10" t="s">
        <v>541</v>
      </c>
      <c r="G3025" s="10" t="s">
        <v>518</v>
      </c>
      <c r="H3025" s="12" t="s">
        <v>1236</v>
      </c>
      <c r="I3025" s="10" t="s">
        <v>52</v>
      </c>
      <c r="J3025" s="10"/>
      <c r="K3025" s="10"/>
      <c r="L3025" s="10" t="s">
        <v>22</v>
      </c>
      <c r="M3025" s="10" t="s">
        <v>22</v>
      </c>
      <c r="N3025" s="10" t="s">
        <v>22</v>
      </c>
      <c r="O3025" s="10" t="s">
        <v>474</v>
      </c>
      <c r="P3025" s="11"/>
    </row>
    <row r="3026">
      <c r="A3026" s="22">
        <v>45649.0</v>
      </c>
      <c r="B3026" s="35">
        <v>45646.0</v>
      </c>
      <c r="C3026" s="10" t="s">
        <v>17</v>
      </c>
      <c r="D3026" s="10">
        <v>8.0</v>
      </c>
      <c r="E3026" s="10" t="s">
        <v>33</v>
      </c>
      <c r="F3026" s="10" t="s">
        <v>2106</v>
      </c>
      <c r="G3026" s="10" t="s">
        <v>169</v>
      </c>
      <c r="H3026" s="12" t="s">
        <v>170</v>
      </c>
      <c r="I3026" s="10" t="s">
        <v>21</v>
      </c>
      <c r="J3026" s="10"/>
      <c r="K3026" s="10"/>
      <c r="L3026" s="10" t="s">
        <v>22</v>
      </c>
      <c r="M3026" s="10" t="s">
        <v>22</v>
      </c>
      <c r="N3026" s="10" t="s">
        <v>22</v>
      </c>
      <c r="O3026" s="10"/>
      <c r="P3026" s="11"/>
    </row>
    <row r="3027">
      <c r="A3027" s="22">
        <v>45649.0</v>
      </c>
      <c r="B3027" s="35">
        <v>45646.0</v>
      </c>
      <c r="C3027" s="10" t="s">
        <v>17</v>
      </c>
      <c r="D3027" s="10">
        <v>8.0</v>
      </c>
      <c r="E3027" s="10" t="s">
        <v>33</v>
      </c>
      <c r="F3027" s="10" t="s">
        <v>1381</v>
      </c>
      <c r="G3027" s="10" t="s">
        <v>705</v>
      </c>
      <c r="H3027" s="12" t="s">
        <v>217</v>
      </c>
      <c r="I3027" s="10" t="s">
        <v>21</v>
      </c>
      <c r="J3027" s="10"/>
      <c r="K3027" s="10"/>
      <c r="L3027" s="10" t="s">
        <v>22</v>
      </c>
      <c r="M3027" s="10" t="s">
        <v>22</v>
      </c>
      <c r="N3027" s="10" t="s">
        <v>22</v>
      </c>
      <c r="O3027" s="10"/>
      <c r="P3027" s="11"/>
    </row>
    <row r="3028">
      <c r="A3028" s="22">
        <v>45649.0</v>
      </c>
      <c r="B3028" s="35">
        <v>45646.0</v>
      </c>
      <c r="C3028" s="10" t="s">
        <v>17</v>
      </c>
      <c r="D3028" s="10">
        <v>8.0</v>
      </c>
      <c r="E3028" s="10" t="s">
        <v>33</v>
      </c>
      <c r="F3028" s="10" t="s">
        <v>1929</v>
      </c>
      <c r="G3028" s="10" t="s">
        <v>169</v>
      </c>
      <c r="H3028" s="12" t="s">
        <v>170</v>
      </c>
      <c r="I3028" s="10" t="s">
        <v>21</v>
      </c>
      <c r="J3028" s="10"/>
      <c r="K3028" s="10"/>
      <c r="L3028" s="10" t="s">
        <v>22</v>
      </c>
      <c r="M3028" s="10" t="s">
        <v>22</v>
      </c>
      <c r="N3028" s="10" t="s">
        <v>474</v>
      </c>
      <c r="O3028" s="10"/>
      <c r="P3028" s="11"/>
    </row>
    <row r="3029">
      <c r="A3029" s="29">
        <v>45646.50963940972</v>
      </c>
      <c r="B3029" s="35">
        <v>45646.0</v>
      </c>
      <c r="C3029" s="10" t="s">
        <v>17</v>
      </c>
      <c r="D3029" s="10">
        <v>8.0</v>
      </c>
      <c r="E3029" s="10" t="s">
        <v>9</v>
      </c>
      <c r="F3029" s="10" t="s">
        <v>2114</v>
      </c>
      <c r="G3029" s="10" t="s">
        <v>638</v>
      </c>
      <c r="H3029" s="12" t="s">
        <v>639</v>
      </c>
      <c r="I3029" s="10" t="s">
        <v>60</v>
      </c>
      <c r="J3029" s="10"/>
      <c r="K3029" s="10"/>
      <c r="L3029" s="10" t="s">
        <v>22</v>
      </c>
      <c r="M3029" s="10" t="s">
        <v>22</v>
      </c>
      <c r="N3029" s="10" t="s">
        <v>22</v>
      </c>
      <c r="O3029" s="10" t="s">
        <v>22</v>
      </c>
      <c r="P3029" s="11"/>
    </row>
    <row r="3030">
      <c r="A3030" s="29">
        <v>45646.50925070602</v>
      </c>
      <c r="B3030" s="35">
        <v>45646.0</v>
      </c>
      <c r="C3030" s="10" t="s">
        <v>17</v>
      </c>
      <c r="D3030" s="10">
        <v>8.0</v>
      </c>
      <c r="E3030" s="10" t="s">
        <v>9</v>
      </c>
      <c r="F3030" s="10" t="s">
        <v>2115</v>
      </c>
      <c r="G3030" s="10" t="s">
        <v>2116</v>
      </c>
      <c r="H3030" s="12"/>
      <c r="I3030" s="10" t="s">
        <v>52</v>
      </c>
      <c r="J3030" s="10"/>
      <c r="K3030" s="10"/>
      <c r="L3030" s="10" t="s">
        <v>22</v>
      </c>
      <c r="M3030" s="10" t="s">
        <v>22</v>
      </c>
      <c r="N3030" s="10" t="s">
        <v>22</v>
      </c>
      <c r="O3030" s="10"/>
      <c r="P3030" s="11"/>
    </row>
    <row r="3031">
      <c r="A3031" s="29">
        <v>45646.50712733796</v>
      </c>
      <c r="B3031" s="35">
        <v>45646.0</v>
      </c>
      <c r="C3031" s="10" t="s">
        <v>17</v>
      </c>
      <c r="D3031" s="10">
        <v>8.0</v>
      </c>
      <c r="E3031" s="10" t="s">
        <v>9</v>
      </c>
      <c r="F3031" s="10" t="s">
        <v>2117</v>
      </c>
      <c r="G3031" s="10" t="s">
        <v>713</v>
      </c>
      <c r="H3031" s="12"/>
      <c r="I3031" s="10" t="s">
        <v>52</v>
      </c>
      <c r="J3031" s="10"/>
      <c r="K3031" s="10"/>
      <c r="L3031" s="10" t="s">
        <v>22</v>
      </c>
      <c r="M3031" s="10" t="s">
        <v>22</v>
      </c>
      <c r="N3031" s="10" t="s">
        <v>22</v>
      </c>
      <c r="O3031" s="10"/>
      <c r="P3031" s="11"/>
    </row>
    <row r="3032">
      <c r="A3032" s="22">
        <v>45646.0</v>
      </c>
      <c r="B3032" s="35">
        <v>45644.0</v>
      </c>
      <c r="C3032" s="10" t="s">
        <v>17</v>
      </c>
      <c r="D3032" s="10" t="s">
        <v>89</v>
      </c>
      <c r="E3032" s="10" t="s">
        <v>89</v>
      </c>
      <c r="F3032" s="10" t="s">
        <v>2118</v>
      </c>
      <c r="G3032" s="10" t="s">
        <v>30</v>
      </c>
      <c r="H3032" s="12" t="s">
        <v>31</v>
      </c>
      <c r="I3032" s="10" t="s">
        <v>21</v>
      </c>
      <c r="J3032" s="10"/>
      <c r="K3032" s="10"/>
      <c r="L3032" s="10" t="s">
        <v>22</v>
      </c>
      <c r="M3032" s="10" t="s">
        <v>22</v>
      </c>
      <c r="N3032" s="10" t="s">
        <v>22</v>
      </c>
      <c r="O3032" s="10"/>
      <c r="P3032" s="11"/>
    </row>
    <row r="3033">
      <c r="A3033" s="22">
        <v>45646.0</v>
      </c>
      <c r="B3033" s="35">
        <v>45644.0</v>
      </c>
      <c r="C3033" s="10" t="s">
        <v>17</v>
      </c>
      <c r="D3033" s="10" t="s">
        <v>89</v>
      </c>
      <c r="E3033" s="10" t="s">
        <v>89</v>
      </c>
      <c r="F3033" s="10" t="s">
        <v>2119</v>
      </c>
      <c r="G3033" s="10" t="s">
        <v>340</v>
      </c>
      <c r="H3033" s="12" t="s">
        <v>341</v>
      </c>
      <c r="I3033" s="10" t="s">
        <v>21</v>
      </c>
      <c r="J3033" s="10"/>
      <c r="K3033" s="10"/>
      <c r="L3033" s="10" t="s">
        <v>22</v>
      </c>
      <c r="M3033" s="10" t="s">
        <v>22</v>
      </c>
      <c r="N3033" s="10" t="s">
        <v>22</v>
      </c>
      <c r="O3033" s="10"/>
      <c r="P3033" s="11"/>
    </row>
    <row r="3034">
      <c r="A3034" s="29">
        <v>45645.360160613425</v>
      </c>
      <c r="B3034" s="35">
        <v>45645.0</v>
      </c>
      <c r="C3034" s="10" t="s">
        <v>17</v>
      </c>
      <c r="D3034" s="10">
        <v>8.0</v>
      </c>
      <c r="E3034" s="10" t="s">
        <v>33</v>
      </c>
      <c r="F3034" s="10" t="s">
        <v>1915</v>
      </c>
      <c r="G3034" s="10" t="s">
        <v>198</v>
      </c>
      <c r="H3034" s="12" t="s">
        <v>199</v>
      </c>
      <c r="I3034" s="10" t="s">
        <v>21</v>
      </c>
      <c r="J3034" s="10"/>
      <c r="K3034" s="22"/>
      <c r="L3034" s="10" t="s">
        <v>22</v>
      </c>
      <c r="M3034" s="10" t="s">
        <v>22</v>
      </c>
      <c r="N3034" s="10" t="s">
        <v>22</v>
      </c>
      <c r="O3034" s="10"/>
      <c r="P3034" s="11"/>
    </row>
    <row r="3035">
      <c r="A3035" s="22">
        <v>45645.0</v>
      </c>
      <c r="B3035" s="35">
        <v>45643.0</v>
      </c>
      <c r="C3035" s="10" t="s">
        <v>17</v>
      </c>
      <c r="D3035" s="10">
        <v>16.0</v>
      </c>
      <c r="E3035" s="10" t="s">
        <v>33</v>
      </c>
      <c r="F3035" s="10" t="s">
        <v>237</v>
      </c>
      <c r="G3035" s="10" t="s">
        <v>1009</v>
      </c>
      <c r="H3035" s="12" t="s">
        <v>108</v>
      </c>
      <c r="I3035" s="10" t="s">
        <v>21</v>
      </c>
      <c r="J3035" s="10"/>
      <c r="K3035" s="10"/>
      <c r="L3035" s="10" t="s">
        <v>22</v>
      </c>
      <c r="M3035" s="10" t="s">
        <v>22</v>
      </c>
      <c r="N3035" s="10" t="s">
        <v>22</v>
      </c>
      <c r="O3035" s="10"/>
      <c r="P3035" s="11"/>
    </row>
    <row r="3036">
      <c r="A3036" s="22">
        <v>45645.0</v>
      </c>
      <c r="B3036" s="35">
        <v>45644.0</v>
      </c>
      <c r="C3036" s="10" t="s">
        <v>17</v>
      </c>
      <c r="D3036" s="10">
        <v>8.0</v>
      </c>
      <c r="E3036" s="10" t="s">
        <v>9</v>
      </c>
      <c r="F3036" s="10" t="s">
        <v>2120</v>
      </c>
      <c r="G3036" s="10" t="s">
        <v>518</v>
      </c>
      <c r="H3036" s="12" t="s">
        <v>1236</v>
      </c>
      <c r="I3036" s="10" t="s">
        <v>52</v>
      </c>
      <c r="J3036" s="10"/>
      <c r="K3036" s="10"/>
      <c r="L3036" s="10" t="s">
        <v>22</v>
      </c>
      <c r="M3036" s="10" t="s">
        <v>22</v>
      </c>
      <c r="N3036" s="10" t="s">
        <v>22</v>
      </c>
      <c r="O3036" s="10" t="s">
        <v>22</v>
      </c>
      <c r="P3036" s="11"/>
    </row>
    <row r="3037">
      <c r="A3037" s="22">
        <v>45645.0</v>
      </c>
      <c r="B3037" s="35">
        <v>45644.0</v>
      </c>
      <c r="C3037" s="10" t="s">
        <v>17</v>
      </c>
      <c r="D3037" s="10" t="s">
        <v>132</v>
      </c>
      <c r="E3037" s="10" t="s">
        <v>33</v>
      </c>
      <c r="F3037" s="10" t="s">
        <v>487</v>
      </c>
      <c r="G3037" s="10" t="s">
        <v>488</v>
      </c>
      <c r="H3037" s="12" t="s">
        <v>489</v>
      </c>
      <c r="I3037" s="10" t="s">
        <v>21</v>
      </c>
      <c r="J3037" s="10"/>
      <c r="K3037" s="10"/>
      <c r="L3037" s="10" t="s">
        <v>22</v>
      </c>
      <c r="M3037" s="10" t="s">
        <v>22</v>
      </c>
      <c r="N3037" s="10" t="s">
        <v>22</v>
      </c>
      <c r="O3037" s="10"/>
      <c r="P3037" s="11"/>
    </row>
    <row r="3038">
      <c r="A3038" s="22">
        <v>45645.0</v>
      </c>
      <c r="B3038" s="35">
        <v>45644.0</v>
      </c>
      <c r="C3038" s="10" t="s">
        <v>17</v>
      </c>
      <c r="D3038" s="10">
        <v>4.0</v>
      </c>
      <c r="E3038" s="10" t="s">
        <v>9</v>
      </c>
      <c r="F3038" s="10" t="s">
        <v>2121</v>
      </c>
      <c r="G3038" s="10" t="s">
        <v>1356</v>
      </c>
      <c r="H3038" s="12">
        <v>7.548774556E9</v>
      </c>
      <c r="I3038" s="10" t="s">
        <v>52</v>
      </c>
      <c r="J3038" s="10"/>
      <c r="K3038" s="10"/>
      <c r="L3038" s="10" t="s">
        <v>22</v>
      </c>
      <c r="M3038" s="10" t="s">
        <v>22</v>
      </c>
      <c r="N3038" s="10" t="s">
        <v>22</v>
      </c>
      <c r="O3038" s="10" t="s">
        <v>474</v>
      </c>
      <c r="P3038" s="11"/>
    </row>
    <row r="3039">
      <c r="A3039" s="22">
        <v>45645.0</v>
      </c>
      <c r="B3039" s="35">
        <v>45644.0</v>
      </c>
      <c r="C3039" s="10" t="s">
        <v>17</v>
      </c>
      <c r="D3039" s="10">
        <v>8.0</v>
      </c>
      <c r="E3039" s="10" t="s">
        <v>33</v>
      </c>
      <c r="F3039" s="10" t="s">
        <v>2122</v>
      </c>
      <c r="G3039" s="10" t="s">
        <v>64</v>
      </c>
      <c r="H3039" s="12" t="s">
        <v>65</v>
      </c>
      <c r="I3039" s="10" t="s">
        <v>21</v>
      </c>
      <c r="J3039" s="10"/>
      <c r="K3039" s="10"/>
      <c r="L3039" s="10" t="s">
        <v>22</v>
      </c>
      <c r="M3039" s="10" t="s">
        <v>22</v>
      </c>
      <c r="N3039" s="10" t="s">
        <v>22</v>
      </c>
      <c r="O3039" s="10"/>
      <c r="P3039" s="11"/>
    </row>
    <row r="3040">
      <c r="A3040" s="22">
        <v>45645.0</v>
      </c>
      <c r="B3040" s="35">
        <v>45644.0</v>
      </c>
      <c r="C3040" s="10" t="s">
        <v>17</v>
      </c>
      <c r="D3040" s="10">
        <v>6.0</v>
      </c>
      <c r="E3040" s="10" t="s">
        <v>9</v>
      </c>
      <c r="F3040" s="10" t="s">
        <v>2123</v>
      </c>
      <c r="G3040" s="10" t="s">
        <v>2124</v>
      </c>
      <c r="H3040" s="12" t="s">
        <v>2125</v>
      </c>
      <c r="I3040" s="10" t="s">
        <v>60</v>
      </c>
      <c r="J3040" s="10" t="s">
        <v>2126</v>
      </c>
      <c r="K3040" s="10" t="s">
        <v>1854</v>
      </c>
      <c r="L3040" s="10" t="s">
        <v>22</v>
      </c>
      <c r="M3040" s="10" t="s">
        <v>22</v>
      </c>
      <c r="N3040" s="10" t="s">
        <v>22</v>
      </c>
      <c r="O3040" s="10" t="s">
        <v>22</v>
      </c>
      <c r="P3040" s="11"/>
    </row>
    <row r="3041">
      <c r="A3041" s="22">
        <v>45645.0</v>
      </c>
      <c r="B3041" s="35">
        <v>45644.0</v>
      </c>
      <c r="C3041" s="10" t="s">
        <v>17</v>
      </c>
      <c r="D3041" s="10">
        <v>8.0</v>
      </c>
      <c r="E3041" s="10" t="s">
        <v>9</v>
      </c>
      <c r="F3041" s="10" t="s">
        <v>1964</v>
      </c>
      <c r="G3041" s="10" t="s">
        <v>48</v>
      </c>
      <c r="H3041" s="12" t="s">
        <v>49</v>
      </c>
      <c r="I3041" s="10" t="s">
        <v>21</v>
      </c>
      <c r="J3041" s="10"/>
      <c r="K3041" s="22"/>
      <c r="L3041" s="10" t="s">
        <v>22</v>
      </c>
      <c r="M3041" s="10" t="s">
        <v>22</v>
      </c>
      <c r="N3041" s="10" t="s">
        <v>22</v>
      </c>
      <c r="O3041" s="10"/>
      <c r="P3041" s="11"/>
    </row>
    <row r="3042">
      <c r="A3042" s="22">
        <v>45645.0</v>
      </c>
      <c r="B3042" s="35">
        <v>45645.0</v>
      </c>
      <c r="C3042" s="10" t="s">
        <v>17</v>
      </c>
      <c r="D3042" s="10">
        <v>8.0</v>
      </c>
      <c r="E3042" s="10" t="s">
        <v>33</v>
      </c>
      <c r="F3042" s="10" t="s">
        <v>2009</v>
      </c>
      <c r="G3042" s="10" t="s">
        <v>67</v>
      </c>
      <c r="H3042" s="12" t="s">
        <v>68</v>
      </c>
      <c r="I3042" s="10" t="s">
        <v>21</v>
      </c>
      <c r="J3042" s="10"/>
      <c r="K3042" s="10"/>
      <c r="L3042" s="10" t="s">
        <v>22</v>
      </c>
      <c r="M3042" s="10" t="s">
        <v>22</v>
      </c>
      <c r="N3042" s="10" t="s">
        <v>22</v>
      </c>
      <c r="O3042" s="10"/>
      <c r="P3042" s="11"/>
    </row>
    <row r="3043">
      <c r="A3043" s="29">
        <v>45644.68109046297</v>
      </c>
      <c r="B3043" s="35">
        <v>45644.0</v>
      </c>
      <c r="C3043" s="10" t="s">
        <v>17</v>
      </c>
      <c r="D3043" s="10" t="s">
        <v>177</v>
      </c>
      <c r="E3043" s="10" t="s">
        <v>33</v>
      </c>
      <c r="F3043" s="10" t="s">
        <v>1441</v>
      </c>
      <c r="G3043" s="10" t="s">
        <v>111</v>
      </c>
      <c r="H3043" s="12" t="s">
        <v>112</v>
      </c>
      <c r="I3043" s="10" t="s">
        <v>21</v>
      </c>
      <c r="J3043" s="10"/>
      <c r="K3043" s="10"/>
      <c r="L3043" s="10" t="s">
        <v>22</v>
      </c>
      <c r="M3043" s="10" t="s">
        <v>22</v>
      </c>
      <c r="N3043" s="10" t="s">
        <v>22</v>
      </c>
      <c r="O3043" s="10"/>
      <c r="P3043" s="11"/>
    </row>
    <row r="3044">
      <c r="A3044" s="29">
        <v>45644.499664166666</v>
      </c>
      <c r="B3044" s="35">
        <v>45644.0</v>
      </c>
      <c r="C3044" s="10" t="s">
        <v>17</v>
      </c>
      <c r="D3044" s="10">
        <v>8.0</v>
      </c>
      <c r="E3044" s="10" t="s">
        <v>33</v>
      </c>
      <c r="F3044" s="10" t="s">
        <v>868</v>
      </c>
      <c r="G3044" s="10" t="s">
        <v>379</v>
      </c>
      <c r="H3044" s="12" t="s">
        <v>380</v>
      </c>
      <c r="I3044" s="10" t="s">
        <v>21</v>
      </c>
      <c r="J3044" s="10"/>
      <c r="K3044" s="10"/>
      <c r="L3044" s="10" t="s">
        <v>22</v>
      </c>
      <c r="M3044" s="10" t="s">
        <v>22</v>
      </c>
      <c r="N3044" s="10" t="s">
        <v>22</v>
      </c>
      <c r="O3044" s="10"/>
      <c r="P3044" s="11"/>
    </row>
    <row r="3045">
      <c r="A3045" s="29">
        <v>45644.49881082176</v>
      </c>
      <c r="B3045" s="35">
        <v>45644.0</v>
      </c>
      <c r="C3045" s="10" t="s">
        <v>17</v>
      </c>
      <c r="D3045" s="10">
        <v>8.0</v>
      </c>
      <c r="E3045" s="10" t="s">
        <v>33</v>
      </c>
      <c r="F3045" s="10" t="s">
        <v>1133</v>
      </c>
      <c r="G3045" s="10" t="s">
        <v>169</v>
      </c>
      <c r="H3045" s="12" t="s">
        <v>170</v>
      </c>
      <c r="I3045" s="10" t="s">
        <v>21</v>
      </c>
      <c r="J3045" s="10"/>
      <c r="K3045" s="10"/>
      <c r="L3045" s="10" t="s">
        <v>22</v>
      </c>
      <c r="M3045" s="10" t="s">
        <v>22</v>
      </c>
      <c r="N3045" s="10" t="s">
        <v>22</v>
      </c>
      <c r="O3045" s="10"/>
      <c r="P3045" s="11"/>
    </row>
    <row r="3046">
      <c r="A3046" s="29">
        <v>45644.49742627315</v>
      </c>
      <c r="B3046" s="35">
        <v>45644.0</v>
      </c>
      <c r="C3046" s="10" t="s">
        <v>17</v>
      </c>
      <c r="D3046" s="10">
        <v>8.0</v>
      </c>
      <c r="E3046" s="10" t="s">
        <v>33</v>
      </c>
      <c r="F3046" s="10" t="s">
        <v>1190</v>
      </c>
      <c r="G3046" s="10" t="s">
        <v>1191</v>
      </c>
      <c r="H3046" s="12">
        <v>7.840128142E9</v>
      </c>
      <c r="I3046" s="10" t="s">
        <v>52</v>
      </c>
      <c r="J3046" s="10"/>
      <c r="K3046" s="10"/>
      <c r="L3046" s="10" t="s">
        <v>22</v>
      </c>
      <c r="M3046" s="10" t="s">
        <v>22</v>
      </c>
      <c r="N3046" s="10" t="s">
        <v>22</v>
      </c>
      <c r="O3046" s="10" t="s">
        <v>22</v>
      </c>
      <c r="P3046" s="11"/>
    </row>
    <row r="3047">
      <c r="A3047" s="29">
        <v>45644.49700819445</v>
      </c>
      <c r="B3047" s="35">
        <v>45644.0</v>
      </c>
      <c r="C3047" s="10" t="s">
        <v>17</v>
      </c>
      <c r="D3047" s="10">
        <v>8.0</v>
      </c>
      <c r="E3047" s="10" t="s">
        <v>33</v>
      </c>
      <c r="F3047" s="10" t="s">
        <v>1215</v>
      </c>
      <c r="G3047" s="10" t="s">
        <v>169</v>
      </c>
      <c r="H3047" s="12" t="s">
        <v>170</v>
      </c>
      <c r="I3047" s="10" t="s">
        <v>21</v>
      </c>
      <c r="J3047" s="10"/>
      <c r="K3047" s="10"/>
      <c r="L3047" s="10" t="s">
        <v>22</v>
      </c>
      <c r="M3047" s="10" t="s">
        <v>22</v>
      </c>
      <c r="N3047" s="10" t="s">
        <v>22</v>
      </c>
      <c r="O3047" s="10"/>
      <c r="P3047" s="11"/>
    </row>
    <row r="3048">
      <c r="A3048" s="22">
        <v>45644.0</v>
      </c>
      <c r="B3048" s="35">
        <v>45642.0</v>
      </c>
      <c r="C3048" s="10" t="s">
        <v>17</v>
      </c>
      <c r="D3048" s="10">
        <v>8.0</v>
      </c>
      <c r="E3048" s="10" t="s">
        <v>33</v>
      </c>
      <c r="F3048" s="10" t="s">
        <v>2127</v>
      </c>
      <c r="G3048" s="10" t="s">
        <v>91</v>
      </c>
      <c r="H3048" s="12" t="s">
        <v>92</v>
      </c>
      <c r="I3048" s="10" t="s">
        <v>21</v>
      </c>
      <c r="J3048" s="22"/>
      <c r="K3048" s="10"/>
      <c r="L3048" s="10" t="s">
        <v>22</v>
      </c>
      <c r="M3048" s="10" t="s">
        <v>22</v>
      </c>
      <c r="N3048" s="10" t="s">
        <v>22</v>
      </c>
      <c r="O3048" s="10"/>
      <c r="P3048" s="11"/>
    </row>
    <row r="3049">
      <c r="A3049" s="22">
        <v>45644.0</v>
      </c>
      <c r="B3049" s="35">
        <v>45642.0</v>
      </c>
      <c r="C3049" s="10" t="s">
        <v>17</v>
      </c>
      <c r="D3049" s="10" t="s">
        <v>89</v>
      </c>
      <c r="E3049" s="10" t="s">
        <v>89</v>
      </c>
      <c r="F3049" s="10" t="s">
        <v>2128</v>
      </c>
      <c r="G3049" s="10" t="s">
        <v>2060</v>
      </c>
      <c r="H3049" s="12">
        <v>7.50046933E9</v>
      </c>
      <c r="I3049" s="10" t="s">
        <v>60</v>
      </c>
      <c r="J3049" s="10"/>
      <c r="K3049" s="10" t="s">
        <v>497</v>
      </c>
      <c r="L3049" s="10" t="s">
        <v>22</v>
      </c>
      <c r="M3049" s="10" t="s">
        <v>22</v>
      </c>
      <c r="N3049" s="10" t="s">
        <v>22</v>
      </c>
      <c r="O3049" s="10" t="s">
        <v>474</v>
      </c>
      <c r="P3049" s="11"/>
    </row>
    <row r="3050">
      <c r="A3050" s="22">
        <v>45644.0</v>
      </c>
      <c r="B3050" s="35">
        <v>45642.0</v>
      </c>
      <c r="C3050" s="10" t="s">
        <v>17</v>
      </c>
      <c r="D3050" s="10">
        <v>8.0</v>
      </c>
      <c r="E3050" s="10" t="s">
        <v>33</v>
      </c>
      <c r="F3050" s="10" t="s">
        <v>2129</v>
      </c>
      <c r="G3050" s="10" t="s">
        <v>2130</v>
      </c>
      <c r="H3050" s="12" t="s">
        <v>2131</v>
      </c>
      <c r="I3050" s="10" t="s">
        <v>60</v>
      </c>
      <c r="J3050" s="10" t="s">
        <v>2132</v>
      </c>
      <c r="K3050" s="22"/>
      <c r="L3050" s="10" t="s">
        <v>22</v>
      </c>
      <c r="M3050" s="10" t="s">
        <v>22</v>
      </c>
      <c r="N3050" s="10" t="s">
        <v>22</v>
      </c>
      <c r="O3050" s="10"/>
      <c r="P3050" s="11"/>
    </row>
    <row r="3051">
      <c r="A3051" s="22">
        <v>45644.0</v>
      </c>
      <c r="B3051" s="35">
        <v>45642.0</v>
      </c>
      <c r="C3051" s="10" t="s">
        <v>17</v>
      </c>
      <c r="D3051" s="10" t="s">
        <v>177</v>
      </c>
      <c r="E3051" s="10" t="s">
        <v>33</v>
      </c>
      <c r="F3051" s="10" t="s">
        <v>327</v>
      </c>
      <c r="G3051" s="10" t="s">
        <v>328</v>
      </c>
      <c r="H3051" s="12" t="s">
        <v>329</v>
      </c>
      <c r="I3051" s="10" t="s">
        <v>21</v>
      </c>
      <c r="J3051" s="10"/>
      <c r="K3051" s="10"/>
      <c r="L3051" s="10" t="s">
        <v>22</v>
      </c>
      <c r="M3051" s="10" t="s">
        <v>22</v>
      </c>
      <c r="N3051" s="10" t="s">
        <v>22</v>
      </c>
      <c r="O3051" s="10"/>
      <c r="P3051" s="11"/>
    </row>
    <row r="3052">
      <c r="A3052" s="22">
        <v>45644.0</v>
      </c>
      <c r="B3052" s="35">
        <v>45643.0</v>
      </c>
      <c r="C3052" s="10" t="s">
        <v>17</v>
      </c>
      <c r="D3052" s="10">
        <v>8.0</v>
      </c>
      <c r="E3052" s="10" t="s">
        <v>33</v>
      </c>
      <c r="F3052" s="10" t="s">
        <v>2133</v>
      </c>
      <c r="G3052" s="10" t="s">
        <v>2134</v>
      </c>
      <c r="H3052" s="12"/>
      <c r="I3052" s="10" t="s">
        <v>52</v>
      </c>
      <c r="J3052" s="10"/>
      <c r="K3052" s="10"/>
      <c r="L3052" s="10" t="s">
        <v>22</v>
      </c>
      <c r="M3052" s="10" t="s">
        <v>22</v>
      </c>
      <c r="N3052" s="10" t="s">
        <v>22</v>
      </c>
      <c r="O3052" s="10" t="s">
        <v>22</v>
      </c>
      <c r="P3052" s="11"/>
    </row>
    <row r="3053">
      <c r="A3053" s="22">
        <v>45644.0</v>
      </c>
      <c r="B3053" s="35">
        <v>45643.0</v>
      </c>
      <c r="C3053" s="10" t="s">
        <v>17</v>
      </c>
      <c r="D3053" s="10">
        <v>16.0</v>
      </c>
      <c r="E3053" s="10" t="s">
        <v>33</v>
      </c>
      <c r="F3053" s="10" t="s">
        <v>325</v>
      </c>
      <c r="G3053" s="10" t="s">
        <v>663</v>
      </c>
      <c r="H3053" s="12" t="s">
        <v>1016</v>
      </c>
      <c r="I3053" s="10" t="s">
        <v>21</v>
      </c>
      <c r="J3053" s="10"/>
      <c r="K3053" s="10"/>
      <c r="L3053" s="10" t="s">
        <v>22</v>
      </c>
      <c r="M3053" s="10" t="s">
        <v>22</v>
      </c>
      <c r="N3053" s="10" t="s">
        <v>22</v>
      </c>
      <c r="O3053" s="10"/>
      <c r="P3053" s="11"/>
    </row>
    <row r="3054">
      <c r="A3054" s="22">
        <v>45644.0</v>
      </c>
      <c r="B3054" s="35">
        <v>45643.0</v>
      </c>
      <c r="C3054" s="10" t="s">
        <v>17</v>
      </c>
      <c r="D3054" s="10" t="s">
        <v>132</v>
      </c>
      <c r="E3054" s="10" t="s">
        <v>33</v>
      </c>
      <c r="F3054" s="10" t="s">
        <v>1467</v>
      </c>
      <c r="G3054" s="10" t="s">
        <v>1468</v>
      </c>
      <c r="H3054" s="12" t="s">
        <v>2135</v>
      </c>
      <c r="I3054" s="10" t="s">
        <v>52</v>
      </c>
      <c r="J3054" s="10"/>
      <c r="K3054" s="10"/>
      <c r="L3054" s="10" t="s">
        <v>22</v>
      </c>
      <c r="M3054" s="10" t="s">
        <v>22</v>
      </c>
      <c r="N3054" s="10" t="s">
        <v>22</v>
      </c>
      <c r="O3054" s="10" t="s">
        <v>22</v>
      </c>
      <c r="P3054" s="11"/>
    </row>
    <row r="3055">
      <c r="A3055" s="22">
        <v>45644.0</v>
      </c>
      <c r="B3055" s="35">
        <v>45643.0</v>
      </c>
      <c r="C3055" s="10" t="s">
        <v>17</v>
      </c>
      <c r="D3055" s="10">
        <v>8.0</v>
      </c>
      <c r="E3055" s="10" t="s">
        <v>33</v>
      </c>
      <c r="F3055" s="10" t="s">
        <v>1744</v>
      </c>
      <c r="G3055" s="10"/>
      <c r="H3055" s="12"/>
      <c r="I3055" s="10" t="s">
        <v>52</v>
      </c>
      <c r="J3055" s="10"/>
      <c r="K3055" s="10"/>
      <c r="L3055" s="10" t="s">
        <v>22</v>
      </c>
      <c r="M3055" s="10" t="s">
        <v>22</v>
      </c>
      <c r="N3055" s="10" t="s">
        <v>22</v>
      </c>
      <c r="O3055" s="10" t="s">
        <v>22</v>
      </c>
      <c r="P3055" s="11"/>
    </row>
    <row r="3056">
      <c r="A3056" s="22">
        <v>45644.0</v>
      </c>
      <c r="B3056" s="35">
        <v>45643.0</v>
      </c>
      <c r="C3056" s="10" t="s">
        <v>17</v>
      </c>
      <c r="D3056" s="10">
        <v>8.0</v>
      </c>
      <c r="E3056" s="10" t="s">
        <v>9</v>
      </c>
      <c r="F3056" s="10" t="s">
        <v>1724</v>
      </c>
      <c r="G3056" s="10" t="s">
        <v>187</v>
      </c>
      <c r="H3056" s="12" t="s">
        <v>188</v>
      </c>
      <c r="I3056" s="10" t="s">
        <v>21</v>
      </c>
      <c r="J3056" s="10"/>
      <c r="K3056" s="22"/>
      <c r="L3056" s="10" t="s">
        <v>22</v>
      </c>
      <c r="M3056" s="10" t="s">
        <v>22</v>
      </c>
      <c r="N3056" s="10" t="s">
        <v>22</v>
      </c>
      <c r="O3056" s="10"/>
      <c r="P3056" s="11"/>
    </row>
    <row r="3057">
      <c r="A3057" s="22">
        <v>45644.0</v>
      </c>
      <c r="B3057" s="35">
        <v>45643.0</v>
      </c>
      <c r="C3057" s="10" t="s">
        <v>17</v>
      </c>
      <c r="D3057" s="10">
        <v>20.0</v>
      </c>
      <c r="E3057" s="10" t="s">
        <v>33</v>
      </c>
      <c r="F3057" s="10" t="s">
        <v>307</v>
      </c>
      <c r="G3057" s="10" t="s">
        <v>38</v>
      </c>
      <c r="H3057" s="12" t="s">
        <v>39</v>
      </c>
      <c r="I3057" s="10" t="s">
        <v>21</v>
      </c>
      <c r="J3057" s="10" t="s">
        <v>524</v>
      </c>
      <c r="K3057" s="10"/>
      <c r="L3057" s="10" t="s">
        <v>22</v>
      </c>
      <c r="M3057" s="10" t="s">
        <v>22</v>
      </c>
      <c r="N3057" s="10" t="s">
        <v>22</v>
      </c>
      <c r="O3057" s="10"/>
      <c r="P3057" s="11"/>
    </row>
    <row r="3058">
      <c r="A3058" s="22">
        <v>45644.0</v>
      </c>
      <c r="B3058" s="35">
        <v>45643.0</v>
      </c>
      <c r="C3058" s="10" t="s">
        <v>17</v>
      </c>
      <c r="D3058" s="10">
        <v>8.0</v>
      </c>
      <c r="E3058" s="10" t="s">
        <v>9</v>
      </c>
      <c r="F3058" s="10" t="s">
        <v>1980</v>
      </c>
      <c r="G3058" s="10" t="s">
        <v>267</v>
      </c>
      <c r="H3058" s="12"/>
      <c r="I3058" s="10" t="s">
        <v>21</v>
      </c>
      <c r="J3058" s="10"/>
      <c r="K3058" s="22"/>
      <c r="L3058" s="10" t="s">
        <v>22</v>
      </c>
      <c r="M3058" s="10" t="s">
        <v>22</v>
      </c>
      <c r="N3058" s="10" t="s">
        <v>22</v>
      </c>
      <c r="O3058" s="10"/>
      <c r="P3058" s="11"/>
    </row>
    <row r="3059">
      <c r="A3059" s="29">
        <v>45643.35086855324</v>
      </c>
      <c r="B3059" s="35">
        <v>45643.0</v>
      </c>
      <c r="C3059" s="10" t="s">
        <v>17</v>
      </c>
      <c r="D3059" s="10">
        <v>6.0</v>
      </c>
      <c r="E3059" s="10" t="s">
        <v>33</v>
      </c>
      <c r="F3059" s="10" t="s">
        <v>2136</v>
      </c>
      <c r="G3059" s="10" t="s">
        <v>779</v>
      </c>
      <c r="H3059" s="12" t="s">
        <v>780</v>
      </c>
      <c r="I3059" s="10" t="s">
        <v>21</v>
      </c>
      <c r="J3059" s="10"/>
      <c r="K3059" s="10"/>
      <c r="L3059" s="10" t="s">
        <v>22</v>
      </c>
      <c r="M3059" s="10" t="s">
        <v>22</v>
      </c>
      <c r="N3059" s="10" t="s">
        <v>22</v>
      </c>
      <c r="O3059" s="10"/>
      <c r="P3059" s="11"/>
    </row>
    <row r="3060">
      <c r="A3060" s="29">
        <v>45643.33070211805</v>
      </c>
      <c r="B3060" s="35">
        <v>45643.0</v>
      </c>
      <c r="C3060" s="10" t="s">
        <v>17</v>
      </c>
      <c r="D3060" s="10">
        <v>8.0</v>
      </c>
      <c r="E3060" s="10" t="s">
        <v>33</v>
      </c>
      <c r="F3060" s="10" t="s">
        <v>1215</v>
      </c>
      <c r="G3060" s="10" t="s">
        <v>169</v>
      </c>
      <c r="H3060" s="12" t="s">
        <v>170</v>
      </c>
      <c r="I3060" s="10" t="s">
        <v>21</v>
      </c>
      <c r="J3060" s="10"/>
      <c r="K3060" s="22"/>
      <c r="L3060" s="10" t="s">
        <v>22</v>
      </c>
      <c r="M3060" s="10" t="s">
        <v>22</v>
      </c>
      <c r="N3060" s="10" t="s">
        <v>22</v>
      </c>
      <c r="O3060" s="10"/>
      <c r="P3060" s="11"/>
    </row>
    <row r="3061">
      <c r="A3061" s="22">
        <v>45643.0</v>
      </c>
      <c r="B3061" s="35">
        <v>45642.0</v>
      </c>
      <c r="C3061" s="10" t="s">
        <v>17</v>
      </c>
      <c r="D3061" s="10">
        <v>8.0</v>
      </c>
      <c r="E3061" s="10" t="s">
        <v>953</v>
      </c>
      <c r="F3061" s="10" t="s">
        <v>2137</v>
      </c>
      <c r="G3061" s="10" t="s">
        <v>2138</v>
      </c>
      <c r="H3061" s="12" t="s">
        <v>2139</v>
      </c>
      <c r="I3061" s="10" t="s">
        <v>21</v>
      </c>
      <c r="J3061" s="10"/>
      <c r="K3061" s="10" t="s">
        <v>2140</v>
      </c>
      <c r="L3061" s="10" t="s">
        <v>22</v>
      </c>
      <c r="M3061" s="10" t="s">
        <v>22</v>
      </c>
      <c r="N3061" s="10" t="s">
        <v>22</v>
      </c>
      <c r="O3061" s="10"/>
      <c r="P3061" s="11"/>
    </row>
    <row r="3062">
      <c r="A3062" s="22">
        <v>45643.0</v>
      </c>
      <c r="B3062" s="35">
        <v>45642.0</v>
      </c>
      <c r="C3062" s="10" t="s">
        <v>17</v>
      </c>
      <c r="D3062" s="10">
        <v>8.0</v>
      </c>
      <c r="E3062" s="10" t="s">
        <v>33</v>
      </c>
      <c r="F3062" s="10" t="s">
        <v>2109</v>
      </c>
      <c r="G3062" s="10" t="s">
        <v>2110</v>
      </c>
      <c r="H3062" s="12"/>
      <c r="I3062" s="10" t="s">
        <v>21</v>
      </c>
      <c r="J3062" s="10"/>
      <c r="K3062" s="10"/>
      <c r="L3062" s="10" t="s">
        <v>22</v>
      </c>
      <c r="M3062" s="10" t="s">
        <v>22</v>
      </c>
      <c r="N3062" s="10" t="s">
        <v>22</v>
      </c>
      <c r="O3062" s="10"/>
      <c r="P3062" s="11"/>
    </row>
    <row r="3063">
      <c r="A3063" s="22">
        <v>45643.0</v>
      </c>
      <c r="B3063" s="35">
        <v>45642.0</v>
      </c>
      <c r="C3063" s="10" t="s">
        <v>17</v>
      </c>
      <c r="D3063" s="10">
        <v>8.0</v>
      </c>
      <c r="E3063" s="10" t="s">
        <v>9</v>
      </c>
      <c r="F3063" s="10" t="s">
        <v>2141</v>
      </c>
      <c r="G3063" s="10" t="s">
        <v>94</v>
      </c>
      <c r="H3063" s="12" t="s">
        <v>853</v>
      </c>
      <c r="I3063" s="10" t="s">
        <v>21</v>
      </c>
      <c r="J3063" s="10"/>
      <c r="K3063" s="10"/>
      <c r="L3063" s="10" t="s">
        <v>22</v>
      </c>
      <c r="M3063" s="10" t="s">
        <v>22</v>
      </c>
      <c r="N3063" s="10" t="s">
        <v>22</v>
      </c>
      <c r="O3063" s="10"/>
      <c r="P3063" s="11"/>
    </row>
    <row r="3064">
      <c r="A3064" s="22">
        <v>45643.0</v>
      </c>
      <c r="B3064" s="35">
        <v>45642.0</v>
      </c>
      <c r="C3064" s="10" t="s">
        <v>17</v>
      </c>
      <c r="D3064" s="10">
        <v>8.0</v>
      </c>
      <c r="E3064" s="10" t="s">
        <v>9</v>
      </c>
      <c r="F3064" s="10" t="s">
        <v>2026</v>
      </c>
      <c r="G3064" s="10" t="s">
        <v>1483</v>
      </c>
      <c r="H3064" s="12" t="s">
        <v>1484</v>
      </c>
      <c r="I3064" s="10" t="s">
        <v>52</v>
      </c>
      <c r="J3064" s="10"/>
      <c r="K3064" s="22"/>
      <c r="L3064" s="10" t="s">
        <v>22</v>
      </c>
      <c r="M3064" s="10" t="s">
        <v>22</v>
      </c>
      <c r="N3064" s="10" t="s">
        <v>22</v>
      </c>
      <c r="O3064" s="10" t="s">
        <v>22</v>
      </c>
      <c r="P3064" s="11"/>
    </row>
    <row r="3065">
      <c r="A3065" s="22">
        <v>45643.0</v>
      </c>
      <c r="B3065" s="35">
        <v>45642.0</v>
      </c>
      <c r="C3065" s="10" t="s">
        <v>17</v>
      </c>
      <c r="D3065" s="10">
        <v>8.0</v>
      </c>
      <c r="E3065" s="10" t="s">
        <v>9</v>
      </c>
      <c r="F3065" s="10" t="s">
        <v>1965</v>
      </c>
      <c r="G3065" s="10" t="s">
        <v>2142</v>
      </c>
      <c r="H3065" s="12"/>
      <c r="I3065" s="10" t="s">
        <v>60</v>
      </c>
      <c r="J3065" s="10" t="s">
        <v>2143</v>
      </c>
      <c r="K3065" s="10"/>
      <c r="L3065" s="10" t="s">
        <v>22</v>
      </c>
      <c r="M3065" s="10" t="s">
        <v>22</v>
      </c>
      <c r="N3065" s="10" t="s">
        <v>22</v>
      </c>
      <c r="O3065" s="10" t="s">
        <v>22</v>
      </c>
      <c r="P3065" s="11"/>
    </row>
    <row r="3066">
      <c r="A3066" s="22">
        <v>45643.0</v>
      </c>
      <c r="B3066" s="35">
        <v>45642.0</v>
      </c>
      <c r="C3066" s="10" t="s">
        <v>17</v>
      </c>
      <c r="D3066" s="10">
        <v>8.0</v>
      </c>
      <c r="E3066" s="10" t="s">
        <v>33</v>
      </c>
      <c r="F3066" s="10" t="s">
        <v>1845</v>
      </c>
      <c r="G3066" s="10" t="s">
        <v>1038</v>
      </c>
      <c r="H3066" s="12" t="s">
        <v>1039</v>
      </c>
      <c r="I3066" s="10" t="s">
        <v>21</v>
      </c>
      <c r="J3066" s="10"/>
      <c r="K3066" s="10"/>
      <c r="L3066" s="10" t="s">
        <v>22</v>
      </c>
      <c r="M3066" s="10" t="s">
        <v>22</v>
      </c>
      <c r="N3066" s="10" t="s">
        <v>22</v>
      </c>
      <c r="O3066" s="10"/>
      <c r="P3066" s="11"/>
    </row>
    <row r="3067">
      <c r="A3067" s="22">
        <v>45643.0</v>
      </c>
      <c r="B3067" s="35">
        <v>45642.0</v>
      </c>
      <c r="C3067" s="10" t="s">
        <v>17</v>
      </c>
      <c r="D3067" s="10">
        <v>8.0</v>
      </c>
      <c r="E3067" s="10" t="s">
        <v>33</v>
      </c>
      <c r="F3067" s="10" t="s">
        <v>1280</v>
      </c>
      <c r="G3067" s="10" t="s">
        <v>318</v>
      </c>
      <c r="H3067" s="12" t="s">
        <v>319</v>
      </c>
      <c r="I3067" s="10" t="s">
        <v>21</v>
      </c>
      <c r="J3067" s="10"/>
      <c r="K3067" s="22"/>
      <c r="L3067" s="10" t="s">
        <v>22</v>
      </c>
      <c r="M3067" s="10" t="s">
        <v>22</v>
      </c>
      <c r="N3067" s="10" t="s">
        <v>22</v>
      </c>
      <c r="O3067" s="10"/>
      <c r="P3067" s="11"/>
    </row>
    <row r="3068">
      <c r="A3068" s="22">
        <v>45643.0</v>
      </c>
      <c r="B3068" s="35">
        <v>45642.0</v>
      </c>
      <c r="C3068" s="10" t="s">
        <v>17</v>
      </c>
      <c r="D3068" s="10">
        <v>4.0</v>
      </c>
      <c r="E3068" s="10" t="s">
        <v>9</v>
      </c>
      <c r="F3068" s="10" t="s">
        <v>2144</v>
      </c>
      <c r="G3068" s="10" t="s">
        <v>2145</v>
      </c>
      <c r="H3068" s="12" t="s">
        <v>2146</v>
      </c>
      <c r="I3068" s="10" t="s">
        <v>60</v>
      </c>
      <c r="J3068" s="10" t="s">
        <v>2147</v>
      </c>
      <c r="K3068" s="22"/>
      <c r="L3068" s="10" t="s">
        <v>22</v>
      </c>
      <c r="M3068" s="10" t="s">
        <v>22</v>
      </c>
      <c r="N3068" s="10" t="s">
        <v>22</v>
      </c>
      <c r="O3068" s="10" t="s">
        <v>22</v>
      </c>
      <c r="P3068" s="11"/>
    </row>
    <row r="3069">
      <c r="A3069" s="22">
        <v>45643.0</v>
      </c>
      <c r="B3069" s="35">
        <v>45642.0</v>
      </c>
      <c r="C3069" s="10" t="s">
        <v>17</v>
      </c>
      <c r="D3069" s="10">
        <v>4.0</v>
      </c>
      <c r="E3069" s="10" t="s">
        <v>9</v>
      </c>
      <c r="F3069" s="10" t="s">
        <v>1087</v>
      </c>
      <c r="G3069" s="10" t="s">
        <v>147</v>
      </c>
      <c r="H3069" s="12" t="s">
        <v>148</v>
      </c>
      <c r="I3069" s="10" t="s">
        <v>52</v>
      </c>
      <c r="J3069" s="10"/>
      <c r="K3069" s="10"/>
      <c r="L3069" s="10" t="s">
        <v>22</v>
      </c>
      <c r="M3069" s="10" t="s">
        <v>22</v>
      </c>
      <c r="N3069" s="10" t="s">
        <v>22</v>
      </c>
      <c r="O3069" s="10" t="s">
        <v>474</v>
      </c>
      <c r="P3069" s="11"/>
    </row>
    <row r="3070">
      <c r="A3070" s="22">
        <v>45643.0</v>
      </c>
      <c r="B3070" s="35">
        <v>45642.0</v>
      </c>
      <c r="C3070" s="10" t="s">
        <v>17</v>
      </c>
      <c r="D3070" s="10">
        <v>8.0</v>
      </c>
      <c r="E3070" s="10" t="s">
        <v>33</v>
      </c>
      <c r="F3070" s="10" t="s">
        <v>2148</v>
      </c>
      <c r="G3070" s="10" t="s">
        <v>1310</v>
      </c>
      <c r="H3070" s="12" t="s">
        <v>1311</v>
      </c>
      <c r="I3070" s="10" t="s">
        <v>21</v>
      </c>
      <c r="J3070" s="10"/>
      <c r="K3070" s="10"/>
      <c r="L3070" s="10" t="s">
        <v>22</v>
      </c>
      <c r="M3070" s="10" t="s">
        <v>22</v>
      </c>
      <c r="N3070" s="10" t="s">
        <v>22</v>
      </c>
      <c r="O3070" s="10"/>
      <c r="P3070" s="11"/>
    </row>
    <row r="3071">
      <c r="A3071" s="22">
        <v>45643.0</v>
      </c>
      <c r="B3071" s="35">
        <v>45642.0</v>
      </c>
      <c r="C3071" s="10" t="s">
        <v>17</v>
      </c>
      <c r="D3071" s="10">
        <v>4.0</v>
      </c>
      <c r="E3071" s="10" t="s">
        <v>9</v>
      </c>
      <c r="F3071" s="10" t="s">
        <v>2149</v>
      </c>
      <c r="G3071" s="10" t="s">
        <v>2150</v>
      </c>
      <c r="H3071" s="12" t="s">
        <v>2151</v>
      </c>
      <c r="I3071" s="10" t="s">
        <v>60</v>
      </c>
      <c r="J3071" s="10"/>
      <c r="K3071" s="10"/>
      <c r="L3071" s="10" t="s">
        <v>22</v>
      </c>
      <c r="M3071" s="10" t="s">
        <v>22</v>
      </c>
      <c r="N3071" s="10" t="s">
        <v>22</v>
      </c>
      <c r="O3071" s="10" t="s">
        <v>22</v>
      </c>
      <c r="P3071" s="11"/>
    </row>
    <row r="3072">
      <c r="A3072" s="22">
        <v>45643.0</v>
      </c>
      <c r="B3072" s="35">
        <v>45642.0</v>
      </c>
      <c r="C3072" s="10" t="s">
        <v>17</v>
      </c>
      <c r="D3072" s="10" t="s">
        <v>89</v>
      </c>
      <c r="E3072" s="10" t="s">
        <v>89</v>
      </c>
      <c r="F3072" s="10" t="s">
        <v>1223</v>
      </c>
      <c r="G3072" s="10" t="s">
        <v>2152</v>
      </c>
      <c r="H3072" s="12" t="s">
        <v>2153</v>
      </c>
      <c r="I3072" s="10" t="s">
        <v>21</v>
      </c>
      <c r="J3072" s="10"/>
      <c r="K3072" s="10"/>
      <c r="L3072" s="10" t="s">
        <v>22</v>
      </c>
      <c r="M3072" s="10" t="s">
        <v>22</v>
      </c>
      <c r="N3072" s="10" t="s">
        <v>22</v>
      </c>
      <c r="O3072" s="10"/>
      <c r="P3072" s="11"/>
    </row>
    <row r="3073">
      <c r="A3073" s="22">
        <v>45643.0</v>
      </c>
      <c r="B3073" s="35">
        <v>45642.0</v>
      </c>
      <c r="C3073" s="10" t="s">
        <v>17</v>
      </c>
      <c r="D3073" s="10">
        <v>8.0</v>
      </c>
      <c r="E3073" s="10" t="s">
        <v>953</v>
      </c>
      <c r="F3073" s="10" t="s">
        <v>2154</v>
      </c>
      <c r="G3073" s="10" t="s">
        <v>213</v>
      </c>
      <c r="H3073" s="12" t="s">
        <v>680</v>
      </c>
      <c r="I3073" s="10" t="s">
        <v>21</v>
      </c>
      <c r="J3073" s="10"/>
      <c r="K3073" s="10"/>
      <c r="L3073" s="10" t="s">
        <v>22</v>
      </c>
      <c r="M3073" s="10" t="s">
        <v>22</v>
      </c>
      <c r="N3073" s="10" t="s">
        <v>22</v>
      </c>
      <c r="O3073" s="10"/>
      <c r="P3073" s="11"/>
    </row>
    <row r="3074">
      <c r="A3074" s="29">
        <v>45642.43366726852</v>
      </c>
      <c r="B3074" s="35">
        <v>45642.0</v>
      </c>
      <c r="C3074" s="10" t="s">
        <v>17</v>
      </c>
      <c r="D3074" s="10">
        <v>16.0</v>
      </c>
      <c r="E3074" s="10" t="s">
        <v>33</v>
      </c>
      <c r="F3074" s="10" t="s">
        <v>868</v>
      </c>
      <c r="G3074" s="10" t="s">
        <v>410</v>
      </c>
      <c r="H3074" s="12"/>
      <c r="I3074" s="10" t="s">
        <v>21</v>
      </c>
      <c r="J3074" s="10"/>
      <c r="K3074" s="10"/>
      <c r="L3074" s="10" t="s">
        <v>22</v>
      </c>
      <c r="M3074" s="10" t="s">
        <v>22</v>
      </c>
      <c r="N3074" s="10" t="s">
        <v>22</v>
      </c>
      <c r="O3074" s="10"/>
      <c r="P3074" s="11"/>
    </row>
    <row r="3075">
      <c r="A3075" s="29">
        <v>45642.4277805787</v>
      </c>
      <c r="B3075" s="35">
        <v>45642.0</v>
      </c>
      <c r="C3075" s="10" t="s">
        <v>17</v>
      </c>
      <c r="D3075" s="10">
        <v>8.0</v>
      </c>
      <c r="E3075" s="10" t="s">
        <v>33</v>
      </c>
      <c r="F3075" s="10" t="s">
        <v>2042</v>
      </c>
      <c r="G3075" s="10" t="s">
        <v>30</v>
      </c>
      <c r="H3075" s="12" t="s">
        <v>31</v>
      </c>
      <c r="I3075" s="10" t="s">
        <v>21</v>
      </c>
      <c r="J3075" s="10"/>
      <c r="K3075" s="10"/>
      <c r="L3075" s="10" t="s">
        <v>22</v>
      </c>
      <c r="M3075" s="10" t="s">
        <v>22</v>
      </c>
      <c r="N3075" s="10" t="s">
        <v>22</v>
      </c>
      <c r="O3075" s="10"/>
      <c r="P3075" s="11"/>
    </row>
    <row r="3076">
      <c r="A3076" s="29">
        <v>45642.4274569213</v>
      </c>
      <c r="B3076" s="35">
        <v>45642.0</v>
      </c>
      <c r="C3076" s="10" t="s">
        <v>17</v>
      </c>
      <c r="D3076" s="10">
        <v>4.0</v>
      </c>
      <c r="E3076" s="10" t="s">
        <v>9</v>
      </c>
      <c r="F3076" s="10" t="s">
        <v>2155</v>
      </c>
      <c r="G3076" s="10" t="s">
        <v>1571</v>
      </c>
      <c r="H3076" s="12"/>
      <c r="I3076" s="10" t="s">
        <v>60</v>
      </c>
      <c r="J3076" s="10"/>
      <c r="K3076" s="22"/>
      <c r="L3076" s="10" t="s">
        <v>22</v>
      </c>
      <c r="M3076" s="10" t="s">
        <v>22</v>
      </c>
      <c r="N3076" s="10" t="s">
        <v>22</v>
      </c>
      <c r="O3076" s="10" t="s">
        <v>22</v>
      </c>
      <c r="P3076" s="11"/>
    </row>
    <row r="3077">
      <c r="A3077" s="29">
        <v>45642.42714547453</v>
      </c>
      <c r="B3077" s="35">
        <v>45642.0</v>
      </c>
      <c r="C3077" s="10" t="s">
        <v>17</v>
      </c>
      <c r="D3077" s="10">
        <v>8.0</v>
      </c>
      <c r="E3077" s="10" t="s">
        <v>9</v>
      </c>
      <c r="F3077" s="10" t="s">
        <v>2133</v>
      </c>
      <c r="G3077" s="10" t="s">
        <v>2134</v>
      </c>
      <c r="H3077" s="12" t="s">
        <v>569</v>
      </c>
      <c r="I3077" s="10" t="s">
        <v>52</v>
      </c>
      <c r="J3077" s="10"/>
      <c r="K3077" s="10"/>
      <c r="L3077" s="10" t="s">
        <v>22</v>
      </c>
      <c r="M3077" s="10" t="s">
        <v>22</v>
      </c>
      <c r="N3077" s="10" t="s">
        <v>22</v>
      </c>
      <c r="O3077" s="10" t="s">
        <v>22</v>
      </c>
      <c r="P3077" s="11"/>
    </row>
    <row r="3078">
      <c r="A3078" s="29">
        <v>45642.42655059027</v>
      </c>
      <c r="B3078" s="35">
        <v>45642.0</v>
      </c>
      <c r="C3078" s="10" t="s">
        <v>17</v>
      </c>
      <c r="D3078" s="10">
        <v>6.0</v>
      </c>
      <c r="E3078" s="10" t="s">
        <v>9</v>
      </c>
      <c r="F3078" s="10" t="s">
        <v>2156</v>
      </c>
      <c r="G3078" s="10" t="s">
        <v>2157</v>
      </c>
      <c r="H3078" s="12"/>
      <c r="I3078" s="10" t="s">
        <v>52</v>
      </c>
      <c r="J3078" s="10"/>
      <c r="K3078" s="22"/>
      <c r="L3078" s="10" t="s">
        <v>22</v>
      </c>
      <c r="M3078" s="10" t="s">
        <v>22</v>
      </c>
      <c r="N3078" s="10" t="s">
        <v>22</v>
      </c>
      <c r="O3078" s="10"/>
      <c r="P3078" s="11"/>
    </row>
    <row r="3079">
      <c r="A3079" s="29">
        <v>45642.423530300926</v>
      </c>
      <c r="B3079" s="35">
        <v>45642.0</v>
      </c>
      <c r="C3079" s="10" t="s">
        <v>17</v>
      </c>
      <c r="D3079" s="10">
        <v>8.0</v>
      </c>
      <c r="E3079" s="10" t="s">
        <v>33</v>
      </c>
      <c r="F3079" s="10" t="s">
        <v>1096</v>
      </c>
      <c r="G3079" s="10" t="s">
        <v>1097</v>
      </c>
      <c r="H3079" s="12"/>
      <c r="I3079" s="10" t="s">
        <v>60</v>
      </c>
      <c r="J3079" s="10" t="s">
        <v>2158</v>
      </c>
      <c r="K3079" s="10"/>
      <c r="L3079" s="10" t="s">
        <v>22</v>
      </c>
      <c r="M3079" s="10" t="s">
        <v>22</v>
      </c>
      <c r="N3079" s="10" t="s">
        <v>22</v>
      </c>
      <c r="O3079" s="10" t="s">
        <v>22</v>
      </c>
      <c r="P3079" s="11"/>
    </row>
    <row r="3080">
      <c r="A3080" s="22">
        <v>45642.0</v>
      </c>
      <c r="B3080" s="35">
        <v>45638.0</v>
      </c>
      <c r="C3080" s="10" t="s">
        <v>17</v>
      </c>
      <c r="D3080" s="10">
        <v>8.0</v>
      </c>
      <c r="E3080" s="16" t="s">
        <v>9</v>
      </c>
      <c r="F3080" s="10" t="s">
        <v>2159</v>
      </c>
      <c r="G3080" s="10" t="s">
        <v>213</v>
      </c>
      <c r="H3080" s="12" t="s">
        <v>680</v>
      </c>
      <c r="I3080" s="10" t="s">
        <v>21</v>
      </c>
      <c r="J3080" s="10"/>
      <c r="K3080" s="10"/>
      <c r="L3080" s="10" t="s">
        <v>22</v>
      </c>
      <c r="M3080" s="10" t="s">
        <v>22</v>
      </c>
      <c r="N3080" s="10" t="s">
        <v>22</v>
      </c>
      <c r="O3080" s="10"/>
      <c r="P3080" s="11"/>
    </row>
    <row r="3081">
      <c r="A3081" s="22">
        <v>45642.0</v>
      </c>
      <c r="B3081" s="35">
        <v>45638.0</v>
      </c>
      <c r="C3081" s="10" t="s">
        <v>17</v>
      </c>
      <c r="D3081" s="10" t="s">
        <v>132</v>
      </c>
      <c r="E3081" s="17" t="s">
        <v>33</v>
      </c>
      <c r="F3081" s="10" t="s">
        <v>1166</v>
      </c>
      <c r="G3081" s="10" t="s">
        <v>1138</v>
      </c>
      <c r="H3081" s="12" t="s">
        <v>1139</v>
      </c>
      <c r="I3081" s="10" t="s">
        <v>21</v>
      </c>
      <c r="J3081" s="10"/>
      <c r="K3081" s="10"/>
      <c r="L3081" s="10" t="s">
        <v>22</v>
      </c>
      <c r="M3081" s="10" t="s">
        <v>22</v>
      </c>
      <c r="N3081" s="10" t="s">
        <v>22</v>
      </c>
      <c r="O3081" s="10"/>
      <c r="P3081" s="11"/>
    </row>
    <row r="3082">
      <c r="A3082" s="22">
        <v>45642.0</v>
      </c>
      <c r="B3082" s="35">
        <v>45638.0</v>
      </c>
      <c r="C3082" s="10" t="s">
        <v>17</v>
      </c>
      <c r="D3082" s="10">
        <v>8.0</v>
      </c>
      <c r="E3082" s="16" t="s">
        <v>9</v>
      </c>
      <c r="F3082" s="10" t="s">
        <v>2160</v>
      </c>
      <c r="G3082" s="10" t="s">
        <v>2161</v>
      </c>
      <c r="H3082" s="12" t="s">
        <v>604</v>
      </c>
      <c r="I3082" s="10" t="s">
        <v>60</v>
      </c>
      <c r="J3082" s="10" t="s">
        <v>2162</v>
      </c>
      <c r="K3082" s="10"/>
      <c r="L3082" s="10" t="s">
        <v>22</v>
      </c>
      <c r="M3082" s="10" t="s">
        <v>22</v>
      </c>
      <c r="N3082" s="10" t="s">
        <v>22</v>
      </c>
      <c r="O3082" s="10" t="s">
        <v>22</v>
      </c>
      <c r="P3082" s="11"/>
    </row>
    <row r="3083">
      <c r="A3083" s="22">
        <v>45642.0</v>
      </c>
      <c r="B3083" s="35">
        <v>45639.0</v>
      </c>
      <c r="C3083" s="10" t="s">
        <v>17</v>
      </c>
      <c r="D3083" s="10">
        <v>8.0</v>
      </c>
      <c r="E3083" s="16" t="s">
        <v>33</v>
      </c>
      <c r="F3083" s="10" t="s">
        <v>1368</v>
      </c>
      <c r="G3083" s="10" t="s">
        <v>928</v>
      </c>
      <c r="H3083" s="12" t="s">
        <v>1347</v>
      </c>
      <c r="I3083" s="10" t="s">
        <v>21</v>
      </c>
      <c r="J3083" s="10"/>
      <c r="K3083" s="10"/>
      <c r="L3083" s="10" t="s">
        <v>22</v>
      </c>
      <c r="M3083" s="10" t="s">
        <v>22</v>
      </c>
      <c r="N3083" s="10" t="s">
        <v>22</v>
      </c>
      <c r="O3083" s="10"/>
      <c r="P3083" s="11"/>
    </row>
    <row r="3084">
      <c r="A3084" s="22">
        <v>45642.0</v>
      </c>
      <c r="B3084" s="35">
        <v>45639.0</v>
      </c>
      <c r="C3084" s="10" t="s">
        <v>17</v>
      </c>
      <c r="D3084" s="10">
        <v>8.0</v>
      </c>
      <c r="E3084" s="16" t="s">
        <v>33</v>
      </c>
      <c r="F3084" s="10" t="s">
        <v>1368</v>
      </c>
      <c r="G3084" s="10" t="s">
        <v>928</v>
      </c>
      <c r="H3084" s="12" t="s">
        <v>1347</v>
      </c>
      <c r="I3084" s="10" t="s">
        <v>21</v>
      </c>
      <c r="J3084" s="10"/>
      <c r="K3084" s="10"/>
      <c r="L3084" s="10" t="s">
        <v>22</v>
      </c>
      <c r="M3084" s="10" t="s">
        <v>22</v>
      </c>
      <c r="N3084" s="10" t="s">
        <v>22</v>
      </c>
      <c r="O3084" s="10"/>
      <c r="P3084" s="11"/>
    </row>
    <row r="3085">
      <c r="A3085" s="22">
        <v>45642.0</v>
      </c>
      <c r="B3085" s="35">
        <v>45639.0</v>
      </c>
      <c r="C3085" s="10" t="s">
        <v>17</v>
      </c>
      <c r="D3085" s="10" t="s">
        <v>177</v>
      </c>
      <c r="E3085" s="10" t="s">
        <v>33</v>
      </c>
      <c r="F3085" s="10" t="s">
        <v>286</v>
      </c>
      <c r="G3085" s="10" t="s">
        <v>97</v>
      </c>
      <c r="H3085" s="12" t="s">
        <v>98</v>
      </c>
      <c r="I3085" s="10" t="s">
        <v>21</v>
      </c>
      <c r="J3085" s="10"/>
      <c r="K3085" s="10"/>
      <c r="L3085" s="10" t="s">
        <v>22</v>
      </c>
      <c r="M3085" s="10" t="s">
        <v>22</v>
      </c>
      <c r="N3085" s="10" t="s">
        <v>22</v>
      </c>
      <c r="O3085" s="10"/>
      <c r="P3085" s="11"/>
    </row>
    <row r="3086">
      <c r="A3086" s="22">
        <v>45642.0</v>
      </c>
      <c r="B3086" s="35">
        <v>45639.0</v>
      </c>
      <c r="C3086" s="10" t="s">
        <v>17</v>
      </c>
      <c r="D3086" s="10">
        <v>8.0</v>
      </c>
      <c r="E3086" s="10" t="s">
        <v>33</v>
      </c>
      <c r="F3086" s="10" t="s">
        <v>1215</v>
      </c>
      <c r="G3086" s="10" t="s">
        <v>169</v>
      </c>
      <c r="H3086" s="12" t="s">
        <v>170</v>
      </c>
      <c r="I3086" s="10" t="s">
        <v>21</v>
      </c>
      <c r="J3086" s="10"/>
      <c r="K3086" s="22"/>
      <c r="L3086" s="10" t="s">
        <v>22</v>
      </c>
      <c r="M3086" s="10" t="s">
        <v>22</v>
      </c>
      <c r="N3086" s="10" t="s">
        <v>22</v>
      </c>
      <c r="O3086" s="10"/>
      <c r="P3086" s="11"/>
    </row>
    <row r="3087">
      <c r="A3087" s="22">
        <v>45642.0</v>
      </c>
      <c r="B3087" s="35">
        <v>45642.0</v>
      </c>
      <c r="C3087" s="10" t="s">
        <v>17</v>
      </c>
      <c r="D3087" s="10">
        <v>8.0</v>
      </c>
      <c r="E3087" s="10" t="s">
        <v>33</v>
      </c>
      <c r="F3087" s="10" t="s">
        <v>2076</v>
      </c>
      <c r="G3087" s="10" t="s">
        <v>184</v>
      </c>
      <c r="H3087" s="12" t="s">
        <v>185</v>
      </c>
      <c r="I3087" s="10" t="s">
        <v>21</v>
      </c>
      <c r="J3087" s="10"/>
      <c r="K3087" s="10"/>
      <c r="L3087" s="10" t="s">
        <v>22</v>
      </c>
      <c r="M3087" s="10" t="s">
        <v>22</v>
      </c>
      <c r="N3087" s="10" t="s">
        <v>22</v>
      </c>
      <c r="O3087" s="10"/>
      <c r="P3087" s="11"/>
    </row>
    <row r="3088">
      <c r="A3088" s="22">
        <v>45639.0</v>
      </c>
      <c r="B3088" s="35">
        <v>45638.0</v>
      </c>
      <c r="C3088" s="10" t="s">
        <v>17</v>
      </c>
      <c r="D3088" s="10">
        <v>8.0</v>
      </c>
      <c r="E3088" s="17" t="s">
        <v>33</v>
      </c>
      <c r="F3088" s="10" t="s">
        <v>2163</v>
      </c>
      <c r="G3088" s="10" t="s">
        <v>1942</v>
      </c>
      <c r="H3088" s="12"/>
      <c r="I3088" s="10" t="s">
        <v>60</v>
      </c>
      <c r="J3088" s="10" t="s">
        <v>2164</v>
      </c>
      <c r="K3088" s="10"/>
      <c r="L3088" s="10" t="s">
        <v>22</v>
      </c>
      <c r="M3088" s="10" t="s">
        <v>22</v>
      </c>
      <c r="N3088" s="10" t="s">
        <v>22</v>
      </c>
      <c r="O3088" s="10" t="s">
        <v>22</v>
      </c>
      <c r="P3088" s="11"/>
    </row>
    <row r="3089">
      <c r="A3089" s="22">
        <v>45639.0</v>
      </c>
      <c r="B3089" s="35">
        <v>45638.0</v>
      </c>
      <c r="C3089" s="10" t="s">
        <v>17</v>
      </c>
      <c r="D3089" s="10">
        <v>6.0</v>
      </c>
      <c r="E3089" s="16" t="s">
        <v>9</v>
      </c>
      <c r="F3089" s="10" t="s">
        <v>2165</v>
      </c>
      <c r="G3089" s="10" t="s">
        <v>2166</v>
      </c>
      <c r="H3089" s="12"/>
      <c r="I3089" s="10" t="s">
        <v>60</v>
      </c>
      <c r="J3089" s="10" t="s">
        <v>2167</v>
      </c>
      <c r="K3089" s="10"/>
      <c r="L3089" s="10" t="s">
        <v>22</v>
      </c>
      <c r="M3089" s="10" t="s">
        <v>22</v>
      </c>
      <c r="N3089" s="10" t="s">
        <v>22</v>
      </c>
      <c r="O3089" s="10" t="s">
        <v>22</v>
      </c>
      <c r="P3089" s="11"/>
    </row>
    <row r="3090">
      <c r="A3090" s="22">
        <v>45639.0</v>
      </c>
      <c r="B3090" s="35">
        <v>45638.0</v>
      </c>
      <c r="C3090" s="10" t="s">
        <v>17</v>
      </c>
      <c r="D3090" s="10">
        <v>16.0</v>
      </c>
      <c r="E3090" s="16" t="s">
        <v>9</v>
      </c>
      <c r="F3090" s="10" t="s">
        <v>307</v>
      </c>
      <c r="G3090" s="10" t="s">
        <v>38</v>
      </c>
      <c r="H3090" s="12" t="s">
        <v>39</v>
      </c>
      <c r="I3090" s="10" t="s">
        <v>21</v>
      </c>
      <c r="J3090" s="10" t="s">
        <v>524</v>
      </c>
      <c r="K3090" s="10"/>
      <c r="L3090" s="10" t="s">
        <v>22</v>
      </c>
      <c r="M3090" s="10" t="s">
        <v>22</v>
      </c>
      <c r="N3090" s="10" t="s">
        <v>22</v>
      </c>
      <c r="O3090" s="10"/>
      <c r="P3090" s="11"/>
    </row>
    <row r="3091">
      <c r="A3091" s="36">
        <v>45639.0</v>
      </c>
      <c r="B3091" s="35">
        <v>45639.0</v>
      </c>
      <c r="C3091" s="10" t="s">
        <v>17</v>
      </c>
      <c r="D3091" s="10">
        <v>8.0</v>
      </c>
      <c r="E3091" s="16" t="s">
        <v>33</v>
      </c>
      <c r="F3091" s="10" t="s">
        <v>1132</v>
      </c>
      <c r="G3091" s="10" t="s">
        <v>169</v>
      </c>
      <c r="H3091" s="12" t="s">
        <v>170</v>
      </c>
      <c r="I3091" s="10" t="s">
        <v>21</v>
      </c>
      <c r="J3091" s="10"/>
      <c r="K3091" s="10"/>
      <c r="L3091" s="10" t="s">
        <v>22</v>
      </c>
      <c r="M3091" s="10" t="s">
        <v>22</v>
      </c>
      <c r="N3091" s="10" t="s">
        <v>22</v>
      </c>
      <c r="O3091" s="10"/>
      <c r="P3091" s="11"/>
    </row>
    <row r="3092">
      <c r="A3092" s="36">
        <v>45639.0</v>
      </c>
      <c r="B3092" s="35">
        <v>45639.0</v>
      </c>
      <c r="C3092" s="10" t="s">
        <v>17</v>
      </c>
      <c r="D3092" s="10">
        <v>6.0</v>
      </c>
      <c r="E3092" s="10" t="s">
        <v>9</v>
      </c>
      <c r="F3092" s="10" t="s">
        <v>2168</v>
      </c>
      <c r="G3092" s="10" t="s">
        <v>2169</v>
      </c>
      <c r="H3092" s="12" t="s">
        <v>2170</v>
      </c>
      <c r="I3092" s="10" t="s">
        <v>21</v>
      </c>
      <c r="J3092" s="10"/>
      <c r="K3092" s="10"/>
      <c r="L3092" s="10" t="s">
        <v>22</v>
      </c>
      <c r="M3092" s="10" t="s">
        <v>22</v>
      </c>
      <c r="N3092" s="10" t="s">
        <v>22</v>
      </c>
      <c r="O3092" s="10"/>
      <c r="P3092" s="11"/>
    </row>
    <row r="3093">
      <c r="A3093" s="22">
        <v>45638.451891006946</v>
      </c>
      <c r="B3093" s="35">
        <v>45638.0</v>
      </c>
      <c r="C3093" s="10" t="s">
        <v>17</v>
      </c>
      <c r="D3093" s="10">
        <v>8.0</v>
      </c>
      <c r="E3093" s="17" t="s">
        <v>33</v>
      </c>
      <c r="F3093" s="10" t="s">
        <v>2171</v>
      </c>
      <c r="G3093" s="10" t="s">
        <v>1164</v>
      </c>
      <c r="H3093" s="12" t="s">
        <v>1165</v>
      </c>
      <c r="I3093" s="10" t="s">
        <v>52</v>
      </c>
      <c r="J3093" s="10"/>
      <c r="K3093" s="10"/>
      <c r="L3093" s="10" t="s">
        <v>22</v>
      </c>
      <c r="M3093" s="10" t="s">
        <v>22</v>
      </c>
      <c r="N3093" s="10" t="s">
        <v>22</v>
      </c>
      <c r="O3093" s="10" t="s">
        <v>474</v>
      </c>
      <c r="P3093" s="11"/>
    </row>
    <row r="3094">
      <c r="A3094" s="22">
        <v>45638.45092935185</v>
      </c>
      <c r="B3094" s="35">
        <v>45638.0</v>
      </c>
      <c r="C3094" s="10" t="s">
        <v>17</v>
      </c>
      <c r="D3094" s="10">
        <v>8.0</v>
      </c>
      <c r="E3094" s="16" t="s">
        <v>9</v>
      </c>
      <c r="F3094" s="10" t="s">
        <v>2172</v>
      </c>
      <c r="G3094" s="10" t="s">
        <v>1164</v>
      </c>
      <c r="H3094" s="12" t="s">
        <v>1165</v>
      </c>
      <c r="I3094" s="10" t="s">
        <v>52</v>
      </c>
      <c r="J3094" s="10"/>
      <c r="K3094" s="10"/>
      <c r="L3094" s="10" t="s">
        <v>22</v>
      </c>
      <c r="M3094" s="10" t="s">
        <v>22</v>
      </c>
      <c r="N3094" s="10" t="s">
        <v>22</v>
      </c>
      <c r="O3094" s="10" t="s">
        <v>474</v>
      </c>
      <c r="P3094" s="11"/>
    </row>
    <row r="3095">
      <c r="A3095" s="22">
        <v>45638.36222577546</v>
      </c>
      <c r="B3095" s="35">
        <v>45638.0</v>
      </c>
      <c r="C3095" s="10" t="s">
        <v>17</v>
      </c>
      <c r="D3095" s="10">
        <v>8.0</v>
      </c>
      <c r="E3095" s="17" t="s">
        <v>33</v>
      </c>
      <c r="F3095" s="10" t="s">
        <v>1215</v>
      </c>
      <c r="G3095" s="10" t="s">
        <v>169</v>
      </c>
      <c r="H3095" s="12" t="s">
        <v>170</v>
      </c>
      <c r="I3095" s="10" t="s">
        <v>21</v>
      </c>
      <c r="J3095" s="10"/>
      <c r="K3095" s="10"/>
      <c r="L3095" s="10" t="s">
        <v>22</v>
      </c>
      <c r="M3095" s="10" t="s">
        <v>22</v>
      </c>
      <c r="N3095" s="10" t="s">
        <v>22</v>
      </c>
      <c r="O3095" s="10"/>
      <c r="P3095" s="11"/>
    </row>
    <row r="3096">
      <c r="A3096" s="22">
        <v>45638.02902609954</v>
      </c>
      <c r="B3096" s="35">
        <v>45638.0</v>
      </c>
      <c r="C3096" s="10" t="s">
        <v>17</v>
      </c>
      <c r="D3096" s="10" t="s">
        <v>132</v>
      </c>
      <c r="E3096" s="17" t="s">
        <v>33</v>
      </c>
      <c r="F3096" s="10" t="s">
        <v>1929</v>
      </c>
      <c r="G3096" s="10" t="s">
        <v>656</v>
      </c>
      <c r="H3096" s="12" t="s">
        <v>657</v>
      </c>
      <c r="I3096" s="10" t="s">
        <v>21</v>
      </c>
      <c r="J3096" s="10"/>
      <c r="K3096" s="10"/>
      <c r="L3096" s="10" t="s">
        <v>22</v>
      </c>
      <c r="M3096" s="10" t="s">
        <v>22</v>
      </c>
      <c r="N3096" s="10" t="s">
        <v>22</v>
      </c>
      <c r="O3096" s="10"/>
      <c r="P3096" s="11"/>
    </row>
    <row r="3097">
      <c r="A3097" s="22">
        <v>45638.0</v>
      </c>
      <c r="B3097" s="35">
        <v>45635.0</v>
      </c>
      <c r="C3097" s="10" t="s">
        <v>17</v>
      </c>
      <c r="D3097" s="10">
        <v>12.0</v>
      </c>
      <c r="E3097" s="16" t="s">
        <v>9</v>
      </c>
      <c r="F3097" s="10" t="s">
        <v>2173</v>
      </c>
      <c r="G3097" s="10" t="s">
        <v>2174</v>
      </c>
      <c r="H3097" s="12" t="s">
        <v>2175</v>
      </c>
      <c r="I3097" s="10" t="s">
        <v>60</v>
      </c>
      <c r="J3097" s="10" t="s">
        <v>2176</v>
      </c>
      <c r="K3097" s="10"/>
      <c r="L3097" s="10" t="s">
        <v>22</v>
      </c>
      <c r="M3097" s="10" t="s">
        <v>22</v>
      </c>
      <c r="N3097" s="10" t="s">
        <v>22</v>
      </c>
      <c r="O3097" s="10" t="s">
        <v>22</v>
      </c>
      <c r="P3097" s="11"/>
    </row>
    <row r="3098">
      <c r="A3098" s="22">
        <v>45638.0</v>
      </c>
      <c r="B3098" s="35">
        <v>45637.0</v>
      </c>
      <c r="C3098" s="10" t="s">
        <v>17</v>
      </c>
      <c r="D3098" s="10">
        <v>8.0</v>
      </c>
      <c r="E3098" s="17" t="s">
        <v>33</v>
      </c>
      <c r="F3098" s="10" t="s">
        <v>1501</v>
      </c>
      <c r="G3098" s="10" t="s">
        <v>1502</v>
      </c>
      <c r="H3098" s="12"/>
      <c r="I3098" s="10" t="s">
        <v>21</v>
      </c>
      <c r="J3098" s="10"/>
      <c r="K3098" s="10"/>
      <c r="L3098" s="10" t="s">
        <v>22</v>
      </c>
      <c r="M3098" s="10" t="s">
        <v>22</v>
      </c>
      <c r="N3098" s="10" t="s">
        <v>22</v>
      </c>
      <c r="O3098" s="10"/>
      <c r="P3098" s="11"/>
    </row>
    <row r="3099">
      <c r="A3099" s="22">
        <v>45638.0</v>
      </c>
      <c r="B3099" s="35">
        <v>45637.0</v>
      </c>
      <c r="C3099" s="10" t="s">
        <v>17</v>
      </c>
      <c r="D3099" s="10">
        <v>12.0</v>
      </c>
      <c r="E3099" s="16" t="s">
        <v>9</v>
      </c>
      <c r="F3099" s="10" t="s">
        <v>2136</v>
      </c>
      <c r="G3099" s="10" t="s">
        <v>779</v>
      </c>
      <c r="H3099" s="12" t="s">
        <v>780</v>
      </c>
      <c r="I3099" s="10" t="s">
        <v>21</v>
      </c>
      <c r="J3099" s="10"/>
      <c r="K3099" s="10"/>
      <c r="L3099" s="10" t="s">
        <v>22</v>
      </c>
      <c r="M3099" s="10" t="s">
        <v>22</v>
      </c>
      <c r="N3099" s="10" t="s">
        <v>22</v>
      </c>
      <c r="O3099" s="10"/>
      <c r="P3099" s="11"/>
    </row>
    <row r="3100">
      <c r="A3100" s="22">
        <v>45638.0</v>
      </c>
      <c r="B3100" s="35">
        <v>45637.0</v>
      </c>
      <c r="C3100" s="10" t="s">
        <v>17</v>
      </c>
      <c r="D3100" s="10">
        <v>8.0</v>
      </c>
      <c r="E3100" s="16" t="s">
        <v>9</v>
      </c>
      <c r="F3100" s="10" t="s">
        <v>2177</v>
      </c>
      <c r="G3100" s="10" t="s">
        <v>1654</v>
      </c>
      <c r="H3100" s="12" t="s">
        <v>1655</v>
      </c>
      <c r="I3100" s="10" t="s">
        <v>52</v>
      </c>
      <c r="J3100" s="10"/>
      <c r="K3100" s="10"/>
      <c r="L3100" s="10" t="s">
        <v>22</v>
      </c>
      <c r="M3100" s="10" t="s">
        <v>22</v>
      </c>
      <c r="N3100" s="10" t="s">
        <v>22</v>
      </c>
      <c r="O3100" s="10" t="s">
        <v>474</v>
      </c>
      <c r="P3100" s="11"/>
    </row>
    <row r="3101">
      <c r="A3101" s="22">
        <v>45638.0</v>
      </c>
      <c r="B3101" s="35">
        <v>45637.0</v>
      </c>
      <c r="C3101" s="10" t="s">
        <v>17</v>
      </c>
      <c r="D3101" s="10">
        <v>8.0</v>
      </c>
      <c r="E3101" s="17" t="s">
        <v>33</v>
      </c>
      <c r="F3101" s="10" t="s">
        <v>1957</v>
      </c>
      <c r="G3101" s="10" t="s">
        <v>45</v>
      </c>
      <c r="H3101" s="12" t="s">
        <v>46</v>
      </c>
      <c r="I3101" s="10" t="s">
        <v>21</v>
      </c>
      <c r="J3101" s="10"/>
      <c r="K3101" s="10"/>
      <c r="L3101" s="10" t="s">
        <v>22</v>
      </c>
      <c r="M3101" s="10" t="s">
        <v>22</v>
      </c>
      <c r="N3101" s="10" t="s">
        <v>22</v>
      </c>
      <c r="O3101" s="10"/>
      <c r="P3101" s="11"/>
    </row>
    <row r="3102">
      <c r="A3102" s="22">
        <v>45638.0</v>
      </c>
      <c r="B3102" s="35">
        <v>45637.0</v>
      </c>
      <c r="C3102" s="10" t="s">
        <v>17</v>
      </c>
      <c r="D3102" s="10" t="s">
        <v>89</v>
      </c>
      <c r="E3102" s="19" t="s">
        <v>89</v>
      </c>
      <c r="F3102" s="10" t="s">
        <v>1220</v>
      </c>
      <c r="G3102" s="10" t="s">
        <v>1221</v>
      </c>
      <c r="H3102" s="12"/>
      <c r="I3102" s="10" t="s">
        <v>21</v>
      </c>
      <c r="J3102" s="10"/>
      <c r="K3102" s="10"/>
      <c r="L3102" s="10" t="s">
        <v>22</v>
      </c>
      <c r="M3102" s="10" t="s">
        <v>22</v>
      </c>
      <c r="N3102" s="10" t="s">
        <v>22</v>
      </c>
      <c r="O3102" s="10"/>
      <c r="P3102" s="11"/>
    </row>
    <row r="3103">
      <c r="A3103" s="22">
        <v>45637.485360844905</v>
      </c>
      <c r="B3103" s="35">
        <v>45637.0</v>
      </c>
      <c r="C3103" s="10" t="s">
        <v>17</v>
      </c>
      <c r="D3103" s="10">
        <v>6.0</v>
      </c>
      <c r="E3103" s="17" t="s">
        <v>33</v>
      </c>
      <c r="F3103" s="10" t="s">
        <v>66</v>
      </c>
      <c r="G3103" s="10" t="s">
        <v>1051</v>
      </c>
      <c r="H3103" s="12" t="s">
        <v>1052</v>
      </c>
      <c r="I3103" s="10" t="s">
        <v>21</v>
      </c>
      <c r="J3103" s="10"/>
      <c r="K3103" s="10"/>
      <c r="L3103" s="10" t="s">
        <v>22</v>
      </c>
      <c r="M3103" s="10" t="s">
        <v>22</v>
      </c>
      <c r="N3103" s="10" t="s">
        <v>22</v>
      </c>
      <c r="O3103" s="10"/>
      <c r="P3103" s="11"/>
    </row>
    <row r="3104">
      <c r="A3104" s="22">
        <v>45637.48408991898</v>
      </c>
      <c r="B3104" s="35">
        <v>45637.0</v>
      </c>
      <c r="C3104" s="10" t="s">
        <v>17</v>
      </c>
      <c r="D3104" s="10">
        <v>8.0</v>
      </c>
      <c r="E3104" s="17" t="s">
        <v>33</v>
      </c>
      <c r="F3104" s="10" t="s">
        <v>1215</v>
      </c>
      <c r="G3104" s="10" t="s">
        <v>169</v>
      </c>
      <c r="H3104" s="12" t="s">
        <v>170</v>
      </c>
      <c r="I3104" s="10" t="s">
        <v>21</v>
      </c>
      <c r="J3104" s="10"/>
      <c r="K3104" s="10"/>
      <c r="L3104" s="10" t="s">
        <v>22</v>
      </c>
      <c r="M3104" s="10" t="s">
        <v>22</v>
      </c>
      <c r="N3104" s="10" t="s">
        <v>22</v>
      </c>
      <c r="O3104" s="10"/>
      <c r="P3104" s="11"/>
    </row>
    <row r="3105">
      <c r="A3105" s="22">
        <v>45637.48340820602</v>
      </c>
      <c r="B3105" s="35">
        <v>45637.0</v>
      </c>
      <c r="C3105" s="10" t="s">
        <v>17</v>
      </c>
      <c r="D3105" s="10">
        <v>8.0</v>
      </c>
      <c r="E3105" s="17" t="s">
        <v>33</v>
      </c>
      <c r="F3105" s="10" t="s">
        <v>1687</v>
      </c>
      <c r="G3105" s="10" t="s">
        <v>1571</v>
      </c>
      <c r="H3105" s="12"/>
      <c r="I3105" s="10" t="s">
        <v>60</v>
      </c>
      <c r="J3105" s="10" t="s">
        <v>2178</v>
      </c>
      <c r="K3105" s="10"/>
      <c r="L3105" s="10" t="s">
        <v>22</v>
      </c>
      <c r="M3105" s="10" t="s">
        <v>22</v>
      </c>
      <c r="N3105" s="10" t="s">
        <v>22</v>
      </c>
      <c r="O3105" s="10" t="s">
        <v>22</v>
      </c>
      <c r="P3105" s="11"/>
    </row>
    <row r="3106">
      <c r="A3106" s="22">
        <v>45637.482961041664</v>
      </c>
      <c r="B3106" s="35">
        <v>45637.0</v>
      </c>
      <c r="C3106" s="10" t="s">
        <v>17</v>
      </c>
      <c r="D3106" s="10">
        <v>8.0</v>
      </c>
      <c r="E3106" s="17" t="s">
        <v>33</v>
      </c>
      <c r="F3106" s="10" t="s">
        <v>1766</v>
      </c>
      <c r="G3106" s="10" t="s">
        <v>1571</v>
      </c>
      <c r="H3106" s="12"/>
      <c r="I3106" s="10" t="s">
        <v>60</v>
      </c>
      <c r="J3106" s="10" t="s">
        <v>2179</v>
      </c>
      <c r="K3106" s="10"/>
      <c r="L3106" s="10" t="s">
        <v>22</v>
      </c>
      <c r="M3106" s="10" t="s">
        <v>22</v>
      </c>
      <c r="N3106" s="10" t="s">
        <v>22</v>
      </c>
      <c r="O3106" s="10" t="s">
        <v>22</v>
      </c>
      <c r="P3106" s="11"/>
    </row>
    <row r="3107">
      <c r="A3107" s="22">
        <v>45637.46158631945</v>
      </c>
      <c r="B3107" s="35">
        <v>45637.0</v>
      </c>
      <c r="C3107" s="10" t="s">
        <v>17</v>
      </c>
      <c r="D3107" s="10">
        <v>8.0</v>
      </c>
      <c r="E3107" s="17" t="s">
        <v>33</v>
      </c>
      <c r="F3107" s="10" t="s">
        <v>2180</v>
      </c>
      <c r="G3107" s="10" t="s">
        <v>101</v>
      </c>
      <c r="H3107" s="12" t="s">
        <v>102</v>
      </c>
      <c r="I3107" s="10" t="s">
        <v>21</v>
      </c>
      <c r="J3107" s="10"/>
      <c r="K3107" s="10"/>
      <c r="L3107" s="10" t="s">
        <v>22</v>
      </c>
      <c r="M3107" s="10" t="s">
        <v>22</v>
      </c>
      <c r="N3107" s="10" t="s">
        <v>22</v>
      </c>
      <c r="O3107" s="10"/>
      <c r="P3107" s="11"/>
    </row>
    <row r="3108">
      <c r="A3108" s="22">
        <v>45637.0</v>
      </c>
      <c r="B3108" s="35">
        <v>45636.0</v>
      </c>
      <c r="C3108" s="10" t="s">
        <v>17</v>
      </c>
      <c r="D3108" s="10">
        <v>8.0</v>
      </c>
      <c r="E3108" s="16" t="s">
        <v>9</v>
      </c>
      <c r="F3108" s="10" t="s">
        <v>2181</v>
      </c>
      <c r="G3108" s="10" t="s">
        <v>1093</v>
      </c>
      <c r="H3108" s="12" t="s">
        <v>124</v>
      </c>
      <c r="I3108" s="10" t="s">
        <v>21</v>
      </c>
      <c r="J3108" s="10"/>
      <c r="K3108" s="10"/>
      <c r="L3108" s="10" t="s">
        <v>22</v>
      </c>
      <c r="M3108" s="10" t="s">
        <v>22</v>
      </c>
      <c r="N3108" s="10" t="s">
        <v>22</v>
      </c>
      <c r="O3108" s="10"/>
      <c r="P3108" s="11"/>
    </row>
    <row r="3109">
      <c r="A3109" s="22">
        <v>45637.0</v>
      </c>
      <c r="B3109" s="35">
        <v>45636.0</v>
      </c>
      <c r="C3109" s="10" t="s">
        <v>17</v>
      </c>
      <c r="D3109" s="10">
        <v>8.0</v>
      </c>
      <c r="E3109" s="16" t="s">
        <v>9</v>
      </c>
      <c r="F3109" s="10" t="s">
        <v>2182</v>
      </c>
      <c r="G3109" s="10" t="s">
        <v>2183</v>
      </c>
      <c r="H3109" s="12" t="s">
        <v>2184</v>
      </c>
      <c r="I3109" s="10" t="s">
        <v>60</v>
      </c>
      <c r="J3109" s="10" t="s">
        <v>2185</v>
      </c>
      <c r="K3109" s="10"/>
      <c r="L3109" s="10" t="s">
        <v>22</v>
      </c>
      <c r="M3109" s="10" t="s">
        <v>22</v>
      </c>
      <c r="N3109" s="10" t="s">
        <v>22</v>
      </c>
      <c r="O3109" s="10" t="s">
        <v>22</v>
      </c>
      <c r="P3109" s="11"/>
    </row>
    <row r="3110">
      <c r="A3110" s="22">
        <v>45637.0</v>
      </c>
      <c r="B3110" s="35">
        <v>45636.0</v>
      </c>
      <c r="C3110" s="10" t="s">
        <v>17</v>
      </c>
      <c r="D3110" s="10">
        <v>8.0</v>
      </c>
      <c r="E3110" s="17" t="s">
        <v>33</v>
      </c>
      <c r="F3110" s="10" t="s">
        <v>2186</v>
      </c>
      <c r="G3110" s="10" t="s">
        <v>1384</v>
      </c>
      <c r="H3110" s="12"/>
      <c r="I3110" s="10" t="s">
        <v>60</v>
      </c>
      <c r="J3110" s="10"/>
      <c r="K3110" s="10"/>
      <c r="L3110" s="10" t="s">
        <v>22</v>
      </c>
      <c r="M3110" s="10" t="s">
        <v>22</v>
      </c>
      <c r="N3110" s="10" t="s">
        <v>22</v>
      </c>
      <c r="O3110" s="10" t="s">
        <v>22</v>
      </c>
      <c r="P3110" s="11"/>
    </row>
    <row r="3111">
      <c r="A3111" s="22">
        <v>45637.0</v>
      </c>
      <c r="B3111" s="35">
        <v>45636.0</v>
      </c>
      <c r="C3111" s="10" t="s">
        <v>17</v>
      </c>
      <c r="D3111" s="10">
        <v>8.0</v>
      </c>
      <c r="E3111" s="17" t="s">
        <v>33</v>
      </c>
      <c r="F3111" s="10" t="s">
        <v>2187</v>
      </c>
      <c r="G3111" s="10" t="s">
        <v>1835</v>
      </c>
      <c r="H3111" s="12"/>
      <c r="I3111" s="10" t="s">
        <v>60</v>
      </c>
      <c r="J3111" s="10" t="s">
        <v>2179</v>
      </c>
      <c r="K3111" s="10"/>
      <c r="L3111" s="10" t="s">
        <v>22</v>
      </c>
      <c r="M3111" s="10" t="s">
        <v>22</v>
      </c>
      <c r="N3111" s="10" t="s">
        <v>22</v>
      </c>
      <c r="O3111" s="10" t="s">
        <v>22</v>
      </c>
      <c r="P3111" s="11"/>
    </row>
    <row r="3112">
      <c r="A3112" s="22">
        <v>45637.0</v>
      </c>
      <c r="B3112" s="35">
        <v>45636.0</v>
      </c>
      <c r="C3112" s="10" t="s">
        <v>17</v>
      </c>
      <c r="D3112" s="10">
        <v>16.0</v>
      </c>
      <c r="E3112" s="16" t="s">
        <v>9</v>
      </c>
      <c r="F3112" s="10" t="s">
        <v>2188</v>
      </c>
      <c r="G3112" s="10" t="s">
        <v>27</v>
      </c>
      <c r="H3112" s="12" t="s">
        <v>28</v>
      </c>
      <c r="I3112" s="10" t="s">
        <v>21</v>
      </c>
      <c r="J3112" s="10" t="s">
        <v>524</v>
      </c>
      <c r="K3112" s="10"/>
      <c r="L3112" s="10" t="s">
        <v>22</v>
      </c>
      <c r="M3112" s="10" t="s">
        <v>22</v>
      </c>
      <c r="N3112" s="10" t="s">
        <v>22</v>
      </c>
      <c r="O3112" s="10"/>
      <c r="P3112" s="11"/>
    </row>
    <row r="3113">
      <c r="A3113" s="22">
        <v>45637.0</v>
      </c>
      <c r="B3113" s="35">
        <v>45636.0</v>
      </c>
      <c r="C3113" s="10" t="s">
        <v>17</v>
      </c>
      <c r="D3113" s="10">
        <v>8.0</v>
      </c>
      <c r="E3113" s="17" t="s">
        <v>33</v>
      </c>
      <c r="F3113" s="10" t="s">
        <v>1106</v>
      </c>
      <c r="G3113" s="10" t="s">
        <v>480</v>
      </c>
      <c r="H3113" s="12" t="s">
        <v>481</v>
      </c>
      <c r="I3113" s="10" t="s">
        <v>52</v>
      </c>
      <c r="J3113" s="10"/>
      <c r="K3113" s="10"/>
      <c r="L3113" s="10" t="s">
        <v>22</v>
      </c>
      <c r="M3113" s="10" t="s">
        <v>22</v>
      </c>
      <c r="N3113" s="10" t="s">
        <v>22</v>
      </c>
      <c r="O3113" s="10" t="s">
        <v>22</v>
      </c>
      <c r="P3113" s="11"/>
    </row>
    <row r="3114">
      <c r="A3114" s="22">
        <v>45637.0</v>
      </c>
      <c r="B3114" s="35">
        <v>45636.0</v>
      </c>
      <c r="C3114" s="10" t="s">
        <v>17</v>
      </c>
      <c r="D3114" s="10">
        <v>8.0</v>
      </c>
      <c r="E3114" s="16" t="s">
        <v>9</v>
      </c>
      <c r="F3114" s="10" t="s">
        <v>2189</v>
      </c>
      <c r="G3114" s="10" t="s">
        <v>213</v>
      </c>
      <c r="H3114" s="12" t="s">
        <v>680</v>
      </c>
      <c r="I3114" s="10" t="s">
        <v>21</v>
      </c>
      <c r="J3114" s="10"/>
      <c r="K3114" s="10"/>
      <c r="L3114" s="10" t="s">
        <v>22</v>
      </c>
      <c r="M3114" s="10" t="s">
        <v>22</v>
      </c>
      <c r="N3114" s="10" t="s">
        <v>22</v>
      </c>
      <c r="O3114" s="10"/>
      <c r="P3114" s="11"/>
    </row>
    <row r="3115">
      <c r="A3115" s="22">
        <v>45637.0</v>
      </c>
      <c r="B3115" s="35">
        <v>45636.0</v>
      </c>
      <c r="C3115" s="10" t="s">
        <v>17</v>
      </c>
      <c r="D3115" s="10">
        <v>8.0</v>
      </c>
      <c r="E3115" s="17" t="s">
        <v>33</v>
      </c>
      <c r="F3115" s="10" t="s">
        <v>1744</v>
      </c>
      <c r="G3115" s="10" t="s">
        <v>1745</v>
      </c>
      <c r="H3115" s="12" t="s">
        <v>2190</v>
      </c>
      <c r="I3115" s="10" t="s">
        <v>52</v>
      </c>
      <c r="J3115" s="10"/>
      <c r="K3115" s="10"/>
      <c r="L3115" s="10" t="s">
        <v>22</v>
      </c>
      <c r="M3115" s="10" t="s">
        <v>22</v>
      </c>
      <c r="N3115" s="10" t="s">
        <v>22</v>
      </c>
      <c r="O3115" s="10"/>
      <c r="P3115" s="11"/>
    </row>
    <row r="3116">
      <c r="A3116" s="22">
        <v>45636.41178954861</v>
      </c>
      <c r="B3116" s="35">
        <v>45636.0</v>
      </c>
      <c r="C3116" s="10" t="s">
        <v>17</v>
      </c>
      <c r="D3116" s="10">
        <v>8.0</v>
      </c>
      <c r="E3116" s="17" t="s">
        <v>33</v>
      </c>
      <c r="F3116" s="10" t="s">
        <v>229</v>
      </c>
      <c r="G3116" s="10" t="s">
        <v>230</v>
      </c>
      <c r="H3116" s="12"/>
      <c r="I3116" s="10" t="s">
        <v>21</v>
      </c>
      <c r="J3116" s="10"/>
      <c r="K3116" s="10"/>
      <c r="L3116" s="10" t="s">
        <v>22</v>
      </c>
      <c r="M3116" s="10" t="s">
        <v>22</v>
      </c>
      <c r="N3116" s="10" t="s">
        <v>22</v>
      </c>
      <c r="O3116" s="10"/>
      <c r="P3116" s="11"/>
    </row>
    <row r="3117">
      <c r="A3117" s="22">
        <v>45636.39472165509</v>
      </c>
      <c r="B3117" s="35">
        <v>45636.0</v>
      </c>
      <c r="C3117" s="10" t="s">
        <v>17</v>
      </c>
      <c r="D3117" s="10">
        <v>8.0</v>
      </c>
      <c r="E3117" s="17" t="s">
        <v>33</v>
      </c>
      <c r="F3117" s="10" t="s">
        <v>2191</v>
      </c>
      <c r="G3117" s="10" t="s">
        <v>379</v>
      </c>
      <c r="H3117" s="12" t="s">
        <v>380</v>
      </c>
      <c r="I3117" s="10" t="s">
        <v>21</v>
      </c>
      <c r="J3117" s="10"/>
      <c r="K3117" s="10"/>
      <c r="L3117" s="10" t="s">
        <v>22</v>
      </c>
      <c r="M3117" s="10" t="s">
        <v>22</v>
      </c>
      <c r="N3117" s="10" t="s">
        <v>22</v>
      </c>
      <c r="O3117" s="10"/>
      <c r="P3117" s="11"/>
    </row>
    <row r="3118">
      <c r="A3118" s="22">
        <v>45636.32418146991</v>
      </c>
      <c r="B3118" s="35">
        <v>45636.0</v>
      </c>
      <c r="C3118" s="10" t="s">
        <v>17</v>
      </c>
      <c r="D3118" s="10">
        <v>8.0</v>
      </c>
      <c r="E3118" s="16" t="s">
        <v>9</v>
      </c>
      <c r="F3118" s="10" t="s">
        <v>1215</v>
      </c>
      <c r="G3118" s="10" t="s">
        <v>169</v>
      </c>
      <c r="H3118" s="12" t="s">
        <v>170</v>
      </c>
      <c r="I3118" s="10" t="s">
        <v>21</v>
      </c>
      <c r="J3118" s="10"/>
      <c r="K3118" s="10"/>
      <c r="L3118" s="10" t="s">
        <v>22</v>
      </c>
      <c r="M3118" s="10" t="s">
        <v>22</v>
      </c>
      <c r="N3118" s="10" t="s">
        <v>22</v>
      </c>
      <c r="O3118" s="10"/>
      <c r="P3118" s="11"/>
    </row>
    <row r="3119">
      <c r="A3119" s="22">
        <v>45636.02999925926</v>
      </c>
      <c r="B3119" s="35">
        <v>45636.0</v>
      </c>
      <c r="C3119" s="10" t="s">
        <v>17</v>
      </c>
      <c r="D3119" s="10">
        <v>8.0</v>
      </c>
      <c r="E3119" s="16" t="s">
        <v>9</v>
      </c>
      <c r="F3119" s="10" t="s">
        <v>2192</v>
      </c>
      <c r="G3119" s="10" t="s">
        <v>38</v>
      </c>
      <c r="H3119" s="12" t="s">
        <v>39</v>
      </c>
      <c r="I3119" s="10" t="s">
        <v>21</v>
      </c>
      <c r="J3119" s="10"/>
      <c r="K3119" s="10"/>
      <c r="L3119" s="10" t="s">
        <v>22</v>
      </c>
      <c r="M3119" s="10" t="s">
        <v>22</v>
      </c>
      <c r="N3119" s="10" t="s">
        <v>22</v>
      </c>
      <c r="O3119" s="10"/>
      <c r="P3119" s="11"/>
    </row>
    <row r="3120">
      <c r="A3120" s="22">
        <v>45636.0</v>
      </c>
      <c r="B3120" s="35">
        <v>45635.0</v>
      </c>
      <c r="C3120" s="10" t="s">
        <v>17</v>
      </c>
      <c r="D3120" s="10">
        <v>8.0</v>
      </c>
      <c r="E3120" s="17" t="s">
        <v>33</v>
      </c>
      <c r="F3120" s="10" t="s">
        <v>176</v>
      </c>
      <c r="G3120" s="10" t="s">
        <v>1391</v>
      </c>
      <c r="H3120" s="12"/>
      <c r="I3120" s="10" t="s">
        <v>21</v>
      </c>
      <c r="J3120" s="10"/>
      <c r="K3120" s="10"/>
      <c r="L3120" s="10" t="s">
        <v>22</v>
      </c>
      <c r="M3120" s="10" t="s">
        <v>22</v>
      </c>
      <c r="N3120" s="10" t="s">
        <v>22</v>
      </c>
      <c r="O3120" s="10"/>
      <c r="P3120" s="11"/>
    </row>
    <row r="3121">
      <c r="A3121" s="22">
        <v>45636.0</v>
      </c>
      <c r="B3121" s="35">
        <v>45635.0</v>
      </c>
      <c r="C3121" s="10" t="s">
        <v>17</v>
      </c>
      <c r="D3121" s="10">
        <v>8.0</v>
      </c>
      <c r="E3121" s="17" t="s">
        <v>33</v>
      </c>
      <c r="F3121" s="10" t="s">
        <v>2078</v>
      </c>
      <c r="G3121" s="10" t="s">
        <v>314</v>
      </c>
      <c r="H3121" s="12" t="s">
        <v>315</v>
      </c>
      <c r="I3121" s="10" t="s">
        <v>21</v>
      </c>
      <c r="J3121" s="10"/>
      <c r="K3121" s="10"/>
      <c r="L3121" s="10" t="s">
        <v>22</v>
      </c>
      <c r="M3121" s="10" t="s">
        <v>22</v>
      </c>
      <c r="N3121" s="10" t="s">
        <v>22</v>
      </c>
      <c r="O3121" s="10"/>
      <c r="P3121" s="11"/>
    </row>
    <row r="3122">
      <c r="A3122" s="22">
        <v>45636.0</v>
      </c>
      <c r="B3122" s="35">
        <v>45635.0</v>
      </c>
      <c r="C3122" s="10" t="s">
        <v>17</v>
      </c>
      <c r="D3122" s="10">
        <v>8.0</v>
      </c>
      <c r="E3122" s="16" t="s">
        <v>9</v>
      </c>
      <c r="F3122" s="10" t="s">
        <v>2193</v>
      </c>
      <c r="G3122" s="10" t="s">
        <v>254</v>
      </c>
      <c r="H3122" s="12" t="s">
        <v>255</v>
      </c>
      <c r="I3122" s="10" t="s">
        <v>52</v>
      </c>
      <c r="J3122" s="10"/>
      <c r="K3122" s="10"/>
      <c r="L3122" s="10" t="s">
        <v>22</v>
      </c>
      <c r="M3122" s="10" t="s">
        <v>22</v>
      </c>
      <c r="N3122" s="10" t="s">
        <v>22</v>
      </c>
      <c r="O3122" s="10" t="s">
        <v>474</v>
      </c>
      <c r="P3122" s="11"/>
    </row>
    <row r="3123">
      <c r="A3123" s="22">
        <v>45636.0</v>
      </c>
      <c r="B3123" s="35">
        <v>45635.0</v>
      </c>
      <c r="C3123" s="10" t="s">
        <v>17</v>
      </c>
      <c r="D3123" s="10">
        <v>8.0</v>
      </c>
      <c r="E3123" s="17" t="s">
        <v>33</v>
      </c>
      <c r="F3123" s="10" t="s">
        <v>1845</v>
      </c>
      <c r="G3123" s="10" t="s">
        <v>1038</v>
      </c>
      <c r="H3123" s="12" t="s">
        <v>1039</v>
      </c>
      <c r="I3123" s="10" t="s">
        <v>21</v>
      </c>
      <c r="J3123" s="10"/>
      <c r="K3123" s="10"/>
      <c r="L3123" s="10" t="s">
        <v>22</v>
      </c>
      <c r="M3123" s="10" t="s">
        <v>22</v>
      </c>
      <c r="N3123" s="10" t="s">
        <v>22</v>
      </c>
      <c r="O3123" s="10"/>
      <c r="P3123" s="11"/>
    </row>
    <row r="3124">
      <c r="A3124" s="22">
        <v>45636.0</v>
      </c>
      <c r="B3124" s="35">
        <v>45635.0</v>
      </c>
      <c r="C3124" s="10" t="s">
        <v>17</v>
      </c>
      <c r="D3124" s="10">
        <v>8.0</v>
      </c>
      <c r="E3124" s="16" t="s">
        <v>9</v>
      </c>
      <c r="F3124" s="10" t="s">
        <v>2194</v>
      </c>
      <c r="G3124" s="10" t="s">
        <v>94</v>
      </c>
      <c r="H3124" s="12" t="s">
        <v>853</v>
      </c>
      <c r="I3124" s="10" t="s">
        <v>21</v>
      </c>
      <c r="J3124" s="10"/>
      <c r="K3124" s="10"/>
      <c r="L3124" s="10" t="s">
        <v>22</v>
      </c>
      <c r="M3124" s="10" t="s">
        <v>22</v>
      </c>
      <c r="N3124" s="10" t="s">
        <v>22</v>
      </c>
      <c r="O3124" s="10"/>
      <c r="P3124" s="11"/>
    </row>
    <row r="3125">
      <c r="A3125" s="22">
        <v>45636.0</v>
      </c>
      <c r="B3125" s="35">
        <v>45635.0</v>
      </c>
      <c r="C3125" s="10" t="s">
        <v>17</v>
      </c>
      <c r="D3125" s="10">
        <v>16.0</v>
      </c>
      <c r="E3125" s="17" t="s">
        <v>33</v>
      </c>
      <c r="F3125" s="10" t="s">
        <v>291</v>
      </c>
      <c r="G3125" s="10" t="s">
        <v>292</v>
      </c>
      <c r="H3125" s="12" t="s">
        <v>293</v>
      </c>
      <c r="I3125" s="10" t="s">
        <v>21</v>
      </c>
      <c r="J3125" s="10"/>
      <c r="K3125" s="10"/>
      <c r="L3125" s="10" t="s">
        <v>22</v>
      </c>
      <c r="M3125" s="10" t="s">
        <v>22</v>
      </c>
      <c r="N3125" s="10" t="s">
        <v>22</v>
      </c>
      <c r="O3125" s="10"/>
      <c r="P3125" s="11"/>
    </row>
    <row r="3126">
      <c r="A3126" s="22">
        <v>45636.0</v>
      </c>
      <c r="B3126" s="35">
        <v>45635.0</v>
      </c>
      <c r="C3126" s="10" t="s">
        <v>17</v>
      </c>
      <c r="D3126" s="10">
        <v>4.0</v>
      </c>
      <c r="E3126" s="16" t="s">
        <v>9</v>
      </c>
      <c r="F3126" s="10" t="s">
        <v>1581</v>
      </c>
      <c r="G3126" s="10" t="s">
        <v>1582</v>
      </c>
      <c r="H3126" s="12"/>
      <c r="I3126" s="10" t="s">
        <v>52</v>
      </c>
      <c r="J3126" s="10"/>
      <c r="K3126" s="10"/>
      <c r="L3126" s="10" t="s">
        <v>22</v>
      </c>
      <c r="M3126" s="10" t="s">
        <v>22</v>
      </c>
      <c r="N3126" s="10" t="s">
        <v>22</v>
      </c>
      <c r="O3126" s="10" t="s">
        <v>22</v>
      </c>
      <c r="P3126" s="11"/>
    </row>
    <row r="3127">
      <c r="A3127" s="22">
        <v>45636.0</v>
      </c>
      <c r="B3127" s="35">
        <v>45635.0</v>
      </c>
      <c r="C3127" s="10" t="s">
        <v>17</v>
      </c>
      <c r="D3127" s="10">
        <v>8.0</v>
      </c>
      <c r="E3127" s="17" t="s">
        <v>33</v>
      </c>
      <c r="F3127" s="10" t="s">
        <v>1912</v>
      </c>
      <c r="G3127" s="10" t="s">
        <v>94</v>
      </c>
      <c r="H3127" s="12" t="s">
        <v>853</v>
      </c>
      <c r="I3127" s="10" t="s">
        <v>21</v>
      </c>
      <c r="J3127" s="10"/>
      <c r="K3127" s="10"/>
      <c r="L3127" s="10" t="s">
        <v>22</v>
      </c>
      <c r="M3127" s="10" t="s">
        <v>22</v>
      </c>
      <c r="N3127" s="10" t="s">
        <v>22</v>
      </c>
      <c r="O3127" s="10"/>
      <c r="P3127" s="11"/>
    </row>
    <row r="3128">
      <c r="A3128" s="22">
        <v>45636.0</v>
      </c>
      <c r="B3128" s="35">
        <v>45635.0</v>
      </c>
      <c r="C3128" s="10" t="s">
        <v>17</v>
      </c>
      <c r="D3128" s="10">
        <v>8.0</v>
      </c>
      <c r="E3128" s="17" t="s">
        <v>33</v>
      </c>
      <c r="F3128" s="10" t="s">
        <v>1710</v>
      </c>
      <c r="G3128" s="10" t="s">
        <v>45</v>
      </c>
      <c r="H3128" s="12" t="s">
        <v>46</v>
      </c>
      <c r="I3128" s="10" t="s">
        <v>21</v>
      </c>
      <c r="J3128" s="10"/>
      <c r="K3128" s="10"/>
      <c r="L3128" s="10" t="s">
        <v>22</v>
      </c>
      <c r="M3128" s="10" t="s">
        <v>22</v>
      </c>
      <c r="N3128" s="10" t="s">
        <v>22</v>
      </c>
      <c r="O3128" s="10"/>
      <c r="P3128" s="11"/>
    </row>
    <row r="3129">
      <c r="A3129" s="22">
        <v>45636.0</v>
      </c>
      <c r="B3129" s="35">
        <v>45635.0</v>
      </c>
      <c r="C3129" s="10" t="s">
        <v>17</v>
      </c>
      <c r="D3129" s="10">
        <v>8.0</v>
      </c>
      <c r="E3129" s="17" t="s">
        <v>33</v>
      </c>
      <c r="F3129" s="10" t="s">
        <v>2195</v>
      </c>
      <c r="G3129" s="10" t="s">
        <v>1251</v>
      </c>
      <c r="H3129" s="12"/>
      <c r="I3129" s="10" t="s">
        <v>60</v>
      </c>
      <c r="J3129" s="10"/>
      <c r="K3129" s="10"/>
      <c r="L3129" s="10" t="s">
        <v>22</v>
      </c>
      <c r="M3129" s="10" t="s">
        <v>22</v>
      </c>
      <c r="N3129" s="10" t="s">
        <v>22</v>
      </c>
      <c r="O3129" s="10" t="s">
        <v>474</v>
      </c>
      <c r="P3129" s="11"/>
    </row>
    <row r="3130">
      <c r="A3130" s="22">
        <v>45636.0</v>
      </c>
      <c r="B3130" s="35">
        <v>45635.0</v>
      </c>
      <c r="C3130" s="10" t="s">
        <v>17</v>
      </c>
      <c r="D3130" s="10">
        <v>8.0</v>
      </c>
      <c r="E3130" s="16" t="s">
        <v>9</v>
      </c>
      <c r="F3130" s="10" t="s">
        <v>2163</v>
      </c>
      <c r="G3130" s="10" t="s">
        <v>1942</v>
      </c>
      <c r="H3130" s="12" t="s">
        <v>2196</v>
      </c>
      <c r="I3130" s="10" t="s">
        <v>60</v>
      </c>
      <c r="J3130" s="10"/>
      <c r="K3130" s="10"/>
      <c r="L3130" s="10" t="s">
        <v>22</v>
      </c>
      <c r="M3130" s="10" t="s">
        <v>22</v>
      </c>
      <c r="N3130" s="10" t="s">
        <v>22</v>
      </c>
      <c r="O3130" s="10" t="s">
        <v>22</v>
      </c>
      <c r="P3130" s="11"/>
    </row>
    <row r="3131">
      <c r="A3131" s="22">
        <v>45636.0</v>
      </c>
      <c r="B3131" s="35">
        <v>45635.0</v>
      </c>
      <c r="C3131" s="10" t="s">
        <v>17</v>
      </c>
      <c r="D3131" s="10">
        <v>12.0</v>
      </c>
      <c r="E3131" s="17" t="s">
        <v>33</v>
      </c>
      <c r="F3131" s="10" t="s">
        <v>300</v>
      </c>
      <c r="G3131" s="10"/>
      <c r="H3131" s="12"/>
      <c r="I3131" s="10" t="s">
        <v>52</v>
      </c>
      <c r="J3131" s="10"/>
      <c r="K3131" s="10"/>
      <c r="L3131" s="10" t="s">
        <v>22</v>
      </c>
      <c r="M3131" s="10" t="s">
        <v>22</v>
      </c>
      <c r="N3131" s="10" t="s">
        <v>22</v>
      </c>
      <c r="O3131" s="10" t="s">
        <v>22</v>
      </c>
      <c r="P3131" s="11"/>
    </row>
    <row r="3132">
      <c r="A3132" s="22">
        <v>45636.0</v>
      </c>
      <c r="B3132" s="35">
        <v>45636.0</v>
      </c>
      <c r="C3132" s="10" t="s">
        <v>17</v>
      </c>
      <c r="D3132" s="10">
        <v>16.0</v>
      </c>
      <c r="E3132" s="17" t="s">
        <v>33</v>
      </c>
      <c r="F3132" s="10" t="s">
        <v>325</v>
      </c>
      <c r="G3132" s="10" t="s">
        <v>663</v>
      </c>
      <c r="H3132" s="12" t="s">
        <v>1016</v>
      </c>
      <c r="I3132" s="10" t="s">
        <v>21</v>
      </c>
      <c r="J3132" s="10"/>
      <c r="K3132" s="10"/>
      <c r="L3132" s="10" t="s">
        <v>22</v>
      </c>
      <c r="M3132" s="10" t="s">
        <v>22</v>
      </c>
      <c r="N3132" s="10" t="s">
        <v>22</v>
      </c>
      <c r="O3132" s="10"/>
      <c r="P3132" s="11"/>
    </row>
    <row r="3133">
      <c r="A3133" s="22">
        <v>45635.551132650464</v>
      </c>
      <c r="B3133" s="35">
        <v>45635.0</v>
      </c>
      <c r="C3133" s="10" t="s">
        <v>17</v>
      </c>
      <c r="D3133" s="10">
        <v>8.0</v>
      </c>
      <c r="E3133" s="17" t="s">
        <v>33</v>
      </c>
      <c r="F3133" s="10" t="s">
        <v>2197</v>
      </c>
      <c r="G3133" s="10" t="s">
        <v>1212</v>
      </c>
      <c r="H3133" s="12"/>
      <c r="I3133" s="10" t="s">
        <v>52</v>
      </c>
      <c r="J3133" s="10"/>
      <c r="K3133" s="10"/>
      <c r="L3133" s="10" t="s">
        <v>22</v>
      </c>
      <c r="M3133" s="10" t="s">
        <v>22</v>
      </c>
      <c r="N3133" s="10" t="s">
        <v>22</v>
      </c>
      <c r="O3133" s="10" t="s">
        <v>474</v>
      </c>
      <c r="P3133" s="11"/>
    </row>
    <row r="3134">
      <c r="A3134" s="29">
        <v>45635.55009611111</v>
      </c>
      <c r="B3134" s="35">
        <v>45635.0</v>
      </c>
      <c r="C3134" s="10" t="s">
        <v>17</v>
      </c>
      <c r="D3134" s="10">
        <v>8.0</v>
      </c>
      <c r="E3134" s="16" t="s">
        <v>9</v>
      </c>
      <c r="F3134" s="10" t="s">
        <v>2148</v>
      </c>
      <c r="G3134" s="10" t="s">
        <v>1310</v>
      </c>
      <c r="H3134" s="12" t="s">
        <v>1311</v>
      </c>
      <c r="I3134" s="10" t="s">
        <v>60</v>
      </c>
      <c r="J3134" s="10"/>
      <c r="K3134" s="10"/>
      <c r="L3134" s="10" t="s">
        <v>22</v>
      </c>
      <c r="M3134" s="10" t="s">
        <v>22</v>
      </c>
      <c r="N3134" s="10" t="s">
        <v>22</v>
      </c>
      <c r="O3134" s="10" t="s">
        <v>22</v>
      </c>
      <c r="P3134" s="11"/>
    </row>
    <row r="3135">
      <c r="A3135" s="22">
        <v>45635.54923046296</v>
      </c>
      <c r="B3135" s="35">
        <v>45635.0</v>
      </c>
      <c r="C3135" s="10" t="s">
        <v>17</v>
      </c>
      <c r="D3135" s="10">
        <v>8.0</v>
      </c>
      <c r="E3135" s="17" t="s">
        <v>33</v>
      </c>
      <c r="F3135" s="10" t="s">
        <v>2198</v>
      </c>
      <c r="G3135" s="10" t="s">
        <v>101</v>
      </c>
      <c r="H3135" s="12" t="s">
        <v>102</v>
      </c>
      <c r="I3135" s="10" t="s">
        <v>21</v>
      </c>
      <c r="J3135" s="10"/>
      <c r="K3135" s="10"/>
      <c r="L3135" s="10" t="s">
        <v>22</v>
      </c>
      <c r="M3135" s="10" t="s">
        <v>22</v>
      </c>
      <c r="N3135" s="10" t="s">
        <v>22</v>
      </c>
      <c r="O3135" s="10"/>
      <c r="P3135" s="11"/>
    </row>
    <row r="3136">
      <c r="A3136" s="22">
        <v>45635.548920104164</v>
      </c>
      <c r="B3136" s="35">
        <v>45635.0</v>
      </c>
      <c r="C3136" s="10" t="s">
        <v>17</v>
      </c>
      <c r="D3136" s="10" t="s">
        <v>177</v>
      </c>
      <c r="E3136" s="17" t="s">
        <v>33</v>
      </c>
      <c r="F3136" s="10" t="s">
        <v>1441</v>
      </c>
      <c r="G3136" s="10" t="s">
        <v>111</v>
      </c>
      <c r="H3136" s="12" t="s">
        <v>112</v>
      </c>
      <c r="I3136" s="10" t="s">
        <v>21</v>
      </c>
      <c r="J3136" s="10"/>
      <c r="K3136" s="10"/>
      <c r="L3136" s="10" t="s">
        <v>22</v>
      </c>
      <c r="M3136" s="10" t="s">
        <v>22</v>
      </c>
      <c r="N3136" s="10" t="s">
        <v>22</v>
      </c>
      <c r="O3136" s="10"/>
      <c r="P3136" s="11"/>
    </row>
    <row r="3137">
      <c r="A3137" s="22">
        <v>45635.54857061343</v>
      </c>
      <c r="B3137" s="35">
        <v>45635.0</v>
      </c>
      <c r="C3137" s="10" t="s">
        <v>17</v>
      </c>
      <c r="D3137" s="10">
        <v>6.0</v>
      </c>
      <c r="E3137" s="17" t="s">
        <v>33</v>
      </c>
      <c r="F3137" s="10" t="s">
        <v>1114</v>
      </c>
      <c r="G3137" s="10" t="s">
        <v>289</v>
      </c>
      <c r="H3137" s="12" t="s">
        <v>290</v>
      </c>
      <c r="I3137" s="10" t="s">
        <v>21</v>
      </c>
      <c r="J3137" s="10"/>
      <c r="K3137" s="10"/>
      <c r="L3137" s="10" t="s">
        <v>22</v>
      </c>
      <c r="M3137" s="10" t="s">
        <v>22</v>
      </c>
      <c r="N3137" s="10" t="s">
        <v>22</v>
      </c>
      <c r="O3137" s="10"/>
      <c r="P3137" s="11"/>
    </row>
    <row r="3138">
      <c r="A3138" s="22">
        <v>45635.54808123843</v>
      </c>
      <c r="B3138" s="23">
        <v>45635.0</v>
      </c>
      <c r="C3138" s="10" t="s">
        <v>17</v>
      </c>
      <c r="D3138" s="10">
        <v>8.0</v>
      </c>
      <c r="E3138" s="17" t="s">
        <v>33</v>
      </c>
      <c r="F3138" s="10" t="s">
        <v>1733</v>
      </c>
      <c r="G3138" s="10" t="s">
        <v>2199</v>
      </c>
      <c r="H3138" s="12"/>
      <c r="I3138" s="10" t="s">
        <v>60</v>
      </c>
      <c r="J3138" s="10"/>
      <c r="K3138" s="10"/>
      <c r="L3138" s="10" t="s">
        <v>22</v>
      </c>
      <c r="M3138" s="10" t="s">
        <v>22</v>
      </c>
      <c r="N3138" s="10" t="s">
        <v>22</v>
      </c>
      <c r="O3138" s="10" t="s">
        <v>22</v>
      </c>
      <c r="P3138" s="11"/>
    </row>
    <row r="3139">
      <c r="A3139" s="22">
        <v>45635.5476625463</v>
      </c>
      <c r="B3139" s="23">
        <v>45635.0</v>
      </c>
      <c r="C3139" s="10" t="s">
        <v>17</v>
      </c>
      <c r="D3139" s="10">
        <v>16.0</v>
      </c>
      <c r="E3139" s="17" t="s">
        <v>33</v>
      </c>
      <c r="F3139" s="10" t="s">
        <v>237</v>
      </c>
      <c r="G3139" s="10" t="s">
        <v>1009</v>
      </c>
      <c r="H3139" s="12" t="s">
        <v>108</v>
      </c>
      <c r="I3139" s="10" t="s">
        <v>21</v>
      </c>
      <c r="J3139" s="10"/>
      <c r="K3139" s="10"/>
      <c r="L3139" s="10" t="s">
        <v>22</v>
      </c>
      <c r="M3139" s="10" t="s">
        <v>22</v>
      </c>
      <c r="N3139" s="10" t="s">
        <v>22</v>
      </c>
      <c r="O3139" s="10"/>
      <c r="P3139" s="11"/>
    </row>
    <row r="3140">
      <c r="A3140" s="29">
        <v>45635.54720796296</v>
      </c>
      <c r="B3140" s="23">
        <v>45635.0</v>
      </c>
      <c r="C3140" s="10" t="s">
        <v>17</v>
      </c>
      <c r="D3140" s="10">
        <v>16.0</v>
      </c>
      <c r="E3140" s="17" t="s">
        <v>33</v>
      </c>
      <c r="F3140" s="10" t="s">
        <v>766</v>
      </c>
      <c r="G3140" s="10" t="s">
        <v>195</v>
      </c>
      <c r="H3140" s="12"/>
      <c r="I3140" s="10" t="s">
        <v>21</v>
      </c>
      <c r="J3140" s="10"/>
      <c r="K3140" s="10"/>
      <c r="L3140" s="10" t="s">
        <v>22</v>
      </c>
      <c r="M3140" s="10" t="s">
        <v>22</v>
      </c>
      <c r="N3140" s="10" t="s">
        <v>22</v>
      </c>
      <c r="O3140" s="11"/>
      <c r="P3140" s="11"/>
    </row>
    <row r="3141">
      <c r="A3141" s="22">
        <v>45635.54656365741</v>
      </c>
      <c r="B3141" s="23">
        <v>45635.0</v>
      </c>
      <c r="C3141" s="10" t="s">
        <v>17</v>
      </c>
      <c r="D3141" s="10">
        <v>8.0</v>
      </c>
      <c r="E3141" s="16" t="s">
        <v>9</v>
      </c>
      <c r="F3141" s="10" t="s">
        <v>1106</v>
      </c>
      <c r="G3141" s="10" t="s">
        <v>480</v>
      </c>
      <c r="H3141" s="12" t="s">
        <v>481</v>
      </c>
      <c r="I3141" s="10" t="s">
        <v>52</v>
      </c>
      <c r="J3141" s="22"/>
      <c r="K3141" s="10"/>
      <c r="L3141" s="10" t="s">
        <v>22</v>
      </c>
      <c r="M3141" s="10" t="s">
        <v>22</v>
      </c>
      <c r="N3141" s="10" t="s">
        <v>22</v>
      </c>
      <c r="O3141" s="10" t="s">
        <v>22</v>
      </c>
      <c r="P3141" s="11"/>
    </row>
    <row r="3142">
      <c r="A3142" s="22">
        <v>45635.31085421296</v>
      </c>
      <c r="B3142" s="23">
        <v>45635.0</v>
      </c>
      <c r="C3142" s="10" t="s">
        <v>17</v>
      </c>
      <c r="D3142" s="10" t="s">
        <v>132</v>
      </c>
      <c r="E3142" s="17" t="s">
        <v>33</v>
      </c>
      <c r="F3142" s="10" t="s">
        <v>487</v>
      </c>
      <c r="G3142" s="10" t="s">
        <v>488</v>
      </c>
      <c r="H3142" s="12" t="s">
        <v>489</v>
      </c>
      <c r="I3142" s="10" t="s">
        <v>21</v>
      </c>
      <c r="J3142" s="10"/>
      <c r="K3142" s="10"/>
      <c r="L3142" s="10" t="s">
        <v>22</v>
      </c>
      <c r="M3142" s="10" t="s">
        <v>22</v>
      </c>
      <c r="N3142" s="10" t="s">
        <v>22</v>
      </c>
      <c r="O3142" s="10"/>
      <c r="P3142" s="11"/>
    </row>
    <row r="3143">
      <c r="A3143" s="22">
        <v>45635.0</v>
      </c>
      <c r="B3143" s="35">
        <v>45630.0</v>
      </c>
      <c r="C3143" s="10" t="s">
        <v>17</v>
      </c>
      <c r="D3143" s="10">
        <v>6.0</v>
      </c>
      <c r="E3143" s="16" t="s">
        <v>9</v>
      </c>
      <c r="F3143" s="10" t="s">
        <v>2200</v>
      </c>
      <c r="G3143" s="10" t="s">
        <v>289</v>
      </c>
      <c r="H3143" s="12" t="s">
        <v>290</v>
      </c>
      <c r="I3143" s="10" t="s">
        <v>21</v>
      </c>
      <c r="J3143" s="10"/>
      <c r="K3143" s="10"/>
      <c r="L3143" s="10" t="s">
        <v>22</v>
      </c>
      <c r="M3143" s="10" t="s">
        <v>22</v>
      </c>
      <c r="N3143" s="10" t="s">
        <v>22</v>
      </c>
      <c r="O3143" s="10"/>
      <c r="P3143" s="11"/>
    </row>
    <row r="3144">
      <c r="A3144" s="22">
        <v>45635.0</v>
      </c>
      <c r="B3144" s="35">
        <v>45631.0</v>
      </c>
      <c r="C3144" s="10" t="s">
        <v>17</v>
      </c>
      <c r="D3144" s="10">
        <v>8.0</v>
      </c>
      <c r="E3144" s="16" t="s">
        <v>9</v>
      </c>
      <c r="F3144" s="10" t="s">
        <v>2180</v>
      </c>
      <c r="G3144" s="10" t="s">
        <v>101</v>
      </c>
      <c r="H3144" s="12" t="s">
        <v>102</v>
      </c>
      <c r="I3144" s="10" t="s">
        <v>21</v>
      </c>
      <c r="J3144" s="10"/>
      <c r="K3144" s="10"/>
      <c r="L3144" s="10" t="s">
        <v>22</v>
      </c>
      <c r="M3144" s="10" t="s">
        <v>22</v>
      </c>
      <c r="N3144" s="10" t="s">
        <v>22</v>
      </c>
      <c r="O3144" s="10"/>
      <c r="P3144" s="11"/>
    </row>
    <row r="3145">
      <c r="A3145" s="22">
        <v>45635.0</v>
      </c>
      <c r="B3145" s="35">
        <v>45632.0</v>
      </c>
      <c r="C3145" s="10" t="s">
        <v>17</v>
      </c>
      <c r="D3145" s="10" t="s">
        <v>89</v>
      </c>
      <c r="E3145" s="19" t="s">
        <v>89</v>
      </c>
      <c r="F3145" s="10" t="s">
        <v>2128</v>
      </c>
      <c r="G3145" s="10" t="s">
        <v>2060</v>
      </c>
      <c r="H3145" s="12"/>
      <c r="I3145" s="10" t="s">
        <v>60</v>
      </c>
      <c r="J3145" s="10"/>
      <c r="K3145" s="10"/>
      <c r="L3145" s="10" t="s">
        <v>22</v>
      </c>
      <c r="M3145" s="10" t="s">
        <v>22</v>
      </c>
      <c r="N3145" s="10" t="s">
        <v>22</v>
      </c>
      <c r="O3145" s="10" t="s">
        <v>474</v>
      </c>
      <c r="P3145" s="11"/>
    </row>
    <row r="3146">
      <c r="A3146" s="22">
        <v>45633.0</v>
      </c>
      <c r="B3146" s="35">
        <v>45631.0</v>
      </c>
      <c r="C3146" s="10" t="s">
        <v>17</v>
      </c>
      <c r="D3146" s="10">
        <v>8.0</v>
      </c>
      <c r="E3146" s="16" t="s">
        <v>9</v>
      </c>
      <c r="F3146" s="10" t="s">
        <v>2198</v>
      </c>
      <c r="G3146" s="10" t="s">
        <v>101</v>
      </c>
      <c r="H3146" s="12" t="s">
        <v>102</v>
      </c>
      <c r="I3146" s="10" t="s">
        <v>21</v>
      </c>
      <c r="J3146" s="10"/>
      <c r="K3146" s="10"/>
      <c r="L3146" s="10" t="s">
        <v>22</v>
      </c>
      <c r="M3146" s="10" t="s">
        <v>22</v>
      </c>
      <c r="N3146" s="10" t="s">
        <v>22</v>
      </c>
      <c r="O3146" s="10"/>
      <c r="P3146" s="11"/>
    </row>
    <row r="3147">
      <c r="A3147" s="22">
        <v>45632.55558556713</v>
      </c>
      <c r="B3147" s="35">
        <v>45632.0</v>
      </c>
      <c r="C3147" s="10" t="s">
        <v>17</v>
      </c>
      <c r="D3147" s="10">
        <v>4.0</v>
      </c>
      <c r="E3147" s="17" t="s">
        <v>33</v>
      </c>
      <c r="F3147" s="10" t="s">
        <v>2201</v>
      </c>
      <c r="G3147" s="10" t="s">
        <v>94</v>
      </c>
      <c r="H3147" s="12" t="s">
        <v>853</v>
      </c>
      <c r="I3147" s="10" t="s">
        <v>21</v>
      </c>
      <c r="J3147" s="10"/>
      <c r="K3147" s="10"/>
      <c r="L3147" s="10" t="s">
        <v>22</v>
      </c>
      <c r="M3147" s="10" t="s">
        <v>22</v>
      </c>
      <c r="N3147" s="10" t="s">
        <v>22</v>
      </c>
      <c r="O3147" s="10"/>
      <c r="P3147" s="11"/>
    </row>
    <row r="3148">
      <c r="A3148" s="22">
        <v>45632.55460697917</v>
      </c>
      <c r="B3148" s="35">
        <v>45632.0</v>
      </c>
      <c r="C3148" s="10" t="s">
        <v>17</v>
      </c>
      <c r="D3148" s="10">
        <v>8.0</v>
      </c>
      <c r="E3148" s="17" t="s">
        <v>33</v>
      </c>
      <c r="F3148" s="10" t="s">
        <v>1742</v>
      </c>
      <c r="G3148" s="10" t="s">
        <v>169</v>
      </c>
      <c r="H3148" s="12" t="s">
        <v>170</v>
      </c>
      <c r="I3148" s="10" t="s">
        <v>21</v>
      </c>
      <c r="J3148" s="10"/>
      <c r="K3148" s="10"/>
      <c r="L3148" s="10" t="s">
        <v>22</v>
      </c>
      <c r="M3148" s="10" t="s">
        <v>22</v>
      </c>
      <c r="N3148" s="10" t="s">
        <v>22</v>
      </c>
      <c r="O3148" s="10"/>
      <c r="P3148" s="11"/>
    </row>
    <row r="3149">
      <c r="A3149" s="22">
        <v>45632.3731081713</v>
      </c>
      <c r="B3149" s="35">
        <v>45632.0</v>
      </c>
      <c r="C3149" s="10" t="s">
        <v>17</v>
      </c>
      <c r="D3149" s="10">
        <v>16.0</v>
      </c>
      <c r="E3149" s="17" t="s">
        <v>33</v>
      </c>
      <c r="F3149" s="10" t="s">
        <v>2202</v>
      </c>
      <c r="G3149" s="10" t="s">
        <v>410</v>
      </c>
      <c r="H3149" s="12" t="s">
        <v>2203</v>
      </c>
      <c r="I3149" s="10" t="s">
        <v>21</v>
      </c>
      <c r="J3149" s="10"/>
      <c r="K3149" s="10"/>
      <c r="L3149" s="10" t="s">
        <v>22</v>
      </c>
      <c r="M3149" s="10" t="s">
        <v>22</v>
      </c>
      <c r="N3149" s="10" t="s">
        <v>22</v>
      </c>
      <c r="O3149" s="10"/>
      <c r="P3149" s="11"/>
    </row>
    <row r="3150">
      <c r="A3150" s="22">
        <v>45632.029004375</v>
      </c>
      <c r="B3150" s="23">
        <v>45632.0</v>
      </c>
      <c r="C3150" s="10" t="s">
        <v>17</v>
      </c>
      <c r="D3150" s="10">
        <v>14.0</v>
      </c>
      <c r="E3150" s="17" t="s">
        <v>33</v>
      </c>
      <c r="F3150" s="10" t="s">
        <v>641</v>
      </c>
      <c r="G3150" s="10" t="s">
        <v>1951</v>
      </c>
      <c r="H3150" s="12" t="s">
        <v>777</v>
      </c>
      <c r="I3150" s="10" t="s">
        <v>60</v>
      </c>
      <c r="J3150" s="10" t="s">
        <v>2204</v>
      </c>
      <c r="K3150" s="10"/>
      <c r="L3150" s="10" t="s">
        <v>22</v>
      </c>
      <c r="M3150" s="10" t="s">
        <v>22</v>
      </c>
      <c r="N3150" s="10" t="s">
        <v>22</v>
      </c>
      <c r="O3150" s="10" t="s">
        <v>22</v>
      </c>
      <c r="P3150" s="11"/>
    </row>
    <row r="3151">
      <c r="A3151" s="22">
        <v>45632.0</v>
      </c>
      <c r="B3151" s="35">
        <v>45630.0</v>
      </c>
      <c r="C3151" s="10" t="s">
        <v>17</v>
      </c>
      <c r="D3151" s="10" t="s">
        <v>89</v>
      </c>
      <c r="E3151" s="19" t="s">
        <v>89</v>
      </c>
      <c r="F3151" s="10" t="s">
        <v>2205</v>
      </c>
      <c r="G3151" s="10" t="s">
        <v>1320</v>
      </c>
      <c r="H3151" s="12" t="s">
        <v>1321</v>
      </c>
      <c r="I3151" s="10" t="s">
        <v>60</v>
      </c>
      <c r="J3151" s="10"/>
      <c r="K3151" s="10"/>
      <c r="L3151" s="10" t="s">
        <v>22</v>
      </c>
      <c r="M3151" s="10" t="s">
        <v>22</v>
      </c>
      <c r="N3151" s="10" t="s">
        <v>22</v>
      </c>
      <c r="O3151" s="10"/>
      <c r="P3151" s="11"/>
    </row>
    <row r="3152">
      <c r="A3152" s="22">
        <v>45632.0</v>
      </c>
      <c r="B3152" s="35">
        <v>45630.0</v>
      </c>
      <c r="C3152" s="10" t="s">
        <v>17</v>
      </c>
      <c r="D3152" s="10">
        <v>8.0</v>
      </c>
      <c r="E3152" s="16" t="s">
        <v>9</v>
      </c>
      <c r="F3152" s="10" t="s">
        <v>2206</v>
      </c>
      <c r="G3152" s="10" t="s">
        <v>27</v>
      </c>
      <c r="H3152" s="12" t="s">
        <v>28</v>
      </c>
      <c r="I3152" s="10" t="s">
        <v>21</v>
      </c>
      <c r="J3152" s="10" t="s">
        <v>524</v>
      </c>
      <c r="K3152" s="10"/>
      <c r="L3152" s="10" t="s">
        <v>22</v>
      </c>
      <c r="M3152" s="10" t="s">
        <v>22</v>
      </c>
      <c r="N3152" s="10" t="s">
        <v>22</v>
      </c>
      <c r="O3152" s="10"/>
      <c r="P3152" s="11"/>
    </row>
    <row r="3153">
      <c r="A3153" s="36">
        <v>45632.0</v>
      </c>
      <c r="B3153" s="35">
        <v>45630.0</v>
      </c>
      <c r="C3153" s="10" t="s">
        <v>17</v>
      </c>
      <c r="D3153" s="10">
        <v>8.0</v>
      </c>
      <c r="E3153" s="16" t="s">
        <v>9</v>
      </c>
      <c r="F3153" s="10" t="s">
        <v>2207</v>
      </c>
      <c r="G3153" s="10" t="s">
        <v>27</v>
      </c>
      <c r="H3153" s="12" t="s">
        <v>28</v>
      </c>
      <c r="I3153" s="10" t="s">
        <v>21</v>
      </c>
      <c r="J3153" s="10" t="s">
        <v>524</v>
      </c>
      <c r="K3153" s="10"/>
      <c r="L3153" s="10" t="s">
        <v>22</v>
      </c>
      <c r="M3153" s="10" t="s">
        <v>22</v>
      </c>
      <c r="N3153" s="10" t="s">
        <v>22</v>
      </c>
      <c r="O3153" s="10"/>
      <c r="P3153" s="11"/>
    </row>
    <row r="3154">
      <c r="A3154" s="36">
        <v>45632.0</v>
      </c>
      <c r="B3154" s="35">
        <v>45631.0</v>
      </c>
      <c r="C3154" s="10" t="s">
        <v>17</v>
      </c>
      <c r="D3154" s="10">
        <v>4.0</v>
      </c>
      <c r="E3154" s="16" t="s">
        <v>9</v>
      </c>
      <c r="F3154" s="10" t="s">
        <v>2208</v>
      </c>
      <c r="G3154" s="10" t="s">
        <v>1864</v>
      </c>
      <c r="H3154" s="12" t="s">
        <v>1865</v>
      </c>
      <c r="I3154" s="10" t="s">
        <v>60</v>
      </c>
      <c r="J3154" s="10"/>
      <c r="K3154" s="22"/>
      <c r="L3154" s="10" t="s">
        <v>22</v>
      </c>
      <c r="M3154" s="10" t="s">
        <v>22</v>
      </c>
      <c r="N3154" s="10" t="s">
        <v>22</v>
      </c>
      <c r="O3154" s="10" t="s">
        <v>22</v>
      </c>
      <c r="P3154" s="11"/>
    </row>
    <row r="3155">
      <c r="A3155" s="22">
        <v>45632.0</v>
      </c>
      <c r="B3155" s="35">
        <v>45631.0</v>
      </c>
      <c r="C3155" s="10" t="s">
        <v>17</v>
      </c>
      <c r="D3155" s="10" t="s">
        <v>89</v>
      </c>
      <c r="E3155" s="19" t="s">
        <v>89</v>
      </c>
      <c r="F3155" s="10" t="s">
        <v>2209</v>
      </c>
      <c r="G3155" s="10" t="s">
        <v>2210</v>
      </c>
      <c r="H3155" s="12"/>
      <c r="I3155" s="10" t="s">
        <v>21</v>
      </c>
      <c r="J3155" s="10"/>
      <c r="K3155" s="10"/>
      <c r="L3155" s="10" t="s">
        <v>22</v>
      </c>
      <c r="M3155" s="10" t="s">
        <v>22</v>
      </c>
      <c r="N3155" s="10" t="s">
        <v>22</v>
      </c>
      <c r="O3155" s="10"/>
      <c r="P3155" s="11"/>
    </row>
    <row r="3156">
      <c r="A3156" s="22">
        <v>45632.0</v>
      </c>
      <c r="B3156" s="35">
        <v>45631.0</v>
      </c>
      <c r="C3156" s="10" t="s">
        <v>17</v>
      </c>
      <c r="D3156" s="10">
        <v>6.0</v>
      </c>
      <c r="E3156" s="17" t="s">
        <v>33</v>
      </c>
      <c r="F3156" s="10" t="s">
        <v>2211</v>
      </c>
      <c r="G3156" s="10" t="s">
        <v>289</v>
      </c>
      <c r="H3156" s="12" t="s">
        <v>290</v>
      </c>
      <c r="I3156" s="10" t="s">
        <v>21</v>
      </c>
      <c r="J3156" s="10"/>
      <c r="K3156" s="10"/>
      <c r="L3156" s="10" t="s">
        <v>22</v>
      </c>
      <c r="M3156" s="10" t="s">
        <v>22</v>
      </c>
      <c r="N3156" s="10" t="s">
        <v>22</v>
      </c>
      <c r="O3156" s="10"/>
      <c r="P3156" s="11"/>
    </row>
    <row r="3157">
      <c r="A3157" s="22">
        <v>45632.0</v>
      </c>
      <c r="B3157" s="35">
        <v>45631.0</v>
      </c>
      <c r="C3157" s="10" t="s">
        <v>17</v>
      </c>
      <c r="D3157" s="10" t="s">
        <v>132</v>
      </c>
      <c r="E3157" s="17" t="s">
        <v>33</v>
      </c>
      <c r="F3157" s="10" t="s">
        <v>133</v>
      </c>
      <c r="G3157" s="10" t="s">
        <v>134</v>
      </c>
      <c r="H3157" s="12" t="s">
        <v>135</v>
      </c>
      <c r="I3157" s="10" t="s">
        <v>21</v>
      </c>
      <c r="J3157" s="10"/>
      <c r="K3157" s="10"/>
      <c r="L3157" s="10" t="s">
        <v>22</v>
      </c>
      <c r="M3157" s="10" t="s">
        <v>22</v>
      </c>
      <c r="N3157" s="10" t="s">
        <v>22</v>
      </c>
      <c r="O3157" s="10"/>
      <c r="P3157" s="11"/>
    </row>
    <row r="3158">
      <c r="A3158" s="22">
        <v>45632.0</v>
      </c>
      <c r="B3158" s="35">
        <v>45631.0</v>
      </c>
      <c r="C3158" s="10" t="s">
        <v>17</v>
      </c>
      <c r="D3158" s="10">
        <v>8.0</v>
      </c>
      <c r="E3158" s="17" t="s">
        <v>33</v>
      </c>
      <c r="F3158" s="10" t="s">
        <v>2212</v>
      </c>
      <c r="G3158" s="10" t="s">
        <v>949</v>
      </c>
      <c r="H3158" s="12" t="s">
        <v>950</v>
      </c>
      <c r="I3158" s="10" t="s">
        <v>60</v>
      </c>
      <c r="J3158" s="10" t="s">
        <v>2213</v>
      </c>
      <c r="K3158" s="10"/>
      <c r="L3158" s="10" t="s">
        <v>22</v>
      </c>
      <c r="M3158" s="10" t="s">
        <v>22</v>
      </c>
      <c r="N3158" s="10" t="s">
        <v>22</v>
      </c>
      <c r="O3158" s="10" t="s">
        <v>22</v>
      </c>
      <c r="P3158" s="11"/>
    </row>
    <row r="3159">
      <c r="A3159" s="22">
        <v>45632.0</v>
      </c>
      <c r="B3159" s="23">
        <v>45631.0</v>
      </c>
      <c r="C3159" s="10" t="s">
        <v>17</v>
      </c>
      <c r="D3159" s="10">
        <v>8.0</v>
      </c>
      <c r="E3159" s="17" t="s">
        <v>33</v>
      </c>
      <c r="F3159" s="10" t="s">
        <v>1927</v>
      </c>
      <c r="G3159" s="10" t="s">
        <v>2214</v>
      </c>
      <c r="H3159" s="12"/>
      <c r="I3159" s="10" t="s">
        <v>60</v>
      </c>
      <c r="J3159" s="10"/>
      <c r="K3159" s="10"/>
      <c r="L3159" s="10" t="s">
        <v>22</v>
      </c>
      <c r="M3159" s="10" t="s">
        <v>22</v>
      </c>
      <c r="N3159" s="10" t="s">
        <v>22</v>
      </c>
      <c r="O3159" s="10" t="s">
        <v>22</v>
      </c>
      <c r="P3159" s="11"/>
    </row>
    <row r="3160">
      <c r="A3160" s="22">
        <v>45632.0</v>
      </c>
      <c r="B3160" s="23">
        <v>45631.0</v>
      </c>
      <c r="C3160" s="10" t="s">
        <v>17</v>
      </c>
      <c r="D3160" s="10">
        <v>8.0</v>
      </c>
      <c r="E3160" s="17" t="s">
        <v>33</v>
      </c>
      <c r="F3160" s="10" t="s">
        <v>2102</v>
      </c>
      <c r="G3160" s="10" t="s">
        <v>30</v>
      </c>
      <c r="H3160" s="12" t="s">
        <v>31</v>
      </c>
      <c r="I3160" s="10" t="s">
        <v>21</v>
      </c>
      <c r="J3160" s="10"/>
      <c r="K3160" s="10"/>
      <c r="L3160" s="10" t="s">
        <v>22</v>
      </c>
      <c r="M3160" s="10" t="s">
        <v>22</v>
      </c>
      <c r="N3160" s="10" t="s">
        <v>22</v>
      </c>
      <c r="O3160" s="10"/>
      <c r="P3160" s="11"/>
    </row>
    <row r="3161">
      <c r="A3161" s="22">
        <v>45632.0</v>
      </c>
      <c r="B3161" s="23">
        <v>45631.0</v>
      </c>
      <c r="C3161" s="10" t="s">
        <v>17</v>
      </c>
      <c r="D3161" s="10">
        <v>8.0</v>
      </c>
      <c r="E3161" s="16" t="s">
        <v>9</v>
      </c>
      <c r="F3161" s="10" t="s">
        <v>2215</v>
      </c>
      <c r="G3161" s="10" t="s">
        <v>1093</v>
      </c>
      <c r="H3161" s="12" t="s">
        <v>124</v>
      </c>
      <c r="I3161" s="10" t="s">
        <v>21</v>
      </c>
      <c r="J3161" s="10"/>
      <c r="K3161" s="10"/>
      <c r="L3161" s="10" t="s">
        <v>22</v>
      </c>
      <c r="M3161" s="10" t="s">
        <v>22</v>
      </c>
      <c r="N3161" s="10" t="s">
        <v>22</v>
      </c>
      <c r="O3161" s="10"/>
      <c r="P3161" s="11"/>
    </row>
    <row r="3162">
      <c r="A3162" s="22">
        <v>45631.53256818287</v>
      </c>
      <c r="B3162" s="35">
        <v>45631.0</v>
      </c>
      <c r="C3162" s="10" t="s">
        <v>17</v>
      </c>
      <c r="D3162" s="10" t="s">
        <v>177</v>
      </c>
      <c r="E3162" s="17" t="s">
        <v>33</v>
      </c>
      <c r="F3162" s="10" t="s">
        <v>1964</v>
      </c>
      <c r="G3162" s="10" t="s">
        <v>91</v>
      </c>
      <c r="H3162" s="12" t="s">
        <v>92</v>
      </c>
      <c r="I3162" s="10" t="s">
        <v>21</v>
      </c>
      <c r="J3162" s="10"/>
      <c r="K3162" s="10"/>
      <c r="L3162" s="10" t="s">
        <v>22</v>
      </c>
      <c r="M3162" s="10" t="s">
        <v>22</v>
      </c>
      <c r="N3162" s="10" t="s">
        <v>22</v>
      </c>
      <c r="O3162" s="10"/>
      <c r="P3162" s="11"/>
    </row>
    <row r="3163">
      <c r="A3163" s="22">
        <v>45631.46524822917</v>
      </c>
      <c r="B3163" s="35">
        <v>45631.0</v>
      </c>
      <c r="C3163" s="10" t="s">
        <v>17</v>
      </c>
      <c r="D3163" s="10">
        <v>8.0</v>
      </c>
      <c r="E3163" s="17" t="s">
        <v>33</v>
      </c>
      <c r="F3163" s="10" t="s">
        <v>1133</v>
      </c>
      <c r="G3163" s="10" t="s">
        <v>169</v>
      </c>
      <c r="H3163" s="12" t="s">
        <v>170</v>
      </c>
      <c r="I3163" s="10" t="s">
        <v>21</v>
      </c>
      <c r="J3163" s="10"/>
      <c r="K3163" s="10"/>
      <c r="L3163" s="10" t="s">
        <v>22</v>
      </c>
      <c r="M3163" s="10" t="s">
        <v>22</v>
      </c>
      <c r="N3163" s="10" t="s">
        <v>22</v>
      </c>
      <c r="O3163" s="10"/>
      <c r="P3163" s="11"/>
    </row>
    <row r="3164">
      <c r="A3164" s="22">
        <v>45631.450385578704</v>
      </c>
      <c r="B3164" s="35">
        <v>45631.0</v>
      </c>
      <c r="C3164" s="10" t="s">
        <v>17</v>
      </c>
      <c r="D3164" s="10">
        <v>14.0</v>
      </c>
      <c r="E3164" s="16" t="s">
        <v>9</v>
      </c>
      <c r="F3164" s="10" t="s">
        <v>1133</v>
      </c>
      <c r="G3164" s="10" t="s">
        <v>169</v>
      </c>
      <c r="H3164" s="12" t="s">
        <v>170</v>
      </c>
      <c r="I3164" s="10" t="s">
        <v>21</v>
      </c>
      <c r="J3164" s="10"/>
      <c r="K3164" s="10"/>
      <c r="L3164" s="10" t="s">
        <v>22</v>
      </c>
      <c r="M3164" s="10" t="s">
        <v>22</v>
      </c>
      <c r="N3164" s="10" t="s">
        <v>22</v>
      </c>
      <c r="O3164" s="10"/>
      <c r="P3164" s="11"/>
    </row>
    <row r="3165">
      <c r="A3165" s="22">
        <v>45631.432237280096</v>
      </c>
      <c r="B3165" s="35">
        <v>45631.0</v>
      </c>
      <c r="C3165" s="10" t="s">
        <v>17</v>
      </c>
      <c r="D3165" s="10">
        <v>8.0</v>
      </c>
      <c r="E3165" s="16" t="s">
        <v>9</v>
      </c>
      <c r="F3165" s="10" t="s">
        <v>2216</v>
      </c>
      <c r="G3165" s="10" t="s">
        <v>2217</v>
      </c>
      <c r="H3165" s="12" t="s">
        <v>2218</v>
      </c>
      <c r="I3165" s="10" t="s">
        <v>60</v>
      </c>
      <c r="J3165" s="10"/>
      <c r="K3165" s="10"/>
      <c r="L3165" s="10" t="s">
        <v>22</v>
      </c>
      <c r="M3165" s="10" t="s">
        <v>22</v>
      </c>
      <c r="N3165" s="10" t="s">
        <v>22</v>
      </c>
      <c r="O3165" s="10" t="s">
        <v>22</v>
      </c>
      <c r="P3165" s="11"/>
    </row>
    <row r="3166">
      <c r="A3166" s="22">
        <v>45631.35088554399</v>
      </c>
      <c r="B3166" s="35">
        <v>45631.0</v>
      </c>
      <c r="C3166" s="10" t="s">
        <v>17</v>
      </c>
      <c r="D3166" s="10">
        <v>8.0</v>
      </c>
      <c r="E3166" s="17" t="s">
        <v>33</v>
      </c>
      <c r="F3166" s="10" t="s">
        <v>1280</v>
      </c>
      <c r="G3166" s="10" t="s">
        <v>318</v>
      </c>
      <c r="H3166" s="12" t="s">
        <v>319</v>
      </c>
      <c r="I3166" s="10" t="s">
        <v>21</v>
      </c>
      <c r="J3166" s="10"/>
      <c r="K3166" s="10"/>
      <c r="L3166" s="10" t="s">
        <v>22</v>
      </c>
      <c r="M3166" s="10" t="s">
        <v>22</v>
      </c>
      <c r="N3166" s="10" t="s">
        <v>22</v>
      </c>
      <c r="O3166" s="10"/>
      <c r="P3166" s="11"/>
    </row>
    <row r="3167">
      <c r="A3167" s="22">
        <v>45631.029011122686</v>
      </c>
      <c r="B3167" s="35">
        <v>45631.0</v>
      </c>
      <c r="C3167" s="10" t="s">
        <v>17</v>
      </c>
      <c r="D3167" s="10">
        <v>8.0</v>
      </c>
      <c r="E3167" s="16" t="s">
        <v>9</v>
      </c>
      <c r="F3167" s="10" t="s">
        <v>1023</v>
      </c>
      <c r="G3167" s="10" t="s">
        <v>1024</v>
      </c>
      <c r="H3167" s="12" t="s">
        <v>1025</v>
      </c>
      <c r="I3167" s="10" t="s">
        <v>60</v>
      </c>
      <c r="J3167" s="10"/>
      <c r="K3167" s="10"/>
      <c r="L3167" s="10" t="s">
        <v>22</v>
      </c>
      <c r="M3167" s="10" t="s">
        <v>22</v>
      </c>
      <c r="N3167" s="10" t="s">
        <v>22</v>
      </c>
      <c r="O3167" s="10" t="s">
        <v>22</v>
      </c>
      <c r="P3167" s="11"/>
    </row>
    <row r="3168">
      <c r="A3168" s="22">
        <v>45631.0</v>
      </c>
      <c r="B3168" s="35">
        <v>45628.0</v>
      </c>
      <c r="C3168" s="10" t="s">
        <v>17</v>
      </c>
      <c r="D3168" s="10">
        <v>8.0</v>
      </c>
      <c r="E3168" s="17" t="s">
        <v>33</v>
      </c>
      <c r="F3168" s="10" t="s">
        <v>189</v>
      </c>
      <c r="G3168" s="10" t="s">
        <v>1939</v>
      </c>
      <c r="H3168" s="12"/>
      <c r="I3168" s="10" t="s">
        <v>52</v>
      </c>
      <c r="J3168" s="10"/>
      <c r="K3168" s="10"/>
      <c r="L3168" s="10" t="s">
        <v>22</v>
      </c>
      <c r="M3168" s="10" t="s">
        <v>22</v>
      </c>
      <c r="N3168" s="10" t="s">
        <v>22</v>
      </c>
      <c r="O3168" s="10" t="s">
        <v>22</v>
      </c>
      <c r="P3168" s="11"/>
    </row>
    <row r="3169">
      <c r="A3169" s="22">
        <v>45631.0</v>
      </c>
      <c r="B3169" s="35">
        <v>45630.0</v>
      </c>
      <c r="C3169" s="10" t="s">
        <v>17</v>
      </c>
      <c r="D3169" s="10">
        <v>14.0</v>
      </c>
      <c r="E3169" s="17" t="s">
        <v>33</v>
      </c>
      <c r="F3169" s="10" t="s">
        <v>2013</v>
      </c>
      <c r="G3169" s="10" t="s">
        <v>2219</v>
      </c>
      <c r="H3169" s="12"/>
      <c r="I3169" s="10" t="s">
        <v>60</v>
      </c>
      <c r="J3169" s="10" t="s">
        <v>2220</v>
      </c>
      <c r="K3169" s="10" t="s">
        <v>2221</v>
      </c>
      <c r="L3169" s="10" t="s">
        <v>22</v>
      </c>
      <c r="M3169" s="10" t="s">
        <v>22</v>
      </c>
      <c r="N3169" s="10" t="s">
        <v>22</v>
      </c>
      <c r="O3169" s="10" t="s">
        <v>22</v>
      </c>
      <c r="P3169" s="11"/>
    </row>
    <row r="3170">
      <c r="A3170" s="22">
        <v>45631.0</v>
      </c>
      <c r="B3170" s="35">
        <v>45630.0</v>
      </c>
      <c r="C3170" s="10" t="s">
        <v>17</v>
      </c>
      <c r="D3170" s="10">
        <v>8.0</v>
      </c>
      <c r="E3170" s="17" t="s">
        <v>33</v>
      </c>
      <c r="F3170" s="10" t="s">
        <v>2222</v>
      </c>
      <c r="G3170" s="10" t="s">
        <v>169</v>
      </c>
      <c r="H3170" s="12" t="s">
        <v>170</v>
      </c>
      <c r="I3170" s="10" t="s">
        <v>21</v>
      </c>
      <c r="J3170" s="10"/>
      <c r="K3170" s="10"/>
      <c r="L3170" s="10" t="s">
        <v>22</v>
      </c>
      <c r="M3170" s="10" t="s">
        <v>22</v>
      </c>
      <c r="N3170" s="10" t="s">
        <v>22</v>
      </c>
      <c r="O3170" s="10"/>
      <c r="P3170" s="11"/>
    </row>
    <row r="3171">
      <c r="A3171" s="22">
        <v>45631.0</v>
      </c>
      <c r="B3171" s="35">
        <v>45630.0</v>
      </c>
      <c r="C3171" s="10" t="s">
        <v>17</v>
      </c>
      <c r="D3171" s="10">
        <v>8.0</v>
      </c>
      <c r="E3171" s="17" t="s">
        <v>33</v>
      </c>
      <c r="F3171" s="10" t="s">
        <v>276</v>
      </c>
      <c r="G3171" s="10" t="s">
        <v>169</v>
      </c>
      <c r="H3171" s="12" t="s">
        <v>170</v>
      </c>
      <c r="I3171" s="10" t="s">
        <v>21</v>
      </c>
      <c r="J3171" s="10"/>
      <c r="K3171" s="10"/>
      <c r="L3171" s="10" t="s">
        <v>22</v>
      </c>
      <c r="M3171" s="10" t="s">
        <v>22</v>
      </c>
      <c r="N3171" s="10" t="s">
        <v>22</v>
      </c>
      <c r="O3171" s="10"/>
      <c r="P3171" s="11"/>
    </row>
    <row r="3172">
      <c r="A3172" s="22">
        <v>45630.41432333333</v>
      </c>
      <c r="B3172" s="35">
        <v>45630.0</v>
      </c>
      <c r="C3172" s="10" t="s">
        <v>17</v>
      </c>
      <c r="D3172" s="10">
        <v>8.0</v>
      </c>
      <c r="E3172" s="17" t="s">
        <v>33</v>
      </c>
      <c r="F3172" s="10" t="s">
        <v>1687</v>
      </c>
      <c r="G3172" s="10" t="s">
        <v>1571</v>
      </c>
      <c r="H3172" s="12"/>
      <c r="I3172" s="10" t="s">
        <v>60</v>
      </c>
      <c r="J3172" s="10" t="s">
        <v>2223</v>
      </c>
      <c r="K3172" s="10"/>
      <c r="L3172" s="10" t="s">
        <v>22</v>
      </c>
      <c r="M3172" s="10" t="s">
        <v>22</v>
      </c>
      <c r="N3172" s="10" t="s">
        <v>22</v>
      </c>
      <c r="O3172" s="10" t="s">
        <v>22</v>
      </c>
      <c r="P3172" s="11"/>
    </row>
    <row r="3173">
      <c r="A3173" s="22">
        <v>45630.38063833333</v>
      </c>
      <c r="B3173" s="35">
        <v>45630.0</v>
      </c>
      <c r="C3173" s="10" t="s">
        <v>17</v>
      </c>
      <c r="D3173" s="10">
        <v>8.0</v>
      </c>
      <c r="E3173" s="16" t="s">
        <v>9</v>
      </c>
      <c r="F3173" s="10" t="s">
        <v>2089</v>
      </c>
      <c r="G3173" s="10" t="s">
        <v>814</v>
      </c>
      <c r="H3173" s="12" t="s">
        <v>832</v>
      </c>
      <c r="I3173" s="10" t="s">
        <v>21</v>
      </c>
      <c r="J3173" s="10"/>
      <c r="K3173" s="10"/>
      <c r="L3173" s="10" t="s">
        <v>22</v>
      </c>
      <c r="M3173" s="10" t="s">
        <v>22</v>
      </c>
      <c r="N3173" s="10" t="s">
        <v>22</v>
      </c>
      <c r="O3173" s="10"/>
      <c r="P3173" s="11"/>
    </row>
    <row r="3174">
      <c r="A3174" s="22">
        <v>45630.38008407407</v>
      </c>
      <c r="B3174" s="35">
        <v>45630.0</v>
      </c>
      <c r="C3174" s="10" t="s">
        <v>17</v>
      </c>
      <c r="D3174" s="10">
        <v>8.0</v>
      </c>
      <c r="E3174" s="16" t="s">
        <v>9</v>
      </c>
      <c r="F3174" s="10" t="s">
        <v>2102</v>
      </c>
      <c r="G3174" s="10" t="s">
        <v>30</v>
      </c>
      <c r="H3174" s="12" t="s">
        <v>31</v>
      </c>
      <c r="I3174" s="10" t="s">
        <v>21</v>
      </c>
      <c r="J3174" s="10"/>
      <c r="K3174" s="22"/>
      <c r="L3174" s="10" t="s">
        <v>22</v>
      </c>
      <c r="M3174" s="10" t="s">
        <v>22</v>
      </c>
      <c r="N3174" s="10" t="s">
        <v>22</v>
      </c>
      <c r="O3174" s="10"/>
      <c r="P3174" s="11"/>
    </row>
    <row r="3175">
      <c r="A3175" s="22">
        <v>45630.02900577546</v>
      </c>
      <c r="B3175" s="35">
        <v>45630.0</v>
      </c>
      <c r="C3175" s="10" t="s">
        <v>17</v>
      </c>
      <c r="D3175" s="10">
        <v>8.0</v>
      </c>
      <c r="E3175" s="17" t="s">
        <v>33</v>
      </c>
      <c r="F3175" s="10" t="s">
        <v>2042</v>
      </c>
      <c r="G3175" s="10" t="s">
        <v>30</v>
      </c>
      <c r="H3175" s="12" t="s">
        <v>31</v>
      </c>
      <c r="I3175" s="10" t="s">
        <v>21</v>
      </c>
      <c r="J3175" s="10"/>
      <c r="K3175" s="10"/>
      <c r="L3175" s="10" t="s">
        <v>22</v>
      </c>
      <c r="M3175" s="10" t="s">
        <v>22</v>
      </c>
      <c r="N3175" s="10" t="s">
        <v>22</v>
      </c>
      <c r="O3175" s="10"/>
      <c r="P3175" s="11"/>
    </row>
    <row r="3176">
      <c r="A3176" s="22">
        <v>45630.0</v>
      </c>
      <c r="B3176" s="23">
        <v>45628.0</v>
      </c>
      <c r="C3176" s="10" t="s">
        <v>17</v>
      </c>
      <c r="D3176" s="10">
        <v>4.0</v>
      </c>
      <c r="E3176" s="16" t="s">
        <v>9</v>
      </c>
      <c r="F3176" s="10" t="s">
        <v>2224</v>
      </c>
      <c r="G3176" s="10" t="s">
        <v>1290</v>
      </c>
      <c r="H3176" s="12" t="s">
        <v>2225</v>
      </c>
      <c r="I3176" s="10" t="s">
        <v>21</v>
      </c>
      <c r="J3176" s="10"/>
      <c r="K3176" s="10"/>
      <c r="L3176" s="10" t="s">
        <v>22</v>
      </c>
      <c r="M3176" s="10" t="s">
        <v>22</v>
      </c>
      <c r="N3176" s="10" t="s">
        <v>22</v>
      </c>
      <c r="O3176" s="10"/>
      <c r="P3176" s="11"/>
    </row>
    <row r="3177">
      <c r="A3177" s="22">
        <v>45630.0</v>
      </c>
      <c r="B3177" s="23">
        <v>45629.0</v>
      </c>
      <c r="C3177" s="10" t="s">
        <v>17</v>
      </c>
      <c r="D3177" s="10">
        <v>8.0</v>
      </c>
      <c r="E3177" s="16" t="s">
        <v>9</v>
      </c>
      <c r="F3177" s="10" t="s">
        <v>2226</v>
      </c>
      <c r="G3177" s="10" t="s">
        <v>213</v>
      </c>
      <c r="H3177" s="12" t="s">
        <v>680</v>
      </c>
      <c r="I3177" s="10" t="s">
        <v>21</v>
      </c>
      <c r="J3177" s="10" t="s">
        <v>2227</v>
      </c>
      <c r="K3177" s="10" t="s">
        <v>2228</v>
      </c>
      <c r="L3177" s="10" t="s">
        <v>22</v>
      </c>
      <c r="M3177" s="10" t="s">
        <v>22</v>
      </c>
      <c r="N3177" s="10" t="s">
        <v>22</v>
      </c>
      <c r="O3177" s="10"/>
      <c r="P3177" s="11"/>
    </row>
    <row r="3178">
      <c r="A3178" s="22">
        <v>45630.0</v>
      </c>
      <c r="B3178" s="23">
        <v>45629.0</v>
      </c>
      <c r="C3178" s="10" t="s">
        <v>17</v>
      </c>
      <c r="D3178" s="10">
        <v>8.0</v>
      </c>
      <c r="E3178" s="16" t="s">
        <v>9</v>
      </c>
      <c r="F3178" s="10" t="s">
        <v>2229</v>
      </c>
      <c r="G3178" s="10" t="s">
        <v>2230</v>
      </c>
      <c r="H3178" s="12" t="s">
        <v>2231</v>
      </c>
      <c r="I3178" s="10" t="s">
        <v>60</v>
      </c>
      <c r="J3178" s="10" t="s">
        <v>2232</v>
      </c>
      <c r="K3178" s="10"/>
      <c r="L3178" s="10" t="s">
        <v>22</v>
      </c>
      <c r="M3178" s="10" t="s">
        <v>22</v>
      </c>
      <c r="N3178" s="10" t="s">
        <v>22</v>
      </c>
      <c r="O3178" s="10" t="s">
        <v>22</v>
      </c>
      <c r="P3178" s="11"/>
    </row>
    <row r="3179">
      <c r="A3179" s="22">
        <v>45630.0</v>
      </c>
      <c r="B3179" s="23">
        <v>45629.0</v>
      </c>
      <c r="C3179" s="10" t="s">
        <v>17</v>
      </c>
      <c r="D3179" s="10">
        <v>8.0</v>
      </c>
      <c r="E3179" s="17" t="s">
        <v>33</v>
      </c>
      <c r="F3179" s="10" t="s">
        <v>2233</v>
      </c>
      <c r="G3179" s="10" t="s">
        <v>2234</v>
      </c>
      <c r="H3179" s="12" t="s">
        <v>2235</v>
      </c>
      <c r="I3179" s="10" t="s">
        <v>60</v>
      </c>
      <c r="J3179" s="10" t="s">
        <v>2236</v>
      </c>
      <c r="K3179" s="10" t="s">
        <v>2237</v>
      </c>
      <c r="L3179" s="10" t="s">
        <v>22</v>
      </c>
      <c r="M3179" s="10" t="s">
        <v>22</v>
      </c>
      <c r="N3179" s="10" t="s">
        <v>22</v>
      </c>
      <c r="O3179" s="10" t="s">
        <v>22</v>
      </c>
      <c r="P3179" s="11"/>
    </row>
    <row r="3180">
      <c r="A3180" s="22">
        <v>45630.0</v>
      </c>
      <c r="B3180" s="23">
        <v>45629.0</v>
      </c>
      <c r="C3180" s="10" t="s">
        <v>17</v>
      </c>
      <c r="D3180" s="10">
        <v>14.0</v>
      </c>
      <c r="E3180" s="16" t="s">
        <v>9</v>
      </c>
      <c r="F3180" s="10" t="s">
        <v>1619</v>
      </c>
      <c r="G3180" s="10" t="s">
        <v>97</v>
      </c>
      <c r="H3180" s="12" t="s">
        <v>98</v>
      </c>
      <c r="I3180" s="10" t="s">
        <v>21</v>
      </c>
      <c r="J3180" s="10"/>
      <c r="K3180" s="10"/>
      <c r="L3180" s="10" t="s">
        <v>22</v>
      </c>
      <c r="M3180" s="10" t="s">
        <v>22</v>
      </c>
      <c r="N3180" s="10" t="s">
        <v>22</v>
      </c>
      <c r="O3180" s="10"/>
      <c r="P3180" s="11"/>
    </row>
    <row r="3181">
      <c r="A3181" s="22">
        <v>45630.0</v>
      </c>
      <c r="B3181" s="23">
        <v>45629.0</v>
      </c>
      <c r="C3181" s="10" t="s">
        <v>17</v>
      </c>
      <c r="D3181" s="10">
        <v>16.0</v>
      </c>
      <c r="E3181" s="16" t="s">
        <v>9</v>
      </c>
      <c r="F3181" s="10" t="s">
        <v>1613</v>
      </c>
      <c r="G3181" s="10" t="s">
        <v>1175</v>
      </c>
      <c r="H3181" s="12">
        <v>7.894557166E9</v>
      </c>
      <c r="I3181" s="10" t="s">
        <v>60</v>
      </c>
      <c r="J3181" s="10"/>
      <c r="K3181" s="10"/>
      <c r="L3181" s="10" t="s">
        <v>22</v>
      </c>
      <c r="M3181" s="10" t="s">
        <v>22</v>
      </c>
      <c r="N3181" s="10" t="s">
        <v>22</v>
      </c>
      <c r="O3181" s="10" t="s">
        <v>22</v>
      </c>
      <c r="P3181" s="11"/>
    </row>
    <row r="3182">
      <c r="A3182" s="22">
        <v>45629.62039471065</v>
      </c>
      <c r="B3182" s="23">
        <v>45629.0</v>
      </c>
      <c r="C3182" s="10" t="s">
        <v>17</v>
      </c>
      <c r="D3182" s="10" t="s">
        <v>89</v>
      </c>
      <c r="E3182" s="19" t="s">
        <v>89</v>
      </c>
      <c r="F3182" s="10" t="s">
        <v>2238</v>
      </c>
      <c r="G3182" s="10" t="s">
        <v>1009</v>
      </c>
      <c r="H3182" s="12" t="s">
        <v>108</v>
      </c>
      <c r="I3182" s="10" t="s">
        <v>21</v>
      </c>
      <c r="J3182" s="10"/>
      <c r="K3182" s="10"/>
      <c r="L3182" s="10" t="s">
        <v>22</v>
      </c>
      <c r="M3182" s="10" t="s">
        <v>22</v>
      </c>
      <c r="N3182" s="10" t="s">
        <v>22</v>
      </c>
      <c r="O3182" s="10"/>
      <c r="P3182" s="11"/>
    </row>
    <row r="3183">
      <c r="A3183" s="22">
        <v>45629.52291255787</v>
      </c>
      <c r="B3183" s="23">
        <v>45629.0</v>
      </c>
      <c r="C3183" s="10" t="s">
        <v>17</v>
      </c>
      <c r="D3183" s="10">
        <v>14.0</v>
      </c>
      <c r="E3183" s="37" t="s">
        <v>953</v>
      </c>
      <c r="F3183" s="10" t="s">
        <v>2239</v>
      </c>
      <c r="G3183" s="10" t="s">
        <v>213</v>
      </c>
      <c r="H3183" s="12" t="s">
        <v>680</v>
      </c>
      <c r="I3183" s="10" t="s">
        <v>21</v>
      </c>
      <c r="J3183" s="10"/>
      <c r="K3183" s="10"/>
      <c r="L3183" s="10" t="s">
        <v>22</v>
      </c>
      <c r="M3183" s="10" t="s">
        <v>22</v>
      </c>
      <c r="N3183" s="10" t="s">
        <v>22</v>
      </c>
      <c r="O3183" s="10"/>
      <c r="P3183" s="11"/>
    </row>
    <row r="3184">
      <c r="A3184" s="22">
        <v>45629.39583783565</v>
      </c>
      <c r="B3184" s="23">
        <v>45629.0</v>
      </c>
      <c r="C3184" s="10" t="s">
        <v>17</v>
      </c>
      <c r="D3184" s="10">
        <v>8.0</v>
      </c>
      <c r="E3184" s="17" t="s">
        <v>33</v>
      </c>
      <c r="F3184" s="10" t="s">
        <v>2222</v>
      </c>
      <c r="G3184" s="10" t="s">
        <v>169</v>
      </c>
      <c r="H3184" s="12" t="s">
        <v>170</v>
      </c>
      <c r="I3184" s="10" t="s">
        <v>21</v>
      </c>
      <c r="J3184" s="10"/>
      <c r="K3184" s="22"/>
      <c r="L3184" s="10" t="s">
        <v>22</v>
      </c>
      <c r="M3184" s="10" t="s">
        <v>22</v>
      </c>
      <c r="N3184" s="10" t="s">
        <v>22</v>
      </c>
      <c r="O3184" s="10"/>
      <c r="P3184" s="11"/>
    </row>
    <row r="3185">
      <c r="A3185" s="22">
        <v>45629.02900553241</v>
      </c>
      <c r="B3185" s="23">
        <v>45629.0</v>
      </c>
      <c r="C3185" s="10" t="s">
        <v>17</v>
      </c>
      <c r="D3185" s="10">
        <v>8.0</v>
      </c>
      <c r="E3185" s="17" t="s">
        <v>33</v>
      </c>
      <c r="F3185" s="10" t="s">
        <v>2076</v>
      </c>
      <c r="G3185" s="10" t="s">
        <v>1524</v>
      </c>
      <c r="H3185" s="12"/>
      <c r="I3185" s="10" t="s">
        <v>60</v>
      </c>
      <c r="J3185" s="10"/>
      <c r="K3185" s="10"/>
      <c r="L3185" s="10" t="s">
        <v>22</v>
      </c>
      <c r="M3185" s="10" t="s">
        <v>22</v>
      </c>
      <c r="N3185" s="10" t="s">
        <v>22</v>
      </c>
      <c r="O3185" s="10" t="s">
        <v>474</v>
      </c>
      <c r="P3185" s="11"/>
    </row>
    <row r="3186">
      <c r="A3186" s="22">
        <v>45629.0</v>
      </c>
      <c r="B3186" s="23">
        <v>45628.0</v>
      </c>
      <c r="C3186" s="10" t="s">
        <v>17</v>
      </c>
      <c r="D3186" s="10">
        <v>8.0</v>
      </c>
      <c r="E3186" s="17" t="s">
        <v>33</v>
      </c>
      <c r="F3186" s="10" t="s">
        <v>1368</v>
      </c>
      <c r="G3186" s="10" t="s">
        <v>928</v>
      </c>
      <c r="H3186" s="12" t="s">
        <v>1347</v>
      </c>
      <c r="I3186" s="10" t="s">
        <v>21</v>
      </c>
      <c r="J3186" s="10"/>
      <c r="K3186" s="10"/>
      <c r="L3186" s="10" t="s">
        <v>22</v>
      </c>
      <c r="M3186" s="10" t="s">
        <v>22</v>
      </c>
      <c r="N3186" s="10" t="s">
        <v>22</v>
      </c>
      <c r="O3186" s="10"/>
      <c r="P3186" s="11"/>
    </row>
    <row r="3187">
      <c r="A3187" s="22">
        <v>45629.0</v>
      </c>
      <c r="B3187" s="23">
        <v>45628.0</v>
      </c>
      <c r="C3187" s="10" t="s">
        <v>17</v>
      </c>
      <c r="D3187" s="10">
        <v>8.0</v>
      </c>
      <c r="E3187" s="17" t="s">
        <v>33</v>
      </c>
      <c r="F3187" s="10" t="s">
        <v>1368</v>
      </c>
      <c r="G3187" s="10" t="s">
        <v>928</v>
      </c>
      <c r="H3187" s="12" t="s">
        <v>1347</v>
      </c>
      <c r="I3187" s="10" t="s">
        <v>21</v>
      </c>
      <c r="J3187" s="10"/>
      <c r="K3187" s="10"/>
      <c r="L3187" s="10" t="s">
        <v>22</v>
      </c>
      <c r="M3187" s="10" t="s">
        <v>22</v>
      </c>
      <c r="N3187" s="10" t="s">
        <v>22</v>
      </c>
      <c r="O3187" s="10"/>
      <c r="P3187" s="11"/>
    </row>
    <row r="3188">
      <c r="A3188" s="22">
        <v>45629.0</v>
      </c>
      <c r="B3188" s="23">
        <v>45628.0</v>
      </c>
      <c r="C3188" s="10" t="s">
        <v>17</v>
      </c>
      <c r="D3188" s="10">
        <v>8.0</v>
      </c>
      <c r="E3188" s="16" t="s">
        <v>9</v>
      </c>
      <c r="F3188" s="10" t="s">
        <v>2240</v>
      </c>
      <c r="G3188" s="10" t="s">
        <v>1356</v>
      </c>
      <c r="H3188" s="12" t="s">
        <v>1357</v>
      </c>
      <c r="I3188" s="10" t="s">
        <v>52</v>
      </c>
      <c r="J3188" s="10"/>
      <c r="K3188" s="10"/>
      <c r="L3188" s="10" t="s">
        <v>22</v>
      </c>
      <c r="M3188" s="10" t="s">
        <v>22</v>
      </c>
      <c r="N3188" s="10" t="s">
        <v>22</v>
      </c>
      <c r="O3188" s="10"/>
      <c r="P3188" s="11"/>
    </row>
    <row r="3189">
      <c r="A3189" s="22">
        <v>45629.0</v>
      </c>
      <c r="B3189" s="23">
        <v>45628.0</v>
      </c>
      <c r="C3189" s="10" t="s">
        <v>17</v>
      </c>
      <c r="D3189" s="10">
        <v>16.0</v>
      </c>
      <c r="E3189" s="17" t="s">
        <v>33</v>
      </c>
      <c r="F3189" s="10" t="s">
        <v>2076</v>
      </c>
      <c r="G3189" s="10" t="s">
        <v>633</v>
      </c>
      <c r="H3189" s="12" t="s">
        <v>634</v>
      </c>
      <c r="I3189" s="10" t="s">
        <v>21</v>
      </c>
      <c r="J3189" s="10"/>
      <c r="K3189" s="10"/>
      <c r="L3189" s="10" t="s">
        <v>22</v>
      </c>
      <c r="M3189" s="10" t="s">
        <v>22</v>
      </c>
      <c r="N3189" s="10" t="s">
        <v>22</v>
      </c>
      <c r="O3189" s="10"/>
      <c r="P3189" s="11"/>
    </row>
    <row r="3190">
      <c r="A3190" s="22">
        <v>45629.0</v>
      </c>
      <c r="B3190" s="23">
        <v>45628.0</v>
      </c>
      <c r="C3190" s="10" t="s">
        <v>17</v>
      </c>
      <c r="D3190" s="10">
        <v>8.0</v>
      </c>
      <c r="E3190" s="16" t="s">
        <v>9</v>
      </c>
      <c r="F3190" s="10" t="s">
        <v>2233</v>
      </c>
      <c r="G3190" s="10" t="s">
        <v>2234</v>
      </c>
      <c r="H3190" s="12" t="s">
        <v>2241</v>
      </c>
      <c r="I3190" s="10" t="s">
        <v>60</v>
      </c>
      <c r="J3190" s="10" t="s">
        <v>2242</v>
      </c>
      <c r="K3190" s="10"/>
      <c r="L3190" s="10" t="s">
        <v>22</v>
      </c>
      <c r="M3190" s="10" t="s">
        <v>22</v>
      </c>
      <c r="N3190" s="10" t="s">
        <v>22</v>
      </c>
      <c r="O3190" s="10" t="s">
        <v>22</v>
      </c>
      <c r="P3190" s="11"/>
    </row>
    <row r="3191">
      <c r="A3191" s="22">
        <v>45629.0</v>
      </c>
      <c r="B3191" s="35">
        <v>45628.0</v>
      </c>
      <c r="C3191" s="10" t="s">
        <v>17</v>
      </c>
      <c r="D3191" s="10">
        <v>16.0</v>
      </c>
      <c r="E3191" s="17" t="s">
        <v>33</v>
      </c>
      <c r="F3191" s="10" t="s">
        <v>1223</v>
      </c>
      <c r="G3191" s="10" t="s">
        <v>2152</v>
      </c>
      <c r="H3191" s="12"/>
      <c r="I3191" s="10" t="s">
        <v>60</v>
      </c>
      <c r="J3191" s="10"/>
      <c r="K3191" s="22"/>
      <c r="L3191" s="10" t="s">
        <v>22</v>
      </c>
      <c r="M3191" s="10" t="s">
        <v>22</v>
      </c>
      <c r="N3191" s="10" t="s">
        <v>22</v>
      </c>
      <c r="O3191" s="10" t="s">
        <v>474</v>
      </c>
      <c r="P3191" s="11"/>
    </row>
    <row r="3192">
      <c r="A3192" s="22">
        <v>45629.0</v>
      </c>
      <c r="B3192" s="35">
        <v>45628.0</v>
      </c>
      <c r="C3192" s="10" t="s">
        <v>17</v>
      </c>
      <c r="D3192" s="10">
        <v>8.0</v>
      </c>
      <c r="E3192" s="16" t="s">
        <v>9</v>
      </c>
      <c r="F3192" s="10" t="s">
        <v>2201</v>
      </c>
      <c r="G3192" s="10" t="s">
        <v>94</v>
      </c>
      <c r="H3192" s="12" t="s">
        <v>853</v>
      </c>
      <c r="I3192" s="10" t="s">
        <v>21</v>
      </c>
      <c r="J3192" s="10"/>
      <c r="K3192" s="10"/>
      <c r="L3192" s="10" t="s">
        <v>22</v>
      </c>
      <c r="M3192" s="10" t="s">
        <v>22</v>
      </c>
      <c r="N3192" s="10" t="s">
        <v>22</v>
      </c>
      <c r="O3192" s="10"/>
      <c r="P3192" s="11"/>
    </row>
    <row r="3193">
      <c r="A3193" s="22">
        <v>45629.0</v>
      </c>
      <c r="B3193" s="35">
        <v>45628.0</v>
      </c>
      <c r="C3193" s="10" t="s">
        <v>17</v>
      </c>
      <c r="D3193" s="10">
        <v>8.0</v>
      </c>
      <c r="E3193" s="16" t="s">
        <v>9</v>
      </c>
      <c r="F3193" s="10" t="s">
        <v>954</v>
      </c>
      <c r="G3193" s="10" t="s">
        <v>928</v>
      </c>
      <c r="H3193" s="12" t="s">
        <v>1347</v>
      </c>
      <c r="I3193" s="10" t="s">
        <v>21</v>
      </c>
      <c r="J3193" s="10"/>
      <c r="K3193" s="10"/>
      <c r="L3193" s="10" t="s">
        <v>22</v>
      </c>
      <c r="M3193" s="10" t="s">
        <v>22</v>
      </c>
      <c r="N3193" s="10" t="s">
        <v>22</v>
      </c>
      <c r="O3193" s="10"/>
      <c r="P3193" s="11"/>
    </row>
    <row r="3194">
      <c r="A3194" s="22">
        <v>45629.0</v>
      </c>
      <c r="B3194" s="23">
        <v>45628.0</v>
      </c>
      <c r="C3194" s="10" t="s">
        <v>17</v>
      </c>
      <c r="D3194" s="10">
        <v>6.0</v>
      </c>
      <c r="E3194" s="16" t="s">
        <v>9</v>
      </c>
      <c r="F3194" s="10" t="s">
        <v>2243</v>
      </c>
      <c r="G3194" s="10" t="s">
        <v>213</v>
      </c>
      <c r="H3194" s="12" t="s">
        <v>680</v>
      </c>
      <c r="I3194" s="10" t="s">
        <v>21</v>
      </c>
      <c r="J3194" s="10" t="s">
        <v>2244</v>
      </c>
      <c r="K3194" s="10"/>
      <c r="L3194" s="10" t="s">
        <v>22</v>
      </c>
      <c r="M3194" s="10" t="s">
        <v>22</v>
      </c>
      <c r="N3194" s="10" t="s">
        <v>22</v>
      </c>
      <c r="O3194" s="10"/>
      <c r="P3194" s="11"/>
    </row>
    <row r="3195">
      <c r="A3195" s="22">
        <v>45629.0</v>
      </c>
      <c r="B3195" s="23">
        <v>45628.0</v>
      </c>
      <c r="C3195" s="10" t="s">
        <v>17</v>
      </c>
      <c r="D3195" s="10">
        <v>8.0</v>
      </c>
      <c r="E3195" s="17" t="s">
        <v>33</v>
      </c>
      <c r="F3195" s="10" t="s">
        <v>868</v>
      </c>
      <c r="G3195" s="10" t="s">
        <v>379</v>
      </c>
      <c r="H3195" s="12" t="s">
        <v>380</v>
      </c>
      <c r="I3195" s="10" t="s">
        <v>21</v>
      </c>
      <c r="J3195" s="10"/>
      <c r="K3195" s="10"/>
      <c r="L3195" s="10" t="s">
        <v>22</v>
      </c>
      <c r="M3195" s="10" t="s">
        <v>22</v>
      </c>
      <c r="N3195" s="10" t="s">
        <v>22</v>
      </c>
      <c r="O3195" s="10"/>
      <c r="P3195" s="11"/>
    </row>
    <row r="3196">
      <c r="A3196" s="22">
        <v>45629.0</v>
      </c>
      <c r="B3196" s="23">
        <v>45628.0</v>
      </c>
      <c r="C3196" s="10" t="s">
        <v>17</v>
      </c>
      <c r="D3196" s="10">
        <v>8.0</v>
      </c>
      <c r="E3196" s="16" t="s">
        <v>9</v>
      </c>
      <c r="F3196" s="10" t="s">
        <v>2245</v>
      </c>
      <c r="G3196" s="10" t="s">
        <v>1264</v>
      </c>
      <c r="H3196" s="12" t="s">
        <v>1265</v>
      </c>
      <c r="I3196" s="10" t="s">
        <v>21</v>
      </c>
      <c r="J3196" s="10"/>
      <c r="K3196" s="10"/>
      <c r="L3196" s="10" t="s">
        <v>22</v>
      </c>
      <c r="M3196" s="10" t="s">
        <v>22</v>
      </c>
      <c r="N3196" s="10" t="s">
        <v>22</v>
      </c>
      <c r="O3196" s="10"/>
      <c r="P3196" s="11"/>
    </row>
    <row r="3197">
      <c r="A3197" s="36">
        <v>45628.47205123842</v>
      </c>
      <c r="B3197" s="35">
        <v>45628.0</v>
      </c>
      <c r="C3197" s="10" t="s">
        <v>17</v>
      </c>
      <c r="D3197" s="10">
        <v>8.0</v>
      </c>
      <c r="E3197" s="16" t="s">
        <v>9</v>
      </c>
      <c r="F3197" s="10" t="s">
        <v>2246</v>
      </c>
      <c r="G3197" s="10" t="s">
        <v>1295</v>
      </c>
      <c r="H3197" s="12" t="s">
        <v>383</v>
      </c>
      <c r="I3197" s="10" t="s">
        <v>52</v>
      </c>
      <c r="J3197" s="10"/>
      <c r="K3197" s="10"/>
      <c r="L3197" s="10" t="s">
        <v>22</v>
      </c>
      <c r="M3197" s="10" t="s">
        <v>22</v>
      </c>
      <c r="N3197" s="10" t="s">
        <v>22</v>
      </c>
      <c r="O3197" s="10" t="s">
        <v>474</v>
      </c>
      <c r="P3197" s="11"/>
    </row>
    <row r="3198">
      <c r="A3198" s="36">
        <v>45628.40524923611</v>
      </c>
      <c r="B3198" s="35">
        <v>45628.0</v>
      </c>
      <c r="C3198" s="10" t="s">
        <v>17</v>
      </c>
      <c r="D3198" s="10">
        <v>8.0</v>
      </c>
      <c r="E3198" s="16" t="s">
        <v>9</v>
      </c>
      <c r="F3198" s="10" t="s">
        <v>2247</v>
      </c>
      <c r="G3198" s="10" t="s">
        <v>1093</v>
      </c>
      <c r="H3198" s="12" t="s">
        <v>124</v>
      </c>
      <c r="I3198" s="10" t="s">
        <v>21</v>
      </c>
      <c r="J3198" s="10"/>
      <c r="K3198" s="10"/>
      <c r="L3198" s="10" t="s">
        <v>22</v>
      </c>
      <c r="M3198" s="10" t="s">
        <v>22</v>
      </c>
      <c r="N3198" s="10" t="s">
        <v>22</v>
      </c>
      <c r="O3198" s="10"/>
      <c r="P3198" s="11"/>
    </row>
    <row r="3199">
      <c r="A3199" s="22">
        <v>45628.4029118287</v>
      </c>
      <c r="B3199" s="35">
        <v>45628.0</v>
      </c>
      <c r="C3199" s="10" t="s">
        <v>17</v>
      </c>
      <c r="D3199" s="10">
        <v>8.0</v>
      </c>
      <c r="E3199" s="16" t="s">
        <v>9</v>
      </c>
      <c r="F3199" s="10" t="s">
        <v>2109</v>
      </c>
      <c r="G3199" s="10" t="s">
        <v>2110</v>
      </c>
      <c r="H3199" s="12" t="s">
        <v>2248</v>
      </c>
      <c r="I3199" s="10" t="s">
        <v>52</v>
      </c>
      <c r="J3199" s="10"/>
      <c r="K3199" s="10"/>
      <c r="L3199" s="10" t="s">
        <v>22</v>
      </c>
      <c r="M3199" s="10" t="s">
        <v>22</v>
      </c>
      <c r="N3199" s="10" t="s">
        <v>22</v>
      </c>
      <c r="O3199" s="10" t="s">
        <v>474</v>
      </c>
      <c r="P3199" s="11"/>
    </row>
    <row r="3200">
      <c r="A3200" s="29">
        <v>45628.38650545139</v>
      </c>
      <c r="B3200" s="35">
        <v>45628.0</v>
      </c>
      <c r="C3200" s="10" t="s">
        <v>17</v>
      </c>
      <c r="D3200" s="10">
        <v>8.0</v>
      </c>
      <c r="E3200" s="17" t="s">
        <v>33</v>
      </c>
      <c r="F3200" s="10" t="s">
        <v>1775</v>
      </c>
      <c r="G3200" s="10" t="s">
        <v>1483</v>
      </c>
      <c r="H3200" s="12" t="s">
        <v>1484</v>
      </c>
      <c r="I3200" s="10" t="s">
        <v>52</v>
      </c>
      <c r="J3200" s="10"/>
      <c r="K3200" s="10"/>
      <c r="L3200" s="10" t="s">
        <v>22</v>
      </c>
      <c r="M3200" s="10" t="s">
        <v>22</v>
      </c>
      <c r="N3200" s="10" t="s">
        <v>22</v>
      </c>
      <c r="O3200" s="10" t="s">
        <v>22</v>
      </c>
      <c r="P3200" s="11"/>
    </row>
    <row r="3201">
      <c r="A3201" s="36">
        <v>45628.386219583335</v>
      </c>
      <c r="B3201" s="35">
        <v>45628.0</v>
      </c>
      <c r="C3201" s="10" t="s">
        <v>17</v>
      </c>
      <c r="D3201" s="10">
        <v>16.0</v>
      </c>
      <c r="E3201" s="17" t="s">
        <v>33</v>
      </c>
      <c r="F3201" s="10" t="s">
        <v>325</v>
      </c>
      <c r="G3201" s="10" t="s">
        <v>663</v>
      </c>
      <c r="H3201" s="12" t="s">
        <v>1016</v>
      </c>
      <c r="I3201" s="10" t="s">
        <v>21</v>
      </c>
      <c r="J3201" s="10"/>
      <c r="K3201" s="10"/>
      <c r="L3201" s="10" t="s">
        <v>22</v>
      </c>
      <c r="M3201" s="10" t="s">
        <v>22</v>
      </c>
      <c r="N3201" s="10" t="s">
        <v>22</v>
      </c>
      <c r="O3201" s="10"/>
      <c r="P3201" s="11"/>
    </row>
    <row r="3202">
      <c r="A3202" s="22">
        <v>45628.38584570602</v>
      </c>
      <c r="B3202" s="23">
        <v>45628.0</v>
      </c>
      <c r="C3202" s="10" t="s">
        <v>17</v>
      </c>
      <c r="D3202" s="10">
        <v>8.0</v>
      </c>
      <c r="E3202" s="17" t="s">
        <v>33</v>
      </c>
      <c r="F3202" s="10" t="s">
        <v>1399</v>
      </c>
      <c r="G3202" s="10" t="s">
        <v>226</v>
      </c>
      <c r="H3202" s="12" t="s">
        <v>227</v>
      </c>
      <c r="I3202" s="10" t="s">
        <v>21</v>
      </c>
      <c r="J3202" s="10"/>
      <c r="K3202" s="10"/>
      <c r="L3202" s="10" t="s">
        <v>22</v>
      </c>
      <c r="M3202" s="10" t="s">
        <v>22</v>
      </c>
      <c r="N3202" s="10" t="s">
        <v>22</v>
      </c>
      <c r="O3202" s="11"/>
      <c r="P3202" s="11"/>
    </row>
    <row r="3203">
      <c r="A3203" s="22">
        <v>45628.3855568287</v>
      </c>
      <c r="B3203" s="23">
        <v>45628.0</v>
      </c>
      <c r="C3203" s="10" t="s">
        <v>17</v>
      </c>
      <c r="D3203" s="10">
        <v>16.0</v>
      </c>
      <c r="E3203" s="16" t="s">
        <v>9</v>
      </c>
      <c r="F3203" s="10" t="s">
        <v>2249</v>
      </c>
      <c r="G3203" s="10" t="s">
        <v>195</v>
      </c>
      <c r="H3203" s="12"/>
      <c r="I3203" s="10" t="s">
        <v>21</v>
      </c>
      <c r="J3203" s="10"/>
      <c r="K3203" s="22"/>
      <c r="L3203" s="10" t="s">
        <v>22</v>
      </c>
      <c r="M3203" s="10" t="s">
        <v>22</v>
      </c>
      <c r="N3203" s="10" t="s">
        <v>22</v>
      </c>
      <c r="O3203" s="10"/>
      <c r="P3203" s="11"/>
    </row>
    <row r="3204">
      <c r="A3204" s="22">
        <v>45628.02900519676</v>
      </c>
      <c r="B3204" s="23">
        <v>45628.0</v>
      </c>
      <c r="C3204" s="10" t="s">
        <v>17</v>
      </c>
      <c r="D3204" s="10">
        <v>16.0</v>
      </c>
      <c r="E3204" s="16" t="s">
        <v>9</v>
      </c>
      <c r="F3204" s="10" t="s">
        <v>2250</v>
      </c>
      <c r="G3204" s="10" t="s">
        <v>434</v>
      </c>
      <c r="H3204" s="12" t="s">
        <v>435</v>
      </c>
      <c r="I3204" s="10" t="s">
        <v>60</v>
      </c>
      <c r="J3204" s="10"/>
      <c r="K3204" s="10"/>
      <c r="L3204" s="10" t="s">
        <v>22</v>
      </c>
      <c r="M3204" s="10" t="s">
        <v>22</v>
      </c>
      <c r="N3204" s="10" t="s">
        <v>22</v>
      </c>
      <c r="O3204" s="10" t="s">
        <v>474</v>
      </c>
      <c r="P3204" s="11"/>
    </row>
    <row r="3205">
      <c r="A3205" s="22">
        <v>45628.0</v>
      </c>
      <c r="B3205" s="23">
        <v>45623.0</v>
      </c>
      <c r="C3205" s="10" t="s">
        <v>17</v>
      </c>
      <c r="D3205" s="10">
        <v>8.0</v>
      </c>
      <c r="E3205" s="17" t="s">
        <v>33</v>
      </c>
      <c r="F3205" s="10" t="s">
        <v>2076</v>
      </c>
      <c r="G3205" s="10" t="s">
        <v>1170</v>
      </c>
      <c r="H3205" s="12"/>
      <c r="I3205" s="10" t="s">
        <v>52</v>
      </c>
      <c r="J3205" s="10"/>
      <c r="K3205" s="10"/>
      <c r="L3205" s="10" t="s">
        <v>22</v>
      </c>
      <c r="M3205" s="10" t="s">
        <v>22</v>
      </c>
      <c r="N3205" s="10" t="s">
        <v>22</v>
      </c>
      <c r="O3205" s="10" t="s">
        <v>474</v>
      </c>
      <c r="P3205" s="11"/>
    </row>
    <row r="3206">
      <c r="A3206" s="22">
        <v>45628.0</v>
      </c>
      <c r="B3206" s="23">
        <v>45625.0</v>
      </c>
      <c r="C3206" s="10" t="s">
        <v>17</v>
      </c>
      <c r="D3206" s="10">
        <v>8.0</v>
      </c>
      <c r="E3206" s="16" t="s">
        <v>9</v>
      </c>
      <c r="F3206" s="10" t="s">
        <v>2251</v>
      </c>
      <c r="G3206" s="10" t="s">
        <v>147</v>
      </c>
      <c r="H3206" s="12" t="s">
        <v>148</v>
      </c>
      <c r="I3206" s="10" t="s">
        <v>52</v>
      </c>
      <c r="J3206" s="10"/>
      <c r="K3206" s="10"/>
      <c r="L3206" s="10" t="s">
        <v>22</v>
      </c>
      <c r="M3206" s="10" t="s">
        <v>22</v>
      </c>
      <c r="N3206" s="10" t="s">
        <v>22</v>
      </c>
      <c r="O3206" s="10" t="s">
        <v>22</v>
      </c>
      <c r="P3206" s="11"/>
    </row>
    <row r="3207">
      <c r="A3207" s="22">
        <v>45628.0</v>
      </c>
      <c r="B3207" s="23">
        <v>45625.0</v>
      </c>
      <c r="C3207" s="10" t="s">
        <v>17</v>
      </c>
      <c r="D3207" s="10">
        <v>8.0</v>
      </c>
      <c r="E3207" s="16" t="s">
        <v>9</v>
      </c>
      <c r="F3207" s="10" t="s">
        <v>2252</v>
      </c>
      <c r="G3207" s="10" t="s">
        <v>213</v>
      </c>
      <c r="H3207" s="12" t="s">
        <v>680</v>
      </c>
      <c r="I3207" s="10" t="s">
        <v>21</v>
      </c>
      <c r="J3207" s="10"/>
      <c r="K3207" s="10"/>
      <c r="L3207" s="10" t="s">
        <v>22</v>
      </c>
      <c r="M3207" s="10" t="s">
        <v>22</v>
      </c>
      <c r="N3207" s="10" t="s">
        <v>22</v>
      </c>
      <c r="O3207" s="10"/>
      <c r="P3207" s="11"/>
    </row>
    <row r="3208">
      <c r="A3208" s="22">
        <v>45628.0</v>
      </c>
      <c r="B3208" s="35">
        <v>45625.0</v>
      </c>
      <c r="C3208" s="10" t="s">
        <v>17</v>
      </c>
      <c r="D3208" s="10">
        <v>14.0</v>
      </c>
      <c r="E3208" s="17" t="s">
        <v>33</v>
      </c>
      <c r="F3208" s="10" t="s">
        <v>2253</v>
      </c>
      <c r="G3208" s="10" t="s">
        <v>27</v>
      </c>
      <c r="H3208" s="12" t="s">
        <v>28</v>
      </c>
      <c r="I3208" s="10" t="s">
        <v>21</v>
      </c>
      <c r="J3208" s="10" t="s">
        <v>524</v>
      </c>
      <c r="K3208" s="10"/>
      <c r="L3208" s="10" t="s">
        <v>22</v>
      </c>
      <c r="M3208" s="10" t="s">
        <v>22</v>
      </c>
      <c r="N3208" s="10" t="s">
        <v>22</v>
      </c>
      <c r="O3208" s="10"/>
      <c r="P3208" s="11"/>
    </row>
    <row r="3209">
      <c r="A3209" s="22">
        <v>45628.0</v>
      </c>
      <c r="B3209" s="35">
        <v>45625.0</v>
      </c>
      <c r="C3209" s="10" t="s">
        <v>17</v>
      </c>
      <c r="D3209" s="10">
        <v>8.0</v>
      </c>
      <c r="E3209" s="16" t="s">
        <v>9</v>
      </c>
      <c r="F3209" s="10" t="s">
        <v>1959</v>
      </c>
      <c r="G3209" s="10" t="s">
        <v>169</v>
      </c>
      <c r="H3209" s="12" t="s">
        <v>170</v>
      </c>
      <c r="I3209" s="10" t="s">
        <v>21</v>
      </c>
      <c r="J3209" s="10"/>
      <c r="K3209" s="10"/>
      <c r="L3209" s="10" t="s">
        <v>22</v>
      </c>
      <c r="M3209" s="10" t="s">
        <v>22</v>
      </c>
      <c r="N3209" s="10" t="s">
        <v>22</v>
      </c>
      <c r="O3209" s="10"/>
      <c r="P3209" s="11"/>
    </row>
    <row r="3210">
      <c r="A3210" s="22">
        <v>45628.0</v>
      </c>
      <c r="B3210" s="35">
        <v>45625.0</v>
      </c>
      <c r="C3210" s="10" t="s">
        <v>17</v>
      </c>
      <c r="D3210" s="10">
        <v>8.0</v>
      </c>
      <c r="E3210" s="16" t="s">
        <v>9</v>
      </c>
      <c r="F3210" s="10" t="s">
        <v>2254</v>
      </c>
      <c r="G3210" s="10" t="s">
        <v>379</v>
      </c>
      <c r="H3210" s="12" t="s">
        <v>380</v>
      </c>
      <c r="I3210" s="10" t="s">
        <v>21</v>
      </c>
      <c r="J3210" s="10"/>
      <c r="K3210" s="10"/>
      <c r="L3210" s="10" t="s">
        <v>22</v>
      </c>
      <c r="M3210" s="10" t="s">
        <v>22</v>
      </c>
      <c r="N3210" s="10" t="s">
        <v>22</v>
      </c>
      <c r="O3210" s="10"/>
      <c r="P3210" s="11"/>
    </row>
    <row r="3211">
      <c r="A3211" s="22">
        <v>45628.0</v>
      </c>
      <c r="B3211" s="35">
        <v>45625.0</v>
      </c>
      <c r="C3211" s="10" t="s">
        <v>17</v>
      </c>
      <c r="D3211" s="10">
        <v>8.0</v>
      </c>
      <c r="E3211" s="17" t="s">
        <v>33</v>
      </c>
      <c r="F3211" s="10" t="s">
        <v>2255</v>
      </c>
      <c r="G3211" s="10" t="s">
        <v>38</v>
      </c>
      <c r="H3211" s="12" t="s">
        <v>39</v>
      </c>
      <c r="I3211" s="10" t="s">
        <v>21</v>
      </c>
      <c r="J3211" s="10" t="s">
        <v>524</v>
      </c>
      <c r="K3211" s="22"/>
      <c r="L3211" s="10" t="s">
        <v>22</v>
      </c>
      <c r="M3211" s="10" t="s">
        <v>22</v>
      </c>
      <c r="N3211" s="10" t="s">
        <v>22</v>
      </c>
      <c r="O3211" s="10"/>
      <c r="P3211" s="11"/>
    </row>
    <row r="3212">
      <c r="A3212" s="36">
        <v>45628.0</v>
      </c>
      <c r="B3212" s="35">
        <v>45625.0</v>
      </c>
      <c r="C3212" s="10" t="s">
        <v>17</v>
      </c>
      <c r="D3212" s="10">
        <v>6.0</v>
      </c>
      <c r="E3212" s="17" t="s">
        <v>33</v>
      </c>
      <c r="F3212" s="10" t="s">
        <v>1114</v>
      </c>
      <c r="G3212" s="10" t="s">
        <v>289</v>
      </c>
      <c r="H3212" s="12" t="s">
        <v>290</v>
      </c>
      <c r="I3212" s="10" t="s">
        <v>21</v>
      </c>
      <c r="J3212" s="10"/>
      <c r="K3212" s="10"/>
      <c r="L3212" s="10" t="s">
        <v>22</v>
      </c>
      <c r="M3212" s="10" t="s">
        <v>22</v>
      </c>
      <c r="N3212" s="10" t="s">
        <v>22</v>
      </c>
      <c r="O3212" s="10"/>
      <c r="P3212" s="11"/>
    </row>
    <row r="3213">
      <c r="A3213" s="22">
        <v>45628.0</v>
      </c>
      <c r="B3213" s="35">
        <v>45625.0</v>
      </c>
      <c r="C3213" s="10" t="s">
        <v>17</v>
      </c>
      <c r="D3213" s="10">
        <v>16.0</v>
      </c>
      <c r="E3213" s="17" t="s">
        <v>33</v>
      </c>
      <c r="F3213" s="10" t="s">
        <v>237</v>
      </c>
      <c r="G3213" s="10" t="s">
        <v>1009</v>
      </c>
      <c r="H3213" s="12" t="s">
        <v>108</v>
      </c>
      <c r="I3213" s="10" t="s">
        <v>21</v>
      </c>
      <c r="J3213" s="10"/>
      <c r="K3213" s="10"/>
      <c r="L3213" s="10" t="s">
        <v>22</v>
      </c>
      <c r="M3213" s="10" t="s">
        <v>22</v>
      </c>
      <c r="N3213" s="10" t="s">
        <v>22</v>
      </c>
      <c r="O3213" s="11"/>
      <c r="P3213" s="11"/>
    </row>
    <row r="3214">
      <c r="A3214" s="22">
        <v>45628.0</v>
      </c>
      <c r="B3214" s="23">
        <v>45625.0</v>
      </c>
      <c r="C3214" s="10" t="s">
        <v>17</v>
      </c>
      <c r="D3214" s="10">
        <v>8.0</v>
      </c>
      <c r="E3214" s="17" t="s">
        <v>33</v>
      </c>
      <c r="F3214" s="10" t="s">
        <v>1687</v>
      </c>
      <c r="G3214" s="10" t="s">
        <v>1571</v>
      </c>
      <c r="H3214" s="12"/>
      <c r="I3214" s="10" t="s">
        <v>60</v>
      </c>
      <c r="J3214" s="10"/>
      <c r="K3214" s="10"/>
      <c r="L3214" s="10" t="s">
        <v>22</v>
      </c>
      <c r="M3214" s="10" t="s">
        <v>22</v>
      </c>
      <c r="N3214" s="10" t="s">
        <v>22</v>
      </c>
      <c r="O3214" s="10" t="s">
        <v>474</v>
      </c>
      <c r="P3214" s="11"/>
    </row>
    <row r="3215">
      <c r="A3215" s="22">
        <v>45628.0</v>
      </c>
      <c r="B3215" s="23">
        <v>45625.0</v>
      </c>
      <c r="C3215" s="10" t="s">
        <v>17</v>
      </c>
      <c r="D3215" s="10">
        <v>8.0</v>
      </c>
      <c r="E3215" s="17" t="s">
        <v>33</v>
      </c>
      <c r="F3215" s="10" t="s">
        <v>268</v>
      </c>
      <c r="G3215" s="10" t="s">
        <v>269</v>
      </c>
      <c r="H3215" s="12" t="s">
        <v>270</v>
      </c>
      <c r="I3215" s="10" t="s">
        <v>21</v>
      </c>
      <c r="J3215" s="10"/>
      <c r="K3215" s="10"/>
      <c r="L3215" s="10" t="s">
        <v>22</v>
      </c>
      <c r="M3215" s="10" t="s">
        <v>22</v>
      </c>
      <c r="N3215" s="10" t="s">
        <v>22</v>
      </c>
      <c r="O3215" s="10"/>
      <c r="P3215" s="11"/>
    </row>
    <row r="3216">
      <c r="A3216" s="22">
        <v>45628.0</v>
      </c>
      <c r="B3216" s="23">
        <v>45625.0</v>
      </c>
      <c r="C3216" s="10" t="s">
        <v>17</v>
      </c>
      <c r="D3216" s="10">
        <v>8.0</v>
      </c>
      <c r="E3216" s="17" t="s">
        <v>33</v>
      </c>
      <c r="F3216" s="10" t="s">
        <v>1915</v>
      </c>
      <c r="G3216" s="10" t="s">
        <v>1522</v>
      </c>
      <c r="H3216" s="12" t="s">
        <v>1523</v>
      </c>
      <c r="I3216" s="10" t="s">
        <v>21</v>
      </c>
      <c r="J3216" s="10"/>
      <c r="K3216" s="22"/>
      <c r="L3216" s="10" t="s">
        <v>22</v>
      </c>
      <c r="M3216" s="10" t="s">
        <v>22</v>
      </c>
      <c r="N3216" s="10" t="s">
        <v>22</v>
      </c>
      <c r="O3216" s="11"/>
      <c r="P3216" s="11"/>
    </row>
    <row r="3217">
      <c r="A3217" s="22">
        <v>45628.0</v>
      </c>
      <c r="B3217" s="23">
        <v>45625.0</v>
      </c>
      <c r="C3217" s="10" t="s">
        <v>17</v>
      </c>
      <c r="D3217" s="10">
        <v>16.0</v>
      </c>
      <c r="E3217" s="16" t="s">
        <v>9</v>
      </c>
      <c r="F3217" s="10" t="s">
        <v>1302</v>
      </c>
      <c r="G3217" s="10" t="s">
        <v>1303</v>
      </c>
      <c r="H3217" s="12"/>
      <c r="I3217" s="10" t="s">
        <v>60</v>
      </c>
      <c r="J3217" s="10"/>
      <c r="K3217" s="10"/>
      <c r="L3217" s="10" t="s">
        <v>22</v>
      </c>
      <c r="M3217" s="10" t="s">
        <v>22</v>
      </c>
      <c r="N3217" s="10" t="s">
        <v>22</v>
      </c>
      <c r="O3217" s="10"/>
      <c r="P3217" s="11"/>
    </row>
    <row r="3218">
      <c r="A3218" s="22">
        <v>45628.0</v>
      </c>
      <c r="B3218" s="23">
        <v>45625.0</v>
      </c>
      <c r="C3218" s="10" t="s">
        <v>17</v>
      </c>
      <c r="D3218" s="10" t="s">
        <v>177</v>
      </c>
      <c r="E3218" s="17" t="s">
        <v>33</v>
      </c>
      <c r="F3218" s="10" t="s">
        <v>1441</v>
      </c>
      <c r="G3218" s="10" t="s">
        <v>111</v>
      </c>
      <c r="H3218" s="12" t="s">
        <v>112</v>
      </c>
      <c r="I3218" s="10" t="s">
        <v>21</v>
      </c>
      <c r="J3218" s="10"/>
      <c r="K3218" s="10"/>
      <c r="L3218" s="10" t="s">
        <v>22</v>
      </c>
      <c r="M3218" s="10" t="s">
        <v>22</v>
      </c>
      <c r="N3218" s="10" t="s">
        <v>22</v>
      </c>
      <c r="O3218" s="10"/>
      <c r="P3218" s="11"/>
    </row>
    <row r="3219">
      <c r="A3219" s="22">
        <v>45628.0</v>
      </c>
      <c r="B3219" s="23">
        <v>45625.0</v>
      </c>
      <c r="C3219" s="10" t="s">
        <v>17</v>
      </c>
      <c r="D3219" s="10">
        <v>4.0</v>
      </c>
      <c r="E3219" s="16" t="s">
        <v>9</v>
      </c>
      <c r="F3219" s="10" t="s">
        <v>2256</v>
      </c>
      <c r="G3219" s="10" t="s">
        <v>94</v>
      </c>
      <c r="H3219" s="12" t="s">
        <v>853</v>
      </c>
      <c r="I3219" s="10" t="s">
        <v>21</v>
      </c>
      <c r="J3219" s="10"/>
      <c r="K3219" s="10"/>
      <c r="L3219" s="10" t="s">
        <v>22</v>
      </c>
      <c r="M3219" s="10" t="s">
        <v>22</v>
      </c>
      <c r="N3219" s="10" t="s">
        <v>22</v>
      </c>
      <c r="O3219" s="11"/>
      <c r="P3219" s="11"/>
    </row>
    <row r="3220">
      <c r="A3220" s="22">
        <v>45625.0</v>
      </c>
      <c r="B3220" s="23">
        <v>45623.0</v>
      </c>
      <c r="C3220" s="10" t="s">
        <v>17</v>
      </c>
      <c r="D3220" s="10">
        <v>8.0</v>
      </c>
      <c r="E3220" s="17" t="s">
        <v>33</v>
      </c>
      <c r="F3220" s="10" t="s">
        <v>2076</v>
      </c>
      <c r="G3220" s="10" t="s">
        <v>1164</v>
      </c>
      <c r="H3220" s="12" t="s">
        <v>1165</v>
      </c>
      <c r="I3220" s="10" t="s">
        <v>21</v>
      </c>
      <c r="J3220" s="10"/>
      <c r="K3220" s="10"/>
      <c r="L3220" s="10" t="s">
        <v>22</v>
      </c>
      <c r="M3220" s="10" t="s">
        <v>22</v>
      </c>
      <c r="N3220" s="10" t="s">
        <v>22</v>
      </c>
      <c r="O3220" s="10" t="s">
        <v>474</v>
      </c>
      <c r="P3220" s="11"/>
    </row>
    <row r="3221">
      <c r="A3221" s="22">
        <v>45625.0</v>
      </c>
      <c r="B3221" s="23">
        <v>45623.0</v>
      </c>
      <c r="C3221" s="10" t="s">
        <v>17</v>
      </c>
      <c r="D3221" s="10" t="s">
        <v>177</v>
      </c>
      <c r="E3221" s="17" t="s">
        <v>33</v>
      </c>
      <c r="F3221" s="10" t="s">
        <v>2257</v>
      </c>
      <c r="G3221" s="10" t="s">
        <v>656</v>
      </c>
      <c r="H3221" s="12" t="s">
        <v>657</v>
      </c>
      <c r="I3221" s="10" t="s">
        <v>21</v>
      </c>
      <c r="J3221" s="10"/>
      <c r="K3221" s="10"/>
      <c r="L3221" s="10" t="s">
        <v>22</v>
      </c>
      <c r="M3221" s="10" t="s">
        <v>22</v>
      </c>
      <c r="N3221" s="10" t="s">
        <v>22</v>
      </c>
      <c r="O3221" s="10"/>
      <c r="P3221" s="11"/>
    </row>
    <row r="3222">
      <c r="A3222" s="22">
        <v>45625.0</v>
      </c>
      <c r="B3222" s="23">
        <v>45623.0</v>
      </c>
      <c r="C3222" s="10" t="s">
        <v>17</v>
      </c>
      <c r="D3222" s="10">
        <v>8.0</v>
      </c>
      <c r="E3222" s="16" t="s">
        <v>9</v>
      </c>
      <c r="F3222" s="10" t="s">
        <v>1150</v>
      </c>
      <c r="G3222" s="10" t="s">
        <v>163</v>
      </c>
      <c r="H3222" s="12" t="s">
        <v>164</v>
      </c>
      <c r="I3222" s="10" t="s">
        <v>21</v>
      </c>
      <c r="J3222" s="10"/>
      <c r="K3222" s="10"/>
      <c r="L3222" s="10" t="s">
        <v>22</v>
      </c>
      <c r="M3222" s="10" t="s">
        <v>22</v>
      </c>
      <c r="N3222" s="10" t="s">
        <v>22</v>
      </c>
      <c r="O3222" s="10"/>
      <c r="P3222" s="11"/>
    </row>
    <row r="3223">
      <c r="A3223" s="22">
        <v>45625.0</v>
      </c>
      <c r="B3223" s="23">
        <v>45623.0</v>
      </c>
      <c r="C3223" s="10" t="s">
        <v>17</v>
      </c>
      <c r="D3223" s="10">
        <v>16.0</v>
      </c>
      <c r="E3223" s="17" t="s">
        <v>33</v>
      </c>
      <c r="F3223" s="10" t="s">
        <v>868</v>
      </c>
      <c r="G3223" s="10" t="s">
        <v>410</v>
      </c>
      <c r="H3223" s="12"/>
      <c r="I3223" s="10" t="s">
        <v>21</v>
      </c>
      <c r="J3223" s="10"/>
      <c r="K3223" s="10"/>
      <c r="L3223" s="10" t="s">
        <v>22</v>
      </c>
      <c r="M3223" s="10" t="s">
        <v>22</v>
      </c>
      <c r="N3223" s="10" t="s">
        <v>22</v>
      </c>
      <c r="O3223" s="10"/>
      <c r="P3223" s="11"/>
    </row>
    <row r="3224">
      <c r="A3224" s="22">
        <v>45625.0</v>
      </c>
      <c r="B3224" s="23">
        <v>45624.0</v>
      </c>
      <c r="C3224" s="10" t="s">
        <v>17</v>
      </c>
      <c r="D3224" s="10">
        <v>8.0</v>
      </c>
      <c r="E3224" s="16" t="s">
        <v>9</v>
      </c>
      <c r="F3224" s="10" t="s">
        <v>2258</v>
      </c>
      <c r="G3224" s="10" t="s">
        <v>94</v>
      </c>
      <c r="H3224" s="12" t="s">
        <v>853</v>
      </c>
      <c r="I3224" s="10" t="s">
        <v>21</v>
      </c>
      <c r="J3224" s="10"/>
      <c r="K3224" s="10"/>
      <c r="L3224" s="10" t="s">
        <v>22</v>
      </c>
      <c r="M3224" s="10" t="s">
        <v>22</v>
      </c>
      <c r="N3224" s="10" t="s">
        <v>22</v>
      </c>
      <c r="O3224" s="10"/>
      <c r="P3224" s="11"/>
    </row>
    <row r="3225">
      <c r="A3225" s="22">
        <v>45625.0</v>
      </c>
      <c r="B3225" s="23">
        <v>45625.0</v>
      </c>
      <c r="C3225" s="10" t="s">
        <v>17</v>
      </c>
      <c r="D3225" s="10">
        <v>8.0</v>
      </c>
      <c r="E3225" s="16" t="s">
        <v>9</v>
      </c>
      <c r="F3225" s="10" t="s">
        <v>1944</v>
      </c>
      <c r="G3225" s="10" t="s">
        <v>201</v>
      </c>
      <c r="H3225" s="12" t="s">
        <v>202</v>
      </c>
      <c r="I3225" s="10" t="s">
        <v>52</v>
      </c>
      <c r="J3225" s="10"/>
      <c r="K3225" s="10"/>
      <c r="L3225" s="10" t="s">
        <v>22</v>
      </c>
      <c r="M3225" s="10" t="s">
        <v>22</v>
      </c>
      <c r="N3225" s="10" t="s">
        <v>22</v>
      </c>
      <c r="O3225" s="10" t="s">
        <v>474</v>
      </c>
      <c r="P3225" s="11"/>
    </row>
    <row r="3226">
      <c r="A3226" s="22">
        <v>45625.0</v>
      </c>
      <c r="B3226" s="23">
        <v>45625.0</v>
      </c>
      <c r="C3226" s="10" t="s">
        <v>17</v>
      </c>
      <c r="D3226" s="10">
        <v>8.0</v>
      </c>
      <c r="E3226" s="17" t="s">
        <v>33</v>
      </c>
      <c r="F3226" s="10" t="s">
        <v>1133</v>
      </c>
      <c r="G3226" s="10" t="s">
        <v>169</v>
      </c>
      <c r="H3226" s="12" t="s">
        <v>170</v>
      </c>
      <c r="I3226" s="10" t="s">
        <v>21</v>
      </c>
      <c r="J3226" s="10"/>
      <c r="K3226" s="10"/>
      <c r="L3226" s="10" t="s">
        <v>22</v>
      </c>
      <c r="M3226" s="10" t="s">
        <v>22</v>
      </c>
      <c r="N3226" s="10" t="s">
        <v>22</v>
      </c>
      <c r="O3226" s="10"/>
      <c r="P3226" s="11"/>
    </row>
    <row r="3227">
      <c r="A3227" s="22">
        <v>45625.0</v>
      </c>
      <c r="B3227" s="23">
        <v>45625.0</v>
      </c>
      <c r="C3227" s="10" t="s">
        <v>17</v>
      </c>
      <c r="D3227" s="10">
        <v>8.0</v>
      </c>
      <c r="E3227" s="16" t="s">
        <v>9</v>
      </c>
      <c r="F3227" s="10" t="s">
        <v>2259</v>
      </c>
      <c r="G3227" s="10" t="s">
        <v>1939</v>
      </c>
      <c r="H3227" s="12" t="s">
        <v>2260</v>
      </c>
      <c r="I3227" s="10" t="s">
        <v>52</v>
      </c>
      <c r="J3227" s="10"/>
      <c r="K3227" s="10"/>
      <c r="L3227" s="10" t="s">
        <v>22</v>
      </c>
      <c r="M3227" s="10" t="s">
        <v>22</v>
      </c>
      <c r="N3227" s="10" t="s">
        <v>22</v>
      </c>
      <c r="O3227" s="10"/>
      <c r="P3227" s="11"/>
    </row>
    <row r="3228">
      <c r="A3228" s="22">
        <v>45625.0</v>
      </c>
      <c r="B3228" s="23">
        <v>45625.0</v>
      </c>
      <c r="C3228" s="10" t="s">
        <v>17</v>
      </c>
      <c r="D3228" s="10" t="s">
        <v>132</v>
      </c>
      <c r="E3228" s="16" t="s">
        <v>9</v>
      </c>
      <c r="F3228" s="10" t="s">
        <v>2261</v>
      </c>
      <c r="G3228" s="10" t="s">
        <v>169</v>
      </c>
      <c r="H3228" s="12" t="s">
        <v>170</v>
      </c>
      <c r="I3228" s="10" t="s">
        <v>21</v>
      </c>
      <c r="J3228" s="10"/>
      <c r="K3228" s="22"/>
      <c r="L3228" s="10" t="s">
        <v>22</v>
      </c>
      <c r="M3228" s="10" t="s">
        <v>22</v>
      </c>
      <c r="N3228" s="10" t="s">
        <v>22</v>
      </c>
      <c r="O3228" s="11"/>
      <c r="P3228" s="11"/>
    </row>
    <row r="3229">
      <c r="A3229" s="22">
        <v>45625.0</v>
      </c>
      <c r="B3229" s="23">
        <v>45625.0</v>
      </c>
      <c r="C3229" s="10" t="s">
        <v>17</v>
      </c>
      <c r="D3229" s="10">
        <v>8.0</v>
      </c>
      <c r="E3229" s="17" t="s">
        <v>33</v>
      </c>
      <c r="F3229" s="10" t="s">
        <v>403</v>
      </c>
      <c r="G3229" s="10" t="s">
        <v>169</v>
      </c>
      <c r="H3229" s="12" t="s">
        <v>170</v>
      </c>
      <c r="I3229" s="10" t="s">
        <v>21</v>
      </c>
      <c r="J3229" s="10"/>
      <c r="K3229" s="10"/>
      <c r="L3229" s="10" t="s">
        <v>22</v>
      </c>
      <c r="M3229" s="10" t="s">
        <v>22</v>
      </c>
      <c r="N3229" s="10" t="s">
        <v>22</v>
      </c>
      <c r="O3229" s="10"/>
      <c r="P3229" s="11"/>
    </row>
    <row r="3230">
      <c r="A3230" s="22">
        <v>45625.0</v>
      </c>
      <c r="B3230" s="23">
        <v>45625.0</v>
      </c>
      <c r="C3230" s="10" t="s">
        <v>17</v>
      </c>
      <c r="D3230" s="10">
        <v>8.0</v>
      </c>
      <c r="E3230" s="17" t="s">
        <v>33</v>
      </c>
      <c r="F3230" s="10" t="s">
        <v>1949</v>
      </c>
      <c r="G3230" s="10" t="s">
        <v>267</v>
      </c>
      <c r="H3230" s="12"/>
      <c r="I3230" s="10" t="s">
        <v>21</v>
      </c>
      <c r="J3230" s="10"/>
      <c r="K3230" s="10"/>
      <c r="L3230" s="10" t="s">
        <v>22</v>
      </c>
      <c r="M3230" s="10" t="s">
        <v>22</v>
      </c>
      <c r="N3230" s="10" t="s">
        <v>22</v>
      </c>
      <c r="O3230" s="10"/>
      <c r="P3230" s="11"/>
    </row>
    <row r="3231">
      <c r="A3231" s="22">
        <v>45625.0</v>
      </c>
      <c r="B3231" s="23">
        <v>45625.0</v>
      </c>
      <c r="C3231" s="10" t="s">
        <v>17</v>
      </c>
      <c r="D3231" s="10">
        <v>8.0</v>
      </c>
      <c r="E3231" s="17" t="s">
        <v>33</v>
      </c>
      <c r="F3231" s="10" t="s">
        <v>2262</v>
      </c>
      <c r="G3231" s="10" t="s">
        <v>118</v>
      </c>
      <c r="H3231" s="12" t="s">
        <v>119</v>
      </c>
      <c r="I3231" s="10" t="s">
        <v>21</v>
      </c>
      <c r="J3231" s="10"/>
      <c r="K3231" s="10"/>
      <c r="L3231" s="10" t="s">
        <v>22</v>
      </c>
      <c r="M3231" s="10" t="s">
        <v>22</v>
      </c>
      <c r="N3231" s="10" t="s">
        <v>22</v>
      </c>
      <c r="O3231" s="10"/>
      <c r="P3231" s="11"/>
    </row>
    <row r="3232">
      <c r="A3232" s="22">
        <v>45625.0</v>
      </c>
      <c r="B3232" s="23">
        <v>45625.0</v>
      </c>
      <c r="C3232" s="10" t="s">
        <v>17</v>
      </c>
      <c r="D3232" s="10" t="s">
        <v>132</v>
      </c>
      <c r="E3232" s="16" t="s">
        <v>9</v>
      </c>
      <c r="F3232" s="10" t="s">
        <v>2263</v>
      </c>
      <c r="G3232" s="10" t="s">
        <v>1502</v>
      </c>
      <c r="H3232" s="12"/>
      <c r="I3232" s="10" t="s">
        <v>52</v>
      </c>
      <c r="J3232" s="10"/>
      <c r="K3232" s="10"/>
      <c r="L3232" s="10" t="s">
        <v>22</v>
      </c>
      <c r="M3232" s="10" t="s">
        <v>22</v>
      </c>
      <c r="N3232" s="10" t="s">
        <v>22</v>
      </c>
      <c r="O3232" s="10" t="s">
        <v>474</v>
      </c>
      <c r="P3232" s="11"/>
    </row>
    <row r="3233">
      <c r="A3233" s="22">
        <v>45625.0</v>
      </c>
      <c r="B3233" s="23">
        <v>45625.0</v>
      </c>
      <c r="C3233" s="10" t="s">
        <v>17</v>
      </c>
      <c r="D3233" s="10">
        <v>8.0</v>
      </c>
      <c r="E3233" s="17" t="s">
        <v>33</v>
      </c>
      <c r="F3233" s="10" t="s">
        <v>2264</v>
      </c>
      <c r="G3233" s="10" t="s">
        <v>1654</v>
      </c>
      <c r="H3233" s="12" t="s">
        <v>1655</v>
      </c>
      <c r="I3233" s="10" t="s">
        <v>52</v>
      </c>
      <c r="J3233" s="10"/>
      <c r="K3233" s="10"/>
      <c r="L3233" s="10" t="s">
        <v>22</v>
      </c>
      <c r="M3233" s="10" t="s">
        <v>22</v>
      </c>
      <c r="N3233" s="10" t="s">
        <v>22</v>
      </c>
      <c r="O3233" s="10" t="s">
        <v>22</v>
      </c>
      <c r="P3233" s="11"/>
    </row>
    <row r="3234">
      <c r="A3234" s="22">
        <v>45624.0</v>
      </c>
      <c r="B3234" s="23">
        <v>45623.0</v>
      </c>
      <c r="C3234" s="10" t="s">
        <v>17</v>
      </c>
      <c r="D3234" s="10">
        <v>8.0</v>
      </c>
      <c r="E3234" s="17" t="s">
        <v>33</v>
      </c>
      <c r="F3234" s="10" t="s">
        <v>2129</v>
      </c>
      <c r="G3234" s="10" t="s">
        <v>2130</v>
      </c>
      <c r="H3234" s="12" t="s">
        <v>2131</v>
      </c>
      <c r="I3234" s="10" t="s">
        <v>60</v>
      </c>
      <c r="J3234" s="10" t="s">
        <v>2265</v>
      </c>
      <c r="K3234" s="10"/>
      <c r="L3234" s="10" t="s">
        <v>22</v>
      </c>
      <c r="M3234" s="10" t="s">
        <v>22</v>
      </c>
      <c r="N3234" s="10" t="s">
        <v>22</v>
      </c>
      <c r="O3234" s="10" t="s">
        <v>22</v>
      </c>
      <c r="P3234" s="11"/>
    </row>
    <row r="3235">
      <c r="A3235" s="29">
        <v>45624.0</v>
      </c>
      <c r="B3235" s="23">
        <v>45622.0</v>
      </c>
      <c r="C3235" s="10" t="s">
        <v>17</v>
      </c>
      <c r="D3235" s="10">
        <v>14.0</v>
      </c>
      <c r="E3235" s="17" t="s">
        <v>33</v>
      </c>
      <c r="F3235" s="10" t="s">
        <v>641</v>
      </c>
      <c r="G3235" s="10" t="s">
        <v>2266</v>
      </c>
      <c r="H3235" s="12"/>
      <c r="I3235" s="10" t="s">
        <v>60</v>
      </c>
      <c r="J3235" s="10"/>
      <c r="K3235" s="10"/>
      <c r="L3235" s="10" t="s">
        <v>22</v>
      </c>
      <c r="M3235" s="10" t="s">
        <v>22</v>
      </c>
      <c r="N3235" s="10" t="s">
        <v>22</v>
      </c>
      <c r="O3235" s="10" t="s">
        <v>22</v>
      </c>
      <c r="P3235" s="11"/>
    </row>
    <row r="3236">
      <c r="A3236" s="22">
        <v>45624.0</v>
      </c>
      <c r="B3236" s="23">
        <v>45622.0</v>
      </c>
      <c r="C3236" s="10" t="s">
        <v>17</v>
      </c>
      <c r="D3236" s="10">
        <v>8.0</v>
      </c>
      <c r="E3236" s="37" t="s">
        <v>953</v>
      </c>
      <c r="F3236" s="10" t="s">
        <v>2040</v>
      </c>
      <c r="G3236" s="10" t="s">
        <v>213</v>
      </c>
      <c r="H3236" s="12" t="s">
        <v>680</v>
      </c>
      <c r="I3236" s="10" t="s">
        <v>21</v>
      </c>
      <c r="J3236" s="10"/>
      <c r="K3236" s="10"/>
      <c r="L3236" s="10" t="s">
        <v>22</v>
      </c>
      <c r="M3236" s="10" t="s">
        <v>22</v>
      </c>
      <c r="N3236" s="10" t="s">
        <v>22</v>
      </c>
      <c r="O3236" s="10"/>
      <c r="P3236" s="11"/>
    </row>
    <row r="3237">
      <c r="A3237" s="22">
        <v>45624.0</v>
      </c>
      <c r="B3237" s="23">
        <v>45623.0</v>
      </c>
      <c r="C3237" s="10" t="s">
        <v>17</v>
      </c>
      <c r="D3237" s="10">
        <v>8.0</v>
      </c>
      <c r="E3237" s="37" t="s">
        <v>953</v>
      </c>
      <c r="F3237" s="10" t="s">
        <v>2267</v>
      </c>
      <c r="G3237" s="10" t="s">
        <v>2217</v>
      </c>
      <c r="H3237" s="12" t="s">
        <v>2268</v>
      </c>
      <c r="I3237" s="10" t="s">
        <v>60</v>
      </c>
      <c r="J3237" s="10" t="s">
        <v>2269</v>
      </c>
      <c r="K3237" s="10"/>
      <c r="L3237" s="10" t="s">
        <v>22</v>
      </c>
      <c r="M3237" s="10" t="s">
        <v>22</v>
      </c>
      <c r="N3237" s="10" t="s">
        <v>22</v>
      </c>
      <c r="O3237" s="10" t="s">
        <v>22</v>
      </c>
      <c r="P3237" s="11"/>
    </row>
    <row r="3238">
      <c r="A3238" s="22">
        <v>45624.0</v>
      </c>
      <c r="B3238" s="23">
        <v>45623.0</v>
      </c>
      <c r="C3238" s="10" t="s">
        <v>17</v>
      </c>
      <c r="D3238" s="10">
        <v>8.0</v>
      </c>
      <c r="E3238" s="16" t="s">
        <v>9</v>
      </c>
      <c r="F3238" s="10" t="s">
        <v>1441</v>
      </c>
      <c r="G3238" s="10" t="s">
        <v>111</v>
      </c>
      <c r="H3238" s="12" t="s">
        <v>112</v>
      </c>
      <c r="I3238" s="10" t="s">
        <v>21</v>
      </c>
      <c r="J3238" s="10"/>
      <c r="K3238" s="22"/>
      <c r="L3238" s="10" t="s">
        <v>22</v>
      </c>
      <c r="M3238" s="10" t="s">
        <v>22</v>
      </c>
      <c r="N3238" s="10" t="s">
        <v>22</v>
      </c>
      <c r="O3238" s="10"/>
      <c r="P3238" s="11"/>
    </row>
    <row r="3239">
      <c r="A3239" s="22">
        <v>45624.0</v>
      </c>
      <c r="B3239" s="23">
        <v>45623.0</v>
      </c>
      <c r="C3239" s="10" t="s">
        <v>17</v>
      </c>
      <c r="D3239" s="10">
        <v>8.0</v>
      </c>
      <c r="E3239" s="17" t="s">
        <v>33</v>
      </c>
      <c r="F3239" s="10" t="s">
        <v>1705</v>
      </c>
      <c r="G3239" s="10" t="s">
        <v>949</v>
      </c>
      <c r="H3239" s="12" t="s">
        <v>950</v>
      </c>
      <c r="I3239" s="10" t="s">
        <v>60</v>
      </c>
      <c r="J3239" s="10" t="s">
        <v>2270</v>
      </c>
      <c r="K3239" s="10"/>
      <c r="L3239" s="10" t="s">
        <v>22</v>
      </c>
      <c r="M3239" s="10" t="s">
        <v>22</v>
      </c>
      <c r="N3239" s="10" t="s">
        <v>22</v>
      </c>
      <c r="O3239" s="10" t="s">
        <v>22</v>
      </c>
      <c r="P3239" s="11"/>
    </row>
    <row r="3240">
      <c r="A3240" s="22">
        <v>45624.0</v>
      </c>
      <c r="B3240" s="23">
        <v>45623.0</v>
      </c>
      <c r="C3240" s="10" t="s">
        <v>17</v>
      </c>
      <c r="D3240" s="10">
        <v>8.0</v>
      </c>
      <c r="E3240" s="17" t="s">
        <v>33</v>
      </c>
      <c r="F3240" s="10" t="s">
        <v>1744</v>
      </c>
      <c r="G3240" s="10" t="s">
        <v>1745</v>
      </c>
      <c r="H3240" s="12"/>
      <c r="I3240" s="10" t="s">
        <v>52</v>
      </c>
      <c r="J3240" s="10"/>
      <c r="K3240" s="22"/>
      <c r="L3240" s="10" t="s">
        <v>22</v>
      </c>
      <c r="M3240" s="10" t="s">
        <v>22</v>
      </c>
      <c r="N3240" s="10" t="s">
        <v>22</v>
      </c>
      <c r="O3240" s="10" t="s">
        <v>22</v>
      </c>
      <c r="P3240" s="11"/>
    </row>
    <row r="3241">
      <c r="A3241" s="22">
        <v>45624.0</v>
      </c>
      <c r="B3241" s="23">
        <v>45623.0</v>
      </c>
      <c r="C3241" s="10" t="s">
        <v>17</v>
      </c>
      <c r="D3241" s="10" t="s">
        <v>89</v>
      </c>
      <c r="E3241" s="19" t="s">
        <v>89</v>
      </c>
      <c r="F3241" s="10" t="s">
        <v>2271</v>
      </c>
      <c r="G3241" s="10" t="s">
        <v>97</v>
      </c>
      <c r="H3241" s="12" t="s">
        <v>98</v>
      </c>
      <c r="I3241" s="10" t="s">
        <v>21</v>
      </c>
      <c r="J3241" s="10"/>
      <c r="K3241" s="10" t="s">
        <v>497</v>
      </c>
      <c r="L3241" s="10" t="s">
        <v>22</v>
      </c>
      <c r="M3241" s="10" t="s">
        <v>22</v>
      </c>
      <c r="N3241" s="10" t="s">
        <v>22</v>
      </c>
      <c r="O3241" s="10"/>
      <c r="P3241" s="11"/>
    </row>
    <row r="3242">
      <c r="A3242" s="22">
        <v>45624.0</v>
      </c>
      <c r="B3242" s="23">
        <v>45623.0</v>
      </c>
      <c r="C3242" s="10" t="s">
        <v>17</v>
      </c>
      <c r="D3242" s="10">
        <v>8.0</v>
      </c>
      <c r="E3242" s="16" t="s">
        <v>9</v>
      </c>
      <c r="F3242" s="10" t="s">
        <v>2272</v>
      </c>
      <c r="G3242" s="10" t="s">
        <v>2273</v>
      </c>
      <c r="H3242" s="12" t="s">
        <v>2274</v>
      </c>
      <c r="I3242" s="10" t="s">
        <v>21</v>
      </c>
      <c r="J3242" s="10" t="s">
        <v>2275</v>
      </c>
      <c r="K3242" s="10" t="s">
        <v>2276</v>
      </c>
      <c r="L3242" s="10" t="s">
        <v>22</v>
      </c>
      <c r="M3242" s="10" t="s">
        <v>22</v>
      </c>
      <c r="N3242" s="10" t="s">
        <v>22</v>
      </c>
      <c r="O3242" s="10"/>
      <c r="P3242" s="11"/>
    </row>
    <row r="3243">
      <c r="A3243" s="22">
        <v>45624.0</v>
      </c>
      <c r="B3243" s="23">
        <v>45624.0</v>
      </c>
      <c r="C3243" s="10" t="s">
        <v>17</v>
      </c>
      <c r="D3243" s="10">
        <v>16.0</v>
      </c>
      <c r="E3243" s="16" t="s">
        <v>9</v>
      </c>
      <c r="F3243" s="10" t="s">
        <v>1490</v>
      </c>
      <c r="G3243" s="10" t="s">
        <v>56</v>
      </c>
      <c r="H3243" s="12" t="s">
        <v>57</v>
      </c>
      <c r="I3243" s="10" t="s">
        <v>21</v>
      </c>
      <c r="J3243" s="22"/>
      <c r="K3243" s="10"/>
      <c r="L3243" s="10" t="s">
        <v>22</v>
      </c>
      <c r="M3243" s="10" t="s">
        <v>22</v>
      </c>
      <c r="N3243" s="10" t="s">
        <v>22</v>
      </c>
      <c r="O3243" s="10"/>
      <c r="P3243" s="11"/>
    </row>
    <row r="3244">
      <c r="A3244" s="22">
        <v>45623.65191457176</v>
      </c>
      <c r="B3244" s="23">
        <v>45623.0</v>
      </c>
      <c r="C3244" s="10" t="s">
        <v>17</v>
      </c>
      <c r="D3244" s="10">
        <v>8.0</v>
      </c>
      <c r="E3244" s="17" t="s">
        <v>33</v>
      </c>
      <c r="F3244" s="10" t="s">
        <v>2277</v>
      </c>
      <c r="G3244" s="10"/>
      <c r="H3244" s="12"/>
      <c r="I3244" s="10" t="s">
        <v>21</v>
      </c>
      <c r="J3244" s="10"/>
      <c r="K3244" s="10"/>
      <c r="L3244" s="10" t="s">
        <v>22</v>
      </c>
      <c r="M3244" s="10" t="s">
        <v>22</v>
      </c>
      <c r="N3244" s="10" t="s">
        <v>22</v>
      </c>
      <c r="O3244" s="10" t="s">
        <v>474</v>
      </c>
      <c r="P3244" s="11"/>
    </row>
    <row r="3245">
      <c r="A3245" s="22">
        <v>45623.0</v>
      </c>
      <c r="B3245" s="23">
        <v>45621.0</v>
      </c>
      <c r="C3245" s="10" t="s">
        <v>17</v>
      </c>
      <c r="D3245" s="10">
        <v>8.0</v>
      </c>
      <c r="E3245" s="17" t="s">
        <v>33</v>
      </c>
      <c r="F3245" s="10" t="s">
        <v>2076</v>
      </c>
      <c r="G3245" s="10" t="s">
        <v>67</v>
      </c>
      <c r="H3245" s="12" t="s">
        <v>68</v>
      </c>
      <c r="I3245" s="10" t="s">
        <v>21</v>
      </c>
      <c r="J3245" s="10"/>
      <c r="K3245" s="10"/>
      <c r="L3245" s="10" t="s">
        <v>22</v>
      </c>
      <c r="M3245" s="10" t="s">
        <v>22</v>
      </c>
      <c r="N3245" s="10" t="s">
        <v>22</v>
      </c>
      <c r="O3245" s="10"/>
      <c r="P3245" s="11"/>
    </row>
    <row r="3246">
      <c r="A3246" s="22">
        <v>45623.0</v>
      </c>
      <c r="B3246" s="23">
        <v>45621.0</v>
      </c>
      <c r="C3246" s="10" t="s">
        <v>17</v>
      </c>
      <c r="D3246" s="10">
        <v>8.0</v>
      </c>
      <c r="E3246" s="17" t="s">
        <v>33</v>
      </c>
      <c r="F3246" s="10" t="s">
        <v>2278</v>
      </c>
      <c r="G3246" s="10" t="s">
        <v>2279</v>
      </c>
      <c r="H3246" s="12"/>
      <c r="I3246" s="10" t="s">
        <v>52</v>
      </c>
      <c r="J3246" s="10"/>
      <c r="K3246" s="22"/>
      <c r="L3246" s="10" t="s">
        <v>22</v>
      </c>
      <c r="M3246" s="10" t="s">
        <v>22</v>
      </c>
      <c r="N3246" s="10" t="s">
        <v>22</v>
      </c>
      <c r="O3246" s="10"/>
      <c r="P3246" s="11"/>
    </row>
    <row r="3247">
      <c r="A3247" s="22">
        <v>45623.0</v>
      </c>
      <c r="B3247" s="23">
        <v>45604.0</v>
      </c>
      <c r="C3247" s="10" t="s">
        <v>17</v>
      </c>
      <c r="D3247" s="10">
        <v>4.0</v>
      </c>
      <c r="E3247" s="16" t="s">
        <v>9</v>
      </c>
      <c r="F3247" s="10" t="s">
        <v>2280</v>
      </c>
      <c r="G3247" s="10" t="s">
        <v>521</v>
      </c>
      <c r="H3247" s="12">
        <v>1.577866219E9</v>
      </c>
      <c r="I3247" s="10" t="s">
        <v>21</v>
      </c>
      <c r="J3247" s="10" t="s">
        <v>2281</v>
      </c>
      <c r="K3247" s="10"/>
      <c r="L3247" s="10" t="s">
        <v>22</v>
      </c>
      <c r="M3247" s="10" t="s">
        <v>22</v>
      </c>
      <c r="N3247" s="10" t="s">
        <v>22</v>
      </c>
      <c r="O3247" s="10"/>
      <c r="P3247" s="11"/>
    </row>
    <row r="3248">
      <c r="A3248" s="22">
        <v>45623.0</v>
      </c>
      <c r="B3248" s="23">
        <v>45622.0</v>
      </c>
      <c r="C3248" s="10" t="s">
        <v>17</v>
      </c>
      <c r="D3248" s="10">
        <v>16.0</v>
      </c>
      <c r="E3248" s="17" t="s">
        <v>33</v>
      </c>
      <c r="F3248" s="10" t="s">
        <v>766</v>
      </c>
      <c r="G3248" s="10" t="s">
        <v>195</v>
      </c>
      <c r="H3248" s="12"/>
      <c r="I3248" s="10" t="s">
        <v>21</v>
      </c>
      <c r="J3248" s="10"/>
      <c r="K3248" s="10"/>
      <c r="L3248" s="10" t="s">
        <v>22</v>
      </c>
      <c r="M3248" s="10" t="s">
        <v>22</v>
      </c>
      <c r="N3248" s="10" t="s">
        <v>22</v>
      </c>
      <c r="O3248" s="10"/>
      <c r="P3248" s="11"/>
    </row>
    <row r="3249">
      <c r="A3249" s="22">
        <v>45623.0</v>
      </c>
      <c r="B3249" s="23">
        <v>45622.0</v>
      </c>
      <c r="C3249" s="10" t="s">
        <v>17</v>
      </c>
      <c r="D3249" s="10">
        <v>5.0</v>
      </c>
      <c r="E3249" s="17" t="s">
        <v>33</v>
      </c>
      <c r="F3249" s="10" t="s">
        <v>1831</v>
      </c>
      <c r="G3249" s="10" t="s">
        <v>488</v>
      </c>
      <c r="H3249" s="12" t="s">
        <v>489</v>
      </c>
      <c r="I3249" s="10" t="s">
        <v>21</v>
      </c>
      <c r="J3249" s="10"/>
      <c r="K3249" s="10"/>
      <c r="L3249" s="10" t="s">
        <v>22</v>
      </c>
      <c r="M3249" s="10" t="s">
        <v>22</v>
      </c>
      <c r="N3249" s="10" t="s">
        <v>22</v>
      </c>
      <c r="O3249" s="10"/>
      <c r="P3249" s="11"/>
    </row>
    <row r="3250">
      <c r="A3250" s="22">
        <v>45623.0</v>
      </c>
      <c r="B3250" s="23">
        <v>45622.0</v>
      </c>
      <c r="C3250" s="10" t="s">
        <v>17</v>
      </c>
      <c r="D3250" s="10">
        <v>8.0</v>
      </c>
      <c r="E3250" s="17" t="s">
        <v>33</v>
      </c>
      <c r="F3250" s="10" t="s">
        <v>2076</v>
      </c>
      <c r="G3250" s="10" t="s">
        <v>211</v>
      </c>
      <c r="H3250" s="12"/>
      <c r="I3250" s="10" t="s">
        <v>52</v>
      </c>
      <c r="J3250" s="10"/>
      <c r="K3250" s="10"/>
      <c r="L3250" s="10" t="s">
        <v>22</v>
      </c>
      <c r="M3250" s="10" t="s">
        <v>22</v>
      </c>
      <c r="N3250" s="10" t="s">
        <v>22</v>
      </c>
      <c r="O3250" s="10" t="s">
        <v>474</v>
      </c>
      <c r="P3250" s="11"/>
    </row>
    <row r="3251">
      <c r="A3251" s="22">
        <v>45623.0</v>
      </c>
      <c r="B3251" s="23">
        <v>45622.0</v>
      </c>
      <c r="C3251" s="10" t="s">
        <v>17</v>
      </c>
      <c r="D3251" s="10">
        <v>8.0</v>
      </c>
      <c r="E3251" s="16" t="s">
        <v>9</v>
      </c>
      <c r="F3251" s="10" t="s">
        <v>2282</v>
      </c>
      <c r="G3251" s="10" t="s">
        <v>67</v>
      </c>
      <c r="H3251" s="12" t="s">
        <v>68</v>
      </c>
      <c r="I3251" s="10" t="s">
        <v>21</v>
      </c>
      <c r="J3251" s="10"/>
      <c r="K3251" s="10"/>
      <c r="L3251" s="10" t="s">
        <v>22</v>
      </c>
      <c r="M3251" s="10" t="s">
        <v>22</v>
      </c>
      <c r="N3251" s="10" t="s">
        <v>22</v>
      </c>
      <c r="O3251" s="10"/>
      <c r="P3251" s="11"/>
    </row>
    <row r="3252">
      <c r="A3252" s="22">
        <v>45623.0</v>
      </c>
      <c r="B3252" s="23">
        <v>45622.0</v>
      </c>
      <c r="C3252" s="10" t="s">
        <v>17</v>
      </c>
      <c r="D3252" s="10">
        <v>8.0</v>
      </c>
      <c r="E3252" s="16" t="s">
        <v>9</v>
      </c>
      <c r="F3252" s="10" t="s">
        <v>2283</v>
      </c>
      <c r="G3252" s="10" t="s">
        <v>909</v>
      </c>
      <c r="H3252" s="12" t="s">
        <v>910</v>
      </c>
      <c r="I3252" s="10" t="s">
        <v>52</v>
      </c>
      <c r="J3252" s="10"/>
      <c r="K3252" s="10"/>
      <c r="L3252" s="10" t="s">
        <v>22</v>
      </c>
      <c r="M3252" s="10" t="s">
        <v>22</v>
      </c>
      <c r="N3252" s="10" t="s">
        <v>22</v>
      </c>
      <c r="O3252" s="10" t="s">
        <v>22</v>
      </c>
      <c r="P3252" s="11"/>
    </row>
    <row r="3253">
      <c r="A3253" s="22">
        <v>45623.0</v>
      </c>
      <c r="B3253" s="23">
        <v>45622.0</v>
      </c>
      <c r="C3253" s="10" t="s">
        <v>17</v>
      </c>
      <c r="D3253" s="10">
        <v>8.0</v>
      </c>
      <c r="E3253" s="17" t="s">
        <v>33</v>
      </c>
      <c r="F3253" s="10" t="s">
        <v>2284</v>
      </c>
      <c r="G3253" s="10" t="s">
        <v>1320</v>
      </c>
      <c r="H3253" s="12" t="s">
        <v>1321</v>
      </c>
      <c r="I3253" s="10" t="s">
        <v>60</v>
      </c>
      <c r="J3253" s="10" t="s">
        <v>2285</v>
      </c>
      <c r="K3253" s="10"/>
      <c r="L3253" s="10" t="s">
        <v>22</v>
      </c>
      <c r="M3253" s="10" t="s">
        <v>22</v>
      </c>
      <c r="N3253" s="10" t="s">
        <v>22</v>
      </c>
      <c r="O3253" s="10" t="s">
        <v>22</v>
      </c>
      <c r="P3253" s="11"/>
    </row>
    <row r="3254">
      <c r="A3254" s="22">
        <v>45623.0</v>
      </c>
      <c r="B3254" s="23">
        <v>45622.0</v>
      </c>
      <c r="C3254" s="10" t="s">
        <v>17</v>
      </c>
      <c r="D3254" s="10">
        <v>8.0</v>
      </c>
      <c r="E3254" s="17" t="s">
        <v>33</v>
      </c>
      <c r="F3254" s="10" t="s">
        <v>2106</v>
      </c>
      <c r="G3254" s="10" t="s">
        <v>169</v>
      </c>
      <c r="H3254" s="12" t="s">
        <v>170</v>
      </c>
      <c r="I3254" s="10" t="s">
        <v>21</v>
      </c>
      <c r="J3254" s="10"/>
      <c r="K3254" s="10"/>
      <c r="L3254" s="10" t="s">
        <v>22</v>
      </c>
      <c r="M3254" s="10" t="s">
        <v>22</v>
      </c>
      <c r="N3254" s="10" t="s">
        <v>22</v>
      </c>
      <c r="O3254" s="10"/>
      <c r="P3254" s="11"/>
    </row>
    <row r="3255">
      <c r="A3255" s="22">
        <v>45623.0</v>
      </c>
      <c r="B3255" s="23">
        <v>45622.0</v>
      </c>
      <c r="C3255" s="10" t="s">
        <v>17</v>
      </c>
      <c r="D3255" s="10">
        <v>8.0</v>
      </c>
      <c r="E3255" s="17" t="s">
        <v>33</v>
      </c>
      <c r="F3255" s="10" t="s">
        <v>2076</v>
      </c>
      <c r="G3255" s="10" t="s">
        <v>980</v>
      </c>
      <c r="H3255" s="12" t="s">
        <v>981</v>
      </c>
      <c r="I3255" s="10" t="s">
        <v>21</v>
      </c>
      <c r="J3255" s="10"/>
      <c r="K3255" s="10"/>
      <c r="L3255" s="10" t="s">
        <v>22</v>
      </c>
      <c r="M3255" s="10" t="s">
        <v>22</v>
      </c>
      <c r="N3255" s="10" t="s">
        <v>22</v>
      </c>
      <c r="O3255" s="11"/>
      <c r="P3255" s="11"/>
    </row>
    <row r="3256">
      <c r="A3256" s="22">
        <v>45623.0</v>
      </c>
      <c r="B3256" s="23">
        <v>45622.0</v>
      </c>
      <c r="C3256" s="10" t="s">
        <v>17</v>
      </c>
      <c r="D3256" s="10" t="s">
        <v>177</v>
      </c>
      <c r="E3256" s="17" t="s">
        <v>33</v>
      </c>
      <c r="F3256" s="10" t="s">
        <v>1964</v>
      </c>
      <c r="G3256" s="10" t="s">
        <v>48</v>
      </c>
      <c r="H3256" s="12" t="s">
        <v>49</v>
      </c>
      <c r="I3256" s="10" t="s">
        <v>21</v>
      </c>
      <c r="J3256" s="10"/>
      <c r="K3256" s="22"/>
      <c r="L3256" s="10" t="s">
        <v>22</v>
      </c>
      <c r="M3256" s="10" t="s">
        <v>22</v>
      </c>
      <c r="N3256" s="10" t="s">
        <v>22</v>
      </c>
      <c r="O3256" s="10"/>
      <c r="P3256" s="11"/>
    </row>
    <row r="3257">
      <c r="A3257" s="22">
        <v>45623.0</v>
      </c>
      <c r="B3257" s="23">
        <v>45622.0</v>
      </c>
      <c r="C3257" s="10" t="s">
        <v>17</v>
      </c>
      <c r="D3257" s="10" t="s">
        <v>89</v>
      </c>
      <c r="E3257" s="19" t="s">
        <v>89</v>
      </c>
      <c r="F3257" s="10" t="s">
        <v>2040</v>
      </c>
      <c r="G3257" s="10" t="s">
        <v>213</v>
      </c>
      <c r="H3257" s="12" t="s">
        <v>680</v>
      </c>
      <c r="I3257" s="10" t="s">
        <v>21</v>
      </c>
      <c r="J3257" s="10"/>
      <c r="K3257" s="10"/>
      <c r="L3257" s="10" t="s">
        <v>22</v>
      </c>
      <c r="M3257" s="10" t="s">
        <v>22</v>
      </c>
      <c r="N3257" s="10" t="s">
        <v>22</v>
      </c>
      <c r="O3257" s="10"/>
      <c r="P3257" s="11"/>
    </row>
    <row r="3258">
      <c r="A3258" s="22">
        <v>45622.50373465278</v>
      </c>
      <c r="B3258" s="23">
        <v>45622.0</v>
      </c>
      <c r="C3258" s="10" t="s">
        <v>17</v>
      </c>
      <c r="D3258" s="10" t="s">
        <v>89</v>
      </c>
      <c r="E3258" s="19" t="s">
        <v>89</v>
      </c>
      <c r="F3258" s="10" t="s">
        <v>2286</v>
      </c>
      <c r="G3258" s="10" t="s">
        <v>340</v>
      </c>
      <c r="H3258" s="12" t="s">
        <v>341</v>
      </c>
      <c r="I3258" s="10" t="s">
        <v>21</v>
      </c>
      <c r="J3258" s="10"/>
      <c r="K3258" s="10"/>
      <c r="L3258" s="10" t="s">
        <v>22</v>
      </c>
      <c r="M3258" s="10" t="s">
        <v>22</v>
      </c>
      <c r="N3258" s="10" t="s">
        <v>22</v>
      </c>
      <c r="O3258" s="10"/>
      <c r="P3258" s="11"/>
    </row>
    <row r="3259">
      <c r="A3259" s="22">
        <v>45622.37765902778</v>
      </c>
      <c r="B3259" s="23">
        <v>45622.0</v>
      </c>
      <c r="C3259" s="10" t="s">
        <v>17</v>
      </c>
      <c r="D3259" s="10">
        <v>8.0</v>
      </c>
      <c r="E3259" s="16" t="s">
        <v>9</v>
      </c>
      <c r="F3259" s="10" t="s">
        <v>2287</v>
      </c>
      <c r="G3259" s="10" t="s">
        <v>914</v>
      </c>
      <c r="H3259" s="12"/>
      <c r="I3259" s="10" t="s">
        <v>52</v>
      </c>
      <c r="J3259" s="10"/>
      <c r="K3259" s="10"/>
      <c r="L3259" s="10" t="s">
        <v>22</v>
      </c>
      <c r="M3259" s="10" t="s">
        <v>22</v>
      </c>
      <c r="N3259" s="10" t="s">
        <v>22</v>
      </c>
      <c r="O3259" s="10" t="s">
        <v>22</v>
      </c>
      <c r="P3259" s="11"/>
    </row>
    <row r="3260">
      <c r="A3260" s="22">
        <v>45622.36324841435</v>
      </c>
      <c r="B3260" s="23">
        <v>45622.0</v>
      </c>
      <c r="C3260" s="10" t="s">
        <v>17</v>
      </c>
      <c r="D3260" s="10">
        <v>14.0</v>
      </c>
      <c r="E3260" s="16" t="s">
        <v>9</v>
      </c>
      <c r="F3260" s="10" t="s">
        <v>1361</v>
      </c>
      <c r="G3260" s="10" t="s">
        <v>82</v>
      </c>
      <c r="H3260" s="12"/>
      <c r="I3260" s="10" t="s">
        <v>21</v>
      </c>
      <c r="J3260" s="10"/>
      <c r="K3260" s="10"/>
      <c r="L3260" s="10" t="s">
        <v>22</v>
      </c>
      <c r="M3260" s="10" t="s">
        <v>22</v>
      </c>
      <c r="N3260" s="10" t="s">
        <v>22</v>
      </c>
      <c r="O3260" s="10"/>
      <c r="P3260" s="11"/>
    </row>
    <row r="3261">
      <c r="A3261" s="22">
        <v>45622.36236454861</v>
      </c>
      <c r="B3261" s="23">
        <v>45622.0</v>
      </c>
      <c r="C3261" s="10" t="s">
        <v>17</v>
      </c>
      <c r="D3261" s="10" t="s">
        <v>89</v>
      </c>
      <c r="E3261" s="19" t="s">
        <v>89</v>
      </c>
      <c r="F3261" s="10" t="s">
        <v>2288</v>
      </c>
      <c r="G3261" s="10" t="s">
        <v>1093</v>
      </c>
      <c r="H3261" s="12" t="s">
        <v>124</v>
      </c>
      <c r="I3261" s="10" t="s">
        <v>21</v>
      </c>
      <c r="J3261" s="10"/>
      <c r="K3261" s="10"/>
      <c r="L3261" s="10" t="s">
        <v>22</v>
      </c>
      <c r="M3261" s="10" t="s">
        <v>22</v>
      </c>
      <c r="N3261" s="10" t="s">
        <v>22</v>
      </c>
      <c r="O3261" s="10"/>
      <c r="P3261" s="11"/>
    </row>
    <row r="3262">
      <c r="A3262" s="22">
        <v>45622.02901048611</v>
      </c>
      <c r="B3262" s="23">
        <v>45622.0</v>
      </c>
      <c r="C3262" s="10" t="s">
        <v>17</v>
      </c>
      <c r="D3262" s="10">
        <v>8.0</v>
      </c>
      <c r="E3262" s="17" t="s">
        <v>33</v>
      </c>
      <c r="F3262" s="10" t="s">
        <v>2222</v>
      </c>
      <c r="G3262" s="10" t="s">
        <v>169</v>
      </c>
      <c r="H3262" s="12" t="s">
        <v>170</v>
      </c>
      <c r="I3262" s="10" t="s">
        <v>21</v>
      </c>
      <c r="J3262" s="10"/>
      <c r="K3262" s="10"/>
      <c r="L3262" s="10" t="s">
        <v>22</v>
      </c>
      <c r="M3262" s="10" t="s">
        <v>22</v>
      </c>
      <c r="N3262" s="10" t="s">
        <v>22</v>
      </c>
      <c r="O3262" s="10"/>
      <c r="P3262" s="11"/>
    </row>
    <row r="3263">
      <c r="A3263" s="22">
        <v>45622.0</v>
      </c>
      <c r="B3263" s="23">
        <v>45621.0</v>
      </c>
      <c r="C3263" s="10" t="s">
        <v>17</v>
      </c>
      <c r="D3263" s="10">
        <v>8.0</v>
      </c>
      <c r="E3263" s="17" t="s">
        <v>33</v>
      </c>
      <c r="F3263" s="10" t="s">
        <v>34</v>
      </c>
      <c r="G3263" s="10" t="s">
        <v>346</v>
      </c>
      <c r="H3263" s="12" t="s">
        <v>347</v>
      </c>
      <c r="I3263" s="10" t="s">
        <v>21</v>
      </c>
      <c r="J3263" s="10"/>
      <c r="K3263" s="10" t="s">
        <v>2289</v>
      </c>
      <c r="L3263" s="10" t="s">
        <v>22</v>
      </c>
      <c r="M3263" s="10" t="s">
        <v>22</v>
      </c>
      <c r="N3263" s="10" t="s">
        <v>22</v>
      </c>
      <c r="O3263" s="10"/>
      <c r="P3263" s="11"/>
    </row>
    <row r="3264">
      <c r="A3264" s="22">
        <v>45622.0</v>
      </c>
      <c r="B3264" s="23">
        <v>45621.0</v>
      </c>
      <c r="C3264" s="10" t="s">
        <v>17</v>
      </c>
      <c r="D3264" s="10">
        <v>8.0</v>
      </c>
      <c r="E3264" s="17" t="s">
        <v>33</v>
      </c>
      <c r="F3264" s="10" t="s">
        <v>2137</v>
      </c>
      <c r="G3264" s="10" t="s">
        <v>2138</v>
      </c>
      <c r="H3264" s="12" t="s">
        <v>2139</v>
      </c>
      <c r="I3264" s="10" t="s">
        <v>21</v>
      </c>
      <c r="J3264" s="10"/>
      <c r="K3264" s="10"/>
      <c r="L3264" s="10" t="s">
        <v>22</v>
      </c>
      <c r="M3264" s="10" t="s">
        <v>22</v>
      </c>
      <c r="N3264" s="10" t="s">
        <v>22</v>
      </c>
      <c r="O3264" s="10"/>
      <c r="P3264" s="11"/>
    </row>
    <row r="3265">
      <c r="A3265" s="36">
        <v>45622.0</v>
      </c>
      <c r="B3265" s="35">
        <v>45621.0</v>
      </c>
      <c r="C3265" s="10" t="s">
        <v>17</v>
      </c>
      <c r="D3265" s="10">
        <v>16.0</v>
      </c>
      <c r="E3265" s="17" t="s">
        <v>33</v>
      </c>
      <c r="F3265" s="10" t="s">
        <v>291</v>
      </c>
      <c r="G3265" s="10" t="s">
        <v>292</v>
      </c>
      <c r="H3265" s="12" t="s">
        <v>2290</v>
      </c>
      <c r="I3265" s="10" t="s">
        <v>21</v>
      </c>
      <c r="J3265" s="10"/>
      <c r="K3265" s="10"/>
      <c r="L3265" s="10" t="s">
        <v>22</v>
      </c>
      <c r="M3265" s="10" t="s">
        <v>22</v>
      </c>
      <c r="N3265" s="10" t="s">
        <v>22</v>
      </c>
      <c r="O3265" s="10"/>
      <c r="P3265" s="11"/>
    </row>
    <row r="3266">
      <c r="A3266" s="22">
        <v>45622.0</v>
      </c>
      <c r="B3266" s="23">
        <v>45621.0</v>
      </c>
      <c r="C3266" s="10" t="s">
        <v>17</v>
      </c>
      <c r="D3266" s="10">
        <v>8.0</v>
      </c>
      <c r="E3266" s="16" t="s">
        <v>9</v>
      </c>
      <c r="F3266" s="10" t="s">
        <v>1949</v>
      </c>
      <c r="G3266" s="10" t="s">
        <v>267</v>
      </c>
      <c r="H3266" s="12"/>
      <c r="I3266" s="10" t="s">
        <v>21</v>
      </c>
      <c r="J3266" s="10"/>
      <c r="K3266" s="10"/>
      <c r="L3266" s="10" t="s">
        <v>22</v>
      </c>
      <c r="M3266" s="10" t="s">
        <v>22</v>
      </c>
      <c r="N3266" s="10" t="s">
        <v>22</v>
      </c>
      <c r="O3266" s="10"/>
      <c r="P3266" s="10"/>
    </row>
    <row r="3267">
      <c r="A3267" s="22">
        <v>45622.0</v>
      </c>
      <c r="B3267" s="23">
        <v>45621.0</v>
      </c>
      <c r="C3267" s="10" t="s">
        <v>17</v>
      </c>
      <c r="D3267" s="10">
        <v>8.0</v>
      </c>
      <c r="E3267" s="17" t="s">
        <v>33</v>
      </c>
      <c r="F3267" s="10" t="s">
        <v>2291</v>
      </c>
      <c r="G3267" s="10" t="s">
        <v>1038</v>
      </c>
      <c r="H3267" s="12" t="s">
        <v>1039</v>
      </c>
      <c r="I3267" s="10" t="s">
        <v>21</v>
      </c>
      <c r="J3267" s="10"/>
      <c r="K3267" s="10"/>
      <c r="L3267" s="10" t="s">
        <v>22</v>
      </c>
      <c r="M3267" s="10" t="s">
        <v>22</v>
      </c>
      <c r="N3267" s="10" t="s">
        <v>22</v>
      </c>
      <c r="O3267" s="11"/>
      <c r="P3267" s="11"/>
    </row>
    <row r="3268">
      <c r="A3268" s="22">
        <v>45622.0</v>
      </c>
      <c r="B3268" s="23">
        <v>45621.0</v>
      </c>
      <c r="C3268" s="10" t="s">
        <v>17</v>
      </c>
      <c r="D3268" s="10">
        <v>8.0</v>
      </c>
      <c r="E3268" s="17" t="s">
        <v>33</v>
      </c>
      <c r="F3268" s="10" t="s">
        <v>1579</v>
      </c>
      <c r="G3268" s="10" t="s">
        <v>91</v>
      </c>
      <c r="H3268" s="12" t="s">
        <v>92</v>
      </c>
      <c r="I3268" s="10" t="s">
        <v>21</v>
      </c>
      <c r="J3268" s="10"/>
      <c r="K3268" s="10"/>
      <c r="L3268" s="10" t="s">
        <v>22</v>
      </c>
      <c r="M3268" s="10" t="s">
        <v>22</v>
      </c>
      <c r="N3268" s="10" t="s">
        <v>22</v>
      </c>
      <c r="O3268" s="10"/>
      <c r="P3268" s="11"/>
    </row>
    <row r="3269">
      <c r="A3269" s="22">
        <v>45622.0</v>
      </c>
      <c r="B3269" s="23">
        <v>45621.0</v>
      </c>
      <c r="C3269" s="10" t="s">
        <v>17</v>
      </c>
      <c r="D3269" s="10">
        <v>16.0</v>
      </c>
      <c r="E3269" s="16" t="s">
        <v>9</v>
      </c>
      <c r="F3269" s="10" t="s">
        <v>2292</v>
      </c>
      <c r="G3269" s="10" t="s">
        <v>434</v>
      </c>
      <c r="H3269" s="12" t="s">
        <v>435</v>
      </c>
      <c r="I3269" s="10" t="s">
        <v>60</v>
      </c>
      <c r="J3269" s="10" t="s">
        <v>2293</v>
      </c>
      <c r="K3269" s="10"/>
      <c r="L3269" s="10" t="s">
        <v>22</v>
      </c>
      <c r="M3269" s="10" t="s">
        <v>22</v>
      </c>
      <c r="N3269" s="10" t="s">
        <v>22</v>
      </c>
      <c r="O3269" s="10" t="s">
        <v>22</v>
      </c>
      <c r="P3269" s="11"/>
    </row>
    <row r="3270">
      <c r="A3270" s="22">
        <v>45622.0</v>
      </c>
      <c r="B3270" s="23">
        <v>45621.0</v>
      </c>
      <c r="C3270" s="10" t="s">
        <v>17</v>
      </c>
      <c r="D3270" s="10" t="s">
        <v>89</v>
      </c>
      <c r="E3270" s="19" t="s">
        <v>89</v>
      </c>
      <c r="F3270" s="10" t="s">
        <v>1220</v>
      </c>
      <c r="G3270" s="10" t="s">
        <v>1221</v>
      </c>
      <c r="H3270" s="12"/>
      <c r="I3270" s="10" t="s">
        <v>21</v>
      </c>
      <c r="J3270" s="10"/>
      <c r="K3270" s="10"/>
      <c r="L3270" s="10" t="s">
        <v>22</v>
      </c>
      <c r="M3270" s="10" t="s">
        <v>22</v>
      </c>
      <c r="N3270" s="10" t="s">
        <v>22</v>
      </c>
      <c r="O3270" s="10"/>
      <c r="P3270" s="11"/>
    </row>
    <row r="3271">
      <c r="A3271" s="22">
        <v>45622.0</v>
      </c>
      <c r="B3271" s="23">
        <v>45621.0</v>
      </c>
      <c r="C3271" s="10" t="s">
        <v>17</v>
      </c>
      <c r="D3271" s="10">
        <v>8.0</v>
      </c>
      <c r="E3271" s="17" t="s">
        <v>33</v>
      </c>
      <c r="F3271" s="10" t="s">
        <v>2294</v>
      </c>
      <c r="G3271" s="10" t="s">
        <v>226</v>
      </c>
      <c r="H3271" s="12" t="s">
        <v>227</v>
      </c>
      <c r="I3271" s="10" t="s">
        <v>21</v>
      </c>
      <c r="J3271" s="10"/>
      <c r="K3271" s="10"/>
      <c r="L3271" s="10" t="s">
        <v>22</v>
      </c>
      <c r="M3271" s="10" t="s">
        <v>22</v>
      </c>
      <c r="N3271" s="10" t="s">
        <v>22</v>
      </c>
      <c r="O3271" s="10"/>
      <c r="P3271" s="11"/>
    </row>
    <row r="3272">
      <c r="A3272" s="22">
        <v>45622.0</v>
      </c>
      <c r="B3272" s="23">
        <v>45621.0</v>
      </c>
      <c r="C3272" s="10" t="s">
        <v>17</v>
      </c>
      <c r="D3272" s="10">
        <v>14.0</v>
      </c>
      <c r="E3272" s="37" t="s">
        <v>953</v>
      </c>
      <c r="F3272" s="10" t="s">
        <v>2040</v>
      </c>
      <c r="G3272" s="10" t="s">
        <v>213</v>
      </c>
      <c r="H3272" s="12" t="s">
        <v>680</v>
      </c>
      <c r="I3272" s="10" t="s">
        <v>21</v>
      </c>
      <c r="J3272" s="10"/>
      <c r="K3272" s="10"/>
      <c r="L3272" s="10" t="s">
        <v>22</v>
      </c>
      <c r="M3272" s="10" t="s">
        <v>22</v>
      </c>
      <c r="N3272" s="10" t="s">
        <v>22</v>
      </c>
      <c r="O3272" s="10"/>
      <c r="P3272" s="11"/>
    </row>
    <row r="3273">
      <c r="A3273" s="22">
        <v>45622.0</v>
      </c>
      <c r="B3273" s="23">
        <v>45621.0</v>
      </c>
      <c r="C3273" s="10" t="s">
        <v>17</v>
      </c>
      <c r="D3273" s="10">
        <v>14.0</v>
      </c>
      <c r="E3273" s="37" t="s">
        <v>953</v>
      </c>
      <c r="F3273" s="10" t="s">
        <v>2040</v>
      </c>
      <c r="G3273" s="10" t="s">
        <v>213</v>
      </c>
      <c r="H3273" s="12" t="s">
        <v>680</v>
      </c>
      <c r="I3273" s="10" t="s">
        <v>21</v>
      </c>
      <c r="J3273" s="10"/>
      <c r="K3273" s="10"/>
      <c r="L3273" s="10" t="s">
        <v>22</v>
      </c>
      <c r="M3273" s="10" t="s">
        <v>22</v>
      </c>
      <c r="N3273" s="10" t="s">
        <v>22</v>
      </c>
      <c r="O3273" s="10"/>
      <c r="P3273" s="11"/>
    </row>
    <row r="3274">
      <c r="A3274" s="22">
        <v>45621.55933208333</v>
      </c>
      <c r="B3274" s="23">
        <v>45621.0</v>
      </c>
      <c r="C3274" s="10" t="s">
        <v>17</v>
      </c>
      <c r="D3274" s="10">
        <v>8.0</v>
      </c>
      <c r="E3274" s="17" t="s">
        <v>33</v>
      </c>
      <c r="F3274" s="10" t="s">
        <v>1411</v>
      </c>
      <c r="G3274" s="10" t="s">
        <v>226</v>
      </c>
      <c r="H3274" s="12" t="s">
        <v>227</v>
      </c>
      <c r="I3274" s="10" t="s">
        <v>21</v>
      </c>
      <c r="J3274" s="10"/>
      <c r="K3274" s="22"/>
      <c r="L3274" s="10" t="s">
        <v>22</v>
      </c>
      <c r="M3274" s="10" t="s">
        <v>22</v>
      </c>
      <c r="N3274" s="10" t="s">
        <v>22</v>
      </c>
      <c r="O3274" s="10"/>
      <c r="P3274" s="11"/>
    </row>
    <row r="3275">
      <c r="A3275" s="22">
        <v>45621.43113753472</v>
      </c>
      <c r="B3275" s="23">
        <v>45621.0</v>
      </c>
      <c r="C3275" s="10" t="s">
        <v>17</v>
      </c>
      <c r="D3275" s="10">
        <v>8.0</v>
      </c>
      <c r="E3275" s="16" t="s">
        <v>9</v>
      </c>
      <c r="F3275" s="10" t="s">
        <v>1306</v>
      </c>
      <c r="G3275" s="10" t="s">
        <v>2295</v>
      </c>
      <c r="H3275" s="12" t="s">
        <v>2296</v>
      </c>
      <c r="I3275" s="10" t="s">
        <v>60</v>
      </c>
      <c r="J3275" s="10" t="s">
        <v>2297</v>
      </c>
      <c r="K3275" s="22"/>
      <c r="L3275" s="10" t="s">
        <v>22</v>
      </c>
      <c r="M3275" s="10" t="s">
        <v>22</v>
      </c>
      <c r="N3275" s="10" t="s">
        <v>22</v>
      </c>
      <c r="O3275" s="10" t="s">
        <v>22</v>
      </c>
      <c r="P3275" s="11"/>
    </row>
    <row r="3276">
      <c r="A3276" s="22">
        <v>45621.4300669213</v>
      </c>
      <c r="B3276" s="23">
        <v>45621.0</v>
      </c>
      <c r="C3276" s="10" t="s">
        <v>17</v>
      </c>
      <c r="D3276" s="10">
        <v>16.0</v>
      </c>
      <c r="E3276" s="16" t="s">
        <v>9</v>
      </c>
      <c r="F3276" s="10" t="s">
        <v>2298</v>
      </c>
      <c r="G3276" s="10" t="s">
        <v>2299</v>
      </c>
      <c r="H3276" s="12"/>
      <c r="I3276" s="10" t="s">
        <v>60</v>
      </c>
      <c r="J3276" s="10" t="s">
        <v>2300</v>
      </c>
      <c r="K3276" s="22"/>
      <c r="L3276" s="10" t="s">
        <v>22</v>
      </c>
      <c r="M3276" s="10" t="s">
        <v>22</v>
      </c>
      <c r="N3276" s="10" t="s">
        <v>22</v>
      </c>
      <c r="O3276" s="10"/>
      <c r="P3276" s="11"/>
    </row>
    <row r="3277">
      <c r="A3277" s="22">
        <v>45621.02898811342</v>
      </c>
      <c r="B3277" s="23">
        <v>45621.0</v>
      </c>
      <c r="C3277" s="10" t="s">
        <v>17</v>
      </c>
      <c r="D3277" s="10">
        <v>8.0</v>
      </c>
      <c r="E3277" s="16" t="s">
        <v>9</v>
      </c>
      <c r="F3277" s="10" t="s">
        <v>1132</v>
      </c>
      <c r="G3277" s="10" t="s">
        <v>169</v>
      </c>
      <c r="H3277" s="12" t="s">
        <v>170</v>
      </c>
      <c r="I3277" s="10" t="s">
        <v>21</v>
      </c>
      <c r="J3277" s="10"/>
      <c r="K3277" s="10"/>
      <c r="L3277" s="10" t="s">
        <v>22</v>
      </c>
      <c r="M3277" s="10" t="s">
        <v>22</v>
      </c>
      <c r="N3277" s="10" t="s">
        <v>22</v>
      </c>
      <c r="O3277" s="10"/>
      <c r="P3277" s="11"/>
    </row>
    <row r="3278">
      <c r="A3278" s="22">
        <v>45616.02899733796</v>
      </c>
      <c r="B3278" s="23">
        <v>45616.0</v>
      </c>
      <c r="C3278" s="10" t="s">
        <v>17</v>
      </c>
      <c r="D3278" s="10">
        <v>8.0</v>
      </c>
      <c r="E3278" s="37" t="s">
        <v>953</v>
      </c>
      <c r="F3278" s="10" t="s">
        <v>2301</v>
      </c>
      <c r="G3278" s="10" t="s">
        <v>379</v>
      </c>
      <c r="H3278" s="12" t="s">
        <v>380</v>
      </c>
      <c r="I3278" s="10" t="s">
        <v>21</v>
      </c>
      <c r="J3278" s="10"/>
      <c r="K3278" s="10"/>
      <c r="L3278" s="10"/>
      <c r="M3278" s="10"/>
      <c r="N3278" s="10"/>
      <c r="O3278" s="11"/>
      <c r="P3278" s="11"/>
    </row>
    <row r="3279">
      <c r="A3279" s="22">
        <v>45616.0</v>
      </c>
      <c r="B3279" s="23">
        <v>45615.0</v>
      </c>
      <c r="C3279" s="10" t="s">
        <v>17</v>
      </c>
      <c r="D3279" s="10">
        <v>8.0</v>
      </c>
      <c r="E3279" s="16" t="s">
        <v>9</v>
      </c>
      <c r="F3279" s="10" t="s">
        <v>2302</v>
      </c>
      <c r="G3279" s="10" t="s">
        <v>2303</v>
      </c>
      <c r="H3279" s="12" t="s">
        <v>2304</v>
      </c>
      <c r="I3279" s="10" t="s">
        <v>52</v>
      </c>
      <c r="J3279" s="10"/>
      <c r="K3279" s="10"/>
      <c r="L3279" s="10" t="s">
        <v>22</v>
      </c>
      <c r="M3279" s="10" t="s">
        <v>22</v>
      </c>
      <c r="N3279" s="10"/>
      <c r="O3279" s="11"/>
      <c r="P3279" s="11"/>
    </row>
    <row r="3280">
      <c r="A3280" s="22">
        <v>45616.0</v>
      </c>
      <c r="B3280" s="23">
        <v>45615.0</v>
      </c>
      <c r="C3280" s="10" t="s">
        <v>17</v>
      </c>
      <c r="D3280" s="10">
        <v>8.0</v>
      </c>
      <c r="E3280" s="17" t="s">
        <v>33</v>
      </c>
      <c r="F3280" s="10" t="s">
        <v>2305</v>
      </c>
      <c r="G3280" s="10" t="s">
        <v>1571</v>
      </c>
      <c r="H3280" s="12"/>
      <c r="I3280" s="10" t="s">
        <v>60</v>
      </c>
      <c r="J3280" s="10" t="s">
        <v>2306</v>
      </c>
      <c r="K3280" s="10"/>
      <c r="L3280" s="10" t="s">
        <v>22</v>
      </c>
      <c r="M3280" s="10" t="s">
        <v>22</v>
      </c>
      <c r="N3280" s="10"/>
      <c r="O3280" s="10" t="s">
        <v>22</v>
      </c>
      <c r="P3280" s="11"/>
    </row>
    <row r="3281">
      <c r="A3281" s="22">
        <v>45616.0</v>
      </c>
      <c r="B3281" s="23">
        <v>45615.0</v>
      </c>
      <c r="C3281" s="10" t="s">
        <v>17</v>
      </c>
      <c r="D3281" s="10">
        <v>8.0</v>
      </c>
      <c r="E3281" s="17" t="s">
        <v>33</v>
      </c>
      <c r="F3281" s="10" t="s">
        <v>2307</v>
      </c>
      <c r="G3281" s="10" t="s">
        <v>724</v>
      </c>
      <c r="H3281" s="12">
        <v>7.809615452E9</v>
      </c>
      <c r="I3281" s="10" t="s">
        <v>52</v>
      </c>
      <c r="J3281" s="10"/>
      <c r="K3281" s="10"/>
      <c r="L3281" s="10" t="s">
        <v>22</v>
      </c>
      <c r="M3281" s="10" t="s">
        <v>22</v>
      </c>
      <c r="N3281" s="10"/>
      <c r="O3281" s="10"/>
      <c r="P3281" s="11"/>
    </row>
    <row r="3282">
      <c r="A3282" s="22">
        <v>45616.0</v>
      </c>
      <c r="B3282" s="23">
        <v>45615.0</v>
      </c>
      <c r="C3282" s="10" t="s">
        <v>17</v>
      </c>
      <c r="D3282" s="10">
        <v>6.0</v>
      </c>
      <c r="E3282" s="16" t="s">
        <v>9</v>
      </c>
      <c r="F3282" s="10" t="s">
        <v>2308</v>
      </c>
      <c r="G3282" s="10" t="s">
        <v>1175</v>
      </c>
      <c r="H3282" s="12">
        <v>7.894557166E9</v>
      </c>
      <c r="I3282" s="10" t="s">
        <v>60</v>
      </c>
      <c r="J3282" s="10" t="s">
        <v>2309</v>
      </c>
      <c r="K3282" s="10"/>
      <c r="L3282" s="10" t="s">
        <v>22</v>
      </c>
      <c r="M3282" s="10" t="s">
        <v>22</v>
      </c>
      <c r="N3282" s="10"/>
      <c r="O3282" s="10" t="s">
        <v>22</v>
      </c>
      <c r="P3282" s="11"/>
    </row>
    <row r="3283">
      <c r="A3283" s="22">
        <v>45616.0</v>
      </c>
      <c r="B3283" s="23">
        <v>45615.0</v>
      </c>
      <c r="C3283" s="10" t="s">
        <v>17</v>
      </c>
      <c r="D3283" s="10">
        <v>8.0</v>
      </c>
      <c r="E3283" s="16" t="s">
        <v>9</v>
      </c>
      <c r="F3283" s="10" t="s">
        <v>2310</v>
      </c>
      <c r="G3283" s="10" t="s">
        <v>2311</v>
      </c>
      <c r="H3283" s="12" t="s">
        <v>2312</v>
      </c>
      <c r="I3283" s="10" t="s">
        <v>60</v>
      </c>
      <c r="J3283" s="10" t="s">
        <v>2313</v>
      </c>
      <c r="K3283" s="10"/>
      <c r="L3283" s="10" t="s">
        <v>22</v>
      </c>
      <c r="M3283" s="10" t="s">
        <v>22</v>
      </c>
      <c r="N3283" s="10"/>
      <c r="O3283" s="10" t="s">
        <v>22</v>
      </c>
      <c r="P3283" s="11"/>
    </row>
    <row r="3284">
      <c r="A3284" s="22">
        <v>45616.0</v>
      </c>
      <c r="B3284" s="23">
        <v>45615.0</v>
      </c>
      <c r="C3284" s="10" t="s">
        <v>17</v>
      </c>
      <c r="D3284" s="10">
        <v>8.0</v>
      </c>
      <c r="E3284" s="17" t="s">
        <v>33</v>
      </c>
      <c r="F3284" s="10" t="s">
        <v>1411</v>
      </c>
      <c r="G3284" s="10" t="s">
        <v>226</v>
      </c>
      <c r="H3284" s="12" t="s">
        <v>227</v>
      </c>
      <c r="I3284" s="10" t="s">
        <v>21</v>
      </c>
      <c r="J3284" s="10"/>
      <c r="K3284" s="10"/>
      <c r="L3284" s="10" t="s">
        <v>22</v>
      </c>
      <c r="M3284" s="10" t="s">
        <v>22</v>
      </c>
      <c r="N3284" s="10"/>
      <c r="O3284" s="10"/>
      <c r="P3284" s="10"/>
    </row>
    <row r="3285">
      <c r="A3285" s="22">
        <v>45616.0</v>
      </c>
      <c r="B3285" s="23">
        <v>45615.0</v>
      </c>
      <c r="C3285" s="10" t="s">
        <v>17</v>
      </c>
      <c r="D3285" s="10">
        <v>8.0</v>
      </c>
      <c r="E3285" s="17" t="s">
        <v>33</v>
      </c>
      <c r="F3285" s="10" t="s">
        <v>2197</v>
      </c>
      <c r="G3285" s="10" t="s">
        <v>1212</v>
      </c>
      <c r="H3285" s="12"/>
      <c r="I3285" s="10" t="s">
        <v>52</v>
      </c>
      <c r="J3285" s="10"/>
      <c r="K3285" s="10"/>
      <c r="L3285" s="10" t="s">
        <v>22</v>
      </c>
      <c r="M3285" s="10" t="s">
        <v>22</v>
      </c>
      <c r="N3285" s="10"/>
      <c r="O3285" s="10"/>
      <c r="P3285" s="11"/>
    </row>
    <row r="3286">
      <c r="A3286" s="22">
        <v>45616.0</v>
      </c>
      <c r="B3286" s="23">
        <v>45615.0</v>
      </c>
      <c r="C3286" s="10" t="s">
        <v>17</v>
      </c>
      <c r="D3286" s="10" t="s">
        <v>132</v>
      </c>
      <c r="E3286" s="17" t="s">
        <v>33</v>
      </c>
      <c r="F3286" s="10" t="s">
        <v>133</v>
      </c>
      <c r="G3286" s="10" t="s">
        <v>134</v>
      </c>
      <c r="H3286" s="12" t="s">
        <v>135</v>
      </c>
      <c r="I3286" s="10" t="s">
        <v>21</v>
      </c>
      <c r="J3286" s="10"/>
      <c r="K3286" s="10"/>
      <c r="L3286" s="10" t="s">
        <v>22</v>
      </c>
      <c r="M3286" s="10" t="s">
        <v>22</v>
      </c>
      <c r="N3286" s="10"/>
      <c r="O3286" s="10"/>
      <c r="P3286" s="11"/>
    </row>
    <row r="3287">
      <c r="A3287" s="22">
        <v>45616.0</v>
      </c>
      <c r="B3287" s="23">
        <v>45615.0</v>
      </c>
      <c r="C3287" s="10" t="s">
        <v>17</v>
      </c>
      <c r="D3287" s="10" t="s">
        <v>89</v>
      </c>
      <c r="E3287" s="19" t="s">
        <v>89</v>
      </c>
      <c r="F3287" s="10" t="s">
        <v>2314</v>
      </c>
      <c r="G3287" s="10" t="s">
        <v>2060</v>
      </c>
      <c r="H3287" s="12" t="s">
        <v>2061</v>
      </c>
      <c r="I3287" s="10" t="s">
        <v>60</v>
      </c>
      <c r="J3287" s="10"/>
      <c r="K3287" s="10"/>
      <c r="L3287" s="10" t="s">
        <v>22</v>
      </c>
      <c r="M3287" s="10" t="s">
        <v>22</v>
      </c>
      <c r="N3287" s="10"/>
      <c r="O3287" s="10"/>
      <c r="P3287" s="10"/>
    </row>
    <row r="3288">
      <c r="A3288" s="22">
        <v>45614.0</v>
      </c>
      <c r="B3288" s="23">
        <v>45608.0</v>
      </c>
      <c r="C3288" s="10" t="s">
        <v>17</v>
      </c>
      <c r="D3288" s="10">
        <v>8.0</v>
      </c>
      <c r="E3288" s="16" t="s">
        <v>9</v>
      </c>
      <c r="F3288" s="10" t="s">
        <v>2315</v>
      </c>
      <c r="G3288" s="10" t="s">
        <v>1318</v>
      </c>
      <c r="H3288" s="12"/>
      <c r="I3288" s="10" t="s">
        <v>52</v>
      </c>
      <c r="J3288" s="10" t="s">
        <v>1329</v>
      </c>
      <c r="K3288" s="10"/>
      <c r="L3288" s="10" t="s">
        <v>22</v>
      </c>
      <c r="M3288" s="10" t="s">
        <v>22</v>
      </c>
      <c r="N3288" s="10" t="s">
        <v>22</v>
      </c>
      <c r="O3288" s="10" t="s">
        <v>22</v>
      </c>
      <c r="P3288" s="11"/>
    </row>
    <row r="3289">
      <c r="A3289" s="22">
        <v>45611.0</v>
      </c>
      <c r="B3289" s="35">
        <v>45608.0</v>
      </c>
      <c r="C3289" s="10" t="s">
        <v>17</v>
      </c>
      <c r="D3289" s="10">
        <v>8.0</v>
      </c>
      <c r="E3289" s="16" t="s">
        <v>9</v>
      </c>
      <c r="F3289" s="10" t="s">
        <v>2316</v>
      </c>
      <c r="G3289" s="10" t="s">
        <v>2142</v>
      </c>
      <c r="H3289" s="12"/>
      <c r="I3289" s="10" t="s">
        <v>52</v>
      </c>
      <c r="J3289" s="10"/>
      <c r="K3289" s="10"/>
      <c r="L3289" s="10" t="s">
        <v>22</v>
      </c>
      <c r="M3289" s="10" t="s">
        <v>22</v>
      </c>
      <c r="N3289" s="10"/>
      <c r="O3289" s="10"/>
      <c r="P3289" s="11"/>
    </row>
    <row r="3290">
      <c r="A3290" s="22">
        <v>45611.0</v>
      </c>
      <c r="B3290" s="35">
        <v>45608.0</v>
      </c>
      <c r="C3290" s="10" t="s">
        <v>17</v>
      </c>
      <c r="D3290" s="10">
        <v>8.0</v>
      </c>
      <c r="E3290" s="17" t="s">
        <v>33</v>
      </c>
      <c r="F3290" s="10" t="s">
        <v>2088</v>
      </c>
      <c r="G3290" s="10" t="s">
        <v>2317</v>
      </c>
      <c r="H3290" s="12" t="s">
        <v>1523</v>
      </c>
      <c r="I3290" s="10" t="s">
        <v>21</v>
      </c>
      <c r="J3290" s="10"/>
      <c r="K3290" s="10"/>
      <c r="L3290" s="10" t="s">
        <v>22</v>
      </c>
      <c r="M3290" s="10" t="s">
        <v>22</v>
      </c>
      <c r="N3290" s="10"/>
      <c r="O3290" s="10"/>
      <c r="P3290" s="11"/>
    </row>
    <row r="3291">
      <c r="A3291" s="22">
        <v>45611.0</v>
      </c>
      <c r="B3291" s="35">
        <v>45608.0</v>
      </c>
      <c r="C3291" s="10" t="s">
        <v>17</v>
      </c>
      <c r="D3291" s="10">
        <v>8.0</v>
      </c>
      <c r="E3291" s="16" t="s">
        <v>9</v>
      </c>
      <c r="F3291" s="10" t="s">
        <v>2318</v>
      </c>
      <c r="G3291" s="10" t="s">
        <v>2319</v>
      </c>
      <c r="H3291" s="12">
        <v>7.815916241E9</v>
      </c>
      <c r="I3291" s="10" t="s">
        <v>60</v>
      </c>
      <c r="J3291" s="10" t="s">
        <v>2320</v>
      </c>
      <c r="K3291" s="10"/>
      <c r="L3291" s="10" t="s">
        <v>22</v>
      </c>
      <c r="M3291" s="10" t="s">
        <v>22</v>
      </c>
      <c r="N3291" s="10"/>
      <c r="O3291" s="10" t="s">
        <v>22</v>
      </c>
      <c r="P3291" s="11"/>
    </row>
    <row r="3292">
      <c r="A3292" s="22">
        <v>45611.0</v>
      </c>
      <c r="B3292" s="35">
        <v>45609.0</v>
      </c>
      <c r="C3292" s="10" t="s">
        <v>17</v>
      </c>
      <c r="D3292" s="10">
        <v>8.0</v>
      </c>
      <c r="E3292" s="16" t="s">
        <v>9</v>
      </c>
      <c r="F3292" s="10" t="s">
        <v>66</v>
      </c>
      <c r="G3292" s="10" t="s">
        <v>1051</v>
      </c>
      <c r="H3292" s="12" t="s">
        <v>1052</v>
      </c>
      <c r="I3292" s="10" t="s">
        <v>21</v>
      </c>
      <c r="J3292" s="10"/>
      <c r="K3292" s="10"/>
      <c r="L3292" s="10" t="s">
        <v>22</v>
      </c>
      <c r="M3292" s="10" t="s">
        <v>22</v>
      </c>
      <c r="N3292" s="10"/>
      <c r="O3292" s="10"/>
      <c r="P3292" s="11"/>
    </row>
    <row r="3293">
      <c r="A3293" s="22">
        <v>45611.0</v>
      </c>
      <c r="B3293" s="35">
        <v>45609.0</v>
      </c>
      <c r="C3293" s="10" t="s">
        <v>17</v>
      </c>
      <c r="D3293" s="10">
        <v>8.0</v>
      </c>
      <c r="E3293" s="16" t="s">
        <v>9</v>
      </c>
      <c r="F3293" s="10" t="s">
        <v>2321</v>
      </c>
      <c r="G3293" s="10" t="s">
        <v>2322</v>
      </c>
      <c r="H3293" s="12"/>
      <c r="I3293" s="10" t="s">
        <v>52</v>
      </c>
      <c r="J3293" s="10"/>
      <c r="K3293" s="10"/>
      <c r="L3293" s="10" t="s">
        <v>22</v>
      </c>
      <c r="M3293" s="10" t="s">
        <v>22</v>
      </c>
      <c r="N3293" s="10"/>
      <c r="O3293" s="10"/>
      <c r="P3293" s="11"/>
    </row>
    <row r="3294">
      <c r="A3294" s="22">
        <v>45611.0</v>
      </c>
      <c r="B3294" s="35">
        <v>45609.0</v>
      </c>
      <c r="C3294" s="10" t="s">
        <v>17</v>
      </c>
      <c r="D3294" s="10">
        <v>8.0</v>
      </c>
      <c r="E3294" s="16" t="s">
        <v>9</v>
      </c>
      <c r="F3294" s="10" t="s">
        <v>1766</v>
      </c>
      <c r="G3294" s="10" t="s">
        <v>1571</v>
      </c>
      <c r="H3294" s="12"/>
      <c r="I3294" s="10" t="s">
        <v>60</v>
      </c>
      <c r="J3294" s="10" t="s">
        <v>2323</v>
      </c>
      <c r="K3294" s="10"/>
      <c r="L3294" s="10" t="s">
        <v>22</v>
      </c>
      <c r="M3294" s="10" t="s">
        <v>22</v>
      </c>
      <c r="N3294" s="10"/>
      <c r="O3294" s="10"/>
      <c r="P3294" s="11"/>
    </row>
    <row r="3295">
      <c r="A3295" s="22">
        <v>45611.0</v>
      </c>
      <c r="B3295" s="23">
        <v>45609.0</v>
      </c>
      <c r="C3295" s="10" t="s">
        <v>17</v>
      </c>
      <c r="D3295" s="10">
        <v>8.0</v>
      </c>
      <c r="E3295" s="17" t="s">
        <v>33</v>
      </c>
      <c r="F3295" s="10" t="s">
        <v>2187</v>
      </c>
      <c r="G3295" s="10" t="s">
        <v>1835</v>
      </c>
      <c r="H3295" s="12"/>
      <c r="I3295" s="10" t="s">
        <v>60</v>
      </c>
      <c r="J3295" s="10" t="s">
        <v>2324</v>
      </c>
      <c r="K3295" s="10"/>
      <c r="L3295" s="10" t="s">
        <v>474</v>
      </c>
      <c r="M3295" s="10" t="s">
        <v>22</v>
      </c>
      <c r="N3295" s="10"/>
      <c r="O3295" s="10" t="s">
        <v>22</v>
      </c>
      <c r="P3295" s="11"/>
    </row>
    <row r="3296">
      <c r="A3296" s="22">
        <v>45611.0</v>
      </c>
      <c r="B3296" s="23">
        <v>45609.0</v>
      </c>
      <c r="C3296" s="10" t="s">
        <v>17</v>
      </c>
      <c r="D3296" s="10">
        <v>8.0</v>
      </c>
      <c r="E3296" s="17" t="s">
        <v>33</v>
      </c>
      <c r="F3296" s="10" t="s">
        <v>1182</v>
      </c>
      <c r="G3296" s="10" t="s">
        <v>949</v>
      </c>
      <c r="H3296" s="12" t="s">
        <v>950</v>
      </c>
      <c r="I3296" s="10" t="s">
        <v>60</v>
      </c>
      <c r="J3296" s="10" t="s">
        <v>2325</v>
      </c>
      <c r="K3296" s="10"/>
      <c r="L3296" s="10" t="s">
        <v>474</v>
      </c>
      <c r="M3296" s="10" t="s">
        <v>22</v>
      </c>
      <c r="N3296" s="10"/>
      <c r="O3296" s="10"/>
      <c r="P3296" s="11"/>
    </row>
    <row r="3297">
      <c r="A3297" s="22">
        <v>45611.0</v>
      </c>
      <c r="B3297" s="23">
        <v>45609.0</v>
      </c>
      <c r="C3297" s="10" t="s">
        <v>17</v>
      </c>
      <c r="D3297" s="10">
        <v>8.0</v>
      </c>
      <c r="E3297" s="16" t="s">
        <v>9</v>
      </c>
      <c r="F3297" s="10" t="s">
        <v>2326</v>
      </c>
      <c r="G3297" s="10" t="s">
        <v>795</v>
      </c>
      <c r="H3297" s="12" t="s">
        <v>796</v>
      </c>
      <c r="I3297" s="10" t="s">
        <v>52</v>
      </c>
      <c r="J3297" s="10"/>
      <c r="K3297" s="10" t="s">
        <v>2327</v>
      </c>
      <c r="L3297" s="10" t="s">
        <v>22</v>
      </c>
      <c r="M3297" s="10" t="s">
        <v>22</v>
      </c>
      <c r="N3297" s="10"/>
      <c r="O3297" s="10" t="s">
        <v>474</v>
      </c>
      <c r="P3297" s="11"/>
    </row>
    <row r="3298">
      <c r="A3298" s="22">
        <v>45611.0</v>
      </c>
      <c r="B3298" s="23">
        <v>45609.0</v>
      </c>
      <c r="C3298" s="10" t="s">
        <v>17</v>
      </c>
      <c r="D3298" s="10" t="s">
        <v>177</v>
      </c>
      <c r="E3298" s="17" t="s">
        <v>33</v>
      </c>
      <c r="F3298" s="10" t="s">
        <v>327</v>
      </c>
      <c r="G3298" s="10" t="s">
        <v>328</v>
      </c>
      <c r="H3298" s="12" t="s">
        <v>329</v>
      </c>
      <c r="I3298" s="10" t="s">
        <v>21</v>
      </c>
      <c r="J3298" s="10"/>
      <c r="K3298" s="10"/>
      <c r="L3298" s="10" t="s">
        <v>22</v>
      </c>
      <c r="M3298" s="10" t="s">
        <v>22</v>
      </c>
      <c r="N3298" s="10"/>
      <c r="O3298" s="10"/>
      <c r="P3298" s="11"/>
    </row>
    <row r="3299">
      <c r="A3299" s="22">
        <v>45610.0</v>
      </c>
      <c r="B3299" s="35">
        <v>45604.0</v>
      </c>
      <c r="C3299" s="10" t="s">
        <v>17</v>
      </c>
      <c r="D3299" s="10">
        <v>16.0</v>
      </c>
      <c r="E3299" s="16" t="s">
        <v>9</v>
      </c>
      <c r="F3299" s="10" t="s">
        <v>2328</v>
      </c>
      <c r="G3299" s="10" t="s">
        <v>518</v>
      </c>
      <c r="H3299" s="12"/>
      <c r="I3299" s="10" t="s">
        <v>52</v>
      </c>
      <c r="J3299" s="10"/>
      <c r="K3299" s="10"/>
      <c r="L3299" s="10" t="s">
        <v>22</v>
      </c>
      <c r="M3299" s="10" t="s">
        <v>22</v>
      </c>
      <c r="N3299" s="10"/>
      <c r="O3299" s="10"/>
      <c r="P3299" s="11"/>
    </row>
    <row r="3300">
      <c r="A3300" s="29">
        <v>45610.0</v>
      </c>
      <c r="B3300" s="35">
        <v>45608.0</v>
      </c>
      <c r="C3300" s="10" t="s">
        <v>17</v>
      </c>
      <c r="D3300" s="10">
        <v>8.0</v>
      </c>
      <c r="E3300" s="16" t="s">
        <v>9</v>
      </c>
      <c r="F3300" s="10" t="s">
        <v>2329</v>
      </c>
      <c r="G3300" s="10" t="s">
        <v>94</v>
      </c>
      <c r="H3300" s="12" t="s">
        <v>853</v>
      </c>
      <c r="I3300" s="10" t="s">
        <v>21</v>
      </c>
      <c r="J3300" s="10"/>
      <c r="K3300" s="22"/>
      <c r="L3300" s="10" t="s">
        <v>22</v>
      </c>
      <c r="M3300" s="10" t="s">
        <v>22</v>
      </c>
      <c r="N3300" s="10"/>
      <c r="O3300" s="10"/>
      <c r="P3300" s="11"/>
    </row>
    <row r="3301">
      <c r="A3301" s="29">
        <v>45610.0</v>
      </c>
      <c r="B3301" s="35">
        <v>45609.0</v>
      </c>
      <c r="C3301" s="10" t="s">
        <v>17</v>
      </c>
      <c r="D3301" s="10">
        <v>14.0</v>
      </c>
      <c r="E3301" s="37" t="s">
        <v>953</v>
      </c>
      <c r="F3301" s="10" t="s">
        <v>2040</v>
      </c>
      <c r="G3301" s="10" t="s">
        <v>213</v>
      </c>
      <c r="H3301" s="12" t="s">
        <v>680</v>
      </c>
      <c r="I3301" s="10" t="s">
        <v>21</v>
      </c>
      <c r="J3301" s="10"/>
      <c r="K3301" s="22"/>
      <c r="L3301" s="10" t="s">
        <v>22</v>
      </c>
      <c r="M3301" s="10" t="s">
        <v>22</v>
      </c>
      <c r="N3301" s="10"/>
      <c r="O3301" s="10"/>
      <c r="P3301" s="11"/>
    </row>
    <row r="3302">
      <c r="A3302" s="29">
        <v>45610.0</v>
      </c>
      <c r="B3302" s="35">
        <v>45609.0</v>
      </c>
      <c r="C3302" s="10" t="s">
        <v>17</v>
      </c>
      <c r="D3302" s="10">
        <v>16.0</v>
      </c>
      <c r="E3302" s="17" t="s">
        <v>33</v>
      </c>
      <c r="F3302" s="10" t="s">
        <v>2330</v>
      </c>
      <c r="G3302" s="10" t="s">
        <v>205</v>
      </c>
      <c r="H3302" s="12" t="s">
        <v>206</v>
      </c>
      <c r="I3302" s="10" t="s">
        <v>21</v>
      </c>
      <c r="J3302" s="10"/>
      <c r="K3302" s="22"/>
      <c r="L3302" s="10" t="s">
        <v>22</v>
      </c>
      <c r="M3302" s="10" t="s">
        <v>22</v>
      </c>
      <c r="N3302" s="10"/>
      <c r="O3302" s="10"/>
      <c r="P3302" s="11"/>
    </row>
    <row r="3303">
      <c r="A3303" s="29">
        <v>45610.0</v>
      </c>
      <c r="B3303" s="35">
        <v>45609.0</v>
      </c>
      <c r="C3303" s="10" t="s">
        <v>17</v>
      </c>
      <c r="D3303" s="10">
        <v>8.0</v>
      </c>
      <c r="E3303" s="16" t="s">
        <v>9</v>
      </c>
      <c r="F3303" s="10" t="s">
        <v>2331</v>
      </c>
      <c r="G3303" s="10" t="s">
        <v>292</v>
      </c>
      <c r="H3303" s="12" t="s">
        <v>293</v>
      </c>
      <c r="I3303" s="10" t="s">
        <v>21</v>
      </c>
      <c r="J3303" s="10"/>
      <c r="K3303" s="10"/>
      <c r="L3303" s="10" t="s">
        <v>22</v>
      </c>
      <c r="M3303" s="10" t="s">
        <v>22</v>
      </c>
      <c r="N3303" s="10"/>
      <c r="O3303" s="10"/>
      <c r="P3303" s="11"/>
    </row>
    <row r="3304">
      <c r="A3304" s="22">
        <v>45610.0</v>
      </c>
      <c r="B3304" s="35">
        <v>45609.0</v>
      </c>
      <c r="C3304" s="10" t="s">
        <v>17</v>
      </c>
      <c r="D3304" s="10">
        <v>8.0</v>
      </c>
      <c r="E3304" s="17" t="s">
        <v>33</v>
      </c>
      <c r="F3304" s="10" t="s">
        <v>1623</v>
      </c>
      <c r="G3304" s="10" t="s">
        <v>1359</v>
      </c>
      <c r="H3304" s="12"/>
      <c r="I3304" s="10" t="s">
        <v>21</v>
      </c>
      <c r="J3304" s="10"/>
      <c r="K3304" s="10"/>
      <c r="L3304" s="10" t="s">
        <v>22</v>
      </c>
      <c r="M3304" s="10" t="s">
        <v>22</v>
      </c>
      <c r="N3304" s="10"/>
      <c r="O3304" s="10"/>
      <c r="P3304" s="11"/>
    </row>
    <row r="3305">
      <c r="A3305" s="22">
        <v>45610.0</v>
      </c>
      <c r="B3305" s="35">
        <v>45609.0</v>
      </c>
      <c r="C3305" s="10" t="s">
        <v>17</v>
      </c>
      <c r="D3305" s="10">
        <v>8.0</v>
      </c>
      <c r="E3305" s="17" t="s">
        <v>33</v>
      </c>
      <c r="F3305" s="10" t="s">
        <v>1096</v>
      </c>
      <c r="G3305" s="10" t="s">
        <v>1097</v>
      </c>
      <c r="H3305" s="12"/>
      <c r="I3305" s="10" t="s">
        <v>60</v>
      </c>
      <c r="J3305" s="10" t="s">
        <v>2332</v>
      </c>
      <c r="K3305" s="10"/>
      <c r="L3305" s="10" t="s">
        <v>22</v>
      </c>
      <c r="M3305" s="10" t="s">
        <v>22</v>
      </c>
      <c r="N3305" s="10"/>
      <c r="O3305" s="10" t="s">
        <v>22</v>
      </c>
      <c r="P3305" s="11"/>
    </row>
    <row r="3306">
      <c r="A3306" s="22">
        <v>45610.0</v>
      </c>
      <c r="B3306" s="35">
        <v>45609.0</v>
      </c>
      <c r="C3306" s="10" t="s">
        <v>17</v>
      </c>
      <c r="D3306" s="10">
        <v>8.0</v>
      </c>
      <c r="E3306" s="17" t="s">
        <v>33</v>
      </c>
      <c r="F3306" s="10" t="s">
        <v>1845</v>
      </c>
      <c r="G3306" s="10" t="s">
        <v>1038</v>
      </c>
      <c r="H3306" s="12" t="s">
        <v>1039</v>
      </c>
      <c r="I3306" s="10" t="s">
        <v>21</v>
      </c>
      <c r="J3306" s="10"/>
      <c r="K3306" s="22"/>
      <c r="L3306" s="10" t="s">
        <v>22</v>
      </c>
      <c r="M3306" s="10" t="s">
        <v>22</v>
      </c>
      <c r="N3306" s="10"/>
      <c r="O3306" s="10"/>
      <c r="P3306" s="10"/>
    </row>
    <row r="3307">
      <c r="A3307" s="22">
        <v>45610.0</v>
      </c>
      <c r="B3307" s="35">
        <v>45609.0</v>
      </c>
      <c r="C3307" s="10" t="s">
        <v>17</v>
      </c>
      <c r="D3307" s="10">
        <v>8.0</v>
      </c>
      <c r="E3307" s="16" t="s">
        <v>9</v>
      </c>
      <c r="F3307" s="10" t="s">
        <v>2333</v>
      </c>
      <c r="G3307" s="10" t="s">
        <v>656</v>
      </c>
      <c r="H3307" s="12" t="s">
        <v>657</v>
      </c>
      <c r="I3307" s="10" t="s">
        <v>21</v>
      </c>
      <c r="J3307" s="10"/>
      <c r="K3307" s="10"/>
      <c r="L3307" s="10" t="s">
        <v>22</v>
      </c>
      <c r="M3307" s="10" t="s">
        <v>22</v>
      </c>
      <c r="N3307" s="10"/>
      <c r="O3307" s="10"/>
      <c r="P3307" s="11"/>
    </row>
    <row r="3308">
      <c r="A3308" s="22">
        <v>45610.0</v>
      </c>
      <c r="B3308" s="35">
        <v>45609.0</v>
      </c>
      <c r="C3308" s="10" t="s">
        <v>17</v>
      </c>
      <c r="D3308" s="10" t="s">
        <v>177</v>
      </c>
      <c r="E3308" s="16" t="s">
        <v>9</v>
      </c>
      <c r="F3308" s="10" t="s">
        <v>2257</v>
      </c>
      <c r="G3308" s="10" t="s">
        <v>656</v>
      </c>
      <c r="H3308" s="12" t="s">
        <v>657</v>
      </c>
      <c r="I3308" s="10" t="s">
        <v>21</v>
      </c>
      <c r="J3308" s="10"/>
      <c r="K3308" s="10"/>
      <c r="L3308" s="10" t="s">
        <v>22</v>
      </c>
      <c r="M3308" s="10" t="s">
        <v>22</v>
      </c>
      <c r="N3308" s="10"/>
      <c r="O3308" s="10"/>
      <c r="P3308" s="11"/>
    </row>
    <row r="3309">
      <c r="A3309" s="22">
        <v>45610.0</v>
      </c>
      <c r="B3309" s="35">
        <v>45609.0</v>
      </c>
      <c r="C3309" s="10" t="s">
        <v>17</v>
      </c>
      <c r="D3309" s="10" t="s">
        <v>132</v>
      </c>
      <c r="E3309" s="17" t="s">
        <v>33</v>
      </c>
      <c r="F3309" s="10" t="s">
        <v>1929</v>
      </c>
      <c r="G3309" s="10" t="s">
        <v>656</v>
      </c>
      <c r="H3309" s="12" t="s">
        <v>657</v>
      </c>
      <c r="I3309" s="10" t="s">
        <v>21</v>
      </c>
      <c r="J3309" s="10"/>
      <c r="K3309" s="10"/>
      <c r="L3309" s="10" t="s">
        <v>22</v>
      </c>
      <c r="M3309" s="10" t="s">
        <v>22</v>
      </c>
      <c r="N3309" s="10"/>
      <c r="O3309" s="10"/>
      <c r="P3309" s="11"/>
    </row>
    <row r="3310">
      <c r="A3310" s="22">
        <v>45610.0</v>
      </c>
      <c r="B3310" s="35">
        <v>45609.0</v>
      </c>
      <c r="C3310" s="10" t="s">
        <v>17</v>
      </c>
      <c r="D3310" s="10">
        <v>8.0</v>
      </c>
      <c r="E3310" s="16" t="s">
        <v>9</v>
      </c>
      <c r="F3310" s="10" t="s">
        <v>1775</v>
      </c>
      <c r="G3310" s="10" t="s">
        <v>1189</v>
      </c>
      <c r="H3310" s="12"/>
      <c r="I3310" s="10" t="s">
        <v>52</v>
      </c>
      <c r="J3310" s="10"/>
      <c r="K3310" s="10"/>
      <c r="L3310" s="10" t="s">
        <v>22</v>
      </c>
      <c r="M3310" s="10" t="s">
        <v>22</v>
      </c>
      <c r="N3310" s="10"/>
      <c r="O3310" s="10"/>
      <c r="P3310" s="11"/>
    </row>
    <row r="3311">
      <c r="A3311" s="22">
        <v>45610.0</v>
      </c>
      <c r="B3311" s="35">
        <v>45609.0</v>
      </c>
      <c r="C3311" s="10" t="s">
        <v>17</v>
      </c>
      <c r="D3311" s="10">
        <v>8.0</v>
      </c>
      <c r="E3311" s="17" t="s">
        <v>33</v>
      </c>
      <c r="F3311" s="10" t="s">
        <v>837</v>
      </c>
      <c r="G3311" s="10" t="s">
        <v>2334</v>
      </c>
      <c r="H3311" s="12"/>
      <c r="I3311" s="10" t="s">
        <v>21</v>
      </c>
      <c r="J3311" s="10"/>
      <c r="K3311" s="10"/>
      <c r="L3311" s="10" t="s">
        <v>22</v>
      </c>
      <c r="M3311" s="10" t="s">
        <v>22</v>
      </c>
      <c r="N3311" s="10"/>
      <c r="O3311" s="10"/>
      <c r="P3311" s="11"/>
    </row>
    <row r="3312">
      <c r="A3312" s="22">
        <v>45609.58768405093</v>
      </c>
      <c r="B3312" s="35">
        <v>45609.0</v>
      </c>
      <c r="C3312" s="10" t="s">
        <v>17</v>
      </c>
      <c r="D3312" s="10" t="s">
        <v>177</v>
      </c>
      <c r="E3312" s="17" t="s">
        <v>33</v>
      </c>
      <c r="F3312" s="10" t="s">
        <v>327</v>
      </c>
      <c r="G3312" s="10" t="s">
        <v>328</v>
      </c>
      <c r="H3312" s="12" t="s">
        <v>329</v>
      </c>
      <c r="I3312" s="10" t="s">
        <v>21</v>
      </c>
      <c r="J3312" s="10"/>
      <c r="K3312" s="10"/>
      <c r="L3312" s="10" t="s">
        <v>22</v>
      </c>
      <c r="M3312" s="10" t="s">
        <v>22</v>
      </c>
      <c r="N3312" s="10"/>
      <c r="O3312" s="10"/>
      <c r="P3312" s="11"/>
    </row>
    <row r="3313">
      <c r="A3313" s="22">
        <v>45609.0</v>
      </c>
      <c r="B3313" s="35">
        <v>45607.0</v>
      </c>
      <c r="C3313" s="10" t="s">
        <v>17</v>
      </c>
      <c r="D3313" s="10">
        <v>20.0</v>
      </c>
      <c r="E3313" s="17" t="s">
        <v>33</v>
      </c>
      <c r="F3313" s="10" t="s">
        <v>307</v>
      </c>
      <c r="G3313" s="10" t="s">
        <v>38</v>
      </c>
      <c r="H3313" s="12" t="s">
        <v>39</v>
      </c>
      <c r="I3313" s="10" t="s">
        <v>21</v>
      </c>
      <c r="J3313" s="10" t="s">
        <v>524</v>
      </c>
      <c r="K3313" s="10"/>
      <c r="L3313" s="10" t="s">
        <v>22</v>
      </c>
      <c r="M3313" s="10" t="s">
        <v>22</v>
      </c>
      <c r="N3313" s="10"/>
      <c r="O3313" s="10"/>
      <c r="P3313" s="11"/>
    </row>
    <row r="3314">
      <c r="A3314" s="22">
        <v>45609.0</v>
      </c>
      <c r="B3314" s="35">
        <v>45603.0</v>
      </c>
      <c r="C3314" s="10" t="s">
        <v>17</v>
      </c>
      <c r="D3314" s="10">
        <v>8.0</v>
      </c>
      <c r="E3314" s="16" t="s">
        <v>9</v>
      </c>
      <c r="F3314" s="10" t="s">
        <v>2335</v>
      </c>
      <c r="G3314" s="10" t="s">
        <v>67</v>
      </c>
      <c r="H3314" s="12" t="s">
        <v>68</v>
      </c>
      <c r="I3314" s="10" t="s">
        <v>21</v>
      </c>
      <c r="J3314" s="10"/>
      <c r="K3314" s="10"/>
      <c r="L3314" s="10" t="s">
        <v>22</v>
      </c>
      <c r="M3314" s="10" t="s">
        <v>22</v>
      </c>
      <c r="N3314" s="10" t="s">
        <v>22</v>
      </c>
      <c r="O3314" s="10"/>
      <c r="P3314" s="11"/>
    </row>
    <row r="3315">
      <c r="A3315" s="22">
        <v>45609.0</v>
      </c>
      <c r="B3315" s="35">
        <v>45608.0</v>
      </c>
      <c r="C3315" s="10" t="s">
        <v>17</v>
      </c>
      <c r="D3315" s="10">
        <v>4.0</v>
      </c>
      <c r="E3315" s="16" t="s">
        <v>9</v>
      </c>
      <c r="F3315" s="10" t="s">
        <v>871</v>
      </c>
      <c r="G3315" s="10" t="s">
        <v>2336</v>
      </c>
      <c r="H3315" s="12" t="s">
        <v>873</v>
      </c>
      <c r="I3315" s="10" t="s">
        <v>60</v>
      </c>
      <c r="J3315" s="10" t="s">
        <v>2337</v>
      </c>
      <c r="K3315" s="10"/>
      <c r="L3315" s="10" t="s">
        <v>22</v>
      </c>
      <c r="M3315" s="10" t="s">
        <v>22</v>
      </c>
      <c r="N3315" s="10"/>
      <c r="O3315" s="10"/>
      <c r="P3315" s="11"/>
    </row>
    <row r="3316">
      <c r="A3316" s="22">
        <v>45609.0</v>
      </c>
      <c r="B3316" s="35">
        <v>45608.0</v>
      </c>
      <c r="C3316" s="10" t="s">
        <v>17</v>
      </c>
      <c r="D3316" s="10">
        <v>8.0</v>
      </c>
      <c r="E3316" s="17" t="s">
        <v>33</v>
      </c>
      <c r="F3316" s="10" t="s">
        <v>880</v>
      </c>
      <c r="G3316" s="10" t="s">
        <v>518</v>
      </c>
      <c r="H3316" s="12" t="s">
        <v>1236</v>
      </c>
      <c r="I3316" s="10" t="s">
        <v>52</v>
      </c>
      <c r="J3316" s="10"/>
      <c r="K3316" s="10"/>
      <c r="L3316" s="10" t="s">
        <v>22</v>
      </c>
      <c r="M3316" s="10" t="s">
        <v>22</v>
      </c>
      <c r="N3316" s="10"/>
      <c r="O3316" s="10"/>
      <c r="P3316" s="11"/>
    </row>
    <row r="3317">
      <c r="A3317" s="22">
        <v>45609.0</v>
      </c>
      <c r="B3317" s="35">
        <v>45608.0</v>
      </c>
      <c r="C3317" s="10" t="s">
        <v>17</v>
      </c>
      <c r="D3317" s="10" t="s">
        <v>926</v>
      </c>
      <c r="E3317" s="17" t="s">
        <v>33</v>
      </c>
      <c r="F3317" s="10" t="s">
        <v>2338</v>
      </c>
      <c r="G3317" s="10" t="s">
        <v>111</v>
      </c>
      <c r="H3317" s="12" t="s">
        <v>112</v>
      </c>
      <c r="I3317" s="10" t="s">
        <v>21</v>
      </c>
      <c r="J3317" s="10"/>
      <c r="K3317" s="10"/>
      <c r="L3317" s="10" t="s">
        <v>22</v>
      </c>
      <c r="M3317" s="10" t="s">
        <v>22</v>
      </c>
      <c r="N3317" s="10"/>
      <c r="O3317" s="10"/>
      <c r="P3317" s="11"/>
    </row>
    <row r="3318">
      <c r="A3318" s="22">
        <v>45609.0</v>
      </c>
      <c r="B3318" s="35">
        <v>45608.0</v>
      </c>
      <c r="C3318" s="10" t="s">
        <v>17</v>
      </c>
      <c r="D3318" s="10">
        <v>8.0</v>
      </c>
      <c r="E3318" s="16" t="s">
        <v>9</v>
      </c>
      <c r="F3318" s="10" t="s">
        <v>1091</v>
      </c>
      <c r="G3318" s="10" t="s">
        <v>91</v>
      </c>
      <c r="H3318" s="12" t="s">
        <v>92</v>
      </c>
      <c r="I3318" s="10" t="s">
        <v>21</v>
      </c>
      <c r="J3318" s="10"/>
      <c r="K3318" s="10"/>
      <c r="L3318" s="10" t="s">
        <v>22</v>
      </c>
      <c r="M3318" s="10" t="s">
        <v>22</v>
      </c>
      <c r="N3318" s="10" t="s">
        <v>22</v>
      </c>
      <c r="O3318" s="10"/>
      <c r="P3318" s="11"/>
    </row>
    <row r="3319">
      <c r="A3319" s="29">
        <v>45609.0</v>
      </c>
      <c r="B3319" s="35">
        <v>45608.0</v>
      </c>
      <c r="C3319" s="10" t="s">
        <v>17</v>
      </c>
      <c r="D3319" s="10">
        <v>6.0</v>
      </c>
      <c r="E3319" s="16" t="s">
        <v>9</v>
      </c>
      <c r="F3319" s="10" t="s">
        <v>2339</v>
      </c>
      <c r="G3319" s="10" t="s">
        <v>213</v>
      </c>
      <c r="H3319" s="12" t="s">
        <v>680</v>
      </c>
      <c r="I3319" s="10" t="s">
        <v>21</v>
      </c>
      <c r="J3319" s="10"/>
      <c r="K3319" s="10"/>
      <c r="L3319" s="10" t="s">
        <v>22</v>
      </c>
      <c r="M3319" s="10" t="s">
        <v>22</v>
      </c>
      <c r="N3319" s="10" t="s">
        <v>22</v>
      </c>
      <c r="O3319" s="10"/>
      <c r="P3319" s="11"/>
    </row>
    <row r="3320">
      <c r="A3320" s="29">
        <v>45609.0</v>
      </c>
      <c r="B3320" s="35">
        <v>45608.0</v>
      </c>
      <c r="C3320" s="10" t="s">
        <v>17</v>
      </c>
      <c r="D3320" s="10">
        <v>8.0</v>
      </c>
      <c r="E3320" s="17" t="s">
        <v>33</v>
      </c>
      <c r="F3320" s="10" t="s">
        <v>1114</v>
      </c>
      <c r="G3320" s="10" t="s">
        <v>289</v>
      </c>
      <c r="H3320" s="12" t="s">
        <v>290</v>
      </c>
      <c r="I3320" s="10" t="s">
        <v>21</v>
      </c>
      <c r="J3320" s="10"/>
      <c r="K3320" s="10"/>
      <c r="L3320" s="10" t="s">
        <v>22</v>
      </c>
      <c r="M3320" s="10" t="s">
        <v>22</v>
      </c>
      <c r="N3320" s="10" t="s">
        <v>22</v>
      </c>
      <c r="O3320" s="10"/>
      <c r="P3320" s="11"/>
    </row>
    <row r="3321">
      <c r="A3321" s="29">
        <v>45609.0</v>
      </c>
      <c r="B3321" s="35">
        <v>45608.0</v>
      </c>
      <c r="C3321" s="10" t="s">
        <v>17</v>
      </c>
      <c r="D3321" s="10">
        <v>16.0</v>
      </c>
      <c r="E3321" s="17" t="s">
        <v>33</v>
      </c>
      <c r="F3321" s="10" t="s">
        <v>868</v>
      </c>
      <c r="G3321" s="10" t="s">
        <v>410</v>
      </c>
      <c r="H3321" s="12" t="s">
        <v>2203</v>
      </c>
      <c r="I3321" s="10" t="s">
        <v>21</v>
      </c>
      <c r="J3321" s="10"/>
      <c r="K3321" s="10"/>
      <c r="L3321" s="10" t="s">
        <v>22</v>
      </c>
      <c r="M3321" s="10" t="s">
        <v>22</v>
      </c>
      <c r="N3321" s="10" t="s">
        <v>22</v>
      </c>
      <c r="O3321" s="10"/>
      <c r="P3321" s="11"/>
    </row>
    <row r="3322">
      <c r="A3322" s="29">
        <v>45609.0</v>
      </c>
      <c r="B3322" s="35">
        <v>45608.0</v>
      </c>
      <c r="C3322" s="10" t="s">
        <v>17</v>
      </c>
      <c r="D3322" s="10">
        <v>8.0</v>
      </c>
      <c r="E3322" s="17" t="s">
        <v>33</v>
      </c>
      <c r="F3322" s="10" t="s">
        <v>34</v>
      </c>
      <c r="G3322" s="10" t="s">
        <v>35</v>
      </c>
      <c r="H3322" s="12" t="s">
        <v>36</v>
      </c>
      <c r="I3322" s="10" t="s">
        <v>21</v>
      </c>
      <c r="J3322" s="10"/>
      <c r="K3322" s="10"/>
      <c r="L3322" s="10" t="s">
        <v>22</v>
      </c>
      <c r="M3322" s="10" t="s">
        <v>22</v>
      </c>
      <c r="N3322" s="10" t="s">
        <v>1480</v>
      </c>
      <c r="O3322" s="10"/>
      <c r="P3322" s="11"/>
    </row>
    <row r="3323">
      <c r="A3323" s="29">
        <v>45609.0</v>
      </c>
      <c r="B3323" s="35">
        <v>45608.0</v>
      </c>
      <c r="C3323" s="10" t="s">
        <v>17</v>
      </c>
      <c r="D3323" s="10">
        <v>14.0</v>
      </c>
      <c r="E3323" s="17" t="s">
        <v>33</v>
      </c>
      <c r="F3323" s="10" t="s">
        <v>2340</v>
      </c>
      <c r="G3323" s="10" t="s">
        <v>213</v>
      </c>
      <c r="H3323" s="12" t="s">
        <v>680</v>
      </c>
      <c r="I3323" s="10" t="s">
        <v>21</v>
      </c>
      <c r="J3323" s="10"/>
      <c r="K3323" s="10"/>
      <c r="L3323" s="10" t="s">
        <v>22</v>
      </c>
      <c r="M3323" s="10" t="s">
        <v>22</v>
      </c>
      <c r="N3323" s="10" t="s">
        <v>22</v>
      </c>
      <c r="O3323" s="10"/>
      <c r="P3323" s="10"/>
    </row>
    <row r="3324">
      <c r="A3324" s="22">
        <v>45609.0</v>
      </c>
      <c r="B3324" s="35">
        <v>45608.0</v>
      </c>
      <c r="C3324" s="10" t="s">
        <v>17</v>
      </c>
      <c r="D3324" s="10">
        <v>14.0</v>
      </c>
      <c r="E3324" s="37" t="s">
        <v>953</v>
      </c>
      <c r="F3324" s="10" t="s">
        <v>2040</v>
      </c>
      <c r="G3324" s="10" t="s">
        <v>213</v>
      </c>
      <c r="H3324" s="12" t="s">
        <v>680</v>
      </c>
      <c r="I3324" s="10" t="s">
        <v>21</v>
      </c>
      <c r="J3324" s="10"/>
      <c r="K3324" s="10"/>
      <c r="L3324" s="10" t="s">
        <v>22</v>
      </c>
      <c r="M3324" s="10" t="s">
        <v>22</v>
      </c>
      <c r="N3324" s="10"/>
      <c r="O3324" s="10"/>
      <c r="P3324" s="11"/>
    </row>
    <row r="3325">
      <c r="A3325" s="22">
        <v>45609.0</v>
      </c>
      <c r="B3325" s="35">
        <v>45608.0</v>
      </c>
      <c r="C3325" s="10" t="s">
        <v>17</v>
      </c>
      <c r="D3325" s="10">
        <v>8.0</v>
      </c>
      <c r="E3325" s="17" t="s">
        <v>33</v>
      </c>
      <c r="F3325" s="10" t="s">
        <v>2262</v>
      </c>
      <c r="G3325" s="10" t="s">
        <v>118</v>
      </c>
      <c r="H3325" s="12" t="s">
        <v>119</v>
      </c>
      <c r="I3325" s="10" t="s">
        <v>21</v>
      </c>
      <c r="J3325" s="10"/>
      <c r="K3325" s="10"/>
      <c r="L3325" s="10" t="s">
        <v>22</v>
      </c>
      <c r="M3325" s="10" t="s">
        <v>22</v>
      </c>
      <c r="N3325" s="10" t="s">
        <v>22</v>
      </c>
      <c r="O3325" s="10"/>
      <c r="P3325" s="11"/>
    </row>
    <row r="3326">
      <c r="A3326" s="22">
        <v>45609.0</v>
      </c>
      <c r="B3326" s="35">
        <v>45608.0</v>
      </c>
      <c r="C3326" s="10" t="s">
        <v>17</v>
      </c>
      <c r="D3326" s="10">
        <v>8.0</v>
      </c>
      <c r="E3326" s="16" t="s">
        <v>9</v>
      </c>
      <c r="F3326" s="10" t="s">
        <v>2197</v>
      </c>
      <c r="G3326" s="10" t="s">
        <v>1212</v>
      </c>
      <c r="H3326" s="12"/>
      <c r="I3326" s="10" t="s">
        <v>52</v>
      </c>
      <c r="J3326" s="10"/>
      <c r="K3326" s="10"/>
      <c r="L3326" s="10" t="s">
        <v>22</v>
      </c>
      <c r="M3326" s="10" t="s">
        <v>22</v>
      </c>
      <c r="N3326" s="10"/>
      <c r="O3326" s="10"/>
      <c r="P3326" s="11"/>
    </row>
    <row r="3327">
      <c r="A3327" s="22">
        <v>45608.0</v>
      </c>
      <c r="B3327" s="35">
        <v>45602.0</v>
      </c>
      <c r="C3327" s="10" t="s">
        <v>17</v>
      </c>
      <c r="D3327" s="10">
        <v>8.0</v>
      </c>
      <c r="E3327" s="16" t="s">
        <v>9</v>
      </c>
      <c r="F3327" s="10" t="s">
        <v>2341</v>
      </c>
      <c r="G3327" s="10" t="s">
        <v>1058</v>
      </c>
      <c r="H3327" s="12" t="s">
        <v>1059</v>
      </c>
      <c r="I3327" s="10" t="s">
        <v>52</v>
      </c>
      <c r="J3327" s="10"/>
      <c r="K3327" s="10" t="s">
        <v>2342</v>
      </c>
      <c r="L3327" s="10" t="s">
        <v>22</v>
      </c>
      <c r="M3327" s="10" t="s">
        <v>22</v>
      </c>
      <c r="N3327" s="10"/>
      <c r="O3327" s="10"/>
      <c r="P3327" s="11"/>
    </row>
    <row r="3328">
      <c r="A3328" s="22">
        <v>45608.0</v>
      </c>
      <c r="B3328" s="35">
        <v>45604.0</v>
      </c>
      <c r="C3328" s="10" t="s">
        <v>17</v>
      </c>
      <c r="D3328" s="10">
        <v>14.0</v>
      </c>
      <c r="E3328" s="37" t="s">
        <v>953</v>
      </c>
      <c r="F3328" s="10" t="s">
        <v>2040</v>
      </c>
      <c r="G3328" s="10" t="s">
        <v>213</v>
      </c>
      <c r="H3328" s="12" t="s">
        <v>680</v>
      </c>
      <c r="I3328" s="10" t="s">
        <v>21</v>
      </c>
      <c r="J3328" s="10"/>
      <c r="K3328" s="22">
        <v>0.4583333333321207</v>
      </c>
      <c r="L3328" s="10" t="s">
        <v>22</v>
      </c>
      <c r="M3328" s="10" t="s">
        <v>22</v>
      </c>
      <c r="N3328" s="10" t="s">
        <v>1480</v>
      </c>
      <c r="O3328" s="10"/>
      <c r="P3328" s="11"/>
    </row>
    <row r="3329">
      <c r="A3329" s="22">
        <v>45608.0</v>
      </c>
      <c r="B3329" s="35">
        <v>45604.0</v>
      </c>
      <c r="C3329" s="10" t="s">
        <v>17</v>
      </c>
      <c r="D3329" s="10">
        <v>14.0</v>
      </c>
      <c r="E3329" s="37" t="s">
        <v>953</v>
      </c>
      <c r="F3329" s="10" t="s">
        <v>2040</v>
      </c>
      <c r="G3329" s="10" t="s">
        <v>213</v>
      </c>
      <c r="H3329" s="12" t="s">
        <v>680</v>
      </c>
      <c r="I3329" s="10" t="s">
        <v>21</v>
      </c>
      <c r="J3329" s="10"/>
      <c r="K3329" s="10" t="s">
        <v>2343</v>
      </c>
      <c r="L3329" s="10" t="s">
        <v>22</v>
      </c>
      <c r="M3329" s="10" t="s">
        <v>22</v>
      </c>
      <c r="N3329" s="10"/>
      <c r="O3329" s="10"/>
      <c r="P3329" s="11"/>
    </row>
    <row r="3330">
      <c r="A3330" s="22">
        <v>45608.0</v>
      </c>
      <c r="B3330" s="35">
        <v>45607.0</v>
      </c>
      <c r="C3330" s="10" t="s">
        <v>17</v>
      </c>
      <c r="D3330" s="10">
        <v>8.0</v>
      </c>
      <c r="E3330" s="16" t="s">
        <v>9</v>
      </c>
      <c r="F3330" s="10" t="s">
        <v>2344</v>
      </c>
      <c r="G3330" s="10" t="s">
        <v>2345</v>
      </c>
      <c r="H3330" s="12">
        <v>7.53804304E9</v>
      </c>
      <c r="I3330" s="10" t="s">
        <v>60</v>
      </c>
      <c r="J3330" s="10" t="s">
        <v>2346</v>
      </c>
      <c r="K3330" s="10"/>
      <c r="L3330" s="10" t="s">
        <v>22</v>
      </c>
      <c r="M3330" s="10" t="s">
        <v>22</v>
      </c>
      <c r="N3330" s="10" t="s">
        <v>22</v>
      </c>
      <c r="O3330" s="10" t="s">
        <v>22</v>
      </c>
      <c r="P3330" s="11"/>
    </row>
    <row r="3331">
      <c r="A3331" s="22">
        <v>45608.0</v>
      </c>
      <c r="B3331" s="35">
        <v>45607.0</v>
      </c>
      <c r="C3331" s="10" t="s">
        <v>17</v>
      </c>
      <c r="D3331" s="10">
        <v>8.0</v>
      </c>
      <c r="E3331" s="16" t="s">
        <v>9</v>
      </c>
      <c r="F3331" s="10" t="s">
        <v>2347</v>
      </c>
      <c r="G3331" s="10" t="s">
        <v>705</v>
      </c>
      <c r="H3331" s="12" t="s">
        <v>217</v>
      </c>
      <c r="I3331" s="10" t="s">
        <v>21</v>
      </c>
      <c r="J3331" s="10" t="s">
        <v>2348</v>
      </c>
      <c r="K3331" s="10"/>
      <c r="L3331" s="10" t="s">
        <v>22</v>
      </c>
      <c r="M3331" s="10" t="s">
        <v>22</v>
      </c>
      <c r="N3331" s="10" t="s">
        <v>22</v>
      </c>
      <c r="O3331" s="10"/>
      <c r="P3331" s="11"/>
    </row>
    <row r="3332">
      <c r="A3332" s="22">
        <v>45608.0</v>
      </c>
      <c r="B3332" s="35">
        <v>45607.0</v>
      </c>
      <c r="C3332" s="10" t="s">
        <v>17</v>
      </c>
      <c r="D3332" s="10">
        <v>8.0</v>
      </c>
      <c r="E3332" s="17" t="s">
        <v>33</v>
      </c>
      <c r="F3332" s="10" t="s">
        <v>1927</v>
      </c>
      <c r="G3332" s="10" t="s">
        <v>2214</v>
      </c>
      <c r="H3332" s="12"/>
      <c r="I3332" s="10" t="s">
        <v>60</v>
      </c>
      <c r="J3332" s="10"/>
      <c r="K3332" s="10"/>
      <c r="L3332" s="10" t="s">
        <v>22</v>
      </c>
      <c r="M3332" s="10" t="s">
        <v>22</v>
      </c>
      <c r="N3332" s="10"/>
      <c r="O3332" s="10"/>
      <c r="P3332" s="11"/>
    </row>
    <row r="3333">
      <c r="A3333" s="22">
        <v>45608.0</v>
      </c>
      <c r="B3333" s="35">
        <v>45607.0</v>
      </c>
      <c r="C3333" s="10" t="s">
        <v>17</v>
      </c>
      <c r="D3333" s="10">
        <v>8.0</v>
      </c>
      <c r="E3333" s="17" t="s">
        <v>33</v>
      </c>
      <c r="F3333" s="10" t="s">
        <v>1399</v>
      </c>
      <c r="G3333" s="10" t="s">
        <v>226</v>
      </c>
      <c r="H3333" s="12" t="s">
        <v>227</v>
      </c>
      <c r="I3333" s="10" t="s">
        <v>21</v>
      </c>
      <c r="J3333" s="10"/>
      <c r="K3333" s="10"/>
      <c r="L3333" s="10" t="s">
        <v>22</v>
      </c>
      <c r="M3333" s="10" t="s">
        <v>22</v>
      </c>
      <c r="N3333" s="10" t="s">
        <v>22</v>
      </c>
      <c r="O3333" s="10"/>
      <c r="P3333" s="11"/>
    </row>
    <row r="3334">
      <c r="A3334" s="22">
        <v>45608.0</v>
      </c>
      <c r="B3334" s="35">
        <v>45607.0</v>
      </c>
      <c r="C3334" s="10" t="s">
        <v>17</v>
      </c>
      <c r="D3334" s="10">
        <v>8.0</v>
      </c>
      <c r="E3334" s="17" t="s">
        <v>33</v>
      </c>
      <c r="F3334" s="10" t="s">
        <v>1927</v>
      </c>
      <c r="G3334" s="10" t="s">
        <v>2214</v>
      </c>
      <c r="H3334" s="12"/>
      <c r="I3334" s="10" t="s">
        <v>60</v>
      </c>
      <c r="J3334" s="10"/>
      <c r="K3334" s="10"/>
      <c r="L3334" s="10" t="s">
        <v>22</v>
      </c>
      <c r="M3334" s="10" t="s">
        <v>22</v>
      </c>
      <c r="N3334" s="10"/>
      <c r="O3334" s="10"/>
      <c r="P3334" s="11"/>
    </row>
    <row r="3335">
      <c r="A3335" s="22">
        <v>45608.0</v>
      </c>
      <c r="B3335" s="35">
        <v>45607.0</v>
      </c>
      <c r="C3335" s="10" t="s">
        <v>17</v>
      </c>
      <c r="D3335" s="10">
        <v>6.0</v>
      </c>
      <c r="E3335" s="16" t="s">
        <v>9</v>
      </c>
      <c r="F3335" s="10" t="s">
        <v>2349</v>
      </c>
      <c r="G3335" s="10" t="s">
        <v>2350</v>
      </c>
      <c r="H3335" s="12" t="s">
        <v>2351</v>
      </c>
      <c r="I3335" s="10" t="s">
        <v>52</v>
      </c>
      <c r="J3335" s="10"/>
      <c r="K3335" s="10"/>
      <c r="L3335" s="10" t="s">
        <v>22</v>
      </c>
      <c r="M3335" s="10" t="s">
        <v>22</v>
      </c>
      <c r="N3335" s="10" t="s">
        <v>22</v>
      </c>
      <c r="O3335" s="10" t="s">
        <v>22</v>
      </c>
      <c r="P3335" s="11"/>
    </row>
    <row r="3336">
      <c r="A3336" s="22">
        <v>45608.0</v>
      </c>
      <c r="B3336" s="35">
        <v>45607.0</v>
      </c>
      <c r="C3336" s="10" t="s">
        <v>17</v>
      </c>
      <c r="D3336" s="10">
        <v>8.0</v>
      </c>
      <c r="E3336" s="17" t="s">
        <v>33</v>
      </c>
      <c r="F3336" s="10" t="s">
        <v>2137</v>
      </c>
      <c r="G3336" s="10" t="s">
        <v>2138</v>
      </c>
      <c r="H3336" s="12" t="s">
        <v>2139</v>
      </c>
      <c r="I3336" s="10" t="s">
        <v>21</v>
      </c>
      <c r="J3336" s="10"/>
      <c r="K3336" s="10"/>
      <c r="L3336" s="10" t="s">
        <v>22</v>
      </c>
      <c r="M3336" s="10" t="s">
        <v>22</v>
      </c>
      <c r="N3336" s="10" t="s">
        <v>22</v>
      </c>
      <c r="O3336" s="10"/>
      <c r="P3336" s="11"/>
    </row>
    <row r="3337">
      <c r="A3337" s="22">
        <v>45608.0</v>
      </c>
      <c r="B3337" s="35">
        <v>45607.0</v>
      </c>
      <c r="C3337" s="10" t="s">
        <v>17</v>
      </c>
      <c r="D3337" s="10">
        <v>8.0</v>
      </c>
      <c r="E3337" s="16" t="s">
        <v>9</v>
      </c>
      <c r="F3337" s="10" t="s">
        <v>2089</v>
      </c>
      <c r="G3337" s="10" t="s">
        <v>814</v>
      </c>
      <c r="H3337" s="12" t="s">
        <v>832</v>
      </c>
      <c r="I3337" s="10" t="s">
        <v>21</v>
      </c>
      <c r="J3337" s="10"/>
      <c r="K3337" s="10"/>
      <c r="L3337" s="10" t="s">
        <v>22</v>
      </c>
      <c r="M3337" s="10" t="s">
        <v>22</v>
      </c>
      <c r="N3337" s="10" t="s">
        <v>22</v>
      </c>
      <c r="O3337" s="10"/>
      <c r="P3337" s="11"/>
    </row>
    <row r="3338">
      <c r="A3338" s="22">
        <v>45608.0</v>
      </c>
      <c r="B3338" s="35">
        <v>45607.0</v>
      </c>
      <c r="C3338" s="10" t="s">
        <v>17</v>
      </c>
      <c r="D3338" s="10">
        <v>8.0</v>
      </c>
      <c r="E3338" s="16" t="s">
        <v>9</v>
      </c>
      <c r="F3338" s="10" t="s">
        <v>2352</v>
      </c>
      <c r="G3338" s="10" t="s">
        <v>184</v>
      </c>
      <c r="H3338" s="12" t="s">
        <v>185</v>
      </c>
      <c r="I3338" s="10" t="s">
        <v>21</v>
      </c>
      <c r="J3338" s="10"/>
      <c r="K3338" s="10"/>
      <c r="L3338" s="10" t="s">
        <v>22</v>
      </c>
      <c r="M3338" s="10" t="s">
        <v>22</v>
      </c>
      <c r="N3338" s="10" t="s">
        <v>22</v>
      </c>
      <c r="O3338" s="10"/>
      <c r="P3338" s="11"/>
    </row>
    <row r="3339">
      <c r="A3339" s="22">
        <v>45608.0</v>
      </c>
      <c r="B3339" s="35">
        <v>45607.0</v>
      </c>
      <c r="C3339" s="10" t="s">
        <v>17</v>
      </c>
      <c r="D3339" s="10">
        <v>6.0</v>
      </c>
      <c r="E3339" s="17" t="s">
        <v>33</v>
      </c>
      <c r="F3339" s="10" t="s">
        <v>2353</v>
      </c>
      <c r="G3339" s="10" t="s">
        <v>184</v>
      </c>
      <c r="H3339" s="12" t="s">
        <v>185</v>
      </c>
      <c r="I3339" s="10" t="s">
        <v>21</v>
      </c>
      <c r="J3339" s="10"/>
      <c r="K3339" s="10"/>
      <c r="L3339" s="10" t="s">
        <v>22</v>
      </c>
      <c r="M3339" s="10" t="s">
        <v>22</v>
      </c>
      <c r="N3339" s="10" t="s">
        <v>1480</v>
      </c>
      <c r="O3339" s="10"/>
      <c r="P3339" s="11"/>
    </row>
    <row r="3340">
      <c r="A3340" s="22">
        <v>45608.0</v>
      </c>
      <c r="B3340" s="35">
        <v>45607.0</v>
      </c>
      <c r="C3340" s="10" t="s">
        <v>17</v>
      </c>
      <c r="D3340" s="10">
        <v>8.0</v>
      </c>
      <c r="E3340" s="16" t="s">
        <v>9</v>
      </c>
      <c r="F3340" s="10" t="s">
        <v>2354</v>
      </c>
      <c r="G3340" s="10" t="s">
        <v>2063</v>
      </c>
      <c r="H3340" s="12" t="s">
        <v>1937</v>
      </c>
      <c r="I3340" s="10" t="s">
        <v>60</v>
      </c>
      <c r="J3340" s="10" t="s">
        <v>2355</v>
      </c>
      <c r="K3340" s="10"/>
      <c r="L3340" s="10" t="s">
        <v>22</v>
      </c>
      <c r="M3340" s="10" t="s">
        <v>22</v>
      </c>
      <c r="N3340" s="10"/>
      <c r="O3340" s="10" t="s">
        <v>22</v>
      </c>
      <c r="P3340" s="11"/>
    </row>
    <row r="3341">
      <c r="A3341" s="22">
        <v>45608.0</v>
      </c>
      <c r="B3341" s="35">
        <v>45608.0</v>
      </c>
      <c r="C3341" s="10" t="s">
        <v>17</v>
      </c>
      <c r="D3341" s="10">
        <v>8.0</v>
      </c>
      <c r="E3341" s="16" t="s">
        <v>9</v>
      </c>
      <c r="F3341" s="10" t="s">
        <v>2356</v>
      </c>
      <c r="G3341" s="10" t="s">
        <v>201</v>
      </c>
      <c r="H3341" s="12" t="s">
        <v>202</v>
      </c>
      <c r="I3341" s="10" t="s">
        <v>52</v>
      </c>
      <c r="J3341" s="10"/>
      <c r="K3341" s="10"/>
      <c r="L3341" s="10" t="s">
        <v>22</v>
      </c>
      <c r="M3341" s="10" t="s">
        <v>22</v>
      </c>
      <c r="N3341" s="10"/>
      <c r="O3341" s="10"/>
      <c r="P3341" s="11"/>
    </row>
    <row r="3342">
      <c r="A3342" s="22">
        <v>45607.0</v>
      </c>
      <c r="B3342" s="35">
        <v>45602.0</v>
      </c>
      <c r="C3342" s="10" t="s">
        <v>17</v>
      </c>
      <c r="D3342" s="10">
        <v>14.0</v>
      </c>
      <c r="E3342" s="37" t="s">
        <v>953</v>
      </c>
      <c r="F3342" s="10" t="s">
        <v>2040</v>
      </c>
      <c r="G3342" s="10" t="s">
        <v>213</v>
      </c>
      <c r="H3342" s="12" t="s">
        <v>680</v>
      </c>
      <c r="I3342" s="10" t="s">
        <v>21</v>
      </c>
      <c r="J3342" s="10"/>
      <c r="K3342" s="22">
        <v>0.5416666666678793</v>
      </c>
      <c r="L3342" s="10" t="s">
        <v>22</v>
      </c>
      <c r="M3342" s="10" t="s">
        <v>22</v>
      </c>
      <c r="N3342" s="10" t="s">
        <v>474</v>
      </c>
      <c r="O3342" s="10"/>
      <c r="P3342" s="11"/>
    </row>
    <row r="3343">
      <c r="A3343" s="22">
        <v>45607.0</v>
      </c>
      <c r="B3343" s="35">
        <v>45595.0</v>
      </c>
      <c r="C3343" s="10" t="s">
        <v>17</v>
      </c>
      <c r="D3343" s="10">
        <v>8.0</v>
      </c>
      <c r="E3343" s="16" t="s">
        <v>9</v>
      </c>
      <c r="F3343" s="10" t="s">
        <v>2357</v>
      </c>
      <c r="G3343" s="10" t="s">
        <v>1093</v>
      </c>
      <c r="H3343" s="12" t="s">
        <v>124</v>
      </c>
      <c r="I3343" s="10" t="s">
        <v>21</v>
      </c>
      <c r="J3343" s="10"/>
      <c r="K3343" s="10"/>
      <c r="L3343" s="10" t="s">
        <v>22</v>
      </c>
      <c r="M3343" s="10" t="s">
        <v>22</v>
      </c>
      <c r="N3343" s="10" t="s">
        <v>22</v>
      </c>
      <c r="O3343" s="10"/>
      <c r="P3343" s="11"/>
    </row>
    <row r="3344">
      <c r="A3344" s="22">
        <v>45607.0</v>
      </c>
      <c r="B3344" s="35">
        <v>45597.0</v>
      </c>
      <c r="C3344" s="10" t="s">
        <v>17</v>
      </c>
      <c r="D3344" s="10">
        <v>8.0</v>
      </c>
      <c r="E3344" s="16" t="s">
        <v>9</v>
      </c>
      <c r="F3344" s="10" t="s">
        <v>2358</v>
      </c>
      <c r="G3344" s="10" t="s">
        <v>94</v>
      </c>
      <c r="H3344" s="12" t="s">
        <v>853</v>
      </c>
      <c r="I3344" s="10" t="s">
        <v>21</v>
      </c>
      <c r="J3344" s="10"/>
      <c r="K3344" s="10"/>
      <c r="L3344" s="10" t="s">
        <v>22</v>
      </c>
      <c r="M3344" s="10" t="s">
        <v>22</v>
      </c>
      <c r="N3344" s="10" t="s">
        <v>22</v>
      </c>
      <c r="O3344" s="10"/>
      <c r="P3344" s="11"/>
    </row>
    <row r="3345">
      <c r="A3345" s="22">
        <v>45607.0</v>
      </c>
      <c r="B3345" s="35">
        <v>45602.0</v>
      </c>
      <c r="C3345" s="10" t="s">
        <v>17</v>
      </c>
      <c r="D3345" s="10">
        <v>14.0</v>
      </c>
      <c r="E3345" s="16" t="s">
        <v>9</v>
      </c>
      <c r="F3345" s="10" t="s">
        <v>2359</v>
      </c>
      <c r="G3345" s="10" t="s">
        <v>27</v>
      </c>
      <c r="H3345" s="12" t="s">
        <v>28</v>
      </c>
      <c r="I3345" s="10" t="s">
        <v>21</v>
      </c>
      <c r="J3345" s="10" t="s">
        <v>524</v>
      </c>
      <c r="K3345" s="10"/>
      <c r="L3345" s="10" t="s">
        <v>22</v>
      </c>
      <c r="M3345" s="10" t="s">
        <v>22</v>
      </c>
      <c r="N3345" s="10" t="s">
        <v>22</v>
      </c>
      <c r="O3345" s="10"/>
      <c r="P3345" s="11"/>
    </row>
    <row r="3346">
      <c r="A3346" s="22">
        <v>45607.0</v>
      </c>
      <c r="B3346" s="35">
        <v>45603.0</v>
      </c>
      <c r="C3346" s="10" t="s">
        <v>17</v>
      </c>
      <c r="D3346" s="10">
        <v>16.0</v>
      </c>
      <c r="E3346" s="17" t="s">
        <v>33</v>
      </c>
      <c r="F3346" s="10" t="s">
        <v>291</v>
      </c>
      <c r="G3346" s="10" t="s">
        <v>292</v>
      </c>
      <c r="H3346" s="12" t="s">
        <v>293</v>
      </c>
      <c r="I3346" s="10" t="s">
        <v>21</v>
      </c>
      <c r="J3346" s="10"/>
      <c r="K3346" s="10"/>
      <c r="L3346" s="10" t="s">
        <v>22</v>
      </c>
      <c r="M3346" s="10" t="s">
        <v>22</v>
      </c>
      <c r="N3346" s="10" t="s">
        <v>22</v>
      </c>
      <c r="O3346" s="10"/>
      <c r="P3346" s="11"/>
    </row>
    <row r="3347">
      <c r="A3347" s="22">
        <v>45607.0</v>
      </c>
      <c r="B3347" s="35">
        <v>45604.0</v>
      </c>
      <c r="C3347" s="10" t="s">
        <v>17</v>
      </c>
      <c r="D3347" s="10">
        <v>14.0</v>
      </c>
      <c r="E3347" s="37" t="s">
        <v>953</v>
      </c>
      <c r="F3347" s="10" t="s">
        <v>2040</v>
      </c>
      <c r="G3347" s="10" t="s">
        <v>213</v>
      </c>
      <c r="H3347" s="12" t="s">
        <v>680</v>
      </c>
      <c r="I3347" s="10" t="s">
        <v>21</v>
      </c>
      <c r="J3347" s="10"/>
      <c r="K3347" s="22">
        <v>0.4583333333321207</v>
      </c>
      <c r="L3347" s="10" t="s">
        <v>22</v>
      </c>
      <c r="M3347" s="10" t="s">
        <v>22</v>
      </c>
      <c r="N3347" s="10" t="s">
        <v>22</v>
      </c>
      <c r="O3347" s="10"/>
      <c r="P3347" s="11"/>
    </row>
    <row r="3348">
      <c r="A3348" s="22">
        <v>45607.0</v>
      </c>
      <c r="B3348" s="35">
        <v>45604.0</v>
      </c>
      <c r="C3348" s="10" t="s">
        <v>17</v>
      </c>
      <c r="D3348" s="10">
        <v>14.0</v>
      </c>
      <c r="E3348" s="16" t="s">
        <v>9</v>
      </c>
      <c r="F3348" s="10" t="s">
        <v>2360</v>
      </c>
      <c r="G3348" s="10" t="s">
        <v>213</v>
      </c>
      <c r="H3348" s="12" t="s">
        <v>680</v>
      </c>
      <c r="I3348" s="10" t="s">
        <v>21</v>
      </c>
      <c r="J3348" s="10"/>
      <c r="K3348" s="10"/>
      <c r="L3348" s="10" t="s">
        <v>22</v>
      </c>
      <c r="M3348" s="10" t="s">
        <v>22</v>
      </c>
      <c r="N3348" s="10" t="s">
        <v>22</v>
      </c>
      <c r="O3348" s="10"/>
      <c r="P3348" s="11"/>
    </row>
    <row r="3349">
      <c r="A3349" s="22">
        <v>45607.0</v>
      </c>
      <c r="B3349" s="35">
        <v>45604.0</v>
      </c>
      <c r="C3349" s="10" t="s">
        <v>17</v>
      </c>
      <c r="D3349" s="10">
        <v>8.0</v>
      </c>
      <c r="E3349" s="17" t="s">
        <v>33</v>
      </c>
      <c r="F3349" s="10" t="s">
        <v>2361</v>
      </c>
      <c r="G3349" s="10" t="s">
        <v>1681</v>
      </c>
      <c r="H3349" s="12"/>
      <c r="I3349" s="10" t="s">
        <v>21</v>
      </c>
      <c r="J3349" s="10"/>
      <c r="K3349" s="10"/>
      <c r="L3349" s="10" t="s">
        <v>22</v>
      </c>
      <c r="M3349" s="10" t="s">
        <v>474</v>
      </c>
      <c r="N3349" s="10" t="s">
        <v>22</v>
      </c>
      <c r="O3349" s="10"/>
      <c r="P3349" s="11"/>
    </row>
    <row r="3350">
      <c r="A3350" s="22">
        <v>45607.0</v>
      </c>
      <c r="B3350" s="35">
        <v>45604.0</v>
      </c>
      <c r="C3350" s="10" t="s">
        <v>17</v>
      </c>
      <c r="D3350" s="10">
        <v>8.0</v>
      </c>
      <c r="E3350" s="17" t="s">
        <v>33</v>
      </c>
      <c r="F3350" s="10" t="s">
        <v>1744</v>
      </c>
      <c r="G3350" s="10" t="s">
        <v>1745</v>
      </c>
      <c r="H3350" s="12" t="s">
        <v>2190</v>
      </c>
      <c r="I3350" s="10" t="s">
        <v>52</v>
      </c>
      <c r="J3350" s="10"/>
      <c r="K3350" s="10"/>
      <c r="L3350" s="10" t="s">
        <v>22</v>
      </c>
      <c r="M3350" s="10" t="s">
        <v>22</v>
      </c>
      <c r="N3350" s="10" t="s">
        <v>22</v>
      </c>
      <c r="O3350" s="10"/>
      <c r="P3350" s="11"/>
    </row>
    <row r="3351">
      <c r="A3351" s="22">
        <v>45607.0</v>
      </c>
      <c r="B3351" s="35">
        <v>45604.0</v>
      </c>
      <c r="C3351" s="10" t="s">
        <v>17</v>
      </c>
      <c r="D3351" s="10">
        <v>8.0</v>
      </c>
      <c r="E3351" s="17" t="s">
        <v>33</v>
      </c>
      <c r="F3351" s="10" t="s">
        <v>2222</v>
      </c>
      <c r="G3351" s="10" t="s">
        <v>169</v>
      </c>
      <c r="H3351" s="12" t="s">
        <v>170</v>
      </c>
      <c r="I3351" s="10" t="s">
        <v>21</v>
      </c>
      <c r="J3351" s="10"/>
      <c r="K3351" s="10"/>
      <c r="L3351" s="10" t="s">
        <v>22</v>
      </c>
      <c r="M3351" s="10" t="s">
        <v>22</v>
      </c>
      <c r="N3351" s="10" t="s">
        <v>22</v>
      </c>
      <c r="O3351" s="10"/>
      <c r="P3351" s="11"/>
    </row>
    <row r="3352">
      <c r="A3352" s="22">
        <v>45607.0</v>
      </c>
      <c r="B3352" s="35">
        <v>45604.0</v>
      </c>
      <c r="C3352" s="10" t="s">
        <v>17</v>
      </c>
      <c r="D3352" s="10">
        <v>8.0</v>
      </c>
      <c r="E3352" s="17" t="s">
        <v>33</v>
      </c>
      <c r="F3352" s="10" t="s">
        <v>1710</v>
      </c>
      <c r="G3352" s="10" t="s">
        <v>45</v>
      </c>
      <c r="H3352" s="12" t="s">
        <v>46</v>
      </c>
      <c r="I3352" s="10" t="s">
        <v>21</v>
      </c>
      <c r="J3352" s="10"/>
      <c r="K3352" s="10"/>
      <c r="L3352" s="10" t="s">
        <v>22</v>
      </c>
      <c r="M3352" s="10" t="s">
        <v>22</v>
      </c>
      <c r="N3352" s="10" t="s">
        <v>22</v>
      </c>
      <c r="O3352" s="10"/>
      <c r="P3352" s="11"/>
    </row>
    <row r="3353">
      <c r="A3353" s="22">
        <v>45607.0</v>
      </c>
      <c r="B3353" s="35">
        <v>45604.0</v>
      </c>
      <c r="C3353" s="10" t="s">
        <v>17</v>
      </c>
      <c r="D3353" s="10">
        <v>8.0</v>
      </c>
      <c r="E3353" s="17" t="s">
        <v>33</v>
      </c>
      <c r="F3353" s="10" t="s">
        <v>2362</v>
      </c>
      <c r="G3353" s="10" t="s">
        <v>2363</v>
      </c>
      <c r="H3353" s="12" t="s">
        <v>2364</v>
      </c>
      <c r="I3353" s="10" t="s">
        <v>60</v>
      </c>
      <c r="J3353" s="10" t="s">
        <v>2365</v>
      </c>
      <c r="K3353" s="10"/>
      <c r="L3353" s="10" t="s">
        <v>22</v>
      </c>
      <c r="M3353" s="10" t="s">
        <v>22</v>
      </c>
      <c r="N3353" s="10" t="s">
        <v>22</v>
      </c>
      <c r="O3353" s="10" t="s">
        <v>22</v>
      </c>
      <c r="P3353" s="11"/>
    </row>
    <row r="3354">
      <c r="A3354" s="22">
        <v>45607.0</v>
      </c>
      <c r="B3354" s="35">
        <v>45604.0</v>
      </c>
      <c r="C3354" s="10" t="s">
        <v>17</v>
      </c>
      <c r="D3354" s="10">
        <v>16.0</v>
      </c>
      <c r="E3354" s="16" t="s">
        <v>9</v>
      </c>
      <c r="F3354" s="10" t="s">
        <v>1182</v>
      </c>
      <c r="G3354" s="10" t="s">
        <v>949</v>
      </c>
      <c r="H3354" s="12"/>
      <c r="I3354" s="10" t="s">
        <v>60</v>
      </c>
      <c r="J3354" s="10" t="s">
        <v>2366</v>
      </c>
      <c r="K3354" s="10"/>
      <c r="L3354" s="10" t="s">
        <v>22</v>
      </c>
      <c r="M3354" s="10" t="s">
        <v>22</v>
      </c>
      <c r="N3354" s="10" t="s">
        <v>22</v>
      </c>
      <c r="O3354" s="10" t="s">
        <v>22</v>
      </c>
      <c r="P3354" s="11"/>
    </row>
    <row r="3355">
      <c r="A3355" s="22">
        <v>45607.0</v>
      </c>
      <c r="B3355" s="35">
        <v>45607.0</v>
      </c>
      <c r="C3355" s="10" t="s">
        <v>17</v>
      </c>
      <c r="D3355" s="10">
        <v>8.0</v>
      </c>
      <c r="E3355" s="17" t="s">
        <v>33</v>
      </c>
      <c r="F3355" s="10" t="s">
        <v>2367</v>
      </c>
      <c r="G3355" s="10" t="s">
        <v>521</v>
      </c>
      <c r="H3355" s="12">
        <v>1.577866219E9</v>
      </c>
      <c r="I3355" s="10" t="s">
        <v>21</v>
      </c>
      <c r="J3355" s="10"/>
      <c r="K3355" s="10"/>
      <c r="L3355" s="10" t="s">
        <v>22</v>
      </c>
      <c r="M3355" s="10" t="s">
        <v>22</v>
      </c>
      <c r="N3355" s="10" t="s">
        <v>22</v>
      </c>
      <c r="O3355" s="10"/>
      <c r="P3355" s="11"/>
    </row>
    <row r="3356">
      <c r="A3356" s="22">
        <v>45605.0</v>
      </c>
      <c r="B3356" s="35">
        <v>45604.0</v>
      </c>
      <c r="C3356" s="10" t="s">
        <v>17</v>
      </c>
      <c r="D3356" s="10">
        <v>8.0</v>
      </c>
      <c r="E3356" s="16" t="s">
        <v>9</v>
      </c>
      <c r="F3356" s="10" t="s">
        <v>2368</v>
      </c>
      <c r="G3356" s="10" t="s">
        <v>45</v>
      </c>
      <c r="H3356" s="12"/>
      <c r="I3356" s="10" t="s">
        <v>21</v>
      </c>
      <c r="J3356" s="10"/>
      <c r="K3356" s="10"/>
      <c r="L3356" s="10" t="s">
        <v>22</v>
      </c>
      <c r="M3356" s="10" t="s">
        <v>22</v>
      </c>
      <c r="N3356" s="10"/>
      <c r="O3356" s="10"/>
      <c r="P3356" s="11"/>
    </row>
    <row r="3357">
      <c r="A3357" s="22">
        <v>45605.0</v>
      </c>
      <c r="B3357" s="35">
        <v>45604.0</v>
      </c>
      <c r="C3357" s="10" t="s">
        <v>17</v>
      </c>
      <c r="D3357" s="10">
        <v>8.0</v>
      </c>
      <c r="E3357" s="17" t="s">
        <v>33</v>
      </c>
      <c r="F3357" s="10" t="s">
        <v>1869</v>
      </c>
      <c r="G3357" s="10" t="s">
        <v>1212</v>
      </c>
      <c r="H3357" s="12"/>
      <c r="I3357" s="10" t="s">
        <v>52</v>
      </c>
      <c r="J3357" s="10"/>
      <c r="K3357" s="10"/>
      <c r="L3357" s="10" t="s">
        <v>22</v>
      </c>
      <c r="M3357" s="10" t="s">
        <v>22</v>
      </c>
      <c r="N3357" s="10" t="s">
        <v>22</v>
      </c>
      <c r="O3357" s="10" t="s">
        <v>474</v>
      </c>
      <c r="P3357" s="11"/>
    </row>
    <row r="3358">
      <c r="A3358" s="22">
        <v>45604.0</v>
      </c>
      <c r="B3358" s="35">
        <v>45603.0</v>
      </c>
      <c r="C3358" s="10" t="s">
        <v>17</v>
      </c>
      <c r="D3358" s="10">
        <v>6.0</v>
      </c>
      <c r="E3358" s="16" t="s">
        <v>9</v>
      </c>
      <c r="F3358" s="10" t="s">
        <v>2369</v>
      </c>
      <c r="G3358" s="10" t="s">
        <v>2370</v>
      </c>
      <c r="H3358" s="12" t="s">
        <v>2371</v>
      </c>
      <c r="I3358" s="10" t="s">
        <v>60</v>
      </c>
      <c r="J3358" s="10" t="s">
        <v>2372</v>
      </c>
      <c r="K3358" s="10"/>
      <c r="L3358" s="10" t="s">
        <v>22</v>
      </c>
      <c r="M3358" s="10" t="s">
        <v>22</v>
      </c>
      <c r="N3358" s="10"/>
      <c r="O3358" s="10" t="s">
        <v>22</v>
      </c>
      <c r="P3358" s="11"/>
    </row>
    <row r="3359">
      <c r="A3359" s="22">
        <v>45604.0</v>
      </c>
      <c r="B3359" s="35">
        <v>45603.0</v>
      </c>
      <c r="C3359" s="10" t="s">
        <v>17</v>
      </c>
      <c r="D3359" s="10">
        <v>8.0</v>
      </c>
      <c r="E3359" s="17" t="s">
        <v>33</v>
      </c>
      <c r="F3359" s="10" t="s">
        <v>1190</v>
      </c>
      <c r="G3359" s="10" t="s">
        <v>1191</v>
      </c>
      <c r="H3359" s="12">
        <v>7.840128142E9</v>
      </c>
      <c r="I3359" s="10" t="s">
        <v>52</v>
      </c>
      <c r="J3359" s="10"/>
      <c r="K3359" s="10"/>
      <c r="L3359" s="10" t="s">
        <v>22</v>
      </c>
      <c r="M3359" s="10" t="s">
        <v>22</v>
      </c>
      <c r="N3359" s="10"/>
      <c r="O3359" s="10"/>
      <c r="P3359" s="11"/>
    </row>
    <row r="3360">
      <c r="A3360" s="22">
        <v>45604.0</v>
      </c>
      <c r="B3360" s="35">
        <v>45602.0</v>
      </c>
      <c r="C3360" s="10" t="s">
        <v>17</v>
      </c>
      <c r="D3360" s="10">
        <v>14.0</v>
      </c>
      <c r="E3360" s="37" t="s">
        <v>953</v>
      </c>
      <c r="F3360" s="10" t="s">
        <v>2040</v>
      </c>
      <c r="G3360" s="10" t="s">
        <v>213</v>
      </c>
      <c r="H3360" s="12" t="s">
        <v>680</v>
      </c>
      <c r="I3360" s="10" t="s">
        <v>21</v>
      </c>
      <c r="J3360" s="10"/>
      <c r="K3360" s="22">
        <v>0.4583333333321207</v>
      </c>
      <c r="L3360" s="10" t="s">
        <v>22</v>
      </c>
      <c r="M3360" s="10" t="s">
        <v>22</v>
      </c>
      <c r="N3360" s="10"/>
      <c r="O3360" s="10"/>
      <c r="P3360" s="11"/>
    </row>
    <row r="3361">
      <c r="A3361" s="22">
        <v>45604.0</v>
      </c>
      <c r="B3361" s="35">
        <v>45602.0</v>
      </c>
      <c r="C3361" s="10" t="s">
        <v>17</v>
      </c>
      <c r="D3361" s="10">
        <v>14.0</v>
      </c>
      <c r="E3361" s="37" t="s">
        <v>953</v>
      </c>
      <c r="F3361" s="10" t="s">
        <v>2040</v>
      </c>
      <c r="G3361" s="10" t="s">
        <v>213</v>
      </c>
      <c r="H3361" s="12" t="s">
        <v>680</v>
      </c>
      <c r="I3361" s="10" t="s">
        <v>21</v>
      </c>
      <c r="J3361" s="10"/>
      <c r="K3361" s="22">
        <v>0.5416666666678793</v>
      </c>
      <c r="L3361" s="10" t="s">
        <v>22</v>
      </c>
      <c r="M3361" s="10" t="s">
        <v>22</v>
      </c>
      <c r="N3361" s="10"/>
      <c r="O3361" s="10"/>
      <c r="P3361" s="11"/>
    </row>
    <row r="3362">
      <c r="A3362" s="22">
        <v>45604.0</v>
      </c>
      <c r="B3362" s="35">
        <v>45602.0</v>
      </c>
      <c r="C3362" s="10" t="s">
        <v>17</v>
      </c>
      <c r="D3362" s="10">
        <v>8.0</v>
      </c>
      <c r="E3362" s="16" t="s">
        <v>9</v>
      </c>
      <c r="F3362" s="10" t="s">
        <v>2373</v>
      </c>
      <c r="G3362" s="10" t="s">
        <v>2374</v>
      </c>
      <c r="H3362" s="12" t="s">
        <v>2218</v>
      </c>
      <c r="I3362" s="10" t="s">
        <v>60</v>
      </c>
      <c r="J3362" s="10" t="s">
        <v>2375</v>
      </c>
      <c r="K3362" s="10" t="s">
        <v>2376</v>
      </c>
      <c r="L3362" s="10" t="s">
        <v>22</v>
      </c>
      <c r="M3362" s="10" t="s">
        <v>22</v>
      </c>
      <c r="N3362" s="10"/>
      <c r="O3362" s="10"/>
      <c r="P3362" s="11"/>
    </row>
    <row r="3363">
      <c r="A3363" s="22">
        <v>45604.0</v>
      </c>
      <c r="B3363" s="35">
        <v>45603.0</v>
      </c>
      <c r="C3363" s="10" t="s">
        <v>17</v>
      </c>
      <c r="D3363" s="10">
        <v>8.0</v>
      </c>
      <c r="E3363" s="16" t="s">
        <v>9</v>
      </c>
      <c r="F3363" s="10" t="s">
        <v>2377</v>
      </c>
      <c r="G3363" s="10" t="s">
        <v>2378</v>
      </c>
      <c r="H3363" s="12" t="s">
        <v>2379</v>
      </c>
      <c r="I3363" s="10" t="s">
        <v>60</v>
      </c>
      <c r="J3363" s="10"/>
      <c r="K3363" s="10"/>
      <c r="L3363" s="10" t="s">
        <v>22</v>
      </c>
      <c r="M3363" s="10" t="s">
        <v>22</v>
      </c>
      <c r="N3363" s="10"/>
      <c r="O3363" s="10"/>
      <c r="P3363" s="11"/>
    </row>
    <row r="3364">
      <c r="A3364" s="22">
        <v>45604.0</v>
      </c>
      <c r="B3364" s="35">
        <v>45603.0</v>
      </c>
      <c r="C3364" s="10" t="s">
        <v>17</v>
      </c>
      <c r="D3364" s="10">
        <v>8.0</v>
      </c>
      <c r="E3364" s="16" t="s">
        <v>9</v>
      </c>
      <c r="F3364" s="10" t="s">
        <v>61</v>
      </c>
      <c r="G3364" s="10" t="s">
        <v>2380</v>
      </c>
      <c r="H3364" s="12"/>
      <c r="I3364" s="10" t="s">
        <v>21</v>
      </c>
      <c r="J3364" s="10"/>
      <c r="K3364" s="10"/>
      <c r="L3364" s="10" t="s">
        <v>22</v>
      </c>
      <c r="M3364" s="10" t="s">
        <v>22</v>
      </c>
      <c r="N3364" s="10"/>
      <c r="O3364" s="10"/>
      <c r="P3364" s="11"/>
    </row>
    <row r="3365">
      <c r="A3365" s="22">
        <v>45604.0</v>
      </c>
      <c r="B3365" s="35">
        <v>45603.0</v>
      </c>
      <c r="C3365" s="10" t="s">
        <v>17</v>
      </c>
      <c r="D3365" s="10">
        <v>8.0</v>
      </c>
      <c r="E3365" s="16" t="s">
        <v>9</v>
      </c>
      <c r="F3365" s="10" t="s">
        <v>2381</v>
      </c>
      <c r="G3365" s="10" t="s">
        <v>1157</v>
      </c>
      <c r="H3365" s="12"/>
      <c r="I3365" s="10" t="s">
        <v>52</v>
      </c>
      <c r="J3365" s="10"/>
      <c r="K3365" s="10"/>
      <c r="L3365" s="10" t="s">
        <v>22</v>
      </c>
      <c r="M3365" s="10" t="s">
        <v>22</v>
      </c>
      <c r="N3365" s="10"/>
      <c r="O3365" s="10"/>
      <c r="P3365" s="11"/>
    </row>
    <row r="3366">
      <c r="A3366" s="22">
        <v>45604.0</v>
      </c>
      <c r="B3366" s="35">
        <v>45603.0</v>
      </c>
      <c r="C3366" s="10" t="s">
        <v>17</v>
      </c>
      <c r="D3366" s="10">
        <v>8.0</v>
      </c>
      <c r="E3366" s="17" t="s">
        <v>33</v>
      </c>
      <c r="F3366" s="10" t="s">
        <v>2367</v>
      </c>
      <c r="G3366" s="10" t="s">
        <v>521</v>
      </c>
      <c r="H3366" s="12">
        <v>1.577866219E9</v>
      </c>
      <c r="I3366" s="10" t="s">
        <v>21</v>
      </c>
      <c r="J3366" s="10"/>
      <c r="K3366" s="10"/>
      <c r="L3366" s="10" t="s">
        <v>22</v>
      </c>
      <c r="M3366" s="10" t="s">
        <v>22</v>
      </c>
      <c r="N3366" s="10"/>
      <c r="O3366" s="10"/>
      <c r="P3366" s="11"/>
    </row>
    <row r="3367">
      <c r="A3367" s="22">
        <v>45604.0</v>
      </c>
      <c r="B3367" s="35">
        <v>45603.0</v>
      </c>
      <c r="C3367" s="10" t="s">
        <v>17</v>
      </c>
      <c r="D3367" s="10">
        <v>8.0</v>
      </c>
      <c r="E3367" s="17" t="s">
        <v>33</v>
      </c>
      <c r="F3367" s="10" t="s">
        <v>2367</v>
      </c>
      <c r="G3367" s="10" t="s">
        <v>521</v>
      </c>
      <c r="H3367" s="12">
        <v>1.577866219E9</v>
      </c>
      <c r="I3367" s="10" t="s">
        <v>21</v>
      </c>
      <c r="J3367" s="10"/>
      <c r="K3367" s="10"/>
      <c r="L3367" s="10" t="s">
        <v>22</v>
      </c>
      <c r="M3367" s="10" t="s">
        <v>22</v>
      </c>
      <c r="N3367" s="10"/>
      <c r="O3367" s="10"/>
      <c r="P3367" s="11"/>
    </row>
    <row r="3368">
      <c r="A3368" s="22">
        <v>45604.0</v>
      </c>
      <c r="B3368" s="35">
        <v>45603.0</v>
      </c>
      <c r="C3368" s="10" t="s">
        <v>17</v>
      </c>
      <c r="D3368" s="10">
        <v>8.0</v>
      </c>
      <c r="E3368" s="17" t="s">
        <v>33</v>
      </c>
      <c r="F3368" s="10" t="s">
        <v>1399</v>
      </c>
      <c r="G3368" s="10" t="s">
        <v>226</v>
      </c>
      <c r="H3368" s="12" t="s">
        <v>227</v>
      </c>
      <c r="I3368" s="10" t="s">
        <v>21</v>
      </c>
      <c r="J3368" s="10"/>
      <c r="K3368" s="10"/>
      <c r="L3368" s="10" t="s">
        <v>22</v>
      </c>
      <c r="M3368" s="10" t="s">
        <v>22</v>
      </c>
      <c r="N3368" s="10"/>
      <c r="O3368" s="10"/>
      <c r="P3368" s="11"/>
    </row>
    <row r="3369">
      <c r="A3369" s="22">
        <v>45604.0</v>
      </c>
      <c r="B3369" s="35">
        <v>45603.0</v>
      </c>
      <c r="C3369" s="10" t="s">
        <v>17</v>
      </c>
      <c r="D3369" s="10">
        <v>8.0</v>
      </c>
      <c r="E3369" s="17" t="s">
        <v>33</v>
      </c>
      <c r="F3369" s="10" t="s">
        <v>1399</v>
      </c>
      <c r="G3369" s="10" t="s">
        <v>226</v>
      </c>
      <c r="H3369" s="12" t="s">
        <v>227</v>
      </c>
      <c r="I3369" s="10" t="s">
        <v>21</v>
      </c>
      <c r="J3369" s="10"/>
      <c r="K3369" s="10"/>
      <c r="L3369" s="10" t="s">
        <v>22</v>
      </c>
      <c r="M3369" s="10" t="s">
        <v>22</v>
      </c>
      <c r="N3369" s="10"/>
      <c r="O3369" s="10"/>
      <c r="P3369" s="11"/>
    </row>
    <row r="3370">
      <c r="A3370" s="22">
        <v>45604.0</v>
      </c>
      <c r="B3370" s="35">
        <v>45603.0</v>
      </c>
      <c r="C3370" s="10" t="s">
        <v>17</v>
      </c>
      <c r="D3370" s="10">
        <v>8.0</v>
      </c>
      <c r="E3370" s="17" t="s">
        <v>33</v>
      </c>
      <c r="F3370" s="10" t="s">
        <v>2382</v>
      </c>
      <c r="G3370" s="10" t="s">
        <v>2383</v>
      </c>
      <c r="H3370" s="12" t="s">
        <v>2384</v>
      </c>
      <c r="I3370" s="10" t="s">
        <v>52</v>
      </c>
      <c r="J3370" s="10"/>
      <c r="K3370" s="10"/>
      <c r="L3370" s="10" t="s">
        <v>22</v>
      </c>
      <c r="M3370" s="10" t="s">
        <v>22</v>
      </c>
      <c r="N3370" s="10"/>
      <c r="O3370" s="10"/>
      <c r="P3370" s="11"/>
    </row>
    <row r="3371">
      <c r="A3371" s="22">
        <v>45604.0</v>
      </c>
      <c r="B3371" s="35">
        <v>45603.0</v>
      </c>
      <c r="C3371" s="10" t="s">
        <v>17</v>
      </c>
      <c r="D3371" s="10">
        <v>6.0</v>
      </c>
      <c r="E3371" s="16" t="s">
        <v>9</v>
      </c>
      <c r="F3371" s="10" t="s">
        <v>2385</v>
      </c>
      <c r="G3371" s="10" t="s">
        <v>1320</v>
      </c>
      <c r="H3371" s="12" t="s">
        <v>2386</v>
      </c>
      <c r="I3371" s="10" t="s">
        <v>52</v>
      </c>
      <c r="J3371" s="10"/>
      <c r="K3371" s="10"/>
      <c r="L3371" s="10" t="s">
        <v>22</v>
      </c>
      <c r="M3371" s="10" t="s">
        <v>22</v>
      </c>
      <c r="N3371" s="10"/>
      <c r="O3371" s="10"/>
      <c r="P3371" s="11"/>
    </row>
    <row r="3372">
      <c r="A3372" s="22">
        <v>45604.0</v>
      </c>
      <c r="B3372" s="35">
        <v>45603.0</v>
      </c>
      <c r="C3372" s="10" t="s">
        <v>17</v>
      </c>
      <c r="D3372" s="10">
        <v>8.0</v>
      </c>
      <c r="E3372" s="17" t="s">
        <v>33</v>
      </c>
      <c r="F3372" s="10" t="s">
        <v>2076</v>
      </c>
      <c r="G3372" s="10" t="s">
        <v>2387</v>
      </c>
      <c r="H3372" s="12"/>
      <c r="I3372" s="10" t="s">
        <v>52</v>
      </c>
      <c r="J3372" s="10"/>
      <c r="K3372" s="10"/>
      <c r="L3372" s="10" t="s">
        <v>22</v>
      </c>
      <c r="M3372" s="10" t="s">
        <v>22</v>
      </c>
      <c r="N3372" s="10"/>
      <c r="O3372" s="10" t="s">
        <v>22</v>
      </c>
      <c r="P3372" s="11"/>
    </row>
    <row r="3373">
      <c r="A3373" s="22">
        <v>45604.0</v>
      </c>
      <c r="B3373" s="35">
        <v>45603.0</v>
      </c>
      <c r="C3373" s="10" t="s">
        <v>17</v>
      </c>
      <c r="D3373" s="10">
        <v>8.0</v>
      </c>
      <c r="E3373" s="16" t="s">
        <v>9</v>
      </c>
      <c r="F3373" s="10" t="s">
        <v>1838</v>
      </c>
      <c r="G3373" s="10" t="s">
        <v>2388</v>
      </c>
      <c r="H3373" s="12" t="s">
        <v>1840</v>
      </c>
      <c r="I3373" s="10" t="s">
        <v>60</v>
      </c>
      <c r="J3373" s="10" t="s">
        <v>2389</v>
      </c>
      <c r="K3373" s="10" t="s">
        <v>2390</v>
      </c>
      <c r="L3373" s="10" t="s">
        <v>22</v>
      </c>
      <c r="M3373" s="10" t="s">
        <v>22</v>
      </c>
      <c r="N3373" s="10"/>
      <c r="O3373" s="10" t="s">
        <v>22</v>
      </c>
      <c r="P3373" s="11"/>
    </row>
    <row r="3374">
      <c r="A3374" s="22">
        <v>45604.0</v>
      </c>
      <c r="B3374" s="35">
        <v>45603.0</v>
      </c>
      <c r="C3374" s="10" t="s">
        <v>17</v>
      </c>
      <c r="D3374" s="10">
        <v>8.0</v>
      </c>
      <c r="E3374" s="17" t="s">
        <v>33</v>
      </c>
      <c r="F3374" s="10" t="s">
        <v>268</v>
      </c>
      <c r="G3374" s="10" t="s">
        <v>269</v>
      </c>
      <c r="H3374" s="12" t="s">
        <v>270</v>
      </c>
      <c r="I3374" s="10" t="s">
        <v>21</v>
      </c>
      <c r="J3374" s="10"/>
      <c r="K3374" s="10"/>
      <c r="L3374" s="10" t="s">
        <v>22</v>
      </c>
      <c r="M3374" s="10" t="s">
        <v>22</v>
      </c>
      <c r="N3374" s="10"/>
      <c r="O3374" s="10"/>
      <c r="P3374" s="11"/>
    </row>
    <row r="3375">
      <c r="A3375" s="22">
        <v>45604.0</v>
      </c>
      <c r="B3375" s="35">
        <v>45603.0</v>
      </c>
      <c r="C3375" s="10" t="s">
        <v>17</v>
      </c>
      <c r="D3375" s="10">
        <v>8.0</v>
      </c>
      <c r="E3375" s="17" t="s">
        <v>33</v>
      </c>
      <c r="F3375" s="10" t="s">
        <v>2391</v>
      </c>
      <c r="G3375" s="10" t="s">
        <v>187</v>
      </c>
      <c r="H3375" s="12" t="s">
        <v>188</v>
      </c>
      <c r="I3375" s="10" t="s">
        <v>21</v>
      </c>
      <c r="J3375" s="10"/>
      <c r="K3375" s="10"/>
      <c r="L3375" s="10" t="s">
        <v>22</v>
      </c>
      <c r="M3375" s="10" t="s">
        <v>22</v>
      </c>
      <c r="N3375" s="10"/>
      <c r="O3375" s="10"/>
      <c r="P3375" s="11"/>
    </row>
    <row r="3376">
      <c r="A3376" s="22">
        <v>45604.0</v>
      </c>
      <c r="B3376" s="35">
        <v>45603.0</v>
      </c>
      <c r="C3376" s="10" t="s">
        <v>17</v>
      </c>
      <c r="D3376" s="10">
        <v>14.0</v>
      </c>
      <c r="E3376" s="16" t="s">
        <v>9</v>
      </c>
      <c r="F3376" s="10" t="s">
        <v>2392</v>
      </c>
      <c r="G3376" s="10" t="s">
        <v>2393</v>
      </c>
      <c r="H3376" s="12" t="s">
        <v>2394</v>
      </c>
      <c r="I3376" s="10" t="s">
        <v>21</v>
      </c>
      <c r="J3376" s="10"/>
      <c r="K3376" s="10"/>
      <c r="L3376" s="10" t="s">
        <v>22</v>
      </c>
      <c r="M3376" s="10" t="s">
        <v>22</v>
      </c>
      <c r="N3376" s="10"/>
      <c r="O3376" s="10"/>
      <c r="P3376" s="11"/>
    </row>
    <row r="3377">
      <c r="A3377" s="22">
        <v>45603.0</v>
      </c>
      <c r="B3377" s="35">
        <v>45602.0</v>
      </c>
      <c r="C3377" s="10" t="s">
        <v>17</v>
      </c>
      <c r="D3377" s="10">
        <v>8.0</v>
      </c>
      <c r="E3377" s="17" t="s">
        <v>33</v>
      </c>
      <c r="F3377" s="10" t="s">
        <v>2395</v>
      </c>
      <c r="G3377" s="10" t="s">
        <v>2317</v>
      </c>
      <c r="H3377" s="12" t="s">
        <v>1523</v>
      </c>
      <c r="I3377" s="10" t="s">
        <v>21</v>
      </c>
      <c r="J3377" s="10"/>
      <c r="K3377" s="10"/>
      <c r="L3377" s="10" t="s">
        <v>22</v>
      </c>
      <c r="M3377" s="10" t="s">
        <v>22</v>
      </c>
      <c r="N3377" s="10"/>
      <c r="O3377" s="10"/>
      <c r="P3377" s="11"/>
    </row>
    <row r="3378">
      <c r="A3378" s="22">
        <v>45603.0</v>
      </c>
      <c r="B3378" s="35">
        <v>45602.0</v>
      </c>
      <c r="C3378" s="10" t="s">
        <v>17</v>
      </c>
      <c r="D3378" s="10">
        <v>8.0</v>
      </c>
      <c r="E3378" s="16" t="s">
        <v>9</v>
      </c>
      <c r="F3378" s="10" t="s">
        <v>2396</v>
      </c>
      <c r="G3378" s="10" t="s">
        <v>521</v>
      </c>
      <c r="H3378" s="12">
        <v>1.577866219E9</v>
      </c>
      <c r="I3378" s="10" t="s">
        <v>21</v>
      </c>
      <c r="J3378" s="10"/>
      <c r="K3378" s="10"/>
      <c r="L3378" s="10" t="s">
        <v>22</v>
      </c>
      <c r="M3378" s="10" t="s">
        <v>22</v>
      </c>
      <c r="N3378" s="10" t="s">
        <v>22</v>
      </c>
      <c r="O3378" s="10"/>
      <c r="P3378" s="11"/>
    </row>
    <row r="3379">
      <c r="A3379" s="22">
        <v>45603.0</v>
      </c>
      <c r="B3379" s="35">
        <v>45602.0</v>
      </c>
      <c r="C3379" s="10" t="s">
        <v>17</v>
      </c>
      <c r="D3379" s="10">
        <v>8.0</v>
      </c>
      <c r="E3379" s="17" t="s">
        <v>33</v>
      </c>
      <c r="F3379" s="10" t="s">
        <v>2211</v>
      </c>
      <c r="G3379" s="10" t="s">
        <v>289</v>
      </c>
      <c r="H3379" s="12" t="s">
        <v>290</v>
      </c>
      <c r="I3379" s="10" t="s">
        <v>21</v>
      </c>
      <c r="J3379" s="10"/>
      <c r="K3379" s="10"/>
      <c r="L3379" s="10" t="s">
        <v>22</v>
      </c>
      <c r="M3379" s="10" t="s">
        <v>22</v>
      </c>
      <c r="N3379" s="10" t="s">
        <v>22</v>
      </c>
      <c r="O3379" s="10"/>
      <c r="P3379" s="11"/>
    </row>
    <row r="3380">
      <c r="A3380" s="22">
        <v>45603.0</v>
      </c>
      <c r="B3380" s="35">
        <v>45596.0</v>
      </c>
      <c r="C3380" s="10" t="s">
        <v>17</v>
      </c>
      <c r="D3380" s="10">
        <v>6.0</v>
      </c>
      <c r="E3380" s="16" t="s">
        <v>9</v>
      </c>
      <c r="F3380" s="10" t="s">
        <v>2397</v>
      </c>
      <c r="G3380" s="10" t="s">
        <v>2398</v>
      </c>
      <c r="H3380" s="12" t="s">
        <v>2399</v>
      </c>
      <c r="I3380" s="10" t="s">
        <v>60</v>
      </c>
      <c r="J3380" s="10" t="s">
        <v>454</v>
      </c>
      <c r="K3380" s="10" t="s">
        <v>2400</v>
      </c>
      <c r="L3380" s="10" t="s">
        <v>22</v>
      </c>
      <c r="M3380" s="10" t="s">
        <v>22</v>
      </c>
      <c r="N3380" s="10" t="s">
        <v>22</v>
      </c>
      <c r="O3380" s="10" t="s">
        <v>22</v>
      </c>
      <c r="P3380" s="11"/>
    </row>
    <row r="3381">
      <c r="A3381" s="22">
        <v>45603.0</v>
      </c>
      <c r="B3381" s="35">
        <v>45597.0</v>
      </c>
      <c r="C3381" s="10" t="s">
        <v>17</v>
      </c>
      <c r="D3381" s="10">
        <v>8.0</v>
      </c>
      <c r="E3381" s="16" t="s">
        <v>9</v>
      </c>
      <c r="F3381" s="10" t="s">
        <v>2401</v>
      </c>
      <c r="G3381" s="10" t="s">
        <v>94</v>
      </c>
      <c r="H3381" s="12" t="s">
        <v>853</v>
      </c>
      <c r="I3381" s="10" t="s">
        <v>21</v>
      </c>
      <c r="J3381" s="10"/>
      <c r="K3381" s="10" t="s">
        <v>2402</v>
      </c>
      <c r="L3381" s="10" t="s">
        <v>22</v>
      </c>
      <c r="M3381" s="10" t="s">
        <v>22</v>
      </c>
      <c r="N3381" s="10" t="s">
        <v>22</v>
      </c>
      <c r="O3381" s="10"/>
      <c r="P3381" s="11"/>
    </row>
    <row r="3382">
      <c r="A3382" s="22">
        <v>45603.0</v>
      </c>
      <c r="B3382" s="35">
        <v>45602.0</v>
      </c>
      <c r="C3382" s="10" t="s">
        <v>17</v>
      </c>
      <c r="D3382" s="10">
        <v>8.0</v>
      </c>
      <c r="E3382" s="17" t="s">
        <v>33</v>
      </c>
      <c r="F3382" s="10" t="s">
        <v>2403</v>
      </c>
      <c r="G3382" s="10" t="s">
        <v>2404</v>
      </c>
      <c r="H3382" s="12"/>
      <c r="I3382" s="10" t="s">
        <v>60</v>
      </c>
      <c r="J3382" s="10"/>
      <c r="K3382" s="10"/>
      <c r="L3382" s="10" t="s">
        <v>22</v>
      </c>
      <c r="M3382" s="10" t="s">
        <v>22</v>
      </c>
      <c r="N3382" s="10" t="s">
        <v>22</v>
      </c>
      <c r="O3382" s="10" t="s">
        <v>474</v>
      </c>
      <c r="P3382" s="11"/>
    </row>
    <row r="3383">
      <c r="A3383" s="22">
        <v>45603.0</v>
      </c>
      <c r="B3383" s="35">
        <v>45602.0</v>
      </c>
      <c r="C3383" s="10" t="s">
        <v>17</v>
      </c>
      <c r="D3383" s="10">
        <v>8.0</v>
      </c>
      <c r="E3383" s="17" t="s">
        <v>33</v>
      </c>
      <c r="F3383" s="10" t="s">
        <v>2405</v>
      </c>
      <c r="G3383" s="10" t="s">
        <v>814</v>
      </c>
      <c r="H3383" s="12" t="s">
        <v>832</v>
      </c>
      <c r="I3383" s="10" t="s">
        <v>21</v>
      </c>
      <c r="J3383" s="10"/>
      <c r="K3383" s="10"/>
      <c r="L3383" s="10" t="s">
        <v>22</v>
      </c>
      <c r="M3383" s="10" t="s">
        <v>22</v>
      </c>
      <c r="N3383" s="10" t="s">
        <v>22</v>
      </c>
      <c r="O3383" s="10"/>
      <c r="P3383" s="11"/>
    </row>
    <row r="3384">
      <c r="A3384" s="22">
        <v>45603.0</v>
      </c>
      <c r="B3384" s="35">
        <v>45602.0</v>
      </c>
      <c r="C3384" s="10" t="s">
        <v>17</v>
      </c>
      <c r="D3384" s="10">
        <v>14.0</v>
      </c>
      <c r="E3384" s="16" t="s">
        <v>9</v>
      </c>
      <c r="F3384" s="10" t="s">
        <v>2253</v>
      </c>
      <c r="G3384" s="10" t="s">
        <v>27</v>
      </c>
      <c r="H3384" s="12" t="s">
        <v>28</v>
      </c>
      <c r="I3384" s="10" t="s">
        <v>21</v>
      </c>
      <c r="J3384" s="10" t="s">
        <v>524</v>
      </c>
      <c r="K3384" s="10"/>
      <c r="L3384" s="10" t="s">
        <v>22</v>
      </c>
      <c r="M3384" s="10" t="s">
        <v>22</v>
      </c>
      <c r="N3384" s="10" t="s">
        <v>22</v>
      </c>
      <c r="O3384" s="10"/>
      <c r="P3384" s="11"/>
    </row>
    <row r="3385">
      <c r="A3385" s="22">
        <v>45603.0</v>
      </c>
      <c r="B3385" s="35">
        <v>45602.0</v>
      </c>
      <c r="C3385" s="10" t="s">
        <v>17</v>
      </c>
      <c r="D3385" s="10">
        <v>8.0</v>
      </c>
      <c r="E3385" s="17" t="s">
        <v>33</v>
      </c>
      <c r="F3385" s="10" t="s">
        <v>2284</v>
      </c>
      <c r="G3385" s="10" t="s">
        <v>1320</v>
      </c>
      <c r="H3385" s="12" t="s">
        <v>1321</v>
      </c>
      <c r="I3385" s="10" t="s">
        <v>60</v>
      </c>
      <c r="J3385" s="10"/>
      <c r="K3385" s="10"/>
      <c r="L3385" s="10" t="s">
        <v>22</v>
      </c>
      <c r="M3385" s="10" t="s">
        <v>22</v>
      </c>
      <c r="N3385" s="10" t="s">
        <v>22</v>
      </c>
      <c r="O3385" s="10" t="s">
        <v>22</v>
      </c>
      <c r="P3385" s="11"/>
    </row>
    <row r="3386">
      <c r="A3386" s="22">
        <v>45603.0</v>
      </c>
      <c r="B3386" s="35">
        <v>45602.0</v>
      </c>
      <c r="C3386" s="10" t="s">
        <v>17</v>
      </c>
      <c r="D3386" s="10">
        <v>8.0</v>
      </c>
      <c r="E3386" s="17" t="s">
        <v>33</v>
      </c>
      <c r="F3386" s="10" t="s">
        <v>2406</v>
      </c>
      <c r="G3386" s="10" t="s">
        <v>2234</v>
      </c>
      <c r="H3386" s="12"/>
      <c r="I3386" s="10" t="s">
        <v>60</v>
      </c>
      <c r="J3386" s="10" t="s">
        <v>2407</v>
      </c>
      <c r="K3386" s="10"/>
      <c r="L3386" s="10" t="s">
        <v>22</v>
      </c>
      <c r="M3386" s="10" t="s">
        <v>22</v>
      </c>
      <c r="N3386" s="10" t="s">
        <v>22</v>
      </c>
      <c r="O3386" s="10"/>
      <c r="P3386" s="11"/>
    </row>
    <row r="3387">
      <c r="A3387" s="22">
        <v>45603.0</v>
      </c>
      <c r="B3387" s="35">
        <v>45602.0</v>
      </c>
      <c r="C3387" s="10" t="s">
        <v>17</v>
      </c>
      <c r="D3387" s="10">
        <v>8.0</v>
      </c>
      <c r="E3387" s="17" t="s">
        <v>33</v>
      </c>
      <c r="F3387" s="10" t="s">
        <v>2042</v>
      </c>
      <c r="G3387" s="10" t="s">
        <v>30</v>
      </c>
      <c r="H3387" s="12" t="s">
        <v>31</v>
      </c>
      <c r="I3387" s="10" t="s">
        <v>21</v>
      </c>
      <c r="J3387" s="10"/>
      <c r="K3387" s="10"/>
      <c r="L3387" s="10" t="s">
        <v>22</v>
      </c>
      <c r="M3387" s="10" t="s">
        <v>22</v>
      </c>
      <c r="N3387" s="10" t="s">
        <v>22</v>
      </c>
      <c r="O3387" s="10"/>
      <c r="P3387" s="11"/>
    </row>
    <row r="3388">
      <c r="A3388" s="22">
        <v>45603.0</v>
      </c>
      <c r="B3388" s="35">
        <v>45602.0</v>
      </c>
      <c r="C3388" s="10" t="s">
        <v>17</v>
      </c>
      <c r="D3388" s="10">
        <v>8.0</v>
      </c>
      <c r="E3388" s="16" t="s">
        <v>9</v>
      </c>
      <c r="F3388" s="10" t="s">
        <v>2408</v>
      </c>
      <c r="G3388" s="10" t="s">
        <v>166</v>
      </c>
      <c r="H3388" s="12" t="s">
        <v>167</v>
      </c>
      <c r="I3388" s="10" t="s">
        <v>21</v>
      </c>
      <c r="J3388" s="10"/>
      <c r="K3388" s="10"/>
      <c r="L3388" s="10" t="s">
        <v>22</v>
      </c>
      <c r="M3388" s="10" t="s">
        <v>22</v>
      </c>
      <c r="N3388" s="10" t="s">
        <v>22</v>
      </c>
      <c r="O3388" s="10"/>
      <c r="P3388" s="11"/>
    </row>
    <row r="3389">
      <c r="A3389" s="22">
        <v>45603.0</v>
      </c>
      <c r="B3389" s="35">
        <v>45602.0</v>
      </c>
      <c r="C3389" s="10" t="s">
        <v>17</v>
      </c>
      <c r="D3389" s="10">
        <v>14.0</v>
      </c>
      <c r="E3389" s="37" t="s">
        <v>953</v>
      </c>
      <c r="F3389" s="10" t="s">
        <v>2040</v>
      </c>
      <c r="G3389" s="10" t="s">
        <v>213</v>
      </c>
      <c r="H3389" s="12" t="s">
        <v>680</v>
      </c>
      <c r="I3389" s="10" t="s">
        <v>21</v>
      </c>
      <c r="J3389" s="10"/>
      <c r="K3389" s="22">
        <v>0.4583333333321207</v>
      </c>
      <c r="L3389" s="10" t="s">
        <v>22</v>
      </c>
      <c r="M3389" s="10" t="s">
        <v>22</v>
      </c>
      <c r="N3389" s="10" t="s">
        <v>22</v>
      </c>
      <c r="O3389" s="10"/>
      <c r="P3389" s="11"/>
    </row>
    <row r="3390">
      <c r="A3390" s="22">
        <v>45603.0</v>
      </c>
      <c r="B3390" s="35">
        <v>45602.0</v>
      </c>
      <c r="C3390" s="10" t="s">
        <v>17</v>
      </c>
      <c r="D3390" s="10">
        <v>16.0</v>
      </c>
      <c r="E3390" s="17" t="s">
        <v>33</v>
      </c>
      <c r="F3390" s="10" t="s">
        <v>403</v>
      </c>
      <c r="G3390" s="10" t="s">
        <v>169</v>
      </c>
      <c r="H3390" s="12" t="s">
        <v>170</v>
      </c>
      <c r="I3390" s="10" t="s">
        <v>21</v>
      </c>
      <c r="J3390" s="10"/>
      <c r="K3390" s="10"/>
      <c r="L3390" s="10" t="s">
        <v>22</v>
      </c>
      <c r="M3390" s="10" t="s">
        <v>22</v>
      </c>
      <c r="N3390" s="10" t="s">
        <v>22</v>
      </c>
      <c r="O3390" s="10"/>
      <c r="P3390" s="11"/>
    </row>
    <row r="3391">
      <c r="A3391" s="22">
        <v>45603.0</v>
      </c>
      <c r="B3391" s="35">
        <v>45602.0</v>
      </c>
      <c r="C3391" s="10" t="s">
        <v>17</v>
      </c>
      <c r="D3391" s="10">
        <v>8.0</v>
      </c>
      <c r="E3391" s="17" t="s">
        <v>33</v>
      </c>
      <c r="F3391" s="10" t="s">
        <v>1501</v>
      </c>
      <c r="G3391" s="10" t="s">
        <v>1502</v>
      </c>
      <c r="H3391" s="12"/>
      <c r="I3391" s="10" t="s">
        <v>21</v>
      </c>
      <c r="J3391" s="10"/>
      <c r="K3391" s="10"/>
      <c r="L3391" s="10" t="s">
        <v>22</v>
      </c>
      <c r="M3391" s="10" t="s">
        <v>22</v>
      </c>
      <c r="N3391" s="10" t="s">
        <v>22</v>
      </c>
      <c r="O3391" s="10"/>
      <c r="P3391" s="11"/>
    </row>
    <row r="3392">
      <c r="A3392" s="22">
        <v>45603.0</v>
      </c>
      <c r="B3392" s="35">
        <v>45602.0</v>
      </c>
      <c r="C3392" s="10" t="s">
        <v>17</v>
      </c>
      <c r="D3392" s="10">
        <v>8.0</v>
      </c>
      <c r="E3392" s="17" t="s">
        <v>33</v>
      </c>
      <c r="F3392" s="10" t="s">
        <v>2409</v>
      </c>
      <c r="G3392" s="10" t="s">
        <v>169</v>
      </c>
      <c r="H3392" s="12" t="s">
        <v>170</v>
      </c>
      <c r="I3392" s="10" t="s">
        <v>21</v>
      </c>
      <c r="J3392" s="10"/>
      <c r="K3392" s="10"/>
      <c r="L3392" s="10" t="s">
        <v>22</v>
      </c>
      <c r="M3392" s="10" t="s">
        <v>22</v>
      </c>
      <c r="N3392" s="10" t="s">
        <v>22</v>
      </c>
      <c r="O3392" s="10"/>
      <c r="P3392" s="11"/>
    </row>
    <row r="3393">
      <c r="A3393" s="22">
        <v>45603.0</v>
      </c>
      <c r="B3393" s="35">
        <v>45602.0</v>
      </c>
      <c r="C3393" s="10" t="s">
        <v>17</v>
      </c>
      <c r="D3393" s="10">
        <v>8.0</v>
      </c>
      <c r="E3393" s="17" t="s">
        <v>33</v>
      </c>
      <c r="F3393" s="10" t="s">
        <v>1399</v>
      </c>
      <c r="G3393" s="10" t="s">
        <v>226</v>
      </c>
      <c r="H3393" s="12" t="s">
        <v>227</v>
      </c>
      <c r="I3393" s="10" t="s">
        <v>21</v>
      </c>
      <c r="J3393" s="10"/>
      <c r="K3393" s="10"/>
      <c r="L3393" s="10" t="s">
        <v>22</v>
      </c>
      <c r="M3393" s="10" t="s">
        <v>22</v>
      </c>
      <c r="N3393" s="10" t="s">
        <v>22</v>
      </c>
      <c r="O3393" s="10"/>
      <c r="P3393" s="11"/>
    </row>
    <row r="3394">
      <c r="A3394" s="22">
        <v>45603.0</v>
      </c>
      <c r="B3394" s="35">
        <v>45602.0</v>
      </c>
      <c r="C3394" s="10" t="s">
        <v>17</v>
      </c>
      <c r="D3394" s="10">
        <v>4.0</v>
      </c>
      <c r="E3394" s="17" t="s">
        <v>33</v>
      </c>
      <c r="F3394" s="10" t="s">
        <v>2410</v>
      </c>
      <c r="G3394" s="10" t="s">
        <v>638</v>
      </c>
      <c r="H3394" s="12" t="s">
        <v>639</v>
      </c>
      <c r="I3394" s="10" t="s">
        <v>60</v>
      </c>
      <c r="J3394" s="10" t="s">
        <v>2411</v>
      </c>
      <c r="K3394" s="10"/>
      <c r="L3394" s="10" t="s">
        <v>22</v>
      </c>
      <c r="M3394" s="10" t="s">
        <v>22</v>
      </c>
      <c r="N3394" s="10" t="s">
        <v>22</v>
      </c>
      <c r="O3394" s="10"/>
      <c r="P3394" s="11"/>
    </row>
    <row r="3395">
      <c r="A3395" s="22">
        <v>45603.0</v>
      </c>
      <c r="B3395" s="35">
        <v>45602.0</v>
      </c>
      <c r="C3395" s="10" t="s">
        <v>17</v>
      </c>
      <c r="D3395" s="10">
        <v>8.0</v>
      </c>
      <c r="E3395" s="17" t="s">
        <v>33</v>
      </c>
      <c r="F3395" s="10" t="s">
        <v>2412</v>
      </c>
      <c r="G3395" s="10" t="s">
        <v>67</v>
      </c>
      <c r="H3395" s="12" t="s">
        <v>68</v>
      </c>
      <c r="I3395" s="10" t="s">
        <v>21</v>
      </c>
      <c r="J3395" s="10"/>
      <c r="K3395" s="10"/>
      <c r="L3395" s="10" t="s">
        <v>22</v>
      </c>
      <c r="M3395" s="10" t="s">
        <v>22</v>
      </c>
      <c r="N3395" s="10" t="s">
        <v>22</v>
      </c>
      <c r="O3395" s="10"/>
      <c r="P3395" s="11"/>
    </row>
    <row r="3396">
      <c r="A3396" s="22">
        <v>45603.0</v>
      </c>
      <c r="B3396" s="35">
        <v>45602.0</v>
      </c>
      <c r="C3396" s="10" t="s">
        <v>17</v>
      </c>
      <c r="D3396" s="10">
        <v>8.0</v>
      </c>
      <c r="E3396" s="17" t="s">
        <v>33</v>
      </c>
      <c r="F3396" s="10" t="s">
        <v>1744</v>
      </c>
      <c r="G3396" s="10" t="s">
        <v>1745</v>
      </c>
      <c r="H3396" s="12"/>
      <c r="I3396" s="10" t="s">
        <v>52</v>
      </c>
      <c r="J3396" s="10"/>
      <c r="K3396" s="10"/>
      <c r="L3396" s="10" t="s">
        <v>22</v>
      </c>
      <c r="M3396" s="10" t="s">
        <v>22</v>
      </c>
      <c r="N3396" s="10" t="s">
        <v>22</v>
      </c>
      <c r="O3396" s="10" t="s">
        <v>22</v>
      </c>
      <c r="P3396" s="11"/>
    </row>
    <row r="3397">
      <c r="A3397" s="22">
        <v>45603.0</v>
      </c>
      <c r="B3397" s="35">
        <v>45602.0</v>
      </c>
      <c r="C3397" s="10" t="s">
        <v>17</v>
      </c>
      <c r="D3397" s="10">
        <v>8.0</v>
      </c>
      <c r="E3397" s="16" t="s">
        <v>9</v>
      </c>
      <c r="F3397" s="10" t="s">
        <v>2413</v>
      </c>
      <c r="G3397" s="10" t="s">
        <v>254</v>
      </c>
      <c r="H3397" s="12" t="s">
        <v>255</v>
      </c>
      <c r="I3397" s="10" t="s">
        <v>52</v>
      </c>
      <c r="J3397" s="10"/>
      <c r="K3397" s="10"/>
      <c r="L3397" s="10" t="s">
        <v>22</v>
      </c>
      <c r="M3397" s="10" t="s">
        <v>22</v>
      </c>
      <c r="N3397" s="10" t="s">
        <v>22</v>
      </c>
      <c r="O3397" s="10" t="s">
        <v>474</v>
      </c>
      <c r="P3397" s="11"/>
    </row>
    <row r="3398">
      <c r="A3398" s="22">
        <v>45603.0</v>
      </c>
      <c r="B3398" s="35">
        <v>45603.0</v>
      </c>
      <c r="C3398" s="10" t="s">
        <v>17</v>
      </c>
      <c r="D3398" s="10">
        <v>8.0</v>
      </c>
      <c r="E3398" s="17" t="s">
        <v>33</v>
      </c>
      <c r="F3398" s="10" t="s">
        <v>2294</v>
      </c>
      <c r="G3398" s="10" t="s">
        <v>226</v>
      </c>
      <c r="H3398" s="12" t="s">
        <v>227</v>
      </c>
      <c r="I3398" s="10" t="s">
        <v>21</v>
      </c>
      <c r="J3398" s="10"/>
      <c r="K3398" s="10"/>
      <c r="L3398" s="10" t="s">
        <v>22</v>
      </c>
      <c r="M3398" s="10" t="s">
        <v>22</v>
      </c>
      <c r="N3398" s="10" t="s">
        <v>22</v>
      </c>
      <c r="O3398" s="10"/>
      <c r="P3398" s="11"/>
    </row>
    <row r="3399">
      <c r="A3399" s="22">
        <v>45602.0</v>
      </c>
      <c r="B3399" s="35">
        <v>45593.0</v>
      </c>
      <c r="C3399" s="10" t="s">
        <v>17</v>
      </c>
      <c r="D3399" s="10">
        <v>4.0</v>
      </c>
      <c r="E3399" s="16" t="s">
        <v>9</v>
      </c>
      <c r="F3399" s="10" t="s">
        <v>2414</v>
      </c>
      <c r="G3399" s="10" t="s">
        <v>2047</v>
      </c>
      <c r="H3399" s="12" t="s">
        <v>2048</v>
      </c>
      <c r="I3399" s="10" t="s">
        <v>60</v>
      </c>
      <c r="J3399" s="10" t="s">
        <v>2415</v>
      </c>
      <c r="K3399" s="10"/>
      <c r="L3399" s="10" t="s">
        <v>22</v>
      </c>
      <c r="M3399" s="10" t="s">
        <v>22</v>
      </c>
      <c r="N3399" s="10" t="s">
        <v>22</v>
      </c>
      <c r="O3399" s="10" t="s">
        <v>22</v>
      </c>
      <c r="P3399" s="11"/>
    </row>
    <row r="3400">
      <c r="A3400" s="22">
        <v>45602.0</v>
      </c>
      <c r="B3400" s="35">
        <v>45601.0</v>
      </c>
      <c r="C3400" s="10" t="s">
        <v>17</v>
      </c>
      <c r="D3400" s="10">
        <v>8.0</v>
      </c>
      <c r="E3400" s="17" t="s">
        <v>33</v>
      </c>
      <c r="F3400" s="10" t="s">
        <v>1705</v>
      </c>
      <c r="G3400" s="10" t="s">
        <v>949</v>
      </c>
      <c r="H3400" s="12" t="s">
        <v>950</v>
      </c>
      <c r="I3400" s="10" t="s">
        <v>60</v>
      </c>
      <c r="J3400" s="10" t="s">
        <v>2416</v>
      </c>
      <c r="K3400" s="10"/>
      <c r="L3400" s="10" t="s">
        <v>22</v>
      </c>
      <c r="M3400" s="10" t="s">
        <v>22</v>
      </c>
      <c r="N3400" s="10" t="s">
        <v>22</v>
      </c>
      <c r="O3400" s="10" t="s">
        <v>22</v>
      </c>
      <c r="P3400" s="11"/>
    </row>
    <row r="3401">
      <c r="A3401" s="22">
        <v>45602.0</v>
      </c>
      <c r="B3401" s="35">
        <v>45601.0</v>
      </c>
      <c r="C3401" s="10" t="s">
        <v>17</v>
      </c>
      <c r="D3401" s="10">
        <v>8.0</v>
      </c>
      <c r="E3401" s="16" t="s">
        <v>9</v>
      </c>
      <c r="F3401" s="10" t="s">
        <v>2417</v>
      </c>
      <c r="G3401" s="10" t="s">
        <v>779</v>
      </c>
      <c r="H3401" s="12" t="s">
        <v>780</v>
      </c>
      <c r="I3401" s="10" t="s">
        <v>21</v>
      </c>
      <c r="J3401" s="10"/>
      <c r="K3401" s="10"/>
      <c r="L3401" s="10" t="s">
        <v>22</v>
      </c>
      <c r="M3401" s="10" t="s">
        <v>22</v>
      </c>
      <c r="N3401" s="10" t="s">
        <v>22</v>
      </c>
      <c r="O3401" s="10"/>
      <c r="P3401" s="11"/>
    </row>
    <row r="3402">
      <c r="A3402" s="22">
        <v>45602.0</v>
      </c>
      <c r="B3402" s="35">
        <v>45601.0</v>
      </c>
      <c r="C3402" s="10" t="s">
        <v>17</v>
      </c>
      <c r="D3402" s="10">
        <v>12.0</v>
      </c>
      <c r="E3402" s="17" t="s">
        <v>33</v>
      </c>
      <c r="F3402" s="10" t="s">
        <v>2136</v>
      </c>
      <c r="G3402" s="10" t="s">
        <v>779</v>
      </c>
      <c r="H3402" s="12" t="s">
        <v>780</v>
      </c>
      <c r="I3402" s="10" t="s">
        <v>21</v>
      </c>
      <c r="J3402" s="10"/>
      <c r="K3402" s="10"/>
      <c r="L3402" s="10" t="s">
        <v>22</v>
      </c>
      <c r="M3402" s="10" t="s">
        <v>22</v>
      </c>
      <c r="N3402" s="10" t="s">
        <v>22</v>
      </c>
      <c r="O3402" s="10"/>
      <c r="P3402" s="11"/>
    </row>
    <row r="3403">
      <c r="A3403" s="22">
        <v>45602.0</v>
      </c>
      <c r="B3403" s="35">
        <v>45601.0</v>
      </c>
      <c r="C3403" s="10" t="s">
        <v>17</v>
      </c>
      <c r="D3403" s="10" t="s">
        <v>177</v>
      </c>
      <c r="E3403" s="17" t="s">
        <v>33</v>
      </c>
      <c r="F3403" s="10" t="s">
        <v>2418</v>
      </c>
      <c r="G3403" s="10" t="s">
        <v>169</v>
      </c>
      <c r="H3403" s="12" t="s">
        <v>170</v>
      </c>
      <c r="I3403" s="10" t="s">
        <v>21</v>
      </c>
      <c r="J3403" s="10"/>
      <c r="K3403" s="10"/>
      <c r="L3403" s="10" t="s">
        <v>22</v>
      </c>
      <c r="M3403" s="10" t="s">
        <v>22</v>
      </c>
      <c r="N3403" s="10" t="s">
        <v>22</v>
      </c>
      <c r="O3403" s="10"/>
      <c r="P3403" s="11"/>
    </row>
    <row r="3404">
      <c r="A3404" s="22">
        <v>45602.0</v>
      </c>
      <c r="B3404" s="35">
        <v>45601.0</v>
      </c>
      <c r="C3404" s="10" t="s">
        <v>17</v>
      </c>
      <c r="D3404" s="10">
        <v>8.0</v>
      </c>
      <c r="E3404" s="16" t="s">
        <v>9</v>
      </c>
      <c r="F3404" s="10" t="s">
        <v>2171</v>
      </c>
      <c r="G3404" s="10" t="s">
        <v>1164</v>
      </c>
      <c r="H3404" s="12"/>
      <c r="I3404" s="10" t="s">
        <v>52</v>
      </c>
      <c r="J3404" s="10"/>
      <c r="K3404" s="10"/>
      <c r="L3404" s="10" t="s">
        <v>22</v>
      </c>
      <c r="M3404" s="10" t="s">
        <v>22</v>
      </c>
      <c r="N3404" s="10" t="s">
        <v>22</v>
      </c>
      <c r="O3404" s="10" t="s">
        <v>474</v>
      </c>
      <c r="P3404" s="11"/>
    </row>
    <row r="3405">
      <c r="A3405" s="22">
        <v>45602.0</v>
      </c>
      <c r="B3405" s="35">
        <v>45601.0</v>
      </c>
      <c r="C3405" s="10" t="s">
        <v>17</v>
      </c>
      <c r="D3405" s="10">
        <v>16.0</v>
      </c>
      <c r="E3405" s="17" t="s">
        <v>33</v>
      </c>
      <c r="F3405" s="10" t="s">
        <v>325</v>
      </c>
      <c r="G3405" s="10" t="s">
        <v>663</v>
      </c>
      <c r="H3405" s="12" t="s">
        <v>1016</v>
      </c>
      <c r="I3405" s="10" t="s">
        <v>21</v>
      </c>
      <c r="J3405" s="10"/>
      <c r="K3405" s="10"/>
      <c r="L3405" s="10" t="s">
        <v>22</v>
      </c>
      <c r="M3405" s="10" t="s">
        <v>22</v>
      </c>
      <c r="N3405" s="10" t="s">
        <v>22</v>
      </c>
      <c r="O3405" s="10"/>
      <c r="P3405" s="11"/>
    </row>
    <row r="3406">
      <c r="A3406" s="22">
        <v>45602.0</v>
      </c>
      <c r="B3406" s="35">
        <v>45601.0</v>
      </c>
      <c r="C3406" s="10" t="s">
        <v>17</v>
      </c>
      <c r="D3406" s="10" t="s">
        <v>132</v>
      </c>
      <c r="E3406" s="17" t="s">
        <v>33</v>
      </c>
      <c r="F3406" s="10" t="s">
        <v>1166</v>
      </c>
      <c r="G3406" s="10" t="s">
        <v>1138</v>
      </c>
      <c r="H3406" s="12" t="s">
        <v>1139</v>
      </c>
      <c r="I3406" s="10" t="s">
        <v>21</v>
      </c>
      <c r="J3406" s="10"/>
      <c r="K3406" s="10"/>
      <c r="L3406" s="10" t="s">
        <v>22</v>
      </c>
      <c r="M3406" s="10" t="s">
        <v>22</v>
      </c>
      <c r="N3406" s="10" t="s">
        <v>22</v>
      </c>
      <c r="O3406" s="10"/>
      <c r="P3406" s="11"/>
    </row>
    <row r="3407">
      <c r="A3407" s="22">
        <v>45602.0</v>
      </c>
      <c r="B3407" s="35">
        <v>45601.0</v>
      </c>
      <c r="C3407" s="10" t="s">
        <v>17</v>
      </c>
      <c r="D3407" s="10">
        <v>14.0</v>
      </c>
      <c r="E3407" s="17" t="s">
        <v>33</v>
      </c>
      <c r="F3407" s="10" t="s">
        <v>2419</v>
      </c>
      <c r="G3407" s="10" t="s">
        <v>410</v>
      </c>
      <c r="H3407" s="12"/>
      <c r="I3407" s="10" t="s">
        <v>21</v>
      </c>
      <c r="J3407" s="10"/>
      <c r="K3407" s="10"/>
      <c r="L3407" s="10" t="s">
        <v>22</v>
      </c>
      <c r="M3407" s="10" t="s">
        <v>22</v>
      </c>
      <c r="N3407" s="10" t="s">
        <v>22</v>
      </c>
      <c r="O3407" s="10"/>
      <c r="P3407" s="11"/>
    </row>
    <row r="3408">
      <c r="A3408" s="22">
        <v>45602.0</v>
      </c>
      <c r="B3408" s="35">
        <v>45602.0</v>
      </c>
      <c r="C3408" s="10" t="s">
        <v>17</v>
      </c>
      <c r="D3408" s="10">
        <v>5.0</v>
      </c>
      <c r="E3408" s="17" t="s">
        <v>33</v>
      </c>
      <c r="F3408" s="10" t="s">
        <v>1831</v>
      </c>
      <c r="G3408" s="10" t="s">
        <v>488</v>
      </c>
      <c r="H3408" s="12" t="s">
        <v>489</v>
      </c>
      <c r="I3408" s="10" t="s">
        <v>21</v>
      </c>
      <c r="J3408" s="10"/>
      <c r="K3408" s="10"/>
      <c r="L3408" s="10" t="s">
        <v>22</v>
      </c>
      <c r="M3408" s="10" t="s">
        <v>22</v>
      </c>
      <c r="N3408" s="10" t="s">
        <v>22</v>
      </c>
      <c r="O3408" s="10"/>
      <c r="P3408" s="11"/>
    </row>
    <row r="3409">
      <c r="A3409" s="22">
        <v>45602.0</v>
      </c>
      <c r="B3409" s="35">
        <v>45602.0</v>
      </c>
      <c r="C3409" s="10" t="s">
        <v>17</v>
      </c>
      <c r="D3409" s="10">
        <v>14.0</v>
      </c>
      <c r="E3409" s="37" t="s">
        <v>953</v>
      </c>
      <c r="F3409" s="10" t="s">
        <v>2040</v>
      </c>
      <c r="G3409" s="10" t="s">
        <v>213</v>
      </c>
      <c r="H3409" s="12" t="s">
        <v>680</v>
      </c>
      <c r="I3409" s="10" t="s">
        <v>21</v>
      </c>
      <c r="J3409" s="10"/>
      <c r="K3409" s="10"/>
      <c r="L3409" s="10" t="s">
        <v>22</v>
      </c>
      <c r="M3409" s="10" t="s">
        <v>22</v>
      </c>
      <c r="N3409" s="10" t="s">
        <v>22</v>
      </c>
      <c r="O3409" s="10"/>
      <c r="P3409" s="11"/>
    </row>
    <row r="3410">
      <c r="A3410" s="22">
        <v>45602.0</v>
      </c>
      <c r="B3410" s="35">
        <v>45602.0</v>
      </c>
      <c r="C3410" s="10" t="s">
        <v>17</v>
      </c>
      <c r="D3410" s="10">
        <v>16.0</v>
      </c>
      <c r="E3410" s="17" t="s">
        <v>33</v>
      </c>
      <c r="F3410" s="10" t="s">
        <v>237</v>
      </c>
      <c r="G3410" s="10" t="s">
        <v>1009</v>
      </c>
      <c r="H3410" s="12" t="s">
        <v>108</v>
      </c>
      <c r="I3410" s="10" t="s">
        <v>21</v>
      </c>
      <c r="J3410" s="10"/>
      <c r="K3410" s="10"/>
      <c r="L3410" s="10" t="s">
        <v>22</v>
      </c>
      <c r="M3410" s="10" t="s">
        <v>22</v>
      </c>
      <c r="N3410" s="10" t="s">
        <v>22</v>
      </c>
      <c r="O3410" s="10"/>
      <c r="P3410" s="11"/>
    </row>
    <row r="3411">
      <c r="A3411" s="22">
        <v>45602.0</v>
      </c>
      <c r="B3411" s="35">
        <v>45602.0</v>
      </c>
      <c r="C3411" s="10" t="s">
        <v>17</v>
      </c>
      <c r="D3411" s="10">
        <v>4.0</v>
      </c>
      <c r="E3411" s="16" t="s">
        <v>9</v>
      </c>
      <c r="F3411" s="10" t="s">
        <v>2420</v>
      </c>
      <c r="G3411" s="10" t="s">
        <v>147</v>
      </c>
      <c r="H3411" s="12" t="s">
        <v>148</v>
      </c>
      <c r="I3411" s="10" t="s">
        <v>52</v>
      </c>
      <c r="J3411" s="10"/>
      <c r="K3411" s="10"/>
      <c r="L3411" s="10" t="s">
        <v>22</v>
      </c>
      <c r="M3411" s="10" t="s">
        <v>22</v>
      </c>
      <c r="N3411" s="10" t="s">
        <v>22</v>
      </c>
      <c r="O3411" s="10" t="s">
        <v>474</v>
      </c>
      <c r="P3411" s="11"/>
    </row>
    <row r="3412">
      <c r="A3412" s="22">
        <v>45602.0</v>
      </c>
      <c r="B3412" s="35">
        <v>45602.0</v>
      </c>
      <c r="C3412" s="10" t="s">
        <v>17</v>
      </c>
      <c r="D3412" s="10">
        <v>4.0</v>
      </c>
      <c r="E3412" s="16" t="s">
        <v>9</v>
      </c>
      <c r="F3412" s="10" t="s">
        <v>2421</v>
      </c>
      <c r="G3412" s="10" t="s">
        <v>147</v>
      </c>
      <c r="H3412" s="12" t="s">
        <v>148</v>
      </c>
      <c r="I3412" s="10" t="s">
        <v>52</v>
      </c>
      <c r="J3412" s="10"/>
      <c r="K3412" s="10"/>
      <c r="L3412" s="10" t="s">
        <v>22</v>
      </c>
      <c r="M3412" s="10" t="s">
        <v>22</v>
      </c>
      <c r="N3412" s="10" t="s">
        <v>22</v>
      </c>
      <c r="O3412" s="10" t="s">
        <v>22</v>
      </c>
      <c r="P3412" s="11"/>
    </row>
    <row r="3413">
      <c r="A3413" s="22">
        <v>45602.0</v>
      </c>
      <c r="B3413" s="35">
        <v>45602.0</v>
      </c>
      <c r="C3413" s="10" t="s">
        <v>17</v>
      </c>
      <c r="D3413" s="10">
        <v>8.0</v>
      </c>
      <c r="E3413" s="16" t="s">
        <v>9</v>
      </c>
      <c r="F3413" s="10" t="s">
        <v>2191</v>
      </c>
      <c r="G3413" s="10" t="s">
        <v>379</v>
      </c>
      <c r="H3413" s="12" t="s">
        <v>380</v>
      </c>
      <c r="I3413" s="10" t="s">
        <v>21</v>
      </c>
      <c r="J3413" s="10"/>
      <c r="K3413" s="10"/>
      <c r="L3413" s="10" t="s">
        <v>22</v>
      </c>
      <c r="M3413" s="10" t="s">
        <v>22</v>
      </c>
      <c r="N3413" s="10" t="s">
        <v>22</v>
      </c>
      <c r="O3413" s="10"/>
      <c r="P3413" s="11"/>
    </row>
    <row r="3414">
      <c r="A3414" s="22">
        <v>45602.0</v>
      </c>
      <c r="B3414" s="35">
        <v>45602.0</v>
      </c>
      <c r="C3414" s="10" t="s">
        <v>17</v>
      </c>
      <c r="D3414" s="10">
        <v>8.0</v>
      </c>
      <c r="E3414" s="17" t="s">
        <v>33</v>
      </c>
      <c r="F3414" s="10" t="s">
        <v>2076</v>
      </c>
      <c r="G3414" s="10" t="s">
        <v>1021</v>
      </c>
      <c r="H3414" s="12" t="s">
        <v>1022</v>
      </c>
      <c r="I3414" s="10" t="s">
        <v>60</v>
      </c>
      <c r="J3414" s="10"/>
      <c r="K3414" s="10"/>
      <c r="L3414" s="10" t="s">
        <v>22</v>
      </c>
      <c r="M3414" s="10" t="s">
        <v>22</v>
      </c>
      <c r="N3414" s="10" t="s">
        <v>22</v>
      </c>
      <c r="O3414" s="10" t="s">
        <v>22</v>
      </c>
      <c r="P3414" s="11"/>
    </row>
    <row r="3415">
      <c r="A3415" s="22">
        <v>45601.0</v>
      </c>
      <c r="B3415" s="35">
        <v>45589.0</v>
      </c>
      <c r="C3415" s="10" t="s">
        <v>17</v>
      </c>
      <c r="D3415" s="10">
        <v>8.0</v>
      </c>
      <c r="E3415" s="16" t="s">
        <v>9</v>
      </c>
      <c r="F3415" s="10" t="s">
        <v>2422</v>
      </c>
      <c r="G3415" s="10"/>
      <c r="H3415" s="12"/>
      <c r="I3415" s="10" t="s">
        <v>21</v>
      </c>
      <c r="J3415" s="10"/>
      <c r="K3415" s="10"/>
      <c r="L3415" s="10" t="s">
        <v>22</v>
      </c>
      <c r="M3415" s="10" t="s">
        <v>22</v>
      </c>
      <c r="N3415" s="10"/>
      <c r="O3415" s="10"/>
      <c r="P3415" s="11"/>
    </row>
    <row r="3416">
      <c r="A3416" s="22">
        <v>45601.0</v>
      </c>
      <c r="B3416" s="35">
        <v>45589.0</v>
      </c>
      <c r="C3416" s="10" t="s">
        <v>17</v>
      </c>
      <c r="D3416" s="10">
        <v>8.0</v>
      </c>
      <c r="E3416" s="16" t="s">
        <v>9</v>
      </c>
      <c r="F3416" s="10" t="s">
        <v>2423</v>
      </c>
      <c r="G3416" s="10" t="s">
        <v>521</v>
      </c>
      <c r="H3416" s="12">
        <v>1.577866219E9</v>
      </c>
      <c r="I3416" s="10" t="s">
        <v>21</v>
      </c>
      <c r="J3416" s="10" t="s">
        <v>2424</v>
      </c>
      <c r="K3416" s="10"/>
      <c r="L3416" s="10" t="s">
        <v>22</v>
      </c>
      <c r="M3416" s="10" t="s">
        <v>22</v>
      </c>
      <c r="N3416" s="10" t="s">
        <v>22</v>
      </c>
      <c r="O3416" s="10"/>
      <c r="P3416" s="11"/>
    </row>
    <row r="3417">
      <c r="A3417" s="22">
        <v>45601.0</v>
      </c>
      <c r="B3417" s="35">
        <v>45595.0</v>
      </c>
      <c r="C3417" s="10" t="s">
        <v>17</v>
      </c>
      <c r="D3417" s="10">
        <v>4.0</v>
      </c>
      <c r="E3417" s="16" t="s">
        <v>9</v>
      </c>
      <c r="F3417" s="10" t="s">
        <v>2425</v>
      </c>
      <c r="G3417" s="10" t="s">
        <v>2060</v>
      </c>
      <c r="H3417" s="12" t="s">
        <v>2426</v>
      </c>
      <c r="I3417" s="10" t="s">
        <v>60</v>
      </c>
      <c r="J3417" s="10"/>
      <c r="K3417" s="10"/>
      <c r="L3417" s="10" t="s">
        <v>22</v>
      </c>
      <c r="M3417" s="10" t="s">
        <v>22</v>
      </c>
      <c r="N3417" s="10" t="s">
        <v>22</v>
      </c>
      <c r="O3417" s="10" t="s">
        <v>22</v>
      </c>
      <c r="P3417" s="11"/>
    </row>
    <row r="3418">
      <c r="A3418" s="22">
        <v>45600.0</v>
      </c>
      <c r="B3418" s="35">
        <v>45593.0</v>
      </c>
      <c r="C3418" s="10" t="s">
        <v>17</v>
      </c>
      <c r="D3418" s="10">
        <v>14.0</v>
      </c>
      <c r="E3418" s="37" t="s">
        <v>953</v>
      </c>
      <c r="F3418" s="10" t="s">
        <v>2040</v>
      </c>
      <c r="G3418" s="10" t="s">
        <v>213</v>
      </c>
      <c r="H3418" s="12" t="s">
        <v>680</v>
      </c>
      <c r="I3418" s="10" t="s">
        <v>21</v>
      </c>
      <c r="J3418" s="10"/>
      <c r="K3418" s="10"/>
      <c r="L3418" s="10" t="s">
        <v>22</v>
      </c>
      <c r="M3418" s="10" t="s">
        <v>22</v>
      </c>
      <c r="N3418" s="10" t="s">
        <v>22</v>
      </c>
      <c r="O3418" s="10"/>
      <c r="P3418" s="11"/>
    </row>
    <row r="3419">
      <c r="A3419" s="22">
        <v>45600.0</v>
      </c>
      <c r="B3419" s="35">
        <v>45587.0</v>
      </c>
      <c r="C3419" s="10" t="s">
        <v>17</v>
      </c>
      <c r="D3419" s="10">
        <v>8.0</v>
      </c>
      <c r="E3419" s="16" t="s">
        <v>9</v>
      </c>
      <c r="F3419" s="10" t="s">
        <v>2427</v>
      </c>
      <c r="G3419" s="10" t="s">
        <v>67</v>
      </c>
      <c r="H3419" s="12" t="s">
        <v>68</v>
      </c>
      <c r="I3419" s="10" t="s">
        <v>21</v>
      </c>
      <c r="J3419" s="10"/>
      <c r="K3419" s="10"/>
      <c r="L3419" s="10" t="s">
        <v>22</v>
      </c>
      <c r="M3419" s="10" t="s">
        <v>22</v>
      </c>
      <c r="N3419" s="10" t="s">
        <v>22</v>
      </c>
      <c r="O3419" s="10"/>
      <c r="P3419" s="11"/>
    </row>
    <row r="3420">
      <c r="A3420" s="22">
        <v>45600.0</v>
      </c>
      <c r="B3420" s="35">
        <v>45595.0</v>
      </c>
      <c r="C3420" s="10" t="s">
        <v>17</v>
      </c>
      <c r="D3420" s="10">
        <v>8.0</v>
      </c>
      <c r="E3420" s="16" t="s">
        <v>9</v>
      </c>
      <c r="F3420" s="10" t="s">
        <v>2428</v>
      </c>
      <c r="G3420" s="10" t="s">
        <v>1093</v>
      </c>
      <c r="H3420" s="12" t="s">
        <v>124</v>
      </c>
      <c r="I3420" s="10" t="s">
        <v>21</v>
      </c>
      <c r="J3420" s="10"/>
      <c r="K3420" s="10"/>
      <c r="L3420" s="10" t="s">
        <v>22</v>
      </c>
      <c r="M3420" s="10" t="s">
        <v>22</v>
      </c>
      <c r="N3420" s="10" t="s">
        <v>22</v>
      </c>
      <c r="O3420" s="10"/>
      <c r="P3420" s="11"/>
    </row>
    <row r="3421">
      <c r="A3421" s="22">
        <v>45600.0</v>
      </c>
      <c r="B3421" s="35">
        <v>45595.0</v>
      </c>
      <c r="C3421" s="10" t="s">
        <v>17</v>
      </c>
      <c r="D3421" s="10">
        <v>8.0</v>
      </c>
      <c r="E3421" s="16" t="s">
        <v>9</v>
      </c>
      <c r="F3421" s="10" t="s">
        <v>2412</v>
      </c>
      <c r="G3421" s="10" t="s">
        <v>67</v>
      </c>
      <c r="H3421" s="12" t="s">
        <v>68</v>
      </c>
      <c r="I3421" s="10" t="s">
        <v>21</v>
      </c>
      <c r="J3421" s="10"/>
      <c r="K3421" s="10"/>
      <c r="L3421" s="10" t="s">
        <v>22</v>
      </c>
      <c r="M3421" s="10" t="s">
        <v>22</v>
      </c>
      <c r="N3421" s="10"/>
      <c r="O3421" s="10"/>
      <c r="P3421" s="11"/>
    </row>
    <row r="3422">
      <c r="A3422" s="22">
        <v>45600.0</v>
      </c>
      <c r="B3422" s="35">
        <v>45595.0</v>
      </c>
      <c r="C3422" s="10" t="s">
        <v>17</v>
      </c>
      <c r="D3422" s="10">
        <v>8.0</v>
      </c>
      <c r="E3422" s="16" t="s">
        <v>9</v>
      </c>
      <c r="F3422" s="10" t="s">
        <v>1744</v>
      </c>
      <c r="G3422" s="10" t="s">
        <v>1745</v>
      </c>
      <c r="H3422" s="12"/>
      <c r="I3422" s="10" t="s">
        <v>52</v>
      </c>
      <c r="J3422" s="10"/>
      <c r="K3422" s="10"/>
      <c r="L3422" s="10" t="s">
        <v>22</v>
      </c>
      <c r="M3422" s="10" t="s">
        <v>22</v>
      </c>
      <c r="N3422" s="10"/>
      <c r="O3422" s="10"/>
      <c r="P3422" s="11"/>
    </row>
    <row r="3423">
      <c r="A3423" s="22">
        <v>45600.0</v>
      </c>
      <c r="B3423" s="35">
        <v>45596.0</v>
      </c>
      <c r="C3423" s="10" t="s">
        <v>17</v>
      </c>
      <c r="D3423" s="10">
        <v>4.0</v>
      </c>
      <c r="E3423" s="16" t="s">
        <v>9</v>
      </c>
      <c r="F3423" s="10" t="s">
        <v>2429</v>
      </c>
      <c r="G3423" s="10" t="s">
        <v>2044</v>
      </c>
      <c r="H3423" s="12"/>
      <c r="I3423" s="10" t="s">
        <v>52</v>
      </c>
      <c r="J3423" s="10"/>
      <c r="K3423" s="10"/>
      <c r="L3423" s="10" t="s">
        <v>22</v>
      </c>
      <c r="M3423" s="10" t="s">
        <v>22</v>
      </c>
      <c r="N3423" s="10"/>
      <c r="O3423" s="10"/>
      <c r="P3423" s="11"/>
    </row>
    <row r="3424">
      <c r="A3424" s="22">
        <v>45600.0</v>
      </c>
      <c r="B3424" s="35">
        <v>45597.0</v>
      </c>
      <c r="C3424" s="10" t="s">
        <v>17</v>
      </c>
      <c r="D3424" s="10">
        <v>8.0</v>
      </c>
      <c r="E3424" s="17" t="s">
        <v>33</v>
      </c>
      <c r="F3424" s="10" t="s">
        <v>1724</v>
      </c>
      <c r="G3424" s="10" t="s">
        <v>187</v>
      </c>
      <c r="H3424" s="12" t="s">
        <v>188</v>
      </c>
      <c r="I3424" s="10" t="s">
        <v>21</v>
      </c>
      <c r="J3424" s="10"/>
      <c r="K3424" s="10"/>
      <c r="L3424" s="10" t="s">
        <v>22</v>
      </c>
      <c r="M3424" s="10" t="s">
        <v>22</v>
      </c>
      <c r="N3424" s="10"/>
      <c r="O3424" s="10"/>
      <c r="P3424" s="11"/>
    </row>
    <row r="3425">
      <c r="A3425" s="22">
        <v>45600.0</v>
      </c>
      <c r="B3425" s="35">
        <v>45597.0</v>
      </c>
      <c r="C3425" s="10" t="s">
        <v>17</v>
      </c>
      <c r="D3425" s="10">
        <v>8.0</v>
      </c>
      <c r="E3425" s="16" t="s">
        <v>9</v>
      </c>
      <c r="F3425" s="10" t="s">
        <v>2430</v>
      </c>
      <c r="G3425" s="10" t="s">
        <v>518</v>
      </c>
      <c r="H3425" s="12"/>
      <c r="I3425" s="10" t="s">
        <v>52</v>
      </c>
      <c r="J3425" s="10"/>
      <c r="K3425" s="10"/>
      <c r="L3425" s="10" t="s">
        <v>22</v>
      </c>
      <c r="M3425" s="10" t="s">
        <v>22</v>
      </c>
      <c r="N3425" s="10"/>
      <c r="O3425" s="10"/>
      <c r="P3425" s="11"/>
    </row>
    <row r="3426">
      <c r="A3426" s="22">
        <v>45600.0</v>
      </c>
      <c r="B3426" s="35">
        <v>45597.0</v>
      </c>
      <c r="C3426" s="10" t="s">
        <v>17</v>
      </c>
      <c r="D3426" s="10">
        <v>8.0</v>
      </c>
      <c r="E3426" s="17" t="s">
        <v>33</v>
      </c>
      <c r="F3426" s="10" t="s">
        <v>2284</v>
      </c>
      <c r="G3426" s="10" t="s">
        <v>1320</v>
      </c>
      <c r="H3426" s="12" t="s">
        <v>1321</v>
      </c>
      <c r="I3426" s="10" t="s">
        <v>60</v>
      </c>
      <c r="J3426" s="10" t="s">
        <v>2431</v>
      </c>
      <c r="K3426" s="10"/>
      <c r="L3426" s="10" t="s">
        <v>22</v>
      </c>
      <c r="M3426" s="10" t="s">
        <v>22</v>
      </c>
      <c r="N3426" s="10"/>
      <c r="O3426" s="10"/>
      <c r="P3426" s="11"/>
    </row>
    <row r="3427">
      <c r="A3427" s="22">
        <v>45600.0</v>
      </c>
      <c r="B3427" s="35">
        <v>45597.0</v>
      </c>
      <c r="C3427" s="10" t="s">
        <v>17</v>
      </c>
      <c r="D3427" s="10">
        <v>8.0</v>
      </c>
      <c r="E3427" s="16" t="s">
        <v>9</v>
      </c>
      <c r="F3427" s="10" t="s">
        <v>23</v>
      </c>
      <c r="G3427" s="10" t="s">
        <v>24</v>
      </c>
      <c r="H3427" s="12" t="s">
        <v>25</v>
      </c>
      <c r="I3427" s="10" t="s">
        <v>21</v>
      </c>
      <c r="J3427" s="10"/>
      <c r="K3427" s="10"/>
      <c r="L3427" s="10" t="s">
        <v>22</v>
      </c>
      <c r="M3427" s="10" t="s">
        <v>22</v>
      </c>
      <c r="N3427" s="10"/>
      <c r="O3427" s="10"/>
      <c r="P3427" s="11"/>
    </row>
    <row r="3428">
      <c r="A3428" s="22">
        <v>45600.0</v>
      </c>
      <c r="B3428" s="35">
        <v>45597.0</v>
      </c>
      <c r="C3428" s="10" t="s">
        <v>17</v>
      </c>
      <c r="D3428" s="10">
        <v>8.0</v>
      </c>
      <c r="E3428" s="16" t="s">
        <v>9</v>
      </c>
      <c r="F3428" s="10" t="s">
        <v>176</v>
      </c>
      <c r="G3428" s="10" t="s">
        <v>1391</v>
      </c>
      <c r="H3428" s="12"/>
      <c r="I3428" s="10" t="s">
        <v>21</v>
      </c>
      <c r="J3428" s="10"/>
      <c r="K3428" s="10"/>
      <c r="L3428" s="10" t="s">
        <v>22</v>
      </c>
      <c r="M3428" s="10" t="s">
        <v>22</v>
      </c>
      <c r="N3428" s="10"/>
      <c r="O3428" s="10"/>
      <c r="P3428" s="11"/>
    </row>
    <row r="3429">
      <c r="A3429" s="22">
        <v>45600.0</v>
      </c>
      <c r="B3429" s="35">
        <v>45597.0</v>
      </c>
      <c r="C3429" s="10" t="s">
        <v>17</v>
      </c>
      <c r="D3429" s="10">
        <v>8.0</v>
      </c>
      <c r="E3429" s="17" t="s">
        <v>33</v>
      </c>
      <c r="F3429" s="10" t="s">
        <v>229</v>
      </c>
      <c r="G3429" s="10" t="s">
        <v>230</v>
      </c>
      <c r="H3429" s="12"/>
      <c r="I3429" s="10" t="s">
        <v>21</v>
      </c>
      <c r="J3429" s="10"/>
      <c r="K3429" s="10"/>
      <c r="L3429" s="10" t="s">
        <v>22</v>
      </c>
      <c r="M3429" s="10" t="s">
        <v>22</v>
      </c>
      <c r="N3429" s="10"/>
      <c r="O3429" s="10"/>
      <c r="P3429" s="11"/>
    </row>
    <row r="3430">
      <c r="A3430" s="22">
        <v>45600.0</v>
      </c>
      <c r="B3430" s="35">
        <v>45597.0</v>
      </c>
      <c r="C3430" s="10" t="s">
        <v>17</v>
      </c>
      <c r="D3430" s="10">
        <v>8.0</v>
      </c>
      <c r="E3430" s="16" t="s">
        <v>9</v>
      </c>
      <c r="F3430" s="10" t="s">
        <v>2432</v>
      </c>
      <c r="G3430" s="10" t="s">
        <v>1072</v>
      </c>
      <c r="H3430" s="12" t="s">
        <v>1073</v>
      </c>
      <c r="I3430" s="10" t="s">
        <v>52</v>
      </c>
      <c r="J3430" s="10"/>
      <c r="K3430" s="10" t="s">
        <v>2433</v>
      </c>
      <c r="L3430" s="10" t="s">
        <v>22</v>
      </c>
      <c r="M3430" s="10" t="s">
        <v>22</v>
      </c>
      <c r="N3430" s="10"/>
      <c r="O3430" s="10"/>
      <c r="P3430" s="11"/>
    </row>
    <row r="3431">
      <c r="A3431" s="22">
        <v>45597.53599146991</v>
      </c>
      <c r="B3431" s="35">
        <v>45597.0</v>
      </c>
      <c r="C3431" s="10" t="s">
        <v>17</v>
      </c>
      <c r="D3431" s="10">
        <v>16.0</v>
      </c>
      <c r="E3431" s="17" t="s">
        <v>33</v>
      </c>
      <c r="F3431" s="10" t="s">
        <v>1705</v>
      </c>
      <c r="G3431" s="10" t="s">
        <v>949</v>
      </c>
      <c r="H3431" s="12" t="s">
        <v>950</v>
      </c>
      <c r="I3431" s="10" t="s">
        <v>21</v>
      </c>
      <c r="J3431" s="10" t="s">
        <v>2434</v>
      </c>
      <c r="K3431" s="10"/>
      <c r="L3431" s="10" t="s">
        <v>22</v>
      </c>
      <c r="M3431" s="10" t="s">
        <v>22</v>
      </c>
      <c r="N3431" s="10" t="s">
        <v>22</v>
      </c>
      <c r="O3431" s="10" t="s">
        <v>22</v>
      </c>
      <c r="P3431" s="11"/>
    </row>
    <row r="3432">
      <c r="A3432" s="22">
        <v>45597.49165083333</v>
      </c>
      <c r="B3432" s="35">
        <v>45597.0</v>
      </c>
      <c r="C3432" s="10" t="s">
        <v>17</v>
      </c>
      <c r="D3432" s="10">
        <v>12.0</v>
      </c>
      <c r="E3432" s="17" t="s">
        <v>33</v>
      </c>
      <c r="F3432" s="10" t="s">
        <v>2330</v>
      </c>
      <c r="G3432" s="10" t="s">
        <v>205</v>
      </c>
      <c r="H3432" s="12" t="s">
        <v>206</v>
      </c>
      <c r="I3432" s="10" t="s">
        <v>21</v>
      </c>
      <c r="J3432" s="10"/>
      <c r="K3432" s="10"/>
      <c r="L3432" s="10" t="s">
        <v>22</v>
      </c>
      <c r="M3432" s="10" t="s">
        <v>22</v>
      </c>
      <c r="N3432" s="10" t="s">
        <v>22</v>
      </c>
      <c r="O3432" s="10"/>
      <c r="P3432" s="11"/>
    </row>
    <row r="3433">
      <c r="A3433" s="22">
        <v>45597.0</v>
      </c>
      <c r="B3433" s="35">
        <v>45595.0</v>
      </c>
      <c r="C3433" s="10" t="s">
        <v>17</v>
      </c>
      <c r="D3433" s="10">
        <v>8.0</v>
      </c>
      <c r="E3433" s="17" t="s">
        <v>33</v>
      </c>
      <c r="F3433" s="10" t="s">
        <v>830</v>
      </c>
      <c r="G3433" s="10" t="s">
        <v>91</v>
      </c>
      <c r="H3433" s="12" t="s">
        <v>92</v>
      </c>
      <c r="I3433" s="10" t="s">
        <v>21</v>
      </c>
      <c r="J3433" s="10"/>
      <c r="K3433" s="10"/>
      <c r="L3433" s="10" t="s">
        <v>22</v>
      </c>
      <c r="M3433" s="10" t="s">
        <v>22</v>
      </c>
      <c r="N3433" s="10" t="s">
        <v>22</v>
      </c>
      <c r="O3433" s="10" t="s">
        <v>22</v>
      </c>
      <c r="P3433" s="11"/>
    </row>
    <row r="3434">
      <c r="A3434" s="22">
        <v>45597.0</v>
      </c>
      <c r="B3434" s="35">
        <v>45595.0</v>
      </c>
      <c r="C3434" s="10" t="s">
        <v>17</v>
      </c>
      <c r="D3434" s="10">
        <v>8.0</v>
      </c>
      <c r="E3434" s="16" t="s">
        <v>9</v>
      </c>
      <c r="F3434" s="10" t="s">
        <v>2435</v>
      </c>
      <c r="G3434" s="10" t="s">
        <v>1093</v>
      </c>
      <c r="H3434" s="12" t="s">
        <v>124</v>
      </c>
      <c r="I3434" s="10" t="s">
        <v>21</v>
      </c>
      <c r="J3434" s="10"/>
      <c r="K3434" s="10"/>
      <c r="L3434" s="10" t="s">
        <v>22</v>
      </c>
      <c r="M3434" s="10" t="s">
        <v>22</v>
      </c>
      <c r="N3434" s="10" t="s">
        <v>22</v>
      </c>
      <c r="O3434" s="10"/>
      <c r="P3434" s="11"/>
    </row>
    <row r="3435">
      <c r="A3435" s="22">
        <v>45597.0</v>
      </c>
      <c r="B3435" s="35">
        <v>45595.0</v>
      </c>
      <c r="C3435" s="10" t="s">
        <v>17</v>
      </c>
      <c r="D3435" s="10">
        <v>8.0</v>
      </c>
      <c r="E3435" s="17" t="s">
        <v>33</v>
      </c>
      <c r="F3435" s="10" t="s">
        <v>1280</v>
      </c>
      <c r="G3435" s="10" t="s">
        <v>318</v>
      </c>
      <c r="H3435" s="12" t="s">
        <v>319</v>
      </c>
      <c r="I3435" s="10" t="s">
        <v>21</v>
      </c>
      <c r="J3435" s="10"/>
      <c r="K3435" s="10"/>
      <c r="L3435" s="10" t="s">
        <v>22</v>
      </c>
      <c r="M3435" s="10" t="s">
        <v>22</v>
      </c>
      <c r="N3435" s="10" t="s">
        <v>22</v>
      </c>
      <c r="O3435" s="10"/>
      <c r="P3435" s="11"/>
    </row>
    <row r="3436">
      <c r="A3436" s="22">
        <v>45597.0</v>
      </c>
      <c r="B3436" s="35">
        <v>45596.0</v>
      </c>
      <c r="C3436" s="10" t="s">
        <v>17</v>
      </c>
      <c r="D3436" s="10">
        <v>6.0</v>
      </c>
      <c r="E3436" s="16" t="s">
        <v>9</v>
      </c>
      <c r="F3436" s="10" t="s">
        <v>2436</v>
      </c>
      <c r="G3436" s="10" t="s">
        <v>2437</v>
      </c>
      <c r="H3436" s="12" t="s">
        <v>2438</v>
      </c>
      <c r="I3436" s="10" t="s">
        <v>60</v>
      </c>
      <c r="J3436" s="10" t="s">
        <v>2439</v>
      </c>
      <c r="K3436" s="10"/>
      <c r="L3436" s="10" t="s">
        <v>22</v>
      </c>
      <c r="M3436" s="10" t="s">
        <v>22</v>
      </c>
      <c r="N3436" s="10" t="s">
        <v>22</v>
      </c>
      <c r="O3436" s="10" t="s">
        <v>22</v>
      </c>
      <c r="P3436" s="11"/>
    </row>
    <row r="3437">
      <c r="A3437" s="22">
        <v>45597.0</v>
      </c>
      <c r="B3437" s="35">
        <v>45596.0</v>
      </c>
      <c r="C3437" s="10" t="s">
        <v>17</v>
      </c>
      <c r="D3437" s="10">
        <v>8.0</v>
      </c>
      <c r="E3437" s="17" t="s">
        <v>33</v>
      </c>
      <c r="F3437" s="10" t="s">
        <v>1114</v>
      </c>
      <c r="G3437" s="10" t="s">
        <v>289</v>
      </c>
      <c r="H3437" s="12" t="s">
        <v>290</v>
      </c>
      <c r="I3437" s="10" t="s">
        <v>21</v>
      </c>
      <c r="J3437" s="10"/>
      <c r="K3437" s="10" t="s">
        <v>460</v>
      </c>
      <c r="L3437" s="10" t="s">
        <v>22</v>
      </c>
      <c r="M3437" s="10" t="s">
        <v>22</v>
      </c>
      <c r="N3437" s="10" t="s">
        <v>22</v>
      </c>
      <c r="O3437" s="10"/>
      <c r="P3437" s="11"/>
    </row>
    <row r="3438">
      <c r="A3438" s="22">
        <v>45597.0</v>
      </c>
      <c r="B3438" s="35">
        <v>45596.0</v>
      </c>
      <c r="C3438" s="10" t="s">
        <v>17</v>
      </c>
      <c r="D3438" s="10">
        <v>8.0</v>
      </c>
      <c r="E3438" s="17" t="s">
        <v>33</v>
      </c>
      <c r="F3438" s="10" t="s">
        <v>1705</v>
      </c>
      <c r="G3438" s="10" t="s">
        <v>949</v>
      </c>
      <c r="H3438" s="12" t="s">
        <v>950</v>
      </c>
      <c r="I3438" s="10" t="s">
        <v>60</v>
      </c>
      <c r="J3438" s="10"/>
      <c r="K3438" s="10"/>
      <c r="L3438" s="10" t="s">
        <v>22</v>
      </c>
      <c r="M3438" s="10" t="s">
        <v>22</v>
      </c>
      <c r="N3438" s="10" t="s">
        <v>22</v>
      </c>
      <c r="O3438" s="10" t="s">
        <v>22</v>
      </c>
      <c r="P3438" s="11"/>
    </row>
    <row r="3439">
      <c r="A3439" s="22">
        <v>45597.0</v>
      </c>
      <c r="B3439" s="35">
        <v>45596.0</v>
      </c>
      <c r="C3439" s="10" t="s">
        <v>17</v>
      </c>
      <c r="D3439" s="10" t="s">
        <v>89</v>
      </c>
      <c r="E3439" s="19" t="s">
        <v>89</v>
      </c>
      <c r="F3439" s="10" t="s">
        <v>2440</v>
      </c>
      <c r="G3439" s="10" t="s">
        <v>1093</v>
      </c>
      <c r="H3439" s="12" t="s">
        <v>124</v>
      </c>
      <c r="I3439" s="10" t="s">
        <v>21</v>
      </c>
      <c r="J3439" s="10"/>
      <c r="K3439" s="10" t="s">
        <v>497</v>
      </c>
      <c r="L3439" s="10" t="s">
        <v>22</v>
      </c>
      <c r="M3439" s="10" t="s">
        <v>22</v>
      </c>
      <c r="N3439" s="10" t="s">
        <v>22</v>
      </c>
      <c r="O3439" s="10"/>
      <c r="P3439" s="11"/>
    </row>
    <row r="3440">
      <c r="A3440" s="22">
        <v>45597.0</v>
      </c>
      <c r="B3440" s="35">
        <v>45596.0</v>
      </c>
      <c r="C3440" s="10" t="s">
        <v>17</v>
      </c>
      <c r="D3440" s="10">
        <v>8.0</v>
      </c>
      <c r="E3440" s="17" t="s">
        <v>33</v>
      </c>
      <c r="F3440" s="10" t="s">
        <v>229</v>
      </c>
      <c r="G3440" s="10" t="s">
        <v>230</v>
      </c>
      <c r="H3440" s="12"/>
      <c r="I3440" s="10" t="s">
        <v>21</v>
      </c>
      <c r="J3440" s="10"/>
      <c r="K3440" s="10"/>
      <c r="L3440" s="10" t="s">
        <v>22</v>
      </c>
      <c r="M3440" s="10" t="s">
        <v>22</v>
      </c>
      <c r="N3440" s="10" t="s">
        <v>22</v>
      </c>
      <c r="O3440" s="10"/>
      <c r="P3440" s="11"/>
    </row>
    <row r="3441">
      <c r="A3441" s="22">
        <v>45597.0</v>
      </c>
      <c r="B3441" s="35">
        <v>45596.0</v>
      </c>
      <c r="C3441" s="10" t="s">
        <v>17</v>
      </c>
      <c r="D3441" s="10">
        <v>8.0</v>
      </c>
      <c r="E3441" s="17" t="s">
        <v>33</v>
      </c>
      <c r="F3441" s="10" t="s">
        <v>2441</v>
      </c>
      <c r="G3441" s="10" t="s">
        <v>64</v>
      </c>
      <c r="H3441" s="12" t="s">
        <v>65</v>
      </c>
      <c r="I3441" s="10" t="s">
        <v>21</v>
      </c>
      <c r="J3441" s="10"/>
      <c r="K3441" s="10"/>
      <c r="L3441" s="10" t="s">
        <v>22</v>
      </c>
      <c r="M3441" s="10" t="s">
        <v>22</v>
      </c>
      <c r="N3441" s="10" t="s">
        <v>22</v>
      </c>
      <c r="O3441" s="10"/>
      <c r="P3441" s="11"/>
    </row>
    <row r="3442">
      <c r="A3442" s="22">
        <v>45597.0</v>
      </c>
      <c r="B3442" s="35">
        <v>45596.0</v>
      </c>
      <c r="C3442" s="10" t="s">
        <v>17</v>
      </c>
      <c r="D3442" s="10">
        <v>8.0</v>
      </c>
      <c r="E3442" s="17" t="s">
        <v>33</v>
      </c>
      <c r="F3442" s="10" t="s">
        <v>1399</v>
      </c>
      <c r="G3442" s="10" t="s">
        <v>226</v>
      </c>
      <c r="H3442" s="12" t="s">
        <v>227</v>
      </c>
      <c r="I3442" s="10" t="s">
        <v>21</v>
      </c>
      <c r="J3442" s="10"/>
      <c r="K3442" s="10"/>
      <c r="L3442" s="10" t="s">
        <v>22</v>
      </c>
      <c r="M3442" s="10" t="s">
        <v>22</v>
      </c>
      <c r="N3442" s="10" t="s">
        <v>22</v>
      </c>
      <c r="O3442" s="10"/>
      <c r="P3442" s="11"/>
    </row>
    <row r="3443">
      <c r="A3443" s="22">
        <v>45597.0</v>
      </c>
      <c r="B3443" s="35">
        <v>45596.0</v>
      </c>
      <c r="C3443" s="10" t="s">
        <v>17</v>
      </c>
      <c r="D3443" s="10">
        <v>8.0</v>
      </c>
      <c r="E3443" s="17" t="s">
        <v>33</v>
      </c>
      <c r="F3443" s="10" t="s">
        <v>1280</v>
      </c>
      <c r="G3443" s="10" t="s">
        <v>318</v>
      </c>
      <c r="H3443" s="12" t="s">
        <v>319</v>
      </c>
      <c r="I3443" s="10" t="s">
        <v>21</v>
      </c>
      <c r="J3443" s="10"/>
      <c r="K3443" s="10"/>
      <c r="L3443" s="10" t="s">
        <v>22</v>
      </c>
      <c r="M3443" s="10" t="s">
        <v>22</v>
      </c>
      <c r="N3443" s="10" t="s">
        <v>22</v>
      </c>
      <c r="O3443" s="10"/>
      <c r="P3443" s="11"/>
    </row>
    <row r="3444">
      <c r="A3444" s="22">
        <v>45597.0</v>
      </c>
      <c r="B3444" s="35">
        <v>45596.0</v>
      </c>
      <c r="C3444" s="10" t="s">
        <v>17</v>
      </c>
      <c r="D3444" s="10">
        <v>8.0</v>
      </c>
      <c r="E3444" s="17" t="s">
        <v>33</v>
      </c>
      <c r="F3444" s="10" t="s">
        <v>2442</v>
      </c>
      <c r="G3444" s="10" t="s">
        <v>94</v>
      </c>
      <c r="H3444" s="12" t="s">
        <v>853</v>
      </c>
      <c r="I3444" s="10" t="s">
        <v>21</v>
      </c>
      <c r="J3444" s="10"/>
      <c r="K3444" s="10"/>
      <c r="L3444" s="10" t="s">
        <v>22</v>
      </c>
      <c r="M3444" s="10" t="s">
        <v>22</v>
      </c>
      <c r="N3444" s="10" t="s">
        <v>22</v>
      </c>
      <c r="O3444" s="10"/>
      <c r="P3444" s="11"/>
    </row>
    <row r="3445">
      <c r="A3445" s="22">
        <v>45597.0</v>
      </c>
      <c r="B3445" s="35">
        <v>45597.0</v>
      </c>
      <c r="C3445" s="10" t="s">
        <v>17</v>
      </c>
      <c r="D3445" s="10">
        <v>16.0</v>
      </c>
      <c r="E3445" s="16" t="s">
        <v>9</v>
      </c>
      <c r="F3445" s="10" t="s">
        <v>1611</v>
      </c>
      <c r="G3445" s="10" t="s">
        <v>56</v>
      </c>
      <c r="H3445" s="12" t="s">
        <v>57</v>
      </c>
      <c r="I3445" s="10" t="s">
        <v>21</v>
      </c>
      <c r="J3445" s="10"/>
      <c r="K3445" s="10"/>
      <c r="L3445" s="10" t="s">
        <v>22</v>
      </c>
      <c r="M3445" s="10" t="s">
        <v>22</v>
      </c>
      <c r="N3445" s="10" t="s">
        <v>22</v>
      </c>
      <c r="O3445" s="10"/>
      <c r="P3445" s="11"/>
    </row>
    <row r="3446">
      <c r="A3446" s="22">
        <v>45597.0</v>
      </c>
      <c r="B3446" s="35">
        <v>45597.0</v>
      </c>
      <c r="C3446" s="10" t="s">
        <v>17</v>
      </c>
      <c r="D3446" s="10" t="s">
        <v>89</v>
      </c>
      <c r="E3446" s="19" t="s">
        <v>89</v>
      </c>
      <c r="F3446" s="10" t="s">
        <v>2443</v>
      </c>
      <c r="G3446" s="10" t="s">
        <v>56</v>
      </c>
      <c r="H3446" s="12" t="s">
        <v>57</v>
      </c>
      <c r="I3446" s="10" t="s">
        <v>21</v>
      </c>
      <c r="J3446" s="10"/>
      <c r="K3446" s="10"/>
      <c r="L3446" s="10" t="s">
        <v>22</v>
      </c>
      <c r="M3446" s="10" t="s">
        <v>22</v>
      </c>
      <c r="N3446" s="10" t="s">
        <v>22</v>
      </c>
      <c r="O3446" s="10"/>
      <c r="P3446" s="11"/>
    </row>
    <row r="3447">
      <c r="A3447" s="22">
        <v>45597.0</v>
      </c>
      <c r="B3447" s="35">
        <v>45597.0</v>
      </c>
      <c r="C3447" s="10" t="s">
        <v>17</v>
      </c>
      <c r="D3447" s="10">
        <v>14.0</v>
      </c>
      <c r="E3447" s="17" t="s">
        <v>33</v>
      </c>
      <c r="F3447" s="10" t="s">
        <v>641</v>
      </c>
      <c r="G3447" s="10" t="s">
        <v>1951</v>
      </c>
      <c r="H3447" s="12" t="s">
        <v>777</v>
      </c>
      <c r="I3447" s="10" t="s">
        <v>60</v>
      </c>
      <c r="J3447" s="10"/>
      <c r="K3447" s="10"/>
      <c r="L3447" s="10" t="s">
        <v>22</v>
      </c>
      <c r="M3447" s="10" t="s">
        <v>22</v>
      </c>
      <c r="N3447" s="10" t="s">
        <v>22</v>
      </c>
      <c r="O3447" s="10" t="s">
        <v>22</v>
      </c>
      <c r="P3447" s="11"/>
    </row>
    <row r="3448">
      <c r="A3448" s="22">
        <v>45597.0</v>
      </c>
      <c r="B3448" s="35">
        <v>45597.0</v>
      </c>
      <c r="C3448" s="10" t="s">
        <v>17</v>
      </c>
      <c r="D3448" s="10">
        <v>8.0</v>
      </c>
      <c r="E3448" s="17" t="s">
        <v>33</v>
      </c>
      <c r="F3448" s="10" t="s">
        <v>2396</v>
      </c>
      <c r="G3448" s="10" t="s">
        <v>521</v>
      </c>
      <c r="H3448" s="12">
        <v>1.577866219E9</v>
      </c>
      <c r="I3448" s="10" t="s">
        <v>21</v>
      </c>
      <c r="J3448" s="10"/>
      <c r="K3448" s="10"/>
      <c r="L3448" s="10" t="s">
        <v>22</v>
      </c>
      <c r="M3448" s="10" t="s">
        <v>22</v>
      </c>
      <c r="N3448" s="10" t="s">
        <v>22</v>
      </c>
      <c r="O3448" s="10"/>
      <c r="P3448" s="11"/>
    </row>
    <row r="3449">
      <c r="A3449" s="22">
        <v>45597.0</v>
      </c>
      <c r="B3449" s="35">
        <v>45597.0</v>
      </c>
      <c r="C3449" s="10" t="s">
        <v>17</v>
      </c>
      <c r="D3449" s="10">
        <v>8.0</v>
      </c>
      <c r="E3449" s="37" t="s">
        <v>953</v>
      </c>
      <c r="F3449" s="10" t="s">
        <v>2444</v>
      </c>
      <c r="G3449" s="10" t="s">
        <v>1445</v>
      </c>
      <c r="H3449" s="12" t="s">
        <v>1446</v>
      </c>
      <c r="I3449" s="10" t="s">
        <v>52</v>
      </c>
      <c r="J3449" s="10"/>
      <c r="K3449" s="10"/>
      <c r="L3449" s="10" t="s">
        <v>22</v>
      </c>
      <c r="M3449" s="10" t="s">
        <v>22</v>
      </c>
      <c r="N3449" s="10" t="s">
        <v>22</v>
      </c>
      <c r="O3449" s="10" t="s">
        <v>22</v>
      </c>
      <c r="P3449" s="11"/>
    </row>
    <row r="3450">
      <c r="A3450" s="22">
        <v>45596.0</v>
      </c>
      <c r="B3450" s="35">
        <v>45594.0</v>
      </c>
      <c r="C3450" s="10" t="s">
        <v>17</v>
      </c>
      <c r="D3450" s="10">
        <v>8.0</v>
      </c>
      <c r="E3450" s="17" t="s">
        <v>33</v>
      </c>
      <c r="F3450" s="10" t="s">
        <v>2445</v>
      </c>
      <c r="G3450" s="10" t="s">
        <v>521</v>
      </c>
      <c r="H3450" s="12">
        <v>1.577866219E9</v>
      </c>
      <c r="I3450" s="10" t="s">
        <v>21</v>
      </c>
      <c r="J3450" s="10"/>
      <c r="K3450" s="10"/>
      <c r="L3450" s="10" t="s">
        <v>22</v>
      </c>
      <c r="M3450" s="10" t="s">
        <v>22</v>
      </c>
      <c r="N3450" s="10" t="s">
        <v>22</v>
      </c>
      <c r="O3450" s="10"/>
      <c r="P3450" s="11"/>
    </row>
    <row r="3451">
      <c r="A3451" s="22">
        <v>45596.0</v>
      </c>
      <c r="B3451" s="35">
        <v>45595.0</v>
      </c>
      <c r="C3451" s="10" t="s">
        <v>17</v>
      </c>
      <c r="D3451" s="10">
        <v>8.0</v>
      </c>
      <c r="E3451" s="17" t="s">
        <v>33</v>
      </c>
      <c r="F3451" s="10" t="s">
        <v>1280</v>
      </c>
      <c r="G3451" s="10" t="s">
        <v>318</v>
      </c>
      <c r="H3451" s="12" t="s">
        <v>319</v>
      </c>
      <c r="I3451" s="10" t="s">
        <v>21</v>
      </c>
      <c r="J3451" s="10"/>
      <c r="K3451" s="10"/>
      <c r="L3451" s="10" t="s">
        <v>22</v>
      </c>
      <c r="M3451" s="10" t="s">
        <v>22</v>
      </c>
      <c r="N3451" s="10" t="s">
        <v>22</v>
      </c>
      <c r="O3451" s="10"/>
      <c r="P3451" s="11"/>
    </row>
    <row r="3452">
      <c r="A3452" s="22">
        <v>45596.0</v>
      </c>
      <c r="B3452" s="35">
        <v>45587.0</v>
      </c>
      <c r="C3452" s="10" t="s">
        <v>17</v>
      </c>
      <c r="D3452" s="10">
        <v>8.0</v>
      </c>
      <c r="E3452" s="16" t="s">
        <v>9</v>
      </c>
      <c r="F3452" s="10" t="s">
        <v>2396</v>
      </c>
      <c r="G3452" s="10" t="s">
        <v>521</v>
      </c>
      <c r="H3452" s="12">
        <v>1.577866219E9</v>
      </c>
      <c r="I3452" s="10" t="s">
        <v>21</v>
      </c>
      <c r="J3452" s="10" t="s">
        <v>2446</v>
      </c>
      <c r="K3452" s="10"/>
      <c r="L3452" s="10" t="s">
        <v>22</v>
      </c>
      <c r="M3452" s="10" t="s">
        <v>22</v>
      </c>
      <c r="N3452" s="10" t="s">
        <v>22</v>
      </c>
      <c r="O3452" s="10" t="s">
        <v>22</v>
      </c>
      <c r="P3452" s="11"/>
    </row>
    <row r="3453">
      <c r="A3453" s="22">
        <v>45596.0</v>
      </c>
      <c r="B3453" s="35">
        <v>45593.0</v>
      </c>
      <c r="C3453" s="10" t="s">
        <v>17</v>
      </c>
      <c r="D3453" s="10">
        <v>8.0</v>
      </c>
      <c r="E3453" s="16" t="s">
        <v>9</v>
      </c>
      <c r="F3453" s="10" t="s">
        <v>2447</v>
      </c>
      <c r="G3453" s="10" t="s">
        <v>2448</v>
      </c>
      <c r="H3453" s="12" t="s">
        <v>2235</v>
      </c>
      <c r="I3453" s="10" t="s">
        <v>60</v>
      </c>
      <c r="J3453" s="10" t="s">
        <v>2449</v>
      </c>
      <c r="K3453" s="10" t="s">
        <v>2450</v>
      </c>
      <c r="L3453" s="10" t="s">
        <v>22</v>
      </c>
      <c r="M3453" s="10" t="s">
        <v>22</v>
      </c>
      <c r="N3453" s="10" t="s">
        <v>22</v>
      </c>
      <c r="O3453" s="10" t="s">
        <v>22</v>
      </c>
      <c r="P3453" s="11"/>
    </row>
    <row r="3454">
      <c r="A3454" s="22">
        <v>45596.0</v>
      </c>
      <c r="B3454" s="35">
        <v>45594.0</v>
      </c>
      <c r="C3454" s="10" t="s">
        <v>17</v>
      </c>
      <c r="D3454" s="10" t="s">
        <v>89</v>
      </c>
      <c r="E3454" s="19" t="s">
        <v>89</v>
      </c>
      <c r="F3454" s="10" t="s">
        <v>2451</v>
      </c>
      <c r="G3454" s="10" t="s">
        <v>2060</v>
      </c>
      <c r="H3454" s="12" t="s">
        <v>2452</v>
      </c>
      <c r="I3454" s="10" t="s">
        <v>60</v>
      </c>
      <c r="J3454" s="10"/>
      <c r="K3454" s="22">
        <v>0.4166666666678793</v>
      </c>
      <c r="L3454" s="10" t="s">
        <v>22</v>
      </c>
      <c r="M3454" s="10" t="s">
        <v>22</v>
      </c>
      <c r="N3454" s="10" t="s">
        <v>22</v>
      </c>
      <c r="O3454" s="10" t="s">
        <v>474</v>
      </c>
      <c r="P3454" s="11"/>
    </row>
    <row r="3455">
      <c r="A3455" s="22">
        <v>45596.0</v>
      </c>
      <c r="B3455" s="35">
        <v>45594.0</v>
      </c>
      <c r="C3455" s="10" t="s">
        <v>17</v>
      </c>
      <c r="D3455" s="10">
        <v>4.0</v>
      </c>
      <c r="E3455" s="16" t="s">
        <v>9</v>
      </c>
      <c r="F3455" s="10" t="s">
        <v>1726</v>
      </c>
      <c r="G3455" s="10" t="s">
        <v>1727</v>
      </c>
      <c r="H3455" s="12" t="s">
        <v>1728</v>
      </c>
      <c r="I3455" s="10" t="s">
        <v>52</v>
      </c>
      <c r="J3455" s="10"/>
      <c r="K3455" s="10"/>
      <c r="L3455" s="10" t="s">
        <v>22</v>
      </c>
      <c r="M3455" s="10" t="s">
        <v>22</v>
      </c>
      <c r="N3455" s="10" t="s">
        <v>22</v>
      </c>
      <c r="O3455" s="10" t="s">
        <v>22</v>
      </c>
      <c r="P3455" s="11"/>
    </row>
    <row r="3456">
      <c r="A3456" s="22">
        <v>45596.0</v>
      </c>
      <c r="B3456" s="35">
        <v>45594.0</v>
      </c>
      <c r="C3456" s="10" t="s">
        <v>17</v>
      </c>
      <c r="D3456" s="10">
        <v>8.0</v>
      </c>
      <c r="E3456" s="16" t="s">
        <v>9</v>
      </c>
      <c r="F3456" s="10" t="s">
        <v>189</v>
      </c>
      <c r="G3456" s="10" t="s">
        <v>1459</v>
      </c>
      <c r="H3456" s="12"/>
      <c r="I3456" s="10" t="s">
        <v>52</v>
      </c>
      <c r="J3456" s="10"/>
      <c r="K3456" s="10"/>
      <c r="L3456" s="10" t="s">
        <v>22</v>
      </c>
      <c r="M3456" s="10" t="s">
        <v>22</v>
      </c>
      <c r="N3456" s="10" t="s">
        <v>22</v>
      </c>
      <c r="O3456" s="10" t="s">
        <v>22</v>
      </c>
      <c r="P3456" s="11"/>
    </row>
    <row r="3457">
      <c r="A3457" s="22">
        <v>45596.0</v>
      </c>
      <c r="B3457" s="35">
        <v>45595.0</v>
      </c>
      <c r="C3457" s="10" t="s">
        <v>17</v>
      </c>
      <c r="D3457" s="10" t="s">
        <v>132</v>
      </c>
      <c r="E3457" s="16" t="s">
        <v>9</v>
      </c>
      <c r="F3457" s="10" t="s">
        <v>1467</v>
      </c>
      <c r="G3457" s="10" t="s">
        <v>1468</v>
      </c>
      <c r="H3457" s="12"/>
      <c r="I3457" s="10" t="s">
        <v>52</v>
      </c>
      <c r="J3457" s="10"/>
      <c r="K3457" s="10"/>
      <c r="L3457" s="10" t="s">
        <v>22</v>
      </c>
      <c r="M3457" s="10" t="s">
        <v>22</v>
      </c>
      <c r="N3457" s="10" t="s">
        <v>22</v>
      </c>
      <c r="O3457" s="10" t="s">
        <v>22</v>
      </c>
      <c r="P3457" s="11"/>
    </row>
    <row r="3458">
      <c r="A3458" s="22">
        <v>45596.0</v>
      </c>
      <c r="B3458" s="35">
        <v>45595.0</v>
      </c>
      <c r="C3458" s="10" t="s">
        <v>17</v>
      </c>
      <c r="D3458" s="10">
        <v>8.0</v>
      </c>
      <c r="E3458" s="17" t="s">
        <v>33</v>
      </c>
      <c r="F3458" s="10" t="s">
        <v>1399</v>
      </c>
      <c r="G3458" s="10" t="s">
        <v>226</v>
      </c>
      <c r="H3458" s="12" t="s">
        <v>227</v>
      </c>
      <c r="I3458" s="10" t="s">
        <v>21</v>
      </c>
      <c r="J3458" s="10"/>
      <c r="K3458" s="10"/>
      <c r="L3458" s="10" t="s">
        <v>22</v>
      </c>
      <c r="M3458" s="10" t="s">
        <v>22</v>
      </c>
      <c r="N3458" s="10" t="s">
        <v>22</v>
      </c>
      <c r="O3458" s="10"/>
      <c r="P3458" s="11"/>
    </row>
    <row r="3459">
      <c r="A3459" s="22">
        <v>45596.0</v>
      </c>
      <c r="B3459" s="35">
        <v>45595.0</v>
      </c>
      <c r="C3459" s="10" t="s">
        <v>17</v>
      </c>
      <c r="D3459" s="10">
        <v>8.0</v>
      </c>
      <c r="E3459" s="17" t="s">
        <v>33</v>
      </c>
      <c r="F3459" s="10" t="s">
        <v>229</v>
      </c>
      <c r="G3459" s="10" t="s">
        <v>230</v>
      </c>
      <c r="H3459" s="12"/>
      <c r="I3459" s="10" t="s">
        <v>21</v>
      </c>
      <c r="J3459" s="10"/>
      <c r="K3459" s="10"/>
      <c r="L3459" s="10" t="s">
        <v>22</v>
      </c>
      <c r="M3459" s="10" t="s">
        <v>22</v>
      </c>
      <c r="N3459" s="10" t="s">
        <v>22</v>
      </c>
      <c r="O3459" s="10"/>
      <c r="P3459" s="11"/>
    </row>
    <row r="3460">
      <c r="A3460" s="22">
        <v>45596.0</v>
      </c>
      <c r="B3460" s="35">
        <v>45595.0</v>
      </c>
      <c r="C3460" s="10" t="s">
        <v>17</v>
      </c>
      <c r="D3460" s="10">
        <v>8.0</v>
      </c>
      <c r="E3460" s="17" t="s">
        <v>33</v>
      </c>
      <c r="F3460" s="10" t="s">
        <v>2262</v>
      </c>
      <c r="G3460" s="10" t="s">
        <v>118</v>
      </c>
      <c r="H3460" s="12" t="s">
        <v>119</v>
      </c>
      <c r="I3460" s="10" t="s">
        <v>21</v>
      </c>
      <c r="J3460" s="10"/>
      <c r="K3460" s="10"/>
      <c r="L3460" s="10" t="s">
        <v>22</v>
      </c>
      <c r="M3460" s="10" t="s">
        <v>22</v>
      </c>
      <c r="N3460" s="10" t="s">
        <v>22</v>
      </c>
      <c r="O3460" s="10"/>
      <c r="P3460" s="11"/>
    </row>
    <row r="3461">
      <c r="A3461" s="22">
        <v>45596.0</v>
      </c>
      <c r="B3461" s="35">
        <v>45596.0</v>
      </c>
      <c r="C3461" s="10" t="s">
        <v>17</v>
      </c>
      <c r="D3461" s="10">
        <v>8.0</v>
      </c>
      <c r="E3461" s="17" t="s">
        <v>33</v>
      </c>
      <c r="F3461" s="10" t="s">
        <v>2191</v>
      </c>
      <c r="G3461" s="10" t="s">
        <v>379</v>
      </c>
      <c r="H3461" s="12" t="s">
        <v>380</v>
      </c>
      <c r="I3461" s="10" t="s">
        <v>21</v>
      </c>
      <c r="J3461" s="10"/>
      <c r="K3461" s="10"/>
      <c r="L3461" s="10" t="s">
        <v>22</v>
      </c>
      <c r="M3461" s="10" t="s">
        <v>22</v>
      </c>
      <c r="N3461" s="10" t="s">
        <v>22</v>
      </c>
      <c r="O3461" s="10"/>
      <c r="P3461" s="11"/>
    </row>
    <row r="3462">
      <c r="A3462" s="22">
        <v>45596.0</v>
      </c>
      <c r="B3462" s="35">
        <v>45596.0</v>
      </c>
      <c r="C3462" s="10" t="s">
        <v>17</v>
      </c>
      <c r="D3462" s="10">
        <v>8.0</v>
      </c>
      <c r="E3462" s="17" t="s">
        <v>33</v>
      </c>
      <c r="F3462" s="10" t="s">
        <v>1399</v>
      </c>
      <c r="G3462" s="10" t="s">
        <v>226</v>
      </c>
      <c r="H3462" s="12" t="s">
        <v>227</v>
      </c>
      <c r="I3462" s="10" t="s">
        <v>21</v>
      </c>
      <c r="J3462" s="10"/>
      <c r="K3462" s="10" t="s">
        <v>497</v>
      </c>
      <c r="L3462" s="10" t="s">
        <v>22</v>
      </c>
      <c r="M3462" s="10" t="s">
        <v>22</v>
      </c>
      <c r="N3462" s="10" t="s">
        <v>22</v>
      </c>
      <c r="O3462" s="10"/>
      <c r="P3462" s="11"/>
    </row>
    <row r="3463">
      <c r="A3463" s="22">
        <v>45596.0</v>
      </c>
      <c r="B3463" s="35">
        <v>45596.0</v>
      </c>
      <c r="C3463" s="10" t="s">
        <v>17</v>
      </c>
      <c r="D3463" s="10">
        <v>8.0</v>
      </c>
      <c r="E3463" s="17" t="s">
        <v>33</v>
      </c>
      <c r="F3463" s="10" t="s">
        <v>1845</v>
      </c>
      <c r="G3463" s="10" t="s">
        <v>1038</v>
      </c>
      <c r="H3463" s="12" t="s">
        <v>1039</v>
      </c>
      <c r="I3463" s="10" t="s">
        <v>21</v>
      </c>
      <c r="J3463" s="10"/>
      <c r="K3463" s="10"/>
      <c r="L3463" s="10" t="s">
        <v>22</v>
      </c>
      <c r="M3463" s="10" t="s">
        <v>22</v>
      </c>
      <c r="N3463" s="10" t="s">
        <v>22</v>
      </c>
      <c r="O3463" s="10"/>
      <c r="P3463" s="11"/>
    </row>
    <row r="3464">
      <c r="A3464" s="22">
        <v>45596.0</v>
      </c>
      <c r="B3464" s="35">
        <v>45596.0</v>
      </c>
      <c r="C3464" s="10" t="s">
        <v>17</v>
      </c>
      <c r="D3464" s="10">
        <v>8.0</v>
      </c>
      <c r="E3464" s="16" t="s">
        <v>9</v>
      </c>
      <c r="F3464" s="10" t="s">
        <v>2453</v>
      </c>
      <c r="G3464" s="10" t="s">
        <v>2454</v>
      </c>
      <c r="H3464" s="12"/>
      <c r="I3464" s="10" t="s">
        <v>60</v>
      </c>
      <c r="J3464" s="10" t="s">
        <v>2455</v>
      </c>
      <c r="K3464" s="10"/>
      <c r="L3464" s="10" t="s">
        <v>22</v>
      </c>
      <c r="M3464" s="10" t="s">
        <v>22</v>
      </c>
      <c r="N3464" s="10" t="s">
        <v>22</v>
      </c>
      <c r="O3464" s="10" t="s">
        <v>22</v>
      </c>
      <c r="P3464" s="11"/>
    </row>
    <row r="3465">
      <c r="A3465" s="22">
        <v>45596.0</v>
      </c>
      <c r="B3465" s="35">
        <v>45596.0</v>
      </c>
      <c r="C3465" s="10" t="s">
        <v>17</v>
      </c>
      <c r="D3465" s="10">
        <v>8.0</v>
      </c>
      <c r="E3465" s="17" t="s">
        <v>33</v>
      </c>
      <c r="F3465" s="10" t="s">
        <v>1495</v>
      </c>
      <c r="G3465" s="10" t="s">
        <v>914</v>
      </c>
      <c r="H3465" s="12"/>
      <c r="I3465" s="10" t="s">
        <v>52</v>
      </c>
      <c r="J3465" s="10"/>
      <c r="K3465" s="10"/>
      <c r="L3465" s="10" t="s">
        <v>22</v>
      </c>
      <c r="M3465" s="10" t="s">
        <v>22</v>
      </c>
      <c r="N3465" s="10" t="s">
        <v>22</v>
      </c>
      <c r="O3465" s="10" t="s">
        <v>22</v>
      </c>
      <c r="P3465" s="11"/>
    </row>
    <row r="3466">
      <c r="A3466" s="22">
        <v>45595.60296733797</v>
      </c>
      <c r="B3466" s="35">
        <v>45595.0</v>
      </c>
      <c r="C3466" s="10" t="s">
        <v>17</v>
      </c>
      <c r="D3466" s="10">
        <v>8.0</v>
      </c>
      <c r="E3466" s="17" t="s">
        <v>33</v>
      </c>
      <c r="F3466" s="10" t="s">
        <v>1957</v>
      </c>
      <c r="G3466" s="10" t="s">
        <v>45</v>
      </c>
      <c r="H3466" s="12" t="s">
        <v>46</v>
      </c>
      <c r="I3466" s="10" t="s">
        <v>21</v>
      </c>
      <c r="J3466" s="10"/>
      <c r="K3466" s="10"/>
      <c r="L3466" s="10" t="s">
        <v>22</v>
      </c>
      <c r="M3466" s="10" t="s">
        <v>22</v>
      </c>
      <c r="N3466" s="10" t="s">
        <v>22</v>
      </c>
      <c r="O3466" s="10"/>
      <c r="P3466" s="11"/>
    </row>
    <row r="3467">
      <c r="A3467" s="22">
        <v>45595.51873619213</v>
      </c>
      <c r="B3467" s="35">
        <v>45595.0</v>
      </c>
      <c r="C3467" s="10" t="s">
        <v>17</v>
      </c>
      <c r="D3467" s="10">
        <v>8.0</v>
      </c>
      <c r="E3467" s="17" t="s">
        <v>33</v>
      </c>
      <c r="F3467" s="10" t="s">
        <v>229</v>
      </c>
      <c r="G3467" s="10" t="s">
        <v>230</v>
      </c>
      <c r="H3467" s="12"/>
      <c r="I3467" s="10" t="s">
        <v>21</v>
      </c>
      <c r="J3467" s="10"/>
      <c r="K3467" s="10"/>
      <c r="L3467" s="10" t="s">
        <v>22</v>
      </c>
      <c r="M3467" s="10" t="s">
        <v>22</v>
      </c>
      <c r="N3467" s="10" t="s">
        <v>22</v>
      </c>
      <c r="O3467" s="10"/>
      <c r="P3467" s="11"/>
    </row>
    <row r="3468">
      <c r="A3468" s="22">
        <v>45595.47037902778</v>
      </c>
      <c r="B3468" s="35">
        <v>45595.0</v>
      </c>
      <c r="C3468" s="10" t="s">
        <v>17</v>
      </c>
      <c r="D3468" s="10">
        <v>8.0</v>
      </c>
      <c r="E3468" s="16" t="s">
        <v>9</v>
      </c>
      <c r="F3468" s="10" t="s">
        <v>2456</v>
      </c>
      <c r="G3468" s="10" t="s">
        <v>1024</v>
      </c>
      <c r="H3468" s="12">
        <v>7.505489038E9</v>
      </c>
      <c r="I3468" s="10" t="s">
        <v>60</v>
      </c>
      <c r="J3468" s="10"/>
      <c r="K3468" s="10"/>
      <c r="L3468" s="10" t="s">
        <v>22</v>
      </c>
      <c r="M3468" s="10" t="s">
        <v>22</v>
      </c>
      <c r="N3468" s="10" t="s">
        <v>22</v>
      </c>
      <c r="O3468" s="10" t="s">
        <v>22</v>
      </c>
      <c r="P3468" s="11"/>
    </row>
    <row r="3469">
      <c r="A3469" s="22">
        <v>45595.0</v>
      </c>
      <c r="B3469" s="23">
        <v>45594.0</v>
      </c>
      <c r="C3469" s="10" t="s">
        <v>17</v>
      </c>
      <c r="D3469" s="10">
        <v>8.0</v>
      </c>
      <c r="E3469" s="17" t="s">
        <v>33</v>
      </c>
      <c r="F3469" s="10" t="s">
        <v>1399</v>
      </c>
      <c r="G3469" s="10" t="s">
        <v>226</v>
      </c>
      <c r="H3469" s="12" t="s">
        <v>227</v>
      </c>
      <c r="I3469" s="10" t="s">
        <v>21</v>
      </c>
      <c r="J3469" s="10"/>
      <c r="K3469" s="10"/>
      <c r="L3469" s="10" t="s">
        <v>22</v>
      </c>
      <c r="M3469" s="10" t="s">
        <v>22</v>
      </c>
      <c r="N3469" s="10" t="s">
        <v>22</v>
      </c>
      <c r="O3469" s="10"/>
      <c r="P3469" s="11"/>
    </row>
    <row r="3470">
      <c r="A3470" s="22">
        <v>45595.0</v>
      </c>
      <c r="B3470" s="23">
        <v>45589.0</v>
      </c>
      <c r="C3470" s="10" t="s">
        <v>17</v>
      </c>
      <c r="D3470" s="10">
        <v>4.0</v>
      </c>
      <c r="E3470" s="16" t="s">
        <v>9</v>
      </c>
      <c r="F3470" s="10" t="s">
        <v>2457</v>
      </c>
      <c r="G3470" s="10" t="s">
        <v>633</v>
      </c>
      <c r="H3470" s="12" t="s">
        <v>634</v>
      </c>
      <c r="I3470" s="10" t="s">
        <v>21</v>
      </c>
      <c r="J3470" s="10"/>
      <c r="K3470" s="10"/>
      <c r="L3470" s="10" t="s">
        <v>22</v>
      </c>
      <c r="M3470" s="10" t="s">
        <v>22</v>
      </c>
      <c r="N3470" s="10" t="s">
        <v>22</v>
      </c>
      <c r="O3470" s="10"/>
      <c r="P3470" s="11"/>
    </row>
    <row r="3471">
      <c r="A3471" s="22">
        <v>45595.0</v>
      </c>
      <c r="B3471" s="35">
        <v>45593.0</v>
      </c>
      <c r="C3471" s="10" t="s">
        <v>17</v>
      </c>
      <c r="D3471" s="10">
        <v>8.0</v>
      </c>
      <c r="E3471" s="16" t="s">
        <v>9</v>
      </c>
      <c r="F3471" s="10" t="s">
        <v>2458</v>
      </c>
      <c r="G3471" s="10" t="s">
        <v>318</v>
      </c>
      <c r="H3471" s="12" t="s">
        <v>319</v>
      </c>
      <c r="I3471" s="10" t="s">
        <v>21</v>
      </c>
      <c r="J3471" s="10"/>
      <c r="K3471" s="10"/>
      <c r="L3471" s="10" t="s">
        <v>22</v>
      </c>
      <c r="M3471" s="10" t="s">
        <v>22</v>
      </c>
      <c r="N3471" s="10" t="s">
        <v>22</v>
      </c>
      <c r="O3471" s="10"/>
      <c r="P3471" s="11"/>
    </row>
    <row r="3472">
      <c r="A3472" s="22">
        <v>45595.0</v>
      </c>
      <c r="B3472" s="35">
        <v>45593.0</v>
      </c>
      <c r="C3472" s="10" t="s">
        <v>17</v>
      </c>
      <c r="D3472" s="10">
        <v>8.0</v>
      </c>
      <c r="E3472" s="16" t="s">
        <v>9</v>
      </c>
      <c r="F3472" s="10" t="s">
        <v>2459</v>
      </c>
      <c r="G3472" s="10" t="s">
        <v>2460</v>
      </c>
      <c r="H3472" s="12" t="s">
        <v>2461</v>
      </c>
      <c r="I3472" s="10" t="s">
        <v>52</v>
      </c>
      <c r="J3472" s="10"/>
      <c r="K3472" s="10"/>
      <c r="L3472" s="10" t="s">
        <v>22</v>
      </c>
      <c r="M3472" s="10" t="s">
        <v>22</v>
      </c>
      <c r="N3472" s="10" t="s">
        <v>22</v>
      </c>
      <c r="O3472" s="10" t="s">
        <v>22</v>
      </c>
      <c r="P3472" s="11"/>
    </row>
    <row r="3473">
      <c r="A3473" s="22">
        <v>45595.0</v>
      </c>
      <c r="B3473" s="35">
        <v>45594.0</v>
      </c>
      <c r="C3473" s="10" t="s">
        <v>17</v>
      </c>
      <c r="D3473" s="10">
        <v>8.0</v>
      </c>
      <c r="E3473" s="16" t="s">
        <v>9</v>
      </c>
      <c r="F3473" s="10" t="s">
        <v>2222</v>
      </c>
      <c r="G3473" s="10" t="s">
        <v>169</v>
      </c>
      <c r="H3473" s="12" t="s">
        <v>170</v>
      </c>
      <c r="I3473" s="10" t="s">
        <v>21</v>
      </c>
      <c r="J3473" s="10"/>
      <c r="K3473" s="10"/>
      <c r="L3473" s="10" t="s">
        <v>22</v>
      </c>
      <c r="M3473" s="10" t="s">
        <v>22</v>
      </c>
      <c r="N3473" s="10" t="s">
        <v>22</v>
      </c>
      <c r="O3473" s="10"/>
      <c r="P3473" s="11"/>
    </row>
    <row r="3474">
      <c r="A3474" s="22">
        <v>45595.0</v>
      </c>
      <c r="B3474" s="35">
        <v>45594.0</v>
      </c>
      <c r="C3474" s="10" t="s">
        <v>17</v>
      </c>
      <c r="D3474" s="10">
        <v>16.0</v>
      </c>
      <c r="E3474" s="16" t="s">
        <v>9</v>
      </c>
      <c r="F3474" s="10" t="s">
        <v>2462</v>
      </c>
      <c r="G3474" s="10" t="s">
        <v>172</v>
      </c>
      <c r="H3474" s="12" t="s">
        <v>930</v>
      </c>
      <c r="I3474" s="10" t="s">
        <v>21</v>
      </c>
      <c r="J3474" s="10"/>
      <c r="K3474" s="10"/>
      <c r="L3474" s="10" t="s">
        <v>22</v>
      </c>
      <c r="M3474" s="10" t="s">
        <v>22</v>
      </c>
      <c r="N3474" s="10" t="s">
        <v>22</v>
      </c>
      <c r="O3474" s="10"/>
      <c r="P3474" s="11"/>
    </row>
    <row r="3475">
      <c r="A3475" s="22">
        <v>45595.0</v>
      </c>
      <c r="B3475" s="35">
        <v>45594.0</v>
      </c>
      <c r="C3475" s="10" t="s">
        <v>17</v>
      </c>
      <c r="D3475" s="10">
        <v>8.0</v>
      </c>
      <c r="E3475" s="17" t="s">
        <v>33</v>
      </c>
      <c r="F3475" s="10" t="s">
        <v>1096</v>
      </c>
      <c r="G3475" s="10" t="s">
        <v>1097</v>
      </c>
      <c r="H3475" s="12"/>
      <c r="I3475" s="10" t="s">
        <v>60</v>
      </c>
      <c r="J3475" s="10"/>
      <c r="K3475" s="10"/>
      <c r="L3475" s="10" t="s">
        <v>22</v>
      </c>
      <c r="M3475" s="10" t="s">
        <v>22</v>
      </c>
      <c r="N3475" s="10" t="s">
        <v>22</v>
      </c>
      <c r="O3475" s="10" t="s">
        <v>22</v>
      </c>
      <c r="P3475" s="11"/>
    </row>
    <row r="3476">
      <c r="A3476" s="22">
        <v>45595.0</v>
      </c>
      <c r="B3476" s="35">
        <v>45594.0</v>
      </c>
      <c r="C3476" s="10" t="s">
        <v>17</v>
      </c>
      <c r="D3476" s="10">
        <v>8.0</v>
      </c>
      <c r="E3476" s="16" t="s">
        <v>9</v>
      </c>
      <c r="F3476" s="10" t="s">
        <v>1141</v>
      </c>
      <c r="G3476" s="10" t="s">
        <v>2463</v>
      </c>
      <c r="H3476" s="12"/>
      <c r="I3476" s="10" t="s">
        <v>52</v>
      </c>
      <c r="J3476" s="10"/>
      <c r="K3476" s="10"/>
      <c r="L3476" s="10" t="s">
        <v>22</v>
      </c>
      <c r="M3476" s="10" t="s">
        <v>22</v>
      </c>
      <c r="N3476" s="10" t="s">
        <v>22</v>
      </c>
      <c r="O3476" s="10" t="s">
        <v>22</v>
      </c>
      <c r="P3476" s="11"/>
    </row>
    <row r="3477">
      <c r="A3477" s="22">
        <v>45595.0</v>
      </c>
      <c r="B3477" s="35">
        <v>45594.0</v>
      </c>
      <c r="C3477" s="10" t="s">
        <v>17</v>
      </c>
      <c r="D3477" s="10">
        <v>8.0</v>
      </c>
      <c r="E3477" s="17" t="s">
        <v>33</v>
      </c>
      <c r="F3477" s="10" t="s">
        <v>250</v>
      </c>
      <c r="G3477" s="10" t="s">
        <v>2464</v>
      </c>
      <c r="H3477" s="12"/>
      <c r="I3477" s="10" t="s">
        <v>60</v>
      </c>
      <c r="J3477" s="10"/>
      <c r="K3477" s="10"/>
      <c r="L3477" s="10" t="s">
        <v>22</v>
      </c>
      <c r="M3477" s="10" t="s">
        <v>22</v>
      </c>
      <c r="N3477" s="10" t="s">
        <v>22</v>
      </c>
      <c r="O3477" s="10" t="s">
        <v>22</v>
      </c>
      <c r="P3477" s="11"/>
    </row>
    <row r="3478">
      <c r="A3478" s="22">
        <v>45595.0</v>
      </c>
      <c r="B3478" s="35">
        <v>45594.0</v>
      </c>
      <c r="C3478" s="10" t="s">
        <v>17</v>
      </c>
      <c r="D3478" s="10">
        <v>8.0</v>
      </c>
      <c r="E3478" s="16" t="s">
        <v>9</v>
      </c>
      <c r="F3478" s="10" t="s">
        <v>954</v>
      </c>
      <c r="G3478" s="10" t="s">
        <v>928</v>
      </c>
      <c r="H3478" s="12" t="s">
        <v>1347</v>
      </c>
      <c r="I3478" s="10" t="s">
        <v>21</v>
      </c>
      <c r="J3478" s="10"/>
      <c r="K3478" s="10"/>
      <c r="L3478" s="10" t="s">
        <v>22</v>
      </c>
      <c r="M3478" s="10" t="s">
        <v>22</v>
      </c>
      <c r="N3478" s="10" t="s">
        <v>22</v>
      </c>
      <c r="O3478" s="10"/>
      <c r="P3478" s="11"/>
    </row>
    <row r="3479">
      <c r="A3479" s="22">
        <v>45595.0</v>
      </c>
      <c r="B3479" s="35">
        <v>45594.0</v>
      </c>
      <c r="C3479" s="10" t="s">
        <v>17</v>
      </c>
      <c r="D3479" s="10">
        <v>8.0</v>
      </c>
      <c r="E3479" s="17" t="s">
        <v>33</v>
      </c>
      <c r="F3479" s="10" t="s">
        <v>2278</v>
      </c>
      <c r="G3479" s="10" t="s">
        <v>2279</v>
      </c>
      <c r="H3479" s="12" t="s">
        <v>2465</v>
      </c>
      <c r="I3479" s="10" t="s">
        <v>52</v>
      </c>
      <c r="J3479" s="10"/>
      <c r="K3479" s="10"/>
      <c r="L3479" s="10" t="s">
        <v>22</v>
      </c>
      <c r="M3479" s="10" t="s">
        <v>22</v>
      </c>
      <c r="N3479" s="10" t="s">
        <v>22</v>
      </c>
      <c r="O3479" s="10" t="s">
        <v>474</v>
      </c>
      <c r="P3479" s="11"/>
    </row>
    <row r="3480">
      <c r="A3480" s="22">
        <v>45595.0</v>
      </c>
      <c r="B3480" s="35">
        <v>45594.0</v>
      </c>
      <c r="C3480" s="10" t="s">
        <v>17</v>
      </c>
      <c r="D3480" s="10">
        <v>8.0</v>
      </c>
      <c r="E3480" s="17" t="s">
        <v>33</v>
      </c>
      <c r="F3480" s="10" t="s">
        <v>2445</v>
      </c>
      <c r="G3480" s="10" t="s">
        <v>521</v>
      </c>
      <c r="H3480" s="12">
        <v>1.577866219E9</v>
      </c>
      <c r="I3480" s="10" t="s">
        <v>21</v>
      </c>
      <c r="J3480" s="10"/>
      <c r="K3480" s="22">
        <v>0.4583333333321207</v>
      </c>
      <c r="L3480" s="10" t="s">
        <v>22</v>
      </c>
      <c r="M3480" s="10" t="s">
        <v>22</v>
      </c>
      <c r="N3480" s="10" t="s">
        <v>22</v>
      </c>
      <c r="O3480" s="10"/>
      <c r="P3480" s="11"/>
    </row>
    <row r="3481">
      <c r="A3481" s="22">
        <v>45595.0</v>
      </c>
      <c r="B3481" s="35">
        <v>45594.0</v>
      </c>
      <c r="C3481" s="10" t="s">
        <v>17</v>
      </c>
      <c r="D3481" s="10">
        <v>8.0</v>
      </c>
      <c r="E3481" s="16" t="s">
        <v>9</v>
      </c>
      <c r="F3481" s="10" t="s">
        <v>2466</v>
      </c>
      <c r="G3481" s="10" t="s">
        <v>94</v>
      </c>
      <c r="H3481" s="12"/>
      <c r="I3481" s="10" t="s">
        <v>21</v>
      </c>
      <c r="J3481" s="10"/>
      <c r="K3481" s="10"/>
      <c r="L3481" s="10" t="s">
        <v>22</v>
      </c>
      <c r="M3481" s="10" t="s">
        <v>22</v>
      </c>
      <c r="N3481" s="10" t="s">
        <v>22</v>
      </c>
      <c r="O3481" s="10"/>
      <c r="P3481" s="11"/>
    </row>
    <row r="3482">
      <c r="A3482" s="22">
        <v>45594.02903553241</v>
      </c>
      <c r="B3482" s="23">
        <v>45594.0</v>
      </c>
      <c r="C3482" s="10" t="s">
        <v>17</v>
      </c>
      <c r="D3482" s="10">
        <v>8.0</v>
      </c>
      <c r="E3482" s="16" t="s">
        <v>9</v>
      </c>
      <c r="F3482" s="10" t="s">
        <v>2467</v>
      </c>
      <c r="G3482" s="10" t="s">
        <v>2468</v>
      </c>
      <c r="H3482" s="12" t="s">
        <v>2469</v>
      </c>
      <c r="I3482" s="10" t="s">
        <v>60</v>
      </c>
      <c r="J3482" s="10" t="s">
        <v>2470</v>
      </c>
      <c r="K3482" s="10"/>
      <c r="L3482" s="10" t="s">
        <v>22</v>
      </c>
      <c r="M3482" s="10" t="s">
        <v>22</v>
      </c>
      <c r="N3482" s="10" t="s">
        <v>22</v>
      </c>
      <c r="O3482" s="10" t="s">
        <v>22</v>
      </c>
      <c r="P3482" s="11"/>
    </row>
    <row r="3483">
      <c r="A3483" s="22">
        <v>45594.0</v>
      </c>
      <c r="B3483" s="35">
        <v>45590.0</v>
      </c>
      <c r="C3483" s="10" t="s">
        <v>17</v>
      </c>
      <c r="D3483" s="10">
        <v>8.0</v>
      </c>
      <c r="E3483" s="16" t="s">
        <v>9</v>
      </c>
      <c r="F3483" s="10" t="s">
        <v>2405</v>
      </c>
      <c r="G3483" s="10" t="s">
        <v>814</v>
      </c>
      <c r="H3483" s="12" t="s">
        <v>832</v>
      </c>
      <c r="I3483" s="10" t="s">
        <v>21</v>
      </c>
      <c r="J3483" s="10"/>
      <c r="K3483" s="10"/>
      <c r="L3483" s="10" t="s">
        <v>22</v>
      </c>
      <c r="M3483" s="10" t="s">
        <v>22</v>
      </c>
      <c r="N3483" s="10" t="s">
        <v>22</v>
      </c>
      <c r="O3483" s="10"/>
      <c r="P3483" s="11"/>
    </row>
    <row r="3484">
      <c r="A3484" s="22">
        <v>45594.0</v>
      </c>
      <c r="B3484" s="35">
        <v>45590.0</v>
      </c>
      <c r="C3484" s="10" t="s">
        <v>17</v>
      </c>
      <c r="D3484" s="10">
        <v>8.0</v>
      </c>
      <c r="E3484" s="16" t="s">
        <v>9</v>
      </c>
      <c r="F3484" s="10" t="s">
        <v>1114</v>
      </c>
      <c r="G3484" s="10" t="s">
        <v>289</v>
      </c>
      <c r="H3484" s="12" t="s">
        <v>290</v>
      </c>
      <c r="I3484" s="10" t="s">
        <v>21</v>
      </c>
      <c r="J3484" s="10"/>
      <c r="K3484" s="10"/>
      <c r="L3484" s="10" t="s">
        <v>22</v>
      </c>
      <c r="M3484" s="10" t="s">
        <v>22</v>
      </c>
      <c r="N3484" s="10" t="s">
        <v>22</v>
      </c>
      <c r="O3484" s="10"/>
      <c r="P3484" s="11"/>
    </row>
    <row r="3485">
      <c r="A3485" s="22">
        <v>45594.0</v>
      </c>
      <c r="B3485" s="35">
        <v>45590.0</v>
      </c>
      <c r="C3485" s="10" t="s">
        <v>17</v>
      </c>
      <c r="D3485" s="10">
        <v>8.0</v>
      </c>
      <c r="E3485" s="16" t="s">
        <v>9</v>
      </c>
      <c r="F3485" s="10" t="s">
        <v>2471</v>
      </c>
      <c r="G3485" s="10" t="s">
        <v>67</v>
      </c>
      <c r="H3485" s="12" t="s">
        <v>68</v>
      </c>
      <c r="I3485" s="10" t="s">
        <v>21</v>
      </c>
      <c r="J3485" s="10"/>
      <c r="K3485" s="10"/>
      <c r="L3485" s="10" t="s">
        <v>22</v>
      </c>
      <c r="M3485" s="10" t="s">
        <v>22</v>
      </c>
      <c r="N3485" s="10" t="s">
        <v>22</v>
      </c>
      <c r="O3485" s="10"/>
      <c r="P3485" s="11"/>
    </row>
    <row r="3486">
      <c r="A3486" s="22">
        <v>45594.0</v>
      </c>
      <c r="B3486" s="35">
        <v>45593.0</v>
      </c>
      <c r="C3486" s="10" t="s">
        <v>17</v>
      </c>
      <c r="D3486" s="10">
        <v>12.0</v>
      </c>
      <c r="E3486" s="17" t="s">
        <v>33</v>
      </c>
      <c r="F3486" s="10" t="s">
        <v>1361</v>
      </c>
      <c r="G3486" s="10" t="s">
        <v>82</v>
      </c>
      <c r="H3486" s="12"/>
      <c r="I3486" s="10" t="s">
        <v>21</v>
      </c>
      <c r="J3486" s="10"/>
      <c r="K3486" s="10"/>
      <c r="L3486" s="10" t="s">
        <v>22</v>
      </c>
      <c r="M3486" s="10" t="s">
        <v>22</v>
      </c>
      <c r="N3486" s="10" t="s">
        <v>22</v>
      </c>
      <c r="O3486" s="10"/>
      <c r="P3486" s="11"/>
    </row>
    <row r="3487">
      <c r="A3487" s="22">
        <v>45594.0</v>
      </c>
      <c r="B3487" s="35">
        <v>45593.0</v>
      </c>
      <c r="C3487" s="10" t="s">
        <v>17</v>
      </c>
      <c r="D3487" s="10">
        <v>8.0</v>
      </c>
      <c r="E3487" s="16" t="s">
        <v>9</v>
      </c>
      <c r="F3487" s="10" t="s">
        <v>2442</v>
      </c>
      <c r="G3487" s="10" t="s">
        <v>94</v>
      </c>
      <c r="H3487" s="12" t="s">
        <v>853</v>
      </c>
      <c r="I3487" s="10" t="s">
        <v>21</v>
      </c>
      <c r="J3487" s="10"/>
      <c r="K3487" s="10"/>
      <c r="L3487" s="10" t="s">
        <v>22</v>
      </c>
      <c r="M3487" s="10" t="s">
        <v>22</v>
      </c>
      <c r="N3487" s="10" t="s">
        <v>22</v>
      </c>
      <c r="O3487" s="10"/>
      <c r="P3487" s="11"/>
    </row>
    <row r="3488">
      <c r="A3488" s="22">
        <v>45594.0</v>
      </c>
      <c r="B3488" s="35">
        <v>45593.0</v>
      </c>
      <c r="C3488" s="10" t="s">
        <v>17</v>
      </c>
      <c r="D3488" s="10">
        <v>16.0</v>
      </c>
      <c r="E3488" s="17" t="s">
        <v>33</v>
      </c>
      <c r="F3488" s="10" t="s">
        <v>325</v>
      </c>
      <c r="G3488" s="10" t="s">
        <v>663</v>
      </c>
      <c r="H3488" s="12" t="s">
        <v>1016</v>
      </c>
      <c r="I3488" s="10" t="s">
        <v>21</v>
      </c>
      <c r="J3488" s="10"/>
      <c r="K3488" s="10"/>
      <c r="L3488" s="10" t="s">
        <v>22</v>
      </c>
      <c r="M3488" s="10" t="s">
        <v>22</v>
      </c>
      <c r="N3488" s="10" t="s">
        <v>22</v>
      </c>
      <c r="O3488" s="10"/>
      <c r="P3488" s="11"/>
    </row>
    <row r="3489">
      <c r="A3489" s="22">
        <v>45594.0</v>
      </c>
      <c r="B3489" s="35">
        <v>45593.0</v>
      </c>
      <c r="C3489" s="10" t="s">
        <v>17</v>
      </c>
      <c r="D3489" s="10" t="s">
        <v>132</v>
      </c>
      <c r="E3489" s="17" t="s">
        <v>33</v>
      </c>
      <c r="F3489" s="10" t="s">
        <v>133</v>
      </c>
      <c r="G3489" s="10" t="s">
        <v>134</v>
      </c>
      <c r="H3489" s="12" t="s">
        <v>135</v>
      </c>
      <c r="I3489" s="10" t="s">
        <v>21</v>
      </c>
      <c r="J3489" s="10"/>
      <c r="K3489" s="10"/>
      <c r="L3489" s="10" t="s">
        <v>22</v>
      </c>
      <c r="M3489" s="10" t="s">
        <v>22</v>
      </c>
      <c r="N3489" s="10" t="s">
        <v>22</v>
      </c>
      <c r="O3489" s="10"/>
      <c r="P3489" s="11"/>
    </row>
    <row r="3490">
      <c r="A3490" s="22">
        <v>45594.0</v>
      </c>
      <c r="B3490" s="35">
        <v>45593.0</v>
      </c>
      <c r="C3490" s="10" t="s">
        <v>17</v>
      </c>
      <c r="D3490" s="10">
        <v>8.0</v>
      </c>
      <c r="E3490" s="17" t="s">
        <v>33</v>
      </c>
      <c r="F3490" s="10" t="s">
        <v>302</v>
      </c>
      <c r="G3490" s="10" t="s">
        <v>30</v>
      </c>
      <c r="H3490" s="12" t="s">
        <v>31</v>
      </c>
      <c r="I3490" s="10" t="s">
        <v>21</v>
      </c>
      <c r="J3490" s="10"/>
      <c r="K3490" s="10"/>
      <c r="L3490" s="10" t="s">
        <v>22</v>
      </c>
      <c r="M3490" s="10" t="s">
        <v>22</v>
      </c>
      <c r="N3490" s="10" t="s">
        <v>22</v>
      </c>
      <c r="O3490" s="10"/>
      <c r="P3490" s="11"/>
    </row>
    <row r="3491">
      <c r="A3491" s="22">
        <v>45594.0</v>
      </c>
      <c r="B3491" s="35">
        <v>45593.0</v>
      </c>
      <c r="C3491" s="10" t="s">
        <v>17</v>
      </c>
      <c r="D3491" s="10">
        <v>8.0</v>
      </c>
      <c r="E3491" s="17" t="s">
        <v>33</v>
      </c>
      <c r="F3491" s="10" t="s">
        <v>1250</v>
      </c>
      <c r="G3491" s="10" t="s">
        <v>1251</v>
      </c>
      <c r="H3491" s="12"/>
      <c r="I3491" s="10" t="s">
        <v>60</v>
      </c>
      <c r="J3491" s="10" t="s">
        <v>2472</v>
      </c>
      <c r="K3491" s="10"/>
      <c r="L3491" s="10" t="s">
        <v>22</v>
      </c>
      <c r="M3491" s="10" t="s">
        <v>22</v>
      </c>
      <c r="N3491" s="10" t="s">
        <v>22</v>
      </c>
      <c r="O3491" s="10" t="s">
        <v>22</v>
      </c>
      <c r="P3491" s="11"/>
    </row>
    <row r="3492">
      <c r="A3492" s="22">
        <v>45594.0</v>
      </c>
      <c r="B3492" s="35">
        <v>45593.0</v>
      </c>
      <c r="C3492" s="10" t="s">
        <v>17</v>
      </c>
      <c r="D3492" s="10">
        <v>8.0</v>
      </c>
      <c r="E3492" s="17" t="s">
        <v>33</v>
      </c>
      <c r="F3492" s="10" t="s">
        <v>268</v>
      </c>
      <c r="G3492" s="10" t="s">
        <v>269</v>
      </c>
      <c r="H3492" s="12" t="s">
        <v>270</v>
      </c>
      <c r="I3492" s="10" t="s">
        <v>21</v>
      </c>
      <c r="J3492" s="10"/>
      <c r="K3492" s="10"/>
      <c r="L3492" s="10" t="s">
        <v>22</v>
      </c>
      <c r="M3492" s="10" t="s">
        <v>22</v>
      </c>
      <c r="N3492" s="10" t="s">
        <v>22</v>
      </c>
      <c r="O3492" s="10"/>
      <c r="P3492" s="11"/>
    </row>
    <row r="3493">
      <c r="A3493" s="22">
        <v>45594.0</v>
      </c>
      <c r="B3493" s="35">
        <v>45593.0</v>
      </c>
      <c r="C3493" s="10" t="s">
        <v>17</v>
      </c>
      <c r="D3493" s="10">
        <v>8.0</v>
      </c>
      <c r="E3493" s="16" t="s">
        <v>9</v>
      </c>
      <c r="F3493" s="10" t="s">
        <v>1399</v>
      </c>
      <c r="G3493" s="10" t="s">
        <v>226</v>
      </c>
      <c r="H3493" s="12" t="s">
        <v>227</v>
      </c>
      <c r="I3493" s="10" t="s">
        <v>21</v>
      </c>
      <c r="J3493" s="10"/>
      <c r="K3493" s="10"/>
      <c r="L3493" s="10" t="s">
        <v>22</v>
      </c>
      <c r="M3493" s="10" t="s">
        <v>22</v>
      </c>
      <c r="N3493" s="10" t="s">
        <v>22</v>
      </c>
      <c r="O3493" s="10"/>
      <c r="P3493" s="11"/>
    </row>
    <row r="3494">
      <c r="A3494" s="36">
        <v>45594.0</v>
      </c>
      <c r="B3494" s="35">
        <v>45593.0</v>
      </c>
      <c r="C3494" s="10" t="s">
        <v>17</v>
      </c>
      <c r="D3494" s="10">
        <v>16.0</v>
      </c>
      <c r="E3494" s="17" t="s">
        <v>33</v>
      </c>
      <c r="F3494" s="10" t="s">
        <v>766</v>
      </c>
      <c r="G3494" s="10" t="s">
        <v>2473</v>
      </c>
      <c r="H3494" s="12"/>
      <c r="I3494" s="10"/>
      <c r="J3494" s="10"/>
      <c r="K3494" s="10"/>
      <c r="L3494" s="10" t="s">
        <v>22</v>
      </c>
      <c r="M3494" s="10" t="s">
        <v>22</v>
      </c>
      <c r="N3494" s="10" t="s">
        <v>22</v>
      </c>
      <c r="O3494" s="10"/>
      <c r="P3494" s="10"/>
    </row>
    <row r="3495">
      <c r="A3495" s="22">
        <v>45594.0</v>
      </c>
      <c r="B3495" s="35">
        <v>45593.0</v>
      </c>
      <c r="C3495" s="10" t="s">
        <v>17</v>
      </c>
      <c r="D3495" s="10">
        <v>8.0</v>
      </c>
      <c r="E3495" s="16" t="s">
        <v>9</v>
      </c>
      <c r="F3495" s="10" t="s">
        <v>2474</v>
      </c>
      <c r="G3495" s="10" t="s">
        <v>1654</v>
      </c>
      <c r="H3495" s="12"/>
      <c r="I3495" s="10" t="s">
        <v>52</v>
      </c>
      <c r="J3495" s="10"/>
      <c r="K3495" s="10"/>
      <c r="L3495" s="10" t="s">
        <v>22</v>
      </c>
      <c r="M3495" s="10" t="s">
        <v>22</v>
      </c>
      <c r="N3495" s="10" t="s">
        <v>22</v>
      </c>
      <c r="O3495" s="10" t="s">
        <v>474</v>
      </c>
      <c r="P3495" s="11"/>
    </row>
    <row r="3496">
      <c r="A3496" s="22">
        <v>45594.0</v>
      </c>
      <c r="B3496" s="23">
        <v>45593.0</v>
      </c>
      <c r="C3496" s="10" t="s">
        <v>17</v>
      </c>
      <c r="D3496" s="10">
        <v>8.0</v>
      </c>
      <c r="E3496" s="17" t="s">
        <v>33</v>
      </c>
      <c r="F3496" s="10" t="s">
        <v>2078</v>
      </c>
      <c r="G3496" s="10" t="s">
        <v>314</v>
      </c>
      <c r="H3496" s="12" t="s">
        <v>315</v>
      </c>
      <c r="I3496" s="10" t="s">
        <v>21</v>
      </c>
      <c r="J3496" s="10"/>
      <c r="K3496" s="10"/>
      <c r="L3496" s="10" t="s">
        <v>22</v>
      </c>
      <c r="M3496" s="10" t="s">
        <v>22</v>
      </c>
      <c r="N3496" s="10" t="s">
        <v>22</v>
      </c>
      <c r="O3496" s="10"/>
      <c r="P3496" s="11"/>
    </row>
    <row r="3497">
      <c r="A3497" s="22">
        <v>45594.0</v>
      </c>
      <c r="B3497" s="23">
        <v>45593.0</v>
      </c>
      <c r="C3497" s="10" t="s">
        <v>17</v>
      </c>
      <c r="D3497" s="10">
        <v>8.0</v>
      </c>
      <c r="E3497" s="16" t="s">
        <v>9</v>
      </c>
      <c r="F3497" s="10" t="s">
        <v>2409</v>
      </c>
      <c r="G3497" s="10" t="s">
        <v>169</v>
      </c>
      <c r="H3497" s="12" t="s">
        <v>170</v>
      </c>
      <c r="I3497" s="10" t="s">
        <v>21</v>
      </c>
      <c r="J3497" s="10"/>
      <c r="K3497" s="10"/>
      <c r="L3497" s="10" t="s">
        <v>22</v>
      </c>
      <c r="M3497" s="10" t="s">
        <v>22</v>
      </c>
      <c r="N3497" s="10" t="s">
        <v>22</v>
      </c>
      <c r="O3497" s="10"/>
      <c r="P3497" s="11"/>
    </row>
    <row r="3498">
      <c r="A3498" s="29">
        <v>45594.0</v>
      </c>
      <c r="B3498" s="23">
        <v>45593.0</v>
      </c>
      <c r="C3498" s="10" t="s">
        <v>17</v>
      </c>
      <c r="D3498" s="10">
        <v>8.0</v>
      </c>
      <c r="E3498" s="17" t="s">
        <v>33</v>
      </c>
      <c r="F3498" s="10" t="s">
        <v>2391</v>
      </c>
      <c r="G3498" s="10" t="s">
        <v>187</v>
      </c>
      <c r="H3498" s="12" t="s">
        <v>188</v>
      </c>
      <c r="I3498" s="10" t="s">
        <v>21</v>
      </c>
      <c r="J3498" s="10"/>
      <c r="K3498" s="10"/>
      <c r="L3498" s="10" t="s">
        <v>22</v>
      </c>
      <c r="M3498" s="10" t="s">
        <v>22</v>
      </c>
      <c r="N3498" s="10" t="s">
        <v>22</v>
      </c>
      <c r="O3498" s="10"/>
      <c r="P3498" s="11"/>
    </row>
    <row r="3499">
      <c r="A3499" s="22">
        <v>45594.0</v>
      </c>
      <c r="B3499" s="23">
        <v>45593.0</v>
      </c>
      <c r="C3499" s="10" t="s">
        <v>17</v>
      </c>
      <c r="D3499" s="10">
        <v>6.0</v>
      </c>
      <c r="E3499" s="16" t="s">
        <v>9</v>
      </c>
      <c r="F3499" s="10" t="s">
        <v>2475</v>
      </c>
      <c r="G3499" s="10" t="s">
        <v>1694</v>
      </c>
      <c r="H3499" s="12" t="s">
        <v>2476</v>
      </c>
      <c r="I3499" s="10" t="s">
        <v>60</v>
      </c>
      <c r="J3499" s="10" t="s">
        <v>2477</v>
      </c>
      <c r="K3499" s="10"/>
      <c r="L3499" s="10" t="s">
        <v>22</v>
      </c>
      <c r="M3499" s="10" t="s">
        <v>22</v>
      </c>
      <c r="N3499" s="10" t="s">
        <v>22</v>
      </c>
      <c r="O3499" s="10" t="s">
        <v>22</v>
      </c>
      <c r="P3499" s="11"/>
    </row>
    <row r="3500">
      <c r="A3500" s="22">
        <v>45594.0</v>
      </c>
      <c r="B3500" s="23">
        <v>45593.0</v>
      </c>
      <c r="C3500" s="10" t="s">
        <v>17</v>
      </c>
      <c r="D3500" s="10">
        <v>8.0</v>
      </c>
      <c r="E3500" s="17" t="s">
        <v>33</v>
      </c>
      <c r="F3500" s="10" t="s">
        <v>2395</v>
      </c>
      <c r="G3500" s="10" t="s">
        <v>211</v>
      </c>
      <c r="H3500" s="12"/>
      <c r="I3500" s="10" t="s">
        <v>52</v>
      </c>
      <c r="J3500" s="10"/>
      <c r="K3500" s="10"/>
      <c r="L3500" s="10" t="s">
        <v>22</v>
      </c>
      <c r="M3500" s="10" t="s">
        <v>22</v>
      </c>
      <c r="N3500" s="10" t="s">
        <v>22</v>
      </c>
      <c r="O3500" s="10" t="s">
        <v>474</v>
      </c>
      <c r="P3500" s="11"/>
    </row>
    <row r="3501">
      <c r="A3501" s="22">
        <v>45593.49809412037</v>
      </c>
      <c r="B3501" s="35">
        <v>45593.0</v>
      </c>
      <c r="C3501" s="10" t="s">
        <v>17</v>
      </c>
      <c r="D3501" s="10">
        <v>8.0</v>
      </c>
      <c r="E3501" s="16" t="s">
        <v>9</v>
      </c>
      <c r="F3501" s="10" t="s">
        <v>2478</v>
      </c>
      <c r="G3501" s="10" t="s">
        <v>2479</v>
      </c>
      <c r="H3501" s="12"/>
      <c r="I3501" s="10" t="s">
        <v>60</v>
      </c>
      <c r="J3501" s="10" t="s">
        <v>2480</v>
      </c>
      <c r="K3501" s="10"/>
      <c r="L3501" s="10" t="s">
        <v>22</v>
      </c>
      <c r="M3501" s="10" t="s">
        <v>22</v>
      </c>
      <c r="N3501" s="10" t="s">
        <v>22</v>
      </c>
      <c r="O3501" s="10" t="s">
        <v>22</v>
      </c>
      <c r="P3501" s="11"/>
    </row>
    <row r="3502">
      <c r="A3502" s="29">
        <v>45593.0</v>
      </c>
      <c r="B3502" s="35">
        <v>45579.0</v>
      </c>
      <c r="C3502" s="10" t="s">
        <v>17</v>
      </c>
      <c r="D3502" s="10">
        <v>8.0</v>
      </c>
      <c r="E3502" s="16" t="s">
        <v>9</v>
      </c>
      <c r="F3502" s="10" t="s">
        <v>2481</v>
      </c>
      <c r="G3502" s="10" t="s">
        <v>2482</v>
      </c>
      <c r="H3502" s="12">
        <v>7.900215566E9</v>
      </c>
      <c r="I3502" s="10" t="s">
        <v>2483</v>
      </c>
      <c r="J3502" s="10"/>
      <c r="K3502" s="10" t="s">
        <v>2484</v>
      </c>
      <c r="L3502" s="10" t="s">
        <v>22</v>
      </c>
      <c r="M3502" s="10" t="s">
        <v>22</v>
      </c>
      <c r="N3502" s="10" t="s">
        <v>22</v>
      </c>
      <c r="O3502" s="10" t="s">
        <v>22</v>
      </c>
      <c r="P3502" s="11"/>
    </row>
    <row r="3503">
      <c r="A3503" s="22">
        <v>45593.0</v>
      </c>
      <c r="B3503" s="35">
        <v>45588.0</v>
      </c>
      <c r="C3503" s="10" t="s">
        <v>17</v>
      </c>
      <c r="D3503" s="10">
        <v>8.0</v>
      </c>
      <c r="E3503" s="16" t="s">
        <v>9</v>
      </c>
      <c r="F3503" s="10" t="s">
        <v>2485</v>
      </c>
      <c r="G3503" s="10" t="s">
        <v>488</v>
      </c>
      <c r="H3503" s="12" t="s">
        <v>489</v>
      </c>
      <c r="I3503" s="10" t="s">
        <v>21</v>
      </c>
      <c r="J3503" s="10"/>
      <c r="K3503" s="10"/>
      <c r="L3503" s="10" t="s">
        <v>22</v>
      </c>
      <c r="M3503" s="10" t="s">
        <v>22</v>
      </c>
      <c r="N3503" s="10" t="s">
        <v>22</v>
      </c>
      <c r="O3503" s="10"/>
      <c r="P3503" s="11"/>
    </row>
    <row r="3504">
      <c r="A3504" s="22">
        <v>45593.0</v>
      </c>
      <c r="B3504" s="35">
        <v>45588.0</v>
      </c>
      <c r="C3504" s="10" t="s">
        <v>17</v>
      </c>
      <c r="D3504" s="10">
        <v>8.0</v>
      </c>
      <c r="E3504" s="16" t="s">
        <v>9</v>
      </c>
      <c r="F3504" s="10" t="s">
        <v>2445</v>
      </c>
      <c r="G3504" s="10" t="s">
        <v>521</v>
      </c>
      <c r="H3504" s="12">
        <v>1.577866219E9</v>
      </c>
      <c r="I3504" s="10" t="s">
        <v>21</v>
      </c>
      <c r="J3504" s="10"/>
      <c r="K3504" s="10"/>
      <c r="L3504" s="10" t="s">
        <v>22</v>
      </c>
      <c r="M3504" s="10" t="s">
        <v>22</v>
      </c>
      <c r="N3504" s="10" t="s">
        <v>22</v>
      </c>
      <c r="O3504" s="10"/>
      <c r="P3504" s="11"/>
    </row>
    <row r="3505">
      <c r="A3505" s="22">
        <v>45593.0</v>
      </c>
      <c r="B3505" s="35">
        <v>45588.0</v>
      </c>
      <c r="C3505" s="10" t="s">
        <v>17</v>
      </c>
      <c r="D3505" s="10">
        <v>12.0</v>
      </c>
      <c r="E3505" s="16" t="s">
        <v>9</v>
      </c>
      <c r="F3505" s="10" t="s">
        <v>2486</v>
      </c>
      <c r="G3505" s="10" t="s">
        <v>2393</v>
      </c>
      <c r="H3505" s="12"/>
      <c r="I3505" s="10" t="s">
        <v>21</v>
      </c>
      <c r="J3505" s="10"/>
      <c r="K3505" s="10"/>
      <c r="L3505" s="10" t="s">
        <v>22</v>
      </c>
      <c r="M3505" s="10" t="s">
        <v>22</v>
      </c>
      <c r="N3505" s="10" t="s">
        <v>22</v>
      </c>
      <c r="O3505" s="10"/>
      <c r="P3505" s="11"/>
    </row>
    <row r="3506">
      <c r="A3506" s="22">
        <v>45593.0</v>
      </c>
      <c r="B3506" s="35">
        <v>45589.0</v>
      </c>
      <c r="C3506" s="10" t="s">
        <v>17</v>
      </c>
      <c r="D3506" s="10">
        <v>8.0</v>
      </c>
      <c r="E3506" s="16" t="s">
        <v>9</v>
      </c>
      <c r="F3506" s="10" t="s">
        <v>2487</v>
      </c>
      <c r="G3506" s="10" t="s">
        <v>1822</v>
      </c>
      <c r="H3506" s="12"/>
      <c r="I3506" s="10" t="s">
        <v>21</v>
      </c>
      <c r="J3506" s="10"/>
      <c r="K3506" s="10"/>
      <c r="L3506" s="10" t="s">
        <v>22</v>
      </c>
      <c r="M3506" s="10" t="s">
        <v>22</v>
      </c>
      <c r="N3506" s="10" t="s">
        <v>22</v>
      </c>
      <c r="O3506" s="10" t="s">
        <v>22</v>
      </c>
      <c r="P3506" s="11"/>
    </row>
    <row r="3507">
      <c r="A3507" s="22">
        <v>45593.0</v>
      </c>
      <c r="B3507" s="35">
        <v>45589.0</v>
      </c>
      <c r="C3507" s="10" t="s">
        <v>17</v>
      </c>
      <c r="D3507" s="10">
        <v>8.0</v>
      </c>
      <c r="E3507" s="16" t="s">
        <v>9</v>
      </c>
      <c r="F3507" s="10" t="s">
        <v>2488</v>
      </c>
      <c r="G3507" s="10" t="s">
        <v>292</v>
      </c>
      <c r="H3507" s="12" t="s">
        <v>293</v>
      </c>
      <c r="I3507" s="10" t="s">
        <v>21</v>
      </c>
      <c r="J3507" s="10"/>
      <c r="K3507" s="10"/>
      <c r="L3507" s="10" t="s">
        <v>22</v>
      </c>
      <c r="M3507" s="10" t="s">
        <v>22</v>
      </c>
      <c r="N3507" s="10" t="s">
        <v>22</v>
      </c>
      <c r="O3507" s="10"/>
      <c r="P3507" s="11"/>
    </row>
    <row r="3508">
      <c r="A3508" s="22">
        <v>45593.0</v>
      </c>
      <c r="B3508" s="35">
        <v>45589.0</v>
      </c>
      <c r="C3508" s="10" t="s">
        <v>17</v>
      </c>
      <c r="D3508" s="10">
        <v>8.0</v>
      </c>
      <c r="E3508" s="16" t="s">
        <v>9</v>
      </c>
      <c r="F3508" s="10" t="s">
        <v>2489</v>
      </c>
      <c r="G3508" s="10" t="s">
        <v>518</v>
      </c>
      <c r="H3508" s="12"/>
      <c r="I3508" s="10" t="s">
        <v>52</v>
      </c>
      <c r="J3508" s="10"/>
      <c r="K3508" s="10"/>
      <c r="L3508" s="10" t="s">
        <v>22</v>
      </c>
      <c r="M3508" s="10" t="s">
        <v>22</v>
      </c>
      <c r="N3508" s="10" t="s">
        <v>22</v>
      </c>
      <c r="O3508" s="10" t="s">
        <v>22</v>
      </c>
      <c r="P3508" s="11"/>
    </row>
    <row r="3509">
      <c r="A3509" s="22">
        <v>45593.0</v>
      </c>
      <c r="B3509" s="35">
        <v>45589.0</v>
      </c>
      <c r="C3509" s="10" t="s">
        <v>17</v>
      </c>
      <c r="D3509" s="10">
        <v>8.0</v>
      </c>
      <c r="E3509" s="17" t="s">
        <v>33</v>
      </c>
      <c r="F3509" s="10" t="s">
        <v>1623</v>
      </c>
      <c r="G3509" s="10" t="s">
        <v>1359</v>
      </c>
      <c r="H3509" s="12"/>
      <c r="I3509" s="10" t="s">
        <v>21</v>
      </c>
      <c r="J3509" s="10"/>
      <c r="K3509" s="10"/>
      <c r="L3509" s="10" t="s">
        <v>22</v>
      </c>
      <c r="M3509" s="10" t="s">
        <v>22</v>
      </c>
      <c r="N3509" s="10" t="s">
        <v>22</v>
      </c>
      <c r="O3509" s="10"/>
      <c r="P3509" s="11"/>
    </row>
    <row r="3510">
      <c r="A3510" s="22">
        <v>45593.0</v>
      </c>
      <c r="B3510" s="23">
        <v>45589.0</v>
      </c>
      <c r="C3510" s="10" t="s">
        <v>17</v>
      </c>
      <c r="D3510" s="10" t="s">
        <v>132</v>
      </c>
      <c r="E3510" s="17" t="s">
        <v>33</v>
      </c>
      <c r="F3510" s="10" t="s">
        <v>2490</v>
      </c>
      <c r="G3510" s="10" t="s">
        <v>184</v>
      </c>
      <c r="H3510" s="12" t="s">
        <v>185</v>
      </c>
      <c r="I3510" s="10" t="s">
        <v>21</v>
      </c>
      <c r="J3510" s="10"/>
      <c r="K3510" s="10"/>
      <c r="L3510" s="10" t="s">
        <v>22</v>
      </c>
      <c r="M3510" s="10" t="s">
        <v>22</v>
      </c>
      <c r="N3510" s="10" t="s">
        <v>22</v>
      </c>
      <c r="O3510" s="10"/>
      <c r="P3510" s="11"/>
    </row>
    <row r="3511">
      <c r="A3511" s="22">
        <v>45593.0</v>
      </c>
      <c r="B3511" s="35">
        <v>45590.0</v>
      </c>
      <c r="C3511" s="10" t="s">
        <v>17</v>
      </c>
      <c r="D3511" s="10">
        <v>8.0</v>
      </c>
      <c r="E3511" s="16" t="s">
        <v>9</v>
      </c>
      <c r="F3511" s="10" t="s">
        <v>2491</v>
      </c>
      <c r="G3511" s="10" t="s">
        <v>169</v>
      </c>
      <c r="H3511" s="12" t="s">
        <v>170</v>
      </c>
      <c r="I3511" s="10" t="s">
        <v>21</v>
      </c>
      <c r="J3511" s="10"/>
      <c r="K3511" s="10"/>
      <c r="L3511" s="10" t="s">
        <v>22</v>
      </c>
      <c r="M3511" s="10" t="s">
        <v>22</v>
      </c>
      <c r="N3511" s="10" t="s">
        <v>22</v>
      </c>
      <c r="O3511" s="10"/>
      <c r="P3511" s="10"/>
    </row>
    <row r="3512">
      <c r="A3512" s="22">
        <v>45593.0</v>
      </c>
      <c r="B3512" s="35">
        <v>45590.0</v>
      </c>
      <c r="C3512" s="10" t="s">
        <v>17</v>
      </c>
      <c r="D3512" s="10">
        <v>8.0</v>
      </c>
      <c r="E3512" s="17" t="s">
        <v>33</v>
      </c>
      <c r="F3512" s="10" t="s">
        <v>2129</v>
      </c>
      <c r="G3512" s="10" t="s">
        <v>2492</v>
      </c>
      <c r="H3512" s="12"/>
      <c r="I3512" s="10" t="s">
        <v>60</v>
      </c>
      <c r="J3512" s="10"/>
      <c r="K3512" s="10"/>
      <c r="L3512" s="10" t="s">
        <v>22</v>
      </c>
      <c r="M3512" s="10" t="s">
        <v>22</v>
      </c>
      <c r="N3512" s="10" t="s">
        <v>22</v>
      </c>
      <c r="O3512" s="10" t="s">
        <v>22</v>
      </c>
      <c r="P3512" s="11"/>
    </row>
    <row r="3513">
      <c r="A3513" s="22">
        <v>45593.0</v>
      </c>
      <c r="B3513" s="35">
        <v>45590.0</v>
      </c>
      <c r="C3513" s="10" t="s">
        <v>17</v>
      </c>
      <c r="D3513" s="10">
        <v>8.0</v>
      </c>
      <c r="E3513" s="17" t="s">
        <v>33</v>
      </c>
      <c r="F3513" s="10" t="s">
        <v>2493</v>
      </c>
      <c r="G3513" s="10" t="s">
        <v>2214</v>
      </c>
      <c r="H3513" s="12"/>
      <c r="I3513" s="10" t="s">
        <v>60</v>
      </c>
      <c r="J3513" s="10"/>
      <c r="K3513" s="10"/>
      <c r="L3513" s="10" t="s">
        <v>22</v>
      </c>
      <c r="M3513" s="10" t="s">
        <v>22</v>
      </c>
      <c r="N3513" s="10" t="s">
        <v>22</v>
      </c>
      <c r="O3513" s="11"/>
      <c r="P3513" s="11"/>
    </row>
    <row r="3514">
      <c r="A3514" s="22">
        <v>45593.0</v>
      </c>
      <c r="B3514" s="35">
        <v>45590.0</v>
      </c>
      <c r="C3514" s="10" t="s">
        <v>17</v>
      </c>
      <c r="D3514" s="10">
        <v>8.0</v>
      </c>
      <c r="E3514" s="17" t="s">
        <v>33</v>
      </c>
      <c r="F3514" s="10" t="s">
        <v>1280</v>
      </c>
      <c r="G3514" s="10" t="s">
        <v>318</v>
      </c>
      <c r="H3514" s="12" t="s">
        <v>319</v>
      </c>
      <c r="I3514" s="10" t="s">
        <v>21</v>
      </c>
      <c r="J3514" s="10"/>
      <c r="K3514" s="10"/>
      <c r="L3514" s="10" t="s">
        <v>22</v>
      </c>
      <c r="M3514" s="10" t="s">
        <v>22</v>
      </c>
      <c r="N3514" s="10" t="s">
        <v>22</v>
      </c>
      <c r="O3514" s="11"/>
      <c r="P3514" s="11"/>
    </row>
    <row r="3515">
      <c r="A3515" s="22">
        <v>45593.0</v>
      </c>
      <c r="B3515" s="35">
        <v>45590.0</v>
      </c>
      <c r="C3515" s="10" t="s">
        <v>17</v>
      </c>
      <c r="D3515" s="10">
        <v>8.0</v>
      </c>
      <c r="E3515" s="17" t="s">
        <v>33</v>
      </c>
      <c r="F3515" s="10" t="s">
        <v>1874</v>
      </c>
      <c r="G3515" s="10" t="s">
        <v>1875</v>
      </c>
      <c r="H3515" s="12" t="s">
        <v>1876</v>
      </c>
      <c r="I3515" s="10" t="s">
        <v>60</v>
      </c>
      <c r="J3515" s="10"/>
      <c r="K3515" s="10"/>
      <c r="L3515" s="10" t="s">
        <v>22</v>
      </c>
      <c r="M3515" s="10" t="s">
        <v>22</v>
      </c>
      <c r="N3515" s="10" t="s">
        <v>22</v>
      </c>
      <c r="O3515" s="10" t="s">
        <v>22</v>
      </c>
      <c r="P3515" s="11"/>
    </row>
    <row r="3516">
      <c r="A3516" s="22">
        <v>45593.0</v>
      </c>
      <c r="B3516" s="35">
        <v>45590.0</v>
      </c>
      <c r="C3516" s="10" t="s">
        <v>17</v>
      </c>
      <c r="D3516" s="10">
        <v>8.0</v>
      </c>
      <c r="E3516" s="17" t="s">
        <v>33</v>
      </c>
      <c r="F3516" s="10" t="s">
        <v>1368</v>
      </c>
      <c r="G3516" s="10" t="s">
        <v>928</v>
      </c>
      <c r="H3516" s="12"/>
      <c r="I3516" s="10" t="s">
        <v>21</v>
      </c>
      <c r="J3516" s="10"/>
      <c r="K3516" s="10"/>
      <c r="L3516" s="10" t="s">
        <v>22</v>
      </c>
      <c r="M3516" s="10" t="s">
        <v>22</v>
      </c>
      <c r="N3516" s="10" t="s">
        <v>22</v>
      </c>
      <c r="O3516" s="10"/>
      <c r="P3516" s="11"/>
    </row>
    <row r="3517">
      <c r="A3517" s="22">
        <v>45593.0</v>
      </c>
      <c r="B3517" s="35">
        <v>45590.0</v>
      </c>
      <c r="C3517" s="10" t="s">
        <v>17</v>
      </c>
      <c r="D3517" s="10">
        <v>8.0</v>
      </c>
      <c r="E3517" s="17" t="s">
        <v>33</v>
      </c>
      <c r="F3517" s="10" t="s">
        <v>1368</v>
      </c>
      <c r="G3517" s="10" t="s">
        <v>928</v>
      </c>
      <c r="H3517" s="12"/>
      <c r="I3517" s="10" t="s">
        <v>21</v>
      </c>
      <c r="J3517" s="10"/>
      <c r="K3517" s="10"/>
      <c r="L3517" s="10" t="s">
        <v>22</v>
      </c>
      <c r="M3517" s="10" t="s">
        <v>22</v>
      </c>
      <c r="N3517" s="10" t="s">
        <v>22</v>
      </c>
      <c r="O3517" s="10"/>
      <c r="P3517" s="11"/>
    </row>
    <row r="3518">
      <c r="A3518" s="22">
        <v>45593.0</v>
      </c>
      <c r="B3518" s="35">
        <v>45590.0</v>
      </c>
      <c r="C3518" s="10" t="s">
        <v>17</v>
      </c>
      <c r="D3518" s="10">
        <v>8.0</v>
      </c>
      <c r="E3518" s="16" t="s">
        <v>9</v>
      </c>
      <c r="F3518" s="10" t="s">
        <v>1845</v>
      </c>
      <c r="G3518" s="10" t="s">
        <v>1038</v>
      </c>
      <c r="H3518" s="12"/>
      <c r="I3518" s="10" t="s">
        <v>21</v>
      </c>
      <c r="J3518" s="10"/>
      <c r="K3518" s="10"/>
      <c r="L3518" s="10" t="s">
        <v>22</v>
      </c>
      <c r="M3518" s="10" t="s">
        <v>22</v>
      </c>
      <c r="N3518" s="10" t="s">
        <v>22</v>
      </c>
      <c r="O3518" s="10"/>
      <c r="P3518" s="11"/>
    </row>
    <row r="3519">
      <c r="A3519" s="22">
        <v>45593.0</v>
      </c>
      <c r="B3519" s="23">
        <v>45590.0</v>
      </c>
      <c r="C3519" s="10" t="s">
        <v>17</v>
      </c>
      <c r="D3519" s="10">
        <v>8.0</v>
      </c>
      <c r="E3519" s="17" t="s">
        <v>33</v>
      </c>
      <c r="F3519" s="10" t="s">
        <v>1280</v>
      </c>
      <c r="G3519" s="10" t="s">
        <v>318</v>
      </c>
      <c r="H3519" s="12" t="s">
        <v>319</v>
      </c>
      <c r="I3519" s="10" t="s">
        <v>21</v>
      </c>
      <c r="J3519" s="10"/>
      <c r="K3519" s="10" t="s">
        <v>497</v>
      </c>
      <c r="L3519" s="10" t="s">
        <v>22</v>
      </c>
      <c r="M3519" s="10" t="s">
        <v>22</v>
      </c>
      <c r="N3519" s="10" t="s">
        <v>22</v>
      </c>
      <c r="O3519" s="10"/>
      <c r="P3519" s="11"/>
    </row>
    <row r="3520">
      <c r="A3520" s="22">
        <v>45593.0</v>
      </c>
      <c r="B3520" s="23">
        <v>45590.0</v>
      </c>
      <c r="C3520" s="10" t="s">
        <v>17</v>
      </c>
      <c r="D3520" s="10">
        <v>8.0</v>
      </c>
      <c r="E3520" s="16" t="s">
        <v>9</v>
      </c>
      <c r="F3520" s="10" t="s">
        <v>2494</v>
      </c>
      <c r="G3520" s="10" t="s">
        <v>101</v>
      </c>
      <c r="H3520" s="12" t="s">
        <v>102</v>
      </c>
      <c r="I3520" s="10" t="s">
        <v>21</v>
      </c>
      <c r="J3520" s="10"/>
      <c r="K3520" s="10"/>
      <c r="L3520" s="10" t="s">
        <v>22</v>
      </c>
      <c r="M3520" s="10" t="s">
        <v>22</v>
      </c>
      <c r="N3520" s="10" t="s">
        <v>22</v>
      </c>
      <c r="O3520" s="10"/>
      <c r="P3520" s="11"/>
    </row>
    <row r="3521">
      <c r="A3521" s="22">
        <v>45593.0</v>
      </c>
      <c r="B3521" s="23">
        <v>45590.0</v>
      </c>
      <c r="C3521" s="10" t="s">
        <v>17</v>
      </c>
      <c r="D3521" s="10">
        <v>8.0</v>
      </c>
      <c r="E3521" s="17" t="s">
        <v>33</v>
      </c>
      <c r="F3521" s="10" t="s">
        <v>2495</v>
      </c>
      <c r="G3521" s="10" t="s">
        <v>101</v>
      </c>
      <c r="H3521" s="12" t="s">
        <v>102</v>
      </c>
      <c r="I3521" s="10" t="s">
        <v>21</v>
      </c>
      <c r="J3521" s="10"/>
      <c r="K3521" s="10"/>
      <c r="L3521" s="10" t="s">
        <v>22</v>
      </c>
      <c r="M3521" s="10" t="s">
        <v>22</v>
      </c>
      <c r="N3521" s="10" t="s">
        <v>22</v>
      </c>
      <c r="O3521" s="10"/>
      <c r="P3521" s="11"/>
    </row>
    <row r="3522">
      <c r="A3522" s="22">
        <v>45593.0</v>
      </c>
      <c r="B3522" s="23">
        <v>45590.0</v>
      </c>
      <c r="C3522" s="10" t="s">
        <v>17</v>
      </c>
      <c r="D3522" s="10">
        <v>6.0</v>
      </c>
      <c r="E3522" s="16" t="s">
        <v>9</v>
      </c>
      <c r="F3522" s="10" t="s">
        <v>352</v>
      </c>
      <c r="G3522" s="10" t="s">
        <v>353</v>
      </c>
      <c r="H3522" s="12" t="s">
        <v>354</v>
      </c>
      <c r="I3522" s="10" t="s">
        <v>21</v>
      </c>
      <c r="J3522" s="10"/>
      <c r="K3522" s="10"/>
      <c r="L3522" s="10" t="s">
        <v>22</v>
      </c>
      <c r="M3522" s="10" t="s">
        <v>22</v>
      </c>
      <c r="N3522" s="10" t="s">
        <v>22</v>
      </c>
      <c r="O3522" s="10"/>
      <c r="P3522" s="11"/>
    </row>
    <row r="3523">
      <c r="A3523" s="22">
        <v>45593.0</v>
      </c>
      <c r="B3523" s="23">
        <v>45590.0</v>
      </c>
      <c r="C3523" s="10" t="s">
        <v>17</v>
      </c>
      <c r="D3523" s="10" t="s">
        <v>89</v>
      </c>
      <c r="E3523" s="19" t="s">
        <v>89</v>
      </c>
      <c r="F3523" s="10" t="s">
        <v>2496</v>
      </c>
      <c r="G3523" s="10" t="s">
        <v>2497</v>
      </c>
      <c r="H3523" s="12"/>
      <c r="I3523" s="10" t="s">
        <v>21</v>
      </c>
      <c r="J3523" s="10"/>
      <c r="K3523" s="22">
        <v>0.375</v>
      </c>
      <c r="L3523" s="10" t="s">
        <v>22</v>
      </c>
      <c r="M3523" s="10" t="s">
        <v>22</v>
      </c>
      <c r="N3523" s="10" t="s">
        <v>22</v>
      </c>
      <c r="O3523" s="10"/>
      <c r="P3523" s="11"/>
    </row>
    <row r="3524">
      <c r="A3524" s="22">
        <v>45593.0</v>
      </c>
      <c r="B3524" s="23">
        <v>45590.0</v>
      </c>
      <c r="C3524" s="10" t="s">
        <v>17</v>
      </c>
      <c r="D3524" s="10">
        <v>8.0</v>
      </c>
      <c r="E3524" s="16" t="s">
        <v>9</v>
      </c>
      <c r="F3524" s="10" t="s">
        <v>2498</v>
      </c>
      <c r="G3524" s="10" t="s">
        <v>2499</v>
      </c>
      <c r="H3524" s="12" t="s">
        <v>2500</v>
      </c>
      <c r="I3524" s="10" t="s">
        <v>52</v>
      </c>
      <c r="J3524" s="10"/>
      <c r="K3524" s="10"/>
      <c r="L3524" s="10" t="s">
        <v>22</v>
      </c>
      <c r="M3524" s="10" t="s">
        <v>22</v>
      </c>
      <c r="N3524" s="10" t="s">
        <v>22</v>
      </c>
      <c r="O3524" s="10"/>
      <c r="P3524" s="11"/>
    </row>
    <row r="3525">
      <c r="A3525" s="22">
        <v>45593.0</v>
      </c>
      <c r="B3525" s="23">
        <v>45590.0</v>
      </c>
      <c r="C3525" s="10" t="s">
        <v>17</v>
      </c>
      <c r="D3525" s="10">
        <v>8.0</v>
      </c>
      <c r="E3525" s="17" t="s">
        <v>33</v>
      </c>
      <c r="F3525" s="10" t="s">
        <v>2501</v>
      </c>
      <c r="G3525" s="10" t="s">
        <v>67</v>
      </c>
      <c r="H3525" s="12" t="s">
        <v>68</v>
      </c>
      <c r="I3525" s="10" t="s">
        <v>21</v>
      </c>
      <c r="J3525" s="10"/>
      <c r="K3525" s="10"/>
      <c r="L3525" s="10" t="s">
        <v>22</v>
      </c>
      <c r="M3525" s="10" t="s">
        <v>22</v>
      </c>
      <c r="N3525" s="10" t="s">
        <v>22</v>
      </c>
      <c r="O3525" s="10"/>
      <c r="P3525" s="11"/>
    </row>
    <row r="3526">
      <c r="A3526" s="22">
        <v>45593.0</v>
      </c>
      <c r="B3526" s="35">
        <v>45593.0</v>
      </c>
      <c r="C3526" s="10" t="s">
        <v>17</v>
      </c>
      <c r="D3526" s="10">
        <v>8.0</v>
      </c>
      <c r="E3526" s="16" t="s">
        <v>9</v>
      </c>
      <c r="F3526" s="10" t="s">
        <v>2502</v>
      </c>
      <c r="G3526" s="10" t="s">
        <v>518</v>
      </c>
      <c r="H3526" s="12"/>
      <c r="I3526" s="10" t="s">
        <v>52</v>
      </c>
      <c r="J3526" s="10"/>
      <c r="K3526" s="22"/>
      <c r="L3526" s="10" t="s">
        <v>22</v>
      </c>
      <c r="M3526" s="10" t="s">
        <v>22</v>
      </c>
      <c r="N3526" s="10" t="s">
        <v>22</v>
      </c>
      <c r="O3526" s="10" t="s">
        <v>22</v>
      </c>
      <c r="P3526" s="11"/>
    </row>
    <row r="3527">
      <c r="A3527" s="22">
        <v>45593.0</v>
      </c>
      <c r="B3527" s="35">
        <v>45593.0</v>
      </c>
      <c r="C3527" s="10" t="s">
        <v>17</v>
      </c>
      <c r="D3527" s="10">
        <v>8.0</v>
      </c>
      <c r="E3527" s="16" t="s">
        <v>9</v>
      </c>
      <c r="F3527" s="10" t="s">
        <v>2403</v>
      </c>
      <c r="G3527" s="10" t="s">
        <v>2404</v>
      </c>
      <c r="H3527" s="12" t="s">
        <v>2503</v>
      </c>
      <c r="I3527" s="10" t="s">
        <v>60</v>
      </c>
      <c r="J3527" s="10"/>
      <c r="K3527" s="10"/>
      <c r="L3527" s="10" t="s">
        <v>22</v>
      </c>
      <c r="M3527" s="10" t="s">
        <v>22</v>
      </c>
      <c r="N3527" s="10" t="s">
        <v>22</v>
      </c>
      <c r="O3527" s="10" t="s">
        <v>22</v>
      </c>
      <c r="P3527" s="11"/>
    </row>
    <row r="3528">
      <c r="A3528" s="22">
        <v>45593.0</v>
      </c>
      <c r="B3528" s="35">
        <v>45593.0</v>
      </c>
      <c r="C3528" s="10" t="s">
        <v>17</v>
      </c>
      <c r="D3528" s="10">
        <v>6.0</v>
      </c>
      <c r="E3528" s="16" t="s">
        <v>9</v>
      </c>
      <c r="F3528" s="10" t="s">
        <v>2504</v>
      </c>
      <c r="G3528" s="10" t="s">
        <v>2092</v>
      </c>
      <c r="H3528" s="12" t="s">
        <v>2093</v>
      </c>
      <c r="I3528" s="10" t="s">
        <v>60</v>
      </c>
      <c r="J3528" s="10" t="s">
        <v>2505</v>
      </c>
      <c r="K3528" s="10"/>
      <c r="L3528" s="10" t="s">
        <v>22</v>
      </c>
      <c r="M3528" s="10" t="s">
        <v>22</v>
      </c>
      <c r="N3528" s="10" t="s">
        <v>22</v>
      </c>
      <c r="O3528" s="10" t="s">
        <v>22</v>
      </c>
      <c r="P3528" s="11"/>
    </row>
    <row r="3529">
      <c r="A3529" s="29">
        <v>45591.0</v>
      </c>
      <c r="B3529" s="35">
        <v>45590.0</v>
      </c>
      <c r="C3529" s="10" t="s">
        <v>17</v>
      </c>
      <c r="D3529" s="10">
        <v>8.0</v>
      </c>
      <c r="E3529" s="16" t="s">
        <v>9</v>
      </c>
      <c r="F3529" s="10" t="s">
        <v>2506</v>
      </c>
      <c r="G3529" s="10" t="s">
        <v>1966</v>
      </c>
      <c r="H3529" s="12">
        <v>7.765287705E9</v>
      </c>
      <c r="I3529" s="10" t="s">
        <v>52</v>
      </c>
      <c r="J3529" s="10"/>
      <c r="K3529" s="10"/>
      <c r="L3529" s="10" t="s">
        <v>22</v>
      </c>
      <c r="M3529" s="10" t="s">
        <v>22</v>
      </c>
      <c r="N3529" s="10" t="s">
        <v>22</v>
      </c>
      <c r="O3529" s="10" t="s">
        <v>474</v>
      </c>
      <c r="P3529" s="11"/>
    </row>
    <row r="3530">
      <c r="A3530" s="29">
        <v>45590.0</v>
      </c>
      <c r="B3530" s="23">
        <v>45587.0</v>
      </c>
      <c r="C3530" s="10" t="s">
        <v>17</v>
      </c>
      <c r="D3530" s="10">
        <v>16.0</v>
      </c>
      <c r="E3530" s="17" t="s">
        <v>33</v>
      </c>
      <c r="F3530" s="10" t="s">
        <v>2507</v>
      </c>
      <c r="G3530" s="10" t="s">
        <v>1009</v>
      </c>
      <c r="H3530" s="12" t="s">
        <v>108</v>
      </c>
      <c r="I3530" s="10" t="s">
        <v>21</v>
      </c>
      <c r="J3530" s="22"/>
      <c r="K3530" s="10"/>
      <c r="L3530" s="10" t="s">
        <v>22</v>
      </c>
      <c r="M3530" s="10" t="s">
        <v>22</v>
      </c>
      <c r="N3530" s="10" t="s">
        <v>22</v>
      </c>
      <c r="O3530" s="10"/>
      <c r="P3530" s="11"/>
    </row>
    <row r="3531">
      <c r="A3531" s="29">
        <v>45590.0</v>
      </c>
      <c r="B3531" s="23">
        <v>45587.0</v>
      </c>
      <c r="C3531" s="10" t="s">
        <v>17</v>
      </c>
      <c r="D3531" s="10">
        <v>4.0</v>
      </c>
      <c r="E3531" s="16" t="s">
        <v>9</v>
      </c>
      <c r="F3531" s="10" t="s">
        <v>2508</v>
      </c>
      <c r="G3531" s="10" t="s">
        <v>2509</v>
      </c>
      <c r="H3531" s="12" t="s">
        <v>2510</v>
      </c>
      <c r="I3531" s="10" t="s">
        <v>60</v>
      </c>
      <c r="J3531" s="10" t="s">
        <v>2511</v>
      </c>
      <c r="K3531" s="10" t="s">
        <v>2512</v>
      </c>
      <c r="L3531" s="10" t="s">
        <v>22</v>
      </c>
      <c r="M3531" s="10" t="s">
        <v>22</v>
      </c>
      <c r="N3531" s="10" t="s">
        <v>22</v>
      </c>
      <c r="O3531" s="10" t="s">
        <v>22</v>
      </c>
      <c r="P3531" s="11"/>
    </row>
    <row r="3532">
      <c r="A3532" s="29">
        <v>45590.0</v>
      </c>
      <c r="B3532" s="23">
        <v>45588.0</v>
      </c>
      <c r="C3532" s="10" t="s">
        <v>17</v>
      </c>
      <c r="D3532" s="10">
        <v>16.0</v>
      </c>
      <c r="E3532" s="17" t="s">
        <v>33</v>
      </c>
      <c r="F3532" s="10" t="s">
        <v>291</v>
      </c>
      <c r="G3532" s="10" t="s">
        <v>292</v>
      </c>
      <c r="H3532" s="12" t="s">
        <v>293</v>
      </c>
      <c r="I3532" s="10" t="s">
        <v>21</v>
      </c>
      <c r="J3532" s="10"/>
      <c r="K3532" s="32"/>
      <c r="L3532" s="10" t="s">
        <v>22</v>
      </c>
      <c r="M3532" s="10" t="s">
        <v>22</v>
      </c>
      <c r="N3532" s="10" t="s">
        <v>22</v>
      </c>
      <c r="O3532" s="10"/>
      <c r="P3532" s="11"/>
    </row>
    <row r="3533">
      <c r="A3533" s="29">
        <v>45590.0</v>
      </c>
      <c r="B3533" s="23">
        <v>45588.0</v>
      </c>
      <c r="C3533" s="10" t="s">
        <v>17</v>
      </c>
      <c r="D3533" s="10">
        <v>8.0</v>
      </c>
      <c r="E3533" s="16" t="s">
        <v>9</v>
      </c>
      <c r="F3533" s="10" t="s">
        <v>2513</v>
      </c>
      <c r="G3533" s="10" t="s">
        <v>114</v>
      </c>
      <c r="H3533" s="12" t="s">
        <v>115</v>
      </c>
      <c r="I3533" s="10" t="s">
        <v>21</v>
      </c>
      <c r="J3533" s="10"/>
      <c r="K3533" s="10"/>
      <c r="L3533" s="10" t="s">
        <v>22</v>
      </c>
      <c r="M3533" s="10" t="s">
        <v>22</v>
      </c>
      <c r="N3533" s="10" t="s">
        <v>22</v>
      </c>
      <c r="O3533" s="10"/>
      <c r="P3533" s="11"/>
    </row>
    <row r="3534">
      <c r="A3534" s="22">
        <v>45590.0</v>
      </c>
      <c r="B3534" s="23">
        <v>45588.0</v>
      </c>
      <c r="C3534" s="10" t="s">
        <v>17</v>
      </c>
      <c r="D3534" s="10">
        <v>12.0</v>
      </c>
      <c r="E3534" s="16" t="s">
        <v>9</v>
      </c>
      <c r="F3534" s="10" t="s">
        <v>250</v>
      </c>
      <c r="G3534" s="10" t="s">
        <v>2464</v>
      </c>
      <c r="H3534" s="12" t="s">
        <v>2514</v>
      </c>
      <c r="I3534" s="10" t="s">
        <v>52</v>
      </c>
      <c r="J3534" s="10"/>
      <c r="K3534" s="10"/>
      <c r="L3534" s="10" t="s">
        <v>22</v>
      </c>
      <c r="M3534" s="10" t="s">
        <v>22</v>
      </c>
      <c r="N3534" s="10" t="s">
        <v>22</v>
      </c>
      <c r="O3534" s="10" t="s">
        <v>22</v>
      </c>
      <c r="P3534" s="11"/>
    </row>
    <row r="3535">
      <c r="A3535" s="22">
        <v>45590.0</v>
      </c>
      <c r="B3535" s="23">
        <v>45589.0</v>
      </c>
      <c r="C3535" s="10" t="s">
        <v>17</v>
      </c>
      <c r="D3535" s="10">
        <v>16.0</v>
      </c>
      <c r="E3535" s="16" t="s">
        <v>9</v>
      </c>
      <c r="F3535" s="10" t="s">
        <v>1611</v>
      </c>
      <c r="G3535" s="10" t="s">
        <v>56</v>
      </c>
      <c r="H3535" s="12" t="s">
        <v>57</v>
      </c>
      <c r="I3535" s="10" t="s">
        <v>21</v>
      </c>
      <c r="J3535" s="10"/>
      <c r="K3535" s="10" t="s">
        <v>2515</v>
      </c>
      <c r="L3535" s="10" t="s">
        <v>22</v>
      </c>
      <c r="M3535" s="10" t="s">
        <v>22</v>
      </c>
      <c r="N3535" s="10" t="s">
        <v>22</v>
      </c>
      <c r="O3535" s="10"/>
      <c r="P3535" s="11"/>
    </row>
    <row r="3536">
      <c r="A3536" s="22">
        <v>45590.0</v>
      </c>
      <c r="B3536" s="23">
        <v>45589.0</v>
      </c>
      <c r="C3536" s="10" t="s">
        <v>17</v>
      </c>
      <c r="D3536" s="10">
        <v>8.0</v>
      </c>
      <c r="E3536" s="17" t="s">
        <v>33</v>
      </c>
      <c r="F3536" s="10" t="s">
        <v>2516</v>
      </c>
      <c r="G3536" s="10" t="s">
        <v>56</v>
      </c>
      <c r="H3536" s="12" t="s">
        <v>57</v>
      </c>
      <c r="I3536" s="10" t="s">
        <v>21</v>
      </c>
      <c r="J3536" s="10" t="s">
        <v>2517</v>
      </c>
      <c r="K3536" s="10" t="s">
        <v>2518</v>
      </c>
      <c r="L3536" s="10" t="s">
        <v>22</v>
      </c>
      <c r="M3536" s="10" t="s">
        <v>22</v>
      </c>
      <c r="N3536" s="10" t="s">
        <v>22</v>
      </c>
      <c r="O3536" s="11"/>
      <c r="P3536" s="11"/>
    </row>
    <row r="3537">
      <c r="A3537" s="22">
        <v>45590.0</v>
      </c>
      <c r="B3537" s="23">
        <v>45589.0</v>
      </c>
      <c r="C3537" s="10" t="s">
        <v>17</v>
      </c>
      <c r="D3537" s="10">
        <v>14.0</v>
      </c>
      <c r="E3537" s="16" t="s">
        <v>9</v>
      </c>
      <c r="F3537" s="10" t="s">
        <v>2013</v>
      </c>
      <c r="G3537" s="10" t="s">
        <v>2219</v>
      </c>
      <c r="H3537" s="12" t="s">
        <v>2519</v>
      </c>
      <c r="I3537" s="10" t="s">
        <v>60</v>
      </c>
      <c r="J3537" s="10" t="s">
        <v>2520</v>
      </c>
      <c r="K3537" s="22"/>
      <c r="L3537" s="10" t="s">
        <v>22</v>
      </c>
      <c r="M3537" s="10" t="s">
        <v>22</v>
      </c>
      <c r="N3537" s="10" t="s">
        <v>22</v>
      </c>
      <c r="O3537" s="10" t="s">
        <v>22</v>
      </c>
      <c r="P3537" s="11"/>
    </row>
    <row r="3538">
      <c r="A3538" s="22">
        <v>45590.0</v>
      </c>
      <c r="B3538" s="23">
        <v>45589.0</v>
      </c>
      <c r="C3538" s="10" t="s">
        <v>17</v>
      </c>
      <c r="D3538" s="10">
        <v>8.0</v>
      </c>
      <c r="E3538" s="16" t="s">
        <v>9</v>
      </c>
      <c r="F3538" s="10" t="s">
        <v>2521</v>
      </c>
      <c r="G3538" s="10" t="s">
        <v>2522</v>
      </c>
      <c r="H3538" s="12" t="s">
        <v>2523</v>
      </c>
      <c r="I3538" s="10" t="s">
        <v>60</v>
      </c>
      <c r="J3538" s="10"/>
      <c r="K3538" s="10"/>
      <c r="L3538" s="10" t="s">
        <v>22</v>
      </c>
      <c r="M3538" s="10" t="s">
        <v>22</v>
      </c>
      <c r="N3538" s="10" t="s">
        <v>22</v>
      </c>
      <c r="O3538" s="10" t="s">
        <v>22</v>
      </c>
      <c r="P3538" s="11"/>
    </row>
    <row r="3539">
      <c r="A3539" s="22">
        <v>45590.0</v>
      </c>
      <c r="B3539" s="23">
        <v>45589.0</v>
      </c>
      <c r="C3539" s="10" t="s">
        <v>17</v>
      </c>
      <c r="D3539" s="10">
        <v>4.0</v>
      </c>
      <c r="E3539" s="37" t="s">
        <v>953</v>
      </c>
      <c r="F3539" s="10" t="s">
        <v>2524</v>
      </c>
      <c r="G3539" s="10" t="s">
        <v>1722</v>
      </c>
      <c r="H3539" s="12"/>
      <c r="I3539" s="10" t="s">
        <v>52</v>
      </c>
      <c r="J3539" s="10"/>
      <c r="K3539" s="22">
        <v>0.6458333333321207</v>
      </c>
      <c r="L3539" s="10" t="s">
        <v>22</v>
      </c>
      <c r="M3539" s="10" t="s">
        <v>22</v>
      </c>
      <c r="N3539" s="10" t="s">
        <v>22</v>
      </c>
      <c r="O3539" s="10" t="s">
        <v>22</v>
      </c>
      <c r="P3539" s="11"/>
    </row>
    <row r="3540">
      <c r="A3540" s="22">
        <v>45590.0</v>
      </c>
      <c r="B3540" s="23">
        <v>45589.0</v>
      </c>
      <c r="C3540" s="10" t="s">
        <v>17</v>
      </c>
      <c r="D3540" s="10">
        <v>8.0</v>
      </c>
      <c r="E3540" s="17" t="s">
        <v>33</v>
      </c>
      <c r="F3540" s="10" t="s">
        <v>2187</v>
      </c>
      <c r="G3540" s="10" t="s">
        <v>2525</v>
      </c>
      <c r="H3540" s="12"/>
      <c r="I3540" s="10" t="s">
        <v>60</v>
      </c>
      <c r="J3540" s="10" t="s">
        <v>2526</v>
      </c>
      <c r="K3540" s="10"/>
      <c r="L3540" s="10" t="s">
        <v>22</v>
      </c>
      <c r="M3540" s="10" t="s">
        <v>22</v>
      </c>
      <c r="N3540" s="10" t="s">
        <v>22</v>
      </c>
      <c r="O3540" s="10" t="s">
        <v>22</v>
      </c>
      <c r="P3540" s="11"/>
    </row>
    <row r="3541">
      <c r="A3541" s="22">
        <v>45590.0</v>
      </c>
      <c r="B3541" s="23">
        <v>45589.0</v>
      </c>
      <c r="C3541" s="10" t="s">
        <v>17</v>
      </c>
      <c r="D3541" s="10">
        <v>16.0</v>
      </c>
      <c r="E3541" s="17" t="s">
        <v>33</v>
      </c>
      <c r="F3541" s="10" t="s">
        <v>403</v>
      </c>
      <c r="G3541" s="10" t="s">
        <v>169</v>
      </c>
      <c r="H3541" s="12" t="s">
        <v>170</v>
      </c>
      <c r="I3541" s="10" t="s">
        <v>21</v>
      </c>
      <c r="J3541" s="10"/>
      <c r="K3541" s="10"/>
      <c r="L3541" s="10" t="s">
        <v>22</v>
      </c>
      <c r="M3541" s="10" t="s">
        <v>22</v>
      </c>
      <c r="N3541" s="10" t="s">
        <v>22</v>
      </c>
      <c r="O3541" s="11"/>
      <c r="P3541" s="11"/>
    </row>
    <row r="3542">
      <c r="A3542" s="22">
        <v>45590.0</v>
      </c>
      <c r="B3542" s="23">
        <v>45589.0</v>
      </c>
      <c r="C3542" s="10" t="s">
        <v>17</v>
      </c>
      <c r="D3542" s="10">
        <v>8.0</v>
      </c>
      <c r="E3542" s="17" t="s">
        <v>33</v>
      </c>
      <c r="F3542" s="10" t="s">
        <v>1280</v>
      </c>
      <c r="G3542" s="10" t="s">
        <v>318</v>
      </c>
      <c r="H3542" s="12" t="s">
        <v>319</v>
      </c>
      <c r="I3542" s="10" t="s">
        <v>21</v>
      </c>
      <c r="J3542" s="10"/>
      <c r="K3542" s="10"/>
      <c r="L3542" s="10" t="s">
        <v>22</v>
      </c>
      <c r="M3542" s="10" t="s">
        <v>22</v>
      </c>
      <c r="N3542" s="10" t="s">
        <v>22</v>
      </c>
      <c r="O3542" s="10"/>
      <c r="P3542" s="11"/>
    </row>
    <row r="3543">
      <c r="A3543" s="22">
        <v>45590.0</v>
      </c>
      <c r="B3543" s="23">
        <v>45589.0</v>
      </c>
      <c r="C3543" s="10" t="s">
        <v>17</v>
      </c>
      <c r="D3543" s="10">
        <v>8.0</v>
      </c>
      <c r="E3543" s="17" t="s">
        <v>33</v>
      </c>
      <c r="F3543" s="10" t="s">
        <v>1280</v>
      </c>
      <c r="G3543" s="10" t="s">
        <v>318</v>
      </c>
      <c r="H3543" s="12" t="s">
        <v>319</v>
      </c>
      <c r="I3543" s="10" t="s">
        <v>21</v>
      </c>
      <c r="J3543" s="10"/>
      <c r="K3543" s="10"/>
      <c r="L3543" s="10" t="s">
        <v>22</v>
      </c>
      <c r="M3543" s="10" t="s">
        <v>22</v>
      </c>
      <c r="N3543" s="10" t="s">
        <v>22</v>
      </c>
      <c r="O3543" s="10"/>
      <c r="P3543" s="11"/>
    </row>
    <row r="3544">
      <c r="A3544" s="22">
        <v>45590.0</v>
      </c>
      <c r="B3544" s="23">
        <v>45589.0</v>
      </c>
      <c r="C3544" s="10" t="s">
        <v>17</v>
      </c>
      <c r="D3544" s="10">
        <v>8.0</v>
      </c>
      <c r="E3544" s="17" t="s">
        <v>33</v>
      </c>
      <c r="F3544" s="10" t="s">
        <v>830</v>
      </c>
      <c r="G3544" s="10" t="s">
        <v>91</v>
      </c>
      <c r="H3544" s="12" t="s">
        <v>92</v>
      </c>
      <c r="I3544" s="10" t="s">
        <v>21</v>
      </c>
      <c r="J3544" s="10"/>
      <c r="K3544" s="10"/>
      <c r="L3544" s="10" t="s">
        <v>22</v>
      </c>
      <c r="M3544" s="10" t="s">
        <v>22</v>
      </c>
      <c r="N3544" s="10" t="s">
        <v>22</v>
      </c>
      <c r="O3544" s="10"/>
      <c r="P3544" s="11"/>
    </row>
    <row r="3545">
      <c r="A3545" s="22">
        <v>45590.0</v>
      </c>
      <c r="B3545" s="35">
        <v>45590.0</v>
      </c>
      <c r="C3545" s="10" t="s">
        <v>17</v>
      </c>
      <c r="D3545" s="10">
        <v>8.0</v>
      </c>
      <c r="E3545" s="16" t="s">
        <v>9</v>
      </c>
      <c r="F3545" s="10" t="s">
        <v>2527</v>
      </c>
      <c r="G3545" s="10" t="s">
        <v>166</v>
      </c>
      <c r="H3545" s="12" t="s">
        <v>167</v>
      </c>
      <c r="I3545" s="10" t="s">
        <v>60</v>
      </c>
      <c r="J3545" s="10"/>
      <c r="K3545" s="10"/>
      <c r="L3545" s="10" t="s">
        <v>22</v>
      </c>
      <c r="M3545" s="10" t="s">
        <v>22</v>
      </c>
      <c r="N3545" s="10" t="s">
        <v>22</v>
      </c>
      <c r="O3545" s="10"/>
      <c r="P3545" s="11"/>
    </row>
    <row r="3546">
      <c r="A3546" s="29">
        <v>45589.67346667824</v>
      </c>
      <c r="B3546" s="23">
        <v>45589.0</v>
      </c>
      <c r="C3546" s="10" t="s">
        <v>17</v>
      </c>
      <c r="D3546" s="10">
        <v>8.0</v>
      </c>
      <c r="E3546" s="17" t="s">
        <v>33</v>
      </c>
      <c r="F3546" s="10" t="s">
        <v>2528</v>
      </c>
      <c r="G3546" s="10" t="s">
        <v>980</v>
      </c>
      <c r="H3546" s="12" t="s">
        <v>981</v>
      </c>
      <c r="I3546" s="10" t="s">
        <v>21</v>
      </c>
      <c r="J3546" s="10"/>
      <c r="K3546" s="10"/>
      <c r="L3546" s="10" t="s">
        <v>22</v>
      </c>
      <c r="M3546" s="10" t="s">
        <v>22</v>
      </c>
      <c r="N3546" s="10" t="s">
        <v>22</v>
      </c>
      <c r="O3546" s="10"/>
      <c r="P3546" s="11"/>
    </row>
    <row r="3547">
      <c r="A3547" s="22">
        <v>45589.0</v>
      </c>
      <c r="B3547" s="23">
        <v>45587.0</v>
      </c>
      <c r="C3547" s="10" t="s">
        <v>17</v>
      </c>
      <c r="D3547" s="10">
        <v>8.0</v>
      </c>
      <c r="E3547" s="16" t="s">
        <v>9</v>
      </c>
      <c r="F3547" s="10" t="s">
        <v>2529</v>
      </c>
      <c r="G3547" s="10" t="s">
        <v>2530</v>
      </c>
      <c r="H3547" s="12" t="s">
        <v>2531</v>
      </c>
      <c r="I3547" s="10" t="s">
        <v>60</v>
      </c>
      <c r="J3547" s="10" t="s">
        <v>2532</v>
      </c>
      <c r="K3547" s="10"/>
      <c r="L3547" s="10" t="s">
        <v>22</v>
      </c>
      <c r="M3547" s="10" t="s">
        <v>22</v>
      </c>
      <c r="N3547" s="10" t="s">
        <v>22</v>
      </c>
      <c r="O3547" s="10" t="s">
        <v>22</v>
      </c>
      <c r="P3547" s="11"/>
    </row>
    <row r="3548">
      <c r="A3548" s="22">
        <v>45589.0</v>
      </c>
      <c r="B3548" s="23">
        <v>45588.0</v>
      </c>
      <c r="C3548" s="10" t="s">
        <v>17</v>
      </c>
      <c r="D3548" s="10">
        <v>4.0</v>
      </c>
      <c r="E3548" s="16" t="s">
        <v>9</v>
      </c>
      <c r="F3548" s="10" t="s">
        <v>2533</v>
      </c>
      <c r="G3548" s="10" t="s">
        <v>916</v>
      </c>
      <c r="H3548" s="12"/>
      <c r="I3548" s="10" t="s">
        <v>21</v>
      </c>
      <c r="J3548" s="10"/>
      <c r="K3548" s="10"/>
      <c r="L3548" s="10" t="s">
        <v>22</v>
      </c>
      <c r="M3548" s="10" t="s">
        <v>22</v>
      </c>
      <c r="N3548" s="10" t="s">
        <v>22</v>
      </c>
      <c r="O3548" s="10"/>
      <c r="P3548" s="11"/>
    </row>
    <row r="3549">
      <c r="A3549" s="22">
        <v>45589.0</v>
      </c>
      <c r="B3549" s="23">
        <v>45588.0</v>
      </c>
      <c r="C3549" s="10" t="s">
        <v>17</v>
      </c>
      <c r="D3549" s="10">
        <v>16.0</v>
      </c>
      <c r="E3549" s="16" t="s">
        <v>9</v>
      </c>
      <c r="F3549" s="10" t="s">
        <v>2534</v>
      </c>
      <c r="G3549" s="10" t="s">
        <v>2535</v>
      </c>
      <c r="H3549" s="12" t="s">
        <v>2536</v>
      </c>
      <c r="I3549" s="10" t="s">
        <v>21</v>
      </c>
      <c r="J3549" s="10"/>
      <c r="K3549" s="10"/>
      <c r="L3549" s="10" t="s">
        <v>22</v>
      </c>
      <c r="M3549" s="10" t="s">
        <v>22</v>
      </c>
      <c r="N3549" s="10" t="s">
        <v>22</v>
      </c>
      <c r="O3549" s="10"/>
      <c r="P3549" s="11"/>
    </row>
    <row r="3550">
      <c r="A3550" s="22">
        <v>45589.0</v>
      </c>
      <c r="B3550" s="23">
        <v>45588.0</v>
      </c>
      <c r="C3550" s="10" t="s">
        <v>17</v>
      </c>
      <c r="D3550" s="10">
        <v>8.0</v>
      </c>
      <c r="E3550" s="17" t="s">
        <v>33</v>
      </c>
      <c r="F3550" s="10" t="s">
        <v>2537</v>
      </c>
      <c r="G3550" s="10" t="s">
        <v>30</v>
      </c>
      <c r="H3550" s="12" t="s">
        <v>31</v>
      </c>
      <c r="I3550" s="10" t="s">
        <v>21</v>
      </c>
      <c r="J3550" s="10"/>
      <c r="K3550" s="10"/>
      <c r="L3550" s="10" t="s">
        <v>22</v>
      </c>
      <c r="M3550" s="10" t="s">
        <v>22</v>
      </c>
      <c r="N3550" s="10" t="s">
        <v>22</v>
      </c>
      <c r="O3550" s="10"/>
      <c r="P3550" s="11"/>
    </row>
    <row r="3551">
      <c r="A3551" s="22">
        <v>45589.0</v>
      </c>
      <c r="B3551" s="23">
        <v>45588.0</v>
      </c>
      <c r="C3551" s="10" t="s">
        <v>17</v>
      </c>
      <c r="D3551" s="10">
        <v>8.0</v>
      </c>
      <c r="E3551" s="17" t="s">
        <v>33</v>
      </c>
      <c r="F3551" s="10" t="s">
        <v>2191</v>
      </c>
      <c r="G3551" s="10" t="s">
        <v>379</v>
      </c>
      <c r="H3551" s="12" t="s">
        <v>380</v>
      </c>
      <c r="I3551" s="10" t="s">
        <v>21</v>
      </c>
      <c r="J3551" s="10"/>
      <c r="K3551" s="10"/>
      <c r="L3551" s="10" t="s">
        <v>22</v>
      </c>
      <c r="M3551" s="10" t="s">
        <v>22</v>
      </c>
      <c r="N3551" s="10" t="s">
        <v>22</v>
      </c>
      <c r="O3551" s="10"/>
      <c r="P3551" s="11"/>
    </row>
    <row r="3552">
      <c r="A3552" s="22">
        <v>45589.0</v>
      </c>
      <c r="B3552" s="23">
        <v>45588.0</v>
      </c>
      <c r="C3552" s="10" t="s">
        <v>17</v>
      </c>
      <c r="D3552" s="10">
        <v>8.0</v>
      </c>
      <c r="E3552" s="17" t="s">
        <v>33</v>
      </c>
      <c r="F3552" s="10" t="s">
        <v>1280</v>
      </c>
      <c r="G3552" s="10" t="s">
        <v>318</v>
      </c>
      <c r="H3552" s="12" t="s">
        <v>319</v>
      </c>
      <c r="I3552" s="10" t="s">
        <v>21</v>
      </c>
      <c r="J3552" s="10"/>
      <c r="K3552" s="10"/>
      <c r="L3552" s="10" t="s">
        <v>22</v>
      </c>
      <c r="M3552" s="10" t="s">
        <v>22</v>
      </c>
      <c r="N3552" s="10" t="s">
        <v>22</v>
      </c>
      <c r="O3552" s="10"/>
      <c r="P3552" s="11"/>
    </row>
    <row r="3553">
      <c r="A3553" s="22">
        <v>45589.0</v>
      </c>
      <c r="B3553" s="23">
        <v>45588.0</v>
      </c>
      <c r="C3553" s="10" t="s">
        <v>17</v>
      </c>
      <c r="D3553" s="10">
        <v>8.0</v>
      </c>
      <c r="E3553" s="17" t="s">
        <v>33</v>
      </c>
      <c r="F3553" s="10" t="s">
        <v>1280</v>
      </c>
      <c r="G3553" s="10" t="s">
        <v>318</v>
      </c>
      <c r="H3553" s="12" t="s">
        <v>319</v>
      </c>
      <c r="I3553" s="10" t="s">
        <v>21</v>
      </c>
      <c r="J3553" s="10"/>
      <c r="K3553" s="10"/>
      <c r="L3553" s="10" t="s">
        <v>22</v>
      </c>
      <c r="M3553" s="10" t="s">
        <v>22</v>
      </c>
      <c r="N3553" s="10" t="s">
        <v>22</v>
      </c>
      <c r="O3553" s="10"/>
      <c r="P3553" s="11"/>
    </row>
    <row r="3554">
      <c r="A3554" s="29">
        <v>45589.0</v>
      </c>
      <c r="B3554" s="23">
        <v>45588.0</v>
      </c>
      <c r="C3554" s="10" t="s">
        <v>17</v>
      </c>
      <c r="D3554" s="10">
        <v>8.0</v>
      </c>
      <c r="E3554" s="16" t="s">
        <v>9</v>
      </c>
      <c r="F3554" s="10" t="s">
        <v>2538</v>
      </c>
      <c r="G3554" s="10" t="s">
        <v>2539</v>
      </c>
      <c r="H3554" s="12" t="s">
        <v>258</v>
      </c>
      <c r="I3554" s="10" t="s">
        <v>60</v>
      </c>
      <c r="J3554" s="10" t="s">
        <v>2540</v>
      </c>
      <c r="K3554" s="10"/>
      <c r="L3554" s="10" t="s">
        <v>22</v>
      </c>
      <c r="M3554" s="10" t="s">
        <v>22</v>
      </c>
      <c r="N3554" s="10" t="s">
        <v>22</v>
      </c>
      <c r="O3554" s="10" t="s">
        <v>22</v>
      </c>
      <c r="P3554" s="11"/>
    </row>
    <row r="3555">
      <c r="A3555" s="29">
        <v>45589.0</v>
      </c>
      <c r="B3555" s="23">
        <v>45588.0</v>
      </c>
      <c r="C3555" s="10" t="s">
        <v>17</v>
      </c>
      <c r="D3555" s="10">
        <v>8.0</v>
      </c>
      <c r="E3555" s="17" t="s">
        <v>33</v>
      </c>
      <c r="F3555" s="10" t="s">
        <v>349</v>
      </c>
      <c r="G3555" s="10" t="s">
        <v>2541</v>
      </c>
      <c r="H3555" s="12"/>
      <c r="I3555" s="10" t="s">
        <v>21</v>
      </c>
      <c r="J3555" s="10"/>
      <c r="K3555" s="10"/>
      <c r="L3555" s="10" t="s">
        <v>22</v>
      </c>
      <c r="M3555" s="10" t="s">
        <v>22</v>
      </c>
      <c r="N3555" s="10" t="s">
        <v>22</v>
      </c>
      <c r="O3555" s="10"/>
      <c r="P3555" s="11"/>
    </row>
    <row r="3556">
      <c r="A3556" s="29">
        <v>45589.0</v>
      </c>
      <c r="B3556" s="23">
        <v>45589.0</v>
      </c>
      <c r="C3556" s="10" t="s">
        <v>17</v>
      </c>
      <c r="D3556" s="10">
        <v>8.0</v>
      </c>
      <c r="E3556" s="16" t="s">
        <v>9</v>
      </c>
      <c r="F3556" s="10" t="s">
        <v>2542</v>
      </c>
      <c r="G3556" s="10" t="s">
        <v>94</v>
      </c>
      <c r="H3556" s="12" t="s">
        <v>853</v>
      </c>
      <c r="I3556" s="10" t="s">
        <v>21</v>
      </c>
      <c r="J3556" s="10"/>
      <c r="K3556" s="10"/>
      <c r="L3556" s="10" t="s">
        <v>22</v>
      </c>
      <c r="M3556" s="10" t="s">
        <v>22</v>
      </c>
      <c r="N3556" s="10" t="s">
        <v>22</v>
      </c>
      <c r="O3556" s="11"/>
      <c r="P3556" s="11"/>
    </row>
    <row r="3557">
      <c r="A3557" s="22">
        <v>45589.0</v>
      </c>
      <c r="B3557" s="23">
        <v>45589.0</v>
      </c>
      <c r="C3557" s="10" t="s">
        <v>17</v>
      </c>
      <c r="D3557" s="10">
        <v>8.0</v>
      </c>
      <c r="E3557" s="16" t="s">
        <v>9</v>
      </c>
      <c r="F3557" s="10" t="s">
        <v>2543</v>
      </c>
      <c r="G3557" s="10" t="s">
        <v>1468</v>
      </c>
      <c r="H3557" s="12"/>
      <c r="I3557" s="10" t="s">
        <v>52</v>
      </c>
      <c r="J3557" s="10"/>
      <c r="K3557" s="10"/>
      <c r="L3557" s="10" t="s">
        <v>22</v>
      </c>
      <c r="M3557" s="10" t="s">
        <v>22</v>
      </c>
      <c r="N3557" s="10" t="s">
        <v>22</v>
      </c>
      <c r="O3557" s="10" t="s">
        <v>474</v>
      </c>
      <c r="P3557" s="11"/>
    </row>
    <row r="3558">
      <c r="A3558" s="22">
        <v>45589.0</v>
      </c>
      <c r="B3558" s="23">
        <v>45589.0</v>
      </c>
      <c r="C3558" s="10" t="s">
        <v>17</v>
      </c>
      <c r="D3558" s="10">
        <v>8.0</v>
      </c>
      <c r="E3558" s="16" t="s">
        <v>9</v>
      </c>
      <c r="F3558" s="10" t="s">
        <v>811</v>
      </c>
      <c r="G3558" s="10" t="s">
        <v>705</v>
      </c>
      <c r="H3558" s="12"/>
      <c r="I3558" s="10" t="s">
        <v>21</v>
      </c>
      <c r="J3558" s="10"/>
      <c r="K3558" s="22"/>
      <c r="L3558" s="10" t="s">
        <v>22</v>
      </c>
      <c r="M3558" s="10" t="s">
        <v>22</v>
      </c>
      <c r="N3558" s="10" t="s">
        <v>22</v>
      </c>
      <c r="O3558" s="10"/>
      <c r="P3558" s="11"/>
    </row>
    <row r="3559">
      <c r="A3559" s="22">
        <v>45589.0</v>
      </c>
      <c r="B3559" s="23">
        <v>45589.0</v>
      </c>
      <c r="C3559" s="10" t="s">
        <v>17</v>
      </c>
      <c r="D3559" s="10">
        <v>8.0</v>
      </c>
      <c r="E3559" s="17" t="s">
        <v>33</v>
      </c>
      <c r="F3559" s="10" t="s">
        <v>1941</v>
      </c>
      <c r="G3559" s="10" t="s">
        <v>1942</v>
      </c>
      <c r="H3559" s="12"/>
      <c r="I3559" s="10" t="s">
        <v>60</v>
      </c>
      <c r="J3559" s="10"/>
      <c r="K3559" s="10"/>
      <c r="L3559" s="10" t="s">
        <v>22</v>
      </c>
      <c r="M3559" s="10" t="s">
        <v>22</v>
      </c>
      <c r="N3559" s="10" t="s">
        <v>22</v>
      </c>
      <c r="O3559" s="10" t="s">
        <v>22</v>
      </c>
      <c r="P3559" s="11"/>
    </row>
    <row r="3560">
      <c r="A3560" s="29">
        <v>45589.0</v>
      </c>
      <c r="B3560" s="23">
        <v>45589.0</v>
      </c>
      <c r="C3560" s="10" t="s">
        <v>17</v>
      </c>
      <c r="D3560" s="10">
        <v>8.0</v>
      </c>
      <c r="E3560" s="17" t="s">
        <v>33</v>
      </c>
      <c r="F3560" s="10" t="s">
        <v>2544</v>
      </c>
      <c r="G3560" s="10" t="s">
        <v>187</v>
      </c>
      <c r="H3560" s="12" t="s">
        <v>188</v>
      </c>
      <c r="I3560" s="10" t="s">
        <v>21</v>
      </c>
      <c r="J3560" s="10"/>
      <c r="K3560" s="10"/>
      <c r="L3560" s="10" t="s">
        <v>22</v>
      </c>
      <c r="M3560" s="10" t="s">
        <v>22</v>
      </c>
      <c r="N3560" s="10" t="s">
        <v>22</v>
      </c>
      <c r="O3560" s="10"/>
      <c r="P3560" s="11"/>
    </row>
    <row r="3561">
      <c r="A3561" s="29">
        <v>45589.0</v>
      </c>
      <c r="B3561" s="23">
        <v>45589.0</v>
      </c>
      <c r="C3561" s="10" t="s">
        <v>17</v>
      </c>
      <c r="D3561" s="10">
        <v>14.0</v>
      </c>
      <c r="E3561" s="16" t="s">
        <v>9</v>
      </c>
      <c r="F3561" s="10" t="s">
        <v>2107</v>
      </c>
      <c r="G3561" s="10" t="s">
        <v>2108</v>
      </c>
      <c r="H3561" s="12">
        <v>7.934850045E9</v>
      </c>
      <c r="I3561" s="10" t="s">
        <v>21</v>
      </c>
      <c r="J3561" s="10"/>
      <c r="K3561" s="10"/>
      <c r="L3561" s="10" t="s">
        <v>22</v>
      </c>
      <c r="M3561" s="10" t="s">
        <v>22</v>
      </c>
      <c r="N3561" s="10" t="s">
        <v>22</v>
      </c>
      <c r="O3561" s="11"/>
      <c r="P3561" s="11"/>
    </row>
    <row r="3562">
      <c r="A3562" s="29">
        <v>45589.0</v>
      </c>
      <c r="B3562" s="23">
        <v>45589.0</v>
      </c>
      <c r="C3562" s="10" t="s">
        <v>17</v>
      </c>
      <c r="D3562" s="10">
        <v>8.0</v>
      </c>
      <c r="E3562" s="17" t="s">
        <v>33</v>
      </c>
      <c r="F3562" s="10" t="s">
        <v>2545</v>
      </c>
      <c r="G3562" s="10" t="s">
        <v>2546</v>
      </c>
      <c r="H3562" s="12"/>
      <c r="I3562" s="10" t="s">
        <v>52</v>
      </c>
      <c r="J3562" s="10"/>
      <c r="K3562" s="10"/>
      <c r="L3562" s="10" t="s">
        <v>22</v>
      </c>
      <c r="M3562" s="10" t="s">
        <v>22</v>
      </c>
      <c r="N3562" s="10" t="s">
        <v>22</v>
      </c>
      <c r="O3562" s="10"/>
      <c r="P3562" s="11"/>
    </row>
    <row r="3563">
      <c r="A3563" s="29">
        <v>45589.0</v>
      </c>
      <c r="B3563" s="23">
        <v>45589.0</v>
      </c>
      <c r="C3563" s="10" t="s">
        <v>17</v>
      </c>
      <c r="D3563" s="10">
        <v>8.0</v>
      </c>
      <c r="E3563" s="16" t="s">
        <v>9</v>
      </c>
      <c r="F3563" s="10" t="s">
        <v>2294</v>
      </c>
      <c r="G3563" s="10" t="s">
        <v>226</v>
      </c>
      <c r="H3563" s="12" t="s">
        <v>227</v>
      </c>
      <c r="I3563" s="10" t="s">
        <v>21</v>
      </c>
      <c r="J3563" s="10"/>
      <c r="K3563" s="22"/>
      <c r="L3563" s="10" t="s">
        <v>22</v>
      </c>
      <c r="M3563" s="10" t="s">
        <v>22</v>
      </c>
      <c r="N3563" s="10" t="s">
        <v>22</v>
      </c>
      <c r="O3563" s="10"/>
      <c r="P3563" s="11"/>
    </row>
    <row r="3564">
      <c r="A3564" s="22">
        <v>45588.526630243054</v>
      </c>
      <c r="B3564" s="23">
        <v>45588.0</v>
      </c>
      <c r="C3564" s="10" t="s">
        <v>17</v>
      </c>
      <c r="D3564" s="10">
        <v>14.0</v>
      </c>
      <c r="E3564" s="17" t="s">
        <v>33</v>
      </c>
      <c r="F3564" s="10" t="s">
        <v>2547</v>
      </c>
      <c r="G3564" s="10" t="s">
        <v>2393</v>
      </c>
      <c r="H3564" s="12"/>
      <c r="I3564" s="10" t="s">
        <v>21</v>
      </c>
      <c r="J3564" s="10"/>
      <c r="K3564" s="10"/>
      <c r="L3564" s="10" t="s">
        <v>22</v>
      </c>
      <c r="M3564" s="10" t="s">
        <v>22</v>
      </c>
      <c r="N3564" s="10" t="s">
        <v>22</v>
      </c>
      <c r="O3564" s="10" t="s">
        <v>22</v>
      </c>
      <c r="P3564" s="11"/>
    </row>
    <row r="3565">
      <c r="A3565" s="22">
        <v>45588.44847957176</v>
      </c>
      <c r="B3565" s="23">
        <v>45588.0</v>
      </c>
      <c r="C3565" s="10" t="s">
        <v>17</v>
      </c>
      <c r="D3565" s="10">
        <v>8.0</v>
      </c>
      <c r="E3565" s="17" t="s">
        <v>33</v>
      </c>
      <c r="F3565" s="10" t="s">
        <v>1489</v>
      </c>
      <c r="G3565" s="10" t="s">
        <v>45</v>
      </c>
      <c r="H3565" s="12" t="s">
        <v>46</v>
      </c>
      <c r="I3565" s="10" t="s">
        <v>21</v>
      </c>
      <c r="J3565" s="10"/>
      <c r="K3565" s="10"/>
      <c r="L3565" s="10" t="s">
        <v>22</v>
      </c>
      <c r="M3565" s="10" t="s">
        <v>22</v>
      </c>
      <c r="N3565" s="10" t="s">
        <v>22</v>
      </c>
      <c r="O3565" s="10"/>
      <c r="P3565" s="11"/>
    </row>
    <row r="3566">
      <c r="A3566" s="22">
        <v>45588.44515013889</v>
      </c>
      <c r="B3566" s="23">
        <v>45588.0</v>
      </c>
      <c r="C3566" s="10" t="s">
        <v>17</v>
      </c>
      <c r="D3566" s="10">
        <v>14.0</v>
      </c>
      <c r="E3566" s="37" t="s">
        <v>953</v>
      </c>
      <c r="F3566" s="10" t="s">
        <v>2548</v>
      </c>
      <c r="G3566" s="10" t="s">
        <v>213</v>
      </c>
      <c r="H3566" s="12" t="s">
        <v>680</v>
      </c>
      <c r="I3566" s="10" t="s">
        <v>21</v>
      </c>
      <c r="J3566" s="10"/>
      <c r="K3566" s="10"/>
      <c r="L3566" s="10" t="s">
        <v>22</v>
      </c>
      <c r="M3566" s="10" t="s">
        <v>22</v>
      </c>
      <c r="N3566" s="10" t="s">
        <v>22</v>
      </c>
      <c r="O3566" s="10"/>
      <c r="P3566" s="11"/>
    </row>
    <row r="3567">
      <c r="A3567" s="29">
        <v>45588.39378668982</v>
      </c>
      <c r="B3567" s="23">
        <v>45588.0</v>
      </c>
      <c r="C3567" s="10" t="s">
        <v>17</v>
      </c>
      <c r="D3567" s="10">
        <v>8.0</v>
      </c>
      <c r="E3567" s="16" t="s">
        <v>9</v>
      </c>
      <c r="F3567" s="10" t="s">
        <v>2549</v>
      </c>
      <c r="G3567" s="10" t="s">
        <v>2550</v>
      </c>
      <c r="H3567" s="12" t="s">
        <v>2551</v>
      </c>
      <c r="I3567" s="10" t="s">
        <v>60</v>
      </c>
      <c r="J3567" s="10" t="s">
        <v>2552</v>
      </c>
      <c r="K3567" s="10"/>
      <c r="L3567" s="10" t="s">
        <v>22</v>
      </c>
      <c r="M3567" s="10" t="s">
        <v>22</v>
      </c>
      <c r="N3567" s="10" t="s">
        <v>22</v>
      </c>
      <c r="O3567" s="10"/>
      <c r="P3567" s="11"/>
    </row>
    <row r="3568">
      <c r="A3568" s="22">
        <v>45588.0</v>
      </c>
      <c r="B3568" s="23">
        <v>45586.0</v>
      </c>
      <c r="C3568" s="10" t="s">
        <v>17</v>
      </c>
      <c r="D3568" s="10">
        <v>6.0</v>
      </c>
      <c r="E3568" s="37" t="s">
        <v>953</v>
      </c>
      <c r="F3568" s="10" t="s">
        <v>344</v>
      </c>
      <c r="G3568" s="10" t="s">
        <v>314</v>
      </c>
      <c r="H3568" s="12" t="s">
        <v>315</v>
      </c>
      <c r="I3568" s="10" t="s">
        <v>21</v>
      </c>
      <c r="J3568" s="10"/>
      <c r="K3568" s="10"/>
      <c r="L3568" s="10" t="s">
        <v>22</v>
      </c>
      <c r="M3568" s="10" t="s">
        <v>22</v>
      </c>
      <c r="N3568" s="10" t="s">
        <v>22</v>
      </c>
      <c r="O3568" s="10"/>
      <c r="P3568" s="11"/>
    </row>
    <row r="3569">
      <c r="A3569" s="29">
        <v>45588.0</v>
      </c>
      <c r="B3569" s="23">
        <v>45587.0</v>
      </c>
      <c r="C3569" s="10" t="s">
        <v>17</v>
      </c>
      <c r="D3569" s="10" t="s">
        <v>89</v>
      </c>
      <c r="E3569" s="19" t="s">
        <v>89</v>
      </c>
      <c r="F3569" s="10" t="s">
        <v>2496</v>
      </c>
      <c r="G3569" s="10" t="s">
        <v>2497</v>
      </c>
      <c r="H3569" s="12" t="s">
        <v>2553</v>
      </c>
      <c r="I3569" s="10" t="s">
        <v>21</v>
      </c>
      <c r="J3569" s="10"/>
      <c r="K3569" s="10"/>
      <c r="L3569" s="10" t="s">
        <v>22</v>
      </c>
      <c r="M3569" s="10" t="s">
        <v>22</v>
      </c>
      <c r="N3569" s="10" t="s">
        <v>22</v>
      </c>
      <c r="O3569" s="10"/>
      <c r="P3569" s="11"/>
    </row>
    <row r="3570">
      <c r="A3570" s="29">
        <v>45588.0</v>
      </c>
      <c r="B3570" s="23">
        <v>45587.0</v>
      </c>
      <c r="C3570" s="10" t="s">
        <v>17</v>
      </c>
      <c r="D3570" s="10" t="s">
        <v>89</v>
      </c>
      <c r="E3570" s="19" t="s">
        <v>89</v>
      </c>
      <c r="F3570" s="10" t="s">
        <v>2554</v>
      </c>
      <c r="G3570" s="10" t="s">
        <v>2497</v>
      </c>
      <c r="H3570" s="12"/>
      <c r="I3570" s="10" t="s">
        <v>21</v>
      </c>
      <c r="J3570" s="10"/>
      <c r="K3570" s="10"/>
      <c r="L3570" s="10" t="s">
        <v>22</v>
      </c>
      <c r="M3570" s="10" t="s">
        <v>22</v>
      </c>
      <c r="N3570" s="10" t="s">
        <v>22</v>
      </c>
      <c r="O3570" s="10"/>
      <c r="P3570" s="11"/>
    </row>
    <row r="3571">
      <c r="A3571" s="29">
        <v>45588.0</v>
      </c>
      <c r="B3571" s="23">
        <v>45587.0</v>
      </c>
      <c r="C3571" s="10" t="s">
        <v>17</v>
      </c>
      <c r="D3571" s="10" t="s">
        <v>89</v>
      </c>
      <c r="E3571" s="19" t="s">
        <v>89</v>
      </c>
      <c r="F3571" s="10" t="s">
        <v>2555</v>
      </c>
      <c r="G3571" s="10" t="s">
        <v>91</v>
      </c>
      <c r="H3571" s="12" t="s">
        <v>92</v>
      </c>
      <c r="I3571" s="10" t="s">
        <v>21</v>
      </c>
      <c r="J3571" s="10"/>
      <c r="K3571" s="10"/>
      <c r="L3571" s="10" t="s">
        <v>22</v>
      </c>
      <c r="M3571" s="10" t="s">
        <v>22</v>
      </c>
      <c r="N3571" s="10"/>
      <c r="O3571" s="10"/>
      <c r="P3571" s="11"/>
    </row>
    <row r="3572">
      <c r="A3572" s="29">
        <v>45588.0</v>
      </c>
      <c r="B3572" s="23">
        <v>45587.0</v>
      </c>
      <c r="C3572" s="10" t="s">
        <v>17</v>
      </c>
      <c r="D3572" s="10">
        <v>8.0</v>
      </c>
      <c r="E3572" s="17" t="s">
        <v>33</v>
      </c>
      <c r="F3572" s="10" t="s">
        <v>2556</v>
      </c>
      <c r="G3572" s="10" t="s">
        <v>289</v>
      </c>
      <c r="H3572" s="12" t="s">
        <v>290</v>
      </c>
      <c r="I3572" s="10" t="s">
        <v>21</v>
      </c>
      <c r="J3572" s="10"/>
      <c r="K3572" s="10"/>
      <c r="L3572" s="10" t="s">
        <v>22</v>
      </c>
      <c r="M3572" s="10" t="s">
        <v>22</v>
      </c>
      <c r="N3572" s="10" t="s">
        <v>22</v>
      </c>
      <c r="O3572" s="10"/>
      <c r="P3572" s="11"/>
    </row>
    <row r="3573">
      <c r="A3573" s="22">
        <v>45588.0</v>
      </c>
      <c r="B3573" s="23">
        <v>45587.0</v>
      </c>
      <c r="C3573" s="10" t="s">
        <v>17</v>
      </c>
      <c r="D3573" s="10">
        <v>8.0</v>
      </c>
      <c r="E3573" s="17" t="s">
        <v>33</v>
      </c>
      <c r="F3573" s="10" t="s">
        <v>2211</v>
      </c>
      <c r="G3573" s="10" t="s">
        <v>289</v>
      </c>
      <c r="H3573" s="12" t="s">
        <v>290</v>
      </c>
      <c r="I3573" s="10" t="s">
        <v>21</v>
      </c>
      <c r="J3573" s="10"/>
      <c r="K3573" s="10"/>
      <c r="L3573" s="10" t="s">
        <v>22</v>
      </c>
      <c r="M3573" s="10" t="s">
        <v>22</v>
      </c>
      <c r="N3573" s="10" t="s">
        <v>22</v>
      </c>
      <c r="O3573" s="10"/>
      <c r="P3573" s="11"/>
    </row>
    <row r="3574">
      <c r="A3574" s="22">
        <v>45588.0</v>
      </c>
      <c r="B3574" s="23">
        <v>45587.0</v>
      </c>
      <c r="C3574" s="10" t="s">
        <v>17</v>
      </c>
      <c r="D3574" s="10">
        <v>6.0</v>
      </c>
      <c r="E3574" s="16" t="s">
        <v>9</v>
      </c>
      <c r="F3574" s="10" t="s">
        <v>2557</v>
      </c>
      <c r="G3574" s="10" t="s">
        <v>213</v>
      </c>
      <c r="H3574" s="12" t="s">
        <v>680</v>
      </c>
      <c r="I3574" s="10" t="s">
        <v>21</v>
      </c>
      <c r="J3574" s="10"/>
      <c r="K3574" s="10" t="s">
        <v>2558</v>
      </c>
      <c r="L3574" s="10" t="s">
        <v>22</v>
      </c>
      <c r="M3574" s="10" t="s">
        <v>22</v>
      </c>
      <c r="N3574" s="10" t="s">
        <v>22</v>
      </c>
      <c r="O3574" s="10"/>
      <c r="P3574" s="11"/>
    </row>
    <row r="3575">
      <c r="A3575" s="22">
        <v>45588.0</v>
      </c>
      <c r="B3575" s="23">
        <v>45587.0</v>
      </c>
      <c r="C3575" s="10" t="s">
        <v>17</v>
      </c>
      <c r="D3575" s="10">
        <v>8.0</v>
      </c>
      <c r="E3575" s="17" t="s">
        <v>33</v>
      </c>
      <c r="F3575" s="10" t="s">
        <v>1280</v>
      </c>
      <c r="G3575" s="10" t="s">
        <v>318</v>
      </c>
      <c r="H3575" s="12" t="s">
        <v>319</v>
      </c>
      <c r="I3575" s="10" t="s">
        <v>21</v>
      </c>
      <c r="J3575" s="10"/>
      <c r="K3575" s="10"/>
      <c r="L3575" s="10" t="s">
        <v>22</v>
      </c>
      <c r="M3575" s="10" t="s">
        <v>22</v>
      </c>
      <c r="N3575" s="10" t="s">
        <v>22</v>
      </c>
      <c r="O3575" s="10"/>
      <c r="P3575" s="11"/>
    </row>
    <row r="3576">
      <c r="A3576" s="29">
        <v>45588.0</v>
      </c>
      <c r="B3576" s="23">
        <v>45587.0</v>
      </c>
      <c r="C3576" s="10" t="s">
        <v>17</v>
      </c>
      <c r="D3576" s="10">
        <v>8.0</v>
      </c>
      <c r="E3576" s="16" t="s">
        <v>9</v>
      </c>
      <c r="F3576" s="10" t="s">
        <v>1705</v>
      </c>
      <c r="G3576" s="10" t="s">
        <v>949</v>
      </c>
      <c r="H3576" s="12"/>
      <c r="I3576" s="10" t="s">
        <v>60</v>
      </c>
      <c r="J3576" s="10"/>
      <c r="K3576" s="10"/>
      <c r="L3576" s="10" t="s">
        <v>22</v>
      </c>
      <c r="M3576" s="10" t="s">
        <v>22</v>
      </c>
      <c r="N3576" s="10" t="s">
        <v>22</v>
      </c>
      <c r="O3576" s="10" t="s">
        <v>22</v>
      </c>
      <c r="P3576" s="11"/>
    </row>
    <row r="3577">
      <c r="A3577" s="29">
        <v>45588.0</v>
      </c>
      <c r="B3577" s="23">
        <v>45587.0</v>
      </c>
      <c r="C3577" s="10" t="s">
        <v>17</v>
      </c>
      <c r="D3577" s="10">
        <v>8.0</v>
      </c>
      <c r="E3577" s="17" t="s">
        <v>33</v>
      </c>
      <c r="F3577" s="10" t="s">
        <v>1845</v>
      </c>
      <c r="G3577" s="10" t="s">
        <v>1038</v>
      </c>
      <c r="H3577" s="12"/>
      <c r="I3577" s="10" t="s">
        <v>21</v>
      </c>
      <c r="J3577" s="10"/>
      <c r="K3577" s="10" t="s">
        <v>497</v>
      </c>
      <c r="L3577" s="10" t="s">
        <v>22</v>
      </c>
      <c r="M3577" s="10" t="s">
        <v>22</v>
      </c>
      <c r="N3577" s="10" t="s">
        <v>22</v>
      </c>
      <c r="O3577" s="10"/>
      <c r="P3577" s="11"/>
    </row>
    <row r="3578">
      <c r="A3578" s="29">
        <v>45588.0</v>
      </c>
      <c r="B3578" s="23">
        <v>45587.0</v>
      </c>
      <c r="C3578" s="10" t="s">
        <v>17</v>
      </c>
      <c r="D3578" s="10">
        <v>8.0</v>
      </c>
      <c r="E3578" s="17" t="s">
        <v>33</v>
      </c>
      <c r="F3578" s="10" t="s">
        <v>2559</v>
      </c>
      <c r="G3578" s="10" t="s">
        <v>1212</v>
      </c>
      <c r="H3578" s="12"/>
      <c r="I3578" s="10" t="s">
        <v>52</v>
      </c>
      <c r="J3578" s="10"/>
      <c r="K3578" s="22"/>
      <c r="L3578" s="10" t="s">
        <v>22</v>
      </c>
      <c r="M3578" s="10" t="s">
        <v>22</v>
      </c>
      <c r="N3578" s="10" t="s">
        <v>22</v>
      </c>
      <c r="O3578" s="10" t="s">
        <v>474</v>
      </c>
      <c r="P3578" s="11"/>
    </row>
    <row r="3579">
      <c r="A3579" s="29">
        <v>45588.0</v>
      </c>
      <c r="B3579" s="23">
        <v>45587.0</v>
      </c>
      <c r="C3579" s="10" t="s">
        <v>17</v>
      </c>
      <c r="D3579" s="10">
        <v>8.0</v>
      </c>
      <c r="E3579" s="17" t="s">
        <v>33</v>
      </c>
      <c r="F3579" s="10" t="s">
        <v>1280</v>
      </c>
      <c r="G3579" s="10" t="s">
        <v>318</v>
      </c>
      <c r="H3579" s="12" t="s">
        <v>319</v>
      </c>
      <c r="I3579" s="10" t="s">
        <v>21</v>
      </c>
      <c r="J3579" s="10"/>
      <c r="K3579" s="22"/>
      <c r="L3579" s="10" t="s">
        <v>22</v>
      </c>
      <c r="M3579" s="10" t="s">
        <v>22</v>
      </c>
      <c r="N3579" s="10" t="s">
        <v>22</v>
      </c>
      <c r="O3579" s="10"/>
      <c r="P3579" s="11"/>
    </row>
    <row r="3580">
      <c r="A3580" s="29">
        <v>45588.0</v>
      </c>
      <c r="B3580" s="23">
        <v>45587.0</v>
      </c>
      <c r="C3580" s="10" t="s">
        <v>17</v>
      </c>
      <c r="D3580" s="10">
        <v>8.0</v>
      </c>
      <c r="E3580" s="16" t="s">
        <v>9</v>
      </c>
      <c r="F3580" s="10" t="s">
        <v>2560</v>
      </c>
      <c r="G3580" s="10" t="s">
        <v>1344</v>
      </c>
      <c r="H3580" s="12" t="s">
        <v>508</v>
      </c>
      <c r="I3580" s="10" t="s">
        <v>60</v>
      </c>
      <c r="J3580" s="10" t="s">
        <v>2511</v>
      </c>
      <c r="K3580" s="10"/>
      <c r="L3580" s="10" t="s">
        <v>22</v>
      </c>
      <c r="M3580" s="10" t="s">
        <v>22</v>
      </c>
      <c r="N3580" s="10" t="s">
        <v>22</v>
      </c>
      <c r="O3580" s="10" t="s">
        <v>22</v>
      </c>
      <c r="P3580" s="11"/>
    </row>
    <row r="3581">
      <c r="A3581" s="22">
        <v>45587.0</v>
      </c>
      <c r="B3581" s="23">
        <v>45586.0</v>
      </c>
      <c r="C3581" s="10" t="s">
        <v>17</v>
      </c>
      <c r="D3581" s="10">
        <v>14.0</v>
      </c>
      <c r="E3581" s="37" t="s">
        <v>953</v>
      </c>
      <c r="F3581" s="10" t="s">
        <v>2561</v>
      </c>
      <c r="G3581" s="10" t="s">
        <v>213</v>
      </c>
      <c r="H3581" s="12" t="s">
        <v>680</v>
      </c>
      <c r="I3581" s="10" t="s">
        <v>21</v>
      </c>
      <c r="J3581" s="10"/>
      <c r="K3581" s="22">
        <v>0.375</v>
      </c>
      <c r="L3581" s="10" t="s">
        <v>22</v>
      </c>
      <c r="M3581" s="10" t="s">
        <v>22</v>
      </c>
      <c r="N3581" s="10" t="s">
        <v>22</v>
      </c>
      <c r="O3581" s="10"/>
      <c r="P3581" s="11"/>
    </row>
    <row r="3582">
      <c r="A3582" s="22">
        <v>45587.0</v>
      </c>
      <c r="B3582" s="23">
        <v>45586.0</v>
      </c>
      <c r="C3582" s="10" t="s">
        <v>17</v>
      </c>
      <c r="D3582" s="10">
        <v>14.0</v>
      </c>
      <c r="E3582" s="37" t="s">
        <v>953</v>
      </c>
      <c r="F3582" s="10" t="s">
        <v>2561</v>
      </c>
      <c r="G3582" s="10" t="s">
        <v>213</v>
      </c>
      <c r="H3582" s="12" t="s">
        <v>680</v>
      </c>
      <c r="I3582" s="10" t="s">
        <v>21</v>
      </c>
      <c r="J3582" s="10"/>
      <c r="K3582" s="10"/>
      <c r="L3582" s="10" t="s">
        <v>22</v>
      </c>
      <c r="M3582" s="10" t="s">
        <v>22</v>
      </c>
      <c r="N3582" s="10" t="s">
        <v>22</v>
      </c>
      <c r="O3582" s="10"/>
      <c r="P3582" s="11"/>
    </row>
    <row r="3583">
      <c r="A3583" s="22">
        <v>45587.0</v>
      </c>
      <c r="B3583" s="23">
        <v>45586.0</v>
      </c>
      <c r="C3583" s="10" t="s">
        <v>17</v>
      </c>
      <c r="D3583" s="10">
        <v>8.0</v>
      </c>
      <c r="E3583" s="16" t="s">
        <v>9</v>
      </c>
      <c r="F3583" s="10" t="s">
        <v>2562</v>
      </c>
      <c r="G3583" s="10" t="s">
        <v>2563</v>
      </c>
      <c r="H3583" s="12" t="s">
        <v>2564</v>
      </c>
      <c r="I3583" s="10" t="s">
        <v>60</v>
      </c>
      <c r="J3583" s="10" t="s">
        <v>2565</v>
      </c>
      <c r="K3583" s="10" t="s">
        <v>460</v>
      </c>
      <c r="L3583" s="10" t="s">
        <v>22</v>
      </c>
      <c r="M3583" s="10" t="s">
        <v>22</v>
      </c>
      <c r="N3583" s="10" t="s">
        <v>22</v>
      </c>
      <c r="O3583" s="10" t="s">
        <v>22</v>
      </c>
      <c r="P3583" s="11"/>
    </row>
    <row r="3584">
      <c r="A3584" s="22">
        <v>45587.0</v>
      </c>
      <c r="B3584" s="23">
        <v>45586.0</v>
      </c>
      <c r="C3584" s="10" t="s">
        <v>17</v>
      </c>
      <c r="D3584" s="10">
        <v>8.0</v>
      </c>
      <c r="E3584" s="17" t="s">
        <v>33</v>
      </c>
      <c r="F3584" s="10" t="s">
        <v>1501</v>
      </c>
      <c r="G3584" s="10" t="s">
        <v>1502</v>
      </c>
      <c r="H3584" s="12"/>
      <c r="I3584" s="10" t="s">
        <v>52</v>
      </c>
      <c r="J3584" s="10"/>
      <c r="K3584" s="22"/>
      <c r="L3584" s="10" t="s">
        <v>22</v>
      </c>
      <c r="M3584" s="10" t="s">
        <v>22</v>
      </c>
      <c r="N3584" s="10" t="s">
        <v>22</v>
      </c>
      <c r="O3584" s="10" t="s">
        <v>474</v>
      </c>
      <c r="P3584" s="11"/>
    </row>
    <row r="3585">
      <c r="A3585" s="22">
        <v>45587.0</v>
      </c>
      <c r="B3585" s="23">
        <v>45586.0</v>
      </c>
      <c r="C3585" s="10" t="s">
        <v>17</v>
      </c>
      <c r="D3585" s="10">
        <v>8.0</v>
      </c>
      <c r="E3585" s="17" t="s">
        <v>33</v>
      </c>
      <c r="F3585" s="10" t="s">
        <v>1280</v>
      </c>
      <c r="G3585" s="10" t="s">
        <v>318</v>
      </c>
      <c r="H3585" s="12" t="s">
        <v>319</v>
      </c>
      <c r="I3585" s="10" t="s">
        <v>21</v>
      </c>
      <c r="J3585" s="10"/>
      <c r="K3585" s="10"/>
      <c r="L3585" s="10" t="s">
        <v>22</v>
      </c>
      <c r="M3585" s="10" t="s">
        <v>22</v>
      </c>
      <c r="N3585" s="10" t="s">
        <v>22</v>
      </c>
      <c r="O3585" s="10"/>
      <c r="P3585" s="11"/>
    </row>
    <row r="3586">
      <c r="A3586" s="22">
        <v>45587.0</v>
      </c>
      <c r="B3586" s="23">
        <v>45586.0</v>
      </c>
      <c r="C3586" s="10" t="s">
        <v>17</v>
      </c>
      <c r="D3586" s="10">
        <v>8.0</v>
      </c>
      <c r="E3586" s="16" t="s">
        <v>9</v>
      </c>
      <c r="F3586" s="10" t="s">
        <v>2566</v>
      </c>
      <c r="G3586" s="10" t="s">
        <v>94</v>
      </c>
      <c r="H3586" s="12" t="s">
        <v>853</v>
      </c>
      <c r="I3586" s="10" t="s">
        <v>21</v>
      </c>
      <c r="J3586" s="10"/>
      <c r="K3586" s="10"/>
      <c r="L3586" s="10" t="s">
        <v>22</v>
      </c>
      <c r="M3586" s="10" t="s">
        <v>22</v>
      </c>
      <c r="N3586" s="10" t="s">
        <v>22</v>
      </c>
      <c r="O3586" s="10"/>
      <c r="P3586" s="11"/>
    </row>
    <row r="3587">
      <c r="A3587" s="22">
        <v>45587.0</v>
      </c>
      <c r="B3587" s="23">
        <v>45586.0</v>
      </c>
      <c r="C3587" s="10" t="s">
        <v>17</v>
      </c>
      <c r="D3587" s="10" t="s">
        <v>132</v>
      </c>
      <c r="E3587" s="17" t="s">
        <v>33</v>
      </c>
      <c r="F3587" s="10" t="s">
        <v>2567</v>
      </c>
      <c r="G3587" s="10" t="s">
        <v>1038</v>
      </c>
      <c r="H3587" s="12"/>
      <c r="I3587" s="10" t="s">
        <v>21</v>
      </c>
      <c r="J3587" s="10"/>
      <c r="K3587" s="10"/>
      <c r="L3587" s="10" t="s">
        <v>22</v>
      </c>
      <c r="M3587" s="10" t="s">
        <v>22</v>
      </c>
      <c r="N3587" s="10" t="s">
        <v>22</v>
      </c>
      <c r="O3587" s="10"/>
      <c r="P3587" s="11"/>
    </row>
    <row r="3588">
      <c r="A3588" s="22">
        <v>45587.0</v>
      </c>
      <c r="B3588" s="23">
        <v>45586.0</v>
      </c>
      <c r="C3588" s="10" t="s">
        <v>17</v>
      </c>
      <c r="D3588" s="10">
        <v>8.0</v>
      </c>
      <c r="E3588" s="16" t="s">
        <v>9</v>
      </c>
      <c r="F3588" s="10" t="s">
        <v>1845</v>
      </c>
      <c r="G3588" s="10" t="s">
        <v>1038</v>
      </c>
      <c r="H3588" s="12"/>
      <c r="I3588" s="10" t="s">
        <v>21</v>
      </c>
      <c r="J3588" s="10"/>
      <c r="K3588" s="10"/>
      <c r="L3588" s="10" t="s">
        <v>22</v>
      </c>
      <c r="M3588" s="10" t="s">
        <v>22</v>
      </c>
      <c r="N3588" s="10" t="s">
        <v>22</v>
      </c>
      <c r="O3588" s="10"/>
      <c r="P3588" s="11"/>
    </row>
    <row r="3589">
      <c r="A3589" s="29">
        <v>45587.0</v>
      </c>
      <c r="B3589" s="23">
        <v>45586.0</v>
      </c>
      <c r="C3589" s="10" t="s">
        <v>17</v>
      </c>
      <c r="D3589" s="10">
        <v>16.0</v>
      </c>
      <c r="E3589" s="17" t="s">
        <v>33</v>
      </c>
      <c r="F3589" s="10" t="s">
        <v>2136</v>
      </c>
      <c r="G3589" s="10" t="s">
        <v>779</v>
      </c>
      <c r="H3589" s="12" t="s">
        <v>780</v>
      </c>
      <c r="I3589" s="10" t="s">
        <v>21</v>
      </c>
      <c r="J3589" s="10"/>
      <c r="K3589" s="10"/>
      <c r="L3589" s="10" t="s">
        <v>22</v>
      </c>
      <c r="M3589" s="10" t="s">
        <v>22</v>
      </c>
      <c r="N3589" s="10" t="s">
        <v>22</v>
      </c>
      <c r="O3589" s="10"/>
      <c r="P3589" s="11"/>
    </row>
    <row r="3590">
      <c r="A3590" s="29">
        <v>45587.0</v>
      </c>
      <c r="B3590" s="23">
        <v>45586.0</v>
      </c>
      <c r="C3590" s="10" t="s">
        <v>17</v>
      </c>
      <c r="D3590" s="10">
        <v>8.0</v>
      </c>
      <c r="E3590" s="37" t="s">
        <v>953</v>
      </c>
      <c r="F3590" s="10" t="s">
        <v>954</v>
      </c>
      <c r="G3590" s="10" t="s">
        <v>928</v>
      </c>
      <c r="H3590" s="12"/>
      <c r="I3590" s="10" t="s">
        <v>21</v>
      </c>
      <c r="J3590" s="10"/>
      <c r="K3590" s="10"/>
      <c r="L3590" s="10" t="s">
        <v>22</v>
      </c>
      <c r="M3590" s="10" t="s">
        <v>22</v>
      </c>
      <c r="N3590" s="10" t="s">
        <v>22</v>
      </c>
      <c r="O3590" s="10"/>
      <c r="P3590" s="11"/>
    </row>
    <row r="3591">
      <c r="A3591" s="29">
        <v>45587.0</v>
      </c>
      <c r="B3591" s="23">
        <v>45586.0</v>
      </c>
      <c r="C3591" s="10" t="s">
        <v>17</v>
      </c>
      <c r="D3591" s="10">
        <v>14.0</v>
      </c>
      <c r="E3591" s="37" t="s">
        <v>953</v>
      </c>
      <c r="F3591" s="10" t="s">
        <v>2568</v>
      </c>
      <c r="G3591" s="10" t="s">
        <v>213</v>
      </c>
      <c r="H3591" s="12" t="s">
        <v>680</v>
      </c>
      <c r="I3591" s="10" t="s">
        <v>21</v>
      </c>
      <c r="J3591" s="10"/>
      <c r="K3591" s="10" t="s">
        <v>497</v>
      </c>
      <c r="L3591" s="10" t="s">
        <v>22</v>
      </c>
      <c r="M3591" s="10" t="s">
        <v>22</v>
      </c>
      <c r="N3591" s="10" t="s">
        <v>22</v>
      </c>
      <c r="O3591" s="10"/>
      <c r="P3591" s="11"/>
    </row>
    <row r="3592">
      <c r="A3592" s="29">
        <v>45587.0</v>
      </c>
      <c r="B3592" s="23">
        <v>45586.0</v>
      </c>
      <c r="C3592" s="10" t="s">
        <v>17</v>
      </c>
      <c r="D3592" s="10">
        <v>8.0</v>
      </c>
      <c r="E3592" s="16" t="s">
        <v>9</v>
      </c>
      <c r="F3592" s="10" t="s">
        <v>2569</v>
      </c>
      <c r="G3592" s="10" t="s">
        <v>254</v>
      </c>
      <c r="H3592" s="12" t="s">
        <v>255</v>
      </c>
      <c r="I3592" s="10" t="s">
        <v>52</v>
      </c>
      <c r="J3592" s="10"/>
      <c r="K3592" s="10"/>
      <c r="L3592" s="10" t="s">
        <v>22</v>
      </c>
      <c r="M3592" s="10" t="s">
        <v>22</v>
      </c>
      <c r="N3592" s="10" t="s">
        <v>22</v>
      </c>
      <c r="O3592" s="10" t="s">
        <v>22</v>
      </c>
      <c r="P3592" s="11"/>
    </row>
    <row r="3593">
      <c r="A3593" s="30">
        <v>45587.0</v>
      </c>
      <c r="B3593" s="23">
        <v>45587.0</v>
      </c>
      <c r="C3593" s="10" t="s">
        <v>17</v>
      </c>
      <c r="D3593" s="10">
        <v>4.0</v>
      </c>
      <c r="E3593" s="16" t="s">
        <v>9</v>
      </c>
      <c r="F3593" s="10" t="s">
        <v>2570</v>
      </c>
      <c r="G3593" s="10" t="s">
        <v>340</v>
      </c>
      <c r="H3593" s="12" t="s">
        <v>341</v>
      </c>
      <c r="I3593" s="10" t="s">
        <v>21</v>
      </c>
      <c r="J3593" s="10"/>
      <c r="K3593" s="10"/>
      <c r="L3593" s="10" t="s">
        <v>22</v>
      </c>
      <c r="M3593" s="10" t="s">
        <v>22</v>
      </c>
      <c r="N3593" s="10" t="s">
        <v>22</v>
      </c>
      <c r="O3593" s="10"/>
      <c r="P3593" s="11"/>
    </row>
    <row r="3594">
      <c r="A3594" s="22">
        <v>45587.0</v>
      </c>
      <c r="B3594" s="23">
        <v>45587.0</v>
      </c>
      <c r="C3594" s="10" t="s">
        <v>17</v>
      </c>
      <c r="D3594" s="10">
        <v>8.0</v>
      </c>
      <c r="E3594" s="17" t="s">
        <v>33</v>
      </c>
      <c r="F3594" s="10" t="s">
        <v>1133</v>
      </c>
      <c r="G3594" s="10" t="s">
        <v>169</v>
      </c>
      <c r="H3594" s="12" t="s">
        <v>170</v>
      </c>
      <c r="I3594" s="10" t="s">
        <v>21</v>
      </c>
      <c r="J3594" s="10"/>
      <c r="K3594" s="10"/>
      <c r="L3594" s="10" t="s">
        <v>22</v>
      </c>
      <c r="M3594" s="10" t="s">
        <v>22</v>
      </c>
      <c r="N3594" s="10" t="s">
        <v>22</v>
      </c>
      <c r="O3594" s="10"/>
      <c r="P3594" s="11"/>
    </row>
    <row r="3595">
      <c r="A3595" s="22">
        <v>45587.0</v>
      </c>
      <c r="B3595" s="23">
        <v>45587.0</v>
      </c>
      <c r="C3595" s="10" t="s">
        <v>17</v>
      </c>
      <c r="D3595" s="10">
        <v>4.0</v>
      </c>
      <c r="E3595" s="16" t="s">
        <v>9</v>
      </c>
      <c r="F3595" s="10" t="s">
        <v>2571</v>
      </c>
      <c r="G3595" s="10" t="s">
        <v>1051</v>
      </c>
      <c r="H3595" s="12" t="s">
        <v>1052</v>
      </c>
      <c r="I3595" s="10" t="s">
        <v>21</v>
      </c>
      <c r="J3595" s="10"/>
      <c r="K3595" s="10"/>
      <c r="L3595" s="10" t="s">
        <v>22</v>
      </c>
      <c r="M3595" s="10" t="s">
        <v>22</v>
      </c>
      <c r="N3595" s="10" t="s">
        <v>22</v>
      </c>
      <c r="O3595" s="10"/>
      <c r="P3595" s="10"/>
    </row>
    <row r="3596">
      <c r="A3596" s="22">
        <v>45587.0</v>
      </c>
      <c r="B3596" s="23">
        <v>45587.0</v>
      </c>
      <c r="C3596" s="10" t="s">
        <v>17</v>
      </c>
      <c r="D3596" s="10">
        <v>6.0</v>
      </c>
      <c r="E3596" s="17" t="s">
        <v>33</v>
      </c>
      <c r="F3596" s="10" t="s">
        <v>2572</v>
      </c>
      <c r="G3596" s="10" t="s">
        <v>38</v>
      </c>
      <c r="H3596" s="12" t="s">
        <v>39</v>
      </c>
      <c r="I3596" s="10" t="s">
        <v>21</v>
      </c>
      <c r="J3596" s="10" t="s">
        <v>524</v>
      </c>
      <c r="K3596" s="22"/>
      <c r="L3596" s="10" t="s">
        <v>22</v>
      </c>
      <c r="M3596" s="10" t="s">
        <v>22</v>
      </c>
      <c r="N3596" s="10" t="s">
        <v>22</v>
      </c>
      <c r="O3596" s="10"/>
      <c r="P3596" s="11"/>
    </row>
    <row r="3597">
      <c r="A3597" s="22">
        <v>45586.5493771412</v>
      </c>
      <c r="B3597" s="23">
        <v>45586.0</v>
      </c>
      <c r="C3597" s="10" t="s">
        <v>17</v>
      </c>
      <c r="D3597" s="10">
        <v>4.0</v>
      </c>
      <c r="E3597" s="16" t="s">
        <v>9</v>
      </c>
      <c r="F3597" s="10" t="s">
        <v>2573</v>
      </c>
      <c r="G3597" s="10" t="s">
        <v>147</v>
      </c>
      <c r="H3597" s="12" t="s">
        <v>148</v>
      </c>
      <c r="I3597" s="10" t="s">
        <v>52</v>
      </c>
      <c r="J3597" s="10"/>
      <c r="K3597" s="22"/>
      <c r="L3597" s="10" t="s">
        <v>22</v>
      </c>
      <c r="M3597" s="10" t="s">
        <v>22</v>
      </c>
      <c r="N3597" s="10" t="s">
        <v>22</v>
      </c>
      <c r="O3597" s="10"/>
      <c r="P3597" s="11"/>
    </row>
    <row r="3598">
      <c r="A3598" s="29">
        <v>45586.537752766206</v>
      </c>
      <c r="B3598" s="23">
        <v>45586.0</v>
      </c>
      <c r="C3598" s="10" t="s">
        <v>17</v>
      </c>
      <c r="D3598" s="10">
        <v>8.0</v>
      </c>
      <c r="E3598" s="17" t="s">
        <v>33</v>
      </c>
      <c r="F3598" s="10" t="s">
        <v>1280</v>
      </c>
      <c r="G3598" s="10" t="s">
        <v>318</v>
      </c>
      <c r="H3598" s="12" t="s">
        <v>319</v>
      </c>
      <c r="I3598" s="10" t="s">
        <v>21</v>
      </c>
      <c r="J3598" s="10"/>
      <c r="K3598" s="10"/>
      <c r="L3598" s="10" t="s">
        <v>22</v>
      </c>
      <c r="M3598" s="10" t="s">
        <v>22</v>
      </c>
      <c r="N3598" s="10" t="s">
        <v>22</v>
      </c>
      <c r="O3598" s="10"/>
      <c r="P3598" s="11"/>
    </row>
    <row r="3599">
      <c r="A3599" s="29">
        <v>45586.45017552083</v>
      </c>
      <c r="B3599" s="23">
        <v>45586.0</v>
      </c>
      <c r="C3599" s="10" t="s">
        <v>17</v>
      </c>
      <c r="D3599" s="10">
        <v>8.0</v>
      </c>
      <c r="E3599" s="17" t="s">
        <v>33</v>
      </c>
      <c r="F3599" s="10" t="s">
        <v>2574</v>
      </c>
      <c r="G3599" s="10" t="s">
        <v>1164</v>
      </c>
      <c r="H3599" s="12" t="s">
        <v>1165</v>
      </c>
      <c r="I3599" s="10" t="s">
        <v>52</v>
      </c>
      <c r="J3599" s="10"/>
      <c r="K3599" s="10"/>
      <c r="L3599" s="10" t="s">
        <v>22</v>
      </c>
      <c r="M3599" s="10" t="s">
        <v>22</v>
      </c>
      <c r="N3599" s="10" t="s">
        <v>22</v>
      </c>
      <c r="O3599" s="10" t="s">
        <v>474</v>
      </c>
      <c r="P3599" s="11"/>
    </row>
    <row r="3600">
      <c r="A3600" s="29">
        <v>45586.449743715275</v>
      </c>
      <c r="B3600" s="23">
        <v>45586.0</v>
      </c>
      <c r="C3600" s="10" t="s">
        <v>17</v>
      </c>
      <c r="D3600" s="10">
        <v>8.0</v>
      </c>
      <c r="E3600" s="17" t="s">
        <v>33</v>
      </c>
      <c r="F3600" s="10" t="s">
        <v>1965</v>
      </c>
      <c r="G3600" s="10"/>
      <c r="H3600" s="12"/>
      <c r="I3600" s="10" t="s">
        <v>60</v>
      </c>
      <c r="J3600" s="10" t="s">
        <v>2575</v>
      </c>
      <c r="K3600" s="10"/>
      <c r="L3600" s="10" t="s">
        <v>22</v>
      </c>
      <c r="M3600" s="10" t="s">
        <v>22</v>
      </c>
      <c r="N3600" s="10" t="s">
        <v>22</v>
      </c>
      <c r="O3600" s="10" t="s">
        <v>22</v>
      </c>
      <c r="P3600" s="11"/>
    </row>
    <row r="3601">
      <c r="A3601" s="29">
        <v>45586.449352951386</v>
      </c>
      <c r="B3601" s="23">
        <v>45586.0</v>
      </c>
      <c r="C3601" s="10" t="s">
        <v>17</v>
      </c>
      <c r="D3601" s="10">
        <v>12.0</v>
      </c>
      <c r="E3601" s="16" t="s">
        <v>9</v>
      </c>
      <c r="F3601" s="10" t="s">
        <v>2576</v>
      </c>
      <c r="G3601" s="10" t="s">
        <v>27</v>
      </c>
      <c r="H3601" s="12" t="s">
        <v>28</v>
      </c>
      <c r="I3601" s="10" t="s">
        <v>21</v>
      </c>
      <c r="J3601" s="10" t="s">
        <v>524</v>
      </c>
      <c r="K3601" s="10"/>
      <c r="L3601" s="10" t="s">
        <v>22</v>
      </c>
      <c r="M3601" s="10" t="s">
        <v>22</v>
      </c>
      <c r="N3601" s="10" t="s">
        <v>22</v>
      </c>
      <c r="O3601" s="10"/>
      <c r="P3601" s="11"/>
    </row>
    <row r="3602">
      <c r="A3602" s="29">
        <v>45586.44887337963</v>
      </c>
      <c r="B3602" s="23">
        <v>45586.0</v>
      </c>
      <c r="C3602" s="10" t="s">
        <v>17</v>
      </c>
      <c r="D3602" s="10">
        <v>8.0</v>
      </c>
      <c r="E3602" s="16" t="s">
        <v>9</v>
      </c>
      <c r="F3602" s="10" t="s">
        <v>2362</v>
      </c>
      <c r="G3602" s="10" t="s">
        <v>2363</v>
      </c>
      <c r="H3602" s="12" t="s">
        <v>2364</v>
      </c>
      <c r="I3602" s="10" t="s">
        <v>60</v>
      </c>
      <c r="J3602" s="10" t="s">
        <v>2577</v>
      </c>
      <c r="K3602" s="22"/>
      <c r="L3602" s="10" t="s">
        <v>22</v>
      </c>
      <c r="M3602" s="10" t="s">
        <v>22</v>
      </c>
      <c r="N3602" s="10" t="s">
        <v>22</v>
      </c>
      <c r="O3602" s="10" t="s">
        <v>22</v>
      </c>
      <c r="P3602" s="11"/>
    </row>
    <row r="3603">
      <c r="A3603" s="29">
        <v>45586.44774773148</v>
      </c>
      <c r="B3603" s="23">
        <v>45586.0</v>
      </c>
      <c r="C3603" s="10" t="s">
        <v>17</v>
      </c>
      <c r="D3603" s="10">
        <v>8.0</v>
      </c>
      <c r="E3603" s="16" t="s">
        <v>9</v>
      </c>
      <c r="F3603" s="10" t="s">
        <v>2578</v>
      </c>
      <c r="G3603" s="10" t="s">
        <v>488</v>
      </c>
      <c r="H3603" s="12" t="s">
        <v>489</v>
      </c>
      <c r="I3603" s="10" t="s">
        <v>21</v>
      </c>
      <c r="J3603" s="10"/>
      <c r="K3603" s="10"/>
      <c r="L3603" s="10" t="s">
        <v>22</v>
      </c>
      <c r="M3603" s="10" t="s">
        <v>22</v>
      </c>
      <c r="N3603" s="10" t="s">
        <v>22</v>
      </c>
      <c r="O3603" s="10"/>
      <c r="P3603" s="11"/>
    </row>
    <row r="3604">
      <c r="A3604" s="29">
        <v>45586.44669084491</v>
      </c>
      <c r="B3604" s="23">
        <v>45586.0</v>
      </c>
      <c r="C3604" s="10" t="s">
        <v>17</v>
      </c>
      <c r="D3604" s="10">
        <v>6.0</v>
      </c>
      <c r="E3604" s="16" t="s">
        <v>9</v>
      </c>
      <c r="F3604" s="10" t="s">
        <v>2579</v>
      </c>
      <c r="G3604" s="10" t="s">
        <v>1009</v>
      </c>
      <c r="H3604" s="12" t="s">
        <v>108</v>
      </c>
      <c r="I3604" s="10" t="s">
        <v>21</v>
      </c>
      <c r="J3604" s="10"/>
      <c r="K3604" s="10"/>
      <c r="L3604" s="10" t="s">
        <v>22</v>
      </c>
      <c r="M3604" s="10" t="s">
        <v>22</v>
      </c>
      <c r="N3604" s="10" t="s">
        <v>22</v>
      </c>
      <c r="O3604" s="10"/>
      <c r="P3604" s="10"/>
    </row>
    <row r="3605">
      <c r="A3605" s="29">
        <v>45586.4463721875</v>
      </c>
      <c r="B3605" s="23">
        <v>45586.0</v>
      </c>
      <c r="C3605" s="10" t="s">
        <v>17</v>
      </c>
      <c r="D3605" s="10">
        <v>16.0</v>
      </c>
      <c r="E3605" s="17" t="s">
        <v>33</v>
      </c>
      <c r="F3605" s="10" t="s">
        <v>325</v>
      </c>
      <c r="G3605" s="10" t="s">
        <v>663</v>
      </c>
      <c r="H3605" s="12" t="s">
        <v>1016</v>
      </c>
      <c r="I3605" s="10" t="s">
        <v>21</v>
      </c>
      <c r="J3605" s="10"/>
      <c r="K3605" s="10"/>
      <c r="L3605" s="10" t="s">
        <v>22</v>
      </c>
      <c r="M3605" s="10" t="s">
        <v>22</v>
      </c>
      <c r="N3605" s="10" t="s">
        <v>22</v>
      </c>
      <c r="O3605" s="10"/>
      <c r="P3605" s="11"/>
    </row>
    <row r="3606">
      <c r="A3606" s="22">
        <v>45586.33415054398</v>
      </c>
      <c r="B3606" s="35">
        <v>45586.0</v>
      </c>
      <c r="C3606" s="10" t="s">
        <v>17</v>
      </c>
      <c r="D3606" s="10">
        <v>20.0</v>
      </c>
      <c r="E3606" s="17" t="s">
        <v>33</v>
      </c>
      <c r="F3606" s="10" t="s">
        <v>307</v>
      </c>
      <c r="G3606" s="10" t="s">
        <v>38</v>
      </c>
      <c r="H3606" s="12" t="s">
        <v>39</v>
      </c>
      <c r="I3606" s="10" t="s">
        <v>21</v>
      </c>
      <c r="J3606" s="10" t="s">
        <v>524</v>
      </c>
      <c r="K3606" s="10"/>
      <c r="L3606" s="10" t="s">
        <v>22</v>
      </c>
      <c r="M3606" s="10" t="s">
        <v>22</v>
      </c>
      <c r="N3606" s="10" t="s">
        <v>22</v>
      </c>
      <c r="O3606" s="10"/>
      <c r="P3606" s="11"/>
    </row>
    <row r="3607">
      <c r="A3607" s="22">
        <v>45586.029019525464</v>
      </c>
      <c r="B3607" s="35">
        <v>45586.0</v>
      </c>
      <c r="C3607" s="10" t="s">
        <v>17</v>
      </c>
      <c r="D3607" s="10">
        <v>8.0</v>
      </c>
      <c r="E3607" s="16" t="s">
        <v>9</v>
      </c>
      <c r="F3607" s="10" t="s">
        <v>2580</v>
      </c>
      <c r="G3607" s="10" t="s">
        <v>2581</v>
      </c>
      <c r="H3607" s="12" t="s">
        <v>2582</v>
      </c>
      <c r="I3607" s="10" t="s">
        <v>60</v>
      </c>
      <c r="J3607" s="10" t="s">
        <v>2583</v>
      </c>
      <c r="K3607" s="10"/>
      <c r="L3607" s="10" t="s">
        <v>22</v>
      </c>
      <c r="M3607" s="10" t="s">
        <v>22</v>
      </c>
      <c r="N3607" s="10" t="s">
        <v>22</v>
      </c>
      <c r="O3607" s="10" t="s">
        <v>22</v>
      </c>
      <c r="P3607" s="11"/>
    </row>
    <row r="3608">
      <c r="A3608" s="22">
        <v>45586.0</v>
      </c>
      <c r="B3608" s="35">
        <v>45575.0</v>
      </c>
      <c r="C3608" s="10" t="s">
        <v>17</v>
      </c>
      <c r="D3608" s="10">
        <v>14.0</v>
      </c>
      <c r="E3608" s="37" t="s">
        <v>953</v>
      </c>
      <c r="F3608" s="10" t="s">
        <v>2561</v>
      </c>
      <c r="G3608" s="10" t="s">
        <v>213</v>
      </c>
      <c r="H3608" s="12" t="s">
        <v>680</v>
      </c>
      <c r="I3608" s="10" t="s">
        <v>21</v>
      </c>
      <c r="J3608" s="10"/>
      <c r="K3608" s="10"/>
      <c r="L3608" s="10" t="s">
        <v>22</v>
      </c>
      <c r="M3608" s="10" t="s">
        <v>22</v>
      </c>
      <c r="N3608" s="10"/>
      <c r="O3608" s="10"/>
      <c r="P3608" s="11"/>
    </row>
    <row r="3609">
      <c r="A3609" s="22">
        <v>45586.0</v>
      </c>
      <c r="B3609" s="35">
        <v>45579.0</v>
      </c>
      <c r="C3609" s="10" t="s">
        <v>17</v>
      </c>
      <c r="D3609" s="10">
        <v>8.0</v>
      </c>
      <c r="E3609" s="16" t="s">
        <v>9</v>
      </c>
      <c r="F3609" s="10" t="s">
        <v>2584</v>
      </c>
      <c r="G3609" s="10" t="s">
        <v>2585</v>
      </c>
      <c r="H3609" s="12">
        <v>7.594937041E9</v>
      </c>
      <c r="I3609" s="10" t="s">
        <v>52</v>
      </c>
      <c r="J3609" s="10" t="s">
        <v>2586</v>
      </c>
      <c r="K3609" s="10"/>
      <c r="L3609" s="10" t="s">
        <v>22</v>
      </c>
      <c r="M3609" s="10" t="s">
        <v>22</v>
      </c>
      <c r="N3609" s="10" t="s">
        <v>22</v>
      </c>
      <c r="O3609" s="10" t="s">
        <v>22</v>
      </c>
      <c r="P3609" s="11"/>
    </row>
    <row r="3610">
      <c r="A3610" s="22">
        <v>45583.0</v>
      </c>
      <c r="B3610" s="35">
        <v>45562.0</v>
      </c>
      <c r="C3610" s="10" t="s">
        <v>17</v>
      </c>
      <c r="D3610" s="10">
        <v>14.0</v>
      </c>
      <c r="E3610" s="16" t="s">
        <v>9</v>
      </c>
      <c r="F3610" s="10" t="s">
        <v>2587</v>
      </c>
      <c r="G3610" s="10" t="s">
        <v>213</v>
      </c>
      <c r="H3610" s="12" t="s">
        <v>680</v>
      </c>
      <c r="I3610" s="10" t="s">
        <v>21</v>
      </c>
      <c r="J3610" s="10" t="s">
        <v>2588</v>
      </c>
      <c r="K3610" s="10" t="s">
        <v>2589</v>
      </c>
      <c r="L3610" s="10" t="s">
        <v>22</v>
      </c>
      <c r="M3610" s="10" t="s">
        <v>22</v>
      </c>
      <c r="N3610" s="10"/>
      <c r="O3610" s="10"/>
      <c r="P3610" s="11"/>
    </row>
    <row r="3611">
      <c r="A3611" s="22">
        <v>45582.0</v>
      </c>
      <c r="B3611" s="35">
        <v>45575.0</v>
      </c>
      <c r="C3611" s="10" t="s">
        <v>17</v>
      </c>
      <c r="D3611" s="10">
        <v>14.0</v>
      </c>
      <c r="E3611" s="37" t="s">
        <v>953</v>
      </c>
      <c r="F3611" s="10" t="s">
        <v>2561</v>
      </c>
      <c r="G3611" s="10" t="s">
        <v>213</v>
      </c>
      <c r="H3611" s="12" t="s">
        <v>680</v>
      </c>
      <c r="I3611" s="10" t="s">
        <v>21</v>
      </c>
      <c r="J3611" s="10"/>
      <c r="K3611" s="22">
        <v>0.3958333333321207</v>
      </c>
      <c r="L3611" s="10" t="s">
        <v>22</v>
      </c>
      <c r="M3611" s="10" t="s">
        <v>22</v>
      </c>
      <c r="N3611" s="10"/>
      <c r="O3611" s="10"/>
      <c r="P3611" s="11"/>
    </row>
    <row r="3612">
      <c r="A3612" s="22">
        <v>45582.0</v>
      </c>
      <c r="B3612" s="35">
        <v>45575.0</v>
      </c>
      <c r="C3612" s="10" t="s">
        <v>17</v>
      </c>
      <c r="D3612" s="10">
        <v>14.0</v>
      </c>
      <c r="E3612" s="37" t="s">
        <v>953</v>
      </c>
      <c r="F3612" s="10" t="s">
        <v>2561</v>
      </c>
      <c r="G3612" s="10" t="s">
        <v>213</v>
      </c>
      <c r="H3612" s="12" t="s">
        <v>680</v>
      </c>
      <c r="I3612" s="10" t="s">
        <v>21</v>
      </c>
      <c r="J3612" s="10"/>
      <c r="K3612" s="10"/>
      <c r="L3612" s="10" t="s">
        <v>22</v>
      </c>
      <c r="M3612" s="10" t="s">
        <v>22</v>
      </c>
      <c r="N3612" s="10" t="s">
        <v>1480</v>
      </c>
      <c r="O3612" s="10"/>
      <c r="P3612" s="11"/>
    </row>
    <row r="3613">
      <c r="A3613" s="22">
        <v>45581.0</v>
      </c>
      <c r="B3613" s="35">
        <v>45565.0</v>
      </c>
      <c r="C3613" s="10" t="s">
        <v>17</v>
      </c>
      <c r="D3613" s="10">
        <v>8.0</v>
      </c>
      <c r="E3613" s="16" t="s">
        <v>9</v>
      </c>
      <c r="F3613" s="10" t="s">
        <v>2501</v>
      </c>
      <c r="G3613" s="10" t="s">
        <v>67</v>
      </c>
      <c r="H3613" s="12" t="s">
        <v>68</v>
      </c>
      <c r="I3613" s="10" t="s">
        <v>21</v>
      </c>
      <c r="J3613" s="10"/>
      <c r="K3613" s="10"/>
      <c r="L3613" s="10" t="s">
        <v>22</v>
      </c>
      <c r="M3613" s="10" t="s">
        <v>22</v>
      </c>
      <c r="N3613" s="10"/>
      <c r="O3613" s="10"/>
      <c r="P3613" s="11"/>
    </row>
    <row r="3614">
      <c r="A3614" s="22">
        <v>45581.0</v>
      </c>
      <c r="B3614" s="35">
        <v>45575.0</v>
      </c>
      <c r="C3614" s="10" t="s">
        <v>17</v>
      </c>
      <c r="D3614" s="10">
        <v>8.0</v>
      </c>
      <c r="E3614" s="16" t="s">
        <v>9</v>
      </c>
      <c r="F3614" s="10" t="s">
        <v>2442</v>
      </c>
      <c r="G3614" s="10" t="s">
        <v>94</v>
      </c>
      <c r="H3614" s="12" t="s">
        <v>853</v>
      </c>
      <c r="I3614" s="10" t="s">
        <v>21</v>
      </c>
      <c r="J3614" s="10"/>
      <c r="K3614" s="10"/>
      <c r="L3614" s="10" t="s">
        <v>22</v>
      </c>
      <c r="M3614" s="10" t="s">
        <v>22</v>
      </c>
      <c r="N3614" s="10"/>
      <c r="O3614" s="10"/>
      <c r="P3614" s="11"/>
    </row>
    <row r="3615">
      <c r="A3615" s="22">
        <v>45580.0</v>
      </c>
      <c r="B3615" s="35">
        <v>45574.0</v>
      </c>
      <c r="C3615" s="10" t="s">
        <v>17</v>
      </c>
      <c r="D3615" s="10">
        <v>4.0</v>
      </c>
      <c r="E3615" s="16" t="s">
        <v>9</v>
      </c>
      <c r="F3615" s="10" t="s">
        <v>2590</v>
      </c>
      <c r="G3615" s="10" t="s">
        <v>2591</v>
      </c>
      <c r="H3615" s="12" t="s">
        <v>2592</v>
      </c>
      <c r="I3615" s="10" t="s">
        <v>60</v>
      </c>
      <c r="J3615" s="10" t="s">
        <v>460</v>
      </c>
      <c r="K3615" s="10" t="s">
        <v>2593</v>
      </c>
      <c r="L3615" s="10" t="s">
        <v>22</v>
      </c>
      <c r="M3615" s="10" t="s">
        <v>22</v>
      </c>
      <c r="N3615" s="10"/>
      <c r="O3615" s="10"/>
      <c r="P3615" s="11"/>
    </row>
    <row r="3616">
      <c r="A3616" s="22">
        <v>45580.0</v>
      </c>
      <c r="B3616" s="35">
        <v>45576.0</v>
      </c>
      <c r="C3616" s="10" t="s">
        <v>17</v>
      </c>
      <c r="D3616" s="10">
        <v>8.0</v>
      </c>
      <c r="E3616" s="16" t="s">
        <v>9</v>
      </c>
      <c r="F3616" s="10" t="s">
        <v>2594</v>
      </c>
      <c r="G3616" s="10" t="s">
        <v>226</v>
      </c>
      <c r="H3616" s="12" t="s">
        <v>227</v>
      </c>
      <c r="I3616" s="10" t="s">
        <v>21</v>
      </c>
      <c r="J3616" s="10"/>
      <c r="K3616" s="10"/>
      <c r="L3616" s="10" t="s">
        <v>22</v>
      </c>
      <c r="M3616" s="10" t="s">
        <v>22</v>
      </c>
      <c r="N3616" s="10"/>
      <c r="O3616" s="10"/>
      <c r="P3616" s="11"/>
    </row>
    <row r="3617">
      <c r="A3617" s="22">
        <v>45580.0</v>
      </c>
      <c r="B3617" s="35">
        <v>45576.0</v>
      </c>
      <c r="C3617" s="10" t="s">
        <v>17</v>
      </c>
      <c r="D3617" s="10">
        <v>8.0</v>
      </c>
      <c r="E3617" s="17" t="s">
        <v>33</v>
      </c>
      <c r="F3617" s="10" t="s">
        <v>2594</v>
      </c>
      <c r="G3617" s="10" t="s">
        <v>226</v>
      </c>
      <c r="H3617" s="12" t="s">
        <v>227</v>
      </c>
      <c r="I3617" s="10" t="s">
        <v>21</v>
      </c>
      <c r="J3617" s="10"/>
      <c r="K3617" s="10"/>
      <c r="L3617" s="10" t="s">
        <v>22</v>
      </c>
      <c r="M3617" s="10" t="s">
        <v>474</v>
      </c>
      <c r="N3617" s="10"/>
      <c r="O3617" s="10"/>
      <c r="P3617" s="11"/>
    </row>
    <row r="3618">
      <c r="A3618" s="22">
        <v>45579.0</v>
      </c>
      <c r="B3618" s="35">
        <v>45576.0</v>
      </c>
      <c r="C3618" s="10" t="s">
        <v>17</v>
      </c>
      <c r="D3618" s="10">
        <v>8.0</v>
      </c>
      <c r="E3618" s="17" t="s">
        <v>33</v>
      </c>
      <c r="F3618" s="10" t="s">
        <v>1280</v>
      </c>
      <c r="G3618" s="10" t="s">
        <v>318</v>
      </c>
      <c r="H3618" s="12" t="s">
        <v>319</v>
      </c>
      <c r="I3618" s="10" t="s">
        <v>21</v>
      </c>
      <c r="J3618" s="10"/>
      <c r="K3618" s="10"/>
      <c r="L3618" s="10" t="s">
        <v>22</v>
      </c>
      <c r="M3618" s="10" t="s">
        <v>22</v>
      </c>
      <c r="N3618" s="10"/>
      <c r="O3618" s="10"/>
      <c r="P3618" s="11"/>
    </row>
    <row r="3619">
      <c r="A3619" s="22">
        <v>45579.0</v>
      </c>
      <c r="B3619" s="35">
        <v>45566.0</v>
      </c>
      <c r="C3619" s="10" t="s">
        <v>17</v>
      </c>
      <c r="D3619" s="10">
        <v>8.0</v>
      </c>
      <c r="E3619" s="16" t="s">
        <v>9</v>
      </c>
      <c r="F3619" s="10" t="s">
        <v>2595</v>
      </c>
      <c r="G3619" s="10" t="s">
        <v>94</v>
      </c>
      <c r="H3619" s="12" t="s">
        <v>853</v>
      </c>
      <c r="I3619" s="10" t="s">
        <v>21</v>
      </c>
      <c r="J3619" s="10"/>
      <c r="K3619" s="10"/>
      <c r="L3619" s="10" t="s">
        <v>22</v>
      </c>
      <c r="M3619" s="10" t="s">
        <v>22</v>
      </c>
      <c r="N3619" s="10"/>
      <c r="O3619" s="10"/>
      <c r="P3619" s="11"/>
    </row>
    <row r="3620">
      <c r="A3620" s="22">
        <v>45579.0</v>
      </c>
      <c r="B3620" s="35">
        <v>45576.0</v>
      </c>
      <c r="C3620" s="10" t="s">
        <v>17</v>
      </c>
      <c r="D3620" s="10" t="s">
        <v>177</v>
      </c>
      <c r="E3620" s="17" t="s">
        <v>33</v>
      </c>
      <c r="F3620" s="10" t="s">
        <v>1964</v>
      </c>
      <c r="G3620" s="10" t="s">
        <v>48</v>
      </c>
      <c r="H3620" s="12" t="s">
        <v>49</v>
      </c>
      <c r="I3620" s="10" t="s">
        <v>21</v>
      </c>
      <c r="J3620" s="10"/>
      <c r="K3620" s="10"/>
      <c r="L3620" s="10" t="s">
        <v>22</v>
      </c>
      <c r="M3620" s="10" t="s">
        <v>22</v>
      </c>
      <c r="N3620" s="10"/>
      <c r="O3620" s="10"/>
      <c r="P3620" s="11"/>
    </row>
    <row r="3621">
      <c r="A3621" s="22">
        <v>45579.0</v>
      </c>
      <c r="B3621" s="35">
        <v>45576.0</v>
      </c>
      <c r="C3621" s="10" t="s">
        <v>17</v>
      </c>
      <c r="D3621" s="10" t="s">
        <v>177</v>
      </c>
      <c r="E3621" s="17" t="s">
        <v>33</v>
      </c>
      <c r="F3621" s="10" t="s">
        <v>2596</v>
      </c>
      <c r="G3621" s="10" t="s">
        <v>2597</v>
      </c>
      <c r="H3621" s="12" t="s">
        <v>2598</v>
      </c>
      <c r="I3621" s="10" t="s">
        <v>21</v>
      </c>
      <c r="J3621" s="10"/>
      <c r="K3621" s="10"/>
      <c r="L3621" s="10" t="s">
        <v>22</v>
      </c>
      <c r="M3621" s="10" t="s">
        <v>22</v>
      </c>
      <c r="N3621" s="10"/>
      <c r="O3621" s="10"/>
      <c r="P3621" s="11"/>
    </row>
    <row r="3622">
      <c r="A3622" s="22">
        <v>45579.0</v>
      </c>
      <c r="B3622" s="35">
        <v>45576.0</v>
      </c>
      <c r="C3622" s="10" t="s">
        <v>17</v>
      </c>
      <c r="D3622" s="10">
        <v>8.0</v>
      </c>
      <c r="E3622" s="16" t="s">
        <v>9</v>
      </c>
      <c r="F3622" s="10" t="s">
        <v>2594</v>
      </c>
      <c r="G3622" s="10" t="s">
        <v>226</v>
      </c>
      <c r="H3622" s="12" t="s">
        <v>227</v>
      </c>
      <c r="I3622" s="10" t="s">
        <v>21</v>
      </c>
      <c r="J3622" s="10"/>
      <c r="K3622" s="10"/>
      <c r="L3622" s="10" t="s">
        <v>22</v>
      </c>
      <c r="M3622" s="10" t="s">
        <v>22</v>
      </c>
      <c r="N3622" s="10"/>
      <c r="O3622" s="10"/>
      <c r="P3622" s="11"/>
    </row>
    <row r="3623">
      <c r="A3623" s="22">
        <v>45579.0</v>
      </c>
      <c r="B3623" s="35">
        <v>45576.0</v>
      </c>
      <c r="C3623" s="10" t="s">
        <v>17</v>
      </c>
      <c r="D3623" s="10">
        <v>8.0</v>
      </c>
      <c r="E3623" s="16" t="s">
        <v>9</v>
      </c>
      <c r="F3623" s="10" t="s">
        <v>1599</v>
      </c>
      <c r="G3623" s="10" t="s">
        <v>2104</v>
      </c>
      <c r="H3623" s="12" t="s">
        <v>1601</v>
      </c>
      <c r="I3623" s="10" t="s">
        <v>60</v>
      </c>
      <c r="J3623" s="10" t="s">
        <v>2599</v>
      </c>
      <c r="K3623" s="10" t="s">
        <v>1240</v>
      </c>
      <c r="L3623" s="10" t="s">
        <v>22</v>
      </c>
      <c r="M3623" s="10" t="s">
        <v>22</v>
      </c>
      <c r="N3623" s="10"/>
      <c r="O3623" s="10"/>
      <c r="P3623" s="11"/>
    </row>
    <row r="3624">
      <c r="A3624" s="22">
        <v>45579.0</v>
      </c>
      <c r="B3624" s="35">
        <v>45576.0</v>
      </c>
      <c r="C3624" s="10" t="s">
        <v>17</v>
      </c>
      <c r="D3624" s="10">
        <v>8.0</v>
      </c>
      <c r="E3624" s="17" t="s">
        <v>33</v>
      </c>
      <c r="F3624" s="10" t="s">
        <v>2600</v>
      </c>
      <c r="G3624" s="10" t="s">
        <v>422</v>
      </c>
      <c r="H3624" s="12" t="s">
        <v>423</v>
      </c>
      <c r="I3624" s="10" t="s">
        <v>21</v>
      </c>
      <c r="J3624" s="10"/>
      <c r="K3624" s="10"/>
      <c r="L3624" s="10" t="s">
        <v>22</v>
      </c>
      <c r="M3624" s="10" t="s">
        <v>22</v>
      </c>
      <c r="N3624" s="10"/>
      <c r="O3624" s="10"/>
      <c r="P3624" s="11"/>
    </row>
    <row r="3625">
      <c r="A3625" s="22">
        <v>45576.60290168981</v>
      </c>
      <c r="B3625" s="35">
        <v>45576.0</v>
      </c>
      <c r="C3625" s="10" t="s">
        <v>17</v>
      </c>
      <c r="D3625" s="10">
        <v>8.0</v>
      </c>
      <c r="E3625" s="16" t="s">
        <v>9</v>
      </c>
      <c r="F3625" s="10" t="s">
        <v>2601</v>
      </c>
      <c r="G3625" s="10" t="s">
        <v>2602</v>
      </c>
      <c r="H3625" s="12"/>
      <c r="I3625" s="10" t="s">
        <v>52</v>
      </c>
      <c r="J3625" s="10"/>
      <c r="K3625" s="10"/>
      <c r="L3625" s="10" t="s">
        <v>22</v>
      </c>
      <c r="M3625" s="10" t="s">
        <v>22</v>
      </c>
      <c r="N3625" s="10" t="s">
        <v>22</v>
      </c>
      <c r="O3625" s="10" t="s">
        <v>22</v>
      </c>
      <c r="P3625" s="11"/>
    </row>
    <row r="3626">
      <c r="A3626" s="22">
        <v>45576.59942986111</v>
      </c>
      <c r="B3626" s="35">
        <v>45576.0</v>
      </c>
      <c r="C3626" s="10" t="s">
        <v>17</v>
      </c>
      <c r="D3626" s="10">
        <v>6.0</v>
      </c>
      <c r="E3626" s="16" t="s">
        <v>9</v>
      </c>
      <c r="F3626" s="10" t="s">
        <v>2603</v>
      </c>
      <c r="G3626" s="10" t="s">
        <v>2604</v>
      </c>
      <c r="H3626" s="12"/>
      <c r="I3626" s="10" t="s">
        <v>21</v>
      </c>
      <c r="J3626" s="10"/>
      <c r="K3626" s="10"/>
      <c r="L3626" s="10" t="s">
        <v>22</v>
      </c>
      <c r="M3626" s="10" t="s">
        <v>22</v>
      </c>
      <c r="N3626" s="10" t="s">
        <v>22</v>
      </c>
      <c r="O3626" s="10"/>
      <c r="P3626" s="11"/>
    </row>
    <row r="3627">
      <c r="A3627" s="22">
        <v>45576.0</v>
      </c>
      <c r="B3627" s="35">
        <v>45574.0</v>
      </c>
      <c r="C3627" s="10" t="s">
        <v>17</v>
      </c>
      <c r="D3627" s="10">
        <v>8.0</v>
      </c>
      <c r="E3627" s="17" t="s">
        <v>33</v>
      </c>
      <c r="F3627" s="10" t="s">
        <v>2605</v>
      </c>
      <c r="G3627" s="10" t="s">
        <v>94</v>
      </c>
      <c r="H3627" s="12" t="s">
        <v>853</v>
      </c>
      <c r="I3627" s="10" t="s">
        <v>21</v>
      </c>
      <c r="J3627" s="10"/>
      <c r="K3627" s="10" t="s">
        <v>497</v>
      </c>
      <c r="L3627" s="10" t="s">
        <v>22</v>
      </c>
      <c r="M3627" s="10" t="s">
        <v>22</v>
      </c>
      <c r="N3627" s="10" t="s">
        <v>22</v>
      </c>
      <c r="O3627" s="10"/>
      <c r="P3627" s="11"/>
    </row>
    <row r="3628">
      <c r="A3628" s="22">
        <v>45576.0</v>
      </c>
      <c r="B3628" s="35">
        <v>45575.0</v>
      </c>
      <c r="C3628" s="10" t="s">
        <v>17</v>
      </c>
      <c r="D3628" s="10">
        <v>16.0</v>
      </c>
      <c r="E3628" s="17" t="s">
        <v>33</v>
      </c>
      <c r="F3628" s="10" t="s">
        <v>766</v>
      </c>
      <c r="G3628" s="10" t="s">
        <v>195</v>
      </c>
      <c r="H3628" s="12"/>
      <c r="I3628" s="10" t="s">
        <v>21</v>
      </c>
      <c r="J3628" s="10"/>
      <c r="K3628" s="10" t="s">
        <v>2606</v>
      </c>
      <c r="L3628" s="10" t="s">
        <v>22</v>
      </c>
      <c r="M3628" s="10" t="s">
        <v>22</v>
      </c>
      <c r="N3628" s="10" t="s">
        <v>22</v>
      </c>
      <c r="O3628" s="10"/>
      <c r="P3628" s="11"/>
    </row>
    <row r="3629">
      <c r="A3629" s="22">
        <v>45576.0</v>
      </c>
      <c r="B3629" s="35">
        <v>45572.0</v>
      </c>
      <c r="C3629" s="10" t="s">
        <v>17</v>
      </c>
      <c r="D3629" s="10">
        <v>16.0</v>
      </c>
      <c r="E3629" s="16" t="s">
        <v>9</v>
      </c>
      <c r="F3629" s="10" t="s">
        <v>2607</v>
      </c>
      <c r="G3629" s="10" t="s">
        <v>45</v>
      </c>
      <c r="H3629" s="12" t="s">
        <v>46</v>
      </c>
      <c r="I3629" s="10" t="s">
        <v>21</v>
      </c>
      <c r="J3629" s="10"/>
      <c r="K3629" s="10" t="s">
        <v>497</v>
      </c>
      <c r="L3629" s="10" t="s">
        <v>22</v>
      </c>
      <c r="M3629" s="10" t="s">
        <v>22</v>
      </c>
      <c r="N3629" s="10" t="s">
        <v>22</v>
      </c>
      <c r="O3629" s="10"/>
      <c r="P3629" s="11"/>
    </row>
    <row r="3630">
      <c r="A3630" s="22">
        <v>45576.0</v>
      </c>
      <c r="B3630" s="35">
        <v>45574.0</v>
      </c>
      <c r="C3630" s="10" t="s">
        <v>17</v>
      </c>
      <c r="D3630" s="10" t="s">
        <v>89</v>
      </c>
      <c r="E3630" s="19" t="s">
        <v>89</v>
      </c>
      <c r="F3630" s="10" t="s">
        <v>392</v>
      </c>
      <c r="G3630" s="10" t="s">
        <v>1206</v>
      </c>
      <c r="H3630" s="12"/>
      <c r="I3630" s="10" t="s">
        <v>60</v>
      </c>
      <c r="J3630" s="10"/>
      <c r="K3630" s="10"/>
      <c r="L3630" s="10" t="s">
        <v>22</v>
      </c>
      <c r="M3630" s="10" t="s">
        <v>22</v>
      </c>
      <c r="N3630" s="10" t="s">
        <v>22</v>
      </c>
      <c r="O3630" s="10"/>
      <c r="P3630" s="11"/>
    </row>
    <row r="3631">
      <c r="A3631" s="22">
        <v>45576.0</v>
      </c>
      <c r="B3631" s="35">
        <v>45574.0</v>
      </c>
      <c r="C3631" s="10" t="s">
        <v>17</v>
      </c>
      <c r="D3631" s="10">
        <v>8.0</v>
      </c>
      <c r="E3631" s="16" t="s">
        <v>9</v>
      </c>
      <c r="F3631" s="10" t="s">
        <v>2608</v>
      </c>
      <c r="G3631" s="10" t="s">
        <v>2609</v>
      </c>
      <c r="H3631" s="12" t="s">
        <v>2610</v>
      </c>
      <c r="I3631" s="10" t="s">
        <v>60</v>
      </c>
      <c r="J3631" s="10" t="s">
        <v>2611</v>
      </c>
      <c r="K3631" s="10"/>
      <c r="L3631" s="10" t="s">
        <v>22</v>
      </c>
      <c r="M3631" s="10" t="s">
        <v>22</v>
      </c>
      <c r="N3631" s="10" t="s">
        <v>22</v>
      </c>
      <c r="O3631" s="10" t="s">
        <v>22</v>
      </c>
      <c r="P3631" s="11"/>
    </row>
    <row r="3632">
      <c r="A3632" s="22">
        <v>45576.0</v>
      </c>
      <c r="B3632" s="35">
        <v>45574.0</v>
      </c>
      <c r="C3632" s="10" t="s">
        <v>17</v>
      </c>
      <c r="D3632" s="10">
        <v>8.0</v>
      </c>
      <c r="E3632" s="16" t="s">
        <v>9</v>
      </c>
      <c r="F3632" s="10" t="s">
        <v>2608</v>
      </c>
      <c r="G3632" s="10" t="s">
        <v>2609</v>
      </c>
      <c r="H3632" s="12"/>
      <c r="I3632" s="10" t="s">
        <v>60</v>
      </c>
      <c r="J3632" s="10"/>
      <c r="K3632" s="10"/>
      <c r="L3632" s="10" t="s">
        <v>22</v>
      </c>
      <c r="M3632" s="10" t="s">
        <v>22</v>
      </c>
      <c r="N3632" s="10" t="s">
        <v>22</v>
      </c>
      <c r="O3632" s="10" t="s">
        <v>22</v>
      </c>
      <c r="P3632" s="11"/>
    </row>
    <row r="3633">
      <c r="A3633" s="22">
        <v>45576.0</v>
      </c>
      <c r="B3633" s="35">
        <v>45574.0</v>
      </c>
      <c r="C3633" s="10" t="s">
        <v>17</v>
      </c>
      <c r="D3633" s="10">
        <v>8.0</v>
      </c>
      <c r="E3633" s="17" t="s">
        <v>33</v>
      </c>
      <c r="F3633" s="10" t="s">
        <v>1724</v>
      </c>
      <c r="G3633" s="10" t="s">
        <v>187</v>
      </c>
      <c r="H3633" s="12" t="s">
        <v>188</v>
      </c>
      <c r="I3633" s="10" t="s">
        <v>21</v>
      </c>
      <c r="J3633" s="10"/>
      <c r="K3633" s="10"/>
      <c r="L3633" s="10" t="s">
        <v>22</v>
      </c>
      <c r="M3633" s="10" t="s">
        <v>22</v>
      </c>
      <c r="N3633" s="10" t="s">
        <v>22</v>
      </c>
      <c r="O3633" s="10"/>
      <c r="P3633" s="11"/>
    </row>
    <row r="3634">
      <c r="A3634" s="22">
        <v>45576.0</v>
      </c>
      <c r="B3634" s="35">
        <v>45575.0</v>
      </c>
      <c r="C3634" s="10" t="s">
        <v>17</v>
      </c>
      <c r="D3634" s="10">
        <v>8.0</v>
      </c>
      <c r="E3634" s="17" t="s">
        <v>33</v>
      </c>
      <c r="F3634" s="10" t="s">
        <v>2612</v>
      </c>
      <c r="G3634" s="10" t="s">
        <v>114</v>
      </c>
      <c r="H3634" s="12" t="s">
        <v>115</v>
      </c>
      <c r="I3634" s="10" t="s">
        <v>21</v>
      </c>
      <c r="J3634" s="10"/>
      <c r="K3634" s="10"/>
      <c r="L3634" s="10" t="s">
        <v>22</v>
      </c>
      <c r="M3634" s="10" t="s">
        <v>22</v>
      </c>
      <c r="N3634" s="10" t="s">
        <v>22</v>
      </c>
      <c r="O3634" s="10"/>
      <c r="P3634" s="11"/>
    </row>
    <row r="3635">
      <c r="A3635" s="22">
        <v>45576.0</v>
      </c>
      <c r="B3635" s="35">
        <v>45575.0</v>
      </c>
      <c r="C3635" s="10" t="s">
        <v>17</v>
      </c>
      <c r="D3635" s="10">
        <v>8.0</v>
      </c>
      <c r="E3635" s="16" t="s">
        <v>9</v>
      </c>
      <c r="F3635" s="10" t="s">
        <v>2613</v>
      </c>
      <c r="G3635" s="10" t="s">
        <v>2614</v>
      </c>
      <c r="H3635" s="12" t="s">
        <v>2615</v>
      </c>
      <c r="I3635" s="10" t="s">
        <v>60</v>
      </c>
      <c r="J3635" s="10" t="s">
        <v>2616</v>
      </c>
      <c r="K3635" s="10" t="s">
        <v>940</v>
      </c>
      <c r="L3635" s="10" t="s">
        <v>22</v>
      </c>
      <c r="M3635" s="10" t="s">
        <v>22</v>
      </c>
      <c r="N3635" s="10" t="s">
        <v>22</v>
      </c>
      <c r="O3635" s="10"/>
      <c r="P3635" s="11"/>
    </row>
    <row r="3636">
      <c r="A3636" s="22">
        <v>45576.0</v>
      </c>
      <c r="B3636" s="35">
        <v>45575.0</v>
      </c>
      <c r="C3636" s="10" t="s">
        <v>17</v>
      </c>
      <c r="D3636" s="10">
        <v>8.0</v>
      </c>
      <c r="E3636" s="17" t="s">
        <v>33</v>
      </c>
      <c r="F3636" s="10" t="s">
        <v>2191</v>
      </c>
      <c r="G3636" s="10" t="s">
        <v>379</v>
      </c>
      <c r="H3636" s="12" t="s">
        <v>380</v>
      </c>
      <c r="I3636" s="10" t="s">
        <v>21</v>
      </c>
      <c r="J3636" s="10"/>
      <c r="K3636" s="10"/>
      <c r="L3636" s="10" t="s">
        <v>22</v>
      </c>
      <c r="M3636" s="10" t="s">
        <v>22</v>
      </c>
      <c r="N3636" s="10" t="s">
        <v>22</v>
      </c>
      <c r="O3636" s="10"/>
      <c r="P3636" s="11"/>
    </row>
    <row r="3637">
      <c r="A3637" s="22">
        <v>45576.0</v>
      </c>
      <c r="B3637" s="35">
        <v>45575.0</v>
      </c>
      <c r="C3637" s="10" t="s">
        <v>17</v>
      </c>
      <c r="D3637" s="10">
        <v>8.0</v>
      </c>
      <c r="E3637" s="17" t="s">
        <v>33</v>
      </c>
      <c r="F3637" s="10" t="s">
        <v>2617</v>
      </c>
      <c r="G3637" s="10" t="s">
        <v>38</v>
      </c>
      <c r="H3637" s="12" t="s">
        <v>39</v>
      </c>
      <c r="I3637" s="10" t="s">
        <v>21</v>
      </c>
      <c r="J3637" s="10" t="s">
        <v>524</v>
      </c>
      <c r="K3637" s="10"/>
      <c r="L3637" s="10" t="s">
        <v>22</v>
      </c>
      <c r="M3637" s="10" t="s">
        <v>22</v>
      </c>
      <c r="N3637" s="10" t="s">
        <v>22</v>
      </c>
      <c r="O3637" s="10"/>
      <c r="P3637" s="11"/>
    </row>
    <row r="3638">
      <c r="A3638" s="22">
        <v>45576.0</v>
      </c>
      <c r="B3638" s="35">
        <v>45575.0</v>
      </c>
      <c r="C3638" s="10" t="s">
        <v>17</v>
      </c>
      <c r="D3638" s="10">
        <v>8.0</v>
      </c>
      <c r="E3638" s="16" t="s">
        <v>9</v>
      </c>
      <c r="F3638" s="10" t="s">
        <v>2618</v>
      </c>
      <c r="G3638" s="10" t="s">
        <v>1295</v>
      </c>
      <c r="H3638" s="12"/>
      <c r="I3638" s="10" t="s">
        <v>52</v>
      </c>
      <c r="J3638" s="10"/>
      <c r="K3638" s="10"/>
      <c r="L3638" s="10" t="s">
        <v>22</v>
      </c>
      <c r="M3638" s="10" t="s">
        <v>22</v>
      </c>
      <c r="N3638" s="10" t="s">
        <v>22</v>
      </c>
      <c r="O3638" s="10"/>
      <c r="P3638" s="11"/>
    </row>
    <row r="3639">
      <c r="A3639" s="22">
        <v>45576.0</v>
      </c>
      <c r="B3639" s="35">
        <v>45575.0</v>
      </c>
      <c r="C3639" s="10" t="s">
        <v>17</v>
      </c>
      <c r="D3639" s="10">
        <v>8.0</v>
      </c>
      <c r="E3639" s="16" t="s">
        <v>9</v>
      </c>
      <c r="F3639" s="10" t="s">
        <v>2619</v>
      </c>
      <c r="G3639" s="10" t="s">
        <v>1582</v>
      </c>
      <c r="H3639" s="12"/>
      <c r="I3639" s="10" t="s">
        <v>52</v>
      </c>
      <c r="J3639" s="10"/>
      <c r="K3639" s="10"/>
      <c r="L3639" s="10" t="s">
        <v>22</v>
      </c>
      <c r="M3639" s="10" t="s">
        <v>22</v>
      </c>
      <c r="N3639" s="10" t="s">
        <v>22</v>
      </c>
      <c r="O3639" s="10"/>
      <c r="P3639" s="11"/>
    </row>
    <row r="3640">
      <c r="A3640" s="22">
        <v>45576.0</v>
      </c>
      <c r="B3640" s="35">
        <v>45575.0</v>
      </c>
      <c r="C3640" s="10" t="s">
        <v>17</v>
      </c>
      <c r="D3640" s="10">
        <v>8.0</v>
      </c>
      <c r="E3640" s="17" t="s">
        <v>33</v>
      </c>
      <c r="F3640" s="10" t="s">
        <v>1190</v>
      </c>
      <c r="G3640" s="10" t="s">
        <v>1191</v>
      </c>
      <c r="H3640" s="12">
        <v>7.840128142E9</v>
      </c>
      <c r="I3640" s="10" t="s">
        <v>52</v>
      </c>
      <c r="J3640" s="10"/>
      <c r="K3640" s="10"/>
      <c r="L3640" s="10" t="s">
        <v>22</v>
      </c>
      <c r="M3640" s="10" t="s">
        <v>22</v>
      </c>
      <c r="N3640" s="10" t="s">
        <v>22</v>
      </c>
      <c r="O3640" s="10"/>
      <c r="P3640" s="11"/>
    </row>
    <row r="3641">
      <c r="A3641" s="22">
        <v>45576.0</v>
      </c>
      <c r="B3641" s="35">
        <v>45575.0</v>
      </c>
      <c r="C3641" s="10" t="s">
        <v>17</v>
      </c>
      <c r="D3641" s="10">
        <v>6.0</v>
      </c>
      <c r="E3641" s="17" t="s">
        <v>33</v>
      </c>
      <c r="F3641" s="10" t="s">
        <v>2211</v>
      </c>
      <c r="G3641" s="10" t="s">
        <v>289</v>
      </c>
      <c r="H3641" s="12" t="s">
        <v>290</v>
      </c>
      <c r="I3641" s="10" t="s">
        <v>21</v>
      </c>
      <c r="J3641" s="10"/>
      <c r="K3641" s="10"/>
      <c r="L3641" s="10" t="s">
        <v>22</v>
      </c>
      <c r="M3641" s="10" t="s">
        <v>22</v>
      </c>
      <c r="N3641" s="10" t="s">
        <v>22</v>
      </c>
      <c r="O3641" s="10"/>
      <c r="P3641" s="11"/>
    </row>
    <row r="3642">
      <c r="A3642" s="22">
        <v>45576.0</v>
      </c>
      <c r="B3642" s="35">
        <v>45575.0</v>
      </c>
      <c r="C3642" s="10" t="s">
        <v>17</v>
      </c>
      <c r="D3642" s="10" t="s">
        <v>89</v>
      </c>
      <c r="E3642" s="19" t="s">
        <v>89</v>
      </c>
      <c r="F3642" s="10" t="s">
        <v>2451</v>
      </c>
      <c r="G3642" s="10" t="s">
        <v>2620</v>
      </c>
      <c r="H3642" s="12" t="s">
        <v>2621</v>
      </c>
      <c r="I3642" s="10" t="s">
        <v>60</v>
      </c>
      <c r="J3642" s="10" t="s">
        <v>497</v>
      </c>
      <c r="K3642" s="10" t="s">
        <v>2622</v>
      </c>
      <c r="L3642" s="10" t="s">
        <v>22</v>
      </c>
      <c r="M3642" s="10" t="s">
        <v>22</v>
      </c>
      <c r="N3642" s="10" t="s">
        <v>1480</v>
      </c>
      <c r="O3642" s="10" t="s">
        <v>474</v>
      </c>
      <c r="P3642" s="11"/>
    </row>
    <row r="3643">
      <c r="A3643" s="22">
        <v>45575.0</v>
      </c>
      <c r="B3643" s="35">
        <v>45572.0</v>
      </c>
      <c r="C3643" s="10" t="s">
        <v>17</v>
      </c>
      <c r="D3643" s="10">
        <v>8.0</v>
      </c>
      <c r="E3643" s="16" t="s">
        <v>9</v>
      </c>
      <c r="F3643" s="10" t="s">
        <v>2623</v>
      </c>
      <c r="G3643" s="10" t="s">
        <v>169</v>
      </c>
      <c r="H3643" s="12" t="s">
        <v>170</v>
      </c>
      <c r="I3643" s="10" t="s">
        <v>21</v>
      </c>
      <c r="J3643" s="10"/>
      <c r="K3643" s="10" t="s">
        <v>450</v>
      </c>
      <c r="L3643" s="10" t="s">
        <v>22</v>
      </c>
      <c r="M3643" s="10" t="s">
        <v>22</v>
      </c>
      <c r="N3643" s="10" t="s">
        <v>22</v>
      </c>
      <c r="O3643" s="10"/>
      <c r="P3643" s="11"/>
    </row>
    <row r="3644">
      <c r="A3644" s="22">
        <v>45575.0</v>
      </c>
      <c r="B3644" s="35">
        <v>45572.0</v>
      </c>
      <c r="C3644" s="10" t="s">
        <v>17</v>
      </c>
      <c r="D3644" s="10">
        <v>14.0</v>
      </c>
      <c r="E3644" s="37" t="s">
        <v>953</v>
      </c>
      <c r="F3644" s="10" t="s">
        <v>2561</v>
      </c>
      <c r="G3644" s="10" t="s">
        <v>213</v>
      </c>
      <c r="H3644" s="12" t="s">
        <v>680</v>
      </c>
      <c r="I3644" s="10" t="s">
        <v>21</v>
      </c>
      <c r="J3644" s="10"/>
      <c r="K3644" s="10" t="s">
        <v>2624</v>
      </c>
      <c r="L3644" s="10" t="s">
        <v>22</v>
      </c>
      <c r="M3644" s="10" t="s">
        <v>22</v>
      </c>
      <c r="N3644" s="10" t="s">
        <v>22</v>
      </c>
      <c r="O3644" s="10"/>
      <c r="P3644" s="11"/>
    </row>
    <row r="3645">
      <c r="A3645" s="22">
        <v>45575.0</v>
      </c>
      <c r="B3645" s="35">
        <v>45574.0</v>
      </c>
      <c r="C3645" s="10" t="s">
        <v>17</v>
      </c>
      <c r="D3645" s="10" t="s">
        <v>89</v>
      </c>
      <c r="E3645" s="19" t="s">
        <v>89</v>
      </c>
      <c r="F3645" s="10" t="s">
        <v>2625</v>
      </c>
      <c r="G3645" s="10" t="s">
        <v>2626</v>
      </c>
      <c r="H3645" s="12" t="s">
        <v>2627</v>
      </c>
      <c r="I3645" s="10" t="s">
        <v>60</v>
      </c>
      <c r="J3645" s="10" t="s">
        <v>2628</v>
      </c>
      <c r="K3645" s="10" t="s">
        <v>2629</v>
      </c>
      <c r="L3645" s="10" t="s">
        <v>22</v>
      </c>
      <c r="M3645" s="10" t="s">
        <v>22</v>
      </c>
      <c r="N3645" s="10" t="s">
        <v>22</v>
      </c>
      <c r="O3645" s="10"/>
      <c r="P3645" s="11"/>
    </row>
    <row r="3646">
      <c r="A3646" s="22">
        <v>45575.0</v>
      </c>
      <c r="B3646" s="35">
        <v>45574.0</v>
      </c>
      <c r="C3646" s="10" t="s">
        <v>17</v>
      </c>
      <c r="D3646" s="10">
        <v>8.0</v>
      </c>
      <c r="E3646" s="16" t="s">
        <v>9</v>
      </c>
      <c r="F3646" s="10" t="s">
        <v>2630</v>
      </c>
      <c r="G3646" s="10" t="s">
        <v>114</v>
      </c>
      <c r="H3646" s="12" t="s">
        <v>115</v>
      </c>
      <c r="I3646" s="10" t="s">
        <v>21</v>
      </c>
      <c r="J3646" s="10"/>
      <c r="K3646" s="10"/>
      <c r="L3646" s="10" t="s">
        <v>22</v>
      </c>
      <c r="M3646" s="10" t="s">
        <v>22</v>
      </c>
      <c r="N3646" s="10" t="s">
        <v>22</v>
      </c>
      <c r="O3646" s="10"/>
      <c r="P3646" s="11"/>
    </row>
    <row r="3647">
      <c r="A3647" s="22">
        <v>45575.0</v>
      </c>
      <c r="B3647" s="35">
        <v>45574.0</v>
      </c>
      <c r="C3647" s="10" t="s">
        <v>17</v>
      </c>
      <c r="D3647" s="10">
        <v>16.0</v>
      </c>
      <c r="E3647" s="17" t="s">
        <v>33</v>
      </c>
      <c r="F3647" s="10" t="s">
        <v>291</v>
      </c>
      <c r="G3647" s="10" t="s">
        <v>292</v>
      </c>
      <c r="H3647" s="12" t="s">
        <v>293</v>
      </c>
      <c r="I3647" s="10" t="s">
        <v>21</v>
      </c>
      <c r="J3647" s="10"/>
      <c r="K3647" s="10"/>
      <c r="L3647" s="10" t="s">
        <v>22</v>
      </c>
      <c r="M3647" s="10" t="s">
        <v>22</v>
      </c>
      <c r="N3647" s="10" t="s">
        <v>22</v>
      </c>
      <c r="O3647" s="10"/>
      <c r="P3647" s="11"/>
    </row>
    <row r="3648">
      <c r="A3648" s="22">
        <v>45575.0</v>
      </c>
      <c r="B3648" s="35">
        <v>45574.0</v>
      </c>
      <c r="C3648" s="10" t="s">
        <v>17</v>
      </c>
      <c r="D3648" s="10">
        <v>8.0</v>
      </c>
      <c r="E3648" s="17" t="s">
        <v>33</v>
      </c>
      <c r="F3648" s="10" t="s">
        <v>268</v>
      </c>
      <c r="G3648" s="10" t="s">
        <v>269</v>
      </c>
      <c r="H3648" s="12" t="s">
        <v>270</v>
      </c>
      <c r="I3648" s="10" t="s">
        <v>21</v>
      </c>
      <c r="J3648" s="10"/>
      <c r="K3648" s="10"/>
      <c r="L3648" s="10" t="s">
        <v>22</v>
      </c>
      <c r="M3648" s="10" t="s">
        <v>22</v>
      </c>
      <c r="N3648" s="10" t="s">
        <v>22</v>
      </c>
      <c r="O3648" s="10"/>
      <c r="P3648" s="11"/>
    </row>
    <row r="3649">
      <c r="A3649" s="22">
        <v>45575.0</v>
      </c>
      <c r="B3649" s="35">
        <v>45574.0</v>
      </c>
      <c r="C3649" s="10" t="s">
        <v>17</v>
      </c>
      <c r="D3649" s="10">
        <v>8.0</v>
      </c>
      <c r="E3649" s="17" t="s">
        <v>33</v>
      </c>
      <c r="F3649" s="10" t="s">
        <v>2089</v>
      </c>
      <c r="G3649" s="10" t="s">
        <v>814</v>
      </c>
      <c r="H3649" s="12" t="s">
        <v>832</v>
      </c>
      <c r="I3649" s="10" t="s">
        <v>21</v>
      </c>
      <c r="J3649" s="10"/>
      <c r="K3649" s="10"/>
      <c r="L3649" s="10" t="s">
        <v>22</v>
      </c>
      <c r="M3649" s="10" t="s">
        <v>22</v>
      </c>
      <c r="N3649" s="10" t="s">
        <v>22</v>
      </c>
      <c r="O3649" s="10"/>
      <c r="P3649" s="11"/>
    </row>
    <row r="3650">
      <c r="A3650" s="22">
        <v>45575.0</v>
      </c>
      <c r="B3650" s="35">
        <v>45575.0</v>
      </c>
      <c r="C3650" s="10" t="s">
        <v>17</v>
      </c>
      <c r="D3650" s="10">
        <v>8.0</v>
      </c>
      <c r="E3650" s="16" t="s">
        <v>9</v>
      </c>
      <c r="F3650" s="10" t="s">
        <v>2353</v>
      </c>
      <c r="G3650" s="10" t="s">
        <v>184</v>
      </c>
      <c r="H3650" s="12" t="s">
        <v>185</v>
      </c>
      <c r="I3650" s="10" t="s">
        <v>21</v>
      </c>
      <c r="J3650" s="10"/>
      <c r="K3650" s="10"/>
      <c r="L3650" s="10" t="s">
        <v>22</v>
      </c>
      <c r="M3650" s="10" t="s">
        <v>22</v>
      </c>
      <c r="N3650" s="10" t="s">
        <v>22</v>
      </c>
      <c r="O3650" s="10"/>
      <c r="P3650" s="11"/>
    </row>
    <row r="3651">
      <c r="A3651" s="22">
        <v>45575.0</v>
      </c>
      <c r="B3651" s="35">
        <v>45575.0</v>
      </c>
      <c r="C3651" s="10" t="s">
        <v>17</v>
      </c>
      <c r="D3651" s="10" t="s">
        <v>132</v>
      </c>
      <c r="E3651" s="17" t="s">
        <v>33</v>
      </c>
      <c r="F3651" s="10" t="s">
        <v>2490</v>
      </c>
      <c r="G3651" s="10" t="s">
        <v>184</v>
      </c>
      <c r="H3651" s="12" t="s">
        <v>185</v>
      </c>
      <c r="I3651" s="10" t="s">
        <v>21</v>
      </c>
      <c r="J3651" s="10"/>
      <c r="K3651" s="10"/>
      <c r="L3651" s="10" t="s">
        <v>22</v>
      </c>
      <c r="M3651" s="10" t="s">
        <v>22</v>
      </c>
      <c r="N3651" s="10" t="s">
        <v>22</v>
      </c>
      <c r="O3651" s="10"/>
      <c r="P3651" s="11"/>
    </row>
    <row r="3652">
      <c r="A3652" s="22">
        <v>45575.0</v>
      </c>
      <c r="B3652" s="35">
        <v>45575.0</v>
      </c>
      <c r="C3652" s="10" t="s">
        <v>17</v>
      </c>
      <c r="D3652" s="10">
        <v>8.0</v>
      </c>
      <c r="E3652" s="16" t="s">
        <v>9</v>
      </c>
      <c r="F3652" s="10" t="s">
        <v>2068</v>
      </c>
      <c r="G3652" s="10" t="s">
        <v>2069</v>
      </c>
      <c r="H3652" s="12" t="s">
        <v>2631</v>
      </c>
      <c r="I3652" s="10" t="s">
        <v>21</v>
      </c>
      <c r="J3652" s="10"/>
      <c r="K3652" s="10"/>
      <c r="L3652" s="10" t="s">
        <v>22</v>
      </c>
      <c r="M3652" s="10" t="s">
        <v>22</v>
      </c>
      <c r="N3652" s="10" t="s">
        <v>22</v>
      </c>
      <c r="O3652" s="10"/>
      <c r="P3652" s="11"/>
    </row>
    <row r="3653">
      <c r="A3653" s="22">
        <v>45575.0</v>
      </c>
      <c r="B3653" s="35">
        <v>45575.0</v>
      </c>
      <c r="C3653" s="10" t="s">
        <v>17</v>
      </c>
      <c r="D3653" s="10">
        <v>4.0</v>
      </c>
      <c r="E3653" s="16" t="s">
        <v>9</v>
      </c>
      <c r="F3653" s="10" t="s">
        <v>2632</v>
      </c>
      <c r="G3653" s="10" t="s">
        <v>67</v>
      </c>
      <c r="H3653" s="12" t="s">
        <v>68</v>
      </c>
      <c r="I3653" s="10" t="s">
        <v>21</v>
      </c>
      <c r="J3653" s="10"/>
      <c r="K3653" s="22"/>
      <c r="L3653" s="10" t="s">
        <v>22</v>
      </c>
      <c r="M3653" s="10" t="s">
        <v>22</v>
      </c>
      <c r="N3653" s="10" t="s">
        <v>22</v>
      </c>
      <c r="O3653" s="10"/>
      <c r="P3653" s="11"/>
    </row>
    <row r="3654">
      <c r="A3654" s="22">
        <v>45575.0</v>
      </c>
      <c r="B3654" s="35">
        <v>45575.0</v>
      </c>
      <c r="C3654" s="10" t="s">
        <v>17</v>
      </c>
      <c r="D3654" s="10">
        <v>8.0</v>
      </c>
      <c r="E3654" s="16" t="s">
        <v>9</v>
      </c>
      <c r="F3654" s="10" t="s">
        <v>2633</v>
      </c>
      <c r="G3654" s="10" t="s">
        <v>1502</v>
      </c>
      <c r="H3654" s="12"/>
      <c r="I3654" s="10" t="s">
        <v>52</v>
      </c>
      <c r="J3654" s="10"/>
      <c r="K3654" s="10"/>
      <c r="L3654" s="10" t="s">
        <v>22</v>
      </c>
      <c r="M3654" s="10" t="s">
        <v>22</v>
      </c>
      <c r="N3654" s="10" t="s">
        <v>22</v>
      </c>
      <c r="O3654" s="10"/>
      <c r="P3654" s="11"/>
    </row>
    <row r="3655">
      <c r="A3655" s="22">
        <v>45575.0</v>
      </c>
      <c r="B3655" s="35">
        <v>45575.0</v>
      </c>
      <c r="C3655" s="10" t="s">
        <v>17</v>
      </c>
      <c r="D3655" s="10">
        <v>8.0</v>
      </c>
      <c r="E3655" s="17" t="s">
        <v>33</v>
      </c>
      <c r="F3655" s="10" t="s">
        <v>2574</v>
      </c>
      <c r="G3655" s="10" t="s">
        <v>184</v>
      </c>
      <c r="H3655" s="12" t="s">
        <v>185</v>
      </c>
      <c r="I3655" s="10" t="s">
        <v>21</v>
      </c>
      <c r="J3655" s="10"/>
      <c r="K3655" s="10"/>
      <c r="L3655" s="10" t="s">
        <v>22</v>
      </c>
      <c r="M3655" s="10" t="s">
        <v>22</v>
      </c>
      <c r="N3655" s="10" t="s">
        <v>22</v>
      </c>
      <c r="O3655" s="10"/>
      <c r="P3655" s="11"/>
    </row>
    <row r="3656">
      <c r="A3656" s="22">
        <v>45575.0</v>
      </c>
      <c r="B3656" s="35">
        <v>45575.0</v>
      </c>
      <c r="C3656" s="10" t="s">
        <v>17</v>
      </c>
      <c r="D3656" s="10">
        <v>8.0</v>
      </c>
      <c r="E3656" s="17" t="s">
        <v>33</v>
      </c>
      <c r="F3656" s="10" t="s">
        <v>2634</v>
      </c>
      <c r="G3656" s="10" t="s">
        <v>166</v>
      </c>
      <c r="H3656" s="12" t="s">
        <v>167</v>
      </c>
      <c r="I3656" s="10" t="s">
        <v>21</v>
      </c>
      <c r="J3656" s="10"/>
      <c r="K3656" s="10"/>
      <c r="L3656" s="10" t="s">
        <v>22</v>
      </c>
      <c r="M3656" s="10" t="s">
        <v>22</v>
      </c>
      <c r="N3656" s="10" t="s">
        <v>22</v>
      </c>
      <c r="O3656" s="10"/>
      <c r="P3656" s="11"/>
    </row>
    <row r="3657">
      <c r="A3657" s="22">
        <v>45575.0</v>
      </c>
      <c r="B3657" s="35">
        <v>45575.0</v>
      </c>
      <c r="C3657" s="10" t="s">
        <v>17</v>
      </c>
      <c r="D3657" s="10">
        <v>8.0</v>
      </c>
      <c r="E3657" s="17" t="s">
        <v>33</v>
      </c>
      <c r="F3657" s="10" t="s">
        <v>2574</v>
      </c>
      <c r="G3657" s="10" t="s">
        <v>2635</v>
      </c>
      <c r="H3657" s="12"/>
      <c r="I3657" s="10" t="s">
        <v>21</v>
      </c>
      <c r="J3657" s="10"/>
      <c r="K3657" s="10"/>
      <c r="L3657" s="10" t="s">
        <v>22</v>
      </c>
      <c r="M3657" s="10" t="s">
        <v>22</v>
      </c>
      <c r="N3657" s="10" t="s">
        <v>22</v>
      </c>
      <c r="O3657" s="10"/>
      <c r="P3657" s="11"/>
    </row>
    <row r="3658">
      <c r="A3658" s="22">
        <v>45575.0</v>
      </c>
      <c r="B3658" s="35">
        <v>45575.0</v>
      </c>
      <c r="C3658" s="10" t="s">
        <v>17</v>
      </c>
      <c r="D3658" s="10">
        <v>8.0</v>
      </c>
      <c r="E3658" s="17" t="s">
        <v>33</v>
      </c>
      <c r="F3658" s="10" t="s">
        <v>2636</v>
      </c>
      <c r="G3658" s="10" t="s">
        <v>91</v>
      </c>
      <c r="H3658" s="12" t="s">
        <v>92</v>
      </c>
      <c r="I3658" s="10" t="s">
        <v>21</v>
      </c>
      <c r="J3658" s="10"/>
      <c r="K3658" s="10"/>
      <c r="L3658" s="10" t="s">
        <v>22</v>
      </c>
      <c r="M3658" s="10" t="s">
        <v>22</v>
      </c>
      <c r="N3658" s="10" t="s">
        <v>22</v>
      </c>
      <c r="O3658" s="10"/>
      <c r="P3658" s="11"/>
    </row>
    <row r="3659">
      <c r="A3659" s="22">
        <v>45574.40590096065</v>
      </c>
      <c r="B3659" s="35">
        <v>45574.0</v>
      </c>
      <c r="C3659" s="10" t="s">
        <v>17</v>
      </c>
      <c r="D3659" s="10">
        <v>8.0</v>
      </c>
      <c r="E3659" s="17" t="s">
        <v>33</v>
      </c>
      <c r="F3659" s="10" t="s">
        <v>1957</v>
      </c>
      <c r="G3659" s="10" t="s">
        <v>45</v>
      </c>
      <c r="H3659" s="12" t="s">
        <v>46</v>
      </c>
      <c r="I3659" s="10" t="s">
        <v>21</v>
      </c>
      <c r="J3659" s="10"/>
      <c r="K3659" s="10"/>
      <c r="L3659" s="10" t="s">
        <v>22</v>
      </c>
      <c r="M3659" s="10" t="s">
        <v>22</v>
      </c>
      <c r="N3659" s="10" t="s">
        <v>22</v>
      </c>
      <c r="O3659" s="10"/>
      <c r="P3659" s="11"/>
    </row>
    <row r="3660">
      <c r="A3660" s="22">
        <v>45574.346990659724</v>
      </c>
      <c r="B3660" s="35">
        <v>45574.0</v>
      </c>
      <c r="C3660" s="10" t="s">
        <v>17</v>
      </c>
      <c r="D3660" s="10">
        <v>8.0</v>
      </c>
      <c r="E3660" s="17" t="s">
        <v>33</v>
      </c>
      <c r="F3660" s="10" t="s">
        <v>2494</v>
      </c>
      <c r="G3660" s="10" t="s">
        <v>101</v>
      </c>
      <c r="H3660" s="12" t="s">
        <v>102</v>
      </c>
      <c r="I3660" s="10" t="s">
        <v>21</v>
      </c>
      <c r="J3660" s="10"/>
      <c r="K3660" s="10"/>
      <c r="L3660" s="10" t="s">
        <v>22</v>
      </c>
      <c r="M3660" s="10" t="s">
        <v>22</v>
      </c>
      <c r="N3660" s="10" t="s">
        <v>22</v>
      </c>
      <c r="O3660" s="10"/>
      <c r="P3660" s="11"/>
    </row>
    <row r="3661">
      <c r="A3661" s="22">
        <v>45574.02900710648</v>
      </c>
      <c r="B3661" s="35">
        <v>45574.0</v>
      </c>
      <c r="C3661" s="10" t="s">
        <v>17</v>
      </c>
      <c r="D3661" s="10">
        <v>8.0</v>
      </c>
      <c r="E3661" s="17" t="s">
        <v>33</v>
      </c>
      <c r="F3661" s="10" t="s">
        <v>539</v>
      </c>
      <c r="G3661" s="10" t="s">
        <v>169</v>
      </c>
      <c r="H3661" s="12" t="s">
        <v>170</v>
      </c>
      <c r="I3661" s="10" t="s">
        <v>21</v>
      </c>
      <c r="J3661" s="10"/>
      <c r="K3661" s="10"/>
      <c r="L3661" s="10" t="s">
        <v>22</v>
      </c>
      <c r="M3661" s="10" t="s">
        <v>22</v>
      </c>
      <c r="N3661" s="10" t="s">
        <v>22</v>
      </c>
      <c r="O3661" s="10"/>
      <c r="P3661" s="11"/>
    </row>
    <row r="3662">
      <c r="A3662" s="22">
        <v>45574.0</v>
      </c>
      <c r="B3662" s="35">
        <v>45573.0</v>
      </c>
      <c r="C3662" s="10" t="s">
        <v>17</v>
      </c>
      <c r="D3662" s="10">
        <v>4.0</v>
      </c>
      <c r="E3662" s="37" t="s">
        <v>953</v>
      </c>
      <c r="F3662" s="10" t="s">
        <v>2637</v>
      </c>
      <c r="G3662" s="10" t="s">
        <v>213</v>
      </c>
      <c r="H3662" s="12" t="s">
        <v>680</v>
      </c>
      <c r="I3662" s="10" t="s">
        <v>21</v>
      </c>
      <c r="J3662" s="10"/>
      <c r="K3662" s="10"/>
      <c r="L3662" s="10" t="s">
        <v>22</v>
      </c>
      <c r="M3662" s="10" t="s">
        <v>22</v>
      </c>
      <c r="N3662" s="10" t="s">
        <v>22</v>
      </c>
      <c r="O3662" s="10"/>
      <c r="P3662" s="11"/>
    </row>
    <row r="3663">
      <c r="A3663" s="22">
        <v>45574.0</v>
      </c>
      <c r="B3663" s="35">
        <v>45573.0</v>
      </c>
      <c r="C3663" s="10" t="s">
        <v>17</v>
      </c>
      <c r="D3663" s="10">
        <v>14.0</v>
      </c>
      <c r="E3663" s="16" t="s">
        <v>9</v>
      </c>
      <c r="F3663" s="10" t="s">
        <v>1132</v>
      </c>
      <c r="G3663" s="10" t="s">
        <v>169</v>
      </c>
      <c r="H3663" s="12" t="s">
        <v>170</v>
      </c>
      <c r="I3663" s="10" t="s">
        <v>21</v>
      </c>
      <c r="J3663" s="10"/>
      <c r="K3663" s="10"/>
      <c r="L3663" s="10" t="s">
        <v>22</v>
      </c>
      <c r="M3663" s="10" t="s">
        <v>22</v>
      </c>
      <c r="N3663" s="10" t="s">
        <v>22</v>
      </c>
      <c r="O3663" s="10"/>
      <c r="P3663" s="11"/>
    </row>
    <row r="3664">
      <c r="A3664" s="22">
        <v>45574.0</v>
      </c>
      <c r="B3664" s="35">
        <v>45573.0</v>
      </c>
      <c r="C3664" s="10" t="s">
        <v>17</v>
      </c>
      <c r="D3664" s="10">
        <v>6.0</v>
      </c>
      <c r="E3664" s="16" t="s">
        <v>9</v>
      </c>
      <c r="F3664" s="10" t="s">
        <v>2638</v>
      </c>
      <c r="G3664" s="10" t="s">
        <v>2047</v>
      </c>
      <c r="H3664" s="12"/>
      <c r="I3664" s="10" t="s">
        <v>60</v>
      </c>
      <c r="J3664" s="10"/>
      <c r="K3664" s="10"/>
      <c r="L3664" s="10" t="s">
        <v>22</v>
      </c>
      <c r="M3664" s="10" t="s">
        <v>22</v>
      </c>
      <c r="N3664" s="10" t="s">
        <v>22</v>
      </c>
      <c r="O3664" s="10" t="s">
        <v>22</v>
      </c>
      <c r="P3664" s="11"/>
    </row>
    <row r="3665">
      <c r="A3665" s="22">
        <v>45574.0</v>
      </c>
      <c r="B3665" s="35">
        <v>45573.0</v>
      </c>
      <c r="C3665" s="10" t="s">
        <v>17</v>
      </c>
      <c r="D3665" s="10">
        <v>8.0</v>
      </c>
      <c r="E3665" s="16" t="s">
        <v>9</v>
      </c>
      <c r="F3665" s="10" t="s">
        <v>2639</v>
      </c>
      <c r="G3665" s="10" t="s">
        <v>2640</v>
      </c>
      <c r="H3665" s="12"/>
      <c r="I3665" s="10" t="s">
        <v>52</v>
      </c>
      <c r="J3665" s="10"/>
      <c r="K3665" s="10"/>
      <c r="L3665" s="10" t="s">
        <v>22</v>
      </c>
      <c r="M3665" s="10" t="s">
        <v>22</v>
      </c>
      <c r="N3665" s="10" t="s">
        <v>22</v>
      </c>
      <c r="O3665" s="10"/>
      <c r="P3665" s="11"/>
    </row>
    <row r="3666">
      <c r="A3666" s="22">
        <v>45574.0</v>
      </c>
      <c r="B3666" s="35">
        <v>45573.0</v>
      </c>
      <c r="C3666" s="10" t="s">
        <v>17</v>
      </c>
      <c r="D3666" s="10">
        <v>8.0</v>
      </c>
      <c r="E3666" s="16" t="s">
        <v>9</v>
      </c>
      <c r="F3666" s="10" t="s">
        <v>2605</v>
      </c>
      <c r="G3666" s="10" t="s">
        <v>94</v>
      </c>
      <c r="H3666" s="12" t="s">
        <v>853</v>
      </c>
      <c r="I3666" s="10" t="s">
        <v>21</v>
      </c>
      <c r="J3666" s="10"/>
      <c r="K3666" s="10"/>
      <c r="L3666" s="10" t="s">
        <v>22</v>
      </c>
      <c r="M3666" s="10" t="s">
        <v>22</v>
      </c>
      <c r="N3666" s="10" t="s">
        <v>22</v>
      </c>
      <c r="O3666" s="10"/>
      <c r="P3666" s="11"/>
    </row>
    <row r="3667">
      <c r="A3667" s="22">
        <v>45574.0</v>
      </c>
      <c r="B3667" s="35">
        <v>45573.0</v>
      </c>
      <c r="C3667" s="10" t="s">
        <v>17</v>
      </c>
      <c r="D3667" s="10">
        <v>6.0</v>
      </c>
      <c r="E3667" s="16" t="s">
        <v>9</v>
      </c>
      <c r="F3667" s="10" t="s">
        <v>2641</v>
      </c>
      <c r="G3667" s="10" t="s">
        <v>254</v>
      </c>
      <c r="H3667" s="12" t="s">
        <v>255</v>
      </c>
      <c r="I3667" s="10" t="s">
        <v>52</v>
      </c>
      <c r="J3667" s="10"/>
      <c r="K3667" s="10"/>
      <c r="L3667" s="10" t="s">
        <v>22</v>
      </c>
      <c r="M3667" s="10" t="s">
        <v>22</v>
      </c>
      <c r="N3667" s="10" t="s">
        <v>22</v>
      </c>
      <c r="O3667" s="10" t="s">
        <v>22</v>
      </c>
      <c r="P3667" s="11"/>
    </row>
    <row r="3668">
      <c r="A3668" s="22">
        <v>45574.0</v>
      </c>
      <c r="B3668" s="35">
        <v>45573.0</v>
      </c>
      <c r="C3668" s="10" t="s">
        <v>17</v>
      </c>
      <c r="D3668" s="10">
        <v>8.0</v>
      </c>
      <c r="E3668" s="17" t="s">
        <v>33</v>
      </c>
      <c r="F3668" s="10" t="s">
        <v>2642</v>
      </c>
      <c r="G3668" s="10" t="s">
        <v>379</v>
      </c>
      <c r="H3668" s="12"/>
      <c r="I3668" s="10" t="s">
        <v>21</v>
      </c>
      <c r="J3668" s="10"/>
      <c r="K3668" s="10"/>
      <c r="L3668" s="10" t="s">
        <v>22</v>
      </c>
      <c r="M3668" s="10" t="s">
        <v>22</v>
      </c>
      <c r="N3668" s="10" t="s">
        <v>22</v>
      </c>
      <c r="O3668" s="10"/>
      <c r="P3668" s="11"/>
    </row>
    <row r="3669">
      <c r="A3669" s="22">
        <v>45574.0</v>
      </c>
      <c r="B3669" s="35">
        <v>45573.0</v>
      </c>
      <c r="C3669" s="10" t="s">
        <v>17</v>
      </c>
      <c r="D3669" s="10">
        <v>8.0</v>
      </c>
      <c r="E3669" s="16" t="s">
        <v>9</v>
      </c>
      <c r="F3669" s="10" t="s">
        <v>2643</v>
      </c>
      <c r="G3669" s="10" t="s">
        <v>213</v>
      </c>
      <c r="H3669" s="12" t="s">
        <v>680</v>
      </c>
      <c r="I3669" s="10" t="s">
        <v>21</v>
      </c>
      <c r="J3669" s="10"/>
      <c r="K3669" s="10"/>
      <c r="L3669" s="10" t="s">
        <v>22</v>
      </c>
      <c r="M3669" s="10" t="s">
        <v>22</v>
      </c>
      <c r="N3669" s="10" t="s">
        <v>22</v>
      </c>
      <c r="O3669" s="10"/>
      <c r="P3669" s="11"/>
    </row>
    <row r="3670">
      <c r="A3670" s="22">
        <v>45574.0</v>
      </c>
      <c r="B3670" s="35">
        <v>45573.0</v>
      </c>
      <c r="C3670" s="10" t="s">
        <v>17</v>
      </c>
      <c r="D3670" s="10">
        <v>8.0</v>
      </c>
      <c r="E3670" s="16" t="s">
        <v>9</v>
      </c>
      <c r="F3670" s="10" t="s">
        <v>490</v>
      </c>
      <c r="G3670" s="10" t="s">
        <v>1654</v>
      </c>
      <c r="H3670" s="12" t="s">
        <v>1655</v>
      </c>
      <c r="I3670" s="10" t="s">
        <v>52</v>
      </c>
      <c r="J3670" s="10"/>
      <c r="K3670" s="10"/>
      <c r="L3670" s="10" t="s">
        <v>22</v>
      </c>
      <c r="M3670" s="10" t="s">
        <v>22</v>
      </c>
      <c r="N3670" s="10" t="s">
        <v>22</v>
      </c>
      <c r="O3670" s="10" t="s">
        <v>474</v>
      </c>
      <c r="P3670" s="11"/>
    </row>
    <row r="3671">
      <c r="A3671" s="22">
        <v>45574.0</v>
      </c>
      <c r="B3671" s="35">
        <v>45574.0</v>
      </c>
      <c r="C3671" s="10" t="s">
        <v>17</v>
      </c>
      <c r="D3671" s="10" t="s">
        <v>89</v>
      </c>
      <c r="E3671" s="19" t="s">
        <v>89</v>
      </c>
      <c r="F3671" s="10" t="s">
        <v>2644</v>
      </c>
      <c r="G3671" s="10" t="s">
        <v>172</v>
      </c>
      <c r="H3671" s="12"/>
      <c r="I3671" s="10" t="s">
        <v>21</v>
      </c>
      <c r="J3671" s="10"/>
      <c r="K3671" s="10"/>
      <c r="L3671" s="10" t="s">
        <v>22</v>
      </c>
      <c r="M3671" s="10" t="s">
        <v>22</v>
      </c>
      <c r="N3671" s="10" t="s">
        <v>22</v>
      </c>
      <c r="O3671" s="10"/>
      <c r="P3671" s="11"/>
    </row>
    <row r="3672">
      <c r="A3672" s="22">
        <v>45573.0</v>
      </c>
      <c r="B3672" s="35">
        <v>45572.0</v>
      </c>
      <c r="C3672" s="10" t="s">
        <v>17</v>
      </c>
      <c r="D3672" s="10">
        <v>8.0</v>
      </c>
      <c r="E3672" s="17" t="s">
        <v>33</v>
      </c>
      <c r="F3672" s="10" t="s">
        <v>2645</v>
      </c>
      <c r="G3672" s="10" t="s">
        <v>656</v>
      </c>
      <c r="H3672" s="12" t="s">
        <v>657</v>
      </c>
      <c r="I3672" s="10" t="s">
        <v>21</v>
      </c>
      <c r="J3672" s="10"/>
      <c r="K3672" s="10"/>
      <c r="L3672" s="10" t="s">
        <v>22</v>
      </c>
      <c r="M3672" s="10" t="s">
        <v>22</v>
      </c>
      <c r="N3672" s="10" t="s">
        <v>22</v>
      </c>
      <c r="O3672" s="10"/>
      <c r="P3672" s="11"/>
    </row>
    <row r="3673">
      <c r="A3673" s="22">
        <v>45573.0</v>
      </c>
      <c r="B3673" s="23">
        <v>45572.0</v>
      </c>
      <c r="C3673" s="10" t="s">
        <v>17</v>
      </c>
      <c r="D3673" s="10">
        <v>12.0</v>
      </c>
      <c r="E3673" s="17" t="s">
        <v>33</v>
      </c>
      <c r="F3673" s="10" t="s">
        <v>2617</v>
      </c>
      <c r="G3673" s="10" t="s">
        <v>38</v>
      </c>
      <c r="H3673" s="12" t="s">
        <v>39</v>
      </c>
      <c r="I3673" s="10" t="s">
        <v>21</v>
      </c>
      <c r="J3673" s="10" t="s">
        <v>524</v>
      </c>
      <c r="K3673" s="22"/>
      <c r="L3673" s="10" t="s">
        <v>22</v>
      </c>
      <c r="M3673" s="10" t="s">
        <v>22</v>
      </c>
      <c r="N3673" s="10" t="s">
        <v>22</v>
      </c>
      <c r="O3673" s="10"/>
      <c r="P3673" s="11"/>
    </row>
    <row r="3674">
      <c r="A3674" s="22">
        <v>45573.0</v>
      </c>
      <c r="B3674" s="23">
        <v>45572.0</v>
      </c>
      <c r="C3674" s="10" t="s">
        <v>17</v>
      </c>
      <c r="D3674" s="10">
        <v>16.0</v>
      </c>
      <c r="E3674" s="17" t="s">
        <v>33</v>
      </c>
      <c r="F3674" s="10" t="s">
        <v>237</v>
      </c>
      <c r="G3674" s="10" t="s">
        <v>1009</v>
      </c>
      <c r="H3674" s="12" t="s">
        <v>108</v>
      </c>
      <c r="I3674" s="10" t="s">
        <v>21</v>
      </c>
      <c r="J3674" s="10"/>
      <c r="K3674" s="10"/>
      <c r="L3674" s="10" t="s">
        <v>22</v>
      </c>
      <c r="M3674" s="10" t="s">
        <v>22</v>
      </c>
      <c r="N3674" s="10" t="s">
        <v>22</v>
      </c>
      <c r="O3674" s="10"/>
      <c r="P3674" s="11"/>
    </row>
    <row r="3675">
      <c r="A3675" s="22">
        <v>45573.0</v>
      </c>
      <c r="B3675" s="23">
        <v>45572.0</v>
      </c>
      <c r="C3675" s="10" t="s">
        <v>17</v>
      </c>
      <c r="D3675" s="10">
        <v>8.0</v>
      </c>
      <c r="E3675" s="16" t="s">
        <v>9</v>
      </c>
      <c r="F3675" s="10" t="s">
        <v>2634</v>
      </c>
      <c r="G3675" s="10" t="s">
        <v>166</v>
      </c>
      <c r="H3675" s="12" t="s">
        <v>167</v>
      </c>
      <c r="I3675" s="10" t="s">
        <v>52</v>
      </c>
      <c r="J3675" s="10" t="s">
        <v>1240</v>
      </c>
      <c r="K3675" s="10" t="s">
        <v>2646</v>
      </c>
      <c r="L3675" s="10" t="s">
        <v>22</v>
      </c>
      <c r="M3675" s="10" t="s">
        <v>22</v>
      </c>
      <c r="N3675" s="10" t="s">
        <v>22</v>
      </c>
      <c r="O3675" s="10"/>
      <c r="P3675" s="11"/>
    </row>
    <row r="3676">
      <c r="A3676" s="22">
        <v>45573.0</v>
      </c>
      <c r="B3676" s="23">
        <v>45572.0</v>
      </c>
      <c r="C3676" s="10" t="s">
        <v>17</v>
      </c>
      <c r="D3676" s="10">
        <v>8.0</v>
      </c>
      <c r="E3676" s="17" t="s">
        <v>33</v>
      </c>
      <c r="F3676" s="10" t="s">
        <v>229</v>
      </c>
      <c r="G3676" s="10" t="s">
        <v>230</v>
      </c>
      <c r="H3676" s="12"/>
      <c r="I3676" s="10" t="s">
        <v>21</v>
      </c>
      <c r="J3676" s="10"/>
      <c r="K3676" s="10"/>
      <c r="L3676" s="10" t="s">
        <v>22</v>
      </c>
      <c r="M3676" s="10" t="s">
        <v>22</v>
      </c>
      <c r="N3676" s="10" t="s">
        <v>22</v>
      </c>
      <c r="O3676" s="10"/>
      <c r="P3676" s="11"/>
    </row>
    <row r="3677">
      <c r="A3677" s="22">
        <v>45573.0</v>
      </c>
      <c r="B3677" s="23">
        <v>45572.0</v>
      </c>
      <c r="C3677" s="10" t="s">
        <v>17</v>
      </c>
      <c r="D3677" s="10">
        <v>8.0</v>
      </c>
      <c r="E3677" s="17" t="s">
        <v>33</v>
      </c>
      <c r="F3677" s="10" t="s">
        <v>1710</v>
      </c>
      <c r="G3677" s="10" t="s">
        <v>45</v>
      </c>
      <c r="H3677" s="12" t="s">
        <v>46</v>
      </c>
      <c r="I3677" s="10" t="s">
        <v>21</v>
      </c>
      <c r="J3677" s="10"/>
      <c r="K3677" s="10"/>
      <c r="L3677" s="10" t="s">
        <v>22</v>
      </c>
      <c r="M3677" s="10" t="s">
        <v>22</v>
      </c>
      <c r="N3677" s="10" t="s">
        <v>22</v>
      </c>
      <c r="O3677" s="10"/>
      <c r="P3677" s="11"/>
    </row>
    <row r="3678">
      <c r="A3678" s="22">
        <v>45573.0</v>
      </c>
      <c r="B3678" s="23">
        <v>45572.0</v>
      </c>
      <c r="C3678" s="10" t="s">
        <v>17</v>
      </c>
      <c r="D3678" s="10">
        <v>8.0</v>
      </c>
      <c r="E3678" s="17" t="s">
        <v>33</v>
      </c>
      <c r="F3678" s="10" t="s">
        <v>2647</v>
      </c>
      <c r="G3678" s="10" t="s">
        <v>1365</v>
      </c>
      <c r="H3678" s="12"/>
      <c r="I3678" s="10" t="s">
        <v>60</v>
      </c>
      <c r="J3678" s="10"/>
      <c r="K3678" s="10"/>
      <c r="L3678" s="10" t="s">
        <v>22</v>
      </c>
      <c r="M3678" s="10" t="s">
        <v>22</v>
      </c>
      <c r="N3678" s="10" t="s">
        <v>22</v>
      </c>
      <c r="O3678" s="10" t="s">
        <v>22</v>
      </c>
      <c r="P3678" s="11"/>
    </row>
    <row r="3679">
      <c r="A3679" s="22">
        <v>45573.0</v>
      </c>
      <c r="B3679" s="23">
        <v>45572.0</v>
      </c>
      <c r="C3679" s="10" t="s">
        <v>17</v>
      </c>
      <c r="D3679" s="10">
        <v>8.0</v>
      </c>
      <c r="E3679" s="17" t="s">
        <v>33</v>
      </c>
      <c r="F3679" s="10" t="s">
        <v>2648</v>
      </c>
      <c r="G3679" s="10" t="s">
        <v>1009</v>
      </c>
      <c r="H3679" s="12" t="s">
        <v>108</v>
      </c>
      <c r="I3679" s="10" t="s">
        <v>21</v>
      </c>
      <c r="J3679" s="10"/>
      <c r="K3679" s="10"/>
      <c r="L3679" s="10" t="s">
        <v>22</v>
      </c>
      <c r="M3679" s="10" t="s">
        <v>22</v>
      </c>
      <c r="N3679" s="10" t="s">
        <v>22</v>
      </c>
      <c r="O3679" s="10"/>
      <c r="P3679" s="11"/>
    </row>
    <row r="3680">
      <c r="A3680" s="22">
        <v>45573.0</v>
      </c>
      <c r="B3680" s="23">
        <v>45572.0</v>
      </c>
      <c r="C3680" s="10" t="s">
        <v>17</v>
      </c>
      <c r="D3680" s="10">
        <v>14.0</v>
      </c>
      <c r="E3680" s="16" t="s">
        <v>9</v>
      </c>
      <c r="F3680" s="10" t="s">
        <v>2649</v>
      </c>
      <c r="G3680" s="10" t="s">
        <v>213</v>
      </c>
      <c r="H3680" s="12" t="s">
        <v>680</v>
      </c>
      <c r="I3680" s="10" t="s">
        <v>21</v>
      </c>
      <c r="J3680" s="10"/>
      <c r="K3680" s="10"/>
      <c r="L3680" s="10" t="s">
        <v>22</v>
      </c>
      <c r="M3680" s="10" t="s">
        <v>22</v>
      </c>
      <c r="N3680" s="10" t="s">
        <v>22</v>
      </c>
      <c r="O3680" s="10"/>
      <c r="P3680" s="11"/>
    </row>
    <row r="3681">
      <c r="A3681" s="22">
        <v>45573.0</v>
      </c>
      <c r="B3681" s="23">
        <v>45572.0</v>
      </c>
      <c r="C3681" s="10" t="s">
        <v>17</v>
      </c>
      <c r="D3681" s="10">
        <v>16.0</v>
      </c>
      <c r="E3681" s="17" t="s">
        <v>33</v>
      </c>
      <c r="F3681" s="10" t="s">
        <v>242</v>
      </c>
      <c r="G3681" s="10" t="s">
        <v>2044</v>
      </c>
      <c r="H3681" s="12"/>
      <c r="I3681" s="10" t="s">
        <v>52</v>
      </c>
      <c r="J3681" s="10">
        <v>720.0</v>
      </c>
      <c r="K3681" s="10"/>
      <c r="L3681" s="10" t="s">
        <v>22</v>
      </c>
      <c r="M3681" s="10" t="s">
        <v>22</v>
      </c>
      <c r="N3681" s="10" t="s">
        <v>22</v>
      </c>
      <c r="O3681" s="10" t="s">
        <v>22</v>
      </c>
      <c r="P3681" s="11"/>
    </row>
    <row r="3682">
      <c r="A3682" s="22">
        <v>45573.0</v>
      </c>
      <c r="B3682" s="23">
        <v>45572.0</v>
      </c>
      <c r="C3682" s="10" t="s">
        <v>17</v>
      </c>
      <c r="D3682" s="10" t="s">
        <v>177</v>
      </c>
      <c r="E3682" s="16" t="s">
        <v>9</v>
      </c>
      <c r="F3682" s="10" t="s">
        <v>1964</v>
      </c>
      <c r="G3682" s="10" t="s">
        <v>48</v>
      </c>
      <c r="H3682" s="12" t="s">
        <v>49</v>
      </c>
      <c r="I3682" s="10" t="s">
        <v>21</v>
      </c>
      <c r="J3682" s="10"/>
      <c r="K3682" s="10"/>
      <c r="L3682" s="10" t="s">
        <v>22</v>
      </c>
      <c r="M3682" s="10" t="s">
        <v>22</v>
      </c>
      <c r="N3682" s="10" t="s">
        <v>22</v>
      </c>
      <c r="O3682" s="10"/>
      <c r="P3682" s="11"/>
    </row>
    <row r="3683">
      <c r="A3683" s="22">
        <v>45573.0</v>
      </c>
      <c r="B3683" s="23">
        <v>45572.0</v>
      </c>
      <c r="C3683" s="10" t="s">
        <v>17</v>
      </c>
      <c r="D3683" s="10">
        <v>4.0</v>
      </c>
      <c r="E3683" s="17" t="s">
        <v>33</v>
      </c>
      <c r="F3683" s="10" t="s">
        <v>2650</v>
      </c>
      <c r="G3683" s="10" t="s">
        <v>94</v>
      </c>
      <c r="H3683" s="12" t="s">
        <v>853</v>
      </c>
      <c r="I3683" s="10" t="s">
        <v>21</v>
      </c>
      <c r="J3683" s="10"/>
      <c r="K3683" s="10"/>
      <c r="L3683" s="10" t="s">
        <v>22</v>
      </c>
      <c r="M3683" s="10" t="s">
        <v>22</v>
      </c>
      <c r="N3683" s="10" t="s">
        <v>22</v>
      </c>
      <c r="O3683" s="10"/>
      <c r="P3683" s="11"/>
    </row>
    <row r="3684">
      <c r="A3684" s="22">
        <v>45573.0</v>
      </c>
      <c r="B3684" s="23">
        <v>45573.0</v>
      </c>
      <c r="C3684" s="10" t="s">
        <v>17</v>
      </c>
      <c r="D3684" s="10">
        <v>8.0</v>
      </c>
      <c r="E3684" s="17" t="s">
        <v>33</v>
      </c>
      <c r="F3684" s="10" t="s">
        <v>1280</v>
      </c>
      <c r="G3684" s="10" t="s">
        <v>318</v>
      </c>
      <c r="H3684" s="12" t="s">
        <v>319</v>
      </c>
      <c r="I3684" s="10" t="s">
        <v>21</v>
      </c>
      <c r="J3684" s="10"/>
      <c r="K3684" s="10"/>
      <c r="L3684" s="10" t="s">
        <v>22</v>
      </c>
      <c r="M3684" s="10" t="s">
        <v>22</v>
      </c>
      <c r="N3684" s="10" t="s">
        <v>22</v>
      </c>
      <c r="O3684" s="10"/>
      <c r="P3684" s="11"/>
    </row>
    <row r="3685">
      <c r="A3685" s="22">
        <v>45573.0</v>
      </c>
      <c r="B3685" s="23">
        <v>45573.0</v>
      </c>
      <c r="C3685" s="10" t="s">
        <v>17</v>
      </c>
      <c r="D3685" s="10">
        <v>12.0</v>
      </c>
      <c r="E3685" s="17" t="s">
        <v>33</v>
      </c>
      <c r="F3685" s="10" t="s">
        <v>1361</v>
      </c>
      <c r="G3685" s="10" t="s">
        <v>82</v>
      </c>
      <c r="H3685" s="12"/>
      <c r="I3685" s="10" t="s">
        <v>21</v>
      </c>
      <c r="J3685" s="10"/>
      <c r="K3685" s="10"/>
      <c r="L3685" s="10" t="s">
        <v>22</v>
      </c>
      <c r="M3685" s="10" t="s">
        <v>22</v>
      </c>
      <c r="N3685" s="10" t="s">
        <v>22</v>
      </c>
      <c r="O3685" s="10"/>
      <c r="P3685" s="11"/>
    </row>
    <row r="3686">
      <c r="A3686" s="29">
        <v>45573.0</v>
      </c>
      <c r="B3686" s="35">
        <v>45573.0</v>
      </c>
      <c r="C3686" s="10" t="s">
        <v>17</v>
      </c>
      <c r="D3686" s="10">
        <v>8.0</v>
      </c>
      <c r="E3686" s="17" t="s">
        <v>33</v>
      </c>
      <c r="F3686" s="10" t="s">
        <v>807</v>
      </c>
      <c r="G3686" s="10" t="s">
        <v>169</v>
      </c>
      <c r="H3686" s="12" t="s">
        <v>170</v>
      </c>
      <c r="I3686" s="10" t="s">
        <v>21</v>
      </c>
      <c r="J3686" s="10"/>
      <c r="K3686" s="10"/>
      <c r="L3686" s="10" t="s">
        <v>22</v>
      </c>
      <c r="M3686" s="10" t="s">
        <v>22</v>
      </c>
      <c r="N3686" s="10" t="s">
        <v>22</v>
      </c>
      <c r="O3686" s="10"/>
      <c r="P3686" s="10"/>
    </row>
    <row r="3687">
      <c r="A3687" s="22">
        <v>45572.0</v>
      </c>
      <c r="B3687" s="35">
        <v>45561.0</v>
      </c>
      <c r="C3687" s="10" t="s">
        <v>17</v>
      </c>
      <c r="D3687" s="10">
        <v>8.0</v>
      </c>
      <c r="E3687" s="16" t="s">
        <v>9</v>
      </c>
      <c r="F3687" s="10" t="s">
        <v>2338</v>
      </c>
      <c r="G3687" s="10" t="s">
        <v>111</v>
      </c>
      <c r="H3687" s="12" t="s">
        <v>112</v>
      </c>
      <c r="I3687" s="10" t="s">
        <v>21</v>
      </c>
      <c r="J3687" s="10"/>
      <c r="K3687" s="10"/>
      <c r="L3687" s="10" t="s">
        <v>22</v>
      </c>
      <c r="M3687" s="10" t="s">
        <v>22</v>
      </c>
      <c r="N3687" s="10"/>
      <c r="O3687" s="10"/>
      <c r="P3687" s="11"/>
    </row>
    <row r="3688">
      <c r="A3688" s="22">
        <v>45569.0</v>
      </c>
      <c r="B3688" s="35">
        <v>45568.0</v>
      </c>
      <c r="C3688" s="10" t="s">
        <v>17</v>
      </c>
      <c r="D3688" s="10">
        <v>4.0</v>
      </c>
      <c r="E3688" s="16" t="s">
        <v>9</v>
      </c>
      <c r="F3688" s="10" t="s">
        <v>1336</v>
      </c>
      <c r="G3688" s="10" t="s">
        <v>1337</v>
      </c>
      <c r="H3688" s="12" t="s">
        <v>1338</v>
      </c>
      <c r="I3688" s="10" t="s">
        <v>21</v>
      </c>
      <c r="J3688" s="10"/>
      <c r="K3688" s="10">
        <v>14508.0</v>
      </c>
      <c r="L3688" s="10"/>
      <c r="M3688" s="10"/>
      <c r="N3688" s="10"/>
      <c r="O3688" s="10"/>
      <c r="P3688" s="11"/>
    </row>
    <row r="3689">
      <c r="A3689" s="22">
        <v>45568.0</v>
      </c>
      <c r="B3689" s="23">
        <v>45566.0</v>
      </c>
      <c r="C3689" s="10" t="s">
        <v>17</v>
      </c>
      <c r="D3689" s="10">
        <v>8.0</v>
      </c>
      <c r="E3689" s="17" t="s">
        <v>33</v>
      </c>
      <c r="F3689" s="10" t="s">
        <v>2391</v>
      </c>
      <c r="G3689" s="10" t="s">
        <v>187</v>
      </c>
      <c r="H3689" s="12" t="s">
        <v>188</v>
      </c>
      <c r="I3689" s="10" t="s">
        <v>21</v>
      </c>
      <c r="J3689" s="10"/>
      <c r="K3689" s="22"/>
      <c r="L3689" s="10"/>
      <c r="M3689" s="10"/>
      <c r="N3689" s="10"/>
      <c r="O3689" s="10"/>
      <c r="P3689" s="11"/>
    </row>
    <row r="3690">
      <c r="A3690" s="22">
        <v>45567.0</v>
      </c>
      <c r="B3690" s="23">
        <v>45565.0</v>
      </c>
      <c r="C3690" s="10" t="s">
        <v>17</v>
      </c>
      <c r="D3690" s="10">
        <v>8.0</v>
      </c>
      <c r="E3690" s="16" t="s">
        <v>9</v>
      </c>
      <c r="F3690" s="10" t="s">
        <v>2651</v>
      </c>
      <c r="G3690" s="10" t="s">
        <v>2652</v>
      </c>
      <c r="H3690" s="12"/>
      <c r="I3690" s="10" t="s">
        <v>52</v>
      </c>
      <c r="J3690" s="10"/>
      <c r="K3690" s="10"/>
      <c r="L3690" s="10" t="s">
        <v>22</v>
      </c>
      <c r="M3690" s="10" t="s">
        <v>22</v>
      </c>
      <c r="N3690" s="10"/>
      <c r="O3690" s="10"/>
      <c r="P3690" s="11"/>
    </row>
    <row r="3691">
      <c r="A3691" s="22">
        <v>45567.0</v>
      </c>
      <c r="B3691" s="23">
        <v>45565.0</v>
      </c>
      <c r="C3691" s="10" t="s">
        <v>17</v>
      </c>
      <c r="D3691" s="10">
        <v>8.0</v>
      </c>
      <c r="E3691" s="17" t="s">
        <v>33</v>
      </c>
      <c r="F3691" s="10" t="s">
        <v>2026</v>
      </c>
      <c r="G3691" s="10" t="s">
        <v>1189</v>
      </c>
      <c r="H3691" s="12" t="s">
        <v>1484</v>
      </c>
      <c r="I3691" s="10" t="s">
        <v>52</v>
      </c>
      <c r="J3691" s="10"/>
      <c r="K3691" s="10" t="s">
        <v>2653</v>
      </c>
      <c r="L3691" s="10" t="s">
        <v>22</v>
      </c>
      <c r="M3691" s="10" t="s">
        <v>22</v>
      </c>
      <c r="N3691" s="10"/>
      <c r="O3691" s="10"/>
      <c r="P3691" s="11"/>
    </row>
    <row r="3692">
      <c r="A3692" s="22">
        <v>45567.0</v>
      </c>
      <c r="B3692" s="23">
        <v>45566.0</v>
      </c>
      <c r="C3692" s="10" t="s">
        <v>17</v>
      </c>
      <c r="D3692" s="10">
        <v>16.0</v>
      </c>
      <c r="E3692" s="16" t="s">
        <v>9</v>
      </c>
      <c r="F3692" s="10" t="s">
        <v>1132</v>
      </c>
      <c r="G3692" s="10" t="s">
        <v>169</v>
      </c>
      <c r="H3692" s="12" t="s">
        <v>170</v>
      </c>
      <c r="I3692" s="10" t="s">
        <v>21</v>
      </c>
      <c r="J3692" s="10"/>
      <c r="K3692" s="10"/>
      <c r="L3692" s="10" t="s">
        <v>22</v>
      </c>
      <c r="M3692" s="10" t="s">
        <v>22</v>
      </c>
      <c r="N3692" s="10"/>
      <c r="O3692" s="10"/>
      <c r="P3692" s="11"/>
    </row>
    <row r="3693">
      <c r="A3693" s="22">
        <v>45567.0</v>
      </c>
      <c r="B3693" s="23">
        <v>45566.0</v>
      </c>
      <c r="C3693" s="10" t="s">
        <v>17</v>
      </c>
      <c r="D3693" s="10">
        <v>12.0</v>
      </c>
      <c r="E3693" s="16" t="s">
        <v>9</v>
      </c>
      <c r="F3693" s="10" t="s">
        <v>2654</v>
      </c>
      <c r="G3693" s="10" t="s">
        <v>2655</v>
      </c>
      <c r="H3693" s="12" t="s">
        <v>2656</v>
      </c>
      <c r="I3693" s="10" t="s">
        <v>60</v>
      </c>
      <c r="J3693" s="10"/>
      <c r="K3693" s="10" t="s">
        <v>2657</v>
      </c>
      <c r="L3693" s="10" t="s">
        <v>22</v>
      </c>
      <c r="M3693" s="10" t="s">
        <v>22</v>
      </c>
      <c r="N3693" s="10"/>
      <c r="O3693" s="10"/>
      <c r="P3693" s="11"/>
    </row>
    <row r="3694">
      <c r="A3694" s="22">
        <v>45567.0</v>
      </c>
      <c r="B3694" s="23">
        <v>45562.0</v>
      </c>
      <c r="C3694" s="10" t="s">
        <v>17</v>
      </c>
      <c r="D3694" s="10">
        <v>14.0</v>
      </c>
      <c r="E3694" s="37" t="s">
        <v>953</v>
      </c>
      <c r="F3694" s="10" t="s">
        <v>2561</v>
      </c>
      <c r="G3694" s="10" t="s">
        <v>213</v>
      </c>
      <c r="H3694" s="12" t="s">
        <v>680</v>
      </c>
      <c r="I3694" s="10" t="s">
        <v>21</v>
      </c>
      <c r="J3694" s="10"/>
      <c r="K3694" s="10" t="s">
        <v>2658</v>
      </c>
      <c r="L3694" s="10" t="s">
        <v>22</v>
      </c>
      <c r="M3694" s="10" t="s">
        <v>22</v>
      </c>
      <c r="N3694" s="10"/>
      <c r="O3694" s="11"/>
      <c r="P3694" s="11"/>
    </row>
    <row r="3695">
      <c r="A3695" s="22">
        <v>45567.0</v>
      </c>
      <c r="B3695" s="23">
        <v>45562.0</v>
      </c>
      <c r="C3695" s="10" t="s">
        <v>17</v>
      </c>
      <c r="D3695" s="10">
        <v>14.0</v>
      </c>
      <c r="E3695" s="37" t="s">
        <v>953</v>
      </c>
      <c r="F3695" s="10" t="s">
        <v>2561</v>
      </c>
      <c r="G3695" s="10" t="s">
        <v>213</v>
      </c>
      <c r="H3695" s="12" t="s">
        <v>680</v>
      </c>
      <c r="I3695" s="10" t="s">
        <v>21</v>
      </c>
      <c r="J3695" s="10"/>
      <c r="K3695" s="10"/>
      <c r="L3695" s="10" t="s">
        <v>22</v>
      </c>
      <c r="M3695" s="10" t="s">
        <v>22</v>
      </c>
      <c r="N3695" s="10"/>
      <c r="O3695" s="10"/>
      <c r="P3695" s="11"/>
    </row>
    <row r="3696">
      <c r="A3696" s="22">
        <v>45567.0</v>
      </c>
      <c r="B3696" s="23">
        <v>45566.0</v>
      </c>
      <c r="C3696" s="10" t="s">
        <v>17</v>
      </c>
      <c r="D3696" s="10">
        <v>4.0</v>
      </c>
      <c r="E3696" s="16" t="s">
        <v>9</v>
      </c>
      <c r="F3696" s="10" t="s">
        <v>2410</v>
      </c>
      <c r="G3696" s="10" t="s">
        <v>638</v>
      </c>
      <c r="H3696" s="12" t="s">
        <v>639</v>
      </c>
      <c r="I3696" s="10" t="s">
        <v>60</v>
      </c>
      <c r="J3696" s="10"/>
      <c r="K3696" s="10" t="s">
        <v>2659</v>
      </c>
      <c r="L3696" s="10" t="s">
        <v>22</v>
      </c>
      <c r="M3696" s="10" t="s">
        <v>22</v>
      </c>
      <c r="N3696" s="10"/>
      <c r="O3696" s="10"/>
      <c r="P3696" s="11"/>
    </row>
    <row r="3697">
      <c r="A3697" s="22">
        <v>45567.0</v>
      </c>
      <c r="B3697" s="23">
        <v>45566.0</v>
      </c>
      <c r="C3697" s="10" t="s">
        <v>17</v>
      </c>
      <c r="D3697" s="10">
        <v>8.0</v>
      </c>
      <c r="E3697" s="16" t="s">
        <v>9</v>
      </c>
      <c r="F3697" s="10" t="s">
        <v>2356</v>
      </c>
      <c r="G3697" s="10" t="s">
        <v>201</v>
      </c>
      <c r="H3697" s="12"/>
      <c r="I3697" s="10" t="s">
        <v>52</v>
      </c>
      <c r="J3697" s="10"/>
      <c r="K3697" s="10"/>
      <c r="L3697" s="10" t="s">
        <v>22</v>
      </c>
      <c r="M3697" s="10" t="s">
        <v>22</v>
      </c>
      <c r="N3697" s="10"/>
      <c r="O3697" s="11"/>
      <c r="P3697" s="11"/>
    </row>
    <row r="3698">
      <c r="A3698" s="22">
        <v>45567.0</v>
      </c>
      <c r="B3698" s="23">
        <v>45566.0</v>
      </c>
      <c r="C3698" s="10" t="s">
        <v>17</v>
      </c>
      <c r="D3698" s="10">
        <v>8.0</v>
      </c>
      <c r="E3698" s="17" t="s">
        <v>33</v>
      </c>
      <c r="F3698" s="10" t="s">
        <v>2647</v>
      </c>
      <c r="G3698" s="10" t="s">
        <v>1365</v>
      </c>
      <c r="H3698" s="12"/>
      <c r="I3698" s="10" t="s">
        <v>60</v>
      </c>
      <c r="J3698" s="10" t="s">
        <v>2660</v>
      </c>
      <c r="K3698" s="10"/>
      <c r="L3698" s="10" t="s">
        <v>22</v>
      </c>
      <c r="M3698" s="10" t="s">
        <v>22</v>
      </c>
      <c r="N3698" s="10"/>
      <c r="O3698" s="10"/>
      <c r="P3698" s="11"/>
    </row>
    <row r="3699">
      <c r="A3699" s="22">
        <v>45567.0</v>
      </c>
      <c r="B3699" s="35">
        <v>45566.0</v>
      </c>
      <c r="C3699" s="10" t="s">
        <v>17</v>
      </c>
      <c r="D3699" s="10">
        <v>8.0</v>
      </c>
      <c r="E3699" s="17" t="s">
        <v>33</v>
      </c>
      <c r="F3699" s="10" t="s">
        <v>1965</v>
      </c>
      <c r="G3699" s="10" t="s">
        <v>1966</v>
      </c>
      <c r="H3699" s="12"/>
      <c r="I3699" s="10" t="s">
        <v>60</v>
      </c>
      <c r="J3699" s="10" t="s">
        <v>2661</v>
      </c>
      <c r="K3699" s="10"/>
      <c r="L3699" s="10" t="s">
        <v>22</v>
      </c>
      <c r="M3699" s="10" t="s">
        <v>22</v>
      </c>
      <c r="N3699" s="10"/>
      <c r="O3699" s="10"/>
      <c r="P3699" s="11"/>
    </row>
    <row r="3700">
      <c r="A3700" s="22">
        <v>45567.0</v>
      </c>
      <c r="B3700" s="35">
        <v>45566.0</v>
      </c>
      <c r="C3700" s="10" t="s">
        <v>17</v>
      </c>
      <c r="D3700" s="10">
        <v>8.0</v>
      </c>
      <c r="E3700" s="17" t="s">
        <v>33</v>
      </c>
      <c r="F3700" s="10" t="s">
        <v>34</v>
      </c>
      <c r="G3700" s="10" t="s">
        <v>346</v>
      </c>
      <c r="H3700" s="12" t="s">
        <v>347</v>
      </c>
      <c r="I3700" s="10" t="s">
        <v>21</v>
      </c>
      <c r="J3700" s="10"/>
      <c r="K3700" s="10" t="s">
        <v>940</v>
      </c>
      <c r="L3700" s="10" t="s">
        <v>22</v>
      </c>
      <c r="M3700" s="10" t="s">
        <v>22</v>
      </c>
      <c r="N3700" s="10"/>
      <c r="O3700" s="10"/>
      <c r="P3700" s="11"/>
    </row>
    <row r="3701">
      <c r="A3701" s="22">
        <v>45567.0</v>
      </c>
      <c r="B3701" s="35">
        <v>45566.0</v>
      </c>
      <c r="C3701" s="10" t="s">
        <v>17</v>
      </c>
      <c r="D3701" s="10">
        <v>8.0</v>
      </c>
      <c r="E3701" s="16" t="s">
        <v>9</v>
      </c>
      <c r="F3701" s="10" t="s">
        <v>2662</v>
      </c>
      <c r="G3701" s="10" t="s">
        <v>2663</v>
      </c>
      <c r="H3701" s="12" t="s">
        <v>2664</v>
      </c>
      <c r="I3701" s="10" t="s">
        <v>60</v>
      </c>
      <c r="J3701" s="10"/>
      <c r="K3701" s="10"/>
      <c r="L3701" s="10" t="s">
        <v>22</v>
      </c>
      <c r="M3701" s="10" t="s">
        <v>22</v>
      </c>
      <c r="N3701" s="10"/>
      <c r="O3701" s="10" t="s">
        <v>22</v>
      </c>
      <c r="P3701" s="11"/>
    </row>
    <row r="3702">
      <c r="A3702" s="22">
        <v>45567.0</v>
      </c>
      <c r="B3702" s="23">
        <v>45566.0</v>
      </c>
      <c r="C3702" s="10" t="s">
        <v>17</v>
      </c>
      <c r="D3702" s="10">
        <v>8.0</v>
      </c>
      <c r="E3702" s="17" t="s">
        <v>33</v>
      </c>
      <c r="F3702" s="10" t="s">
        <v>2294</v>
      </c>
      <c r="G3702" s="10" t="s">
        <v>226</v>
      </c>
      <c r="H3702" s="12" t="s">
        <v>227</v>
      </c>
      <c r="I3702" s="10" t="s">
        <v>21</v>
      </c>
      <c r="J3702" s="10"/>
      <c r="K3702" s="10" t="s">
        <v>2665</v>
      </c>
      <c r="L3702" s="10"/>
      <c r="M3702" s="10"/>
      <c r="N3702" s="10"/>
      <c r="O3702" s="10"/>
      <c r="P3702" s="11"/>
    </row>
    <row r="3703">
      <c r="A3703" s="30">
        <v>45567.0</v>
      </c>
      <c r="B3703" s="23">
        <v>45566.0</v>
      </c>
      <c r="C3703" s="10" t="s">
        <v>17</v>
      </c>
      <c r="D3703" s="10">
        <v>5.0</v>
      </c>
      <c r="E3703" s="16" t="s">
        <v>9</v>
      </c>
      <c r="F3703" s="10" t="s">
        <v>1529</v>
      </c>
      <c r="G3703" s="10"/>
      <c r="H3703" s="12"/>
      <c r="I3703" s="10" t="s">
        <v>21</v>
      </c>
      <c r="J3703" s="10"/>
      <c r="K3703" s="10"/>
      <c r="L3703" s="10"/>
      <c r="M3703" s="10"/>
      <c r="N3703" s="10"/>
      <c r="O3703" s="10"/>
      <c r="P3703" s="11"/>
    </row>
    <row r="3704">
      <c r="A3704" s="30">
        <v>45567.0</v>
      </c>
      <c r="B3704" s="23">
        <v>45566.0</v>
      </c>
      <c r="C3704" s="10" t="s">
        <v>17</v>
      </c>
      <c r="D3704" s="10">
        <v>8.0</v>
      </c>
      <c r="E3704" s="17" t="s">
        <v>33</v>
      </c>
      <c r="F3704" s="10" t="s">
        <v>2666</v>
      </c>
      <c r="G3704" s="10" t="s">
        <v>187</v>
      </c>
      <c r="H3704" s="12" t="s">
        <v>188</v>
      </c>
      <c r="I3704" s="10" t="s">
        <v>21</v>
      </c>
      <c r="J3704" s="10"/>
      <c r="K3704" s="10"/>
      <c r="L3704" s="10"/>
      <c r="M3704" s="10"/>
      <c r="N3704" s="10"/>
      <c r="O3704" s="11"/>
      <c r="P3704" s="11"/>
    </row>
    <row r="3705">
      <c r="A3705" s="22">
        <v>45566.53417728009</v>
      </c>
      <c r="B3705" s="23">
        <v>45566.0</v>
      </c>
      <c r="C3705" s="10" t="s">
        <v>17</v>
      </c>
      <c r="D3705" s="10">
        <v>8.0</v>
      </c>
      <c r="E3705" s="16" t="s">
        <v>9</v>
      </c>
      <c r="F3705" s="10" t="s">
        <v>2667</v>
      </c>
      <c r="G3705" s="10" t="s">
        <v>94</v>
      </c>
      <c r="H3705" s="12" t="s">
        <v>853</v>
      </c>
      <c r="I3705" s="10" t="s">
        <v>21</v>
      </c>
      <c r="J3705" s="10"/>
      <c r="K3705" s="10"/>
      <c r="L3705" s="10" t="s">
        <v>22</v>
      </c>
      <c r="M3705" s="10" t="s">
        <v>22</v>
      </c>
      <c r="N3705" s="10" t="s">
        <v>22</v>
      </c>
      <c r="O3705" s="11"/>
      <c r="P3705" s="11"/>
    </row>
    <row r="3706">
      <c r="A3706" s="22">
        <v>45566.39884587963</v>
      </c>
      <c r="B3706" s="23">
        <v>45566.0</v>
      </c>
      <c r="C3706" s="10" t="s">
        <v>17</v>
      </c>
      <c r="D3706" s="10">
        <v>8.0</v>
      </c>
      <c r="E3706" s="16" t="s">
        <v>9</v>
      </c>
      <c r="F3706" s="10" t="s">
        <v>627</v>
      </c>
      <c r="G3706" s="10" t="s">
        <v>2668</v>
      </c>
      <c r="H3706" s="12" t="s">
        <v>1738</v>
      </c>
      <c r="I3706" s="10" t="s">
        <v>21</v>
      </c>
      <c r="J3706" s="10"/>
      <c r="K3706" s="10"/>
      <c r="L3706" s="10" t="s">
        <v>22</v>
      </c>
      <c r="M3706" s="10" t="s">
        <v>22</v>
      </c>
      <c r="N3706" s="10" t="s">
        <v>22</v>
      </c>
      <c r="O3706" s="10"/>
      <c r="P3706" s="11"/>
    </row>
    <row r="3707">
      <c r="A3707" s="22">
        <v>45566.396731053246</v>
      </c>
      <c r="B3707" s="23">
        <v>45566.0</v>
      </c>
      <c r="C3707" s="10" t="s">
        <v>17</v>
      </c>
      <c r="D3707" s="10" t="s">
        <v>132</v>
      </c>
      <c r="E3707" s="16" t="s">
        <v>9</v>
      </c>
      <c r="F3707" s="10" t="s">
        <v>2596</v>
      </c>
      <c r="G3707" s="10" t="s">
        <v>2597</v>
      </c>
      <c r="H3707" s="12"/>
      <c r="I3707" s="10" t="s">
        <v>21</v>
      </c>
      <c r="J3707" s="10"/>
      <c r="K3707" s="10" t="s">
        <v>1854</v>
      </c>
      <c r="L3707" s="10" t="s">
        <v>22</v>
      </c>
      <c r="M3707" s="10" t="s">
        <v>22</v>
      </c>
      <c r="N3707" s="10" t="s">
        <v>22</v>
      </c>
      <c r="O3707" s="11"/>
      <c r="P3707" s="11"/>
    </row>
    <row r="3708">
      <c r="A3708" s="22">
        <v>45566.0</v>
      </c>
      <c r="B3708" s="23">
        <v>45565.0</v>
      </c>
      <c r="C3708" s="10" t="s">
        <v>17</v>
      </c>
      <c r="D3708" s="10">
        <v>8.0</v>
      </c>
      <c r="E3708" s="17" t="s">
        <v>33</v>
      </c>
      <c r="F3708" s="10" t="s">
        <v>2495</v>
      </c>
      <c r="G3708" s="10" t="s">
        <v>101</v>
      </c>
      <c r="H3708" s="12" t="s">
        <v>102</v>
      </c>
      <c r="I3708" s="10" t="s">
        <v>21</v>
      </c>
      <c r="J3708" s="10"/>
      <c r="K3708" s="10"/>
      <c r="L3708" s="10" t="s">
        <v>22</v>
      </c>
      <c r="M3708" s="10" t="s">
        <v>22</v>
      </c>
      <c r="N3708" s="10" t="s">
        <v>22</v>
      </c>
      <c r="O3708" s="10"/>
      <c r="P3708" s="11"/>
    </row>
    <row r="3709">
      <c r="A3709" s="22">
        <v>45566.0</v>
      </c>
      <c r="B3709" s="23">
        <v>45565.0</v>
      </c>
      <c r="C3709" s="10" t="s">
        <v>17</v>
      </c>
      <c r="D3709" s="10">
        <v>8.0</v>
      </c>
      <c r="E3709" s="16" t="s">
        <v>9</v>
      </c>
      <c r="F3709" s="10" t="s">
        <v>2669</v>
      </c>
      <c r="G3709" s="10" t="s">
        <v>943</v>
      </c>
      <c r="H3709" s="12" t="s">
        <v>944</v>
      </c>
      <c r="I3709" s="10" t="s">
        <v>21</v>
      </c>
      <c r="J3709" s="10"/>
      <c r="K3709" s="10" t="s">
        <v>497</v>
      </c>
      <c r="L3709" s="10" t="s">
        <v>22</v>
      </c>
      <c r="M3709" s="10" t="s">
        <v>22</v>
      </c>
      <c r="N3709" s="10" t="s">
        <v>22</v>
      </c>
      <c r="O3709" s="10"/>
      <c r="P3709" s="11"/>
    </row>
    <row r="3710">
      <c r="A3710" s="22">
        <v>45566.0</v>
      </c>
      <c r="B3710" s="23">
        <v>45565.0</v>
      </c>
      <c r="C3710" s="10" t="s">
        <v>17</v>
      </c>
      <c r="D3710" s="10" t="s">
        <v>89</v>
      </c>
      <c r="E3710" s="19" t="s">
        <v>89</v>
      </c>
      <c r="F3710" s="10" t="s">
        <v>2670</v>
      </c>
      <c r="G3710" s="10" t="s">
        <v>2671</v>
      </c>
      <c r="H3710" s="12" t="s">
        <v>2672</v>
      </c>
      <c r="I3710" s="10" t="s">
        <v>21</v>
      </c>
      <c r="J3710" s="10"/>
      <c r="K3710" s="10"/>
      <c r="L3710" s="10" t="s">
        <v>22</v>
      </c>
      <c r="M3710" s="10" t="s">
        <v>22</v>
      </c>
      <c r="N3710" s="10" t="s">
        <v>22</v>
      </c>
      <c r="O3710" s="10"/>
      <c r="P3710" s="11"/>
    </row>
    <row r="3711">
      <c r="A3711" s="22">
        <v>45566.0</v>
      </c>
      <c r="B3711" s="23">
        <v>45565.0</v>
      </c>
      <c r="C3711" s="10" t="s">
        <v>17</v>
      </c>
      <c r="D3711" s="10">
        <v>8.0</v>
      </c>
      <c r="E3711" s="16" t="s">
        <v>9</v>
      </c>
      <c r="F3711" s="10" t="s">
        <v>2673</v>
      </c>
      <c r="G3711" s="10" t="s">
        <v>94</v>
      </c>
      <c r="H3711" s="12" t="s">
        <v>853</v>
      </c>
      <c r="I3711" s="10" t="s">
        <v>21</v>
      </c>
      <c r="J3711" s="10"/>
      <c r="K3711" s="10"/>
      <c r="L3711" s="10" t="s">
        <v>22</v>
      </c>
      <c r="M3711" s="10" t="s">
        <v>22</v>
      </c>
      <c r="N3711" s="10" t="s">
        <v>22</v>
      </c>
      <c r="O3711" s="10"/>
      <c r="P3711" s="11"/>
    </row>
    <row r="3712">
      <c r="A3712" s="29">
        <v>45566.0</v>
      </c>
      <c r="B3712" s="35">
        <v>45565.0</v>
      </c>
      <c r="C3712" s="10" t="s">
        <v>17</v>
      </c>
      <c r="D3712" s="10">
        <v>8.0</v>
      </c>
      <c r="E3712" s="16" t="s">
        <v>9</v>
      </c>
      <c r="F3712" s="10" t="s">
        <v>1023</v>
      </c>
      <c r="G3712" s="10" t="s">
        <v>1024</v>
      </c>
      <c r="H3712" s="12" t="s">
        <v>1025</v>
      </c>
      <c r="I3712" s="10" t="s">
        <v>60</v>
      </c>
      <c r="J3712" s="10" t="s">
        <v>2674</v>
      </c>
      <c r="K3712" s="10"/>
      <c r="L3712" s="10" t="s">
        <v>22</v>
      </c>
      <c r="M3712" s="10" t="s">
        <v>22</v>
      </c>
      <c r="N3712" s="10" t="s">
        <v>22</v>
      </c>
      <c r="O3712" s="10" t="s">
        <v>22</v>
      </c>
      <c r="P3712" s="11"/>
    </row>
    <row r="3713">
      <c r="A3713" s="22">
        <v>45566.0</v>
      </c>
      <c r="B3713" s="35">
        <v>45565.0</v>
      </c>
      <c r="C3713" s="10" t="s">
        <v>17</v>
      </c>
      <c r="D3713" s="10">
        <v>14.0</v>
      </c>
      <c r="E3713" s="17" t="s">
        <v>33</v>
      </c>
      <c r="F3713" s="10" t="s">
        <v>2617</v>
      </c>
      <c r="G3713" s="10" t="s">
        <v>38</v>
      </c>
      <c r="H3713" s="12" t="s">
        <v>39</v>
      </c>
      <c r="I3713" s="10" t="s">
        <v>21</v>
      </c>
      <c r="J3713" s="10" t="s">
        <v>524</v>
      </c>
      <c r="K3713" s="10"/>
      <c r="L3713" s="10" t="s">
        <v>22</v>
      </c>
      <c r="M3713" s="10" t="s">
        <v>22</v>
      </c>
      <c r="N3713" s="10" t="s">
        <v>22</v>
      </c>
      <c r="O3713" s="10"/>
      <c r="P3713" s="11"/>
    </row>
    <row r="3714">
      <c r="A3714" s="36">
        <v>45566.0</v>
      </c>
      <c r="B3714" s="35">
        <v>45565.0</v>
      </c>
      <c r="C3714" s="10" t="s">
        <v>17</v>
      </c>
      <c r="D3714" s="10">
        <v>8.0</v>
      </c>
      <c r="E3714" s="17" t="s">
        <v>33</v>
      </c>
      <c r="F3714" s="10" t="s">
        <v>61</v>
      </c>
      <c r="G3714" s="10" t="s">
        <v>2380</v>
      </c>
      <c r="H3714" s="12"/>
      <c r="I3714" s="10" t="s">
        <v>21</v>
      </c>
      <c r="J3714" s="10"/>
      <c r="K3714" s="10"/>
      <c r="L3714" s="10" t="s">
        <v>22</v>
      </c>
      <c r="M3714" s="10" t="s">
        <v>22</v>
      </c>
      <c r="N3714" s="10" t="s">
        <v>22</v>
      </c>
      <c r="O3714" s="10"/>
      <c r="P3714" s="11"/>
    </row>
    <row r="3715">
      <c r="A3715" s="22">
        <v>45566.0</v>
      </c>
      <c r="B3715" s="35">
        <v>45565.0</v>
      </c>
      <c r="C3715" s="10" t="s">
        <v>17</v>
      </c>
      <c r="D3715" s="10" t="s">
        <v>177</v>
      </c>
      <c r="E3715" s="17" t="s">
        <v>33</v>
      </c>
      <c r="F3715" s="10" t="s">
        <v>1096</v>
      </c>
      <c r="G3715" s="10" t="s">
        <v>1097</v>
      </c>
      <c r="H3715" s="12"/>
      <c r="I3715" s="10" t="s">
        <v>60</v>
      </c>
      <c r="J3715" s="10" t="s">
        <v>2675</v>
      </c>
      <c r="K3715" s="10"/>
      <c r="L3715" s="10" t="s">
        <v>22</v>
      </c>
      <c r="M3715" s="10" t="s">
        <v>22</v>
      </c>
      <c r="N3715" s="10" t="s">
        <v>22</v>
      </c>
      <c r="O3715" s="10" t="s">
        <v>22</v>
      </c>
      <c r="P3715" s="11"/>
    </row>
    <row r="3716">
      <c r="A3716" s="22">
        <v>45566.0</v>
      </c>
      <c r="B3716" s="35">
        <v>45565.0</v>
      </c>
      <c r="C3716" s="10" t="s">
        <v>17</v>
      </c>
      <c r="D3716" s="10">
        <v>8.0</v>
      </c>
      <c r="E3716" s="17" t="s">
        <v>33</v>
      </c>
      <c r="F3716" s="10" t="s">
        <v>1619</v>
      </c>
      <c r="G3716" s="10" t="s">
        <v>97</v>
      </c>
      <c r="H3716" s="12" t="s">
        <v>98</v>
      </c>
      <c r="I3716" s="10" t="s">
        <v>21</v>
      </c>
      <c r="J3716" s="10"/>
      <c r="K3716" s="10" t="s">
        <v>497</v>
      </c>
      <c r="L3716" s="10" t="s">
        <v>22</v>
      </c>
      <c r="M3716" s="10" t="s">
        <v>22</v>
      </c>
      <c r="N3716" s="10" t="s">
        <v>22</v>
      </c>
      <c r="O3716" s="10"/>
      <c r="P3716" s="11"/>
    </row>
    <row r="3717">
      <c r="A3717" s="22">
        <v>45566.0</v>
      </c>
      <c r="B3717" s="35">
        <v>45565.0</v>
      </c>
      <c r="C3717" s="10" t="s">
        <v>17</v>
      </c>
      <c r="D3717" s="10">
        <v>8.0</v>
      </c>
      <c r="E3717" s="17" t="s">
        <v>33</v>
      </c>
      <c r="F3717" s="10" t="s">
        <v>2676</v>
      </c>
      <c r="G3717" s="10" t="s">
        <v>2677</v>
      </c>
      <c r="H3717" s="12" t="s">
        <v>2678</v>
      </c>
      <c r="I3717" s="10" t="s">
        <v>52</v>
      </c>
      <c r="J3717" s="10"/>
      <c r="K3717" s="10"/>
      <c r="L3717" s="10" t="s">
        <v>22</v>
      </c>
      <c r="M3717" s="10" t="s">
        <v>22</v>
      </c>
      <c r="N3717" s="10" t="s">
        <v>22</v>
      </c>
      <c r="O3717" s="10" t="s">
        <v>474</v>
      </c>
      <c r="P3717" s="11"/>
    </row>
    <row r="3718">
      <c r="A3718" s="22">
        <v>45565.40001641204</v>
      </c>
      <c r="B3718" s="23">
        <v>45565.0</v>
      </c>
      <c r="C3718" s="10" t="s">
        <v>17</v>
      </c>
      <c r="D3718" s="10">
        <v>8.0</v>
      </c>
      <c r="E3718" s="16" t="s">
        <v>9</v>
      </c>
      <c r="F3718" s="10" t="s">
        <v>2115</v>
      </c>
      <c r="G3718" s="10" t="s">
        <v>2116</v>
      </c>
      <c r="H3718" s="12" t="s">
        <v>2679</v>
      </c>
      <c r="I3718" s="10" t="s">
        <v>52</v>
      </c>
      <c r="J3718" s="10"/>
      <c r="K3718" s="10"/>
      <c r="L3718" s="10" t="s">
        <v>22</v>
      </c>
      <c r="M3718" s="10" t="s">
        <v>22</v>
      </c>
      <c r="N3718" s="10" t="s">
        <v>22</v>
      </c>
      <c r="O3718" s="10" t="s">
        <v>22</v>
      </c>
      <c r="P3718" s="11"/>
    </row>
    <row r="3719">
      <c r="A3719" s="22">
        <v>45565.37323981481</v>
      </c>
      <c r="B3719" s="23">
        <v>45565.0</v>
      </c>
      <c r="C3719" s="10" t="s">
        <v>17</v>
      </c>
      <c r="D3719" s="10">
        <v>8.0</v>
      </c>
      <c r="E3719" s="16" t="s">
        <v>9</v>
      </c>
      <c r="F3719" s="10" t="s">
        <v>2680</v>
      </c>
      <c r="G3719" s="10" t="s">
        <v>2681</v>
      </c>
      <c r="H3719" s="12" t="s">
        <v>2682</v>
      </c>
      <c r="I3719" s="10" t="s">
        <v>21</v>
      </c>
      <c r="J3719" s="22"/>
      <c r="K3719" s="10"/>
      <c r="L3719" s="10" t="s">
        <v>22</v>
      </c>
      <c r="M3719" s="10" t="s">
        <v>22</v>
      </c>
      <c r="N3719" s="10" t="s">
        <v>22</v>
      </c>
      <c r="O3719" s="11"/>
      <c r="P3719" s="11"/>
    </row>
    <row r="3720">
      <c r="A3720" s="22">
        <v>45565.37283231481</v>
      </c>
      <c r="B3720" s="23">
        <v>45565.0</v>
      </c>
      <c r="C3720" s="10" t="s">
        <v>17</v>
      </c>
      <c r="D3720" s="10">
        <v>4.0</v>
      </c>
      <c r="E3720" s="16" t="s">
        <v>9</v>
      </c>
      <c r="F3720" s="10" t="s">
        <v>2683</v>
      </c>
      <c r="G3720" s="10" t="s">
        <v>1864</v>
      </c>
      <c r="H3720" s="12" t="s">
        <v>1865</v>
      </c>
      <c r="I3720" s="10" t="s">
        <v>60</v>
      </c>
      <c r="J3720" s="10"/>
      <c r="K3720" s="10"/>
      <c r="L3720" s="10" t="s">
        <v>22</v>
      </c>
      <c r="M3720" s="10" t="s">
        <v>22</v>
      </c>
      <c r="N3720" s="10" t="s">
        <v>22</v>
      </c>
      <c r="O3720" s="10" t="s">
        <v>22</v>
      </c>
      <c r="P3720" s="11"/>
    </row>
    <row r="3721">
      <c r="A3721" s="22">
        <v>45565.372428055554</v>
      </c>
      <c r="B3721" s="23">
        <v>45565.0</v>
      </c>
      <c r="C3721" s="10" t="s">
        <v>17</v>
      </c>
      <c r="D3721" s="10" t="s">
        <v>177</v>
      </c>
      <c r="E3721" s="17" t="s">
        <v>33</v>
      </c>
      <c r="F3721" s="10" t="s">
        <v>1166</v>
      </c>
      <c r="G3721" s="10" t="s">
        <v>1138</v>
      </c>
      <c r="H3721" s="12" t="s">
        <v>1139</v>
      </c>
      <c r="I3721" s="10" t="s">
        <v>21</v>
      </c>
      <c r="J3721" s="10"/>
      <c r="K3721" s="10"/>
      <c r="L3721" s="10" t="s">
        <v>22</v>
      </c>
      <c r="M3721" s="10" t="s">
        <v>22</v>
      </c>
      <c r="N3721" s="10" t="s">
        <v>22</v>
      </c>
      <c r="O3721" s="10"/>
      <c r="P3721" s="11"/>
    </row>
    <row r="3722">
      <c r="A3722" s="22">
        <v>45565.37184059028</v>
      </c>
      <c r="B3722" s="23">
        <v>45565.0</v>
      </c>
      <c r="C3722" s="10" t="s">
        <v>17</v>
      </c>
      <c r="D3722" s="10">
        <v>8.0</v>
      </c>
      <c r="E3722" s="16" t="s">
        <v>9</v>
      </c>
      <c r="F3722" s="10" t="s">
        <v>2684</v>
      </c>
      <c r="G3722" s="10" t="s">
        <v>147</v>
      </c>
      <c r="H3722" s="12" t="s">
        <v>148</v>
      </c>
      <c r="I3722" s="10" t="s">
        <v>52</v>
      </c>
      <c r="J3722" s="10"/>
      <c r="K3722" s="10"/>
      <c r="L3722" s="10" t="s">
        <v>22</v>
      </c>
      <c r="M3722" s="10" t="s">
        <v>22</v>
      </c>
      <c r="N3722" s="10" t="s">
        <v>22</v>
      </c>
      <c r="O3722" s="10" t="s">
        <v>474</v>
      </c>
      <c r="P3722" s="11"/>
    </row>
    <row r="3723">
      <c r="A3723" s="22">
        <v>45565.02900144676</v>
      </c>
      <c r="B3723" s="23">
        <v>45565.0</v>
      </c>
      <c r="C3723" s="10" t="s">
        <v>17</v>
      </c>
      <c r="D3723" s="10">
        <v>8.0</v>
      </c>
      <c r="E3723" s="16" t="s">
        <v>9</v>
      </c>
      <c r="F3723" s="10" t="s">
        <v>1280</v>
      </c>
      <c r="G3723" s="10" t="s">
        <v>318</v>
      </c>
      <c r="H3723" s="12" t="s">
        <v>319</v>
      </c>
      <c r="I3723" s="10" t="s">
        <v>21</v>
      </c>
      <c r="J3723" s="10"/>
      <c r="K3723" s="10"/>
      <c r="L3723" s="10" t="s">
        <v>22</v>
      </c>
      <c r="M3723" s="10" t="s">
        <v>22</v>
      </c>
      <c r="N3723" s="10" t="s">
        <v>22</v>
      </c>
      <c r="O3723" s="10"/>
      <c r="P3723" s="11"/>
    </row>
    <row r="3724">
      <c r="A3724" s="22">
        <v>45565.0</v>
      </c>
      <c r="B3724" s="23">
        <v>45559.0</v>
      </c>
      <c r="C3724" s="10" t="s">
        <v>17</v>
      </c>
      <c r="D3724" s="10">
        <v>8.0</v>
      </c>
      <c r="E3724" s="16" t="s">
        <v>9</v>
      </c>
      <c r="F3724" s="10" t="s">
        <v>2642</v>
      </c>
      <c r="G3724" s="10" t="s">
        <v>379</v>
      </c>
      <c r="H3724" s="12" t="s">
        <v>380</v>
      </c>
      <c r="I3724" s="10" t="s">
        <v>21</v>
      </c>
      <c r="J3724" s="10"/>
      <c r="K3724" s="22"/>
      <c r="L3724" s="10" t="s">
        <v>22</v>
      </c>
      <c r="M3724" s="10" t="s">
        <v>22</v>
      </c>
      <c r="N3724" s="10" t="s">
        <v>22</v>
      </c>
      <c r="O3724" s="10"/>
      <c r="P3724" s="11"/>
    </row>
    <row r="3725">
      <c r="A3725" s="22">
        <v>45565.0</v>
      </c>
      <c r="B3725" s="23">
        <v>45560.0</v>
      </c>
      <c r="C3725" s="10" t="s">
        <v>17</v>
      </c>
      <c r="D3725" s="10">
        <v>8.0</v>
      </c>
      <c r="E3725" s="16" t="s">
        <v>9</v>
      </c>
      <c r="F3725" s="10" t="s">
        <v>2685</v>
      </c>
      <c r="G3725" s="10" t="s">
        <v>30</v>
      </c>
      <c r="H3725" s="12" t="s">
        <v>31</v>
      </c>
      <c r="I3725" s="10" t="s">
        <v>21</v>
      </c>
      <c r="J3725" s="10"/>
      <c r="K3725" s="10"/>
      <c r="L3725" s="10" t="s">
        <v>22</v>
      </c>
      <c r="M3725" s="10" t="s">
        <v>22</v>
      </c>
      <c r="N3725" s="10" t="s">
        <v>22</v>
      </c>
      <c r="O3725" s="10"/>
      <c r="P3725" s="11"/>
    </row>
    <row r="3726">
      <c r="A3726" s="22">
        <v>45565.0</v>
      </c>
      <c r="B3726" s="23">
        <v>45561.0</v>
      </c>
      <c r="C3726" s="10" t="s">
        <v>17</v>
      </c>
      <c r="D3726" s="10" t="s">
        <v>89</v>
      </c>
      <c r="E3726" s="19" t="s">
        <v>89</v>
      </c>
      <c r="F3726" s="10" t="s">
        <v>2686</v>
      </c>
      <c r="G3726" s="10" t="s">
        <v>101</v>
      </c>
      <c r="H3726" s="12" t="s">
        <v>102</v>
      </c>
      <c r="I3726" s="10" t="s">
        <v>21</v>
      </c>
      <c r="J3726" s="10"/>
      <c r="K3726" s="10"/>
      <c r="L3726" s="10" t="s">
        <v>22</v>
      </c>
      <c r="M3726" s="10" t="s">
        <v>22</v>
      </c>
      <c r="N3726" s="10" t="s">
        <v>22</v>
      </c>
      <c r="O3726" s="11"/>
      <c r="P3726" s="11"/>
    </row>
    <row r="3727">
      <c r="A3727" s="22">
        <v>45565.0</v>
      </c>
      <c r="B3727" s="23">
        <v>45562.0</v>
      </c>
      <c r="C3727" s="10" t="s">
        <v>17</v>
      </c>
      <c r="D3727" s="10">
        <v>14.0</v>
      </c>
      <c r="E3727" s="16" t="s">
        <v>9</v>
      </c>
      <c r="F3727" s="10" t="s">
        <v>2419</v>
      </c>
      <c r="G3727" s="10" t="s">
        <v>410</v>
      </c>
      <c r="H3727" s="12" t="s">
        <v>2687</v>
      </c>
      <c r="I3727" s="10" t="s">
        <v>21</v>
      </c>
      <c r="J3727" s="10"/>
      <c r="K3727" s="10"/>
      <c r="L3727" s="10" t="s">
        <v>22</v>
      </c>
      <c r="M3727" s="10" t="s">
        <v>22</v>
      </c>
      <c r="N3727" s="10" t="s">
        <v>22</v>
      </c>
      <c r="O3727" s="10"/>
      <c r="P3727" s="11"/>
    </row>
    <row r="3728">
      <c r="A3728" s="22">
        <v>45565.0</v>
      </c>
      <c r="B3728" s="23">
        <v>45562.0</v>
      </c>
      <c r="C3728" s="10" t="s">
        <v>17</v>
      </c>
      <c r="D3728" s="10">
        <v>8.0</v>
      </c>
      <c r="E3728" s="17" t="s">
        <v>33</v>
      </c>
      <c r="F3728" s="10" t="s">
        <v>1957</v>
      </c>
      <c r="G3728" s="10" t="s">
        <v>45</v>
      </c>
      <c r="H3728" s="12" t="s">
        <v>46</v>
      </c>
      <c r="I3728" s="10" t="s">
        <v>21</v>
      </c>
      <c r="J3728" s="10"/>
      <c r="K3728" s="10"/>
      <c r="L3728" s="10" t="s">
        <v>22</v>
      </c>
      <c r="M3728" s="10" t="s">
        <v>22</v>
      </c>
      <c r="N3728" s="10" t="s">
        <v>22</v>
      </c>
      <c r="O3728" s="11"/>
      <c r="P3728" s="11"/>
    </row>
    <row r="3729">
      <c r="A3729" s="22">
        <v>45565.0</v>
      </c>
      <c r="B3729" s="23">
        <v>45562.0</v>
      </c>
      <c r="C3729" s="10" t="s">
        <v>17</v>
      </c>
      <c r="D3729" s="10">
        <v>8.0</v>
      </c>
      <c r="E3729" s="16" t="s">
        <v>9</v>
      </c>
      <c r="F3729" s="10" t="s">
        <v>2688</v>
      </c>
      <c r="G3729" s="10" t="s">
        <v>2689</v>
      </c>
      <c r="H3729" s="12" t="s">
        <v>2690</v>
      </c>
      <c r="I3729" s="10" t="s">
        <v>52</v>
      </c>
      <c r="J3729" s="10"/>
      <c r="K3729" s="10" t="s">
        <v>2691</v>
      </c>
      <c r="L3729" s="10" t="s">
        <v>22</v>
      </c>
      <c r="M3729" s="10" t="s">
        <v>22</v>
      </c>
      <c r="N3729" s="10" t="s">
        <v>22</v>
      </c>
      <c r="O3729" s="10" t="s">
        <v>474</v>
      </c>
      <c r="P3729" s="11"/>
    </row>
    <row r="3730">
      <c r="A3730" s="22">
        <v>45565.0</v>
      </c>
      <c r="B3730" s="23">
        <v>45562.0</v>
      </c>
      <c r="C3730" s="10" t="s">
        <v>17</v>
      </c>
      <c r="D3730" s="10">
        <v>8.0</v>
      </c>
      <c r="E3730" s="17" t="s">
        <v>33</v>
      </c>
      <c r="F3730" s="10" t="s">
        <v>2692</v>
      </c>
      <c r="G3730" s="10" t="s">
        <v>30</v>
      </c>
      <c r="H3730" s="12" t="s">
        <v>31</v>
      </c>
      <c r="I3730" s="10" t="s">
        <v>21</v>
      </c>
      <c r="J3730" s="10"/>
      <c r="K3730" s="10"/>
      <c r="L3730" s="10" t="s">
        <v>22</v>
      </c>
      <c r="M3730" s="10" t="s">
        <v>22</v>
      </c>
      <c r="N3730" s="10" t="s">
        <v>22</v>
      </c>
      <c r="O3730" s="10"/>
      <c r="P3730" s="11"/>
    </row>
    <row r="3731">
      <c r="A3731" s="22">
        <v>45565.0</v>
      </c>
      <c r="B3731" s="23">
        <v>45562.0</v>
      </c>
      <c r="C3731" s="10" t="s">
        <v>17</v>
      </c>
      <c r="D3731" s="10">
        <v>16.0</v>
      </c>
      <c r="E3731" s="17" t="s">
        <v>33</v>
      </c>
      <c r="F3731" s="10" t="s">
        <v>766</v>
      </c>
      <c r="G3731" s="10" t="s">
        <v>195</v>
      </c>
      <c r="H3731" s="12"/>
      <c r="I3731" s="10" t="s">
        <v>21</v>
      </c>
      <c r="J3731" s="10"/>
      <c r="K3731" s="10"/>
      <c r="L3731" s="10" t="s">
        <v>22</v>
      </c>
      <c r="M3731" s="10" t="s">
        <v>22</v>
      </c>
      <c r="N3731" s="10" t="s">
        <v>22</v>
      </c>
      <c r="O3731" s="11"/>
      <c r="P3731" s="11"/>
    </row>
    <row r="3732">
      <c r="A3732" s="22">
        <v>45562.39351876157</v>
      </c>
      <c r="B3732" s="23">
        <v>45562.0</v>
      </c>
      <c r="C3732" s="10" t="s">
        <v>17</v>
      </c>
      <c r="D3732" s="10">
        <v>16.0</v>
      </c>
      <c r="E3732" s="17" t="s">
        <v>33</v>
      </c>
      <c r="F3732" s="10" t="s">
        <v>2462</v>
      </c>
      <c r="G3732" s="10" t="s">
        <v>172</v>
      </c>
      <c r="H3732" s="12"/>
      <c r="I3732" s="10" t="s">
        <v>21</v>
      </c>
      <c r="J3732" s="10"/>
      <c r="K3732" s="10"/>
      <c r="L3732" s="10" t="s">
        <v>22</v>
      </c>
      <c r="M3732" s="10" t="s">
        <v>22</v>
      </c>
      <c r="N3732" s="10" t="s">
        <v>22</v>
      </c>
      <c r="O3732" s="10"/>
      <c r="P3732" s="11"/>
    </row>
    <row r="3733">
      <c r="A3733" s="22">
        <v>45562.37650225694</v>
      </c>
      <c r="B3733" s="23">
        <v>45562.0</v>
      </c>
      <c r="C3733" s="10" t="s">
        <v>17</v>
      </c>
      <c r="D3733" s="10">
        <v>6.0</v>
      </c>
      <c r="E3733" s="17" t="s">
        <v>33</v>
      </c>
      <c r="F3733" s="10" t="s">
        <v>2693</v>
      </c>
      <c r="G3733" s="10" t="s">
        <v>289</v>
      </c>
      <c r="H3733" s="12" t="s">
        <v>290</v>
      </c>
      <c r="I3733" s="10" t="s">
        <v>21</v>
      </c>
      <c r="J3733" s="10"/>
      <c r="K3733" s="10"/>
      <c r="L3733" s="10" t="s">
        <v>22</v>
      </c>
      <c r="M3733" s="10" t="s">
        <v>22</v>
      </c>
      <c r="N3733" s="10" t="s">
        <v>22</v>
      </c>
      <c r="O3733" s="10"/>
      <c r="P3733" s="11"/>
    </row>
    <row r="3734">
      <c r="A3734" s="22">
        <v>45562.0290068287</v>
      </c>
      <c r="B3734" s="23">
        <v>45562.0</v>
      </c>
      <c r="C3734" s="10" t="s">
        <v>17</v>
      </c>
      <c r="D3734" s="10">
        <v>8.0</v>
      </c>
      <c r="E3734" s="16" t="s">
        <v>9</v>
      </c>
      <c r="F3734" s="10" t="s">
        <v>2560</v>
      </c>
      <c r="G3734" s="10" t="s">
        <v>1344</v>
      </c>
      <c r="H3734" s="12"/>
      <c r="I3734" s="10" t="s">
        <v>60</v>
      </c>
      <c r="J3734" s="10" t="s">
        <v>2694</v>
      </c>
      <c r="K3734" s="10"/>
      <c r="L3734" s="10" t="s">
        <v>22</v>
      </c>
      <c r="M3734" s="10" t="s">
        <v>22</v>
      </c>
      <c r="N3734" s="10" t="s">
        <v>22</v>
      </c>
      <c r="O3734" s="10"/>
      <c r="P3734" s="11"/>
    </row>
    <row r="3735">
      <c r="A3735" s="22">
        <v>45562.0</v>
      </c>
      <c r="B3735" s="23">
        <v>45560.0</v>
      </c>
      <c r="C3735" s="10" t="s">
        <v>17</v>
      </c>
      <c r="D3735" s="10">
        <v>8.0</v>
      </c>
      <c r="E3735" s="16" t="s">
        <v>9</v>
      </c>
      <c r="F3735" s="10" t="s">
        <v>2695</v>
      </c>
      <c r="G3735" s="10" t="s">
        <v>2696</v>
      </c>
      <c r="H3735" s="12" t="s">
        <v>2697</v>
      </c>
      <c r="I3735" s="10" t="s">
        <v>60</v>
      </c>
      <c r="J3735" s="10"/>
      <c r="K3735" s="10"/>
      <c r="L3735" s="10" t="s">
        <v>22</v>
      </c>
      <c r="M3735" s="10" t="s">
        <v>22</v>
      </c>
      <c r="N3735" s="10" t="s">
        <v>22</v>
      </c>
      <c r="O3735" s="10" t="s">
        <v>22</v>
      </c>
      <c r="P3735" s="11"/>
    </row>
    <row r="3736">
      <c r="A3736" s="22">
        <v>45562.0</v>
      </c>
      <c r="B3736" s="23">
        <v>45561.0</v>
      </c>
      <c r="C3736" s="10" t="s">
        <v>17</v>
      </c>
      <c r="D3736" s="10">
        <v>16.0</v>
      </c>
      <c r="E3736" s="17" t="s">
        <v>33</v>
      </c>
      <c r="F3736" s="10" t="s">
        <v>868</v>
      </c>
      <c r="G3736" s="10" t="s">
        <v>410</v>
      </c>
      <c r="H3736" s="12"/>
      <c r="I3736" s="10" t="s">
        <v>21</v>
      </c>
      <c r="J3736" s="10"/>
      <c r="K3736" s="22"/>
      <c r="L3736" s="10" t="s">
        <v>22</v>
      </c>
      <c r="M3736" s="10" t="s">
        <v>22</v>
      </c>
      <c r="N3736" s="10" t="s">
        <v>22</v>
      </c>
      <c r="O3736" s="10"/>
      <c r="P3736" s="11"/>
    </row>
    <row r="3737">
      <c r="A3737" s="22">
        <v>45562.0</v>
      </c>
      <c r="B3737" s="23">
        <v>45561.0</v>
      </c>
      <c r="C3737" s="10" t="s">
        <v>17</v>
      </c>
      <c r="D3737" s="10">
        <v>8.0</v>
      </c>
      <c r="E3737" s="16" t="s">
        <v>9</v>
      </c>
      <c r="F3737" s="10" t="s">
        <v>2698</v>
      </c>
      <c r="G3737" s="10" t="s">
        <v>213</v>
      </c>
      <c r="H3737" s="12" t="s">
        <v>680</v>
      </c>
      <c r="I3737" s="10" t="s">
        <v>21</v>
      </c>
      <c r="J3737" s="10"/>
      <c r="K3737" s="10"/>
      <c r="L3737" s="10" t="s">
        <v>22</v>
      </c>
      <c r="M3737" s="10" t="s">
        <v>22</v>
      </c>
      <c r="N3737" s="10" t="s">
        <v>22</v>
      </c>
      <c r="O3737" s="10"/>
      <c r="P3737" s="11"/>
    </row>
    <row r="3738">
      <c r="A3738" s="22">
        <v>45562.0</v>
      </c>
      <c r="B3738" s="23">
        <v>45561.0</v>
      </c>
      <c r="C3738" s="10" t="s">
        <v>17</v>
      </c>
      <c r="D3738" s="10">
        <v>6.0</v>
      </c>
      <c r="E3738" s="16" t="s">
        <v>9</v>
      </c>
      <c r="F3738" s="10" t="s">
        <v>2699</v>
      </c>
      <c r="G3738" s="10" t="s">
        <v>480</v>
      </c>
      <c r="H3738" s="12" t="s">
        <v>481</v>
      </c>
      <c r="I3738" s="10" t="s">
        <v>52</v>
      </c>
      <c r="J3738" s="10"/>
      <c r="K3738" s="10" t="s">
        <v>497</v>
      </c>
      <c r="L3738" s="10" t="s">
        <v>22</v>
      </c>
      <c r="M3738" s="10" t="s">
        <v>22</v>
      </c>
      <c r="N3738" s="10" t="s">
        <v>22</v>
      </c>
      <c r="O3738" s="10"/>
      <c r="P3738" s="11"/>
    </row>
    <row r="3739">
      <c r="A3739" s="29">
        <v>45562.0</v>
      </c>
      <c r="B3739" s="23">
        <v>45561.0</v>
      </c>
      <c r="C3739" s="10" t="s">
        <v>17</v>
      </c>
      <c r="D3739" s="10">
        <v>8.0</v>
      </c>
      <c r="E3739" s="17" t="s">
        <v>33</v>
      </c>
      <c r="F3739" s="10" t="s">
        <v>2700</v>
      </c>
      <c r="G3739" s="10" t="s">
        <v>521</v>
      </c>
      <c r="H3739" s="12">
        <v>1.577866219E9</v>
      </c>
      <c r="I3739" s="10" t="s">
        <v>21</v>
      </c>
      <c r="J3739" s="10"/>
      <c r="K3739" s="10"/>
      <c r="L3739" s="10" t="s">
        <v>22</v>
      </c>
      <c r="M3739" s="10" t="s">
        <v>22</v>
      </c>
      <c r="N3739" s="10" t="s">
        <v>22</v>
      </c>
      <c r="O3739" s="10"/>
      <c r="P3739" s="11"/>
    </row>
    <row r="3740">
      <c r="A3740" s="22">
        <v>45561.45279186343</v>
      </c>
      <c r="B3740" s="23">
        <v>45561.0</v>
      </c>
      <c r="C3740" s="10" t="s">
        <v>17</v>
      </c>
      <c r="D3740" s="10">
        <v>8.0</v>
      </c>
      <c r="E3740" s="16" t="s">
        <v>9</v>
      </c>
      <c r="F3740" s="10" t="s">
        <v>2636</v>
      </c>
      <c r="G3740" s="10" t="s">
        <v>91</v>
      </c>
      <c r="H3740" s="12" t="s">
        <v>92</v>
      </c>
      <c r="I3740" s="10" t="s">
        <v>21</v>
      </c>
      <c r="J3740" s="10"/>
      <c r="K3740" s="22"/>
      <c r="L3740" s="10" t="s">
        <v>22</v>
      </c>
      <c r="M3740" s="10" t="s">
        <v>22</v>
      </c>
      <c r="N3740" s="10" t="s">
        <v>22</v>
      </c>
      <c r="O3740" s="10"/>
      <c r="P3740" s="11"/>
    </row>
    <row r="3741">
      <c r="A3741" s="22">
        <v>45561.44986329861</v>
      </c>
      <c r="B3741" s="23">
        <v>45561.0</v>
      </c>
      <c r="C3741" s="10" t="s">
        <v>17</v>
      </c>
      <c r="D3741" s="10">
        <v>8.0</v>
      </c>
      <c r="E3741" s="17" t="s">
        <v>33</v>
      </c>
      <c r="F3741" s="10" t="s">
        <v>2701</v>
      </c>
      <c r="G3741" s="10" t="s">
        <v>2702</v>
      </c>
      <c r="H3741" s="12" t="s">
        <v>2703</v>
      </c>
      <c r="I3741" s="10" t="s">
        <v>52</v>
      </c>
      <c r="J3741" s="22"/>
      <c r="K3741" s="10"/>
      <c r="L3741" s="10" t="s">
        <v>22</v>
      </c>
      <c r="M3741" s="10" t="s">
        <v>22</v>
      </c>
      <c r="N3741" s="10" t="s">
        <v>22</v>
      </c>
      <c r="O3741" s="10" t="s">
        <v>474</v>
      </c>
      <c r="P3741" s="11"/>
    </row>
    <row r="3742">
      <c r="A3742" s="22">
        <v>45561.3940720949</v>
      </c>
      <c r="B3742" s="23">
        <v>45561.0</v>
      </c>
      <c r="C3742" s="10" t="s">
        <v>17</v>
      </c>
      <c r="D3742" s="10">
        <v>6.0</v>
      </c>
      <c r="E3742" s="17" t="s">
        <v>33</v>
      </c>
      <c r="F3742" s="10" t="s">
        <v>2704</v>
      </c>
      <c r="G3742" s="10" t="s">
        <v>169</v>
      </c>
      <c r="H3742" s="12" t="s">
        <v>170</v>
      </c>
      <c r="I3742" s="10" t="s">
        <v>21</v>
      </c>
      <c r="J3742" s="10"/>
      <c r="K3742" s="10"/>
      <c r="L3742" s="10" t="s">
        <v>22</v>
      </c>
      <c r="M3742" s="10" t="s">
        <v>22</v>
      </c>
      <c r="N3742" s="10" t="s">
        <v>22</v>
      </c>
      <c r="O3742" s="10"/>
      <c r="P3742" s="11"/>
    </row>
    <row r="3743">
      <c r="A3743" s="22">
        <v>45561.02900364583</v>
      </c>
      <c r="B3743" s="23">
        <v>45561.0</v>
      </c>
      <c r="C3743" s="10" t="s">
        <v>17</v>
      </c>
      <c r="D3743" s="10">
        <v>4.0</v>
      </c>
      <c r="E3743" s="16" t="s">
        <v>9</v>
      </c>
      <c r="F3743" s="10" t="s">
        <v>2705</v>
      </c>
      <c r="G3743" s="10" t="s">
        <v>2081</v>
      </c>
      <c r="H3743" s="12"/>
      <c r="I3743" s="10" t="s">
        <v>52</v>
      </c>
      <c r="J3743" s="10"/>
      <c r="K3743" s="10"/>
      <c r="L3743" s="10" t="s">
        <v>22</v>
      </c>
      <c r="M3743" s="10" t="s">
        <v>22</v>
      </c>
      <c r="N3743" s="10" t="s">
        <v>22</v>
      </c>
      <c r="O3743" s="10" t="s">
        <v>22</v>
      </c>
      <c r="P3743" s="11"/>
    </row>
    <row r="3744">
      <c r="A3744" s="22">
        <v>45561.0</v>
      </c>
      <c r="B3744" s="23">
        <v>45559.0</v>
      </c>
      <c r="C3744" s="10" t="s">
        <v>17</v>
      </c>
      <c r="D3744" s="10">
        <v>8.0</v>
      </c>
      <c r="E3744" s="17" t="s">
        <v>33</v>
      </c>
      <c r="F3744" s="10" t="s">
        <v>2706</v>
      </c>
      <c r="G3744" s="10" t="s">
        <v>2707</v>
      </c>
      <c r="H3744" s="12"/>
      <c r="I3744" s="10" t="s">
        <v>52</v>
      </c>
      <c r="J3744" s="10"/>
      <c r="K3744" s="10"/>
      <c r="L3744" s="10" t="s">
        <v>22</v>
      </c>
      <c r="M3744" s="10" t="s">
        <v>22</v>
      </c>
      <c r="N3744" s="10" t="s">
        <v>22</v>
      </c>
      <c r="O3744" s="10" t="s">
        <v>22</v>
      </c>
      <c r="P3744" s="11"/>
    </row>
    <row r="3745">
      <c r="A3745" s="22">
        <v>45561.0</v>
      </c>
      <c r="B3745" s="23">
        <v>45554.0</v>
      </c>
      <c r="C3745" s="10" t="s">
        <v>17</v>
      </c>
      <c r="D3745" s="10">
        <v>14.0</v>
      </c>
      <c r="E3745" s="37" t="s">
        <v>953</v>
      </c>
      <c r="F3745" s="10" t="s">
        <v>2561</v>
      </c>
      <c r="G3745" s="10" t="s">
        <v>213</v>
      </c>
      <c r="H3745" s="12" t="s">
        <v>680</v>
      </c>
      <c r="I3745" s="10" t="s">
        <v>21</v>
      </c>
      <c r="J3745" s="10"/>
      <c r="K3745" s="10"/>
      <c r="L3745" s="10" t="s">
        <v>22</v>
      </c>
      <c r="M3745" s="10" t="s">
        <v>22</v>
      </c>
      <c r="N3745" s="10" t="s">
        <v>22</v>
      </c>
      <c r="O3745" s="10"/>
      <c r="P3745" s="11"/>
    </row>
    <row r="3746">
      <c r="A3746" s="22">
        <v>45561.0</v>
      </c>
      <c r="B3746" s="23">
        <v>45554.0</v>
      </c>
      <c r="C3746" s="10" t="s">
        <v>17</v>
      </c>
      <c r="D3746" s="10">
        <v>14.0</v>
      </c>
      <c r="E3746" s="37" t="s">
        <v>953</v>
      </c>
      <c r="F3746" s="10" t="s">
        <v>2561</v>
      </c>
      <c r="G3746" s="10" t="s">
        <v>213</v>
      </c>
      <c r="H3746" s="12" t="s">
        <v>680</v>
      </c>
      <c r="I3746" s="10" t="s">
        <v>21</v>
      </c>
      <c r="J3746" s="10"/>
      <c r="K3746" s="10"/>
      <c r="L3746" s="10" t="s">
        <v>22</v>
      </c>
      <c r="M3746" s="10" t="s">
        <v>22</v>
      </c>
      <c r="N3746" s="10" t="s">
        <v>22</v>
      </c>
      <c r="O3746" s="10"/>
      <c r="P3746" s="11"/>
    </row>
    <row r="3747">
      <c r="A3747" s="22">
        <v>45561.0</v>
      </c>
      <c r="B3747" s="23">
        <v>45559.0</v>
      </c>
      <c r="C3747" s="10" t="s">
        <v>17</v>
      </c>
      <c r="D3747" s="10">
        <v>8.0</v>
      </c>
      <c r="E3747" s="16" t="s">
        <v>9</v>
      </c>
      <c r="F3747" s="10" t="s">
        <v>2693</v>
      </c>
      <c r="G3747" s="10" t="s">
        <v>289</v>
      </c>
      <c r="H3747" s="12" t="s">
        <v>290</v>
      </c>
      <c r="I3747" s="10" t="s">
        <v>21</v>
      </c>
      <c r="J3747" s="10" t="s">
        <v>497</v>
      </c>
      <c r="K3747" s="10" t="s">
        <v>1854</v>
      </c>
      <c r="L3747" s="10" t="s">
        <v>22</v>
      </c>
      <c r="M3747" s="10" t="s">
        <v>22</v>
      </c>
      <c r="N3747" s="10" t="s">
        <v>22</v>
      </c>
      <c r="O3747" s="10"/>
      <c r="P3747" s="11"/>
    </row>
    <row r="3748">
      <c r="A3748" s="22">
        <v>45561.0</v>
      </c>
      <c r="B3748" s="23">
        <v>45560.0</v>
      </c>
      <c r="C3748" s="10" t="s">
        <v>17</v>
      </c>
      <c r="D3748" s="10">
        <v>16.0</v>
      </c>
      <c r="E3748" s="16" t="s">
        <v>9</v>
      </c>
      <c r="F3748" s="10" t="s">
        <v>1619</v>
      </c>
      <c r="G3748" s="10" t="s">
        <v>97</v>
      </c>
      <c r="H3748" s="12" t="s">
        <v>98</v>
      </c>
      <c r="I3748" s="10" t="s">
        <v>21</v>
      </c>
      <c r="J3748" s="22"/>
      <c r="K3748" s="22"/>
      <c r="L3748" s="10" t="s">
        <v>22</v>
      </c>
      <c r="M3748" s="10" t="s">
        <v>22</v>
      </c>
      <c r="N3748" s="10" t="s">
        <v>22</v>
      </c>
      <c r="O3748" s="10"/>
      <c r="P3748" s="11"/>
    </row>
    <row r="3749">
      <c r="A3749" s="22">
        <v>45561.0</v>
      </c>
      <c r="B3749" s="23">
        <v>45560.0</v>
      </c>
      <c r="C3749" s="10" t="s">
        <v>17</v>
      </c>
      <c r="D3749" s="10">
        <v>8.0</v>
      </c>
      <c r="E3749" s="17" t="s">
        <v>33</v>
      </c>
      <c r="F3749" s="10" t="s">
        <v>2574</v>
      </c>
      <c r="G3749" s="10" t="s">
        <v>1522</v>
      </c>
      <c r="H3749" s="12"/>
      <c r="I3749" s="10" t="s">
        <v>21</v>
      </c>
      <c r="J3749" s="10"/>
      <c r="K3749" s="22"/>
      <c r="L3749" s="10" t="s">
        <v>22</v>
      </c>
      <c r="M3749" s="10" t="s">
        <v>22</v>
      </c>
      <c r="N3749" s="10" t="s">
        <v>22</v>
      </c>
      <c r="O3749" s="10"/>
      <c r="P3749" s="11"/>
    </row>
    <row r="3750">
      <c r="A3750" s="22">
        <v>45561.0</v>
      </c>
      <c r="B3750" s="23">
        <v>45560.0</v>
      </c>
      <c r="C3750" s="10" t="s">
        <v>17</v>
      </c>
      <c r="D3750" s="10">
        <v>4.0</v>
      </c>
      <c r="E3750" s="17" t="s">
        <v>33</v>
      </c>
      <c r="F3750" s="10" t="s">
        <v>2708</v>
      </c>
      <c r="G3750" s="10" t="s">
        <v>2709</v>
      </c>
      <c r="H3750" s="12"/>
      <c r="I3750" s="10" t="s">
        <v>52</v>
      </c>
      <c r="J3750" s="10"/>
      <c r="K3750" s="10"/>
      <c r="L3750" s="10" t="s">
        <v>22</v>
      </c>
      <c r="M3750" s="10" t="s">
        <v>22</v>
      </c>
      <c r="N3750" s="10" t="s">
        <v>22</v>
      </c>
      <c r="O3750" s="10" t="s">
        <v>474</v>
      </c>
      <c r="P3750" s="11"/>
    </row>
    <row r="3751">
      <c r="A3751" s="22">
        <v>45561.0</v>
      </c>
      <c r="B3751" s="23">
        <v>45560.0</v>
      </c>
      <c r="C3751" s="10" t="s">
        <v>17</v>
      </c>
      <c r="D3751" s="10">
        <v>8.0</v>
      </c>
      <c r="E3751" s="17" t="s">
        <v>33</v>
      </c>
      <c r="F3751" s="10" t="s">
        <v>2710</v>
      </c>
      <c r="G3751" s="10" t="s">
        <v>1295</v>
      </c>
      <c r="H3751" s="12"/>
      <c r="I3751" s="10" t="s">
        <v>52</v>
      </c>
      <c r="J3751" s="10"/>
      <c r="K3751" s="10"/>
      <c r="L3751" s="10" t="s">
        <v>22</v>
      </c>
      <c r="M3751" s="10" t="s">
        <v>22</v>
      </c>
      <c r="N3751" s="10" t="s">
        <v>22</v>
      </c>
      <c r="O3751" s="10" t="s">
        <v>22</v>
      </c>
      <c r="P3751" s="11"/>
    </row>
    <row r="3752">
      <c r="A3752" s="22">
        <v>45560.48322758102</v>
      </c>
      <c r="B3752" s="23">
        <v>45560.0</v>
      </c>
      <c r="C3752" s="10" t="s">
        <v>17</v>
      </c>
      <c r="D3752" s="10">
        <v>8.0</v>
      </c>
      <c r="E3752" s="16" t="s">
        <v>9</v>
      </c>
      <c r="F3752" s="10" t="s">
        <v>2711</v>
      </c>
      <c r="G3752" s="10" t="s">
        <v>147</v>
      </c>
      <c r="H3752" s="12" t="s">
        <v>148</v>
      </c>
      <c r="I3752" s="10" t="s">
        <v>52</v>
      </c>
      <c r="J3752" s="22"/>
      <c r="K3752" s="10"/>
      <c r="L3752" s="10" t="s">
        <v>22</v>
      </c>
      <c r="M3752" s="10" t="s">
        <v>22</v>
      </c>
      <c r="N3752" s="10" t="s">
        <v>22</v>
      </c>
      <c r="O3752" s="10"/>
      <c r="P3752" s="11"/>
    </row>
    <row r="3753">
      <c r="A3753" s="22">
        <v>45560.40810127315</v>
      </c>
      <c r="B3753" s="23">
        <v>45560.0</v>
      </c>
      <c r="C3753" s="10" t="s">
        <v>17</v>
      </c>
      <c r="D3753" s="10">
        <v>8.0</v>
      </c>
      <c r="E3753" s="17" t="s">
        <v>33</v>
      </c>
      <c r="F3753" s="10" t="s">
        <v>2700</v>
      </c>
      <c r="G3753" s="10" t="s">
        <v>521</v>
      </c>
      <c r="H3753" s="12">
        <v>1.577866219E9</v>
      </c>
      <c r="I3753" s="10" t="s">
        <v>21</v>
      </c>
      <c r="J3753" s="10"/>
      <c r="K3753" s="10"/>
      <c r="L3753" s="10" t="s">
        <v>22</v>
      </c>
      <c r="M3753" s="10" t="s">
        <v>22</v>
      </c>
      <c r="N3753" s="10" t="s">
        <v>22</v>
      </c>
      <c r="O3753" s="10"/>
      <c r="P3753" s="11"/>
    </row>
    <row r="3754">
      <c r="A3754" s="22">
        <v>45560.40620450232</v>
      </c>
      <c r="B3754" s="23">
        <v>45560.0</v>
      </c>
      <c r="C3754" s="10" t="s">
        <v>17</v>
      </c>
      <c r="D3754" s="10">
        <v>8.0</v>
      </c>
      <c r="E3754" s="17" t="s">
        <v>33</v>
      </c>
      <c r="F3754" s="10" t="s">
        <v>2639</v>
      </c>
      <c r="G3754" s="10" t="s">
        <v>2640</v>
      </c>
      <c r="H3754" s="12"/>
      <c r="I3754" s="10" t="s">
        <v>52</v>
      </c>
      <c r="J3754" s="10"/>
      <c r="K3754" s="10"/>
      <c r="L3754" s="10" t="s">
        <v>22</v>
      </c>
      <c r="M3754" s="10" t="s">
        <v>22</v>
      </c>
      <c r="N3754" s="10" t="s">
        <v>22</v>
      </c>
      <c r="O3754" s="10"/>
      <c r="P3754" s="11"/>
    </row>
    <row r="3755">
      <c r="A3755" s="22">
        <v>45560.387365138886</v>
      </c>
      <c r="B3755" s="23">
        <v>45560.0</v>
      </c>
      <c r="C3755" s="10" t="s">
        <v>17</v>
      </c>
      <c r="D3755" s="10">
        <v>12.0</v>
      </c>
      <c r="E3755" s="17" t="s">
        <v>33</v>
      </c>
      <c r="F3755" s="10" t="s">
        <v>2712</v>
      </c>
      <c r="G3755" s="10" t="s">
        <v>82</v>
      </c>
      <c r="H3755" s="12"/>
      <c r="I3755" s="10" t="s">
        <v>21</v>
      </c>
      <c r="J3755" s="10"/>
      <c r="K3755" s="10"/>
      <c r="L3755" s="10" t="s">
        <v>22</v>
      </c>
      <c r="M3755" s="10" t="s">
        <v>22</v>
      </c>
      <c r="N3755" s="10" t="s">
        <v>22</v>
      </c>
      <c r="O3755" s="10"/>
      <c r="P3755" s="11"/>
    </row>
    <row r="3756">
      <c r="A3756" s="22">
        <v>45560.37828103009</v>
      </c>
      <c r="B3756" s="23">
        <v>45560.0</v>
      </c>
      <c r="C3756" s="10" t="s">
        <v>17</v>
      </c>
      <c r="D3756" s="10">
        <v>8.0</v>
      </c>
      <c r="E3756" s="17" t="s">
        <v>33</v>
      </c>
      <c r="F3756" s="10" t="s">
        <v>1623</v>
      </c>
      <c r="G3756" s="10" t="s">
        <v>1359</v>
      </c>
      <c r="H3756" s="12"/>
      <c r="I3756" s="10" t="s">
        <v>21</v>
      </c>
      <c r="J3756" s="10"/>
      <c r="K3756" s="10"/>
      <c r="L3756" s="10" t="s">
        <v>22</v>
      </c>
      <c r="M3756" s="10" t="s">
        <v>22</v>
      </c>
      <c r="N3756" s="10" t="s">
        <v>22</v>
      </c>
      <c r="O3756" s="10"/>
      <c r="P3756" s="11"/>
    </row>
    <row r="3757">
      <c r="A3757" s="22">
        <v>45560.37776440972</v>
      </c>
      <c r="B3757" s="23">
        <v>45560.0</v>
      </c>
      <c r="C3757" s="10" t="s">
        <v>17</v>
      </c>
      <c r="D3757" s="10">
        <v>8.0</v>
      </c>
      <c r="E3757" s="17" t="s">
        <v>33</v>
      </c>
      <c r="F3757" s="10" t="s">
        <v>2391</v>
      </c>
      <c r="G3757" s="10" t="s">
        <v>187</v>
      </c>
      <c r="H3757" s="12" t="s">
        <v>188</v>
      </c>
      <c r="I3757" s="10" t="s">
        <v>21</v>
      </c>
      <c r="J3757" s="10"/>
      <c r="K3757" s="22"/>
      <c r="L3757" s="10" t="s">
        <v>22</v>
      </c>
      <c r="M3757" s="10" t="s">
        <v>22</v>
      </c>
      <c r="N3757" s="10" t="s">
        <v>22</v>
      </c>
      <c r="O3757" s="10"/>
      <c r="P3757" s="11"/>
    </row>
    <row r="3758">
      <c r="A3758" s="22">
        <v>45560.37735271991</v>
      </c>
      <c r="B3758" s="23">
        <v>45560.0</v>
      </c>
      <c r="C3758" s="10" t="s">
        <v>17</v>
      </c>
      <c r="D3758" s="10">
        <v>8.0</v>
      </c>
      <c r="E3758" s="16" t="s">
        <v>9</v>
      </c>
      <c r="F3758" s="10" t="s">
        <v>2713</v>
      </c>
      <c r="G3758" s="10" t="s">
        <v>909</v>
      </c>
      <c r="H3758" s="12" t="s">
        <v>910</v>
      </c>
      <c r="I3758" s="10" t="s">
        <v>116</v>
      </c>
      <c r="J3758" s="10"/>
      <c r="K3758" s="10"/>
      <c r="L3758" s="10" t="s">
        <v>22</v>
      </c>
      <c r="M3758" s="10" t="s">
        <v>22</v>
      </c>
      <c r="N3758" s="10" t="s">
        <v>22</v>
      </c>
      <c r="O3758" s="10" t="s">
        <v>474</v>
      </c>
      <c r="P3758" s="11"/>
    </row>
    <row r="3759">
      <c r="A3759" s="22">
        <v>45560.0</v>
      </c>
      <c r="B3759" s="23">
        <v>45559.0</v>
      </c>
      <c r="C3759" s="10" t="s">
        <v>17</v>
      </c>
      <c r="D3759" s="10">
        <v>8.0</v>
      </c>
      <c r="E3759" s="16" t="s">
        <v>9</v>
      </c>
      <c r="F3759" s="10" t="s">
        <v>2106</v>
      </c>
      <c r="G3759" s="10" t="s">
        <v>169</v>
      </c>
      <c r="H3759" s="12" t="s">
        <v>170</v>
      </c>
      <c r="I3759" s="10" t="s">
        <v>21</v>
      </c>
      <c r="J3759" s="10"/>
      <c r="K3759" s="10"/>
      <c r="L3759" s="10" t="s">
        <v>22</v>
      </c>
      <c r="M3759" s="10" t="s">
        <v>22</v>
      </c>
      <c r="N3759" s="10" t="s">
        <v>22</v>
      </c>
      <c r="O3759" s="10"/>
      <c r="P3759" s="11"/>
    </row>
    <row r="3760">
      <c r="A3760" s="22">
        <v>45560.0</v>
      </c>
      <c r="B3760" s="23">
        <v>45559.0</v>
      </c>
      <c r="C3760" s="10" t="s">
        <v>17</v>
      </c>
      <c r="D3760" s="10">
        <v>8.0</v>
      </c>
      <c r="E3760" s="16" t="s">
        <v>9</v>
      </c>
      <c r="F3760" s="10" t="s">
        <v>2714</v>
      </c>
      <c r="G3760" s="10" t="s">
        <v>2715</v>
      </c>
      <c r="H3760" s="12"/>
      <c r="I3760" s="10" t="s">
        <v>60</v>
      </c>
      <c r="J3760" s="10" t="s">
        <v>2716</v>
      </c>
      <c r="K3760" s="10"/>
      <c r="L3760" s="10" t="s">
        <v>22</v>
      </c>
      <c r="M3760" s="10" t="s">
        <v>22</v>
      </c>
      <c r="N3760" s="10" t="s">
        <v>22</v>
      </c>
      <c r="O3760" s="10" t="s">
        <v>22</v>
      </c>
      <c r="P3760" s="11"/>
    </row>
    <row r="3761">
      <c r="A3761" s="22">
        <v>45560.0</v>
      </c>
      <c r="B3761" s="23">
        <v>45559.0</v>
      </c>
      <c r="C3761" s="10" t="s">
        <v>17</v>
      </c>
      <c r="D3761" s="10">
        <v>8.0</v>
      </c>
      <c r="E3761" s="16" t="s">
        <v>9</v>
      </c>
      <c r="F3761" s="10" t="s">
        <v>2362</v>
      </c>
      <c r="G3761" s="10" t="s">
        <v>2717</v>
      </c>
      <c r="H3761" s="12" t="s">
        <v>2718</v>
      </c>
      <c r="I3761" s="10" t="s">
        <v>60</v>
      </c>
      <c r="J3761" s="10" t="s">
        <v>2719</v>
      </c>
      <c r="K3761" s="10"/>
      <c r="L3761" s="10" t="s">
        <v>22</v>
      </c>
      <c r="M3761" s="10" t="s">
        <v>22</v>
      </c>
      <c r="N3761" s="10" t="s">
        <v>22</v>
      </c>
      <c r="O3761" s="10" t="s">
        <v>22</v>
      </c>
      <c r="P3761" s="11"/>
    </row>
    <row r="3762">
      <c r="A3762" s="22">
        <v>45560.0</v>
      </c>
      <c r="B3762" s="23">
        <v>45559.0</v>
      </c>
      <c r="C3762" s="10" t="s">
        <v>17</v>
      </c>
      <c r="D3762" s="10">
        <v>8.0</v>
      </c>
      <c r="E3762" s="17" t="s">
        <v>33</v>
      </c>
      <c r="F3762" s="10" t="s">
        <v>2720</v>
      </c>
      <c r="G3762" s="10" t="s">
        <v>1180</v>
      </c>
      <c r="H3762" s="12" t="s">
        <v>20</v>
      </c>
      <c r="I3762" s="10" t="s">
        <v>21</v>
      </c>
      <c r="J3762" s="10"/>
      <c r="K3762" s="10"/>
      <c r="L3762" s="10" t="s">
        <v>22</v>
      </c>
      <c r="M3762" s="10" t="s">
        <v>22</v>
      </c>
      <c r="N3762" s="10" t="s">
        <v>22</v>
      </c>
      <c r="O3762" s="10"/>
      <c r="P3762" s="11"/>
    </row>
    <row r="3763">
      <c r="A3763" s="22">
        <v>45560.0</v>
      </c>
      <c r="B3763" s="23">
        <v>45559.0</v>
      </c>
      <c r="C3763" s="10" t="s">
        <v>17</v>
      </c>
      <c r="D3763" s="10">
        <v>8.0</v>
      </c>
      <c r="E3763" s="17" t="s">
        <v>33</v>
      </c>
      <c r="F3763" s="10" t="s">
        <v>2721</v>
      </c>
      <c r="G3763" s="10" t="s">
        <v>1180</v>
      </c>
      <c r="H3763" s="12" t="s">
        <v>20</v>
      </c>
      <c r="I3763" s="10" t="s">
        <v>21</v>
      </c>
      <c r="J3763" s="10"/>
      <c r="K3763" s="10"/>
      <c r="L3763" s="10" t="s">
        <v>22</v>
      </c>
      <c r="M3763" s="10" t="s">
        <v>22</v>
      </c>
      <c r="N3763" s="10" t="s">
        <v>22</v>
      </c>
      <c r="O3763" s="10"/>
      <c r="P3763" s="11"/>
    </row>
    <row r="3764">
      <c r="A3764" s="22">
        <v>45560.0</v>
      </c>
      <c r="B3764" s="23">
        <v>45559.0</v>
      </c>
      <c r="C3764" s="10" t="s">
        <v>17</v>
      </c>
      <c r="D3764" s="10">
        <v>8.0</v>
      </c>
      <c r="E3764" s="17" t="s">
        <v>33</v>
      </c>
      <c r="F3764" s="10" t="s">
        <v>2042</v>
      </c>
      <c r="G3764" s="10" t="s">
        <v>30</v>
      </c>
      <c r="H3764" s="12" t="s">
        <v>31</v>
      </c>
      <c r="I3764" s="10" t="s">
        <v>21</v>
      </c>
      <c r="J3764" s="10"/>
      <c r="K3764" s="10"/>
      <c r="L3764" s="10" t="s">
        <v>22</v>
      </c>
      <c r="M3764" s="10" t="s">
        <v>22</v>
      </c>
      <c r="N3764" s="10" t="s">
        <v>22</v>
      </c>
      <c r="O3764" s="10"/>
      <c r="P3764" s="11"/>
    </row>
    <row r="3765">
      <c r="A3765" s="22">
        <v>45560.0</v>
      </c>
      <c r="B3765" s="23">
        <v>45559.0</v>
      </c>
      <c r="C3765" s="10" t="s">
        <v>17</v>
      </c>
      <c r="D3765" s="10">
        <v>8.0</v>
      </c>
      <c r="E3765" s="17" t="s">
        <v>33</v>
      </c>
      <c r="F3765" s="10" t="s">
        <v>268</v>
      </c>
      <c r="G3765" s="10" t="s">
        <v>269</v>
      </c>
      <c r="H3765" s="12" t="s">
        <v>270</v>
      </c>
      <c r="I3765" s="10" t="s">
        <v>21</v>
      </c>
      <c r="J3765" s="10"/>
      <c r="K3765" s="22"/>
      <c r="L3765" s="10" t="s">
        <v>22</v>
      </c>
      <c r="M3765" s="10" t="s">
        <v>22</v>
      </c>
      <c r="N3765" s="10" t="s">
        <v>22</v>
      </c>
      <c r="O3765" s="10"/>
      <c r="P3765" s="11"/>
    </row>
    <row r="3766">
      <c r="A3766" s="22">
        <v>45560.0</v>
      </c>
      <c r="B3766" s="23">
        <v>45559.0</v>
      </c>
      <c r="C3766" s="10" t="s">
        <v>17</v>
      </c>
      <c r="D3766" s="10">
        <v>8.0</v>
      </c>
      <c r="E3766" s="17" t="s">
        <v>2722</v>
      </c>
      <c r="F3766" s="10" t="s">
        <v>1190</v>
      </c>
      <c r="G3766" s="10" t="s">
        <v>1191</v>
      </c>
      <c r="H3766" s="12"/>
      <c r="I3766" s="10" t="s">
        <v>52</v>
      </c>
      <c r="J3766" s="10"/>
      <c r="K3766" s="10"/>
      <c r="L3766" s="10" t="s">
        <v>22</v>
      </c>
      <c r="M3766" s="10" t="s">
        <v>22</v>
      </c>
      <c r="N3766" s="10" t="s">
        <v>22</v>
      </c>
      <c r="O3766" s="10" t="s">
        <v>474</v>
      </c>
      <c r="P3766" s="11"/>
    </row>
    <row r="3767">
      <c r="A3767" s="22">
        <v>45560.0</v>
      </c>
      <c r="B3767" s="23">
        <v>45559.0</v>
      </c>
      <c r="C3767" s="10" t="s">
        <v>17</v>
      </c>
      <c r="D3767" s="10">
        <v>8.0</v>
      </c>
      <c r="E3767" s="17" t="s">
        <v>33</v>
      </c>
      <c r="F3767" s="10" t="s">
        <v>2545</v>
      </c>
      <c r="G3767" s="10" t="s">
        <v>2723</v>
      </c>
      <c r="H3767" s="12" t="s">
        <v>2724</v>
      </c>
      <c r="I3767" s="10" t="s">
        <v>52</v>
      </c>
      <c r="J3767" s="10"/>
      <c r="K3767" s="10"/>
      <c r="L3767" s="10" t="s">
        <v>22</v>
      </c>
      <c r="M3767" s="10" t="s">
        <v>22</v>
      </c>
      <c r="N3767" s="10" t="s">
        <v>22</v>
      </c>
      <c r="O3767" s="10"/>
      <c r="P3767" s="11"/>
    </row>
    <row r="3768">
      <c r="A3768" s="22">
        <v>45560.0</v>
      </c>
      <c r="B3768" s="23">
        <v>45559.0</v>
      </c>
      <c r="C3768" s="10" t="s">
        <v>17</v>
      </c>
      <c r="D3768" s="10">
        <v>8.0</v>
      </c>
      <c r="E3768" s="17" t="s">
        <v>33</v>
      </c>
      <c r="F3768" s="10" t="s">
        <v>830</v>
      </c>
      <c r="G3768" s="10" t="s">
        <v>91</v>
      </c>
      <c r="H3768" s="12" t="s">
        <v>92</v>
      </c>
      <c r="I3768" s="10" t="s">
        <v>21</v>
      </c>
      <c r="J3768" s="10"/>
      <c r="K3768" s="10"/>
      <c r="L3768" s="10" t="s">
        <v>22</v>
      </c>
      <c r="M3768" s="10" t="s">
        <v>22</v>
      </c>
      <c r="N3768" s="10" t="s">
        <v>22</v>
      </c>
      <c r="O3768" s="10"/>
      <c r="P3768" s="11"/>
    </row>
    <row r="3769">
      <c r="A3769" s="22">
        <v>45560.0</v>
      </c>
      <c r="B3769" s="23">
        <v>45559.0</v>
      </c>
      <c r="C3769" s="10" t="s">
        <v>17</v>
      </c>
      <c r="D3769" s="10">
        <v>14.0</v>
      </c>
      <c r="E3769" s="16" t="s">
        <v>9</v>
      </c>
      <c r="F3769" s="10" t="s">
        <v>2725</v>
      </c>
      <c r="G3769" s="10" t="s">
        <v>2726</v>
      </c>
      <c r="H3769" s="12"/>
      <c r="I3769" s="10" t="s">
        <v>60</v>
      </c>
      <c r="J3769" s="10" t="s">
        <v>2727</v>
      </c>
      <c r="K3769" s="10"/>
      <c r="L3769" s="10" t="s">
        <v>22</v>
      </c>
      <c r="M3769" s="10" t="s">
        <v>22</v>
      </c>
      <c r="N3769" s="10" t="s">
        <v>22</v>
      </c>
      <c r="O3769" s="10" t="s">
        <v>22</v>
      </c>
      <c r="P3769" s="11"/>
    </row>
    <row r="3770">
      <c r="A3770" s="29">
        <v>45560.0</v>
      </c>
      <c r="B3770" s="23">
        <v>45560.0</v>
      </c>
      <c r="C3770" s="10" t="s">
        <v>17</v>
      </c>
      <c r="D3770" s="10">
        <v>16.0</v>
      </c>
      <c r="E3770" s="17" t="s">
        <v>33</v>
      </c>
      <c r="F3770" s="10" t="s">
        <v>2728</v>
      </c>
      <c r="G3770" s="10" t="s">
        <v>2729</v>
      </c>
      <c r="H3770" s="12"/>
      <c r="I3770" s="10" t="s">
        <v>21</v>
      </c>
      <c r="J3770" s="10"/>
      <c r="K3770" s="10"/>
      <c r="L3770" s="10" t="s">
        <v>22</v>
      </c>
      <c r="M3770" s="10" t="s">
        <v>22</v>
      </c>
      <c r="N3770" s="10" t="s">
        <v>22</v>
      </c>
      <c r="O3770" s="10"/>
      <c r="P3770" s="11"/>
    </row>
    <row r="3771">
      <c r="A3771" s="22">
        <v>45559.64449358796</v>
      </c>
      <c r="B3771" s="23">
        <v>45559.0</v>
      </c>
      <c r="C3771" s="10" t="s">
        <v>17</v>
      </c>
      <c r="D3771" s="10" t="s">
        <v>132</v>
      </c>
      <c r="E3771" s="17" t="s">
        <v>33</v>
      </c>
      <c r="F3771" s="10" t="s">
        <v>1929</v>
      </c>
      <c r="G3771" s="10" t="s">
        <v>656</v>
      </c>
      <c r="H3771" s="12" t="s">
        <v>657</v>
      </c>
      <c r="I3771" s="10" t="s">
        <v>21</v>
      </c>
      <c r="J3771" s="10"/>
      <c r="K3771" s="22"/>
      <c r="L3771" s="10" t="s">
        <v>22</v>
      </c>
      <c r="M3771" s="10" t="s">
        <v>22</v>
      </c>
      <c r="N3771" s="10" t="s">
        <v>22</v>
      </c>
      <c r="O3771" s="10"/>
      <c r="P3771" s="11"/>
    </row>
    <row r="3772">
      <c r="A3772" s="22">
        <v>45559.59188489583</v>
      </c>
      <c r="B3772" s="23">
        <v>45559.0</v>
      </c>
      <c r="C3772" s="10" t="s">
        <v>17</v>
      </c>
      <c r="D3772" s="10">
        <v>14.0</v>
      </c>
      <c r="E3772" s="17" t="s">
        <v>33</v>
      </c>
      <c r="F3772" s="10" t="s">
        <v>2547</v>
      </c>
      <c r="G3772" s="10" t="s">
        <v>2393</v>
      </c>
      <c r="H3772" s="12"/>
      <c r="I3772" s="10" t="s">
        <v>21</v>
      </c>
      <c r="J3772" s="10"/>
      <c r="K3772" s="10"/>
      <c r="L3772" s="10" t="s">
        <v>22</v>
      </c>
      <c r="M3772" s="10" t="s">
        <v>22</v>
      </c>
      <c r="N3772" s="10" t="s">
        <v>22</v>
      </c>
      <c r="O3772" s="10"/>
      <c r="P3772" s="11"/>
    </row>
    <row r="3773">
      <c r="A3773" s="22">
        <v>45559.55288299768</v>
      </c>
      <c r="B3773" s="23">
        <v>45559.0</v>
      </c>
      <c r="C3773" s="10" t="s">
        <v>17</v>
      </c>
      <c r="D3773" s="10">
        <v>8.0</v>
      </c>
      <c r="E3773" s="16" t="s">
        <v>9</v>
      </c>
      <c r="F3773" s="10" t="s">
        <v>2730</v>
      </c>
      <c r="G3773" s="10" t="s">
        <v>1384</v>
      </c>
      <c r="H3773" s="12" t="s">
        <v>477</v>
      </c>
      <c r="I3773" s="10" t="s">
        <v>21</v>
      </c>
      <c r="J3773" s="10"/>
      <c r="K3773" s="22"/>
      <c r="L3773" s="10" t="s">
        <v>22</v>
      </c>
      <c r="M3773" s="10" t="s">
        <v>22</v>
      </c>
      <c r="N3773" s="10" t="s">
        <v>22</v>
      </c>
      <c r="O3773" s="10"/>
      <c r="P3773" s="11"/>
    </row>
    <row r="3774">
      <c r="A3774" s="22">
        <v>45559.52926708333</v>
      </c>
      <c r="B3774" s="23">
        <v>45559.0</v>
      </c>
      <c r="C3774" s="10" t="s">
        <v>17</v>
      </c>
      <c r="D3774" s="10">
        <v>8.0</v>
      </c>
      <c r="E3774" s="16" t="s">
        <v>9</v>
      </c>
      <c r="F3774" s="10" t="s">
        <v>2731</v>
      </c>
      <c r="G3774" s="10" t="s">
        <v>1384</v>
      </c>
      <c r="H3774" s="12" t="s">
        <v>477</v>
      </c>
      <c r="I3774" s="10" t="s">
        <v>21</v>
      </c>
      <c r="J3774" s="10"/>
      <c r="K3774" s="10"/>
      <c r="L3774" s="10" t="s">
        <v>22</v>
      </c>
      <c r="M3774" s="10" t="s">
        <v>22</v>
      </c>
      <c r="N3774" s="10" t="s">
        <v>22</v>
      </c>
      <c r="O3774" s="10"/>
      <c r="P3774" s="11"/>
    </row>
    <row r="3775">
      <c r="A3775" s="36">
        <v>45559.42581944444</v>
      </c>
      <c r="B3775" s="35">
        <v>45559.0</v>
      </c>
      <c r="C3775" s="10" t="s">
        <v>17</v>
      </c>
      <c r="D3775" s="10">
        <v>8.0</v>
      </c>
      <c r="E3775" s="17" t="s">
        <v>33</v>
      </c>
      <c r="F3775" s="10" t="s">
        <v>2732</v>
      </c>
      <c r="G3775" s="10" t="s">
        <v>814</v>
      </c>
      <c r="H3775" s="12" t="s">
        <v>832</v>
      </c>
      <c r="I3775" s="10" t="s">
        <v>21</v>
      </c>
      <c r="J3775" s="10"/>
      <c r="K3775" s="10"/>
      <c r="L3775" s="10" t="s">
        <v>22</v>
      </c>
      <c r="M3775" s="10" t="s">
        <v>22</v>
      </c>
      <c r="N3775" s="10" t="s">
        <v>22</v>
      </c>
      <c r="O3775" s="10"/>
      <c r="P3775" s="10"/>
    </row>
    <row r="3776">
      <c r="A3776" s="22">
        <v>45559.38839925926</v>
      </c>
      <c r="B3776" s="35">
        <v>45559.0</v>
      </c>
      <c r="C3776" s="10" t="s">
        <v>17</v>
      </c>
      <c r="D3776" s="10">
        <v>8.0</v>
      </c>
      <c r="E3776" s="17" t="s">
        <v>33</v>
      </c>
      <c r="F3776" s="10" t="s">
        <v>2645</v>
      </c>
      <c r="G3776" s="10" t="s">
        <v>656</v>
      </c>
      <c r="H3776" s="12" t="s">
        <v>657</v>
      </c>
      <c r="I3776" s="10" t="s">
        <v>21</v>
      </c>
      <c r="J3776" s="10"/>
      <c r="K3776" s="10"/>
      <c r="L3776" s="10" t="s">
        <v>22</v>
      </c>
      <c r="M3776" s="10" t="s">
        <v>22</v>
      </c>
      <c r="N3776" s="10" t="s">
        <v>22</v>
      </c>
      <c r="O3776" s="10"/>
      <c r="P3776" s="11"/>
    </row>
    <row r="3777">
      <c r="A3777" s="22">
        <v>45559.364748113425</v>
      </c>
      <c r="B3777" s="23">
        <v>45559.0</v>
      </c>
      <c r="C3777" s="10" t="s">
        <v>17</v>
      </c>
      <c r="D3777" s="10">
        <v>4.0</v>
      </c>
      <c r="E3777" s="17" t="s">
        <v>33</v>
      </c>
      <c r="F3777" s="10" t="s">
        <v>2733</v>
      </c>
      <c r="G3777" s="10" t="s">
        <v>226</v>
      </c>
      <c r="H3777" s="12" t="s">
        <v>227</v>
      </c>
      <c r="I3777" s="10" t="s">
        <v>21</v>
      </c>
      <c r="J3777" s="10"/>
      <c r="K3777" s="10"/>
      <c r="L3777" s="10" t="s">
        <v>22</v>
      </c>
      <c r="M3777" s="10" t="s">
        <v>22</v>
      </c>
      <c r="N3777" s="10" t="s">
        <v>22</v>
      </c>
      <c r="O3777" s="10"/>
      <c r="P3777" s="11"/>
    </row>
    <row r="3778">
      <c r="A3778" s="22">
        <v>45559.3453916088</v>
      </c>
      <c r="B3778" s="23">
        <v>45559.0</v>
      </c>
      <c r="C3778" s="10" t="s">
        <v>17</v>
      </c>
      <c r="D3778" s="10">
        <v>8.0</v>
      </c>
      <c r="E3778" s="17" t="s">
        <v>33</v>
      </c>
      <c r="F3778" s="10" t="s">
        <v>880</v>
      </c>
      <c r="G3778" s="10" t="s">
        <v>518</v>
      </c>
      <c r="H3778" s="12"/>
      <c r="I3778" s="10" t="s">
        <v>52</v>
      </c>
      <c r="J3778" s="10"/>
      <c r="K3778" s="10"/>
      <c r="L3778" s="10" t="s">
        <v>22</v>
      </c>
      <c r="M3778" s="10" t="s">
        <v>22</v>
      </c>
      <c r="N3778" s="10" t="s">
        <v>22</v>
      </c>
      <c r="O3778" s="10" t="s">
        <v>474</v>
      </c>
      <c r="P3778" s="11"/>
    </row>
    <row r="3779">
      <c r="A3779" s="22">
        <v>45559.0</v>
      </c>
      <c r="B3779" s="35">
        <v>45558.0</v>
      </c>
      <c r="C3779" s="10" t="s">
        <v>17</v>
      </c>
      <c r="D3779" s="10">
        <v>16.0</v>
      </c>
      <c r="E3779" s="16" t="s">
        <v>9</v>
      </c>
      <c r="F3779" s="10" t="s">
        <v>2728</v>
      </c>
      <c r="G3779" s="10"/>
      <c r="H3779" s="12"/>
      <c r="I3779" s="10" t="s">
        <v>21</v>
      </c>
      <c r="J3779" s="10"/>
      <c r="K3779" s="10"/>
      <c r="L3779" s="10" t="s">
        <v>22</v>
      </c>
      <c r="M3779" s="10" t="s">
        <v>22</v>
      </c>
      <c r="N3779" s="10" t="s">
        <v>22</v>
      </c>
      <c r="O3779" s="11"/>
      <c r="P3779" s="11"/>
    </row>
    <row r="3780">
      <c r="A3780" s="22">
        <v>45559.0</v>
      </c>
      <c r="B3780" s="35">
        <v>45555.0</v>
      </c>
      <c r="C3780" s="10" t="s">
        <v>17</v>
      </c>
      <c r="D3780" s="10">
        <v>8.0</v>
      </c>
      <c r="E3780" s="16" t="s">
        <v>9</v>
      </c>
      <c r="F3780" s="10" t="s">
        <v>2639</v>
      </c>
      <c r="G3780" s="10" t="s">
        <v>2640</v>
      </c>
      <c r="H3780" s="12"/>
      <c r="I3780" s="10" t="s">
        <v>52</v>
      </c>
      <c r="J3780" s="10"/>
      <c r="K3780" s="10"/>
      <c r="L3780" s="10" t="s">
        <v>22</v>
      </c>
      <c r="M3780" s="10" t="s">
        <v>22</v>
      </c>
      <c r="N3780" s="10" t="s">
        <v>22</v>
      </c>
      <c r="O3780" s="10"/>
      <c r="P3780" s="11"/>
    </row>
    <row r="3781">
      <c r="A3781" s="22">
        <v>45559.0</v>
      </c>
      <c r="B3781" s="35">
        <v>45555.0</v>
      </c>
      <c r="C3781" s="10" t="s">
        <v>17</v>
      </c>
      <c r="D3781" s="10">
        <v>8.0</v>
      </c>
      <c r="E3781" s="16" t="s">
        <v>9</v>
      </c>
      <c r="F3781" s="10" t="s">
        <v>1127</v>
      </c>
      <c r="G3781" s="10" t="s">
        <v>1128</v>
      </c>
      <c r="H3781" s="12" t="s">
        <v>2734</v>
      </c>
      <c r="I3781" s="10" t="s">
        <v>60</v>
      </c>
      <c r="J3781" s="10" t="s">
        <v>2735</v>
      </c>
      <c r="K3781" s="10"/>
      <c r="L3781" s="10" t="s">
        <v>22</v>
      </c>
      <c r="M3781" s="10" t="s">
        <v>22</v>
      </c>
      <c r="N3781" s="10" t="s">
        <v>22</v>
      </c>
      <c r="O3781" s="10"/>
      <c r="P3781" s="11"/>
    </row>
    <row r="3782">
      <c r="A3782" s="22">
        <v>45559.0</v>
      </c>
      <c r="B3782" s="35">
        <v>45558.0</v>
      </c>
      <c r="C3782" s="10" t="s">
        <v>17</v>
      </c>
      <c r="D3782" s="10">
        <v>4.0</v>
      </c>
      <c r="E3782" s="16" t="s">
        <v>9</v>
      </c>
      <c r="F3782" s="10" t="s">
        <v>2736</v>
      </c>
      <c r="G3782" s="10" t="s">
        <v>2737</v>
      </c>
      <c r="H3782" s="12" t="s">
        <v>2738</v>
      </c>
      <c r="I3782" s="10" t="s">
        <v>60</v>
      </c>
      <c r="J3782" s="10" t="s">
        <v>2739</v>
      </c>
      <c r="K3782" s="22"/>
      <c r="L3782" s="10" t="s">
        <v>22</v>
      </c>
      <c r="M3782" s="10" t="s">
        <v>22</v>
      </c>
      <c r="N3782" s="10" t="s">
        <v>22</v>
      </c>
      <c r="O3782" s="10"/>
      <c r="P3782" s="11"/>
    </row>
    <row r="3783">
      <c r="A3783" s="22">
        <v>45559.0</v>
      </c>
      <c r="B3783" s="35">
        <v>45558.0</v>
      </c>
      <c r="C3783" s="10" t="s">
        <v>17</v>
      </c>
      <c r="D3783" s="10">
        <v>14.0</v>
      </c>
      <c r="E3783" s="17" t="s">
        <v>33</v>
      </c>
      <c r="F3783" s="10" t="s">
        <v>2617</v>
      </c>
      <c r="G3783" s="10" t="s">
        <v>38</v>
      </c>
      <c r="H3783" s="12" t="s">
        <v>39</v>
      </c>
      <c r="I3783" s="10" t="s">
        <v>21</v>
      </c>
      <c r="J3783" s="10" t="s">
        <v>524</v>
      </c>
      <c r="K3783" s="10"/>
      <c r="L3783" s="10" t="s">
        <v>22</v>
      </c>
      <c r="M3783" s="10" t="s">
        <v>22</v>
      </c>
      <c r="N3783" s="10" t="s">
        <v>22</v>
      </c>
      <c r="O3783" s="10"/>
      <c r="P3783" s="11"/>
    </row>
    <row r="3784">
      <c r="A3784" s="22">
        <v>45559.0</v>
      </c>
      <c r="B3784" s="35">
        <v>45558.0</v>
      </c>
      <c r="C3784" s="10" t="s">
        <v>17</v>
      </c>
      <c r="D3784" s="10">
        <v>8.0</v>
      </c>
      <c r="E3784" s="17" t="s">
        <v>33</v>
      </c>
      <c r="F3784" s="10" t="s">
        <v>1927</v>
      </c>
      <c r="G3784" s="10" t="s">
        <v>2214</v>
      </c>
      <c r="H3784" s="12"/>
      <c r="I3784" s="10" t="s">
        <v>60</v>
      </c>
      <c r="J3784" s="10"/>
      <c r="K3784" s="10"/>
      <c r="L3784" s="10" t="s">
        <v>22</v>
      </c>
      <c r="M3784" s="10" t="s">
        <v>22</v>
      </c>
      <c r="N3784" s="10" t="s">
        <v>22</v>
      </c>
      <c r="O3784" s="10" t="s">
        <v>474</v>
      </c>
      <c r="P3784" s="11"/>
    </row>
    <row r="3785">
      <c r="A3785" s="22">
        <v>45559.0</v>
      </c>
      <c r="B3785" s="35">
        <v>45558.0</v>
      </c>
      <c r="C3785" s="10" t="s">
        <v>17</v>
      </c>
      <c r="D3785" s="10">
        <v>8.0</v>
      </c>
      <c r="E3785" s="17" t="s">
        <v>33</v>
      </c>
      <c r="F3785" s="10" t="s">
        <v>2493</v>
      </c>
      <c r="G3785" s="10" t="s">
        <v>2214</v>
      </c>
      <c r="H3785" s="12"/>
      <c r="I3785" s="10" t="s">
        <v>60</v>
      </c>
      <c r="J3785" s="10"/>
      <c r="K3785" s="10"/>
      <c r="L3785" s="10" t="s">
        <v>22</v>
      </c>
      <c r="M3785" s="10" t="s">
        <v>22</v>
      </c>
      <c r="N3785" s="10" t="s">
        <v>22</v>
      </c>
      <c r="O3785" s="10" t="s">
        <v>474</v>
      </c>
      <c r="P3785" s="11"/>
    </row>
    <row r="3786">
      <c r="A3786" s="22">
        <v>45559.0</v>
      </c>
      <c r="B3786" s="35">
        <v>45558.0</v>
      </c>
      <c r="C3786" s="10" t="s">
        <v>17</v>
      </c>
      <c r="D3786" s="10">
        <v>8.0</v>
      </c>
      <c r="E3786" s="17" t="s">
        <v>33</v>
      </c>
      <c r="F3786" s="10" t="s">
        <v>2740</v>
      </c>
      <c r="G3786" s="10" t="s">
        <v>48</v>
      </c>
      <c r="H3786" s="12" t="s">
        <v>49</v>
      </c>
      <c r="I3786" s="10" t="s">
        <v>21</v>
      </c>
      <c r="J3786" s="10"/>
      <c r="K3786" s="22"/>
      <c r="L3786" s="10" t="s">
        <v>22</v>
      </c>
      <c r="M3786" s="10" t="s">
        <v>22</v>
      </c>
      <c r="N3786" s="10" t="s">
        <v>22</v>
      </c>
      <c r="O3786" s="10"/>
      <c r="P3786" s="11"/>
    </row>
    <row r="3787">
      <c r="A3787" s="22">
        <v>45559.0</v>
      </c>
      <c r="B3787" s="23">
        <v>45558.0</v>
      </c>
      <c r="C3787" s="10" t="s">
        <v>17</v>
      </c>
      <c r="D3787" s="10">
        <v>8.0</v>
      </c>
      <c r="E3787" s="16" t="s">
        <v>9</v>
      </c>
      <c r="F3787" s="10" t="s">
        <v>2741</v>
      </c>
      <c r="G3787" s="10" t="s">
        <v>94</v>
      </c>
      <c r="H3787" s="12" t="s">
        <v>853</v>
      </c>
      <c r="I3787" s="10" t="s">
        <v>21</v>
      </c>
      <c r="J3787" s="10" t="s">
        <v>536</v>
      </c>
      <c r="K3787" s="10"/>
      <c r="L3787" s="10" t="s">
        <v>22</v>
      </c>
      <c r="M3787" s="10" t="s">
        <v>22</v>
      </c>
      <c r="N3787" s="10" t="s">
        <v>22</v>
      </c>
      <c r="O3787" s="10"/>
      <c r="P3787" s="11"/>
    </row>
    <row r="3788">
      <c r="A3788" s="22">
        <v>45559.0</v>
      </c>
      <c r="B3788" s="23">
        <v>45558.0</v>
      </c>
      <c r="C3788" s="10" t="s">
        <v>17</v>
      </c>
      <c r="D3788" s="10">
        <v>8.0</v>
      </c>
      <c r="E3788" s="17" t="s">
        <v>33</v>
      </c>
      <c r="F3788" s="10" t="s">
        <v>2742</v>
      </c>
      <c r="G3788" s="10" t="s">
        <v>521</v>
      </c>
      <c r="H3788" s="12">
        <v>1.577866219E9</v>
      </c>
      <c r="I3788" s="10" t="s">
        <v>21</v>
      </c>
      <c r="J3788" s="10"/>
      <c r="K3788" s="10"/>
      <c r="L3788" s="10" t="s">
        <v>22</v>
      </c>
      <c r="M3788" s="10" t="s">
        <v>22</v>
      </c>
      <c r="N3788" s="10" t="s">
        <v>22</v>
      </c>
      <c r="O3788" s="10"/>
      <c r="P3788" s="11"/>
    </row>
    <row r="3789">
      <c r="A3789" s="22">
        <v>45559.0</v>
      </c>
      <c r="B3789" s="23">
        <v>45558.0</v>
      </c>
      <c r="C3789" s="10" t="s">
        <v>17</v>
      </c>
      <c r="D3789" s="10">
        <v>8.0</v>
      </c>
      <c r="E3789" s="16" t="s">
        <v>9</v>
      </c>
      <c r="F3789" s="10" t="s">
        <v>2743</v>
      </c>
      <c r="G3789" s="10" t="s">
        <v>515</v>
      </c>
      <c r="H3789" s="12" t="s">
        <v>516</v>
      </c>
      <c r="I3789" s="10" t="s">
        <v>60</v>
      </c>
      <c r="J3789" s="10" t="s">
        <v>2744</v>
      </c>
      <c r="K3789" s="10"/>
      <c r="L3789" s="10" t="s">
        <v>22</v>
      </c>
      <c r="M3789" s="10" t="s">
        <v>22</v>
      </c>
      <c r="N3789" s="10" t="s">
        <v>22</v>
      </c>
      <c r="O3789" s="10"/>
      <c r="P3789" s="11"/>
    </row>
    <row r="3790">
      <c r="A3790" s="22">
        <v>45559.0</v>
      </c>
      <c r="B3790" s="23">
        <v>45558.0</v>
      </c>
      <c r="C3790" s="10" t="s">
        <v>17</v>
      </c>
      <c r="D3790" s="10" t="s">
        <v>89</v>
      </c>
      <c r="E3790" s="19" t="s">
        <v>89</v>
      </c>
      <c r="F3790" s="10" t="s">
        <v>2745</v>
      </c>
      <c r="G3790" s="10" t="s">
        <v>340</v>
      </c>
      <c r="H3790" s="12" t="s">
        <v>341</v>
      </c>
      <c r="I3790" s="10" t="s">
        <v>21</v>
      </c>
      <c r="J3790" s="10"/>
      <c r="K3790" s="10"/>
      <c r="L3790" s="10" t="s">
        <v>22</v>
      </c>
      <c r="M3790" s="10" t="s">
        <v>22</v>
      </c>
      <c r="N3790" s="10" t="s">
        <v>22</v>
      </c>
      <c r="O3790" s="10"/>
      <c r="P3790" s="11"/>
    </row>
    <row r="3791">
      <c r="A3791" s="36">
        <v>45558.53532322917</v>
      </c>
      <c r="B3791" s="35">
        <v>45558.0</v>
      </c>
      <c r="C3791" s="10" t="s">
        <v>17</v>
      </c>
      <c r="D3791" s="10">
        <v>8.0</v>
      </c>
      <c r="E3791" s="16" t="s">
        <v>9</v>
      </c>
      <c r="F3791" s="10" t="s">
        <v>2746</v>
      </c>
      <c r="G3791" s="10" t="s">
        <v>518</v>
      </c>
      <c r="H3791" s="12"/>
      <c r="I3791" s="10" t="s">
        <v>52</v>
      </c>
      <c r="J3791" s="10"/>
      <c r="K3791" s="10"/>
      <c r="L3791" s="10" t="s">
        <v>22</v>
      </c>
      <c r="M3791" s="10" t="s">
        <v>22</v>
      </c>
      <c r="N3791" s="10" t="s">
        <v>22</v>
      </c>
      <c r="O3791" s="10" t="s">
        <v>474</v>
      </c>
      <c r="P3791" s="11"/>
    </row>
    <row r="3792">
      <c r="A3792" s="36">
        <v>45558.42609886574</v>
      </c>
      <c r="B3792" s="35">
        <v>45558.0</v>
      </c>
      <c r="C3792" s="10" t="s">
        <v>17</v>
      </c>
      <c r="D3792" s="10">
        <v>12.0</v>
      </c>
      <c r="E3792" s="16" t="s">
        <v>9</v>
      </c>
      <c r="F3792" s="10" t="s">
        <v>2294</v>
      </c>
      <c r="G3792" s="10" t="s">
        <v>226</v>
      </c>
      <c r="H3792" s="12" t="s">
        <v>227</v>
      </c>
      <c r="I3792" s="10" t="s">
        <v>21</v>
      </c>
      <c r="J3792" s="10"/>
      <c r="K3792" s="10"/>
      <c r="L3792" s="10" t="s">
        <v>22</v>
      </c>
      <c r="M3792" s="10" t="s">
        <v>22</v>
      </c>
      <c r="N3792" s="10" t="s">
        <v>22</v>
      </c>
      <c r="O3792" s="10"/>
      <c r="P3792" s="11"/>
    </row>
    <row r="3793">
      <c r="A3793" s="36">
        <v>45558.34761700231</v>
      </c>
      <c r="B3793" s="35">
        <v>45558.0</v>
      </c>
      <c r="C3793" s="10" t="s">
        <v>17</v>
      </c>
      <c r="D3793" s="10">
        <v>8.0</v>
      </c>
      <c r="E3793" s="17" t="s">
        <v>33</v>
      </c>
      <c r="F3793" s="10" t="s">
        <v>2747</v>
      </c>
      <c r="G3793" s="10" t="s">
        <v>318</v>
      </c>
      <c r="H3793" s="12" t="s">
        <v>319</v>
      </c>
      <c r="I3793" s="10" t="s">
        <v>21</v>
      </c>
      <c r="J3793" s="10"/>
      <c r="K3793" s="10"/>
      <c r="L3793" s="10" t="s">
        <v>22</v>
      </c>
      <c r="M3793" s="10" t="s">
        <v>22</v>
      </c>
      <c r="N3793" s="10" t="s">
        <v>22</v>
      </c>
      <c r="O3793" s="10"/>
      <c r="P3793" s="11"/>
    </row>
    <row r="3794">
      <c r="A3794" s="36">
        <v>45558.34703528935</v>
      </c>
      <c r="B3794" s="35">
        <v>45558.0</v>
      </c>
      <c r="C3794" s="10" t="s">
        <v>17</v>
      </c>
      <c r="D3794" s="10">
        <v>8.0</v>
      </c>
      <c r="E3794" s="17" t="s">
        <v>33</v>
      </c>
      <c r="F3794" s="10" t="s">
        <v>2748</v>
      </c>
      <c r="G3794" s="10" t="s">
        <v>2539</v>
      </c>
      <c r="H3794" s="12"/>
      <c r="I3794" s="10" t="s">
        <v>60</v>
      </c>
      <c r="J3794" s="10"/>
      <c r="K3794" s="10"/>
      <c r="L3794" s="10" t="s">
        <v>22</v>
      </c>
      <c r="M3794" s="10" t="s">
        <v>22</v>
      </c>
      <c r="N3794" s="10" t="s">
        <v>22</v>
      </c>
      <c r="O3794" s="10" t="s">
        <v>22</v>
      </c>
      <c r="P3794" s="11"/>
    </row>
    <row r="3795">
      <c r="A3795" s="36">
        <v>45558.34621152778</v>
      </c>
      <c r="B3795" s="35">
        <v>45558.0</v>
      </c>
      <c r="C3795" s="10" t="s">
        <v>17</v>
      </c>
      <c r="D3795" s="10">
        <v>6.0</v>
      </c>
      <c r="E3795" s="16" t="s">
        <v>9</v>
      </c>
      <c r="F3795" s="10" t="s">
        <v>2749</v>
      </c>
      <c r="G3795" s="10" t="s">
        <v>1009</v>
      </c>
      <c r="H3795" s="12" t="s">
        <v>2456</v>
      </c>
      <c r="I3795" s="10" t="s">
        <v>21</v>
      </c>
      <c r="J3795" s="10"/>
      <c r="K3795" s="10"/>
      <c r="L3795" s="10" t="s">
        <v>22</v>
      </c>
      <c r="M3795" s="10" t="s">
        <v>22</v>
      </c>
      <c r="N3795" s="10" t="s">
        <v>22</v>
      </c>
      <c r="O3795" s="10"/>
      <c r="P3795" s="11"/>
    </row>
    <row r="3796">
      <c r="A3796" s="36">
        <v>45558.0290278125</v>
      </c>
      <c r="B3796" s="35">
        <v>45558.0</v>
      </c>
      <c r="C3796" s="10" t="s">
        <v>17</v>
      </c>
      <c r="D3796" s="10">
        <v>16.0</v>
      </c>
      <c r="E3796" s="17" t="s">
        <v>33</v>
      </c>
      <c r="F3796" s="10" t="s">
        <v>237</v>
      </c>
      <c r="G3796" s="10" t="s">
        <v>1009</v>
      </c>
      <c r="H3796" s="12" t="s">
        <v>4</v>
      </c>
      <c r="I3796" s="10" t="s">
        <v>21</v>
      </c>
      <c r="J3796" s="10"/>
      <c r="K3796" s="10"/>
      <c r="L3796" s="10" t="s">
        <v>22</v>
      </c>
      <c r="M3796" s="10" t="s">
        <v>22</v>
      </c>
      <c r="N3796" s="10" t="s">
        <v>22</v>
      </c>
      <c r="O3796" s="10"/>
      <c r="P3796" s="10"/>
    </row>
    <row r="3797">
      <c r="A3797" s="22">
        <v>45558.0</v>
      </c>
      <c r="B3797" s="35">
        <v>45554.0</v>
      </c>
      <c r="C3797" s="10" t="s">
        <v>17</v>
      </c>
      <c r="D3797" s="10">
        <v>16.0</v>
      </c>
      <c r="E3797" s="16" t="s">
        <v>9</v>
      </c>
      <c r="F3797" s="10" t="s">
        <v>291</v>
      </c>
      <c r="G3797" s="10" t="s">
        <v>292</v>
      </c>
      <c r="H3797" s="12" t="s">
        <v>293</v>
      </c>
      <c r="I3797" s="10" t="s">
        <v>21</v>
      </c>
      <c r="J3797" s="10"/>
      <c r="K3797" s="10"/>
      <c r="L3797" s="10" t="s">
        <v>22</v>
      </c>
      <c r="M3797" s="10" t="s">
        <v>22</v>
      </c>
      <c r="N3797" s="10" t="s">
        <v>22</v>
      </c>
      <c r="O3797" s="10"/>
      <c r="P3797" s="11"/>
    </row>
    <row r="3798">
      <c r="A3798" s="22">
        <v>45558.0</v>
      </c>
      <c r="B3798" s="35">
        <v>45554.0</v>
      </c>
      <c r="C3798" s="10" t="s">
        <v>17</v>
      </c>
      <c r="D3798" s="10">
        <v>8.0</v>
      </c>
      <c r="E3798" s="16" t="s">
        <v>9</v>
      </c>
      <c r="F3798" s="10" t="s">
        <v>2750</v>
      </c>
      <c r="G3798" s="10" t="s">
        <v>916</v>
      </c>
      <c r="H3798" s="12"/>
      <c r="I3798" s="10" t="s">
        <v>21</v>
      </c>
      <c r="J3798" s="10"/>
      <c r="K3798" s="10"/>
      <c r="L3798" s="10" t="s">
        <v>22</v>
      </c>
      <c r="M3798" s="10" t="s">
        <v>22</v>
      </c>
      <c r="N3798" s="10" t="s">
        <v>22</v>
      </c>
      <c r="O3798" s="10"/>
      <c r="P3798" s="11"/>
    </row>
    <row r="3799">
      <c r="A3799" s="22">
        <v>45558.0</v>
      </c>
      <c r="B3799" s="35">
        <v>45555.0</v>
      </c>
      <c r="C3799" s="10" t="s">
        <v>17</v>
      </c>
      <c r="D3799" s="10" t="s">
        <v>132</v>
      </c>
      <c r="E3799" s="17" t="s">
        <v>33</v>
      </c>
      <c r="F3799" s="10" t="s">
        <v>133</v>
      </c>
      <c r="G3799" s="10" t="s">
        <v>134</v>
      </c>
      <c r="H3799" s="12" t="s">
        <v>135</v>
      </c>
      <c r="I3799" s="10" t="s">
        <v>21</v>
      </c>
      <c r="J3799" s="10"/>
      <c r="K3799" s="10"/>
      <c r="L3799" s="10" t="s">
        <v>22</v>
      </c>
      <c r="M3799" s="10" t="s">
        <v>22</v>
      </c>
      <c r="N3799" s="10" t="s">
        <v>22</v>
      </c>
      <c r="O3799" s="10"/>
      <c r="P3799" s="11"/>
    </row>
    <row r="3800">
      <c r="A3800" s="22">
        <v>45558.0</v>
      </c>
      <c r="B3800" s="35">
        <v>45555.0</v>
      </c>
      <c r="C3800" s="10" t="s">
        <v>17</v>
      </c>
      <c r="D3800" s="10">
        <v>4.0</v>
      </c>
      <c r="E3800" s="16" t="s">
        <v>9</v>
      </c>
      <c r="F3800" s="10" t="s">
        <v>2751</v>
      </c>
      <c r="G3800" s="10" t="s">
        <v>213</v>
      </c>
      <c r="H3800" s="12" t="s">
        <v>680</v>
      </c>
      <c r="I3800" s="10" t="s">
        <v>21</v>
      </c>
      <c r="J3800" s="10"/>
      <c r="K3800" s="10"/>
      <c r="L3800" s="10" t="s">
        <v>22</v>
      </c>
      <c r="M3800" s="10" t="s">
        <v>22</v>
      </c>
      <c r="N3800" s="10" t="s">
        <v>22</v>
      </c>
      <c r="O3800" s="10"/>
      <c r="P3800" s="11"/>
    </row>
    <row r="3801">
      <c r="A3801" s="22">
        <v>45558.0</v>
      </c>
      <c r="B3801" s="35">
        <v>45555.0</v>
      </c>
      <c r="C3801" s="10" t="s">
        <v>17</v>
      </c>
      <c r="D3801" s="10">
        <v>8.0</v>
      </c>
      <c r="E3801" s="16" t="s">
        <v>9</v>
      </c>
      <c r="F3801" s="10" t="s">
        <v>2700</v>
      </c>
      <c r="G3801" s="10" t="s">
        <v>521</v>
      </c>
      <c r="H3801" s="12">
        <v>1.577866219E9</v>
      </c>
      <c r="I3801" s="10" t="s">
        <v>21</v>
      </c>
      <c r="J3801" s="10"/>
      <c r="K3801" s="10"/>
      <c r="L3801" s="10" t="s">
        <v>22</v>
      </c>
      <c r="M3801" s="10" t="s">
        <v>22</v>
      </c>
      <c r="N3801" s="10" t="s">
        <v>22</v>
      </c>
      <c r="O3801" s="10"/>
      <c r="P3801" s="11"/>
    </row>
    <row r="3802">
      <c r="A3802" s="22">
        <v>45558.0</v>
      </c>
      <c r="B3802" s="35">
        <v>45555.0</v>
      </c>
      <c r="C3802" s="10" t="s">
        <v>17</v>
      </c>
      <c r="D3802" s="10">
        <v>8.0</v>
      </c>
      <c r="E3802" s="16" t="s">
        <v>9</v>
      </c>
      <c r="F3802" s="10" t="s">
        <v>2752</v>
      </c>
      <c r="G3802" s="10" t="s">
        <v>1164</v>
      </c>
      <c r="H3802" s="12" t="s">
        <v>1165</v>
      </c>
      <c r="I3802" s="10" t="s">
        <v>52</v>
      </c>
      <c r="J3802" s="10"/>
      <c r="K3802" s="10"/>
      <c r="L3802" s="10" t="s">
        <v>22</v>
      </c>
      <c r="M3802" s="10" t="s">
        <v>22</v>
      </c>
      <c r="N3802" s="10" t="s">
        <v>22</v>
      </c>
      <c r="O3802" s="10" t="s">
        <v>474</v>
      </c>
      <c r="P3802" s="11"/>
    </row>
    <row r="3803">
      <c r="A3803" s="22">
        <v>45558.0</v>
      </c>
      <c r="B3803" s="35">
        <v>45555.0</v>
      </c>
      <c r="C3803" s="10" t="s">
        <v>17</v>
      </c>
      <c r="D3803" s="10">
        <v>8.0</v>
      </c>
      <c r="E3803" s="16" t="s">
        <v>9</v>
      </c>
      <c r="F3803" s="10" t="s">
        <v>2753</v>
      </c>
      <c r="G3803" s="10" t="s">
        <v>94</v>
      </c>
      <c r="H3803" s="12" t="s">
        <v>853</v>
      </c>
      <c r="I3803" s="10" t="s">
        <v>21</v>
      </c>
      <c r="J3803" s="10" t="s">
        <v>536</v>
      </c>
      <c r="K3803" s="10"/>
      <c r="L3803" s="10" t="s">
        <v>22</v>
      </c>
      <c r="M3803" s="10" t="s">
        <v>22</v>
      </c>
      <c r="N3803" s="10" t="s">
        <v>22</v>
      </c>
      <c r="O3803" s="10"/>
      <c r="P3803" s="11"/>
    </row>
    <row r="3804">
      <c r="A3804" s="22">
        <v>45558.0</v>
      </c>
      <c r="B3804" s="35">
        <v>45555.0</v>
      </c>
      <c r="C3804" s="10" t="s">
        <v>17</v>
      </c>
      <c r="D3804" s="10">
        <v>8.0</v>
      </c>
      <c r="E3804" s="16" t="s">
        <v>9</v>
      </c>
      <c r="F3804" s="10" t="s">
        <v>1133</v>
      </c>
      <c r="G3804" s="10" t="s">
        <v>169</v>
      </c>
      <c r="H3804" s="12" t="s">
        <v>170</v>
      </c>
      <c r="I3804" s="10" t="s">
        <v>21</v>
      </c>
      <c r="J3804" s="10"/>
      <c r="K3804" s="10"/>
      <c r="L3804" s="10" t="s">
        <v>22</v>
      </c>
      <c r="M3804" s="10" t="s">
        <v>22</v>
      </c>
      <c r="N3804" s="10" t="s">
        <v>22</v>
      </c>
      <c r="O3804" s="10"/>
      <c r="P3804" s="11"/>
    </row>
    <row r="3805">
      <c r="A3805" s="36">
        <v>45558.0</v>
      </c>
      <c r="B3805" s="35">
        <v>45555.0</v>
      </c>
      <c r="C3805" s="10" t="s">
        <v>17</v>
      </c>
      <c r="D3805" s="10">
        <v>8.0</v>
      </c>
      <c r="E3805" s="16" t="s">
        <v>9</v>
      </c>
      <c r="F3805" s="10" t="s">
        <v>1133</v>
      </c>
      <c r="G3805" s="10" t="s">
        <v>169</v>
      </c>
      <c r="H3805" s="12" t="s">
        <v>170</v>
      </c>
      <c r="I3805" s="10" t="s">
        <v>21</v>
      </c>
      <c r="J3805" s="10"/>
      <c r="K3805" s="10"/>
      <c r="L3805" s="10" t="s">
        <v>22</v>
      </c>
      <c r="M3805" s="10" t="s">
        <v>22</v>
      </c>
      <c r="N3805" s="10" t="s">
        <v>22</v>
      </c>
      <c r="O3805" s="10"/>
      <c r="P3805" s="11"/>
    </row>
    <row r="3806">
      <c r="A3806" s="36">
        <v>45558.0</v>
      </c>
      <c r="B3806" s="35">
        <v>45555.0</v>
      </c>
      <c r="C3806" s="10" t="s">
        <v>17</v>
      </c>
      <c r="D3806" s="10">
        <v>8.0</v>
      </c>
      <c r="E3806" s="17" t="s">
        <v>33</v>
      </c>
      <c r="F3806" s="10" t="s">
        <v>2742</v>
      </c>
      <c r="G3806" s="10" t="s">
        <v>521</v>
      </c>
      <c r="H3806" s="12">
        <v>1.577866219E9</v>
      </c>
      <c r="I3806" s="10" t="s">
        <v>21</v>
      </c>
      <c r="J3806" s="10"/>
      <c r="K3806" s="10"/>
      <c r="L3806" s="10" t="s">
        <v>22</v>
      </c>
      <c r="M3806" s="10" t="s">
        <v>22</v>
      </c>
      <c r="N3806" s="10" t="s">
        <v>22</v>
      </c>
      <c r="O3806" s="10"/>
      <c r="P3806" s="11"/>
    </row>
    <row r="3807">
      <c r="A3807" s="22">
        <v>45558.0</v>
      </c>
      <c r="B3807" s="35">
        <v>45555.0</v>
      </c>
      <c r="C3807" s="10" t="s">
        <v>17</v>
      </c>
      <c r="D3807" s="10">
        <v>8.0</v>
      </c>
      <c r="E3807" s="17" t="s">
        <v>33</v>
      </c>
      <c r="F3807" s="10" t="s">
        <v>2754</v>
      </c>
      <c r="G3807" s="10" t="s">
        <v>928</v>
      </c>
      <c r="H3807" s="12"/>
      <c r="I3807" s="10" t="s">
        <v>21</v>
      </c>
      <c r="J3807" s="10"/>
      <c r="K3807" s="10"/>
      <c r="L3807" s="10" t="s">
        <v>22</v>
      </c>
      <c r="M3807" s="10" t="s">
        <v>22</v>
      </c>
      <c r="N3807" s="10" t="s">
        <v>22</v>
      </c>
      <c r="O3807" s="10"/>
      <c r="P3807" s="11"/>
    </row>
    <row r="3808">
      <c r="A3808" s="22">
        <v>45558.0</v>
      </c>
      <c r="B3808" s="35">
        <v>45555.0</v>
      </c>
      <c r="C3808" s="10" t="s">
        <v>17</v>
      </c>
      <c r="D3808" s="10">
        <v>8.0</v>
      </c>
      <c r="E3808" s="16" t="s">
        <v>9</v>
      </c>
      <c r="F3808" s="10" t="s">
        <v>2755</v>
      </c>
      <c r="G3808" s="10" t="s">
        <v>1189</v>
      </c>
      <c r="H3808" s="12" t="s">
        <v>1484</v>
      </c>
      <c r="I3808" s="10" t="s">
        <v>52</v>
      </c>
      <c r="J3808" s="10"/>
      <c r="K3808" s="10"/>
      <c r="L3808" s="10" t="s">
        <v>22</v>
      </c>
      <c r="M3808" s="10" t="s">
        <v>22</v>
      </c>
      <c r="N3808" s="10" t="s">
        <v>22</v>
      </c>
      <c r="O3808" s="10" t="s">
        <v>474</v>
      </c>
      <c r="P3808" s="11"/>
    </row>
    <row r="3809">
      <c r="A3809" s="22">
        <v>45558.0</v>
      </c>
      <c r="B3809" s="35">
        <v>45555.0</v>
      </c>
      <c r="C3809" s="10" t="s">
        <v>17</v>
      </c>
      <c r="D3809" s="10">
        <v>8.0</v>
      </c>
      <c r="E3809" s="17" t="s">
        <v>33</v>
      </c>
      <c r="F3809" s="10" t="s">
        <v>2026</v>
      </c>
      <c r="G3809" s="10" t="s">
        <v>1189</v>
      </c>
      <c r="H3809" s="12" t="s">
        <v>1484</v>
      </c>
      <c r="I3809" s="10" t="s">
        <v>52</v>
      </c>
      <c r="J3809" s="10"/>
      <c r="K3809" s="22"/>
      <c r="L3809" s="10" t="s">
        <v>22</v>
      </c>
      <c r="M3809" s="10" t="s">
        <v>22</v>
      </c>
      <c r="N3809" s="10" t="s">
        <v>22</v>
      </c>
      <c r="O3809" s="10" t="s">
        <v>474</v>
      </c>
      <c r="P3809" s="11"/>
    </row>
    <row r="3810">
      <c r="A3810" s="22">
        <v>45558.0</v>
      </c>
      <c r="B3810" s="35">
        <v>45555.0</v>
      </c>
      <c r="C3810" s="10" t="s">
        <v>17</v>
      </c>
      <c r="D3810" s="10">
        <v>8.0</v>
      </c>
      <c r="E3810" s="16" t="s">
        <v>9</v>
      </c>
      <c r="F3810" s="10" t="s">
        <v>1489</v>
      </c>
      <c r="G3810" s="10" t="s">
        <v>45</v>
      </c>
      <c r="H3810" s="12" t="s">
        <v>46</v>
      </c>
      <c r="I3810" s="10" t="s">
        <v>21</v>
      </c>
      <c r="J3810" s="10"/>
      <c r="K3810" s="10"/>
      <c r="L3810" s="10" t="s">
        <v>22</v>
      </c>
      <c r="M3810" s="10" t="s">
        <v>22</v>
      </c>
      <c r="N3810" s="10" t="s">
        <v>22</v>
      </c>
      <c r="O3810" s="10"/>
      <c r="P3810" s="11"/>
    </row>
    <row r="3811">
      <c r="A3811" s="22">
        <v>45555.0</v>
      </c>
      <c r="B3811" s="35">
        <v>45554.0</v>
      </c>
      <c r="C3811" s="10" t="s">
        <v>17</v>
      </c>
      <c r="D3811" s="10" t="s">
        <v>89</v>
      </c>
      <c r="E3811" s="19" t="s">
        <v>89</v>
      </c>
      <c r="F3811" s="10" t="s">
        <v>2756</v>
      </c>
      <c r="G3811" s="10" t="s">
        <v>91</v>
      </c>
      <c r="H3811" s="12" t="s">
        <v>92</v>
      </c>
      <c r="I3811" s="10" t="s">
        <v>21</v>
      </c>
      <c r="J3811" s="10"/>
      <c r="K3811" s="10" t="s">
        <v>2757</v>
      </c>
      <c r="L3811" s="10" t="s">
        <v>22</v>
      </c>
      <c r="M3811" s="10" t="s">
        <v>22</v>
      </c>
      <c r="N3811" s="10"/>
      <c r="O3811" s="10"/>
      <c r="P3811" s="11"/>
    </row>
    <row r="3812">
      <c r="A3812" s="22">
        <v>45555.0</v>
      </c>
      <c r="B3812" s="35">
        <v>45554.0</v>
      </c>
      <c r="C3812" s="10" t="s">
        <v>17</v>
      </c>
      <c r="D3812" s="10">
        <v>8.0</v>
      </c>
      <c r="E3812" s="16" t="s">
        <v>9</v>
      </c>
      <c r="F3812" s="10" t="s">
        <v>61</v>
      </c>
      <c r="G3812" s="10" t="s">
        <v>2758</v>
      </c>
      <c r="H3812" s="12" t="s">
        <v>2759</v>
      </c>
      <c r="I3812" s="10" t="s">
        <v>21</v>
      </c>
      <c r="J3812" s="10"/>
      <c r="K3812" s="10"/>
      <c r="L3812" s="10" t="s">
        <v>22</v>
      </c>
      <c r="M3812" s="10" t="s">
        <v>22</v>
      </c>
      <c r="N3812" s="10"/>
      <c r="O3812" s="10"/>
      <c r="P3812" s="11"/>
    </row>
    <row r="3813">
      <c r="A3813" s="22">
        <v>45547.0</v>
      </c>
      <c r="B3813" s="35">
        <v>45545.0</v>
      </c>
      <c r="C3813" s="10" t="s">
        <v>17</v>
      </c>
      <c r="D3813" s="10">
        <v>8.0</v>
      </c>
      <c r="E3813" s="16" t="s">
        <v>9</v>
      </c>
      <c r="F3813" s="10" t="s">
        <v>2760</v>
      </c>
      <c r="G3813" s="10" t="s">
        <v>2761</v>
      </c>
      <c r="H3813" s="12" t="s">
        <v>2762</v>
      </c>
      <c r="I3813" s="10" t="s">
        <v>21</v>
      </c>
      <c r="J3813" s="10"/>
      <c r="K3813" s="10"/>
      <c r="L3813" s="10" t="s">
        <v>22</v>
      </c>
      <c r="M3813" s="10" t="s">
        <v>22</v>
      </c>
      <c r="N3813" s="10"/>
      <c r="O3813" s="10"/>
      <c r="P3813" s="11"/>
    </row>
    <row r="3814">
      <c r="A3814" s="22">
        <v>45547.0</v>
      </c>
      <c r="B3814" s="35">
        <v>45544.0</v>
      </c>
      <c r="C3814" s="10" t="s">
        <v>17</v>
      </c>
      <c r="D3814" s="10">
        <v>16.0</v>
      </c>
      <c r="E3814" s="17" t="s">
        <v>33</v>
      </c>
      <c r="F3814" s="10" t="s">
        <v>325</v>
      </c>
      <c r="G3814" s="10" t="s">
        <v>663</v>
      </c>
      <c r="H3814" s="12" t="s">
        <v>1016</v>
      </c>
      <c r="I3814" s="10" t="s">
        <v>21</v>
      </c>
      <c r="J3814" s="10"/>
      <c r="K3814" s="10"/>
      <c r="L3814" s="10" t="s">
        <v>22</v>
      </c>
      <c r="M3814" s="10" t="s">
        <v>22</v>
      </c>
      <c r="N3814" s="10"/>
      <c r="O3814" s="10"/>
      <c r="P3814" s="11"/>
    </row>
    <row r="3815">
      <c r="A3815" s="22">
        <v>45547.0</v>
      </c>
      <c r="B3815" s="35">
        <v>45540.0</v>
      </c>
      <c r="C3815" s="10" t="s">
        <v>17</v>
      </c>
      <c r="D3815" s="10">
        <v>8.0</v>
      </c>
      <c r="E3815" s="37" t="s">
        <v>953</v>
      </c>
      <c r="F3815" s="10" t="s">
        <v>2763</v>
      </c>
      <c r="G3815" s="10" t="s">
        <v>91</v>
      </c>
      <c r="H3815" s="12" t="s">
        <v>92</v>
      </c>
      <c r="I3815" s="10" t="s">
        <v>21</v>
      </c>
      <c r="J3815" s="10"/>
      <c r="K3815" s="10" t="s">
        <v>2764</v>
      </c>
      <c r="L3815" s="10" t="s">
        <v>22</v>
      </c>
      <c r="M3815" s="10" t="s">
        <v>22</v>
      </c>
      <c r="N3815" s="10"/>
      <c r="O3815" s="10"/>
      <c r="P3815" s="11"/>
    </row>
    <row r="3816">
      <c r="A3816" s="22">
        <v>45547.0</v>
      </c>
      <c r="B3816" s="35">
        <v>45541.0</v>
      </c>
      <c r="C3816" s="10" t="s">
        <v>17</v>
      </c>
      <c r="D3816" s="10">
        <v>8.0</v>
      </c>
      <c r="E3816" s="17" t="s">
        <v>33</v>
      </c>
      <c r="F3816" s="10" t="s">
        <v>2233</v>
      </c>
      <c r="G3816" s="10" t="s">
        <v>521</v>
      </c>
      <c r="H3816" s="12">
        <v>1.577866219E9</v>
      </c>
      <c r="I3816" s="10" t="s">
        <v>21</v>
      </c>
      <c r="J3816" s="10"/>
      <c r="K3816" s="10"/>
      <c r="L3816" s="10" t="s">
        <v>22</v>
      </c>
      <c r="M3816" s="10" t="s">
        <v>22</v>
      </c>
      <c r="N3816" s="10"/>
      <c r="O3816" s="10"/>
      <c r="P3816" s="11"/>
    </row>
    <row r="3817">
      <c r="A3817" s="22">
        <v>45547.0</v>
      </c>
      <c r="B3817" s="35">
        <v>45541.0</v>
      </c>
      <c r="C3817" s="10" t="s">
        <v>17</v>
      </c>
      <c r="D3817" s="10">
        <v>8.0</v>
      </c>
      <c r="E3817" s="17" t="s">
        <v>33</v>
      </c>
      <c r="F3817" s="10" t="s">
        <v>2233</v>
      </c>
      <c r="G3817" s="10" t="s">
        <v>521</v>
      </c>
      <c r="H3817" s="12">
        <v>1.577866219E9</v>
      </c>
      <c r="I3817" s="10" t="s">
        <v>21</v>
      </c>
      <c r="J3817" s="10"/>
      <c r="K3817" s="10"/>
      <c r="L3817" s="10" t="s">
        <v>22</v>
      </c>
      <c r="M3817" s="10" t="s">
        <v>22</v>
      </c>
      <c r="N3817" s="10"/>
      <c r="O3817" s="10"/>
      <c r="P3817" s="11"/>
    </row>
    <row r="3818">
      <c r="A3818" s="22">
        <v>45547.0</v>
      </c>
      <c r="B3818" s="35">
        <v>45545.0</v>
      </c>
      <c r="C3818" s="10" t="s">
        <v>17</v>
      </c>
      <c r="D3818" s="10">
        <v>8.0</v>
      </c>
      <c r="E3818" s="37" t="s">
        <v>953</v>
      </c>
      <c r="F3818" s="10" t="s">
        <v>1855</v>
      </c>
      <c r="G3818" s="10" t="s">
        <v>94</v>
      </c>
      <c r="H3818" s="12" t="s">
        <v>853</v>
      </c>
      <c r="I3818" s="10" t="s">
        <v>21</v>
      </c>
      <c r="J3818" s="10" t="s">
        <v>536</v>
      </c>
      <c r="K3818" s="10" t="s">
        <v>2765</v>
      </c>
      <c r="L3818" s="10" t="s">
        <v>22</v>
      </c>
      <c r="M3818" s="10" t="s">
        <v>22</v>
      </c>
      <c r="N3818" s="10"/>
      <c r="O3818" s="10"/>
      <c r="P3818" s="11"/>
    </row>
    <row r="3819">
      <c r="A3819" s="22">
        <v>45547.0</v>
      </c>
      <c r="B3819" s="35">
        <v>45546.0</v>
      </c>
      <c r="C3819" s="10" t="s">
        <v>17</v>
      </c>
      <c r="D3819" s="10" t="s">
        <v>177</v>
      </c>
      <c r="E3819" s="17" t="s">
        <v>33</v>
      </c>
      <c r="F3819" s="10" t="s">
        <v>1096</v>
      </c>
      <c r="G3819" s="10" t="s">
        <v>1097</v>
      </c>
      <c r="H3819" s="12" t="s">
        <v>2766</v>
      </c>
      <c r="I3819" s="10" t="s">
        <v>60</v>
      </c>
      <c r="J3819" s="10"/>
      <c r="K3819" s="10"/>
      <c r="L3819" s="10" t="s">
        <v>22</v>
      </c>
      <c r="M3819" s="10" t="s">
        <v>22</v>
      </c>
      <c r="N3819" s="10"/>
      <c r="O3819" s="10" t="s">
        <v>22</v>
      </c>
      <c r="P3819" s="11"/>
    </row>
    <row r="3820">
      <c r="A3820" s="22">
        <v>45546.0</v>
      </c>
      <c r="B3820" s="35">
        <v>45541.0</v>
      </c>
      <c r="C3820" s="10" t="s">
        <v>17</v>
      </c>
      <c r="D3820" s="10">
        <v>8.0</v>
      </c>
      <c r="E3820" s="17" t="s">
        <v>33</v>
      </c>
      <c r="F3820" s="10" t="s">
        <v>2233</v>
      </c>
      <c r="G3820" s="10" t="s">
        <v>521</v>
      </c>
      <c r="H3820" s="12">
        <v>1.577866219E9</v>
      </c>
      <c r="I3820" s="10" t="s">
        <v>21</v>
      </c>
      <c r="J3820" s="10"/>
      <c r="K3820" s="10" t="s">
        <v>460</v>
      </c>
      <c r="L3820" s="10" t="s">
        <v>22</v>
      </c>
      <c r="M3820" s="10" t="s">
        <v>22</v>
      </c>
      <c r="N3820" s="10"/>
      <c r="O3820" s="10"/>
      <c r="P3820" s="11"/>
    </row>
    <row r="3821">
      <c r="A3821" s="22">
        <v>45546.0</v>
      </c>
      <c r="B3821" s="35">
        <v>45541.0</v>
      </c>
      <c r="C3821" s="10" t="s">
        <v>17</v>
      </c>
      <c r="D3821" s="10">
        <v>8.0</v>
      </c>
      <c r="E3821" s="17" t="s">
        <v>33</v>
      </c>
      <c r="F3821" s="10" t="s">
        <v>2233</v>
      </c>
      <c r="G3821" s="10" t="s">
        <v>521</v>
      </c>
      <c r="H3821" s="12">
        <v>1.577866219E9</v>
      </c>
      <c r="I3821" s="10" t="s">
        <v>21</v>
      </c>
      <c r="J3821" s="10"/>
      <c r="K3821" s="10" t="s">
        <v>460</v>
      </c>
      <c r="L3821" s="10" t="s">
        <v>22</v>
      </c>
      <c r="M3821" s="10" t="s">
        <v>22</v>
      </c>
      <c r="N3821" s="10"/>
      <c r="O3821" s="10"/>
      <c r="P3821" s="11"/>
    </row>
    <row r="3822">
      <c r="A3822" s="22">
        <v>45546.0</v>
      </c>
      <c r="B3822" s="35">
        <v>45541.0</v>
      </c>
      <c r="C3822" s="10" t="s">
        <v>17</v>
      </c>
      <c r="D3822" s="10">
        <v>8.0</v>
      </c>
      <c r="E3822" s="17" t="s">
        <v>33</v>
      </c>
      <c r="F3822" s="10" t="s">
        <v>2233</v>
      </c>
      <c r="G3822" s="10" t="s">
        <v>521</v>
      </c>
      <c r="H3822" s="12">
        <v>1.577866219E9</v>
      </c>
      <c r="I3822" s="10" t="s">
        <v>21</v>
      </c>
      <c r="J3822" s="10"/>
      <c r="K3822" s="10" t="s">
        <v>497</v>
      </c>
      <c r="L3822" s="10" t="s">
        <v>22</v>
      </c>
      <c r="M3822" s="10" t="s">
        <v>474</v>
      </c>
      <c r="N3822" s="10"/>
      <c r="O3822" s="10"/>
      <c r="P3822" s="11"/>
    </row>
    <row r="3823">
      <c r="A3823" s="22">
        <v>45546.0</v>
      </c>
      <c r="B3823" s="35">
        <v>45541.0</v>
      </c>
      <c r="C3823" s="10" t="s">
        <v>17</v>
      </c>
      <c r="D3823" s="10">
        <v>8.0</v>
      </c>
      <c r="E3823" s="17" t="s">
        <v>33</v>
      </c>
      <c r="F3823" s="10" t="s">
        <v>2233</v>
      </c>
      <c r="G3823" s="10" t="s">
        <v>521</v>
      </c>
      <c r="H3823" s="12">
        <v>1.577866219E9</v>
      </c>
      <c r="I3823" s="10" t="s">
        <v>21</v>
      </c>
      <c r="J3823" s="10"/>
      <c r="K3823" s="10" t="s">
        <v>497</v>
      </c>
      <c r="L3823" s="10" t="s">
        <v>22</v>
      </c>
      <c r="M3823" s="10" t="s">
        <v>474</v>
      </c>
      <c r="N3823" s="10"/>
      <c r="O3823" s="10"/>
      <c r="P3823" s="11"/>
    </row>
    <row r="3824">
      <c r="A3824" s="22">
        <v>45546.0</v>
      </c>
      <c r="B3824" s="35">
        <v>45545.0</v>
      </c>
      <c r="C3824" s="10" t="s">
        <v>17</v>
      </c>
      <c r="D3824" s="10">
        <v>6.0</v>
      </c>
      <c r="E3824" s="16" t="s">
        <v>9</v>
      </c>
      <c r="F3824" s="10" t="s">
        <v>2767</v>
      </c>
      <c r="G3824" s="10" t="s">
        <v>147</v>
      </c>
      <c r="H3824" s="12" t="s">
        <v>148</v>
      </c>
      <c r="I3824" s="10" t="s">
        <v>52</v>
      </c>
      <c r="J3824" s="10"/>
      <c r="K3824" s="10"/>
      <c r="L3824" s="10" t="s">
        <v>22</v>
      </c>
      <c r="M3824" s="10" t="s">
        <v>22</v>
      </c>
      <c r="N3824" s="10"/>
      <c r="O3824" s="10"/>
      <c r="P3824" s="11"/>
    </row>
    <row r="3825">
      <c r="A3825" s="22">
        <v>45546.0</v>
      </c>
      <c r="B3825" s="35">
        <v>45545.0</v>
      </c>
      <c r="C3825" s="10" t="s">
        <v>17</v>
      </c>
      <c r="D3825" s="10">
        <v>8.0</v>
      </c>
      <c r="E3825" s="17" t="s">
        <v>33</v>
      </c>
      <c r="F3825" s="10" t="s">
        <v>2768</v>
      </c>
      <c r="G3825" s="10" t="s">
        <v>267</v>
      </c>
      <c r="H3825" s="12"/>
      <c r="I3825" s="10" t="s">
        <v>21</v>
      </c>
      <c r="J3825" s="10"/>
      <c r="K3825" s="10"/>
      <c r="L3825" s="10" t="s">
        <v>22</v>
      </c>
      <c r="M3825" s="10" t="s">
        <v>22</v>
      </c>
      <c r="N3825" s="10"/>
      <c r="O3825" s="10"/>
      <c r="P3825" s="11"/>
    </row>
    <row r="3826">
      <c r="A3826" s="22">
        <v>45546.0</v>
      </c>
      <c r="B3826" s="35">
        <v>45545.0</v>
      </c>
      <c r="C3826" s="10" t="s">
        <v>17</v>
      </c>
      <c r="D3826" s="10">
        <v>12.0</v>
      </c>
      <c r="E3826" s="17" t="s">
        <v>33</v>
      </c>
      <c r="F3826" s="10" t="s">
        <v>2559</v>
      </c>
      <c r="G3826" s="10" t="s">
        <v>1212</v>
      </c>
      <c r="H3826" s="12"/>
      <c r="I3826" s="10" t="s">
        <v>52</v>
      </c>
      <c r="J3826" s="10"/>
      <c r="K3826" s="10" t="s">
        <v>589</v>
      </c>
      <c r="L3826" s="10" t="s">
        <v>22</v>
      </c>
      <c r="M3826" s="10" t="s">
        <v>22</v>
      </c>
      <c r="N3826" s="10"/>
      <c r="O3826" s="10"/>
      <c r="P3826" s="11"/>
    </row>
    <row r="3827">
      <c r="A3827" s="22">
        <v>45546.0</v>
      </c>
      <c r="B3827" s="35">
        <v>45545.0</v>
      </c>
      <c r="C3827" s="10" t="s">
        <v>17</v>
      </c>
      <c r="D3827" s="10">
        <v>8.0</v>
      </c>
      <c r="E3827" s="16" t="s">
        <v>9</v>
      </c>
      <c r="F3827" s="10" t="s">
        <v>2769</v>
      </c>
      <c r="G3827" s="10" t="s">
        <v>353</v>
      </c>
      <c r="H3827" s="12" t="s">
        <v>354</v>
      </c>
      <c r="I3827" s="10" t="s">
        <v>21</v>
      </c>
      <c r="J3827" s="10"/>
      <c r="K3827" s="10" t="s">
        <v>1240</v>
      </c>
      <c r="L3827" s="10" t="s">
        <v>22</v>
      </c>
      <c r="M3827" s="10" t="s">
        <v>22</v>
      </c>
      <c r="N3827" s="10"/>
      <c r="O3827" s="10"/>
      <c r="P3827" s="11"/>
    </row>
    <row r="3828">
      <c r="A3828" s="22">
        <v>45546.0</v>
      </c>
      <c r="B3828" s="35">
        <v>45545.0</v>
      </c>
      <c r="C3828" s="10" t="s">
        <v>17</v>
      </c>
      <c r="D3828" s="10">
        <v>8.0</v>
      </c>
      <c r="E3828" s="16" t="s">
        <v>9</v>
      </c>
      <c r="F3828" s="10" t="s">
        <v>1368</v>
      </c>
      <c r="G3828" s="10" t="s">
        <v>928</v>
      </c>
      <c r="H3828" s="12"/>
      <c r="I3828" s="10" t="s">
        <v>21</v>
      </c>
      <c r="J3828" s="10"/>
      <c r="K3828" s="10"/>
      <c r="L3828" s="10" t="s">
        <v>22</v>
      </c>
      <c r="M3828" s="10" t="s">
        <v>22</v>
      </c>
      <c r="N3828" s="10"/>
      <c r="O3828" s="10"/>
      <c r="P3828" s="11"/>
    </row>
    <row r="3829">
      <c r="A3829" s="22">
        <v>45546.0</v>
      </c>
      <c r="B3829" s="35">
        <v>45545.0</v>
      </c>
      <c r="C3829" s="10" t="s">
        <v>17</v>
      </c>
      <c r="D3829" s="10">
        <v>8.0</v>
      </c>
      <c r="E3829" s="16" t="s">
        <v>9</v>
      </c>
      <c r="F3829" s="10" t="s">
        <v>1368</v>
      </c>
      <c r="G3829" s="10" t="s">
        <v>928</v>
      </c>
      <c r="H3829" s="12"/>
      <c r="I3829" s="10" t="s">
        <v>21</v>
      </c>
      <c r="J3829" s="10"/>
      <c r="K3829" s="10"/>
      <c r="L3829" s="10" t="s">
        <v>22</v>
      </c>
      <c r="M3829" s="10" t="s">
        <v>22</v>
      </c>
      <c r="N3829" s="10"/>
      <c r="O3829" s="10"/>
      <c r="P3829" s="11"/>
    </row>
    <row r="3830">
      <c r="A3830" s="22">
        <v>45546.0</v>
      </c>
      <c r="B3830" s="35">
        <v>45545.0</v>
      </c>
      <c r="C3830" s="10" t="s">
        <v>17</v>
      </c>
      <c r="D3830" s="10">
        <v>12.0</v>
      </c>
      <c r="E3830" s="37" t="s">
        <v>953</v>
      </c>
      <c r="F3830" s="10" t="s">
        <v>954</v>
      </c>
      <c r="G3830" s="10" t="s">
        <v>928</v>
      </c>
      <c r="H3830" s="12" t="s">
        <v>2770</v>
      </c>
      <c r="I3830" s="10" t="s">
        <v>21</v>
      </c>
      <c r="J3830" s="10" t="s">
        <v>874</v>
      </c>
      <c r="K3830" s="10" t="s">
        <v>2771</v>
      </c>
      <c r="L3830" s="10" t="s">
        <v>22</v>
      </c>
      <c r="M3830" s="10" t="s">
        <v>22</v>
      </c>
      <c r="N3830" s="10"/>
      <c r="O3830" s="10"/>
      <c r="P3830" s="11"/>
    </row>
    <row r="3831">
      <c r="A3831" s="22">
        <v>45546.0</v>
      </c>
      <c r="B3831" s="35">
        <v>45545.0</v>
      </c>
      <c r="C3831" s="10" t="s">
        <v>17</v>
      </c>
      <c r="D3831" s="10">
        <v>8.0</v>
      </c>
      <c r="E3831" s="17" t="s">
        <v>33</v>
      </c>
      <c r="F3831" s="10" t="s">
        <v>1979</v>
      </c>
      <c r="G3831" s="10" t="s">
        <v>101</v>
      </c>
      <c r="H3831" s="12" t="s">
        <v>102</v>
      </c>
      <c r="I3831" s="10" t="s">
        <v>21</v>
      </c>
      <c r="J3831" s="10"/>
      <c r="K3831" s="10"/>
      <c r="L3831" s="10" t="s">
        <v>22</v>
      </c>
      <c r="M3831" s="10" t="s">
        <v>22</v>
      </c>
      <c r="N3831" s="10"/>
      <c r="O3831" s="10"/>
      <c r="P3831" s="11"/>
    </row>
    <row r="3832">
      <c r="A3832" s="22">
        <v>45546.0</v>
      </c>
      <c r="B3832" s="35">
        <v>45545.0</v>
      </c>
      <c r="C3832" s="10" t="s">
        <v>17</v>
      </c>
      <c r="D3832" s="10">
        <v>8.0</v>
      </c>
      <c r="E3832" s="16" t="s">
        <v>9</v>
      </c>
      <c r="F3832" s="10" t="s">
        <v>2772</v>
      </c>
      <c r="G3832" s="10" t="s">
        <v>94</v>
      </c>
      <c r="H3832" s="12" t="s">
        <v>853</v>
      </c>
      <c r="I3832" s="10" t="s">
        <v>21</v>
      </c>
      <c r="J3832" s="10" t="s">
        <v>536</v>
      </c>
      <c r="K3832" s="10"/>
      <c r="L3832" s="10" t="s">
        <v>22</v>
      </c>
      <c r="M3832" s="10" t="s">
        <v>22</v>
      </c>
      <c r="N3832" s="10"/>
      <c r="O3832" s="10"/>
      <c r="P3832" s="11"/>
    </row>
    <row r="3833">
      <c r="A3833" s="22">
        <v>45546.0</v>
      </c>
      <c r="B3833" s="35">
        <v>45546.0</v>
      </c>
      <c r="C3833" s="10" t="s">
        <v>17</v>
      </c>
      <c r="D3833" s="10">
        <v>6.0</v>
      </c>
      <c r="E3833" s="16" t="s">
        <v>9</v>
      </c>
      <c r="F3833" s="10" t="s">
        <v>288</v>
      </c>
      <c r="G3833" s="10" t="s">
        <v>289</v>
      </c>
      <c r="H3833" s="12" t="s">
        <v>290</v>
      </c>
      <c r="I3833" s="10" t="s">
        <v>21</v>
      </c>
      <c r="J3833" s="10"/>
      <c r="K3833" s="10" t="s">
        <v>1240</v>
      </c>
      <c r="L3833" s="10" t="s">
        <v>22</v>
      </c>
      <c r="M3833" s="10" t="s">
        <v>22</v>
      </c>
      <c r="N3833" s="10"/>
      <c r="O3833" s="10"/>
      <c r="P3833" s="11"/>
    </row>
    <row r="3834">
      <c r="A3834" s="22">
        <v>45545.0</v>
      </c>
      <c r="B3834" s="35">
        <v>45541.0</v>
      </c>
      <c r="C3834" s="10" t="s">
        <v>17</v>
      </c>
      <c r="D3834" s="10">
        <v>8.0</v>
      </c>
      <c r="E3834" s="16" t="s">
        <v>9</v>
      </c>
      <c r="F3834" s="10" t="s">
        <v>2773</v>
      </c>
      <c r="G3834" s="10" t="s">
        <v>94</v>
      </c>
      <c r="H3834" s="12" t="s">
        <v>853</v>
      </c>
      <c r="I3834" s="10" t="s">
        <v>21</v>
      </c>
      <c r="J3834" s="10" t="s">
        <v>536</v>
      </c>
      <c r="K3834" s="10" t="s">
        <v>497</v>
      </c>
      <c r="L3834" s="10" t="s">
        <v>22</v>
      </c>
      <c r="M3834" s="10" t="s">
        <v>22</v>
      </c>
      <c r="N3834" s="10" t="s">
        <v>22</v>
      </c>
      <c r="O3834" s="10"/>
      <c r="P3834" s="11"/>
    </row>
    <row r="3835">
      <c r="A3835" s="22">
        <v>45545.0</v>
      </c>
      <c r="B3835" s="35">
        <v>45544.0</v>
      </c>
      <c r="C3835" s="10" t="s">
        <v>17</v>
      </c>
      <c r="D3835" s="10">
        <v>8.0</v>
      </c>
      <c r="E3835" s="17" t="s">
        <v>33</v>
      </c>
      <c r="F3835" s="10" t="s">
        <v>2137</v>
      </c>
      <c r="G3835" s="10" t="s">
        <v>2138</v>
      </c>
      <c r="H3835" s="12" t="s">
        <v>2139</v>
      </c>
      <c r="I3835" s="10" t="s">
        <v>21</v>
      </c>
      <c r="J3835" s="10"/>
      <c r="K3835" s="10" t="s">
        <v>2774</v>
      </c>
      <c r="L3835" s="10" t="s">
        <v>22</v>
      </c>
      <c r="M3835" s="10" t="s">
        <v>22</v>
      </c>
      <c r="N3835" s="10" t="s">
        <v>22</v>
      </c>
      <c r="O3835" s="10"/>
      <c r="P3835" s="11"/>
    </row>
    <row r="3836">
      <c r="A3836" s="22">
        <v>45545.0</v>
      </c>
      <c r="B3836" s="35">
        <v>45544.0</v>
      </c>
      <c r="C3836" s="10" t="s">
        <v>17</v>
      </c>
      <c r="D3836" s="10">
        <v>8.0</v>
      </c>
      <c r="E3836" s="16" t="s">
        <v>9</v>
      </c>
      <c r="F3836" s="10" t="s">
        <v>349</v>
      </c>
      <c r="G3836" s="10"/>
      <c r="H3836" s="12"/>
      <c r="I3836" s="10" t="s">
        <v>21</v>
      </c>
      <c r="J3836" s="10"/>
      <c r="K3836" s="10"/>
      <c r="L3836" s="10" t="s">
        <v>22</v>
      </c>
      <c r="M3836" s="10" t="s">
        <v>22</v>
      </c>
      <c r="N3836" s="10" t="s">
        <v>22</v>
      </c>
      <c r="O3836" s="10"/>
      <c r="P3836" s="11"/>
    </row>
    <row r="3837">
      <c r="A3837" s="22">
        <v>45545.0</v>
      </c>
      <c r="B3837" s="35">
        <v>45544.0</v>
      </c>
      <c r="C3837" s="10" t="s">
        <v>17</v>
      </c>
      <c r="D3837" s="10">
        <v>8.0</v>
      </c>
      <c r="E3837" s="17" t="s">
        <v>33</v>
      </c>
      <c r="F3837" s="10" t="s">
        <v>541</v>
      </c>
      <c r="G3837" s="10" t="s">
        <v>518</v>
      </c>
      <c r="H3837" s="12"/>
      <c r="I3837" s="10" t="s">
        <v>52</v>
      </c>
      <c r="J3837" s="10"/>
      <c r="K3837" s="10"/>
      <c r="L3837" s="10" t="s">
        <v>22</v>
      </c>
      <c r="M3837" s="10" t="s">
        <v>22</v>
      </c>
      <c r="N3837" s="10" t="s">
        <v>22</v>
      </c>
      <c r="O3837" s="10" t="s">
        <v>22</v>
      </c>
      <c r="P3837" s="11"/>
    </row>
    <row r="3838">
      <c r="A3838" s="22">
        <v>45545.0</v>
      </c>
      <c r="B3838" s="35">
        <v>45544.0</v>
      </c>
      <c r="C3838" s="10" t="s">
        <v>17</v>
      </c>
      <c r="D3838" s="10">
        <v>8.0</v>
      </c>
      <c r="E3838" s="17" t="s">
        <v>33</v>
      </c>
      <c r="F3838" s="10" t="s">
        <v>66</v>
      </c>
      <c r="G3838" s="10"/>
      <c r="H3838" s="12"/>
      <c r="I3838" s="10" t="s">
        <v>21</v>
      </c>
      <c r="J3838" s="10"/>
      <c r="K3838" s="10"/>
      <c r="L3838" s="10" t="s">
        <v>22</v>
      </c>
      <c r="M3838" s="10" t="s">
        <v>22</v>
      </c>
      <c r="N3838" s="10" t="s">
        <v>22</v>
      </c>
      <c r="O3838" s="10"/>
      <c r="P3838" s="11"/>
    </row>
    <row r="3839">
      <c r="A3839" s="22">
        <v>45545.0</v>
      </c>
      <c r="B3839" s="35">
        <v>45544.0</v>
      </c>
      <c r="C3839" s="10" t="s">
        <v>17</v>
      </c>
      <c r="D3839" s="10">
        <v>4.0</v>
      </c>
      <c r="E3839" s="16" t="s">
        <v>9</v>
      </c>
      <c r="F3839" s="10" t="s">
        <v>1316</v>
      </c>
      <c r="G3839" s="10"/>
      <c r="H3839" s="12"/>
      <c r="I3839" s="10" t="s">
        <v>21</v>
      </c>
      <c r="J3839" s="10"/>
      <c r="K3839" s="10"/>
      <c r="L3839" s="10" t="s">
        <v>22</v>
      </c>
      <c r="M3839" s="10" t="s">
        <v>22</v>
      </c>
      <c r="N3839" s="10" t="s">
        <v>22</v>
      </c>
      <c r="O3839" s="10"/>
      <c r="P3839" s="11"/>
    </row>
    <row r="3840">
      <c r="A3840" s="22">
        <v>45545.0</v>
      </c>
      <c r="B3840" s="35">
        <v>45544.0</v>
      </c>
      <c r="C3840" s="10" t="s">
        <v>17</v>
      </c>
      <c r="D3840" s="10">
        <v>8.0</v>
      </c>
      <c r="E3840" s="17" t="s">
        <v>33</v>
      </c>
      <c r="F3840" s="10" t="s">
        <v>2600</v>
      </c>
      <c r="G3840" s="10" t="s">
        <v>422</v>
      </c>
      <c r="H3840" s="12" t="s">
        <v>423</v>
      </c>
      <c r="I3840" s="10" t="s">
        <v>21</v>
      </c>
      <c r="J3840" s="10"/>
      <c r="K3840" s="10"/>
      <c r="L3840" s="10" t="s">
        <v>22</v>
      </c>
      <c r="M3840" s="10" t="s">
        <v>22</v>
      </c>
      <c r="N3840" s="10" t="s">
        <v>22</v>
      </c>
      <c r="O3840" s="10"/>
      <c r="P3840" s="11"/>
    </row>
    <row r="3841">
      <c r="A3841" s="22">
        <v>45545.0</v>
      </c>
      <c r="B3841" s="35">
        <v>45544.0</v>
      </c>
      <c r="C3841" s="10" t="s">
        <v>17</v>
      </c>
      <c r="D3841" s="10">
        <v>8.0</v>
      </c>
      <c r="E3841" s="17" t="s">
        <v>33</v>
      </c>
      <c r="F3841" s="10" t="s">
        <v>2732</v>
      </c>
      <c r="G3841" s="10" t="s">
        <v>814</v>
      </c>
      <c r="H3841" s="12" t="s">
        <v>832</v>
      </c>
      <c r="I3841" s="10" t="s">
        <v>21</v>
      </c>
      <c r="J3841" s="10"/>
      <c r="K3841" s="10"/>
      <c r="L3841" s="10" t="s">
        <v>22</v>
      </c>
      <c r="M3841" s="10" t="s">
        <v>22</v>
      </c>
      <c r="N3841" s="10" t="s">
        <v>22</v>
      </c>
      <c r="O3841" s="10"/>
      <c r="P3841" s="11"/>
    </row>
    <row r="3842">
      <c r="A3842" s="22">
        <v>45545.0</v>
      </c>
      <c r="B3842" s="35">
        <v>45544.0</v>
      </c>
      <c r="C3842" s="10" t="s">
        <v>17</v>
      </c>
      <c r="D3842" s="10">
        <v>8.0</v>
      </c>
      <c r="E3842" s="17" t="s">
        <v>33</v>
      </c>
      <c r="F3842" s="10" t="s">
        <v>1957</v>
      </c>
      <c r="G3842" s="10" t="s">
        <v>45</v>
      </c>
      <c r="H3842" s="12" t="s">
        <v>46</v>
      </c>
      <c r="I3842" s="10" t="s">
        <v>21</v>
      </c>
      <c r="J3842" s="10"/>
      <c r="K3842" s="10"/>
      <c r="L3842" s="10" t="s">
        <v>22</v>
      </c>
      <c r="M3842" s="10" t="s">
        <v>22</v>
      </c>
      <c r="N3842" s="10" t="s">
        <v>22</v>
      </c>
      <c r="O3842" s="10"/>
      <c r="P3842" s="11"/>
    </row>
    <row r="3843">
      <c r="A3843" s="22">
        <v>45544.0</v>
      </c>
      <c r="B3843" s="35">
        <v>45540.0</v>
      </c>
      <c r="C3843" s="10" t="s">
        <v>17</v>
      </c>
      <c r="D3843" s="10">
        <v>8.0</v>
      </c>
      <c r="E3843" s="16" t="s">
        <v>9</v>
      </c>
      <c r="F3843" s="10" t="s">
        <v>2647</v>
      </c>
      <c r="G3843" s="10" t="s">
        <v>1365</v>
      </c>
      <c r="H3843" s="12" t="s">
        <v>2775</v>
      </c>
      <c r="I3843" s="10" t="s">
        <v>60</v>
      </c>
      <c r="J3843" s="10"/>
      <c r="K3843" s="10"/>
      <c r="L3843" s="10" t="s">
        <v>22</v>
      </c>
      <c r="M3843" s="10" t="s">
        <v>22</v>
      </c>
      <c r="N3843" s="10" t="s">
        <v>22</v>
      </c>
      <c r="O3843" s="10"/>
      <c r="P3843" s="11"/>
    </row>
    <row r="3844">
      <c r="A3844" s="22">
        <v>45544.0</v>
      </c>
      <c r="B3844" s="35">
        <v>45541.0</v>
      </c>
      <c r="C3844" s="10" t="s">
        <v>17</v>
      </c>
      <c r="D3844" s="10">
        <v>8.0</v>
      </c>
      <c r="E3844" s="16" t="s">
        <v>9</v>
      </c>
      <c r="F3844" s="10" t="s">
        <v>2042</v>
      </c>
      <c r="G3844" s="10" t="s">
        <v>30</v>
      </c>
      <c r="H3844" s="12" t="s">
        <v>31</v>
      </c>
      <c r="I3844" s="10" t="s">
        <v>21</v>
      </c>
      <c r="J3844" s="10"/>
      <c r="K3844" s="10"/>
      <c r="L3844" s="10" t="s">
        <v>22</v>
      </c>
      <c r="M3844" s="10" t="s">
        <v>22</v>
      </c>
      <c r="N3844" s="10" t="s">
        <v>22</v>
      </c>
      <c r="O3844" s="10" t="s">
        <v>474</v>
      </c>
      <c r="P3844" s="11"/>
    </row>
    <row r="3845">
      <c r="A3845" s="22">
        <v>45544.0</v>
      </c>
      <c r="B3845" s="35">
        <v>45541.0</v>
      </c>
      <c r="C3845" s="10" t="s">
        <v>17</v>
      </c>
      <c r="D3845" s="10">
        <v>8.0</v>
      </c>
      <c r="E3845" s="16" t="s">
        <v>9</v>
      </c>
      <c r="F3845" s="10" t="s">
        <v>2776</v>
      </c>
      <c r="G3845" s="10" t="s">
        <v>2777</v>
      </c>
      <c r="H3845" s="12" t="s">
        <v>2778</v>
      </c>
      <c r="I3845" s="10" t="s">
        <v>52</v>
      </c>
      <c r="J3845" s="10"/>
      <c r="K3845" s="10"/>
      <c r="L3845" s="10" t="s">
        <v>22</v>
      </c>
      <c r="M3845" s="10" t="s">
        <v>22</v>
      </c>
      <c r="N3845" s="10" t="s">
        <v>22</v>
      </c>
      <c r="O3845" s="10"/>
      <c r="P3845" s="11"/>
    </row>
    <row r="3846">
      <c r="A3846" s="22">
        <v>45544.0</v>
      </c>
      <c r="B3846" s="35">
        <v>45541.0</v>
      </c>
      <c r="C3846" s="10" t="s">
        <v>17</v>
      </c>
      <c r="D3846" s="10">
        <v>8.0</v>
      </c>
      <c r="E3846" s="17" t="s">
        <v>33</v>
      </c>
      <c r="F3846" s="10" t="s">
        <v>2779</v>
      </c>
      <c r="G3846" s="10" t="s">
        <v>465</v>
      </c>
      <c r="H3846" s="12"/>
      <c r="I3846" s="10" t="s">
        <v>52</v>
      </c>
      <c r="J3846" s="10"/>
      <c r="K3846" s="10"/>
      <c r="L3846" s="10" t="s">
        <v>22</v>
      </c>
      <c r="M3846" s="10" t="s">
        <v>22</v>
      </c>
      <c r="N3846" s="10" t="s">
        <v>22</v>
      </c>
      <c r="O3846" s="10" t="s">
        <v>22</v>
      </c>
      <c r="P3846" s="11"/>
    </row>
    <row r="3847">
      <c r="A3847" s="22">
        <v>45544.0</v>
      </c>
      <c r="B3847" s="35">
        <v>45541.0</v>
      </c>
      <c r="C3847" s="10" t="s">
        <v>17</v>
      </c>
      <c r="D3847" s="10">
        <v>8.0</v>
      </c>
      <c r="E3847" s="17" t="s">
        <v>33</v>
      </c>
      <c r="F3847" s="10" t="s">
        <v>2780</v>
      </c>
      <c r="G3847" s="10" t="s">
        <v>2781</v>
      </c>
      <c r="H3847" s="12"/>
      <c r="I3847" s="10" t="s">
        <v>52</v>
      </c>
      <c r="J3847" s="10"/>
      <c r="K3847" s="10"/>
      <c r="L3847" s="10" t="s">
        <v>22</v>
      </c>
      <c r="M3847" s="10" t="s">
        <v>22</v>
      </c>
      <c r="N3847" s="10" t="s">
        <v>22</v>
      </c>
      <c r="O3847" s="10" t="s">
        <v>474</v>
      </c>
      <c r="P3847" s="11"/>
    </row>
    <row r="3848">
      <c r="A3848" s="22">
        <v>45544.0</v>
      </c>
      <c r="B3848" s="35">
        <v>45541.0</v>
      </c>
      <c r="C3848" s="10" t="s">
        <v>17</v>
      </c>
      <c r="D3848" s="10">
        <v>12.0</v>
      </c>
      <c r="E3848" s="17" t="s">
        <v>33</v>
      </c>
      <c r="F3848" s="10" t="s">
        <v>2782</v>
      </c>
      <c r="G3848" s="10" t="s">
        <v>213</v>
      </c>
      <c r="H3848" s="12" t="s">
        <v>680</v>
      </c>
      <c r="I3848" s="10" t="s">
        <v>21</v>
      </c>
      <c r="J3848" s="10"/>
      <c r="K3848" s="10"/>
      <c r="L3848" s="10" t="s">
        <v>22</v>
      </c>
      <c r="M3848" s="10" t="s">
        <v>22</v>
      </c>
      <c r="N3848" s="10" t="s">
        <v>22</v>
      </c>
      <c r="O3848" s="10"/>
      <c r="P3848" s="11"/>
    </row>
    <row r="3849">
      <c r="A3849" s="22">
        <v>45544.0</v>
      </c>
      <c r="B3849" s="35">
        <v>45541.0</v>
      </c>
      <c r="C3849" s="10" t="s">
        <v>17</v>
      </c>
      <c r="D3849" s="10" t="s">
        <v>132</v>
      </c>
      <c r="E3849" s="17" t="s">
        <v>33</v>
      </c>
      <c r="F3849" s="10" t="s">
        <v>133</v>
      </c>
      <c r="G3849" s="10" t="s">
        <v>134</v>
      </c>
      <c r="H3849" s="12" t="s">
        <v>135</v>
      </c>
      <c r="I3849" s="10" t="s">
        <v>21</v>
      </c>
      <c r="J3849" s="10"/>
      <c r="K3849" s="10"/>
      <c r="L3849" s="10" t="s">
        <v>22</v>
      </c>
      <c r="M3849" s="10" t="s">
        <v>22</v>
      </c>
      <c r="N3849" s="10" t="s">
        <v>22</v>
      </c>
      <c r="O3849" s="10"/>
      <c r="P3849" s="11"/>
    </row>
    <row r="3850">
      <c r="A3850" s="22">
        <v>45544.0</v>
      </c>
      <c r="B3850" s="35">
        <v>45541.0</v>
      </c>
      <c r="C3850" s="10" t="s">
        <v>17</v>
      </c>
      <c r="D3850" s="10">
        <v>8.0</v>
      </c>
      <c r="E3850" s="16" t="s">
        <v>9</v>
      </c>
      <c r="F3850" s="10" t="s">
        <v>2783</v>
      </c>
      <c r="G3850" s="10" t="s">
        <v>94</v>
      </c>
      <c r="H3850" s="12" t="s">
        <v>853</v>
      </c>
      <c r="I3850" s="10" t="s">
        <v>21</v>
      </c>
      <c r="J3850" s="10" t="s">
        <v>536</v>
      </c>
      <c r="K3850" s="10"/>
      <c r="L3850" s="10" t="s">
        <v>22</v>
      </c>
      <c r="M3850" s="10" t="s">
        <v>22</v>
      </c>
      <c r="N3850" s="10" t="s">
        <v>22</v>
      </c>
      <c r="O3850" s="10"/>
      <c r="P3850" s="11"/>
    </row>
    <row r="3851">
      <c r="A3851" s="22">
        <v>45544.0</v>
      </c>
      <c r="B3851" s="35">
        <v>45541.0</v>
      </c>
      <c r="C3851" s="10" t="s">
        <v>17</v>
      </c>
      <c r="D3851" s="10">
        <v>8.0</v>
      </c>
      <c r="E3851" s="16" t="s">
        <v>9</v>
      </c>
      <c r="F3851" s="10" t="s">
        <v>2784</v>
      </c>
      <c r="G3851" s="10" t="s">
        <v>267</v>
      </c>
      <c r="H3851" s="12"/>
      <c r="I3851" s="10" t="s">
        <v>21</v>
      </c>
      <c r="J3851" s="10"/>
      <c r="K3851" s="10"/>
      <c r="L3851" s="10" t="s">
        <v>22</v>
      </c>
      <c r="M3851" s="10" t="s">
        <v>22</v>
      </c>
      <c r="N3851" s="10" t="s">
        <v>22</v>
      </c>
      <c r="O3851" s="10"/>
      <c r="P3851" s="11"/>
    </row>
    <row r="3852">
      <c r="A3852" s="22">
        <v>45544.0</v>
      </c>
      <c r="B3852" s="35">
        <v>45541.0</v>
      </c>
      <c r="C3852" s="10" t="s">
        <v>17</v>
      </c>
      <c r="D3852" s="10" t="s">
        <v>132</v>
      </c>
      <c r="E3852" s="17" t="s">
        <v>33</v>
      </c>
      <c r="F3852" s="10" t="s">
        <v>2785</v>
      </c>
      <c r="G3852" s="10" t="s">
        <v>184</v>
      </c>
      <c r="H3852" s="12" t="s">
        <v>185</v>
      </c>
      <c r="I3852" s="10" t="s">
        <v>21</v>
      </c>
      <c r="J3852" s="10"/>
      <c r="K3852" s="10"/>
      <c r="L3852" s="10" t="s">
        <v>22</v>
      </c>
      <c r="M3852" s="10" t="s">
        <v>22</v>
      </c>
      <c r="N3852" s="10" t="s">
        <v>22</v>
      </c>
      <c r="O3852" s="10"/>
      <c r="P3852" s="11"/>
    </row>
    <row r="3853">
      <c r="A3853" s="22">
        <v>45544.0</v>
      </c>
      <c r="B3853" s="35">
        <v>45541.0</v>
      </c>
      <c r="C3853" s="10" t="s">
        <v>17</v>
      </c>
      <c r="D3853" s="10">
        <v>8.0</v>
      </c>
      <c r="E3853" s="17" t="s">
        <v>33</v>
      </c>
      <c r="F3853" s="10" t="s">
        <v>2233</v>
      </c>
      <c r="G3853" s="10" t="s">
        <v>521</v>
      </c>
      <c r="H3853" s="12">
        <v>1.577866219E9</v>
      </c>
      <c r="I3853" s="10" t="s">
        <v>21</v>
      </c>
      <c r="J3853" s="10"/>
      <c r="K3853" s="10" t="s">
        <v>460</v>
      </c>
      <c r="L3853" s="10" t="s">
        <v>22</v>
      </c>
      <c r="M3853" s="10" t="s">
        <v>22</v>
      </c>
      <c r="N3853" s="10" t="s">
        <v>22</v>
      </c>
      <c r="O3853" s="10"/>
      <c r="P3853" s="11"/>
    </row>
    <row r="3854">
      <c r="A3854" s="22">
        <v>45544.0</v>
      </c>
      <c r="B3854" s="35">
        <v>45541.0</v>
      </c>
      <c r="C3854" s="10" t="s">
        <v>17</v>
      </c>
      <c r="D3854" s="10">
        <v>16.0</v>
      </c>
      <c r="E3854" s="17" t="s">
        <v>33</v>
      </c>
      <c r="F3854" s="10" t="s">
        <v>766</v>
      </c>
      <c r="G3854" s="10" t="s">
        <v>195</v>
      </c>
      <c r="H3854" s="12"/>
      <c r="I3854" s="10" t="s">
        <v>21</v>
      </c>
      <c r="J3854" s="10"/>
      <c r="K3854" s="10"/>
      <c r="L3854" s="10" t="s">
        <v>22</v>
      </c>
      <c r="M3854" s="10" t="s">
        <v>22</v>
      </c>
      <c r="N3854" s="10" t="s">
        <v>22</v>
      </c>
      <c r="O3854" s="10"/>
      <c r="P3854" s="11"/>
    </row>
    <row r="3855">
      <c r="A3855" s="22">
        <v>45542.0</v>
      </c>
      <c r="B3855" s="35">
        <v>45541.0</v>
      </c>
      <c r="C3855" s="10" t="s">
        <v>17</v>
      </c>
      <c r="D3855" s="10">
        <v>8.0</v>
      </c>
      <c r="E3855" s="16" t="s">
        <v>9</v>
      </c>
      <c r="F3855" s="10" t="s">
        <v>1996</v>
      </c>
      <c r="G3855" s="10" t="s">
        <v>2786</v>
      </c>
      <c r="H3855" s="12"/>
      <c r="I3855" s="10" t="s">
        <v>52</v>
      </c>
      <c r="J3855" s="10"/>
      <c r="K3855" s="10"/>
      <c r="L3855" s="10" t="s">
        <v>22</v>
      </c>
      <c r="M3855" s="10" t="s">
        <v>22</v>
      </c>
      <c r="N3855" s="10" t="s">
        <v>22</v>
      </c>
      <c r="O3855" s="10" t="s">
        <v>22</v>
      </c>
      <c r="P3855" s="11"/>
    </row>
    <row r="3856">
      <c r="A3856" s="22">
        <v>45542.0</v>
      </c>
      <c r="B3856" s="35">
        <v>45541.0</v>
      </c>
      <c r="C3856" s="10" t="s">
        <v>17</v>
      </c>
      <c r="D3856" s="10" t="s">
        <v>89</v>
      </c>
      <c r="E3856" s="19" t="s">
        <v>89</v>
      </c>
      <c r="F3856" s="10" t="s">
        <v>2787</v>
      </c>
      <c r="G3856" s="10" t="s">
        <v>1093</v>
      </c>
      <c r="H3856" s="12"/>
      <c r="I3856" s="10" t="s">
        <v>21</v>
      </c>
      <c r="J3856" s="10"/>
      <c r="K3856" s="10"/>
      <c r="L3856" s="10" t="s">
        <v>22</v>
      </c>
      <c r="M3856" s="10" t="s">
        <v>22</v>
      </c>
      <c r="N3856" s="10" t="s">
        <v>22</v>
      </c>
      <c r="O3856" s="10"/>
      <c r="P3856" s="11"/>
    </row>
    <row r="3857">
      <c r="A3857" s="22">
        <v>45541.0</v>
      </c>
      <c r="B3857" s="35">
        <v>45540.0</v>
      </c>
      <c r="C3857" s="10" t="s">
        <v>17</v>
      </c>
      <c r="D3857" s="10">
        <v>8.0</v>
      </c>
      <c r="E3857" s="17" t="s">
        <v>33</v>
      </c>
      <c r="F3857" s="10" t="s">
        <v>2233</v>
      </c>
      <c r="G3857" s="10" t="s">
        <v>521</v>
      </c>
      <c r="H3857" s="12">
        <v>1.577866219E9</v>
      </c>
      <c r="I3857" s="10" t="s">
        <v>21</v>
      </c>
      <c r="J3857" s="10"/>
      <c r="K3857" s="10" t="s">
        <v>460</v>
      </c>
      <c r="L3857" s="10" t="s">
        <v>22</v>
      </c>
      <c r="M3857" s="10" t="s">
        <v>22</v>
      </c>
      <c r="N3857" s="10" t="s">
        <v>22</v>
      </c>
      <c r="O3857" s="10"/>
      <c r="P3857" s="11"/>
    </row>
    <row r="3858">
      <c r="A3858" s="22">
        <v>45541.0</v>
      </c>
      <c r="B3858" s="35">
        <v>45540.0</v>
      </c>
      <c r="C3858" s="10" t="s">
        <v>17</v>
      </c>
      <c r="D3858" s="10">
        <v>8.0</v>
      </c>
      <c r="E3858" s="16" t="s">
        <v>9</v>
      </c>
      <c r="F3858" s="10" t="s">
        <v>2779</v>
      </c>
      <c r="G3858" s="10" t="s">
        <v>465</v>
      </c>
      <c r="H3858" s="12"/>
      <c r="I3858" s="10" t="s">
        <v>52</v>
      </c>
      <c r="J3858" s="10"/>
      <c r="K3858" s="10"/>
      <c r="L3858" s="10" t="s">
        <v>22</v>
      </c>
      <c r="M3858" s="10" t="s">
        <v>22</v>
      </c>
      <c r="N3858" s="10" t="s">
        <v>22</v>
      </c>
      <c r="O3858" s="10" t="s">
        <v>22</v>
      </c>
      <c r="P3858" s="11"/>
    </row>
    <row r="3859">
      <c r="A3859" s="22">
        <v>45541.0</v>
      </c>
      <c r="B3859" s="35">
        <v>45540.0</v>
      </c>
      <c r="C3859" s="10" t="s">
        <v>17</v>
      </c>
      <c r="D3859" s="10">
        <v>14.0</v>
      </c>
      <c r="E3859" s="37" t="s">
        <v>953</v>
      </c>
      <c r="F3859" s="10" t="s">
        <v>2788</v>
      </c>
      <c r="G3859" s="10" t="s">
        <v>213</v>
      </c>
      <c r="H3859" s="12" t="s">
        <v>680</v>
      </c>
      <c r="I3859" s="10" t="s">
        <v>21</v>
      </c>
      <c r="J3859" s="10"/>
      <c r="K3859" s="22">
        <v>0.375</v>
      </c>
      <c r="L3859" s="10" t="s">
        <v>22</v>
      </c>
      <c r="M3859" s="10" t="s">
        <v>22</v>
      </c>
      <c r="N3859" s="10" t="s">
        <v>22</v>
      </c>
      <c r="O3859" s="10"/>
      <c r="P3859" s="11"/>
    </row>
    <row r="3860">
      <c r="A3860" s="22">
        <v>45541.0</v>
      </c>
      <c r="B3860" s="35">
        <v>45540.0</v>
      </c>
      <c r="C3860" s="10" t="s">
        <v>17</v>
      </c>
      <c r="D3860" s="10">
        <v>14.0</v>
      </c>
      <c r="E3860" s="37" t="s">
        <v>953</v>
      </c>
      <c r="F3860" s="10" t="s">
        <v>2788</v>
      </c>
      <c r="G3860" s="10" t="s">
        <v>213</v>
      </c>
      <c r="H3860" s="12" t="s">
        <v>680</v>
      </c>
      <c r="I3860" s="10" t="s">
        <v>21</v>
      </c>
      <c r="J3860" s="10"/>
      <c r="K3860" s="22">
        <v>0.4791666666678793</v>
      </c>
      <c r="L3860" s="10" t="s">
        <v>22</v>
      </c>
      <c r="M3860" s="10" t="s">
        <v>22</v>
      </c>
      <c r="N3860" s="10" t="s">
        <v>22</v>
      </c>
      <c r="O3860" s="10"/>
      <c r="P3860" s="11"/>
    </row>
    <row r="3861">
      <c r="A3861" s="22">
        <v>45541.0</v>
      </c>
      <c r="B3861" s="35">
        <v>45540.0</v>
      </c>
      <c r="C3861" s="10" t="s">
        <v>17</v>
      </c>
      <c r="D3861" s="10">
        <v>8.0</v>
      </c>
      <c r="E3861" s="17" t="s">
        <v>33</v>
      </c>
      <c r="F3861" s="10" t="s">
        <v>811</v>
      </c>
      <c r="G3861" s="10" t="s">
        <v>2789</v>
      </c>
      <c r="H3861" s="12"/>
      <c r="I3861" s="10" t="s">
        <v>21</v>
      </c>
      <c r="J3861" s="10"/>
      <c r="K3861" s="10"/>
      <c r="L3861" s="10" t="s">
        <v>22</v>
      </c>
      <c r="M3861" s="10" t="s">
        <v>22</v>
      </c>
      <c r="N3861" s="10" t="s">
        <v>22</v>
      </c>
      <c r="O3861" s="10"/>
      <c r="P3861" s="11"/>
    </row>
    <row r="3862">
      <c r="A3862" s="22">
        <v>45541.0</v>
      </c>
      <c r="B3862" s="35">
        <v>45540.0</v>
      </c>
      <c r="C3862" s="10" t="s">
        <v>17</v>
      </c>
      <c r="D3862" s="10">
        <v>8.0</v>
      </c>
      <c r="E3862" s="17" t="s">
        <v>33</v>
      </c>
      <c r="F3862" s="10" t="s">
        <v>2233</v>
      </c>
      <c r="G3862" s="10" t="s">
        <v>521</v>
      </c>
      <c r="H3862" s="12">
        <v>1.577866219E9</v>
      </c>
      <c r="I3862" s="10" t="s">
        <v>21</v>
      </c>
      <c r="J3862" s="10"/>
      <c r="K3862" s="10" t="s">
        <v>460</v>
      </c>
      <c r="L3862" s="10" t="s">
        <v>22</v>
      </c>
      <c r="M3862" s="10" t="s">
        <v>22</v>
      </c>
      <c r="N3862" s="10" t="s">
        <v>22</v>
      </c>
      <c r="O3862" s="10"/>
      <c r="P3862" s="11"/>
    </row>
    <row r="3863">
      <c r="A3863" s="22">
        <v>45541.0</v>
      </c>
      <c r="B3863" s="35">
        <v>45540.0</v>
      </c>
      <c r="C3863" s="10" t="s">
        <v>17</v>
      </c>
      <c r="D3863" s="10">
        <v>8.0</v>
      </c>
      <c r="E3863" s="17" t="s">
        <v>33</v>
      </c>
      <c r="F3863" s="10" t="s">
        <v>2233</v>
      </c>
      <c r="G3863" s="10" t="s">
        <v>521</v>
      </c>
      <c r="H3863" s="12">
        <v>1.577866219E9</v>
      </c>
      <c r="I3863" s="10" t="s">
        <v>21</v>
      </c>
      <c r="J3863" s="10"/>
      <c r="K3863" s="10" t="s">
        <v>497</v>
      </c>
      <c r="L3863" s="10" t="s">
        <v>22</v>
      </c>
      <c r="M3863" s="10" t="s">
        <v>22</v>
      </c>
      <c r="N3863" s="10" t="s">
        <v>22</v>
      </c>
      <c r="O3863" s="10"/>
      <c r="P3863" s="11"/>
    </row>
    <row r="3864">
      <c r="A3864" s="22">
        <v>45541.0</v>
      </c>
      <c r="B3864" s="35">
        <v>45540.0</v>
      </c>
      <c r="C3864" s="10" t="s">
        <v>17</v>
      </c>
      <c r="D3864" s="10">
        <v>4.0</v>
      </c>
      <c r="E3864" s="16" t="s">
        <v>9</v>
      </c>
      <c r="F3864" s="10" t="s">
        <v>528</v>
      </c>
      <c r="G3864" s="10" t="s">
        <v>2790</v>
      </c>
      <c r="H3864" s="12" t="s">
        <v>530</v>
      </c>
      <c r="I3864" s="10" t="s">
        <v>52</v>
      </c>
      <c r="J3864" s="10"/>
      <c r="K3864" s="10"/>
      <c r="L3864" s="10" t="s">
        <v>22</v>
      </c>
      <c r="M3864" s="10" t="s">
        <v>22</v>
      </c>
      <c r="N3864" s="10" t="s">
        <v>22</v>
      </c>
      <c r="O3864" s="10" t="s">
        <v>22</v>
      </c>
      <c r="P3864" s="11"/>
    </row>
    <row r="3865">
      <c r="A3865" s="22">
        <v>45541.0</v>
      </c>
      <c r="B3865" s="35">
        <v>45540.0</v>
      </c>
      <c r="C3865" s="10" t="s">
        <v>17</v>
      </c>
      <c r="D3865" s="10">
        <v>8.0</v>
      </c>
      <c r="E3865" s="17" t="s">
        <v>33</v>
      </c>
      <c r="F3865" s="10" t="s">
        <v>2791</v>
      </c>
      <c r="G3865" s="10" t="s">
        <v>2792</v>
      </c>
      <c r="H3865" s="12"/>
      <c r="I3865" s="10" t="s">
        <v>21</v>
      </c>
      <c r="J3865" s="10"/>
      <c r="K3865" s="10"/>
      <c r="L3865" s="10" t="s">
        <v>22</v>
      </c>
      <c r="M3865" s="10" t="s">
        <v>22</v>
      </c>
      <c r="N3865" s="10" t="s">
        <v>22</v>
      </c>
      <c r="O3865" s="10"/>
      <c r="P3865" s="11"/>
    </row>
    <row r="3866">
      <c r="A3866" s="22">
        <v>45541.0</v>
      </c>
      <c r="B3866" s="35">
        <v>45540.0</v>
      </c>
      <c r="C3866" s="10" t="s">
        <v>17</v>
      </c>
      <c r="D3866" s="10" t="s">
        <v>132</v>
      </c>
      <c r="E3866" s="17" t="s">
        <v>33</v>
      </c>
      <c r="F3866" s="10" t="s">
        <v>1096</v>
      </c>
      <c r="G3866" s="10" t="s">
        <v>1097</v>
      </c>
      <c r="H3866" s="12"/>
      <c r="I3866" s="10" t="s">
        <v>60</v>
      </c>
      <c r="J3866" s="10" t="s">
        <v>2793</v>
      </c>
      <c r="K3866" s="10"/>
      <c r="L3866" s="10" t="s">
        <v>22</v>
      </c>
      <c r="M3866" s="10" t="s">
        <v>22</v>
      </c>
      <c r="N3866" s="10" t="s">
        <v>22</v>
      </c>
      <c r="O3866" s="10" t="s">
        <v>22</v>
      </c>
      <c r="P3866" s="11"/>
    </row>
    <row r="3867">
      <c r="A3867" s="22">
        <v>45541.0</v>
      </c>
      <c r="B3867" s="35">
        <v>45540.0</v>
      </c>
      <c r="C3867" s="10" t="s">
        <v>17</v>
      </c>
      <c r="D3867" s="10">
        <v>8.0</v>
      </c>
      <c r="E3867" s="17" t="s">
        <v>33</v>
      </c>
      <c r="F3867" s="10" t="s">
        <v>2233</v>
      </c>
      <c r="G3867" s="10" t="s">
        <v>521</v>
      </c>
      <c r="H3867" s="12">
        <v>1.577866219E9</v>
      </c>
      <c r="I3867" s="10" t="s">
        <v>21</v>
      </c>
      <c r="J3867" s="10"/>
      <c r="K3867" s="10" t="s">
        <v>497</v>
      </c>
      <c r="L3867" s="10" t="s">
        <v>22</v>
      </c>
      <c r="M3867" s="10" t="s">
        <v>22</v>
      </c>
      <c r="N3867" s="10" t="s">
        <v>22</v>
      </c>
      <c r="O3867" s="10"/>
      <c r="P3867" s="11"/>
    </row>
    <row r="3868">
      <c r="A3868" s="22">
        <v>45541.0</v>
      </c>
      <c r="B3868" s="35">
        <v>45540.0</v>
      </c>
      <c r="C3868" s="10" t="s">
        <v>17</v>
      </c>
      <c r="D3868" s="10" t="s">
        <v>89</v>
      </c>
      <c r="E3868" s="19" t="s">
        <v>89</v>
      </c>
      <c r="F3868" s="10" t="s">
        <v>2756</v>
      </c>
      <c r="G3868" s="10" t="s">
        <v>91</v>
      </c>
      <c r="H3868" s="12" t="s">
        <v>92</v>
      </c>
      <c r="I3868" s="10" t="s">
        <v>21</v>
      </c>
      <c r="J3868" s="10"/>
      <c r="K3868" s="10" t="s">
        <v>940</v>
      </c>
      <c r="L3868" s="10" t="s">
        <v>22</v>
      </c>
      <c r="M3868" s="10" t="s">
        <v>22</v>
      </c>
      <c r="N3868" s="10" t="s">
        <v>22</v>
      </c>
      <c r="O3868" s="10"/>
      <c r="P3868" s="11"/>
    </row>
    <row r="3869">
      <c r="A3869" s="22">
        <v>45541.0</v>
      </c>
      <c r="B3869" s="35">
        <v>45540.0</v>
      </c>
      <c r="C3869" s="10" t="s">
        <v>17</v>
      </c>
      <c r="D3869" s="10">
        <v>4.0</v>
      </c>
      <c r="E3869" s="17" t="s">
        <v>33</v>
      </c>
      <c r="F3869" s="10" t="s">
        <v>2794</v>
      </c>
      <c r="G3869" s="10" t="s">
        <v>633</v>
      </c>
      <c r="H3869" s="12" t="s">
        <v>634</v>
      </c>
      <c r="I3869" s="10" t="s">
        <v>21</v>
      </c>
      <c r="J3869" s="10"/>
      <c r="K3869" s="10"/>
      <c r="L3869" s="10" t="s">
        <v>22</v>
      </c>
      <c r="M3869" s="10" t="s">
        <v>22</v>
      </c>
      <c r="N3869" s="10" t="s">
        <v>22</v>
      </c>
      <c r="O3869" s="10"/>
      <c r="P3869" s="11"/>
    </row>
    <row r="3870">
      <c r="A3870" s="22">
        <v>45541.0</v>
      </c>
      <c r="B3870" s="35">
        <v>45540.0</v>
      </c>
      <c r="C3870" s="10" t="s">
        <v>17</v>
      </c>
      <c r="D3870" s="10">
        <v>5.0</v>
      </c>
      <c r="E3870" s="16" t="s">
        <v>9</v>
      </c>
      <c r="F3870" s="10" t="s">
        <v>2795</v>
      </c>
      <c r="G3870" s="10" t="s">
        <v>340</v>
      </c>
      <c r="H3870" s="12"/>
      <c r="I3870" s="10" t="s">
        <v>21</v>
      </c>
      <c r="J3870" s="10"/>
      <c r="K3870" s="10"/>
      <c r="L3870" s="10" t="s">
        <v>22</v>
      </c>
      <c r="M3870" s="10" t="s">
        <v>22</v>
      </c>
      <c r="N3870" s="10" t="s">
        <v>22</v>
      </c>
      <c r="O3870" s="10"/>
      <c r="P3870" s="11"/>
    </row>
    <row r="3871">
      <c r="A3871" s="22">
        <v>45540.0</v>
      </c>
      <c r="B3871" s="35">
        <v>45533.0</v>
      </c>
      <c r="C3871" s="10" t="s">
        <v>17</v>
      </c>
      <c r="D3871" s="10">
        <v>8.0</v>
      </c>
      <c r="E3871" s="16" t="s">
        <v>9</v>
      </c>
      <c r="F3871" s="10" t="s">
        <v>2796</v>
      </c>
      <c r="G3871" s="10" t="s">
        <v>2797</v>
      </c>
      <c r="H3871" s="12" t="s">
        <v>2798</v>
      </c>
      <c r="I3871" s="10" t="s">
        <v>60</v>
      </c>
      <c r="J3871" s="10" t="s">
        <v>2799</v>
      </c>
      <c r="K3871" s="10" t="s">
        <v>1854</v>
      </c>
      <c r="L3871" s="10" t="s">
        <v>22</v>
      </c>
      <c r="M3871" s="10" t="s">
        <v>22</v>
      </c>
      <c r="N3871" s="10" t="s">
        <v>22</v>
      </c>
      <c r="O3871" s="10" t="s">
        <v>22</v>
      </c>
      <c r="P3871" s="11"/>
    </row>
    <row r="3872">
      <c r="A3872" s="22">
        <v>45540.0</v>
      </c>
      <c r="B3872" s="35">
        <v>45540.0</v>
      </c>
      <c r="C3872" s="10" t="s">
        <v>17</v>
      </c>
      <c r="D3872" s="10">
        <v>14.0</v>
      </c>
      <c r="E3872" s="17" t="s">
        <v>33</v>
      </c>
      <c r="F3872" s="10" t="s">
        <v>2137</v>
      </c>
      <c r="G3872" s="10" t="s">
        <v>2138</v>
      </c>
      <c r="H3872" s="12" t="s">
        <v>2139</v>
      </c>
      <c r="I3872" s="10" t="s">
        <v>21</v>
      </c>
      <c r="J3872" s="10"/>
      <c r="K3872" s="10"/>
      <c r="L3872" s="10" t="s">
        <v>22</v>
      </c>
      <c r="M3872" s="10" t="s">
        <v>22</v>
      </c>
      <c r="N3872" s="10" t="s">
        <v>22</v>
      </c>
      <c r="O3872" s="10"/>
      <c r="P3872" s="11"/>
    </row>
    <row r="3873">
      <c r="A3873" s="22">
        <v>45539.0</v>
      </c>
      <c r="B3873" s="35">
        <v>45538.0</v>
      </c>
      <c r="C3873" s="10" t="s">
        <v>17</v>
      </c>
      <c r="D3873" s="10">
        <v>14.0</v>
      </c>
      <c r="E3873" s="17" t="s">
        <v>33</v>
      </c>
      <c r="F3873" s="10" t="s">
        <v>2137</v>
      </c>
      <c r="G3873" s="10" t="s">
        <v>2138</v>
      </c>
      <c r="H3873" s="12" t="s">
        <v>2139</v>
      </c>
      <c r="I3873" s="10" t="s">
        <v>21</v>
      </c>
      <c r="J3873" s="10"/>
      <c r="K3873" s="10"/>
      <c r="L3873" s="10" t="s">
        <v>22</v>
      </c>
      <c r="M3873" s="10" t="s">
        <v>22</v>
      </c>
      <c r="N3873" s="10" t="s">
        <v>22</v>
      </c>
      <c r="O3873" s="10"/>
      <c r="P3873" s="11"/>
    </row>
    <row r="3874">
      <c r="A3874" s="22">
        <v>45539.0</v>
      </c>
      <c r="B3874" s="35">
        <v>45538.0</v>
      </c>
      <c r="C3874" s="10" t="s">
        <v>17</v>
      </c>
      <c r="D3874" s="10">
        <v>8.0</v>
      </c>
      <c r="E3874" s="16" t="s">
        <v>9</v>
      </c>
      <c r="F3874" s="10" t="s">
        <v>2137</v>
      </c>
      <c r="G3874" s="10" t="s">
        <v>2138</v>
      </c>
      <c r="H3874" s="12" t="s">
        <v>2139</v>
      </c>
      <c r="I3874" s="10" t="s">
        <v>21</v>
      </c>
      <c r="J3874" s="10"/>
      <c r="K3874" s="10"/>
      <c r="L3874" s="10" t="s">
        <v>22</v>
      </c>
      <c r="M3874" s="10" t="s">
        <v>22</v>
      </c>
      <c r="N3874" s="10" t="s">
        <v>22</v>
      </c>
      <c r="O3874" s="10"/>
      <c r="P3874" s="11"/>
    </row>
    <row r="3875">
      <c r="A3875" s="22">
        <v>45538.0</v>
      </c>
      <c r="B3875" s="35">
        <v>45534.0</v>
      </c>
      <c r="C3875" s="10" t="s">
        <v>17</v>
      </c>
      <c r="D3875" s="10">
        <v>8.0</v>
      </c>
      <c r="E3875" s="37" t="s">
        <v>953</v>
      </c>
      <c r="F3875" s="10" t="s">
        <v>1855</v>
      </c>
      <c r="G3875" s="10" t="s">
        <v>94</v>
      </c>
      <c r="H3875" s="12" t="s">
        <v>853</v>
      </c>
      <c r="I3875" s="10" t="s">
        <v>21</v>
      </c>
      <c r="J3875" s="10" t="s">
        <v>536</v>
      </c>
      <c r="K3875" s="10"/>
      <c r="L3875" s="10" t="s">
        <v>22</v>
      </c>
      <c r="M3875" s="10" t="s">
        <v>22</v>
      </c>
      <c r="N3875" s="10" t="s">
        <v>22</v>
      </c>
      <c r="O3875" s="10"/>
      <c r="P3875" s="11"/>
    </row>
    <row r="3876">
      <c r="A3876" s="22">
        <v>45537.0</v>
      </c>
      <c r="B3876" s="35">
        <v>45533.0</v>
      </c>
      <c r="C3876" s="10" t="s">
        <v>17</v>
      </c>
      <c r="D3876" s="10" t="s">
        <v>89</v>
      </c>
      <c r="E3876" s="19" t="s">
        <v>89</v>
      </c>
      <c r="F3876" s="10" t="s">
        <v>2800</v>
      </c>
      <c r="G3876" s="10" t="s">
        <v>379</v>
      </c>
      <c r="H3876" s="12" t="s">
        <v>380</v>
      </c>
      <c r="I3876" s="10" t="s">
        <v>21</v>
      </c>
      <c r="J3876" s="10"/>
      <c r="K3876" s="10"/>
      <c r="L3876" s="10" t="s">
        <v>22</v>
      </c>
      <c r="M3876" s="10" t="s">
        <v>22</v>
      </c>
      <c r="N3876" s="10" t="s">
        <v>22</v>
      </c>
      <c r="O3876" s="10"/>
      <c r="P3876" s="11"/>
    </row>
    <row r="3877">
      <c r="A3877" s="22">
        <v>45537.0</v>
      </c>
      <c r="B3877" s="35">
        <v>45532.0</v>
      </c>
      <c r="C3877" s="10" t="s">
        <v>17</v>
      </c>
      <c r="D3877" s="10">
        <v>4.0</v>
      </c>
      <c r="E3877" s="16" t="s">
        <v>9</v>
      </c>
      <c r="F3877" s="10" t="s">
        <v>2801</v>
      </c>
      <c r="G3877" s="10" t="s">
        <v>2802</v>
      </c>
      <c r="H3877" s="12" t="s">
        <v>1865</v>
      </c>
      <c r="I3877" s="10" t="s">
        <v>60</v>
      </c>
      <c r="J3877" s="10" t="s">
        <v>2803</v>
      </c>
      <c r="K3877" s="10"/>
      <c r="L3877" s="10" t="s">
        <v>22</v>
      </c>
      <c r="M3877" s="10" t="s">
        <v>22</v>
      </c>
      <c r="N3877" s="10" t="s">
        <v>22</v>
      </c>
      <c r="O3877" s="10"/>
      <c r="P3877" s="11"/>
    </row>
    <row r="3878">
      <c r="A3878" s="22">
        <v>45537.0</v>
      </c>
      <c r="B3878" s="35">
        <v>45533.0</v>
      </c>
      <c r="C3878" s="10" t="s">
        <v>17</v>
      </c>
      <c r="D3878" s="10">
        <v>8.0</v>
      </c>
      <c r="E3878" s="16" t="s">
        <v>9</v>
      </c>
      <c r="F3878" s="10" t="s">
        <v>2233</v>
      </c>
      <c r="G3878" s="10" t="s">
        <v>521</v>
      </c>
      <c r="H3878" s="12">
        <v>1.577866219E9</v>
      </c>
      <c r="I3878" s="10" t="s">
        <v>21</v>
      </c>
      <c r="J3878" s="10"/>
      <c r="K3878" s="10"/>
      <c r="L3878" s="10" t="s">
        <v>22</v>
      </c>
      <c r="M3878" s="10" t="s">
        <v>22</v>
      </c>
      <c r="N3878" s="10" t="s">
        <v>22</v>
      </c>
      <c r="O3878" s="10"/>
      <c r="P3878" s="11"/>
    </row>
    <row r="3879">
      <c r="A3879" s="22">
        <v>45537.0</v>
      </c>
      <c r="B3879" s="35">
        <v>45533.0</v>
      </c>
      <c r="C3879" s="10" t="s">
        <v>17</v>
      </c>
      <c r="D3879" s="10">
        <v>8.0</v>
      </c>
      <c r="E3879" s="16" t="s">
        <v>9</v>
      </c>
      <c r="F3879" s="10" t="s">
        <v>2233</v>
      </c>
      <c r="G3879" s="10" t="s">
        <v>521</v>
      </c>
      <c r="H3879" s="12">
        <v>1.577866219E9</v>
      </c>
      <c r="I3879" s="10" t="s">
        <v>21</v>
      </c>
      <c r="J3879" s="10"/>
      <c r="K3879" s="10"/>
      <c r="L3879" s="10" t="s">
        <v>22</v>
      </c>
      <c r="M3879" s="10" t="s">
        <v>22</v>
      </c>
      <c r="N3879" s="10" t="s">
        <v>22</v>
      </c>
      <c r="O3879" s="10"/>
      <c r="P3879" s="11"/>
    </row>
    <row r="3880">
      <c r="A3880" s="22">
        <v>45537.0</v>
      </c>
      <c r="B3880" s="35">
        <v>45533.0</v>
      </c>
      <c r="C3880" s="10" t="s">
        <v>17</v>
      </c>
      <c r="D3880" s="10">
        <v>16.0</v>
      </c>
      <c r="E3880" s="17" t="s">
        <v>33</v>
      </c>
      <c r="F3880" s="10" t="s">
        <v>237</v>
      </c>
      <c r="G3880" s="10" t="s">
        <v>1009</v>
      </c>
      <c r="H3880" s="12" t="s">
        <v>108</v>
      </c>
      <c r="I3880" s="10" t="s">
        <v>21</v>
      </c>
      <c r="J3880" s="10"/>
      <c r="K3880" s="10"/>
      <c r="L3880" s="10" t="s">
        <v>22</v>
      </c>
      <c r="M3880" s="10" t="s">
        <v>22</v>
      </c>
      <c r="N3880" s="10" t="s">
        <v>22</v>
      </c>
      <c r="O3880" s="10"/>
      <c r="P3880" s="11"/>
    </row>
    <row r="3881">
      <c r="A3881" s="22">
        <v>45537.0</v>
      </c>
      <c r="B3881" s="35">
        <v>45533.0</v>
      </c>
      <c r="C3881" s="10" t="s">
        <v>17</v>
      </c>
      <c r="D3881" s="10">
        <v>8.0</v>
      </c>
      <c r="E3881" s="16" t="s">
        <v>9</v>
      </c>
      <c r="F3881" s="10" t="s">
        <v>2804</v>
      </c>
      <c r="G3881" s="10" t="s">
        <v>916</v>
      </c>
      <c r="H3881" s="12"/>
      <c r="I3881" s="10" t="s">
        <v>21</v>
      </c>
      <c r="J3881" s="10"/>
      <c r="K3881" s="10" t="s">
        <v>1854</v>
      </c>
      <c r="L3881" s="10" t="s">
        <v>22</v>
      </c>
      <c r="M3881" s="10" t="s">
        <v>22</v>
      </c>
      <c r="N3881" s="10" t="s">
        <v>22</v>
      </c>
      <c r="O3881" s="10"/>
      <c r="P3881" s="11"/>
    </row>
    <row r="3882">
      <c r="A3882" s="22">
        <v>45537.0</v>
      </c>
      <c r="B3882" s="35">
        <v>45533.0</v>
      </c>
      <c r="C3882" s="10" t="s">
        <v>17</v>
      </c>
      <c r="D3882" s="10">
        <v>8.0</v>
      </c>
      <c r="E3882" s="17" t="s">
        <v>33</v>
      </c>
      <c r="F3882" s="10" t="s">
        <v>2805</v>
      </c>
      <c r="G3882" s="10" t="s">
        <v>2806</v>
      </c>
      <c r="H3882" s="12" t="s">
        <v>2807</v>
      </c>
      <c r="I3882" s="10" t="s">
        <v>60</v>
      </c>
      <c r="J3882" s="10" t="s">
        <v>2808</v>
      </c>
      <c r="K3882" s="10"/>
      <c r="L3882" s="10" t="s">
        <v>22</v>
      </c>
      <c r="M3882" s="10" t="s">
        <v>22</v>
      </c>
      <c r="N3882" s="10" t="s">
        <v>22</v>
      </c>
      <c r="O3882" s="10" t="s">
        <v>22</v>
      </c>
      <c r="P3882" s="11"/>
    </row>
    <row r="3883">
      <c r="A3883" s="22">
        <v>45537.0</v>
      </c>
      <c r="B3883" s="35">
        <v>45533.0</v>
      </c>
      <c r="C3883" s="10" t="s">
        <v>17</v>
      </c>
      <c r="D3883" s="10">
        <v>14.0</v>
      </c>
      <c r="E3883" s="37" t="s">
        <v>953</v>
      </c>
      <c r="F3883" s="10" t="s">
        <v>2788</v>
      </c>
      <c r="G3883" s="10" t="s">
        <v>213</v>
      </c>
      <c r="H3883" s="12" t="s">
        <v>680</v>
      </c>
      <c r="I3883" s="10" t="s">
        <v>21</v>
      </c>
      <c r="J3883" s="10"/>
      <c r="K3883" s="22">
        <v>0.5833333333321207</v>
      </c>
      <c r="L3883" s="10" t="s">
        <v>22</v>
      </c>
      <c r="M3883" s="10" t="s">
        <v>22</v>
      </c>
      <c r="N3883" s="10" t="s">
        <v>22</v>
      </c>
      <c r="O3883" s="10"/>
      <c r="P3883" s="11"/>
    </row>
    <row r="3884">
      <c r="A3884" s="22">
        <v>45537.0</v>
      </c>
      <c r="B3884" s="35">
        <v>45534.0</v>
      </c>
      <c r="C3884" s="10" t="s">
        <v>17</v>
      </c>
      <c r="D3884" s="10">
        <v>8.0</v>
      </c>
      <c r="E3884" s="16" t="s">
        <v>9</v>
      </c>
      <c r="F3884" s="10" t="s">
        <v>458</v>
      </c>
      <c r="G3884" s="10" t="s">
        <v>91</v>
      </c>
      <c r="H3884" s="12" t="s">
        <v>92</v>
      </c>
      <c r="I3884" s="10" t="s">
        <v>21</v>
      </c>
      <c r="J3884" s="10"/>
      <c r="K3884" s="10" t="s">
        <v>2809</v>
      </c>
      <c r="L3884" s="10" t="s">
        <v>22</v>
      </c>
      <c r="M3884" s="10" t="s">
        <v>22</v>
      </c>
      <c r="N3884" s="10" t="s">
        <v>22</v>
      </c>
      <c r="O3884" s="10"/>
      <c r="P3884" s="11"/>
    </row>
    <row r="3885">
      <c r="A3885" s="22">
        <v>45537.0</v>
      </c>
      <c r="B3885" s="35">
        <v>45534.0</v>
      </c>
      <c r="C3885" s="10" t="s">
        <v>17</v>
      </c>
      <c r="D3885" s="10">
        <v>14.0</v>
      </c>
      <c r="E3885" s="16" t="s">
        <v>9</v>
      </c>
      <c r="F3885" s="10" t="s">
        <v>2810</v>
      </c>
      <c r="G3885" s="10" t="s">
        <v>2811</v>
      </c>
      <c r="H3885" s="12" t="s">
        <v>2812</v>
      </c>
      <c r="I3885" s="10" t="s">
        <v>60</v>
      </c>
      <c r="J3885" s="10"/>
      <c r="K3885" s="10"/>
      <c r="L3885" s="10" t="s">
        <v>22</v>
      </c>
      <c r="M3885" s="10" t="s">
        <v>22</v>
      </c>
      <c r="N3885" s="10" t="s">
        <v>22</v>
      </c>
      <c r="O3885" s="10"/>
      <c r="P3885" s="11"/>
    </row>
    <row r="3886">
      <c r="A3886" s="22">
        <v>45537.0</v>
      </c>
      <c r="B3886" s="35">
        <v>45534.0</v>
      </c>
      <c r="C3886" s="10" t="s">
        <v>17</v>
      </c>
      <c r="D3886" s="10">
        <v>16.0</v>
      </c>
      <c r="E3886" s="17" t="s">
        <v>33</v>
      </c>
      <c r="F3886" s="10" t="s">
        <v>2813</v>
      </c>
      <c r="G3886" s="10" t="s">
        <v>24</v>
      </c>
      <c r="H3886" s="12" t="s">
        <v>25</v>
      </c>
      <c r="I3886" s="10" t="s">
        <v>21</v>
      </c>
      <c r="J3886" s="10"/>
      <c r="K3886" s="10"/>
      <c r="L3886" s="10" t="s">
        <v>22</v>
      </c>
      <c r="M3886" s="10" t="s">
        <v>22</v>
      </c>
      <c r="N3886" s="10" t="s">
        <v>22</v>
      </c>
      <c r="O3886" s="10"/>
      <c r="P3886" s="11"/>
    </row>
    <row r="3887">
      <c r="A3887" s="22">
        <v>45537.0</v>
      </c>
      <c r="B3887" s="35">
        <v>45534.0</v>
      </c>
      <c r="C3887" s="10" t="s">
        <v>17</v>
      </c>
      <c r="D3887" s="10">
        <v>8.0</v>
      </c>
      <c r="E3887" s="16" t="s">
        <v>9</v>
      </c>
      <c r="F3887" s="10" t="s">
        <v>2814</v>
      </c>
      <c r="G3887" s="10" t="s">
        <v>94</v>
      </c>
      <c r="H3887" s="12" t="s">
        <v>853</v>
      </c>
      <c r="I3887" s="10" t="s">
        <v>21</v>
      </c>
      <c r="J3887" s="10" t="s">
        <v>536</v>
      </c>
      <c r="K3887" s="10"/>
      <c r="L3887" s="10" t="s">
        <v>22</v>
      </c>
      <c r="M3887" s="10" t="s">
        <v>22</v>
      </c>
      <c r="N3887" s="10" t="s">
        <v>22</v>
      </c>
      <c r="O3887" s="10"/>
      <c r="P3887" s="11"/>
    </row>
    <row r="3888">
      <c r="A3888" s="22">
        <v>45537.0</v>
      </c>
      <c r="B3888" s="35">
        <v>45534.0</v>
      </c>
      <c r="C3888" s="10" t="s">
        <v>17</v>
      </c>
      <c r="D3888" s="10">
        <v>8.0</v>
      </c>
      <c r="E3888" s="16" t="s">
        <v>9</v>
      </c>
      <c r="F3888" s="10" t="s">
        <v>2815</v>
      </c>
      <c r="G3888" s="10" t="s">
        <v>909</v>
      </c>
      <c r="H3888" s="12" t="s">
        <v>910</v>
      </c>
      <c r="I3888" s="10" t="s">
        <v>116</v>
      </c>
      <c r="J3888" s="10"/>
      <c r="K3888" s="10"/>
      <c r="L3888" s="10" t="s">
        <v>22</v>
      </c>
      <c r="M3888" s="10" t="s">
        <v>22</v>
      </c>
      <c r="N3888" s="10" t="s">
        <v>22</v>
      </c>
      <c r="O3888" s="10" t="s">
        <v>22</v>
      </c>
      <c r="P3888" s="11"/>
    </row>
    <row r="3889">
      <c r="A3889" s="22">
        <v>45537.0</v>
      </c>
      <c r="B3889" s="35">
        <v>45534.0</v>
      </c>
      <c r="C3889" s="10" t="s">
        <v>17</v>
      </c>
      <c r="D3889" s="10">
        <v>16.0</v>
      </c>
      <c r="E3889" s="17" t="s">
        <v>33</v>
      </c>
      <c r="F3889" s="10" t="s">
        <v>2462</v>
      </c>
      <c r="G3889" s="10" t="s">
        <v>810</v>
      </c>
      <c r="H3889" s="12"/>
      <c r="I3889" s="10" t="s">
        <v>21</v>
      </c>
      <c r="J3889" s="10"/>
      <c r="K3889" s="10"/>
      <c r="L3889" s="10" t="s">
        <v>22</v>
      </c>
      <c r="M3889" s="10" t="s">
        <v>22</v>
      </c>
      <c r="N3889" s="10" t="s">
        <v>22</v>
      </c>
      <c r="O3889" s="10"/>
      <c r="P3889" s="11"/>
    </row>
    <row r="3890">
      <c r="A3890" s="22">
        <v>45534.0</v>
      </c>
      <c r="B3890" s="35">
        <v>45533.0</v>
      </c>
      <c r="C3890" s="10" t="s">
        <v>17</v>
      </c>
      <c r="D3890" s="10">
        <v>8.0</v>
      </c>
      <c r="E3890" s="16" t="s">
        <v>9</v>
      </c>
      <c r="F3890" s="10" t="s">
        <v>2754</v>
      </c>
      <c r="G3890" s="10" t="s">
        <v>928</v>
      </c>
      <c r="H3890" s="12"/>
      <c r="I3890" s="10" t="s">
        <v>21</v>
      </c>
      <c r="J3890" s="10"/>
      <c r="K3890" s="10"/>
      <c r="L3890" s="10" t="s">
        <v>22</v>
      </c>
      <c r="M3890" s="10" t="s">
        <v>22</v>
      </c>
      <c r="N3890" s="10" t="s">
        <v>22</v>
      </c>
      <c r="O3890" s="10"/>
      <c r="P3890" s="11"/>
    </row>
    <row r="3891">
      <c r="A3891" s="22">
        <v>45534.0</v>
      </c>
      <c r="B3891" s="35">
        <v>45532.0</v>
      </c>
      <c r="C3891" s="10" t="s">
        <v>17</v>
      </c>
      <c r="D3891" s="10">
        <v>14.0</v>
      </c>
      <c r="E3891" s="17" t="s">
        <v>33</v>
      </c>
      <c r="F3891" s="10" t="s">
        <v>641</v>
      </c>
      <c r="G3891" s="10" t="s">
        <v>2816</v>
      </c>
      <c r="H3891" s="12"/>
      <c r="I3891" s="10" t="s">
        <v>60</v>
      </c>
      <c r="J3891" s="10" t="s">
        <v>2817</v>
      </c>
      <c r="K3891" s="10"/>
      <c r="L3891" s="10" t="s">
        <v>22</v>
      </c>
      <c r="M3891" s="10" t="s">
        <v>22</v>
      </c>
      <c r="N3891" s="10" t="s">
        <v>22</v>
      </c>
      <c r="O3891" s="10" t="s">
        <v>22</v>
      </c>
      <c r="P3891" s="11"/>
    </row>
    <row r="3892">
      <c r="A3892" s="22">
        <v>45534.0</v>
      </c>
      <c r="B3892" s="35">
        <v>45530.0</v>
      </c>
      <c r="C3892" s="10" t="s">
        <v>17</v>
      </c>
      <c r="D3892" s="10">
        <v>6.0</v>
      </c>
      <c r="E3892" s="16" t="s">
        <v>9</v>
      </c>
      <c r="F3892" s="10" t="s">
        <v>2818</v>
      </c>
      <c r="G3892" s="10" t="s">
        <v>213</v>
      </c>
      <c r="H3892" s="12" t="s">
        <v>680</v>
      </c>
      <c r="I3892" s="10" t="s">
        <v>21</v>
      </c>
      <c r="J3892" s="10"/>
      <c r="K3892" s="10"/>
      <c r="L3892" s="10" t="s">
        <v>22</v>
      </c>
      <c r="M3892" s="10" t="s">
        <v>22</v>
      </c>
      <c r="N3892" s="10" t="s">
        <v>22</v>
      </c>
      <c r="O3892" s="10"/>
      <c r="P3892" s="11"/>
    </row>
    <row r="3893">
      <c r="A3893" s="22">
        <v>45534.0</v>
      </c>
      <c r="B3893" s="35">
        <v>45532.0</v>
      </c>
      <c r="C3893" s="10" t="s">
        <v>17</v>
      </c>
      <c r="D3893" s="10">
        <v>16.0</v>
      </c>
      <c r="E3893" s="17" t="s">
        <v>33</v>
      </c>
      <c r="F3893" s="10" t="s">
        <v>291</v>
      </c>
      <c r="G3893" s="10" t="s">
        <v>292</v>
      </c>
      <c r="H3893" s="12" t="s">
        <v>293</v>
      </c>
      <c r="I3893" s="10" t="s">
        <v>21</v>
      </c>
      <c r="J3893" s="10"/>
      <c r="K3893" s="10"/>
      <c r="L3893" s="10" t="s">
        <v>22</v>
      </c>
      <c r="M3893" s="10" t="s">
        <v>22</v>
      </c>
      <c r="N3893" s="10" t="s">
        <v>22</v>
      </c>
      <c r="O3893" s="10"/>
      <c r="P3893" s="11"/>
    </row>
    <row r="3894">
      <c r="A3894" s="22">
        <v>45534.0</v>
      </c>
      <c r="B3894" s="35">
        <v>45532.0</v>
      </c>
      <c r="C3894" s="10" t="s">
        <v>17</v>
      </c>
      <c r="D3894" s="10">
        <v>6.0</v>
      </c>
      <c r="E3894" s="17" t="s">
        <v>33</v>
      </c>
      <c r="F3894" s="10" t="s">
        <v>2487</v>
      </c>
      <c r="G3894" s="10" t="s">
        <v>2819</v>
      </c>
      <c r="H3894" s="12"/>
      <c r="I3894" s="10" t="s">
        <v>21</v>
      </c>
      <c r="J3894" s="10"/>
      <c r="K3894" s="10"/>
      <c r="L3894" s="10" t="s">
        <v>22</v>
      </c>
      <c r="M3894" s="10" t="s">
        <v>22</v>
      </c>
      <c r="N3894" s="10" t="s">
        <v>22</v>
      </c>
      <c r="O3894" s="10"/>
      <c r="P3894" s="11"/>
    </row>
    <row r="3895">
      <c r="A3895" s="22">
        <v>45534.0</v>
      </c>
      <c r="B3895" s="35">
        <v>45533.0</v>
      </c>
      <c r="C3895" s="10" t="s">
        <v>17</v>
      </c>
      <c r="D3895" s="10">
        <v>8.0</v>
      </c>
      <c r="E3895" s="17" t="s">
        <v>33</v>
      </c>
      <c r="F3895" s="10" t="s">
        <v>288</v>
      </c>
      <c r="G3895" s="10" t="s">
        <v>289</v>
      </c>
      <c r="H3895" s="12" t="s">
        <v>290</v>
      </c>
      <c r="I3895" s="10" t="s">
        <v>21</v>
      </c>
      <c r="J3895" s="10"/>
      <c r="K3895" s="10"/>
      <c r="L3895" s="10" t="s">
        <v>22</v>
      </c>
      <c r="M3895" s="10" t="s">
        <v>22</v>
      </c>
      <c r="N3895" s="10" t="s">
        <v>22</v>
      </c>
      <c r="O3895" s="10"/>
      <c r="P3895" s="11"/>
    </row>
    <row r="3896">
      <c r="A3896" s="22">
        <v>45534.0</v>
      </c>
      <c r="B3896" s="35">
        <v>45533.0</v>
      </c>
      <c r="C3896" s="10" t="s">
        <v>17</v>
      </c>
      <c r="D3896" s="10">
        <v>8.0</v>
      </c>
      <c r="E3896" s="17" t="s">
        <v>33</v>
      </c>
      <c r="F3896" s="10" t="s">
        <v>2639</v>
      </c>
      <c r="G3896" s="10" t="s">
        <v>465</v>
      </c>
      <c r="H3896" s="12"/>
      <c r="I3896" s="10" t="s">
        <v>52</v>
      </c>
      <c r="J3896" s="10"/>
      <c r="K3896" s="10" t="s">
        <v>2004</v>
      </c>
      <c r="L3896" s="10" t="s">
        <v>22</v>
      </c>
      <c r="M3896" s="10" t="s">
        <v>22</v>
      </c>
      <c r="N3896" s="10" t="s">
        <v>22</v>
      </c>
      <c r="O3896" s="10"/>
      <c r="P3896" s="11"/>
    </row>
    <row r="3897">
      <c r="A3897" s="22">
        <v>45534.0</v>
      </c>
      <c r="B3897" s="35">
        <v>45533.0</v>
      </c>
      <c r="C3897" s="10" t="s">
        <v>17</v>
      </c>
      <c r="D3897" s="10">
        <v>8.0</v>
      </c>
      <c r="E3897" s="17" t="s">
        <v>33</v>
      </c>
      <c r="F3897" s="10" t="s">
        <v>2545</v>
      </c>
      <c r="G3897" s="10" t="s">
        <v>2820</v>
      </c>
      <c r="H3897" s="12"/>
      <c r="I3897" s="10" t="s">
        <v>52</v>
      </c>
      <c r="J3897" s="10"/>
      <c r="K3897" s="10"/>
      <c r="L3897" s="10" t="s">
        <v>22</v>
      </c>
      <c r="M3897" s="10" t="s">
        <v>22</v>
      </c>
      <c r="N3897" s="10" t="s">
        <v>22</v>
      </c>
      <c r="O3897" s="10"/>
      <c r="P3897" s="11"/>
    </row>
    <row r="3898">
      <c r="A3898" s="22">
        <v>45534.0</v>
      </c>
      <c r="B3898" s="35">
        <v>45533.0</v>
      </c>
      <c r="C3898" s="10" t="s">
        <v>17</v>
      </c>
      <c r="D3898" s="10">
        <v>12.0</v>
      </c>
      <c r="E3898" s="37" t="s">
        <v>953</v>
      </c>
      <c r="F3898" s="10" t="s">
        <v>2821</v>
      </c>
      <c r="G3898" s="10" t="s">
        <v>205</v>
      </c>
      <c r="H3898" s="12" t="s">
        <v>206</v>
      </c>
      <c r="I3898" s="10" t="s">
        <v>21</v>
      </c>
      <c r="J3898" s="10"/>
      <c r="K3898" s="10" t="s">
        <v>2822</v>
      </c>
      <c r="L3898" s="10" t="s">
        <v>22</v>
      </c>
      <c r="M3898" s="10" t="s">
        <v>22</v>
      </c>
      <c r="N3898" s="10" t="s">
        <v>22</v>
      </c>
      <c r="O3898" s="10"/>
      <c r="P3898" s="11"/>
    </row>
    <row r="3899">
      <c r="A3899" s="22">
        <v>45534.0</v>
      </c>
      <c r="B3899" s="35">
        <v>45533.0</v>
      </c>
      <c r="C3899" s="10" t="s">
        <v>17</v>
      </c>
      <c r="D3899" s="10">
        <v>8.0</v>
      </c>
      <c r="E3899" s="17" t="s">
        <v>33</v>
      </c>
      <c r="F3899" s="10" t="s">
        <v>2191</v>
      </c>
      <c r="G3899" s="10" t="s">
        <v>379</v>
      </c>
      <c r="H3899" s="12" t="s">
        <v>380</v>
      </c>
      <c r="I3899" s="10" t="s">
        <v>21</v>
      </c>
      <c r="J3899" s="10"/>
      <c r="K3899" s="10"/>
      <c r="L3899" s="10" t="s">
        <v>22</v>
      </c>
      <c r="M3899" s="10" t="s">
        <v>22</v>
      </c>
      <c r="N3899" s="10" t="s">
        <v>22</v>
      </c>
      <c r="O3899" s="10"/>
      <c r="P3899" s="11"/>
    </row>
    <row r="3900">
      <c r="A3900" s="22">
        <v>45534.0</v>
      </c>
      <c r="B3900" s="35">
        <v>45533.0</v>
      </c>
      <c r="C3900" s="10" t="s">
        <v>17</v>
      </c>
      <c r="D3900" s="10">
        <v>12.0</v>
      </c>
      <c r="E3900" s="17" t="s">
        <v>33</v>
      </c>
      <c r="F3900" s="10" t="s">
        <v>403</v>
      </c>
      <c r="G3900" s="10" t="s">
        <v>169</v>
      </c>
      <c r="H3900" s="12" t="s">
        <v>170</v>
      </c>
      <c r="I3900" s="10" t="s">
        <v>21</v>
      </c>
      <c r="J3900" s="10"/>
      <c r="K3900" s="10"/>
      <c r="L3900" s="10" t="s">
        <v>22</v>
      </c>
      <c r="M3900" s="10" t="s">
        <v>22</v>
      </c>
      <c r="N3900" s="10" t="s">
        <v>22</v>
      </c>
      <c r="O3900" s="10"/>
      <c r="P3900" s="11"/>
    </row>
    <row r="3901">
      <c r="A3901" s="22">
        <v>45534.0</v>
      </c>
      <c r="B3901" s="35">
        <v>45533.0</v>
      </c>
      <c r="C3901" s="10" t="s">
        <v>17</v>
      </c>
      <c r="D3901" s="10">
        <v>8.0</v>
      </c>
      <c r="E3901" s="17" t="s">
        <v>33</v>
      </c>
      <c r="F3901" s="10" t="s">
        <v>2732</v>
      </c>
      <c r="G3901" s="10" t="s">
        <v>814</v>
      </c>
      <c r="H3901" s="12" t="s">
        <v>832</v>
      </c>
      <c r="I3901" s="10" t="s">
        <v>21</v>
      </c>
      <c r="J3901" s="10"/>
      <c r="K3901" s="22"/>
      <c r="L3901" s="10" t="s">
        <v>22</v>
      </c>
      <c r="M3901" s="10" t="s">
        <v>22</v>
      </c>
      <c r="N3901" s="10" t="s">
        <v>22</v>
      </c>
      <c r="O3901" s="10"/>
      <c r="P3901" s="11"/>
    </row>
    <row r="3902">
      <c r="A3902" s="22">
        <v>45534.0</v>
      </c>
      <c r="B3902" s="35">
        <v>45533.0</v>
      </c>
      <c r="C3902" s="10" t="s">
        <v>17</v>
      </c>
      <c r="D3902" s="10">
        <v>8.0</v>
      </c>
      <c r="E3902" s="17" t="s">
        <v>33</v>
      </c>
      <c r="F3902" s="10" t="s">
        <v>1872</v>
      </c>
      <c r="G3902" s="10" t="s">
        <v>422</v>
      </c>
      <c r="H3902" s="12" t="s">
        <v>423</v>
      </c>
      <c r="I3902" s="10" t="s">
        <v>21</v>
      </c>
      <c r="J3902" s="10"/>
      <c r="K3902" s="10"/>
      <c r="L3902" s="10" t="s">
        <v>22</v>
      </c>
      <c r="M3902" s="10" t="s">
        <v>22</v>
      </c>
      <c r="N3902" s="10" t="s">
        <v>22</v>
      </c>
      <c r="O3902" s="10"/>
      <c r="P3902" s="11"/>
    </row>
    <row r="3903">
      <c r="A3903" s="22">
        <v>45534.0</v>
      </c>
      <c r="B3903" s="35">
        <v>45533.0</v>
      </c>
      <c r="C3903" s="10" t="s">
        <v>17</v>
      </c>
      <c r="D3903" s="10">
        <v>8.0</v>
      </c>
      <c r="E3903" s="17" t="s">
        <v>33</v>
      </c>
      <c r="F3903" s="10" t="s">
        <v>2823</v>
      </c>
      <c r="G3903" s="10" t="s">
        <v>2824</v>
      </c>
      <c r="H3903" s="12"/>
      <c r="I3903" s="10" t="s">
        <v>60</v>
      </c>
      <c r="J3903" s="10" t="s">
        <v>2825</v>
      </c>
      <c r="K3903" s="10"/>
      <c r="L3903" s="10" t="s">
        <v>22</v>
      </c>
      <c r="M3903" s="10" t="s">
        <v>22</v>
      </c>
      <c r="N3903" s="10" t="s">
        <v>22</v>
      </c>
      <c r="O3903" s="10" t="s">
        <v>22</v>
      </c>
      <c r="P3903" s="11"/>
    </row>
    <row r="3904">
      <c r="A3904" s="22">
        <v>45534.0</v>
      </c>
      <c r="B3904" s="35">
        <v>45533.0</v>
      </c>
      <c r="C3904" s="10" t="s">
        <v>17</v>
      </c>
      <c r="D3904" s="10">
        <v>8.0</v>
      </c>
      <c r="E3904" s="17" t="s">
        <v>33</v>
      </c>
      <c r="F3904" s="10" t="s">
        <v>2823</v>
      </c>
      <c r="G3904" s="10" t="s">
        <v>2824</v>
      </c>
      <c r="H3904" s="12"/>
      <c r="I3904" s="10" t="s">
        <v>60</v>
      </c>
      <c r="J3904" s="10"/>
      <c r="K3904" s="10"/>
      <c r="L3904" s="10" t="s">
        <v>22</v>
      </c>
      <c r="M3904" s="10" t="s">
        <v>22</v>
      </c>
      <c r="N3904" s="10" t="s">
        <v>22</v>
      </c>
      <c r="O3904" s="10" t="s">
        <v>22</v>
      </c>
      <c r="P3904" s="11"/>
    </row>
    <row r="3905">
      <c r="A3905" s="22">
        <v>45534.0</v>
      </c>
      <c r="B3905" s="35">
        <v>45534.0</v>
      </c>
      <c r="C3905" s="10" t="s">
        <v>17</v>
      </c>
      <c r="D3905" s="10">
        <v>8.0</v>
      </c>
      <c r="E3905" s="17" t="s">
        <v>33</v>
      </c>
      <c r="F3905" s="10" t="s">
        <v>1250</v>
      </c>
      <c r="G3905" s="10" t="s">
        <v>2826</v>
      </c>
      <c r="H3905" s="12"/>
      <c r="I3905" s="10" t="s">
        <v>60</v>
      </c>
      <c r="J3905" s="10"/>
      <c r="K3905" s="22"/>
      <c r="L3905" s="10" t="s">
        <v>22</v>
      </c>
      <c r="M3905" s="10" t="s">
        <v>22</v>
      </c>
      <c r="N3905" s="10" t="s">
        <v>22</v>
      </c>
      <c r="O3905" s="10"/>
      <c r="P3905" s="11"/>
    </row>
    <row r="3906">
      <c r="A3906" s="22">
        <v>45533.44001736111</v>
      </c>
      <c r="B3906" s="35">
        <v>45533.0</v>
      </c>
      <c r="C3906" s="10" t="s">
        <v>17</v>
      </c>
      <c r="D3906" s="10">
        <v>8.0</v>
      </c>
      <c r="E3906" s="17" t="s">
        <v>33</v>
      </c>
      <c r="F3906" s="10" t="s">
        <v>2827</v>
      </c>
      <c r="G3906" s="10" t="s">
        <v>1571</v>
      </c>
      <c r="H3906" s="12"/>
      <c r="I3906" s="10" t="s">
        <v>21</v>
      </c>
      <c r="J3906" s="10"/>
      <c r="K3906" s="10"/>
      <c r="L3906" s="10" t="s">
        <v>22</v>
      </c>
      <c r="M3906" s="10" t="s">
        <v>22</v>
      </c>
      <c r="N3906" s="10" t="s">
        <v>22</v>
      </c>
      <c r="O3906" s="10"/>
      <c r="P3906" s="11"/>
    </row>
    <row r="3907">
      <c r="A3907" s="22">
        <v>45533.0</v>
      </c>
      <c r="B3907" s="35">
        <v>45531.0</v>
      </c>
      <c r="C3907" s="10" t="s">
        <v>17</v>
      </c>
      <c r="D3907" s="10">
        <v>8.0</v>
      </c>
      <c r="E3907" s="37" t="s">
        <v>953</v>
      </c>
      <c r="F3907" s="10" t="s">
        <v>1767</v>
      </c>
      <c r="G3907" s="10" t="s">
        <v>2828</v>
      </c>
      <c r="H3907" s="12"/>
      <c r="I3907" s="10" t="s">
        <v>52</v>
      </c>
      <c r="J3907" s="10"/>
      <c r="K3907" s="22">
        <v>0.6666666666678793</v>
      </c>
      <c r="L3907" s="10" t="s">
        <v>22</v>
      </c>
      <c r="M3907" s="10" t="s">
        <v>22</v>
      </c>
      <c r="N3907" s="10" t="s">
        <v>22</v>
      </c>
      <c r="O3907" s="10"/>
      <c r="P3907" s="11"/>
    </row>
    <row r="3908">
      <c r="A3908" s="22">
        <v>45533.0</v>
      </c>
      <c r="B3908" s="35">
        <v>45531.0</v>
      </c>
      <c r="C3908" s="10" t="s">
        <v>17</v>
      </c>
      <c r="D3908" s="10">
        <v>8.0</v>
      </c>
      <c r="E3908" s="17" t="s">
        <v>33</v>
      </c>
      <c r="F3908" s="10" t="s">
        <v>2291</v>
      </c>
      <c r="G3908" s="10" t="s">
        <v>1038</v>
      </c>
      <c r="H3908" s="12"/>
      <c r="I3908" s="10" t="s">
        <v>21</v>
      </c>
      <c r="J3908" s="10"/>
      <c r="K3908" s="22"/>
      <c r="L3908" s="10" t="s">
        <v>22</v>
      </c>
      <c r="M3908" s="10" t="s">
        <v>22</v>
      </c>
      <c r="N3908" s="10" t="s">
        <v>22</v>
      </c>
      <c r="O3908" s="10"/>
      <c r="P3908" s="11"/>
    </row>
    <row r="3909">
      <c r="A3909" s="22">
        <v>45533.0</v>
      </c>
      <c r="B3909" s="35">
        <v>45531.0</v>
      </c>
      <c r="C3909" s="10" t="s">
        <v>17</v>
      </c>
      <c r="D3909" s="10">
        <v>16.0</v>
      </c>
      <c r="E3909" s="16" t="s">
        <v>9</v>
      </c>
      <c r="F3909" s="10" t="s">
        <v>2829</v>
      </c>
      <c r="G3909" s="10" t="s">
        <v>2811</v>
      </c>
      <c r="H3909" s="12" t="s">
        <v>130</v>
      </c>
      <c r="I3909" s="10" t="s">
        <v>21</v>
      </c>
      <c r="J3909" s="10"/>
      <c r="K3909" s="10"/>
      <c r="L3909" s="10" t="s">
        <v>22</v>
      </c>
      <c r="M3909" s="10" t="s">
        <v>22</v>
      </c>
      <c r="N3909" s="10" t="s">
        <v>22</v>
      </c>
      <c r="O3909" s="10"/>
      <c r="P3909" s="11"/>
    </row>
    <row r="3910">
      <c r="A3910" s="22">
        <v>45533.0</v>
      </c>
      <c r="B3910" s="35">
        <v>45532.0</v>
      </c>
      <c r="C3910" s="10" t="s">
        <v>17</v>
      </c>
      <c r="D3910" s="10">
        <v>8.0</v>
      </c>
      <c r="E3910" s="17" t="s">
        <v>33</v>
      </c>
      <c r="F3910" s="10" t="s">
        <v>2639</v>
      </c>
      <c r="G3910" s="10" t="s">
        <v>465</v>
      </c>
      <c r="H3910" s="12"/>
      <c r="I3910" s="10" t="s">
        <v>52</v>
      </c>
      <c r="J3910" s="10"/>
      <c r="K3910" s="10"/>
      <c r="L3910" s="10" t="s">
        <v>22</v>
      </c>
      <c r="M3910" s="10" t="s">
        <v>22</v>
      </c>
      <c r="N3910" s="10" t="s">
        <v>22</v>
      </c>
      <c r="O3910" s="10" t="s">
        <v>22</v>
      </c>
      <c r="P3910" s="11"/>
    </row>
    <row r="3911">
      <c r="A3911" s="22">
        <v>45533.0</v>
      </c>
      <c r="B3911" s="35">
        <v>45532.0</v>
      </c>
      <c r="C3911" s="10" t="s">
        <v>17</v>
      </c>
      <c r="D3911" s="10">
        <v>16.0</v>
      </c>
      <c r="E3911" s="17" t="s">
        <v>33</v>
      </c>
      <c r="F3911" s="10" t="s">
        <v>325</v>
      </c>
      <c r="G3911" s="10" t="s">
        <v>663</v>
      </c>
      <c r="H3911" s="12" t="s">
        <v>1016</v>
      </c>
      <c r="I3911" s="10" t="s">
        <v>21</v>
      </c>
      <c r="J3911" s="10"/>
      <c r="K3911" s="10"/>
      <c r="L3911" s="10" t="s">
        <v>22</v>
      </c>
      <c r="M3911" s="10" t="s">
        <v>22</v>
      </c>
      <c r="N3911" s="10" t="s">
        <v>22</v>
      </c>
      <c r="O3911" s="10"/>
      <c r="P3911" s="11"/>
    </row>
    <row r="3912">
      <c r="A3912" s="22">
        <v>45533.0</v>
      </c>
      <c r="B3912" s="35">
        <v>45532.0</v>
      </c>
      <c r="C3912" s="10" t="s">
        <v>17</v>
      </c>
      <c r="D3912" s="10">
        <v>4.0</v>
      </c>
      <c r="E3912" s="16" t="s">
        <v>9</v>
      </c>
      <c r="F3912" s="10" t="s">
        <v>2830</v>
      </c>
      <c r="G3912" s="10" t="s">
        <v>656</v>
      </c>
      <c r="H3912" s="12" t="s">
        <v>657</v>
      </c>
      <c r="I3912" s="10" t="s">
        <v>21</v>
      </c>
      <c r="J3912" s="10"/>
      <c r="K3912" s="10"/>
      <c r="L3912" s="10" t="s">
        <v>22</v>
      </c>
      <c r="M3912" s="10" t="s">
        <v>22</v>
      </c>
      <c r="N3912" s="10" t="s">
        <v>22</v>
      </c>
      <c r="O3912" s="10"/>
      <c r="P3912" s="11"/>
    </row>
    <row r="3913">
      <c r="A3913" s="22">
        <v>45533.0</v>
      </c>
      <c r="B3913" s="35">
        <v>45532.0</v>
      </c>
      <c r="C3913" s="10" t="s">
        <v>17</v>
      </c>
      <c r="D3913" s="10">
        <v>8.0</v>
      </c>
      <c r="E3913" s="17" t="s">
        <v>33</v>
      </c>
      <c r="F3913" s="10" t="s">
        <v>2823</v>
      </c>
      <c r="G3913" s="10" t="s">
        <v>2824</v>
      </c>
      <c r="H3913" s="12"/>
      <c r="I3913" s="10" t="s">
        <v>60</v>
      </c>
      <c r="J3913" s="10" t="s">
        <v>2831</v>
      </c>
      <c r="K3913" s="10"/>
      <c r="L3913" s="10" t="s">
        <v>22</v>
      </c>
      <c r="M3913" s="10" t="s">
        <v>22</v>
      </c>
      <c r="N3913" s="10" t="s">
        <v>22</v>
      </c>
      <c r="O3913" s="10" t="s">
        <v>22</v>
      </c>
      <c r="P3913" s="11"/>
    </row>
    <row r="3914">
      <c r="A3914" s="22">
        <v>45533.0</v>
      </c>
      <c r="B3914" s="35">
        <v>45532.0</v>
      </c>
      <c r="C3914" s="10" t="s">
        <v>17</v>
      </c>
      <c r="D3914" s="10">
        <v>8.0</v>
      </c>
      <c r="E3914" s="16" t="s">
        <v>9</v>
      </c>
      <c r="F3914" s="10" t="s">
        <v>2832</v>
      </c>
      <c r="G3914" s="10" t="s">
        <v>2833</v>
      </c>
      <c r="H3914" s="12" t="s">
        <v>2834</v>
      </c>
      <c r="I3914" s="10" t="s">
        <v>60</v>
      </c>
      <c r="J3914" s="10"/>
      <c r="K3914" s="10"/>
      <c r="L3914" s="10" t="s">
        <v>22</v>
      </c>
      <c r="M3914" s="10" t="s">
        <v>22</v>
      </c>
      <c r="N3914" s="10" t="s">
        <v>22</v>
      </c>
      <c r="O3914" s="10"/>
      <c r="P3914" s="11"/>
    </row>
    <row r="3915">
      <c r="A3915" s="22">
        <v>45533.0</v>
      </c>
      <c r="B3915" s="35">
        <v>45532.0</v>
      </c>
      <c r="C3915" s="10" t="s">
        <v>17</v>
      </c>
      <c r="D3915" s="10">
        <v>8.0</v>
      </c>
      <c r="E3915" s="16" t="s">
        <v>9</v>
      </c>
      <c r="F3915" s="10" t="s">
        <v>2835</v>
      </c>
      <c r="G3915" s="10" t="s">
        <v>2836</v>
      </c>
      <c r="H3915" s="12" t="s">
        <v>2837</v>
      </c>
      <c r="I3915" s="10" t="s">
        <v>60</v>
      </c>
      <c r="J3915" s="10" t="s">
        <v>2838</v>
      </c>
      <c r="K3915" s="10" t="s">
        <v>2839</v>
      </c>
      <c r="L3915" s="10" t="s">
        <v>22</v>
      </c>
      <c r="M3915" s="10" t="s">
        <v>22</v>
      </c>
      <c r="N3915" s="10" t="s">
        <v>22</v>
      </c>
      <c r="O3915" s="10" t="s">
        <v>22</v>
      </c>
      <c r="P3915" s="11"/>
    </row>
    <row r="3916">
      <c r="A3916" s="22">
        <v>45533.0</v>
      </c>
      <c r="B3916" s="35">
        <v>45532.0</v>
      </c>
      <c r="C3916" s="10" t="s">
        <v>17</v>
      </c>
      <c r="D3916" s="10">
        <v>4.0</v>
      </c>
      <c r="E3916" s="16" t="s">
        <v>9</v>
      </c>
      <c r="F3916" s="10" t="s">
        <v>2840</v>
      </c>
      <c r="G3916" s="10" t="s">
        <v>2841</v>
      </c>
      <c r="H3916" s="12" t="s">
        <v>2842</v>
      </c>
      <c r="I3916" s="10" t="s">
        <v>52</v>
      </c>
      <c r="J3916" s="10"/>
      <c r="K3916" s="10"/>
      <c r="L3916" s="10" t="s">
        <v>22</v>
      </c>
      <c r="M3916" s="10" t="s">
        <v>22</v>
      </c>
      <c r="N3916" s="10" t="s">
        <v>22</v>
      </c>
      <c r="O3916" s="10"/>
      <c r="P3916" s="11"/>
    </row>
    <row r="3917">
      <c r="A3917" s="22">
        <v>45533.0</v>
      </c>
      <c r="B3917" s="35">
        <v>45532.0</v>
      </c>
      <c r="C3917" s="10" t="s">
        <v>17</v>
      </c>
      <c r="D3917" s="10">
        <v>8.0</v>
      </c>
      <c r="E3917" s="17" t="s">
        <v>33</v>
      </c>
      <c r="F3917" s="10" t="s">
        <v>2843</v>
      </c>
      <c r="G3917" s="10" t="s">
        <v>30</v>
      </c>
      <c r="H3917" s="12" t="s">
        <v>31</v>
      </c>
      <c r="I3917" s="10" t="s">
        <v>21</v>
      </c>
      <c r="J3917" s="10"/>
      <c r="K3917" s="10"/>
      <c r="L3917" s="10" t="s">
        <v>22</v>
      </c>
      <c r="M3917" s="10" t="s">
        <v>22</v>
      </c>
      <c r="N3917" s="10" t="s">
        <v>22</v>
      </c>
      <c r="O3917" s="10"/>
      <c r="P3917" s="11"/>
    </row>
    <row r="3918">
      <c r="A3918" s="22">
        <v>45533.0</v>
      </c>
      <c r="B3918" s="35">
        <v>45532.0</v>
      </c>
      <c r="C3918" s="10" t="s">
        <v>17</v>
      </c>
      <c r="D3918" s="10">
        <v>8.0</v>
      </c>
      <c r="E3918" s="17" t="s">
        <v>33</v>
      </c>
      <c r="F3918" s="10" t="s">
        <v>1007</v>
      </c>
      <c r="G3918" s="10" t="s">
        <v>1021</v>
      </c>
      <c r="H3918" s="12" t="s">
        <v>1022</v>
      </c>
      <c r="I3918" s="10" t="s">
        <v>60</v>
      </c>
      <c r="J3918" s="10"/>
      <c r="K3918" s="22"/>
      <c r="L3918" s="10" t="s">
        <v>22</v>
      </c>
      <c r="M3918" s="10" t="s">
        <v>22</v>
      </c>
      <c r="N3918" s="10" t="s">
        <v>22</v>
      </c>
      <c r="O3918" s="10" t="s">
        <v>474</v>
      </c>
      <c r="P3918" s="11"/>
    </row>
    <row r="3919">
      <c r="A3919" s="22">
        <v>45533.0</v>
      </c>
      <c r="B3919" s="35">
        <v>45532.0</v>
      </c>
      <c r="C3919" s="10" t="s">
        <v>17</v>
      </c>
      <c r="D3919" s="10" t="s">
        <v>177</v>
      </c>
      <c r="E3919" s="17" t="s">
        <v>33</v>
      </c>
      <c r="F3919" s="10" t="s">
        <v>1096</v>
      </c>
      <c r="G3919" s="10" t="s">
        <v>2844</v>
      </c>
      <c r="H3919" s="12"/>
      <c r="I3919" s="10" t="s">
        <v>60</v>
      </c>
      <c r="J3919" s="10" t="s">
        <v>2845</v>
      </c>
      <c r="K3919" s="10"/>
      <c r="L3919" s="10" t="s">
        <v>22</v>
      </c>
      <c r="M3919" s="10" t="s">
        <v>22</v>
      </c>
      <c r="N3919" s="10" t="s">
        <v>22</v>
      </c>
      <c r="O3919" s="10" t="s">
        <v>22</v>
      </c>
      <c r="P3919" s="11"/>
    </row>
    <row r="3920">
      <c r="A3920" s="22">
        <v>45533.0</v>
      </c>
      <c r="B3920" s="35">
        <v>45532.0</v>
      </c>
      <c r="C3920" s="10" t="s">
        <v>17</v>
      </c>
      <c r="D3920" s="10">
        <v>12.0</v>
      </c>
      <c r="E3920" s="17" t="s">
        <v>33</v>
      </c>
      <c r="F3920" s="10" t="s">
        <v>2330</v>
      </c>
      <c r="G3920" s="10" t="s">
        <v>205</v>
      </c>
      <c r="H3920" s="12" t="s">
        <v>206</v>
      </c>
      <c r="I3920" s="10" t="s">
        <v>21</v>
      </c>
      <c r="J3920" s="10"/>
      <c r="K3920" s="10"/>
      <c r="L3920" s="10" t="s">
        <v>22</v>
      </c>
      <c r="M3920" s="10" t="s">
        <v>22</v>
      </c>
      <c r="N3920" s="10" t="s">
        <v>22</v>
      </c>
      <c r="O3920" s="10"/>
      <c r="P3920" s="11"/>
    </row>
    <row r="3921">
      <c r="A3921" s="22">
        <v>45533.0</v>
      </c>
      <c r="B3921" s="35">
        <v>45533.0</v>
      </c>
      <c r="C3921" s="10" t="s">
        <v>17</v>
      </c>
      <c r="D3921" s="10">
        <v>8.0</v>
      </c>
      <c r="E3921" s="16" t="s">
        <v>9</v>
      </c>
      <c r="F3921" s="10" t="s">
        <v>309</v>
      </c>
      <c r="G3921" s="10" t="s">
        <v>2846</v>
      </c>
      <c r="H3921" s="12" t="s">
        <v>2847</v>
      </c>
      <c r="I3921" s="10" t="s">
        <v>60</v>
      </c>
      <c r="J3921" s="10" t="s">
        <v>2848</v>
      </c>
      <c r="K3921" s="10"/>
      <c r="L3921" s="10" t="s">
        <v>22</v>
      </c>
      <c r="M3921" s="10" t="s">
        <v>22</v>
      </c>
      <c r="N3921" s="10" t="s">
        <v>22</v>
      </c>
      <c r="O3921" s="10" t="s">
        <v>22</v>
      </c>
      <c r="P3921" s="11"/>
    </row>
    <row r="3922">
      <c r="A3922" s="22">
        <v>45532.47661240741</v>
      </c>
      <c r="B3922" s="35">
        <v>45532.0</v>
      </c>
      <c r="C3922" s="10" t="s">
        <v>17</v>
      </c>
      <c r="D3922" s="10" t="s">
        <v>89</v>
      </c>
      <c r="E3922" s="19" t="s">
        <v>89</v>
      </c>
      <c r="F3922" s="10" t="s">
        <v>2849</v>
      </c>
      <c r="G3922" s="10" t="s">
        <v>2850</v>
      </c>
      <c r="H3922" s="12"/>
      <c r="I3922" s="10" t="s">
        <v>60</v>
      </c>
      <c r="J3922" s="10"/>
      <c r="K3922" s="10"/>
      <c r="L3922" s="10" t="s">
        <v>22</v>
      </c>
      <c r="M3922" s="10" t="s">
        <v>22</v>
      </c>
      <c r="N3922" s="10" t="s">
        <v>22</v>
      </c>
      <c r="O3922" s="10" t="s">
        <v>474</v>
      </c>
      <c r="P3922" s="11"/>
    </row>
    <row r="3923">
      <c r="A3923" s="22">
        <v>45532.36699947917</v>
      </c>
      <c r="B3923" s="35">
        <v>45532.0</v>
      </c>
      <c r="C3923" s="10" t="s">
        <v>17</v>
      </c>
      <c r="D3923" s="10">
        <v>16.0</v>
      </c>
      <c r="E3923" s="17" t="s">
        <v>33</v>
      </c>
      <c r="F3923" s="10" t="s">
        <v>2462</v>
      </c>
      <c r="G3923" s="10" t="s">
        <v>810</v>
      </c>
      <c r="H3923" s="12"/>
      <c r="I3923" s="10" t="s">
        <v>21</v>
      </c>
      <c r="J3923" s="10"/>
      <c r="K3923" s="10"/>
      <c r="L3923" s="10" t="s">
        <v>22</v>
      </c>
      <c r="M3923" s="10" t="s">
        <v>22</v>
      </c>
      <c r="N3923" s="10" t="s">
        <v>22</v>
      </c>
      <c r="O3923" s="10"/>
      <c r="P3923" s="11"/>
    </row>
    <row r="3924">
      <c r="A3924" s="22">
        <v>45532.32050789351</v>
      </c>
      <c r="B3924" s="35">
        <v>45532.0</v>
      </c>
      <c r="C3924" s="10" t="s">
        <v>17</v>
      </c>
      <c r="D3924" s="10" t="s">
        <v>89</v>
      </c>
      <c r="E3924" s="19" t="s">
        <v>89</v>
      </c>
      <c r="F3924" s="10" t="s">
        <v>2555</v>
      </c>
      <c r="G3924" s="10" t="s">
        <v>2851</v>
      </c>
      <c r="H3924" s="12" t="s">
        <v>2852</v>
      </c>
      <c r="I3924" s="10" t="s">
        <v>21</v>
      </c>
      <c r="J3924" s="10"/>
      <c r="K3924" s="10"/>
      <c r="L3924" s="10" t="s">
        <v>22</v>
      </c>
      <c r="M3924" s="10" t="s">
        <v>22</v>
      </c>
      <c r="N3924" s="10" t="s">
        <v>22</v>
      </c>
      <c r="O3924" s="10"/>
      <c r="P3924" s="11"/>
    </row>
    <row r="3925">
      <c r="A3925" s="22">
        <v>45532.0</v>
      </c>
      <c r="B3925" s="35">
        <v>45530.0</v>
      </c>
      <c r="C3925" s="10" t="s">
        <v>17</v>
      </c>
      <c r="D3925" s="10">
        <v>8.0</v>
      </c>
      <c r="E3925" s="17" t="s">
        <v>33</v>
      </c>
      <c r="F3925" s="10" t="s">
        <v>2720</v>
      </c>
      <c r="G3925" s="10" t="s">
        <v>2853</v>
      </c>
      <c r="H3925" s="12"/>
      <c r="I3925" s="10" t="s">
        <v>21</v>
      </c>
      <c r="J3925" s="10"/>
      <c r="K3925" s="10"/>
      <c r="L3925" s="10" t="s">
        <v>22</v>
      </c>
      <c r="M3925" s="10" t="s">
        <v>22</v>
      </c>
      <c r="N3925" s="10" t="s">
        <v>22</v>
      </c>
      <c r="O3925" s="10"/>
      <c r="P3925" s="11"/>
    </row>
    <row r="3926">
      <c r="A3926" s="22">
        <v>45532.0</v>
      </c>
      <c r="B3926" s="35">
        <v>45530.0</v>
      </c>
      <c r="C3926" s="10" t="s">
        <v>17</v>
      </c>
      <c r="D3926" s="10">
        <v>14.0</v>
      </c>
      <c r="E3926" s="37" t="s">
        <v>953</v>
      </c>
      <c r="F3926" s="10" t="s">
        <v>2788</v>
      </c>
      <c r="G3926" s="10" t="s">
        <v>213</v>
      </c>
      <c r="H3926" s="12" t="s">
        <v>680</v>
      </c>
      <c r="I3926" s="10" t="s">
        <v>21</v>
      </c>
      <c r="J3926" s="10"/>
      <c r="K3926" s="10" t="s">
        <v>2854</v>
      </c>
      <c r="L3926" s="10" t="s">
        <v>22</v>
      </c>
      <c r="M3926" s="10" t="s">
        <v>22</v>
      </c>
      <c r="N3926" s="10" t="s">
        <v>22</v>
      </c>
      <c r="O3926" s="10"/>
      <c r="P3926" s="11"/>
    </row>
    <row r="3927">
      <c r="A3927" s="22">
        <v>45532.0</v>
      </c>
      <c r="B3927" s="35">
        <v>45530.0</v>
      </c>
      <c r="C3927" s="10" t="s">
        <v>17</v>
      </c>
      <c r="D3927" s="10">
        <v>14.0</v>
      </c>
      <c r="E3927" s="37" t="s">
        <v>953</v>
      </c>
      <c r="F3927" s="10" t="s">
        <v>2788</v>
      </c>
      <c r="G3927" s="10" t="s">
        <v>213</v>
      </c>
      <c r="H3927" s="12" t="s">
        <v>680</v>
      </c>
      <c r="I3927" s="10" t="s">
        <v>21</v>
      </c>
      <c r="J3927" s="10"/>
      <c r="K3927" s="10" t="s">
        <v>2822</v>
      </c>
      <c r="L3927" s="10" t="s">
        <v>22</v>
      </c>
      <c r="M3927" s="10" t="s">
        <v>22</v>
      </c>
      <c r="N3927" s="10" t="s">
        <v>22</v>
      </c>
      <c r="O3927" s="10"/>
      <c r="P3927" s="11"/>
    </row>
    <row r="3928">
      <c r="A3928" s="22">
        <v>45532.0</v>
      </c>
      <c r="B3928" s="35">
        <v>45530.0</v>
      </c>
      <c r="C3928" s="10" t="s">
        <v>17</v>
      </c>
      <c r="D3928" s="10">
        <v>16.0</v>
      </c>
      <c r="E3928" s="17" t="s">
        <v>33</v>
      </c>
      <c r="F3928" s="10" t="s">
        <v>2855</v>
      </c>
      <c r="G3928" s="10" t="s">
        <v>97</v>
      </c>
      <c r="H3928" s="12" t="s">
        <v>98</v>
      </c>
      <c r="I3928" s="10" t="s">
        <v>21</v>
      </c>
      <c r="J3928" s="10"/>
      <c r="K3928" s="10"/>
      <c r="L3928" s="10" t="s">
        <v>22</v>
      </c>
      <c r="M3928" s="10" t="s">
        <v>22</v>
      </c>
      <c r="N3928" s="10" t="s">
        <v>22</v>
      </c>
      <c r="O3928" s="10"/>
      <c r="P3928" s="11"/>
    </row>
    <row r="3929">
      <c r="A3929" s="22">
        <v>45532.0</v>
      </c>
      <c r="B3929" s="35">
        <v>45531.0</v>
      </c>
      <c r="C3929" s="10" t="s">
        <v>17</v>
      </c>
      <c r="D3929" s="10">
        <v>8.0</v>
      </c>
      <c r="E3929" s="37" t="s">
        <v>953</v>
      </c>
      <c r="F3929" s="10" t="s">
        <v>1855</v>
      </c>
      <c r="G3929" s="10" t="s">
        <v>94</v>
      </c>
      <c r="H3929" s="12" t="s">
        <v>853</v>
      </c>
      <c r="I3929" s="10" t="s">
        <v>21</v>
      </c>
      <c r="J3929" s="10" t="s">
        <v>536</v>
      </c>
      <c r="K3929" s="22">
        <v>0.625</v>
      </c>
      <c r="L3929" s="10" t="s">
        <v>22</v>
      </c>
      <c r="M3929" s="10" t="s">
        <v>22</v>
      </c>
      <c r="N3929" s="10" t="s">
        <v>22</v>
      </c>
      <c r="O3929" s="10"/>
      <c r="P3929" s="11"/>
    </row>
    <row r="3930">
      <c r="A3930" s="22">
        <v>45532.0</v>
      </c>
      <c r="B3930" s="35">
        <v>45531.0</v>
      </c>
      <c r="C3930" s="10" t="s">
        <v>17</v>
      </c>
      <c r="D3930" s="10">
        <v>8.0</v>
      </c>
      <c r="E3930" s="17" t="s">
        <v>33</v>
      </c>
      <c r="F3930" s="10" t="s">
        <v>2545</v>
      </c>
      <c r="G3930" s="10" t="s">
        <v>2820</v>
      </c>
      <c r="H3930" s="12"/>
      <c r="I3930" s="10" t="s">
        <v>52</v>
      </c>
      <c r="J3930" s="10"/>
      <c r="K3930" s="22"/>
      <c r="L3930" s="10" t="s">
        <v>22</v>
      </c>
      <c r="M3930" s="10" t="s">
        <v>22</v>
      </c>
      <c r="N3930" s="10" t="s">
        <v>22</v>
      </c>
      <c r="O3930" s="10" t="s">
        <v>22</v>
      </c>
      <c r="P3930" s="11"/>
    </row>
    <row r="3931">
      <c r="A3931" s="22">
        <v>45532.0</v>
      </c>
      <c r="B3931" s="35">
        <v>45531.0</v>
      </c>
      <c r="C3931" s="10" t="s">
        <v>17</v>
      </c>
      <c r="D3931" s="10">
        <v>8.0</v>
      </c>
      <c r="E3931" s="16" t="s">
        <v>9</v>
      </c>
      <c r="F3931" s="10" t="s">
        <v>2856</v>
      </c>
      <c r="G3931" s="10" t="s">
        <v>2857</v>
      </c>
      <c r="H3931" s="12" t="s">
        <v>2465</v>
      </c>
      <c r="I3931" s="10" t="s">
        <v>52</v>
      </c>
      <c r="J3931" s="10"/>
      <c r="K3931" s="10"/>
      <c r="L3931" s="10" t="s">
        <v>22</v>
      </c>
      <c r="M3931" s="10" t="s">
        <v>22</v>
      </c>
      <c r="N3931" s="10" t="s">
        <v>22</v>
      </c>
      <c r="O3931" s="10" t="s">
        <v>22</v>
      </c>
      <c r="P3931" s="11"/>
    </row>
    <row r="3932">
      <c r="A3932" s="22">
        <v>45532.0</v>
      </c>
      <c r="B3932" s="35">
        <v>45531.0</v>
      </c>
      <c r="C3932" s="10" t="s">
        <v>17</v>
      </c>
      <c r="D3932" s="10">
        <v>8.0</v>
      </c>
      <c r="E3932" s="16" t="s">
        <v>9</v>
      </c>
      <c r="F3932" s="10" t="s">
        <v>2858</v>
      </c>
      <c r="G3932" s="10" t="s">
        <v>518</v>
      </c>
      <c r="H3932" s="12"/>
      <c r="I3932" s="10" t="s">
        <v>52</v>
      </c>
      <c r="J3932" s="10"/>
      <c r="K3932" s="10"/>
      <c r="L3932" s="10" t="s">
        <v>22</v>
      </c>
      <c r="M3932" s="10" t="s">
        <v>22</v>
      </c>
      <c r="N3932" s="10" t="s">
        <v>22</v>
      </c>
      <c r="O3932" s="10" t="s">
        <v>474</v>
      </c>
      <c r="P3932" s="11"/>
    </row>
    <row r="3933">
      <c r="A3933" s="22">
        <v>45532.0</v>
      </c>
      <c r="B3933" s="35">
        <v>45531.0</v>
      </c>
      <c r="C3933" s="10" t="s">
        <v>17</v>
      </c>
      <c r="D3933" s="10">
        <v>8.0</v>
      </c>
      <c r="E3933" s="17" t="s">
        <v>33</v>
      </c>
      <c r="F3933" s="10" t="s">
        <v>2639</v>
      </c>
      <c r="G3933" s="10" t="s">
        <v>465</v>
      </c>
      <c r="H3933" s="12"/>
      <c r="I3933" s="10" t="s">
        <v>52</v>
      </c>
      <c r="J3933" s="10"/>
      <c r="K3933" s="10"/>
      <c r="L3933" s="10" t="s">
        <v>22</v>
      </c>
      <c r="M3933" s="10" t="s">
        <v>22</v>
      </c>
      <c r="N3933" s="10" t="s">
        <v>22</v>
      </c>
      <c r="O3933" s="10" t="s">
        <v>22</v>
      </c>
      <c r="P3933" s="11"/>
    </row>
    <row r="3934">
      <c r="A3934" s="22">
        <v>45532.0</v>
      </c>
      <c r="B3934" s="35">
        <v>45531.0</v>
      </c>
      <c r="C3934" s="10" t="s">
        <v>17</v>
      </c>
      <c r="D3934" s="10">
        <v>8.0</v>
      </c>
      <c r="E3934" s="17" t="s">
        <v>33</v>
      </c>
      <c r="F3934" s="10" t="s">
        <v>2747</v>
      </c>
      <c r="G3934" s="10" t="s">
        <v>318</v>
      </c>
      <c r="H3934" s="12" t="s">
        <v>319</v>
      </c>
      <c r="I3934" s="10" t="s">
        <v>21</v>
      </c>
      <c r="J3934" s="10"/>
      <c r="K3934" s="10"/>
      <c r="L3934" s="10" t="s">
        <v>22</v>
      </c>
      <c r="M3934" s="10" t="s">
        <v>22</v>
      </c>
      <c r="N3934" s="10" t="s">
        <v>22</v>
      </c>
      <c r="O3934" s="10"/>
      <c r="P3934" s="11"/>
    </row>
    <row r="3935">
      <c r="A3935" s="22">
        <v>45532.0</v>
      </c>
      <c r="B3935" s="35">
        <v>45531.0</v>
      </c>
      <c r="C3935" s="10" t="s">
        <v>17</v>
      </c>
      <c r="D3935" s="10">
        <v>8.0</v>
      </c>
      <c r="E3935" s="17" t="s">
        <v>33</v>
      </c>
      <c r="F3935" s="10" t="s">
        <v>1872</v>
      </c>
      <c r="G3935" s="10" t="s">
        <v>422</v>
      </c>
      <c r="H3935" s="12" t="s">
        <v>423</v>
      </c>
      <c r="I3935" s="10" t="s">
        <v>21</v>
      </c>
      <c r="J3935" s="10"/>
      <c r="K3935" s="10"/>
      <c r="L3935" s="10" t="s">
        <v>22</v>
      </c>
      <c r="M3935" s="10" t="s">
        <v>22</v>
      </c>
      <c r="N3935" s="10" t="s">
        <v>22</v>
      </c>
      <c r="O3935" s="10"/>
      <c r="P3935" s="11"/>
    </row>
    <row r="3936">
      <c r="A3936" s="22">
        <v>45532.0</v>
      </c>
      <c r="B3936" s="35">
        <v>45532.0</v>
      </c>
      <c r="C3936" s="10" t="s">
        <v>17</v>
      </c>
      <c r="D3936" s="10">
        <v>8.0</v>
      </c>
      <c r="E3936" s="17" t="s">
        <v>33</v>
      </c>
      <c r="F3936" s="10" t="s">
        <v>2859</v>
      </c>
      <c r="G3936" s="10" t="s">
        <v>30</v>
      </c>
      <c r="H3936" s="12" t="s">
        <v>31</v>
      </c>
      <c r="I3936" s="10" t="s">
        <v>21</v>
      </c>
      <c r="J3936" s="10"/>
      <c r="K3936" s="10"/>
      <c r="L3936" s="10" t="s">
        <v>22</v>
      </c>
      <c r="M3936" s="10" t="s">
        <v>22</v>
      </c>
      <c r="N3936" s="10" t="s">
        <v>22</v>
      </c>
      <c r="O3936" s="10"/>
      <c r="P3936" s="11"/>
    </row>
    <row r="3937">
      <c r="A3937" s="22">
        <v>45531.52021737269</v>
      </c>
      <c r="B3937" s="35">
        <v>45531.0</v>
      </c>
      <c r="C3937" s="10" t="s">
        <v>17</v>
      </c>
      <c r="D3937" s="10" t="s">
        <v>89</v>
      </c>
      <c r="E3937" s="19" t="s">
        <v>89</v>
      </c>
      <c r="F3937" s="10" t="s">
        <v>2860</v>
      </c>
      <c r="G3937" s="10" t="s">
        <v>340</v>
      </c>
      <c r="H3937" s="12" t="s">
        <v>341</v>
      </c>
      <c r="I3937" s="10" t="s">
        <v>21</v>
      </c>
      <c r="J3937" s="10"/>
      <c r="K3937" s="10"/>
      <c r="L3937" s="10" t="s">
        <v>22</v>
      </c>
      <c r="M3937" s="10" t="s">
        <v>22</v>
      </c>
      <c r="N3937" s="10" t="s">
        <v>22</v>
      </c>
      <c r="O3937" s="10"/>
      <c r="P3937" s="11"/>
    </row>
    <row r="3938">
      <c r="A3938" s="22">
        <v>45531.50788582176</v>
      </c>
      <c r="B3938" s="35">
        <v>45531.0</v>
      </c>
      <c r="C3938" s="10" t="s">
        <v>17</v>
      </c>
      <c r="D3938" s="10">
        <v>8.0</v>
      </c>
      <c r="E3938" s="16" t="s">
        <v>9</v>
      </c>
      <c r="F3938" s="10" t="s">
        <v>2861</v>
      </c>
      <c r="G3938" s="10"/>
      <c r="H3938" s="12"/>
      <c r="I3938" s="10" t="s">
        <v>60</v>
      </c>
      <c r="J3938" s="10"/>
      <c r="K3938" s="10"/>
      <c r="L3938" s="10" t="s">
        <v>22</v>
      </c>
      <c r="M3938" s="10" t="s">
        <v>22</v>
      </c>
      <c r="N3938" s="10" t="s">
        <v>22</v>
      </c>
      <c r="O3938" s="10"/>
      <c r="P3938" s="11"/>
    </row>
    <row r="3939">
      <c r="A3939" s="22">
        <v>45531.421268668986</v>
      </c>
      <c r="B3939" s="35">
        <v>45531.0</v>
      </c>
      <c r="C3939" s="10" t="s">
        <v>17</v>
      </c>
      <c r="D3939" s="10">
        <v>8.0</v>
      </c>
      <c r="E3939" s="17" t="s">
        <v>33</v>
      </c>
      <c r="F3939" s="10" t="s">
        <v>2862</v>
      </c>
      <c r="G3939" s="10" t="s">
        <v>1384</v>
      </c>
      <c r="H3939" s="12"/>
      <c r="I3939" s="10" t="s">
        <v>60</v>
      </c>
      <c r="J3939" s="10" t="s">
        <v>2863</v>
      </c>
      <c r="K3939" s="10"/>
      <c r="L3939" s="10" t="s">
        <v>22</v>
      </c>
      <c r="M3939" s="10" t="s">
        <v>22</v>
      </c>
      <c r="N3939" s="10" t="s">
        <v>22</v>
      </c>
      <c r="O3939" s="10"/>
      <c r="P3939" s="11"/>
    </row>
    <row r="3940">
      <c r="A3940" s="22">
        <v>45531.40403939815</v>
      </c>
      <c r="B3940" s="35">
        <v>45531.0</v>
      </c>
      <c r="C3940" s="10" t="s">
        <v>17</v>
      </c>
      <c r="D3940" s="10">
        <v>8.0</v>
      </c>
      <c r="E3940" s="16" t="s">
        <v>9</v>
      </c>
      <c r="F3940" s="10" t="s">
        <v>2864</v>
      </c>
      <c r="G3940" s="10" t="s">
        <v>195</v>
      </c>
      <c r="H3940" s="12"/>
      <c r="I3940" s="10" t="s">
        <v>21</v>
      </c>
      <c r="J3940" s="10"/>
      <c r="K3940" s="10"/>
      <c r="L3940" s="10" t="s">
        <v>22</v>
      </c>
      <c r="M3940" s="10" t="s">
        <v>22</v>
      </c>
      <c r="N3940" s="10" t="s">
        <v>22</v>
      </c>
      <c r="O3940" s="10"/>
      <c r="P3940" s="11"/>
    </row>
    <row r="3941">
      <c r="A3941" s="22">
        <v>45531.35280454862</v>
      </c>
      <c r="B3941" s="35">
        <v>45531.0</v>
      </c>
      <c r="C3941" s="10" t="s">
        <v>17</v>
      </c>
      <c r="D3941" s="10">
        <v>6.0</v>
      </c>
      <c r="E3941" s="16" t="s">
        <v>9</v>
      </c>
      <c r="F3941" s="10" t="s">
        <v>2865</v>
      </c>
      <c r="G3941" s="10" t="s">
        <v>2866</v>
      </c>
      <c r="H3941" s="12"/>
      <c r="I3941" s="10" t="s">
        <v>52</v>
      </c>
      <c r="J3941" s="10"/>
      <c r="K3941" s="10"/>
      <c r="L3941" s="10" t="s">
        <v>22</v>
      </c>
      <c r="M3941" s="10" t="s">
        <v>22</v>
      </c>
      <c r="N3941" s="10" t="s">
        <v>22</v>
      </c>
      <c r="O3941" s="10" t="s">
        <v>474</v>
      </c>
      <c r="P3941" s="11"/>
    </row>
    <row r="3942">
      <c r="A3942" s="22">
        <v>45531.0</v>
      </c>
      <c r="B3942" s="35">
        <v>45530.0</v>
      </c>
      <c r="C3942" s="10" t="s">
        <v>17</v>
      </c>
      <c r="D3942" s="10">
        <v>8.0</v>
      </c>
      <c r="E3942" s="16" t="s">
        <v>9</v>
      </c>
      <c r="F3942" s="10" t="s">
        <v>2867</v>
      </c>
      <c r="G3942" s="10" t="s">
        <v>2868</v>
      </c>
      <c r="H3942" s="12" t="s">
        <v>2869</v>
      </c>
      <c r="I3942" s="10" t="s">
        <v>60</v>
      </c>
      <c r="J3942" s="10" t="s">
        <v>2870</v>
      </c>
      <c r="K3942" s="10"/>
      <c r="L3942" s="10" t="s">
        <v>22</v>
      </c>
      <c r="M3942" s="10" t="s">
        <v>22</v>
      </c>
      <c r="N3942" s="10" t="s">
        <v>22</v>
      </c>
      <c r="O3942" s="10" t="s">
        <v>22</v>
      </c>
      <c r="P3942" s="11"/>
    </row>
    <row r="3943">
      <c r="A3943" s="22">
        <v>45531.0</v>
      </c>
      <c r="B3943" s="35">
        <v>45530.0</v>
      </c>
      <c r="C3943" s="10" t="s">
        <v>17</v>
      </c>
      <c r="D3943" s="10">
        <v>8.0</v>
      </c>
      <c r="E3943" s="17" t="s">
        <v>33</v>
      </c>
      <c r="F3943" s="10" t="s">
        <v>2871</v>
      </c>
      <c r="G3943" s="10" t="s">
        <v>2872</v>
      </c>
      <c r="H3943" s="12"/>
      <c r="I3943" s="10" t="s">
        <v>52</v>
      </c>
      <c r="J3943" s="10"/>
      <c r="K3943" s="10"/>
      <c r="L3943" s="10" t="s">
        <v>22</v>
      </c>
      <c r="M3943" s="10" t="s">
        <v>22</v>
      </c>
      <c r="N3943" s="10" t="s">
        <v>22</v>
      </c>
      <c r="O3943" s="10" t="s">
        <v>474</v>
      </c>
      <c r="P3943" s="11"/>
    </row>
    <row r="3944">
      <c r="A3944" s="22">
        <v>45531.0</v>
      </c>
      <c r="B3944" s="35">
        <v>45530.0</v>
      </c>
      <c r="C3944" s="10" t="s">
        <v>17</v>
      </c>
      <c r="D3944" s="10">
        <v>8.0</v>
      </c>
      <c r="E3944" s="17" t="s">
        <v>33</v>
      </c>
      <c r="F3944" s="10" t="s">
        <v>1623</v>
      </c>
      <c r="G3944" s="10" t="s">
        <v>1359</v>
      </c>
      <c r="H3944" s="12"/>
      <c r="I3944" s="10" t="s">
        <v>21</v>
      </c>
      <c r="J3944" s="10"/>
      <c r="K3944" s="10"/>
      <c r="L3944" s="10" t="s">
        <v>22</v>
      </c>
      <c r="M3944" s="10" t="s">
        <v>22</v>
      </c>
      <c r="N3944" s="10" t="s">
        <v>22</v>
      </c>
      <c r="O3944" s="10"/>
      <c r="P3944" s="11"/>
    </row>
    <row r="3945">
      <c r="A3945" s="22">
        <v>45531.0</v>
      </c>
      <c r="B3945" s="35">
        <v>45530.0</v>
      </c>
      <c r="C3945" s="10" t="s">
        <v>17</v>
      </c>
      <c r="D3945" s="10">
        <v>6.0</v>
      </c>
      <c r="E3945" s="16" t="s">
        <v>9</v>
      </c>
      <c r="F3945" s="10" t="s">
        <v>2873</v>
      </c>
      <c r="G3945" s="10" t="s">
        <v>2874</v>
      </c>
      <c r="H3945" s="12"/>
      <c r="I3945" s="10" t="s">
        <v>60</v>
      </c>
      <c r="J3945" s="10" t="s">
        <v>2875</v>
      </c>
      <c r="K3945" s="10"/>
      <c r="L3945" s="10" t="s">
        <v>22</v>
      </c>
      <c r="M3945" s="10" t="s">
        <v>22</v>
      </c>
      <c r="N3945" s="10" t="s">
        <v>22</v>
      </c>
      <c r="O3945" s="10" t="s">
        <v>22</v>
      </c>
      <c r="P3945" s="11"/>
    </row>
    <row r="3946">
      <c r="A3946" s="22">
        <v>45531.0</v>
      </c>
      <c r="B3946" s="35">
        <v>45530.0</v>
      </c>
      <c r="C3946" s="10" t="s">
        <v>17</v>
      </c>
      <c r="D3946" s="10">
        <v>8.0</v>
      </c>
      <c r="E3946" s="16" t="s">
        <v>9</v>
      </c>
      <c r="F3946" s="10" t="s">
        <v>2827</v>
      </c>
      <c r="G3946" s="10" t="s">
        <v>2876</v>
      </c>
      <c r="H3946" s="12" t="s">
        <v>1572</v>
      </c>
      <c r="I3946" s="10" t="s">
        <v>60</v>
      </c>
      <c r="J3946" s="10"/>
      <c r="K3946" s="10"/>
      <c r="L3946" s="10" t="s">
        <v>22</v>
      </c>
      <c r="M3946" s="10" t="s">
        <v>22</v>
      </c>
      <c r="N3946" s="10" t="s">
        <v>22</v>
      </c>
      <c r="O3946" s="10"/>
      <c r="P3946" s="11"/>
    </row>
    <row r="3947">
      <c r="A3947" s="22">
        <v>45531.0</v>
      </c>
      <c r="B3947" s="35">
        <v>45530.0</v>
      </c>
      <c r="C3947" s="10" t="s">
        <v>17</v>
      </c>
      <c r="D3947" s="10">
        <v>16.0</v>
      </c>
      <c r="E3947" s="17" t="s">
        <v>33</v>
      </c>
      <c r="F3947" s="10" t="s">
        <v>2877</v>
      </c>
      <c r="G3947" s="10" t="s">
        <v>2878</v>
      </c>
      <c r="H3947" s="12"/>
      <c r="I3947" s="10" t="s">
        <v>21</v>
      </c>
      <c r="J3947" s="10"/>
      <c r="K3947" s="10"/>
      <c r="L3947" s="10" t="s">
        <v>22</v>
      </c>
      <c r="M3947" s="10" t="s">
        <v>22</v>
      </c>
      <c r="N3947" s="10" t="s">
        <v>22</v>
      </c>
      <c r="O3947" s="10"/>
      <c r="P3947" s="11"/>
    </row>
    <row r="3948">
      <c r="A3948" s="22">
        <v>45531.0</v>
      </c>
      <c r="B3948" s="35">
        <v>45530.0</v>
      </c>
      <c r="C3948" s="10" t="s">
        <v>17</v>
      </c>
      <c r="D3948" s="10">
        <v>8.0</v>
      </c>
      <c r="E3948" s="16" t="s">
        <v>9</v>
      </c>
      <c r="F3948" s="10" t="s">
        <v>2026</v>
      </c>
      <c r="G3948" s="10" t="s">
        <v>1189</v>
      </c>
      <c r="H3948" s="12" t="s">
        <v>1484</v>
      </c>
      <c r="I3948" s="10" t="s">
        <v>52</v>
      </c>
      <c r="J3948" s="10"/>
      <c r="K3948" s="10"/>
      <c r="L3948" s="10" t="s">
        <v>22</v>
      </c>
      <c r="M3948" s="10" t="s">
        <v>22</v>
      </c>
      <c r="N3948" s="10" t="s">
        <v>22</v>
      </c>
      <c r="O3948" s="10"/>
      <c r="P3948" s="11"/>
    </row>
    <row r="3949">
      <c r="A3949" s="22">
        <v>45531.0</v>
      </c>
      <c r="B3949" s="35">
        <v>45530.0</v>
      </c>
      <c r="C3949" s="10" t="s">
        <v>17</v>
      </c>
      <c r="D3949" s="10">
        <v>8.0</v>
      </c>
      <c r="E3949" s="17" t="s">
        <v>33</v>
      </c>
      <c r="F3949" s="10" t="s">
        <v>2632</v>
      </c>
      <c r="G3949" s="10" t="s">
        <v>67</v>
      </c>
      <c r="H3949" s="12" t="s">
        <v>68</v>
      </c>
      <c r="I3949" s="10" t="s">
        <v>21</v>
      </c>
      <c r="J3949" s="10"/>
      <c r="K3949" s="10"/>
      <c r="L3949" s="10" t="s">
        <v>22</v>
      </c>
      <c r="M3949" s="10" t="s">
        <v>22</v>
      </c>
      <c r="N3949" s="10" t="s">
        <v>22</v>
      </c>
      <c r="O3949" s="10"/>
      <c r="P3949" s="11"/>
    </row>
    <row r="3950">
      <c r="A3950" s="22">
        <v>45531.0</v>
      </c>
      <c r="B3950" s="35">
        <v>45530.0</v>
      </c>
      <c r="C3950" s="10" t="s">
        <v>17</v>
      </c>
      <c r="D3950" s="10">
        <v>8.0</v>
      </c>
      <c r="E3950" s="17" t="s">
        <v>33</v>
      </c>
      <c r="F3950" s="10" t="s">
        <v>1023</v>
      </c>
      <c r="G3950" s="10" t="s">
        <v>1024</v>
      </c>
      <c r="H3950" s="12"/>
      <c r="I3950" s="10" t="s">
        <v>60</v>
      </c>
      <c r="J3950" s="10" t="s">
        <v>2879</v>
      </c>
      <c r="K3950" s="22"/>
      <c r="L3950" s="10" t="s">
        <v>22</v>
      </c>
      <c r="M3950" s="10" t="s">
        <v>22</v>
      </c>
      <c r="N3950" s="10" t="s">
        <v>22</v>
      </c>
      <c r="O3950" s="10" t="s">
        <v>22</v>
      </c>
      <c r="P3950" s="11"/>
    </row>
    <row r="3951">
      <c r="A3951" s="22">
        <v>45531.0</v>
      </c>
      <c r="B3951" s="35">
        <v>45530.0</v>
      </c>
      <c r="C3951" s="10" t="s">
        <v>17</v>
      </c>
      <c r="D3951" s="10">
        <v>16.0</v>
      </c>
      <c r="E3951" s="17" t="s">
        <v>33</v>
      </c>
      <c r="F3951" s="10" t="s">
        <v>766</v>
      </c>
      <c r="G3951" s="10" t="s">
        <v>195</v>
      </c>
      <c r="H3951" s="12"/>
      <c r="I3951" s="10" t="s">
        <v>21</v>
      </c>
      <c r="J3951" s="10"/>
      <c r="K3951" s="10"/>
      <c r="L3951" s="10" t="s">
        <v>22</v>
      </c>
      <c r="M3951" s="10" t="s">
        <v>22</v>
      </c>
      <c r="N3951" s="10" t="s">
        <v>22</v>
      </c>
      <c r="O3951" s="10"/>
      <c r="P3951" s="11"/>
    </row>
    <row r="3952">
      <c r="A3952" s="22">
        <v>45531.0</v>
      </c>
      <c r="B3952" s="35">
        <v>45530.0</v>
      </c>
      <c r="C3952" s="10" t="s">
        <v>17</v>
      </c>
      <c r="D3952" s="10">
        <v>8.0</v>
      </c>
      <c r="E3952" s="17" t="s">
        <v>33</v>
      </c>
      <c r="F3952" s="10" t="s">
        <v>2639</v>
      </c>
      <c r="G3952" s="10" t="s">
        <v>465</v>
      </c>
      <c r="H3952" s="12"/>
      <c r="I3952" s="10" t="s">
        <v>52</v>
      </c>
      <c r="J3952" s="10"/>
      <c r="K3952" s="10"/>
      <c r="L3952" s="10" t="s">
        <v>22</v>
      </c>
      <c r="M3952" s="10" t="s">
        <v>22</v>
      </c>
      <c r="N3952" s="10" t="s">
        <v>22</v>
      </c>
      <c r="O3952" s="10"/>
      <c r="P3952" s="11"/>
    </row>
    <row r="3953">
      <c r="A3953" s="22">
        <v>45531.0</v>
      </c>
      <c r="B3953" s="35">
        <v>45530.0</v>
      </c>
      <c r="C3953" s="10" t="s">
        <v>17</v>
      </c>
      <c r="D3953" s="10">
        <v>8.0</v>
      </c>
      <c r="E3953" s="17" t="s">
        <v>33</v>
      </c>
      <c r="F3953" s="10" t="s">
        <v>811</v>
      </c>
      <c r="G3953" s="10"/>
      <c r="H3953" s="12"/>
      <c r="I3953" s="10" t="s">
        <v>21</v>
      </c>
      <c r="J3953" s="10"/>
      <c r="K3953" s="10"/>
      <c r="L3953" s="10" t="s">
        <v>22</v>
      </c>
      <c r="M3953" s="10" t="s">
        <v>22</v>
      </c>
      <c r="N3953" s="10" t="s">
        <v>22</v>
      </c>
      <c r="O3953" s="10"/>
      <c r="P3953" s="11"/>
    </row>
    <row r="3954">
      <c r="A3954" s="22">
        <v>45531.0</v>
      </c>
      <c r="B3954" s="35">
        <v>45531.0</v>
      </c>
      <c r="C3954" s="10" t="s">
        <v>17</v>
      </c>
      <c r="D3954" s="10">
        <v>8.0</v>
      </c>
      <c r="E3954" s="17" t="s">
        <v>33</v>
      </c>
      <c r="F3954" s="10" t="s">
        <v>2880</v>
      </c>
      <c r="G3954" s="10" t="s">
        <v>94</v>
      </c>
      <c r="H3954" s="12" t="s">
        <v>853</v>
      </c>
      <c r="I3954" s="10" t="s">
        <v>21</v>
      </c>
      <c r="J3954" s="10" t="s">
        <v>536</v>
      </c>
      <c r="K3954" s="10"/>
      <c r="L3954" s="10" t="s">
        <v>22</v>
      </c>
      <c r="M3954" s="10" t="s">
        <v>22</v>
      </c>
      <c r="N3954" s="10" t="s">
        <v>22</v>
      </c>
      <c r="O3954" s="10"/>
      <c r="P3954" s="11"/>
    </row>
    <row r="3955">
      <c r="A3955" s="22">
        <v>45530.48390425926</v>
      </c>
      <c r="B3955" s="35">
        <v>45530.0</v>
      </c>
      <c r="C3955" s="10" t="s">
        <v>17</v>
      </c>
      <c r="D3955" s="10">
        <v>8.0</v>
      </c>
      <c r="E3955" s="17" t="s">
        <v>33</v>
      </c>
      <c r="F3955" s="10" t="s">
        <v>2881</v>
      </c>
      <c r="G3955" s="10" t="s">
        <v>267</v>
      </c>
      <c r="H3955" s="12"/>
      <c r="I3955" s="10" t="s">
        <v>21</v>
      </c>
      <c r="J3955" s="10"/>
      <c r="K3955" s="10"/>
      <c r="L3955" s="10" t="s">
        <v>22</v>
      </c>
      <c r="M3955" s="10" t="s">
        <v>22</v>
      </c>
      <c r="N3955" s="10" t="s">
        <v>22</v>
      </c>
      <c r="O3955" s="10"/>
      <c r="P3955" s="11"/>
    </row>
    <row r="3956">
      <c r="A3956" s="22">
        <v>45530.446083449075</v>
      </c>
      <c r="B3956" s="35">
        <v>45530.0</v>
      </c>
      <c r="C3956" s="10" t="s">
        <v>17</v>
      </c>
      <c r="D3956" s="10">
        <v>8.0</v>
      </c>
      <c r="E3956" s="17" t="s">
        <v>33</v>
      </c>
      <c r="F3956" s="10" t="s">
        <v>2191</v>
      </c>
      <c r="G3956" s="10" t="s">
        <v>379</v>
      </c>
      <c r="H3956" s="12" t="s">
        <v>380</v>
      </c>
      <c r="I3956" s="10" t="s">
        <v>21</v>
      </c>
      <c r="J3956" s="10"/>
      <c r="K3956" s="10"/>
      <c r="L3956" s="10" t="s">
        <v>22</v>
      </c>
      <c r="M3956" s="10" t="s">
        <v>22</v>
      </c>
      <c r="N3956" s="10" t="s">
        <v>22</v>
      </c>
      <c r="O3956" s="10"/>
      <c r="P3956" s="11"/>
    </row>
    <row r="3957">
      <c r="A3957" s="22">
        <v>45530.43909284723</v>
      </c>
      <c r="B3957" s="35">
        <v>45530.0</v>
      </c>
      <c r="C3957" s="10" t="s">
        <v>17</v>
      </c>
      <c r="D3957" s="10">
        <v>8.0</v>
      </c>
      <c r="E3957" s="17" t="s">
        <v>33</v>
      </c>
      <c r="F3957" s="10" t="s">
        <v>1957</v>
      </c>
      <c r="G3957" s="10" t="s">
        <v>45</v>
      </c>
      <c r="H3957" s="12" t="s">
        <v>46</v>
      </c>
      <c r="I3957" s="10" t="s">
        <v>21</v>
      </c>
      <c r="J3957" s="10"/>
      <c r="K3957" s="10"/>
      <c r="L3957" s="10" t="s">
        <v>22</v>
      </c>
      <c r="M3957" s="10" t="s">
        <v>22</v>
      </c>
      <c r="N3957" s="10" t="s">
        <v>22</v>
      </c>
      <c r="O3957" s="10"/>
      <c r="P3957" s="11"/>
    </row>
    <row r="3958">
      <c r="A3958" s="22">
        <v>45530.40847702546</v>
      </c>
      <c r="B3958" s="35">
        <v>45530.0</v>
      </c>
      <c r="C3958" s="10" t="s">
        <v>17</v>
      </c>
      <c r="D3958" s="10">
        <v>8.0</v>
      </c>
      <c r="E3958" s="17" t="s">
        <v>33</v>
      </c>
      <c r="F3958" s="10" t="s">
        <v>2882</v>
      </c>
      <c r="G3958" s="10" t="s">
        <v>235</v>
      </c>
      <c r="H3958" s="12" t="s">
        <v>236</v>
      </c>
      <c r="I3958" s="10" t="s">
        <v>21</v>
      </c>
      <c r="J3958" s="10"/>
      <c r="K3958" s="10"/>
      <c r="L3958" s="10" t="s">
        <v>22</v>
      </c>
      <c r="M3958" s="10" t="s">
        <v>22</v>
      </c>
      <c r="N3958" s="10" t="s">
        <v>22</v>
      </c>
      <c r="O3958" s="10"/>
      <c r="P3958" s="11"/>
    </row>
    <row r="3959">
      <c r="A3959" s="22">
        <v>45530.4073158449</v>
      </c>
      <c r="B3959" s="35">
        <v>45530.0</v>
      </c>
      <c r="C3959" s="10" t="s">
        <v>17</v>
      </c>
      <c r="D3959" s="10">
        <v>8.0</v>
      </c>
      <c r="E3959" s="16" t="s">
        <v>9</v>
      </c>
      <c r="F3959" s="10" t="s">
        <v>2883</v>
      </c>
      <c r="G3959" s="10" t="s">
        <v>2884</v>
      </c>
      <c r="H3959" s="12" t="s">
        <v>2885</v>
      </c>
      <c r="I3959" s="10" t="s">
        <v>60</v>
      </c>
      <c r="J3959" s="10" t="s">
        <v>2886</v>
      </c>
      <c r="K3959" s="10"/>
      <c r="L3959" s="10" t="s">
        <v>22</v>
      </c>
      <c r="M3959" s="10" t="s">
        <v>22</v>
      </c>
      <c r="N3959" s="10" t="s">
        <v>22</v>
      </c>
      <c r="O3959" s="10" t="s">
        <v>22</v>
      </c>
      <c r="P3959" s="11"/>
    </row>
    <row r="3960">
      <c r="A3960" s="22">
        <v>45530.382106689816</v>
      </c>
      <c r="B3960" s="35">
        <v>45530.0</v>
      </c>
      <c r="C3960" s="10" t="s">
        <v>17</v>
      </c>
      <c r="D3960" s="10" t="s">
        <v>177</v>
      </c>
      <c r="E3960" s="17" t="s">
        <v>33</v>
      </c>
      <c r="F3960" s="10" t="s">
        <v>1096</v>
      </c>
      <c r="G3960" s="10" t="s">
        <v>2887</v>
      </c>
      <c r="H3960" s="12"/>
      <c r="I3960" s="10" t="s">
        <v>60</v>
      </c>
      <c r="J3960" s="10" t="s">
        <v>2888</v>
      </c>
      <c r="K3960" s="10"/>
      <c r="L3960" s="10" t="s">
        <v>22</v>
      </c>
      <c r="M3960" s="10" t="s">
        <v>22</v>
      </c>
      <c r="N3960" s="10" t="s">
        <v>22</v>
      </c>
      <c r="O3960" s="10" t="s">
        <v>22</v>
      </c>
      <c r="P3960" s="11"/>
    </row>
    <row r="3961">
      <c r="A3961" s="22">
        <v>45530.38151761574</v>
      </c>
      <c r="B3961" s="35">
        <v>45530.0</v>
      </c>
      <c r="C3961" s="10" t="s">
        <v>17</v>
      </c>
      <c r="D3961" s="10">
        <v>8.0</v>
      </c>
      <c r="E3961" s="16" t="s">
        <v>9</v>
      </c>
      <c r="F3961" s="10" t="s">
        <v>2871</v>
      </c>
      <c r="G3961" s="10" t="s">
        <v>2872</v>
      </c>
      <c r="H3961" s="12"/>
      <c r="I3961" s="10" t="s">
        <v>52</v>
      </c>
      <c r="J3961" s="10"/>
      <c r="K3961" s="10"/>
      <c r="L3961" s="10" t="s">
        <v>22</v>
      </c>
      <c r="M3961" s="10" t="s">
        <v>22</v>
      </c>
      <c r="N3961" s="10" t="s">
        <v>22</v>
      </c>
      <c r="O3961" s="10" t="s">
        <v>474</v>
      </c>
      <c r="P3961" s="11"/>
    </row>
    <row r="3962">
      <c r="A3962" s="22">
        <v>45530.37988274306</v>
      </c>
      <c r="B3962" s="35">
        <v>45530.0</v>
      </c>
      <c r="C3962" s="10" t="s">
        <v>17</v>
      </c>
      <c r="D3962" s="10">
        <v>8.0</v>
      </c>
      <c r="E3962" s="16" t="s">
        <v>9</v>
      </c>
      <c r="F3962" s="10" t="s">
        <v>2871</v>
      </c>
      <c r="G3962" s="10" t="s">
        <v>2872</v>
      </c>
      <c r="H3962" s="12"/>
      <c r="I3962" s="10" t="s">
        <v>52</v>
      </c>
      <c r="J3962" s="10"/>
      <c r="K3962" s="10"/>
      <c r="L3962" s="10" t="s">
        <v>22</v>
      </c>
      <c r="M3962" s="10" t="s">
        <v>22</v>
      </c>
      <c r="N3962" s="10" t="s">
        <v>22</v>
      </c>
      <c r="O3962" s="10" t="s">
        <v>474</v>
      </c>
      <c r="P3962" s="11"/>
    </row>
    <row r="3963">
      <c r="A3963" s="22">
        <v>45530.0</v>
      </c>
      <c r="B3963" s="35">
        <v>45527.0</v>
      </c>
      <c r="C3963" s="10" t="s">
        <v>17</v>
      </c>
      <c r="D3963" s="10">
        <v>16.0</v>
      </c>
      <c r="E3963" s="16" t="s">
        <v>9</v>
      </c>
      <c r="F3963" s="10" t="s">
        <v>2462</v>
      </c>
      <c r="G3963" s="10" t="s">
        <v>810</v>
      </c>
      <c r="H3963" s="12"/>
      <c r="I3963" s="10" t="s">
        <v>21</v>
      </c>
      <c r="J3963" s="10"/>
      <c r="K3963" s="10"/>
      <c r="L3963" s="10" t="s">
        <v>22</v>
      </c>
      <c r="M3963" s="10" t="s">
        <v>22</v>
      </c>
      <c r="N3963" s="10" t="s">
        <v>22</v>
      </c>
      <c r="O3963" s="10"/>
      <c r="P3963" s="10"/>
    </row>
    <row r="3964">
      <c r="A3964" s="22">
        <v>45530.0</v>
      </c>
      <c r="B3964" s="35">
        <v>45527.0</v>
      </c>
      <c r="C3964" s="10" t="s">
        <v>17</v>
      </c>
      <c r="D3964" s="10">
        <v>8.0</v>
      </c>
      <c r="E3964" s="16" t="s">
        <v>9</v>
      </c>
      <c r="F3964" s="10" t="s">
        <v>2091</v>
      </c>
      <c r="G3964" s="10" t="s">
        <v>2889</v>
      </c>
      <c r="H3964" s="12" t="s">
        <v>2093</v>
      </c>
      <c r="I3964" s="10" t="s">
        <v>60</v>
      </c>
      <c r="J3964" s="10" t="s">
        <v>2890</v>
      </c>
      <c r="K3964" s="10"/>
      <c r="L3964" s="10" t="s">
        <v>22</v>
      </c>
      <c r="M3964" s="10" t="s">
        <v>22</v>
      </c>
      <c r="N3964" s="10" t="s">
        <v>22</v>
      </c>
      <c r="O3964" s="10"/>
      <c r="P3964" s="11"/>
    </row>
    <row r="3965">
      <c r="A3965" s="22">
        <v>45530.0</v>
      </c>
      <c r="B3965" s="35">
        <v>45527.0</v>
      </c>
      <c r="C3965" s="10" t="s">
        <v>17</v>
      </c>
      <c r="D3965" s="10">
        <v>8.0</v>
      </c>
      <c r="E3965" s="16" t="s">
        <v>9</v>
      </c>
      <c r="F3965" s="10" t="s">
        <v>2545</v>
      </c>
      <c r="G3965" s="10" t="s">
        <v>2820</v>
      </c>
      <c r="H3965" s="12" t="s">
        <v>2891</v>
      </c>
      <c r="I3965" s="10" t="s">
        <v>52</v>
      </c>
      <c r="J3965" s="10"/>
      <c r="K3965" s="22"/>
      <c r="L3965" s="10" t="s">
        <v>22</v>
      </c>
      <c r="M3965" s="10" t="s">
        <v>22</v>
      </c>
      <c r="N3965" s="10" t="s">
        <v>22</v>
      </c>
      <c r="O3965" s="10"/>
      <c r="P3965" s="11"/>
    </row>
    <row r="3966">
      <c r="A3966" s="22">
        <v>45530.0</v>
      </c>
      <c r="B3966" s="35">
        <v>45527.0</v>
      </c>
      <c r="C3966" s="10" t="s">
        <v>17</v>
      </c>
      <c r="D3966" s="10">
        <v>8.0</v>
      </c>
      <c r="E3966" s="16" t="s">
        <v>9</v>
      </c>
      <c r="F3966" s="10" t="s">
        <v>2892</v>
      </c>
      <c r="G3966" s="10" t="s">
        <v>27</v>
      </c>
      <c r="H3966" s="12" t="s">
        <v>28</v>
      </c>
      <c r="I3966" s="10" t="s">
        <v>21</v>
      </c>
      <c r="J3966" s="10" t="s">
        <v>524</v>
      </c>
      <c r="K3966" s="10"/>
      <c r="L3966" s="10" t="s">
        <v>22</v>
      </c>
      <c r="M3966" s="10" t="s">
        <v>22</v>
      </c>
      <c r="N3966" s="10" t="s">
        <v>22</v>
      </c>
      <c r="O3966" s="10"/>
      <c r="P3966" s="11"/>
    </row>
    <row r="3967">
      <c r="A3967" s="22">
        <v>45530.0</v>
      </c>
      <c r="B3967" s="35">
        <v>45527.0</v>
      </c>
      <c r="C3967" s="10" t="s">
        <v>17</v>
      </c>
      <c r="D3967" s="10">
        <v>8.0</v>
      </c>
      <c r="E3967" s="16" t="s">
        <v>9</v>
      </c>
      <c r="F3967" s="10" t="s">
        <v>2639</v>
      </c>
      <c r="G3967" s="10" t="s">
        <v>465</v>
      </c>
      <c r="H3967" s="12"/>
      <c r="I3967" s="10" t="s">
        <v>52</v>
      </c>
      <c r="J3967" s="10"/>
      <c r="K3967" s="10"/>
      <c r="L3967" s="10" t="s">
        <v>22</v>
      </c>
      <c r="M3967" s="10" t="s">
        <v>22</v>
      </c>
      <c r="N3967" s="10" t="s">
        <v>22</v>
      </c>
      <c r="O3967" s="10"/>
      <c r="P3967" s="11"/>
    </row>
    <row r="3968">
      <c r="A3968" s="22">
        <v>45530.0</v>
      </c>
      <c r="B3968" s="35">
        <v>45527.0</v>
      </c>
      <c r="C3968" s="10" t="s">
        <v>17</v>
      </c>
      <c r="D3968" s="10">
        <v>8.0</v>
      </c>
      <c r="E3968" s="16" t="s">
        <v>9</v>
      </c>
      <c r="F3968" s="10" t="s">
        <v>2893</v>
      </c>
      <c r="G3968" s="10" t="s">
        <v>2894</v>
      </c>
      <c r="H3968" s="12">
        <v>7858.0</v>
      </c>
      <c r="I3968" s="10" t="s">
        <v>60</v>
      </c>
      <c r="J3968" s="10"/>
      <c r="K3968" s="10"/>
      <c r="L3968" s="10" t="s">
        <v>22</v>
      </c>
      <c r="M3968" s="10" t="s">
        <v>22</v>
      </c>
      <c r="N3968" s="10" t="s">
        <v>22</v>
      </c>
      <c r="O3968" s="10" t="s">
        <v>22</v>
      </c>
      <c r="P3968" s="11"/>
    </row>
    <row r="3969">
      <c r="A3969" s="22">
        <v>45530.0</v>
      </c>
      <c r="B3969" s="35">
        <v>45527.0</v>
      </c>
      <c r="C3969" s="10" t="s">
        <v>17</v>
      </c>
      <c r="D3969" s="10">
        <v>16.0</v>
      </c>
      <c r="E3969" s="17" t="s">
        <v>33</v>
      </c>
      <c r="F3969" s="10" t="s">
        <v>868</v>
      </c>
      <c r="G3969" s="10" t="s">
        <v>2895</v>
      </c>
      <c r="H3969" s="12"/>
      <c r="I3969" s="10" t="s">
        <v>21</v>
      </c>
      <c r="J3969" s="10"/>
      <c r="K3969" s="10"/>
      <c r="L3969" s="10" t="s">
        <v>22</v>
      </c>
      <c r="M3969" s="10" t="s">
        <v>22</v>
      </c>
      <c r="N3969" s="10" t="s">
        <v>22</v>
      </c>
      <c r="O3969" s="10"/>
      <c r="P3969" s="11"/>
    </row>
    <row r="3970">
      <c r="A3970" s="22">
        <v>45530.0</v>
      </c>
      <c r="B3970" s="35">
        <v>45527.0</v>
      </c>
      <c r="C3970" s="10" t="s">
        <v>17</v>
      </c>
      <c r="D3970" s="10">
        <v>8.0</v>
      </c>
      <c r="E3970" s="16" t="s">
        <v>9</v>
      </c>
      <c r="F3970" s="10" t="s">
        <v>1411</v>
      </c>
      <c r="G3970" s="10" t="s">
        <v>226</v>
      </c>
      <c r="H3970" s="12" t="s">
        <v>227</v>
      </c>
      <c r="I3970" s="10" t="s">
        <v>21</v>
      </c>
      <c r="J3970" s="10"/>
      <c r="K3970" s="10"/>
      <c r="L3970" s="10" t="s">
        <v>22</v>
      </c>
      <c r="M3970" s="10" t="s">
        <v>22</v>
      </c>
      <c r="N3970" s="10" t="s">
        <v>22</v>
      </c>
      <c r="O3970" s="10"/>
      <c r="P3970" s="11"/>
    </row>
    <row r="3971">
      <c r="A3971" s="22">
        <v>45530.0</v>
      </c>
      <c r="B3971" s="35">
        <v>45527.0</v>
      </c>
      <c r="C3971" s="10" t="s">
        <v>17</v>
      </c>
      <c r="D3971" s="10">
        <v>8.0</v>
      </c>
      <c r="E3971" s="17" t="s">
        <v>33</v>
      </c>
      <c r="F3971" s="10" t="s">
        <v>2896</v>
      </c>
      <c r="G3971" s="10" t="s">
        <v>2897</v>
      </c>
      <c r="H3971" s="12"/>
      <c r="I3971" s="10" t="s">
        <v>60</v>
      </c>
      <c r="J3971" s="10"/>
      <c r="K3971" s="10"/>
      <c r="L3971" s="10" t="s">
        <v>22</v>
      </c>
      <c r="M3971" s="10" t="s">
        <v>22</v>
      </c>
      <c r="N3971" s="10" t="s">
        <v>22</v>
      </c>
      <c r="O3971" s="10" t="s">
        <v>474</v>
      </c>
      <c r="P3971" s="11"/>
    </row>
    <row r="3972">
      <c r="A3972" s="22">
        <v>45530.0</v>
      </c>
      <c r="B3972" s="35">
        <v>45527.0</v>
      </c>
      <c r="C3972" s="10" t="s">
        <v>17</v>
      </c>
      <c r="D3972" s="10">
        <v>8.0</v>
      </c>
      <c r="E3972" s="16" t="s">
        <v>9</v>
      </c>
      <c r="F3972" s="10" t="s">
        <v>2898</v>
      </c>
      <c r="G3972" s="10" t="s">
        <v>2899</v>
      </c>
      <c r="H3972" s="12" t="s">
        <v>2900</v>
      </c>
      <c r="I3972" s="10" t="s">
        <v>21</v>
      </c>
      <c r="J3972" s="10" t="s">
        <v>2901</v>
      </c>
      <c r="K3972" s="10" t="s">
        <v>2902</v>
      </c>
      <c r="L3972" s="10" t="s">
        <v>22</v>
      </c>
      <c r="M3972" s="10" t="s">
        <v>22</v>
      </c>
      <c r="N3972" s="10" t="s">
        <v>22</v>
      </c>
      <c r="O3972" s="10"/>
      <c r="P3972" s="11"/>
    </row>
    <row r="3973">
      <c r="A3973" s="22">
        <v>45530.0</v>
      </c>
      <c r="B3973" s="35">
        <v>45527.0</v>
      </c>
      <c r="C3973" s="10" t="s">
        <v>17</v>
      </c>
      <c r="D3973" s="10">
        <v>8.0</v>
      </c>
      <c r="E3973" s="17" t="s">
        <v>33</v>
      </c>
      <c r="F3973" s="10" t="s">
        <v>2881</v>
      </c>
      <c r="G3973" s="10" t="s">
        <v>267</v>
      </c>
      <c r="H3973" s="12"/>
      <c r="I3973" s="10" t="s">
        <v>21</v>
      </c>
      <c r="J3973" s="10"/>
      <c r="K3973" s="10"/>
      <c r="L3973" s="10" t="s">
        <v>22</v>
      </c>
      <c r="M3973" s="10" t="s">
        <v>22</v>
      </c>
      <c r="N3973" s="10" t="s">
        <v>22</v>
      </c>
      <c r="O3973" s="10"/>
      <c r="P3973" s="11"/>
    </row>
    <row r="3974">
      <c r="A3974" s="22">
        <v>45530.0</v>
      </c>
      <c r="B3974" s="35">
        <v>45527.0</v>
      </c>
      <c r="C3974" s="10" t="s">
        <v>17</v>
      </c>
      <c r="D3974" s="10" t="s">
        <v>89</v>
      </c>
      <c r="E3974" s="19" t="s">
        <v>89</v>
      </c>
      <c r="F3974" s="10" t="s">
        <v>2903</v>
      </c>
      <c r="G3974" s="10" t="s">
        <v>2904</v>
      </c>
      <c r="H3974" s="12" t="s">
        <v>2905</v>
      </c>
      <c r="I3974" s="10" t="s">
        <v>60</v>
      </c>
      <c r="J3974" s="10"/>
      <c r="K3974" s="10"/>
      <c r="L3974" s="10" t="s">
        <v>22</v>
      </c>
      <c r="M3974" s="10" t="s">
        <v>22</v>
      </c>
      <c r="N3974" s="10" t="s">
        <v>22</v>
      </c>
      <c r="O3974" s="10"/>
      <c r="P3974" s="11"/>
    </row>
    <row r="3975">
      <c r="A3975" s="22">
        <v>45530.0</v>
      </c>
      <c r="B3975" s="35">
        <v>45530.0</v>
      </c>
      <c r="C3975" s="10" t="s">
        <v>17</v>
      </c>
      <c r="D3975" s="10">
        <v>8.0</v>
      </c>
      <c r="E3975" s="16" t="s">
        <v>9</v>
      </c>
      <c r="F3975" s="10" t="s">
        <v>2291</v>
      </c>
      <c r="G3975" s="10" t="s">
        <v>1038</v>
      </c>
      <c r="H3975" s="12"/>
      <c r="I3975" s="10" t="s">
        <v>21</v>
      </c>
      <c r="J3975" s="10"/>
      <c r="K3975" s="10"/>
      <c r="L3975" s="10" t="s">
        <v>22</v>
      </c>
      <c r="M3975" s="10" t="s">
        <v>22</v>
      </c>
      <c r="N3975" s="10" t="s">
        <v>22</v>
      </c>
      <c r="O3975" s="10"/>
      <c r="P3975" s="11"/>
    </row>
    <row r="3976">
      <c r="A3976" s="22">
        <v>45528.0</v>
      </c>
      <c r="B3976" s="35">
        <v>45526.0</v>
      </c>
      <c r="C3976" s="10" t="s">
        <v>17</v>
      </c>
      <c r="D3976" s="10">
        <v>8.0</v>
      </c>
      <c r="E3976" s="16" t="s">
        <v>9</v>
      </c>
      <c r="F3976" s="10" t="s">
        <v>2823</v>
      </c>
      <c r="G3976" s="10" t="s">
        <v>2824</v>
      </c>
      <c r="H3976" s="12" t="s">
        <v>2906</v>
      </c>
      <c r="I3976" s="10" t="s">
        <v>60</v>
      </c>
      <c r="J3976" s="10"/>
      <c r="K3976" s="10"/>
      <c r="L3976" s="10" t="s">
        <v>22</v>
      </c>
      <c r="M3976" s="10" t="s">
        <v>22</v>
      </c>
      <c r="N3976" s="10" t="s">
        <v>22</v>
      </c>
      <c r="O3976" s="10" t="s">
        <v>22</v>
      </c>
      <c r="P3976" s="11"/>
    </row>
    <row r="3977">
      <c r="A3977" s="22">
        <v>45527.52388324074</v>
      </c>
      <c r="B3977" s="35">
        <v>45527.0</v>
      </c>
      <c r="C3977" s="10" t="s">
        <v>17</v>
      </c>
      <c r="D3977" s="10">
        <v>8.0</v>
      </c>
      <c r="E3977" s="16" t="s">
        <v>9</v>
      </c>
      <c r="F3977" s="10" t="s">
        <v>1156</v>
      </c>
      <c r="G3977" s="10" t="s">
        <v>2907</v>
      </c>
      <c r="H3977" s="12"/>
      <c r="I3977" s="10" t="s">
        <v>52</v>
      </c>
      <c r="J3977" s="10"/>
      <c r="K3977" s="22"/>
      <c r="L3977" s="10" t="s">
        <v>22</v>
      </c>
      <c r="M3977" s="10" t="s">
        <v>22</v>
      </c>
      <c r="N3977" s="10" t="s">
        <v>22</v>
      </c>
      <c r="O3977" s="10" t="s">
        <v>474</v>
      </c>
      <c r="P3977" s="11"/>
    </row>
    <row r="3978">
      <c r="A3978" s="29">
        <v>45527.523063472225</v>
      </c>
      <c r="B3978" s="35">
        <v>45527.0</v>
      </c>
      <c r="C3978" s="10" t="s">
        <v>17</v>
      </c>
      <c r="D3978" s="10">
        <v>8.0</v>
      </c>
      <c r="E3978" s="17" t="s">
        <v>33</v>
      </c>
      <c r="F3978" s="10" t="s">
        <v>1872</v>
      </c>
      <c r="G3978" s="10" t="s">
        <v>422</v>
      </c>
      <c r="H3978" s="12" t="s">
        <v>423</v>
      </c>
      <c r="I3978" s="10" t="s">
        <v>21</v>
      </c>
      <c r="J3978" s="10"/>
      <c r="K3978" s="10"/>
      <c r="L3978" s="10" t="s">
        <v>22</v>
      </c>
      <c r="M3978" s="10" t="s">
        <v>22</v>
      </c>
      <c r="N3978" s="10" t="s">
        <v>22</v>
      </c>
      <c r="O3978" s="10"/>
      <c r="P3978" s="11"/>
    </row>
    <row r="3979">
      <c r="A3979" s="29">
        <v>45527.52190252315</v>
      </c>
      <c r="B3979" s="35">
        <v>45527.0</v>
      </c>
      <c r="C3979" s="10" t="s">
        <v>17</v>
      </c>
      <c r="D3979" s="10">
        <v>8.0</v>
      </c>
      <c r="E3979" s="16" t="s">
        <v>9</v>
      </c>
      <c r="F3979" s="10" t="s">
        <v>2908</v>
      </c>
      <c r="G3979" s="10" t="s">
        <v>465</v>
      </c>
      <c r="H3979" s="12"/>
      <c r="I3979" s="10" t="s">
        <v>52</v>
      </c>
      <c r="J3979" s="10"/>
      <c r="K3979" s="10"/>
      <c r="L3979" s="10" t="s">
        <v>22</v>
      </c>
      <c r="M3979" s="10" t="s">
        <v>22</v>
      </c>
      <c r="N3979" s="10" t="s">
        <v>22</v>
      </c>
      <c r="O3979" s="10" t="s">
        <v>22</v>
      </c>
      <c r="P3979" s="11"/>
    </row>
    <row r="3980">
      <c r="A3980" s="29">
        <v>45527.46859527778</v>
      </c>
      <c r="B3980" s="35">
        <v>45527.0</v>
      </c>
      <c r="C3980" s="10" t="s">
        <v>17</v>
      </c>
      <c r="D3980" s="10">
        <v>8.0</v>
      </c>
      <c r="E3980" s="17" t="s">
        <v>33</v>
      </c>
      <c r="F3980" s="10" t="s">
        <v>2909</v>
      </c>
      <c r="G3980" s="10" t="s">
        <v>2910</v>
      </c>
      <c r="H3980" s="12"/>
      <c r="I3980" s="10" t="s">
        <v>52</v>
      </c>
      <c r="J3980" s="10"/>
      <c r="K3980" s="10"/>
      <c r="L3980" s="10" t="s">
        <v>22</v>
      </c>
      <c r="M3980" s="10" t="s">
        <v>22</v>
      </c>
      <c r="N3980" s="10" t="s">
        <v>22</v>
      </c>
      <c r="O3980" s="10" t="s">
        <v>22</v>
      </c>
      <c r="P3980" s="11"/>
    </row>
    <row r="3981">
      <c r="A3981" s="29">
        <v>45527.45447460648</v>
      </c>
      <c r="B3981" s="35">
        <v>45527.0</v>
      </c>
      <c r="C3981" s="10" t="s">
        <v>17</v>
      </c>
      <c r="D3981" s="10">
        <v>8.0</v>
      </c>
      <c r="E3981" s="16" t="s">
        <v>9</v>
      </c>
      <c r="F3981" s="10" t="s">
        <v>782</v>
      </c>
      <c r="G3981" s="10" t="s">
        <v>2911</v>
      </c>
      <c r="H3981" s="12"/>
      <c r="I3981" s="10" t="s">
        <v>52</v>
      </c>
      <c r="J3981" s="10"/>
      <c r="K3981" s="10"/>
      <c r="L3981" s="10" t="s">
        <v>22</v>
      </c>
      <c r="M3981" s="10" t="s">
        <v>22</v>
      </c>
      <c r="N3981" s="10" t="s">
        <v>22</v>
      </c>
      <c r="O3981" s="10" t="s">
        <v>22</v>
      </c>
      <c r="P3981" s="11"/>
    </row>
    <row r="3982">
      <c r="A3982" s="22">
        <v>45527.34846818287</v>
      </c>
      <c r="B3982" s="35">
        <v>45527.0</v>
      </c>
      <c r="C3982" s="10" t="s">
        <v>17</v>
      </c>
      <c r="D3982" s="10">
        <v>14.0</v>
      </c>
      <c r="E3982" s="17" t="s">
        <v>33</v>
      </c>
      <c r="F3982" s="10" t="s">
        <v>1597</v>
      </c>
      <c r="G3982" s="10" t="s">
        <v>564</v>
      </c>
      <c r="H3982" s="12" t="s">
        <v>565</v>
      </c>
      <c r="I3982" s="10" t="s">
        <v>21</v>
      </c>
      <c r="J3982" s="10"/>
      <c r="K3982" s="10"/>
      <c r="L3982" s="10" t="s">
        <v>22</v>
      </c>
      <c r="M3982" s="10" t="s">
        <v>22</v>
      </c>
      <c r="N3982" s="10" t="s">
        <v>22</v>
      </c>
      <c r="O3982" s="10"/>
      <c r="P3982" s="11"/>
    </row>
    <row r="3983">
      <c r="A3983" s="22">
        <v>45527.0</v>
      </c>
      <c r="B3983" s="23">
        <v>45525.0</v>
      </c>
      <c r="C3983" s="10" t="s">
        <v>17</v>
      </c>
      <c r="D3983" s="10" t="s">
        <v>89</v>
      </c>
      <c r="E3983" s="19" t="s">
        <v>89</v>
      </c>
      <c r="F3983" s="10" t="s">
        <v>2912</v>
      </c>
      <c r="G3983" s="10" t="s">
        <v>1009</v>
      </c>
      <c r="H3983" s="12" t="s">
        <v>108</v>
      </c>
      <c r="I3983" s="10" t="s">
        <v>21</v>
      </c>
      <c r="J3983" s="10"/>
      <c r="K3983" s="10"/>
      <c r="L3983" s="10" t="s">
        <v>22</v>
      </c>
      <c r="M3983" s="10" t="s">
        <v>22</v>
      </c>
      <c r="N3983" s="10" t="s">
        <v>22</v>
      </c>
      <c r="O3983" s="10"/>
      <c r="P3983" s="11"/>
    </row>
    <row r="3984">
      <c r="A3984" s="22">
        <v>45527.0</v>
      </c>
      <c r="B3984" s="23">
        <v>45526.0</v>
      </c>
      <c r="C3984" s="10" t="s">
        <v>17</v>
      </c>
      <c r="D3984" s="10">
        <v>8.0</v>
      </c>
      <c r="E3984" s="16" t="s">
        <v>9</v>
      </c>
      <c r="F3984" s="10" t="s">
        <v>1044</v>
      </c>
      <c r="G3984" s="10" t="s">
        <v>94</v>
      </c>
      <c r="H3984" s="12" t="s">
        <v>853</v>
      </c>
      <c r="I3984" s="10" t="s">
        <v>21</v>
      </c>
      <c r="J3984" s="10" t="s">
        <v>536</v>
      </c>
      <c r="K3984" s="10"/>
      <c r="L3984" s="10" t="s">
        <v>22</v>
      </c>
      <c r="M3984" s="10" t="s">
        <v>22</v>
      </c>
      <c r="N3984" s="10" t="s">
        <v>22</v>
      </c>
      <c r="O3984" s="10"/>
      <c r="P3984" s="11"/>
    </row>
    <row r="3985">
      <c r="A3985" s="36">
        <v>45527.0</v>
      </c>
      <c r="B3985" s="35">
        <v>45524.0</v>
      </c>
      <c r="C3985" s="10" t="s">
        <v>17</v>
      </c>
      <c r="D3985" s="10">
        <v>8.0</v>
      </c>
      <c r="E3985" s="16" t="s">
        <v>9</v>
      </c>
      <c r="F3985" s="10" t="s">
        <v>2913</v>
      </c>
      <c r="G3985" s="10" t="s">
        <v>48</v>
      </c>
      <c r="H3985" s="12" t="s">
        <v>49</v>
      </c>
      <c r="I3985" s="10" t="s">
        <v>21</v>
      </c>
      <c r="J3985" s="10"/>
      <c r="K3985" s="10"/>
      <c r="L3985" s="10" t="s">
        <v>22</v>
      </c>
      <c r="M3985" s="10" t="s">
        <v>22</v>
      </c>
      <c r="N3985" s="10" t="s">
        <v>22</v>
      </c>
      <c r="O3985" s="10"/>
      <c r="P3985" s="11"/>
    </row>
    <row r="3986">
      <c r="A3986" s="29">
        <v>45527.0</v>
      </c>
      <c r="B3986" s="35">
        <v>45525.0</v>
      </c>
      <c r="C3986" s="10" t="s">
        <v>17</v>
      </c>
      <c r="D3986" s="10" t="s">
        <v>132</v>
      </c>
      <c r="E3986" s="16" t="s">
        <v>9</v>
      </c>
      <c r="F3986" s="10" t="s">
        <v>1096</v>
      </c>
      <c r="G3986" s="10" t="s">
        <v>1097</v>
      </c>
      <c r="H3986" s="12" t="s">
        <v>2914</v>
      </c>
      <c r="I3986" s="10" t="s">
        <v>60</v>
      </c>
      <c r="J3986" s="10"/>
      <c r="K3986" s="10"/>
      <c r="L3986" s="10" t="s">
        <v>22</v>
      </c>
      <c r="M3986" s="10" t="s">
        <v>22</v>
      </c>
      <c r="N3986" s="10" t="s">
        <v>22</v>
      </c>
      <c r="O3986" s="10"/>
      <c r="P3986" s="11"/>
    </row>
    <row r="3987">
      <c r="A3987" s="29">
        <v>45527.0</v>
      </c>
      <c r="B3987" s="35">
        <v>45526.0</v>
      </c>
      <c r="C3987" s="10" t="s">
        <v>17</v>
      </c>
      <c r="D3987" s="10">
        <v>12.0</v>
      </c>
      <c r="E3987" s="16" t="s">
        <v>9</v>
      </c>
      <c r="F3987" s="10" t="s">
        <v>2915</v>
      </c>
      <c r="G3987" s="10" t="s">
        <v>1175</v>
      </c>
      <c r="H3987" s="12">
        <v>7.894557166E9</v>
      </c>
      <c r="I3987" s="10" t="s">
        <v>60</v>
      </c>
      <c r="J3987" s="10" t="s">
        <v>2916</v>
      </c>
      <c r="K3987" s="10"/>
      <c r="L3987" s="10" t="s">
        <v>22</v>
      </c>
      <c r="M3987" s="10" t="s">
        <v>22</v>
      </c>
      <c r="N3987" s="10" t="s">
        <v>22</v>
      </c>
      <c r="O3987" s="10"/>
      <c r="P3987" s="11"/>
    </row>
    <row r="3988">
      <c r="A3988" s="29">
        <v>45527.0</v>
      </c>
      <c r="B3988" s="35">
        <v>45526.0</v>
      </c>
      <c r="C3988" s="10" t="s">
        <v>17</v>
      </c>
      <c r="D3988" s="10">
        <v>4.0</v>
      </c>
      <c r="E3988" s="16" t="s">
        <v>9</v>
      </c>
      <c r="F3988" s="10" t="s">
        <v>2917</v>
      </c>
      <c r="G3988" s="10" t="s">
        <v>94</v>
      </c>
      <c r="H3988" s="12" t="s">
        <v>853</v>
      </c>
      <c r="I3988" s="10" t="s">
        <v>21</v>
      </c>
      <c r="J3988" s="10" t="s">
        <v>536</v>
      </c>
      <c r="K3988" s="10"/>
      <c r="L3988" s="10" t="s">
        <v>22</v>
      </c>
      <c r="M3988" s="10" t="s">
        <v>22</v>
      </c>
      <c r="N3988" s="10" t="s">
        <v>22</v>
      </c>
      <c r="O3988" s="10"/>
      <c r="P3988" s="11"/>
    </row>
    <row r="3989">
      <c r="A3989" s="29">
        <v>45527.0</v>
      </c>
      <c r="B3989" s="35">
        <v>45526.0</v>
      </c>
      <c r="C3989" s="10" t="s">
        <v>17</v>
      </c>
      <c r="D3989" s="10" t="s">
        <v>89</v>
      </c>
      <c r="E3989" s="19" t="s">
        <v>89</v>
      </c>
      <c r="F3989" s="10" t="s">
        <v>1220</v>
      </c>
      <c r="G3989" s="10" t="s">
        <v>1221</v>
      </c>
      <c r="H3989" s="12" t="s">
        <v>1222</v>
      </c>
      <c r="I3989" s="10" t="s">
        <v>21</v>
      </c>
      <c r="J3989" s="10"/>
      <c r="K3989" s="22"/>
      <c r="L3989" s="10" t="s">
        <v>22</v>
      </c>
      <c r="M3989" s="10" t="s">
        <v>22</v>
      </c>
      <c r="N3989" s="10" t="s">
        <v>22</v>
      </c>
      <c r="O3989" s="10"/>
      <c r="P3989" s="11"/>
    </row>
    <row r="3990">
      <c r="A3990" s="22">
        <v>45527.0</v>
      </c>
      <c r="B3990" s="35">
        <v>45526.0</v>
      </c>
      <c r="C3990" s="10" t="s">
        <v>17</v>
      </c>
      <c r="D3990" s="10">
        <v>8.0</v>
      </c>
      <c r="E3990" s="17" t="s">
        <v>33</v>
      </c>
      <c r="F3990" s="10" t="s">
        <v>2639</v>
      </c>
      <c r="G3990" s="10" t="s">
        <v>465</v>
      </c>
      <c r="H3990" s="12"/>
      <c r="I3990" s="10" t="s">
        <v>52</v>
      </c>
      <c r="J3990" s="10"/>
      <c r="K3990" s="10"/>
      <c r="L3990" s="10" t="s">
        <v>22</v>
      </c>
      <c r="M3990" s="10" t="s">
        <v>22</v>
      </c>
      <c r="N3990" s="10" t="s">
        <v>22</v>
      </c>
      <c r="O3990" s="10" t="s">
        <v>22</v>
      </c>
      <c r="P3990" s="11"/>
    </row>
    <row r="3991">
      <c r="A3991" s="22">
        <v>45527.0</v>
      </c>
      <c r="B3991" s="35">
        <v>45526.0</v>
      </c>
      <c r="C3991" s="10" t="s">
        <v>17</v>
      </c>
      <c r="D3991" s="10">
        <v>8.0</v>
      </c>
      <c r="E3991" s="16" t="s">
        <v>9</v>
      </c>
      <c r="F3991" s="10" t="s">
        <v>2111</v>
      </c>
      <c r="G3991" s="10" t="s">
        <v>2918</v>
      </c>
      <c r="H3991" s="12" t="s">
        <v>2113</v>
      </c>
      <c r="I3991" s="10" t="s">
        <v>52</v>
      </c>
      <c r="J3991" s="10"/>
      <c r="K3991" s="10"/>
      <c r="L3991" s="10" t="s">
        <v>22</v>
      </c>
      <c r="M3991" s="10" t="s">
        <v>22</v>
      </c>
      <c r="N3991" s="10" t="s">
        <v>22</v>
      </c>
      <c r="O3991" s="10" t="s">
        <v>22</v>
      </c>
      <c r="P3991" s="11"/>
    </row>
    <row r="3992">
      <c r="A3992" s="22">
        <v>45527.0</v>
      </c>
      <c r="B3992" s="35">
        <v>45526.0</v>
      </c>
      <c r="C3992" s="10" t="s">
        <v>17</v>
      </c>
      <c r="D3992" s="10" t="s">
        <v>89</v>
      </c>
      <c r="E3992" s="19" t="s">
        <v>89</v>
      </c>
      <c r="F3992" s="10" t="s">
        <v>2555</v>
      </c>
      <c r="G3992" s="10" t="s">
        <v>91</v>
      </c>
      <c r="H3992" s="12" t="s">
        <v>92</v>
      </c>
      <c r="I3992" s="10" t="s">
        <v>21</v>
      </c>
      <c r="J3992" s="10"/>
      <c r="K3992" s="10"/>
      <c r="L3992" s="10" t="s">
        <v>22</v>
      </c>
      <c r="M3992" s="10" t="s">
        <v>22</v>
      </c>
      <c r="N3992" s="10" t="s">
        <v>22</v>
      </c>
      <c r="O3992" s="10"/>
      <c r="P3992" s="11"/>
    </row>
    <row r="3993">
      <c r="A3993" s="22">
        <v>45527.0</v>
      </c>
      <c r="B3993" s="35">
        <v>45526.0</v>
      </c>
      <c r="C3993" s="10" t="s">
        <v>17</v>
      </c>
      <c r="D3993" s="10" t="s">
        <v>89</v>
      </c>
      <c r="E3993" s="19" t="s">
        <v>89</v>
      </c>
      <c r="F3993" s="10" t="s">
        <v>2919</v>
      </c>
      <c r="G3993" s="10" t="s">
        <v>2920</v>
      </c>
      <c r="H3993" s="12" t="s">
        <v>2921</v>
      </c>
      <c r="I3993" s="10" t="s">
        <v>52</v>
      </c>
      <c r="J3993" s="10"/>
      <c r="K3993" s="10"/>
      <c r="L3993" s="10" t="s">
        <v>22</v>
      </c>
      <c r="M3993" s="10" t="s">
        <v>22</v>
      </c>
      <c r="N3993" s="10" t="s">
        <v>22</v>
      </c>
      <c r="O3993" s="10"/>
      <c r="P3993" s="11"/>
    </row>
    <row r="3994">
      <c r="A3994" s="22">
        <v>45527.0</v>
      </c>
      <c r="B3994" s="35">
        <v>45526.0</v>
      </c>
      <c r="C3994" s="10" t="s">
        <v>17</v>
      </c>
      <c r="D3994" s="10" t="s">
        <v>89</v>
      </c>
      <c r="E3994" s="19" t="s">
        <v>89</v>
      </c>
      <c r="F3994" s="10" t="s">
        <v>2922</v>
      </c>
      <c r="G3994" s="10" t="s">
        <v>2923</v>
      </c>
      <c r="H3994" s="12" t="s">
        <v>2924</v>
      </c>
      <c r="I3994" s="10"/>
      <c r="J3994" s="10"/>
      <c r="K3994" s="10"/>
      <c r="L3994" s="10" t="s">
        <v>22</v>
      </c>
      <c r="M3994" s="10" t="s">
        <v>22</v>
      </c>
      <c r="N3994" s="10" t="s">
        <v>22</v>
      </c>
      <c r="O3994" s="10"/>
      <c r="P3994" s="11"/>
    </row>
    <row r="3995">
      <c r="A3995" s="22">
        <v>45527.0</v>
      </c>
      <c r="B3995" s="35">
        <v>45526.0</v>
      </c>
      <c r="C3995" s="10" t="s">
        <v>17</v>
      </c>
      <c r="D3995" s="10">
        <v>8.0</v>
      </c>
      <c r="E3995" s="17" t="s">
        <v>33</v>
      </c>
      <c r="F3995" s="10" t="s">
        <v>2692</v>
      </c>
      <c r="G3995" s="10" t="s">
        <v>30</v>
      </c>
      <c r="H3995" s="12" t="s">
        <v>31</v>
      </c>
      <c r="I3995" s="10" t="s">
        <v>21</v>
      </c>
      <c r="J3995" s="10"/>
      <c r="K3995" s="10"/>
      <c r="L3995" s="10" t="s">
        <v>22</v>
      </c>
      <c r="M3995" s="10" t="s">
        <v>22</v>
      </c>
      <c r="N3995" s="10" t="s">
        <v>22</v>
      </c>
      <c r="O3995" s="10"/>
      <c r="P3995" s="11"/>
    </row>
    <row r="3996">
      <c r="A3996" s="22">
        <v>45527.0</v>
      </c>
      <c r="B3996" s="35">
        <v>45526.0</v>
      </c>
      <c r="C3996" s="10" t="s">
        <v>17</v>
      </c>
      <c r="D3996" s="10">
        <v>8.0</v>
      </c>
      <c r="E3996" s="17" t="s">
        <v>33</v>
      </c>
      <c r="F3996" s="10" t="s">
        <v>2925</v>
      </c>
      <c r="G3996" s="10" t="s">
        <v>27</v>
      </c>
      <c r="H3996" s="12" t="s">
        <v>28</v>
      </c>
      <c r="I3996" s="10" t="s">
        <v>21</v>
      </c>
      <c r="J3996" s="10" t="s">
        <v>524</v>
      </c>
      <c r="K3996" s="10"/>
      <c r="L3996" s="10" t="s">
        <v>22</v>
      </c>
      <c r="M3996" s="10" t="s">
        <v>22</v>
      </c>
      <c r="N3996" s="10" t="s">
        <v>22</v>
      </c>
      <c r="O3996" s="10"/>
      <c r="P3996" s="11"/>
    </row>
    <row r="3997">
      <c r="A3997" s="22">
        <v>45527.0</v>
      </c>
      <c r="B3997" s="35">
        <v>45527.0</v>
      </c>
      <c r="C3997" s="10" t="s">
        <v>17</v>
      </c>
      <c r="D3997" s="10">
        <v>8.0</v>
      </c>
      <c r="E3997" s="17" t="s">
        <v>33</v>
      </c>
      <c r="F3997" s="10" t="s">
        <v>2881</v>
      </c>
      <c r="G3997" s="10" t="s">
        <v>267</v>
      </c>
      <c r="H3997" s="12"/>
      <c r="I3997" s="10" t="s">
        <v>21</v>
      </c>
      <c r="J3997" s="10"/>
      <c r="K3997" s="10"/>
      <c r="L3997" s="10" t="s">
        <v>22</v>
      </c>
      <c r="M3997" s="10" t="s">
        <v>22</v>
      </c>
      <c r="N3997" s="10" t="s">
        <v>22</v>
      </c>
      <c r="O3997" s="10"/>
      <c r="P3997" s="11"/>
    </row>
    <row r="3998">
      <c r="A3998" s="22">
        <v>45526.49264788194</v>
      </c>
      <c r="B3998" s="23">
        <v>45526.0</v>
      </c>
      <c r="C3998" s="10" t="s">
        <v>17</v>
      </c>
      <c r="D3998" s="10">
        <v>8.0</v>
      </c>
      <c r="E3998" s="17" t="s">
        <v>33</v>
      </c>
      <c r="F3998" s="10" t="s">
        <v>2909</v>
      </c>
      <c r="G3998" s="10" t="s">
        <v>2910</v>
      </c>
      <c r="H3998" s="12"/>
      <c r="I3998" s="10" t="s">
        <v>52</v>
      </c>
      <c r="J3998" s="10"/>
      <c r="K3998" s="10"/>
      <c r="L3998" s="10" t="s">
        <v>22</v>
      </c>
      <c r="M3998" s="10" t="s">
        <v>22</v>
      </c>
      <c r="N3998" s="10" t="s">
        <v>22</v>
      </c>
      <c r="O3998" s="10"/>
      <c r="P3998" s="11"/>
    </row>
    <row r="3999">
      <c r="A3999" s="22">
        <v>45526.49171869213</v>
      </c>
      <c r="B3999" s="23">
        <v>45526.0</v>
      </c>
      <c r="C3999" s="10" t="s">
        <v>17</v>
      </c>
      <c r="D3999" s="10">
        <v>8.0</v>
      </c>
      <c r="E3999" s="16" t="s">
        <v>9</v>
      </c>
      <c r="F3999" s="10" t="s">
        <v>2926</v>
      </c>
      <c r="G3999" s="10" t="s">
        <v>2927</v>
      </c>
      <c r="H3999" s="12" t="s">
        <v>2928</v>
      </c>
      <c r="I3999" s="10" t="s">
        <v>21</v>
      </c>
      <c r="J3999" s="10"/>
      <c r="K3999" s="10"/>
      <c r="L3999" s="10" t="s">
        <v>22</v>
      </c>
      <c r="M3999" s="10" t="s">
        <v>22</v>
      </c>
      <c r="N3999" s="10" t="s">
        <v>22</v>
      </c>
      <c r="O3999" s="10"/>
      <c r="P3999" s="11"/>
    </row>
    <row r="4000">
      <c r="A4000" s="22">
        <v>45526.48164096064</v>
      </c>
      <c r="B4000" s="23">
        <v>45526.0</v>
      </c>
      <c r="C4000" s="10" t="s">
        <v>17</v>
      </c>
      <c r="D4000" s="10">
        <v>8.0</v>
      </c>
      <c r="E4000" s="17" t="s">
        <v>33</v>
      </c>
      <c r="F4000" s="10" t="s">
        <v>2929</v>
      </c>
      <c r="G4000" s="10" t="s">
        <v>480</v>
      </c>
      <c r="H4000" s="12" t="s">
        <v>481</v>
      </c>
      <c r="I4000" s="10" t="s">
        <v>52</v>
      </c>
      <c r="J4000" s="10"/>
      <c r="K4000" s="10"/>
      <c r="L4000" s="10" t="s">
        <v>22</v>
      </c>
      <c r="M4000" s="10" t="s">
        <v>22</v>
      </c>
      <c r="N4000" s="10" t="s">
        <v>22</v>
      </c>
      <c r="O4000" s="10" t="s">
        <v>474</v>
      </c>
      <c r="P4000" s="11"/>
    </row>
    <row r="4001">
      <c r="A4001" s="22">
        <v>45526.36947568287</v>
      </c>
      <c r="B4001" s="23">
        <v>45526.0</v>
      </c>
      <c r="C4001" s="10" t="s">
        <v>17</v>
      </c>
      <c r="D4001" s="10">
        <v>8.0</v>
      </c>
      <c r="E4001" s="16" t="s">
        <v>9</v>
      </c>
      <c r="F4001" s="10" t="s">
        <v>2880</v>
      </c>
      <c r="G4001" s="10" t="s">
        <v>94</v>
      </c>
      <c r="H4001" s="12" t="s">
        <v>853</v>
      </c>
      <c r="I4001" s="10" t="s">
        <v>21</v>
      </c>
      <c r="J4001" s="10" t="s">
        <v>536</v>
      </c>
      <c r="K4001" s="10"/>
      <c r="L4001" s="10" t="s">
        <v>22</v>
      </c>
      <c r="M4001" s="10" t="s">
        <v>22</v>
      </c>
      <c r="N4001" s="10" t="s">
        <v>22</v>
      </c>
      <c r="O4001" s="10"/>
      <c r="P4001" s="11"/>
    </row>
    <row r="4002">
      <c r="A4002" s="22">
        <v>45526.0</v>
      </c>
      <c r="B4002" s="23">
        <v>45524.0</v>
      </c>
      <c r="C4002" s="10" t="s">
        <v>17</v>
      </c>
      <c r="D4002" s="10" t="s">
        <v>89</v>
      </c>
      <c r="E4002" s="19" t="s">
        <v>89</v>
      </c>
      <c r="F4002" s="10" t="s">
        <v>2930</v>
      </c>
      <c r="G4002" s="10" t="s">
        <v>2931</v>
      </c>
      <c r="H4002" s="12" t="s">
        <v>2627</v>
      </c>
      <c r="I4002" s="10"/>
      <c r="J4002" s="10" t="s">
        <v>2932</v>
      </c>
      <c r="K4002" s="10"/>
      <c r="L4002" s="10" t="s">
        <v>22</v>
      </c>
      <c r="M4002" s="10" t="s">
        <v>22</v>
      </c>
      <c r="N4002" s="10" t="s">
        <v>22</v>
      </c>
      <c r="O4002" s="10"/>
      <c r="P4002" s="11"/>
    </row>
    <row r="4003">
      <c r="A4003" s="22">
        <v>45526.0</v>
      </c>
      <c r="B4003" s="23">
        <v>45525.0</v>
      </c>
      <c r="C4003" s="10" t="s">
        <v>17</v>
      </c>
      <c r="D4003" s="10">
        <v>8.0</v>
      </c>
      <c r="E4003" s="17" t="s">
        <v>33</v>
      </c>
      <c r="F4003" s="10" t="s">
        <v>268</v>
      </c>
      <c r="G4003" s="10" t="s">
        <v>269</v>
      </c>
      <c r="H4003" s="12" t="s">
        <v>270</v>
      </c>
      <c r="I4003" s="10" t="s">
        <v>60</v>
      </c>
      <c r="J4003" s="10" t="s">
        <v>2933</v>
      </c>
      <c r="K4003" s="10"/>
      <c r="L4003" s="10" t="s">
        <v>22</v>
      </c>
      <c r="M4003" s="10" t="s">
        <v>22</v>
      </c>
      <c r="N4003" s="10" t="s">
        <v>22</v>
      </c>
      <c r="O4003" s="10" t="s">
        <v>22</v>
      </c>
      <c r="P4003" s="11"/>
    </row>
    <row r="4004">
      <c r="A4004" s="22">
        <v>45526.0</v>
      </c>
      <c r="B4004" s="23">
        <v>45525.0</v>
      </c>
      <c r="C4004" s="10" t="s">
        <v>17</v>
      </c>
      <c r="D4004" s="10">
        <v>12.0</v>
      </c>
      <c r="E4004" s="37" t="s">
        <v>953</v>
      </c>
      <c r="F4004" s="10" t="s">
        <v>954</v>
      </c>
      <c r="G4004" s="10" t="s">
        <v>928</v>
      </c>
      <c r="H4004" s="12" t="s">
        <v>2770</v>
      </c>
      <c r="I4004" s="10" t="s">
        <v>21</v>
      </c>
      <c r="J4004" s="10" t="s">
        <v>2854</v>
      </c>
      <c r="K4004" s="10"/>
      <c r="L4004" s="10" t="s">
        <v>22</v>
      </c>
      <c r="M4004" s="10" t="s">
        <v>22</v>
      </c>
      <c r="N4004" s="10" t="s">
        <v>22</v>
      </c>
      <c r="O4004" s="10" t="s">
        <v>22</v>
      </c>
      <c r="P4004" s="11"/>
    </row>
    <row r="4005">
      <c r="A4005" s="22">
        <v>45526.0</v>
      </c>
      <c r="B4005" s="23">
        <v>45525.0</v>
      </c>
      <c r="C4005" s="10" t="s">
        <v>17</v>
      </c>
      <c r="D4005" s="10" t="s">
        <v>89</v>
      </c>
      <c r="E4005" s="19" t="s">
        <v>89</v>
      </c>
      <c r="F4005" s="10" t="s">
        <v>2934</v>
      </c>
      <c r="G4005" s="10" t="s">
        <v>2935</v>
      </c>
      <c r="H4005" s="12" t="s">
        <v>2936</v>
      </c>
      <c r="I4005" s="10" t="s">
        <v>60</v>
      </c>
      <c r="J4005" s="10" t="s">
        <v>874</v>
      </c>
      <c r="K4005" s="10"/>
      <c r="L4005" s="10" t="s">
        <v>22</v>
      </c>
      <c r="M4005" s="10" t="s">
        <v>22</v>
      </c>
      <c r="N4005" s="10" t="s">
        <v>22</v>
      </c>
      <c r="O4005" s="10" t="s">
        <v>22</v>
      </c>
      <c r="P4005" s="11"/>
    </row>
    <row r="4006">
      <c r="A4006" s="22">
        <v>45526.0</v>
      </c>
      <c r="B4006" s="23">
        <v>45525.0</v>
      </c>
      <c r="C4006" s="10" t="s">
        <v>17</v>
      </c>
      <c r="D4006" s="10">
        <v>8.0</v>
      </c>
      <c r="E4006" s="17" t="s">
        <v>33</v>
      </c>
      <c r="F4006" s="10" t="s">
        <v>2768</v>
      </c>
      <c r="G4006" s="10" t="s">
        <v>267</v>
      </c>
      <c r="H4006" s="12"/>
      <c r="I4006" s="10" t="s">
        <v>21</v>
      </c>
      <c r="J4006" s="10"/>
      <c r="K4006" s="10"/>
      <c r="L4006" s="10" t="s">
        <v>22</v>
      </c>
      <c r="M4006" s="10" t="s">
        <v>22</v>
      </c>
      <c r="N4006" s="10" t="s">
        <v>22</v>
      </c>
      <c r="O4006" s="10"/>
      <c r="P4006" s="11"/>
    </row>
    <row r="4007">
      <c r="A4007" s="22">
        <v>45526.0</v>
      </c>
      <c r="B4007" s="23">
        <v>45525.0</v>
      </c>
      <c r="C4007" s="10" t="s">
        <v>17</v>
      </c>
      <c r="D4007" s="10">
        <v>14.0</v>
      </c>
      <c r="E4007" s="17" t="s">
        <v>33</v>
      </c>
      <c r="F4007" s="10" t="s">
        <v>2754</v>
      </c>
      <c r="G4007" s="10" t="s">
        <v>928</v>
      </c>
      <c r="H4007" s="12" t="s">
        <v>2937</v>
      </c>
      <c r="I4007" s="10" t="s">
        <v>21</v>
      </c>
      <c r="J4007" s="10"/>
      <c r="K4007" s="10"/>
      <c r="L4007" s="10" t="s">
        <v>22</v>
      </c>
      <c r="M4007" s="10" t="s">
        <v>22</v>
      </c>
      <c r="N4007" s="10" t="s">
        <v>22</v>
      </c>
      <c r="O4007" s="10"/>
      <c r="P4007" s="11"/>
    </row>
    <row r="4008">
      <c r="A4008" s="22">
        <v>45526.0</v>
      </c>
      <c r="B4008" s="23">
        <v>45526.0</v>
      </c>
      <c r="C4008" s="10" t="s">
        <v>17</v>
      </c>
      <c r="D4008" s="10">
        <v>16.0</v>
      </c>
      <c r="E4008" s="16" t="s">
        <v>9</v>
      </c>
      <c r="F4008" s="10" t="s">
        <v>2137</v>
      </c>
      <c r="G4008" s="10" t="s">
        <v>2138</v>
      </c>
      <c r="H4008" s="12" t="s">
        <v>2139</v>
      </c>
      <c r="I4008" s="10" t="s">
        <v>21</v>
      </c>
      <c r="J4008" s="10"/>
      <c r="K4008" s="10"/>
      <c r="L4008" s="10" t="s">
        <v>22</v>
      </c>
      <c r="M4008" s="10" t="s">
        <v>22</v>
      </c>
      <c r="N4008" s="10" t="s">
        <v>22</v>
      </c>
      <c r="O4008" s="10"/>
      <c r="P4008" s="11"/>
    </row>
    <row r="4009">
      <c r="A4009" s="22">
        <v>45525.50050984954</v>
      </c>
      <c r="B4009" s="23">
        <v>45525.0</v>
      </c>
      <c r="C4009" s="10" t="s">
        <v>17</v>
      </c>
      <c r="D4009" s="10" t="s">
        <v>89</v>
      </c>
      <c r="E4009" s="19" t="s">
        <v>89</v>
      </c>
      <c r="F4009" s="10" t="s">
        <v>2938</v>
      </c>
      <c r="G4009" s="10" t="s">
        <v>340</v>
      </c>
      <c r="H4009" s="12" t="s">
        <v>341</v>
      </c>
      <c r="I4009" s="10" t="s">
        <v>21</v>
      </c>
      <c r="J4009" s="10"/>
      <c r="K4009" s="10"/>
      <c r="L4009" s="10" t="s">
        <v>22</v>
      </c>
      <c r="M4009" s="10" t="s">
        <v>22</v>
      </c>
      <c r="N4009" s="10" t="s">
        <v>22</v>
      </c>
      <c r="O4009" s="10"/>
      <c r="P4009" s="11"/>
    </row>
    <row r="4010">
      <c r="A4010" s="22">
        <v>45525.48822427083</v>
      </c>
      <c r="B4010" s="23">
        <v>45525.0</v>
      </c>
      <c r="C4010" s="10" t="s">
        <v>17</v>
      </c>
      <c r="D4010" s="10">
        <v>8.0</v>
      </c>
      <c r="E4010" s="16" t="s">
        <v>9</v>
      </c>
      <c r="F4010" s="10" t="s">
        <v>23</v>
      </c>
      <c r="G4010" s="10" t="s">
        <v>24</v>
      </c>
      <c r="H4010" s="12" t="s">
        <v>25</v>
      </c>
      <c r="I4010" s="10" t="s">
        <v>21</v>
      </c>
      <c r="J4010" s="10"/>
      <c r="K4010" s="10"/>
      <c r="L4010" s="10" t="s">
        <v>22</v>
      </c>
      <c r="M4010" s="10" t="s">
        <v>22</v>
      </c>
      <c r="N4010" s="10" t="s">
        <v>22</v>
      </c>
      <c r="O4010" s="10"/>
      <c r="P4010" s="11"/>
    </row>
    <row r="4011">
      <c r="A4011" s="22">
        <v>45525.45434980324</v>
      </c>
      <c r="B4011" s="23">
        <v>45525.0</v>
      </c>
      <c r="C4011" s="10" t="s">
        <v>17</v>
      </c>
      <c r="D4011" s="10">
        <v>8.0</v>
      </c>
      <c r="E4011" s="17" t="s">
        <v>33</v>
      </c>
      <c r="F4011" s="10" t="s">
        <v>2939</v>
      </c>
      <c r="G4011" s="10" t="s">
        <v>118</v>
      </c>
      <c r="H4011" s="12" t="s">
        <v>119</v>
      </c>
      <c r="I4011" s="10" t="s">
        <v>21</v>
      </c>
      <c r="J4011" s="10"/>
      <c r="K4011" s="22"/>
      <c r="L4011" s="10" t="s">
        <v>22</v>
      </c>
      <c r="M4011" s="10" t="s">
        <v>22</v>
      </c>
      <c r="N4011" s="10" t="s">
        <v>22</v>
      </c>
      <c r="O4011" s="10"/>
      <c r="P4011" s="11"/>
    </row>
    <row r="4012">
      <c r="A4012" s="22">
        <v>45525.387235462964</v>
      </c>
      <c r="B4012" s="23">
        <v>45525.0</v>
      </c>
      <c r="C4012" s="10" t="s">
        <v>17</v>
      </c>
      <c r="D4012" s="10">
        <v>8.0</v>
      </c>
      <c r="E4012" s="16" t="s">
        <v>9</v>
      </c>
      <c r="F4012" s="10" t="s">
        <v>2940</v>
      </c>
      <c r="G4012" s="10" t="s">
        <v>2941</v>
      </c>
      <c r="H4012" s="12" t="s">
        <v>258</v>
      </c>
      <c r="I4012" s="10" t="s">
        <v>60</v>
      </c>
      <c r="J4012" s="10" t="s">
        <v>2942</v>
      </c>
      <c r="K4012" s="10"/>
      <c r="L4012" s="10" t="s">
        <v>22</v>
      </c>
      <c r="M4012" s="10" t="s">
        <v>22</v>
      </c>
      <c r="N4012" s="10" t="s">
        <v>22</v>
      </c>
      <c r="O4012" s="10" t="s">
        <v>22</v>
      </c>
      <c r="P4012" s="11"/>
    </row>
    <row r="4013">
      <c r="A4013" s="22">
        <v>45525.35460251158</v>
      </c>
      <c r="B4013" s="23">
        <v>45525.0</v>
      </c>
      <c r="C4013" s="10" t="s">
        <v>17</v>
      </c>
      <c r="D4013" s="10">
        <v>8.0</v>
      </c>
      <c r="E4013" s="17" t="s">
        <v>33</v>
      </c>
      <c r="F4013" s="10" t="s">
        <v>2733</v>
      </c>
      <c r="G4013" s="10" t="s">
        <v>226</v>
      </c>
      <c r="H4013" s="12" t="s">
        <v>227</v>
      </c>
      <c r="I4013" s="10" t="s">
        <v>21</v>
      </c>
      <c r="J4013" s="10"/>
      <c r="K4013" s="10"/>
      <c r="L4013" s="10" t="s">
        <v>22</v>
      </c>
      <c r="M4013" s="10" t="s">
        <v>22</v>
      </c>
      <c r="N4013" s="10" t="s">
        <v>22</v>
      </c>
      <c r="O4013" s="10"/>
      <c r="P4013" s="11"/>
    </row>
    <row r="4014">
      <c r="A4014" s="22">
        <v>45525.0</v>
      </c>
      <c r="B4014" s="23">
        <v>45519.0</v>
      </c>
      <c r="C4014" s="10" t="s">
        <v>17</v>
      </c>
      <c r="D4014" s="10">
        <v>14.0</v>
      </c>
      <c r="E4014" s="37" t="s">
        <v>953</v>
      </c>
      <c r="F4014" s="10" t="s">
        <v>2788</v>
      </c>
      <c r="G4014" s="10" t="s">
        <v>213</v>
      </c>
      <c r="H4014" s="12" t="s">
        <v>680</v>
      </c>
      <c r="I4014" s="10" t="s">
        <v>21</v>
      </c>
      <c r="J4014" s="22">
        <v>0.375</v>
      </c>
      <c r="K4014" s="10"/>
      <c r="L4014" s="10" t="s">
        <v>22</v>
      </c>
      <c r="M4014" s="10" t="s">
        <v>22</v>
      </c>
      <c r="N4014" s="10" t="s">
        <v>22</v>
      </c>
      <c r="O4014" s="10"/>
      <c r="P4014" s="11"/>
    </row>
    <row r="4015">
      <c r="A4015" s="22">
        <v>45525.0</v>
      </c>
      <c r="B4015" s="23">
        <v>45523.0</v>
      </c>
      <c r="C4015" s="10" t="s">
        <v>17</v>
      </c>
      <c r="D4015" s="10">
        <v>8.0</v>
      </c>
      <c r="E4015" s="17" t="s">
        <v>33</v>
      </c>
      <c r="F4015" s="10" t="s">
        <v>2639</v>
      </c>
      <c r="G4015" s="10" t="s">
        <v>465</v>
      </c>
      <c r="H4015" s="12"/>
      <c r="I4015" s="10" t="s">
        <v>52</v>
      </c>
      <c r="J4015" s="10"/>
      <c r="K4015" s="10"/>
      <c r="L4015" s="10" t="s">
        <v>22</v>
      </c>
      <c r="M4015" s="10" t="s">
        <v>22</v>
      </c>
      <c r="N4015" s="10" t="s">
        <v>22</v>
      </c>
      <c r="O4015" s="10" t="s">
        <v>22</v>
      </c>
      <c r="P4015" s="11"/>
    </row>
    <row r="4016">
      <c r="A4016" s="22">
        <v>45525.0</v>
      </c>
      <c r="B4016" s="23">
        <v>45524.0</v>
      </c>
      <c r="C4016" s="10" t="s">
        <v>17</v>
      </c>
      <c r="D4016" s="10">
        <v>16.0</v>
      </c>
      <c r="E4016" s="17" t="s">
        <v>33</v>
      </c>
      <c r="F4016" s="10" t="s">
        <v>291</v>
      </c>
      <c r="G4016" s="10" t="s">
        <v>292</v>
      </c>
      <c r="H4016" s="12" t="s">
        <v>293</v>
      </c>
      <c r="I4016" s="10" t="s">
        <v>21</v>
      </c>
      <c r="J4016" s="10"/>
      <c r="K4016" s="10"/>
      <c r="L4016" s="10" t="s">
        <v>22</v>
      </c>
      <c r="M4016" s="10" t="s">
        <v>22</v>
      </c>
      <c r="N4016" s="10" t="s">
        <v>22</v>
      </c>
      <c r="O4016" s="10"/>
      <c r="P4016" s="11"/>
    </row>
    <row r="4017">
      <c r="A4017" s="22">
        <v>45525.0</v>
      </c>
      <c r="B4017" s="23">
        <v>45524.0</v>
      </c>
      <c r="C4017" s="10" t="s">
        <v>17</v>
      </c>
      <c r="D4017" s="10">
        <v>8.0</v>
      </c>
      <c r="E4017" s="17" t="s">
        <v>33</v>
      </c>
      <c r="F4017" s="10" t="s">
        <v>2943</v>
      </c>
      <c r="G4017" s="10" t="s">
        <v>943</v>
      </c>
      <c r="H4017" s="12" t="s">
        <v>944</v>
      </c>
      <c r="I4017" s="10" t="s">
        <v>21</v>
      </c>
      <c r="J4017" s="10"/>
      <c r="K4017" s="10"/>
      <c r="L4017" s="10" t="s">
        <v>22</v>
      </c>
      <c r="M4017" s="10" t="s">
        <v>22</v>
      </c>
      <c r="N4017" s="10" t="s">
        <v>22</v>
      </c>
      <c r="O4017" s="10"/>
      <c r="P4017" s="11"/>
    </row>
    <row r="4018">
      <c r="A4018" s="22">
        <v>45525.0</v>
      </c>
      <c r="B4018" s="23">
        <v>45524.0</v>
      </c>
      <c r="C4018" s="10" t="s">
        <v>17</v>
      </c>
      <c r="D4018" s="10">
        <v>12.0</v>
      </c>
      <c r="E4018" s="17" t="s">
        <v>33</v>
      </c>
      <c r="F4018" s="10" t="s">
        <v>2944</v>
      </c>
      <c r="G4018" s="10" t="s">
        <v>56</v>
      </c>
      <c r="H4018" s="12" t="s">
        <v>57</v>
      </c>
      <c r="I4018" s="10" t="s">
        <v>21</v>
      </c>
      <c r="J4018" s="10"/>
      <c r="K4018" s="10"/>
      <c r="L4018" s="10" t="s">
        <v>22</v>
      </c>
      <c r="M4018" s="10" t="s">
        <v>22</v>
      </c>
      <c r="N4018" s="10" t="s">
        <v>22</v>
      </c>
      <c r="O4018" s="10"/>
      <c r="P4018" s="11"/>
    </row>
    <row r="4019">
      <c r="A4019" s="22">
        <v>45525.0</v>
      </c>
      <c r="B4019" s="23">
        <v>45524.0</v>
      </c>
      <c r="C4019" s="10" t="s">
        <v>17</v>
      </c>
      <c r="D4019" s="10">
        <v>8.0</v>
      </c>
      <c r="E4019" s="37" t="s">
        <v>953</v>
      </c>
      <c r="F4019" s="10" t="s">
        <v>1767</v>
      </c>
      <c r="G4019" s="10" t="s">
        <v>2828</v>
      </c>
      <c r="H4019" s="12" t="s">
        <v>1723</v>
      </c>
      <c r="I4019" s="10" t="s">
        <v>52</v>
      </c>
      <c r="J4019" s="10" t="s">
        <v>2945</v>
      </c>
      <c r="K4019" s="10" t="s">
        <v>940</v>
      </c>
      <c r="L4019" s="10" t="s">
        <v>22</v>
      </c>
      <c r="M4019" s="10" t="s">
        <v>22</v>
      </c>
      <c r="N4019" s="10" t="s">
        <v>22</v>
      </c>
      <c r="O4019" s="10" t="s">
        <v>22</v>
      </c>
      <c r="P4019" s="11"/>
    </row>
    <row r="4020">
      <c r="A4020" s="22">
        <v>45525.0</v>
      </c>
      <c r="B4020" s="23">
        <v>45525.0</v>
      </c>
      <c r="C4020" s="10" t="s">
        <v>17</v>
      </c>
      <c r="D4020" s="10">
        <v>8.0</v>
      </c>
      <c r="E4020" s="16" t="s">
        <v>9</v>
      </c>
      <c r="F4020" s="10" t="s">
        <v>1872</v>
      </c>
      <c r="G4020" s="10" t="s">
        <v>422</v>
      </c>
      <c r="H4020" s="12" t="s">
        <v>423</v>
      </c>
      <c r="I4020" s="10" t="s">
        <v>21</v>
      </c>
      <c r="J4020" s="10"/>
      <c r="K4020" s="10"/>
      <c r="L4020" s="10" t="s">
        <v>22</v>
      </c>
      <c r="M4020" s="10" t="s">
        <v>22</v>
      </c>
      <c r="N4020" s="10" t="s">
        <v>22</v>
      </c>
      <c r="O4020" s="10"/>
      <c r="P4020" s="11"/>
    </row>
    <row r="4021">
      <c r="A4021" s="22">
        <v>45524.536645914355</v>
      </c>
      <c r="B4021" s="23">
        <v>45524.0</v>
      </c>
      <c r="C4021" s="10" t="s">
        <v>17</v>
      </c>
      <c r="D4021" s="10">
        <v>4.0</v>
      </c>
      <c r="E4021" s="16" t="s">
        <v>9</v>
      </c>
      <c r="F4021" s="10" t="s">
        <v>2946</v>
      </c>
      <c r="G4021" s="10" t="s">
        <v>213</v>
      </c>
      <c r="H4021" s="12" t="s">
        <v>680</v>
      </c>
      <c r="I4021" s="10" t="s">
        <v>21</v>
      </c>
      <c r="J4021" s="10"/>
      <c r="K4021" s="22"/>
      <c r="L4021" s="10" t="s">
        <v>22</v>
      </c>
      <c r="M4021" s="10" t="s">
        <v>22</v>
      </c>
      <c r="N4021" s="10" t="s">
        <v>22</v>
      </c>
      <c r="O4021" s="10"/>
      <c r="P4021" s="11"/>
    </row>
    <row r="4022">
      <c r="A4022" s="22">
        <v>45524.505820266204</v>
      </c>
      <c r="B4022" s="23">
        <v>45524.0</v>
      </c>
      <c r="C4022" s="10" t="s">
        <v>17</v>
      </c>
      <c r="D4022" s="10">
        <v>4.0</v>
      </c>
      <c r="E4022" s="16" t="s">
        <v>9</v>
      </c>
      <c r="F4022" s="10" t="s">
        <v>2947</v>
      </c>
      <c r="G4022" s="10" t="s">
        <v>147</v>
      </c>
      <c r="H4022" s="12" t="s">
        <v>148</v>
      </c>
      <c r="I4022" s="10" t="s">
        <v>52</v>
      </c>
      <c r="J4022" s="10"/>
      <c r="K4022" s="10"/>
      <c r="L4022" s="10" t="s">
        <v>22</v>
      </c>
      <c r="M4022" s="10" t="s">
        <v>22</v>
      </c>
      <c r="N4022" s="10" t="s">
        <v>22</v>
      </c>
      <c r="O4022" s="10" t="s">
        <v>22</v>
      </c>
      <c r="P4022" s="11"/>
    </row>
    <row r="4023">
      <c r="A4023" s="22">
        <v>45524.48822865741</v>
      </c>
      <c r="B4023" s="23">
        <v>45524.0</v>
      </c>
      <c r="C4023" s="10" t="s">
        <v>17</v>
      </c>
      <c r="D4023" s="10" t="s">
        <v>89</v>
      </c>
      <c r="E4023" s="19" t="s">
        <v>89</v>
      </c>
      <c r="F4023" s="10" t="s">
        <v>2912</v>
      </c>
      <c r="G4023" s="10" t="s">
        <v>1009</v>
      </c>
      <c r="H4023" s="12" t="s">
        <v>108</v>
      </c>
      <c r="I4023" s="10" t="s">
        <v>21</v>
      </c>
      <c r="J4023" s="10"/>
      <c r="K4023" s="10"/>
      <c r="L4023" s="10" t="s">
        <v>22</v>
      </c>
      <c r="M4023" s="10" t="s">
        <v>22</v>
      </c>
      <c r="N4023" s="10" t="s">
        <v>22</v>
      </c>
      <c r="O4023" s="10"/>
      <c r="P4023" s="11"/>
    </row>
    <row r="4024">
      <c r="A4024" s="22">
        <v>45524.47922488426</v>
      </c>
      <c r="B4024" s="23">
        <v>45524.0</v>
      </c>
      <c r="C4024" s="10" t="s">
        <v>17</v>
      </c>
      <c r="D4024" s="10">
        <v>8.0</v>
      </c>
      <c r="E4024" s="17" t="s">
        <v>33</v>
      </c>
      <c r="F4024" s="10" t="s">
        <v>2948</v>
      </c>
      <c r="G4024" s="10" t="s">
        <v>980</v>
      </c>
      <c r="H4024" s="12" t="s">
        <v>981</v>
      </c>
      <c r="I4024" s="10" t="s">
        <v>21</v>
      </c>
      <c r="J4024" s="10"/>
      <c r="K4024" s="10"/>
      <c r="L4024" s="10" t="s">
        <v>22</v>
      </c>
      <c r="M4024" s="10" t="s">
        <v>22</v>
      </c>
      <c r="N4024" s="10" t="s">
        <v>22</v>
      </c>
      <c r="O4024" s="10"/>
      <c r="P4024" s="11"/>
    </row>
    <row r="4025">
      <c r="A4025" s="22">
        <v>45524.47094417824</v>
      </c>
      <c r="B4025" s="23">
        <v>45524.0</v>
      </c>
      <c r="C4025" s="10" t="s">
        <v>17</v>
      </c>
      <c r="D4025" s="10">
        <v>8.0</v>
      </c>
      <c r="E4025" s="17" t="s">
        <v>33</v>
      </c>
      <c r="F4025" s="10" t="s">
        <v>2949</v>
      </c>
      <c r="G4025" s="10" t="s">
        <v>289</v>
      </c>
      <c r="H4025" s="12" t="s">
        <v>290</v>
      </c>
      <c r="I4025" s="10" t="s">
        <v>21</v>
      </c>
      <c r="J4025" s="10"/>
      <c r="K4025" s="10"/>
      <c r="L4025" s="10" t="s">
        <v>22</v>
      </c>
      <c r="M4025" s="10" t="s">
        <v>22</v>
      </c>
      <c r="N4025" s="10" t="s">
        <v>22</v>
      </c>
      <c r="O4025" s="10"/>
      <c r="P4025" s="11"/>
    </row>
    <row r="4026">
      <c r="A4026" s="22">
        <v>45524.44034002315</v>
      </c>
      <c r="B4026" s="23">
        <v>45524.0</v>
      </c>
      <c r="C4026" s="10" t="s">
        <v>17</v>
      </c>
      <c r="D4026" s="10">
        <v>8.0</v>
      </c>
      <c r="E4026" s="17" t="s">
        <v>33</v>
      </c>
      <c r="F4026" s="10" t="s">
        <v>2676</v>
      </c>
      <c r="G4026" s="10" t="s">
        <v>2950</v>
      </c>
      <c r="H4026" s="12">
        <v>7.841069301E9</v>
      </c>
      <c r="I4026" s="10" t="s">
        <v>52</v>
      </c>
      <c r="J4026" s="10"/>
      <c r="K4026" s="10"/>
      <c r="L4026" s="10" t="s">
        <v>22</v>
      </c>
      <c r="M4026" s="10" t="s">
        <v>22</v>
      </c>
      <c r="N4026" s="10" t="s">
        <v>22</v>
      </c>
      <c r="O4026" s="10" t="s">
        <v>22</v>
      </c>
      <c r="P4026" s="11"/>
    </row>
    <row r="4027">
      <c r="A4027" s="22">
        <v>45524.0</v>
      </c>
      <c r="B4027" s="23">
        <v>45523.0</v>
      </c>
      <c r="C4027" s="10" t="s">
        <v>17</v>
      </c>
      <c r="D4027" s="10">
        <v>8.0</v>
      </c>
      <c r="E4027" s="17" t="s">
        <v>33</v>
      </c>
      <c r="F4027" s="10" t="s">
        <v>2951</v>
      </c>
      <c r="G4027" s="10" t="s">
        <v>198</v>
      </c>
      <c r="H4027" s="12" t="s">
        <v>199</v>
      </c>
      <c r="I4027" s="10" t="s">
        <v>21</v>
      </c>
      <c r="J4027" s="10"/>
      <c r="K4027" s="10"/>
      <c r="L4027" s="10" t="s">
        <v>22</v>
      </c>
      <c r="M4027" s="10" t="s">
        <v>22</v>
      </c>
      <c r="N4027" s="10" t="s">
        <v>22</v>
      </c>
      <c r="O4027" s="10"/>
      <c r="P4027" s="11"/>
    </row>
    <row r="4028">
      <c r="A4028" s="22">
        <v>45524.0</v>
      </c>
      <c r="B4028" s="23">
        <v>45520.0</v>
      </c>
      <c r="C4028" s="10" t="s">
        <v>17</v>
      </c>
      <c r="D4028" s="10">
        <v>8.0</v>
      </c>
      <c r="E4028" s="16" t="s">
        <v>9</v>
      </c>
      <c r="F4028" s="10" t="s">
        <v>1106</v>
      </c>
      <c r="G4028" s="10" t="s">
        <v>480</v>
      </c>
      <c r="H4028" s="12" t="s">
        <v>481</v>
      </c>
      <c r="I4028" s="10" t="s">
        <v>52</v>
      </c>
      <c r="J4028" s="10"/>
      <c r="K4028" s="10"/>
      <c r="L4028" s="10" t="s">
        <v>22</v>
      </c>
      <c r="M4028" s="10" t="s">
        <v>22</v>
      </c>
      <c r="N4028" s="10" t="s">
        <v>22</v>
      </c>
      <c r="O4028" s="10" t="s">
        <v>22</v>
      </c>
      <c r="P4028" s="11"/>
    </row>
    <row r="4029">
      <c r="A4029" s="22">
        <v>45524.0</v>
      </c>
      <c r="B4029" s="23">
        <v>45519.0</v>
      </c>
      <c r="C4029" s="10" t="s">
        <v>17</v>
      </c>
      <c r="D4029" s="10">
        <v>8.0</v>
      </c>
      <c r="E4029" s="16" t="s">
        <v>9</v>
      </c>
      <c r="F4029" s="10" t="s">
        <v>2952</v>
      </c>
      <c r="G4029" s="10" t="s">
        <v>213</v>
      </c>
      <c r="H4029" s="12" t="s">
        <v>680</v>
      </c>
      <c r="I4029" s="10" t="s">
        <v>21</v>
      </c>
      <c r="J4029" s="10"/>
      <c r="K4029" s="10"/>
      <c r="L4029" s="10" t="s">
        <v>22</v>
      </c>
      <c r="M4029" s="10" t="s">
        <v>22</v>
      </c>
      <c r="N4029" s="10" t="s">
        <v>22</v>
      </c>
      <c r="O4029" s="10"/>
      <c r="P4029" s="11"/>
    </row>
    <row r="4030">
      <c r="A4030" s="22">
        <v>45524.0</v>
      </c>
      <c r="B4030" s="23">
        <v>45519.0</v>
      </c>
      <c r="C4030" s="10" t="s">
        <v>17</v>
      </c>
      <c r="D4030" s="10">
        <v>8.0</v>
      </c>
      <c r="E4030" s="16" t="s">
        <v>9</v>
      </c>
      <c r="F4030" s="10" t="s">
        <v>2458</v>
      </c>
      <c r="G4030" s="10" t="s">
        <v>318</v>
      </c>
      <c r="H4030" s="12" t="s">
        <v>319</v>
      </c>
      <c r="I4030" s="10" t="s">
        <v>21</v>
      </c>
      <c r="J4030" s="10"/>
      <c r="K4030" s="10"/>
      <c r="L4030" s="10" t="s">
        <v>22</v>
      </c>
      <c r="M4030" s="10" t="s">
        <v>22</v>
      </c>
      <c r="N4030" s="10" t="s">
        <v>22</v>
      </c>
      <c r="O4030" s="10"/>
      <c r="P4030" s="11"/>
    </row>
    <row r="4031">
      <c r="A4031" s="22">
        <v>45524.0</v>
      </c>
      <c r="B4031" s="23">
        <v>45523.0</v>
      </c>
      <c r="C4031" s="10" t="s">
        <v>17</v>
      </c>
      <c r="D4031" s="10">
        <v>4.0</v>
      </c>
      <c r="E4031" s="17" t="s">
        <v>33</v>
      </c>
      <c r="F4031" s="10" t="s">
        <v>2953</v>
      </c>
      <c r="G4031" s="10" t="s">
        <v>2954</v>
      </c>
      <c r="H4031" s="12"/>
      <c r="I4031" s="10" t="s">
        <v>60</v>
      </c>
      <c r="J4031" s="10" t="s">
        <v>2955</v>
      </c>
      <c r="K4031" s="10"/>
      <c r="L4031" s="10" t="s">
        <v>22</v>
      </c>
      <c r="M4031" s="10" t="s">
        <v>22</v>
      </c>
      <c r="N4031" s="10" t="s">
        <v>22</v>
      </c>
      <c r="O4031" s="10" t="s">
        <v>22</v>
      </c>
      <c r="P4031" s="11"/>
    </row>
    <row r="4032">
      <c r="A4032" s="22">
        <v>45524.0</v>
      </c>
      <c r="B4032" s="23">
        <v>45523.0</v>
      </c>
      <c r="C4032" s="10" t="s">
        <v>17</v>
      </c>
      <c r="D4032" s="10" t="s">
        <v>177</v>
      </c>
      <c r="E4032" s="17" t="s">
        <v>33</v>
      </c>
      <c r="F4032" s="10" t="s">
        <v>2956</v>
      </c>
      <c r="G4032" s="10" t="s">
        <v>2957</v>
      </c>
      <c r="H4032" s="12"/>
      <c r="I4032" s="10" t="s">
        <v>21</v>
      </c>
      <c r="J4032" s="10"/>
      <c r="K4032" s="10"/>
      <c r="L4032" s="10" t="s">
        <v>22</v>
      </c>
      <c r="M4032" s="10" t="s">
        <v>22</v>
      </c>
      <c r="N4032" s="10" t="s">
        <v>22</v>
      </c>
      <c r="O4032" s="10"/>
      <c r="P4032" s="11"/>
    </row>
    <row r="4033">
      <c r="A4033" s="22">
        <v>45524.0</v>
      </c>
      <c r="B4033" s="23">
        <v>45523.0</v>
      </c>
      <c r="C4033" s="10" t="s">
        <v>17</v>
      </c>
      <c r="D4033" s="10">
        <v>8.0</v>
      </c>
      <c r="E4033" s="17" t="s">
        <v>33</v>
      </c>
      <c r="F4033" s="10" t="s">
        <v>2639</v>
      </c>
      <c r="G4033" s="10"/>
      <c r="H4033" s="12"/>
      <c r="I4033" s="10" t="s">
        <v>52</v>
      </c>
      <c r="J4033" s="10"/>
      <c r="K4033" s="22"/>
      <c r="L4033" s="10" t="s">
        <v>22</v>
      </c>
      <c r="M4033" s="10" t="s">
        <v>22</v>
      </c>
      <c r="N4033" s="10" t="s">
        <v>22</v>
      </c>
      <c r="O4033" s="10" t="s">
        <v>22</v>
      </c>
      <c r="P4033" s="11"/>
    </row>
    <row r="4034">
      <c r="A4034" s="22">
        <v>45524.0</v>
      </c>
      <c r="B4034" s="23">
        <v>45523.0</v>
      </c>
      <c r="C4034" s="10" t="s">
        <v>17</v>
      </c>
      <c r="D4034" s="10">
        <v>8.0</v>
      </c>
      <c r="E4034" s="16" t="s">
        <v>9</v>
      </c>
      <c r="F4034" s="10" t="s">
        <v>2958</v>
      </c>
      <c r="G4034" s="10" t="s">
        <v>663</v>
      </c>
      <c r="H4034" s="12" t="s">
        <v>1016</v>
      </c>
      <c r="I4034" s="10" t="s">
        <v>21</v>
      </c>
      <c r="J4034" s="10"/>
      <c r="K4034" s="10"/>
      <c r="L4034" s="10" t="s">
        <v>22</v>
      </c>
      <c r="M4034" s="10" t="s">
        <v>22</v>
      </c>
      <c r="N4034" s="10" t="s">
        <v>22</v>
      </c>
      <c r="O4034" s="10"/>
      <c r="P4034" s="11"/>
    </row>
    <row r="4035">
      <c r="A4035" s="22">
        <v>45524.0</v>
      </c>
      <c r="B4035" s="23">
        <v>45523.0</v>
      </c>
      <c r="C4035" s="10" t="s">
        <v>17</v>
      </c>
      <c r="D4035" s="10">
        <v>8.0</v>
      </c>
      <c r="E4035" s="16" t="s">
        <v>9</v>
      </c>
      <c r="F4035" s="10" t="s">
        <v>2959</v>
      </c>
      <c r="G4035" s="10"/>
      <c r="H4035" s="12"/>
      <c r="I4035" s="10" t="s">
        <v>52</v>
      </c>
      <c r="J4035" s="10"/>
      <c r="K4035" s="10"/>
      <c r="L4035" s="10" t="s">
        <v>22</v>
      </c>
      <c r="M4035" s="10" t="s">
        <v>22</v>
      </c>
      <c r="N4035" s="10" t="s">
        <v>22</v>
      </c>
      <c r="O4035" s="10" t="s">
        <v>474</v>
      </c>
      <c r="P4035" s="11"/>
    </row>
    <row r="4036">
      <c r="A4036" s="22">
        <v>45524.0</v>
      </c>
      <c r="B4036" s="23">
        <v>45523.0</v>
      </c>
      <c r="C4036" s="10" t="s">
        <v>17</v>
      </c>
      <c r="D4036" s="10">
        <v>8.0</v>
      </c>
      <c r="E4036" s="16" t="s">
        <v>9</v>
      </c>
      <c r="F4036" s="10" t="s">
        <v>2960</v>
      </c>
      <c r="G4036" s="10" t="s">
        <v>2910</v>
      </c>
      <c r="H4036" s="12" t="s">
        <v>2961</v>
      </c>
      <c r="I4036" s="10" t="s">
        <v>52</v>
      </c>
      <c r="J4036" s="10"/>
      <c r="K4036" s="10"/>
      <c r="L4036" s="10" t="s">
        <v>22</v>
      </c>
      <c r="M4036" s="10" t="s">
        <v>22</v>
      </c>
      <c r="N4036" s="10" t="s">
        <v>22</v>
      </c>
      <c r="O4036" s="10" t="s">
        <v>22</v>
      </c>
      <c r="P4036" s="11"/>
    </row>
    <row r="4037">
      <c r="A4037" s="22">
        <v>45524.0</v>
      </c>
      <c r="B4037" s="23">
        <v>45523.0</v>
      </c>
      <c r="C4037" s="10" t="s">
        <v>17</v>
      </c>
      <c r="D4037" s="10">
        <v>6.0</v>
      </c>
      <c r="E4037" s="16" t="s">
        <v>9</v>
      </c>
      <c r="F4037" s="10" t="s">
        <v>2962</v>
      </c>
      <c r="G4037" s="10" t="s">
        <v>2963</v>
      </c>
      <c r="H4037" s="12" t="s">
        <v>1291</v>
      </c>
      <c r="I4037" s="10" t="s">
        <v>60</v>
      </c>
      <c r="J4037" s="10" t="s">
        <v>2964</v>
      </c>
      <c r="K4037" s="10" t="s">
        <v>2228</v>
      </c>
      <c r="L4037" s="10" t="s">
        <v>22</v>
      </c>
      <c r="M4037" s="10" t="s">
        <v>22</v>
      </c>
      <c r="N4037" s="10" t="s">
        <v>22</v>
      </c>
      <c r="O4037" s="10" t="s">
        <v>22</v>
      </c>
      <c r="P4037" s="11"/>
    </row>
    <row r="4038">
      <c r="A4038" s="22">
        <v>45524.0</v>
      </c>
      <c r="B4038" s="23">
        <v>45523.0</v>
      </c>
      <c r="C4038" s="10" t="s">
        <v>17</v>
      </c>
      <c r="D4038" s="10">
        <v>8.0</v>
      </c>
      <c r="E4038" s="16" t="s">
        <v>9</v>
      </c>
      <c r="F4038" s="10" t="s">
        <v>2965</v>
      </c>
      <c r="G4038" s="10" t="s">
        <v>2966</v>
      </c>
      <c r="H4038" s="12"/>
      <c r="I4038" s="10" t="s">
        <v>52</v>
      </c>
      <c r="J4038" s="22">
        <v>0.4166666666678793</v>
      </c>
      <c r="K4038" s="10" t="s">
        <v>2967</v>
      </c>
      <c r="L4038" s="10" t="s">
        <v>22</v>
      </c>
      <c r="M4038" s="10" t="s">
        <v>22</v>
      </c>
      <c r="N4038" s="10" t="s">
        <v>22</v>
      </c>
      <c r="O4038" s="10" t="s">
        <v>22</v>
      </c>
      <c r="P4038" s="11"/>
    </row>
    <row r="4039">
      <c r="A4039" s="22">
        <v>45524.0</v>
      </c>
      <c r="B4039" s="23">
        <v>45523.0</v>
      </c>
      <c r="C4039" s="10" t="s">
        <v>17</v>
      </c>
      <c r="D4039" s="10">
        <v>8.0</v>
      </c>
      <c r="E4039" s="16" t="s">
        <v>9</v>
      </c>
      <c r="F4039" s="10" t="s">
        <v>2968</v>
      </c>
      <c r="G4039" s="10" t="s">
        <v>2969</v>
      </c>
      <c r="H4039" s="12" t="s">
        <v>80</v>
      </c>
      <c r="I4039" s="10" t="s">
        <v>60</v>
      </c>
      <c r="J4039" s="10" t="s">
        <v>2970</v>
      </c>
      <c r="K4039" s="10"/>
      <c r="L4039" s="10" t="s">
        <v>22</v>
      </c>
      <c r="M4039" s="10" t="s">
        <v>22</v>
      </c>
      <c r="N4039" s="10" t="s">
        <v>22</v>
      </c>
      <c r="O4039" s="10" t="s">
        <v>22</v>
      </c>
      <c r="P4039" s="11"/>
    </row>
    <row r="4040">
      <c r="A4040" s="22">
        <v>45524.0</v>
      </c>
      <c r="B4040" s="23">
        <v>45523.0</v>
      </c>
      <c r="C4040" s="10" t="s">
        <v>17</v>
      </c>
      <c r="D4040" s="10">
        <v>8.0</v>
      </c>
      <c r="E4040" s="16" t="s">
        <v>9</v>
      </c>
      <c r="F4040" s="10" t="s">
        <v>2971</v>
      </c>
      <c r="G4040" s="10" t="s">
        <v>731</v>
      </c>
      <c r="H4040" s="12" t="s">
        <v>777</v>
      </c>
      <c r="I4040" s="10" t="s">
        <v>60</v>
      </c>
      <c r="J4040" s="10" t="s">
        <v>2972</v>
      </c>
      <c r="K4040" s="10"/>
      <c r="L4040" s="10" t="s">
        <v>22</v>
      </c>
      <c r="M4040" s="10" t="s">
        <v>22</v>
      </c>
      <c r="N4040" s="10" t="s">
        <v>22</v>
      </c>
      <c r="O4040" s="10"/>
      <c r="P4040" s="11"/>
    </row>
    <row r="4041">
      <c r="A4041" s="22">
        <v>45524.0</v>
      </c>
      <c r="B4041" s="23">
        <v>45524.0</v>
      </c>
      <c r="C4041" s="10" t="s">
        <v>17</v>
      </c>
      <c r="D4041" s="10" t="s">
        <v>132</v>
      </c>
      <c r="E4041" s="16" t="s">
        <v>9</v>
      </c>
      <c r="F4041" s="10" t="s">
        <v>1166</v>
      </c>
      <c r="G4041" s="10" t="s">
        <v>1138</v>
      </c>
      <c r="H4041" s="12" t="s">
        <v>1139</v>
      </c>
      <c r="I4041" s="10" t="s">
        <v>21</v>
      </c>
      <c r="J4041" s="10"/>
      <c r="K4041" s="10"/>
      <c r="L4041" s="10" t="s">
        <v>22</v>
      </c>
      <c r="M4041" s="10" t="s">
        <v>22</v>
      </c>
      <c r="N4041" s="10" t="s">
        <v>22</v>
      </c>
      <c r="O4041" s="10"/>
      <c r="P4041" s="11"/>
    </row>
    <row r="4042">
      <c r="A4042" s="22">
        <v>45523.4797165162</v>
      </c>
      <c r="B4042" s="23">
        <v>45523.0</v>
      </c>
      <c r="C4042" s="10" t="s">
        <v>17</v>
      </c>
      <c r="D4042" s="10">
        <v>8.0</v>
      </c>
      <c r="E4042" s="17" t="s">
        <v>33</v>
      </c>
      <c r="F4042" s="10" t="s">
        <v>2973</v>
      </c>
      <c r="G4042" s="10" t="s">
        <v>314</v>
      </c>
      <c r="H4042" s="12" t="s">
        <v>315</v>
      </c>
      <c r="I4042" s="10" t="s">
        <v>21</v>
      </c>
      <c r="J4042" s="10"/>
      <c r="K4042" s="10"/>
      <c r="L4042" s="10" t="s">
        <v>22</v>
      </c>
      <c r="M4042" s="10" t="s">
        <v>22</v>
      </c>
      <c r="N4042" s="10" t="s">
        <v>22</v>
      </c>
      <c r="O4042" s="10"/>
      <c r="P4042" s="11"/>
    </row>
    <row r="4043">
      <c r="A4043" s="22">
        <v>45523.399635497684</v>
      </c>
      <c r="B4043" s="23">
        <v>45523.0</v>
      </c>
      <c r="C4043" s="10" t="s">
        <v>17</v>
      </c>
      <c r="D4043" s="10">
        <v>8.0</v>
      </c>
      <c r="E4043" s="17" t="s">
        <v>33</v>
      </c>
      <c r="F4043" s="10" t="s">
        <v>2191</v>
      </c>
      <c r="G4043" s="10" t="s">
        <v>379</v>
      </c>
      <c r="H4043" s="12" t="s">
        <v>380</v>
      </c>
      <c r="I4043" s="10" t="s">
        <v>21</v>
      </c>
      <c r="J4043" s="10"/>
      <c r="K4043" s="10"/>
      <c r="L4043" s="10" t="s">
        <v>22</v>
      </c>
      <c r="M4043" s="10" t="s">
        <v>22</v>
      </c>
      <c r="N4043" s="10" t="s">
        <v>22</v>
      </c>
      <c r="O4043" s="10"/>
      <c r="P4043" s="11"/>
    </row>
    <row r="4044">
      <c r="A4044" s="22">
        <v>45523.39726153935</v>
      </c>
      <c r="B4044" s="23">
        <v>45523.0</v>
      </c>
      <c r="C4044" s="10" t="s">
        <v>17</v>
      </c>
      <c r="D4044" s="10">
        <v>8.0</v>
      </c>
      <c r="E4044" s="17" t="s">
        <v>33</v>
      </c>
      <c r="F4044" s="10" t="s">
        <v>1957</v>
      </c>
      <c r="G4044" s="10" t="s">
        <v>45</v>
      </c>
      <c r="H4044" s="12" t="s">
        <v>46</v>
      </c>
      <c r="I4044" s="10" t="s">
        <v>21</v>
      </c>
      <c r="J4044" s="10"/>
      <c r="K4044" s="22"/>
      <c r="L4044" s="10" t="s">
        <v>22</v>
      </c>
      <c r="M4044" s="10" t="s">
        <v>22</v>
      </c>
      <c r="N4044" s="10" t="s">
        <v>22</v>
      </c>
      <c r="O4044" s="10"/>
      <c r="P4044" s="11"/>
    </row>
    <row r="4045">
      <c r="A4045" s="22">
        <v>45523.39627774306</v>
      </c>
      <c r="B4045" s="23">
        <v>45523.0</v>
      </c>
      <c r="C4045" s="10" t="s">
        <v>17</v>
      </c>
      <c r="D4045" s="10">
        <v>8.0</v>
      </c>
      <c r="E4045" s="16" t="s">
        <v>9</v>
      </c>
      <c r="F4045" s="10" t="s">
        <v>2881</v>
      </c>
      <c r="G4045" s="10" t="s">
        <v>267</v>
      </c>
      <c r="H4045" s="12"/>
      <c r="I4045" s="10" t="s">
        <v>21</v>
      </c>
      <c r="J4045" s="10"/>
      <c r="K4045" s="10"/>
      <c r="L4045" s="10" t="s">
        <v>22</v>
      </c>
      <c r="M4045" s="10" t="s">
        <v>22</v>
      </c>
      <c r="N4045" s="10" t="s">
        <v>22</v>
      </c>
      <c r="O4045" s="10"/>
      <c r="P4045" s="11"/>
    </row>
    <row r="4046">
      <c r="A4046" s="22">
        <v>45523.339962569444</v>
      </c>
      <c r="B4046" s="23">
        <v>45523.0</v>
      </c>
      <c r="C4046" s="10" t="s">
        <v>17</v>
      </c>
      <c r="D4046" s="10">
        <v>8.0</v>
      </c>
      <c r="E4046" s="17" t="s">
        <v>33</v>
      </c>
      <c r="F4046" s="10" t="s">
        <v>2813</v>
      </c>
      <c r="G4046" s="10" t="s">
        <v>2974</v>
      </c>
      <c r="H4046" s="12"/>
      <c r="I4046" s="10" t="s">
        <v>21</v>
      </c>
      <c r="J4046" s="10"/>
      <c r="K4046" s="10"/>
      <c r="L4046" s="10" t="s">
        <v>22</v>
      </c>
      <c r="M4046" s="10" t="s">
        <v>22</v>
      </c>
      <c r="N4046" s="10" t="s">
        <v>22</v>
      </c>
      <c r="O4046" s="10"/>
      <c r="P4046" s="11"/>
    </row>
    <row r="4047">
      <c r="A4047" s="22">
        <v>45523.0</v>
      </c>
      <c r="B4047" s="23">
        <v>45516.0</v>
      </c>
      <c r="C4047" s="10" t="s">
        <v>17</v>
      </c>
      <c r="D4047" s="10">
        <v>8.0</v>
      </c>
      <c r="E4047" s="16" t="s">
        <v>9</v>
      </c>
      <c r="F4047" s="10" t="s">
        <v>2975</v>
      </c>
      <c r="G4047" s="10" t="s">
        <v>379</v>
      </c>
      <c r="H4047" s="12" t="s">
        <v>380</v>
      </c>
      <c r="I4047" s="10" t="s">
        <v>21</v>
      </c>
      <c r="J4047" s="10"/>
      <c r="K4047" s="10"/>
      <c r="L4047" s="10" t="s">
        <v>22</v>
      </c>
      <c r="M4047" s="10" t="s">
        <v>22</v>
      </c>
      <c r="N4047" s="10" t="s">
        <v>22</v>
      </c>
      <c r="O4047" s="10"/>
      <c r="P4047" s="11"/>
    </row>
    <row r="4048">
      <c r="A4048" s="22">
        <v>45523.0</v>
      </c>
      <c r="B4048" s="23">
        <v>45516.0</v>
      </c>
      <c r="C4048" s="10" t="s">
        <v>17</v>
      </c>
      <c r="D4048" s="10">
        <v>8.0</v>
      </c>
      <c r="E4048" s="17" t="s">
        <v>33</v>
      </c>
      <c r="F4048" s="10" t="s">
        <v>2976</v>
      </c>
      <c r="G4048" s="10" t="s">
        <v>67</v>
      </c>
      <c r="H4048" s="12" t="s">
        <v>68</v>
      </c>
      <c r="I4048" s="10" t="s">
        <v>21</v>
      </c>
      <c r="J4048" s="10"/>
      <c r="K4048" s="10"/>
      <c r="L4048" s="10" t="s">
        <v>22</v>
      </c>
      <c r="M4048" s="10" t="s">
        <v>22</v>
      </c>
      <c r="N4048" s="10" t="s">
        <v>22</v>
      </c>
      <c r="O4048" s="10"/>
      <c r="P4048" s="11"/>
    </row>
    <row r="4049">
      <c r="A4049" s="22">
        <v>45523.0</v>
      </c>
      <c r="B4049" s="23">
        <v>45519.0</v>
      </c>
      <c r="C4049" s="10" t="s">
        <v>17</v>
      </c>
      <c r="D4049" s="10">
        <v>8.0</v>
      </c>
      <c r="E4049" s="16" t="s">
        <v>9</v>
      </c>
      <c r="F4049" s="10" t="s">
        <v>2977</v>
      </c>
      <c r="G4049" s="10" t="s">
        <v>518</v>
      </c>
      <c r="H4049" s="12"/>
      <c r="I4049" s="10" t="s">
        <v>21</v>
      </c>
      <c r="J4049" s="10"/>
      <c r="K4049" s="10"/>
      <c r="L4049" s="10" t="s">
        <v>22</v>
      </c>
      <c r="M4049" s="10" t="s">
        <v>22</v>
      </c>
      <c r="N4049" s="10" t="s">
        <v>22</v>
      </c>
      <c r="O4049" s="10" t="s">
        <v>22</v>
      </c>
      <c r="P4049" s="11"/>
    </row>
    <row r="4050">
      <c r="A4050" s="22">
        <v>45523.0</v>
      </c>
      <c r="B4050" s="23">
        <v>45519.0</v>
      </c>
      <c r="C4050" s="10" t="s">
        <v>17</v>
      </c>
      <c r="D4050" s="10">
        <v>8.0</v>
      </c>
      <c r="E4050" s="16" t="s">
        <v>9</v>
      </c>
      <c r="F4050" s="10" t="s">
        <v>2978</v>
      </c>
      <c r="G4050" s="10" t="s">
        <v>909</v>
      </c>
      <c r="H4050" s="12" t="s">
        <v>910</v>
      </c>
      <c r="I4050" s="10" t="s">
        <v>52</v>
      </c>
      <c r="J4050" s="10"/>
      <c r="K4050" s="10"/>
      <c r="L4050" s="10" t="s">
        <v>22</v>
      </c>
      <c r="M4050" s="10" t="s">
        <v>22</v>
      </c>
      <c r="N4050" s="10" t="s">
        <v>22</v>
      </c>
      <c r="O4050" s="10" t="s">
        <v>474</v>
      </c>
      <c r="P4050" s="11"/>
    </row>
    <row r="4051">
      <c r="A4051" s="22">
        <v>45523.0</v>
      </c>
      <c r="B4051" s="23">
        <v>45519.0</v>
      </c>
      <c r="C4051" s="10" t="s">
        <v>17</v>
      </c>
      <c r="D4051" s="10">
        <v>14.0</v>
      </c>
      <c r="E4051" s="37" t="s">
        <v>953</v>
      </c>
      <c r="F4051" s="10" t="s">
        <v>2788</v>
      </c>
      <c r="G4051" s="10" t="s">
        <v>213</v>
      </c>
      <c r="H4051" s="12" t="s">
        <v>680</v>
      </c>
      <c r="I4051" s="10" t="s">
        <v>21</v>
      </c>
      <c r="J4051" s="10"/>
      <c r="K4051" s="22">
        <v>0.375</v>
      </c>
      <c r="L4051" s="10" t="s">
        <v>22</v>
      </c>
      <c r="M4051" s="10" t="s">
        <v>22</v>
      </c>
      <c r="N4051" s="10" t="s">
        <v>22</v>
      </c>
      <c r="O4051" s="10"/>
      <c r="P4051" s="11"/>
    </row>
    <row r="4052">
      <c r="A4052" s="22">
        <v>45523.0</v>
      </c>
      <c r="B4052" s="23">
        <v>45519.0</v>
      </c>
      <c r="C4052" s="10" t="s">
        <v>17</v>
      </c>
      <c r="D4052" s="10">
        <v>8.0</v>
      </c>
      <c r="E4052" s="16" t="s">
        <v>9</v>
      </c>
      <c r="F4052" s="10" t="s">
        <v>2708</v>
      </c>
      <c r="G4052" s="10" t="s">
        <v>1648</v>
      </c>
      <c r="H4052" s="12"/>
      <c r="I4052" s="10" t="s">
        <v>52</v>
      </c>
      <c r="J4052" s="10"/>
      <c r="K4052" s="10"/>
      <c r="L4052" s="10" t="s">
        <v>22</v>
      </c>
      <c r="M4052" s="10" t="s">
        <v>22</v>
      </c>
      <c r="N4052" s="10" t="s">
        <v>22</v>
      </c>
      <c r="O4052" s="10" t="s">
        <v>474</v>
      </c>
      <c r="P4052" s="11"/>
    </row>
    <row r="4053">
      <c r="A4053" s="22">
        <v>45523.0</v>
      </c>
      <c r="B4053" s="23">
        <v>45520.0</v>
      </c>
      <c r="C4053" s="10" t="s">
        <v>17</v>
      </c>
      <c r="D4053" s="10">
        <v>8.0</v>
      </c>
      <c r="E4053" s="17" t="s">
        <v>33</v>
      </c>
      <c r="F4053" s="10" t="s">
        <v>2106</v>
      </c>
      <c r="G4053" s="10" t="s">
        <v>169</v>
      </c>
      <c r="H4053" s="12" t="s">
        <v>170</v>
      </c>
      <c r="I4053" s="10" t="s">
        <v>21</v>
      </c>
      <c r="J4053" s="10"/>
      <c r="K4053" s="10"/>
      <c r="L4053" s="10" t="s">
        <v>22</v>
      </c>
      <c r="M4053" s="10" t="s">
        <v>22</v>
      </c>
      <c r="N4053" s="10" t="s">
        <v>22</v>
      </c>
      <c r="O4053" s="10"/>
      <c r="P4053" s="11"/>
    </row>
    <row r="4054">
      <c r="A4054" s="22">
        <v>45523.0</v>
      </c>
      <c r="B4054" s="23">
        <v>45520.0</v>
      </c>
      <c r="C4054" s="10" t="s">
        <v>17</v>
      </c>
      <c r="D4054" s="10">
        <v>8.0</v>
      </c>
      <c r="E4054" s="16" t="s">
        <v>9</v>
      </c>
      <c r="F4054" s="10" t="s">
        <v>2979</v>
      </c>
      <c r="G4054" s="10" t="s">
        <v>1093</v>
      </c>
      <c r="H4054" s="12"/>
      <c r="I4054" s="10" t="s">
        <v>21</v>
      </c>
      <c r="J4054" s="10"/>
      <c r="K4054" s="10"/>
      <c r="L4054" s="10" t="s">
        <v>22</v>
      </c>
      <c r="M4054" s="10" t="s">
        <v>22</v>
      </c>
      <c r="N4054" s="10" t="s">
        <v>22</v>
      </c>
      <c r="O4054" s="10"/>
      <c r="P4054" s="11"/>
    </row>
    <row r="4055">
      <c r="A4055" s="22">
        <v>45523.0</v>
      </c>
      <c r="B4055" s="23">
        <v>45520.0</v>
      </c>
      <c r="C4055" s="10" t="s">
        <v>17</v>
      </c>
      <c r="D4055" s="10">
        <v>8.0</v>
      </c>
      <c r="E4055" s="17" t="s">
        <v>33</v>
      </c>
      <c r="F4055" s="10" t="s">
        <v>2704</v>
      </c>
      <c r="G4055" s="10" t="s">
        <v>169</v>
      </c>
      <c r="H4055" s="12" t="s">
        <v>170</v>
      </c>
      <c r="I4055" s="10" t="s">
        <v>21</v>
      </c>
      <c r="J4055" s="10"/>
      <c r="K4055" s="10"/>
      <c r="L4055" s="10" t="s">
        <v>22</v>
      </c>
      <c r="M4055" s="10" t="s">
        <v>22</v>
      </c>
      <c r="N4055" s="10" t="s">
        <v>22</v>
      </c>
      <c r="O4055" s="10"/>
      <c r="P4055" s="11"/>
    </row>
    <row r="4056">
      <c r="A4056" s="22">
        <v>45523.0</v>
      </c>
      <c r="B4056" s="23">
        <v>45520.0</v>
      </c>
      <c r="C4056" s="10" t="s">
        <v>17</v>
      </c>
      <c r="D4056" s="10">
        <v>8.0</v>
      </c>
      <c r="E4056" s="16" t="s">
        <v>9</v>
      </c>
      <c r="F4056" s="10" t="s">
        <v>2980</v>
      </c>
      <c r="G4056" s="10"/>
      <c r="H4056" s="12"/>
      <c r="I4056" s="10" t="s">
        <v>52</v>
      </c>
      <c r="J4056" s="10"/>
      <c r="K4056" s="10"/>
      <c r="L4056" s="10" t="s">
        <v>22</v>
      </c>
      <c r="M4056" s="10" t="s">
        <v>22</v>
      </c>
      <c r="N4056" s="10" t="s">
        <v>22</v>
      </c>
      <c r="O4056" s="10"/>
      <c r="P4056" s="11"/>
    </row>
    <row r="4057">
      <c r="A4057" s="22">
        <v>45523.0</v>
      </c>
      <c r="B4057" s="23">
        <v>45520.0</v>
      </c>
      <c r="C4057" s="10" t="s">
        <v>17</v>
      </c>
      <c r="D4057" s="10">
        <v>8.0</v>
      </c>
      <c r="E4057" s="16" t="s">
        <v>9</v>
      </c>
      <c r="F4057" s="10" t="s">
        <v>2981</v>
      </c>
      <c r="G4057" s="10" t="s">
        <v>2982</v>
      </c>
      <c r="H4057" s="12" t="s">
        <v>2983</v>
      </c>
      <c r="I4057" s="10" t="s">
        <v>60</v>
      </c>
      <c r="J4057" s="10" t="s">
        <v>460</v>
      </c>
      <c r="K4057" s="10" t="s">
        <v>2984</v>
      </c>
      <c r="L4057" s="10" t="s">
        <v>22</v>
      </c>
      <c r="M4057" s="10" t="s">
        <v>22</v>
      </c>
      <c r="N4057" s="10" t="s">
        <v>22</v>
      </c>
      <c r="O4057" s="10"/>
      <c r="P4057" s="11"/>
    </row>
    <row r="4058">
      <c r="A4058" s="22">
        <v>45523.0</v>
      </c>
      <c r="B4058" s="23">
        <v>45523.0</v>
      </c>
      <c r="C4058" s="10" t="s">
        <v>17</v>
      </c>
      <c r="D4058" s="10">
        <v>8.0</v>
      </c>
      <c r="E4058" s="16" t="s">
        <v>9</v>
      </c>
      <c r="F4058" s="10" t="s">
        <v>2985</v>
      </c>
      <c r="G4058" s="10" t="s">
        <v>94</v>
      </c>
      <c r="H4058" s="12" t="s">
        <v>853</v>
      </c>
      <c r="I4058" s="10" t="s">
        <v>21</v>
      </c>
      <c r="J4058" s="10" t="s">
        <v>536</v>
      </c>
      <c r="K4058" s="10"/>
      <c r="L4058" s="10" t="s">
        <v>22</v>
      </c>
      <c r="M4058" s="10" t="s">
        <v>22</v>
      </c>
      <c r="N4058" s="10" t="s">
        <v>22</v>
      </c>
      <c r="O4058" s="10"/>
      <c r="P4058" s="11"/>
    </row>
    <row r="4059">
      <c r="A4059" s="22">
        <v>45520.47721878473</v>
      </c>
      <c r="B4059" s="23">
        <v>45520.0</v>
      </c>
      <c r="C4059" s="10" t="s">
        <v>17</v>
      </c>
      <c r="D4059" s="10" t="s">
        <v>89</v>
      </c>
      <c r="E4059" s="19" t="s">
        <v>89</v>
      </c>
      <c r="F4059" s="10" t="s">
        <v>2986</v>
      </c>
      <c r="G4059" s="10" t="s">
        <v>91</v>
      </c>
      <c r="H4059" s="12"/>
      <c r="I4059" s="10" t="s">
        <v>21</v>
      </c>
      <c r="J4059" s="10" t="s">
        <v>2987</v>
      </c>
      <c r="K4059" s="10"/>
      <c r="L4059" s="10" t="s">
        <v>22</v>
      </c>
      <c r="M4059" s="10" t="s">
        <v>22</v>
      </c>
      <c r="N4059" s="10" t="s">
        <v>22</v>
      </c>
      <c r="O4059" s="10"/>
      <c r="P4059" s="11"/>
    </row>
    <row r="4060">
      <c r="A4060" s="22">
        <v>45520.473899606484</v>
      </c>
      <c r="B4060" s="23">
        <v>45520.0</v>
      </c>
      <c r="C4060" s="10" t="s">
        <v>17</v>
      </c>
      <c r="D4060" s="10" t="s">
        <v>89</v>
      </c>
      <c r="E4060" s="19" t="s">
        <v>89</v>
      </c>
      <c r="F4060" s="10" t="s">
        <v>2988</v>
      </c>
      <c r="G4060" s="10" t="s">
        <v>340</v>
      </c>
      <c r="H4060" s="12" t="s">
        <v>341</v>
      </c>
      <c r="I4060" s="10" t="s">
        <v>21</v>
      </c>
      <c r="J4060" s="10"/>
      <c r="K4060" s="10"/>
      <c r="L4060" s="10" t="s">
        <v>22</v>
      </c>
      <c r="M4060" s="10" t="s">
        <v>22</v>
      </c>
      <c r="N4060" s="10" t="s">
        <v>22</v>
      </c>
      <c r="O4060" s="10"/>
      <c r="P4060" s="11"/>
    </row>
    <row r="4061">
      <c r="A4061" s="22">
        <v>45520.36279841435</v>
      </c>
      <c r="B4061" s="23">
        <v>45520.0</v>
      </c>
      <c r="C4061" s="10" t="s">
        <v>17</v>
      </c>
      <c r="D4061" s="10">
        <v>14.0</v>
      </c>
      <c r="E4061" s="17" t="s">
        <v>33</v>
      </c>
      <c r="F4061" s="10" t="s">
        <v>2547</v>
      </c>
      <c r="G4061" s="10" t="s">
        <v>2393</v>
      </c>
      <c r="H4061" s="12"/>
      <c r="I4061" s="10" t="s">
        <v>21</v>
      </c>
      <c r="J4061" s="10"/>
      <c r="K4061" s="10"/>
      <c r="L4061" s="10" t="s">
        <v>22</v>
      </c>
      <c r="M4061" s="10" t="s">
        <v>22</v>
      </c>
      <c r="N4061" s="10" t="s">
        <v>22</v>
      </c>
      <c r="O4061" s="10"/>
      <c r="P4061" s="11"/>
    </row>
    <row r="4062">
      <c r="A4062" s="22">
        <v>45520.30403833333</v>
      </c>
      <c r="B4062" s="23">
        <v>45520.0</v>
      </c>
      <c r="C4062" s="10" t="s">
        <v>17</v>
      </c>
      <c r="D4062" s="10">
        <v>16.0</v>
      </c>
      <c r="E4062" s="17" t="s">
        <v>33</v>
      </c>
      <c r="F4062" s="10" t="s">
        <v>325</v>
      </c>
      <c r="G4062" s="10" t="s">
        <v>663</v>
      </c>
      <c r="H4062" s="12" t="s">
        <v>1016</v>
      </c>
      <c r="I4062" s="10" t="s">
        <v>21</v>
      </c>
      <c r="J4062" s="10"/>
      <c r="K4062" s="10"/>
      <c r="L4062" s="10" t="s">
        <v>22</v>
      </c>
      <c r="M4062" s="10" t="s">
        <v>22</v>
      </c>
      <c r="N4062" s="10" t="s">
        <v>22</v>
      </c>
      <c r="O4062" s="10"/>
      <c r="P4062" s="11"/>
    </row>
    <row r="4063">
      <c r="A4063" s="22">
        <v>45520.0</v>
      </c>
      <c r="B4063" s="23">
        <v>45518.0</v>
      </c>
      <c r="C4063" s="10" t="s">
        <v>17</v>
      </c>
      <c r="D4063" s="10">
        <v>8.0</v>
      </c>
      <c r="E4063" s="17" t="s">
        <v>33</v>
      </c>
      <c r="F4063" s="10" t="s">
        <v>2989</v>
      </c>
      <c r="G4063" s="10" t="s">
        <v>187</v>
      </c>
      <c r="H4063" s="12" t="s">
        <v>188</v>
      </c>
      <c r="I4063" s="10" t="s">
        <v>21</v>
      </c>
      <c r="J4063" s="10"/>
      <c r="K4063" s="10"/>
      <c r="L4063" s="10" t="s">
        <v>22</v>
      </c>
      <c r="M4063" s="10" t="s">
        <v>22</v>
      </c>
      <c r="N4063" s="10" t="s">
        <v>22</v>
      </c>
      <c r="O4063" s="10"/>
      <c r="P4063" s="11"/>
    </row>
    <row r="4064">
      <c r="A4064" s="22">
        <v>45520.0</v>
      </c>
      <c r="B4064" s="23">
        <v>45516.0</v>
      </c>
      <c r="C4064" s="10" t="s">
        <v>17</v>
      </c>
      <c r="D4064" s="10">
        <v>12.0</v>
      </c>
      <c r="E4064" s="37" t="s">
        <v>953</v>
      </c>
      <c r="F4064" s="10" t="s">
        <v>2990</v>
      </c>
      <c r="G4064" s="10" t="s">
        <v>2991</v>
      </c>
      <c r="H4064" s="12" t="s">
        <v>677</v>
      </c>
      <c r="I4064" s="10" t="s">
        <v>60</v>
      </c>
      <c r="J4064" s="10"/>
      <c r="K4064" s="10"/>
      <c r="L4064" s="10" t="s">
        <v>22</v>
      </c>
      <c r="M4064" s="10" t="s">
        <v>22</v>
      </c>
      <c r="N4064" s="10" t="s">
        <v>22</v>
      </c>
      <c r="O4064" s="10" t="s">
        <v>22</v>
      </c>
      <c r="P4064" s="11"/>
    </row>
    <row r="4065">
      <c r="A4065" s="22">
        <v>45520.0</v>
      </c>
      <c r="B4065" s="23">
        <v>45518.0</v>
      </c>
      <c r="C4065" s="10" t="s">
        <v>17</v>
      </c>
      <c r="D4065" s="10">
        <v>8.0</v>
      </c>
      <c r="E4065" s="16" t="s">
        <v>9</v>
      </c>
      <c r="F4065" s="10" t="s">
        <v>2992</v>
      </c>
      <c r="G4065" s="10" t="s">
        <v>2993</v>
      </c>
      <c r="H4065" s="12" t="s">
        <v>2994</v>
      </c>
      <c r="I4065" s="10" t="s">
        <v>52</v>
      </c>
      <c r="J4065" s="10"/>
      <c r="K4065" s="22"/>
      <c r="L4065" s="10" t="s">
        <v>22</v>
      </c>
      <c r="M4065" s="10" t="s">
        <v>22</v>
      </c>
      <c r="N4065" s="10" t="s">
        <v>22</v>
      </c>
      <c r="O4065" s="10" t="s">
        <v>22</v>
      </c>
      <c r="P4065" s="11"/>
    </row>
    <row r="4066">
      <c r="A4066" s="22">
        <v>45520.0</v>
      </c>
      <c r="B4066" s="23">
        <v>45518.0</v>
      </c>
      <c r="C4066" s="10" t="s">
        <v>17</v>
      </c>
      <c r="D4066" s="10">
        <v>8.0</v>
      </c>
      <c r="E4066" s="16" t="s">
        <v>9</v>
      </c>
      <c r="F4066" s="10" t="s">
        <v>1996</v>
      </c>
      <c r="G4066" s="10" t="s">
        <v>2995</v>
      </c>
      <c r="H4066" s="12"/>
      <c r="I4066" s="10" t="s">
        <v>52</v>
      </c>
      <c r="J4066" s="10"/>
      <c r="K4066" s="10"/>
      <c r="L4066" s="10" t="s">
        <v>22</v>
      </c>
      <c r="M4066" s="10" t="s">
        <v>22</v>
      </c>
      <c r="N4066" s="10" t="s">
        <v>22</v>
      </c>
      <c r="O4066" s="10" t="s">
        <v>474</v>
      </c>
      <c r="P4066" s="11"/>
    </row>
    <row r="4067">
      <c r="A4067" s="22">
        <v>45520.0</v>
      </c>
      <c r="B4067" s="23">
        <v>45518.0</v>
      </c>
      <c r="C4067" s="10" t="s">
        <v>17</v>
      </c>
      <c r="D4067" s="10">
        <v>8.0</v>
      </c>
      <c r="E4067" s="16" t="s">
        <v>9</v>
      </c>
      <c r="F4067" s="10" t="s">
        <v>2165</v>
      </c>
      <c r="G4067" s="10" t="s">
        <v>2996</v>
      </c>
      <c r="H4067" s="12" t="s">
        <v>2997</v>
      </c>
      <c r="I4067" s="10" t="s">
        <v>60</v>
      </c>
      <c r="J4067" s="10" t="s">
        <v>2998</v>
      </c>
      <c r="K4067" s="10" t="s">
        <v>2999</v>
      </c>
      <c r="L4067" s="10" t="s">
        <v>22</v>
      </c>
      <c r="M4067" s="10" t="s">
        <v>22</v>
      </c>
      <c r="N4067" s="10" t="s">
        <v>22</v>
      </c>
      <c r="O4067" s="10" t="s">
        <v>22</v>
      </c>
      <c r="P4067" s="11"/>
    </row>
    <row r="4068">
      <c r="A4068" s="22">
        <v>45520.0</v>
      </c>
      <c r="B4068" s="23">
        <v>45518.0</v>
      </c>
      <c r="C4068" s="10" t="s">
        <v>17</v>
      </c>
      <c r="D4068" s="10">
        <v>16.0</v>
      </c>
      <c r="E4068" s="17" t="s">
        <v>33</v>
      </c>
      <c r="F4068" s="10" t="s">
        <v>2507</v>
      </c>
      <c r="G4068" s="10" t="s">
        <v>3000</v>
      </c>
      <c r="H4068" s="12"/>
      <c r="I4068" s="10" t="s">
        <v>21</v>
      </c>
      <c r="J4068" s="10"/>
      <c r="K4068" s="10"/>
      <c r="L4068" s="10" t="s">
        <v>22</v>
      </c>
      <c r="M4068" s="10" t="s">
        <v>22</v>
      </c>
      <c r="N4068" s="10" t="s">
        <v>22</v>
      </c>
      <c r="O4068" s="10"/>
      <c r="P4068" s="11"/>
    </row>
    <row r="4069">
      <c r="A4069" s="22">
        <v>45520.0</v>
      </c>
      <c r="B4069" s="23">
        <v>45518.0</v>
      </c>
      <c r="C4069" s="10" t="s">
        <v>17</v>
      </c>
      <c r="D4069" s="10">
        <v>8.0</v>
      </c>
      <c r="E4069" s="17" t="s">
        <v>33</v>
      </c>
      <c r="F4069" s="10" t="s">
        <v>3001</v>
      </c>
      <c r="G4069" s="10" t="s">
        <v>3002</v>
      </c>
      <c r="H4069" s="12" t="s">
        <v>1265</v>
      </c>
      <c r="I4069" s="10" t="s">
        <v>21</v>
      </c>
      <c r="J4069" s="10"/>
      <c r="K4069" s="10" t="s">
        <v>1240</v>
      </c>
      <c r="L4069" s="10" t="s">
        <v>22</v>
      </c>
      <c r="M4069" s="10" t="s">
        <v>22</v>
      </c>
      <c r="N4069" s="10" t="s">
        <v>22</v>
      </c>
      <c r="O4069" s="10"/>
      <c r="P4069" s="11"/>
    </row>
    <row r="4070">
      <c r="A4070" s="22">
        <v>45520.0</v>
      </c>
      <c r="B4070" s="23">
        <v>45519.0</v>
      </c>
      <c r="C4070" s="10" t="s">
        <v>17</v>
      </c>
      <c r="D4070" s="10">
        <v>8.0</v>
      </c>
      <c r="E4070" s="17" t="s">
        <v>33</v>
      </c>
      <c r="F4070" s="10" t="s">
        <v>3003</v>
      </c>
      <c r="G4070" s="10" t="s">
        <v>67</v>
      </c>
      <c r="H4070" s="12" t="s">
        <v>68</v>
      </c>
      <c r="I4070" s="10" t="s">
        <v>21</v>
      </c>
      <c r="J4070" s="10"/>
      <c r="K4070" s="10"/>
      <c r="L4070" s="10" t="s">
        <v>22</v>
      </c>
      <c r="M4070" s="10" t="s">
        <v>22</v>
      </c>
      <c r="N4070" s="10" t="s">
        <v>22</v>
      </c>
      <c r="O4070" s="10"/>
      <c r="P4070" s="11"/>
    </row>
    <row r="4071">
      <c r="A4071" s="22">
        <v>45520.0</v>
      </c>
      <c r="B4071" s="23">
        <v>45519.0</v>
      </c>
      <c r="C4071" s="10" t="s">
        <v>17</v>
      </c>
      <c r="D4071" s="10">
        <v>8.0</v>
      </c>
      <c r="E4071" s="17" t="s">
        <v>33</v>
      </c>
      <c r="F4071" s="10" t="s">
        <v>3004</v>
      </c>
      <c r="G4071" s="10" t="s">
        <v>67</v>
      </c>
      <c r="H4071" s="12" t="s">
        <v>68</v>
      </c>
      <c r="I4071" s="10" t="s">
        <v>21</v>
      </c>
      <c r="J4071" s="10"/>
      <c r="K4071" s="10"/>
      <c r="L4071" s="10" t="s">
        <v>22</v>
      </c>
      <c r="M4071" s="10" t="s">
        <v>22</v>
      </c>
      <c r="N4071" s="10" t="s">
        <v>22</v>
      </c>
      <c r="O4071" s="10"/>
      <c r="P4071" s="11"/>
    </row>
    <row r="4072">
      <c r="A4072" s="22">
        <v>45520.0</v>
      </c>
      <c r="B4072" s="23">
        <v>45519.0</v>
      </c>
      <c r="C4072" s="10" t="s">
        <v>17</v>
      </c>
      <c r="D4072" s="10">
        <v>8.0</v>
      </c>
      <c r="E4072" s="17" t="s">
        <v>33</v>
      </c>
      <c r="F4072" s="10" t="s">
        <v>541</v>
      </c>
      <c r="G4072" s="10" t="s">
        <v>518</v>
      </c>
      <c r="H4072" s="12"/>
      <c r="I4072" s="10" t="s">
        <v>21</v>
      </c>
      <c r="J4072" s="10"/>
      <c r="K4072" s="10"/>
      <c r="L4072" s="10" t="s">
        <v>22</v>
      </c>
      <c r="M4072" s="10" t="s">
        <v>22</v>
      </c>
      <c r="N4072" s="10" t="s">
        <v>22</v>
      </c>
      <c r="O4072" s="10" t="s">
        <v>474</v>
      </c>
      <c r="P4072" s="11"/>
    </row>
    <row r="4073">
      <c r="A4073" s="22">
        <v>45520.0</v>
      </c>
      <c r="B4073" s="23">
        <v>45519.0</v>
      </c>
      <c r="C4073" s="10" t="s">
        <v>17</v>
      </c>
      <c r="D4073" s="10">
        <v>8.0</v>
      </c>
      <c r="E4073" s="17" t="s">
        <v>33</v>
      </c>
      <c r="F4073" s="10" t="s">
        <v>811</v>
      </c>
      <c r="G4073" s="10"/>
      <c r="H4073" s="12"/>
      <c r="I4073" s="10" t="s">
        <v>21</v>
      </c>
      <c r="J4073" s="10"/>
      <c r="K4073" s="10"/>
      <c r="L4073" s="10" t="s">
        <v>22</v>
      </c>
      <c r="M4073" s="10" t="s">
        <v>22</v>
      </c>
      <c r="N4073" s="10" t="s">
        <v>22</v>
      </c>
      <c r="O4073" s="10"/>
      <c r="P4073" s="11"/>
    </row>
    <row r="4074">
      <c r="A4074" s="22">
        <v>45520.0</v>
      </c>
      <c r="B4074" s="23">
        <v>45520.0</v>
      </c>
      <c r="C4074" s="10" t="s">
        <v>17</v>
      </c>
      <c r="D4074" s="10">
        <v>4.0</v>
      </c>
      <c r="E4074" s="16" t="s">
        <v>9</v>
      </c>
      <c r="F4074" s="10" t="s">
        <v>3005</v>
      </c>
      <c r="G4074" s="10" t="s">
        <v>3006</v>
      </c>
      <c r="H4074" s="12" t="s">
        <v>3007</v>
      </c>
      <c r="I4074" s="10" t="s">
        <v>52</v>
      </c>
      <c r="J4074" s="10"/>
      <c r="K4074" s="10" t="s">
        <v>3008</v>
      </c>
      <c r="L4074" s="10" t="s">
        <v>22</v>
      </c>
      <c r="M4074" s="10" t="s">
        <v>22</v>
      </c>
      <c r="N4074" s="10" t="s">
        <v>22</v>
      </c>
      <c r="O4074" s="10"/>
      <c r="P4074" s="11"/>
    </row>
    <row r="4075">
      <c r="A4075" s="22">
        <v>45519.411891296295</v>
      </c>
      <c r="B4075" s="23">
        <v>45519.0</v>
      </c>
      <c r="C4075" s="10" t="s">
        <v>17</v>
      </c>
      <c r="D4075" s="10">
        <v>8.0</v>
      </c>
      <c r="E4075" s="17" t="s">
        <v>33</v>
      </c>
      <c r="F4075" s="10" t="s">
        <v>3009</v>
      </c>
      <c r="G4075" s="10" t="s">
        <v>1295</v>
      </c>
      <c r="H4075" s="12"/>
      <c r="I4075" s="10" t="s">
        <v>52</v>
      </c>
      <c r="J4075" s="10"/>
      <c r="K4075" s="10"/>
      <c r="L4075" s="10" t="s">
        <v>22</v>
      </c>
      <c r="M4075" s="10" t="s">
        <v>22</v>
      </c>
      <c r="N4075" s="10" t="s">
        <v>22</v>
      </c>
      <c r="O4075" s="10" t="s">
        <v>474</v>
      </c>
      <c r="P4075" s="11"/>
    </row>
    <row r="4076">
      <c r="A4076" s="22">
        <v>45519.0</v>
      </c>
      <c r="B4076" s="23">
        <v>45516.0</v>
      </c>
      <c r="C4076" s="10" t="s">
        <v>17</v>
      </c>
      <c r="D4076" s="10">
        <v>8.0</v>
      </c>
      <c r="E4076" s="17" t="s">
        <v>33</v>
      </c>
      <c r="F4076" s="10" t="s">
        <v>3010</v>
      </c>
      <c r="G4076" s="10" t="s">
        <v>518</v>
      </c>
      <c r="H4076" s="12"/>
      <c r="I4076" s="10" t="s">
        <v>52</v>
      </c>
      <c r="J4076" s="10"/>
      <c r="K4076" s="10"/>
      <c r="L4076" s="10" t="s">
        <v>22</v>
      </c>
      <c r="M4076" s="10" t="s">
        <v>22</v>
      </c>
      <c r="N4076" s="10" t="s">
        <v>22</v>
      </c>
      <c r="O4076" s="10" t="s">
        <v>22</v>
      </c>
      <c r="P4076" s="11"/>
    </row>
    <row r="4077">
      <c r="A4077" s="22">
        <v>45519.0</v>
      </c>
      <c r="B4077" s="23">
        <v>45516.0</v>
      </c>
      <c r="C4077" s="10" t="s">
        <v>17</v>
      </c>
      <c r="D4077" s="10">
        <v>4.0</v>
      </c>
      <c r="E4077" s="16" t="s">
        <v>9</v>
      </c>
      <c r="F4077" s="10" t="s">
        <v>2953</v>
      </c>
      <c r="G4077" s="10" t="s">
        <v>2954</v>
      </c>
      <c r="H4077" s="12" t="s">
        <v>3011</v>
      </c>
      <c r="I4077" s="10" t="s">
        <v>60</v>
      </c>
      <c r="J4077" s="10" t="s">
        <v>3012</v>
      </c>
      <c r="K4077" s="10" t="s">
        <v>460</v>
      </c>
      <c r="L4077" s="10" t="s">
        <v>22</v>
      </c>
      <c r="M4077" s="10" t="s">
        <v>22</v>
      </c>
      <c r="N4077" s="10" t="s">
        <v>22</v>
      </c>
      <c r="O4077" s="10" t="s">
        <v>22</v>
      </c>
      <c r="P4077" s="11"/>
    </row>
    <row r="4078">
      <c r="A4078" s="22">
        <v>45519.0</v>
      </c>
      <c r="B4078" s="23">
        <v>45518.0</v>
      </c>
      <c r="C4078" s="10" t="s">
        <v>17</v>
      </c>
      <c r="D4078" s="10">
        <v>8.0</v>
      </c>
      <c r="E4078" s="17" t="s">
        <v>33</v>
      </c>
      <c r="F4078" s="10" t="s">
        <v>2732</v>
      </c>
      <c r="G4078" s="10" t="s">
        <v>814</v>
      </c>
      <c r="H4078" s="12" t="s">
        <v>832</v>
      </c>
      <c r="I4078" s="10" t="s">
        <v>21</v>
      </c>
      <c r="J4078" s="10"/>
      <c r="K4078" s="10"/>
      <c r="L4078" s="10" t="s">
        <v>22</v>
      </c>
      <c r="M4078" s="10" t="s">
        <v>22</v>
      </c>
      <c r="N4078" s="10" t="s">
        <v>22</v>
      </c>
      <c r="O4078" s="10"/>
      <c r="P4078" s="11"/>
    </row>
    <row r="4079">
      <c r="A4079" s="22">
        <v>45519.0</v>
      </c>
      <c r="B4079" s="23">
        <v>45518.0</v>
      </c>
      <c r="C4079" s="10" t="s">
        <v>17</v>
      </c>
      <c r="D4079" s="10">
        <v>14.0</v>
      </c>
      <c r="E4079" s="17" t="s">
        <v>33</v>
      </c>
      <c r="F4079" s="10" t="s">
        <v>837</v>
      </c>
      <c r="G4079" s="10" t="s">
        <v>2334</v>
      </c>
      <c r="H4079" s="12"/>
      <c r="I4079" s="10" t="s">
        <v>21</v>
      </c>
      <c r="J4079" s="10"/>
      <c r="K4079" s="10"/>
      <c r="L4079" s="10" t="s">
        <v>22</v>
      </c>
      <c r="M4079" s="10" t="s">
        <v>22</v>
      </c>
      <c r="N4079" s="10" t="s">
        <v>22</v>
      </c>
      <c r="O4079" s="10"/>
      <c r="P4079" s="11"/>
    </row>
    <row r="4080">
      <c r="A4080" s="22">
        <v>45519.0</v>
      </c>
      <c r="B4080" s="23">
        <v>45518.0</v>
      </c>
      <c r="C4080" s="10" t="s">
        <v>17</v>
      </c>
      <c r="D4080" s="10" t="s">
        <v>132</v>
      </c>
      <c r="E4080" s="17" t="s">
        <v>33</v>
      </c>
      <c r="F4080" s="10" t="s">
        <v>487</v>
      </c>
      <c r="G4080" s="10" t="s">
        <v>3013</v>
      </c>
      <c r="H4080" s="12"/>
      <c r="I4080" s="10" t="s">
        <v>21</v>
      </c>
      <c r="J4080" s="10"/>
      <c r="K4080" s="10"/>
      <c r="L4080" s="10" t="s">
        <v>22</v>
      </c>
      <c r="M4080" s="10" t="s">
        <v>22</v>
      </c>
      <c r="N4080" s="10" t="s">
        <v>22</v>
      </c>
      <c r="O4080" s="10"/>
      <c r="P4080" s="11"/>
    </row>
    <row r="4081">
      <c r="A4081" s="22">
        <v>45518.53335387731</v>
      </c>
      <c r="B4081" s="23">
        <v>45518.0</v>
      </c>
      <c r="C4081" s="10" t="s">
        <v>17</v>
      </c>
      <c r="D4081" s="10" t="s">
        <v>132</v>
      </c>
      <c r="E4081" s="17" t="s">
        <v>33</v>
      </c>
      <c r="F4081" s="10" t="s">
        <v>2490</v>
      </c>
      <c r="G4081" s="10" t="s">
        <v>184</v>
      </c>
      <c r="H4081" s="12" t="s">
        <v>185</v>
      </c>
      <c r="I4081" s="10" t="s">
        <v>21</v>
      </c>
      <c r="J4081" s="10"/>
      <c r="K4081" s="22"/>
      <c r="L4081" s="10" t="s">
        <v>22</v>
      </c>
      <c r="M4081" s="10" t="s">
        <v>22</v>
      </c>
      <c r="N4081" s="10" t="s">
        <v>22</v>
      </c>
      <c r="O4081" s="10"/>
      <c r="P4081" s="11"/>
    </row>
    <row r="4082">
      <c r="A4082" s="22">
        <v>45518.493341967594</v>
      </c>
      <c r="B4082" s="23">
        <v>45518.0</v>
      </c>
      <c r="C4082" s="10" t="s">
        <v>17</v>
      </c>
      <c r="D4082" s="10">
        <v>6.0</v>
      </c>
      <c r="E4082" s="16" t="s">
        <v>9</v>
      </c>
      <c r="F4082" s="10" t="s">
        <v>2487</v>
      </c>
      <c r="G4082" s="10" t="s">
        <v>2819</v>
      </c>
      <c r="H4082" s="12"/>
      <c r="I4082" s="10" t="s">
        <v>21</v>
      </c>
      <c r="J4082" s="10"/>
      <c r="K4082" s="22"/>
      <c r="L4082" s="10" t="s">
        <v>22</v>
      </c>
      <c r="M4082" s="10" t="s">
        <v>22</v>
      </c>
      <c r="N4082" s="10" t="s">
        <v>22</v>
      </c>
      <c r="O4082" s="10"/>
      <c r="P4082" s="11"/>
    </row>
    <row r="4083">
      <c r="A4083" s="22">
        <v>45518.48668665509</v>
      </c>
      <c r="B4083" s="23">
        <v>45518.0</v>
      </c>
      <c r="C4083" s="10" t="s">
        <v>17</v>
      </c>
      <c r="D4083" s="10">
        <v>6.0</v>
      </c>
      <c r="E4083" s="16" t="s">
        <v>9</v>
      </c>
      <c r="F4083" s="10" t="s">
        <v>3014</v>
      </c>
      <c r="G4083" s="10" t="s">
        <v>3015</v>
      </c>
      <c r="H4083" s="12" t="s">
        <v>1484</v>
      </c>
      <c r="I4083" s="10" t="s">
        <v>52</v>
      </c>
      <c r="J4083" s="10"/>
      <c r="K4083" s="10"/>
      <c r="L4083" s="10" t="s">
        <v>22</v>
      </c>
      <c r="M4083" s="10" t="s">
        <v>22</v>
      </c>
      <c r="N4083" s="10" t="s">
        <v>22</v>
      </c>
      <c r="O4083" s="10" t="s">
        <v>22</v>
      </c>
      <c r="P4083" s="11"/>
    </row>
    <row r="4084">
      <c r="A4084" s="22">
        <v>45518.47298252315</v>
      </c>
      <c r="B4084" s="23">
        <v>45518.0</v>
      </c>
      <c r="C4084" s="10" t="s">
        <v>17</v>
      </c>
      <c r="D4084" s="10">
        <v>8.0</v>
      </c>
      <c r="E4084" s="17" t="s">
        <v>33</v>
      </c>
      <c r="F4084" s="10" t="s">
        <v>3016</v>
      </c>
      <c r="G4084" s="10" t="s">
        <v>2380</v>
      </c>
      <c r="H4084" s="12"/>
      <c r="I4084" s="10" t="s">
        <v>21</v>
      </c>
      <c r="J4084" s="10"/>
      <c r="K4084" s="10"/>
      <c r="L4084" s="10" t="s">
        <v>22</v>
      </c>
      <c r="M4084" s="10" t="s">
        <v>22</v>
      </c>
      <c r="N4084" s="10" t="s">
        <v>22</v>
      </c>
      <c r="O4084" s="10"/>
      <c r="P4084" s="11"/>
    </row>
    <row r="4085">
      <c r="A4085" s="22">
        <v>45518.472412152776</v>
      </c>
      <c r="B4085" s="23">
        <v>45518.0</v>
      </c>
      <c r="C4085" s="10" t="s">
        <v>17</v>
      </c>
      <c r="D4085" s="10">
        <v>8.0</v>
      </c>
      <c r="E4085" s="17" t="s">
        <v>33</v>
      </c>
      <c r="F4085" s="10" t="s">
        <v>917</v>
      </c>
      <c r="G4085" s="10" t="s">
        <v>267</v>
      </c>
      <c r="H4085" s="12"/>
      <c r="I4085" s="10" t="s">
        <v>21</v>
      </c>
      <c r="J4085" s="10"/>
      <c r="K4085" s="10"/>
      <c r="L4085" s="10" t="s">
        <v>22</v>
      </c>
      <c r="M4085" s="10" t="s">
        <v>22</v>
      </c>
      <c r="N4085" s="10" t="s">
        <v>22</v>
      </c>
      <c r="O4085" s="10"/>
      <c r="P4085" s="11"/>
    </row>
    <row r="4086">
      <c r="A4086" s="22">
        <v>45518.472001898146</v>
      </c>
      <c r="B4086" s="23">
        <v>45518.0</v>
      </c>
      <c r="C4086" s="10" t="s">
        <v>17</v>
      </c>
      <c r="D4086" s="10">
        <v>8.0</v>
      </c>
      <c r="E4086" s="17" t="s">
        <v>33</v>
      </c>
      <c r="F4086" s="10" t="s">
        <v>3017</v>
      </c>
      <c r="G4086" s="10" t="s">
        <v>3018</v>
      </c>
      <c r="H4086" s="12"/>
      <c r="I4086" s="10" t="s">
        <v>52</v>
      </c>
      <c r="J4086" s="10"/>
      <c r="K4086" s="10"/>
      <c r="L4086" s="10" t="s">
        <v>22</v>
      </c>
      <c r="M4086" s="10" t="s">
        <v>22</v>
      </c>
      <c r="N4086" s="10" t="s">
        <v>22</v>
      </c>
      <c r="O4086" s="10" t="s">
        <v>22</v>
      </c>
      <c r="P4086" s="11"/>
    </row>
    <row r="4087">
      <c r="A4087" s="22">
        <v>45518.0</v>
      </c>
      <c r="B4087" s="23">
        <v>45516.0</v>
      </c>
      <c r="C4087" s="10" t="s">
        <v>17</v>
      </c>
      <c r="D4087" s="10">
        <v>8.0</v>
      </c>
      <c r="E4087" s="16" t="s">
        <v>9</v>
      </c>
      <c r="F4087" s="10" t="s">
        <v>3019</v>
      </c>
      <c r="G4087" s="10" t="s">
        <v>213</v>
      </c>
      <c r="H4087" s="12" t="s">
        <v>680</v>
      </c>
      <c r="I4087" s="10" t="s">
        <v>21</v>
      </c>
      <c r="J4087" s="10" t="s">
        <v>3020</v>
      </c>
      <c r="K4087" s="10" t="s">
        <v>3021</v>
      </c>
      <c r="L4087" s="10" t="s">
        <v>22</v>
      </c>
      <c r="M4087" s="10" t="s">
        <v>22</v>
      </c>
      <c r="N4087" s="10" t="s">
        <v>22</v>
      </c>
      <c r="O4087" s="10"/>
      <c r="P4087" s="11"/>
    </row>
    <row r="4088">
      <c r="A4088" s="22">
        <v>45518.0</v>
      </c>
      <c r="B4088" s="23">
        <v>45516.0</v>
      </c>
      <c r="C4088" s="10" t="s">
        <v>17</v>
      </c>
      <c r="D4088" s="10">
        <v>8.0</v>
      </c>
      <c r="E4088" s="16" t="s">
        <v>9</v>
      </c>
      <c r="F4088" s="10" t="s">
        <v>2794</v>
      </c>
      <c r="G4088" s="10" t="s">
        <v>633</v>
      </c>
      <c r="H4088" s="12" t="s">
        <v>634</v>
      </c>
      <c r="I4088" s="10" t="s">
        <v>21</v>
      </c>
      <c r="J4088" s="10"/>
      <c r="K4088" s="10"/>
      <c r="L4088" s="10" t="s">
        <v>22</v>
      </c>
      <c r="M4088" s="10" t="s">
        <v>22</v>
      </c>
      <c r="N4088" s="10" t="s">
        <v>22</v>
      </c>
      <c r="O4088" s="10"/>
      <c r="P4088" s="11"/>
    </row>
    <row r="4089">
      <c r="A4089" s="22">
        <v>45518.0</v>
      </c>
      <c r="B4089" s="23">
        <v>45516.0</v>
      </c>
      <c r="C4089" s="10" t="s">
        <v>17</v>
      </c>
      <c r="D4089" s="10">
        <v>16.0</v>
      </c>
      <c r="E4089" s="16" t="s">
        <v>9</v>
      </c>
      <c r="F4089" s="10" t="s">
        <v>3022</v>
      </c>
      <c r="G4089" s="10" t="s">
        <v>3023</v>
      </c>
      <c r="H4089" s="12"/>
      <c r="I4089" s="10" t="s">
        <v>52</v>
      </c>
      <c r="J4089" s="10"/>
      <c r="K4089" s="10"/>
      <c r="L4089" s="10" t="s">
        <v>22</v>
      </c>
      <c r="M4089" s="10" t="s">
        <v>22</v>
      </c>
      <c r="N4089" s="10" t="s">
        <v>22</v>
      </c>
      <c r="O4089" s="10" t="s">
        <v>474</v>
      </c>
      <c r="P4089" s="11"/>
    </row>
    <row r="4090">
      <c r="A4090" s="22">
        <v>45518.0</v>
      </c>
      <c r="B4090" s="23">
        <v>45517.0</v>
      </c>
      <c r="C4090" s="10" t="s">
        <v>17</v>
      </c>
      <c r="D4090" s="10">
        <v>8.0</v>
      </c>
      <c r="E4090" s="16" t="s">
        <v>9</v>
      </c>
      <c r="F4090" s="10" t="s">
        <v>3009</v>
      </c>
      <c r="G4090" s="10" t="s">
        <v>1295</v>
      </c>
      <c r="H4090" s="12"/>
      <c r="I4090" s="10" t="s">
        <v>52</v>
      </c>
      <c r="J4090" s="10"/>
      <c r="K4090" s="10"/>
      <c r="L4090" s="10" t="s">
        <v>22</v>
      </c>
      <c r="M4090" s="10" t="s">
        <v>22</v>
      </c>
      <c r="N4090" s="10" t="s">
        <v>22</v>
      </c>
      <c r="O4090" s="10" t="s">
        <v>474</v>
      </c>
      <c r="P4090" s="11"/>
    </row>
    <row r="4091">
      <c r="A4091" s="22">
        <v>45518.0</v>
      </c>
      <c r="B4091" s="23">
        <v>45517.0</v>
      </c>
      <c r="C4091" s="10" t="s">
        <v>17</v>
      </c>
      <c r="D4091" s="10">
        <v>4.0</v>
      </c>
      <c r="E4091" s="16" t="s">
        <v>9</v>
      </c>
      <c r="F4091" s="10" t="s">
        <v>3024</v>
      </c>
      <c r="G4091" s="10" t="s">
        <v>94</v>
      </c>
      <c r="H4091" s="12" t="s">
        <v>853</v>
      </c>
      <c r="I4091" s="10" t="s">
        <v>21</v>
      </c>
      <c r="J4091" s="10" t="s">
        <v>536</v>
      </c>
      <c r="K4091" s="10"/>
      <c r="L4091" s="10" t="s">
        <v>22</v>
      </c>
      <c r="M4091" s="10" t="s">
        <v>22</v>
      </c>
      <c r="N4091" s="10" t="s">
        <v>22</v>
      </c>
      <c r="O4091" s="10"/>
      <c r="P4091" s="11"/>
    </row>
    <row r="4092">
      <c r="A4092" s="22">
        <v>45518.0</v>
      </c>
      <c r="B4092" s="23">
        <v>45517.0</v>
      </c>
      <c r="C4092" s="10" t="s">
        <v>17</v>
      </c>
      <c r="D4092" s="10">
        <v>8.0</v>
      </c>
      <c r="E4092" s="17" t="s">
        <v>33</v>
      </c>
      <c r="F4092" s="10" t="s">
        <v>3025</v>
      </c>
      <c r="G4092" s="10" t="s">
        <v>94</v>
      </c>
      <c r="H4092" s="12" t="s">
        <v>853</v>
      </c>
      <c r="I4092" s="10" t="s">
        <v>21</v>
      </c>
      <c r="J4092" s="10" t="s">
        <v>536</v>
      </c>
      <c r="K4092" s="10"/>
      <c r="L4092" s="10" t="s">
        <v>22</v>
      </c>
      <c r="M4092" s="10" t="s">
        <v>22</v>
      </c>
      <c r="N4092" s="10" t="s">
        <v>22</v>
      </c>
      <c r="O4092" s="10"/>
      <c r="P4092" s="11"/>
    </row>
    <row r="4093">
      <c r="A4093" s="22">
        <v>45518.0</v>
      </c>
      <c r="B4093" s="23">
        <v>45518.0</v>
      </c>
      <c r="C4093" s="10" t="s">
        <v>17</v>
      </c>
      <c r="D4093" s="10">
        <v>8.0</v>
      </c>
      <c r="E4093" s="17" t="s">
        <v>33</v>
      </c>
      <c r="F4093" s="10" t="s">
        <v>2645</v>
      </c>
      <c r="G4093" s="10" t="s">
        <v>656</v>
      </c>
      <c r="H4093" s="12" t="s">
        <v>657</v>
      </c>
      <c r="I4093" s="10" t="s">
        <v>21</v>
      </c>
      <c r="J4093" s="10"/>
      <c r="K4093" s="10"/>
      <c r="L4093" s="10" t="s">
        <v>22</v>
      </c>
      <c r="M4093" s="10" t="s">
        <v>22</v>
      </c>
      <c r="N4093" s="10" t="s">
        <v>22</v>
      </c>
      <c r="O4093" s="10"/>
      <c r="P4093" s="11"/>
    </row>
    <row r="4094">
      <c r="A4094" s="22">
        <v>45517.46872292824</v>
      </c>
      <c r="B4094" s="23">
        <v>45517.0</v>
      </c>
      <c r="C4094" s="10" t="s">
        <v>17</v>
      </c>
      <c r="D4094" s="10">
        <v>8.0</v>
      </c>
      <c r="E4094" s="17" t="s">
        <v>33</v>
      </c>
      <c r="F4094" s="10" t="s">
        <v>2418</v>
      </c>
      <c r="G4094" s="10" t="s">
        <v>169</v>
      </c>
      <c r="H4094" s="12" t="s">
        <v>170</v>
      </c>
      <c r="I4094" s="10" t="s">
        <v>21</v>
      </c>
      <c r="J4094" s="10"/>
      <c r="K4094" s="10"/>
      <c r="L4094" s="10" t="s">
        <v>22</v>
      </c>
      <c r="M4094" s="10" t="s">
        <v>22</v>
      </c>
      <c r="N4094" s="10" t="s">
        <v>22</v>
      </c>
      <c r="O4094" s="10"/>
      <c r="P4094" s="11"/>
    </row>
    <row r="4095">
      <c r="A4095" s="22">
        <v>45517.462059074074</v>
      </c>
      <c r="B4095" s="23">
        <v>45517.0</v>
      </c>
      <c r="C4095" s="10" t="s">
        <v>17</v>
      </c>
      <c r="D4095" s="10">
        <v>8.0</v>
      </c>
      <c r="E4095" s="16" t="s">
        <v>9</v>
      </c>
      <c r="F4095" s="10" t="s">
        <v>1023</v>
      </c>
      <c r="G4095" s="10" t="s">
        <v>3026</v>
      </c>
      <c r="H4095" s="12" t="s">
        <v>1025</v>
      </c>
      <c r="I4095" s="10" t="s">
        <v>60</v>
      </c>
      <c r="J4095" s="10" t="s">
        <v>3027</v>
      </c>
      <c r="K4095" s="10"/>
      <c r="L4095" s="10" t="s">
        <v>22</v>
      </c>
      <c r="M4095" s="10" t="s">
        <v>22</v>
      </c>
      <c r="N4095" s="10" t="s">
        <v>22</v>
      </c>
      <c r="O4095" s="10" t="s">
        <v>22</v>
      </c>
      <c r="P4095" s="11"/>
    </row>
    <row r="4096">
      <c r="A4096" s="22">
        <v>45517.459992118056</v>
      </c>
      <c r="B4096" s="23">
        <v>45517.0</v>
      </c>
      <c r="C4096" s="10" t="s">
        <v>17</v>
      </c>
      <c r="D4096" s="10">
        <v>8.0</v>
      </c>
      <c r="E4096" s="16" t="s">
        <v>9</v>
      </c>
      <c r="F4096" s="10" t="s">
        <v>3028</v>
      </c>
      <c r="G4096" s="10" t="s">
        <v>3029</v>
      </c>
      <c r="H4096" s="12"/>
      <c r="I4096" s="10" t="s">
        <v>52</v>
      </c>
      <c r="J4096" s="10"/>
      <c r="K4096" s="22"/>
      <c r="L4096" s="10" t="s">
        <v>22</v>
      </c>
      <c r="M4096" s="10" t="s">
        <v>22</v>
      </c>
      <c r="N4096" s="10" t="s">
        <v>22</v>
      </c>
      <c r="O4096" s="10"/>
      <c r="P4096" s="11"/>
    </row>
    <row r="4097">
      <c r="A4097" s="22">
        <v>45517.36354466435</v>
      </c>
      <c r="B4097" s="23">
        <v>45517.0</v>
      </c>
      <c r="C4097" s="10" t="s">
        <v>17</v>
      </c>
      <c r="D4097" s="10">
        <v>8.0</v>
      </c>
      <c r="E4097" s="16" t="s">
        <v>9</v>
      </c>
      <c r="F4097" s="10" t="s">
        <v>627</v>
      </c>
      <c r="G4097" s="10" t="s">
        <v>3030</v>
      </c>
      <c r="H4097" s="12"/>
      <c r="I4097" s="10" t="s">
        <v>60</v>
      </c>
      <c r="J4097" s="10" t="s">
        <v>3031</v>
      </c>
      <c r="K4097" s="10"/>
      <c r="L4097" s="10" t="s">
        <v>22</v>
      </c>
      <c r="M4097" s="10" t="s">
        <v>22</v>
      </c>
      <c r="N4097" s="10" t="s">
        <v>22</v>
      </c>
      <c r="O4097" s="10" t="s">
        <v>22</v>
      </c>
      <c r="P4097" s="11"/>
    </row>
    <row r="4098">
      <c r="A4098" s="22">
        <v>45517.0</v>
      </c>
      <c r="B4098" s="23">
        <v>45516.0</v>
      </c>
      <c r="C4098" s="10" t="s">
        <v>17</v>
      </c>
      <c r="D4098" s="10">
        <v>16.0</v>
      </c>
      <c r="E4098" s="17" t="s">
        <v>33</v>
      </c>
      <c r="F4098" s="10" t="s">
        <v>3032</v>
      </c>
      <c r="G4098" s="10" t="s">
        <v>810</v>
      </c>
      <c r="H4098" s="12"/>
      <c r="I4098" s="10" t="s">
        <v>21</v>
      </c>
      <c r="J4098" s="10"/>
      <c r="K4098" s="10"/>
      <c r="L4098" s="10" t="s">
        <v>22</v>
      </c>
      <c r="M4098" s="10" t="s">
        <v>22</v>
      </c>
      <c r="N4098" s="10" t="s">
        <v>22</v>
      </c>
      <c r="O4098" s="10"/>
      <c r="P4098" s="11"/>
    </row>
    <row r="4099">
      <c r="A4099" s="22">
        <v>45517.0</v>
      </c>
      <c r="B4099" s="23">
        <v>45516.0</v>
      </c>
      <c r="C4099" s="10" t="s">
        <v>17</v>
      </c>
      <c r="D4099" s="10">
        <v>16.0</v>
      </c>
      <c r="E4099" s="16" t="s">
        <v>9</v>
      </c>
      <c r="F4099" s="10" t="s">
        <v>3033</v>
      </c>
      <c r="G4099" s="10" t="s">
        <v>3034</v>
      </c>
      <c r="H4099" s="12"/>
      <c r="I4099" s="10" t="s">
        <v>21</v>
      </c>
      <c r="J4099" s="10"/>
      <c r="K4099" s="10"/>
      <c r="L4099" s="10" t="s">
        <v>22</v>
      </c>
      <c r="M4099" s="10" t="s">
        <v>22</v>
      </c>
      <c r="N4099" s="10" t="s">
        <v>22</v>
      </c>
      <c r="O4099" s="10"/>
      <c r="P4099" s="11"/>
    </row>
    <row r="4100">
      <c r="A4100" s="22">
        <v>45517.0</v>
      </c>
      <c r="B4100" s="23">
        <v>45516.0</v>
      </c>
      <c r="C4100" s="10" t="s">
        <v>17</v>
      </c>
      <c r="D4100" s="10">
        <v>8.0</v>
      </c>
      <c r="E4100" s="16" t="s">
        <v>9</v>
      </c>
      <c r="F4100" s="10" t="s">
        <v>2315</v>
      </c>
      <c r="G4100" s="10" t="s">
        <v>483</v>
      </c>
      <c r="H4100" s="12"/>
      <c r="I4100" s="10" t="s">
        <v>52</v>
      </c>
      <c r="J4100" s="10"/>
      <c r="K4100" s="10"/>
      <c r="L4100" s="10" t="s">
        <v>22</v>
      </c>
      <c r="M4100" s="10" t="s">
        <v>22</v>
      </c>
      <c r="N4100" s="10" t="s">
        <v>22</v>
      </c>
      <c r="O4100" s="10" t="s">
        <v>22</v>
      </c>
      <c r="P4100" s="11"/>
    </row>
    <row r="4101">
      <c r="A4101" s="22">
        <v>45517.0</v>
      </c>
      <c r="B4101" s="23">
        <v>45516.0</v>
      </c>
      <c r="C4101" s="10" t="s">
        <v>17</v>
      </c>
      <c r="D4101" s="10">
        <v>8.0</v>
      </c>
      <c r="E4101" s="17" t="s">
        <v>33</v>
      </c>
      <c r="F4101" s="10" t="s">
        <v>3035</v>
      </c>
      <c r="G4101" s="10" t="s">
        <v>3036</v>
      </c>
      <c r="H4101" s="12"/>
      <c r="I4101" s="10" t="s">
        <v>60</v>
      </c>
      <c r="J4101" s="10" t="s">
        <v>3037</v>
      </c>
      <c r="K4101" s="10"/>
      <c r="L4101" s="10" t="s">
        <v>22</v>
      </c>
      <c r="M4101" s="10" t="s">
        <v>22</v>
      </c>
      <c r="N4101" s="10" t="s">
        <v>22</v>
      </c>
      <c r="O4101" s="10" t="s">
        <v>22</v>
      </c>
      <c r="P4101" s="11"/>
    </row>
    <row r="4102">
      <c r="A4102" s="22">
        <v>45517.0</v>
      </c>
      <c r="B4102" s="23">
        <v>45516.0</v>
      </c>
      <c r="C4102" s="10" t="s">
        <v>17</v>
      </c>
      <c r="D4102" s="10">
        <v>14.0</v>
      </c>
      <c r="E4102" s="17" t="s">
        <v>33</v>
      </c>
      <c r="F4102" s="10" t="s">
        <v>3038</v>
      </c>
      <c r="G4102" s="10" t="s">
        <v>169</v>
      </c>
      <c r="H4102" s="12" t="s">
        <v>170</v>
      </c>
      <c r="I4102" s="10" t="s">
        <v>21</v>
      </c>
      <c r="J4102" s="10"/>
      <c r="K4102" s="10"/>
      <c r="L4102" s="10" t="s">
        <v>22</v>
      </c>
      <c r="M4102" s="10" t="s">
        <v>22</v>
      </c>
      <c r="N4102" s="10" t="s">
        <v>22</v>
      </c>
      <c r="O4102" s="10"/>
      <c r="P4102" s="11"/>
    </row>
    <row r="4103">
      <c r="A4103" s="22">
        <v>45517.0</v>
      </c>
      <c r="B4103" s="23">
        <v>45516.0</v>
      </c>
      <c r="C4103" s="10" t="s">
        <v>17</v>
      </c>
      <c r="D4103" s="10">
        <v>8.0</v>
      </c>
      <c r="E4103" s="17" t="s">
        <v>33</v>
      </c>
      <c r="F4103" s="10" t="s">
        <v>3039</v>
      </c>
      <c r="G4103" s="10" t="s">
        <v>169</v>
      </c>
      <c r="H4103" s="12" t="s">
        <v>170</v>
      </c>
      <c r="I4103" s="10" t="s">
        <v>21</v>
      </c>
      <c r="J4103" s="10"/>
      <c r="K4103" s="10"/>
      <c r="L4103" s="10" t="s">
        <v>22</v>
      </c>
      <c r="M4103" s="10" t="s">
        <v>22</v>
      </c>
      <c r="N4103" s="10" t="s">
        <v>22</v>
      </c>
      <c r="O4103" s="10"/>
      <c r="P4103" s="11"/>
    </row>
    <row r="4104">
      <c r="A4104" s="22">
        <v>45517.0</v>
      </c>
      <c r="B4104" s="23">
        <v>45516.0</v>
      </c>
      <c r="C4104" s="10" t="s">
        <v>17</v>
      </c>
      <c r="D4104" s="10">
        <v>8.0</v>
      </c>
      <c r="E4104" s="16" t="s">
        <v>9</v>
      </c>
      <c r="F4104" s="10" t="s">
        <v>3040</v>
      </c>
      <c r="G4104" s="10" t="s">
        <v>3041</v>
      </c>
      <c r="H4104" s="12"/>
      <c r="I4104" s="10" t="s">
        <v>52</v>
      </c>
      <c r="J4104" s="10"/>
      <c r="K4104" s="10"/>
      <c r="L4104" s="10" t="s">
        <v>22</v>
      </c>
      <c r="M4104" s="10" t="s">
        <v>22</v>
      </c>
      <c r="N4104" s="10" t="s">
        <v>22</v>
      </c>
      <c r="O4104" s="10"/>
      <c r="P4104" s="11"/>
    </row>
    <row r="4105">
      <c r="A4105" s="22">
        <v>45517.0</v>
      </c>
      <c r="B4105" s="23">
        <v>45516.0</v>
      </c>
      <c r="C4105" s="10" t="s">
        <v>17</v>
      </c>
      <c r="D4105" s="10">
        <v>8.0</v>
      </c>
      <c r="E4105" s="17" t="s">
        <v>33</v>
      </c>
      <c r="F4105" s="10" t="s">
        <v>3042</v>
      </c>
      <c r="G4105" s="10" t="s">
        <v>101</v>
      </c>
      <c r="H4105" s="12" t="s">
        <v>102</v>
      </c>
      <c r="I4105" s="10" t="s">
        <v>21</v>
      </c>
      <c r="J4105" s="10"/>
      <c r="K4105" s="10"/>
      <c r="L4105" s="10" t="s">
        <v>22</v>
      </c>
      <c r="M4105" s="10" t="s">
        <v>22</v>
      </c>
      <c r="N4105" s="10" t="s">
        <v>22</v>
      </c>
      <c r="O4105" s="10"/>
      <c r="P4105" s="11"/>
    </row>
    <row r="4106">
      <c r="A4106" s="22">
        <v>45517.0</v>
      </c>
      <c r="B4106" s="23">
        <v>45516.0</v>
      </c>
      <c r="C4106" s="10" t="s">
        <v>17</v>
      </c>
      <c r="D4106" s="10">
        <v>14.0</v>
      </c>
      <c r="E4106" s="17" t="s">
        <v>33</v>
      </c>
      <c r="F4106" s="10" t="s">
        <v>2725</v>
      </c>
      <c r="G4106" s="10" t="s">
        <v>2726</v>
      </c>
      <c r="H4106" s="12"/>
      <c r="I4106" s="10" t="s">
        <v>60</v>
      </c>
      <c r="J4106" s="10" t="s">
        <v>3043</v>
      </c>
      <c r="K4106" s="10"/>
      <c r="L4106" s="10" t="s">
        <v>22</v>
      </c>
      <c r="M4106" s="10" t="s">
        <v>22</v>
      </c>
      <c r="N4106" s="10" t="s">
        <v>22</v>
      </c>
      <c r="O4106" s="10" t="s">
        <v>22</v>
      </c>
      <c r="P4106" s="11"/>
    </row>
    <row r="4107">
      <c r="A4107" s="22">
        <v>45517.0</v>
      </c>
      <c r="B4107" s="23">
        <v>45516.0</v>
      </c>
      <c r="C4107" s="10" t="s">
        <v>17</v>
      </c>
      <c r="D4107" s="10">
        <v>8.0</v>
      </c>
      <c r="E4107" s="17" t="s">
        <v>33</v>
      </c>
      <c r="F4107" s="10" t="s">
        <v>2418</v>
      </c>
      <c r="G4107" s="10" t="s">
        <v>169</v>
      </c>
      <c r="H4107" s="12" t="s">
        <v>170</v>
      </c>
      <c r="I4107" s="10" t="s">
        <v>21</v>
      </c>
      <c r="J4107" s="10"/>
      <c r="K4107" s="10"/>
      <c r="L4107" s="10" t="s">
        <v>22</v>
      </c>
      <c r="M4107" s="10" t="s">
        <v>22</v>
      </c>
      <c r="N4107" s="10" t="s">
        <v>22</v>
      </c>
      <c r="O4107" s="10"/>
      <c r="P4107" s="11"/>
    </row>
    <row r="4108">
      <c r="A4108" s="22">
        <v>45517.0</v>
      </c>
      <c r="B4108" s="23">
        <v>45516.0</v>
      </c>
      <c r="C4108" s="10" t="s">
        <v>17</v>
      </c>
      <c r="D4108" s="10" t="s">
        <v>89</v>
      </c>
      <c r="E4108" s="19" t="s">
        <v>89</v>
      </c>
      <c r="F4108" s="10" t="s">
        <v>3044</v>
      </c>
      <c r="G4108" s="10" t="s">
        <v>107</v>
      </c>
      <c r="H4108" s="12"/>
      <c r="I4108" s="10" t="s">
        <v>21</v>
      </c>
      <c r="J4108" s="10"/>
      <c r="K4108" s="10"/>
      <c r="L4108" s="10" t="s">
        <v>22</v>
      </c>
      <c r="M4108" s="10" t="s">
        <v>22</v>
      </c>
      <c r="N4108" s="10" t="s">
        <v>22</v>
      </c>
      <c r="O4108" s="10"/>
      <c r="P4108" s="11"/>
    </row>
    <row r="4109">
      <c r="A4109" s="22">
        <v>45517.0</v>
      </c>
      <c r="B4109" s="23">
        <v>45517.0</v>
      </c>
      <c r="C4109" s="10" t="s">
        <v>17</v>
      </c>
      <c r="D4109" s="10">
        <v>8.0</v>
      </c>
      <c r="E4109" s="17" t="s">
        <v>33</v>
      </c>
      <c r="F4109" s="10" t="s">
        <v>743</v>
      </c>
      <c r="G4109" s="10" t="s">
        <v>45</v>
      </c>
      <c r="H4109" s="12" t="s">
        <v>46</v>
      </c>
      <c r="I4109" s="10" t="s">
        <v>21</v>
      </c>
      <c r="J4109" s="10"/>
      <c r="K4109" s="10"/>
      <c r="L4109" s="10" t="s">
        <v>22</v>
      </c>
      <c r="M4109" s="10" t="s">
        <v>22</v>
      </c>
      <c r="N4109" s="10" t="s">
        <v>22</v>
      </c>
      <c r="O4109" s="10"/>
      <c r="P4109" s="11"/>
    </row>
    <row r="4110">
      <c r="A4110" s="22">
        <v>45517.0</v>
      </c>
      <c r="B4110" s="23">
        <v>45516.0</v>
      </c>
      <c r="C4110" s="10" t="s">
        <v>17</v>
      </c>
      <c r="D4110" s="10">
        <v>14.0</v>
      </c>
      <c r="E4110" s="16" t="s">
        <v>9</v>
      </c>
      <c r="F4110" s="10" t="s">
        <v>2754</v>
      </c>
      <c r="G4110" s="10" t="s">
        <v>928</v>
      </c>
      <c r="H4110" s="12" t="s">
        <v>2770</v>
      </c>
      <c r="I4110" s="10" t="s">
        <v>21</v>
      </c>
      <c r="J4110" s="10"/>
      <c r="K4110" s="10"/>
      <c r="L4110" s="10" t="s">
        <v>22</v>
      </c>
      <c r="M4110" s="10" t="s">
        <v>22</v>
      </c>
      <c r="N4110" s="10" t="s">
        <v>22</v>
      </c>
      <c r="O4110" s="10"/>
      <c r="P4110" s="11"/>
    </row>
    <row r="4111">
      <c r="A4111" s="22">
        <v>45516.55746777778</v>
      </c>
      <c r="B4111" s="23">
        <v>45516.0</v>
      </c>
      <c r="C4111" s="10" t="s">
        <v>17</v>
      </c>
      <c r="D4111" s="10" t="s">
        <v>89</v>
      </c>
      <c r="E4111" s="19" t="s">
        <v>89</v>
      </c>
      <c r="F4111" s="10" t="s">
        <v>3045</v>
      </c>
      <c r="G4111" s="10" t="s">
        <v>107</v>
      </c>
      <c r="H4111" s="12" t="s">
        <v>108</v>
      </c>
      <c r="I4111" s="10" t="s">
        <v>21</v>
      </c>
      <c r="J4111" s="10"/>
      <c r="K4111" s="10"/>
      <c r="L4111" s="10" t="s">
        <v>22</v>
      </c>
      <c r="M4111" s="10" t="s">
        <v>22</v>
      </c>
      <c r="N4111" s="10" t="s">
        <v>22</v>
      </c>
      <c r="O4111" s="10"/>
      <c r="P4111" s="11"/>
    </row>
    <row r="4112">
      <c r="A4112" s="22">
        <v>45516.51557672454</v>
      </c>
      <c r="B4112" s="23">
        <v>45516.0</v>
      </c>
      <c r="C4112" s="10" t="s">
        <v>17</v>
      </c>
      <c r="D4112" s="10">
        <v>8.0</v>
      </c>
      <c r="E4112" s="17" t="s">
        <v>33</v>
      </c>
      <c r="F4112" s="10" t="s">
        <v>2191</v>
      </c>
      <c r="G4112" s="10" t="s">
        <v>379</v>
      </c>
      <c r="H4112" s="12" t="s">
        <v>380</v>
      </c>
      <c r="I4112" s="10" t="s">
        <v>21</v>
      </c>
      <c r="J4112" s="10"/>
      <c r="K4112" s="10"/>
      <c r="L4112" s="10" t="s">
        <v>22</v>
      </c>
      <c r="M4112" s="10" t="s">
        <v>22</v>
      </c>
      <c r="N4112" s="10" t="s">
        <v>22</v>
      </c>
      <c r="O4112" s="10"/>
      <c r="P4112" s="11"/>
    </row>
    <row r="4113">
      <c r="A4113" s="22">
        <v>45516.48196482639</v>
      </c>
      <c r="B4113" s="23">
        <v>45516.0</v>
      </c>
      <c r="C4113" s="10" t="s">
        <v>17</v>
      </c>
      <c r="D4113" s="10">
        <v>8.0</v>
      </c>
      <c r="E4113" s="16" t="s">
        <v>9</v>
      </c>
      <c r="F4113" s="10" t="s">
        <v>3046</v>
      </c>
      <c r="G4113" s="10" t="s">
        <v>67</v>
      </c>
      <c r="H4113" s="12" t="s">
        <v>68</v>
      </c>
      <c r="I4113" s="10" t="s">
        <v>21</v>
      </c>
      <c r="J4113" s="10"/>
      <c r="K4113" s="10"/>
      <c r="L4113" s="10" t="s">
        <v>22</v>
      </c>
      <c r="M4113" s="10" t="s">
        <v>22</v>
      </c>
      <c r="N4113" s="10" t="s">
        <v>22</v>
      </c>
      <c r="O4113" s="10"/>
      <c r="P4113" s="11"/>
    </row>
    <row r="4114">
      <c r="A4114" s="22">
        <v>45516.46287606482</v>
      </c>
      <c r="B4114" s="23">
        <v>45516.0</v>
      </c>
      <c r="C4114" s="10" t="s">
        <v>17</v>
      </c>
      <c r="D4114" s="10" t="s">
        <v>89</v>
      </c>
      <c r="E4114" s="19" t="s">
        <v>89</v>
      </c>
      <c r="F4114" s="10" t="s">
        <v>3047</v>
      </c>
      <c r="G4114" s="10" t="s">
        <v>810</v>
      </c>
      <c r="H4114" s="12"/>
      <c r="I4114" s="10" t="s">
        <v>21</v>
      </c>
      <c r="J4114" s="10"/>
      <c r="K4114" s="10" t="s">
        <v>2945</v>
      </c>
      <c r="L4114" s="10" t="s">
        <v>22</v>
      </c>
      <c r="M4114" s="10" t="s">
        <v>22</v>
      </c>
      <c r="N4114" s="10" t="s">
        <v>22</v>
      </c>
      <c r="O4114" s="10"/>
      <c r="P4114" s="11"/>
    </row>
    <row r="4115">
      <c r="A4115" s="22">
        <v>45516.45286991898</v>
      </c>
      <c r="B4115" s="23">
        <v>45516.0</v>
      </c>
      <c r="C4115" s="10" t="s">
        <v>17</v>
      </c>
      <c r="D4115" s="10">
        <v>8.0</v>
      </c>
      <c r="E4115" s="16" t="s">
        <v>9</v>
      </c>
      <c r="F4115" s="10" t="s">
        <v>3048</v>
      </c>
      <c r="G4115" s="10" t="s">
        <v>213</v>
      </c>
      <c r="H4115" s="12" t="s">
        <v>680</v>
      </c>
      <c r="I4115" s="10" t="s">
        <v>21</v>
      </c>
      <c r="J4115" s="10"/>
      <c r="K4115" s="10"/>
      <c r="L4115" s="10" t="s">
        <v>22</v>
      </c>
      <c r="M4115" s="10" t="s">
        <v>22</v>
      </c>
      <c r="N4115" s="10" t="s">
        <v>22</v>
      </c>
      <c r="O4115" s="10"/>
      <c r="P4115" s="11"/>
    </row>
    <row r="4116">
      <c r="A4116" s="22">
        <v>45516.452291608795</v>
      </c>
      <c r="B4116" s="23">
        <v>45516.0</v>
      </c>
      <c r="C4116" s="10" t="s">
        <v>17</v>
      </c>
      <c r="D4116" s="10">
        <v>8.0</v>
      </c>
      <c r="E4116" s="17" t="s">
        <v>33</v>
      </c>
      <c r="F4116" s="10" t="s">
        <v>2768</v>
      </c>
      <c r="G4116" s="10" t="s">
        <v>267</v>
      </c>
      <c r="H4116" s="12"/>
      <c r="I4116" s="10" t="s">
        <v>21</v>
      </c>
      <c r="J4116" s="10"/>
      <c r="K4116" s="10"/>
      <c r="L4116" s="10" t="s">
        <v>22</v>
      </c>
      <c r="M4116" s="10" t="s">
        <v>22</v>
      </c>
      <c r="N4116" s="10" t="s">
        <v>22</v>
      </c>
      <c r="O4116" s="10"/>
      <c r="P4116" s="11"/>
    </row>
    <row r="4117">
      <c r="A4117" s="22">
        <v>45516.0</v>
      </c>
      <c r="B4117" s="23">
        <v>45510.0</v>
      </c>
      <c r="C4117" s="10" t="s">
        <v>17</v>
      </c>
      <c r="D4117" s="10">
        <v>4.0</v>
      </c>
      <c r="E4117" s="16" t="s">
        <v>9</v>
      </c>
      <c r="F4117" s="10" t="s">
        <v>3049</v>
      </c>
      <c r="G4117" s="10" t="s">
        <v>94</v>
      </c>
      <c r="H4117" s="12" t="s">
        <v>853</v>
      </c>
      <c r="I4117" s="10" t="s">
        <v>21</v>
      </c>
      <c r="J4117" s="10" t="s">
        <v>536</v>
      </c>
      <c r="K4117" s="10" t="s">
        <v>3050</v>
      </c>
      <c r="L4117" s="10" t="s">
        <v>22</v>
      </c>
      <c r="M4117" s="10" t="s">
        <v>22</v>
      </c>
      <c r="N4117" s="10" t="s">
        <v>22</v>
      </c>
      <c r="O4117" s="10"/>
      <c r="P4117" s="11"/>
    </row>
    <row r="4118">
      <c r="A4118" s="22">
        <v>45516.0</v>
      </c>
      <c r="B4118" s="23">
        <v>45510.0</v>
      </c>
      <c r="C4118" s="10" t="s">
        <v>17</v>
      </c>
      <c r="D4118" s="10">
        <v>8.0</v>
      </c>
      <c r="E4118" s="16" t="s">
        <v>9</v>
      </c>
      <c r="F4118" s="10" t="s">
        <v>3025</v>
      </c>
      <c r="G4118" s="10" t="s">
        <v>94</v>
      </c>
      <c r="H4118" s="12" t="s">
        <v>853</v>
      </c>
      <c r="I4118" s="10" t="s">
        <v>21</v>
      </c>
      <c r="J4118" s="10" t="s">
        <v>536</v>
      </c>
      <c r="K4118" s="10" t="s">
        <v>3051</v>
      </c>
      <c r="L4118" s="10" t="s">
        <v>22</v>
      </c>
      <c r="M4118" s="10" t="s">
        <v>22</v>
      </c>
      <c r="N4118" s="10" t="s">
        <v>22</v>
      </c>
      <c r="O4118" s="10"/>
      <c r="P4118" s="11"/>
    </row>
    <row r="4119">
      <c r="A4119" s="22">
        <v>45516.0</v>
      </c>
      <c r="B4119" s="23">
        <v>45510.0</v>
      </c>
      <c r="C4119" s="10" t="s">
        <v>17</v>
      </c>
      <c r="D4119" s="10">
        <v>8.0</v>
      </c>
      <c r="E4119" s="16" t="s">
        <v>9</v>
      </c>
      <c r="F4119" s="10" t="s">
        <v>3052</v>
      </c>
      <c r="G4119" s="10" t="s">
        <v>94</v>
      </c>
      <c r="H4119" s="12" t="s">
        <v>853</v>
      </c>
      <c r="I4119" s="10" t="s">
        <v>21</v>
      </c>
      <c r="J4119" s="10" t="s">
        <v>536</v>
      </c>
      <c r="K4119" s="10"/>
      <c r="L4119" s="10" t="s">
        <v>22</v>
      </c>
      <c r="M4119" s="10" t="s">
        <v>22</v>
      </c>
      <c r="N4119" s="10" t="s">
        <v>22</v>
      </c>
      <c r="O4119" s="10"/>
      <c r="P4119" s="11"/>
    </row>
    <row r="4120">
      <c r="A4120" s="22">
        <v>45516.0</v>
      </c>
      <c r="B4120" s="23">
        <v>45516.0</v>
      </c>
      <c r="C4120" s="10" t="s">
        <v>17</v>
      </c>
      <c r="D4120" s="10">
        <v>12.0</v>
      </c>
      <c r="E4120" s="17" t="s">
        <v>33</v>
      </c>
      <c r="F4120" s="10" t="s">
        <v>2782</v>
      </c>
      <c r="G4120" s="10" t="s">
        <v>213</v>
      </c>
      <c r="H4120" s="12" t="s">
        <v>680</v>
      </c>
      <c r="I4120" s="10" t="s">
        <v>21</v>
      </c>
      <c r="J4120" s="10"/>
      <c r="K4120" s="10"/>
      <c r="L4120" s="10" t="s">
        <v>22</v>
      </c>
      <c r="M4120" s="10" t="s">
        <v>22</v>
      </c>
      <c r="N4120" s="10" t="s">
        <v>22</v>
      </c>
      <c r="O4120" s="10"/>
      <c r="P4120" s="11"/>
    </row>
    <row r="4121">
      <c r="A4121" s="22">
        <v>45513.0</v>
      </c>
      <c r="B4121" s="23">
        <v>45506.0</v>
      </c>
      <c r="C4121" s="10" t="s">
        <v>17</v>
      </c>
      <c r="D4121" s="10">
        <v>8.0</v>
      </c>
      <c r="E4121" s="16" t="s">
        <v>9</v>
      </c>
      <c r="F4121" s="10" t="s">
        <v>3053</v>
      </c>
      <c r="G4121" s="10" t="s">
        <v>3054</v>
      </c>
      <c r="H4121" s="12" t="s">
        <v>3055</v>
      </c>
      <c r="I4121" s="10" t="s">
        <v>52</v>
      </c>
      <c r="J4121" s="10" t="s">
        <v>3056</v>
      </c>
      <c r="K4121" s="10" t="s">
        <v>549</v>
      </c>
      <c r="L4121" s="10" t="s">
        <v>22</v>
      </c>
      <c r="M4121" s="10"/>
      <c r="N4121" s="10"/>
      <c r="O4121" s="10"/>
      <c r="P4121" s="11"/>
    </row>
    <row r="4122">
      <c r="A4122" s="22">
        <v>45512.0</v>
      </c>
      <c r="B4122" s="23">
        <v>45511.0</v>
      </c>
      <c r="C4122" s="10" t="s">
        <v>17</v>
      </c>
      <c r="D4122" s="10">
        <v>4.0</v>
      </c>
      <c r="E4122" s="16" t="s">
        <v>9</v>
      </c>
      <c r="F4122" s="10" t="s">
        <v>3057</v>
      </c>
      <c r="G4122" s="10" t="s">
        <v>94</v>
      </c>
      <c r="H4122" s="12" t="s">
        <v>853</v>
      </c>
      <c r="I4122" s="10" t="s">
        <v>21</v>
      </c>
      <c r="J4122" s="10" t="s">
        <v>536</v>
      </c>
      <c r="K4122" s="10"/>
      <c r="L4122" s="10" t="s">
        <v>22</v>
      </c>
      <c r="M4122" s="10"/>
      <c r="N4122" s="10"/>
      <c r="O4122" s="10"/>
      <c r="P4122" s="11"/>
    </row>
    <row r="4123">
      <c r="A4123" s="22">
        <v>45512.0</v>
      </c>
      <c r="B4123" s="23">
        <v>45511.0</v>
      </c>
      <c r="C4123" s="10" t="s">
        <v>17</v>
      </c>
      <c r="D4123" s="10">
        <v>8.0</v>
      </c>
      <c r="E4123" s="16" t="s">
        <v>9</v>
      </c>
      <c r="F4123" s="10" t="s">
        <v>3058</v>
      </c>
      <c r="G4123" s="10" t="s">
        <v>262</v>
      </c>
      <c r="H4123" s="12" t="s">
        <v>263</v>
      </c>
      <c r="I4123" s="10" t="s">
        <v>21</v>
      </c>
      <c r="J4123" s="10" t="s">
        <v>524</v>
      </c>
      <c r="K4123" s="10" t="s">
        <v>3059</v>
      </c>
      <c r="L4123" s="10" t="s">
        <v>22</v>
      </c>
      <c r="M4123" s="10"/>
      <c r="N4123" s="10"/>
      <c r="O4123" s="10"/>
      <c r="P4123" s="11"/>
    </row>
    <row r="4124">
      <c r="A4124" s="22">
        <v>45512.0</v>
      </c>
      <c r="B4124" s="23">
        <v>45511.0</v>
      </c>
      <c r="C4124" s="10" t="s">
        <v>17</v>
      </c>
      <c r="D4124" s="10">
        <v>8.0</v>
      </c>
      <c r="E4124" s="16" t="s">
        <v>9</v>
      </c>
      <c r="F4124" s="10" t="s">
        <v>3001</v>
      </c>
      <c r="G4124" s="10" t="s">
        <v>3060</v>
      </c>
      <c r="H4124" s="12"/>
      <c r="I4124" s="10" t="s">
        <v>21</v>
      </c>
      <c r="J4124" s="10"/>
      <c r="K4124" s="10"/>
      <c r="L4124" s="10" t="s">
        <v>22</v>
      </c>
      <c r="M4124" s="10"/>
      <c r="N4124" s="10"/>
      <c r="O4124" s="10"/>
      <c r="P4124" s="11"/>
    </row>
    <row r="4125">
      <c r="A4125" s="22">
        <v>45512.0</v>
      </c>
      <c r="B4125" s="23">
        <v>45511.0</v>
      </c>
      <c r="C4125" s="10" t="s">
        <v>17</v>
      </c>
      <c r="D4125" s="10">
        <v>8.0</v>
      </c>
      <c r="E4125" s="17" t="s">
        <v>2722</v>
      </c>
      <c r="F4125" s="10" t="s">
        <v>2692</v>
      </c>
      <c r="G4125" s="10" t="s">
        <v>30</v>
      </c>
      <c r="H4125" s="12" t="s">
        <v>31</v>
      </c>
      <c r="I4125" s="10" t="s">
        <v>21</v>
      </c>
      <c r="J4125" s="10"/>
      <c r="K4125" s="10"/>
      <c r="L4125" s="10" t="s">
        <v>22</v>
      </c>
      <c r="M4125" s="10"/>
      <c r="N4125" s="10"/>
      <c r="O4125" s="10"/>
      <c r="P4125" s="11"/>
    </row>
    <row r="4126">
      <c r="A4126" s="22">
        <v>45511.0</v>
      </c>
      <c r="B4126" s="23">
        <v>45506.0</v>
      </c>
      <c r="C4126" s="10" t="s">
        <v>17</v>
      </c>
      <c r="D4126" s="10">
        <v>8.0</v>
      </c>
      <c r="E4126" s="16" t="s">
        <v>9</v>
      </c>
      <c r="F4126" s="10" t="s">
        <v>3061</v>
      </c>
      <c r="G4126" s="10" t="s">
        <v>3062</v>
      </c>
      <c r="H4126" s="12" t="s">
        <v>3063</v>
      </c>
      <c r="I4126" s="10" t="s">
        <v>3064</v>
      </c>
      <c r="J4126" s="10"/>
      <c r="K4126" s="10" t="s">
        <v>460</v>
      </c>
      <c r="L4126" s="10" t="s">
        <v>22</v>
      </c>
      <c r="M4126" s="10" t="s">
        <v>22</v>
      </c>
      <c r="N4126" s="10"/>
      <c r="O4126" s="10"/>
      <c r="P4126" s="11"/>
    </row>
    <row r="4127">
      <c r="A4127" s="22">
        <v>45511.0</v>
      </c>
      <c r="B4127" s="23">
        <v>45510.0</v>
      </c>
      <c r="C4127" s="10" t="s">
        <v>17</v>
      </c>
      <c r="D4127" s="10">
        <v>8.0</v>
      </c>
      <c r="E4127" s="16" t="s">
        <v>9</v>
      </c>
      <c r="F4127" s="10" t="s">
        <v>3065</v>
      </c>
      <c r="G4127" s="10" t="s">
        <v>254</v>
      </c>
      <c r="H4127" s="12" t="s">
        <v>255</v>
      </c>
      <c r="I4127" s="10" t="s">
        <v>52</v>
      </c>
      <c r="J4127" s="10"/>
      <c r="K4127" s="10"/>
      <c r="L4127" s="10" t="s">
        <v>22</v>
      </c>
      <c r="M4127" s="10"/>
      <c r="N4127" s="10"/>
      <c r="O4127" s="10"/>
      <c r="P4127" s="11"/>
    </row>
    <row r="4128">
      <c r="A4128" s="22">
        <v>45511.0</v>
      </c>
      <c r="B4128" s="23">
        <v>45510.0</v>
      </c>
      <c r="C4128" s="10" t="s">
        <v>17</v>
      </c>
      <c r="D4128" s="10">
        <v>8.0</v>
      </c>
      <c r="E4128" s="16" t="s">
        <v>9</v>
      </c>
      <c r="F4128" s="10" t="s">
        <v>3066</v>
      </c>
      <c r="G4128" s="10" t="s">
        <v>254</v>
      </c>
      <c r="H4128" s="12" t="s">
        <v>255</v>
      </c>
      <c r="I4128" s="10" t="s">
        <v>52</v>
      </c>
      <c r="J4128" s="10"/>
      <c r="K4128" s="10"/>
      <c r="L4128" s="10" t="s">
        <v>22</v>
      </c>
      <c r="M4128" s="10"/>
      <c r="N4128" s="10"/>
      <c r="O4128" s="10"/>
      <c r="P4128" s="11"/>
    </row>
    <row r="4129">
      <c r="A4129" s="22">
        <v>45511.0</v>
      </c>
      <c r="B4129" s="23">
        <v>45510.0</v>
      </c>
      <c r="C4129" s="10" t="s">
        <v>17</v>
      </c>
      <c r="D4129" s="10">
        <v>8.0</v>
      </c>
      <c r="E4129" s="16" t="s">
        <v>9</v>
      </c>
      <c r="F4129" s="10" t="s">
        <v>3067</v>
      </c>
      <c r="G4129" s="10" t="s">
        <v>3068</v>
      </c>
      <c r="H4129" s="12" t="s">
        <v>2778</v>
      </c>
      <c r="I4129" s="10" t="s">
        <v>60</v>
      </c>
      <c r="J4129" s="10"/>
      <c r="K4129" s="10" t="s">
        <v>3069</v>
      </c>
      <c r="L4129" s="10" t="s">
        <v>474</v>
      </c>
      <c r="M4129" s="10" t="s">
        <v>474</v>
      </c>
      <c r="N4129" s="10"/>
      <c r="O4129" s="10"/>
      <c r="P4129" s="11"/>
    </row>
    <row r="4130">
      <c r="A4130" s="22">
        <v>45511.0</v>
      </c>
      <c r="B4130" s="23">
        <v>45510.0</v>
      </c>
      <c r="C4130" s="10" t="s">
        <v>17</v>
      </c>
      <c r="D4130" s="10">
        <v>8.0</v>
      </c>
      <c r="E4130" s="37" t="s">
        <v>953</v>
      </c>
      <c r="F4130" s="10" t="s">
        <v>2686</v>
      </c>
      <c r="G4130" s="10" t="s">
        <v>101</v>
      </c>
      <c r="H4130" s="12" t="s">
        <v>102</v>
      </c>
      <c r="I4130" s="10" t="s">
        <v>21</v>
      </c>
      <c r="J4130" s="10"/>
      <c r="K4130" s="10"/>
      <c r="L4130" s="10" t="s">
        <v>22</v>
      </c>
      <c r="M4130" s="10" t="s">
        <v>22</v>
      </c>
      <c r="N4130" s="10"/>
      <c r="O4130" s="10"/>
      <c r="P4130" s="11"/>
    </row>
    <row r="4131">
      <c r="A4131" s="22">
        <v>45511.0</v>
      </c>
      <c r="B4131" s="23">
        <v>45510.0</v>
      </c>
      <c r="C4131" s="10" t="s">
        <v>17</v>
      </c>
      <c r="D4131" s="10">
        <v>8.0</v>
      </c>
      <c r="E4131" s="16" t="s">
        <v>9</v>
      </c>
      <c r="F4131" s="10" t="s">
        <v>3070</v>
      </c>
      <c r="G4131" s="10" t="s">
        <v>101</v>
      </c>
      <c r="H4131" s="12" t="s">
        <v>102</v>
      </c>
      <c r="I4131" s="10" t="s">
        <v>21</v>
      </c>
      <c r="J4131" s="10"/>
      <c r="K4131" s="10"/>
      <c r="L4131" s="10" t="s">
        <v>22</v>
      </c>
      <c r="M4131" s="10" t="s">
        <v>22</v>
      </c>
      <c r="N4131" s="10"/>
      <c r="O4131" s="10"/>
      <c r="P4131" s="11"/>
    </row>
    <row r="4132">
      <c r="A4132" s="29">
        <v>45510.0</v>
      </c>
      <c r="B4132" s="35">
        <v>45505.0</v>
      </c>
      <c r="C4132" s="10" t="s">
        <v>17</v>
      </c>
      <c r="D4132" s="10">
        <v>12.0</v>
      </c>
      <c r="E4132" s="16" t="s">
        <v>9</v>
      </c>
      <c r="F4132" s="10" t="s">
        <v>2608</v>
      </c>
      <c r="G4132" s="10" t="s">
        <v>3071</v>
      </c>
      <c r="H4132" s="12" t="s">
        <v>3072</v>
      </c>
      <c r="I4132" s="10" t="s">
        <v>60</v>
      </c>
      <c r="J4132" s="10" t="s">
        <v>3073</v>
      </c>
      <c r="K4132" s="10"/>
      <c r="L4132" s="10" t="s">
        <v>22</v>
      </c>
      <c r="M4132" s="10"/>
      <c r="N4132" s="10"/>
      <c r="O4132" s="10"/>
      <c r="P4132" s="11"/>
    </row>
    <row r="4133">
      <c r="A4133" s="22">
        <v>45510.0</v>
      </c>
      <c r="B4133" s="23">
        <v>45505.0</v>
      </c>
      <c r="C4133" s="10" t="s">
        <v>17</v>
      </c>
      <c r="D4133" s="10">
        <v>8.0</v>
      </c>
      <c r="E4133" s="16" t="s">
        <v>9</v>
      </c>
      <c r="F4133" s="10" t="s">
        <v>3074</v>
      </c>
      <c r="G4133" s="10"/>
      <c r="H4133" s="12"/>
      <c r="I4133" s="10" t="s">
        <v>60</v>
      </c>
      <c r="J4133" s="10" t="s">
        <v>3075</v>
      </c>
      <c r="K4133" s="10" t="s">
        <v>3076</v>
      </c>
      <c r="L4133" s="10"/>
      <c r="M4133" s="10"/>
      <c r="N4133" s="10"/>
      <c r="O4133" s="10"/>
      <c r="P4133" s="11"/>
    </row>
    <row r="4134">
      <c r="A4134" s="22">
        <v>45510.0</v>
      </c>
      <c r="B4134" s="23">
        <v>45506.0</v>
      </c>
      <c r="C4134" s="10" t="s">
        <v>17</v>
      </c>
      <c r="D4134" s="10">
        <v>8.0</v>
      </c>
      <c r="E4134" s="17" t="s">
        <v>33</v>
      </c>
      <c r="F4134" s="10" t="s">
        <v>2068</v>
      </c>
      <c r="G4134" s="10" t="s">
        <v>3077</v>
      </c>
      <c r="H4134" s="12" t="s">
        <v>2631</v>
      </c>
      <c r="I4134" s="10" t="s">
        <v>52</v>
      </c>
      <c r="J4134" s="10"/>
      <c r="K4134" s="10"/>
      <c r="L4134" s="10"/>
      <c r="M4134" s="10"/>
      <c r="N4134" s="10"/>
      <c r="O4134" s="10"/>
      <c r="P4134" s="11"/>
    </row>
    <row r="4135">
      <c r="A4135" s="22">
        <v>45510.0</v>
      </c>
      <c r="B4135" s="23">
        <v>45509.0</v>
      </c>
      <c r="C4135" s="10" t="s">
        <v>17</v>
      </c>
      <c r="D4135" s="10">
        <v>12.0</v>
      </c>
      <c r="E4135" s="16" t="s">
        <v>9</v>
      </c>
      <c r="F4135" s="10" t="s">
        <v>3042</v>
      </c>
      <c r="G4135" s="10" t="s">
        <v>101</v>
      </c>
      <c r="H4135" s="12" t="s">
        <v>102</v>
      </c>
      <c r="I4135" s="10" t="s">
        <v>21</v>
      </c>
      <c r="J4135" s="10"/>
      <c r="K4135" s="10"/>
      <c r="L4135" s="10" t="s">
        <v>22</v>
      </c>
      <c r="M4135" s="10" t="s">
        <v>22</v>
      </c>
      <c r="N4135" s="10"/>
      <c r="O4135" s="10"/>
      <c r="P4135" s="11"/>
    </row>
    <row r="4136">
      <c r="A4136" s="22">
        <v>45510.0</v>
      </c>
      <c r="B4136" s="23">
        <v>45509.0</v>
      </c>
      <c r="C4136" s="10" t="s">
        <v>17</v>
      </c>
      <c r="D4136" s="10">
        <v>8.0</v>
      </c>
      <c r="E4136" s="17" t="s">
        <v>33</v>
      </c>
      <c r="F4136" s="10" t="s">
        <v>3039</v>
      </c>
      <c r="G4136" s="10" t="s">
        <v>169</v>
      </c>
      <c r="H4136" s="12" t="s">
        <v>170</v>
      </c>
      <c r="I4136" s="10" t="s">
        <v>21</v>
      </c>
      <c r="J4136" s="10"/>
      <c r="K4136" s="10"/>
      <c r="L4136" s="10" t="s">
        <v>22</v>
      </c>
      <c r="M4136" s="10" t="s">
        <v>22</v>
      </c>
      <c r="N4136" s="10"/>
      <c r="O4136" s="10"/>
      <c r="P4136" s="11"/>
    </row>
    <row r="4137">
      <c r="A4137" s="22">
        <v>45510.0</v>
      </c>
      <c r="B4137" s="23">
        <v>45509.0</v>
      </c>
      <c r="C4137" s="10" t="s">
        <v>17</v>
      </c>
      <c r="D4137" s="10">
        <v>8.0</v>
      </c>
      <c r="E4137" s="16" t="s">
        <v>9</v>
      </c>
      <c r="F4137" s="10" t="s">
        <v>3078</v>
      </c>
      <c r="G4137" s="10" t="s">
        <v>3079</v>
      </c>
      <c r="H4137" s="12" t="s">
        <v>3080</v>
      </c>
      <c r="I4137" s="10" t="s">
        <v>116</v>
      </c>
      <c r="J4137" s="10" t="s">
        <v>714</v>
      </c>
      <c r="K4137" s="10"/>
      <c r="L4137" s="10" t="s">
        <v>22</v>
      </c>
      <c r="M4137" s="10" t="s">
        <v>22</v>
      </c>
      <c r="N4137" s="10"/>
      <c r="O4137" s="10" t="s">
        <v>474</v>
      </c>
      <c r="P4137" s="11"/>
    </row>
    <row r="4138">
      <c r="A4138" s="22">
        <v>45510.0</v>
      </c>
      <c r="B4138" s="23">
        <v>45509.0</v>
      </c>
      <c r="C4138" s="10" t="s">
        <v>17</v>
      </c>
      <c r="D4138" s="10">
        <v>8.0</v>
      </c>
      <c r="E4138" s="16" t="s">
        <v>9</v>
      </c>
      <c r="F4138" s="10" t="s">
        <v>3081</v>
      </c>
      <c r="G4138" s="10" t="s">
        <v>254</v>
      </c>
      <c r="H4138" s="12" t="s">
        <v>255</v>
      </c>
      <c r="I4138" s="10" t="s">
        <v>52</v>
      </c>
      <c r="J4138" s="10"/>
      <c r="K4138" s="10"/>
      <c r="L4138" s="10" t="s">
        <v>22</v>
      </c>
      <c r="M4138" s="10" t="s">
        <v>22</v>
      </c>
      <c r="N4138" s="10"/>
      <c r="O4138" s="10"/>
      <c r="P4138" s="11"/>
    </row>
    <row r="4139">
      <c r="A4139" s="22">
        <v>45510.0</v>
      </c>
      <c r="B4139" s="23">
        <v>45509.0</v>
      </c>
      <c r="C4139" s="10" t="s">
        <v>17</v>
      </c>
      <c r="D4139" s="10">
        <v>6.0</v>
      </c>
      <c r="E4139" s="16" t="s">
        <v>9</v>
      </c>
      <c r="F4139" s="10" t="s">
        <v>3082</v>
      </c>
      <c r="G4139" s="10" t="s">
        <v>213</v>
      </c>
      <c r="H4139" s="12" t="s">
        <v>680</v>
      </c>
      <c r="I4139" s="10" t="s">
        <v>21</v>
      </c>
      <c r="J4139" s="10"/>
      <c r="K4139" s="10"/>
      <c r="L4139" s="10" t="s">
        <v>22</v>
      </c>
      <c r="M4139" s="10" t="s">
        <v>474</v>
      </c>
      <c r="N4139" s="10"/>
      <c r="O4139" s="10"/>
      <c r="P4139" s="11"/>
    </row>
    <row r="4140">
      <c r="A4140" s="22">
        <v>45510.0</v>
      </c>
      <c r="B4140" s="23">
        <v>45510.0</v>
      </c>
      <c r="C4140" s="10" t="s">
        <v>17</v>
      </c>
      <c r="D4140" s="10">
        <v>16.0</v>
      </c>
      <c r="E4140" s="17" t="s">
        <v>33</v>
      </c>
      <c r="F4140" s="10" t="s">
        <v>1619</v>
      </c>
      <c r="G4140" s="10" t="s">
        <v>97</v>
      </c>
      <c r="H4140" s="12" t="s">
        <v>98</v>
      </c>
      <c r="I4140" s="10" t="s">
        <v>21</v>
      </c>
      <c r="J4140" s="10"/>
      <c r="K4140" s="10" t="s">
        <v>460</v>
      </c>
      <c r="L4140" s="10"/>
      <c r="M4140" s="10"/>
      <c r="N4140" s="10"/>
      <c r="O4140" s="10"/>
      <c r="P4140" s="11"/>
    </row>
    <row r="4141">
      <c r="A4141" s="22">
        <v>45509.4057772338</v>
      </c>
      <c r="B4141" s="35">
        <v>45509.0</v>
      </c>
      <c r="C4141" s="10" t="s">
        <v>17</v>
      </c>
      <c r="D4141" s="10">
        <v>8.0</v>
      </c>
      <c r="E4141" s="16" t="s">
        <v>9</v>
      </c>
      <c r="F4141" s="10" t="s">
        <v>2732</v>
      </c>
      <c r="G4141" s="10" t="s">
        <v>3083</v>
      </c>
      <c r="H4141" s="12"/>
      <c r="I4141" s="10" t="s">
        <v>21</v>
      </c>
      <c r="J4141" s="10"/>
      <c r="K4141" s="10"/>
      <c r="L4141" s="10" t="s">
        <v>474</v>
      </c>
      <c r="M4141" s="10" t="s">
        <v>22</v>
      </c>
      <c r="N4141" s="10"/>
      <c r="O4141" s="10"/>
      <c r="P4141" s="11"/>
    </row>
    <row r="4142">
      <c r="A4142" s="22">
        <v>45509.0</v>
      </c>
      <c r="B4142" s="35">
        <v>45502.0</v>
      </c>
      <c r="C4142" s="10" t="s">
        <v>17</v>
      </c>
      <c r="D4142" s="10">
        <v>8.0</v>
      </c>
      <c r="E4142" s="16" t="s">
        <v>9</v>
      </c>
      <c r="F4142" s="10" t="s">
        <v>2943</v>
      </c>
      <c r="G4142" s="10" t="s">
        <v>3084</v>
      </c>
      <c r="H4142" s="12"/>
      <c r="I4142" s="10" t="s">
        <v>21</v>
      </c>
      <c r="J4142" s="10"/>
      <c r="K4142" s="10" t="s">
        <v>3085</v>
      </c>
      <c r="L4142" s="10" t="s">
        <v>22</v>
      </c>
      <c r="M4142" s="10" t="s">
        <v>22</v>
      </c>
      <c r="N4142" s="10"/>
      <c r="O4142" s="10"/>
      <c r="P4142" s="11"/>
    </row>
    <row r="4143">
      <c r="A4143" s="22">
        <v>45509.0</v>
      </c>
      <c r="B4143" s="35">
        <v>45503.0</v>
      </c>
      <c r="C4143" s="10" t="s">
        <v>17</v>
      </c>
      <c r="D4143" s="10">
        <v>8.0</v>
      </c>
      <c r="E4143" s="16" t="s">
        <v>9</v>
      </c>
      <c r="F4143" s="10" t="s">
        <v>2639</v>
      </c>
      <c r="G4143" s="10" t="s">
        <v>465</v>
      </c>
      <c r="H4143" s="12"/>
      <c r="I4143" s="10" t="s">
        <v>52</v>
      </c>
      <c r="J4143" s="10"/>
      <c r="K4143" s="10"/>
      <c r="L4143" s="10" t="s">
        <v>22</v>
      </c>
      <c r="M4143" s="10"/>
      <c r="N4143" s="10"/>
      <c r="O4143" s="10"/>
      <c r="P4143" s="11"/>
    </row>
    <row r="4144">
      <c r="A4144" s="22">
        <v>45509.0</v>
      </c>
      <c r="B4144" s="35">
        <v>45503.0</v>
      </c>
      <c r="C4144" s="10" t="s">
        <v>17</v>
      </c>
      <c r="D4144" s="10">
        <v>8.0</v>
      </c>
      <c r="E4144" s="16" t="s">
        <v>9</v>
      </c>
      <c r="F4144" s="10" t="s">
        <v>3086</v>
      </c>
      <c r="G4144" s="10" t="s">
        <v>3087</v>
      </c>
      <c r="H4144" s="12" t="s">
        <v>3088</v>
      </c>
      <c r="I4144" s="10" t="s">
        <v>52</v>
      </c>
      <c r="J4144" s="10" t="s">
        <v>781</v>
      </c>
      <c r="K4144" s="22">
        <v>45636.0</v>
      </c>
      <c r="L4144" s="10" t="s">
        <v>22</v>
      </c>
      <c r="M4144" s="10" t="s">
        <v>22</v>
      </c>
      <c r="N4144" s="10"/>
      <c r="O4144" s="10"/>
      <c r="P4144" s="11"/>
    </row>
    <row r="4145">
      <c r="A4145" s="22">
        <v>45509.0</v>
      </c>
      <c r="B4145" s="35">
        <v>45504.0</v>
      </c>
      <c r="C4145" s="10" t="s">
        <v>17</v>
      </c>
      <c r="D4145" s="10">
        <v>8.0</v>
      </c>
      <c r="E4145" s="16" t="s">
        <v>9</v>
      </c>
      <c r="F4145" s="10" t="s">
        <v>3089</v>
      </c>
      <c r="G4145" s="10" t="s">
        <v>3090</v>
      </c>
      <c r="H4145" s="12" t="s">
        <v>3091</v>
      </c>
      <c r="I4145" s="10" t="s">
        <v>52</v>
      </c>
      <c r="J4145" s="10"/>
      <c r="K4145" s="10"/>
      <c r="L4145" s="10" t="s">
        <v>22</v>
      </c>
      <c r="M4145" s="10"/>
      <c r="N4145" s="10"/>
      <c r="O4145" s="10"/>
      <c r="P4145" s="11"/>
    </row>
    <row r="4146">
      <c r="A4146" s="22">
        <v>45509.0</v>
      </c>
      <c r="B4146" s="35">
        <v>45504.0</v>
      </c>
      <c r="C4146" s="10" t="s">
        <v>17</v>
      </c>
      <c r="D4146" s="10">
        <v>8.0</v>
      </c>
      <c r="E4146" s="16" t="s">
        <v>9</v>
      </c>
      <c r="F4146" s="10" t="s">
        <v>3092</v>
      </c>
      <c r="G4146" s="10" t="s">
        <v>226</v>
      </c>
      <c r="H4146" s="12" t="s">
        <v>227</v>
      </c>
      <c r="I4146" s="10" t="s">
        <v>21</v>
      </c>
      <c r="J4146" s="10"/>
      <c r="K4146" s="10"/>
      <c r="L4146" s="10" t="s">
        <v>22</v>
      </c>
      <c r="M4146" s="10"/>
      <c r="N4146" s="10"/>
      <c r="O4146" s="10"/>
      <c r="P4146" s="11"/>
    </row>
    <row r="4147">
      <c r="A4147" s="22">
        <v>45509.0</v>
      </c>
      <c r="B4147" s="35">
        <v>45504.0</v>
      </c>
      <c r="C4147" s="10" t="s">
        <v>17</v>
      </c>
      <c r="D4147" s="10">
        <v>12.0</v>
      </c>
      <c r="E4147" s="16" t="s">
        <v>9</v>
      </c>
      <c r="F4147" s="10" t="s">
        <v>3093</v>
      </c>
      <c r="G4147" s="10" t="s">
        <v>3094</v>
      </c>
      <c r="H4147" s="12"/>
      <c r="I4147" s="10" t="s">
        <v>21</v>
      </c>
      <c r="J4147" s="10"/>
      <c r="K4147" s="10"/>
      <c r="L4147" s="10" t="s">
        <v>22</v>
      </c>
      <c r="M4147" s="10"/>
      <c r="N4147" s="10"/>
      <c r="O4147" s="10"/>
      <c r="P4147" s="11"/>
    </row>
    <row r="4148">
      <c r="A4148" s="22">
        <v>45509.0</v>
      </c>
      <c r="B4148" s="35">
        <v>45505.0</v>
      </c>
      <c r="C4148" s="10" t="s">
        <v>17</v>
      </c>
      <c r="D4148" s="10">
        <v>8.0</v>
      </c>
      <c r="E4148" s="16" t="s">
        <v>9</v>
      </c>
      <c r="F4148" s="10" t="s">
        <v>3095</v>
      </c>
      <c r="G4148" s="10" t="s">
        <v>2380</v>
      </c>
      <c r="H4148" s="12">
        <v>7.92123869E8</v>
      </c>
      <c r="I4148" s="10" t="s">
        <v>21</v>
      </c>
      <c r="J4148" s="10"/>
      <c r="K4148" s="10" t="s">
        <v>3096</v>
      </c>
      <c r="L4148" s="10" t="s">
        <v>22</v>
      </c>
      <c r="M4148" s="10" t="s">
        <v>474</v>
      </c>
      <c r="N4148" s="10"/>
      <c r="O4148" s="10" t="s">
        <v>474</v>
      </c>
      <c r="P4148" s="11"/>
    </row>
    <row r="4149">
      <c r="A4149" s="22">
        <v>45509.0</v>
      </c>
      <c r="B4149" s="35">
        <v>45506.0</v>
      </c>
      <c r="C4149" s="10" t="s">
        <v>17</v>
      </c>
      <c r="D4149" s="10">
        <v>8.0</v>
      </c>
      <c r="E4149" s="16" t="s">
        <v>9</v>
      </c>
      <c r="F4149" s="10" t="s">
        <v>3097</v>
      </c>
      <c r="G4149" s="10" t="s">
        <v>94</v>
      </c>
      <c r="H4149" s="12" t="s">
        <v>853</v>
      </c>
      <c r="I4149" s="10" t="s">
        <v>21</v>
      </c>
      <c r="J4149" s="10" t="s">
        <v>536</v>
      </c>
      <c r="K4149" s="10" t="s">
        <v>3098</v>
      </c>
      <c r="L4149" s="10" t="s">
        <v>22</v>
      </c>
      <c r="M4149" s="10"/>
      <c r="N4149" s="10"/>
      <c r="O4149" s="10"/>
      <c r="P4149" s="11"/>
    </row>
    <row r="4150">
      <c r="A4150" s="22">
        <v>45509.0</v>
      </c>
      <c r="B4150" s="35">
        <v>45506.0</v>
      </c>
      <c r="C4150" s="10" t="s">
        <v>17</v>
      </c>
      <c r="D4150" s="10">
        <v>8.0</v>
      </c>
      <c r="E4150" s="16" t="s">
        <v>9</v>
      </c>
      <c r="F4150" s="10" t="s">
        <v>3099</v>
      </c>
      <c r="G4150" s="10" t="s">
        <v>3100</v>
      </c>
      <c r="H4150" s="12" t="s">
        <v>3088</v>
      </c>
      <c r="I4150" s="10" t="s">
        <v>52</v>
      </c>
      <c r="J4150" s="22">
        <v>0.4166666666678793</v>
      </c>
      <c r="K4150" s="10" t="s">
        <v>3101</v>
      </c>
      <c r="L4150" s="10" t="s">
        <v>22</v>
      </c>
      <c r="M4150" s="10"/>
      <c r="N4150" s="10"/>
      <c r="O4150" s="10"/>
      <c r="P4150" s="11"/>
    </row>
    <row r="4151">
      <c r="A4151" s="22">
        <v>45509.0</v>
      </c>
      <c r="B4151" s="35">
        <v>45506.0</v>
      </c>
      <c r="C4151" s="10" t="s">
        <v>17</v>
      </c>
      <c r="D4151" s="10">
        <v>8.0</v>
      </c>
      <c r="E4151" s="16" t="s">
        <v>9</v>
      </c>
      <c r="F4151" s="10" t="s">
        <v>3099</v>
      </c>
      <c r="G4151" s="10" t="s">
        <v>3100</v>
      </c>
      <c r="H4151" s="12" t="s">
        <v>3102</v>
      </c>
      <c r="I4151" s="10"/>
      <c r="J4151" s="10">
        <v>10.0</v>
      </c>
      <c r="K4151" s="10"/>
      <c r="L4151" s="10" t="s">
        <v>22</v>
      </c>
      <c r="M4151" s="10"/>
      <c r="N4151" s="10"/>
      <c r="O4151" s="10"/>
      <c r="P4151" s="11"/>
    </row>
    <row r="4152">
      <c r="A4152" s="22">
        <v>45509.0</v>
      </c>
      <c r="B4152" s="35">
        <v>45506.0</v>
      </c>
      <c r="C4152" s="10" t="s">
        <v>17</v>
      </c>
      <c r="D4152" s="10">
        <v>8.0</v>
      </c>
      <c r="E4152" s="17" t="s">
        <v>33</v>
      </c>
      <c r="F4152" s="10" t="s">
        <v>3103</v>
      </c>
      <c r="G4152" s="10" t="s">
        <v>3104</v>
      </c>
      <c r="H4152" s="12" t="s">
        <v>1236</v>
      </c>
      <c r="I4152" s="10" t="s">
        <v>52</v>
      </c>
      <c r="J4152" s="10"/>
      <c r="K4152" s="10"/>
      <c r="L4152" s="10" t="s">
        <v>22</v>
      </c>
      <c r="M4152" s="10"/>
      <c r="N4152" s="10"/>
      <c r="O4152" s="10"/>
      <c r="P4152" s="11"/>
    </row>
    <row r="4153">
      <c r="A4153" s="22">
        <v>45506.0</v>
      </c>
      <c r="B4153" s="35">
        <v>45504.0</v>
      </c>
      <c r="C4153" s="10" t="s">
        <v>17</v>
      </c>
      <c r="D4153" s="10">
        <v>6.0</v>
      </c>
      <c r="E4153" s="16" t="s">
        <v>9</v>
      </c>
      <c r="F4153" s="10" t="s">
        <v>3105</v>
      </c>
      <c r="G4153" s="10" t="s">
        <v>3106</v>
      </c>
      <c r="H4153" s="12" t="s">
        <v>1357</v>
      </c>
      <c r="I4153" s="10" t="s">
        <v>52</v>
      </c>
      <c r="J4153" s="10"/>
      <c r="K4153" s="22"/>
      <c r="L4153" s="10" t="s">
        <v>22</v>
      </c>
      <c r="M4153" s="10" t="s">
        <v>22</v>
      </c>
      <c r="N4153" s="10"/>
      <c r="O4153" s="10"/>
      <c r="P4153" s="11"/>
    </row>
    <row r="4154">
      <c r="A4154" s="29">
        <v>45506.0</v>
      </c>
      <c r="B4154" s="35">
        <v>45502.0</v>
      </c>
      <c r="C4154" s="10" t="s">
        <v>17</v>
      </c>
      <c r="D4154" s="10">
        <v>8.0</v>
      </c>
      <c r="E4154" s="16" t="s">
        <v>9</v>
      </c>
      <c r="F4154" s="10" t="s">
        <v>3107</v>
      </c>
      <c r="G4154" s="10" t="s">
        <v>3108</v>
      </c>
      <c r="H4154" s="12"/>
      <c r="I4154" s="10" t="s">
        <v>52</v>
      </c>
      <c r="J4154" s="10" t="s">
        <v>3109</v>
      </c>
      <c r="K4154" s="10"/>
      <c r="L4154" s="10" t="s">
        <v>22</v>
      </c>
      <c r="M4154" s="10" t="s">
        <v>22</v>
      </c>
      <c r="N4154" s="10"/>
      <c r="O4154" s="10"/>
      <c r="P4154" s="11"/>
    </row>
    <row r="4155">
      <c r="A4155" s="22">
        <v>45506.0</v>
      </c>
      <c r="B4155" s="23">
        <v>45502.0</v>
      </c>
      <c r="C4155" s="10" t="s">
        <v>17</v>
      </c>
      <c r="D4155" s="10">
        <v>6.0</v>
      </c>
      <c r="E4155" s="16" t="s">
        <v>9</v>
      </c>
      <c r="F4155" s="10" t="s">
        <v>294</v>
      </c>
      <c r="G4155" s="10" t="s">
        <v>3110</v>
      </c>
      <c r="H4155" s="12" t="s">
        <v>296</v>
      </c>
      <c r="I4155" s="10" t="s">
        <v>60</v>
      </c>
      <c r="J4155" s="10" t="s">
        <v>3111</v>
      </c>
      <c r="K4155" s="10" t="s">
        <v>460</v>
      </c>
      <c r="L4155" s="10" t="s">
        <v>22</v>
      </c>
      <c r="M4155" s="10" t="s">
        <v>22</v>
      </c>
      <c r="N4155" s="10"/>
      <c r="O4155" s="10"/>
      <c r="P4155" s="11"/>
    </row>
    <row r="4156">
      <c r="A4156" s="22">
        <v>45506.0</v>
      </c>
      <c r="B4156" s="35">
        <v>45503.0</v>
      </c>
      <c r="C4156" s="10" t="s">
        <v>17</v>
      </c>
      <c r="D4156" s="10">
        <v>8.0</v>
      </c>
      <c r="E4156" s="16" t="s">
        <v>9</v>
      </c>
      <c r="F4156" s="10" t="s">
        <v>2639</v>
      </c>
      <c r="G4156" s="10" t="s">
        <v>465</v>
      </c>
      <c r="H4156" s="12"/>
      <c r="I4156" s="10" t="s">
        <v>52</v>
      </c>
      <c r="J4156" s="10"/>
      <c r="K4156" s="10"/>
      <c r="L4156" s="10" t="s">
        <v>22</v>
      </c>
      <c r="M4156" s="10" t="s">
        <v>22</v>
      </c>
      <c r="N4156" s="10"/>
      <c r="O4156" s="10"/>
      <c r="P4156" s="11"/>
    </row>
    <row r="4157">
      <c r="A4157" s="22">
        <v>45506.0</v>
      </c>
      <c r="B4157" s="35">
        <v>45504.0</v>
      </c>
      <c r="C4157" s="10" t="s">
        <v>17</v>
      </c>
      <c r="D4157" s="10" t="s">
        <v>89</v>
      </c>
      <c r="E4157" s="19" t="s">
        <v>89</v>
      </c>
      <c r="F4157" s="10" t="s">
        <v>3112</v>
      </c>
      <c r="G4157" s="10" t="s">
        <v>3094</v>
      </c>
      <c r="H4157" s="12"/>
      <c r="I4157" s="10" t="s">
        <v>21</v>
      </c>
      <c r="J4157" s="10"/>
      <c r="K4157" s="10"/>
      <c r="L4157" s="10" t="s">
        <v>22</v>
      </c>
      <c r="M4157" s="10" t="s">
        <v>22</v>
      </c>
      <c r="N4157" s="10"/>
      <c r="O4157" s="10"/>
      <c r="P4157" s="11"/>
    </row>
    <row r="4158">
      <c r="A4158" s="22">
        <v>45506.0</v>
      </c>
      <c r="B4158" s="35">
        <v>45504.0</v>
      </c>
      <c r="C4158" s="10" t="s">
        <v>17</v>
      </c>
      <c r="D4158" s="10" t="s">
        <v>89</v>
      </c>
      <c r="E4158" s="19" t="s">
        <v>89</v>
      </c>
      <c r="F4158" s="10" t="s">
        <v>3113</v>
      </c>
      <c r="G4158" s="10" t="s">
        <v>3094</v>
      </c>
      <c r="H4158" s="12"/>
      <c r="I4158" s="10" t="s">
        <v>21</v>
      </c>
      <c r="J4158" s="10"/>
      <c r="K4158" s="10" t="s">
        <v>3114</v>
      </c>
      <c r="L4158" s="10" t="s">
        <v>22</v>
      </c>
      <c r="M4158" s="10" t="s">
        <v>22</v>
      </c>
      <c r="N4158" s="10"/>
      <c r="O4158" s="10"/>
      <c r="P4158" s="11"/>
    </row>
    <row r="4159">
      <c r="A4159" s="22">
        <v>45506.0</v>
      </c>
      <c r="B4159" s="35">
        <v>45504.0</v>
      </c>
      <c r="C4159" s="10" t="s">
        <v>17</v>
      </c>
      <c r="D4159" s="10">
        <v>8.0</v>
      </c>
      <c r="E4159" s="16" t="s">
        <v>9</v>
      </c>
      <c r="F4159" s="10" t="s">
        <v>2861</v>
      </c>
      <c r="G4159" s="10" t="s">
        <v>3115</v>
      </c>
      <c r="H4159" s="12" t="s">
        <v>2048</v>
      </c>
      <c r="I4159" s="10" t="s">
        <v>52</v>
      </c>
      <c r="J4159" s="10"/>
      <c r="K4159" s="10"/>
      <c r="L4159" s="10" t="s">
        <v>22</v>
      </c>
      <c r="M4159" s="10" t="s">
        <v>22</v>
      </c>
      <c r="N4159" s="10"/>
      <c r="O4159" s="10"/>
      <c r="P4159" s="11"/>
    </row>
    <row r="4160">
      <c r="A4160" s="22">
        <v>45506.0</v>
      </c>
      <c r="B4160" s="35">
        <v>45504.0</v>
      </c>
      <c r="C4160" s="10" t="s">
        <v>17</v>
      </c>
      <c r="D4160" s="10">
        <v>4.0</v>
      </c>
      <c r="E4160" s="16" t="s">
        <v>9</v>
      </c>
      <c r="F4160" s="10" t="s">
        <v>1514</v>
      </c>
      <c r="G4160" s="10" t="s">
        <v>114</v>
      </c>
      <c r="H4160" s="12" t="s">
        <v>115</v>
      </c>
      <c r="I4160" s="10" t="s">
        <v>52</v>
      </c>
      <c r="J4160" s="10"/>
      <c r="K4160" s="10"/>
      <c r="L4160" s="10" t="s">
        <v>22</v>
      </c>
      <c r="M4160" s="10" t="s">
        <v>22</v>
      </c>
      <c r="N4160" s="10"/>
      <c r="O4160" s="10"/>
      <c r="P4160" s="11"/>
    </row>
    <row r="4161">
      <c r="A4161" s="22">
        <v>45506.0</v>
      </c>
      <c r="B4161" s="35">
        <v>45505.0</v>
      </c>
      <c r="C4161" s="10" t="s">
        <v>17</v>
      </c>
      <c r="D4161" s="10">
        <v>8.0</v>
      </c>
      <c r="E4161" s="16" t="s">
        <v>9</v>
      </c>
      <c r="F4161" s="10" t="s">
        <v>3116</v>
      </c>
      <c r="G4161" s="10" t="s">
        <v>3117</v>
      </c>
      <c r="H4161" s="12" t="s">
        <v>3118</v>
      </c>
      <c r="I4161" s="10" t="s">
        <v>60</v>
      </c>
      <c r="J4161" s="10" t="s">
        <v>3119</v>
      </c>
      <c r="K4161" s="10"/>
      <c r="L4161" s="10" t="s">
        <v>22</v>
      </c>
      <c r="M4161" s="10" t="s">
        <v>22</v>
      </c>
      <c r="N4161" s="10"/>
      <c r="O4161" s="10"/>
      <c r="P4161" s="11"/>
    </row>
    <row r="4162">
      <c r="A4162" s="22">
        <v>45506.0</v>
      </c>
      <c r="B4162" s="35">
        <v>45505.0</v>
      </c>
      <c r="C4162" s="10" t="s">
        <v>17</v>
      </c>
      <c r="D4162" s="10">
        <v>8.0</v>
      </c>
      <c r="E4162" s="17" t="s">
        <v>33</v>
      </c>
      <c r="F4162" s="10" t="s">
        <v>229</v>
      </c>
      <c r="G4162" s="10" t="s">
        <v>230</v>
      </c>
      <c r="H4162" s="12"/>
      <c r="I4162" s="10" t="s">
        <v>21</v>
      </c>
      <c r="J4162" s="10"/>
      <c r="K4162" s="10"/>
      <c r="L4162" s="10" t="s">
        <v>22</v>
      </c>
      <c r="M4162" s="10" t="s">
        <v>22</v>
      </c>
      <c r="N4162" s="10"/>
      <c r="O4162" s="10"/>
      <c r="P4162" s="11"/>
    </row>
    <row r="4163">
      <c r="A4163" s="22">
        <v>45505.457409305556</v>
      </c>
      <c r="B4163" s="35">
        <v>45505.0</v>
      </c>
      <c r="C4163" s="10" t="s">
        <v>17</v>
      </c>
      <c r="D4163" s="10">
        <v>14.0</v>
      </c>
      <c r="E4163" s="17" t="s">
        <v>33</v>
      </c>
      <c r="F4163" s="10" t="s">
        <v>1361</v>
      </c>
      <c r="G4163" s="10" t="s">
        <v>82</v>
      </c>
      <c r="H4163" s="12"/>
      <c r="I4163" s="10" t="s">
        <v>21</v>
      </c>
      <c r="J4163" s="10"/>
      <c r="K4163" s="10"/>
      <c r="L4163" s="10" t="s">
        <v>22</v>
      </c>
      <c r="M4163" s="10" t="s">
        <v>22</v>
      </c>
      <c r="N4163" s="10" t="s">
        <v>1480</v>
      </c>
      <c r="O4163" s="10"/>
      <c r="P4163" s="11"/>
    </row>
    <row r="4164">
      <c r="A4164" s="22">
        <v>45505.45688721065</v>
      </c>
      <c r="B4164" s="35">
        <v>45505.0</v>
      </c>
      <c r="C4164" s="10" t="s">
        <v>17</v>
      </c>
      <c r="D4164" s="10">
        <v>8.0</v>
      </c>
      <c r="E4164" s="17" t="s">
        <v>33</v>
      </c>
      <c r="F4164" s="10" t="s">
        <v>1361</v>
      </c>
      <c r="G4164" s="10" t="s">
        <v>82</v>
      </c>
      <c r="H4164" s="12"/>
      <c r="I4164" s="10" t="s">
        <v>21</v>
      </c>
      <c r="J4164" s="10"/>
      <c r="K4164" s="10"/>
      <c r="L4164" s="10" t="s">
        <v>22</v>
      </c>
      <c r="M4164" s="10" t="s">
        <v>22</v>
      </c>
      <c r="N4164" s="10" t="s">
        <v>1480</v>
      </c>
      <c r="O4164" s="11"/>
      <c r="P4164" s="11"/>
    </row>
    <row r="4165">
      <c r="A4165" s="22">
        <v>45505.0</v>
      </c>
      <c r="B4165" s="35">
        <v>45503.0</v>
      </c>
      <c r="C4165" s="10" t="s">
        <v>17</v>
      </c>
      <c r="D4165" s="10">
        <v>4.0</v>
      </c>
      <c r="E4165" s="16" t="s">
        <v>9</v>
      </c>
      <c r="F4165" s="10" t="s">
        <v>3120</v>
      </c>
      <c r="G4165" s="10" t="s">
        <v>916</v>
      </c>
      <c r="H4165" s="12"/>
      <c r="I4165" s="10" t="s">
        <v>21</v>
      </c>
      <c r="J4165" s="10"/>
      <c r="K4165" s="10"/>
      <c r="L4165" s="10" t="s">
        <v>22</v>
      </c>
      <c r="M4165" s="10" t="s">
        <v>22</v>
      </c>
      <c r="N4165" s="10" t="s">
        <v>22</v>
      </c>
      <c r="O4165" s="10"/>
      <c r="P4165" s="11"/>
    </row>
    <row r="4166">
      <c r="A4166" s="22">
        <v>45505.0</v>
      </c>
      <c r="B4166" s="35">
        <v>45503.0</v>
      </c>
      <c r="C4166" s="10" t="s">
        <v>17</v>
      </c>
      <c r="D4166" s="10">
        <v>8.0</v>
      </c>
      <c r="E4166" s="16" t="s">
        <v>9</v>
      </c>
      <c r="F4166" s="10" t="s">
        <v>3103</v>
      </c>
      <c r="G4166" s="10" t="s">
        <v>518</v>
      </c>
      <c r="H4166" s="12"/>
      <c r="I4166" s="10" t="s">
        <v>52</v>
      </c>
      <c r="J4166" s="10"/>
      <c r="K4166" s="10"/>
      <c r="L4166" s="10" t="s">
        <v>22</v>
      </c>
      <c r="M4166" s="10" t="s">
        <v>22</v>
      </c>
      <c r="N4166" s="10" t="s">
        <v>22</v>
      </c>
      <c r="O4166" s="10" t="s">
        <v>474</v>
      </c>
      <c r="P4166" s="11"/>
    </row>
    <row r="4167">
      <c r="A4167" s="22">
        <v>45505.0</v>
      </c>
      <c r="B4167" s="35">
        <v>45504.0</v>
      </c>
      <c r="C4167" s="10" t="s">
        <v>17</v>
      </c>
      <c r="D4167" s="10">
        <v>8.0</v>
      </c>
      <c r="E4167" s="16" t="s">
        <v>9</v>
      </c>
      <c r="F4167" s="10" t="s">
        <v>3121</v>
      </c>
      <c r="G4167" s="10" t="s">
        <v>94</v>
      </c>
      <c r="H4167" s="12" t="s">
        <v>853</v>
      </c>
      <c r="I4167" s="10" t="s">
        <v>21</v>
      </c>
      <c r="J4167" s="10" t="s">
        <v>3122</v>
      </c>
      <c r="K4167" s="22">
        <v>0.5833333333321207</v>
      </c>
      <c r="L4167" s="10" t="s">
        <v>22</v>
      </c>
      <c r="M4167" s="10" t="s">
        <v>22</v>
      </c>
      <c r="N4167" s="10"/>
      <c r="O4167" s="10"/>
      <c r="P4167" s="11"/>
    </row>
    <row r="4168">
      <c r="A4168" s="22">
        <v>45505.0</v>
      </c>
      <c r="B4168" s="35">
        <v>45504.0</v>
      </c>
      <c r="C4168" s="10" t="s">
        <v>17</v>
      </c>
      <c r="D4168" s="10">
        <v>8.0</v>
      </c>
      <c r="E4168" s="16" t="s">
        <v>9</v>
      </c>
      <c r="F4168" s="10" t="s">
        <v>3123</v>
      </c>
      <c r="G4168" s="10" t="s">
        <v>3124</v>
      </c>
      <c r="H4168" s="12" t="s">
        <v>3125</v>
      </c>
      <c r="I4168" s="10" t="s">
        <v>52</v>
      </c>
      <c r="J4168" s="22"/>
      <c r="K4168" s="10"/>
      <c r="L4168" s="10" t="s">
        <v>22</v>
      </c>
      <c r="M4168" s="10" t="s">
        <v>22</v>
      </c>
      <c r="N4168" s="10" t="s">
        <v>22</v>
      </c>
      <c r="O4168" s="10" t="s">
        <v>22</v>
      </c>
      <c r="P4168" s="11"/>
    </row>
    <row r="4169">
      <c r="A4169" s="22">
        <v>45505.0</v>
      </c>
      <c r="B4169" s="35">
        <v>45504.0</v>
      </c>
      <c r="C4169" s="10" t="s">
        <v>17</v>
      </c>
      <c r="D4169" s="10">
        <v>8.0</v>
      </c>
      <c r="E4169" s="16" t="s">
        <v>9</v>
      </c>
      <c r="F4169" s="10" t="s">
        <v>3126</v>
      </c>
      <c r="G4169" s="10" t="s">
        <v>94</v>
      </c>
      <c r="H4169" s="12" t="s">
        <v>853</v>
      </c>
      <c r="I4169" s="10" t="s">
        <v>21</v>
      </c>
      <c r="J4169" s="10" t="s">
        <v>536</v>
      </c>
      <c r="K4169" s="10"/>
      <c r="L4169" s="10" t="s">
        <v>22</v>
      </c>
      <c r="M4169" s="10" t="s">
        <v>22</v>
      </c>
      <c r="N4169" s="10" t="s">
        <v>22</v>
      </c>
      <c r="O4169" s="10"/>
      <c r="P4169" s="11"/>
    </row>
    <row r="4170">
      <c r="A4170" s="22">
        <v>45505.0</v>
      </c>
      <c r="B4170" s="23">
        <v>45504.0</v>
      </c>
      <c r="C4170" s="10" t="s">
        <v>17</v>
      </c>
      <c r="D4170" s="10">
        <v>8.0</v>
      </c>
      <c r="E4170" s="16" t="s">
        <v>9</v>
      </c>
      <c r="F4170" s="10" t="s">
        <v>3127</v>
      </c>
      <c r="G4170" s="10" t="s">
        <v>916</v>
      </c>
      <c r="H4170" s="12"/>
      <c r="I4170" s="10" t="s">
        <v>21</v>
      </c>
      <c r="J4170" s="10"/>
      <c r="K4170" s="10" t="s">
        <v>493</v>
      </c>
      <c r="L4170" s="10" t="s">
        <v>22</v>
      </c>
      <c r="M4170" s="10" t="s">
        <v>22</v>
      </c>
      <c r="N4170" s="10" t="s">
        <v>1480</v>
      </c>
      <c r="O4170" s="11"/>
      <c r="P4170" s="11"/>
    </row>
    <row r="4171">
      <c r="A4171" s="22">
        <v>45505.0</v>
      </c>
      <c r="B4171" s="35">
        <v>45504.0</v>
      </c>
      <c r="C4171" s="10" t="s">
        <v>17</v>
      </c>
      <c r="D4171" s="10">
        <v>8.0</v>
      </c>
      <c r="E4171" s="17" t="s">
        <v>33</v>
      </c>
      <c r="F4171" s="10" t="s">
        <v>3128</v>
      </c>
      <c r="G4171" s="10" t="s">
        <v>48</v>
      </c>
      <c r="H4171" s="12" t="s">
        <v>49</v>
      </c>
      <c r="I4171" s="10" t="s">
        <v>21</v>
      </c>
      <c r="J4171" s="10"/>
      <c r="K4171" s="10"/>
      <c r="L4171" s="10" t="s">
        <v>22</v>
      </c>
      <c r="M4171" s="10" t="s">
        <v>22</v>
      </c>
      <c r="N4171" s="10" t="s">
        <v>22</v>
      </c>
      <c r="O4171" s="11"/>
      <c r="P4171" s="11"/>
    </row>
    <row r="4172">
      <c r="A4172" s="22">
        <v>45505.0</v>
      </c>
      <c r="B4172" s="35">
        <v>45504.0</v>
      </c>
      <c r="C4172" s="10" t="s">
        <v>17</v>
      </c>
      <c r="D4172" s="10">
        <v>12.0</v>
      </c>
      <c r="E4172" s="16" t="s">
        <v>9</v>
      </c>
      <c r="F4172" s="10" t="s">
        <v>2643</v>
      </c>
      <c r="G4172" s="10" t="s">
        <v>213</v>
      </c>
      <c r="H4172" s="12" t="s">
        <v>680</v>
      </c>
      <c r="I4172" s="10" t="s">
        <v>21</v>
      </c>
      <c r="J4172" s="10"/>
      <c r="K4172" s="10"/>
      <c r="L4172" s="10" t="s">
        <v>22</v>
      </c>
      <c r="M4172" s="10" t="s">
        <v>22</v>
      </c>
      <c r="N4172" s="10" t="s">
        <v>1480</v>
      </c>
      <c r="O4172" s="10"/>
      <c r="P4172" s="11"/>
    </row>
    <row r="4173">
      <c r="A4173" s="22">
        <v>45505.0</v>
      </c>
      <c r="B4173" s="35">
        <v>45505.0</v>
      </c>
      <c r="C4173" s="10" t="s">
        <v>17</v>
      </c>
      <c r="D4173" s="10">
        <v>8.0</v>
      </c>
      <c r="E4173" s="17" t="s">
        <v>33</v>
      </c>
      <c r="F4173" s="10" t="s">
        <v>3129</v>
      </c>
      <c r="G4173" s="10"/>
      <c r="H4173" s="12"/>
      <c r="I4173" s="10" t="s">
        <v>21</v>
      </c>
      <c r="J4173" s="10"/>
      <c r="K4173" s="10"/>
      <c r="L4173" s="10" t="s">
        <v>22</v>
      </c>
      <c r="M4173" s="10" t="s">
        <v>22</v>
      </c>
      <c r="N4173" s="10"/>
      <c r="O4173" s="10"/>
      <c r="P4173" s="11"/>
    </row>
    <row r="4174">
      <c r="A4174" s="22">
        <v>45504.457614513885</v>
      </c>
      <c r="B4174" s="35">
        <v>45504.0</v>
      </c>
      <c r="C4174" s="10" t="s">
        <v>17</v>
      </c>
      <c r="D4174" s="10">
        <v>40.0</v>
      </c>
      <c r="E4174" s="16" t="s">
        <v>9</v>
      </c>
      <c r="F4174" s="10" t="s">
        <v>3033</v>
      </c>
      <c r="G4174" s="10" t="s">
        <v>3034</v>
      </c>
      <c r="H4174" s="12" t="s">
        <v>3130</v>
      </c>
      <c r="I4174" s="10" t="s">
        <v>21</v>
      </c>
      <c r="J4174" s="10"/>
      <c r="K4174" s="22"/>
      <c r="L4174" s="10" t="s">
        <v>22</v>
      </c>
      <c r="M4174" s="10" t="s">
        <v>22</v>
      </c>
      <c r="N4174" s="10" t="s">
        <v>22</v>
      </c>
      <c r="O4174" s="10" t="s">
        <v>474</v>
      </c>
      <c r="P4174" s="10"/>
    </row>
    <row r="4175">
      <c r="A4175" s="22">
        <v>45504.4407893287</v>
      </c>
      <c r="B4175" s="35">
        <v>45504.0</v>
      </c>
      <c r="C4175" s="10" t="s">
        <v>17</v>
      </c>
      <c r="D4175" s="10">
        <v>6.0</v>
      </c>
      <c r="E4175" s="16" t="s">
        <v>9</v>
      </c>
      <c r="F4175" s="10" t="s">
        <v>3131</v>
      </c>
      <c r="G4175" s="10" t="s">
        <v>111</v>
      </c>
      <c r="H4175" s="12" t="s">
        <v>112</v>
      </c>
      <c r="I4175" s="10" t="s">
        <v>21</v>
      </c>
      <c r="J4175" s="10"/>
      <c r="K4175" s="34"/>
      <c r="L4175" s="10" t="s">
        <v>22</v>
      </c>
      <c r="M4175" s="10" t="s">
        <v>22</v>
      </c>
      <c r="N4175" s="10" t="s">
        <v>22</v>
      </c>
      <c r="O4175" s="10"/>
      <c r="P4175" s="11"/>
    </row>
    <row r="4176">
      <c r="A4176" s="22">
        <v>45504.0</v>
      </c>
      <c r="B4176" s="23">
        <v>45503.0</v>
      </c>
      <c r="C4176" s="10" t="s">
        <v>17</v>
      </c>
      <c r="D4176" s="10">
        <v>8.0</v>
      </c>
      <c r="E4176" s="16" t="s">
        <v>9</v>
      </c>
      <c r="F4176" s="10" t="s">
        <v>3132</v>
      </c>
      <c r="G4176" s="10" t="s">
        <v>230</v>
      </c>
      <c r="H4176" s="12"/>
      <c r="I4176" s="10" t="s">
        <v>21</v>
      </c>
      <c r="J4176" s="10"/>
      <c r="K4176" s="10"/>
      <c r="L4176" s="10" t="s">
        <v>22</v>
      </c>
      <c r="M4176" s="10" t="s">
        <v>22</v>
      </c>
      <c r="N4176" s="10" t="s">
        <v>22</v>
      </c>
      <c r="O4176" s="10"/>
      <c r="P4176" s="11"/>
    </row>
    <row r="4177">
      <c r="A4177" s="22">
        <v>45504.0</v>
      </c>
      <c r="B4177" s="23">
        <v>45490.0</v>
      </c>
      <c r="C4177" s="10" t="s">
        <v>17</v>
      </c>
      <c r="D4177" s="10">
        <v>8.0</v>
      </c>
      <c r="E4177" s="16" t="s">
        <v>9</v>
      </c>
      <c r="F4177" s="10" t="s">
        <v>3133</v>
      </c>
      <c r="G4177" s="10" t="s">
        <v>521</v>
      </c>
      <c r="H4177" s="12">
        <v>1.577866219E9</v>
      </c>
      <c r="I4177" s="10" t="s">
        <v>21</v>
      </c>
      <c r="J4177" s="10"/>
      <c r="K4177" s="10"/>
      <c r="L4177" s="10" t="s">
        <v>22</v>
      </c>
      <c r="M4177" s="10" t="s">
        <v>22</v>
      </c>
      <c r="N4177" s="10" t="s">
        <v>22</v>
      </c>
      <c r="O4177" s="11"/>
      <c r="P4177" s="11"/>
    </row>
    <row r="4178">
      <c r="A4178" s="22">
        <v>45504.0</v>
      </c>
      <c r="B4178" s="23">
        <v>45502.0</v>
      </c>
      <c r="C4178" s="10" t="s">
        <v>17</v>
      </c>
      <c r="D4178" s="10">
        <v>5.0</v>
      </c>
      <c r="E4178" s="16" t="s">
        <v>9</v>
      </c>
      <c r="F4178" s="10" t="s">
        <v>3134</v>
      </c>
      <c r="G4178" s="10" t="s">
        <v>226</v>
      </c>
      <c r="H4178" s="12" t="s">
        <v>227</v>
      </c>
      <c r="I4178" s="10" t="s">
        <v>21</v>
      </c>
      <c r="J4178" s="10"/>
      <c r="K4178" s="10" t="s">
        <v>460</v>
      </c>
      <c r="L4178" s="10" t="s">
        <v>22</v>
      </c>
      <c r="M4178" s="10" t="s">
        <v>22</v>
      </c>
      <c r="N4178" s="10" t="s">
        <v>22</v>
      </c>
      <c r="O4178" s="11"/>
      <c r="P4178" s="11"/>
    </row>
    <row r="4179">
      <c r="A4179" s="22">
        <v>45504.0</v>
      </c>
      <c r="B4179" s="23">
        <v>45502.0</v>
      </c>
      <c r="C4179" s="10" t="s">
        <v>17</v>
      </c>
      <c r="D4179" s="10">
        <v>8.0</v>
      </c>
      <c r="E4179" s="16" t="s">
        <v>9</v>
      </c>
      <c r="F4179" s="10" t="s">
        <v>3135</v>
      </c>
      <c r="G4179" s="10" t="s">
        <v>2334</v>
      </c>
      <c r="H4179" s="12"/>
      <c r="I4179" s="10" t="s">
        <v>21</v>
      </c>
      <c r="J4179" s="10"/>
      <c r="K4179" s="10"/>
      <c r="L4179" s="10" t="s">
        <v>22</v>
      </c>
      <c r="M4179" s="10" t="s">
        <v>22</v>
      </c>
      <c r="N4179" s="10" t="s">
        <v>22</v>
      </c>
      <c r="O4179" s="11"/>
      <c r="P4179" s="11"/>
    </row>
    <row r="4180">
      <c r="A4180" s="22">
        <v>45504.0</v>
      </c>
      <c r="B4180" s="23">
        <v>45502.0</v>
      </c>
      <c r="C4180" s="10" t="s">
        <v>17</v>
      </c>
      <c r="D4180" s="10">
        <v>8.0</v>
      </c>
      <c r="E4180" s="16" t="s">
        <v>9</v>
      </c>
      <c r="F4180" s="10" t="s">
        <v>162</v>
      </c>
      <c r="G4180" s="10" t="s">
        <v>3136</v>
      </c>
      <c r="H4180" s="12"/>
      <c r="I4180" s="10" t="s">
        <v>21</v>
      </c>
      <c r="J4180" s="10"/>
      <c r="K4180" s="10"/>
      <c r="L4180" s="10" t="s">
        <v>22</v>
      </c>
      <c r="M4180" s="10" t="s">
        <v>22</v>
      </c>
      <c r="N4180" s="10" t="s">
        <v>22</v>
      </c>
      <c r="O4180" s="10"/>
      <c r="P4180" s="11"/>
    </row>
    <row r="4181">
      <c r="A4181" s="22">
        <v>45504.0</v>
      </c>
      <c r="B4181" s="23">
        <v>45503.0</v>
      </c>
      <c r="C4181" s="10" t="s">
        <v>17</v>
      </c>
      <c r="D4181" s="10">
        <v>6.0</v>
      </c>
      <c r="E4181" s="16" t="s">
        <v>9</v>
      </c>
      <c r="F4181" s="10" t="s">
        <v>3137</v>
      </c>
      <c r="G4181" s="10" t="s">
        <v>3138</v>
      </c>
      <c r="H4181" s="12" t="s">
        <v>3139</v>
      </c>
      <c r="I4181" s="10" t="s">
        <v>52</v>
      </c>
      <c r="J4181" s="10"/>
      <c r="K4181" s="10"/>
      <c r="L4181" s="10" t="s">
        <v>22</v>
      </c>
      <c r="M4181" s="10" t="s">
        <v>22</v>
      </c>
      <c r="N4181" s="10" t="s">
        <v>22</v>
      </c>
      <c r="O4181" s="10" t="s">
        <v>22</v>
      </c>
      <c r="P4181" s="11"/>
    </row>
    <row r="4182">
      <c r="A4182" s="22">
        <v>45504.0</v>
      </c>
      <c r="B4182" s="23">
        <v>45503.0</v>
      </c>
      <c r="C4182" s="10" t="s">
        <v>17</v>
      </c>
      <c r="D4182" s="10">
        <v>8.0</v>
      </c>
      <c r="E4182" s="16" t="s">
        <v>9</v>
      </c>
      <c r="F4182" s="10" t="s">
        <v>3140</v>
      </c>
      <c r="G4182" s="10" t="s">
        <v>515</v>
      </c>
      <c r="H4182" s="12" t="s">
        <v>516</v>
      </c>
      <c r="I4182" s="10" t="s">
        <v>21</v>
      </c>
      <c r="J4182" s="10"/>
      <c r="K4182" s="10"/>
      <c r="L4182" s="10" t="s">
        <v>22</v>
      </c>
      <c r="M4182" s="10" t="s">
        <v>22</v>
      </c>
      <c r="N4182" s="10" t="s">
        <v>22</v>
      </c>
      <c r="O4182" s="10"/>
      <c r="P4182" s="11"/>
    </row>
    <row r="4183">
      <c r="A4183" s="36">
        <v>45504.0</v>
      </c>
      <c r="B4183" s="35">
        <v>45503.0</v>
      </c>
      <c r="C4183" s="10" t="s">
        <v>17</v>
      </c>
      <c r="D4183" s="10">
        <v>8.0</v>
      </c>
      <c r="E4183" s="16" t="s">
        <v>9</v>
      </c>
      <c r="F4183" s="10" t="s">
        <v>3141</v>
      </c>
      <c r="G4183" s="10" t="s">
        <v>1310</v>
      </c>
      <c r="H4183" s="12" t="s">
        <v>1311</v>
      </c>
      <c r="I4183" s="10" t="s">
        <v>60</v>
      </c>
      <c r="J4183" s="10" t="s">
        <v>3142</v>
      </c>
      <c r="K4183" s="10"/>
      <c r="L4183" s="10" t="s">
        <v>22</v>
      </c>
      <c r="M4183" s="10" t="s">
        <v>22</v>
      </c>
      <c r="N4183" s="10" t="s">
        <v>22</v>
      </c>
      <c r="O4183" s="10" t="s">
        <v>22</v>
      </c>
      <c r="P4183" s="11"/>
    </row>
    <row r="4184">
      <c r="A4184" s="22">
        <v>45504.0</v>
      </c>
      <c r="B4184" s="23">
        <v>45503.0</v>
      </c>
      <c r="C4184" s="10" t="s">
        <v>17</v>
      </c>
      <c r="D4184" s="10">
        <v>8.0</v>
      </c>
      <c r="E4184" s="17" t="s">
        <v>33</v>
      </c>
      <c r="F4184" s="10" t="s">
        <v>2720</v>
      </c>
      <c r="G4184" s="10" t="s">
        <v>19</v>
      </c>
      <c r="H4184" s="12" t="s">
        <v>20</v>
      </c>
      <c r="I4184" s="10" t="s">
        <v>21</v>
      </c>
      <c r="J4184" s="10"/>
      <c r="K4184" s="10"/>
      <c r="L4184" s="10" t="s">
        <v>22</v>
      </c>
      <c r="M4184" s="10" t="s">
        <v>22</v>
      </c>
      <c r="N4184" s="10" t="s">
        <v>22</v>
      </c>
      <c r="O4184" s="10"/>
      <c r="P4184" s="11"/>
    </row>
    <row r="4185">
      <c r="A4185" s="22">
        <v>45504.0</v>
      </c>
      <c r="B4185" s="23">
        <v>45503.0</v>
      </c>
      <c r="C4185" s="10" t="s">
        <v>17</v>
      </c>
      <c r="D4185" s="10">
        <v>4.0</v>
      </c>
      <c r="E4185" s="16" t="s">
        <v>9</v>
      </c>
      <c r="F4185" s="10" t="s">
        <v>1726</v>
      </c>
      <c r="G4185" s="10" t="s">
        <v>3143</v>
      </c>
      <c r="H4185" s="12" t="s">
        <v>1728</v>
      </c>
      <c r="I4185" s="10" t="s">
        <v>52</v>
      </c>
      <c r="J4185" s="10"/>
      <c r="K4185" s="10" t="s">
        <v>3144</v>
      </c>
      <c r="L4185" s="10" t="s">
        <v>22</v>
      </c>
      <c r="M4185" s="10" t="s">
        <v>22</v>
      </c>
      <c r="N4185" s="10" t="s">
        <v>22</v>
      </c>
      <c r="O4185" s="10" t="s">
        <v>22</v>
      </c>
      <c r="P4185" s="10" t="s">
        <v>22</v>
      </c>
    </row>
    <row r="4186">
      <c r="A4186" s="22">
        <v>45504.0</v>
      </c>
      <c r="B4186" s="23">
        <v>45503.0</v>
      </c>
      <c r="C4186" s="10" t="s">
        <v>17</v>
      </c>
      <c r="D4186" s="10">
        <v>20.0</v>
      </c>
      <c r="E4186" s="17" t="s">
        <v>33</v>
      </c>
      <c r="F4186" s="10" t="s">
        <v>2959</v>
      </c>
      <c r="G4186" s="10" t="s">
        <v>1164</v>
      </c>
      <c r="H4186" s="12" t="s">
        <v>1165</v>
      </c>
      <c r="I4186" s="10" t="s">
        <v>21</v>
      </c>
      <c r="J4186" s="10"/>
      <c r="K4186" s="10"/>
      <c r="L4186" s="10" t="s">
        <v>22</v>
      </c>
      <c r="M4186" s="10" t="s">
        <v>22</v>
      </c>
      <c r="N4186" s="10" t="s">
        <v>22</v>
      </c>
      <c r="O4186" s="10"/>
      <c r="P4186" s="11"/>
    </row>
    <row r="4187">
      <c r="A4187" s="22">
        <v>45504.0</v>
      </c>
      <c r="B4187" s="35">
        <v>45503.0</v>
      </c>
      <c r="C4187" s="10" t="s">
        <v>17</v>
      </c>
      <c r="D4187" s="10">
        <v>8.0</v>
      </c>
      <c r="E4187" s="17" t="s">
        <v>33</v>
      </c>
      <c r="F4187" s="10" t="s">
        <v>403</v>
      </c>
      <c r="G4187" s="10" t="s">
        <v>169</v>
      </c>
      <c r="H4187" s="12" t="s">
        <v>170</v>
      </c>
      <c r="I4187" s="10" t="s">
        <v>21</v>
      </c>
      <c r="J4187" s="10"/>
      <c r="K4187" s="10"/>
      <c r="L4187" s="10" t="s">
        <v>22</v>
      </c>
      <c r="M4187" s="10" t="s">
        <v>22</v>
      </c>
      <c r="N4187" s="10" t="s">
        <v>22</v>
      </c>
      <c r="O4187" s="10"/>
      <c r="P4187" s="11"/>
    </row>
    <row r="4188">
      <c r="A4188" s="22">
        <v>45503.50168685185</v>
      </c>
      <c r="B4188" s="23">
        <v>45503.0</v>
      </c>
      <c r="C4188" s="10" t="s">
        <v>17</v>
      </c>
      <c r="D4188" s="10">
        <v>4.0</v>
      </c>
      <c r="E4188" s="16" t="s">
        <v>9</v>
      </c>
      <c r="F4188" s="10" t="s">
        <v>2705</v>
      </c>
      <c r="G4188" s="10" t="s">
        <v>3145</v>
      </c>
      <c r="H4188" s="12" t="s">
        <v>1083</v>
      </c>
      <c r="I4188" s="10" t="s">
        <v>60</v>
      </c>
      <c r="J4188" s="10"/>
      <c r="K4188" s="32"/>
      <c r="L4188" s="10" t="s">
        <v>22</v>
      </c>
      <c r="M4188" s="10" t="s">
        <v>22</v>
      </c>
      <c r="N4188" s="10" t="s">
        <v>22</v>
      </c>
      <c r="O4188" s="10" t="s">
        <v>22</v>
      </c>
      <c r="P4188" s="11"/>
    </row>
    <row r="4189">
      <c r="A4189" s="22">
        <v>45503.4961081713</v>
      </c>
      <c r="B4189" s="23">
        <v>45503.0</v>
      </c>
      <c r="C4189" s="10" t="s">
        <v>17</v>
      </c>
      <c r="D4189" s="10">
        <v>8.0</v>
      </c>
      <c r="E4189" s="16" t="s">
        <v>9</v>
      </c>
      <c r="F4189" s="10" t="s">
        <v>3146</v>
      </c>
      <c r="G4189" s="10" t="s">
        <v>1692</v>
      </c>
      <c r="H4189" s="12" t="s">
        <v>3147</v>
      </c>
      <c r="I4189" s="10" t="s">
        <v>52</v>
      </c>
      <c r="J4189" s="10"/>
      <c r="K4189" s="10"/>
      <c r="L4189" s="10" t="s">
        <v>22</v>
      </c>
      <c r="M4189" s="10" t="s">
        <v>22</v>
      </c>
      <c r="N4189" s="10" t="s">
        <v>22</v>
      </c>
      <c r="O4189" s="10"/>
      <c r="P4189" s="11"/>
    </row>
    <row r="4190">
      <c r="A4190" s="22">
        <v>45503.449934247685</v>
      </c>
      <c r="B4190" s="23">
        <v>45503.0</v>
      </c>
      <c r="C4190" s="10" t="s">
        <v>17</v>
      </c>
      <c r="D4190" s="10">
        <v>16.0</v>
      </c>
      <c r="E4190" s="17" t="s">
        <v>33</v>
      </c>
      <c r="F4190" s="10" t="s">
        <v>3038</v>
      </c>
      <c r="G4190" s="10" t="s">
        <v>169</v>
      </c>
      <c r="H4190" s="12" t="s">
        <v>170</v>
      </c>
      <c r="I4190" s="10" t="s">
        <v>21</v>
      </c>
      <c r="J4190" s="10"/>
      <c r="K4190" s="10"/>
      <c r="L4190" s="10" t="s">
        <v>22</v>
      </c>
      <c r="M4190" s="10" t="s">
        <v>22</v>
      </c>
      <c r="N4190" s="10" t="s">
        <v>22</v>
      </c>
      <c r="O4190" s="10"/>
      <c r="P4190" s="11"/>
    </row>
    <row r="4191">
      <c r="A4191" s="22">
        <v>45503.0</v>
      </c>
      <c r="B4191" s="23">
        <v>45498.0</v>
      </c>
      <c r="C4191" s="10" t="s">
        <v>17</v>
      </c>
      <c r="D4191" s="10">
        <v>8.0</v>
      </c>
      <c r="E4191" s="16" t="s">
        <v>9</v>
      </c>
      <c r="F4191" s="10" t="s">
        <v>3148</v>
      </c>
      <c r="G4191" s="10" t="s">
        <v>213</v>
      </c>
      <c r="H4191" s="12" t="s">
        <v>680</v>
      </c>
      <c r="I4191" s="10" t="s">
        <v>21</v>
      </c>
      <c r="J4191" s="10" t="s">
        <v>3149</v>
      </c>
      <c r="K4191" s="10" t="s">
        <v>460</v>
      </c>
      <c r="L4191" s="10" t="s">
        <v>22</v>
      </c>
      <c r="M4191" s="10" t="s">
        <v>22</v>
      </c>
      <c r="N4191" s="10" t="s">
        <v>22</v>
      </c>
      <c r="O4191" s="10"/>
      <c r="P4191" s="11"/>
    </row>
    <row r="4192">
      <c r="A4192" s="22">
        <v>45503.0</v>
      </c>
      <c r="B4192" s="23">
        <v>45502.0</v>
      </c>
      <c r="C4192" s="10" t="s">
        <v>17</v>
      </c>
      <c r="D4192" s="10">
        <v>8.0</v>
      </c>
      <c r="E4192" s="16" t="s">
        <v>9</v>
      </c>
      <c r="F4192" s="10" t="s">
        <v>3150</v>
      </c>
      <c r="G4192" s="10" t="s">
        <v>1191</v>
      </c>
      <c r="H4192" s="12" t="s">
        <v>1192</v>
      </c>
      <c r="I4192" s="10" t="s">
        <v>52</v>
      </c>
      <c r="J4192" s="10"/>
      <c r="K4192" s="10"/>
      <c r="L4192" s="10" t="s">
        <v>22</v>
      </c>
      <c r="M4192" s="10" t="s">
        <v>22</v>
      </c>
      <c r="N4192" s="10" t="s">
        <v>22</v>
      </c>
      <c r="O4192" s="10" t="s">
        <v>22</v>
      </c>
      <c r="P4192" s="11"/>
    </row>
    <row r="4193">
      <c r="A4193" s="22">
        <v>45503.0</v>
      </c>
      <c r="B4193" s="23">
        <v>45502.0</v>
      </c>
      <c r="C4193" s="10" t="s">
        <v>17</v>
      </c>
      <c r="D4193" s="10">
        <v>8.0</v>
      </c>
      <c r="E4193" s="17" t="s">
        <v>33</v>
      </c>
      <c r="F4193" s="10" t="s">
        <v>1190</v>
      </c>
      <c r="G4193" s="10" t="s">
        <v>1191</v>
      </c>
      <c r="H4193" s="12" t="s">
        <v>1192</v>
      </c>
      <c r="I4193" s="10" t="s">
        <v>52</v>
      </c>
      <c r="J4193" s="10"/>
      <c r="K4193" s="10"/>
      <c r="L4193" s="10" t="s">
        <v>22</v>
      </c>
      <c r="M4193" s="10" t="s">
        <v>22</v>
      </c>
      <c r="N4193" s="10" t="s">
        <v>22</v>
      </c>
      <c r="O4193" s="10" t="s">
        <v>474</v>
      </c>
      <c r="P4193" s="11"/>
    </row>
    <row r="4194">
      <c r="A4194" s="22">
        <v>45503.0</v>
      </c>
      <c r="B4194" s="23">
        <v>45502.0</v>
      </c>
      <c r="C4194" s="10" t="s">
        <v>17</v>
      </c>
      <c r="D4194" s="10">
        <v>20.0</v>
      </c>
      <c r="E4194" s="17" t="s">
        <v>33</v>
      </c>
      <c r="F4194" s="10" t="s">
        <v>2959</v>
      </c>
      <c r="G4194" s="10" t="s">
        <v>1164</v>
      </c>
      <c r="H4194" s="12" t="s">
        <v>1165</v>
      </c>
      <c r="I4194" s="10" t="s">
        <v>21</v>
      </c>
      <c r="J4194" s="10"/>
      <c r="K4194" s="10"/>
      <c r="L4194" s="10" t="s">
        <v>22</v>
      </c>
      <c r="M4194" s="10" t="s">
        <v>22</v>
      </c>
      <c r="N4194" s="10" t="s">
        <v>22</v>
      </c>
      <c r="O4194" s="10"/>
      <c r="P4194" s="11"/>
    </row>
    <row r="4195">
      <c r="A4195" s="22">
        <v>45503.0</v>
      </c>
      <c r="B4195" s="23">
        <v>45502.0</v>
      </c>
      <c r="C4195" s="10" t="s">
        <v>17</v>
      </c>
      <c r="D4195" s="10">
        <v>8.0</v>
      </c>
      <c r="E4195" s="17" t="s">
        <v>33</v>
      </c>
      <c r="F4195" s="10" t="s">
        <v>1927</v>
      </c>
      <c r="G4195" s="10" t="s">
        <v>3151</v>
      </c>
      <c r="H4195" s="12"/>
      <c r="I4195" s="10" t="s">
        <v>60</v>
      </c>
      <c r="J4195" s="10"/>
      <c r="K4195" s="10"/>
      <c r="L4195" s="10" t="s">
        <v>22</v>
      </c>
      <c r="M4195" s="10" t="s">
        <v>22</v>
      </c>
      <c r="N4195" s="10" t="s">
        <v>22</v>
      </c>
      <c r="O4195" s="10"/>
      <c r="P4195" s="11"/>
    </row>
    <row r="4196">
      <c r="A4196" s="22">
        <v>45503.0</v>
      </c>
      <c r="B4196" s="23">
        <v>45502.0</v>
      </c>
      <c r="C4196" s="10" t="s">
        <v>17</v>
      </c>
      <c r="D4196" s="10">
        <v>8.0</v>
      </c>
      <c r="E4196" s="16" t="s">
        <v>9</v>
      </c>
      <c r="F4196" s="10" t="s">
        <v>3152</v>
      </c>
      <c r="G4196" s="10" t="s">
        <v>3153</v>
      </c>
      <c r="H4196" s="12" t="s">
        <v>3154</v>
      </c>
      <c r="I4196" s="10" t="s">
        <v>60</v>
      </c>
      <c r="J4196" s="10" t="s">
        <v>3155</v>
      </c>
      <c r="K4196" s="10" t="s">
        <v>460</v>
      </c>
      <c r="L4196" s="10" t="s">
        <v>22</v>
      </c>
      <c r="M4196" s="10" t="s">
        <v>22</v>
      </c>
      <c r="N4196" s="10" t="s">
        <v>22</v>
      </c>
      <c r="O4196" s="10" t="s">
        <v>22</v>
      </c>
      <c r="P4196" s="11"/>
    </row>
    <row r="4197">
      <c r="A4197" s="22">
        <v>45503.0</v>
      </c>
      <c r="B4197" s="23">
        <v>45502.0</v>
      </c>
      <c r="C4197" s="10" t="s">
        <v>17</v>
      </c>
      <c r="D4197" s="10" t="s">
        <v>132</v>
      </c>
      <c r="E4197" s="16" t="s">
        <v>9</v>
      </c>
      <c r="F4197" s="10" t="s">
        <v>2490</v>
      </c>
      <c r="G4197" s="10" t="s">
        <v>184</v>
      </c>
      <c r="H4197" s="12" t="s">
        <v>185</v>
      </c>
      <c r="I4197" s="10" t="s">
        <v>21</v>
      </c>
      <c r="J4197" s="10" t="s">
        <v>460</v>
      </c>
      <c r="K4197" s="10" t="s">
        <v>3156</v>
      </c>
      <c r="L4197" s="10" t="s">
        <v>22</v>
      </c>
      <c r="M4197" s="10" t="s">
        <v>22</v>
      </c>
      <c r="N4197" s="10" t="s">
        <v>22</v>
      </c>
      <c r="O4197" s="10"/>
      <c r="P4197" s="11"/>
    </row>
    <row r="4198">
      <c r="A4198" s="22">
        <v>45503.0</v>
      </c>
      <c r="B4198" s="23">
        <v>45502.0</v>
      </c>
      <c r="C4198" s="10" t="s">
        <v>17</v>
      </c>
      <c r="D4198" s="10">
        <v>4.0</v>
      </c>
      <c r="E4198" s="17" t="s">
        <v>33</v>
      </c>
      <c r="F4198" s="10" t="s">
        <v>2741</v>
      </c>
      <c r="G4198" s="10" t="s">
        <v>94</v>
      </c>
      <c r="H4198" s="12" t="s">
        <v>853</v>
      </c>
      <c r="I4198" s="10" t="s">
        <v>21</v>
      </c>
      <c r="J4198" s="10" t="s">
        <v>536</v>
      </c>
      <c r="K4198" s="10" t="s">
        <v>589</v>
      </c>
      <c r="L4198" s="10" t="s">
        <v>22</v>
      </c>
      <c r="M4198" s="10" t="s">
        <v>22</v>
      </c>
      <c r="N4198" s="10" t="s">
        <v>22</v>
      </c>
      <c r="O4198" s="10"/>
      <c r="P4198" s="11"/>
    </row>
    <row r="4199">
      <c r="A4199" s="22">
        <v>45503.0</v>
      </c>
      <c r="B4199" s="23">
        <v>45502.0</v>
      </c>
      <c r="C4199" s="10" t="s">
        <v>17</v>
      </c>
      <c r="D4199" s="10" t="s">
        <v>177</v>
      </c>
      <c r="E4199" s="17" t="s">
        <v>33</v>
      </c>
      <c r="F4199" s="10" t="s">
        <v>416</v>
      </c>
      <c r="G4199" s="10" t="s">
        <v>45</v>
      </c>
      <c r="H4199" s="12" t="s">
        <v>46</v>
      </c>
      <c r="I4199" s="10" t="s">
        <v>21</v>
      </c>
      <c r="J4199" s="10"/>
      <c r="K4199" s="10"/>
      <c r="L4199" s="10" t="s">
        <v>22</v>
      </c>
      <c r="M4199" s="10" t="s">
        <v>22</v>
      </c>
      <c r="N4199" s="10" t="s">
        <v>22</v>
      </c>
      <c r="O4199" s="10"/>
      <c r="P4199" s="11"/>
    </row>
    <row r="4200">
      <c r="A4200" s="22">
        <v>45503.0</v>
      </c>
      <c r="B4200" s="23">
        <v>45502.0</v>
      </c>
      <c r="C4200" s="10" t="s">
        <v>17</v>
      </c>
      <c r="D4200" s="10">
        <v>8.0</v>
      </c>
      <c r="E4200" s="17" t="s">
        <v>33</v>
      </c>
      <c r="F4200" s="10" t="s">
        <v>3157</v>
      </c>
      <c r="G4200" s="10" t="s">
        <v>3158</v>
      </c>
      <c r="H4200" s="12" t="s">
        <v>3159</v>
      </c>
      <c r="I4200" s="10" t="s">
        <v>60</v>
      </c>
      <c r="J4200" s="10" t="s">
        <v>3160</v>
      </c>
      <c r="K4200" s="10"/>
      <c r="L4200" s="10" t="s">
        <v>22</v>
      </c>
      <c r="M4200" s="10" t="s">
        <v>22</v>
      </c>
      <c r="N4200" s="10" t="s">
        <v>22</v>
      </c>
      <c r="O4200" s="10"/>
      <c r="P4200" s="11"/>
    </row>
    <row r="4201">
      <c r="A4201" s="22">
        <v>45503.0</v>
      </c>
      <c r="B4201" s="23">
        <v>45502.0</v>
      </c>
      <c r="C4201" s="10" t="s">
        <v>17</v>
      </c>
      <c r="D4201" s="10">
        <v>8.0</v>
      </c>
      <c r="E4201" s="17" t="s">
        <v>33</v>
      </c>
      <c r="F4201" s="10" t="s">
        <v>1957</v>
      </c>
      <c r="G4201" s="10" t="s">
        <v>45</v>
      </c>
      <c r="H4201" s="12" t="s">
        <v>46</v>
      </c>
      <c r="I4201" s="10" t="s">
        <v>21</v>
      </c>
      <c r="J4201" s="10"/>
      <c r="K4201" s="22">
        <v>45636.0</v>
      </c>
      <c r="L4201" s="10" t="s">
        <v>22</v>
      </c>
      <c r="M4201" s="10" t="s">
        <v>22</v>
      </c>
      <c r="N4201" s="10" t="s">
        <v>22</v>
      </c>
      <c r="O4201" s="10"/>
      <c r="P4201" s="11"/>
    </row>
    <row r="4202">
      <c r="A4202" s="22">
        <v>45503.0</v>
      </c>
      <c r="B4202" s="23">
        <v>45502.0</v>
      </c>
      <c r="C4202" s="10" t="s">
        <v>17</v>
      </c>
      <c r="D4202" s="10">
        <v>8.0</v>
      </c>
      <c r="E4202" s="16" t="s">
        <v>9</v>
      </c>
      <c r="F4202" s="10" t="s">
        <v>3161</v>
      </c>
      <c r="G4202" s="10" t="s">
        <v>3162</v>
      </c>
      <c r="H4202" s="12" t="s">
        <v>3163</v>
      </c>
      <c r="I4202" s="10" t="s">
        <v>60</v>
      </c>
      <c r="J4202" s="10"/>
      <c r="K4202" s="10"/>
      <c r="L4202" s="10" t="s">
        <v>22</v>
      </c>
      <c r="M4202" s="10" t="s">
        <v>22</v>
      </c>
      <c r="N4202" s="10" t="s">
        <v>22</v>
      </c>
      <c r="O4202" s="10" t="s">
        <v>474</v>
      </c>
      <c r="P4202" s="11"/>
    </row>
    <row r="4203">
      <c r="A4203" s="30">
        <v>45502.485328807874</v>
      </c>
      <c r="B4203" s="23">
        <v>45502.0</v>
      </c>
      <c r="C4203" s="10" t="s">
        <v>17</v>
      </c>
      <c r="D4203" s="10" t="s">
        <v>89</v>
      </c>
      <c r="E4203" s="19" t="s">
        <v>89</v>
      </c>
      <c r="F4203" s="10" t="s">
        <v>3164</v>
      </c>
      <c r="G4203" s="10" t="s">
        <v>3165</v>
      </c>
      <c r="H4203" s="12"/>
      <c r="I4203" s="10" t="s">
        <v>52</v>
      </c>
      <c r="J4203" s="10"/>
      <c r="K4203" s="10"/>
      <c r="L4203" s="10" t="s">
        <v>22</v>
      </c>
      <c r="M4203" s="10" t="s">
        <v>22</v>
      </c>
      <c r="N4203" s="10" t="s">
        <v>22</v>
      </c>
      <c r="O4203" s="10" t="s">
        <v>22</v>
      </c>
      <c r="P4203" s="11"/>
    </row>
    <row r="4204">
      <c r="A4204" s="30">
        <v>45502.43114721065</v>
      </c>
      <c r="B4204" s="23">
        <v>45502.0</v>
      </c>
      <c r="C4204" s="10" t="s">
        <v>17</v>
      </c>
      <c r="D4204" s="10" t="s">
        <v>89</v>
      </c>
      <c r="E4204" s="19" t="s">
        <v>89</v>
      </c>
      <c r="F4204" s="10" t="s">
        <v>3166</v>
      </c>
      <c r="G4204" s="10" t="s">
        <v>1221</v>
      </c>
      <c r="H4204" s="12"/>
      <c r="I4204" s="10" t="s">
        <v>21</v>
      </c>
      <c r="J4204" s="10"/>
      <c r="K4204" s="10"/>
      <c r="L4204" s="10" t="s">
        <v>474</v>
      </c>
      <c r="M4204" s="10" t="s">
        <v>22</v>
      </c>
      <c r="N4204" s="10" t="s">
        <v>22</v>
      </c>
      <c r="O4204" s="10"/>
      <c r="P4204" s="11"/>
    </row>
    <row r="4205">
      <c r="A4205" s="22">
        <v>45502.4135621875</v>
      </c>
      <c r="B4205" s="23">
        <v>45502.0</v>
      </c>
      <c r="C4205" s="10" t="s">
        <v>17</v>
      </c>
      <c r="D4205" s="10">
        <v>8.0</v>
      </c>
      <c r="E4205" s="17" t="s">
        <v>33</v>
      </c>
      <c r="F4205" s="10" t="s">
        <v>3167</v>
      </c>
      <c r="G4205" s="10" t="s">
        <v>198</v>
      </c>
      <c r="H4205" s="12" t="s">
        <v>199</v>
      </c>
      <c r="I4205" s="10" t="s">
        <v>21</v>
      </c>
      <c r="J4205" s="10"/>
      <c r="K4205" s="10"/>
      <c r="L4205" s="10" t="s">
        <v>22</v>
      </c>
      <c r="M4205" s="10" t="s">
        <v>22</v>
      </c>
      <c r="N4205" s="10" t="s">
        <v>22</v>
      </c>
      <c r="O4205" s="10"/>
      <c r="P4205" s="11"/>
    </row>
    <row r="4206">
      <c r="A4206" s="22">
        <v>45502.41329305556</v>
      </c>
      <c r="B4206" s="23">
        <v>45502.0</v>
      </c>
      <c r="C4206" s="10" t="s">
        <v>17</v>
      </c>
      <c r="D4206" s="10">
        <v>12.0</v>
      </c>
      <c r="E4206" s="17" t="s">
        <v>33</v>
      </c>
      <c r="F4206" s="10" t="s">
        <v>782</v>
      </c>
      <c r="G4206" s="10" t="s">
        <v>2911</v>
      </c>
      <c r="H4206" s="12"/>
      <c r="I4206" s="10" t="s">
        <v>52</v>
      </c>
      <c r="J4206" s="22"/>
      <c r="K4206" s="10"/>
      <c r="L4206" s="10" t="s">
        <v>22</v>
      </c>
      <c r="M4206" s="10" t="s">
        <v>22</v>
      </c>
      <c r="N4206" s="10" t="s">
        <v>22</v>
      </c>
      <c r="O4206" s="10" t="s">
        <v>22</v>
      </c>
      <c r="P4206" s="11"/>
    </row>
    <row r="4207">
      <c r="A4207" s="22">
        <v>45502.0</v>
      </c>
      <c r="B4207" s="23">
        <v>45490.0</v>
      </c>
      <c r="C4207" s="10" t="s">
        <v>17</v>
      </c>
      <c r="D4207" s="10">
        <v>8.0</v>
      </c>
      <c r="E4207" s="16" t="s">
        <v>9</v>
      </c>
      <c r="F4207" s="10" t="s">
        <v>2632</v>
      </c>
      <c r="G4207" s="10" t="s">
        <v>67</v>
      </c>
      <c r="H4207" s="12" t="s">
        <v>68</v>
      </c>
      <c r="I4207" s="10" t="s">
        <v>21</v>
      </c>
      <c r="J4207" s="10"/>
      <c r="K4207" s="10"/>
      <c r="L4207" s="10" t="s">
        <v>22</v>
      </c>
      <c r="M4207" s="10" t="s">
        <v>22</v>
      </c>
      <c r="N4207" s="10" t="s">
        <v>22</v>
      </c>
      <c r="O4207" s="10"/>
      <c r="P4207" s="11"/>
    </row>
    <row r="4208">
      <c r="A4208" s="22">
        <v>45502.0</v>
      </c>
      <c r="B4208" s="23">
        <v>45492.0</v>
      </c>
      <c r="C4208" s="10" t="s">
        <v>17</v>
      </c>
      <c r="D4208" s="10">
        <v>16.0</v>
      </c>
      <c r="E4208" s="16" t="s">
        <v>9</v>
      </c>
      <c r="F4208" s="10" t="s">
        <v>2720</v>
      </c>
      <c r="G4208" s="10" t="s">
        <v>19</v>
      </c>
      <c r="H4208" s="12" t="s">
        <v>20</v>
      </c>
      <c r="I4208" s="10" t="s">
        <v>21</v>
      </c>
      <c r="J4208" s="10"/>
      <c r="K4208" s="10"/>
      <c r="L4208" s="10" t="s">
        <v>22</v>
      </c>
      <c r="M4208" s="10" t="s">
        <v>22</v>
      </c>
      <c r="N4208" s="10" t="s">
        <v>22</v>
      </c>
      <c r="O4208" s="10"/>
      <c r="P4208" s="11"/>
    </row>
    <row r="4209">
      <c r="A4209" s="22">
        <v>45502.0</v>
      </c>
      <c r="B4209" s="23">
        <v>45495.0</v>
      </c>
      <c r="C4209" s="10" t="s">
        <v>17</v>
      </c>
      <c r="D4209" s="10">
        <v>8.0</v>
      </c>
      <c r="E4209" s="16" t="s">
        <v>9</v>
      </c>
      <c r="F4209" s="10" t="s">
        <v>43</v>
      </c>
      <c r="G4209" s="10" t="s">
        <v>3168</v>
      </c>
      <c r="H4209" s="12" t="s">
        <v>3169</v>
      </c>
      <c r="I4209" s="10" t="s">
        <v>60</v>
      </c>
      <c r="J4209" s="10"/>
      <c r="K4209" s="10" t="s">
        <v>3170</v>
      </c>
      <c r="L4209" s="10" t="s">
        <v>22</v>
      </c>
      <c r="M4209" s="10" t="s">
        <v>22</v>
      </c>
      <c r="N4209" s="10" t="s">
        <v>22</v>
      </c>
      <c r="O4209" s="10" t="s">
        <v>22</v>
      </c>
      <c r="P4209" s="11"/>
    </row>
    <row r="4210">
      <c r="A4210" s="22">
        <v>45502.0</v>
      </c>
      <c r="B4210" s="23">
        <v>45496.0</v>
      </c>
      <c r="C4210" s="10" t="s">
        <v>17</v>
      </c>
      <c r="D4210" s="10">
        <v>8.0</v>
      </c>
      <c r="E4210" s="16" t="s">
        <v>9</v>
      </c>
      <c r="F4210" s="10" t="s">
        <v>2229</v>
      </c>
      <c r="G4210" s="10" t="s">
        <v>3171</v>
      </c>
      <c r="H4210" s="12" t="s">
        <v>3172</v>
      </c>
      <c r="I4210" s="10" t="s">
        <v>60</v>
      </c>
      <c r="J4210" s="10" t="s">
        <v>3173</v>
      </c>
      <c r="K4210" s="10"/>
      <c r="L4210" s="10" t="s">
        <v>22</v>
      </c>
      <c r="M4210" s="10" t="s">
        <v>22</v>
      </c>
      <c r="N4210" s="10" t="s">
        <v>22</v>
      </c>
      <c r="O4210" s="10"/>
      <c r="P4210" s="11"/>
    </row>
    <row r="4211">
      <c r="A4211" s="22">
        <v>45502.0</v>
      </c>
      <c r="B4211" s="23">
        <v>45496.0</v>
      </c>
      <c r="C4211" s="10" t="s">
        <v>17</v>
      </c>
      <c r="D4211" s="10">
        <v>8.0</v>
      </c>
      <c r="E4211" s="16" t="s">
        <v>9</v>
      </c>
      <c r="F4211" s="10" t="s">
        <v>3174</v>
      </c>
      <c r="G4211" s="10" t="s">
        <v>38</v>
      </c>
      <c r="H4211" s="12" t="s">
        <v>39</v>
      </c>
      <c r="I4211" s="10" t="s">
        <v>21</v>
      </c>
      <c r="J4211" s="10" t="s">
        <v>524</v>
      </c>
      <c r="K4211" s="10"/>
      <c r="L4211" s="10" t="s">
        <v>22</v>
      </c>
      <c r="M4211" s="10" t="s">
        <v>22</v>
      </c>
      <c r="N4211" s="10" t="s">
        <v>22</v>
      </c>
      <c r="O4211" s="10"/>
      <c r="P4211" s="11"/>
    </row>
    <row r="4212">
      <c r="A4212" s="22">
        <v>45502.0</v>
      </c>
      <c r="B4212" s="23">
        <v>45498.0</v>
      </c>
      <c r="C4212" s="10" t="s">
        <v>17</v>
      </c>
      <c r="D4212" s="10">
        <v>8.0</v>
      </c>
      <c r="E4212" s="16" t="s">
        <v>9</v>
      </c>
      <c r="F4212" s="10" t="s">
        <v>3175</v>
      </c>
      <c r="G4212" s="10" t="s">
        <v>861</v>
      </c>
      <c r="H4212" s="12"/>
      <c r="I4212" s="10" t="s">
        <v>52</v>
      </c>
      <c r="J4212" s="10"/>
      <c r="K4212" s="10"/>
      <c r="L4212" s="10" t="s">
        <v>22</v>
      </c>
      <c r="M4212" s="10" t="s">
        <v>22</v>
      </c>
      <c r="N4212" s="10" t="s">
        <v>22</v>
      </c>
      <c r="O4212" s="10"/>
      <c r="P4212" s="11"/>
    </row>
    <row r="4213">
      <c r="A4213" s="22">
        <v>45502.0</v>
      </c>
      <c r="B4213" s="23">
        <v>45499.0</v>
      </c>
      <c r="C4213" s="10" t="s">
        <v>17</v>
      </c>
      <c r="D4213" s="10" t="s">
        <v>89</v>
      </c>
      <c r="E4213" s="19" t="s">
        <v>89</v>
      </c>
      <c r="F4213" s="10" t="s">
        <v>3176</v>
      </c>
      <c r="G4213" s="10" t="s">
        <v>3094</v>
      </c>
      <c r="H4213" s="12"/>
      <c r="I4213" s="10" t="s">
        <v>21</v>
      </c>
      <c r="J4213" s="10"/>
      <c r="K4213" s="32"/>
      <c r="L4213" s="10" t="s">
        <v>22</v>
      </c>
      <c r="M4213" s="10" t="s">
        <v>22</v>
      </c>
      <c r="N4213" s="10" t="s">
        <v>22</v>
      </c>
      <c r="O4213" s="10"/>
      <c r="P4213" s="11"/>
    </row>
    <row r="4214">
      <c r="A4214" s="22">
        <v>45502.0</v>
      </c>
      <c r="B4214" s="23">
        <v>45499.0</v>
      </c>
      <c r="C4214" s="10" t="s">
        <v>17</v>
      </c>
      <c r="D4214" s="10" t="s">
        <v>89</v>
      </c>
      <c r="E4214" s="19" t="s">
        <v>89</v>
      </c>
      <c r="F4214" s="10" t="s">
        <v>3177</v>
      </c>
      <c r="G4214" s="10" t="s">
        <v>3178</v>
      </c>
      <c r="H4214" s="12" t="s">
        <v>3179</v>
      </c>
      <c r="I4214" s="10" t="s">
        <v>52</v>
      </c>
      <c r="J4214" s="10"/>
      <c r="K4214" s="10"/>
      <c r="L4214" s="10" t="s">
        <v>22</v>
      </c>
      <c r="M4214" s="10" t="s">
        <v>22</v>
      </c>
      <c r="N4214" s="10" t="s">
        <v>22</v>
      </c>
      <c r="O4214" s="10" t="s">
        <v>22</v>
      </c>
      <c r="P4214" s="11"/>
    </row>
    <row r="4215">
      <c r="A4215" s="22">
        <v>45502.0</v>
      </c>
      <c r="B4215" s="23">
        <v>45499.0</v>
      </c>
      <c r="C4215" s="10" t="s">
        <v>17</v>
      </c>
      <c r="D4215" s="10">
        <v>8.0</v>
      </c>
      <c r="E4215" s="16" t="s">
        <v>9</v>
      </c>
      <c r="F4215" s="10" t="s">
        <v>3180</v>
      </c>
      <c r="G4215" s="10" t="s">
        <v>169</v>
      </c>
      <c r="H4215" s="12" t="s">
        <v>170</v>
      </c>
      <c r="I4215" s="10" t="s">
        <v>21</v>
      </c>
      <c r="J4215" s="10"/>
      <c r="K4215" s="22"/>
      <c r="L4215" s="10" t="s">
        <v>22</v>
      </c>
      <c r="M4215" s="10" t="s">
        <v>22</v>
      </c>
      <c r="N4215" s="10" t="s">
        <v>22</v>
      </c>
      <c r="O4215" s="10"/>
      <c r="P4215" s="11"/>
    </row>
    <row r="4216">
      <c r="A4216" s="22">
        <v>45502.0</v>
      </c>
      <c r="B4216" s="23">
        <v>45499.0</v>
      </c>
      <c r="C4216" s="10" t="s">
        <v>17</v>
      </c>
      <c r="D4216" s="10">
        <v>8.0</v>
      </c>
      <c r="E4216" s="17" t="s">
        <v>33</v>
      </c>
      <c r="F4216" s="10" t="s">
        <v>3004</v>
      </c>
      <c r="G4216" s="10" t="s">
        <v>67</v>
      </c>
      <c r="H4216" s="12" t="s">
        <v>68</v>
      </c>
      <c r="I4216" s="10" t="s">
        <v>21</v>
      </c>
      <c r="J4216" s="10"/>
      <c r="K4216" s="10"/>
      <c r="L4216" s="10" t="s">
        <v>22</v>
      </c>
      <c r="M4216" s="10" t="s">
        <v>22</v>
      </c>
      <c r="N4216" s="10" t="s">
        <v>22</v>
      </c>
      <c r="O4216" s="10"/>
      <c r="P4216" s="11"/>
    </row>
    <row r="4217">
      <c r="A4217" s="22">
        <v>45502.0</v>
      </c>
      <c r="B4217" s="23">
        <v>45502.0</v>
      </c>
      <c r="C4217" s="10" t="s">
        <v>17</v>
      </c>
      <c r="D4217" s="10">
        <v>8.0</v>
      </c>
      <c r="E4217" s="16" t="s">
        <v>9</v>
      </c>
      <c r="F4217" s="10" t="s">
        <v>3181</v>
      </c>
      <c r="G4217" s="10" t="s">
        <v>187</v>
      </c>
      <c r="H4217" s="12" t="s">
        <v>188</v>
      </c>
      <c r="I4217" s="10" t="s">
        <v>21</v>
      </c>
      <c r="J4217" s="10"/>
      <c r="K4217" s="10"/>
      <c r="L4217" s="10" t="s">
        <v>22</v>
      </c>
      <c r="M4217" s="10" t="s">
        <v>22</v>
      </c>
      <c r="N4217" s="10" t="s">
        <v>22</v>
      </c>
      <c r="O4217" s="10"/>
      <c r="P4217" s="11"/>
    </row>
    <row r="4218">
      <c r="A4218" s="30">
        <v>45499.57478166667</v>
      </c>
      <c r="B4218" s="23">
        <v>45499.0</v>
      </c>
      <c r="C4218" s="10" t="s">
        <v>17</v>
      </c>
      <c r="D4218" s="10" t="s">
        <v>89</v>
      </c>
      <c r="E4218" s="19" t="s">
        <v>89</v>
      </c>
      <c r="F4218" s="10" t="s">
        <v>1220</v>
      </c>
      <c r="G4218" s="10" t="s">
        <v>1221</v>
      </c>
      <c r="H4218" s="12"/>
      <c r="I4218" s="10" t="s">
        <v>21</v>
      </c>
      <c r="J4218" s="10"/>
      <c r="K4218" s="10"/>
      <c r="L4218" s="10" t="s">
        <v>22</v>
      </c>
      <c r="M4218" s="10" t="s">
        <v>22</v>
      </c>
      <c r="N4218" s="10" t="s">
        <v>22</v>
      </c>
      <c r="O4218" s="10"/>
      <c r="P4218" s="11"/>
    </row>
    <row r="4219">
      <c r="A4219" s="30">
        <v>45499.49017355324</v>
      </c>
      <c r="B4219" s="23">
        <v>45499.0</v>
      </c>
      <c r="C4219" s="10" t="s">
        <v>17</v>
      </c>
      <c r="D4219" s="10">
        <v>14.0</v>
      </c>
      <c r="E4219" s="16" t="s">
        <v>9</v>
      </c>
      <c r="F4219" s="10" t="s">
        <v>2855</v>
      </c>
      <c r="G4219" s="10" t="s">
        <v>97</v>
      </c>
      <c r="H4219" s="12" t="s">
        <v>98</v>
      </c>
      <c r="I4219" s="10" t="s">
        <v>21</v>
      </c>
      <c r="J4219" s="22"/>
      <c r="K4219" s="10"/>
      <c r="L4219" s="10" t="s">
        <v>22</v>
      </c>
      <c r="M4219" s="10" t="s">
        <v>22</v>
      </c>
      <c r="N4219" s="10" t="s">
        <v>22</v>
      </c>
      <c r="O4219" s="10"/>
      <c r="P4219" s="11"/>
    </row>
    <row r="4220">
      <c r="A4220" s="30">
        <v>45499.48251832176</v>
      </c>
      <c r="B4220" s="23">
        <v>45499.0</v>
      </c>
      <c r="C4220" s="10" t="s">
        <v>17</v>
      </c>
      <c r="D4220" s="10">
        <v>4.0</v>
      </c>
      <c r="E4220" s="16" t="s">
        <v>9</v>
      </c>
      <c r="F4220" s="10" t="s">
        <v>3182</v>
      </c>
      <c r="G4220" s="10" t="s">
        <v>3183</v>
      </c>
      <c r="H4220" s="12"/>
      <c r="I4220" s="10" t="s">
        <v>52</v>
      </c>
      <c r="J4220" s="22"/>
      <c r="K4220" s="10"/>
      <c r="L4220" s="10" t="s">
        <v>22</v>
      </c>
      <c r="M4220" s="10" t="s">
        <v>22</v>
      </c>
      <c r="N4220" s="10" t="s">
        <v>22</v>
      </c>
      <c r="O4220" s="10" t="s">
        <v>474</v>
      </c>
      <c r="P4220" s="11"/>
    </row>
    <row r="4221">
      <c r="A4221" s="30">
        <v>45499.36251612268</v>
      </c>
      <c r="B4221" s="23">
        <v>45499.0</v>
      </c>
      <c r="C4221" s="10" t="s">
        <v>17</v>
      </c>
      <c r="D4221" s="10">
        <v>8.0</v>
      </c>
      <c r="E4221" s="16" t="s">
        <v>9</v>
      </c>
      <c r="F4221" s="10" t="s">
        <v>3184</v>
      </c>
      <c r="G4221" s="10" t="s">
        <v>3185</v>
      </c>
      <c r="H4221" s="12" t="s">
        <v>3186</v>
      </c>
      <c r="I4221" s="10" t="s">
        <v>1339</v>
      </c>
      <c r="J4221" s="10"/>
      <c r="K4221" s="10"/>
      <c r="L4221" s="10" t="s">
        <v>22</v>
      </c>
      <c r="M4221" s="10" t="s">
        <v>22</v>
      </c>
      <c r="N4221" s="10" t="s">
        <v>22</v>
      </c>
      <c r="O4221" s="10"/>
      <c r="P4221" s="11"/>
    </row>
    <row r="4222">
      <c r="A4222" s="30">
        <v>45499.362153078706</v>
      </c>
      <c r="B4222" s="23">
        <v>45499.0</v>
      </c>
      <c r="C4222" s="10" t="s">
        <v>17</v>
      </c>
      <c r="D4222" s="10">
        <v>8.0</v>
      </c>
      <c r="E4222" s="17" t="s">
        <v>33</v>
      </c>
      <c r="F4222" s="10" t="s">
        <v>2813</v>
      </c>
      <c r="G4222" s="10" t="s">
        <v>24</v>
      </c>
      <c r="H4222" s="12" t="s">
        <v>25</v>
      </c>
      <c r="I4222" s="10" t="s">
        <v>21</v>
      </c>
      <c r="J4222" s="10"/>
      <c r="K4222" s="10"/>
      <c r="L4222" s="10" t="s">
        <v>22</v>
      </c>
      <c r="M4222" s="10" t="s">
        <v>22</v>
      </c>
      <c r="N4222" s="10" t="s">
        <v>22</v>
      </c>
      <c r="O4222" s="10"/>
      <c r="P4222" s="11"/>
    </row>
    <row r="4223">
      <c r="A4223" s="30">
        <v>45499.35180017361</v>
      </c>
      <c r="B4223" s="23">
        <v>45499.0</v>
      </c>
      <c r="C4223" s="10" t="s">
        <v>17</v>
      </c>
      <c r="D4223" s="10">
        <v>8.0</v>
      </c>
      <c r="E4223" s="17" t="s">
        <v>33</v>
      </c>
      <c r="F4223" s="10" t="s">
        <v>2939</v>
      </c>
      <c r="G4223" s="10" t="s">
        <v>118</v>
      </c>
      <c r="H4223" s="12" t="s">
        <v>119</v>
      </c>
      <c r="I4223" s="10" t="s">
        <v>21</v>
      </c>
      <c r="J4223" s="10"/>
      <c r="K4223" s="10"/>
      <c r="L4223" s="10" t="s">
        <v>22</v>
      </c>
      <c r="M4223" s="10" t="s">
        <v>22</v>
      </c>
      <c r="N4223" s="10" t="s">
        <v>22</v>
      </c>
      <c r="O4223" s="10"/>
      <c r="P4223" s="11"/>
    </row>
    <row r="4224">
      <c r="A4224" s="22">
        <v>45499.0</v>
      </c>
      <c r="B4224" s="23">
        <v>45498.0</v>
      </c>
      <c r="C4224" s="10" t="s">
        <v>17</v>
      </c>
      <c r="D4224" s="10">
        <v>8.0</v>
      </c>
      <c r="E4224" s="17" t="s">
        <v>33</v>
      </c>
      <c r="F4224" s="10" t="s">
        <v>1957</v>
      </c>
      <c r="G4224" s="10" t="s">
        <v>45</v>
      </c>
      <c r="H4224" s="12" t="s">
        <v>46</v>
      </c>
      <c r="I4224" s="10" t="s">
        <v>21</v>
      </c>
      <c r="J4224" s="10"/>
      <c r="K4224" s="10"/>
      <c r="L4224" s="10" t="s">
        <v>22</v>
      </c>
      <c r="M4224" s="10" t="s">
        <v>22</v>
      </c>
      <c r="N4224" s="10" t="s">
        <v>22</v>
      </c>
      <c r="O4224" s="10"/>
      <c r="P4224" s="11"/>
    </row>
    <row r="4225">
      <c r="A4225" s="22">
        <v>45499.0</v>
      </c>
      <c r="B4225" s="23">
        <v>45496.0</v>
      </c>
      <c r="C4225" s="10" t="s">
        <v>17</v>
      </c>
      <c r="D4225" s="10">
        <v>14.0</v>
      </c>
      <c r="E4225" s="16" t="s">
        <v>9</v>
      </c>
      <c r="F4225" s="10" t="s">
        <v>3187</v>
      </c>
      <c r="G4225" s="10" t="s">
        <v>82</v>
      </c>
      <c r="H4225" s="12"/>
      <c r="I4225" s="10" t="s">
        <v>21</v>
      </c>
      <c r="J4225" s="10"/>
      <c r="K4225" s="22"/>
      <c r="L4225" s="10" t="s">
        <v>22</v>
      </c>
      <c r="M4225" s="10" t="s">
        <v>22</v>
      </c>
      <c r="N4225" s="10" t="s">
        <v>22</v>
      </c>
      <c r="O4225" s="11"/>
      <c r="P4225" s="11"/>
    </row>
    <row r="4226">
      <c r="A4226" s="22">
        <v>45499.0</v>
      </c>
      <c r="B4226" s="23">
        <v>45490.0</v>
      </c>
      <c r="C4226" s="10" t="s">
        <v>17</v>
      </c>
      <c r="D4226" s="10">
        <v>8.0</v>
      </c>
      <c r="E4226" s="16" t="s">
        <v>9</v>
      </c>
      <c r="F4226" s="10" t="s">
        <v>3188</v>
      </c>
      <c r="G4226" s="10" t="s">
        <v>3189</v>
      </c>
      <c r="H4226" s="12" t="s">
        <v>3190</v>
      </c>
      <c r="I4226" s="10" t="s">
        <v>60</v>
      </c>
      <c r="J4226" s="10"/>
      <c r="K4226" s="10"/>
      <c r="L4226" s="10" t="s">
        <v>22</v>
      </c>
      <c r="M4226" s="10" t="s">
        <v>22</v>
      </c>
      <c r="N4226" s="10" t="s">
        <v>22</v>
      </c>
      <c r="O4226" s="10" t="s">
        <v>22</v>
      </c>
      <c r="P4226" s="11"/>
    </row>
    <row r="4227">
      <c r="A4227" s="22">
        <v>45499.0</v>
      </c>
      <c r="B4227" s="35">
        <v>45490.0</v>
      </c>
      <c r="C4227" s="10" t="s">
        <v>17</v>
      </c>
      <c r="D4227" s="10">
        <v>8.0</v>
      </c>
      <c r="E4227" s="16" t="s">
        <v>9</v>
      </c>
      <c r="F4227" s="10" t="s">
        <v>3191</v>
      </c>
      <c r="G4227" s="10" t="s">
        <v>3192</v>
      </c>
      <c r="H4227" s="12"/>
      <c r="I4227" s="10" t="s">
        <v>21</v>
      </c>
      <c r="J4227" s="10"/>
      <c r="K4227" s="10" t="s">
        <v>3193</v>
      </c>
      <c r="L4227" s="10" t="s">
        <v>22</v>
      </c>
      <c r="M4227" s="10" t="s">
        <v>22</v>
      </c>
      <c r="N4227" s="10" t="s">
        <v>22</v>
      </c>
      <c r="O4227" s="10"/>
      <c r="P4227" s="11"/>
    </row>
    <row r="4228">
      <c r="A4228" s="22">
        <v>45499.0</v>
      </c>
      <c r="B4228" s="23">
        <v>45496.0</v>
      </c>
      <c r="C4228" s="10" t="s">
        <v>17</v>
      </c>
      <c r="D4228" s="10" t="s">
        <v>89</v>
      </c>
      <c r="E4228" s="19" t="s">
        <v>89</v>
      </c>
      <c r="F4228" s="10" t="s">
        <v>3194</v>
      </c>
      <c r="G4228" s="10" t="s">
        <v>97</v>
      </c>
      <c r="H4228" s="12" t="s">
        <v>98</v>
      </c>
      <c r="I4228" s="10" t="s">
        <v>21</v>
      </c>
      <c r="J4228" s="10"/>
      <c r="K4228" s="10"/>
      <c r="L4228" s="10" t="s">
        <v>22</v>
      </c>
      <c r="M4228" s="10" t="s">
        <v>22</v>
      </c>
      <c r="N4228" s="10" t="s">
        <v>22</v>
      </c>
      <c r="O4228" s="10"/>
      <c r="P4228" s="11"/>
    </row>
    <row r="4229">
      <c r="A4229" s="22">
        <v>45499.0</v>
      </c>
      <c r="B4229" s="23">
        <v>45497.0</v>
      </c>
      <c r="C4229" s="10" t="s">
        <v>17</v>
      </c>
      <c r="D4229" s="10">
        <v>8.0</v>
      </c>
      <c r="E4229" s="17" t="s">
        <v>33</v>
      </c>
      <c r="F4229" s="10" t="s">
        <v>3195</v>
      </c>
      <c r="G4229" s="10" t="s">
        <v>198</v>
      </c>
      <c r="H4229" s="12" t="s">
        <v>199</v>
      </c>
      <c r="I4229" s="10" t="s">
        <v>21</v>
      </c>
      <c r="J4229" s="10"/>
      <c r="K4229" s="22">
        <v>45636.0</v>
      </c>
      <c r="L4229" s="10" t="s">
        <v>22</v>
      </c>
      <c r="M4229" s="10" t="s">
        <v>22</v>
      </c>
      <c r="N4229" s="10" t="s">
        <v>22</v>
      </c>
      <c r="O4229" s="10"/>
      <c r="P4229" s="11"/>
    </row>
    <row r="4230">
      <c r="A4230" s="22">
        <v>45499.0</v>
      </c>
      <c r="B4230" s="23">
        <v>45498.0</v>
      </c>
      <c r="C4230" s="10" t="s">
        <v>17</v>
      </c>
      <c r="D4230" s="10">
        <v>8.0</v>
      </c>
      <c r="E4230" s="17" t="s">
        <v>33</v>
      </c>
      <c r="F4230" s="10" t="s">
        <v>302</v>
      </c>
      <c r="G4230" s="10" t="s">
        <v>30</v>
      </c>
      <c r="H4230" s="12" t="s">
        <v>31</v>
      </c>
      <c r="I4230" s="10" t="s">
        <v>21</v>
      </c>
      <c r="J4230" s="10"/>
      <c r="K4230" s="10"/>
      <c r="L4230" s="10" t="s">
        <v>22</v>
      </c>
      <c r="M4230" s="10" t="s">
        <v>22</v>
      </c>
      <c r="N4230" s="10" t="s">
        <v>22</v>
      </c>
      <c r="O4230" s="10"/>
      <c r="P4230" s="11"/>
    </row>
    <row r="4231">
      <c r="A4231" s="22">
        <v>45499.0</v>
      </c>
      <c r="B4231" s="23">
        <v>45498.0</v>
      </c>
      <c r="C4231" s="10" t="s">
        <v>17</v>
      </c>
      <c r="D4231" s="10">
        <v>20.0</v>
      </c>
      <c r="E4231" s="16" t="s">
        <v>9</v>
      </c>
      <c r="F4231" s="10" t="s">
        <v>2959</v>
      </c>
      <c r="G4231" s="10" t="s">
        <v>2781</v>
      </c>
      <c r="H4231" s="12"/>
      <c r="I4231" s="10" t="s">
        <v>52</v>
      </c>
      <c r="J4231" s="10"/>
      <c r="K4231" s="10" t="s">
        <v>3196</v>
      </c>
      <c r="L4231" s="10" t="s">
        <v>22</v>
      </c>
      <c r="M4231" s="10" t="s">
        <v>22</v>
      </c>
      <c r="N4231" s="10" t="s">
        <v>22</v>
      </c>
      <c r="O4231" s="10" t="s">
        <v>474</v>
      </c>
      <c r="P4231" s="11"/>
    </row>
    <row r="4232">
      <c r="A4232" s="22">
        <v>45499.0</v>
      </c>
      <c r="B4232" s="23">
        <v>45498.0</v>
      </c>
      <c r="C4232" s="10" t="s">
        <v>17</v>
      </c>
      <c r="D4232" s="10">
        <v>4.0</v>
      </c>
      <c r="E4232" s="16" t="s">
        <v>9</v>
      </c>
      <c r="F4232" s="10" t="s">
        <v>3197</v>
      </c>
      <c r="G4232" s="10" t="s">
        <v>3198</v>
      </c>
      <c r="H4232" s="12" t="s">
        <v>3199</v>
      </c>
      <c r="I4232" s="10" t="s">
        <v>60</v>
      </c>
      <c r="J4232" s="10" t="s">
        <v>3200</v>
      </c>
      <c r="K4232" s="10"/>
      <c r="L4232" s="10" t="s">
        <v>22</v>
      </c>
      <c r="M4232" s="10" t="s">
        <v>22</v>
      </c>
      <c r="N4232" s="10" t="s">
        <v>22</v>
      </c>
      <c r="O4232" s="10" t="s">
        <v>22</v>
      </c>
      <c r="P4232" s="11"/>
    </row>
    <row r="4233">
      <c r="A4233" s="22">
        <v>45499.0</v>
      </c>
      <c r="B4233" s="23">
        <v>45498.0</v>
      </c>
      <c r="C4233" s="10" t="s">
        <v>17</v>
      </c>
      <c r="D4233" s="10">
        <v>8.0</v>
      </c>
      <c r="E4233" s="17" t="s">
        <v>33</v>
      </c>
      <c r="F4233" s="10" t="s">
        <v>917</v>
      </c>
      <c r="G4233" s="10" t="s">
        <v>267</v>
      </c>
      <c r="H4233" s="12"/>
      <c r="I4233" s="10" t="s">
        <v>21</v>
      </c>
      <c r="J4233" s="10"/>
      <c r="K4233" s="10"/>
      <c r="L4233" s="10" t="s">
        <v>22</v>
      </c>
      <c r="M4233" s="10" t="s">
        <v>22</v>
      </c>
      <c r="N4233" s="10" t="s">
        <v>22</v>
      </c>
      <c r="O4233" s="10"/>
      <c r="P4233" s="11"/>
    </row>
    <row r="4234">
      <c r="A4234" s="22">
        <v>45499.0</v>
      </c>
      <c r="B4234" s="23">
        <v>45498.0</v>
      </c>
      <c r="C4234" s="10" t="s">
        <v>17</v>
      </c>
      <c r="D4234" s="10">
        <v>8.0</v>
      </c>
      <c r="E4234" s="17" t="s">
        <v>33</v>
      </c>
      <c r="F4234" s="10" t="s">
        <v>2692</v>
      </c>
      <c r="G4234" s="10" t="s">
        <v>30</v>
      </c>
      <c r="H4234" s="12" t="s">
        <v>31</v>
      </c>
      <c r="I4234" s="10" t="s">
        <v>21</v>
      </c>
      <c r="J4234" s="10"/>
      <c r="K4234" s="10"/>
      <c r="L4234" s="10" t="s">
        <v>22</v>
      </c>
      <c r="M4234" s="10" t="s">
        <v>22</v>
      </c>
      <c r="N4234" s="10" t="s">
        <v>22</v>
      </c>
      <c r="O4234" s="10"/>
      <c r="P4234" s="11"/>
    </row>
    <row r="4235">
      <c r="A4235" s="30">
        <v>45499.0</v>
      </c>
      <c r="B4235" s="23">
        <v>45499.0</v>
      </c>
      <c r="C4235" s="10" t="s">
        <v>17</v>
      </c>
      <c r="D4235" s="10">
        <v>8.0</v>
      </c>
      <c r="E4235" s="16" t="s">
        <v>9</v>
      </c>
      <c r="F4235" s="10" t="s">
        <v>3201</v>
      </c>
      <c r="G4235" s="10" t="s">
        <v>314</v>
      </c>
      <c r="H4235" s="12" t="s">
        <v>315</v>
      </c>
      <c r="I4235" s="10" t="s">
        <v>21</v>
      </c>
      <c r="J4235" s="10"/>
      <c r="K4235" s="10"/>
      <c r="L4235" s="10" t="s">
        <v>22</v>
      </c>
      <c r="M4235" s="10" t="s">
        <v>22</v>
      </c>
      <c r="N4235" s="10" t="s">
        <v>22</v>
      </c>
      <c r="O4235" s="10"/>
      <c r="P4235" s="11"/>
    </row>
    <row r="4236">
      <c r="A4236" s="30">
        <v>45498.0</v>
      </c>
      <c r="B4236" s="23">
        <v>45496.0</v>
      </c>
      <c r="C4236" s="10" t="s">
        <v>17</v>
      </c>
      <c r="D4236" s="10">
        <v>14.0</v>
      </c>
      <c r="E4236" s="16" t="s">
        <v>9</v>
      </c>
      <c r="F4236" s="10" t="s">
        <v>3187</v>
      </c>
      <c r="G4236" s="10" t="s">
        <v>82</v>
      </c>
      <c r="H4236" s="12" t="s">
        <v>3202</v>
      </c>
      <c r="I4236" s="10" t="s">
        <v>21</v>
      </c>
      <c r="J4236" s="10"/>
      <c r="K4236" s="10" t="s">
        <v>3203</v>
      </c>
      <c r="L4236" s="10" t="s">
        <v>22</v>
      </c>
      <c r="M4236" s="10" t="s">
        <v>22</v>
      </c>
      <c r="N4236" s="10" t="s">
        <v>22</v>
      </c>
      <c r="O4236" s="10" t="s">
        <v>22</v>
      </c>
      <c r="P4236" s="11"/>
    </row>
    <row r="4237">
      <c r="A4237" s="30">
        <v>45498.0</v>
      </c>
      <c r="B4237" s="23">
        <v>45497.0</v>
      </c>
      <c r="C4237" s="10" t="s">
        <v>17</v>
      </c>
      <c r="D4237" s="10">
        <v>4.0</v>
      </c>
      <c r="E4237" s="17" t="s">
        <v>33</v>
      </c>
      <c r="F4237" s="10" t="s">
        <v>356</v>
      </c>
      <c r="G4237" s="10" t="s">
        <v>147</v>
      </c>
      <c r="H4237" s="12" t="s">
        <v>148</v>
      </c>
      <c r="I4237" s="10" t="s">
        <v>52</v>
      </c>
      <c r="J4237" s="10" t="s">
        <v>589</v>
      </c>
      <c r="K4237" s="10"/>
      <c r="L4237" s="10" t="s">
        <v>22</v>
      </c>
      <c r="M4237" s="10" t="s">
        <v>22</v>
      </c>
      <c r="N4237" s="10" t="s">
        <v>22</v>
      </c>
      <c r="O4237" s="10" t="s">
        <v>22</v>
      </c>
      <c r="P4237" s="10"/>
    </row>
    <row r="4238">
      <c r="A4238" s="29">
        <v>45498.0</v>
      </c>
      <c r="B4238" s="23">
        <v>45497.0</v>
      </c>
      <c r="C4238" s="10" t="s">
        <v>17</v>
      </c>
      <c r="D4238" s="10">
        <v>8.0</v>
      </c>
      <c r="E4238" s="16" t="s">
        <v>9</v>
      </c>
      <c r="F4238" s="10" t="s">
        <v>3204</v>
      </c>
      <c r="G4238" s="10" t="s">
        <v>152</v>
      </c>
      <c r="H4238" s="12" t="s">
        <v>153</v>
      </c>
      <c r="I4238" s="10" t="s">
        <v>52</v>
      </c>
      <c r="J4238" s="10"/>
      <c r="K4238" s="10" t="s">
        <v>497</v>
      </c>
      <c r="L4238" s="10" t="s">
        <v>22</v>
      </c>
      <c r="M4238" s="10" t="s">
        <v>22</v>
      </c>
      <c r="N4238" s="10" t="s">
        <v>22</v>
      </c>
      <c r="O4238" s="10"/>
      <c r="P4238" s="11"/>
    </row>
    <row r="4239">
      <c r="A4239" s="29">
        <v>45498.0</v>
      </c>
      <c r="B4239" s="23">
        <v>45497.0</v>
      </c>
      <c r="C4239" s="10" t="s">
        <v>17</v>
      </c>
      <c r="D4239" s="10">
        <v>8.0</v>
      </c>
      <c r="E4239" s="17" t="s">
        <v>33</v>
      </c>
      <c r="F4239" s="10" t="s">
        <v>807</v>
      </c>
      <c r="G4239" s="10" t="s">
        <v>169</v>
      </c>
      <c r="H4239" s="12" t="s">
        <v>170</v>
      </c>
      <c r="I4239" s="10" t="s">
        <v>21</v>
      </c>
      <c r="J4239" s="10"/>
      <c r="K4239" s="10"/>
      <c r="L4239" s="10" t="s">
        <v>22</v>
      </c>
      <c r="M4239" s="10" t="s">
        <v>22</v>
      </c>
      <c r="N4239" s="10" t="s">
        <v>22</v>
      </c>
      <c r="O4239" s="10"/>
      <c r="P4239" s="11"/>
    </row>
    <row r="4240">
      <c r="A4240" s="22">
        <v>45498.0</v>
      </c>
      <c r="B4240" s="23">
        <v>45497.0</v>
      </c>
      <c r="C4240" s="10" t="s">
        <v>17</v>
      </c>
      <c r="D4240" s="10">
        <v>8.0</v>
      </c>
      <c r="E4240" s="17" t="s">
        <v>33</v>
      </c>
      <c r="F4240" s="10" t="s">
        <v>1250</v>
      </c>
      <c r="G4240" s="10" t="s">
        <v>3205</v>
      </c>
      <c r="H4240" s="12" t="s">
        <v>1252</v>
      </c>
      <c r="I4240" s="10" t="s">
        <v>60</v>
      </c>
      <c r="J4240" s="10"/>
      <c r="K4240" s="22"/>
      <c r="L4240" s="10" t="s">
        <v>22</v>
      </c>
      <c r="M4240" s="10" t="s">
        <v>22</v>
      </c>
      <c r="N4240" s="10" t="s">
        <v>22</v>
      </c>
      <c r="O4240" s="10" t="s">
        <v>22</v>
      </c>
      <c r="P4240" s="11"/>
    </row>
    <row r="4241">
      <c r="A4241" s="22">
        <v>45498.0</v>
      </c>
      <c r="B4241" s="23">
        <v>45497.0</v>
      </c>
      <c r="C4241" s="10" t="s">
        <v>17</v>
      </c>
      <c r="D4241" s="10">
        <v>8.0</v>
      </c>
      <c r="E4241" s="17" t="s">
        <v>33</v>
      </c>
      <c r="F4241" s="10" t="s">
        <v>917</v>
      </c>
      <c r="G4241" s="10" t="s">
        <v>267</v>
      </c>
      <c r="H4241" s="12"/>
      <c r="I4241" s="10" t="s">
        <v>21</v>
      </c>
      <c r="J4241" s="10"/>
      <c r="K4241" s="10"/>
      <c r="L4241" s="10" t="s">
        <v>22</v>
      </c>
      <c r="M4241" s="10" t="s">
        <v>22</v>
      </c>
      <c r="N4241" s="10" t="s">
        <v>22</v>
      </c>
      <c r="O4241" s="11"/>
      <c r="P4241" s="11"/>
    </row>
    <row r="4242">
      <c r="A4242" s="22">
        <v>45498.0</v>
      </c>
      <c r="B4242" s="35">
        <v>45497.0</v>
      </c>
      <c r="C4242" s="10" t="s">
        <v>17</v>
      </c>
      <c r="D4242" s="10">
        <v>8.0</v>
      </c>
      <c r="E4242" s="17" t="s">
        <v>33</v>
      </c>
      <c r="F4242" s="10" t="s">
        <v>2645</v>
      </c>
      <c r="G4242" s="10" t="s">
        <v>656</v>
      </c>
      <c r="H4242" s="12" t="s">
        <v>657</v>
      </c>
      <c r="I4242" s="10" t="s">
        <v>21</v>
      </c>
      <c r="J4242" s="10"/>
      <c r="K4242" s="10"/>
      <c r="L4242" s="10" t="s">
        <v>22</v>
      </c>
      <c r="M4242" s="10" t="s">
        <v>22</v>
      </c>
      <c r="N4242" s="10" t="s">
        <v>22</v>
      </c>
      <c r="O4242" s="10"/>
      <c r="P4242" s="11"/>
    </row>
    <row r="4243">
      <c r="A4243" s="22">
        <v>45498.0</v>
      </c>
      <c r="B4243" s="35">
        <v>45497.0</v>
      </c>
      <c r="C4243" s="10" t="s">
        <v>17</v>
      </c>
      <c r="D4243" s="10">
        <v>8.0</v>
      </c>
      <c r="E4243" s="17" t="s">
        <v>33</v>
      </c>
      <c r="F4243" s="10" t="s">
        <v>2733</v>
      </c>
      <c r="G4243" s="10" t="s">
        <v>226</v>
      </c>
      <c r="H4243" s="12" t="s">
        <v>227</v>
      </c>
      <c r="I4243" s="10" t="s">
        <v>21</v>
      </c>
      <c r="J4243" s="10"/>
      <c r="K4243" s="10"/>
      <c r="L4243" s="10" t="s">
        <v>22</v>
      </c>
      <c r="M4243" s="10" t="s">
        <v>22</v>
      </c>
      <c r="N4243" s="10" t="s">
        <v>22</v>
      </c>
      <c r="O4243" s="10"/>
      <c r="P4243" s="11"/>
    </row>
    <row r="4244">
      <c r="A4244" s="22">
        <v>45498.0</v>
      </c>
      <c r="B4244" s="23">
        <v>45498.0</v>
      </c>
      <c r="C4244" s="10" t="s">
        <v>17</v>
      </c>
      <c r="D4244" s="10">
        <v>8.0</v>
      </c>
      <c r="E4244" s="16" t="s">
        <v>9</v>
      </c>
      <c r="F4244" s="10" t="s">
        <v>3206</v>
      </c>
      <c r="G4244" s="10" t="s">
        <v>3207</v>
      </c>
      <c r="H4244" s="12" t="s">
        <v>3208</v>
      </c>
      <c r="I4244" s="10" t="s">
        <v>60</v>
      </c>
      <c r="J4244" s="10" t="s">
        <v>3209</v>
      </c>
      <c r="K4244" s="10"/>
      <c r="L4244" s="10" t="s">
        <v>22</v>
      </c>
      <c r="M4244" s="10" t="s">
        <v>22</v>
      </c>
      <c r="N4244" s="10" t="s">
        <v>22</v>
      </c>
      <c r="O4244" s="10" t="s">
        <v>22</v>
      </c>
      <c r="P4244" s="11"/>
    </row>
    <row r="4245">
      <c r="A4245" s="22">
        <v>45497.52472158565</v>
      </c>
      <c r="B4245" s="35">
        <v>45497.0</v>
      </c>
      <c r="C4245" s="10" t="s">
        <v>17</v>
      </c>
      <c r="D4245" s="10" t="s">
        <v>89</v>
      </c>
      <c r="E4245" s="19" t="s">
        <v>89</v>
      </c>
      <c r="F4245" s="10" t="s">
        <v>3210</v>
      </c>
      <c r="G4245" s="10" t="s">
        <v>3211</v>
      </c>
      <c r="H4245" s="12"/>
      <c r="I4245" s="10" t="s">
        <v>52</v>
      </c>
      <c r="J4245" s="10"/>
      <c r="K4245" s="10"/>
      <c r="L4245" s="10" t="s">
        <v>22</v>
      </c>
      <c r="M4245" s="10" t="s">
        <v>22</v>
      </c>
      <c r="N4245" s="10" t="s">
        <v>22</v>
      </c>
      <c r="O4245" s="10" t="s">
        <v>474</v>
      </c>
      <c r="P4245" s="11"/>
    </row>
    <row r="4246">
      <c r="A4246" s="36">
        <v>45497.0</v>
      </c>
      <c r="B4246" s="35">
        <v>45495.0</v>
      </c>
      <c r="C4246" s="10" t="s">
        <v>17</v>
      </c>
      <c r="D4246" s="10">
        <v>8.0</v>
      </c>
      <c r="E4246" s="17" t="s">
        <v>33</v>
      </c>
      <c r="F4246" s="10" t="s">
        <v>1023</v>
      </c>
      <c r="G4246" s="10" t="s">
        <v>3026</v>
      </c>
      <c r="H4246" s="12" t="s">
        <v>3212</v>
      </c>
      <c r="I4246" s="10" t="s">
        <v>60</v>
      </c>
      <c r="J4246" s="10"/>
      <c r="K4246" s="10"/>
      <c r="L4246" s="10" t="s">
        <v>22</v>
      </c>
      <c r="M4246" s="10" t="s">
        <v>22</v>
      </c>
      <c r="N4246" s="10" t="s">
        <v>22</v>
      </c>
      <c r="O4246" s="10" t="s">
        <v>22</v>
      </c>
      <c r="P4246" s="11"/>
    </row>
    <row r="4247">
      <c r="A4247" s="22">
        <v>45497.0</v>
      </c>
      <c r="B4247" s="23">
        <v>45495.0</v>
      </c>
      <c r="C4247" s="10" t="s">
        <v>17</v>
      </c>
      <c r="D4247" s="10">
        <v>8.0</v>
      </c>
      <c r="E4247" s="16" t="s">
        <v>9</v>
      </c>
      <c r="F4247" s="10" t="s">
        <v>1724</v>
      </c>
      <c r="G4247" s="10" t="s">
        <v>187</v>
      </c>
      <c r="H4247" s="12" t="s">
        <v>188</v>
      </c>
      <c r="I4247" s="10" t="s">
        <v>21</v>
      </c>
      <c r="J4247" s="10"/>
      <c r="K4247" s="10"/>
      <c r="L4247" s="10" t="s">
        <v>22</v>
      </c>
      <c r="M4247" s="10" t="s">
        <v>22</v>
      </c>
      <c r="N4247" s="10" t="s">
        <v>22</v>
      </c>
      <c r="O4247" s="10"/>
      <c r="P4247" s="11"/>
    </row>
    <row r="4248">
      <c r="A4248" s="22">
        <v>45497.0</v>
      </c>
      <c r="B4248" s="23">
        <v>45495.0</v>
      </c>
      <c r="C4248" s="10" t="s">
        <v>17</v>
      </c>
      <c r="D4248" s="10">
        <v>8.0</v>
      </c>
      <c r="E4248" s="17" t="s">
        <v>33</v>
      </c>
      <c r="F4248" s="10" t="s">
        <v>3213</v>
      </c>
      <c r="G4248" s="10" t="s">
        <v>187</v>
      </c>
      <c r="H4248" s="12" t="s">
        <v>188</v>
      </c>
      <c r="I4248" s="10" t="s">
        <v>21</v>
      </c>
      <c r="J4248" s="10"/>
      <c r="K4248" s="10"/>
      <c r="L4248" s="10" t="s">
        <v>22</v>
      </c>
      <c r="M4248" s="10" t="s">
        <v>22</v>
      </c>
      <c r="N4248" s="10" t="s">
        <v>22</v>
      </c>
      <c r="O4248" s="10"/>
      <c r="P4248" s="11"/>
    </row>
    <row r="4249">
      <c r="A4249" s="22">
        <v>45497.0</v>
      </c>
      <c r="B4249" s="35">
        <v>45495.0</v>
      </c>
      <c r="C4249" s="10" t="s">
        <v>17</v>
      </c>
      <c r="D4249" s="10">
        <v>8.0</v>
      </c>
      <c r="E4249" s="16" t="s">
        <v>9</v>
      </c>
      <c r="F4249" s="10" t="s">
        <v>3214</v>
      </c>
      <c r="G4249" s="10" t="s">
        <v>3215</v>
      </c>
      <c r="H4249" s="12" t="s">
        <v>3216</v>
      </c>
      <c r="I4249" s="10" t="s">
        <v>52</v>
      </c>
      <c r="J4249" s="10"/>
      <c r="K4249" s="10"/>
      <c r="L4249" s="10" t="s">
        <v>22</v>
      </c>
      <c r="M4249" s="10" t="s">
        <v>22</v>
      </c>
      <c r="N4249" s="10" t="s">
        <v>22</v>
      </c>
      <c r="O4249" s="10"/>
      <c r="P4249" s="11"/>
    </row>
    <row r="4250">
      <c r="A4250" s="22">
        <v>45497.0</v>
      </c>
      <c r="B4250" s="35">
        <v>45496.0</v>
      </c>
      <c r="C4250" s="10" t="s">
        <v>17</v>
      </c>
      <c r="D4250" s="10">
        <v>8.0</v>
      </c>
      <c r="E4250" s="16" t="s">
        <v>9</v>
      </c>
      <c r="F4250" s="10" t="s">
        <v>3217</v>
      </c>
      <c r="G4250" s="10" t="s">
        <v>27</v>
      </c>
      <c r="H4250" s="12" t="s">
        <v>28</v>
      </c>
      <c r="I4250" s="10" t="s">
        <v>21</v>
      </c>
      <c r="J4250" s="10" t="s">
        <v>524</v>
      </c>
      <c r="K4250" s="10" t="s">
        <v>3218</v>
      </c>
      <c r="L4250" s="10" t="s">
        <v>22</v>
      </c>
      <c r="M4250" s="10" t="s">
        <v>22</v>
      </c>
      <c r="N4250" s="10" t="s">
        <v>22</v>
      </c>
      <c r="O4250" s="10"/>
      <c r="P4250" s="11"/>
    </row>
    <row r="4251">
      <c r="A4251" s="22">
        <v>45497.0</v>
      </c>
      <c r="B4251" s="35">
        <v>45496.0</v>
      </c>
      <c r="C4251" s="10" t="s">
        <v>17</v>
      </c>
      <c r="D4251" s="10">
        <v>12.0</v>
      </c>
      <c r="E4251" s="17" t="s">
        <v>33</v>
      </c>
      <c r="F4251" s="10" t="s">
        <v>2516</v>
      </c>
      <c r="G4251" s="10" t="s">
        <v>56</v>
      </c>
      <c r="H4251" s="12" t="s">
        <v>57</v>
      </c>
      <c r="I4251" s="10" t="s">
        <v>21</v>
      </c>
      <c r="J4251" s="10"/>
      <c r="K4251" s="10"/>
      <c r="L4251" s="10" t="s">
        <v>22</v>
      </c>
      <c r="M4251" s="10" t="s">
        <v>22</v>
      </c>
      <c r="N4251" s="10" t="s">
        <v>22</v>
      </c>
      <c r="O4251" s="10"/>
      <c r="P4251" s="11"/>
    </row>
    <row r="4252">
      <c r="A4252" s="22">
        <v>45497.0</v>
      </c>
      <c r="B4252" s="35">
        <v>45496.0</v>
      </c>
      <c r="C4252" s="10" t="s">
        <v>17</v>
      </c>
      <c r="D4252" s="10">
        <v>8.0</v>
      </c>
      <c r="E4252" s="17" t="s">
        <v>33</v>
      </c>
      <c r="F4252" s="10" t="s">
        <v>3219</v>
      </c>
      <c r="G4252" s="10" t="s">
        <v>3220</v>
      </c>
      <c r="H4252" s="12"/>
      <c r="I4252" s="10" t="s">
        <v>60</v>
      </c>
      <c r="J4252" s="10" t="s">
        <v>3221</v>
      </c>
      <c r="K4252" s="10"/>
      <c r="L4252" s="10" t="s">
        <v>22</v>
      </c>
      <c r="M4252" s="10" t="s">
        <v>22</v>
      </c>
      <c r="N4252" s="10" t="s">
        <v>22</v>
      </c>
      <c r="O4252" s="10"/>
      <c r="P4252" s="11"/>
    </row>
    <row r="4253">
      <c r="A4253" s="36">
        <v>45497.0</v>
      </c>
      <c r="B4253" s="35">
        <v>45496.0</v>
      </c>
      <c r="C4253" s="10" t="s">
        <v>17</v>
      </c>
      <c r="D4253" s="10">
        <v>8.0</v>
      </c>
      <c r="E4253" s="17" t="s">
        <v>33</v>
      </c>
      <c r="F4253" s="10" t="s">
        <v>3222</v>
      </c>
      <c r="G4253" s="10" t="s">
        <v>169</v>
      </c>
      <c r="H4253" s="12" t="s">
        <v>170</v>
      </c>
      <c r="I4253" s="10" t="s">
        <v>21</v>
      </c>
      <c r="J4253" s="10"/>
      <c r="K4253" s="10"/>
      <c r="L4253" s="10" t="s">
        <v>22</v>
      </c>
      <c r="M4253" s="10" t="s">
        <v>22</v>
      </c>
      <c r="N4253" s="10" t="s">
        <v>22</v>
      </c>
      <c r="O4253" s="10"/>
      <c r="P4253" s="11"/>
    </row>
    <row r="4254">
      <c r="A4254" s="22">
        <v>45497.0</v>
      </c>
      <c r="B4254" s="35">
        <v>45496.0</v>
      </c>
      <c r="C4254" s="10" t="s">
        <v>17</v>
      </c>
      <c r="D4254" s="10">
        <v>16.0</v>
      </c>
      <c r="E4254" s="17" t="s">
        <v>33</v>
      </c>
      <c r="F4254" s="10" t="s">
        <v>3047</v>
      </c>
      <c r="G4254" s="10" t="s">
        <v>810</v>
      </c>
      <c r="H4254" s="12"/>
      <c r="I4254" s="10" t="s">
        <v>21</v>
      </c>
      <c r="J4254" s="10"/>
      <c r="K4254" s="10"/>
      <c r="L4254" s="10" t="s">
        <v>22</v>
      </c>
      <c r="M4254" s="10" t="s">
        <v>22</v>
      </c>
      <c r="N4254" s="10" t="s">
        <v>22</v>
      </c>
      <c r="O4254" s="10"/>
      <c r="P4254" s="11"/>
    </row>
    <row r="4255">
      <c r="A4255" s="22">
        <v>45497.0</v>
      </c>
      <c r="B4255" s="35">
        <v>45496.0</v>
      </c>
      <c r="C4255" s="10" t="s">
        <v>17</v>
      </c>
      <c r="D4255" s="10" t="s">
        <v>132</v>
      </c>
      <c r="E4255" s="17" t="s">
        <v>33</v>
      </c>
      <c r="F4255" s="10" t="s">
        <v>487</v>
      </c>
      <c r="G4255" s="10" t="s">
        <v>488</v>
      </c>
      <c r="H4255" s="12" t="s">
        <v>489</v>
      </c>
      <c r="I4255" s="10" t="s">
        <v>21</v>
      </c>
      <c r="J4255" s="10"/>
      <c r="K4255" s="10"/>
      <c r="L4255" s="10" t="s">
        <v>22</v>
      </c>
      <c r="M4255" s="10" t="s">
        <v>22</v>
      </c>
      <c r="N4255" s="10" t="s">
        <v>22</v>
      </c>
      <c r="O4255" s="10"/>
      <c r="P4255" s="11"/>
    </row>
    <row r="4256">
      <c r="A4256" s="22">
        <v>45497.0</v>
      </c>
      <c r="B4256" s="35">
        <v>45496.0</v>
      </c>
      <c r="C4256" s="10" t="s">
        <v>17</v>
      </c>
      <c r="D4256" s="10">
        <v>8.0</v>
      </c>
      <c r="E4256" s="17" t="s">
        <v>33</v>
      </c>
      <c r="F4256" s="10" t="s">
        <v>2600</v>
      </c>
      <c r="G4256" s="10" t="s">
        <v>422</v>
      </c>
      <c r="H4256" s="12" t="s">
        <v>423</v>
      </c>
      <c r="I4256" s="10" t="s">
        <v>21</v>
      </c>
      <c r="J4256" s="10"/>
      <c r="K4256" s="10"/>
      <c r="L4256" s="10" t="s">
        <v>22</v>
      </c>
      <c r="M4256" s="10" t="s">
        <v>22</v>
      </c>
      <c r="N4256" s="10" t="s">
        <v>22</v>
      </c>
      <c r="O4256" s="10"/>
      <c r="P4256" s="10"/>
    </row>
    <row r="4257">
      <c r="A4257" s="22">
        <v>45497.0</v>
      </c>
      <c r="B4257" s="35">
        <v>45496.0</v>
      </c>
      <c r="C4257" s="10" t="s">
        <v>17</v>
      </c>
      <c r="D4257" s="10">
        <v>8.0</v>
      </c>
      <c r="E4257" s="16" t="s">
        <v>9</v>
      </c>
      <c r="F4257" s="10" t="s">
        <v>3223</v>
      </c>
      <c r="G4257" s="10" t="s">
        <v>158</v>
      </c>
      <c r="H4257" s="12" t="s">
        <v>159</v>
      </c>
      <c r="I4257" s="10" t="s">
        <v>52</v>
      </c>
      <c r="J4257" s="10"/>
      <c r="K4257" s="10"/>
      <c r="L4257" s="10" t="s">
        <v>22</v>
      </c>
      <c r="M4257" s="10" t="s">
        <v>22</v>
      </c>
      <c r="N4257" s="10" t="s">
        <v>22</v>
      </c>
      <c r="O4257" s="10"/>
      <c r="P4257" s="11"/>
    </row>
    <row r="4258">
      <c r="A4258" s="22">
        <v>45497.0</v>
      </c>
      <c r="B4258" s="35">
        <v>45496.0</v>
      </c>
      <c r="C4258" s="10" t="s">
        <v>17</v>
      </c>
      <c r="D4258" s="10" t="s">
        <v>89</v>
      </c>
      <c r="E4258" s="19" t="s">
        <v>89</v>
      </c>
      <c r="F4258" s="10" t="s">
        <v>890</v>
      </c>
      <c r="G4258" s="10" t="s">
        <v>97</v>
      </c>
      <c r="H4258" s="12" t="s">
        <v>98</v>
      </c>
      <c r="I4258" s="10" t="s">
        <v>21</v>
      </c>
      <c r="J4258" s="10"/>
      <c r="K4258" s="10"/>
      <c r="L4258" s="10" t="s">
        <v>22</v>
      </c>
      <c r="M4258" s="10" t="s">
        <v>22</v>
      </c>
      <c r="N4258" s="10" t="s">
        <v>22</v>
      </c>
      <c r="O4258" s="11"/>
      <c r="P4258" s="11"/>
    </row>
    <row r="4259">
      <c r="A4259" s="22">
        <v>45497.0</v>
      </c>
      <c r="B4259" s="35">
        <v>45496.0</v>
      </c>
      <c r="C4259" s="10" t="s">
        <v>17</v>
      </c>
      <c r="D4259" s="10">
        <v>8.0</v>
      </c>
      <c r="E4259" s="16" t="s">
        <v>9</v>
      </c>
      <c r="F4259" s="10" t="s">
        <v>2676</v>
      </c>
      <c r="G4259" s="10" t="s">
        <v>2950</v>
      </c>
      <c r="H4259" s="12" t="s">
        <v>2678</v>
      </c>
      <c r="I4259" s="10" t="s">
        <v>52</v>
      </c>
      <c r="J4259" s="10"/>
      <c r="K4259" s="10"/>
      <c r="L4259" s="10" t="s">
        <v>22</v>
      </c>
      <c r="M4259" s="10" t="s">
        <v>22</v>
      </c>
      <c r="N4259" s="10" t="s">
        <v>22</v>
      </c>
      <c r="O4259" s="10" t="s">
        <v>22</v>
      </c>
      <c r="P4259" s="11"/>
    </row>
    <row r="4260">
      <c r="A4260" s="22">
        <v>45497.0</v>
      </c>
      <c r="B4260" s="35">
        <v>45496.0</v>
      </c>
      <c r="C4260" s="10" t="s">
        <v>17</v>
      </c>
      <c r="D4260" s="10">
        <v>14.0</v>
      </c>
      <c r="E4260" s="17" t="s">
        <v>33</v>
      </c>
      <c r="F4260" s="10" t="s">
        <v>2782</v>
      </c>
      <c r="G4260" s="10" t="s">
        <v>213</v>
      </c>
      <c r="H4260" s="12" t="s">
        <v>680</v>
      </c>
      <c r="I4260" s="10" t="s">
        <v>21</v>
      </c>
      <c r="J4260" s="10"/>
      <c r="K4260" s="10"/>
      <c r="L4260" s="10" t="s">
        <v>22</v>
      </c>
      <c r="M4260" s="10" t="s">
        <v>22</v>
      </c>
      <c r="N4260" s="10" t="s">
        <v>22</v>
      </c>
      <c r="O4260" s="10"/>
      <c r="P4260" s="11"/>
    </row>
    <row r="4261">
      <c r="A4261" s="22">
        <v>45497.0</v>
      </c>
      <c r="B4261" s="35">
        <v>45497.0</v>
      </c>
      <c r="C4261" s="10" t="s">
        <v>17</v>
      </c>
      <c r="D4261" s="10" t="s">
        <v>89</v>
      </c>
      <c r="E4261" s="19" t="s">
        <v>89</v>
      </c>
      <c r="F4261" s="10" t="s">
        <v>3224</v>
      </c>
      <c r="G4261" s="10" t="s">
        <v>97</v>
      </c>
      <c r="H4261" s="12" t="s">
        <v>98</v>
      </c>
      <c r="I4261" s="10" t="s">
        <v>21</v>
      </c>
      <c r="J4261" s="10"/>
      <c r="K4261" s="10"/>
      <c r="L4261" s="10" t="s">
        <v>22</v>
      </c>
      <c r="M4261" s="10" t="s">
        <v>22</v>
      </c>
      <c r="N4261" s="10" t="s">
        <v>22</v>
      </c>
      <c r="O4261" s="10"/>
      <c r="P4261" s="11"/>
    </row>
    <row r="4262">
      <c r="A4262" s="22">
        <v>45497.0</v>
      </c>
      <c r="B4262" s="35">
        <v>45497.0</v>
      </c>
      <c r="C4262" s="10" t="s">
        <v>17</v>
      </c>
      <c r="D4262" s="10">
        <v>16.0</v>
      </c>
      <c r="E4262" s="17" t="s">
        <v>33</v>
      </c>
      <c r="F4262" s="10" t="s">
        <v>325</v>
      </c>
      <c r="G4262" s="10" t="s">
        <v>663</v>
      </c>
      <c r="H4262" s="12" t="s">
        <v>1016</v>
      </c>
      <c r="I4262" s="10" t="s">
        <v>21</v>
      </c>
      <c r="J4262" s="10"/>
      <c r="K4262" s="10"/>
      <c r="L4262" s="10" t="s">
        <v>22</v>
      </c>
      <c r="M4262" s="10" t="s">
        <v>22</v>
      </c>
      <c r="N4262" s="10" t="s">
        <v>22</v>
      </c>
      <c r="O4262" s="10"/>
      <c r="P4262" s="11"/>
    </row>
    <row r="4263">
      <c r="A4263" s="29">
        <v>45496.41043050926</v>
      </c>
      <c r="B4263" s="35">
        <v>45496.0</v>
      </c>
      <c r="C4263" s="10" t="s">
        <v>17</v>
      </c>
      <c r="D4263" s="10">
        <v>5.0</v>
      </c>
      <c r="E4263" s="16" t="s">
        <v>9</v>
      </c>
      <c r="F4263" s="10" t="s">
        <v>3225</v>
      </c>
      <c r="G4263" s="10" t="s">
        <v>483</v>
      </c>
      <c r="H4263" s="12"/>
      <c r="I4263" s="10" t="s">
        <v>52</v>
      </c>
      <c r="J4263" s="10"/>
      <c r="K4263" s="10"/>
      <c r="L4263" s="10" t="s">
        <v>22</v>
      </c>
      <c r="M4263" s="10" t="s">
        <v>22</v>
      </c>
      <c r="N4263" s="10" t="s">
        <v>22</v>
      </c>
      <c r="O4263" s="10" t="s">
        <v>22</v>
      </c>
      <c r="P4263" s="11"/>
    </row>
    <row r="4264">
      <c r="A4264" s="29">
        <v>45496.41012885417</v>
      </c>
      <c r="B4264" s="35">
        <v>45496.0</v>
      </c>
      <c r="C4264" s="10" t="s">
        <v>17</v>
      </c>
      <c r="D4264" s="10">
        <v>8.0</v>
      </c>
      <c r="E4264" s="16" t="s">
        <v>9</v>
      </c>
      <c r="F4264" s="10" t="s">
        <v>3226</v>
      </c>
      <c r="G4264" s="10" t="s">
        <v>818</v>
      </c>
      <c r="H4264" s="12"/>
      <c r="I4264" s="10" t="s">
        <v>52</v>
      </c>
      <c r="J4264" s="10"/>
      <c r="K4264" s="10"/>
      <c r="L4264" s="10" t="s">
        <v>22</v>
      </c>
      <c r="M4264" s="10" t="s">
        <v>22</v>
      </c>
      <c r="N4264" s="10" t="s">
        <v>22</v>
      </c>
      <c r="O4264" s="10" t="s">
        <v>22</v>
      </c>
      <c r="P4264" s="11"/>
    </row>
    <row r="4265">
      <c r="A4265" s="22">
        <v>45496.375286145834</v>
      </c>
      <c r="B4265" s="35">
        <v>45496.0</v>
      </c>
      <c r="C4265" s="10" t="s">
        <v>17</v>
      </c>
      <c r="D4265" s="10">
        <v>8.0</v>
      </c>
      <c r="E4265" s="17" t="s">
        <v>33</v>
      </c>
      <c r="F4265" s="10" t="s">
        <v>3039</v>
      </c>
      <c r="G4265" s="10" t="s">
        <v>169</v>
      </c>
      <c r="H4265" s="12" t="s">
        <v>170</v>
      </c>
      <c r="I4265" s="10" t="s">
        <v>21</v>
      </c>
      <c r="J4265" s="10"/>
      <c r="K4265" s="10"/>
      <c r="L4265" s="10" t="s">
        <v>22</v>
      </c>
      <c r="M4265" s="10" t="s">
        <v>22</v>
      </c>
      <c r="N4265" s="10" t="s">
        <v>22</v>
      </c>
      <c r="O4265" s="10"/>
      <c r="P4265" s="11"/>
    </row>
    <row r="4266">
      <c r="A4266" s="22">
        <v>45496.36751002315</v>
      </c>
      <c r="B4266" s="35">
        <v>45496.0</v>
      </c>
      <c r="C4266" s="10" t="s">
        <v>17</v>
      </c>
      <c r="D4266" s="10">
        <v>5.0</v>
      </c>
      <c r="E4266" s="16" t="s">
        <v>9</v>
      </c>
      <c r="F4266" s="10" t="s">
        <v>3227</v>
      </c>
      <c r="G4266" s="10" t="s">
        <v>254</v>
      </c>
      <c r="H4266" s="12" t="s">
        <v>255</v>
      </c>
      <c r="I4266" s="10" t="s">
        <v>52</v>
      </c>
      <c r="J4266" s="10"/>
      <c r="K4266" s="10"/>
      <c r="L4266" s="10" t="s">
        <v>22</v>
      </c>
      <c r="M4266" s="10" t="s">
        <v>22</v>
      </c>
      <c r="N4266" s="10" t="s">
        <v>22</v>
      </c>
      <c r="O4266" s="10" t="s">
        <v>22</v>
      </c>
      <c r="P4266" s="11"/>
    </row>
    <row r="4267">
      <c r="A4267" s="22">
        <v>45496.361096099536</v>
      </c>
      <c r="B4267" s="35">
        <v>45496.0</v>
      </c>
      <c r="C4267" s="10" t="s">
        <v>17</v>
      </c>
      <c r="D4267" s="10">
        <v>8.0</v>
      </c>
      <c r="E4267" s="17" t="s">
        <v>33</v>
      </c>
      <c r="F4267" s="10" t="s">
        <v>3228</v>
      </c>
      <c r="G4267" s="10" t="s">
        <v>3151</v>
      </c>
      <c r="H4267" s="12"/>
      <c r="I4267" s="10" t="s">
        <v>60</v>
      </c>
      <c r="J4267" s="10"/>
      <c r="K4267" s="10"/>
      <c r="L4267" s="10" t="s">
        <v>22</v>
      </c>
      <c r="M4267" s="10" t="s">
        <v>22</v>
      </c>
      <c r="N4267" s="10" t="s">
        <v>22</v>
      </c>
      <c r="O4267" s="10" t="s">
        <v>474</v>
      </c>
      <c r="P4267" s="10"/>
    </row>
    <row r="4268">
      <c r="A4268" s="22">
        <v>45496.35980721065</v>
      </c>
      <c r="B4268" s="35">
        <v>45496.0</v>
      </c>
      <c r="C4268" s="10" t="s">
        <v>17</v>
      </c>
      <c r="D4268" s="10">
        <v>8.0</v>
      </c>
      <c r="E4268" s="17" t="s">
        <v>33</v>
      </c>
      <c r="F4268" s="10" t="s">
        <v>2191</v>
      </c>
      <c r="G4268" s="10" t="s">
        <v>379</v>
      </c>
      <c r="H4268" s="12" t="s">
        <v>380</v>
      </c>
      <c r="I4268" s="10" t="s">
        <v>21</v>
      </c>
      <c r="J4268" s="10"/>
      <c r="K4268" s="10"/>
      <c r="L4268" s="10" t="s">
        <v>22</v>
      </c>
      <c r="M4268" s="10" t="s">
        <v>22</v>
      </c>
      <c r="N4268" s="10" t="s">
        <v>22</v>
      </c>
      <c r="O4268" s="10"/>
      <c r="P4268" s="11"/>
    </row>
    <row r="4269">
      <c r="A4269" s="22">
        <v>45496.0</v>
      </c>
      <c r="B4269" s="23">
        <v>45495.0</v>
      </c>
      <c r="C4269" s="10" t="s">
        <v>17</v>
      </c>
      <c r="D4269" s="10">
        <v>8.0</v>
      </c>
      <c r="E4269" s="17" t="s">
        <v>33</v>
      </c>
      <c r="F4269" s="10" t="s">
        <v>811</v>
      </c>
      <c r="G4269" s="10" t="s">
        <v>705</v>
      </c>
      <c r="H4269" s="12" t="s">
        <v>217</v>
      </c>
      <c r="I4269" s="10" t="s">
        <v>21</v>
      </c>
      <c r="J4269" s="22"/>
      <c r="K4269" s="10"/>
      <c r="L4269" s="10" t="s">
        <v>22</v>
      </c>
      <c r="M4269" s="10" t="s">
        <v>22</v>
      </c>
      <c r="N4269" s="10" t="s">
        <v>22</v>
      </c>
      <c r="O4269" s="11"/>
      <c r="P4269" s="11"/>
    </row>
    <row r="4270">
      <c r="A4270" s="22">
        <v>45496.0</v>
      </c>
      <c r="B4270" s="23">
        <v>45495.0</v>
      </c>
      <c r="C4270" s="10" t="s">
        <v>17</v>
      </c>
      <c r="D4270" s="10">
        <v>8.0</v>
      </c>
      <c r="E4270" s="37" t="s">
        <v>953</v>
      </c>
      <c r="F4270" s="10" t="s">
        <v>2686</v>
      </c>
      <c r="G4270" s="10" t="s">
        <v>101</v>
      </c>
      <c r="H4270" s="12" t="s">
        <v>102</v>
      </c>
      <c r="I4270" s="10" t="s">
        <v>21</v>
      </c>
      <c r="J4270" s="10"/>
      <c r="K4270" s="10"/>
      <c r="L4270" s="10" t="s">
        <v>22</v>
      </c>
      <c r="M4270" s="10" t="s">
        <v>22</v>
      </c>
      <c r="N4270" s="10" t="s">
        <v>22</v>
      </c>
      <c r="O4270" s="11"/>
      <c r="P4270" s="11"/>
    </row>
    <row r="4271">
      <c r="A4271" s="22">
        <v>45496.0</v>
      </c>
      <c r="B4271" s="23">
        <v>45495.0</v>
      </c>
      <c r="C4271" s="10" t="s">
        <v>17</v>
      </c>
      <c r="D4271" s="10">
        <v>8.0</v>
      </c>
      <c r="E4271" s="17" t="s">
        <v>33</v>
      </c>
      <c r="F4271" s="10" t="s">
        <v>917</v>
      </c>
      <c r="G4271" s="10" t="s">
        <v>267</v>
      </c>
      <c r="H4271" s="12"/>
      <c r="I4271" s="10" t="s">
        <v>21</v>
      </c>
      <c r="J4271" s="10"/>
      <c r="K4271" s="10" t="s">
        <v>3229</v>
      </c>
      <c r="L4271" s="10" t="s">
        <v>22</v>
      </c>
      <c r="M4271" s="10" t="s">
        <v>22</v>
      </c>
      <c r="N4271" s="10" t="s">
        <v>22</v>
      </c>
      <c r="O4271" s="10"/>
      <c r="P4271" s="11"/>
    </row>
    <row r="4272">
      <c r="A4272" s="29">
        <v>45496.0</v>
      </c>
      <c r="B4272" s="35">
        <v>45495.0</v>
      </c>
      <c r="C4272" s="10" t="s">
        <v>17</v>
      </c>
      <c r="D4272" s="10">
        <v>8.0</v>
      </c>
      <c r="E4272" s="16" t="s">
        <v>9</v>
      </c>
      <c r="F4272" s="10" t="s">
        <v>3230</v>
      </c>
      <c r="G4272" s="10" t="s">
        <v>3231</v>
      </c>
      <c r="H4272" s="12" t="s">
        <v>3232</v>
      </c>
      <c r="I4272" s="10" t="s">
        <v>21</v>
      </c>
      <c r="J4272" s="10"/>
      <c r="K4272" s="10"/>
      <c r="L4272" s="10" t="s">
        <v>22</v>
      </c>
      <c r="M4272" s="10" t="s">
        <v>22</v>
      </c>
      <c r="N4272" s="10"/>
      <c r="O4272" s="10"/>
      <c r="P4272" s="11"/>
    </row>
    <row r="4273">
      <c r="A4273" s="22">
        <v>45496.0</v>
      </c>
      <c r="B4273" s="23">
        <v>45495.0</v>
      </c>
      <c r="C4273" s="10" t="s">
        <v>17</v>
      </c>
      <c r="D4273" s="10">
        <v>16.0</v>
      </c>
      <c r="E4273" s="17" t="s">
        <v>33</v>
      </c>
      <c r="F4273" s="10" t="s">
        <v>291</v>
      </c>
      <c r="G4273" s="10" t="s">
        <v>292</v>
      </c>
      <c r="H4273" s="12" t="s">
        <v>293</v>
      </c>
      <c r="I4273" s="10" t="s">
        <v>21</v>
      </c>
      <c r="J4273" s="10"/>
      <c r="K4273" s="10"/>
      <c r="L4273" s="10" t="s">
        <v>22</v>
      </c>
      <c r="M4273" s="10" t="s">
        <v>22</v>
      </c>
      <c r="N4273" s="10" t="s">
        <v>22</v>
      </c>
      <c r="O4273" s="10"/>
      <c r="P4273" s="11"/>
    </row>
    <row r="4274">
      <c r="A4274" s="22">
        <v>45496.0</v>
      </c>
      <c r="B4274" s="23">
        <v>45495.0</v>
      </c>
      <c r="C4274" s="10" t="s">
        <v>17</v>
      </c>
      <c r="D4274" s="10">
        <v>16.0</v>
      </c>
      <c r="E4274" s="17" t="s">
        <v>33</v>
      </c>
      <c r="F4274" s="10" t="s">
        <v>3233</v>
      </c>
      <c r="G4274" s="10" t="s">
        <v>195</v>
      </c>
      <c r="H4274" s="12"/>
      <c r="I4274" s="10" t="s">
        <v>21</v>
      </c>
      <c r="J4274" s="10"/>
      <c r="K4274" s="10" t="s">
        <v>3234</v>
      </c>
      <c r="L4274" s="10" t="s">
        <v>22</v>
      </c>
      <c r="M4274" s="10" t="s">
        <v>22</v>
      </c>
      <c r="N4274" s="10" t="s">
        <v>1480</v>
      </c>
      <c r="O4274" s="10"/>
      <c r="P4274" s="11"/>
    </row>
    <row r="4275">
      <c r="A4275" s="22">
        <v>45496.0</v>
      </c>
      <c r="B4275" s="35">
        <v>45495.0</v>
      </c>
      <c r="C4275" s="10" t="s">
        <v>17</v>
      </c>
      <c r="D4275" s="10">
        <v>8.0</v>
      </c>
      <c r="E4275" s="17" t="s">
        <v>33</v>
      </c>
      <c r="F4275" s="10" t="s">
        <v>1957</v>
      </c>
      <c r="G4275" s="10" t="s">
        <v>45</v>
      </c>
      <c r="H4275" s="12" t="s">
        <v>46</v>
      </c>
      <c r="I4275" s="10" t="s">
        <v>21</v>
      </c>
      <c r="J4275" s="10"/>
      <c r="K4275" s="10"/>
      <c r="L4275" s="10" t="s">
        <v>22</v>
      </c>
      <c r="M4275" s="10" t="s">
        <v>22</v>
      </c>
      <c r="N4275" s="10" t="s">
        <v>22</v>
      </c>
      <c r="O4275" s="10"/>
      <c r="P4275" s="11"/>
    </row>
    <row r="4276">
      <c r="A4276" s="22">
        <v>45496.0</v>
      </c>
      <c r="B4276" s="35">
        <v>45495.0</v>
      </c>
      <c r="C4276" s="10" t="s">
        <v>17</v>
      </c>
      <c r="D4276" s="10">
        <v>8.0</v>
      </c>
      <c r="E4276" s="16" t="s">
        <v>9</v>
      </c>
      <c r="F4276" s="10" t="s">
        <v>3235</v>
      </c>
      <c r="G4276" s="10" t="s">
        <v>3236</v>
      </c>
      <c r="H4276" s="12" t="s">
        <v>3237</v>
      </c>
      <c r="I4276" s="10" t="s">
        <v>60</v>
      </c>
      <c r="J4276" s="10"/>
      <c r="K4276" s="10" t="s">
        <v>781</v>
      </c>
      <c r="L4276" s="10" t="s">
        <v>22</v>
      </c>
      <c r="M4276" s="10" t="s">
        <v>22</v>
      </c>
      <c r="N4276" s="10" t="s">
        <v>22</v>
      </c>
      <c r="O4276" s="10" t="s">
        <v>22</v>
      </c>
      <c r="P4276" s="11"/>
    </row>
    <row r="4277">
      <c r="A4277" s="22">
        <v>45496.0</v>
      </c>
      <c r="B4277" s="35">
        <v>45496.0</v>
      </c>
      <c r="C4277" s="10" t="s">
        <v>17</v>
      </c>
      <c r="D4277" s="10">
        <v>8.0</v>
      </c>
      <c r="E4277" s="16" t="s">
        <v>9</v>
      </c>
      <c r="F4277" s="10" t="s">
        <v>3238</v>
      </c>
      <c r="G4277" s="10" t="s">
        <v>518</v>
      </c>
      <c r="H4277" s="12"/>
      <c r="I4277" s="10" t="s">
        <v>52</v>
      </c>
      <c r="J4277" s="10"/>
      <c r="K4277" s="10"/>
      <c r="L4277" s="10" t="s">
        <v>22</v>
      </c>
      <c r="M4277" s="10" t="s">
        <v>22</v>
      </c>
      <c r="N4277" s="10"/>
      <c r="O4277" s="10" t="s">
        <v>474</v>
      </c>
      <c r="P4277" s="11"/>
    </row>
    <row r="4278">
      <c r="A4278" s="22">
        <v>45495.41494957176</v>
      </c>
      <c r="B4278" s="23">
        <v>45495.0</v>
      </c>
      <c r="C4278" s="10" t="s">
        <v>17</v>
      </c>
      <c r="D4278" s="10">
        <v>12.0</v>
      </c>
      <c r="E4278" s="17" t="s">
        <v>33</v>
      </c>
      <c r="F4278" s="10" t="s">
        <v>782</v>
      </c>
      <c r="G4278" s="10" t="s">
        <v>3239</v>
      </c>
      <c r="H4278" s="12"/>
      <c r="I4278" s="10" t="s">
        <v>52</v>
      </c>
      <c r="J4278" s="10"/>
      <c r="K4278" s="10"/>
      <c r="L4278" s="10" t="s">
        <v>22</v>
      </c>
      <c r="M4278" s="10" t="s">
        <v>22</v>
      </c>
      <c r="N4278" s="10" t="s">
        <v>22</v>
      </c>
      <c r="O4278" s="10"/>
      <c r="P4278" s="11"/>
    </row>
    <row r="4279">
      <c r="A4279" s="22">
        <v>45495.0</v>
      </c>
      <c r="B4279" s="23">
        <v>45490.0</v>
      </c>
      <c r="C4279" s="10" t="s">
        <v>17</v>
      </c>
      <c r="D4279" s="10">
        <v>8.0</v>
      </c>
      <c r="E4279" s="16" t="s">
        <v>9</v>
      </c>
      <c r="F4279" s="10" t="s">
        <v>3240</v>
      </c>
      <c r="G4279" s="10" t="s">
        <v>67</v>
      </c>
      <c r="H4279" s="12" t="s">
        <v>68</v>
      </c>
      <c r="I4279" s="10" t="s">
        <v>21</v>
      </c>
      <c r="J4279" s="10"/>
      <c r="K4279" s="10"/>
      <c r="L4279" s="10" t="s">
        <v>22</v>
      </c>
      <c r="M4279" s="10" t="s">
        <v>22</v>
      </c>
      <c r="N4279" s="10" t="s">
        <v>22</v>
      </c>
      <c r="O4279" s="11"/>
      <c r="P4279" s="11"/>
    </row>
    <row r="4280">
      <c r="A4280" s="22">
        <v>45495.0</v>
      </c>
      <c r="B4280" s="23">
        <v>45490.0</v>
      </c>
      <c r="C4280" s="10" t="s">
        <v>17</v>
      </c>
      <c r="D4280" s="10">
        <v>8.0</v>
      </c>
      <c r="E4280" s="16" t="s">
        <v>9</v>
      </c>
      <c r="F4280" s="10" t="s">
        <v>3241</v>
      </c>
      <c r="G4280" s="10" t="s">
        <v>3242</v>
      </c>
      <c r="H4280" s="12" t="s">
        <v>3243</v>
      </c>
      <c r="I4280" s="10" t="s">
        <v>52</v>
      </c>
      <c r="J4280" s="10"/>
      <c r="K4280" s="10" t="s">
        <v>3244</v>
      </c>
      <c r="L4280" s="10" t="s">
        <v>22</v>
      </c>
      <c r="M4280" s="10" t="s">
        <v>22</v>
      </c>
      <c r="N4280" s="10" t="s">
        <v>22</v>
      </c>
      <c r="O4280" s="10"/>
      <c r="P4280" s="11"/>
    </row>
    <row r="4281">
      <c r="A4281" s="22">
        <v>45495.0</v>
      </c>
      <c r="B4281" s="23">
        <v>45492.0</v>
      </c>
      <c r="C4281" s="10" t="s">
        <v>17</v>
      </c>
      <c r="D4281" s="10">
        <v>4.0</v>
      </c>
      <c r="E4281" s="17" t="s">
        <v>33</v>
      </c>
      <c r="F4281" s="10" t="s">
        <v>3245</v>
      </c>
      <c r="G4281" s="10" t="s">
        <v>3246</v>
      </c>
      <c r="H4281" s="12" t="s">
        <v>3247</v>
      </c>
      <c r="I4281" s="10" t="s">
        <v>60</v>
      </c>
      <c r="J4281" s="10"/>
      <c r="K4281" s="10" t="s">
        <v>589</v>
      </c>
      <c r="L4281" s="10" t="s">
        <v>22</v>
      </c>
      <c r="M4281" s="10" t="s">
        <v>22</v>
      </c>
      <c r="N4281" s="10" t="s">
        <v>22</v>
      </c>
      <c r="O4281" s="10" t="s">
        <v>22</v>
      </c>
      <c r="P4281" s="11"/>
    </row>
    <row r="4282">
      <c r="A4282" s="22">
        <v>45495.0</v>
      </c>
      <c r="B4282" s="23">
        <v>45492.0</v>
      </c>
      <c r="C4282" s="10" t="s">
        <v>17</v>
      </c>
      <c r="D4282" s="10">
        <v>8.0</v>
      </c>
      <c r="E4282" s="17" t="s">
        <v>33</v>
      </c>
      <c r="F4282" s="10" t="s">
        <v>2768</v>
      </c>
      <c r="G4282" s="10" t="s">
        <v>267</v>
      </c>
      <c r="H4282" s="12"/>
      <c r="I4282" s="10" t="s">
        <v>21</v>
      </c>
      <c r="J4282" s="10"/>
      <c r="K4282" s="10"/>
      <c r="L4282" s="10" t="s">
        <v>22</v>
      </c>
      <c r="M4282" s="10" t="s">
        <v>22</v>
      </c>
      <c r="N4282" s="10" t="s">
        <v>22</v>
      </c>
      <c r="O4282" s="11"/>
      <c r="P4282" s="11"/>
    </row>
    <row r="4283">
      <c r="A4283" s="22">
        <v>45495.0</v>
      </c>
      <c r="B4283" s="23">
        <v>45492.0</v>
      </c>
      <c r="C4283" s="10" t="s">
        <v>17</v>
      </c>
      <c r="D4283" s="10">
        <v>8.0</v>
      </c>
      <c r="E4283" s="17" t="s">
        <v>33</v>
      </c>
      <c r="F4283" s="10" t="s">
        <v>1957</v>
      </c>
      <c r="G4283" s="10" t="s">
        <v>45</v>
      </c>
      <c r="H4283" s="12" t="s">
        <v>46</v>
      </c>
      <c r="I4283" s="10" t="s">
        <v>21</v>
      </c>
      <c r="J4283" s="10"/>
      <c r="K4283" s="10"/>
      <c r="L4283" s="10" t="s">
        <v>22</v>
      </c>
      <c r="M4283" s="10" t="s">
        <v>22</v>
      </c>
      <c r="N4283" s="10" t="s">
        <v>22</v>
      </c>
      <c r="O4283" s="10"/>
      <c r="P4283" s="11"/>
    </row>
    <row r="4284">
      <c r="A4284" s="22">
        <v>45495.0</v>
      </c>
      <c r="B4284" s="23">
        <v>45492.0</v>
      </c>
      <c r="C4284" s="10" t="s">
        <v>17</v>
      </c>
      <c r="D4284" s="10">
        <v>6.0</v>
      </c>
      <c r="E4284" s="17" t="s">
        <v>33</v>
      </c>
      <c r="F4284" s="10" t="s">
        <v>2352</v>
      </c>
      <c r="G4284" s="10" t="s">
        <v>184</v>
      </c>
      <c r="H4284" s="12" t="s">
        <v>185</v>
      </c>
      <c r="I4284" s="10" t="s">
        <v>21</v>
      </c>
      <c r="J4284" s="10"/>
      <c r="K4284" s="22"/>
      <c r="L4284" s="10" t="s">
        <v>22</v>
      </c>
      <c r="M4284" s="10" t="s">
        <v>22</v>
      </c>
      <c r="N4284" s="10" t="s">
        <v>22</v>
      </c>
      <c r="O4284" s="10"/>
      <c r="P4284" s="11"/>
    </row>
    <row r="4285">
      <c r="A4285" s="22">
        <v>45495.0</v>
      </c>
      <c r="B4285" s="23">
        <v>45492.0</v>
      </c>
      <c r="C4285" s="10" t="s">
        <v>17</v>
      </c>
      <c r="D4285" s="10">
        <v>16.0</v>
      </c>
      <c r="E4285" s="17" t="s">
        <v>33</v>
      </c>
      <c r="F4285" s="10" t="s">
        <v>237</v>
      </c>
      <c r="G4285" s="10" t="s">
        <v>107</v>
      </c>
      <c r="H4285" s="12" t="s">
        <v>108</v>
      </c>
      <c r="I4285" s="10" t="s">
        <v>21</v>
      </c>
      <c r="J4285" s="10"/>
      <c r="K4285" s="10"/>
      <c r="L4285" s="10" t="s">
        <v>22</v>
      </c>
      <c r="M4285" s="10" t="s">
        <v>22</v>
      </c>
      <c r="N4285" s="10" t="s">
        <v>22</v>
      </c>
      <c r="O4285" s="10"/>
      <c r="P4285" s="11"/>
    </row>
    <row r="4286">
      <c r="A4286" s="22">
        <v>45495.0</v>
      </c>
      <c r="B4286" s="23">
        <v>45492.0</v>
      </c>
      <c r="C4286" s="10" t="s">
        <v>17</v>
      </c>
      <c r="D4286" s="10">
        <v>6.0</v>
      </c>
      <c r="E4286" s="16" t="s">
        <v>9</v>
      </c>
      <c r="F4286" s="10" t="s">
        <v>3248</v>
      </c>
      <c r="G4286" s="10" t="s">
        <v>3249</v>
      </c>
      <c r="H4286" s="12" t="s">
        <v>3250</v>
      </c>
      <c r="I4286" s="10" t="s">
        <v>60</v>
      </c>
      <c r="J4286" s="10" t="s">
        <v>3251</v>
      </c>
      <c r="K4286" s="10"/>
      <c r="L4286" s="10" t="s">
        <v>22</v>
      </c>
      <c r="M4286" s="10" t="s">
        <v>22</v>
      </c>
      <c r="N4286" s="10" t="s">
        <v>22</v>
      </c>
      <c r="O4286" s="10" t="s">
        <v>22</v>
      </c>
      <c r="P4286" s="11"/>
    </row>
    <row r="4287">
      <c r="A4287" s="22">
        <v>45495.0</v>
      </c>
      <c r="B4287" s="23">
        <v>45495.0</v>
      </c>
      <c r="C4287" s="10" t="s">
        <v>17</v>
      </c>
      <c r="D4287" s="10">
        <v>8.0</v>
      </c>
      <c r="E4287" s="16" t="s">
        <v>9</v>
      </c>
      <c r="F4287" s="10" t="s">
        <v>3252</v>
      </c>
      <c r="G4287" s="10" t="s">
        <v>705</v>
      </c>
      <c r="H4287" s="12" t="s">
        <v>217</v>
      </c>
      <c r="I4287" s="10" t="s">
        <v>21</v>
      </c>
      <c r="J4287" s="10"/>
      <c r="K4287" s="10"/>
      <c r="L4287" s="10" t="s">
        <v>22</v>
      </c>
      <c r="M4287" s="10" t="s">
        <v>22</v>
      </c>
      <c r="N4287" s="10" t="s">
        <v>22</v>
      </c>
      <c r="O4287" s="10"/>
      <c r="P4287" s="11"/>
    </row>
    <row r="4288">
      <c r="A4288" s="22">
        <v>45492.497949780096</v>
      </c>
      <c r="B4288" s="23">
        <v>45492.0</v>
      </c>
      <c r="C4288" s="10" t="s">
        <v>17</v>
      </c>
      <c r="D4288" s="10" t="s">
        <v>132</v>
      </c>
      <c r="E4288" s="17" t="s">
        <v>33</v>
      </c>
      <c r="F4288" s="10" t="s">
        <v>3253</v>
      </c>
      <c r="G4288" s="10" t="s">
        <v>656</v>
      </c>
      <c r="H4288" s="12" t="s">
        <v>657</v>
      </c>
      <c r="I4288" s="10" t="s">
        <v>21</v>
      </c>
      <c r="J4288" s="10"/>
      <c r="K4288" s="10"/>
      <c r="L4288" s="10" t="s">
        <v>22</v>
      </c>
      <c r="M4288" s="10" t="s">
        <v>22</v>
      </c>
      <c r="N4288" s="10" t="s">
        <v>22</v>
      </c>
      <c r="O4288" s="11"/>
      <c r="P4288" s="11"/>
    </row>
    <row r="4289">
      <c r="A4289" s="22">
        <v>45492.0</v>
      </c>
      <c r="B4289" s="23">
        <v>45488.0</v>
      </c>
      <c r="C4289" s="10" t="s">
        <v>17</v>
      </c>
      <c r="D4289" s="10">
        <v>4.0</v>
      </c>
      <c r="E4289" s="16" t="s">
        <v>9</v>
      </c>
      <c r="F4289" s="10" t="s">
        <v>3254</v>
      </c>
      <c r="G4289" s="10" t="s">
        <v>3255</v>
      </c>
      <c r="H4289" s="12">
        <v>7.311013413E9</v>
      </c>
      <c r="I4289" s="10" t="s">
        <v>52</v>
      </c>
      <c r="J4289" s="10" t="s">
        <v>3256</v>
      </c>
      <c r="K4289" s="22"/>
      <c r="L4289" s="10" t="s">
        <v>22</v>
      </c>
      <c r="M4289" s="10" t="s">
        <v>22</v>
      </c>
      <c r="N4289" s="10" t="s">
        <v>22</v>
      </c>
      <c r="O4289" s="10" t="s">
        <v>22</v>
      </c>
      <c r="P4289" s="11"/>
    </row>
    <row r="4290">
      <c r="A4290" s="22">
        <v>45492.0</v>
      </c>
      <c r="B4290" s="23">
        <v>45488.0</v>
      </c>
      <c r="C4290" s="10" t="s">
        <v>17</v>
      </c>
      <c r="D4290" s="10">
        <v>8.0</v>
      </c>
      <c r="E4290" s="16" t="s">
        <v>9</v>
      </c>
      <c r="F4290" s="10" t="s">
        <v>3257</v>
      </c>
      <c r="G4290" s="10" t="s">
        <v>213</v>
      </c>
      <c r="H4290" s="12" t="s">
        <v>680</v>
      </c>
      <c r="I4290" s="10" t="s">
        <v>21</v>
      </c>
      <c r="J4290" s="10"/>
      <c r="K4290" s="10" t="s">
        <v>497</v>
      </c>
      <c r="L4290" s="10" t="s">
        <v>22</v>
      </c>
      <c r="M4290" s="10" t="s">
        <v>22</v>
      </c>
      <c r="N4290" s="10" t="s">
        <v>22</v>
      </c>
      <c r="O4290" s="11"/>
      <c r="P4290" s="11"/>
    </row>
    <row r="4291">
      <c r="A4291" s="22">
        <v>45492.0</v>
      </c>
      <c r="B4291" s="23">
        <v>45491.0</v>
      </c>
      <c r="C4291" s="10" t="s">
        <v>17</v>
      </c>
      <c r="D4291" s="10">
        <v>8.0</v>
      </c>
      <c r="E4291" s="17" t="s">
        <v>33</v>
      </c>
      <c r="F4291" s="10" t="s">
        <v>2843</v>
      </c>
      <c r="G4291" s="10" t="s">
        <v>30</v>
      </c>
      <c r="H4291" s="12" t="s">
        <v>31</v>
      </c>
      <c r="I4291" s="10" t="s">
        <v>21</v>
      </c>
      <c r="J4291" s="10"/>
      <c r="K4291" s="10" t="s">
        <v>3258</v>
      </c>
      <c r="L4291" s="10" t="s">
        <v>22</v>
      </c>
      <c r="M4291" s="10" t="s">
        <v>22</v>
      </c>
      <c r="N4291" s="10" t="s">
        <v>22</v>
      </c>
      <c r="O4291" s="11"/>
      <c r="P4291" s="11"/>
    </row>
    <row r="4292">
      <c r="A4292" s="22">
        <v>45492.0</v>
      </c>
      <c r="B4292" s="23">
        <v>45491.0</v>
      </c>
      <c r="C4292" s="10" t="s">
        <v>17</v>
      </c>
      <c r="D4292" s="10">
        <v>8.0</v>
      </c>
      <c r="E4292" s="17" t="s">
        <v>33</v>
      </c>
      <c r="F4292" s="10" t="s">
        <v>3070</v>
      </c>
      <c r="G4292" s="10" t="s">
        <v>101</v>
      </c>
      <c r="H4292" s="12" t="s">
        <v>102</v>
      </c>
      <c r="I4292" s="10" t="s">
        <v>21</v>
      </c>
      <c r="J4292" s="10"/>
      <c r="K4292" s="10"/>
      <c r="L4292" s="10" t="s">
        <v>22</v>
      </c>
      <c r="M4292" s="10" t="s">
        <v>22</v>
      </c>
      <c r="N4292" s="10" t="s">
        <v>22</v>
      </c>
      <c r="O4292" s="10"/>
      <c r="P4292" s="11"/>
    </row>
    <row r="4293">
      <c r="A4293" s="22">
        <v>45492.0</v>
      </c>
      <c r="B4293" s="23">
        <v>45491.0</v>
      </c>
      <c r="C4293" s="10" t="s">
        <v>17</v>
      </c>
      <c r="D4293" s="10">
        <v>8.0</v>
      </c>
      <c r="E4293" s="17" t="s">
        <v>33</v>
      </c>
      <c r="F4293" s="10" t="s">
        <v>3259</v>
      </c>
      <c r="G4293" s="10" t="s">
        <v>3260</v>
      </c>
      <c r="H4293" s="12" t="s">
        <v>508</v>
      </c>
      <c r="I4293" s="10" t="s">
        <v>60</v>
      </c>
      <c r="J4293" s="10" t="s">
        <v>3261</v>
      </c>
      <c r="K4293" s="10" t="s">
        <v>781</v>
      </c>
      <c r="L4293" s="10" t="s">
        <v>22</v>
      </c>
      <c r="M4293" s="10" t="s">
        <v>22</v>
      </c>
      <c r="N4293" s="10" t="s">
        <v>22</v>
      </c>
      <c r="O4293" s="10" t="s">
        <v>22</v>
      </c>
      <c r="P4293" s="11"/>
    </row>
    <row r="4294">
      <c r="A4294" s="22">
        <v>45492.0</v>
      </c>
      <c r="B4294" s="23">
        <v>45491.0</v>
      </c>
      <c r="C4294" s="10" t="s">
        <v>17</v>
      </c>
      <c r="D4294" s="10">
        <v>8.0</v>
      </c>
      <c r="E4294" s="16" t="s">
        <v>9</v>
      </c>
      <c r="F4294" s="10" t="s">
        <v>375</v>
      </c>
      <c r="G4294" s="10" t="s">
        <v>376</v>
      </c>
      <c r="H4294" s="12" t="s">
        <v>1937</v>
      </c>
      <c r="I4294" s="10" t="s">
        <v>52</v>
      </c>
      <c r="J4294" s="10" t="s">
        <v>781</v>
      </c>
      <c r="K4294" s="10"/>
      <c r="L4294" s="10" t="s">
        <v>22</v>
      </c>
      <c r="M4294" s="10" t="s">
        <v>22</v>
      </c>
      <c r="N4294" s="10" t="s">
        <v>22</v>
      </c>
      <c r="O4294" s="10" t="s">
        <v>474</v>
      </c>
      <c r="P4294" s="11"/>
    </row>
    <row r="4295">
      <c r="A4295" s="22">
        <v>45491.43402782407</v>
      </c>
      <c r="B4295" s="23">
        <v>45491.0</v>
      </c>
      <c r="C4295" s="10" t="s">
        <v>17</v>
      </c>
      <c r="D4295" s="10">
        <v>8.0</v>
      </c>
      <c r="E4295" s="16" t="s">
        <v>9</v>
      </c>
      <c r="F4295" s="10" t="s">
        <v>3262</v>
      </c>
      <c r="G4295" s="10" t="s">
        <v>262</v>
      </c>
      <c r="H4295" s="12" t="s">
        <v>263</v>
      </c>
      <c r="I4295" s="10" t="s">
        <v>21</v>
      </c>
      <c r="J4295" s="10" t="s">
        <v>524</v>
      </c>
      <c r="K4295" s="10"/>
      <c r="L4295" s="10" t="s">
        <v>22</v>
      </c>
      <c r="M4295" s="10" t="s">
        <v>22</v>
      </c>
      <c r="N4295" s="10" t="s">
        <v>22</v>
      </c>
      <c r="O4295" s="10"/>
      <c r="P4295" s="11"/>
    </row>
    <row r="4296">
      <c r="A4296" s="22">
        <v>45491.0</v>
      </c>
      <c r="B4296" s="23">
        <v>45489.0</v>
      </c>
      <c r="C4296" s="10" t="s">
        <v>17</v>
      </c>
      <c r="D4296" s="10">
        <v>8.0</v>
      </c>
      <c r="E4296" s="16" t="s">
        <v>9</v>
      </c>
      <c r="F4296" s="10" t="s">
        <v>3263</v>
      </c>
      <c r="G4296" s="10" t="s">
        <v>3192</v>
      </c>
      <c r="H4296" s="12"/>
      <c r="I4296" s="10" t="s">
        <v>21</v>
      </c>
      <c r="J4296" s="10"/>
      <c r="K4296" s="22"/>
      <c r="L4296" s="10" t="s">
        <v>22</v>
      </c>
      <c r="M4296" s="10" t="s">
        <v>22</v>
      </c>
      <c r="N4296" s="10" t="s">
        <v>22</v>
      </c>
      <c r="O4296" s="10"/>
      <c r="P4296" s="11"/>
    </row>
    <row r="4297">
      <c r="A4297" s="22">
        <v>45491.0</v>
      </c>
      <c r="B4297" s="23">
        <v>45490.0</v>
      </c>
      <c r="C4297" s="10" t="s">
        <v>17</v>
      </c>
      <c r="D4297" s="10">
        <v>8.0</v>
      </c>
      <c r="E4297" s="17" t="s">
        <v>33</v>
      </c>
      <c r="F4297" s="10" t="s">
        <v>3264</v>
      </c>
      <c r="G4297" s="10" t="s">
        <v>3265</v>
      </c>
      <c r="H4297" s="12"/>
      <c r="I4297" s="10" t="s">
        <v>52</v>
      </c>
      <c r="J4297" s="10"/>
      <c r="K4297" s="10"/>
      <c r="L4297" s="10" t="s">
        <v>22</v>
      </c>
      <c r="M4297" s="10" t="s">
        <v>22</v>
      </c>
      <c r="N4297" s="10" t="s">
        <v>22</v>
      </c>
      <c r="O4297" s="10" t="s">
        <v>474</v>
      </c>
      <c r="P4297" s="11"/>
    </row>
    <row r="4298">
      <c r="A4298" s="22">
        <v>45491.0</v>
      </c>
      <c r="B4298" s="23">
        <v>45490.0</v>
      </c>
      <c r="C4298" s="10" t="s">
        <v>17</v>
      </c>
      <c r="D4298" s="10">
        <v>8.0</v>
      </c>
      <c r="E4298" s="16" t="s">
        <v>9</v>
      </c>
      <c r="F4298" s="10" t="s">
        <v>3266</v>
      </c>
      <c r="G4298" s="10" t="s">
        <v>3267</v>
      </c>
      <c r="H4298" s="12"/>
      <c r="I4298" s="10" t="s">
        <v>52</v>
      </c>
      <c r="J4298" s="10"/>
      <c r="K4298" s="10"/>
      <c r="L4298" s="10" t="s">
        <v>22</v>
      </c>
      <c r="M4298" s="10" t="s">
        <v>22</v>
      </c>
      <c r="N4298" s="10" t="s">
        <v>22</v>
      </c>
      <c r="O4298" s="10" t="s">
        <v>474</v>
      </c>
      <c r="P4298" s="11"/>
    </row>
    <row r="4299">
      <c r="A4299" s="22">
        <v>45491.0</v>
      </c>
      <c r="B4299" s="23">
        <v>45490.0</v>
      </c>
      <c r="C4299" s="10" t="s">
        <v>17</v>
      </c>
      <c r="D4299" s="10">
        <v>8.0</v>
      </c>
      <c r="E4299" s="17" t="s">
        <v>33</v>
      </c>
      <c r="F4299" s="10" t="s">
        <v>2882</v>
      </c>
      <c r="G4299" s="10" t="s">
        <v>235</v>
      </c>
      <c r="H4299" s="12" t="s">
        <v>236</v>
      </c>
      <c r="I4299" s="10" t="s">
        <v>21</v>
      </c>
      <c r="J4299" s="10"/>
      <c r="K4299" s="10"/>
      <c r="L4299" s="10" t="s">
        <v>22</v>
      </c>
      <c r="M4299" s="10" t="s">
        <v>22</v>
      </c>
      <c r="N4299" s="10" t="s">
        <v>22</v>
      </c>
      <c r="O4299" s="10"/>
      <c r="P4299" s="11"/>
    </row>
    <row r="4300">
      <c r="A4300" s="22">
        <v>45491.0</v>
      </c>
      <c r="B4300" s="23">
        <v>45490.0</v>
      </c>
      <c r="C4300" s="10" t="s">
        <v>17</v>
      </c>
      <c r="D4300" s="10">
        <v>12.0</v>
      </c>
      <c r="E4300" s="16" t="s">
        <v>9</v>
      </c>
      <c r="F4300" s="10" t="s">
        <v>3268</v>
      </c>
      <c r="G4300" s="10" t="s">
        <v>213</v>
      </c>
      <c r="H4300" s="12" t="s">
        <v>680</v>
      </c>
      <c r="I4300" s="10" t="s">
        <v>21</v>
      </c>
      <c r="J4300" s="10"/>
      <c r="K4300" s="10"/>
      <c r="L4300" s="10" t="s">
        <v>22</v>
      </c>
      <c r="M4300" s="10" t="s">
        <v>22</v>
      </c>
      <c r="N4300" s="10" t="s">
        <v>22</v>
      </c>
      <c r="O4300" s="10"/>
      <c r="P4300" s="11"/>
    </row>
    <row r="4301">
      <c r="A4301" s="22">
        <v>45491.0</v>
      </c>
      <c r="B4301" s="23">
        <v>45490.0</v>
      </c>
      <c r="C4301" s="10" t="s">
        <v>17</v>
      </c>
      <c r="D4301" s="10">
        <v>8.0</v>
      </c>
      <c r="E4301" s="16" t="s">
        <v>9</v>
      </c>
      <c r="F4301" s="10" t="s">
        <v>3269</v>
      </c>
      <c r="G4301" s="10" t="s">
        <v>518</v>
      </c>
      <c r="H4301" s="12"/>
      <c r="I4301" s="10" t="s">
        <v>21</v>
      </c>
      <c r="J4301" s="10"/>
      <c r="K4301" s="22"/>
      <c r="L4301" s="10" t="s">
        <v>22</v>
      </c>
      <c r="M4301" s="10" t="s">
        <v>22</v>
      </c>
      <c r="N4301" s="10" t="s">
        <v>22</v>
      </c>
      <c r="O4301" s="10" t="s">
        <v>474</v>
      </c>
      <c r="P4301" s="11"/>
    </row>
    <row r="4302">
      <c r="A4302" s="22">
        <v>45491.0</v>
      </c>
      <c r="B4302" s="23">
        <v>45490.0</v>
      </c>
      <c r="C4302" s="10" t="s">
        <v>17</v>
      </c>
      <c r="D4302" s="10">
        <v>8.0</v>
      </c>
      <c r="E4302" s="17" t="s">
        <v>33</v>
      </c>
      <c r="F4302" s="10" t="s">
        <v>3035</v>
      </c>
      <c r="G4302" s="10" t="s">
        <v>3036</v>
      </c>
      <c r="H4302" s="12" t="s">
        <v>3270</v>
      </c>
      <c r="I4302" s="10" t="s">
        <v>60</v>
      </c>
      <c r="J4302" s="22"/>
      <c r="K4302" s="10"/>
      <c r="L4302" s="10" t="s">
        <v>22</v>
      </c>
      <c r="M4302" s="10" t="s">
        <v>22</v>
      </c>
      <c r="N4302" s="10" t="s">
        <v>22</v>
      </c>
      <c r="O4302" s="10" t="s">
        <v>22</v>
      </c>
      <c r="P4302" s="11"/>
    </row>
    <row r="4303">
      <c r="A4303" s="22">
        <v>45491.0</v>
      </c>
      <c r="B4303" s="23">
        <v>45490.0</v>
      </c>
      <c r="C4303" s="10" t="s">
        <v>17</v>
      </c>
      <c r="D4303" s="10">
        <v>8.0</v>
      </c>
      <c r="E4303" s="17" t="s">
        <v>33</v>
      </c>
      <c r="F4303" s="10" t="s">
        <v>302</v>
      </c>
      <c r="G4303" s="10" t="s">
        <v>30</v>
      </c>
      <c r="H4303" s="12" t="s">
        <v>31</v>
      </c>
      <c r="I4303" s="10" t="s">
        <v>21</v>
      </c>
      <c r="J4303" s="10"/>
      <c r="K4303" s="10"/>
      <c r="L4303" s="10" t="s">
        <v>22</v>
      </c>
      <c r="M4303" s="10" t="s">
        <v>22</v>
      </c>
      <c r="N4303" s="10" t="s">
        <v>22</v>
      </c>
      <c r="O4303" s="10"/>
      <c r="P4303" s="11"/>
    </row>
    <row r="4304">
      <c r="A4304" s="22">
        <v>45491.0</v>
      </c>
      <c r="B4304" s="23">
        <v>45490.0</v>
      </c>
      <c r="C4304" s="10" t="s">
        <v>17</v>
      </c>
      <c r="D4304" s="10">
        <v>8.0</v>
      </c>
      <c r="E4304" s="17" t="s">
        <v>33</v>
      </c>
      <c r="F4304" s="10" t="s">
        <v>3128</v>
      </c>
      <c r="G4304" s="10" t="s">
        <v>48</v>
      </c>
      <c r="H4304" s="12" t="s">
        <v>49</v>
      </c>
      <c r="I4304" s="10" t="s">
        <v>21</v>
      </c>
      <c r="J4304" s="10"/>
      <c r="K4304" s="10"/>
      <c r="L4304" s="10" t="s">
        <v>22</v>
      </c>
      <c r="M4304" s="10" t="s">
        <v>22</v>
      </c>
      <c r="N4304" s="10" t="s">
        <v>22</v>
      </c>
      <c r="O4304" s="10"/>
      <c r="P4304" s="11"/>
    </row>
    <row r="4305">
      <c r="A4305" s="22">
        <v>45491.0</v>
      </c>
      <c r="B4305" s="23">
        <v>45490.0</v>
      </c>
      <c r="C4305" s="10" t="s">
        <v>17</v>
      </c>
      <c r="D4305" s="10">
        <v>14.0</v>
      </c>
      <c r="E4305" s="17" t="s">
        <v>33</v>
      </c>
      <c r="F4305" s="10" t="s">
        <v>641</v>
      </c>
      <c r="G4305" s="10" t="s">
        <v>2816</v>
      </c>
      <c r="H4305" s="12"/>
      <c r="I4305" s="10" t="s">
        <v>60</v>
      </c>
      <c r="J4305" s="10"/>
      <c r="K4305" s="10"/>
      <c r="L4305" s="10" t="s">
        <v>22</v>
      </c>
      <c r="M4305" s="10" t="s">
        <v>22</v>
      </c>
      <c r="N4305" s="10" t="s">
        <v>22</v>
      </c>
      <c r="O4305" s="10" t="s">
        <v>22</v>
      </c>
      <c r="P4305" s="11"/>
    </row>
    <row r="4306">
      <c r="A4306" s="22">
        <v>45491.0</v>
      </c>
      <c r="B4306" s="23">
        <v>45491.0</v>
      </c>
      <c r="C4306" s="10" t="s">
        <v>17</v>
      </c>
      <c r="D4306" s="10">
        <v>8.0</v>
      </c>
      <c r="E4306" s="17" t="s">
        <v>33</v>
      </c>
      <c r="F4306" s="10" t="s">
        <v>3271</v>
      </c>
      <c r="G4306" s="10" t="s">
        <v>3272</v>
      </c>
      <c r="H4306" s="12"/>
      <c r="I4306" s="10" t="s">
        <v>52</v>
      </c>
      <c r="J4306" s="10"/>
      <c r="K4306" s="10"/>
      <c r="L4306" s="10" t="s">
        <v>22</v>
      </c>
      <c r="M4306" s="10" t="s">
        <v>22</v>
      </c>
      <c r="N4306" s="10" t="s">
        <v>22</v>
      </c>
      <c r="O4306" s="10" t="s">
        <v>22</v>
      </c>
      <c r="P4306" s="11"/>
    </row>
    <row r="4307">
      <c r="A4307" s="22">
        <v>45490.364272719904</v>
      </c>
      <c r="B4307" s="23">
        <v>45490.0</v>
      </c>
      <c r="C4307" s="10" t="s">
        <v>17</v>
      </c>
      <c r="D4307" s="10">
        <v>12.0</v>
      </c>
      <c r="E4307" s="16" t="s">
        <v>9</v>
      </c>
      <c r="F4307" s="10" t="s">
        <v>3273</v>
      </c>
      <c r="G4307" s="10" t="s">
        <v>3274</v>
      </c>
      <c r="H4307" s="12" t="s">
        <v>138</v>
      </c>
      <c r="I4307" s="10" t="s">
        <v>52</v>
      </c>
      <c r="J4307" s="10"/>
      <c r="K4307" s="10" t="s">
        <v>874</v>
      </c>
      <c r="L4307" s="10" t="s">
        <v>22</v>
      </c>
      <c r="M4307" s="10" t="s">
        <v>22</v>
      </c>
      <c r="N4307" s="10" t="s">
        <v>22</v>
      </c>
      <c r="O4307" s="10" t="s">
        <v>22</v>
      </c>
      <c r="P4307" s="10"/>
    </row>
    <row r="4308">
      <c r="A4308" s="22">
        <v>45490.30951236111</v>
      </c>
      <c r="B4308" s="23">
        <v>45490.0</v>
      </c>
      <c r="C4308" s="10" t="s">
        <v>17</v>
      </c>
      <c r="D4308" s="10">
        <v>16.0</v>
      </c>
      <c r="E4308" s="17" t="s">
        <v>33</v>
      </c>
      <c r="F4308" s="10" t="s">
        <v>325</v>
      </c>
      <c r="G4308" s="10" t="s">
        <v>663</v>
      </c>
      <c r="H4308" s="12" t="s">
        <v>1016</v>
      </c>
      <c r="I4308" s="10" t="s">
        <v>21</v>
      </c>
      <c r="J4308" s="10"/>
      <c r="K4308" s="10"/>
      <c r="L4308" s="10" t="s">
        <v>22</v>
      </c>
      <c r="M4308" s="10" t="s">
        <v>22</v>
      </c>
      <c r="N4308" s="10" t="s">
        <v>22</v>
      </c>
      <c r="O4308" s="10"/>
      <c r="P4308" s="11"/>
    </row>
    <row r="4309">
      <c r="A4309" s="22">
        <v>45490.0</v>
      </c>
      <c r="B4309" s="23">
        <v>45488.0</v>
      </c>
      <c r="C4309" s="10" t="s">
        <v>17</v>
      </c>
      <c r="D4309" s="10">
        <v>8.0</v>
      </c>
      <c r="E4309" s="16" t="s">
        <v>9</v>
      </c>
      <c r="F4309" s="10" t="s">
        <v>3275</v>
      </c>
      <c r="G4309" s="10" t="s">
        <v>67</v>
      </c>
      <c r="H4309" s="12" t="s">
        <v>68</v>
      </c>
      <c r="I4309" s="10" t="s">
        <v>21</v>
      </c>
      <c r="J4309" s="10" t="s">
        <v>3276</v>
      </c>
      <c r="K4309" s="10"/>
      <c r="L4309" s="10" t="s">
        <v>22</v>
      </c>
      <c r="M4309" s="10" t="s">
        <v>22</v>
      </c>
      <c r="N4309" s="10" t="s">
        <v>22</v>
      </c>
      <c r="O4309" s="10"/>
      <c r="P4309" s="11"/>
    </row>
    <row r="4310">
      <c r="A4310" s="22">
        <v>45490.0</v>
      </c>
      <c r="B4310" s="23">
        <v>45489.0</v>
      </c>
      <c r="C4310" s="10" t="s">
        <v>17</v>
      </c>
      <c r="D4310" s="10">
        <v>8.0</v>
      </c>
      <c r="E4310" s="16" t="s">
        <v>9</v>
      </c>
      <c r="F4310" s="10" t="s">
        <v>2068</v>
      </c>
      <c r="G4310" s="10" t="s">
        <v>3277</v>
      </c>
      <c r="H4310" s="12" t="s">
        <v>2631</v>
      </c>
      <c r="I4310" s="10" t="s">
        <v>21</v>
      </c>
      <c r="J4310" s="10" t="s">
        <v>3278</v>
      </c>
      <c r="K4310" s="10" t="s">
        <v>3279</v>
      </c>
      <c r="L4310" s="10" t="s">
        <v>22</v>
      </c>
      <c r="M4310" s="10" t="s">
        <v>22</v>
      </c>
      <c r="N4310" s="10" t="s">
        <v>22</v>
      </c>
      <c r="O4310" s="10" t="s">
        <v>474</v>
      </c>
      <c r="P4310" s="11"/>
    </row>
    <row r="4311">
      <c r="A4311" s="22">
        <v>45490.0</v>
      </c>
      <c r="B4311" s="23">
        <v>45489.0</v>
      </c>
      <c r="C4311" s="10" t="s">
        <v>17</v>
      </c>
      <c r="D4311" s="10">
        <v>4.0</v>
      </c>
      <c r="E4311" s="16" t="s">
        <v>9</v>
      </c>
      <c r="F4311" s="10" t="s">
        <v>3280</v>
      </c>
      <c r="G4311" s="10" t="s">
        <v>3281</v>
      </c>
      <c r="H4311" s="12" t="s">
        <v>3282</v>
      </c>
      <c r="I4311" s="10" t="s">
        <v>52</v>
      </c>
      <c r="J4311" s="10"/>
      <c r="K4311" s="22"/>
      <c r="L4311" s="10" t="s">
        <v>22</v>
      </c>
      <c r="M4311" s="10" t="s">
        <v>22</v>
      </c>
      <c r="N4311" s="10" t="s">
        <v>22</v>
      </c>
      <c r="O4311" s="10"/>
      <c r="P4311" s="11"/>
    </row>
    <row r="4312">
      <c r="A4312" s="22">
        <v>45490.0</v>
      </c>
      <c r="B4312" s="23">
        <v>45489.0</v>
      </c>
      <c r="C4312" s="10" t="s">
        <v>17</v>
      </c>
      <c r="D4312" s="10">
        <v>8.0</v>
      </c>
      <c r="E4312" s="16" t="s">
        <v>9</v>
      </c>
      <c r="F4312" s="10" t="s">
        <v>3010</v>
      </c>
      <c r="G4312" s="10" t="s">
        <v>518</v>
      </c>
      <c r="H4312" s="12"/>
      <c r="I4312" s="10" t="s">
        <v>21</v>
      </c>
      <c r="J4312" s="10"/>
      <c r="K4312" s="10" t="s">
        <v>3283</v>
      </c>
      <c r="L4312" s="10" t="s">
        <v>22</v>
      </c>
      <c r="M4312" s="10" t="s">
        <v>22</v>
      </c>
      <c r="N4312" s="10" t="s">
        <v>22</v>
      </c>
      <c r="O4312" s="10" t="s">
        <v>22</v>
      </c>
      <c r="P4312" s="11"/>
    </row>
    <row r="4313">
      <c r="A4313" s="22">
        <v>45490.0</v>
      </c>
      <c r="B4313" s="23">
        <v>45489.0</v>
      </c>
      <c r="C4313" s="10" t="s">
        <v>17</v>
      </c>
      <c r="D4313" s="10">
        <v>8.0</v>
      </c>
      <c r="E4313" s="16" t="s">
        <v>9</v>
      </c>
      <c r="F4313" s="10" t="s">
        <v>3284</v>
      </c>
      <c r="G4313" s="10" t="s">
        <v>3285</v>
      </c>
      <c r="H4313" s="12" t="s">
        <v>3286</v>
      </c>
      <c r="I4313" s="10" t="s">
        <v>52</v>
      </c>
      <c r="J4313" s="10"/>
      <c r="K4313" s="10"/>
      <c r="L4313" s="10" t="s">
        <v>22</v>
      </c>
      <c r="M4313" s="10" t="s">
        <v>22</v>
      </c>
      <c r="N4313" s="10" t="s">
        <v>22</v>
      </c>
      <c r="O4313" s="10" t="s">
        <v>22</v>
      </c>
      <c r="P4313" s="11"/>
    </row>
    <row r="4314">
      <c r="A4314" s="22">
        <v>45490.0</v>
      </c>
      <c r="B4314" s="23">
        <v>45489.0</v>
      </c>
      <c r="C4314" s="10" t="s">
        <v>17</v>
      </c>
      <c r="D4314" s="10">
        <v>14.0</v>
      </c>
      <c r="E4314" s="16" t="s">
        <v>9</v>
      </c>
      <c r="F4314" s="10" t="s">
        <v>2782</v>
      </c>
      <c r="G4314" s="10" t="s">
        <v>213</v>
      </c>
      <c r="H4314" s="12" t="s">
        <v>680</v>
      </c>
      <c r="I4314" s="10" t="s">
        <v>21</v>
      </c>
      <c r="J4314" s="10"/>
      <c r="K4314" s="10"/>
      <c r="L4314" s="10" t="s">
        <v>22</v>
      </c>
      <c r="M4314" s="10" t="s">
        <v>22</v>
      </c>
      <c r="N4314" s="10" t="s">
        <v>22</v>
      </c>
      <c r="O4314" s="10"/>
      <c r="P4314" s="11"/>
    </row>
    <row r="4315">
      <c r="A4315" s="22">
        <v>45490.0</v>
      </c>
      <c r="B4315" s="23">
        <v>45488.0</v>
      </c>
      <c r="C4315" s="10" t="s">
        <v>17</v>
      </c>
      <c r="D4315" s="10">
        <v>8.0</v>
      </c>
      <c r="E4315" s="16" t="s">
        <v>9</v>
      </c>
      <c r="F4315" s="10" t="s">
        <v>3275</v>
      </c>
      <c r="G4315" s="10" t="s">
        <v>67</v>
      </c>
      <c r="H4315" s="12" t="s">
        <v>68</v>
      </c>
      <c r="I4315" s="10" t="s">
        <v>21</v>
      </c>
      <c r="J4315" s="10" t="s">
        <v>3276</v>
      </c>
      <c r="K4315" s="10"/>
      <c r="L4315" s="10" t="s">
        <v>22</v>
      </c>
      <c r="M4315" s="10" t="s">
        <v>22</v>
      </c>
      <c r="N4315" s="10" t="s">
        <v>22</v>
      </c>
      <c r="O4315" s="10"/>
      <c r="P4315" s="11"/>
    </row>
    <row r="4316">
      <c r="A4316" s="22">
        <v>45490.0</v>
      </c>
      <c r="B4316" s="23">
        <v>45489.0</v>
      </c>
      <c r="C4316" s="10" t="s">
        <v>17</v>
      </c>
      <c r="D4316" s="10">
        <v>8.0</v>
      </c>
      <c r="E4316" s="16" t="s">
        <v>9</v>
      </c>
      <c r="F4316" s="10" t="s">
        <v>2068</v>
      </c>
      <c r="G4316" s="10" t="s">
        <v>3277</v>
      </c>
      <c r="H4316" s="12" t="s">
        <v>2631</v>
      </c>
      <c r="I4316" s="10" t="s">
        <v>21</v>
      </c>
      <c r="J4316" s="10" t="s">
        <v>3278</v>
      </c>
      <c r="K4316" s="10" t="s">
        <v>3279</v>
      </c>
      <c r="L4316" s="10" t="s">
        <v>22</v>
      </c>
      <c r="M4316" s="10" t="s">
        <v>22</v>
      </c>
      <c r="N4316" s="10" t="s">
        <v>22</v>
      </c>
      <c r="O4316" s="10" t="s">
        <v>474</v>
      </c>
      <c r="P4316" s="11"/>
    </row>
    <row r="4317">
      <c r="A4317" s="22">
        <v>45490.0</v>
      </c>
      <c r="B4317" s="23">
        <v>45489.0</v>
      </c>
      <c r="C4317" s="10" t="s">
        <v>17</v>
      </c>
      <c r="D4317" s="10">
        <v>4.0</v>
      </c>
      <c r="E4317" s="16" t="s">
        <v>9</v>
      </c>
      <c r="F4317" s="10" t="s">
        <v>3280</v>
      </c>
      <c r="G4317" s="10" t="s">
        <v>3281</v>
      </c>
      <c r="H4317" s="12" t="s">
        <v>3282</v>
      </c>
      <c r="I4317" s="10" t="s">
        <v>52</v>
      </c>
      <c r="J4317" s="10"/>
      <c r="K4317" s="10"/>
      <c r="L4317" s="10" t="s">
        <v>22</v>
      </c>
      <c r="M4317" s="10" t="s">
        <v>22</v>
      </c>
      <c r="N4317" s="10" t="s">
        <v>22</v>
      </c>
      <c r="O4317" s="11"/>
      <c r="P4317" s="11"/>
    </row>
    <row r="4318">
      <c r="A4318" s="22">
        <v>45490.0</v>
      </c>
      <c r="B4318" s="23">
        <v>45489.0</v>
      </c>
      <c r="C4318" s="10" t="s">
        <v>17</v>
      </c>
      <c r="D4318" s="10">
        <v>8.0</v>
      </c>
      <c r="E4318" s="16" t="s">
        <v>9</v>
      </c>
      <c r="F4318" s="10" t="s">
        <v>3010</v>
      </c>
      <c r="G4318" s="10" t="s">
        <v>518</v>
      </c>
      <c r="H4318" s="12"/>
      <c r="I4318" s="10" t="s">
        <v>21</v>
      </c>
      <c r="J4318" s="10"/>
      <c r="K4318" s="10" t="s">
        <v>3283</v>
      </c>
      <c r="L4318" s="10" t="s">
        <v>22</v>
      </c>
      <c r="M4318" s="10" t="s">
        <v>22</v>
      </c>
      <c r="N4318" s="10" t="s">
        <v>22</v>
      </c>
      <c r="O4318" s="10" t="s">
        <v>22</v>
      </c>
      <c r="P4318" s="11"/>
    </row>
    <row r="4319">
      <c r="A4319" s="22">
        <v>45490.0</v>
      </c>
      <c r="B4319" s="23">
        <v>45489.0</v>
      </c>
      <c r="C4319" s="10" t="s">
        <v>17</v>
      </c>
      <c r="D4319" s="10">
        <v>8.0</v>
      </c>
      <c r="E4319" s="16" t="s">
        <v>9</v>
      </c>
      <c r="F4319" s="10" t="s">
        <v>3284</v>
      </c>
      <c r="G4319" s="10" t="s">
        <v>3285</v>
      </c>
      <c r="H4319" s="12" t="s">
        <v>3286</v>
      </c>
      <c r="I4319" s="10" t="s">
        <v>52</v>
      </c>
      <c r="J4319" s="10"/>
      <c r="K4319" s="10"/>
      <c r="L4319" s="10" t="s">
        <v>22</v>
      </c>
      <c r="M4319" s="10" t="s">
        <v>22</v>
      </c>
      <c r="N4319" s="10" t="s">
        <v>22</v>
      </c>
      <c r="O4319" s="10" t="s">
        <v>22</v>
      </c>
      <c r="P4319" s="11"/>
    </row>
    <row r="4320">
      <c r="A4320" s="22">
        <v>45490.0</v>
      </c>
      <c r="B4320" s="23">
        <v>45489.0</v>
      </c>
      <c r="C4320" s="10" t="s">
        <v>17</v>
      </c>
      <c r="D4320" s="10">
        <v>14.0</v>
      </c>
      <c r="E4320" s="16" t="s">
        <v>9</v>
      </c>
      <c r="F4320" s="10" t="s">
        <v>2782</v>
      </c>
      <c r="G4320" s="10" t="s">
        <v>213</v>
      </c>
      <c r="H4320" s="12" t="s">
        <v>680</v>
      </c>
      <c r="I4320" s="10" t="s">
        <v>21</v>
      </c>
      <c r="J4320" s="10"/>
      <c r="K4320" s="10"/>
      <c r="L4320" s="10" t="s">
        <v>22</v>
      </c>
      <c r="M4320" s="10" t="s">
        <v>22</v>
      </c>
      <c r="N4320" s="10" t="s">
        <v>22</v>
      </c>
      <c r="O4320" s="10"/>
      <c r="P4320" s="11"/>
    </row>
    <row r="4321">
      <c r="A4321" s="22">
        <v>45490.0</v>
      </c>
      <c r="B4321" s="23">
        <v>45489.0</v>
      </c>
      <c r="C4321" s="10" t="s">
        <v>17</v>
      </c>
      <c r="D4321" s="10">
        <v>12.0</v>
      </c>
      <c r="E4321" s="17" t="s">
        <v>33</v>
      </c>
      <c r="F4321" s="10" t="s">
        <v>3287</v>
      </c>
      <c r="G4321" s="10" t="s">
        <v>3288</v>
      </c>
      <c r="H4321" s="12"/>
      <c r="I4321" s="10" t="s">
        <v>21</v>
      </c>
      <c r="J4321" s="10"/>
      <c r="K4321" s="10"/>
      <c r="L4321" s="10" t="s">
        <v>22</v>
      </c>
      <c r="M4321" s="10" t="s">
        <v>22</v>
      </c>
      <c r="N4321" s="10" t="s">
        <v>22</v>
      </c>
      <c r="O4321" s="10"/>
      <c r="P4321" s="11"/>
    </row>
    <row r="4322">
      <c r="A4322" s="22">
        <v>45490.0</v>
      </c>
      <c r="B4322" s="23">
        <v>45489.0</v>
      </c>
      <c r="C4322" s="10" t="s">
        <v>17</v>
      </c>
      <c r="D4322" s="10">
        <v>8.0</v>
      </c>
      <c r="E4322" s="17" t="s">
        <v>33</v>
      </c>
      <c r="F4322" s="10" t="s">
        <v>2122</v>
      </c>
      <c r="G4322" s="10" t="s">
        <v>64</v>
      </c>
      <c r="H4322" s="12" t="s">
        <v>65</v>
      </c>
      <c r="I4322" s="10" t="s">
        <v>21</v>
      </c>
      <c r="J4322" s="10"/>
      <c r="K4322" s="10"/>
      <c r="L4322" s="10" t="s">
        <v>22</v>
      </c>
      <c r="M4322" s="10" t="s">
        <v>22</v>
      </c>
      <c r="N4322" s="10" t="s">
        <v>22</v>
      </c>
      <c r="O4322" s="11"/>
      <c r="P4322" s="11"/>
    </row>
    <row r="4323">
      <c r="A4323" s="22">
        <v>45490.0</v>
      </c>
      <c r="B4323" s="23">
        <v>45490.0</v>
      </c>
      <c r="C4323" s="10" t="s">
        <v>17</v>
      </c>
      <c r="D4323" s="10">
        <v>8.0</v>
      </c>
      <c r="E4323" s="17" t="s">
        <v>33</v>
      </c>
      <c r="F4323" s="10" t="s">
        <v>149</v>
      </c>
      <c r="G4323" s="10" t="s">
        <v>3289</v>
      </c>
      <c r="H4323" s="12" t="s">
        <v>3290</v>
      </c>
      <c r="I4323" s="10"/>
      <c r="J4323" s="10"/>
      <c r="K4323" s="10"/>
      <c r="L4323" s="10" t="s">
        <v>22</v>
      </c>
      <c r="M4323" s="10" t="s">
        <v>22</v>
      </c>
      <c r="N4323" s="10" t="s">
        <v>22</v>
      </c>
      <c r="O4323" s="10"/>
      <c r="P4323" s="11"/>
    </row>
    <row r="4324">
      <c r="A4324" s="22">
        <v>45489.480140995365</v>
      </c>
      <c r="B4324" s="23">
        <v>45489.0</v>
      </c>
      <c r="C4324" s="10" t="s">
        <v>17</v>
      </c>
      <c r="D4324" s="10">
        <v>12.0</v>
      </c>
      <c r="E4324" s="16" t="s">
        <v>9</v>
      </c>
      <c r="F4324" s="10" t="s">
        <v>2725</v>
      </c>
      <c r="G4324" s="10" t="s">
        <v>3291</v>
      </c>
      <c r="H4324" s="12" t="s">
        <v>3292</v>
      </c>
      <c r="I4324" s="10" t="s">
        <v>60</v>
      </c>
      <c r="J4324" s="10" t="s">
        <v>3293</v>
      </c>
      <c r="K4324" s="10"/>
      <c r="L4324" s="10" t="s">
        <v>22</v>
      </c>
      <c r="M4324" s="10" t="s">
        <v>22</v>
      </c>
      <c r="N4324" s="10" t="s">
        <v>22</v>
      </c>
      <c r="O4324" s="10" t="s">
        <v>22</v>
      </c>
      <c r="P4324" s="11"/>
    </row>
    <row r="4325">
      <c r="A4325" s="22">
        <v>45489.480140995365</v>
      </c>
      <c r="B4325" s="23">
        <v>45489.0</v>
      </c>
      <c r="C4325" s="10" t="s">
        <v>17</v>
      </c>
      <c r="D4325" s="10">
        <v>12.0</v>
      </c>
      <c r="E4325" s="16" t="s">
        <v>9</v>
      </c>
      <c r="F4325" s="10" t="s">
        <v>2725</v>
      </c>
      <c r="G4325" s="10" t="s">
        <v>3291</v>
      </c>
      <c r="H4325" s="12" t="s">
        <v>3292</v>
      </c>
      <c r="I4325" s="10" t="s">
        <v>60</v>
      </c>
      <c r="J4325" s="10" t="s">
        <v>3293</v>
      </c>
      <c r="K4325" s="10"/>
      <c r="L4325" s="10" t="s">
        <v>22</v>
      </c>
      <c r="M4325" s="10" t="s">
        <v>22</v>
      </c>
      <c r="N4325" s="10" t="s">
        <v>22</v>
      </c>
      <c r="O4325" s="10" t="s">
        <v>22</v>
      </c>
      <c r="P4325" s="11"/>
    </row>
    <row r="4326">
      <c r="A4326" s="22">
        <v>45489.47925108796</v>
      </c>
      <c r="B4326" s="23">
        <v>45489.0</v>
      </c>
      <c r="C4326" s="10" t="s">
        <v>17</v>
      </c>
      <c r="D4326" s="10">
        <v>8.0</v>
      </c>
      <c r="E4326" s="16" t="s">
        <v>9</v>
      </c>
      <c r="F4326" s="10" t="s">
        <v>110</v>
      </c>
      <c r="G4326" s="10" t="s">
        <v>111</v>
      </c>
      <c r="H4326" s="12" t="s">
        <v>112</v>
      </c>
      <c r="I4326" s="10" t="s">
        <v>21</v>
      </c>
      <c r="J4326" s="10"/>
      <c r="K4326" s="10"/>
      <c r="L4326" s="10" t="s">
        <v>22</v>
      </c>
      <c r="M4326" s="10" t="s">
        <v>22</v>
      </c>
      <c r="N4326" s="10" t="s">
        <v>22</v>
      </c>
      <c r="O4326" s="10"/>
      <c r="P4326" s="11"/>
    </row>
    <row r="4327">
      <c r="A4327" s="22">
        <v>45489.47925108796</v>
      </c>
      <c r="B4327" s="23">
        <v>45489.0</v>
      </c>
      <c r="C4327" s="10" t="s">
        <v>17</v>
      </c>
      <c r="D4327" s="10">
        <v>8.0</v>
      </c>
      <c r="E4327" s="16" t="s">
        <v>9</v>
      </c>
      <c r="F4327" s="10" t="s">
        <v>110</v>
      </c>
      <c r="G4327" s="10" t="s">
        <v>111</v>
      </c>
      <c r="H4327" s="12" t="s">
        <v>112</v>
      </c>
      <c r="I4327" s="10" t="s">
        <v>21</v>
      </c>
      <c r="J4327" s="10"/>
      <c r="K4327" s="10"/>
      <c r="L4327" s="10" t="s">
        <v>22</v>
      </c>
      <c r="M4327" s="10" t="s">
        <v>22</v>
      </c>
      <c r="N4327" s="10" t="s">
        <v>22</v>
      </c>
      <c r="O4327" s="10"/>
      <c r="P4327" s="11"/>
    </row>
    <row r="4328">
      <c r="A4328" s="22">
        <v>45489.47461175926</v>
      </c>
      <c r="B4328" s="23">
        <v>45489.0</v>
      </c>
      <c r="C4328" s="10" t="s">
        <v>17</v>
      </c>
      <c r="D4328" s="10">
        <v>8.0</v>
      </c>
      <c r="E4328" s="16" t="s">
        <v>9</v>
      </c>
      <c r="F4328" s="10" t="s">
        <v>3294</v>
      </c>
      <c r="G4328" s="10" t="s">
        <v>3295</v>
      </c>
      <c r="H4328" s="12"/>
      <c r="I4328" s="10" t="s">
        <v>52</v>
      </c>
      <c r="J4328" s="10"/>
      <c r="K4328" s="10"/>
      <c r="L4328" s="10" t="s">
        <v>22</v>
      </c>
      <c r="M4328" s="10" t="s">
        <v>22</v>
      </c>
      <c r="N4328" s="10" t="s">
        <v>22</v>
      </c>
      <c r="O4328" s="10" t="s">
        <v>474</v>
      </c>
      <c r="P4328" s="11"/>
    </row>
    <row r="4329">
      <c r="A4329" s="22">
        <v>45489.47461175926</v>
      </c>
      <c r="B4329" s="23">
        <v>45489.0</v>
      </c>
      <c r="C4329" s="10" t="s">
        <v>17</v>
      </c>
      <c r="D4329" s="10">
        <v>8.0</v>
      </c>
      <c r="E4329" s="16" t="s">
        <v>9</v>
      </c>
      <c r="F4329" s="10" t="s">
        <v>3294</v>
      </c>
      <c r="G4329" s="10" t="s">
        <v>3295</v>
      </c>
      <c r="H4329" s="12"/>
      <c r="I4329" s="10" t="s">
        <v>52</v>
      </c>
      <c r="J4329" s="10"/>
      <c r="K4329" s="10"/>
      <c r="L4329" s="10" t="s">
        <v>22</v>
      </c>
      <c r="M4329" s="10" t="s">
        <v>22</v>
      </c>
      <c r="N4329" s="10" t="s">
        <v>22</v>
      </c>
      <c r="O4329" s="10" t="s">
        <v>474</v>
      </c>
      <c r="P4329" s="11"/>
    </row>
    <row r="4330">
      <c r="A4330" s="22">
        <v>45489.474254189816</v>
      </c>
      <c r="B4330" s="23">
        <v>45489.0</v>
      </c>
      <c r="C4330" s="10" t="s">
        <v>17</v>
      </c>
      <c r="D4330" s="10">
        <v>8.0</v>
      </c>
      <c r="E4330" s="16" t="s">
        <v>9</v>
      </c>
      <c r="F4330" s="10" t="s">
        <v>250</v>
      </c>
      <c r="G4330" s="10" t="s">
        <v>3296</v>
      </c>
      <c r="H4330" s="12"/>
      <c r="I4330" s="10" t="s">
        <v>52</v>
      </c>
      <c r="J4330" s="10"/>
      <c r="K4330" s="10"/>
      <c r="L4330" s="10" t="s">
        <v>22</v>
      </c>
      <c r="M4330" s="10" t="s">
        <v>22</v>
      </c>
      <c r="N4330" s="10" t="s">
        <v>22</v>
      </c>
      <c r="O4330" s="10" t="s">
        <v>22</v>
      </c>
      <c r="P4330" s="11"/>
    </row>
    <row r="4331">
      <c r="A4331" s="22">
        <v>45489.474254189816</v>
      </c>
      <c r="B4331" s="23">
        <v>45489.0</v>
      </c>
      <c r="C4331" s="10" t="s">
        <v>17</v>
      </c>
      <c r="D4331" s="10">
        <v>8.0</v>
      </c>
      <c r="E4331" s="16" t="s">
        <v>9</v>
      </c>
      <c r="F4331" s="10" t="s">
        <v>250</v>
      </c>
      <c r="G4331" s="10" t="s">
        <v>3296</v>
      </c>
      <c r="H4331" s="12"/>
      <c r="I4331" s="10" t="s">
        <v>52</v>
      </c>
      <c r="J4331" s="10"/>
      <c r="K4331" s="10"/>
      <c r="L4331" s="10" t="s">
        <v>22</v>
      </c>
      <c r="M4331" s="10" t="s">
        <v>22</v>
      </c>
      <c r="N4331" s="10" t="s">
        <v>22</v>
      </c>
      <c r="O4331" s="10" t="s">
        <v>22</v>
      </c>
      <c r="P4331" s="11"/>
    </row>
    <row r="4332">
      <c r="A4332" s="22">
        <v>45489.47327567129</v>
      </c>
      <c r="B4332" s="23">
        <v>45489.0</v>
      </c>
      <c r="C4332" s="10" t="s">
        <v>17</v>
      </c>
      <c r="D4332" s="10">
        <v>8.0</v>
      </c>
      <c r="E4332" s="17" t="s">
        <v>33</v>
      </c>
      <c r="F4332" s="10" t="s">
        <v>1563</v>
      </c>
      <c r="G4332" s="10" t="s">
        <v>187</v>
      </c>
      <c r="H4332" s="12" t="s">
        <v>188</v>
      </c>
      <c r="I4332" s="10" t="s">
        <v>21</v>
      </c>
      <c r="J4332" s="10"/>
      <c r="K4332" s="10"/>
      <c r="L4332" s="10" t="s">
        <v>22</v>
      </c>
      <c r="M4332" s="10" t="s">
        <v>22</v>
      </c>
      <c r="N4332" s="10" t="s">
        <v>22</v>
      </c>
      <c r="O4332" s="10"/>
      <c r="P4332" s="11"/>
    </row>
    <row r="4333">
      <c r="A4333" s="22">
        <v>45489.47327567129</v>
      </c>
      <c r="B4333" s="23">
        <v>45489.0</v>
      </c>
      <c r="C4333" s="10" t="s">
        <v>17</v>
      </c>
      <c r="D4333" s="10">
        <v>8.0</v>
      </c>
      <c r="E4333" s="17" t="s">
        <v>33</v>
      </c>
      <c r="F4333" s="10" t="s">
        <v>1563</v>
      </c>
      <c r="G4333" s="10" t="s">
        <v>187</v>
      </c>
      <c r="H4333" s="12" t="s">
        <v>188</v>
      </c>
      <c r="I4333" s="10" t="s">
        <v>21</v>
      </c>
      <c r="J4333" s="10"/>
      <c r="K4333" s="10"/>
      <c r="L4333" s="10" t="s">
        <v>22</v>
      </c>
      <c r="M4333" s="10" t="s">
        <v>22</v>
      </c>
      <c r="N4333" s="10" t="s">
        <v>22</v>
      </c>
      <c r="O4333" s="10"/>
      <c r="P4333" s="11"/>
    </row>
    <row r="4334">
      <c r="A4334" s="22">
        <v>45489.471859502315</v>
      </c>
      <c r="B4334" s="23">
        <v>45489.0</v>
      </c>
      <c r="C4334" s="10" t="s">
        <v>17</v>
      </c>
      <c r="D4334" s="10">
        <v>8.0</v>
      </c>
      <c r="E4334" s="16" t="s">
        <v>9</v>
      </c>
      <c r="F4334" s="10" t="s">
        <v>3297</v>
      </c>
      <c r="G4334" s="10" t="s">
        <v>147</v>
      </c>
      <c r="H4334" s="12" t="s">
        <v>148</v>
      </c>
      <c r="I4334" s="10" t="s">
        <v>52</v>
      </c>
      <c r="J4334" s="10"/>
      <c r="K4334" s="10"/>
      <c r="L4334" s="10" t="s">
        <v>22</v>
      </c>
      <c r="M4334" s="10" t="s">
        <v>22</v>
      </c>
      <c r="N4334" s="10" t="s">
        <v>22</v>
      </c>
      <c r="O4334" s="10"/>
      <c r="P4334" s="11"/>
    </row>
    <row r="4335">
      <c r="A4335" s="22">
        <v>45489.471859502315</v>
      </c>
      <c r="B4335" s="23">
        <v>45489.0</v>
      </c>
      <c r="C4335" s="10" t="s">
        <v>17</v>
      </c>
      <c r="D4335" s="10">
        <v>8.0</v>
      </c>
      <c r="E4335" s="16" t="s">
        <v>9</v>
      </c>
      <c r="F4335" s="10" t="s">
        <v>3297</v>
      </c>
      <c r="G4335" s="10" t="s">
        <v>147</v>
      </c>
      <c r="H4335" s="12" t="s">
        <v>148</v>
      </c>
      <c r="I4335" s="10" t="s">
        <v>52</v>
      </c>
      <c r="J4335" s="10"/>
      <c r="K4335" s="10"/>
      <c r="L4335" s="10" t="s">
        <v>22</v>
      </c>
      <c r="M4335" s="10" t="s">
        <v>22</v>
      </c>
      <c r="N4335" s="10" t="s">
        <v>22</v>
      </c>
      <c r="O4335" s="10"/>
      <c r="P4335" s="11"/>
    </row>
    <row r="4336">
      <c r="A4336" s="22">
        <v>45489.354688182866</v>
      </c>
      <c r="B4336" s="23">
        <v>45489.0</v>
      </c>
      <c r="C4336" s="10" t="s">
        <v>17</v>
      </c>
      <c r="D4336" s="10">
        <v>6.0</v>
      </c>
      <c r="E4336" s="16" t="s">
        <v>9</v>
      </c>
      <c r="F4336" s="10" t="s">
        <v>2559</v>
      </c>
      <c r="G4336" s="10" t="s">
        <v>3298</v>
      </c>
      <c r="H4336" s="12"/>
      <c r="I4336" s="10" t="s">
        <v>60</v>
      </c>
      <c r="J4336" s="10"/>
      <c r="K4336" s="10"/>
      <c r="L4336" s="10" t="s">
        <v>22</v>
      </c>
      <c r="M4336" s="10" t="s">
        <v>22</v>
      </c>
      <c r="N4336" s="10" t="s">
        <v>22</v>
      </c>
      <c r="O4336" s="10" t="s">
        <v>474</v>
      </c>
      <c r="P4336" s="11"/>
    </row>
    <row r="4337">
      <c r="A4337" s="22">
        <v>45489.354688182866</v>
      </c>
      <c r="B4337" s="23">
        <v>45489.0</v>
      </c>
      <c r="C4337" s="10" t="s">
        <v>17</v>
      </c>
      <c r="D4337" s="10">
        <v>6.0</v>
      </c>
      <c r="E4337" s="16" t="s">
        <v>9</v>
      </c>
      <c r="F4337" s="10" t="s">
        <v>2559</v>
      </c>
      <c r="G4337" s="10" t="s">
        <v>3298</v>
      </c>
      <c r="H4337" s="12"/>
      <c r="I4337" s="10" t="s">
        <v>60</v>
      </c>
      <c r="J4337" s="10"/>
      <c r="K4337" s="10"/>
      <c r="L4337" s="10" t="s">
        <v>22</v>
      </c>
      <c r="M4337" s="10" t="s">
        <v>22</v>
      </c>
      <c r="N4337" s="10" t="s">
        <v>22</v>
      </c>
      <c r="O4337" s="10" t="s">
        <v>474</v>
      </c>
      <c r="P4337" s="11"/>
    </row>
    <row r="4338">
      <c r="A4338" s="22">
        <v>45489.0</v>
      </c>
      <c r="B4338" s="23">
        <v>45485.0</v>
      </c>
      <c r="C4338" s="10" t="s">
        <v>17</v>
      </c>
      <c r="D4338" s="10">
        <v>16.0</v>
      </c>
      <c r="E4338" s="37" t="s">
        <v>953</v>
      </c>
      <c r="F4338" s="10" t="s">
        <v>3299</v>
      </c>
      <c r="G4338" s="10" t="s">
        <v>91</v>
      </c>
      <c r="H4338" s="12" t="s">
        <v>92</v>
      </c>
      <c r="I4338" s="10" t="s">
        <v>21</v>
      </c>
      <c r="J4338" s="10"/>
      <c r="K4338" s="22">
        <v>0.2916666666678793</v>
      </c>
      <c r="L4338" s="10" t="s">
        <v>22</v>
      </c>
      <c r="M4338" s="10" t="s">
        <v>22</v>
      </c>
      <c r="N4338" s="10" t="s">
        <v>22</v>
      </c>
      <c r="O4338" s="10"/>
      <c r="P4338" s="11"/>
    </row>
    <row r="4339">
      <c r="A4339" s="22">
        <v>45489.0</v>
      </c>
      <c r="B4339" s="23">
        <v>45485.0</v>
      </c>
      <c r="C4339" s="10" t="s">
        <v>17</v>
      </c>
      <c r="D4339" s="10" t="s">
        <v>3300</v>
      </c>
      <c r="E4339" s="16" t="s">
        <v>9</v>
      </c>
      <c r="F4339" s="10" t="s">
        <v>2843</v>
      </c>
      <c r="G4339" s="10" t="s">
        <v>30</v>
      </c>
      <c r="H4339" s="12" t="s">
        <v>31</v>
      </c>
      <c r="I4339" s="10" t="s">
        <v>21</v>
      </c>
      <c r="J4339" s="10"/>
      <c r="K4339" s="10"/>
      <c r="L4339" s="10" t="s">
        <v>22</v>
      </c>
      <c r="M4339" s="10" t="s">
        <v>22</v>
      </c>
      <c r="N4339" s="10" t="s">
        <v>22</v>
      </c>
      <c r="O4339" s="10"/>
      <c r="P4339" s="11"/>
    </row>
    <row r="4340">
      <c r="A4340" s="22">
        <v>45489.0</v>
      </c>
      <c r="B4340" s="23">
        <v>45488.0</v>
      </c>
      <c r="C4340" s="10" t="s">
        <v>17</v>
      </c>
      <c r="D4340" s="10">
        <v>8.0</v>
      </c>
      <c r="E4340" s="16" t="s">
        <v>9</v>
      </c>
      <c r="F4340" s="10" t="s">
        <v>1023</v>
      </c>
      <c r="G4340" s="10" t="s">
        <v>3301</v>
      </c>
      <c r="H4340" s="12" t="s">
        <v>3302</v>
      </c>
      <c r="I4340" s="10" t="s">
        <v>60</v>
      </c>
      <c r="J4340" s="10" t="s">
        <v>668</v>
      </c>
      <c r="K4340" s="10" t="s">
        <v>3303</v>
      </c>
      <c r="L4340" s="10" t="s">
        <v>22</v>
      </c>
      <c r="M4340" s="10" t="s">
        <v>22</v>
      </c>
      <c r="N4340" s="10" t="s">
        <v>22</v>
      </c>
      <c r="O4340" s="10" t="s">
        <v>22</v>
      </c>
      <c r="P4340" s="11"/>
    </row>
    <row r="4341">
      <c r="A4341" s="22">
        <v>45489.0</v>
      </c>
      <c r="B4341" s="23">
        <v>45488.0</v>
      </c>
      <c r="C4341" s="10" t="s">
        <v>17</v>
      </c>
      <c r="D4341" s="10">
        <v>8.0</v>
      </c>
      <c r="E4341" s="16" t="s">
        <v>9</v>
      </c>
      <c r="F4341" s="10" t="s">
        <v>3070</v>
      </c>
      <c r="G4341" s="10" t="s">
        <v>101</v>
      </c>
      <c r="H4341" s="12" t="s">
        <v>102</v>
      </c>
      <c r="I4341" s="10" t="s">
        <v>21</v>
      </c>
      <c r="J4341" s="10"/>
      <c r="K4341" s="10"/>
      <c r="L4341" s="10" t="s">
        <v>22</v>
      </c>
      <c r="M4341" s="10" t="s">
        <v>22</v>
      </c>
      <c r="N4341" s="10" t="s">
        <v>22</v>
      </c>
      <c r="O4341" s="10"/>
      <c r="P4341" s="11"/>
    </row>
    <row r="4342">
      <c r="A4342" s="22">
        <v>45489.0</v>
      </c>
      <c r="B4342" s="23">
        <v>45485.0</v>
      </c>
      <c r="C4342" s="10" t="s">
        <v>17</v>
      </c>
      <c r="D4342" s="10">
        <v>16.0</v>
      </c>
      <c r="E4342" s="37" t="s">
        <v>953</v>
      </c>
      <c r="F4342" s="10" t="s">
        <v>3299</v>
      </c>
      <c r="G4342" s="10" t="s">
        <v>91</v>
      </c>
      <c r="H4342" s="12" t="s">
        <v>92</v>
      </c>
      <c r="I4342" s="10" t="s">
        <v>21</v>
      </c>
      <c r="J4342" s="10"/>
      <c r="K4342" s="22">
        <v>0.2916666666678793</v>
      </c>
      <c r="L4342" s="10" t="s">
        <v>22</v>
      </c>
      <c r="M4342" s="10" t="s">
        <v>22</v>
      </c>
      <c r="N4342" s="10" t="s">
        <v>22</v>
      </c>
      <c r="O4342" s="11"/>
      <c r="P4342" s="11"/>
    </row>
    <row r="4343">
      <c r="A4343" s="22">
        <v>45489.0</v>
      </c>
      <c r="B4343" s="23">
        <v>45485.0</v>
      </c>
      <c r="C4343" s="10" t="s">
        <v>17</v>
      </c>
      <c r="D4343" s="10" t="s">
        <v>3300</v>
      </c>
      <c r="E4343" s="16" t="s">
        <v>9</v>
      </c>
      <c r="F4343" s="10" t="s">
        <v>2843</v>
      </c>
      <c r="G4343" s="10" t="s">
        <v>30</v>
      </c>
      <c r="H4343" s="12" t="s">
        <v>31</v>
      </c>
      <c r="I4343" s="10" t="s">
        <v>21</v>
      </c>
      <c r="J4343" s="10"/>
      <c r="K4343" s="10"/>
      <c r="L4343" s="10" t="s">
        <v>22</v>
      </c>
      <c r="M4343" s="10" t="s">
        <v>22</v>
      </c>
      <c r="N4343" s="10" t="s">
        <v>22</v>
      </c>
      <c r="O4343" s="10"/>
      <c r="P4343" s="11"/>
    </row>
    <row r="4344">
      <c r="A4344" s="22">
        <v>45489.0</v>
      </c>
      <c r="B4344" s="23">
        <v>45488.0</v>
      </c>
      <c r="C4344" s="10" t="s">
        <v>17</v>
      </c>
      <c r="D4344" s="10">
        <v>8.0</v>
      </c>
      <c r="E4344" s="16" t="s">
        <v>9</v>
      </c>
      <c r="F4344" s="10" t="s">
        <v>1023</v>
      </c>
      <c r="G4344" s="10" t="s">
        <v>3301</v>
      </c>
      <c r="H4344" s="12" t="s">
        <v>3302</v>
      </c>
      <c r="I4344" s="10" t="s">
        <v>60</v>
      </c>
      <c r="J4344" s="10" t="s">
        <v>668</v>
      </c>
      <c r="K4344" s="10" t="s">
        <v>3303</v>
      </c>
      <c r="L4344" s="10" t="s">
        <v>22</v>
      </c>
      <c r="M4344" s="10" t="s">
        <v>22</v>
      </c>
      <c r="N4344" s="10" t="s">
        <v>22</v>
      </c>
      <c r="O4344" s="10" t="s">
        <v>22</v>
      </c>
      <c r="P4344" s="11"/>
    </row>
    <row r="4345">
      <c r="A4345" s="22">
        <v>45489.0</v>
      </c>
      <c r="B4345" s="23">
        <v>45488.0</v>
      </c>
      <c r="C4345" s="10" t="s">
        <v>17</v>
      </c>
      <c r="D4345" s="10">
        <v>8.0</v>
      </c>
      <c r="E4345" s="16" t="s">
        <v>9</v>
      </c>
      <c r="F4345" s="10" t="s">
        <v>3070</v>
      </c>
      <c r="G4345" s="10" t="s">
        <v>101</v>
      </c>
      <c r="H4345" s="12" t="s">
        <v>102</v>
      </c>
      <c r="I4345" s="10" t="s">
        <v>21</v>
      </c>
      <c r="J4345" s="10"/>
      <c r="K4345" s="10"/>
      <c r="L4345" s="10" t="s">
        <v>22</v>
      </c>
      <c r="M4345" s="10" t="s">
        <v>22</v>
      </c>
      <c r="N4345" s="10" t="s">
        <v>22</v>
      </c>
      <c r="O4345" s="10"/>
      <c r="P4345" s="11"/>
    </row>
    <row r="4346">
      <c r="A4346" s="22">
        <v>45488.51287510416</v>
      </c>
      <c r="B4346" s="23">
        <v>45488.0</v>
      </c>
      <c r="C4346" s="10" t="s">
        <v>17</v>
      </c>
      <c r="D4346" s="10">
        <v>8.0</v>
      </c>
      <c r="E4346" s="16" t="s">
        <v>9</v>
      </c>
      <c r="F4346" s="10" t="s">
        <v>3304</v>
      </c>
      <c r="G4346" s="10" t="s">
        <v>3305</v>
      </c>
      <c r="H4346" s="12" t="s">
        <v>3306</v>
      </c>
      <c r="I4346" s="10" t="s">
        <v>60</v>
      </c>
      <c r="J4346" s="10" t="s">
        <v>3307</v>
      </c>
      <c r="K4346" s="10"/>
      <c r="L4346" s="10" t="s">
        <v>22</v>
      </c>
      <c r="M4346" s="10" t="s">
        <v>22</v>
      </c>
      <c r="N4346" s="10" t="s">
        <v>22</v>
      </c>
      <c r="O4346" s="10" t="s">
        <v>22</v>
      </c>
      <c r="P4346" s="11"/>
    </row>
    <row r="4347">
      <c r="A4347" s="22">
        <v>45488.51287510416</v>
      </c>
      <c r="B4347" s="23">
        <v>45488.0</v>
      </c>
      <c r="C4347" s="10" t="s">
        <v>17</v>
      </c>
      <c r="D4347" s="10">
        <v>8.0</v>
      </c>
      <c r="E4347" s="16" t="s">
        <v>9</v>
      </c>
      <c r="F4347" s="10" t="s">
        <v>3304</v>
      </c>
      <c r="G4347" s="10" t="s">
        <v>3305</v>
      </c>
      <c r="H4347" s="12" t="s">
        <v>3306</v>
      </c>
      <c r="I4347" s="10" t="s">
        <v>60</v>
      </c>
      <c r="J4347" s="10" t="s">
        <v>3307</v>
      </c>
      <c r="K4347" s="22"/>
      <c r="L4347" s="10" t="s">
        <v>22</v>
      </c>
      <c r="M4347" s="10" t="s">
        <v>22</v>
      </c>
      <c r="N4347" s="10" t="s">
        <v>22</v>
      </c>
      <c r="O4347" s="10" t="s">
        <v>22</v>
      </c>
      <c r="P4347" s="11"/>
    </row>
    <row r="4348">
      <c r="A4348" s="22">
        <v>45488.37922157407</v>
      </c>
      <c r="B4348" s="23">
        <v>45488.0</v>
      </c>
      <c r="C4348" s="10" t="s">
        <v>17</v>
      </c>
      <c r="D4348" s="10">
        <v>8.0</v>
      </c>
      <c r="E4348" s="16" t="s">
        <v>9</v>
      </c>
      <c r="F4348" s="10" t="s">
        <v>2498</v>
      </c>
      <c r="G4348" s="10" t="s">
        <v>3308</v>
      </c>
      <c r="H4348" s="12" t="s">
        <v>2500</v>
      </c>
      <c r="I4348" s="10" t="s">
        <v>52</v>
      </c>
      <c r="J4348" s="10"/>
      <c r="K4348" s="10"/>
      <c r="L4348" s="10" t="s">
        <v>22</v>
      </c>
      <c r="M4348" s="10" t="s">
        <v>22</v>
      </c>
      <c r="N4348" s="10" t="s">
        <v>22</v>
      </c>
      <c r="O4348" s="10" t="s">
        <v>474</v>
      </c>
      <c r="P4348" s="11"/>
    </row>
    <row r="4349">
      <c r="A4349" s="22">
        <v>45488.37922157407</v>
      </c>
      <c r="B4349" s="23">
        <v>45488.0</v>
      </c>
      <c r="C4349" s="10" t="s">
        <v>17</v>
      </c>
      <c r="D4349" s="10">
        <v>8.0</v>
      </c>
      <c r="E4349" s="16" t="s">
        <v>9</v>
      </c>
      <c r="F4349" s="10" t="s">
        <v>2498</v>
      </c>
      <c r="G4349" s="10" t="s">
        <v>3308</v>
      </c>
      <c r="H4349" s="12" t="s">
        <v>2500</v>
      </c>
      <c r="I4349" s="10" t="s">
        <v>52</v>
      </c>
      <c r="J4349" s="10"/>
      <c r="K4349" s="10"/>
      <c r="L4349" s="10" t="s">
        <v>22</v>
      </c>
      <c r="M4349" s="10" t="s">
        <v>22</v>
      </c>
      <c r="N4349" s="10" t="s">
        <v>22</v>
      </c>
      <c r="O4349" s="10" t="s">
        <v>474</v>
      </c>
      <c r="P4349" s="11"/>
    </row>
    <row r="4350">
      <c r="A4350" s="22">
        <v>45488.346964861106</v>
      </c>
      <c r="B4350" s="23">
        <v>45488.0</v>
      </c>
      <c r="C4350" s="10" t="s">
        <v>17</v>
      </c>
      <c r="D4350" s="10">
        <v>8.0</v>
      </c>
      <c r="E4350" s="16" t="s">
        <v>9</v>
      </c>
      <c r="F4350" s="10" t="s">
        <v>3309</v>
      </c>
      <c r="G4350" s="10" t="s">
        <v>3310</v>
      </c>
      <c r="H4350" s="12" t="s">
        <v>3311</v>
      </c>
      <c r="I4350" s="10" t="s">
        <v>52</v>
      </c>
      <c r="J4350" s="10"/>
      <c r="K4350" s="10"/>
      <c r="L4350" s="10" t="s">
        <v>22</v>
      </c>
      <c r="M4350" s="10" t="s">
        <v>22</v>
      </c>
      <c r="N4350" s="10" t="s">
        <v>22</v>
      </c>
      <c r="O4350" s="10" t="s">
        <v>22</v>
      </c>
      <c r="P4350" s="11"/>
    </row>
    <row r="4351">
      <c r="A4351" s="22">
        <v>45488.346964861106</v>
      </c>
      <c r="B4351" s="23">
        <v>45488.0</v>
      </c>
      <c r="C4351" s="10" t="s">
        <v>17</v>
      </c>
      <c r="D4351" s="10">
        <v>8.0</v>
      </c>
      <c r="E4351" s="16" t="s">
        <v>9</v>
      </c>
      <c r="F4351" s="10" t="s">
        <v>3309</v>
      </c>
      <c r="G4351" s="10" t="s">
        <v>3310</v>
      </c>
      <c r="H4351" s="12" t="s">
        <v>3311</v>
      </c>
      <c r="I4351" s="10" t="s">
        <v>52</v>
      </c>
      <c r="J4351" s="10"/>
      <c r="K4351" s="10"/>
      <c r="L4351" s="10" t="s">
        <v>22</v>
      </c>
      <c r="M4351" s="10" t="s">
        <v>22</v>
      </c>
      <c r="N4351" s="10" t="s">
        <v>22</v>
      </c>
      <c r="O4351" s="10" t="s">
        <v>22</v>
      </c>
      <c r="P4351" s="11"/>
    </row>
    <row r="4352">
      <c r="A4352" s="22">
        <v>45488.0</v>
      </c>
      <c r="B4352" s="23">
        <v>45483.0</v>
      </c>
      <c r="C4352" s="10" t="s">
        <v>17</v>
      </c>
      <c r="D4352" s="10">
        <v>8.0</v>
      </c>
      <c r="E4352" s="17" t="s">
        <v>33</v>
      </c>
      <c r="F4352" s="10" t="s">
        <v>3312</v>
      </c>
      <c r="G4352" s="10" t="s">
        <v>198</v>
      </c>
      <c r="H4352" s="12" t="s">
        <v>199</v>
      </c>
      <c r="I4352" s="10" t="s">
        <v>21</v>
      </c>
      <c r="J4352" s="10"/>
      <c r="K4352" s="10"/>
      <c r="L4352" s="10" t="s">
        <v>22</v>
      </c>
      <c r="M4352" s="10" t="s">
        <v>22</v>
      </c>
      <c r="N4352" s="10" t="s">
        <v>22</v>
      </c>
      <c r="O4352" s="10"/>
      <c r="P4352" s="11"/>
    </row>
    <row r="4353">
      <c r="A4353" s="22">
        <v>45488.0</v>
      </c>
      <c r="B4353" s="23">
        <v>45481.0</v>
      </c>
      <c r="C4353" s="10" t="s">
        <v>17</v>
      </c>
      <c r="D4353" s="10">
        <v>14.0</v>
      </c>
      <c r="E4353" s="16" t="s">
        <v>9</v>
      </c>
      <c r="F4353" s="10" t="s">
        <v>3287</v>
      </c>
      <c r="G4353" s="10" t="s">
        <v>3313</v>
      </c>
      <c r="H4353" s="12"/>
      <c r="I4353" s="10" t="s">
        <v>21</v>
      </c>
      <c r="J4353" s="10"/>
      <c r="K4353" s="10"/>
      <c r="L4353" s="10" t="s">
        <v>22</v>
      </c>
      <c r="M4353" s="10" t="s">
        <v>22</v>
      </c>
      <c r="N4353" s="10" t="s">
        <v>22</v>
      </c>
      <c r="O4353" s="10"/>
      <c r="P4353" s="11"/>
    </row>
    <row r="4354">
      <c r="A4354" s="22">
        <v>45488.0</v>
      </c>
      <c r="B4354" s="23">
        <v>45482.0</v>
      </c>
      <c r="C4354" s="10" t="s">
        <v>17</v>
      </c>
      <c r="D4354" s="10">
        <v>8.0</v>
      </c>
      <c r="E4354" s="16" t="s">
        <v>9</v>
      </c>
      <c r="F4354" s="10" t="s">
        <v>3314</v>
      </c>
      <c r="G4354" s="10" t="s">
        <v>3094</v>
      </c>
      <c r="H4354" s="12"/>
      <c r="I4354" s="10" t="s">
        <v>21</v>
      </c>
      <c r="J4354" s="10"/>
      <c r="K4354" s="10"/>
      <c r="L4354" s="10" t="s">
        <v>22</v>
      </c>
      <c r="M4354" s="10" t="s">
        <v>22</v>
      </c>
      <c r="N4354" s="10" t="s">
        <v>22</v>
      </c>
      <c r="O4354" s="10"/>
      <c r="P4354" s="11"/>
    </row>
    <row r="4355">
      <c r="A4355" s="22">
        <v>45488.0</v>
      </c>
      <c r="B4355" s="23">
        <v>45483.0</v>
      </c>
      <c r="C4355" s="10" t="s">
        <v>17</v>
      </c>
      <c r="D4355" s="10">
        <v>8.0</v>
      </c>
      <c r="E4355" s="16" t="s">
        <v>9</v>
      </c>
      <c r="F4355" s="10" t="s">
        <v>3315</v>
      </c>
      <c r="G4355" s="10" t="s">
        <v>663</v>
      </c>
      <c r="H4355" s="12"/>
      <c r="I4355" s="10" t="s">
        <v>21</v>
      </c>
      <c r="J4355" s="10"/>
      <c r="K4355" s="10" t="s">
        <v>431</v>
      </c>
      <c r="L4355" s="10" t="s">
        <v>22</v>
      </c>
      <c r="M4355" s="10" t="s">
        <v>22</v>
      </c>
      <c r="N4355" s="10" t="s">
        <v>22</v>
      </c>
      <c r="O4355" s="11"/>
      <c r="P4355" s="11"/>
    </row>
    <row r="4356">
      <c r="A4356" s="22">
        <v>45488.0</v>
      </c>
      <c r="B4356" s="23">
        <v>45483.0</v>
      </c>
      <c r="C4356" s="10" t="s">
        <v>17</v>
      </c>
      <c r="D4356" s="10">
        <v>16.0</v>
      </c>
      <c r="E4356" s="16" t="s">
        <v>9</v>
      </c>
      <c r="F4356" s="10" t="s">
        <v>3047</v>
      </c>
      <c r="G4356" s="10" t="s">
        <v>810</v>
      </c>
      <c r="H4356" s="12"/>
      <c r="I4356" s="10" t="s">
        <v>21</v>
      </c>
      <c r="J4356" s="10"/>
      <c r="K4356" s="10"/>
      <c r="L4356" s="10" t="s">
        <v>22</v>
      </c>
      <c r="M4356" s="10" t="s">
        <v>22</v>
      </c>
      <c r="N4356" s="10" t="s">
        <v>22</v>
      </c>
      <c r="O4356" s="10"/>
      <c r="P4356" s="11"/>
    </row>
    <row r="4357">
      <c r="A4357" s="22">
        <v>45488.0</v>
      </c>
      <c r="B4357" s="23">
        <v>45483.0</v>
      </c>
      <c r="C4357" s="10" t="s">
        <v>17</v>
      </c>
      <c r="D4357" s="10">
        <v>8.0</v>
      </c>
      <c r="E4357" s="16" t="s">
        <v>9</v>
      </c>
      <c r="F4357" s="10" t="s">
        <v>3316</v>
      </c>
      <c r="G4357" s="10" t="s">
        <v>67</v>
      </c>
      <c r="H4357" s="12" t="s">
        <v>68</v>
      </c>
      <c r="I4357" s="10" t="s">
        <v>21</v>
      </c>
      <c r="J4357" s="10"/>
      <c r="K4357" s="10"/>
      <c r="L4357" s="10" t="s">
        <v>22</v>
      </c>
      <c r="M4357" s="10" t="s">
        <v>22</v>
      </c>
      <c r="N4357" s="10" t="s">
        <v>22</v>
      </c>
      <c r="O4357" s="10"/>
      <c r="P4357" s="11"/>
    </row>
    <row r="4358">
      <c r="A4358" s="22">
        <v>45488.0</v>
      </c>
      <c r="B4358" s="23">
        <v>45485.0</v>
      </c>
      <c r="C4358" s="10" t="s">
        <v>17</v>
      </c>
      <c r="D4358" s="10">
        <v>8.0</v>
      </c>
      <c r="E4358" s="17" t="s">
        <v>33</v>
      </c>
      <c r="F4358" s="10" t="s">
        <v>535</v>
      </c>
      <c r="G4358" s="10" t="s">
        <v>94</v>
      </c>
      <c r="H4358" s="12" t="s">
        <v>853</v>
      </c>
      <c r="I4358" s="10" t="s">
        <v>21</v>
      </c>
      <c r="J4358" s="10" t="s">
        <v>536</v>
      </c>
      <c r="K4358" s="10"/>
      <c r="L4358" s="10" t="s">
        <v>22</v>
      </c>
      <c r="M4358" s="10" t="s">
        <v>22</v>
      </c>
      <c r="N4358" s="10" t="s">
        <v>22</v>
      </c>
      <c r="O4358" s="10"/>
      <c r="P4358" s="11"/>
    </row>
    <row r="4359">
      <c r="A4359" s="22">
        <v>45488.0</v>
      </c>
      <c r="B4359" s="23">
        <v>45485.0</v>
      </c>
      <c r="C4359" s="10" t="s">
        <v>17</v>
      </c>
      <c r="D4359" s="10">
        <v>8.0</v>
      </c>
      <c r="E4359" s="17" t="s">
        <v>33</v>
      </c>
      <c r="F4359" s="10" t="s">
        <v>3129</v>
      </c>
      <c r="G4359" s="10" t="s">
        <v>3084</v>
      </c>
      <c r="H4359" s="12"/>
      <c r="I4359" s="10" t="s">
        <v>21</v>
      </c>
      <c r="J4359" s="10"/>
      <c r="K4359" s="10"/>
      <c r="L4359" s="10" t="s">
        <v>22</v>
      </c>
      <c r="M4359" s="10" t="s">
        <v>22</v>
      </c>
      <c r="N4359" s="10" t="s">
        <v>22</v>
      </c>
      <c r="O4359" s="10"/>
      <c r="P4359" s="11"/>
    </row>
    <row r="4360">
      <c r="A4360" s="22">
        <v>45488.0</v>
      </c>
      <c r="B4360" s="23">
        <v>45485.0</v>
      </c>
      <c r="C4360" s="10" t="s">
        <v>17</v>
      </c>
      <c r="D4360" s="10">
        <v>8.0</v>
      </c>
      <c r="E4360" s="16" t="s">
        <v>9</v>
      </c>
      <c r="F4360" s="10" t="s">
        <v>1250</v>
      </c>
      <c r="G4360" s="10" t="s">
        <v>3317</v>
      </c>
      <c r="H4360" s="12" t="s">
        <v>1252</v>
      </c>
      <c r="I4360" s="10" t="s">
        <v>60</v>
      </c>
      <c r="J4360" s="10" t="s">
        <v>3318</v>
      </c>
      <c r="K4360" s="10"/>
      <c r="L4360" s="10" t="s">
        <v>22</v>
      </c>
      <c r="M4360" s="10" t="s">
        <v>22</v>
      </c>
      <c r="N4360" s="10" t="s">
        <v>22</v>
      </c>
      <c r="O4360" s="10" t="s">
        <v>22</v>
      </c>
      <c r="P4360" s="11"/>
    </row>
    <row r="4361">
      <c r="A4361" s="22">
        <v>45488.0</v>
      </c>
      <c r="B4361" s="23">
        <v>45488.0</v>
      </c>
      <c r="C4361" s="10" t="s">
        <v>17</v>
      </c>
      <c r="D4361" s="10">
        <v>8.0</v>
      </c>
      <c r="E4361" s="17" t="s">
        <v>33</v>
      </c>
      <c r="F4361" s="10" t="s">
        <v>3319</v>
      </c>
      <c r="G4361" s="10" t="s">
        <v>3320</v>
      </c>
      <c r="H4361" s="12" t="s">
        <v>217</v>
      </c>
      <c r="I4361" s="10" t="s">
        <v>21</v>
      </c>
      <c r="J4361" s="10"/>
      <c r="K4361" s="10"/>
      <c r="L4361" s="10" t="s">
        <v>22</v>
      </c>
      <c r="M4361" s="10" t="s">
        <v>22</v>
      </c>
      <c r="N4361" s="10" t="s">
        <v>22</v>
      </c>
      <c r="O4361" s="11"/>
      <c r="P4361" s="11"/>
    </row>
    <row r="4362">
      <c r="A4362" s="22">
        <v>45488.0</v>
      </c>
      <c r="B4362" s="23">
        <v>45483.0</v>
      </c>
      <c r="C4362" s="10" t="s">
        <v>17</v>
      </c>
      <c r="D4362" s="10">
        <v>8.0</v>
      </c>
      <c r="E4362" s="17" t="s">
        <v>33</v>
      </c>
      <c r="F4362" s="10" t="s">
        <v>3312</v>
      </c>
      <c r="G4362" s="10" t="s">
        <v>198</v>
      </c>
      <c r="H4362" s="12" t="s">
        <v>199</v>
      </c>
      <c r="I4362" s="10" t="s">
        <v>21</v>
      </c>
      <c r="J4362" s="10"/>
      <c r="K4362" s="10"/>
      <c r="L4362" s="10" t="s">
        <v>22</v>
      </c>
      <c r="M4362" s="10" t="s">
        <v>22</v>
      </c>
      <c r="N4362" s="10" t="s">
        <v>22</v>
      </c>
      <c r="O4362" s="11"/>
      <c r="P4362" s="11"/>
    </row>
    <row r="4363">
      <c r="A4363" s="22">
        <v>45488.0</v>
      </c>
      <c r="B4363" s="23">
        <v>45481.0</v>
      </c>
      <c r="C4363" s="10" t="s">
        <v>17</v>
      </c>
      <c r="D4363" s="10">
        <v>14.0</v>
      </c>
      <c r="E4363" s="16" t="s">
        <v>9</v>
      </c>
      <c r="F4363" s="10" t="s">
        <v>3287</v>
      </c>
      <c r="G4363" s="10" t="s">
        <v>3313</v>
      </c>
      <c r="H4363" s="12"/>
      <c r="I4363" s="10" t="s">
        <v>21</v>
      </c>
      <c r="J4363" s="10"/>
      <c r="K4363" s="10"/>
      <c r="L4363" s="10" t="s">
        <v>22</v>
      </c>
      <c r="M4363" s="10" t="s">
        <v>22</v>
      </c>
      <c r="N4363" s="10" t="s">
        <v>22</v>
      </c>
      <c r="O4363" s="10"/>
      <c r="P4363" s="11"/>
    </row>
    <row r="4364">
      <c r="A4364" s="22">
        <v>45488.0</v>
      </c>
      <c r="B4364" s="23">
        <v>45482.0</v>
      </c>
      <c r="C4364" s="10" t="s">
        <v>17</v>
      </c>
      <c r="D4364" s="10">
        <v>8.0</v>
      </c>
      <c r="E4364" s="16" t="s">
        <v>9</v>
      </c>
      <c r="F4364" s="10" t="s">
        <v>3314</v>
      </c>
      <c r="G4364" s="10" t="s">
        <v>3094</v>
      </c>
      <c r="H4364" s="12"/>
      <c r="I4364" s="10" t="s">
        <v>21</v>
      </c>
      <c r="J4364" s="10"/>
      <c r="K4364" s="10"/>
      <c r="L4364" s="10" t="s">
        <v>22</v>
      </c>
      <c r="M4364" s="10" t="s">
        <v>22</v>
      </c>
      <c r="N4364" s="10" t="s">
        <v>22</v>
      </c>
      <c r="O4364" s="10"/>
      <c r="P4364" s="11"/>
    </row>
    <row r="4365">
      <c r="A4365" s="22">
        <v>45488.0</v>
      </c>
      <c r="B4365" s="23">
        <v>45483.0</v>
      </c>
      <c r="C4365" s="10" t="s">
        <v>17</v>
      </c>
      <c r="D4365" s="10">
        <v>8.0</v>
      </c>
      <c r="E4365" s="16" t="s">
        <v>9</v>
      </c>
      <c r="F4365" s="10" t="s">
        <v>3315</v>
      </c>
      <c r="G4365" s="10" t="s">
        <v>663</v>
      </c>
      <c r="H4365" s="12"/>
      <c r="I4365" s="10" t="s">
        <v>21</v>
      </c>
      <c r="J4365" s="10"/>
      <c r="K4365" s="10" t="s">
        <v>431</v>
      </c>
      <c r="L4365" s="10" t="s">
        <v>22</v>
      </c>
      <c r="M4365" s="10" t="s">
        <v>22</v>
      </c>
      <c r="N4365" s="10" t="s">
        <v>22</v>
      </c>
      <c r="O4365" s="10"/>
      <c r="P4365" s="11"/>
    </row>
    <row r="4366">
      <c r="A4366" s="22">
        <v>45488.0</v>
      </c>
      <c r="B4366" s="23">
        <v>45483.0</v>
      </c>
      <c r="C4366" s="10" t="s">
        <v>17</v>
      </c>
      <c r="D4366" s="10">
        <v>16.0</v>
      </c>
      <c r="E4366" s="16" t="s">
        <v>9</v>
      </c>
      <c r="F4366" s="10" t="s">
        <v>3047</v>
      </c>
      <c r="G4366" s="10" t="s">
        <v>810</v>
      </c>
      <c r="H4366" s="12"/>
      <c r="I4366" s="10" t="s">
        <v>21</v>
      </c>
      <c r="J4366" s="10"/>
      <c r="K4366" s="22"/>
      <c r="L4366" s="10" t="s">
        <v>22</v>
      </c>
      <c r="M4366" s="10" t="s">
        <v>22</v>
      </c>
      <c r="N4366" s="10" t="s">
        <v>22</v>
      </c>
      <c r="O4366" s="11"/>
      <c r="P4366" s="11"/>
    </row>
    <row r="4367">
      <c r="A4367" s="22">
        <v>45488.0</v>
      </c>
      <c r="B4367" s="23">
        <v>45483.0</v>
      </c>
      <c r="C4367" s="10" t="s">
        <v>17</v>
      </c>
      <c r="D4367" s="10">
        <v>8.0</v>
      </c>
      <c r="E4367" s="16" t="s">
        <v>9</v>
      </c>
      <c r="F4367" s="10" t="s">
        <v>3316</v>
      </c>
      <c r="G4367" s="10" t="s">
        <v>67</v>
      </c>
      <c r="H4367" s="12" t="s">
        <v>68</v>
      </c>
      <c r="I4367" s="10" t="s">
        <v>21</v>
      </c>
      <c r="J4367" s="10"/>
      <c r="K4367" s="10"/>
      <c r="L4367" s="10" t="s">
        <v>22</v>
      </c>
      <c r="M4367" s="10" t="s">
        <v>22</v>
      </c>
      <c r="N4367" s="10" t="s">
        <v>22</v>
      </c>
      <c r="O4367" s="11"/>
      <c r="P4367" s="11"/>
    </row>
    <row r="4368">
      <c r="A4368" s="22">
        <v>45488.0</v>
      </c>
      <c r="B4368" s="23">
        <v>45485.0</v>
      </c>
      <c r="C4368" s="10" t="s">
        <v>17</v>
      </c>
      <c r="D4368" s="10">
        <v>8.0</v>
      </c>
      <c r="E4368" s="17" t="s">
        <v>33</v>
      </c>
      <c r="F4368" s="10" t="s">
        <v>535</v>
      </c>
      <c r="G4368" s="10" t="s">
        <v>94</v>
      </c>
      <c r="H4368" s="12" t="s">
        <v>853</v>
      </c>
      <c r="I4368" s="10" t="s">
        <v>21</v>
      </c>
      <c r="J4368" s="10" t="s">
        <v>536</v>
      </c>
      <c r="K4368" s="10"/>
      <c r="L4368" s="10" t="s">
        <v>22</v>
      </c>
      <c r="M4368" s="10" t="s">
        <v>22</v>
      </c>
      <c r="N4368" s="10" t="s">
        <v>22</v>
      </c>
      <c r="O4368" s="10"/>
      <c r="P4368" s="11"/>
    </row>
    <row r="4369">
      <c r="A4369" s="22">
        <v>45488.0</v>
      </c>
      <c r="B4369" s="23">
        <v>45485.0</v>
      </c>
      <c r="C4369" s="10" t="s">
        <v>17</v>
      </c>
      <c r="D4369" s="10">
        <v>8.0</v>
      </c>
      <c r="E4369" s="17" t="s">
        <v>33</v>
      </c>
      <c r="F4369" s="10" t="s">
        <v>3129</v>
      </c>
      <c r="G4369" s="10" t="s">
        <v>3084</v>
      </c>
      <c r="H4369" s="12"/>
      <c r="I4369" s="10" t="s">
        <v>21</v>
      </c>
      <c r="J4369" s="10"/>
      <c r="K4369" s="10"/>
      <c r="L4369" s="10" t="s">
        <v>22</v>
      </c>
      <c r="M4369" s="10" t="s">
        <v>22</v>
      </c>
      <c r="N4369" s="10" t="s">
        <v>22</v>
      </c>
      <c r="O4369" s="10"/>
      <c r="P4369" s="11"/>
    </row>
    <row r="4370">
      <c r="A4370" s="22">
        <v>45488.0</v>
      </c>
      <c r="B4370" s="23">
        <v>45485.0</v>
      </c>
      <c r="C4370" s="10" t="s">
        <v>17</v>
      </c>
      <c r="D4370" s="10">
        <v>8.0</v>
      </c>
      <c r="E4370" s="16" t="s">
        <v>9</v>
      </c>
      <c r="F4370" s="10" t="s">
        <v>1250</v>
      </c>
      <c r="G4370" s="10" t="s">
        <v>3317</v>
      </c>
      <c r="H4370" s="12" t="s">
        <v>1252</v>
      </c>
      <c r="I4370" s="10" t="s">
        <v>60</v>
      </c>
      <c r="J4370" s="10" t="s">
        <v>3318</v>
      </c>
      <c r="K4370" s="10"/>
      <c r="L4370" s="10" t="s">
        <v>22</v>
      </c>
      <c r="M4370" s="10" t="s">
        <v>22</v>
      </c>
      <c r="N4370" s="10" t="s">
        <v>22</v>
      </c>
      <c r="O4370" s="10" t="s">
        <v>22</v>
      </c>
      <c r="P4370" s="11"/>
    </row>
    <row r="4371">
      <c r="A4371" s="22">
        <v>45488.0</v>
      </c>
      <c r="B4371" s="23">
        <v>45488.0</v>
      </c>
      <c r="C4371" s="10" t="s">
        <v>17</v>
      </c>
      <c r="D4371" s="10">
        <v>8.0</v>
      </c>
      <c r="E4371" s="17" t="s">
        <v>33</v>
      </c>
      <c r="F4371" s="10" t="s">
        <v>3319</v>
      </c>
      <c r="G4371" s="10" t="s">
        <v>3320</v>
      </c>
      <c r="H4371" s="12" t="s">
        <v>217</v>
      </c>
      <c r="I4371" s="10" t="s">
        <v>21</v>
      </c>
      <c r="J4371" s="10"/>
      <c r="K4371" s="10"/>
      <c r="L4371" s="10" t="s">
        <v>22</v>
      </c>
      <c r="M4371" s="10" t="s">
        <v>22</v>
      </c>
      <c r="N4371" s="10" t="s">
        <v>22</v>
      </c>
      <c r="O4371" s="10"/>
      <c r="P4371" s="11"/>
    </row>
    <row r="4372">
      <c r="A4372" s="22">
        <v>45487.0</v>
      </c>
      <c r="B4372" s="23">
        <v>45485.0</v>
      </c>
      <c r="C4372" s="10" t="s">
        <v>17</v>
      </c>
      <c r="D4372" s="10">
        <v>4.0</v>
      </c>
      <c r="E4372" s="17" t="s">
        <v>33</v>
      </c>
      <c r="F4372" s="10" t="s">
        <v>1316</v>
      </c>
      <c r="G4372" s="10" t="s">
        <v>3321</v>
      </c>
      <c r="H4372" s="12"/>
      <c r="I4372" s="10" t="s">
        <v>60</v>
      </c>
      <c r="J4372" s="10"/>
      <c r="K4372" s="10"/>
      <c r="L4372" s="10" t="s">
        <v>22</v>
      </c>
      <c r="M4372" s="10" t="s">
        <v>22</v>
      </c>
      <c r="N4372" s="10" t="s">
        <v>22</v>
      </c>
      <c r="O4372" s="10" t="s">
        <v>22</v>
      </c>
      <c r="P4372" s="11"/>
    </row>
    <row r="4373">
      <c r="A4373" s="22">
        <v>45487.0</v>
      </c>
      <c r="B4373" s="23">
        <v>45485.0</v>
      </c>
      <c r="C4373" s="10" t="s">
        <v>17</v>
      </c>
      <c r="D4373" s="10">
        <v>4.0</v>
      </c>
      <c r="E4373" s="17" t="s">
        <v>33</v>
      </c>
      <c r="F4373" s="10" t="s">
        <v>1316</v>
      </c>
      <c r="G4373" s="10" t="s">
        <v>3321</v>
      </c>
      <c r="H4373" s="12"/>
      <c r="I4373" s="10" t="s">
        <v>60</v>
      </c>
      <c r="J4373" s="10"/>
      <c r="K4373" s="10"/>
      <c r="L4373" s="10" t="s">
        <v>22</v>
      </c>
      <c r="M4373" s="10" t="s">
        <v>22</v>
      </c>
      <c r="N4373" s="10" t="s">
        <v>22</v>
      </c>
      <c r="O4373" s="10" t="s">
        <v>22</v>
      </c>
      <c r="P4373" s="11"/>
    </row>
    <row r="4374">
      <c r="A4374" s="22">
        <v>45485.63438423611</v>
      </c>
      <c r="B4374" s="23">
        <v>45485.0</v>
      </c>
      <c r="C4374" s="10" t="s">
        <v>17</v>
      </c>
      <c r="D4374" s="10">
        <v>16.0</v>
      </c>
      <c r="E4374" s="17" t="s">
        <v>33</v>
      </c>
      <c r="F4374" s="10" t="s">
        <v>378</v>
      </c>
      <c r="G4374" s="10" t="s">
        <v>2895</v>
      </c>
      <c r="H4374" s="12" t="s">
        <v>2203</v>
      </c>
      <c r="I4374" s="10" t="s">
        <v>21</v>
      </c>
      <c r="J4374" s="10"/>
      <c r="K4374" s="10"/>
      <c r="L4374" s="10" t="s">
        <v>22</v>
      </c>
      <c r="M4374" s="10" t="s">
        <v>22</v>
      </c>
      <c r="N4374" s="10" t="s">
        <v>22</v>
      </c>
      <c r="O4374" s="10"/>
      <c r="P4374" s="11"/>
    </row>
    <row r="4375">
      <c r="A4375" s="22">
        <v>45485.63438423611</v>
      </c>
      <c r="B4375" s="23">
        <v>45485.0</v>
      </c>
      <c r="C4375" s="10" t="s">
        <v>17</v>
      </c>
      <c r="D4375" s="10">
        <v>16.0</v>
      </c>
      <c r="E4375" s="17" t="s">
        <v>33</v>
      </c>
      <c r="F4375" s="10" t="s">
        <v>378</v>
      </c>
      <c r="G4375" s="10" t="s">
        <v>2895</v>
      </c>
      <c r="H4375" s="12" t="s">
        <v>2203</v>
      </c>
      <c r="I4375" s="10" t="s">
        <v>21</v>
      </c>
      <c r="J4375" s="10"/>
      <c r="K4375" s="10"/>
      <c r="L4375" s="10" t="s">
        <v>22</v>
      </c>
      <c r="M4375" s="10" t="s">
        <v>22</v>
      </c>
      <c r="N4375" s="10" t="s">
        <v>22</v>
      </c>
      <c r="O4375" s="10"/>
      <c r="P4375" s="11"/>
    </row>
    <row r="4376">
      <c r="A4376" s="22">
        <v>45485.528146666664</v>
      </c>
      <c r="B4376" s="23">
        <v>45485.0</v>
      </c>
      <c r="C4376" s="10" t="s">
        <v>17</v>
      </c>
      <c r="D4376" s="10">
        <v>8.0</v>
      </c>
      <c r="E4376" s="16" t="s">
        <v>9</v>
      </c>
      <c r="F4376" s="10" t="s">
        <v>2284</v>
      </c>
      <c r="G4376" s="10" t="s">
        <v>3322</v>
      </c>
      <c r="H4376" s="12"/>
      <c r="I4376" s="10" t="s">
        <v>52</v>
      </c>
      <c r="J4376" s="10"/>
      <c r="K4376" s="10"/>
      <c r="L4376" s="10" t="s">
        <v>22</v>
      </c>
      <c r="M4376" s="10" t="s">
        <v>22</v>
      </c>
      <c r="N4376" s="10" t="s">
        <v>22</v>
      </c>
      <c r="O4376" s="10" t="s">
        <v>22</v>
      </c>
      <c r="P4376" s="11"/>
    </row>
    <row r="4377">
      <c r="A4377" s="22">
        <v>45485.528146666664</v>
      </c>
      <c r="B4377" s="23">
        <v>45485.0</v>
      </c>
      <c r="C4377" s="10" t="s">
        <v>17</v>
      </c>
      <c r="D4377" s="10">
        <v>8.0</v>
      </c>
      <c r="E4377" s="16" t="s">
        <v>9</v>
      </c>
      <c r="F4377" s="10" t="s">
        <v>2284</v>
      </c>
      <c r="G4377" s="10" t="s">
        <v>3322</v>
      </c>
      <c r="H4377" s="12"/>
      <c r="I4377" s="10" t="s">
        <v>52</v>
      </c>
      <c r="J4377" s="10"/>
      <c r="K4377" s="10"/>
      <c r="L4377" s="10" t="s">
        <v>22</v>
      </c>
      <c r="M4377" s="10" t="s">
        <v>22</v>
      </c>
      <c r="N4377" s="10" t="s">
        <v>22</v>
      </c>
      <c r="O4377" s="10" t="s">
        <v>22</v>
      </c>
      <c r="P4377" s="11"/>
    </row>
    <row r="4378">
      <c r="A4378" s="22">
        <v>45485.40197021991</v>
      </c>
      <c r="B4378" s="23">
        <v>45485.0</v>
      </c>
      <c r="C4378" s="10" t="s">
        <v>17</v>
      </c>
      <c r="D4378" s="10">
        <v>8.0</v>
      </c>
      <c r="E4378" s="17" t="s">
        <v>33</v>
      </c>
      <c r="F4378" s="10" t="s">
        <v>3222</v>
      </c>
      <c r="G4378" s="10" t="s">
        <v>169</v>
      </c>
      <c r="H4378" s="12"/>
      <c r="I4378" s="10" t="s">
        <v>21</v>
      </c>
      <c r="J4378" s="10"/>
      <c r="K4378" s="10"/>
      <c r="L4378" s="10" t="s">
        <v>22</v>
      </c>
      <c r="M4378" s="10" t="s">
        <v>22</v>
      </c>
      <c r="N4378" s="10" t="s">
        <v>22</v>
      </c>
      <c r="O4378" s="11"/>
      <c r="P4378" s="11"/>
    </row>
    <row r="4379">
      <c r="A4379" s="22">
        <v>45485.40197021991</v>
      </c>
      <c r="B4379" s="23">
        <v>45485.0</v>
      </c>
      <c r="C4379" s="10" t="s">
        <v>17</v>
      </c>
      <c r="D4379" s="10">
        <v>8.0</v>
      </c>
      <c r="E4379" s="17" t="s">
        <v>33</v>
      </c>
      <c r="F4379" s="10" t="s">
        <v>3222</v>
      </c>
      <c r="G4379" s="10" t="s">
        <v>169</v>
      </c>
      <c r="H4379" s="12"/>
      <c r="I4379" s="10" t="s">
        <v>21</v>
      </c>
      <c r="J4379" s="10"/>
      <c r="K4379" s="10"/>
      <c r="L4379" s="10" t="s">
        <v>22</v>
      </c>
      <c r="M4379" s="10" t="s">
        <v>22</v>
      </c>
      <c r="N4379" s="10" t="s">
        <v>22</v>
      </c>
      <c r="O4379" s="10"/>
      <c r="P4379" s="11"/>
    </row>
    <row r="4380">
      <c r="A4380" s="22">
        <v>45485.370554270834</v>
      </c>
      <c r="B4380" s="23">
        <v>45485.0</v>
      </c>
      <c r="C4380" s="10" t="s">
        <v>17</v>
      </c>
      <c r="D4380" s="10">
        <v>8.0</v>
      </c>
      <c r="E4380" s="16" t="s">
        <v>9</v>
      </c>
      <c r="F4380" s="10" t="s">
        <v>3323</v>
      </c>
      <c r="G4380" s="10" t="s">
        <v>461</v>
      </c>
      <c r="H4380" s="12" t="s">
        <v>462</v>
      </c>
      <c r="I4380" s="10" t="s">
        <v>60</v>
      </c>
      <c r="J4380" s="10"/>
      <c r="K4380" s="10"/>
      <c r="L4380" s="10" t="s">
        <v>22</v>
      </c>
      <c r="M4380" s="10" t="s">
        <v>22</v>
      </c>
      <c r="N4380" s="10" t="s">
        <v>22</v>
      </c>
      <c r="O4380" s="11"/>
      <c r="P4380" s="11"/>
    </row>
    <row r="4381">
      <c r="A4381" s="22">
        <v>45485.370554270834</v>
      </c>
      <c r="B4381" s="23">
        <v>45485.0</v>
      </c>
      <c r="C4381" s="10" t="s">
        <v>17</v>
      </c>
      <c r="D4381" s="10">
        <v>8.0</v>
      </c>
      <c r="E4381" s="16" t="s">
        <v>9</v>
      </c>
      <c r="F4381" s="10" t="s">
        <v>3323</v>
      </c>
      <c r="G4381" s="10" t="s">
        <v>461</v>
      </c>
      <c r="H4381" s="12" t="s">
        <v>462</v>
      </c>
      <c r="I4381" s="10" t="s">
        <v>60</v>
      </c>
      <c r="J4381" s="10"/>
      <c r="K4381" s="10"/>
      <c r="L4381" s="10" t="s">
        <v>22</v>
      </c>
      <c r="M4381" s="10" t="s">
        <v>22</v>
      </c>
      <c r="N4381" s="10" t="s">
        <v>22</v>
      </c>
      <c r="O4381" s="10"/>
      <c r="P4381" s="11"/>
    </row>
    <row r="4382">
      <c r="A4382" s="22">
        <v>45485.349983078704</v>
      </c>
      <c r="B4382" s="23">
        <v>45485.0</v>
      </c>
      <c r="C4382" s="10" t="s">
        <v>17</v>
      </c>
      <c r="D4382" s="10">
        <v>12.0</v>
      </c>
      <c r="E4382" s="16" t="s">
        <v>9</v>
      </c>
      <c r="F4382" s="10" t="s">
        <v>2516</v>
      </c>
      <c r="G4382" s="10" t="s">
        <v>56</v>
      </c>
      <c r="H4382" s="12" t="s">
        <v>57</v>
      </c>
      <c r="I4382" s="10" t="s">
        <v>21</v>
      </c>
      <c r="J4382" s="10" t="s">
        <v>3324</v>
      </c>
      <c r="K4382" s="10"/>
      <c r="L4382" s="10" t="s">
        <v>22</v>
      </c>
      <c r="M4382" s="10" t="s">
        <v>22</v>
      </c>
      <c r="N4382" s="10" t="s">
        <v>22</v>
      </c>
      <c r="O4382" s="10"/>
      <c r="P4382" s="11"/>
    </row>
    <row r="4383">
      <c r="A4383" s="22">
        <v>45485.349983078704</v>
      </c>
      <c r="B4383" s="23">
        <v>45485.0</v>
      </c>
      <c r="C4383" s="10" t="s">
        <v>17</v>
      </c>
      <c r="D4383" s="10">
        <v>12.0</v>
      </c>
      <c r="E4383" s="16" t="s">
        <v>9</v>
      </c>
      <c r="F4383" s="10" t="s">
        <v>2516</v>
      </c>
      <c r="G4383" s="10" t="s">
        <v>56</v>
      </c>
      <c r="H4383" s="12" t="s">
        <v>57</v>
      </c>
      <c r="I4383" s="10" t="s">
        <v>21</v>
      </c>
      <c r="J4383" s="10" t="s">
        <v>3324</v>
      </c>
      <c r="K4383" s="10"/>
      <c r="L4383" s="10" t="s">
        <v>22</v>
      </c>
      <c r="M4383" s="10" t="s">
        <v>22</v>
      </c>
      <c r="N4383" s="10" t="s">
        <v>22</v>
      </c>
      <c r="O4383" s="10"/>
      <c r="P4383" s="11"/>
    </row>
    <row r="4384">
      <c r="A4384" s="22">
        <v>45485.0</v>
      </c>
      <c r="B4384" s="35">
        <v>45481.0</v>
      </c>
      <c r="C4384" s="10" t="s">
        <v>17</v>
      </c>
      <c r="D4384" s="10">
        <v>8.0</v>
      </c>
      <c r="E4384" s="16" t="s">
        <v>9</v>
      </c>
      <c r="F4384" s="10" t="s">
        <v>3325</v>
      </c>
      <c r="G4384" s="10" t="s">
        <v>3326</v>
      </c>
      <c r="H4384" s="12" t="s">
        <v>3327</v>
      </c>
      <c r="I4384" s="10" t="s">
        <v>60</v>
      </c>
      <c r="J4384" s="10" t="s">
        <v>3328</v>
      </c>
      <c r="K4384" s="10" t="s">
        <v>493</v>
      </c>
      <c r="L4384" s="10" t="s">
        <v>22</v>
      </c>
      <c r="M4384" s="10" t="s">
        <v>22</v>
      </c>
      <c r="N4384" s="10" t="s">
        <v>22</v>
      </c>
      <c r="O4384" s="10" t="s">
        <v>22</v>
      </c>
      <c r="P4384" s="11"/>
    </row>
    <row r="4385">
      <c r="A4385" s="22">
        <v>45485.0</v>
      </c>
      <c r="B4385" s="35">
        <v>45482.0</v>
      </c>
      <c r="C4385" s="10" t="s">
        <v>17</v>
      </c>
      <c r="D4385" s="10" t="s">
        <v>89</v>
      </c>
      <c r="E4385" s="19" t="s">
        <v>89</v>
      </c>
      <c r="F4385" s="10" t="s">
        <v>3329</v>
      </c>
      <c r="G4385" s="10" t="s">
        <v>3094</v>
      </c>
      <c r="H4385" s="12"/>
      <c r="I4385" s="10" t="s">
        <v>21</v>
      </c>
      <c r="J4385" s="22"/>
      <c r="K4385" s="10"/>
      <c r="L4385" s="10" t="s">
        <v>22</v>
      </c>
      <c r="M4385" s="10" t="s">
        <v>22</v>
      </c>
      <c r="N4385" s="10" t="s">
        <v>22</v>
      </c>
      <c r="O4385" s="10"/>
      <c r="P4385" s="11"/>
    </row>
    <row r="4386">
      <c r="A4386" s="22">
        <v>45485.0</v>
      </c>
      <c r="B4386" s="35">
        <v>45484.0</v>
      </c>
      <c r="C4386" s="10" t="s">
        <v>17</v>
      </c>
      <c r="D4386" s="10">
        <v>16.0</v>
      </c>
      <c r="E4386" s="17" t="s">
        <v>33</v>
      </c>
      <c r="F4386" s="10" t="s">
        <v>3022</v>
      </c>
      <c r="G4386" s="10" t="s">
        <v>3330</v>
      </c>
      <c r="H4386" s="12"/>
      <c r="I4386" s="10" t="s">
        <v>52</v>
      </c>
      <c r="J4386" s="10"/>
      <c r="K4386" s="10"/>
      <c r="L4386" s="10" t="s">
        <v>22</v>
      </c>
      <c r="M4386" s="10" t="s">
        <v>22</v>
      </c>
      <c r="N4386" s="10" t="s">
        <v>22</v>
      </c>
      <c r="O4386" s="10" t="s">
        <v>474</v>
      </c>
      <c r="P4386" s="11"/>
    </row>
    <row r="4387">
      <c r="A4387" s="22">
        <v>45485.0</v>
      </c>
      <c r="B4387" s="35">
        <v>45484.0</v>
      </c>
      <c r="C4387" s="10" t="s">
        <v>17</v>
      </c>
      <c r="D4387" s="10">
        <v>5.0</v>
      </c>
      <c r="E4387" s="16" t="s">
        <v>9</v>
      </c>
      <c r="F4387" s="10" t="s">
        <v>3331</v>
      </c>
      <c r="G4387" s="10" t="s">
        <v>254</v>
      </c>
      <c r="H4387" s="12" t="s">
        <v>255</v>
      </c>
      <c r="I4387" s="10" t="s">
        <v>52</v>
      </c>
      <c r="J4387" s="10" t="s">
        <v>497</v>
      </c>
      <c r="K4387" s="10"/>
      <c r="L4387" s="10" t="s">
        <v>22</v>
      </c>
      <c r="M4387" s="10" t="s">
        <v>22</v>
      </c>
      <c r="N4387" s="10" t="s">
        <v>22</v>
      </c>
      <c r="O4387" s="10" t="s">
        <v>22</v>
      </c>
      <c r="P4387" s="11"/>
    </row>
    <row r="4388">
      <c r="A4388" s="22">
        <v>45485.0</v>
      </c>
      <c r="B4388" s="35">
        <v>45484.0</v>
      </c>
      <c r="C4388" s="10" t="s">
        <v>17</v>
      </c>
      <c r="D4388" s="10">
        <v>16.0</v>
      </c>
      <c r="E4388" s="17" t="s">
        <v>33</v>
      </c>
      <c r="F4388" s="10" t="s">
        <v>291</v>
      </c>
      <c r="G4388" s="10" t="s">
        <v>292</v>
      </c>
      <c r="H4388" s="12" t="s">
        <v>293</v>
      </c>
      <c r="I4388" s="10" t="s">
        <v>21</v>
      </c>
      <c r="J4388" s="10"/>
      <c r="K4388" s="22"/>
      <c r="L4388" s="10" t="s">
        <v>22</v>
      </c>
      <c r="M4388" s="10" t="s">
        <v>22</v>
      </c>
      <c r="N4388" s="10" t="s">
        <v>22</v>
      </c>
      <c r="O4388" s="10"/>
      <c r="P4388" s="11"/>
    </row>
    <row r="4389">
      <c r="A4389" s="22">
        <v>45485.0</v>
      </c>
      <c r="B4389" s="35">
        <v>45484.0</v>
      </c>
      <c r="C4389" s="10" t="s">
        <v>17</v>
      </c>
      <c r="D4389" s="10">
        <v>8.0</v>
      </c>
      <c r="E4389" s="17" t="s">
        <v>33</v>
      </c>
      <c r="F4389" s="10" t="s">
        <v>1563</v>
      </c>
      <c r="G4389" s="10" t="s">
        <v>187</v>
      </c>
      <c r="H4389" s="12" t="s">
        <v>188</v>
      </c>
      <c r="I4389" s="10" t="s">
        <v>21</v>
      </c>
      <c r="J4389" s="10"/>
      <c r="K4389" s="10"/>
      <c r="L4389" s="10" t="s">
        <v>22</v>
      </c>
      <c r="M4389" s="10" t="s">
        <v>22</v>
      </c>
      <c r="N4389" s="10" t="s">
        <v>22</v>
      </c>
      <c r="O4389" s="10"/>
      <c r="P4389" s="11"/>
    </row>
    <row r="4390">
      <c r="A4390" s="22">
        <v>45485.0</v>
      </c>
      <c r="B4390" s="35">
        <v>45484.0</v>
      </c>
      <c r="C4390" s="10" t="s">
        <v>17</v>
      </c>
      <c r="D4390" s="10">
        <v>8.0</v>
      </c>
      <c r="E4390" s="17" t="s">
        <v>33</v>
      </c>
      <c r="F4390" s="10" t="s">
        <v>268</v>
      </c>
      <c r="G4390" s="10" t="s">
        <v>269</v>
      </c>
      <c r="H4390" s="12" t="s">
        <v>270</v>
      </c>
      <c r="I4390" s="10" t="s">
        <v>21</v>
      </c>
      <c r="J4390" s="10"/>
      <c r="K4390" s="10"/>
      <c r="L4390" s="10" t="s">
        <v>22</v>
      </c>
      <c r="M4390" s="10" t="s">
        <v>22</v>
      </c>
      <c r="N4390" s="10" t="s">
        <v>22</v>
      </c>
      <c r="O4390" s="10"/>
      <c r="P4390" s="11"/>
    </row>
    <row r="4391">
      <c r="A4391" s="22">
        <v>45485.0</v>
      </c>
      <c r="B4391" s="35">
        <v>45484.0</v>
      </c>
      <c r="C4391" s="10" t="s">
        <v>17</v>
      </c>
      <c r="D4391" s="10">
        <v>16.0</v>
      </c>
      <c r="E4391" s="17" t="s">
        <v>33</v>
      </c>
      <c r="F4391" s="10" t="s">
        <v>325</v>
      </c>
      <c r="G4391" s="10" t="s">
        <v>663</v>
      </c>
      <c r="H4391" s="12"/>
      <c r="I4391" s="10" t="s">
        <v>21</v>
      </c>
      <c r="J4391" s="10"/>
      <c r="K4391" s="10"/>
      <c r="L4391" s="10" t="s">
        <v>22</v>
      </c>
      <c r="M4391" s="10" t="s">
        <v>22</v>
      </c>
      <c r="N4391" s="10" t="s">
        <v>22</v>
      </c>
      <c r="O4391" s="10"/>
      <c r="P4391" s="11"/>
    </row>
    <row r="4392">
      <c r="A4392" s="22">
        <v>45485.0</v>
      </c>
      <c r="B4392" s="35">
        <v>45484.0</v>
      </c>
      <c r="C4392" s="10" t="s">
        <v>17</v>
      </c>
      <c r="D4392" s="10">
        <v>8.0</v>
      </c>
      <c r="E4392" s="16" t="s">
        <v>9</v>
      </c>
      <c r="F4392" s="10" t="s">
        <v>375</v>
      </c>
      <c r="G4392" s="10" t="s">
        <v>376</v>
      </c>
      <c r="H4392" s="12" t="s">
        <v>1937</v>
      </c>
      <c r="I4392" s="10" t="s">
        <v>60</v>
      </c>
      <c r="J4392" s="10" t="s">
        <v>3332</v>
      </c>
      <c r="K4392" s="10"/>
      <c r="L4392" s="10" t="s">
        <v>22</v>
      </c>
      <c r="M4392" s="10" t="s">
        <v>22</v>
      </c>
      <c r="N4392" s="10" t="s">
        <v>22</v>
      </c>
      <c r="O4392" s="10" t="s">
        <v>22</v>
      </c>
      <c r="P4392" s="11"/>
    </row>
    <row r="4393">
      <c r="A4393" s="22">
        <v>45485.0</v>
      </c>
      <c r="B4393" s="35">
        <v>45485.0</v>
      </c>
      <c r="C4393" s="10" t="s">
        <v>17</v>
      </c>
      <c r="D4393" s="10">
        <v>8.0</v>
      </c>
      <c r="E4393" s="17" t="s">
        <v>33</v>
      </c>
      <c r="F4393" s="10" t="s">
        <v>403</v>
      </c>
      <c r="G4393" s="10" t="s">
        <v>169</v>
      </c>
      <c r="H4393" s="12" t="s">
        <v>170</v>
      </c>
      <c r="I4393" s="10" t="s">
        <v>21</v>
      </c>
      <c r="J4393" s="10"/>
      <c r="K4393" s="10"/>
      <c r="L4393" s="10" t="s">
        <v>22</v>
      </c>
      <c r="M4393" s="10" t="s">
        <v>22</v>
      </c>
      <c r="N4393" s="10" t="s">
        <v>22</v>
      </c>
      <c r="O4393" s="10"/>
      <c r="P4393" s="11"/>
    </row>
    <row r="4394">
      <c r="A4394" s="22">
        <v>45485.0</v>
      </c>
      <c r="B4394" s="23">
        <v>45481.0</v>
      </c>
      <c r="C4394" s="10" t="s">
        <v>17</v>
      </c>
      <c r="D4394" s="10">
        <v>8.0</v>
      </c>
      <c r="E4394" s="16" t="s">
        <v>9</v>
      </c>
      <c r="F4394" s="10" t="s">
        <v>3325</v>
      </c>
      <c r="G4394" s="10" t="s">
        <v>3326</v>
      </c>
      <c r="H4394" s="12" t="s">
        <v>3327</v>
      </c>
      <c r="I4394" s="10" t="s">
        <v>60</v>
      </c>
      <c r="J4394" s="10" t="s">
        <v>3328</v>
      </c>
      <c r="K4394" s="10" t="s">
        <v>493</v>
      </c>
      <c r="L4394" s="10" t="s">
        <v>22</v>
      </c>
      <c r="M4394" s="10" t="s">
        <v>22</v>
      </c>
      <c r="N4394" s="10" t="s">
        <v>22</v>
      </c>
      <c r="O4394" s="10" t="s">
        <v>22</v>
      </c>
      <c r="P4394" s="11"/>
    </row>
    <row r="4395">
      <c r="A4395" s="22">
        <v>45485.0</v>
      </c>
      <c r="B4395" s="23">
        <v>45482.0</v>
      </c>
      <c r="C4395" s="10" t="s">
        <v>17</v>
      </c>
      <c r="D4395" s="10" t="s">
        <v>89</v>
      </c>
      <c r="E4395" s="19" t="s">
        <v>89</v>
      </c>
      <c r="F4395" s="10" t="s">
        <v>3329</v>
      </c>
      <c r="G4395" s="10" t="s">
        <v>3094</v>
      </c>
      <c r="H4395" s="12"/>
      <c r="I4395" s="10" t="s">
        <v>21</v>
      </c>
      <c r="J4395" s="10"/>
      <c r="K4395" s="10"/>
      <c r="L4395" s="10" t="s">
        <v>22</v>
      </c>
      <c r="M4395" s="10" t="s">
        <v>22</v>
      </c>
      <c r="N4395" s="10" t="s">
        <v>22</v>
      </c>
      <c r="O4395" s="10"/>
      <c r="P4395" s="11"/>
    </row>
    <row r="4396">
      <c r="A4396" s="22">
        <v>45485.0</v>
      </c>
      <c r="B4396" s="23">
        <v>45484.0</v>
      </c>
      <c r="C4396" s="10" t="s">
        <v>17</v>
      </c>
      <c r="D4396" s="10">
        <v>16.0</v>
      </c>
      <c r="E4396" s="17" t="s">
        <v>33</v>
      </c>
      <c r="F4396" s="10" t="s">
        <v>3022</v>
      </c>
      <c r="G4396" s="10" t="s">
        <v>3330</v>
      </c>
      <c r="H4396" s="12"/>
      <c r="I4396" s="10" t="s">
        <v>52</v>
      </c>
      <c r="J4396" s="10"/>
      <c r="K4396" s="10"/>
      <c r="L4396" s="10" t="s">
        <v>22</v>
      </c>
      <c r="M4396" s="10" t="s">
        <v>22</v>
      </c>
      <c r="N4396" s="10" t="s">
        <v>22</v>
      </c>
      <c r="O4396" s="10" t="s">
        <v>474</v>
      </c>
      <c r="P4396" s="11"/>
    </row>
    <row r="4397">
      <c r="A4397" s="22">
        <v>45485.0</v>
      </c>
      <c r="B4397" s="23">
        <v>45484.0</v>
      </c>
      <c r="C4397" s="10" t="s">
        <v>17</v>
      </c>
      <c r="D4397" s="10">
        <v>5.0</v>
      </c>
      <c r="E4397" s="16" t="s">
        <v>9</v>
      </c>
      <c r="F4397" s="10" t="s">
        <v>3331</v>
      </c>
      <c r="G4397" s="10" t="s">
        <v>254</v>
      </c>
      <c r="H4397" s="12" t="s">
        <v>255</v>
      </c>
      <c r="I4397" s="10" t="s">
        <v>52</v>
      </c>
      <c r="J4397" s="10" t="s">
        <v>497</v>
      </c>
      <c r="K4397" s="10"/>
      <c r="L4397" s="10" t="s">
        <v>22</v>
      </c>
      <c r="M4397" s="10" t="s">
        <v>22</v>
      </c>
      <c r="N4397" s="10" t="s">
        <v>22</v>
      </c>
      <c r="O4397" s="10" t="s">
        <v>22</v>
      </c>
      <c r="P4397" s="11"/>
    </row>
    <row r="4398">
      <c r="A4398" s="22">
        <v>45485.0</v>
      </c>
      <c r="B4398" s="23">
        <v>45484.0</v>
      </c>
      <c r="C4398" s="10" t="s">
        <v>17</v>
      </c>
      <c r="D4398" s="10">
        <v>16.0</v>
      </c>
      <c r="E4398" s="17" t="s">
        <v>33</v>
      </c>
      <c r="F4398" s="10" t="s">
        <v>291</v>
      </c>
      <c r="G4398" s="10" t="s">
        <v>292</v>
      </c>
      <c r="H4398" s="12" t="s">
        <v>293</v>
      </c>
      <c r="I4398" s="10" t="s">
        <v>21</v>
      </c>
      <c r="J4398" s="10"/>
      <c r="K4398" s="10"/>
      <c r="L4398" s="10" t="s">
        <v>22</v>
      </c>
      <c r="M4398" s="10" t="s">
        <v>22</v>
      </c>
      <c r="N4398" s="10" t="s">
        <v>22</v>
      </c>
      <c r="O4398" s="10"/>
      <c r="P4398" s="11"/>
    </row>
    <row r="4399">
      <c r="A4399" s="22">
        <v>45485.0</v>
      </c>
      <c r="B4399" s="23">
        <v>45484.0</v>
      </c>
      <c r="C4399" s="10" t="s">
        <v>17</v>
      </c>
      <c r="D4399" s="10">
        <v>8.0</v>
      </c>
      <c r="E4399" s="17" t="s">
        <v>33</v>
      </c>
      <c r="F4399" s="10" t="s">
        <v>1563</v>
      </c>
      <c r="G4399" s="10" t="s">
        <v>187</v>
      </c>
      <c r="H4399" s="12" t="s">
        <v>188</v>
      </c>
      <c r="I4399" s="10" t="s">
        <v>21</v>
      </c>
      <c r="J4399" s="10"/>
      <c r="K4399" s="10"/>
      <c r="L4399" s="10" t="s">
        <v>22</v>
      </c>
      <c r="M4399" s="10" t="s">
        <v>22</v>
      </c>
      <c r="N4399" s="10" t="s">
        <v>22</v>
      </c>
      <c r="O4399" s="10"/>
      <c r="P4399" s="11"/>
    </row>
    <row r="4400">
      <c r="A4400" s="22">
        <v>45485.0</v>
      </c>
      <c r="B4400" s="23">
        <v>45484.0</v>
      </c>
      <c r="C4400" s="10" t="s">
        <v>17</v>
      </c>
      <c r="D4400" s="10">
        <v>8.0</v>
      </c>
      <c r="E4400" s="17" t="s">
        <v>33</v>
      </c>
      <c r="F4400" s="10" t="s">
        <v>268</v>
      </c>
      <c r="G4400" s="10" t="s">
        <v>269</v>
      </c>
      <c r="H4400" s="12" t="s">
        <v>270</v>
      </c>
      <c r="I4400" s="10" t="s">
        <v>21</v>
      </c>
      <c r="J4400" s="10"/>
      <c r="K4400" s="10"/>
      <c r="L4400" s="10" t="s">
        <v>22</v>
      </c>
      <c r="M4400" s="10" t="s">
        <v>22</v>
      </c>
      <c r="N4400" s="10" t="s">
        <v>22</v>
      </c>
      <c r="O4400" s="10"/>
      <c r="P4400" s="11"/>
    </row>
    <row r="4401">
      <c r="A4401" s="22">
        <v>45485.0</v>
      </c>
      <c r="B4401" s="23">
        <v>45484.0</v>
      </c>
      <c r="C4401" s="10" t="s">
        <v>17</v>
      </c>
      <c r="D4401" s="10">
        <v>16.0</v>
      </c>
      <c r="E4401" s="17" t="s">
        <v>33</v>
      </c>
      <c r="F4401" s="10" t="s">
        <v>325</v>
      </c>
      <c r="G4401" s="10" t="s">
        <v>663</v>
      </c>
      <c r="H4401" s="12"/>
      <c r="I4401" s="10" t="s">
        <v>21</v>
      </c>
      <c r="J4401" s="10"/>
      <c r="K4401" s="10"/>
      <c r="L4401" s="10" t="s">
        <v>22</v>
      </c>
      <c r="M4401" s="10" t="s">
        <v>22</v>
      </c>
      <c r="N4401" s="10" t="s">
        <v>22</v>
      </c>
      <c r="O4401" s="10"/>
      <c r="P4401" s="11"/>
    </row>
    <row r="4402">
      <c r="A4402" s="22">
        <v>45485.0</v>
      </c>
      <c r="B4402" s="23">
        <v>45484.0</v>
      </c>
      <c r="C4402" s="10" t="s">
        <v>17</v>
      </c>
      <c r="D4402" s="10">
        <v>8.0</v>
      </c>
      <c r="E4402" s="16" t="s">
        <v>9</v>
      </c>
      <c r="F4402" s="10" t="s">
        <v>375</v>
      </c>
      <c r="G4402" s="10" t="s">
        <v>376</v>
      </c>
      <c r="H4402" s="12" t="s">
        <v>1937</v>
      </c>
      <c r="I4402" s="10" t="s">
        <v>60</v>
      </c>
      <c r="J4402" s="10" t="s">
        <v>3332</v>
      </c>
      <c r="K4402" s="10"/>
      <c r="L4402" s="10" t="s">
        <v>22</v>
      </c>
      <c r="M4402" s="10" t="s">
        <v>22</v>
      </c>
      <c r="N4402" s="10" t="s">
        <v>22</v>
      </c>
      <c r="O4402" s="10" t="s">
        <v>22</v>
      </c>
      <c r="P4402" s="11"/>
    </row>
    <row r="4403">
      <c r="A4403" s="22">
        <v>45485.0</v>
      </c>
      <c r="B4403" s="23">
        <v>45485.0</v>
      </c>
      <c r="C4403" s="10" t="s">
        <v>17</v>
      </c>
      <c r="D4403" s="10">
        <v>8.0</v>
      </c>
      <c r="E4403" s="17" t="s">
        <v>33</v>
      </c>
      <c r="F4403" s="10" t="s">
        <v>403</v>
      </c>
      <c r="G4403" s="10" t="s">
        <v>169</v>
      </c>
      <c r="H4403" s="12" t="s">
        <v>170</v>
      </c>
      <c r="I4403" s="10" t="s">
        <v>21</v>
      </c>
      <c r="J4403" s="10"/>
      <c r="K4403" s="10"/>
      <c r="L4403" s="10" t="s">
        <v>22</v>
      </c>
      <c r="M4403" s="10" t="s">
        <v>22</v>
      </c>
      <c r="N4403" s="10" t="s">
        <v>22</v>
      </c>
      <c r="O4403" s="11"/>
      <c r="P4403" s="11"/>
    </row>
    <row r="4404">
      <c r="A4404" s="22">
        <v>45484.58936966435</v>
      </c>
      <c r="B4404" s="35">
        <v>45484.0</v>
      </c>
      <c r="C4404" s="10" t="s">
        <v>17</v>
      </c>
      <c r="D4404" s="10">
        <v>8.0</v>
      </c>
      <c r="E4404" s="37" t="s">
        <v>953</v>
      </c>
      <c r="F4404" s="10" t="s">
        <v>2686</v>
      </c>
      <c r="G4404" s="10" t="s">
        <v>101</v>
      </c>
      <c r="H4404" s="12" t="s">
        <v>102</v>
      </c>
      <c r="I4404" s="10" t="s">
        <v>21</v>
      </c>
      <c r="J4404" s="10"/>
      <c r="K4404" s="10"/>
      <c r="L4404" s="10" t="s">
        <v>22</v>
      </c>
      <c r="M4404" s="10" t="s">
        <v>22</v>
      </c>
      <c r="N4404" s="10" t="s">
        <v>22</v>
      </c>
      <c r="O4404" s="10"/>
      <c r="P4404" s="11"/>
    </row>
    <row r="4405">
      <c r="A4405" s="22">
        <v>45484.58936966435</v>
      </c>
      <c r="B4405" s="35">
        <v>45484.0</v>
      </c>
      <c r="C4405" s="10" t="s">
        <v>17</v>
      </c>
      <c r="D4405" s="10">
        <v>8.0</v>
      </c>
      <c r="E4405" s="37" t="s">
        <v>953</v>
      </c>
      <c r="F4405" s="10" t="s">
        <v>2686</v>
      </c>
      <c r="G4405" s="10" t="s">
        <v>101</v>
      </c>
      <c r="H4405" s="12" t="s">
        <v>102</v>
      </c>
      <c r="I4405" s="10" t="s">
        <v>21</v>
      </c>
      <c r="J4405" s="10"/>
      <c r="K4405" s="10"/>
      <c r="L4405" s="10" t="s">
        <v>22</v>
      </c>
      <c r="M4405" s="10" t="s">
        <v>22</v>
      </c>
      <c r="N4405" s="10" t="s">
        <v>22</v>
      </c>
      <c r="O4405" s="10"/>
      <c r="P4405" s="11"/>
    </row>
    <row r="4406">
      <c r="A4406" s="22">
        <v>45484.587427164355</v>
      </c>
      <c r="B4406" s="35">
        <v>45484.0</v>
      </c>
      <c r="C4406" s="10" t="s">
        <v>17</v>
      </c>
      <c r="D4406" s="10">
        <v>8.0</v>
      </c>
      <c r="E4406" s="37" t="s">
        <v>953</v>
      </c>
      <c r="F4406" s="10" t="s">
        <v>1855</v>
      </c>
      <c r="G4406" s="10" t="s">
        <v>94</v>
      </c>
      <c r="H4406" s="12" t="s">
        <v>853</v>
      </c>
      <c r="I4406" s="10" t="s">
        <v>21</v>
      </c>
      <c r="J4406" s="10" t="s">
        <v>536</v>
      </c>
      <c r="K4406" s="10"/>
      <c r="L4406" s="10" t="s">
        <v>22</v>
      </c>
      <c r="M4406" s="10" t="s">
        <v>22</v>
      </c>
      <c r="N4406" s="10" t="s">
        <v>22</v>
      </c>
      <c r="O4406" s="10"/>
      <c r="P4406" s="11"/>
    </row>
    <row r="4407">
      <c r="A4407" s="22">
        <v>45484.587427164355</v>
      </c>
      <c r="B4407" s="35">
        <v>45484.0</v>
      </c>
      <c r="C4407" s="10" t="s">
        <v>17</v>
      </c>
      <c r="D4407" s="10">
        <v>8.0</v>
      </c>
      <c r="E4407" s="37" t="s">
        <v>953</v>
      </c>
      <c r="F4407" s="10" t="s">
        <v>1855</v>
      </c>
      <c r="G4407" s="10" t="s">
        <v>94</v>
      </c>
      <c r="H4407" s="12" t="s">
        <v>853</v>
      </c>
      <c r="I4407" s="10" t="s">
        <v>21</v>
      </c>
      <c r="J4407" s="10" t="s">
        <v>536</v>
      </c>
      <c r="K4407" s="22"/>
      <c r="L4407" s="10" t="s">
        <v>22</v>
      </c>
      <c r="M4407" s="10" t="s">
        <v>22</v>
      </c>
      <c r="N4407" s="10" t="s">
        <v>22</v>
      </c>
      <c r="O4407" s="10"/>
      <c r="P4407" s="11"/>
    </row>
    <row r="4408">
      <c r="A4408" s="22">
        <v>45484.53857953704</v>
      </c>
      <c r="B4408" s="35">
        <v>45484.0</v>
      </c>
      <c r="C4408" s="10" t="s">
        <v>17</v>
      </c>
      <c r="D4408" s="10" t="s">
        <v>89</v>
      </c>
      <c r="E4408" s="19" t="s">
        <v>89</v>
      </c>
      <c r="F4408" s="10" t="s">
        <v>3333</v>
      </c>
      <c r="G4408" s="10" t="s">
        <v>340</v>
      </c>
      <c r="H4408" s="12" t="s">
        <v>341</v>
      </c>
      <c r="I4408" s="10" t="s">
        <v>21</v>
      </c>
      <c r="J4408" s="10"/>
      <c r="K4408" s="10"/>
      <c r="L4408" s="10" t="s">
        <v>22</v>
      </c>
      <c r="M4408" s="10" t="s">
        <v>22</v>
      </c>
      <c r="N4408" s="10" t="s">
        <v>22</v>
      </c>
      <c r="O4408" s="10"/>
      <c r="P4408" s="11"/>
    </row>
    <row r="4409">
      <c r="A4409" s="22">
        <v>45484.53857953704</v>
      </c>
      <c r="B4409" s="35">
        <v>45484.0</v>
      </c>
      <c r="C4409" s="10" t="s">
        <v>17</v>
      </c>
      <c r="D4409" s="10" t="s">
        <v>89</v>
      </c>
      <c r="E4409" s="19" t="s">
        <v>89</v>
      </c>
      <c r="F4409" s="10" t="s">
        <v>3333</v>
      </c>
      <c r="G4409" s="10" t="s">
        <v>340</v>
      </c>
      <c r="H4409" s="12" t="s">
        <v>341</v>
      </c>
      <c r="I4409" s="10" t="s">
        <v>21</v>
      </c>
      <c r="J4409" s="10"/>
      <c r="K4409" s="10"/>
      <c r="L4409" s="10" t="s">
        <v>22</v>
      </c>
      <c r="M4409" s="10" t="s">
        <v>22</v>
      </c>
      <c r="N4409" s="10" t="s">
        <v>22</v>
      </c>
      <c r="O4409" s="10"/>
      <c r="P4409" s="11"/>
    </row>
    <row r="4410">
      <c r="A4410" s="22">
        <v>45484.42113849537</v>
      </c>
      <c r="B4410" s="35">
        <v>45484.0</v>
      </c>
      <c r="C4410" s="10" t="s">
        <v>17</v>
      </c>
      <c r="D4410" s="10">
        <v>4.0</v>
      </c>
      <c r="E4410" s="16" t="s">
        <v>9</v>
      </c>
      <c r="F4410" s="10" t="s">
        <v>3334</v>
      </c>
      <c r="G4410" s="10" t="s">
        <v>3335</v>
      </c>
      <c r="H4410" s="12" t="s">
        <v>3336</v>
      </c>
      <c r="I4410" s="10" t="s">
        <v>60</v>
      </c>
      <c r="J4410" s="10" t="s">
        <v>3337</v>
      </c>
      <c r="K4410" s="10"/>
      <c r="L4410" s="10" t="s">
        <v>22</v>
      </c>
      <c r="M4410" s="10" t="s">
        <v>22</v>
      </c>
      <c r="N4410" s="10" t="s">
        <v>22</v>
      </c>
      <c r="O4410" s="10" t="s">
        <v>22</v>
      </c>
      <c r="P4410" s="11"/>
    </row>
    <row r="4411">
      <c r="A4411" s="22">
        <v>45484.42113849537</v>
      </c>
      <c r="B4411" s="35">
        <v>45484.0</v>
      </c>
      <c r="C4411" s="10" t="s">
        <v>17</v>
      </c>
      <c r="D4411" s="10">
        <v>4.0</v>
      </c>
      <c r="E4411" s="16" t="s">
        <v>9</v>
      </c>
      <c r="F4411" s="10" t="s">
        <v>3334</v>
      </c>
      <c r="G4411" s="10" t="s">
        <v>3335</v>
      </c>
      <c r="H4411" s="12" t="s">
        <v>3336</v>
      </c>
      <c r="I4411" s="10" t="s">
        <v>60</v>
      </c>
      <c r="J4411" s="10" t="s">
        <v>3337</v>
      </c>
      <c r="K4411" s="10"/>
      <c r="L4411" s="10" t="s">
        <v>22</v>
      </c>
      <c r="M4411" s="10" t="s">
        <v>22</v>
      </c>
      <c r="N4411" s="10" t="s">
        <v>22</v>
      </c>
      <c r="O4411" s="10" t="s">
        <v>22</v>
      </c>
      <c r="P4411" s="11"/>
    </row>
    <row r="4412">
      <c r="A4412" s="22">
        <v>45484.38591186343</v>
      </c>
      <c r="B4412" s="35">
        <v>45484.0</v>
      </c>
      <c r="C4412" s="10" t="s">
        <v>17</v>
      </c>
      <c r="D4412" s="10">
        <v>4.0</v>
      </c>
      <c r="E4412" s="16" t="s">
        <v>9</v>
      </c>
      <c r="F4412" s="10" t="s">
        <v>3338</v>
      </c>
      <c r="G4412" s="10" t="s">
        <v>3339</v>
      </c>
      <c r="H4412" s="12"/>
      <c r="I4412" s="10" t="s">
        <v>21</v>
      </c>
      <c r="J4412" s="10"/>
      <c r="K4412" s="10"/>
      <c r="L4412" s="10" t="s">
        <v>22</v>
      </c>
      <c r="M4412" s="10" t="s">
        <v>22</v>
      </c>
      <c r="N4412" s="10" t="s">
        <v>22</v>
      </c>
      <c r="O4412" s="10"/>
      <c r="P4412" s="11"/>
    </row>
    <row r="4413">
      <c r="A4413" s="22">
        <v>45484.38591186343</v>
      </c>
      <c r="B4413" s="35">
        <v>45484.0</v>
      </c>
      <c r="C4413" s="10" t="s">
        <v>17</v>
      </c>
      <c r="D4413" s="10">
        <v>4.0</v>
      </c>
      <c r="E4413" s="16" t="s">
        <v>9</v>
      </c>
      <c r="F4413" s="10" t="s">
        <v>3338</v>
      </c>
      <c r="G4413" s="10" t="s">
        <v>3339</v>
      </c>
      <c r="H4413" s="12"/>
      <c r="I4413" s="10" t="s">
        <v>21</v>
      </c>
      <c r="J4413" s="10"/>
      <c r="K4413" s="10"/>
      <c r="L4413" s="10" t="s">
        <v>22</v>
      </c>
      <c r="M4413" s="10" t="s">
        <v>22</v>
      </c>
      <c r="N4413" s="10" t="s">
        <v>22</v>
      </c>
      <c r="O4413" s="10"/>
      <c r="P4413" s="11"/>
    </row>
    <row r="4414">
      <c r="A4414" s="22">
        <v>45484.377894247686</v>
      </c>
      <c r="B4414" s="35">
        <v>45484.0</v>
      </c>
      <c r="C4414" s="10" t="s">
        <v>17</v>
      </c>
      <c r="D4414" s="10">
        <v>8.0</v>
      </c>
      <c r="E4414" s="16" t="s">
        <v>9</v>
      </c>
      <c r="F4414" s="10" t="s">
        <v>3340</v>
      </c>
      <c r="G4414" s="10" t="s">
        <v>3341</v>
      </c>
      <c r="H4414" s="12"/>
      <c r="I4414" s="10" t="s">
        <v>52</v>
      </c>
      <c r="J4414" s="10"/>
      <c r="K4414" s="10"/>
      <c r="L4414" s="10" t="s">
        <v>22</v>
      </c>
      <c r="M4414" s="10" t="s">
        <v>22</v>
      </c>
      <c r="N4414" s="10" t="s">
        <v>22</v>
      </c>
      <c r="O4414" s="10" t="s">
        <v>474</v>
      </c>
      <c r="P4414" s="11"/>
    </row>
    <row r="4415">
      <c r="A4415" s="22">
        <v>45484.377894247686</v>
      </c>
      <c r="B4415" s="35">
        <v>45484.0</v>
      </c>
      <c r="C4415" s="10" t="s">
        <v>17</v>
      </c>
      <c r="D4415" s="10">
        <v>8.0</v>
      </c>
      <c r="E4415" s="16" t="s">
        <v>9</v>
      </c>
      <c r="F4415" s="10" t="s">
        <v>3340</v>
      </c>
      <c r="G4415" s="10" t="s">
        <v>3341</v>
      </c>
      <c r="H4415" s="12"/>
      <c r="I4415" s="10" t="s">
        <v>52</v>
      </c>
      <c r="J4415" s="10"/>
      <c r="K4415" s="10"/>
      <c r="L4415" s="10" t="s">
        <v>22</v>
      </c>
      <c r="M4415" s="10" t="s">
        <v>22</v>
      </c>
      <c r="N4415" s="10" t="s">
        <v>22</v>
      </c>
      <c r="O4415" s="10" t="s">
        <v>474</v>
      </c>
      <c r="P4415" s="11"/>
    </row>
    <row r="4416">
      <c r="A4416" s="22">
        <v>45484.359382442126</v>
      </c>
      <c r="B4416" s="35">
        <v>45484.0</v>
      </c>
      <c r="C4416" s="10" t="s">
        <v>17</v>
      </c>
      <c r="D4416" s="10">
        <v>8.0</v>
      </c>
      <c r="E4416" s="17" t="s">
        <v>33</v>
      </c>
      <c r="F4416" s="10" t="s">
        <v>1563</v>
      </c>
      <c r="G4416" s="10" t="s">
        <v>187</v>
      </c>
      <c r="H4416" s="12" t="s">
        <v>188</v>
      </c>
      <c r="I4416" s="10" t="s">
        <v>21</v>
      </c>
      <c r="J4416" s="10"/>
      <c r="K4416" s="10"/>
      <c r="L4416" s="10" t="s">
        <v>22</v>
      </c>
      <c r="M4416" s="10" t="s">
        <v>22</v>
      </c>
      <c r="N4416" s="10" t="s">
        <v>22</v>
      </c>
      <c r="O4416" s="10"/>
      <c r="P4416" s="11"/>
    </row>
    <row r="4417">
      <c r="A4417" s="22">
        <v>45484.359382442126</v>
      </c>
      <c r="B4417" s="35">
        <v>45484.0</v>
      </c>
      <c r="C4417" s="10" t="s">
        <v>17</v>
      </c>
      <c r="D4417" s="10">
        <v>8.0</v>
      </c>
      <c r="E4417" s="17" t="s">
        <v>33</v>
      </c>
      <c r="F4417" s="10" t="s">
        <v>1563</v>
      </c>
      <c r="G4417" s="10" t="s">
        <v>187</v>
      </c>
      <c r="H4417" s="12" t="s">
        <v>188</v>
      </c>
      <c r="I4417" s="10" t="s">
        <v>21</v>
      </c>
      <c r="J4417" s="10"/>
      <c r="K4417" s="10"/>
      <c r="L4417" s="10" t="s">
        <v>22</v>
      </c>
      <c r="M4417" s="10" t="s">
        <v>22</v>
      </c>
      <c r="N4417" s="10" t="s">
        <v>22</v>
      </c>
      <c r="O4417" s="10"/>
      <c r="P4417" s="11"/>
    </row>
    <row r="4418">
      <c r="A4418" s="22">
        <v>45484.0</v>
      </c>
      <c r="B4418" s="35">
        <v>45483.0</v>
      </c>
      <c r="C4418" s="10" t="s">
        <v>17</v>
      </c>
      <c r="D4418" s="10">
        <v>8.0</v>
      </c>
      <c r="E4418" s="17" t="s">
        <v>33</v>
      </c>
      <c r="F4418" s="10" t="s">
        <v>2205</v>
      </c>
      <c r="G4418" s="10" t="s">
        <v>3322</v>
      </c>
      <c r="H4418" s="12" t="s">
        <v>1321</v>
      </c>
      <c r="I4418" s="10"/>
      <c r="J4418" s="10"/>
      <c r="K4418" s="22"/>
      <c r="L4418" s="10" t="s">
        <v>22</v>
      </c>
      <c r="M4418" s="10" t="s">
        <v>22</v>
      </c>
      <c r="N4418" s="10" t="s">
        <v>22</v>
      </c>
      <c r="O4418" s="10" t="s">
        <v>474</v>
      </c>
      <c r="P4418" s="11"/>
    </row>
    <row r="4419">
      <c r="A4419" s="22">
        <v>45484.0</v>
      </c>
      <c r="B4419" s="35">
        <v>45483.0</v>
      </c>
      <c r="C4419" s="10" t="s">
        <v>17</v>
      </c>
      <c r="D4419" s="10">
        <v>8.0</v>
      </c>
      <c r="E4419" s="17" t="s">
        <v>33</v>
      </c>
      <c r="F4419" s="10" t="s">
        <v>2733</v>
      </c>
      <c r="G4419" s="10" t="s">
        <v>226</v>
      </c>
      <c r="H4419" s="12" t="s">
        <v>227</v>
      </c>
      <c r="I4419" s="10" t="s">
        <v>21</v>
      </c>
      <c r="J4419" s="10"/>
      <c r="K4419" s="10"/>
      <c r="L4419" s="10" t="s">
        <v>22</v>
      </c>
      <c r="M4419" s="10" t="s">
        <v>22</v>
      </c>
      <c r="N4419" s="10" t="s">
        <v>22</v>
      </c>
      <c r="O4419" s="10"/>
      <c r="P4419" s="11"/>
    </row>
    <row r="4420">
      <c r="A4420" s="22">
        <v>45484.0</v>
      </c>
      <c r="B4420" s="35">
        <v>45483.0</v>
      </c>
      <c r="C4420" s="10" t="s">
        <v>17</v>
      </c>
      <c r="D4420" s="10">
        <v>8.0</v>
      </c>
      <c r="E4420" s="17" t="s">
        <v>33</v>
      </c>
      <c r="F4420" s="10" t="s">
        <v>807</v>
      </c>
      <c r="G4420" s="10" t="s">
        <v>169</v>
      </c>
      <c r="H4420" s="12" t="s">
        <v>170</v>
      </c>
      <c r="I4420" s="10" t="s">
        <v>21</v>
      </c>
      <c r="J4420" s="10"/>
      <c r="K4420" s="10"/>
      <c r="L4420" s="10" t="s">
        <v>22</v>
      </c>
      <c r="M4420" s="10" t="s">
        <v>22</v>
      </c>
      <c r="N4420" s="10" t="s">
        <v>22</v>
      </c>
      <c r="O4420" s="10"/>
      <c r="P4420" s="11"/>
    </row>
    <row r="4421">
      <c r="A4421" s="22">
        <v>45484.0</v>
      </c>
      <c r="B4421" s="35">
        <v>45484.0</v>
      </c>
      <c r="C4421" s="10" t="s">
        <v>17</v>
      </c>
      <c r="D4421" s="10">
        <v>8.0</v>
      </c>
      <c r="E4421" s="17" t="s">
        <v>33</v>
      </c>
      <c r="F4421" s="10" t="s">
        <v>229</v>
      </c>
      <c r="G4421" s="10" t="s">
        <v>230</v>
      </c>
      <c r="H4421" s="12"/>
      <c r="I4421" s="10" t="s">
        <v>21</v>
      </c>
      <c r="J4421" s="10"/>
      <c r="K4421" s="10"/>
      <c r="L4421" s="10" t="s">
        <v>22</v>
      </c>
      <c r="M4421" s="10" t="s">
        <v>22</v>
      </c>
      <c r="N4421" s="10" t="s">
        <v>22</v>
      </c>
      <c r="O4421" s="10"/>
      <c r="P4421" s="11"/>
    </row>
    <row r="4422">
      <c r="A4422" s="22">
        <v>45484.0</v>
      </c>
      <c r="B4422" s="35">
        <v>45483.0</v>
      </c>
      <c r="C4422" s="10" t="s">
        <v>17</v>
      </c>
      <c r="D4422" s="10">
        <v>8.0</v>
      </c>
      <c r="E4422" s="17" t="s">
        <v>33</v>
      </c>
      <c r="F4422" s="10" t="s">
        <v>2205</v>
      </c>
      <c r="G4422" s="10" t="s">
        <v>3322</v>
      </c>
      <c r="H4422" s="12" t="s">
        <v>1321</v>
      </c>
      <c r="I4422" s="10"/>
      <c r="J4422" s="10"/>
      <c r="K4422" s="10"/>
      <c r="L4422" s="10" t="s">
        <v>22</v>
      </c>
      <c r="M4422" s="10" t="s">
        <v>22</v>
      </c>
      <c r="N4422" s="10" t="s">
        <v>22</v>
      </c>
      <c r="O4422" s="10" t="s">
        <v>474</v>
      </c>
      <c r="P4422" s="11"/>
    </row>
    <row r="4423">
      <c r="A4423" s="22">
        <v>45484.0</v>
      </c>
      <c r="B4423" s="35">
        <v>45483.0</v>
      </c>
      <c r="C4423" s="10" t="s">
        <v>17</v>
      </c>
      <c r="D4423" s="10">
        <v>8.0</v>
      </c>
      <c r="E4423" s="17" t="s">
        <v>33</v>
      </c>
      <c r="F4423" s="10" t="s">
        <v>2733</v>
      </c>
      <c r="G4423" s="10" t="s">
        <v>226</v>
      </c>
      <c r="H4423" s="12" t="s">
        <v>227</v>
      </c>
      <c r="I4423" s="10" t="s">
        <v>21</v>
      </c>
      <c r="J4423" s="10"/>
      <c r="K4423" s="10"/>
      <c r="L4423" s="10" t="s">
        <v>22</v>
      </c>
      <c r="M4423" s="10" t="s">
        <v>22</v>
      </c>
      <c r="N4423" s="10" t="s">
        <v>22</v>
      </c>
      <c r="O4423" s="10"/>
      <c r="P4423" s="11"/>
    </row>
    <row r="4424">
      <c r="A4424" s="22">
        <v>45484.0</v>
      </c>
      <c r="B4424" s="35">
        <v>45483.0</v>
      </c>
      <c r="C4424" s="10" t="s">
        <v>17</v>
      </c>
      <c r="D4424" s="10">
        <v>8.0</v>
      </c>
      <c r="E4424" s="17" t="s">
        <v>33</v>
      </c>
      <c r="F4424" s="10" t="s">
        <v>807</v>
      </c>
      <c r="G4424" s="10" t="s">
        <v>169</v>
      </c>
      <c r="H4424" s="12" t="s">
        <v>170</v>
      </c>
      <c r="I4424" s="10" t="s">
        <v>21</v>
      </c>
      <c r="J4424" s="10"/>
      <c r="K4424" s="22"/>
      <c r="L4424" s="10" t="s">
        <v>22</v>
      </c>
      <c r="M4424" s="10" t="s">
        <v>22</v>
      </c>
      <c r="N4424" s="10" t="s">
        <v>22</v>
      </c>
      <c r="O4424" s="10"/>
      <c r="P4424" s="11"/>
    </row>
    <row r="4425">
      <c r="A4425" s="22">
        <v>45484.0</v>
      </c>
      <c r="B4425" s="35">
        <v>45484.0</v>
      </c>
      <c r="C4425" s="10" t="s">
        <v>17</v>
      </c>
      <c r="D4425" s="10">
        <v>8.0</v>
      </c>
      <c r="E4425" s="17" t="s">
        <v>33</v>
      </c>
      <c r="F4425" s="10" t="s">
        <v>229</v>
      </c>
      <c r="G4425" s="10" t="s">
        <v>230</v>
      </c>
      <c r="H4425" s="12"/>
      <c r="I4425" s="10" t="s">
        <v>21</v>
      </c>
      <c r="J4425" s="10"/>
      <c r="K4425" s="10"/>
      <c r="L4425" s="10" t="s">
        <v>22</v>
      </c>
      <c r="M4425" s="10" t="s">
        <v>22</v>
      </c>
      <c r="N4425" s="10" t="s">
        <v>22</v>
      </c>
      <c r="O4425" s="10"/>
      <c r="P4425" s="11"/>
    </row>
    <row r="4426">
      <c r="A4426" s="22">
        <v>45483.48492365741</v>
      </c>
      <c r="B4426" s="35">
        <v>45483.0</v>
      </c>
      <c r="C4426" s="10" t="s">
        <v>17</v>
      </c>
      <c r="D4426" s="10">
        <v>8.0</v>
      </c>
      <c r="E4426" s="17" t="s">
        <v>33</v>
      </c>
      <c r="F4426" s="10" t="s">
        <v>2732</v>
      </c>
      <c r="G4426" s="10" t="s">
        <v>814</v>
      </c>
      <c r="H4426" s="12" t="s">
        <v>832</v>
      </c>
      <c r="I4426" s="10" t="s">
        <v>21</v>
      </c>
      <c r="J4426" s="10"/>
      <c r="K4426" s="10"/>
      <c r="L4426" s="10" t="s">
        <v>22</v>
      </c>
      <c r="M4426" s="10" t="s">
        <v>22</v>
      </c>
      <c r="N4426" s="10" t="s">
        <v>22</v>
      </c>
      <c r="O4426" s="10"/>
      <c r="P4426" s="11"/>
    </row>
    <row r="4427">
      <c r="A4427" s="22">
        <v>45483.48492365741</v>
      </c>
      <c r="B4427" s="35">
        <v>45483.0</v>
      </c>
      <c r="C4427" s="10" t="s">
        <v>17</v>
      </c>
      <c r="D4427" s="10">
        <v>8.0</v>
      </c>
      <c r="E4427" s="17" t="s">
        <v>33</v>
      </c>
      <c r="F4427" s="10" t="s">
        <v>2732</v>
      </c>
      <c r="G4427" s="10" t="s">
        <v>814</v>
      </c>
      <c r="H4427" s="12" t="s">
        <v>832</v>
      </c>
      <c r="I4427" s="10" t="s">
        <v>21</v>
      </c>
      <c r="J4427" s="10"/>
      <c r="K4427" s="10"/>
      <c r="L4427" s="10" t="s">
        <v>22</v>
      </c>
      <c r="M4427" s="10" t="s">
        <v>22</v>
      </c>
      <c r="N4427" s="10" t="s">
        <v>22</v>
      </c>
      <c r="O4427" s="10"/>
      <c r="P4427" s="11"/>
    </row>
    <row r="4428">
      <c r="A4428" s="22">
        <v>45483.42570543982</v>
      </c>
      <c r="B4428" s="35">
        <v>45483.0</v>
      </c>
      <c r="C4428" s="10" t="s">
        <v>17</v>
      </c>
      <c r="D4428" s="10">
        <v>12.0</v>
      </c>
      <c r="E4428" s="16" t="s">
        <v>9</v>
      </c>
      <c r="F4428" s="10" t="s">
        <v>3342</v>
      </c>
      <c r="G4428" s="10" t="s">
        <v>3343</v>
      </c>
      <c r="H4428" s="12" t="s">
        <v>3344</v>
      </c>
      <c r="I4428" s="10" t="s">
        <v>52</v>
      </c>
      <c r="J4428" s="10"/>
      <c r="K4428" s="10"/>
      <c r="L4428" s="10" t="s">
        <v>22</v>
      </c>
      <c r="M4428" s="10" t="s">
        <v>22</v>
      </c>
      <c r="N4428" s="10" t="s">
        <v>22</v>
      </c>
      <c r="O4428" s="10" t="s">
        <v>22</v>
      </c>
      <c r="P4428" s="11"/>
    </row>
    <row r="4429">
      <c r="A4429" s="22">
        <v>45483.42570543982</v>
      </c>
      <c r="B4429" s="35">
        <v>45483.0</v>
      </c>
      <c r="C4429" s="10" t="s">
        <v>17</v>
      </c>
      <c r="D4429" s="10">
        <v>12.0</v>
      </c>
      <c r="E4429" s="16" t="s">
        <v>9</v>
      </c>
      <c r="F4429" s="10" t="s">
        <v>3342</v>
      </c>
      <c r="G4429" s="10" t="s">
        <v>3343</v>
      </c>
      <c r="H4429" s="12" t="s">
        <v>3344</v>
      </c>
      <c r="I4429" s="10" t="s">
        <v>52</v>
      </c>
      <c r="J4429" s="10"/>
      <c r="K4429" s="10"/>
      <c r="L4429" s="10" t="s">
        <v>22</v>
      </c>
      <c r="M4429" s="10" t="s">
        <v>22</v>
      </c>
      <c r="N4429" s="10" t="s">
        <v>22</v>
      </c>
      <c r="O4429" s="10" t="s">
        <v>22</v>
      </c>
      <c r="P4429" s="11"/>
    </row>
    <row r="4430">
      <c r="A4430" s="22">
        <v>45483.425001446754</v>
      </c>
      <c r="B4430" s="35">
        <v>45483.0</v>
      </c>
      <c r="C4430" s="10" t="s">
        <v>17</v>
      </c>
      <c r="D4430" s="10">
        <v>8.0</v>
      </c>
      <c r="E4430" s="17" t="s">
        <v>33</v>
      </c>
      <c r="F4430" s="10" t="s">
        <v>344</v>
      </c>
      <c r="G4430" s="10" t="s">
        <v>314</v>
      </c>
      <c r="H4430" s="12" t="s">
        <v>315</v>
      </c>
      <c r="I4430" s="10" t="s">
        <v>21</v>
      </c>
      <c r="J4430" s="10"/>
      <c r="K4430" s="10"/>
      <c r="L4430" s="10" t="s">
        <v>22</v>
      </c>
      <c r="M4430" s="10" t="s">
        <v>22</v>
      </c>
      <c r="N4430" s="10" t="s">
        <v>22</v>
      </c>
      <c r="O4430" s="10"/>
      <c r="P4430" s="11"/>
    </row>
    <row r="4431">
      <c r="A4431" s="22">
        <v>45483.425001446754</v>
      </c>
      <c r="B4431" s="35">
        <v>45483.0</v>
      </c>
      <c r="C4431" s="10" t="s">
        <v>17</v>
      </c>
      <c r="D4431" s="10">
        <v>8.0</v>
      </c>
      <c r="E4431" s="17" t="s">
        <v>33</v>
      </c>
      <c r="F4431" s="10" t="s">
        <v>344</v>
      </c>
      <c r="G4431" s="10" t="s">
        <v>314</v>
      </c>
      <c r="H4431" s="12" t="s">
        <v>315</v>
      </c>
      <c r="I4431" s="10" t="s">
        <v>21</v>
      </c>
      <c r="J4431" s="10"/>
      <c r="K4431" s="10"/>
      <c r="L4431" s="10" t="s">
        <v>22</v>
      </c>
      <c r="M4431" s="10" t="s">
        <v>22</v>
      </c>
      <c r="N4431" s="10" t="s">
        <v>22</v>
      </c>
      <c r="O4431" s="10"/>
      <c r="P4431" s="10"/>
    </row>
    <row r="4432">
      <c r="A4432" s="22">
        <v>45483.42415049768</v>
      </c>
      <c r="B4432" s="35">
        <v>45483.0</v>
      </c>
      <c r="C4432" s="10" t="s">
        <v>17</v>
      </c>
      <c r="D4432" s="10">
        <v>8.0</v>
      </c>
      <c r="E4432" s="17" t="s">
        <v>33</v>
      </c>
      <c r="F4432" s="10" t="s">
        <v>344</v>
      </c>
      <c r="G4432" s="10" t="s">
        <v>314</v>
      </c>
      <c r="H4432" s="12" t="s">
        <v>315</v>
      </c>
      <c r="I4432" s="10" t="s">
        <v>21</v>
      </c>
      <c r="J4432" s="10"/>
      <c r="K4432" s="10"/>
      <c r="L4432" s="10" t="s">
        <v>22</v>
      </c>
      <c r="M4432" s="10" t="s">
        <v>22</v>
      </c>
      <c r="N4432" s="10" t="s">
        <v>22</v>
      </c>
      <c r="O4432" s="10"/>
      <c r="P4432" s="11"/>
    </row>
    <row r="4433">
      <c r="A4433" s="22">
        <v>45483.42415049768</v>
      </c>
      <c r="B4433" s="35">
        <v>45483.0</v>
      </c>
      <c r="C4433" s="10" t="s">
        <v>17</v>
      </c>
      <c r="D4433" s="10">
        <v>8.0</v>
      </c>
      <c r="E4433" s="17" t="s">
        <v>33</v>
      </c>
      <c r="F4433" s="10" t="s">
        <v>344</v>
      </c>
      <c r="G4433" s="10" t="s">
        <v>314</v>
      </c>
      <c r="H4433" s="12" t="s">
        <v>315</v>
      </c>
      <c r="I4433" s="10" t="s">
        <v>21</v>
      </c>
      <c r="J4433" s="10"/>
      <c r="K4433" s="10"/>
      <c r="L4433" s="10" t="s">
        <v>22</v>
      </c>
      <c r="M4433" s="10" t="s">
        <v>22</v>
      </c>
      <c r="N4433" s="10" t="s">
        <v>22</v>
      </c>
      <c r="O4433" s="10"/>
      <c r="P4433" s="11"/>
    </row>
    <row r="4434">
      <c r="A4434" s="22">
        <v>45483.42366005787</v>
      </c>
      <c r="B4434" s="35">
        <v>45483.0</v>
      </c>
      <c r="C4434" s="10" t="s">
        <v>17</v>
      </c>
      <c r="D4434" s="10" t="s">
        <v>132</v>
      </c>
      <c r="E4434" s="17" t="s">
        <v>33</v>
      </c>
      <c r="F4434" s="10" t="s">
        <v>3345</v>
      </c>
      <c r="G4434" s="10" t="s">
        <v>91</v>
      </c>
      <c r="H4434" s="12" t="s">
        <v>92</v>
      </c>
      <c r="I4434" s="10" t="s">
        <v>21</v>
      </c>
      <c r="J4434" s="10"/>
      <c r="K4434" s="10"/>
      <c r="L4434" s="10" t="s">
        <v>22</v>
      </c>
      <c r="M4434" s="10" t="s">
        <v>22</v>
      </c>
      <c r="N4434" s="10" t="s">
        <v>22</v>
      </c>
      <c r="O4434" s="10"/>
      <c r="P4434" s="11"/>
    </row>
    <row r="4435">
      <c r="A4435" s="22">
        <v>45483.42366005787</v>
      </c>
      <c r="B4435" s="35">
        <v>45483.0</v>
      </c>
      <c r="C4435" s="10" t="s">
        <v>17</v>
      </c>
      <c r="D4435" s="10" t="s">
        <v>132</v>
      </c>
      <c r="E4435" s="17" t="s">
        <v>33</v>
      </c>
      <c r="F4435" s="10" t="s">
        <v>3345</v>
      </c>
      <c r="G4435" s="10" t="s">
        <v>91</v>
      </c>
      <c r="H4435" s="12" t="s">
        <v>92</v>
      </c>
      <c r="I4435" s="10" t="s">
        <v>21</v>
      </c>
      <c r="J4435" s="10"/>
      <c r="K4435" s="10"/>
      <c r="L4435" s="10" t="s">
        <v>22</v>
      </c>
      <c r="M4435" s="10" t="s">
        <v>22</v>
      </c>
      <c r="N4435" s="10" t="s">
        <v>22</v>
      </c>
      <c r="O4435" s="10"/>
      <c r="P4435" s="11"/>
    </row>
    <row r="4436">
      <c r="A4436" s="22">
        <v>45483.3630563426</v>
      </c>
      <c r="B4436" s="35">
        <v>45483.0</v>
      </c>
      <c r="C4436" s="10" t="s">
        <v>17</v>
      </c>
      <c r="D4436" s="10">
        <v>8.0</v>
      </c>
      <c r="E4436" s="17" t="s">
        <v>33</v>
      </c>
      <c r="F4436" s="10" t="s">
        <v>1957</v>
      </c>
      <c r="G4436" s="10" t="s">
        <v>45</v>
      </c>
      <c r="H4436" s="12" t="s">
        <v>46</v>
      </c>
      <c r="I4436" s="10" t="s">
        <v>21</v>
      </c>
      <c r="J4436" s="10"/>
      <c r="K4436" s="10"/>
      <c r="L4436" s="10" t="s">
        <v>22</v>
      </c>
      <c r="M4436" s="10" t="s">
        <v>22</v>
      </c>
      <c r="N4436" s="10" t="s">
        <v>22</v>
      </c>
      <c r="O4436" s="10"/>
      <c r="P4436" s="11"/>
    </row>
    <row r="4437">
      <c r="A4437" s="22">
        <v>45483.3630563426</v>
      </c>
      <c r="B4437" s="35">
        <v>45483.0</v>
      </c>
      <c r="C4437" s="10" t="s">
        <v>17</v>
      </c>
      <c r="D4437" s="10">
        <v>8.0</v>
      </c>
      <c r="E4437" s="17" t="s">
        <v>33</v>
      </c>
      <c r="F4437" s="10" t="s">
        <v>1957</v>
      </c>
      <c r="G4437" s="10" t="s">
        <v>45</v>
      </c>
      <c r="H4437" s="12" t="s">
        <v>46</v>
      </c>
      <c r="I4437" s="10" t="s">
        <v>21</v>
      </c>
      <c r="J4437" s="10"/>
      <c r="K4437" s="10"/>
      <c r="L4437" s="10" t="s">
        <v>22</v>
      </c>
      <c r="M4437" s="10" t="s">
        <v>22</v>
      </c>
      <c r="N4437" s="10" t="s">
        <v>22</v>
      </c>
      <c r="O4437" s="10"/>
      <c r="P4437" s="11"/>
    </row>
    <row r="4438">
      <c r="A4438" s="29">
        <v>45483.0</v>
      </c>
      <c r="B4438" s="35">
        <v>45481.0</v>
      </c>
      <c r="C4438" s="10" t="s">
        <v>17</v>
      </c>
      <c r="D4438" s="10">
        <v>14.0</v>
      </c>
      <c r="E4438" s="17" t="s">
        <v>33</v>
      </c>
      <c r="F4438" s="10" t="s">
        <v>641</v>
      </c>
      <c r="G4438" s="10" t="s">
        <v>2816</v>
      </c>
      <c r="H4438" s="38"/>
      <c r="I4438" s="10" t="s">
        <v>60</v>
      </c>
      <c r="J4438" s="10" t="s">
        <v>3346</v>
      </c>
      <c r="K4438" s="22"/>
      <c r="L4438" s="10" t="s">
        <v>22</v>
      </c>
      <c r="M4438" s="10" t="s">
        <v>22</v>
      </c>
      <c r="N4438" s="10" t="s">
        <v>22</v>
      </c>
      <c r="O4438" s="10" t="s">
        <v>22</v>
      </c>
      <c r="P4438" s="11"/>
    </row>
    <row r="4439">
      <c r="A4439" s="29">
        <v>45483.0</v>
      </c>
      <c r="B4439" s="35">
        <v>45482.0</v>
      </c>
      <c r="C4439" s="10" t="s">
        <v>17</v>
      </c>
      <c r="D4439" s="10">
        <v>16.0</v>
      </c>
      <c r="E4439" s="16" t="s">
        <v>9</v>
      </c>
      <c r="F4439" s="10" t="s">
        <v>3347</v>
      </c>
      <c r="G4439" s="10" t="s">
        <v>3348</v>
      </c>
      <c r="H4439" s="12" t="s">
        <v>3349</v>
      </c>
      <c r="I4439" s="10" t="s">
        <v>60</v>
      </c>
      <c r="J4439" s="10" t="s">
        <v>3350</v>
      </c>
      <c r="K4439" s="10" t="s">
        <v>668</v>
      </c>
      <c r="L4439" s="10" t="s">
        <v>22</v>
      </c>
      <c r="M4439" s="10" t="s">
        <v>22</v>
      </c>
      <c r="N4439" s="10" t="s">
        <v>22</v>
      </c>
      <c r="O4439" s="10" t="s">
        <v>474</v>
      </c>
      <c r="P4439" s="11"/>
    </row>
    <row r="4440">
      <c r="A4440" s="22">
        <v>45483.0</v>
      </c>
      <c r="B4440" s="35">
        <v>45482.0</v>
      </c>
      <c r="C4440" s="10" t="s">
        <v>17</v>
      </c>
      <c r="D4440" s="10">
        <v>8.0</v>
      </c>
      <c r="E4440" s="17" t="s">
        <v>33</v>
      </c>
      <c r="F4440" s="10" t="s">
        <v>610</v>
      </c>
      <c r="G4440" s="10" t="s">
        <v>267</v>
      </c>
      <c r="H4440" s="12"/>
      <c r="I4440" s="10" t="s">
        <v>21</v>
      </c>
      <c r="J4440" s="10"/>
      <c r="K4440" s="10"/>
      <c r="L4440" s="10" t="s">
        <v>22</v>
      </c>
      <c r="M4440" s="10" t="s">
        <v>22</v>
      </c>
      <c r="N4440" s="10" t="s">
        <v>22</v>
      </c>
      <c r="O4440" s="10"/>
      <c r="P4440" s="11"/>
    </row>
    <row r="4441">
      <c r="A4441" s="22">
        <v>45483.0</v>
      </c>
      <c r="B4441" s="35">
        <v>45482.0</v>
      </c>
      <c r="C4441" s="10" t="s">
        <v>17</v>
      </c>
      <c r="D4441" s="10">
        <v>8.0</v>
      </c>
      <c r="E4441" s="17" t="s">
        <v>33</v>
      </c>
      <c r="F4441" s="10" t="s">
        <v>3351</v>
      </c>
      <c r="G4441" s="10" t="s">
        <v>45</v>
      </c>
      <c r="H4441" s="12" t="s">
        <v>46</v>
      </c>
      <c r="I4441" s="10" t="s">
        <v>21</v>
      </c>
      <c r="J4441" s="10"/>
      <c r="K4441" s="10"/>
      <c r="L4441" s="10" t="s">
        <v>22</v>
      </c>
      <c r="M4441" s="10" t="s">
        <v>22</v>
      </c>
      <c r="N4441" s="10" t="s">
        <v>22</v>
      </c>
      <c r="O4441" s="10"/>
      <c r="P4441" s="11"/>
    </row>
    <row r="4442">
      <c r="A4442" s="22">
        <v>45483.0</v>
      </c>
      <c r="B4442" s="35">
        <v>45482.0</v>
      </c>
      <c r="C4442" s="10" t="s">
        <v>17</v>
      </c>
      <c r="D4442" s="10">
        <v>14.0</v>
      </c>
      <c r="E4442" s="16" t="s">
        <v>9</v>
      </c>
      <c r="F4442" s="10" t="s">
        <v>3352</v>
      </c>
      <c r="G4442" s="10" t="s">
        <v>45</v>
      </c>
      <c r="H4442" s="12" t="s">
        <v>46</v>
      </c>
      <c r="I4442" s="10" t="s">
        <v>21</v>
      </c>
      <c r="J4442" s="10"/>
      <c r="K4442" s="10"/>
      <c r="L4442" s="10" t="s">
        <v>22</v>
      </c>
      <c r="M4442" s="10" t="s">
        <v>22</v>
      </c>
      <c r="N4442" s="10" t="s">
        <v>22</v>
      </c>
      <c r="O4442" s="10"/>
      <c r="P4442" s="11"/>
    </row>
    <row r="4443">
      <c r="A4443" s="22">
        <v>45483.0</v>
      </c>
      <c r="B4443" s="35">
        <v>45482.0</v>
      </c>
      <c r="C4443" s="10" t="s">
        <v>17</v>
      </c>
      <c r="D4443" s="10">
        <v>8.0</v>
      </c>
      <c r="E4443" s="16" t="s">
        <v>9</v>
      </c>
      <c r="F4443" s="10" t="s">
        <v>3353</v>
      </c>
      <c r="G4443" s="10" t="s">
        <v>267</v>
      </c>
      <c r="H4443" s="12"/>
      <c r="I4443" s="10" t="s">
        <v>21</v>
      </c>
      <c r="J4443" s="10"/>
      <c r="K4443" s="22"/>
      <c r="L4443" s="10" t="s">
        <v>22</v>
      </c>
      <c r="M4443" s="10" t="s">
        <v>22</v>
      </c>
      <c r="N4443" s="10" t="s">
        <v>22</v>
      </c>
      <c r="O4443" s="10"/>
      <c r="P4443" s="11"/>
    </row>
    <row r="4444">
      <c r="A4444" s="22">
        <v>45483.0</v>
      </c>
      <c r="B4444" s="35">
        <v>45482.0</v>
      </c>
      <c r="C4444" s="10" t="s">
        <v>17</v>
      </c>
      <c r="D4444" s="10">
        <v>8.0</v>
      </c>
      <c r="E4444" s="17" t="s">
        <v>33</v>
      </c>
      <c r="F4444" s="10" t="s">
        <v>610</v>
      </c>
      <c r="G4444" s="10" t="s">
        <v>267</v>
      </c>
      <c r="H4444" s="12"/>
      <c r="I4444" s="10" t="s">
        <v>21</v>
      </c>
      <c r="J4444" s="10"/>
      <c r="K4444" s="10"/>
      <c r="L4444" s="10" t="s">
        <v>22</v>
      </c>
      <c r="M4444" s="10" t="s">
        <v>22</v>
      </c>
      <c r="N4444" s="10" t="s">
        <v>22</v>
      </c>
      <c r="O4444" s="10"/>
      <c r="P4444" s="11"/>
    </row>
    <row r="4445">
      <c r="A4445" s="36">
        <v>45483.0</v>
      </c>
      <c r="B4445" s="35">
        <v>45481.0</v>
      </c>
      <c r="C4445" s="10" t="s">
        <v>17</v>
      </c>
      <c r="D4445" s="10">
        <v>14.0</v>
      </c>
      <c r="E4445" s="17" t="s">
        <v>33</v>
      </c>
      <c r="F4445" s="10" t="s">
        <v>641</v>
      </c>
      <c r="G4445" s="10" t="s">
        <v>2816</v>
      </c>
      <c r="H4445" s="38"/>
      <c r="I4445" s="10" t="s">
        <v>60</v>
      </c>
      <c r="J4445" s="10" t="s">
        <v>3346</v>
      </c>
      <c r="K4445" s="22"/>
      <c r="L4445" s="10" t="s">
        <v>22</v>
      </c>
      <c r="M4445" s="10" t="s">
        <v>22</v>
      </c>
      <c r="N4445" s="10" t="s">
        <v>22</v>
      </c>
      <c r="O4445" s="10" t="s">
        <v>22</v>
      </c>
      <c r="P4445" s="11"/>
    </row>
    <row r="4446">
      <c r="A4446" s="36">
        <v>45483.0</v>
      </c>
      <c r="B4446" s="35">
        <v>45482.0</v>
      </c>
      <c r="C4446" s="10" t="s">
        <v>17</v>
      </c>
      <c r="D4446" s="10">
        <v>16.0</v>
      </c>
      <c r="E4446" s="16" t="s">
        <v>9</v>
      </c>
      <c r="F4446" s="10" t="s">
        <v>3347</v>
      </c>
      <c r="G4446" s="10" t="s">
        <v>3348</v>
      </c>
      <c r="H4446" s="12" t="s">
        <v>3349</v>
      </c>
      <c r="I4446" s="10" t="s">
        <v>60</v>
      </c>
      <c r="J4446" s="10" t="s">
        <v>3350</v>
      </c>
      <c r="K4446" s="10" t="s">
        <v>668</v>
      </c>
      <c r="L4446" s="10" t="s">
        <v>22</v>
      </c>
      <c r="M4446" s="10" t="s">
        <v>22</v>
      </c>
      <c r="N4446" s="10" t="s">
        <v>22</v>
      </c>
      <c r="O4446" s="10" t="s">
        <v>474</v>
      </c>
      <c r="P4446" s="11"/>
    </row>
    <row r="4447">
      <c r="A4447" s="36">
        <v>45483.0</v>
      </c>
      <c r="B4447" s="35">
        <v>45482.0</v>
      </c>
      <c r="C4447" s="10" t="s">
        <v>17</v>
      </c>
      <c r="D4447" s="10">
        <v>8.0</v>
      </c>
      <c r="E4447" s="17" t="s">
        <v>33</v>
      </c>
      <c r="F4447" s="10" t="s">
        <v>610</v>
      </c>
      <c r="G4447" s="10" t="s">
        <v>267</v>
      </c>
      <c r="H4447" s="12"/>
      <c r="I4447" s="10" t="s">
        <v>21</v>
      </c>
      <c r="J4447" s="10"/>
      <c r="K4447" s="10"/>
      <c r="L4447" s="10" t="s">
        <v>22</v>
      </c>
      <c r="M4447" s="10" t="s">
        <v>22</v>
      </c>
      <c r="N4447" s="10" t="s">
        <v>22</v>
      </c>
      <c r="O4447" s="10"/>
      <c r="P4447" s="11"/>
    </row>
    <row r="4448">
      <c r="A4448" s="36">
        <v>45483.0</v>
      </c>
      <c r="B4448" s="35">
        <v>45482.0</v>
      </c>
      <c r="C4448" s="10" t="s">
        <v>17</v>
      </c>
      <c r="D4448" s="10">
        <v>8.0</v>
      </c>
      <c r="E4448" s="17" t="s">
        <v>33</v>
      </c>
      <c r="F4448" s="10" t="s">
        <v>3351</v>
      </c>
      <c r="G4448" s="10" t="s">
        <v>45</v>
      </c>
      <c r="H4448" s="12" t="s">
        <v>46</v>
      </c>
      <c r="I4448" s="10" t="s">
        <v>21</v>
      </c>
      <c r="J4448" s="10"/>
      <c r="K4448" s="10"/>
      <c r="L4448" s="10" t="s">
        <v>22</v>
      </c>
      <c r="M4448" s="10" t="s">
        <v>22</v>
      </c>
      <c r="N4448" s="10" t="s">
        <v>22</v>
      </c>
      <c r="O4448" s="10"/>
      <c r="P4448" s="11"/>
    </row>
    <row r="4449">
      <c r="A4449" s="22">
        <v>45483.0</v>
      </c>
      <c r="B4449" s="35">
        <v>45482.0</v>
      </c>
      <c r="C4449" s="10" t="s">
        <v>17</v>
      </c>
      <c r="D4449" s="10">
        <v>14.0</v>
      </c>
      <c r="E4449" s="16" t="s">
        <v>9</v>
      </c>
      <c r="F4449" s="10" t="s">
        <v>3352</v>
      </c>
      <c r="G4449" s="10" t="s">
        <v>45</v>
      </c>
      <c r="H4449" s="12" t="s">
        <v>46</v>
      </c>
      <c r="I4449" s="10" t="s">
        <v>21</v>
      </c>
      <c r="J4449" s="10"/>
      <c r="K4449" s="10"/>
      <c r="L4449" s="10" t="s">
        <v>22</v>
      </c>
      <c r="M4449" s="10" t="s">
        <v>22</v>
      </c>
      <c r="N4449" s="10" t="s">
        <v>22</v>
      </c>
      <c r="O4449" s="10"/>
      <c r="P4449" s="11"/>
    </row>
    <row r="4450">
      <c r="A4450" s="36">
        <v>45483.0</v>
      </c>
      <c r="B4450" s="35">
        <v>45482.0</v>
      </c>
      <c r="C4450" s="10" t="s">
        <v>17</v>
      </c>
      <c r="D4450" s="10">
        <v>8.0</v>
      </c>
      <c r="E4450" s="16" t="s">
        <v>9</v>
      </c>
      <c r="F4450" s="10" t="s">
        <v>3353</v>
      </c>
      <c r="G4450" s="10" t="s">
        <v>267</v>
      </c>
      <c r="H4450" s="12"/>
      <c r="I4450" s="10" t="s">
        <v>21</v>
      </c>
      <c r="J4450" s="10"/>
      <c r="K4450" s="10"/>
      <c r="L4450" s="10" t="s">
        <v>22</v>
      </c>
      <c r="M4450" s="10" t="s">
        <v>22</v>
      </c>
      <c r="N4450" s="10" t="s">
        <v>22</v>
      </c>
      <c r="O4450" s="10"/>
      <c r="P4450" s="11"/>
    </row>
    <row r="4451">
      <c r="A4451" s="29">
        <v>45483.0</v>
      </c>
      <c r="B4451" s="35">
        <v>45482.0</v>
      </c>
      <c r="C4451" s="10" t="s">
        <v>17</v>
      </c>
      <c r="D4451" s="10">
        <v>8.0</v>
      </c>
      <c r="E4451" s="17" t="s">
        <v>33</v>
      </c>
      <c r="F4451" s="10" t="s">
        <v>610</v>
      </c>
      <c r="G4451" s="10" t="s">
        <v>267</v>
      </c>
      <c r="H4451" s="12"/>
      <c r="I4451" s="10" t="s">
        <v>21</v>
      </c>
      <c r="J4451" s="10"/>
      <c r="K4451" s="10"/>
      <c r="L4451" s="10" t="s">
        <v>22</v>
      </c>
      <c r="M4451" s="10" t="s">
        <v>22</v>
      </c>
      <c r="N4451" s="10" t="s">
        <v>22</v>
      </c>
      <c r="O4451" s="10"/>
      <c r="P4451" s="11"/>
    </row>
    <row r="4452">
      <c r="A4452" s="22">
        <v>45482.48372960648</v>
      </c>
      <c r="B4452" s="35">
        <v>45482.0</v>
      </c>
      <c r="C4452" s="10" t="s">
        <v>17</v>
      </c>
      <c r="D4452" s="10">
        <v>8.0</v>
      </c>
      <c r="E4452" s="17" t="s">
        <v>33</v>
      </c>
      <c r="F4452" s="10" t="s">
        <v>811</v>
      </c>
      <c r="G4452" s="10" t="s">
        <v>3320</v>
      </c>
      <c r="H4452" s="12"/>
      <c r="I4452" s="10" t="s">
        <v>21</v>
      </c>
      <c r="J4452" s="10"/>
      <c r="K4452" s="10"/>
      <c r="L4452" s="10" t="s">
        <v>22</v>
      </c>
      <c r="M4452" s="10" t="s">
        <v>22</v>
      </c>
      <c r="N4452" s="10" t="s">
        <v>22</v>
      </c>
      <c r="O4452" s="10"/>
      <c r="P4452" s="11"/>
    </row>
    <row r="4453">
      <c r="A4453" s="29">
        <v>45482.48372960648</v>
      </c>
      <c r="B4453" s="35">
        <v>45482.0</v>
      </c>
      <c r="C4453" s="10" t="s">
        <v>17</v>
      </c>
      <c r="D4453" s="10">
        <v>8.0</v>
      </c>
      <c r="E4453" s="17" t="s">
        <v>33</v>
      </c>
      <c r="F4453" s="10" t="s">
        <v>811</v>
      </c>
      <c r="G4453" s="10" t="s">
        <v>3320</v>
      </c>
      <c r="H4453" s="12"/>
      <c r="I4453" s="10" t="s">
        <v>21</v>
      </c>
      <c r="J4453" s="10"/>
      <c r="K4453" s="10"/>
      <c r="L4453" s="10" t="s">
        <v>22</v>
      </c>
      <c r="M4453" s="10" t="s">
        <v>22</v>
      </c>
      <c r="N4453" s="10" t="s">
        <v>22</v>
      </c>
      <c r="O4453" s="10"/>
      <c r="P4453" s="11"/>
    </row>
    <row r="4454">
      <c r="A4454" s="22">
        <v>45482.39783459491</v>
      </c>
      <c r="B4454" s="35">
        <v>45482.0</v>
      </c>
      <c r="C4454" s="10" t="s">
        <v>17</v>
      </c>
      <c r="D4454" s="10" t="s">
        <v>89</v>
      </c>
      <c r="E4454" s="19" t="s">
        <v>89</v>
      </c>
      <c r="F4454" s="10" t="s">
        <v>3354</v>
      </c>
      <c r="G4454" s="10" t="s">
        <v>97</v>
      </c>
      <c r="H4454" s="12" t="s">
        <v>98</v>
      </c>
      <c r="I4454" s="10" t="s">
        <v>21</v>
      </c>
      <c r="J4454" s="10"/>
      <c r="K4454" s="10"/>
      <c r="L4454" s="10" t="s">
        <v>22</v>
      </c>
      <c r="M4454" s="10" t="s">
        <v>22</v>
      </c>
      <c r="N4454" s="10" t="s">
        <v>22</v>
      </c>
      <c r="O4454" s="10"/>
      <c r="P4454" s="11"/>
    </row>
    <row r="4455">
      <c r="A4455" s="22">
        <v>45482.39783459491</v>
      </c>
      <c r="B4455" s="35">
        <v>45482.0</v>
      </c>
      <c r="C4455" s="10" t="s">
        <v>17</v>
      </c>
      <c r="D4455" s="10" t="s">
        <v>89</v>
      </c>
      <c r="E4455" s="19" t="s">
        <v>89</v>
      </c>
      <c r="F4455" s="10" t="s">
        <v>3354</v>
      </c>
      <c r="G4455" s="10" t="s">
        <v>97</v>
      </c>
      <c r="H4455" s="12" t="s">
        <v>98</v>
      </c>
      <c r="I4455" s="10" t="s">
        <v>21</v>
      </c>
      <c r="J4455" s="10"/>
      <c r="K4455" s="10"/>
      <c r="L4455" s="10" t="s">
        <v>22</v>
      </c>
      <c r="M4455" s="10" t="s">
        <v>22</v>
      </c>
      <c r="N4455" s="10" t="s">
        <v>22</v>
      </c>
      <c r="O4455" s="10"/>
      <c r="P4455" s="11"/>
    </row>
    <row r="4456">
      <c r="A4456" s="29">
        <v>45482.0</v>
      </c>
      <c r="B4456" s="35">
        <v>45481.0</v>
      </c>
      <c r="C4456" s="10" t="s">
        <v>17</v>
      </c>
      <c r="D4456" s="10">
        <v>8.0</v>
      </c>
      <c r="E4456" s="16" t="s">
        <v>9</v>
      </c>
      <c r="F4456" s="10" t="s">
        <v>3355</v>
      </c>
      <c r="G4456" s="10" t="s">
        <v>3356</v>
      </c>
      <c r="H4456" s="12" t="s">
        <v>1533</v>
      </c>
      <c r="I4456" s="10" t="s">
        <v>52</v>
      </c>
      <c r="J4456" s="10"/>
      <c r="K4456" s="10"/>
      <c r="L4456" s="10" t="s">
        <v>22</v>
      </c>
      <c r="M4456" s="10" t="s">
        <v>22</v>
      </c>
      <c r="N4456" s="10" t="s">
        <v>22</v>
      </c>
      <c r="O4456" s="10" t="s">
        <v>22</v>
      </c>
      <c r="P4456" s="11"/>
    </row>
    <row r="4457">
      <c r="A4457" s="29">
        <v>45482.0</v>
      </c>
      <c r="B4457" s="35">
        <v>45481.0</v>
      </c>
      <c r="C4457" s="10" t="s">
        <v>17</v>
      </c>
      <c r="D4457" s="10">
        <v>8.0</v>
      </c>
      <c r="E4457" s="16" t="s">
        <v>9</v>
      </c>
      <c r="F4457" s="10" t="s">
        <v>2205</v>
      </c>
      <c r="G4457" s="10" t="s">
        <v>3322</v>
      </c>
      <c r="H4457" s="38"/>
      <c r="I4457" s="10" t="s">
        <v>60</v>
      </c>
      <c r="J4457" s="10" t="s">
        <v>3357</v>
      </c>
      <c r="K4457" s="10"/>
      <c r="L4457" s="10" t="s">
        <v>22</v>
      </c>
      <c r="M4457" s="10" t="s">
        <v>22</v>
      </c>
      <c r="N4457" s="10" t="s">
        <v>22</v>
      </c>
      <c r="O4457" s="10" t="s">
        <v>22</v>
      </c>
      <c r="P4457" s="11"/>
    </row>
    <row r="4458">
      <c r="A4458" s="29">
        <v>45482.0</v>
      </c>
      <c r="B4458" s="35">
        <v>45481.0</v>
      </c>
      <c r="C4458" s="10" t="s">
        <v>17</v>
      </c>
      <c r="D4458" s="10">
        <v>8.0</v>
      </c>
      <c r="E4458" s="16" t="s">
        <v>9</v>
      </c>
      <c r="F4458" s="10" t="s">
        <v>2205</v>
      </c>
      <c r="G4458" s="10" t="s">
        <v>3322</v>
      </c>
      <c r="H4458" s="38"/>
      <c r="I4458" s="10" t="s">
        <v>60</v>
      </c>
      <c r="J4458" s="10" t="s">
        <v>3357</v>
      </c>
      <c r="K4458" s="10"/>
      <c r="L4458" s="10" t="s">
        <v>22</v>
      </c>
      <c r="M4458" s="10" t="s">
        <v>22</v>
      </c>
      <c r="N4458" s="10" t="s">
        <v>22</v>
      </c>
      <c r="O4458" s="10" t="s">
        <v>22</v>
      </c>
      <c r="P4458" s="11"/>
    </row>
    <row r="4459">
      <c r="A4459" s="29">
        <v>45482.0</v>
      </c>
      <c r="B4459" s="35">
        <v>45481.0</v>
      </c>
      <c r="C4459" s="10" t="s">
        <v>17</v>
      </c>
      <c r="D4459" s="10">
        <v>12.0</v>
      </c>
      <c r="E4459" s="17" t="s">
        <v>33</v>
      </c>
      <c r="F4459" s="10" t="s">
        <v>3358</v>
      </c>
      <c r="G4459" s="10" t="s">
        <v>382</v>
      </c>
      <c r="H4459" s="12"/>
      <c r="I4459" s="10" t="s">
        <v>52</v>
      </c>
      <c r="J4459" s="10"/>
      <c r="K4459" s="10"/>
      <c r="L4459" s="10" t="s">
        <v>22</v>
      </c>
      <c r="M4459" s="10" t="s">
        <v>22</v>
      </c>
      <c r="N4459" s="10" t="s">
        <v>22</v>
      </c>
      <c r="O4459" s="10" t="s">
        <v>474</v>
      </c>
      <c r="P4459" s="11"/>
    </row>
    <row r="4460">
      <c r="A4460" s="22">
        <v>45482.0</v>
      </c>
      <c r="B4460" s="35">
        <v>45481.0</v>
      </c>
      <c r="C4460" s="10" t="s">
        <v>17</v>
      </c>
      <c r="D4460" s="10" t="s">
        <v>132</v>
      </c>
      <c r="E4460" s="17" t="s">
        <v>33</v>
      </c>
      <c r="F4460" s="10" t="s">
        <v>1166</v>
      </c>
      <c r="G4460" s="10" t="s">
        <v>1138</v>
      </c>
      <c r="H4460" s="12" t="s">
        <v>1139</v>
      </c>
      <c r="I4460" s="10" t="s">
        <v>21</v>
      </c>
      <c r="J4460" s="10"/>
      <c r="K4460" s="10"/>
      <c r="L4460" s="10" t="s">
        <v>22</v>
      </c>
      <c r="M4460" s="10" t="s">
        <v>22</v>
      </c>
      <c r="N4460" s="10" t="s">
        <v>22</v>
      </c>
      <c r="O4460" s="10"/>
      <c r="P4460" s="11"/>
    </row>
    <row r="4461">
      <c r="A4461" s="22">
        <v>45482.0</v>
      </c>
      <c r="B4461" s="35">
        <v>45481.0</v>
      </c>
      <c r="C4461" s="10" t="s">
        <v>17</v>
      </c>
      <c r="D4461" s="10">
        <v>8.0</v>
      </c>
      <c r="E4461" s="17" t="s">
        <v>33</v>
      </c>
      <c r="F4461" s="10" t="s">
        <v>3359</v>
      </c>
      <c r="G4461" s="10" t="s">
        <v>262</v>
      </c>
      <c r="H4461" s="12" t="s">
        <v>263</v>
      </c>
      <c r="I4461" s="10" t="s">
        <v>21</v>
      </c>
      <c r="J4461" s="10" t="s">
        <v>524</v>
      </c>
      <c r="K4461" s="10"/>
      <c r="L4461" s="10" t="s">
        <v>22</v>
      </c>
      <c r="M4461" s="10" t="s">
        <v>22</v>
      </c>
      <c r="N4461" s="10" t="s">
        <v>22</v>
      </c>
      <c r="O4461" s="10"/>
      <c r="P4461" s="11"/>
    </row>
    <row r="4462">
      <c r="A4462" s="22">
        <v>45482.0</v>
      </c>
      <c r="B4462" s="35">
        <v>45481.0</v>
      </c>
      <c r="C4462" s="10" t="s">
        <v>17</v>
      </c>
      <c r="D4462" s="10">
        <v>16.0</v>
      </c>
      <c r="E4462" s="17" t="s">
        <v>33</v>
      </c>
      <c r="F4462" s="10" t="s">
        <v>3032</v>
      </c>
      <c r="G4462" s="10" t="s">
        <v>810</v>
      </c>
      <c r="H4462" s="12"/>
      <c r="I4462" s="10" t="s">
        <v>21</v>
      </c>
      <c r="J4462" s="10"/>
      <c r="K4462" s="10"/>
      <c r="L4462" s="10" t="s">
        <v>22</v>
      </c>
      <c r="M4462" s="10" t="s">
        <v>22</v>
      </c>
      <c r="N4462" s="10" t="s">
        <v>22</v>
      </c>
      <c r="O4462" s="10"/>
      <c r="P4462" s="11"/>
    </row>
    <row r="4463">
      <c r="A4463" s="22">
        <v>45482.0</v>
      </c>
      <c r="B4463" s="35">
        <v>45481.0</v>
      </c>
      <c r="C4463" s="10" t="s">
        <v>17</v>
      </c>
      <c r="D4463" s="10">
        <v>8.0</v>
      </c>
      <c r="E4463" s="17" t="s">
        <v>33</v>
      </c>
      <c r="F4463" s="10" t="s">
        <v>880</v>
      </c>
      <c r="G4463" s="10" t="s">
        <v>518</v>
      </c>
      <c r="H4463" s="12"/>
      <c r="I4463" s="10" t="s">
        <v>52</v>
      </c>
      <c r="J4463" s="10"/>
      <c r="K4463" s="22"/>
      <c r="L4463" s="10" t="s">
        <v>22</v>
      </c>
      <c r="M4463" s="10" t="s">
        <v>22</v>
      </c>
      <c r="N4463" s="10" t="s">
        <v>22</v>
      </c>
      <c r="O4463" s="10" t="s">
        <v>22</v>
      </c>
      <c r="P4463" s="11"/>
    </row>
    <row r="4464">
      <c r="A4464" s="22">
        <v>45482.0</v>
      </c>
      <c r="B4464" s="35">
        <v>45481.0</v>
      </c>
      <c r="C4464" s="10" t="s">
        <v>17</v>
      </c>
      <c r="D4464" s="10">
        <v>8.0</v>
      </c>
      <c r="E4464" s="17" t="s">
        <v>33</v>
      </c>
      <c r="F4464" s="10" t="s">
        <v>841</v>
      </c>
      <c r="G4464" s="10" t="s">
        <v>2963</v>
      </c>
      <c r="H4464" s="12"/>
      <c r="I4464" s="10" t="s">
        <v>21</v>
      </c>
      <c r="J4464" s="10"/>
      <c r="K4464" s="10"/>
      <c r="L4464" s="10" t="s">
        <v>22</v>
      </c>
      <c r="M4464" s="10" t="s">
        <v>22</v>
      </c>
      <c r="N4464" s="10" t="s">
        <v>22</v>
      </c>
      <c r="O4464" s="10"/>
      <c r="P4464" s="11"/>
    </row>
    <row r="4465">
      <c r="A4465" s="22">
        <v>45482.0</v>
      </c>
      <c r="B4465" s="35">
        <v>45481.0</v>
      </c>
      <c r="C4465" s="10" t="s">
        <v>17</v>
      </c>
      <c r="D4465" s="10">
        <v>8.0</v>
      </c>
      <c r="E4465" s="16" t="s">
        <v>9</v>
      </c>
      <c r="F4465" s="10" t="s">
        <v>2129</v>
      </c>
      <c r="G4465" s="10" t="s">
        <v>3360</v>
      </c>
      <c r="H4465" s="12"/>
      <c r="I4465" s="10" t="s">
        <v>60</v>
      </c>
      <c r="J4465" s="10"/>
      <c r="K4465" s="10"/>
      <c r="L4465" s="10" t="s">
        <v>22</v>
      </c>
      <c r="M4465" s="10" t="s">
        <v>22</v>
      </c>
      <c r="N4465" s="10" t="s">
        <v>22</v>
      </c>
      <c r="O4465" s="10" t="s">
        <v>22</v>
      </c>
      <c r="P4465" s="11"/>
    </row>
    <row r="4466">
      <c r="A4466" s="22">
        <v>45482.0</v>
      </c>
      <c r="B4466" s="35">
        <v>45482.0</v>
      </c>
      <c r="C4466" s="10" t="s">
        <v>17</v>
      </c>
      <c r="D4466" s="10" t="s">
        <v>89</v>
      </c>
      <c r="E4466" s="19" t="s">
        <v>89</v>
      </c>
      <c r="F4466" s="10" t="s">
        <v>3361</v>
      </c>
      <c r="G4466" s="10" t="s">
        <v>45</v>
      </c>
      <c r="H4466" s="12" t="s">
        <v>46</v>
      </c>
      <c r="I4466" s="10" t="s">
        <v>21</v>
      </c>
      <c r="J4466" s="10"/>
      <c r="K4466" s="22"/>
      <c r="L4466" s="10" t="s">
        <v>22</v>
      </c>
      <c r="M4466" s="10" t="s">
        <v>22</v>
      </c>
      <c r="N4466" s="10" t="s">
        <v>22</v>
      </c>
      <c r="O4466" s="10"/>
      <c r="P4466" s="11"/>
    </row>
    <row r="4467">
      <c r="A4467" s="22">
        <v>45482.0</v>
      </c>
      <c r="B4467" s="35">
        <v>45481.0</v>
      </c>
      <c r="C4467" s="10" t="s">
        <v>17</v>
      </c>
      <c r="D4467" s="10">
        <v>8.0</v>
      </c>
      <c r="E4467" s="16" t="s">
        <v>9</v>
      </c>
      <c r="F4467" s="10" t="s">
        <v>3355</v>
      </c>
      <c r="G4467" s="10" t="s">
        <v>3356</v>
      </c>
      <c r="H4467" s="12" t="s">
        <v>1533</v>
      </c>
      <c r="I4467" s="10" t="s">
        <v>52</v>
      </c>
      <c r="J4467" s="10"/>
      <c r="K4467" s="10"/>
      <c r="L4467" s="10" t="s">
        <v>22</v>
      </c>
      <c r="M4467" s="10" t="s">
        <v>22</v>
      </c>
      <c r="N4467" s="10" t="s">
        <v>22</v>
      </c>
      <c r="O4467" s="10" t="s">
        <v>22</v>
      </c>
      <c r="P4467" s="11"/>
    </row>
    <row r="4468">
      <c r="A4468" s="36">
        <v>45482.0</v>
      </c>
      <c r="B4468" s="35">
        <v>45481.0</v>
      </c>
      <c r="C4468" s="10" t="s">
        <v>17</v>
      </c>
      <c r="D4468" s="10">
        <v>8.0</v>
      </c>
      <c r="E4468" s="16" t="s">
        <v>9</v>
      </c>
      <c r="F4468" s="10" t="s">
        <v>2205</v>
      </c>
      <c r="G4468" s="10" t="s">
        <v>3322</v>
      </c>
      <c r="H4468" s="38"/>
      <c r="I4468" s="10" t="s">
        <v>60</v>
      </c>
      <c r="J4468" s="10" t="s">
        <v>3357</v>
      </c>
      <c r="K4468" s="10"/>
      <c r="L4468" s="10" t="s">
        <v>22</v>
      </c>
      <c r="M4468" s="10" t="s">
        <v>22</v>
      </c>
      <c r="N4468" s="10" t="s">
        <v>22</v>
      </c>
      <c r="O4468" s="10" t="s">
        <v>22</v>
      </c>
      <c r="P4468" s="11"/>
    </row>
    <row r="4469">
      <c r="A4469" s="36">
        <v>45482.0</v>
      </c>
      <c r="B4469" s="35">
        <v>45481.0</v>
      </c>
      <c r="C4469" s="10" t="s">
        <v>17</v>
      </c>
      <c r="D4469" s="10">
        <v>8.0</v>
      </c>
      <c r="E4469" s="16" t="s">
        <v>9</v>
      </c>
      <c r="F4469" s="10" t="s">
        <v>2205</v>
      </c>
      <c r="G4469" s="10" t="s">
        <v>3322</v>
      </c>
      <c r="H4469" s="38"/>
      <c r="I4469" s="10" t="s">
        <v>60</v>
      </c>
      <c r="J4469" s="10" t="s">
        <v>3357</v>
      </c>
      <c r="K4469" s="10"/>
      <c r="L4469" s="10" t="s">
        <v>22</v>
      </c>
      <c r="M4469" s="10" t="s">
        <v>22</v>
      </c>
      <c r="N4469" s="10" t="s">
        <v>22</v>
      </c>
      <c r="O4469" s="10" t="s">
        <v>22</v>
      </c>
      <c r="P4469" s="11"/>
    </row>
    <row r="4470">
      <c r="A4470" s="22">
        <v>45482.0</v>
      </c>
      <c r="B4470" s="35">
        <v>45481.0</v>
      </c>
      <c r="C4470" s="10" t="s">
        <v>17</v>
      </c>
      <c r="D4470" s="10">
        <v>12.0</v>
      </c>
      <c r="E4470" s="17" t="s">
        <v>33</v>
      </c>
      <c r="F4470" s="10" t="s">
        <v>3358</v>
      </c>
      <c r="G4470" s="10" t="s">
        <v>382</v>
      </c>
      <c r="H4470" s="12"/>
      <c r="I4470" s="10" t="s">
        <v>52</v>
      </c>
      <c r="J4470" s="10"/>
      <c r="K4470" s="22"/>
      <c r="L4470" s="10" t="s">
        <v>22</v>
      </c>
      <c r="M4470" s="10" t="s">
        <v>22</v>
      </c>
      <c r="N4470" s="10" t="s">
        <v>22</v>
      </c>
      <c r="O4470" s="10" t="s">
        <v>474</v>
      </c>
      <c r="P4470" s="11"/>
    </row>
    <row r="4471">
      <c r="A4471" s="22">
        <v>45482.0</v>
      </c>
      <c r="B4471" s="35">
        <v>45481.0</v>
      </c>
      <c r="C4471" s="10" t="s">
        <v>17</v>
      </c>
      <c r="D4471" s="10" t="s">
        <v>132</v>
      </c>
      <c r="E4471" s="17" t="s">
        <v>33</v>
      </c>
      <c r="F4471" s="10" t="s">
        <v>1166</v>
      </c>
      <c r="G4471" s="10" t="s">
        <v>1138</v>
      </c>
      <c r="H4471" s="12" t="s">
        <v>1139</v>
      </c>
      <c r="I4471" s="10" t="s">
        <v>21</v>
      </c>
      <c r="J4471" s="10"/>
      <c r="K4471" s="10"/>
      <c r="L4471" s="10" t="s">
        <v>22</v>
      </c>
      <c r="M4471" s="10" t="s">
        <v>22</v>
      </c>
      <c r="N4471" s="10" t="s">
        <v>22</v>
      </c>
      <c r="O4471" s="10"/>
      <c r="P4471" s="11"/>
    </row>
    <row r="4472">
      <c r="A4472" s="22">
        <v>45482.0</v>
      </c>
      <c r="B4472" s="35">
        <v>45481.0</v>
      </c>
      <c r="C4472" s="10" t="s">
        <v>17</v>
      </c>
      <c r="D4472" s="10">
        <v>8.0</v>
      </c>
      <c r="E4472" s="17" t="s">
        <v>33</v>
      </c>
      <c r="F4472" s="10" t="s">
        <v>3359</v>
      </c>
      <c r="G4472" s="10" t="s">
        <v>262</v>
      </c>
      <c r="H4472" s="12" t="s">
        <v>263</v>
      </c>
      <c r="I4472" s="10" t="s">
        <v>21</v>
      </c>
      <c r="J4472" s="10" t="s">
        <v>524</v>
      </c>
      <c r="K4472" s="10"/>
      <c r="L4472" s="10" t="s">
        <v>22</v>
      </c>
      <c r="M4472" s="10" t="s">
        <v>22</v>
      </c>
      <c r="N4472" s="10" t="s">
        <v>22</v>
      </c>
      <c r="O4472" s="10"/>
      <c r="P4472" s="11"/>
    </row>
    <row r="4473">
      <c r="A4473" s="22">
        <v>45482.0</v>
      </c>
      <c r="B4473" s="35">
        <v>45481.0</v>
      </c>
      <c r="C4473" s="10" t="s">
        <v>17</v>
      </c>
      <c r="D4473" s="10">
        <v>16.0</v>
      </c>
      <c r="E4473" s="17" t="s">
        <v>33</v>
      </c>
      <c r="F4473" s="10" t="s">
        <v>3032</v>
      </c>
      <c r="G4473" s="10" t="s">
        <v>810</v>
      </c>
      <c r="H4473" s="12"/>
      <c r="I4473" s="10" t="s">
        <v>21</v>
      </c>
      <c r="J4473" s="22"/>
      <c r="K4473" s="10"/>
      <c r="L4473" s="10" t="s">
        <v>22</v>
      </c>
      <c r="M4473" s="10" t="s">
        <v>22</v>
      </c>
      <c r="N4473" s="10" t="s">
        <v>22</v>
      </c>
      <c r="O4473" s="10"/>
      <c r="P4473" s="11"/>
    </row>
    <row r="4474">
      <c r="A4474" s="22">
        <v>45482.0</v>
      </c>
      <c r="B4474" s="35">
        <v>45481.0</v>
      </c>
      <c r="C4474" s="10" t="s">
        <v>17</v>
      </c>
      <c r="D4474" s="10">
        <v>8.0</v>
      </c>
      <c r="E4474" s="17" t="s">
        <v>33</v>
      </c>
      <c r="F4474" s="10" t="s">
        <v>880</v>
      </c>
      <c r="G4474" s="10" t="s">
        <v>518</v>
      </c>
      <c r="H4474" s="12"/>
      <c r="I4474" s="10" t="s">
        <v>52</v>
      </c>
      <c r="J4474" s="10"/>
      <c r="K4474" s="10"/>
      <c r="L4474" s="10" t="s">
        <v>22</v>
      </c>
      <c r="M4474" s="10" t="s">
        <v>22</v>
      </c>
      <c r="N4474" s="10" t="s">
        <v>22</v>
      </c>
      <c r="O4474" s="10" t="s">
        <v>22</v>
      </c>
      <c r="P4474" s="11"/>
    </row>
    <row r="4475">
      <c r="A4475" s="22">
        <v>45482.0</v>
      </c>
      <c r="B4475" s="35">
        <v>45481.0</v>
      </c>
      <c r="C4475" s="10" t="s">
        <v>17</v>
      </c>
      <c r="D4475" s="10">
        <v>8.0</v>
      </c>
      <c r="E4475" s="17" t="s">
        <v>33</v>
      </c>
      <c r="F4475" s="10" t="s">
        <v>841</v>
      </c>
      <c r="G4475" s="10" t="s">
        <v>2963</v>
      </c>
      <c r="H4475" s="12"/>
      <c r="I4475" s="10" t="s">
        <v>21</v>
      </c>
      <c r="J4475" s="10"/>
      <c r="K4475" s="10"/>
      <c r="L4475" s="10" t="s">
        <v>22</v>
      </c>
      <c r="M4475" s="10" t="s">
        <v>22</v>
      </c>
      <c r="N4475" s="10" t="s">
        <v>22</v>
      </c>
      <c r="O4475" s="10"/>
      <c r="P4475" s="11"/>
    </row>
    <row r="4476">
      <c r="A4476" s="22">
        <v>45482.0</v>
      </c>
      <c r="B4476" s="35">
        <v>45481.0</v>
      </c>
      <c r="C4476" s="10" t="s">
        <v>17</v>
      </c>
      <c r="D4476" s="10">
        <v>8.0</v>
      </c>
      <c r="E4476" s="16" t="s">
        <v>9</v>
      </c>
      <c r="F4476" s="10" t="s">
        <v>2129</v>
      </c>
      <c r="G4476" s="10" t="s">
        <v>3360</v>
      </c>
      <c r="H4476" s="12"/>
      <c r="I4476" s="10" t="s">
        <v>60</v>
      </c>
      <c r="J4476" s="10"/>
      <c r="K4476" s="10"/>
      <c r="L4476" s="10" t="s">
        <v>22</v>
      </c>
      <c r="M4476" s="10" t="s">
        <v>22</v>
      </c>
      <c r="N4476" s="10" t="s">
        <v>22</v>
      </c>
      <c r="O4476" s="10" t="s">
        <v>22</v>
      </c>
      <c r="P4476" s="11"/>
    </row>
    <row r="4477">
      <c r="A4477" s="22">
        <v>45482.0</v>
      </c>
      <c r="B4477" s="35">
        <v>45482.0</v>
      </c>
      <c r="C4477" s="10" t="s">
        <v>17</v>
      </c>
      <c r="D4477" s="10" t="s">
        <v>89</v>
      </c>
      <c r="E4477" s="19" t="s">
        <v>89</v>
      </c>
      <c r="F4477" s="10" t="s">
        <v>3361</v>
      </c>
      <c r="G4477" s="10" t="s">
        <v>45</v>
      </c>
      <c r="H4477" s="12" t="s">
        <v>46</v>
      </c>
      <c r="I4477" s="10" t="s">
        <v>21</v>
      </c>
      <c r="J4477" s="10"/>
      <c r="K4477" s="10"/>
      <c r="L4477" s="10" t="s">
        <v>22</v>
      </c>
      <c r="M4477" s="10" t="s">
        <v>22</v>
      </c>
      <c r="N4477" s="10" t="s">
        <v>22</v>
      </c>
      <c r="O4477" s="10"/>
      <c r="P4477" s="10"/>
    </row>
    <row r="4478">
      <c r="A4478" s="29">
        <v>45481.512247384264</v>
      </c>
      <c r="B4478" s="35">
        <v>45481.0</v>
      </c>
      <c r="C4478" s="10" t="s">
        <v>17</v>
      </c>
      <c r="D4478" s="10">
        <v>8.0</v>
      </c>
      <c r="E4478" s="17" t="s">
        <v>33</v>
      </c>
      <c r="F4478" s="10" t="s">
        <v>811</v>
      </c>
      <c r="G4478" s="10" t="s">
        <v>812</v>
      </c>
      <c r="H4478" s="12"/>
      <c r="I4478" s="10" t="s">
        <v>21</v>
      </c>
      <c r="J4478" s="10"/>
      <c r="K4478" s="10"/>
      <c r="L4478" s="10" t="s">
        <v>22</v>
      </c>
      <c r="M4478" s="10" t="s">
        <v>22</v>
      </c>
      <c r="N4478" s="10" t="s">
        <v>22</v>
      </c>
      <c r="O4478" s="10"/>
      <c r="P4478" s="11"/>
    </row>
    <row r="4479">
      <c r="A4479" s="29">
        <v>45481.512247384264</v>
      </c>
      <c r="B4479" s="35">
        <v>45481.0</v>
      </c>
      <c r="C4479" s="10" t="s">
        <v>17</v>
      </c>
      <c r="D4479" s="10">
        <v>8.0</v>
      </c>
      <c r="E4479" s="17" t="s">
        <v>33</v>
      </c>
      <c r="F4479" s="10" t="s">
        <v>811</v>
      </c>
      <c r="G4479" s="10" t="s">
        <v>812</v>
      </c>
      <c r="H4479" s="12"/>
      <c r="I4479" s="10" t="s">
        <v>21</v>
      </c>
      <c r="J4479" s="10"/>
      <c r="K4479" s="22"/>
      <c r="L4479" s="10" t="s">
        <v>22</v>
      </c>
      <c r="M4479" s="10" t="s">
        <v>22</v>
      </c>
      <c r="N4479" s="10" t="s">
        <v>22</v>
      </c>
      <c r="O4479" s="10"/>
      <c r="P4479" s="11"/>
    </row>
    <row r="4480">
      <c r="A4480" s="22">
        <v>45481.48466664352</v>
      </c>
      <c r="B4480" s="23">
        <v>45481.0</v>
      </c>
      <c r="C4480" s="10" t="s">
        <v>17</v>
      </c>
      <c r="D4480" s="10">
        <v>8.0</v>
      </c>
      <c r="E4480" s="16" t="s">
        <v>9</v>
      </c>
      <c r="F4480" s="10" t="s">
        <v>344</v>
      </c>
      <c r="G4480" s="10" t="s">
        <v>314</v>
      </c>
      <c r="H4480" s="12" t="s">
        <v>315</v>
      </c>
      <c r="I4480" s="10" t="s">
        <v>21</v>
      </c>
      <c r="J4480" s="10"/>
      <c r="K4480" s="10"/>
      <c r="L4480" s="10" t="s">
        <v>22</v>
      </c>
      <c r="M4480" s="10" t="s">
        <v>22</v>
      </c>
      <c r="N4480" s="10" t="s">
        <v>22</v>
      </c>
      <c r="O4480" s="10"/>
      <c r="P4480" s="11"/>
    </row>
    <row r="4481">
      <c r="A4481" s="29">
        <v>45481.48466664352</v>
      </c>
      <c r="B4481" s="35">
        <v>45481.0</v>
      </c>
      <c r="C4481" s="10" t="s">
        <v>17</v>
      </c>
      <c r="D4481" s="10">
        <v>8.0</v>
      </c>
      <c r="E4481" s="16" t="s">
        <v>9</v>
      </c>
      <c r="F4481" s="10" t="s">
        <v>344</v>
      </c>
      <c r="G4481" s="10" t="s">
        <v>314</v>
      </c>
      <c r="H4481" s="12" t="s">
        <v>315</v>
      </c>
      <c r="I4481" s="10" t="s">
        <v>21</v>
      </c>
      <c r="J4481" s="10"/>
      <c r="K4481" s="10"/>
      <c r="L4481" s="10" t="s">
        <v>22</v>
      </c>
      <c r="M4481" s="10" t="s">
        <v>22</v>
      </c>
      <c r="N4481" s="10" t="s">
        <v>22</v>
      </c>
      <c r="O4481" s="10"/>
      <c r="P4481" s="11"/>
    </row>
    <row r="4482">
      <c r="A4482" s="22">
        <v>45481.412360648144</v>
      </c>
      <c r="B4482" s="23">
        <v>45481.0</v>
      </c>
      <c r="C4482" s="10" t="s">
        <v>17</v>
      </c>
      <c r="D4482" s="10">
        <v>4.0</v>
      </c>
      <c r="E4482" s="16" t="s">
        <v>9</v>
      </c>
      <c r="F4482" s="10" t="s">
        <v>3362</v>
      </c>
      <c r="G4482" s="10" t="s">
        <v>94</v>
      </c>
      <c r="H4482" s="12" t="s">
        <v>853</v>
      </c>
      <c r="I4482" s="10" t="s">
        <v>21</v>
      </c>
      <c r="J4482" s="10" t="s">
        <v>536</v>
      </c>
      <c r="K4482" s="10"/>
      <c r="L4482" s="10" t="s">
        <v>22</v>
      </c>
      <c r="M4482" s="10" t="s">
        <v>22</v>
      </c>
      <c r="N4482" s="10" t="s">
        <v>22</v>
      </c>
      <c r="O4482" s="10"/>
      <c r="P4482" s="11"/>
    </row>
    <row r="4483">
      <c r="A4483" s="22">
        <v>45481.412360648144</v>
      </c>
      <c r="B4483" s="23">
        <v>45481.0</v>
      </c>
      <c r="C4483" s="10" t="s">
        <v>17</v>
      </c>
      <c r="D4483" s="10">
        <v>4.0</v>
      </c>
      <c r="E4483" s="16" t="s">
        <v>9</v>
      </c>
      <c r="F4483" s="10" t="s">
        <v>3362</v>
      </c>
      <c r="G4483" s="10" t="s">
        <v>94</v>
      </c>
      <c r="H4483" s="12" t="s">
        <v>853</v>
      </c>
      <c r="I4483" s="10" t="s">
        <v>21</v>
      </c>
      <c r="J4483" s="10" t="s">
        <v>536</v>
      </c>
      <c r="K4483" s="10"/>
      <c r="L4483" s="10" t="s">
        <v>22</v>
      </c>
      <c r="M4483" s="10" t="s">
        <v>22</v>
      </c>
      <c r="N4483" s="10" t="s">
        <v>22</v>
      </c>
      <c r="O4483" s="10"/>
      <c r="P4483" s="11"/>
    </row>
    <row r="4484">
      <c r="A4484" s="22">
        <v>45481.0</v>
      </c>
      <c r="B4484" s="23">
        <v>45477.0</v>
      </c>
      <c r="C4484" s="10" t="s">
        <v>17</v>
      </c>
      <c r="D4484" s="10">
        <v>8.0</v>
      </c>
      <c r="E4484" s="37" t="s">
        <v>953</v>
      </c>
      <c r="F4484" s="10" t="s">
        <v>2686</v>
      </c>
      <c r="G4484" s="10" t="s">
        <v>101</v>
      </c>
      <c r="H4484" s="12" t="s">
        <v>102</v>
      </c>
      <c r="I4484" s="10" t="s">
        <v>21</v>
      </c>
      <c r="J4484" s="10"/>
      <c r="K4484" s="10"/>
      <c r="L4484" s="10" t="s">
        <v>22</v>
      </c>
      <c r="M4484" s="10" t="s">
        <v>22</v>
      </c>
      <c r="N4484" s="10" t="s">
        <v>22</v>
      </c>
      <c r="O4484" s="10"/>
      <c r="P4484" s="11"/>
    </row>
    <row r="4485">
      <c r="A4485" s="22">
        <v>45481.0</v>
      </c>
      <c r="B4485" s="23">
        <v>45477.0</v>
      </c>
      <c r="C4485" s="10" t="s">
        <v>17</v>
      </c>
      <c r="D4485" s="10">
        <v>8.0</v>
      </c>
      <c r="E4485" s="16" t="s">
        <v>9</v>
      </c>
      <c r="F4485" s="10" t="s">
        <v>1201</v>
      </c>
      <c r="G4485" s="10" t="s">
        <v>198</v>
      </c>
      <c r="H4485" s="12" t="s">
        <v>199</v>
      </c>
      <c r="I4485" s="10" t="s">
        <v>21</v>
      </c>
      <c r="J4485" s="10"/>
      <c r="K4485" s="10"/>
      <c r="L4485" s="10" t="s">
        <v>22</v>
      </c>
      <c r="M4485" s="10" t="s">
        <v>22</v>
      </c>
      <c r="N4485" s="10" t="s">
        <v>22</v>
      </c>
      <c r="O4485" s="10"/>
      <c r="P4485" s="11"/>
    </row>
    <row r="4486">
      <c r="A4486" s="22">
        <v>45481.0</v>
      </c>
      <c r="B4486" s="23">
        <v>45477.0</v>
      </c>
      <c r="C4486" s="10" t="s">
        <v>17</v>
      </c>
      <c r="D4486" s="10">
        <v>8.0</v>
      </c>
      <c r="E4486" s="17" t="s">
        <v>33</v>
      </c>
      <c r="F4486" s="10" t="s">
        <v>2639</v>
      </c>
      <c r="G4486" s="10" t="s">
        <v>465</v>
      </c>
      <c r="H4486" s="12"/>
      <c r="I4486" s="10" t="s">
        <v>52</v>
      </c>
      <c r="J4486" s="10"/>
      <c r="K4486" s="10"/>
      <c r="L4486" s="10" t="s">
        <v>22</v>
      </c>
      <c r="M4486" s="10" t="s">
        <v>22</v>
      </c>
      <c r="N4486" s="10" t="s">
        <v>22</v>
      </c>
      <c r="O4486" s="10" t="s">
        <v>22</v>
      </c>
      <c r="P4486" s="11"/>
    </row>
    <row r="4487">
      <c r="A4487" s="22">
        <v>45481.0</v>
      </c>
      <c r="B4487" s="23">
        <v>45477.0</v>
      </c>
      <c r="C4487" s="10" t="s">
        <v>17</v>
      </c>
      <c r="D4487" s="10">
        <v>8.0</v>
      </c>
      <c r="E4487" s="16" t="s">
        <v>9</v>
      </c>
      <c r="F4487" s="10" t="s">
        <v>3228</v>
      </c>
      <c r="G4487" s="10" t="s">
        <v>3151</v>
      </c>
      <c r="H4487" s="38"/>
      <c r="I4487" s="10" t="s">
        <v>60</v>
      </c>
      <c r="J4487" s="10"/>
      <c r="K4487" s="10"/>
      <c r="L4487" s="10" t="s">
        <v>22</v>
      </c>
      <c r="M4487" s="10" t="s">
        <v>22</v>
      </c>
      <c r="N4487" s="10" t="s">
        <v>22</v>
      </c>
      <c r="O4487" s="10"/>
      <c r="P4487" s="11"/>
    </row>
    <row r="4488">
      <c r="A4488" s="22">
        <v>45481.0</v>
      </c>
      <c r="B4488" s="23">
        <v>45478.0</v>
      </c>
      <c r="C4488" s="10" t="s">
        <v>17</v>
      </c>
      <c r="D4488" s="10">
        <v>8.0</v>
      </c>
      <c r="E4488" s="17" t="s">
        <v>33</v>
      </c>
      <c r="F4488" s="10" t="s">
        <v>3038</v>
      </c>
      <c r="G4488" s="10" t="s">
        <v>169</v>
      </c>
      <c r="H4488" s="12" t="s">
        <v>170</v>
      </c>
      <c r="I4488" s="10" t="s">
        <v>21</v>
      </c>
      <c r="J4488" s="10"/>
      <c r="K4488" s="10"/>
      <c r="L4488" s="10" t="s">
        <v>22</v>
      </c>
      <c r="M4488" s="10" t="s">
        <v>22</v>
      </c>
      <c r="N4488" s="10" t="s">
        <v>22</v>
      </c>
      <c r="O4488" s="10"/>
      <c r="P4488" s="11"/>
    </row>
    <row r="4489">
      <c r="A4489" s="22">
        <v>45481.0</v>
      </c>
      <c r="B4489" s="23">
        <v>45478.0</v>
      </c>
      <c r="C4489" s="10" t="s">
        <v>17</v>
      </c>
      <c r="D4489" s="10">
        <v>8.0</v>
      </c>
      <c r="E4489" s="17" t="s">
        <v>33</v>
      </c>
      <c r="F4489" s="10" t="s">
        <v>2418</v>
      </c>
      <c r="G4489" s="10" t="s">
        <v>169</v>
      </c>
      <c r="H4489" s="12" t="s">
        <v>170</v>
      </c>
      <c r="I4489" s="10" t="s">
        <v>21</v>
      </c>
      <c r="J4489" s="10"/>
      <c r="K4489" s="10"/>
      <c r="L4489" s="10" t="s">
        <v>22</v>
      </c>
      <c r="M4489" s="10" t="s">
        <v>22</v>
      </c>
      <c r="N4489" s="10" t="s">
        <v>22</v>
      </c>
      <c r="O4489" s="10"/>
      <c r="P4489" s="11"/>
    </row>
    <row r="4490">
      <c r="A4490" s="22">
        <v>45481.0</v>
      </c>
      <c r="B4490" s="23">
        <v>45478.0</v>
      </c>
      <c r="C4490" s="10" t="s">
        <v>17</v>
      </c>
      <c r="D4490" s="10">
        <v>8.0</v>
      </c>
      <c r="E4490" s="16" t="s">
        <v>9</v>
      </c>
      <c r="F4490" s="10" t="s">
        <v>842</v>
      </c>
      <c r="G4490" s="10" t="s">
        <v>843</v>
      </c>
      <c r="H4490" s="12" t="s">
        <v>3363</v>
      </c>
      <c r="I4490" s="10" t="s">
        <v>52</v>
      </c>
      <c r="J4490" s="10"/>
      <c r="K4490" s="10"/>
      <c r="L4490" s="10" t="s">
        <v>22</v>
      </c>
      <c r="M4490" s="10" t="s">
        <v>22</v>
      </c>
      <c r="N4490" s="10" t="s">
        <v>22</v>
      </c>
      <c r="O4490" s="10" t="s">
        <v>474</v>
      </c>
      <c r="P4490" s="11"/>
    </row>
    <row r="4491">
      <c r="A4491" s="22">
        <v>45481.0</v>
      </c>
      <c r="B4491" s="23">
        <v>45478.0</v>
      </c>
      <c r="C4491" s="10" t="s">
        <v>17</v>
      </c>
      <c r="D4491" s="10">
        <v>8.0</v>
      </c>
      <c r="E4491" s="17" t="s">
        <v>33</v>
      </c>
      <c r="F4491" s="10" t="s">
        <v>2600</v>
      </c>
      <c r="G4491" s="10" t="s">
        <v>422</v>
      </c>
      <c r="H4491" s="12" t="s">
        <v>423</v>
      </c>
      <c r="I4491" s="10" t="s">
        <v>21</v>
      </c>
      <c r="J4491" s="10"/>
      <c r="K4491" s="10"/>
      <c r="L4491" s="10" t="s">
        <v>22</v>
      </c>
      <c r="M4491" s="10" t="s">
        <v>22</v>
      </c>
      <c r="N4491" s="10" t="s">
        <v>22</v>
      </c>
      <c r="O4491" s="10"/>
      <c r="P4491" s="11"/>
    </row>
    <row r="4492">
      <c r="A4492" s="22">
        <v>45481.0</v>
      </c>
      <c r="B4492" s="23">
        <v>45478.0</v>
      </c>
      <c r="C4492" s="10" t="s">
        <v>17</v>
      </c>
      <c r="D4492" s="10">
        <v>8.0</v>
      </c>
      <c r="E4492" s="17" t="s">
        <v>33</v>
      </c>
      <c r="F4492" s="10" t="s">
        <v>3364</v>
      </c>
      <c r="G4492" s="10" t="s">
        <v>318</v>
      </c>
      <c r="H4492" s="12" t="s">
        <v>319</v>
      </c>
      <c r="I4492" s="10" t="s">
        <v>21</v>
      </c>
      <c r="J4492" s="10"/>
      <c r="K4492" s="10"/>
      <c r="L4492" s="10" t="s">
        <v>22</v>
      </c>
      <c r="M4492" s="10" t="s">
        <v>22</v>
      </c>
      <c r="N4492" s="10" t="s">
        <v>22</v>
      </c>
      <c r="O4492" s="10"/>
      <c r="P4492" s="11"/>
    </row>
    <row r="4493">
      <c r="A4493" s="22">
        <v>45481.0</v>
      </c>
      <c r="B4493" s="23">
        <v>45478.0</v>
      </c>
      <c r="C4493" s="10" t="s">
        <v>17</v>
      </c>
      <c r="D4493" s="10">
        <v>8.0</v>
      </c>
      <c r="E4493" s="17" t="s">
        <v>33</v>
      </c>
      <c r="F4493" s="10" t="s">
        <v>3365</v>
      </c>
      <c r="G4493" s="10" t="s">
        <v>94</v>
      </c>
      <c r="H4493" s="12" t="s">
        <v>853</v>
      </c>
      <c r="I4493" s="10" t="s">
        <v>21</v>
      </c>
      <c r="J4493" s="10" t="s">
        <v>536</v>
      </c>
      <c r="K4493" s="10"/>
      <c r="L4493" s="10" t="s">
        <v>22</v>
      </c>
      <c r="M4493" s="10" t="s">
        <v>22</v>
      </c>
      <c r="N4493" s="10" t="s">
        <v>22</v>
      </c>
      <c r="O4493" s="11"/>
      <c r="P4493" s="11"/>
    </row>
    <row r="4494">
      <c r="A4494" s="22">
        <v>45481.0</v>
      </c>
      <c r="B4494" s="23">
        <v>45478.0</v>
      </c>
      <c r="C4494" s="10" t="s">
        <v>17</v>
      </c>
      <c r="D4494" s="10">
        <v>8.0</v>
      </c>
      <c r="E4494" s="17" t="s">
        <v>33</v>
      </c>
      <c r="F4494" s="10" t="s">
        <v>3366</v>
      </c>
      <c r="G4494" s="10" t="s">
        <v>267</v>
      </c>
      <c r="H4494" s="12"/>
      <c r="I4494" s="10" t="s">
        <v>21</v>
      </c>
      <c r="J4494" s="10"/>
      <c r="K4494" s="10"/>
      <c r="L4494" s="10" t="s">
        <v>22</v>
      </c>
      <c r="M4494" s="10" t="s">
        <v>22</v>
      </c>
      <c r="N4494" s="10" t="s">
        <v>22</v>
      </c>
      <c r="O4494" s="10"/>
      <c r="P4494" s="11"/>
    </row>
    <row r="4495">
      <c r="A4495" s="22">
        <v>45481.0</v>
      </c>
      <c r="B4495" s="23">
        <v>45478.0</v>
      </c>
      <c r="C4495" s="10" t="s">
        <v>17</v>
      </c>
      <c r="D4495" s="10">
        <v>8.0</v>
      </c>
      <c r="E4495" s="17" t="s">
        <v>33</v>
      </c>
      <c r="F4495" s="10" t="s">
        <v>2645</v>
      </c>
      <c r="G4495" s="10" t="s">
        <v>656</v>
      </c>
      <c r="H4495" s="12" t="s">
        <v>657</v>
      </c>
      <c r="I4495" s="10" t="s">
        <v>21</v>
      </c>
      <c r="J4495" s="10"/>
      <c r="K4495" s="10"/>
      <c r="L4495" s="10" t="s">
        <v>22</v>
      </c>
      <c r="M4495" s="10" t="s">
        <v>22</v>
      </c>
      <c r="N4495" s="10" t="s">
        <v>22</v>
      </c>
      <c r="O4495" s="11"/>
      <c r="P4495" s="11"/>
    </row>
    <row r="4496">
      <c r="A4496" s="22">
        <v>45481.0</v>
      </c>
      <c r="B4496" s="23">
        <v>45478.0</v>
      </c>
      <c r="C4496" s="10" t="s">
        <v>17</v>
      </c>
      <c r="D4496" s="10">
        <v>8.0</v>
      </c>
      <c r="E4496" s="17" t="s">
        <v>33</v>
      </c>
      <c r="F4496" s="10" t="s">
        <v>344</v>
      </c>
      <c r="G4496" s="10" t="s">
        <v>314</v>
      </c>
      <c r="H4496" s="12" t="s">
        <v>315</v>
      </c>
      <c r="I4496" s="10" t="s">
        <v>21</v>
      </c>
      <c r="J4496" s="10"/>
      <c r="K4496" s="10"/>
      <c r="L4496" s="10" t="s">
        <v>22</v>
      </c>
      <c r="M4496" s="10" t="s">
        <v>22</v>
      </c>
      <c r="N4496" s="10" t="s">
        <v>22</v>
      </c>
      <c r="O4496" s="10"/>
      <c r="P4496" s="11"/>
    </row>
    <row r="4497">
      <c r="A4497" s="22">
        <v>45481.0</v>
      </c>
      <c r="B4497" s="23">
        <v>45481.0</v>
      </c>
      <c r="C4497" s="10" t="s">
        <v>17</v>
      </c>
      <c r="D4497" s="10">
        <v>8.0</v>
      </c>
      <c r="E4497" s="16" t="s">
        <v>9</v>
      </c>
      <c r="F4497" s="10" t="s">
        <v>2362</v>
      </c>
      <c r="G4497" s="10" t="s">
        <v>2363</v>
      </c>
      <c r="H4497" s="12" t="s">
        <v>2364</v>
      </c>
      <c r="I4497" s="10" t="s">
        <v>60</v>
      </c>
      <c r="J4497" s="10"/>
      <c r="K4497" s="10"/>
      <c r="L4497" s="10" t="s">
        <v>22</v>
      </c>
      <c r="M4497" s="10" t="s">
        <v>22</v>
      </c>
      <c r="N4497" s="10" t="s">
        <v>22</v>
      </c>
      <c r="O4497" s="10" t="s">
        <v>22</v>
      </c>
      <c r="P4497" s="11"/>
    </row>
    <row r="4498">
      <c r="A4498" s="22">
        <v>45481.0</v>
      </c>
      <c r="B4498" s="23">
        <v>45481.0</v>
      </c>
      <c r="C4498" s="10" t="s">
        <v>17</v>
      </c>
      <c r="D4498" s="10">
        <v>8.0</v>
      </c>
      <c r="E4498" s="16" t="s">
        <v>9</v>
      </c>
      <c r="F4498" s="10" t="s">
        <v>3359</v>
      </c>
      <c r="G4498" s="10" t="s">
        <v>262</v>
      </c>
      <c r="H4498" s="12" t="s">
        <v>263</v>
      </c>
      <c r="I4498" s="10" t="s">
        <v>21</v>
      </c>
      <c r="J4498" s="10" t="s">
        <v>524</v>
      </c>
      <c r="K4498" s="10"/>
      <c r="L4498" s="10" t="s">
        <v>22</v>
      </c>
      <c r="M4498" s="10" t="s">
        <v>22</v>
      </c>
      <c r="N4498" s="10" t="s">
        <v>22</v>
      </c>
      <c r="O4498" s="11"/>
      <c r="P4498" s="11"/>
    </row>
    <row r="4499">
      <c r="A4499" s="22">
        <v>45481.0</v>
      </c>
      <c r="B4499" s="23">
        <v>45477.0</v>
      </c>
      <c r="C4499" s="10" t="s">
        <v>17</v>
      </c>
      <c r="D4499" s="10">
        <v>8.0</v>
      </c>
      <c r="E4499" s="37" t="s">
        <v>953</v>
      </c>
      <c r="F4499" s="10" t="s">
        <v>2686</v>
      </c>
      <c r="G4499" s="10" t="s">
        <v>101</v>
      </c>
      <c r="H4499" s="12" t="s">
        <v>102</v>
      </c>
      <c r="I4499" s="10" t="s">
        <v>21</v>
      </c>
      <c r="J4499" s="10"/>
      <c r="K4499" s="10"/>
      <c r="L4499" s="10" t="s">
        <v>22</v>
      </c>
      <c r="M4499" s="10" t="s">
        <v>22</v>
      </c>
      <c r="N4499" s="10" t="s">
        <v>22</v>
      </c>
      <c r="O4499" s="10"/>
      <c r="P4499" s="11"/>
    </row>
    <row r="4500">
      <c r="A4500" s="22">
        <v>45481.0</v>
      </c>
      <c r="B4500" s="23">
        <v>45477.0</v>
      </c>
      <c r="C4500" s="10" t="s">
        <v>17</v>
      </c>
      <c r="D4500" s="10">
        <v>8.0</v>
      </c>
      <c r="E4500" s="16" t="s">
        <v>9</v>
      </c>
      <c r="F4500" s="10" t="s">
        <v>1201</v>
      </c>
      <c r="G4500" s="10" t="s">
        <v>198</v>
      </c>
      <c r="H4500" s="12" t="s">
        <v>199</v>
      </c>
      <c r="I4500" s="10" t="s">
        <v>21</v>
      </c>
      <c r="J4500" s="10"/>
      <c r="K4500" s="10"/>
      <c r="L4500" s="10" t="s">
        <v>22</v>
      </c>
      <c r="M4500" s="10" t="s">
        <v>22</v>
      </c>
      <c r="N4500" s="10" t="s">
        <v>22</v>
      </c>
      <c r="O4500" s="10"/>
      <c r="P4500" s="11"/>
    </row>
    <row r="4501">
      <c r="A4501" s="22">
        <v>45481.0</v>
      </c>
      <c r="B4501" s="23">
        <v>45477.0</v>
      </c>
      <c r="C4501" s="10" t="s">
        <v>17</v>
      </c>
      <c r="D4501" s="10">
        <v>8.0</v>
      </c>
      <c r="E4501" s="17" t="s">
        <v>33</v>
      </c>
      <c r="F4501" s="10" t="s">
        <v>2639</v>
      </c>
      <c r="G4501" s="10" t="s">
        <v>465</v>
      </c>
      <c r="H4501" s="12"/>
      <c r="I4501" s="10" t="s">
        <v>52</v>
      </c>
      <c r="J4501" s="10"/>
      <c r="K4501" s="10"/>
      <c r="L4501" s="10" t="s">
        <v>22</v>
      </c>
      <c r="M4501" s="10" t="s">
        <v>22</v>
      </c>
      <c r="N4501" s="10" t="s">
        <v>22</v>
      </c>
      <c r="O4501" s="10" t="s">
        <v>22</v>
      </c>
      <c r="P4501" s="11"/>
    </row>
    <row r="4502">
      <c r="A4502" s="22">
        <v>45481.0</v>
      </c>
      <c r="B4502" s="23">
        <v>45477.0</v>
      </c>
      <c r="C4502" s="10" t="s">
        <v>17</v>
      </c>
      <c r="D4502" s="10">
        <v>8.0</v>
      </c>
      <c r="E4502" s="16" t="s">
        <v>9</v>
      </c>
      <c r="F4502" s="10" t="s">
        <v>3228</v>
      </c>
      <c r="G4502" s="10" t="s">
        <v>3151</v>
      </c>
      <c r="H4502" s="38"/>
      <c r="I4502" s="10" t="s">
        <v>60</v>
      </c>
      <c r="J4502" s="10"/>
      <c r="K4502" s="10"/>
      <c r="L4502" s="10" t="s">
        <v>22</v>
      </c>
      <c r="M4502" s="10" t="s">
        <v>22</v>
      </c>
      <c r="N4502" s="10" t="s">
        <v>22</v>
      </c>
      <c r="O4502" s="10"/>
      <c r="P4502" s="11"/>
    </row>
    <row r="4503">
      <c r="A4503" s="22">
        <v>45481.0</v>
      </c>
      <c r="B4503" s="23">
        <v>45478.0</v>
      </c>
      <c r="C4503" s="10" t="s">
        <v>17</v>
      </c>
      <c r="D4503" s="10">
        <v>8.0</v>
      </c>
      <c r="E4503" s="17" t="s">
        <v>33</v>
      </c>
      <c r="F4503" s="10" t="s">
        <v>3038</v>
      </c>
      <c r="G4503" s="10" t="s">
        <v>169</v>
      </c>
      <c r="H4503" s="12" t="s">
        <v>170</v>
      </c>
      <c r="I4503" s="10" t="s">
        <v>21</v>
      </c>
      <c r="J4503" s="10"/>
      <c r="K4503" s="10"/>
      <c r="L4503" s="10" t="s">
        <v>22</v>
      </c>
      <c r="M4503" s="10" t="s">
        <v>22</v>
      </c>
      <c r="N4503" s="10" t="s">
        <v>22</v>
      </c>
      <c r="O4503" s="10"/>
      <c r="P4503" s="11"/>
    </row>
    <row r="4504">
      <c r="A4504" s="22">
        <v>45481.0</v>
      </c>
      <c r="B4504" s="23">
        <v>45478.0</v>
      </c>
      <c r="C4504" s="10" t="s">
        <v>17</v>
      </c>
      <c r="D4504" s="10">
        <v>8.0</v>
      </c>
      <c r="E4504" s="17" t="s">
        <v>33</v>
      </c>
      <c r="F4504" s="10" t="s">
        <v>2418</v>
      </c>
      <c r="G4504" s="10" t="s">
        <v>169</v>
      </c>
      <c r="H4504" s="12" t="s">
        <v>170</v>
      </c>
      <c r="I4504" s="10" t="s">
        <v>21</v>
      </c>
      <c r="J4504" s="10"/>
      <c r="K4504" s="10"/>
      <c r="L4504" s="10" t="s">
        <v>22</v>
      </c>
      <c r="M4504" s="10" t="s">
        <v>22</v>
      </c>
      <c r="N4504" s="10" t="s">
        <v>22</v>
      </c>
      <c r="O4504" s="10"/>
      <c r="P4504" s="11"/>
    </row>
    <row r="4505">
      <c r="A4505" s="22">
        <v>45481.0</v>
      </c>
      <c r="B4505" s="23">
        <v>45478.0</v>
      </c>
      <c r="C4505" s="10" t="s">
        <v>17</v>
      </c>
      <c r="D4505" s="10">
        <v>8.0</v>
      </c>
      <c r="E4505" s="16" t="s">
        <v>9</v>
      </c>
      <c r="F4505" s="10" t="s">
        <v>842</v>
      </c>
      <c r="G4505" s="10" t="s">
        <v>843</v>
      </c>
      <c r="H4505" s="12" t="s">
        <v>3363</v>
      </c>
      <c r="I4505" s="10" t="s">
        <v>52</v>
      </c>
      <c r="J4505" s="10"/>
      <c r="K4505" s="10"/>
      <c r="L4505" s="10" t="s">
        <v>22</v>
      </c>
      <c r="M4505" s="10" t="s">
        <v>22</v>
      </c>
      <c r="N4505" s="10" t="s">
        <v>22</v>
      </c>
      <c r="O4505" s="10" t="s">
        <v>474</v>
      </c>
      <c r="P4505" s="11"/>
    </row>
    <row r="4506">
      <c r="A4506" s="22">
        <v>45481.0</v>
      </c>
      <c r="B4506" s="23">
        <v>45478.0</v>
      </c>
      <c r="C4506" s="10" t="s">
        <v>17</v>
      </c>
      <c r="D4506" s="10">
        <v>8.0</v>
      </c>
      <c r="E4506" s="17" t="s">
        <v>33</v>
      </c>
      <c r="F4506" s="10" t="s">
        <v>2600</v>
      </c>
      <c r="G4506" s="10" t="s">
        <v>422</v>
      </c>
      <c r="H4506" s="12" t="s">
        <v>423</v>
      </c>
      <c r="I4506" s="10" t="s">
        <v>21</v>
      </c>
      <c r="J4506" s="10"/>
      <c r="K4506" s="10"/>
      <c r="L4506" s="10" t="s">
        <v>22</v>
      </c>
      <c r="M4506" s="10" t="s">
        <v>22</v>
      </c>
      <c r="N4506" s="10" t="s">
        <v>22</v>
      </c>
      <c r="O4506" s="10"/>
      <c r="P4506" s="11"/>
    </row>
    <row r="4507">
      <c r="A4507" s="22">
        <v>45481.0</v>
      </c>
      <c r="B4507" s="23">
        <v>45478.0</v>
      </c>
      <c r="C4507" s="10" t="s">
        <v>17</v>
      </c>
      <c r="D4507" s="10">
        <v>8.0</v>
      </c>
      <c r="E4507" s="17" t="s">
        <v>33</v>
      </c>
      <c r="F4507" s="10" t="s">
        <v>3364</v>
      </c>
      <c r="G4507" s="10" t="s">
        <v>318</v>
      </c>
      <c r="H4507" s="12" t="s">
        <v>319</v>
      </c>
      <c r="I4507" s="10" t="s">
        <v>21</v>
      </c>
      <c r="J4507" s="10"/>
      <c r="K4507" s="10"/>
      <c r="L4507" s="10" t="s">
        <v>22</v>
      </c>
      <c r="M4507" s="10" t="s">
        <v>22</v>
      </c>
      <c r="N4507" s="10" t="s">
        <v>22</v>
      </c>
      <c r="O4507" s="11"/>
      <c r="P4507" s="11"/>
    </row>
    <row r="4508">
      <c r="A4508" s="22">
        <v>45481.0</v>
      </c>
      <c r="B4508" s="23">
        <v>45478.0</v>
      </c>
      <c r="C4508" s="10" t="s">
        <v>17</v>
      </c>
      <c r="D4508" s="10">
        <v>8.0</v>
      </c>
      <c r="E4508" s="17" t="s">
        <v>33</v>
      </c>
      <c r="F4508" s="10" t="s">
        <v>3365</v>
      </c>
      <c r="G4508" s="10" t="s">
        <v>94</v>
      </c>
      <c r="H4508" s="12" t="s">
        <v>853</v>
      </c>
      <c r="I4508" s="10" t="s">
        <v>21</v>
      </c>
      <c r="J4508" s="10" t="s">
        <v>536</v>
      </c>
      <c r="K4508" s="10"/>
      <c r="L4508" s="10" t="s">
        <v>22</v>
      </c>
      <c r="M4508" s="10" t="s">
        <v>22</v>
      </c>
      <c r="N4508" s="10" t="s">
        <v>22</v>
      </c>
      <c r="O4508" s="10"/>
      <c r="P4508" s="11"/>
    </row>
    <row r="4509">
      <c r="A4509" s="22">
        <v>45481.0</v>
      </c>
      <c r="B4509" s="23">
        <v>45478.0</v>
      </c>
      <c r="C4509" s="10" t="s">
        <v>17</v>
      </c>
      <c r="D4509" s="10">
        <v>8.0</v>
      </c>
      <c r="E4509" s="17" t="s">
        <v>33</v>
      </c>
      <c r="F4509" s="10" t="s">
        <v>3366</v>
      </c>
      <c r="G4509" s="10" t="s">
        <v>267</v>
      </c>
      <c r="H4509" s="12"/>
      <c r="I4509" s="10" t="s">
        <v>21</v>
      </c>
      <c r="J4509" s="10"/>
      <c r="K4509" s="10"/>
      <c r="L4509" s="10" t="s">
        <v>22</v>
      </c>
      <c r="M4509" s="10" t="s">
        <v>22</v>
      </c>
      <c r="N4509" s="10" t="s">
        <v>22</v>
      </c>
      <c r="O4509" s="10"/>
      <c r="P4509" s="11"/>
    </row>
    <row r="4510">
      <c r="A4510" s="22">
        <v>45481.0</v>
      </c>
      <c r="B4510" s="23">
        <v>45478.0</v>
      </c>
      <c r="C4510" s="10" t="s">
        <v>17</v>
      </c>
      <c r="D4510" s="10">
        <v>8.0</v>
      </c>
      <c r="E4510" s="17" t="s">
        <v>33</v>
      </c>
      <c r="F4510" s="10" t="s">
        <v>2645</v>
      </c>
      <c r="G4510" s="10" t="s">
        <v>656</v>
      </c>
      <c r="H4510" s="12" t="s">
        <v>657</v>
      </c>
      <c r="I4510" s="10" t="s">
        <v>21</v>
      </c>
      <c r="J4510" s="10"/>
      <c r="K4510" s="10"/>
      <c r="L4510" s="10" t="s">
        <v>22</v>
      </c>
      <c r="M4510" s="10" t="s">
        <v>22</v>
      </c>
      <c r="N4510" s="10" t="s">
        <v>22</v>
      </c>
      <c r="O4510" s="10"/>
      <c r="P4510" s="11"/>
    </row>
    <row r="4511">
      <c r="A4511" s="22">
        <v>45481.0</v>
      </c>
      <c r="B4511" s="23">
        <v>45478.0</v>
      </c>
      <c r="C4511" s="10" t="s">
        <v>17</v>
      </c>
      <c r="D4511" s="10">
        <v>8.0</v>
      </c>
      <c r="E4511" s="17" t="s">
        <v>33</v>
      </c>
      <c r="F4511" s="10" t="s">
        <v>344</v>
      </c>
      <c r="G4511" s="10" t="s">
        <v>314</v>
      </c>
      <c r="H4511" s="12" t="s">
        <v>315</v>
      </c>
      <c r="I4511" s="10" t="s">
        <v>21</v>
      </c>
      <c r="J4511" s="10"/>
      <c r="K4511" s="10"/>
      <c r="L4511" s="10" t="s">
        <v>22</v>
      </c>
      <c r="M4511" s="10" t="s">
        <v>22</v>
      </c>
      <c r="N4511" s="10" t="s">
        <v>22</v>
      </c>
      <c r="O4511" s="10"/>
      <c r="P4511" s="11"/>
    </row>
    <row r="4512">
      <c r="A4512" s="22">
        <v>45481.0</v>
      </c>
      <c r="B4512" s="23">
        <v>45481.0</v>
      </c>
      <c r="C4512" s="10" t="s">
        <v>17</v>
      </c>
      <c r="D4512" s="10">
        <v>8.0</v>
      </c>
      <c r="E4512" s="16" t="s">
        <v>9</v>
      </c>
      <c r="F4512" s="10" t="s">
        <v>2362</v>
      </c>
      <c r="G4512" s="10" t="s">
        <v>2363</v>
      </c>
      <c r="H4512" s="12" t="s">
        <v>2364</v>
      </c>
      <c r="I4512" s="10" t="s">
        <v>60</v>
      </c>
      <c r="J4512" s="10"/>
      <c r="K4512" s="22"/>
      <c r="L4512" s="10" t="s">
        <v>22</v>
      </c>
      <c r="M4512" s="10" t="s">
        <v>22</v>
      </c>
      <c r="N4512" s="10" t="s">
        <v>22</v>
      </c>
      <c r="O4512" s="10" t="s">
        <v>22</v>
      </c>
      <c r="P4512" s="11"/>
    </row>
    <row r="4513">
      <c r="A4513" s="22">
        <v>45481.0</v>
      </c>
      <c r="B4513" s="23">
        <v>45481.0</v>
      </c>
      <c r="C4513" s="10" t="s">
        <v>17</v>
      </c>
      <c r="D4513" s="10">
        <v>8.0</v>
      </c>
      <c r="E4513" s="16" t="s">
        <v>9</v>
      </c>
      <c r="F4513" s="10" t="s">
        <v>3359</v>
      </c>
      <c r="G4513" s="10" t="s">
        <v>262</v>
      </c>
      <c r="H4513" s="12" t="s">
        <v>263</v>
      </c>
      <c r="I4513" s="10" t="s">
        <v>21</v>
      </c>
      <c r="J4513" s="10" t="s">
        <v>524</v>
      </c>
      <c r="K4513" s="10"/>
      <c r="L4513" s="10" t="s">
        <v>22</v>
      </c>
      <c r="M4513" s="10" t="s">
        <v>22</v>
      </c>
      <c r="N4513" s="10" t="s">
        <v>22</v>
      </c>
      <c r="O4513" s="10"/>
      <c r="P4513" s="11"/>
    </row>
    <row r="4514">
      <c r="A4514" s="22">
        <v>45478.0</v>
      </c>
      <c r="B4514" s="23">
        <v>45474.0</v>
      </c>
      <c r="C4514" s="10" t="s">
        <v>17</v>
      </c>
      <c r="D4514" s="10">
        <v>8.0</v>
      </c>
      <c r="E4514" s="17" t="s">
        <v>33</v>
      </c>
      <c r="F4514" s="10" t="s">
        <v>3367</v>
      </c>
      <c r="G4514" s="10" t="s">
        <v>2463</v>
      </c>
      <c r="H4514" s="12"/>
      <c r="I4514" s="10" t="s">
        <v>21</v>
      </c>
      <c r="J4514" s="10"/>
      <c r="K4514" s="10" t="s">
        <v>2327</v>
      </c>
      <c r="L4514" s="10" t="s">
        <v>22</v>
      </c>
      <c r="M4514" s="10" t="s">
        <v>22</v>
      </c>
      <c r="N4514" s="10" t="s">
        <v>22</v>
      </c>
      <c r="O4514" s="10"/>
      <c r="P4514" s="11"/>
    </row>
    <row r="4515">
      <c r="A4515" s="22">
        <v>45478.0</v>
      </c>
      <c r="B4515" s="23">
        <v>45475.0</v>
      </c>
      <c r="C4515" s="10" t="s">
        <v>17</v>
      </c>
      <c r="D4515" s="10">
        <v>8.0</v>
      </c>
      <c r="E4515" s="16" t="s">
        <v>9</v>
      </c>
      <c r="F4515" s="10" t="s">
        <v>1563</v>
      </c>
      <c r="G4515" s="10" t="s">
        <v>187</v>
      </c>
      <c r="H4515" s="12" t="s">
        <v>188</v>
      </c>
      <c r="I4515" s="10" t="s">
        <v>21</v>
      </c>
      <c r="J4515" s="10"/>
      <c r="K4515" s="10" t="s">
        <v>3368</v>
      </c>
      <c r="L4515" s="10" t="s">
        <v>22</v>
      </c>
      <c r="M4515" s="10" t="s">
        <v>22</v>
      </c>
      <c r="N4515" s="10" t="s">
        <v>22</v>
      </c>
      <c r="O4515" s="10"/>
      <c r="P4515" s="11"/>
    </row>
    <row r="4516">
      <c r="A4516" s="22">
        <v>45478.0</v>
      </c>
      <c r="B4516" s="23">
        <v>45475.0</v>
      </c>
      <c r="C4516" s="10" t="s">
        <v>17</v>
      </c>
      <c r="D4516" s="10">
        <v>6.0</v>
      </c>
      <c r="E4516" s="16" t="s">
        <v>9</v>
      </c>
      <c r="F4516" s="10" t="s">
        <v>3369</v>
      </c>
      <c r="G4516" s="10" t="s">
        <v>3370</v>
      </c>
      <c r="H4516" s="12" t="s">
        <v>3371</v>
      </c>
      <c r="I4516" s="10" t="s">
        <v>52</v>
      </c>
      <c r="J4516" s="10"/>
      <c r="K4516" s="10"/>
      <c r="L4516" s="10" t="s">
        <v>22</v>
      </c>
      <c r="M4516" s="10" t="s">
        <v>22</v>
      </c>
      <c r="N4516" s="10" t="s">
        <v>22</v>
      </c>
      <c r="O4516" s="10" t="s">
        <v>22</v>
      </c>
      <c r="P4516" s="11"/>
    </row>
    <row r="4517">
      <c r="A4517" s="22">
        <v>45478.0</v>
      </c>
      <c r="B4517" s="23">
        <v>45477.0</v>
      </c>
      <c r="C4517" s="10" t="s">
        <v>17</v>
      </c>
      <c r="D4517" s="10"/>
      <c r="E4517" s="16" t="s">
        <v>9</v>
      </c>
      <c r="F4517" s="10" t="s">
        <v>3372</v>
      </c>
      <c r="G4517" s="10" t="s">
        <v>3373</v>
      </c>
      <c r="H4517" s="12" t="s">
        <v>3374</v>
      </c>
      <c r="I4517" s="10" t="s">
        <v>60</v>
      </c>
      <c r="J4517" s="10" t="s">
        <v>3375</v>
      </c>
      <c r="K4517" s="10" t="s">
        <v>3376</v>
      </c>
      <c r="L4517" s="10" t="s">
        <v>22</v>
      </c>
      <c r="M4517" s="10" t="s">
        <v>22</v>
      </c>
      <c r="N4517" s="10" t="s">
        <v>22</v>
      </c>
      <c r="O4517" s="10" t="s">
        <v>22</v>
      </c>
      <c r="P4517" s="11"/>
    </row>
    <row r="4518">
      <c r="A4518" s="22">
        <v>45478.0</v>
      </c>
      <c r="B4518" s="23">
        <v>45477.0</v>
      </c>
      <c r="C4518" s="10" t="s">
        <v>17</v>
      </c>
      <c r="D4518" s="10" t="s">
        <v>132</v>
      </c>
      <c r="E4518" s="17" t="s">
        <v>33</v>
      </c>
      <c r="F4518" s="10" t="s">
        <v>487</v>
      </c>
      <c r="G4518" s="10" t="s">
        <v>488</v>
      </c>
      <c r="H4518" s="12" t="s">
        <v>489</v>
      </c>
      <c r="I4518" s="10" t="s">
        <v>21</v>
      </c>
      <c r="J4518" s="10"/>
      <c r="K4518" s="22"/>
      <c r="L4518" s="10" t="s">
        <v>22</v>
      </c>
      <c r="M4518" s="10" t="s">
        <v>22</v>
      </c>
      <c r="N4518" s="10" t="s">
        <v>22</v>
      </c>
      <c r="O4518" s="10"/>
      <c r="P4518" s="11"/>
    </row>
    <row r="4519">
      <c r="A4519" s="22">
        <v>45478.0</v>
      </c>
      <c r="B4519" s="23">
        <v>45477.0</v>
      </c>
      <c r="C4519" s="10" t="s">
        <v>17</v>
      </c>
      <c r="D4519" s="10">
        <v>8.0</v>
      </c>
      <c r="E4519" s="16" t="s">
        <v>9</v>
      </c>
      <c r="F4519" s="10" t="s">
        <v>3377</v>
      </c>
      <c r="G4519" s="10" t="s">
        <v>3378</v>
      </c>
      <c r="H4519" s="12"/>
      <c r="I4519" s="10" t="s">
        <v>52</v>
      </c>
      <c r="J4519" s="22">
        <v>225.0</v>
      </c>
      <c r="K4519" s="22"/>
      <c r="L4519" s="10" t="s">
        <v>22</v>
      </c>
      <c r="M4519" s="10" t="s">
        <v>22</v>
      </c>
      <c r="N4519" s="10" t="s">
        <v>22</v>
      </c>
      <c r="O4519" s="10" t="s">
        <v>474</v>
      </c>
      <c r="P4519" s="11"/>
    </row>
    <row r="4520">
      <c r="A4520" s="22">
        <v>45478.0</v>
      </c>
      <c r="B4520" s="23">
        <v>45477.0</v>
      </c>
      <c r="C4520" s="10" t="s">
        <v>17</v>
      </c>
      <c r="D4520" s="10">
        <v>8.0</v>
      </c>
      <c r="E4520" s="16" t="s">
        <v>9</v>
      </c>
      <c r="F4520" s="10" t="s">
        <v>3379</v>
      </c>
      <c r="G4520" s="10" t="s">
        <v>3380</v>
      </c>
      <c r="H4520" s="12" t="s">
        <v>3381</v>
      </c>
      <c r="I4520" s="10" t="s">
        <v>60</v>
      </c>
      <c r="J4520" s="10"/>
      <c r="K4520" s="10" t="s">
        <v>3382</v>
      </c>
      <c r="L4520" s="10" t="s">
        <v>22</v>
      </c>
      <c r="M4520" s="10" t="s">
        <v>22</v>
      </c>
      <c r="N4520" s="10" t="s">
        <v>22</v>
      </c>
      <c r="O4520" s="11"/>
      <c r="P4520" s="11"/>
    </row>
    <row r="4521">
      <c r="A4521" s="22">
        <v>45478.0</v>
      </c>
      <c r="B4521" s="23">
        <v>45477.0</v>
      </c>
      <c r="C4521" s="10" t="s">
        <v>17</v>
      </c>
      <c r="D4521" s="10">
        <v>8.0</v>
      </c>
      <c r="E4521" s="17" t="s">
        <v>33</v>
      </c>
      <c r="F4521" s="10" t="s">
        <v>3383</v>
      </c>
      <c r="G4521" s="10" t="s">
        <v>3384</v>
      </c>
      <c r="H4521" s="12" t="s">
        <v>944</v>
      </c>
      <c r="I4521" s="10" t="s">
        <v>21</v>
      </c>
      <c r="J4521" s="10"/>
      <c r="K4521" s="10"/>
      <c r="L4521" s="10" t="s">
        <v>22</v>
      </c>
      <c r="M4521" s="10" t="s">
        <v>22</v>
      </c>
      <c r="N4521" s="10" t="s">
        <v>22</v>
      </c>
      <c r="O4521" s="10"/>
      <c r="P4521" s="11"/>
    </row>
    <row r="4522">
      <c r="A4522" s="22">
        <v>45478.0</v>
      </c>
      <c r="B4522" s="23">
        <v>45477.0</v>
      </c>
      <c r="C4522" s="10" t="s">
        <v>17</v>
      </c>
      <c r="D4522" s="10">
        <v>8.0</v>
      </c>
      <c r="E4522" s="17" t="s">
        <v>33</v>
      </c>
      <c r="F4522" s="10" t="s">
        <v>3385</v>
      </c>
      <c r="G4522" s="10" t="s">
        <v>3386</v>
      </c>
      <c r="H4522" s="12"/>
      <c r="I4522" s="10" t="s">
        <v>21</v>
      </c>
      <c r="J4522" s="10"/>
      <c r="K4522" s="10"/>
      <c r="L4522" s="10" t="s">
        <v>22</v>
      </c>
      <c r="M4522" s="10" t="s">
        <v>22</v>
      </c>
      <c r="N4522" s="10" t="s">
        <v>22</v>
      </c>
      <c r="O4522" s="10"/>
      <c r="P4522" s="11"/>
    </row>
    <row r="4523">
      <c r="A4523" s="22">
        <v>45478.0</v>
      </c>
      <c r="B4523" s="23">
        <v>45477.0</v>
      </c>
      <c r="C4523" s="10" t="s">
        <v>17</v>
      </c>
      <c r="D4523" s="10">
        <v>14.0</v>
      </c>
      <c r="E4523" s="17" t="s">
        <v>33</v>
      </c>
      <c r="F4523" s="10" t="s">
        <v>641</v>
      </c>
      <c r="G4523" s="10" t="s">
        <v>2816</v>
      </c>
      <c r="H4523" s="12"/>
      <c r="I4523" s="10" t="s">
        <v>131</v>
      </c>
      <c r="J4523" s="10" t="s">
        <v>3387</v>
      </c>
      <c r="K4523" s="10"/>
      <c r="L4523" s="10" t="s">
        <v>22</v>
      </c>
      <c r="M4523" s="10" t="s">
        <v>22</v>
      </c>
      <c r="N4523" s="10" t="s">
        <v>22</v>
      </c>
      <c r="O4523" s="10" t="s">
        <v>22</v>
      </c>
      <c r="P4523" s="11"/>
    </row>
    <row r="4524">
      <c r="A4524" s="22">
        <v>45478.0</v>
      </c>
      <c r="B4524" s="23">
        <v>45477.0</v>
      </c>
      <c r="C4524" s="10" t="s">
        <v>17</v>
      </c>
      <c r="D4524" s="10">
        <v>8.0</v>
      </c>
      <c r="E4524" s="16" t="s">
        <v>9</v>
      </c>
      <c r="F4524" s="10" t="s">
        <v>3388</v>
      </c>
      <c r="G4524" s="10" t="s">
        <v>452</v>
      </c>
      <c r="H4524" s="12" t="s">
        <v>1460</v>
      </c>
      <c r="I4524" s="10" t="s">
        <v>52</v>
      </c>
      <c r="J4524" s="10" t="s">
        <v>3389</v>
      </c>
      <c r="K4524" s="10" t="s">
        <v>874</v>
      </c>
      <c r="L4524" s="10" t="s">
        <v>22</v>
      </c>
      <c r="M4524" s="10" t="s">
        <v>22</v>
      </c>
      <c r="N4524" s="10" t="s">
        <v>22</v>
      </c>
      <c r="O4524" s="10" t="s">
        <v>22</v>
      </c>
      <c r="P4524" s="11"/>
    </row>
    <row r="4525">
      <c r="A4525" s="22">
        <v>45478.0</v>
      </c>
      <c r="B4525" s="23">
        <v>45477.0</v>
      </c>
      <c r="C4525" s="10" t="s">
        <v>17</v>
      </c>
      <c r="D4525" s="10">
        <v>8.0</v>
      </c>
      <c r="E4525" s="17" t="s">
        <v>33</v>
      </c>
      <c r="F4525" s="10" t="s">
        <v>344</v>
      </c>
      <c r="G4525" s="10" t="s">
        <v>314</v>
      </c>
      <c r="H4525" s="12" t="s">
        <v>315</v>
      </c>
      <c r="I4525" s="10" t="s">
        <v>21</v>
      </c>
      <c r="J4525" s="10"/>
      <c r="K4525" s="10"/>
      <c r="L4525" s="10" t="s">
        <v>22</v>
      </c>
      <c r="M4525" s="10" t="s">
        <v>22</v>
      </c>
      <c r="N4525" s="10" t="s">
        <v>22</v>
      </c>
      <c r="O4525" s="10"/>
      <c r="P4525" s="11"/>
    </row>
    <row r="4526">
      <c r="A4526" s="22">
        <v>45478.0</v>
      </c>
      <c r="B4526" s="23">
        <v>45477.0</v>
      </c>
      <c r="C4526" s="10" t="s">
        <v>17</v>
      </c>
      <c r="D4526" s="10">
        <v>5.0</v>
      </c>
      <c r="E4526" s="16" t="s">
        <v>9</v>
      </c>
      <c r="F4526" s="10" t="s">
        <v>3390</v>
      </c>
      <c r="G4526" s="10" t="s">
        <v>638</v>
      </c>
      <c r="H4526" s="12" t="s">
        <v>639</v>
      </c>
      <c r="I4526" s="10" t="s">
        <v>60</v>
      </c>
      <c r="J4526" s="10" t="s">
        <v>3391</v>
      </c>
      <c r="K4526" s="10" t="s">
        <v>3392</v>
      </c>
      <c r="L4526" s="10" t="s">
        <v>22</v>
      </c>
      <c r="M4526" s="10" t="s">
        <v>22</v>
      </c>
      <c r="N4526" s="10" t="s">
        <v>22</v>
      </c>
      <c r="O4526" s="10" t="s">
        <v>22</v>
      </c>
      <c r="P4526" s="11"/>
    </row>
    <row r="4527">
      <c r="A4527" s="22">
        <v>45478.0</v>
      </c>
      <c r="B4527" s="23">
        <v>45477.0</v>
      </c>
      <c r="C4527" s="10" t="s">
        <v>17</v>
      </c>
      <c r="D4527" s="10">
        <v>8.0</v>
      </c>
      <c r="E4527" s="17" t="s">
        <v>33</v>
      </c>
      <c r="F4527" s="10" t="s">
        <v>2639</v>
      </c>
      <c r="G4527" s="10" t="s">
        <v>465</v>
      </c>
      <c r="H4527" s="12"/>
      <c r="I4527" s="10" t="s">
        <v>52</v>
      </c>
      <c r="J4527" s="10"/>
      <c r="K4527" s="10"/>
      <c r="L4527" s="10" t="s">
        <v>22</v>
      </c>
      <c r="M4527" s="10" t="s">
        <v>22</v>
      </c>
      <c r="N4527" s="10" t="s">
        <v>22</v>
      </c>
      <c r="O4527" s="10" t="s">
        <v>22</v>
      </c>
      <c r="P4527" s="11"/>
    </row>
    <row r="4528">
      <c r="A4528" s="22">
        <v>45478.0</v>
      </c>
      <c r="B4528" s="23">
        <v>45477.0</v>
      </c>
      <c r="C4528" s="10" t="s">
        <v>17</v>
      </c>
      <c r="D4528" s="10">
        <v>8.0</v>
      </c>
      <c r="E4528" s="17" t="s">
        <v>33</v>
      </c>
      <c r="F4528" s="10" t="s">
        <v>3393</v>
      </c>
      <c r="G4528" s="10" t="s">
        <v>94</v>
      </c>
      <c r="H4528" s="12" t="s">
        <v>853</v>
      </c>
      <c r="I4528" s="10" t="s">
        <v>21</v>
      </c>
      <c r="J4528" s="10" t="s">
        <v>536</v>
      </c>
      <c r="K4528" s="10"/>
      <c r="L4528" s="10" t="s">
        <v>22</v>
      </c>
      <c r="M4528" s="10" t="s">
        <v>22</v>
      </c>
      <c r="N4528" s="10" t="s">
        <v>22</v>
      </c>
      <c r="O4528" s="10"/>
      <c r="P4528" s="11"/>
    </row>
    <row r="4529">
      <c r="A4529" s="22">
        <v>45478.0</v>
      </c>
      <c r="B4529" s="23">
        <v>45478.0</v>
      </c>
      <c r="C4529" s="10" t="s">
        <v>17</v>
      </c>
      <c r="D4529" s="10">
        <v>6.0</v>
      </c>
      <c r="E4529" s="16" t="s">
        <v>9</v>
      </c>
      <c r="F4529" s="10" t="s">
        <v>3369</v>
      </c>
      <c r="G4529" s="10" t="s">
        <v>3394</v>
      </c>
      <c r="H4529" s="12" t="s">
        <v>3371</v>
      </c>
      <c r="I4529" s="10" t="s">
        <v>52</v>
      </c>
      <c r="J4529" s="10"/>
      <c r="K4529" s="10"/>
      <c r="L4529" s="10" t="s">
        <v>22</v>
      </c>
      <c r="M4529" s="10" t="s">
        <v>22</v>
      </c>
      <c r="N4529" s="10" t="s">
        <v>22</v>
      </c>
      <c r="O4529" s="10" t="s">
        <v>22</v>
      </c>
      <c r="P4529" s="11"/>
    </row>
    <row r="4530">
      <c r="A4530" s="22">
        <v>45478.0</v>
      </c>
      <c r="B4530" s="23">
        <v>45474.0</v>
      </c>
      <c r="C4530" s="10" t="s">
        <v>17</v>
      </c>
      <c r="D4530" s="10">
        <v>8.0</v>
      </c>
      <c r="E4530" s="17" t="s">
        <v>33</v>
      </c>
      <c r="F4530" s="10" t="s">
        <v>3367</v>
      </c>
      <c r="G4530" s="10" t="s">
        <v>2463</v>
      </c>
      <c r="H4530" s="12"/>
      <c r="I4530" s="10" t="s">
        <v>21</v>
      </c>
      <c r="J4530" s="10"/>
      <c r="K4530" s="10" t="s">
        <v>2327</v>
      </c>
      <c r="L4530" s="10" t="s">
        <v>22</v>
      </c>
      <c r="M4530" s="10" t="s">
        <v>22</v>
      </c>
      <c r="N4530" s="10" t="s">
        <v>22</v>
      </c>
      <c r="O4530" s="10"/>
      <c r="P4530" s="11"/>
    </row>
    <row r="4531">
      <c r="A4531" s="22">
        <v>45478.0</v>
      </c>
      <c r="B4531" s="23">
        <v>45475.0</v>
      </c>
      <c r="C4531" s="10" t="s">
        <v>17</v>
      </c>
      <c r="D4531" s="10">
        <v>8.0</v>
      </c>
      <c r="E4531" s="16" t="s">
        <v>9</v>
      </c>
      <c r="F4531" s="10" t="s">
        <v>1563</v>
      </c>
      <c r="G4531" s="10" t="s">
        <v>187</v>
      </c>
      <c r="H4531" s="12" t="s">
        <v>188</v>
      </c>
      <c r="I4531" s="10" t="s">
        <v>21</v>
      </c>
      <c r="J4531" s="10"/>
      <c r="K4531" s="10" t="s">
        <v>3368</v>
      </c>
      <c r="L4531" s="10" t="s">
        <v>22</v>
      </c>
      <c r="M4531" s="10" t="s">
        <v>22</v>
      </c>
      <c r="N4531" s="10" t="s">
        <v>22</v>
      </c>
      <c r="O4531" s="10"/>
      <c r="P4531" s="11"/>
    </row>
    <row r="4532">
      <c r="A4532" s="22">
        <v>45478.0</v>
      </c>
      <c r="B4532" s="23">
        <v>45475.0</v>
      </c>
      <c r="C4532" s="10" t="s">
        <v>17</v>
      </c>
      <c r="D4532" s="10">
        <v>6.0</v>
      </c>
      <c r="E4532" s="16" t="s">
        <v>9</v>
      </c>
      <c r="F4532" s="10" t="s">
        <v>3369</v>
      </c>
      <c r="G4532" s="10" t="s">
        <v>3370</v>
      </c>
      <c r="H4532" s="12" t="s">
        <v>3371</v>
      </c>
      <c r="I4532" s="10" t="s">
        <v>52</v>
      </c>
      <c r="J4532" s="10"/>
      <c r="K4532" s="10"/>
      <c r="L4532" s="10" t="s">
        <v>22</v>
      </c>
      <c r="M4532" s="10" t="s">
        <v>22</v>
      </c>
      <c r="N4532" s="10" t="s">
        <v>22</v>
      </c>
      <c r="O4532" s="10" t="s">
        <v>22</v>
      </c>
      <c r="P4532" s="11"/>
    </row>
    <row r="4533">
      <c r="A4533" s="22">
        <v>45478.0</v>
      </c>
      <c r="B4533" s="23">
        <v>45477.0</v>
      </c>
      <c r="C4533" s="10" t="s">
        <v>17</v>
      </c>
      <c r="D4533" s="10"/>
      <c r="E4533" s="16" t="s">
        <v>9</v>
      </c>
      <c r="F4533" s="10" t="s">
        <v>3372</v>
      </c>
      <c r="G4533" s="10" t="s">
        <v>3373</v>
      </c>
      <c r="H4533" s="12" t="s">
        <v>3374</v>
      </c>
      <c r="I4533" s="10" t="s">
        <v>60</v>
      </c>
      <c r="J4533" s="10" t="s">
        <v>3375</v>
      </c>
      <c r="K4533" s="10" t="s">
        <v>3376</v>
      </c>
      <c r="L4533" s="10" t="s">
        <v>22</v>
      </c>
      <c r="M4533" s="10" t="s">
        <v>22</v>
      </c>
      <c r="N4533" s="10" t="s">
        <v>22</v>
      </c>
      <c r="O4533" s="10" t="s">
        <v>22</v>
      </c>
      <c r="P4533" s="11"/>
    </row>
    <row r="4534">
      <c r="A4534" s="22">
        <v>45478.0</v>
      </c>
      <c r="B4534" s="23">
        <v>45477.0</v>
      </c>
      <c r="C4534" s="10" t="s">
        <v>17</v>
      </c>
      <c r="D4534" s="10" t="s">
        <v>132</v>
      </c>
      <c r="E4534" s="17" t="s">
        <v>33</v>
      </c>
      <c r="F4534" s="10" t="s">
        <v>487</v>
      </c>
      <c r="G4534" s="10" t="s">
        <v>488</v>
      </c>
      <c r="H4534" s="12" t="s">
        <v>489</v>
      </c>
      <c r="I4534" s="10" t="s">
        <v>21</v>
      </c>
      <c r="J4534" s="10"/>
      <c r="K4534" s="10"/>
      <c r="L4534" s="10" t="s">
        <v>22</v>
      </c>
      <c r="M4534" s="10" t="s">
        <v>22</v>
      </c>
      <c r="N4534" s="10" t="s">
        <v>22</v>
      </c>
      <c r="O4534" s="11"/>
      <c r="P4534" s="11"/>
    </row>
    <row r="4535">
      <c r="A4535" s="22">
        <v>45478.0</v>
      </c>
      <c r="B4535" s="23">
        <v>45477.0</v>
      </c>
      <c r="C4535" s="10" t="s">
        <v>17</v>
      </c>
      <c r="D4535" s="10">
        <v>8.0</v>
      </c>
      <c r="E4535" s="16" t="s">
        <v>9</v>
      </c>
      <c r="F4535" s="10" t="s">
        <v>3377</v>
      </c>
      <c r="G4535" s="10" t="s">
        <v>3378</v>
      </c>
      <c r="H4535" s="12"/>
      <c r="I4535" s="10" t="s">
        <v>52</v>
      </c>
      <c r="J4535" s="22">
        <v>225.0</v>
      </c>
      <c r="K4535" s="10"/>
      <c r="L4535" s="10" t="s">
        <v>22</v>
      </c>
      <c r="M4535" s="10" t="s">
        <v>22</v>
      </c>
      <c r="N4535" s="10" t="s">
        <v>22</v>
      </c>
      <c r="O4535" s="10" t="s">
        <v>474</v>
      </c>
      <c r="P4535" s="11"/>
    </row>
    <row r="4536">
      <c r="A4536" s="22">
        <v>45478.0</v>
      </c>
      <c r="B4536" s="23">
        <v>45477.0</v>
      </c>
      <c r="C4536" s="10" t="s">
        <v>17</v>
      </c>
      <c r="D4536" s="10">
        <v>8.0</v>
      </c>
      <c r="E4536" s="16" t="s">
        <v>9</v>
      </c>
      <c r="F4536" s="10" t="s">
        <v>3379</v>
      </c>
      <c r="G4536" s="10" t="s">
        <v>3380</v>
      </c>
      <c r="H4536" s="12" t="s">
        <v>3381</v>
      </c>
      <c r="I4536" s="10" t="s">
        <v>60</v>
      </c>
      <c r="J4536" s="10"/>
      <c r="K4536" s="10" t="s">
        <v>3382</v>
      </c>
      <c r="L4536" s="10" t="s">
        <v>22</v>
      </c>
      <c r="M4536" s="10" t="s">
        <v>22</v>
      </c>
      <c r="N4536" s="10" t="s">
        <v>22</v>
      </c>
      <c r="O4536" s="10"/>
      <c r="P4536" s="11"/>
    </row>
    <row r="4537">
      <c r="A4537" s="22">
        <v>45478.0</v>
      </c>
      <c r="B4537" s="23">
        <v>45477.0</v>
      </c>
      <c r="C4537" s="10" t="s">
        <v>17</v>
      </c>
      <c r="D4537" s="10">
        <v>8.0</v>
      </c>
      <c r="E4537" s="17" t="s">
        <v>33</v>
      </c>
      <c r="F4537" s="10" t="s">
        <v>3383</v>
      </c>
      <c r="G4537" s="10" t="s">
        <v>3384</v>
      </c>
      <c r="H4537" s="12" t="s">
        <v>944</v>
      </c>
      <c r="I4537" s="10" t="s">
        <v>21</v>
      </c>
      <c r="J4537" s="10"/>
      <c r="K4537" s="10"/>
      <c r="L4537" s="10" t="s">
        <v>22</v>
      </c>
      <c r="M4537" s="10" t="s">
        <v>22</v>
      </c>
      <c r="N4537" s="10" t="s">
        <v>22</v>
      </c>
      <c r="O4537" s="10"/>
      <c r="P4537" s="11"/>
    </row>
    <row r="4538">
      <c r="A4538" s="22">
        <v>45478.0</v>
      </c>
      <c r="B4538" s="23">
        <v>45477.0</v>
      </c>
      <c r="C4538" s="10" t="s">
        <v>17</v>
      </c>
      <c r="D4538" s="10">
        <v>8.0</v>
      </c>
      <c r="E4538" s="17" t="s">
        <v>33</v>
      </c>
      <c r="F4538" s="10" t="s">
        <v>3385</v>
      </c>
      <c r="G4538" s="10" t="s">
        <v>3386</v>
      </c>
      <c r="H4538" s="12"/>
      <c r="I4538" s="10" t="s">
        <v>21</v>
      </c>
      <c r="J4538" s="10"/>
      <c r="K4538" s="10"/>
      <c r="L4538" s="10" t="s">
        <v>22</v>
      </c>
      <c r="M4538" s="10" t="s">
        <v>22</v>
      </c>
      <c r="N4538" s="10" t="s">
        <v>22</v>
      </c>
      <c r="O4538" s="10"/>
      <c r="P4538" s="11"/>
    </row>
    <row r="4539">
      <c r="A4539" s="22">
        <v>45478.0</v>
      </c>
      <c r="B4539" s="23">
        <v>45477.0</v>
      </c>
      <c r="C4539" s="10" t="s">
        <v>17</v>
      </c>
      <c r="D4539" s="10">
        <v>14.0</v>
      </c>
      <c r="E4539" s="17" t="s">
        <v>33</v>
      </c>
      <c r="F4539" s="10" t="s">
        <v>641</v>
      </c>
      <c r="G4539" s="10" t="s">
        <v>2816</v>
      </c>
      <c r="H4539" s="12"/>
      <c r="I4539" s="10" t="s">
        <v>131</v>
      </c>
      <c r="J4539" s="10" t="s">
        <v>3387</v>
      </c>
      <c r="K4539" s="10"/>
      <c r="L4539" s="10" t="s">
        <v>22</v>
      </c>
      <c r="M4539" s="10" t="s">
        <v>22</v>
      </c>
      <c r="N4539" s="10" t="s">
        <v>22</v>
      </c>
      <c r="O4539" s="10" t="s">
        <v>22</v>
      </c>
      <c r="P4539" s="11"/>
    </row>
    <row r="4540">
      <c r="A4540" s="22">
        <v>45478.0</v>
      </c>
      <c r="B4540" s="23">
        <v>45477.0</v>
      </c>
      <c r="C4540" s="10" t="s">
        <v>17</v>
      </c>
      <c r="D4540" s="10">
        <v>8.0</v>
      </c>
      <c r="E4540" s="16" t="s">
        <v>9</v>
      </c>
      <c r="F4540" s="10" t="s">
        <v>3388</v>
      </c>
      <c r="G4540" s="10" t="s">
        <v>452</v>
      </c>
      <c r="H4540" s="12" t="s">
        <v>1460</v>
      </c>
      <c r="I4540" s="10" t="s">
        <v>52</v>
      </c>
      <c r="J4540" s="10" t="s">
        <v>3389</v>
      </c>
      <c r="K4540" s="10" t="s">
        <v>874</v>
      </c>
      <c r="L4540" s="10" t="s">
        <v>22</v>
      </c>
      <c r="M4540" s="10" t="s">
        <v>22</v>
      </c>
      <c r="N4540" s="10" t="s">
        <v>22</v>
      </c>
      <c r="O4540" s="10" t="s">
        <v>22</v>
      </c>
      <c r="P4540" s="11"/>
    </row>
    <row r="4541">
      <c r="A4541" s="22">
        <v>45478.0</v>
      </c>
      <c r="B4541" s="23">
        <v>45477.0</v>
      </c>
      <c r="C4541" s="10" t="s">
        <v>17</v>
      </c>
      <c r="D4541" s="10">
        <v>8.0</v>
      </c>
      <c r="E4541" s="17" t="s">
        <v>33</v>
      </c>
      <c r="F4541" s="10" t="s">
        <v>344</v>
      </c>
      <c r="G4541" s="10" t="s">
        <v>314</v>
      </c>
      <c r="H4541" s="12" t="s">
        <v>315</v>
      </c>
      <c r="I4541" s="10" t="s">
        <v>21</v>
      </c>
      <c r="J4541" s="10"/>
      <c r="K4541" s="10"/>
      <c r="L4541" s="10" t="s">
        <v>22</v>
      </c>
      <c r="M4541" s="10" t="s">
        <v>22</v>
      </c>
      <c r="N4541" s="10" t="s">
        <v>22</v>
      </c>
      <c r="O4541" s="10"/>
      <c r="P4541" s="11"/>
    </row>
    <row r="4542">
      <c r="A4542" s="22">
        <v>45478.0</v>
      </c>
      <c r="B4542" s="23">
        <v>45477.0</v>
      </c>
      <c r="C4542" s="10" t="s">
        <v>17</v>
      </c>
      <c r="D4542" s="10">
        <v>5.0</v>
      </c>
      <c r="E4542" s="16" t="s">
        <v>9</v>
      </c>
      <c r="F4542" s="10" t="s">
        <v>3390</v>
      </c>
      <c r="G4542" s="10" t="s">
        <v>638</v>
      </c>
      <c r="H4542" s="12" t="s">
        <v>639</v>
      </c>
      <c r="I4542" s="10" t="s">
        <v>60</v>
      </c>
      <c r="J4542" s="10" t="s">
        <v>3391</v>
      </c>
      <c r="K4542" s="10" t="s">
        <v>3392</v>
      </c>
      <c r="L4542" s="10" t="s">
        <v>22</v>
      </c>
      <c r="M4542" s="10" t="s">
        <v>22</v>
      </c>
      <c r="N4542" s="10" t="s">
        <v>22</v>
      </c>
      <c r="O4542" s="10" t="s">
        <v>22</v>
      </c>
      <c r="P4542" s="11"/>
    </row>
    <row r="4543">
      <c r="A4543" s="22">
        <v>45478.0</v>
      </c>
      <c r="B4543" s="23">
        <v>45477.0</v>
      </c>
      <c r="C4543" s="10" t="s">
        <v>17</v>
      </c>
      <c r="D4543" s="10">
        <v>8.0</v>
      </c>
      <c r="E4543" s="17" t="s">
        <v>33</v>
      </c>
      <c r="F4543" s="10" t="s">
        <v>2639</v>
      </c>
      <c r="G4543" s="10" t="s">
        <v>465</v>
      </c>
      <c r="H4543" s="12"/>
      <c r="I4543" s="10" t="s">
        <v>52</v>
      </c>
      <c r="J4543" s="10"/>
      <c r="K4543" s="10"/>
      <c r="L4543" s="10" t="s">
        <v>22</v>
      </c>
      <c r="M4543" s="10" t="s">
        <v>22</v>
      </c>
      <c r="N4543" s="10" t="s">
        <v>22</v>
      </c>
      <c r="O4543" s="10" t="s">
        <v>22</v>
      </c>
      <c r="P4543" s="11"/>
    </row>
    <row r="4544">
      <c r="A4544" s="22">
        <v>45478.0</v>
      </c>
      <c r="B4544" s="23">
        <v>45477.0</v>
      </c>
      <c r="C4544" s="10" t="s">
        <v>17</v>
      </c>
      <c r="D4544" s="10">
        <v>8.0</v>
      </c>
      <c r="E4544" s="17" t="s">
        <v>33</v>
      </c>
      <c r="F4544" s="10" t="s">
        <v>3393</v>
      </c>
      <c r="G4544" s="10" t="s">
        <v>94</v>
      </c>
      <c r="H4544" s="12" t="s">
        <v>853</v>
      </c>
      <c r="I4544" s="10" t="s">
        <v>21</v>
      </c>
      <c r="J4544" s="10" t="s">
        <v>536</v>
      </c>
      <c r="K4544" s="10"/>
      <c r="L4544" s="10" t="s">
        <v>22</v>
      </c>
      <c r="M4544" s="10" t="s">
        <v>22</v>
      </c>
      <c r="N4544" s="10" t="s">
        <v>22</v>
      </c>
      <c r="O4544" s="10"/>
      <c r="P4544" s="11"/>
    </row>
    <row r="4545">
      <c r="A4545" s="22">
        <v>45478.0</v>
      </c>
      <c r="B4545" s="23">
        <v>45478.0</v>
      </c>
      <c r="C4545" s="10" t="s">
        <v>17</v>
      </c>
      <c r="D4545" s="10">
        <v>6.0</v>
      </c>
      <c r="E4545" s="16" t="s">
        <v>9</v>
      </c>
      <c r="F4545" s="10" t="s">
        <v>3369</v>
      </c>
      <c r="G4545" s="10" t="s">
        <v>3394</v>
      </c>
      <c r="H4545" s="12" t="s">
        <v>3371</v>
      </c>
      <c r="I4545" s="10" t="s">
        <v>52</v>
      </c>
      <c r="J4545" s="10"/>
      <c r="K4545" s="10"/>
      <c r="L4545" s="10" t="s">
        <v>22</v>
      </c>
      <c r="M4545" s="10" t="s">
        <v>22</v>
      </c>
      <c r="N4545" s="10" t="s">
        <v>22</v>
      </c>
      <c r="O4545" s="10" t="s">
        <v>22</v>
      </c>
      <c r="P4545" s="11"/>
    </row>
    <row r="4546">
      <c r="A4546" s="22">
        <v>45477.512820752316</v>
      </c>
      <c r="B4546" s="23">
        <v>45477.0</v>
      </c>
      <c r="C4546" s="10" t="s">
        <v>17</v>
      </c>
      <c r="D4546" s="10" t="s">
        <v>89</v>
      </c>
      <c r="E4546" s="19" t="s">
        <v>89</v>
      </c>
      <c r="F4546" s="10" t="s">
        <v>458</v>
      </c>
      <c r="G4546" s="10" t="s">
        <v>3395</v>
      </c>
      <c r="H4546" s="12"/>
      <c r="I4546" s="10" t="s">
        <v>21</v>
      </c>
      <c r="J4546" s="10"/>
      <c r="K4546" s="10"/>
      <c r="L4546" s="10" t="s">
        <v>22</v>
      </c>
      <c r="M4546" s="10" t="s">
        <v>22</v>
      </c>
      <c r="N4546" s="10" t="s">
        <v>22</v>
      </c>
      <c r="O4546" s="10"/>
      <c r="P4546" s="11"/>
    </row>
    <row r="4547">
      <c r="A4547" s="22">
        <v>45477.512820752316</v>
      </c>
      <c r="B4547" s="23">
        <v>45477.0</v>
      </c>
      <c r="C4547" s="10" t="s">
        <v>17</v>
      </c>
      <c r="D4547" s="10" t="s">
        <v>89</v>
      </c>
      <c r="E4547" s="19" t="s">
        <v>89</v>
      </c>
      <c r="F4547" s="10" t="s">
        <v>458</v>
      </c>
      <c r="G4547" s="10" t="s">
        <v>3395</v>
      </c>
      <c r="H4547" s="12"/>
      <c r="I4547" s="10" t="s">
        <v>21</v>
      </c>
      <c r="J4547" s="22"/>
      <c r="K4547" s="10"/>
      <c r="L4547" s="10" t="s">
        <v>22</v>
      </c>
      <c r="M4547" s="10" t="s">
        <v>22</v>
      </c>
      <c r="N4547" s="10" t="s">
        <v>22</v>
      </c>
      <c r="O4547" s="10"/>
      <c r="P4547" s="11"/>
    </row>
    <row r="4548">
      <c r="A4548" s="22">
        <v>45477.44076513889</v>
      </c>
      <c r="B4548" s="23">
        <v>45477.0</v>
      </c>
      <c r="C4548" s="10" t="s">
        <v>17</v>
      </c>
      <c r="D4548" s="10">
        <v>8.0</v>
      </c>
      <c r="E4548" s="17" t="s">
        <v>33</v>
      </c>
      <c r="F4548" s="10" t="s">
        <v>3129</v>
      </c>
      <c r="G4548" s="10" t="s">
        <v>3084</v>
      </c>
      <c r="H4548" s="12"/>
      <c r="I4548" s="10" t="s">
        <v>21</v>
      </c>
      <c r="J4548" s="10"/>
      <c r="K4548" s="10"/>
      <c r="L4548" s="10" t="s">
        <v>22</v>
      </c>
      <c r="M4548" s="10" t="s">
        <v>22</v>
      </c>
      <c r="N4548" s="10" t="s">
        <v>22</v>
      </c>
      <c r="O4548" s="10"/>
      <c r="P4548" s="11"/>
    </row>
    <row r="4549">
      <c r="A4549" s="22">
        <v>45477.44076513889</v>
      </c>
      <c r="B4549" s="23">
        <v>45477.0</v>
      </c>
      <c r="C4549" s="10" t="s">
        <v>17</v>
      </c>
      <c r="D4549" s="10">
        <v>8.0</v>
      </c>
      <c r="E4549" s="17" t="s">
        <v>33</v>
      </c>
      <c r="F4549" s="10" t="s">
        <v>3129</v>
      </c>
      <c r="G4549" s="10" t="s">
        <v>3084</v>
      </c>
      <c r="H4549" s="12"/>
      <c r="I4549" s="10" t="s">
        <v>21</v>
      </c>
      <c r="J4549" s="10"/>
      <c r="K4549" s="10"/>
      <c r="L4549" s="10" t="s">
        <v>22</v>
      </c>
      <c r="M4549" s="10" t="s">
        <v>22</v>
      </c>
      <c r="N4549" s="10" t="s">
        <v>22</v>
      </c>
      <c r="O4549" s="10"/>
      <c r="P4549" s="11"/>
    </row>
    <row r="4550">
      <c r="A4550" s="22">
        <v>45477.0</v>
      </c>
      <c r="B4550" s="23">
        <v>45475.0</v>
      </c>
      <c r="C4550" s="10" t="s">
        <v>17</v>
      </c>
      <c r="D4550" s="10">
        <v>8.0</v>
      </c>
      <c r="E4550" s="17" t="s">
        <v>33</v>
      </c>
      <c r="F4550" s="10" t="s">
        <v>2741</v>
      </c>
      <c r="G4550" s="10" t="s">
        <v>94</v>
      </c>
      <c r="H4550" s="12" t="s">
        <v>853</v>
      </c>
      <c r="I4550" s="10" t="s">
        <v>21</v>
      </c>
      <c r="J4550" s="10" t="s">
        <v>536</v>
      </c>
      <c r="K4550" s="10"/>
      <c r="L4550" s="10" t="s">
        <v>22</v>
      </c>
      <c r="M4550" s="10" t="s">
        <v>22</v>
      </c>
      <c r="N4550" s="10" t="s">
        <v>22</v>
      </c>
      <c r="O4550" s="10"/>
      <c r="P4550" s="11"/>
    </row>
    <row r="4551">
      <c r="A4551" s="22">
        <v>45477.0</v>
      </c>
      <c r="B4551" s="23">
        <v>45474.0</v>
      </c>
      <c r="C4551" s="10" t="s">
        <v>17</v>
      </c>
      <c r="D4551" s="10">
        <v>8.0</v>
      </c>
      <c r="E4551" s="16" t="s">
        <v>9</v>
      </c>
      <c r="F4551" s="10" t="s">
        <v>2639</v>
      </c>
      <c r="G4551" s="10" t="s">
        <v>465</v>
      </c>
      <c r="H4551" s="12"/>
      <c r="I4551" s="10" t="s">
        <v>52</v>
      </c>
      <c r="J4551" s="10"/>
      <c r="K4551" s="10"/>
      <c r="L4551" s="10" t="s">
        <v>22</v>
      </c>
      <c r="M4551" s="10" t="s">
        <v>22</v>
      </c>
      <c r="N4551" s="10" t="s">
        <v>22</v>
      </c>
      <c r="O4551" s="10" t="s">
        <v>22</v>
      </c>
      <c r="P4551" s="11"/>
    </row>
    <row r="4552">
      <c r="A4552" s="22">
        <v>45477.0</v>
      </c>
      <c r="B4552" s="23">
        <v>45476.0</v>
      </c>
      <c r="C4552" s="10" t="s">
        <v>17</v>
      </c>
      <c r="D4552" s="10">
        <v>8.0</v>
      </c>
      <c r="E4552" s="16" t="s">
        <v>9</v>
      </c>
      <c r="F4552" s="10" t="s">
        <v>3396</v>
      </c>
      <c r="G4552" s="10" t="s">
        <v>3397</v>
      </c>
      <c r="H4552" s="12" t="s">
        <v>3398</v>
      </c>
      <c r="I4552" s="10" t="s">
        <v>52</v>
      </c>
      <c r="J4552" s="10"/>
      <c r="K4552" s="10"/>
      <c r="L4552" s="10" t="s">
        <v>22</v>
      </c>
      <c r="M4552" s="10" t="s">
        <v>22</v>
      </c>
      <c r="N4552" s="10" t="s">
        <v>22</v>
      </c>
      <c r="O4552" s="10" t="s">
        <v>474</v>
      </c>
      <c r="P4552" s="11"/>
    </row>
    <row r="4553">
      <c r="A4553" s="22">
        <v>45477.0</v>
      </c>
      <c r="B4553" s="23">
        <v>45475.0</v>
      </c>
      <c r="C4553" s="10" t="s">
        <v>17</v>
      </c>
      <c r="D4553" s="10">
        <v>8.0</v>
      </c>
      <c r="E4553" s="17" t="s">
        <v>33</v>
      </c>
      <c r="F4553" s="10" t="s">
        <v>2741</v>
      </c>
      <c r="G4553" s="10" t="s">
        <v>94</v>
      </c>
      <c r="H4553" s="12" t="s">
        <v>853</v>
      </c>
      <c r="I4553" s="10" t="s">
        <v>21</v>
      </c>
      <c r="J4553" s="10" t="s">
        <v>536</v>
      </c>
      <c r="K4553" s="10"/>
      <c r="L4553" s="10" t="s">
        <v>22</v>
      </c>
      <c r="M4553" s="10" t="s">
        <v>22</v>
      </c>
      <c r="N4553" s="10" t="s">
        <v>22</v>
      </c>
      <c r="O4553" s="10"/>
      <c r="P4553" s="11"/>
    </row>
    <row r="4554">
      <c r="A4554" s="22">
        <v>45477.0</v>
      </c>
      <c r="B4554" s="23">
        <v>45474.0</v>
      </c>
      <c r="C4554" s="10" t="s">
        <v>17</v>
      </c>
      <c r="D4554" s="10">
        <v>8.0</v>
      </c>
      <c r="E4554" s="16" t="s">
        <v>9</v>
      </c>
      <c r="F4554" s="10" t="s">
        <v>2639</v>
      </c>
      <c r="G4554" s="10" t="s">
        <v>465</v>
      </c>
      <c r="H4554" s="12"/>
      <c r="I4554" s="10" t="s">
        <v>52</v>
      </c>
      <c r="J4554" s="10"/>
      <c r="K4554" s="10"/>
      <c r="L4554" s="10" t="s">
        <v>22</v>
      </c>
      <c r="M4554" s="10" t="s">
        <v>22</v>
      </c>
      <c r="N4554" s="10" t="s">
        <v>22</v>
      </c>
      <c r="O4554" s="10" t="s">
        <v>22</v>
      </c>
      <c r="P4554" s="10"/>
    </row>
    <row r="4555">
      <c r="A4555" s="22">
        <v>45477.0</v>
      </c>
      <c r="B4555" s="23">
        <v>45476.0</v>
      </c>
      <c r="C4555" s="10" t="s">
        <v>17</v>
      </c>
      <c r="D4555" s="10">
        <v>8.0</v>
      </c>
      <c r="E4555" s="16" t="s">
        <v>9</v>
      </c>
      <c r="F4555" s="10" t="s">
        <v>3396</v>
      </c>
      <c r="G4555" s="10" t="s">
        <v>3397</v>
      </c>
      <c r="H4555" s="12" t="s">
        <v>3398</v>
      </c>
      <c r="I4555" s="10" t="s">
        <v>52</v>
      </c>
      <c r="J4555" s="10"/>
      <c r="K4555" s="10"/>
      <c r="L4555" s="10" t="s">
        <v>22</v>
      </c>
      <c r="M4555" s="10" t="s">
        <v>22</v>
      </c>
      <c r="N4555" s="10" t="s">
        <v>22</v>
      </c>
      <c r="O4555" s="10" t="s">
        <v>474</v>
      </c>
      <c r="P4555" s="11"/>
    </row>
    <row r="4556">
      <c r="A4556" s="22">
        <v>45476.0</v>
      </c>
      <c r="B4556" s="23">
        <v>45474.0</v>
      </c>
      <c r="C4556" s="10" t="s">
        <v>17</v>
      </c>
      <c r="D4556" s="10" t="s">
        <v>177</v>
      </c>
      <c r="E4556" s="17" t="s">
        <v>33</v>
      </c>
      <c r="F4556" s="10" t="s">
        <v>2495</v>
      </c>
      <c r="G4556" s="10" t="s">
        <v>3399</v>
      </c>
      <c r="H4556" s="12" t="s">
        <v>3400</v>
      </c>
      <c r="I4556" s="10" t="s">
        <v>52</v>
      </c>
      <c r="J4556" s="10"/>
      <c r="K4556" s="22"/>
      <c r="L4556" s="10" t="s">
        <v>22</v>
      </c>
      <c r="M4556" s="10" t="s">
        <v>22</v>
      </c>
      <c r="N4556" s="10"/>
      <c r="O4556" s="10"/>
      <c r="P4556" s="11"/>
    </row>
    <row r="4557">
      <c r="A4557" s="22">
        <v>45476.0</v>
      </c>
      <c r="B4557" s="23">
        <v>45471.0</v>
      </c>
      <c r="C4557" s="10" t="s">
        <v>17</v>
      </c>
      <c r="D4557" s="10">
        <v>8.0</v>
      </c>
      <c r="E4557" s="16" t="s">
        <v>9</v>
      </c>
      <c r="F4557" s="10" t="s">
        <v>344</v>
      </c>
      <c r="G4557" s="10" t="s">
        <v>314</v>
      </c>
      <c r="H4557" s="12" t="s">
        <v>315</v>
      </c>
      <c r="I4557" s="10" t="s">
        <v>21</v>
      </c>
      <c r="J4557" s="10"/>
      <c r="K4557" s="22"/>
      <c r="L4557" s="10" t="s">
        <v>22</v>
      </c>
      <c r="M4557" s="10" t="s">
        <v>22</v>
      </c>
      <c r="N4557" s="10"/>
      <c r="O4557" s="11"/>
      <c r="P4557" s="11"/>
    </row>
    <row r="4558">
      <c r="A4558" s="22">
        <v>45476.0</v>
      </c>
      <c r="B4558" s="23">
        <v>45474.0</v>
      </c>
      <c r="C4558" s="10" t="s">
        <v>17</v>
      </c>
      <c r="D4558" s="10">
        <v>16.0</v>
      </c>
      <c r="E4558" s="17" t="s">
        <v>33</v>
      </c>
      <c r="F4558" s="10" t="s">
        <v>3401</v>
      </c>
      <c r="G4558" s="10" t="s">
        <v>3402</v>
      </c>
      <c r="H4558" s="12" t="s">
        <v>1265</v>
      </c>
      <c r="I4558" s="10" t="s">
        <v>21</v>
      </c>
      <c r="J4558" s="10" t="s">
        <v>460</v>
      </c>
      <c r="K4558" s="10" t="s">
        <v>3403</v>
      </c>
      <c r="L4558" s="10" t="s">
        <v>22</v>
      </c>
      <c r="M4558" s="10" t="s">
        <v>22</v>
      </c>
      <c r="N4558" s="10"/>
      <c r="O4558" s="10"/>
      <c r="P4558" s="11"/>
    </row>
    <row r="4559">
      <c r="A4559" s="22">
        <v>45476.0</v>
      </c>
      <c r="B4559" s="23">
        <v>45475.0</v>
      </c>
      <c r="C4559" s="10" t="s">
        <v>17</v>
      </c>
      <c r="D4559" s="10">
        <v>8.0</v>
      </c>
      <c r="E4559" s="17" t="s">
        <v>33</v>
      </c>
      <c r="F4559" s="10" t="s">
        <v>34</v>
      </c>
      <c r="G4559" s="10" t="s">
        <v>35</v>
      </c>
      <c r="H4559" s="12" t="s">
        <v>36</v>
      </c>
      <c r="I4559" s="10" t="s">
        <v>21</v>
      </c>
      <c r="J4559" s="10"/>
      <c r="K4559" s="10" t="s">
        <v>3404</v>
      </c>
      <c r="L4559" s="10" t="s">
        <v>22</v>
      </c>
      <c r="M4559" s="10" t="s">
        <v>22</v>
      </c>
      <c r="N4559" s="10"/>
      <c r="O4559" s="10"/>
      <c r="P4559" s="11"/>
    </row>
    <row r="4560">
      <c r="A4560" s="22">
        <v>45476.0</v>
      </c>
      <c r="B4560" s="23">
        <v>45475.0</v>
      </c>
      <c r="C4560" s="10" t="s">
        <v>17</v>
      </c>
      <c r="D4560" s="10">
        <v>8.0</v>
      </c>
      <c r="E4560" s="17" t="s">
        <v>33</v>
      </c>
      <c r="F4560" s="10" t="s">
        <v>868</v>
      </c>
      <c r="G4560" s="10" t="s">
        <v>379</v>
      </c>
      <c r="H4560" s="12" t="s">
        <v>380</v>
      </c>
      <c r="I4560" s="10" t="s">
        <v>21</v>
      </c>
      <c r="J4560" s="10"/>
      <c r="K4560" s="10"/>
      <c r="L4560" s="10" t="s">
        <v>22</v>
      </c>
      <c r="M4560" s="10" t="s">
        <v>22</v>
      </c>
      <c r="N4560" s="10"/>
      <c r="O4560" s="10"/>
      <c r="P4560" s="11"/>
    </row>
    <row r="4561">
      <c r="A4561" s="22">
        <v>45476.0</v>
      </c>
      <c r="B4561" s="23">
        <v>45475.0</v>
      </c>
      <c r="C4561" s="10" t="s">
        <v>17</v>
      </c>
      <c r="D4561" s="10">
        <v>8.0</v>
      </c>
      <c r="E4561" s="17" t="s">
        <v>33</v>
      </c>
      <c r="F4561" s="10" t="s">
        <v>302</v>
      </c>
      <c r="G4561" s="10" t="s">
        <v>30</v>
      </c>
      <c r="H4561" s="12" t="s">
        <v>31</v>
      </c>
      <c r="I4561" s="10" t="s">
        <v>21</v>
      </c>
      <c r="J4561" s="10"/>
      <c r="K4561" s="10"/>
      <c r="L4561" s="10" t="s">
        <v>22</v>
      </c>
      <c r="M4561" s="10" t="s">
        <v>22</v>
      </c>
      <c r="N4561" s="10"/>
      <c r="O4561" s="10"/>
      <c r="P4561" s="11"/>
    </row>
    <row r="4562">
      <c r="A4562" s="22">
        <v>45476.0</v>
      </c>
      <c r="B4562" s="23">
        <v>45475.0</v>
      </c>
      <c r="C4562" s="10" t="s">
        <v>17</v>
      </c>
      <c r="D4562" s="10">
        <v>8.0</v>
      </c>
      <c r="E4562" s="17" t="s">
        <v>33</v>
      </c>
      <c r="F4562" s="10" t="s">
        <v>3405</v>
      </c>
      <c r="G4562" s="10" t="s">
        <v>213</v>
      </c>
      <c r="H4562" s="12" t="s">
        <v>680</v>
      </c>
      <c r="I4562" s="10" t="s">
        <v>21</v>
      </c>
      <c r="J4562" s="10"/>
      <c r="K4562" s="10"/>
      <c r="L4562" s="10" t="s">
        <v>22</v>
      </c>
      <c r="M4562" s="10" t="s">
        <v>22</v>
      </c>
      <c r="N4562" s="10"/>
      <c r="O4562" s="10"/>
      <c r="P4562" s="11"/>
    </row>
    <row r="4563">
      <c r="A4563" s="22">
        <v>45476.0</v>
      </c>
      <c r="B4563" s="23">
        <v>45475.0</v>
      </c>
      <c r="C4563" s="10" t="s">
        <v>17</v>
      </c>
      <c r="D4563" s="10">
        <v>8.0</v>
      </c>
      <c r="E4563" s="16" t="s">
        <v>9</v>
      </c>
      <c r="F4563" s="10" t="s">
        <v>3406</v>
      </c>
      <c r="G4563" s="10" t="s">
        <v>422</v>
      </c>
      <c r="H4563" s="12" t="s">
        <v>423</v>
      </c>
      <c r="I4563" s="10" t="s">
        <v>21</v>
      </c>
      <c r="J4563" s="10" t="s">
        <v>3407</v>
      </c>
      <c r="K4563" s="10"/>
      <c r="L4563" s="10" t="s">
        <v>22</v>
      </c>
      <c r="M4563" s="10" t="s">
        <v>22</v>
      </c>
      <c r="N4563" s="10"/>
      <c r="O4563" s="10"/>
      <c r="P4563" s="11"/>
    </row>
    <row r="4564">
      <c r="A4564" s="22">
        <v>45476.0</v>
      </c>
      <c r="B4564" s="23">
        <v>45475.0</v>
      </c>
      <c r="C4564" s="10" t="s">
        <v>17</v>
      </c>
      <c r="D4564" s="10">
        <v>8.0</v>
      </c>
      <c r="E4564" s="16" t="s">
        <v>9</v>
      </c>
      <c r="F4564" s="10" t="s">
        <v>610</v>
      </c>
      <c r="G4564" s="10" t="s">
        <v>267</v>
      </c>
      <c r="H4564" s="12"/>
      <c r="I4564" s="10" t="s">
        <v>21</v>
      </c>
      <c r="J4564" s="10"/>
      <c r="K4564" s="10"/>
      <c r="L4564" s="10" t="s">
        <v>22</v>
      </c>
      <c r="M4564" s="10" t="s">
        <v>22</v>
      </c>
      <c r="N4564" s="10"/>
      <c r="O4564" s="10"/>
      <c r="P4564" s="11"/>
    </row>
    <row r="4565">
      <c r="A4565" s="22">
        <v>45476.0</v>
      </c>
      <c r="B4565" s="23">
        <v>45475.0</v>
      </c>
      <c r="C4565" s="10" t="s">
        <v>17</v>
      </c>
      <c r="D4565" s="10">
        <v>8.0</v>
      </c>
      <c r="E4565" s="17" t="s">
        <v>33</v>
      </c>
      <c r="F4565" s="10" t="s">
        <v>3039</v>
      </c>
      <c r="G4565" s="10" t="s">
        <v>169</v>
      </c>
      <c r="H4565" s="12" t="s">
        <v>170</v>
      </c>
      <c r="I4565" s="10" t="s">
        <v>21</v>
      </c>
      <c r="J4565" s="10"/>
      <c r="K4565" s="10"/>
      <c r="L4565" s="10" t="s">
        <v>22</v>
      </c>
      <c r="M4565" s="10" t="s">
        <v>22</v>
      </c>
      <c r="N4565" s="10" t="s">
        <v>22</v>
      </c>
      <c r="O4565" s="11"/>
      <c r="P4565" s="11"/>
    </row>
    <row r="4566">
      <c r="A4566" s="22">
        <v>45475.593896875</v>
      </c>
      <c r="B4566" s="23">
        <v>45475.0</v>
      </c>
      <c r="C4566" s="10" t="s">
        <v>17</v>
      </c>
      <c r="D4566" s="10">
        <v>8.0</v>
      </c>
      <c r="E4566" s="17" t="s">
        <v>33</v>
      </c>
      <c r="F4566" s="10" t="s">
        <v>3004</v>
      </c>
      <c r="G4566" s="10" t="s">
        <v>67</v>
      </c>
      <c r="H4566" s="12" t="s">
        <v>68</v>
      </c>
      <c r="I4566" s="10" t="s">
        <v>21</v>
      </c>
      <c r="J4566" s="10"/>
      <c r="K4566" s="10"/>
      <c r="L4566" s="10" t="s">
        <v>22</v>
      </c>
      <c r="M4566" s="10" t="s">
        <v>22</v>
      </c>
      <c r="N4566" s="10"/>
      <c r="O4566" s="10"/>
      <c r="P4566" s="11"/>
    </row>
    <row r="4567">
      <c r="A4567" s="22">
        <v>45475.48959835648</v>
      </c>
      <c r="B4567" s="23">
        <v>45475.0</v>
      </c>
      <c r="C4567" s="10" t="s">
        <v>17</v>
      </c>
      <c r="D4567" s="10" t="s">
        <v>132</v>
      </c>
      <c r="E4567" s="17" t="s">
        <v>33</v>
      </c>
      <c r="F4567" s="10" t="s">
        <v>3408</v>
      </c>
      <c r="G4567" s="10" t="s">
        <v>97</v>
      </c>
      <c r="H4567" s="12" t="s">
        <v>98</v>
      </c>
      <c r="I4567" s="10" t="s">
        <v>21</v>
      </c>
      <c r="J4567" s="10"/>
      <c r="K4567" s="10"/>
      <c r="L4567" s="10" t="s">
        <v>22</v>
      </c>
      <c r="M4567" s="10" t="s">
        <v>22</v>
      </c>
      <c r="N4567" s="10" t="s">
        <v>22</v>
      </c>
      <c r="O4567" s="10"/>
      <c r="P4567" s="11"/>
    </row>
    <row r="4568">
      <c r="A4568" s="22">
        <v>45475.0</v>
      </c>
      <c r="B4568" s="23">
        <v>45474.0</v>
      </c>
      <c r="C4568" s="10" t="s">
        <v>17</v>
      </c>
      <c r="D4568" s="10">
        <v>8.0</v>
      </c>
      <c r="E4568" s="16" t="s">
        <v>9</v>
      </c>
      <c r="F4568" s="10" t="s">
        <v>1957</v>
      </c>
      <c r="G4568" s="10" t="s">
        <v>45</v>
      </c>
      <c r="H4568" s="12" t="s">
        <v>46</v>
      </c>
      <c r="I4568" s="10" t="s">
        <v>21</v>
      </c>
      <c r="J4568" s="10"/>
      <c r="K4568" s="22"/>
      <c r="L4568" s="10" t="s">
        <v>22</v>
      </c>
      <c r="M4568" s="10" t="s">
        <v>22</v>
      </c>
      <c r="N4568" s="10" t="s">
        <v>22</v>
      </c>
      <c r="O4568" s="10"/>
      <c r="P4568" s="11"/>
    </row>
    <row r="4569">
      <c r="A4569" s="22">
        <v>45475.0</v>
      </c>
      <c r="B4569" s="23">
        <v>45474.0</v>
      </c>
      <c r="C4569" s="10" t="s">
        <v>17</v>
      </c>
      <c r="D4569" s="10">
        <v>8.0</v>
      </c>
      <c r="E4569" s="17" t="s">
        <v>33</v>
      </c>
      <c r="F4569" s="10" t="s">
        <v>2747</v>
      </c>
      <c r="G4569" s="10" t="s">
        <v>318</v>
      </c>
      <c r="H4569" s="12" t="s">
        <v>319</v>
      </c>
      <c r="I4569" s="10" t="s">
        <v>21</v>
      </c>
      <c r="J4569" s="10"/>
      <c r="K4569" s="10"/>
      <c r="L4569" s="10" t="s">
        <v>22</v>
      </c>
      <c r="M4569" s="10" t="s">
        <v>22</v>
      </c>
      <c r="N4569" s="10" t="s">
        <v>22</v>
      </c>
      <c r="O4569" s="10"/>
      <c r="P4569" s="11"/>
    </row>
    <row r="4570">
      <c r="A4570" s="22">
        <v>45475.0</v>
      </c>
      <c r="B4570" s="23">
        <v>45470.0</v>
      </c>
      <c r="C4570" s="10" t="s">
        <v>17</v>
      </c>
      <c r="D4570" s="10" t="s">
        <v>177</v>
      </c>
      <c r="E4570" s="17" t="s">
        <v>33</v>
      </c>
      <c r="F4570" s="10" t="s">
        <v>3409</v>
      </c>
      <c r="G4570" s="10" t="s">
        <v>3410</v>
      </c>
      <c r="H4570" s="12" t="s">
        <v>1823</v>
      </c>
      <c r="I4570" s="10" t="s">
        <v>60</v>
      </c>
      <c r="J4570" s="10"/>
      <c r="K4570" s="10"/>
      <c r="L4570" s="10" t="s">
        <v>22</v>
      </c>
      <c r="M4570" s="10" t="s">
        <v>22</v>
      </c>
      <c r="N4570" s="10" t="s">
        <v>22</v>
      </c>
      <c r="O4570" s="10"/>
      <c r="P4570" s="11"/>
    </row>
    <row r="4571">
      <c r="A4571" s="22">
        <v>45475.0</v>
      </c>
      <c r="B4571" s="23">
        <v>45474.0</v>
      </c>
      <c r="C4571" s="10" t="s">
        <v>17</v>
      </c>
      <c r="D4571" s="10">
        <v>8.0</v>
      </c>
      <c r="E4571" s="16" t="s">
        <v>9</v>
      </c>
      <c r="F4571" s="10" t="s">
        <v>3411</v>
      </c>
      <c r="G4571" s="10" t="s">
        <v>48</v>
      </c>
      <c r="H4571" s="12" t="s">
        <v>49</v>
      </c>
      <c r="I4571" s="10" t="s">
        <v>21</v>
      </c>
      <c r="J4571" s="10"/>
      <c r="K4571" s="10"/>
      <c r="L4571" s="10" t="s">
        <v>22</v>
      </c>
      <c r="M4571" s="10" t="s">
        <v>22</v>
      </c>
      <c r="N4571" s="10" t="s">
        <v>22</v>
      </c>
      <c r="O4571" s="11"/>
      <c r="P4571" s="11"/>
    </row>
    <row r="4572">
      <c r="A4572" s="22">
        <v>45475.0</v>
      </c>
      <c r="B4572" s="23">
        <v>45474.0</v>
      </c>
      <c r="C4572" s="10" t="s">
        <v>17</v>
      </c>
      <c r="D4572" s="10">
        <v>16.0</v>
      </c>
      <c r="E4572" s="17" t="s">
        <v>33</v>
      </c>
      <c r="F4572" s="10" t="s">
        <v>3412</v>
      </c>
      <c r="G4572" s="10" t="s">
        <v>107</v>
      </c>
      <c r="H4572" s="12" t="s">
        <v>108</v>
      </c>
      <c r="I4572" s="10" t="s">
        <v>21</v>
      </c>
      <c r="J4572" s="10"/>
      <c r="K4572" s="10"/>
      <c r="L4572" s="10" t="s">
        <v>22</v>
      </c>
      <c r="M4572" s="10" t="s">
        <v>22</v>
      </c>
      <c r="N4572" s="10"/>
      <c r="O4572" s="10"/>
      <c r="P4572" s="11"/>
    </row>
    <row r="4573">
      <c r="A4573" s="22">
        <v>45475.0</v>
      </c>
      <c r="B4573" s="23">
        <v>45474.0</v>
      </c>
      <c r="C4573" s="10" t="s">
        <v>17</v>
      </c>
      <c r="D4573" s="10">
        <v>14.0</v>
      </c>
      <c r="E4573" s="17" t="s">
        <v>33</v>
      </c>
      <c r="F4573" s="10" t="s">
        <v>2547</v>
      </c>
      <c r="G4573" s="39"/>
      <c r="H4573" s="38"/>
      <c r="I4573" s="10" t="s">
        <v>21</v>
      </c>
      <c r="J4573" s="10"/>
      <c r="K4573" s="10"/>
      <c r="L4573" s="10" t="s">
        <v>22</v>
      </c>
      <c r="M4573" s="10" t="s">
        <v>22</v>
      </c>
      <c r="N4573" s="10" t="s">
        <v>22</v>
      </c>
      <c r="O4573" s="10"/>
      <c r="P4573" s="11"/>
    </row>
    <row r="4574">
      <c r="A4574" s="22">
        <v>45475.0</v>
      </c>
      <c r="B4574" s="23">
        <v>45474.0</v>
      </c>
      <c r="C4574" s="10" t="s">
        <v>17</v>
      </c>
      <c r="D4574" s="10">
        <v>8.0</v>
      </c>
      <c r="E4574" s="16" t="s">
        <v>9</v>
      </c>
      <c r="F4574" s="10" t="s">
        <v>3385</v>
      </c>
      <c r="G4574" s="10" t="s">
        <v>3386</v>
      </c>
      <c r="H4574" s="38"/>
      <c r="I4574" s="10" t="s">
        <v>21</v>
      </c>
      <c r="J4574" s="10"/>
      <c r="K4574" s="10"/>
      <c r="L4574" s="10" t="s">
        <v>22</v>
      </c>
      <c r="M4574" s="10" t="s">
        <v>22</v>
      </c>
      <c r="N4574" s="10" t="s">
        <v>22</v>
      </c>
      <c r="O4574" s="10"/>
      <c r="P4574" s="11"/>
    </row>
    <row r="4575">
      <c r="A4575" s="22">
        <v>45475.0</v>
      </c>
      <c r="B4575" s="23">
        <v>45474.0</v>
      </c>
      <c r="C4575" s="10" t="s">
        <v>17</v>
      </c>
      <c r="D4575" s="10">
        <v>12.0</v>
      </c>
      <c r="E4575" s="37" t="s">
        <v>953</v>
      </c>
      <c r="F4575" s="10" t="s">
        <v>2686</v>
      </c>
      <c r="G4575" s="10" t="s">
        <v>101</v>
      </c>
      <c r="H4575" s="12" t="s">
        <v>102</v>
      </c>
      <c r="I4575" s="10" t="s">
        <v>21</v>
      </c>
      <c r="J4575" s="10"/>
      <c r="K4575" s="10"/>
      <c r="L4575" s="10" t="s">
        <v>22</v>
      </c>
      <c r="M4575" s="10" t="s">
        <v>22</v>
      </c>
      <c r="N4575" s="10" t="s">
        <v>1480</v>
      </c>
      <c r="O4575" s="10"/>
      <c r="P4575" s="11"/>
    </row>
    <row r="4576">
      <c r="A4576" s="22">
        <v>45475.0</v>
      </c>
      <c r="B4576" s="23">
        <v>45474.0</v>
      </c>
      <c r="C4576" s="10" t="s">
        <v>17</v>
      </c>
      <c r="D4576" s="10">
        <v>8.0</v>
      </c>
      <c r="E4576" s="17" t="s">
        <v>33</v>
      </c>
      <c r="F4576" s="10" t="s">
        <v>2732</v>
      </c>
      <c r="G4576" s="10" t="s">
        <v>814</v>
      </c>
      <c r="H4576" s="12" t="s">
        <v>832</v>
      </c>
      <c r="I4576" s="10" t="s">
        <v>21</v>
      </c>
      <c r="J4576" s="22">
        <v>45574.0</v>
      </c>
      <c r="K4576" s="10"/>
      <c r="L4576" s="10" t="s">
        <v>22</v>
      </c>
      <c r="M4576" s="10" t="s">
        <v>22</v>
      </c>
      <c r="N4576" s="10" t="s">
        <v>22</v>
      </c>
      <c r="O4576" s="10"/>
      <c r="P4576" s="11"/>
    </row>
    <row r="4577">
      <c r="A4577" s="22">
        <v>45475.0</v>
      </c>
      <c r="B4577" s="23">
        <v>45474.0</v>
      </c>
      <c r="C4577" s="10" t="s">
        <v>17</v>
      </c>
      <c r="D4577" s="10">
        <v>8.0</v>
      </c>
      <c r="E4577" s="17" t="s">
        <v>33</v>
      </c>
      <c r="F4577" s="10" t="s">
        <v>3413</v>
      </c>
      <c r="G4577" s="10" t="s">
        <v>3414</v>
      </c>
      <c r="H4577" s="38"/>
      <c r="I4577" s="10" t="s">
        <v>21</v>
      </c>
      <c r="J4577" s="10"/>
      <c r="K4577" s="10"/>
      <c r="L4577" s="10" t="s">
        <v>22</v>
      </c>
      <c r="M4577" s="10" t="s">
        <v>22</v>
      </c>
      <c r="N4577" s="10" t="s">
        <v>22</v>
      </c>
      <c r="O4577" s="10"/>
      <c r="P4577" s="11"/>
    </row>
    <row r="4578">
      <c r="A4578" s="22">
        <v>45475.0</v>
      </c>
      <c r="B4578" s="23">
        <v>45474.0</v>
      </c>
      <c r="C4578" s="10" t="s">
        <v>17</v>
      </c>
      <c r="D4578" s="10">
        <v>8.0</v>
      </c>
      <c r="E4578" s="16" t="s">
        <v>9</v>
      </c>
      <c r="F4578" s="10" t="s">
        <v>3009</v>
      </c>
      <c r="G4578" s="10" t="s">
        <v>382</v>
      </c>
      <c r="H4578" s="38"/>
      <c r="I4578" s="10"/>
      <c r="J4578" s="10"/>
      <c r="K4578" s="10"/>
      <c r="L4578" s="10" t="s">
        <v>22</v>
      </c>
      <c r="M4578" s="10" t="s">
        <v>22</v>
      </c>
      <c r="N4578" s="10" t="s">
        <v>22</v>
      </c>
      <c r="O4578" s="10" t="s">
        <v>474</v>
      </c>
      <c r="P4578" s="11"/>
    </row>
    <row r="4579">
      <c r="A4579" s="22">
        <v>45475.0</v>
      </c>
      <c r="B4579" s="23">
        <v>45474.0</v>
      </c>
      <c r="C4579" s="10" t="s">
        <v>17</v>
      </c>
      <c r="D4579" s="10" t="s">
        <v>132</v>
      </c>
      <c r="E4579" s="17" t="s">
        <v>33</v>
      </c>
      <c r="F4579" s="10" t="s">
        <v>133</v>
      </c>
      <c r="G4579" s="10" t="s">
        <v>134</v>
      </c>
      <c r="H4579" s="12" t="s">
        <v>135</v>
      </c>
      <c r="I4579" s="10" t="s">
        <v>21</v>
      </c>
      <c r="J4579" s="10"/>
      <c r="K4579" s="10"/>
      <c r="L4579" s="10" t="s">
        <v>22</v>
      </c>
      <c r="M4579" s="10" t="s">
        <v>22</v>
      </c>
      <c r="N4579" s="10" t="s">
        <v>22</v>
      </c>
      <c r="O4579" s="10"/>
      <c r="P4579" s="11"/>
    </row>
    <row r="4580">
      <c r="A4580" s="22">
        <v>45475.0</v>
      </c>
      <c r="B4580" s="23">
        <v>45475.0</v>
      </c>
      <c r="C4580" s="10" t="s">
        <v>17</v>
      </c>
      <c r="D4580" s="10">
        <v>8.0</v>
      </c>
      <c r="E4580" s="16" t="s">
        <v>9</v>
      </c>
      <c r="F4580" s="10" t="s">
        <v>3415</v>
      </c>
      <c r="G4580" s="10" t="s">
        <v>198</v>
      </c>
      <c r="H4580" s="12" t="s">
        <v>199</v>
      </c>
      <c r="I4580" s="10" t="s">
        <v>52</v>
      </c>
      <c r="J4580" s="10"/>
      <c r="K4580" s="10"/>
      <c r="L4580" s="10" t="s">
        <v>22</v>
      </c>
      <c r="M4580" s="10" t="s">
        <v>22</v>
      </c>
      <c r="N4580" s="10" t="s">
        <v>22</v>
      </c>
      <c r="O4580" s="10" t="s">
        <v>474</v>
      </c>
      <c r="P4580" s="11"/>
    </row>
    <row r="4581">
      <c r="A4581" s="22">
        <v>45474.47121831018</v>
      </c>
      <c r="B4581" s="23">
        <v>45474.0</v>
      </c>
      <c r="C4581" s="10" t="s">
        <v>17</v>
      </c>
      <c r="D4581" s="10">
        <v>14.0</v>
      </c>
      <c r="E4581" s="16" t="s">
        <v>9</v>
      </c>
      <c r="F4581" s="10" t="s">
        <v>3416</v>
      </c>
      <c r="G4581" s="10" t="s">
        <v>3417</v>
      </c>
      <c r="H4581" s="38"/>
      <c r="I4581" s="10" t="s">
        <v>60</v>
      </c>
      <c r="J4581" s="10"/>
      <c r="K4581" s="10"/>
      <c r="L4581" s="10" t="s">
        <v>22</v>
      </c>
      <c r="M4581" s="10" t="s">
        <v>22</v>
      </c>
      <c r="N4581" s="10" t="s">
        <v>22</v>
      </c>
      <c r="O4581" s="10" t="s">
        <v>22</v>
      </c>
      <c r="P4581" s="11"/>
    </row>
    <row r="4582">
      <c r="A4582" s="22">
        <v>45474.402192256945</v>
      </c>
      <c r="B4582" s="23">
        <v>45474.0</v>
      </c>
      <c r="C4582" s="10" t="s">
        <v>17</v>
      </c>
      <c r="D4582" s="10">
        <v>8.0</v>
      </c>
      <c r="E4582" s="17" t="s">
        <v>33</v>
      </c>
      <c r="F4582" s="10" t="s">
        <v>2732</v>
      </c>
      <c r="G4582" s="10" t="s">
        <v>814</v>
      </c>
      <c r="H4582" s="12" t="s">
        <v>832</v>
      </c>
      <c r="I4582" s="10" t="s">
        <v>21</v>
      </c>
      <c r="J4582" s="10"/>
      <c r="K4582" s="10"/>
      <c r="L4582" s="10" t="s">
        <v>22</v>
      </c>
      <c r="M4582" s="10" t="s">
        <v>22</v>
      </c>
      <c r="N4582" s="10" t="s">
        <v>22</v>
      </c>
      <c r="O4582" s="10"/>
      <c r="P4582" s="11"/>
    </row>
    <row r="4583">
      <c r="A4583" s="22">
        <v>45474.36596621528</v>
      </c>
      <c r="B4583" s="23">
        <v>45474.0</v>
      </c>
      <c r="C4583" s="10" t="s">
        <v>17</v>
      </c>
      <c r="D4583" s="10">
        <v>8.0</v>
      </c>
      <c r="E4583" s="16" t="s">
        <v>9</v>
      </c>
      <c r="F4583" s="10" t="s">
        <v>3418</v>
      </c>
      <c r="G4583" s="10" t="s">
        <v>3419</v>
      </c>
      <c r="H4583" s="12" t="s">
        <v>3420</v>
      </c>
      <c r="I4583" s="10" t="s">
        <v>60</v>
      </c>
      <c r="J4583" s="10" t="s">
        <v>3421</v>
      </c>
      <c r="K4583" s="22"/>
      <c r="L4583" s="10" t="s">
        <v>22</v>
      </c>
      <c r="M4583" s="10" t="s">
        <v>22</v>
      </c>
      <c r="N4583" s="10" t="s">
        <v>22</v>
      </c>
      <c r="O4583" s="10" t="s">
        <v>22</v>
      </c>
      <c r="P4583" s="11"/>
    </row>
    <row r="4584">
      <c r="A4584" s="22">
        <v>45474.35851744213</v>
      </c>
      <c r="B4584" s="23">
        <v>45474.0</v>
      </c>
      <c r="C4584" s="10" t="s">
        <v>17</v>
      </c>
      <c r="D4584" s="10">
        <v>8.0</v>
      </c>
      <c r="E4584" s="16" t="s">
        <v>9</v>
      </c>
      <c r="F4584" s="10" t="s">
        <v>3129</v>
      </c>
      <c r="G4584" s="10" t="s">
        <v>3384</v>
      </c>
      <c r="H4584" s="12" t="s">
        <v>944</v>
      </c>
      <c r="I4584" s="10" t="s">
        <v>21</v>
      </c>
      <c r="J4584" s="10"/>
      <c r="K4584" s="10"/>
      <c r="L4584" s="10" t="s">
        <v>22</v>
      </c>
      <c r="M4584" s="10" t="s">
        <v>22</v>
      </c>
      <c r="N4584" s="10" t="s">
        <v>22</v>
      </c>
      <c r="O4584" s="10"/>
      <c r="P4584" s="11"/>
    </row>
    <row r="4585">
      <c r="A4585" s="22">
        <v>45474.35512270834</v>
      </c>
      <c r="B4585" s="23">
        <v>45474.0</v>
      </c>
      <c r="C4585" s="10" t="s">
        <v>17</v>
      </c>
      <c r="D4585" s="10">
        <v>8.0</v>
      </c>
      <c r="E4585" s="16" t="s">
        <v>9</v>
      </c>
      <c r="F4585" s="10" t="s">
        <v>3422</v>
      </c>
      <c r="G4585" s="10" t="s">
        <v>166</v>
      </c>
      <c r="H4585" s="12" t="s">
        <v>167</v>
      </c>
      <c r="I4585" s="10" t="s">
        <v>21</v>
      </c>
      <c r="J4585" s="10"/>
      <c r="K4585" s="10"/>
      <c r="L4585" s="10" t="s">
        <v>22</v>
      </c>
      <c r="M4585" s="10" t="s">
        <v>22</v>
      </c>
      <c r="N4585" s="10" t="s">
        <v>22</v>
      </c>
      <c r="O4585" s="10"/>
      <c r="P4585" s="11"/>
    </row>
    <row r="4586">
      <c r="A4586" s="22">
        <v>45474.35433857639</v>
      </c>
      <c r="B4586" s="23">
        <v>45474.0</v>
      </c>
      <c r="C4586" s="10" t="s">
        <v>17</v>
      </c>
      <c r="D4586" s="10">
        <v>8.0</v>
      </c>
      <c r="E4586" s="16" t="s">
        <v>9</v>
      </c>
      <c r="F4586" s="10" t="s">
        <v>3393</v>
      </c>
      <c r="G4586" s="10" t="s">
        <v>94</v>
      </c>
      <c r="H4586" s="12" t="s">
        <v>853</v>
      </c>
      <c r="I4586" s="10" t="s">
        <v>21</v>
      </c>
      <c r="J4586" s="10" t="s">
        <v>536</v>
      </c>
      <c r="K4586" s="10"/>
      <c r="L4586" s="10" t="s">
        <v>22</v>
      </c>
      <c r="M4586" s="10" t="s">
        <v>22</v>
      </c>
      <c r="N4586" s="10" t="s">
        <v>22</v>
      </c>
      <c r="O4586" s="10"/>
      <c r="P4586" s="11"/>
    </row>
    <row r="4587">
      <c r="A4587" s="22">
        <v>45474.351774560186</v>
      </c>
      <c r="B4587" s="23">
        <v>45474.0</v>
      </c>
      <c r="C4587" s="10" t="s">
        <v>17</v>
      </c>
      <c r="D4587" s="10">
        <v>8.0</v>
      </c>
      <c r="E4587" s="16" t="s">
        <v>9</v>
      </c>
      <c r="F4587" s="10" t="s">
        <v>3405</v>
      </c>
      <c r="G4587" s="10" t="s">
        <v>213</v>
      </c>
      <c r="H4587" s="12" t="s">
        <v>680</v>
      </c>
      <c r="I4587" s="10" t="s">
        <v>21</v>
      </c>
      <c r="J4587" s="10"/>
      <c r="K4587" s="10"/>
      <c r="L4587" s="10" t="s">
        <v>22</v>
      </c>
      <c r="M4587" s="10" t="s">
        <v>22</v>
      </c>
      <c r="N4587" s="10" t="s">
        <v>22</v>
      </c>
      <c r="O4587" s="10"/>
      <c r="P4587" s="11"/>
    </row>
    <row r="4588">
      <c r="A4588" s="22">
        <v>45474.324014224534</v>
      </c>
      <c r="B4588" s="23">
        <v>45474.0</v>
      </c>
      <c r="C4588" s="10" t="s">
        <v>17</v>
      </c>
      <c r="D4588" s="10">
        <v>5.0</v>
      </c>
      <c r="E4588" s="16" t="s">
        <v>9</v>
      </c>
      <c r="F4588" s="10" t="s">
        <v>3423</v>
      </c>
      <c r="G4588" s="10" t="s">
        <v>3424</v>
      </c>
      <c r="H4588" s="12"/>
      <c r="I4588" s="10" t="s">
        <v>21</v>
      </c>
      <c r="J4588" s="10"/>
      <c r="K4588" s="22"/>
      <c r="L4588" s="10" t="s">
        <v>22</v>
      </c>
      <c r="M4588" s="10" t="s">
        <v>22</v>
      </c>
      <c r="N4588" s="10" t="s">
        <v>22</v>
      </c>
      <c r="O4588" s="10"/>
      <c r="P4588" s="11"/>
    </row>
    <row r="4589">
      <c r="A4589" s="22">
        <v>45474.3233940162</v>
      </c>
      <c r="B4589" s="23">
        <v>45474.0</v>
      </c>
      <c r="C4589" s="10" t="s">
        <v>17</v>
      </c>
      <c r="D4589" s="10">
        <v>8.0</v>
      </c>
      <c r="E4589" s="16" t="s">
        <v>9</v>
      </c>
      <c r="F4589" s="10" t="s">
        <v>3425</v>
      </c>
      <c r="G4589" s="10" t="s">
        <v>1093</v>
      </c>
      <c r="H4589" s="12"/>
      <c r="I4589" s="10" t="s">
        <v>21</v>
      </c>
      <c r="J4589" s="10"/>
      <c r="K4589" s="10"/>
      <c r="L4589" s="10" t="s">
        <v>22</v>
      </c>
      <c r="M4589" s="10" t="s">
        <v>22</v>
      </c>
      <c r="N4589" s="10" t="s">
        <v>22</v>
      </c>
      <c r="O4589" s="10"/>
      <c r="P4589" s="11"/>
    </row>
    <row r="4590">
      <c r="A4590" s="22">
        <v>45474.30398420139</v>
      </c>
      <c r="B4590" s="23">
        <v>45474.0</v>
      </c>
      <c r="C4590" s="10" t="s">
        <v>17</v>
      </c>
      <c r="D4590" s="10" t="s">
        <v>89</v>
      </c>
      <c r="E4590" s="19" t="s">
        <v>303</v>
      </c>
      <c r="F4590" s="10" t="s">
        <v>3426</v>
      </c>
      <c r="G4590" s="10"/>
      <c r="H4590" s="12"/>
      <c r="I4590" s="10" t="s">
        <v>21</v>
      </c>
      <c r="J4590" s="10"/>
      <c r="K4590" s="10"/>
      <c r="L4590" s="10" t="s">
        <v>22</v>
      </c>
      <c r="M4590" s="10" t="s">
        <v>22</v>
      </c>
      <c r="N4590" s="10" t="s">
        <v>22</v>
      </c>
      <c r="O4590" s="10"/>
      <c r="P4590" s="11"/>
    </row>
    <row r="4591">
      <c r="A4591" s="22">
        <v>45474.0</v>
      </c>
      <c r="B4591" s="23">
        <v>45469.0</v>
      </c>
      <c r="C4591" s="10" t="s">
        <v>17</v>
      </c>
      <c r="D4591" s="10">
        <v>8.0</v>
      </c>
      <c r="E4591" s="16" t="s">
        <v>9</v>
      </c>
      <c r="F4591" s="10" t="s">
        <v>3427</v>
      </c>
      <c r="G4591" s="10" t="s">
        <v>2899</v>
      </c>
      <c r="H4591" s="12" t="s">
        <v>2900</v>
      </c>
      <c r="I4591" s="10" t="s">
        <v>21</v>
      </c>
      <c r="J4591" s="10"/>
      <c r="K4591" s="22"/>
      <c r="L4591" s="10" t="s">
        <v>22</v>
      </c>
      <c r="M4591" s="10" t="s">
        <v>22</v>
      </c>
      <c r="N4591" s="10" t="s">
        <v>22</v>
      </c>
      <c r="O4591" s="10"/>
      <c r="P4591" s="11"/>
    </row>
    <row r="4592">
      <c r="A4592" s="22">
        <v>45474.0</v>
      </c>
      <c r="B4592" s="23">
        <v>45470.0</v>
      </c>
      <c r="C4592" s="10" t="s">
        <v>17</v>
      </c>
      <c r="D4592" s="10">
        <v>8.0</v>
      </c>
      <c r="E4592" s="17" t="s">
        <v>33</v>
      </c>
      <c r="F4592" s="10" t="s">
        <v>3004</v>
      </c>
      <c r="G4592" s="10" t="s">
        <v>67</v>
      </c>
      <c r="H4592" s="12" t="s">
        <v>68</v>
      </c>
      <c r="I4592" s="10" t="s">
        <v>21</v>
      </c>
      <c r="J4592" s="10" t="s">
        <v>497</v>
      </c>
      <c r="K4592" s="10"/>
      <c r="L4592" s="10" t="s">
        <v>22</v>
      </c>
      <c r="M4592" s="10" t="s">
        <v>22</v>
      </c>
      <c r="N4592" s="10" t="s">
        <v>22</v>
      </c>
      <c r="O4592" s="10"/>
      <c r="P4592" s="11"/>
    </row>
    <row r="4593">
      <c r="A4593" s="22">
        <v>45474.0</v>
      </c>
      <c r="B4593" s="23">
        <v>45471.0</v>
      </c>
      <c r="C4593" s="10" t="s">
        <v>17</v>
      </c>
      <c r="D4593" s="10">
        <v>8.0</v>
      </c>
      <c r="E4593" s="17" t="s">
        <v>33</v>
      </c>
      <c r="F4593" s="10" t="s">
        <v>2645</v>
      </c>
      <c r="G4593" s="10" t="s">
        <v>656</v>
      </c>
      <c r="H4593" s="12" t="s">
        <v>657</v>
      </c>
      <c r="I4593" s="10" t="s">
        <v>21</v>
      </c>
      <c r="J4593" s="10"/>
      <c r="K4593" s="10"/>
      <c r="L4593" s="10" t="s">
        <v>22</v>
      </c>
      <c r="M4593" s="10" t="s">
        <v>22</v>
      </c>
      <c r="N4593" s="10" t="s">
        <v>22</v>
      </c>
      <c r="O4593" s="10"/>
      <c r="P4593" s="11"/>
    </row>
    <row r="4594">
      <c r="A4594" s="22">
        <v>45474.0</v>
      </c>
      <c r="B4594" s="23">
        <v>45471.0</v>
      </c>
      <c r="C4594" s="10" t="s">
        <v>17</v>
      </c>
      <c r="D4594" s="10">
        <v>8.0</v>
      </c>
      <c r="E4594" s="17" t="s">
        <v>33</v>
      </c>
      <c r="F4594" s="10" t="s">
        <v>2600</v>
      </c>
      <c r="G4594" s="10" t="s">
        <v>422</v>
      </c>
      <c r="H4594" s="12" t="s">
        <v>423</v>
      </c>
      <c r="I4594" s="10" t="s">
        <v>21</v>
      </c>
      <c r="J4594" s="10"/>
      <c r="K4594" s="10"/>
      <c r="L4594" s="10" t="s">
        <v>22</v>
      </c>
      <c r="M4594" s="10" t="s">
        <v>22</v>
      </c>
      <c r="N4594" s="10" t="s">
        <v>22</v>
      </c>
      <c r="O4594" s="10"/>
      <c r="P4594" s="11"/>
    </row>
    <row r="4595">
      <c r="A4595" s="22">
        <v>45474.0</v>
      </c>
      <c r="B4595" s="23">
        <v>45471.0</v>
      </c>
      <c r="C4595" s="10" t="s">
        <v>17</v>
      </c>
      <c r="D4595" s="10">
        <v>8.0</v>
      </c>
      <c r="E4595" s="17" t="s">
        <v>33</v>
      </c>
      <c r="F4595" s="10" t="s">
        <v>2639</v>
      </c>
      <c r="G4595" s="10"/>
      <c r="H4595" s="12"/>
      <c r="I4595" s="10" t="s">
        <v>52</v>
      </c>
      <c r="J4595" s="10"/>
      <c r="K4595" s="10"/>
      <c r="L4595" s="10" t="s">
        <v>22</v>
      </c>
      <c r="M4595" s="10" t="s">
        <v>22</v>
      </c>
      <c r="N4595" s="10" t="s">
        <v>22</v>
      </c>
      <c r="O4595" s="10" t="s">
        <v>22</v>
      </c>
      <c r="P4595" s="11"/>
    </row>
    <row r="4596">
      <c r="A4596" s="22">
        <v>45474.0</v>
      </c>
      <c r="B4596" s="23">
        <v>45474.0</v>
      </c>
      <c r="C4596" s="10" t="s">
        <v>17</v>
      </c>
      <c r="D4596" s="10">
        <v>8.0</v>
      </c>
      <c r="E4596" s="17" t="s">
        <v>33</v>
      </c>
      <c r="F4596" s="10" t="s">
        <v>3428</v>
      </c>
      <c r="G4596" s="10" t="s">
        <v>1164</v>
      </c>
      <c r="H4596" s="12" t="s">
        <v>1165</v>
      </c>
      <c r="I4596" s="10" t="s">
        <v>21</v>
      </c>
      <c r="J4596" s="10"/>
      <c r="K4596" s="10"/>
      <c r="L4596" s="10" t="s">
        <v>22</v>
      </c>
      <c r="M4596" s="10" t="s">
        <v>22</v>
      </c>
      <c r="N4596" s="10" t="s">
        <v>22</v>
      </c>
      <c r="O4596" s="10" t="s">
        <v>474</v>
      </c>
      <c r="P4596" s="11"/>
    </row>
    <row r="4597">
      <c r="A4597" s="22">
        <v>45471.44767112269</v>
      </c>
      <c r="B4597" s="23">
        <v>45471.0</v>
      </c>
      <c r="C4597" s="10" t="s">
        <v>17</v>
      </c>
      <c r="D4597" s="10">
        <v>8.0</v>
      </c>
      <c r="E4597" s="16" t="s">
        <v>9</v>
      </c>
      <c r="F4597" s="10" t="s">
        <v>3429</v>
      </c>
      <c r="G4597" s="10" t="s">
        <v>3430</v>
      </c>
      <c r="H4597" s="12"/>
      <c r="I4597" s="10" t="s">
        <v>21</v>
      </c>
      <c r="J4597" s="10"/>
      <c r="K4597" s="10"/>
      <c r="L4597" s="10" t="s">
        <v>22</v>
      </c>
      <c r="M4597" s="10" t="s">
        <v>22</v>
      </c>
      <c r="N4597" s="10" t="s">
        <v>1480</v>
      </c>
      <c r="O4597" s="11"/>
      <c r="P4597" s="11"/>
    </row>
    <row r="4598">
      <c r="A4598" s="29">
        <v>45471.437053912035</v>
      </c>
      <c r="B4598" s="35">
        <v>45471.0</v>
      </c>
      <c r="C4598" s="10" t="s">
        <v>17</v>
      </c>
      <c r="D4598" s="10">
        <v>4.0</v>
      </c>
      <c r="E4598" s="16" t="s">
        <v>9</v>
      </c>
      <c r="F4598" s="10" t="s">
        <v>3431</v>
      </c>
      <c r="G4598" s="10" t="s">
        <v>114</v>
      </c>
      <c r="H4598" s="12" t="s">
        <v>115</v>
      </c>
      <c r="I4598" s="10" t="s">
        <v>21</v>
      </c>
      <c r="J4598" s="40"/>
      <c r="K4598" s="10"/>
      <c r="L4598" s="10" t="s">
        <v>22</v>
      </c>
      <c r="M4598" s="10" t="s">
        <v>22</v>
      </c>
      <c r="N4598" s="10"/>
      <c r="O4598" s="10"/>
      <c r="P4598" s="11"/>
    </row>
    <row r="4599">
      <c r="A4599" s="22">
        <v>45471.41163634259</v>
      </c>
      <c r="B4599" s="23">
        <v>45471.0</v>
      </c>
      <c r="C4599" s="10" t="s">
        <v>17</v>
      </c>
      <c r="D4599" s="10">
        <v>8.0</v>
      </c>
      <c r="E4599" s="17" t="s">
        <v>33</v>
      </c>
      <c r="F4599" s="10" t="s">
        <v>2639</v>
      </c>
      <c r="G4599" s="10" t="s">
        <v>465</v>
      </c>
      <c r="H4599" s="12"/>
      <c r="I4599" s="10" t="s">
        <v>52</v>
      </c>
      <c r="J4599" s="10"/>
      <c r="K4599" s="10"/>
      <c r="L4599" s="10" t="s">
        <v>22</v>
      </c>
      <c r="M4599" s="10" t="s">
        <v>22</v>
      </c>
      <c r="N4599" s="10" t="s">
        <v>22</v>
      </c>
      <c r="O4599" s="10" t="s">
        <v>22</v>
      </c>
      <c r="P4599" s="11"/>
    </row>
    <row r="4600">
      <c r="A4600" s="22">
        <v>45471.410831493056</v>
      </c>
      <c r="B4600" s="23">
        <v>45471.0</v>
      </c>
      <c r="C4600" s="10" t="s">
        <v>17</v>
      </c>
      <c r="D4600" s="10">
        <v>8.0</v>
      </c>
      <c r="E4600" s="16" t="s">
        <v>9</v>
      </c>
      <c r="F4600" s="10" t="s">
        <v>3432</v>
      </c>
      <c r="G4600" s="10" t="s">
        <v>3433</v>
      </c>
      <c r="H4600" s="12" t="s">
        <v>3434</v>
      </c>
      <c r="I4600" s="10" t="s">
        <v>60</v>
      </c>
      <c r="J4600" s="10" t="s">
        <v>3435</v>
      </c>
      <c r="K4600" s="10"/>
      <c r="L4600" s="10" t="s">
        <v>22</v>
      </c>
      <c r="M4600" s="10" t="s">
        <v>22</v>
      </c>
      <c r="N4600" s="10" t="s">
        <v>22</v>
      </c>
      <c r="O4600" s="10" t="s">
        <v>22</v>
      </c>
      <c r="P4600" s="11"/>
    </row>
    <row r="4601">
      <c r="A4601" s="22">
        <v>45471.40377704861</v>
      </c>
      <c r="B4601" s="23">
        <v>45471.0</v>
      </c>
      <c r="C4601" s="10" t="s">
        <v>17</v>
      </c>
      <c r="D4601" s="10">
        <v>4.0</v>
      </c>
      <c r="E4601" s="16" t="s">
        <v>9</v>
      </c>
      <c r="F4601" s="10" t="s">
        <v>3436</v>
      </c>
      <c r="G4601" s="10" t="s">
        <v>3437</v>
      </c>
      <c r="H4601" s="12"/>
      <c r="I4601" s="10" t="s">
        <v>52</v>
      </c>
      <c r="J4601" s="10">
        <v>170.0</v>
      </c>
      <c r="K4601" s="10"/>
      <c r="L4601" s="10" t="s">
        <v>22</v>
      </c>
      <c r="M4601" s="10" t="s">
        <v>22</v>
      </c>
      <c r="N4601" s="10" t="s">
        <v>22</v>
      </c>
      <c r="O4601" s="10" t="s">
        <v>22</v>
      </c>
      <c r="P4601" s="11"/>
    </row>
    <row r="4602">
      <c r="A4602" s="22">
        <v>45471.31989670139</v>
      </c>
      <c r="B4602" s="23">
        <v>45471.0</v>
      </c>
      <c r="C4602" s="10" t="s">
        <v>17</v>
      </c>
      <c r="D4602" s="10">
        <v>12.0</v>
      </c>
      <c r="E4602" s="16" t="s">
        <v>9</v>
      </c>
      <c r="F4602" s="10" t="s">
        <v>3438</v>
      </c>
      <c r="G4602" s="10" t="s">
        <v>3439</v>
      </c>
      <c r="H4602" s="12" t="s">
        <v>3440</v>
      </c>
      <c r="I4602" s="10" t="s">
        <v>60</v>
      </c>
      <c r="J4602" s="10" t="s">
        <v>1990</v>
      </c>
      <c r="K4602" s="22"/>
      <c r="L4602" s="10" t="s">
        <v>22</v>
      </c>
      <c r="M4602" s="10" t="s">
        <v>22</v>
      </c>
      <c r="N4602" s="10"/>
      <c r="O4602" s="11"/>
      <c r="P4602" s="11"/>
    </row>
    <row r="4603">
      <c r="A4603" s="22">
        <v>45471.0</v>
      </c>
      <c r="B4603" s="23">
        <v>45470.0</v>
      </c>
      <c r="C4603" s="10" t="s">
        <v>17</v>
      </c>
      <c r="D4603" s="10">
        <v>8.0</v>
      </c>
      <c r="E4603" s="17" t="s">
        <v>33</v>
      </c>
      <c r="F4603" s="10" t="s">
        <v>2600</v>
      </c>
      <c r="G4603" s="10" t="s">
        <v>422</v>
      </c>
      <c r="H4603" s="12" t="s">
        <v>423</v>
      </c>
      <c r="I4603" s="10" t="s">
        <v>21</v>
      </c>
      <c r="J4603" s="10"/>
      <c r="K4603" s="10"/>
      <c r="L4603" s="10" t="s">
        <v>22</v>
      </c>
      <c r="M4603" s="10" t="s">
        <v>22</v>
      </c>
      <c r="N4603" s="10" t="s">
        <v>22</v>
      </c>
      <c r="O4603" s="10"/>
      <c r="P4603" s="11"/>
    </row>
    <row r="4604">
      <c r="A4604" s="22">
        <v>45471.0</v>
      </c>
      <c r="B4604" s="23">
        <v>45470.0</v>
      </c>
      <c r="C4604" s="10" t="s">
        <v>17</v>
      </c>
      <c r="D4604" s="10">
        <v>8.0</v>
      </c>
      <c r="E4604" s="17" t="s">
        <v>33</v>
      </c>
      <c r="F4604" s="10" t="s">
        <v>2882</v>
      </c>
      <c r="G4604" s="10" t="s">
        <v>235</v>
      </c>
      <c r="H4604" s="12" t="s">
        <v>236</v>
      </c>
      <c r="I4604" s="10" t="s">
        <v>21</v>
      </c>
      <c r="J4604" s="10"/>
      <c r="K4604" s="10"/>
      <c r="L4604" s="10" t="s">
        <v>22</v>
      </c>
      <c r="M4604" s="10" t="s">
        <v>22</v>
      </c>
      <c r="N4604" s="10"/>
      <c r="O4604" s="10"/>
      <c r="P4604" s="11"/>
    </row>
    <row r="4605">
      <c r="A4605" s="22">
        <v>45471.0</v>
      </c>
      <c r="B4605" s="23">
        <v>45470.0</v>
      </c>
      <c r="C4605" s="10" t="s">
        <v>17</v>
      </c>
      <c r="D4605" s="10"/>
      <c r="E4605" s="16" t="s">
        <v>9</v>
      </c>
      <c r="F4605" s="10" t="s">
        <v>2732</v>
      </c>
      <c r="G4605" s="10" t="s">
        <v>814</v>
      </c>
      <c r="H4605" s="12" t="s">
        <v>832</v>
      </c>
      <c r="I4605" s="10" t="s">
        <v>21</v>
      </c>
      <c r="J4605" s="10"/>
      <c r="K4605" s="10"/>
      <c r="L4605" s="10" t="s">
        <v>22</v>
      </c>
      <c r="M4605" s="10" t="s">
        <v>22</v>
      </c>
      <c r="N4605" s="10" t="s">
        <v>22</v>
      </c>
      <c r="O4605" s="10"/>
      <c r="P4605" s="11"/>
    </row>
    <row r="4606">
      <c r="A4606" s="22">
        <v>45471.0</v>
      </c>
      <c r="B4606" s="23">
        <v>45470.0</v>
      </c>
      <c r="C4606" s="10" t="s">
        <v>17</v>
      </c>
      <c r="D4606" s="10" t="s">
        <v>132</v>
      </c>
      <c r="E4606" s="17" t="s">
        <v>33</v>
      </c>
      <c r="F4606" s="10" t="s">
        <v>487</v>
      </c>
      <c r="G4606" s="10" t="s">
        <v>488</v>
      </c>
      <c r="H4606" s="12" t="s">
        <v>489</v>
      </c>
      <c r="I4606" s="10" t="s">
        <v>21</v>
      </c>
      <c r="J4606" s="10"/>
      <c r="K4606" s="10"/>
      <c r="L4606" s="10" t="s">
        <v>22</v>
      </c>
      <c r="M4606" s="10" t="s">
        <v>22</v>
      </c>
      <c r="N4606" s="10"/>
      <c r="O4606" s="10"/>
      <c r="P4606" s="11"/>
    </row>
    <row r="4607">
      <c r="A4607" s="22">
        <v>45471.0</v>
      </c>
      <c r="B4607" s="23">
        <v>45470.0</v>
      </c>
      <c r="C4607" s="10" t="s">
        <v>17</v>
      </c>
      <c r="D4607" s="10">
        <v>16.0</v>
      </c>
      <c r="E4607" s="17" t="s">
        <v>33</v>
      </c>
      <c r="F4607" s="10" t="s">
        <v>3032</v>
      </c>
      <c r="G4607" s="10" t="s">
        <v>810</v>
      </c>
      <c r="H4607" s="12"/>
      <c r="I4607" s="10" t="s">
        <v>21</v>
      </c>
      <c r="J4607" s="10"/>
      <c r="K4607" s="10"/>
      <c r="L4607" s="10" t="s">
        <v>22</v>
      </c>
      <c r="M4607" s="10" t="s">
        <v>22</v>
      </c>
      <c r="N4607" s="10" t="s">
        <v>22</v>
      </c>
      <c r="O4607" s="10"/>
      <c r="P4607" s="11"/>
    </row>
    <row r="4608">
      <c r="A4608" s="22">
        <v>45471.0</v>
      </c>
      <c r="B4608" s="23">
        <v>45470.0</v>
      </c>
      <c r="C4608" s="10" t="s">
        <v>17</v>
      </c>
      <c r="D4608" s="10">
        <v>8.0</v>
      </c>
      <c r="E4608" s="17" t="s">
        <v>33</v>
      </c>
      <c r="F4608" s="10" t="s">
        <v>2747</v>
      </c>
      <c r="G4608" s="10" t="s">
        <v>318</v>
      </c>
      <c r="H4608" s="12" t="s">
        <v>319</v>
      </c>
      <c r="I4608" s="10" t="s">
        <v>21</v>
      </c>
      <c r="J4608" s="10"/>
      <c r="K4608" s="10"/>
      <c r="L4608" s="10" t="s">
        <v>22</v>
      </c>
      <c r="M4608" s="10" t="s">
        <v>22</v>
      </c>
      <c r="N4608" s="10" t="s">
        <v>22</v>
      </c>
      <c r="O4608" s="10"/>
      <c r="P4608" s="11"/>
    </row>
    <row r="4609">
      <c r="A4609" s="22">
        <v>45471.0</v>
      </c>
      <c r="B4609" s="23">
        <v>45471.0</v>
      </c>
      <c r="C4609" s="10" t="s">
        <v>17</v>
      </c>
      <c r="D4609" s="10">
        <v>16.0</v>
      </c>
      <c r="E4609" s="17" t="s">
        <v>33</v>
      </c>
      <c r="F4609" s="10" t="s">
        <v>3441</v>
      </c>
      <c r="G4609" s="10" t="s">
        <v>663</v>
      </c>
      <c r="H4609" s="12" t="s">
        <v>1016</v>
      </c>
      <c r="I4609" s="10" t="s">
        <v>21</v>
      </c>
      <c r="J4609" s="10"/>
      <c r="K4609" s="10"/>
      <c r="L4609" s="10" t="s">
        <v>22</v>
      </c>
      <c r="M4609" s="10" t="s">
        <v>22</v>
      </c>
      <c r="N4609" s="10" t="s">
        <v>22</v>
      </c>
      <c r="O4609" s="10"/>
      <c r="P4609" s="11"/>
    </row>
    <row r="4610">
      <c r="A4610" s="22">
        <v>45470.492697951384</v>
      </c>
      <c r="B4610" s="23">
        <v>45470.0</v>
      </c>
      <c r="C4610" s="10" t="s">
        <v>17</v>
      </c>
      <c r="D4610" s="10">
        <v>8.0</v>
      </c>
      <c r="E4610" s="17" t="s">
        <v>33</v>
      </c>
      <c r="F4610" s="10" t="s">
        <v>2418</v>
      </c>
      <c r="G4610" s="10" t="s">
        <v>169</v>
      </c>
      <c r="H4610" s="12" t="s">
        <v>170</v>
      </c>
      <c r="I4610" s="10" t="s">
        <v>21</v>
      </c>
      <c r="J4610" s="10"/>
      <c r="K4610" s="10"/>
      <c r="L4610" s="10" t="s">
        <v>22</v>
      </c>
      <c r="M4610" s="10" t="s">
        <v>22</v>
      </c>
      <c r="N4610" s="10" t="s">
        <v>22</v>
      </c>
      <c r="O4610" s="10"/>
      <c r="P4610" s="11"/>
    </row>
    <row r="4611">
      <c r="A4611" s="22">
        <v>45470.4640390625</v>
      </c>
      <c r="B4611" s="23">
        <v>45470.0</v>
      </c>
      <c r="C4611" s="10" t="s">
        <v>17</v>
      </c>
      <c r="D4611" s="10" t="s">
        <v>89</v>
      </c>
      <c r="E4611" s="19" t="s">
        <v>89</v>
      </c>
      <c r="F4611" s="10" t="s">
        <v>3426</v>
      </c>
      <c r="G4611" s="10" t="s">
        <v>750</v>
      </c>
      <c r="H4611" s="12"/>
      <c r="I4611" s="10" t="s">
        <v>21</v>
      </c>
      <c r="J4611" s="10"/>
      <c r="K4611" s="10"/>
      <c r="L4611" s="10" t="s">
        <v>22</v>
      </c>
      <c r="M4611" s="10" t="s">
        <v>22</v>
      </c>
      <c r="N4611" s="10" t="s">
        <v>22</v>
      </c>
      <c r="O4611" s="10"/>
      <c r="P4611" s="11"/>
    </row>
    <row r="4612">
      <c r="A4612" s="22">
        <v>45470.46294424769</v>
      </c>
      <c r="B4612" s="23">
        <v>45470.0</v>
      </c>
      <c r="C4612" s="10" t="s">
        <v>17</v>
      </c>
      <c r="D4612" s="10" t="s">
        <v>89</v>
      </c>
      <c r="E4612" s="19" t="s">
        <v>89</v>
      </c>
      <c r="F4612" s="10" t="s">
        <v>1220</v>
      </c>
      <c r="G4612" s="10"/>
      <c r="H4612" s="12" t="s">
        <v>1222</v>
      </c>
      <c r="I4612" s="10" t="s">
        <v>21</v>
      </c>
      <c r="J4612" s="10"/>
      <c r="K4612" s="10"/>
      <c r="L4612" s="10" t="s">
        <v>22</v>
      </c>
      <c r="M4612" s="10" t="s">
        <v>22</v>
      </c>
      <c r="N4612" s="10" t="s">
        <v>22</v>
      </c>
      <c r="O4612" s="10"/>
      <c r="P4612" s="11"/>
    </row>
    <row r="4613">
      <c r="A4613" s="22">
        <v>45470.45293950231</v>
      </c>
      <c r="B4613" s="23">
        <v>45470.0</v>
      </c>
      <c r="C4613" s="10" t="s">
        <v>17</v>
      </c>
      <c r="D4613" s="10">
        <v>8.0</v>
      </c>
      <c r="E4613" s="16" t="s">
        <v>9</v>
      </c>
      <c r="F4613" s="10" t="s">
        <v>3442</v>
      </c>
      <c r="G4613" s="10" t="s">
        <v>94</v>
      </c>
      <c r="H4613" s="12" t="s">
        <v>161</v>
      </c>
      <c r="I4613" s="10"/>
      <c r="J4613" s="10" t="s">
        <v>536</v>
      </c>
      <c r="K4613" s="10"/>
      <c r="L4613" s="10" t="s">
        <v>22</v>
      </c>
      <c r="M4613" s="10" t="s">
        <v>22</v>
      </c>
      <c r="N4613" s="10" t="s">
        <v>22</v>
      </c>
      <c r="O4613" s="11"/>
      <c r="P4613" s="11"/>
    </row>
    <row r="4614">
      <c r="A4614" s="22">
        <v>45470.42877096064</v>
      </c>
      <c r="B4614" s="23">
        <v>45470.0</v>
      </c>
      <c r="C4614" s="10" t="s">
        <v>17</v>
      </c>
      <c r="D4614" s="10">
        <v>14.0</v>
      </c>
      <c r="E4614" s="17" t="s">
        <v>33</v>
      </c>
      <c r="F4614" s="10" t="s">
        <v>3443</v>
      </c>
      <c r="G4614" s="10" t="s">
        <v>2138</v>
      </c>
      <c r="H4614" s="12" t="s">
        <v>2139</v>
      </c>
      <c r="I4614" s="10" t="s">
        <v>21</v>
      </c>
      <c r="J4614" s="10"/>
      <c r="K4614" s="10"/>
      <c r="L4614" s="10" t="s">
        <v>22</v>
      </c>
      <c r="M4614" s="10" t="s">
        <v>22</v>
      </c>
      <c r="N4614" s="10" t="s">
        <v>22</v>
      </c>
      <c r="O4614" s="10"/>
      <c r="P4614" s="11"/>
    </row>
    <row r="4615">
      <c r="A4615" s="22">
        <v>45470.36925387732</v>
      </c>
      <c r="B4615" s="23">
        <v>45470.0</v>
      </c>
      <c r="C4615" s="10" t="s">
        <v>17</v>
      </c>
      <c r="D4615" s="10">
        <v>8.0</v>
      </c>
      <c r="E4615" s="17" t="s">
        <v>33</v>
      </c>
      <c r="F4615" s="10" t="s">
        <v>811</v>
      </c>
      <c r="G4615" s="10" t="s">
        <v>812</v>
      </c>
      <c r="H4615" s="12"/>
      <c r="I4615" s="10" t="s">
        <v>21</v>
      </c>
      <c r="J4615" s="10"/>
      <c r="K4615" s="10"/>
      <c r="L4615" s="10" t="s">
        <v>22</v>
      </c>
      <c r="M4615" s="10" t="s">
        <v>22</v>
      </c>
      <c r="N4615" s="10" t="s">
        <v>22</v>
      </c>
      <c r="O4615" s="11"/>
      <c r="P4615" s="11"/>
    </row>
    <row r="4616">
      <c r="A4616" s="22">
        <v>45470.0</v>
      </c>
      <c r="B4616" s="23">
        <v>45469.0</v>
      </c>
      <c r="C4616" s="10" t="s">
        <v>17</v>
      </c>
      <c r="D4616" s="10">
        <v>40.0</v>
      </c>
      <c r="E4616" s="17" t="s">
        <v>33</v>
      </c>
      <c r="F4616" s="10" t="s">
        <v>3444</v>
      </c>
      <c r="G4616" s="10" t="s">
        <v>3445</v>
      </c>
      <c r="H4616" s="12"/>
      <c r="I4616" s="10" t="s">
        <v>52</v>
      </c>
      <c r="J4616" s="10"/>
      <c r="K4616" s="10"/>
      <c r="L4616" s="10" t="s">
        <v>22</v>
      </c>
      <c r="M4616" s="10" t="s">
        <v>22</v>
      </c>
      <c r="N4616" s="10" t="s">
        <v>22</v>
      </c>
      <c r="O4616" s="10" t="s">
        <v>474</v>
      </c>
      <c r="P4616" s="11"/>
    </row>
    <row r="4617">
      <c r="A4617" s="22">
        <v>45470.0</v>
      </c>
      <c r="B4617" s="23">
        <v>45469.0</v>
      </c>
      <c r="C4617" s="10" t="s">
        <v>17</v>
      </c>
      <c r="D4617" s="10">
        <v>8.0</v>
      </c>
      <c r="E4617" s="17" t="s">
        <v>33</v>
      </c>
      <c r="F4617" s="10" t="s">
        <v>1710</v>
      </c>
      <c r="G4617" s="10" t="s">
        <v>45</v>
      </c>
      <c r="H4617" s="12" t="s">
        <v>46</v>
      </c>
      <c r="I4617" s="10" t="s">
        <v>21</v>
      </c>
      <c r="J4617" s="10"/>
      <c r="K4617" s="10"/>
      <c r="L4617" s="10" t="s">
        <v>22</v>
      </c>
      <c r="M4617" s="10" t="s">
        <v>22</v>
      </c>
      <c r="N4617" s="10" t="s">
        <v>22</v>
      </c>
      <c r="O4617" s="10"/>
      <c r="P4617" s="11"/>
    </row>
    <row r="4618">
      <c r="A4618" s="22">
        <v>45470.0</v>
      </c>
      <c r="B4618" s="23">
        <v>45468.0</v>
      </c>
      <c r="C4618" s="10" t="s">
        <v>17</v>
      </c>
      <c r="D4618" s="10">
        <v>8.0</v>
      </c>
      <c r="E4618" s="17" t="s">
        <v>33</v>
      </c>
      <c r="F4618" s="10" t="s">
        <v>1490</v>
      </c>
      <c r="G4618" s="10" t="s">
        <v>3446</v>
      </c>
      <c r="H4618" s="12"/>
      <c r="I4618" s="10" t="s">
        <v>60</v>
      </c>
      <c r="J4618" s="10" t="s">
        <v>3447</v>
      </c>
      <c r="K4618" s="10"/>
      <c r="L4618" s="10" t="s">
        <v>22</v>
      </c>
      <c r="M4618" s="10" t="s">
        <v>22</v>
      </c>
      <c r="N4618" s="10" t="s">
        <v>22</v>
      </c>
      <c r="O4618" s="10" t="s">
        <v>22</v>
      </c>
      <c r="P4618" s="11"/>
    </row>
    <row r="4619">
      <c r="A4619" s="22">
        <v>45470.0</v>
      </c>
      <c r="B4619" s="23">
        <v>45468.0</v>
      </c>
      <c r="C4619" s="10" t="s">
        <v>17</v>
      </c>
      <c r="D4619" s="10">
        <v>8.0</v>
      </c>
      <c r="E4619" s="17" t="s">
        <v>33</v>
      </c>
      <c r="F4619" s="10" t="s">
        <v>2639</v>
      </c>
      <c r="G4619" s="10" t="s">
        <v>465</v>
      </c>
      <c r="H4619" s="12"/>
      <c r="I4619" s="10" t="s">
        <v>52</v>
      </c>
      <c r="J4619" s="10"/>
      <c r="K4619" s="10"/>
      <c r="L4619" s="10" t="s">
        <v>22</v>
      </c>
      <c r="M4619" s="10" t="s">
        <v>22</v>
      </c>
      <c r="N4619" s="10" t="s">
        <v>22</v>
      </c>
      <c r="O4619" s="10" t="s">
        <v>22</v>
      </c>
      <c r="P4619" s="11"/>
    </row>
    <row r="4620">
      <c r="A4620" s="22">
        <v>45470.0</v>
      </c>
      <c r="B4620" s="23">
        <v>45469.0</v>
      </c>
      <c r="C4620" s="10" t="s">
        <v>17</v>
      </c>
      <c r="D4620" s="10">
        <v>8.0</v>
      </c>
      <c r="E4620" s="17" t="s">
        <v>33</v>
      </c>
      <c r="F4620" s="10" t="s">
        <v>2747</v>
      </c>
      <c r="G4620" s="10" t="s">
        <v>318</v>
      </c>
      <c r="H4620" s="12" t="s">
        <v>319</v>
      </c>
      <c r="I4620" s="10" t="s">
        <v>21</v>
      </c>
      <c r="J4620" s="10"/>
      <c r="K4620" s="22">
        <v>45302.0</v>
      </c>
      <c r="L4620" s="10" t="s">
        <v>22</v>
      </c>
      <c r="M4620" s="10" t="s">
        <v>22</v>
      </c>
      <c r="N4620" s="10" t="s">
        <v>22</v>
      </c>
      <c r="O4620" s="10"/>
      <c r="P4620" s="11"/>
    </row>
    <row r="4621">
      <c r="A4621" s="22">
        <v>45470.0</v>
      </c>
      <c r="B4621" s="23">
        <v>45469.0</v>
      </c>
      <c r="C4621" s="10" t="s">
        <v>17</v>
      </c>
      <c r="D4621" s="10">
        <v>8.0</v>
      </c>
      <c r="E4621" s="16" t="s">
        <v>9</v>
      </c>
      <c r="F4621" s="10" t="s">
        <v>3448</v>
      </c>
      <c r="G4621" s="10" t="s">
        <v>3449</v>
      </c>
      <c r="H4621" s="12" t="s">
        <v>3450</v>
      </c>
      <c r="I4621" s="10" t="s">
        <v>21</v>
      </c>
      <c r="J4621" s="10"/>
      <c r="K4621" s="10"/>
      <c r="L4621" s="10" t="s">
        <v>22</v>
      </c>
      <c r="M4621" s="10" t="s">
        <v>22</v>
      </c>
      <c r="N4621" s="10" t="s">
        <v>22</v>
      </c>
      <c r="O4621" s="10"/>
      <c r="P4621" s="11"/>
    </row>
    <row r="4622">
      <c r="A4622" s="22">
        <v>45470.0</v>
      </c>
      <c r="B4622" s="23">
        <v>45469.0</v>
      </c>
      <c r="C4622" s="10" t="s">
        <v>17</v>
      </c>
      <c r="D4622" s="10">
        <v>8.0</v>
      </c>
      <c r="E4622" s="17" t="s">
        <v>33</v>
      </c>
      <c r="F4622" s="10" t="s">
        <v>3219</v>
      </c>
      <c r="G4622" s="10" t="s">
        <v>3220</v>
      </c>
      <c r="H4622" s="12"/>
      <c r="I4622" s="10" t="s">
        <v>60</v>
      </c>
      <c r="J4622" s="10" t="s">
        <v>3451</v>
      </c>
      <c r="K4622" s="10"/>
      <c r="L4622" s="10" t="s">
        <v>22</v>
      </c>
      <c r="M4622" s="10" t="s">
        <v>22</v>
      </c>
      <c r="N4622" s="10" t="s">
        <v>22</v>
      </c>
      <c r="O4622" s="10" t="s">
        <v>22</v>
      </c>
      <c r="P4622" s="11"/>
    </row>
    <row r="4623">
      <c r="A4623" s="22">
        <v>45470.0</v>
      </c>
      <c r="B4623" s="23">
        <v>45469.0</v>
      </c>
      <c r="C4623" s="10" t="s">
        <v>17</v>
      </c>
      <c r="D4623" s="10">
        <v>6.0</v>
      </c>
      <c r="E4623" s="17" t="s">
        <v>33</v>
      </c>
      <c r="F4623" s="10" t="s">
        <v>151</v>
      </c>
      <c r="G4623" s="10" t="s">
        <v>152</v>
      </c>
      <c r="H4623" s="12" t="s">
        <v>153</v>
      </c>
      <c r="I4623" s="10" t="s">
        <v>52</v>
      </c>
      <c r="J4623" s="10" t="s">
        <v>589</v>
      </c>
      <c r="K4623" s="10" t="s">
        <v>874</v>
      </c>
      <c r="L4623" s="10" t="s">
        <v>22</v>
      </c>
      <c r="M4623" s="10" t="s">
        <v>22</v>
      </c>
      <c r="N4623" s="10" t="s">
        <v>22</v>
      </c>
      <c r="O4623" s="11"/>
      <c r="P4623" s="11"/>
    </row>
    <row r="4624">
      <c r="A4624" s="22">
        <v>45470.0</v>
      </c>
      <c r="B4624" s="23">
        <v>45470.0</v>
      </c>
      <c r="C4624" s="10" t="s">
        <v>17</v>
      </c>
      <c r="D4624" s="10">
        <v>6.0</v>
      </c>
      <c r="E4624" s="16" t="s">
        <v>9</v>
      </c>
      <c r="F4624" s="10" t="s">
        <v>344</v>
      </c>
      <c r="G4624" s="10" t="s">
        <v>314</v>
      </c>
      <c r="H4624" s="12" t="s">
        <v>315</v>
      </c>
      <c r="I4624" s="10" t="s">
        <v>21</v>
      </c>
      <c r="J4624" s="10"/>
      <c r="K4624" s="10"/>
      <c r="L4624" s="10" t="s">
        <v>22</v>
      </c>
      <c r="M4624" s="10" t="s">
        <v>22</v>
      </c>
      <c r="N4624" s="10" t="s">
        <v>22</v>
      </c>
      <c r="O4624" s="10"/>
      <c r="P4624" s="11"/>
    </row>
    <row r="4625">
      <c r="A4625" s="22">
        <v>45470.0</v>
      </c>
      <c r="B4625" s="23">
        <v>45470.0</v>
      </c>
      <c r="C4625" s="10" t="s">
        <v>17</v>
      </c>
      <c r="D4625" s="10">
        <v>6.0</v>
      </c>
      <c r="E4625" s="37" t="s">
        <v>953</v>
      </c>
      <c r="F4625" s="10" t="s">
        <v>3452</v>
      </c>
      <c r="G4625" s="10" t="s">
        <v>94</v>
      </c>
      <c r="H4625" s="12" t="s">
        <v>853</v>
      </c>
      <c r="I4625" s="10" t="s">
        <v>21</v>
      </c>
      <c r="J4625" s="10" t="s">
        <v>536</v>
      </c>
      <c r="K4625" s="10"/>
      <c r="L4625" s="10" t="s">
        <v>22</v>
      </c>
      <c r="M4625" s="10" t="s">
        <v>22</v>
      </c>
      <c r="N4625" s="10" t="s">
        <v>22</v>
      </c>
      <c r="O4625" s="11"/>
      <c r="P4625" s="11"/>
    </row>
    <row r="4626">
      <c r="A4626" s="22">
        <v>45469.0</v>
      </c>
      <c r="B4626" s="23">
        <v>45468.0</v>
      </c>
      <c r="C4626" s="10" t="s">
        <v>17</v>
      </c>
      <c r="D4626" s="10">
        <v>12.0</v>
      </c>
      <c r="E4626" s="16" t="s">
        <v>9</v>
      </c>
      <c r="F4626" s="10" t="s">
        <v>3453</v>
      </c>
      <c r="G4626" s="10" t="s">
        <v>3454</v>
      </c>
      <c r="H4626" s="12"/>
      <c r="I4626" s="10" t="s">
        <v>52</v>
      </c>
      <c r="J4626" s="10"/>
      <c r="K4626" s="10"/>
      <c r="L4626" s="10" t="s">
        <v>22</v>
      </c>
      <c r="M4626" s="10" t="s">
        <v>22</v>
      </c>
      <c r="N4626" s="10" t="s">
        <v>22</v>
      </c>
      <c r="O4626" s="10" t="s">
        <v>22</v>
      </c>
      <c r="P4626" s="11"/>
    </row>
    <row r="4627">
      <c r="A4627" s="22">
        <v>45469.0</v>
      </c>
      <c r="B4627" s="23">
        <v>45468.0</v>
      </c>
      <c r="C4627" s="10" t="s">
        <v>17</v>
      </c>
      <c r="D4627" s="10" t="s">
        <v>132</v>
      </c>
      <c r="E4627" s="17" t="s">
        <v>33</v>
      </c>
      <c r="F4627" s="10" t="s">
        <v>3345</v>
      </c>
      <c r="G4627" s="10" t="s">
        <v>91</v>
      </c>
      <c r="H4627" s="12" t="s">
        <v>92</v>
      </c>
      <c r="I4627" s="10" t="s">
        <v>21</v>
      </c>
      <c r="J4627" s="22"/>
      <c r="K4627" s="10"/>
      <c r="L4627" s="10" t="s">
        <v>22</v>
      </c>
      <c r="M4627" s="10" t="s">
        <v>22</v>
      </c>
      <c r="N4627" s="10" t="s">
        <v>22</v>
      </c>
      <c r="O4627" s="10"/>
      <c r="P4627" s="11"/>
    </row>
    <row r="4628">
      <c r="A4628" s="22">
        <v>45469.0</v>
      </c>
      <c r="B4628" s="23">
        <v>45468.0</v>
      </c>
      <c r="C4628" s="10" t="s">
        <v>17</v>
      </c>
      <c r="D4628" s="10">
        <v>8.0</v>
      </c>
      <c r="E4628" s="17" t="s">
        <v>33</v>
      </c>
      <c r="F4628" s="10" t="s">
        <v>2747</v>
      </c>
      <c r="G4628" s="10" t="s">
        <v>318</v>
      </c>
      <c r="H4628" s="12" t="s">
        <v>319</v>
      </c>
      <c r="I4628" s="10" t="s">
        <v>21</v>
      </c>
      <c r="J4628" s="10"/>
      <c r="K4628" s="10"/>
      <c r="L4628" s="10" t="s">
        <v>22</v>
      </c>
      <c r="M4628" s="10" t="s">
        <v>22</v>
      </c>
      <c r="N4628" s="10" t="s">
        <v>22</v>
      </c>
      <c r="O4628" s="10"/>
      <c r="P4628" s="11"/>
    </row>
    <row r="4629">
      <c r="A4629" s="22">
        <v>45469.0</v>
      </c>
      <c r="B4629" s="23">
        <v>45468.0</v>
      </c>
      <c r="C4629" s="10" t="s">
        <v>17</v>
      </c>
      <c r="D4629" s="10">
        <v>8.0</v>
      </c>
      <c r="E4629" s="17" t="s">
        <v>33</v>
      </c>
      <c r="F4629" s="10" t="s">
        <v>2747</v>
      </c>
      <c r="G4629" s="10" t="s">
        <v>318</v>
      </c>
      <c r="H4629" s="12" t="s">
        <v>319</v>
      </c>
      <c r="I4629" s="10" t="s">
        <v>21</v>
      </c>
      <c r="J4629" s="10"/>
      <c r="K4629" s="10"/>
      <c r="L4629" s="10" t="s">
        <v>22</v>
      </c>
      <c r="M4629" s="10" t="s">
        <v>22</v>
      </c>
      <c r="N4629" s="10" t="s">
        <v>22</v>
      </c>
      <c r="O4629" s="11"/>
      <c r="P4629" s="11"/>
    </row>
    <row r="4630">
      <c r="A4630" s="22">
        <v>45469.0</v>
      </c>
      <c r="B4630" s="23">
        <v>45467.0</v>
      </c>
      <c r="C4630" s="10" t="s">
        <v>17</v>
      </c>
      <c r="D4630" s="10">
        <v>8.0</v>
      </c>
      <c r="E4630" s="17" t="s">
        <v>33</v>
      </c>
      <c r="F4630" s="10" t="s">
        <v>1724</v>
      </c>
      <c r="G4630" s="10" t="s">
        <v>187</v>
      </c>
      <c r="H4630" s="12" t="s">
        <v>188</v>
      </c>
      <c r="I4630" s="10" t="s">
        <v>21</v>
      </c>
      <c r="J4630" s="10"/>
      <c r="K4630" s="10" t="s">
        <v>460</v>
      </c>
      <c r="L4630" s="10" t="s">
        <v>22</v>
      </c>
      <c r="M4630" s="10" t="s">
        <v>22</v>
      </c>
      <c r="N4630" s="10" t="s">
        <v>22</v>
      </c>
      <c r="O4630" s="10"/>
      <c r="P4630" s="11"/>
    </row>
    <row r="4631">
      <c r="A4631" s="22">
        <v>45469.0</v>
      </c>
      <c r="B4631" s="23">
        <v>45467.0</v>
      </c>
      <c r="C4631" s="10" t="s">
        <v>17</v>
      </c>
      <c r="D4631" s="10">
        <v>8.0</v>
      </c>
      <c r="E4631" s="16" t="s">
        <v>9</v>
      </c>
      <c r="F4631" s="10" t="s">
        <v>3213</v>
      </c>
      <c r="G4631" s="10" t="s">
        <v>187</v>
      </c>
      <c r="H4631" s="12" t="s">
        <v>188</v>
      </c>
      <c r="I4631" s="10" t="s">
        <v>21</v>
      </c>
      <c r="J4631" s="10"/>
      <c r="K4631" s="10"/>
      <c r="L4631" s="10" t="s">
        <v>22</v>
      </c>
      <c r="M4631" s="10" t="s">
        <v>22</v>
      </c>
      <c r="N4631" s="10" t="s">
        <v>22</v>
      </c>
      <c r="O4631" s="10"/>
      <c r="P4631" s="11"/>
    </row>
    <row r="4632">
      <c r="A4632" s="22">
        <v>45469.0</v>
      </c>
      <c r="B4632" s="23">
        <v>45468.0</v>
      </c>
      <c r="C4632" s="10" t="s">
        <v>17</v>
      </c>
      <c r="D4632" s="10">
        <v>8.0</v>
      </c>
      <c r="E4632" s="17" t="s">
        <v>33</v>
      </c>
      <c r="F4632" s="10" t="s">
        <v>2813</v>
      </c>
      <c r="G4632" s="10" t="s">
        <v>24</v>
      </c>
      <c r="H4632" s="12" t="s">
        <v>25</v>
      </c>
      <c r="I4632" s="10" t="s">
        <v>21</v>
      </c>
      <c r="J4632" s="10"/>
      <c r="K4632" s="10"/>
      <c r="L4632" s="10" t="s">
        <v>22</v>
      </c>
      <c r="M4632" s="10" t="s">
        <v>22</v>
      </c>
      <c r="N4632" s="10" t="s">
        <v>22</v>
      </c>
      <c r="O4632" s="10"/>
      <c r="P4632" s="11"/>
    </row>
    <row r="4633">
      <c r="A4633" s="22">
        <v>45469.0</v>
      </c>
      <c r="B4633" s="23">
        <v>45468.0</v>
      </c>
      <c r="C4633" s="10" t="s">
        <v>17</v>
      </c>
      <c r="D4633" s="10">
        <v>8.0</v>
      </c>
      <c r="E4633" s="17" t="s">
        <v>33</v>
      </c>
      <c r="F4633" s="10" t="s">
        <v>3455</v>
      </c>
      <c r="G4633" s="10" t="s">
        <v>3456</v>
      </c>
      <c r="H4633" s="12" t="s">
        <v>3457</v>
      </c>
      <c r="I4633" s="10" t="s">
        <v>52</v>
      </c>
      <c r="J4633" s="10" t="s">
        <v>3458</v>
      </c>
      <c r="K4633" s="10"/>
      <c r="L4633" s="10" t="s">
        <v>22</v>
      </c>
      <c r="M4633" s="10" t="s">
        <v>22</v>
      </c>
      <c r="N4633" s="10" t="s">
        <v>22</v>
      </c>
      <c r="O4633" s="10" t="s">
        <v>22</v>
      </c>
      <c r="P4633" s="11"/>
    </row>
    <row r="4634">
      <c r="A4634" s="22">
        <v>45469.0</v>
      </c>
      <c r="B4634" s="23">
        <v>45468.0</v>
      </c>
      <c r="C4634" s="10" t="s">
        <v>17</v>
      </c>
      <c r="D4634" s="10">
        <v>8.0</v>
      </c>
      <c r="E4634" s="16" t="s">
        <v>9</v>
      </c>
      <c r="F4634" s="10" t="s">
        <v>3459</v>
      </c>
      <c r="G4634" s="10" t="s">
        <v>254</v>
      </c>
      <c r="H4634" s="12" t="s">
        <v>255</v>
      </c>
      <c r="I4634" s="10" t="s">
        <v>52</v>
      </c>
      <c r="J4634" s="10"/>
      <c r="K4634" s="10"/>
      <c r="L4634" s="10" t="s">
        <v>22</v>
      </c>
      <c r="M4634" s="10" t="s">
        <v>22</v>
      </c>
      <c r="N4634" s="10" t="s">
        <v>22</v>
      </c>
      <c r="O4634" s="10" t="s">
        <v>474</v>
      </c>
      <c r="P4634" s="11"/>
    </row>
    <row r="4635">
      <c r="A4635" s="22">
        <v>45469.0</v>
      </c>
      <c r="B4635" s="23">
        <v>45468.0</v>
      </c>
      <c r="C4635" s="10" t="s">
        <v>17</v>
      </c>
      <c r="D4635" s="10">
        <v>16.0</v>
      </c>
      <c r="E4635" s="17" t="s">
        <v>33</v>
      </c>
      <c r="F4635" s="10" t="s">
        <v>1619</v>
      </c>
      <c r="G4635" s="10" t="s">
        <v>97</v>
      </c>
      <c r="H4635" s="12" t="s">
        <v>98</v>
      </c>
      <c r="I4635" s="10" t="s">
        <v>21</v>
      </c>
      <c r="J4635" s="10"/>
      <c r="K4635" s="10"/>
      <c r="L4635" s="10" t="s">
        <v>22</v>
      </c>
      <c r="M4635" s="10" t="s">
        <v>22</v>
      </c>
      <c r="N4635" s="10" t="s">
        <v>22</v>
      </c>
      <c r="O4635" s="10"/>
      <c r="P4635" s="11"/>
    </row>
    <row r="4636">
      <c r="A4636" s="22">
        <v>45469.0</v>
      </c>
      <c r="B4636" s="23">
        <v>45468.0</v>
      </c>
      <c r="C4636" s="10" t="s">
        <v>17</v>
      </c>
      <c r="D4636" s="10">
        <v>8.0</v>
      </c>
      <c r="E4636" s="17" t="s">
        <v>33</v>
      </c>
      <c r="F4636" s="10" t="s">
        <v>3460</v>
      </c>
      <c r="G4636" s="10" t="s">
        <v>267</v>
      </c>
      <c r="H4636" s="12"/>
      <c r="I4636" s="10" t="s">
        <v>21</v>
      </c>
      <c r="J4636" s="10"/>
      <c r="K4636" s="10"/>
      <c r="L4636" s="10" t="s">
        <v>22</v>
      </c>
      <c r="M4636" s="10" t="s">
        <v>22</v>
      </c>
      <c r="N4636" s="10" t="s">
        <v>22</v>
      </c>
      <c r="O4636" s="10"/>
      <c r="P4636" s="11"/>
    </row>
    <row r="4637">
      <c r="A4637" s="22">
        <v>45469.0</v>
      </c>
      <c r="B4637" s="23">
        <v>45468.0</v>
      </c>
      <c r="C4637" s="10" t="s">
        <v>17</v>
      </c>
      <c r="D4637" s="10">
        <v>8.0</v>
      </c>
      <c r="E4637" s="16" t="s">
        <v>9</v>
      </c>
      <c r="F4637" s="10" t="s">
        <v>1057</v>
      </c>
      <c r="G4637" s="10" t="s">
        <v>3461</v>
      </c>
      <c r="H4637" s="12" t="s">
        <v>3462</v>
      </c>
      <c r="I4637" s="10" t="s">
        <v>52</v>
      </c>
      <c r="J4637" s="22">
        <v>240.0</v>
      </c>
      <c r="K4637" s="10" t="s">
        <v>940</v>
      </c>
      <c r="L4637" s="10" t="s">
        <v>22</v>
      </c>
      <c r="M4637" s="10" t="s">
        <v>22</v>
      </c>
      <c r="N4637" s="10" t="s">
        <v>22</v>
      </c>
      <c r="O4637" s="10" t="s">
        <v>22</v>
      </c>
      <c r="P4637" s="11"/>
    </row>
    <row r="4638">
      <c r="A4638" s="22">
        <v>45469.0</v>
      </c>
      <c r="B4638" s="23">
        <v>45469.0</v>
      </c>
      <c r="C4638" s="10" t="s">
        <v>17</v>
      </c>
      <c r="D4638" s="10">
        <v>8.0</v>
      </c>
      <c r="E4638" s="16" t="s">
        <v>9</v>
      </c>
      <c r="F4638" s="10" t="s">
        <v>2704</v>
      </c>
      <c r="G4638" s="10" t="s">
        <v>169</v>
      </c>
      <c r="H4638" s="12" t="s">
        <v>170</v>
      </c>
      <c r="I4638" s="10" t="s">
        <v>21</v>
      </c>
      <c r="J4638" s="10"/>
      <c r="K4638" s="10"/>
      <c r="L4638" s="10" t="s">
        <v>22</v>
      </c>
      <c r="M4638" s="10" t="s">
        <v>22</v>
      </c>
      <c r="N4638" s="10" t="s">
        <v>22</v>
      </c>
      <c r="O4638" s="11"/>
      <c r="P4638" s="11"/>
    </row>
    <row r="4639">
      <c r="A4639" s="22">
        <v>45468.36043166667</v>
      </c>
      <c r="B4639" s="23">
        <v>45468.0</v>
      </c>
      <c r="C4639" s="10" t="s">
        <v>17</v>
      </c>
      <c r="D4639" s="10" t="s">
        <v>89</v>
      </c>
      <c r="E4639" s="19" t="s">
        <v>89</v>
      </c>
      <c r="F4639" s="10" t="s">
        <v>3463</v>
      </c>
      <c r="G4639" s="10" t="s">
        <v>340</v>
      </c>
      <c r="H4639" s="12" t="s">
        <v>341</v>
      </c>
      <c r="I4639" s="10" t="s">
        <v>21</v>
      </c>
      <c r="J4639" s="10"/>
      <c r="K4639" s="10"/>
      <c r="L4639" s="10" t="s">
        <v>22</v>
      </c>
      <c r="M4639" s="10" t="s">
        <v>22</v>
      </c>
      <c r="N4639" s="10" t="s">
        <v>22</v>
      </c>
      <c r="O4639" s="10"/>
      <c r="P4639" s="11"/>
    </row>
    <row r="4640">
      <c r="A4640" s="22">
        <v>45468.35856596065</v>
      </c>
      <c r="B4640" s="23">
        <v>45468.0</v>
      </c>
      <c r="C4640" s="10" t="s">
        <v>17</v>
      </c>
      <c r="D4640" s="10">
        <v>8.0</v>
      </c>
      <c r="E4640" s="17" t="s">
        <v>33</v>
      </c>
      <c r="F4640" s="10" t="s">
        <v>3464</v>
      </c>
      <c r="G4640" s="10" t="s">
        <v>187</v>
      </c>
      <c r="H4640" s="12" t="s">
        <v>188</v>
      </c>
      <c r="I4640" s="10" t="s">
        <v>21</v>
      </c>
      <c r="J4640" s="10"/>
      <c r="K4640" s="10"/>
      <c r="L4640" s="10" t="s">
        <v>22</v>
      </c>
      <c r="M4640" s="10" t="s">
        <v>22</v>
      </c>
      <c r="N4640" s="10" t="s">
        <v>22</v>
      </c>
      <c r="O4640" s="11"/>
      <c r="P4640" s="11"/>
    </row>
    <row r="4641">
      <c r="A4641" s="22">
        <v>45468.0</v>
      </c>
      <c r="B4641" s="23">
        <v>45467.0</v>
      </c>
      <c r="C4641" s="10" t="s">
        <v>17</v>
      </c>
      <c r="D4641" s="10">
        <v>14.0</v>
      </c>
      <c r="E4641" s="16" t="s">
        <v>9</v>
      </c>
      <c r="F4641" s="10" t="s">
        <v>3465</v>
      </c>
      <c r="G4641" s="10" t="s">
        <v>2142</v>
      </c>
      <c r="H4641" s="12" t="s">
        <v>3466</v>
      </c>
      <c r="I4641" s="10" t="s">
        <v>60</v>
      </c>
      <c r="J4641" s="10" t="s">
        <v>3467</v>
      </c>
      <c r="K4641" s="10" t="s">
        <v>3468</v>
      </c>
      <c r="L4641" s="10" t="s">
        <v>22</v>
      </c>
      <c r="M4641" s="10" t="s">
        <v>22</v>
      </c>
      <c r="N4641" s="10" t="s">
        <v>22</v>
      </c>
      <c r="O4641" s="10" t="s">
        <v>22</v>
      </c>
      <c r="P4641" s="11"/>
    </row>
    <row r="4642">
      <c r="A4642" s="22">
        <v>45468.0</v>
      </c>
      <c r="B4642" s="23">
        <v>45467.0</v>
      </c>
      <c r="C4642" s="10" t="s">
        <v>17</v>
      </c>
      <c r="D4642" s="10">
        <v>8.0</v>
      </c>
      <c r="E4642" s="17" t="s">
        <v>33</v>
      </c>
      <c r="F4642" s="10" t="s">
        <v>3469</v>
      </c>
      <c r="G4642" s="10" t="s">
        <v>114</v>
      </c>
      <c r="H4642" s="12" t="s">
        <v>115</v>
      </c>
      <c r="I4642" s="10" t="s">
        <v>116</v>
      </c>
      <c r="J4642" s="10"/>
      <c r="K4642" s="10"/>
      <c r="L4642" s="10" t="s">
        <v>22</v>
      </c>
      <c r="M4642" s="10" t="s">
        <v>22</v>
      </c>
      <c r="N4642" s="10" t="s">
        <v>22</v>
      </c>
      <c r="O4642" s="10" t="s">
        <v>22</v>
      </c>
      <c r="P4642" s="11"/>
    </row>
    <row r="4643">
      <c r="A4643" s="22">
        <v>45468.0</v>
      </c>
      <c r="B4643" s="23">
        <v>45467.0</v>
      </c>
      <c r="C4643" s="10" t="s">
        <v>17</v>
      </c>
      <c r="D4643" s="10">
        <v>8.0</v>
      </c>
      <c r="E4643" s="17" t="s">
        <v>33</v>
      </c>
      <c r="F4643" s="10" t="s">
        <v>2639</v>
      </c>
      <c r="G4643" s="10" t="s">
        <v>465</v>
      </c>
      <c r="H4643" s="12"/>
      <c r="I4643" s="10" t="s">
        <v>52</v>
      </c>
      <c r="J4643" s="22"/>
      <c r="K4643" s="10" t="s">
        <v>3470</v>
      </c>
      <c r="L4643" s="10" t="s">
        <v>22</v>
      </c>
      <c r="M4643" s="10" t="s">
        <v>22</v>
      </c>
      <c r="N4643" s="10" t="s">
        <v>22</v>
      </c>
      <c r="O4643" s="10" t="s">
        <v>22</v>
      </c>
      <c r="P4643" s="11"/>
    </row>
    <row r="4644">
      <c r="A4644" s="22">
        <v>45468.0</v>
      </c>
      <c r="B4644" s="23">
        <v>45467.0</v>
      </c>
      <c r="C4644" s="10" t="s">
        <v>17</v>
      </c>
      <c r="D4644" s="10">
        <v>8.0</v>
      </c>
      <c r="E4644" s="17" t="s">
        <v>33</v>
      </c>
      <c r="F4644" s="10" t="s">
        <v>2639</v>
      </c>
      <c r="G4644" s="10" t="s">
        <v>465</v>
      </c>
      <c r="H4644" s="12"/>
      <c r="I4644" s="10" t="s">
        <v>52</v>
      </c>
      <c r="J4644" s="10"/>
      <c r="K4644" s="10" t="s">
        <v>3471</v>
      </c>
      <c r="L4644" s="10" t="s">
        <v>22</v>
      </c>
      <c r="M4644" s="10" t="s">
        <v>22</v>
      </c>
      <c r="N4644" s="10" t="s">
        <v>22</v>
      </c>
      <c r="O4644" s="10" t="s">
        <v>474</v>
      </c>
      <c r="P4644" s="11"/>
    </row>
    <row r="4645">
      <c r="A4645" s="22">
        <v>45468.0</v>
      </c>
      <c r="B4645" s="23">
        <v>45467.0</v>
      </c>
      <c r="C4645" s="10" t="s">
        <v>17</v>
      </c>
      <c r="D4645" s="10">
        <v>8.0</v>
      </c>
      <c r="E4645" s="17" t="s">
        <v>33</v>
      </c>
      <c r="F4645" s="10" t="s">
        <v>1724</v>
      </c>
      <c r="G4645" s="10" t="s">
        <v>187</v>
      </c>
      <c r="H4645" s="12" t="s">
        <v>188</v>
      </c>
      <c r="I4645" s="10" t="s">
        <v>21</v>
      </c>
      <c r="J4645" s="10"/>
      <c r="K4645" s="10" t="s">
        <v>460</v>
      </c>
      <c r="L4645" s="10" t="s">
        <v>22</v>
      </c>
      <c r="M4645" s="10" t="s">
        <v>22</v>
      </c>
      <c r="N4645" s="10" t="s">
        <v>22</v>
      </c>
      <c r="O4645" s="11"/>
      <c r="P4645" s="11"/>
    </row>
    <row r="4646">
      <c r="A4646" s="22">
        <v>45468.0</v>
      </c>
      <c r="B4646" s="23">
        <v>45467.0</v>
      </c>
      <c r="C4646" s="10" t="s">
        <v>17</v>
      </c>
      <c r="D4646" s="10">
        <v>16.0</v>
      </c>
      <c r="E4646" s="17" t="s">
        <v>33</v>
      </c>
      <c r="F4646" s="10" t="s">
        <v>23</v>
      </c>
      <c r="G4646" s="10" t="s">
        <v>24</v>
      </c>
      <c r="H4646" s="12" t="s">
        <v>25</v>
      </c>
      <c r="I4646" s="10" t="s">
        <v>21</v>
      </c>
      <c r="J4646" s="10"/>
      <c r="K4646" s="10" t="s">
        <v>460</v>
      </c>
      <c r="L4646" s="10" t="s">
        <v>22</v>
      </c>
      <c r="M4646" s="10" t="s">
        <v>22</v>
      </c>
      <c r="N4646" s="10" t="s">
        <v>22</v>
      </c>
      <c r="O4646" s="10"/>
      <c r="P4646" s="11"/>
    </row>
    <row r="4647">
      <c r="A4647" s="22">
        <v>45468.0</v>
      </c>
      <c r="B4647" s="23">
        <v>45467.0</v>
      </c>
      <c r="C4647" s="10" t="s">
        <v>17</v>
      </c>
      <c r="D4647" s="10">
        <v>8.0</v>
      </c>
      <c r="E4647" s="16" t="s">
        <v>9</v>
      </c>
      <c r="F4647" s="10" t="s">
        <v>412</v>
      </c>
      <c r="G4647" s="10" t="s">
        <v>461</v>
      </c>
      <c r="H4647" s="12"/>
      <c r="I4647" s="10" t="s">
        <v>60</v>
      </c>
      <c r="J4647" s="10"/>
      <c r="K4647" s="10"/>
      <c r="L4647" s="10" t="s">
        <v>22</v>
      </c>
      <c r="M4647" s="10" t="s">
        <v>22</v>
      </c>
      <c r="N4647" s="10" t="s">
        <v>22</v>
      </c>
      <c r="O4647" s="10" t="s">
        <v>22</v>
      </c>
      <c r="P4647" s="11"/>
    </row>
    <row r="4648">
      <c r="A4648" s="22">
        <v>45468.0</v>
      </c>
      <c r="B4648" s="23">
        <v>45467.0</v>
      </c>
      <c r="C4648" s="10" t="s">
        <v>17</v>
      </c>
      <c r="D4648" s="10">
        <v>8.0</v>
      </c>
      <c r="E4648" s="17" t="s">
        <v>33</v>
      </c>
      <c r="F4648" s="10" t="s">
        <v>3472</v>
      </c>
      <c r="G4648" s="10" t="s">
        <v>3417</v>
      </c>
      <c r="H4648" s="12"/>
      <c r="I4648" s="10" t="s">
        <v>60</v>
      </c>
      <c r="J4648" s="10" t="s">
        <v>3473</v>
      </c>
      <c r="K4648" s="10"/>
      <c r="L4648" s="10" t="s">
        <v>22</v>
      </c>
      <c r="M4648" s="10" t="s">
        <v>22</v>
      </c>
      <c r="N4648" s="10" t="s">
        <v>22</v>
      </c>
      <c r="O4648" s="10" t="s">
        <v>22</v>
      </c>
      <c r="P4648" s="11"/>
    </row>
    <row r="4649">
      <c r="A4649" s="22">
        <v>45468.0</v>
      </c>
      <c r="B4649" s="23">
        <v>45467.0</v>
      </c>
      <c r="C4649" s="10" t="s">
        <v>17</v>
      </c>
      <c r="D4649" s="10">
        <v>8.0</v>
      </c>
      <c r="E4649" s="17" t="s">
        <v>33</v>
      </c>
      <c r="F4649" s="10" t="s">
        <v>1710</v>
      </c>
      <c r="G4649" s="10" t="s">
        <v>45</v>
      </c>
      <c r="H4649" s="12" t="s">
        <v>46</v>
      </c>
      <c r="I4649" s="10" t="s">
        <v>21</v>
      </c>
      <c r="J4649" s="10"/>
      <c r="K4649" s="10"/>
      <c r="L4649" s="10" t="s">
        <v>22</v>
      </c>
      <c r="M4649" s="10" t="s">
        <v>22</v>
      </c>
      <c r="N4649" s="10" t="s">
        <v>22</v>
      </c>
      <c r="O4649" s="10"/>
      <c r="P4649" s="11"/>
    </row>
    <row r="4650">
      <c r="A4650" s="22">
        <v>45468.0</v>
      </c>
      <c r="B4650" s="23">
        <v>45467.0</v>
      </c>
      <c r="C4650" s="10" t="s">
        <v>17</v>
      </c>
      <c r="D4650" s="10">
        <v>8.0</v>
      </c>
      <c r="E4650" s="17" t="s">
        <v>33</v>
      </c>
      <c r="F4650" s="10" t="s">
        <v>268</v>
      </c>
      <c r="G4650" s="10" t="s">
        <v>269</v>
      </c>
      <c r="H4650" s="12" t="s">
        <v>270</v>
      </c>
      <c r="I4650" s="10" t="s">
        <v>21</v>
      </c>
      <c r="J4650" s="10"/>
      <c r="K4650" s="10"/>
      <c r="L4650" s="10" t="s">
        <v>22</v>
      </c>
      <c r="M4650" s="10" t="s">
        <v>22</v>
      </c>
      <c r="N4650" s="10" t="s">
        <v>22</v>
      </c>
      <c r="O4650" s="10"/>
      <c r="P4650" s="11"/>
    </row>
    <row r="4651">
      <c r="A4651" s="22">
        <v>45468.0</v>
      </c>
      <c r="B4651" s="23">
        <v>45467.0</v>
      </c>
      <c r="C4651" s="10" t="s">
        <v>17</v>
      </c>
      <c r="D4651" s="10">
        <v>8.0</v>
      </c>
      <c r="E4651" s="17" t="s">
        <v>33</v>
      </c>
      <c r="F4651" s="10" t="s">
        <v>1979</v>
      </c>
      <c r="G4651" s="10" t="s">
        <v>101</v>
      </c>
      <c r="H4651" s="12" t="s">
        <v>102</v>
      </c>
      <c r="I4651" s="10" t="s">
        <v>21</v>
      </c>
      <c r="J4651" s="10"/>
      <c r="K4651" s="10"/>
      <c r="L4651" s="10" t="s">
        <v>22</v>
      </c>
      <c r="M4651" s="10" t="s">
        <v>22</v>
      </c>
      <c r="N4651" s="10" t="s">
        <v>22</v>
      </c>
      <c r="O4651" s="10"/>
      <c r="P4651" s="11"/>
    </row>
    <row r="4652">
      <c r="A4652" s="22">
        <v>45468.0</v>
      </c>
      <c r="B4652" s="23">
        <v>45467.0</v>
      </c>
      <c r="C4652" s="10" t="s">
        <v>17</v>
      </c>
      <c r="D4652" s="10">
        <v>8.0</v>
      </c>
      <c r="E4652" s="16" t="s">
        <v>9</v>
      </c>
      <c r="F4652" s="10" t="s">
        <v>3219</v>
      </c>
      <c r="G4652" s="10" t="s">
        <v>3220</v>
      </c>
      <c r="H4652" s="12" t="s">
        <v>3474</v>
      </c>
      <c r="I4652" s="10" t="s">
        <v>60</v>
      </c>
      <c r="J4652" s="10" t="s">
        <v>3475</v>
      </c>
      <c r="K4652" s="10"/>
      <c r="L4652" s="10" t="s">
        <v>22</v>
      </c>
      <c r="M4652" s="10" t="s">
        <v>22</v>
      </c>
      <c r="N4652" s="10" t="s">
        <v>22</v>
      </c>
      <c r="O4652" s="10" t="s">
        <v>22</v>
      </c>
      <c r="P4652" s="11"/>
    </row>
    <row r="4653">
      <c r="A4653" s="22">
        <v>45468.0</v>
      </c>
      <c r="B4653" s="23">
        <v>45468.0</v>
      </c>
      <c r="C4653" s="10" t="s">
        <v>17</v>
      </c>
      <c r="D4653" s="10">
        <v>8.0</v>
      </c>
      <c r="E4653" s="16" t="s">
        <v>9</v>
      </c>
      <c r="F4653" s="10" t="s">
        <v>2705</v>
      </c>
      <c r="G4653" s="10" t="s">
        <v>3476</v>
      </c>
      <c r="H4653" s="12" t="s">
        <v>1083</v>
      </c>
      <c r="I4653" s="10" t="s">
        <v>60</v>
      </c>
      <c r="J4653" s="10" t="s">
        <v>3477</v>
      </c>
      <c r="K4653" s="22"/>
      <c r="L4653" s="10" t="s">
        <v>22</v>
      </c>
      <c r="M4653" s="10" t="s">
        <v>22</v>
      </c>
      <c r="N4653" s="10" t="s">
        <v>22</v>
      </c>
      <c r="O4653" s="10" t="s">
        <v>22</v>
      </c>
      <c r="P4653" s="11"/>
    </row>
    <row r="4654">
      <c r="A4654" s="22">
        <v>45468.0</v>
      </c>
      <c r="B4654" s="23">
        <v>45468.0</v>
      </c>
      <c r="C4654" s="10" t="s">
        <v>17</v>
      </c>
      <c r="D4654" s="10">
        <v>6.0</v>
      </c>
      <c r="E4654" s="17" t="s">
        <v>33</v>
      </c>
      <c r="F4654" s="10" t="s">
        <v>3478</v>
      </c>
      <c r="G4654" s="10" t="s">
        <v>2923</v>
      </c>
      <c r="H4654" s="12"/>
      <c r="I4654" s="10" t="s">
        <v>52</v>
      </c>
      <c r="J4654" s="10"/>
      <c r="K4654" s="10"/>
      <c r="L4654" s="10" t="s">
        <v>22</v>
      </c>
      <c r="M4654" s="10" t="s">
        <v>22</v>
      </c>
      <c r="N4654" s="10" t="s">
        <v>22</v>
      </c>
      <c r="O4654" s="10" t="s">
        <v>474</v>
      </c>
      <c r="P4654" s="11"/>
    </row>
    <row r="4655">
      <c r="A4655" s="22">
        <v>45466.0</v>
      </c>
      <c r="B4655" s="23">
        <v>45461.0</v>
      </c>
      <c r="C4655" s="10" t="s">
        <v>17</v>
      </c>
      <c r="D4655" s="10">
        <v>12.0</v>
      </c>
      <c r="E4655" s="16" t="s">
        <v>9</v>
      </c>
      <c r="F4655" s="10" t="s">
        <v>3479</v>
      </c>
      <c r="G4655" s="10" t="s">
        <v>3480</v>
      </c>
      <c r="H4655" s="12" t="s">
        <v>3481</v>
      </c>
      <c r="I4655" s="10" t="s">
        <v>52</v>
      </c>
      <c r="J4655" s="10" t="s">
        <v>3482</v>
      </c>
      <c r="K4655" s="10"/>
      <c r="L4655" s="10" t="s">
        <v>22</v>
      </c>
      <c r="M4655" s="10" t="s">
        <v>22</v>
      </c>
      <c r="N4655" s="10" t="s">
        <v>22</v>
      </c>
      <c r="O4655" s="10" t="s">
        <v>22</v>
      </c>
      <c r="P4655" s="11"/>
    </row>
    <row r="4656">
      <c r="A4656" s="22">
        <v>45464.0</v>
      </c>
      <c r="B4656" s="23">
        <v>45460.0</v>
      </c>
      <c r="C4656" s="10" t="s">
        <v>17</v>
      </c>
      <c r="D4656" s="10">
        <v>6.0</v>
      </c>
      <c r="E4656" s="16" t="s">
        <v>9</v>
      </c>
      <c r="F4656" s="10" t="s">
        <v>3483</v>
      </c>
      <c r="G4656" s="10" t="s">
        <v>3484</v>
      </c>
      <c r="H4656" s="12" t="s">
        <v>3485</v>
      </c>
      <c r="I4656" s="10" t="s">
        <v>52</v>
      </c>
      <c r="J4656" s="10"/>
      <c r="K4656" s="10" t="s">
        <v>450</v>
      </c>
      <c r="L4656" s="10" t="s">
        <v>22</v>
      </c>
      <c r="M4656" s="10" t="s">
        <v>22</v>
      </c>
      <c r="N4656" s="10"/>
      <c r="O4656" s="10"/>
      <c r="P4656" s="11"/>
    </row>
    <row r="4657">
      <c r="A4657" s="22">
        <v>45463.0</v>
      </c>
      <c r="B4657" s="23">
        <v>45461.0</v>
      </c>
      <c r="C4657" s="10" t="s">
        <v>17</v>
      </c>
      <c r="D4657" s="10">
        <v>8.0</v>
      </c>
      <c r="E4657" s="17" t="s">
        <v>33</v>
      </c>
      <c r="F4657" s="10" t="s">
        <v>1710</v>
      </c>
      <c r="G4657" s="10" t="s">
        <v>45</v>
      </c>
      <c r="H4657" s="12" t="s">
        <v>46</v>
      </c>
      <c r="I4657" s="10" t="s">
        <v>21</v>
      </c>
      <c r="J4657" s="10" t="s">
        <v>3486</v>
      </c>
      <c r="K4657" s="10"/>
      <c r="L4657" s="10" t="s">
        <v>22</v>
      </c>
      <c r="M4657" s="10" t="s">
        <v>22</v>
      </c>
      <c r="N4657" s="10"/>
      <c r="O4657" s="10"/>
      <c r="P4657" s="11"/>
    </row>
    <row r="4658">
      <c r="A4658" s="22">
        <v>45463.0</v>
      </c>
      <c r="B4658" s="23">
        <v>45461.0</v>
      </c>
      <c r="C4658" s="10" t="s">
        <v>17</v>
      </c>
      <c r="D4658" s="10" t="s">
        <v>89</v>
      </c>
      <c r="E4658" s="19" t="s">
        <v>89</v>
      </c>
      <c r="F4658" s="10" t="s">
        <v>3487</v>
      </c>
      <c r="G4658" s="10" t="s">
        <v>3488</v>
      </c>
      <c r="H4658" s="12" t="s">
        <v>3489</v>
      </c>
      <c r="I4658" s="10" t="s">
        <v>3490</v>
      </c>
      <c r="J4658" s="10" t="s">
        <v>3491</v>
      </c>
      <c r="K4658" s="10" t="s">
        <v>1977</v>
      </c>
      <c r="L4658" s="10" t="s">
        <v>22</v>
      </c>
      <c r="M4658" s="10" t="s">
        <v>22</v>
      </c>
      <c r="N4658" s="10"/>
      <c r="O4658" s="10"/>
      <c r="P4658" s="10"/>
    </row>
    <row r="4659">
      <c r="A4659" s="22">
        <v>45463.0</v>
      </c>
      <c r="B4659" s="23">
        <v>45462.0</v>
      </c>
      <c r="C4659" s="10" t="s">
        <v>17</v>
      </c>
      <c r="D4659" s="10">
        <v>8.0</v>
      </c>
      <c r="E4659" s="16" t="s">
        <v>9</v>
      </c>
      <c r="F4659" s="10" t="s">
        <v>3123</v>
      </c>
      <c r="G4659" s="10" t="s">
        <v>3492</v>
      </c>
      <c r="H4659" s="12" t="s">
        <v>3493</v>
      </c>
      <c r="I4659" s="10" t="s">
        <v>52</v>
      </c>
      <c r="J4659" s="10"/>
      <c r="K4659" s="10"/>
      <c r="L4659" s="10" t="s">
        <v>22</v>
      </c>
      <c r="M4659" s="10" t="s">
        <v>22</v>
      </c>
      <c r="N4659" s="10"/>
      <c r="O4659" s="11"/>
      <c r="P4659" s="11"/>
    </row>
    <row r="4660">
      <c r="A4660" s="22">
        <v>45463.0</v>
      </c>
      <c r="B4660" s="23">
        <v>45461.0</v>
      </c>
      <c r="C4660" s="10" t="s">
        <v>17</v>
      </c>
      <c r="D4660" s="10">
        <v>16.0</v>
      </c>
      <c r="E4660" s="17" t="s">
        <v>33</v>
      </c>
      <c r="F4660" s="10" t="s">
        <v>291</v>
      </c>
      <c r="G4660" s="10" t="s">
        <v>292</v>
      </c>
      <c r="H4660" s="12" t="s">
        <v>293</v>
      </c>
      <c r="I4660" s="10" t="s">
        <v>21</v>
      </c>
      <c r="J4660" s="10" t="s">
        <v>460</v>
      </c>
      <c r="K4660" s="10"/>
      <c r="L4660" s="10" t="s">
        <v>22</v>
      </c>
      <c r="M4660" s="10" t="s">
        <v>22</v>
      </c>
      <c r="N4660" s="10"/>
      <c r="O4660" s="10"/>
      <c r="P4660" s="11"/>
    </row>
    <row r="4661">
      <c r="A4661" s="22">
        <v>45463.0</v>
      </c>
      <c r="B4661" s="23">
        <v>45461.0</v>
      </c>
      <c r="C4661" s="10" t="s">
        <v>17</v>
      </c>
      <c r="D4661" s="10">
        <v>14.0</v>
      </c>
      <c r="E4661" s="17" t="s">
        <v>33</v>
      </c>
      <c r="F4661" s="10" t="s">
        <v>641</v>
      </c>
      <c r="G4661" s="10" t="s">
        <v>2816</v>
      </c>
      <c r="H4661" s="12"/>
      <c r="I4661" s="10" t="s">
        <v>60</v>
      </c>
      <c r="J4661" s="10" t="s">
        <v>3494</v>
      </c>
      <c r="K4661" s="10"/>
      <c r="L4661" s="10" t="s">
        <v>22</v>
      </c>
      <c r="M4661" s="10" t="s">
        <v>22</v>
      </c>
      <c r="N4661" s="10"/>
      <c r="O4661" s="10"/>
      <c r="P4661" s="11"/>
    </row>
    <row r="4662">
      <c r="A4662" s="22">
        <v>45463.0</v>
      </c>
      <c r="B4662" s="23">
        <v>45462.0</v>
      </c>
      <c r="C4662" s="10" t="s">
        <v>17</v>
      </c>
      <c r="D4662" s="10">
        <v>8.0</v>
      </c>
      <c r="E4662" s="16" t="s">
        <v>9</v>
      </c>
      <c r="F4662" s="10" t="s">
        <v>3495</v>
      </c>
      <c r="G4662" s="10" t="s">
        <v>254</v>
      </c>
      <c r="H4662" s="12" t="s">
        <v>255</v>
      </c>
      <c r="I4662" s="10" t="s">
        <v>52</v>
      </c>
      <c r="J4662" s="10"/>
      <c r="K4662" s="10"/>
      <c r="L4662" s="10" t="s">
        <v>22</v>
      </c>
      <c r="M4662" s="10" t="s">
        <v>22</v>
      </c>
      <c r="N4662" s="10"/>
      <c r="O4662" s="10"/>
      <c r="P4662" s="11"/>
    </row>
    <row r="4663">
      <c r="A4663" s="22">
        <v>45463.0</v>
      </c>
      <c r="B4663" s="23">
        <v>45462.0</v>
      </c>
      <c r="C4663" s="10" t="s">
        <v>17</v>
      </c>
      <c r="D4663" s="10">
        <v>8.0</v>
      </c>
      <c r="E4663" s="16" t="s">
        <v>9</v>
      </c>
      <c r="F4663" s="10" t="s">
        <v>2686</v>
      </c>
      <c r="G4663" s="10" t="s">
        <v>101</v>
      </c>
      <c r="H4663" s="12" t="s">
        <v>102</v>
      </c>
      <c r="I4663" s="10" t="s">
        <v>21</v>
      </c>
      <c r="J4663" s="10" t="s">
        <v>3496</v>
      </c>
      <c r="K4663" s="10" t="s">
        <v>454</v>
      </c>
      <c r="L4663" s="10" t="s">
        <v>22</v>
      </c>
      <c r="M4663" s="10" t="s">
        <v>22</v>
      </c>
      <c r="N4663" s="10"/>
      <c r="O4663" s="10"/>
      <c r="P4663" s="11"/>
    </row>
    <row r="4664">
      <c r="A4664" s="22">
        <v>45462.45930637731</v>
      </c>
      <c r="B4664" s="23">
        <v>45462.0</v>
      </c>
      <c r="C4664" s="10" t="s">
        <v>17</v>
      </c>
      <c r="D4664" s="10">
        <v>8.0</v>
      </c>
      <c r="E4664" s="17" t="s">
        <v>33</v>
      </c>
      <c r="F4664" s="10" t="s">
        <v>1710</v>
      </c>
      <c r="G4664" s="10" t="s">
        <v>45</v>
      </c>
      <c r="H4664" s="12" t="s">
        <v>46</v>
      </c>
      <c r="I4664" s="10" t="s">
        <v>21</v>
      </c>
      <c r="J4664" s="10"/>
      <c r="K4664" s="10"/>
      <c r="L4664" s="10" t="s">
        <v>22</v>
      </c>
      <c r="M4664" s="10" t="s">
        <v>22</v>
      </c>
      <c r="N4664" s="10" t="s">
        <v>22</v>
      </c>
      <c r="O4664" s="10"/>
      <c r="P4664" s="11"/>
    </row>
    <row r="4665">
      <c r="A4665" s="22">
        <v>45462.39520958334</v>
      </c>
      <c r="B4665" s="23">
        <v>45462.0</v>
      </c>
      <c r="C4665" s="10" t="s">
        <v>17</v>
      </c>
      <c r="D4665" s="10" t="s">
        <v>89</v>
      </c>
      <c r="E4665" s="19" t="s">
        <v>89</v>
      </c>
      <c r="F4665" s="10" t="s">
        <v>890</v>
      </c>
      <c r="G4665" s="10" t="s">
        <v>97</v>
      </c>
      <c r="H4665" s="12" t="s">
        <v>98</v>
      </c>
      <c r="I4665" s="10" t="s">
        <v>21</v>
      </c>
      <c r="J4665" s="10"/>
      <c r="K4665" s="10"/>
      <c r="L4665" s="10" t="s">
        <v>22</v>
      </c>
      <c r="M4665" s="10" t="s">
        <v>22</v>
      </c>
      <c r="N4665" s="10" t="s">
        <v>22</v>
      </c>
      <c r="O4665" s="10"/>
      <c r="P4665" s="11"/>
    </row>
    <row r="4666">
      <c r="A4666" s="22">
        <v>45462.32150872685</v>
      </c>
      <c r="B4666" s="23">
        <v>45460.0</v>
      </c>
      <c r="C4666" s="10" t="s">
        <v>17</v>
      </c>
      <c r="D4666" s="10">
        <v>8.0</v>
      </c>
      <c r="E4666" s="19" t="s">
        <v>53</v>
      </c>
      <c r="F4666" s="10" t="s">
        <v>3497</v>
      </c>
      <c r="G4666" s="10" t="s">
        <v>262</v>
      </c>
      <c r="H4666" s="12" t="s">
        <v>263</v>
      </c>
      <c r="I4666" s="10" t="s">
        <v>21</v>
      </c>
      <c r="J4666" s="10" t="s">
        <v>524</v>
      </c>
      <c r="K4666" s="10"/>
      <c r="L4666" s="10" t="s">
        <v>22</v>
      </c>
      <c r="M4666" s="10" t="s">
        <v>22</v>
      </c>
      <c r="N4666" s="10"/>
      <c r="O4666" s="11"/>
      <c r="P4666" s="11"/>
    </row>
    <row r="4667">
      <c r="A4667" s="22">
        <v>45462.0</v>
      </c>
      <c r="B4667" s="23">
        <v>45460.0</v>
      </c>
      <c r="C4667" s="10" t="s">
        <v>17</v>
      </c>
      <c r="D4667" s="10" t="s">
        <v>89</v>
      </c>
      <c r="E4667" s="19" t="s">
        <v>89</v>
      </c>
      <c r="F4667" s="10" t="s">
        <v>3194</v>
      </c>
      <c r="G4667" s="10" t="s">
        <v>97</v>
      </c>
      <c r="H4667" s="12" t="s">
        <v>98</v>
      </c>
      <c r="I4667" s="10" t="s">
        <v>21</v>
      </c>
      <c r="J4667" s="10"/>
      <c r="K4667" s="10"/>
      <c r="L4667" s="10" t="s">
        <v>22</v>
      </c>
      <c r="M4667" s="10" t="s">
        <v>22</v>
      </c>
      <c r="N4667" s="10" t="s">
        <v>22</v>
      </c>
      <c r="O4667" s="10"/>
      <c r="P4667" s="11"/>
    </row>
    <row r="4668">
      <c r="A4668" s="22">
        <v>45462.0</v>
      </c>
      <c r="B4668" s="23">
        <v>45460.0</v>
      </c>
      <c r="C4668" s="10" t="s">
        <v>17</v>
      </c>
      <c r="D4668" s="10">
        <v>4.0</v>
      </c>
      <c r="E4668" s="16" t="s">
        <v>9</v>
      </c>
      <c r="F4668" s="10" t="s">
        <v>3498</v>
      </c>
      <c r="G4668" s="10" t="s">
        <v>3087</v>
      </c>
      <c r="H4668" s="12" t="s">
        <v>3499</v>
      </c>
      <c r="I4668" s="10" t="s">
        <v>52</v>
      </c>
      <c r="J4668" s="10"/>
      <c r="K4668" s="10"/>
      <c r="L4668" s="10" t="s">
        <v>22</v>
      </c>
      <c r="M4668" s="10" t="s">
        <v>22</v>
      </c>
      <c r="N4668" s="10" t="s">
        <v>22</v>
      </c>
      <c r="O4668" s="10" t="s">
        <v>22</v>
      </c>
      <c r="P4668" s="11"/>
    </row>
    <row r="4669">
      <c r="A4669" s="22">
        <v>45462.0</v>
      </c>
      <c r="B4669" s="23">
        <v>45461.0</v>
      </c>
      <c r="C4669" s="10" t="s">
        <v>17</v>
      </c>
      <c r="D4669" s="10">
        <v>8.0</v>
      </c>
      <c r="E4669" s="16" t="s">
        <v>9</v>
      </c>
      <c r="F4669" s="10" t="s">
        <v>3245</v>
      </c>
      <c r="G4669" s="10" t="s">
        <v>3500</v>
      </c>
      <c r="H4669" s="12" t="s">
        <v>3247</v>
      </c>
      <c r="I4669" s="10" t="s">
        <v>52</v>
      </c>
      <c r="J4669" s="10"/>
      <c r="K4669" s="10" t="s">
        <v>3501</v>
      </c>
      <c r="L4669" s="10" t="s">
        <v>22</v>
      </c>
      <c r="M4669" s="10" t="s">
        <v>22</v>
      </c>
      <c r="N4669" s="10" t="s">
        <v>22</v>
      </c>
      <c r="O4669" s="10"/>
      <c r="P4669" s="11"/>
    </row>
    <row r="4670">
      <c r="A4670" s="22">
        <v>45462.0</v>
      </c>
      <c r="B4670" s="23">
        <v>45461.0</v>
      </c>
      <c r="C4670" s="10" t="s">
        <v>17</v>
      </c>
      <c r="D4670" s="10">
        <v>8.0</v>
      </c>
      <c r="E4670" s="17" t="s">
        <v>33</v>
      </c>
      <c r="F4670" s="10" t="s">
        <v>743</v>
      </c>
      <c r="G4670" s="10" t="s">
        <v>45</v>
      </c>
      <c r="H4670" s="12" t="s">
        <v>46</v>
      </c>
      <c r="I4670" s="10" t="s">
        <v>21</v>
      </c>
      <c r="J4670" s="10"/>
      <c r="K4670" s="10"/>
      <c r="L4670" s="10" t="s">
        <v>22</v>
      </c>
      <c r="M4670" s="10" t="s">
        <v>22</v>
      </c>
      <c r="N4670" s="10" t="s">
        <v>22</v>
      </c>
      <c r="O4670" s="10"/>
      <c r="P4670" s="11"/>
    </row>
    <row r="4671">
      <c r="A4671" s="22">
        <v>45462.0</v>
      </c>
      <c r="B4671" s="23">
        <v>45461.0</v>
      </c>
      <c r="C4671" s="10" t="s">
        <v>17</v>
      </c>
      <c r="D4671" s="10">
        <v>8.0</v>
      </c>
      <c r="E4671" s="17" t="s">
        <v>33</v>
      </c>
      <c r="F4671" s="10" t="s">
        <v>3502</v>
      </c>
      <c r="G4671" s="10" t="s">
        <v>346</v>
      </c>
      <c r="H4671" s="12" t="s">
        <v>347</v>
      </c>
      <c r="I4671" s="10" t="s">
        <v>21</v>
      </c>
      <c r="J4671" s="10"/>
      <c r="K4671" s="10"/>
      <c r="L4671" s="10" t="s">
        <v>22</v>
      </c>
      <c r="M4671" s="10" t="s">
        <v>22</v>
      </c>
      <c r="N4671" s="10" t="s">
        <v>22</v>
      </c>
      <c r="O4671" s="10"/>
      <c r="P4671" s="11"/>
    </row>
    <row r="4672">
      <c r="A4672" s="22">
        <v>45462.0</v>
      </c>
      <c r="B4672" s="23">
        <v>45461.0</v>
      </c>
      <c r="C4672" s="10" t="s">
        <v>17</v>
      </c>
      <c r="D4672" s="10">
        <v>8.0</v>
      </c>
      <c r="E4672" s="17" t="s">
        <v>33</v>
      </c>
      <c r="F4672" s="10" t="s">
        <v>3503</v>
      </c>
      <c r="G4672" s="10" t="s">
        <v>114</v>
      </c>
      <c r="H4672" s="12" t="s">
        <v>115</v>
      </c>
      <c r="I4672" s="10" t="s">
        <v>21</v>
      </c>
      <c r="J4672" s="10"/>
      <c r="K4672" s="22"/>
      <c r="L4672" s="10" t="s">
        <v>22</v>
      </c>
      <c r="M4672" s="10" t="s">
        <v>22</v>
      </c>
      <c r="N4672" s="10" t="s">
        <v>22</v>
      </c>
      <c r="O4672" s="10"/>
      <c r="P4672" s="11"/>
    </row>
    <row r="4673">
      <c r="A4673" s="22">
        <v>45462.0</v>
      </c>
      <c r="B4673" s="23">
        <v>45461.0</v>
      </c>
      <c r="C4673" s="10" t="s">
        <v>17</v>
      </c>
      <c r="D4673" s="10">
        <v>8.0</v>
      </c>
      <c r="E4673" s="17" t="s">
        <v>33</v>
      </c>
      <c r="F4673" s="10" t="s">
        <v>3472</v>
      </c>
      <c r="G4673" s="10" t="s">
        <v>3417</v>
      </c>
      <c r="H4673" s="12" t="s">
        <v>1012</v>
      </c>
      <c r="I4673" s="10" t="s">
        <v>60</v>
      </c>
      <c r="J4673" s="10" t="s">
        <v>3504</v>
      </c>
      <c r="K4673" s="10"/>
      <c r="L4673" s="10" t="s">
        <v>22</v>
      </c>
      <c r="M4673" s="10" t="s">
        <v>22</v>
      </c>
      <c r="N4673" s="10" t="s">
        <v>22</v>
      </c>
      <c r="O4673" s="10" t="s">
        <v>22</v>
      </c>
      <c r="P4673" s="11"/>
    </row>
    <row r="4674">
      <c r="A4674" s="22">
        <v>45462.0</v>
      </c>
      <c r="B4674" s="23">
        <v>45461.0</v>
      </c>
      <c r="C4674" s="10" t="s">
        <v>17</v>
      </c>
      <c r="D4674" s="10" t="s">
        <v>132</v>
      </c>
      <c r="E4674" s="17" t="s">
        <v>33</v>
      </c>
      <c r="F4674" s="10" t="s">
        <v>487</v>
      </c>
      <c r="G4674" s="10" t="s">
        <v>488</v>
      </c>
      <c r="H4674" s="12" t="s">
        <v>489</v>
      </c>
      <c r="I4674" s="10" t="s">
        <v>21</v>
      </c>
      <c r="J4674" s="10"/>
      <c r="K4674" s="10"/>
      <c r="L4674" s="10" t="s">
        <v>22</v>
      </c>
      <c r="M4674" s="10" t="s">
        <v>22</v>
      </c>
      <c r="N4674" s="10" t="s">
        <v>22</v>
      </c>
      <c r="O4674" s="11"/>
      <c r="P4674" s="11"/>
    </row>
    <row r="4675">
      <c r="A4675" s="22">
        <v>45462.0</v>
      </c>
      <c r="B4675" s="23">
        <v>45461.0</v>
      </c>
      <c r="C4675" s="10" t="s">
        <v>17</v>
      </c>
      <c r="D4675" s="10">
        <v>8.0</v>
      </c>
      <c r="E4675" s="17" t="s">
        <v>33</v>
      </c>
      <c r="F4675" s="10" t="s">
        <v>3505</v>
      </c>
      <c r="G4675" s="10" t="s">
        <v>262</v>
      </c>
      <c r="H4675" s="12" t="s">
        <v>263</v>
      </c>
      <c r="I4675" s="10" t="s">
        <v>21</v>
      </c>
      <c r="J4675" s="10" t="s">
        <v>524</v>
      </c>
      <c r="K4675" s="10"/>
      <c r="L4675" s="10" t="s">
        <v>22</v>
      </c>
      <c r="M4675" s="10" t="s">
        <v>22</v>
      </c>
      <c r="N4675" s="10"/>
      <c r="O4675" s="10"/>
      <c r="P4675" s="11"/>
    </row>
    <row r="4676">
      <c r="A4676" s="22">
        <v>45462.0</v>
      </c>
      <c r="B4676" s="23">
        <v>45461.0</v>
      </c>
      <c r="C4676" s="10" t="s">
        <v>17</v>
      </c>
      <c r="D4676" s="10">
        <v>8.0</v>
      </c>
      <c r="E4676" s="17" t="s">
        <v>33</v>
      </c>
      <c r="F4676" s="10" t="s">
        <v>1710</v>
      </c>
      <c r="G4676" s="10" t="s">
        <v>45</v>
      </c>
      <c r="H4676" s="12" t="s">
        <v>46</v>
      </c>
      <c r="I4676" s="10" t="s">
        <v>21</v>
      </c>
      <c r="J4676" s="10" t="s">
        <v>3506</v>
      </c>
      <c r="K4676" s="10"/>
      <c r="L4676" s="10" t="s">
        <v>22</v>
      </c>
      <c r="M4676" s="10" t="s">
        <v>22</v>
      </c>
      <c r="N4676" s="10"/>
      <c r="O4676" s="10"/>
      <c r="P4676" s="11"/>
    </row>
    <row r="4677">
      <c r="A4677" s="22">
        <v>45462.0</v>
      </c>
      <c r="B4677" s="23">
        <v>45461.0</v>
      </c>
      <c r="C4677" s="10" t="s">
        <v>17</v>
      </c>
      <c r="D4677" s="10">
        <v>8.0</v>
      </c>
      <c r="E4677" s="16" t="s">
        <v>9</v>
      </c>
      <c r="F4677" s="10" t="s">
        <v>2129</v>
      </c>
      <c r="G4677" s="10" t="s">
        <v>3507</v>
      </c>
      <c r="H4677" s="12" t="s">
        <v>3508</v>
      </c>
      <c r="I4677" s="10" t="s">
        <v>60</v>
      </c>
      <c r="J4677" s="10" t="s">
        <v>3509</v>
      </c>
      <c r="K4677" s="10"/>
      <c r="L4677" s="10" t="s">
        <v>22</v>
      </c>
      <c r="M4677" s="10" t="s">
        <v>22</v>
      </c>
      <c r="N4677" s="10"/>
      <c r="O4677" s="10"/>
      <c r="P4677" s="11"/>
    </row>
    <row r="4678">
      <c r="A4678" s="22">
        <v>45462.0</v>
      </c>
      <c r="B4678" s="23">
        <v>45461.0</v>
      </c>
      <c r="C4678" s="10" t="s">
        <v>17</v>
      </c>
      <c r="D4678" s="10">
        <v>8.0</v>
      </c>
      <c r="E4678" s="17" t="s">
        <v>33</v>
      </c>
      <c r="F4678" s="10" t="s">
        <v>2813</v>
      </c>
      <c r="G4678" s="10" t="s">
        <v>24</v>
      </c>
      <c r="H4678" s="12" t="s">
        <v>25</v>
      </c>
      <c r="I4678" s="10" t="s">
        <v>21</v>
      </c>
      <c r="J4678" s="10" t="s">
        <v>3510</v>
      </c>
      <c r="K4678" s="10"/>
      <c r="L4678" s="10" t="s">
        <v>22</v>
      </c>
      <c r="M4678" s="10" t="s">
        <v>22</v>
      </c>
      <c r="N4678" s="10"/>
      <c r="O4678" s="10"/>
      <c r="P4678" s="11"/>
    </row>
    <row r="4679">
      <c r="A4679" s="22">
        <v>45462.0</v>
      </c>
      <c r="B4679" s="23">
        <v>45461.0</v>
      </c>
      <c r="C4679" s="10" t="s">
        <v>17</v>
      </c>
      <c r="D4679" s="10">
        <v>8.0</v>
      </c>
      <c r="E4679" s="17" t="s">
        <v>33</v>
      </c>
      <c r="F4679" s="10" t="s">
        <v>2747</v>
      </c>
      <c r="G4679" s="10" t="s">
        <v>318</v>
      </c>
      <c r="H4679" s="12" t="s">
        <v>319</v>
      </c>
      <c r="I4679" s="10" t="s">
        <v>21</v>
      </c>
      <c r="J4679" s="10"/>
      <c r="K4679" s="10"/>
      <c r="L4679" s="10" t="s">
        <v>22</v>
      </c>
      <c r="M4679" s="10" t="s">
        <v>22</v>
      </c>
      <c r="N4679" s="10"/>
      <c r="O4679" s="10"/>
      <c r="P4679" s="11"/>
    </row>
    <row r="4680">
      <c r="A4680" s="22">
        <v>45461.63219615741</v>
      </c>
      <c r="B4680" s="23">
        <v>45461.0</v>
      </c>
      <c r="C4680" s="10" t="s">
        <v>17</v>
      </c>
      <c r="D4680" s="10">
        <v>5.0</v>
      </c>
      <c r="E4680" s="16" t="s">
        <v>9</v>
      </c>
      <c r="F4680" s="10" t="s">
        <v>3511</v>
      </c>
      <c r="G4680" s="10" t="s">
        <v>633</v>
      </c>
      <c r="H4680" s="12" t="s">
        <v>634</v>
      </c>
      <c r="I4680" s="10" t="s">
        <v>21</v>
      </c>
      <c r="J4680" s="10"/>
      <c r="K4680" s="10"/>
      <c r="L4680" s="10" t="s">
        <v>22</v>
      </c>
      <c r="M4680" s="10" t="s">
        <v>22</v>
      </c>
      <c r="N4680" s="10" t="s">
        <v>22</v>
      </c>
      <c r="O4680" s="10"/>
      <c r="P4680" s="11"/>
    </row>
    <row r="4681">
      <c r="A4681" s="22">
        <v>45461.0</v>
      </c>
      <c r="B4681" s="23">
        <v>45460.0</v>
      </c>
      <c r="C4681" s="10" t="s">
        <v>17</v>
      </c>
      <c r="D4681" s="10">
        <v>8.0</v>
      </c>
      <c r="E4681" s="16" t="s">
        <v>9</v>
      </c>
      <c r="F4681" s="10" t="s">
        <v>3512</v>
      </c>
      <c r="G4681" s="10" t="s">
        <v>38</v>
      </c>
      <c r="H4681" s="12" t="s">
        <v>39</v>
      </c>
      <c r="I4681" s="10" t="s">
        <v>21</v>
      </c>
      <c r="J4681" s="10" t="s">
        <v>524</v>
      </c>
      <c r="K4681" s="10" t="s">
        <v>3513</v>
      </c>
      <c r="L4681" s="10" t="s">
        <v>22</v>
      </c>
      <c r="M4681" s="10" t="s">
        <v>22</v>
      </c>
      <c r="N4681" s="10" t="s">
        <v>22</v>
      </c>
      <c r="O4681" s="10"/>
      <c r="P4681" s="11"/>
    </row>
    <row r="4682">
      <c r="A4682" s="22">
        <v>45461.0</v>
      </c>
      <c r="B4682" s="23">
        <v>45460.0</v>
      </c>
      <c r="C4682" s="10" t="s">
        <v>17</v>
      </c>
      <c r="D4682" s="10">
        <v>8.0</v>
      </c>
      <c r="E4682" s="16" t="s">
        <v>9</v>
      </c>
      <c r="F4682" s="10" t="s">
        <v>3514</v>
      </c>
      <c r="G4682" s="10" t="s">
        <v>94</v>
      </c>
      <c r="H4682" s="12" t="s">
        <v>161</v>
      </c>
      <c r="I4682" s="10" t="s">
        <v>21</v>
      </c>
      <c r="J4682" s="10" t="s">
        <v>536</v>
      </c>
      <c r="K4682" s="10" t="s">
        <v>493</v>
      </c>
      <c r="L4682" s="10" t="s">
        <v>22</v>
      </c>
      <c r="M4682" s="10" t="s">
        <v>22</v>
      </c>
      <c r="N4682" s="10" t="s">
        <v>22</v>
      </c>
      <c r="O4682" s="10"/>
      <c r="P4682" s="11"/>
    </row>
    <row r="4683">
      <c r="A4683" s="22">
        <v>45461.0</v>
      </c>
      <c r="B4683" s="23">
        <v>45460.0</v>
      </c>
      <c r="C4683" s="10" t="s">
        <v>17</v>
      </c>
      <c r="D4683" s="10">
        <v>8.0</v>
      </c>
      <c r="E4683" s="17" t="s">
        <v>33</v>
      </c>
      <c r="F4683" s="10" t="s">
        <v>2352</v>
      </c>
      <c r="G4683" s="10" t="s">
        <v>184</v>
      </c>
      <c r="H4683" s="12" t="s">
        <v>185</v>
      </c>
      <c r="I4683" s="10" t="s">
        <v>21</v>
      </c>
      <c r="J4683" s="10"/>
      <c r="K4683" s="10"/>
      <c r="L4683" s="10" t="s">
        <v>22</v>
      </c>
      <c r="M4683" s="10" t="s">
        <v>22</v>
      </c>
      <c r="N4683" s="10" t="s">
        <v>22</v>
      </c>
      <c r="O4683" s="10"/>
      <c r="P4683" s="11"/>
    </row>
    <row r="4684">
      <c r="A4684" s="22">
        <v>45461.0</v>
      </c>
      <c r="B4684" s="23">
        <v>45460.0</v>
      </c>
      <c r="C4684" s="10" t="s">
        <v>17</v>
      </c>
      <c r="D4684" s="10">
        <v>8.0</v>
      </c>
      <c r="E4684" s="17" t="s">
        <v>33</v>
      </c>
      <c r="F4684" s="10" t="s">
        <v>3464</v>
      </c>
      <c r="G4684" s="10" t="s">
        <v>187</v>
      </c>
      <c r="H4684" s="12" t="s">
        <v>188</v>
      </c>
      <c r="I4684" s="10" t="s">
        <v>60</v>
      </c>
      <c r="J4684" s="10" t="s">
        <v>3515</v>
      </c>
      <c r="K4684" s="10"/>
      <c r="L4684" s="10" t="s">
        <v>22</v>
      </c>
      <c r="M4684" s="10" t="s">
        <v>22</v>
      </c>
      <c r="N4684" s="10" t="s">
        <v>22</v>
      </c>
      <c r="O4684" s="10" t="s">
        <v>22</v>
      </c>
      <c r="P4684" s="11"/>
    </row>
    <row r="4685">
      <c r="A4685" s="22">
        <v>45461.0</v>
      </c>
      <c r="B4685" s="23">
        <v>45460.0</v>
      </c>
      <c r="C4685" s="10" t="s">
        <v>17</v>
      </c>
      <c r="D4685" s="10">
        <v>8.0</v>
      </c>
      <c r="E4685" s="17" t="s">
        <v>33</v>
      </c>
      <c r="F4685" s="10" t="s">
        <v>1495</v>
      </c>
      <c r="G4685" s="10" t="s">
        <v>914</v>
      </c>
      <c r="H4685" s="12"/>
      <c r="I4685" s="10" t="s">
        <v>52</v>
      </c>
      <c r="J4685" s="10"/>
      <c r="K4685" s="22"/>
      <c r="L4685" s="10" t="s">
        <v>22</v>
      </c>
      <c r="M4685" s="10" t="s">
        <v>22</v>
      </c>
      <c r="N4685" s="10" t="s">
        <v>1480</v>
      </c>
      <c r="O4685" s="10"/>
      <c r="P4685" s="11"/>
    </row>
    <row r="4686">
      <c r="A4686" s="22">
        <v>45461.0</v>
      </c>
      <c r="B4686" s="23">
        <v>45460.0</v>
      </c>
      <c r="C4686" s="10" t="s">
        <v>17</v>
      </c>
      <c r="D4686" s="10">
        <v>6.0</v>
      </c>
      <c r="E4686" s="16" t="s">
        <v>9</v>
      </c>
      <c r="F4686" s="10" t="s">
        <v>3516</v>
      </c>
      <c r="G4686" s="10" t="s">
        <v>3517</v>
      </c>
      <c r="H4686" s="12" t="s">
        <v>3518</v>
      </c>
      <c r="I4686" s="10" t="s">
        <v>60</v>
      </c>
      <c r="J4686" s="10" t="s">
        <v>3519</v>
      </c>
      <c r="K4686" s="10"/>
      <c r="L4686" s="10" t="s">
        <v>22</v>
      </c>
      <c r="M4686" s="10" t="s">
        <v>22</v>
      </c>
      <c r="N4686" s="10" t="s">
        <v>22</v>
      </c>
      <c r="O4686" s="10" t="s">
        <v>22</v>
      </c>
      <c r="P4686" s="11"/>
    </row>
    <row r="4687">
      <c r="A4687" s="22">
        <v>45461.0</v>
      </c>
      <c r="B4687" s="23">
        <v>45460.0</v>
      </c>
      <c r="C4687" s="10" t="s">
        <v>17</v>
      </c>
      <c r="D4687" s="10">
        <v>8.0</v>
      </c>
      <c r="E4687" s="17" t="s">
        <v>33</v>
      </c>
      <c r="F4687" s="10" t="s">
        <v>3520</v>
      </c>
      <c r="G4687" s="10" t="s">
        <v>27</v>
      </c>
      <c r="H4687" s="12" t="s">
        <v>28</v>
      </c>
      <c r="I4687" s="10" t="s">
        <v>21</v>
      </c>
      <c r="J4687" s="10" t="s">
        <v>524</v>
      </c>
      <c r="K4687" s="10" t="s">
        <v>746</v>
      </c>
      <c r="L4687" s="10" t="s">
        <v>22</v>
      </c>
      <c r="M4687" s="10" t="s">
        <v>22</v>
      </c>
      <c r="N4687" s="10" t="s">
        <v>22</v>
      </c>
      <c r="O4687" s="11"/>
      <c r="P4687" s="11"/>
    </row>
    <row r="4688">
      <c r="A4688" s="22">
        <v>45461.0</v>
      </c>
      <c r="B4688" s="23">
        <v>45460.0</v>
      </c>
      <c r="C4688" s="10" t="s">
        <v>17</v>
      </c>
      <c r="D4688" s="10">
        <v>8.0</v>
      </c>
      <c r="E4688" s="17" t="s">
        <v>33</v>
      </c>
      <c r="F4688" s="10" t="s">
        <v>1710</v>
      </c>
      <c r="G4688" s="10" t="s">
        <v>45</v>
      </c>
      <c r="H4688" s="12" t="s">
        <v>46</v>
      </c>
      <c r="I4688" s="10" t="s">
        <v>21</v>
      </c>
      <c r="J4688" s="10"/>
      <c r="K4688" s="10" t="s">
        <v>3506</v>
      </c>
      <c r="L4688" s="10" t="s">
        <v>22</v>
      </c>
      <c r="M4688" s="10" t="s">
        <v>22</v>
      </c>
      <c r="N4688" s="10" t="s">
        <v>22</v>
      </c>
      <c r="O4688" s="10"/>
      <c r="P4688" s="11"/>
    </row>
    <row r="4689">
      <c r="A4689" s="22">
        <v>45461.0</v>
      </c>
      <c r="B4689" s="23">
        <v>45460.0</v>
      </c>
      <c r="C4689" s="10" t="s">
        <v>17</v>
      </c>
      <c r="D4689" s="10">
        <v>8.0</v>
      </c>
      <c r="E4689" s="17" t="s">
        <v>33</v>
      </c>
      <c r="F4689" s="10" t="s">
        <v>1710</v>
      </c>
      <c r="G4689" s="10" t="s">
        <v>45</v>
      </c>
      <c r="H4689" s="12" t="s">
        <v>46</v>
      </c>
      <c r="I4689" s="10" t="s">
        <v>21</v>
      </c>
      <c r="J4689" s="10"/>
      <c r="K4689" s="10" t="s">
        <v>3486</v>
      </c>
      <c r="L4689" s="10" t="s">
        <v>22</v>
      </c>
      <c r="M4689" s="10" t="s">
        <v>22</v>
      </c>
      <c r="N4689" s="10" t="s">
        <v>22</v>
      </c>
      <c r="O4689" s="10"/>
      <c r="P4689" s="11"/>
    </row>
    <row r="4690">
      <c r="A4690" s="22">
        <v>45461.0</v>
      </c>
      <c r="B4690" s="23">
        <v>45460.0</v>
      </c>
      <c r="C4690" s="10" t="s">
        <v>17</v>
      </c>
      <c r="D4690" s="10">
        <v>8.0</v>
      </c>
      <c r="E4690" s="16" t="s">
        <v>9</v>
      </c>
      <c r="F4690" s="10" t="s">
        <v>3521</v>
      </c>
      <c r="G4690" s="10" t="s">
        <v>3522</v>
      </c>
      <c r="H4690" s="12" t="s">
        <v>2196</v>
      </c>
      <c r="I4690" s="10" t="s">
        <v>60</v>
      </c>
      <c r="J4690" s="10" t="s">
        <v>3523</v>
      </c>
      <c r="K4690" s="10"/>
      <c r="L4690" s="10" t="s">
        <v>22</v>
      </c>
      <c r="M4690" s="10" t="s">
        <v>22</v>
      </c>
      <c r="N4690" s="10" t="s">
        <v>22</v>
      </c>
      <c r="O4690" s="10" t="s">
        <v>22</v>
      </c>
      <c r="P4690" s="11"/>
    </row>
    <row r="4691">
      <c r="A4691" s="22">
        <v>45461.0</v>
      </c>
      <c r="B4691" s="23">
        <v>45460.0</v>
      </c>
      <c r="C4691" s="10" t="s">
        <v>17</v>
      </c>
      <c r="D4691" s="10" t="s">
        <v>89</v>
      </c>
      <c r="E4691" s="19" t="s">
        <v>89</v>
      </c>
      <c r="F4691" s="10" t="s">
        <v>2686</v>
      </c>
      <c r="G4691" s="10" t="s">
        <v>101</v>
      </c>
      <c r="H4691" s="12" t="s">
        <v>102</v>
      </c>
      <c r="I4691" s="10" t="s">
        <v>21</v>
      </c>
      <c r="J4691" s="10"/>
      <c r="K4691" s="10" t="s">
        <v>3524</v>
      </c>
      <c r="L4691" s="10" t="s">
        <v>22</v>
      </c>
      <c r="M4691" s="10" t="s">
        <v>22</v>
      </c>
      <c r="N4691" s="10" t="s">
        <v>22</v>
      </c>
      <c r="O4691" s="10"/>
      <c r="P4691" s="11"/>
    </row>
    <row r="4692">
      <c r="A4692" s="22">
        <v>45461.0</v>
      </c>
      <c r="B4692" s="23">
        <v>45467.0</v>
      </c>
      <c r="C4692" s="10" t="s">
        <v>17</v>
      </c>
      <c r="D4692" s="10">
        <v>6.0</v>
      </c>
      <c r="E4692" s="16" t="s">
        <v>9</v>
      </c>
      <c r="F4692" s="10" t="s">
        <v>412</v>
      </c>
      <c r="G4692" s="10"/>
      <c r="H4692" s="12"/>
      <c r="I4692" s="10" t="s">
        <v>60</v>
      </c>
      <c r="J4692" s="10"/>
      <c r="K4692" s="10"/>
      <c r="L4692" s="10" t="s">
        <v>22</v>
      </c>
      <c r="M4692" s="10" t="s">
        <v>22</v>
      </c>
      <c r="N4692" s="10"/>
      <c r="O4692" s="10"/>
      <c r="P4692" s="11"/>
    </row>
    <row r="4693">
      <c r="A4693" s="22">
        <v>45460.32174755787</v>
      </c>
      <c r="B4693" s="23">
        <v>45460.0</v>
      </c>
      <c r="C4693" s="10" t="s">
        <v>17</v>
      </c>
      <c r="D4693" s="10">
        <v>8.0</v>
      </c>
      <c r="E4693" s="17" t="s">
        <v>33</v>
      </c>
      <c r="F4693" s="10" t="s">
        <v>2495</v>
      </c>
      <c r="G4693" s="10" t="s">
        <v>101</v>
      </c>
      <c r="H4693" s="12" t="s">
        <v>102</v>
      </c>
      <c r="I4693" s="10" t="s">
        <v>21</v>
      </c>
      <c r="J4693" s="10"/>
      <c r="K4693" s="10"/>
      <c r="L4693" s="10" t="s">
        <v>22</v>
      </c>
      <c r="M4693" s="10" t="s">
        <v>22</v>
      </c>
      <c r="N4693" s="10" t="s">
        <v>22</v>
      </c>
      <c r="O4693" s="10"/>
      <c r="P4693" s="11"/>
    </row>
    <row r="4694">
      <c r="A4694" s="22">
        <v>45460.0</v>
      </c>
      <c r="B4694" s="23">
        <v>45455.0</v>
      </c>
      <c r="C4694" s="10" t="s">
        <v>17</v>
      </c>
      <c r="D4694" s="10">
        <v>6.0</v>
      </c>
      <c r="E4694" s="16" t="s">
        <v>9</v>
      </c>
      <c r="F4694" s="10" t="s">
        <v>3525</v>
      </c>
      <c r="G4694" s="10" t="s">
        <v>3526</v>
      </c>
      <c r="H4694" s="12" t="s">
        <v>3527</v>
      </c>
      <c r="I4694" s="10" t="s">
        <v>3528</v>
      </c>
      <c r="J4694" s="10"/>
      <c r="K4694" s="10"/>
      <c r="L4694" s="10" t="s">
        <v>22</v>
      </c>
      <c r="M4694" s="10" t="s">
        <v>22</v>
      </c>
      <c r="N4694" s="10" t="s">
        <v>22</v>
      </c>
      <c r="O4694" s="10" t="s">
        <v>22</v>
      </c>
      <c r="P4694" s="11"/>
    </row>
    <row r="4695">
      <c r="A4695" s="22">
        <v>45460.0</v>
      </c>
      <c r="B4695" s="23">
        <v>45460.0</v>
      </c>
      <c r="C4695" s="10" t="s">
        <v>17</v>
      </c>
      <c r="D4695" s="10">
        <v>8.0</v>
      </c>
      <c r="E4695" s="16" t="s">
        <v>9</v>
      </c>
      <c r="F4695" s="10" t="s">
        <v>3505</v>
      </c>
      <c r="G4695" s="10" t="s">
        <v>262</v>
      </c>
      <c r="H4695" s="12" t="s">
        <v>263</v>
      </c>
      <c r="I4695" s="10" t="s">
        <v>21</v>
      </c>
      <c r="J4695" s="10"/>
      <c r="K4695" s="10"/>
      <c r="L4695" s="10" t="s">
        <v>22</v>
      </c>
      <c r="M4695" s="10" t="s">
        <v>22</v>
      </c>
      <c r="N4695" s="10" t="s">
        <v>22</v>
      </c>
      <c r="O4695" s="10"/>
      <c r="P4695" s="11"/>
    </row>
    <row r="4696">
      <c r="A4696" s="22">
        <v>45457.0</v>
      </c>
      <c r="B4696" s="23">
        <v>45453.0</v>
      </c>
      <c r="C4696" s="10" t="s">
        <v>17</v>
      </c>
      <c r="D4696" s="10">
        <v>8.0</v>
      </c>
      <c r="E4696" s="16" t="s">
        <v>9</v>
      </c>
      <c r="F4696" s="10" t="s">
        <v>3529</v>
      </c>
      <c r="G4696" s="10" t="s">
        <v>3530</v>
      </c>
      <c r="H4696" s="12"/>
      <c r="I4696" s="10" t="s">
        <v>116</v>
      </c>
      <c r="J4696" s="10"/>
      <c r="K4696" s="10" t="s">
        <v>3531</v>
      </c>
      <c r="L4696" s="10" t="s">
        <v>22</v>
      </c>
      <c r="M4696" s="10" t="s">
        <v>22</v>
      </c>
      <c r="N4696" s="10"/>
      <c r="O4696" s="10"/>
      <c r="P4696" s="11"/>
    </row>
    <row r="4697">
      <c r="A4697" s="22">
        <v>45456.0</v>
      </c>
      <c r="B4697" s="23">
        <v>45453.0</v>
      </c>
      <c r="C4697" s="10" t="s">
        <v>17</v>
      </c>
      <c r="D4697" s="10">
        <v>8.0</v>
      </c>
      <c r="E4697" s="16" t="s">
        <v>9</v>
      </c>
      <c r="F4697" s="10" t="s">
        <v>3532</v>
      </c>
      <c r="G4697" s="10" t="s">
        <v>94</v>
      </c>
      <c r="H4697" s="12" t="s">
        <v>161</v>
      </c>
      <c r="I4697" s="10" t="s">
        <v>21</v>
      </c>
      <c r="J4697" s="10" t="s">
        <v>536</v>
      </c>
      <c r="K4697" s="10"/>
      <c r="L4697" s="10" t="s">
        <v>22</v>
      </c>
      <c r="M4697" s="10" t="s">
        <v>22</v>
      </c>
      <c r="N4697" s="10"/>
      <c r="O4697" s="10"/>
      <c r="P4697" s="11"/>
    </row>
    <row r="4698">
      <c r="A4698" s="22">
        <v>45456.0</v>
      </c>
      <c r="B4698" s="23">
        <v>45455.0</v>
      </c>
      <c r="C4698" s="10" t="s">
        <v>17</v>
      </c>
      <c r="D4698" s="10">
        <v>8.0</v>
      </c>
      <c r="E4698" s="17" t="s">
        <v>33</v>
      </c>
      <c r="F4698" s="10" t="s">
        <v>268</v>
      </c>
      <c r="G4698" s="10" t="s">
        <v>269</v>
      </c>
      <c r="H4698" s="12" t="s">
        <v>270</v>
      </c>
      <c r="I4698" s="10" t="s">
        <v>21</v>
      </c>
      <c r="J4698" s="10"/>
      <c r="K4698" s="10"/>
      <c r="L4698" s="10" t="s">
        <v>22</v>
      </c>
      <c r="M4698" s="10" t="s">
        <v>22</v>
      </c>
      <c r="N4698" s="10"/>
      <c r="O4698" s="10"/>
      <c r="P4698" s="11"/>
    </row>
    <row r="4699">
      <c r="A4699" s="22">
        <v>45456.0</v>
      </c>
      <c r="B4699" s="23">
        <v>45455.0</v>
      </c>
      <c r="C4699" s="10" t="s">
        <v>17</v>
      </c>
      <c r="D4699" s="10">
        <v>20.0</v>
      </c>
      <c r="E4699" s="17" t="s">
        <v>33</v>
      </c>
      <c r="F4699" s="10" t="s">
        <v>307</v>
      </c>
      <c r="G4699" s="10" t="s">
        <v>38</v>
      </c>
      <c r="H4699" s="12" t="s">
        <v>39</v>
      </c>
      <c r="I4699" s="10" t="s">
        <v>21</v>
      </c>
      <c r="J4699" s="10" t="s">
        <v>524</v>
      </c>
      <c r="K4699" s="10"/>
      <c r="L4699" s="10" t="s">
        <v>22</v>
      </c>
      <c r="M4699" s="10" t="s">
        <v>22</v>
      </c>
      <c r="N4699" s="10"/>
      <c r="O4699" s="10"/>
      <c r="P4699" s="11"/>
    </row>
    <row r="4700">
      <c r="A4700" s="22">
        <v>45456.0</v>
      </c>
      <c r="B4700" s="23">
        <v>45455.0</v>
      </c>
      <c r="C4700" s="10" t="s">
        <v>17</v>
      </c>
      <c r="D4700" s="10">
        <v>8.0</v>
      </c>
      <c r="E4700" s="17" t="s">
        <v>33</v>
      </c>
      <c r="F4700" s="10" t="s">
        <v>2747</v>
      </c>
      <c r="G4700" s="10" t="s">
        <v>318</v>
      </c>
      <c r="H4700" s="12" t="s">
        <v>319</v>
      </c>
      <c r="I4700" s="10" t="s">
        <v>21</v>
      </c>
      <c r="J4700" s="10"/>
      <c r="K4700" s="10"/>
      <c r="L4700" s="10" t="s">
        <v>22</v>
      </c>
      <c r="M4700" s="10" t="s">
        <v>22</v>
      </c>
      <c r="N4700" s="10"/>
      <c r="O4700" s="10"/>
      <c r="P4700" s="11"/>
    </row>
    <row r="4701">
      <c r="A4701" s="22">
        <v>45455.0</v>
      </c>
      <c r="B4701" s="23">
        <v>45453.0</v>
      </c>
      <c r="C4701" s="10" t="s">
        <v>17</v>
      </c>
      <c r="D4701" s="10">
        <v>8.0</v>
      </c>
      <c r="E4701" s="17" t="s">
        <v>33</v>
      </c>
      <c r="F4701" s="10" t="s">
        <v>880</v>
      </c>
      <c r="G4701" s="10" t="s">
        <v>518</v>
      </c>
      <c r="H4701" s="12"/>
      <c r="I4701" s="10" t="s">
        <v>52</v>
      </c>
      <c r="J4701" s="10"/>
      <c r="K4701" s="10"/>
      <c r="L4701" s="10" t="s">
        <v>22</v>
      </c>
      <c r="M4701" s="10" t="s">
        <v>22</v>
      </c>
      <c r="N4701" s="10" t="s">
        <v>22</v>
      </c>
      <c r="O4701" s="10" t="s">
        <v>22</v>
      </c>
      <c r="P4701" s="11"/>
    </row>
    <row r="4702">
      <c r="A4702" s="22">
        <v>45454.45231248843</v>
      </c>
      <c r="B4702" s="23">
        <v>45454.0</v>
      </c>
      <c r="C4702" s="10" t="s">
        <v>17</v>
      </c>
      <c r="D4702" s="10">
        <v>8.0</v>
      </c>
      <c r="E4702" s="16" t="s">
        <v>9</v>
      </c>
      <c r="F4702" s="10" t="s">
        <v>3503</v>
      </c>
      <c r="G4702" s="10" t="s">
        <v>114</v>
      </c>
      <c r="H4702" s="12" t="s">
        <v>115</v>
      </c>
      <c r="I4702" s="10" t="s">
        <v>52</v>
      </c>
      <c r="J4702" s="10"/>
      <c r="K4702" s="10"/>
      <c r="L4702" s="10" t="s">
        <v>22</v>
      </c>
      <c r="M4702" s="10" t="s">
        <v>22</v>
      </c>
      <c r="N4702" s="10" t="s">
        <v>22</v>
      </c>
      <c r="O4702" s="10" t="s">
        <v>22</v>
      </c>
      <c r="P4702" s="11"/>
    </row>
    <row r="4703">
      <c r="A4703" s="22">
        <v>45454.45205295139</v>
      </c>
      <c r="B4703" s="23">
        <v>45454.0</v>
      </c>
      <c r="C4703" s="10" t="s">
        <v>17</v>
      </c>
      <c r="D4703" s="10">
        <v>8.0</v>
      </c>
      <c r="E4703" s="17" t="s">
        <v>33</v>
      </c>
      <c r="F4703" s="10" t="s">
        <v>2639</v>
      </c>
      <c r="G4703" s="10" t="s">
        <v>465</v>
      </c>
      <c r="H4703" s="12"/>
      <c r="I4703" s="10" t="s">
        <v>52</v>
      </c>
      <c r="J4703" s="10"/>
      <c r="K4703" s="10"/>
      <c r="L4703" s="10" t="s">
        <v>22</v>
      </c>
      <c r="M4703" s="10" t="s">
        <v>22</v>
      </c>
      <c r="N4703" s="10" t="s">
        <v>22</v>
      </c>
      <c r="O4703" s="10"/>
      <c r="P4703" s="11"/>
    </row>
    <row r="4704">
      <c r="A4704" s="22">
        <v>45454.45126913194</v>
      </c>
      <c r="B4704" s="23">
        <v>45454.0</v>
      </c>
      <c r="C4704" s="10" t="s">
        <v>17</v>
      </c>
      <c r="D4704" s="10">
        <v>8.0</v>
      </c>
      <c r="E4704" s="17" t="s">
        <v>33</v>
      </c>
      <c r="F4704" s="10" t="s">
        <v>3533</v>
      </c>
      <c r="G4704" s="10" t="s">
        <v>3384</v>
      </c>
      <c r="H4704" s="12" t="s">
        <v>944</v>
      </c>
      <c r="I4704" s="10" t="s">
        <v>21</v>
      </c>
      <c r="J4704" s="10"/>
      <c r="K4704" s="10"/>
      <c r="L4704" s="10" t="s">
        <v>22</v>
      </c>
      <c r="M4704" s="10" t="s">
        <v>22</v>
      </c>
      <c r="N4704" s="10" t="s">
        <v>22</v>
      </c>
      <c r="O4704" s="10"/>
      <c r="P4704" s="11"/>
    </row>
    <row r="4705">
      <c r="A4705" s="22">
        <v>45454.45094270833</v>
      </c>
      <c r="B4705" s="23">
        <v>45454.0</v>
      </c>
      <c r="C4705" s="10" t="s">
        <v>17</v>
      </c>
      <c r="D4705" s="10">
        <v>4.0</v>
      </c>
      <c r="E4705" s="16" t="s">
        <v>9</v>
      </c>
      <c r="F4705" s="10" t="s">
        <v>3534</v>
      </c>
      <c r="G4705" s="10" t="s">
        <v>3183</v>
      </c>
      <c r="H4705" s="12"/>
      <c r="I4705" s="10" t="s">
        <v>52</v>
      </c>
      <c r="J4705" s="10"/>
      <c r="K4705" s="10"/>
      <c r="L4705" s="10" t="s">
        <v>22</v>
      </c>
      <c r="M4705" s="10" t="s">
        <v>22</v>
      </c>
      <c r="N4705" s="10" t="s">
        <v>22</v>
      </c>
      <c r="O4705" s="10" t="s">
        <v>474</v>
      </c>
      <c r="P4705" s="11"/>
    </row>
    <row r="4706">
      <c r="A4706" s="29">
        <v>45454.45052061343</v>
      </c>
      <c r="B4706" s="23">
        <v>45454.0</v>
      </c>
      <c r="C4706" s="10" t="s">
        <v>17</v>
      </c>
      <c r="D4706" s="10">
        <v>8.0</v>
      </c>
      <c r="E4706" s="17" t="s">
        <v>33</v>
      </c>
      <c r="F4706" s="10" t="s">
        <v>3271</v>
      </c>
      <c r="G4706" s="10" t="s">
        <v>3535</v>
      </c>
      <c r="H4706" s="12"/>
      <c r="I4706" s="10" t="s">
        <v>52</v>
      </c>
      <c r="J4706" s="10"/>
      <c r="K4706" s="10"/>
      <c r="L4706" s="10" t="s">
        <v>22</v>
      </c>
      <c r="M4706" s="10" t="s">
        <v>22</v>
      </c>
      <c r="N4706" s="10" t="s">
        <v>22</v>
      </c>
      <c r="O4706" s="10"/>
      <c r="P4706" s="11"/>
    </row>
    <row r="4707">
      <c r="A4707" s="22">
        <v>45454.44127314815</v>
      </c>
      <c r="B4707" s="23">
        <v>45454.0</v>
      </c>
      <c r="C4707" s="10" t="s">
        <v>17</v>
      </c>
      <c r="D4707" s="10">
        <v>8.0</v>
      </c>
      <c r="E4707" s="17" t="s">
        <v>33</v>
      </c>
      <c r="F4707" s="10" t="s">
        <v>3536</v>
      </c>
      <c r="G4707" s="10" t="s">
        <v>521</v>
      </c>
      <c r="H4707" s="12">
        <v>1.577866219E9</v>
      </c>
      <c r="I4707" s="10" t="s">
        <v>21</v>
      </c>
      <c r="J4707" s="10"/>
      <c r="K4707" s="10"/>
      <c r="L4707" s="10" t="s">
        <v>22</v>
      </c>
      <c r="M4707" s="10" t="s">
        <v>22</v>
      </c>
      <c r="N4707" s="10" t="s">
        <v>22</v>
      </c>
      <c r="O4707" s="10"/>
      <c r="P4707" s="11"/>
    </row>
    <row r="4708">
      <c r="A4708" s="22">
        <v>45454.44083620371</v>
      </c>
      <c r="B4708" s="23">
        <v>45454.0</v>
      </c>
      <c r="C4708" s="10" t="s">
        <v>17</v>
      </c>
      <c r="D4708" s="10" t="s">
        <v>89</v>
      </c>
      <c r="E4708" s="19" t="s">
        <v>89</v>
      </c>
      <c r="F4708" s="10" t="s">
        <v>3537</v>
      </c>
      <c r="G4708" s="10" t="s">
        <v>91</v>
      </c>
      <c r="H4708" s="12" t="s">
        <v>92</v>
      </c>
      <c r="I4708" s="10" t="s">
        <v>21</v>
      </c>
      <c r="J4708" s="10"/>
      <c r="K4708" s="10"/>
      <c r="L4708" s="10" t="s">
        <v>22</v>
      </c>
      <c r="M4708" s="10" t="s">
        <v>22</v>
      </c>
      <c r="N4708" s="10" t="s">
        <v>22</v>
      </c>
      <c r="O4708" s="10"/>
      <c r="P4708" s="11"/>
    </row>
    <row r="4709">
      <c r="A4709" s="22">
        <v>45454.0</v>
      </c>
      <c r="B4709" s="23">
        <v>45453.0</v>
      </c>
      <c r="C4709" s="10" t="s">
        <v>17</v>
      </c>
      <c r="D4709" s="10">
        <v>8.0</v>
      </c>
      <c r="E4709" s="16" t="s">
        <v>9</v>
      </c>
      <c r="F4709" s="10" t="s">
        <v>3538</v>
      </c>
      <c r="G4709" s="10" t="s">
        <v>292</v>
      </c>
      <c r="H4709" s="12" t="s">
        <v>293</v>
      </c>
      <c r="I4709" s="10" t="s">
        <v>21</v>
      </c>
      <c r="J4709" s="10"/>
      <c r="K4709" s="10"/>
      <c r="L4709" s="10" t="s">
        <v>22</v>
      </c>
      <c r="M4709" s="10" t="s">
        <v>22</v>
      </c>
      <c r="N4709" s="10" t="s">
        <v>22</v>
      </c>
      <c r="O4709" s="10"/>
      <c r="P4709" s="11"/>
    </row>
    <row r="4710">
      <c r="A4710" s="22">
        <v>45454.0</v>
      </c>
      <c r="B4710" s="23">
        <v>45453.0</v>
      </c>
      <c r="C4710" s="10" t="s">
        <v>17</v>
      </c>
      <c r="D4710" s="10">
        <v>8.0</v>
      </c>
      <c r="E4710" s="17" t="s">
        <v>33</v>
      </c>
      <c r="F4710" s="10" t="s">
        <v>2639</v>
      </c>
      <c r="G4710" s="10" t="s">
        <v>465</v>
      </c>
      <c r="H4710" s="12"/>
      <c r="I4710" s="10" t="s">
        <v>52</v>
      </c>
      <c r="J4710" s="10"/>
      <c r="K4710" s="10"/>
      <c r="L4710" s="10" t="s">
        <v>22</v>
      </c>
      <c r="M4710" s="10" t="s">
        <v>22</v>
      </c>
      <c r="N4710" s="10" t="s">
        <v>22</v>
      </c>
      <c r="O4710" s="10" t="s">
        <v>22</v>
      </c>
      <c r="P4710" s="11"/>
    </row>
    <row r="4711">
      <c r="A4711" s="22">
        <v>45454.0</v>
      </c>
      <c r="B4711" s="23">
        <v>45453.0</v>
      </c>
      <c r="C4711" s="10" t="s">
        <v>17</v>
      </c>
      <c r="D4711" s="10">
        <v>8.0</v>
      </c>
      <c r="E4711" s="16" t="s">
        <v>9</v>
      </c>
      <c r="F4711" s="10" t="s">
        <v>3539</v>
      </c>
      <c r="G4711" s="10" t="s">
        <v>3540</v>
      </c>
      <c r="H4711" s="12" t="s">
        <v>3541</v>
      </c>
      <c r="I4711" s="10" t="s">
        <v>60</v>
      </c>
      <c r="J4711" s="10" t="s">
        <v>3542</v>
      </c>
      <c r="K4711" s="10" t="s">
        <v>3543</v>
      </c>
      <c r="L4711" s="10" t="s">
        <v>22</v>
      </c>
      <c r="M4711" s="10" t="s">
        <v>22</v>
      </c>
      <c r="N4711" s="10" t="s">
        <v>22</v>
      </c>
      <c r="O4711" s="10" t="s">
        <v>22</v>
      </c>
      <c r="P4711" s="11"/>
    </row>
    <row r="4712">
      <c r="A4712" s="22">
        <v>45454.0</v>
      </c>
      <c r="B4712" s="23">
        <v>45453.0</v>
      </c>
      <c r="C4712" s="10" t="s">
        <v>17</v>
      </c>
      <c r="D4712" s="10">
        <v>8.0</v>
      </c>
      <c r="E4712" s="17" t="s">
        <v>33</v>
      </c>
      <c r="F4712" s="10" t="s">
        <v>2882</v>
      </c>
      <c r="G4712" s="10" t="s">
        <v>235</v>
      </c>
      <c r="H4712" s="12" t="s">
        <v>236</v>
      </c>
      <c r="I4712" s="10" t="s">
        <v>21</v>
      </c>
      <c r="J4712" s="10"/>
      <c r="K4712" s="10"/>
      <c r="L4712" s="10" t="s">
        <v>22</v>
      </c>
      <c r="M4712" s="10" t="s">
        <v>22</v>
      </c>
      <c r="N4712" s="10"/>
      <c r="O4712" s="10"/>
      <c r="P4712" s="11"/>
    </row>
    <row r="4713">
      <c r="A4713" s="22">
        <v>45454.0</v>
      </c>
      <c r="B4713" s="23">
        <v>45453.0</v>
      </c>
      <c r="C4713" s="10" t="s">
        <v>17</v>
      </c>
      <c r="D4713" s="10">
        <v>8.0</v>
      </c>
      <c r="E4713" s="16" t="s">
        <v>9</v>
      </c>
      <c r="F4713" s="10" t="s">
        <v>3544</v>
      </c>
      <c r="G4713" s="10" t="s">
        <v>3545</v>
      </c>
      <c r="H4713" s="12" t="s">
        <v>3546</v>
      </c>
      <c r="I4713" s="10" t="s">
        <v>60</v>
      </c>
      <c r="J4713" s="10" t="s">
        <v>3547</v>
      </c>
      <c r="K4713" s="10" t="s">
        <v>3548</v>
      </c>
      <c r="L4713" s="10" t="s">
        <v>22</v>
      </c>
      <c r="M4713" s="10" t="s">
        <v>22</v>
      </c>
      <c r="N4713" s="10" t="s">
        <v>22</v>
      </c>
      <c r="O4713" s="10" t="s">
        <v>22</v>
      </c>
      <c r="P4713" s="11"/>
    </row>
    <row r="4714">
      <c r="A4714" s="22">
        <v>45454.0</v>
      </c>
      <c r="B4714" s="23">
        <v>45453.0</v>
      </c>
      <c r="C4714" s="10" t="s">
        <v>17</v>
      </c>
      <c r="D4714" s="10">
        <v>16.0</v>
      </c>
      <c r="E4714" s="17" t="s">
        <v>33</v>
      </c>
      <c r="F4714" s="10" t="s">
        <v>237</v>
      </c>
      <c r="G4714" s="10" t="s">
        <v>107</v>
      </c>
      <c r="H4714" s="12" t="s">
        <v>108</v>
      </c>
      <c r="I4714" s="10" t="s">
        <v>21</v>
      </c>
      <c r="J4714" s="10"/>
      <c r="K4714" s="10"/>
      <c r="L4714" s="10" t="s">
        <v>22</v>
      </c>
      <c r="M4714" s="10" t="s">
        <v>22</v>
      </c>
      <c r="N4714" s="10" t="s">
        <v>22</v>
      </c>
      <c r="O4714" s="10"/>
      <c r="P4714" s="11"/>
    </row>
    <row r="4715">
      <c r="A4715" s="22">
        <v>45454.0</v>
      </c>
      <c r="B4715" s="23">
        <v>45454.0</v>
      </c>
      <c r="C4715" s="10" t="s">
        <v>17</v>
      </c>
      <c r="D4715" s="10" t="s">
        <v>89</v>
      </c>
      <c r="E4715" s="19" t="s">
        <v>89</v>
      </c>
      <c r="F4715" s="10" t="s">
        <v>3549</v>
      </c>
      <c r="G4715" s="10" t="s">
        <v>91</v>
      </c>
      <c r="H4715" s="12" t="s">
        <v>92</v>
      </c>
      <c r="I4715" s="10" t="s">
        <v>21</v>
      </c>
      <c r="J4715" s="10"/>
      <c r="K4715" s="10"/>
      <c r="L4715" s="10" t="s">
        <v>22</v>
      </c>
      <c r="M4715" s="10" t="s">
        <v>22</v>
      </c>
      <c r="N4715" s="10" t="s">
        <v>22</v>
      </c>
      <c r="O4715" s="10"/>
      <c r="P4715" s="11"/>
    </row>
    <row r="4716">
      <c r="A4716" s="22">
        <v>45453.548212800924</v>
      </c>
      <c r="B4716" s="23">
        <v>45453.0</v>
      </c>
      <c r="C4716" s="10" t="s">
        <v>17</v>
      </c>
      <c r="D4716" s="10">
        <v>6.0</v>
      </c>
      <c r="E4716" s="16" t="s">
        <v>9</v>
      </c>
      <c r="F4716" s="10" t="s">
        <v>3014</v>
      </c>
      <c r="G4716" s="10" t="s">
        <v>3550</v>
      </c>
      <c r="H4716" s="12"/>
      <c r="I4716" s="10" t="s">
        <v>52</v>
      </c>
      <c r="J4716" s="10">
        <v>210.0</v>
      </c>
      <c r="K4716" s="10"/>
      <c r="L4716" s="10" t="s">
        <v>22</v>
      </c>
      <c r="M4716" s="10" t="s">
        <v>22</v>
      </c>
      <c r="N4716" s="10" t="s">
        <v>22</v>
      </c>
      <c r="O4716" s="10"/>
      <c r="P4716" s="11"/>
    </row>
    <row r="4717">
      <c r="A4717" s="22">
        <v>45453.512619814814</v>
      </c>
      <c r="B4717" s="23">
        <v>45453.0</v>
      </c>
      <c r="C4717" s="10" t="s">
        <v>17</v>
      </c>
      <c r="D4717" s="10">
        <v>8.0</v>
      </c>
      <c r="E4717" s="16" t="s">
        <v>9</v>
      </c>
      <c r="F4717" s="10" t="s">
        <v>3551</v>
      </c>
      <c r="G4717" s="10" t="s">
        <v>3552</v>
      </c>
      <c r="H4717" s="12"/>
      <c r="I4717" s="10" t="s">
        <v>52</v>
      </c>
      <c r="J4717" s="10"/>
      <c r="K4717" s="10"/>
      <c r="L4717" s="10" t="s">
        <v>22</v>
      </c>
      <c r="M4717" s="10" t="s">
        <v>22</v>
      </c>
      <c r="N4717" s="10" t="s">
        <v>22</v>
      </c>
      <c r="O4717" s="10" t="s">
        <v>474</v>
      </c>
      <c r="P4717" s="11"/>
    </row>
    <row r="4718">
      <c r="A4718" s="22">
        <v>45453.49061787037</v>
      </c>
      <c r="B4718" s="23">
        <v>45453.0</v>
      </c>
      <c r="C4718" s="10" t="s">
        <v>17</v>
      </c>
      <c r="D4718" s="10">
        <v>8.0</v>
      </c>
      <c r="E4718" s="17" t="s">
        <v>33</v>
      </c>
      <c r="F4718" s="10" t="s">
        <v>3428</v>
      </c>
      <c r="G4718" s="10" t="s">
        <v>1164</v>
      </c>
      <c r="H4718" s="12" t="s">
        <v>1165</v>
      </c>
      <c r="I4718" s="10" t="s">
        <v>52</v>
      </c>
      <c r="J4718" s="10"/>
      <c r="K4718" s="10"/>
      <c r="L4718" s="10" t="s">
        <v>22</v>
      </c>
      <c r="M4718" s="10" t="s">
        <v>22</v>
      </c>
      <c r="N4718" s="10" t="s">
        <v>22</v>
      </c>
      <c r="O4718" s="10" t="s">
        <v>474</v>
      </c>
      <c r="P4718" s="10"/>
    </row>
    <row r="4719">
      <c r="A4719" s="22">
        <v>45453.487693125004</v>
      </c>
      <c r="B4719" s="23">
        <v>45453.0</v>
      </c>
      <c r="C4719" s="10" t="s">
        <v>17</v>
      </c>
      <c r="D4719" s="10">
        <v>8.0</v>
      </c>
      <c r="E4719" s="17" t="s">
        <v>33</v>
      </c>
      <c r="F4719" s="10" t="s">
        <v>3536</v>
      </c>
      <c r="G4719" s="10" t="s">
        <v>521</v>
      </c>
      <c r="H4719" s="12">
        <v>1.577866219E9</v>
      </c>
      <c r="I4719" s="10" t="s">
        <v>21</v>
      </c>
      <c r="J4719" s="10"/>
      <c r="K4719" s="10"/>
      <c r="L4719" s="10" t="s">
        <v>22</v>
      </c>
      <c r="M4719" s="10" t="s">
        <v>22</v>
      </c>
      <c r="N4719" s="10" t="s">
        <v>22</v>
      </c>
      <c r="O4719" s="10"/>
      <c r="P4719" s="11"/>
    </row>
    <row r="4720">
      <c r="A4720" s="22">
        <v>45453.40640068287</v>
      </c>
      <c r="B4720" s="23">
        <v>45453.0</v>
      </c>
      <c r="C4720" s="10" t="s">
        <v>17</v>
      </c>
      <c r="D4720" s="10">
        <v>8.0</v>
      </c>
      <c r="E4720" s="16" t="s">
        <v>9</v>
      </c>
      <c r="F4720" s="10" t="s">
        <v>2352</v>
      </c>
      <c r="G4720" s="10" t="s">
        <v>184</v>
      </c>
      <c r="H4720" s="12" t="s">
        <v>185</v>
      </c>
      <c r="I4720" s="10" t="s">
        <v>21</v>
      </c>
      <c r="J4720" s="10" t="s">
        <v>3553</v>
      </c>
      <c r="K4720" s="10" t="s">
        <v>493</v>
      </c>
      <c r="L4720" s="10" t="s">
        <v>22</v>
      </c>
      <c r="M4720" s="10" t="s">
        <v>22</v>
      </c>
      <c r="N4720" s="10" t="s">
        <v>22</v>
      </c>
      <c r="O4720" s="10"/>
      <c r="P4720" s="11"/>
    </row>
    <row r="4721">
      <c r="A4721" s="22">
        <v>45453.0</v>
      </c>
      <c r="B4721" s="23">
        <v>45447.0</v>
      </c>
      <c r="C4721" s="10" t="s">
        <v>17</v>
      </c>
      <c r="D4721" s="10">
        <v>8.0</v>
      </c>
      <c r="E4721" s="16" t="s">
        <v>9</v>
      </c>
      <c r="F4721" s="10" t="s">
        <v>3536</v>
      </c>
      <c r="G4721" s="10" t="s">
        <v>521</v>
      </c>
      <c r="H4721" s="12">
        <v>1.577866219E9</v>
      </c>
      <c r="I4721" s="10" t="s">
        <v>21</v>
      </c>
      <c r="J4721" s="10"/>
      <c r="K4721" s="10"/>
      <c r="L4721" s="10" t="s">
        <v>22</v>
      </c>
      <c r="M4721" s="10" t="s">
        <v>22</v>
      </c>
      <c r="N4721" s="10" t="s">
        <v>22</v>
      </c>
      <c r="O4721" s="10"/>
      <c r="P4721" s="11"/>
    </row>
    <row r="4722">
      <c r="A4722" s="22">
        <v>45453.0</v>
      </c>
      <c r="B4722" s="23">
        <v>45447.0</v>
      </c>
      <c r="C4722" s="10" t="s">
        <v>17</v>
      </c>
      <c r="D4722" s="10">
        <v>8.0</v>
      </c>
      <c r="E4722" s="16" t="s">
        <v>9</v>
      </c>
      <c r="F4722" s="10" t="s">
        <v>3554</v>
      </c>
      <c r="G4722" s="10" t="s">
        <v>2463</v>
      </c>
      <c r="H4722" s="12"/>
      <c r="I4722" s="10" t="s">
        <v>21</v>
      </c>
      <c r="J4722" s="10"/>
      <c r="K4722" s="10"/>
      <c r="L4722" s="10" t="s">
        <v>22</v>
      </c>
      <c r="M4722" s="10" t="s">
        <v>22</v>
      </c>
      <c r="N4722" s="10" t="s">
        <v>22</v>
      </c>
      <c r="O4722" s="10"/>
      <c r="P4722" s="11"/>
    </row>
    <row r="4723">
      <c r="A4723" s="22">
        <v>45453.0</v>
      </c>
      <c r="B4723" s="23">
        <v>45447.0</v>
      </c>
      <c r="C4723" s="10" t="s">
        <v>17</v>
      </c>
      <c r="D4723" s="10">
        <v>8.0</v>
      </c>
      <c r="E4723" s="16" t="s">
        <v>9</v>
      </c>
      <c r="F4723" s="10" t="s">
        <v>3555</v>
      </c>
      <c r="G4723" s="10" t="s">
        <v>3556</v>
      </c>
      <c r="H4723" s="12"/>
      <c r="I4723" s="10" t="s">
        <v>52</v>
      </c>
      <c r="J4723" s="10"/>
      <c r="K4723" s="10"/>
      <c r="L4723" s="10" t="s">
        <v>22</v>
      </c>
      <c r="M4723" s="10" t="s">
        <v>22</v>
      </c>
      <c r="N4723" s="10" t="s">
        <v>22</v>
      </c>
      <c r="O4723" s="10"/>
      <c r="P4723" s="11"/>
    </row>
    <row r="4724">
      <c r="A4724" s="22">
        <v>45453.0</v>
      </c>
      <c r="B4724" s="23">
        <v>45448.0</v>
      </c>
      <c r="C4724" s="10" t="s">
        <v>17</v>
      </c>
      <c r="D4724" s="10">
        <v>8.0</v>
      </c>
      <c r="E4724" s="16" t="s">
        <v>9</v>
      </c>
      <c r="F4724" s="10" t="s">
        <v>2600</v>
      </c>
      <c r="G4724" s="10" t="s">
        <v>422</v>
      </c>
      <c r="H4724" s="12" t="s">
        <v>423</v>
      </c>
      <c r="I4724" s="10" t="s">
        <v>21</v>
      </c>
      <c r="J4724" s="10"/>
      <c r="K4724" s="10"/>
      <c r="L4724" s="10" t="s">
        <v>22</v>
      </c>
      <c r="M4724" s="10" t="s">
        <v>22</v>
      </c>
      <c r="N4724" s="10" t="s">
        <v>22</v>
      </c>
      <c r="O4724" s="10"/>
      <c r="P4724" s="11"/>
    </row>
    <row r="4725">
      <c r="A4725" s="22">
        <v>45453.0</v>
      </c>
      <c r="B4725" s="23">
        <v>45451.0</v>
      </c>
      <c r="C4725" s="10" t="s">
        <v>17</v>
      </c>
      <c r="D4725" s="10">
        <v>4.0</v>
      </c>
      <c r="E4725" s="16" t="s">
        <v>9</v>
      </c>
      <c r="F4725" s="10" t="s">
        <v>3557</v>
      </c>
      <c r="G4725" s="10" t="s">
        <v>3558</v>
      </c>
      <c r="H4725" s="12" t="s">
        <v>3559</v>
      </c>
      <c r="I4725" s="10" t="s">
        <v>52</v>
      </c>
      <c r="J4725" s="10"/>
      <c r="K4725" s="22">
        <v>180.0</v>
      </c>
      <c r="L4725" s="10" t="s">
        <v>22</v>
      </c>
      <c r="M4725" s="10" t="s">
        <v>22</v>
      </c>
      <c r="N4725" s="10" t="s">
        <v>22</v>
      </c>
      <c r="O4725" s="10"/>
      <c r="P4725" s="11"/>
    </row>
    <row r="4726">
      <c r="A4726" s="22">
        <v>45453.0</v>
      </c>
      <c r="B4726" s="23">
        <v>45453.0</v>
      </c>
      <c r="C4726" s="10" t="s">
        <v>17</v>
      </c>
      <c r="D4726" s="10">
        <v>8.0</v>
      </c>
      <c r="E4726" s="16" t="s">
        <v>9</v>
      </c>
      <c r="F4726" s="10" t="s">
        <v>2813</v>
      </c>
      <c r="G4726" s="10" t="s">
        <v>24</v>
      </c>
      <c r="H4726" s="12" t="s">
        <v>25</v>
      </c>
      <c r="I4726" s="10" t="s">
        <v>21</v>
      </c>
      <c r="J4726" s="10"/>
      <c r="K4726" s="10"/>
      <c r="L4726" s="10" t="s">
        <v>22</v>
      </c>
      <c r="M4726" s="10" t="s">
        <v>22</v>
      </c>
      <c r="N4726" s="10" t="s">
        <v>22</v>
      </c>
      <c r="O4726" s="10"/>
      <c r="P4726" s="11"/>
    </row>
    <row r="4727">
      <c r="A4727" s="22">
        <v>45450.0</v>
      </c>
      <c r="B4727" s="23">
        <v>45448.0</v>
      </c>
      <c r="C4727" s="10" t="s">
        <v>17</v>
      </c>
      <c r="D4727" s="10">
        <v>4.0</v>
      </c>
      <c r="E4727" s="17" t="s">
        <v>33</v>
      </c>
      <c r="F4727" s="10" t="s">
        <v>3560</v>
      </c>
      <c r="G4727" s="10" t="s">
        <v>3561</v>
      </c>
      <c r="H4727" s="12" t="s">
        <v>3562</v>
      </c>
      <c r="I4727" s="10" t="s">
        <v>60</v>
      </c>
      <c r="J4727" s="10" t="s">
        <v>3563</v>
      </c>
      <c r="K4727" s="10" t="s">
        <v>3564</v>
      </c>
      <c r="L4727" s="10" t="s">
        <v>22</v>
      </c>
      <c r="M4727" s="10" t="s">
        <v>22</v>
      </c>
      <c r="N4727" s="10"/>
      <c r="O4727" s="10"/>
      <c r="P4727" s="11"/>
    </row>
    <row r="4728">
      <c r="A4728" s="22">
        <v>45450.0</v>
      </c>
      <c r="B4728" s="23">
        <v>45448.0</v>
      </c>
      <c r="C4728" s="10" t="s">
        <v>17</v>
      </c>
      <c r="D4728" s="10">
        <v>8.0</v>
      </c>
      <c r="E4728" s="16" t="s">
        <v>9</v>
      </c>
      <c r="F4728" s="10" t="s">
        <v>3565</v>
      </c>
      <c r="G4728" s="10" t="s">
        <v>3492</v>
      </c>
      <c r="H4728" s="12">
        <v>7.460412703E9</v>
      </c>
      <c r="I4728" s="10" t="s">
        <v>60</v>
      </c>
      <c r="J4728" s="22"/>
      <c r="K4728" s="10"/>
      <c r="L4728" s="10" t="s">
        <v>22</v>
      </c>
      <c r="M4728" s="10" t="s">
        <v>22</v>
      </c>
      <c r="N4728" s="10"/>
      <c r="O4728" s="10"/>
      <c r="P4728" s="11"/>
    </row>
    <row r="4729">
      <c r="A4729" s="22">
        <v>45449.0</v>
      </c>
      <c r="B4729" s="23">
        <v>45447.0</v>
      </c>
      <c r="C4729" s="10" t="s">
        <v>17</v>
      </c>
      <c r="D4729" s="10" t="s">
        <v>132</v>
      </c>
      <c r="E4729" s="17" t="s">
        <v>33</v>
      </c>
      <c r="F4729" s="10" t="s">
        <v>487</v>
      </c>
      <c r="G4729" s="10" t="s">
        <v>488</v>
      </c>
      <c r="H4729" s="12" t="s">
        <v>489</v>
      </c>
      <c r="I4729" s="10" t="s">
        <v>21</v>
      </c>
      <c r="J4729" s="22"/>
      <c r="K4729" s="10"/>
      <c r="L4729" s="10" t="s">
        <v>22</v>
      </c>
      <c r="M4729" s="10" t="s">
        <v>22</v>
      </c>
      <c r="N4729" s="10"/>
      <c r="O4729" s="10"/>
      <c r="P4729" s="11"/>
    </row>
    <row r="4730">
      <c r="A4730" s="22">
        <v>45449.0</v>
      </c>
      <c r="B4730" s="23">
        <v>45447.0</v>
      </c>
      <c r="C4730" s="10" t="s">
        <v>17</v>
      </c>
      <c r="D4730" s="10">
        <v>8.0</v>
      </c>
      <c r="E4730" s="17" t="s">
        <v>33</v>
      </c>
      <c r="F4730" s="10" t="s">
        <v>2813</v>
      </c>
      <c r="G4730" s="10" t="s">
        <v>24</v>
      </c>
      <c r="H4730" s="12" t="s">
        <v>25</v>
      </c>
      <c r="I4730" s="10" t="s">
        <v>21</v>
      </c>
      <c r="J4730" s="10" t="s">
        <v>1515</v>
      </c>
      <c r="K4730" s="10" t="s">
        <v>519</v>
      </c>
      <c r="L4730" s="10" t="s">
        <v>22</v>
      </c>
      <c r="M4730" s="10" t="s">
        <v>22</v>
      </c>
      <c r="N4730" s="10"/>
      <c r="O4730" s="10"/>
      <c r="P4730" s="11"/>
    </row>
    <row r="4731">
      <c r="A4731" s="29">
        <v>45449.0</v>
      </c>
      <c r="B4731" s="23">
        <v>45447.0</v>
      </c>
      <c r="C4731" s="10" t="s">
        <v>17</v>
      </c>
      <c r="D4731" s="10">
        <v>5.0</v>
      </c>
      <c r="E4731" s="16" t="s">
        <v>9</v>
      </c>
      <c r="F4731" s="10" t="s">
        <v>3566</v>
      </c>
      <c r="G4731" s="10" t="s">
        <v>147</v>
      </c>
      <c r="H4731" s="12" t="s">
        <v>148</v>
      </c>
      <c r="I4731" s="10" t="s">
        <v>60</v>
      </c>
      <c r="J4731" s="10"/>
      <c r="K4731" s="10"/>
      <c r="L4731" s="10" t="s">
        <v>22</v>
      </c>
      <c r="M4731" s="10" t="s">
        <v>22</v>
      </c>
      <c r="N4731" s="10"/>
      <c r="O4731" s="10"/>
      <c r="P4731" s="11"/>
    </row>
    <row r="4732">
      <c r="A4732" s="22">
        <v>45449.0</v>
      </c>
      <c r="B4732" s="23">
        <v>45447.0</v>
      </c>
      <c r="C4732" s="10" t="s">
        <v>17</v>
      </c>
      <c r="D4732" s="10">
        <v>12.0</v>
      </c>
      <c r="E4732" s="17" t="s">
        <v>33</v>
      </c>
      <c r="F4732" s="10" t="s">
        <v>2191</v>
      </c>
      <c r="G4732" s="10" t="s">
        <v>379</v>
      </c>
      <c r="H4732" s="12" t="s">
        <v>380</v>
      </c>
      <c r="I4732" s="10" t="s">
        <v>21</v>
      </c>
      <c r="J4732" s="10"/>
      <c r="K4732" s="10"/>
      <c r="L4732" s="10" t="s">
        <v>22</v>
      </c>
      <c r="M4732" s="10" t="s">
        <v>22</v>
      </c>
      <c r="N4732" s="10"/>
      <c r="O4732" s="10"/>
      <c r="P4732" s="11"/>
    </row>
    <row r="4733">
      <c r="A4733" s="22">
        <v>45449.0</v>
      </c>
      <c r="B4733" s="23">
        <v>45448.0</v>
      </c>
      <c r="C4733" s="10" t="s">
        <v>17</v>
      </c>
      <c r="D4733" s="10">
        <v>16.0</v>
      </c>
      <c r="E4733" s="17" t="s">
        <v>33</v>
      </c>
      <c r="F4733" s="10" t="s">
        <v>291</v>
      </c>
      <c r="G4733" s="10" t="s">
        <v>292</v>
      </c>
      <c r="H4733" s="12" t="s">
        <v>293</v>
      </c>
      <c r="I4733" s="10" t="s">
        <v>21</v>
      </c>
      <c r="J4733" s="10"/>
      <c r="K4733" s="10"/>
      <c r="L4733" s="10" t="s">
        <v>22</v>
      </c>
      <c r="M4733" s="10" t="s">
        <v>22</v>
      </c>
      <c r="N4733" s="10"/>
      <c r="O4733" s="10"/>
      <c r="P4733" s="11"/>
    </row>
    <row r="4734">
      <c r="A4734" s="22">
        <v>45449.0</v>
      </c>
      <c r="B4734" s="23">
        <v>45448.0</v>
      </c>
      <c r="C4734" s="10" t="s">
        <v>17</v>
      </c>
      <c r="D4734" s="10">
        <v>8.0</v>
      </c>
      <c r="E4734" s="17" t="s">
        <v>33</v>
      </c>
      <c r="F4734" s="10" t="s">
        <v>3567</v>
      </c>
      <c r="G4734" s="10" t="s">
        <v>94</v>
      </c>
      <c r="H4734" s="12" t="s">
        <v>161</v>
      </c>
      <c r="I4734" s="10" t="s">
        <v>21</v>
      </c>
      <c r="J4734" s="10" t="s">
        <v>536</v>
      </c>
      <c r="K4734" s="10"/>
      <c r="L4734" s="10" t="s">
        <v>22</v>
      </c>
      <c r="M4734" s="10" t="s">
        <v>22</v>
      </c>
      <c r="N4734" s="10"/>
      <c r="O4734" s="10"/>
      <c r="P4734" s="11"/>
    </row>
    <row r="4735">
      <c r="A4735" s="22">
        <v>45449.0</v>
      </c>
      <c r="B4735" s="23">
        <v>45448.0</v>
      </c>
      <c r="C4735" s="10" t="s">
        <v>17</v>
      </c>
      <c r="D4735" s="10">
        <v>8.0</v>
      </c>
      <c r="E4735" s="17" t="s">
        <v>33</v>
      </c>
      <c r="F4735" s="10" t="s">
        <v>1979</v>
      </c>
      <c r="G4735" s="10" t="s">
        <v>101</v>
      </c>
      <c r="H4735" s="12" t="s">
        <v>102</v>
      </c>
      <c r="I4735" s="10" t="s">
        <v>21</v>
      </c>
      <c r="J4735" s="10"/>
      <c r="K4735" s="10"/>
      <c r="L4735" s="10" t="s">
        <v>22</v>
      </c>
      <c r="M4735" s="10" t="s">
        <v>22</v>
      </c>
      <c r="N4735" s="10"/>
      <c r="O4735" s="10"/>
      <c r="P4735" s="11"/>
    </row>
    <row r="4736">
      <c r="A4736" s="22">
        <v>45449.0</v>
      </c>
      <c r="B4736" s="23">
        <v>45448.0</v>
      </c>
      <c r="C4736" s="10" t="s">
        <v>17</v>
      </c>
      <c r="D4736" s="10">
        <v>8.0</v>
      </c>
      <c r="E4736" s="17" t="s">
        <v>33</v>
      </c>
      <c r="F4736" s="10" t="s">
        <v>2733</v>
      </c>
      <c r="G4736" s="10" t="s">
        <v>226</v>
      </c>
      <c r="H4736" s="12" t="s">
        <v>227</v>
      </c>
      <c r="I4736" s="10" t="s">
        <v>21</v>
      </c>
      <c r="J4736" s="10"/>
      <c r="K4736" s="10"/>
      <c r="L4736" s="10" t="s">
        <v>22</v>
      </c>
      <c r="M4736" s="10" t="s">
        <v>22</v>
      </c>
      <c r="N4736" s="10"/>
      <c r="O4736" s="10"/>
      <c r="P4736" s="11"/>
    </row>
    <row r="4737">
      <c r="A4737" s="22">
        <v>45448.47144148148</v>
      </c>
      <c r="B4737" s="23">
        <v>45448.0</v>
      </c>
      <c r="C4737" s="10" t="s">
        <v>17</v>
      </c>
      <c r="D4737" s="10">
        <v>8.0</v>
      </c>
      <c r="E4737" s="17" t="s">
        <v>33</v>
      </c>
      <c r="F4737" s="10" t="s">
        <v>1710</v>
      </c>
      <c r="G4737" s="10" t="s">
        <v>45</v>
      </c>
      <c r="H4737" s="12" t="s">
        <v>46</v>
      </c>
      <c r="I4737" s="10" t="s">
        <v>21</v>
      </c>
      <c r="J4737" s="10"/>
      <c r="K4737" s="10"/>
      <c r="L4737" s="10" t="s">
        <v>22</v>
      </c>
      <c r="M4737" s="10" t="s">
        <v>22</v>
      </c>
      <c r="N4737" s="10"/>
      <c r="O4737" s="10"/>
      <c r="P4737" s="11"/>
    </row>
    <row r="4738">
      <c r="A4738" s="22">
        <v>45448.0</v>
      </c>
      <c r="B4738" s="23">
        <v>45447.0</v>
      </c>
      <c r="C4738" s="10" t="s">
        <v>17</v>
      </c>
      <c r="D4738" s="10">
        <v>6.0</v>
      </c>
      <c r="E4738" s="16" t="s">
        <v>9</v>
      </c>
      <c r="F4738" s="10" t="s">
        <v>3568</v>
      </c>
      <c r="G4738" s="10" t="s">
        <v>38</v>
      </c>
      <c r="H4738" s="12" t="s">
        <v>39</v>
      </c>
      <c r="I4738" s="10" t="s">
        <v>21</v>
      </c>
      <c r="J4738" s="10" t="s">
        <v>524</v>
      </c>
      <c r="K4738" s="22"/>
      <c r="L4738" s="10" t="s">
        <v>22</v>
      </c>
      <c r="M4738" s="10" t="s">
        <v>22</v>
      </c>
      <c r="N4738" s="10" t="s">
        <v>22</v>
      </c>
      <c r="O4738" s="10"/>
      <c r="P4738" s="11"/>
    </row>
    <row r="4739">
      <c r="A4739" s="22">
        <v>45448.0</v>
      </c>
      <c r="B4739" s="23">
        <v>45447.0</v>
      </c>
      <c r="C4739" s="10" t="s">
        <v>17</v>
      </c>
      <c r="D4739" s="10">
        <v>8.0</v>
      </c>
      <c r="E4739" s="16" t="s">
        <v>9</v>
      </c>
      <c r="F4739" s="10" t="s">
        <v>61</v>
      </c>
      <c r="G4739" s="10" t="s">
        <v>3569</v>
      </c>
      <c r="H4739" s="12" t="s">
        <v>306</v>
      </c>
      <c r="I4739" s="10" t="s">
        <v>21</v>
      </c>
      <c r="J4739" s="10"/>
      <c r="K4739" s="10"/>
      <c r="L4739" s="10" t="s">
        <v>22</v>
      </c>
      <c r="M4739" s="10" t="s">
        <v>22</v>
      </c>
      <c r="N4739" s="10" t="s">
        <v>22</v>
      </c>
      <c r="O4739" s="10"/>
      <c r="P4739" s="11"/>
    </row>
    <row r="4740">
      <c r="A4740" s="22">
        <v>45448.0</v>
      </c>
      <c r="B4740" s="23">
        <v>45443.0</v>
      </c>
      <c r="C4740" s="10" t="s">
        <v>17</v>
      </c>
      <c r="D4740" s="10">
        <v>14.0</v>
      </c>
      <c r="E4740" s="17" t="s">
        <v>33</v>
      </c>
      <c r="F4740" s="10" t="s">
        <v>3570</v>
      </c>
      <c r="G4740" s="10" t="s">
        <v>2138</v>
      </c>
      <c r="H4740" s="12" t="s">
        <v>2139</v>
      </c>
      <c r="I4740" s="10" t="s">
        <v>21</v>
      </c>
      <c r="J4740" s="10"/>
      <c r="K4740" s="10"/>
      <c r="L4740" s="10" t="s">
        <v>22</v>
      </c>
      <c r="M4740" s="10" t="s">
        <v>22</v>
      </c>
      <c r="N4740" s="10" t="s">
        <v>474</v>
      </c>
      <c r="O4740" s="10"/>
      <c r="P4740" s="11"/>
    </row>
    <row r="4741">
      <c r="A4741" s="22">
        <v>45448.0</v>
      </c>
      <c r="B4741" s="23">
        <v>45441.0</v>
      </c>
      <c r="C4741" s="10" t="s">
        <v>17</v>
      </c>
      <c r="D4741" s="10">
        <v>8.0</v>
      </c>
      <c r="E4741" s="16" t="s">
        <v>9</v>
      </c>
      <c r="F4741" s="10" t="s">
        <v>3571</v>
      </c>
      <c r="G4741" s="10" t="s">
        <v>3572</v>
      </c>
      <c r="H4741" s="12" t="s">
        <v>3541</v>
      </c>
      <c r="I4741" s="10" t="s">
        <v>60</v>
      </c>
      <c r="J4741" s="10" t="s">
        <v>3573</v>
      </c>
      <c r="K4741" s="10" t="s">
        <v>3574</v>
      </c>
      <c r="L4741" s="10" t="s">
        <v>22</v>
      </c>
      <c r="M4741" s="10" t="s">
        <v>22</v>
      </c>
      <c r="N4741" s="10"/>
      <c r="O4741" s="10"/>
      <c r="P4741" s="11"/>
    </row>
    <row r="4742">
      <c r="A4742" s="22">
        <v>45448.0</v>
      </c>
      <c r="B4742" s="23">
        <v>45446.0</v>
      </c>
      <c r="C4742" s="10" t="s">
        <v>17</v>
      </c>
      <c r="D4742" s="10">
        <v>14.0</v>
      </c>
      <c r="E4742" s="17" t="s">
        <v>33</v>
      </c>
      <c r="F4742" s="10" t="s">
        <v>3032</v>
      </c>
      <c r="G4742" s="10" t="s">
        <v>810</v>
      </c>
      <c r="H4742" s="12"/>
      <c r="I4742" s="10" t="s">
        <v>52</v>
      </c>
      <c r="J4742" s="10"/>
      <c r="K4742" s="22"/>
      <c r="L4742" s="10" t="s">
        <v>22</v>
      </c>
      <c r="M4742" s="10" t="s">
        <v>22</v>
      </c>
      <c r="N4742" s="10" t="s">
        <v>22</v>
      </c>
      <c r="O4742" s="10"/>
      <c r="P4742" s="11"/>
    </row>
    <row r="4743">
      <c r="A4743" s="22">
        <v>45448.0</v>
      </c>
      <c r="B4743" s="23">
        <v>45446.0</v>
      </c>
      <c r="C4743" s="10" t="s">
        <v>17</v>
      </c>
      <c r="D4743" s="10">
        <v>6.0</v>
      </c>
      <c r="E4743" s="16" t="s">
        <v>9</v>
      </c>
      <c r="F4743" s="10" t="s">
        <v>3575</v>
      </c>
      <c r="G4743" s="10" t="s">
        <v>3576</v>
      </c>
      <c r="H4743" s="12" t="s">
        <v>3577</v>
      </c>
      <c r="I4743" s="10" t="s">
        <v>60</v>
      </c>
      <c r="J4743" s="10" t="s">
        <v>3578</v>
      </c>
      <c r="K4743" s="10" t="s">
        <v>493</v>
      </c>
      <c r="L4743" s="10" t="s">
        <v>22</v>
      </c>
      <c r="M4743" s="10" t="s">
        <v>22</v>
      </c>
      <c r="N4743" s="10" t="s">
        <v>22</v>
      </c>
      <c r="O4743" s="10" t="s">
        <v>22</v>
      </c>
      <c r="P4743" s="11"/>
    </row>
    <row r="4744">
      <c r="A4744" s="22">
        <v>45448.0</v>
      </c>
      <c r="B4744" s="23">
        <v>45447.0</v>
      </c>
      <c r="C4744" s="10" t="s">
        <v>17</v>
      </c>
      <c r="D4744" s="10">
        <v>12.0</v>
      </c>
      <c r="E4744" s="16" t="s">
        <v>9</v>
      </c>
      <c r="F4744" s="10" t="s">
        <v>3579</v>
      </c>
      <c r="G4744" s="10" t="s">
        <v>292</v>
      </c>
      <c r="H4744" s="12" t="s">
        <v>293</v>
      </c>
      <c r="I4744" s="10" t="s">
        <v>21</v>
      </c>
      <c r="J4744" s="10"/>
      <c r="K4744" s="10"/>
      <c r="L4744" s="10" t="s">
        <v>22</v>
      </c>
      <c r="M4744" s="10" t="s">
        <v>22</v>
      </c>
      <c r="N4744" s="10" t="s">
        <v>22</v>
      </c>
      <c r="O4744" s="10"/>
      <c r="P4744" s="11"/>
    </row>
    <row r="4745">
      <c r="A4745" s="22">
        <v>45448.0</v>
      </c>
      <c r="B4745" s="23">
        <v>45447.0</v>
      </c>
      <c r="C4745" s="10" t="s">
        <v>17</v>
      </c>
      <c r="D4745" s="10">
        <v>8.0</v>
      </c>
      <c r="E4745" s="16" t="s">
        <v>9</v>
      </c>
      <c r="F4745" s="10" t="s">
        <v>3580</v>
      </c>
      <c r="G4745" s="10" t="s">
        <v>3581</v>
      </c>
      <c r="H4745" s="12" t="s">
        <v>3582</v>
      </c>
      <c r="I4745" s="10" t="s">
        <v>60</v>
      </c>
      <c r="J4745" s="10" t="s">
        <v>3583</v>
      </c>
      <c r="K4745" s="10"/>
      <c r="L4745" s="10" t="s">
        <v>22</v>
      </c>
      <c r="M4745" s="10" t="s">
        <v>22</v>
      </c>
      <c r="N4745" s="10" t="s">
        <v>22</v>
      </c>
      <c r="O4745" s="10" t="s">
        <v>22</v>
      </c>
      <c r="P4745" s="11"/>
    </row>
    <row r="4746">
      <c r="A4746" s="22">
        <v>45448.0</v>
      </c>
      <c r="B4746" s="23">
        <v>45447.0</v>
      </c>
      <c r="C4746" s="10" t="s">
        <v>17</v>
      </c>
      <c r="D4746" s="10">
        <v>8.0</v>
      </c>
      <c r="E4746" s="17" t="s">
        <v>33</v>
      </c>
      <c r="F4746" s="10" t="s">
        <v>2333</v>
      </c>
      <c r="G4746" s="10" t="s">
        <v>521</v>
      </c>
      <c r="H4746" s="12">
        <v>1.577866219E9</v>
      </c>
      <c r="I4746" s="10" t="s">
        <v>21</v>
      </c>
      <c r="J4746" s="10"/>
      <c r="K4746" s="10"/>
      <c r="L4746" s="10" t="s">
        <v>22</v>
      </c>
      <c r="M4746" s="10" t="s">
        <v>22</v>
      </c>
      <c r="N4746" s="10" t="s">
        <v>22</v>
      </c>
      <c r="O4746" s="10"/>
      <c r="P4746" s="11"/>
    </row>
    <row r="4747">
      <c r="A4747" s="22">
        <v>45447.34586796296</v>
      </c>
      <c r="B4747" s="23">
        <v>45447.0</v>
      </c>
      <c r="C4747" s="10" t="s">
        <v>17</v>
      </c>
      <c r="D4747" s="10">
        <v>5.0</v>
      </c>
      <c r="E4747" s="16" t="s">
        <v>9</v>
      </c>
      <c r="F4747" s="10" t="s">
        <v>3584</v>
      </c>
      <c r="G4747" s="10" t="s">
        <v>3000</v>
      </c>
      <c r="H4747" s="12"/>
      <c r="I4747" s="10" t="s">
        <v>60</v>
      </c>
      <c r="J4747" s="10"/>
      <c r="K4747" s="10"/>
      <c r="L4747" s="10" t="s">
        <v>22</v>
      </c>
      <c r="M4747" s="10" t="s">
        <v>22</v>
      </c>
      <c r="N4747" s="10" t="s">
        <v>22</v>
      </c>
      <c r="O4747" s="10" t="s">
        <v>474</v>
      </c>
      <c r="P4747" s="11"/>
    </row>
    <row r="4748">
      <c r="A4748" s="22">
        <v>45447.0</v>
      </c>
      <c r="B4748" s="23">
        <v>45441.0</v>
      </c>
      <c r="C4748" s="10" t="s">
        <v>17</v>
      </c>
      <c r="D4748" s="10">
        <v>8.0</v>
      </c>
      <c r="E4748" s="16" t="s">
        <v>9</v>
      </c>
      <c r="F4748" s="10" t="s">
        <v>3585</v>
      </c>
      <c r="G4748" s="10" t="s">
        <v>67</v>
      </c>
      <c r="H4748" s="12" t="s">
        <v>68</v>
      </c>
      <c r="I4748" s="10" t="s">
        <v>21</v>
      </c>
      <c r="J4748" s="10"/>
      <c r="K4748" s="22">
        <v>0.5833333333321207</v>
      </c>
      <c r="L4748" s="10" t="s">
        <v>22</v>
      </c>
      <c r="M4748" s="10" t="s">
        <v>22</v>
      </c>
      <c r="N4748" s="10" t="s">
        <v>22</v>
      </c>
      <c r="O4748" s="10"/>
      <c r="P4748" s="11"/>
    </row>
    <row r="4749">
      <c r="A4749" s="22">
        <v>45447.0</v>
      </c>
      <c r="B4749" s="23">
        <v>45442.0</v>
      </c>
      <c r="C4749" s="10" t="s">
        <v>17</v>
      </c>
      <c r="D4749" s="10">
        <v>6.0</v>
      </c>
      <c r="E4749" s="16" t="s">
        <v>9</v>
      </c>
      <c r="F4749" s="10" t="s">
        <v>3248</v>
      </c>
      <c r="G4749" s="10" t="s">
        <v>3249</v>
      </c>
      <c r="H4749" s="12" t="s">
        <v>3250</v>
      </c>
      <c r="I4749" s="10" t="s">
        <v>60</v>
      </c>
      <c r="J4749" s="10" t="s">
        <v>3586</v>
      </c>
      <c r="K4749" s="10" t="s">
        <v>3587</v>
      </c>
      <c r="L4749" s="10" t="s">
        <v>22</v>
      </c>
      <c r="M4749" s="10" t="s">
        <v>22</v>
      </c>
      <c r="N4749" s="10" t="s">
        <v>22</v>
      </c>
      <c r="O4749" s="10" t="s">
        <v>22</v>
      </c>
      <c r="P4749" s="11"/>
    </row>
    <row r="4750">
      <c r="A4750" s="22">
        <v>45447.0</v>
      </c>
      <c r="B4750" s="23">
        <v>45446.0</v>
      </c>
      <c r="C4750" s="10" t="s">
        <v>17</v>
      </c>
      <c r="D4750" s="10">
        <v>8.0</v>
      </c>
      <c r="E4750" s="17" t="s">
        <v>33</v>
      </c>
      <c r="F4750" s="10" t="s">
        <v>276</v>
      </c>
      <c r="G4750" s="10" t="s">
        <v>169</v>
      </c>
      <c r="H4750" s="12" t="s">
        <v>170</v>
      </c>
      <c r="I4750" s="10" t="s">
        <v>21</v>
      </c>
      <c r="J4750" s="10"/>
      <c r="K4750" s="10" t="s">
        <v>3588</v>
      </c>
      <c r="L4750" s="10" t="s">
        <v>22</v>
      </c>
      <c r="M4750" s="10" t="s">
        <v>22</v>
      </c>
      <c r="N4750" s="10" t="s">
        <v>22</v>
      </c>
      <c r="O4750" s="10"/>
      <c r="P4750" s="11"/>
    </row>
    <row r="4751">
      <c r="A4751" s="29">
        <v>45447.0</v>
      </c>
      <c r="B4751" s="23">
        <v>45446.0</v>
      </c>
      <c r="C4751" s="10" t="s">
        <v>17</v>
      </c>
      <c r="D4751" s="10">
        <v>8.0</v>
      </c>
      <c r="E4751" s="17" t="s">
        <v>33</v>
      </c>
      <c r="F4751" s="10" t="s">
        <v>2882</v>
      </c>
      <c r="G4751" s="10" t="s">
        <v>235</v>
      </c>
      <c r="H4751" s="12" t="s">
        <v>236</v>
      </c>
      <c r="I4751" s="10" t="s">
        <v>21</v>
      </c>
      <c r="J4751" s="10"/>
      <c r="K4751" s="10" t="s">
        <v>460</v>
      </c>
      <c r="L4751" s="10" t="s">
        <v>22</v>
      </c>
      <c r="M4751" s="10" t="s">
        <v>22</v>
      </c>
      <c r="N4751" s="10" t="s">
        <v>22</v>
      </c>
      <c r="O4751" s="10"/>
      <c r="P4751" s="11"/>
    </row>
    <row r="4752">
      <c r="A4752" s="30">
        <v>45447.0</v>
      </c>
      <c r="B4752" s="23">
        <v>45446.0</v>
      </c>
      <c r="C4752" s="10" t="s">
        <v>17</v>
      </c>
      <c r="D4752" s="10">
        <v>8.0</v>
      </c>
      <c r="E4752" s="16" t="s">
        <v>9</v>
      </c>
      <c r="F4752" s="10" t="s">
        <v>3464</v>
      </c>
      <c r="G4752" s="10" t="s">
        <v>187</v>
      </c>
      <c r="H4752" s="12" t="s">
        <v>188</v>
      </c>
      <c r="I4752" s="10" t="s">
        <v>60</v>
      </c>
      <c r="J4752" s="10" t="s">
        <v>3589</v>
      </c>
      <c r="K4752" s="10"/>
      <c r="L4752" s="10" t="s">
        <v>22</v>
      </c>
      <c r="M4752" s="10" t="s">
        <v>22</v>
      </c>
      <c r="N4752" s="10" t="s">
        <v>22</v>
      </c>
      <c r="O4752" s="10" t="s">
        <v>22</v>
      </c>
      <c r="P4752" s="11"/>
    </row>
    <row r="4753">
      <c r="A4753" s="22">
        <v>45447.0</v>
      </c>
      <c r="B4753" s="23">
        <v>45446.0</v>
      </c>
      <c r="C4753" s="10" t="s">
        <v>17</v>
      </c>
      <c r="D4753" s="10">
        <v>8.0</v>
      </c>
      <c r="E4753" s="17" t="s">
        <v>33</v>
      </c>
      <c r="F4753" s="10" t="s">
        <v>268</v>
      </c>
      <c r="G4753" s="10" t="s">
        <v>269</v>
      </c>
      <c r="H4753" s="12" t="s">
        <v>270</v>
      </c>
      <c r="I4753" s="10" t="s">
        <v>21</v>
      </c>
      <c r="J4753" s="10"/>
      <c r="K4753" s="10"/>
      <c r="L4753" s="10" t="s">
        <v>22</v>
      </c>
      <c r="M4753" s="10" t="s">
        <v>22</v>
      </c>
      <c r="N4753" s="10" t="s">
        <v>22</v>
      </c>
      <c r="O4753" s="10"/>
      <c r="P4753" s="11"/>
    </row>
    <row r="4754">
      <c r="A4754" s="22">
        <v>45447.0</v>
      </c>
      <c r="B4754" s="23">
        <v>45446.0</v>
      </c>
      <c r="C4754" s="10" t="s">
        <v>17</v>
      </c>
      <c r="D4754" s="10">
        <v>8.0</v>
      </c>
      <c r="E4754" s="17" t="s">
        <v>33</v>
      </c>
      <c r="F4754" s="10" t="s">
        <v>849</v>
      </c>
      <c r="G4754" s="10" t="s">
        <v>3590</v>
      </c>
      <c r="H4754" s="12" t="s">
        <v>851</v>
      </c>
      <c r="I4754" s="10" t="s">
        <v>60</v>
      </c>
      <c r="J4754" s="10"/>
      <c r="K4754" s="10"/>
      <c r="L4754" s="10" t="s">
        <v>22</v>
      </c>
      <c r="M4754" s="10" t="s">
        <v>22</v>
      </c>
      <c r="N4754" s="10" t="s">
        <v>22</v>
      </c>
      <c r="O4754" s="10" t="s">
        <v>22</v>
      </c>
      <c r="P4754" s="11"/>
    </row>
    <row r="4755">
      <c r="A4755" s="29">
        <v>45447.0</v>
      </c>
      <c r="B4755" s="23">
        <v>45446.0</v>
      </c>
      <c r="C4755" s="10" t="s">
        <v>17</v>
      </c>
      <c r="D4755" s="10">
        <v>8.0</v>
      </c>
      <c r="E4755" s="17" t="s">
        <v>33</v>
      </c>
      <c r="F4755" s="10" t="s">
        <v>2639</v>
      </c>
      <c r="G4755" s="10" t="s">
        <v>465</v>
      </c>
      <c r="H4755" s="12"/>
      <c r="I4755" s="10" t="s">
        <v>52</v>
      </c>
      <c r="J4755" s="10"/>
      <c r="K4755" s="10"/>
      <c r="L4755" s="10" t="s">
        <v>22</v>
      </c>
      <c r="M4755" s="10" t="s">
        <v>22</v>
      </c>
      <c r="N4755" s="10" t="s">
        <v>22</v>
      </c>
      <c r="O4755" s="10" t="s">
        <v>474</v>
      </c>
      <c r="P4755" s="11"/>
    </row>
    <row r="4756">
      <c r="A4756" s="22">
        <v>45447.0</v>
      </c>
      <c r="B4756" s="23">
        <v>45446.0</v>
      </c>
      <c r="C4756" s="10" t="s">
        <v>17</v>
      </c>
      <c r="D4756" s="10">
        <v>8.0</v>
      </c>
      <c r="E4756" s="16" t="s">
        <v>9</v>
      </c>
      <c r="F4756" s="10" t="s">
        <v>3591</v>
      </c>
      <c r="G4756" s="10" t="s">
        <v>198</v>
      </c>
      <c r="H4756" s="12" t="s">
        <v>199</v>
      </c>
      <c r="I4756" s="10" t="s">
        <v>21</v>
      </c>
      <c r="J4756" s="10" t="s">
        <v>3592</v>
      </c>
      <c r="K4756" s="10" t="s">
        <v>1854</v>
      </c>
      <c r="L4756" s="10" t="s">
        <v>22</v>
      </c>
      <c r="M4756" s="10" t="s">
        <v>22</v>
      </c>
      <c r="N4756" s="10" t="s">
        <v>22</v>
      </c>
      <c r="O4756" s="10"/>
      <c r="P4756" s="11"/>
    </row>
    <row r="4757">
      <c r="A4757" s="22">
        <v>45447.0</v>
      </c>
      <c r="B4757" s="23">
        <v>45446.0</v>
      </c>
      <c r="C4757" s="10" t="s">
        <v>17</v>
      </c>
      <c r="D4757" s="10">
        <v>8.0</v>
      </c>
      <c r="E4757" s="16" t="s">
        <v>9</v>
      </c>
      <c r="F4757" s="10" t="s">
        <v>602</v>
      </c>
      <c r="G4757" s="10" t="s">
        <v>903</v>
      </c>
      <c r="H4757" s="12" t="s">
        <v>604</v>
      </c>
      <c r="I4757" s="10" t="s">
        <v>60</v>
      </c>
      <c r="J4757" s="10" t="s">
        <v>3593</v>
      </c>
      <c r="K4757" s="10"/>
      <c r="L4757" s="10" t="s">
        <v>22</v>
      </c>
      <c r="M4757" s="10" t="s">
        <v>22</v>
      </c>
      <c r="N4757" s="10" t="s">
        <v>22</v>
      </c>
      <c r="O4757" s="10" t="s">
        <v>22</v>
      </c>
      <c r="P4757" s="11"/>
    </row>
    <row r="4758">
      <c r="A4758" s="22">
        <v>45447.0</v>
      </c>
      <c r="B4758" s="23">
        <v>45446.0</v>
      </c>
      <c r="C4758" s="10" t="s">
        <v>17</v>
      </c>
      <c r="D4758" s="10" t="s">
        <v>89</v>
      </c>
      <c r="E4758" s="19" t="s">
        <v>89</v>
      </c>
      <c r="F4758" s="10" t="s">
        <v>212</v>
      </c>
      <c r="G4758" s="10" t="s">
        <v>213</v>
      </c>
      <c r="H4758" s="12" t="s">
        <v>680</v>
      </c>
      <c r="I4758" s="10" t="s">
        <v>21</v>
      </c>
      <c r="J4758" s="10"/>
      <c r="K4758" s="10"/>
      <c r="L4758" s="10" t="s">
        <v>22</v>
      </c>
      <c r="M4758" s="10" t="s">
        <v>22</v>
      </c>
      <c r="N4758" s="10" t="s">
        <v>22</v>
      </c>
      <c r="O4758" s="10"/>
      <c r="P4758" s="11"/>
    </row>
    <row r="4759">
      <c r="A4759" s="29">
        <v>45447.0</v>
      </c>
      <c r="B4759" s="23">
        <v>45446.0</v>
      </c>
      <c r="C4759" s="10" t="s">
        <v>17</v>
      </c>
      <c r="D4759" s="10">
        <v>8.0</v>
      </c>
      <c r="E4759" s="17" t="s">
        <v>33</v>
      </c>
      <c r="F4759" s="10" t="s">
        <v>2692</v>
      </c>
      <c r="G4759" s="10" t="s">
        <v>30</v>
      </c>
      <c r="H4759" s="12" t="s">
        <v>31</v>
      </c>
      <c r="I4759" s="10" t="s">
        <v>21</v>
      </c>
      <c r="J4759" s="10"/>
      <c r="K4759" s="10"/>
      <c r="L4759" s="10" t="s">
        <v>22</v>
      </c>
      <c r="M4759" s="10" t="s">
        <v>22</v>
      </c>
      <c r="N4759" s="10" t="s">
        <v>22</v>
      </c>
      <c r="O4759" s="10"/>
      <c r="P4759" s="11"/>
    </row>
    <row r="4760">
      <c r="A4760" s="22">
        <v>45447.0</v>
      </c>
      <c r="B4760" s="23">
        <v>45446.0</v>
      </c>
      <c r="C4760" s="10" t="s">
        <v>17</v>
      </c>
      <c r="D4760" s="10">
        <v>14.0</v>
      </c>
      <c r="E4760" s="17" t="s">
        <v>33</v>
      </c>
      <c r="F4760" s="10" t="s">
        <v>3594</v>
      </c>
      <c r="G4760" s="10" t="s">
        <v>27</v>
      </c>
      <c r="H4760" s="12" t="s">
        <v>28</v>
      </c>
      <c r="I4760" s="10" t="s">
        <v>21</v>
      </c>
      <c r="J4760" s="10" t="s">
        <v>524</v>
      </c>
      <c r="K4760" s="10"/>
      <c r="L4760" s="10" t="s">
        <v>22</v>
      </c>
      <c r="M4760" s="10" t="s">
        <v>22</v>
      </c>
      <c r="N4760" s="10" t="s">
        <v>22</v>
      </c>
      <c r="O4760" s="10"/>
      <c r="P4760" s="11"/>
    </row>
    <row r="4761">
      <c r="A4761" s="22">
        <v>45447.0</v>
      </c>
      <c r="B4761" s="23">
        <v>45446.0</v>
      </c>
      <c r="C4761" s="10" t="s">
        <v>17</v>
      </c>
      <c r="D4761" s="10">
        <v>8.0</v>
      </c>
      <c r="E4761" s="17" t="s">
        <v>33</v>
      </c>
      <c r="F4761" s="10" t="s">
        <v>66</v>
      </c>
      <c r="G4761" s="10" t="s">
        <v>67</v>
      </c>
      <c r="H4761" s="12" t="s">
        <v>68</v>
      </c>
      <c r="I4761" s="10" t="s">
        <v>21</v>
      </c>
      <c r="J4761" s="10"/>
      <c r="K4761" s="10"/>
      <c r="L4761" s="10" t="s">
        <v>22</v>
      </c>
      <c r="M4761" s="10" t="s">
        <v>22</v>
      </c>
      <c r="N4761" s="10" t="s">
        <v>22</v>
      </c>
      <c r="O4761" s="10"/>
      <c r="P4761" s="11"/>
    </row>
    <row r="4762">
      <c r="A4762" s="22">
        <v>45447.0</v>
      </c>
      <c r="B4762" s="23">
        <v>45446.0</v>
      </c>
      <c r="C4762" s="10" t="s">
        <v>17</v>
      </c>
      <c r="D4762" s="10">
        <v>8.0</v>
      </c>
      <c r="E4762" s="17" t="s">
        <v>33</v>
      </c>
      <c r="F4762" s="10" t="s">
        <v>3595</v>
      </c>
      <c r="G4762" s="10" t="s">
        <v>101</v>
      </c>
      <c r="H4762" s="12" t="s">
        <v>102</v>
      </c>
      <c r="I4762" s="10" t="s">
        <v>21</v>
      </c>
      <c r="J4762" s="22"/>
      <c r="K4762" s="10"/>
      <c r="L4762" s="10" t="s">
        <v>22</v>
      </c>
      <c r="M4762" s="10" t="s">
        <v>22</v>
      </c>
      <c r="N4762" s="10" t="s">
        <v>22</v>
      </c>
      <c r="O4762" s="10"/>
      <c r="P4762" s="11"/>
    </row>
    <row r="4763">
      <c r="A4763" s="22">
        <v>45447.0</v>
      </c>
      <c r="B4763" s="23">
        <v>45446.0</v>
      </c>
      <c r="C4763" s="10" t="s">
        <v>17</v>
      </c>
      <c r="D4763" s="10">
        <v>14.0</v>
      </c>
      <c r="E4763" s="17" t="s">
        <v>33</v>
      </c>
      <c r="F4763" s="10" t="s">
        <v>2547</v>
      </c>
      <c r="G4763" s="10" t="s">
        <v>3596</v>
      </c>
      <c r="H4763" s="12"/>
      <c r="I4763" s="10" t="s">
        <v>21</v>
      </c>
      <c r="J4763" s="10"/>
      <c r="K4763" s="10"/>
      <c r="L4763" s="10" t="s">
        <v>22</v>
      </c>
      <c r="M4763" s="10" t="s">
        <v>22</v>
      </c>
      <c r="N4763" s="10" t="s">
        <v>22</v>
      </c>
      <c r="O4763" s="10"/>
      <c r="P4763" s="11"/>
    </row>
    <row r="4764">
      <c r="A4764" s="22">
        <v>45446.60367633102</v>
      </c>
      <c r="B4764" s="23">
        <v>45446.0</v>
      </c>
      <c r="C4764" s="10" t="s">
        <v>17</v>
      </c>
      <c r="D4764" s="10">
        <v>8.0</v>
      </c>
      <c r="E4764" s="16" t="s">
        <v>9</v>
      </c>
      <c r="F4764" s="10" t="s">
        <v>3597</v>
      </c>
      <c r="G4764" s="10" t="s">
        <v>1245</v>
      </c>
      <c r="H4764" s="12" t="s">
        <v>1246</v>
      </c>
      <c r="I4764" s="10" t="s">
        <v>21</v>
      </c>
      <c r="J4764" s="10"/>
      <c r="K4764" s="10" t="s">
        <v>3598</v>
      </c>
      <c r="L4764" s="10" t="s">
        <v>22</v>
      </c>
      <c r="M4764" s="10" t="s">
        <v>22</v>
      </c>
      <c r="N4764" s="10" t="s">
        <v>1480</v>
      </c>
      <c r="O4764" s="10"/>
      <c r="P4764" s="11"/>
    </row>
    <row r="4765">
      <c r="A4765" s="22">
        <v>45446.37841048611</v>
      </c>
      <c r="B4765" s="23">
        <v>45446.0</v>
      </c>
      <c r="C4765" s="10" t="s">
        <v>17</v>
      </c>
      <c r="D4765" s="10">
        <v>8.0</v>
      </c>
      <c r="E4765" s="16" t="s">
        <v>9</v>
      </c>
      <c r="F4765" s="10" t="s">
        <v>3599</v>
      </c>
      <c r="G4765" s="10" t="s">
        <v>254</v>
      </c>
      <c r="H4765" s="12" t="s">
        <v>255</v>
      </c>
      <c r="I4765" s="10" t="s">
        <v>52</v>
      </c>
      <c r="J4765" s="10"/>
      <c r="K4765" s="10"/>
      <c r="L4765" s="10" t="s">
        <v>22</v>
      </c>
      <c r="M4765" s="10" t="s">
        <v>22</v>
      </c>
      <c r="N4765" s="10" t="s">
        <v>22</v>
      </c>
      <c r="O4765" s="10" t="s">
        <v>474</v>
      </c>
      <c r="P4765" s="11"/>
    </row>
    <row r="4766">
      <c r="A4766" s="22">
        <v>45446.0</v>
      </c>
      <c r="B4766" s="23">
        <v>45440.0</v>
      </c>
      <c r="C4766" s="10" t="s">
        <v>17</v>
      </c>
      <c r="D4766" s="10">
        <v>14.0</v>
      </c>
      <c r="E4766" s="16" t="s">
        <v>9</v>
      </c>
      <c r="F4766" s="10" t="s">
        <v>3600</v>
      </c>
      <c r="G4766" s="10" t="s">
        <v>27</v>
      </c>
      <c r="H4766" s="12" t="s">
        <v>28</v>
      </c>
      <c r="I4766" s="10" t="s">
        <v>21</v>
      </c>
      <c r="J4766" s="10" t="s">
        <v>524</v>
      </c>
      <c r="K4766" s="10" t="s">
        <v>2658</v>
      </c>
      <c r="L4766" s="10" t="s">
        <v>22</v>
      </c>
      <c r="M4766" s="10" t="s">
        <v>22</v>
      </c>
      <c r="N4766" s="10" t="s">
        <v>22</v>
      </c>
      <c r="O4766" s="10"/>
      <c r="P4766" s="11"/>
    </row>
    <row r="4767">
      <c r="A4767" s="22">
        <v>45446.0</v>
      </c>
      <c r="B4767" s="23">
        <v>45440.0</v>
      </c>
      <c r="C4767" s="10" t="s">
        <v>17</v>
      </c>
      <c r="D4767" s="10">
        <v>8.0</v>
      </c>
      <c r="E4767" s="16" t="s">
        <v>9</v>
      </c>
      <c r="F4767" s="10" t="s">
        <v>3601</v>
      </c>
      <c r="G4767" s="10" t="s">
        <v>3602</v>
      </c>
      <c r="H4767" s="12"/>
      <c r="I4767" s="10" t="s">
        <v>52</v>
      </c>
      <c r="J4767" s="10">
        <v>300.0</v>
      </c>
      <c r="K4767" s="10"/>
      <c r="L4767" s="10" t="s">
        <v>22</v>
      </c>
      <c r="M4767" s="10" t="s">
        <v>22</v>
      </c>
      <c r="N4767" s="10" t="s">
        <v>22</v>
      </c>
      <c r="O4767" s="10"/>
      <c r="P4767" s="11"/>
    </row>
    <row r="4768">
      <c r="A4768" s="22">
        <v>45446.0</v>
      </c>
      <c r="B4768" s="23">
        <v>45441.0</v>
      </c>
      <c r="C4768" s="10" t="s">
        <v>17</v>
      </c>
      <c r="D4768" s="10">
        <v>8.0</v>
      </c>
      <c r="E4768" s="16" t="s">
        <v>9</v>
      </c>
      <c r="F4768" s="10" t="s">
        <v>2639</v>
      </c>
      <c r="G4768" s="10" t="s">
        <v>465</v>
      </c>
      <c r="H4768" s="12" t="s">
        <v>466</v>
      </c>
      <c r="I4768" s="10" t="s">
        <v>52</v>
      </c>
      <c r="J4768" s="10">
        <v>240.0</v>
      </c>
      <c r="K4768" s="10"/>
      <c r="L4768" s="10" t="s">
        <v>22</v>
      </c>
      <c r="M4768" s="10" t="s">
        <v>22</v>
      </c>
      <c r="N4768" s="10" t="s">
        <v>22</v>
      </c>
      <c r="O4768" s="10" t="s">
        <v>22</v>
      </c>
      <c r="P4768" s="11"/>
    </row>
    <row r="4769">
      <c r="A4769" s="22">
        <v>45446.0</v>
      </c>
      <c r="B4769" s="23">
        <v>45441.0</v>
      </c>
      <c r="C4769" s="10" t="s">
        <v>17</v>
      </c>
      <c r="D4769" s="10">
        <v>8.0</v>
      </c>
      <c r="E4769" s="16" t="s">
        <v>9</v>
      </c>
      <c r="F4769" s="10" t="s">
        <v>2333</v>
      </c>
      <c r="G4769" s="10" t="s">
        <v>521</v>
      </c>
      <c r="H4769" s="12">
        <v>1.577866219E9</v>
      </c>
      <c r="I4769" s="10" t="s">
        <v>21</v>
      </c>
      <c r="J4769" s="10"/>
      <c r="K4769" s="22"/>
      <c r="L4769" s="10" t="s">
        <v>22</v>
      </c>
      <c r="M4769" s="10" t="s">
        <v>22</v>
      </c>
      <c r="N4769" s="10" t="s">
        <v>22</v>
      </c>
      <c r="O4769" s="10"/>
      <c r="P4769" s="11"/>
    </row>
    <row r="4770">
      <c r="A4770" s="22">
        <v>45446.0</v>
      </c>
      <c r="B4770" s="23">
        <v>45442.0</v>
      </c>
      <c r="C4770" s="10" t="s">
        <v>17</v>
      </c>
      <c r="D4770" s="10">
        <v>8.0</v>
      </c>
      <c r="E4770" s="16" t="s">
        <v>9</v>
      </c>
      <c r="F4770" s="10" t="s">
        <v>3497</v>
      </c>
      <c r="G4770" s="10" t="s">
        <v>262</v>
      </c>
      <c r="H4770" s="12" t="s">
        <v>263</v>
      </c>
      <c r="I4770" s="10" t="s">
        <v>21</v>
      </c>
      <c r="J4770" s="10" t="s">
        <v>524</v>
      </c>
      <c r="K4770" s="22"/>
      <c r="L4770" s="10" t="s">
        <v>22</v>
      </c>
      <c r="M4770" s="10" t="s">
        <v>22</v>
      </c>
      <c r="N4770" s="10" t="s">
        <v>22</v>
      </c>
      <c r="O4770" s="10"/>
      <c r="P4770" s="11"/>
    </row>
    <row r="4771">
      <c r="A4771" s="22">
        <v>45446.0</v>
      </c>
      <c r="B4771" s="23">
        <v>45443.0</v>
      </c>
      <c r="C4771" s="10" t="s">
        <v>17</v>
      </c>
      <c r="D4771" s="10">
        <v>8.0</v>
      </c>
      <c r="E4771" s="16" t="s">
        <v>9</v>
      </c>
      <c r="F4771" s="10" t="s">
        <v>3567</v>
      </c>
      <c r="G4771" s="10" t="s">
        <v>94</v>
      </c>
      <c r="H4771" s="12" t="s">
        <v>161</v>
      </c>
      <c r="I4771" s="10" t="s">
        <v>131</v>
      </c>
      <c r="J4771" s="10" t="s">
        <v>536</v>
      </c>
      <c r="K4771" s="10"/>
      <c r="L4771" s="10" t="s">
        <v>22</v>
      </c>
      <c r="M4771" s="10" t="s">
        <v>22</v>
      </c>
      <c r="N4771" s="10" t="s">
        <v>22</v>
      </c>
      <c r="O4771" s="10"/>
      <c r="P4771" s="10"/>
    </row>
    <row r="4772">
      <c r="A4772" s="22">
        <v>45446.0</v>
      </c>
      <c r="B4772" s="23">
        <v>45443.0</v>
      </c>
      <c r="C4772" s="10" t="s">
        <v>17</v>
      </c>
      <c r="D4772" s="10">
        <v>8.0</v>
      </c>
      <c r="E4772" s="16" t="s">
        <v>9</v>
      </c>
      <c r="F4772" s="10" t="s">
        <v>3567</v>
      </c>
      <c r="G4772" s="10" t="s">
        <v>94</v>
      </c>
      <c r="H4772" s="12" t="s">
        <v>161</v>
      </c>
      <c r="I4772" s="10" t="s">
        <v>60</v>
      </c>
      <c r="J4772" s="10" t="s">
        <v>536</v>
      </c>
      <c r="K4772" s="10"/>
      <c r="L4772" s="10" t="s">
        <v>22</v>
      </c>
      <c r="M4772" s="10" t="s">
        <v>22</v>
      </c>
      <c r="N4772" s="10" t="s">
        <v>22</v>
      </c>
      <c r="O4772" s="10"/>
      <c r="P4772" s="11"/>
    </row>
    <row r="4773">
      <c r="A4773" s="22">
        <v>45446.0</v>
      </c>
      <c r="B4773" s="23">
        <v>45443.0</v>
      </c>
      <c r="C4773" s="10" t="s">
        <v>17</v>
      </c>
      <c r="D4773" s="10">
        <v>8.0</v>
      </c>
      <c r="E4773" s="16" t="s">
        <v>9</v>
      </c>
      <c r="F4773" s="10" t="s">
        <v>3150</v>
      </c>
      <c r="G4773" s="10" t="s">
        <v>3029</v>
      </c>
      <c r="H4773" s="12"/>
      <c r="I4773" s="10" t="s">
        <v>52</v>
      </c>
      <c r="J4773" s="10"/>
      <c r="K4773" s="10"/>
      <c r="L4773" s="10" t="s">
        <v>22</v>
      </c>
      <c r="M4773" s="10" t="s">
        <v>22</v>
      </c>
      <c r="N4773" s="10" t="s">
        <v>22</v>
      </c>
      <c r="O4773" s="10" t="s">
        <v>22</v>
      </c>
      <c r="P4773" s="11"/>
    </row>
    <row r="4774">
      <c r="A4774" s="22">
        <v>45446.0</v>
      </c>
      <c r="B4774" s="23">
        <v>45443.0</v>
      </c>
      <c r="C4774" s="10" t="s">
        <v>17</v>
      </c>
      <c r="D4774" s="10">
        <v>8.0</v>
      </c>
      <c r="E4774" s="17" t="s">
        <v>33</v>
      </c>
      <c r="F4774" s="10" t="s">
        <v>635</v>
      </c>
      <c r="G4774" s="10" t="s">
        <v>318</v>
      </c>
      <c r="H4774" s="12" t="s">
        <v>319</v>
      </c>
      <c r="I4774" s="10" t="s">
        <v>21</v>
      </c>
      <c r="J4774" s="10"/>
      <c r="K4774" s="10"/>
      <c r="L4774" s="10" t="s">
        <v>22</v>
      </c>
      <c r="M4774" s="10" t="s">
        <v>22</v>
      </c>
      <c r="N4774" s="10" t="s">
        <v>22</v>
      </c>
      <c r="O4774" s="10"/>
      <c r="P4774" s="11"/>
    </row>
    <row r="4775">
      <c r="A4775" s="22">
        <v>45446.0</v>
      </c>
      <c r="B4775" s="23">
        <v>45443.0</v>
      </c>
      <c r="C4775" s="10" t="s">
        <v>17</v>
      </c>
      <c r="D4775" s="10">
        <v>8.0</v>
      </c>
      <c r="E4775" s="17" t="s">
        <v>33</v>
      </c>
      <c r="F4775" s="10" t="s">
        <v>3428</v>
      </c>
      <c r="G4775" s="10" t="s">
        <v>1164</v>
      </c>
      <c r="H4775" s="12" t="s">
        <v>1165</v>
      </c>
      <c r="I4775" s="10" t="s">
        <v>52</v>
      </c>
      <c r="J4775" s="10"/>
      <c r="K4775" s="10"/>
      <c r="L4775" s="10" t="s">
        <v>22</v>
      </c>
      <c r="M4775" s="10" t="s">
        <v>22</v>
      </c>
      <c r="N4775" s="10" t="s">
        <v>22</v>
      </c>
      <c r="O4775" s="10" t="s">
        <v>474</v>
      </c>
      <c r="P4775" s="11"/>
    </row>
    <row r="4776">
      <c r="A4776" s="22">
        <v>45443.0</v>
      </c>
      <c r="B4776" s="23">
        <v>45440.0</v>
      </c>
      <c r="C4776" s="10" t="s">
        <v>17</v>
      </c>
      <c r="D4776" s="10">
        <v>8.0</v>
      </c>
      <c r="E4776" s="16" t="s">
        <v>9</v>
      </c>
      <c r="F4776" s="10" t="s">
        <v>842</v>
      </c>
      <c r="G4776" s="10" t="s">
        <v>3603</v>
      </c>
      <c r="H4776" s="12">
        <v>7.842390359E9</v>
      </c>
      <c r="I4776" s="10" t="s">
        <v>52</v>
      </c>
      <c r="J4776" s="10"/>
      <c r="K4776" s="22">
        <v>240.0</v>
      </c>
      <c r="L4776" s="10" t="s">
        <v>22</v>
      </c>
      <c r="M4776" s="10" t="s">
        <v>22</v>
      </c>
      <c r="N4776" s="10" t="s">
        <v>22</v>
      </c>
      <c r="O4776" s="10" t="s">
        <v>474</v>
      </c>
      <c r="P4776" s="11"/>
    </row>
    <row r="4777">
      <c r="A4777" s="22">
        <v>45443.0</v>
      </c>
      <c r="B4777" s="23">
        <v>45441.0</v>
      </c>
      <c r="C4777" s="10" t="s">
        <v>17</v>
      </c>
      <c r="D4777" s="10">
        <v>8.0</v>
      </c>
      <c r="E4777" s="16" t="s">
        <v>9</v>
      </c>
      <c r="F4777" s="10" t="s">
        <v>2211</v>
      </c>
      <c r="G4777" s="10" t="s">
        <v>289</v>
      </c>
      <c r="H4777" s="12" t="s">
        <v>290</v>
      </c>
      <c r="I4777" s="10" t="s">
        <v>21</v>
      </c>
      <c r="J4777" s="10"/>
      <c r="K4777" s="10" t="s">
        <v>3604</v>
      </c>
      <c r="L4777" s="10" t="s">
        <v>22</v>
      </c>
      <c r="M4777" s="10" t="s">
        <v>22</v>
      </c>
      <c r="N4777" s="10" t="s">
        <v>22</v>
      </c>
      <c r="O4777" s="10"/>
      <c r="P4777" s="11"/>
    </row>
    <row r="4778">
      <c r="A4778" s="22">
        <v>45443.0</v>
      </c>
      <c r="B4778" s="23">
        <v>45441.0</v>
      </c>
      <c r="C4778" s="10" t="s">
        <v>17</v>
      </c>
      <c r="D4778" s="10">
        <v>6.0</v>
      </c>
      <c r="E4778" s="16" t="s">
        <v>9</v>
      </c>
      <c r="F4778" s="10" t="s">
        <v>3605</v>
      </c>
      <c r="G4778" s="10" t="s">
        <v>3606</v>
      </c>
      <c r="H4778" s="12" t="s">
        <v>3607</v>
      </c>
      <c r="I4778" s="10" t="s">
        <v>52</v>
      </c>
      <c r="J4778" s="10" t="s">
        <v>3608</v>
      </c>
      <c r="K4778" s="10"/>
      <c r="L4778" s="10" t="s">
        <v>22</v>
      </c>
      <c r="M4778" s="10" t="s">
        <v>22</v>
      </c>
      <c r="N4778" s="10" t="s">
        <v>22</v>
      </c>
      <c r="O4778" s="10" t="s">
        <v>22</v>
      </c>
      <c r="P4778" s="11"/>
    </row>
    <row r="4779">
      <c r="A4779" s="22">
        <v>45443.0</v>
      </c>
      <c r="B4779" s="23">
        <v>45441.0</v>
      </c>
      <c r="C4779" s="10" t="s">
        <v>17</v>
      </c>
      <c r="D4779" s="10" t="s">
        <v>89</v>
      </c>
      <c r="E4779" s="19" t="s">
        <v>89</v>
      </c>
      <c r="F4779" s="10" t="s">
        <v>212</v>
      </c>
      <c r="G4779" s="10" t="s">
        <v>213</v>
      </c>
      <c r="H4779" s="12" t="s">
        <v>680</v>
      </c>
      <c r="I4779" s="10" t="s">
        <v>21</v>
      </c>
      <c r="J4779" s="10"/>
      <c r="K4779" s="22">
        <v>0.4583333333321207</v>
      </c>
      <c r="L4779" s="10" t="s">
        <v>22</v>
      </c>
      <c r="M4779" s="10" t="s">
        <v>22</v>
      </c>
      <c r="N4779" s="10" t="s">
        <v>22</v>
      </c>
      <c r="O4779" s="10"/>
      <c r="P4779" s="11"/>
    </row>
    <row r="4780">
      <c r="A4780" s="22">
        <v>45443.0</v>
      </c>
      <c r="B4780" s="23">
        <v>45441.0</v>
      </c>
      <c r="C4780" s="10" t="s">
        <v>17</v>
      </c>
      <c r="D4780" s="10" t="s">
        <v>89</v>
      </c>
      <c r="E4780" s="19" t="s">
        <v>89</v>
      </c>
      <c r="F4780" s="10" t="s">
        <v>3194</v>
      </c>
      <c r="G4780" s="10" t="s">
        <v>97</v>
      </c>
      <c r="H4780" s="12" t="s">
        <v>98</v>
      </c>
      <c r="I4780" s="10" t="s">
        <v>21</v>
      </c>
      <c r="J4780" s="10"/>
      <c r="K4780" s="10" t="s">
        <v>1804</v>
      </c>
      <c r="L4780" s="10" t="s">
        <v>22</v>
      </c>
      <c r="M4780" s="10" t="s">
        <v>22</v>
      </c>
      <c r="N4780" s="10" t="s">
        <v>22</v>
      </c>
      <c r="O4780" s="10"/>
      <c r="P4780" s="11"/>
    </row>
    <row r="4781">
      <c r="A4781" s="22">
        <v>45443.0</v>
      </c>
      <c r="B4781" s="23">
        <v>45441.0</v>
      </c>
      <c r="C4781" s="10" t="s">
        <v>17</v>
      </c>
      <c r="D4781" s="10">
        <v>8.0</v>
      </c>
      <c r="E4781" s="16" t="s">
        <v>9</v>
      </c>
      <c r="F4781" s="10" t="s">
        <v>541</v>
      </c>
      <c r="G4781" s="10" t="s">
        <v>518</v>
      </c>
      <c r="H4781" s="12"/>
      <c r="I4781" s="10" t="s">
        <v>52</v>
      </c>
      <c r="J4781" s="10"/>
      <c r="K4781" s="10"/>
      <c r="L4781" s="10" t="s">
        <v>22</v>
      </c>
      <c r="M4781" s="10" t="s">
        <v>22</v>
      </c>
      <c r="N4781" s="10" t="s">
        <v>22</v>
      </c>
      <c r="O4781" s="10" t="s">
        <v>474</v>
      </c>
      <c r="P4781" s="11"/>
    </row>
    <row r="4782">
      <c r="A4782" s="22">
        <v>45443.0</v>
      </c>
      <c r="B4782" s="23">
        <v>45442.0</v>
      </c>
      <c r="C4782" s="10" t="s">
        <v>17</v>
      </c>
      <c r="D4782" s="10" t="s">
        <v>132</v>
      </c>
      <c r="E4782" s="17" t="s">
        <v>33</v>
      </c>
      <c r="F4782" s="10" t="s">
        <v>1166</v>
      </c>
      <c r="G4782" s="10" t="s">
        <v>1138</v>
      </c>
      <c r="H4782" s="12" t="s">
        <v>1139</v>
      </c>
      <c r="I4782" s="10" t="s">
        <v>21</v>
      </c>
      <c r="J4782" s="10"/>
      <c r="K4782" s="10"/>
      <c r="L4782" s="10" t="s">
        <v>22</v>
      </c>
      <c r="M4782" s="10" t="s">
        <v>22</v>
      </c>
      <c r="N4782" s="10" t="s">
        <v>22</v>
      </c>
      <c r="O4782" s="10"/>
      <c r="P4782" s="11"/>
    </row>
    <row r="4783">
      <c r="A4783" s="22">
        <v>45443.0</v>
      </c>
      <c r="B4783" s="23">
        <v>45442.0</v>
      </c>
      <c r="C4783" s="10" t="s">
        <v>17</v>
      </c>
      <c r="D4783" s="10">
        <v>8.0</v>
      </c>
      <c r="E4783" s="17" t="s">
        <v>33</v>
      </c>
      <c r="F4783" s="10" t="s">
        <v>3570</v>
      </c>
      <c r="G4783" s="10" t="s">
        <v>2138</v>
      </c>
      <c r="H4783" s="12" t="s">
        <v>2139</v>
      </c>
      <c r="I4783" s="10" t="s">
        <v>21</v>
      </c>
      <c r="J4783" s="10"/>
      <c r="K4783" s="10"/>
      <c r="L4783" s="10" t="s">
        <v>22</v>
      </c>
      <c r="M4783" s="10" t="s">
        <v>22</v>
      </c>
      <c r="N4783" s="10" t="s">
        <v>22</v>
      </c>
      <c r="O4783" s="10"/>
      <c r="P4783" s="11"/>
    </row>
    <row r="4784">
      <c r="A4784" s="22">
        <v>45443.0</v>
      </c>
      <c r="B4784" s="23">
        <v>45442.0</v>
      </c>
      <c r="C4784" s="10" t="s">
        <v>17</v>
      </c>
      <c r="D4784" s="10">
        <v>14.0</v>
      </c>
      <c r="E4784" s="16" t="s">
        <v>9</v>
      </c>
      <c r="F4784" s="10" t="s">
        <v>3560</v>
      </c>
      <c r="G4784" s="10" t="s">
        <v>3609</v>
      </c>
      <c r="H4784" s="12" t="s">
        <v>3562</v>
      </c>
      <c r="I4784" s="10" t="s">
        <v>60</v>
      </c>
      <c r="J4784" s="10" t="s">
        <v>3610</v>
      </c>
      <c r="K4784" s="10" t="s">
        <v>3611</v>
      </c>
      <c r="L4784" s="10" t="s">
        <v>22</v>
      </c>
      <c r="M4784" s="10" t="s">
        <v>22</v>
      </c>
      <c r="N4784" s="10" t="s">
        <v>22</v>
      </c>
      <c r="O4784" s="10" t="s">
        <v>22</v>
      </c>
      <c r="P4784" s="11"/>
    </row>
    <row r="4785">
      <c r="A4785" s="22">
        <v>45443.0</v>
      </c>
      <c r="B4785" s="23">
        <v>45442.0</v>
      </c>
      <c r="C4785" s="10" t="s">
        <v>17</v>
      </c>
      <c r="D4785" s="10">
        <v>8.0</v>
      </c>
      <c r="E4785" s="16" t="s">
        <v>9</v>
      </c>
      <c r="F4785" s="10" t="s">
        <v>225</v>
      </c>
      <c r="G4785" s="10" t="s">
        <v>226</v>
      </c>
      <c r="H4785" s="12" t="s">
        <v>227</v>
      </c>
      <c r="I4785" s="10" t="s">
        <v>21</v>
      </c>
      <c r="J4785" s="10" t="s">
        <v>3612</v>
      </c>
      <c r="K4785" s="10"/>
      <c r="L4785" s="10" t="s">
        <v>22</v>
      </c>
      <c r="M4785" s="10" t="s">
        <v>22</v>
      </c>
      <c r="N4785" s="10" t="s">
        <v>22</v>
      </c>
      <c r="O4785" s="10"/>
      <c r="P4785" s="11"/>
    </row>
    <row r="4786">
      <c r="A4786" s="22">
        <v>45443.0</v>
      </c>
      <c r="B4786" s="23">
        <v>45442.0</v>
      </c>
      <c r="C4786" s="10" t="s">
        <v>17</v>
      </c>
      <c r="D4786" s="10">
        <v>8.0</v>
      </c>
      <c r="E4786" s="17" t="s">
        <v>33</v>
      </c>
      <c r="F4786" s="10" t="s">
        <v>2284</v>
      </c>
      <c r="G4786" s="10" t="s">
        <v>3322</v>
      </c>
      <c r="H4786" s="12"/>
      <c r="I4786" s="10" t="s">
        <v>60</v>
      </c>
      <c r="J4786" s="10" t="s">
        <v>3613</v>
      </c>
      <c r="K4786" s="10"/>
      <c r="L4786" s="10" t="s">
        <v>22</v>
      </c>
      <c r="M4786" s="10" t="s">
        <v>22</v>
      </c>
      <c r="N4786" s="10" t="s">
        <v>22</v>
      </c>
      <c r="O4786" s="10" t="s">
        <v>22</v>
      </c>
      <c r="P4786" s="11"/>
    </row>
    <row r="4787">
      <c r="A4787" s="22">
        <v>45443.0</v>
      </c>
      <c r="B4787" s="23">
        <v>45442.0</v>
      </c>
      <c r="C4787" s="10" t="s">
        <v>17</v>
      </c>
      <c r="D4787" s="10">
        <v>8.0</v>
      </c>
      <c r="E4787" s="17" t="s">
        <v>33</v>
      </c>
      <c r="F4787" s="10" t="s">
        <v>2692</v>
      </c>
      <c r="G4787" s="10" t="s">
        <v>30</v>
      </c>
      <c r="H4787" s="12" t="s">
        <v>31</v>
      </c>
      <c r="I4787" s="10" t="s">
        <v>21</v>
      </c>
      <c r="J4787" s="10"/>
      <c r="K4787" s="10" t="s">
        <v>460</v>
      </c>
      <c r="L4787" s="10" t="s">
        <v>22</v>
      </c>
      <c r="M4787" s="10" t="s">
        <v>22</v>
      </c>
      <c r="N4787" s="10" t="s">
        <v>22</v>
      </c>
      <c r="O4787" s="10"/>
      <c r="P4787" s="11"/>
    </row>
    <row r="4788">
      <c r="A4788" s="22">
        <v>45443.0</v>
      </c>
      <c r="B4788" s="23">
        <v>45442.0</v>
      </c>
      <c r="C4788" s="10" t="s">
        <v>17</v>
      </c>
      <c r="D4788" s="10">
        <v>8.0</v>
      </c>
      <c r="E4788" s="17" t="s">
        <v>33</v>
      </c>
      <c r="F4788" s="10" t="s">
        <v>2118</v>
      </c>
      <c r="G4788" s="10" t="s">
        <v>30</v>
      </c>
      <c r="H4788" s="12" t="s">
        <v>31</v>
      </c>
      <c r="I4788" s="10" t="s">
        <v>21</v>
      </c>
      <c r="J4788" s="10"/>
      <c r="K4788" s="10"/>
      <c r="L4788" s="10" t="s">
        <v>22</v>
      </c>
      <c r="M4788" s="10" t="s">
        <v>22</v>
      </c>
      <c r="N4788" s="10" t="s">
        <v>22</v>
      </c>
      <c r="O4788" s="10"/>
      <c r="P4788" s="11"/>
    </row>
    <row r="4789">
      <c r="A4789" s="22">
        <v>45443.0</v>
      </c>
      <c r="B4789" s="23">
        <v>45442.0</v>
      </c>
      <c r="C4789" s="10" t="s">
        <v>17</v>
      </c>
      <c r="D4789" s="10">
        <v>8.0</v>
      </c>
      <c r="E4789" s="17" t="s">
        <v>33</v>
      </c>
      <c r="F4789" s="10" t="s">
        <v>1869</v>
      </c>
      <c r="G4789" s="10" t="s">
        <v>3295</v>
      </c>
      <c r="H4789" s="12"/>
      <c r="I4789" s="10" t="s">
        <v>52</v>
      </c>
      <c r="J4789" s="10"/>
      <c r="K4789" s="10"/>
      <c r="L4789" s="10" t="s">
        <v>22</v>
      </c>
      <c r="M4789" s="10" t="s">
        <v>22</v>
      </c>
      <c r="N4789" s="10" t="s">
        <v>22</v>
      </c>
      <c r="O4789" s="10" t="s">
        <v>474</v>
      </c>
      <c r="P4789" s="11"/>
    </row>
    <row r="4790">
      <c r="A4790" s="22">
        <v>45442.460842175926</v>
      </c>
      <c r="B4790" s="23">
        <v>45442.0</v>
      </c>
      <c r="C4790" s="10" t="s">
        <v>17</v>
      </c>
      <c r="D4790" s="10">
        <v>4.0</v>
      </c>
      <c r="E4790" s="17" t="s">
        <v>33</v>
      </c>
      <c r="F4790" s="10" t="s">
        <v>3614</v>
      </c>
      <c r="G4790" s="10" t="s">
        <v>3615</v>
      </c>
      <c r="H4790" s="12" t="s">
        <v>3616</v>
      </c>
      <c r="I4790" s="10" t="s">
        <v>52</v>
      </c>
      <c r="J4790" s="10"/>
      <c r="K4790" s="10"/>
      <c r="L4790" s="10" t="s">
        <v>22</v>
      </c>
      <c r="M4790" s="10" t="s">
        <v>22</v>
      </c>
      <c r="N4790" s="10" t="s">
        <v>22</v>
      </c>
      <c r="O4790" s="10" t="s">
        <v>22</v>
      </c>
      <c r="P4790" s="11"/>
    </row>
    <row r="4791">
      <c r="A4791" s="22">
        <v>45442.4450694213</v>
      </c>
      <c r="B4791" s="23">
        <v>45442.0</v>
      </c>
      <c r="C4791" s="10" t="s">
        <v>17</v>
      </c>
      <c r="D4791" s="10">
        <v>8.0</v>
      </c>
      <c r="E4791" s="17" t="s">
        <v>33</v>
      </c>
      <c r="F4791" s="10" t="s">
        <v>1710</v>
      </c>
      <c r="G4791" s="10" t="s">
        <v>45</v>
      </c>
      <c r="H4791" s="12" t="s">
        <v>46</v>
      </c>
      <c r="I4791" s="10" t="s">
        <v>21</v>
      </c>
      <c r="J4791" s="10"/>
      <c r="K4791" s="10"/>
      <c r="L4791" s="10" t="s">
        <v>22</v>
      </c>
      <c r="M4791" s="10" t="s">
        <v>22</v>
      </c>
      <c r="N4791" s="10" t="s">
        <v>22</v>
      </c>
      <c r="O4791" s="10"/>
      <c r="P4791" s="11"/>
    </row>
    <row r="4792">
      <c r="A4792" s="22">
        <v>45442.43519646991</v>
      </c>
      <c r="B4792" s="23">
        <v>45442.0</v>
      </c>
      <c r="C4792" s="10" t="s">
        <v>17</v>
      </c>
      <c r="D4792" s="10">
        <v>12.0</v>
      </c>
      <c r="E4792" s="37" t="s">
        <v>953</v>
      </c>
      <c r="F4792" s="10" t="s">
        <v>3014</v>
      </c>
      <c r="G4792" s="10" t="s">
        <v>3550</v>
      </c>
      <c r="H4792" s="12"/>
      <c r="I4792" s="10" t="s">
        <v>52</v>
      </c>
      <c r="J4792" s="10">
        <v>330.0</v>
      </c>
      <c r="K4792" s="10"/>
      <c r="L4792" s="10" t="s">
        <v>22</v>
      </c>
      <c r="M4792" s="10" t="s">
        <v>22</v>
      </c>
      <c r="N4792" s="10" t="s">
        <v>22</v>
      </c>
      <c r="O4792" s="10" t="s">
        <v>22</v>
      </c>
      <c r="P4792" s="11"/>
    </row>
    <row r="4793">
      <c r="A4793" s="22">
        <v>45442.426370497684</v>
      </c>
      <c r="B4793" s="23">
        <v>45442.0</v>
      </c>
      <c r="C4793" s="10" t="s">
        <v>17</v>
      </c>
      <c r="D4793" s="10">
        <v>8.0</v>
      </c>
      <c r="E4793" s="17" t="s">
        <v>33</v>
      </c>
      <c r="F4793" s="10" t="s">
        <v>3366</v>
      </c>
      <c r="G4793" s="10" t="s">
        <v>267</v>
      </c>
      <c r="H4793" s="12"/>
      <c r="I4793" s="10" t="s">
        <v>21</v>
      </c>
      <c r="J4793" s="10"/>
      <c r="K4793" s="10"/>
      <c r="L4793" s="10" t="s">
        <v>22</v>
      </c>
      <c r="M4793" s="10" t="s">
        <v>22</v>
      </c>
      <c r="N4793" s="10" t="s">
        <v>22</v>
      </c>
      <c r="O4793" s="10"/>
      <c r="P4793" s="11"/>
    </row>
    <row r="4794">
      <c r="A4794" s="22">
        <v>45442.41623783565</v>
      </c>
      <c r="B4794" s="23">
        <v>45442.0</v>
      </c>
      <c r="C4794" s="10" t="s">
        <v>17</v>
      </c>
      <c r="D4794" s="10">
        <v>8.0</v>
      </c>
      <c r="E4794" s="17" t="s">
        <v>33</v>
      </c>
      <c r="F4794" s="10" t="s">
        <v>3617</v>
      </c>
      <c r="G4794" s="10" t="s">
        <v>491</v>
      </c>
      <c r="H4794" s="12"/>
      <c r="I4794" s="10" t="s">
        <v>60</v>
      </c>
      <c r="J4794" s="10" t="s">
        <v>3618</v>
      </c>
      <c r="K4794" s="10"/>
      <c r="L4794" s="10" t="s">
        <v>22</v>
      </c>
      <c r="M4794" s="10" t="s">
        <v>22</v>
      </c>
      <c r="N4794" s="10" t="s">
        <v>22</v>
      </c>
      <c r="O4794" s="10"/>
      <c r="P4794" s="11"/>
    </row>
    <row r="4795">
      <c r="A4795" s="22">
        <v>45442.411043761575</v>
      </c>
      <c r="B4795" s="23">
        <v>45442.0</v>
      </c>
      <c r="C4795" s="10" t="s">
        <v>17</v>
      </c>
      <c r="D4795" s="10">
        <v>8.0</v>
      </c>
      <c r="E4795" s="17" t="s">
        <v>33</v>
      </c>
      <c r="F4795" s="10" t="s">
        <v>3619</v>
      </c>
      <c r="G4795" s="10" t="s">
        <v>3620</v>
      </c>
      <c r="H4795" s="12"/>
      <c r="I4795" s="10" t="s">
        <v>52</v>
      </c>
      <c r="J4795" s="10"/>
      <c r="K4795" s="10"/>
      <c r="L4795" s="10" t="s">
        <v>22</v>
      </c>
      <c r="M4795" s="10" t="s">
        <v>22</v>
      </c>
      <c r="N4795" s="10" t="s">
        <v>22</v>
      </c>
      <c r="O4795" s="10"/>
      <c r="P4795" s="11"/>
    </row>
    <row r="4796">
      <c r="A4796" s="22">
        <v>45442.39656258102</v>
      </c>
      <c r="B4796" s="23">
        <v>45442.0</v>
      </c>
      <c r="C4796" s="10" t="s">
        <v>17</v>
      </c>
      <c r="D4796" s="10">
        <v>8.0</v>
      </c>
      <c r="E4796" s="17" t="s">
        <v>33</v>
      </c>
      <c r="F4796" s="10" t="s">
        <v>2284</v>
      </c>
      <c r="G4796" s="10" t="s">
        <v>3322</v>
      </c>
      <c r="H4796" s="12"/>
      <c r="I4796" s="10" t="s">
        <v>60</v>
      </c>
      <c r="J4796" s="10"/>
      <c r="K4796" s="10" t="s">
        <v>3621</v>
      </c>
      <c r="L4796" s="10" t="s">
        <v>22</v>
      </c>
      <c r="M4796" s="10" t="s">
        <v>22</v>
      </c>
      <c r="N4796" s="10" t="s">
        <v>22</v>
      </c>
      <c r="O4796" s="10"/>
      <c r="P4796" s="11"/>
    </row>
    <row r="4797">
      <c r="A4797" s="22">
        <v>45442.0</v>
      </c>
      <c r="B4797" s="23">
        <v>45441.0</v>
      </c>
      <c r="C4797" s="10" t="s">
        <v>17</v>
      </c>
      <c r="D4797" s="10">
        <v>6.0</v>
      </c>
      <c r="E4797" s="16" t="s">
        <v>9</v>
      </c>
      <c r="F4797" s="10" t="s">
        <v>3622</v>
      </c>
      <c r="G4797" s="10" t="s">
        <v>213</v>
      </c>
      <c r="H4797" s="12" t="s">
        <v>680</v>
      </c>
      <c r="I4797" s="10" t="s">
        <v>21</v>
      </c>
      <c r="J4797" s="10" t="s">
        <v>460</v>
      </c>
      <c r="K4797" s="10" t="s">
        <v>3623</v>
      </c>
      <c r="L4797" s="10" t="s">
        <v>22</v>
      </c>
      <c r="M4797" s="10" t="s">
        <v>22</v>
      </c>
      <c r="N4797" s="10" t="s">
        <v>22</v>
      </c>
      <c r="O4797" s="10"/>
      <c r="P4797" s="11"/>
    </row>
    <row r="4798">
      <c r="A4798" s="22">
        <v>45442.0</v>
      </c>
      <c r="B4798" s="23">
        <v>45441.0</v>
      </c>
      <c r="C4798" s="10" t="s">
        <v>17</v>
      </c>
      <c r="D4798" s="10">
        <v>8.0</v>
      </c>
      <c r="E4798" s="16" t="s">
        <v>9</v>
      </c>
      <c r="F4798" s="10" t="s">
        <v>3532</v>
      </c>
      <c r="G4798" s="10" t="s">
        <v>94</v>
      </c>
      <c r="H4798" s="12" t="s">
        <v>161</v>
      </c>
      <c r="I4798" s="10" t="s">
        <v>60</v>
      </c>
      <c r="J4798" s="10" t="s">
        <v>536</v>
      </c>
      <c r="K4798" s="10"/>
      <c r="L4798" s="10" t="s">
        <v>22</v>
      </c>
      <c r="M4798" s="10" t="s">
        <v>22</v>
      </c>
      <c r="N4798" s="10" t="s">
        <v>22</v>
      </c>
      <c r="O4798" s="10"/>
      <c r="P4798" s="11"/>
    </row>
    <row r="4799">
      <c r="A4799" s="22">
        <v>45442.0</v>
      </c>
      <c r="B4799" s="23">
        <v>45441.0</v>
      </c>
      <c r="C4799" s="10" t="s">
        <v>17</v>
      </c>
      <c r="D4799" s="10">
        <v>8.0</v>
      </c>
      <c r="E4799" s="17" t="s">
        <v>33</v>
      </c>
      <c r="F4799" s="10" t="s">
        <v>2733</v>
      </c>
      <c r="G4799" s="10" t="s">
        <v>226</v>
      </c>
      <c r="H4799" s="12" t="s">
        <v>227</v>
      </c>
      <c r="I4799" s="10" t="s">
        <v>21</v>
      </c>
      <c r="J4799" s="10"/>
      <c r="K4799" s="10"/>
      <c r="L4799" s="10" t="s">
        <v>22</v>
      </c>
      <c r="M4799" s="10" t="s">
        <v>22</v>
      </c>
      <c r="N4799" s="10" t="s">
        <v>22</v>
      </c>
      <c r="O4799" s="10"/>
      <c r="P4799" s="11"/>
    </row>
    <row r="4800">
      <c r="A4800" s="22">
        <v>45442.0</v>
      </c>
      <c r="B4800" s="23">
        <v>45441.0</v>
      </c>
      <c r="C4800" s="10" t="s">
        <v>17</v>
      </c>
      <c r="D4800" s="10">
        <v>14.0</v>
      </c>
      <c r="E4800" s="17" t="s">
        <v>33</v>
      </c>
      <c r="F4800" s="10" t="s">
        <v>1597</v>
      </c>
      <c r="G4800" s="10" t="s">
        <v>564</v>
      </c>
      <c r="H4800" s="12" t="s">
        <v>565</v>
      </c>
      <c r="I4800" s="10" t="s">
        <v>21</v>
      </c>
      <c r="J4800" s="10"/>
      <c r="K4800" s="10"/>
      <c r="L4800" s="10" t="s">
        <v>22</v>
      </c>
      <c r="M4800" s="10" t="s">
        <v>22</v>
      </c>
      <c r="N4800" s="10" t="s">
        <v>22</v>
      </c>
      <c r="O4800" s="10"/>
      <c r="P4800" s="10"/>
    </row>
    <row r="4801">
      <c r="A4801" s="22">
        <v>45442.0</v>
      </c>
      <c r="B4801" s="23">
        <v>45441.0</v>
      </c>
      <c r="C4801" s="10" t="s">
        <v>17</v>
      </c>
      <c r="D4801" s="10" t="s">
        <v>89</v>
      </c>
      <c r="E4801" s="19" t="s">
        <v>89</v>
      </c>
      <c r="F4801" s="10" t="s">
        <v>3624</v>
      </c>
      <c r="G4801" s="10" t="s">
        <v>97</v>
      </c>
      <c r="H4801" s="12" t="s">
        <v>98</v>
      </c>
      <c r="I4801" s="10" t="s">
        <v>21</v>
      </c>
      <c r="J4801" s="10"/>
      <c r="K4801" s="10"/>
      <c r="L4801" s="10" t="s">
        <v>22</v>
      </c>
      <c r="M4801" s="10" t="s">
        <v>22</v>
      </c>
      <c r="N4801" s="10" t="s">
        <v>22</v>
      </c>
      <c r="O4801" s="10"/>
      <c r="P4801" s="11"/>
    </row>
    <row r="4802">
      <c r="A4802" s="22">
        <v>45442.0</v>
      </c>
      <c r="B4802" s="23">
        <v>45441.0</v>
      </c>
      <c r="C4802" s="10" t="s">
        <v>17</v>
      </c>
      <c r="D4802" s="10">
        <v>8.0</v>
      </c>
      <c r="E4802" s="17" t="s">
        <v>33</v>
      </c>
      <c r="F4802" s="10" t="s">
        <v>3625</v>
      </c>
      <c r="G4802" s="10" t="s">
        <v>94</v>
      </c>
      <c r="H4802" s="12" t="s">
        <v>161</v>
      </c>
      <c r="I4802" s="10" t="s">
        <v>60</v>
      </c>
      <c r="J4802" s="10" t="s">
        <v>536</v>
      </c>
      <c r="K4802" s="10"/>
      <c r="L4802" s="10" t="s">
        <v>22</v>
      </c>
      <c r="M4802" s="10" t="s">
        <v>22</v>
      </c>
      <c r="N4802" s="10" t="s">
        <v>22</v>
      </c>
      <c r="O4802" s="10" t="s">
        <v>22</v>
      </c>
      <c r="P4802" s="11"/>
    </row>
    <row r="4803">
      <c r="A4803" s="22">
        <v>45442.0</v>
      </c>
      <c r="B4803" s="23">
        <v>45441.0</v>
      </c>
      <c r="C4803" s="10" t="s">
        <v>17</v>
      </c>
      <c r="D4803" s="10">
        <v>6.0</v>
      </c>
      <c r="E4803" s="16" t="s">
        <v>9</v>
      </c>
      <c r="F4803" s="10" t="s">
        <v>3622</v>
      </c>
      <c r="G4803" s="10" t="s">
        <v>213</v>
      </c>
      <c r="H4803" s="12" t="s">
        <v>680</v>
      </c>
      <c r="I4803" s="10" t="s">
        <v>21</v>
      </c>
      <c r="J4803" s="10" t="s">
        <v>460</v>
      </c>
      <c r="K4803" s="10" t="s">
        <v>3623</v>
      </c>
      <c r="L4803" s="10" t="s">
        <v>22</v>
      </c>
      <c r="M4803" s="10" t="s">
        <v>22</v>
      </c>
      <c r="N4803" s="10" t="s">
        <v>22</v>
      </c>
      <c r="O4803" s="10"/>
      <c r="P4803" s="11"/>
    </row>
    <row r="4804">
      <c r="A4804" s="22">
        <v>45442.0</v>
      </c>
      <c r="B4804" s="23">
        <v>45441.0</v>
      </c>
      <c r="C4804" s="10" t="s">
        <v>17</v>
      </c>
      <c r="D4804" s="10">
        <v>8.0</v>
      </c>
      <c r="E4804" s="16" t="s">
        <v>9</v>
      </c>
      <c r="F4804" s="10" t="s">
        <v>3532</v>
      </c>
      <c r="G4804" s="10" t="s">
        <v>94</v>
      </c>
      <c r="H4804" s="12" t="s">
        <v>161</v>
      </c>
      <c r="I4804" s="10" t="s">
        <v>60</v>
      </c>
      <c r="J4804" s="10" t="s">
        <v>536</v>
      </c>
      <c r="K4804" s="10"/>
      <c r="L4804" s="10" t="s">
        <v>22</v>
      </c>
      <c r="M4804" s="10" t="s">
        <v>22</v>
      </c>
      <c r="N4804" s="10" t="s">
        <v>22</v>
      </c>
      <c r="O4804" s="10"/>
      <c r="P4804" s="11"/>
    </row>
    <row r="4805">
      <c r="A4805" s="22">
        <v>45442.0</v>
      </c>
      <c r="B4805" s="23">
        <v>45441.0</v>
      </c>
      <c r="C4805" s="10" t="s">
        <v>17</v>
      </c>
      <c r="D4805" s="10">
        <v>8.0</v>
      </c>
      <c r="E4805" s="17" t="s">
        <v>33</v>
      </c>
      <c r="F4805" s="10" t="s">
        <v>2733</v>
      </c>
      <c r="G4805" s="10" t="s">
        <v>226</v>
      </c>
      <c r="H4805" s="12" t="s">
        <v>227</v>
      </c>
      <c r="I4805" s="10" t="s">
        <v>21</v>
      </c>
      <c r="J4805" s="10"/>
      <c r="K4805" s="10"/>
      <c r="L4805" s="10" t="s">
        <v>22</v>
      </c>
      <c r="M4805" s="10" t="s">
        <v>22</v>
      </c>
      <c r="N4805" s="10" t="s">
        <v>22</v>
      </c>
      <c r="O4805" s="10"/>
      <c r="P4805" s="11"/>
    </row>
    <row r="4806">
      <c r="A4806" s="22">
        <v>45442.0</v>
      </c>
      <c r="B4806" s="23">
        <v>45441.0</v>
      </c>
      <c r="C4806" s="10" t="s">
        <v>17</v>
      </c>
      <c r="D4806" s="10">
        <v>14.0</v>
      </c>
      <c r="E4806" s="17" t="s">
        <v>33</v>
      </c>
      <c r="F4806" s="10" t="s">
        <v>1597</v>
      </c>
      <c r="G4806" s="10" t="s">
        <v>564</v>
      </c>
      <c r="H4806" s="12" t="s">
        <v>565</v>
      </c>
      <c r="I4806" s="10" t="s">
        <v>21</v>
      </c>
      <c r="J4806" s="10"/>
      <c r="K4806" s="10"/>
      <c r="L4806" s="10" t="s">
        <v>22</v>
      </c>
      <c r="M4806" s="10" t="s">
        <v>22</v>
      </c>
      <c r="N4806" s="10" t="s">
        <v>22</v>
      </c>
      <c r="O4806" s="10"/>
      <c r="P4806" s="11"/>
    </row>
    <row r="4807">
      <c r="A4807" s="22">
        <v>45442.0</v>
      </c>
      <c r="B4807" s="23">
        <v>45441.0</v>
      </c>
      <c r="C4807" s="10" t="s">
        <v>17</v>
      </c>
      <c r="D4807" s="10" t="s">
        <v>89</v>
      </c>
      <c r="E4807" s="19" t="s">
        <v>89</v>
      </c>
      <c r="F4807" s="10" t="s">
        <v>3624</v>
      </c>
      <c r="G4807" s="10" t="s">
        <v>97</v>
      </c>
      <c r="H4807" s="12" t="s">
        <v>98</v>
      </c>
      <c r="I4807" s="10" t="s">
        <v>21</v>
      </c>
      <c r="J4807" s="10"/>
      <c r="K4807" s="10"/>
      <c r="L4807" s="10" t="s">
        <v>22</v>
      </c>
      <c r="M4807" s="10" t="s">
        <v>22</v>
      </c>
      <c r="N4807" s="10" t="s">
        <v>22</v>
      </c>
      <c r="O4807" s="10"/>
      <c r="P4807" s="11"/>
    </row>
    <row r="4808">
      <c r="A4808" s="22">
        <v>45442.0</v>
      </c>
      <c r="B4808" s="23">
        <v>45441.0</v>
      </c>
      <c r="C4808" s="10" t="s">
        <v>17</v>
      </c>
      <c r="D4808" s="10">
        <v>8.0</v>
      </c>
      <c r="E4808" s="17" t="s">
        <v>33</v>
      </c>
      <c r="F4808" s="10" t="s">
        <v>3625</v>
      </c>
      <c r="G4808" s="10" t="s">
        <v>94</v>
      </c>
      <c r="H4808" s="12" t="s">
        <v>161</v>
      </c>
      <c r="I4808" s="10" t="s">
        <v>60</v>
      </c>
      <c r="J4808" s="10" t="s">
        <v>536</v>
      </c>
      <c r="K4808" s="10"/>
      <c r="L4808" s="10" t="s">
        <v>22</v>
      </c>
      <c r="M4808" s="10" t="s">
        <v>22</v>
      </c>
      <c r="N4808" s="10" t="s">
        <v>22</v>
      </c>
      <c r="O4808" s="10" t="s">
        <v>22</v>
      </c>
      <c r="P4808" s="11"/>
    </row>
    <row r="4809">
      <c r="A4809" s="22">
        <v>45442.0</v>
      </c>
      <c r="B4809" s="23">
        <v>45441.0</v>
      </c>
      <c r="C4809" s="10" t="s">
        <v>17</v>
      </c>
      <c r="D4809" s="10">
        <v>8.0</v>
      </c>
      <c r="E4809" s="17" t="s">
        <v>33</v>
      </c>
      <c r="F4809" s="10" t="s">
        <v>3428</v>
      </c>
      <c r="G4809" s="10" t="s">
        <v>1164</v>
      </c>
      <c r="H4809" s="12" t="s">
        <v>1165</v>
      </c>
      <c r="I4809" s="10" t="s">
        <v>21</v>
      </c>
      <c r="J4809" s="10"/>
      <c r="K4809" s="10"/>
      <c r="L4809" s="10" t="s">
        <v>22</v>
      </c>
      <c r="M4809" s="10" t="s">
        <v>22</v>
      </c>
      <c r="N4809" s="10" t="s">
        <v>22</v>
      </c>
      <c r="O4809" s="10" t="s">
        <v>474</v>
      </c>
      <c r="P4809" s="11"/>
    </row>
    <row r="4810">
      <c r="A4810" s="22">
        <v>45441.51095585648</v>
      </c>
      <c r="B4810" s="23">
        <v>45441.0</v>
      </c>
      <c r="C4810" s="10" t="s">
        <v>17</v>
      </c>
      <c r="D4810" s="10">
        <v>8.0</v>
      </c>
      <c r="E4810" s="16" t="s">
        <v>9</v>
      </c>
      <c r="F4810" s="10" t="s">
        <v>149</v>
      </c>
      <c r="G4810" s="10" t="s">
        <v>150</v>
      </c>
      <c r="H4810" s="12"/>
      <c r="I4810" s="10" t="s">
        <v>21</v>
      </c>
      <c r="J4810" s="10"/>
      <c r="K4810" s="10"/>
      <c r="L4810" s="10" t="s">
        <v>22</v>
      </c>
      <c r="M4810" s="10" t="s">
        <v>22</v>
      </c>
      <c r="N4810" s="10" t="s">
        <v>22</v>
      </c>
      <c r="O4810" s="10"/>
      <c r="P4810" s="11"/>
    </row>
    <row r="4811">
      <c r="A4811" s="22">
        <v>45441.51095585648</v>
      </c>
      <c r="B4811" s="23">
        <v>45441.0</v>
      </c>
      <c r="C4811" s="10" t="s">
        <v>17</v>
      </c>
      <c r="D4811" s="10">
        <v>8.0</v>
      </c>
      <c r="E4811" s="16" t="s">
        <v>9</v>
      </c>
      <c r="F4811" s="10" t="s">
        <v>149</v>
      </c>
      <c r="G4811" s="10" t="s">
        <v>150</v>
      </c>
      <c r="H4811" s="12"/>
      <c r="I4811" s="10" t="s">
        <v>21</v>
      </c>
      <c r="J4811" s="10"/>
      <c r="K4811" s="10"/>
      <c r="L4811" s="10" t="s">
        <v>22</v>
      </c>
      <c r="M4811" s="10" t="s">
        <v>22</v>
      </c>
      <c r="N4811" s="10" t="s">
        <v>22</v>
      </c>
      <c r="O4811" s="10"/>
      <c r="P4811" s="11"/>
    </row>
    <row r="4812">
      <c r="A4812" s="22">
        <v>45441.47549133102</v>
      </c>
      <c r="B4812" s="23">
        <v>45441.0</v>
      </c>
      <c r="C4812" s="10" t="s">
        <v>17</v>
      </c>
      <c r="D4812" s="10">
        <v>8.0</v>
      </c>
      <c r="E4812" s="17" t="s">
        <v>33</v>
      </c>
      <c r="F4812" s="10" t="s">
        <v>2284</v>
      </c>
      <c r="G4812" s="10" t="s">
        <v>3322</v>
      </c>
      <c r="H4812" s="12"/>
      <c r="I4812" s="10" t="s">
        <v>60</v>
      </c>
      <c r="J4812" s="10" t="s">
        <v>3626</v>
      </c>
      <c r="K4812" s="10"/>
      <c r="L4812" s="10" t="s">
        <v>22</v>
      </c>
      <c r="M4812" s="10" t="s">
        <v>22</v>
      </c>
      <c r="N4812" s="10" t="s">
        <v>22</v>
      </c>
      <c r="O4812" s="10" t="s">
        <v>22</v>
      </c>
      <c r="P4812" s="11"/>
    </row>
    <row r="4813">
      <c r="A4813" s="22">
        <v>45441.47549133102</v>
      </c>
      <c r="B4813" s="23">
        <v>45441.0</v>
      </c>
      <c r="C4813" s="10" t="s">
        <v>17</v>
      </c>
      <c r="D4813" s="10">
        <v>8.0</v>
      </c>
      <c r="E4813" s="17" t="s">
        <v>33</v>
      </c>
      <c r="F4813" s="10" t="s">
        <v>2284</v>
      </c>
      <c r="G4813" s="10" t="s">
        <v>3322</v>
      </c>
      <c r="H4813" s="12"/>
      <c r="I4813" s="10" t="s">
        <v>60</v>
      </c>
      <c r="J4813" s="10" t="s">
        <v>3626</v>
      </c>
      <c r="K4813" s="10"/>
      <c r="L4813" s="10" t="s">
        <v>22</v>
      </c>
      <c r="M4813" s="10" t="s">
        <v>22</v>
      </c>
      <c r="N4813" s="10" t="s">
        <v>22</v>
      </c>
      <c r="O4813" s="10" t="s">
        <v>22</v>
      </c>
      <c r="P4813" s="11"/>
    </row>
    <row r="4814">
      <c r="A4814" s="22">
        <v>45441.45707517361</v>
      </c>
      <c r="B4814" s="23">
        <v>45441.0</v>
      </c>
      <c r="C4814" s="10" t="s">
        <v>17</v>
      </c>
      <c r="D4814" s="10">
        <v>8.0</v>
      </c>
      <c r="E4814" s="16" t="s">
        <v>9</v>
      </c>
      <c r="F4814" s="10" t="s">
        <v>2573</v>
      </c>
      <c r="G4814" s="10" t="s">
        <v>147</v>
      </c>
      <c r="H4814" s="12" t="s">
        <v>148</v>
      </c>
      <c r="I4814" s="10" t="s">
        <v>52</v>
      </c>
      <c r="J4814" s="10"/>
      <c r="K4814" s="22"/>
      <c r="L4814" s="10" t="s">
        <v>22</v>
      </c>
      <c r="M4814" s="10" t="s">
        <v>22</v>
      </c>
      <c r="N4814" s="10" t="s">
        <v>22</v>
      </c>
      <c r="O4814" s="10"/>
      <c r="P4814" s="11"/>
    </row>
    <row r="4815">
      <c r="A4815" s="22">
        <v>45441.45707517361</v>
      </c>
      <c r="B4815" s="23">
        <v>45441.0</v>
      </c>
      <c r="C4815" s="10" t="s">
        <v>17</v>
      </c>
      <c r="D4815" s="10">
        <v>8.0</v>
      </c>
      <c r="E4815" s="16" t="s">
        <v>9</v>
      </c>
      <c r="F4815" s="10" t="s">
        <v>2573</v>
      </c>
      <c r="G4815" s="10" t="s">
        <v>147</v>
      </c>
      <c r="H4815" s="12" t="s">
        <v>148</v>
      </c>
      <c r="I4815" s="10" t="s">
        <v>52</v>
      </c>
      <c r="J4815" s="10"/>
      <c r="K4815" s="10"/>
      <c r="L4815" s="10" t="s">
        <v>22</v>
      </c>
      <c r="M4815" s="10" t="s">
        <v>22</v>
      </c>
      <c r="N4815" s="10" t="s">
        <v>22</v>
      </c>
      <c r="O4815" s="10"/>
      <c r="P4815" s="11"/>
    </row>
    <row r="4816">
      <c r="A4816" s="22">
        <v>45441.41633894676</v>
      </c>
      <c r="B4816" s="23">
        <v>45441.0</v>
      </c>
      <c r="C4816" s="10" t="s">
        <v>17</v>
      </c>
      <c r="D4816" s="10">
        <v>8.0</v>
      </c>
      <c r="E4816" s="17" t="s">
        <v>33</v>
      </c>
      <c r="F4816" s="10" t="s">
        <v>1710</v>
      </c>
      <c r="G4816" s="10" t="s">
        <v>45</v>
      </c>
      <c r="H4816" s="12" t="s">
        <v>46</v>
      </c>
      <c r="I4816" s="10" t="s">
        <v>21</v>
      </c>
      <c r="J4816" s="10"/>
      <c r="K4816" s="10"/>
      <c r="L4816" s="10" t="s">
        <v>22</v>
      </c>
      <c r="M4816" s="10" t="s">
        <v>22</v>
      </c>
      <c r="N4816" s="10" t="s">
        <v>22</v>
      </c>
      <c r="O4816" s="10"/>
      <c r="P4816" s="11"/>
    </row>
    <row r="4817">
      <c r="A4817" s="22">
        <v>45441.41633894676</v>
      </c>
      <c r="B4817" s="23">
        <v>45441.0</v>
      </c>
      <c r="C4817" s="10" t="s">
        <v>17</v>
      </c>
      <c r="D4817" s="10">
        <v>8.0</v>
      </c>
      <c r="E4817" s="17" t="s">
        <v>33</v>
      </c>
      <c r="F4817" s="10" t="s">
        <v>1710</v>
      </c>
      <c r="G4817" s="10" t="s">
        <v>45</v>
      </c>
      <c r="H4817" s="12" t="s">
        <v>46</v>
      </c>
      <c r="I4817" s="10" t="s">
        <v>21</v>
      </c>
      <c r="J4817" s="10"/>
      <c r="K4817" s="10"/>
      <c r="L4817" s="10" t="s">
        <v>22</v>
      </c>
      <c r="M4817" s="10" t="s">
        <v>22</v>
      </c>
      <c r="N4817" s="10" t="s">
        <v>22</v>
      </c>
      <c r="O4817" s="10"/>
      <c r="P4817" s="11"/>
    </row>
    <row r="4818">
      <c r="A4818" s="22">
        <v>45441.39614237269</v>
      </c>
      <c r="B4818" s="23">
        <v>45441.0</v>
      </c>
      <c r="C4818" s="10" t="s">
        <v>17</v>
      </c>
      <c r="D4818" s="10">
        <v>12.0</v>
      </c>
      <c r="E4818" s="16" t="s">
        <v>9</v>
      </c>
      <c r="F4818" s="10" t="s">
        <v>3627</v>
      </c>
      <c r="G4818" s="10" t="s">
        <v>3628</v>
      </c>
      <c r="H4818" s="12" t="s">
        <v>3629</v>
      </c>
      <c r="I4818" s="10" t="s">
        <v>60</v>
      </c>
      <c r="J4818" s="10"/>
      <c r="K4818" s="10"/>
      <c r="L4818" s="10" t="s">
        <v>22</v>
      </c>
      <c r="M4818" s="10" t="s">
        <v>22</v>
      </c>
      <c r="N4818" s="10" t="s">
        <v>22</v>
      </c>
      <c r="O4818" s="10" t="s">
        <v>22</v>
      </c>
      <c r="P4818" s="11"/>
    </row>
    <row r="4819">
      <c r="A4819" s="22">
        <v>45441.39614237269</v>
      </c>
      <c r="B4819" s="23">
        <v>45441.0</v>
      </c>
      <c r="C4819" s="10" t="s">
        <v>17</v>
      </c>
      <c r="D4819" s="10">
        <v>12.0</v>
      </c>
      <c r="E4819" s="16" t="s">
        <v>9</v>
      </c>
      <c r="F4819" s="10" t="s">
        <v>3627</v>
      </c>
      <c r="G4819" s="10" t="s">
        <v>3628</v>
      </c>
      <c r="H4819" s="12" t="s">
        <v>3629</v>
      </c>
      <c r="I4819" s="10" t="s">
        <v>60</v>
      </c>
      <c r="J4819" s="10"/>
      <c r="K4819" s="10"/>
      <c r="L4819" s="10" t="s">
        <v>22</v>
      </c>
      <c r="M4819" s="10" t="s">
        <v>22</v>
      </c>
      <c r="N4819" s="10" t="s">
        <v>22</v>
      </c>
      <c r="O4819" s="10" t="s">
        <v>22</v>
      </c>
      <c r="P4819" s="11"/>
    </row>
    <row r="4820">
      <c r="A4820" s="29">
        <v>45441.38096371527</v>
      </c>
      <c r="B4820" s="23">
        <v>45441.0</v>
      </c>
      <c r="C4820" s="10" t="s">
        <v>17</v>
      </c>
      <c r="D4820" s="10">
        <v>12.0</v>
      </c>
      <c r="E4820" s="16" t="s">
        <v>9</v>
      </c>
      <c r="F4820" s="10" t="s">
        <v>3512</v>
      </c>
      <c r="G4820" s="10" t="s">
        <v>38</v>
      </c>
      <c r="H4820" s="12" t="s">
        <v>39</v>
      </c>
      <c r="I4820" s="10" t="s">
        <v>21</v>
      </c>
      <c r="J4820" s="10" t="s">
        <v>524</v>
      </c>
      <c r="K4820" s="10" t="s">
        <v>3630</v>
      </c>
      <c r="L4820" s="10" t="s">
        <v>22</v>
      </c>
      <c r="M4820" s="10" t="s">
        <v>22</v>
      </c>
      <c r="N4820" s="10" t="s">
        <v>22</v>
      </c>
      <c r="O4820" s="10"/>
      <c r="P4820" s="11"/>
    </row>
    <row r="4821">
      <c r="A4821" s="22">
        <v>45441.38096371527</v>
      </c>
      <c r="B4821" s="23">
        <v>45441.0</v>
      </c>
      <c r="C4821" s="10" t="s">
        <v>17</v>
      </c>
      <c r="D4821" s="10">
        <v>12.0</v>
      </c>
      <c r="E4821" s="16" t="s">
        <v>9</v>
      </c>
      <c r="F4821" s="10" t="s">
        <v>3512</v>
      </c>
      <c r="G4821" s="10" t="s">
        <v>38</v>
      </c>
      <c r="H4821" s="12" t="s">
        <v>39</v>
      </c>
      <c r="I4821" s="10" t="s">
        <v>21</v>
      </c>
      <c r="J4821" s="10" t="s">
        <v>524</v>
      </c>
      <c r="K4821" s="10" t="s">
        <v>3630</v>
      </c>
      <c r="L4821" s="10" t="s">
        <v>22</v>
      </c>
      <c r="M4821" s="10" t="s">
        <v>22</v>
      </c>
      <c r="N4821" s="10" t="s">
        <v>22</v>
      </c>
      <c r="O4821" s="10"/>
      <c r="P4821" s="11"/>
    </row>
    <row r="4822">
      <c r="A4822" s="22">
        <v>45441.353522199075</v>
      </c>
      <c r="B4822" s="23">
        <v>45441.0</v>
      </c>
      <c r="C4822" s="10" t="s">
        <v>17</v>
      </c>
      <c r="D4822" s="10">
        <v>8.0</v>
      </c>
      <c r="E4822" s="17" t="s">
        <v>33</v>
      </c>
      <c r="F4822" s="10" t="s">
        <v>811</v>
      </c>
      <c r="G4822" s="10" t="s">
        <v>705</v>
      </c>
      <c r="H4822" s="12"/>
      <c r="I4822" s="10" t="s">
        <v>21</v>
      </c>
      <c r="J4822" s="10"/>
      <c r="K4822" s="10"/>
      <c r="L4822" s="10" t="s">
        <v>22</v>
      </c>
      <c r="M4822" s="10" t="s">
        <v>22</v>
      </c>
      <c r="N4822" s="10" t="s">
        <v>22</v>
      </c>
      <c r="O4822" s="10"/>
      <c r="P4822" s="11"/>
    </row>
    <row r="4823">
      <c r="A4823" s="22">
        <v>45441.353522199075</v>
      </c>
      <c r="B4823" s="23">
        <v>45441.0</v>
      </c>
      <c r="C4823" s="10" t="s">
        <v>17</v>
      </c>
      <c r="D4823" s="10">
        <v>8.0</v>
      </c>
      <c r="E4823" s="17" t="s">
        <v>33</v>
      </c>
      <c r="F4823" s="10" t="s">
        <v>811</v>
      </c>
      <c r="G4823" s="10" t="s">
        <v>705</v>
      </c>
      <c r="H4823" s="12"/>
      <c r="I4823" s="10" t="s">
        <v>21</v>
      </c>
      <c r="J4823" s="10"/>
      <c r="K4823" s="10"/>
      <c r="L4823" s="10" t="s">
        <v>22</v>
      </c>
      <c r="M4823" s="10" t="s">
        <v>22</v>
      </c>
      <c r="N4823" s="10" t="s">
        <v>22</v>
      </c>
      <c r="O4823" s="10"/>
      <c r="P4823" s="11"/>
    </row>
    <row r="4824">
      <c r="A4824" s="22">
        <v>45436.53049188657</v>
      </c>
      <c r="B4824" s="23">
        <v>45436.0</v>
      </c>
      <c r="C4824" s="10" t="s">
        <v>17</v>
      </c>
      <c r="D4824" s="10">
        <v>8.0</v>
      </c>
      <c r="E4824" s="17" t="s">
        <v>33</v>
      </c>
      <c r="F4824" s="10" t="s">
        <v>811</v>
      </c>
      <c r="G4824" s="10" t="s">
        <v>2789</v>
      </c>
      <c r="H4824" s="12"/>
      <c r="I4824" s="10" t="s">
        <v>21</v>
      </c>
      <c r="J4824" s="10"/>
      <c r="K4824" s="10"/>
      <c r="L4824" s="10" t="s">
        <v>22</v>
      </c>
      <c r="M4824" s="10" t="s">
        <v>22</v>
      </c>
      <c r="N4824" s="10" t="s">
        <v>22</v>
      </c>
      <c r="O4824" s="10"/>
      <c r="P4824" s="11"/>
    </row>
    <row r="4825">
      <c r="A4825" s="22">
        <v>45436.53049188657</v>
      </c>
      <c r="B4825" s="23">
        <v>45436.0</v>
      </c>
      <c r="C4825" s="10" t="s">
        <v>17</v>
      </c>
      <c r="D4825" s="10">
        <v>8.0</v>
      </c>
      <c r="E4825" s="17" t="s">
        <v>33</v>
      </c>
      <c r="F4825" s="10" t="s">
        <v>811</v>
      </c>
      <c r="G4825" s="10" t="s">
        <v>2789</v>
      </c>
      <c r="H4825" s="12"/>
      <c r="I4825" s="10" t="s">
        <v>21</v>
      </c>
      <c r="J4825" s="10"/>
      <c r="K4825" s="10"/>
      <c r="L4825" s="10" t="s">
        <v>22</v>
      </c>
      <c r="M4825" s="10" t="s">
        <v>22</v>
      </c>
      <c r="N4825" s="10" t="s">
        <v>22</v>
      </c>
      <c r="O4825" s="10"/>
      <c r="P4825" s="11"/>
    </row>
    <row r="4826">
      <c r="A4826" s="22">
        <v>45436.473443333336</v>
      </c>
      <c r="B4826" s="23">
        <v>45436.0</v>
      </c>
      <c r="C4826" s="10" t="s">
        <v>17</v>
      </c>
      <c r="D4826" s="10">
        <v>8.0</v>
      </c>
      <c r="E4826" s="17" t="s">
        <v>33</v>
      </c>
      <c r="F4826" s="10" t="s">
        <v>3428</v>
      </c>
      <c r="G4826" s="10" t="s">
        <v>1164</v>
      </c>
      <c r="H4826" s="12" t="s">
        <v>1165</v>
      </c>
      <c r="I4826" s="10" t="s">
        <v>52</v>
      </c>
      <c r="J4826" s="10"/>
      <c r="K4826" s="10"/>
      <c r="L4826" s="10" t="s">
        <v>22</v>
      </c>
      <c r="M4826" s="10" t="s">
        <v>22</v>
      </c>
      <c r="N4826" s="10" t="s">
        <v>22</v>
      </c>
      <c r="O4826" s="10"/>
      <c r="P4826" s="11"/>
    </row>
    <row r="4827">
      <c r="A4827" s="22">
        <v>45436.473443333336</v>
      </c>
      <c r="B4827" s="23">
        <v>45436.0</v>
      </c>
      <c r="C4827" s="10" t="s">
        <v>17</v>
      </c>
      <c r="D4827" s="10">
        <v>8.0</v>
      </c>
      <c r="E4827" s="17" t="s">
        <v>33</v>
      </c>
      <c r="F4827" s="10" t="s">
        <v>3428</v>
      </c>
      <c r="G4827" s="10" t="s">
        <v>1164</v>
      </c>
      <c r="H4827" s="12" t="s">
        <v>1165</v>
      </c>
      <c r="I4827" s="10" t="s">
        <v>52</v>
      </c>
      <c r="J4827" s="10"/>
      <c r="K4827" s="10"/>
      <c r="L4827" s="10" t="s">
        <v>22</v>
      </c>
      <c r="M4827" s="10" t="s">
        <v>22</v>
      </c>
      <c r="N4827" s="10" t="s">
        <v>22</v>
      </c>
      <c r="O4827" s="10"/>
      <c r="P4827" s="11"/>
    </row>
    <row r="4828">
      <c r="A4828" s="22">
        <v>45436.0</v>
      </c>
      <c r="B4828" s="23">
        <v>45434.0</v>
      </c>
      <c r="C4828" s="10" t="s">
        <v>17</v>
      </c>
      <c r="D4828" s="10">
        <v>6.0</v>
      </c>
      <c r="E4828" s="37" t="s">
        <v>953</v>
      </c>
      <c r="F4828" s="10" t="s">
        <v>830</v>
      </c>
      <c r="G4828" s="10" t="s">
        <v>91</v>
      </c>
      <c r="H4828" s="12" t="s">
        <v>92</v>
      </c>
      <c r="I4828" s="10" t="s">
        <v>21</v>
      </c>
      <c r="J4828" s="10"/>
      <c r="K4828" s="10" t="s">
        <v>3631</v>
      </c>
      <c r="L4828" s="10" t="s">
        <v>22</v>
      </c>
      <c r="M4828" s="10" t="s">
        <v>22</v>
      </c>
      <c r="N4828" s="10" t="s">
        <v>22</v>
      </c>
      <c r="O4828" s="10"/>
      <c r="P4828" s="11"/>
    </row>
    <row r="4829">
      <c r="A4829" s="22">
        <v>45436.0</v>
      </c>
      <c r="B4829" s="23">
        <v>45434.0</v>
      </c>
      <c r="C4829" s="10" t="s">
        <v>17</v>
      </c>
      <c r="D4829" s="10">
        <v>6.0</v>
      </c>
      <c r="E4829" s="37" t="s">
        <v>953</v>
      </c>
      <c r="F4829" s="10" t="s">
        <v>830</v>
      </c>
      <c r="G4829" s="10" t="s">
        <v>91</v>
      </c>
      <c r="H4829" s="12" t="s">
        <v>92</v>
      </c>
      <c r="I4829" s="10" t="s">
        <v>21</v>
      </c>
      <c r="J4829" s="10"/>
      <c r="K4829" s="10" t="s">
        <v>3631</v>
      </c>
      <c r="L4829" s="10" t="s">
        <v>22</v>
      </c>
      <c r="M4829" s="10" t="s">
        <v>22</v>
      </c>
      <c r="N4829" s="10" t="s">
        <v>22</v>
      </c>
      <c r="O4829" s="10"/>
      <c r="P4829" s="11"/>
    </row>
    <row r="4830">
      <c r="A4830" s="22">
        <v>45435.0</v>
      </c>
      <c r="B4830" s="23">
        <v>45434.0</v>
      </c>
      <c r="C4830" s="10" t="s">
        <v>17</v>
      </c>
      <c r="D4830" s="10">
        <v>8.0</v>
      </c>
      <c r="E4830" s="17" t="s">
        <v>33</v>
      </c>
      <c r="F4830" s="10" t="s">
        <v>3632</v>
      </c>
      <c r="G4830" s="10" t="s">
        <v>521</v>
      </c>
      <c r="H4830" s="12">
        <v>1.577866219E9</v>
      </c>
      <c r="I4830" s="10" t="s">
        <v>21</v>
      </c>
      <c r="J4830" s="10"/>
      <c r="K4830" s="10" t="s">
        <v>3050</v>
      </c>
      <c r="L4830" s="10" t="s">
        <v>22</v>
      </c>
      <c r="M4830" s="10" t="s">
        <v>22</v>
      </c>
      <c r="N4830" s="10" t="s">
        <v>22</v>
      </c>
      <c r="O4830" s="10"/>
      <c r="P4830" s="11"/>
    </row>
    <row r="4831">
      <c r="A4831" s="22">
        <v>45435.0</v>
      </c>
      <c r="B4831" s="23">
        <v>45434.0</v>
      </c>
      <c r="C4831" s="10" t="s">
        <v>17</v>
      </c>
      <c r="D4831" s="10">
        <v>8.0</v>
      </c>
      <c r="E4831" s="17" t="s">
        <v>33</v>
      </c>
      <c r="F4831" s="10" t="s">
        <v>3632</v>
      </c>
      <c r="G4831" s="10" t="s">
        <v>521</v>
      </c>
      <c r="H4831" s="12">
        <v>1.577866219E9</v>
      </c>
      <c r="I4831" s="10" t="s">
        <v>21</v>
      </c>
      <c r="J4831" s="10"/>
      <c r="K4831" s="10" t="s">
        <v>3050</v>
      </c>
      <c r="L4831" s="10" t="s">
        <v>22</v>
      </c>
      <c r="M4831" s="10" t="s">
        <v>22</v>
      </c>
      <c r="N4831" s="10" t="s">
        <v>22</v>
      </c>
      <c r="O4831" s="10"/>
      <c r="P4831" s="11"/>
    </row>
    <row r="4832">
      <c r="A4832" s="22">
        <v>45434.48495560185</v>
      </c>
      <c r="B4832" s="23">
        <v>45434.0</v>
      </c>
      <c r="C4832" s="10" t="s">
        <v>17</v>
      </c>
      <c r="D4832" s="10">
        <v>4.0</v>
      </c>
      <c r="E4832" s="16" t="s">
        <v>9</v>
      </c>
      <c r="F4832" s="10" t="s">
        <v>528</v>
      </c>
      <c r="G4832" s="10"/>
      <c r="H4832" s="12"/>
      <c r="I4832" s="10" t="s">
        <v>52</v>
      </c>
      <c r="J4832" s="10"/>
      <c r="K4832" s="22">
        <v>170.0</v>
      </c>
      <c r="L4832" s="10" t="s">
        <v>22</v>
      </c>
      <c r="M4832" s="10" t="s">
        <v>22</v>
      </c>
      <c r="N4832" s="10" t="s">
        <v>22</v>
      </c>
      <c r="O4832" s="10"/>
      <c r="P4832" s="11"/>
    </row>
    <row r="4833">
      <c r="A4833" s="22">
        <v>45434.48495560185</v>
      </c>
      <c r="B4833" s="23">
        <v>45434.0</v>
      </c>
      <c r="C4833" s="10" t="s">
        <v>17</v>
      </c>
      <c r="D4833" s="10">
        <v>4.0</v>
      </c>
      <c r="E4833" s="16" t="s">
        <v>9</v>
      </c>
      <c r="F4833" s="10" t="s">
        <v>528</v>
      </c>
      <c r="G4833" s="10"/>
      <c r="H4833" s="12"/>
      <c r="I4833" s="10" t="s">
        <v>52</v>
      </c>
      <c r="J4833" s="10"/>
      <c r="K4833" s="22">
        <v>170.0</v>
      </c>
      <c r="L4833" s="10" t="s">
        <v>22</v>
      </c>
      <c r="M4833" s="10" t="s">
        <v>22</v>
      </c>
      <c r="N4833" s="10" t="s">
        <v>22</v>
      </c>
      <c r="O4833" s="10"/>
      <c r="P4833" s="11"/>
    </row>
    <row r="4834">
      <c r="A4834" s="22">
        <v>45434.0</v>
      </c>
      <c r="B4834" s="23">
        <v>45432.0</v>
      </c>
      <c r="C4834" s="10" t="s">
        <v>17</v>
      </c>
      <c r="D4834" s="10">
        <v>8.0</v>
      </c>
      <c r="E4834" s="16" t="s">
        <v>9</v>
      </c>
      <c r="F4834" s="10" t="s">
        <v>3633</v>
      </c>
      <c r="G4834" s="10" t="s">
        <v>169</v>
      </c>
      <c r="H4834" s="12" t="s">
        <v>170</v>
      </c>
      <c r="I4834" s="10" t="s">
        <v>21</v>
      </c>
      <c r="J4834" s="10"/>
      <c r="K4834" s="10"/>
      <c r="L4834" s="10" t="s">
        <v>22</v>
      </c>
      <c r="M4834" s="10" t="s">
        <v>22</v>
      </c>
      <c r="N4834" s="10"/>
      <c r="O4834" s="10"/>
      <c r="P4834" s="11"/>
    </row>
    <row r="4835">
      <c r="A4835" s="22">
        <v>45434.0</v>
      </c>
      <c r="B4835" s="23">
        <v>45432.0</v>
      </c>
      <c r="C4835" s="10" t="s">
        <v>17</v>
      </c>
      <c r="D4835" s="10">
        <v>8.0</v>
      </c>
      <c r="E4835" s="16" t="s">
        <v>9</v>
      </c>
      <c r="F4835" s="10" t="s">
        <v>2692</v>
      </c>
      <c r="G4835" s="10" t="s">
        <v>30</v>
      </c>
      <c r="H4835" s="12" t="s">
        <v>31</v>
      </c>
      <c r="I4835" s="10" t="s">
        <v>21</v>
      </c>
      <c r="J4835" s="10"/>
      <c r="K4835" s="10"/>
      <c r="L4835" s="10" t="s">
        <v>22</v>
      </c>
      <c r="M4835" s="10" t="s">
        <v>22</v>
      </c>
      <c r="N4835" s="10"/>
      <c r="O4835" s="10"/>
      <c r="P4835" s="11"/>
    </row>
    <row r="4836">
      <c r="A4836" s="22">
        <v>45434.0</v>
      </c>
      <c r="B4836" s="23">
        <v>45433.0</v>
      </c>
      <c r="C4836" s="10" t="s">
        <v>17</v>
      </c>
      <c r="D4836" s="10">
        <v>6.0</v>
      </c>
      <c r="E4836" s="16" t="s">
        <v>9</v>
      </c>
      <c r="F4836" s="10" t="s">
        <v>3634</v>
      </c>
      <c r="G4836" s="10" t="s">
        <v>3635</v>
      </c>
      <c r="H4836" s="12" t="s">
        <v>3636</v>
      </c>
      <c r="I4836" s="10" t="s">
        <v>60</v>
      </c>
      <c r="J4836" s="10" t="s">
        <v>3637</v>
      </c>
      <c r="K4836" s="22">
        <v>0.4166666666678793</v>
      </c>
      <c r="L4836" s="10" t="s">
        <v>22</v>
      </c>
      <c r="M4836" s="10" t="s">
        <v>22</v>
      </c>
      <c r="N4836" s="10" t="s">
        <v>22</v>
      </c>
      <c r="O4836" s="10" t="s">
        <v>22</v>
      </c>
      <c r="P4836" s="11"/>
    </row>
    <row r="4837">
      <c r="A4837" s="22">
        <v>45434.0</v>
      </c>
      <c r="B4837" s="23">
        <v>45433.0</v>
      </c>
      <c r="C4837" s="10" t="s">
        <v>17</v>
      </c>
      <c r="D4837" s="10">
        <v>8.0</v>
      </c>
      <c r="E4837" s="16" t="s">
        <v>9</v>
      </c>
      <c r="F4837" s="10" t="s">
        <v>3638</v>
      </c>
      <c r="G4837" s="10" t="s">
        <v>3639</v>
      </c>
      <c r="H4837" s="12" t="s">
        <v>3640</v>
      </c>
      <c r="I4837" s="10" t="s">
        <v>60</v>
      </c>
      <c r="J4837" s="10" t="s">
        <v>3641</v>
      </c>
      <c r="K4837" s="10"/>
      <c r="L4837" s="10" t="s">
        <v>22</v>
      </c>
      <c r="M4837" s="10" t="s">
        <v>22</v>
      </c>
      <c r="N4837" s="10" t="s">
        <v>22</v>
      </c>
      <c r="O4837" s="10"/>
      <c r="P4837" s="11"/>
    </row>
    <row r="4838">
      <c r="A4838" s="22">
        <v>45434.0</v>
      </c>
      <c r="B4838" s="23">
        <v>45433.0</v>
      </c>
      <c r="C4838" s="10" t="s">
        <v>17</v>
      </c>
      <c r="D4838" s="10">
        <v>8.0</v>
      </c>
      <c r="E4838" s="16" t="s">
        <v>9</v>
      </c>
      <c r="F4838" s="10" t="s">
        <v>3502</v>
      </c>
      <c r="G4838" s="10" t="s">
        <v>35</v>
      </c>
      <c r="H4838" s="12" t="s">
        <v>36</v>
      </c>
      <c r="I4838" s="10" t="s">
        <v>21</v>
      </c>
      <c r="J4838" s="10"/>
      <c r="K4838" s="10" t="s">
        <v>493</v>
      </c>
      <c r="L4838" s="10" t="s">
        <v>22</v>
      </c>
      <c r="M4838" s="10" t="s">
        <v>22</v>
      </c>
      <c r="N4838" s="10" t="s">
        <v>22</v>
      </c>
      <c r="O4838" s="10"/>
      <c r="P4838" s="11"/>
    </row>
    <row r="4839">
      <c r="A4839" s="22">
        <v>45434.0</v>
      </c>
      <c r="B4839" s="23">
        <v>45432.0</v>
      </c>
      <c r="C4839" s="10" t="s">
        <v>17</v>
      </c>
      <c r="D4839" s="10">
        <v>8.0</v>
      </c>
      <c r="E4839" s="16" t="s">
        <v>9</v>
      </c>
      <c r="F4839" s="10" t="s">
        <v>3633</v>
      </c>
      <c r="G4839" s="10" t="s">
        <v>169</v>
      </c>
      <c r="H4839" s="12" t="s">
        <v>170</v>
      </c>
      <c r="I4839" s="10" t="s">
        <v>21</v>
      </c>
      <c r="J4839" s="10"/>
      <c r="K4839" s="10"/>
      <c r="L4839" s="10" t="s">
        <v>22</v>
      </c>
      <c r="M4839" s="10" t="s">
        <v>22</v>
      </c>
      <c r="N4839" s="10"/>
      <c r="O4839" s="10"/>
      <c r="P4839" s="11"/>
    </row>
    <row r="4840">
      <c r="A4840" s="22">
        <v>45434.0</v>
      </c>
      <c r="B4840" s="23">
        <v>45432.0</v>
      </c>
      <c r="C4840" s="10" t="s">
        <v>17</v>
      </c>
      <c r="D4840" s="10">
        <v>8.0</v>
      </c>
      <c r="E4840" s="16" t="s">
        <v>9</v>
      </c>
      <c r="F4840" s="10" t="s">
        <v>2692</v>
      </c>
      <c r="G4840" s="10" t="s">
        <v>30</v>
      </c>
      <c r="H4840" s="12" t="s">
        <v>31</v>
      </c>
      <c r="I4840" s="10" t="s">
        <v>21</v>
      </c>
      <c r="J4840" s="10"/>
      <c r="K4840" s="10"/>
      <c r="L4840" s="10" t="s">
        <v>22</v>
      </c>
      <c r="M4840" s="10" t="s">
        <v>22</v>
      </c>
      <c r="N4840" s="10"/>
      <c r="O4840" s="10"/>
      <c r="P4840" s="11"/>
    </row>
    <row r="4841">
      <c r="A4841" s="22">
        <v>45434.0</v>
      </c>
      <c r="B4841" s="23">
        <v>45433.0</v>
      </c>
      <c r="C4841" s="10" t="s">
        <v>17</v>
      </c>
      <c r="D4841" s="10">
        <v>6.0</v>
      </c>
      <c r="E4841" s="16" t="s">
        <v>9</v>
      </c>
      <c r="F4841" s="10" t="s">
        <v>3634</v>
      </c>
      <c r="G4841" s="10" t="s">
        <v>3635</v>
      </c>
      <c r="H4841" s="12" t="s">
        <v>3636</v>
      </c>
      <c r="I4841" s="10" t="s">
        <v>60</v>
      </c>
      <c r="J4841" s="10" t="s">
        <v>3637</v>
      </c>
      <c r="K4841" s="22">
        <v>0.4166666666678793</v>
      </c>
      <c r="L4841" s="10" t="s">
        <v>22</v>
      </c>
      <c r="M4841" s="10" t="s">
        <v>22</v>
      </c>
      <c r="N4841" s="10" t="s">
        <v>22</v>
      </c>
      <c r="O4841" s="10" t="s">
        <v>22</v>
      </c>
      <c r="P4841" s="11"/>
    </row>
    <row r="4842">
      <c r="A4842" s="22">
        <v>45434.0</v>
      </c>
      <c r="B4842" s="23">
        <v>45433.0</v>
      </c>
      <c r="C4842" s="10" t="s">
        <v>17</v>
      </c>
      <c r="D4842" s="10">
        <v>8.0</v>
      </c>
      <c r="E4842" s="16" t="s">
        <v>9</v>
      </c>
      <c r="F4842" s="10" t="s">
        <v>3638</v>
      </c>
      <c r="G4842" s="10" t="s">
        <v>3639</v>
      </c>
      <c r="H4842" s="12" t="s">
        <v>3640</v>
      </c>
      <c r="I4842" s="10" t="s">
        <v>60</v>
      </c>
      <c r="J4842" s="10" t="s">
        <v>3641</v>
      </c>
      <c r="K4842" s="10"/>
      <c r="L4842" s="10" t="s">
        <v>22</v>
      </c>
      <c r="M4842" s="10" t="s">
        <v>22</v>
      </c>
      <c r="N4842" s="10" t="s">
        <v>22</v>
      </c>
      <c r="O4842" s="10"/>
      <c r="P4842" s="11"/>
    </row>
    <row r="4843">
      <c r="A4843" s="22">
        <v>45434.0</v>
      </c>
      <c r="B4843" s="23">
        <v>45433.0</v>
      </c>
      <c r="C4843" s="10" t="s">
        <v>17</v>
      </c>
      <c r="D4843" s="10">
        <v>8.0</v>
      </c>
      <c r="E4843" s="16" t="s">
        <v>9</v>
      </c>
      <c r="F4843" s="10" t="s">
        <v>3502</v>
      </c>
      <c r="G4843" s="10" t="s">
        <v>35</v>
      </c>
      <c r="H4843" s="12" t="s">
        <v>36</v>
      </c>
      <c r="I4843" s="10" t="s">
        <v>21</v>
      </c>
      <c r="J4843" s="10"/>
      <c r="K4843" s="10" t="s">
        <v>493</v>
      </c>
      <c r="L4843" s="10" t="s">
        <v>22</v>
      </c>
      <c r="M4843" s="10" t="s">
        <v>22</v>
      </c>
      <c r="N4843" s="10" t="s">
        <v>22</v>
      </c>
      <c r="O4843" s="10"/>
      <c r="P4843" s="11"/>
    </row>
    <row r="4844">
      <c r="A4844" s="22">
        <v>45433.649624791666</v>
      </c>
      <c r="B4844" s="23">
        <v>45433.0</v>
      </c>
      <c r="C4844" s="10" t="s">
        <v>17</v>
      </c>
      <c r="D4844" s="10">
        <v>8.0</v>
      </c>
      <c r="E4844" s="17" t="s">
        <v>33</v>
      </c>
      <c r="F4844" s="10" t="s">
        <v>917</v>
      </c>
      <c r="G4844" s="10" t="s">
        <v>267</v>
      </c>
      <c r="H4844" s="12"/>
      <c r="I4844" s="10" t="s">
        <v>21</v>
      </c>
      <c r="J4844" s="10"/>
      <c r="K4844" s="10"/>
      <c r="L4844" s="10"/>
      <c r="M4844" s="10"/>
      <c r="N4844" s="10"/>
      <c r="O4844" s="10"/>
      <c r="P4844" s="11"/>
    </row>
    <row r="4845">
      <c r="A4845" s="22">
        <v>45433.649624791666</v>
      </c>
      <c r="B4845" s="23">
        <v>45433.0</v>
      </c>
      <c r="C4845" s="10" t="s">
        <v>17</v>
      </c>
      <c r="D4845" s="10">
        <v>8.0</v>
      </c>
      <c r="E4845" s="17" t="s">
        <v>33</v>
      </c>
      <c r="F4845" s="10" t="s">
        <v>917</v>
      </c>
      <c r="G4845" s="10" t="s">
        <v>267</v>
      </c>
      <c r="H4845" s="12"/>
      <c r="I4845" s="10" t="s">
        <v>21</v>
      </c>
      <c r="J4845" s="10"/>
      <c r="K4845" s="10"/>
      <c r="L4845" s="10"/>
      <c r="M4845" s="10"/>
      <c r="N4845" s="10"/>
      <c r="O4845" s="10"/>
      <c r="P4845" s="11"/>
    </row>
    <row r="4846">
      <c r="A4846" s="22">
        <v>45433.48571071759</v>
      </c>
      <c r="B4846" s="23">
        <v>45433.0</v>
      </c>
      <c r="C4846" s="10" t="s">
        <v>17</v>
      </c>
      <c r="D4846" s="10">
        <v>4.0</v>
      </c>
      <c r="E4846" s="17" t="s">
        <v>33</v>
      </c>
      <c r="F4846" s="10" t="s">
        <v>3614</v>
      </c>
      <c r="G4846" s="10" t="s">
        <v>3615</v>
      </c>
      <c r="H4846" s="12" t="s">
        <v>3616</v>
      </c>
      <c r="I4846" s="10" t="s">
        <v>60</v>
      </c>
      <c r="J4846" s="22"/>
      <c r="K4846" s="10" t="s">
        <v>3642</v>
      </c>
      <c r="L4846" s="10" t="s">
        <v>22</v>
      </c>
      <c r="M4846" s="10" t="s">
        <v>22</v>
      </c>
      <c r="N4846" s="10"/>
      <c r="O4846" s="10"/>
      <c r="P4846" s="11"/>
    </row>
    <row r="4847">
      <c r="A4847" s="22">
        <v>45433.48571071759</v>
      </c>
      <c r="B4847" s="23">
        <v>45433.0</v>
      </c>
      <c r="C4847" s="10" t="s">
        <v>17</v>
      </c>
      <c r="D4847" s="10">
        <v>4.0</v>
      </c>
      <c r="E4847" s="17" t="s">
        <v>33</v>
      </c>
      <c r="F4847" s="10" t="s">
        <v>3614</v>
      </c>
      <c r="G4847" s="10" t="s">
        <v>3615</v>
      </c>
      <c r="H4847" s="12" t="s">
        <v>3616</v>
      </c>
      <c r="I4847" s="10" t="s">
        <v>60</v>
      </c>
      <c r="J4847" s="10"/>
      <c r="K4847" s="10" t="s">
        <v>3642</v>
      </c>
      <c r="L4847" s="10" t="s">
        <v>22</v>
      </c>
      <c r="M4847" s="10" t="s">
        <v>22</v>
      </c>
      <c r="N4847" s="10"/>
      <c r="O4847" s="10"/>
      <c r="P4847" s="11"/>
    </row>
    <row r="4848">
      <c r="A4848" s="22">
        <v>45433.4730397338</v>
      </c>
      <c r="B4848" s="23">
        <v>45433.0</v>
      </c>
      <c r="C4848" s="10" t="s">
        <v>17</v>
      </c>
      <c r="D4848" s="10">
        <v>8.0</v>
      </c>
      <c r="E4848" s="16" t="s">
        <v>9</v>
      </c>
      <c r="F4848" s="10" t="s">
        <v>3643</v>
      </c>
      <c r="G4848" s="10" t="s">
        <v>1560</v>
      </c>
      <c r="H4848" s="12" t="s">
        <v>1561</v>
      </c>
      <c r="I4848" s="10" t="s">
        <v>52</v>
      </c>
      <c r="J4848" s="10"/>
      <c r="K4848" s="10"/>
      <c r="L4848" s="10" t="s">
        <v>22</v>
      </c>
      <c r="M4848" s="10" t="s">
        <v>22</v>
      </c>
      <c r="N4848" s="10"/>
      <c r="O4848" s="10"/>
      <c r="P4848" s="11"/>
    </row>
    <row r="4849">
      <c r="A4849" s="22">
        <v>45433.4730397338</v>
      </c>
      <c r="B4849" s="23">
        <v>45433.0</v>
      </c>
      <c r="C4849" s="10" t="s">
        <v>17</v>
      </c>
      <c r="D4849" s="10">
        <v>8.0</v>
      </c>
      <c r="E4849" s="16" t="s">
        <v>9</v>
      </c>
      <c r="F4849" s="10" t="s">
        <v>3643</v>
      </c>
      <c r="G4849" s="10" t="s">
        <v>1560</v>
      </c>
      <c r="H4849" s="12" t="s">
        <v>1561</v>
      </c>
      <c r="I4849" s="10" t="s">
        <v>52</v>
      </c>
      <c r="J4849" s="10"/>
      <c r="K4849" s="10"/>
      <c r="L4849" s="10" t="s">
        <v>22</v>
      </c>
      <c r="M4849" s="10" t="s">
        <v>22</v>
      </c>
      <c r="N4849" s="10"/>
      <c r="O4849" s="10"/>
      <c r="P4849" s="11"/>
    </row>
    <row r="4850">
      <c r="A4850" s="22">
        <v>45433.47167564815</v>
      </c>
      <c r="B4850" s="23">
        <v>45433.0</v>
      </c>
      <c r="C4850" s="10" t="s">
        <v>17</v>
      </c>
      <c r="D4850" s="10">
        <v>8.0</v>
      </c>
      <c r="E4850" s="17" t="s">
        <v>33</v>
      </c>
      <c r="F4850" s="10" t="s">
        <v>3422</v>
      </c>
      <c r="G4850" s="10" t="s">
        <v>166</v>
      </c>
      <c r="H4850" s="12" t="s">
        <v>167</v>
      </c>
      <c r="I4850" s="10" t="s">
        <v>21</v>
      </c>
      <c r="J4850" s="10"/>
      <c r="K4850" s="10"/>
      <c r="L4850" s="10" t="s">
        <v>22</v>
      </c>
      <c r="M4850" s="10" t="s">
        <v>22</v>
      </c>
      <c r="N4850" s="10"/>
      <c r="O4850" s="10"/>
      <c r="P4850" s="10"/>
    </row>
    <row r="4851">
      <c r="A4851" s="22">
        <v>45433.47167564815</v>
      </c>
      <c r="B4851" s="23">
        <v>45433.0</v>
      </c>
      <c r="C4851" s="10" t="s">
        <v>17</v>
      </c>
      <c r="D4851" s="10">
        <v>8.0</v>
      </c>
      <c r="E4851" s="17" t="s">
        <v>33</v>
      </c>
      <c r="F4851" s="10" t="s">
        <v>3422</v>
      </c>
      <c r="G4851" s="10" t="s">
        <v>166</v>
      </c>
      <c r="H4851" s="12" t="s">
        <v>167</v>
      </c>
      <c r="I4851" s="10" t="s">
        <v>21</v>
      </c>
      <c r="J4851" s="10"/>
      <c r="K4851" s="10"/>
      <c r="L4851" s="10" t="s">
        <v>22</v>
      </c>
      <c r="M4851" s="10" t="s">
        <v>22</v>
      </c>
      <c r="N4851" s="10"/>
      <c r="O4851" s="10"/>
      <c r="P4851" s="11"/>
    </row>
    <row r="4852">
      <c r="A4852" s="22">
        <v>45433.42992722223</v>
      </c>
      <c r="B4852" s="23">
        <v>45433.0</v>
      </c>
      <c r="C4852" s="10" t="s">
        <v>17</v>
      </c>
      <c r="D4852" s="10">
        <v>8.0</v>
      </c>
      <c r="E4852" s="17" t="s">
        <v>2722</v>
      </c>
      <c r="F4852" s="10" t="s">
        <v>868</v>
      </c>
      <c r="G4852" s="10" t="s">
        <v>379</v>
      </c>
      <c r="H4852" s="12" t="s">
        <v>380</v>
      </c>
      <c r="I4852" s="10" t="s">
        <v>21</v>
      </c>
      <c r="J4852" s="10"/>
      <c r="K4852" s="10"/>
      <c r="L4852" s="10" t="s">
        <v>22</v>
      </c>
      <c r="M4852" s="10" t="s">
        <v>22</v>
      </c>
      <c r="N4852" s="10" t="s">
        <v>22</v>
      </c>
      <c r="O4852" s="10"/>
      <c r="P4852" s="11"/>
    </row>
    <row r="4853">
      <c r="A4853" s="22">
        <v>45433.42992722223</v>
      </c>
      <c r="B4853" s="23">
        <v>45433.0</v>
      </c>
      <c r="C4853" s="10" t="s">
        <v>17</v>
      </c>
      <c r="D4853" s="10">
        <v>8.0</v>
      </c>
      <c r="E4853" s="17" t="s">
        <v>2722</v>
      </c>
      <c r="F4853" s="10" t="s">
        <v>868</v>
      </c>
      <c r="G4853" s="10" t="s">
        <v>379</v>
      </c>
      <c r="H4853" s="12" t="s">
        <v>380</v>
      </c>
      <c r="I4853" s="10" t="s">
        <v>21</v>
      </c>
      <c r="J4853" s="10"/>
      <c r="K4853" s="22"/>
      <c r="L4853" s="10" t="s">
        <v>22</v>
      </c>
      <c r="M4853" s="10" t="s">
        <v>22</v>
      </c>
      <c r="N4853" s="10" t="s">
        <v>22</v>
      </c>
      <c r="O4853" s="10"/>
      <c r="P4853" s="11"/>
    </row>
    <row r="4854">
      <c r="A4854" s="22">
        <v>45433.42322106482</v>
      </c>
      <c r="B4854" s="23">
        <v>45433.0</v>
      </c>
      <c r="C4854" s="10" t="s">
        <v>17</v>
      </c>
      <c r="D4854" s="10">
        <v>8.0</v>
      </c>
      <c r="E4854" s="16" t="s">
        <v>9</v>
      </c>
      <c r="F4854" s="10" t="s">
        <v>3644</v>
      </c>
      <c r="G4854" s="10" t="s">
        <v>3030</v>
      </c>
      <c r="H4854" s="12"/>
      <c r="I4854" s="10" t="s">
        <v>60</v>
      </c>
      <c r="J4854" s="10"/>
      <c r="K4854" s="10" t="s">
        <v>3645</v>
      </c>
      <c r="L4854" s="10" t="s">
        <v>22</v>
      </c>
      <c r="M4854" s="10" t="s">
        <v>22</v>
      </c>
      <c r="N4854" s="10"/>
      <c r="O4854" s="10" t="s">
        <v>22</v>
      </c>
      <c r="P4854" s="11"/>
    </row>
    <row r="4855">
      <c r="A4855" s="22">
        <v>45433.42322106482</v>
      </c>
      <c r="B4855" s="23">
        <v>45433.0</v>
      </c>
      <c r="C4855" s="10" t="s">
        <v>17</v>
      </c>
      <c r="D4855" s="10">
        <v>8.0</v>
      </c>
      <c r="E4855" s="16" t="s">
        <v>9</v>
      </c>
      <c r="F4855" s="10" t="s">
        <v>3644</v>
      </c>
      <c r="G4855" s="10" t="s">
        <v>3030</v>
      </c>
      <c r="H4855" s="12"/>
      <c r="I4855" s="10" t="s">
        <v>60</v>
      </c>
      <c r="J4855" s="10"/>
      <c r="K4855" s="10" t="s">
        <v>3645</v>
      </c>
      <c r="L4855" s="10" t="s">
        <v>22</v>
      </c>
      <c r="M4855" s="10" t="s">
        <v>22</v>
      </c>
      <c r="N4855" s="10"/>
      <c r="O4855" s="10" t="s">
        <v>22</v>
      </c>
      <c r="P4855" s="11"/>
    </row>
    <row r="4856">
      <c r="A4856" s="22">
        <v>45433.421800763885</v>
      </c>
      <c r="B4856" s="23">
        <v>45433.0</v>
      </c>
      <c r="C4856" s="10" t="s">
        <v>17</v>
      </c>
      <c r="D4856" s="10">
        <v>6.0</v>
      </c>
      <c r="E4856" s="17" t="s">
        <v>33</v>
      </c>
      <c r="F4856" s="10" t="s">
        <v>3646</v>
      </c>
      <c r="G4856" s="10" t="s">
        <v>916</v>
      </c>
      <c r="H4856" s="12"/>
      <c r="I4856" s="10" t="s">
        <v>21</v>
      </c>
      <c r="J4856" s="10"/>
      <c r="K4856" s="10"/>
      <c r="L4856" s="10" t="s">
        <v>22</v>
      </c>
      <c r="M4856" s="10" t="s">
        <v>22</v>
      </c>
      <c r="N4856" s="10"/>
      <c r="O4856" s="10"/>
      <c r="P4856" s="11"/>
    </row>
    <row r="4857">
      <c r="A4857" s="22">
        <v>45433.421800763885</v>
      </c>
      <c r="B4857" s="23">
        <v>45433.0</v>
      </c>
      <c r="C4857" s="10" t="s">
        <v>17</v>
      </c>
      <c r="D4857" s="10">
        <v>6.0</v>
      </c>
      <c r="E4857" s="17" t="s">
        <v>33</v>
      </c>
      <c r="F4857" s="10" t="s">
        <v>3646</v>
      </c>
      <c r="G4857" s="10" t="s">
        <v>916</v>
      </c>
      <c r="H4857" s="12"/>
      <c r="I4857" s="10" t="s">
        <v>21</v>
      </c>
      <c r="J4857" s="10"/>
      <c r="K4857" s="10"/>
      <c r="L4857" s="10" t="s">
        <v>22</v>
      </c>
      <c r="M4857" s="10" t="s">
        <v>22</v>
      </c>
      <c r="N4857" s="10"/>
      <c r="O4857" s="10"/>
      <c r="P4857" s="11"/>
    </row>
    <row r="4858">
      <c r="A4858" s="22">
        <v>45433.0</v>
      </c>
      <c r="B4858" s="23">
        <v>45432.0</v>
      </c>
      <c r="C4858" s="10" t="s">
        <v>17</v>
      </c>
      <c r="D4858" s="10">
        <v>8.0</v>
      </c>
      <c r="E4858" s="16" t="s">
        <v>9</v>
      </c>
      <c r="F4858" s="10" t="s">
        <v>3647</v>
      </c>
      <c r="G4858" s="10" t="s">
        <v>3648</v>
      </c>
      <c r="H4858" s="12" t="s">
        <v>3649</v>
      </c>
      <c r="I4858" s="10" t="s">
        <v>60</v>
      </c>
      <c r="J4858" s="10" t="s">
        <v>3650</v>
      </c>
      <c r="K4858" s="10"/>
      <c r="L4858" s="10" t="s">
        <v>22</v>
      </c>
      <c r="M4858" s="10" t="s">
        <v>22</v>
      </c>
      <c r="N4858" s="10" t="s">
        <v>22</v>
      </c>
      <c r="O4858" s="10" t="s">
        <v>22</v>
      </c>
      <c r="P4858" s="11"/>
    </row>
    <row r="4859">
      <c r="A4859" s="22">
        <v>45433.0</v>
      </c>
      <c r="B4859" s="23">
        <v>45432.0</v>
      </c>
      <c r="C4859" s="10" t="s">
        <v>17</v>
      </c>
      <c r="D4859" s="10">
        <v>14.0</v>
      </c>
      <c r="E4859" s="16" t="s">
        <v>9</v>
      </c>
      <c r="F4859" s="10" t="s">
        <v>3570</v>
      </c>
      <c r="G4859" s="10" t="s">
        <v>2138</v>
      </c>
      <c r="H4859" s="12" t="s">
        <v>2139</v>
      </c>
      <c r="I4859" s="10" t="s">
        <v>21</v>
      </c>
      <c r="J4859" s="10"/>
      <c r="K4859" s="10"/>
      <c r="L4859" s="10" t="s">
        <v>22</v>
      </c>
      <c r="M4859" s="10" t="s">
        <v>22</v>
      </c>
      <c r="N4859" s="10" t="s">
        <v>22</v>
      </c>
      <c r="O4859" s="10"/>
      <c r="P4859" s="11"/>
    </row>
    <row r="4860">
      <c r="A4860" s="22">
        <v>45433.0</v>
      </c>
      <c r="B4860" s="23">
        <v>45432.0</v>
      </c>
      <c r="C4860" s="10" t="s">
        <v>17</v>
      </c>
      <c r="D4860" s="10">
        <v>4.0</v>
      </c>
      <c r="E4860" s="16" t="s">
        <v>9</v>
      </c>
      <c r="F4860" s="10" t="s">
        <v>3651</v>
      </c>
      <c r="G4860" s="10" t="s">
        <v>147</v>
      </c>
      <c r="H4860" s="12" t="s">
        <v>148</v>
      </c>
      <c r="I4860" s="10" t="s">
        <v>52</v>
      </c>
      <c r="J4860" s="10"/>
      <c r="K4860" s="22"/>
      <c r="L4860" s="10" t="s">
        <v>22</v>
      </c>
      <c r="M4860" s="10" t="s">
        <v>22</v>
      </c>
      <c r="N4860" s="10" t="s">
        <v>22</v>
      </c>
      <c r="O4860" s="10" t="s">
        <v>474</v>
      </c>
      <c r="P4860" s="11"/>
    </row>
    <row r="4861">
      <c r="A4861" s="29">
        <v>45433.0</v>
      </c>
      <c r="B4861" s="23">
        <v>45433.0</v>
      </c>
      <c r="C4861" s="10" t="s">
        <v>17</v>
      </c>
      <c r="D4861" s="10" t="s">
        <v>89</v>
      </c>
      <c r="E4861" s="19" t="s">
        <v>89</v>
      </c>
      <c r="F4861" s="10" t="s">
        <v>3652</v>
      </c>
      <c r="G4861" s="10" t="s">
        <v>656</v>
      </c>
      <c r="H4861" s="12" t="s">
        <v>657</v>
      </c>
      <c r="I4861" s="10" t="s">
        <v>21</v>
      </c>
      <c r="J4861" s="10"/>
      <c r="K4861" s="10"/>
      <c r="L4861" s="10" t="s">
        <v>22</v>
      </c>
      <c r="M4861" s="10" t="s">
        <v>22</v>
      </c>
      <c r="N4861" s="10" t="s">
        <v>22</v>
      </c>
      <c r="O4861" s="10"/>
      <c r="P4861" s="11"/>
    </row>
    <row r="4862">
      <c r="A4862" s="22">
        <v>45433.0</v>
      </c>
      <c r="B4862" s="23">
        <v>45432.0</v>
      </c>
      <c r="C4862" s="10" t="s">
        <v>17</v>
      </c>
      <c r="D4862" s="10">
        <v>8.0</v>
      </c>
      <c r="E4862" s="16" t="s">
        <v>9</v>
      </c>
      <c r="F4862" s="10" t="s">
        <v>3647</v>
      </c>
      <c r="G4862" s="10" t="s">
        <v>3648</v>
      </c>
      <c r="H4862" s="12" t="s">
        <v>3649</v>
      </c>
      <c r="I4862" s="10" t="s">
        <v>60</v>
      </c>
      <c r="J4862" s="10" t="s">
        <v>3650</v>
      </c>
      <c r="K4862" s="10"/>
      <c r="L4862" s="10" t="s">
        <v>22</v>
      </c>
      <c r="M4862" s="10" t="s">
        <v>22</v>
      </c>
      <c r="N4862" s="10" t="s">
        <v>22</v>
      </c>
      <c r="O4862" s="10" t="s">
        <v>22</v>
      </c>
      <c r="P4862" s="11"/>
    </row>
    <row r="4863">
      <c r="A4863" s="22">
        <v>45433.0</v>
      </c>
      <c r="B4863" s="23">
        <v>45432.0</v>
      </c>
      <c r="C4863" s="10" t="s">
        <v>17</v>
      </c>
      <c r="D4863" s="10">
        <v>14.0</v>
      </c>
      <c r="E4863" s="16" t="s">
        <v>9</v>
      </c>
      <c r="F4863" s="10" t="s">
        <v>3570</v>
      </c>
      <c r="G4863" s="10" t="s">
        <v>2138</v>
      </c>
      <c r="H4863" s="12" t="s">
        <v>2139</v>
      </c>
      <c r="I4863" s="10" t="s">
        <v>21</v>
      </c>
      <c r="J4863" s="10"/>
      <c r="K4863" s="10"/>
      <c r="L4863" s="10" t="s">
        <v>22</v>
      </c>
      <c r="M4863" s="10" t="s">
        <v>22</v>
      </c>
      <c r="N4863" s="10" t="s">
        <v>22</v>
      </c>
      <c r="O4863" s="10"/>
      <c r="P4863" s="11"/>
    </row>
    <row r="4864">
      <c r="A4864" s="22">
        <v>45433.0</v>
      </c>
      <c r="B4864" s="23">
        <v>45432.0</v>
      </c>
      <c r="C4864" s="10" t="s">
        <v>17</v>
      </c>
      <c r="D4864" s="10">
        <v>4.0</v>
      </c>
      <c r="E4864" s="16" t="s">
        <v>9</v>
      </c>
      <c r="F4864" s="10" t="s">
        <v>3651</v>
      </c>
      <c r="G4864" s="10" t="s">
        <v>147</v>
      </c>
      <c r="H4864" s="12" t="s">
        <v>148</v>
      </c>
      <c r="I4864" s="10" t="s">
        <v>52</v>
      </c>
      <c r="J4864" s="10"/>
      <c r="K4864" s="10"/>
      <c r="L4864" s="10" t="s">
        <v>22</v>
      </c>
      <c r="M4864" s="10" t="s">
        <v>22</v>
      </c>
      <c r="N4864" s="10" t="s">
        <v>22</v>
      </c>
      <c r="O4864" s="10" t="s">
        <v>474</v>
      </c>
      <c r="P4864" s="11"/>
    </row>
    <row r="4865">
      <c r="A4865" s="22">
        <v>45433.0</v>
      </c>
      <c r="B4865" s="23">
        <v>45433.0</v>
      </c>
      <c r="C4865" s="10" t="s">
        <v>17</v>
      </c>
      <c r="D4865" s="10" t="s">
        <v>89</v>
      </c>
      <c r="E4865" s="19" t="s">
        <v>89</v>
      </c>
      <c r="F4865" s="10" t="s">
        <v>3652</v>
      </c>
      <c r="G4865" s="10" t="s">
        <v>656</v>
      </c>
      <c r="H4865" s="12" t="s">
        <v>657</v>
      </c>
      <c r="I4865" s="10" t="s">
        <v>21</v>
      </c>
      <c r="J4865" s="10"/>
      <c r="K4865" s="10"/>
      <c r="L4865" s="10" t="s">
        <v>22</v>
      </c>
      <c r="M4865" s="10" t="s">
        <v>22</v>
      </c>
      <c r="N4865" s="10" t="s">
        <v>22</v>
      </c>
      <c r="O4865" s="10"/>
      <c r="P4865" s="11"/>
    </row>
    <row r="4866">
      <c r="A4866" s="22">
        <v>45432.605207789355</v>
      </c>
      <c r="B4866" s="23">
        <v>45432.0</v>
      </c>
      <c r="C4866" s="10" t="s">
        <v>17</v>
      </c>
      <c r="D4866" s="10">
        <v>8.0</v>
      </c>
      <c r="E4866" s="17" t="s">
        <v>33</v>
      </c>
      <c r="F4866" s="10" t="s">
        <v>3653</v>
      </c>
      <c r="G4866" s="10" t="s">
        <v>38</v>
      </c>
      <c r="H4866" s="12" t="s">
        <v>39</v>
      </c>
      <c r="I4866" s="10" t="s">
        <v>21</v>
      </c>
      <c r="J4866" s="10" t="s">
        <v>524</v>
      </c>
      <c r="K4866" s="10" t="s">
        <v>3654</v>
      </c>
      <c r="L4866" s="10" t="s">
        <v>22</v>
      </c>
      <c r="M4866" s="10" t="s">
        <v>22</v>
      </c>
      <c r="N4866" s="10" t="s">
        <v>22</v>
      </c>
      <c r="O4866" s="10"/>
      <c r="P4866" s="10"/>
    </row>
    <row r="4867">
      <c r="A4867" s="22">
        <v>45432.605207789355</v>
      </c>
      <c r="B4867" s="23">
        <v>45432.0</v>
      </c>
      <c r="C4867" s="10" t="s">
        <v>17</v>
      </c>
      <c r="D4867" s="10">
        <v>8.0</v>
      </c>
      <c r="E4867" s="17" t="s">
        <v>33</v>
      </c>
      <c r="F4867" s="10" t="s">
        <v>3653</v>
      </c>
      <c r="G4867" s="10" t="s">
        <v>38</v>
      </c>
      <c r="H4867" s="12" t="s">
        <v>39</v>
      </c>
      <c r="I4867" s="10" t="s">
        <v>21</v>
      </c>
      <c r="J4867" s="10" t="s">
        <v>524</v>
      </c>
      <c r="K4867" s="10" t="s">
        <v>3654</v>
      </c>
      <c r="L4867" s="10" t="s">
        <v>22</v>
      </c>
      <c r="M4867" s="10" t="s">
        <v>22</v>
      </c>
      <c r="N4867" s="10" t="s">
        <v>22</v>
      </c>
      <c r="O4867" s="10"/>
      <c r="P4867" s="11"/>
    </row>
    <row r="4868">
      <c r="A4868" s="22">
        <v>45432.59234025463</v>
      </c>
      <c r="B4868" s="23">
        <v>45432.0</v>
      </c>
      <c r="C4868" s="10" t="s">
        <v>17</v>
      </c>
      <c r="D4868" s="10">
        <v>8.0</v>
      </c>
      <c r="E4868" s="16" t="s">
        <v>9</v>
      </c>
      <c r="F4868" s="10" t="s">
        <v>3655</v>
      </c>
      <c r="G4868" s="10" t="s">
        <v>38</v>
      </c>
      <c r="H4868" s="12" t="s">
        <v>39</v>
      </c>
      <c r="I4868" s="10" t="s">
        <v>21</v>
      </c>
      <c r="J4868" s="10" t="s">
        <v>524</v>
      </c>
      <c r="K4868" s="10"/>
      <c r="L4868" s="10" t="s">
        <v>22</v>
      </c>
      <c r="M4868" s="10" t="s">
        <v>22</v>
      </c>
      <c r="N4868" s="10" t="s">
        <v>22</v>
      </c>
      <c r="O4868" s="10"/>
      <c r="P4868" s="11"/>
    </row>
    <row r="4869">
      <c r="A4869" s="22">
        <v>45432.59234025463</v>
      </c>
      <c r="B4869" s="23">
        <v>45432.0</v>
      </c>
      <c r="C4869" s="10" t="s">
        <v>17</v>
      </c>
      <c r="D4869" s="10">
        <v>8.0</v>
      </c>
      <c r="E4869" s="16" t="s">
        <v>9</v>
      </c>
      <c r="F4869" s="10" t="s">
        <v>3655</v>
      </c>
      <c r="G4869" s="10" t="s">
        <v>38</v>
      </c>
      <c r="H4869" s="12" t="s">
        <v>39</v>
      </c>
      <c r="I4869" s="10" t="s">
        <v>21</v>
      </c>
      <c r="J4869" s="10" t="s">
        <v>524</v>
      </c>
      <c r="K4869" s="10"/>
      <c r="L4869" s="10" t="s">
        <v>22</v>
      </c>
      <c r="M4869" s="10" t="s">
        <v>22</v>
      </c>
      <c r="N4869" s="10" t="s">
        <v>22</v>
      </c>
      <c r="O4869" s="10"/>
      <c r="P4869" s="11"/>
    </row>
    <row r="4870">
      <c r="A4870" s="22">
        <v>45432.59202144676</v>
      </c>
      <c r="B4870" s="23">
        <v>45432.0</v>
      </c>
      <c r="C4870" s="10" t="s">
        <v>17</v>
      </c>
      <c r="D4870" s="10">
        <v>16.0</v>
      </c>
      <c r="E4870" s="17" t="s">
        <v>33</v>
      </c>
      <c r="F4870" s="10" t="s">
        <v>325</v>
      </c>
      <c r="G4870" s="10" t="s">
        <v>265</v>
      </c>
      <c r="H4870" s="12"/>
      <c r="I4870" s="10" t="s">
        <v>21</v>
      </c>
      <c r="J4870" s="10"/>
      <c r="K4870" s="10"/>
      <c r="L4870" s="10" t="s">
        <v>22</v>
      </c>
      <c r="M4870" s="10" t="s">
        <v>22</v>
      </c>
      <c r="N4870" s="10" t="s">
        <v>22</v>
      </c>
      <c r="O4870" s="10"/>
      <c r="P4870" s="11"/>
    </row>
    <row r="4871">
      <c r="A4871" s="22">
        <v>45432.59202144676</v>
      </c>
      <c r="B4871" s="23">
        <v>45432.0</v>
      </c>
      <c r="C4871" s="10" t="s">
        <v>17</v>
      </c>
      <c r="D4871" s="10">
        <v>16.0</v>
      </c>
      <c r="E4871" s="17" t="s">
        <v>33</v>
      </c>
      <c r="F4871" s="10" t="s">
        <v>325</v>
      </c>
      <c r="G4871" s="10" t="s">
        <v>265</v>
      </c>
      <c r="H4871" s="12"/>
      <c r="I4871" s="10" t="s">
        <v>21</v>
      </c>
      <c r="J4871" s="10"/>
      <c r="K4871" s="10"/>
      <c r="L4871" s="10" t="s">
        <v>22</v>
      </c>
      <c r="M4871" s="10" t="s">
        <v>22</v>
      </c>
      <c r="N4871" s="10" t="s">
        <v>22</v>
      </c>
      <c r="O4871" s="10"/>
      <c r="P4871" s="11"/>
    </row>
    <row r="4872">
      <c r="A4872" s="22">
        <v>45432.59172140046</v>
      </c>
      <c r="B4872" s="23">
        <v>45432.0</v>
      </c>
      <c r="C4872" s="10" t="s">
        <v>17</v>
      </c>
      <c r="D4872" s="10">
        <v>16.0</v>
      </c>
      <c r="E4872" s="16" t="s">
        <v>9</v>
      </c>
      <c r="F4872" s="10" t="s">
        <v>325</v>
      </c>
      <c r="G4872" s="10" t="s">
        <v>265</v>
      </c>
      <c r="H4872" s="12"/>
      <c r="I4872" s="10" t="s">
        <v>21</v>
      </c>
      <c r="J4872" s="10"/>
      <c r="K4872" s="10"/>
      <c r="L4872" s="10" t="s">
        <v>22</v>
      </c>
      <c r="M4872" s="10" t="s">
        <v>22</v>
      </c>
      <c r="N4872" s="10" t="s">
        <v>22</v>
      </c>
      <c r="O4872" s="10"/>
      <c r="P4872" s="11"/>
    </row>
    <row r="4873">
      <c r="A4873" s="22">
        <v>45432.59172140046</v>
      </c>
      <c r="B4873" s="23">
        <v>45432.0</v>
      </c>
      <c r="C4873" s="10" t="s">
        <v>17</v>
      </c>
      <c r="D4873" s="10">
        <v>16.0</v>
      </c>
      <c r="E4873" s="16" t="s">
        <v>9</v>
      </c>
      <c r="F4873" s="10" t="s">
        <v>325</v>
      </c>
      <c r="G4873" s="10" t="s">
        <v>265</v>
      </c>
      <c r="H4873" s="12"/>
      <c r="I4873" s="10" t="s">
        <v>21</v>
      </c>
      <c r="J4873" s="10"/>
      <c r="K4873" s="10"/>
      <c r="L4873" s="10" t="s">
        <v>22</v>
      </c>
      <c r="M4873" s="10" t="s">
        <v>22</v>
      </c>
      <c r="N4873" s="10" t="s">
        <v>22</v>
      </c>
      <c r="O4873" s="10"/>
      <c r="P4873" s="11"/>
    </row>
    <row r="4874">
      <c r="A4874" s="22">
        <v>45432.58289045139</v>
      </c>
      <c r="B4874" s="23">
        <v>45432.0</v>
      </c>
      <c r="C4874" s="10" t="s">
        <v>17</v>
      </c>
      <c r="D4874" s="10">
        <v>16.0</v>
      </c>
      <c r="E4874" s="16" t="s">
        <v>9</v>
      </c>
      <c r="F4874" s="10" t="s">
        <v>325</v>
      </c>
      <c r="G4874" s="10" t="s">
        <v>265</v>
      </c>
      <c r="H4874" s="12"/>
      <c r="I4874" s="10" t="s">
        <v>21</v>
      </c>
      <c r="J4874" s="10"/>
      <c r="K4874" s="10"/>
      <c r="L4874" s="10" t="s">
        <v>22</v>
      </c>
      <c r="M4874" s="10" t="s">
        <v>22</v>
      </c>
      <c r="N4874" s="10" t="s">
        <v>22</v>
      </c>
      <c r="O4874" s="10"/>
      <c r="P4874" s="11"/>
    </row>
    <row r="4875">
      <c r="A4875" s="22">
        <v>45432.58289045139</v>
      </c>
      <c r="B4875" s="23">
        <v>45432.0</v>
      </c>
      <c r="C4875" s="10" t="s">
        <v>17</v>
      </c>
      <c r="D4875" s="10">
        <v>16.0</v>
      </c>
      <c r="E4875" s="16" t="s">
        <v>9</v>
      </c>
      <c r="F4875" s="10" t="s">
        <v>325</v>
      </c>
      <c r="G4875" s="10" t="s">
        <v>265</v>
      </c>
      <c r="H4875" s="12"/>
      <c r="I4875" s="10" t="s">
        <v>21</v>
      </c>
      <c r="J4875" s="10"/>
      <c r="K4875" s="22"/>
      <c r="L4875" s="10" t="s">
        <v>22</v>
      </c>
      <c r="M4875" s="10" t="s">
        <v>22</v>
      </c>
      <c r="N4875" s="10" t="s">
        <v>22</v>
      </c>
      <c r="O4875" s="10"/>
      <c r="P4875" s="11"/>
    </row>
    <row r="4876">
      <c r="A4876" s="22">
        <v>45432.39873189815</v>
      </c>
      <c r="B4876" s="23">
        <v>45432.0</v>
      </c>
      <c r="C4876" s="10" t="s">
        <v>17</v>
      </c>
      <c r="D4876" s="10">
        <v>8.0</v>
      </c>
      <c r="E4876" s="16" t="s">
        <v>9</v>
      </c>
      <c r="F4876" s="10" t="s">
        <v>3656</v>
      </c>
      <c r="G4876" s="10" t="s">
        <v>107</v>
      </c>
      <c r="H4876" s="12" t="s">
        <v>108</v>
      </c>
      <c r="I4876" s="10" t="s">
        <v>21</v>
      </c>
      <c r="J4876" s="10"/>
      <c r="K4876" s="22"/>
      <c r="L4876" s="10" t="s">
        <v>22</v>
      </c>
      <c r="M4876" s="10" t="s">
        <v>22</v>
      </c>
      <c r="N4876" s="10" t="s">
        <v>22</v>
      </c>
      <c r="O4876" s="10"/>
      <c r="P4876" s="11"/>
    </row>
    <row r="4877">
      <c r="A4877" s="22">
        <v>45432.39873189815</v>
      </c>
      <c r="B4877" s="23">
        <v>45432.0</v>
      </c>
      <c r="C4877" s="10" t="s">
        <v>17</v>
      </c>
      <c r="D4877" s="10">
        <v>8.0</v>
      </c>
      <c r="E4877" s="16" t="s">
        <v>9</v>
      </c>
      <c r="F4877" s="10" t="s">
        <v>3656</v>
      </c>
      <c r="G4877" s="10" t="s">
        <v>107</v>
      </c>
      <c r="H4877" s="12" t="s">
        <v>108</v>
      </c>
      <c r="I4877" s="10" t="s">
        <v>21</v>
      </c>
      <c r="J4877" s="10"/>
      <c r="K4877" s="10"/>
      <c r="L4877" s="10" t="s">
        <v>22</v>
      </c>
      <c r="M4877" s="10" t="s">
        <v>22</v>
      </c>
      <c r="N4877" s="10" t="s">
        <v>22</v>
      </c>
      <c r="O4877" s="10"/>
      <c r="P4877" s="11"/>
    </row>
    <row r="4878">
      <c r="A4878" s="22">
        <v>45432.370718252314</v>
      </c>
      <c r="B4878" s="23">
        <v>45432.0</v>
      </c>
      <c r="C4878" s="10" t="s">
        <v>17</v>
      </c>
      <c r="D4878" s="10" t="s">
        <v>89</v>
      </c>
      <c r="E4878" s="19" t="s">
        <v>89</v>
      </c>
      <c r="F4878" s="10" t="s">
        <v>3194</v>
      </c>
      <c r="G4878" s="10" t="s">
        <v>97</v>
      </c>
      <c r="H4878" s="12" t="s">
        <v>98</v>
      </c>
      <c r="I4878" s="10" t="s">
        <v>21</v>
      </c>
      <c r="J4878" s="10"/>
      <c r="K4878" s="10"/>
      <c r="L4878" s="10" t="s">
        <v>22</v>
      </c>
      <c r="M4878" s="10" t="s">
        <v>22</v>
      </c>
      <c r="N4878" s="10" t="s">
        <v>22</v>
      </c>
      <c r="O4878" s="10"/>
      <c r="P4878" s="11"/>
    </row>
    <row r="4879">
      <c r="A4879" s="22">
        <v>45432.370718252314</v>
      </c>
      <c r="B4879" s="23">
        <v>45432.0</v>
      </c>
      <c r="C4879" s="10" t="s">
        <v>17</v>
      </c>
      <c r="D4879" s="10" t="s">
        <v>89</v>
      </c>
      <c r="E4879" s="19" t="s">
        <v>89</v>
      </c>
      <c r="F4879" s="10" t="s">
        <v>3194</v>
      </c>
      <c r="G4879" s="10" t="s">
        <v>97</v>
      </c>
      <c r="H4879" s="12" t="s">
        <v>98</v>
      </c>
      <c r="I4879" s="10" t="s">
        <v>21</v>
      </c>
      <c r="J4879" s="10"/>
      <c r="K4879" s="10"/>
      <c r="L4879" s="10" t="s">
        <v>22</v>
      </c>
      <c r="M4879" s="10" t="s">
        <v>22</v>
      </c>
      <c r="N4879" s="10" t="s">
        <v>22</v>
      </c>
      <c r="O4879" s="10"/>
      <c r="P4879" s="11"/>
    </row>
    <row r="4880">
      <c r="A4880" s="22">
        <v>45432.35859891203</v>
      </c>
      <c r="B4880" s="23">
        <v>45432.0</v>
      </c>
      <c r="C4880" s="10" t="s">
        <v>17</v>
      </c>
      <c r="D4880" s="10">
        <v>8.0</v>
      </c>
      <c r="E4880" s="16" t="s">
        <v>9</v>
      </c>
      <c r="F4880" s="10" t="s">
        <v>3657</v>
      </c>
      <c r="G4880" s="10" t="s">
        <v>3658</v>
      </c>
      <c r="H4880" s="12"/>
      <c r="I4880" s="10" t="s">
        <v>60</v>
      </c>
      <c r="J4880" s="10"/>
      <c r="K4880" s="10"/>
      <c r="L4880" s="10" t="s">
        <v>22</v>
      </c>
      <c r="M4880" s="10" t="s">
        <v>22</v>
      </c>
      <c r="N4880" s="10" t="s">
        <v>22</v>
      </c>
      <c r="O4880" s="10"/>
      <c r="P4880" s="11"/>
    </row>
    <row r="4881">
      <c r="A4881" s="22">
        <v>45432.35859891203</v>
      </c>
      <c r="B4881" s="23">
        <v>45432.0</v>
      </c>
      <c r="C4881" s="10" t="s">
        <v>17</v>
      </c>
      <c r="D4881" s="10">
        <v>8.0</v>
      </c>
      <c r="E4881" s="16" t="s">
        <v>9</v>
      </c>
      <c r="F4881" s="10" t="s">
        <v>3657</v>
      </c>
      <c r="G4881" s="10" t="s">
        <v>3658</v>
      </c>
      <c r="H4881" s="12"/>
      <c r="I4881" s="10" t="s">
        <v>60</v>
      </c>
      <c r="J4881" s="10"/>
      <c r="K4881" s="10"/>
      <c r="L4881" s="10" t="s">
        <v>22</v>
      </c>
      <c r="M4881" s="10" t="s">
        <v>22</v>
      </c>
      <c r="N4881" s="10" t="s">
        <v>22</v>
      </c>
      <c r="O4881" s="10"/>
      <c r="P4881" s="11"/>
    </row>
    <row r="4882">
      <c r="A4882" s="22">
        <v>45432.0</v>
      </c>
      <c r="B4882" s="23">
        <v>45428.0</v>
      </c>
      <c r="C4882" s="10" t="s">
        <v>17</v>
      </c>
      <c r="D4882" s="10">
        <v>8.0</v>
      </c>
      <c r="E4882" s="16" t="s">
        <v>9</v>
      </c>
      <c r="F4882" s="10" t="s">
        <v>3659</v>
      </c>
      <c r="G4882" s="10" t="s">
        <v>3660</v>
      </c>
      <c r="H4882" s="12" t="s">
        <v>3661</v>
      </c>
      <c r="I4882" s="10" t="s">
        <v>52</v>
      </c>
      <c r="J4882" s="10"/>
      <c r="K4882" s="22"/>
      <c r="L4882" s="10" t="s">
        <v>22</v>
      </c>
      <c r="M4882" s="10" t="s">
        <v>22</v>
      </c>
      <c r="N4882" s="10" t="s">
        <v>22</v>
      </c>
      <c r="O4882" s="10" t="s">
        <v>22</v>
      </c>
      <c r="P4882" s="11"/>
    </row>
    <row r="4883">
      <c r="A4883" s="22">
        <v>45432.0</v>
      </c>
      <c r="B4883" s="23">
        <v>45428.0</v>
      </c>
      <c r="C4883" s="10" t="s">
        <v>17</v>
      </c>
      <c r="D4883" s="10">
        <v>16.0</v>
      </c>
      <c r="E4883" s="16" t="s">
        <v>9</v>
      </c>
      <c r="F4883" s="10" t="s">
        <v>3271</v>
      </c>
      <c r="G4883" s="10" t="s">
        <v>3535</v>
      </c>
      <c r="H4883" s="12"/>
      <c r="I4883" s="10" t="s">
        <v>52</v>
      </c>
      <c r="J4883" s="10"/>
      <c r="K4883" s="10" t="s">
        <v>1456</v>
      </c>
      <c r="L4883" s="10" t="s">
        <v>22</v>
      </c>
      <c r="M4883" s="10" t="s">
        <v>22</v>
      </c>
      <c r="N4883" s="10" t="s">
        <v>22</v>
      </c>
      <c r="O4883" s="10" t="s">
        <v>22</v>
      </c>
      <c r="P4883" s="11"/>
    </row>
    <row r="4884">
      <c r="A4884" s="22">
        <v>45432.0</v>
      </c>
      <c r="B4884" s="23">
        <v>45429.0</v>
      </c>
      <c r="C4884" s="10" t="s">
        <v>17</v>
      </c>
      <c r="D4884" s="10">
        <v>8.0</v>
      </c>
      <c r="E4884" s="16" t="s">
        <v>9</v>
      </c>
      <c r="F4884" s="10" t="s">
        <v>3662</v>
      </c>
      <c r="G4884" s="10" t="s">
        <v>169</v>
      </c>
      <c r="H4884" s="12" t="s">
        <v>170</v>
      </c>
      <c r="I4884" s="10" t="s">
        <v>21</v>
      </c>
      <c r="J4884" s="10"/>
      <c r="K4884" s="22"/>
      <c r="L4884" s="10" t="s">
        <v>22</v>
      </c>
      <c r="M4884" s="10" t="s">
        <v>22</v>
      </c>
      <c r="N4884" s="10" t="s">
        <v>22</v>
      </c>
      <c r="O4884" s="10"/>
      <c r="P4884" s="11"/>
    </row>
    <row r="4885">
      <c r="A4885" s="22">
        <v>45432.0</v>
      </c>
      <c r="B4885" s="23">
        <v>45429.0</v>
      </c>
      <c r="C4885" s="10" t="s">
        <v>17</v>
      </c>
      <c r="D4885" s="10">
        <v>8.0</v>
      </c>
      <c r="E4885" s="17" t="s">
        <v>33</v>
      </c>
      <c r="F4885" s="10" t="s">
        <v>2645</v>
      </c>
      <c r="G4885" s="10" t="s">
        <v>656</v>
      </c>
      <c r="H4885" s="12" t="s">
        <v>657</v>
      </c>
      <c r="I4885" s="10" t="s">
        <v>21</v>
      </c>
      <c r="J4885" s="10"/>
      <c r="K4885" s="10"/>
      <c r="L4885" s="10" t="s">
        <v>22</v>
      </c>
      <c r="M4885" s="10" t="s">
        <v>22</v>
      </c>
      <c r="N4885" s="10" t="s">
        <v>22</v>
      </c>
      <c r="O4885" s="10"/>
      <c r="P4885" s="11"/>
    </row>
    <row r="4886">
      <c r="A4886" s="22">
        <v>45432.0</v>
      </c>
      <c r="B4886" s="23">
        <v>45429.0</v>
      </c>
      <c r="C4886" s="10" t="s">
        <v>17</v>
      </c>
      <c r="D4886" s="10">
        <v>8.0</v>
      </c>
      <c r="E4886" s="17" t="s">
        <v>33</v>
      </c>
      <c r="F4886" s="10" t="s">
        <v>1710</v>
      </c>
      <c r="G4886" s="10" t="s">
        <v>45</v>
      </c>
      <c r="H4886" s="12" t="s">
        <v>46</v>
      </c>
      <c r="I4886" s="10" t="s">
        <v>21</v>
      </c>
      <c r="J4886" s="10"/>
      <c r="K4886" s="10"/>
      <c r="L4886" s="10" t="s">
        <v>22</v>
      </c>
      <c r="M4886" s="10" t="s">
        <v>22</v>
      </c>
      <c r="N4886" s="10" t="s">
        <v>22</v>
      </c>
      <c r="O4886" s="10"/>
      <c r="P4886" s="11"/>
    </row>
    <row r="4887">
      <c r="A4887" s="22">
        <v>45432.0</v>
      </c>
      <c r="B4887" s="23">
        <v>45429.0</v>
      </c>
      <c r="C4887" s="10" t="s">
        <v>17</v>
      </c>
      <c r="D4887" s="10" t="s">
        <v>177</v>
      </c>
      <c r="E4887" s="17" t="s">
        <v>33</v>
      </c>
      <c r="F4887" s="10" t="s">
        <v>3345</v>
      </c>
      <c r="G4887" s="10" t="s">
        <v>91</v>
      </c>
      <c r="H4887" s="12" t="s">
        <v>92</v>
      </c>
      <c r="I4887" s="10" t="s">
        <v>21</v>
      </c>
      <c r="J4887" s="10"/>
      <c r="K4887" s="10"/>
      <c r="L4887" s="10" t="s">
        <v>22</v>
      </c>
      <c r="M4887" s="10" t="s">
        <v>22</v>
      </c>
      <c r="N4887" s="10"/>
      <c r="O4887" s="10"/>
      <c r="P4887" s="11"/>
    </row>
    <row r="4888">
      <c r="A4888" s="22">
        <v>45432.0</v>
      </c>
      <c r="B4888" s="23">
        <v>45429.0</v>
      </c>
      <c r="C4888" s="10" t="s">
        <v>17</v>
      </c>
      <c r="D4888" s="10" t="s">
        <v>89</v>
      </c>
      <c r="E4888" s="19" t="s">
        <v>89</v>
      </c>
      <c r="F4888" s="10" t="s">
        <v>3537</v>
      </c>
      <c r="G4888" s="10" t="s">
        <v>91</v>
      </c>
      <c r="H4888" s="12" t="s">
        <v>92</v>
      </c>
      <c r="I4888" s="10" t="s">
        <v>21</v>
      </c>
      <c r="J4888" s="10"/>
      <c r="K4888" s="10"/>
      <c r="L4888" s="10" t="s">
        <v>22</v>
      </c>
      <c r="M4888" s="10" t="s">
        <v>22</v>
      </c>
      <c r="N4888" s="10" t="s">
        <v>22</v>
      </c>
      <c r="O4888" s="10"/>
      <c r="P4888" s="11"/>
    </row>
    <row r="4889">
      <c r="A4889" s="22">
        <v>45432.0</v>
      </c>
      <c r="B4889" s="23">
        <v>45429.0</v>
      </c>
      <c r="C4889" s="10" t="s">
        <v>17</v>
      </c>
      <c r="D4889" s="10" t="s">
        <v>89</v>
      </c>
      <c r="E4889" s="19" t="s">
        <v>89</v>
      </c>
      <c r="F4889" s="10" t="s">
        <v>3663</v>
      </c>
      <c r="G4889" s="10" t="s">
        <v>3664</v>
      </c>
      <c r="H4889" s="12"/>
      <c r="I4889" s="10" t="s">
        <v>21</v>
      </c>
      <c r="J4889" s="10"/>
      <c r="K4889" s="10"/>
      <c r="L4889" s="10" t="s">
        <v>22</v>
      </c>
      <c r="M4889" s="10" t="s">
        <v>22</v>
      </c>
      <c r="N4889" s="10" t="s">
        <v>22</v>
      </c>
      <c r="O4889" s="10"/>
      <c r="P4889" s="11"/>
    </row>
    <row r="4890">
      <c r="A4890" s="22">
        <v>45432.0</v>
      </c>
      <c r="B4890" s="23">
        <v>45429.0</v>
      </c>
      <c r="C4890" s="10" t="s">
        <v>17</v>
      </c>
      <c r="D4890" s="10">
        <v>6.0</v>
      </c>
      <c r="E4890" s="16" t="s">
        <v>9</v>
      </c>
      <c r="F4890" s="10" t="s">
        <v>71</v>
      </c>
      <c r="G4890" s="10" t="s">
        <v>3665</v>
      </c>
      <c r="H4890" s="12" t="s">
        <v>72</v>
      </c>
      <c r="I4890" s="10" t="s">
        <v>60</v>
      </c>
      <c r="J4890" s="10"/>
      <c r="K4890" s="10" t="s">
        <v>3666</v>
      </c>
      <c r="L4890" s="10" t="s">
        <v>22</v>
      </c>
      <c r="M4890" s="10" t="s">
        <v>22</v>
      </c>
      <c r="N4890" s="10" t="s">
        <v>22</v>
      </c>
      <c r="O4890" s="10"/>
      <c r="P4890" s="11"/>
    </row>
    <row r="4891">
      <c r="A4891" s="22">
        <v>45432.0</v>
      </c>
      <c r="B4891" s="23">
        <v>45429.0</v>
      </c>
      <c r="C4891" s="10" t="s">
        <v>17</v>
      </c>
      <c r="D4891" s="10">
        <v>8.0</v>
      </c>
      <c r="E4891" s="16" t="s">
        <v>9</v>
      </c>
      <c r="F4891" s="10" t="s">
        <v>3667</v>
      </c>
      <c r="G4891" s="10" t="s">
        <v>27</v>
      </c>
      <c r="H4891" s="12" t="s">
        <v>28</v>
      </c>
      <c r="I4891" s="10" t="s">
        <v>21</v>
      </c>
      <c r="J4891" s="10" t="s">
        <v>524</v>
      </c>
      <c r="K4891" s="10"/>
      <c r="L4891" s="10" t="s">
        <v>22</v>
      </c>
      <c r="M4891" s="10" t="s">
        <v>22</v>
      </c>
      <c r="N4891" s="10" t="s">
        <v>22</v>
      </c>
      <c r="O4891" s="10"/>
      <c r="P4891" s="11"/>
    </row>
    <row r="4892">
      <c r="A4892" s="22">
        <v>45432.0</v>
      </c>
      <c r="B4892" s="23">
        <v>45429.0</v>
      </c>
      <c r="C4892" s="10" t="s">
        <v>17</v>
      </c>
      <c r="D4892" s="10">
        <v>8.0</v>
      </c>
      <c r="E4892" s="17" t="s">
        <v>33</v>
      </c>
      <c r="F4892" s="10" t="s">
        <v>3668</v>
      </c>
      <c r="G4892" s="10" t="s">
        <v>3669</v>
      </c>
      <c r="H4892" s="12" t="s">
        <v>3670</v>
      </c>
      <c r="I4892" s="10" t="s">
        <v>52</v>
      </c>
      <c r="J4892" s="10"/>
      <c r="K4892" s="10" t="s">
        <v>3671</v>
      </c>
      <c r="L4892" s="10" t="s">
        <v>22</v>
      </c>
      <c r="M4892" s="10" t="s">
        <v>22</v>
      </c>
      <c r="N4892" s="10" t="s">
        <v>22</v>
      </c>
      <c r="O4892" s="10" t="s">
        <v>474</v>
      </c>
      <c r="P4892" s="11"/>
    </row>
    <row r="4893">
      <c r="A4893" s="22">
        <v>45432.0</v>
      </c>
      <c r="B4893" s="23">
        <v>45432.0</v>
      </c>
      <c r="C4893" s="10" t="s">
        <v>17</v>
      </c>
      <c r="D4893" s="10">
        <v>8.0</v>
      </c>
      <c r="E4893" s="17" t="s">
        <v>33</v>
      </c>
      <c r="F4893" s="10" t="s">
        <v>3364</v>
      </c>
      <c r="G4893" s="10" t="s">
        <v>318</v>
      </c>
      <c r="H4893" s="12" t="s">
        <v>319</v>
      </c>
      <c r="I4893" s="10" t="s">
        <v>21</v>
      </c>
      <c r="J4893" s="10"/>
      <c r="K4893" s="10"/>
      <c r="L4893" s="10" t="s">
        <v>22</v>
      </c>
      <c r="M4893" s="10" t="s">
        <v>22</v>
      </c>
      <c r="N4893" s="10" t="s">
        <v>22</v>
      </c>
      <c r="O4893" s="10"/>
      <c r="P4893" s="11"/>
    </row>
    <row r="4894">
      <c r="A4894" s="22">
        <v>45432.0</v>
      </c>
      <c r="B4894" s="23">
        <v>45428.0</v>
      </c>
      <c r="C4894" s="10" t="s">
        <v>17</v>
      </c>
      <c r="D4894" s="10">
        <v>8.0</v>
      </c>
      <c r="E4894" s="16" t="s">
        <v>9</v>
      </c>
      <c r="F4894" s="10" t="s">
        <v>3659</v>
      </c>
      <c r="G4894" s="10" t="s">
        <v>3660</v>
      </c>
      <c r="H4894" s="12" t="s">
        <v>3661</v>
      </c>
      <c r="I4894" s="10" t="s">
        <v>52</v>
      </c>
      <c r="J4894" s="10"/>
      <c r="K4894" s="10"/>
      <c r="L4894" s="10" t="s">
        <v>22</v>
      </c>
      <c r="M4894" s="10" t="s">
        <v>22</v>
      </c>
      <c r="N4894" s="10" t="s">
        <v>22</v>
      </c>
      <c r="O4894" s="10" t="s">
        <v>22</v>
      </c>
      <c r="P4894" s="11"/>
    </row>
    <row r="4895">
      <c r="A4895" s="22">
        <v>45432.0</v>
      </c>
      <c r="B4895" s="23">
        <v>45428.0</v>
      </c>
      <c r="C4895" s="10" t="s">
        <v>17</v>
      </c>
      <c r="D4895" s="10">
        <v>16.0</v>
      </c>
      <c r="E4895" s="16" t="s">
        <v>9</v>
      </c>
      <c r="F4895" s="10" t="s">
        <v>3271</v>
      </c>
      <c r="G4895" s="10" t="s">
        <v>3535</v>
      </c>
      <c r="H4895" s="12"/>
      <c r="I4895" s="10" t="s">
        <v>52</v>
      </c>
      <c r="J4895" s="10"/>
      <c r="K4895" s="10" t="s">
        <v>1456</v>
      </c>
      <c r="L4895" s="10" t="s">
        <v>22</v>
      </c>
      <c r="M4895" s="10" t="s">
        <v>22</v>
      </c>
      <c r="N4895" s="10" t="s">
        <v>22</v>
      </c>
      <c r="O4895" s="10" t="s">
        <v>22</v>
      </c>
      <c r="P4895" s="11"/>
    </row>
    <row r="4896">
      <c r="A4896" s="22">
        <v>45432.0</v>
      </c>
      <c r="B4896" s="23">
        <v>45429.0</v>
      </c>
      <c r="C4896" s="10" t="s">
        <v>17</v>
      </c>
      <c r="D4896" s="10">
        <v>8.0</v>
      </c>
      <c r="E4896" s="16" t="s">
        <v>9</v>
      </c>
      <c r="F4896" s="10" t="s">
        <v>3662</v>
      </c>
      <c r="G4896" s="10" t="s">
        <v>169</v>
      </c>
      <c r="H4896" s="12" t="s">
        <v>170</v>
      </c>
      <c r="I4896" s="10" t="s">
        <v>21</v>
      </c>
      <c r="J4896" s="10"/>
      <c r="K4896" s="10"/>
      <c r="L4896" s="10" t="s">
        <v>22</v>
      </c>
      <c r="M4896" s="10" t="s">
        <v>22</v>
      </c>
      <c r="N4896" s="10" t="s">
        <v>22</v>
      </c>
      <c r="O4896" s="10"/>
      <c r="P4896" s="11"/>
    </row>
    <row r="4897">
      <c r="A4897" s="22">
        <v>45432.0</v>
      </c>
      <c r="B4897" s="23">
        <v>45429.0</v>
      </c>
      <c r="C4897" s="10" t="s">
        <v>17</v>
      </c>
      <c r="D4897" s="10">
        <v>8.0</v>
      </c>
      <c r="E4897" s="17" t="s">
        <v>33</v>
      </c>
      <c r="F4897" s="10" t="s">
        <v>2645</v>
      </c>
      <c r="G4897" s="10" t="s">
        <v>656</v>
      </c>
      <c r="H4897" s="12" t="s">
        <v>657</v>
      </c>
      <c r="I4897" s="10" t="s">
        <v>21</v>
      </c>
      <c r="J4897" s="10"/>
      <c r="K4897" s="10"/>
      <c r="L4897" s="10" t="s">
        <v>22</v>
      </c>
      <c r="M4897" s="10" t="s">
        <v>22</v>
      </c>
      <c r="N4897" s="10" t="s">
        <v>22</v>
      </c>
      <c r="O4897" s="10"/>
      <c r="P4897" s="11"/>
    </row>
    <row r="4898">
      <c r="A4898" s="22">
        <v>45432.0</v>
      </c>
      <c r="B4898" s="23">
        <v>45429.0</v>
      </c>
      <c r="C4898" s="10" t="s">
        <v>17</v>
      </c>
      <c r="D4898" s="10">
        <v>8.0</v>
      </c>
      <c r="E4898" s="17" t="s">
        <v>33</v>
      </c>
      <c r="F4898" s="10" t="s">
        <v>1710</v>
      </c>
      <c r="G4898" s="10" t="s">
        <v>45</v>
      </c>
      <c r="H4898" s="12" t="s">
        <v>46</v>
      </c>
      <c r="I4898" s="10" t="s">
        <v>21</v>
      </c>
      <c r="J4898" s="10"/>
      <c r="K4898" s="10"/>
      <c r="L4898" s="10" t="s">
        <v>22</v>
      </c>
      <c r="M4898" s="10" t="s">
        <v>22</v>
      </c>
      <c r="N4898" s="10" t="s">
        <v>22</v>
      </c>
      <c r="O4898" s="10"/>
      <c r="P4898" s="11"/>
    </row>
    <row r="4899">
      <c r="A4899" s="22">
        <v>45432.0</v>
      </c>
      <c r="B4899" s="23">
        <v>45429.0</v>
      </c>
      <c r="C4899" s="10" t="s">
        <v>17</v>
      </c>
      <c r="D4899" s="10" t="s">
        <v>177</v>
      </c>
      <c r="E4899" s="17" t="s">
        <v>33</v>
      </c>
      <c r="F4899" s="10" t="s">
        <v>3345</v>
      </c>
      <c r="G4899" s="10" t="s">
        <v>91</v>
      </c>
      <c r="H4899" s="12" t="s">
        <v>92</v>
      </c>
      <c r="I4899" s="10" t="s">
        <v>21</v>
      </c>
      <c r="J4899" s="10"/>
      <c r="K4899" s="10"/>
      <c r="L4899" s="10" t="s">
        <v>22</v>
      </c>
      <c r="M4899" s="10" t="s">
        <v>22</v>
      </c>
      <c r="N4899" s="10"/>
      <c r="O4899" s="10"/>
      <c r="P4899" s="11"/>
    </row>
    <row r="4900">
      <c r="A4900" s="22">
        <v>45432.0</v>
      </c>
      <c r="B4900" s="23">
        <v>45429.0</v>
      </c>
      <c r="C4900" s="10" t="s">
        <v>17</v>
      </c>
      <c r="D4900" s="10" t="s">
        <v>89</v>
      </c>
      <c r="E4900" s="19" t="s">
        <v>89</v>
      </c>
      <c r="F4900" s="10" t="s">
        <v>3537</v>
      </c>
      <c r="G4900" s="10" t="s">
        <v>91</v>
      </c>
      <c r="H4900" s="12" t="s">
        <v>92</v>
      </c>
      <c r="I4900" s="10" t="s">
        <v>21</v>
      </c>
      <c r="J4900" s="10"/>
      <c r="K4900" s="10"/>
      <c r="L4900" s="10" t="s">
        <v>22</v>
      </c>
      <c r="M4900" s="10" t="s">
        <v>22</v>
      </c>
      <c r="N4900" s="10" t="s">
        <v>22</v>
      </c>
      <c r="O4900" s="10"/>
      <c r="P4900" s="11"/>
    </row>
    <row r="4901">
      <c r="A4901" s="22">
        <v>45432.0</v>
      </c>
      <c r="B4901" s="23">
        <v>45429.0</v>
      </c>
      <c r="C4901" s="10" t="s">
        <v>17</v>
      </c>
      <c r="D4901" s="10" t="s">
        <v>89</v>
      </c>
      <c r="E4901" s="19" t="s">
        <v>89</v>
      </c>
      <c r="F4901" s="10" t="s">
        <v>3663</v>
      </c>
      <c r="G4901" s="10" t="s">
        <v>3664</v>
      </c>
      <c r="H4901" s="12"/>
      <c r="I4901" s="10" t="s">
        <v>21</v>
      </c>
      <c r="J4901" s="10"/>
      <c r="K4901" s="10"/>
      <c r="L4901" s="10" t="s">
        <v>22</v>
      </c>
      <c r="M4901" s="10" t="s">
        <v>22</v>
      </c>
      <c r="N4901" s="10" t="s">
        <v>22</v>
      </c>
      <c r="O4901" s="10"/>
      <c r="P4901" s="11"/>
    </row>
    <row r="4902">
      <c r="A4902" s="22">
        <v>45432.0</v>
      </c>
      <c r="B4902" s="23">
        <v>45429.0</v>
      </c>
      <c r="C4902" s="10" t="s">
        <v>17</v>
      </c>
      <c r="D4902" s="10">
        <v>6.0</v>
      </c>
      <c r="E4902" s="16" t="s">
        <v>9</v>
      </c>
      <c r="F4902" s="10" t="s">
        <v>71</v>
      </c>
      <c r="G4902" s="10" t="s">
        <v>3665</v>
      </c>
      <c r="H4902" s="12" t="s">
        <v>72</v>
      </c>
      <c r="I4902" s="10" t="s">
        <v>60</v>
      </c>
      <c r="J4902" s="10"/>
      <c r="K4902" s="10" t="s">
        <v>3666</v>
      </c>
      <c r="L4902" s="10" t="s">
        <v>22</v>
      </c>
      <c r="M4902" s="10" t="s">
        <v>22</v>
      </c>
      <c r="N4902" s="10" t="s">
        <v>22</v>
      </c>
      <c r="O4902" s="10"/>
      <c r="P4902" s="11"/>
    </row>
    <row r="4903">
      <c r="A4903" s="22">
        <v>45432.0</v>
      </c>
      <c r="B4903" s="23">
        <v>45429.0</v>
      </c>
      <c r="C4903" s="10" t="s">
        <v>17</v>
      </c>
      <c r="D4903" s="10">
        <v>8.0</v>
      </c>
      <c r="E4903" s="16" t="s">
        <v>9</v>
      </c>
      <c r="F4903" s="10" t="s">
        <v>3667</v>
      </c>
      <c r="G4903" s="10" t="s">
        <v>27</v>
      </c>
      <c r="H4903" s="12" t="s">
        <v>28</v>
      </c>
      <c r="I4903" s="10" t="s">
        <v>21</v>
      </c>
      <c r="J4903" s="10" t="s">
        <v>524</v>
      </c>
      <c r="K4903" s="10"/>
      <c r="L4903" s="10" t="s">
        <v>22</v>
      </c>
      <c r="M4903" s="10" t="s">
        <v>22</v>
      </c>
      <c r="N4903" s="10" t="s">
        <v>22</v>
      </c>
      <c r="O4903" s="10"/>
      <c r="P4903" s="11"/>
    </row>
    <row r="4904">
      <c r="A4904" s="29">
        <v>45432.0</v>
      </c>
      <c r="B4904" s="23">
        <v>45429.0</v>
      </c>
      <c r="C4904" s="10" t="s">
        <v>17</v>
      </c>
      <c r="D4904" s="10">
        <v>8.0</v>
      </c>
      <c r="E4904" s="17" t="s">
        <v>33</v>
      </c>
      <c r="F4904" s="10" t="s">
        <v>3668</v>
      </c>
      <c r="G4904" s="10" t="s">
        <v>3669</v>
      </c>
      <c r="H4904" s="12" t="s">
        <v>3670</v>
      </c>
      <c r="I4904" s="10" t="s">
        <v>52</v>
      </c>
      <c r="J4904" s="10"/>
      <c r="K4904" s="10" t="s">
        <v>3671</v>
      </c>
      <c r="L4904" s="10" t="s">
        <v>22</v>
      </c>
      <c r="M4904" s="10" t="s">
        <v>22</v>
      </c>
      <c r="N4904" s="10" t="s">
        <v>22</v>
      </c>
      <c r="O4904" s="10" t="s">
        <v>474</v>
      </c>
      <c r="P4904" s="11"/>
    </row>
    <row r="4905">
      <c r="A4905" s="22">
        <v>45432.0</v>
      </c>
      <c r="B4905" s="23">
        <v>45432.0</v>
      </c>
      <c r="C4905" s="10" t="s">
        <v>17</v>
      </c>
      <c r="D4905" s="10">
        <v>8.0</v>
      </c>
      <c r="E4905" s="17" t="s">
        <v>33</v>
      </c>
      <c r="F4905" s="10" t="s">
        <v>3364</v>
      </c>
      <c r="G4905" s="10" t="s">
        <v>318</v>
      </c>
      <c r="H4905" s="12" t="s">
        <v>319</v>
      </c>
      <c r="I4905" s="10" t="s">
        <v>21</v>
      </c>
      <c r="J4905" s="10"/>
      <c r="K4905" s="10"/>
      <c r="L4905" s="10" t="s">
        <v>22</v>
      </c>
      <c r="M4905" s="10" t="s">
        <v>22</v>
      </c>
      <c r="N4905" s="10" t="s">
        <v>22</v>
      </c>
      <c r="O4905" s="10"/>
      <c r="P4905" s="11"/>
    </row>
    <row r="4906">
      <c r="A4906" s="22">
        <v>45430.0</v>
      </c>
      <c r="B4906" s="23">
        <v>45429.0</v>
      </c>
      <c r="C4906" s="10" t="s">
        <v>17</v>
      </c>
      <c r="D4906" s="10">
        <v>8.0</v>
      </c>
      <c r="E4906" s="17" t="s">
        <v>33</v>
      </c>
      <c r="F4906" s="10" t="s">
        <v>3428</v>
      </c>
      <c r="G4906" s="10" t="s">
        <v>1164</v>
      </c>
      <c r="H4906" s="12" t="s">
        <v>1165</v>
      </c>
      <c r="I4906" s="10" t="s">
        <v>52</v>
      </c>
      <c r="J4906" s="10"/>
      <c r="K4906" s="10"/>
      <c r="L4906" s="10" t="s">
        <v>22</v>
      </c>
      <c r="M4906" s="10" t="s">
        <v>22</v>
      </c>
      <c r="N4906" s="10" t="s">
        <v>22</v>
      </c>
      <c r="O4906" s="10" t="s">
        <v>474</v>
      </c>
      <c r="P4906" s="11"/>
    </row>
    <row r="4907">
      <c r="A4907" s="22">
        <v>45430.0</v>
      </c>
      <c r="B4907" s="23">
        <v>45429.0</v>
      </c>
      <c r="C4907" s="10" t="s">
        <v>17</v>
      </c>
      <c r="D4907" s="10">
        <v>8.0</v>
      </c>
      <c r="E4907" s="17" t="s">
        <v>33</v>
      </c>
      <c r="F4907" s="10" t="s">
        <v>157</v>
      </c>
      <c r="G4907" s="10" t="s">
        <v>158</v>
      </c>
      <c r="H4907" s="12" t="s">
        <v>159</v>
      </c>
      <c r="I4907" s="10" t="s">
        <v>52</v>
      </c>
      <c r="J4907" s="10"/>
      <c r="K4907" s="10"/>
      <c r="L4907" s="10" t="s">
        <v>22</v>
      </c>
      <c r="M4907" s="10" t="s">
        <v>22</v>
      </c>
      <c r="N4907" s="10" t="s">
        <v>22</v>
      </c>
      <c r="O4907" s="10"/>
      <c r="P4907" s="11"/>
    </row>
    <row r="4908">
      <c r="A4908" s="22">
        <v>45429.48152449074</v>
      </c>
      <c r="B4908" s="23">
        <v>45429.0</v>
      </c>
      <c r="C4908" s="10" t="s">
        <v>17</v>
      </c>
      <c r="D4908" s="10">
        <v>8.0</v>
      </c>
      <c r="E4908" s="16" t="s">
        <v>9</v>
      </c>
      <c r="F4908" s="10" t="s">
        <v>3672</v>
      </c>
      <c r="G4908" s="10" t="s">
        <v>3673</v>
      </c>
      <c r="H4908" s="12" t="s">
        <v>3674</v>
      </c>
      <c r="I4908" s="10" t="s">
        <v>60</v>
      </c>
      <c r="J4908" s="10" t="s">
        <v>3675</v>
      </c>
      <c r="K4908" s="10"/>
      <c r="L4908" s="10" t="s">
        <v>22</v>
      </c>
      <c r="M4908" s="10" t="s">
        <v>22</v>
      </c>
      <c r="N4908" s="10" t="s">
        <v>22</v>
      </c>
      <c r="O4908" s="10" t="s">
        <v>22</v>
      </c>
      <c r="P4908" s="11"/>
    </row>
    <row r="4909">
      <c r="A4909" s="22">
        <v>45429.44450721065</v>
      </c>
      <c r="B4909" s="23">
        <v>45429.0</v>
      </c>
      <c r="C4909" s="10" t="s">
        <v>17</v>
      </c>
      <c r="D4909" s="10">
        <v>8.0</v>
      </c>
      <c r="E4909" s="16" t="s">
        <v>9</v>
      </c>
      <c r="F4909" s="10" t="s">
        <v>754</v>
      </c>
      <c r="G4909" s="10" t="s">
        <v>814</v>
      </c>
      <c r="H4909" s="12" t="s">
        <v>832</v>
      </c>
      <c r="I4909" s="10" t="s">
        <v>21</v>
      </c>
      <c r="J4909" s="10"/>
      <c r="K4909" s="10"/>
      <c r="L4909" s="10" t="s">
        <v>22</v>
      </c>
      <c r="M4909" s="10" t="s">
        <v>22</v>
      </c>
      <c r="N4909" s="10" t="s">
        <v>22</v>
      </c>
      <c r="O4909" s="10"/>
      <c r="P4909" s="11"/>
    </row>
    <row r="4910">
      <c r="A4910" s="22">
        <v>45429.44324982639</v>
      </c>
      <c r="B4910" s="23">
        <v>45429.0</v>
      </c>
      <c r="C4910" s="10" t="s">
        <v>17</v>
      </c>
      <c r="D4910" s="10">
        <v>8.0</v>
      </c>
      <c r="E4910" s="17" t="s">
        <v>33</v>
      </c>
      <c r="F4910" s="10" t="s">
        <v>3035</v>
      </c>
      <c r="G4910" s="10" t="s">
        <v>3676</v>
      </c>
      <c r="H4910" s="12"/>
      <c r="I4910" s="10" t="s">
        <v>52</v>
      </c>
      <c r="J4910" s="10"/>
      <c r="K4910" s="10"/>
      <c r="L4910" s="10" t="s">
        <v>22</v>
      </c>
      <c r="M4910" s="10" t="s">
        <v>22</v>
      </c>
      <c r="N4910" s="10" t="s">
        <v>22</v>
      </c>
      <c r="O4910" s="10" t="s">
        <v>474</v>
      </c>
      <c r="P4910" s="11"/>
    </row>
    <row r="4911">
      <c r="A4911" s="22">
        <v>45429.0</v>
      </c>
      <c r="B4911" s="23">
        <v>45428.0</v>
      </c>
      <c r="C4911" s="10" t="s">
        <v>17</v>
      </c>
      <c r="D4911" s="10" t="s">
        <v>89</v>
      </c>
      <c r="E4911" s="19" t="s">
        <v>89</v>
      </c>
      <c r="F4911" s="10" t="s">
        <v>484</v>
      </c>
      <c r="G4911" s="10" t="s">
        <v>485</v>
      </c>
      <c r="H4911" s="12"/>
      <c r="I4911" s="10" t="s">
        <v>21</v>
      </c>
      <c r="J4911" s="10"/>
      <c r="K4911" s="10"/>
      <c r="L4911" s="10" t="s">
        <v>22</v>
      </c>
      <c r="M4911" s="10" t="s">
        <v>22</v>
      </c>
      <c r="N4911" s="10" t="s">
        <v>22</v>
      </c>
      <c r="O4911" s="10" t="s">
        <v>474</v>
      </c>
      <c r="P4911" s="11"/>
    </row>
    <row r="4912">
      <c r="A4912" s="22">
        <v>45429.0</v>
      </c>
      <c r="B4912" s="23">
        <v>45428.0</v>
      </c>
      <c r="C4912" s="10" t="s">
        <v>17</v>
      </c>
      <c r="D4912" s="10">
        <v>8.0</v>
      </c>
      <c r="E4912" s="17" t="s">
        <v>33</v>
      </c>
      <c r="F4912" s="10" t="s">
        <v>2733</v>
      </c>
      <c r="G4912" s="10" t="s">
        <v>226</v>
      </c>
      <c r="H4912" s="12" t="s">
        <v>227</v>
      </c>
      <c r="I4912" s="10" t="s">
        <v>21</v>
      </c>
      <c r="J4912" s="10"/>
      <c r="K4912" s="10"/>
      <c r="L4912" s="10" t="s">
        <v>22</v>
      </c>
      <c r="M4912" s="10" t="s">
        <v>22</v>
      </c>
      <c r="N4912" s="10" t="s">
        <v>22</v>
      </c>
      <c r="O4912" s="10"/>
      <c r="P4912" s="11"/>
    </row>
    <row r="4913">
      <c r="A4913" s="22">
        <v>45429.0</v>
      </c>
      <c r="B4913" s="23">
        <v>45428.0</v>
      </c>
      <c r="C4913" s="10" t="s">
        <v>17</v>
      </c>
      <c r="D4913" s="10">
        <v>4.0</v>
      </c>
      <c r="E4913" s="16" t="s">
        <v>9</v>
      </c>
      <c r="F4913" s="10" t="s">
        <v>3677</v>
      </c>
      <c r="G4913" s="10" t="s">
        <v>3678</v>
      </c>
      <c r="H4913" s="12" t="s">
        <v>3679</v>
      </c>
      <c r="I4913" s="10" t="s">
        <v>52</v>
      </c>
      <c r="J4913" s="10"/>
      <c r="K4913" s="22">
        <v>45511.0</v>
      </c>
      <c r="L4913" s="10" t="s">
        <v>22</v>
      </c>
      <c r="M4913" s="10" t="s">
        <v>22</v>
      </c>
      <c r="N4913" s="10" t="s">
        <v>22</v>
      </c>
      <c r="O4913" s="10" t="s">
        <v>22</v>
      </c>
      <c r="P4913" s="11"/>
    </row>
    <row r="4914">
      <c r="A4914" s="22">
        <v>45429.0</v>
      </c>
      <c r="B4914" s="23">
        <v>45429.0</v>
      </c>
      <c r="C4914" s="10" t="s">
        <v>17</v>
      </c>
      <c r="D4914" s="10">
        <v>8.0</v>
      </c>
      <c r="E4914" s="16" t="s">
        <v>9</v>
      </c>
      <c r="F4914" s="10" t="s">
        <v>627</v>
      </c>
      <c r="G4914" s="10" t="s">
        <v>3680</v>
      </c>
      <c r="H4914" s="12" t="s">
        <v>279</v>
      </c>
      <c r="I4914" s="10" t="s">
        <v>60</v>
      </c>
      <c r="J4914" s="10"/>
      <c r="K4914" s="10"/>
      <c r="L4914" s="10" t="s">
        <v>22</v>
      </c>
      <c r="M4914" s="10" t="s">
        <v>22</v>
      </c>
      <c r="N4914" s="10" t="s">
        <v>22</v>
      </c>
      <c r="O4914" s="10" t="s">
        <v>22</v>
      </c>
      <c r="P4914" s="11"/>
    </row>
    <row r="4915">
      <c r="A4915" s="22">
        <v>45428.51517024306</v>
      </c>
      <c r="B4915" s="23">
        <v>45428.0</v>
      </c>
      <c r="C4915" s="10" t="s">
        <v>17</v>
      </c>
      <c r="D4915" s="10">
        <v>4.0</v>
      </c>
      <c r="E4915" s="17" t="s">
        <v>33</v>
      </c>
      <c r="F4915" s="10" t="s">
        <v>399</v>
      </c>
      <c r="G4915" s="10" t="s">
        <v>3681</v>
      </c>
      <c r="H4915" s="12"/>
      <c r="I4915" s="10" t="s">
        <v>52</v>
      </c>
      <c r="J4915" s="10"/>
      <c r="K4915" s="10"/>
      <c r="L4915" s="10" t="s">
        <v>22</v>
      </c>
      <c r="M4915" s="10" t="s">
        <v>22</v>
      </c>
      <c r="N4915" s="10" t="s">
        <v>22</v>
      </c>
      <c r="O4915" s="10"/>
      <c r="P4915" s="11"/>
    </row>
    <row r="4916">
      <c r="A4916" s="22">
        <v>45428.51327480324</v>
      </c>
      <c r="B4916" s="23">
        <v>45428.0</v>
      </c>
      <c r="C4916" s="10" t="s">
        <v>17</v>
      </c>
      <c r="D4916" s="10">
        <v>8.0</v>
      </c>
      <c r="E4916" s="17" t="s">
        <v>33</v>
      </c>
      <c r="F4916" s="10" t="s">
        <v>807</v>
      </c>
      <c r="G4916" s="10" t="s">
        <v>169</v>
      </c>
      <c r="H4916" s="12" t="s">
        <v>170</v>
      </c>
      <c r="I4916" s="10" t="s">
        <v>21</v>
      </c>
      <c r="J4916" s="10"/>
      <c r="K4916" s="10"/>
      <c r="L4916" s="10" t="s">
        <v>22</v>
      </c>
      <c r="M4916" s="10" t="s">
        <v>22</v>
      </c>
      <c r="N4916" s="10" t="s">
        <v>22</v>
      </c>
      <c r="O4916" s="10"/>
      <c r="P4916" s="11"/>
    </row>
    <row r="4917">
      <c r="A4917" s="22">
        <v>45428.51182385416</v>
      </c>
      <c r="B4917" s="23">
        <v>45428.0</v>
      </c>
      <c r="C4917" s="10" t="s">
        <v>17</v>
      </c>
      <c r="D4917" s="10">
        <v>16.0</v>
      </c>
      <c r="E4917" s="17" t="s">
        <v>33</v>
      </c>
      <c r="F4917" s="10" t="s">
        <v>291</v>
      </c>
      <c r="G4917" s="10" t="s">
        <v>292</v>
      </c>
      <c r="H4917" s="12" t="s">
        <v>293</v>
      </c>
      <c r="I4917" s="10" t="s">
        <v>21</v>
      </c>
      <c r="J4917" s="10"/>
      <c r="K4917" s="22"/>
      <c r="L4917" s="10" t="s">
        <v>22</v>
      </c>
      <c r="M4917" s="10" t="s">
        <v>22</v>
      </c>
      <c r="N4917" s="10" t="s">
        <v>22</v>
      </c>
      <c r="O4917" s="10"/>
      <c r="P4917" s="11"/>
    </row>
    <row r="4918">
      <c r="A4918" s="22">
        <v>45428.42446145833</v>
      </c>
      <c r="B4918" s="23">
        <v>45428.0</v>
      </c>
      <c r="C4918" s="10" t="s">
        <v>17</v>
      </c>
      <c r="D4918" s="10">
        <v>8.0</v>
      </c>
      <c r="E4918" s="17" t="s">
        <v>33</v>
      </c>
      <c r="F4918" s="10" t="s">
        <v>302</v>
      </c>
      <c r="G4918" s="10" t="s">
        <v>30</v>
      </c>
      <c r="H4918" s="12" t="s">
        <v>31</v>
      </c>
      <c r="I4918" s="10" t="s">
        <v>21</v>
      </c>
      <c r="J4918" s="10"/>
      <c r="K4918" s="22"/>
      <c r="L4918" s="10" t="s">
        <v>22</v>
      </c>
      <c r="M4918" s="10" t="s">
        <v>22</v>
      </c>
      <c r="N4918" s="10" t="s">
        <v>22</v>
      </c>
      <c r="O4918" s="10"/>
      <c r="P4918" s="11"/>
    </row>
    <row r="4919">
      <c r="A4919" s="22">
        <v>45428.385690243056</v>
      </c>
      <c r="B4919" s="23">
        <v>45428.0</v>
      </c>
      <c r="C4919" s="10" t="s">
        <v>17</v>
      </c>
      <c r="D4919" s="10" t="s">
        <v>89</v>
      </c>
      <c r="E4919" s="19" t="s">
        <v>89</v>
      </c>
      <c r="F4919" s="10" t="s">
        <v>3194</v>
      </c>
      <c r="G4919" s="10" t="s">
        <v>97</v>
      </c>
      <c r="H4919" s="12" t="s">
        <v>98</v>
      </c>
      <c r="I4919" s="10" t="s">
        <v>21</v>
      </c>
      <c r="J4919" s="10"/>
      <c r="K4919" s="10"/>
      <c r="L4919" s="10" t="s">
        <v>22</v>
      </c>
      <c r="M4919" s="10" t="s">
        <v>22</v>
      </c>
      <c r="N4919" s="10" t="s">
        <v>22</v>
      </c>
      <c r="O4919" s="10"/>
      <c r="P4919" s="11"/>
    </row>
    <row r="4920">
      <c r="A4920" s="22">
        <v>45428.0</v>
      </c>
      <c r="B4920" s="23">
        <v>45426.0</v>
      </c>
      <c r="C4920" s="10" t="s">
        <v>17</v>
      </c>
      <c r="D4920" s="10">
        <v>12.0</v>
      </c>
      <c r="E4920" s="16" t="s">
        <v>9</v>
      </c>
      <c r="F4920" s="10" t="s">
        <v>3682</v>
      </c>
      <c r="G4920" s="10" t="s">
        <v>810</v>
      </c>
      <c r="H4920" s="12"/>
      <c r="I4920" s="10" t="s">
        <v>21</v>
      </c>
      <c r="J4920" s="10"/>
      <c r="K4920" s="10" t="s">
        <v>3612</v>
      </c>
      <c r="L4920" s="10" t="s">
        <v>22</v>
      </c>
      <c r="M4920" s="10" t="s">
        <v>22</v>
      </c>
      <c r="N4920" s="10" t="s">
        <v>22</v>
      </c>
      <c r="O4920" s="10"/>
      <c r="P4920" s="11"/>
    </row>
    <row r="4921">
      <c r="A4921" s="22">
        <v>45428.0</v>
      </c>
      <c r="B4921" s="23">
        <v>45427.0</v>
      </c>
      <c r="C4921" s="10" t="s">
        <v>17</v>
      </c>
      <c r="D4921" s="10">
        <v>6.0</v>
      </c>
      <c r="E4921" s="16" t="s">
        <v>9</v>
      </c>
      <c r="F4921" s="10" t="s">
        <v>3646</v>
      </c>
      <c r="G4921" s="10" t="s">
        <v>3192</v>
      </c>
      <c r="H4921" s="12"/>
      <c r="I4921" s="10" t="s">
        <v>21</v>
      </c>
      <c r="J4921" s="10"/>
      <c r="K4921" s="10"/>
      <c r="L4921" s="10" t="s">
        <v>22</v>
      </c>
      <c r="M4921" s="10" t="s">
        <v>22</v>
      </c>
      <c r="N4921" s="10" t="s">
        <v>22</v>
      </c>
      <c r="O4921" s="10"/>
      <c r="P4921" s="11"/>
    </row>
    <row r="4922">
      <c r="A4922" s="22">
        <v>45428.0</v>
      </c>
      <c r="B4922" s="23">
        <v>45427.0</v>
      </c>
      <c r="C4922" s="10" t="s">
        <v>17</v>
      </c>
      <c r="D4922" s="10">
        <v>8.0</v>
      </c>
      <c r="E4922" s="16" t="s">
        <v>9</v>
      </c>
      <c r="F4922" s="10" t="s">
        <v>3683</v>
      </c>
      <c r="G4922" s="10" t="s">
        <v>2876</v>
      </c>
      <c r="H4922" s="12" t="s">
        <v>3684</v>
      </c>
      <c r="I4922" s="10" t="s">
        <v>60</v>
      </c>
      <c r="J4922" s="10"/>
      <c r="K4922" s="10" t="s">
        <v>454</v>
      </c>
      <c r="L4922" s="10" t="s">
        <v>22</v>
      </c>
      <c r="M4922" s="10" t="s">
        <v>22</v>
      </c>
      <c r="N4922" s="10" t="s">
        <v>22</v>
      </c>
      <c r="O4922" s="10" t="s">
        <v>474</v>
      </c>
      <c r="P4922" s="11"/>
    </row>
    <row r="4923">
      <c r="A4923" s="22">
        <v>45428.0</v>
      </c>
      <c r="B4923" s="23">
        <v>45427.0</v>
      </c>
      <c r="C4923" s="10" t="s">
        <v>17</v>
      </c>
      <c r="D4923" s="10">
        <v>16.0</v>
      </c>
      <c r="E4923" s="17" t="s">
        <v>33</v>
      </c>
      <c r="F4923" s="10" t="s">
        <v>641</v>
      </c>
      <c r="G4923" s="10" t="s">
        <v>731</v>
      </c>
      <c r="H4923" s="12" t="s">
        <v>777</v>
      </c>
      <c r="I4923" s="10" t="s">
        <v>60</v>
      </c>
      <c r="J4923" s="10" t="s">
        <v>3685</v>
      </c>
      <c r="K4923" s="10"/>
      <c r="L4923" s="10" t="s">
        <v>22</v>
      </c>
      <c r="M4923" s="10" t="s">
        <v>22</v>
      </c>
      <c r="N4923" s="10" t="s">
        <v>22</v>
      </c>
      <c r="O4923" s="10" t="s">
        <v>22</v>
      </c>
      <c r="P4923" s="11"/>
    </row>
    <row r="4924">
      <c r="A4924" s="22">
        <v>45428.0</v>
      </c>
      <c r="B4924" s="23">
        <v>45427.0</v>
      </c>
      <c r="C4924" s="10" t="s">
        <v>17</v>
      </c>
      <c r="D4924" s="10"/>
      <c r="E4924" s="16" t="s">
        <v>9</v>
      </c>
      <c r="F4924" s="10" t="s">
        <v>309</v>
      </c>
      <c r="G4924" s="10" t="s">
        <v>3686</v>
      </c>
      <c r="H4924" s="12" t="s">
        <v>311</v>
      </c>
      <c r="I4924" s="10" t="s">
        <v>60</v>
      </c>
      <c r="J4924" s="10" t="s">
        <v>3687</v>
      </c>
      <c r="K4924" s="22"/>
      <c r="L4924" s="10" t="s">
        <v>22</v>
      </c>
      <c r="M4924" s="10" t="s">
        <v>22</v>
      </c>
      <c r="N4924" s="10" t="s">
        <v>22</v>
      </c>
      <c r="O4924" s="10" t="s">
        <v>22</v>
      </c>
      <c r="P4924" s="11"/>
    </row>
    <row r="4925">
      <c r="A4925" s="22">
        <v>45428.0</v>
      </c>
      <c r="B4925" s="23">
        <v>45427.0</v>
      </c>
      <c r="C4925" s="10" t="s">
        <v>17</v>
      </c>
      <c r="D4925" s="10" t="s">
        <v>132</v>
      </c>
      <c r="E4925" s="17" t="s">
        <v>33</v>
      </c>
      <c r="F4925" s="10" t="s">
        <v>487</v>
      </c>
      <c r="G4925" s="10" t="s">
        <v>488</v>
      </c>
      <c r="H4925" s="12" t="s">
        <v>489</v>
      </c>
      <c r="I4925" s="10" t="s">
        <v>21</v>
      </c>
      <c r="J4925" s="10"/>
      <c r="K4925" s="10"/>
      <c r="L4925" s="10" t="s">
        <v>22</v>
      </c>
      <c r="M4925" s="10" t="s">
        <v>22</v>
      </c>
      <c r="N4925" s="10" t="s">
        <v>22</v>
      </c>
      <c r="O4925" s="10"/>
      <c r="P4925" s="11"/>
    </row>
    <row r="4926">
      <c r="A4926" s="22">
        <v>45427.530062465274</v>
      </c>
      <c r="B4926" s="23">
        <v>45427.0</v>
      </c>
      <c r="C4926" s="10" t="s">
        <v>17</v>
      </c>
      <c r="D4926" s="10">
        <v>8.0</v>
      </c>
      <c r="E4926" s="17" t="s">
        <v>33</v>
      </c>
      <c r="F4926" s="10" t="s">
        <v>3688</v>
      </c>
      <c r="G4926" s="10" t="s">
        <v>169</v>
      </c>
      <c r="H4926" s="12" t="s">
        <v>170</v>
      </c>
      <c r="I4926" s="10" t="s">
        <v>21</v>
      </c>
      <c r="J4926" s="10"/>
      <c r="K4926" s="10"/>
      <c r="L4926" s="10" t="s">
        <v>22</v>
      </c>
      <c r="M4926" s="10" t="s">
        <v>22</v>
      </c>
      <c r="N4926" s="10" t="s">
        <v>22</v>
      </c>
      <c r="O4926" s="10"/>
      <c r="P4926" s="11"/>
    </row>
    <row r="4927">
      <c r="A4927" s="22">
        <v>45427.39276918981</v>
      </c>
      <c r="B4927" s="23">
        <v>45427.0</v>
      </c>
      <c r="C4927" s="10" t="s">
        <v>17</v>
      </c>
      <c r="D4927" s="10" t="s">
        <v>89</v>
      </c>
      <c r="E4927" s="19" t="s">
        <v>89</v>
      </c>
      <c r="F4927" s="10" t="s">
        <v>3194</v>
      </c>
      <c r="G4927" s="10" t="s">
        <v>97</v>
      </c>
      <c r="H4927" s="12" t="s">
        <v>98</v>
      </c>
      <c r="I4927" s="10" t="s">
        <v>21</v>
      </c>
      <c r="J4927" s="10"/>
      <c r="K4927" s="10"/>
      <c r="L4927" s="10" t="s">
        <v>22</v>
      </c>
      <c r="M4927" s="10" t="s">
        <v>22</v>
      </c>
      <c r="N4927" s="10" t="s">
        <v>22</v>
      </c>
      <c r="O4927" s="10"/>
      <c r="P4927" s="11"/>
    </row>
    <row r="4928">
      <c r="A4928" s="22">
        <v>45427.39197684028</v>
      </c>
      <c r="B4928" s="23">
        <v>45427.0</v>
      </c>
      <c r="C4928" s="10" t="s">
        <v>17</v>
      </c>
      <c r="D4928" s="10">
        <v>8.0</v>
      </c>
      <c r="E4928" s="16" t="s">
        <v>9</v>
      </c>
      <c r="F4928" s="10" t="s">
        <v>2645</v>
      </c>
      <c r="G4928" s="10" t="s">
        <v>656</v>
      </c>
      <c r="H4928" s="12" t="s">
        <v>657</v>
      </c>
      <c r="I4928" s="10" t="s">
        <v>21</v>
      </c>
      <c r="J4928" s="10"/>
      <c r="K4928" s="10"/>
      <c r="L4928" s="10" t="s">
        <v>22</v>
      </c>
      <c r="M4928" s="10" t="s">
        <v>22</v>
      </c>
      <c r="N4928" s="10" t="s">
        <v>22</v>
      </c>
      <c r="O4928" s="10"/>
      <c r="P4928" s="11"/>
    </row>
    <row r="4929">
      <c r="A4929" s="22">
        <v>45427.384669004634</v>
      </c>
      <c r="B4929" s="23">
        <v>45427.0</v>
      </c>
      <c r="C4929" s="10" t="s">
        <v>17</v>
      </c>
      <c r="D4929" s="10">
        <v>8.0</v>
      </c>
      <c r="E4929" s="17" t="s">
        <v>33</v>
      </c>
      <c r="F4929" s="10" t="s">
        <v>704</v>
      </c>
      <c r="G4929" s="10" t="s">
        <v>812</v>
      </c>
      <c r="H4929" s="12"/>
      <c r="I4929" s="10" t="s">
        <v>21</v>
      </c>
      <c r="J4929" s="10"/>
      <c r="K4929" s="10"/>
      <c r="L4929" s="10" t="s">
        <v>22</v>
      </c>
      <c r="M4929" s="10" t="s">
        <v>22</v>
      </c>
      <c r="N4929" s="10" t="s">
        <v>22</v>
      </c>
      <c r="O4929" s="10"/>
      <c r="P4929" s="11"/>
    </row>
    <row r="4930">
      <c r="A4930" s="30">
        <v>45427.37589835648</v>
      </c>
      <c r="B4930" s="23">
        <v>45427.0</v>
      </c>
      <c r="C4930" s="10" t="s">
        <v>17</v>
      </c>
      <c r="D4930" s="10">
        <v>4.0</v>
      </c>
      <c r="E4930" s="16" t="s">
        <v>9</v>
      </c>
      <c r="F4930" s="10" t="s">
        <v>3689</v>
      </c>
      <c r="G4930" s="10" t="s">
        <v>3690</v>
      </c>
      <c r="H4930" s="12" t="s">
        <v>3691</v>
      </c>
      <c r="I4930" s="10" t="s">
        <v>60</v>
      </c>
      <c r="J4930" s="10" t="s">
        <v>3692</v>
      </c>
      <c r="K4930" s="10"/>
      <c r="L4930" s="10" t="s">
        <v>22</v>
      </c>
      <c r="M4930" s="10" t="s">
        <v>22</v>
      </c>
      <c r="N4930" s="10" t="s">
        <v>22</v>
      </c>
      <c r="O4930" s="10" t="s">
        <v>22</v>
      </c>
      <c r="P4930" s="11"/>
    </row>
    <row r="4931">
      <c r="A4931" s="22">
        <v>45427.37060304398</v>
      </c>
      <c r="B4931" s="23">
        <v>45427.0</v>
      </c>
      <c r="C4931" s="10" t="s">
        <v>17</v>
      </c>
      <c r="D4931" s="10">
        <v>8.0</v>
      </c>
      <c r="E4931" s="37" t="s">
        <v>953</v>
      </c>
      <c r="F4931" s="10" t="s">
        <v>1855</v>
      </c>
      <c r="G4931" s="10" t="s">
        <v>94</v>
      </c>
      <c r="H4931" s="12" t="s">
        <v>161</v>
      </c>
      <c r="I4931" s="10" t="s">
        <v>21</v>
      </c>
      <c r="J4931" s="10" t="s">
        <v>536</v>
      </c>
      <c r="K4931" s="22">
        <v>45606.0</v>
      </c>
      <c r="L4931" s="10" t="s">
        <v>22</v>
      </c>
      <c r="M4931" s="10" t="s">
        <v>22</v>
      </c>
      <c r="N4931" s="10" t="s">
        <v>22</v>
      </c>
      <c r="O4931" s="10"/>
      <c r="P4931" s="11"/>
    </row>
    <row r="4932">
      <c r="A4932" s="22">
        <v>45427.0</v>
      </c>
      <c r="B4932" s="23">
        <v>45425.0</v>
      </c>
      <c r="C4932" s="10" t="s">
        <v>17</v>
      </c>
      <c r="D4932" s="10" t="s">
        <v>89</v>
      </c>
      <c r="E4932" s="19" t="s">
        <v>89</v>
      </c>
      <c r="F4932" s="10" t="s">
        <v>212</v>
      </c>
      <c r="G4932" s="10" t="s">
        <v>213</v>
      </c>
      <c r="H4932" s="12" t="s">
        <v>680</v>
      </c>
      <c r="I4932" s="10" t="s">
        <v>21</v>
      </c>
      <c r="J4932" s="10"/>
      <c r="K4932" s="22">
        <v>0.5</v>
      </c>
      <c r="L4932" s="10" t="s">
        <v>22</v>
      </c>
      <c r="M4932" s="10" t="s">
        <v>22</v>
      </c>
      <c r="N4932" s="10" t="s">
        <v>22</v>
      </c>
      <c r="O4932" s="10"/>
      <c r="P4932" s="11"/>
    </row>
    <row r="4933">
      <c r="A4933" s="22">
        <v>45427.0</v>
      </c>
      <c r="B4933" s="23">
        <v>45426.0</v>
      </c>
      <c r="C4933" s="10" t="s">
        <v>17</v>
      </c>
      <c r="D4933" s="10">
        <v>8.0</v>
      </c>
      <c r="E4933" s="17" t="s">
        <v>33</v>
      </c>
      <c r="F4933" s="10" t="s">
        <v>3693</v>
      </c>
      <c r="G4933" s="10" t="s">
        <v>483</v>
      </c>
      <c r="H4933" s="12"/>
      <c r="I4933" s="10" t="s">
        <v>21</v>
      </c>
      <c r="J4933" s="10"/>
      <c r="K4933" s="10" t="s">
        <v>3587</v>
      </c>
      <c r="L4933" s="10" t="s">
        <v>22</v>
      </c>
      <c r="M4933" s="10" t="s">
        <v>22</v>
      </c>
      <c r="N4933" s="10" t="s">
        <v>22</v>
      </c>
      <c r="O4933" s="10"/>
      <c r="P4933" s="11"/>
    </row>
    <row r="4934">
      <c r="A4934" s="22">
        <v>45427.0</v>
      </c>
      <c r="B4934" s="23">
        <v>45426.0</v>
      </c>
      <c r="C4934" s="10" t="s">
        <v>17</v>
      </c>
      <c r="D4934" s="10">
        <v>8.0</v>
      </c>
      <c r="E4934" s="17" t="s">
        <v>33</v>
      </c>
      <c r="F4934" s="10" t="s">
        <v>302</v>
      </c>
      <c r="G4934" s="10" t="s">
        <v>30</v>
      </c>
      <c r="H4934" s="12" t="s">
        <v>31</v>
      </c>
      <c r="I4934" s="10" t="s">
        <v>21</v>
      </c>
      <c r="J4934" s="10"/>
      <c r="K4934" s="22"/>
      <c r="L4934" s="10" t="s">
        <v>22</v>
      </c>
      <c r="M4934" s="10" t="s">
        <v>22</v>
      </c>
      <c r="N4934" s="10" t="s">
        <v>22</v>
      </c>
      <c r="O4934" s="10"/>
      <c r="P4934" s="11"/>
    </row>
    <row r="4935">
      <c r="A4935" s="22">
        <v>45427.0</v>
      </c>
      <c r="B4935" s="23">
        <v>45426.0</v>
      </c>
      <c r="C4935" s="10" t="s">
        <v>17</v>
      </c>
      <c r="D4935" s="10">
        <v>8.0</v>
      </c>
      <c r="E4935" s="16" t="s">
        <v>9</v>
      </c>
      <c r="F4935" s="10" t="s">
        <v>3364</v>
      </c>
      <c r="G4935" s="10" t="s">
        <v>318</v>
      </c>
      <c r="H4935" s="12" t="s">
        <v>319</v>
      </c>
      <c r="I4935" s="10" t="s">
        <v>21</v>
      </c>
      <c r="J4935" s="10"/>
      <c r="K4935" s="10" t="s">
        <v>3694</v>
      </c>
      <c r="L4935" s="10" t="s">
        <v>22</v>
      </c>
      <c r="M4935" s="10" t="s">
        <v>22</v>
      </c>
      <c r="N4935" s="10" t="s">
        <v>22</v>
      </c>
      <c r="O4935" s="10"/>
      <c r="P4935" s="11"/>
    </row>
    <row r="4936">
      <c r="A4936" s="22">
        <v>45427.0</v>
      </c>
      <c r="B4936" s="23">
        <v>45426.0</v>
      </c>
      <c r="C4936" s="10" t="s">
        <v>17</v>
      </c>
      <c r="D4936" s="10">
        <v>5.0</v>
      </c>
      <c r="E4936" s="16" t="s">
        <v>9</v>
      </c>
      <c r="F4936" s="10" t="s">
        <v>3695</v>
      </c>
      <c r="G4936" s="10" t="s">
        <v>379</v>
      </c>
      <c r="H4936" s="12" t="s">
        <v>380</v>
      </c>
      <c r="I4936" s="10" t="s">
        <v>21</v>
      </c>
      <c r="J4936" s="10"/>
      <c r="K4936" s="10"/>
      <c r="L4936" s="10" t="s">
        <v>22</v>
      </c>
      <c r="M4936" s="10" t="s">
        <v>22</v>
      </c>
      <c r="N4936" s="10" t="s">
        <v>22</v>
      </c>
      <c r="O4936" s="10"/>
      <c r="P4936" s="11"/>
    </row>
    <row r="4937">
      <c r="A4937" s="22">
        <v>45427.0</v>
      </c>
      <c r="B4937" s="23">
        <v>45426.0</v>
      </c>
      <c r="C4937" s="10" t="s">
        <v>17</v>
      </c>
      <c r="D4937" s="10">
        <v>8.0</v>
      </c>
      <c r="E4937" s="17" t="s">
        <v>33</v>
      </c>
      <c r="F4937" s="10" t="s">
        <v>748</v>
      </c>
      <c r="G4937" s="10" t="s">
        <v>169</v>
      </c>
      <c r="H4937" s="12" t="s">
        <v>170</v>
      </c>
      <c r="I4937" s="10" t="s">
        <v>21</v>
      </c>
      <c r="J4937" s="10"/>
      <c r="K4937" s="10"/>
      <c r="L4937" s="10" t="s">
        <v>22</v>
      </c>
      <c r="M4937" s="10" t="s">
        <v>22</v>
      </c>
      <c r="N4937" s="10" t="s">
        <v>22</v>
      </c>
      <c r="O4937" s="10"/>
      <c r="P4937" s="11"/>
    </row>
    <row r="4938">
      <c r="A4938" s="22">
        <v>45427.0</v>
      </c>
      <c r="B4938" s="23">
        <v>45427.0</v>
      </c>
      <c r="C4938" s="10" t="s">
        <v>17</v>
      </c>
      <c r="D4938" s="10">
        <v>8.0</v>
      </c>
      <c r="E4938" s="17" t="s">
        <v>33</v>
      </c>
      <c r="F4938" s="10" t="s">
        <v>228</v>
      </c>
      <c r="G4938" s="10" t="s">
        <v>84</v>
      </c>
      <c r="H4938" s="12" t="s">
        <v>85</v>
      </c>
      <c r="I4938" s="10" t="s">
        <v>52</v>
      </c>
      <c r="J4938" s="10"/>
      <c r="K4938" s="22"/>
      <c r="L4938" s="10" t="s">
        <v>22</v>
      </c>
      <c r="M4938" s="10" t="s">
        <v>22</v>
      </c>
      <c r="N4938" s="10" t="s">
        <v>22</v>
      </c>
      <c r="O4938" s="10" t="s">
        <v>22</v>
      </c>
      <c r="P4938" s="11"/>
    </row>
    <row r="4939">
      <c r="A4939" s="22">
        <v>45426.60659236111</v>
      </c>
      <c r="B4939" s="23">
        <v>45426.0</v>
      </c>
      <c r="C4939" s="10" t="s">
        <v>17</v>
      </c>
      <c r="D4939" s="10">
        <v>8.0</v>
      </c>
      <c r="E4939" s="37" t="s">
        <v>953</v>
      </c>
      <c r="F4939" s="10" t="s">
        <v>3696</v>
      </c>
      <c r="G4939" s="10" t="s">
        <v>38</v>
      </c>
      <c r="H4939" s="12" t="s">
        <v>39</v>
      </c>
      <c r="I4939" s="10" t="s">
        <v>21</v>
      </c>
      <c r="J4939" s="10" t="s">
        <v>524</v>
      </c>
      <c r="K4939" s="10" t="s">
        <v>549</v>
      </c>
      <c r="L4939" s="10" t="s">
        <v>22</v>
      </c>
      <c r="M4939" s="10" t="s">
        <v>22</v>
      </c>
      <c r="N4939" s="10" t="s">
        <v>22</v>
      </c>
      <c r="O4939" s="10"/>
      <c r="P4939" s="11"/>
    </row>
    <row r="4940">
      <c r="A4940" s="22">
        <v>45426.51027491898</v>
      </c>
      <c r="B4940" s="23">
        <v>45426.0</v>
      </c>
      <c r="C4940" s="10" t="s">
        <v>17</v>
      </c>
      <c r="D4940" s="10" t="s">
        <v>177</v>
      </c>
      <c r="E4940" s="17" t="s">
        <v>33</v>
      </c>
      <c r="F4940" s="10" t="s">
        <v>3697</v>
      </c>
      <c r="G4940" s="10" t="s">
        <v>97</v>
      </c>
      <c r="H4940" s="12" t="s">
        <v>98</v>
      </c>
      <c r="I4940" s="10" t="s">
        <v>21</v>
      </c>
      <c r="J4940" s="10"/>
      <c r="K4940" s="10"/>
      <c r="L4940" s="10" t="s">
        <v>22</v>
      </c>
      <c r="M4940" s="10" t="s">
        <v>22</v>
      </c>
      <c r="N4940" s="10" t="s">
        <v>22</v>
      </c>
      <c r="O4940" s="10"/>
      <c r="P4940" s="11"/>
    </row>
    <row r="4941">
      <c r="A4941" s="22">
        <v>45426.50626491898</v>
      </c>
      <c r="B4941" s="23">
        <v>45426.0</v>
      </c>
      <c r="C4941" s="10" t="s">
        <v>17</v>
      </c>
      <c r="D4941" s="10" t="s">
        <v>89</v>
      </c>
      <c r="E4941" s="19" t="s">
        <v>89</v>
      </c>
      <c r="F4941" s="10" t="s">
        <v>1710</v>
      </c>
      <c r="G4941" s="10" t="s">
        <v>45</v>
      </c>
      <c r="H4941" s="12" t="s">
        <v>46</v>
      </c>
      <c r="I4941" s="10" t="s">
        <v>21</v>
      </c>
      <c r="J4941" s="10"/>
      <c r="K4941" s="10"/>
      <c r="L4941" s="10" t="s">
        <v>22</v>
      </c>
      <c r="M4941" s="10" t="s">
        <v>22</v>
      </c>
      <c r="N4941" s="10" t="s">
        <v>22</v>
      </c>
      <c r="O4941" s="10"/>
      <c r="P4941" s="11"/>
    </row>
    <row r="4942">
      <c r="A4942" s="22">
        <v>45426.34960153935</v>
      </c>
      <c r="B4942" s="23">
        <v>45426.0</v>
      </c>
      <c r="C4942" s="10" t="s">
        <v>17</v>
      </c>
      <c r="D4942" s="10">
        <v>16.0</v>
      </c>
      <c r="E4942" s="17" t="s">
        <v>33</v>
      </c>
      <c r="F4942" s="10" t="s">
        <v>1710</v>
      </c>
      <c r="G4942" s="10" t="s">
        <v>45</v>
      </c>
      <c r="H4942" s="12" t="s">
        <v>46</v>
      </c>
      <c r="I4942" s="10" t="s">
        <v>21</v>
      </c>
      <c r="J4942" s="10"/>
      <c r="K4942" s="10"/>
      <c r="L4942" s="10" t="s">
        <v>22</v>
      </c>
      <c r="M4942" s="10" t="s">
        <v>22</v>
      </c>
      <c r="N4942" s="10" t="s">
        <v>22</v>
      </c>
      <c r="O4942" s="10"/>
      <c r="P4942" s="10" t="s">
        <v>22</v>
      </c>
    </row>
    <row r="4943">
      <c r="A4943" s="22">
        <v>45426.0</v>
      </c>
      <c r="B4943" s="23">
        <v>45400.0</v>
      </c>
      <c r="C4943" s="10" t="s">
        <v>17</v>
      </c>
      <c r="D4943" s="10">
        <v>40.0</v>
      </c>
      <c r="E4943" s="16" t="s">
        <v>9</v>
      </c>
      <c r="F4943" s="10" t="s">
        <v>3033</v>
      </c>
      <c r="G4943" s="10" t="s">
        <v>3698</v>
      </c>
      <c r="H4943" s="12" t="s">
        <v>3130</v>
      </c>
      <c r="I4943" s="10" t="s">
        <v>21</v>
      </c>
      <c r="J4943" s="10" t="s">
        <v>3699</v>
      </c>
      <c r="K4943" s="10" t="s">
        <v>460</v>
      </c>
      <c r="L4943" s="10" t="s">
        <v>22</v>
      </c>
      <c r="M4943" s="10" t="s">
        <v>22</v>
      </c>
      <c r="N4943" s="10" t="s">
        <v>22</v>
      </c>
      <c r="O4943" s="10" t="s">
        <v>22</v>
      </c>
      <c r="P4943" s="10" t="s">
        <v>22</v>
      </c>
    </row>
    <row r="4944">
      <c r="A4944" s="22">
        <v>45426.0</v>
      </c>
      <c r="B4944" s="23">
        <v>45425.0</v>
      </c>
      <c r="C4944" s="10" t="s">
        <v>17</v>
      </c>
      <c r="D4944" s="10">
        <v>8.0</v>
      </c>
      <c r="E4944" s="16" t="s">
        <v>9</v>
      </c>
      <c r="F4944" s="10" t="s">
        <v>2129</v>
      </c>
      <c r="G4944" s="10" t="s">
        <v>3700</v>
      </c>
      <c r="H4944" s="12" t="s">
        <v>3508</v>
      </c>
      <c r="I4944" s="10" t="s">
        <v>60</v>
      </c>
      <c r="J4944" s="10" t="s">
        <v>3701</v>
      </c>
      <c r="K4944" s="10"/>
      <c r="L4944" s="10" t="s">
        <v>22</v>
      </c>
      <c r="M4944" s="10" t="s">
        <v>22</v>
      </c>
      <c r="N4944" s="10" t="s">
        <v>22</v>
      </c>
      <c r="O4944" s="10" t="s">
        <v>22</v>
      </c>
      <c r="P4944" s="11"/>
    </row>
    <row r="4945">
      <c r="A4945" s="22">
        <v>45426.0</v>
      </c>
      <c r="B4945" s="23">
        <v>45425.0</v>
      </c>
      <c r="C4945" s="10" t="s">
        <v>17</v>
      </c>
      <c r="D4945" s="10">
        <v>8.0</v>
      </c>
      <c r="E4945" s="16" t="s">
        <v>9</v>
      </c>
      <c r="F4945" s="10" t="s">
        <v>3702</v>
      </c>
      <c r="G4945" s="10" t="s">
        <v>107</v>
      </c>
      <c r="H4945" s="12" t="s">
        <v>108</v>
      </c>
      <c r="I4945" s="10" t="s">
        <v>21</v>
      </c>
      <c r="J4945" s="10" t="s">
        <v>3703</v>
      </c>
      <c r="K4945" s="10" t="s">
        <v>3704</v>
      </c>
      <c r="L4945" s="10" t="s">
        <v>22</v>
      </c>
      <c r="M4945" s="10" t="s">
        <v>22</v>
      </c>
      <c r="N4945" s="10" t="s">
        <v>22</v>
      </c>
      <c r="O4945" s="10"/>
      <c r="P4945" s="10" t="s">
        <v>22</v>
      </c>
    </row>
    <row r="4946">
      <c r="A4946" s="22">
        <v>45426.0</v>
      </c>
      <c r="B4946" s="23">
        <v>45425.0</v>
      </c>
      <c r="C4946" s="10" t="s">
        <v>17</v>
      </c>
      <c r="D4946" s="10">
        <v>14.0</v>
      </c>
      <c r="E4946" s="17" t="s">
        <v>33</v>
      </c>
      <c r="F4946" s="10" t="s">
        <v>2547</v>
      </c>
      <c r="G4946" s="10" t="s">
        <v>3705</v>
      </c>
      <c r="H4946" s="12"/>
      <c r="I4946" s="10" t="s">
        <v>60</v>
      </c>
      <c r="J4946" s="10"/>
      <c r="K4946" s="10"/>
      <c r="L4946" s="10" t="s">
        <v>22</v>
      </c>
      <c r="M4946" s="10" t="s">
        <v>22</v>
      </c>
      <c r="N4946" s="10" t="s">
        <v>22</v>
      </c>
      <c r="O4946" s="10"/>
      <c r="P4946" s="11"/>
    </row>
    <row r="4947">
      <c r="A4947" s="22">
        <v>45426.0</v>
      </c>
      <c r="B4947" s="23">
        <v>45425.0</v>
      </c>
      <c r="C4947" s="10" t="s">
        <v>17</v>
      </c>
      <c r="D4947" s="10" t="s">
        <v>132</v>
      </c>
      <c r="E4947" s="16" t="s">
        <v>9</v>
      </c>
      <c r="F4947" s="10" t="s">
        <v>3345</v>
      </c>
      <c r="G4947" s="10" t="s">
        <v>91</v>
      </c>
      <c r="H4947" s="12" t="s">
        <v>92</v>
      </c>
      <c r="I4947" s="10" t="s">
        <v>21</v>
      </c>
      <c r="J4947" s="10"/>
      <c r="K4947" s="10"/>
      <c r="L4947" s="10" t="s">
        <v>22</v>
      </c>
      <c r="M4947" s="10" t="s">
        <v>22</v>
      </c>
      <c r="N4947" s="10" t="s">
        <v>22</v>
      </c>
      <c r="O4947" s="10"/>
      <c r="P4947" s="11"/>
    </row>
    <row r="4948">
      <c r="A4948" s="22">
        <v>45426.0</v>
      </c>
      <c r="B4948" s="23">
        <v>45425.0</v>
      </c>
      <c r="C4948" s="10" t="s">
        <v>17</v>
      </c>
      <c r="D4948" s="10">
        <v>8.0</v>
      </c>
      <c r="E4948" s="17" t="s">
        <v>33</v>
      </c>
      <c r="F4948" s="10" t="s">
        <v>3706</v>
      </c>
      <c r="G4948" s="10" t="s">
        <v>187</v>
      </c>
      <c r="H4948" s="12" t="s">
        <v>188</v>
      </c>
      <c r="I4948" s="10" t="s">
        <v>60</v>
      </c>
      <c r="J4948" s="10" t="s">
        <v>3707</v>
      </c>
      <c r="K4948" s="10"/>
      <c r="L4948" s="10" t="s">
        <v>22</v>
      </c>
      <c r="M4948" s="10" t="s">
        <v>22</v>
      </c>
      <c r="N4948" s="10" t="s">
        <v>22</v>
      </c>
      <c r="O4948" s="10" t="s">
        <v>22</v>
      </c>
      <c r="P4948" s="10" t="s">
        <v>22</v>
      </c>
    </row>
    <row r="4949">
      <c r="A4949" s="22">
        <v>45426.0</v>
      </c>
      <c r="B4949" s="23">
        <v>45425.0</v>
      </c>
      <c r="C4949" s="10" t="s">
        <v>17</v>
      </c>
      <c r="D4949" s="10">
        <v>8.0</v>
      </c>
      <c r="E4949" s="17" t="s">
        <v>33</v>
      </c>
      <c r="F4949" s="10" t="s">
        <v>276</v>
      </c>
      <c r="G4949" s="10" t="s">
        <v>169</v>
      </c>
      <c r="H4949" s="12" t="s">
        <v>170</v>
      </c>
      <c r="I4949" s="10" t="s">
        <v>21</v>
      </c>
      <c r="J4949" s="10"/>
      <c r="K4949" s="10"/>
      <c r="L4949" s="10" t="s">
        <v>22</v>
      </c>
      <c r="M4949" s="10" t="s">
        <v>22</v>
      </c>
      <c r="N4949" s="10" t="s">
        <v>22</v>
      </c>
      <c r="O4949" s="10"/>
      <c r="P4949" s="11"/>
    </row>
    <row r="4950">
      <c r="A4950" s="22">
        <v>45426.0</v>
      </c>
      <c r="B4950" s="23">
        <v>45425.0</v>
      </c>
      <c r="C4950" s="10" t="s">
        <v>17</v>
      </c>
      <c r="D4950" s="10">
        <v>8.0</v>
      </c>
      <c r="E4950" s="17" t="s">
        <v>33</v>
      </c>
      <c r="F4950" s="10" t="s">
        <v>3595</v>
      </c>
      <c r="G4950" s="10" t="s">
        <v>101</v>
      </c>
      <c r="H4950" s="12" t="s">
        <v>102</v>
      </c>
      <c r="I4950" s="10" t="s">
        <v>21</v>
      </c>
      <c r="J4950" s="10"/>
      <c r="K4950" s="22">
        <v>45635.0</v>
      </c>
      <c r="L4950" s="10" t="s">
        <v>22</v>
      </c>
      <c r="M4950" s="10" t="s">
        <v>22</v>
      </c>
      <c r="N4950" s="10" t="s">
        <v>22</v>
      </c>
      <c r="O4950" s="10"/>
      <c r="P4950" s="11"/>
    </row>
    <row r="4951">
      <c r="A4951" s="22">
        <v>45426.0</v>
      </c>
      <c r="B4951" s="23">
        <v>45425.0</v>
      </c>
      <c r="C4951" s="10" t="s">
        <v>17</v>
      </c>
      <c r="D4951" s="10">
        <v>8.0</v>
      </c>
      <c r="E4951" s="17" t="s">
        <v>33</v>
      </c>
      <c r="F4951" s="10" t="s">
        <v>3428</v>
      </c>
      <c r="G4951" s="10" t="s">
        <v>1164</v>
      </c>
      <c r="H4951" s="12" t="s">
        <v>1165</v>
      </c>
      <c r="I4951" s="10" t="s">
        <v>52</v>
      </c>
      <c r="J4951" s="10"/>
      <c r="K4951" s="10"/>
      <c r="L4951" s="10" t="s">
        <v>22</v>
      </c>
      <c r="M4951" s="10" t="s">
        <v>22</v>
      </c>
      <c r="N4951" s="10" t="s">
        <v>22</v>
      </c>
      <c r="O4951" s="10" t="s">
        <v>474</v>
      </c>
      <c r="P4951" s="11"/>
    </row>
    <row r="4952">
      <c r="A4952" s="22">
        <v>45426.0</v>
      </c>
      <c r="B4952" s="23">
        <v>45425.0</v>
      </c>
      <c r="C4952" s="10" t="s">
        <v>17</v>
      </c>
      <c r="D4952" s="10">
        <v>8.0</v>
      </c>
      <c r="E4952" s="17" t="s">
        <v>33</v>
      </c>
      <c r="F4952" s="10" t="s">
        <v>3428</v>
      </c>
      <c r="G4952" s="10" t="s">
        <v>1164</v>
      </c>
      <c r="H4952" s="12" t="s">
        <v>1165</v>
      </c>
      <c r="I4952" s="10" t="s">
        <v>52</v>
      </c>
      <c r="J4952" s="10"/>
      <c r="K4952" s="10"/>
      <c r="L4952" s="10" t="s">
        <v>22</v>
      </c>
      <c r="M4952" s="10" t="s">
        <v>22</v>
      </c>
      <c r="N4952" s="10" t="s">
        <v>22</v>
      </c>
      <c r="O4952" s="10" t="s">
        <v>474</v>
      </c>
      <c r="P4952" s="11"/>
    </row>
    <row r="4953">
      <c r="A4953" s="22">
        <v>45426.0</v>
      </c>
      <c r="B4953" s="23">
        <v>45426.0</v>
      </c>
      <c r="C4953" s="10" t="s">
        <v>17</v>
      </c>
      <c r="D4953" s="10">
        <v>6.0</v>
      </c>
      <c r="E4953" s="16" t="s">
        <v>9</v>
      </c>
      <c r="F4953" s="10" t="s">
        <v>3708</v>
      </c>
      <c r="G4953" s="10" t="s">
        <v>254</v>
      </c>
      <c r="H4953" s="12" t="s">
        <v>255</v>
      </c>
      <c r="I4953" s="10" t="s">
        <v>52</v>
      </c>
      <c r="J4953" s="10"/>
      <c r="K4953" s="10"/>
      <c r="L4953" s="10" t="s">
        <v>22</v>
      </c>
      <c r="M4953" s="10" t="s">
        <v>22</v>
      </c>
      <c r="N4953" s="10" t="s">
        <v>22</v>
      </c>
      <c r="O4953" s="10"/>
      <c r="P4953" s="11"/>
    </row>
    <row r="4954">
      <c r="A4954" s="22">
        <v>45425.464899479164</v>
      </c>
      <c r="B4954" s="23">
        <v>45425.0</v>
      </c>
      <c r="C4954" s="10" t="s">
        <v>17</v>
      </c>
      <c r="D4954" s="10">
        <v>8.0</v>
      </c>
      <c r="E4954" s="16" t="s">
        <v>9</v>
      </c>
      <c r="F4954" s="10" t="s">
        <v>1957</v>
      </c>
      <c r="G4954" s="10" t="s">
        <v>45</v>
      </c>
      <c r="H4954" s="12" t="s">
        <v>46</v>
      </c>
      <c r="I4954" s="10" t="s">
        <v>21</v>
      </c>
      <c r="J4954" s="10" t="s">
        <v>874</v>
      </c>
      <c r="K4954" s="10"/>
      <c r="L4954" s="10" t="s">
        <v>22</v>
      </c>
      <c r="M4954" s="10" t="s">
        <v>22</v>
      </c>
      <c r="N4954" s="10" t="s">
        <v>22</v>
      </c>
      <c r="O4954" s="10"/>
      <c r="P4954" s="11"/>
    </row>
    <row r="4955">
      <c r="A4955" s="22">
        <v>45425.45868386574</v>
      </c>
      <c r="B4955" s="23">
        <v>45425.0</v>
      </c>
      <c r="C4955" s="10" t="s">
        <v>17</v>
      </c>
      <c r="D4955" s="10" t="s">
        <v>132</v>
      </c>
      <c r="E4955" s="16" t="s">
        <v>9</v>
      </c>
      <c r="F4955" s="10" t="s">
        <v>3709</v>
      </c>
      <c r="G4955" s="10" t="s">
        <v>45</v>
      </c>
      <c r="H4955" s="12" t="s">
        <v>46</v>
      </c>
      <c r="I4955" s="10" t="s">
        <v>21</v>
      </c>
      <c r="J4955" s="10"/>
      <c r="K4955" s="10"/>
      <c r="L4955" s="10" t="s">
        <v>22</v>
      </c>
      <c r="M4955" s="10" t="s">
        <v>22</v>
      </c>
      <c r="N4955" s="10" t="s">
        <v>22</v>
      </c>
      <c r="O4955" s="10"/>
      <c r="P4955" s="11"/>
    </row>
    <row r="4956">
      <c r="A4956" s="22">
        <v>45425.43839415509</v>
      </c>
      <c r="B4956" s="23">
        <v>45425.0</v>
      </c>
      <c r="C4956" s="10" t="s">
        <v>17</v>
      </c>
      <c r="D4956" s="10">
        <v>8.0</v>
      </c>
      <c r="E4956" s="16" t="s">
        <v>9</v>
      </c>
      <c r="F4956" s="10" t="s">
        <v>3710</v>
      </c>
      <c r="G4956" s="10" t="s">
        <v>3711</v>
      </c>
      <c r="H4956" s="12" t="s">
        <v>3712</v>
      </c>
      <c r="I4956" s="10" t="s">
        <v>52</v>
      </c>
      <c r="J4956" s="10"/>
      <c r="K4956" s="22"/>
      <c r="L4956" s="10" t="s">
        <v>22</v>
      </c>
      <c r="M4956" s="10" t="s">
        <v>22</v>
      </c>
      <c r="N4956" s="10" t="s">
        <v>22</v>
      </c>
      <c r="O4956" s="10" t="s">
        <v>474</v>
      </c>
      <c r="P4956" s="11"/>
    </row>
    <row r="4957">
      <c r="A4957" s="22">
        <v>45425.3647334375</v>
      </c>
      <c r="B4957" s="23">
        <v>45425.0</v>
      </c>
      <c r="C4957" s="10" t="s">
        <v>17</v>
      </c>
      <c r="D4957" s="10" t="s">
        <v>89</v>
      </c>
      <c r="E4957" s="19" t="s">
        <v>89</v>
      </c>
      <c r="F4957" s="10" t="s">
        <v>3713</v>
      </c>
      <c r="G4957" s="10" t="s">
        <v>750</v>
      </c>
      <c r="H4957" s="12" t="s">
        <v>124</v>
      </c>
      <c r="I4957" s="10" t="s">
        <v>21</v>
      </c>
      <c r="J4957" s="10"/>
      <c r="K4957" s="10" t="s">
        <v>3714</v>
      </c>
      <c r="L4957" s="10" t="s">
        <v>22</v>
      </c>
      <c r="M4957" s="10" t="s">
        <v>22</v>
      </c>
      <c r="N4957" s="10" t="s">
        <v>22</v>
      </c>
      <c r="O4957" s="10"/>
      <c r="P4957" s="11"/>
    </row>
    <row r="4958">
      <c r="A4958" s="22">
        <v>45425.34242206019</v>
      </c>
      <c r="B4958" s="23">
        <v>45425.0</v>
      </c>
      <c r="C4958" s="10" t="s">
        <v>17</v>
      </c>
      <c r="D4958" s="10">
        <v>8.0</v>
      </c>
      <c r="E4958" s="17" t="s">
        <v>33</v>
      </c>
      <c r="F4958" s="10" t="s">
        <v>99</v>
      </c>
      <c r="G4958" s="10" t="s">
        <v>48</v>
      </c>
      <c r="H4958" s="12" t="s">
        <v>49</v>
      </c>
      <c r="I4958" s="10" t="s">
        <v>21</v>
      </c>
      <c r="J4958" s="10"/>
      <c r="K4958" s="10"/>
      <c r="L4958" s="10" t="s">
        <v>22</v>
      </c>
      <c r="M4958" s="10" t="s">
        <v>22</v>
      </c>
      <c r="N4958" s="10" t="s">
        <v>22</v>
      </c>
      <c r="O4958" s="10"/>
      <c r="P4958" s="11"/>
    </row>
    <row r="4959">
      <c r="A4959" s="22">
        <v>45425.337739386574</v>
      </c>
      <c r="B4959" s="23">
        <v>45425.0</v>
      </c>
      <c r="C4959" s="10" t="s">
        <v>17</v>
      </c>
      <c r="D4959" s="10">
        <v>12.0</v>
      </c>
      <c r="E4959" s="16" t="s">
        <v>9</v>
      </c>
      <c r="F4959" s="10" t="s">
        <v>3715</v>
      </c>
      <c r="G4959" s="10" t="s">
        <v>3716</v>
      </c>
      <c r="H4959" s="12" t="s">
        <v>3717</v>
      </c>
      <c r="I4959" s="10" t="s">
        <v>131</v>
      </c>
      <c r="J4959" s="10" t="s">
        <v>3718</v>
      </c>
      <c r="K4959" s="10" t="s">
        <v>3719</v>
      </c>
      <c r="L4959" s="10" t="s">
        <v>22</v>
      </c>
      <c r="M4959" s="10" t="s">
        <v>22</v>
      </c>
      <c r="N4959" s="10" t="s">
        <v>22</v>
      </c>
      <c r="O4959" s="10" t="s">
        <v>22</v>
      </c>
      <c r="P4959" s="11"/>
    </row>
    <row r="4960">
      <c r="A4960" s="22">
        <v>45425.0</v>
      </c>
      <c r="B4960" s="23">
        <v>45420.0</v>
      </c>
      <c r="C4960" s="10" t="s">
        <v>17</v>
      </c>
      <c r="D4960" s="10">
        <v>8.0</v>
      </c>
      <c r="E4960" s="17" t="s">
        <v>33</v>
      </c>
      <c r="F4960" s="10" t="s">
        <v>3351</v>
      </c>
      <c r="G4960" s="10" t="s">
        <v>45</v>
      </c>
      <c r="H4960" s="12" t="s">
        <v>46</v>
      </c>
      <c r="I4960" s="10" t="s">
        <v>21</v>
      </c>
      <c r="J4960" s="10"/>
      <c r="K4960" s="10"/>
      <c r="L4960" s="10" t="s">
        <v>22</v>
      </c>
      <c r="M4960" s="10" t="s">
        <v>22</v>
      </c>
      <c r="N4960" s="10" t="s">
        <v>22</v>
      </c>
      <c r="O4960" s="10"/>
      <c r="P4960" s="11"/>
    </row>
    <row r="4961">
      <c r="A4961" s="22">
        <v>45425.0</v>
      </c>
      <c r="B4961" s="23">
        <v>45419.0</v>
      </c>
      <c r="C4961" s="10" t="s">
        <v>17</v>
      </c>
      <c r="D4961" s="10">
        <v>8.0</v>
      </c>
      <c r="E4961" s="16" t="s">
        <v>9</v>
      </c>
      <c r="F4961" s="10" t="s">
        <v>3720</v>
      </c>
      <c r="G4961" s="10" t="s">
        <v>198</v>
      </c>
      <c r="H4961" s="12" t="s">
        <v>199</v>
      </c>
      <c r="I4961" s="10" t="s">
        <v>21</v>
      </c>
      <c r="J4961" s="10"/>
      <c r="K4961" s="22">
        <v>0.3333333333321207</v>
      </c>
      <c r="L4961" s="10" t="s">
        <v>22</v>
      </c>
      <c r="M4961" s="10" t="s">
        <v>22</v>
      </c>
      <c r="N4961" s="10" t="s">
        <v>22</v>
      </c>
      <c r="O4961" s="10"/>
      <c r="P4961" s="11"/>
    </row>
    <row r="4962">
      <c r="A4962" s="22">
        <v>45425.0</v>
      </c>
      <c r="B4962" s="23">
        <v>45421.0</v>
      </c>
      <c r="C4962" s="10" t="s">
        <v>17</v>
      </c>
      <c r="D4962" s="10">
        <v>8.0</v>
      </c>
      <c r="E4962" s="16" t="s">
        <v>9</v>
      </c>
      <c r="F4962" s="10" t="s">
        <v>3721</v>
      </c>
      <c r="G4962" s="10" t="s">
        <v>94</v>
      </c>
      <c r="H4962" s="12" t="s">
        <v>161</v>
      </c>
      <c r="I4962" s="10" t="s">
        <v>60</v>
      </c>
      <c r="J4962" s="10" t="s">
        <v>536</v>
      </c>
      <c r="K4962" s="10"/>
      <c r="L4962" s="10" t="s">
        <v>22</v>
      </c>
      <c r="M4962" s="10" t="s">
        <v>22</v>
      </c>
      <c r="N4962" s="10" t="s">
        <v>22</v>
      </c>
      <c r="O4962" s="10" t="s">
        <v>474</v>
      </c>
      <c r="P4962" s="11"/>
    </row>
    <row r="4963">
      <c r="A4963" s="22">
        <v>45425.0</v>
      </c>
      <c r="B4963" s="23">
        <v>45421.0</v>
      </c>
      <c r="C4963" s="10" t="s">
        <v>17</v>
      </c>
      <c r="D4963" s="10">
        <v>8.0</v>
      </c>
      <c r="E4963" s="16" t="s">
        <v>9</v>
      </c>
      <c r="F4963" s="10" t="s">
        <v>3722</v>
      </c>
      <c r="G4963" s="10" t="s">
        <v>94</v>
      </c>
      <c r="H4963" s="12" t="s">
        <v>161</v>
      </c>
      <c r="I4963" s="10" t="s">
        <v>60</v>
      </c>
      <c r="J4963" s="10" t="s">
        <v>536</v>
      </c>
      <c r="K4963" s="10"/>
      <c r="L4963" s="10" t="s">
        <v>22</v>
      </c>
      <c r="M4963" s="10" t="s">
        <v>22</v>
      </c>
      <c r="N4963" s="10" t="s">
        <v>22</v>
      </c>
      <c r="O4963" s="10" t="s">
        <v>474</v>
      </c>
      <c r="P4963" s="11"/>
    </row>
    <row r="4964">
      <c r="A4964" s="22">
        <v>45425.0</v>
      </c>
      <c r="B4964" s="23">
        <v>45421.0</v>
      </c>
      <c r="C4964" s="10" t="s">
        <v>17</v>
      </c>
      <c r="D4964" s="10">
        <v>8.0</v>
      </c>
      <c r="E4964" s="16" t="s">
        <v>9</v>
      </c>
      <c r="F4964" s="10" t="s">
        <v>3723</v>
      </c>
      <c r="G4964" s="10" t="s">
        <v>94</v>
      </c>
      <c r="H4964" s="12" t="s">
        <v>161</v>
      </c>
      <c r="I4964" s="10" t="s">
        <v>60</v>
      </c>
      <c r="J4964" s="10" t="s">
        <v>536</v>
      </c>
      <c r="K4964" s="10"/>
      <c r="L4964" s="10" t="s">
        <v>22</v>
      </c>
      <c r="M4964" s="10" t="s">
        <v>22</v>
      </c>
      <c r="N4964" s="10" t="s">
        <v>22</v>
      </c>
      <c r="O4964" s="10" t="s">
        <v>474</v>
      </c>
      <c r="P4964" s="11"/>
    </row>
    <row r="4965">
      <c r="A4965" s="22">
        <v>45425.0</v>
      </c>
      <c r="B4965" s="23">
        <v>45422.0</v>
      </c>
      <c r="C4965" s="10" t="s">
        <v>17</v>
      </c>
      <c r="D4965" s="10">
        <v>8.0</v>
      </c>
      <c r="E4965" s="17" t="s">
        <v>33</v>
      </c>
      <c r="F4965" s="10" t="s">
        <v>2495</v>
      </c>
      <c r="G4965" s="10" t="s">
        <v>101</v>
      </c>
      <c r="H4965" s="12" t="s">
        <v>102</v>
      </c>
      <c r="I4965" s="10" t="s">
        <v>21</v>
      </c>
      <c r="J4965" s="10"/>
      <c r="K4965" s="22"/>
      <c r="L4965" s="10" t="s">
        <v>22</v>
      </c>
      <c r="M4965" s="10" t="s">
        <v>22</v>
      </c>
      <c r="N4965" s="10" t="s">
        <v>22</v>
      </c>
      <c r="O4965" s="10"/>
      <c r="P4965" s="11"/>
    </row>
    <row r="4966">
      <c r="A4966" s="22">
        <v>45425.0</v>
      </c>
      <c r="B4966" s="23">
        <v>45425.0</v>
      </c>
      <c r="C4966" s="10" t="s">
        <v>17</v>
      </c>
      <c r="D4966" s="10">
        <v>8.0</v>
      </c>
      <c r="E4966" s="16" t="s">
        <v>9</v>
      </c>
      <c r="F4966" s="10" t="s">
        <v>3724</v>
      </c>
      <c r="G4966" s="10" t="s">
        <v>3725</v>
      </c>
      <c r="H4966" s="12">
        <v>7.752221119E9</v>
      </c>
      <c r="I4966" s="10" t="s">
        <v>116</v>
      </c>
      <c r="J4966" s="22">
        <v>240.0</v>
      </c>
      <c r="K4966" s="10" t="s">
        <v>3726</v>
      </c>
      <c r="L4966" s="10" t="s">
        <v>22</v>
      </c>
      <c r="M4966" s="10" t="s">
        <v>22</v>
      </c>
      <c r="N4966" s="10" t="s">
        <v>22</v>
      </c>
      <c r="O4966" s="10"/>
      <c r="P4966" s="11"/>
    </row>
    <row r="4967">
      <c r="A4967" s="22">
        <v>45423.0</v>
      </c>
      <c r="B4967" s="23">
        <v>45421.0</v>
      </c>
      <c r="C4967" s="10" t="s">
        <v>17</v>
      </c>
      <c r="D4967" s="10">
        <v>8.0</v>
      </c>
      <c r="E4967" s="17" t="s">
        <v>33</v>
      </c>
      <c r="F4967" s="10" t="s">
        <v>3727</v>
      </c>
      <c r="G4967" s="10" t="s">
        <v>901</v>
      </c>
      <c r="H4967" s="12" t="s">
        <v>902</v>
      </c>
      <c r="I4967" s="10" t="s">
        <v>60</v>
      </c>
      <c r="J4967" s="10"/>
      <c r="K4967" s="10"/>
      <c r="L4967" s="10" t="s">
        <v>22</v>
      </c>
      <c r="M4967" s="10" t="s">
        <v>22</v>
      </c>
      <c r="N4967" s="10" t="s">
        <v>22</v>
      </c>
      <c r="O4967" s="10"/>
      <c r="P4967" s="11"/>
    </row>
    <row r="4968">
      <c r="A4968" s="22">
        <v>45422.0</v>
      </c>
      <c r="B4968" s="23">
        <v>45420.0</v>
      </c>
      <c r="C4968" s="10" t="s">
        <v>17</v>
      </c>
      <c r="D4968" s="10">
        <v>14.0</v>
      </c>
      <c r="E4968" s="17" t="s">
        <v>33</v>
      </c>
      <c r="F4968" s="10" t="s">
        <v>3728</v>
      </c>
      <c r="G4968" s="10" t="s">
        <v>27</v>
      </c>
      <c r="H4968" s="12" t="s">
        <v>28</v>
      </c>
      <c r="I4968" s="10" t="s">
        <v>21</v>
      </c>
      <c r="J4968" s="10" t="s">
        <v>524</v>
      </c>
      <c r="K4968" s="10"/>
      <c r="L4968" s="10" t="s">
        <v>22</v>
      </c>
      <c r="M4968" s="10" t="s">
        <v>22</v>
      </c>
      <c r="N4968" s="10" t="s">
        <v>22</v>
      </c>
      <c r="O4968" s="10"/>
      <c r="P4968" s="11"/>
    </row>
    <row r="4969">
      <c r="A4969" s="22">
        <v>45422.0</v>
      </c>
      <c r="B4969" s="23">
        <v>45404.0</v>
      </c>
      <c r="C4969" s="10" t="s">
        <v>17</v>
      </c>
      <c r="D4969" s="10">
        <v>8.0</v>
      </c>
      <c r="E4969" s="16" t="s">
        <v>9</v>
      </c>
      <c r="F4969" s="10" t="s">
        <v>3383</v>
      </c>
      <c r="G4969" s="10" t="s">
        <v>3384</v>
      </c>
      <c r="H4969" s="12" t="s">
        <v>944</v>
      </c>
      <c r="I4969" s="10" t="s">
        <v>21</v>
      </c>
      <c r="J4969" s="10"/>
      <c r="K4969" s="10"/>
      <c r="L4969" s="10" t="s">
        <v>22</v>
      </c>
      <c r="M4969" s="10" t="s">
        <v>22</v>
      </c>
      <c r="N4969" s="10" t="s">
        <v>22</v>
      </c>
      <c r="O4969" s="10"/>
      <c r="P4969" s="11"/>
    </row>
    <row r="4970">
      <c r="A4970" s="22">
        <v>45422.0</v>
      </c>
      <c r="B4970" s="23">
        <v>45420.0</v>
      </c>
      <c r="C4970" s="10" t="s">
        <v>17</v>
      </c>
      <c r="D4970" s="10">
        <v>12.0</v>
      </c>
      <c r="E4970" s="16" t="s">
        <v>9</v>
      </c>
      <c r="F4970" s="10" t="s">
        <v>3729</v>
      </c>
      <c r="G4970" s="10" t="s">
        <v>213</v>
      </c>
      <c r="H4970" s="12" t="s">
        <v>680</v>
      </c>
      <c r="I4970" s="10" t="s">
        <v>21</v>
      </c>
      <c r="J4970" s="10" t="s">
        <v>3730</v>
      </c>
      <c r="K4970" s="10" t="s">
        <v>3731</v>
      </c>
      <c r="L4970" s="10" t="s">
        <v>22</v>
      </c>
      <c r="M4970" s="10" t="s">
        <v>22</v>
      </c>
      <c r="N4970" s="10" t="s">
        <v>22</v>
      </c>
      <c r="O4970" s="10"/>
      <c r="P4970" s="11"/>
    </row>
    <row r="4971">
      <c r="A4971" s="22">
        <v>45422.0</v>
      </c>
      <c r="B4971" s="23">
        <v>45421.0</v>
      </c>
      <c r="C4971" s="10" t="s">
        <v>17</v>
      </c>
      <c r="D4971" s="10">
        <v>8.0</v>
      </c>
      <c r="E4971" s="17" t="s">
        <v>33</v>
      </c>
      <c r="F4971" s="10" t="s">
        <v>288</v>
      </c>
      <c r="G4971" s="10" t="s">
        <v>289</v>
      </c>
      <c r="H4971" s="12" t="s">
        <v>290</v>
      </c>
      <c r="I4971" s="10" t="s">
        <v>21</v>
      </c>
      <c r="J4971" s="10"/>
      <c r="K4971" s="10"/>
      <c r="L4971" s="10" t="s">
        <v>22</v>
      </c>
      <c r="M4971" s="10" t="s">
        <v>22</v>
      </c>
      <c r="N4971" s="10" t="s">
        <v>22</v>
      </c>
      <c r="O4971" s="10"/>
      <c r="P4971" s="11"/>
    </row>
    <row r="4972">
      <c r="A4972" s="22">
        <v>45422.0</v>
      </c>
      <c r="B4972" s="23">
        <v>45421.0</v>
      </c>
      <c r="C4972" s="10" t="s">
        <v>17</v>
      </c>
      <c r="D4972" s="10">
        <v>12.0</v>
      </c>
      <c r="E4972" s="17" t="s">
        <v>33</v>
      </c>
      <c r="F4972" s="10" t="s">
        <v>2191</v>
      </c>
      <c r="G4972" s="10" t="s">
        <v>379</v>
      </c>
      <c r="H4972" s="12" t="s">
        <v>380</v>
      </c>
      <c r="I4972" s="10" t="s">
        <v>21</v>
      </c>
      <c r="J4972" s="10"/>
      <c r="K4972" s="10"/>
      <c r="L4972" s="10" t="s">
        <v>22</v>
      </c>
      <c r="M4972" s="10" t="s">
        <v>22</v>
      </c>
      <c r="N4972" s="10" t="s">
        <v>22</v>
      </c>
      <c r="O4972" s="10"/>
      <c r="P4972" s="11"/>
    </row>
    <row r="4973">
      <c r="A4973" s="22">
        <v>45422.0</v>
      </c>
      <c r="B4973" s="23">
        <v>45421.0</v>
      </c>
      <c r="C4973" s="10" t="s">
        <v>17</v>
      </c>
      <c r="D4973" s="10">
        <v>8.0</v>
      </c>
      <c r="E4973" s="17" t="s">
        <v>33</v>
      </c>
      <c r="F4973" s="10" t="s">
        <v>302</v>
      </c>
      <c r="G4973" s="10" t="s">
        <v>30</v>
      </c>
      <c r="H4973" s="12" t="s">
        <v>31</v>
      </c>
      <c r="I4973" s="10" t="s">
        <v>21</v>
      </c>
      <c r="J4973" s="10"/>
      <c r="K4973" s="10" t="s">
        <v>3732</v>
      </c>
      <c r="L4973" s="10" t="s">
        <v>22</v>
      </c>
      <c r="M4973" s="10" t="s">
        <v>22</v>
      </c>
      <c r="N4973" s="10" t="s">
        <v>22</v>
      </c>
      <c r="O4973" s="10"/>
      <c r="P4973" s="11"/>
    </row>
    <row r="4974">
      <c r="A4974" s="29">
        <v>45422.0</v>
      </c>
      <c r="B4974" s="23">
        <v>45421.0</v>
      </c>
      <c r="C4974" s="10" t="s">
        <v>17</v>
      </c>
      <c r="D4974" s="10">
        <v>8.0</v>
      </c>
      <c r="E4974" s="17" t="s">
        <v>33</v>
      </c>
      <c r="F4974" s="10" t="s">
        <v>1710</v>
      </c>
      <c r="G4974" s="10" t="s">
        <v>45</v>
      </c>
      <c r="H4974" s="12" t="s">
        <v>46</v>
      </c>
      <c r="I4974" s="10" t="s">
        <v>21</v>
      </c>
      <c r="J4974" s="10"/>
      <c r="K4974" s="10"/>
      <c r="L4974" s="10" t="s">
        <v>22</v>
      </c>
      <c r="M4974" s="10" t="s">
        <v>22</v>
      </c>
      <c r="N4974" s="10" t="s">
        <v>22</v>
      </c>
      <c r="O4974" s="10"/>
      <c r="P4974" s="11"/>
    </row>
    <row r="4975">
      <c r="A4975" s="29">
        <v>45422.0</v>
      </c>
      <c r="B4975" s="23">
        <v>45421.0</v>
      </c>
      <c r="C4975" s="10" t="s">
        <v>17</v>
      </c>
      <c r="D4975" s="10">
        <v>6.0</v>
      </c>
      <c r="E4975" s="16" t="s">
        <v>9</v>
      </c>
      <c r="F4975" s="10" t="s">
        <v>3733</v>
      </c>
      <c r="G4975" s="10" t="s">
        <v>3734</v>
      </c>
      <c r="H4975" s="12" t="s">
        <v>3735</v>
      </c>
      <c r="I4975" s="10" t="s">
        <v>52</v>
      </c>
      <c r="J4975" s="10"/>
      <c r="K4975" s="10" t="s">
        <v>940</v>
      </c>
      <c r="L4975" s="10" t="s">
        <v>22</v>
      </c>
      <c r="M4975" s="10" t="s">
        <v>22</v>
      </c>
      <c r="N4975" s="10" t="s">
        <v>22</v>
      </c>
      <c r="O4975" s="10"/>
      <c r="P4975" s="11"/>
    </row>
    <row r="4976">
      <c r="A4976" s="22">
        <v>45422.0</v>
      </c>
      <c r="B4976" s="23">
        <v>45421.0</v>
      </c>
      <c r="C4976" s="10" t="s">
        <v>17</v>
      </c>
      <c r="D4976" s="10">
        <v>8.0</v>
      </c>
      <c r="E4976" s="16" t="s">
        <v>9</v>
      </c>
      <c r="F4976" s="10" t="s">
        <v>3736</v>
      </c>
      <c r="G4976" s="10" t="s">
        <v>3737</v>
      </c>
      <c r="H4976" s="12" t="s">
        <v>3684</v>
      </c>
      <c r="I4976" s="10" t="s">
        <v>60</v>
      </c>
      <c r="J4976" s="10"/>
      <c r="K4976" s="10"/>
      <c r="L4976" s="10" t="s">
        <v>22</v>
      </c>
      <c r="M4976" s="10" t="s">
        <v>22</v>
      </c>
      <c r="N4976" s="10" t="s">
        <v>22</v>
      </c>
      <c r="O4976" s="10"/>
      <c r="P4976" s="11"/>
    </row>
    <row r="4977">
      <c r="A4977" s="22">
        <v>45421.56484841435</v>
      </c>
      <c r="B4977" s="23">
        <v>45421.0</v>
      </c>
      <c r="C4977" s="10" t="s">
        <v>17</v>
      </c>
      <c r="D4977" s="10" t="s">
        <v>89</v>
      </c>
      <c r="E4977" s="19" t="s">
        <v>89</v>
      </c>
      <c r="F4977" s="10" t="s">
        <v>212</v>
      </c>
      <c r="G4977" s="10" t="s">
        <v>213</v>
      </c>
      <c r="H4977" s="12" t="s">
        <v>680</v>
      </c>
      <c r="I4977" s="10" t="s">
        <v>21</v>
      </c>
      <c r="J4977" s="10"/>
      <c r="K4977" s="10"/>
      <c r="L4977" s="10" t="s">
        <v>22</v>
      </c>
      <c r="M4977" s="10" t="s">
        <v>22</v>
      </c>
      <c r="N4977" s="10" t="s">
        <v>22</v>
      </c>
      <c r="O4977" s="10"/>
      <c r="P4977" s="11"/>
    </row>
    <row r="4978">
      <c r="A4978" s="22">
        <v>45421.56484841435</v>
      </c>
      <c r="B4978" s="23">
        <v>45421.0</v>
      </c>
      <c r="C4978" s="10" t="s">
        <v>17</v>
      </c>
      <c r="D4978" s="10" t="s">
        <v>89</v>
      </c>
      <c r="E4978" s="19" t="s">
        <v>89</v>
      </c>
      <c r="F4978" s="10" t="s">
        <v>212</v>
      </c>
      <c r="G4978" s="10" t="s">
        <v>213</v>
      </c>
      <c r="H4978" s="12" t="s">
        <v>680</v>
      </c>
      <c r="I4978" s="10" t="s">
        <v>21</v>
      </c>
      <c r="J4978" s="10"/>
      <c r="K4978" s="10"/>
      <c r="L4978" s="10" t="s">
        <v>22</v>
      </c>
      <c r="M4978" s="10" t="s">
        <v>22</v>
      </c>
      <c r="N4978" s="10" t="s">
        <v>22</v>
      </c>
      <c r="O4978" s="10"/>
      <c r="P4978" s="11"/>
    </row>
    <row r="4979">
      <c r="A4979" s="22">
        <v>45421.0</v>
      </c>
      <c r="B4979" s="23">
        <v>45420.0</v>
      </c>
      <c r="C4979" s="10" t="s">
        <v>17</v>
      </c>
      <c r="D4979" s="10">
        <v>8.0</v>
      </c>
      <c r="E4979" s="37" t="s">
        <v>953</v>
      </c>
      <c r="F4979" s="10" t="s">
        <v>3738</v>
      </c>
      <c r="G4979" s="10" t="s">
        <v>663</v>
      </c>
      <c r="H4979" s="12"/>
      <c r="I4979" s="10" t="s">
        <v>21</v>
      </c>
      <c r="J4979" s="10"/>
      <c r="K4979" s="10" t="s">
        <v>497</v>
      </c>
      <c r="L4979" s="10" t="s">
        <v>22</v>
      </c>
      <c r="M4979" s="10" t="s">
        <v>22</v>
      </c>
      <c r="N4979" s="10" t="s">
        <v>1480</v>
      </c>
      <c r="O4979" s="10"/>
      <c r="P4979" s="11"/>
    </row>
    <row r="4980">
      <c r="A4980" s="22">
        <v>45421.0</v>
      </c>
      <c r="B4980" s="23">
        <v>45420.0</v>
      </c>
      <c r="C4980" s="10" t="s">
        <v>17</v>
      </c>
      <c r="D4980" s="10">
        <v>8.0</v>
      </c>
      <c r="E4980" s="16" t="s">
        <v>9</v>
      </c>
      <c r="F4980" s="10" t="s">
        <v>3739</v>
      </c>
      <c r="G4980" s="10" t="s">
        <v>147</v>
      </c>
      <c r="H4980" s="12" t="s">
        <v>148</v>
      </c>
      <c r="I4980" s="10" t="s">
        <v>52</v>
      </c>
      <c r="J4980" s="10"/>
      <c r="K4980" s="10"/>
      <c r="L4980" s="10" t="s">
        <v>22</v>
      </c>
      <c r="M4980" s="10" t="s">
        <v>22</v>
      </c>
      <c r="N4980" s="10" t="s">
        <v>22</v>
      </c>
      <c r="O4980" s="10" t="s">
        <v>474</v>
      </c>
      <c r="P4980" s="11"/>
    </row>
    <row r="4981">
      <c r="A4981" s="22">
        <v>45421.0</v>
      </c>
      <c r="B4981" s="23">
        <v>45420.0</v>
      </c>
      <c r="C4981" s="10" t="s">
        <v>17</v>
      </c>
      <c r="D4981" s="10">
        <v>8.0</v>
      </c>
      <c r="E4981" s="17" t="s">
        <v>33</v>
      </c>
      <c r="F4981" s="10" t="s">
        <v>3740</v>
      </c>
      <c r="G4981" s="10" t="s">
        <v>163</v>
      </c>
      <c r="H4981" s="12" t="s">
        <v>164</v>
      </c>
      <c r="I4981" s="10" t="s">
        <v>21</v>
      </c>
      <c r="J4981" s="10"/>
      <c r="K4981" s="22"/>
      <c r="L4981" s="10" t="s">
        <v>22</v>
      </c>
      <c r="M4981" s="10" t="s">
        <v>22</v>
      </c>
      <c r="N4981" s="10"/>
      <c r="O4981" s="10"/>
      <c r="P4981" s="11"/>
    </row>
    <row r="4982">
      <c r="A4982" s="22">
        <v>45421.0</v>
      </c>
      <c r="B4982" s="23">
        <v>45420.0</v>
      </c>
      <c r="C4982" s="10" t="s">
        <v>17</v>
      </c>
      <c r="D4982" s="10">
        <v>8.0</v>
      </c>
      <c r="E4982" s="17" t="s">
        <v>33</v>
      </c>
      <c r="F4982" s="10" t="s">
        <v>403</v>
      </c>
      <c r="G4982" s="10" t="s">
        <v>169</v>
      </c>
      <c r="H4982" s="12" t="s">
        <v>170</v>
      </c>
      <c r="I4982" s="10" t="s">
        <v>21</v>
      </c>
      <c r="J4982" s="10"/>
      <c r="K4982" s="10"/>
      <c r="L4982" s="10" t="s">
        <v>22</v>
      </c>
      <c r="M4982" s="10" t="s">
        <v>22</v>
      </c>
      <c r="N4982" s="10" t="s">
        <v>22</v>
      </c>
      <c r="O4982" s="10"/>
      <c r="P4982" s="11"/>
    </row>
    <row r="4983">
      <c r="A4983" s="22">
        <v>45421.0</v>
      </c>
      <c r="B4983" s="23">
        <v>45420.0</v>
      </c>
      <c r="C4983" s="10" t="s">
        <v>17</v>
      </c>
      <c r="D4983" s="10">
        <v>8.0</v>
      </c>
      <c r="E4983" s="37" t="s">
        <v>953</v>
      </c>
      <c r="F4983" s="10" t="s">
        <v>3738</v>
      </c>
      <c r="G4983" s="10" t="s">
        <v>663</v>
      </c>
      <c r="H4983" s="12" t="s">
        <v>764</v>
      </c>
      <c r="I4983" s="10" t="s">
        <v>21</v>
      </c>
      <c r="J4983" s="10"/>
      <c r="K4983" s="22">
        <v>0.3333333333321207</v>
      </c>
      <c r="L4983" s="10" t="s">
        <v>22</v>
      </c>
      <c r="M4983" s="10" t="s">
        <v>22</v>
      </c>
      <c r="N4983" s="10" t="s">
        <v>22</v>
      </c>
      <c r="O4983" s="10"/>
      <c r="P4983" s="11"/>
    </row>
    <row r="4984">
      <c r="A4984" s="22">
        <v>45421.0</v>
      </c>
      <c r="B4984" s="23">
        <v>45420.0</v>
      </c>
      <c r="C4984" s="10" t="s">
        <v>17</v>
      </c>
      <c r="D4984" s="10" t="s">
        <v>89</v>
      </c>
      <c r="E4984" s="19" t="s">
        <v>89</v>
      </c>
      <c r="F4984" s="10" t="s">
        <v>212</v>
      </c>
      <c r="G4984" s="10" t="s">
        <v>213</v>
      </c>
      <c r="H4984" s="12" t="s">
        <v>680</v>
      </c>
      <c r="I4984" s="10" t="s">
        <v>21</v>
      </c>
      <c r="J4984" s="10"/>
      <c r="K4984" s="22">
        <v>0.4583333333321207</v>
      </c>
      <c r="L4984" s="10" t="s">
        <v>22</v>
      </c>
      <c r="M4984" s="10" t="s">
        <v>22</v>
      </c>
      <c r="N4984" s="10" t="s">
        <v>22</v>
      </c>
      <c r="O4984" s="10"/>
      <c r="P4984" s="11"/>
    </row>
    <row r="4985">
      <c r="A4985" s="22">
        <v>45421.0</v>
      </c>
      <c r="B4985" s="23">
        <v>45420.0</v>
      </c>
      <c r="C4985" s="10" t="s">
        <v>17</v>
      </c>
      <c r="D4985" s="10">
        <v>14.0</v>
      </c>
      <c r="E4985" s="17" t="s">
        <v>33</v>
      </c>
      <c r="F4985" s="10" t="s">
        <v>2547</v>
      </c>
      <c r="G4985" s="10" t="s">
        <v>3741</v>
      </c>
      <c r="H4985" s="12"/>
      <c r="I4985" s="10" t="s">
        <v>60</v>
      </c>
      <c r="J4985" s="10"/>
      <c r="K4985" s="22"/>
      <c r="L4985" s="10" t="s">
        <v>22</v>
      </c>
      <c r="M4985" s="10" t="s">
        <v>22</v>
      </c>
      <c r="N4985" s="10" t="s">
        <v>22</v>
      </c>
      <c r="O4985" s="10"/>
      <c r="P4985" s="11"/>
    </row>
    <row r="4986">
      <c r="A4986" s="22">
        <v>45421.0</v>
      </c>
      <c r="B4986" s="23">
        <v>45420.0</v>
      </c>
      <c r="C4986" s="10" t="s">
        <v>17</v>
      </c>
      <c r="D4986" s="10">
        <v>8.0</v>
      </c>
      <c r="E4986" s="17" t="s">
        <v>33</v>
      </c>
      <c r="F4986" s="10" t="s">
        <v>3428</v>
      </c>
      <c r="G4986" s="10" t="s">
        <v>1164</v>
      </c>
      <c r="H4986" s="12" t="s">
        <v>1165</v>
      </c>
      <c r="I4986" s="10" t="s">
        <v>21</v>
      </c>
      <c r="J4986" s="10"/>
      <c r="K4986" s="10"/>
      <c r="L4986" s="10" t="s">
        <v>22</v>
      </c>
      <c r="M4986" s="10" t="s">
        <v>22</v>
      </c>
      <c r="N4986" s="10" t="s">
        <v>22</v>
      </c>
      <c r="O4986" s="10" t="s">
        <v>474</v>
      </c>
      <c r="P4986" s="11"/>
    </row>
    <row r="4987">
      <c r="A4987" s="22">
        <v>45421.0</v>
      </c>
      <c r="B4987" s="23">
        <v>45420.0</v>
      </c>
      <c r="C4987" s="10" t="s">
        <v>17</v>
      </c>
      <c r="D4987" s="10">
        <v>8.0</v>
      </c>
      <c r="E4987" s="17" t="s">
        <v>33</v>
      </c>
      <c r="F4987" s="10" t="s">
        <v>3428</v>
      </c>
      <c r="G4987" s="10" t="s">
        <v>1164</v>
      </c>
      <c r="H4987" s="12" t="s">
        <v>1165</v>
      </c>
      <c r="I4987" s="10" t="s">
        <v>21</v>
      </c>
      <c r="J4987" s="10"/>
      <c r="K4987" s="10"/>
      <c r="L4987" s="10" t="s">
        <v>22</v>
      </c>
      <c r="M4987" s="10" t="s">
        <v>22</v>
      </c>
      <c r="N4987" s="10" t="s">
        <v>22</v>
      </c>
      <c r="O4987" s="10" t="s">
        <v>474</v>
      </c>
      <c r="P4987" s="11"/>
    </row>
    <row r="4988">
      <c r="A4988" s="22">
        <v>45421.0</v>
      </c>
      <c r="B4988" s="23">
        <v>45420.0</v>
      </c>
      <c r="C4988" s="10" t="s">
        <v>17</v>
      </c>
      <c r="D4988" s="10">
        <v>6.0</v>
      </c>
      <c r="E4988" s="17" t="s">
        <v>33</v>
      </c>
      <c r="F4988" s="10" t="s">
        <v>3742</v>
      </c>
      <c r="G4988" s="10" t="s">
        <v>3743</v>
      </c>
      <c r="H4988" s="12"/>
      <c r="I4988" s="10" t="s">
        <v>52</v>
      </c>
      <c r="J4988" s="10" t="s">
        <v>589</v>
      </c>
      <c r="K4988" s="10"/>
      <c r="L4988" s="10" t="s">
        <v>22</v>
      </c>
      <c r="M4988" s="10" t="s">
        <v>22</v>
      </c>
      <c r="N4988" s="10" t="s">
        <v>22</v>
      </c>
      <c r="O4988" s="10" t="s">
        <v>22</v>
      </c>
      <c r="P4988" s="11"/>
    </row>
    <row r="4989">
      <c r="A4989" s="22">
        <v>45421.0</v>
      </c>
      <c r="B4989" s="23">
        <v>45420.0</v>
      </c>
      <c r="C4989" s="10" t="s">
        <v>17</v>
      </c>
      <c r="D4989" s="10">
        <v>8.0</v>
      </c>
      <c r="E4989" s="16" t="s">
        <v>9</v>
      </c>
      <c r="F4989" s="10" t="s">
        <v>1710</v>
      </c>
      <c r="G4989" s="10" t="s">
        <v>45</v>
      </c>
      <c r="H4989" s="12" t="s">
        <v>46</v>
      </c>
      <c r="I4989" s="10" t="s">
        <v>21</v>
      </c>
      <c r="J4989" s="10"/>
      <c r="K4989" s="10" t="s">
        <v>3744</v>
      </c>
      <c r="L4989" s="10" t="s">
        <v>22</v>
      </c>
      <c r="M4989" s="10" t="s">
        <v>22</v>
      </c>
      <c r="N4989" s="10" t="s">
        <v>22</v>
      </c>
      <c r="O4989" s="10"/>
      <c r="P4989" s="11"/>
    </row>
    <row r="4990">
      <c r="A4990" s="22">
        <v>45421.0</v>
      </c>
      <c r="B4990" s="23">
        <v>45420.0</v>
      </c>
      <c r="C4990" s="10" t="s">
        <v>17</v>
      </c>
      <c r="D4990" s="10">
        <v>8.0</v>
      </c>
      <c r="E4990" s="17" t="s">
        <v>33</v>
      </c>
      <c r="F4990" s="10" t="s">
        <v>421</v>
      </c>
      <c r="G4990" s="10" t="s">
        <v>422</v>
      </c>
      <c r="H4990" s="12" t="s">
        <v>423</v>
      </c>
      <c r="I4990" s="10" t="s">
        <v>21</v>
      </c>
      <c r="J4990" s="10"/>
      <c r="K4990" s="22"/>
      <c r="L4990" s="10" t="s">
        <v>22</v>
      </c>
      <c r="M4990" s="10" t="s">
        <v>22</v>
      </c>
      <c r="N4990" s="10" t="s">
        <v>22</v>
      </c>
      <c r="O4990" s="10"/>
      <c r="P4990" s="11"/>
    </row>
    <row r="4991">
      <c r="A4991" s="22">
        <v>45421.0</v>
      </c>
      <c r="B4991" s="23">
        <v>45420.0</v>
      </c>
      <c r="C4991" s="10" t="s">
        <v>17</v>
      </c>
      <c r="D4991" s="10">
        <v>8.0</v>
      </c>
      <c r="E4991" s="37" t="s">
        <v>953</v>
      </c>
      <c r="F4991" s="10" t="s">
        <v>3738</v>
      </c>
      <c r="G4991" s="10" t="s">
        <v>663</v>
      </c>
      <c r="H4991" s="12"/>
      <c r="I4991" s="10" t="s">
        <v>21</v>
      </c>
      <c r="J4991" s="10"/>
      <c r="K4991" s="10" t="s">
        <v>497</v>
      </c>
      <c r="L4991" s="10" t="s">
        <v>22</v>
      </c>
      <c r="M4991" s="10" t="s">
        <v>22</v>
      </c>
      <c r="N4991" s="10" t="s">
        <v>1480</v>
      </c>
      <c r="O4991" s="10"/>
      <c r="P4991" s="11"/>
    </row>
    <row r="4992">
      <c r="A4992" s="22">
        <v>45421.0</v>
      </c>
      <c r="B4992" s="23">
        <v>45420.0</v>
      </c>
      <c r="C4992" s="10" t="s">
        <v>17</v>
      </c>
      <c r="D4992" s="10">
        <v>8.0</v>
      </c>
      <c r="E4992" s="16" t="s">
        <v>9</v>
      </c>
      <c r="F4992" s="10" t="s">
        <v>3739</v>
      </c>
      <c r="G4992" s="10" t="s">
        <v>147</v>
      </c>
      <c r="H4992" s="12" t="s">
        <v>148</v>
      </c>
      <c r="I4992" s="10" t="s">
        <v>52</v>
      </c>
      <c r="J4992" s="10"/>
      <c r="K4992" s="10"/>
      <c r="L4992" s="10" t="s">
        <v>22</v>
      </c>
      <c r="M4992" s="10" t="s">
        <v>22</v>
      </c>
      <c r="N4992" s="10" t="s">
        <v>22</v>
      </c>
      <c r="O4992" s="10" t="s">
        <v>474</v>
      </c>
      <c r="P4992" s="11"/>
    </row>
    <row r="4993">
      <c r="A4993" s="22">
        <v>45421.0</v>
      </c>
      <c r="B4993" s="23">
        <v>45420.0</v>
      </c>
      <c r="C4993" s="10" t="s">
        <v>17</v>
      </c>
      <c r="D4993" s="10">
        <v>8.0</v>
      </c>
      <c r="E4993" s="17" t="s">
        <v>33</v>
      </c>
      <c r="F4993" s="10" t="s">
        <v>3740</v>
      </c>
      <c r="G4993" s="10" t="s">
        <v>163</v>
      </c>
      <c r="H4993" s="12" t="s">
        <v>164</v>
      </c>
      <c r="I4993" s="10" t="s">
        <v>21</v>
      </c>
      <c r="J4993" s="10"/>
      <c r="K4993" s="10"/>
      <c r="L4993" s="10" t="s">
        <v>22</v>
      </c>
      <c r="M4993" s="10" t="s">
        <v>22</v>
      </c>
      <c r="N4993" s="10"/>
      <c r="O4993" s="10"/>
      <c r="P4993" s="11"/>
    </row>
    <row r="4994">
      <c r="A4994" s="22">
        <v>45421.0</v>
      </c>
      <c r="B4994" s="23">
        <v>45420.0</v>
      </c>
      <c r="C4994" s="10" t="s">
        <v>17</v>
      </c>
      <c r="D4994" s="10">
        <v>8.0</v>
      </c>
      <c r="E4994" s="17" t="s">
        <v>33</v>
      </c>
      <c r="F4994" s="10" t="s">
        <v>403</v>
      </c>
      <c r="G4994" s="10" t="s">
        <v>169</v>
      </c>
      <c r="H4994" s="12" t="s">
        <v>170</v>
      </c>
      <c r="I4994" s="10" t="s">
        <v>21</v>
      </c>
      <c r="J4994" s="10"/>
      <c r="K4994" s="10"/>
      <c r="L4994" s="10" t="s">
        <v>22</v>
      </c>
      <c r="M4994" s="10" t="s">
        <v>22</v>
      </c>
      <c r="N4994" s="10" t="s">
        <v>22</v>
      </c>
      <c r="O4994" s="10"/>
      <c r="P4994" s="11"/>
    </row>
    <row r="4995">
      <c r="A4995" s="22">
        <v>45421.0</v>
      </c>
      <c r="B4995" s="23">
        <v>45420.0</v>
      </c>
      <c r="C4995" s="10" t="s">
        <v>17</v>
      </c>
      <c r="D4995" s="10">
        <v>8.0</v>
      </c>
      <c r="E4995" s="37" t="s">
        <v>953</v>
      </c>
      <c r="F4995" s="10" t="s">
        <v>3738</v>
      </c>
      <c r="G4995" s="10" t="s">
        <v>663</v>
      </c>
      <c r="H4995" s="12" t="s">
        <v>764</v>
      </c>
      <c r="I4995" s="10" t="s">
        <v>21</v>
      </c>
      <c r="J4995" s="10"/>
      <c r="K4995" s="22">
        <v>0.3333333333321207</v>
      </c>
      <c r="L4995" s="10" t="s">
        <v>22</v>
      </c>
      <c r="M4995" s="10" t="s">
        <v>22</v>
      </c>
      <c r="N4995" s="10" t="s">
        <v>22</v>
      </c>
      <c r="O4995" s="10"/>
      <c r="P4995" s="11"/>
    </row>
    <row r="4996">
      <c r="A4996" s="22">
        <v>45421.0</v>
      </c>
      <c r="B4996" s="23">
        <v>45420.0</v>
      </c>
      <c r="C4996" s="10" t="s">
        <v>17</v>
      </c>
      <c r="D4996" s="10" t="s">
        <v>89</v>
      </c>
      <c r="E4996" s="19" t="s">
        <v>89</v>
      </c>
      <c r="F4996" s="10" t="s">
        <v>212</v>
      </c>
      <c r="G4996" s="10" t="s">
        <v>213</v>
      </c>
      <c r="H4996" s="12" t="s">
        <v>680</v>
      </c>
      <c r="I4996" s="10" t="s">
        <v>21</v>
      </c>
      <c r="J4996" s="10"/>
      <c r="K4996" s="22">
        <v>0.4583333333321207</v>
      </c>
      <c r="L4996" s="10" t="s">
        <v>22</v>
      </c>
      <c r="M4996" s="10" t="s">
        <v>22</v>
      </c>
      <c r="N4996" s="10" t="s">
        <v>22</v>
      </c>
      <c r="O4996" s="10"/>
      <c r="P4996" s="11"/>
    </row>
    <row r="4997">
      <c r="A4997" s="22">
        <v>45421.0</v>
      </c>
      <c r="B4997" s="23">
        <v>45420.0</v>
      </c>
      <c r="C4997" s="10" t="s">
        <v>17</v>
      </c>
      <c r="D4997" s="10">
        <v>14.0</v>
      </c>
      <c r="E4997" s="17" t="s">
        <v>33</v>
      </c>
      <c r="F4997" s="10" t="s">
        <v>2547</v>
      </c>
      <c r="G4997" s="10" t="s">
        <v>3741</v>
      </c>
      <c r="H4997" s="12"/>
      <c r="I4997" s="10" t="s">
        <v>60</v>
      </c>
      <c r="J4997" s="10"/>
      <c r="K4997" s="22"/>
      <c r="L4997" s="10" t="s">
        <v>22</v>
      </c>
      <c r="M4997" s="10" t="s">
        <v>22</v>
      </c>
      <c r="N4997" s="10" t="s">
        <v>22</v>
      </c>
      <c r="O4997" s="10"/>
      <c r="P4997" s="11"/>
    </row>
    <row r="4998">
      <c r="A4998" s="22">
        <v>45421.0</v>
      </c>
      <c r="B4998" s="23">
        <v>45420.0</v>
      </c>
      <c r="C4998" s="10" t="s">
        <v>17</v>
      </c>
      <c r="D4998" s="10">
        <v>8.0</v>
      </c>
      <c r="E4998" s="17" t="s">
        <v>33</v>
      </c>
      <c r="F4998" s="10" t="s">
        <v>3428</v>
      </c>
      <c r="G4998" s="10" t="s">
        <v>1164</v>
      </c>
      <c r="H4998" s="12" t="s">
        <v>1165</v>
      </c>
      <c r="I4998" s="10" t="s">
        <v>21</v>
      </c>
      <c r="J4998" s="10"/>
      <c r="K4998" s="10"/>
      <c r="L4998" s="10" t="s">
        <v>22</v>
      </c>
      <c r="M4998" s="10" t="s">
        <v>22</v>
      </c>
      <c r="N4998" s="10" t="s">
        <v>22</v>
      </c>
      <c r="O4998" s="10" t="s">
        <v>474</v>
      </c>
      <c r="P4998" s="11"/>
    </row>
    <row r="4999">
      <c r="A4999" s="22">
        <v>45421.0</v>
      </c>
      <c r="B4999" s="23">
        <v>45420.0</v>
      </c>
      <c r="C4999" s="10" t="s">
        <v>17</v>
      </c>
      <c r="D4999" s="10">
        <v>8.0</v>
      </c>
      <c r="E4999" s="17" t="s">
        <v>33</v>
      </c>
      <c r="F4999" s="10" t="s">
        <v>3428</v>
      </c>
      <c r="G4999" s="10" t="s">
        <v>1164</v>
      </c>
      <c r="H4999" s="12" t="s">
        <v>1165</v>
      </c>
      <c r="I4999" s="10" t="s">
        <v>21</v>
      </c>
      <c r="J4999" s="10"/>
      <c r="K4999" s="10"/>
      <c r="L4999" s="10" t="s">
        <v>22</v>
      </c>
      <c r="M4999" s="10" t="s">
        <v>22</v>
      </c>
      <c r="N4999" s="10" t="s">
        <v>22</v>
      </c>
      <c r="O4999" s="10" t="s">
        <v>474</v>
      </c>
      <c r="P4999" s="11"/>
    </row>
    <row r="5000">
      <c r="A5000" s="22">
        <v>45421.0</v>
      </c>
      <c r="B5000" s="23">
        <v>45420.0</v>
      </c>
      <c r="C5000" s="10" t="s">
        <v>17</v>
      </c>
      <c r="D5000" s="10">
        <v>6.0</v>
      </c>
      <c r="E5000" s="17" t="s">
        <v>33</v>
      </c>
      <c r="F5000" s="10" t="s">
        <v>3742</v>
      </c>
      <c r="G5000" s="10" t="s">
        <v>3743</v>
      </c>
      <c r="H5000" s="12"/>
      <c r="I5000" s="10" t="s">
        <v>52</v>
      </c>
      <c r="J5000" s="10" t="s">
        <v>589</v>
      </c>
      <c r="K5000" s="10"/>
      <c r="L5000" s="10" t="s">
        <v>22</v>
      </c>
      <c r="M5000" s="10" t="s">
        <v>22</v>
      </c>
      <c r="N5000" s="10" t="s">
        <v>22</v>
      </c>
      <c r="O5000" s="10" t="s">
        <v>22</v>
      </c>
      <c r="P5000" s="11"/>
    </row>
    <row r="5001">
      <c r="A5001" s="22">
        <v>45421.0</v>
      </c>
      <c r="B5001" s="23">
        <v>45420.0</v>
      </c>
      <c r="C5001" s="10" t="s">
        <v>17</v>
      </c>
      <c r="D5001" s="10">
        <v>8.0</v>
      </c>
      <c r="E5001" s="16" t="s">
        <v>9</v>
      </c>
      <c r="F5001" s="10" t="s">
        <v>1710</v>
      </c>
      <c r="G5001" s="10" t="s">
        <v>45</v>
      </c>
      <c r="H5001" s="12" t="s">
        <v>46</v>
      </c>
      <c r="I5001" s="10" t="s">
        <v>21</v>
      </c>
      <c r="J5001" s="10"/>
      <c r="K5001" s="10" t="s">
        <v>3744</v>
      </c>
      <c r="L5001" s="10" t="s">
        <v>22</v>
      </c>
      <c r="M5001" s="10" t="s">
        <v>22</v>
      </c>
      <c r="N5001" s="10" t="s">
        <v>22</v>
      </c>
      <c r="O5001" s="10"/>
      <c r="P5001" s="11"/>
    </row>
    <row r="5002">
      <c r="A5002" s="22">
        <v>45421.0</v>
      </c>
      <c r="B5002" s="23">
        <v>45420.0</v>
      </c>
      <c r="C5002" s="10" t="s">
        <v>17</v>
      </c>
      <c r="D5002" s="10">
        <v>8.0</v>
      </c>
      <c r="E5002" s="17" t="s">
        <v>33</v>
      </c>
      <c r="F5002" s="10" t="s">
        <v>421</v>
      </c>
      <c r="G5002" s="10" t="s">
        <v>422</v>
      </c>
      <c r="H5002" s="12" t="s">
        <v>423</v>
      </c>
      <c r="I5002" s="10" t="s">
        <v>21</v>
      </c>
      <c r="J5002" s="10"/>
      <c r="K5002" s="10"/>
      <c r="L5002" s="10" t="s">
        <v>22</v>
      </c>
      <c r="M5002" s="10" t="s">
        <v>22</v>
      </c>
      <c r="N5002" s="10" t="s">
        <v>22</v>
      </c>
      <c r="O5002" s="10"/>
      <c r="P5002" s="11"/>
    </row>
    <row r="5003">
      <c r="A5003" s="22">
        <v>45420.68087266204</v>
      </c>
      <c r="B5003" s="23">
        <v>45420.0</v>
      </c>
      <c r="C5003" s="10" t="s">
        <v>17</v>
      </c>
      <c r="D5003" s="10">
        <v>14.0</v>
      </c>
      <c r="E5003" s="17" t="s">
        <v>33</v>
      </c>
      <c r="F5003" s="10" t="s">
        <v>868</v>
      </c>
      <c r="G5003" s="10" t="s">
        <v>2895</v>
      </c>
      <c r="H5003" s="12" t="s">
        <v>3745</v>
      </c>
      <c r="I5003" s="10" t="s">
        <v>21</v>
      </c>
      <c r="J5003" s="10"/>
      <c r="K5003" s="10"/>
      <c r="L5003" s="10" t="s">
        <v>22</v>
      </c>
      <c r="M5003" s="10" t="s">
        <v>22</v>
      </c>
      <c r="N5003" s="10" t="s">
        <v>22</v>
      </c>
      <c r="O5003" s="10"/>
      <c r="P5003" s="11"/>
    </row>
    <row r="5004">
      <c r="A5004" s="22">
        <v>45420.68087266204</v>
      </c>
      <c r="B5004" s="23">
        <v>45420.0</v>
      </c>
      <c r="C5004" s="10" t="s">
        <v>17</v>
      </c>
      <c r="D5004" s="10">
        <v>14.0</v>
      </c>
      <c r="E5004" s="17" t="s">
        <v>33</v>
      </c>
      <c r="F5004" s="10" t="s">
        <v>868</v>
      </c>
      <c r="G5004" s="10" t="s">
        <v>2895</v>
      </c>
      <c r="H5004" s="12" t="s">
        <v>3745</v>
      </c>
      <c r="I5004" s="10" t="s">
        <v>21</v>
      </c>
      <c r="J5004" s="10"/>
      <c r="K5004" s="10"/>
      <c r="L5004" s="10" t="s">
        <v>22</v>
      </c>
      <c r="M5004" s="10" t="s">
        <v>22</v>
      </c>
      <c r="N5004" s="10" t="s">
        <v>22</v>
      </c>
      <c r="O5004" s="10"/>
      <c r="P5004" s="11"/>
    </row>
    <row r="5005">
      <c r="A5005" s="22">
        <v>45420.0</v>
      </c>
      <c r="B5005" s="23">
        <v>45419.0</v>
      </c>
      <c r="C5005" s="10" t="s">
        <v>17</v>
      </c>
      <c r="D5005" s="10">
        <v>8.0</v>
      </c>
      <c r="E5005" s="17" t="s">
        <v>33</v>
      </c>
      <c r="F5005" s="10" t="s">
        <v>3693</v>
      </c>
      <c r="G5005" s="10" t="s">
        <v>483</v>
      </c>
      <c r="H5005" s="12"/>
      <c r="I5005" s="10"/>
      <c r="J5005" s="10"/>
      <c r="K5005" s="10"/>
      <c r="L5005" s="10" t="s">
        <v>22</v>
      </c>
      <c r="M5005" s="10" t="s">
        <v>22</v>
      </c>
      <c r="N5005" s="10" t="s">
        <v>22</v>
      </c>
      <c r="O5005" s="10"/>
      <c r="P5005" s="11"/>
    </row>
    <row r="5006">
      <c r="A5006" s="22">
        <v>45420.0</v>
      </c>
      <c r="B5006" s="23">
        <v>45419.0</v>
      </c>
      <c r="C5006" s="10" t="s">
        <v>17</v>
      </c>
      <c r="D5006" s="10">
        <v>8.0</v>
      </c>
      <c r="E5006" s="17" t="s">
        <v>33</v>
      </c>
      <c r="F5006" s="10" t="s">
        <v>3693</v>
      </c>
      <c r="G5006" s="10" t="s">
        <v>483</v>
      </c>
      <c r="H5006" s="12"/>
      <c r="I5006" s="10"/>
      <c r="J5006" s="10"/>
      <c r="K5006" s="10"/>
      <c r="L5006" s="10" t="s">
        <v>22</v>
      </c>
      <c r="M5006" s="10" t="s">
        <v>22</v>
      </c>
      <c r="N5006" s="10" t="s">
        <v>22</v>
      </c>
      <c r="O5006" s="10"/>
      <c r="P5006" s="11"/>
    </row>
    <row r="5007">
      <c r="A5007" s="22">
        <v>45419.0</v>
      </c>
      <c r="B5007" s="23">
        <v>45415.0</v>
      </c>
      <c r="C5007" s="10" t="s">
        <v>17</v>
      </c>
      <c r="D5007" s="10">
        <v>8.0</v>
      </c>
      <c r="E5007" s="37" t="s">
        <v>953</v>
      </c>
      <c r="F5007" s="10" t="s">
        <v>3746</v>
      </c>
      <c r="G5007" s="10" t="s">
        <v>379</v>
      </c>
      <c r="H5007" s="12"/>
      <c r="I5007" s="10" t="s">
        <v>21</v>
      </c>
      <c r="J5007" s="10"/>
      <c r="K5007" s="10" t="s">
        <v>3747</v>
      </c>
      <c r="L5007" s="10" t="s">
        <v>22</v>
      </c>
      <c r="M5007" s="10" t="s">
        <v>22</v>
      </c>
      <c r="N5007" s="10"/>
      <c r="O5007" s="10"/>
      <c r="P5007" s="11"/>
    </row>
    <row r="5008">
      <c r="A5008" s="22">
        <v>45419.0</v>
      </c>
      <c r="B5008" s="23">
        <v>45418.0</v>
      </c>
      <c r="C5008" s="10" t="s">
        <v>17</v>
      </c>
      <c r="D5008" s="10">
        <v>8.0</v>
      </c>
      <c r="E5008" s="16" t="s">
        <v>9</v>
      </c>
      <c r="F5008" s="10" t="s">
        <v>421</v>
      </c>
      <c r="G5008" s="10" t="s">
        <v>422</v>
      </c>
      <c r="H5008" s="12" t="s">
        <v>423</v>
      </c>
      <c r="I5008" s="10" t="s">
        <v>21</v>
      </c>
      <c r="J5008" s="10" t="s">
        <v>3748</v>
      </c>
      <c r="K5008" s="22"/>
      <c r="L5008" s="10" t="s">
        <v>22</v>
      </c>
      <c r="M5008" s="10" t="s">
        <v>22</v>
      </c>
      <c r="N5008" s="10"/>
      <c r="O5008" s="10"/>
      <c r="P5008" s="11"/>
    </row>
    <row r="5009">
      <c r="A5009" s="22">
        <v>45419.0</v>
      </c>
      <c r="B5009" s="23">
        <v>45418.0</v>
      </c>
      <c r="C5009" s="10" t="s">
        <v>17</v>
      </c>
      <c r="D5009" s="10">
        <v>8.0</v>
      </c>
      <c r="E5009" s="16" t="s">
        <v>9</v>
      </c>
      <c r="F5009" s="10" t="s">
        <v>3428</v>
      </c>
      <c r="G5009" s="10" t="s">
        <v>1164</v>
      </c>
      <c r="H5009" s="12" t="s">
        <v>1165</v>
      </c>
      <c r="I5009" s="10" t="s">
        <v>52</v>
      </c>
      <c r="J5009" s="10" t="s">
        <v>3749</v>
      </c>
      <c r="K5009" s="10" t="s">
        <v>3750</v>
      </c>
      <c r="L5009" s="10" t="s">
        <v>22</v>
      </c>
      <c r="M5009" s="10" t="s">
        <v>22</v>
      </c>
      <c r="N5009" s="10"/>
      <c r="O5009" s="10"/>
      <c r="P5009" s="11"/>
    </row>
    <row r="5010">
      <c r="A5010" s="22">
        <v>45419.0</v>
      </c>
      <c r="B5010" s="23">
        <v>45418.0</v>
      </c>
      <c r="C5010" s="10" t="s">
        <v>17</v>
      </c>
      <c r="D5010" s="10">
        <v>8.0</v>
      </c>
      <c r="E5010" s="16" t="s">
        <v>9</v>
      </c>
      <c r="F5010" s="10" t="s">
        <v>1503</v>
      </c>
      <c r="G5010" s="10" t="s">
        <v>169</v>
      </c>
      <c r="H5010" s="12" t="s">
        <v>170</v>
      </c>
      <c r="I5010" s="10" t="s">
        <v>21</v>
      </c>
      <c r="J5010" s="10"/>
      <c r="K5010" s="10" t="s">
        <v>3751</v>
      </c>
      <c r="L5010" s="10"/>
      <c r="M5010" s="10"/>
      <c r="N5010" s="10"/>
      <c r="O5010" s="10"/>
      <c r="P5010" s="11"/>
    </row>
    <row r="5011">
      <c r="A5011" s="22">
        <v>45419.0</v>
      </c>
      <c r="B5011" s="23">
        <v>45419.0</v>
      </c>
      <c r="C5011" s="10" t="s">
        <v>17</v>
      </c>
      <c r="D5011" s="10">
        <v>8.0</v>
      </c>
      <c r="E5011" s="17" t="s">
        <v>33</v>
      </c>
      <c r="F5011" s="10" t="s">
        <v>302</v>
      </c>
      <c r="G5011" s="10" t="s">
        <v>30</v>
      </c>
      <c r="H5011" s="12" t="s">
        <v>31</v>
      </c>
      <c r="I5011" s="10" t="s">
        <v>21</v>
      </c>
      <c r="J5011" s="10"/>
      <c r="K5011" s="10"/>
      <c r="L5011" s="10"/>
      <c r="M5011" s="10"/>
      <c r="N5011" s="10"/>
      <c r="O5011" s="10"/>
      <c r="P5011" s="11"/>
    </row>
    <row r="5012">
      <c r="A5012" s="22">
        <v>45419.0</v>
      </c>
      <c r="B5012" s="23">
        <v>45415.0</v>
      </c>
      <c r="C5012" s="10" t="s">
        <v>17</v>
      </c>
      <c r="D5012" s="10">
        <v>8.0</v>
      </c>
      <c r="E5012" s="37" t="s">
        <v>953</v>
      </c>
      <c r="F5012" s="10" t="s">
        <v>3746</v>
      </c>
      <c r="G5012" s="10" t="s">
        <v>379</v>
      </c>
      <c r="H5012" s="12"/>
      <c r="I5012" s="10" t="s">
        <v>21</v>
      </c>
      <c r="J5012" s="10"/>
      <c r="K5012" s="10" t="s">
        <v>3747</v>
      </c>
      <c r="L5012" s="10" t="s">
        <v>22</v>
      </c>
      <c r="M5012" s="10" t="s">
        <v>22</v>
      </c>
      <c r="N5012" s="10"/>
      <c r="O5012" s="10"/>
      <c r="P5012" s="11"/>
    </row>
    <row r="5013">
      <c r="A5013" s="22">
        <v>45419.0</v>
      </c>
      <c r="B5013" s="23">
        <v>45418.0</v>
      </c>
      <c r="C5013" s="10" t="s">
        <v>17</v>
      </c>
      <c r="D5013" s="10">
        <v>8.0</v>
      </c>
      <c r="E5013" s="16" t="s">
        <v>9</v>
      </c>
      <c r="F5013" s="10" t="s">
        <v>421</v>
      </c>
      <c r="G5013" s="10" t="s">
        <v>422</v>
      </c>
      <c r="H5013" s="12" t="s">
        <v>423</v>
      </c>
      <c r="I5013" s="10" t="s">
        <v>21</v>
      </c>
      <c r="J5013" s="10" t="s">
        <v>3748</v>
      </c>
      <c r="K5013" s="10"/>
      <c r="L5013" s="10" t="s">
        <v>22</v>
      </c>
      <c r="M5013" s="10" t="s">
        <v>22</v>
      </c>
      <c r="N5013" s="10"/>
      <c r="O5013" s="10"/>
      <c r="P5013" s="11"/>
    </row>
    <row r="5014">
      <c r="A5014" s="22">
        <v>45419.0</v>
      </c>
      <c r="B5014" s="23">
        <v>45418.0</v>
      </c>
      <c r="C5014" s="10" t="s">
        <v>17</v>
      </c>
      <c r="D5014" s="10">
        <v>8.0</v>
      </c>
      <c r="E5014" s="16" t="s">
        <v>9</v>
      </c>
      <c r="F5014" s="10" t="s">
        <v>3428</v>
      </c>
      <c r="G5014" s="10" t="s">
        <v>1164</v>
      </c>
      <c r="H5014" s="12" t="s">
        <v>1165</v>
      </c>
      <c r="I5014" s="10" t="s">
        <v>52</v>
      </c>
      <c r="J5014" s="10" t="s">
        <v>3749</v>
      </c>
      <c r="K5014" s="10" t="s">
        <v>3750</v>
      </c>
      <c r="L5014" s="10" t="s">
        <v>22</v>
      </c>
      <c r="M5014" s="10" t="s">
        <v>22</v>
      </c>
      <c r="N5014" s="10"/>
      <c r="O5014" s="10"/>
      <c r="P5014" s="10"/>
    </row>
    <row r="5015">
      <c r="A5015" s="22">
        <v>45419.0</v>
      </c>
      <c r="B5015" s="23">
        <v>45418.0</v>
      </c>
      <c r="C5015" s="10" t="s">
        <v>17</v>
      </c>
      <c r="D5015" s="10">
        <v>8.0</v>
      </c>
      <c r="E5015" s="16" t="s">
        <v>9</v>
      </c>
      <c r="F5015" s="10" t="s">
        <v>1503</v>
      </c>
      <c r="G5015" s="10" t="s">
        <v>169</v>
      </c>
      <c r="H5015" s="12" t="s">
        <v>170</v>
      </c>
      <c r="I5015" s="10" t="s">
        <v>21</v>
      </c>
      <c r="J5015" s="10"/>
      <c r="K5015" s="10" t="s">
        <v>3751</v>
      </c>
      <c r="L5015" s="10"/>
      <c r="M5015" s="10"/>
      <c r="N5015" s="10"/>
      <c r="O5015" s="10"/>
      <c r="P5015" s="11"/>
    </row>
    <row r="5016">
      <c r="A5016" s="22">
        <v>45419.0</v>
      </c>
      <c r="B5016" s="23">
        <v>45419.0</v>
      </c>
      <c r="C5016" s="10" t="s">
        <v>17</v>
      </c>
      <c r="D5016" s="10">
        <v>8.0</v>
      </c>
      <c r="E5016" s="17" t="s">
        <v>33</v>
      </c>
      <c r="F5016" s="10" t="s">
        <v>302</v>
      </c>
      <c r="G5016" s="10" t="s">
        <v>30</v>
      </c>
      <c r="H5016" s="12" t="s">
        <v>31</v>
      </c>
      <c r="I5016" s="10" t="s">
        <v>21</v>
      </c>
      <c r="J5016" s="10"/>
      <c r="K5016" s="10"/>
      <c r="L5016" s="10"/>
      <c r="M5016" s="10"/>
      <c r="N5016" s="10"/>
      <c r="O5016" s="10"/>
      <c r="P5016" s="11"/>
    </row>
    <row r="5017">
      <c r="A5017" s="22">
        <v>45418.0</v>
      </c>
      <c r="B5017" s="23">
        <v>45414.0</v>
      </c>
      <c r="C5017" s="10" t="s">
        <v>17</v>
      </c>
      <c r="D5017" s="10">
        <v>8.0</v>
      </c>
      <c r="E5017" s="16" t="s">
        <v>9</v>
      </c>
      <c r="F5017" s="41" t="s">
        <v>3752</v>
      </c>
      <c r="G5017" s="41" t="s">
        <v>3753</v>
      </c>
      <c r="H5017" s="42">
        <v>7.541415061E9</v>
      </c>
      <c r="I5017" s="41" t="s">
        <v>21</v>
      </c>
      <c r="J5017" s="10" t="s">
        <v>3754</v>
      </c>
      <c r="K5017" s="10" t="s">
        <v>3755</v>
      </c>
      <c r="L5017" s="10" t="s">
        <v>22</v>
      </c>
      <c r="M5017" s="10" t="s">
        <v>22</v>
      </c>
      <c r="N5017" s="10"/>
      <c r="O5017" s="10"/>
      <c r="P5017" s="10"/>
    </row>
    <row r="5018">
      <c r="A5018" s="22">
        <v>45418.0</v>
      </c>
      <c r="B5018" s="23">
        <v>45414.0</v>
      </c>
      <c r="C5018" s="10" t="s">
        <v>17</v>
      </c>
      <c r="D5018" s="10">
        <v>4.0</v>
      </c>
      <c r="E5018" s="16" t="s">
        <v>9</v>
      </c>
      <c r="F5018" s="10" t="s">
        <v>3756</v>
      </c>
      <c r="G5018" s="10" t="s">
        <v>3757</v>
      </c>
      <c r="H5018" s="12">
        <v>7.311013413E9</v>
      </c>
      <c r="I5018" s="10" t="s">
        <v>52</v>
      </c>
      <c r="J5018" s="10">
        <v>170.0</v>
      </c>
      <c r="K5018" s="10" t="s">
        <v>3758</v>
      </c>
      <c r="L5018" s="10" t="s">
        <v>22</v>
      </c>
      <c r="M5018" s="10" t="s">
        <v>22</v>
      </c>
      <c r="N5018" s="10"/>
      <c r="O5018" s="10"/>
      <c r="P5018" s="11"/>
    </row>
    <row r="5019">
      <c r="A5019" s="22">
        <v>45418.0</v>
      </c>
      <c r="B5019" s="23">
        <v>45415.0</v>
      </c>
      <c r="C5019" s="10" t="s">
        <v>17</v>
      </c>
      <c r="D5019" s="10">
        <v>6.0</v>
      </c>
      <c r="E5019" s="16" t="s">
        <v>9</v>
      </c>
      <c r="F5019" s="10" t="s">
        <v>3759</v>
      </c>
      <c r="G5019" s="10" t="s">
        <v>814</v>
      </c>
      <c r="H5019" s="12" t="s">
        <v>832</v>
      </c>
      <c r="I5019" s="10" t="s">
        <v>52</v>
      </c>
      <c r="J5019" s="10"/>
      <c r="K5019" s="22">
        <v>0.375</v>
      </c>
      <c r="L5019" s="10" t="s">
        <v>22</v>
      </c>
      <c r="M5019" s="10"/>
      <c r="N5019" s="10"/>
      <c r="O5019" s="10"/>
      <c r="P5019" s="11"/>
    </row>
    <row r="5020">
      <c r="A5020" s="22">
        <v>45418.0</v>
      </c>
      <c r="B5020" s="23">
        <v>45415.0</v>
      </c>
      <c r="C5020" s="10" t="s">
        <v>17</v>
      </c>
      <c r="D5020" s="10">
        <v>8.0</v>
      </c>
      <c r="E5020" s="16" t="s">
        <v>9</v>
      </c>
      <c r="F5020" s="10" t="s">
        <v>3683</v>
      </c>
      <c r="G5020" s="10" t="s">
        <v>3760</v>
      </c>
      <c r="H5020" s="12"/>
      <c r="I5020" s="10" t="s">
        <v>21</v>
      </c>
      <c r="J5020" s="10"/>
      <c r="K5020" s="10" t="s">
        <v>3761</v>
      </c>
      <c r="L5020" s="10" t="s">
        <v>22</v>
      </c>
      <c r="M5020" s="10"/>
      <c r="N5020" s="10"/>
      <c r="O5020" s="10"/>
      <c r="P5020" s="11"/>
    </row>
    <row r="5021">
      <c r="A5021" s="22">
        <v>45418.0</v>
      </c>
      <c r="B5021" s="23">
        <v>45414.0</v>
      </c>
      <c r="C5021" s="10" t="s">
        <v>17</v>
      </c>
      <c r="D5021" s="10">
        <v>8.0</v>
      </c>
      <c r="E5021" s="16" t="s">
        <v>9</v>
      </c>
      <c r="F5021" s="41" t="s">
        <v>3752</v>
      </c>
      <c r="G5021" s="41" t="s">
        <v>3753</v>
      </c>
      <c r="H5021" s="42">
        <v>7.541415061E9</v>
      </c>
      <c r="I5021" s="41" t="s">
        <v>21</v>
      </c>
      <c r="J5021" s="10" t="s">
        <v>3754</v>
      </c>
      <c r="K5021" s="10" t="s">
        <v>3755</v>
      </c>
      <c r="L5021" s="10" t="s">
        <v>22</v>
      </c>
      <c r="M5021" s="10" t="s">
        <v>22</v>
      </c>
      <c r="N5021" s="10"/>
      <c r="O5021" s="10"/>
      <c r="P5021" s="11"/>
    </row>
    <row r="5022">
      <c r="A5022" s="22">
        <v>45418.0</v>
      </c>
      <c r="B5022" s="23">
        <v>45414.0</v>
      </c>
      <c r="C5022" s="10" t="s">
        <v>17</v>
      </c>
      <c r="D5022" s="10">
        <v>4.0</v>
      </c>
      <c r="E5022" s="16" t="s">
        <v>9</v>
      </c>
      <c r="F5022" s="10" t="s">
        <v>3756</v>
      </c>
      <c r="G5022" s="10" t="s">
        <v>3757</v>
      </c>
      <c r="H5022" s="12">
        <v>7.311013413E9</v>
      </c>
      <c r="I5022" s="10" t="s">
        <v>52</v>
      </c>
      <c r="J5022" s="10">
        <v>170.0</v>
      </c>
      <c r="K5022" s="10" t="s">
        <v>3758</v>
      </c>
      <c r="L5022" s="10" t="s">
        <v>22</v>
      </c>
      <c r="M5022" s="10" t="s">
        <v>22</v>
      </c>
      <c r="N5022" s="10"/>
      <c r="O5022" s="10"/>
      <c r="P5022" s="11"/>
    </row>
    <row r="5023">
      <c r="A5023" s="22">
        <v>45418.0</v>
      </c>
      <c r="B5023" s="23">
        <v>45415.0</v>
      </c>
      <c r="C5023" s="10" t="s">
        <v>17</v>
      </c>
      <c r="D5023" s="10">
        <v>6.0</v>
      </c>
      <c r="E5023" s="16" t="s">
        <v>9</v>
      </c>
      <c r="F5023" s="10" t="s">
        <v>3759</v>
      </c>
      <c r="G5023" s="10" t="s">
        <v>814</v>
      </c>
      <c r="H5023" s="12" t="s">
        <v>832</v>
      </c>
      <c r="I5023" s="10" t="s">
        <v>52</v>
      </c>
      <c r="J5023" s="10"/>
      <c r="K5023" s="22">
        <v>0.375</v>
      </c>
      <c r="L5023" s="10" t="s">
        <v>22</v>
      </c>
      <c r="M5023" s="10"/>
      <c r="N5023" s="10"/>
      <c r="O5023" s="10"/>
      <c r="P5023" s="10"/>
    </row>
    <row r="5024">
      <c r="A5024" s="22">
        <v>45418.0</v>
      </c>
      <c r="B5024" s="23">
        <v>45415.0</v>
      </c>
      <c r="C5024" s="10" t="s">
        <v>17</v>
      </c>
      <c r="D5024" s="10">
        <v>8.0</v>
      </c>
      <c r="E5024" s="16" t="s">
        <v>9</v>
      </c>
      <c r="F5024" s="10" t="s">
        <v>3683</v>
      </c>
      <c r="G5024" s="10" t="s">
        <v>3760</v>
      </c>
      <c r="H5024" s="12"/>
      <c r="I5024" s="10" t="s">
        <v>21</v>
      </c>
      <c r="J5024" s="10"/>
      <c r="K5024" s="10" t="s">
        <v>3761</v>
      </c>
      <c r="L5024" s="10" t="s">
        <v>22</v>
      </c>
      <c r="M5024" s="10"/>
      <c r="N5024" s="10"/>
      <c r="O5024" s="10"/>
      <c r="P5024" s="11"/>
    </row>
    <row r="5025">
      <c r="A5025" s="22">
        <v>45414.0</v>
      </c>
      <c r="B5025" s="23">
        <v>45413.0</v>
      </c>
      <c r="C5025" s="10" t="s">
        <v>17</v>
      </c>
      <c r="D5025" s="10" t="s">
        <v>132</v>
      </c>
      <c r="E5025" s="16" t="s">
        <v>9</v>
      </c>
      <c r="F5025" s="10"/>
      <c r="G5025" s="10" t="s">
        <v>3762</v>
      </c>
      <c r="H5025" s="12"/>
      <c r="I5025" s="10" t="s">
        <v>52</v>
      </c>
      <c r="J5025" s="10"/>
      <c r="K5025" s="10"/>
      <c r="L5025" s="10" t="s">
        <v>474</v>
      </c>
      <c r="M5025" s="10" t="s">
        <v>474</v>
      </c>
      <c r="N5025" s="10"/>
      <c r="O5025" s="10"/>
      <c r="P5025" s="11"/>
    </row>
    <row r="5026">
      <c r="A5026" s="22">
        <v>45414.0</v>
      </c>
      <c r="B5026" s="23">
        <v>45413.0</v>
      </c>
      <c r="C5026" s="10" t="s">
        <v>17</v>
      </c>
      <c r="D5026" s="10">
        <v>8.0</v>
      </c>
      <c r="E5026" s="17" t="s">
        <v>33</v>
      </c>
      <c r="F5026" s="10" t="s">
        <v>2733</v>
      </c>
      <c r="G5026" s="10" t="s">
        <v>226</v>
      </c>
      <c r="H5026" s="12" t="s">
        <v>227</v>
      </c>
      <c r="I5026" s="10" t="s">
        <v>21</v>
      </c>
      <c r="J5026" s="10"/>
      <c r="K5026" s="10"/>
      <c r="L5026" s="10"/>
      <c r="M5026" s="10"/>
      <c r="N5026" s="10"/>
      <c r="O5026" s="10"/>
      <c r="P5026" s="11"/>
    </row>
    <row r="5027">
      <c r="A5027" s="22">
        <v>45414.0</v>
      </c>
      <c r="B5027" s="23">
        <v>45413.0</v>
      </c>
      <c r="C5027" s="10" t="s">
        <v>17</v>
      </c>
      <c r="D5027" s="10">
        <v>16.0</v>
      </c>
      <c r="E5027" s="17" t="s">
        <v>33</v>
      </c>
      <c r="F5027" s="10" t="s">
        <v>3763</v>
      </c>
      <c r="G5027" s="10"/>
      <c r="H5027" s="12"/>
      <c r="I5027" s="10" t="s">
        <v>21</v>
      </c>
      <c r="J5027" s="10"/>
      <c r="K5027" s="10"/>
      <c r="L5027" s="10"/>
      <c r="M5027" s="10"/>
      <c r="N5027" s="10"/>
      <c r="O5027" s="10"/>
      <c r="P5027" s="10"/>
    </row>
    <row r="5028">
      <c r="A5028" s="22">
        <v>45414.0</v>
      </c>
      <c r="B5028" s="23">
        <v>45413.0</v>
      </c>
      <c r="C5028" s="10" t="s">
        <v>17</v>
      </c>
      <c r="D5028" s="10" t="s">
        <v>132</v>
      </c>
      <c r="E5028" s="16" t="s">
        <v>9</v>
      </c>
      <c r="F5028" s="10"/>
      <c r="G5028" s="10" t="s">
        <v>3762</v>
      </c>
      <c r="H5028" s="12"/>
      <c r="I5028" s="10" t="s">
        <v>52</v>
      </c>
      <c r="J5028" s="10"/>
      <c r="K5028" s="10"/>
      <c r="L5028" s="10" t="s">
        <v>474</v>
      </c>
      <c r="M5028" s="10" t="s">
        <v>474</v>
      </c>
      <c r="N5028" s="10"/>
      <c r="O5028" s="10"/>
      <c r="P5028" s="11"/>
    </row>
    <row r="5029">
      <c r="A5029" s="22">
        <v>45414.0</v>
      </c>
      <c r="B5029" s="23">
        <v>45413.0</v>
      </c>
      <c r="C5029" s="10" t="s">
        <v>17</v>
      </c>
      <c r="D5029" s="10">
        <v>8.0</v>
      </c>
      <c r="E5029" s="17" t="s">
        <v>33</v>
      </c>
      <c r="F5029" s="10" t="s">
        <v>2733</v>
      </c>
      <c r="G5029" s="10" t="s">
        <v>226</v>
      </c>
      <c r="H5029" s="12" t="s">
        <v>227</v>
      </c>
      <c r="I5029" s="10" t="s">
        <v>21</v>
      </c>
      <c r="J5029" s="10"/>
      <c r="K5029" s="10"/>
      <c r="L5029" s="10"/>
      <c r="M5029" s="10"/>
      <c r="N5029" s="10"/>
      <c r="O5029" s="10"/>
      <c r="P5029" s="10"/>
    </row>
    <row r="5030">
      <c r="A5030" s="22">
        <v>45414.0</v>
      </c>
      <c r="B5030" s="23">
        <v>45413.0</v>
      </c>
      <c r="C5030" s="10" t="s">
        <v>17</v>
      </c>
      <c r="D5030" s="10">
        <v>16.0</v>
      </c>
      <c r="E5030" s="17" t="s">
        <v>33</v>
      </c>
      <c r="F5030" s="10" t="s">
        <v>3763</v>
      </c>
      <c r="G5030" s="10"/>
      <c r="H5030" s="12"/>
      <c r="I5030" s="10" t="s">
        <v>21</v>
      </c>
      <c r="J5030" s="10"/>
      <c r="K5030" s="10"/>
      <c r="L5030" s="10"/>
      <c r="M5030" s="10"/>
      <c r="N5030" s="10"/>
      <c r="O5030" s="10"/>
      <c r="P5030" s="11"/>
    </row>
    <row r="5031">
      <c r="A5031" s="22">
        <v>45413.0</v>
      </c>
      <c r="B5031" s="23">
        <v>45412.0</v>
      </c>
      <c r="C5031" s="10" t="s">
        <v>17</v>
      </c>
      <c r="D5031" s="10">
        <v>8.0</v>
      </c>
      <c r="E5031" s="16" t="s">
        <v>9</v>
      </c>
      <c r="F5031" s="10" t="s">
        <v>3764</v>
      </c>
      <c r="G5031" s="10" t="s">
        <v>166</v>
      </c>
      <c r="H5031" s="12" t="s">
        <v>167</v>
      </c>
      <c r="I5031" s="10" t="s">
        <v>52</v>
      </c>
      <c r="J5031" s="10" t="s">
        <v>549</v>
      </c>
      <c r="K5031" s="10" t="s">
        <v>3765</v>
      </c>
      <c r="L5031" s="10" t="s">
        <v>22</v>
      </c>
      <c r="M5031" s="10" t="s">
        <v>22</v>
      </c>
      <c r="N5031" s="10"/>
      <c r="O5031" s="10"/>
      <c r="P5031" s="11"/>
    </row>
    <row r="5032">
      <c r="A5032" s="22">
        <v>45413.0</v>
      </c>
      <c r="B5032" s="23">
        <v>45411.0</v>
      </c>
      <c r="C5032" s="10" t="s">
        <v>17</v>
      </c>
      <c r="D5032" s="10">
        <v>4.0</v>
      </c>
      <c r="E5032" s="16" t="s">
        <v>9</v>
      </c>
      <c r="F5032" s="10" t="s">
        <v>3766</v>
      </c>
      <c r="G5032" s="10" t="s">
        <v>147</v>
      </c>
      <c r="H5032" s="12" t="s">
        <v>148</v>
      </c>
      <c r="I5032" s="10" t="s">
        <v>52</v>
      </c>
      <c r="J5032" s="10" t="s">
        <v>549</v>
      </c>
      <c r="K5032" s="10"/>
      <c r="L5032" s="10" t="s">
        <v>22</v>
      </c>
      <c r="M5032" s="10" t="s">
        <v>22</v>
      </c>
      <c r="N5032" s="10"/>
      <c r="O5032" s="10"/>
      <c r="P5032" s="11"/>
    </row>
    <row r="5033">
      <c r="A5033" s="22">
        <v>45413.0</v>
      </c>
      <c r="B5033" s="23">
        <v>45412.0</v>
      </c>
      <c r="C5033" s="10" t="s">
        <v>17</v>
      </c>
      <c r="D5033" s="10">
        <v>8.0</v>
      </c>
      <c r="E5033" s="16" t="s">
        <v>9</v>
      </c>
      <c r="F5033" s="10" t="s">
        <v>3767</v>
      </c>
      <c r="G5033" s="10" t="s">
        <v>45</v>
      </c>
      <c r="H5033" s="12" t="s">
        <v>46</v>
      </c>
      <c r="I5033" s="10" t="s">
        <v>21</v>
      </c>
      <c r="J5033" s="10"/>
      <c r="K5033" s="10"/>
      <c r="L5033" s="10" t="s">
        <v>22</v>
      </c>
      <c r="M5033" s="10" t="s">
        <v>22</v>
      </c>
      <c r="N5033" s="10"/>
      <c r="O5033" s="10"/>
      <c r="P5033" s="11"/>
    </row>
    <row r="5034">
      <c r="A5034" s="22">
        <v>45413.0</v>
      </c>
      <c r="B5034" s="23">
        <v>45412.0</v>
      </c>
      <c r="C5034" s="10" t="s">
        <v>17</v>
      </c>
      <c r="D5034" s="10">
        <v>8.0</v>
      </c>
      <c r="E5034" s="17" t="s">
        <v>33</v>
      </c>
      <c r="F5034" s="10" t="s">
        <v>3768</v>
      </c>
      <c r="G5034" s="10" t="s">
        <v>3769</v>
      </c>
      <c r="H5034" s="12" t="s">
        <v>3770</v>
      </c>
      <c r="I5034" s="10" t="s">
        <v>60</v>
      </c>
      <c r="J5034" s="10" t="s">
        <v>3771</v>
      </c>
      <c r="K5034" s="10"/>
      <c r="L5034" s="10" t="s">
        <v>22</v>
      </c>
      <c r="M5034" s="10" t="s">
        <v>22</v>
      </c>
      <c r="N5034" s="10"/>
      <c r="O5034" s="10"/>
      <c r="P5034" s="11"/>
    </row>
    <row r="5035">
      <c r="A5035" s="22">
        <v>45413.0</v>
      </c>
      <c r="B5035" s="23">
        <v>45412.0</v>
      </c>
      <c r="C5035" s="10" t="s">
        <v>17</v>
      </c>
      <c r="D5035" s="10">
        <v>8.0</v>
      </c>
      <c r="E5035" s="16" t="s">
        <v>9</v>
      </c>
      <c r="F5035" s="10" t="s">
        <v>3772</v>
      </c>
      <c r="G5035" s="10" t="s">
        <v>114</v>
      </c>
      <c r="H5035" s="12" t="s">
        <v>115</v>
      </c>
      <c r="I5035" s="10" t="s">
        <v>52</v>
      </c>
      <c r="J5035" s="10"/>
      <c r="K5035" s="10"/>
      <c r="L5035" s="10" t="s">
        <v>22</v>
      </c>
      <c r="M5035" s="10" t="s">
        <v>22</v>
      </c>
      <c r="N5035" s="10"/>
      <c r="O5035" s="10"/>
      <c r="P5035" s="11"/>
    </row>
    <row r="5036">
      <c r="A5036" s="22">
        <v>45413.0</v>
      </c>
      <c r="B5036" s="23">
        <v>45412.0</v>
      </c>
      <c r="C5036" s="10" t="s">
        <v>17</v>
      </c>
      <c r="D5036" s="10">
        <v>8.0</v>
      </c>
      <c r="E5036" s="16" t="s">
        <v>9</v>
      </c>
      <c r="F5036" s="10" t="s">
        <v>3773</v>
      </c>
      <c r="G5036" s="10" t="s">
        <v>114</v>
      </c>
      <c r="H5036" s="12" t="s">
        <v>115</v>
      </c>
      <c r="I5036" s="10" t="s">
        <v>52</v>
      </c>
      <c r="J5036" s="10"/>
      <c r="K5036" s="10"/>
      <c r="L5036" s="10" t="s">
        <v>22</v>
      </c>
      <c r="M5036" s="10" t="s">
        <v>22</v>
      </c>
      <c r="N5036" s="10"/>
      <c r="O5036" s="10"/>
      <c r="P5036" s="11"/>
    </row>
    <row r="5037">
      <c r="A5037" s="22">
        <v>45413.0</v>
      </c>
      <c r="B5037" s="23">
        <v>45412.0</v>
      </c>
      <c r="C5037" s="10" t="s">
        <v>17</v>
      </c>
      <c r="D5037" s="10">
        <v>12.0</v>
      </c>
      <c r="E5037" s="17" t="s">
        <v>33</v>
      </c>
      <c r="F5037" s="10" t="s">
        <v>2330</v>
      </c>
      <c r="G5037" s="10" t="s">
        <v>205</v>
      </c>
      <c r="H5037" s="12" t="s">
        <v>206</v>
      </c>
      <c r="I5037" s="10" t="s">
        <v>21</v>
      </c>
      <c r="J5037" s="10"/>
      <c r="K5037" s="10" t="s">
        <v>3774</v>
      </c>
      <c r="L5037" s="10" t="s">
        <v>22</v>
      </c>
      <c r="M5037" s="10" t="s">
        <v>22</v>
      </c>
      <c r="N5037" s="10"/>
      <c r="O5037" s="10"/>
      <c r="P5037" s="11"/>
    </row>
    <row r="5038">
      <c r="A5038" s="22">
        <v>45413.0</v>
      </c>
      <c r="B5038" s="23">
        <v>45412.0</v>
      </c>
      <c r="C5038" s="10" t="s">
        <v>17</v>
      </c>
      <c r="D5038" s="10">
        <v>8.0</v>
      </c>
      <c r="E5038" s="16" t="s">
        <v>9</v>
      </c>
      <c r="F5038" s="10" t="s">
        <v>3775</v>
      </c>
      <c r="G5038" s="10" t="s">
        <v>3335</v>
      </c>
      <c r="H5038" s="12" t="s">
        <v>3336</v>
      </c>
      <c r="I5038" s="10" t="s">
        <v>52</v>
      </c>
      <c r="J5038" s="10"/>
      <c r="K5038" s="10" t="s">
        <v>874</v>
      </c>
      <c r="L5038" s="10" t="s">
        <v>22</v>
      </c>
      <c r="M5038" s="10" t="s">
        <v>22</v>
      </c>
      <c r="N5038" s="10"/>
      <c r="O5038" s="10"/>
      <c r="P5038" s="11"/>
    </row>
    <row r="5039">
      <c r="A5039" s="22">
        <v>45413.0</v>
      </c>
      <c r="B5039" s="23">
        <v>45412.0</v>
      </c>
      <c r="C5039" s="10" t="s">
        <v>17</v>
      </c>
      <c r="D5039" s="10">
        <v>8.0</v>
      </c>
      <c r="E5039" s="16" t="s">
        <v>9</v>
      </c>
      <c r="F5039" s="10" t="s">
        <v>3776</v>
      </c>
      <c r="G5039" s="10" t="s">
        <v>491</v>
      </c>
      <c r="H5039" s="12"/>
      <c r="I5039" s="10" t="s">
        <v>52</v>
      </c>
      <c r="J5039" s="10" t="s">
        <v>3777</v>
      </c>
      <c r="K5039" s="10"/>
      <c r="L5039" s="10" t="s">
        <v>22</v>
      </c>
      <c r="M5039" s="10" t="s">
        <v>22</v>
      </c>
      <c r="N5039" s="10"/>
      <c r="O5039" s="10"/>
      <c r="P5039" s="11"/>
    </row>
    <row r="5040">
      <c r="A5040" s="22">
        <v>45413.0</v>
      </c>
      <c r="B5040" s="23">
        <v>45412.0</v>
      </c>
      <c r="C5040" s="10" t="s">
        <v>17</v>
      </c>
      <c r="D5040" s="10">
        <v>8.0</v>
      </c>
      <c r="E5040" s="17" t="s">
        <v>33</v>
      </c>
      <c r="F5040" s="10" t="s">
        <v>3097</v>
      </c>
      <c r="G5040" s="10" t="s">
        <v>94</v>
      </c>
      <c r="H5040" s="12" t="s">
        <v>161</v>
      </c>
      <c r="I5040" s="10" t="s">
        <v>21</v>
      </c>
      <c r="J5040" s="10" t="s">
        <v>536</v>
      </c>
      <c r="K5040" s="10" t="s">
        <v>3778</v>
      </c>
      <c r="L5040" s="10" t="s">
        <v>22</v>
      </c>
      <c r="M5040" s="10" t="s">
        <v>22</v>
      </c>
      <c r="N5040" s="10"/>
      <c r="O5040" s="10" t="s">
        <v>22</v>
      </c>
      <c r="P5040" s="11"/>
    </row>
    <row r="5041">
      <c r="A5041" s="22">
        <v>45413.0</v>
      </c>
      <c r="B5041" s="23">
        <v>45412.0</v>
      </c>
      <c r="C5041" s="10" t="s">
        <v>17</v>
      </c>
      <c r="D5041" s="10" t="s">
        <v>89</v>
      </c>
      <c r="E5041" s="19" t="s">
        <v>89</v>
      </c>
      <c r="F5041" s="10" t="s">
        <v>3779</v>
      </c>
      <c r="G5041" s="10" t="s">
        <v>810</v>
      </c>
      <c r="H5041" s="12"/>
      <c r="I5041" s="10" t="s">
        <v>21</v>
      </c>
      <c r="J5041" s="10"/>
      <c r="K5041" s="22">
        <v>0.6666666666678793</v>
      </c>
      <c r="L5041" s="10" t="s">
        <v>22</v>
      </c>
      <c r="M5041" s="10" t="s">
        <v>22</v>
      </c>
      <c r="N5041" s="10"/>
      <c r="O5041" s="10"/>
      <c r="P5041" s="11"/>
    </row>
    <row r="5042">
      <c r="A5042" s="22">
        <v>45413.0</v>
      </c>
      <c r="B5042" s="23">
        <v>45412.0</v>
      </c>
      <c r="C5042" s="10" t="s">
        <v>17</v>
      </c>
      <c r="D5042" s="10">
        <v>8.0</v>
      </c>
      <c r="E5042" s="16" t="s">
        <v>9</v>
      </c>
      <c r="F5042" s="10" t="s">
        <v>3780</v>
      </c>
      <c r="G5042" s="10" t="s">
        <v>3781</v>
      </c>
      <c r="H5042" s="12">
        <v>7.843951948E9</v>
      </c>
      <c r="I5042" s="10" t="s">
        <v>60</v>
      </c>
      <c r="J5042" s="10" t="s">
        <v>3782</v>
      </c>
      <c r="K5042" s="10" t="s">
        <v>3783</v>
      </c>
      <c r="L5042" s="10" t="s">
        <v>22</v>
      </c>
      <c r="M5042" s="10" t="s">
        <v>22</v>
      </c>
      <c r="N5042" s="10"/>
      <c r="O5042" s="10"/>
      <c r="P5042" s="11"/>
    </row>
    <row r="5043">
      <c r="A5043" s="22">
        <v>45413.0</v>
      </c>
      <c r="B5043" s="23">
        <v>45412.0</v>
      </c>
      <c r="C5043" s="10" t="s">
        <v>17</v>
      </c>
      <c r="D5043" s="10">
        <v>8.0</v>
      </c>
      <c r="E5043" s="16" t="s">
        <v>9</v>
      </c>
      <c r="F5043" s="10" t="s">
        <v>3764</v>
      </c>
      <c r="G5043" s="10" t="s">
        <v>166</v>
      </c>
      <c r="H5043" s="12" t="s">
        <v>167</v>
      </c>
      <c r="I5043" s="10" t="s">
        <v>52</v>
      </c>
      <c r="J5043" s="10" t="s">
        <v>549</v>
      </c>
      <c r="K5043" s="10" t="s">
        <v>3765</v>
      </c>
      <c r="L5043" s="10" t="s">
        <v>22</v>
      </c>
      <c r="M5043" s="10" t="s">
        <v>22</v>
      </c>
      <c r="N5043" s="10"/>
      <c r="O5043" s="10"/>
      <c r="P5043" s="11"/>
    </row>
    <row r="5044">
      <c r="A5044" s="22">
        <v>45413.0</v>
      </c>
      <c r="B5044" s="23">
        <v>45411.0</v>
      </c>
      <c r="C5044" s="10" t="s">
        <v>17</v>
      </c>
      <c r="D5044" s="10">
        <v>4.0</v>
      </c>
      <c r="E5044" s="16" t="s">
        <v>9</v>
      </c>
      <c r="F5044" s="10" t="s">
        <v>3766</v>
      </c>
      <c r="G5044" s="10" t="s">
        <v>147</v>
      </c>
      <c r="H5044" s="12" t="s">
        <v>148</v>
      </c>
      <c r="I5044" s="10" t="s">
        <v>52</v>
      </c>
      <c r="J5044" s="10" t="s">
        <v>549</v>
      </c>
      <c r="K5044" s="10"/>
      <c r="L5044" s="10" t="s">
        <v>22</v>
      </c>
      <c r="M5044" s="10" t="s">
        <v>22</v>
      </c>
      <c r="N5044" s="10"/>
      <c r="O5044" s="10"/>
      <c r="P5044" s="11"/>
    </row>
    <row r="5045">
      <c r="A5045" s="22">
        <v>45413.0</v>
      </c>
      <c r="B5045" s="23">
        <v>45412.0</v>
      </c>
      <c r="C5045" s="10" t="s">
        <v>17</v>
      </c>
      <c r="D5045" s="10">
        <v>8.0</v>
      </c>
      <c r="E5045" s="16" t="s">
        <v>9</v>
      </c>
      <c r="F5045" s="10" t="s">
        <v>3767</v>
      </c>
      <c r="G5045" s="10" t="s">
        <v>45</v>
      </c>
      <c r="H5045" s="12" t="s">
        <v>46</v>
      </c>
      <c r="I5045" s="10" t="s">
        <v>21</v>
      </c>
      <c r="J5045" s="10"/>
      <c r="K5045" s="22"/>
      <c r="L5045" s="10" t="s">
        <v>22</v>
      </c>
      <c r="M5045" s="10" t="s">
        <v>22</v>
      </c>
      <c r="N5045" s="10"/>
      <c r="O5045" s="10"/>
      <c r="P5045" s="11"/>
    </row>
    <row r="5046">
      <c r="A5046" s="22">
        <v>45413.0</v>
      </c>
      <c r="B5046" s="23">
        <v>45412.0</v>
      </c>
      <c r="C5046" s="10" t="s">
        <v>17</v>
      </c>
      <c r="D5046" s="10">
        <v>8.0</v>
      </c>
      <c r="E5046" s="17" t="s">
        <v>33</v>
      </c>
      <c r="F5046" s="10" t="s">
        <v>3768</v>
      </c>
      <c r="G5046" s="10" t="s">
        <v>3769</v>
      </c>
      <c r="H5046" s="12" t="s">
        <v>3770</v>
      </c>
      <c r="I5046" s="10" t="s">
        <v>60</v>
      </c>
      <c r="J5046" s="10" t="s">
        <v>3771</v>
      </c>
      <c r="K5046" s="22"/>
      <c r="L5046" s="10" t="s">
        <v>22</v>
      </c>
      <c r="M5046" s="10" t="s">
        <v>22</v>
      </c>
      <c r="N5046" s="10"/>
      <c r="O5046" s="10"/>
      <c r="P5046" s="11"/>
    </row>
    <row r="5047">
      <c r="A5047" s="22">
        <v>45413.0</v>
      </c>
      <c r="B5047" s="23">
        <v>45412.0</v>
      </c>
      <c r="C5047" s="10" t="s">
        <v>17</v>
      </c>
      <c r="D5047" s="10">
        <v>8.0</v>
      </c>
      <c r="E5047" s="16" t="s">
        <v>9</v>
      </c>
      <c r="F5047" s="10" t="s">
        <v>3772</v>
      </c>
      <c r="G5047" s="10" t="s">
        <v>114</v>
      </c>
      <c r="H5047" s="12" t="s">
        <v>115</v>
      </c>
      <c r="I5047" s="10" t="s">
        <v>52</v>
      </c>
      <c r="J5047" s="10"/>
      <c r="K5047" s="10"/>
      <c r="L5047" s="10" t="s">
        <v>22</v>
      </c>
      <c r="M5047" s="10" t="s">
        <v>22</v>
      </c>
      <c r="N5047" s="10"/>
      <c r="O5047" s="10"/>
      <c r="P5047" s="11"/>
    </row>
    <row r="5048">
      <c r="A5048" s="22">
        <v>45413.0</v>
      </c>
      <c r="B5048" s="23">
        <v>45412.0</v>
      </c>
      <c r="C5048" s="10" t="s">
        <v>17</v>
      </c>
      <c r="D5048" s="10">
        <v>8.0</v>
      </c>
      <c r="E5048" s="16" t="s">
        <v>9</v>
      </c>
      <c r="F5048" s="10" t="s">
        <v>3773</v>
      </c>
      <c r="G5048" s="10" t="s">
        <v>114</v>
      </c>
      <c r="H5048" s="12" t="s">
        <v>115</v>
      </c>
      <c r="I5048" s="10" t="s">
        <v>52</v>
      </c>
      <c r="J5048" s="10"/>
      <c r="K5048" s="22"/>
      <c r="L5048" s="10" t="s">
        <v>22</v>
      </c>
      <c r="M5048" s="10" t="s">
        <v>22</v>
      </c>
      <c r="N5048" s="10"/>
      <c r="O5048" s="10"/>
      <c r="P5048" s="11"/>
    </row>
    <row r="5049">
      <c r="A5049" s="22">
        <v>45413.0</v>
      </c>
      <c r="B5049" s="23">
        <v>45412.0</v>
      </c>
      <c r="C5049" s="10" t="s">
        <v>17</v>
      </c>
      <c r="D5049" s="10">
        <v>12.0</v>
      </c>
      <c r="E5049" s="17" t="s">
        <v>33</v>
      </c>
      <c r="F5049" s="10" t="s">
        <v>2330</v>
      </c>
      <c r="G5049" s="10" t="s">
        <v>205</v>
      </c>
      <c r="H5049" s="12" t="s">
        <v>206</v>
      </c>
      <c r="I5049" s="10" t="s">
        <v>21</v>
      </c>
      <c r="J5049" s="10"/>
      <c r="K5049" s="10" t="s">
        <v>3774</v>
      </c>
      <c r="L5049" s="10" t="s">
        <v>22</v>
      </c>
      <c r="M5049" s="10" t="s">
        <v>22</v>
      </c>
      <c r="N5049" s="10"/>
      <c r="O5049" s="10"/>
      <c r="P5049" s="11"/>
    </row>
    <row r="5050">
      <c r="A5050" s="22">
        <v>45413.0</v>
      </c>
      <c r="B5050" s="23">
        <v>45412.0</v>
      </c>
      <c r="C5050" s="10" t="s">
        <v>17</v>
      </c>
      <c r="D5050" s="10">
        <v>8.0</v>
      </c>
      <c r="E5050" s="16" t="s">
        <v>9</v>
      </c>
      <c r="F5050" s="10" t="s">
        <v>3775</v>
      </c>
      <c r="G5050" s="10" t="s">
        <v>3335</v>
      </c>
      <c r="H5050" s="12" t="s">
        <v>3336</v>
      </c>
      <c r="I5050" s="10" t="s">
        <v>52</v>
      </c>
      <c r="J5050" s="10"/>
      <c r="K5050" s="10" t="s">
        <v>874</v>
      </c>
      <c r="L5050" s="10" t="s">
        <v>22</v>
      </c>
      <c r="M5050" s="10" t="s">
        <v>22</v>
      </c>
      <c r="N5050" s="10"/>
      <c r="O5050" s="10"/>
      <c r="P5050" s="11"/>
    </row>
    <row r="5051">
      <c r="A5051" s="22">
        <v>45413.0</v>
      </c>
      <c r="B5051" s="23">
        <v>45412.0</v>
      </c>
      <c r="C5051" s="10" t="s">
        <v>17</v>
      </c>
      <c r="D5051" s="10">
        <v>8.0</v>
      </c>
      <c r="E5051" s="16" t="s">
        <v>9</v>
      </c>
      <c r="F5051" s="10" t="s">
        <v>3776</v>
      </c>
      <c r="G5051" s="10" t="s">
        <v>491</v>
      </c>
      <c r="H5051" s="12"/>
      <c r="I5051" s="10" t="s">
        <v>52</v>
      </c>
      <c r="J5051" s="10" t="s">
        <v>3777</v>
      </c>
      <c r="K5051" s="10"/>
      <c r="L5051" s="10" t="s">
        <v>22</v>
      </c>
      <c r="M5051" s="10" t="s">
        <v>22</v>
      </c>
      <c r="N5051" s="10"/>
      <c r="O5051" s="10"/>
      <c r="P5051" s="11"/>
    </row>
    <row r="5052">
      <c r="A5052" s="22">
        <v>45413.0</v>
      </c>
      <c r="B5052" s="23">
        <v>45412.0</v>
      </c>
      <c r="C5052" s="10" t="s">
        <v>17</v>
      </c>
      <c r="D5052" s="10">
        <v>8.0</v>
      </c>
      <c r="E5052" s="17" t="s">
        <v>33</v>
      </c>
      <c r="F5052" s="10" t="s">
        <v>3097</v>
      </c>
      <c r="G5052" s="10" t="s">
        <v>94</v>
      </c>
      <c r="H5052" s="12" t="s">
        <v>161</v>
      </c>
      <c r="I5052" s="10" t="s">
        <v>21</v>
      </c>
      <c r="J5052" s="10" t="s">
        <v>536</v>
      </c>
      <c r="K5052" s="10" t="s">
        <v>3778</v>
      </c>
      <c r="L5052" s="10" t="s">
        <v>22</v>
      </c>
      <c r="M5052" s="10" t="s">
        <v>22</v>
      </c>
      <c r="N5052" s="10"/>
      <c r="O5052" s="10" t="s">
        <v>22</v>
      </c>
      <c r="P5052" s="11"/>
    </row>
    <row r="5053">
      <c r="A5053" s="22">
        <v>45413.0</v>
      </c>
      <c r="B5053" s="23">
        <v>45412.0</v>
      </c>
      <c r="C5053" s="10" t="s">
        <v>17</v>
      </c>
      <c r="D5053" s="10" t="s">
        <v>89</v>
      </c>
      <c r="E5053" s="19" t="s">
        <v>89</v>
      </c>
      <c r="F5053" s="10" t="s">
        <v>3779</v>
      </c>
      <c r="G5053" s="10" t="s">
        <v>810</v>
      </c>
      <c r="H5053" s="12"/>
      <c r="I5053" s="10" t="s">
        <v>21</v>
      </c>
      <c r="J5053" s="10"/>
      <c r="K5053" s="22">
        <v>0.6666666666678793</v>
      </c>
      <c r="L5053" s="10" t="s">
        <v>22</v>
      </c>
      <c r="M5053" s="10" t="s">
        <v>22</v>
      </c>
      <c r="N5053" s="10"/>
      <c r="O5053" s="10"/>
      <c r="P5053" s="11"/>
    </row>
    <row r="5054">
      <c r="A5054" s="22">
        <v>45413.0</v>
      </c>
      <c r="B5054" s="23">
        <v>45412.0</v>
      </c>
      <c r="C5054" s="10" t="s">
        <v>17</v>
      </c>
      <c r="D5054" s="10">
        <v>8.0</v>
      </c>
      <c r="E5054" s="16" t="s">
        <v>9</v>
      </c>
      <c r="F5054" s="10" t="s">
        <v>3780</v>
      </c>
      <c r="G5054" s="10" t="s">
        <v>3781</v>
      </c>
      <c r="H5054" s="12">
        <v>7.843951948E9</v>
      </c>
      <c r="I5054" s="10" t="s">
        <v>60</v>
      </c>
      <c r="J5054" s="10" t="s">
        <v>3782</v>
      </c>
      <c r="K5054" s="10" t="s">
        <v>3783</v>
      </c>
      <c r="L5054" s="10" t="s">
        <v>22</v>
      </c>
      <c r="M5054" s="10" t="s">
        <v>22</v>
      </c>
      <c r="N5054" s="10"/>
      <c r="O5054" s="10"/>
      <c r="P5054" s="11"/>
    </row>
    <row r="5055">
      <c r="A5055" s="22">
        <v>45412.47711289352</v>
      </c>
      <c r="B5055" s="23">
        <v>45412.0</v>
      </c>
      <c r="C5055" s="10" t="s">
        <v>17</v>
      </c>
      <c r="D5055" s="10">
        <v>4.0</v>
      </c>
      <c r="E5055" s="17" t="s">
        <v>33</v>
      </c>
      <c r="F5055" s="10" t="s">
        <v>3784</v>
      </c>
      <c r="G5055" s="10" t="s">
        <v>3785</v>
      </c>
      <c r="H5055" s="12" t="s">
        <v>3786</v>
      </c>
      <c r="I5055" s="10" t="s">
        <v>60</v>
      </c>
      <c r="J5055" s="10" t="s">
        <v>3787</v>
      </c>
      <c r="K5055" s="10" t="s">
        <v>589</v>
      </c>
      <c r="L5055" s="10" t="s">
        <v>22</v>
      </c>
      <c r="M5055" s="10" t="s">
        <v>22</v>
      </c>
      <c r="N5055" s="10" t="s">
        <v>22</v>
      </c>
      <c r="O5055" s="10" t="s">
        <v>22</v>
      </c>
      <c r="P5055" s="11"/>
    </row>
    <row r="5056">
      <c r="A5056" s="22">
        <v>45412.47711289352</v>
      </c>
      <c r="B5056" s="23">
        <v>45412.0</v>
      </c>
      <c r="C5056" s="10" t="s">
        <v>17</v>
      </c>
      <c r="D5056" s="10">
        <v>4.0</v>
      </c>
      <c r="E5056" s="17" t="s">
        <v>33</v>
      </c>
      <c r="F5056" s="10" t="s">
        <v>3784</v>
      </c>
      <c r="G5056" s="10" t="s">
        <v>3785</v>
      </c>
      <c r="H5056" s="12" t="s">
        <v>3786</v>
      </c>
      <c r="I5056" s="10" t="s">
        <v>60</v>
      </c>
      <c r="J5056" s="10" t="s">
        <v>3787</v>
      </c>
      <c r="K5056" s="10" t="s">
        <v>589</v>
      </c>
      <c r="L5056" s="10" t="s">
        <v>22</v>
      </c>
      <c r="M5056" s="10" t="s">
        <v>22</v>
      </c>
      <c r="N5056" s="10" t="s">
        <v>22</v>
      </c>
      <c r="O5056" s="10" t="s">
        <v>22</v>
      </c>
      <c r="P5056" s="11"/>
    </row>
    <row r="5057">
      <c r="A5057" s="22">
        <v>45412.0</v>
      </c>
      <c r="B5057" s="23">
        <v>45411.0</v>
      </c>
      <c r="C5057" s="10" t="s">
        <v>17</v>
      </c>
      <c r="D5057" s="10">
        <v>8.0</v>
      </c>
      <c r="E5057" s="16" t="s">
        <v>9</v>
      </c>
      <c r="F5057" s="10" t="s">
        <v>3788</v>
      </c>
      <c r="G5057" s="10" t="s">
        <v>3492</v>
      </c>
      <c r="H5057" s="12" t="s">
        <v>3493</v>
      </c>
      <c r="I5057" s="10" t="s">
        <v>52</v>
      </c>
      <c r="J5057" s="10"/>
      <c r="K5057" s="22"/>
      <c r="L5057" s="10" t="s">
        <v>22</v>
      </c>
      <c r="M5057" s="10" t="s">
        <v>22</v>
      </c>
      <c r="N5057" s="10" t="s">
        <v>22</v>
      </c>
      <c r="O5057" s="10" t="s">
        <v>22</v>
      </c>
      <c r="P5057" s="11"/>
    </row>
    <row r="5058">
      <c r="A5058" s="22">
        <v>45412.0</v>
      </c>
      <c r="B5058" s="23">
        <v>45411.0</v>
      </c>
      <c r="C5058" s="10" t="s">
        <v>17</v>
      </c>
      <c r="D5058" s="10">
        <v>8.0</v>
      </c>
      <c r="E5058" s="16" t="s">
        <v>9</v>
      </c>
      <c r="F5058" s="10" t="s">
        <v>3035</v>
      </c>
      <c r="G5058" s="10" t="s">
        <v>3676</v>
      </c>
      <c r="H5058" s="12" t="s">
        <v>3789</v>
      </c>
      <c r="I5058" s="10" t="s">
        <v>21</v>
      </c>
      <c r="J5058" s="10"/>
      <c r="K5058" s="10"/>
      <c r="L5058" s="10" t="s">
        <v>22</v>
      </c>
      <c r="M5058" s="10" t="s">
        <v>22</v>
      </c>
      <c r="N5058" s="10" t="s">
        <v>22</v>
      </c>
      <c r="O5058" s="10" t="s">
        <v>22</v>
      </c>
      <c r="P5058" s="11"/>
    </row>
    <row r="5059">
      <c r="A5059" s="22">
        <v>45412.0</v>
      </c>
      <c r="B5059" s="23">
        <v>45411.0</v>
      </c>
      <c r="C5059" s="10" t="s">
        <v>17</v>
      </c>
      <c r="D5059" s="10">
        <v>16.0</v>
      </c>
      <c r="E5059" s="17" t="s">
        <v>33</v>
      </c>
      <c r="F5059" s="10" t="s">
        <v>291</v>
      </c>
      <c r="G5059" s="10" t="s">
        <v>292</v>
      </c>
      <c r="H5059" s="12" t="s">
        <v>293</v>
      </c>
      <c r="I5059" s="10" t="s">
        <v>21</v>
      </c>
      <c r="J5059" s="10"/>
      <c r="K5059" s="10"/>
      <c r="L5059" s="10" t="s">
        <v>22</v>
      </c>
      <c r="M5059" s="10" t="s">
        <v>22</v>
      </c>
      <c r="N5059" s="10" t="s">
        <v>22</v>
      </c>
      <c r="O5059" s="10"/>
      <c r="P5059" s="11"/>
    </row>
    <row r="5060">
      <c r="A5060" s="22">
        <v>45412.0</v>
      </c>
      <c r="B5060" s="23">
        <v>45411.0</v>
      </c>
      <c r="C5060" s="10" t="s">
        <v>17</v>
      </c>
      <c r="D5060" s="10">
        <v>8.0</v>
      </c>
      <c r="E5060" s="17" t="s">
        <v>33</v>
      </c>
      <c r="F5060" s="10" t="s">
        <v>635</v>
      </c>
      <c r="G5060" s="10" t="s">
        <v>318</v>
      </c>
      <c r="H5060" s="12" t="s">
        <v>319</v>
      </c>
      <c r="I5060" s="10" t="s">
        <v>21</v>
      </c>
      <c r="J5060" s="10"/>
      <c r="K5060" s="10"/>
      <c r="L5060" s="10" t="s">
        <v>22</v>
      </c>
      <c r="M5060" s="10" t="s">
        <v>22</v>
      </c>
      <c r="N5060" s="10" t="s">
        <v>22</v>
      </c>
      <c r="O5060" s="10"/>
      <c r="P5060" s="10"/>
    </row>
    <row r="5061">
      <c r="A5061" s="22">
        <v>45412.0</v>
      </c>
      <c r="B5061" s="23">
        <v>45411.0</v>
      </c>
      <c r="C5061" s="10" t="s">
        <v>17</v>
      </c>
      <c r="D5061" s="10">
        <v>8.0</v>
      </c>
      <c r="E5061" s="17" t="s">
        <v>33</v>
      </c>
      <c r="F5061" s="10" t="s">
        <v>47</v>
      </c>
      <c r="G5061" s="10" t="s">
        <v>48</v>
      </c>
      <c r="H5061" s="12" t="s">
        <v>49</v>
      </c>
      <c r="I5061" s="10" t="s">
        <v>21</v>
      </c>
      <c r="J5061" s="10"/>
      <c r="K5061" s="10"/>
      <c r="L5061" s="10" t="s">
        <v>22</v>
      </c>
      <c r="M5061" s="10" t="s">
        <v>22</v>
      </c>
      <c r="N5061" s="10" t="s">
        <v>22</v>
      </c>
      <c r="O5061" s="10"/>
      <c r="P5061" s="11"/>
    </row>
    <row r="5062">
      <c r="A5062" s="22">
        <v>45412.0</v>
      </c>
      <c r="B5062" s="23">
        <v>45411.0</v>
      </c>
      <c r="C5062" s="10" t="s">
        <v>17</v>
      </c>
      <c r="D5062" s="10">
        <v>5.0</v>
      </c>
      <c r="E5062" s="16" t="s">
        <v>9</v>
      </c>
      <c r="F5062" s="10" t="s">
        <v>3790</v>
      </c>
      <c r="G5062" s="10" t="s">
        <v>379</v>
      </c>
      <c r="H5062" s="12" t="s">
        <v>380</v>
      </c>
      <c r="I5062" s="10" t="s">
        <v>21</v>
      </c>
      <c r="J5062" s="10" t="s">
        <v>3791</v>
      </c>
      <c r="K5062" s="10" t="s">
        <v>3404</v>
      </c>
      <c r="L5062" s="10" t="s">
        <v>22</v>
      </c>
      <c r="M5062" s="10" t="s">
        <v>22</v>
      </c>
      <c r="N5062" s="10" t="s">
        <v>22</v>
      </c>
      <c r="O5062" s="10"/>
      <c r="P5062" s="11"/>
    </row>
    <row r="5063">
      <c r="A5063" s="22">
        <v>45412.0</v>
      </c>
      <c r="B5063" s="23">
        <v>45411.0</v>
      </c>
      <c r="C5063" s="10" t="s">
        <v>17</v>
      </c>
      <c r="D5063" s="10">
        <v>8.0</v>
      </c>
      <c r="E5063" s="16" t="s">
        <v>9</v>
      </c>
      <c r="F5063" s="10" t="s">
        <v>3792</v>
      </c>
      <c r="G5063" s="10" t="s">
        <v>3308</v>
      </c>
      <c r="H5063" s="12"/>
      <c r="I5063" s="10" t="s">
        <v>52</v>
      </c>
      <c r="J5063" s="10"/>
      <c r="K5063" s="22"/>
      <c r="L5063" s="10" t="s">
        <v>22</v>
      </c>
      <c r="M5063" s="10" t="s">
        <v>22</v>
      </c>
      <c r="N5063" s="10" t="s">
        <v>22</v>
      </c>
      <c r="O5063" s="10"/>
      <c r="P5063" s="11"/>
    </row>
    <row r="5064">
      <c r="A5064" s="22">
        <v>45412.0</v>
      </c>
      <c r="B5064" s="23">
        <v>45411.0</v>
      </c>
      <c r="C5064" s="10" t="s">
        <v>17</v>
      </c>
      <c r="D5064" s="10" t="s">
        <v>89</v>
      </c>
      <c r="E5064" s="19" t="s">
        <v>89</v>
      </c>
      <c r="F5064" s="10" t="s">
        <v>3537</v>
      </c>
      <c r="G5064" s="10" t="s">
        <v>91</v>
      </c>
      <c r="H5064" s="12" t="s">
        <v>92</v>
      </c>
      <c r="I5064" s="10" t="s">
        <v>21</v>
      </c>
      <c r="J5064" s="10"/>
      <c r="K5064" s="22"/>
      <c r="L5064" s="10" t="s">
        <v>22</v>
      </c>
      <c r="M5064" s="10" t="s">
        <v>22</v>
      </c>
      <c r="N5064" s="10" t="s">
        <v>22</v>
      </c>
      <c r="O5064" s="10"/>
      <c r="P5064" s="11"/>
    </row>
    <row r="5065">
      <c r="A5065" s="22">
        <v>45412.0</v>
      </c>
      <c r="B5065" s="23">
        <v>45411.0</v>
      </c>
      <c r="C5065" s="10" t="s">
        <v>17</v>
      </c>
      <c r="D5065" s="10">
        <v>8.0</v>
      </c>
      <c r="E5065" s="16" t="s">
        <v>9</v>
      </c>
      <c r="F5065" s="10" t="s">
        <v>3366</v>
      </c>
      <c r="G5065" s="10" t="s">
        <v>267</v>
      </c>
      <c r="H5065" s="12"/>
      <c r="I5065" s="10" t="s">
        <v>21</v>
      </c>
      <c r="J5065" s="10"/>
      <c r="K5065" s="22"/>
      <c r="L5065" s="10" t="s">
        <v>22</v>
      </c>
      <c r="M5065" s="10" t="s">
        <v>22</v>
      </c>
      <c r="N5065" s="10" t="s">
        <v>22</v>
      </c>
      <c r="O5065" s="10"/>
      <c r="P5065" s="11"/>
    </row>
    <row r="5066">
      <c r="A5066" s="22">
        <v>45412.0</v>
      </c>
      <c r="B5066" s="23">
        <v>45411.0</v>
      </c>
      <c r="C5066" s="10" t="s">
        <v>17</v>
      </c>
      <c r="D5066" s="10">
        <v>5.0</v>
      </c>
      <c r="E5066" s="16" t="s">
        <v>9</v>
      </c>
      <c r="F5066" s="10" t="s">
        <v>3793</v>
      </c>
      <c r="G5066" s="10" t="s">
        <v>521</v>
      </c>
      <c r="H5066" s="12">
        <v>1.577866219E9</v>
      </c>
      <c r="I5066" s="10" t="s">
        <v>21</v>
      </c>
      <c r="J5066" s="10"/>
      <c r="K5066" s="10"/>
      <c r="L5066" s="10" t="s">
        <v>22</v>
      </c>
      <c r="M5066" s="10" t="s">
        <v>22</v>
      </c>
      <c r="N5066" s="10" t="s">
        <v>22</v>
      </c>
      <c r="O5066" s="10"/>
      <c r="P5066" s="11"/>
    </row>
    <row r="5067">
      <c r="A5067" s="22">
        <v>45412.0</v>
      </c>
      <c r="B5067" s="23">
        <v>45412.0</v>
      </c>
      <c r="C5067" s="10" t="s">
        <v>17</v>
      </c>
      <c r="D5067" s="10">
        <v>8.0</v>
      </c>
      <c r="E5067" s="17" t="s">
        <v>33</v>
      </c>
      <c r="F5067" s="10" t="s">
        <v>302</v>
      </c>
      <c r="G5067" s="10" t="s">
        <v>30</v>
      </c>
      <c r="H5067" s="12" t="s">
        <v>31</v>
      </c>
      <c r="I5067" s="10" t="s">
        <v>21</v>
      </c>
      <c r="J5067" s="10"/>
      <c r="K5067" s="10"/>
      <c r="L5067" s="10" t="s">
        <v>22</v>
      </c>
      <c r="M5067" s="10" t="s">
        <v>22</v>
      </c>
      <c r="N5067" s="10" t="s">
        <v>22</v>
      </c>
      <c r="O5067" s="10"/>
      <c r="P5067" s="11"/>
    </row>
    <row r="5068">
      <c r="A5068" s="22">
        <v>45412.0</v>
      </c>
      <c r="B5068" s="23">
        <v>45411.0</v>
      </c>
      <c r="C5068" s="10" t="s">
        <v>17</v>
      </c>
      <c r="D5068" s="10">
        <v>8.0</v>
      </c>
      <c r="E5068" s="16" t="s">
        <v>9</v>
      </c>
      <c r="F5068" s="10" t="s">
        <v>3788</v>
      </c>
      <c r="G5068" s="10" t="s">
        <v>3492</v>
      </c>
      <c r="H5068" s="12" t="s">
        <v>3493</v>
      </c>
      <c r="I5068" s="10" t="s">
        <v>52</v>
      </c>
      <c r="J5068" s="10"/>
      <c r="K5068" s="10"/>
      <c r="L5068" s="10" t="s">
        <v>22</v>
      </c>
      <c r="M5068" s="10" t="s">
        <v>22</v>
      </c>
      <c r="N5068" s="10" t="s">
        <v>22</v>
      </c>
      <c r="O5068" s="10" t="s">
        <v>22</v>
      </c>
      <c r="P5068" s="11"/>
    </row>
    <row r="5069">
      <c r="A5069" s="22">
        <v>45412.0</v>
      </c>
      <c r="B5069" s="23">
        <v>45411.0</v>
      </c>
      <c r="C5069" s="10" t="s">
        <v>17</v>
      </c>
      <c r="D5069" s="10">
        <v>8.0</v>
      </c>
      <c r="E5069" s="16" t="s">
        <v>9</v>
      </c>
      <c r="F5069" s="10" t="s">
        <v>3035</v>
      </c>
      <c r="G5069" s="10" t="s">
        <v>3676</v>
      </c>
      <c r="H5069" s="12" t="s">
        <v>3789</v>
      </c>
      <c r="I5069" s="10" t="s">
        <v>21</v>
      </c>
      <c r="J5069" s="10"/>
      <c r="K5069" s="10"/>
      <c r="L5069" s="10" t="s">
        <v>22</v>
      </c>
      <c r="M5069" s="10" t="s">
        <v>22</v>
      </c>
      <c r="N5069" s="10" t="s">
        <v>22</v>
      </c>
      <c r="O5069" s="10" t="s">
        <v>22</v>
      </c>
      <c r="P5069" s="11"/>
    </row>
    <row r="5070">
      <c r="A5070" s="22">
        <v>45412.0</v>
      </c>
      <c r="B5070" s="23">
        <v>45411.0</v>
      </c>
      <c r="C5070" s="10" t="s">
        <v>17</v>
      </c>
      <c r="D5070" s="10">
        <v>16.0</v>
      </c>
      <c r="E5070" s="17" t="s">
        <v>33</v>
      </c>
      <c r="F5070" s="10" t="s">
        <v>291</v>
      </c>
      <c r="G5070" s="10" t="s">
        <v>292</v>
      </c>
      <c r="H5070" s="12" t="s">
        <v>293</v>
      </c>
      <c r="I5070" s="10" t="s">
        <v>21</v>
      </c>
      <c r="J5070" s="10"/>
      <c r="K5070" s="10"/>
      <c r="L5070" s="10" t="s">
        <v>22</v>
      </c>
      <c r="M5070" s="10" t="s">
        <v>22</v>
      </c>
      <c r="N5070" s="10" t="s">
        <v>22</v>
      </c>
      <c r="O5070" s="10"/>
      <c r="P5070" s="11"/>
    </row>
    <row r="5071">
      <c r="A5071" s="22">
        <v>45412.0</v>
      </c>
      <c r="B5071" s="23">
        <v>45411.0</v>
      </c>
      <c r="C5071" s="10" t="s">
        <v>17</v>
      </c>
      <c r="D5071" s="10">
        <v>8.0</v>
      </c>
      <c r="E5071" s="17" t="s">
        <v>33</v>
      </c>
      <c r="F5071" s="10" t="s">
        <v>635</v>
      </c>
      <c r="G5071" s="10" t="s">
        <v>318</v>
      </c>
      <c r="H5071" s="12" t="s">
        <v>319</v>
      </c>
      <c r="I5071" s="10" t="s">
        <v>21</v>
      </c>
      <c r="J5071" s="10"/>
      <c r="K5071" s="22"/>
      <c r="L5071" s="10" t="s">
        <v>22</v>
      </c>
      <c r="M5071" s="10" t="s">
        <v>22</v>
      </c>
      <c r="N5071" s="10" t="s">
        <v>22</v>
      </c>
      <c r="O5071" s="10"/>
      <c r="P5071" s="11"/>
    </row>
    <row r="5072">
      <c r="A5072" s="22">
        <v>45412.0</v>
      </c>
      <c r="B5072" s="23">
        <v>45411.0</v>
      </c>
      <c r="C5072" s="10" t="s">
        <v>17</v>
      </c>
      <c r="D5072" s="10">
        <v>8.0</v>
      </c>
      <c r="E5072" s="17" t="s">
        <v>33</v>
      </c>
      <c r="F5072" s="10" t="s">
        <v>47</v>
      </c>
      <c r="G5072" s="10" t="s">
        <v>48</v>
      </c>
      <c r="H5072" s="12" t="s">
        <v>49</v>
      </c>
      <c r="I5072" s="10" t="s">
        <v>21</v>
      </c>
      <c r="J5072" s="10"/>
      <c r="K5072" s="10"/>
      <c r="L5072" s="10" t="s">
        <v>22</v>
      </c>
      <c r="M5072" s="10" t="s">
        <v>22</v>
      </c>
      <c r="N5072" s="10" t="s">
        <v>22</v>
      </c>
      <c r="O5072" s="10"/>
      <c r="P5072" s="11"/>
    </row>
    <row r="5073">
      <c r="A5073" s="22">
        <v>45412.0</v>
      </c>
      <c r="B5073" s="23">
        <v>45411.0</v>
      </c>
      <c r="C5073" s="10" t="s">
        <v>17</v>
      </c>
      <c r="D5073" s="10">
        <v>5.0</v>
      </c>
      <c r="E5073" s="16" t="s">
        <v>9</v>
      </c>
      <c r="F5073" s="10" t="s">
        <v>3790</v>
      </c>
      <c r="G5073" s="10" t="s">
        <v>379</v>
      </c>
      <c r="H5073" s="12" t="s">
        <v>380</v>
      </c>
      <c r="I5073" s="10" t="s">
        <v>21</v>
      </c>
      <c r="J5073" s="10" t="s">
        <v>3791</v>
      </c>
      <c r="K5073" s="10" t="s">
        <v>3404</v>
      </c>
      <c r="L5073" s="10" t="s">
        <v>22</v>
      </c>
      <c r="M5073" s="10" t="s">
        <v>22</v>
      </c>
      <c r="N5073" s="10" t="s">
        <v>22</v>
      </c>
      <c r="O5073" s="10"/>
      <c r="P5073" s="11"/>
    </row>
    <row r="5074">
      <c r="A5074" s="22">
        <v>45412.0</v>
      </c>
      <c r="B5074" s="23">
        <v>45411.0</v>
      </c>
      <c r="C5074" s="10" t="s">
        <v>17</v>
      </c>
      <c r="D5074" s="10">
        <v>8.0</v>
      </c>
      <c r="E5074" s="16" t="s">
        <v>9</v>
      </c>
      <c r="F5074" s="10" t="s">
        <v>3792</v>
      </c>
      <c r="G5074" s="10" t="s">
        <v>3308</v>
      </c>
      <c r="H5074" s="12"/>
      <c r="I5074" s="10" t="s">
        <v>52</v>
      </c>
      <c r="J5074" s="10"/>
      <c r="K5074" s="10"/>
      <c r="L5074" s="10" t="s">
        <v>22</v>
      </c>
      <c r="M5074" s="10" t="s">
        <v>22</v>
      </c>
      <c r="N5074" s="10" t="s">
        <v>22</v>
      </c>
      <c r="O5074" s="10"/>
      <c r="P5074" s="11"/>
    </row>
    <row r="5075">
      <c r="A5075" s="22">
        <v>45412.0</v>
      </c>
      <c r="B5075" s="23">
        <v>45411.0</v>
      </c>
      <c r="C5075" s="10" t="s">
        <v>17</v>
      </c>
      <c r="D5075" s="10" t="s">
        <v>89</v>
      </c>
      <c r="E5075" s="19" t="s">
        <v>89</v>
      </c>
      <c r="F5075" s="10" t="s">
        <v>3537</v>
      </c>
      <c r="G5075" s="10" t="s">
        <v>91</v>
      </c>
      <c r="H5075" s="12" t="s">
        <v>92</v>
      </c>
      <c r="I5075" s="10" t="s">
        <v>21</v>
      </c>
      <c r="J5075" s="10"/>
      <c r="K5075" s="10"/>
      <c r="L5075" s="10" t="s">
        <v>22</v>
      </c>
      <c r="M5075" s="10" t="s">
        <v>22</v>
      </c>
      <c r="N5075" s="10" t="s">
        <v>22</v>
      </c>
      <c r="O5075" s="10"/>
      <c r="P5075" s="11"/>
    </row>
    <row r="5076">
      <c r="A5076" s="22">
        <v>45412.0</v>
      </c>
      <c r="B5076" s="23">
        <v>45411.0</v>
      </c>
      <c r="C5076" s="10" t="s">
        <v>17</v>
      </c>
      <c r="D5076" s="10">
        <v>8.0</v>
      </c>
      <c r="E5076" s="16" t="s">
        <v>9</v>
      </c>
      <c r="F5076" s="10" t="s">
        <v>3366</v>
      </c>
      <c r="G5076" s="10" t="s">
        <v>267</v>
      </c>
      <c r="H5076" s="12"/>
      <c r="I5076" s="10" t="s">
        <v>21</v>
      </c>
      <c r="J5076" s="10"/>
      <c r="K5076" s="22"/>
      <c r="L5076" s="10" t="s">
        <v>22</v>
      </c>
      <c r="M5076" s="10" t="s">
        <v>22</v>
      </c>
      <c r="N5076" s="10" t="s">
        <v>22</v>
      </c>
      <c r="O5076" s="10"/>
      <c r="P5076" s="11"/>
    </row>
    <row r="5077">
      <c r="A5077" s="29">
        <v>45412.0</v>
      </c>
      <c r="B5077" s="23">
        <v>45411.0</v>
      </c>
      <c r="C5077" s="10" t="s">
        <v>17</v>
      </c>
      <c r="D5077" s="10">
        <v>5.0</v>
      </c>
      <c r="E5077" s="16" t="s">
        <v>9</v>
      </c>
      <c r="F5077" s="10" t="s">
        <v>3793</v>
      </c>
      <c r="G5077" s="10" t="s">
        <v>521</v>
      </c>
      <c r="H5077" s="12">
        <v>1.577866219E9</v>
      </c>
      <c r="I5077" s="10" t="s">
        <v>21</v>
      </c>
      <c r="J5077" s="10"/>
      <c r="K5077" s="22"/>
      <c r="L5077" s="10" t="s">
        <v>22</v>
      </c>
      <c r="M5077" s="10" t="s">
        <v>22</v>
      </c>
      <c r="N5077" s="10" t="s">
        <v>22</v>
      </c>
      <c r="O5077" s="10"/>
      <c r="P5077" s="11"/>
    </row>
    <row r="5078">
      <c r="A5078" s="22">
        <v>45412.0</v>
      </c>
      <c r="B5078" s="23">
        <v>45412.0</v>
      </c>
      <c r="C5078" s="10" t="s">
        <v>17</v>
      </c>
      <c r="D5078" s="10">
        <v>8.0</v>
      </c>
      <c r="E5078" s="17" t="s">
        <v>33</v>
      </c>
      <c r="F5078" s="10" t="s">
        <v>302</v>
      </c>
      <c r="G5078" s="10" t="s">
        <v>30</v>
      </c>
      <c r="H5078" s="12" t="s">
        <v>31</v>
      </c>
      <c r="I5078" s="10" t="s">
        <v>21</v>
      </c>
      <c r="J5078" s="10"/>
      <c r="K5078" s="10"/>
      <c r="L5078" s="10" t="s">
        <v>22</v>
      </c>
      <c r="M5078" s="10" t="s">
        <v>22</v>
      </c>
      <c r="N5078" s="10" t="s">
        <v>22</v>
      </c>
      <c r="O5078" s="10"/>
      <c r="P5078" s="11"/>
    </row>
    <row r="5079">
      <c r="A5079" s="22">
        <v>45411.639179074074</v>
      </c>
      <c r="B5079" s="23">
        <v>45411.0</v>
      </c>
      <c r="C5079" s="10" t="s">
        <v>17</v>
      </c>
      <c r="D5079" s="10" t="s">
        <v>89</v>
      </c>
      <c r="E5079" s="19" t="s">
        <v>89</v>
      </c>
      <c r="F5079" s="10" t="s">
        <v>3537</v>
      </c>
      <c r="G5079" s="10" t="s">
        <v>91</v>
      </c>
      <c r="H5079" s="12" t="s">
        <v>92</v>
      </c>
      <c r="I5079" s="10" t="s">
        <v>21</v>
      </c>
      <c r="J5079" s="10"/>
      <c r="K5079" s="10"/>
      <c r="L5079" s="10" t="s">
        <v>22</v>
      </c>
      <c r="M5079" s="10" t="s">
        <v>22</v>
      </c>
      <c r="N5079" s="10" t="s">
        <v>22</v>
      </c>
      <c r="O5079" s="10"/>
      <c r="P5079" s="11"/>
    </row>
    <row r="5080">
      <c r="A5080" s="22">
        <v>45411.639179074074</v>
      </c>
      <c r="B5080" s="23">
        <v>45411.0</v>
      </c>
      <c r="C5080" s="10" t="s">
        <v>17</v>
      </c>
      <c r="D5080" s="10" t="s">
        <v>89</v>
      </c>
      <c r="E5080" s="19" t="s">
        <v>89</v>
      </c>
      <c r="F5080" s="10" t="s">
        <v>3537</v>
      </c>
      <c r="G5080" s="10" t="s">
        <v>91</v>
      </c>
      <c r="H5080" s="12" t="s">
        <v>92</v>
      </c>
      <c r="I5080" s="10" t="s">
        <v>21</v>
      </c>
      <c r="J5080" s="10"/>
      <c r="K5080" s="10"/>
      <c r="L5080" s="10" t="s">
        <v>22</v>
      </c>
      <c r="M5080" s="10" t="s">
        <v>22</v>
      </c>
      <c r="N5080" s="10" t="s">
        <v>22</v>
      </c>
      <c r="O5080" s="10"/>
      <c r="P5080" s="11"/>
    </row>
    <row r="5081">
      <c r="A5081" s="22">
        <v>45411.63874643519</v>
      </c>
      <c r="B5081" s="23">
        <v>45411.0</v>
      </c>
      <c r="C5081" s="10" t="s">
        <v>17</v>
      </c>
      <c r="D5081" s="10" t="s">
        <v>89</v>
      </c>
      <c r="E5081" s="19" t="s">
        <v>89</v>
      </c>
      <c r="F5081" s="10" t="s">
        <v>3779</v>
      </c>
      <c r="G5081" s="10" t="s">
        <v>810</v>
      </c>
      <c r="H5081" s="12"/>
      <c r="I5081" s="10" t="s">
        <v>21</v>
      </c>
      <c r="J5081" s="10"/>
      <c r="K5081" s="10"/>
      <c r="L5081" s="10" t="s">
        <v>22</v>
      </c>
      <c r="M5081" s="10" t="s">
        <v>22</v>
      </c>
      <c r="N5081" s="10" t="s">
        <v>22</v>
      </c>
      <c r="O5081" s="10"/>
      <c r="P5081" s="11"/>
    </row>
    <row r="5082">
      <c r="A5082" s="22">
        <v>45411.63874643519</v>
      </c>
      <c r="B5082" s="23">
        <v>45411.0</v>
      </c>
      <c r="C5082" s="10" t="s">
        <v>17</v>
      </c>
      <c r="D5082" s="10" t="s">
        <v>89</v>
      </c>
      <c r="E5082" s="19" t="s">
        <v>89</v>
      </c>
      <c r="F5082" s="10" t="s">
        <v>3779</v>
      </c>
      <c r="G5082" s="10" t="s">
        <v>810</v>
      </c>
      <c r="H5082" s="12"/>
      <c r="I5082" s="10" t="s">
        <v>21</v>
      </c>
      <c r="J5082" s="10"/>
      <c r="K5082" s="10"/>
      <c r="L5082" s="10" t="s">
        <v>22</v>
      </c>
      <c r="M5082" s="10" t="s">
        <v>22</v>
      </c>
      <c r="N5082" s="10" t="s">
        <v>22</v>
      </c>
      <c r="O5082" s="10"/>
      <c r="P5082" s="11"/>
    </row>
    <row r="5083">
      <c r="A5083" s="22">
        <v>45411.63650818287</v>
      </c>
      <c r="B5083" s="23">
        <v>45411.0</v>
      </c>
      <c r="C5083" s="10" t="s">
        <v>17</v>
      </c>
      <c r="D5083" s="10" t="s">
        <v>89</v>
      </c>
      <c r="E5083" s="19" t="s">
        <v>89</v>
      </c>
      <c r="F5083" s="10" t="s">
        <v>3794</v>
      </c>
      <c r="G5083" s="10" t="s">
        <v>340</v>
      </c>
      <c r="H5083" s="12" t="s">
        <v>341</v>
      </c>
      <c r="I5083" s="10" t="s">
        <v>21</v>
      </c>
      <c r="J5083" s="10"/>
      <c r="K5083" s="10"/>
      <c r="L5083" s="10" t="s">
        <v>22</v>
      </c>
      <c r="M5083" s="10" t="s">
        <v>22</v>
      </c>
      <c r="N5083" s="10" t="s">
        <v>22</v>
      </c>
      <c r="O5083" s="10"/>
      <c r="P5083" s="11"/>
    </row>
    <row r="5084">
      <c r="A5084" s="22">
        <v>45411.63650818287</v>
      </c>
      <c r="B5084" s="23">
        <v>45411.0</v>
      </c>
      <c r="C5084" s="10" t="s">
        <v>17</v>
      </c>
      <c r="D5084" s="10" t="s">
        <v>89</v>
      </c>
      <c r="E5084" s="19" t="s">
        <v>89</v>
      </c>
      <c r="F5084" s="10" t="s">
        <v>3794</v>
      </c>
      <c r="G5084" s="10" t="s">
        <v>340</v>
      </c>
      <c r="H5084" s="12" t="s">
        <v>341</v>
      </c>
      <c r="I5084" s="10" t="s">
        <v>21</v>
      </c>
      <c r="J5084" s="10"/>
      <c r="K5084" s="10"/>
      <c r="L5084" s="10" t="s">
        <v>22</v>
      </c>
      <c r="M5084" s="10" t="s">
        <v>22</v>
      </c>
      <c r="N5084" s="10" t="s">
        <v>22</v>
      </c>
      <c r="O5084" s="10"/>
      <c r="P5084" s="11"/>
    </row>
    <row r="5085">
      <c r="A5085" s="22">
        <v>45411.491631516205</v>
      </c>
      <c r="B5085" s="23">
        <v>45411.0</v>
      </c>
      <c r="C5085" s="10" t="s">
        <v>17</v>
      </c>
      <c r="D5085" s="10">
        <v>8.0</v>
      </c>
      <c r="E5085" s="17" t="s">
        <v>2722</v>
      </c>
      <c r="F5085" s="10" t="s">
        <v>196</v>
      </c>
      <c r="G5085" s="10" t="s">
        <v>198</v>
      </c>
      <c r="H5085" s="12" t="s">
        <v>199</v>
      </c>
      <c r="I5085" s="10" t="s">
        <v>21</v>
      </c>
      <c r="J5085" s="10"/>
      <c r="K5085" s="10"/>
      <c r="L5085" s="10" t="s">
        <v>22</v>
      </c>
      <c r="M5085" s="10" t="s">
        <v>22</v>
      </c>
      <c r="N5085" s="10" t="s">
        <v>22</v>
      </c>
      <c r="O5085" s="10"/>
      <c r="P5085" s="11"/>
    </row>
    <row r="5086">
      <c r="A5086" s="22">
        <v>45411.491631516205</v>
      </c>
      <c r="B5086" s="23">
        <v>45411.0</v>
      </c>
      <c r="C5086" s="10" t="s">
        <v>17</v>
      </c>
      <c r="D5086" s="10">
        <v>8.0</v>
      </c>
      <c r="E5086" s="17" t="s">
        <v>2722</v>
      </c>
      <c r="F5086" s="10" t="s">
        <v>196</v>
      </c>
      <c r="G5086" s="10" t="s">
        <v>198</v>
      </c>
      <c r="H5086" s="12" t="s">
        <v>199</v>
      </c>
      <c r="I5086" s="10" t="s">
        <v>21</v>
      </c>
      <c r="J5086" s="10"/>
      <c r="K5086" s="10"/>
      <c r="L5086" s="10" t="s">
        <v>22</v>
      </c>
      <c r="M5086" s="10" t="s">
        <v>22</v>
      </c>
      <c r="N5086" s="10" t="s">
        <v>22</v>
      </c>
      <c r="O5086" s="10"/>
      <c r="P5086" s="11"/>
    </row>
    <row r="5087">
      <c r="A5087" s="22">
        <v>45411.491295115746</v>
      </c>
      <c r="B5087" s="23">
        <v>45411.0</v>
      </c>
      <c r="C5087" s="10" t="s">
        <v>17</v>
      </c>
      <c r="D5087" s="10">
        <v>6.0</v>
      </c>
      <c r="E5087" s="16" t="s">
        <v>9</v>
      </c>
      <c r="F5087" s="10" t="s">
        <v>3795</v>
      </c>
      <c r="G5087" s="10" t="s">
        <v>3796</v>
      </c>
      <c r="H5087" s="12" t="s">
        <v>3797</v>
      </c>
      <c r="I5087" s="10" t="s">
        <v>52</v>
      </c>
      <c r="J5087" s="10"/>
      <c r="K5087" s="10"/>
      <c r="L5087" s="10" t="s">
        <v>22</v>
      </c>
      <c r="M5087" s="10" t="s">
        <v>22</v>
      </c>
      <c r="N5087" s="10" t="s">
        <v>22</v>
      </c>
      <c r="O5087" s="10"/>
      <c r="P5087" s="11"/>
    </row>
    <row r="5088">
      <c r="A5088" s="22">
        <v>45411.491295115746</v>
      </c>
      <c r="B5088" s="23">
        <v>45411.0</v>
      </c>
      <c r="C5088" s="10" t="s">
        <v>17</v>
      </c>
      <c r="D5088" s="10">
        <v>6.0</v>
      </c>
      <c r="E5088" s="16" t="s">
        <v>9</v>
      </c>
      <c r="F5088" s="10" t="s">
        <v>3795</v>
      </c>
      <c r="G5088" s="10" t="s">
        <v>3796</v>
      </c>
      <c r="H5088" s="12" t="s">
        <v>3797</v>
      </c>
      <c r="I5088" s="10" t="s">
        <v>52</v>
      </c>
      <c r="J5088" s="10"/>
      <c r="K5088" s="22"/>
      <c r="L5088" s="10" t="s">
        <v>22</v>
      </c>
      <c r="M5088" s="10" t="s">
        <v>22</v>
      </c>
      <c r="N5088" s="10" t="s">
        <v>22</v>
      </c>
      <c r="O5088" s="10"/>
      <c r="P5088" s="11"/>
    </row>
    <row r="5089">
      <c r="A5089" s="22">
        <v>45411.49020560185</v>
      </c>
      <c r="B5089" s="23">
        <v>45411.0</v>
      </c>
      <c r="C5089" s="10" t="s">
        <v>17</v>
      </c>
      <c r="D5089" s="10">
        <v>8.0</v>
      </c>
      <c r="E5089" s="17" t="s">
        <v>33</v>
      </c>
      <c r="F5089" s="10" t="s">
        <v>344</v>
      </c>
      <c r="G5089" s="10" t="s">
        <v>314</v>
      </c>
      <c r="H5089" s="12" t="s">
        <v>315</v>
      </c>
      <c r="I5089" s="10" t="s">
        <v>21</v>
      </c>
      <c r="J5089" s="10"/>
      <c r="K5089" s="22"/>
      <c r="L5089" s="10" t="s">
        <v>22</v>
      </c>
      <c r="M5089" s="10" t="s">
        <v>22</v>
      </c>
      <c r="N5089" s="10" t="s">
        <v>22</v>
      </c>
      <c r="O5089" s="10"/>
      <c r="P5089" s="10"/>
    </row>
    <row r="5090">
      <c r="A5090" s="22">
        <v>45411.49020560185</v>
      </c>
      <c r="B5090" s="23">
        <v>45411.0</v>
      </c>
      <c r="C5090" s="10" t="s">
        <v>17</v>
      </c>
      <c r="D5090" s="10">
        <v>8.0</v>
      </c>
      <c r="E5090" s="17" t="s">
        <v>33</v>
      </c>
      <c r="F5090" s="10" t="s">
        <v>344</v>
      </c>
      <c r="G5090" s="10" t="s">
        <v>314</v>
      </c>
      <c r="H5090" s="12" t="s">
        <v>315</v>
      </c>
      <c r="I5090" s="10" t="s">
        <v>21</v>
      </c>
      <c r="J5090" s="10"/>
      <c r="K5090" s="10"/>
      <c r="L5090" s="10" t="s">
        <v>22</v>
      </c>
      <c r="M5090" s="10" t="s">
        <v>22</v>
      </c>
      <c r="N5090" s="10" t="s">
        <v>22</v>
      </c>
      <c r="O5090" s="10"/>
      <c r="P5090" s="11"/>
    </row>
    <row r="5091">
      <c r="A5091" s="22">
        <v>45411.3796584375</v>
      </c>
      <c r="B5091" s="23">
        <v>45411.0</v>
      </c>
      <c r="C5091" s="10" t="s">
        <v>17</v>
      </c>
      <c r="D5091" s="10">
        <v>8.0</v>
      </c>
      <c r="E5091" s="16" t="s">
        <v>9</v>
      </c>
      <c r="F5091" s="10" t="s">
        <v>864</v>
      </c>
      <c r="G5091" s="10" t="s">
        <v>3798</v>
      </c>
      <c r="H5091" s="12" t="s">
        <v>3799</v>
      </c>
      <c r="I5091" s="10" t="s">
        <v>60</v>
      </c>
      <c r="J5091" s="10" t="s">
        <v>3800</v>
      </c>
      <c r="K5091" s="10"/>
      <c r="L5091" s="10" t="s">
        <v>22</v>
      </c>
      <c r="M5091" s="10" t="s">
        <v>22</v>
      </c>
      <c r="N5091" s="10" t="s">
        <v>22</v>
      </c>
      <c r="O5091" s="10" t="s">
        <v>22</v>
      </c>
      <c r="P5091" s="11"/>
    </row>
    <row r="5092">
      <c r="A5092" s="22">
        <v>45411.3796584375</v>
      </c>
      <c r="B5092" s="23">
        <v>45411.0</v>
      </c>
      <c r="C5092" s="10" t="s">
        <v>17</v>
      </c>
      <c r="D5092" s="10">
        <v>8.0</v>
      </c>
      <c r="E5092" s="16" t="s">
        <v>9</v>
      </c>
      <c r="F5092" s="10" t="s">
        <v>864</v>
      </c>
      <c r="G5092" s="10" t="s">
        <v>3798</v>
      </c>
      <c r="H5092" s="12" t="s">
        <v>3799</v>
      </c>
      <c r="I5092" s="10" t="s">
        <v>60</v>
      </c>
      <c r="J5092" s="10" t="s">
        <v>3800</v>
      </c>
      <c r="K5092" s="10"/>
      <c r="L5092" s="10" t="s">
        <v>22</v>
      </c>
      <c r="M5092" s="10" t="s">
        <v>22</v>
      </c>
      <c r="N5092" s="10" t="s">
        <v>22</v>
      </c>
      <c r="O5092" s="10" t="s">
        <v>22</v>
      </c>
      <c r="P5092" s="11"/>
    </row>
    <row r="5093">
      <c r="A5093" s="22">
        <v>45411.0</v>
      </c>
      <c r="B5093" s="23">
        <v>45406.0</v>
      </c>
      <c r="C5093" s="10" t="s">
        <v>17</v>
      </c>
      <c r="D5093" s="10">
        <v>8.0</v>
      </c>
      <c r="E5093" s="16" t="s">
        <v>9</v>
      </c>
      <c r="F5093" s="10" t="s">
        <v>3801</v>
      </c>
      <c r="G5093" s="10" t="s">
        <v>155</v>
      </c>
      <c r="H5093" s="12" t="s">
        <v>156</v>
      </c>
      <c r="I5093" s="10" t="s">
        <v>60</v>
      </c>
      <c r="J5093" s="10"/>
      <c r="K5093" s="10" t="s">
        <v>3802</v>
      </c>
      <c r="L5093" s="10" t="s">
        <v>22</v>
      </c>
      <c r="M5093" s="10" t="s">
        <v>22</v>
      </c>
      <c r="N5093" s="10" t="s">
        <v>22</v>
      </c>
      <c r="O5093" s="10"/>
      <c r="P5093" s="11"/>
    </row>
    <row r="5094">
      <c r="A5094" s="22">
        <v>45411.0</v>
      </c>
      <c r="B5094" s="23">
        <v>45405.0</v>
      </c>
      <c r="C5094" s="10" t="s">
        <v>17</v>
      </c>
      <c r="D5094" s="10">
        <v>14.0</v>
      </c>
      <c r="E5094" s="16" t="s">
        <v>9</v>
      </c>
      <c r="F5094" s="10" t="s">
        <v>3803</v>
      </c>
      <c r="G5094" s="10" t="s">
        <v>27</v>
      </c>
      <c r="H5094" s="12" t="s">
        <v>28</v>
      </c>
      <c r="I5094" s="10" t="s">
        <v>21</v>
      </c>
      <c r="J5094" s="10" t="s">
        <v>524</v>
      </c>
      <c r="K5094" s="10"/>
      <c r="L5094" s="10" t="s">
        <v>22</v>
      </c>
      <c r="M5094" s="10" t="s">
        <v>22</v>
      </c>
      <c r="N5094" s="10" t="s">
        <v>22</v>
      </c>
      <c r="O5094" s="10"/>
      <c r="P5094" s="11"/>
    </row>
    <row r="5095">
      <c r="A5095" s="22">
        <v>45411.0</v>
      </c>
      <c r="B5095" s="23">
        <v>45408.0</v>
      </c>
      <c r="C5095" s="10" t="s">
        <v>17</v>
      </c>
      <c r="D5095" s="10">
        <v>8.0</v>
      </c>
      <c r="E5095" s="16" t="s">
        <v>9</v>
      </c>
      <c r="F5095" s="10" t="s">
        <v>3804</v>
      </c>
      <c r="G5095" s="10" t="s">
        <v>3805</v>
      </c>
      <c r="H5095" s="12" t="s">
        <v>3806</v>
      </c>
      <c r="I5095" s="10" t="s">
        <v>60</v>
      </c>
      <c r="J5095" s="10" t="s">
        <v>3807</v>
      </c>
      <c r="K5095" s="10" t="s">
        <v>549</v>
      </c>
      <c r="L5095" s="10" t="s">
        <v>22</v>
      </c>
      <c r="M5095" s="10" t="s">
        <v>22</v>
      </c>
      <c r="N5095" s="10" t="s">
        <v>22</v>
      </c>
      <c r="O5095" s="10" t="s">
        <v>22</v>
      </c>
      <c r="P5095" s="11"/>
    </row>
    <row r="5096">
      <c r="A5096" s="22">
        <v>45411.0</v>
      </c>
      <c r="B5096" s="23">
        <v>45408.0</v>
      </c>
      <c r="C5096" s="10" t="s">
        <v>17</v>
      </c>
      <c r="D5096" s="10">
        <v>8.0</v>
      </c>
      <c r="E5096" s="16" t="s">
        <v>9</v>
      </c>
      <c r="F5096" s="10" t="s">
        <v>3808</v>
      </c>
      <c r="G5096" s="10" t="s">
        <v>94</v>
      </c>
      <c r="H5096" s="12" t="s">
        <v>161</v>
      </c>
      <c r="I5096" s="10" t="s">
        <v>21</v>
      </c>
      <c r="J5096" s="10" t="s">
        <v>536</v>
      </c>
      <c r="K5096" s="10"/>
      <c r="L5096" s="10" t="s">
        <v>22</v>
      </c>
      <c r="M5096" s="10" t="s">
        <v>22</v>
      </c>
      <c r="N5096" s="10" t="s">
        <v>22</v>
      </c>
      <c r="O5096" s="10"/>
      <c r="P5096" s="11"/>
    </row>
    <row r="5097">
      <c r="A5097" s="22">
        <v>45411.0</v>
      </c>
      <c r="B5097" s="23">
        <v>45408.0</v>
      </c>
      <c r="C5097" s="10" t="s">
        <v>17</v>
      </c>
      <c r="D5097" s="10">
        <v>8.0</v>
      </c>
      <c r="E5097" s="17" t="s">
        <v>33</v>
      </c>
      <c r="F5097" s="10" t="s">
        <v>99</v>
      </c>
      <c r="G5097" s="10" t="s">
        <v>48</v>
      </c>
      <c r="H5097" s="12" t="s">
        <v>49</v>
      </c>
      <c r="I5097" s="10" t="s">
        <v>21</v>
      </c>
      <c r="J5097" s="10"/>
      <c r="K5097" s="10"/>
      <c r="L5097" s="10" t="s">
        <v>22</v>
      </c>
      <c r="M5097" s="10" t="s">
        <v>22</v>
      </c>
      <c r="N5097" s="10" t="s">
        <v>22</v>
      </c>
      <c r="O5097" s="10"/>
      <c r="P5097" s="11"/>
    </row>
    <row r="5098">
      <c r="A5098" s="22">
        <v>45411.0</v>
      </c>
      <c r="B5098" s="23">
        <v>45408.0</v>
      </c>
      <c r="C5098" s="10" t="s">
        <v>17</v>
      </c>
      <c r="D5098" s="10">
        <v>8.0</v>
      </c>
      <c r="E5098" s="16" t="s">
        <v>9</v>
      </c>
      <c r="F5098" s="10" t="s">
        <v>1920</v>
      </c>
      <c r="G5098" s="10" t="s">
        <v>750</v>
      </c>
      <c r="H5098" s="12"/>
      <c r="I5098" s="10" t="s">
        <v>21</v>
      </c>
      <c r="J5098" s="10"/>
      <c r="K5098" s="10"/>
      <c r="L5098" s="10" t="s">
        <v>22</v>
      </c>
      <c r="M5098" s="10" t="s">
        <v>22</v>
      </c>
      <c r="N5098" s="10" t="s">
        <v>22</v>
      </c>
      <c r="O5098" s="10"/>
      <c r="P5098" s="11"/>
    </row>
    <row r="5099">
      <c r="A5099" s="22">
        <v>45411.0</v>
      </c>
      <c r="B5099" s="23">
        <v>45411.0</v>
      </c>
      <c r="C5099" s="10" t="s">
        <v>17</v>
      </c>
      <c r="D5099" s="10">
        <v>8.0</v>
      </c>
      <c r="E5099" s="16" t="s">
        <v>9</v>
      </c>
      <c r="F5099" s="10" t="s">
        <v>3809</v>
      </c>
      <c r="G5099" s="10" t="s">
        <v>67</v>
      </c>
      <c r="H5099" s="12" t="s">
        <v>68</v>
      </c>
      <c r="I5099" s="10" t="s">
        <v>21</v>
      </c>
      <c r="J5099" s="10"/>
      <c r="K5099" s="10"/>
      <c r="L5099" s="10" t="s">
        <v>22</v>
      </c>
      <c r="M5099" s="10" t="s">
        <v>22</v>
      </c>
      <c r="N5099" s="10" t="s">
        <v>22</v>
      </c>
      <c r="O5099" s="10"/>
      <c r="P5099" s="10"/>
    </row>
    <row r="5100">
      <c r="A5100" s="22">
        <v>45411.0</v>
      </c>
      <c r="B5100" s="23">
        <v>45406.0</v>
      </c>
      <c r="C5100" s="10" t="s">
        <v>17</v>
      </c>
      <c r="D5100" s="10">
        <v>8.0</v>
      </c>
      <c r="E5100" s="16" t="s">
        <v>9</v>
      </c>
      <c r="F5100" s="10" t="s">
        <v>3801</v>
      </c>
      <c r="G5100" s="10" t="s">
        <v>155</v>
      </c>
      <c r="H5100" s="12" t="s">
        <v>156</v>
      </c>
      <c r="I5100" s="10" t="s">
        <v>60</v>
      </c>
      <c r="J5100" s="10"/>
      <c r="K5100" s="10" t="s">
        <v>3802</v>
      </c>
      <c r="L5100" s="10" t="s">
        <v>22</v>
      </c>
      <c r="M5100" s="10" t="s">
        <v>22</v>
      </c>
      <c r="N5100" s="10" t="s">
        <v>22</v>
      </c>
      <c r="O5100" s="10"/>
      <c r="P5100" s="11"/>
    </row>
    <row r="5101">
      <c r="A5101" s="22">
        <v>45411.0</v>
      </c>
      <c r="B5101" s="23">
        <v>45405.0</v>
      </c>
      <c r="C5101" s="10" t="s">
        <v>17</v>
      </c>
      <c r="D5101" s="10">
        <v>14.0</v>
      </c>
      <c r="E5101" s="16" t="s">
        <v>9</v>
      </c>
      <c r="F5101" s="10" t="s">
        <v>3803</v>
      </c>
      <c r="G5101" s="10" t="s">
        <v>27</v>
      </c>
      <c r="H5101" s="12" t="s">
        <v>28</v>
      </c>
      <c r="I5101" s="10" t="s">
        <v>21</v>
      </c>
      <c r="J5101" s="10" t="s">
        <v>524</v>
      </c>
      <c r="K5101" s="10"/>
      <c r="L5101" s="10" t="s">
        <v>22</v>
      </c>
      <c r="M5101" s="10" t="s">
        <v>22</v>
      </c>
      <c r="N5101" s="10" t="s">
        <v>22</v>
      </c>
      <c r="O5101" s="10"/>
      <c r="P5101" s="10"/>
    </row>
    <row r="5102">
      <c r="A5102" s="22">
        <v>45411.0</v>
      </c>
      <c r="B5102" s="23">
        <v>45408.0</v>
      </c>
      <c r="C5102" s="10" t="s">
        <v>17</v>
      </c>
      <c r="D5102" s="10">
        <v>8.0</v>
      </c>
      <c r="E5102" s="16" t="s">
        <v>9</v>
      </c>
      <c r="F5102" s="10" t="s">
        <v>3804</v>
      </c>
      <c r="G5102" s="10" t="s">
        <v>3805</v>
      </c>
      <c r="H5102" s="12" t="s">
        <v>3806</v>
      </c>
      <c r="I5102" s="10" t="s">
        <v>60</v>
      </c>
      <c r="J5102" s="10" t="s">
        <v>3807</v>
      </c>
      <c r="K5102" s="10" t="s">
        <v>549</v>
      </c>
      <c r="L5102" s="10" t="s">
        <v>22</v>
      </c>
      <c r="M5102" s="10" t="s">
        <v>22</v>
      </c>
      <c r="N5102" s="10" t="s">
        <v>22</v>
      </c>
      <c r="O5102" s="10" t="s">
        <v>22</v>
      </c>
      <c r="P5102" s="11"/>
    </row>
    <row r="5103">
      <c r="A5103" s="22">
        <v>45411.0</v>
      </c>
      <c r="B5103" s="23">
        <v>45408.0</v>
      </c>
      <c r="C5103" s="10" t="s">
        <v>17</v>
      </c>
      <c r="D5103" s="10">
        <v>8.0</v>
      </c>
      <c r="E5103" s="16" t="s">
        <v>9</v>
      </c>
      <c r="F5103" s="10" t="s">
        <v>3808</v>
      </c>
      <c r="G5103" s="10" t="s">
        <v>94</v>
      </c>
      <c r="H5103" s="12" t="s">
        <v>161</v>
      </c>
      <c r="I5103" s="10" t="s">
        <v>21</v>
      </c>
      <c r="J5103" s="10" t="s">
        <v>536</v>
      </c>
      <c r="K5103" s="10"/>
      <c r="L5103" s="10" t="s">
        <v>22</v>
      </c>
      <c r="M5103" s="10" t="s">
        <v>22</v>
      </c>
      <c r="N5103" s="10" t="s">
        <v>22</v>
      </c>
      <c r="O5103" s="10"/>
      <c r="P5103" s="10"/>
    </row>
    <row r="5104">
      <c r="A5104" s="22">
        <v>45411.0</v>
      </c>
      <c r="B5104" s="23">
        <v>45408.0</v>
      </c>
      <c r="C5104" s="10" t="s">
        <v>17</v>
      </c>
      <c r="D5104" s="10">
        <v>8.0</v>
      </c>
      <c r="E5104" s="17" t="s">
        <v>33</v>
      </c>
      <c r="F5104" s="10" t="s">
        <v>99</v>
      </c>
      <c r="G5104" s="10" t="s">
        <v>48</v>
      </c>
      <c r="H5104" s="12" t="s">
        <v>49</v>
      </c>
      <c r="I5104" s="10" t="s">
        <v>21</v>
      </c>
      <c r="J5104" s="10"/>
      <c r="K5104" s="10"/>
      <c r="L5104" s="10" t="s">
        <v>22</v>
      </c>
      <c r="M5104" s="10" t="s">
        <v>22</v>
      </c>
      <c r="N5104" s="10" t="s">
        <v>22</v>
      </c>
      <c r="O5104" s="10"/>
      <c r="P5104" s="11"/>
    </row>
    <row r="5105">
      <c r="A5105" s="22">
        <v>45411.0</v>
      </c>
      <c r="B5105" s="23">
        <v>45408.0</v>
      </c>
      <c r="C5105" s="10" t="s">
        <v>17</v>
      </c>
      <c r="D5105" s="10">
        <v>8.0</v>
      </c>
      <c r="E5105" s="16" t="s">
        <v>9</v>
      </c>
      <c r="F5105" s="10" t="s">
        <v>1920</v>
      </c>
      <c r="G5105" s="10" t="s">
        <v>750</v>
      </c>
      <c r="H5105" s="12"/>
      <c r="I5105" s="10" t="s">
        <v>21</v>
      </c>
      <c r="J5105" s="10"/>
      <c r="K5105" s="22"/>
      <c r="L5105" s="10" t="s">
        <v>22</v>
      </c>
      <c r="M5105" s="10" t="s">
        <v>22</v>
      </c>
      <c r="N5105" s="10" t="s">
        <v>22</v>
      </c>
      <c r="O5105" s="10"/>
      <c r="P5105" s="11"/>
    </row>
    <row r="5106">
      <c r="A5106" s="22">
        <v>45411.0</v>
      </c>
      <c r="B5106" s="23">
        <v>45411.0</v>
      </c>
      <c r="C5106" s="10" t="s">
        <v>17</v>
      </c>
      <c r="D5106" s="10">
        <v>8.0</v>
      </c>
      <c r="E5106" s="16" t="s">
        <v>9</v>
      </c>
      <c r="F5106" s="10" t="s">
        <v>3809</v>
      </c>
      <c r="G5106" s="10" t="s">
        <v>67</v>
      </c>
      <c r="H5106" s="12" t="s">
        <v>68</v>
      </c>
      <c r="I5106" s="10" t="s">
        <v>21</v>
      </c>
      <c r="J5106" s="10"/>
      <c r="K5106" s="10"/>
      <c r="L5106" s="10" t="s">
        <v>22</v>
      </c>
      <c r="M5106" s="10" t="s">
        <v>22</v>
      </c>
      <c r="N5106" s="10" t="s">
        <v>22</v>
      </c>
      <c r="O5106" s="10"/>
      <c r="P5106" s="11"/>
    </row>
    <row r="5107">
      <c r="A5107" s="22">
        <v>45408.57863128472</v>
      </c>
      <c r="B5107" s="23">
        <v>45408.0</v>
      </c>
      <c r="C5107" s="10" t="s">
        <v>17</v>
      </c>
      <c r="D5107" s="10">
        <v>8.0</v>
      </c>
      <c r="E5107" s="17" t="s">
        <v>33</v>
      </c>
      <c r="F5107" s="10" t="s">
        <v>754</v>
      </c>
      <c r="G5107" s="10" t="s">
        <v>814</v>
      </c>
      <c r="H5107" s="12" t="s">
        <v>832</v>
      </c>
      <c r="I5107" s="10" t="s">
        <v>21</v>
      </c>
      <c r="J5107" s="10"/>
      <c r="K5107" s="22"/>
      <c r="L5107" s="10" t="s">
        <v>22</v>
      </c>
      <c r="M5107" s="10" t="s">
        <v>22</v>
      </c>
      <c r="N5107" s="10" t="s">
        <v>22</v>
      </c>
      <c r="O5107" s="10"/>
      <c r="P5107" s="11"/>
    </row>
    <row r="5108">
      <c r="A5108" s="22">
        <v>45408.57863128472</v>
      </c>
      <c r="B5108" s="23">
        <v>45408.0</v>
      </c>
      <c r="C5108" s="10" t="s">
        <v>17</v>
      </c>
      <c r="D5108" s="10">
        <v>8.0</v>
      </c>
      <c r="E5108" s="17" t="s">
        <v>33</v>
      </c>
      <c r="F5108" s="10" t="s">
        <v>754</v>
      </c>
      <c r="G5108" s="10" t="s">
        <v>814</v>
      </c>
      <c r="H5108" s="12" t="s">
        <v>832</v>
      </c>
      <c r="I5108" s="10" t="s">
        <v>21</v>
      </c>
      <c r="J5108" s="10"/>
      <c r="K5108" s="10"/>
      <c r="L5108" s="10" t="s">
        <v>22</v>
      </c>
      <c r="M5108" s="10" t="s">
        <v>22</v>
      </c>
      <c r="N5108" s="10" t="s">
        <v>22</v>
      </c>
      <c r="O5108" s="10"/>
      <c r="P5108" s="11"/>
    </row>
    <row r="5109">
      <c r="A5109" s="22">
        <v>45408.4080484375</v>
      </c>
      <c r="B5109" s="23">
        <v>45408.0</v>
      </c>
      <c r="C5109" s="10" t="s">
        <v>17</v>
      </c>
      <c r="D5109" s="10">
        <v>8.0</v>
      </c>
      <c r="E5109" s="16" t="s">
        <v>9</v>
      </c>
      <c r="F5109" s="10" t="s">
        <v>3810</v>
      </c>
      <c r="G5109" s="10" t="s">
        <v>3384</v>
      </c>
      <c r="H5109" s="12" t="s">
        <v>944</v>
      </c>
      <c r="I5109" s="10" t="s">
        <v>21</v>
      </c>
      <c r="J5109" s="10"/>
      <c r="K5109" s="22"/>
      <c r="L5109" s="10" t="s">
        <v>22</v>
      </c>
      <c r="M5109" s="10" t="s">
        <v>22</v>
      </c>
      <c r="N5109" s="10" t="s">
        <v>22</v>
      </c>
      <c r="O5109" s="10"/>
      <c r="P5109" s="11"/>
    </row>
    <row r="5110">
      <c r="A5110" s="22">
        <v>45408.4080484375</v>
      </c>
      <c r="B5110" s="23">
        <v>45408.0</v>
      </c>
      <c r="C5110" s="10" t="s">
        <v>17</v>
      </c>
      <c r="D5110" s="10">
        <v>8.0</v>
      </c>
      <c r="E5110" s="16" t="s">
        <v>9</v>
      </c>
      <c r="F5110" s="10" t="s">
        <v>3810</v>
      </c>
      <c r="G5110" s="10" t="s">
        <v>3384</v>
      </c>
      <c r="H5110" s="12" t="s">
        <v>944</v>
      </c>
      <c r="I5110" s="10" t="s">
        <v>21</v>
      </c>
      <c r="J5110" s="10"/>
      <c r="K5110" s="10"/>
      <c r="L5110" s="10" t="s">
        <v>22</v>
      </c>
      <c r="M5110" s="10" t="s">
        <v>22</v>
      </c>
      <c r="N5110" s="10" t="s">
        <v>22</v>
      </c>
      <c r="O5110" s="10"/>
      <c r="P5110" s="11"/>
    </row>
    <row r="5111">
      <c r="A5111" s="22">
        <v>45408.35390025463</v>
      </c>
      <c r="B5111" s="23">
        <v>45408.0</v>
      </c>
      <c r="C5111" s="10" t="s">
        <v>17</v>
      </c>
      <c r="D5111" s="10">
        <v>8.0</v>
      </c>
      <c r="E5111" s="17" t="s">
        <v>33</v>
      </c>
      <c r="F5111" s="10" t="s">
        <v>3811</v>
      </c>
      <c r="G5111" s="10" t="s">
        <v>169</v>
      </c>
      <c r="H5111" s="12" t="s">
        <v>170</v>
      </c>
      <c r="I5111" s="10" t="s">
        <v>21</v>
      </c>
      <c r="J5111" s="10"/>
      <c r="K5111" s="10"/>
      <c r="L5111" s="10" t="s">
        <v>22</v>
      </c>
      <c r="M5111" s="10" t="s">
        <v>22</v>
      </c>
      <c r="N5111" s="10" t="s">
        <v>22</v>
      </c>
      <c r="O5111" s="10"/>
      <c r="P5111" s="11"/>
    </row>
    <row r="5112">
      <c r="A5112" s="22">
        <v>45408.35390025463</v>
      </c>
      <c r="B5112" s="23">
        <v>45408.0</v>
      </c>
      <c r="C5112" s="10" t="s">
        <v>17</v>
      </c>
      <c r="D5112" s="10">
        <v>8.0</v>
      </c>
      <c r="E5112" s="17" t="s">
        <v>33</v>
      </c>
      <c r="F5112" s="10" t="s">
        <v>3811</v>
      </c>
      <c r="G5112" s="10" t="s">
        <v>169</v>
      </c>
      <c r="H5112" s="12" t="s">
        <v>170</v>
      </c>
      <c r="I5112" s="10" t="s">
        <v>21</v>
      </c>
      <c r="J5112" s="10"/>
      <c r="K5112" s="10"/>
      <c r="L5112" s="10" t="s">
        <v>22</v>
      </c>
      <c r="M5112" s="10" t="s">
        <v>22</v>
      </c>
      <c r="N5112" s="10" t="s">
        <v>22</v>
      </c>
      <c r="O5112" s="10"/>
      <c r="P5112" s="11"/>
    </row>
    <row r="5113">
      <c r="A5113" s="22">
        <v>45408.35219340278</v>
      </c>
      <c r="B5113" s="23">
        <v>45408.0</v>
      </c>
      <c r="C5113" s="10" t="s">
        <v>17</v>
      </c>
      <c r="D5113" s="10">
        <v>8.0</v>
      </c>
      <c r="E5113" s="17" t="s">
        <v>33</v>
      </c>
      <c r="F5113" s="10" t="s">
        <v>732</v>
      </c>
      <c r="G5113" s="10" t="s">
        <v>169</v>
      </c>
      <c r="H5113" s="12" t="s">
        <v>170</v>
      </c>
      <c r="I5113" s="10" t="s">
        <v>21</v>
      </c>
      <c r="J5113" s="10"/>
      <c r="K5113" s="10"/>
      <c r="L5113" s="10" t="s">
        <v>22</v>
      </c>
      <c r="M5113" s="10" t="s">
        <v>22</v>
      </c>
      <c r="N5113" s="10" t="s">
        <v>22</v>
      </c>
      <c r="O5113" s="10"/>
      <c r="P5113" s="11"/>
    </row>
    <row r="5114">
      <c r="A5114" s="22">
        <v>45408.35219340278</v>
      </c>
      <c r="B5114" s="23">
        <v>45408.0</v>
      </c>
      <c r="C5114" s="10" t="s">
        <v>17</v>
      </c>
      <c r="D5114" s="10">
        <v>8.0</v>
      </c>
      <c r="E5114" s="17" t="s">
        <v>33</v>
      </c>
      <c r="F5114" s="10" t="s">
        <v>732</v>
      </c>
      <c r="G5114" s="10" t="s">
        <v>169</v>
      </c>
      <c r="H5114" s="12" t="s">
        <v>170</v>
      </c>
      <c r="I5114" s="10" t="s">
        <v>21</v>
      </c>
      <c r="J5114" s="10"/>
      <c r="K5114" s="10"/>
      <c r="L5114" s="10" t="s">
        <v>22</v>
      </c>
      <c r="M5114" s="10" t="s">
        <v>22</v>
      </c>
      <c r="N5114" s="10" t="s">
        <v>22</v>
      </c>
      <c r="O5114" s="10"/>
      <c r="P5114" s="11"/>
    </row>
    <row r="5115">
      <c r="A5115" s="22">
        <v>45408.0</v>
      </c>
      <c r="B5115" s="23">
        <v>45407.0</v>
      </c>
      <c r="C5115" s="10" t="s">
        <v>17</v>
      </c>
      <c r="D5115" s="10" t="s">
        <v>89</v>
      </c>
      <c r="E5115" s="19" t="s">
        <v>89</v>
      </c>
      <c r="F5115" s="10" t="s">
        <v>212</v>
      </c>
      <c r="G5115" s="10" t="s">
        <v>213</v>
      </c>
      <c r="H5115" s="12" t="s">
        <v>680</v>
      </c>
      <c r="I5115" s="10" t="s">
        <v>21</v>
      </c>
      <c r="J5115" s="10"/>
      <c r="K5115" s="22">
        <v>45303.0</v>
      </c>
      <c r="L5115" s="10" t="s">
        <v>22</v>
      </c>
      <c r="M5115" s="10" t="s">
        <v>22</v>
      </c>
      <c r="N5115" s="10" t="s">
        <v>22</v>
      </c>
      <c r="O5115" s="10"/>
      <c r="P5115" s="11"/>
    </row>
    <row r="5116">
      <c r="A5116" s="22">
        <v>45408.0</v>
      </c>
      <c r="B5116" s="23">
        <v>45407.0</v>
      </c>
      <c r="C5116" s="10" t="s">
        <v>17</v>
      </c>
      <c r="D5116" s="10">
        <v>8.0</v>
      </c>
      <c r="E5116" s="17" t="s">
        <v>33</v>
      </c>
      <c r="F5116" s="10" t="s">
        <v>646</v>
      </c>
      <c r="G5116" s="10" t="s">
        <v>3812</v>
      </c>
      <c r="H5116" s="12"/>
      <c r="I5116" s="10" t="s">
        <v>52</v>
      </c>
      <c r="J5116" s="10"/>
      <c r="K5116" s="22"/>
      <c r="L5116" s="10" t="s">
        <v>22</v>
      </c>
      <c r="M5116" s="10" t="s">
        <v>22</v>
      </c>
      <c r="N5116" s="10" t="s">
        <v>22</v>
      </c>
      <c r="O5116" s="10"/>
      <c r="P5116" s="11"/>
    </row>
    <row r="5117">
      <c r="A5117" s="22">
        <v>45408.0</v>
      </c>
      <c r="B5117" s="23">
        <v>45407.0</v>
      </c>
      <c r="C5117" s="10" t="s">
        <v>17</v>
      </c>
      <c r="D5117" s="10">
        <v>8.0</v>
      </c>
      <c r="E5117" s="16" t="s">
        <v>9</v>
      </c>
      <c r="F5117" s="10" t="s">
        <v>3706</v>
      </c>
      <c r="G5117" s="10" t="s">
        <v>187</v>
      </c>
      <c r="H5117" s="12" t="s">
        <v>188</v>
      </c>
      <c r="I5117" s="10" t="s">
        <v>21</v>
      </c>
      <c r="J5117" s="10" t="s">
        <v>3813</v>
      </c>
      <c r="K5117" s="10" t="s">
        <v>3814</v>
      </c>
      <c r="L5117" s="10" t="s">
        <v>22</v>
      </c>
      <c r="M5117" s="10" t="s">
        <v>22</v>
      </c>
      <c r="N5117" s="10" t="s">
        <v>22</v>
      </c>
      <c r="O5117" s="10" t="s">
        <v>22</v>
      </c>
      <c r="P5117" s="11"/>
    </row>
    <row r="5118">
      <c r="A5118" s="22">
        <v>45408.0</v>
      </c>
      <c r="B5118" s="23">
        <v>45408.0</v>
      </c>
      <c r="C5118" s="10" t="s">
        <v>17</v>
      </c>
      <c r="D5118" s="10">
        <v>8.0</v>
      </c>
      <c r="E5118" s="16" t="s">
        <v>9</v>
      </c>
      <c r="F5118" s="10" t="s">
        <v>349</v>
      </c>
      <c r="G5118" s="10" t="s">
        <v>350</v>
      </c>
      <c r="H5118" s="12" t="s">
        <v>3815</v>
      </c>
      <c r="I5118" s="10" t="s">
        <v>21</v>
      </c>
      <c r="J5118" s="10"/>
      <c r="K5118" s="10"/>
      <c r="L5118" s="10" t="s">
        <v>22</v>
      </c>
      <c r="M5118" s="10" t="s">
        <v>22</v>
      </c>
      <c r="N5118" s="10" t="s">
        <v>22</v>
      </c>
      <c r="O5118" s="10"/>
      <c r="P5118" s="11"/>
    </row>
    <row r="5119">
      <c r="A5119" s="22">
        <v>45408.0</v>
      </c>
      <c r="B5119" s="23">
        <v>45407.0</v>
      </c>
      <c r="C5119" s="10" t="s">
        <v>17</v>
      </c>
      <c r="D5119" s="10" t="s">
        <v>89</v>
      </c>
      <c r="E5119" s="19" t="s">
        <v>89</v>
      </c>
      <c r="F5119" s="10" t="s">
        <v>212</v>
      </c>
      <c r="G5119" s="10" t="s">
        <v>213</v>
      </c>
      <c r="H5119" s="12" t="s">
        <v>680</v>
      </c>
      <c r="I5119" s="10" t="s">
        <v>21</v>
      </c>
      <c r="J5119" s="10"/>
      <c r="K5119" s="22">
        <v>45303.0</v>
      </c>
      <c r="L5119" s="10" t="s">
        <v>22</v>
      </c>
      <c r="M5119" s="10" t="s">
        <v>22</v>
      </c>
      <c r="N5119" s="10" t="s">
        <v>22</v>
      </c>
      <c r="O5119" s="10"/>
      <c r="P5119" s="11"/>
    </row>
    <row r="5120">
      <c r="A5120" s="22">
        <v>45408.0</v>
      </c>
      <c r="B5120" s="23">
        <v>45407.0</v>
      </c>
      <c r="C5120" s="10" t="s">
        <v>17</v>
      </c>
      <c r="D5120" s="10">
        <v>8.0</v>
      </c>
      <c r="E5120" s="17" t="s">
        <v>33</v>
      </c>
      <c r="F5120" s="10" t="s">
        <v>646</v>
      </c>
      <c r="G5120" s="10" t="s">
        <v>3812</v>
      </c>
      <c r="H5120" s="12"/>
      <c r="I5120" s="10" t="s">
        <v>52</v>
      </c>
      <c r="J5120" s="10"/>
      <c r="K5120" s="10"/>
      <c r="L5120" s="10" t="s">
        <v>22</v>
      </c>
      <c r="M5120" s="10" t="s">
        <v>22</v>
      </c>
      <c r="N5120" s="10" t="s">
        <v>22</v>
      </c>
      <c r="O5120" s="10"/>
      <c r="P5120" s="11"/>
    </row>
    <row r="5121">
      <c r="A5121" s="22">
        <v>45408.0</v>
      </c>
      <c r="B5121" s="23">
        <v>45407.0</v>
      </c>
      <c r="C5121" s="10" t="s">
        <v>17</v>
      </c>
      <c r="D5121" s="10">
        <v>8.0</v>
      </c>
      <c r="E5121" s="16" t="s">
        <v>9</v>
      </c>
      <c r="F5121" s="10" t="s">
        <v>3706</v>
      </c>
      <c r="G5121" s="10" t="s">
        <v>187</v>
      </c>
      <c r="H5121" s="12" t="s">
        <v>188</v>
      </c>
      <c r="I5121" s="10" t="s">
        <v>21</v>
      </c>
      <c r="J5121" s="10" t="s">
        <v>3813</v>
      </c>
      <c r="K5121" s="10" t="s">
        <v>3814</v>
      </c>
      <c r="L5121" s="10" t="s">
        <v>22</v>
      </c>
      <c r="M5121" s="10" t="s">
        <v>22</v>
      </c>
      <c r="N5121" s="10" t="s">
        <v>22</v>
      </c>
      <c r="O5121" s="10" t="s">
        <v>22</v>
      </c>
      <c r="P5121" s="11"/>
    </row>
    <row r="5122">
      <c r="A5122" s="22">
        <v>45408.0</v>
      </c>
      <c r="B5122" s="23">
        <v>45408.0</v>
      </c>
      <c r="C5122" s="10" t="s">
        <v>17</v>
      </c>
      <c r="D5122" s="10">
        <v>8.0</v>
      </c>
      <c r="E5122" s="16" t="s">
        <v>9</v>
      </c>
      <c r="F5122" s="10" t="s">
        <v>349</v>
      </c>
      <c r="G5122" s="10" t="s">
        <v>350</v>
      </c>
      <c r="H5122" s="12" t="s">
        <v>3815</v>
      </c>
      <c r="I5122" s="10" t="s">
        <v>21</v>
      </c>
      <c r="J5122" s="10"/>
      <c r="K5122" s="22"/>
      <c r="L5122" s="10" t="s">
        <v>22</v>
      </c>
      <c r="M5122" s="10" t="s">
        <v>22</v>
      </c>
      <c r="N5122" s="10" t="s">
        <v>22</v>
      </c>
      <c r="O5122" s="10"/>
      <c r="P5122" s="11"/>
    </row>
    <row r="5123">
      <c r="A5123" s="22">
        <v>45407.539835972224</v>
      </c>
      <c r="B5123" s="23">
        <v>45407.0</v>
      </c>
      <c r="C5123" s="10" t="s">
        <v>17</v>
      </c>
      <c r="D5123" s="10">
        <v>8.0</v>
      </c>
      <c r="E5123" s="17" t="s">
        <v>33</v>
      </c>
      <c r="F5123" s="10" t="s">
        <v>3816</v>
      </c>
      <c r="G5123" s="10" t="s">
        <v>3384</v>
      </c>
      <c r="H5123" s="12" t="s">
        <v>944</v>
      </c>
      <c r="I5123" s="10" t="s">
        <v>21</v>
      </c>
      <c r="J5123" s="10"/>
      <c r="K5123" s="10"/>
      <c r="L5123" s="10" t="s">
        <v>22</v>
      </c>
      <c r="M5123" s="10" t="s">
        <v>22</v>
      </c>
      <c r="N5123" s="10" t="s">
        <v>22</v>
      </c>
      <c r="O5123" s="10"/>
      <c r="P5123" s="11"/>
    </row>
    <row r="5124">
      <c r="A5124" s="22">
        <v>45407.53937520833</v>
      </c>
      <c r="B5124" s="23">
        <v>45407.0</v>
      </c>
      <c r="C5124" s="10" t="s">
        <v>17</v>
      </c>
      <c r="D5124" s="10">
        <v>40.0</v>
      </c>
      <c r="E5124" s="16" t="s">
        <v>9</v>
      </c>
      <c r="F5124" s="10" t="s">
        <v>3817</v>
      </c>
      <c r="G5124" s="10" t="s">
        <v>3818</v>
      </c>
      <c r="H5124" s="12" t="s">
        <v>3819</v>
      </c>
      <c r="I5124" s="10" t="s">
        <v>21</v>
      </c>
      <c r="J5124" s="10"/>
      <c r="K5124" s="10"/>
      <c r="L5124" s="10" t="s">
        <v>22</v>
      </c>
      <c r="M5124" s="10" t="s">
        <v>22</v>
      </c>
      <c r="N5124" s="10" t="s">
        <v>22</v>
      </c>
      <c r="O5124" s="10"/>
      <c r="P5124" s="11"/>
    </row>
    <row r="5125">
      <c r="A5125" s="22">
        <v>45407.53768119213</v>
      </c>
      <c r="B5125" s="23">
        <v>45407.0</v>
      </c>
      <c r="C5125" s="10" t="s">
        <v>17</v>
      </c>
      <c r="D5125" s="10">
        <v>8.0</v>
      </c>
      <c r="E5125" s="16" t="s">
        <v>9</v>
      </c>
      <c r="F5125" s="10" t="s">
        <v>3820</v>
      </c>
      <c r="G5125" s="10" t="s">
        <v>3821</v>
      </c>
      <c r="H5125" s="12"/>
      <c r="I5125" s="10" t="s">
        <v>21</v>
      </c>
      <c r="J5125" s="10"/>
      <c r="K5125" s="10"/>
      <c r="L5125" s="10" t="s">
        <v>22</v>
      </c>
      <c r="M5125" s="10" t="s">
        <v>22</v>
      </c>
      <c r="N5125" s="10" t="s">
        <v>22</v>
      </c>
      <c r="O5125" s="10"/>
      <c r="P5125" s="11"/>
    </row>
    <row r="5126">
      <c r="A5126" s="22">
        <v>45407.41320047453</v>
      </c>
      <c r="B5126" s="23">
        <v>45407.0</v>
      </c>
      <c r="C5126" s="10" t="s">
        <v>17</v>
      </c>
      <c r="D5126" s="10">
        <v>6.0</v>
      </c>
      <c r="E5126" s="16" t="s">
        <v>9</v>
      </c>
      <c r="F5126" s="10" t="s">
        <v>3822</v>
      </c>
      <c r="G5126" s="10" t="s">
        <v>3823</v>
      </c>
      <c r="H5126" s="12" t="s">
        <v>3824</v>
      </c>
      <c r="I5126" s="10" t="s">
        <v>52</v>
      </c>
      <c r="J5126" s="10"/>
      <c r="K5126" s="10"/>
      <c r="L5126" s="10" t="s">
        <v>22</v>
      </c>
      <c r="M5126" s="10" t="s">
        <v>22</v>
      </c>
      <c r="N5126" s="10" t="s">
        <v>22</v>
      </c>
      <c r="O5126" s="10" t="s">
        <v>474</v>
      </c>
      <c r="P5126" s="11"/>
    </row>
    <row r="5127">
      <c r="A5127" s="22">
        <v>45407.0</v>
      </c>
      <c r="B5127" s="23">
        <v>45405.0</v>
      </c>
      <c r="C5127" s="10" t="s">
        <v>17</v>
      </c>
      <c r="D5127" s="10">
        <v>4.0</v>
      </c>
      <c r="E5127" s="16" t="s">
        <v>9</v>
      </c>
      <c r="F5127" s="10" t="s">
        <v>3825</v>
      </c>
      <c r="G5127" s="10" t="s">
        <v>94</v>
      </c>
      <c r="H5127" s="12" t="s">
        <v>161</v>
      </c>
      <c r="I5127" s="10" t="s">
        <v>60</v>
      </c>
      <c r="J5127" s="10" t="s">
        <v>536</v>
      </c>
      <c r="K5127" s="10" t="s">
        <v>460</v>
      </c>
      <c r="L5127" s="10" t="s">
        <v>22</v>
      </c>
      <c r="M5127" s="10" t="s">
        <v>22</v>
      </c>
      <c r="N5127" s="10" t="s">
        <v>22</v>
      </c>
      <c r="O5127" s="10" t="s">
        <v>474</v>
      </c>
      <c r="P5127" s="11"/>
    </row>
    <row r="5128">
      <c r="A5128" s="22">
        <v>45407.0</v>
      </c>
      <c r="B5128" s="23">
        <v>45405.0</v>
      </c>
      <c r="C5128" s="10" t="s">
        <v>17</v>
      </c>
      <c r="D5128" s="10">
        <v>8.0</v>
      </c>
      <c r="E5128" s="16" t="s">
        <v>9</v>
      </c>
      <c r="F5128" s="10" t="s">
        <v>3826</v>
      </c>
      <c r="G5128" s="10" t="s">
        <v>909</v>
      </c>
      <c r="H5128" s="12" t="s">
        <v>910</v>
      </c>
      <c r="I5128" s="10" t="s">
        <v>52</v>
      </c>
      <c r="J5128" s="10"/>
      <c r="K5128" s="10"/>
      <c r="L5128" s="10" t="s">
        <v>22</v>
      </c>
      <c r="M5128" s="10" t="s">
        <v>22</v>
      </c>
      <c r="N5128" s="10" t="s">
        <v>22</v>
      </c>
      <c r="O5128" s="10"/>
      <c r="P5128" s="11"/>
    </row>
    <row r="5129">
      <c r="A5129" s="22">
        <v>45407.0</v>
      </c>
      <c r="B5129" s="23">
        <v>45406.0</v>
      </c>
      <c r="C5129" s="10" t="s">
        <v>17</v>
      </c>
      <c r="D5129" s="10">
        <v>8.0</v>
      </c>
      <c r="E5129" s="17" t="s">
        <v>33</v>
      </c>
      <c r="F5129" s="10" t="s">
        <v>704</v>
      </c>
      <c r="G5129" s="10" t="s">
        <v>705</v>
      </c>
      <c r="H5129" s="12"/>
      <c r="I5129" s="10" t="s">
        <v>60</v>
      </c>
      <c r="J5129" s="10"/>
      <c r="K5129" s="10"/>
      <c r="L5129" s="10" t="s">
        <v>22</v>
      </c>
      <c r="M5129" s="10" t="s">
        <v>22</v>
      </c>
      <c r="N5129" s="10" t="s">
        <v>22</v>
      </c>
      <c r="O5129" s="10"/>
      <c r="P5129" s="11"/>
    </row>
    <row r="5130">
      <c r="A5130" s="22">
        <v>45407.0</v>
      </c>
      <c r="B5130" s="23">
        <v>45406.0</v>
      </c>
      <c r="C5130" s="10" t="s">
        <v>17</v>
      </c>
      <c r="D5130" s="10">
        <v>8.0</v>
      </c>
      <c r="E5130" s="17" t="s">
        <v>33</v>
      </c>
      <c r="F5130" s="10" t="s">
        <v>610</v>
      </c>
      <c r="G5130" s="10" t="s">
        <v>267</v>
      </c>
      <c r="H5130" s="12"/>
      <c r="I5130" s="10" t="s">
        <v>21</v>
      </c>
      <c r="J5130" s="10"/>
      <c r="K5130" s="10"/>
      <c r="L5130" s="10" t="s">
        <v>22</v>
      </c>
      <c r="M5130" s="10" t="s">
        <v>22</v>
      </c>
      <c r="N5130" s="10" t="s">
        <v>22</v>
      </c>
      <c r="O5130" s="10"/>
      <c r="P5130" s="11"/>
    </row>
    <row r="5131">
      <c r="A5131" s="22">
        <v>45407.0</v>
      </c>
      <c r="B5131" s="23">
        <v>45406.0</v>
      </c>
      <c r="C5131" s="10" t="s">
        <v>17</v>
      </c>
      <c r="D5131" s="10">
        <v>16.0</v>
      </c>
      <c r="E5131" s="16" t="s">
        <v>9</v>
      </c>
      <c r="F5131" s="10" t="s">
        <v>785</v>
      </c>
      <c r="G5131" s="10" t="s">
        <v>3827</v>
      </c>
      <c r="H5131" s="12" t="s">
        <v>3828</v>
      </c>
      <c r="I5131" s="10" t="s">
        <v>21</v>
      </c>
      <c r="J5131" s="10"/>
      <c r="K5131" s="10"/>
      <c r="L5131" s="10" t="s">
        <v>22</v>
      </c>
      <c r="M5131" s="10" t="s">
        <v>22</v>
      </c>
      <c r="N5131" s="10" t="s">
        <v>22</v>
      </c>
      <c r="O5131" s="10"/>
      <c r="P5131" s="11"/>
    </row>
    <row r="5132">
      <c r="A5132" s="22">
        <v>45407.0</v>
      </c>
      <c r="B5132" s="23">
        <v>45406.0</v>
      </c>
      <c r="C5132" s="10" t="s">
        <v>17</v>
      </c>
      <c r="D5132" s="10">
        <v>8.0</v>
      </c>
      <c r="E5132" s="17" t="s">
        <v>33</v>
      </c>
      <c r="F5132" s="10" t="s">
        <v>3811</v>
      </c>
      <c r="G5132" s="10" t="s">
        <v>169</v>
      </c>
      <c r="H5132" s="12" t="s">
        <v>170</v>
      </c>
      <c r="I5132" s="10" t="s">
        <v>21</v>
      </c>
      <c r="J5132" s="10"/>
      <c r="K5132" s="10"/>
      <c r="L5132" s="10" t="s">
        <v>22</v>
      </c>
      <c r="M5132" s="10" t="s">
        <v>22</v>
      </c>
      <c r="N5132" s="10" t="s">
        <v>22</v>
      </c>
      <c r="O5132" s="10"/>
      <c r="P5132" s="11"/>
    </row>
    <row r="5133">
      <c r="A5133" s="22">
        <v>45407.0</v>
      </c>
      <c r="B5133" s="23">
        <v>45406.0</v>
      </c>
      <c r="C5133" s="10" t="s">
        <v>17</v>
      </c>
      <c r="D5133" s="10">
        <v>8.0</v>
      </c>
      <c r="E5133" s="17" t="s">
        <v>33</v>
      </c>
      <c r="F5133" s="10" t="s">
        <v>2733</v>
      </c>
      <c r="G5133" s="10" t="s">
        <v>226</v>
      </c>
      <c r="H5133" s="12" t="s">
        <v>227</v>
      </c>
      <c r="I5133" s="10" t="s">
        <v>21</v>
      </c>
      <c r="J5133" s="10"/>
      <c r="K5133" s="22"/>
      <c r="L5133" s="10" t="s">
        <v>22</v>
      </c>
      <c r="M5133" s="10" t="s">
        <v>22</v>
      </c>
      <c r="N5133" s="10" t="s">
        <v>22</v>
      </c>
      <c r="O5133" s="10"/>
      <c r="P5133" s="11"/>
    </row>
    <row r="5134">
      <c r="A5134" s="22">
        <v>45407.0</v>
      </c>
      <c r="B5134" s="23">
        <v>45406.0</v>
      </c>
      <c r="C5134" s="10" t="s">
        <v>17</v>
      </c>
      <c r="D5134" s="10">
        <v>8.0</v>
      </c>
      <c r="E5134" s="17" t="s">
        <v>33</v>
      </c>
      <c r="F5134" s="10" t="s">
        <v>344</v>
      </c>
      <c r="G5134" s="10" t="s">
        <v>314</v>
      </c>
      <c r="H5134" s="12" t="s">
        <v>315</v>
      </c>
      <c r="I5134" s="10" t="s">
        <v>21</v>
      </c>
      <c r="J5134" s="10"/>
      <c r="K5134" s="10"/>
      <c r="L5134" s="10" t="s">
        <v>22</v>
      </c>
      <c r="M5134" s="10" t="s">
        <v>22</v>
      </c>
      <c r="N5134" s="10" t="s">
        <v>22</v>
      </c>
      <c r="O5134" s="10"/>
      <c r="P5134" s="11"/>
    </row>
    <row r="5135">
      <c r="A5135" s="22">
        <v>45407.0</v>
      </c>
      <c r="B5135" s="23">
        <v>45406.0</v>
      </c>
      <c r="C5135" s="10" t="s">
        <v>17</v>
      </c>
      <c r="D5135" s="10">
        <v>12.0</v>
      </c>
      <c r="E5135" s="17" t="s">
        <v>33</v>
      </c>
      <c r="F5135" s="10" t="s">
        <v>2191</v>
      </c>
      <c r="G5135" s="10" t="s">
        <v>379</v>
      </c>
      <c r="H5135" s="12" t="s">
        <v>380</v>
      </c>
      <c r="I5135" s="10" t="s">
        <v>21</v>
      </c>
      <c r="J5135" s="10"/>
      <c r="K5135" s="22"/>
      <c r="L5135" s="10" t="s">
        <v>22</v>
      </c>
      <c r="M5135" s="10" t="s">
        <v>22</v>
      </c>
      <c r="N5135" s="10" t="s">
        <v>22</v>
      </c>
      <c r="O5135" s="10"/>
      <c r="P5135" s="11"/>
    </row>
    <row r="5136">
      <c r="A5136" s="22">
        <v>45407.0</v>
      </c>
      <c r="B5136" s="23">
        <v>45406.0</v>
      </c>
      <c r="C5136" s="10" t="s">
        <v>17</v>
      </c>
      <c r="D5136" s="10">
        <v>8.0</v>
      </c>
      <c r="E5136" s="16" t="s">
        <v>9</v>
      </c>
      <c r="F5136" s="10" t="s">
        <v>3829</v>
      </c>
      <c r="G5136" s="10" t="s">
        <v>3310</v>
      </c>
      <c r="H5136" s="12" t="s">
        <v>3830</v>
      </c>
      <c r="I5136" s="10" t="s">
        <v>52</v>
      </c>
      <c r="J5136" s="10"/>
      <c r="K5136" s="22"/>
      <c r="L5136" s="10" t="s">
        <v>22</v>
      </c>
      <c r="M5136" s="10" t="s">
        <v>22</v>
      </c>
      <c r="N5136" s="10" t="s">
        <v>22</v>
      </c>
      <c r="O5136" s="10" t="s">
        <v>22</v>
      </c>
      <c r="P5136" s="11"/>
    </row>
    <row r="5137">
      <c r="A5137" s="22">
        <v>45407.0</v>
      </c>
      <c r="B5137" s="23">
        <v>45407.0</v>
      </c>
      <c r="C5137" s="10" t="s">
        <v>17</v>
      </c>
      <c r="D5137" s="10">
        <v>40.0</v>
      </c>
      <c r="E5137" s="16" t="s">
        <v>9</v>
      </c>
      <c r="F5137" s="10" t="s">
        <v>1368</v>
      </c>
      <c r="G5137" s="10" t="s">
        <v>213</v>
      </c>
      <c r="H5137" s="12" t="s">
        <v>680</v>
      </c>
      <c r="I5137" s="10" t="s">
        <v>21</v>
      </c>
      <c r="J5137" s="10"/>
      <c r="K5137" s="22"/>
      <c r="L5137" s="10" t="s">
        <v>22</v>
      </c>
      <c r="M5137" s="10" t="s">
        <v>22</v>
      </c>
      <c r="N5137" s="10" t="s">
        <v>22</v>
      </c>
      <c r="O5137" s="10"/>
      <c r="P5137" s="11"/>
    </row>
    <row r="5138">
      <c r="A5138" s="22">
        <v>45406.338653136576</v>
      </c>
      <c r="B5138" s="23">
        <v>45406.0</v>
      </c>
      <c r="C5138" s="10" t="s">
        <v>17</v>
      </c>
      <c r="D5138" s="10" t="s">
        <v>89</v>
      </c>
      <c r="E5138" s="19" t="s">
        <v>89</v>
      </c>
      <c r="F5138" s="10" t="s">
        <v>3537</v>
      </c>
      <c r="G5138" s="10" t="s">
        <v>91</v>
      </c>
      <c r="H5138" s="12" t="s">
        <v>92</v>
      </c>
      <c r="I5138" s="10" t="s">
        <v>21</v>
      </c>
      <c r="J5138" s="10"/>
      <c r="K5138" s="22"/>
      <c r="L5138" s="10" t="s">
        <v>22</v>
      </c>
      <c r="M5138" s="10" t="s">
        <v>22</v>
      </c>
      <c r="N5138" s="10" t="s">
        <v>22</v>
      </c>
      <c r="O5138" s="10"/>
      <c r="P5138" s="11"/>
    </row>
    <row r="5139">
      <c r="A5139" s="22">
        <v>45406.0</v>
      </c>
      <c r="B5139" s="23">
        <v>45404.0</v>
      </c>
      <c r="C5139" s="10" t="s">
        <v>17</v>
      </c>
      <c r="D5139" s="10">
        <v>40.0</v>
      </c>
      <c r="E5139" s="17" t="s">
        <v>33</v>
      </c>
      <c r="F5139" s="10" t="s">
        <v>3831</v>
      </c>
      <c r="G5139" s="10" t="s">
        <v>3445</v>
      </c>
      <c r="H5139" s="12"/>
      <c r="I5139" s="10" t="s">
        <v>52</v>
      </c>
      <c r="J5139" s="10"/>
      <c r="K5139" s="10"/>
      <c r="L5139" s="10" t="s">
        <v>22</v>
      </c>
      <c r="M5139" s="10" t="s">
        <v>22</v>
      </c>
      <c r="N5139" s="10"/>
      <c r="O5139" s="10"/>
      <c r="P5139" s="10"/>
    </row>
    <row r="5140">
      <c r="A5140" s="22">
        <v>45406.0</v>
      </c>
      <c r="B5140" s="23">
        <v>45404.0</v>
      </c>
      <c r="C5140" s="10" t="s">
        <v>17</v>
      </c>
      <c r="D5140" s="10">
        <v>8.0</v>
      </c>
      <c r="E5140" s="16" t="s">
        <v>9</v>
      </c>
      <c r="F5140" s="10" t="s">
        <v>3832</v>
      </c>
      <c r="G5140" s="10" t="s">
        <v>94</v>
      </c>
      <c r="H5140" s="12" t="s">
        <v>161</v>
      </c>
      <c r="I5140" s="10" t="s">
        <v>21</v>
      </c>
      <c r="J5140" s="10" t="s">
        <v>536</v>
      </c>
      <c r="K5140" s="10"/>
      <c r="L5140" s="10" t="s">
        <v>22</v>
      </c>
      <c r="M5140" s="10" t="s">
        <v>22</v>
      </c>
      <c r="N5140" s="10" t="s">
        <v>22</v>
      </c>
      <c r="O5140" s="10" t="s">
        <v>474</v>
      </c>
      <c r="P5140" s="11"/>
    </row>
    <row r="5141">
      <c r="A5141" s="22">
        <v>45406.0</v>
      </c>
      <c r="B5141" s="23">
        <v>45404.0</v>
      </c>
      <c r="C5141" s="10" t="s">
        <v>17</v>
      </c>
      <c r="D5141" s="10">
        <v>8.0</v>
      </c>
      <c r="E5141" s="17" t="s">
        <v>33</v>
      </c>
      <c r="F5141" s="10" t="s">
        <v>743</v>
      </c>
      <c r="G5141" s="10" t="s">
        <v>45</v>
      </c>
      <c r="H5141" s="12" t="s">
        <v>46</v>
      </c>
      <c r="I5141" s="10" t="s">
        <v>21</v>
      </c>
      <c r="J5141" s="10"/>
      <c r="K5141" s="10"/>
      <c r="L5141" s="10" t="s">
        <v>22</v>
      </c>
      <c r="M5141" s="10" t="s">
        <v>22</v>
      </c>
      <c r="N5141" s="10" t="s">
        <v>22</v>
      </c>
      <c r="O5141" s="10"/>
      <c r="P5141" s="11"/>
    </row>
    <row r="5142">
      <c r="A5142" s="22">
        <v>45406.0</v>
      </c>
      <c r="B5142" s="23">
        <v>45404.0</v>
      </c>
      <c r="C5142" s="10" t="s">
        <v>17</v>
      </c>
      <c r="D5142" s="10">
        <v>8.0</v>
      </c>
      <c r="E5142" s="37" t="s">
        <v>953</v>
      </c>
      <c r="F5142" s="10" t="s">
        <v>3833</v>
      </c>
      <c r="G5142" s="10" t="s">
        <v>94</v>
      </c>
      <c r="H5142" s="12" t="s">
        <v>161</v>
      </c>
      <c r="I5142" s="10" t="s">
        <v>21</v>
      </c>
      <c r="J5142" s="10" t="s">
        <v>536</v>
      </c>
      <c r="K5142" s="10"/>
      <c r="L5142" s="10" t="s">
        <v>22</v>
      </c>
      <c r="M5142" s="10" t="s">
        <v>22</v>
      </c>
      <c r="N5142" s="10" t="s">
        <v>22</v>
      </c>
      <c r="O5142" s="10" t="s">
        <v>474</v>
      </c>
      <c r="P5142" s="11"/>
    </row>
    <row r="5143">
      <c r="A5143" s="22">
        <v>45406.0</v>
      </c>
      <c r="B5143" s="23">
        <v>45404.0</v>
      </c>
      <c r="C5143" s="10" t="s">
        <v>17</v>
      </c>
      <c r="D5143" s="10">
        <v>8.0</v>
      </c>
      <c r="E5143" s="17" t="s">
        <v>33</v>
      </c>
      <c r="F5143" s="10" t="s">
        <v>646</v>
      </c>
      <c r="G5143" s="10"/>
      <c r="H5143" s="12"/>
      <c r="I5143" s="10" t="s">
        <v>52</v>
      </c>
      <c r="J5143" s="10"/>
      <c r="K5143" s="10"/>
      <c r="L5143" s="10" t="s">
        <v>22</v>
      </c>
      <c r="M5143" s="10" t="s">
        <v>22</v>
      </c>
      <c r="N5143" s="10" t="s">
        <v>22</v>
      </c>
      <c r="O5143" s="10" t="s">
        <v>22</v>
      </c>
      <c r="P5143" s="11"/>
    </row>
    <row r="5144">
      <c r="A5144" s="22">
        <v>45406.0</v>
      </c>
      <c r="B5144" s="23">
        <v>45404.0</v>
      </c>
      <c r="C5144" s="10" t="s">
        <v>17</v>
      </c>
      <c r="D5144" s="10" t="s">
        <v>132</v>
      </c>
      <c r="E5144" s="16" t="s">
        <v>9</v>
      </c>
      <c r="F5144" s="10" t="s">
        <v>3834</v>
      </c>
      <c r="G5144" s="10" t="s">
        <v>3835</v>
      </c>
      <c r="H5144" s="12" t="s">
        <v>3836</v>
      </c>
      <c r="I5144" s="10" t="s">
        <v>60</v>
      </c>
      <c r="J5144" s="10"/>
      <c r="K5144" s="10" t="s">
        <v>3837</v>
      </c>
      <c r="L5144" s="10" t="s">
        <v>22</v>
      </c>
      <c r="M5144" s="10" t="s">
        <v>22</v>
      </c>
      <c r="N5144" s="10" t="s">
        <v>22</v>
      </c>
      <c r="O5144" s="10" t="s">
        <v>474</v>
      </c>
      <c r="P5144" s="11"/>
    </row>
    <row r="5145">
      <c r="A5145" s="22">
        <v>45406.0</v>
      </c>
      <c r="B5145" s="23">
        <v>45405.0</v>
      </c>
      <c r="C5145" s="10" t="s">
        <v>17</v>
      </c>
      <c r="D5145" s="10">
        <v>6.0</v>
      </c>
      <c r="E5145" s="16" t="s">
        <v>9</v>
      </c>
      <c r="F5145" s="10" t="s">
        <v>3351</v>
      </c>
      <c r="G5145" s="10" t="s">
        <v>45</v>
      </c>
      <c r="H5145" s="12" t="s">
        <v>46</v>
      </c>
      <c r="I5145" s="10" t="s">
        <v>21</v>
      </c>
      <c r="J5145" s="10" t="s">
        <v>460</v>
      </c>
      <c r="K5145" s="10" t="s">
        <v>3838</v>
      </c>
      <c r="L5145" s="10" t="s">
        <v>22</v>
      </c>
      <c r="M5145" s="10" t="s">
        <v>22</v>
      </c>
      <c r="N5145" s="10" t="s">
        <v>22</v>
      </c>
      <c r="O5145" s="10"/>
      <c r="P5145" s="11"/>
    </row>
    <row r="5146">
      <c r="A5146" s="22">
        <v>45406.0</v>
      </c>
      <c r="B5146" s="23">
        <v>45405.0</v>
      </c>
      <c r="C5146" s="10" t="s">
        <v>17</v>
      </c>
      <c r="D5146" s="10">
        <v>8.0</v>
      </c>
      <c r="E5146" s="17" t="s">
        <v>33</v>
      </c>
      <c r="F5146" s="10" t="s">
        <v>110</v>
      </c>
      <c r="G5146" s="10" t="s">
        <v>111</v>
      </c>
      <c r="H5146" s="12" t="s">
        <v>112</v>
      </c>
      <c r="I5146" s="10" t="s">
        <v>21</v>
      </c>
      <c r="J5146" s="10"/>
      <c r="K5146" s="10"/>
      <c r="L5146" s="10" t="s">
        <v>22</v>
      </c>
      <c r="M5146" s="10" t="s">
        <v>22</v>
      </c>
      <c r="N5146" s="10" t="s">
        <v>22</v>
      </c>
      <c r="O5146" s="10"/>
      <c r="P5146" s="11"/>
    </row>
    <row r="5147">
      <c r="A5147" s="22">
        <v>45406.0</v>
      </c>
      <c r="B5147" s="23">
        <v>45405.0</v>
      </c>
      <c r="C5147" s="10" t="s">
        <v>17</v>
      </c>
      <c r="D5147" s="10">
        <v>5.0</v>
      </c>
      <c r="E5147" s="37" t="s">
        <v>953</v>
      </c>
      <c r="F5147" s="10" t="s">
        <v>3839</v>
      </c>
      <c r="G5147" s="10" t="s">
        <v>2828</v>
      </c>
      <c r="H5147" s="12" t="s">
        <v>1723</v>
      </c>
      <c r="I5147" s="10" t="s">
        <v>52</v>
      </c>
      <c r="J5147" s="10"/>
      <c r="K5147" s="10" t="s">
        <v>497</v>
      </c>
      <c r="L5147" s="10" t="s">
        <v>22</v>
      </c>
      <c r="M5147" s="10" t="s">
        <v>22</v>
      </c>
      <c r="N5147" s="10" t="s">
        <v>22</v>
      </c>
      <c r="O5147" s="10"/>
      <c r="P5147" s="11"/>
    </row>
    <row r="5148">
      <c r="A5148" s="22">
        <v>45406.0</v>
      </c>
      <c r="B5148" s="23">
        <v>45405.0</v>
      </c>
      <c r="C5148" s="10" t="s">
        <v>17</v>
      </c>
      <c r="D5148" s="10">
        <v>8.0</v>
      </c>
      <c r="E5148" s="16" t="s">
        <v>9</v>
      </c>
      <c r="F5148" s="10" t="s">
        <v>2733</v>
      </c>
      <c r="G5148" s="10" t="s">
        <v>226</v>
      </c>
      <c r="H5148" s="12" t="s">
        <v>227</v>
      </c>
      <c r="I5148" s="10" t="s">
        <v>21</v>
      </c>
      <c r="J5148" s="10"/>
      <c r="K5148" s="10"/>
      <c r="L5148" s="10" t="s">
        <v>22</v>
      </c>
      <c r="M5148" s="10" t="s">
        <v>22</v>
      </c>
      <c r="N5148" s="10" t="s">
        <v>22</v>
      </c>
      <c r="O5148" s="10"/>
      <c r="P5148" s="11"/>
    </row>
    <row r="5149">
      <c r="A5149" s="22">
        <v>45406.0</v>
      </c>
      <c r="B5149" s="23">
        <v>45405.0</v>
      </c>
      <c r="C5149" s="10" t="s">
        <v>17</v>
      </c>
      <c r="D5149" s="10">
        <v>6.0</v>
      </c>
      <c r="E5149" s="16" t="s">
        <v>9</v>
      </c>
      <c r="F5149" s="10" t="s">
        <v>3840</v>
      </c>
      <c r="G5149" s="10" t="s">
        <v>3841</v>
      </c>
      <c r="H5149" s="12"/>
      <c r="I5149" s="10" t="s">
        <v>52</v>
      </c>
      <c r="J5149" s="10"/>
      <c r="K5149" s="10"/>
      <c r="L5149" s="10" t="s">
        <v>22</v>
      </c>
      <c r="M5149" s="10" t="s">
        <v>22</v>
      </c>
      <c r="N5149" s="10" t="s">
        <v>22</v>
      </c>
      <c r="O5149" s="10"/>
      <c r="P5149" s="11"/>
    </row>
    <row r="5150">
      <c r="A5150" s="22">
        <v>45406.0</v>
      </c>
      <c r="B5150" s="23">
        <v>45405.0</v>
      </c>
      <c r="C5150" s="10" t="s">
        <v>17</v>
      </c>
      <c r="D5150" s="10">
        <v>8.0</v>
      </c>
      <c r="E5150" s="17" t="s">
        <v>33</v>
      </c>
      <c r="F5150" s="10" t="s">
        <v>807</v>
      </c>
      <c r="G5150" s="10" t="s">
        <v>169</v>
      </c>
      <c r="H5150" s="12" t="s">
        <v>170</v>
      </c>
      <c r="I5150" s="10" t="s">
        <v>21</v>
      </c>
      <c r="J5150" s="10"/>
      <c r="K5150" s="10"/>
      <c r="L5150" s="10" t="s">
        <v>22</v>
      </c>
      <c r="M5150" s="10" t="s">
        <v>22</v>
      </c>
      <c r="N5150" s="10" t="s">
        <v>22</v>
      </c>
      <c r="O5150" s="10"/>
      <c r="P5150" s="11"/>
    </row>
    <row r="5151">
      <c r="A5151" s="22">
        <v>45406.0</v>
      </c>
      <c r="B5151" s="23">
        <v>45405.0</v>
      </c>
      <c r="C5151" s="10" t="s">
        <v>17</v>
      </c>
      <c r="D5151" s="10">
        <v>8.0</v>
      </c>
      <c r="E5151" s="17" t="s">
        <v>33</v>
      </c>
      <c r="F5151" s="10" t="s">
        <v>3842</v>
      </c>
      <c r="G5151" s="10" t="s">
        <v>169</v>
      </c>
      <c r="H5151" s="12" t="s">
        <v>170</v>
      </c>
      <c r="I5151" s="10" t="s">
        <v>21</v>
      </c>
      <c r="J5151" s="10"/>
      <c r="K5151" s="10" t="s">
        <v>497</v>
      </c>
      <c r="L5151" s="10" t="s">
        <v>22</v>
      </c>
      <c r="M5151" s="10" t="s">
        <v>22</v>
      </c>
      <c r="N5151" s="10" t="s">
        <v>22</v>
      </c>
      <c r="O5151" s="10"/>
      <c r="P5151" s="11"/>
    </row>
    <row r="5152">
      <c r="A5152" s="22">
        <v>45406.0</v>
      </c>
      <c r="B5152" s="23">
        <v>45405.0</v>
      </c>
      <c r="C5152" s="10" t="s">
        <v>17</v>
      </c>
      <c r="D5152" s="10">
        <v>8.0</v>
      </c>
      <c r="E5152" s="17" t="s">
        <v>33</v>
      </c>
      <c r="F5152" s="10" t="s">
        <v>3843</v>
      </c>
      <c r="G5152" s="10" t="s">
        <v>147</v>
      </c>
      <c r="H5152" s="12" t="s">
        <v>148</v>
      </c>
      <c r="I5152" s="10" t="s">
        <v>52</v>
      </c>
      <c r="J5152" s="10"/>
      <c r="K5152" s="10"/>
      <c r="L5152" s="10" t="s">
        <v>22</v>
      </c>
      <c r="M5152" s="10" t="s">
        <v>22</v>
      </c>
      <c r="N5152" s="10" t="s">
        <v>22</v>
      </c>
      <c r="O5152" s="10" t="s">
        <v>22</v>
      </c>
      <c r="P5152" s="11"/>
    </row>
    <row r="5153">
      <c r="A5153" s="22">
        <v>45406.0</v>
      </c>
      <c r="B5153" s="23">
        <v>45405.0</v>
      </c>
      <c r="C5153" s="10" t="s">
        <v>17</v>
      </c>
      <c r="D5153" s="10" t="s">
        <v>177</v>
      </c>
      <c r="E5153" s="17" t="s">
        <v>33</v>
      </c>
      <c r="F5153" s="10" t="s">
        <v>286</v>
      </c>
      <c r="G5153" s="10" t="s">
        <v>97</v>
      </c>
      <c r="H5153" s="12" t="s">
        <v>98</v>
      </c>
      <c r="I5153" s="10" t="s">
        <v>21</v>
      </c>
      <c r="J5153" s="10"/>
      <c r="K5153" s="10"/>
      <c r="L5153" s="10" t="s">
        <v>22</v>
      </c>
      <c r="M5153" s="10" t="s">
        <v>22</v>
      </c>
      <c r="N5153" s="10" t="s">
        <v>22</v>
      </c>
      <c r="O5153" s="10"/>
      <c r="P5153" s="11"/>
    </row>
    <row r="5154">
      <c r="A5154" s="22">
        <v>45406.0</v>
      </c>
      <c r="B5154" s="23">
        <v>45405.0</v>
      </c>
      <c r="C5154" s="10" t="s">
        <v>17</v>
      </c>
      <c r="D5154" s="10">
        <v>8.0</v>
      </c>
      <c r="E5154" s="17" t="s">
        <v>33</v>
      </c>
      <c r="F5154" s="10" t="s">
        <v>2222</v>
      </c>
      <c r="G5154" s="10" t="s">
        <v>169</v>
      </c>
      <c r="H5154" s="12" t="s">
        <v>170</v>
      </c>
      <c r="I5154" s="10" t="s">
        <v>21</v>
      </c>
      <c r="J5154" s="10"/>
      <c r="K5154" s="10"/>
      <c r="L5154" s="10" t="s">
        <v>22</v>
      </c>
      <c r="M5154" s="10" t="s">
        <v>22</v>
      </c>
      <c r="N5154" s="10" t="s">
        <v>22</v>
      </c>
      <c r="O5154" s="10"/>
      <c r="P5154" s="11"/>
    </row>
    <row r="5155">
      <c r="A5155" s="22">
        <v>45406.0</v>
      </c>
      <c r="B5155" s="23">
        <v>45405.0</v>
      </c>
      <c r="C5155" s="10" t="s">
        <v>17</v>
      </c>
      <c r="D5155" s="10">
        <v>8.0</v>
      </c>
      <c r="E5155" s="16" t="s">
        <v>9</v>
      </c>
      <c r="F5155" s="10" t="s">
        <v>3844</v>
      </c>
      <c r="G5155" s="10" t="s">
        <v>3845</v>
      </c>
      <c r="H5155" s="12" t="s">
        <v>3846</v>
      </c>
      <c r="I5155" s="10" t="s">
        <v>60</v>
      </c>
      <c r="J5155" s="10" t="s">
        <v>3847</v>
      </c>
      <c r="K5155" s="10"/>
      <c r="L5155" s="10" t="s">
        <v>22</v>
      </c>
      <c r="M5155" s="10" t="s">
        <v>22</v>
      </c>
      <c r="N5155" s="10" t="s">
        <v>22</v>
      </c>
      <c r="O5155" s="10"/>
      <c r="P5155" s="11"/>
    </row>
    <row r="5156">
      <c r="A5156" s="22">
        <v>45406.0</v>
      </c>
      <c r="B5156" s="23">
        <v>45405.0</v>
      </c>
      <c r="C5156" s="10" t="s">
        <v>17</v>
      </c>
      <c r="D5156" s="10">
        <v>12.0</v>
      </c>
      <c r="E5156" s="17" t="s">
        <v>33</v>
      </c>
      <c r="F5156" s="10" t="s">
        <v>2191</v>
      </c>
      <c r="G5156" s="10" t="s">
        <v>379</v>
      </c>
      <c r="H5156" s="12" t="s">
        <v>380</v>
      </c>
      <c r="I5156" s="10" t="s">
        <v>21</v>
      </c>
      <c r="J5156" s="10"/>
      <c r="K5156" s="10"/>
      <c r="L5156" s="10" t="s">
        <v>22</v>
      </c>
      <c r="M5156" s="10" t="s">
        <v>22</v>
      </c>
      <c r="N5156" s="10" t="s">
        <v>22</v>
      </c>
      <c r="O5156" s="10"/>
      <c r="P5156" s="11"/>
    </row>
    <row r="5157">
      <c r="A5157" s="22">
        <v>45406.0</v>
      </c>
      <c r="B5157" s="23">
        <v>45405.0</v>
      </c>
      <c r="C5157" s="10" t="s">
        <v>17</v>
      </c>
      <c r="D5157" s="10">
        <v>8.0</v>
      </c>
      <c r="E5157" s="16" t="s">
        <v>9</v>
      </c>
      <c r="F5157" s="10" t="s">
        <v>3848</v>
      </c>
      <c r="G5157" s="10" t="s">
        <v>3849</v>
      </c>
      <c r="H5157" s="12" t="s">
        <v>3850</v>
      </c>
      <c r="I5157" s="10" t="s">
        <v>52</v>
      </c>
      <c r="J5157" s="10"/>
      <c r="K5157" s="22"/>
      <c r="L5157" s="10" t="s">
        <v>22</v>
      </c>
      <c r="M5157" s="10" t="s">
        <v>22</v>
      </c>
      <c r="N5157" s="10" t="s">
        <v>22</v>
      </c>
      <c r="O5157" s="10" t="s">
        <v>22</v>
      </c>
      <c r="P5157" s="11"/>
    </row>
    <row r="5158">
      <c r="A5158" s="22">
        <v>45406.0</v>
      </c>
      <c r="B5158" s="23">
        <v>45406.0</v>
      </c>
      <c r="C5158" s="10" t="s">
        <v>17</v>
      </c>
      <c r="D5158" s="10">
        <v>8.0</v>
      </c>
      <c r="E5158" s="17" t="s">
        <v>33</v>
      </c>
      <c r="F5158" s="10" t="s">
        <v>811</v>
      </c>
      <c r="G5158" s="10" t="s">
        <v>705</v>
      </c>
      <c r="H5158" s="12"/>
      <c r="I5158" s="10" t="s">
        <v>60</v>
      </c>
      <c r="J5158" s="10"/>
      <c r="K5158" s="22"/>
      <c r="L5158" s="10" t="s">
        <v>22</v>
      </c>
      <c r="M5158" s="10" t="s">
        <v>22</v>
      </c>
      <c r="N5158" s="10" t="s">
        <v>22</v>
      </c>
      <c r="O5158" s="10"/>
      <c r="P5158" s="11"/>
    </row>
    <row r="5159">
      <c r="A5159" s="22">
        <v>45405.55280675926</v>
      </c>
      <c r="B5159" s="23">
        <v>45405.0</v>
      </c>
      <c r="C5159" s="10" t="s">
        <v>17</v>
      </c>
      <c r="D5159" s="10">
        <v>8.0</v>
      </c>
      <c r="E5159" s="16" t="s">
        <v>9</v>
      </c>
      <c r="F5159" s="10" t="s">
        <v>3851</v>
      </c>
      <c r="G5159" s="10" t="s">
        <v>265</v>
      </c>
      <c r="H5159" s="12"/>
      <c r="I5159" s="10" t="s">
        <v>21</v>
      </c>
      <c r="J5159" s="10"/>
      <c r="K5159" s="10"/>
      <c r="L5159" s="10" t="s">
        <v>22</v>
      </c>
      <c r="M5159" s="10" t="s">
        <v>22</v>
      </c>
      <c r="N5159" s="10" t="s">
        <v>22</v>
      </c>
      <c r="O5159" s="10"/>
      <c r="P5159" s="11"/>
    </row>
    <row r="5160">
      <c r="A5160" s="22">
        <v>45405.49069202546</v>
      </c>
      <c r="B5160" s="23">
        <v>45405.0</v>
      </c>
      <c r="C5160" s="10" t="s">
        <v>17</v>
      </c>
      <c r="D5160" s="10">
        <v>8.0</v>
      </c>
      <c r="E5160" s="16" t="s">
        <v>9</v>
      </c>
      <c r="F5160" s="10" t="s">
        <v>3811</v>
      </c>
      <c r="G5160" s="10" t="s">
        <v>169</v>
      </c>
      <c r="H5160" s="12" t="s">
        <v>170</v>
      </c>
      <c r="I5160" s="10" t="s">
        <v>21</v>
      </c>
      <c r="J5160" s="10"/>
      <c r="K5160" s="10"/>
      <c r="L5160" s="10" t="s">
        <v>22</v>
      </c>
      <c r="M5160" s="10" t="s">
        <v>22</v>
      </c>
      <c r="N5160" s="10" t="s">
        <v>22</v>
      </c>
      <c r="O5160" s="10"/>
      <c r="P5160" s="11"/>
    </row>
    <row r="5161">
      <c r="A5161" s="22">
        <v>45405.48766585648</v>
      </c>
      <c r="B5161" s="23">
        <v>45405.0</v>
      </c>
      <c r="C5161" s="10" t="s">
        <v>17</v>
      </c>
      <c r="D5161" s="10">
        <v>8.0</v>
      </c>
      <c r="E5161" s="17" t="s">
        <v>33</v>
      </c>
      <c r="F5161" s="10" t="s">
        <v>399</v>
      </c>
      <c r="G5161" s="10" t="s">
        <v>118</v>
      </c>
      <c r="H5161" s="12" t="s">
        <v>119</v>
      </c>
      <c r="I5161" s="10" t="s">
        <v>21</v>
      </c>
      <c r="J5161" s="10"/>
      <c r="K5161" s="10"/>
      <c r="L5161" s="10" t="s">
        <v>22</v>
      </c>
      <c r="M5161" s="10" t="s">
        <v>22</v>
      </c>
      <c r="N5161" s="10" t="s">
        <v>22</v>
      </c>
      <c r="O5161" s="10"/>
      <c r="P5161" s="11"/>
    </row>
    <row r="5162">
      <c r="A5162" s="22">
        <v>45405.42791640046</v>
      </c>
      <c r="B5162" s="23">
        <v>45405.0</v>
      </c>
      <c r="C5162" s="10" t="s">
        <v>17</v>
      </c>
      <c r="D5162" s="10">
        <v>8.0</v>
      </c>
      <c r="E5162" s="16" t="s">
        <v>9</v>
      </c>
      <c r="F5162" s="10" t="s">
        <v>3852</v>
      </c>
      <c r="G5162" s="10" t="s">
        <v>3853</v>
      </c>
      <c r="H5162" s="12" t="s">
        <v>3854</v>
      </c>
      <c r="I5162" s="10" t="s">
        <v>52</v>
      </c>
      <c r="J5162" s="10"/>
      <c r="K5162" s="22"/>
      <c r="L5162" s="10" t="s">
        <v>22</v>
      </c>
      <c r="M5162" s="10" t="s">
        <v>22</v>
      </c>
      <c r="N5162" s="10" t="s">
        <v>22</v>
      </c>
      <c r="O5162" s="10"/>
      <c r="P5162" s="11"/>
    </row>
    <row r="5163">
      <c r="A5163" s="22">
        <v>45405.0</v>
      </c>
      <c r="B5163" s="23">
        <v>45404.0</v>
      </c>
      <c r="C5163" s="10" t="s">
        <v>17</v>
      </c>
      <c r="D5163" s="10">
        <v>8.0</v>
      </c>
      <c r="E5163" s="17" t="s">
        <v>33</v>
      </c>
      <c r="F5163" s="10" t="s">
        <v>3855</v>
      </c>
      <c r="G5163" s="10" t="s">
        <v>3856</v>
      </c>
      <c r="H5163" s="12" t="s">
        <v>2807</v>
      </c>
      <c r="I5163" s="10" t="s">
        <v>60</v>
      </c>
      <c r="J5163" s="10" t="s">
        <v>3857</v>
      </c>
      <c r="K5163" s="10" t="s">
        <v>3858</v>
      </c>
      <c r="L5163" s="10" t="s">
        <v>22</v>
      </c>
      <c r="M5163" s="10" t="s">
        <v>22</v>
      </c>
      <c r="N5163" s="10"/>
      <c r="O5163" s="10" t="s">
        <v>22</v>
      </c>
      <c r="P5163" s="11"/>
    </row>
    <row r="5164">
      <c r="A5164" s="22">
        <v>45405.0</v>
      </c>
      <c r="B5164" s="23">
        <v>45404.0</v>
      </c>
      <c r="C5164" s="10" t="s">
        <v>17</v>
      </c>
      <c r="D5164" s="10">
        <v>8.0</v>
      </c>
      <c r="E5164" s="17" t="s">
        <v>33</v>
      </c>
      <c r="F5164" s="10" t="s">
        <v>3859</v>
      </c>
      <c r="G5164" s="10" t="s">
        <v>3860</v>
      </c>
      <c r="H5164" s="12"/>
      <c r="I5164" s="10" t="s">
        <v>52</v>
      </c>
      <c r="J5164" s="10"/>
      <c r="K5164" s="10"/>
      <c r="L5164" s="10" t="s">
        <v>22</v>
      </c>
      <c r="M5164" s="10" t="s">
        <v>22</v>
      </c>
      <c r="N5164" s="10" t="s">
        <v>22</v>
      </c>
      <c r="O5164" s="10"/>
      <c r="P5164" s="11"/>
    </row>
    <row r="5165">
      <c r="A5165" s="22">
        <v>45405.0</v>
      </c>
      <c r="B5165" s="23">
        <v>45404.0</v>
      </c>
      <c r="C5165" s="10" t="s">
        <v>17</v>
      </c>
      <c r="D5165" s="10">
        <v>16.0</v>
      </c>
      <c r="E5165" s="17" t="s">
        <v>33</v>
      </c>
      <c r="F5165" s="10" t="s">
        <v>766</v>
      </c>
      <c r="G5165" s="10" t="s">
        <v>195</v>
      </c>
      <c r="H5165" s="12"/>
      <c r="I5165" s="10" t="s">
        <v>21</v>
      </c>
      <c r="J5165" s="10"/>
      <c r="K5165" s="10"/>
      <c r="L5165" s="10" t="s">
        <v>22</v>
      </c>
      <c r="M5165" s="10" t="s">
        <v>22</v>
      </c>
      <c r="N5165" s="10" t="s">
        <v>22</v>
      </c>
      <c r="O5165" s="10"/>
      <c r="P5165" s="11"/>
    </row>
    <row r="5166">
      <c r="A5166" s="22">
        <v>45405.0</v>
      </c>
      <c r="B5166" s="23">
        <v>45404.0</v>
      </c>
      <c r="C5166" s="10" t="s">
        <v>17</v>
      </c>
      <c r="D5166" s="10">
        <v>16.0</v>
      </c>
      <c r="E5166" s="17" t="s">
        <v>33</v>
      </c>
      <c r="F5166" s="10" t="s">
        <v>3861</v>
      </c>
      <c r="G5166" s="10" t="s">
        <v>3862</v>
      </c>
      <c r="H5166" s="12" t="s">
        <v>2553</v>
      </c>
      <c r="I5166" s="10" t="s">
        <v>60</v>
      </c>
      <c r="J5166" s="10"/>
      <c r="K5166" s="10"/>
      <c r="L5166" s="10" t="s">
        <v>22</v>
      </c>
      <c r="M5166" s="10" t="s">
        <v>22</v>
      </c>
      <c r="N5166" s="10" t="s">
        <v>22</v>
      </c>
      <c r="O5166" s="10"/>
      <c r="P5166" s="11"/>
    </row>
    <row r="5167">
      <c r="A5167" s="22">
        <v>45405.0</v>
      </c>
      <c r="B5167" s="23">
        <v>45404.0</v>
      </c>
      <c r="C5167" s="10" t="s">
        <v>17</v>
      </c>
      <c r="D5167" s="10">
        <v>16.0</v>
      </c>
      <c r="E5167" s="17" t="s">
        <v>33</v>
      </c>
      <c r="F5167" s="10" t="s">
        <v>3861</v>
      </c>
      <c r="G5167" s="10" t="s">
        <v>3862</v>
      </c>
      <c r="H5167" s="12" t="s">
        <v>2553</v>
      </c>
      <c r="I5167" s="10" t="s">
        <v>60</v>
      </c>
      <c r="J5167" s="10"/>
      <c r="K5167" s="10"/>
      <c r="L5167" s="10" t="s">
        <v>22</v>
      </c>
      <c r="M5167" s="10" t="s">
        <v>22</v>
      </c>
      <c r="N5167" s="10" t="s">
        <v>22</v>
      </c>
      <c r="O5167" s="10"/>
      <c r="P5167" s="11"/>
    </row>
    <row r="5168">
      <c r="A5168" s="22">
        <v>45405.0</v>
      </c>
      <c r="B5168" s="23">
        <v>45404.0</v>
      </c>
      <c r="C5168" s="10" t="s">
        <v>17</v>
      </c>
      <c r="D5168" s="10">
        <v>8.0</v>
      </c>
      <c r="E5168" s="17" t="s">
        <v>33</v>
      </c>
      <c r="F5168" s="10" t="s">
        <v>2191</v>
      </c>
      <c r="G5168" s="10" t="s">
        <v>379</v>
      </c>
      <c r="H5168" s="12" t="s">
        <v>380</v>
      </c>
      <c r="I5168" s="10" t="s">
        <v>21</v>
      </c>
      <c r="J5168" s="10"/>
      <c r="K5168" s="10" t="s">
        <v>3863</v>
      </c>
      <c r="L5168" s="10" t="s">
        <v>22</v>
      </c>
      <c r="M5168" s="10" t="s">
        <v>22</v>
      </c>
      <c r="N5168" s="10" t="s">
        <v>22</v>
      </c>
      <c r="O5168" s="10"/>
      <c r="P5168" s="11"/>
    </row>
    <row r="5169">
      <c r="A5169" s="22">
        <v>45405.0</v>
      </c>
      <c r="B5169" s="23">
        <v>45404.0</v>
      </c>
      <c r="C5169" s="10" t="s">
        <v>17</v>
      </c>
      <c r="D5169" s="10">
        <v>8.0</v>
      </c>
      <c r="E5169" s="17" t="s">
        <v>33</v>
      </c>
      <c r="F5169" s="10" t="s">
        <v>807</v>
      </c>
      <c r="G5169" s="10" t="s">
        <v>169</v>
      </c>
      <c r="H5169" s="12" t="s">
        <v>170</v>
      </c>
      <c r="I5169" s="10" t="s">
        <v>21</v>
      </c>
      <c r="J5169" s="10"/>
      <c r="K5169" s="10"/>
      <c r="L5169" s="10" t="s">
        <v>22</v>
      </c>
      <c r="M5169" s="10" t="s">
        <v>22</v>
      </c>
      <c r="N5169" s="10" t="s">
        <v>22</v>
      </c>
      <c r="O5169" s="10"/>
      <c r="P5169" s="11"/>
    </row>
    <row r="5170">
      <c r="A5170" s="22">
        <v>45405.0</v>
      </c>
      <c r="B5170" s="23">
        <v>45404.0</v>
      </c>
      <c r="C5170" s="10" t="s">
        <v>17</v>
      </c>
      <c r="D5170" s="10">
        <v>8.0</v>
      </c>
      <c r="E5170" s="17" t="s">
        <v>33</v>
      </c>
      <c r="F5170" s="10" t="s">
        <v>3864</v>
      </c>
      <c r="G5170" s="10" t="s">
        <v>226</v>
      </c>
      <c r="H5170" s="12" t="s">
        <v>227</v>
      </c>
      <c r="I5170" s="10" t="s">
        <v>21</v>
      </c>
      <c r="J5170" s="10"/>
      <c r="K5170" s="10"/>
      <c r="L5170" s="10" t="s">
        <v>22</v>
      </c>
      <c r="M5170" s="10" t="s">
        <v>22</v>
      </c>
      <c r="N5170" s="10" t="s">
        <v>22</v>
      </c>
      <c r="O5170" s="10"/>
      <c r="P5170" s="11"/>
    </row>
    <row r="5171">
      <c r="A5171" s="22">
        <v>45405.0</v>
      </c>
      <c r="B5171" s="23">
        <v>45404.0</v>
      </c>
      <c r="C5171" s="10" t="s">
        <v>17</v>
      </c>
      <c r="D5171" s="10">
        <v>5.0</v>
      </c>
      <c r="E5171" s="16" t="s">
        <v>9</v>
      </c>
      <c r="F5171" s="10" t="s">
        <v>3865</v>
      </c>
      <c r="G5171" s="10" t="s">
        <v>3866</v>
      </c>
      <c r="H5171" s="12"/>
      <c r="I5171" s="10" t="s">
        <v>52</v>
      </c>
      <c r="J5171" s="10"/>
      <c r="K5171" s="10"/>
      <c r="L5171" s="10" t="s">
        <v>22</v>
      </c>
      <c r="M5171" s="10" t="s">
        <v>22</v>
      </c>
      <c r="N5171" s="10" t="s">
        <v>22</v>
      </c>
      <c r="O5171" s="10" t="s">
        <v>474</v>
      </c>
      <c r="P5171" s="11"/>
    </row>
    <row r="5172">
      <c r="A5172" s="22">
        <v>45405.0</v>
      </c>
      <c r="B5172" s="23">
        <v>45404.0</v>
      </c>
      <c r="C5172" s="10" t="s">
        <v>17</v>
      </c>
      <c r="D5172" s="10">
        <v>5.0</v>
      </c>
      <c r="E5172" s="16" t="s">
        <v>9</v>
      </c>
      <c r="F5172" s="10" t="s">
        <v>845</v>
      </c>
      <c r="G5172" s="10" t="s">
        <v>38</v>
      </c>
      <c r="H5172" s="12" t="s">
        <v>39</v>
      </c>
      <c r="I5172" s="10" t="s">
        <v>21</v>
      </c>
      <c r="J5172" s="10" t="s">
        <v>524</v>
      </c>
      <c r="K5172" s="10"/>
      <c r="L5172" s="10" t="s">
        <v>22</v>
      </c>
      <c r="M5172" s="10" t="s">
        <v>22</v>
      </c>
      <c r="N5172" s="10" t="s">
        <v>1480</v>
      </c>
      <c r="O5172" s="10"/>
      <c r="P5172" s="11"/>
    </row>
    <row r="5173">
      <c r="A5173" s="22">
        <v>45405.0</v>
      </c>
      <c r="B5173" s="23">
        <v>45404.0</v>
      </c>
      <c r="C5173" s="10" t="s">
        <v>17</v>
      </c>
      <c r="D5173" s="10" t="s">
        <v>89</v>
      </c>
      <c r="E5173" s="19" t="s">
        <v>89</v>
      </c>
      <c r="F5173" s="10" t="s">
        <v>3867</v>
      </c>
      <c r="G5173" s="10" t="s">
        <v>269</v>
      </c>
      <c r="H5173" s="12" t="s">
        <v>270</v>
      </c>
      <c r="I5173" s="10" t="s">
        <v>21</v>
      </c>
      <c r="J5173" s="10" t="s">
        <v>3868</v>
      </c>
      <c r="K5173" s="10"/>
      <c r="L5173" s="10" t="s">
        <v>22</v>
      </c>
      <c r="M5173" s="10" t="s">
        <v>22</v>
      </c>
      <c r="N5173" s="10" t="s">
        <v>22</v>
      </c>
      <c r="O5173" s="10"/>
      <c r="P5173" s="11"/>
    </row>
    <row r="5174">
      <c r="A5174" s="22">
        <v>45405.0</v>
      </c>
      <c r="B5174" s="23">
        <v>45404.0</v>
      </c>
      <c r="C5174" s="10" t="s">
        <v>17</v>
      </c>
      <c r="D5174" s="10">
        <v>8.0</v>
      </c>
      <c r="E5174" s="17" t="s">
        <v>33</v>
      </c>
      <c r="F5174" s="10" t="s">
        <v>3595</v>
      </c>
      <c r="G5174" s="10" t="s">
        <v>101</v>
      </c>
      <c r="H5174" s="12" t="s">
        <v>102</v>
      </c>
      <c r="I5174" s="10" t="s">
        <v>21</v>
      </c>
      <c r="J5174" s="10"/>
      <c r="K5174" s="10"/>
      <c r="L5174" s="10" t="s">
        <v>22</v>
      </c>
      <c r="M5174" s="10" t="s">
        <v>22</v>
      </c>
      <c r="N5174" s="10" t="s">
        <v>22</v>
      </c>
      <c r="O5174" s="10"/>
      <c r="P5174" s="11"/>
    </row>
    <row r="5175">
      <c r="A5175" s="22">
        <v>45405.0</v>
      </c>
      <c r="B5175" s="23">
        <v>45405.0</v>
      </c>
      <c r="C5175" s="10" t="s">
        <v>17</v>
      </c>
      <c r="D5175" s="10">
        <v>8.0</v>
      </c>
      <c r="E5175" s="16" t="s">
        <v>9</v>
      </c>
      <c r="F5175" s="10" t="s">
        <v>3869</v>
      </c>
      <c r="G5175" s="10" t="s">
        <v>491</v>
      </c>
      <c r="H5175" s="12"/>
      <c r="I5175" s="10" t="s">
        <v>52</v>
      </c>
      <c r="J5175" s="10"/>
      <c r="K5175" s="10"/>
      <c r="L5175" s="10" t="s">
        <v>22</v>
      </c>
      <c r="M5175" s="10" t="s">
        <v>22</v>
      </c>
      <c r="N5175" s="10" t="s">
        <v>22</v>
      </c>
      <c r="O5175" s="10" t="s">
        <v>474</v>
      </c>
      <c r="P5175" s="11"/>
    </row>
    <row r="5176">
      <c r="A5176" s="22">
        <v>45404.61287096065</v>
      </c>
      <c r="B5176" s="23">
        <v>45404.0</v>
      </c>
      <c r="C5176" s="10" t="s">
        <v>17</v>
      </c>
      <c r="D5176" s="10" t="s">
        <v>89</v>
      </c>
      <c r="E5176" s="19" t="s">
        <v>89</v>
      </c>
      <c r="F5176" s="10" t="s">
        <v>3870</v>
      </c>
      <c r="G5176" s="10" t="s">
        <v>810</v>
      </c>
      <c r="H5176" s="12"/>
      <c r="I5176" s="10" t="s">
        <v>21</v>
      </c>
      <c r="J5176" s="10"/>
      <c r="K5176" s="10"/>
      <c r="L5176" s="10" t="s">
        <v>22</v>
      </c>
      <c r="M5176" s="10" t="s">
        <v>22</v>
      </c>
      <c r="N5176" s="10" t="s">
        <v>22</v>
      </c>
      <c r="O5176" s="10"/>
      <c r="P5176" s="11"/>
    </row>
    <row r="5177">
      <c r="A5177" s="22">
        <v>45404.51056548611</v>
      </c>
      <c r="B5177" s="23">
        <v>45404.0</v>
      </c>
      <c r="C5177" s="10" t="s">
        <v>17</v>
      </c>
      <c r="D5177" s="10">
        <v>8.0</v>
      </c>
      <c r="E5177" s="16" t="s">
        <v>9</v>
      </c>
      <c r="F5177" s="10" t="s">
        <v>3871</v>
      </c>
      <c r="G5177" s="10" t="s">
        <v>3872</v>
      </c>
      <c r="H5177" s="12" t="s">
        <v>3873</v>
      </c>
      <c r="I5177" s="10" t="s">
        <v>60</v>
      </c>
      <c r="J5177" s="10" t="s">
        <v>3874</v>
      </c>
      <c r="K5177" s="10"/>
      <c r="L5177" s="10" t="s">
        <v>22</v>
      </c>
      <c r="M5177" s="10" t="s">
        <v>22</v>
      </c>
      <c r="N5177" s="10" t="s">
        <v>22</v>
      </c>
      <c r="O5177" s="10" t="s">
        <v>22</v>
      </c>
      <c r="P5177" s="11"/>
    </row>
    <row r="5178">
      <c r="A5178" s="22">
        <v>45404.40361353009</v>
      </c>
      <c r="B5178" s="23">
        <v>45404.0</v>
      </c>
      <c r="C5178" s="10" t="s">
        <v>17</v>
      </c>
      <c r="D5178" s="10">
        <v>8.0</v>
      </c>
      <c r="E5178" s="16" t="s">
        <v>9</v>
      </c>
      <c r="F5178" s="10" t="s">
        <v>3740</v>
      </c>
      <c r="G5178" s="10" t="s">
        <v>163</v>
      </c>
      <c r="H5178" s="12" t="s">
        <v>164</v>
      </c>
      <c r="I5178" s="10" t="s">
        <v>21</v>
      </c>
      <c r="J5178" s="10"/>
      <c r="K5178" s="10" t="s">
        <v>493</v>
      </c>
      <c r="L5178" s="10" t="s">
        <v>22</v>
      </c>
      <c r="M5178" s="10" t="s">
        <v>22</v>
      </c>
      <c r="N5178" s="10" t="s">
        <v>22</v>
      </c>
      <c r="O5178" s="10"/>
      <c r="P5178" s="11"/>
    </row>
    <row r="5179">
      <c r="A5179" s="22">
        <v>45404.0</v>
      </c>
      <c r="B5179" s="23">
        <v>45398.0</v>
      </c>
      <c r="C5179" s="10" t="s">
        <v>17</v>
      </c>
      <c r="D5179" s="10">
        <v>8.0</v>
      </c>
      <c r="E5179" s="16" t="s">
        <v>9</v>
      </c>
      <c r="F5179" s="10" t="s">
        <v>2191</v>
      </c>
      <c r="G5179" s="10" t="s">
        <v>379</v>
      </c>
      <c r="H5179" s="12" t="s">
        <v>380</v>
      </c>
      <c r="I5179" s="10" t="s">
        <v>21</v>
      </c>
      <c r="J5179" s="10"/>
      <c r="K5179" s="10"/>
      <c r="L5179" s="10" t="s">
        <v>22</v>
      </c>
      <c r="M5179" s="10" t="s">
        <v>22</v>
      </c>
      <c r="N5179" s="10" t="s">
        <v>22</v>
      </c>
      <c r="O5179" s="10"/>
      <c r="P5179" s="11"/>
    </row>
    <row r="5180">
      <c r="A5180" s="22">
        <v>45404.0</v>
      </c>
      <c r="B5180" s="23">
        <v>45400.0</v>
      </c>
      <c r="C5180" s="10" t="s">
        <v>17</v>
      </c>
      <c r="D5180" s="10">
        <v>12.0</v>
      </c>
      <c r="E5180" s="16" t="s">
        <v>9</v>
      </c>
      <c r="F5180" s="10" t="s">
        <v>3875</v>
      </c>
      <c r="G5180" s="10" t="s">
        <v>97</v>
      </c>
      <c r="H5180" s="12" t="s">
        <v>98</v>
      </c>
      <c r="I5180" s="10" t="s">
        <v>21</v>
      </c>
      <c r="J5180" s="10"/>
      <c r="K5180" s="10" t="s">
        <v>497</v>
      </c>
      <c r="L5180" s="10" t="s">
        <v>22</v>
      </c>
      <c r="M5180" s="10" t="s">
        <v>22</v>
      </c>
      <c r="N5180" s="10" t="s">
        <v>22</v>
      </c>
      <c r="O5180" s="10"/>
      <c r="P5180" s="11"/>
    </row>
    <row r="5181">
      <c r="A5181" s="22">
        <v>45404.0</v>
      </c>
      <c r="B5181" s="23">
        <v>45400.0</v>
      </c>
      <c r="C5181" s="10" t="s">
        <v>17</v>
      </c>
      <c r="D5181" s="10">
        <v>8.0</v>
      </c>
      <c r="E5181" s="37" t="s">
        <v>953</v>
      </c>
      <c r="F5181" s="10" t="s">
        <v>3833</v>
      </c>
      <c r="G5181" s="10" t="s">
        <v>94</v>
      </c>
      <c r="H5181" s="12" t="s">
        <v>161</v>
      </c>
      <c r="I5181" s="10" t="s">
        <v>21</v>
      </c>
      <c r="J5181" s="10" t="s">
        <v>536</v>
      </c>
      <c r="K5181" s="10" t="s">
        <v>2658</v>
      </c>
      <c r="L5181" s="10" t="s">
        <v>22</v>
      </c>
      <c r="M5181" s="10" t="s">
        <v>22</v>
      </c>
      <c r="N5181" s="10" t="s">
        <v>22</v>
      </c>
      <c r="O5181" s="10" t="s">
        <v>474</v>
      </c>
      <c r="P5181" s="11"/>
    </row>
    <row r="5182">
      <c r="A5182" s="22">
        <v>45404.0</v>
      </c>
      <c r="B5182" s="23">
        <v>45401.0</v>
      </c>
      <c r="C5182" s="10" t="s">
        <v>17</v>
      </c>
      <c r="D5182" s="10">
        <v>8.0</v>
      </c>
      <c r="E5182" s="16" t="s">
        <v>9</v>
      </c>
      <c r="F5182" s="10" t="s">
        <v>3876</v>
      </c>
      <c r="G5182" s="10" t="s">
        <v>3877</v>
      </c>
      <c r="H5182" s="12" t="s">
        <v>3878</v>
      </c>
      <c r="I5182" s="10" t="s">
        <v>60</v>
      </c>
      <c r="J5182" s="10" t="s">
        <v>3879</v>
      </c>
      <c r="K5182" s="10"/>
      <c r="L5182" s="10" t="s">
        <v>22</v>
      </c>
      <c r="M5182" s="10" t="s">
        <v>22</v>
      </c>
      <c r="N5182" s="10" t="s">
        <v>22</v>
      </c>
      <c r="O5182" s="10"/>
      <c r="P5182" s="11"/>
    </row>
    <row r="5183">
      <c r="A5183" s="22">
        <v>45404.0</v>
      </c>
      <c r="B5183" s="23">
        <v>45401.0</v>
      </c>
      <c r="C5183" s="10" t="s">
        <v>17</v>
      </c>
      <c r="D5183" s="10">
        <v>8.0</v>
      </c>
      <c r="E5183" s="17" t="s">
        <v>33</v>
      </c>
      <c r="F5183" s="10" t="s">
        <v>3880</v>
      </c>
      <c r="G5183" s="10" t="s">
        <v>48</v>
      </c>
      <c r="H5183" s="12" t="s">
        <v>49</v>
      </c>
      <c r="I5183" s="10" t="s">
        <v>21</v>
      </c>
      <c r="J5183" s="10"/>
      <c r="K5183" s="22"/>
      <c r="L5183" s="10" t="s">
        <v>22</v>
      </c>
      <c r="M5183" s="10" t="s">
        <v>22</v>
      </c>
      <c r="N5183" s="10" t="s">
        <v>22</v>
      </c>
      <c r="O5183" s="10"/>
      <c r="P5183" s="11"/>
    </row>
    <row r="5184">
      <c r="A5184" s="22">
        <v>45402.0</v>
      </c>
      <c r="B5184" s="23">
        <v>45400.0</v>
      </c>
      <c r="C5184" s="10" t="s">
        <v>17</v>
      </c>
      <c r="D5184" s="10">
        <v>16.0</v>
      </c>
      <c r="E5184" s="17" t="s">
        <v>33</v>
      </c>
      <c r="F5184" s="10" t="s">
        <v>3881</v>
      </c>
      <c r="G5184" s="10" t="s">
        <v>3882</v>
      </c>
      <c r="H5184" s="12">
        <v>7.971859623E9</v>
      </c>
      <c r="I5184" s="10" t="s">
        <v>131</v>
      </c>
      <c r="J5184" s="10" t="s">
        <v>3883</v>
      </c>
      <c r="K5184" s="10" t="s">
        <v>3884</v>
      </c>
      <c r="L5184" s="10" t="s">
        <v>22</v>
      </c>
      <c r="M5184" s="10" t="s">
        <v>22</v>
      </c>
      <c r="N5184" s="10"/>
      <c r="O5184" s="10"/>
      <c r="P5184" s="11"/>
    </row>
    <row r="5185">
      <c r="A5185" s="22">
        <v>45402.0</v>
      </c>
      <c r="B5185" s="23">
        <v>45400.0</v>
      </c>
      <c r="C5185" s="10" t="s">
        <v>17</v>
      </c>
      <c r="D5185" s="10">
        <v>8.0</v>
      </c>
      <c r="E5185" s="16" t="s">
        <v>9</v>
      </c>
      <c r="F5185" s="10" t="s">
        <v>3885</v>
      </c>
      <c r="G5185" s="10" t="s">
        <v>3886</v>
      </c>
      <c r="H5185" s="12" t="s">
        <v>3887</v>
      </c>
      <c r="I5185" s="10" t="s">
        <v>52</v>
      </c>
      <c r="J5185" s="10"/>
      <c r="K5185" s="22"/>
      <c r="L5185" s="10" t="s">
        <v>22</v>
      </c>
      <c r="M5185" s="10" t="s">
        <v>22</v>
      </c>
      <c r="N5185" s="10"/>
      <c r="O5185" s="10"/>
      <c r="P5185" s="11"/>
    </row>
    <row r="5186">
      <c r="A5186" s="22">
        <v>45401.0</v>
      </c>
      <c r="B5186" s="23">
        <v>45393.0</v>
      </c>
      <c r="C5186" s="10" t="s">
        <v>17</v>
      </c>
      <c r="D5186" s="10">
        <v>4.0</v>
      </c>
      <c r="E5186" s="16" t="s">
        <v>9</v>
      </c>
      <c r="F5186" s="10" t="s">
        <v>1204</v>
      </c>
      <c r="G5186" s="10" t="s">
        <v>3888</v>
      </c>
      <c r="H5186" s="12"/>
      <c r="I5186" s="10" t="s">
        <v>21</v>
      </c>
      <c r="J5186" s="10"/>
      <c r="K5186" s="10" t="s">
        <v>3889</v>
      </c>
      <c r="L5186" s="10" t="s">
        <v>22</v>
      </c>
      <c r="M5186" s="10" t="s">
        <v>22</v>
      </c>
      <c r="N5186" s="10"/>
      <c r="O5186" s="10"/>
      <c r="P5186" s="11"/>
    </row>
    <row r="5187">
      <c r="A5187" s="22">
        <v>45401.0</v>
      </c>
      <c r="B5187" s="23">
        <v>45398.0</v>
      </c>
      <c r="C5187" s="10" t="s">
        <v>17</v>
      </c>
      <c r="D5187" s="10">
        <v>8.0</v>
      </c>
      <c r="E5187" s="16" t="s">
        <v>9</v>
      </c>
      <c r="F5187" s="10" t="s">
        <v>3890</v>
      </c>
      <c r="G5187" s="10" t="s">
        <v>909</v>
      </c>
      <c r="H5187" s="12" t="s">
        <v>910</v>
      </c>
      <c r="I5187" s="10" t="s">
        <v>52</v>
      </c>
      <c r="J5187" s="10"/>
      <c r="K5187" s="10"/>
      <c r="L5187" s="10" t="s">
        <v>22</v>
      </c>
      <c r="M5187" s="10" t="s">
        <v>22</v>
      </c>
      <c r="N5187" s="10"/>
      <c r="O5187" s="10"/>
      <c r="P5187" s="11"/>
    </row>
    <row r="5188">
      <c r="A5188" s="22">
        <v>45401.0</v>
      </c>
      <c r="B5188" s="23">
        <v>45399.0</v>
      </c>
      <c r="C5188" s="10" t="s">
        <v>17</v>
      </c>
      <c r="D5188" s="10" t="s">
        <v>89</v>
      </c>
      <c r="E5188" s="19" t="s">
        <v>89</v>
      </c>
      <c r="F5188" s="10" t="s">
        <v>212</v>
      </c>
      <c r="G5188" s="10" t="s">
        <v>213</v>
      </c>
      <c r="H5188" s="12" t="s">
        <v>680</v>
      </c>
      <c r="I5188" s="10" t="s">
        <v>21</v>
      </c>
      <c r="J5188" s="10"/>
      <c r="K5188" s="22">
        <v>0.4583333333321207</v>
      </c>
      <c r="L5188" s="10" t="s">
        <v>22</v>
      </c>
      <c r="M5188" s="10" t="s">
        <v>22</v>
      </c>
      <c r="N5188" s="10" t="s">
        <v>22</v>
      </c>
      <c r="O5188" s="10"/>
      <c r="P5188" s="11"/>
    </row>
    <row r="5189">
      <c r="A5189" s="30">
        <v>45401.0</v>
      </c>
      <c r="B5189" s="23">
        <v>45399.0</v>
      </c>
      <c r="C5189" s="10" t="s">
        <v>17</v>
      </c>
      <c r="D5189" s="10">
        <v>8.0</v>
      </c>
      <c r="E5189" s="17" t="s">
        <v>33</v>
      </c>
      <c r="F5189" s="10" t="s">
        <v>157</v>
      </c>
      <c r="G5189" s="10" t="s">
        <v>158</v>
      </c>
      <c r="H5189" s="12" t="s">
        <v>159</v>
      </c>
      <c r="I5189" s="10" t="s">
        <v>52</v>
      </c>
      <c r="J5189" s="10"/>
      <c r="K5189" s="10" t="s">
        <v>460</v>
      </c>
      <c r="L5189" s="10" t="s">
        <v>22</v>
      </c>
      <c r="M5189" s="10" t="s">
        <v>22</v>
      </c>
      <c r="N5189" s="10"/>
      <c r="O5189" s="10"/>
      <c r="P5189" s="11"/>
    </row>
    <row r="5190">
      <c r="A5190" s="30">
        <v>45401.0</v>
      </c>
      <c r="B5190" s="23">
        <v>45400.0</v>
      </c>
      <c r="C5190" s="10" t="s">
        <v>17</v>
      </c>
      <c r="D5190" s="10">
        <v>8.0</v>
      </c>
      <c r="E5190" s="16" t="s">
        <v>9</v>
      </c>
      <c r="F5190" s="10" t="s">
        <v>3891</v>
      </c>
      <c r="G5190" s="10" t="s">
        <v>3892</v>
      </c>
      <c r="H5190" s="12">
        <v>7.815814603E9</v>
      </c>
      <c r="I5190" s="10" t="s">
        <v>52</v>
      </c>
      <c r="J5190" s="10"/>
      <c r="K5190" s="10" t="s">
        <v>3893</v>
      </c>
      <c r="L5190" s="10" t="s">
        <v>22</v>
      </c>
      <c r="M5190" s="10" t="s">
        <v>22</v>
      </c>
      <c r="N5190" s="10"/>
      <c r="O5190" s="10"/>
      <c r="P5190" s="10"/>
    </row>
    <row r="5191">
      <c r="A5191" s="22">
        <v>45401.0</v>
      </c>
      <c r="B5191" s="23">
        <v>45400.0</v>
      </c>
      <c r="C5191" s="10" t="s">
        <v>17</v>
      </c>
      <c r="D5191" s="10">
        <v>8.0</v>
      </c>
      <c r="E5191" s="16" t="s">
        <v>9</v>
      </c>
      <c r="F5191" s="10" t="s">
        <v>1869</v>
      </c>
      <c r="G5191" s="10" t="s">
        <v>3894</v>
      </c>
      <c r="H5191" s="12">
        <v>7.720292413E9</v>
      </c>
      <c r="I5191" s="10" t="s">
        <v>52</v>
      </c>
      <c r="J5191" s="10"/>
      <c r="K5191" s="10" t="s">
        <v>3895</v>
      </c>
      <c r="L5191" s="10" t="s">
        <v>22</v>
      </c>
      <c r="M5191" s="10" t="s">
        <v>22</v>
      </c>
      <c r="N5191" s="10"/>
      <c r="O5191" s="10"/>
      <c r="P5191" s="11"/>
    </row>
    <row r="5192">
      <c r="A5192" s="30">
        <v>45401.0</v>
      </c>
      <c r="B5192" s="23">
        <v>45400.0</v>
      </c>
      <c r="C5192" s="10" t="s">
        <v>17</v>
      </c>
      <c r="D5192" s="10">
        <v>8.0</v>
      </c>
      <c r="E5192" s="17" t="s">
        <v>33</v>
      </c>
      <c r="F5192" s="10" t="s">
        <v>3367</v>
      </c>
      <c r="G5192" s="10" t="s">
        <v>2463</v>
      </c>
      <c r="H5192" s="12"/>
      <c r="I5192" s="10" t="s">
        <v>21</v>
      </c>
      <c r="J5192" s="10"/>
      <c r="K5192" s="10"/>
      <c r="L5192" s="10" t="s">
        <v>22</v>
      </c>
      <c r="M5192" s="10" t="s">
        <v>22</v>
      </c>
      <c r="N5192" s="10"/>
      <c r="O5192" s="10"/>
      <c r="P5192" s="11"/>
    </row>
    <row r="5193">
      <c r="A5193" s="22">
        <v>45401.0</v>
      </c>
      <c r="B5193" s="23">
        <v>45400.0</v>
      </c>
      <c r="C5193" s="10" t="s">
        <v>17</v>
      </c>
      <c r="D5193" s="10">
        <v>8.0</v>
      </c>
      <c r="E5193" s="17" t="s">
        <v>33</v>
      </c>
      <c r="F5193" s="10" t="s">
        <v>1190</v>
      </c>
      <c r="G5193" s="10" t="s">
        <v>3029</v>
      </c>
      <c r="H5193" s="12" t="s">
        <v>1192</v>
      </c>
      <c r="I5193" s="10" t="s">
        <v>60</v>
      </c>
      <c r="J5193" s="10"/>
      <c r="K5193" s="10"/>
      <c r="L5193" s="10" t="s">
        <v>22</v>
      </c>
      <c r="M5193" s="10" t="s">
        <v>22</v>
      </c>
      <c r="N5193" s="10"/>
      <c r="O5193" s="10"/>
      <c r="P5193" s="11"/>
    </row>
    <row r="5194">
      <c r="A5194" s="22">
        <v>45401.0</v>
      </c>
      <c r="B5194" s="23">
        <v>45400.0</v>
      </c>
      <c r="C5194" s="10" t="s">
        <v>17</v>
      </c>
      <c r="D5194" s="10">
        <v>8.0</v>
      </c>
      <c r="E5194" s="17" t="s">
        <v>33</v>
      </c>
      <c r="F5194" s="10" t="s">
        <v>2882</v>
      </c>
      <c r="G5194" s="10" t="s">
        <v>235</v>
      </c>
      <c r="H5194" s="12" t="s">
        <v>236</v>
      </c>
      <c r="I5194" s="10" t="s">
        <v>21</v>
      </c>
      <c r="J5194" s="10"/>
      <c r="K5194" s="22"/>
      <c r="L5194" s="10" t="s">
        <v>22</v>
      </c>
      <c r="M5194" s="10" t="s">
        <v>22</v>
      </c>
      <c r="N5194" s="10"/>
      <c r="O5194" s="10"/>
      <c r="P5194" s="11"/>
    </row>
    <row r="5195">
      <c r="A5195" s="22">
        <v>45401.0</v>
      </c>
      <c r="B5195" s="23">
        <v>45400.0</v>
      </c>
      <c r="C5195" s="10" t="s">
        <v>17</v>
      </c>
      <c r="D5195" s="10">
        <v>8.0</v>
      </c>
      <c r="E5195" s="37" t="s">
        <v>953</v>
      </c>
      <c r="F5195" s="10" t="s">
        <v>3896</v>
      </c>
      <c r="G5195" s="10" t="s">
        <v>64</v>
      </c>
      <c r="H5195" s="12" t="s">
        <v>65</v>
      </c>
      <c r="I5195" s="10" t="s">
        <v>21</v>
      </c>
      <c r="J5195" s="10"/>
      <c r="K5195" s="10" t="s">
        <v>3897</v>
      </c>
      <c r="L5195" s="10" t="s">
        <v>22</v>
      </c>
      <c r="M5195" s="10" t="s">
        <v>22</v>
      </c>
      <c r="N5195" s="10"/>
      <c r="O5195" s="10"/>
      <c r="P5195" s="11"/>
    </row>
    <row r="5196">
      <c r="A5196" s="22">
        <v>45401.0</v>
      </c>
      <c r="B5196" s="23">
        <v>45400.0</v>
      </c>
      <c r="C5196" s="10" t="s">
        <v>17</v>
      </c>
      <c r="D5196" s="10">
        <v>4.0</v>
      </c>
      <c r="E5196" s="16" t="s">
        <v>9</v>
      </c>
      <c r="F5196" s="10" t="s">
        <v>3898</v>
      </c>
      <c r="G5196" s="10"/>
      <c r="H5196" s="12" t="s">
        <v>3899</v>
      </c>
      <c r="I5196" s="10" t="s">
        <v>60</v>
      </c>
      <c r="J5196" s="10"/>
      <c r="K5196" s="10"/>
      <c r="L5196" s="10" t="s">
        <v>22</v>
      </c>
      <c r="M5196" s="10" t="s">
        <v>22</v>
      </c>
      <c r="N5196" s="10"/>
      <c r="O5196" s="10" t="s">
        <v>22</v>
      </c>
      <c r="P5196" s="11"/>
    </row>
    <row r="5197">
      <c r="A5197" s="22">
        <v>45400.61558721065</v>
      </c>
      <c r="B5197" s="23">
        <v>45400.0</v>
      </c>
      <c r="C5197" s="10" t="s">
        <v>17</v>
      </c>
      <c r="D5197" s="10">
        <v>8.0</v>
      </c>
      <c r="E5197" s="17" t="s">
        <v>33</v>
      </c>
      <c r="F5197" s="10" t="s">
        <v>61</v>
      </c>
      <c r="G5197" s="10" t="s">
        <v>3569</v>
      </c>
      <c r="H5197" s="12"/>
      <c r="I5197" s="10" t="s">
        <v>21</v>
      </c>
      <c r="J5197" s="10"/>
      <c r="K5197" s="10"/>
      <c r="L5197" s="10" t="s">
        <v>22</v>
      </c>
      <c r="M5197" s="10" t="s">
        <v>22</v>
      </c>
      <c r="N5197" s="10"/>
      <c r="O5197" s="10"/>
      <c r="P5197" s="10"/>
    </row>
    <row r="5198">
      <c r="A5198" s="22">
        <v>45400.5173127662</v>
      </c>
      <c r="B5198" s="23">
        <v>45400.0</v>
      </c>
      <c r="C5198" s="10" t="s">
        <v>17</v>
      </c>
      <c r="D5198" s="10">
        <v>8.0</v>
      </c>
      <c r="E5198" s="17" t="s">
        <v>33</v>
      </c>
      <c r="F5198" s="10" t="s">
        <v>196</v>
      </c>
      <c r="G5198" s="10" t="s">
        <v>67</v>
      </c>
      <c r="H5198" s="12" t="s">
        <v>68</v>
      </c>
      <c r="I5198" s="10" t="s">
        <v>21</v>
      </c>
      <c r="J5198" s="10"/>
      <c r="K5198" s="10"/>
      <c r="L5198" s="10" t="s">
        <v>22</v>
      </c>
      <c r="M5198" s="10" t="s">
        <v>22</v>
      </c>
      <c r="N5198" s="10" t="s">
        <v>22</v>
      </c>
      <c r="O5198" s="10"/>
      <c r="P5198" s="11"/>
    </row>
    <row r="5199">
      <c r="A5199" s="22">
        <v>45400.47911410879</v>
      </c>
      <c r="B5199" s="23">
        <v>45400.0</v>
      </c>
      <c r="C5199" s="10" t="s">
        <v>17</v>
      </c>
      <c r="D5199" s="10">
        <v>4.0</v>
      </c>
      <c r="E5199" s="16" t="s">
        <v>9</v>
      </c>
      <c r="F5199" s="10" t="s">
        <v>3900</v>
      </c>
      <c r="G5199" s="10" t="s">
        <v>3901</v>
      </c>
      <c r="H5199" s="12" t="s">
        <v>3902</v>
      </c>
      <c r="I5199" s="10" t="s">
        <v>52</v>
      </c>
      <c r="J5199" s="10" t="s">
        <v>3903</v>
      </c>
      <c r="K5199" s="10" t="s">
        <v>497</v>
      </c>
      <c r="L5199" s="10" t="s">
        <v>22</v>
      </c>
      <c r="M5199" s="10" t="s">
        <v>22</v>
      </c>
      <c r="N5199" s="10"/>
      <c r="O5199" s="10"/>
      <c r="P5199" s="11"/>
    </row>
    <row r="5200">
      <c r="A5200" s="22">
        <v>45400.463422291665</v>
      </c>
      <c r="B5200" s="23">
        <v>45400.0</v>
      </c>
      <c r="C5200" s="10" t="s">
        <v>17</v>
      </c>
      <c r="D5200" s="10" t="s">
        <v>89</v>
      </c>
      <c r="E5200" s="19" t="s">
        <v>89</v>
      </c>
      <c r="F5200" s="10" t="s">
        <v>698</v>
      </c>
      <c r="G5200" s="10" t="s">
        <v>340</v>
      </c>
      <c r="H5200" s="12" t="s">
        <v>341</v>
      </c>
      <c r="I5200" s="10" t="s">
        <v>21</v>
      </c>
      <c r="J5200" s="10"/>
      <c r="K5200" s="10"/>
      <c r="L5200" s="10" t="s">
        <v>22</v>
      </c>
      <c r="M5200" s="10" t="s">
        <v>22</v>
      </c>
      <c r="N5200" s="10" t="s">
        <v>22</v>
      </c>
      <c r="O5200" s="10"/>
      <c r="P5200" s="10"/>
    </row>
    <row r="5201">
      <c r="A5201" s="22">
        <v>45400.0</v>
      </c>
      <c r="B5201" s="23">
        <v>45398.0</v>
      </c>
      <c r="C5201" s="10" t="s">
        <v>17</v>
      </c>
      <c r="D5201" s="10" t="s">
        <v>89</v>
      </c>
      <c r="E5201" s="19" t="s">
        <v>89</v>
      </c>
      <c r="F5201" s="10" t="s">
        <v>552</v>
      </c>
      <c r="G5201" s="10" t="s">
        <v>553</v>
      </c>
      <c r="H5201" s="12" t="s">
        <v>3904</v>
      </c>
      <c r="I5201" s="10" t="s">
        <v>21</v>
      </c>
      <c r="J5201" s="10" t="s">
        <v>874</v>
      </c>
      <c r="K5201" s="10" t="s">
        <v>460</v>
      </c>
      <c r="L5201" s="10" t="s">
        <v>22</v>
      </c>
      <c r="M5201" s="10" t="s">
        <v>22</v>
      </c>
      <c r="N5201" s="10" t="s">
        <v>22</v>
      </c>
      <c r="O5201" s="10" t="s">
        <v>474</v>
      </c>
      <c r="P5201" s="11"/>
    </row>
    <row r="5202">
      <c r="A5202" s="22">
        <v>45400.0</v>
      </c>
      <c r="B5202" s="23">
        <v>45398.0</v>
      </c>
      <c r="C5202" s="10" t="s">
        <v>17</v>
      </c>
      <c r="D5202" s="10">
        <v>8.0</v>
      </c>
      <c r="E5202" s="16" t="s">
        <v>9</v>
      </c>
      <c r="F5202" s="10" t="s">
        <v>3905</v>
      </c>
      <c r="G5202" s="10" t="s">
        <v>3906</v>
      </c>
      <c r="H5202" s="12" t="s">
        <v>3907</v>
      </c>
      <c r="I5202" s="10" t="s">
        <v>21</v>
      </c>
      <c r="J5202" s="10"/>
      <c r="K5202" s="10" t="s">
        <v>460</v>
      </c>
      <c r="L5202" s="10" t="s">
        <v>22</v>
      </c>
      <c r="M5202" s="10" t="s">
        <v>22</v>
      </c>
      <c r="N5202" s="10" t="s">
        <v>22</v>
      </c>
      <c r="O5202" s="10"/>
      <c r="P5202" s="11"/>
    </row>
    <row r="5203">
      <c r="A5203" s="29">
        <v>45400.0</v>
      </c>
      <c r="B5203" s="23">
        <v>45398.0</v>
      </c>
      <c r="C5203" s="10" t="s">
        <v>17</v>
      </c>
      <c r="D5203" s="10">
        <v>8.0</v>
      </c>
      <c r="E5203" s="16" t="s">
        <v>9</v>
      </c>
      <c r="F5203" s="10" t="s">
        <v>3908</v>
      </c>
      <c r="G5203" s="10" t="s">
        <v>3909</v>
      </c>
      <c r="H5203" s="12" t="s">
        <v>3910</v>
      </c>
      <c r="I5203" s="10" t="s">
        <v>60</v>
      </c>
      <c r="J5203" s="10" t="s">
        <v>2622</v>
      </c>
      <c r="K5203" s="22">
        <v>0.375</v>
      </c>
      <c r="L5203" s="10" t="s">
        <v>22</v>
      </c>
      <c r="M5203" s="10" t="s">
        <v>22</v>
      </c>
      <c r="N5203" s="10" t="s">
        <v>22</v>
      </c>
      <c r="O5203" s="10" t="s">
        <v>22</v>
      </c>
      <c r="P5203" s="10"/>
    </row>
    <row r="5204">
      <c r="A5204" s="22">
        <v>45400.0</v>
      </c>
      <c r="B5204" s="23">
        <v>45399.0</v>
      </c>
      <c r="C5204" s="10" t="s">
        <v>17</v>
      </c>
      <c r="D5204" s="10">
        <v>8.0</v>
      </c>
      <c r="E5204" s="17" t="s">
        <v>33</v>
      </c>
      <c r="F5204" s="10" t="s">
        <v>3911</v>
      </c>
      <c r="G5204" s="10" t="s">
        <v>267</v>
      </c>
      <c r="H5204" s="12"/>
      <c r="I5204" s="10" t="s">
        <v>21</v>
      </c>
      <c r="J5204" s="10"/>
      <c r="K5204" s="10"/>
      <c r="L5204" s="10" t="s">
        <v>22</v>
      </c>
      <c r="M5204" s="10" t="s">
        <v>22</v>
      </c>
      <c r="N5204" s="10" t="s">
        <v>22</v>
      </c>
      <c r="O5204" s="10"/>
      <c r="P5204" s="11"/>
    </row>
    <row r="5205">
      <c r="A5205" s="22">
        <v>45400.0</v>
      </c>
      <c r="B5205" s="23">
        <v>45399.0</v>
      </c>
      <c r="C5205" s="10" t="s">
        <v>17</v>
      </c>
      <c r="D5205" s="10" t="s">
        <v>89</v>
      </c>
      <c r="E5205" s="19" t="s">
        <v>89</v>
      </c>
      <c r="F5205" s="10" t="s">
        <v>3912</v>
      </c>
      <c r="G5205" s="10" t="s">
        <v>810</v>
      </c>
      <c r="H5205" s="12"/>
      <c r="I5205" s="10" t="s">
        <v>21</v>
      </c>
      <c r="J5205" s="10"/>
      <c r="K5205" s="22">
        <v>0.5833333333321207</v>
      </c>
      <c r="L5205" s="10" t="s">
        <v>22</v>
      </c>
      <c r="M5205" s="10" t="s">
        <v>22</v>
      </c>
      <c r="N5205" s="10" t="s">
        <v>22</v>
      </c>
      <c r="O5205" s="10"/>
      <c r="P5205" s="11"/>
    </row>
    <row r="5206">
      <c r="A5206" s="22">
        <v>45400.0</v>
      </c>
      <c r="B5206" s="23">
        <v>45399.0</v>
      </c>
      <c r="C5206" s="10" t="s">
        <v>17</v>
      </c>
      <c r="D5206" s="10">
        <v>8.0</v>
      </c>
      <c r="E5206" s="17" t="s">
        <v>33</v>
      </c>
      <c r="F5206" s="10" t="s">
        <v>176</v>
      </c>
      <c r="G5206" s="10" t="s">
        <v>1391</v>
      </c>
      <c r="H5206" s="12"/>
      <c r="I5206" s="10" t="s">
        <v>21</v>
      </c>
      <c r="J5206" s="10"/>
      <c r="K5206" s="10"/>
      <c r="L5206" s="10" t="s">
        <v>22</v>
      </c>
      <c r="M5206" s="10" t="s">
        <v>22</v>
      </c>
      <c r="N5206" s="10" t="s">
        <v>22</v>
      </c>
      <c r="O5206" s="10"/>
      <c r="P5206" s="10"/>
    </row>
    <row r="5207">
      <c r="A5207" s="22">
        <v>45400.0</v>
      </c>
      <c r="B5207" s="23">
        <v>45399.0</v>
      </c>
      <c r="C5207" s="10" t="s">
        <v>17</v>
      </c>
      <c r="D5207" s="10">
        <v>8.0</v>
      </c>
      <c r="E5207" s="16" t="s">
        <v>9</v>
      </c>
      <c r="F5207" s="10" t="s">
        <v>29</v>
      </c>
      <c r="G5207" s="10" t="s">
        <v>30</v>
      </c>
      <c r="H5207" s="12" t="s">
        <v>31</v>
      </c>
      <c r="I5207" s="10" t="s">
        <v>21</v>
      </c>
      <c r="J5207" s="10"/>
      <c r="K5207" s="10"/>
      <c r="L5207" s="10" t="s">
        <v>22</v>
      </c>
      <c r="M5207" s="10" t="s">
        <v>22</v>
      </c>
      <c r="N5207" s="10" t="s">
        <v>22</v>
      </c>
      <c r="O5207" s="10"/>
      <c r="P5207" s="11"/>
    </row>
    <row r="5208">
      <c r="A5208" s="22">
        <v>45400.0</v>
      </c>
      <c r="B5208" s="23">
        <v>45399.0</v>
      </c>
      <c r="C5208" s="10" t="s">
        <v>17</v>
      </c>
      <c r="D5208" s="10">
        <v>8.0</v>
      </c>
      <c r="E5208" s="17" t="s">
        <v>33</v>
      </c>
      <c r="F5208" s="10" t="s">
        <v>852</v>
      </c>
      <c r="G5208" s="10" t="s">
        <v>94</v>
      </c>
      <c r="H5208" s="12" t="s">
        <v>161</v>
      </c>
      <c r="I5208" s="10" t="s">
        <v>60</v>
      </c>
      <c r="J5208" s="10" t="s">
        <v>536</v>
      </c>
      <c r="K5208" s="22"/>
      <c r="L5208" s="10" t="s">
        <v>22</v>
      </c>
      <c r="M5208" s="10" t="s">
        <v>22</v>
      </c>
      <c r="N5208" s="10" t="s">
        <v>22</v>
      </c>
      <c r="O5208" s="10"/>
      <c r="P5208" s="11"/>
    </row>
    <row r="5209">
      <c r="A5209" s="22">
        <v>45400.0</v>
      </c>
      <c r="B5209" s="23">
        <v>45399.0</v>
      </c>
      <c r="C5209" s="10" t="s">
        <v>17</v>
      </c>
      <c r="D5209" s="10">
        <v>8.0</v>
      </c>
      <c r="E5209" s="17" t="s">
        <v>33</v>
      </c>
      <c r="F5209" s="10" t="s">
        <v>1979</v>
      </c>
      <c r="G5209" s="10" t="s">
        <v>101</v>
      </c>
      <c r="H5209" s="12" t="s">
        <v>102</v>
      </c>
      <c r="I5209" s="10" t="s">
        <v>21</v>
      </c>
      <c r="J5209" s="10"/>
      <c r="K5209" s="10"/>
      <c r="L5209" s="10" t="s">
        <v>22</v>
      </c>
      <c r="M5209" s="10" t="s">
        <v>22</v>
      </c>
      <c r="N5209" s="10" t="s">
        <v>22</v>
      </c>
      <c r="O5209" s="10"/>
      <c r="P5209" s="11"/>
    </row>
    <row r="5210">
      <c r="A5210" s="22">
        <v>45400.0</v>
      </c>
      <c r="B5210" s="23">
        <v>45400.0</v>
      </c>
      <c r="C5210" s="10" t="s">
        <v>17</v>
      </c>
      <c r="D5210" s="10">
        <v>8.0</v>
      </c>
      <c r="E5210" s="16" t="s">
        <v>9</v>
      </c>
      <c r="F5210" s="10" t="s">
        <v>3472</v>
      </c>
      <c r="G5210" s="10" t="s">
        <v>3913</v>
      </c>
      <c r="H5210" s="12">
        <v>7.860803464E9</v>
      </c>
      <c r="I5210" s="10" t="s">
        <v>52</v>
      </c>
      <c r="J5210" s="10"/>
      <c r="K5210" s="10" t="s">
        <v>3914</v>
      </c>
      <c r="L5210" s="10" t="s">
        <v>22</v>
      </c>
      <c r="M5210" s="10" t="s">
        <v>22</v>
      </c>
      <c r="N5210" s="10" t="s">
        <v>22</v>
      </c>
      <c r="O5210" s="10" t="s">
        <v>22</v>
      </c>
      <c r="P5210" s="11"/>
    </row>
    <row r="5211">
      <c r="A5211" s="22">
        <v>45400.0</v>
      </c>
      <c r="B5211" s="23">
        <v>45400.0</v>
      </c>
      <c r="C5211" s="10" t="s">
        <v>17</v>
      </c>
      <c r="D5211" s="10">
        <v>8.0</v>
      </c>
      <c r="E5211" s="37" t="s">
        <v>953</v>
      </c>
      <c r="F5211" s="10" t="s">
        <v>3833</v>
      </c>
      <c r="G5211" s="10" t="s">
        <v>94</v>
      </c>
      <c r="H5211" s="12" t="s">
        <v>161</v>
      </c>
      <c r="I5211" s="10" t="s">
        <v>60</v>
      </c>
      <c r="J5211" s="10" t="s">
        <v>536</v>
      </c>
      <c r="K5211" s="10"/>
      <c r="L5211" s="10" t="s">
        <v>22</v>
      </c>
      <c r="M5211" s="10" t="s">
        <v>22</v>
      </c>
      <c r="N5211" s="10" t="s">
        <v>22</v>
      </c>
      <c r="O5211" s="10"/>
      <c r="P5211" s="11"/>
    </row>
    <row r="5212">
      <c r="A5212" s="22">
        <v>45400.0</v>
      </c>
      <c r="B5212" s="23">
        <v>45400.0</v>
      </c>
      <c r="C5212" s="10" t="s">
        <v>17</v>
      </c>
      <c r="D5212" s="10" t="s">
        <v>177</v>
      </c>
      <c r="E5212" s="17" t="s">
        <v>33</v>
      </c>
      <c r="F5212" s="10" t="s">
        <v>487</v>
      </c>
      <c r="G5212" s="10" t="s">
        <v>488</v>
      </c>
      <c r="H5212" s="12" t="s">
        <v>489</v>
      </c>
      <c r="I5212" s="10" t="s">
        <v>21</v>
      </c>
      <c r="J5212" s="10"/>
      <c r="K5212" s="10"/>
      <c r="L5212" s="10" t="s">
        <v>22</v>
      </c>
      <c r="M5212" s="10" t="s">
        <v>22</v>
      </c>
      <c r="N5212" s="10" t="s">
        <v>22</v>
      </c>
      <c r="O5212" s="10"/>
      <c r="P5212" s="11"/>
    </row>
    <row r="5213">
      <c r="A5213" s="22">
        <v>45399.6719247338</v>
      </c>
      <c r="B5213" s="23">
        <v>45399.0</v>
      </c>
      <c r="C5213" s="10" t="s">
        <v>17</v>
      </c>
      <c r="D5213" s="10">
        <v>8.0</v>
      </c>
      <c r="E5213" s="16" t="s">
        <v>9</v>
      </c>
      <c r="F5213" s="10" t="s">
        <v>417</v>
      </c>
      <c r="G5213" s="10" t="s">
        <v>438</v>
      </c>
      <c r="H5213" s="12"/>
      <c r="I5213" s="10" t="s">
        <v>60</v>
      </c>
      <c r="J5213" s="10" t="s">
        <v>3915</v>
      </c>
      <c r="K5213" s="10"/>
      <c r="L5213" s="10" t="s">
        <v>22</v>
      </c>
      <c r="M5213" s="10" t="s">
        <v>22</v>
      </c>
      <c r="N5213" s="10" t="s">
        <v>22</v>
      </c>
      <c r="O5213" s="10" t="s">
        <v>22</v>
      </c>
      <c r="P5213" s="11"/>
    </row>
    <row r="5214">
      <c r="A5214" s="22">
        <v>45399.484149027776</v>
      </c>
      <c r="B5214" s="23">
        <v>45399.0</v>
      </c>
      <c r="C5214" s="10" t="s">
        <v>17</v>
      </c>
      <c r="D5214" s="10">
        <v>16.0</v>
      </c>
      <c r="E5214" s="17" t="s">
        <v>33</v>
      </c>
      <c r="F5214" s="10" t="s">
        <v>3763</v>
      </c>
      <c r="G5214" s="10" t="s">
        <v>3862</v>
      </c>
      <c r="H5214" s="12" t="s">
        <v>3916</v>
      </c>
      <c r="I5214" s="10" t="s">
        <v>60</v>
      </c>
      <c r="J5214" s="10" t="s">
        <v>3917</v>
      </c>
      <c r="K5214" s="10"/>
      <c r="L5214" s="10" t="s">
        <v>22</v>
      </c>
      <c r="M5214" s="10" t="s">
        <v>22</v>
      </c>
      <c r="N5214" s="10" t="s">
        <v>22</v>
      </c>
      <c r="O5214" s="10" t="s">
        <v>22</v>
      </c>
      <c r="P5214" s="11"/>
    </row>
    <row r="5215">
      <c r="A5215" s="22">
        <v>45399.35677824074</v>
      </c>
      <c r="B5215" s="23">
        <v>45399.0</v>
      </c>
      <c r="C5215" s="10" t="s">
        <v>17</v>
      </c>
      <c r="D5215" s="10">
        <v>8.0</v>
      </c>
      <c r="E5215" s="17" t="s">
        <v>33</v>
      </c>
      <c r="F5215" s="10" t="s">
        <v>302</v>
      </c>
      <c r="G5215" s="10" t="s">
        <v>30</v>
      </c>
      <c r="H5215" s="12" t="s">
        <v>31</v>
      </c>
      <c r="I5215" s="10" t="s">
        <v>21</v>
      </c>
      <c r="J5215" s="10"/>
      <c r="K5215" s="10"/>
      <c r="L5215" s="10" t="s">
        <v>22</v>
      </c>
      <c r="M5215" s="10" t="s">
        <v>22</v>
      </c>
      <c r="N5215" s="10" t="s">
        <v>22</v>
      </c>
      <c r="O5215" s="10"/>
      <c r="P5215" s="11"/>
    </row>
    <row r="5216">
      <c r="A5216" s="22">
        <v>45399.0</v>
      </c>
      <c r="B5216" s="23">
        <v>45398.0</v>
      </c>
      <c r="C5216" s="10" t="s">
        <v>17</v>
      </c>
      <c r="D5216" s="10">
        <v>8.0</v>
      </c>
      <c r="E5216" s="17" t="s">
        <v>33</v>
      </c>
      <c r="F5216" s="10" t="s">
        <v>344</v>
      </c>
      <c r="G5216" s="10" t="s">
        <v>314</v>
      </c>
      <c r="H5216" s="12" t="s">
        <v>315</v>
      </c>
      <c r="I5216" s="10" t="s">
        <v>21</v>
      </c>
      <c r="J5216" s="10"/>
      <c r="K5216" s="10"/>
      <c r="L5216" s="10" t="s">
        <v>22</v>
      </c>
      <c r="M5216" s="10" t="s">
        <v>22</v>
      </c>
      <c r="N5216" s="10" t="s">
        <v>22</v>
      </c>
      <c r="O5216" s="10"/>
      <c r="P5216" s="11"/>
    </row>
    <row r="5217">
      <c r="A5217" s="36">
        <v>45399.0</v>
      </c>
      <c r="B5217" s="35">
        <v>45398.0</v>
      </c>
      <c r="C5217" s="10" t="s">
        <v>17</v>
      </c>
      <c r="D5217" s="10">
        <v>4.0</v>
      </c>
      <c r="E5217" s="16" t="s">
        <v>9</v>
      </c>
      <c r="F5217" s="10" t="s">
        <v>3918</v>
      </c>
      <c r="G5217" s="10"/>
      <c r="H5217" s="12" t="s">
        <v>3919</v>
      </c>
      <c r="I5217" s="10" t="s">
        <v>52</v>
      </c>
      <c r="J5217" s="10"/>
      <c r="K5217" s="10"/>
      <c r="L5217" s="10" t="s">
        <v>22</v>
      </c>
      <c r="M5217" s="10" t="s">
        <v>22</v>
      </c>
      <c r="N5217" s="10" t="s">
        <v>22</v>
      </c>
      <c r="O5217" s="10" t="s">
        <v>22</v>
      </c>
      <c r="P5217" s="11"/>
    </row>
    <row r="5218">
      <c r="A5218" s="22">
        <v>45399.0</v>
      </c>
      <c r="B5218" s="23">
        <v>45398.0</v>
      </c>
      <c r="C5218" s="10" t="s">
        <v>17</v>
      </c>
      <c r="D5218" s="10">
        <v>8.0</v>
      </c>
      <c r="E5218" s="16" t="s">
        <v>9</v>
      </c>
      <c r="F5218" s="10" t="s">
        <v>3920</v>
      </c>
      <c r="G5218" s="10" t="s">
        <v>382</v>
      </c>
      <c r="H5218" s="12"/>
      <c r="I5218" s="10"/>
      <c r="J5218" s="10" t="s">
        <v>454</v>
      </c>
      <c r="K5218" s="10" t="s">
        <v>2658</v>
      </c>
      <c r="L5218" s="10" t="s">
        <v>22</v>
      </c>
      <c r="M5218" s="10" t="s">
        <v>22</v>
      </c>
      <c r="N5218" s="10" t="s">
        <v>22</v>
      </c>
      <c r="O5218" s="10"/>
      <c r="P5218" s="11"/>
    </row>
    <row r="5219">
      <c r="A5219" s="22">
        <v>45399.0</v>
      </c>
      <c r="B5219" s="23">
        <v>45398.0</v>
      </c>
      <c r="C5219" s="10" t="s">
        <v>17</v>
      </c>
      <c r="D5219" s="10">
        <v>8.0</v>
      </c>
      <c r="E5219" s="17" t="s">
        <v>33</v>
      </c>
      <c r="F5219" s="10" t="s">
        <v>3921</v>
      </c>
      <c r="G5219" s="10" t="s">
        <v>235</v>
      </c>
      <c r="H5219" s="12" t="s">
        <v>236</v>
      </c>
      <c r="I5219" s="10" t="s">
        <v>21</v>
      </c>
      <c r="J5219" s="10"/>
      <c r="K5219" s="10"/>
      <c r="L5219" s="10" t="s">
        <v>22</v>
      </c>
      <c r="M5219" s="10" t="s">
        <v>22</v>
      </c>
      <c r="N5219" s="10" t="s">
        <v>22</v>
      </c>
      <c r="O5219" s="10"/>
      <c r="P5219" s="11"/>
    </row>
    <row r="5220">
      <c r="A5220" s="36">
        <v>45399.0</v>
      </c>
      <c r="B5220" s="35">
        <v>45398.0</v>
      </c>
      <c r="C5220" s="10" t="s">
        <v>17</v>
      </c>
      <c r="D5220" s="10">
        <v>8.0</v>
      </c>
      <c r="E5220" s="17" t="s">
        <v>33</v>
      </c>
      <c r="F5220" s="10" t="s">
        <v>3922</v>
      </c>
      <c r="G5220" s="10" t="s">
        <v>3923</v>
      </c>
      <c r="H5220" s="12"/>
      <c r="I5220" s="10" t="s">
        <v>60</v>
      </c>
      <c r="J5220" s="10" t="s">
        <v>3924</v>
      </c>
      <c r="K5220" s="10"/>
      <c r="L5220" s="10" t="s">
        <v>22</v>
      </c>
      <c r="M5220" s="10" t="s">
        <v>22</v>
      </c>
      <c r="N5220" s="10" t="s">
        <v>22</v>
      </c>
      <c r="O5220" s="10" t="s">
        <v>22</v>
      </c>
      <c r="P5220" s="11"/>
    </row>
    <row r="5221">
      <c r="A5221" s="22">
        <v>45399.0</v>
      </c>
      <c r="B5221" s="23">
        <v>45398.0</v>
      </c>
      <c r="C5221" s="10" t="s">
        <v>17</v>
      </c>
      <c r="D5221" s="10">
        <v>16.0</v>
      </c>
      <c r="E5221" s="16" t="s">
        <v>9</v>
      </c>
      <c r="F5221" s="10" t="s">
        <v>545</v>
      </c>
      <c r="G5221" s="10" t="s">
        <v>3925</v>
      </c>
      <c r="H5221" s="12" t="s">
        <v>3926</v>
      </c>
      <c r="I5221" s="10" t="s">
        <v>60</v>
      </c>
      <c r="J5221" s="10"/>
      <c r="K5221" s="10"/>
      <c r="L5221" s="10" t="s">
        <v>22</v>
      </c>
      <c r="M5221" s="10" t="s">
        <v>22</v>
      </c>
      <c r="N5221" s="10" t="s">
        <v>22</v>
      </c>
      <c r="O5221" s="10" t="s">
        <v>22</v>
      </c>
      <c r="P5221" s="11"/>
    </row>
    <row r="5222">
      <c r="A5222" s="36">
        <v>45399.0</v>
      </c>
      <c r="B5222" s="35">
        <v>45398.0</v>
      </c>
      <c r="C5222" s="10" t="s">
        <v>17</v>
      </c>
      <c r="D5222" s="10">
        <v>16.0</v>
      </c>
      <c r="E5222" s="17" t="s">
        <v>33</v>
      </c>
      <c r="F5222" s="10" t="s">
        <v>23</v>
      </c>
      <c r="G5222" s="10" t="s">
        <v>24</v>
      </c>
      <c r="H5222" s="12" t="s">
        <v>25</v>
      </c>
      <c r="I5222" s="10" t="s">
        <v>21</v>
      </c>
      <c r="J5222" s="10"/>
      <c r="K5222" s="10"/>
      <c r="L5222" s="10" t="s">
        <v>22</v>
      </c>
      <c r="M5222" s="10" t="s">
        <v>22</v>
      </c>
      <c r="N5222" s="10" t="s">
        <v>22</v>
      </c>
      <c r="O5222" s="10"/>
      <c r="P5222" s="11"/>
    </row>
    <row r="5223">
      <c r="A5223" s="22">
        <v>45399.0</v>
      </c>
      <c r="B5223" s="23">
        <v>45399.0</v>
      </c>
      <c r="C5223" s="10" t="s">
        <v>17</v>
      </c>
      <c r="D5223" s="10">
        <v>8.0</v>
      </c>
      <c r="E5223" s="17" t="s">
        <v>33</v>
      </c>
      <c r="F5223" s="10" t="s">
        <v>288</v>
      </c>
      <c r="G5223" s="10" t="s">
        <v>3927</v>
      </c>
      <c r="H5223" s="12"/>
      <c r="I5223" s="10" t="s">
        <v>21</v>
      </c>
      <c r="J5223" s="10"/>
      <c r="K5223" s="10"/>
      <c r="L5223" s="10" t="s">
        <v>22</v>
      </c>
      <c r="M5223" s="10" t="s">
        <v>22</v>
      </c>
      <c r="N5223" s="10" t="s">
        <v>22</v>
      </c>
      <c r="O5223" s="10"/>
      <c r="P5223" s="11"/>
    </row>
    <row r="5224">
      <c r="A5224" s="36">
        <v>45399.0</v>
      </c>
      <c r="B5224" s="35">
        <v>45399.0</v>
      </c>
      <c r="C5224" s="10" t="s">
        <v>17</v>
      </c>
      <c r="D5224" s="10">
        <v>8.0</v>
      </c>
      <c r="E5224" s="17" t="s">
        <v>33</v>
      </c>
      <c r="F5224" s="10" t="s">
        <v>66</v>
      </c>
      <c r="G5224" s="10" t="s">
        <v>67</v>
      </c>
      <c r="H5224" s="12" t="s">
        <v>68</v>
      </c>
      <c r="I5224" s="10" t="s">
        <v>21</v>
      </c>
      <c r="J5224" s="10"/>
      <c r="K5224" s="10"/>
      <c r="L5224" s="10" t="s">
        <v>22</v>
      </c>
      <c r="M5224" s="10" t="s">
        <v>22</v>
      </c>
      <c r="N5224" s="10" t="s">
        <v>22</v>
      </c>
      <c r="O5224" s="10"/>
      <c r="P5224" s="11"/>
    </row>
    <row r="5225">
      <c r="A5225" s="22">
        <v>45398.47786211806</v>
      </c>
      <c r="B5225" s="23">
        <v>45398.0</v>
      </c>
      <c r="C5225" s="10" t="s">
        <v>17</v>
      </c>
      <c r="D5225" s="10">
        <v>8.0</v>
      </c>
      <c r="E5225" s="17" t="s">
        <v>33</v>
      </c>
      <c r="F5225" s="10" t="s">
        <v>2222</v>
      </c>
      <c r="G5225" s="10" t="s">
        <v>169</v>
      </c>
      <c r="H5225" s="12" t="s">
        <v>170</v>
      </c>
      <c r="I5225" s="10" t="s">
        <v>21</v>
      </c>
      <c r="J5225" s="10"/>
      <c r="K5225" s="22"/>
      <c r="L5225" s="10" t="s">
        <v>22</v>
      </c>
      <c r="M5225" s="10" t="s">
        <v>22</v>
      </c>
      <c r="N5225" s="10" t="s">
        <v>22</v>
      </c>
      <c r="O5225" s="10"/>
      <c r="P5225" s="11"/>
    </row>
    <row r="5226">
      <c r="A5226" s="22">
        <v>45398.44494635417</v>
      </c>
      <c r="B5226" s="23">
        <v>45398.0</v>
      </c>
      <c r="C5226" s="10" t="s">
        <v>17</v>
      </c>
      <c r="D5226" s="10">
        <v>8.0</v>
      </c>
      <c r="E5226" s="17" t="s">
        <v>33</v>
      </c>
      <c r="F5226" s="10" t="s">
        <v>645</v>
      </c>
      <c r="G5226" s="10" t="s">
        <v>262</v>
      </c>
      <c r="H5226" s="12" t="s">
        <v>263</v>
      </c>
      <c r="I5226" s="10" t="s">
        <v>21</v>
      </c>
      <c r="J5226" s="10" t="s">
        <v>524</v>
      </c>
      <c r="K5226" s="10"/>
      <c r="L5226" s="10" t="s">
        <v>22</v>
      </c>
      <c r="M5226" s="10" t="s">
        <v>22</v>
      </c>
      <c r="N5226" s="10" t="s">
        <v>22</v>
      </c>
      <c r="O5226" s="10"/>
      <c r="P5226" s="11"/>
    </row>
    <row r="5227">
      <c r="A5227" s="22">
        <v>45398.38441421297</v>
      </c>
      <c r="B5227" s="23">
        <v>45398.0</v>
      </c>
      <c r="C5227" s="10" t="s">
        <v>17</v>
      </c>
      <c r="D5227" s="10">
        <v>8.0</v>
      </c>
      <c r="E5227" s="16" t="s">
        <v>9</v>
      </c>
      <c r="F5227" s="10" t="s">
        <v>3928</v>
      </c>
      <c r="G5227" s="10" t="s">
        <v>3929</v>
      </c>
      <c r="H5227" s="12" t="s">
        <v>3582</v>
      </c>
      <c r="I5227" s="10" t="s">
        <v>60</v>
      </c>
      <c r="J5227" s="10" t="s">
        <v>3930</v>
      </c>
      <c r="K5227" s="10"/>
      <c r="L5227" s="10" t="s">
        <v>22</v>
      </c>
      <c r="M5227" s="10" t="s">
        <v>22</v>
      </c>
      <c r="N5227" s="10" t="s">
        <v>22</v>
      </c>
      <c r="O5227" s="10" t="s">
        <v>22</v>
      </c>
      <c r="P5227" s="11"/>
    </row>
    <row r="5228">
      <c r="A5228" s="22">
        <v>45398.0</v>
      </c>
      <c r="B5228" s="23">
        <v>45387.0</v>
      </c>
      <c r="C5228" s="10" t="s">
        <v>17</v>
      </c>
      <c r="D5228" s="10">
        <v>14.0</v>
      </c>
      <c r="E5228" s="16" t="s">
        <v>9</v>
      </c>
      <c r="F5228" s="10" t="s">
        <v>142</v>
      </c>
      <c r="G5228" s="10" t="s">
        <v>3288</v>
      </c>
      <c r="H5228" s="12" t="s">
        <v>3931</v>
      </c>
      <c r="I5228" s="10" t="s">
        <v>21</v>
      </c>
      <c r="J5228" s="10" t="s">
        <v>3573</v>
      </c>
      <c r="K5228" s="10" t="s">
        <v>3932</v>
      </c>
      <c r="L5228" s="10" t="s">
        <v>22</v>
      </c>
      <c r="M5228" s="10" t="s">
        <v>22</v>
      </c>
      <c r="N5228" s="10" t="s">
        <v>22</v>
      </c>
      <c r="O5228" s="10"/>
      <c r="P5228" s="11"/>
    </row>
    <row r="5229">
      <c r="A5229" s="22">
        <v>45398.0</v>
      </c>
      <c r="B5229" s="23">
        <v>45387.0</v>
      </c>
      <c r="C5229" s="10" t="s">
        <v>17</v>
      </c>
      <c r="D5229" s="10">
        <v>8.0</v>
      </c>
      <c r="E5229" s="16" t="s">
        <v>9</v>
      </c>
      <c r="F5229" s="10" t="s">
        <v>3933</v>
      </c>
      <c r="G5229" s="10" t="s">
        <v>3934</v>
      </c>
      <c r="H5229" s="12">
        <v>7.791274811E9</v>
      </c>
      <c r="I5229" s="10" t="s">
        <v>52</v>
      </c>
      <c r="J5229" s="10"/>
      <c r="K5229" s="10" t="s">
        <v>3935</v>
      </c>
      <c r="L5229" s="10" t="s">
        <v>22</v>
      </c>
      <c r="M5229" s="10" t="s">
        <v>22</v>
      </c>
      <c r="N5229" s="10" t="s">
        <v>22</v>
      </c>
      <c r="O5229" s="10" t="s">
        <v>22</v>
      </c>
      <c r="P5229" s="11"/>
    </row>
    <row r="5230">
      <c r="A5230" s="22">
        <v>45398.0</v>
      </c>
      <c r="B5230" s="23">
        <v>45397.0</v>
      </c>
      <c r="C5230" s="10" t="s">
        <v>17</v>
      </c>
      <c r="D5230" s="10">
        <v>8.0</v>
      </c>
      <c r="E5230" s="17" t="s">
        <v>33</v>
      </c>
      <c r="F5230" s="10" t="s">
        <v>344</v>
      </c>
      <c r="G5230" s="10" t="s">
        <v>314</v>
      </c>
      <c r="H5230" s="12" t="s">
        <v>315</v>
      </c>
      <c r="I5230" s="10" t="s">
        <v>21</v>
      </c>
      <c r="J5230" s="10"/>
      <c r="K5230" s="10"/>
      <c r="L5230" s="10" t="s">
        <v>22</v>
      </c>
      <c r="M5230" s="10" t="s">
        <v>22</v>
      </c>
      <c r="N5230" s="10" t="s">
        <v>22</v>
      </c>
      <c r="O5230" s="10"/>
      <c r="P5230" s="11"/>
    </row>
    <row r="5231">
      <c r="A5231" s="22">
        <v>45398.0</v>
      </c>
      <c r="B5231" s="23">
        <v>45397.0</v>
      </c>
      <c r="C5231" s="10" t="s">
        <v>17</v>
      </c>
      <c r="D5231" s="10">
        <v>8.0</v>
      </c>
      <c r="E5231" s="17" t="s">
        <v>33</v>
      </c>
      <c r="F5231" s="10" t="s">
        <v>2768</v>
      </c>
      <c r="G5231" s="10" t="s">
        <v>267</v>
      </c>
      <c r="H5231" s="12"/>
      <c r="I5231" s="10" t="s">
        <v>21</v>
      </c>
      <c r="J5231" s="10"/>
      <c r="K5231" s="10"/>
      <c r="L5231" s="10" t="s">
        <v>22</v>
      </c>
      <c r="M5231" s="10" t="s">
        <v>22</v>
      </c>
      <c r="N5231" s="10" t="s">
        <v>22</v>
      </c>
      <c r="O5231" s="10"/>
      <c r="P5231" s="11"/>
    </row>
    <row r="5232">
      <c r="A5232" s="22">
        <v>45398.0</v>
      </c>
      <c r="B5232" s="23">
        <v>45397.0</v>
      </c>
      <c r="C5232" s="10" t="s">
        <v>17</v>
      </c>
      <c r="D5232" s="10">
        <v>8.0</v>
      </c>
      <c r="E5232" s="16" t="s">
        <v>9</v>
      </c>
      <c r="F5232" s="10" t="s">
        <v>3936</v>
      </c>
      <c r="G5232" s="10" t="s">
        <v>163</v>
      </c>
      <c r="H5232" s="12" t="s">
        <v>164</v>
      </c>
      <c r="I5232" s="10" t="s">
        <v>21</v>
      </c>
      <c r="J5232" s="10"/>
      <c r="K5232" s="10"/>
      <c r="L5232" s="10" t="s">
        <v>22</v>
      </c>
      <c r="M5232" s="10" t="s">
        <v>22</v>
      </c>
      <c r="N5232" s="10" t="s">
        <v>22</v>
      </c>
      <c r="O5232" s="10"/>
      <c r="P5232" s="11"/>
    </row>
    <row r="5233">
      <c r="A5233" s="22">
        <v>45398.0</v>
      </c>
      <c r="B5233" s="23">
        <v>45397.0</v>
      </c>
      <c r="C5233" s="10" t="s">
        <v>17</v>
      </c>
      <c r="D5233" s="10">
        <v>16.0</v>
      </c>
      <c r="E5233" s="16" t="s">
        <v>9</v>
      </c>
      <c r="F5233" s="10" t="s">
        <v>3763</v>
      </c>
      <c r="G5233" s="10" t="s">
        <v>3862</v>
      </c>
      <c r="H5233" s="12" t="s">
        <v>2553</v>
      </c>
      <c r="I5233" s="10" t="s">
        <v>60</v>
      </c>
      <c r="J5233" s="10" t="s">
        <v>3937</v>
      </c>
      <c r="K5233" s="10"/>
      <c r="L5233" s="10" t="s">
        <v>22</v>
      </c>
      <c r="M5233" s="10" t="s">
        <v>22</v>
      </c>
      <c r="N5233" s="10" t="s">
        <v>22</v>
      </c>
      <c r="O5233" s="10" t="s">
        <v>22</v>
      </c>
      <c r="P5233" s="11"/>
    </row>
    <row r="5234">
      <c r="A5234" s="22">
        <v>45398.0</v>
      </c>
      <c r="B5234" s="23">
        <v>45397.0</v>
      </c>
      <c r="C5234" s="10" t="s">
        <v>17</v>
      </c>
      <c r="D5234" s="10">
        <v>8.0</v>
      </c>
      <c r="E5234" s="16" t="s">
        <v>9</v>
      </c>
      <c r="F5234" s="10" t="s">
        <v>635</v>
      </c>
      <c r="G5234" s="10" t="s">
        <v>318</v>
      </c>
      <c r="H5234" s="12" t="s">
        <v>319</v>
      </c>
      <c r="I5234" s="10" t="s">
        <v>21</v>
      </c>
      <c r="J5234" s="10"/>
      <c r="K5234" s="10"/>
      <c r="L5234" s="10" t="s">
        <v>22</v>
      </c>
      <c r="M5234" s="10" t="s">
        <v>22</v>
      </c>
      <c r="N5234" s="10" t="s">
        <v>22</v>
      </c>
      <c r="O5234" s="10"/>
      <c r="P5234" s="10"/>
    </row>
    <row r="5235">
      <c r="A5235" s="22">
        <v>45398.0</v>
      </c>
      <c r="B5235" s="35">
        <v>45397.0</v>
      </c>
      <c r="C5235" s="10" t="s">
        <v>17</v>
      </c>
      <c r="D5235" s="10">
        <v>4.0</v>
      </c>
      <c r="E5235" s="16" t="s">
        <v>9</v>
      </c>
      <c r="F5235" s="10" t="s">
        <v>3938</v>
      </c>
      <c r="G5235" s="10" t="s">
        <v>3939</v>
      </c>
      <c r="H5235" s="12" t="s">
        <v>3493</v>
      </c>
      <c r="I5235" s="10" t="s">
        <v>131</v>
      </c>
      <c r="J5235" s="10" t="s">
        <v>3940</v>
      </c>
      <c r="K5235" s="10"/>
      <c r="L5235" s="10" t="s">
        <v>22</v>
      </c>
      <c r="M5235" s="10" t="s">
        <v>22</v>
      </c>
      <c r="N5235" s="10" t="s">
        <v>22</v>
      </c>
      <c r="O5235" s="10" t="s">
        <v>22</v>
      </c>
      <c r="P5235" s="11"/>
    </row>
    <row r="5236">
      <c r="A5236" s="22">
        <v>45398.0</v>
      </c>
      <c r="B5236" s="35">
        <v>45397.0</v>
      </c>
      <c r="C5236" s="10" t="s">
        <v>17</v>
      </c>
      <c r="D5236" s="10">
        <v>8.0</v>
      </c>
      <c r="E5236" s="17" t="s">
        <v>33</v>
      </c>
      <c r="F5236" s="10" t="s">
        <v>3941</v>
      </c>
      <c r="G5236" s="10" t="s">
        <v>226</v>
      </c>
      <c r="H5236" s="12" t="s">
        <v>227</v>
      </c>
      <c r="I5236" s="10" t="s">
        <v>21</v>
      </c>
      <c r="J5236" s="10"/>
      <c r="K5236" s="10"/>
      <c r="L5236" s="10" t="s">
        <v>22</v>
      </c>
      <c r="M5236" s="10" t="s">
        <v>22</v>
      </c>
      <c r="N5236" s="10" t="s">
        <v>22</v>
      </c>
      <c r="O5236" s="10"/>
      <c r="P5236" s="11"/>
    </row>
    <row r="5237">
      <c r="A5237" s="22">
        <v>45398.0</v>
      </c>
      <c r="B5237" s="35">
        <v>45397.0</v>
      </c>
      <c r="C5237" s="10" t="s">
        <v>17</v>
      </c>
      <c r="D5237" s="10">
        <v>8.0</v>
      </c>
      <c r="E5237" s="17" t="s">
        <v>33</v>
      </c>
      <c r="F5237" s="10" t="s">
        <v>3922</v>
      </c>
      <c r="G5237" s="10" t="s">
        <v>3923</v>
      </c>
      <c r="H5237" s="12" t="s">
        <v>1470</v>
      </c>
      <c r="I5237" s="10" t="s">
        <v>60</v>
      </c>
      <c r="J5237" s="10" t="s">
        <v>3942</v>
      </c>
      <c r="K5237" s="10"/>
      <c r="L5237" s="10" t="s">
        <v>22</v>
      </c>
      <c r="M5237" s="10" t="s">
        <v>22</v>
      </c>
      <c r="N5237" s="10" t="s">
        <v>22</v>
      </c>
      <c r="O5237" s="10" t="s">
        <v>22</v>
      </c>
      <c r="P5237" s="11"/>
    </row>
    <row r="5238">
      <c r="A5238" s="22">
        <v>45398.0</v>
      </c>
      <c r="B5238" s="23">
        <v>45397.0</v>
      </c>
      <c r="C5238" s="10" t="s">
        <v>17</v>
      </c>
      <c r="D5238" s="10" t="s">
        <v>89</v>
      </c>
      <c r="E5238" s="19" t="s">
        <v>89</v>
      </c>
      <c r="F5238" s="10" t="s">
        <v>212</v>
      </c>
      <c r="G5238" s="10" t="s">
        <v>213</v>
      </c>
      <c r="H5238" s="12" t="s">
        <v>680</v>
      </c>
      <c r="I5238" s="10" t="s">
        <v>21</v>
      </c>
      <c r="J5238" s="10"/>
      <c r="K5238" s="22">
        <v>0.4166666666678793</v>
      </c>
      <c r="L5238" s="10" t="s">
        <v>22</v>
      </c>
      <c r="M5238" s="10" t="s">
        <v>22</v>
      </c>
      <c r="N5238" s="10" t="s">
        <v>22</v>
      </c>
      <c r="O5238" s="10"/>
      <c r="P5238" s="11"/>
    </row>
    <row r="5239">
      <c r="A5239" s="22">
        <v>45398.0</v>
      </c>
      <c r="B5239" s="35">
        <v>45397.0</v>
      </c>
      <c r="C5239" s="10" t="s">
        <v>17</v>
      </c>
      <c r="D5239" s="10" t="s">
        <v>89</v>
      </c>
      <c r="E5239" s="19" t="s">
        <v>89</v>
      </c>
      <c r="F5239" s="10" t="s">
        <v>526</v>
      </c>
      <c r="G5239" s="10" t="s">
        <v>810</v>
      </c>
      <c r="H5239" s="12"/>
      <c r="I5239" s="10" t="s">
        <v>21</v>
      </c>
      <c r="J5239" s="10"/>
      <c r="K5239" s="10" t="s">
        <v>746</v>
      </c>
      <c r="L5239" s="10" t="s">
        <v>22</v>
      </c>
      <c r="M5239" s="10" t="s">
        <v>22</v>
      </c>
      <c r="N5239" s="10" t="s">
        <v>22</v>
      </c>
      <c r="O5239" s="10"/>
      <c r="P5239" s="11"/>
    </row>
    <row r="5240">
      <c r="A5240" s="22">
        <v>45398.0</v>
      </c>
      <c r="B5240" s="35">
        <v>45397.0</v>
      </c>
      <c r="C5240" s="10" t="s">
        <v>17</v>
      </c>
      <c r="D5240" s="10" t="s">
        <v>89</v>
      </c>
      <c r="E5240" s="19" t="s">
        <v>89</v>
      </c>
      <c r="F5240" s="10" t="s">
        <v>3943</v>
      </c>
      <c r="G5240" s="10" t="s">
        <v>340</v>
      </c>
      <c r="H5240" s="12" t="s">
        <v>341</v>
      </c>
      <c r="I5240" s="10" t="s">
        <v>21</v>
      </c>
      <c r="J5240" s="10"/>
      <c r="K5240" s="22">
        <v>45637.0</v>
      </c>
      <c r="L5240" s="10" t="s">
        <v>22</v>
      </c>
      <c r="M5240" s="10" t="s">
        <v>22</v>
      </c>
      <c r="N5240" s="10" t="s">
        <v>22</v>
      </c>
      <c r="O5240" s="10"/>
      <c r="P5240" s="11"/>
    </row>
    <row r="5241">
      <c r="A5241" s="22">
        <v>45398.0</v>
      </c>
      <c r="B5241" s="23">
        <v>45397.0</v>
      </c>
      <c r="C5241" s="10" t="s">
        <v>17</v>
      </c>
      <c r="D5241" s="10">
        <v>6.0</v>
      </c>
      <c r="E5241" s="16" t="s">
        <v>9</v>
      </c>
      <c r="F5241" s="10" t="s">
        <v>3944</v>
      </c>
      <c r="G5241" s="10" t="s">
        <v>3945</v>
      </c>
      <c r="H5241" s="12"/>
      <c r="I5241" s="10" t="s">
        <v>52</v>
      </c>
      <c r="J5241" s="10"/>
      <c r="K5241" s="10"/>
      <c r="L5241" s="10" t="s">
        <v>22</v>
      </c>
      <c r="M5241" s="10" t="s">
        <v>22</v>
      </c>
      <c r="N5241" s="10" t="s">
        <v>22</v>
      </c>
      <c r="O5241" s="10" t="s">
        <v>22</v>
      </c>
      <c r="P5241" s="11"/>
    </row>
    <row r="5242">
      <c r="A5242" s="22">
        <v>45398.0</v>
      </c>
      <c r="B5242" s="23">
        <v>45398.0</v>
      </c>
      <c r="C5242" s="10" t="s">
        <v>17</v>
      </c>
      <c r="D5242" s="10">
        <v>8.0</v>
      </c>
      <c r="E5242" s="17" t="s">
        <v>33</v>
      </c>
      <c r="F5242" s="10" t="s">
        <v>3946</v>
      </c>
      <c r="G5242" s="10" t="s">
        <v>187</v>
      </c>
      <c r="H5242" s="12" t="s">
        <v>188</v>
      </c>
      <c r="I5242" s="10" t="s">
        <v>60</v>
      </c>
      <c r="J5242" s="10" t="s">
        <v>3947</v>
      </c>
      <c r="K5242" s="10" t="s">
        <v>3948</v>
      </c>
      <c r="L5242" s="10" t="s">
        <v>22</v>
      </c>
      <c r="M5242" s="10" t="s">
        <v>22</v>
      </c>
      <c r="N5242" s="10" t="s">
        <v>22</v>
      </c>
      <c r="O5242" s="10" t="s">
        <v>22</v>
      </c>
      <c r="P5242" s="11"/>
    </row>
    <row r="5243">
      <c r="A5243" s="22">
        <v>45397.546602546296</v>
      </c>
      <c r="B5243" s="23">
        <v>45397.0</v>
      </c>
      <c r="C5243" s="10" t="s">
        <v>17</v>
      </c>
      <c r="D5243" s="10">
        <v>8.0</v>
      </c>
      <c r="E5243" s="16" t="s">
        <v>9</v>
      </c>
      <c r="F5243" s="10" t="s">
        <v>3949</v>
      </c>
      <c r="G5243" s="10" t="s">
        <v>3950</v>
      </c>
      <c r="H5243" s="12" t="s">
        <v>1333</v>
      </c>
      <c r="I5243" s="10" t="s">
        <v>60</v>
      </c>
      <c r="J5243" s="10" t="s">
        <v>3951</v>
      </c>
      <c r="K5243" s="10" t="s">
        <v>493</v>
      </c>
      <c r="L5243" s="10" t="s">
        <v>22</v>
      </c>
      <c r="M5243" s="10" t="s">
        <v>22</v>
      </c>
      <c r="N5243" s="10" t="s">
        <v>22</v>
      </c>
      <c r="O5243" s="10" t="s">
        <v>22</v>
      </c>
      <c r="P5243" s="11"/>
    </row>
    <row r="5244">
      <c r="A5244" s="22">
        <v>45397.54617518518</v>
      </c>
      <c r="B5244" s="23">
        <v>45397.0</v>
      </c>
      <c r="C5244" s="10" t="s">
        <v>17</v>
      </c>
      <c r="D5244" s="10">
        <v>8.0</v>
      </c>
      <c r="E5244" s="16" t="s">
        <v>9</v>
      </c>
      <c r="F5244" s="10" t="s">
        <v>280</v>
      </c>
      <c r="G5244" s="10" t="s">
        <v>201</v>
      </c>
      <c r="H5244" s="12" t="s">
        <v>202</v>
      </c>
      <c r="I5244" s="10" t="s">
        <v>52</v>
      </c>
      <c r="J5244" s="10"/>
      <c r="K5244" s="22"/>
      <c r="L5244" s="10" t="s">
        <v>22</v>
      </c>
      <c r="M5244" s="10" t="s">
        <v>22</v>
      </c>
      <c r="N5244" s="10" t="s">
        <v>22</v>
      </c>
      <c r="O5244" s="10"/>
      <c r="P5244" s="11"/>
    </row>
    <row r="5245">
      <c r="A5245" s="22">
        <v>45397.537052604166</v>
      </c>
      <c r="B5245" s="23">
        <v>45397.0</v>
      </c>
      <c r="C5245" s="10" t="s">
        <v>17</v>
      </c>
      <c r="D5245" s="10">
        <v>8.0</v>
      </c>
      <c r="E5245" s="17" t="s">
        <v>33</v>
      </c>
      <c r="F5245" s="10" t="s">
        <v>610</v>
      </c>
      <c r="G5245" s="10" t="s">
        <v>267</v>
      </c>
      <c r="H5245" s="12"/>
      <c r="I5245" s="10" t="s">
        <v>21</v>
      </c>
      <c r="J5245" s="10"/>
      <c r="K5245" s="10"/>
      <c r="L5245" s="10" t="s">
        <v>22</v>
      </c>
      <c r="M5245" s="10" t="s">
        <v>22</v>
      </c>
      <c r="N5245" s="10" t="s">
        <v>22</v>
      </c>
      <c r="O5245" s="10"/>
      <c r="P5245" s="11"/>
    </row>
    <row r="5246">
      <c r="A5246" s="22">
        <v>45397.50670709491</v>
      </c>
      <c r="B5246" s="23">
        <v>45397.0</v>
      </c>
      <c r="C5246" s="10" t="s">
        <v>17</v>
      </c>
      <c r="D5246" s="10">
        <v>8.0</v>
      </c>
      <c r="E5246" s="17" t="s">
        <v>33</v>
      </c>
      <c r="F5246" s="10" t="s">
        <v>704</v>
      </c>
      <c r="G5246" s="10" t="s">
        <v>812</v>
      </c>
      <c r="H5246" s="12"/>
      <c r="I5246" s="10" t="s">
        <v>21</v>
      </c>
      <c r="J5246" s="10"/>
      <c r="K5246" s="10"/>
      <c r="L5246" s="10" t="s">
        <v>22</v>
      </c>
      <c r="M5246" s="10" t="s">
        <v>22</v>
      </c>
      <c r="N5246" s="10" t="s">
        <v>22</v>
      </c>
      <c r="O5246" s="10"/>
      <c r="P5246" s="11"/>
    </row>
    <row r="5247">
      <c r="A5247" s="22">
        <v>45397.47866474537</v>
      </c>
      <c r="B5247" s="23">
        <v>45397.0</v>
      </c>
      <c r="C5247" s="10" t="s">
        <v>17</v>
      </c>
      <c r="D5247" s="10">
        <v>14.0</v>
      </c>
      <c r="E5247" s="17" t="s">
        <v>33</v>
      </c>
      <c r="F5247" s="10" t="s">
        <v>241</v>
      </c>
      <c r="G5247" s="10" t="s">
        <v>169</v>
      </c>
      <c r="H5247" s="12" t="s">
        <v>170</v>
      </c>
      <c r="I5247" s="10" t="s">
        <v>21</v>
      </c>
      <c r="J5247" s="10"/>
      <c r="K5247" s="10"/>
      <c r="L5247" s="10" t="s">
        <v>22</v>
      </c>
      <c r="M5247" s="10" t="s">
        <v>22</v>
      </c>
      <c r="N5247" s="10" t="s">
        <v>22</v>
      </c>
      <c r="O5247" s="10"/>
      <c r="P5247" s="11"/>
    </row>
    <row r="5248">
      <c r="A5248" s="22">
        <v>45397.44711579861</v>
      </c>
      <c r="B5248" s="23">
        <v>45397.0</v>
      </c>
      <c r="C5248" s="10" t="s">
        <v>17</v>
      </c>
      <c r="D5248" s="10">
        <v>8.0</v>
      </c>
      <c r="E5248" s="16" t="s">
        <v>9</v>
      </c>
      <c r="F5248" s="10" t="s">
        <v>3952</v>
      </c>
      <c r="G5248" s="10" t="s">
        <v>3872</v>
      </c>
      <c r="H5248" s="12" t="s">
        <v>1783</v>
      </c>
      <c r="I5248" s="10" t="s">
        <v>52</v>
      </c>
      <c r="J5248" s="10"/>
      <c r="K5248" s="10"/>
      <c r="L5248" s="10" t="s">
        <v>22</v>
      </c>
      <c r="M5248" s="10" t="s">
        <v>22</v>
      </c>
      <c r="N5248" s="10" t="s">
        <v>22</v>
      </c>
      <c r="O5248" s="10"/>
      <c r="P5248" s="11"/>
    </row>
    <row r="5249">
      <c r="A5249" s="29">
        <v>45397.425418750005</v>
      </c>
      <c r="B5249" s="23">
        <v>45397.0</v>
      </c>
      <c r="C5249" s="10" t="s">
        <v>17</v>
      </c>
      <c r="D5249" s="10">
        <v>8.0</v>
      </c>
      <c r="E5249" s="17" t="s">
        <v>33</v>
      </c>
      <c r="F5249" s="10" t="s">
        <v>2882</v>
      </c>
      <c r="G5249" s="10" t="s">
        <v>235</v>
      </c>
      <c r="H5249" s="12" t="s">
        <v>236</v>
      </c>
      <c r="I5249" s="10" t="s">
        <v>21</v>
      </c>
      <c r="J5249" s="10"/>
      <c r="K5249" s="10"/>
      <c r="L5249" s="10" t="s">
        <v>22</v>
      </c>
      <c r="M5249" s="10" t="s">
        <v>22</v>
      </c>
      <c r="N5249" s="10" t="s">
        <v>22</v>
      </c>
      <c r="O5249" s="10"/>
      <c r="P5249" s="11"/>
    </row>
    <row r="5250">
      <c r="A5250" s="29">
        <v>45397.0</v>
      </c>
      <c r="B5250" s="23">
        <v>45392.0</v>
      </c>
      <c r="C5250" s="10" t="s">
        <v>17</v>
      </c>
      <c r="D5250" s="10">
        <v>8.0</v>
      </c>
      <c r="E5250" s="16" t="s">
        <v>9</v>
      </c>
      <c r="F5250" s="10" t="s">
        <v>3953</v>
      </c>
      <c r="G5250" s="10" t="s">
        <v>3954</v>
      </c>
      <c r="H5250" s="12">
        <v>7.543549312E9</v>
      </c>
      <c r="I5250" s="10" t="s">
        <v>21</v>
      </c>
      <c r="J5250" s="10"/>
      <c r="K5250" s="10" t="s">
        <v>3955</v>
      </c>
      <c r="L5250" s="10" t="s">
        <v>22</v>
      </c>
      <c r="M5250" s="10" t="s">
        <v>22</v>
      </c>
      <c r="N5250" s="10" t="s">
        <v>22</v>
      </c>
      <c r="O5250" s="10"/>
      <c r="P5250" s="11"/>
    </row>
    <row r="5251">
      <c r="A5251" s="22">
        <v>45397.0</v>
      </c>
      <c r="B5251" s="23">
        <v>45393.0</v>
      </c>
      <c r="C5251" s="10" t="s">
        <v>17</v>
      </c>
      <c r="D5251" s="10">
        <v>8.0</v>
      </c>
      <c r="E5251" s="17" t="s">
        <v>33</v>
      </c>
      <c r="F5251" s="10" t="s">
        <v>817</v>
      </c>
      <c r="G5251" s="10" t="s">
        <v>3956</v>
      </c>
      <c r="H5251" s="12"/>
      <c r="I5251" s="10" t="s">
        <v>52</v>
      </c>
      <c r="J5251" s="10"/>
      <c r="K5251" s="10" t="s">
        <v>3957</v>
      </c>
      <c r="L5251" s="10" t="s">
        <v>22</v>
      </c>
      <c r="M5251" s="10" t="s">
        <v>22</v>
      </c>
      <c r="N5251" s="10" t="s">
        <v>22</v>
      </c>
      <c r="O5251" s="10" t="s">
        <v>22</v>
      </c>
      <c r="P5251" s="11"/>
    </row>
    <row r="5252">
      <c r="A5252" s="22">
        <v>45397.0</v>
      </c>
      <c r="B5252" s="23">
        <v>45394.0</v>
      </c>
      <c r="C5252" s="10" t="s">
        <v>17</v>
      </c>
      <c r="D5252" s="10">
        <v>8.0</v>
      </c>
      <c r="E5252" s="16" t="s">
        <v>9</v>
      </c>
      <c r="F5252" s="10" t="s">
        <v>2768</v>
      </c>
      <c r="G5252" s="10" t="s">
        <v>267</v>
      </c>
      <c r="H5252" s="12"/>
      <c r="I5252" s="10" t="s">
        <v>21</v>
      </c>
      <c r="J5252" s="10"/>
      <c r="K5252" s="22"/>
      <c r="L5252" s="10" t="s">
        <v>22</v>
      </c>
      <c r="M5252" s="10" t="s">
        <v>22</v>
      </c>
      <c r="N5252" s="10" t="s">
        <v>22</v>
      </c>
      <c r="O5252" s="10"/>
      <c r="P5252" s="11"/>
    </row>
    <row r="5253">
      <c r="A5253" s="22">
        <v>45397.0</v>
      </c>
      <c r="B5253" s="23">
        <v>45394.0</v>
      </c>
      <c r="C5253" s="10" t="s">
        <v>17</v>
      </c>
      <c r="D5253" s="10">
        <v>8.0</v>
      </c>
      <c r="E5253" s="16" t="s">
        <v>9</v>
      </c>
      <c r="F5253" s="10" t="s">
        <v>3958</v>
      </c>
      <c r="G5253" s="10" t="s">
        <v>114</v>
      </c>
      <c r="H5253" s="12" t="s">
        <v>115</v>
      </c>
      <c r="I5253" s="10" t="s">
        <v>52</v>
      </c>
      <c r="J5253" s="10"/>
      <c r="K5253" s="10"/>
      <c r="L5253" s="10" t="s">
        <v>22</v>
      </c>
      <c r="M5253" s="10" t="s">
        <v>22</v>
      </c>
      <c r="N5253" s="10" t="s">
        <v>22</v>
      </c>
      <c r="O5253" s="10" t="s">
        <v>22</v>
      </c>
      <c r="P5253" s="11"/>
    </row>
    <row r="5254">
      <c r="A5254" s="22">
        <v>45397.0</v>
      </c>
      <c r="B5254" s="23">
        <v>45394.0</v>
      </c>
      <c r="C5254" s="10" t="s">
        <v>17</v>
      </c>
      <c r="D5254" s="10" t="s">
        <v>132</v>
      </c>
      <c r="E5254" s="17" t="s">
        <v>33</v>
      </c>
      <c r="F5254" s="10" t="s">
        <v>133</v>
      </c>
      <c r="G5254" s="10" t="s">
        <v>3959</v>
      </c>
      <c r="H5254" s="12"/>
      <c r="I5254" s="10" t="s">
        <v>21</v>
      </c>
      <c r="J5254" s="10"/>
      <c r="K5254" s="10"/>
      <c r="L5254" s="10" t="s">
        <v>22</v>
      </c>
      <c r="M5254" s="10" t="s">
        <v>22</v>
      </c>
      <c r="N5254" s="10" t="s">
        <v>22</v>
      </c>
      <c r="O5254" s="10"/>
      <c r="P5254" s="11"/>
    </row>
    <row r="5255">
      <c r="A5255" s="22">
        <v>45397.0</v>
      </c>
      <c r="B5255" s="23">
        <v>45394.0</v>
      </c>
      <c r="C5255" s="10" t="s">
        <v>17</v>
      </c>
      <c r="D5255" s="10">
        <v>8.0</v>
      </c>
      <c r="E5255" s="17" t="s">
        <v>33</v>
      </c>
      <c r="F5255" s="10" t="s">
        <v>635</v>
      </c>
      <c r="G5255" s="10" t="s">
        <v>318</v>
      </c>
      <c r="H5255" s="12" t="s">
        <v>319</v>
      </c>
      <c r="I5255" s="10" t="s">
        <v>21</v>
      </c>
      <c r="J5255" s="10"/>
      <c r="K5255" s="10"/>
      <c r="L5255" s="10" t="s">
        <v>22</v>
      </c>
      <c r="M5255" s="10" t="s">
        <v>22</v>
      </c>
      <c r="N5255" s="10" t="s">
        <v>22</v>
      </c>
      <c r="O5255" s="10"/>
      <c r="P5255" s="11"/>
    </row>
    <row r="5256">
      <c r="A5256" s="29">
        <v>45397.0</v>
      </c>
      <c r="B5256" s="23">
        <v>45397.0</v>
      </c>
      <c r="C5256" s="10" t="s">
        <v>17</v>
      </c>
      <c r="D5256" s="10">
        <v>6.0</v>
      </c>
      <c r="E5256" s="16" t="s">
        <v>9</v>
      </c>
      <c r="F5256" s="10" t="s">
        <v>3960</v>
      </c>
      <c r="G5256" s="10" t="s">
        <v>27</v>
      </c>
      <c r="H5256" s="12" t="s">
        <v>28</v>
      </c>
      <c r="I5256" s="10" t="s">
        <v>21</v>
      </c>
      <c r="J5256" s="10" t="s">
        <v>524</v>
      </c>
      <c r="K5256" s="10"/>
      <c r="L5256" s="10" t="s">
        <v>22</v>
      </c>
      <c r="M5256" s="10" t="s">
        <v>22</v>
      </c>
      <c r="N5256" s="10" t="s">
        <v>22</v>
      </c>
      <c r="O5256" s="10"/>
      <c r="P5256" s="11"/>
    </row>
    <row r="5257">
      <c r="A5257" s="22">
        <v>45394.52201060185</v>
      </c>
      <c r="B5257" s="23">
        <v>45394.0</v>
      </c>
      <c r="C5257" s="10" t="s">
        <v>17</v>
      </c>
      <c r="D5257" s="10">
        <v>8.0</v>
      </c>
      <c r="E5257" s="16" t="s">
        <v>9</v>
      </c>
      <c r="F5257" s="10" t="s">
        <v>3961</v>
      </c>
      <c r="G5257" s="10" t="s">
        <v>379</v>
      </c>
      <c r="H5257" s="12" t="s">
        <v>380</v>
      </c>
      <c r="I5257" s="10" t="s">
        <v>21</v>
      </c>
      <c r="J5257" s="10"/>
      <c r="K5257" s="10"/>
      <c r="L5257" s="10" t="s">
        <v>22</v>
      </c>
      <c r="M5257" s="10" t="s">
        <v>22</v>
      </c>
      <c r="N5257" s="10" t="s">
        <v>22</v>
      </c>
      <c r="O5257" s="10" t="s">
        <v>22</v>
      </c>
      <c r="P5257" s="11"/>
    </row>
    <row r="5258">
      <c r="A5258" s="22">
        <v>45394.0</v>
      </c>
      <c r="B5258" s="23">
        <v>45393.0</v>
      </c>
      <c r="C5258" s="10" t="s">
        <v>17</v>
      </c>
      <c r="D5258" s="10">
        <v>8.0</v>
      </c>
      <c r="E5258" s="16" t="s">
        <v>9</v>
      </c>
      <c r="F5258" s="10" t="s">
        <v>3962</v>
      </c>
      <c r="G5258" s="10" t="s">
        <v>3963</v>
      </c>
      <c r="H5258" s="12">
        <v>7.803816445E9</v>
      </c>
      <c r="I5258" s="10" t="s">
        <v>60</v>
      </c>
      <c r="J5258" s="10" t="s">
        <v>3964</v>
      </c>
      <c r="K5258" s="10"/>
      <c r="L5258" s="10" t="s">
        <v>22</v>
      </c>
      <c r="M5258" s="10" t="s">
        <v>22</v>
      </c>
      <c r="N5258" s="10"/>
      <c r="O5258" s="10"/>
      <c r="P5258" s="11"/>
    </row>
    <row r="5259">
      <c r="A5259" s="22">
        <v>45394.0</v>
      </c>
      <c r="B5259" s="23">
        <v>45393.0</v>
      </c>
      <c r="C5259" s="10" t="s">
        <v>17</v>
      </c>
      <c r="D5259" s="10">
        <v>8.0</v>
      </c>
      <c r="E5259" s="17" t="s">
        <v>33</v>
      </c>
      <c r="F5259" s="10" t="s">
        <v>3864</v>
      </c>
      <c r="G5259" s="10" t="s">
        <v>226</v>
      </c>
      <c r="H5259" s="12" t="s">
        <v>227</v>
      </c>
      <c r="I5259" s="10" t="s">
        <v>21</v>
      </c>
      <c r="J5259" s="10"/>
      <c r="K5259" s="10"/>
      <c r="L5259" s="10" t="s">
        <v>22</v>
      </c>
      <c r="M5259" s="10" t="s">
        <v>22</v>
      </c>
      <c r="N5259" s="10"/>
      <c r="O5259" s="10"/>
      <c r="P5259" s="11"/>
    </row>
    <row r="5260">
      <c r="A5260" s="22">
        <v>45394.0</v>
      </c>
      <c r="B5260" s="23">
        <v>45393.0</v>
      </c>
      <c r="C5260" s="10" t="s">
        <v>17</v>
      </c>
      <c r="D5260" s="10"/>
      <c r="E5260" s="19" t="s">
        <v>89</v>
      </c>
      <c r="F5260" s="10" t="s">
        <v>212</v>
      </c>
      <c r="G5260" s="10" t="s">
        <v>213</v>
      </c>
      <c r="H5260" s="12" t="s">
        <v>680</v>
      </c>
      <c r="I5260" s="10" t="s">
        <v>3965</v>
      </c>
      <c r="J5260" s="10"/>
      <c r="K5260" s="10"/>
      <c r="L5260" s="10" t="s">
        <v>22</v>
      </c>
      <c r="M5260" s="10" t="s">
        <v>22</v>
      </c>
      <c r="N5260" s="10"/>
      <c r="O5260" s="10"/>
      <c r="P5260" s="11"/>
    </row>
    <row r="5261">
      <c r="A5261" s="22">
        <v>45394.0</v>
      </c>
      <c r="B5261" s="23">
        <v>45393.0</v>
      </c>
      <c r="C5261" s="10" t="s">
        <v>17</v>
      </c>
      <c r="D5261" s="10">
        <v>8.0</v>
      </c>
      <c r="E5261" s="16" t="s">
        <v>9</v>
      </c>
      <c r="F5261" s="10" t="s">
        <v>3689</v>
      </c>
      <c r="G5261" s="10" t="s">
        <v>3966</v>
      </c>
      <c r="H5261" s="12">
        <v>7.572276361E9</v>
      </c>
      <c r="I5261" s="10" t="s">
        <v>60</v>
      </c>
      <c r="J5261" s="10" t="s">
        <v>3967</v>
      </c>
      <c r="K5261" s="10" t="s">
        <v>3968</v>
      </c>
      <c r="L5261" s="10" t="s">
        <v>22</v>
      </c>
      <c r="M5261" s="10" t="s">
        <v>22</v>
      </c>
      <c r="N5261" s="10"/>
      <c r="O5261" s="10"/>
      <c r="P5261" s="11"/>
    </row>
    <row r="5262">
      <c r="A5262" s="22">
        <v>45394.0</v>
      </c>
      <c r="B5262" s="23">
        <v>45393.0</v>
      </c>
      <c r="C5262" s="10" t="s">
        <v>17</v>
      </c>
      <c r="D5262" s="10">
        <v>8.0</v>
      </c>
      <c r="E5262" s="16" t="s">
        <v>9</v>
      </c>
      <c r="F5262" s="10" t="s">
        <v>234</v>
      </c>
      <c r="G5262" s="10" t="s">
        <v>235</v>
      </c>
      <c r="H5262" s="12" t="s">
        <v>236</v>
      </c>
      <c r="I5262" s="10" t="s">
        <v>21</v>
      </c>
      <c r="J5262" s="10"/>
      <c r="K5262" s="10" t="s">
        <v>3969</v>
      </c>
      <c r="L5262" s="10" t="s">
        <v>22</v>
      </c>
      <c r="M5262" s="10" t="s">
        <v>22</v>
      </c>
      <c r="N5262" s="10"/>
      <c r="O5262" s="10"/>
      <c r="P5262" s="11"/>
    </row>
    <row r="5263">
      <c r="A5263" s="22">
        <v>45394.0</v>
      </c>
      <c r="B5263" s="23">
        <v>45393.0</v>
      </c>
      <c r="C5263" s="10" t="s">
        <v>17</v>
      </c>
      <c r="D5263" s="10">
        <v>8.0</v>
      </c>
      <c r="E5263" s="17" t="s">
        <v>33</v>
      </c>
      <c r="F5263" s="10" t="s">
        <v>399</v>
      </c>
      <c r="G5263" s="10" t="s">
        <v>118</v>
      </c>
      <c r="H5263" s="12" t="s">
        <v>119</v>
      </c>
      <c r="I5263" s="10" t="s">
        <v>21</v>
      </c>
      <c r="J5263" s="10"/>
      <c r="K5263" s="10" t="s">
        <v>3970</v>
      </c>
      <c r="L5263" s="10" t="s">
        <v>22</v>
      </c>
      <c r="M5263" s="10" t="s">
        <v>22</v>
      </c>
      <c r="N5263" s="10"/>
      <c r="O5263" s="10"/>
      <c r="P5263" s="10"/>
    </row>
    <row r="5264">
      <c r="A5264" s="22">
        <v>45394.0</v>
      </c>
      <c r="B5264" s="23">
        <v>45393.0</v>
      </c>
      <c r="C5264" s="10" t="s">
        <v>17</v>
      </c>
      <c r="D5264" s="10">
        <v>8.0</v>
      </c>
      <c r="E5264" s="17" t="s">
        <v>33</v>
      </c>
      <c r="F5264" s="10" t="s">
        <v>852</v>
      </c>
      <c r="G5264" s="10" t="s">
        <v>94</v>
      </c>
      <c r="H5264" s="12" t="s">
        <v>161</v>
      </c>
      <c r="I5264" s="10" t="s">
        <v>60</v>
      </c>
      <c r="J5264" s="10" t="s">
        <v>536</v>
      </c>
      <c r="K5264" s="10"/>
      <c r="L5264" s="10" t="s">
        <v>22</v>
      </c>
      <c r="M5264" s="10" t="s">
        <v>22</v>
      </c>
      <c r="N5264" s="10" t="s">
        <v>22</v>
      </c>
      <c r="O5264" s="10"/>
      <c r="P5264" s="11"/>
    </row>
    <row r="5265">
      <c r="A5265" s="22">
        <v>45394.0</v>
      </c>
      <c r="B5265" s="23">
        <v>45393.0</v>
      </c>
      <c r="C5265" s="10" t="s">
        <v>17</v>
      </c>
      <c r="D5265" s="10">
        <v>4.0</v>
      </c>
      <c r="E5265" s="16" t="s">
        <v>9</v>
      </c>
      <c r="F5265" s="10" t="s">
        <v>3971</v>
      </c>
      <c r="G5265" s="10" t="s">
        <v>3972</v>
      </c>
      <c r="H5265" s="12" t="s">
        <v>3973</v>
      </c>
      <c r="I5265" s="10" t="s">
        <v>60</v>
      </c>
      <c r="J5265" s="10"/>
      <c r="K5265" s="10" t="s">
        <v>3974</v>
      </c>
      <c r="L5265" s="10" t="s">
        <v>22</v>
      </c>
      <c r="M5265" s="10" t="s">
        <v>22</v>
      </c>
      <c r="N5265" s="10"/>
      <c r="O5265" s="10"/>
      <c r="P5265" s="11"/>
    </row>
    <row r="5266">
      <c r="A5266" s="22">
        <v>45394.0</v>
      </c>
      <c r="B5266" s="23">
        <v>45394.0</v>
      </c>
      <c r="C5266" s="10" t="s">
        <v>17</v>
      </c>
      <c r="D5266" s="10">
        <v>8.0</v>
      </c>
      <c r="E5266" s="17" t="s">
        <v>33</v>
      </c>
      <c r="F5266" s="10" t="s">
        <v>3975</v>
      </c>
      <c r="G5266" s="10" t="s">
        <v>267</v>
      </c>
      <c r="H5266" s="12"/>
      <c r="I5266" s="10" t="s">
        <v>21</v>
      </c>
      <c r="J5266" s="10"/>
      <c r="K5266" s="10"/>
      <c r="L5266" s="10" t="s">
        <v>22</v>
      </c>
      <c r="M5266" s="10" t="s">
        <v>22</v>
      </c>
      <c r="N5266" s="10"/>
      <c r="O5266" s="10"/>
      <c r="P5266" s="11"/>
    </row>
    <row r="5267">
      <c r="A5267" s="22">
        <v>45394.0</v>
      </c>
      <c r="B5267" s="23">
        <v>45394.0</v>
      </c>
      <c r="C5267" s="10" t="s">
        <v>17</v>
      </c>
      <c r="D5267" s="10">
        <v>6.0</v>
      </c>
      <c r="E5267" s="17" t="s">
        <v>33</v>
      </c>
      <c r="F5267" s="10" t="s">
        <v>915</v>
      </c>
      <c r="G5267" s="10" t="s">
        <v>916</v>
      </c>
      <c r="H5267" s="12"/>
      <c r="I5267" s="10" t="s">
        <v>21</v>
      </c>
      <c r="J5267" s="10"/>
      <c r="K5267" s="10"/>
      <c r="L5267" s="10" t="s">
        <v>22</v>
      </c>
      <c r="M5267" s="10" t="s">
        <v>22</v>
      </c>
      <c r="N5267" s="10" t="s">
        <v>22</v>
      </c>
      <c r="O5267" s="10"/>
      <c r="P5267" s="11"/>
    </row>
    <row r="5268">
      <c r="A5268" s="22"/>
      <c r="B5268" s="23"/>
      <c r="C5268" s="10"/>
      <c r="D5268" s="10"/>
      <c r="E5268" s="17"/>
      <c r="F5268" s="10"/>
      <c r="G5268" s="10"/>
      <c r="H5268" s="12"/>
      <c r="I5268" s="10"/>
      <c r="J5268" s="10"/>
      <c r="K5268" s="10"/>
      <c r="L5268" s="10"/>
      <c r="M5268" s="10"/>
      <c r="N5268" s="10"/>
      <c r="O5268" s="10"/>
      <c r="P5268" s="11"/>
    </row>
    <row r="5269">
      <c r="A5269" s="22"/>
      <c r="B5269" s="23"/>
      <c r="C5269" s="10"/>
      <c r="D5269" s="10"/>
      <c r="E5269" s="17"/>
      <c r="F5269" s="10"/>
      <c r="G5269" s="10"/>
      <c r="H5269" s="12"/>
      <c r="I5269" s="10"/>
      <c r="J5269" s="10"/>
      <c r="K5269" s="10"/>
      <c r="L5269" s="10"/>
      <c r="M5269" s="10"/>
      <c r="N5269" s="10"/>
      <c r="O5269" s="10"/>
      <c r="P5269" s="11"/>
    </row>
    <row r="5270">
      <c r="A5270" s="22"/>
      <c r="B5270" s="23"/>
      <c r="C5270" s="10"/>
      <c r="D5270" s="10"/>
      <c r="E5270" s="17"/>
      <c r="F5270" s="10"/>
      <c r="G5270" s="10"/>
      <c r="H5270" s="12"/>
      <c r="I5270" s="10"/>
      <c r="J5270" s="10"/>
      <c r="K5270" s="10"/>
      <c r="L5270" s="10"/>
      <c r="M5270" s="10"/>
      <c r="N5270" s="10"/>
      <c r="O5270" s="10"/>
      <c r="P5270" s="11"/>
    </row>
    <row r="5271">
      <c r="A5271" s="22"/>
      <c r="B5271" s="23"/>
      <c r="C5271" s="10"/>
      <c r="D5271" s="10"/>
      <c r="E5271" s="17"/>
      <c r="F5271" s="10"/>
      <c r="G5271" s="10"/>
      <c r="H5271" s="12"/>
      <c r="I5271" s="10"/>
      <c r="J5271" s="10"/>
      <c r="K5271" s="10"/>
      <c r="L5271" s="10"/>
      <c r="M5271" s="10"/>
      <c r="N5271" s="10"/>
      <c r="O5271" s="10"/>
      <c r="P5271" s="11"/>
    </row>
    <row r="5272">
      <c r="A5272" s="22"/>
      <c r="B5272" s="23"/>
      <c r="C5272" s="10"/>
      <c r="D5272" s="10"/>
      <c r="E5272" s="17"/>
      <c r="F5272" s="10"/>
      <c r="G5272" s="10"/>
      <c r="H5272" s="12"/>
      <c r="I5272" s="10"/>
      <c r="J5272" s="10"/>
      <c r="K5272" s="10"/>
      <c r="L5272" s="10"/>
      <c r="M5272" s="10"/>
      <c r="N5272" s="10"/>
      <c r="O5272" s="10"/>
      <c r="P5272" s="11"/>
    </row>
    <row r="5273">
      <c r="A5273" s="22"/>
      <c r="B5273" s="23"/>
      <c r="C5273" s="10"/>
      <c r="D5273" s="10"/>
      <c r="E5273" s="17"/>
      <c r="F5273" s="10"/>
      <c r="G5273" s="10"/>
      <c r="H5273" s="12"/>
      <c r="I5273" s="10"/>
      <c r="J5273" s="10"/>
      <c r="K5273" s="10"/>
      <c r="L5273" s="10"/>
      <c r="M5273" s="10"/>
      <c r="N5273" s="10"/>
      <c r="O5273" s="10"/>
      <c r="P5273" s="11"/>
    </row>
    <row r="5274">
      <c r="A5274" s="22"/>
      <c r="B5274" s="23"/>
      <c r="C5274" s="10"/>
      <c r="D5274" s="10"/>
      <c r="E5274" s="17"/>
      <c r="F5274" s="10"/>
      <c r="G5274" s="10"/>
      <c r="H5274" s="12"/>
      <c r="I5274" s="10"/>
      <c r="J5274" s="10"/>
      <c r="K5274" s="10"/>
      <c r="L5274" s="10"/>
      <c r="M5274" s="10"/>
      <c r="N5274" s="10"/>
      <c r="O5274" s="10"/>
      <c r="P5274" s="11"/>
    </row>
    <row r="5275">
      <c r="A5275" s="22"/>
      <c r="B5275" s="23"/>
      <c r="C5275" s="10"/>
      <c r="D5275" s="10"/>
      <c r="E5275" s="17"/>
      <c r="F5275" s="10"/>
      <c r="G5275" s="10"/>
      <c r="H5275" s="12"/>
      <c r="I5275" s="10"/>
      <c r="J5275" s="10"/>
      <c r="K5275" s="10"/>
      <c r="L5275" s="10"/>
      <c r="M5275" s="10"/>
      <c r="N5275" s="10"/>
      <c r="O5275" s="10"/>
      <c r="P5275" s="11"/>
    </row>
    <row r="5276">
      <c r="A5276" s="22"/>
      <c r="B5276" s="23"/>
      <c r="C5276" s="10"/>
      <c r="D5276" s="10"/>
      <c r="E5276" s="17"/>
      <c r="F5276" s="10"/>
      <c r="G5276" s="10"/>
      <c r="H5276" s="12"/>
      <c r="I5276" s="10"/>
      <c r="J5276" s="10"/>
      <c r="K5276" s="10"/>
      <c r="L5276" s="10"/>
      <c r="M5276" s="10"/>
      <c r="N5276" s="10"/>
      <c r="O5276" s="10"/>
      <c r="P5276" s="11"/>
    </row>
    <row r="5277">
      <c r="A5277" s="22"/>
      <c r="B5277" s="23"/>
      <c r="C5277" s="10"/>
      <c r="D5277" s="10"/>
      <c r="E5277" s="17"/>
      <c r="F5277" s="10"/>
      <c r="G5277" s="10"/>
      <c r="H5277" s="12"/>
      <c r="I5277" s="10"/>
      <c r="J5277" s="10"/>
      <c r="K5277" s="10"/>
      <c r="L5277" s="10"/>
      <c r="M5277" s="10"/>
      <c r="N5277" s="10"/>
      <c r="O5277" s="10"/>
      <c r="P5277" s="11"/>
    </row>
    <row r="5278">
      <c r="A5278" s="22"/>
      <c r="B5278" s="23"/>
      <c r="C5278" s="10"/>
      <c r="D5278" s="10"/>
      <c r="E5278" s="17"/>
      <c r="F5278" s="10"/>
      <c r="G5278" s="10"/>
      <c r="H5278" s="12"/>
      <c r="I5278" s="10"/>
      <c r="J5278" s="10"/>
      <c r="K5278" s="10"/>
      <c r="L5278" s="10"/>
      <c r="M5278" s="10"/>
      <c r="N5278" s="10"/>
      <c r="O5278" s="10"/>
      <c r="P5278" s="11"/>
    </row>
    <row r="5279">
      <c r="A5279" s="22"/>
      <c r="B5279" s="23"/>
      <c r="C5279" s="10"/>
      <c r="D5279" s="10"/>
      <c r="E5279" s="17"/>
      <c r="F5279" s="10"/>
      <c r="G5279" s="10"/>
      <c r="H5279" s="12"/>
      <c r="I5279" s="10"/>
      <c r="J5279" s="10"/>
      <c r="K5279" s="10"/>
      <c r="L5279" s="10"/>
      <c r="M5279" s="10"/>
      <c r="N5279" s="10"/>
      <c r="O5279" s="10"/>
      <c r="P5279" s="11"/>
    </row>
    <row r="5280">
      <c r="A5280" s="22"/>
      <c r="B5280" s="23"/>
      <c r="C5280" s="10"/>
      <c r="D5280" s="10"/>
      <c r="E5280" s="17"/>
      <c r="F5280" s="10"/>
      <c r="G5280" s="10"/>
      <c r="H5280" s="12"/>
      <c r="I5280" s="10"/>
      <c r="J5280" s="10"/>
      <c r="K5280" s="10"/>
      <c r="L5280" s="10"/>
      <c r="M5280" s="10"/>
      <c r="N5280" s="10"/>
      <c r="O5280" s="10"/>
      <c r="P5280" s="11"/>
    </row>
    <row r="5281">
      <c r="A5281" s="22"/>
      <c r="B5281" s="23"/>
      <c r="C5281" s="10"/>
      <c r="D5281" s="10"/>
      <c r="E5281" s="17"/>
      <c r="F5281" s="10"/>
      <c r="G5281" s="10"/>
      <c r="H5281" s="12"/>
      <c r="I5281" s="10"/>
      <c r="J5281" s="10"/>
      <c r="K5281" s="10"/>
      <c r="L5281" s="10"/>
      <c r="M5281" s="10"/>
      <c r="N5281" s="10"/>
      <c r="O5281" s="10"/>
      <c r="P5281" s="11"/>
    </row>
    <row r="5282">
      <c r="A5282" s="22"/>
      <c r="B5282" s="23"/>
      <c r="C5282" s="10"/>
      <c r="D5282" s="10"/>
      <c r="E5282" s="17"/>
      <c r="F5282" s="10"/>
      <c r="G5282" s="10"/>
      <c r="H5282" s="12"/>
      <c r="I5282" s="10"/>
      <c r="J5282" s="10"/>
      <c r="K5282" s="10"/>
      <c r="L5282" s="10"/>
      <c r="M5282" s="10"/>
      <c r="N5282" s="10"/>
      <c r="O5282" s="10"/>
      <c r="P5282" s="11"/>
    </row>
    <row r="5283">
      <c r="A5283" s="22"/>
      <c r="B5283" s="23"/>
      <c r="C5283" s="10"/>
      <c r="D5283" s="10"/>
      <c r="E5283" s="17"/>
      <c r="F5283" s="10"/>
      <c r="G5283" s="10"/>
      <c r="H5283" s="12"/>
      <c r="I5283" s="10"/>
      <c r="J5283" s="10"/>
      <c r="K5283" s="10"/>
      <c r="L5283" s="10"/>
      <c r="M5283" s="10"/>
      <c r="N5283" s="10"/>
      <c r="O5283" s="10"/>
      <c r="P5283" s="11"/>
    </row>
    <row r="5284">
      <c r="A5284" s="22"/>
      <c r="B5284" s="23"/>
      <c r="C5284" s="10"/>
      <c r="D5284" s="10"/>
      <c r="E5284" s="17"/>
      <c r="F5284" s="10"/>
      <c r="G5284" s="10"/>
      <c r="H5284" s="12"/>
      <c r="I5284" s="10"/>
      <c r="J5284" s="10"/>
      <c r="K5284" s="10"/>
      <c r="L5284" s="10"/>
      <c r="M5284" s="10"/>
      <c r="N5284" s="10"/>
      <c r="O5284" s="10"/>
      <c r="P5284" s="11"/>
    </row>
    <row r="5285">
      <c r="A5285" s="22"/>
      <c r="B5285" s="23"/>
      <c r="C5285" s="10"/>
      <c r="D5285" s="10"/>
      <c r="E5285" s="17"/>
      <c r="F5285" s="10"/>
      <c r="G5285" s="10"/>
      <c r="H5285" s="12"/>
      <c r="I5285" s="10"/>
      <c r="J5285" s="10"/>
      <c r="K5285" s="10"/>
      <c r="L5285" s="10"/>
      <c r="M5285" s="10"/>
      <c r="N5285" s="10"/>
      <c r="O5285" s="10"/>
      <c r="P5285" s="11"/>
    </row>
    <row r="5286">
      <c r="A5286" s="22"/>
      <c r="B5286" s="23"/>
      <c r="C5286" s="10"/>
      <c r="D5286" s="10"/>
      <c r="E5286" s="17"/>
      <c r="F5286" s="10"/>
      <c r="G5286" s="10"/>
      <c r="H5286" s="12"/>
      <c r="I5286" s="10"/>
      <c r="J5286" s="10"/>
      <c r="K5286" s="10"/>
      <c r="L5286" s="10"/>
      <c r="M5286" s="10"/>
      <c r="N5286" s="10"/>
      <c r="O5286" s="10"/>
      <c r="P5286" s="11"/>
    </row>
    <row r="5287">
      <c r="A5287" s="22"/>
      <c r="B5287" s="23"/>
      <c r="C5287" s="10"/>
      <c r="D5287" s="10"/>
      <c r="E5287" s="17"/>
      <c r="F5287" s="10"/>
      <c r="G5287" s="10"/>
      <c r="H5287" s="12"/>
      <c r="I5287" s="10"/>
      <c r="J5287" s="10"/>
      <c r="K5287" s="10"/>
      <c r="L5287" s="10"/>
      <c r="M5287" s="10"/>
      <c r="N5287" s="10"/>
      <c r="O5287" s="10"/>
      <c r="P5287" s="11"/>
    </row>
    <row r="5288">
      <c r="A5288" s="22"/>
      <c r="B5288" s="23"/>
      <c r="C5288" s="10"/>
      <c r="D5288" s="10"/>
      <c r="E5288" s="17"/>
      <c r="F5288" s="10"/>
      <c r="G5288" s="10"/>
      <c r="H5288" s="12"/>
      <c r="I5288" s="10"/>
      <c r="J5288" s="10"/>
      <c r="K5288" s="10"/>
      <c r="L5288" s="10"/>
      <c r="M5288" s="10"/>
      <c r="N5288" s="10"/>
      <c r="O5288" s="10"/>
      <c r="P5288" s="11"/>
    </row>
    <row r="5289">
      <c r="A5289" s="22"/>
      <c r="B5289" s="23"/>
      <c r="C5289" s="10"/>
      <c r="D5289" s="10"/>
      <c r="E5289" s="17"/>
      <c r="F5289" s="10"/>
      <c r="G5289" s="10"/>
      <c r="H5289" s="12"/>
      <c r="I5289" s="10"/>
      <c r="J5289" s="10"/>
      <c r="K5289" s="10"/>
      <c r="L5289" s="10"/>
      <c r="M5289" s="10"/>
      <c r="N5289" s="10"/>
      <c r="O5289" s="10"/>
      <c r="P5289" s="11"/>
    </row>
    <row r="5290">
      <c r="A5290" s="22"/>
      <c r="B5290" s="23"/>
      <c r="C5290" s="10"/>
      <c r="D5290" s="10"/>
      <c r="E5290" s="17"/>
      <c r="F5290" s="10"/>
      <c r="G5290" s="10"/>
      <c r="H5290" s="12"/>
      <c r="I5290" s="10"/>
      <c r="J5290" s="10"/>
      <c r="K5290" s="10"/>
      <c r="L5290" s="10"/>
      <c r="M5290" s="10"/>
      <c r="N5290" s="10"/>
      <c r="O5290" s="10"/>
      <c r="P5290" s="11"/>
    </row>
    <row r="5291">
      <c r="A5291" s="22"/>
      <c r="B5291" s="23"/>
      <c r="C5291" s="10"/>
      <c r="D5291" s="10"/>
      <c r="E5291" s="17"/>
      <c r="F5291" s="10"/>
      <c r="G5291" s="10"/>
      <c r="H5291" s="12"/>
      <c r="I5291" s="10"/>
      <c r="J5291" s="10"/>
      <c r="K5291" s="10"/>
      <c r="L5291" s="10"/>
      <c r="M5291" s="10"/>
      <c r="N5291" s="10"/>
      <c r="O5291" s="10"/>
      <c r="P5291" s="11"/>
    </row>
    <row r="5292">
      <c r="A5292" s="22"/>
      <c r="B5292" s="23"/>
      <c r="C5292" s="10"/>
      <c r="D5292" s="10"/>
      <c r="E5292" s="17"/>
      <c r="F5292" s="10"/>
      <c r="G5292" s="10"/>
      <c r="H5292" s="12"/>
      <c r="I5292" s="10"/>
      <c r="J5292" s="10"/>
      <c r="K5292" s="10"/>
      <c r="L5292" s="10"/>
      <c r="M5292" s="10"/>
      <c r="N5292" s="10"/>
      <c r="O5292" s="10"/>
      <c r="P5292" s="11"/>
    </row>
    <row r="5293">
      <c r="A5293" s="22"/>
      <c r="B5293" s="23"/>
      <c r="C5293" s="10"/>
      <c r="D5293" s="10"/>
      <c r="E5293" s="17"/>
      <c r="F5293" s="10"/>
      <c r="G5293" s="10"/>
      <c r="H5293" s="12"/>
      <c r="I5293" s="10"/>
      <c r="J5293" s="10"/>
      <c r="K5293" s="10"/>
      <c r="L5293" s="10"/>
      <c r="M5293" s="10"/>
      <c r="N5293" s="10"/>
      <c r="O5293" s="10"/>
      <c r="P5293" s="11"/>
    </row>
    <row r="5294">
      <c r="A5294" s="22"/>
      <c r="B5294" s="23"/>
      <c r="C5294" s="10"/>
      <c r="D5294" s="10"/>
      <c r="E5294" s="17"/>
      <c r="F5294" s="10"/>
      <c r="G5294" s="10"/>
      <c r="H5294" s="12"/>
      <c r="I5294" s="10"/>
      <c r="J5294" s="10"/>
      <c r="K5294" s="10"/>
      <c r="L5294" s="10"/>
      <c r="M5294" s="10"/>
      <c r="N5294" s="10"/>
      <c r="O5294" s="10"/>
      <c r="P5294" s="11"/>
    </row>
    <row r="5295">
      <c r="A5295" s="22"/>
      <c r="B5295" s="23"/>
      <c r="C5295" s="10"/>
      <c r="D5295" s="10"/>
      <c r="E5295" s="17"/>
      <c r="F5295" s="10"/>
      <c r="G5295" s="10"/>
      <c r="H5295" s="12"/>
      <c r="I5295" s="10"/>
      <c r="J5295" s="10"/>
      <c r="K5295" s="10"/>
      <c r="L5295" s="10"/>
      <c r="M5295" s="10"/>
      <c r="N5295" s="10"/>
      <c r="O5295" s="10"/>
      <c r="P5295" s="11"/>
    </row>
    <row r="5296">
      <c r="A5296" s="22"/>
      <c r="B5296" s="23"/>
      <c r="C5296" s="10"/>
      <c r="D5296" s="10"/>
      <c r="E5296" s="17"/>
      <c r="F5296" s="10"/>
      <c r="G5296" s="10"/>
      <c r="H5296" s="12"/>
      <c r="I5296" s="10"/>
      <c r="J5296" s="10"/>
      <c r="K5296" s="10"/>
      <c r="L5296" s="10"/>
      <c r="M5296" s="10"/>
      <c r="N5296" s="10"/>
      <c r="O5296" s="10"/>
      <c r="P5296" s="11"/>
    </row>
    <row r="5297">
      <c r="A5297" s="22"/>
      <c r="B5297" s="23"/>
      <c r="C5297" s="10"/>
      <c r="D5297" s="10"/>
      <c r="E5297" s="17"/>
      <c r="F5297" s="10"/>
      <c r="G5297" s="10"/>
      <c r="H5297" s="12"/>
      <c r="I5297" s="10"/>
      <c r="J5297" s="10"/>
      <c r="K5297" s="10"/>
      <c r="L5297" s="10"/>
      <c r="M5297" s="10"/>
      <c r="N5297" s="10"/>
      <c r="O5297" s="10"/>
      <c r="P5297" s="11"/>
    </row>
    <row r="5298">
      <c r="A5298" s="22"/>
      <c r="B5298" s="23"/>
      <c r="C5298" s="10"/>
      <c r="D5298" s="10"/>
      <c r="E5298" s="17"/>
      <c r="F5298" s="10"/>
      <c r="G5298" s="10"/>
      <c r="H5298" s="12"/>
      <c r="I5298" s="10"/>
      <c r="J5298" s="10"/>
      <c r="K5298" s="10"/>
      <c r="L5298" s="10"/>
      <c r="M5298" s="10"/>
      <c r="N5298" s="10"/>
      <c r="O5298" s="10"/>
      <c r="P5298" s="11"/>
    </row>
    <row r="5299">
      <c r="A5299" s="22"/>
      <c r="B5299" s="23"/>
      <c r="C5299" s="10"/>
      <c r="D5299" s="10"/>
      <c r="E5299" s="17"/>
      <c r="F5299" s="10"/>
      <c r="G5299" s="10"/>
      <c r="H5299" s="12"/>
      <c r="I5299" s="10"/>
      <c r="J5299" s="10"/>
      <c r="K5299" s="10"/>
      <c r="L5299" s="10"/>
      <c r="M5299" s="10"/>
      <c r="N5299" s="10"/>
      <c r="O5299" s="10"/>
      <c r="P5299" s="11"/>
    </row>
    <row r="5300">
      <c r="A5300" s="22"/>
      <c r="B5300" s="23"/>
      <c r="C5300" s="10"/>
      <c r="D5300" s="10"/>
      <c r="E5300" s="17"/>
      <c r="F5300" s="10"/>
      <c r="G5300" s="10"/>
      <c r="H5300" s="12"/>
      <c r="I5300" s="10"/>
      <c r="J5300" s="10"/>
      <c r="K5300" s="10"/>
      <c r="L5300" s="10"/>
      <c r="M5300" s="10"/>
      <c r="N5300" s="10"/>
      <c r="O5300" s="10"/>
      <c r="P5300" s="11"/>
    </row>
    <row r="5301">
      <c r="A5301" s="22"/>
      <c r="B5301" s="23"/>
      <c r="C5301" s="10"/>
      <c r="D5301" s="10"/>
      <c r="E5301" s="17"/>
      <c r="F5301" s="10"/>
      <c r="G5301" s="10"/>
      <c r="H5301" s="12"/>
      <c r="I5301" s="10"/>
      <c r="J5301" s="10"/>
      <c r="K5301" s="10"/>
      <c r="L5301" s="10"/>
      <c r="M5301" s="10"/>
      <c r="N5301" s="10"/>
      <c r="O5301" s="10"/>
      <c r="P5301" s="11"/>
    </row>
    <row r="5302">
      <c r="A5302" s="22"/>
      <c r="B5302" s="23"/>
      <c r="C5302" s="10"/>
      <c r="D5302" s="10"/>
      <c r="E5302" s="17"/>
      <c r="F5302" s="10"/>
      <c r="G5302" s="10"/>
      <c r="H5302" s="12"/>
      <c r="I5302" s="10"/>
      <c r="J5302" s="10"/>
      <c r="K5302" s="10"/>
      <c r="L5302" s="10"/>
      <c r="M5302" s="10"/>
      <c r="N5302" s="10"/>
      <c r="O5302" s="10"/>
      <c r="P5302" s="11"/>
    </row>
    <row r="5303">
      <c r="A5303" s="22"/>
      <c r="B5303" s="23"/>
      <c r="C5303" s="10"/>
      <c r="D5303" s="10"/>
      <c r="E5303" s="17"/>
      <c r="F5303" s="10"/>
      <c r="G5303" s="10"/>
      <c r="H5303" s="12"/>
      <c r="I5303" s="10"/>
      <c r="J5303" s="10"/>
      <c r="K5303" s="10"/>
      <c r="L5303" s="10"/>
      <c r="M5303" s="10"/>
      <c r="N5303" s="10"/>
      <c r="O5303" s="10"/>
      <c r="P5303" s="11"/>
    </row>
    <row r="5304">
      <c r="A5304" s="22"/>
      <c r="B5304" s="23"/>
      <c r="C5304" s="10"/>
      <c r="D5304" s="10"/>
      <c r="E5304" s="17"/>
      <c r="F5304" s="10"/>
      <c r="G5304" s="10"/>
      <c r="H5304" s="12"/>
      <c r="I5304" s="10"/>
      <c r="J5304" s="10"/>
      <c r="K5304" s="10"/>
      <c r="L5304" s="10"/>
      <c r="M5304" s="10"/>
      <c r="N5304" s="10"/>
      <c r="O5304" s="10"/>
      <c r="P5304" s="11"/>
    </row>
    <row r="5305">
      <c r="A5305" s="22"/>
      <c r="B5305" s="23"/>
      <c r="C5305" s="10"/>
      <c r="D5305" s="10"/>
      <c r="E5305" s="17"/>
      <c r="F5305" s="10"/>
      <c r="G5305" s="10"/>
      <c r="H5305" s="12"/>
      <c r="I5305" s="10"/>
      <c r="J5305" s="10"/>
      <c r="K5305" s="10"/>
      <c r="L5305" s="10"/>
      <c r="M5305" s="10"/>
      <c r="N5305" s="10"/>
      <c r="O5305" s="10"/>
      <c r="P5305" s="11"/>
    </row>
    <row r="5306">
      <c r="A5306" s="22"/>
      <c r="B5306" s="23"/>
      <c r="C5306" s="10"/>
      <c r="D5306" s="10"/>
      <c r="E5306" s="17"/>
      <c r="F5306" s="10"/>
      <c r="G5306" s="10"/>
      <c r="H5306" s="12"/>
      <c r="I5306" s="10"/>
      <c r="J5306" s="10"/>
      <c r="K5306" s="10"/>
      <c r="L5306" s="10"/>
      <c r="M5306" s="10"/>
      <c r="N5306" s="10"/>
      <c r="O5306" s="10"/>
      <c r="P5306" s="11"/>
    </row>
    <row r="5307">
      <c r="A5307" s="22"/>
      <c r="B5307" s="23"/>
      <c r="C5307" s="10"/>
      <c r="D5307" s="10"/>
      <c r="E5307" s="17"/>
      <c r="F5307" s="10"/>
      <c r="G5307" s="10"/>
      <c r="H5307" s="12"/>
      <c r="I5307" s="10"/>
      <c r="J5307" s="10"/>
      <c r="K5307" s="10"/>
      <c r="L5307" s="10"/>
      <c r="M5307" s="10"/>
      <c r="N5307" s="10"/>
      <c r="O5307" s="10"/>
      <c r="P5307" s="11"/>
    </row>
    <row r="5308">
      <c r="A5308" s="22"/>
      <c r="B5308" s="23"/>
      <c r="C5308" s="10"/>
      <c r="D5308" s="10"/>
      <c r="E5308" s="17"/>
      <c r="F5308" s="10"/>
      <c r="G5308" s="10"/>
      <c r="H5308" s="12"/>
      <c r="I5308" s="10"/>
      <c r="J5308" s="10"/>
      <c r="K5308" s="10"/>
      <c r="L5308" s="10"/>
      <c r="M5308" s="10"/>
      <c r="N5308" s="10"/>
      <c r="O5308" s="10"/>
      <c r="P5308" s="11"/>
    </row>
    <row r="5309">
      <c r="A5309" s="22"/>
      <c r="B5309" s="23"/>
      <c r="C5309" s="10"/>
      <c r="D5309" s="10"/>
      <c r="E5309" s="17"/>
      <c r="F5309" s="10"/>
      <c r="G5309" s="10"/>
      <c r="H5309" s="12"/>
      <c r="I5309" s="10"/>
      <c r="J5309" s="10"/>
      <c r="K5309" s="10"/>
      <c r="L5309" s="10"/>
      <c r="M5309" s="10"/>
      <c r="N5309" s="10"/>
      <c r="O5309" s="10"/>
      <c r="P5309" s="11"/>
    </row>
    <row r="5310">
      <c r="A5310" s="22"/>
      <c r="B5310" s="23"/>
      <c r="C5310" s="10"/>
      <c r="D5310" s="10"/>
      <c r="E5310" s="17"/>
      <c r="F5310" s="10"/>
      <c r="G5310" s="10"/>
      <c r="H5310" s="12"/>
      <c r="I5310" s="10"/>
      <c r="J5310" s="10"/>
      <c r="K5310" s="10"/>
      <c r="L5310" s="10"/>
      <c r="M5310" s="10"/>
      <c r="N5310" s="10"/>
      <c r="O5310" s="10"/>
      <c r="P5310" s="11"/>
    </row>
    <row r="5311">
      <c r="A5311" s="22"/>
      <c r="B5311" s="23"/>
      <c r="C5311" s="10"/>
      <c r="D5311" s="10"/>
      <c r="E5311" s="17"/>
      <c r="F5311" s="10"/>
      <c r="G5311" s="10"/>
      <c r="H5311" s="12"/>
      <c r="I5311" s="10"/>
      <c r="J5311" s="10"/>
      <c r="K5311" s="10"/>
      <c r="L5311" s="10"/>
      <c r="M5311" s="10"/>
      <c r="N5311" s="10"/>
      <c r="O5311" s="10"/>
      <c r="P5311" s="11"/>
    </row>
    <row r="5312">
      <c r="A5312" s="22"/>
      <c r="B5312" s="23"/>
      <c r="C5312" s="10"/>
      <c r="D5312" s="10"/>
      <c r="E5312" s="17"/>
      <c r="F5312" s="10"/>
      <c r="G5312" s="10"/>
      <c r="H5312" s="12"/>
      <c r="I5312" s="10"/>
      <c r="J5312" s="10"/>
      <c r="K5312" s="10"/>
      <c r="L5312" s="10"/>
      <c r="M5312" s="10"/>
      <c r="N5312" s="10"/>
      <c r="O5312" s="10"/>
      <c r="P5312" s="11"/>
    </row>
    <row r="5313">
      <c r="A5313" s="22"/>
      <c r="B5313" s="23"/>
      <c r="C5313" s="10"/>
      <c r="D5313" s="10"/>
      <c r="E5313" s="17"/>
      <c r="F5313" s="10"/>
      <c r="G5313" s="10"/>
      <c r="H5313" s="12"/>
      <c r="I5313" s="10"/>
      <c r="J5313" s="10"/>
      <c r="K5313" s="10"/>
      <c r="L5313" s="10"/>
      <c r="M5313" s="10"/>
      <c r="N5313" s="10"/>
      <c r="O5313" s="10"/>
      <c r="P5313" s="11"/>
    </row>
    <row r="5314">
      <c r="A5314" s="22"/>
      <c r="B5314" s="23"/>
      <c r="C5314" s="10"/>
      <c r="D5314" s="10"/>
      <c r="E5314" s="17"/>
      <c r="F5314" s="10"/>
      <c r="G5314" s="10"/>
      <c r="H5314" s="12"/>
      <c r="I5314" s="10"/>
      <c r="J5314" s="10"/>
      <c r="K5314" s="10"/>
      <c r="L5314" s="10"/>
      <c r="M5314" s="10"/>
      <c r="N5314" s="10"/>
      <c r="O5314" s="10"/>
      <c r="P5314" s="11"/>
    </row>
    <row r="5315">
      <c r="A5315" s="22"/>
      <c r="B5315" s="23"/>
      <c r="C5315" s="10"/>
      <c r="D5315" s="10"/>
      <c r="E5315" s="17"/>
      <c r="F5315" s="10"/>
      <c r="G5315" s="10"/>
      <c r="H5315" s="12"/>
      <c r="I5315" s="10"/>
      <c r="J5315" s="10"/>
      <c r="K5315" s="10"/>
      <c r="L5315" s="10"/>
      <c r="M5315" s="10"/>
      <c r="N5315" s="10"/>
      <c r="O5315" s="10"/>
      <c r="P5315" s="11"/>
    </row>
    <row r="5316">
      <c r="A5316" s="22"/>
      <c r="B5316" s="23"/>
      <c r="C5316" s="10"/>
      <c r="D5316" s="10"/>
      <c r="E5316" s="17"/>
      <c r="F5316" s="10"/>
      <c r="G5316" s="10"/>
      <c r="H5316" s="12"/>
      <c r="I5316" s="10"/>
      <c r="J5316" s="10"/>
      <c r="K5316" s="10"/>
      <c r="L5316" s="10"/>
      <c r="M5316" s="10"/>
      <c r="N5316" s="10"/>
      <c r="O5316" s="10"/>
      <c r="P5316" s="11"/>
    </row>
    <row r="5317">
      <c r="A5317" s="22"/>
      <c r="B5317" s="23"/>
      <c r="C5317" s="10"/>
      <c r="D5317" s="10"/>
      <c r="E5317" s="17"/>
      <c r="F5317" s="10"/>
      <c r="G5317" s="10"/>
      <c r="H5317" s="12"/>
      <c r="I5317" s="10"/>
      <c r="J5317" s="10"/>
      <c r="K5317" s="10"/>
      <c r="L5317" s="10"/>
      <c r="M5317" s="10"/>
      <c r="N5317" s="10"/>
      <c r="O5317" s="10"/>
      <c r="P5317" s="11"/>
    </row>
    <row r="5318">
      <c r="A5318" s="22"/>
      <c r="B5318" s="23"/>
      <c r="C5318" s="10"/>
      <c r="D5318" s="10"/>
      <c r="E5318" s="17"/>
      <c r="F5318" s="10"/>
      <c r="G5318" s="10"/>
      <c r="H5318" s="12"/>
      <c r="I5318" s="10"/>
      <c r="J5318" s="10"/>
      <c r="K5318" s="10"/>
      <c r="L5318" s="10"/>
      <c r="M5318" s="10"/>
      <c r="N5318" s="10"/>
      <c r="O5318" s="10"/>
      <c r="P5318" s="11"/>
    </row>
    <row r="5319">
      <c r="A5319" s="22"/>
      <c r="B5319" s="23"/>
      <c r="C5319" s="10"/>
      <c r="D5319" s="10"/>
      <c r="E5319" s="17"/>
      <c r="F5319" s="10"/>
      <c r="G5319" s="10"/>
      <c r="H5319" s="12"/>
      <c r="I5319" s="10"/>
      <c r="J5319" s="10"/>
      <c r="K5319" s="10"/>
      <c r="L5319" s="10"/>
      <c r="M5319" s="10"/>
      <c r="N5319" s="10"/>
      <c r="O5319" s="10"/>
      <c r="P5319" s="11"/>
    </row>
    <row r="5320">
      <c r="A5320" s="22"/>
      <c r="B5320" s="23"/>
      <c r="C5320" s="10"/>
      <c r="D5320" s="10"/>
      <c r="E5320" s="17"/>
      <c r="F5320" s="10"/>
      <c r="G5320" s="10"/>
      <c r="H5320" s="12"/>
      <c r="I5320" s="10"/>
      <c r="J5320" s="10"/>
      <c r="K5320" s="10"/>
      <c r="L5320" s="10"/>
      <c r="M5320" s="10"/>
      <c r="N5320" s="10"/>
      <c r="O5320" s="10"/>
      <c r="P5320" s="11"/>
    </row>
    <row r="5321">
      <c r="A5321" s="22"/>
      <c r="B5321" s="23"/>
      <c r="C5321" s="10"/>
      <c r="D5321" s="10"/>
      <c r="E5321" s="17"/>
      <c r="F5321" s="10"/>
      <c r="G5321" s="10"/>
      <c r="H5321" s="12"/>
      <c r="I5321" s="10"/>
      <c r="J5321" s="10"/>
      <c r="K5321" s="10"/>
      <c r="L5321" s="10"/>
      <c r="M5321" s="10"/>
      <c r="N5321" s="10"/>
      <c r="O5321" s="10"/>
      <c r="P5321" s="11"/>
    </row>
    <row r="5322">
      <c r="A5322" s="22"/>
      <c r="B5322" s="23"/>
      <c r="C5322" s="10"/>
      <c r="D5322" s="10"/>
      <c r="E5322" s="17"/>
      <c r="F5322" s="10"/>
      <c r="G5322" s="10"/>
      <c r="H5322" s="12"/>
      <c r="I5322" s="10"/>
      <c r="J5322" s="10"/>
      <c r="K5322" s="10"/>
      <c r="L5322" s="10"/>
      <c r="M5322" s="10"/>
      <c r="N5322" s="10"/>
      <c r="O5322" s="10"/>
      <c r="P5322" s="11"/>
    </row>
    <row r="5323">
      <c r="A5323" s="22"/>
      <c r="B5323" s="23"/>
      <c r="C5323" s="10"/>
      <c r="D5323" s="10"/>
      <c r="E5323" s="17"/>
      <c r="F5323" s="10"/>
      <c r="G5323" s="10"/>
      <c r="H5323" s="12"/>
      <c r="I5323" s="10"/>
      <c r="J5323" s="10"/>
      <c r="K5323" s="10"/>
      <c r="L5323" s="10"/>
      <c r="M5323" s="10"/>
      <c r="N5323" s="10"/>
      <c r="O5323" s="10"/>
      <c r="P5323" s="11"/>
    </row>
    <row r="5324">
      <c r="A5324" s="22"/>
      <c r="B5324" s="23"/>
      <c r="C5324" s="10"/>
      <c r="D5324" s="10"/>
      <c r="E5324" s="17"/>
      <c r="F5324" s="10"/>
      <c r="G5324" s="10"/>
      <c r="H5324" s="12"/>
      <c r="I5324" s="10"/>
      <c r="J5324" s="10"/>
      <c r="K5324" s="10"/>
      <c r="L5324" s="10"/>
      <c r="M5324" s="10"/>
      <c r="N5324" s="10"/>
      <c r="O5324" s="10"/>
      <c r="P5324" s="11"/>
    </row>
    <row r="5325">
      <c r="A5325" s="22"/>
      <c r="B5325" s="23"/>
      <c r="C5325" s="10"/>
      <c r="D5325" s="10"/>
      <c r="E5325" s="17"/>
      <c r="F5325" s="10"/>
      <c r="G5325" s="10"/>
      <c r="H5325" s="12"/>
      <c r="I5325" s="10"/>
      <c r="J5325" s="10"/>
      <c r="K5325" s="10"/>
      <c r="L5325" s="10"/>
      <c r="M5325" s="10"/>
      <c r="N5325" s="10"/>
      <c r="O5325" s="10"/>
      <c r="P5325" s="11"/>
    </row>
    <row r="5326">
      <c r="A5326" s="22"/>
      <c r="B5326" s="23"/>
      <c r="C5326" s="10"/>
      <c r="D5326" s="10"/>
      <c r="E5326" s="17"/>
      <c r="F5326" s="10"/>
      <c r="G5326" s="10"/>
      <c r="H5326" s="12"/>
      <c r="I5326" s="10"/>
      <c r="J5326" s="10"/>
      <c r="K5326" s="10"/>
      <c r="L5326" s="10"/>
      <c r="M5326" s="10"/>
      <c r="N5326" s="10"/>
      <c r="O5326" s="10"/>
      <c r="P5326" s="11"/>
    </row>
    <row r="5327">
      <c r="A5327" s="22"/>
      <c r="B5327" s="23"/>
      <c r="C5327" s="10"/>
      <c r="D5327" s="10"/>
      <c r="E5327" s="17"/>
      <c r="F5327" s="10"/>
      <c r="G5327" s="10"/>
      <c r="H5327" s="12"/>
      <c r="I5327" s="10"/>
      <c r="J5327" s="10"/>
      <c r="K5327" s="10"/>
      <c r="L5327" s="10"/>
      <c r="M5327" s="10"/>
      <c r="N5327" s="10"/>
      <c r="O5327" s="10"/>
      <c r="P5327" s="11"/>
    </row>
    <row r="5328">
      <c r="A5328" s="22"/>
      <c r="B5328" s="23"/>
      <c r="C5328" s="10"/>
      <c r="D5328" s="10"/>
      <c r="E5328" s="17"/>
      <c r="F5328" s="10"/>
      <c r="G5328" s="10"/>
      <c r="H5328" s="12"/>
      <c r="I5328" s="10"/>
      <c r="J5328" s="10"/>
      <c r="K5328" s="10"/>
      <c r="L5328" s="10"/>
      <c r="M5328" s="10"/>
      <c r="N5328" s="10"/>
      <c r="O5328" s="10"/>
      <c r="P5328" s="11"/>
    </row>
    <row r="5329">
      <c r="A5329" s="22"/>
      <c r="B5329" s="23"/>
      <c r="C5329" s="10"/>
      <c r="D5329" s="10"/>
      <c r="E5329" s="17"/>
      <c r="F5329" s="10"/>
      <c r="G5329" s="10"/>
      <c r="H5329" s="12"/>
      <c r="I5329" s="10"/>
      <c r="J5329" s="10"/>
      <c r="K5329" s="10"/>
      <c r="L5329" s="10"/>
      <c r="M5329" s="10"/>
      <c r="N5329" s="10"/>
      <c r="O5329" s="10"/>
      <c r="P5329" s="11"/>
    </row>
    <row r="5330">
      <c r="A5330" s="22"/>
      <c r="B5330" s="23"/>
      <c r="C5330" s="10"/>
      <c r="D5330" s="10"/>
      <c r="E5330" s="17"/>
      <c r="F5330" s="10"/>
      <c r="G5330" s="10"/>
      <c r="H5330" s="12"/>
      <c r="I5330" s="10"/>
      <c r="J5330" s="10"/>
      <c r="K5330" s="10"/>
      <c r="L5330" s="10"/>
      <c r="M5330" s="10"/>
      <c r="N5330" s="10"/>
      <c r="O5330" s="10"/>
      <c r="P5330" s="11"/>
    </row>
    <row r="5331">
      <c r="A5331" s="22"/>
      <c r="B5331" s="23"/>
      <c r="C5331" s="10"/>
      <c r="D5331" s="10"/>
      <c r="E5331" s="17"/>
      <c r="F5331" s="10"/>
      <c r="G5331" s="10"/>
      <c r="H5331" s="12"/>
      <c r="I5331" s="10"/>
      <c r="J5331" s="10"/>
      <c r="K5331" s="10"/>
      <c r="L5331" s="10"/>
      <c r="M5331" s="10"/>
      <c r="N5331" s="10"/>
      <c r="O5331" s="10"/>
      <c r="P5331" s="11"/>
    </row>
    <row r="5332">
      <c r="A5332" s="22"/>
      <c r="B5332" s="23"/>
      <c r="C5332" s="10"/>
      <c r="D5332" s="10"/>
      <c r="E5332" s="17"/>
      <c r="F5332" s="10"/>
      <c r="G5332" s="10"/>
      <c r="H5332" s="12"/>
      <c r="I5332" s="10"/>
      <c r="J5332" s="10"/>
      <c r="K5332" s="10"/>
      <c r="L5332" s="10"/>
      <c r="M5332" s="10"/>
      <c r="N5332" s="10"/>
      <c r="O5332" s="10"/>
      <c r="P5332" s="11"/>
    </row>
    <row r="5333">
      <c r="A5333" s="22"/>
      <c r="B5333" s="23"/>
      <c r="C5333" s="10"/>
      <c r="D5333" s="10"/>
      <c r="E5333" s="17"/>
      <c r="F5333" s="10"/>
      <c r="G5333" s="10"/>
      <c r="H5333" s="12"/>
      <c r="I5333" s="10"/>
      <c r="J5333" s="10"/>
      <c r="K5333" s="10"/>
      <c r="L5333" s="10"/>
      <c r="M5333" s="10"/>
      <c r="N5333" s="10"/>
      <c r="O5333" s="10"/>
      <c r="P5333" s="11"/>
    </row>
    <row r="5334">
      <c r="A5334" s="22"/>
      <c r="B5334" s="23"/>
      <c r="C5334" s="10"/>
      <c r="D5334" s="10"/>
      <c r="E5334" s="17"/>
      <c r="F5334" s="10"/>
      <c r="G5334" s="10"/>
      <c r="H5334" s="12"/>
      <c r="I5334" s="10"/>
      <c r="J5334" s="10"/>
      <c r="K5334" s="10"/>
      <c r="L5334" s="10"/>
      <c r="M5334" s="10"/>
      <c r="N5334" s="10"/>
      <c r="O5334" s="10"/>
      <c r="P5334" s="11"/>
    </row>
    <row r="5335">
      <c r="A5335" s="22"/>
      <c r="B5335" s="23"/>
      <c r="C5335" s="10"/>
      <c r="D5335" s="10"/>
      <c r="E5335" s="17"/>
      <c r="F5335" s="10"/>
      <c r="G5335" s="10"/>
      <c r="H5335" s="12"/>
      <c r="I5335" s="10"/>
      <c r="J5335" s="10"/>
      <c r="K5335" s="10"/>
      <c r="L5335" s="10"/>
      <c r="M5335" s="10"/>
      <c r="N5335" s="10"/>
      <c r="O5335" s="10"/>
      <c r="P5335" s="11"/>
    </row>
    <row r="5336">
      <c r="A5336" s="22"/>
      <c r="B5336" s="23"/>
      <c r="C5336" s="10"/>
      <c r="D5336" s="10"/>
      <c r="E5336" s="17"/>
      <c r="F5336" s="10"/>
      <c r="G5336" s="10"/>
      <c r="H5336" s="12"/>
      <c r="I5336" s="10"/>
      <c r="J5336" s="10"/>
      <c r="K5336" s="10"/>
      <c r="L5336" s="10"/>
      <c r="M5336" s="10"/>
      <c r="N5336" s="10"/>
      <c r="O5336" s="10"/>
      <c r="P5336" s="11"/>
    </row>
    <row r="5337">
      <c r="A5337" s="22"/>
      <c r="B5337" s="23"/>
      <c r="C5337" s="10"/>
      <c r="D5337" s="10"/>
      <c r="E5337" s="17"/>
      <c r="F5337" s="10"/>
      <c r="G5337" s="10"/>
      <c r="H5337" s="12"/>
      <c r="I5337" s="10"/>
      <c r="J5337" s="10"/>
      <c r="K5337" s="10"/>
      <c r="L5337" s="10"/>
      <c r="M5337" s="10"/>
      <c r="N5337" s="10"/>
      <c r="O5337" s="10"/>
      <c r="P5337" s="11"/>
    </row>
    <row r="5338">
      <c r="A5338" s="22"/>
      <c r="B5338" s="23"/>
      <c r="C5338" s="10"/>
      <c r="D5338" s="10"/>
      <c r="E5338" s="17"/>
      <c r="F5338" s="10"/>
      <c r="G5338" s="10"/>
      <c r="H5338" s="12"/>
      <c r="I5338" s="10"/>
      <c r="J5338" s="10"/>
      <c r="K5338" s="10"/>
      <c r="L5338" s="10"/>
      <c r="M5338" s="10"/>
      <c r="N5338" s="10"/>
      <c r="O5338" s="10"/>
      <c r="P5338" s="11"/>
    </row>
    <row r="5339">
      <c r="A5339" s="22"/>
      <c r="B5339" s="23"/>
      <c r="C5339" s="10"/>
      <c r="D5339" s="10"/>
      <c r="E5339" s="17"/>
      <c r="F5339" s="10"/>
      <c r="G5339" s="10"/>
      <c r="H5339" s="12"/>
      <c r="I5339" s="10"/>
      <c r="J5339" s="10"/>
      <c r="K5339" s="10"/>
      <c r="L5339" s="10"/>
      <c r="M5339" s="10"/>
      <c r="N5339" s="10"/>
      <c r="O5339" s="10"/>
      <c r="P5339" s="11"/>
    </row>
    <row r="5340">
      <c r="A5340" s="22"/>
      <c r="B5340" s="23"/>
      <c r="C5340" s="10"/>
      <c r="D5340" s="10"/>
      <c r="E5340" s="17"/>
      <c r="F5340" s="10"/>
      <c r="G5340" s="10"/>
      <c r="H5340" s="12"/>
      <c r="I5340" s="10"/>
      <c r="J5340" s="10"/>
      <c r="K5340" s="10"/>
      <c r="L5340" s="10"/>
      <c r="M5340" s="10"/>
      <c r="N5340" s="10"/>
      <c r="O5340" s="10"/>
      <c r="P5340" s="11"/>
    </row>
    <row r="5341">
      <c r="A5341" s="22"/>
      <c r="B5341" s="23"/>
      <c r="C5341" s="10"/>
      <c r="D5341" s="10"/>
      <c r="E5341" s="17"/>
      <c r="F5341" s="10"/>
      <c r="G5341" s="10"/>
      <c r="H5341" s="12"/>
      <c r="I5341" s="10"/>
      <c r="J5341" s="10"/>
      <c r="K5341" s="10"/>
      <c r="L5341" s="10"/>
      <c r="M5341" s="10"/>
      <c r="N5341" s="10"/>
      <c r="O5341" s="10"/>
      <c r="P5341" s="11"/>
    </row>
    <row r="5342">
      <c r="A5342" s="22"/>
      <c r="B5342" s="23"/>
      <c r="C5342" s="10"/>
      <c r="D5342" s="10"/>
      <c r="E5342" s="17"/>
      <c r="F5342" s="10"/>
      <c r="G5342" s="10"/>
      <c r="H5342" s="12"/>
      <c r="I5342" s="10"/>
      <c r="J5342" s="10"/>
      <c r="K5342" s="10"/>
      <c r="L5342" s="10"/>
      <c r="M5342" s="10"/>
      <c r="N5342" s="10"/>
      <c r="O5342" s="10"/>
      <c r="P5342" s="11"/>
    </row>
    <row r="5343">
      <c r="A5343" s="22"/>
      <c r="B5343" s="23"/>
      <c r="C5343" s="10"/>
      <c r="D5343" s="10"/>
      <c r="E5343" s="17"/>
      <c r="F5343" s="10"/>
      <c r="G5343" s="10"/>
      <c r="H5343" s="12"/>
      <c r="I5343" s="10"/>
      <c r="J5343" s="10"/>
      <c r="K5343" s="10"/>
      <c r="L5343" s="10"/>
      <c r="M5343" s="10"/>
      <c r="N5343" s="10"/>
      <c r="O5343" s="10"/>
      <c r="P5343" s="11"/>
    </row>
    <row r="5344">
      <c r="A5344" s="22"/>
      <c r="B5344" s="23"/>
      <c r="C5344" s="10"/>
      <c r="D5344" s="10"/>
      <c r="E5344" s="17"/>
      <c r="F5344" s="10"/>
      <c r="G5344" s="10"/>
      <c r="H5344" s="12"/>
      <c r="I5344" s="10"/>
      <c r="J5344" s="10"/>
      <c r="K5344" s="10"/>
      <c r="L5344" s="10"/>
      <c r="M5344" s="10"/>
      <c r="N5344" s="10"/>
      <c r="O5344" s="10"/>
      <c r="P5344" s="11"/>
    </row>
    <row r="5345">
      <c r="A5345" s="22"/>
      <c r="B5345" s="23"/>
      <c r="C5345" s="10"/>
      <c r="D5345" s="10"/>
      <c r="E5345" s="17"/>
      <c r="F5345" s="10"/>
      <c r="G5345" s="10"/>
      <c r="H5345" s="12"/>
      <c r="I5345" s="10"/>
      <c r="J5345" s="10"/>
      <c r="K5345" s="10"/>
      <c r="L5345" s="10"/>
      <c r="M5345" s="10"/>
      <c r="N5345" s="10"/>
      <c r="O5345" s="10"/>
      <c r="P5345" s="11"/>
    </row>
    <row r="5346">
      <c r="A5346" s="22"/>
      <c r="B5346" s="23"/>
      <c r="C5346" s="10"/>
      <c r="D5346" s="10"/>
      <c r="E5346" s="17"/>
      <c r="F5346" s="10"/>
      <c r="G5346" s="10"/>
      <c r="H5346" s="12"/>
      <c r="I5346" s="10"/>
      <c r="J5346" s="10"/>
      <c r="K5346" s="10"/>
      <c r="L5346" s="10"/>
      <c r="M5346" s="10"/>
      <c r="N5346" s="10"/>
      <c r="O5346" s="10"/>
      <c r="P5346" s="11"/>
    </row>
    <row r="5347">
      <c r="A5347" s="22"/>
      <c r="B5347" s="23"/>
      <c r="C5347" s="10"/>
      <c r="D5347" s="10"/>
      <c r="E5347" s="17"/>
      <c r="F5347" s="10"/>
      <c r="G5347" s="10"/>
      <c r="H5347" s="12"/>
      <c r="I5347" s="10"/>
      <c r="J5347" s="10"/>
      <c r="K5347" s="10"/>
      <c r="L5347" s="10"/>
      <c r="M5347" s="10"/>
      <c r="N5347" s="10"/>
      <c r="O5347" s="10"/>
      <c r="P5347" s="11"/>
    </row>
    <row r="5348">
      <c r="A5348" s="22"/>
      <c r="B5348" s="23"/>
      <c r="C5348" s="10"/>
      <c r="D5348" s="10"/>
      <c r="E5348" s="17"/>
      <c r="F5348" s="10"/>
      <c r="G5348" s="10"/>
      <c r="H5348" s="12"/>
      <c r="I5348" s="10"/>
      <c r="J5348" s="10"/>
      <c r="K5348" s="10"/>
      <c r="L5348" s="10"/>
      <c r="M5348" s="10"/>
      <c r="N5348" s="10"/>
      <c r="O5348" s="10"/>
      <c r="P5348" s="11"/>
    </row>
    <row r="5349">
      <c r="A5349" s="22"/>
      <c r="B5349" s="23"/>
      <c r="C5349" s="10"/>
      <c r="D5349" s="10"/>
      <c r="E5349" s="17"/>
      <c r="F5349" s="10"/>
      <c r="G5349" s="10"/>
      <c r="H5349" s="12"/>
      <c r="I5349" s="10"/>
      <c r="J5349" s="10"/>
      <c r="K5349" s="10"/>
      <c r="L5349" s="10"/>
      <c r="M5349" s="10"/>
      <c r="N5349" s="10"/>
      <c r="O5349" s="10"/>
      <c r="P5349" s="11"/>
    </row>
    <row r="5350">
      <c r="A5350" s="22"/>
      <c r="B5350" s="23"/>
      <c r="C5350" s="10"/>
      <c r="D5350" s="10"/>
      <c r="E5350" s="17"/>
      <c r="F5350" s="10"/>
      <c r="G5350" s="10"/>
      <c r="H5350" s="12"/>
      <c r="I5350" s="10"/>
      <c r="J5350" s="10"/>
      <c r="K5350" s="10"/>
      <c r="L5350" s="10"/>
      <c r="M5350" s="10"/>
      <c r="N5350" s="10"/>
      <c r="O5350" s="10"/>
      <c r="P5350" s="11"/>
    </row>
    <row r="5351">
      <c r="A5351" s="22"/>
      <c r="B5351" s="23"/>
      <c r="C5351" s="10"/>
      <c r="D5351" s="10"/>
      <c r="E5351" s="17"/>
      <c r="F5351" s="10"/>
      <c r="G5351" s="10"/>
      <c r="H5351" s="12"/>
      <c r="I5351" s="10"/>
      <c r="J5351" s="10"/>
      <c r="K5351" s="10"/>
      <c r="L5351" s="10"/>
      <c r="M5351" s="10"/>
      <c r="N5351" s="10"/>
      <c r="O5351" s="10"/>
      <c r="P5351" s="11"/>
    </row>
    <row r="5352">
      <c r="A5352" s="22"/>
      <c r="B5352" s="23"/>
      <c r="C5352" s="10"/>
      <c r="D5352" s="10"/>
      <c r="E5352" s="17"/>
      <c r="F5352" s="10"/>
      <c r="G5352" s="10"/>
      <c r="H5352" s="12"/>
      <c r="I5352" s="10"/>
      <c r="J5352" s="10"/>
      <c r="K5352" s="10"/>
      <c r="L5352" s="10"/>
      <c r="M5352" s="10"/>
      <c r="N5352" s="10"/>
      <c r="O5352" s="10"/>
      <c r="P5352" s="11"/>
    </row>
    <row r="5353">
      <c r="A5353" s="22"/>
      <c r="B5353" s="23"/>
      <c r="C5353" s="10"/>
      <c r="D5353" s="10"/>
      <c r="E5353" s="17"/>
      <c r="F5353" s="10"/>
      <c r="G5353" s="10"/>
      <c r="H5353" s="12"/>
      <c r="I5353" s="10"/>
      <c r="J5353" s="10"/>
      <c r="K5353" s="10"/>
      <c r="L5353" s="10"/>
      <c r="M5353" s="10"/>
      <c r="N5353" s="10"/>
      <c r="O5353" s="10"/>
      <c r="P5353" s="11"/>
    </row>
    <row r="5354">
      <c r="A5354" s="22"/>
      <c r="B5354" s="23"/>
      <c r="C5354" s="10"/>
      <c r="D5354" s="10"/>
      <c r="E5354" s="17"/>
      <c r="F5354" s="10"/>
      <c r="G5354" s="10"/>
      <c r="H5354" s="12"/>
      <c r="I5354" s="10"/>
      <c r="J5354" s="10"/>
      <c r="K5354" s="10"/>
      <c r="L5354" s="10"/>
      <c r="M5354" s="10"/>
      <c r="N5354" s="10"/>
      <c r="O5354" s="10"/>
      <c r="P5354" s="11"/>
    </row>
    <row r="5355">
      <c r="A5355" s="22"/>
      <c r="B5355" s="23"/>
      <c r="C5355" s="10"/>
      <c r="D5355" s="10"/>
      <c r="E5355" s="17"/>
      <c r="F5355" s="10"/>
      <c r="G5355" s="10"/>
      <c r="H5355" s="12"/>
      <c r="I5355" s="10"/>
      <c r="J5355" s="10"/>
      <c r="K5355" s="10"/>
      <c r="L5355" s="10"/>
      <c r="M5355" s="10"/>
      <c r="N5355" s="10"/>
      <c r="O5355" s="10"/>
      <c r="P5355" s="11"/>
    </row>
    <row r="5356">
      <c r="A5356" s="22"/>
      <c r="B5356" s="23"/>
      <c r="C5356" s="10"/>
      <c r="D5356" s="10"/>
      <c r="E5356" s="17"/>
      <c r="F5356" s="10"/>
      <c r="G5356" s="10"/>
      <c r="H5356" s="12"/>
      <c r="I5356" s="10"/>
      <c r="J5356" s="10"/>
      <c r="K5356" s="10"/>
      <c r="L5356" s="10"/>
      <c r="M5356" s="10"/>
      <c r="N5356" s="10"/>
      <c r="O5356" s="10"/>
      <c r="P5356" s="11"/>
    </row>
    <row r="5357">
      <c r="A5357" s="22"/>
      <c r="B5357" s="23"/>
      <c r="C5357" s="10"/>
      <c r="D5357" s="10"/>
      <c r="E5357" s="17"/>
      <c r="F5357" s="10"/>
      <c r="G5357" s="10"/>
      <c r="H5357" s="12"/>
      <c r="I5357" s="10"/>
      <c r="J5357" s="10"/>
      <c r="K5357" s="10"/>
      <c r="L5357" s="10"/>
      <c r="M5357" s="10"/>
      <c r="N5357" s="10"/>
      <c r="O5357" s="10"/>
      <c r="P5357" s="11"/>
    </row>
    <row r="5358">
      <c r="A5358" s="22"/>
      <c r="B5358" s="23"/>
      <c r="C5358" s="10"/>
      <c r="D5358" s="10"/>
      <c r="E5358" s="17"/>
      <c r="F5358" s="10"/>
      <c r="G5358" s="10"/>
      <c r="H5358" s="12"/>
      <c r="I5358" s="10"/>
      <c r="J5358" s="10"/>
      <c r="K5358" s="10"/>
      <c r="L5358" s="10"/>
      <c r="M5358" s="10"/>
      <c r="N5358" s="10"/>
      <c r="O5358" s="10"/>
      <c r="P5358" s="11"/>
    </row>
    <row r="5359">
      <c r="A5359" s="22"/>
      <c r="B5359" s="23"/>
      <c r="C5359" s="10"/>
      <c r="D5359" s="10"/>
      <c r="E5359" s="17"/>
      <c r="F5359" s="10"/>
      <c r="G5359" s="10"/>
      <c r="H5359" s="12"/>
      <c r="I5359" s="10"/>
      <c r="J5359" s="10"/>
      <c r="K5359" s="10"/>
      <c r="L5359" s="10"/>
      <c r="M5359" s="10"/>
      <c r="N5359" s="10"/>
      <c r="O5359" s="10"/>
      <c r="P5359" s="11"/>
    </row>
    <row r="5360">
      <c r="A5360" s="22"/>
      <c r="B5360" s="23"/>
      <c r="C5360" s="10"/>
      <c r="D5360" s="10"/>
      <c r="E5360" s="17"/>
      <c r="F5360" s="10"/>
      <c r="G5360" s="10"/>
      <c r="H5360" s="12"/>
      <c r="I5360" s="10"/>
      <c r="J5360" s="10"/>
      <c r="K5360" s="10"/>
      <c r="L5360" s="10"/>
      <c r="M5360" s="10"/>
      <c r="N5360" s="10"/>
      <c r="O5360" s="10"/>
      <c r="P5360" s="11"/>
    </row>
    <row r="5361">
      <c r="A5361" s="22"/>
      <c r="B5361" s="23"/>
      <c r="C5361" s="10"/>
      <c r="D5361" s="10"/>
      <c r="E5361" s="17"/>
      <c r="F5361" s="10"/>
      <c r="G5361" s="10"/>
      <c r="H5361" s="12"/>
      <c r="I5361" s="10"/>
      <c r="J5361" s="10"/>
      <c r="K5361" s="10"/>
      <c r="L5361" s="10"/>
      <c r="M5361" s="10"/>
      <c r="N5361" s="10"/>
      <c r="O5361" s="10"/>
      <c r="P5361" s="11"/>
    </row>
    <row r="5362">
      <c r="A5362" s="22"/>
      <c r="B5362" s="23"/>
      <c r="C5362" s="10"/>
      <c r="D5362" s="10"/>
      <c r="E5362" s="17"/>
      <c r="F5362" s="10"/>
      <c r="G5362" s="10"/>
      <c r="H5362" s="12"/>
      <c r="I5362" s="10"/>
      <c r="J5362" s="10"/>
      <c r="K5362" s="10"/>
      <c r="L5362" s="10"/>
      <c r="M5362" s="10"/>
      <c r="N5362" s="10"/>
      <c r="O5362" s="10"/>
      <c r="P5362" s="11"/>
    </row>
    <row r="5363">
      <c r="A5363" s="22"/>
      <c r="B5363" s="23"/>
      <c r="C5363" s="10"/>
      <c r="D5363" s="10"/>
      <c r="E5363" s="17"/>
      <c r="F5363" s="10"/>
      <c r="G5363" s="10"/>
      <c r="H5363" s="12"/>
      <c r="I5363" s="10"/>
      <c r="J5363" s="10"/>
      <c r="K5363" s="10"/>
      <c r="L5363" s="10"/>
      <c r="M5363" s="10"/>
      <c r="N5363" s="10"/>
      <c r="O5363" s="10"/>
      <c r="P5363" s="11"/>
    </row>
    <row r="5364">
      <c r="A5364" s="22"/>
      <c r="B5364" s="23"/>
      <c r="C5364" s="10"/>
      <c r="D5364" s="10"/>
      <c r="E5364" s="17"/>
      <c r="F5364" s="10"/>
      <c r="G5364" s="10"/>
      <c r="H5364" s="12"/>
      <c r="I5364" s="10"/>
      <c r="J5364" s="10"/>
      <c r="K5364" s="10"/>
      <c r="L5364" s="10"/>
      <c r="M5364" s="10"/>
      <c r="N5364" s="10"/>
      <c r="O5364" s="10"/>
      <c r="P5364" s="11"/>
    </row>
    <row r="5365">
      <c r="A5365" s="22"/>
      <c r="B5365" s="23"/>
      <c r="C5365" s="10"/>
      <c r="D5365" s="10"/>
      <c r="E5365" s="17"/>
      <c r="F5365" s="10"/>
      <c r="G5365" s="10"/>
      <c r="H5365" s="12"/>
      <c r="I5365" s="10"/>
      <c r="J5365" s="10"/>
      <c r="K5365" s="10"/>
      <c r="L5365" s="10"/>
      <c r="M5365" s="10"/>
      <c r="N5365" s="10"/>
      <c r="O5365" s="10"/>
      <c r="P5365" s="11"/>
    </row>
    <row r="5366">
      <c r="A5366" s="22"/>
      <c r="B5366" s="23"/>
      <c r="C5366" s="10"/>
      <c r="D5366" s="10"/>
      <c r="E5366" s="17"/>
      <c r="F5366" s="10"/>
      <c r="G5366" s="10"/>
      <c r="H5366" s="12"/>
      <c r="I5366" s="10"/>
      <c r="J5366" s="10"/>
      <c r="K5366" s="10"/>
      <c r="L5366" s="10"/>
      <c r="M5366" s="10"/>
      <c r="N5366" s="10"/>
      <c r="O5366" s="10"/>
      <c r="P5366" s="11"/>
    </row>
    <row r="5367">
      <c r="A5367" s="22"/>
      <c r="B5367" s="23"/>
      <c r="C5367" s="10"/>
      <c r="D5367" s="10"/>
      <c r="E5367" s="17"/>
      <c r="F5367" s="10"/>
      <c r="G5367" s="10"/>
      <c r="H5367" s="12"/>
      <c r="I5367" s="10"/>
      <c r="J5367" s="10"/>
      <c r="K5367" s="10"/>
      <c r="L5367" s="10"/>
      <c r="M5367" s="10"/>
      <c r="N5367" s="10"/>
      <c r="O5367" s="10"/>
      <c r="P5367" s="11"/>
    </row>
    <row r="5368">
      <c r="A5368" s="22"/>
      <c r="B5368" s="23"/>
      <c r="C5368" s="10"/>
      <c r="D5368" s="10"/>
      <c r="E5368" s="17"/>
      <c r="F5368" s="10"/>
      <c r="G5368" s="10"/>
      <c r="H5368" s="12"/>
      <c r="I5368" s="10"/>
      <c r="J5368" s="10"/>
      <c r="K5368" s="10"/>
      <c r="L5368" s="10"/>
      <c r="M5368" s="10"/>
      <c r="N5368" s="10"/>
      <c r="O5368" s="10"/>
      <c r="P5368" s="11"/>
    </row>
    <row r="5369">
      <c r="A5369" s="22"/>
      <c r="B5369" s="23"/>
      <c r="C5369" s="10"/>
      <c r="D5369" s="10"/>
      <c r="E5369" s="17"/>
      <c r="F5369" s="10"/>
      <c r="G5369" s="10"/>
      <c r="H5369" s="12"/>
      <c r="I5369" s="10"/>
      <c r="J5369" s="10"/>
      <c r="K5369" s="10"/>
      <c r="L5369" s="10"/>
      <c r="M5369" s="10"/>
      <c r="N5369" s="10"/>
      <c r="O5369" s="10"/>
      <c r="P5369" s="11"/>
    </row>
    <row r="5370">
      <c r="A5370" s="22"/>
      <c r="B5370" s="23"/>
      <c r="C5370" s="10"/>
      <c r="D5370" s="10"/>
      <c r="E5370" s="17"/>
      <c r="F5370" s="10"/>
      <c r="G5370" s="10"/>
      <c r="H5370" s="12"/>
      <c r="I5370" s="10"/>
      <c r="J5370" s="10"/>
      <c r="K5370" s="10"/>
      <c r="L5370" s="10"/>
      <c r="M5370" s="10"/>
      <c r="N5370" s="10"/>
      <c r="O5370" s="10"/>
      <c r="P5370" s="11"/>
    </row>
    <row r="5371">
      <c r="A5371" s="22"/>
      <c r="B5371" s="23"/>
      <c r="C5371" s="10"/>
      <c r="D5371" s="10"/>
      <c r="E5371" s="17"/>
      <c r="F5371" s="10"/>
      <c r="G5371" s="10"/>
      <c r="H5371" s="12"/>
      <c r="I5371" s="10"/>
      <c r="J5371" s="10"/>
      <c r="K5371" s="10"/>
      <c r="L5371" s="10"/>
      <c r="M5371" s="10"/>
      <c r="N5371" s="10"/>
      <c r="O5371" s="10"/>
      <c r="P5371" s="11"/>
    </row>
    <row r="5372">
      <c r="A5372" s="22"/>
      <c r="B5372" s="23"/>
      <c r="C5372" s="10"/>
      <c r="D5372" s="10"/>
      <c r="E5372" s="17"/>
      <c r="F5372" s="10"/>
      <c r="G5372" s="10"/>
      <c r="H5372" s="12"/>
      <c r="I5372" s="10"/>
      <c r="J5372" s="10"/>
      <c r="K5372" s="10"/>
      <c r="L5372" s="10"/>
      <c r="M5372" s="10"/>
      <c r="N5372" s="10"/>
      <c r="O5372" s="10"/>
      <c r="P5372" s="11"/>
    </row>
    <row r="5373">
      <c r="A5373" s="22"/>
      <c r="B5373" s="23"/>
      <c r="C5373" s="10"/>
      <c r="D5373" s="10"/>
      <c r="E5373" s="17"/>
      <c r="F5373" s="10"/>
      <c r="G5373" s="10"/>
      <c r="H5373" s="12"/>
      <c r="I5373" s="10"/>
      <c r="J5373" s="10"/>
      <c r="K5373" s="10"/>
      <c r="L5373" s="10"/>
      <c r="M5373" s="10"/>
      <c r="N5373" s="10"/>
      <c r="O5373" s="10"/>
      <c r="P5373" s="11"/>
    </row>
    <row r="5374">
      <c r="A5374" s="22"/>
      <c r="B5374" s="23"/>
      <c r="C5374" s="10"/>
      <c r="D5374" s="10"/>
      <c r="E5374" s="17"/>
      <c r="F5374" s="10"/>
      <c r="G5374" s="10"/>
      <c r="H5374" s="12"/>
      <c r="I5374" s="10"/>
      <c r="J5374" s="10"/>
      <c r="K5374" s="10"/>
      <c r="L5374" s="10"/>
      <c r="M5374" s="10"/>
      <c r="N5374" s="10"/>
      <c r="O5374" s="10"/>
      <c r="P5374" s="11"/>
    </row>
    <row r="5375">
      <c r="A5375" s="22"/>
      <c r="B5375" s="23"/>
      <c r="C5375" s="10"/>
      <c r="D5375" s="10"/>
      <c r="E5375" s="17"/>
      <c r="F5375" s="10"/>
      <c r="G5375" s="10"/>
      <c r="H5375" s="12"/>
      <c r="I5375" s="10"/>
      <c r="J5375" s="10"/>
      <c r="K5375" s="10"/>
      <c r="L5375" s="10"/>
      <c r="M5375" s="10"/>
      <c r="N5375" s="10"/>
      <c r="O5375" s="10"/>
      <c r="P5375" s="11"/>
    </row>
    <row r="5376">
      <c r="A5376" s="22"/>
      <c r="B5376" s="23"/>
      <c r="C5376" s="10"/>
      <c r="D5376" s="10"/>
      <c r="E5376" s="17"/>
      <c r="F5376" s="10"/>
      <c r="G5376" s="10"/>
      <c r="H5376" s="12"/>
      <c r="I5376" s="10"/>
      <c r="J5376" s="10"/>
      <c r="K5376" s="10"/>
      <c r="L5376" s="10"/>
      <c r="M5376" s="10"/>
      <c r="N5376" s="10"/>
      <c r="O5376" s="10"/>
      <c r="P5376" s="11"/>
    </row>
    <row r="5377">
      <c r="A5377" s="22"/>
      <c r="B5377" s="23"/>
      <c r="C5377" s="10"/>
      <c r="D5377" s="10"/>
      <c r="E5377" s="17"/>
      <c r="F5377" s="10"/>
      <c r="G5377" s="10"/>
      <c r="H5377" s="12"/>
      <c r="I5377" s="10"/>
      <c r="J5377" s="10"/>
      <c r="K5377" s="10"/>
      <c r="L5377" s="10"/>
      <c r="M5377" s="10"/>
      <c r="N5377" s="10"/>
      <c r="O5377" s="10"/>
      <c r="P5377" s="11"/>
    </row>
    <row r="5378">
      <c r="A5378" s="22"/>
      <c r="B5378" s="23"/>
      <c r="C5378" s="10"/>
      <c r="D5378" s="10"/>
      <c r="E5378" s="17"/>
      <c r="F5378" s="10"/>
      <c r="G5378" s="10"/>
      <c r="H5378" s="12"/>
      <c r="I5378" s="10"/>
      <c r="J5378" s="10"/>
      <c r="K5378" s="10"/>
      <c r="L5378" s="10"/>
      <c r="M5378" s="10"/>
      <c r="N5378" s="10"/>
      <c r="O5378" s="10"/>
      <c r="P5378" s="11"/>
    </row>
    <row r="5379">
      <c r="A5379" s="22"/>
      <c r="B5379" s="23"/>
      <c r="C5379" s="10"/>
      <c r="D5379" s="10"/>
      <c r="E5379" s="17"/>
      <c r="F5379" s="10"/>
      <c r="G5379" s="10"/>
      <c r="H5379" s="12"/>
      <c r="I5379" s="10"/>
      <c r="J5379" s="10"/>
      <c r="K5379" s="10"/>
      <c r="L5379" s="10"/>
      <c r="M5379" s="10"/>
      <c r="N5379" s="10"/>
      <c r="O5379" s="10"/>
      <c r="P5379" s="11"/>
    </row>
    <row r="5380">
      <c r="A5380" s="22"/>
      <c r="B5380" s="23"/>
      <c r="C5380" s="10"/>
      <c r="D5380" s="10"/>
      <c r="E5380" s="17"/>
      <c r="F5380" s="10"/>
      <c r="G5380" s="10"/>
      <c r="H5380" s="12"/>
      <c r="I5380" s="10"/>
      <c r="J5380" s="10"/>
      <c r="K5380" s="10"/>
      <c r="L5380" s="10"/>
      <c r="M5380" s="10"/>
      <c r="N5380" s="10"/>
      <c r="O5380" s="10"/>
      <c r="P5380" s="11"/>
    </row>
    <row r="5381">
      <c r="A5381" s="22"/>
      <c r="B5381" s="23"/>
      <c r="C5381" s="10"/>
      <c r="D5381" s="10"/>
      <c r="E5381" s="17"/>
      <c r="F5381" s="10"/>
      <c r="G5381" s="10"/>
      <c r="H5381" s="12"/>
      <c r="I5381" s="10"/>
      <c r="J5381" s="10"/>
      <c r="K5381" s="10"/>
      <c r="L5381" s="10"/>
      <c r="M5381" s="10"/>
      <c r="N5381" s="10"/>
      <c r="O5381" s="10"/>
      <c r="P5381" s="11"/>
    </row>
    <row r="5382">
      <c r="A5382" s="22"/>
      <c r="B5382" s="23"/>
      <c r="C5382" s="10"/>
      <c r="D5382" s="10"/>
      <c r="E5382" s="17"/>
      <c r="F5382" s="10"/>
      <c r="G5382" s="10"/>
      <c r="H5382" s="12"/>
      <c r="I5382" s="10"/>
      <c r="J5382" s="10"/>
      <c r="K5382" s="10"/>
      <c r="L5382" s="10"/>
      <c r="M5382" s="10"/>
      <c r="N5382" s="10"/>
      <c r="O5382" s="10"/>
      <c r="P5382" s="11"/>
    </row>
    <row r="5383">
      <c r="A5383" s="22"/>
      <c r="B5383" s="23"/>
      <c r="C5383" s="10"/>
      <c r="D5383" s="10"/>
      <c r="E5383" s="17"/>
      <c r="F5383" s="10"/>
      <c r="G5383" s="10"/>
      <c r="H5383" s="12"/>
      <c r="I5383" s="10"/>
      <c r="J5383" s="10"/>
      <c r="K5383" s="10"/>
      <c r="L5383" s="10"/>
      <c r="M5383" s="10"/>
      <c r="N5383" s="10"/>
      <c r="O5383" s="10"/>
      <c r="P5383" s="11"/>
    </row>
    <row r="5384">
      <c r="A5384" s="22"/>
      <c r="B5384" s="23"/>
      <c r="C5384" s="10"/>
      <c r="D5384" s="10"/>
      <c r="E5384" s="17"/>
      <c r="F5384" s="10"/>
      <c r="G5384" s="10"/>
      <c r="H5384" s="12"/>
      <c r="I5384" s="10"/>
      <c r="J5384" s="10"/>
      <c r="K5384" s="10"/>
      <c r="L5384" s="10"/>
      <c r="M5384" s="10"/>
      <c r="N5384" s="10"/>
      <c r="O5384" s="10"/>
      <c r="P5384" s="11"/>
    </row>
    <row r="5385">
      <c r="A5385" s="22"/>
      <c r="B5385" s="23"/>
      <c r="C5385" s="10"/>
      <c r="D5385" s="10"/>
      <c r="E5385" s="17"/>
      <c r="F5385" s="10"/>
      <c r="G5385" s="10"/>
      <c r="H5385" s="12"/>
      <c r="I5385" s="10"/>
      <c r="J5385" s="10"/>
      <c r="K5385" s="10"/>
      <c r="L5385" s="10"/>
      <c r="M5385" s="10"/>
      <c r="N5385" s="10"/>
      <c r="O5385" s="10"/>
      <c r="P5385" s="11"/>
    </row>
    <row r="5386">
      <c r="A5386" s="22"/>
      <c r="B5386" s="23"/>
      <c r="C5386" s="10"/>
      <c r="D5386" s="10"/>
      <c r="E5386" s="17"/>
      <c r="F5386" s="10"/>
      <c r="G5386" s="10"/>
      <c r="H5386" s="12"/>
      <c r="I5386" s="10"/>
      <c r="J5386" s="10"/>
      <c r="K5386" s="10"/>
      <c r="L5386" s="10"/>
      <c r="M5386" s="10"/>
      <c r="N5386" s="10"/>
      <c r="O5386" s="10"/>
      <c r="P5386" s="11"/>
    </row>
    <row r="5387">
      <c r="A5387" s="22"/>
      <c r="B5387" s="23"/>
      <c r="C5387" s="10"/>
      <c r="D5387" s="10"/>
      <c r="E5387" s="17"/>
      <c r="F5387" s="10"/>
      <c r="G5387" s="10"/>
      <c r="H5387" s="12"/>
      <c r="I5387" s="10"/>
      <c r="J5387" s="10"/>
      <c r="K5387" s="10"/>
      <c r="L5387" s="10"/>
      <c r="M5387" s="10"/>
      <c r="N5387" s="10"/>
      <c r="O5387" s="10"/>
      <c r="P5387" s="11"/>
    </row>
    <row r="5388">
      <c r="A5388" s="22"/>
      <c r="B5388" s="23"/>
      <c r="C5388" s="10"/>
      <c r="D5388" s="10"/>
      <c r="E5388" s="17"/>
      <c r="F5388" s="10"/>
      <c r="G5388" s="10"/>
      <c r="H5388" s="12"/>
      <c r="I5388" s="10"/>
      <c r="J5388" s="10"/>
      <c r="K5388" s="10"/>
      <c r="L5388" s="10"/>
      <c r="M5388" s="10"/>
      <c r="N5388" s="10"/>
      <c r="O5388" s="10"/>
      <c r="P5388" s="11"/>
    </row>
    <row r="5389">
      <c r="A5389" s="22"/>
      <c r="B5389" s="23"/>
      <c r="C5389" s="10"/>
      <c r="D5389" s="10"/>
      <c r="E5389" s="17"/>
      <c r="F5389" s="10"/>
      <c r="G5389" s="10"/>
      <c r="H5389" s="12"/>
      <c r="I5389" s="10"/>
      <c r="J5389" s="10"/>
      <c r="K5389" s="10"/>
      <c r="L5389" s="10"/>
      <c r="M5389" s="10"/>
      <c r="N5389" s="10"/>
      <c r="O5389" s="10"/>
      <c r="P5389" s="11"/>
    </row>
    <row r="5390">
      <c r="A5390" s="22"/>
      <c r="B5390" s="23"/>
      <c r="C5390" s="10"/>
      <c r="D5390" s="10"/>
      <c r="E5390" s="17"/>
      <c r="F5390" s="10"/>
      <c r="G5390" s="10"/>
      <c r="H5390" s="12"/>
      <c r="I5390" s="10"/>
      <c r="J5390" s="10"/>
      <c r="K5390" s="10"/>
      <c r="L5390" s="10"/>
      <c r="M5390" s="10"/>
      <c r="N5390" s="10"/>
      <c r="O5390" s="10"/>
      <c r="P5390" s="11"/>
    </row>
    <row r="5391">
      <c r="A5391" s="22"/>
      <c r="B5391" s="23"/>
      <c r="C5391" s="10"/>
      <c r="D5391" s="10"/>
      <c r="E5391" s="17"/>
      <c r="F5391" s="10"/>
      <c r="G5391" s="10"/>
      <c r="H5391" s="12"/>
      <c r="I5391" s="10"/>
      <c r="J5391" s="10"/>
      <c r="K5391" s="10"/>
      <c r="L5391" s="10"/>
      <c r="M5391" s="10"/>
      <c r="N5391" s="10"/>
      <c r="O5391" s="10"/>
      <c r="P5391" s="11"/>
    </row>
    <row r="5392">
      <c r="A5392" s="22"/>
      <c r="B5392" s="23"/>
      <c r="C5392" s="10"/>
      <c r="D5392" s="10"/>
      <c r="E5392" s="17"/>
      <c r="F5392" s="10"/>
      <c r="G5392" s="10"/>
      <c r="H5392" s="12"/>
      <c r="I5392" s="10"/>
      <c r="J5392" s="10"/>
      <c r="K5392" s="10"/>
      <c r="L5392" s="10"/>
      <c r="M5392" s="10"/>
      <c r="N5392" s="10"/>
      <c r="O5392" s="10"/>
      <c r="P5392" s="11"/>
    </row>
    <row r="5393">
      <c r="A5393" s="22"/>
      <c r="B5393" s="23"/>
      <c r="C5393" s="10"/>
      <c r="D5393" s="10"/>
      <c r="E5393" s="17"/>
      <c r="F5393" s="10"/>
      <c r="G5393" s="10"/>
      <c r="H5393" s="12"/>
      <c r="I5393" s="10"/>
      <c r="J5393" s="10"/>
      <c r="K5393" s="10"/>
      <c r="L5393" s="10"/>
      <c r="M5393" s="10"/>
      <c r="N5393" s="10"/>
      <c r="O5393" s="10"/>
      <c r="P5393" s="11"/>
    </row>
    <row r="5394">
      <c r="A5394" s="22"/>
      <c r="B5394" s="23"/>
      <c r="C5394" s="10"/>
      <c r="D5394" s="10"/>
      <c r="E5394" s="17"/>
      <c r="F5394" s="10"/>
      <c r="G5394" s="10"/>
      <c r="H5394" s="12"/>
      <c r="I5394" s="10"/>
      <c r="J5394" s="10"/>
      <c r="K5394" s="10"/>
      <c r="L5394" s="10"/>
      <c r="M5394" s="10"/>
      <c r="N5394" s="10"/>
      <c r="O5394" s="10"/>
      <c r="P5394" s="11"/>
    </row>
    <row r="5395">
      <c r="A5395" s="22"/>
      <c r="B5395" s="23"/>
      <c r="C5395" s="10"/>
      <c r="D5395" s="10"/>
      <c r="E5395" s="17"/>
      <c r="F5395" s="10"/>
      <c r="G5395" s="10"/>
      <c r="H5395" s="12"/>
      <c r="I5395" s="10"/>
      <c r="J5395" s="10"/>
      <c r="K5395" s="10"/>
      <c r="L5395" s="10"/>
      <c r="M5395" s="10"/>
      <c r="N5395" s="10"/>
      <c r="O5395" s="10"/>
      <c r="P5395" s="11"/>
    </row>
    <row r="5396">
      <c r="A5396" s="22"/>
      <c r="B5396" s="23"/>
      <c r="C5396" s="10"/>
      <c r="D5396" s="10"/>
      <c r="E5396" s="17"/>
      <c r="F5396" s="10"/>
      <c r="G5396" s="10"/>
      <c r="H5396" s="12"/>
      <c r="I5396" s="10"/>
      <c r="J5396" s="10"/>
      <c r="K5396" s="10"/>
      <c r="L5396" s="10"/>
      <c r="M5396" s="10"/>
      <c r="N5396" s="10"/>
      <c r="O5396" s="10"/>
      <c r="P5396" s="11"/>
    </row>
    <row r="5397">
      <c r="A5397" s="22"/>
      <c r="B5397" s="23"/>
      <c r="C5397" s="10"/>
      <c r="D5397" s="10"/>
      <c r="E5397" s="17"/>
      <c r="F5397" s="10"/>
      <c r="G5397" s="10"/>
      <c r="H5397" s="12"/>
      <c r="I5397" s="10"/>
      <c r="J5397" s="10"/>
      <c r="K5397" s="10"/>
      <c r="L5397" s="10"/>
      <c r="M5397" s="10"/>
      <c r="N5397" s="10"/>
      <c r="O5397" s="10"/>
      <c r="P5397" s="11"/>
    </row>
    <row r="5398">
      <c r="A5398" s="22"/>
      <c r="B5398" s="23"/>
      <c r="C5398" s="10"/>
      <c r="D5398" s="10"/>
      <c r="E5398" s="17"/>
      <c r="F5398" s="10"/>
      <c r="G5398" s="10"/>
      <c r="H5398" s="12"/>
      <c r="I5398" s="10"/>
      <c r="J5398" s="10"/>
      <c r="K5398" s="10"/>
      <c r="L5398" s="10"/>
      <c r="M5398" s="10"/>
      <c r="N5398" s="10"/>
      <c r="O5398" s="10"/>
      <c r="P5398" s="11"/>
    </row>
    <row r="5399">
      <c r="A5399" s="22"/>
      <c r="B5399" s="23"/>
      <c r="C5399" s="10"/>
      <c r="D5399" s="10"/>
      <c r="E5399" s="17"/>
      <c r="F5399" s="10"/>
      <c r="G5399" s="10"/>
      <c r="H5399" s="12"/>
      <c r="I5399" s="10"/>
      <c r="J5399" s="10"/>
      <c r="K5399" s="10"/>
      <c r="L5399" s="10"/>
      <c r="M5399" s="10"/>
      <c r="N5399" s="10"/>
      <c r="O5399" s="10"/>
      <c r="P5399" s="11"/>
    </row>
    <row r="5400">
      <c r="A5400" s="22"/>
      <c r="B5400" s="23"/>
      <c r="C5400" s="10"/>
      <c r="D5400" s="10"/>
      <c r="E5400" s="17"/>
      <c r="F5400" s="10"/>
      <c r="G5400" s="10"/>
      <c r="H5400" s="12"/>
      <c r="I5400" s="10"/>
      <c r="J5400" s="10"/>
      <c r="K5400" s="10"/>
      <c r="L5400" s="10"/>
      <c r="M5400" s="10"/>
      <c r="N5400" s="10"/>
      <c r="O5400" s="10"/>
      <c r="P5400" s="11"/>
    </row>
    <row r="5401">
      <c r="A5401" s="22"/>
      <c r="B5401" s="23"/>
      <c r="C5401" s="10"/>
      <c r="D5401" s="10"/>
      <c r="E5401" s="17"/>
      <c r="F5401" s="10"/>
      <c r="G5401" s="10"/>
      <c r="H5401" s="12"/>
      <c r="I5401" s="10"/>
      <c r="J5401" s="10"/>
      <c r="K5401" s="10"/>
      <c r="L5401" s="10"/>
      <c r="M5401" s="10"/>
      <c r="N5401" s="10"/>
      <c r="O5401" s="10"/>
      <c r="P5401" s="11"/>
    </row>
    <row r="5402">
      <c r="A5402" s="22"/>
      <c r="B5402" s="23"/>
      <c r="C5402" s="10"/>
      <c r="D5402" s="10"/>
      <c r="E5402" s="17"/>
      <c r="F5402" s="10"/>
      <c r="G5402" s="10"/>
      <c r="H5402" s="12"/>
      <c r="I5402" s="10"/>
      <c r="J5402" s="10"/>
      <c r="K5402" s="10"/>
      <c r="L5402" s="10"/>
      <c r="M5402" s="10"/>
      <c r="N5402" s="10"/>
      <c r="O5402" s="10"/>
      <c r="P5402" s="11"/>
    </row>
    <row r="5403">
      <c r="A5403" s="22"/>
      <c r="B5403" s="23"/>
      <c r="C5403" s="10"/>
      <c r="D5403" s="10"/>
      <c r="E5403" s="17"/>
      <c r="F5403" s="10"/>
      <c r="G5403" s="10"/>
      <c r="H5403" s="12"/>
      <c r="I5403" s="10"/>
      <c r="J5403" s="10"/>
      <c r="K5403" s="10"/>
      <c r="L5403" s="10"/>
      <c r="M5403" s="10"/>
      <c r="N5403" s="10"/>
      <c r="O5403" s="10"/>
      <c r="P5403" s="11"/>
    </row>
    <row r="5404">
      <c r="A5404" s="22"/>
      <c r="B5404" s="23"/>
      <c r="C5404" s="10"/>
      <c r="D5404" s="10"/>
      <c r="E5404" s="17"/>
      <c r="F5404" s="10"/>
      <c r="G5404" s="10"/>
      <c r="H5404" s="12"/>
      <c r="I5404" s="10"/>
      <c r="J5404" s="10"/>
      <c r="K5404" s="10"/>
      <c r="L5404" s="10"/>
      <c r="M5404" s="10"/>
      <c r="N5404" s="10"/>
      <c r="O5404" s="10"/>
      <c r="P5404" s="11"/>
    </row>
    <row r="5405">
      <c r="A5405" s="22"/>
      <c r="B5405" s="23"/>
      <c r="C5405" s="10"/>
      <c r="D5405" s="10"/>
      <c r="E5405" s="17"/>
      <c r="F5405" s="10"/>
      <c r="G5405" s="10"/>
      <c r="H5405" s="12"/>
      <c r="I5405" s="10"/>
      <c r="J5405" s="10"/>
      <c r="K5405" s="10"/>
      <c r="L5405" s="10"/>
      <c r="M5405" s="10"/>
      <c r="N5405" s="10"/>
      <c r="O5405" s="10"/>
      <c r="P5405" s="11"/>
    </row>
    <row r="5406">
      <c r="A5406" s="22"/>
      <c r="B5406" s="23"/>
      <c r="C5406" s="10"/>
      <c r="D5406" s="10"/>
      <c r="E5406" s="17"/>
      <c r="F5406" s="10"/>
      <c r="G5406" s="10"/>
      <c r="H5406" s="12"/>
      <c r="I5406" s="10"/>
      <c r="J5406" s="10"/>
      <c r="K5406" s="10"/>
      <c r="L5406" s="10"/>
      <c r="M5406" s="10"/>
      <c r="N5406" s="10"/>
      <c r="O5406" s="10"/>
      <c r="P5406" s="11"/>
    </row>
    <row r="5407">
      <c r="A5407" s="22"/>
      <c r="B5407" s="23"/>
      <c r="C5407" s="10"/>
      <c r="D5407" s="10"/>
      <c r="E5407" s="17"/>
      <c r="F5407" s="10"/>
      <c r="G5407" s="10"/>
      <c r="H5407" s="12"/>
      <c r="I5407" s="10"/>
      <c r="J5407" s="10"/>
      <c r="K5407" s="10"/>
      <c r="L5407" s="10"/>
      <c r="M5407" s="10"/>
      <c r="N5407" s="10"/>
      <c r="O5407" s="10"/>
      <c r="P5407" s="11"/>
    </row>
    <row r="5408">
      <c r="A5408" s="22"/>
      <c r="B5408" s="23"/>
      <c r="C5408" s="10"/>
      <c r="D5408" s="10"/>
      <c r="E5408" s="17"/>
      <c r="F5408" s="10"/>
      <c r="G5408" s="10"/>
      <c r="H5408" s="12"/>
      <c r="I5408" s="10"/>
      <c r="J5408" s="10"/>
      <c r="K5408" s="10"/>
      <c r="L5408" s="10"/>
      <c r="M5408" s="10"/>
      <c r="N5408" s="10"/>
      <c r="O5408" s="10"/>
      <c r="P5408" s="11"/>
    </row>
    <row r="5409">
      <c r="A5409" s="22"/>
      <c r="B5409" s="23"/>
      <c r="C5409" s="10"/>
      <c r="D5409" s="10"/>
      <c r="E5409" s="17"/>
      <c r="F5409" s="10"/>
      <c r="G5409" s="10"/>
      <c r="H5409" s="12"/>
      <c r="I5409" s="10"/>
      <c r="J5409" s="10"/>
      <c r="K5409" s="10"/>
      <c r="L5409" s="10"/>
      <c r="M5409" s="10"/>
      <c r="N5409" s="10"/>
      <c r="O5409" s="10"/>
      <c r="P5409" s="11"/>
    </row>
    <row r="5410">
      <c r="A5410" s="22"/>
      <c r="B5410" s="23"/>
      <c r="C5410" s="10"/>
      <c r="D5410" s="10"/>
      <c r="E5410" s="17"/>
      <c r="F5410" s="10"/>
      <c r="G5410" s="10"/>
      <c r="H5410" s="12"/>
      <c r="I5410" s="10"/>
      <c r="J5410" s="10"/>
      <c r="K5410" s="10"/>
      <c r="L5410" s="10"/>
      <c r="M5410" s="10"/>
      <c r="N5410" s="10"/>
      <c r="O5410" s="10"/>
      <c r="P5410" s="11"/>
    </row>
    <row r="5411">
      <c r="A5411" s="22"/>
      <c r="B5411" s="23"/>
      <c r="C5411" s="10"/>
      <c r="D5411" s="10"/>
      <c r="E5411" s="17"/>
      <c r="F5411" s="10"/>
      <c r="G5411" s="10"/>
      <c r="H5411" s="12"/>
      <c r="I5411" s="10"/>
      <c r="J5411" s="10"/>
      <c r="K5411" s="10"/>
      <c r="L5411" s="10"/>
      <c r="M5411" s="10"/>
      <c r="N5411" s="10"/>
      <c r="O5411" s="10"/>
      <c r="P5411" s="11"/>
    </row>
    <row r="5412">
      <c r="A5412" s="22"/>
      <c r="B5412" s="23"/>
      <c r="C5412" s="10"/>
      <c r="D5412" s="10"/>
      <c r="E5412" s="17"/>
      <c r="F5412" s="10"/>
      <c r="G5412" s="10"/>
      <c r="H5412" s="12"/>
      <c r="I5412" s="10"/>
      <c r="J5412" s="10"/>
      <c r="K5412" s="10"/>
      <c r="L5412" s="10"/>
      <c r="M5412" s="10"/>
      <c r="N5412" s="10"/>
      <c r="O5412" s="10"/>
      <c r="P5412" s="11"/>
    </row>
    <row r="5413">
      <c r="A5413" s="22"/>
      <c r="B5413" s="23"/>
      <c r="C5413" s="10"/>
      <c r="D5413" s="10"/>
      <c r="E5413" s="17"/>
      <c r="F5413" s="10"/>
      <c r="G5413" s="10"/>
      <c r="H5413" s="12"/>
      <c r="I5413" s="10"/>
      <c r="J5413" s="10"/>
      <c r="K5413" s="10"/>
      <c r="L5413" s="10"/>
      <c r="M5413" s="10"/>
      <c r="N5413" s="10"/>
      <c r="O5413" s="10"/>
      <c r="P5413" s="11"/>
    </row>
    <row r="5414">
      <c r="A5414" s="22"/>
      <c r="B5414" s="23"/>
      <c r="C5414" s="10"/>
      <c r="D5414" s="10"/>
      <c r="E5414" s="17"/>
      <c r="F5414" s="10"/>
      <c r="G5414" s="10"/>
      <c r="H5414" s="12"/>
      <c r="I5414" s="10"/>
      <c r="J5414" s="10"/>
      <c r="K5414" s="10"/>
      <c r="L5414" s="10"/>
      <c r="M5414" s="10"/>
      <c r="N5414" s="10"/>
      <c r="O5414" s="10"/>
      <c r="P5414" s="11"/>
    </row>
    <row r="5415">
      <c r="A5415" s="22"/>
      <c r="B5415" s="23"/>
      <c r="C5415" s="10"/>
      <c r="D5415" s="10"/>
      <c r="E5415" s="17"/>
      <c r="F5415" s="10"/>
      <c r="G5415" s="10"/>
      <c r="H5415" s="12"/>
      <c r="I5415" s="10"/>
      <c r="J5415" s="10"/>
      <c r="K5415" s="10"/>
      <c r="L5415" s="10"/>
      <c r="M5415" s="10"/>
      <c r="N5415" s="10"/>
      <c r="O5415" s="10"/>
      <c r="P5415" s="11"/>
    </row>
    <row r="5416">
      <c r="A5416" s="22"/>
      <c r="B5416" s="23"/>
      <c r="C5416" s="10"/>
      <c r="D5416" s="10"/>
      <c r="E5416" s="17"/>
      <c r="F5416" s="10"/>
      <c r="G5416" s="10"/>
      <c r="H5416" s="12"/>
      <c r="I5416" s="10"/>
      <c r="J5416" s="10"/>
      <c r="K5416" s="10"/>
      <c r="L5416" s="10"/>
      <c r="M5416" s="10"/>
      <c r="N5416" s="10"/>
      <c r="O5416" s="10"/>
      <c r="P5416" s="11"/>
    </row>
    <row r="5417">
      <c r="A5417" s="22"/>
      <c r="B5417" s="23"/>
      <c r="C5417" s="10"/>
      <c r="D5417" s="10"/>
      <c r="E5417" s="17"/>
      <c r="F5417" s="10"/>
      <c r="G5417" s="10"/>
      <c r="H5417" s="12"/>
      <c r="I5417" s="10"/>
      <c r="J5417" s="10"/>
      <c r="K5417" s="10"/>
      <c r="L5417" s="10"/>
      <c r="M5417" s="10"/>
      <c r="N5417" s="10"/>
      <c r="O5417" s="10"/>
      <c r="P5417" s="11"/>
    </row>
    <row r="5418">
      <c r="A5418" s="22"/>
      <c r="B5418" s="23"/>
      <c r="C5418" s="10"/>
      <c r="D5418" s="10"/>
      <c r="E5418" s="17"/>
      <c r="F5418" s="10"/>
      <c r="G5418" s="10"/>
      <c r="H5418" s="12"/>
      <c r="I5418" s="10"/>
      <c r="J5418" s="10"/>
      <c r="K5418" s="10"/>
      <c r="L5418" s="10"/>
      <c r="M5418" s="10"/>
      <c r="N5418" s="10"/>
      <c r="O5418" s="10"/>
      <c r="P5418" s="11"/>
    </row>
    <row r="5419">
      <c r="A5419" s="22"/>
      <c r="B5419" s="23"/>
      <c r="C5419" s="10"/>
      <c r="D5419" s="10"/>
      <c r="E5419" s="17"/>
      <c r="F5419" s="10"/>
      <c r="G5419" s="10"/>
      <c r="H5419" s="12"/>
      <c r="I5419" s="10"/>
      <c r="J5419" s="10"/>
      <c r="K5419" s="10"/>
      <c r="L5419" s="10"/>
      <c r="M5419" s="10"/>
      <c r="N5419" s="10"/>
      <c r="O5419" s="10"/>
      <c r="P5419" s="11"/>
    </row>
    <row r="5420">
      <c r="A5420" s="22"/>
      <c r="B5420" s="23"/>
      <c r="C5420" s="10"/>
      <c r="D5420" s="10"/>
      <c r="E5420" s="17"/>
      <c r="F5420" s="10"/>
      <c r="G5420" s="10"/>
      <c r="H5420" s="12"/>
      <c r="I5420" s="10"/>
      <c r="J5420" s="10"/>
      <c r="K5420" s="10"/>
      <c r="L5420" s="10"/>
      <c r="M5420" s="10"/>
      <c r="N5420" s="10"/>
      <c r="O5420" s="10"/>
      <c r="P5420" s="11"/>
    </row>
    <row r="5421">
      <c r="A5421" s="22"/>
      <c r="B5421" s="23"/>
      <c r="C5421" s="10"/>
      <c r="D5421" s="10"/>
      <c r="E5421" s="17"/>
      <c r="F5421" s="10"/>
      <c r="G5421" s="10"/>
      <c r="H5421" s="12"/>
      <c r="I5421" s="10"/>
      <c r="J5421" s="10"/>
      <c r="K5421" s="10"/>
      <c r="L5421" s="10"/>
      <c r="M5421" s="10"/>
      <c r="N5421" s="10"/>
      <c r="O5421" s="10"/>
      <c r="P5421" s="11"/>
    </row>
    <row r="5422">
      <c r="A5422" s="22"/>
      <c r="B5422" s="23"/>
      <c r="C5422" s="10"/>
      <c r="D5422" s="10"/>
      <c r="E5422" s="17"/>
      <c r="F5422" s="10"/>
      <c r="G5422" s="10"/>
      <c r="H5422" s="12"/>
      <c r="I5422" s="10"/>
      <c r="J5422" s="10"/>
      <c r="K5422" s="10"/>
      <c r="L5422" s="10"/>
      <c r="M5422" s="10"/>
      <c r="N5422" s="10"/>
      <c r="O5422" s="10"/>
      <c r="P5422" s="11"/>
    </row>
    <row r="5423">
      <c r="A5423" s="22"/>
      <c r="B5423" s="23"/>
      <c r="C5423" s="10"/>
      <c r="D5423" s="10"/>
      <c r="E5423" s="17"/>
      <c r="F5423" s="10"/>
      <c r="G5423" s="10"/>
      <c r="H5423" s="12"/>
      <c r="I5423" s="10"/>
      <c r="J5423" s="10"/>
      <c r="K5423" s="10"/>
      <c r="L5423" s="10"/>
      <c r="M5423" s="10"/>
      <c r="N5423" s="10"/>
      <c r="O5423" s="10"/>
      <c r="P5423" s="11"/>
    </row>
    <row r="5424">
      <c r="A5424" s="22"/>
      <c r="B5424" s="23"/>
      <c r="C5424" s="10"/>
      <c r="D5424" s="10"/>
      <c r="E5424" s="17"/>
      <c r="F5424" s="10"/>
      <c r="G5424" s="10"/>
      <c r="H5424" s="12"/>
      <c r="I5424" s="10"/>
      <c r="J5424" s="10"/>
      <c r="K5424" s="10"/>
      <c r="L5424" s="10"/>
      <c r="M5424" s="10"/>
      <c r="N5424" s="10"/>
      <c r="O5424" s="10"/>
      <c r="P5424" s="11"/>
    </row>
    <row r="5425">
      <c r="A5425" s="22"/>
      <c r="B5425" s="23"/>
      <c r="C5425" s="10"/>
      <c r="D5425" s="10"/>
      <c r="E5425" s="17"/>
      <c r="F5425" s="10"/>
      <c r="G5425" s="10"/>
      <c r="H5425" s="12"/>
      <c r="I5425" s="10"/>
      <c r="J5425" s="10"/>
      <c r="K5425" s="10"/>
      <c r="L5425" s="10"/>
      <c r="M5425" s="10"/>
      <c r="N5425" s="10"/>
      <c r="O5425" s="10"/>
      <c r="P5425" s="11"/>
    </row>
    <row r="5426">
      <c r="A5426" s="22"/>
      <c r="B5426" s="23"/>
      <c r="C5426" s="10"/>
      <c r="D5426" s="10"/>
      <c r="E5426" s="17"/>
      <c r="F5426" s="10"/>
      <c r="G5426" s="10"/>
      <c r="H5426" s="12"/>
      <c r="I5426" s="10"/>
      <c r="J5426" s="10"/>
      <c r="K5426" s="10"/>
      <c r="L5426" s="10"/>
      <c r="M5426" s="10"/>
      <c r="N5426" s="10"/>
      <c r="O5426" s="10"/>
      <c r="P5426" s="11"/>
    </row>
    <row r="5427">
      <c r="A5427" s="22"/>
      <c r="B5427" s="23"/>
      <c r="C5427" s="10"/>
      <c r="D5427" s="10"/>
      <c r="E5427" s="17"/>
      <c r="F5427" s="10"/>
      <c r="G5427" s="10"/>
      <c r="H5427" s="12"/>
      <c r="I5427" s="10"/>
      <c r="J5427" s="10"/>
      <c r="K5427" s="10"/>
      <c r="L5427" s="10"/>
      <c r="M5427" s="10"/>
      <c r="N5427" s="10"/>
      <c r="O5427" s="10"/>
      <c r="P5427" s="11"/>
    </row>
    <row r="5428">
      <c r="A5428" s="22"/>
      <c r="B5428" s="23"/>
      <c r="C5428" s="10"/>
      <c r="D5428" s="10"/>
      <c r="E5428" s="17"/>
      <c r="F5428" s="10"/>
      <c r="G5428" s="10"/>
      <c r="H5428" s="12"/>
      <c r="I5428" s="10"/>
      <c r="J5428" s="10"/>
      <c r="K5428" s="10"/>
      <c r="L5428" s="10"/>
      <c r="M5428" s="10"/>
      <c r="N5428" s="10"/>
      <c r="O5428" s="10"/>
      <c r="P5428" s="11"/>
    </row>
    <row r="5429">
      <c r="A5429" s="22"/>
      <c r="B5429" s="23"/>
      <c r="C5429" s="10"/>
      <c r="D5429" s="10"/>
      <c r="E5429" s="17"/>
      <c r="F5429" s="10"/>
      <c r="G5429" s="10"/>
      <c r="H5429" s="12"/>
      <c r="I5429" s="10"/>
      <c r="J5429" s="10"/>
      <c r="K5429" s="10"/>
      <c r="L5429" s="10"/>
      <c r="M5429" s="10"/>
      <c r="N5429" s="10"/>
      <c r="O5429" s="10"/>
      <c r="P5429" s="11"/>
    </row>
    <row r="5430">
      <c r="A5430" s="22"/>
      <c r="B5430" s="23"/>
      <c r="C5430" s="10"/>
      <c r="D5430" s="10"/>
      <c r="E5430" s="17"/>
      <c r="F5430" s="10"/>
      <c r="G5430" s="10"/>
      <c r="H5430" s="12"/>
      <c r="I5430" s="10"/>
      <c r="J5430" s="10"/>
      <c r="K5430" s="10"/>
      <c r="L5430" s="10"/>
      <c r="M5430" s="10"/>
      <c r="N5430" s="10"/>
      <c r="O5430" s="10"/>
      <c r="P5430" s="11"/>
    </row>
    <row r="5431">
      <c r="A5431" s="22"/>
      <c r="B5431" s="23"/>
      <c r="C5431" s="10"/>
      <c r="D5431" s="10"/>
      <c r="E5431" s="17"/>
      <c r="F5431" s="10"/>
      <c r="G5431" s="10"/>
      <c r="H5431" s="12"/>
      <c r="I5431" s="10"/>
      <c r="J5431" s="10"/>
      <c r="K5431" s="10"/>
      <c r="L5431" s="10"/>
      <c r="M5431" s="10"/>
      <c r="N5431" s="10"/>
      <c r="O5431" s="10"/>
      <c r="P5431" s="11"/>
    </row>
    <row r="5432">
      <c r="A5432" s="22"/>
      <c r="B5432" s="23"/>
      <c r="C5432" s="10"/>
      <c r="D5432" s="10"/>
      <c r="E5432" s="17"/>
      <c r="F5432" s="10"/>
      <c r="G5432" s="10"/>
      <c r="H5432" s="12"/>
      <c r="I5432" s="10"/>
      <c r="J5432" s="10"/>
      <c r="K5432" s="10"/>
      <c r="L5432" s="10"/>
      <c r="M5432" s="10"/>
      <c r="N5432" s="10"/>
      <c r="O5432" s="10"/>
      <c r="P5432" s="11"/>
    </row>
    <row r="5433">
      <c r="A5433" s="22"/>
      <c r="B5433" s="23"/>
      <c r="C5433" s="10"/>
      <c r="D5433" s="10"/>
      <c r="E5433" s="17"/>
      <c r="F5433" s="10"/>
      <c r="G5433" s="10"/>
      <c r="H5433" s="12"/>
      <c r="I5433" s="10"/>
      <c r="J5433" s="10"/>
      <c r="K5433" s="10"/>
      <c r="L5433" s="10"/>
      <c r="M5433" s="10"/>
      <c r="N5433" s="10"/>
      <c r="O5433" s="10"/>
      <c r="P5433" s="11"/>
    </row>
    <row r="5434">
      <c r="A5434" s="22"/>
      <c r="B5434" s="23"/>
      <c r="C5434" s="10"/>
      <c r="D5434" s="10"/>
      <c r="E5434" s="17"/>
      <c r="F5434" s="10"/>
      <c r="G5434" s="10"/>
      <c r="H5434" s="12"/>
      <c r="I5434" s="10"/>
      <c r="J5434" s="10"/>
      <c r="K5434" s="10"/>
      <c r="L5434" s="10"/>
      <c r="M5434" s="10"/>
      <c r="N5434" s="10"/>
      <c r="O5434" s="10"/>
      <c r="P5434" s="11"/>
    </row>
    <row r="5435">
      <c r="A5435" s="22"/>
      <c r="B5435" s="23"/>
      <c r="C5435" s="10"/>
      <c r="D5435" s="10"/>
      <c r="E5435" s="17"/>
      <c r="F5435" s="10"/>
      <c r="G5435" s="10"/>
      <c r="H5435" s="12"/>
      <c r="I5435" s="10"/>
      <c r="J5435" s="10"/>
      <c r="K5435" s="10"/>
      <c r="L5435" s="10"/>
      <c r="M5435" s="10"/>
      <c r="N5435" s="10"/>
      <c r="O5435" s="10"/>
      <c r="P5435" s="11"/>
    </row>
    <row r="5436">
      <c r="A5436" s="22"/>
      <c r="B5436" s="23"/>
      <c r="C5436" s="10"/>
      <c r="D5436" s="10"/>
      <c r="E5436" s="17"/>
      <c r="F5436" s="10"/>
      <c r="G5436" s="10"/>
      <c r="H5436" s="12"/>
      <c r="I5436" s="10"/>
      <c r="J5436" s="10"/>
      <c r="K5436" s="10"/>
      <c r="L5436" s="10"/>
      <c r="M5436" s="10"/>
      <c r="N5436" s="10"/>
      <c r="O5436" s="10"/>
      <c r="P5436" s="11"/>
    </row>
    <row r="5437">
      <c r="A5437" s="22"/>
      <c r="B5437" s="23"/>
      <c r="C5437" s="10"/>
      <c r="D5437" s="10"/>
      <c r="E5437" s="17"/>
      <c r="F5437" s="10"/>
      <c r="G5437" s="10"/>
      <c r="H5437" s="12"/>
      <c r="I5437" s="10"/>
      <c r="J5437" s="10"/>
      <c r="K5437" s="10"/>
      <c r="L5437" s="10"/>
      <c r="M5437" s="10"/>
      <c r="N5437" s="10"/>
      <c r="O5437" s="10"/>
      <c r="P5437" s="11"/>
    </row>
    <row r="5438">
      <c r="A5438" s="22"/>
      <c r="B5438" s="23"/>
      <c r="C5438" s="10"/>
      <c r="D5438" s="10"/>
      <c r="E5438" s="17"/>
      <c r="F5438" s="10"/>
      <c r="G5438" s="10"/>
      <c r="H5438" s="12"/>
      <c r="I5438" s="10"/>
      <c r="J5438" s="10"/>
      <c r="K5438" s="10"/>
      <c r="L5438" s="10"/>
      <c r="M5438" s="10"/>
      <c r="N5438" s="10"/>
      <c r="O5438" s="10"/>
      <c r="P5438" s="11"/>
    </row>
    <row r="5439">
      <c r="A5439" s="22"/>
      <c r="B5439" s="23"/>
      <c r="C5439" s="10"/>
      <c r="D5439" s="10"/>
      <c r="E5439" s="17"/>
      <c r="F5439" s="10"/>
      <c r="G5439" s="10"/>
      <c r="H5439" s="12"/>
      <c r="I5439" s="10"/>
      <c r="J5439" s="10"/>
      <c r="K5439" s="10"/>
      <c r="L5439" s="10"/>
      <c r="M5439" s="10"/>
      <c r="N5439" s="10"/>
      <c r="O5439" s="10"/>
      <c r="P5439" s="11"/>
    </row>
    <row r="5440">
      <c r="A5440" s="22"/>
      <c r="B5440" s="23"/>
      <c r="C5440" s="10"/>
      <c r="D5440" s="10"/>
      <c r="E5440" s="17"/>
      <c r="F5440" s="10"/>
      <c r="G5440" s="10"/>
      <c r="H5440" s="12"/>
      <c r="I5440" s="10"/>
      <c r="J5440" s="10"/>
      <c r="K5440" s="10"/>
      <c r="L5440" s="10"/>
      <c r="M5440" s="10"/>
      <c r="N5440" s="10"/>
      <c r="O5440" s="10"/>
      <c r="P5440" s="11"/>
    </row>
    <row r="5441">
      <c r="A5441" s="22"/>
      <c r="B5441" s="23"/>
      <c r="C5441" s="10"/>
      <c r="D5441" s="10"/>
      <c r="E5441" s="17"/>
      <c r="F5441" s="10"/>
      <c r="G5441" s="10"/>
      <c r="H5441" s="12"/>
      <c r="I5441" s="10"/>
      <c r="J5441" s="10"/>
      <c r="K5441" s="10"/>
      <c r="L5441" s="10"/>
      <c r="M5441" s="10"/>
      <c r="N5441" s="10"/>
      <c r="O5441" s="10"/>
      <c r="P5441" s="11"/>
    </row>
    <row r="5442">
      <c r="A5442" s="22"/>
      <c r="B5442" s="23"/>
      <c r="C5442" s="10"/>
      <c r="D5442" s="10"/>
      <c r="E5442" s="17"/>
      <c r="F5442" s="10"/>
      <c r="G5442" s="10"/>
      <c r="H5442" s="12"/>
      <c r="I5442" s="10"/>
      <c r="J5442" s="10"/>
      <c r="K5442" s="10"/>
      <c r="L5442" s="10"/>
      <c r="M5442" s="10"/>
      <c r="N5442" s="10"/>
      <c r="O5442" s="10"/>
      <c r="P5442" s="11"/>
    </row>
    <row r="5443">
      <c r="A5443" s="22"/>
      <c r="B5443" s="23"/>
      <c r="C5443" s="10"/>
      <c r="D5443" s="10"/>
      <c r="E5443" s="17"/>
      <c r="F5443" s="10"/>
      <c r="G5443" s="10"/>
      <c r="H5443" s="12"/>
      <c r="I5443" s="10"/>
      <c r="J5443" s="10"/>
      <c r="K5443" s="10"/>
      <c r="L5443" s="10"/>
      <c r="M5443" s="10"/>
      <c r="N5443" s="10"/>
      <c r="O5443" s="10"/>
      <c r="P5443" s="11"/>
    </row>
    <row r="5444">
      <c r="A5444" s="22"/>
      <c r="B5444" s="23"/>
      <c r="C5444" s="10"/>
      <c r="D5444" s="10"/>
      <c r="E5444" s="17"/>
      <c r="F5444" s="10"/>
      <c r="G5444" s="10"/>
      <c r="H5444" s="12"/>
      <c r="I5444" s="10"/>
      <c r="J5444" s="10"/>
      <c r="K5444" s="10"/>
      <c r="L5444" s="10"/>
      <c r="M5444" s="10"/>
      <c r="N5444" s="10"/>
      <c r="O5444" s="10"/>
      <c r="P5444" s="11"/>
    </row>
    <row r="5445">
      <c r="A5445" s="22"/>
      <c r="B5445" s="23"/>
      <c r="C5445" s="10"/>
      <c r="D5445" s="10"/>
      <c r="E5445" s="17"/>
      <c r="F5445" s="10"/>
      <c r="G5445" s="10"/>
      <c r="H5445" s="12"/>
      <c r="I5445" s="10"/>
      <c r="J5445" s="10"/>
      <c r="K5445" s="10"/>
      <c r="L5445" s="10"/>
      <c r="M5445" s="10"/>
      <c r="N5445" s="10"/>
      <c r="O5445" s="10"/>
      <c r="P5445" s="11"/>
    </row>
    <row r="5446">
      <c r="A5446" s="22"/>
      <c r="B5446" s="23"/>
      <c r="C5446" s="10"/>
      <c r="D5446" s="10"/>
      <c r="E5446" s="17"/>
      <c r="F5446" s="10"/>
      <c r="G5446" s="10"/>
      <c r="H5446" s="12"/>
      <c r="I5446" s="10"/>
      <c r="J5446" s="10"/>
      <c r="K5446" s="10"/>
      <c r="L5446" s="10"/>
      <c r="M5446" s="10"/>
      <c r="N5446" s="10"/>
      <c r="O5446" s="10"/>
      <c r="P5446" s="11"/>
    </row>
    <row r="5447">
      <c r="A5447" s="22"/>
      <c r="B5447" s="23"/>
      <c r="C5447" s="10"/>
      <c r="D5447" s="10"/>
      <c r="E5447" s="17"/>
      <c r="F5447" s="10"/>
      <c r="G5447" s="10"/>
      <c r="H5447" s="12"/>
      <c r="I5447" s="10"/>
      <c r="J5447" s="10"/>
      <c r="K5447" s="10"/>
      <c r="L5447" s="10"/>
      <c r="M5447" s="10"/>
      <c r="N5447" s="10"/>
      <c r="O5447" s="10"/>
      <c r="P5447" s="11"/>
    </row>
    <row r="5448">
      <c r="A5448" s="22"/>
      <c r="B5448" s="23"/>
      <c r="C5448" s="10"/>
      <c r="D5448" s="10"/>
      <c r="E5448" s="17"/>
      <c r="F5448" s="10"/>
      <c r="G5448" s="10"/>
      <c r="H5448" s="12"/>
      <c r="I5448" s="10"/>
      <c r="J5448" s="10"/>
      <c r="K5448" s="10"/>
      <c r="L5448" s="10"/>
      <c r="M5448" s="10"/>
      <c r="N5448" s="10"/>
      <c r="O5448" s="10"/>
      <c r="P5448" s="11"/>
    </row>
    <row r="5449">
      <c r="A5449" s="22"/>
      <c r="B5449" s="23"/>
      <c r="C5449" s="10"/>
      <c r="D5449" s="10"/>
      <c r="E5449" s="17"/>
      <c r="F5449" s="10"/>
      <c r="G5449" s="10"/>
      <c r="H5449" s="12"/>
      <c r="I5449" s="10"/>
      <c r="J5449" s="10"/>
      <c r="K5449" s="10"/>
      <c r="L5449" s="10"/>
      <c r="M5449" s="10"/>
      <c r="N5449" s="10"/>
      <c r="O5449" s="10"/>
      <c r="P5449" s="11"/>
    </row>
    <row r="5450">
      <c r="A5450" s="22"/>
      <c r="B5450" s="23"/>
      <c r="C5450" s="10"/>
      <c r="D5450" s="10"/>
      <c r="E5450" s="17"/>
      <c r="F5450" s="10"/>
      <c r="G5450" s="10"/>
      <c r="H5450" s="12"/>
      <c r="I5450" s="10"/>
      <c r="J5450" s="10"/>
      <c r="K5450" s="10"/>
      <c r="L5450" s="10"/>
      <c r="M5450" s="10"/>
      <c r="N5450" s="10"/>
      <c r="O5450" s="10"/>
      <c r="P5450" s="11"/>
    </row>
    <row r="5451">
      <c r="A5451" s="22"/>
      <c r="B5451" s="23"/>
      <c r="C5451" s="10"/>
      <c r="D5451" s="10"/>
      <c r="E5451" s="17"/>
      <c r="F5451" s="10"/>
      <c r="G5451" s="10"/>
      <c r="H5451" s="12"/>
      <c r="I5451" s="10"/>
      <c r="J5451" s="10"/>
      <c r="K5451" s="10"/>
      <c r="L5451" s="10"/>
      <c r="M5451" s="10"/>
      <c r="N5451" s="10"/>
      <c r="O5451" s="10"/>
      <c r="P5451" s="11"/>
    </row>
    <row r="5452">
      <c r="A5452" s="22"/>
      <c r="B5452" s="23"/>
      <c r="C5452" s="10"/>
      <c r="D5452" s="10"/>
      <c r="E5452" s="17"/>
      <c r="F5452" s="10"/>
      <c r="G5452" s="10"/>
      <c r="H5452" s="12"/>
      <c r="I5452" s="10"/>
      <c r="J5452" s="10"/>
      <c r="K5452" s="10"/>
      <c r="L5452" s="10"/>
      <c r="M5452" s="10"/>
      <c r="N5452" s="10"/>
      <c r="O5452" s="10"/>
      <c r="P5452" s="11"/>
    </row>
    <row r="5453">
      <c r="A5453" s="22"/>
      <c r="B5453" s="23"/>
      <c r="C5453" s="10"/>
      <c r="D5453" s="10"/>
      <c r="E5453" s="17"/>
      <c r="F5453" s="10"/>
      <c r="G5453" s="10"/>
      <c r="H5453" s="12"/>
      <c r="I5453" s="10"/>
      <c r="J5453" s="10"/>
      <c r="K5453" s="10"/>
      <c r="L5453" s="10"/>
      <c r="M5453" s="10"/>
      <c r="N5453" s="10"/>
      <c r="O5453" s="10"/>
      <c r="P5453" s="11"/>
    </row>
    <row r="5454">
      <c r="A5454" s="22"/>
      <c r="B5454" s="23"/>
      <c r="C5454" s="10"/>
      <c r="D5454" s="10"/>
      <c r="E5454" s="17"/>
      <c r="F5454" s="10"/>
      <c r="G5454" s="10"/>
      <c r="H5454" s="12"/>
      <c r="I5454" s="10"/>
      <c r="J5454" s="10"/>
      <c r="K5454" s="10"/>
      <c r="L5454" s="10"/>
      <c r="M5454" s="10"/>
      <c r="N5454" s="10"/>
      <c r="O5454" s="10"/>
      <c r="P5454" s="11"/>
    </row>
    <row r="5455">
      <c r="A5455" s="22"/>
      <c r="B5455" s="23"/>
      <c r="C5455" s="10"/>
      <c r="D5455" s="10"/>
      <c r="E5455" s="17"/>
      <c r="F5455" s="10"/>
      <c r="G5455" s="10"/>
      <c r="H5455" s="12"/>
      <c r="I5455" s="10"/>
      <c r="J5455" s="10"/>
      <c r="K5455" s="10"/>
      <c r="L5455" s="10"/>
      <c r="M5455" s="10"/>
      <c r="N5455" s="10"/>
      <c r="O5455" s="10"/>
      <c r="P5455" s="11"/>
    </row>
    <row r="5456">
      <c r="A5456" s="22"/>
      <c r="B5456" s="23"/>
      <c r="C5456" s="10"/>
      <c r="D5456" s="10"/>
      <c r="E5456" s="17"/>
      <c r="F5456" s="10"/>
      <c r="G5456" s="10"/>
      <c r="H5456" s="12"/>
      <c r="I5456" s="10"/>
      <c r="J5456" s="10"/>
      <c r="K5456" s="10"/>
      <c r="L5456" s="10"/>
      <c r="M5456" s="10"/>
      <c r="N5456" s="10"/>
      <c r="O5456" s="10"/>
      <c r="P5456" s="11"/>
    </row>
    <row r="5457">
      <c r="A5457" s="22"/>
      <c r="B5457" s="23"/>
      <c r="C5457" s="10"/>
      <c r="D5457" s="10"/>
      <c r="E5457" s="17"/>
      <c r="F5457" s="10"/>
      <c r="G5457" s="10"/>
      <c r="H5457" s="12"/>
      <c r="I5457" s="10"/>
      <c r="J5457" s="10"/>
      <c r="K5457" s="10"/>
      <c r="L5457" s="10"/>
      <c r="M5457" s="10"/>
      <c r="N5457" s="10"/>
      <c r="O5457" s="10"/>
      <c r="P5457" s="11"/>
    </row>
    <row r="5458">
      <c r="A5458" s="22"/>
      <c r="B5458" s="23"/>
      <c r="C5458" s="10"/>
      <c r="D5458" s="10"/>
      <c r="E5458" s="17"/>
      <c r="F5458" s="10"/>
      <c r="G5458" s="10"/>
      <c r="H5458" s="12"/>
      <c r="I5458" s="10"/>
      <c r="J5458" s="10"/>
      <c r="K5458" s="10"/>
      <c r="L5458" s="10"/>
      <c r="M5458" s="10"/>
      <c r="N5458" s="10"/>
      <c r="O5458" s="10"/>
      <c r="P5458" s="11"/>
    </row>
    <row r="5459">
      <c r="A5459" s="22"/>
      <c r="B5459" s="23"/>
      <c r="C5459" s="10"/>
      <c r="D5459" s="10"/>
      <c r="E5459" s="17"/>
      <c r="F5459" s="10"/>
      <c r="G5459" s="10"/>
      <c r="H5459" s="12"/>
      <c r="I5459" s="10"/>
      <c r="J5459" s="10"/>
      <c r="K5459" s="10"/>
      <c r="L5459" s="10"/>
      <c r="M5459" s="10"/>
      <c r="N5459" s="10"/>
      <c r="O5459" s="10"/>
      <c r="P5459" s="11"/>
    </row>
    <row r="5460">
      <c r="A5460" s="22"/>
      <c r="B5460" s="23"/>
      <c r="C5460" s="10"/>
      <c r="D5460" s="10"/>
      <c r="E5460" s="17"/>
      <c r="F5460" s="10"/>
      <c r="G5460" s="10"/>
      <c r="H5460" s="12"/>
      <c r="I5460" s="10"/>
      <c r="J5460" s="10"/>
      <c r="K5460" s="10"/>
      <c r="L5460" s="10"/>
      <c r="M5460" s="10"/>
      <c r="N5460" s="10"/>
      <c r="O5460" s="10"/>
      <c r="P5460" s="11"/>
    </row>
    <row r="5461">
      <c r="A5461" s="22"/>
      <c r="B5461" s="23"/>
      <c r="C5461" s="10"/>
      <c r="D5461" s="10"/>
      <c r="E5461" s="17"/>
      <c r="F5461" s="10"/>
      <c r="G5461" s="10"/>
      <c r="H5461" s="12"/>
      <c r="I5461" s="10"/>
      <c r="J5461" s="10"/>
      <c r="K5461" s="10"/>
      <c r="L5461" s="10"/>
      <c r="M5461" s="10"/>
      <c r="N5461" s="10"/>
      <c r="O5461" s="10"/>
      <c r="P5461" s="11"/>
    </row>
    <row r="5462">
      <c r="A5462" s="22"/>
      <c r="B5462" s="23"/>
      <c r="C5462" s="10"/>
      <c r="D5462" s="10"/>
      <c r="E5462" s="17"/>
      <c r="F5462" s="10"/>
      <c r="G5462" s="10"/>
      <c r="H5462" s="12"/>
      <c r="I5462" s="10"/>
      <c r="J5462" s="10"/>
      <c r="K5462" s="10"/>
      <c r="L5462" s="10"/>
      <c r="M5462" s="10"/>
      <c r="N5462" s="10"/>
      <c r="O5462" s="10"/>
      <c r="P5462" s="11"/>
    </row>
    <row r="5463">
      <c r="A5463" s="22"/>
      <c r="B5463" s="23"/>
      <c r="C5463" s="10"/>
      <c r="D5463" s="10"/>
      <c r="E5463" s="17"/>
      <c r="F5463" s="10"/>
      <c r="G5463" s="10"/>
      <c r="H5463" s="12"/>
      <c r="I5463" s="10"/>
      <c r="J5463" s="10"/>
      <c r="K5463" s="10"/>
      <c r="L5463" s="10"/>
      <c r="M5463" s="10"/>
      <c r="N5463" s="10"/>
      <c r="O5463" s="10"/>
      <c r="P5463" s="11"/>
    </row>
    <row r="5464">
      <c r="A5464" s="22"/>
      <c r="B5464" s="23"/>
      <c r="C5464" s="10"/>
      <c r="D5464" s="10"/>
      <c r="E5464" s="17"/>
      <c r="F5464" s="10"/>
      <c r="G5464" s="10"/>
      <c r="H5464" s="12"/>
      <c r="I5464" s="10"/>
      <c r="J5464" s="10"/>
      <c r="K5464" s="10"/>
      <c r="L5464" s="10"/>
      <c r="M5464" s="10"/>
      <c r="N5464" s="10"/>
      <c r="O5464" s="10"/>
      <c r="P5464" s="11"/>
    </row>
    <row r="5465">
      <c r="A5465" s="22"/>
      <c r="B5465" s="23"/>
      <c r="C5465" s="10"/>
      <c r="D5465" s="10"/>
      <c r="E5465" s="17"/>
      <c r="F5465" s="10"/>
      <c r="G5465" s="10"/>
      <c r="H5465" s="12"/>
      <c r="I5465" s="10"/>
      <c r="J5465" s="10"/>
      <c r="K5465" s="10"/>
      <c r="L5465" s="10"/>
      <c r="M5465" s="10"/>
      <c r="N5465" s="10"/>
      <c r="O5465" s="10"/>
      <c r="P5465" s="11"/>
    </row>
    <row r="5466">
      <c r="A5466" s="22"/>
      <c r="B5466" s="23"/>
      <c r="C5466" s="10"/>
      <c r="D5466" s="10"/>
      <c r="E5466" s="17"/>
      <c r="F5466" s="10"/>
      <c r="G5466" s="10"/>
      <c r="H5466" s="12"/>
      <c r="I5466" s="10"/>
      <c r="J5466" s="10"/>
      <c r="K5466" s="10"/>
      <c r="L5466" s="10"/>
      <c r="M5466" s="10"/>
      <c r="N5466" s="10"/>
      <c r="O5466" s="10"/>
      <c r="P5466" s="11"/>
    </row>
    <row r="5467">
      <c r="A5467" s="22"/>
      <c r="B5467" s="23"/>
      <c r="C5467" s="10"/>
      <c r="D5467" s="10"/>
      <c r="E5467" s="17"/>
      <c r="F5467" s="10"/>
      <c r="G5467" s="10"/>
      <c r="H5467" s="12"/>
      <c r="I5467" s="10"/>
      <c r="J5467" s="10"/>
      <c r="K5467" s="10"/>
      <c r="L5467" s="10"/>
      <c r="M5467" s="10"/>
      <c r="N5467" s="10"/>
      <c r="O5467" s="10"/>
      <c r="P5467" s="11"/>
    </row>
    <row r="5468">
      <c r="A5468" s="22"/>
      <c r="B5468" s="23"/>
      <c r="C5468" s="10"/>
      <c r="D5468" s="10"/>
      <c r="E5468" s="17"/>
      <c r="F5468" s="10"/>
      <c r="G5468" s="10"/>
      <c r="H5468" s="12"/>
      <c r="I5468" s="10"/>
      <c r="J5468" s="10"/>
      <c r="K5468" s="10"/>
      <c r="L5468" s="10"/>
      <c r="M5468" s="10"/>
      <c r="N5468" s="10"/>
      <c r="O5468" s="10"/>
      <c r="P5468" s="11"/>
    </row>
    <row r="5469">
      <c r="A5469" s="22"/>
      <c r="B5469" s="23"/>
      <c r="C5469" s="10"/>
      <c r="D5469" s="10"/>
      <c r="E5469" s="17"/>
      <c r="F5469" s="10"/>
      <c r="G5469" s="10"/>
      <c r="H5469" s="12"/>
      <c r="I5469" s="10"/>
      <c r="J5469" s="10"/>
      <c r="K5469" s="10"/>
      <c r="L5469" s="10"/>
      <c r="M5469" s="10"/>
      <c r="N5469" s="10"/>
      <c r="O5469" s="10"/>
      <c r="P5469" s="11"/>
    </row>
    <row r="5470">
      <c r="A5470" s="22"/>
      <c r="B5470" s="23"/>
      <c r="C5470" s="10"/>
      <c r="D5470" s="10"/>
      <c r="E5470" s="17"/>
      <c r="F5470" s="10"/>
      <c r="G5470" s="10"/>
      <c r="H5470" s="12"/>
      <c r="I5470" s="10"/>
      <c r="J5470" s="10"/>
      <c r="K5470" s="10"/>
      <c r="L5470" s="10"/>
      <c r="M5470" s="10"/>
      <c r="N5470" s="10"/>
      <c r="O5470" s="10"/>
      <c r="P5470" s="11"/>
    </row>
    <row r="5471">
      <c r="A5471" s="22"/>
      <c r="B5471" s="23"/>
      <c r="C5471" s="10"/>
      <c r="D5471" s="10"/>
      <c r="E5471" s="17"/>
      <c r="F5471" s="10"/>
      <c r="G5471" s="10"/>
      <c r="H5471" s="12"/>
      <c r="I5471" s="10"/>
      <c r="J5471" s="10"/>
      <c r="K5471" s="10"/>
      <c r="L5471" s="10"/>
      <c r="M5471" s="10"/>
      <c r="N5471" s="10"/>
      <c r="O5471" s="10"/>
      <c r="P5471" s="11"/>
    </row>
    <row r="5472">
      <c r="A5472" s="22"/>
      <c r="B5472" s="23"/>
      <c r="C5472" s="10"/>
      <c r="D5472" s="10"/>
      <c r="E5472" s="17"/>
      <c r="F5472" s="10"/>
      <c r="G5472" s="10"/>
      <c r="H5472" s="12"/>
      <c r="I5472" s="10"/>
      <c r="J5472" s="10"/>
      <c r="K5472" s="10"/>
      <c r="L5472" s="10"/>
      <c r="M5472" s="10"/>
      <c r="N5472" s="10"/>
      <c r="O5472" s="10"/>
      <c r="P5472" s="11"/>
    </row>
    <row r="5473">
      <c r="A5473" s="22"/>
      <c r="B5473" s="23"/>
      <c r="C5473" s="10"/>
      <c r="D5473" s="10"/>
      <c r="E5473" s="17"/>
      <c r="F5473" s="10"/>
      <c r="G5473" s="10"/>
      <c r="H5473" s="12"/>
      <c r="I5473" s="10"/>
      <c r="J5473" s="10"/>
      <c r="K5473" s="10"/>
      <c r="L5473" s="10"/>
      <c r="M5473" s="10"/>
      <c r="N5473" s="10"/>
      <c r="O5473" s="10"/>
      <c r="P5473" s="11"/>
    </row>
    <row r="5474">
      <c r="A5474" s="22"/>
      <c r="B5474" s="23"/>
      <c r="C5474" s="10"/>
      <c r="D5474" s="10"/>
      <c r="E5474" s="17"/>
      <c r="F5474" s="10"/>
      <c r="G5474" s="10"/>
      <c r="H5474" s="12"/>
      <c r="I5474" s="10"/>
      <c r="J5474" s="10"/>
      <c r="K5474" s="10"/>
      <c r="L5474" s="10"/>
      <c r="M5474" s="10"/>
      <c r="N5474" s="10"/>
      <c r="O5474" s="10"/>
      <c r="P5474" s="11"/>
    </row>
    <row r="5475">
      <c r="A5475" s="22"/>
      <c r="B5475" s="23"/>
      <c r="C5475" s="10"/>
      <c r="D5475" s="10"/>
      <c r="E5475" s="17"/>
      <c r="F5475" s="10"/>
      <c r="G5475" s="10"/>
      <c r="H5475" s="12"/>
      <c r="I5475" s="10"/>
      <c r="J5475" s="10"/>
      <c r="K5475" s="10"/>
      <c r="L5475" s="10"/>
      <c r="M5475" s="10"/>
      <c r="N5475" s="10"/>
      <c r="O5475" s="10"/>
      <c r="P5475" s="11"/>
    </row>
    <row r="5476">
      <c r="A5476" s="22"/>
      <c r="B5476" s="23"/>
      <c r="C5476" s="10"/>
      <c r="D5476" s="10"/>
      <c r="E5476" s="17"/>
      <c r="F5476" s="10"/>
      <c r="G5476" s="10"/>
      <c r="H5476" s="12"/>
      <c r="I5476" s="10"/>
      <c r="J5476" s="10"/>
      <c r="K5476" s="10"/>
      <c r="L5476" s="10"/>
      <c r="M5476" s="10"/>
      <c r="N5476" s="10"/>
      <c r="O5476" s="10"/>
      <c r="P5476" s="11"/>
    </row>
    <row r="5477">
      <c r="A5477" s="22"/>
      <c r="B5477" s="23"/>
      <c r="C5477" s="10"/>
      <c r="D5477" s="10"/>
      <c r="E5477" s="17"/>
      <c r="F5477" s="10"/>
      <c r="G5477" s="10"/>
      <c r="H5477" s="12"/>
      <c r="I5477" s="10"/>
      <c r="J5477" s="10"/>
      <c r="K5477" s="10"/>
      <c r="L5477" s="10"/>
      <c r="M5477" s="10"/>
      <c r="N5477" s="10"/>
      <c r="O5477" s="10"/>
      <c r="P5477" s="11"/>
    </row>
    <row r="5478">
      <c r="A5478" s="22"/>
      <c r="B5478" s="23"/>
      <c r="C5478" s="10"/>
      <c r="D5478" s="10"/>
      <c r="E5478" s="17"/>
      <c r="F5478" s="10"/>
      <c r="G5478" s="10"/>
      <c r="H5478" s="12"/>
      <c r="I5478" s="10"/>
      <c r="J5478" s="10"/>
      <c r="K5478" s="10"/>
      <c r="L5478" s="10"/>
      <c r="M5478" s="10"/>
      <c r="N5478" s="10"/>
      <c r="O5478" s="10"/>
      <c r="P5478" s="11"/>
    </row>
    <row r="5479">
      <c r="A5479" s="22"/>
      <c r="B5479" s="23"/>
      <c r="C5479" s="10"/>
      <c r="D5479" s="10"/>
      <c r="E5479" s="17"/>
      <c r="F5479" s="10"/>
      <c r="G5479" s="10"/>
      <c r="H5479" s="12"/>
      <c r="I5479" s="10"/>
      <c r="J5479" s="10"/>
      <c r="K5479" s="10"/>
      <c r="L5479" s="10"/>
      <c r="M5479" s="10"/>
      <c r="N5479" s="10"/>
      <c r="O5479" s="10"/>
      <c r="P5479" s="11"/>
    </row>
    <row r="5480">
      <c r="A5480" s="22"/>
      <c r="B5480" s="23"/>
      <c r="C5480" s="10"/>
      <c r="D5480" s="10"/>
      <c r="E5480" s="17"/>
      <c r="F5480" s="10"/>
      <c r="G5480" s="10"/>
      <c r="H5480" s="12"/>
      <c r="I5480" s="10"/>
      <c r="J5480" s="10"/>
      <c r="K5480" s="10"/>
      <c r="L5480" s="10"/>
      <c r="M5480" s="10"/>
      <c r="N5480" s="10"/>
      <c r="O5480" s="10"/>
      <c r="P5480" s="11"/>
    </row>
    <row r="5481">
      <c r="A5481" s="22"/>
      <c r="B5481" s="23"/>
      <c r="C5481" s="10"/>
      <c r="D5481" s="10"/>
      <c r="E5481" s="17"/>
      <c r="F5481" s="10"/>
      <c r="G5481" s="10"/>
      <c r="H5481" s="12"/>
      <c r="I5481" s="10"/>
      <c r="J5481" s="10"/>
      <c r="K5481" s="10"/>
      <c r="L5481" s="10"/>
      <c r="M5481" s="10"/>
      <c r="N5481" s="10"/>
      <c r="O5481" s="10"/>
      <c r="P5481" s="11"/>
    </row>
    <row r="5482">
      <c r="A5482" s="22"/>
      <c r="B5482" s="23"/>
      <c r="C5482" s="10"/>
      <c r="D5482" s="10"/>
      <c r="E5482" s="17"/>
      <c r="F5482" s="10"/>
      <c r="G5482" s="10"/>
      <c r="H5482" s="12"/>
      <c r="I5482" s="10"/>
      <c r="J5482" s="10"/>
      <c r="K5482" s="10"/>
      <c r="L5482" s="10"/>
      <c r="M5482" s="10"/>
      <c r="N5482" s="10"/>
      <c r="O5482" s="10"/>
      <c r="P5482" s="11"/>
    </row>
    <row r="5483">
      <c r="A5483" s="22"/>
      <c r="B5483" s="23"/>
      <c r="C5483" s="10"/>
      <c r="D5483" s="10"/>
      <c r="E5483" s="17"/>
      <c r="F5483" s="10"/>
      <c r="G5483" s="10"/>
      <c r="H5483" s="12"/>
      <c r="I5483" s="10"/>
      <c r="J5483" s="10"/>
      <c r="K5483" s="10"/>
      <c r="L5483" s="10"/>
      <c r="M5483" s="10"/>
      <c r="N5483" s="10"/>
      <c r="O5483" s="10"/>
      <c r="P5483" s="11"/>
    </row>
    <row r="5484">
      <c r="A5484" s="22"/>
      <c r="B5484" s="23"/>
      <c r="C5484" s="10"/>
      <c r="D5484" s="10"/>
      <c r="E5484" s="17"/>
      <c r="F5484" s="10"/>
      <c r="G5484" s="10"/>
      <c r="H5484" s="12"/>
      <c r="I5484" s="10"/>
      <c r="J5484" s="10"/>
      <c r="K5484" s="10"/>
      <c r="L5484" s="10"/>
      <c r="M5484" s="10"/>
      <c r="N5484" s="10"/>
      <c r="O5484" s="10"/>
      <c r="P5484" s="11"/>
    </row>
    <row r="5485">
      <c r="A5485" s="22"/>
      <c r="B5485" s="23"/>
      <c r="C5485" s="10"/>
      <c r="D5485" s="10"/>
      <c r="E5485" s="17"/>
      <c r="F5485" s="10"/>
      <c r="G5485" s="10"/>
      <c r="H5485" s="12"/>
      <c r="I5485" s="10"/>
      <c r="J5485" s="10"/>
      <c r="K5485" s="10"/>
      <c r="L5485" s="10"/>
      <c r="M5485" s="10"/>
      <c r="N5485" s="10"/>
      <c r="O5485" s="10"/>
      <c r="P5485" s="11"/>
    </row>
    <row r="5486">
      <c r="A5486" s="22"/>
      <c r="B5486" s="23"/>
      <c r="C5486" s="10"/>
      <c r="D5486" s="10"/>
      <c r="E5486" s="17"/>
      <c r="F5486" s="10"/>
      <c r="G5486" s="10"/>
      <c r="H5486" s="12"/>
      <c r="I5486" s="10"/>
      <c r="J5486" s="10"/>
      <c r="K5486" s="10"/>
      <c r="L5486" s="10"/>
      <c r="M5486" s="10"/>
      <c r="N5486" s="10"/>
      <c r="O5486" s="10"/>
      <c r="P5486" s="11"/>
    </row>
    <row r="5487">
      <c r="A5487" s="22"/>
      <c r="B5487" s="23"/>
      <c r="C5487" s="10"/>
      <c r="D5487" s="10"/>
      <c r="E5487" s="17"/>
      <c r="F5487" s="10"/>
      <c r="G5487" s="10"/>
      <c r="H5487" s="12"/>
      <c r="I5487" s="10"/>
      <c r="J5487" s="10"/>
      <c r="K5487" s="10"/>
      <c r="L5487" s="10"/>
      <c r="M5487" s="10"/>
      <c r="N5487" s="10"/>
      <c r="O5487" s="10"/>
      <c r="P5487" s="11"/>
    </row>
    <row r="5488">
      <c r="A5488" s="22"/>
      <c r="B5488" s="23"/>
      <c r="C5488" s="10"/>
      <c r="D5488" s="10"/>
      <c r="E5488" s="17"/>
      <c r="F5488" s="10"/>
      <c r="G5488" s="10"/>
      <c r="H5488" s="12"/>
      <c r="I5488" s="10"/>
      <c r="J5488" s="10"/>
      <c r="K5488" s="10"/>
      <c r="L5488" s="10"/>
      <c r="M5488" s="10"/>
      <c r="N5488" s="10"/>
      <c r="O5488" s="10"/>
      <c r="P5488" s="11"/>
    </row>
    <row r="5489">
      <c r="A5489" s="22"/>
      <c r="B5489" s="23"/>
      <c r="C5489" s="10"/>
      <c r="D5489" s="10"/>
      <c r="E5489" s="17"/>
      <c r="F5489" s="10"/>
      <c r="G5489" s="10"/>
      <c r="H5489" s="12"/>
      <c r="I5489" s="10"/>
      <c r="J5489" s="10"/>
      <c r="K5489" s="10"/>
      <c r="L5489" s="10"/>
      <c r="M5489" s="10"/>
      <c r="N5489" s="10"/>
      <c r="O5489" s="10"/>
      <c r="P5489" s="11"/>
    </row>
    <row r="5490">
      <c r="A5490" s="22"/>
      <c r="B5490" s="23"/>
      <c r="C5490" s="10"/>
      <c r="D5490" s="10"/>
      <c r="E5490" s="17"/>
      <c r="F5490" s="10"/>
      <c r="G5490" s="10"/>
      <c r="H5490" s="12"/>
      <c r="I5490" s="10"/>
      <c r="J5490" s="10"/>
      <c r="K5490" s="10"/>
      <c r="L5490" s="10"/>
      <c r="M5490" s="10"/>
      <c r="N5490" s="10"/>
      <c r="O5490" s="10"/>
      <c r="P5490" s="11"/>
    </row>
    <row r="5491">
      <c r="A5491" s="22"/>
      <c r="B5491" s="23"/>
      <c r="C5491" s="10"/>
      <c r="D5491" s="10"/>
      <c r="E5491" s="17"/>
      <c r="F5491" s="10"/>
      <c r="G5491" s="10"/>
      <c r="H5491" s="12"/>
      <c r="I5491" s="10"/>
      <c r="J5491" s="10"/>
      <c r="K5491" s="10"/>
      <c r="L5491" s="10"/>
      <c r="M5491" s="10"/>
      <c r="N5491" s="10"/>
      <c r="O5491" s="10"/>
      <c r="P5491" s="11"/>
    </row>
    <row r="5492">
      <c r="A5492" s="22"/>
      <c r="B5492" s="23"/>
      <c r="C5492" s="10"/>
      <c r="D5492" s="10"/>
      <c r="E5492" s="17"/>
      <c r="F5492" s="10"/>
      <c r="G5492" s="10"/>
      <c r="H5492" s="12"/>
      <c r="I5492" s="10"/>
      <c r="J5492" s="10"/>
      <c r="K5492" s="10"/>
      <c r="L5492" s="10"/>
      <c r="M5492" s="10"/>
      <c r="N5492" s="10"/>
      <c r="O5492" s="10"/>
      <c r="P5492" s="11"/>
    </row>
    <row r="5493">
      <c r="A5493" s="22"/>
      <c r="B5493" s="23"/>
      <c r="C5493" s="10"/>
      <c r="D5493" s="10"/>
      <c r="E5493" s="17"/>
      <c r="F5493" s="10"/>
      <c r="G5493" s="10"/>
      <c r="H5493" s="12"/>
      <c r="I5493" s="10"/>
      <c r="J5493" s="10"/>
      <c r="K5493" s="10"/>
      <c r="L5493" s="10"/>
      <c r="M5493" s="10"/>
      <c r="N5493" s="10"/>
      <c r="O5493" s="10"/>
      <c r="P5493" s="11"/>
    </row>
    <row r="5494">
      <c r="A5494" s="22"/>
      <c r="B5494" s="23"/>
      <c r="C5494" s="10"/>
      <c r="D5494" s="10"/>
      <c r="E5494" s="17"/>
      <c r="F5494" s="10"/>
      <c r="G5494" s="10"/>
      <c r="H5494" s="12"/>
      <c r="I5494" s="10"/>
      <c r="J5494" s="10"/>
      <c r="K5494" s="10"/>
      <c r="L5494" s="10"/>
      <c r="M5494" s="10"/>
      <c r="N5494" s="10"/>
      <c r="O5494" s="10"/>
      <c r="P5494" s="11"/>
    </row>
    <row r="5495">
      <c r="A5495" s="22"/>
      <c r="B5495" s="23"/>
      <c r="C5495" s="10"/>
      <c r="D5495" s="10"/>
      <c r="E5495" s="17"/>
      <c r="F5495" s="10"/>
      <c r="G5495" s="10"/>
      <c r="H5495" s="12"/>
      <c r="I5495" s="10"/>
      <c r="J5495" s="10"/>
      <c r="K5495" s="10"/>
      <c r="L5495" s="10"/>
      <c r="M5495" s="10"/>
      <c r="N5495" s="10"/>
      <c r="O5495" s="10"/>
      <c r="P5495" s="11"/>
    </row>
    <row r="5496">
      <c r="A5496" s="22"/>
      <c r="B5496" s="23"/>
      <c r="C5496" s="10"/>
      <c r="D5496" s="10"/>
      <c r="E5496" s="17"/>
      <c r="F5496" s="10"/>
      <c r="G5496" s="10"/>
      <c r="H5496" s="12"/>
      <c r="I5496" s="10"/>
      <c r="J5496" s="10"/>
      <c r="K5496" s="10"/>
      <c r="L5496" s="10"/>
      <c r="M5496" s="10"/>
      <c r="N5496" s="10"/>
      <c r="O5496" s="10"/>
      <c r="P5496" s="11"/>
    </row>
    <row r="5497">
      <c r="A5497" s="22"/>
      <c r="B5497" s="23"/>
      <c r="C5497" s="10"/>
      <c r="D5497" s="10"/>
      <c r="E5497" s="17"/>
      <c r="F5497" s="10"/>
      <c r="G5497" s="10"/>
      <c r="H5497" s="12"/>
      <c r="I5497" s="10"/>
      <c r="J5497" s="10"/>
      <c r="K5497" s="10"/>
      <c r="L5497" s="10"/>
      <c r="M5497" s="10"/>
      <c r="N5497" s="10"/>
      <c r="O5497" s="10"/>
      <c r="P5497" s="11"/>
    </row>
    <row r="5498">
      <c r="A5498" s="22"/>
      <c r="B5498" s="23"/>
      <c r="C5498" s="10"/>
      <c r="D5498" s="10"/>
      <c r="E5498" s="17"/>
      <c r="F5498" s="10"/>
      <c r="G5498" s="10"/>
      <c r="H5498" s="12"/>
      <c r="I5498" s="10"/>
      <c r="J5498" s="10"/>
      <c r="K5498" s="10"/>
      <c r="L5498" s="10"/>
      <c r="M5498" s="10"/>
      <c r="N5498" s="10"/>
      <c r="O5498" s="10"/>
      <c r="P5498" s="11"/>
    </row>
    <row r="5499">
      <c r="A5499" s="22"/>
      <c r="B5499" s="23"/>
      <c r="C5499" s="10"/>
      <c r="D5499" s="10"/>
      <c r="E5499" s="17"/>
      <c r="F5499" s="10"/>
      <c r="G5499" s="10"/>
      <c r="H5499" s="12"/>
      <c r="I5499" s="10"/>
      <c r="J5499" s="10"/>
      <c r="K5499" s="10"/>
      <c r="L5499" s="10"/>
      <c r="M5499" s="10"/>
      <c r="N5499" s="10"/>
      <c r="O5499" s="10"/>
      <c r="P5499" s="11"/>
    </row>
    <row r="5500">
      <c r="A5500" s="22"/>
      <c r="B5500" s="23"/>
      <c r="C5500" s="10"/>
      <c r="D5500" s="10"/>
      <c r="E5500" s="17"/>
      <c r="F5500" s="10"/>
      <c r="G5500" s="10"/>
      <c r="H5500" s="12"/>
      <c r="I5500" s="10"/>
      <c r="J5500" s="10"/>
      <c r="K5500" s="10"/>
      <c r="L5500" s="10"/>
      <c r="M5500" s="10"/>
      <c r="N5500" s="10"/>
      <c r="O5500" s="10"/>
      <c r="P5500" s="11"/>
    </row>
    <row r="5501">
      <c r="A5501" s="22"/>
      <c r="B5501" s="23"/>
      <c r="C5501" s="10"/>
      <c r="D5501" s="10"/>
      <c r="E5501" s="17"/>
      <c r="F5501" s="10"/>
      <c r="G5501" s="10"/>
      <c r="H5501" s="12"/>
      <c r="I5501" s="10"/>
      <c r="J5501" s="10"/>
      <c r="K5501" s="10"/>
      <c r="L5501" s="10"/>
      <c r="M5501" s="10"/>
      <c r="N5501" s="10"/>
      <c r="O5501" s="10"/>
      <c r="P5501" s="11"/>
    </row>
    <row r="5502">
      <c r="A5502" s="22"/>
      <c r="B5502" s="23"/>
      <c r="C5502" s="10"/>
      <c r="D5502" s="10"/>
      <c r="E5502" s="17"/>
      <c r="F5502" s="10"/>
      <c r="G5502" s="10"/>
      <c r="H5502" s="12"/>
      <c r="I5502" s="10"/>
      <c r="J5502" s="10"/>
      <c r="K5502" s="10"/>
      <c r="L5502" s="10"/>
      <c r="M5502" s="10"/>
      <c r="N5502" s="10"/>
      <c r="O5502" s="10"/>
      <c r="P5502" s="11"/>
    </row>
    <row r="5503">
      <c r="A5503" s="22"/>
      <c r="B5503" s="23"/>
      <c r="C5503" s="10"/>
      <c r="D5503" s="10"/>
      <c r="E5503" s="17"/>
      <c r="F5503" s="10"/>
      <c r="G5503" s="10"/>
      <c r="H5503" s="12"/>
      <c r="I5503" s="10"/>
      <c r="J5503" s="10"/>
      <c r="K5503" s="10"/>
      <c r="L5503" s="10"/>
      <c r="M5503" s="10"/>
      <c r="N5503" s="10"/>
      <c r="O5503" s="10"/>
      <c r="P5503" s="11"/>
    </row>
    <row r="5504">
      <c r="A5504" s="22"/>
      <c r="B5504" s="23"/>
      <c r="C5504" s="10"/>
      <c r="D5504" s="10"/>
      <c r="E5504" s="17"/>
      <c r="F5504" s="10"/>
      <c r="G5504" s="10"/>
      <c r="H5504" s="12"/>
      <c r="I5504" s="10"/>
      <c r="J5504" s="10"/>
      <c r="K5504" s="10"/>
      <c r="L5504" s="10"/>
      <c r="M5504" s="10"/>
      <c r="N5504" s="10"/>
      <c r="O5504" s="10"/>
      <c r="P5504" s="11"/>
    </row>
    <row r="5505">
      <c r="A5505" s="22"/>
      <c r="B5505" s="23"/>
      <c r="C5505" s="10"/>
      <c r="D5505" s="10"/>
      <c r="E5505" s="17"/>
      <c r="F5505" s="10"/>
      <c r="G5505" s="10"/>
      <c r="H5505" s="12"/>
      <c r="I5505" s="10"/>
      <c r="J5505" s="10"/>
      <c r="K5505" s="10"/>
      <c r="L5505" s="10"/>
      <c r="M5505" s="10"/>
      <c r="N5505" s="10"/>
      <c r="O5505" s="10"/>
      <c r="P5505" s="11"/>
    </row>
    <row r="5506">
      <c r="A5506" s="22"/>
      <c r="B5506" s="23"/>
      <c r="C5506" s="10"/>
      <c r="D5506" s="10"/>
      <c r="E5506" s="17"/>
      <c r="F5506" s="10"/>
      <c r="G5506" s="10"/>
      <c r="H5506" s="12"/>
      <c r="I5506" s="10"/>
      <c r="J5506" s="10"/>
      <c r="K5506" s="10"/>
      <c r="L5506" s="10"/>
      <c r="M5506" s="10"/>
      <c r="N5506" s="10"/>
      <c r="O5506" s="10"/>
      <c r="P5506" s="11"/>
    </row>
    <row r="5507">
      <c r="A5507" s="22"/>
      <c r="B5507" s="23"/>
      <c r="C5507" s="10"/>
      <c r="D5507" s="10"/>
      <c r="E5507" s="17"/>
      <c r="F5507" s="10"/>
      <c r="G5507" s="10"/>
      <c r="H5507" s="12"/>
      <c r="I5507" s="10"/>
      <c r="J5507" s="10"/>
      <c r="K5507" s="10"/>
      <c r="L5507" s="10"/>
      <c r="M5507" s="10"/>
      <c r="N5507" s="10"/>
      <c r="O5507" s="10"/>
      <c r="P5507" s="11"/>
    </row>
    <row r="5508">
      <c r="A5508" s="22"/>
      <c r="B5508" s="23"/>
      <c r="C5508" s="10"/>
      <c r="D5508" s="10"/>
      <c r="E5508" s="17"/>
      <c r="F5508" s="10"/>
      <c r="G5508" s="10"/>
      <c r="H5508" s="12"/>
      <c r="I5508" s="10"/>
      <c r="J5508" s="10"/>
      <c r="K5508" s="10"/>
      <c r="L5508" s="10"/>
      <c r="M5508" s="10"/>
      <c r="N5508" s="10"/>
      <c r="O5508" s="10"/>
      <c r="P5508" s="11"/>
    </row>
    <row r="5509">
      <c r="A5509" s="22"/>
      <c r="B5509" s="23"/>
      <c r="C5509" s="10"/>
      <c r="D5509" s="10"/>
      <c r="E5509" s="17"/>
      <c r="F5509" s="10"/>
      <c r="G5509" s="10"/>
      <c r="H5509" s="12"/>
      <c r="I5509" s="10"/>
      <c r="J5509" s="10"/>
      <c r="K5509" s="10"/>
      <c r="L5509" s="10"/>
      <c r="M5509" s="10"/>
      <c r="N5509" s="10"/>
      <c r="O5509" s="10"/>
      <c r="P5509" s="11"/>
    </row>
    <row r="5510">
      <c r="A5510" s="22"/>
      <c r="B5510" s="23"/>
      <c r="C5510" s="10"/>
      <c r="D5510" s="10"/>
      <c r="E5510" s="17"/>
      <c r="F5510" s="10"/>
      <c r="G5510" s="10"/>
      <c r="H5510" s="12"/>
      <c r="I5510" s="10"/>
      <c r="J5510" s="10"/>
      <c r="K5510" s="10"/>
      <c r="L5510" s="10"/>
      <c r="M5510" s="10"/>
      <c r="N5510" s="10"/>
      <c r="O5510" s="10"/>
      <c r="P5510" s="11"/>
    </row>
    <row r="5511">
      <c r="A5511" s="22"/>
      <c r="B5511" s="23"/>
      <c r="C5511" s="10"/>
      <c r="D5511" s="10"/>
      <c r="E5511" s="17"/>
      <c r="F5511" s="10"/>
      <c r="G5511" s="10"/>
      <c r="H5511" s="12"/>
      <c r="I5511" s="10"/>
      <c r="J5511" s="10"/>
      <c r="K5511" s="10"/>
      <c r="L5511" s="10"/>
      <c r="M5511" s="10"/>
      <c r="N5511" s="10"/>
      <c r="O5511" s="10"/>
      <c r="P5511" s="11"/>
    </row>
    <row r="5512">
      <c r="A5512" s="22"/>
      <c r="B5512" s="23"/>
      <c r="C5512" s="10"/>
      <c r="D5512" s="10"/>
      <c r="E5512" s="17"/>
      <c r="F5512" s="10"/>
      <c r="G5512" s="10"/>
      <c r="H5512" s="12"/>
      <c r="I5512" s="10"/>
      <c r="J5512" s="10"/>
      <c r="K5512" s="10"/>
      <c r="L5512" s="10"/>
      <c r="M5512" s="10"/>
      <c r="N5512" s="10"/>
      <c r="O5512" s="10"/>
      <c r="P5512" s="11"/>
    </row>
    <row r="5513">
      <c r="A5513" s="22"/>
      <c r="B5513" s="23"/>
      <c r="C5513" s="10"/>
      <c r="D5513" s="10"/>
      <c r="E5513" s="17"/>
      <c r="F5513" s="10"/>
      <c r="G5513" s="10"/>
      <c r="H5513" s="12"/>
      <c r="I5513" s="10"/>
      <c r="J5513" s="10"/>
      <c r="K5513" s="10"/>
      <c r="L5513" s="10"/>
      <c r="M5513" s="10"/>
      <c r="N5513" s="10"/>
      <c r="O5513" s="10"/>
      <c r="P5513" s="11"/>
    </row>
    <row r="5514">
      <c r="A5514" s="22"/>
      <c r="B5514" s="23"/>
      <c r="C5514" s="10"/>
      <c r="D5514" s="10"/>
      <c r="E5514" s="17"/>
      <c r="F5514" s="10"/>
      <c r="G5514" s="10"/>
      <c r="H5514" s="12"/>
      <c r="I5514" s="10"/>
      <c r="J5514" s="10"/>
      <c r="K5514" s="10"/>
      <c r="L5514" s="10"/>
      <c r="M5514" s="10"/>
      <c r="N5514" s="10"/>
      <c r="O5514" s="10"/>
      <c r="P5514" s="11"/>
    </row>
    <row r="5515">
      <c r="A5515" s="22"/>
      <c r="B5515" s="23"/>
      <c r="C5515" s="10"/>
      <c r="D5515" s="10"/>
      <c r="E5515" s="17"/>
      <c r="F5515" s="10"/>
      <c r="G5515" s="10"/>
      <c r="H5515" s="12"/>
      <c r="I5515" s="10"/>
      <c r="J5515" s="10"/>
      <c r="K5515" s="10"/>
      <c r="L5515" s="10"/>
      <c r="M5515" s="10"/>
      <c r="N5515" s="10"/>
      <c r="O5515" s="10"/>
      <c r="P5515" s="11"/>
    </row>
    <row r="5516">
      <c r="A5516" s="22"/>
      <c r="B5516" s="23"/>
      <c r="C5516" s="10"/>
      <c r="D5516" s="10"/>
      <c r="E5516" s="17"/>
      <c r="F5516" s="10"/>
      <c r="G5516" s="10"/>
      <c r="H5516" s="12"/>
      <c r="I5516" s="10"/>
      <c r="J5516" s="10"/>
      <c r="K5516" s="10"/>
      <c r="L5516" s="10"/>
      <c r="M5516" s="10"/>
      <c r="N5516" s="10"/>
      <c r="O5516" s="10"/>
      <c r="P5516" s="11"/>
    </row>
    <row r="5517">
      <c r="A5517" s="22"/>
      <c r="B5517" s="23"/>
      <c r="C5517" s="10"/>
      <c r="D5517" s="10"/>
      <c r="E5517" s="17"/>
      <c r="F5517" s="10"/>
      <c r="G5517" s="10"/>
      <c r="H5517" s="12"/>
      <c r="I5517" s="10"/>
      <c r="J5517" s="10"/>
      <c r="K5517" s="10"/>
      <c r="L5517" s="10"/>
      <c r="M5517" s="10"/>
      <c r="N5517" s="10"/>
      <c r="O5517" s="10"/>
      <c r="P5517" s="11"/>
    </row>
    <row r="5518">
      <c r="A5518" s="22"/>
      <c r="B5518" s="23"/>
      <c r="C5518" s="10"/>
      <c r="D5518" s="10"/>
      <c r="E5518" s="17"/>
      <c r="F5518" s="10"/>
      <c r="G5518" s="10"/>
      <c r="H5518" s="12"/>
      <c r="I5518" s="10"/>
      <c r="J5518" s="10"/>
      <c r="K5518" s="10"/>
      <c r="L5518" s="10"/>
      <c r="M5518" s="10"/>
      <c r="N5518" s="10"/>
      <c r="O5518" s="10"/>
      <c r="P5518" s="11"/>
    </row>
    <row r="5519">
      <c r="A5519" s="22"/>
      <c r="B5519" s="23"/>
      <c r="C5519" s="10"/>
      <c r="D5519" s="10"/>
      <c r="E5519" s="17"/>
      <c r="F5519" s="10"/>
      <c r="G5519" s="10"/>
      <c r="H5519" s="12"/>
      <c r="I5519" s="10"/>
      <c r="J5519" s="10"/>
      <c r="K5519" s="10"/>
      <c r="L5519" s="10"/>
      <c r="M5519" s="10"/>
      <c r="N5519" s="10"/>
      <c r="O5519" s="10"/>
      <c r="P5519" s="11"/>
    </row>
    <row r="5520">
      <c r="A5520" s="22"/>
      <c r="B5520" s="23"/>
      <c r="C5520" s="10"/>
      <c r="D5520" s="10"/>
      <c r="E5520" s="17"/>
      <c r="F5520" s="10"/>
      <c r="G5520" s="10"/>
      <c r="H5520" s="12"/>
      <c r="I5520" s="10"/>
      <c r="J5520" s="10"/>
      <c r="K5520" s="10"/>
      <c r="L5520" s="10"/>
      <c r="M5520" s="10"/>
      <c r="N5520" s="10"/>
      <c r="O5520" s="10"/>
      <c r="P5520" s="11"/>
    </row>
    <row r="5521">
      <c r="A5521" s="22"/>
      <c r="B5521" s="23"/>
      <c r="C5521" s="10"/>
      <c r="D5521" s="10"/>
      <c r="E5521" s="17"/>
      <c r="F5521" s="10"/>
      <c r="G5521" s="10"/>
      <c r="H5521" s="12"/>
      <c r="I5521" s="10"/>
      <c r="J5521" s="10"/>
      <c r="K5521" s="10"/>
      <c r="L5521" s="10"/>
      <c r="M5521" s="10"/>
      <c r="N5521" s="10"/>
      <c r="O5521" s="10"/>
      <c r="P5521" s="11"/>
    </row>
    <row r="5522">
      <c r="A5522" s="22"/>
      <c r="B5522" s="23"/>
      <c r="C5522" s="10"/>
      <c r="D5522" s="10"/>
      <c r="E5522" s="17"/>
      <c r="F5522" s="10"/>
      <c r="G5522" s="10"/>
      <c r="H5522" s="12"/>
      <c r="I5522" s="10"/>
      <c r="J5522" s="10"/>
      <c r="K5522" s="10"/>
      <c r="L5522" s="10"/>
      <c r="M5522" s="10"/>
      <c r="N5522" s="10"/>
      <c r="O5522" s="10"/>
      <c r="P5522" s="11"/>
    </row>
    <row r="5523">
      <c r="A5523" s="22"/>
      <c r="B5523" s="23"/>
      <c r="C5523" s="10"/>
      <c r="D5523" s="10"/>
      <c r="E5523" s="17"/>
      <c r="F5523" s="10"/>
      <c r="G5523" s="10"/>
      <c r="H5523" s="12"/>
      <c r="I5523" s="10"/>
      <c r="J5523" s="10"/>
      <c r="K5523" s="10"/>
      <c r="L5523" s="10"/>
      <c r="M5523" s="10"/>
      <c r="N5523" s="10"/>
      <c r="O5523" s="10"/>
      <c r="P5523" s="11"/>
    </row>
    <row r="5524">
      <c r="A5524" s="22"/>
      <c r="B5524" s="23"/>
      <c r="C5524" s="10"/>
      <c r="D5524" s="10"/>
      <c r="E5524" s="17"/>
      <c r="F5524" s="10"/>
      <c r="G5524" s="10"/>
      <c r="H5524" s="12"/>
      <c r="I5524" s="10"/>
      <c r="J5524" s="10"/>
      <c r="K5524" s="10"/>
      <c r="L5524" s="10"/>
      <c r="M5524" s="10"/>
      <c r="N5524" s="10"/>
      <c r="O5524" s="10"/>
      <c r="P5524" s="11"/>
    </row>
    <row r="5525">
      <c r="A5525" s="22"/>
      <c r="B5525" s="23"/>
      <c r="C5525" s="10"/>
      <c r="D5525" s="10"/>
      <c r="E5525" s="17"/>
      <c r="F5525" s="10"/>
      <c r="G5525" s="10"/>
      <c r="H5525" s="12"/>
      <c r="I5525" s="10"/>
      <c r="J5525" s="10"/>
      <c r="K5525" s="10"/>
      <c r="L5525" s="10"/>
      <c r="M5525" s="10"/>
      <c r="N5525" s="10"/>
      <c r="O5525" s="10"/>
      <c r="P5525" s="11"/>
    </row>
    <row r="5526">
      <c r="A5526" s="22"/>
      <c r="B5526" s="23"/>
      <c r="C5526" s="10"/>
      <c r="D5526" s="10"/>
      <c r="E5526" s="17"/>
      <c r="F5526" s="10"/>
      <c r="G5526" s="10"/>
      <c r="H5526" s="12"/>
      <c r="I5526" s="10"/>
      <c r="J5526" s="10"/>
      <c r="K5526" s="10"/>
      <c r="L5526" s="10"/>
      <c r="M5526" s="10"/>
      <c r="N5526" s="10"/>
      <c r="O5526" s="10"/>
      <c r="P5526" s="11"/>
    </row>
    <row r="5527">
      <c r="A5527" s="22"/>
      <c r="B5527" s="23"/>
      <c r="C5527" s="10"/>
      <c r="D5527" s="10"/>
      <c r="E5527" s="17"/>
      <c r="F5527" s="10"/>
      <c r="G5527" s="10"/>
      <c r="H5527" s="12"/>
      <c r="I5527" s="10"/>
      <c r="J5527" s="10"/>
      <c r="K5527" s="10"/>
      <c r="L5527" s="10"/>
      <c r="M5527" s="10"/>
      <c r="N5527" s="10"/>
      <c r="O5527" s="10"/>
      <c r="P5527" s="11"/>
    </row>
    <row r="5528">
      <c r="A5528" s="22"/>
      <c r="B5528" s="23"/>
      <c r="C5528" s="10"/>
      <c r="D5528" s="10"/>
      <c r="E5528" s="17"/>
      <c r="F5528" s="10"/>
      <c r="G5528" s="10"/>
      <c r="H5528" s="12"/>
      <c r="I5528" s="10"/>
      <c r="J5528" s="10"/>
      <c r="K5528" s="10"/>
      <c r="L5528" s="10"/>
      <c r="M5528" s="10"/>
      <c r="N5528" s="10"/>
      <c r="O5528" s="10"/>
      <c r="P5528" s="11"/>
    </row>
    <row r="5529">
      <c r="A5529" s="22"/>
      <c r="B5529" s="23"/>
      <c r="C5529" s="10"/>
      <c r="D5529" s="10"/>
      <c r="E5529" s="17"/>
      <c r="F5529" s="10"/>
      <c r="G5529" s="10"/>
      <c r="H5529" s="12"/>
      <c r="I5529" s="10"/>
      <c r="J5529" s="10"/>
      <c r="K5529" s="10"/>
      <c r="L5529" s="10"/>
      <c r="M5529" s="10"/>
      <c r="N5529" s="10"/>
      <c r="O5529" s="10"/>
      <c r="P5529" s="11"/>
    </row>
    <row r="5530">
      <c r="A5530" s="22"/>
      <c r="B5530" s="23"/>
      <c r="C5530" s="10"/>
      <c r="D5530" s="10"/>
      <c r="E5530" s="17"/>
      <c r="F5530" s="10"/>
      <c r="G5530" s="10"/>
      <c r="H5530" s="12"/>
      <c r="I5530" s="10"/>
      <c r="J5530" s="10"/>
      <c r="K5530" s="10"/>
      <c r="L5530" s="10"/>
      <c r="M5530" s="10"/>
      <c r="N5530" s="10"/>
      <c r="O5530" s="10"/>
      <c r="P5530" s="11"/>
    </row>
    <row r="5531">
      <c r="A5531" s="22"/>
      <c r="B5531" s="23"/>
      <c r="C5531" s="10"/>
      <c r="D5531" s="10"/>
      <c r="E5531" s="17"/>
      <c r="F5531" s="10"/>
      <c r="G5531" s="10"/>
      <c r="H5531" s="12"/>
      <c r="I5531" s="10"/>
      <c r="J5531" s="10"/>
      <c r="K5531" s="10"/>
      <c r="L5531" s="10"/>
      <c r="M5531" s="10"/>
      <c r="N5531" s="10"/>
      <c r="O5531" s="10"/>
      <c r="P5531" s="11"/>
    </row>
    <row r="5532">
      <c r="A5532" s="22"/>
      <c r="B5532" s="23"/>
      <c r="C5532" s="10"/>
      <c r="D5532" s="10"/>
      <c r="E5532" s="17"/>
      <c r="F5532" s="10"/>
      <c r="G5532" s="10"/>
      <c r="H5532" s="12"/>
      <c r="I5532" s="10"/>
      <c r="J5532" s="10"/>
      <c r="K5532" s="10"/>
      <c r="L5532" s="10"/>
      <c r="M5532" s="10"/>
      <c r="N5532" s="10"/>
      <c r="O5532" s="10"/>
      <c r="P5532" s="11"/>
    </row>
    <row r="5533">
      <c r="A5533" s="22"/>
      <c r="B5533" s="23"/>
      <c r="C5533" s="10"/>
      <c r="D5533" s="10"/>
      <c r="E5533" s="17"/>
      <c r="F5533" s="10"/>
      <c r="G5533" s="10"/>
      <c r="H5533" s="12"/>
      <c r="I5533" s="10"/>
      <c r="J5533" s="10"/>
      <c r="K5533" s="10"/>
      <c r="L5533" s="10"/>
      <c r="M5533" s="10"/>
      <c r="N5533" s="10"/>
      <c r="O5533" s="10"/>
      <c r="P5533" s="11"/>
    </row>
    <row r="5534">
      <c r="A5534" s="22"/>
      <c r="B5534" s="23"/>
      <c r="C5534" s="10"/>
      <c r="D5534" s="10"/>
      <c r="E5534" s="17"/>
      <c r="F5534" s="10"/>
      <c r="G5534" s="10"/>
      <c r="H5534" s="12"/>
      <c r="I5534" s="10"/>
      <c r="J5534" s="10"/>
      <c r="K5534" s="10"/>
      <c r="L5534" s="10"/>
      <c r="M5534" s="10"/>
      <c r="N5534" s="10"/>
      <c r="O5534" s="10"/>
      <c r="P5534" s="11"/>
    </row>
    <row r="5535">
      <c r="A5535" s="22"/>
      <c r="B5535" s="23"/>
      <c r="C5535" s="10"/>
      <c r="D5535" s="10"/>
      <c r="E5535" s="17"/>
      <c r="F5535" s="10"/>
      <c r="G5535" s="10"/>
      <c r="H5535" s="12"/>
      <c r="I5535" s="10"/>
      <c r="J5535" s="10"/>
      <c r="K5535" s="10"/>
      <c r="L5535" s="10"/>
      <c r="M5535" s="10"/>
      <c r="N5535" s="10"/>
      <c r="O5535" s="10"/>
      <c r="P5535" s="11"/>
    </row>
    <row r="5536">
      <c r="A5536" s="22"/>
      <c r="B5536" s="23"/>
      <c r="C5536" s="10"/>
      <c r="D5536" s="10"/>
      <c r="E5536" s="17"/>
      <c r="F5536" s="10"/>
      <c r="G5536" s="10"/>
      <c r="H5536" s="12"/>
      <c r="I5536" s="10"/>
      <c r="J5536" s="10"/>
      <c r="K5536" s="10"/>
      <c r="L5536" s="10"/>
      <c r="M5536" s="10"/>
      <c r="N5536" s="10"/>
      <c r="O5536" s="10"/>
      <c r="P5536" s="11"/>
    </row>
    <row r="5537">
      <c r="A5537" s="22"/>
      <c r="B5537" s="23"/>
      <c r="C5537" s="10"/>
      <c r="D5537" s="10"/>
      <c r="E5537" s="17"/>
      <c r="F5537" s="10"/>
      <c r="G5537" s="10"/>
      <c r="H5537" s="12"/>
      <c r="I5537" s="10"/>
      <c r="J5537" s="10"/>
      <c r="K5537" s="10"/>
      <c r="L5537" s="10"/>
      <c r="M5537" s="10"/>
      <c r="N5537" s="10"/>
      <c r="O5537" s="10"/>
      <c r="P5537" s="11"/>
    </row>
    <row r="5538">
      <c r="A5538" s="22"/>
      <c r="B5538" s="23"/>
      <c r="C5538" s="10"/>
      <c r="D5538" s="10"/>
      <c r="E5538" s="17"/>
      <c r="F5538" s="10"/>
      <c r="G5538" s="10"/>
      <c r="H5538" s="12"/>
      <c r="I5538" s="10"/>
      <c r="J5538" s="10"/>
      <c r="K5538" s="10"/>
      <c r="L5538" s="10"/>
      <c r="M5538" s="10"/>
      <c r="N5538" s="10"/>
      <c r="O5538" s="10"/>
      <c r="P5538" s="11"/>
    </row>
    <row r="5539">
      <c r="A5539" s="22"/>
      <c r="B5539" s="23"/>
      <c r="C5539" s="10"/>
      <c r="D5539" s="10"/>
      <c r="E5539" s="17"/>
      <c r="F5539" s="10"/>
      <c r="G5539" s="10"/>
      <c r="H5539" s="12"/>
      <c r="I5539" s="10"/>
      <c r="J5539" s="10"/>
      <c r="K5539" s="10"/>
      <c r="L5539" s="10"/>
      <c r="M5539" s="10"/>
      <c r="N5539" s="10"/>
      <c r="O5539" s="10"/>
      <c r="P5539" s="11"/>
    </row>
    <row r="5540">
      <c r="A5540" s="22"/>
      <c r="B5540" s="23"/>
      <c r="C5540" s="10"/>
      <c r="D5540" s="10"/>
      <c r="E5540" s="17"/>
      <c r="F5540" s="10"/>
      <c r="G5540" s="10"/>
      <c r="H5540" s="12"/>
      <c r="I5540" s="10"/>
      <c r="J5540" s="10"/>
      <c r="K5540" s="10"/>
      <c r="L5540" s="10"/>
      <c r="M5540" s="10"/>
      <c r="N5540" s="10"/>
      <c r="O5540" s="10"/>
      <c r="P5540" s="11"/>
    </row>
    <row r="5541">
      <c r="A5541" s="22"/>
      <c r="B5541" s="23"/>
      <c r="C5541" s="10"/>
      <c r="D5541" s="10"/>
      <c r="E5541" s="17"/>
      <c r="F5541" s="10"/>
      <c r="G5541" s="10"/>
      <c r="H5541" s="12"/>
      <c r="I5541" s="10"/>
      <c r="J5541" s="10"/>
      <c r="K5541" s="10"/>
      <c r="L5541" s="10"/>
      <c r="M5541" s="10"/>
      <c r="N5541" s="10"/>
      <c r="O5541" s="10"/>
      <c r="P5541" s="11"/>
    </row>
    <row r="5542">
      <c r="A5542" s="22"/>
      <c r="B5542" s="23"/>
      <c r="C5542" s="10"/>
      <c r="D5542" s="10"/>
      <c r="E5542" s="17"/>
      <c r="F5542" s="10"/>
      <c r="G5542" s="10"/>
      <c r="H5542" s="12"/>
      <c r="I5542" s="10"/>
      <c r="J5542" s="10"/>
      <c r="K5542" s="10"/>
      <c r="L5542" s="10"/>
      <c r="M5542" s="10"/>
      <c r="N5542" s="10"/>
      <c r="O5542" s="10"/>
      <c r="P5542" s="11"/>
    </row>
    <row r="5543">
      <c r="A5543" s="22"/>
      <c r="B5543" s="23"/>
      <c r="C5543" s="10"/>
      <c r="D5543" s="10"/>
      <c r="E5543" s="17"/>
      <c r="F5543" s="10"/>
      <c r="G5543" s="10"/>
      <c r="H5543" s="12"/>
      <c r="I5543" s="10"/>
      <c r="J5543" s="10"/>
      <c r="K5543" s="10"/>
      <c r="L5543" s="10"/>
      <c r="M5543" s="10"/>
      <c r="N5543" s="10"/>
      <c r="O5543" s="10"/>
      <c r="P5543" s="11"/>
    </row>
    <row r="5544">
      <c r="A5544" s="22"/>
      <c r="B5544" s="23"/>
      <c r="C5544" s="10"/>
      <c r="D5544" s="10"/>
      <c r="E5544" s="17"/>
      <c r="F5544" s="10"/>
      <c r="G5544" s="10"/>
      <c r="H5544" s="12"/>
      <c r="I5544" s="10"/>
      <c r="J5544" s="10"/>
      <c r="K5544" s="10"/>
      <c r="L5544" s="10"/>
      <c r="M5544" s="10"/>
      <c r="N5544" s="10"/>
      <c r="O5544" s="10"/>
      <c r="P5544" s="11"/>
    </row>
    <row r="5545">
      <c r="A5545" s="22"/>
      <c r="B5545" s="23"/>
      <c r="C5545" s="10"/>
      <c r="D5545" s="10"/>
      <c r="E5545" s="17"/>
      <c r="F5545" s="10"/>
      <c r="G5545" s="10"/>
      <c r="H5545" s="12"/>
      <c r="I5545" s="10"/>
      <c r="J5545" s="10"/>
      <c r="K5545" s="10"/>
      <c r="L5545" s="10"/>
      <c r="M5545" s="10"/>
      <c r="N5545" s="10"/>
      <c r="O5545" s="10"/>
      <c r="P5545" s="11"/>
    </row>
    <row r="5546">
      <c r="A5546" s="22"/>
      <c r="B5546" s="23"/>
      <c r="C5546" s="10"/>
      <c r="D5546" s="10"/>
      <c r="E5546" s="17"/>
      <c r="F5546" s="10"/>
      <c r="G5546" s="10"/>
      <c r="H5546" s="12"/>
      <c r="I5546" s="10"/>
      <c r="J5546" s="10"/>
      <c r="K5546" s="10"/>
      <c r="L5546" s="10"/>
      <c r="M5546" s="10"/>
      <c r="N5546" s="10"/>
      <c r="O5546" s="10"/>
      <c r="P5546" s="11"/>
    </row>
    <row r="5547">
      <c r="A5547" s="22"/>
      <c r="B5547" s="23"/>
      <c r="C5547" s="10"/>
      <c r="D5547" s="10"/>
      <c r="E5547" s="17"/>
      <c r="F5547" s="10"/>
      <c r="G5547" s="10"/>
      <c r="H5547" s="12"/>
      <c r="I5547" s="10"/>
      <c r="J5547" s="10"/>
      <c r="K5547" s="10"/>
      <c r="L5547" s="10"/>
      <c r="M5547" s="10"/>
      <c r="N5547" s="10"/>
      <c r="O5547" s="10"/>
      <c r="P5547" s="11"/>
    </row>
    <row r="5548">
      <c r="A5548" s="22"/>
      <c r="B5548" s="23"/>
      <c r="C5548" s="10"/>
      <c r="D5548" s="10"/>
      <c r="E5548" s="17"/>
      <c r="F5548" s="10"/>
      <c r="G5548" s="10"/>
      <c r="H5548" s="12"/>
      <c r="I5548" s="10"/>
      <c r="J5548" s="10"/>
      <c r="K5548" s="10"/>
      <c r="L5548" s="10"/>
      <c r="M5548" s="10"/>
      <c r="N5548" s="10"/>
      <c r="O5548" s="10"/>
      <c r="P5548" s="11"/>
    </row>
    <row r="5549">
      <c r="A5549" s="22"/>
      <c r="B5549" s="23"/>
      <c r="C5549" s="10"/>
      <c r="D5549" s="10"/>
      <c r="E5549" s="17"/>
      <c r="F5549" s="10"/>
      <c r="G5549" s="10"/>
      <c r="H5549" s="12"/>
      <c r="I5549" s="10"/>
      <c r="J5549" s="10"/>
      <c r="K5549" s="10"/>
      <c r="L5549" s="10"/>
      <c r="M5549" s="10"/>
      <c r="N5549" s="10"/>
      <c r="O5549" s="10"/>
      <c r="P5549" s="11"/>
    </row>
    <row r="5550">
      <c r="A5550" s="22"/>
      <c r="B5550" s="23"/>
      <c r="C5550" s="10"/>
      <c r="D5550" s="10"/>
      <c r="E5550" s="17"/>
      <c r="F5550" s="10"/>
      <c r="G5550" s="10"/>
      <c r="H5550" s="12"/>
      <c r="I5550" s="10"/>
      <c r="J5550" s="10"/>
      <c r="K5550" s="10"/>
      <c r="L5550" s="10"/>
      <c r="M5550" s="10"/>
      <c r="N5550" s="10"/>
      <c r="O5550" s="10"/>
      <c r="P5550" s="11"/>
    </row>
    <row r="5551">
      <c r="A5551" s="22"/>
      <c r="B5551" s="23"/>
      <c r="C5551" s="10"/>
      <c r="D5551" s="10"/>
      <c r="E5551" s="17"/>
      <c r="F5551" s="10"/>
      <c r="G5551" s="10"/>
      <c r="H5551" s="12"/>
      <c r="I5551" s="10"/>
      <c r="J5551" s="10"/>
      <c r="K5551" s="10"/>
      <c r="L5551" s="10"/>
      <c r="M5551" s="10"/>
      <c r="N5551" s="10"/>
      <c r="O5551" s="10"/>
      <c r="P5551" s="11"/>
    </row>
    <row r="5552">
      <c r="A5552" s="22"/>
      <c r="B5552" s="23"/>
      <c r="C5552" s="10"/>
      <c r="D5552" s="10"/>
      <c r="E5552" s="17"/>
      <c r="F5552" s="10"/>
      <c r="G5552" s="10"/>
      <c r="H5552" s="12"/>
      <c r="I5552" s="10"/>
      <c r="J5552" s="10"/>
      <c r="K5552" s="10"/>
      <c r="L5552" s="10"/>
      <c r="M5552" s="10"/>
      <c r="N5552" s="10"/>
      <c r="O5552" s="10"/>
      <c r="P5552" s="11"/>
    </row>
    <row r="5553">
      <c r="A5553" s="22"/>
      <c r="B5553" s="23"/>
      <c r="C5553" s="10"/>
      <c r="D5553" s="10"/>
      <c r="E5553" s="17"/>
      <c r="F5553" s="10"/>
      <c r="G5553" s="10"/>
      <c r="H5553" s="12"/>
      <c r="I5553" s="10"/>
      <c r="J5553" s="10"/>
      <c r="K5553" s="10"/>
      <c r="L5553" s="10"/>
      <c r="M5553" s="10"/>
      <c r="N5553" s="10"/>
      <c r="O5553" s="10"/>
      <c r="P5553" s="11"/>
    </row>
    <row r="5554">
      <c r="A5554" s="22"/>
      <c r="B5554" s="23"/>
      <c r="C5554" s="10"/>
      <c r="D5554" s="10"/>
      <c r="E5554" s="17"/>
      <c r="F5554" s="10"/>
      <c r="G5554" s="10"/>
      <c r="H5554" s="12"/>
      <c r="I5554" s="10"/>
      <c r="J5554" s="10"/>
      <c r="K5554" s="10"/>
      <c r="L5554" s="10"/>
      <c r="M5554" s="10"/>
      <c r="N5554" s="10"/>
      <c r="O5554" s="10"/>
      <c r="P5554" s="11"/>
    </row>
    <row r="5555">
      <c r="A5555" s="22"/>
      <c r="B5555" s="23"/>
      <c r="C5555" s="10"/>
      <c r="D5555" s="10"/>
      <c r="E5555" s="17"/>
      <c r="F5555" s="10"/>
      <c r="G5555" s="10"/>
      <c r="H5555" s="12"/>
      <c r="I5555" s="10"/>
      <c r="J5555" s="10"/>
      <c r="K5555" s="10"/>
      <c r="L5555" s="10"/>
      <c r="M5555" s="10"/>
      <c r="N5555" s="10"/>
      <c r="O5555" s="10"/>
      <c r="P5555" s="11"/>
    </row>
    <row r="5556">
      <c r="A5556" s="22"/>
      <c r="B5556" s="23"/>
      <c r="C5556" s="10"/>
      <c r="D5556" s="10"/>
      <c r="E5556" s="17"/>
      <c r="F5556" s="10"/>
      <c r="G5556" s="10"/>
      <c r="H5556" s="12"/>
      <c r="I5556" s="10"/>
      <c r="J5556" s="10"/>
      <c r="K5556" s="10"/>
      <c r="L5556" s="10"/>
      <c r="M5556" s="10"/>
      <c r="N5556" s="10"/>
      <c r="O5556" s="10"/>
      <c r="P5556" s="11"/>
    </row>
    <row r="5557">
      <c r="A5557" s="22"/>
      <c r="B5557" s="23"/>
      <c r="C5557" s="10"/>
      <c r="D5557" s="10"/>
      <c r="E5557" s="17"/>
      <c r="F5557" s="10"/>
      <c r="G5557" s="10"/>
      <c r="H5557" s="12"/>
      <c r="I5557" s="10"/>
      <c r="J5557" s="10"/>
      <c r="K5557" s="10"/>
      <c r="L5557" s="10"/>
      <c r="M5557" s="10"/>
      <c r="N5557" s="10"/>
      <c r="O5557" s="10"/>
      <c r="P5557" s="11"/>
    </row>
    <row r="5558">
      <c r="A5558" s="22"/>
      <c r="B5558" s="23"/>
      <c r="C5558" s="10"/>
      <c r="D5558" s="10"/>
      <c r="E5558" s="17"/>
      <c r="F5558" s="10"/>
      <c r="G5558" s="10"/>
      <c r="H5558" s="12"/>
      <c r="I5558" s="10"/>
      <c r="J5558" s="10"/>
      <c r="K5558" s="10"/>
      <c r="L5558" s="10"/>
      <c r="M5558" s="10"/>
      <c r="N5558" s="10"/>
      <c r="O5558" s="10"/>
      <c r="P5558" s="11"/>
    </row>
    <row r="5559">
      <c r="A5559" s="22"/>
      <c r="B5559" s="23"/>
      <c r="C5559" s="10"/>
      <c r="D5559" s="10"/>
      <c r="E5559" s="17"/>
      <c r="F5559" s="10"/>
      <c r="G5559" s="10"/>
      <c r="H5559" s="12"/>
      <c r="I5559" s="10"/>
      <c r="J5559" s="10"/>
      <c r="K5559" s="10"/>
      <c r="L5559" s="10"/>
      <c r="M5559" s="10"/>
      <c r="N5559" s="10"/>
      <c r="O5559" s="10"/>
      <c r="P5559" s="11"/>
    </row>
    <row r="5560">
      <c r="A5560" s="22"/>
      <c r="B5560" s="23"/>
      <c r="C5560" s="10"/>
      <c r="D5560" s="10"/>
      <c r="E5560" s="17"/>
      <c r="F5560" s="10"/>
      <c r="G5560" s="10"/>
      <c r="H5560" s="12"/>
      <c r="I5560" s="10"/>
      <c r="J5560" s="10"/>
      <c r="K5560" s="10"/>
      <c r="L5560" s="10"/>
      <c r="M5560" s="10"/>
      <c r="N5560" s="10"/>
      <c r="O5560" s="10"/>
      <c r="P5560" s="11"/>
    </row>
    <row r="5561">
      <c r="A5561" s="22"/>
      <c r="B5561" s="23"/>
      <c r="C5561" s="10"/>
      <c r="D5561" s="10"/>
      <c r="E5561" s="17"/>
      <c r="F5561" s="10"/>
      <c r="G5561" s="10"/>
      <c r="H5561" s="12"/>
      <c r="I5561" s="10"/>
      <c r="J5561" s="10"/>
      <c r="K5561" s="10"/>
      <c r="L5561" s="10"/>
      <c r="M5561" s="10"/>
      <c r="N5561" s="10"/>
      <c r="O5561" s="10"/>
      <c r="P5561" s="11"/>
    </row>
    <row r="5562">
      <c r="A5562" s="22"/>
      <c r="B5562" s="23"/>
      <c r="C5562" s="10"/>
      <c r="D5562" s="10"/>
      <c r="E5562" s="17"/>
      <c r="F5562" s="10"/>
      <c r="G5562" s="10"/>
      <c r="H5562" s="12"/>
      <c r="I5562" s="10"/>
      <c r="J5562" s="10"/>
      <c r="K5562" s="10"/>
      <c r="L5562" s="10"/>
      <c r="M5562" s="10"/>
      <c r="N5562" s="10"/>
      <c r="O5562" s="10"/>
      <c r="P5562" s="11"/>
    </row>
    <row r="5563">
      <c r="A5563" s="22"/>
      <c r="B5563" s="23"/>
      <c r="C5563" s="10"/>
      <c r="D5563" s="10"/>
      <c r="E5563" s="17"/>
      <c r="F5563" s="10"/>
      <c r="G5563" s="10"/>
      <c r="H5563" s="12"/>
      <c r="I5563" s="10"/>
      <c r="J5563" s="10"/>
      <c r="K5563" s="10"/>
      <c r="L5563" s="10"/>
      <c r="M5563" s="10"/>
      <c r="N5563" s="10"/>
      <c r="O5563" s="10"/>
      <c r="P5563" s="11"/>
    </row>
    <row r="5564">
      <c r="A5564" s="22"/>
      <c r="B5564" s="23"/>
      <c r="C5564" s="10"/>
      <c r="D5564" s="10"/>
      <c r="E5564" s="17"/>
      <c r="F5564" s="10"/>
      <c r="G5564" s="10"/>
      <c r="H5564" s="12"/>
      <c r="I5564" s="10"/>
      <c r="J5564" s="10"/>
      <c r="K5564" s="10"/>
      <c r="L5564" s="10"/>
      <c r="M5564" s="10"/>
      <c r="N5564" s="10"/>
      <c r="O5564" s="10"/>
      <c r="P5564" s="11"/>
    </row>
    <row r="5565">
      <c r="A5565" s="22"/>
      <c r="B5565" s="23"/>
      <c r="C5565" s="10"/>
      <c r="D5565" s="10"/>
      <c r="E5565" s="17"/>
      <c r="F5565" s="10"/>
      <c r="G5565" s="10"/>
      <c r="H5565" s="12"/>
      <c r="I5565" s="10"/>
      <c r="J5565" s="10"/>
      <c r="K5565" s="10"/>
      <c r="L5565" s="10"/>
      <c r="M5565" s="10"/>
      <c r="N5565" s="10"/>
      <c r="O5565" s="10"/>
      <c r="P5565" s="11"/>
    </row>
    <row r="5566">
      <c r="A5566" s="22"/>
      <c r="B5566" s="23"/>
      <c r="C5566" s="10"/>
      <c r="D5566" s="10"/>
      <c r="E5566" s="17"/>
      <c r="F5566" s="10"/>
      <c r="G5566" s="10"/>
      <c r="H5566" s="12"/>
      <c r="I5566" s="10"/>
      <c r="J5566" s="10"/>
      <c r="K5566" s="10"/>
      <c r="L5566" s="10"/>
      <c r="M5566" s="10"/>
      <c r="N5566" s="10"/>
      <c r="O5566" s="10"/>
      <c r="P5566" s="11"/>
    </row>
    <row r="5567">
      <c r="A5567" s="22"/>
      <c r="B5567" s="23"/>
      <c r="C5567" s="10"/>
      <c r="D5567" s="10"/>
      <c r="E5567" s="17"/>
      <c r="F5567" s="10"/>
      <c r="G5567" s="10"/>
      <c r="H5567" s="12"/>
      <c r="I5567" s="10"/>
      <c r="J5567" s="10"/>
      <c r="K5567" s="10"/>
      <c r="L5567" s="10"/>
      <c r="M5567" s="10"/>
      <c r="N5567" s="10"/>
      <c r="O5567" s="10"/>
      <c r="P5567" s="11"/>
    </row>
    <row r="5568">
      <c r="A5568" s="22"/>
      <c r="B5568" s="23"/>
      <c r="C5568" s="10"/>
      <c r="D5568" s="10"/>
      <c r="E5568" s="17"/>
      <c r="F5568" s="10"/>
      <c r="G5568" s="10"/>
      <c r="H5568" s="12"/>
      <c r="I5568" s="10"/>
      <c r="J5568" s="10"/>
      <c r="K5568" s="10"/>
      <c r="L5568" s="10"/>
      <c r="M5568" s="10"/>
      <c r="N5568" s="10"/>
      <c r="O5568" s="10"/>
      <c r="P5568" s="11"/>
    </row>
    <row r="5569">
      <c r="A5569" s="22"/>
      <c r="B5569" s="23"/>
      <c r="C5569" s="10"/>
      <c r="D5569" s="10"/>
      <c r="E5569" s="17"/>
      <c r="F5569" s="10"/>
      <c r="G5569" s="10"/>
      <c r="H5569" s="12"/>
      <c r="I5569" s="10"/>
      <c r="J5569" s="10"/>
      <c r="K5569" s="10"/>
      <c r="L5569" s="10"/>
      <c r="M5569" s="10"/>
      <c r="N5569" s="10"/>
      <c r="O5569" s="10"/>
      <c r="P5569" s="11"/>
    </row>
    <row r="5570">
      <c r="A5570" s="22"/>
      <c r="B5570" s="23"/>
      <c r="C5570" s="10"/>
      <c r="D5570" s="10"/>
      <c r="E5570" s="17"/>
      <c r="F5570" s="10"/>
      <c r="G5570" s="10"/>
      <c r="H5570" s="12"/>
      <c r="I5570" s="10"/>
      <c r="J5570" s="10"/>
      <c r="K5570" s="10"/>
      <c r="L5570" s="10"/>
      <c r="M5570" s="10"/>
      <c r="N5570" s="10"/>
      <c r="O5570" s="10"/>
      <c r="P5570" s="11"/>
    </row>
    <row r="5571">
      <c r="A5571" s="22"/>
      <c r="B5571" s="23"/>
      <c r="C5571" s="10"/>
      <c r="D5571" s="10"/>
      <c r="E5571" s="17"/>
      <c r="F5571" s="10"/>
      <c r="G5571" s="10"/>
      <c r="H5571" s="12"/>
      <c r="I5571" s="10"/>
      <c r="J5571" s="10"/>
      <c r="K5571" s="10"/>
      <c r="L5571" s="10"/>
      <c r="M5571" s="10"/>
      <c r="N5571" s="10"/>
      <c r="O5571" s="10"/>
      <c r="P5571" s="11"/>
    </row>
    <row r="5572">
      <c r="A5572" s="22"/>
      <c r="B5572" s="23"/>
      <c r="C5572" s="10"/>
      <c r="D5572" s="10"/>
      <c r="E5572" s="17"/>
      <c r="F5572" s="10"/>
      <c r="G5572" s="10"/>
      <c r="H5572" s="12"/>
      <c r="I5572" s="10"/>
      <c r="J5572" s="10"/>
      <c r="K5572" s="10"/>
      <c r="L5572" s="10"/>
      <c r="M5572" s="10"/>
      <c r="N5572" s="10"/>
      <c r="O5572" s="10"/>
      <c r="P5572" s="11"/>
    </row>
    <row r="5573">
      <c r="A5573" s="22"/>
      <c r="B5573" s="23"/>
      <c r="C5573" s="10"/>
      <c r="D5573" s="10"/>
      <c r="E5573" s="17"/>
      <c r="F5573" s="10"/>
      <c r="G5573" s="10"/>
      <c r="H5573" s="12"/>
      <c r="I5573" s="10"/>
      <c r="J5573" s="10"/>
      <c r="K5573" s="10"/>
      <c r="L5573" s="10"/>
      <c r="M5573" s="10"/>
      <c r="N5573" s="10"/>
      <c r="O5573" s="10"/>
      <c r="P5573" s="11"/>
    </row>
    <row r="5574">
      <c r="A5574" s="22"/>
      <c r="B5574" s="23"/>
      <c r="C5574" s="10"/>
      <c r="D5574" s="10"/>
      <c r="E5574" s="17"/>
      <c r="F5574" s="10"/>
      <c r="G5574" s="10"/>
      <c r="H5574" s="12"/>
      <c r="I5574" s="10"/>
      <c r="J5574" s="10"/>
      <c r="K5574" s="10"/>
      <c r="L5574" s="10"/>
      <c r="M5574" s="10"/>
      <c r="N5574" s="10"/>
      <c r="O5574" s="10"/>
      <c r="P5574" s="11"/>
    </row>
    <row r="5575">
      <c r="A5575" s="22"/>
      <c r="B5575" s="23"/>
      <c r="C5575" s="10"/>
      <c r="D5575" s="10"/>
      <c r="E5575" s="17"/>
      <c r="F5575" s="10"/>
      <c r="G5575" s="10"/>
      <c r="H5575" s="12"/>
      <c r="I5575" s="10"/>
      <c r="J5575" s="10"/>
      <c r="K5575" s="10"/>
      <c r="L5575" s="10"/>
      <c r="M5575" s="10"/>
      <c r="N5575" s="10"/>
      <c r="O5575" s="10"/>
      <c r="P5575" s="11"/>
    </row>
    <row r="5576">
      <c r="A5576" s="22"/>
      <c r="B5576" s="23"/>
      <c r="C5576" s="10"/>
      <c r="D5576" s="10"/>
      <c r="E5576" s="17"/>
      <c r="F5576" s="10"/>
      <c r="G5576" s="10"/>
      <c r="H5576" s="12"/>
      <c r="I5576" s="10"/>
      <c r="J5576" s="10"/>
      <c r="K5576" s="10"/>
      <c r="L5576" s="10"/>
      <c r="M5576" s="10"/>
      <c r="N5576" s="10"/>
      <c r="O5576" s="10"/>
      <c r="P5576" s="11"/>
    </row>
    <row r="5577">
      <c r="A5577" s="22"/>
      <c r="B5577" s="23"/>
      <c r="C5577" s="10"/>
      <c r="D5577" s="10"/>
      <c r="E5577" s="17"/>
      <c r="F5577" s="10"/>
      <c r="G5577" s="10"/>
      <c r="H5577" s="12"/>
      <c r="I5577" s="10"/>
      <c r="J5577" s="10"/>
      <c r="K5577" s="10"/>
      <c r="L5577" s="10"/>
      <c r="M5577" s="10"/>
      <c r="N5577" s="10"/>
      <c r="O5577" s="10"/>
      <c r="P5577" s="11"/>
    </row>
    <row r="5578">
      <c r="A5578" s="22"/>
      <c r="B5578" s="23"/>
      <c r="C5578" s="10"/>
      <c r="D5578" s="10"/>
      <c r="E5578" s="17"/>
      <c r="F5578" s="10"/>
      <c r="G5578" s="10"/>
      <c r="H5578" s="12"/>
      <c r="I5578" s="10"/>
      <c r="J5578" s="10"/>
      <c r="K5578" s="10"/>
      <c r="L5578" s="10"/>
      <c r="M5578" s="10"/>
      <c r="N5578" s="10"/>
      <c r="O5578" s="10"/>
      <c r="P5578" s="11"/>
    </row>
    <row r="5579">
      <c r="A5579" s="22"/>
      <c r="B5579" s="23"/>
      <c r="C5579" s="10"/>
      <c r="D5579" s="10"/>
      <c r="E5579" s="17"/>
      <c r="F5579" s="10"/>
      <c r="G5579" s="10"/>
      <c r="H5579" s="12"/>
      <c r="I5579" s="10"/>
      <c r="J5579" s="10"/>
      <c r="K5579" s="10"/>
      <c r="L5579" s="10"/>
      <c r="M5579" s="10"/>
      <c r="N5579" s="10"/>
      <c r="O5579" s="10"/>
      <c r="P5579" s="11"/>
    </row>
    <row r="5580">
      <c r="A5580" s="22"/>
      <c r="B5580" s="23"/>
      <c r="C5580" s="10"/>
      <c r="D5580" s="10"/>
      <c r="E5580" s="17"/>
      <c r="F5580" s="10"/>
      <c r="G5580" s="10"/>
      <c r="H5580" s="12"/>
      <c r="I5580" s="10"/>
      <c r="J5580" s="10"/>
      <c r="K5580" s="10"/>
      <c r="L5580" s="10"/>
      <c r="M5580" s="10"/>
      <c r="N5580" s="10"/>
      <c r="O5580" s="10"/>
      <c r="P5580" s="11"/>
    </row>
    <row r="5581">
      <c r="A5581" s="22"/>
      <c r="B5581" s="23"/>
      <c r="C5581" s="10"/>
      <c r="D5581" s="10"/>
      <c r="E5581" s="17"/>
      <c r="F5581" s="10"/>
      <c r="G5581" s="10"/>
      <c r="H5581" s="12"/>
      <c r="I5581" s="10"/>
      <c r="J5581" s="10"/>
      <c r="K5581" s="10"/>
      <c r="L5581" s="10"/>
      <c r="M5581" s="10"/>
      <c r="N5581" s="10"/>
      <c r="O5581" s="10"/>
      <c r="P5581" s="11"/>
    </row>
    <row r="5582">
      <c r="A5582" s="22"/>
      <c r="B5582" s="23"/>
      <c r="C5582" s="10"/>
      <c r="D5582" s="10"/>
      <c r="E5582" s="17"/>
      <c r="F5582" s="10"/>
      <c r="G5582" s="10"/>
      <c r="H5582" s="12"/>
      <c r="I5582" s="10"/>
      <c r="J5582" s="10"/>
      <c r="K5582" s="10"/>
      <c r="L5582" s="10"/>
      <c r="M5582" s="10"/>
      <c r="N5582" s="10"/>
      <c r="O5582" s="10"/>
      <c r="P5582" s="11"/>
    </row>
    <row r="5583">
      <c r="A5583" s="22"/>
      <c r="B5583" s="23"/>
      <c r="C5583" s="10"/>
      <c r="D5583" s="10"/>
      <c r="E5583" s="17"/>
      <c r="F5583" s="10"/>
      <c r="G5583" s="10"/>
      <c r="H5583" s="12"/>
      <c r="I5583" s="10"/>
      <c r="J5583" s="10"/>
      <c r="K5583" s="10"/>
      <c r="L5583" s="10"/>
      <c r="M5583" s="10"/>
      <c r="N5583" s="10"/>
      <c r="O5583" s="10"/>
      <c r="P5583" s="11"/>
    </row>
    <row r="5584">
      <c r="A5584" s="22"/>
      <c r="B5584" s="23"/>
      <c r="C5584" s="10"/>
      <c r="D5584" s="10"/>
      <c r="E5584" s="17"/>
      <c r="F5584" s="10"/>
      <c r="G5584" s="10"/>
      <c r="H5584" s="12"/>
      <c r="I5584" s="10"/>
      <c r="J5584" s="10"/>
      <c r="K5584" s="10"/>
      <c r="L5584" s="10"/>
      <c r="M5584" s="10"/>
      <c r="N5584" s="10"/>
      <c r="O5584" s="10"/>
      <c r="P5584" s="11"/>
    </row>
    <row r="5585">
      <c r="A5585" s="22"/>
      <c r="B5585" s="23"/>
      <c r="C5585" s="10"/>
      <c r="D5585" s="10"/>
      <c r="E5585" s="17"/>
      <c r="F5585" s="10"/>
      <c r="G5585" s="10"/>
      <c r="H5585" s="12"/>
      <c r="I5585" s="10"/>
      <c r="J5585" s="10"/>
      <c r="K5585" s="10"/>
      <c r="L5585" s="10"/>
      <c r="M5585" s="10"/>
      <c r="N5585" s="10"/>
      <c r="O5585" s="10"/>
      <c r="P5585" s="11"/>
    </row>
    <row r="5586">
      <c r="A5586" s="22"/>
      <c r="B5586" s="23"/>
      <c r="C5586" s="10"/>
      <c r="D5586" s="10"/>
      <c r="E5586" s="17"/>
      <c r="F5586" s="10"/>
      <c r="G5586" s="10"/>
      <c r="H5586" s="12"/>
      <c r="I5586" s="10"/>
      <c r="J5586" s="10"/>
      <c r="K5586" s="10"/>
      <c r="L5586" s="10"/>
      <c r="M5586" s="10"/>
      <c r="N5586" s="10"/>
      <c r="O5586" s="10"/>
      <c r="P5586" s="11"/>
    </row>
    <row r="5587">
      <c r="A5587" s="22"/>
      <c r="B5587" s="23"/>
      <c r="C5587" s="10"/>
      <c r="D5587" s="10"/>
      <c r="E5587" s="17"/>
      <c r="F5587" s="10"/>
      <c r="G5587" s="10"/>
      <c r="H5587" s="12"/>
      <c r="I5587" s="10"/>
      <c r="J5587" s="10"/>
      <c r="K5587" s="10"/>
      <c r="L5587" s="10"/>
      <c r="M5587" s="10"/>
      <c r="N5587" s="10"/>
      <c r="O5587" s="10"/>
      <c r="P5587" s="11"/>
    </row>
    <row r="5588">
      <c r="A5588" s="22"/>
      <c r="B5588" s="23"/>
      <c r="C5588" s="10"/>
      <c r="D5588" s="10"/>
      <c r="E5588" s="17"/>
      <c r="F5588" s="10"/>
      <c r="G5588" s="10"/>
      <c r="H5588" s="12"/>
      <c r="I5588" s="10"/>
      <c r="J5588" s="10"/>
      <c r="K5588" s="10"/>
      <c r="L5588" s="10"/>
      <c r="M5588" s="10"/>
      <c r="N5588" s="10"/>
      <c r="O5588" s="10"/>
      <c r="P5588" s="11"/>
    </row>
    <row r="5589">
      <c r="A5589" s="22"/>
      <c r="B5589" s="23"/>
      <c r="C5589" s="10"/>
      <c r="D5589" s="10"/>
      <c r="E5589" s="17"/>
      <c r="F5589" s="10"/>
      <c r="G5589" s="10"/>
      <c r="H5589" s="12"/>
      <c r="I5589" s="10"/>
      <c r="J5589" s="10"/>
      <c r="K5589" s="10"/>
      <c r="L5589" s="10"/>
      <c r="M5589" s="10"/>
      <c r="N5589" s="10"/>
      <c r="O5589" s="10"/>
      <c r="P5589" s="11"/>
    </row>
    <row r="5590">
      <c r="A5590" s="22"/>
      <c r="B5590" s="23"/>
      <c r="C5590" s="10"/>
      <c r="D5590" s="10"/>
      <c r="E5590" s="17"/>
      <c r="F5590" s="10"/>
      <c r="G5590" s="10"/>
      <c r="H5590" s="12"/>
      <c r="I5590" s="10"/>
      <c r="J5590" s="10"/>
      <c r="K5590" s="10"/>
      <c r="L5590" s="10"/>
      <c r="M5590" s="10"/>
      <c r="N5590" s="10"/>
      <c r="O5590" s="10"/>
      <c r="P5590" s="11"/>
    </row>
    <row r="5591">
      <c r="A5591" s="22"/>
      <c r="B5591" s="23"/>
      <c r="C5591" s="10"/>
      <c r="D5591" s="10"/>
      <c r="E5591" s="17"/>
      <c r="F5591" s="10"/>
      <c r="G5591" s="10"/>
      <c r="H5591" s="12"/>
      <c r="I5591" s="10"/>
      <c r="J5591" s="10"/>
      <c r="K5591" s="10"/>
      <c r="L5591" s="10"/>
      <c r="M5591" s="10"/>
      <c r="N5591" s="10"/>
      <c r="O5591" s="10"/>
      <c r="P5591" s="11"/>
    </row>
    <row r="5592">
      <c r="A5592" s="22"/>
      <c r="B5592" s="23"/>
      <c r="C5592" s="10"/>
      <c r="D5592" s="10"/>
      <c r="E5592" s="17"/>
      <c r="F5592" s="10"/>
      <c r="G5592" s="10"/>
      <c r="H5592" s="12"/>
      <c r="I5592" s="10"/>
      <c r="J5592" s="10"/>
      <c r="K5592" s="10"/>
      <c r="L5592" s="10"/>
      <c r="M5592" s="10"/>
      <c r="N5592" s="10"/>
      <c r="O5592" s="10"/>
      <c r="P5592" s="11"/>
    </row>
    <row r="5593">
      <c r="A5593" s="22"/>
      <c r="B5593" s="23"/>
      <c r="C5593" s="10"/>
      <c r="D5593" s="10"/>
      <c r="E5593" s="17"/>
      <c r="F5593" s="10"/>
      <c r="G5593" s="10"/>
      <c r="H5593" s="12"/>
      <c r="I5593" s="10"/>
      <c r="J5593" s="10"/>
      <c r="K5593" s="10"/>
      <c r="L5593" s="10"/>
      <c r="M5593" s="10"/>
      <c r="N5593" s="10"/>
      <c r="O5593" s="10"/>
      <c r="P5593" s="11"/>
    </row>
    <row r="5594">
      <c r="A5594" s="22"/>
      <c r="B5594" s="23"/>
      <c r="C5594" s="10"/>
      <c r="D5594" s="10"/>
      <c r="E5594" s="17"/>
      <c r="F5594" s="10"/>
      <c r="G5594" s="10"/>
      <c r="H5594" s="12"/>
      <c r="I5594" s="10"/>
      <c r="J5594" s="10"/>
      <c r="K5594" s="10"/>
      <c r="L5594" s="10"/>
      <c r="M5594" s="10"/>
      <c r="N5594" s="10"/>
      <c r="O5594" s="10"/>
      <c r="P5594" s="11"/>
    </row>
    <row r="5595">
      <c r="A5595" s="22"/>
      <c r="B5595" s="23"/>
      <c r="C5595" s="10"/>
      <c r="D5595" s="10"/>
      <c r="E5595" s="17"/>
      <c r="F5595" s="10"/>
      <c r="G5595" s="10"/>
      <c r="H5595" s="12"/>
      <c r="I5595" s="10"/>
      <c r="J5595" s="10"/>
      <c r="K5595" s="10"/>
      <c r="L5595" s="10"/>
      <c r="M5595" s="10"/>
      <c r="N5595" s="10"/>
      <c r="O5595" s="10"/>
      <c r="P5595" s="11"/>
    </row>
    <row r="5596">
      <c r="A5596" s="22"/>
      <c r="B5596" s="23"/>
      <c r="C5596" s="10"/>
      <c r="D5596" s="10"/>
      <c r="E5596" s="17"/>
      <c r="F5596" s="10"/>
      <c r="G5596" s="10"/>
      <c r="H5596" s="12"/>
      <c r="I5596" s="10"/>
      <c r="J5596" s="10"/>
      <c r="K5596" s="10"/>
      <c r="L5596" s="10"/>
      <c r="M5596" s="10"/>
      <c r="N5596" s="10"/>
      <c r="O5596" s="10"/>
      <c r="P5596" s="11"/>
    </row>
    <row r="5597">
      <c r="A5597" s="22"/>
      <c r="B5597" s="23"/>
      <c r="C5597" s="10"/>
      <c r="D5597" s="10"/>
      <c r="E5597" s="17"/>
      <c r="F5597" s="10"/>
      <c r="G5597" s="10"/>
      <c r="H5597" s="12"/>
      <c r="I5597" s="10"/>
      <c r="J5597" s="10"/>
      <c r="K5597" s="10"/>
      <c r="L5597" s="10"/>
      <c r="M5597" s="10"/>
      <c r="N5597" s="10"/>
      <c r="O5597" s="10"/>
      <c r="P5597" s="11"/>
    </row>
    <row r="5598">
      <c r="A5598" s="22"/>
      <c r="B5598" s="23"/>
      <c r="C5598" s="10"/>
      <c r="D5598" s="10"/>
      <c r="E5598" s="17"/>
      <c r="F5598" s="10"/>
      <c r="G5598" s="10"/>
      <c r="H5598" s="12"/>
      <c r="I5598" s="10"/>
      <c r="J5598" s="10"/>
      <c r="K5598" s="10"/>
      <c r="L5598" s="10"/>
      <c r="M5598" s="10"/>
      <c r="N5598" s="10"/>
      <c r="O5598" s="10"/>
      <c r="P5598" s="11"/>
    </row>
    <row r="5599">
      <c r="A5599" s="22"/>
      <c r="B5599" s="23"/>
      <c r="C5599" s="10"/>
      <c r="D5599" s="10"/>
      <c r="E5599" s="17"/>
      <c r="F5599" s="10"/>
      <c r="G5599" s="10"/>
      <c r="H5599" s="12"/>
      <c r="I5599" s="10"/>
      <c r="J5599" s="10"/>
      <c r="K5599" s="10"/>
      <c r="L5599" s="10"/>
      <c r="M5599" s="10"/>
      <c r="N5599" s="10"/>
      <c r="O5599" s="10"/>
      <c r="P5599" s="11"/>
    </row>
    <row r="5600">
      <c r="A5600" s="22"/>
      <c r="B5600" s="23"/>
      <c r="C5600" s="10"/>
      <c r="D5600" s="10"/>
      <c r="E5600" s="17"/>
      <c r="F5600" s="10"/>
      <c r="G5600" s="10"/>
      <c r="H5600" s="12"/>
      <c r="I5600" s="10"/>
      <c r="J5600" s="10"/>
      <c r="K5600" s="10"/>
      <c r="L5600" s="10"/>
      <c r="M5600" s="10"/>
      <c r="N5600" s="10"/>
      <c r="O5600" s="10"/>
      <c r="P5600" s="11"/>
    </row>
    <row r="5601">
      <c r="A5601" s="22"/>
      <c r="B5601" s="23"/>
      <c r="C5601" s="10"/>
      <c r="D5601" s="10"/>
      <c r="E5601" s="17"/>
      <c r="F5601" s="10"/>
      <c r="G5601" s="10"/>
      <c r="H5601" s="12"/>
      <c r="I5601" s="10"/>
      <c r="J5601" s="10"/>
      <c r="K5601" s="10"/>
      <c r="L5601" s="10"/>
      <c r="M5601" s="10"/>
      <c r="N5601" s="10"/>
      <c r="O5601" s="10"/>
      <c r="P5601" s="11"/>
    </row>
    <row r="5602">
      <c r="A5602" s="22"/>
      <c r="B5602" s="23"/>
      <c r="C5602" s="10"/>
      <c r="D5602" s="10"/>
      <c r="E5602" s="17"/>
      <c r="F5602" s="10"/>
      <c r="G5602" s="10"/>
      <c r="H5602" s="12"/>
      <c r="I5602" s="10"/>
      <c r="J5602" s="10"/>
      <c r="K5602" s="10"/>
      <c r="L5602" s="10"/>
      <c r="M5602" s="10"/>
      <c r="N5602" s="10"/>
      <c r="O5602" s="10"/>
      <c r="P5602" s="11"/>
    </row>
    <row r="5603">
      <c r="A5603" s="22"/>
      <c r="B5603" s="23"/>
      <c r="C5603" s="10"/>
      <c r="D5603" s="10"/>
      <c r="E5603" s="17"/>
      <c r="F5603" s="10"/>
      <c r="G5603" s="10"/>
      <c r="H5603" s="12"/>
      <c r="I5603" s="10"/>
      <c r="J5603" s="10"/>
      <c r="K5603" s="10"/>
      <c r="L5603" s="10"/>
      <c r="M5603" s="10"/>
      <c r="N5603" s="10"/>
      <c r="O5603" s="10"/>
      <c r="P5603" s="11"/>
    </row>
    <row r="5604">
      <c r="A5604" s="22"/>
      <c r="B5604" s="23"/>
      <c r="C5604" s="10"/>
      <c r="D5604" s="10"/>
      <c r="E5604" s="17"/>
      <c r="F5604" s="10"/>
      <c r="G5604" s="10"/>
      <c r="H5604" s="12"/>
      <c r="I5604" s="10"/>
      <c r="J5604" s="10"/>
      <c r="K5604" s="10"/>
      <c r="L5604" s="10"/>
      <c r="M5604" s="10"/>
      <c r="N5604" s="10"/>
      <c r="O5604" s="10"/>
      <c r="P5604" s="11"/>
    </row>
    <row r="5605">
      <c r="A5605" s="22"/>
      <c r="B5605" s="23"/>
      <c r="C5605" s="10"/>
      <c r="D5605" s="10"/>
      <c r="E5605" s="17"/>
      <c r="F5605" s="10"/>
      <c r="G5605" s="10"/>
      <c r="H5605" s="12"/>
      <c r="I5605" s="10"/>
      <c r="J5605" s="10"/>
      <c r="K5605" s="10"/>
      <c r="L5605" s="10"/>
      <c r="M5605" s="10"/>
      <c r="N5605" s="10"/>
      <c r="O5605" s="10"/>
      <c r="P5605" s="11"/>
    </row>
    <row r="5606">
      <c r="A5606" s="22"/>
      <c r="B5606" s="23"/>
      <c r="C5606" s="10"/>
      <c r="D5606" s="10"/>
      <c r="E5606" s="17"/>
      <c r="F5606" s="10"/>
      <c r="G5606" s="10"/>
      <c r="H5606" s="12"/>
      <c r="I5606" s="10"/>
      <c r="J5606" s="10"/>
      <c r="K5606" s="10"/>
      <c r="L5606" s="10"/>
      <c r="M5606" s="10"/>
      <c r="N5606" s="10"/>
      <c r="O5606" s="10"/>
      <c r="P5606" s="11"/>
    </row>
    <row r="5607">
      <c r="A5607" s="22"/>
      <c r="B5607" s="23"/>
      <c r="C5607" s="10"/>
      <c r="D5607" s="10"/>
      <c r="E5607" s="17"/>
      <c r="F5607" s="10"/>
      <c r="G5607" s="10"/>
      <c r="H5607" s="12"/>
      <c r="I5607" s="10"/>
      <c r="J5607" s="10"/>
      <c r="K5607" s="10"/>
      <c r="L5607" s="10"/>
      <c r="M5607" s="10"/>
      <c r="N5607" s="10"/>
      <c r="O5607" s="10"/>
      <c r="P5607" s="11"/>
    </row>
    <row r="5608">
      <c r="A5608" s="22"/>
      <c r="B5608" s="23"/>
      <c r="C5608" s="10"/>
      <c r="D5608" s="10"/>
      <c r="E5608" s="17"/>
      <c r="F5608" s="10"/>
      <c r="G5608" s="10"/>
      <c r="H5608" s="12"/>
      <c r="I5608" s="10"/>
      <c r="J5608" s="10"/>
      <c r="K5608" s="10"/>
      <c r="L5608" s="10"/>
      <c r="M5608" s="10"/>
      <c r="N5608" s="10"/>
      <c r="O5608" s="10"/>
      <c r="P5608" s="11"/>
    </row>
    <row r="5609">
      <c r="A5609" s="22"/>
      <c r="B5609" s="23"/>
      <c r="C5609" s="10"/>
      <c r="D5609" s="10"/>
      <c r="E5609" s="17"/>
      <c r="F5609" s="10"/>
      <c r="G5609" s="10"/>
      <c r="H5609" s="12"/>
      <c r="I5609" s="10"/>
      <c r="J5609" s="10"/>
      <c r="K5609" s="10"/>
      <c r="L5609" s="10"/>
      <c r="M5609" s="10"/>
      <c r="N5609" s="10"/>
      <c r="O5609" s="10"/>
      <c r="P5609" s="11"/>
    </row>
    <row r="5610">
      <c r="A5610" s="22"/>
      <c r="B5610" s="23"/>
      <c r="C5610" s="10"/>
      <c r="D5610" s="10"/>
      <c r="E5610" s="17"/>
      <c r="F5610" s="10"/>
      <c r="G5610" s="10"/>
      <c r="H5610" s="12"/>
      <c r="I5610" s="10"/>
      <c r="J5610" s="10"/>
      <c r="K5610" s="10"/>
      <c r="L5610" s="10"/>
      <c r="M5610" s="10"/>
      <c r="N5610" s="10"/>
      <c r="O5610" s="10"/>
      <c r="P5610" s="11"/>
    </row>
    <row r="5611">
      <c r="A5611" s="22"/>
      <c r="B5611" s="23"/>
      <c r="C5611" s="10"/>
      <c r="D5611" s="10"/>
      <c r="E5611" s="17"/>
      <c r="F5611" s="10"/>
      <c r="G5611" s="10"/>
      <c r="H5611" s="12"/>
      <c r="I5611" s="10"/>
      <c r="J5611" s="10"/>
      <c r="K5611" s="10"/>
      <c r="L5611" s="10"/>
      <c r="M5611" s="10"/>
      <c r="N5611" s="10"/>
      <c r="O5611" s="10"/>
      <c r="P5611" s="11"/>
    </row>
    <row r="5612">
      <c r="A5612" s="22"/>
      <c r="B5612" s="23"/>
      <c r="C5612" s="10"/>
      <c r="D5612" s="10"/>
      <c r="E5612" s="17"/>
      <c r="F5612" s="10"/>
      <c r="G5612" s="10"/>
      <c r="H5612" s="12"/>
      <c r="I5612" s="10"/>
      <c r="J5612" s="10"/>
      <c r="K5612" s="10"/>
      <c r="L5612" s="10"/>
      <c r="M5612" s="10"/>
      <c r="N5612" s="10"/>
      <c r="O5612" s="10"/>
      <c r="P5612" s="11"/>
    </row>
    <row r="5613">
      <c r="A5613" s="22"/>
      <c r="B5613" s="23"/>
      <c r="C5613" s="10"/>
      <c r="D5613" s="10"/>
      <c r="E5613" s="17"/>
      <c r="F5613" s="10"/>
      <c r="G5613" s="10"/>
      <c r="H5613" s="12"/>
      <c r="I5613" s="10"/>
      <c r="J5613" s="10"/>
      <c r="K5613" s="10"/>
      <c r="L5613" s="10"/>
      <c r="M5613" s="10"/>
      <c r="N5613" s="10"/>
      <c r="O5613" s="10"/>
      <c r="P5613" s="11"/>
    </row>
    <row r="5614">
      <c r="A5614" s="22"/>
      <c r="B5614" s="23"/>
      <c r="C5614" s="10"/>
      <c r="D5614" s="10"/>
      <c r="E5614" s="17"/>
      <c r="F5614" s="10"/>
      <c r="G5614" s="10"/>
      <c r="H5614" s="12"/>
      <c r="I5614" s="10"/>
      <c r="J5614" s="10"/>
      <c r="K5614" s="10"/>
      <c r="L5614" s="10"/>
      <c r="M5614" s="10"/>
      <c r="N5614" s="10"/>
      <c r="O5614" s="10"/>
      <c r="P5614" s="11"/>
    </row>
    <row r="5615">
      <c r="A5615" s="22"/>
      <c r="B5615" s="23"/>
      <c r="C5615" s="10"/>
      <c r="D5615" s="10"/>
      <c r="E5615" s="17"/>
      <c r="F5615" s="10"/>
      <c r="G5615" s="10"/>
      <c r="H5615" s="12"/>
      <c r="I5615" s="10"/>
      <c r="J5615" s="10"/>
      <c r="K5615" s="10"/>
      <c r="L5615" s="10"/>
      <c r="M5615" s="10"/>
      <c r="N5615" s="10"/>
      <c r="O5615" s="10"/>
      <c r="P5615" s="11"/>
    </row>
    <row r="5616">
      <c r="A5616" s="22"/>
      <c r="B5616" s="23"/>
      <c r="C5616" s="10"/>
      <c r="D5616" s="10"/>
      <c r="E5616" s="17"/>
      <c r="F5616" s="10"/>
      <c r="G5616" s="10"/>
      <c r="H5616" s="12"/>
      <c r="I5616" s="10"/>
      <c r="J5616" s="10"/>
      <c r="K5616" s="10"/>
      <c r="L5616" s="10"/>
      <c r="M5616" s="10"/>
      <c r="N5616" s="10"/>
      <c r="O5616" s="10"/>
      <c r="P5616" s="11"/>
    </row>
    <row r="5617">
      <c r="A5617" s="22"/>
      <c r="B5617" s="23"/>
      <c r="C5617" s="10"/>
      <c r="D5617" s="10"/>
      <c r="E5617" s="17"/>
      <c r="F5617" s="10"/>
      <c r="G5617" s="10"/>
      <c r="H5617" s="12"/>
      <c r="I5617" s="10"/>
      <c r="J5617" s="10"/>
      <c r="K5617" s="10"/>
      <c r="L5617" s="10"/>
      <c r="M5617" s="10"/>
      <c r="N5617" s="10"/>
      <c r="O5617" s="10"/>
      <c r="P5617" s="11"/>
    </row>
    <row r="5618">
      <c r="A5618" s="22"/>
      <c r="B5618" s="23"/>
      <c r="C5618" s="10"/>
      <c r="D5618" s="10"/>
      <c r="E5618" s="17"/>
      <c r="F5618" s="10"/>
      <c r="G5618" s="10"/>
      <c r="H5618" s="12"/>
      <c r="I5618" s="10"/>
      <c r="J5618" s="10"/>
      <c r="K5618" s="10"/>
      <c r="L5618" s="10"/>
      <c r="M5618" s="10"/>
      <c r="N5618" s="10"/>
      <c r="O5618" s="10"/>
      <c r="P5618" s="11"/>
    </row>
    <row r="5619">
      <c r="A5619" s="22"/>
      <c r="B5619" s="23"/>
      <c r="C5619" s="10"/>
      <c r="D5619" s="10"/>
      <c r="E5619" s="17"/>
      <c r="F5619" s="10"/>
      <c r="G5619" s="10"/>
      <c r="H5619" s="12"/>
      <c r="I5619" s="10"/>
      <c r="J5619" s="10"/>
      <c r="K5619" s="10"/>
      <c r="L5619" s="10"/>
      <c r="M5619" s="10"/>
      <c r="N5619" s="10"/>
      <c r="O5619" s="10"/>
      <c r="P5619" s="11"/>
    </row>
    <row r="5620">
      <c r="A5620" s="22"/>
      <c r="B5620" s="23"/>
      <c r="C5620" s="10"/>
      <c r="D5620" s="10"/>
      <c r="E5620" s="17"/>
      <c r="F5620" s="10"/>
      <c r="G5620" s="10"/>
      <c r="H5620" s="12"/>
      <c r="I5620" s="10"/>
      <c r="J5620" s="10"/>
      <c r="K5620" s="10"/>
      <c r="L5620" s="10"/>
      <c r="M5620" s="10"/>
      <c r="N5620" s="10"/>
      <c r="O5620" s="10"/>
      <c r="P5620" s="11"/>
    </row>
    <row r="5621">
      <c r="A5621" s="22"/>
      <c r="B5621" s="23"/>
      <c r="C5621" s="10"/>
      <c r="D5621" s="10"/>
      <c r="E5621" s="17"/>
      <c r="F5621" s="10"/>
      <c r="G5621" s="10"/>
      <c r="H5621" s="12"/>
      <c r="I5621" s="10"/>
      <c r="J5621" s="10"/>
      <c r="K5621" s="10"/>
      <c r="L5621" s="10"/>
      <c r="M5621" s="10"/>
      <c r="N5621" s="10"/>
      <c r="O5621" s="10"/>
      <c r="P5621" s="11"/>
    </row>
    <row r="5622">
      <c r="A5622" s="22"/>
      <c r="B5622" s="23"/>
      <c r="C5622" s="10"/>
      <c r="D5622" s="10"/>
      <c r="E5622" s="17"/>
      <c r="F5622" s="10"/>
      <c r="G5622" s="10"/>
      <c r="H5622" s="12"/>
      <c r="I5622" s="10"/>
      <c r="J5622" s="10"/>
      <c r="K5622" s="10"/>
      <c r="L5622" s="10"/>
      <c r="M5622" s="10"/>
      <c r="N5622" s="10"/>
      <c r="O5622" s="10"/>
      <c r="P5622" s="11"/>
    </row>
    <row r="5623">
      <c r="A5623" s="22"/>
      <c r="B5623" s="23"/>
      <c r="C5623" s="10"/>
      <c r="D5623" s="10"/>
      <c r="E5623" s="17"/>
      <c r="F5623" s="10"/>
      <c r="G5623" s="10"/>
      <c r="H5623" s="12"/>
      <c r="I5623" s="10"/>
      <c r="J5623" s="10"/>
      <c r="K5623" s="10"/>
      <c r="L5623" s="10"/>
      <c r="M5623" s="10"/>
      <c r="N5623" s="10"/>
      <c r="O5623" s="10"/>
      <c r="P5623" s="11"/>
    </row>
    <row r="5624">
      <c r="A5624" s="22"/>
      <c r="B5624" s="23"/>
      <c r="C5624" s="10"/>
      <c r="D5624" s="10"/>
      <c r="E5624" s="17"/>
      <c r="F5624" s="10"/>
      <c r="G5624" s="10"/>
      <c r="H5624" s="12"/>
      <c r="I5624" s="10"/>
      <c r="J5624" s="10"/>
      <c r="K5624" s="10"/>
      <c r="L5624" s="10"/>
      <c r="M5624" s="10"/>
      <c r="N5624" s="10"/>
      <c r="O5624" s="10"/>
      <c r="P5624" s="11"/>
    </row>
    <row r="5625">
      <c r="A5625" s="22"/>
      <c r="B5625" s="23"/>
      <c r="C5625" s="10"/>
      <c r="D5625" s="10"/>
      <c r="E5625" s="17"/>
      <c r="F5625" s="10"/>
      <c r="G5625" s="10"/>
      <c r="H5625" s="12"/>
      <c r="I5625" s="10"/>
      <c r="J5625" s="10"/>
      <c r="K5625" s="10"/>
      <c r="L5625" s="10"/>
      <c r="M5625" s="10"/>
      <c r="N5625" s="10"/>
      <c r="O5625" s="10"/>
      <c r="P5625" s="11"/>
    </row>
    <row r="5626">
      <c r="A5626" s="22"/>
      <c r="B5626" s="23"/>
      <c r="C5626" s="10"/>
      <c r="D5626" s="10"/>
      <c r="E5626" s="17"/>
      <c r="F5626" s="10"/>
      <c r="G5626" s="10"/>
      <c r="H5626" s="12"/>
      <c r="I5626" s="10"/>
      <c r="J5626" s="10"/>
      <c r="K5626" s="10"/>
      <c r="L5626" s="10"/>
      <c r="M5626" s="10"/>
      <c r="N5626" s="10"/>
      <c r="O5626" s="10"/>
      <c r="P5626" s="11"/>
    </row>
    <row r="5627">
      <c r="A5627" s="22"/>
      <c r="B5627" s="23"/>
      <c r="C5627" s="10"/>
      <c r="D5627" s="10"/>
      <c r="E5627" s="17"/>
      <c r="F5627" s="10"/>
      <c r="G5627" s="10"/>
      <c r="H5627" s="12"/>
      <c r="I5627" s="10"/>
      <c r="J5627" s="10"/>
      <c r="K5627" s="10"/>
      <c r="L5627" s="10"/>
      <c r="M5627" s="10"/>
      <c r="N5627" s="10"/>
      <c r="O5627" s="10"/>
      <c r="P5627" s="11"/>
    </row>
    <row r="5628">
      <c r="A5628" s="22"/>
      <c r="B5628" s="23"/>
      <c r="C5628" s="10"/>
      <c r="D5628" s="10"/>
      <c r="E5628" s="17"/>
      <c r="F5628" s="10"/>
      <c r="G5628" s="10"/>
      <c r="H5628" s="12"/>
      <c r="I5628" s="10"/>
      <c r="J5628" s="10"/>
      <c r="K5628" s="10"/>
      <c r="L5628" s="10"/>
      <c r="M5628" s="10"/>
      <c r="N5628" s="10"/>
      <c r="O5628" s="10"/>
      <c r="P5628" s="11"/>
    </row>
    <row r="5629">
      <c r="A5629" s="22"/>
      <c r="B5629" s="23"/>
      <c r="C5629" s="10"/>
      <c r="D5629" s="10"/>
      <c r="E5629" s="17"/>
      <c r="F5629" s="10"/>
      <c r="G5629" s="10"/>
      <c r="H5629" s="12"/>
      <c r="I5629" s="10"/>
      <c r="J5629" s="10"/>
      <c r="K5629" s="10"/>
      <c r="L5629" s="10"/>
      <c r="M5629" s="10"/>
      <c r="N5629" s="10"/>
      <c r="O5629" s="10"/>
      <c r="P5629" s="11"/>
    </row>
    <row r="5630">
      <c r="A5630" s="22"/>
      <c r="B5630" s="23"/>
      <c r="C5630" s="10"/>
      <c r="D5630" s="10"/>
      <c r="E5630" s="17"/>
      <c r="F5630" s="10"/>
      <c r="G5630" s="10"/>
      <c r="H5630" s="12"/>
      <c r="I5630" s="10"/>
      <c r="J5630" s="10"/>
      <c r="K5630" s="10"/>
      <c r="L5630" s="10"/>
      <c r="M5630" s="10"/>
      <c r="N5630" s="10"/>
      <c r="O5630" s="10"/>
      <c r="P5630" s="11"/>
    </row>
    <row r="5631">
      <c r="A5631" s="22"/>
      <c r="B5631" s="23"/>
      <c r="C5631" s="10"/>
      <c r="D5631" s="10"/>
      <c r="E5631" s="17"/>
      <c r="F5631" s="10"/>
      <c r="G5631" s="10"/>
      <c r="H5631" s="12"/>
      <c r="I5631" s="10"/>
      <c r="J5631" s="10"/>
      <c r="K5631" s="10"/>
      <c r="L5631" s="10"/>
      <c r="M5631" s="10"/>
      <c r="N5631" s="10"/>
      <c r="O5631" s="10"/>
      <c r="P5631" s="11"/>
    </row>
    <row r="5632">
      <c r="A5632" s="22"/>
      <c r="B5632" s="23"/>
      <c r="C5632" s="10"/>
      <c r="D5632" s="10"/>
      <c r="E5632" s="17"/>
      <c r="F5632" s="10"/>
      <c r="G5632" s="10"/>
      <c r="H5632" s="12"/>
      <c r="I5632" s="10"/>
      <c r="J5632" s="10"/>
      <c r="K5632" s="10"/>
      <c r="L5632" s="10"/>
      <c r="M5632" s="10"/>
      <c r="N5632" s="10"/>
      <c r="O5632" s="10"/>
      <c r="P5632" s="11"/>
    </row>
    <row r="5633">
      <c r="A5633" s="22"/>
      <c r="B5633" s="23"/>
      <c r="C5633" s="10"/>
      <c r="D5633" s="10"/>
      <c r="E5633" s="17"/>
      <c r="F5633" s="10"/>
      <c r="G5633" s="10"/>
      <c r="H5633" s="12"/>
      <c r="I5633" s="10"/>
      <c r="J5633" s="10"/>
      <c r="K5633" s="10"/>
      <c r="L5633" s="10"/>
      <c r="M5633" s="10"/>
      <c r="N5633" s="10"/>
      <c r="O5633" s="10"/>
      <c r="P5633" s="11"/>
    </row>
    <row r="5634">
      <c r="A5634" s="22"/>
      <c r="B5634" s="23"/>
      <c r="C5634" s="10"/>
      <c r="D5634" s="10"/>
      <c r="E5634" s="17"/>
      <c r="F5634" s="10"/>
      <c r="G5634" s="10"/>
      <c r="H5634" s="12"/>
      <c r="I5634" s="10"/>
      <c r="J5634" s="10"/>
      <c r="K5634" s="10"/>
      <c r="L5634" s="10"/>
      <c r="M5634" s="10"/>
      <c r="N5634" s="10"/>
      <c r="O5634" s="10"/>
      <c r="P5634" s="11"/>
    </row>
    <row r="5635">
      <c r="A5635" s="22"/>
      <c r="B5635" s="23"/>
      <c r="C5635" s="10"/>
      <c r="D5635" s="10"/>
      <c r="E5635" s="17"/>
      <c r="F5635" s="10"/>
      <c r="G5635" s="10"/>
      <c r="H5635" s="12"/>
      <c r="I5635" s="10"/>
      <c r="J5635" s="10"/>
      <c r="K5635" s="10"/>
      <c r="L5635" s="10"/>
      <c r="M5635" s="10"/>
      <c r="N5635" s="10"/>
      <c r="O5635" s="10"/>
      <c r="P5635" s="11"/>
    </row>
    <row r="5636">
      <c r="A5636" s="22"/>
      <c r="B5636" s="23"/>
      <c r="C5636" s="10"/>
      <c r="D5636" s="10"/>
      <c r="E5636" s="17"/>
      <c r="F5636" s="10"/>
      <c r="G5636" s="10"/>
      <c r="H5636" s="12"/>
      <c r="I5636" s="10"/>
      <c r="J5636" s="10"/>
      <c r="K5636" s="10"/>
      <c r="L5636" s="10"/>
      <c r="M5636" s="10"/>
      <c r="N5636" s="10"/>
      <c r="O5636" s="10"/>
      <c r="P5636" s="11"/>
    </row>
    <row r="5637">
      <c r="A5637" s="22"/>
      <c r="B5637" s="23"/>
      <c r="C5637" s="10"/>
      <c r="D5637" s="10"/>
      <c r="E5637" s="17"/>
      <c r="F5637" s="10"/>
      <c r="G5637" s="10"/>
      <c r="H5637" s="12"/>
      <c r="I5637" s="10"/>
      <c r="J5637" s="10"/>
      <c r="K5637" s="10"/>
      <c r="L5637" s="10"/>
      <c r="M5637" s="10"/>
      <c r="N5637" s="10"/>
      <c r="O5637" s="10"/>
      <c r="P5637" s="11"/>
    </row>
    <row r="5638">
      <c r="A5638" s="22"/>
      <c r="B5638" s="23"/>
      <c r="C5638" s="10"/>
      <c r="D5638" s="10"/>
      <c r="E5638" s="17"/>
      <c r="F5638" s="10"/>
      <c r="G5638" s="10"/>
      <c r="H5638" s="12"/>
      <c r="I5638" s="10"/>
      <c r="J5638" s="10"/>
      <c r="K5638" s="10"/>
      <c r="L5638" s="10"/>
      <c r="M5638" s="10"/>
      <c r="N5638" s="10"/>
      <c r="O5638" s="10"/>
      <c r="P5638" s="11"/>
    </row>
    <row r="5639">
      <c r="A5639" s="22"/>
      <c r="B5639" s="23"/>
      <c r="C5639" s="10"/>
      <c r="D5639" s="10"/>
      <c r="E5639" s="17"/>
      <c r="F5639" s="10"/>
      <c r="G5639" s="10"/>
      <c r="H5639" s="12"/>
      <c r="I5639" s="10"/>
      <c r="J5639" s="10"/>
      <c r="K5639" s="10"/>
      <c r="L5639" s="10"/>
      <c r="M5639" s="10"/>
      <c r="N5639" s="10"/>
      <c r="O5639" s="10"/>
      <c r="P5639" s="11"/>
    </row>
    <row r="5640">
      <c r="A5640" s="22"/>
      <c r="B5640" s="23"/>
      <c r="C5640" s="10"/>
      <c r="D5640" s="10"/>
      <c r="E5640" s="17"/>
      <c r="F5640" s="10"/>
      <c r="G5640" s="10"/>
      <c r="H5640" s="12"/>
      <c r="I5640" s="10"/>
      <c r="J5640" s="10"/>
      <c r="K5640" s="10"/>
      <c r="L5640" s="10"/>
      <c r="M5640" s="10"/>
      <c r="N5640" s="10"/>
      <c r="O5640" s="10"/>
      <c r="P5640" s="11"/>
    </row>
    <row r="5641">
      <c r="A5641" s="22"/>
      <c r="B5641" s="23"/>
      <c r="C5641" s="10"/>
      <c r="D5641" s="10"/>
      <c r="E5641" s="17"/>
      <c r="F5641" s="10"/>
      <c r="G5641" s="10"/>
      <c r="H5641" s="12"/>
      <c r="I5641" s="10"/>
      <c r="J5641" s="10"/>
      <c r="K5641" s="10"/>
      <c r="L5641" s="10"/>
      <c r="M5641" s="10"/>
      <c r="N5641" s="10"/>
      <c r="O5641" s="10"/>
      <c r="P5641" s="11"/>
    </row>
    <row r="5642">
      <c r="A5642" s="22"/>
      <c r="B5642" s="23"/>
      <c r="C5642" s="10"/>
      <c r="D5642" s="10"/>
      <c r="E5642" s="17"/>
      <c r="F5642" s="10"/>
      <c r="G5642" s="10"/>
      <c r="H5642" s="12"/>
      <c r="I5642" s="10"/>
      <c r="J5642" s="10"/>
      <c r="K5642" s="10"/>
      <c r="L5642" s="10"/>
      <c r="M5642" s="10"/>
      <c r="N5642" s="10"/>
      <c r="O5642" s="10"/>
      <c r="P5642" s="11"/>
    </row>
    <row r="5643">
      <c r="A5643" s="22"/>
      <c r="B5643" s="23"/>
      <c r="C5643" s="10"/>
      <c r="D5643" s="10"/>
      <c r="E5643" s="17"/>
      <c r="F5643" s="10"/>
      <c r="G5643" s="10"/>
      <c r="H5643" s="12"/>
      <c r="I5643" s="10"/>
      <c r="J5643" s="10"/>
      <c r="K5643" s="10"/>
      <c r="L5643" s="10"/>
      <c r="M5643" s="10"/>
      <c r="N5643" s="10"/>
      <c r="O5643" s="10"/>
      <c r="P5643" s="11"/>
    </row>
    <row r="5644">
      <c r="A5644" s="22"/>
      <c r="B5644" s="23"/>
      <c r="C5644" s="10"/>
      <c r="D5644" s="10"/>
      <c r="E5644" s="17"/>
      <c r="F5644" s="10"/>
      <c r="G5644" s="10"/>
      <c r="H5644" s="12"/>
      <c r="I5644" s="10"/>
      <c r="J5644" s="10"/>
      <c r="K5644" s="10"/>
      <c r="L5644" s="10"/>
      <c r="M5644" s="10"/>
      <c r="N5644" s="10"/>
      <c r="O5644" s="10"/>
      <c r="P5644" s="11"/>
    </row>
    <row r="5645">
      <c r="A5645" s="22"/>
      <c r="B5645" s="23"/>
      <c r="C5645" s="10"/>
      <c r="D5645" s="10"/>
      <c r="E5645" s="17"/>
      <c r="F5645" s="10"/>
      <c r="G5645" s="10"/>
      <c r="H5645" s="12"/>
      <c r="I5645" s="10"/>
      <c r="J5645" s="10"/>
      <c r="K5645" s="10"/>
      <c r="L5645" s="10"/>
      <c r="M5645" s="10"/>
      <c r="N5645" s="10"/>
      <c r="O5645" s="10"/>
      <c r="P5645" s="11"/>
    </row>
    <row r="5646">
      <c r="A5646" s="22"/>
      <c r="B5646" s="23"/>
      <c r="C5646" s="10"/>
      <c r="D5646" s="10"/>
      <c r="E5646" s="17"/>
      <c r="F5646" s="10"/>
      <c r="G5646" s="10"/>
      <c r="H5646" s="12"/>
      <c r="I5646" s="10"/>
      <c r="J5646" s="10"/>
      <c r="K5646" s="10"/>
      <c r="L5646" s="10"/>
      <c r="M5646" s="10"/>
      <c r="N5646" s="10"/>
      <c r="O5646" s="10"/>
      <c r="P5646" s="11"/>
    </row>
    <row r="5647">
      <c r="A5647" s="22"/>
      <c r="B5647" s="23"/>
      <c r="C5647" s="10"/>
      <c r="D5647" s="10"/>
      <c r="E5647" s="17"/>
      <c r="F5647" s="10"/>
      <c r="G5647" s="10"/>
      <c r="H5647" s="12"/>
      <c r="I5647" s="10"/>
      <c r="J5647" s="10"/>
      <c r="K5647" s="10"/>
      <c r="L5647" s="10"/>
      <c r="M5647" s="10"/>
      <c r="N5647" s="10"/>
      <c r="O5647" s="10"/>
      <c r="P5647" s="11"/>
    </row>
    <row r="5648">
      <c r="A5648" s="22"/>
      <c r="B5648" s="23"/>
      <c r="C5648" s="10"/>
      <c r="D5648" s="10"/>
      <c r="E5648" s="17"/>
      <c r="F5648" s="10"/>
      <c r="G5648" s="10"/>
      <c r="H5648" s="12"/>
      <c r="I5648" s="10"/>
      <c r="J5648" s="10"/>
      <c r="K5648" s="10"/>
      <c r="L5648" s="10"/>
      <c r="M5648" s="10"/>
      <c r="N5648" s="10"/>
      <c r="O5648" s="10"/>
      <c r="P5648" s="11"/>
    </row>
    <row r="5649">
      <c r="A5649" s="22"/>
      <c r="B5649" s="23"/>
      <c r="C5649" s="10"/>
      <c r="D5649" s="10"/>
      <c r="E5649" s="17"/>
      <c r="F5649" s="10"/>
      <c r="G5649" s="10"/>
      <c r="H5649" s="12"/>
      <c r="I5649" s="10"/>
      <c r="J5649" s="10"/>
      <c r="K5649" s="10"/>
      <c r="L5649" s="10"/>
      <c r="M5649" s="10"/>
      <c r="N5649" s="10"/>
      <c r="O5649" s="10"/>
      <c r="P5649" s="11"/>
    </row>
    <row r="5650">
      <c r="A5650" s="22"/>
      <c r="B5650" s="23"/>
      <c r="C5650" s="10"/>
      <c r="D5650" s="10"/>
      <c r="E5650" s="17"/>
      <c r="F5650" s="10"/>
      <c r="G5650" s="10"/>
      <c r="H5650" s="12"/>
      <c r="I5650" s="10"/>
      <c r="J5650" s="10"/>
      <c r="K5650" s="10"/>
      <c r="L5650" s="10"/>
      <c r="M5650" s="10"/>
      <c r="N5650" s="10"/>
      <c r="O5650" s="10"/>
      <c r="P5650" s="11"/>
    </row>
    <row r="5651">
      <c r="A5651" s="22"/>
      <c r="B5651" s="23"/>
      <c r="C5651" s="10"/>
      <c r="D5651" s="10"/>
      <c r="E5651" s="17"/>
      <c r="F5651" s="10"/>
      <c r="G5651" s="10"/>
      <c r="H5651" s="12"/>
      <c r="I5651" s="10"/>
      <c r="J5651" s="10"/>
      <c r="K5651" s="10"/>
      <c r="L5651" s="10"/>
      <c r="M5651" s="10"/>
      <c r="N5651" s="10"/>
      <c r="O5651" s="10"/>
      <c r="P5651" s="11"/>
    </row>
    <row r="5652">
      <c r="A5652" s="22"/>
      <c r="B5652" s="23"/>
      <c r="C5652" s="10"/>
      <c r="D5652" s="10"/>
      <c r="E5652" s="17"/>
      <c r="F5652" s="10"/>
      <c r="G5652" s="10"/>
      <c r="H5652" s="12"/>
      <c r="I5652" s="10"/>
      <c r="J5652" s="10"/>
      <c r="K5652" s="10"/>
      <c r="L5652" s="10"/>
      <c r="M5652" s="10"/>
      <c r="N5652" s="10"/>
      <c r="O5652" s="10"/>
      <c r="P5652" s="11"/>
    </row>
    <row r="5653">
      <c r="A5653" s="22"/>
      <c r="B5653" s="23"/>
      <c r="C5653" s="10"/>
      <c r="D5653" s="10"/>
      <c r="E5653" s="17"/>
      <c r="F5653" s="10"/>
      <c r="G5653" s="10"/>
      <c r="H5653" s="12"/>
      <c r="I5653" s="10"/>
      <c r="J5653" s="10"/>
      <c r="K5653" s="10"/>
      <c r="L5653" s="10"/>
      <c r="M5653" s="10"/>
      <c r="N5653" s="10"/>
      <c r="O5653" s="10"/>
      <c r="P5653" s="11"/>
    </row>
    <row r="5654">
      <c r="A5654" s="22"/>
      <c r="B5654" s="23"/>
      <c r="C5654" s="10"/>
      <c r="D5654" s="10"/>
      <c r="E5654" s="17"/>
      <c r="F5654" s="10"/>
      <c r="G5654" s="10"/>
      <c r="H5654" s="12"/>
      <c r="I5654" s="10"/>
      <c r="J5654" s="10"/>
      <c r="K5654" s="10"/>
      <c r="L5654" s="10"/>
      <c r="M5654" s="10"/>
      <c r="N5654" s="10"/>
      <c r="O5654" s="10"/>
      <c r="P5654" s="11"/>
    </row>
    <row r="5655">
      <c r="A5655" s="22"/>
      <c r="B5655" s="23"/>
      <c r="C5655" s="10"/>
      <c r="D5655" s="10"/>
      <c r="E5655" s="17"/>
      <c r="F5655" s="10"/>
      <c r="G5655" s="10"/>
      <c r="H5655" s="12"/>
      <c r="I5655" s="10"/>
      <c r="J5655" s="10"/>
      <c r="K5655" s="10"/>
      <c r="L5655" s="10"/>
      <c r="M5655" s="10"/>
      <c r="N5655" s="10"/>
      <c r="O5655" s="10"/>
      <c r="P5655" s="11"/>
    </row>
    <row r="5656">
      <c r="A5656" s="22"/>
      <c r="B5656" s="23"/>
      <c r="C5656" s="10"/>
      <c r="D5656" s="10"/>
      <c r="E5656" s="17"/>
      <c r="F5656" s="10"/>
      <c r="G5656" s="10"/>
      <c r="H5656" s="12"/>
      <c r="I5656" s="10"/>
      <c r="J5656" s="10"/>
      <c r="K5656" s="10"/>
      <c r="L5656" s="10"/>
      <c r="M5656" s="10"/>
      <c r="N5656" s="10"/>
      <c r="O5656" s="10"/>
      <c r="P5656" s="11"/>
    </row>
    <row r="5657">
      <c r="A5657" s="22"/>
      <c r="B5657" s="23"/>
      <c r="C5657" s="10"/>
      <c r="D5657" s="10"/>
      <c r="E5657" s="17"/>
      <c r="F5657" s="10"/>
      <c r="G5657" s="10"/>
      <c r="H5657" s="12"/>
      <c r="I5657" s="10"/>
      <c r="J5657" s="10"/>
      <c r="K5657" s="10"/>
      <c r="L5657" s="10"/>
      <c r="M5657" s="10"/>
      <c r="N5657" s="10"/>
      <c r="O5657" s="10"/>
      <c r="P5657" s="11"/>
    </row>
    <row r="5658">
      <c r="A5658" s="22"/>
      <c r="B5658" s="23"/>
      <c r="C5658" s="10"/>
      <c r="D5658" s="10"/>
      <c r="E5658" s="17"/>
      <c r="F5658" s="10"/>
      <c r="G5658" s="10"/>
      <c r="H5658" s="12"/>
      <c r="I5658" s="10"/>
      <c r="J5658" s="10"/>
      <c r="K5658" s="10"/>
      <c r="L5658" s="10"/>
      <c r="M5658" s="10"/>
      <c r="N5658" s="10"/>
      <c r="O5658" s="10"/>
      <c r="P5658" s="11"/>
    </row>
    <row r="5659">
      <c r="A5659" s="22"/>
      <c r="B5659" s="23"/>
      <c r="C5659" s="10"/>
      <c r="D5659" s="10"/>
      <c r="E5659" s="17"/>
      <c r="F5659" s="10"/>
      <c r="G5659" s="10"/>
      <c r="H5659" s="12"/>
      <c r="I5659" s="10"/>
      <c r="J5659" s="10"/>
      <c r="K5659" s="10"/>
      <c r="L5659" s="10"/>
      <c r="M5659" s="10"/>
      <c r="N5659" s="10"/>
      <c r="O5659" s="10"/>
      <c r="P5659" s="11"/>
    </row>
    <row r="5660">
      <c r="A5660" s="22"/>
      <c r="B5660" s="23"/>
      <c r="C5660" s="10"/>
      <c r="D5660" s="10"/>
      <c r="E5660" s="17"/>
      <c r="F5660" s="10"/>
      <c r="G5660" s="10"/>
      <c r="H5660" s="12"/>
      <c r="I5660" s="10"/>
      <c r="J5660" s="10"/>
      <c r="K5660" s="10"/>
      <c r="L5660" s="10"/>
      <c r="M5660" s="10"/>
      <c r="N5660" s="10"/>
      <c r="O5660" s="10"/>
      <c r="P5660" s="11"/>
    </row>
    <row r="5661">
      <c r="A5661" s="22"/>
      <c r="B5661" s="23"/>
      <c r="C5661" s="10"/>
      <c r="D5661" s="10"/>
      <c r="E5661" s="17"/>
      <c r="F5661" s="10"/>
      <c r="G5661" s="10"/>
      <c r="H5661" s="12"/>
      <c r="I5661" s="10"/>
      <c r="J5661" s="10"/>
      <c r="K5661" s="10"/>
      <c r="L5661" s="10"/>
      <c r="M5661" s="10"/>
      <c r="N5661" s="10"/>
      <c r="O5661" s="10"/>
      <c r="P5661" s="11"/>
    </row>
    <row r="5662">
      <c r="A5662" s="22"/>
      <c r="B5662" s="23"/>
      <c r="C5662" s="10"/>
      <c r="D5662" s="10"/>
      <c r="E5662" s="17"/>
      <c r="F5662" s="10"/>
      <c r="G5662" s="10"/>
      <c r="H5662" s="12"/>
      <c r="I5662" s="10"/>
      <c r="J5662" s="10"/>
      <c r="K5662" s="10"/>
      <c r="L5662" s="10"/>
      <c r="M5662" s="10"/>
      <c r="N5662" s="10"/>
      <c r="O5662" s="10"/>
      <c r="P5662" s="11"/>
    </row>
    <row r="5663">
      <c r="A5663" s="22"/>
      <c r="B5663" s="23"/>
      <c r="C5663" s="10"/>
      <c r="D5663" s="10"/>
      <c r="E5663" s="17"/>
      <c r="F5663" s="10"/>
      <c r="G5663" s="10"/>
      <c r="H5663" s="12"/>
      <c r="I5663" s="10"/>
      <c r="J5663" s="10"/>
      <c r="K5663" s="10"/>
      <c r="L5663" s="10"/>
      <c r="M5663" s="10"/>
      <c r="N5663" s="10"/>
      <c r="O5663" s="10"/>
      <c r="P5663" s="11"/>
    </row>
    <row r="5664">
      <c r="A5664" s="22"/>
      <c r="B5664" s="23"/>
      <c r="C5664" s="10"/>
      <c r="D5664" s="10"/>
      <c r="E5664" s="17"/>
      <c r="F5664" s="10"/>
      <c r="G5664" s="10"/>
      <c r="H5664" s="12"/>
      <c r="I5664" s="10"/>
      <c r="J5664" s="10"/>
      <c r="K5664" s="10"/>
      <c r="L5664" s="10"/>
      <c r="M5664" s="10"/>
      <c r="N5664" s="10"/>
      <c r="O5664" s="10"/>
      <c r="P5664" s="11"/>
    </row>
    <row r="5665">
      <c r="A5665" s="22"/>
      <c r="B5665" s="23"/>
      <c r="C5665" s="10"/>
      <c r="D5665" s="10"/>
      <c r="E5665" s="17"/>
      <c r="F5665" s="10"/>
      <c r="G5665" s="10"/>
      <c r="H5665" s="12"/>
      <c r="I5665" s="10"/>
      <c r="J5665" s="10"/>
      <c r="K5665" s="10"/>
      <c r="L5665" s="10"/>
      <c r="M5665" s="10"/>
      <c r="N5665" s="10"/>
      <c r="O5665" s="10"/>
      <c r="P5665" s="11"/>
    </row>
    <row r="5666">
      <c r="A5666" s="22"/>
      <c r="B5666" s="23"/>
      <c r="C5666" s="10"/>
      <c r="D5666" s="10"/>
      <c r="E5666" s="17"/>
      <c r="F5666" s="10"/>
      <c r="G5666" s="10"/>
      <c r="H5666" s="12"/>
      <c r="I5666" s="10"/>
      <c r="J5666" s="10"/>
      <c r="K5666" s="10"/>
      <c r="L5666" s="10"/>
      <c r="M5666" s="10"/>
      <c r="N5666" s="10"/>
      <c r="O5666" s="10"/>
      <c r="P5666" s="11"/>
    </row>
    <row r="5667">
      <c r="A5667" s="22"/>
      <c r="B5667" s="23"/>
      <c r="C5667" s="10"/>
      <c r="D5667" s="10"/>
      <c r="E5667" s="17"/>
      <c r="F5667" s="10"/>
      <c r="G5667" s="10"/>
      <c r="H5667" s="12"/>
      <c r="I5667" s="10"/>
      <c r="J5667" s="10"/>
      <c r="K5667" s="10"/>
      <c r="L5667" s="10"/>
      <c r="M5667" s="10"/>
      <c r="N5667" s="10"/>
      <c r="O5667" s="10"/>
      <c r="P5667" s="11"/>
    </row>
    <row r="5668">
      <c r="A5668" s="22"/>
      <c r="B5668" s="23"/>
      <c r="C5668" s="10"/>
      <c r="D5668" s="10"/>
      <c r="E5668" s="17"/>
      <c r="F5668" s="10"/>
      <c r="G5668" s="10"/>
      <c r="H5668" s="12"/>
      <c r="I5668" s="10"/>
      <c r="J5668" s="10"/>
      <c r="K5668" s="10"/>
      <c r="L5668" s="10"/>
      <c r="M5668" s="10"/>
      <c r="N5668" s="10"/>
      <c r="O5668" s="10"/>
      <c r="P5668" s="11"/>
    </row>
    <row r="5669">
      <c r="A5669" s="22"/>
      <c r="B5669" s="23"/>
      <c r="C5669" s="10"/>
      <c r="D5669" s="10"/>
      <c r="E5669" s="17"/>
      <c r="F5669" s="10"/>
      <c r="G5669" s="10"/>
      <c r="H5669" s="12"/>
      <c r="I5669" s="10"/>
      <c r="J5669" s="10"/>
      <c r="K5669" s="10"/>
      <c r="L5669" s="10"/>
      <c r="M5669" s="10"/>
      <c r="N5669" s="10"/>
      <c r="O5669" s="10"/>
      <c r="P5669" s="11"/>
    </row>
    <row r="5670">
      <c r="A5670" s="22"/>
      <c r="B5670" s="23"/>
      <c r="C5670" s="10"/>
      <c r="D5670" s="10"/>
      <c r="E5670" s="17"/>
      <c r="F5670" s="10"/>
      <c r="G5670" s="10"/>
      <c r="H5670" s="12"/>
      <c r="I5670" s="10"/>
      <c r="J5670" s="10"/>
      <c r="K5670" s="10"/>
      <c r="L5670" s="10"/>
      <c r="M5670" s="10"/>
      <c r="N5670" s="10"/>
      <c r="O5670" s="10"/>
      <c r="P5670" s="11"/>
    </row>
    <row r="5671">
      <c r="A5671" s="22"/>
      <c r="B5671" s="23"/>
      <c r="C5671" s="10"/>
      <c r="D5671" s="10"/>
      <c r="E5671" s="17"/>
      <c r="F5671" s="10"/>
      <c r="G5671" s="10"/>
      <c r="H5671" s="12"/>
      <c r="I5671" s="10"/>
      <c r="J5671" s="10"/>
      <c r="K5671" s="10"/>
      <c r="L5671" s="10"/>
      <c r="M5671" s="10"/>
      <c r="N5671" s="10"/>
      <c r="O5671" s="10"/>
      <c r="P5671" s="11"/>
    </row>
    <row r="5672">
      <c r="A5672" s="22"/>
      <c r="B5672" s="23"/>
      <c r="C5672" s="10"/>
      <c r="D5672" s="10"/>
      <c r="E5672" s="17"/>
      <c r="F5672" s="10"/>
      <c r="G5672" s="10"/>
      <c r="H5672" s="12"/>
      <c r="I5672" s="10"/>
      <c r="J5672" s="10"/>
      <c r="K5672" s="10"/>
      <c r="L5672" s="10"/>
      <c r="M5672" s="10"/>
      <c r="N5672" s="10"/>
      <c r="O5672" s="10"/>
      <c r="P5672" s="11"/>
    </row>
    <row r="5673">
      <c r="A5673" s="22"/>
      <c r="B5673" s="23"/>
      <c r="C5673" s="10"/>
      <c r="D5673" s="10"/>
      <c r="E5673" s="17"/>
      <c r="F5673" s="10"/>
      <c r="G5673" s="10"/>
      <c r="H5673" s="12"/>
      <c r="I5673" s="10"/>
      <c r="J5673" s="10"/>
      <c r="K5673" s="10"/>
      <c r="L5673" s="10"/>
      <c r="M5673" s="10"/>
      <c r="N5673" s="10"/>
      <c r="O5673" s="10"/>
      <c r="P5673" s="11"/>
    </row>
    <row r="5674">
      <c r="A5674" s="22"/>
      <c r="B5674" s="23"/>
      <c r="C5674" s="10"/>
      <c r="D5674" s="10"/>
      <c r="E5674" s="17"/>
      <c r="F5674" s="10"/>
      <c r="G5674" s="10"/>
      <c r="H5674" s="12"/>
      <c r="I5674" s="10"/>
      <c r="J5674" s="10"/>
      <c r="K5674" s="10"/>
      <c r="L5674" s="10"/>
      <c r="M5674" s="10"/>
      <c r="N5674" s="10"/>
      <c r="O5674" s="10"/>
      <c r="P5674" s="11"/>
    </row>
    <row r="5675">
      <c r="A5675" s="22"/>
      <c r="B5675" s="23"/>
      <c r="C5675" s="10"/>
      <c r="D5675" s="10"/>
      <c r="E5675" s="17"/>
      <c r="F5675" s="10"/>
      <c r="G5675" s="10"/>
      <c r="H5675" s="12"/>
      <c r="I5675" s="10"/>
      <c r="J5675" s="10"/>
      <c r="K5675" s="10"/>
      <c r="L5675" s="10"/>
      <c r="M5675" s="10"/>
      <c r="N5675" s="10"/>
      <c r="O5675" s="10"/>
      <c r="P5675" s="11"/>
    </row>
    <row r="5676">
      <c r="A5676" s="22"/>
      <c r="B5676" s="23"/>
      <c r="C5676" s="10"/>
      <c r="D5676" s="10"/>
      <c r="E5676" s="17"/>
      <c r="F5676" s="10"/>
      <c r="G5676" s="10"/>
      <c r="H5676" s="12"/>
      <c r="I5676" s="10"/>
      <c r="J5676" s="10"/>
      <c r="K5676" s="10"/>
      <c r="L5676" s="10"/>
      <c r="M5676" s="10"/>
      <c r="N5676" s="10"/>
      <c r="O5676" s="10"/>
      <c r="P5676" s="11"/>
    </row>
    <row r="5677">
      <c r="A5677" s="22"/>
      <c r="B5677" s="23"/>
      <c r="C5677" s="10"/>
      <c r="D5677" s="10"/>
      <c r="E5677" s="17"/>
      <c r="F5677" s="10"/>
      <c r="G5677" s="10"/>
      <c r="H5677" s="12"/>
      <c r="I5677" s="10"/>
      <c r="J5677" s="10"/>
      <c r="K5677" s="10"/>
      <c r="L5677" s="10"/>
      <c r="M5677" s="10"/>
      <c r="N5677" s="10"/>
      <c r="O5677" s="10"/>
      <c r="P5677" s="11"/>
    </row>
    <row r="5678">
      <c r="A5678" s="22"/>
      <c r="B5678" s="23"/>
      <c r="C5678" s="10"/>
      <c r="D5678" s="10"/>
      <c r="E5678" s="17"/>
      <c r="F5678" s="10"/>
      <c r="G5678" s="10"/>
      <c r="H5678" s="12"/>
      <c r="I5678" s="10"/>
      <c r="J5678" s="10"/>
      <c r="K5678" s="10"/>
      <c r="L5678" s="10"/>
      <c r="M5678" s="10"/>
      <c r="N5678" s="10"/>
      <c r="O5678" s="10"/>
      <c r="P5678" s="11"/>
    </row>
    <row r="5679">
      <c r="A5679" s="22"/>
      <c r="B5679" s="23"/>
      <c r="C5679" s="10"/>
      <c r="D5679" s="10"/>
      <c r="E5679" s="17"/>
      <c r="F5679" s="10"/>
      <c r="G5679" s="10"/>
      <c r="H5679" s="12"/>
      <c r="I5679" s="10"/>
      <c r="J5679" s="10"/>
      <c r="K5679" s="10"/>
      <c r="L5679" s="10"/>
      <c r="M5679" s="10"/>
      <c r="N5679" s="10"/>
      <c r="O5679" s="10"/>
      <c r="P5679" s="11"/>
    </row>
    <row r="5680">
      <c r="A5680" s="22"/>
      <c r="B5680" s="23"/>
      <c r="C5680" s="10"/>
      <c r="D5680" s="10"/>
      <c r="E5680" s="17"/>
      <c r="F5680" s="10"/>
      <c r="G5680" s="10"/>
      <c r="H5680" s="12"/>
      <c r="I5680" s="10"/>
      <c r="J5680" s="10"/>
      <c r="K5680" s="10"/>
      <c r="L5680" s="10"/>
      <c r="M5680" s="10"/>
      <c r="N5680" s="10"/>
      <c r="O5680" s="10"/>
      <c r="P5680" s="11"/>
    </row>
    <row r="5681">
      <c r="A5681" s="22"/>
      <c r="B5681" s="23"/>
      <c r="C5681" s="10"/>
      <c r="D5681" s="10"/>
      <c r="E5681" s="17"/>
      <c r="F5681" s="10"/>
      <c r="G5681" s="10"/>
      <c r="H5681" s="12"/>
      <c r="I5681" s="10"/>
      <c r="J5681" s="10"/>
      <c r="K5681" s="10"/>
      <c r="L5681" s="10"/>
      <c r="M5681" s="10"/>
      <c r="N5681" s="10"/>
      <c r="O5681" s="10"/>
      <c r="P5681" s="11"/>
    </row>
    <row r="5682">
      <c r="A5682" s="22"/>
      <c r="B5682" s="23"/>
      <c r="C5682" s="10"/>
      <c r="D5682" s="10"/>
      <c r="E5682" s="17"/>
      <c r="F5682" s="10"/>
      <c r="G5682" s="10"/>
      <c r="H5682" s="12"/>
      <c r="I5682" s="10"/>
      <c r="J5682" s="10"/>
      <c r="K5682" s="10"/>
      <c r="L5682" s="10"/>
      <c r="M5682" s="10"/>
      <c r="N5682" s="10"/>
      <c r="O5682" s="10"/>
      <c r="P5682" s="11"/>
    </row>
    <row r="5683">
      <c r="A5683" s="22"/>
      <c r="B5683" s="23"/>
      <c r="C5683" s="10"/>
      <c r="D5683" s="10"/>
      <c r="E5683" s="17"/>
      <c r="F5683" s="10"/>
      <c r="G5683" s="10"/>
      <c r="H5683" s="12"/>
      <c r="I5683" s="10"/>
      <c r="J5683" s="10"/>
      <c r="K5683" s="10"/>
      <c r="L5683" s="10"/>
      <c r="M5683" s="10"/>
      <c r="N5683" s="10"/>
      <c r="O5683" s="10"/>
      <c r="P5683" s="11"/>
    </row>
    <row r="5684">
      <c r="A5684" s="22"/>
      <c r="B5684" s="23"/>
      <c r="C5684" s="10"/>
      <c r="D5684" s="10"/>
      <c r="E5684" s="17"/>
      <c r="F5684" s="10"/>
      <c r="G5684" s="10"/>
      <c r="H5684" s="12"/>
      <c r="I5684" s="10"/>
      <c r="J5684" s="10"/>
      <c r="K5684" s="10"/>
      <c r="L5684" s="10"/>
      <c r="M5684" s="10"/>
      <c r="N5684" s="10"/>
      <c r="O5684" s="10"/>
      <c r="P5684" s="11"/>
    </row>
  </sheetData>
  <conditionalFormatting sqref="E1:E5684">
    <cfRule type="containsText" dxfId="0" priority="1" operator="containsText" text="Delivery">
      <formula>NOT(ISERROR(SEARCH(("Delivery"),(E1))))</formula>
    </cfRule>
  </conditionalFormatting>
  <conditionalFormatting sqref="E1:E5684">
    <cfRule type="containsText" dxfId="1" priority="2" operator="containsText" text="Exchange">
      <formula>NOT(ISERROR(SEARCH(("Exchange"),(E1))))</formula>
    </cfRule>
  </conditionalFormatting>
  <conditionalFormatting sqref="E1:E5684">
    <cfRule type="containsText" dxfId="2" priority="3" operator="containsText" text="Wait &amp; Load">
      <formula>NOT(ISERROR(SEARCH(("Wait &amp; Load"),(E1))))</formula>
    </cfRule>
  </conditionalFormatting>
  <conditionalFormatting sqref="E1:E5684">
    <cfRule type="containsText" dxfId="3" priority="4" operator="containsText" text="Cage">
      <formula>NOT(ISERROR(SEARCH(("Cage"),(E1))))</formula>
    </cfRule>
  </conditionalFormatting>
  <dataValidations>
    <dataValidation type="list" allowBlank="1" showErrorMessage="1" sqref="L2:M5684 O2:O5684">
      <formula1>"Yes,No"</formula1>
    </dataValidation>
    <dataValidation type="list" allowBlank="1" showErrorMessage="1" sqref="O1">
      <formula1>"Yes,No,Paid"</formula1>
    </dataValidation>
    <dataValidation type="list" allowBlank="1" showErrorMessage="1" sqref="N2:N5684 P2:P5684">
      <formula1>"Yes,In-progress,No"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5"/>
    <col customWidth="1" min="2" max="2" width="15.25"/>
    <col customWidth="1" min="3" max="4" width="31.63"/>
  </cols>
  <sheetData>
    <row r="1">
      <c r="A1" s="43" t="s">
        <v>3976</v>
      </c>
      <c r="B1" s="43" t="s">
        <v>3977</v>
      </c>
      <c r="C1" s="43" t="s">
        <v>7</v>
      </c>
      <c r="D1" s="43" t="s">
        <v>3978</v>
      </c>
    </row>
    <row r="2">
      <c r="A2" s="44" t="s">
        <v>3979</v>
      </c>
      <c r="B2" s="45">
        <v>24320.0</v>
      </c>
      <c r="C2" s="46"/>
      <c r="D2" s="46"/>
    </row>
    <row r="3">
      <c r="A3" s="47">
        <v>45660.501921296294</v>
      </c>
      <c r="B3" s="46">
        <v>9640.0</v>
      </c>
      <c r="C3" s="46"/>
      <c r="D3" s="46"/>
    </row>
    <row r="4">
      <c r="A4" s="47">
        <v>45660.55511574074</v>
      </c>
      <c r="B4" s="46">
        <v>9380.0</v>
      </c>
      <c r="C4" s="46"/>
      <c r="D4" s="46"/>
    </row>
    <row r="5">
      <c r="A5" s="47">
        <v>45660.566354166665</v>
      </c>
      <c r="B5" s="46">
        <v>9660.0</v>
      </c>
      <c r="C5" s="46"/>
      <c r="D5" s="46"/>
    </row>
    <row r="6">
      <c r="A6" s="47">
        <v>45660.57197916666</v>
      </c>
      <c r="B6" s="46">
        <v>3780.0</v>
      </c>
      <c r="C6" s="46"/>
      <c r="D6" s="46"/>
    </row>
    <row r="7">
      <c r="A7" s="47">
        <v>45660.64716435185</v>
      </c>
      <c r="B7" s="46">
        <v>3720.0</v>
      </c>
      <c r="C7" s="46"/>
      <c r="D7" s="46"/>
    </row>
    <row r="8">
      <c r="A8" s="47">
        <v>45663.30956018518</v>
      </c>
      <c r="B8" s="46">
        <v>16700.0</v>
      </c>
      <c r="C8" s="46"/>
      <c r="D8" s="46"/>
    </row>
    <row r="9">
      <c r="A9" s="47">
        <v>45663.3140625</v>
      </c>
      <c r="B9" s="46">
        <v>17740.0</v>
      </c>
      <c r="C9" s="46"/>
      <c r="D9" s="46"/>
    </row>
    <row r="10">
      <c r="A10" s="47">
        <v>45663.32722222222</v>
      </c>
      <c r="B10" s="46">
        <v>23840.0</v>
      </c>
      <c r="C10" s="46"/>
      <c r="D10" s="46"/>
    </row>
    <row r="11">
      <c r="A11" s="47">
        <v>45663.32829861111</v>
      </c>
      <c r="B11" s="46">
        <v>14540.0</v>
      </c>
      <c r="C11" s="46"/>
      <c r="D11" s="46"/>
    </row>
    <row r="12">
      <c r="A12" s="47">
        <v>45663.32885416667</v>
      </c>
      <c r="B12" s="46">
        <v>10760.0</v>
      </c>
      <c r="C12" s="46"/>
      <c r="D12" s="46"/>
    </row>
    <row r="13">
      <c r="A13" s="47">
        <v>45663.33255787037</v>
      </c>
      <c r="B13" s="46">
        <v>10060.0</v>
      </c>
      <c r="C13" s="46"/>
      <c r="D13" s="46"/>
    </row>
    <row r="14">
      <c r="A14" s="47">
        <v>45663.33863425926</v>
      </c>
      <c r="B14" s="46">
        <v>9420.0</v>
      </c>
      <c r="C14" s="46"/>
      <c r="D14" s="46"/>
    </row>
    <row r="15">
      <c r="A15" s="47">
        <v>45663.34204861111</v>
      </c>
      <c r="B15" s="46">
        <v>11140.0</v>
      </c>
      <c r="C15" s="46"/>
      <c r="D15" s="46"/>
    </row>
    <row r="16">
      <c r="A16" s="47">
        <v>45663.36460648148</v>
      </c>
      <c r="B16" s="46">
        <v>2940.0</v>
      </c>
      <c r="C16" s="48" t="s">
        <v>3980</v>
      </c>
      <c r="D16" s="48"/>
    </row>
    <row r="17">
      <c r="A17" s="47">
        <v>45663.36854166666</v>
      </c>
      <c r="B17" s="46">
        <v>16820.0</v>
      </c>
      <c r="C17" s="46"/>
      <c r="D17" s="46"/>
    </row>
    <row r="18">
      <c r="A18" s="47">
        <v>45663.372152777774</v>
      </c>
      <c r="B18" s="46">
        <v>2300.0</v>
      </c>
      <c r="C18" s="48" t="s">
        <v>3981</v>
      </c>
      <c r="D18" s="48"/>
    </row>
    <row r="19">
      <c r="A19" s="47">
        <v>45663.38306712963</v>
      </c>
      <c r="B19" s="46">
        <v>17360.0</v>
      </c>
      <c r="C19" s="48" t="s">
        <v>3982</v>
      </c>
      <c r="D19" s="48"/>
    </row>
    <row r="20">
      <c r="A20" s="47">
        <v>45663.39090277778</v>
      </c>
      <c r="B20" s="46">
        <v>14720.0</v>
      </c>
      <c r="C20" s="48" t="s">
        <v>3983</v>
      </c>
      <c r="D20" s="48"/>
    </row>
    <row r="21">
      <c r="A21" s="47">
        <v>45663.39320601852</v>
      </c>
      <c r="B21" s="46">
        <v>11120.0</v>
      </c>
      <c r="C21" s="46"/>
      <c r="D21" s="46"/>
    </row>
    <row r="22">
      <c r="A22" s="47">
        <v>45663.39349537037</v>
      </c>
      <c r="B22" s="46">
        <v>30660.0</v>
      </c>
      <c r="C22" s="48" t="s">
        <v>3984</v>
      </c>
      <c r="D22" s="48"/>
    </row>
    <row r="23">
      <c r="A23" s="47">
        <v>45663.39376157407</v>
      </c>
      <c r="B23" s="46">
        <v>2560.0</v>
      </c>
      <c r="C23" s="46"/>
      <c r="D23" s="46"/>
    </row>
    <row r="24">
      <c r="A24" s="47">
        <v>45663.39627314815</v>
      </c>
      <c r="B24" s="46">
        <v>3400.0</v>
      </c>
      <c r="C24" s="48" t="s">
        <v>3985</v>
      </c>
      <c r="D24" s="48"/>
    </row>
    <row r="25">
      <c r="A25" s="47">
        <v>45663.39733796296</v>
      </c>
      <c r="B25" s="46">
        <v>2580.0</v>
      </c>
      <c r="C25" s="46"/>
      <c r="D25" s="46"/>
    </row>
    <row r="26">
      <c r="A26" s="47">
        <v>45663.40107638889</v>
      </c>
      <c r="B26" s="46">
        <v>3000.0</v>
      </c>
      <c r="C26" s="48" t="s">
        <v>3986</v>
      </c>
      <c r="D26" s="48"/>
    </row>
    <row r="27">
      <c r="A27" s="47">
        <v>45663.40207175926</v>
      </c>
      <c r="B27" s="46">
        <v>11220.0</v>
      </c>
      <c r="C27" s="46"/>
      <c r="D27" s="46"/>
    </row>
    <row r="28">
      <c r="A28" s="47">
        <v>45663.403333333335</v>
      </c>
      <c r="B28" s="46">
        <v>3240.0</v>
      </c>
      <c r="C28" s="48" t="s">
        <v>3987</v>
      </c>
      <c r="D28" s="48"/>
    </row>
    <row r="29">
      <c r="A29" s="47">
        <v>45663.40744212963</v>
      </c>
      <c r="B29" s="46">
        <v>2660.0</v>
      </c>
      <c r="C29" s="48" t="s">
        <v>3988</v>
      </c>
      <c r="D29" s="48"/>
    </row>
    <row r="30">
      <c r="A30" s="47">
        <v>45663.410995370374</v>
      </c>
      <c r="B30" s="46">
        <v>14200.0</v>
      </c>
      <c r="C30" s="46"/>
      <c r="D30" s="46"/>
    </row>
    <row r="31">
      <c r="A31" s="47">
        <v>45663.43361111111</v>
      </c>
      <c r="B31" s="46">
        <v>28240.0</v>
      </c>
      <c r="C31" s="46"/>
      <c r="D31" s="46"/>
    </row>
    <row r="32">
      <c r="A32" s="47">
        <v>45663.43923611111</v>
      </c>
      <c r="B32" s="46">
        <v>4140.0</v>
      </c>
      <c r="C32" s="48" t="s">
        <v>3989</v>
      </c>
      <c r="D32" s="48"/>
    </row>
    <row r="33">
      <c r="A33" s="47">
        <v>45663.43953703704</v>
      </c>
      <c r="B33" s="46">
        <v>3260.0</v>
      </c>
      <c r="C33" s="48" t="s">
        <v>3990</v>
      </c>
      <c r="D33" s="48"/>
    </row>
    <row r="34">
      <c r="A34" s="47">
        <v>45663.44225694444</v>
      </c>
      <c r="B34" s="46">
        <v>3740.0</v>
      </c>
      <c r="C34" s="48" t="s">
        <v>3317</v>
      </c>
      <c r="D34" s="48"/>
    </row>
    <row r="35">
      <c r="A35" s="47">
        <v>45663.4428587963</v>
      </c>
      <c r="B35" s="46">
        <v>2860.0</v>
      </c>
      <c r="C35" s="46"/>
      <c r="D35" s="46"/>
    </row>
    <row r="36">
      <c r="A36" s="47">
        <v>45663.44488425926</v>
      </c>
      <c r="B36" s="46">
        <v>3280.0</v>
      </c>
      <c r="C36" s="48" t="s">
        <v>3991</v>
      </c>
      <c r="D36" s="48"/>
    </row>
    <row r="37">
      <c r="A37" s="47">
        <v>45663.44924768519</v>
      </c>
      <c r="B37" s="46">
        <v>16480.0</v>
      </c>
      <c r="C37" s="46"/>
      <c r="D37" s="46"/>
    </row>
    <row r="38">
      <c r="A38" s="47">
        <v>45663.449375</v>
      </c>
      <c r="B38" s="46">
        <v>2800.0</v>
      </c>
      <c r="C38" s="46"/>
      <c r="D38" s="46"/>
    </row>
    <row r="39">
      <c r="A39" s="47">
        <v>45663.450219907405</v>
      </c>
      <c r="B39" s="46">
        <v>14200.0</v>
      </c>
      <c r="C39" s="46"/>
      <c r="D39" s="46"/>
    </row>
    <row r="40">
      <c r="A40" s="47">
        <v>45663.45140046296</v>
      </c>
      <c r="B40" s="46">
        <v>3100.0</v>
      </c>
      <c r="C40" s="48" t="s">
        <v>3992</v>
      </c>
      <c r="D40" s="48"/>
    </row>
    <row r="41">
      <c r="A41" s="47">
        <v>45663.45416666667</v>
      </c>
      <c r="B41" s="46">
        <v>2680.0</v>
      </c>
      <c r="C41" s="46"/>
      <c r="D41" s="46"/>
    </row>
    <row r="42">
      <c r="A42" s="47">
        <v>45663.460810185185</v>
      </c>
      <c r="B42" s="46">
        <v>12980.0</v>
      </c>
      <c r="C42" s="48" t="s">
        <v>3993</v>
      </c>
      <c r="D42" s="48"/>
    </row>
    <row r="43">
      <c r="A43" s="47">
        <v>45663.46108796296</v>
      </c>
      <c r="B43" s="46">
        <v>3000.0</v>
      </c>
      <c r="C43" s="48" t="s">
        <v>3991</v>
      </c>
      <c r="D43" s="48"/>
    </row>
    <row r="44">
      <c r="A44" s="47">
        <v>45663.464791666665</v>
      </c>
      <c r="B44" s="46">
        <v>2820.0</v>
      </c>
      <c r="C44" s="48" t="s">
        <v>3994</v>
      </c>
      <c r="D44" s="48"/>
    </row>
    <row r="45">
      <c r="A45" s="47">
        <v>45663.46591435185</v>
      </c>
      <c r="B45" s="46">
        <v>31060.0</v>
      </c>
      <c r="C45" s="46"/>
      <c r="D45" s="46"/>
    </row>
    <row r="46">
      <c r="A46" s="47">
        <v>45663.47403935185</v>
      </c>
      <c r="B46" s="46">
        <v>5920.0</v>
      </c>
      <c r="C46" s="46"/>
      <c r="D46" s="46"/>
    </row>
    <row r="47">
      <c r="A47" s="47">
        <v>45663.484606481485</v>
      </c>
      <c r="B47" s="46">
        <v>6960.0</v>
      </c>
      <c r="C47" s="46"/>
      <c r="D47" s="46"/>
    </row>
    <row r="48">
      <c r="A48" s="47">
        <v>45663.50659722222</v>
      </c>
      <c r="B48" s="46">
        <v>2940.0</v>
      </c>
      <c r="C48" s="48" t="s">
        <v>3990</v>
      </c>
      <c r="D48" s="48"/>
    </row>
    <row r="49">
      <c r="A49" s="47">
        <v>45663.50865740741</v>
      </c>
      <c r="B49" s="46">
        <v>2800.0</v>
      </c>
      <c r="C49" s="48" t="s">
        <v>3995</v>
      </c>
      <c r="D49" s="48"/>
    </row>
    <row r="50">
      <c r="A50" s="47">
        <v>45663.51427083334</v>
      </c>
      <c r="B50" s="46">
        <v>14140.0</v>
      </c>
      <c r="C50" s="46"/>
      <c r="D50" s="46"/>
    </row>
    <row r="51">
      <c r="A51" s="47">
        <v>45663.529710648145</v>
      </c>
      <c r="B51" s="46">
        <v>2460.0</v>
      </c>
      <c r="C51" s="48" t="s">
        <v>3996</v>
      </c>
      <c r="D51" s="48"/>
    </row>
    <row r="52">
      <c r="A52" s="47">
        <v>45663.534837962965</v>
      </c>
      <c r="B52" s="46">
        <v>2200.0</v>
      </c>
      <c r="C52" s="48" t="s">
        <v>3997</v>
      </c>
      <c r="D52" s="48"/>
    </row>
    <row r="53">
      <c r="A53" s="47">
        <v>45663.56761574074</v>
      </c>
      <c r="B53" s="46">
        <v>2900.0</v>
      </c>
      <c r="C53" s="46"/>
      <c r="D53" s="46"/>
    </row>
    <row r="54">
      <c r="A54" s="47">
        <v>45663.568923611114</v>
      </c>
      <c r="B54" s="46">
        <v>4080.0</v>
      </c>
      <c r="C54" s="46"/>
      <c r="D54" s="46"/>
    </row>
    <row r="55">
      <c r="A55" s="47">
        <v>45663.57025462963</v>
      </c>
      <c r="B55" s="46">
        <v>2940.0</v>
      </c>
      <c r="C55" s="46"/>
      <c r="D55" s="46"/>
    </row>
    <row r="56">
      <c r="A56" s="47">
        <v>45663.57462962963</v>
      </c>
      <c r="B56" s="46">
        <v>2740.0</v>
      </c>
      <c r="C56" s="46"/>
      <c r="D56" s="46"/>
    </row>
    <row r="57">
      <c r="A57" s="47">
        <v>45663.57530092593</v>
      </c>
      <c r="B57" s="46">
        <v>3120.0</v>
      </c>
      <c r="C57" s="48" t="s">
        <v>3998</v>
      </c>
      <c r="D57" s="48"/>
    </row>
    <row r="58">
      <c r="A58" s="47">
        <v>45663.584328703706</v>
      </c>
      <c r="B58" s="46">
        <v>2840.0</v>
      </c>
      <c r="C58" s="46"/>
      <c r="D58" s="46"/>
    </row>
    <row r="59">
      <c r="A59" s="47">
        <v>45663.586064814815</v>
      </c>
      <c r="B59" s="46">
        <v>14120.0</v>
      </c>
      <c r="C59" s="46"/>
      <c r="D59" s="46"/>
    </row>
    <row r="60">
      <c r="A60" s="47">
        <v>45663.5878125</v>
      </c>
      <c r="B60" s="46">
        <v>9460.0</v>
      </c>
      <c r="C60" s="46"/>
      <c r="D60" s="46"/>
    </row>
    <row r="61">
      <c r="A61" s="47">
        <v>45663.59751157407</v>
      </c>
      <c r="B61" s="46">
        <v>32000.0</v>
      </c>
      <c r="C61" s="46"/>
      <c r="D61" s="46"/>
    </row>
    <row r="62">
      <c r="A62" s="47">
        <v>45663.597962962966</v>
      </c>
      <c r="B62" s="46">
        <v>2780.0</v>
      </c>
      <c r="C62" s="48" t="s">
        <v>3999</v>
      </c>
      <c r="D62" s="48"/>
    </row>
    <row r="63">
      <c r="A63" s="47">
        <v>45663.603900462964</v>
      </c>
      <c r="B63" s="46">
        <v>17260.0</v>
      </c>
      <c r="C63" s="48" t="s">
        <v>4000</v>
      </c>
      <c r="D63" s="48"/>
    </row>
    <row r="64">
      <c r="A64" s="47">
        <v>45663.60474537037</v>
      </c>
      <c r="B64" s="46">
        <v>11520.0</v>
      </c>
      <c r="C64" s="46"/>
      <c r="D64" s="46"/>
    </row>
    <row r="65">
      <c r="A65" s="47">
        <v>45663.60502314815</v>
      </c>
      <c r="B65" s="46">
        <v>2180.0</v>
      </c>
      <c r="C65" s="46"/>
      <c r="D65" s="46"/>
    </row>
    <row r="66">
      <c r="A66" s="47">
        <v>45663.60811342593</v>
      </c>
      <c r="B66" s="46">
        <v>11220.0</v>
      </c>
      <c r="C66" s="48" t="s">
        <v>4001</v>
      </c>
      <c r="D66" s="48"/>
    </row>
    <row r="67">
      <c r="A67" s="47">
        <v>45663.61474537037</v>
      </c>
      <c r="B67" s="46">
        <v>6020.0</v>
      </c>
      <c r="C67" s="46"/>
      <c r="D67" s="46"/>
    </row>
    <row r="68">
      <c r="A68" s="47">
        <v>45663.62045138889</v>
      </c>
      <c r="B68" s="46">
        <v>1860.0</v>
      </c>
      <c r="C68" s="46"/>
      <c r="D68" s="46"/>
    </row>
    <row r="69">
      <c r="A69" s="47">
        <v>45663.62068287037</v>
      </c>
      <c r="B69" s="46">
        <v>2280.0</v>
      </c>
      <c r="C69" s="48" t="s">
        <v>4002</v>
      </c>
      <c r="D69" s="48"/>
    </row>
    <row r="70">
      <c r="A70" s="47">
        <v>45663.623136574075</v>
      </c>
      <c r="B70" s="46">
        <v>3340.0</v>
      </c>
      <c r="C70" s="48" t="s">
        <v>744</v>
      </c>
      <c r="D70" s="48"/>
    </row>
    <row r="71">
      <c r="A71" s="47">
        <v>45663.62449074074</v>
      </c>
      <c r="B71" s="46">
        <v>1800.0</v>
      </c>
      <c r="C71" s="46"/>
      <c r="D71" s="46"/>
    </row>
    <row r="72">
      <c r="A72" s="47">
        <v>45663.6278125</v>
      </c>
      <c r="B72" s="46">
        <v>10840.0</v>
      </c>
      <c r="C72" s="46"/>
      <c r="D72" s="46"/>
    </row>
    <row r="73">
      <c r="A73" s="47">
        <v>45663.62798611111</v>
      </c>
      <c r="B73" s="46">
        <v>2140.0</v>
      </c>
      <c r="C73" s="48" t="s">
        <v>4003</v>
      </c>
      <c r="D73" s="48"/>
    </row>
    <row r="74">
      <c r="A74" s="47">
        <v>45663.634351851855</v>
      </c>
      <c r="B74" s="46">
        <v>17760.0</v>
      </c>
      <c r="C74" s="46"/>
      <c r="D74" s="46"/>
    </row>
    <row r="75">
      <c r="A75" s="47">
        <v>45663.63642361111</v>
      </c>
      <c r="B75" s="46">
        <v>2560.0</v>
      </c>
      <c r="C75" s="48" t="s">
        <v>4004</v>
      </c>
      <c r="D75" s="48"/>
    </row>
    <row r="76">
      <c r="A76" s="47">
        <v>45663.64189814815</v>
      </c>
      <c r="B76" s="46">
        <v>25320.0</v>
      </c>
      <c r="C76" s="48" t="s">
        <v>4005</v>
      </c>
      <c r="D76" s="48"/>
    </row>
    <row r="77">
      <c r="A77" s="47">
        <v>45663.643113425926</v>
      </c>
      <c r="B77" s="46">
        <v>3440.0</v>
      </c>
      <c r="C77" s="46"/>
      <c r="D77" s="46"/>
    </row>
    <row r="78">
      <c r="A78" s="47">
        <v>45663.64927083333</v>
      </c>
      <c r="B78" s="46">
        <v>3180.0</v>
      </c>
      <c r="C78" s="46"/>
      <c r="D78" s="46"/>
    </row>
    <row r="79">
      <c r="A79" s="47">
        <v>45663.672418981485</v>
      </c>
      <c r="B79" s="46">
        <v>2900.0</v>
      </c>
      <c r="C79" s="48" t="s">
        <v>3986</v>
      </c>
      <c r="D79" s="48"/>
    </row>
    <row r="80">
      <c r="A80" s="47">
        <v>45663.676666666666</v>
      </c>
      <c r="B80" s="46">
        <v>2720.0</v>
      </c>
      <c r="C80" s="48" t="s">
        <v>3988</v>
      </c>
      <c r="D80" s="48"/>
    </row>
    <row r="81">
      <c r="A81" s="47">
        <v>45663.67737268518</v>
      </c>
      <c r="B81" s="46">
        <v>14160.0</v>
      </c>
      <c r="C81" s="46"/>
      <c r="D81" s="46"/>
    </row>
    <row r="82">
      <c r="A82" s="47">
        <v>45663.68387731481</v>
      </c>
      <c r="B82" s="46">
        <v>14320.0</v>
      </c>
      <c r="C82" s="48" t="s">
        <v>4006</v>
      </c>
      <c r="D82" s="48"/>
    </row>
    <row r="83">
      <c r="A83" s="47">
        <v>45663.6893287037</v>
      </c>
      <c r="B83" s="46">
        <v>18000.0</v>
      </c>
      <c r="C83" s="48" t="s">
        <v>4007</v>
      </c>
      <c r="D83" s="48"/>
    </row>
    <row r="84">
      <c r="A84" s="47">
        <v>45663.69767361111</v>
      </c>
      <c r="B84" s="46">
        <v>17880.0</v>
      </c>
      <c r="C84" s="48" t="s">
        <v>3982</v>
      </c>
      <c r="D84" s="48"/>
    </row>
    <row r="85">
      <c r="A85" s="47">
        <v>45664.2921875</v>
      </c>
      <c r="B85" s="46">
        <v>22140.0</v>
      </c>
      <c r="C85" s="46"/>
      <c r="D85" s="46"/>
    </row>
    <row r="86">
      <c r="A86" s="47">
        <v>45664.292662037034</v>
      </c>
      <c r="B86" s="46">
        <v>12740.0</v>
      </c>
      <c r="C86" s="46"/>
      <c r="D86" s="46"/>
    </row>
    <row r="87">
      <c r="A87" s="47">
        <v>45664.335752314815</v>
      </c>
      <c r="B87" s="46">
        <v>3940.0</v>
      </c>
      <c r="C87" s="48" t="s">
        <v>3980</v>
      </c>
      <c r="D87" s="48"/>
    </row>
    <row r="88">
      <c r="A88" s="47">
        <v>45664.336064814815</v>
      </c>
      <c r="B88" s="46">
        <v>11240.0</v>
      </c>
      <c r="C88" s="48" t="s">
        <v>4008</v>
      </c>
      <c r="D88" s="48"/>
    </row>
    <row r="89">
      <c r="A89" s="47">
        <v>45664.33625</v>
      </c>
      <c r="B89" s="46">
        <v>3580.0</v>
      </c>
      <c r="C89" s="46"/>
      <c r="D89" s="46"/>
    </row>
    <row r="90">
      <c r="A90" s="47">
        <v>45664.34074074074</v>
      </c>
      <c r="B90" s="46">
        <v>3620.0</v>
      </c>
      <c r="C90" s="46"/>
      <c r="D90" s="46"/>
    </row>
    <row r="91">
      <c r="A91" s="47">
        <v>45664.34476851852</v>
      </c>
      <c r="B91" s="46">
        <v>9620.0</v>
      </c>
      <c r="C91" s="46"/>
      <c r="D91" s="46"/>
    </row>
    <row r="92">
      <c r="A92" s="47">
        <v>45664.354629629626</v>
      </c>
      <c r="B92" s="46">
        <v>2840.0</v>
      </c>
      <c r="C92" s="46"/>
      <c r="D92" s="46"/>
    </row>
    <row r="93">
      <c r="A93" s="47">
        <v>45664.355092592596</v>
      </c>
      <c r="B93" s="46">
        <v>2300.0</v>
      </c>
      <c r="C93" s="48" t="s">
        <v>3981</v>
      </c>
      <c r="D93" s="48"/>
    </row>
    <row r="94">
      <c r="A94" s="47">
        <v>45664.37378472222</v>
      </c>
      <c r="B94" s="46">
        <v>14020.0</v>
      </c>
      <c r="C94" s="46"/>
      <c r="D94" s="46"/>
    </row>
    <row r="95">
      <c r="A95" s="47">
        <v>45664.37972222222</v>
      </c>
      <c r="B95" s="46">
        <v>10800.0</v>
      </c>
      <c r="C95" s="48" t="s">
        <v>4009</v>
      </c>
      <c r="D95" s="48"/>
    </row>
    <row r="96">
      <c r="A96" s="47">
        <v>45664.382199074076</v>
      </c>
      <c r="B96" s="46">
        <v>11960.0</v>
      </c>
      <c r="C96" s="48" t="s">
        <v>4010</v>
      </c>
      <c r="D96" s="48"/>
    </row>
    <row r="97">
      <c r="A97" s="47">
        <v>45664.38469907407</v>
      </c>
      <c r="B97" s="46">
        <v>15880.0</v>
      </c>
      <c r="C97" s="48" t="s">
        <v>4011</v>
      </c>
      <c r="D97" s="48"/>
    </row>
    <row r="98">
      <c r="A98" s="47">
        <v>45664.38822916667</v>
      </c>
      <c r="B98" s="46">
        <v>3800.0</v>
      </c>
      <c r="C98" s="48" t="s">
        <v>4012</v>
      </c>
      <c r="D98" s="48"/>
    </row>
    <row r="99">
      <c r="A99" s="47">
        <v>45664.390381944446</v>
      </c>
      <c r="B99" s="46">
        <v>10420.0</v>
      </c>
      <c r="C99" s="46"/>
      <c r="D99" s="46"/>
    </row>
    <row r="100">
      <c r="A100" s="47">
        <v>45664.391689814816</v>
      </c>
      <c r="B100" s="46">
        <v>3240.0</v>
      </c>
      <c r="C100" s="46"/>
      <c r="D100" s="46"/>
    </row>
    <row r="101">
      <c r="A101" s="47">
        <v>45664.39445601852</v>
      </c>
      <c r="B101" s="46">
        <v>33820.0</v>
      </c>
      <c r="C101" s="48" t="s">
        <v>4013</v>
      </c>
      <c r="D101" s="48"/>
    </row>
    <row r="102">
      <c r="A102" s="47">
        <v>45664.39759259259</v>
      </c>
      <c r="B102" s="46">
        <v>10120.0</v>
      </c>
      <c r="C102" s="46"/>
      <c r="D102" s="46"/>
    </row>
    <row r="103">
      <c r="A103" s="47">
        <v>45664.39822916667</v>
      </c>
      <c r="B103" s="46">
        <v>10640.0</v>
      </c>
      <c r="C103" s="46"/>
      <c r="D103" s="46"/>
    </row>
    <row r="104">
      <c r="A104" s="47">
        <v>45664.40576388889</v>
      </c>
      <c r="B104" s="46">
        <v>4360.0</v>
      </c>
      <c r="C104" s="48" t="s">
        <v>4014</v>
      </c>
      <c r="D104" s="48"/>
    </row>
    <row r="105">
      <c r="A105" s="47">
        <v>45664.407858796294</v>
      </c>
      <c r="B105" s="46">
        <v>3640.0</v>
      </c>
      <c r="C105" s="46"/>
      <c r="D105" s="46"/>
    </row>
    <row r="106">
      <c r="A106" s="47">
        <v>45664.41300925926</v>
      </c>
      <c r="B106" s="46">
        <v>2860.0</v>
      </c>
      <c r="C106" s="48" t="s">
        <v>4015</v>
      </c>
      <c r="D106" s="48"/>
    </row>
    <row r="107">
      <c r="A107" s="47">
        <v>45664.437939814816</v>
      </c>
      <c r="B107" s="46">
        <v>3380.0</v>
      </c>
      <c r="C107" s="46"/>
      <c r="D107" s="46"/>
    </row>
    <row r="108">
      <c r="A108" s="47">
        <v>45664.44733796296</v>
      </c>
      <c r="B108" s="46">
        <v>3160.0</v>
      </c>
      <c r="C108" s="46"/>
      <c r="D108" s="46"/>
    </row>
    <row r="109">
      <c r="A109" s="47">
        <v>45664.452152777776</v>
      </c>
      <c r="B109" s="46">
        <v>9300.0</v>
      </c>
      <c r="C109" s="46"/>
      <c r="D109" s="46"/>
    </row>
    <row r="110">
      <c r="A110" s="47">
        <v>45664.45234953704</v>
      </c>
      <c r="B110" s="46">
        <v>11320.0</v>
      </c>
      <c r="C110" s="46"/>
      <c r="D110" s="46"/>
    </row>
    <row r="111">
      <c r="A111" s="47">
        <v>45664.45265046296</v>
      </c>
      <c r="B111" s="46">
        <v>3700.0</v>
      </c>
      <c r="C111" s="48" t="s">
        <v>4014</v>
      </c>
      <c r="D111" s="48"/>
    </row>
    <row r="112">
      <c r="A112" s="47">
        <v>45664.45873842593</v>
      </c>
      <c r="B112" s="46">
        <v>3420.0</v>
      </c>
      <c r="C112" s="48" t="s">
        <v>4016</v>
      </c>
      <c r="D112" s="48"/>
    </row>
    <row r="113">
      <c r="A113" s="47">
        <v>45664.4594212963</v>
      </c>
      <c r="B113" s="46">
        <v>2780.0</v>
      </c>
      <c r="C113" s="46"/>
      <c r="D113" s="46"/>
    </row>
    <row r="114">
      <c r="A114" s="47">
        <v>45664.46140046296</v>
      </c>
      <c r="B114" s="46">
        <v>3600.0</v>
      </c>
      <c r="C114" s="48" t="s">
        <v>4017</v>
      </c>
      <c r="D114" s="48"/>
    </row>
    <row r="115">
      <c r="A115" s="47">
        <v>45664.46722222222</v>
      </c>
      <c r="B115" s="46">
        <v>3020.0</v>
      </c>
      <c r="C115" s="48" t="s">
        <v>4018</v>
      </c>
      <c r="D115" s="48"/>
    </row>
    <row r="116">
      <c r="A116" s="47">
        <v>45664.469826388886</v>
      </c>
      <c r="B116" s="46">
        <v>11000.0</v>
      </c>
      <c r="C116" s="46"/>
      <c r="D116" s="46"/>
    </row>
    <row r="117">
      <c r="A117" s="47">
        <v>45664.47009259259</v>
      </c>
      <c r="B117" s="46">
        <v>3180.0</v>
      </c>
      <c r="C117" s="46"/>
      <c r="D117" s="46"/>
    </row>
    <row r="118">
      <c r="A118" s="47">
        <v>45664.471504629626</v>
      </c>
      <c r="B118" s="46">
        <v>10360.0</v>
      </c>
      <c r="C118" s="46"/>
      <c r="D118" s="46"/>
    </row>
    <row r="119">
      <c r="A119" s="47">
        <v>45664.472037037034</v>
      </c>
      <c r="B119" s="46">
        <v>2780.0</v>
      </c>
      <c r="C119" s="48" t="s">
        <v>4019</v>
      </c>
      <c r="D119" s="48"/>
    </row>
    <row r="120">
      <c r="A120" s="47">
        <v>45664.47247685185</v>
      </c>
      <c r="B120" s="46">
        <v>13880.0</v>
      </c>
      <c r="C120" s="46"/>
      <c r="D120" s="46"/>
    </row>
    <row r="121">
      <c r="A121" s="47">
        <v>45664.4765625</v>
      </c>
      <c r="B121" s="46">
        <v>2320.0</v>
      </c>
      <c r="C121" s="48" t="s">
        <v>4020</v>
      </c>
      <c r="D121" s="48"/>
    </row>
    <row r="122">
      <c r="A122" s="47">
        <v>45664.47667824074</v>
      </c>
      <c r="B122" s="46">
        <v>3700.0</v>
      </c>
      <c r="C122" s="46"/>
      <c r="D122" s="46"/>
    </row>
    <row r="123">
      <c r="A123" s="47">
        <v>45664.49351851852</v>
      </c>
      <c r="B123" s="46">
        <v>2900.0</v>
      </c>
      <c r="C123" s="46"/>
      <c r="D123" s="46"/>
    </row>
    <row r="124">
      <c r="A124" s="47">
        <v>45664.5284837963</v>
      </c>
      <c r="B124" s="46">
        <v>11760.0</v>
      </c>
      <c r="C124" s="48" t="s">
        <v>4021</v>
      </c>
      <c r="D124" s="48"/>
    </row>
    <row r="125">
      <c r="A125" s="47">
        <v>45664.53859953704</v>
      </c>
      <c r="B125" s="46">
        <v>10220.0</v>
      </c>
      <c r="C125" s="46"/>
      <c r="D125" s="46"/>
    </row>
    <row r="126">
      <c r="A126" s="47">
        <v>45664.56868055555</v>
      </c>
      <c r="B126" s="46">
        <v>3240.0</v>
      </c>
      <c r="C126" s="48" t="s">
        <v>4022</v>
      </c>
      <c r="D126" s="48"/>
    </row>
    <row r="127">
      <c r="A127" s="47">
        <v>45664.586805555555</v>
      </c>
      <c r="B127" s="46">
        <v>9220.0</v>
      </c>
      <c r="C127" s="46"/>
      <c r="D127" s="46"/>
    </row>
    <row r="128">
      <c r="A128" s="47">
        <v>45664.58719907407</v>
      </c>
      <c r="B128" s="46">
        <v>14080.0</v>
      </c>
      <c r="C128" s="48" t="s">
        <v>4023</v>
      </c>
      <c r="D128" s="48"/>
    </row>
    <row r="129">
      <c r="A129" s="47">
        <v>45664.59349537037</v>
      </c>
      <c r="B129" s="46">
        <v>10380.0</v>
      </c>
      <c r="C129" s="46"/>
      <c r="D129" s="46"/>
    </row>
    <row r="130">
      <c r="A130" s="47">
        <v>45664.596134259256</v>
      </c>
      <c r="B130" s="46">
        <v>5320.0</v>
      </c>
      <c r="C130" s="46"/>
      <c r="D130" s="46"/>
    </row>
    <row r="131">
      <c r="A131" s="47">
        <v>45664.5991087963</v>
      </c>
      <c r="B131" s="46">
        <v>18360.0</v>
      </c>
      <c r="C131" s="48" t="s">
        <v>4024</v>
      </c>
      <c r="D131" s="48"/>
    </row>
    <row r="132">
      <c r="A132" s="47">
        <v>45664.60240740741</v>
      </c>
      <c r="B132" s="46">
        <v>33060.0</v>
      </c>
      <c r="C132" s="48" t="s">
        <v>4013</v>
      </c>
      <c r="D132" s="48"/>
    </row>
    <row r="133">
      <c r="A133" s="47">
        <v>45664.60729166667</v>
      </c>
      <c r="B133" s="46">
        <v>9920.0</v>
      </c>
      <c r="C133" s="46"/>
      <c r="D133" s="46"/>
    </row>
    <row r="134">
      <c r="A134" s="47">
        <v>45664.617002314815</v>
      </c>
      <c r="B134" s="46">
        <v>9500.0</v>
      </c>
      <c r="C134" s="46"/>
      <c r="D134" s="46"/>
    </row>
    <row r="135">
      <c r="A135" s="47">
        <v>45664.634305555555</v>
      </c>
      <c r="B135" s="46">
        <v>14480.0</v>
      </c>
      <c r="C135" s="48" t="s">
        <v>4024</v>
      </c>
      <c r="D135" s="48"/>
    </row>
    <row r="136">
      <c r="A136" s="47">
        <v>45664.64016203704</v>
      </c>
      <c r="B136" s="46">
        <v>13220.0</v>
      </c>
      <c r="C136" s="48" t="s">
        <v>4025</v>
      </c>
      <c r="D136" s="48"/>
    </row>
    <row r="137">
      <c r="A137" s="47">
        <v>45664.64540509259</v>
      </c>
      <c r="B137" s="46">
        <v>17560.0</v>
      </c>
      <c r="C137" s="46"/>
      <c r="D137" s="46"/>
    </row>
    <row r="138">
      <c r="A138" s="47">
        <v>45664.65116898148</v>
      </c>
      <c r="B138" s="46">
        <v>9360.0</v>
      </c>
      <c r="C138" s="46"/>
      <c r="D138" s="46"/>
    </row>
    <row r="139">
      <c r="A139" s="47">
        <v>45664.662314814814</v>
      </c>
      <c r="B139" s="46">
        <v>11420.0</v>
      </c>
      <c r="C139" s="48" t="s">
        <v>4026</v>
      </c>
      <c r="D139" s="48"/>
    </row>
    <row r="140">
      <c r="A140" s="47">
        <v>45664.66239583334</v>
      </c>
      <c r="B140" s="46">
        <v>3220.0</v>
      </c>
      <c r="C140" s="46"/>
      <c r="D140" s="46"/>
    </row>
    <row r="141">
      <c r="A141" s="47">
        <v>45664.66357638889</v>
      </c>
      <c r="B141" s="46">
        <v>22280.0</v>
      </c>
      <c r="C141" s="48" t="s">
        <v>4027</v>
      </c>
      <c r="D141" s="48"/>
    </row>
    <row r="142">
      <c r="A142" s="47">
        <v>45664.664664351854</v>
      </c>
      <c r="B142" s="46">
        <v>3300.0</v>
      </c>
      <c r="C142" s="46"/>
      <c r="D142" s="46"/>
    </row>
    <row r="143">
      <c r="A143" s="47">
        <v>45664.66931712963</v>
      </c>
      <c r="B143" s="46">
        <v>9580.0</v>
      </c>
      <c r="C143" s="46"/>
      <c r="D143" s="46"/>
    </row>
    <row r="144">
      <c r="A144" s="47">
        <v>45664.67209490741</v>
      </c>
      <c r="B144" s="46">
        <v>14160.0</v>
      </c>
      <c r="C144" s="46"/>
      <c r="D144" s="46"/>
    </row>
    <row r="145">
      <c r="A145" s="47">
        <v>45664.672418981485</v>
      </c>
      <c r="B145" s="46">
        <v>9360.0</v>
      </c>
      <c r="C145" s="46"/>
      <c r="D145" s="46"/>
    </row>
    <row r="146">
      <c r="A146" s="47">
        <v>45664.69640046296</v>
      </c>
      <c r="B146" s="46">
        <v>12140.0</v>
      </c>
      <c r="C146" s="48" t="s">
        <v>4028</v>
      </c>
      <c r="D146" s="48"/>
    </row>
    <row r="147">
      <c r="A147" s="47">
        <v>45664.69976851852</v>
      </c>
      <c r="B147" s="46">
        <v>12580.0</v>
      </c>
      <c r="C147" s="48" t="s">
        <v>4029</v>
      </c>
      <c r="D147" s="48"/>
    </row>
    <row r="148">
      <c r="A148" s="47">
        <v>45664.703935185185</v>
      </c>
      <c r="B148" s="46">
        <v>11280.0</v>
      </c>
      <c r="C148" s="46"/>
      <c r="D148" s="46"/>
    </row>
    <row r="149">
      <c r="A149" s="47">
        <v>45665.29090277778</v>
      </c>
      <c r="B149" s="46">
        <v>15460.0</v>
      </c>
      <c r="C149" s="46"/>
      <c r="D149" s="46"/>
    </row>
    <row r="150">
      <c r="A150" s="47">
        <v>45665.29153935185</v>
      </c>
      <c r="B150" s="46">
        <v>32980.0</v>
      </c>
      <c r="C150" s="46"/>
      <c r="D150" s="46"/>
    </row>
    <row r="151">
      <c r="A151" s="47">
        <v>45665.322233796294</v>
      </c>
      <c r="B151" s="46">
        <v>10480.0</v>
      </c>
      <c r="C151" s="46"/>
      <c r="D151" s="46"/>
    </row>
    <row r="152">
      <c r="A152" s="47">
        <v>45665.33174768519</v>
      </c>
      <c r="B152" s="46">
        <v>11500.0</v>
      </c>
      <c r="C152" s="46"/>
      <c r="D152" s="46"/>
    </row>
    <row r="153">
      <c r="A153" s="47">
        <v>45665.342210648145</v>
      </c>
      <c r="B153" s="46">
        <v>14680.0</v>
      </c>
      <c r="C153" s="48" t="s">
        <v>4030</v>
      </c>
      <c r="D153" s="48"/>
    </row>
    <row r="154">
      <c r="A154" s="47">
        <v>45665.34292824074</v>
      </c>
      <c r="B154" s="46">
        <v>3240.0</v>
      </c>
      <c r="C154" s="48" t="s">
        <v>4031</v>
      </c>
      <c r="D154" s="48"/>
    </row>
    <row r="155">
      <c r="A155" s="47">
        <v>45665.352847222224</v>
      </c>
      <c r="B155" s="46">
        <v>10880.0</v>
      </c>
      <c r="C155" s="46"/>
      <c r="D155" s="46"/>
    </row>
    <row r="156">
      <c r="A156" s="47">
        <v>45665.3530787037</v>
      </c>
      <c r="B156" s="46">
        <v>4460.0</v>
      </c>
      <c r="C156" s="48" t="s">
        <v>3980</v>
      </c>
      <c r="D156" s="48"/>
    </row>
    <row r="157">
      <c r="A157" s="47">
        <v>45665.35560185185</v>
      </c>
      <c r="B157" s="46">
        <v>2760.0</v>
      </c>
      <c r="C157" s="48" t="s">
        <v>4032</v>
      </c>
      <c r="D157" s="48"/>
    </row>
    <row r="158">
      <c r="A158" s="47">
        <v>45665.3709375</v>
      </c>
      <c r="B158" s="46">
        <v>13900.0</v>
      </c>
      <c r="C158" s="46"/>
      <c r="D158" s="46"/>
    </row>
    <row r="159">
      <c r="A159" s="47">
        <v>45665.37741898148</v>
      </c>
      <c r="B159" s="46">
        <v>10960.0</v>
      </c>
      <c r="C159" s="48" t="s">
        <v>4033</v>
      </c>
      <c r="D159" s="48"/>
    </row>
    <row r="160">
      <c r="A160" s="47">
        <v>45665.37763888889</v>
      </c>
      <c r="B160" s="46">
        <v>2340.0</v>
      </c>
      <c r="C160" s="48" t="s">
        <v>3981</v>
      </c>
      <c r="D160" s="48"/>
    </row>
    <row r="161">
      <c r="A161" s="47">
        <v>45665.38427083333</v>
      </c>
      <c r="B161" s="46">
        <v>10120.0</v>
      </c>
      <c r="C161" s="46"/>
      <c r="D161" s="46"/>
    </row>
    <row r="162">
      <c r="A162" s="47">
        <v>45665.406331018516</v>
      </c>
      <c r="B162" s="46">
        <v>3060.0</v>
      </c>
      <c r="C162" s="46"/>
      <c r="D162" s="46"/>
    </row>
    <row r="163">
      <c r="A163" s="47">
        <v>45665.413611111115</v>
      </c>
      <c r="B163" s="46">
        <v>11940.0</v>
      </c>
      <c r="C163" s="48" t="s">
        <v>4034</v>
      </c>
      <c r="D163" s="48"/>
    </row>
    <row r="164">
      <c r="A164" s="47">
        <v>45665.421747685185</v>
      </c>
      <c r="B164" s="46">
        <v>9400.0</v>
      </c>
      <c r="C164" s="46"/>
      <c r="D164" s="46"/>
    </row>
    <row r="165">
      <c r="A165" s="47">
        <v>45665.42197916667</v>
      </c>
      <c r="B165" s="46">
        <v>3240.0</v>
      </c>
      <c r="C165" s="46"/>
      <c r="D165" s="46"/>
    </row>
    <row r="166">
      <c r="A166" s="47">
        <v>45665.43137731482</v>
      </c>
      <c r="B166" s="46">
        <v>4900.0</v>
      </c>
      <c r="C166" s="48" t="s">
        <v>4035</v>
      </c>
      <c r="D166" s="48"/>
    </row>
    <row r="167">
      <c r="A167" s="47">
        <v>45665.43179398148</v>
      </c>
      <c r="B167" s="46">
        <v>12840.0</v>
      </c>
      <c r="C167" s="48" t="s">
        <v>196</v>
      </c>
      <c r="D167" s="48"/>
    </row>
    <row r="168">
      <c r="A168" s="47">
        <v>45665.43512731481</v>
      </c>
      <c r="B168" s="46">
        <v>10280.0</v>
      </c>
      <c r="C168" s="46"/>
      <c r="D168" s="46"/>
    </row>
    <row r="169">
      <c r="A169" s="47">
        <v>45665.436261574076</v>
      </c>
      <c r="B169" s="46">
        <v>2740.0</v>
      </c>
      <c r="C169" s="48" t="s">
        <v>4036</v>
      </c>
      <c r="D169" s="48"/>
    </row>
    <row r="170">
      <c r="A170" s="47">
        <v>45665.43740740741</v>
      </c>
      <c r="B170" s="46">
        <v>3880.0</v>
      </c>
      <c r="C170" s="46"/>
      <c r="D170" s="46"/>
    </row>
    <row r="171">
      <c r="A171" s="47">
        <v>45665.44398148148</v>
      </c>
      <c r="B171" s="46">
        <v>11280.0</v>
      </c>
      <c r="C171" s="48" t="s">
        <v>4037</v>
      </c>
      <c r="D171" s="48"/>
    </row>
    <row r="172">
      <c r="A172" s="47">
        <v>45665.44510416667</v>
      </c>
      <c r="B172" s="46">
        <v>4140.0</v>
      </c>
      <c r="C172" s="48" t="s">
        <v>3980</v>
      </c>
      <c r="D172" s="48"/>
    </row>
    <row r="173">
      <c r="A173" s="47">
        <v>45665.449467592596</v>
      </c>
      <c r="B173" s="46">
        <v>10240.0</v>
      </c>
      <c r="C173" s="46"/>
      <c r="D173" s="46"/>
    </row>
    <row r="174">
      <c r="A174" s="47">
        <v>45665.45832175926</v>
      </c>
      <c r="B174" s="46">
        <v>2560.0</v>
      </c>
      <c r="C174" s="46"/>
      <c r="D174" s="46"/>
    </row>
    <row r="175">
      <c r="A175" s="47">
        <v>45665.46127314815</v>
      </c>
      <c r="B175" s="46">
        <v>11000.0</v>
      </c>
      <c r="C175" s="48" t="s">
        <v>4038</v>
      </c>
      <c r="D175" s="48"/>
    </row>
    <row r="176">
      <c r="A176" s="47">
        <v>45665.47116898148</v>
      </c>
      <c r="B176" s="46">
        <v>12780.0</v>
      </c>
      <c r="C176" s="48" t="s">
        <v>4039</v>
      </c>
      <c r="D176" s="48"/>
    </row>
    <row r="177">
      <c r="A177" s="47">
        <v>45665.47243055556</v>
      </c>
      <c r="B177" s="46">
        <v>10260.0</v>
      </c>
      <c r="C177" s="46"/>
      <c r="D177" s="46"/>
    </row>
    <row r="178">
      <c r="A178" s="47">
        <v>45665.4728125</v>
      </c>
      <c r="B178" s="46">
        <v>14240.0</v>
      </c>
      <c r="C178" s="46"/>
      <c r="D178" s="46"/>
    </row>
    <row r="179">
      <c r="A179" s="47">
        <v>45665.47300925926</v>
      </c>
      <c r="B179" s="46">
        <v>5320.0</v>
      </c>
      <c r="C179" s="46"/>
      <c r="D179" s="46"/>
    </row>
    <row r="180">
      <c r="A180" s="47">
        <v>45665.47859953704</v>
      </c>
      <c r="B180" s="46">
        <v>10280.0</v>
      </c>
      <c r="C180" s="46"/>
      <c r="D180" s="46"/>
    </row>
    <row r="181">
      <c r="A181" s="47">
        <v>45665.47869212963</v>
      </c>
      <c r="B181" s="46">
        <v>2720.0</v>
      </c>
      <c r="C181" s="46"/>
      <c r="D181" s="46"/>
    </row>
    <row r="182">
      <c r="A182" s="47">
        <v>45665.48866898148</v>
      </c>
      <c r="B182" s="46">
        <v>3620.0</v>
      </c>
      <c r="C182" s="46"/>
      <c r="D182" s="46"/>
    </row>
    <row r="183">
      <c r="A183" s="47">
        <v>45665.489074074074</v>
      </c>
      <c r="B183" s="46">
        <v>10260.0</v>
      </c>
      <c r="C183" s="46"/>
      <c r="D183" s="46"/>
    </row>
    <row r="184">
      <c r="A184" s="47">
        <v>45665.49133101852</v>
      </c>
      <c r="B184" s="46">
        <v>9800.0</v>
      </c>
      <c r="C184" s="46"/>
      <c r="D184" s="46"/>
    </row>
    <row r="185">
      <c r="A185" s="47">
        <v>45665.491689814815</v>
      </c>
      <c r="B185" s="46">
        <v>3500.0</v>
      </c>
      <c r="C185" s="48" t="s">
        <v>4012</v>
      </c>
      <c r="D185" s="48"/>
    </row>
    <row r="186">
      <c r="A186" s="47">
        <v>45665.49805555555</v>
      </c>
      <c r="B186" s="46">
        <v>17540.0</v>
      </c>
      <c r="C186" s="48" t="s">
        <v>4040</v>
      </c>
      <c r="D186" s="48"/>
    </row>
    <row r="187">
      <c r="A187" s="47">
        <v>45665.499386574076</v>
      </c>
      <c r="B187" s="46">
        <v>3300.0</v>
      </c>
      <c r="C187" s="48" t="s">
        <v>3987</v>
      </c>
      <c r="D187" s="48"/>
    </row>
    <row r="188">
      <c r="A188" s="47">
        <v>45665.49961805555</v>
      </c>
      <c r="B188" s="46">
        <v>10120.0</v>
      </c>
      <c r="C188" s="46"/>
      <c r="D188" s="46"/>
    </row>
    <row r="189">
      <c r="A189" s="47">
        <v>45665.50203703704</v>
      </c>
      <c r="B189" s="46">
        <v>3860.0</v>
      </c>
      <c r="C189" s="46"/>
      <c r="D189" s="46"/>
    </row>
    <row r="190">
      <c r="A190" s="47">
        <v>45665.509409722225</v>
      </c>
      <c r="B190" s="46">
        <v>11920.0</v>
      </c>
      <c r="C190" s="48" t="s">
        <v>4041</v>
      </c>
      <c r="D190" s="48"/>
    </row>
    <row r="191">
      <c r="A191" s="47">
        <v>45665.509780092594</v>
      </c>
      <c r="B191" s="46">
        <v>2620.0</v>
      </c>
      <c r="C191" s="46"/>
      <c r="D191" s="46"/>
    </row>
    <row r="192">
      <c r="A192" s="47">
        <v>45665.512974537036</v>
      </c>
      <c r="B192" s="46">
        <v>10040.0</v>
      </c>
      <c r="C192" s="46"/>
      <c r="D192" s="46"/>
    </row>
    <row r="193">
      <c r="A193" s="47">
        <v>45665.518599537034</v>
      </c>
      <c r="B193" s="46">
        <v>3680.0</v>
      </c>
      <c r="C193" s="46"/>
      <c r="D193" s="46"/>
    </row>
    <row r="194">
      <c r="A194" s="47">
        <v>45665.51887731482</v>
      </c>
      <c r="B194" s="46">
        <v>10260.0</v>
      </c>
      <c r="C194" s="46"/>
      <c r="D194" s="46"/>
    </row>
    <row r="195">
      <c r="A195" s="47">
        <v>45665.54965277778</v>
      </c>
      <c r="B195" s="46">
        <v>2760.0</v>
      </c>
      <c r="C195" s="46"/>
      <c r="D195" s="46"/>
    </row>
    <row r="196">
      <c r="A196" s="47">
        <v>45665.56581018519</v>
      </c>
      <c r="B196" s="46">
        <v>3280.0</v>
      </c>
      <c r="C196" s="46"/>
      <c r="D196" s="46"/>
    </row>
    <row r="197">
      <c r="A197" s="47">
        <v>45665.56922453704</v>
      </c>
      <c r="B197" s="46">
        <v>2740.0</v>
      </c>
      <c r="C197" s="46"/>
      <c r="D197" s="46"/>
    </row>
    <row r="198">
      <c r="A198" s="47">
        <v>45665.56972222222</v>
      </c>
      <c r="B198" s="46">
        <v>4260.0</v>
      </c>
      <c r="C198" s="48" t="s">
        <v>4042</v>
      </c>
      <c r="D198" s="48"/>
    </row>
    <row r="199">
      <c r="A199" s="47">
        <v>45665.56990740741</v>
      </c>
      <c r="B199" s="46">
        <v>5240.0</v>
      </c>
      <c r="C199" s="48" t="s">
        <v>4035</v>
      </c>
      <c r="D199" s="48"/>
    </row>
    <row r="200">
      <c r="A200" s="47">
        <v>45665.577418981484</v>
      </c>
      <c r="B200" s="46">
        <v>18380.0</v>
      </c>
      <c r="C200" s="48" t="s">
        <v>4043</v>
      </c>
      <c r="D200" s="48"/>
    </row>
    <row r="201">
      <c r="A201" s="47">
        <v>45665.577939814815</v>
      </c>
      <c r="B201" s="46">
        <v>2700.0</v>
      </c>
      <c r="C201" s="48" t="s">
        <v>4036</v>
      </c>
      <c r="D201" s="48"/>
    </row>
    <row r="202">
      <c r="A202" s="47">
        <v>45665.58038194444</v>
      </c>
      <c r="B202" s="46">
        <v>14080.0</v>
      </c>
      <c r="C202" s="46"/>
      <c r="D202" s="46"/>
    </row>
    <row r="203">
      <c r="A203" s="47">
        <v>45665.58335648148</v>
      </c>
      <c r="B203" s="46">
        <v>10140.0</v>
      </c>
      <c r="C203" s="46"/>
      <c r="D203" s="46"/>
    </row>
    <row r="204">
      <c r="A204" s="47">
        <v>45665.58509259259</v>
      </c>
      <c r="B204" s="46">
        <v>2300.0</v>
      </c>
      <c r="C204" s="48" t="s">
        <v>3981</v>
      </c>
      <c r="D204" s="48"/>
    </row>
    <row r="205">
      <c r="A205" s="47">
        <v>45665.58923611111</v>
      </c>
      <c r="B205" s="46">
        <v>2700.0</v>
      </c>
      <c r="C205" s="46"/>
      <c r="D205" s="46"/>
    </row>
    <row r="206">
      <c r="A206" s="47">
        <v>45665.59925925926</v>
      </c>
      <c r="B206" s="46">
        <v>14840.0</v>
      </c>
      <c r="C206" s="48" t="s">
        <v>4025</v>
      </c>
      <c r="D206" s="48"/>
    </row>
    <row r="207">
      <c r="A207" s="47">
        <v>45665.601956018516</v>
      </c>
      <c r="B207" s="46">
        <v>3080.0</v>
      </c>
      <c r="C207" s="46"/>
      <c r="D207" s="46"/>
    </row>
    <row r="208">
      <c r="A208" s="47">
        <v>45665.60548611111</v>
      </c>
      <c r="B208" s="46">
        <v>18320.0</v>
      </c>
      <c r="C208" s="48" t="s">
        <v>4024</v>
      </c>
      <c r="D208" s="48"/>
    </row>
    <row r="209">
      <c r="A209" s="47">
        <v>45665.608877314815</v>
      </c>
      <c r="B209" s="46">
        <v>10080.0</v>
      </c>
      <c r="C209" s="46"/>
      <c r="D209" s="46"/>
    </row>
    <row r="210">
      <c r="A210" s="47">
        <v>45665.61087962963</v>
      </c>
      <c r="B210" s="46">
        <v>9460.0</v>
      </c>
      <c r="C210" s="46"/>
      <c r="D210" s="46"/>
    </row>
    <row r="211">
      <c r="A211" s="47">
        <v>45665.61954861111</v>
      </c>
      <c r="B211" s="46">
        <v>10900.0</v>
      </c>
      <c r="C211" s="48" t="s">
        <v>4044</v>
      </c>
      <c r="D211" s="48"/>
    </row>
    <row r="212">
      <c r="A212" s="47">
        <v>45665.638032407405</v>
      </c>
      <c r="B212" s="46">
        <v>17620.0</v>
      </c>
      <c r="C212" s="46"/>
      <c r="D212" s="46"/>
    </row>
    <row r="213">
      <c r="A213" s="47">
        <v>45665.652094907404</v>
      </c>
      <c r="B213" s="46">
        <v>3820.0</v>
      </c>
      <c r="C213" s="46"/>
      <c r="D213" s="46"/>
    </row>
    <row r="214">
      <c r="A214" s="47">
        <v>45665.67125</v>
      </c>
      <c r="B214" s="46">
        <v>13980.0</v>
      </c>
      <c r="C214" s="46"/>
      <c r="D214" s="46"/>
    </row>
    <row r="215">
      <c r="A215" s="47">
        <v>45665.68537037037</v>
      </c>
      <c r="B215" s="46">
        <v>14920.0</v>
      </c>
      <c r="C215" s="48" t="s">
        <v>4045</v>
      </c>
      <c r="D215" s="48"/>
    </row>
    <row r="216">
      <c r="A216" s="47">
        <v>45665.70445601852</v>
      </c>
      <c r="B216" s="46">
        <v>9420.0</v>
      </c>
      <c r="C216" s="46"/>
      <c r="D216" s="46"/>
    </row>
    <row r="217">
      <c r="A217" s="47">
        <v>45665.707141203704</v>
      </c>
      <c r="B217" s="46">
        <v>4880.0</v>
      </c>
      <c r="C217" s="46"/>
      <c r="D217" s="46"/>
    </row>
    <row r="218">
      <c r="A218" s="47">
        <v>45666.27991898148</v>
      </c>
      <c r="B218" s="46">
        <v>14180.0</v>
      </c>
      <c r="C218" s="46"/>
      <c r="D218" s="46"/>
    </row>
    <row r="219">
      <c r="A219" s="47">
        <v>45666.28724537037</v>
      </c>
      <c r="B219" s="46">
        <v>10300.0</v>
      </c>
      <c r="C219" s="46"/>
      <c r="D219" s="46"/>
    </row>
    <row r="220">
      <c r="A220" s="47">
        <v>45666.3209375</v>
      </c>
      <c r="B220" s="46">
        <v>17140.0</v>
      </c>
      <c r="C220" s="46"/>
      <c r="D220" s="46"/>
    </row>
    <row r="221">
      <c r="A221" s="47">
        <v>45666.340787037036</v>
      </c>
      <c r="B221" s="46">
        <v>9660.0</v>
      </c>
      <c r="C221" s="46"/>
      <c r="D221" s="46"/>
    </row>
    <row r="222">
      <c r="A222" s="47">
        <v>45666.3443287037</v>
      </c>
      <c r="B222" s="46">
        <v>11520.0</v>
      </c>
      <c r="C222" s="46"/>
      <c r="D222" s="46"/>
    </row>
    <row r="223">
      <c r="A223" s="47">
        <v>45666.34717592593</v>
      </c>
      <c r="B223" s="46">
        <v>17100.0</v>
      </c>
      <c r="C223" s="46"/>
      <c r="D223" s="46"/>
    </row>
    <row r="224">
      <c r="A224" s="47">
        <v>45666.38224537037</v>
      </c>
      <c r="B224" s="46">
        <v>22000.0</v>
      </c>
      <c r="C224" s="48" t="s">
        <v>4046</v>
      </c>
      <c r="D224" s="48"/>
    </row>
    <row r="225">
      <c r="A225" s="47">
        <v>45666.38659722222</v>
      </c>
      <c r="B225" s="46">
        <v>2380.0</v>
      </c>
      <c r="C225" s="48" t="s">
        <v>3980</v>
      </c>
      <c r="D225" s="48"/>
    </row>
    <row r="226">
      <c r="A226" s="47">
        <v>45666.38966435185</v>
      </c>
      <c r="B226" s="46">
        <v>2240.0</v>
      </c>
      <c r="C226" s="48" t="s">
        <v>3981</v>
      </c>
      <c r="D226" s="48"/>
    </row>
    <row r="227">
      <c r="A227" s="47">
        <v>45666.40453703704</v>
      </c>
      <c r="B227" s="46">
        <v>3400.0</v>
      </c>
      <c r="C227" s="48" t="s">
        <v>4012</v>
      </c>
      <c r="D227" s="48"/>
    </row>
    <row r="228">
      <c r="A228" s="47">
        <v>45666.40924768519</v>
      </c>
      <c r="B228" s="46">
        <v>3300.0</v>
      </c>
      <c r="C228" s="48" t="s">
        <v>3987</v>
      </c>
      <c r="D228" s="48"/>
    </row>
    <row r="229">
      <c r="A229" s="47">
        <v>45666.41409722222</v>
      </c>
      <c r="B229" s="46">
        <v>12580.0</v>
      </c>
      <c r="C229" s="48" t="s">
        <v>4047</v>
      </c>
      <c r="D229" s="48"/>
    </row>
    <row r="230">
      <c r="A230" s="47">
        <v>45666.4246412037</v>
      </c>
      <c r="B230" s="46">
        <v>10760.0</v>
      </c>
      <c r="C230" s="46"/>
      <c r="D230" s="46"/>
    </row>
    <row r="231">
      <c r="A231" s="47">
        <v>45666.426099537035</v>
      </c>
      <c r="B231" s="46">
        <v>3680.0</v>
      </c>
      <c r="C231" s="46"/>
      <c r="D231" s="46"/>
    </row>
    <row r="232">
      <c r="A232" s="47">
        <v>45666.42638888889</v>
      </c>
      <c r="B232" s="46">
        <v>3620.0</v>
      </c>
      <c r="C232" s="46"/>
      <c r="D232" s="46"/>
    </row>
    <row r="233">
      <c r="A233" s="47">
        <v>45666.42980324074</v>
      </c>
      <c r="B233" s="46">
        <v>3600.0</v>
      </c>
      <c r="C233" s="46"/>
      <c r="D233" s="46"/>
    </row>
    <row r="234">
      <c r="A234" s="47">
        <v>45666.43556712963</v>
      </c>
      <c r="B234" s="46">
        <v>17120.0</v>
      </c>
      <c r="C234" s="46"/>
      <c r="D234" s="46"/>
    </row>
    <row r="235">
      <c r="A235" s="47">
        <v>45666.43914351852</v>
      </c>
      <c r="B235" s="46">
        <v>3520.0</v>
      </c>
      <c r="C235" s="48" t="s">
        <v>4048</v>
      </c>
      <c r="D235" s="48"/>
    </row>
    <row r="236">
      <c r="A236" s="47">
        <v>45666.44954861111</v>
      </c>
      <c r="B236" s="46">
        <v>2880.0</v>
      </c>
      <c r="C236" s="46"/>
      <c r="D236" s="46"/>
    </row>
    <row r="237">
      <c r="A237" s="47">
        <v>45666.460625</v>
      </c>
      <c r="B237" s="46">
        <v>23260.0</v>
      </c>
      <c r="C237" s="46"/>
      <c r="D237" s="46"/>
    </row>
    <row r="238">
      <c r="A238" s="47">
        <v>45666.46376157407</v>
      </c>
      <c r="B238" s="46">
        <v>12200.0</v>
      </c>
      <c r="C238" s="48" t="s">
        <v>4049</v>
      </c>
      <c r="D238" s="48"/>
    </row>
    <row r="239">
      <c r="A239" s="47">
        <v>45666.46525462963</v>
      </c>
      <c r="B239" s="46">
        <v>14360.0</v>
      </c>
      <c r="C239" s="46"/>
      <c r="D239" s="46"/>
    </row>
    <row r="240">
      <c r="A240" s="47">
        <v>45666.468981481485</v>
      </c>
      <c r="B240" s="46">
        <v>2980.0</v>
      </c>
      <c r="C240" s="46"/>
      <c r="D240" s="46"/>
    </row>
    <row r="241">
      <c r="A241" s="47">
        <v>45666.48097222222</v>
      </c>
      <c r="B241" s="46">
        <v>32380.0</v>
      </c>
      <c r="C241" s="48" t="s">
        <v>4050</v>
      </c>
      <c r="D241" s="48"/>
    </row>
    <row r="242">
      <c r="A242" s="47">
        <v>45666.498344907406</v>
      </c>
      <c r="B242" s="46">
        <v>3160.0</v>
      </c>
      <c r="C242" s="48" t="s">
        <v>4051</v>
      </c>
      <c r="D242" s="48"/>
    </row>
    <row r="243">
      <c r="A243" s="47">
        <v>45666.50318287037</v>
      </c>
      <c r="B243" s="46">
        <v>2500.0</v>
      </c>
      <c r="C243" s="46"/>
      <c r="D243" s="46"/>
    </row>
    <row r="244">
      <c r="A244" s="47">
        <v>45666.50461805556</v>
      </c>
      <c r="B244" s="46">
        <v>16860.0</v>
      </c>
      <c r="C244" s="46"/>
      <c r="D244" s="46"/>
    </row>
    <row r="245">
      <c r="A245" s="47">
        <v>45666.51023148148</v>
      </c>
      <c r="B245" s="46">
        <v>12980.0</v>
      </c>
      <c r="C245" s="46"/>
      <c r="D245" s="46"/>
    </row>
    <row r="246">
      <c r="A246" s="47">
        <v>45666.558020833334</v>
      </c>
      <c r="B246" s="46">
        <v>13180.0</v>
      </c>
      <c r="C246" s="48" t="s">
        <v>4052</v>
      </c>
      <c r="D246" s="48"/>
    </row>
    <row r="247">
      <c r="A247" s="47">
        <v>45666.558483796296</v>
      </c>
      <c r="B247" s="46">
        <v>33180.0</v>
      </c>
      <c r="C247" s="48" t="s">
        <v>4050</v>
      </c>
      <c r="D247" s="48"/>
    </row>
    <row r="248">
      <c r="A248" s="47">
        <v>45666.56728009259</v>
      </c>
      <c r="B248" s="46">
        <v>10280.0</v>
      </c>
      <c r="C248" s="46"/>
      <c r="D248" s="46"/>
    </row>
    <row r="249">
      <c r="A249" s="47">
        <v>45666.571747685186</v>
      </c>
      <c r="B249" s="46">
        <v>3220.0</v>
      </c>
      <c r="C249" s="46"/>
      <c r="D249" s="46"/>
    </row>
    <row r="250">
      <c r="A250" s="47">
        <v>45666.57251157407</v>
      </c>
      <c r="B250" s="46">
        <v>3320.0</v>
      </c>
      <c r="C250" s="48" t="s">
        <v>4053</v>
      </c>
      <c r="D250" s="48"/>
    </row>
    <row r="251">
      <c r="A251" s="47">
        <v>45666.5772337963</v>
      </c>
      <c r="B251" s="46">
        <v>2780.0</v>
      </c>
      <c r="C251" s="48" t="s">
        <v>4054</v>
      </c>
      <c r="D251" s="48"/>
    </row>
    <row r="252">
      <c r="A252" s="47">
        <v>45666.588425925926</v>
      </c>
      <c r="B252" s="46">
        <v>13680.0</v>
      </c>
      <c r="C252" s="46"/>
      <c r="D252" s="46"/>
    </row>
    <row r="253">
      <c r="A253" s="47">
        <v>45666.590775462966</v>
      </c>
      <c r="B253" s="46">
        <v>4560.0</v>
      </c>
      <c r="C253" s="46"/>
      <c r="D253" s="46"/>
    </row>
    <row r="254">
      <c r="A254" s="47">
        <v>45666.593819444446</v>
      </c>
      <c r="B254" s="46">
        <v>4100.0</v>
      </c>
      <c r="C254" s="48" t="s">
        <v>4055</v>
      </c>
      <c r="D254" s="48"/>
    </row>
    <row r="255">
      <c r="A255" s="47">
        <v>45666.59893518518</v>
      </c>
      <c r="B255" s="46">
        <v>3460.0</v>
      </c>
      <c r="C255" s="48" t="s">
        <v>4056</v>
      </c>
      <c r="D255" s="48"/>
    </row>
    <row r="256">
      <c r="A256" s="47">
        <v>45666.60365740741</v>
      </c>
      <c r="B256" s="46">
        <v>12160.0</v>
      </c>
      <c r="C256" s="48" t="s">
        <v>4057</v>
      </c>
      <c r="D256" s="48"/>
    </row>
    <row r="257">
      <c r="A257" s="47">
        <v>45666.60853009259</v>
      </c>
      <c r="B257" s="46">
        <v>12400.0</v>
      </c>
      <c r="C257" s="48" t="s">
        <v>4058</v>
      </c>
      <c r="D257" s="48"/>
    </row>
    <row r="258">
      <c r="A258" s="47">
        <v>45666.611875</v>
      </c>
      <c r="B258" s="46">
        <v>33000.0</v>
      </c>
      <c r="C258" s="48" t="s">
        <v>4050</v>
      </c>
      <c r="D258" s="48"/>
    </row>
    <row r="259">
      <c r="A259" s="47">
        <v>45666.61206018519</v>
      </c>
      <c r="B259" s="46">
        <v>10080.0</v>
      </c>
      <c r="C259" s="46"/>
      <c r="D259" s="46"/>
    </row>
    <row r="260">
      <c r="A260" s="47">
        <v>45666.61221064815</v>
      </c>
      <c r="B260" s="46">
        <v>9480.0</v>
      </c>
      <c r="C260" s="46"/>
      <c r="D260" s="46"/>
    </row>
    <row r="261">
      <c r="A261" s="47">
        <v>45666.62457175926</v>
      </c>
      <c r="B261" s="46">
        <v>4400.0</v>
      </c>
      <c r="C261" s="46"/>
      <c r="D261" s="46"/>
    </row>
    <row r="262">
      <c r="A262" s="47">
        <v>45666.62873842593</v>
      </c>
      <c r="B262" s="46">
        <v>23440.0</v>
      </c>
      <c r="C262" s="46"/>
      <c r="D262" s="46"/>
    </row>
    <row r="263">
      <c r="A263" s="47">
        <v>45666.635092592594</v>
      </c>
      <c r="B263" s="46">
        <v>17600.0</v>
      </c>
      <c r="C263" s="46"/>
      <c r="D263" s="46"/>
    </row>
    <row r="264">
      <c r="A264" s="47">
        <v>45666.640335648146</v>
      </c>
      <c r="B264" s="46">
        <v>12200.0</v>
      </c>
      <c r="C264" s="48" t="s">
        <v>4059</v>
      </c>
      <c r="D264" s="48"/>
    </row>
    <row r="265">
      <c r="A265" s="47">
        <v>45666.64574074074</v>
      </c>
      <c r="B265" s="46">
        <v>13500.0</v>
      </c>
      <c r="C265" s="46"/>
      <c r="D265" s="46"/>
    </row>
    <row r="266">
      <c r="A266" s="47">
        <v>45666.64699074074</v>
      </c>
      <c r="B266" s="46">
        <v>10020.0</v>
      </c>
      <c r="C266" s="46"/>
      <c r="D266" s="46"/>
    </row>
    <row r="267">
      <c r="A267" s="47">
        <v>45666.64807870371</v>
      </c>
      <c r="B267" s="46">
        <v>21580.0</v>
      </c>
      <c r="C267" s="48" t="s">
        <v>4027</v>
      </c>
      <c r="D267" s="48"/>
    </row>
    <row r="268">
      <c r="A268" s="47">
        <v>45666.66019675926</v>
      </c>
      <c r="B268" s="46">
        <v>32680.0</v>
      </c>
      <c r="C268" s="48" t="s">
        <v>4050</v>
      </c>
      <c r="D268" s="48"/>
    </row>
    <row r="269">
      <c r="A269" s="47">
        <v>45666.66486111111</v>
      </c>
      <c r="B269" s="46">
        <v>16260.0</v>
      </c>
      <c r="C269" s="46"/>
      <c r="D269" s="46"/>
    </row>
    <row r="270">
      <c r="A270" s="47">
        <v>45666.668703703705</v>
      </c>
      <c r="B270" s="46">
        <v>3720.0</v>
      </c>
      <c r="C270" s="48" t="s">
        <v>4053</v>
      </c>
      <c r="D270" s="48"/>
    </row>
    <row r="271">
      <c r="A271" s="47">
        <v>45666.68796296296</v>
      </c>
      <c r="B271" s="46">
        <v>12700.0</v>
      </c>
      <c r="C271" s="48" t="s">
        <v>4060</v>
      </c>
      <c r="D271" s="48"/>
    </row>
    <row r="272">
      <c r="A272" s="47">
        <v>45666.692662037036</v>
      </c>
      <c r="B272" s="46">
        <v>13400.0</v>
      </c>
      <c r="C272" s="46"/>
      <c r="D272" s="46"/>
    </row>
    <row r="273">
      <c r="A273" s="47">
        <v>45666.706412037034</v>
      </c>
      <c r="B273" s="46">
        <v>10640.0</v>
      </c>
      <c r="C273" s="48" t="s">
        <v>4061</v>
      </c>
      <c r="D273" s="48"/>
    </row>
    <row r="274">
      <c r="A274" s="47">
        <v>45666.73097222222</v>
      </c>
      <c r="B274" s="46">
        <v>3520.0</v>
      </c>
      <c r="C274" s="46"/>
      <c r="D274" s="46"/>
    </row>
    <row r="275">
      <c r="A275" s="47">
        <v>45666.757210648146</v>
      </c>
      <c r="B275" s="46">
        <v>3620.0</v>
      </c>
      <c r="C275" s="46"/>
      <c r="D275" s="46"/>
    </row>
    <row r="276">
      <c r="A276" s="47">
        <v>45667.262777777774</v>
      </c>
      <c r="B276" s="46">
        <v>14400.0</v>
      </c>
      <c r="C276" s="46"/>
      <c r="D276" s="46"/>
    </row>
    <row r="277">
      <c r="A277" s="47">
        <v>45667.29288194444</v>
      </c>
      <c r="B277" s="46">
        <v>9480.0</v>
      </c>
      <c r="C277" s="46"/>
      <c r="D277" s="46"/>
    </row>
    <row r="278">
      <c r="A278" s="47">
        <v>45667.2934375</v>
      </c>
      <c r="B278" s="46">
        <v>13200.0</v>
      </c>
      <c r="C278" s="46"/>
      <c r="D278" s="46"/>
    </row>
    <row r="279">
      <c r="A279" s="47">
        <v>45667.327881944446</v>
      </c>
      <c r="B279" s="46">
        <v>13480.0</v>
      </c>
      <c r="C279" s="46"/>
      <c r="D279" s="46"/>
    </row>
    <row r="280">
      <c r="A280" s="47">
        <v>45667.33368055556</v>
      </c>
      <c r="B280" s="46">
        <v>10100.0</v>
      </c>
      <c r="C280" s="46"/>
      <c r="D280" s="46"/>
    </row>
    <row r="281">
      <c r="A281" s="47">
        <v>45667.34206018518</v>
      </c>
      <c r="B281" s="46">
        <v>3120.0</v>
      </c>
      <c r="C281" s="48" t="s">
        <v>4031</v>
      </c>
      <c r="D281" s="48"/>
    </row>
    <row r="282">
      <c r="A282" s="47">
        <v>45667.34400462963</v>
      </c>
      <c r="B282" s="46">
        <v>3400.0</v>
      </c>
      <c r="C282" s="48" t="s">
        <v>4017</v>
      </c>
      <c r="D282" s="48"/>
    </row>
    <row r="283">
      <c r="A283" s="47">
        <v>45667.350960648146</v>
      </c>
      <c r="B283" s="46">
        <v>2860.0</v>
      </c>
      <c r="C283" s="48" t="s">
        <v>4032</v>
      </c>
      <c r="D283" s="48"/>
    </row>
    <row r="284">
      <c r="A284" s="47">
        <v>45667.35784722222</v>
      </c>
      <c r="B284" s="46">
        <v>4800.0</v>
      </c>
      <c r="C284" s="48" t="s">
        <v>4062</v>
      </c>
      <c r="D284" s="48"/>
    </row>
    <row r="285">
      <c r="A285" s="47">
        <v>45667.361608796295</v>
      </c>
      <c r="B285" s="46">
        <v>3060.0</v>
      </c>
      <c r="C285" s="46"/>
      <c r="D285" s="46"/>
    </row>
    <row r="286">
      <c r="A286" s="47">
        <v>45667.36181712963</v>
      </c>
      <c r="B286" s="46">
        <v>2820.0</v>
      </c>
      <c r="C286" s="48" t="s">
        <v>4017</v>
      </c>
      <c r="D286" s="48"/>
    </row>
    <row r="287">
      <c r="A287" s="47">
        <v>45667.36900462963</v>
      </c>
      <c r="B287" s="46">
        <v>4000.0</v>
      </c>
      <c r="C287" s="46"/>
      <c r="D287" s="46"/>
    </row>
    <row r="288">
      <c r="A288" s="47">
        <v>45667.3774537037</v>
      </c>
      <c r="B288" s="46">
        <v>13940.0</v>
      </c>
      <c r="C288" s="46"/>
      <c r="D288" s="46"/>
    </row>
    <row r="289">
      <c r="A289" s="47">
        <v>45667.390706018516</v>
      </c>
      <c r="B289" s="46">
        <v>19220.0</v>
      </c>
      <c r="C289" s="48" t="s">
        <v>4043</v>
      </c>
      <c r="D289" s="48"/>
    </row>
    <row r="290">
      <c r="A290" s="47">
        <v>45667.391875</v>
      </c>
      <c r="B290" s="46">
        <v>3760.0</v>
      </c>
      <c r="C290" s="46"/>
      <c r="D290" s="46"/>
    </row>
    <row r="291">
      <c r="A291" s="47">
        <v>45667.39834490741</v>
      </c>
      <c r="B291" s="46">
        <v>33040.0</v>
      </c>
      <c r="C291" s="48" t="s">
        <v>4063</v>
      </c>
      <c r="D291" s="48"/>
    </row>
    <row r="292">
      <c r="A292" s="47">
        <v>45667.40537037037</v>
      </c>
      <c r="B292" s="46">
        <v>11140.0</v>
      </c>
      <c r="C292" s="46"/>
      <c r="D292" s="46"/>
    </row>
    <row r="293">
      <c r="A293" s="47">
        <v>45667.4393287037</v>
      </c>
      <c r="B293" s="46">
        <v>3280.0</v>
      </c>
      <c r="C293" s="48" t="s">
        <v>4064</v>
      </c>
      <c r="D293" s="48"/>
    </row>
    <row r="294">
      <c r="A294" s="47">
        <v>45667.44111111111</v>
      </c>
      <c r="B294" s="46">
        <v>14040.0</v>
      </c>
      <c r="C294" s="46"/>
      <c r="D294" s="46"/>
    </row>
    <row r="295">
      <c r="A295" s="47">
        <v>45667.44489583333</v>
      </c>
      <c r="B295" s="46">
        <v>3040.0</v>
      </c>
      <c r="C295" s="46"/>
      <c r="D295" s="46"/>
    </row>
    <row r="296">
      <c r="A296" s="47">
        <v>45667.469675925924</v>
      </c>
      <c r="B296" s="46">
        <v>15560.0</v>
      </c>
      <c r="C296" s="48" t="s">
        <v>4041</v>
      </c>
      <c r="D296" s="48"/>
    </row>
    <row r="297">
      <c r="A297" s="47">
        <v>45667.47006944445</v>
      </c>
      <c r="B297" s="46">
        <v>4920.0</v>
      </c>
      <c r="C297" s="48" t="s">
        <v>4065</v>
      </c>
      <c r="D297" s="48"/>
    </row>
    <row r="298">
      <c r="A298" s="47">
        <v>45667.47084490741</v>
      </c>
      <c r="B298" s="46">
        <v>3100.0</v>
      </c>
      <c r="C298" s="46"/>
      <c r="D298" s="46"/>
    </row>
    <row r="299">
      <c r="A299" s="47">
        <v>45667.47707175926</v>
      </c>
      <c r="B299" s="46">
        <v>9980.0</v>
      </c>
      <c r="C299" s="46"/>
      <c r="D299" s="46"/>
    </row>
    <row r="300">
      <c r="A300" s="47">
        <v>45667.477627314816</v>
      </c>
      <c r="B300" s="46">
        <v>2740.0</v>
      </c>
      <c r="C300" s="48" t="s">
        <v>4036</v>
      </c>
      <c r="D300" s="48"/>
    </row>
    <row r="301">
      <c r="A301" s="47">
        <v>45667.49165509259</v>
      </c>
      <c r="B301" s="46">
        <v>2800.0</v>
      </c>
      <c r="C301" s="46"/>
      <c r="D301" s="46"/>
    </row>
    <row r="302">
      <c r="A302" s="47">
        <v>45667.492939814816</v>
      </c>
      <c r="B302" s="46">
        <v>13140.0</v>
      </c>
      <c r="C302" s="46"/>
      <c r="D302" s="46"/>
    </row>
    <row r="303">
      <c r="A303" s="47">
        <v>45667.49402777778</v>
      </c>
      <c r="B303" s="46">
        <v>3840.0</v>
      </c>
      <c r="C303" s="46"/>
      <c r="D303" s="46"/>
    </row>
    <row r="304">
      <c r="A304" s="47">
        <v>45667.49434027778</v>
      </c>
      <c r="B304" s="46">
        <v>3620.0</v>
      </c>
      <c r="C304" s="48" t="s">
        <v>4017</v>
      </c>
      <c r="D304" s="48"/>
    </row>
    <row r="305">
      <c r="A305" s="47">
        <v>45667.50560185185</v>
      </c>
      <c r="B305" s="46">
        <v>2500.0</v>
      </c>
      <c r="C305" s="46"/>
      <c r="D305" s="46"/>
    </row>
    <row r="306">
      <c r="A306" s="47">
        <v>45667.50613425926</v>
      </c>
      <c r="B306" s="46">
        <v>2540.0</v>
      </c>
      <c r="C306" s="46"/>
      <c r="D306" s="46"/>
    </row>
    <row r="307">
      <c r="A307" s="47">
        <v>45667.52423611111</v>
      </c>
      <c r="B307" s="46">
        <v>2620.0</v>
      </c>
      <c r="C307" s="46"/>
      <c r="D307" s="46"/>
    </row>
    <row r="308">
      <c r="A308" s="47">
        <v>45667.533634259256</v>
      </c>
      <c r="B308" s="46">
        <v>13520.0</v>
      </c>
      <c r="C308" s="48" t="s">
        <v>4066</v>
      </c>
      <c r="D308" s="48"/>
    </row>
    <row r="309">
      <c r="A309" s="47">
        <v>45667.535520833335</v>
      </c>
      <c r="B309" s="46">
        <v>2900.0</v>
      </c>
      <c r="C309" s="46"/>
      <c r="D309" s="46"/>
    </row>
    <row r="310">
      <c r="A310" s="47">
        <v>45667.536782407406</v>
      </c>
      <c r="B310" s="46">
        <v>10400.0</v>
      </c>
      <c r="C310" s="46"/>
      <c r="D310" s="46"/>
    </row>
    <row r="311">
      <c r="A311" s="47">
        <v>45667.55295138889</v>
      </c>
      <c r="B311" s="46">
        <v>32780.0</v>
      </c>
      <c r="C311" s="46"/>
      <c r="D311" s="46"/>
    </row>
    <row r="312">
      <c r="A312" s="47">
        <v>45667.57131944445</v>
      </c>
      <c r="B312" s="46">
        <v>5600.0</v>
      </c>
      <c r="C312" s="46"/>
      <c r="D312" s="46"/>
    </row>
    <row r="313">
      <c r="A313" s="47">
        <v>45667.57282407407</v>
      </c>
      <c r="B313" s="46">
        <v>3560.0</v>
      </c>
      <c r="C313" s="46"/>
      <c r="D313" s="46"/>
    </row>
    <row r="314">
      <c r="A314" s="47">
        <v>45667.58063657407</v>
      </c>
      <c r="B314" s="46">
        <v>12460.0</v>
      </c>
      <c r="C314" s="46"/>
      <c r="D314" s="46"/>
    </row>
    <row r="315">
      <c r="A315" s="47">
        <v>45667.58086805556</v>
      </c>
      <c r="B315" s="46">
        <v>2780.0</v>
      </c>
      <c r="C315" s="46"/>
      <c r="D315" s="46"/>
    </row>
    <row r="316">
      <c r="A316" s="47">
        <v>45667.58252314815</v>
      </c>
      <c r="B316" s="46">
        <v>9640.0</v>
      </c>
      <c r="C316" s="46"/>
      <c r="D316" s="46"/>
    </row>
    <row r="317">
      <c r="A317" s="47">
        <v>45667.58810185185</v>
      </c>
      <c r="B317" s="46">
        <v>9520.0</v>
      </c>
      <c r="C317" s="46"/>
      <c r="D317" s="46"/>
    </row>
    <row r="318">
      <c r="A318" s="47">
        <v>45667.61646990741</v>
      </c>
      <c r="B318" s="46">
        <v>12600.0</v>
      </c>
      <c r="C318" s="48" t="s">
        <v>4067</v>
      </c>
      <c r="D318" s="48"/>
    </row>
    <row r="319">
      <c r="A319" s="47">
        <v>45667.61696759259</v>
      </c>
      <c r="B319" s="46">
        <v>20080.0</v>
      </c>
      <c r="C319" s="48" t="s">
        <v>4005</v>
      </c>
      <c r="D319" s="48"/>
    </row>
    <row r="320">
      <c r="A320" s="47">
        <v>45667.62388888889</v>
      </c>
      <c r="B320" s="46">
        <v>4480.0</v>
      </c>
      <c r="C320" s="46"/>
      <c r="D320" s="46"/>
    </row>
    <row r="321">
      <c r="A321" s="47">
        <v>45667.63234953704</v>
      </c>
      <c r="B321" s="46">
        <v>19020.0</v>
      </c>
      <c r="C321" s="48" t="s">
        <v>4043</v>
      </c>
      <c r="D321" s="48"/>
    </row>
    <row r="322">
      <c r="A322" s="47">
        <v>45667.632997685185</v>
      </c>
      <c r="B322" s="46">
        <v>2600.0</v>
      </c>
      <c r="C322" s="46"/>
      <c r="D322" s="46"/>
    </row>
    <row r="323">
      <c r="A323" s="47">
        <v>45667.6333912037</v>
      </c>
      <c r="B323" s="46">
        <v>2840.0</v>
      </c>
      <c r="C323" s="48" t="s">
        <v>4022</v>
      </c>
      <c r="D323" s="48"/>
    </row>
    <row r="324">
      <c r="A324" s="47">
        <v>45667.63940972222</v>
      </c>
      <c r="B324" s="46">
        <v>15060.0</v>
      </c>
      <c r="C324" s="46"/>
      <c r="D324" s="46"/>
    </row>
    <row r="325">
      <c r="A325" s="47">
        <v>45667.640185185184</v>
      </c>
      <c r="B325" s="46">
        <v>2740.0</v>
      </c>
      <c r="C325" s="46"/>
      <c r="D325" s="46"/>
    </row>
    <row r="326">
      <c r="A326" s="47">
        <v>45667.641284722224</v>
      </c>
      <c r="B326" s="46">
        <v>9580.0</v>
      </c>
      <c r="C326" s="46"/>
      <c r="D326" s="46"/>
    </row>
    <row r="327">
      <c r="A327" s="47">
        <v>45667.642384259256</v>
      </c>
      <c r="B327" s="46">
        <v>12220.0</v>
      </c>
      <c r="C327" s="48" t="s">
        <v>4068</v>
      </c>
      <c r="D327" s="48"/>
    </row>
    <row r="328">
      <c r="A328" s="47">
        <v>45667.64958333333</v>
      </c>
      <c r="B328" s="46">
        <v>23060.0</v>
      </c>
      <c r="C328" s="48" t="s">
        <v>4005</v>
      </c>
      <c r="D328" s="48"/>
    </row>
    <row r="329">
      <c r="A329" s="47">
        <v>45667.65930555556</v>
      </c>
      <c r="B329" s="46">
        <v>3540.0</v>
      </c>
      <c r="C329" s="46"/>
      <c r="D329" s="46"/>
    </row>
    <row r="330">
      <c r="A330" s="47">
        <v>45667.66915509259</v>
      </c>
      <c r="B330" s="46">
        <v>34040.0</v>
      </c>
      <c r="C330" s="46"/>
      <c r="D330" s="46"/>
    </row>
    <row r="331">
      <c r="A331" s="47">
        <v>45667.683854166666</v>
      </c>
      <c r="B331" s="46">
        <v>11800.0</v>
      </c>
      <c r="C331" s="48" t="s">
        <v>4069</v>
      </c>
      <c r="D331" s="48"/>
    </row>
    <row r="332">
      <c r="A332" s="47">
        <v>45667.70222222222</v>
      </c>
      <c r="B332" s="46">
        <v>13280.0</v>
      </c>
      <c r="C332" s="46"/>
      <c r="D332" s="46"/>
    </row>
    <row r="333">
      <c r="A333" s="47">
        <v>45668.36636574074</v>
      </c>
      <c r="B333" s="46">
        <v>9280.0</v>
      </c>
      <c r="C333" s="46"/>
      <c r="D333" s="46"/>
    </row>
    <row r="334">
      <c r="A334" s="47">
        <v>45668.373148148145</v>
      </c>
      <c r="B334" s="46">
        <v>3480.0</v>
      </c>
      <c r="C334" s="46"/>
      <c r="D334" s="46"/>
    </row>
    <row r="335">
      <c r="A335" s="47">
        <v>45668.39188657407</v>
      </c>
      <c r="B335" s="46">
        <v>2380.0</v>
      </c>
      <c r="C335" s="46"/>
      <c r="D335" s="46"/>
    </row>
    <row r="336">
      <c r="A336" s="47">
        <v>45668.40090277778</v>
      </c>
      <c r="B336" s="46">
        <v>2940.0</v>
      </c>
      <c r="C336" s="46"/>
      <c r="D336" s="46"/>
    </row>
    <row r="337">
      <c r="A337" s="47">
        <v>45668.441608796296</v>
      </c>
      <c r="B337" s="46">
        <v>2540.0</v>
      </c>
      <c r="C337" s="46"/>
      <c r="D337" s="46"/>
    </row>
    <row r="338">
      <c r="A338" s="47">
        <v>45668.44194444444</v>
      </c>
      <c r="B338" s="46">
        <v>3020.0</v>
      </c>
      <c r="C338" s="46"/>
      <c r="D338" s="46"/>
    </row>
    <row r="339">
      <c r="A339" s="47">
        <v>45668.44513888889</v>
      </c>
      <c r="B339" s="46">
        <v>2740.0</v>
      </c>
      <c r="C339" s="46"/>
      <c r="D339" s="46"/>
    </row>
    <row r="340">
      <c r="A340" s="47">
        <v>45668.49883101852</v>
      </c>
      <c r="B340" s="46">
        <v>2980.0</v>
      </c>
      <c r="C340" s="46"/>
      <c r="D340" s="46"/>
    </row>
    <row r="341">
      <c r="A341" s="47">
        <v>45668.51908564815</v>
      </c>
      <c r="B341" s="46">
        <v>2560.0</v>
      </c>
      <c r="C341" s="46"/>
      <c r="D341" s="46"/>
    </row>
    <row r="342">
      <c r="A342" s="47">
        <v>45668.526921296296</v>
      </c>
      <c r="B342" s="46">
        <v>4040.0</v>
      </c>
      <c r="C342" s="46"/>
      <c r="D342" s="46"/>
    </row>
    <row r="343">
      <c r="A343" s="47">
        <v>45668.55128472222</v>
      </c>
      <c r="B343" s="46">
        <v>16940.0</v>
      </c>
      <c r="C343" s="46"/>
      <c r="D343" s="46"/>
    </row>
    <row r="344">
      <c r="A344" s="47">
        <v>45670.34434027778</v>
      </c>
      <c r="B344" s="46">
        <v>3340.0</v>
      </c>
      <c r="C344" s="48" t="s">
        <v>4070</v>
      </c>
      <c r="D344" s="48"/>
    </row>
    <row r="345">
      <c r="A345" s="47">
        <v>45670.3459375</v>
      </c>
      <c r="B345" s="46">
        <v>2300.0</v>
      </c>
      <c r="C345" s="48" t="s">
        <v>3980</v>
      </c>
      <c r="D345" s="48"/>
    </row>
    <row r="346">
      <c r="A346" s="47">
        <v>45670.34837962963</v>
      </c>
      <c r="B346" s="46">
        <v>2980.0</v>
      </c>
      <c r="C346" s="46"/>
      <c r="D346" s="46"/>
    </row>
    <row r="347">
      <c r="A347" s="47">
        <v>45670.351956018516</v>
      </c>
      <c r="B347" s="46">
        <v>10460.0</v>
      </c>
      <c r="C347" s="46"/>
      <c r="D347" s="46"/>
    </row>
    <row r="348">
      <c r="A348" s="47">
        <v>45670.35460648148</v>
      </c>
      <c r="B348" s="46">
        <v>2820.0</v>
      </c>
      <c r="C348" s="46"/>
      <c r="D348" s="46"/>
    </row>
    <row r="349">
      <c r="A349" s="47">
        <v>45670.356782407405</v>
      </c>
      <c r="B349" s="46">
        <v>2620.0</v>
      </c>
      <c r="C349" s="46"/>
      <c r="D349" s="46"/>
    </row>
    <row r="350">
      <c r="A350" s="47">
        <v>45670.35765046296</v>
      </c>
      <c r="B350" s="46">
        <v>2460.0</v>
      </c>
      <c r="C350" s="46"/>
      <c r="D350" s="46"/>
    </row>
    <row r="351">
      <c r="A351" s="47">
        <v>45670.35790509259</v>
      </c>
      <c r="B351" s="46">
        <v>33040.0</v>
      </c>
      <c r="C351" s="46"/>
      <c r="D351" s="46"/>
    </row>
    <row r="352">
      <c r="A352" s="47">
        <v>45670.35821759259</v>
      </c>
      <c r="B352" s="46">
        <v>2600.0</v>
      </c>
      <c r="C352" s="46"/>
      <c r="D352" s="46"/>
    </row>
    <row r="353">
      <c r="A353" s="47">
        <v>45670.3584375</v>
      </c>
      <c r="B353" s="46">
        <v>2400.0</v>
      </c>
      <c r="C353" s="46"/>
      <c r="D353" s="46"/>
    </row>
    <row r="354">
      <c r="A354" s="47">
        <v>45670.37186342593</v>
      </c>
      <c r="B354" s="46">
        <v>10920.0</v>
      </c>
      <c r="C354" s="46"/>
      <c r="D354" s="46"/>
    </row>
    <row r="355">
      <c r="A355" s="47">
        <v>45670.377118055556</v>
      </c>
      <c r="B355" s="46">
        <v>3380.0</v>
      </c>
      <c r="C355" s="46"/>
      <c r="D355" s="46"/>
    </row>
    <row r="356">
      <c r="A356" s="47">
        <v>45670.37773148148</v>
      </c>
      <c r="B356" s="46">
        <v>3400.0</v>
      </c>
      <c r="C356" s="46"/>
      <c r="D356" s="46"/>
    </row>
    <row r="357">
      <c r="A357" s="47">
        <v>45670.386145833334</v>
      </c>
      <c r="B357" s="46">
        <v>3880.0</v>
      </c>
      <c r="C357" s="46"/>
      <c r="D357" s="46"/>
    </row>
    <row r="358">
      <c r="A358" s="47">
        <v>45670.386412037034</v>
      </c>
      <c r="B358" s="46">
        <v>3040.0</v>
      </c>
      <c r="C358" s="46"/>
      <c r="D358" s="46"/>
    </row>
    <row r="359">
      <c r="A359" s="47">
        <v>45670.39258101852</v>
      </c>
      <c r="B359" s="46">
        <v>3020.0</v>
      </c>
      <c r="C359" s="46"/>
      <c r="D359" s="46"/>
    </row>
    <row r="360">
      <c r="A360" s="47">
        <v>45670.40126157407</v>
      </c>
      <c r="B360" s="46">
        <v>16100.0</v>
      </c>
      <c r="C360" s="46"/>
      <c r="D360" s="46"/>
    </row>
    <row r="361">
      <c r="A361" s="47">
        <v>45670.41538194445</v>
      </c>
      <c r="B361" s="46">
        <v>11440.0</v>
      </c>
      <c r="C361" s="46"/>
      <c r="D361" s="46"/>
    </row>
    <row r="362">
      <c r="A362" s="47">
        <v>45670.429814814815</v>
      </c>
      <c r="B362" s="46">
        <v>8120.0</v>
      </c>
      <c r="C362" s="46"/>
      <c r="D362" s="46"/>
    </row>
    <row r="363">
      <c r="A363" s="47">
        <v>45670.451574074075</v>
      </c>
      <c r="B363" s="46">
        <v>3900.0</v>
      </c>
      <c r="C363" s="46"/>
      <c r="D363" s="46"/>
    </row>
    <row r="364">
      <c r="A364" s="47">
        <v>45670.4937037037</v>
      </c>
      <c r="B364" s="46">
        <v>11540.0</v>
      </c>
      <c r="C364" s="48" t="s">
        <v>4071</v>
      </c>
      <c r="D364" s="48"/>
    </row>
    <row r="365">
      <c r="A365" s="47">
        <v>45670.5018287037</v>
      </c>
      <c r="B365" s="46">
        <v>11200.0</v>
      </c>
      <c r="C365" s="46"/>
      <c r="D365" s="46"/>
    </row>
    <row r="366">
      <c r="A366" s="47">
        <v>45670.50363425926</v>
      </c>
      <c r="B366" s="46">
        <v>17020.0</v>
      </c>
      <c r="C366" s="46"/>
      <c r="D366" s="46"/>
    </row>
    <row r="367">
      <c r="A367" s="47">
        <v>45670.507268518515</v>
      </c>
      <c r="B367" s="46">
        <v>14260.0</v>
      </c>
      <c r="C367" s="46"/>
      <c r="D367" s="46"/>
    </row>
    <row r="368">
      <c r="A368" s="47">
        <v>45670.5099537037</v>
      </c>
      <c r="B368" s="46">
        <v>22540.0</v>
      </c>
      <c r="C368" s="46"/>
      <c r="D368" s="46"/>
    </row>
    <row r="369">
      <c r="A369" s="47">
        <v>45670.516076388885</v>
      </c>
      <c r="B369" s="46">
        <v>4440.0</v>
      </c>
      <c r="C369" s="46"/>
      <c r="D369" s="46"/>
    </row>
    <row r="370">
      <c r="A370" s="47">
        <v>45670.51923611111</v>
      </c>
      <c r="B370" s="46">
        <v>10520.0</v>
      </c>
      <c r="C370" s="46"/>
      <c r="D370" s="46"/>
    </row>
    <row r="371">
      <c r="A371" s="47">
        <v>45670.521157407406</v>
      </c>
      <c r="B371" s="46">
        <v>2680.0</v>
      </c>
      <c r="C371" s="46"/>
      <c r="D371" s="46"/>
    </row>
    <row r="372">
      <c r="A372" s="47">
        <v>45670.52422453704</v>
      </c>
      <c r="B372" s="46">
        <v>13860.0</v>
      </c>
      <c r="C372" s="46"/>
      <c r="D372" s="46"/>
    </row>
    <row r="373">
      <c r="A373" s="47">
        <v>45670.53771990741</v>
      </c>
      <c r="B373" s="46">
        <v>33140.0</v>
      </c>
      <c r="C373" s="46"/>
      <c r="D373" s="46"/>
    </row>
    <row r="374">
      <c r="A374" s="47">
        <v>45670.53824074074</v>
      </c>
      <c r="B374" s="46">
        <v>16880.0</v>
      </c>
      <c r="C374" s="46"/>
      <c r="D374" s="46"/>
    </row>
    <row r="375">
      <c r="A375" s="47">
        <v>45670.56958333333</v>
      </c>
      <c r="B375" s="46">
        <v>11540.0</v>
      </c>
      <c r="C375" s="46"/>
      <c r="D375" s="46"/>
    </row>
    <row r="376">
      <c r="A376" s="47">
        <v>45670.57277777778</v>
      </c>
      <c r="B376" s="46">
        <v>11300.0</v>
      </c>
      <c r="C376" s="46"/>
      <c r="D376" s="46"/>
    </row>
    <row r="377">
      <c r="A377" s="47">
        <v>45670.58037037037</v>
      </c>
      <c r="B377" s="46">
        <v>19020.0</v>
      </c>
      <c r="C377" s="46"/>
      <c r="D377" s="46"/>
    </row>
    <row r="378">
      <c r="A378" s="47">
        <v>45670.5925</v>
      </c>
      <c r="B378" s="46">
        <v>2820.0</v>
      </c>
      <c r="C378" s="46"/>
      <c r="D378" s="46"/>
    </row>
    <row r="379">
      <c r="A379" s="47">
        <v>45670.595185185186</v>
      </c>
      <c r="B379" s="46">
        <v>3200.0</v>
      </c>
      <c r="C379" s="48" t="s">
        <v>4072</v>
      </c>
      <c r="D379" s="48"/>
    </row>
    <row r="380">
      <c r="A380" s="47">
        <v>45670.597905092596</v>
      </c>
      <c r="B380" s="46">
        <v>3260.0</v>
      </c>
      <c r="C380" s="48" t="s">
        <v>4073</v>
      </c>
      <c r="D380" s="48"/>
    </row>
    <row r="381">
      <c r="A381" s="47">
        <v>45670.60855324074</v>
      </c>
      <c r="B381" s="46">
        <v>2300.0</v>
      </c>
      <c r="C381" s="48" t="s">
        <v>4020</v>
      </c>
      <c r="D381" s="48"/>
    </row>
    <row r="382">
      <c r="A382" s="47">
        <v>45670.61238425926</v>
      </c>
      <c r="B382" s="46">
        <v>16320.0</v>
      </c>
      <c r="C382" s="48" t="s">
        <v>4041</v>
      </c>
      <c r="D382" s="48"/>
    </row>
    <row r="383">
      <c r="A383" s="47">
        <v>45670.62023148148</v>
      </c>
      <c r="B383" s="46">
        <v>10480.0</v>
      </c>
      <c r="C383" s="46"/>
      <c r="D383" s="46"/>
    </row>
    <row r="384">
      <c r="A384" s="47">
        <v>45670.62039351852</v>
      </c>
      <c r="B384" s="46">
        <v>2500.0</v>
      </c>
      <c r="C384" s="46"/>
      <c r="D384" s="46"/>
    </row>
    <row r="385">
      <c r="A385" s="47">
        <v>45670.623020833336</v>
      </c>
      <c r="B385" s="46">
        <v>3780.0</v>
      </c>
      <c r="C385" s="46"/>
      <c r="D385" s="46"/>
    </row>
    <row r="386">
      <c r="A386" s="47">
        <v>45670.63363425926</v>
      </c>
      <c r="B386" s="46">
        <v>13720.0</v>
      </c>
      <c r="C386" s="46"/>
      <c r="D386" s="46"/>
    </row>
    <row r="387">
      <c r="A387" s="47">
        <v>45670.645416666666</v>
      </c>
      <c r="B387" s="46">
        <v>17340.0</v>
      </c>
      <c r="C387" s="46"/>
      <c r="D387" s="46"/>
    </row>
    <row r="388">
      <c r="A388" s="47">
        <v>45670.64696759259</v>
      </c>
      <c r="B388" s="46">
        <v>14660.0</v>
      </c>
      <c r="C388" s="46"/>
      <c r="D388" s="46"/>
    </row>
    <row r="389">
      <c r="A389" s="47">
        <v>45670.647256944445</v>
      </c>
      <c r="B389" s="46">
        <v>3040.0</v>
      </c>
      <c r="C389" s="46"/>
      <c r="D389" s="46"/>
    </row>
    <row r="390">
      <c r="A390" s="47">
        <v>45670.65167824074</v>
      </c>
      <c r="B390" s="46">
        <v>2760.0</v>
      </c>
      <c r="C390" s="46"/>
      <c r="D390" s="46"/>
    </row>
    <row r="391">
      <c r="A391" s="47">
        <v>45670.65775462963</v>
      </c>
      <c r="B391" s="46">
        <v>9360.0</v>
      </c>
      <c r="C391" s="46"/>
      <c r="D391" s="46"/>
    </row>
    <row r="392">
      <c r="A392" s="47">
        <v>45670.65940972222</v>
      </c>
      <c r="B392" s="46">
        <v>9600.0</v>
      </c>
      <c r="C392" s="46"/>
      <c r="D392" s="46"/>
    </row>
    <row r="393">
      <c r="A393" s="47">
        <v>45670.6712962963</v>
      </c>
      <c r="B393" s="46">
        <v>11560.0</v>
      </c>
      <c r="C393" s="48" t="s">
        <v>4074</v>
      </c>
      <c r="D393" s="48"/>
    </row>
    <row r="394">
      <c r="A394" s="47">
        <v>45670.677708333336</v>
      </c>
      <c r="B394" s="46">
        <v>12140.0</v>
      </c>
      <c r="C394" s="48" t="s">
        <v>4075</v>
      </c>
      <c r="D394" s="48"/>
    </row>
    <row r="395">
      <c r="A395" s="47">
        <v>45670.68127314815</v>
      </c>
      <c r="B395" s="46">
        <v>13740.0</v>
      </c>
      <c r="C395" s="46"/>
      <c r="D395" s="46"/>
    </row>
    <row r="396">
      <c r="A396" s="47">
        <v>45670.695231481484</v>
      </c>
      <c r="B396" s="46">
        <v>11120.0</v>
      </c>
      <c r="C396" s="48" t="s">
        <v>4076</v>
      </c>
      <c r="D396" s="48"/>
    </row>
    <row r="397">
      <c r="A397" s="47">
        <v>45670.70350694445</v>
      </c>
      <c r="B397" s="46">
        <v>3240.0</v>
      </c>
      <c r="C397" s="46"/>
      <c r="D397" s="46"/>
    </row>
    <row r="398">
      <c r="A398" s="47">
        <v>45670.70422453704</v>
      </c>
      <c r="B398" s="46">
        <v>3260.0</v>
      </c>
      <c r="C398" s="46"/>
      <c r="D398" s="46"/>
    </row>
    <row r="399">
      <c r="A399" s="47">
        <v>45670.705104166664</v>
      </c>
      <c r="B399" s="46">
        <v>9580.0</v>
      </c>
      <c r="C399" s="46"/>
      <c r="D399" s="46"/>
    </row>
    <row r="400">
      <c r="A400" s="47">
        <v>45670.7065625</v>
      </c>
      <c r="B400" s="46">
        <v>3840.0</v>
      </c>
      <c r="C400" s="46"/>
      <c r="D400" s="46"/>
    </row>
    <row r="401">
      <c r="A401" s="47">
        <v>45671.27805555556</v>
      </c>
      <c r="B401" s="46">
        <v>9960.0</v>
      </c>
      <c r="C401" s="46"/>
      <c r="D401" s="46"/>
    </row>
    <row r="402">
      <c r="A402" s="47">
        <v>45671.29020833333</v>
      </c>
      <c r="B402" s="46">
        <v>11380.0</v>
      </c>
      <c r="C402" s="46"/>
      <c r="D402" s="46"/>
    </row>
    <row r="403">
      <c r="A403" s="47">
        <v>45671.29042824074</v>
      </c>
      <c r="B403" s="46">
        <v>10880.0</v>
      </c>
      <c r="C403" s="46"/>
      <c r="D403" s="46"/>
    </row>
    <row r="404">
      <c r="A404" s="47">
        <v>45671.29096064815</v>
      </c>
      <c r="B404" s="46">
        <v>9920.0</v>
      </c>
      <c r="C404" s="46"/>
      <c r="D404" s="46"/>
    </row>
    <row r="405">
      <c r="A405" s="47">
        <v>45671.33582175926</v>
      </c>
      <c r="B405" s="46">
        <v>2960.0</v>
      </c>
      <c r="C405" s="48" t="s">
        <v>3990</v>
      </c>
      <c r="D405" s="48"/>
    </row>
    <row r="406">
      <c r="A406" s="47">
        <v>45671.33865740741</v>
      </c>
      <c r="B406" s="46">
        <v>2880.0</v>
      </c>
      <c r="C406" s="48" t="s">
        <v>3995</v>
      </c>
      <c r="D406" s="48"/>
    </row>
    <row r="407">
      <c r="A407" s="47">
        <v>45671.34327546296</v>
      </c>
      <c r="B407" s="46">
        <v>3260.0</v>
      </c>
      <c r="C407" s="48" t="s">
        <v>4031</v>
      </c>
      <c r="D407" s="48"/>
    </row>
    <row r="408">
      <c r="A408" s="47">
        <v>45671.351631944446</v>
      </c>
      <c r="B408" s="46">
        <v>13140.0</v>
      </c>
      <c r="C408" s="48" t="s">
        <v>4060</v>
      </c>
      <c r="D408" s="48"/>
    </row>
    <row r="409">
      <c r="A409" s="47">
        <v>45671.35290509259</v>
      </c>
      <c r="B409" s="46">
        <v>3340.0</v>
      </c>
      <c r="C409" s="46"/>
      <c r="D409" s="46"/>
    </row>
    <row r="410">
      <c r="A410" s="47">
        <v>45671.354212962964</v>
      </c>
      <c r="B410" s="46">
        <v>2840.0</v>
      </c>
      <c r="C410" s="48" t="s">
        <v>4032</v>
      </c>
      <c r="D410" s="48"/>
    </row>
    <row r="411">
      <c r="A411" s="47">
        <v>45671.357407407406</v>
      </c>
      <c r="B411" s="46">
        <v>3300.0</v>
      </c>
      <c r="C411" s="48" t="s">
        <v>4017</v>
      </c>
      <c r="D411" s="48"/>
    </row>
    <row r="412">
      <c r="A412" s="47">
        <v>45671.35878472222</v>
      </c>
      <c r="B412" s="46">
        <v>9980.0</v>
      </c>
      <c r="C412" s="46"/>
      <c r="D412" s="46"/>
    </row>
    <row r="413">
      <c r="A413" s="47">
        <v>45671.36295138889</v>
      </c>
      <c r="B413" s="46">
        <v>3200.0</v>
      </c>
      <c r="C413" s="46"/>
      <c r="D413" s="46"/>
    </row>
    <row r="414">
      <c r="A414" s="47">
        <v>45671.368993055556</v>
      </c>
      <c r="B414" s="46">
        <v>2880.0</v>
      </c>
      <c r="C414" s="48" t="s">
        <v>4077</v>
      </c>
      <c r="D414" s="48"/>
    </row>
    <row r="415">
      <c r="A415" s="47">
        <v>45671.37024305556</v>
      </c>
      <c r="B415" s="46">
        <v>2880.0</v>
      </c>
      <c r="C415" s="46"/>
      <c r="D415" s="46"/>
    </row>
    <row r="416">
      <c r="A416" s="47">
        <v>45671.37541666667</v>
      </c>
      <c r="B416" s="46">
        <v>10940.0</v>
      </c>
      <c r="C416" s="48" t="s">
        <v>4078</v>
      </c>
      <c r="D416" s="48"/>
    </row>
    <row r="417">
      <c r="A417" s="47">
        <v>45671.37594907408</v>
      </c>
      <c r="B417" s="46">
        <v>2540.0</v>
      </c>
      <c r="C417" s="46"/>
      <c r="D417" s="46"/>
    </row>
    <row r="418">
      <c r="A418" s="47">
        <v>45671.38148148148</v>
      </c>
      <c r="B418" s="46">
        <v>11260.0</v>
      </c>
      <c r="C418" s="48" t="s">
        <v>4079</v>
      </c>
      <c r="D418" s="48"/>
    </row>
    <row r="419">
      <c r="A419" s="47">
        <v>45671.38178240741</v>
      </c>
      <c r="B419" s="46">
        <v>13740.0</v>
      </c>
      <c r="C419" s="46"/>
      <c r="D419" s="46"/>
    </row>
    <row r="420">
      <c r="A420" s="47">
        <v>45671.394328703704</v>
      </c>
      <c r="B420" s="46">
        <v>10620.0</v>
      </c>
      <c r="C420" s="46"/>
      <c r="D420" s="46"/>
    </row>
    <row r="421">
      <c r="A421" s="47">
        <v>45671.397210648145</v>
      </c>
      <c r="B421" s="46">
        <v>10460.0</v>
      </c>
      <c r="C421" s="46"/>
      <c r="D421" s="46"/>
    </row>
    <row r="422">
      <c r="A422" s="47">
        <v>45671.40663194445</v>
      </c>
      <c r="B422" s="46">
        <v>33220.0</v>
      </c>
      <c r="C422" s="48" t="s">
        <v>4013</v>
      </c>
      <c r="D422" s="48"/>
    </row>
    <row r="423">
      <c r="A423" s="47">
        <v>45671.417280092595</v>
      </c>
      <c r="B423" s="46" t="s">
        <v>2456</v>
      </c>
      <c r="C423" s="48" t="s">
        <v>4024</v>
      </c>
      <c r="D423" s="48"/>
    </row>
    <row r="424">
      <c r="A424" s="47">
        <v>45671.43787037037</v>
      </c>
      <c r="B424" s="46">
        <v>11480.0</v>
      </c>
      <c r="C424" s="46"/>
      <c r="D424" s="46"/>
    </row>
    <row r="425">
      <c r="A425" s="47">
        <v>45671.454618055555</v>
      </c>
      <c r="B425" s="46">
        <v>10620.0</v>
      </c>
      <c r="C425" s="46"/>
      <c r="D425" s="46"/>
    </row>
    <row r="426">
      <c r="A426" s="47">
        <v>45671.4575462963</v>
      </c>
      <c r="B426" s="46">
        <v>5200.0</v>
      </c>
      <c r="C426" s="48" t="s">
        <v>4035</v>
      </c>
      <c r="D426" s="48"/>
    </row>
    <row r="427">
      <c r="A427" s="47">
        <v>45671.46505787037</v>
      </c>
      <c r="B427" s="46">
        <v>2740.0</v>
      </c>
      <c r="C427" s="48" t="s">
        <v>4036</v>
      </c>
      <c r="D427" s="48"/>
    </row>
    <row r="428">
      <c r="A428" s="47">
        <v>45671.47583333333</v>
      </c>
      <c r="B428" s="46">
        <v>13820.0</v>
      </c>
      <c r="C428" s="46"/>
      <c r="D428" s="46"/>
    </row>
    <row r="429">
      <c r="A429" s="47">
        <v>45671.48819444444</v>
      </c>
      <c r="B429" s="46">
        <v>33460.0</v>
      </c>
      <c r="C429" s="48" t="s">
        <v>4013</v>
      </c>
      <c r="D429" s="48"/>
    </row>
    <row r="430">
      <c r="A430" s="47">
        <v>45671.4984837963</v>
      </c>
      <c r="B430" s="46">
        <v>2840.0</v>
      </c>
      <c r="C430" s="46"/>
      <c r="D430" s="46"/>
    </row>
    <row r="431">
      <c r="A431" s="47">
        <v>45671.54064814815</v>
      </c>
      <c r="B431" s="46">
        <v>11000.0</v>
      </c>
      <c r="C431" s="48" t="s">
        <v>4080</v>
      </c>
      <c r="D431" s="48"/>
    </row>
    <row r="432">
      <c r="A432" s="47">
        <v>45671.55199074074</v>
      </c>
      <c r="B432" s="46">
        <v>9980.0</v>
      </c>
      <c r="C432" s="46"/>
      <c r="D432" s="46"/>
    </row>
    <row r="433">
      <c r="A433" s="47">
        <v>45671.559432870374</v>
      </c>
      <c r="B433" s="46">
        <v>2760.0</v>
      </c>
      <c r="C433" s="46"/>
      <c r="D433" s="46"/>
    </row>
    <row r="434">
      <c r="A434" s="47">
        <v>45671.56545138889</v>
      </c>
      <c r="B434" s="46">
        <v>3260.0</v>
      </c>
      <c r="C434" s="48" t="s">
        <v>4081</v>
      </c>
      <c r="D434" s="48"/>
    </row>
    <row r="435">
      <c r="A435" s="47">
        <v>45671.5659375</v>
      </c>
      <c r="B435" s="46">
        <v>2580.0</v>
      </c>
      <c r="C435" s="46"/>
      <c r="D435" s="46"/>
    </row>
    <row r="436">
      <c r="A436" s="47">
        <v>45671.56804398148</v>
      </c>
      <c r="B436" s="46">
        <v>3980.0</v>
      </c>
      <c r="C436" s="48" t="s">
        <v>4082</v>
      </c>
      <c r="D436" s="48"/>
    </row>
    <row r="437">
      <c r="A437" s="47">
        <v>45671.56943287037</v>
      </c>
      <c r="B437" s="46">
        <v>2820.0</v>
      </c>
      <c r="C437" s="48" t="s">
        <v>4081</v>
      </c>
      <c r="D437" s="48"/>
    </row>
    <row r="438">
      <c r="A438" s="47">
        <v>45671.57334490741</v>
      </c>
      <c r="B438" s="46">
        <v>3060.0</v>
      </c>
      <c r="C438" s="48" t="s">
        <v>4056</v>
      </c>
      <c r="D438" s="48"/>
    </row>
    <row r="439">
      <c r="A439" s="47">
        <v>45671.581296296295</v>
      </c>
      <c r="B439" s="46">
        <v>13900.0</v>
      </c>
      <c r="C439" s="46"/>
      <c r="D439" s="46"/>
    </row>
    <row r="440">
      <c r="A440" s="47">
        <v>45671.593819444446</v>
      </c>
      <c r="B440" s="46">
        <v>33120.0</v>
      </c>
      <c r="C440" s="46"/>
      <c r="D440" s="46"/>
    </row>
    <row r="441">
      <c r="A441" s="47">
        <v>45671.598391203705</v>
      </c>
      <c r="B441" s="46">
        <v>12200.0</v>
      </c>
      <c r="C441" s="48" t="s">
        <v>4083</v>
      </c>
      <c r="D441" s="48"/>
    </row>
    <row r="442">
      <c r="A442" s="47">
        <v>45671.60358796296</v>
      </c>
      <c r="B442" s="46">
        <v>3000.0</v>
      </c>
      <c r="C442" s="46"/>
      <c r="D442" s="46"/>
    </row>
    <row r="443">
      <c r="A443" s="47">
        <v>45671.604212962964</v>
      </c>
      <c r="B443" s="46">
        <v>10420.0</v>
      </c>
      <c r="C443" s="46"/>
      <c r="D443" s="46"/>
    </row>
    <row r="444">
      <c r="A444" s="47">
        <v>45671.613125</v>
      </c>
      <c r="B444" s="46">
        <v>11280.0</v>
      </c>
      <c r="C444" s="46"/>
      <c r="D444" s="46"/>
    </row>
    <row r="445">
      <c r="A445" s="47">
        <v>45671.62121527778</v>
      </c>
      <c r="B445" s="46">
        <v>2520.0</v>
      </c>
      <c r="C445" s="46"/>
      <c r="D445" s="46"/>
    </row>
    <row r="446">
      <c r="A446" s="47">
        <v>45671.63607638889</v>
      </c>
      <c r="B446" s="46">
        <v>14020.0</v>
      </c>
      <c r="C446" s="48" t="s">
        <v>4084</v>
      </c>
      <c r="D446" s="48"/>
    </row>
    <row r="447">
      <c r="A447" s="47">
        <v>45671.63675925926</v>
      </c>
      <c r="B447" s="46">
        <v>4280.0</v>
      </c>
      <c r="C447" s="46"/>
      <c r="D447" s="46"/>
    </row>
    <row r="448">
      <c r="A448" s="47">
        <v>45671.637083333335</v>
      </c>
      <c r="B448" s="46">
        <v>4340.0</v>
      </c>
      <c r="C448" s="46"/>
      <c r="D448" s="46"/>
    </row>
    <row r="449">
      <c r="A449" s="47">
        <v>45671.63989583333</v>
      </c>
      <c r="B449" s="46">
        <v>10120.0</v>
      </c>
      <c r="C449" s="46"/>
      <c r="D449" s="46"/>
    </row>
    <row r="450">
      <c r="A450" s="47">
        <v>45671.64232638889</v>
      </c>
      <c r="B450" s="46">
        <v>15460.0</v>
      </c>
      <c r="C450" s="48" t="s">
        <v>4085</v>
      </c>
      <c r="D450" s="48"/>
    </row>
    <row r="451">
      <c r="A451" s="47">
        <v>45671.64511574074</v>
      </c>
      <c r="B451" s="46">
        <v>13280.0</v>
      </c>
      <c r="C451" s="48" t="s">
        <v>4086</v>
      </c>
      <c r="D451" s="48"/>
    </row>
    <row r="452">
      <c r="A452" s="47">
        <v>45671.64740740741</v>
      </c>
      <c r="B452" s="46">
        <v>3040.0</v>
      </c>
      <c r="C452" s="46"/>
      <c r="D452" s="46"/>
    </row>
    <row r="453">
      <c r="A453" s="47">
        <v>45671.65206018519</v>
      </c>
      <c r="B453" s="46">
        <v>10680.0</v>
      </c>
      <c r="C453" s="46"/>
      <c r="D453" s="46"/>
    </row>
    <row r="454">
      <c r="A454" s="47">
        <v>45671.653333333335</v>
      </c>
      <c r="B454" s="46">
        <v>10000.0</v>
      </c>
      <c r="C454" s="46"/>
      <c r="D454" s="46"/>
    </row>
    <row r="455">
      <c r="A455" s="47">
        <v>45671.67481481482</v>
      </c>
      <c r="B455" s="46">
        <v>4360.0</v>
      </c>
      <c r="C455" s="46"/>
      <c r="D455" s="46"/>
    </row>
    <row r="456">
      <c r="A456" s="47">
        <v>45671.67731481481</v>
      </c>
      <c r="B456" s="46">
        <v>4220.0</v>
      </c>
      <c r="C456" s="46"/>
      <c r="D456" s="46"/>
    </row>
    <row r="457">
      <c r="A457" s="47">
        <v>45671.68582175926</v>
      </c>
      <c r="B457" s="46">
        <v>15820.0</v>
      </c>
      <c r="C457" s="48" t="s">
        <v>4041</v>
      </c>
      <c r="D457" s="48"/>
    </row>
    <row r="458">
      <c r="A458" s="47">
        <v>45671.685960648145</v>
      </c>
      <c r="B458" s="46">
        <v>13880.0</v>
      </c>
      <c r="C458" s="46"/>
      <c r="D458" s="46"/>
    </row>
    <row r="459">
      <c r="A459" s="47">
        <v>45671.69032407407</v>
      </c>
      <c r="B459" s="46">
        <v>11240.0</v>
      </c>
      <c r="C459" s="48" t="s">
        <v>4087</v>
      </c>
      <c r="D459" s="48"/>
    </row>
    <row r="460">
      <c r="A460" s="47">
        <v>45671.7012962963</v>
      </c>
      <c r="B460" s="46">
        <v>14520.0</v>
      </c>
      <c r="C460" s="48" t="s">
        <v>4088</v>
      </c>
      <c r="D460" s="48"/>
    </row>
    <row r="461">
      <c r="A461" s="47">
        <v>45671.70655092593</v>
      </c>
      <c r="B461" s="46">
        <v>9540.0</v>
      </c>
      <c r="C461" s="46"/>
      <c r="D461" s="46"/>
    </row>
    <row r="462">
      <c r="A462" s="47">
        <v>45671.70806712963</v>
      </c>
      <c r="B462" s="46">
        <v>2600.0</v>
      </c>
      <c r="C462" s="46"/>
      <c r="D462" s="46"/>
    </row>
    <row r="463">
      <c r="A463" s="47">
        <v>45671.711064814815</v>
      </c>
      <c r="B463" s="46">
        <v>2500.0</v>
      </c>
      <c r="C463" s="46"/>
      <c r="D463" s="46"/>
    </row>
    <row r="464">
      <c r="A464" s="47">
        <v>45671.71219907407</v>
      </c>
      <c r="B464" s="46">
        <v>11240.0</v>
      </c>
      <c r="C464" s="46"/>
      <c r="D464" s="46"/>
    </row>
    <row r="465">
      <c r="A465" s="47">
        <v>45672.29243055556</v>
      </c>
      <c r="B465" s="46">
        <v>9920.0</v>
      </c>
      <c r="C465" s="46"/>
      <c r="D465" s="46"/>
    </row>
    <row r="466">
      <c r="A466" s="47">
        <v>45672.29304398148</v>
      </c>
      <c r="B466" s="46">
        <v>13160.0</v>
      </c>
      <c r="C466" s="46"/>
      <c r="D466" s="46"/>
    </row>
    <row r="467">
      <c r="A467" s="47">
        <v>45672.303090277775</v>
      </c>
      <c r="B467" s="46">
        <v>10060.0</v>
      </c>
      <c r="C467" s="46"/>
      <c r="D467" s="46"/>
    </row>
    <row r="468">
      <c r="A468" s="47">
        <v>45672.334386574075</v>
      </c>
      <c r="B468" s="46">
        <v>2080.0</v>
      </c>
      <c r="C468" s="46"/>
      <c r="D468" s="46"/>
    </row>
    <row r="469">
      <c r="A469" s="47">
        <v>45672.33825231482</v>
      </c>
      <c r="B469" s="46">
        <v>1940.0</v>
      </c>
      <c r="C469" s="46"/>
      <c r="D469" s="46"/>
    </row>
    <row r="470">
      <c r="A470" s="47">
        <v>45672.344351851854</v>
      </c>
      <c r="B470" s="46">
        <v>11360.0</v>
      </c>
      <c r="C470" s="48" t="s">
        <v>4089</v>
      </c>
      <c r="D470" s="48"/>
    </row>
    <row r="471">
      <c r="A471" s="47">
        <v>45672.350324074076</v>
      </c>
      <c r="B471" s="46">
        <v>9900.0</v>
      </c>
      <c r="C471" s="46"/>
      <c r="D471" s="46"/>
    </row>
    <row r="472">
      <c r="A472" s="47">
        <v>45672.35469907407</v>
      </c>
      <c r="B472" s="46">
        <v>3460.0</v>
      </c>
      <c r="C472" s="48" t="s">
        <v>4017</v>
      </c>
      <c r="D472" s="48"/>
    </row>
    <row r="473">
      <c r="A473" s="47">
        <v>45672.36530092593</v>
      </c>
      <c r="B473" s="46">
        <v>10200.0</v>
      </c>
      <c r="C473" s="46"/>
      <c r="D473" s="46"/>
    </row>
    <row r="474">
      <c r="A474" s="47">
        <v>45672.373715277776</v>
      </c>
      <c r="B474" s="46">
        <v>13960.0</v>
      </c>
      <c r="C474" s="46"/>
      <c r="D474" s="46"/>
    </row>
    <row r="475">
      <c r="A475" s="47">
        <v>45672.37405092592</v>
      </c>
      <c r="B475" s="46">
        <v>2320.0</v>
      </c>
      <c r="C475" s="46"/>
      <c r="D475" s="46"/>
    </row>
    <row r="476">
      <c r="A476" s="47">
        <v>45672.37483796296</v>
      </c>
      <c r="B476" s="46">
        <v>8440.0</v>
      </c>
      <c r="C476" s="46"/>
      <c r="D476" s="46"/>
    </row>
    <row r="477">
      <c r="A477" s="47">
        <v>45672.375231481485</v>
      </c>
      <c r="B477" s="46">
        <v>2320.0</v>
      </c>
      <c r="C477" s="48" t="s">
        <v>4017</v>
      </c>
      <c r="D477" s="48"/>
    </row>
    <row r="478">
      <c r="A478" s="47">
        <v>45672.38138888889</v>
      </c>
      <c r="B478" s="46">
        <v>4500.0</v>
      </c>
      <c r="C478" s="46"/>
      <c r="D478" s="46"/>
    </row>
    <row r="479">
      <c r="A479" s="47">
        <v>45672.38505787037</v>
      </c>
      <c r="B479" s="46">
        <v>10880.0</v>
      </c>
      <c r="C479" s="48" t="s">
        <v>4090</v>
      </c>
      <c r="D479" s="48"/>
    </row>
    <row r="480">
      <c r="A480" s="47">
        <v>45672.38516203704</v>
      </c>
      <c r="B480" s="46">
        <v>3500.0</v>
      </c>
      <c r="C480" s="46"/>
      <c r="D480" s="46"/>
    </row>
    <row r="481">
      <c r="A481" s="47">
        <v>45672.38574074074</v>
      </c>
      <c r="B481" s="46">
        <v>32540.0</v>
      </c>
      <c r="C481" s="48" t="s">
        <v>4013</v>
      </c>
      <c r="D481" s="48"/>
    </row>
    <row r="482">
      <c r="A482" s="47">
        <v>45672.395266203705</v>
      </c>
      <c r="B482" s="46">
        <v>9960.0</v>
      </c>
      <c r="C482" s="46"/>
      <c r="D482" s="46"/>
    </row>
    <row r="483">
      <c r="A483" s="47">
        <v>45672.39763888889</v>
      </c>
      <c r="B483" s="46">
        <v>2880.0</v>
      </c>
      <c r="C483" s="46"/>
      <c r="D483" s="46"/>
    </row>
    <row r="484">
      <c r="A484" s="47">
        <v>45672.40741898148</v>
      </c>
      <c r="B484" s="46">
        <v>7720.0</v>
      </c>
      <c r="C484" s="46"/>
      <c r="D484" s="46"/>
    </row>
    <row r="485">
      <c r="A485" s="47">
        <v>45672.40925925926</v>
      </c>
      <c r="B485" s="46">
        <v>4380.0</v>
      </c>
      <c r="C485" s="46"/>
      <c r="D485" s="46"/>
    </row>
    <row r="486">
      <c r="A486" s="47">
        <v>45672.41417824074</v>
      </c>
      <c r="B486" s="46">
        <v>15500.0</v>
      </c>
      <c r="C486" s="46"/>
      <c r="D486" s="46"/>
    </row>
    <row r="487">
      <c r="A487" s="47">
        <v>45672.41541666666</v>
      </c>
      <c r="B487" s="46">
        <v>8080.0</v>
      </c>
      <c r="C487" s="46"/>
      <c r="D487" s="46"/>
    </row>
    <row r="488">
      <c r="A488" s="47">
        <v>45672.42055555555</v>
      </c>
      <c r="B488" s="46">
        <v>17420.0</v>
      </c>
      <c r="C488" s="48" t="s">
        <v>4091</v>
      </c>
      <c r="D488" s="48"/>
    </row>
    <row r="489">
      <c r="A489" s="47">
        <v>45672.422164351854</v>
      </c>
      <c r="B489" s="46">
        <v>13000.0</v>
      </c>
      <c r="C489" s="48" t="s">
        <v>4092</v>
      </c>
      <c r="D489" s="48"/>
    </row>
    <row r="490">
      <c r="A490" s="47">
        <v>45672.42475694444</v>
      </c>
      <c r="B490" s="46">
        <v>4400.0</v>
      </c>
      <c r="C490" s="46"/>
      <c r="D490" s="46"/>
    </row>
    <row r="491">
      <c r="A491" s="47">
        <v>45672.42590277778</v>
      </c>
      <c r="B491" s="46">
        <v>3540.0</v>
      </c>
      <c r="C491" s="46"/>
      <c r="D491" s="46"/>
    </row>
    <row r="492">
      <c r="A492" s="47">
        <v>45672.42721064815</v>
      </c>
      <c r="B492" s="46">
        <v>9300.0</v>
      </c>
      <c r="C492" s="46"/>
      <c r="D492" s="46"/>
    </row>
    <row r="493">
      <c r="A493" s="47">
        <v>45672.427407407406</v>
      </c>
      <c r="B493" s="46">
        <v>9980.0</v>
      </c>
      <c r="C493" s="46"/>
      <c r="D493" s="46"/>
    </row>
    <row r="494">
      <c r="A494" s="47">
        <v>45672.42878472222</v>
      </c>
      <c r="B494" s="46">
        <v>9540.0</v>
      </c>
      <c r="C494" s="46"/>
      <c r="D494" s="46"/>
    </row>
    <row r="495">
      <c r="A495" s="47">
        <v>45672.432534722226</v>
      </c>
      <c r="B495" s="46">
        <v>10700.0</v>
      </c>
      <c r="C495" s="46"/>
      <c r="D495" s="46"/>
    </row>
    <row r="496">
      <c r="A496" s="47">
        <v>45672.434479166666</v>
      </c>
      <c r="B496" s="46">
        <v>10140.0</v>
      </c>
      <c r="C496" s="46"/>
      <c r="D496" s="46"/>
    </row>
    <row r="497">
      <c r="A497" s="47">
        <v>45672.43800925926</v>
      </c>
      <c r="B497" s="46">
        <v>7380.0</v>
      </c>
      <c r="C497" s="46"/>
      <c r="D497" s="46"/>
    </row>
    <row r="498">
      <c r="A498" s="47">
        <v>45672.43981481482</v>
      </c>
      <c r="B498" s="46">
        <v>4380.0</v>
      </c>
      <c r="C498" s="46"/>
      <c r="D498" s="46"/>
    </row>
    <row r="499">
      <c r="A499" s="47">
        <v>45672.44116898148</v>
      </c>
      <c r="B499" s="46">
        <v>9660.0</v>
      </c>
      <c r="C499" s="46"/>
      <c r="D499" s="46"/>
    </row>
    <row r="500">
      <c r="A500" s="47">
        <v>45672.46435185185</v>
      </c>
      <c r="B500" s="46">
        <v>13940.0</v>
      </c>
      <c r="C500" s="46"/>
      <c r="D500" s="46"/>
    </row>
    <row r="501">
      <c r="A501" s="47">
        <v>45672.47398148148</v>
      </c>
      <c r="B501" s="46">
        <v>33400.0</v>
      </c>
      <c r="C501" s="48" t="s">
        <v>4013</v>
      </c>
      <c r="D501" s="48"/>
    </row>
    <row r="502">
      <c r="A502" s="47">
        <v>45672.47505787037</v>
      </c>
      <c r="B502" s="46">
        <v>3980.0</v>
      </c>
      <c r="C502" s="48" t="s">
        <v>4093</v>
      </c>
      <c r="D502" s="48"/>
    </row>
    <row r="503">
      <c r="A503" s="47">
        <v>45672.47950231482</v>
      </c>
      <c r="B503" s="46">
        <v>2880.0</v>
      </c>
      <c r="C503" s="48" t="s">
        <v>4094</v>
      </c>
      <c r="D503" s="48"/>
    </row>
    <row r="504">
      <c r="A504" s="47">
        <v>45672.48541666667</v>
      </c>
      <c r="B504" s="46">
        <v>7700.0</v>
      </c>
      <c r="C504" s="46"/>
      <c r="D504" s="46"/>
    </row>
    <row r="505">
      <c r="A505" s="47">
        <v>45672.48703703703</v>
      </c>
      <c r="B505" s="46">
        <v>4360.0</v>
      </c>
      <c r="C505" s="46"/>
      <c r="D505" s="46"/>
    </row>
    <row r="506">
      <c r="A506" s="47">
        <v>45672.49181712963</v>
      </c>
      <c r="B506" s="46">
        <v>3640.0</v>
      </c>
      <c r="C506" s="48" t="s">
        <v>4095</v>
      </c>
      <c r="D506" s="48"/>
    </row>
    <row r="507">
      <c r="A507" s="47">
        <v>45672.49234953704</v>
      </c>
      <c r="B507" s="46">
        <v>7380.0</v>
      </c>
      <c r="C507" s="46"/>
      <c r="D507" s="46"/>
    </row>
    <row r="508">
      <c r="A508" s="47">
        <v>45672.49462962963</v>
      </c>
      <c r="B508" s="46">
        <v>4360.0</v>
      </c>
      <c r="C508" s="46"/>
      <c r="D508" s="46"/>
    </row>
    <row r="509">
      <c r="A509" s="47">
        <v>45672.49821759259</v>
      </c>
      <c r="B509" s="46">
        <v>9460.0</v>
      </c>
      <c r="C509" s="46"/>
      <c r="D509" s="46"/>
    </row>
    <row r="510">
      <c r="A510" s="47">
        <v>45672.501597222225</v>
      </c>
      <c r="B510" s="46">
        <v>2880.0</v>
      </c>
      <c r="C510" s="46"/>
      <c r="D510" s="46"/>
    </row>
    <row r="511">
      <c r="A511" s="47">
        <v>45672.50234953704</v>
      </c>
      <c r="B511" s="46">
        <v>2860.0</v>
      </c>
      <c r="C511" s="46"/>
      <c r="D511" s="46"/>
    </row>
    <row r="512">
      <c r="A512" s="47">
        <v>45672.51063657407</v>
      </c>
      <c r="B512" s="46">
        <v>2960.0</v>
      </c>
      <c r="C512" s="46"/>
      <c r="D512" s="46"/>
    </row>
    <row r="513">
      <c r="A513" s="47">
        <v>45672.5209375</v>
      </c>
      <c r="B513" s="46">
        <v>2880.0</v>
      </c>
      <c r="C513" s="46"/>
      <c r="D513" s="46"/>
    </row>
    <row r="514">
      <c r="A514" s="47">
        <v>45672.528715277775</v>
      </c>
      <c r="B514" s="46">
        <v>8420.0</v>
      </c>
      <c r="C514" s="46"/>
      <c r="D514" s="46"/>
    </row>
    <row r="515">
      <c r="A515" s="47">
        <v>45672.53480324074</v>
      </c>
      <c r="B515" s="46">
        <v>8620.0</v>
      </c>
      <c r="C515" s="46"/>
      <c r="D515" s="46"/>
    </row>
    <row r="516">
      <c r="A516" s="47">
        <v>45672.56725694444</v>
      </c>
      <c r="B516" s="46">
        <v>16080.0</v>
      </c>
      <c r="C516" s="46"/>
      <c r="D516" s="46"/>
    </row>
    <row r="517">
      <c r="A517" s="47">
        <v>45672.56748842593</v>
      </c>
      <c r="B517" s="46">
        <v>4460.0</v>
      </c>
      <c r="C517" s="46"/>
      <c r="D517" s="46"/>
    </row>
    <row r="518">
      <c r="A518" s="47">
        <v>45672.571747685186</v>
      </c>
      <c r="B518" s="46">
        <v>2660.0</v>
      </c>
      <c r="C518" s="46"/>
      <c r="D518" s="46"/>
    </row>
    <row r="519">
      <c r="A519" s="47">
        <v>45672.58246527778</v>
      </c>
      <c r="B519" s="46">
        <v>3100.0</v>
      </c>
      <c r="C519" s="46"/>
      <c r="D519" s="46"/>
    </row>
    <row r="520">
      <c r="A520" s="47">
        <v>45672.58300925926</v>
      </c>
      <c r="B520" s="46">
        <v>13940.0</v>
      </c>
      <c r="C520" s="46"/>
      <c r="D520" s="46"/>
    </row>
    <row r="521">
      <c r="A521" s="47">
        <v>45672.5871412037</v>
      </c>
      <c r="B521" s="46">
        <v>9840.0</v>
      </c>
      <c r="C521" s="46"/>
      <c r="D521" s="46"/>
    </row>
    <row r="522">
      <c r="A522" s="47">
        <v>45672.592523148145</v>
      </c>
      <c r="B522" s="46">
        <v>32960.0</v>
      </c>
      <c r="C522" s="48" t="s">
        <v>4013</v>
      </c>
      <c r="D522" s="48"/>
    </row>
    <row r="523">
      <c r="A523" s="47">
        <v>45672.5943287037</v>
      </c>
      <c r="B523" s="46">
        <v>3540.0</v>
      </c>
      <c r="C523" s="48" t="s">
        <v>4093</v>
      </c>
      <c r="D523" s="48"/>
    </row>
    <row r="524">
      <c r="A524" s="47">
        <v>45672.59725694444</v>
      </c>
      <c r="B524" s="46">
        <v>13800.0</v>
      </c>
      <c r="C524" s="48" t="s">
        <v>4030</v>
      </c>
      <c r="D524" s="48"/>
    </row>
    <row r="525">
      <c r="A525" s="47">
        <v>45672.60542824074</v>
      </c>
      <c r="B525" s="46">
        <v>2700.0</v>
      </c>
      <c r="C525" s="46"/>
      <c r="D525" s="46"/>
    </row>
    <row r="526">
      <c r="A526" s="47">
        <v>45672.60638888889</v>
      </c>
      <c r="B526" s="46">
        <v>9380.0</v>
      </c>
      <c r="C526" s="46"/>
      <c r="D526" s="46"/>
    </row>
    <row r="527">
      <c r="A527" s="47">
        <v>45672.61622685185</v>
      </c>
      <c r="B527" s="46">
        <v>2880.0</v>
      </c>
      <c r="C527" s="46"/>
      <c r="D527" s="46"/>
    </row>
    <row r="528">
      <c r="A528" s="47">
        <v>45672.64460648148</v>
      </c>
      <c r="B528" s="46">
        <v>14400.0</v>
      </c>
      <c r="C528" s="48" t="s">
        <v>4096</v>
      </c>
      <c r="D528" s="48"/>
    </row>
    <row r="529">
      <c r="A529" s="47">
        <v>45672.65645833333</v>
      </c>
      <c r="B529" s="46">
        <v>5420.0</v>
      </c>
      <c r="C529" s="48" t="s">
        <v>4097</v>
      </c>
      <c r="D529" s="48"/>
    </row>
    <row r="530">
      <c r="A530" s="47">
        <v>45672.67894675926</v>
      </c>
      <c r="B530" s="46">
        <v>3540.0</v>
      </c>
      <c r="C530" s="46"/>
      <c r="D530" s="46"/>
    </row>
    <row r="531">
      <c r="A531" s="47">
        <v>45672.67922453704</v>
      </c>
      <c r="B531" s="46">
        <v>3500.0</v>
      </c>
      <c r="C531" s="46"/>
      <c r="D531" s="46"/>
    </row>
    <row r="532">
      <c r="A532" s="47">
        <v>45672.680983796294</v>
      </c>
      <c r="B532" s="46">
        <v>10680.0</v>
      </c>
      <c r="C532" s="46"/>
      <c r="D532" s="46"/>
    </row>
    <row r="533">
      <c r="A533" s="47">
        <v>45672.68201388889</v>
      </c>
      <c r="B533" s="46">
        <v>13980.0</v>
      </c>
      <c r="C533" s="46"/>
      <c r="D533" s="46"/>
    </row>
    <row r="534">
      <c r="A534" s="47">
        <v>45672.68269675926</v>
      </c>
      <c r="B534" s="46">
        <v>3100.0</v>
      </c>
      <c r="C534" s="48" t="s">
        <v>3424</v>
      </c>
      <c r="D534" s="48"/>
    </row>
    <row r="535">
      <c r="A535" s="47">
        <v>45672.690775462965</v>
      </c>
      <c r="B535" s="46">
        <v>8420.0</v>
      </c>
      <c r="C535" s="46"/>
      <c r="D535" s="46"/>
    </row>
    <row r="536">
      <c r="A536" s="47">
        <v>45672.692511574074</v>
      </c>
      <c r="B536" s="46">
        <v>8300.0</v>
      </c>
      <c r="C536" s="46"/>
      <c r="D536" s="46"/>
    </row>
    <row r="537">
      <c r="A537" s="47">
        <v>45672.69510416667</v>
      </c>
      <c r="B537" s="46">
        <v>18340.0</v>
      </c>
      <c r="C537" s="46"/>
      <c r="D537" s="46"/>
    </row>
    <row r="538">
      <c r="A538" s="47">
        <v>45672.69689814815</v>
      </c>
      <c r="B538" s="46">
        <v>14140.0</v>
      </c>
      <c r="C538" s="46"/>
      <c r="D538" s="46"/>
    </row>
    <row r="539">
      <c r="A539" s="47">
        <v>45672.69761574074</v>
      </c>
      <c r="B539" s="46">
        <v>9440.0</v>
      </c>
      <c r="C539" s="46"/>
      <c r="D539" s="46"/>
    </row>
    <row r="540">
      <c r="A540" s="47">
        <v>45672.698159722226</v>
      </c>
      <c r="B540" s="46">
        <v>8440.0</v>
      </c>
      <c r="C540" s="46"/>
      <c r="D540" s="46"/>
    </row>
    <row r="541">
      <c r="A541" s="47">
        <v>45672.70049768518</v>
      </c>
      <c r="B541" s="46">
        <v>11560.0</v>
      </c>
      <c r="C541" s="46"/>
      <c r="D541" s="46"/>
    </row>
    <row r="542">
      <c r="A542" s="47">
        <v>45672.70185185185</v>
      </c>
      <c r="B542" s="46">
        <v>4380.0</v>
      </c>
      <c r="C542" s="46"/>
      <c r="D542" s="46"/>
    </row>
    <row r="543">
      <c r="A543" s="47">
        <v>45672.70354166667</v>
      </c>
      <c r="B543" s="46">
        <v>18000.0</v>
      </c>
      <c r="C543" s="46"/>
      <c r="D543" s="46"/>
    </row>
    <row r="544">
      <c r="A544" s="47">
        <v>45673.287199074075</v>
      </c>
      <c r="B544" s="46">
        <v>9520.0</v>
      </c>
      <c r="C544" s="46"/>
      <c r="D544" s="46"/>
    </row>
    <row r="545">
      <c r="A545" s="47">
        <v>45673.29038194445</v>
      </c>
      <c r="B545" s="46">
        <v>32420.0</v>
      </c>
      <c r="C545" s="46"/>
      <c r="D545" s="46"/>
    </row>
    <row r="546">
      <c r="A546" s="47">
        <v>45673.29450231481</v>
      </c>
      <c r="B546" s="46">
        <v>9680.0</v>
      </c>
      <c r="C546" s="46"/>
      <c r="D546" s="46"/>
    </row>
    <row r="547">
      <c r="A547" s="47">
        <v>45673.34269675926</v>
      </c>
      <c r="B547" s="46">
        <v>2960.0</v>
      </c>
      <c r="C547" s="48" t="s">
        <v>4031</v>
      </c>
      <c r="D547" s="48"/>
    </row>
    <row r="548">
      <c r="A548" s="47">
        <v>45673.34421296296</v>
      </c>
      <c r="B548" s="46">
        <v>12560.0</v>
      </c>
      <c r="C548" s="48" t="s">
        <v>4084</v>
      </c>
      <c r="D548" s="48"/>
    </row>
    <row r="549">
      <c r="A549" s="47">
        <v>45673.34960648148</v>
      </c>
      <c r="B549" s="46">
        <v>13220.0</v>
      </c>
      <c r="C549" s="48" t="s">
        <v>4049</v>
      </c>
      <c r="D549" s="48"/>
    </row>
    <row r="550">
      <c r="A550" s="47">
        <v>45673.34986111111</v>
      </c>
      <c r="B550" s="46">
        <v>2800.0</v>
      </c>
      <c r="C550" s="48" t="s">
        <v>4032</v>
      </c>
      <c r="D550" s="48"/>
    </row>
    <row r="551">
      <c r="A551" s="47">
        <v>45673.3575</v>
      </c>
      <c r="B551" s="46">
        <v>9920.0</v>
      </c>
      <c r="C551" s="46"/>
      <c r="D551" s="46"/>
    </row>
    <row r="552">
      <c r="A552" s="47">
        <v>45673.359398148146</v>
      </c>
      <c r="B552" s="46">
        <v>10140.0</v>
      </c>
      <c r="C552" s="46"/>
      <c r="D552" s="46"/>
    </row>
    <row r="553">
      <c r="A553" s="47">
        <v>45673.363645833335</v>
      </c>
      <c r="B553" s="46">
        <v>3340.0</v>
      </c>
      <c r="C553" s="48" t="s">
        <v>4017</v>
      </c>
      <c r="D553" s="48"/>
    </row>
    <row r="554">
      <c r="A554" s="47">
        <v>45673.367951388886</v>
      </c>
      <c r="B554" s="46">
        <v>14080.0</v>
      </c>
      <c r="C554" s="46"/>
      <c r="D554" s="46"/>
    </row>
    <row r="555">
      <c r="A555" s="47">
        <v>45673.3771412037</v>
      </c>
      <c r="B555" s="46">
        <v>2320.0</v>
      </c>
      <c r="C555" s="46"/>
      <c r="D555" s="46"/>
    </row>
    <row r="556">
      <c r="A556" s="47">
        <v>45673.38317129629</v>
      </c>
      <c r="B556" s="46">
        <v>33380.0</v>
      </c>
      <c r="C556" s="46"/>
      <c r="D556" s="46"/>
    </row>
    <row r="557">
      <c r="A557" s="47">
        <v>45673.402037037034</v>
      </c>
      <c r="B557" s="46">
        <v>3040.0</v>
      </c>
      <c r="C557" s="48" t="s">
        <v>4018</v>
      </c>
      <c r="D557" s="48"/>
    </row>
    <row r="558">
      <c r="A558" s="47">
        <v>45673.40929398148</v>
      </c>
      <c r="B558" s="46">
        <v>11920.0</v>
      </c>
      <c r="C558" s="48" t="s">
        <v>4098</v>
      </c>
      <c r="D558" s="48"/>
    </row>
    <row r="559">
      <c r="A559" s="47">
        <v>45673.40965277778</v>
      </c>
      <c r="B559" s="46">
        <v>2260.0</v>
      </c>
      <c r="C559" s="48" t="s">
        <v>4018</v>
      </c>
      <c r="D559" s="48"/>
    </row>
    <row r="560">
      <c r="A560" s="47">
        <v>45673.427453703705</v>
      </c>
      <c r="B560" s="46">
        <v>10340.0</v>
      </c>
      <c r="C560" s="46"/>
      <c r="D560" s="46"/>
    </row>
    <row r="561">
      <c r="A561" s="47">
        <v>45673.44797453703</v>
      </c>
      <c r="B561" s="46">
        <v>3080.0</v>
      </c>
      <c r="C561" s="46"/>
      <c r="D561" s="46"/>
    </row>
    <row r="562">
      <c r="A562" s="47">
        <v>45673.45228009259</v>
      </c>
      <c r="B562" s="46">
        <v>2840.0</v>
      </c>
      <c r="C562" s="46"/>
      <c r="D562" s="46"/>
    </row>
    <row r="563">
      <c r="A563" s="47">
        <v>45673.46094907408</v>
      </c>
      <c r="B563" s="46">
        <v>10880.0</v>
      </c>
      <c r="C563" s="48" t="s">
        <v>4099</v>
      </c>
      <c r="D563" s="48"/>
    </row>
    <row r="564">
      <c r="A564" s="47">
        <v>45673.46359953703</v>
      </c>
      <c r="B564" s="46">
        <v>9900.0</v>
      </c>
      <c r="C564" s="46"/>
      <c r="D564" s="46"/>
    </row>
    <row r="565">
      <c r="A565" s="47">
        <v>45673.475694444445</v>
      </c>
      <c r="B565" s="46">
        <v>3640.0</v>
      </c>
      <c r="C565" s="48" t="s">
        <v>4100</v>
      </c>
      <c r="D565" s="48"/>
    </row>
    <row r="566">
      <c r="A566" s="47">
        <v>45673.48263888889</v>
      </c>
      <c r="B566" s="46">
        <v>3440.0</v>
      </c>
      <c r="C566" s="48" t="s">
        <v>4101</v>
      </c>
      <c r="D566" s="48"/>
    </row>
    <row r="567">
      <c r="A567" s="47">
        <v>45673.48502314815</v>
      </c>
      <c r="B567" s="46">
        <v>11220.0</v>
      </c>
      <c r="C567" s="48" t="s">
        <v>4102</v>
      </c>
      <c r="D567" s="48"/>
    </row>
    <row r="568">
      <c r="A568" s="47">
        <v>45673.516550925924</v>
      </c>
      <c r="B568" s="46">
        <v>3980.0</v>
      </c>
      <c r="C568" s="48" t="s">
        <v>4103</v>
      </c>
      <c r="D568" s="48"/>
    </row>
    <row r="569">
      <c r="A569" s="47">
        <v>45673.52164351852</v>
      </c>
      <c r="B569" s="46">
        <v>2840.0</v>
      </c>
      <c r="C569" s="48" t="s">
        <v>4103</v>
      </c>
      <c r="D569" s="48"/>
    </row>
    <row r="570">
      <c r="A570" s="47">
        <v>45673.54017361111</v>
      </c>
      <c r="B570" s="46">
        <v>11240.0</v>
      </c>
      <c r="C570" s="48" t="s">
        <v>4104</v>
      </c>
      <c r="D570" s="48"/>
    </row>
    <row r="571">
      <c r="A571" s="47">
        <v>45673.552777777775</v>
      </c>
      <c r="B571" s="46">
        <v>16400.0</v>
      </c>
      <c r="C571" s="48" t="s">
        <v>4085</v>
      </c>
      <c r="D571" s="48"/>
    </row>
    <row r="572">
      <c r="A572" s="47">
        <v>45673.56070601852</v>
      </c>
      <c r="B572" s="46">
        <v>10460.0</v>
      </c>
      <c r="C572" s="46"/>
      <c r="D572" s="46"/>
    </row>
    <row r="573">
      <c r="A573" s="47">
        <v>45673.56655092593</v>
      </c>
      <c r="B573" s="46">
        <v>14000.0</v>
      </c>
      <c r="C573" s="46"/>
      <c r="D573" s="46"/>
    </row>
    <row r="574">
      <c r="A574" s="47">
        <v>45673.57833333333</v>
      </c>
      <c r="B574" s="46">
        <v>3920.0</v>
      </c>
      <c r="C574" s="48" t="s">
        <v>4105</v>
      </c>
      <c r="D574" s="48"/>
    </row>
    <row r="575">
      <c r="A575" s="47">
        <v>45673.57991898148</v>
      </c>
      <c r="B575" s="46">
        <v>33480.0</v>
      </c>
      <c r="C575" s="46"/>
      <c r="D575" s="46"/>
    </row>
    <row r="576">
      <c r="A576" s="47">
        <v>45673.58787037037</v>
      </c>
      <c r="B576" s="46">
        <v>2720.0</v>
      </c>
      <c r="C576" s="48" t="s">
        <v>4105</v>
      </c>
      <c r="D576" s="48"/>
    </row>
    <row r="577">
      <c r="A577" s="47">
        <v>45673.59186342593</v>
      </c>
      <c r="B577" s="46">
        <v>10480.0</v>
      </c>
      <c r="C577" s="46"/>
      <c r="D577" s="46"/>
    </row>
    <row r="578">
      <c r="A578" s="47">
        <v>45673.612280092595</v>
      </c>
      <c r="B578" s="46">
        <v>2840.0</v>
      </c>
      <c r="C578" s="46"/>
      <c r="D578" s="46"/>
    </row>
    <row r="579">
      <c r="A579" s="47">
        <v>45673.612395833334</v>
      </c>
      <c r="B579" s="46">
        <v>1760.0</v>
      </c>
      <c r="C579" s="46"/>
      <c r="D579" s="46"/>
    </row>
    <row r="580">
      <c r="A580" s="47">
        <v>45673.61503472222</v>
      </c>
      <c r="B580" s="46">
        <v>1760.0</v>
      </c>
      <c r="C580" s="46"/>
      <c r="D580" s="46"/>
    </row>
    <row r="581">
      <c r="A581" s="47">
        <v>45673.62496527778</v>
      </c>
      <c r="B581" s="46">
        <v>13140.0</v>
      </c>
      <c r="C581" s="48" t="s">
        <v>4074</v>
      </c>
      <c r="D581" s="48"/>
    </row>
    <row r="582">
      <c r="A582" s="47">
        <v>45673.62863425926</v>
      </c>
      <c r="B582" s="46">
        <v>12380.0</v>
      </c>
      <c r="C582" s="48" t="s">
        <v>4106</v>
      </c>
      <c r="D582" s="48"/>
    </row>
    <row r="583">
      <c r="A583" s="47">
        <v>45673.634571759256</v>
      </c>
      <c r="B583" s="46">
        <v>10380.0</v>
      </c>
      <c r="C583" s="46"/>
      <c r="D583" s="46"/>
    </row>
    <row r="584">
      <c r="A584" s="47">
        <v>45673.65045138889</v>
      </c>
      <c r="B584" s="46">
        <v>11520.0</v>
      </c>
      <c r="C584" s="48" t="s">
        <v>4107</v>
      </c>
      <c r="D584" s="48"/>
    </row>
    <row r="585">
      <c r="A585" s="47">
        <v>45673.65571759259</v>
      </c>
      <c r="B585" s="46">
        <v>17500.0</v>
      </c>
      <c r="C585" s="46"/>
      <c r="D585" s="46"/>
    </row>
    <row r="586">
      <c r="A586" s="47">
        <v>45673.656018518515</v>
      </c>
      <c r="B586" s="46">
        <v>14060.0</v>
      </c>
      <c r="C586" s="46"/>
      <c r="D586" s="46"/>
    </row>
    <row r="587">
      <c r="A587" s="47">
        <v>45673.659108796295</v>
      </c>
      <c r="B587" s="46">
        <v>17720.0</v>
      </c>
      <c r="C587" s="46"/>
      <c r="D587" s="46"/>
    </row>
    <row r="588">
      <c r="A588" s="47">
        <v>45673.66842592593</v>
      </c>
      <c r="B588" s="46">
        <v>9440.0</v>
      </c>
      <c r="C588" s="46"/>
      <c r="D588" s="46"/>
    </row>
    <row r="589">
      <c r="A589" s="47">
        <v>45673.68960648148</v>
      </c>
      <c r="B589" s="46">
        <v>10360.0</v>
      </c>
      <c r="C589" s="48" t="s">
        <v>4108</v>
      </c>
      <c r="D589" s="48"/>
    </row>
    <row r="590">
      <c r="A590" s="47">
        <v>45673.69116898148</v>
      </c>
      <c r="B590" s="46">
        <v>3340.0</v>
      </c>
      <c r="C590" s="46"/>
      <c r="D590" s="46"/>
    </row>
    <row r="591">
      <c r="A591" s="47">
        <v>45673.698125</v>
      </c>
      <c r="B591" s="46">
        <v>2840.0</v>
      </c>
      <c r="C591" s="46"/>
      <c r="D591" s="46"/>
    </row>
    <row r="592">
      <c r="A592" s="47">
        <v>45674.28083333333</v>
      </c>
      <c r="B592" s="46">
        <v>11840.0</v>
      </c>
      <c r="C592" s="46"/>
      <c r="D592" s="46"/>
    </row>
    <row r="593">
      <c r="A593" s="47">
        <v>45674.28973379629</v>
      </c>
      <c r="B593" s="46">
        <v>10300.0</v>
      </c>
      <c r="C593" s="46"/>
      <c r="D593" s="46"/>
    </row>
    <row r="594">
      <c r="A594" s="47">
        <v>45674.29032407407</v>
      </c>
      <c r="B594" s="46">
        <v>9460.0</v>
      </c>
      <c r="C594" s="46"/>
      <c r="D594" s="46"/>
    </row>
    <row r="595">
      <c r="A595" s="47">
        <v>45674.29064814815</v>
      </c>
      <c r="B595" s="46">
        <v>13200.0</v>
      </c>
      <c r="C595" s="46"/>
      <c r="D595" s="46"/>
    </row>
    <row r="596">
      <c r="A596" s="47">
        <v>45674.30144675926</v>
      </c>
      <c r="B596" s="46">
        <v>11620.0</v>
      </c>
      <c r="C596" s="46"/>
      <c r="D596" s="46"/>
    </row>
    <row r="597">
      <c r="A597" s="47">
        <v>45674.30559027778</v>
      </c>
      <c r="B597" s="46">
        <v>10420.0</v>
      </c>
      <c r="C597" s="46"/>
      <c r="D597" s="46"/>
    </row>
    <row r="598">
      <c r="A598" s="47">
        <v>45674.31335648148</v>
      </c>
      <c r="B598" s="46">
        <v>9380.0</v>
      </c>
      <c r="C598" s="46"/>
      <c r="D598" s="46"/>
    </row>
    <row r="599">
      <c r="A599" s="47">
        <v>45674.31605324074</v>
      </c>
      <c r="B599" s="46">
        <v>10000.0</v>
      </c>
      <c r="C599" s="46"/>
      <c r="D599" s="46"/>
    </row>
    <row r="600">
      <c r="A600" s="47">
        <v>45674.33012731482</v>
      </c>
      <c r="B600" s="46">
        <v>13660.0</v>
      </c>
      <c r="C600" s="48" t="s">
        <v>4109</v>
      </c>
      <c r="D600" s="48"/>
    </row>
    <row r="601">
      <c r="A601" s="47">
        <v>45674.33795138889</v>
      </c>
      <c r="B601" s="46">
        <v>3340.0</v>
      </c>
      <c r="C601" s="46"/>
      <c r="D601" s="46"/>
    </row>
    <row r="602">
      <c r="A602" s="47">
        <v>45674.34166666667</v>
      </c>
      <c r="B602" s="46">
        <v>10160.0</v>
      </c>
      <c r="C602" s="46"/>
      <c r="D602" s="46"/>
    </row>
    <row r="603">
      <c r="A603" s="47">
        <v>45674.345613425925</v>
      </c>
      <c r="B603" s="46">
        <v>3280.0</v>
      </c>
      <c r="C603" s="46"/>
      <c r="D603" s="46"/>
    </row>
    <row r="604">
      <c r="A604" s="47">
        <v>45674.34930555556</v>
      </c>
      <c r="B604" s="46">
        <v>3120.0</v>
      </c>
      <c r="C604" s="48" t="s">
        <v>4110</v>
      </c>
      <c r="D604" s="48"/>
    </row>
    <row r="605">
      <c r="A605" s="47">
        <v>45674.353321759256</v>
      </c>
      <c r="B605" s="46">
        <v>8460.0</v>
      </c>
      <c r="C605" s="46"/>
      <c r="D605" s="46"/>
    </row>
    <row r="606">
      <c r="A606" s="47">
        <v>45674.356782407405</v>
      </c>
      <c r="B606" s="46">
        <v>4360.0</v>
      </c>
      <c r="C606" s="46"/>
      <c r="D606" s="46"/>
    </row>
    <row r="607">
      <c r="A607" s="47">
        <v>45674.36084490741</v>
      </c>
      <c r="B607" s="46">
        <v>8120.0</v>
      </c>
      <c r="C607" s="46"/>
      <c r="D607" s="46"/>
    </row>
    <row r="608">
      <c r="A608" s="47">
        <v>45674.36243055556</v>
      </c>
      <c r="B608" s="46">
        <v>4340.0</v>
      </c>
      <c r="C608" s="46"/>
      <c r="D608" s="46"/>
    </row>
    <row r="609">
      <c r="A609" s="47">
        <v>45674.36349537037</v>
      </c>
      <c r="B609" s="46">
        <v>2280.0</v>
      </c>
      <c r="C609" s="48" t="s">
        <v>4110</v>
      </c>
      <c r="D609" s="48"/>
    </row>
    <row r="610">
      <c r="A610" s="47">
        <v>45674.36597222222</v>
      </c>
      <c r="B610" s="46">
        <v>2960.0</v>
      </c>
      <c r="C610" s="48" t="s">
        <v>4111</v>
      </c>
      <c r="D610" s="48"/>
    </row>
    <row r="611">
      <c r="A611" s="47">
        <v>45674.366215277776</v>
      </c>
      <c r="B611" s="46">
        <v>4600.0</v>
      </c>
      <c r="C611" s="48" t="s">
        <v>4035</v>
      </c>
      <c r="D611" s="48"/>
    </row>
    <row r="612">
      <c r="A612" s="47">
        <v>45674.36686342592</v>
      </c>
      <c r="B612" s="46">
        <v>8020.0</v>
      </c>
      <c r="C612" s="46"/>
      <c r="D612" s="46"/>
    </row>
    <row r="613">
      <c r="A613" s="47">
        <v>45674.368935185186</v>
      </c>
      <c r="B613" s="46">
        <v>14040.0</v>
      </c>
      <c r="C613" s="46"/>
      <c r="D613" s="46"/>
    </row>
    <row r="614">
      <c r="A614" s="47">
        <v>45674.36913194445</v>
      </c>
      <c r="B614" s="46">
        <v>4340.0</v>
      </c>
      <c r="C614" s="46"/>
      <c r="D614" s="46"/>
    </row>
    <row r="615">
      <c r="A615" s="47">
        <v>45674.369421296295</v>
      </c>
      <c r="B615" s="46">
        <v>2580.0</v>
      </c>
      <c r="C615" s="48" t="s">
        <v>4036</v>
      </c>
      <c r="D615" s="48"/>
    </row>
    <row r="616">
      <c r="A616" s="47">
        <v>45674.38564814815</v>
      </c>
      <c r="B616" s="46">
        <v>13740.0</v>
      </c>
      <c r="C616" s="48" t="s">
        <v>4098</v>
      </c>
      <c r="D616" s="48"/>
    </row>
    <row r="617">
      <c r="A617" s="47">
        <v>45674.38597222222</v>
      </c>
      <c r="B617" s="46">
        <v>2800.0</v>
      </c>
      <c r="C617" s="46"/>
      <c r="D617" s="46"/>
    </row>
    <row r="618">
      <c r="A618" s="47">
        <v>45674.38979166667</v>
      </c>
      <c r="B618" s="46">
        <v>4120.0</v>
      </c>
      <c r="C618" s="48" t="s">
        <v>4035</v>
      </c>
      <c r="D618" s="48"/>
    </row>
    <row r="619">
      <c r="A619" s="47">
        <v>45674.390648148146</v>
      </c>
      <c r="B619" s="46">
        <v>10200.0</v>
      </c>
      <c r="C619" s="46"/>
      <c r="D619" s="46"/>
    </row>
    <row r="620">
      <c r="A620" s="47">
        <v>45674.39196759259</v>
      </c>
      <c r="B620" s="46">
        <v>7980.0</v>
      </c>
      <c r="C620" s="46"/>
      <c r="D620" s="46"/>
    </row>
    <row r="621">
      <c r="A621" s="47">
        <v>45674.39325231482</v>
      </c>
      <c r="B621" s="46">
        <v>2580.0</v>
      </c>
      <c r="C621" s="48" t="s">
        <v>4036</v>
      </c>
      <c r="D621" s="48"/>
    </row>
    <row r="622">
      <c r="A622" s="47">
        <v>45674.393796296295</v>
      </c>
      <c r="B622" s="46">
        <v>4340.0</v>
      </c>
      <c r="C622" s="46"/>
      <c r="D622" s="46"/>
    </row>
    <row r="623">
      <c r="A623" s="47">
        <v>45674.39653935185</v>
      </c>
      <c r="B623" s="46">
        <v>3120.0</v>
      </c>
      <c r="C623" s="48" t="s">
        <v>4112</v>
      </c>
      <c r="D623" s="48"/>
    </row>
    <row r="624">
      <c r="A624" s="47">
        <v>45674.398125</v>
      </c>
      <c r="B624" s="46">
        <v>11260.0</v>
      </c>
      <c r="C624" s="46"/>
      <c r="D624" s="46"/>
    </row>
    <row r="625">
      <c r="A625" s="47">
        <v>45674.39879629629</v>
      </c>
      <c r="B625" s="46">
        <v>5780.0</v>
      </c>
      <c r="C625" s="46"/>
      <c r="D625" s="46"/>
    </row>
    <row r="626">
      <c r="A626" s="47">
        <v>45674.39907407408</v>
      </c>
      <c r="B626" s="46">
        <v>12380.0</v>
      </c>
      <c r="C626" s="48" t="s">
        <v>4113</v>
      </c>
      <c r="D626" s="48"/>
    </row>
    <row r="627">
      <c r="A627" s="47">
        <v>45674.400717592594</v>
      </c>
      <c r="B627" s="46">
        <v>2500.0</v>
      </c>
      <c r="C627" s="48" t="s">
        <v>4114</v>
      </c>
      <c r="D627" s="48"/>
    </row>
    <row r="628">
      <c r="A628" s="47">
        <v>45674.40118055556</v>
      </c>
      <c r="B628" s="46">
        <v>8820.0</v>
      </c>
      <c r="C628" s="46"/>
      <c r="D628" s="46"/>
    </row>
    <row r="629">
      <c r="A629" s="47">
        <v>45674.405497685184</v>
      </c>
      <c r="B629" s="46">
        <v>8700.0</v>
      </c>
      <c r="C629" s="46"/>
      <c r="D629" s="46"/>
    </row>
    <row r="630">
      <c r="A630" s="47">
        <v>45674.405856481484</v>
      </c>
      <c r="B630" s="46">
        <v>10020.0</v>
      </c>
      <c r="C630" s="46"/>
      <c r="D630" s="46"/>
    </row>
    <row r="631">
      <c r="A631" s="47">
        <v>45674.40920138889</v>
      </c>
      <c r="B631" s="46">
        <v>2940.0</v>
      </c>
      <c r="C631" s="46"/>
      <c r="D631" s="46"/>
    </row>
    <row r="632">
      <c r="A632" s="47">
        <v>45674.415925925925</v>
      </c>
      <c r="B632" s="46">
        <v>8560.0</v>
      </c>
      <c r="C632" s="46"/>
      <c r="D632" s="46"/>
    </row>
    <row r="633">
      <c r="A633" s="47">
        <v>45674.419895833336</v>
      </c>
      <c r="B633" s="46">
        <v>8680.0</v>
      </c>
      <c r="C633" s="46"/>
      <c r="D633" s="46"/>
    </row>
    <row r="634">
      <c r="A634" s="47">
        <v>45674.43170138889</v>
      </c>
      <c r="B634" s="46">
        <v>3660.0</v>
      </c>
      <c r="C634" s="46"/>
      <c r="D634" s="46"/>
    </row>
    <row r="635">
      <c r="A635" s="47">
        <v>45674.43267361111</v>
      </c>
      <c r="B635" s="46">
        <v>11760.0</v>
      </c>
      <c r="C635" s="48" t="s">
        <v>4115</v>
      </c>
      <c r="D635" s="48"/>
    </row>
    <row r="636">
      <c r="A636" s="47">
        <v>45674.434953703705</v>
      </c>
      <c r="B636" s="46">
        <v>3640.0</v>
      </c>
      <c r="C636" s="46"/>
      <c r="D636" s="46"/>
    </row>
    <row r="637">
      <c r="A637" s="47">
        <v>45674.43512731481</v>
      </c>
      <c r="B637" s="46">
        <v>9980.0</v>
      </c>
      <c r="C637" s="46"/>
      <c r="D637" s="46"/>
    </row>
    <row r="638">
      <c r="A638" s="47">
        <v>45674.44094907407</v>
      </c>
      <c r="B638" s="46">
        <v>2740.0</v>
      </c>
      <c r="C638" s="46"/>
      <c r="D638" s="46"/>
    </row>
    <row r="639">
      <c r="A639" s="47">
        <v>45674.441655092596</v>
      </c>
      <c r="B639" s="46">
        <v>3660.0</v>
      </c>
      <c r="C639" s="46"/>
      <c r="D639" s="46"/>
    </row>
    <row r="640">
      <c r="A640" s="47">
        <v>45674.44663194445</v>
      </c>
      <c r="B640" s="46">
        <v>8500.0</v>
      </c>
      <c r="C640" s="46"/>
      <c r="D640" s="46"/>
    </row>
    <row r="641">
      <c r="A641" s="47">
        <v>45674.44944444444</v>
      </c>
      <c r="B641" s="46">
        <v>3140.0</v>
      </c>
      <c r="C641" s="46"/>
      <c r="D641" s="46"/>
    </row>
    <row r="642">
      <c r="A642" s="47">
        <v>45674.45087962963</v>
      </c>
      <c r="B642" s="46">
        <v>2720.0</v>
      </c>
      <c r="C642" s="46"/>
      <c r="D642" s="46"/>
    </row>
    <row r="643">
      <c r="A643" s="47">
        <v>45674.45178240741</v>
      </c>
      <c r="B643" s="46">
        <v>15640.0</v>
      </c>
      <c r="C643" s="48" t="s">
        <v>4116</v>
      </c>
      <c r="D643" s="48"/>
    </row>
    <row r="644">
      <c r="A644" s="47">
        <v>45674.45452546296</v>
      </c>
      <c r="B644" s="46">
        <v>8840.0</v>
      </c>
      <c r="C644" s="46"/>
      <c r="D644" s="46"/>
    </row>
    <row r="645">
      <c r="A645" s="47">
        <v>45674.460023148145</v>
      </c>
      <c r="B645" s="46">
        <v>8400.0</v>
      </c>
      <c r="C645" s="46"/>
      <c r="D645" s="46"/>
    </row>
    <row r="646">
      <c r="A646" s="47">
        <v>45674.4662962963</v>
      </c>
      <c r="B646" s="46">
        <v>3440.0</v>
      </c>
      <c r="C646" s="46"/>
      <c r="D646" s="46"/>
    </row>
    <row r="647">
      <c r="A647" s="47">
        <v>45674.46826388889</v>
      </c>
      <c r="B647" s="46">
        <v>8440.0</v>
      </c>
      <c r="C647" s="46"/>
      <c r="D647" s="46"/>
    </row>
    <row r="648">
      <c r="A648" s="47">
        <v>45674.468831018516</v>
      </c>
      <c r="B648" s="46">
        <v>2760.0</v>
      </c>
      <c r="C648" s="46"/>
      <c r="D648" s="46"/>
    </row>
    <row r="649">
      <c r="A649" s="47">
        <v>45674.47456018518</v>
      </c>
      <c r="B649" s="46">
        <v>10200.0</v>
      </c>
      <c r="C649" s="46"/>
      <c r="D649" s="46"/>
    </row>
    <row r="650">
      <c r="A650" s="47">
        <v>45674.47491898148</v>
      </c>
      <c r="B650" s="46">
        <v>8420.0</v>
      </c>
      <c r="C650" s="46"/>
      <c r="D650" s="46"/>
    </row>
    <row r="651">
      <c r="A651" s="47">
        <v>45674.47693287037</v>
      </c>
      <c r="B651" s="46">
        <v>3240.0</v>
      </c>
      <c r="C651" s="48" t="s">
        <v>4112</v>
      </c>
      <c r="D651" s="48"/>
    </row>
    <row r="652">
      <c r="A652" s="47">
        <v>45674.4780787037</v>
      </c>
      <c r="B652" s="46">
        <v>13600.0</v>
      </c>
      <c r="C652" s="46"/>
      <c r="D652" s="46"/>
    </row>
    <row r="653">
      <c r="A653" s="47">
        <v>45674.48144675926</v>
      </c>
      <c r="B653" s="46">
        <v>2520.0</v>
      </c>
      <c r="C653" s="46"/>
      <c r="D653" s="46"/>
    </row>
    <row r="654">
      <c r="A654" s="47">
        <v>45674.489756944444</v>
      </c>
      <c r="B654" s="46">
        <v>11080.0</v>
      </c>
      <c r="C654" s="48" t="s">
        <v>4117</v>
      </c>
      <c r="D654" s="48"/>
    </row>
    <row r="655">
      <c r="A655" s="47">
        <v>45674.49298611111</v>
      </c>
      <c r="B655" s="46">
        <v>8480.0</v>
      </c>
      <c r="C655" s="46"/>
      <c r="D655" s="46"/>
    </row>
    <row r="656">
      <c r="A656" s="47">
        <v>45674.49642361111</v>
      </c>
      <c r="B656" s="46">
        <v>3580.0</v>
      </c>
      <c r="C656" s="46"/>
      <c r="D656" s="46"/>
    </row>
    <row r="657">
      <c r="A657" s="47">
        <v>45674.49841435185</v>
      </c>
      <c r="B657" s="46">
        <v>9960.0</v>
      </c>
      <c r="C657" s="46"/>
      <c r="D657" s="46"/>
    </row>
    <row r="658">
      <c r="A658" s="47">
        <v>45674.50369212963</v>
      </c>
      <c r="B658" s="46">
        <v>3720.0</v>
      </c>
      <c r="C658" s="46"/>
      <c r="D658" s="46"/>
    </row>
    <row r="659">
      <c r="A659" s="47">
        <v>45674.519108796296</v>
      </c>
      <c r="B659" s="46">
        <v>8460.0</v>
      </c>
      <c r="C659" s="46"/>
      <c r="D659" s="46"/>
    </row>
    <row r="660">
      <c r="A660" s="47">
        <v>45674.52631944444</v>
      </c>
      <c r="B660" s="46">
        <v>13560.0</v>
      </c>
      <c r="C660" s="46"/>
      <c r="D660" s="46"/>
    </row>
    <row r="661">
      <c r="A661" s="47">
        <v>45674.53130787037</v>
      </c>
      <c r="B661" s="46">
        <v>8820.0</v>
      </c>
      <c r="C661" s="46"/>
      <c r="D661" s="46"/>
    </row>
    <row r="662">
      <c r="A662" s="47">
        <v>45674.53355324074</v>
      </c>
      <c r="B662" s="46">
        <v>11340.0</v>
      </c>
      <c r="C662" s="48" t="s">
        <v>4118</v>
      </c>
      <c r="D662" s="48"/>
    </row>
    <row r="663">
      <c r="A663" s="47">
        <v>45674.53542824074</v>
      </c>
      <c r="B663" s="46">
        <v>8560.0</v>
      </c>
      <c r="C663" s="46"/>
      <c r="D663" s="46"/>
    </row>
    <row r="664">
      <c r="A664" s="47">
        <v>45674.53833333333</v>
      </c>
      <c r="B664" s="46">
        <v>8680.0</v>
      </c>
      <c r="C664" s="46"/>
      <c r="D664" s="46"/>
    </row>
    <row r="665">
      <c r="A665" s="47">
        <v>45674.541180555556</v>
      </c>
      <c r="B665" s="46">
        <v>8500.0</v>
      </c>
      <c r="C665" s="46"/>
      <c r="D665" s="46"/>
    </row>
    <row r="666">
      <c r="A666" s="47">
        <v>45674.54337962963</v>
      </c>
      <c r="B666" s="46">
        <v>8560.0</v>
      </c>
      <c r="C666" s="46"/>
      <c r="D666" s="46"/>
    </row>
    <row r="667">
      <c r="A667" s="47">
        <v>45674.563564814816</v>
      </c>
      <c r="B667" s="46">
        <v>3640.0</v>
      </c>
      <c r="C667" s="46"/>
      <c r="D667" s="46"/>
    </row>
    <row r="668">
      <c r="A668" s="47">
        <v>45674.57366898148</v>
      </c>
      <c r="B668" s="46">
        <v>12120.0</v>
      </c>
      <c r="C668" s="48" t="s">
        <v>4041</v>
      </c>
      <c r="D668" s="48"/>
    </row>
    <row r="669">
      <c r="A669" s="47">
        <v>45674.57388888889</v>
      </c>
      <c r="B669" s="46">
        <v>10320.0</v>
      </c>
      <c r="C669" s="46"/>
      <c r="D669" s="46"/>
    </row>
    <row r="670">
      <c r="A670" s="47">
        <v>45674.57895833333</v>
      </c>
      <c r="B670" s="46">
        <v>9960.0</v>
      </c>
      <c r="C670" s="46"/>
      <c r="D670" s="46"/>
    </row>
    <row r="671">
      <c r="A671" s="47">
        <v>45674.590682870374</v>
      </c>
      <c r="B671" s="46">
        <v>8420.0</v>
      </c>
      <c r="C671" s="46"/>
      <c r="D671" s="46"/>
    </row>
    <row r="672">
      <c r="A672" s="47">
        <v>45674.594618055555</v>
      </c>
      <c r="B672" s="46">
        <v>8760.0</v>
      </c>
      <c r="C672" s="46"/>
      <c r="D672" s="46"/>
    </row>
    <row r="673">
      <c r="A673" s="47">
        <v>45674.5981712963</v>
      </c>
      <c r="B673" s="46">
        <v>13020.0</v>
      </c>
      <c r="C673" s="48" t="s">
        <v>4119</v>
      </c>
      <c r="D673" s="48"/>
    </row>
    <row r="674">
      <c r="A674" s="47">
        <v>45674.599016203705</v>
      </c>
      <c r="B674" s="46">
        <v>2840.0</v>
      </c>
      <c r="C674" s="46"/>
      <c r="D674" s="46"/>
    </row>
    <row r="675">
      <c r="A675" s="47">
        <v>45674.603113425925</v>
      </c>
      <c r="B675" s="46">
        <v>3280.0</v>
      </c>
      <c r="C675" s="46"/>
      <c r="D675" s="46"/>
    </row>
    <row r="676">
      <c r="A676" s="47">
        <v>45674.608819444446</v>
      </c>
      <c r="B676" s="46">
        <v>10720.0</v>
      </c>
      <c r="C676" s="46"/>
      <c r="D676" s="46"/>
    </row>
    <row r="677">
      <c r="A677" s="47">
        <v>45674.609293981484</v>
      </c>
      <c r="B677" s="46">
        <v>3040.0</v>
      </c>
      <c r="C677" s="48" t="s">
        <v>4112</v>
      </c>
      <c r="D677" s="48"/>
    </row>
    <row r="678">
      <c r="A678" s="47">
        <v>45674.61258101852</v>
      </c>
      <c r="B678" s="46">
        <v>3160.0</v>
      </c>
      <c r="C678" s="46"/>
      <c r="D678" s="46"/>
    </row>
    <row r="679">
      <c r="A679" s="47">
        <v>45674.613333333335</v>
      </c>
      <c r="B679" s="46">
        <v>2520.0</v>
      </c>
      <c r="C679" s="48" t="s">
        <v>4114</v>
      </c>
      <c r="D679" s="48"/>
    </row>
    <row r="680">
      <c r="A680" s="47">
        <v>45674.639189814814</v>
      </c>
      <c r="B680" s="46">
        <v>13940.0</v>
      </c>
      <c r="C680" s="46"/>
      <c r="D680" s="46"/>
    </row>
    <row r="681">
      <c r="A681" s="47">
        <v>45674.642280092594</v>
      </c>
      <c r="B681" s="46">
        <v>14240.0</v>
      </c>
      <c r="C681" s="48" t="s">
        <v>4120</v>
      </c>
      <c r="D681" s="48"/>
    </row>
    <row r="682">
      <c r="A682" s="47">
        <v>45674.664814814816</v>
      </c>
      <c r="B682" s="46">
        <v>11100.0</v>
      </c>
      <c r="C682" s="46"/>
      <c r="D682" s="46"/>
    </row>
    <row r="683">
      <c r="A683" s="47">
        <v>45674.68351851852</v>
      </c>
      <c r="B683" s="46">
        <v>8400.0</v>
      </c>
      <c r="C683" s="46"/>
      <c r="D683" s="46"/>
    </row>
    <row r="684">
      <c r="A684" s="47">
        <v>45675.30498842592</v>
      </c>
      <c r="B684" s="46">
        <v>16920.0</v>
      </c>
      <c r="C684" s="46"/>
      <c r="D684" s="46"/>
    </row>
    <row r="685">
      <c r="A685" s="47">
        <v>45675.34049768518</v>
      </c>
      <c r="B685" s="46">
        <v>12260.0</v>
      </c>
      <c r="C685" s="46"/>
      <c r="D685" s="46"/>
    </row>
    <row r="686">
      <c r="A686" s="47">
        <v>45675.34741898148</v>
      </c>
      <c r="B686" s="46">
        <v>2720.0</v>
      </c>
      <c r="C686" s="46"/>
      <c r="D686" s="46"/>
    </row>
    <row r="687">
      <c r="A687" s="47">
        <v>45675.34762731481</v>
      </c>
      <c r="B687" s="46">
        <v>13000.0</v>
      </c>
      <c r="C687" s="46"/>
      <c r="D687" s="46"/>
    </row>
    <row r="688">
      <c r="A688" s="47">
        <v>45675.37096064815</v>
      </c>
      <c r="B688" s="46">
        <v>12240.0</v>
      </c>
      <c r="C688" s="46"/>
      <c r="D688" s="46"/>
    </row>
    <row r="689">
      <c r="A689" s="47">
        <v>45675.372465277775</v>
      </c>
      <c r="B689" s="46">
        <v>12740.0</v>
      </c>
      <c r="C689" s="46"/>
      <c r="D689" s="46"/>
    </row>
    <row r="690">
      <c r="A690" s="47">
        <v>45675.38523148148</v>
      </c>
      <c r="B690" s="46">
        <v>12060.0</v>
      </c>
      <c r="C690" s="46"/>
      <c r="D690" s="46"/>
    </row>
    <row r="691">
      <c r="A691" s="47">
        <v>45675.39400462963</v>
      </c>
      <c r="B691" s="46">
        <v>11820.0</v>
      </c>
      <c r="C691" s="46"/>
      <c r="D691" s="46"/>
    </row>
    <row r="692">
      <c r="A692" s="47">
        <v>45675.39434027778</v>
      </c>
      <c r="B692" s="46">
        <v>12880.0</v>
      </c>
      <c r="C692" s="46"/>
      <c r="D692" s="46"/>
    </row>
    <row r="693">
      <c r="A693" s="47">
        <v>45675.39561342593</v>
      </c>
      <c r="B693" s="46">
        <v>12560.0</v>
      </c>
      <c r="C693" s="46"/>
      <c r="D693" s="46"/>
    </row>
    <row r="694">
      <c r="A694" s="47">
        <v>45675.41452546296</v>
      </c>
      <c r="B694" s="46">
        <v>2700.0</v>
      </c>
      <c r="C694" s="46"/>
      <c r="D694" s="46"/>
    </row>
    <row r="695">
      <c r="A695" s="47">
        <v>45675.43886574074</v>
      </c>
      <c r="B695" s="46">
        <v>9940.0</v>
      </c>
      <c r="C695" s="46"/>
      <c r="D695" s="46"/>
    </row>
    <row r="696">
      <c r="A696" s="47">
        <v>45677.28046296296</v>
      </c>
      <c r="B696" s="46">
        <v>9380.0</v>
      </c>
      <c r="C696" s="46"/>
      <c r="D696" s="46"/>
    </row>
    <row r="697">
      <c r="A697" s="47">
        <v>45677.284108796295</v>
      </c>
      <c r="B697" s="46">
        <v>9680.0</v>
      </c>
      <c r="C697" s="46"/>
      <c r="D697" s="46"/>
    </row>
    <row r="698">
      <c r="A698" s="47">
        <v>45677.339421296296</v>
      </c>
      <c r="B698" s="46">
        <v>12060.0</v>
      </c>
      <c r="C698" s="48" t="s">
        <v>4121</v>
      </c>
      <c r="D698" s="48"/>
    </row>
    <row r="699">
      <c r="A699" s="47">
        <v>45677.34668981482</v>
      </c>
      <c r="B699" s="46">
        <v>14920.0</v>
      </c>
      <c r="C699" s="46"/>
      <c r="D699" s="46"/>
    </row>
    <row r="700">
      <c r="A700" s="47">
        <v>45677.3503587963</v>
      </c>
      <c r="B700" s="46">
        <v>2380.0</v>
      </c>
      <c r="C700" s="46"/>
      <c r="D700" s="46"/>
    </row>
    <row r="701">
      <c r="A701" s="47">
        <v>45677.351168981484</v>
      </c>
      <c r="B701" s="46">
        <v>2420.0</v>
      </c>
      <c r="C701" s="48" t="s">
        <v>4017</v>
      </c>
      <c r="D701" s="48"/>
    </row>
    <row r="702">
      <c r="A702" s="47">
        <v>45677.355578703704</v>
      </c>
      <c r="B702" s="46">
        <v>10440.0</v>
      </c>
      <c r="C702" s="46"/>
      <c r="D702" s="46"/>
    </row>
    <row r="703">
      <c r="A703" s="47">
        <v>45677.35693287037</v>
      </c>
      <c r="B703" s="46">
        <v>2300.0</v>
      </c>
      <c r="C703" s="48" t="s">
        <v>4017</v>
      </c>
      <c r="D703" s="48"/>
    </row>
    <row r="704">
      <c r="A704" s="47">
        <v>45677.36163194444</v>
      </c>
      <c r="B704" s="46">
        <v>3620.0</v>
      </c>
      <c r="C704" s="46"/>
      <c r="D704" s="46"/>
    </row>
    <row r="705">
      <c r="A705" s="47">
        <v>45677.37453703704</v>
      </c>
      <c r="B705" s="46">
        <v>3660.0</v>
      </c>
      <c r="C705" s="46"/>
      <c r="D705" s="46"/>
    </row>
    <row r="706">
      <c r="A706" s="47">
        <v>45677.3768287037</v>
      </c>
      <c r="B706" s="46">
        <v>3260.0</v>
      </c>
      <c r="C706" s="46"/>
      <c r="D706" s="46"/>
    </row>
    <row r="707">
      <c r="A707" s="47">
        <v>45677.3780787037</v>
      </c>
      <c r="B707" s="46">
        <v>11240.0</v>
      </c>
      <c r="C707" s="46"/>
      <c r="D707" s="46"/>
    </row>
    <row r="708">
      <c r="A708" s="47">
        <v>45677.38263888889</v>
      </c>
      <c r="B708" s="46">
        <v>10800.0</v>
      </c>
      <c r="C708" s="46"/>
      <c r="D708" s="46"/>
    </row>
    <row r="709">
      <c r="A709" s="47">
        <v>45677.38790509259</v>
      </c>
      <c r="B709" s="46">
        <v>11200.0</v>
      </c>
      <c r="C709" s="46"/>
      <c r="D709" s="46"/>
    </row>
    <row r="710">
      <c r="A710" s="47">
        <v>45677.394837962966</v>
      </c>
      <c r="B710" s="46">
        <v>4240.0</v>
      </c>
      <c r="C710" s="48" t="s">
        <v>4048</v>
      </c>
      <c r="D710" s="48"/>
    </row>
    <row r="711">
      <c r="A711" s="47">
        <v>45677.405335648145</v>
      </c>
      <c r="B711" s="46">
        <v>3140.0</v>
      </c>
      <c r="C711" s="46"/>
      <c r="D711" s="46"/>
    </row>
    <row r="712">
      <c r="A712" s="47">
        <v>45677.412673611114</v>
      </c>
      <c r="B712" s="46">
        <v>8460.0</v>
      </c>
      <c r="C712" s="46"/>
      <c r="D712" s="46"/>
    </row>
    <row r="713">
      <c r="A713" s="47">
        <v>45677.41853009259</v>
      </c>
      <c r="B713" s="46">
        <v>13660.0</v>
      </c>
      <c r="C713" s="48" t="s">
        <v>4122</v>
      </c>
      <c r="D713" s="48"/>
    </row>
    <row r="714">
      <c r="A714" s="47">
        <v>45677.42256944445</v>
      </c>
      <c r="B714" s="46">
        <v>10040.0</v>
      </c>
      <c r="C714" s="46"/>
      <c r="D714" s="46"/>
    </row>
    <row r="715">
      <c r="A715" s="47">
        <v>45677.44447916667</v>
      </c>
      <c r="B715" s="46">
        <v>14440.0</v>
      </c>
      <c r="C715" s="48" t="s">
        <v>4074</v>
      </c>
      <c r="D715" s="48"/>
    </row>
    <row r="716">
      <c r="A716" s="47">
        <v>45677.44739583333</v>
      </c>
      <c r="B716" s="46">
        <v>9960.0</v>
      </c>
      <c r="C716" s="46"/>
      <c r="D716" s="46"/>
    </row>
    <row r="717">
      <c r="A717" s="47">
        <v>45677.46046296296</v>
      </c>
      <c r="B717" s="46">
        <v>3140.0</v>
      </c>
      <c r="C717" s="48" t="s">
        <v>3991</v>
      </c>
      <c r="D717" s="48"/>
    </row>
    <row r="718">
      <c r="A718" s="47">
        <v>45677.46638888889</v>
      </c>
      <c r="B718" s="46">
        <v>2940.0</v>
      </c>
      <c r="C718" s="46"/>
      <c r="D718" s="46"/>
    </row>
    <row r="719">
      <c r="A719" s="47">
        <v>45677.468831018516</v>
      </c>
      <c r="B719" s="46">
        <v>9960.0</v>
      </c>
      <c r="C719" s="46"/>
      <c r="D719" s="46"/>
    </row>
    <row r="720">
      <c r="A720" s="47">
        <v>45677.46978009259</v>
      </c>
      <c r="B720" s="46">
        <v>3200.0</v>
      </c>
      <c r="C720" s="48" t="s">
        <v>3990</v>
      </c>
      <c r="D720" s="48"/>
    </row>
    <row r="721">
      <c r="A721" s="47">
        <v>45677.470821759256</v>
      </c>
      <c r="B721" s="46">
        <v>2880.0</v>
      </c>
      <c r="C721" s="46"/>
      <c r="D721" s="46"/>
    </row>
    <row r="722">
      <c r="A722" s="47">
        <v>45677.47383101852</v>
      </c>
      <c r="B722" s="46">
        <v>2800.0</v>
      </c>
      <c r="C722" s="48" t="s">
        <v>3995</v>
      </c>
      <c r="D722" s="48"/>
    </row>
    <row r="723">
      <c r="A723" s="47">
        <v>45677.542916666665</v>
      </c>
      <c r="B723" s="46">
        <v>17220.0</v>
      </c>
      <c r="C723" s="48" t="s">
        <v>4025</v>
      </c>
      <c r="D723" s="48"/>
    </row>
    <row r="724">
      <c r="A724" s="47">
        <v>45677.55420138889</v>
      </c>
      <c r="B724" s="46">
        <v>10880.0</v>
      </c>
      <c r="C724" s="46"/>
      <c r="D724" s="46"/>
    </row>
    <row r="725">
      <c r="A725" s="47">
        <v>45677.57077546296</v>
      </c>
      <c r="B725" s="46">
        <v>11620.0</v>
      </c>
      <c r="C725" s="48" t="s">
        <v>4123</v>
      </c>
      <c r="D725" s="48"/>
    </row>
    <row r="726">
      <c r="A726" s="47">
        <v>45677.57685185185</v>
      </c>
      <c r="B726" s="46">
        <v>9580.0</v>
      </c>
      <c r="C726" s="46"/>
      <c r="D726" s="46"/>
    </row>
    <row r="727">
      <c r="A727" s="47">
        <v>45677.57846064815</v>
      </c>
      <c r="B727" s="46">
        <v>3060.0</v>
      </c>
      <c r="C727" s="48" t="s">
        <v>3990</v>
      </c>
      <c r="D727" s="48"/>
    </row>
    <row r="728">
      <c r="A728" s="47">
        <v>45677.582349537035</v>
      </c>
      <c r="B728" s="46">
        <v>2800.0</v>
      </c>
      <c r="C728" s="48" t="s">
        <v>3995</v>
      </c>
      <c r="D728" s="48"/>
    </row>
    <row r="729">
      <c r="A729" s="47">
        <v>45677.606875</v>
      </c>
      <c r="B729" s="46">
        <v>13560.0</v>
      </c>
      <c r="C729" s="48" t="s">
        <v>4058</v>
      </c>
      <c r="D729" s="48"/>
    </row>
    <row r="730">
      <c r="A730" s="47">
        <v>45677.61078703704</v>
      </c>
      <c r="B730" s="46">
        <v>3440.0</v>
      </c>
      <c r="C730" s="46"/>
      <c r="D730" s="46"/>
    </row>
    <row r="731">
      <c r="A731" s="47">
        <v>45677.61267361111</v>
      </c>
      <c r="B731" s="46">
        <v>8400.0</v>
      </c>
      <c r="C731" s="46"/>
      <c r="D731" s="46"/>
    </row>
    <row r="732">
      <c r="A732" s="47">
        <v>45677.61722222222</v>
      </c>
      <c r="B732" s="46">
        <v>9940.0</v>
      </c>
      <c r="C732" s="46"/>
      <c r="D732" s="46"/>
    </row>
    <row r="733">
      <c r="A733" s="47">
        <v>45677.64540509259</v>
      </c>
      <c r="B733" s="46">
        <v>12980.0</v>
      </c>
      <c r="C733" s="48" t="s">
        <v>4124</v>
      </c>
      <c r="D733" s="48"/>
    </row>
    <row r="734">
      <c r="A734" s="47">
        <v>45677.66056712963</v>
      </c>
      <c r="B734" s="46">
        <v>13580.0</v>
      </c>
      <c r="C734" s="48" t="s">
        <v>4125</v>
      </c>
      <c r="D734" s="48"/>
    </row>
    <row r="735">
      <c r="A735" s="47">
        <v>45677.66181712963</v>
      </c>
      <c r="B735" s="46">
        <v>9460.0</v>
      </c>
      <c r="C735" s="46"/>
      <c r="D735" s="46"/>
    </row>
    <row r="736">
      <c r="A736" s="47">
        <v>45677.66425925926</v>
      </c>
      <c r="B736" s="46">
        <v>10000.0</v>
      </c>
      <c r="C736" s="46"/>
      <c r="D736" s="46"/>
    </row>
    <row r="737">
      <c r="A737" s="47">
        <v>45677.675729166665</v>
      </c>
      <c r="B737" s="46">
        <v>3420.0</v>
      </c>
      <c r="C737" s="46"/>
      <c r="D737" s="46"/>
    </row>
    <row r="738">
      <c r="A738" s="47">
        <v>45677.68440972222</v>
      </c>
      <c r="B738" s="46">
        <v>10980.0</v>
      </c>
      <c r="C738" s="48" t="s">
        <v>4126</v>
      </c>
      <c r="D738" s="48"/>
    </row>
    <row r="739">
      <c r="A739" s="47">
        <v>45678.26552083333</v>
      </c>
      <c r="B739" s="46">
        <v>10100.0</v>
      </c>
      <c r="C739" s="46"/>
      <c r="D739" s="46"/>
    </row>
    <row r="740">
      <c r="A740" s="47">
        <v>45678.293854166666</v>
      </c>
      <c r="B740" s="46">
        <v>10520.0</v>
      </c>
      <c r="C740" s="46"/>
      <c r="D740" s="46"/>
    </row>
    <row r="741">
      <c r="A741" s="47">
        <v>45678.293969907405</v>
      </c>
      <c r="B741" s="46">
        <v>10080.0</v>
      </c>
      <c r="C741" s="46"/>
      <c r="D741" s="46"/>
    </row>
    <row r="742">
      <c r="A742" s="47">
        <v>45678.29865740741</v>
      </c>
      <c r="B742" s="46">
        <v>10740.0</v>
      </c>
      <c r="C742" s="46"/>
      <c r="D742" s="46"/>
    </row>
    <row r="743">
      <c r="A743" s="47">
        <v>45678.31592592593</v>
      </c>
      <c r="B743" s="46">
        <v>3420.0</v>
      </c>
      <c r="C743" s="46"/>
      <c r="D743" s="46"/>
    </row>
    <row r="744">
      <c r="A744" s="47">
        <v>45678.33736111111</v>
      </c>
      <c r="B744" s="46">
        <v>13200.0</v>
      </c>
      <c r="C744" s="48" t="s">
        <v>4127</v>
      </c>
      <c r="D744" s="48"/>
    </row>
    <row r="745">
      <c r="A745" s="47">
        <v>45678.34103009259</v>
      </c>
      <c r="B745" s="46">
        <v>3700.0</v>
      </c>
      <c r="C745" s="48" t="s">
        <v>4097</v>
      </c>
      <c r="D745" s="48"/>
    </row>
    <row r="746">
      <c r="A746" s="47">
        <v>45678.34416666667</v>
      </c>
      <c r="B746" s="46">
        <v>11340.0</v>
      </c>
      <c r="C746" s="48" t="s">
        <v>738</v>
      </c>
      <c r="D746" s="48"/>
    </row>
    <row r="747">
      <c r="A747" s="47">
        <v>45678.344363425924</v>
      </c>
      <c r="B747" s="46">
        <v>10260.0</v>
      </c>
      <c r="C747" s="46"/>
      <c r="D747" s="46"/>
    </row>
    <row r="748">
      <c r="A748" s="47">
        <v>45678.352013888885</v>
      </c>
      <c r="B748" s="46">
        <v>10340.0</v>
      </c>
      <c r="C748" s="46"/>
      <c r="D748" s="46"/>
    </row>
    <row r="749">
      <c r="A749" s="47">
        <v>45678.35361111111</v>
      </c>
      <c r="B749" s="46">
        <v>13060.0</v>
      </c>
      <c r="C749" s="46"/>
      <c r="D749" s="46"/>
    </row>
    <row r="750">
      <c r="A750" s="47">
        <v>45678.354780092595</v>
      </c>
      <c r="B750" s="46">
        <v>3520.0</v>
      </c>
      <c r="C750" s="48" t="s">
        <v>4017</v>
      </c>
      <c r="D750" s="48"/>
    </row>
    <row r="751">
      <c r="A751" s="47">
        <v>45678.35726851852</v>
      </c>
      <c r="B751" s="46">
        <v>2600.0</v>
      </c>
      <c r="C751" s="46"/>
      <c r="D751" s="46"/>
    </row>
    <row r="752">
      <c r="A752" s="47">
        <v>45678.35773148148</v>
      </c>
      <c r="B752" s="46">
        <v>3460.0</v>
      </c>
      <c r="C752" s="46"/>
      <c r="D752" s="46"/>
    </row>
    <row r="753">
      <c r="A753" s="47">
        <v>45678.358310185184</v>
      </c>
      <c r="B753" s="46">
        <v>18440.0</v>
      </c>
      <c r="C753" s="48" t="s">
        <v>4128</v>
      </c>
      <c r="D753" s="48"/>
    </row>
    <row r="754">
      <c r="A754" s="47">
        <v>45678.36488425926</v>
      </c>
      <c r="B754" s="46">
        <v>16400.0</v>
      </c>
      <c r="C754" s="48" t="s">
        <v>4024</v>
      </c>
      <c r="D754" s="48"/>
    </row>
    <row r="755">
      <c r="A755" s="47">
        <v>45678.36550925926</v>
      </c>
      <c r="B755" s="46">
        <v>3520.0</v>
      </c>
      <c r="C755" s="46"/>
      <c r="D755" s="46"/>
    </row>
    <row r="756">
      <c r="A756" s="47">
        <v>45678.37734953704</v>
      </c>
      <c r="B756" s="46">
        <v>9860.0</v>
      </c>
      <c r="C756" s="46"/>
      <c r="D756" s="46"/>
    </row>
    <row r="757">
      <c r="A757" s="47">
        <v>45678.39226851852</v>
      </c>
      <c r="B757" s="46">
        <v>3100.0</v>
      </c>
      <c r="C757" s="48" t="s">
        <v>4129</v>
      </c>
      <c r="D757" s="48"/>
    </row>
    <row r="758">
      <c r="A758" s="47">
        <v>45678.40084490741</v>
      </c>
      <c r="B758" s="46">
        <v>31780.0</v>
      </c>
      <c r="C758" s="48" t="s">
        <v>4128</v>
      </c>
      <c r="D758" s="48"/>
    </row>
    <row r="759">
      <c r="A759" s="47">
        <v>45678.40130787037</v>
      </c>
      <c r="B759" s="46">
        <v>3260.0</v>
      </c>
      <c r="C759" s="48" t="s">
        <v>4112</v>
      </c>
      <c r="D759" s="48"/>
    </row>
    <row r="760">
      <c r="A760" s="47">
        <v>45678.40770833333</v>
      </c>
      <c r="B760" s="46">
        <v>2520.0</v>
      </c>
      <c r="C760" s="46"/>
      <c r="D760" s="46"/>
    </row>
    <row r="761">
      <c r="A761" s="47">
        <v>45678.416041666664</v>
      </c>
      <c r="B761" s="46">
        <v>2600.0</v>
      </c>
      <c r="C761" s="46"/>
      <c r="D761" s="46"/>
    </row>
    <row r="762">
      <c r="A762" s="47">
        <v>45678.426041666666</v>
      </c>
      <c r="B762" s="46">
        <v>13580.0</v>
      </c>
      <c r="C762" s="48" t="s">
        <v>4041</v>
      </c>
      <c r="D762" s="48"/>
    </row>
    <row r="763">
      <c r="A763" s="47">
        <v>45678.42655092593</v>
      </c>
      <c r="B763" s="46">
        <v>13620.0</v>
      </c>
      <c r="C763" s="48" t="s">
        <v>4130</v>
      </c>
      <c r="D763" s="48"/>
    </row>
    <row r="764">
      <c r="A764" s="47">
        <v>45678.43283564815</v>
      </c>
      <c r="B764" s="46">
        <v>10140.0</v>
      </c>
      <c r="C764" s="46"/>
      <c r="D764" s="46"/>
    </row>
    <row r="765">
      <c r="A765" s="47">
        <v>45678.434016203704</v>
      </c>
      <c r="B765" s="46">
        <v>10320.0</v>
      </c>
      <c r="C765" s="46"/>
      <c r="D765" s="46"/>
    </row>
    <row r="766">
      <c r="A766" s="47">
        <v>45678.436631944445</v>
      </c>
      <c r="B766" s="46">
        <v>3600.0</v>
      </c>
      <c r="C766" s="48" t="s">
        <v>4017</v>
      </c>
      <c r="D766" s="48"/>
    </row>
    <row r="767">
      <c r="A767" s="47">
        <v>45678.43672453704</v>
      </c>
      <c r="B767" s="46">
        <v>2960.0</v>
      </c>
      <c r="C767" s="46"/>
      <c r="D767" s="46"/>
    </row>
    <row r="768">
      <c r="A768" s="47">
        <v>45678.4497337963</v>
      </c>
      <c r="B768" s="46">
        <v>2760.0</v>
      </c>
      <c r="C768" s="46"/>
      <c r="D768" s="46"/>
    </row>
    <row r="769">
      <c r="A769" s="47">
        <v>45678.450266203705</v>
      </c>
      <c r="B769" s="46">
        <v>2420.0</v>
      </c>
      <c r="C769" s="48" t="s">
        <v>4077</v>
      </c>
      <c r="D769" s="48"/>
    </row>
    <row r="770">
      <c r="A770" s="47">
        <v>45678.45143518518</v>
      </c>
      <c r="B770" s="46">
        <v>14060.0</v>
      </c>
      <c r="C770" s="46"/>
      <c r="D770" s="46"/>
    </row>
    <row r="771">
      <c r="A771" s="47">
        <v>45678.45648148148</v>
      </c>
      <c r="B771" s="46">
        <v>11540.0</v>
      </c>
      <c r="C771" s="46"/>
      <c r="D771" s="46"/>
    </row>
    <row r="772">
      <c r="A772" s="47">
        <v>45678.46320601852</v>
      </c>
      <c r="B772" s="46">
        <v>9160.0</v>
      </c>
      <c r="C772" s="46"/>
      <c r="D772" s="46"/>
    </row>
    <row r="773">
      <c r="A773" s="47">
        <v>45678.47090277778</v>
      </c>
      <c r="B773" s="46">
        <v>3120.0</v>
      </c>
      <c r="C773" s="48" t="s">
        <v>4131</v>
      </c>
      <c r="D773" s="48"/>
    </row>
    <row r="774">
      <c r="A774" s="47">
        <v>45678.473287037035</v>
      </c>
      <c r="B774" s="46">
        <v>2780.0</v>
      </c>
      <c r="C774" s="48" t="s">
        <v>4131</v>
      </c>
      <c r="D774" s="48"/>
    </row>
    <row r="775">
      <c r="A775" s="47">
        <v>45678.476111111115</v>
      </c>
      <c r="B775" s="46">
        <v>15580.0</v>
      </c>
      <c r="C775" s="48" t="s">
        <v>4132</v>
      </c>
      <c r="D775" s="48"/>
    </row>
    <row r="776">
      <c r="A776" s="47">
        <v>45678.47708333333</v>
      </c>
      <c r="B776" s="46">
        <v>2720.0</v>
      </c>
      <c r="C776" s="48" t="s">
        <v>4133</v>
      </c>
      <c r="D776" s="48"/>
    </row>
    <row r="777">
      <c r="A777" s="47">
        <v>45678.48469907408</v>
      </c>
      <c r="B777" s="46">
        <v>2240.0</v>
      </c>
      <c r="C777" s="46"/>
      <c r="D777" s="46"/>
    </row>
    <row r="778">
      <c r="A778" s="47">
        <v>45678.49151620371</v>
      </c>
      <c r="B778" s="46">
        <v>10100.0</v>
      </c>
      <c r="C778" s="46"/>
      <c r="D778" s="46"/>
    </row>
    <row r="779">
      <c r="A779" s="47">
        <v>45678.4922337963</v>
      </c>
      <c r="B779" s="46">
        <v>33200.0</v>
      </c>
      <c r="C779" s="48" t="s">
        <v>4013</v>
      </c>
      <c r="D779" s="48"/>
    </row>
    <row r="780">
      <c r="A780" s="47">
        <v>45678.49789351852</v>
      </c>
      <c r="B780" s="46">
        <v>11460.0</v>
      </c>
      <c r="C780" s="48" t="s">
        <v>4086</v>
      </c>
      <c r="D780" s="48"/>
    </row>
    <row r="781">
      <c r="A781" s="47">
        <v>45678.49868055555</v>
      </c>
      <c r="B781" s="46">
        <v>2780.0</v>
      </c>
      <c r="C781" s="48" t="s">
        <v>4134</v>
      </c>
      <c r="D781" s="48"/>
    </row>
    <row r="782">
      <c r="A782" s="47">
        <v>45678.50392361111</v>
      </c>
      <c r="B782" s="46">
        <v>9400.0</v>
      </c>
      <c r="C782" s="46"/>
      <c r="D782" s="46"/>
    </row>
    <row r="783">
      <c r="A783" s="47">
        <v>45678.50537037037</v>
      </c>
      <c r="B783" s="46">
        <v>2740.0</v>
      </c>
      <c r="C783" s="48" t="s">
        <v>4134</v>
      </c>
      <c r="D783" s="48"/>
    </row>
    <row r="784">
      <c r="A784" s="47">
        <v>45678.51290509259</v>
      </c>
      <c r="B784" s="46">
        <v>3540.0</v>
      </c>
      <c r="C784" s="46"/>
      <c r="D784" s="46"/>
    </row>
    <row r="785">
      <c r="A785" s="47">
        <v>45678.52270833333</v>
      </c>
      <c r="B785" s="46">
        <v>3400.0</v>
      </c>
      <c r="C785" s="46"/>
      <c r="D785" s="46"/>
    </row>
    <row r="786">
      <c r="A786" s="47">
        <v>45678.533541666664</v>
      </c>
      <c r="B786" s="46">
        <v>11660.0</v>
      </c>
      <c r="C786" s="48" t="s">
        <v>4135</v>
      </c>
      <c r="D786" s="48"/>
    </row>
    <row r="787">
      <c r="A787" s="47">
        <v>45678.535520833335</v>
      </c>
      <c r="B787" s="46">
        <v>13540.0</v>
      </c>
      <c r="C787" s="46"/>
      <c r="D787" s="46"/>
    </row>
    <row r="788">
      <c r="A788" s="47">
        <v>45678.56900462963</v>
      </c>
      <c r="B788" s="46">
        <v>9700.0</v>
      </c>
      <c r="C788" s="46"/>
      <c r="D788" s="46"/>
    </row>
    <row r="789">
      <c r="A789" s="47">
        <v>45678.57634259259</v>
      </c>
      <c r="B789" s="46">
        <v>14760.0</v>
      </c>
      <c r="C789" s="48" t="s">
        <v>4088</v>
      </c>
      <c r="D789" s="48"/>
    </row>
    <row r="790">
      <c r="A790" s="47">
        <v>45678.5766087963</v>
      </c>
      <c r="B790" s="46">
        <v>3120.0</v>
      </c>
      <c r="C790" s="48" t="s">
        <v>4017</v>
      </c>
      <c r="D790" s="48"/>
    </row>
    <row r="791">
      <c r="A791" s="47">
        <v>45678.585</v>
      </c>
      <c r="B791" s="46">
        <v>9900.0</v>
      </c>
      <c r="C791" s="46"/>
      <c r="D791" s="46"/>
    </row>
    <row r="792">
      <c r="A792" s="47">
        <v>45678.58962962963</v>
      </c>
      <c r="B792" s="46">
        <v>14040.0</v>
      </c>
      <c r="C792" s="46"/>
      <c r="D792" s="46"/>
    </row>
    <row r="793">
      <c r="A793" s="47">
        <v>45678.590520833335</v>
      </c>
      <c r="B793" s="46">
        <v>2320.0</v>
      </c>
      <c r="C793" s="46"/>
      <c r="D793" s="46"/>
    </row>
    <row r="794">
      <c r="A794" s="47">
        <v>45678.59576388889</v>
      </c>
      <c r="B794" s="46">
        <v>11260.0</v>
      </c>
      <c r="C794" s="48" t="s">
        <v>4136</v>
      </c>
      <c r="D794" s="48"/>
    </row>
    <row r="795">
      <c r="A795" s="47">
        <v>45678.60192129629</v>
      </c>
      <c r="B795" s="46">
        <v>33340.0</v>
      </c>
      <c r="C795" s="48" t="s">
        <v>4013</v>
      </c>
      <c r="D795" s="48"/>
    </row>
    <row r="796">
      <c r="A796" s="47">
        <v>45678.603993055556</v>
      </c>
      <c r="B796" s="46">
        <v>10220.0</v>
      </c>
      <c r="C796" s="46"/>
      <c r="D796" s="46"/>
    </row>
    <row r="797">
      <c r="A797" s="47">
        <v>45678.60548611111</v>
      </c>
      <c r="B797" s="46">
        <v>2340.0</v>
      </c>
      <c r="C797" s="46"/>
      <c r="D797" s="46"/>
    </row>
    <row r="798">
      <c r="A798" s="47">
        <v>45678.60962962963</v>
      </c>
      <c r="B798" s="46">
        <v>2160.0</v>
      </c>
      <c r="C798" s="46"/>
      <c r="D798" s="46"/>
    </row>
    <row r="799">
      <c r="A799" s="47">
        <v>45678.61785879629</v>
      </c>
      <c r="B799" s="46">
        <v>17040.0</v>
      </c>
      <c r="C799" s="48" t="s">
        <v>4130</v>
      </c>
      <c r="D799" s="48"/>
    </row>
    <row r="800">
      <c r="A800" s="47">
        <v>45678.62293981481</v>
      </c>
      <c r="B800" s="46">
        <v>16340.0</v>
      </c>
      <c r="C800" s="48" t="s">
        <v>4025</v>
      </c>
      <c r="D800" s="48"/>
    </row>
    <row r="801">
      <c r="A801" s="47">
        <v>45678.62938657407</v>
      </c>
      <c r="B801" s="46">
        <v>9900.0</v>
      </c>
      <c r="C801" s="46"/>
      <c r="D801" s="46"/>
    </row>
    <row r="802">
      <c r="A802" s="47">
        <v>45678.633935185186</v>
      </c>
      <c r="B802" s="46">
        <v>10060.0</v>
      </c>
      <c r="C802" s="46"/>
      <c r="D802" s="46"/>
    </row>
    <row r="803">
      <c r="A803" s="47">
        <v>45678.665613425925</v>
      </c>
      <c r="B803" s="46">
        <v>9680.0</v>
      </c>
      <c r="C803" s="46"/>
      <c r="D803" s="46"/>
    </row>
    <row r="804">
      <c r="A804" s="47">
        <v>45678.68954861111</v>
      </c>
      <c r="B804" s="46">
        <v>13940.0</v>
      </c>
      <c r="C804" s="46"/>
      <c r="D804" s="46"/>
    </row>
    <row r="805">
      <c r="A805" s="47">
        <v>45678.70099537037</v>
      </c>
      <c r="B805" s="46">
        <v>14940.0</v>
      </c>
      <c r="C805" s="48" t="s">
        <v>4085</v>
      </c>
      <c r="D805" s="48"/>
    </row>
    <row r="806">
      <c r="A806" s="47">
        <v>45678.71028935185</v>
      </c>
      <c r="B806" s="46">
        <v>12300.0</v>
      </c>
      <c r="C806" s="48" t="s">
        <v>4137</v>
      </c>
      <c r="D806" s="48"/>
    </row>
    <row r="807">
      <c r="A807" s="47">
        <v>45678.71559027778</v>
      </c>
      <c r="B807" s="46">
        <v>13460.0</v>
      </c>
      <c r="C807" s="46"/>
      <c r="D807" s="46"/>
    </row>
    <row r="808">
      <c r="A808" s="47">
        <v>45679.33305555556</v>
      </c>
      <c r="B808" s="46">
        <v>14020.0</v>
      </c>
      <c r="C808" s="46"/>
      <c r="D808" s="46"/>
    </row>
    <row r="809">
      <c r="A809" s="47">
        <v>45679.33461805555</v>
      </c>
      <c r="B809" s="46">
        <v>10840.0</v>
      </c>
      <c r="C809" s="46"/>
      <c r="D809" s="46"/>
    </row>
    <row r="810">
      <c r="A810" s="47">
        <v>45679.3475</v>
      </c>
      <c r="B810" s="46">
        <v>9740.0</v>
      </c>
      <c r="C810" s="46"/>
      <c r="D810" s="46"/>
    </row>
    <row r="811">
      <c r="A811" s="47">
        <v>45679.35748842593</v>
      </c>
      <c r="B811" s="46">
        <v>3080.0</v>
      </c>
      <c r="C811" s="48" t="s">
        <v>4017</v>
      </c>
      <c r="D811" s="48"/>
    </row>
    <row r="812">
      <c r="A812" s="47">
        <v>45679.360763888886</v>
      </c>
      <c r="B812" s="46">
        <v>3020.0</v>
      </c>
      <c r="C812" s="48" t="s">
        <v>4138</v>
      </c>
      <c r="D812" s="48"/>
    </row>
    <row r="813">
      <c r="A813" s="47">
        <v>45679.36519675926</v>
      </c>
      <c r="B813" s="46">
        <v>2940.0</v>
      </c>
      <c r="C813" s="48" t="s">
        <v>4138</v>
      </c>
      <c r="D813" s="48"/>
    </row>
    <row r="814">
      <c r="A814" s="47">
        <v>45679.366377314815</v>
      </c>
      <c r="B814" s="46">
        <v>2320.0</v>
      </c>
      <c r="C814" s="48" t="s">
        <v>4077</v>
      </c>
      <c r="D814" s="48"/>
    </row>
    <row r="815">
      <c r="A815" s="47">
        <v>45679.366527777776</v>
      </c>
      <c r="B815" s="46">
        <v>3560.0</v>
      </c>
      <c r="C815" s="46"/>
      <c r="D815" s="46"/>
    </row>
    <row r="816">
      <c r="A816" s="47">
        <v>45679.373761574076</v>
      </c>
      <c r="B816" s="46">
        <v>32900.0</v>
      </c>
      <c r="C816" s="46"/>
      <c r="D816" s="46"/>
    </row>
    <row r="817">
      <c r="A817" s="47">
        <v>45679.37533564815</v>
      </c>
      <c r="B817" s="46">
        <v>3500.0</v>
      </c>
      <c r="C817" s="48" t="s">
        <v>4012</v>
      </c>
      <c r="D817" s="48"/>
    </row>
    <row r="818">
      <c r="A818" s="47">
        <v>45679.38208333333</v>
      </c>
      <c r="B818" s="46">
        <v>3320.0</v>
      </c>
      <c r="C818" s="46"/>
      <c r="D818" s="46"/>
    </row>
    <row r="819">
      <c r="A819" s="47">
        <v>45679.387337962966</v>
      </c>
      <c r="B819" s="46">
        <v>10580.0</v>
      </c>
      <c r="C819" s="48" t="s">
        <v>4038</v>
      </c>
      <c r="D819" s="48"/>
    </row>
    <row r="820">
      <c r="A820" s="47">
        <v>45679.38753472222</v>
      </c>
      <c r="B820" s="46">
        <v>3220.0</v>
      </c>
      <c r="C820" s="46"/>
      <c r="D820" s="46"/>
    </row>
    <row r="821">
      <c r="A821" s="47">
        <v>45679.390497685185</v>
      </c>
      <c r="B821" s="46">
        <v>9880.0</v>
      </c>
      <c r="C821" s="46"/>
      <c r="D821" s="46"/>
    </row>
    <row r="822">
      <c r="A822" s="47">
        <v>45679.39766203704</v>
      </c>
      <c r="B822" s="46">
        <v>10720.0</v>
      </c>
      <c r="C822" s="48" t="s">
        <v>4139</v>
      </c>
      <c r="D822" s="48"/>
    </row>
    <row r="823">
      <c r="A823" s="47">
        <v>45679.41247685185</v>
      </c>
      <c r="B823" s="46">
        <v>11760.0</v>
      </c>
      <c r="C823" s="48" t="s">
        <v>4140</v>
      </c>
      <c r="D823" s="48"/>
    </row>
    <row r="824">
      <c r="A824" s="47">
        <v>45679.41321759259</v>
      </c>
      <c r="B824" s="46">
        <v>10220.0</v>
      </c>
      <c r="C824" s="46"/>
      <c r="D824" s="46"/>
    </row>
    <row r="825">
      <c r="A825" s="47">
        <v>45679.43881944445</v>
      </c>
      <c r="B825" s="46">
        <v>2600.0</v>
      </c>
      <c r="C825" s="48" t="s">
        <v>4017</v>
      </c>
      <c r="D825" s="48"/>
    </row>
    <row r="826">
      <c r="A826" s="47">
        <v>45679.441979166666</v>
      </c>
      <c r="B826" s="46">
        <v>2420.0</v>
      </c>
      <c r="C826" s="48" t="s">
        <v>4077</v>
      </c>
      <c r="D826" s="48"/>
    </row>
    <row r="827">
      <c r="A827" s="47">
        <v>45679.45408564815</v>
      </c>
      <c r="B827" s="46">
        <v>18160.0</v>
      </c>
      <c r="C827" s="48" t="s">
        <v>4130</v>
      </c>
      <c r="D827" s="48"/>
    </row>
    <row r="828">
      <c r="A828" s="47">
        <v>45679.455509259256</v>
      </c>
      <c r="B828" s="46">
        <v>14020.0</v>
      </c>
      <c r="C828" s="46"/>
      <c r="D828" s="46"/>
    </row>
    <row r="829">
      <c r="A829" s="47">
        <v>45679.45822916667</v>
      </c>
      <c r="B829" s="46">
        <v>2920.0</v>
      </c>
      <c r="C829" s="48" t="s">
        <v>744</v>
      </c>
      <c r="D829" s="48"/>
    </row>
    <row r="830">
      <c r="A830" s="47">
        <v>45679.45849537037</v>
      </c>
      <c r="B830" s="46">
        <v>10040.0</v>
      </c>
      <c r="C830" s="46"/>
      <c r="D830" s="46"/>
    </row>
    <row r="831">
      <c r="A831" s="47">
        <v>45679.4633912037</v>
      </c>
      <c r="B831" s="46">
        <v>2520.0</v>
      </c>
      <c r="C831" s="46"/>
      <c r="D831" s="46"/>
    </row>
    <row r="832">
      <c r="A832" s="47">
        <v>45679.47439814815</v>
      </c>
      <c r="B832" s="46">
        <v>33100.0</v>
      </c>
      <c r="C832" s="46"/>
      <c r="D832" s="46"/>
    </row>
    <row r="833">
      <c r="A833" s="47">
        <v>45679.48709490741</v>
      </c>
      <c r="B833" s="46">
        <v>13980.0</v>
      </c>
      <c r="C833" s="48" t="s">
        <v>4106</v>
      </c>
      <c r="D833" s="48"/>
    </row>
    <row r="834">
      <c r="A834" s="47">
        <v>45679.49631944444</v>
      </c>
      <c r="B834" s="46">
        <v>10140.0</v>
      </c>
      <c r="C834" s="46"/>
      <c r="D834" s="46"/>
    </row>
    <row r="835">
      <c r="A835" s="47">
        <v>45679.50400462963</v>
      </c>
      <c r="B835" s="46">
        <v>3280.0</v>
      </c>
      <c r="C835" s="46"/>
      <c r="D835" s="46"/>
    </row>
    <row r="836">
      <c r="A836" s="47">
        <v>45679.519953703704</v>
      </c>
      <c r="B836" s="46">
        <v>11440.0</v>
      </c>
      <c r="C836" s="48" t="s">
        <v>4074</v>
      </c>
      <c r="D836" s="48"/>
    </row>
    <row r="837">
      <c r="A837" s="47">
        <v>45679.52142361111</v>
      </c>
      <c r="B837" s="46">
        <v>4400.0</v>
      </c>
      <c r="C837" s="46"/>
      <c r="D837" s="46"/>
    </row>
    <row r="838">
      <c r="A838" s="47">
        <v>45679.52421296296</v>
      </c>
      <c r="B838" s="46">
        <v>4360.0</v>
      </c>
      <c r="C838" s="46"/>
      <c r="D838" s="46"/>
    </row>
    <row r="839">
      <c r="A839" s="47">
        <v>45679.527025462965</v>
      </c>
      <c r="B839" s="46">
        <v>10060.0</v>
      </c>
      <c r="C839" s="46"/>
      <c r="D839" s="46"/>
    </row>
    <row r="840">
      <c r="A840" s="47">
        <v>45679.53155092592</v>
      </c>
      <c r="B840" s="46">
        <v>3440.0</v>
      </c>
      <c r="C840" s="46"/>
      <c r="D840" s="46"/>
    </row>
    <row r="841">
      <c r="A841" s="47">
        <v>45679.53203703704</v>
      </c>
      <c r="B841" s="46">
        <v>4740.0</v>
      </c>
      <c r="C841" s="48" t="s">
        <v>4035</v>
      </c>
      <c r="D841" s="48"/>
    </row>
    <row r="842">
      <c r="A842" s="47">
        <v>45679.534849537034</v>
      </c>
      <c r="B842" s="46">
        <v>2680.0</v>
      </c>
      <c r="C842" s="46"/>
      <c r="D842" s="46"/>
    </row>
    <row r="843">
      <c r="A843" s="47">
        <v>45679.54068287037</v>
      </c>
      <c r="B843" s="46">
        <v>3640.0</v>
      </c>
      <c r="C843" s="46"/>
      <c r="D843" s="46"/>
    </row>
    <row r="844">
      <c r="A844" s="47">
        <v>45679.603900462964</v>
      </c>
      <c r="B844" s="46">
        <v>9700.0</v>
      </c>
      <c r="C844" s="46"/>
      <c r="D844" s="46"/>
    </row>
    <row r="845">
      <c r="A845" s="47">
        <v>45679.60799768518</v>
      </c>
      <c r="B845" s="46">
        <v>3740.0</v>
      </c>
      <c r="C845" s="46"/>
      <c r="D845" s="46"/>
    </row>
    <row r="846">
      <c r="A846" s="47">
        <v>45679.60921296296</v>
      </c>
      <c r="B846" s="46">
        <v>12040.0</v>
      </c>
      <c r="C846" s="46"/>
      <c r="D846" s="46"/>
    </row>
    <row r="847">
      <c r="A847" s="47">
        <v>45679.61659722222</v>
      </c>
      <c r="B847" s="46">
        <v>18320.0</v>
      </c>
      <c r="C847" s="48" t="s">
        <v>4130</v>
      </c>
      <c r="D847" s="48"/>
    </row>
    <row r="848">
      <c r="A848" s="47">
        <v>45679.61685185185</v>
      </c>
      <c r="B848" s="46">
        <v>17860.0</v>
      </c>
      <c r="C848" s="48" t="s">
        <v>4024</v>
      </c>
      <c r="D848" s="48"/>
    </row>
    <row r="849">
      <c r="A849" s="47">
        <v>45679.63146990741</v>
      </c>
      <c r="B849" s="46">
        <v>10560.0</v>
      </c>
      <c r="C849" s="46"/>
      <c r="D849" s="46"/>
    </row>
    <row r="850">
      <c r="A850" s="47">
        <v>45679.64599537037</v>
      </c>
      <c r="B850" s="46">
        <v>12260.0</v>
      </c>
      <c r="C850" s="48" t="s">
        <v>4141</v>
      </c>
      <c r="D850" s="48"/>
    </row>
    <row r="851">
      <c r="A851" s="47">
        <v>45679.65016203704</v>
      </c>
      <c r="B851" s="46">
        <v>10700.0</v>
      </c>
      <c r="C851" s="46"/>
      <c r="D851" s="46"/>
    </row>
    <row r="852">
      <c r="A852" s="47">
        <v>45679.66082175926</v>
      </c>
      <c r="B852" s="46">
        <v>10560.0</v>
      </c>
      <c r="C852" s="46"/>
      <c r="D852" s="46"/>
    </row>
    <row r="853">
      <c r="A853" s="47">
        <v>45679.66142361111</v>
      </c>
      <c r="B853" s="46">
        <v>12060.0</v>
      </c>
      <c r="C853" s="48" t="s">
        <v>4142</v>
      </c>
      <c r="D853" s="48"/>
    </row>
    <row r="854">
      <c r="A854" s="47">
        <v>45679.671631944446</v>
      </c>
      <c r="B854" s="46">
        <v>9620.0</v>
      </c>
      <c r="C854" s="46"/>
      <c r="D854" s="46"/>
    </row>
    <row r="855">
      <c r="A855" s="47">
        <v>45679.67344907407</v>
      </c>
      <c r="B855" s="46">
        <v>10660.0</v>
      </c>
      <c r="C855" s="46"/>
      <c r="D855" s="46"/>
    </row>
    <row r="856">
      <c r="A856" s="47">
        <v>45679.67685185185</v>
      </c>
      <c r="B856" s="46">
        <v>2600.0</v>
      </c>
      <c r="C856" s="46"/>
      <c r="D856" s="46"/>
    </row>
    <row r="857">
      <c r="A857" s="47">
        <v>45679.67766203704</v>
      </c>
      <c r="B857" s="46">
        <v>2620.0</v>
      </c>
      <c r="C857" s="46"/>
      <c r="D857" s="46"/>
    </row>
    <row r="858">
      <c r="A858" s="47">
        <v>45679.68184027778</v>
      </c>
      <c r="B858" s="46">
        <v>14040.0</v>
      </c>
      <c r="C858" s="46"/>
      <c r="D858" s="46"/>
    </row>
    <row r="859">
      <c r="A859" s="47">
        <v>45679.681979166664</v>
      </c>
      <c r="B859" s="46">
        <v>10640.0</v>
      </c>
      <c r="C859" s="46"/>
      <c r="D859" s="46"/>
    </row>
    <row r="860">
      <c r="A860" s="47">
        <v>45679.68487268518</v>
      </c>
      <c r="B860" s="46">
        <v>9720.0</v>
      </c>
      <c r="C860" s="46"/>
      <c r="D860" s="46"/>
    </row>
    <row r="861">
      <c r="A861" s="47">
        <v>45679.68630787037</v>
      </c>
      <c r="B861" s="46">
        <v>3360.0</v>
      </c>
      <c r="C861" s="46"/>
      <c r="D861" s="46"/>
    </row>
    <row r="862">
      <c r="A862" s="47">
        <v>45679.68829861111</v>
      </c>
      <c r="B862" s="46">
        <v>3700.0</v>
      </c>
      <c r="C862" s="46"/>
      <c r="D862" s="46"/>
    </row>
    <row r="863">
      <c r="A863" s="47">
        <v>45680.33571759259</v>
      </c>
      <c r="B863" s="46">
        <v>21140.0</v>
      </c>
      <c r="C863" s="48" t="s">
        <v>4143</v>
      </c>
      <c r="D863" s="48"/>
    </row>
    <row r="864">
      <c r="A864" s="47">
        <v>45680.34388888889</v>
      </c>
      <c r="B864" s="46">
        <v>11420.0</v>
      </c>
      <c r="C864" s="48" t="s">
        <v>4144</v>
      </c>
      <c r="D864" s="48"/>
    </row>
    <row r="865">
      <c r="A865" s="47">
        <v>45680.347280092596</v>
      </c>
      <c r="B865" s="46">
        <v>18140.0</v>
      </c>
      <c r="C865" s="48" t="s">
        <v>4145</v>
      </c>
      <c r="D865" s="48"/>
    </row>
    <row r="866">
      <c r="A866" s="47">
        <v>45680.3540625</v>
      </c>
      <c r="B866" s="46">
        <v>2980.0</v>
      </c>
      <c r="C866" s="48" t="s">
        <v>4017</v>
      </c>
      <c r="D866" s="48"/>
    </row>
    <row r="867">
      <c r="A867" s="47">
        <v>45680.35428240741</v>
      </c>
      <c r="B867" s="46">
        <v>9680.0</v>
      </c>
      <c r="C867" s="46"/>
      <c r="D867" s="46"/>
    </row>
    <row r="868">
      <c r="A868" s="47">
        <v>45680.35666666667</v>
      </c>
      <c r="B868" s="46">
        <v>9520.0</v>
      </c>
      <c r="C868" s="46"/>
      <c r="D868" s="46"/>
    </row>
    <row r="869">
      <c r="A869" s="47">
        <v>45680.36540509259</v>
      </c>
      <c r="B869" s="46">
        <v>3640.0</v>
      </c>
      <c r="C869" s="48" t="s">
        <v>4053</v>
      </c>
      <c r="D869" s="48"/>
    </row>
    <row r="870">
      <c r="A870" s="47">
        <v>45680.381689814814</v>
      </c>
      <c r="B870" s="46">
        <v>11360.0</v>
      </c>
      <c r="C870" s="48" t="s">
        <v>4146</v>
      </c>
      <c r="D870" s="48"/>
    </row>
    <row r="871">
      <c r="A871" s="47">
        <v>45680.38638888889</v>
      </c>
      <c r="B871" s="46">
        <v>14040.0</v>
      </c>
      <c r="C871" s="46"/>
      <c r="D871" s="46"/>
    </row>
    <row r="872">
      <c r="A872" s="47">
        <v>45680.389027777775</v>
      </c>
      <c r="B872" s="46">
        <v>2860.0</v>
      </c>
      <c r="C872" s="48" t="s">
        <v>382</v>
      </c>
      <c r="D872" s="48"/>
    </row>
    <row r="873">
      <c r="A873" s="47">
        <v>45680.419756944444</v>
      </c>
      <c r="B873" s="46">
        <v>1720.0</v>
      </c>
      <c r="C873" s="46"/>
      <c r="D873" s="46"/>
    </row>
    <row r="874">
      <c r="A874" s="47">
        <v>45680.424421296295</v>
      </c>
      <c r="B874" s="46">
        <v>16780.0</v>
      </c>
      <c r="C874" s="48" t="s">
        <v>4147</v>
      </c>
      <c r="D874" s="48"/>
    </row>
    <row r="875">
      <c r="A875" s="47">
        <v>45680.42806712963</v>
      </c>
      <c r="B875" s="46">
        <v>2740.0</v>
      </c>
      <c r="C875" s="46"/>
      <c r="D875" s="46"/>
    </row>
    <row r="876">
      <c r="A876" s="47">
        <v>45680.4374537037</v>
      </c>
      <c r="B876" s="46">
        <v>9560.0</v>
      </c>
      <c r="C876" s="46"/>
      <c r="D876" s="46"/>
    </row>
    <row r="877">
      <c r="A877" s="47">
        <v>45680.44027777778</v>
      </c>
      <c r="B877" s="46">
        <v>4160.0</v>
      </c>
      <c r="C877" s="48" t="s">
        <v>3980</v>
      </c>
      <c r="D877" s="48"/>
    </row>
    <row r="878">
      <c r="A878" s="47">
        <v>45680.444699074076</v>
      </c>
      <c r="B878" s="46">
        <v>10060.0</v>
      </c>
      <c r="C878" s="46"/>
      <c r="D878" s="46"/>
    </row>
    <row r="879">
      <c r="A879" s="47">
        <v>45680.4490625</v>
      </c>
      <c r="B879" s="46">
        <v>13940.0</v>
      </c>
      <c r="C879" s="46"/>
      <c r="D879" s="46"/>
    </row>
    <row r="880">
      <c r="A880" s="47">
        <v>45680.4603587963</v>
      </c>
      <c r="B880" s="46">
        <v>12480.0</v>
      </c>
      <c r="C880" s="46"/>
      <c r="D880" s="46"/>
    </row>
    <row r="881">
      <c r="A881" s="47">
        <v>45680.46130787037</v>
      </c>
      <c r="B881" s="46">
        <v>10240.0</v>
      </c>
      <c r="C881" s="46"/>
      <c r="D881" s="46"/>
    </row>
    <row r="882">
      <c r="A882" s="47">
        <v>45680.47162037037</v>
      </c>
      <c r="B882" s="46">
        <v>2360.0</v>
      </c>
      <c r="C882" s="48" t="s">
        <v>3981</v>
      </c>
      <c r="D882" s="48"/>
    </row>
    <row r="883">
      <c r="A883" s="47">
        <v>45680.481412037036</v>
      </c>
      <c r="B883" s="46">
        <v>33500.0</v>
      </c>
      <c r="C883" s="48" t="s">
        <v>4050</v>
      </c>
      <c r="D883" s="48"/>
    </row>
    <row r="884">
      <c r="A884" s="47">
        <v>45680.49359953704</v>
      </c>
      <c r="B884" s="46">
        <v>10960.0</v>
      </c>
      <c r="C884" s="48" t="s">
        <v>4148</v>
      </c>
      <c r="D884" s="48"/>
    </row>
    <row r="885">
      <c r="A885" s="47">
        <v>45680.502488425926</v>
      </c>
      <c r="B885" s="46">
        <v>13600.0</v>
      </c>
      <c r="C885" s="48" t="s">
        <v>4149</v>
      </c>
      <c r="D885" s="48"/>
    </row>
    <row r="886">
      <c r="A886" s="47">
        <v>45680.509421296294</v>
      </c>
      <c r="B886" s="46">
        <v>13920.0</v>
      </c>
      <c r="C886" s="46"/>
      <c r="D886" s="46"/>
    </row>
    <row r="887">
      <c r="A887" s="47">
        <v>45680.509733796294</v>
      </c>
      <c r="B887" s="46">
        <v>9700.0</v>
      </c>
      <c r="C887" s="46"/>
      <c r="D887" s="46"/>
    </row>
    <row r="888">
      <c r="A888" s="47">
        <v>45680.50986111111</v>
      </c>
      <c r="B888" s="46">
        <v>9660.0</v>
      </c>
      <c r="C888" s="46"/>
      <c r="D888" s="46"/>
    </row>
    <row r="889">
      <c r="A889" s="47">
        <v>45680.516921296294</v>
      </c>
      <c r="B889" s="46">
        <v>36840.0</v>
      </c>
      <c r="C889" s="46"/>
      <c r="D889" s="46"/>
    </row>
    <row r="890">
      <c r="A890" s="47">
        <v>45680.52554398148</v>
      </c>
      <c r="B890" s="46">
        <v>3840.0</v>
      </c>
      <c r="C890" s="46"/>
      <c r="D890" s="46"/>
    </row>
    <row r="891">
      <c r="A891" s="47">
        <v>45680.52863425926</v>
      </c>
      <c r="B891" s="46">
        <v>2660.0</v>
      </c>
      <c r="C891" s="46"/>
      <c r="D891" s="46"/>
    </row>
    <row r="892">
      <c r="A892" s="47">
        <v>45680.53109953704</v>
      </c>
      <c r="B892" s="46">
        <v>20500.0</v>
      </c>
      <c r="C892" s="46"/>
      <c r="D892" s="46"/>
    </row>
    <row r="893">
      <c r="A893" s="47">
        <v>45680.543171296296</v>
      </c>
      <c r="B893" s="46">
        <v>8460.0</v>
      </c>
      <c r="C893" s="46"/>
      <c r="D893" s="46"/>
    </row>
    <row r="894">
      <c r="A894" s="47">
        <v>45680.55055555556</v>
      </c>
      <c r="B894" s="46">
        <v>8420.0</v>
      </c>
      <c r="C894" s="46"/>
      <c r="D894" s="46"/>
    </row>
    <row r="895">
      <c r="A895" s="47">
        <v>45680.555081018516</v>
      </c>
      <c r="B895" s="46">
        <v>33280.0</v>
      </c>
      <c r="C895" s="46"/>
      <c r="D895" s="46"/>
    </row>
    <row r="896">
      <c r="A896" s="47">
        <v>45680.56297453704</v>
      </c>
      <c r="B896" s="46">
        <v>2840.0</v>
      </c>
      <c r="C896" s="46"/>
      <c r="D896" s="46"/>
    </row>
    <row r="897">
      <c r="A897" s="47">
        <v>45680.57077546296</v>
      </c>
      <c r="B897" s="46">
        <v>2700.0</v>
      </c>
      <c r="C897" s="46"/>
      <c r="D897" s="46"/>
    </row>
    <row r="898">
      <c r="A898" s="47">
        <v>45680.57165509259</v>
      </c>
      <c r="B898" s="46">
        <v>2700.0</v>
      </c>
      <c r="C898" s="48" t="s">
        <v>744</v>
      </c>
      <c r="D898" s="48"/>
    </row>
    <row r="899">
      <c r="A899" s="47">
        <v>45680.57634259259</v>
      </c>
      <c r="B899" s="46">
        <v>2520.0</v>
      </c>
      <c r="C899" s="46"/>
      <c r="D899" s="46"/>
    </row>
    <row r="900">
      <c r="A900" s="47">
        <v>45680.584652777776</v>
      </c>
      <c r="B900" s="46">
        <v>11740.0</v>
      </c>
      <c r="C900" s="48" t="s">
        <v>4150</v>
      </c>
      <c r="D900" s="48"/>
    </row>
    <row r="901">
      <c r="A901" s="47">
        <v>45680.589004629626</v>
      </c>
      <c r="B901" s="46">
        <v>11320.0</v>
      </c>
      <c r="C901" s="48" t="s">
        <v>4007</v>
      </c>
      <c r="D901" s="48"/>
    </row>
    <row r="902">
      <c r="A902" s="47">
        <v>45680.60472222222</v>
      </c>
      <c r="B902" s="46">
        <v>12940.0</v>
      </c>
      <c r="C902" s="46"/>
      <c r="D902" s="46"/>
    </row>
    <row r="903">
      <c r="A903" s="47">
        <v>45680.606307870374</v>
      </c>
      <c r="B903" s="46">
        <v>9580.0</v>
      </c>
      <c r="C903" s="46"/>
      <c r="D903" s="46"/>
    </row>
    <row r="904">
      <c r="A904" s="47">
        <v>45680.61736111111</v>
      </c>
      <c r="B904" s="46">
        <v>9560.0</v>
      </c>
      <c r="C904" s="46"/>
      <c r="D904" s="46"/>
    </row>
    <row r="905">
      <c r="A905" s="47">
        <v>45680.65033564815</v>
      </c>
      <c r="B905" s="46">
        <v>13620.0</v>
      </c>
      <c r="C905" s="46"/>
      <c r="D905" s="46"/>
    </row>
    <row r="906">
      <c r="A906" s="47">
        <v>45680.65619212963</v>
      </c>
      <c r="B906" s="46">
        <v>11240.0</v>
      </c>
      <c r="C906" s="48" t="s">
        <v>4151</v>
      </c>
      <c r="D906" s="48"/>
    </row>
    <row r="907">
      <c r="A907" s="47">
        <v>45680.66627314815</v>
      </c>
      <c r="B907" s="46">
        <v>9560.0</v>
      </c>
      <c r="C907" s="46"/>
      <c r="D907" s="46"/>
    </row>
    <row r="908">
      <c r="A908" s="47">
        <v>45680.67565972222</v>
      </c>
      <c r="B908" s="46">
        <v>11220.0</v>
      </c>
      <c r="C908" s="48" t="s">
        <v>4045</v>
      </c>
      <c r="D908" s="48"/>
    </row>
    <row r="909">
      <c r="A909" s="47">
        <v>45680.68158564815</v>
      </c>
      <c r="B909" s="46">
        <v>8920.0</v>
      </c>
      <c r="C909" s="46"/>
      <c r="D909" s="46"/>
    </row>
    <row r="910">
      <c r="A910" s="47">
        <v>45680.69125</v>
      </c>
      <c r="B910" s="46">
        <v>10560.0</v>
      </c>
      <c r="C910" s="48" t="s">
        <v>4152</v>
      </c>
      <c r="D910" s="48"/>
    </row>
    <row r="911">
      <c r="A911" s="47">
        <v>45680.702048611114</v>
      </c>
      <c r="B911" s="46">
        <v>10400.0</v>
      </c>
      <c r="C911" s="48" t="s">
        <v>4153</v>
      </c>
      <c r="D911" s="48"/>
    </row>
    <row r="912">
      <c r="A912" s="47">
        <v>45681.29185185185</v>
      </c>
      <c r="B912" s="46">
        <v>9620.0</v>
      </c>
      <c r="C912" s="46"/>
      <c r="D912" s="46"/>
    </row>
    <row r="913">
      <c r="A913" s="47">
        <v>45681.292905092596</v>
      </c>
      <c r="B913" s="46">
        <v>17080.0</v>
      </c>
      <c r="C913" s="46"/>
      <c r="D913" s="46"/>
    </row>
    <row r="914">
      <c r="A914" s="47">
        <v>45681.29346064815</v>
      </c>
      <c r="B914" s="46">
        <v>10080.0</v>
      </c>
      <c r="C914" s="46"/>
      <c r="D914" s="46"/>
    </row>
    <row r="915">
      <c r="A915" s="47">
        <v>45681.29474537037</v>
      </c>
      <c r="B915" s="46">
        <v>10640.0</v>
      </c>
      <c r="C915" s="46"/>
      <c r="D915" s="46"/>
    </row>
    <row r="916">
      <c r="A916" s="47">
        <v>45681.33777777778</v>
      </c>
      <c r="B916" s="46">
        <v>11640.0</v>
      </c>
      <c r="C916" s="46"/>
      <c r="D916" s="46"/>
    </row>
    <row r="917">
      <c r="A917" s="47">
        <v>45681.3422337963</v>
      </c>
      <c r="B917" s="46">
        <v>10000.0</v>
      </c>
      <c r="C917" s="46"/>
      <c r="D917" s="46"/>
    </row>
    <row r="918">
      <c r="A918" s="47">
        <v>45681.35638888889</v>
      </c>
      <c r="B918" s="46">
        <v>13980.0</v>
      </c>
      <c r="C918" s="46"/>
      <c r="D918" s="46"/>
    </row>
    <row r="919">
      <c r="A919" s="47">
        <v>45681.359872685185</v>
      </c>
      <c r="B919" s="46">
        <v>10860.0</v>
      </c>
      <c r="C919" s="48" t="s">
        <v>4021</v>
      </c>
      <c r="D919" s="48"/>
    </row>
    <row r="920">
      <c r="A920" s="47">
        <v>45681.36005787037</v>
      </c>
      <c r="B920" s="46">
        <v>3240.0</v>
      </c>
      <c r="C920" s="48" t="s">
        <v>4017</v>
      </c>
      <c r="D920" s="48"/>
    </row>
    <row r="921">
      <c r="A921" s="47">
        <v>45681.360451388886</v>
      </c>
      <c r="B921" s="46">
        <v>2880.0</v>
      </c>
      <c r="C921" s="46"/>
      <c r="D921" s="46"/>
    </row>
    <row r="922">
      <c r="A922" s="47">
        <v>45681.37296296296</v>
      </c>
      <c r="B922" s="46">
        <v>11440.0</v>
      </c>
      <c r="C922" s="48" t="s">
        <v>4154</v>
      </c>
      <c r="D922" s="48"/>
    </row>
    <row r="923">
      <c r="A923" s="47">
        <v>45681.37337962963</v>
      </c>
      <c r="B923" s="46">
        <v>9040.0</v>
      </c>
      <c r="C923" s="46"/>
      <c r="D923" s="46"/>
    </row>
    <row r="924">
      <c r="A924" s="47">
        <v>45681.37763888889</v>
      </c>
      <c r="B924" s="46">
        <v>9960.0</v>
      </c>
      <c r="C924" s="46"/>
      <c r="D924" s="46"/>
    </row>
    <row r="925">
      <c r="A925" s="47">
        <v>45681.377974537034</v>
      </c>
      <c r="B925" s="46">
        <v>2340.0</v>
      </c>
      <c r="C925" s="46"/>
      <c r="D925" s="46"/>
    </row>
    <row r="926">
      <c r="A926" s="47">
        <v>45681.38365740741</v>
      </c>
      <c r="B926" s="46">
        <v>14200.0</v>
      </c>
      <c r="C926" s="46"/>
      <c r="D926" s="46"/>
    </row>
    <row r="927">
      <c r="A927" s="47">
        <v>45681.393958333334</v>
      </c>
      <c r="B927" s="46">
        <v>12940.0</v>
      </c>
      <c r="C927" s="46"/>
      <c r="D927" s="46"/>
    </row>
    <row r="928">
      <c r="A928" s="47">
        <v>45681.39829861111</v>
      </c>
      <c r="B928" s="46">
        <v>9640.0</v>
      </c>
      <c r="C928" s="46"/>
      <c r="D928" s="46"/>
    </row>
    <row r="929">
      <c r="A929" s="47">
        <v>45681.40491898148</v>
      </c>
      <c r="B929" s="46">
        <v>11860.0</v>
      </c>
      <c r="C929" s="48" t="s">
        <v>4155</v>
      </c>
      <c r="D929" s="48"/>
    </row>
    <row r="930">
      <c r="A930" s="47">
        <v>45681.40672453704</v>
      </c>
      <c r="B930" s="46">
        <v>11280.0</v>
      </c>
      <c r="C930" s="48" t="s">
        <v>4156</v>
      </c>
      <c r="D930" s="48"/>
    </row>
    <row r="931">
      <c r="A931" s="47">
        <v>45681.41174768518</v>
      </c>
      <c r="B931" s="46">
        <v>10120.0</v>
      </c>
      <c r="C931" s="46"/>
      <c r="D931" s="46"/>
    </row>
    <row r="932">
      <c r="A932" s="47">
        <v>45681.41311342592</v>
      </c>
      <c r="B932" s="46">
        <v>30880.0</v>
      </c>
      <c r="C932" s="48" t="s">
        <v>4157</v>
      </c>
      <c r="D932" s="48"/>
    </row>
    <row r="933">
      <c r="A933" s="47">
        <v>45681.414502314816</v>
      </c>
      <c r="B933" s="46">
        <v>9400.0</v>
      </c>
      <c r="C933" s="46"/>
      <c r="D933" s="46"/>
    </row>
    <row r="934">
      <c r="A934" s="47">
        <v>45681.41916666667</v>
      </c>
      <c r="B934" s="46">
        <v>9920.0</v>
      </c>
      <c r="C934" s="48" t="s">
        <v>4158</v>
      </c>
      <c r="D934" s="48"/>
    </row>
    <row r="935">
      <c r="A935" s="47">
        <v>45681.422847222224</v>
      </c>
      <c r="B935" s="46">
        <v>9400.0</v>
      </c>
      <c r="C935" s="46"/>
      <c r="D935" s="46"/>
    </row>
    <row r="936">
      <c r="A936" s="47">
        <v>45681.42726851852</v>
      </c>
      <c r="B936" s="46">
        <v>3360.0</v>
      </c>
      <c r="C936" s="48" t="s">
        <v>4159</v>
      </c>
      <c r="D936" s="48"/>
    </row>
    <row r="937">
      <c r="A937" s="47">
        <v>45681.437060185184</v>
      </c>
      <c r="B937" s="46">
        <v>11240.0</v>
      </c>
      <c r="C937" s="48" t="s">
        <v>4160</v>
      </c>
      <c r="D937" s="48"/>
    </row>
    <row r="938">
      <c r="A938" s="47">
        <v>45681.440254629626</v>
      </c>
      <c r="B938" s="46">
        <v>9400.0</v>
      </c>
      <c r="C938" s="46"/>
      <c r="D938" s="46"/>
    </row>
    <row r="939">
      <c r="A939" s="47">
        <v>45681.44070601852</v>
      </c>
      <c r="B939" s="46">
        <v>2960.0</v>
      </c>
      <c r="C939" s="48" t="s">
        <v>3990</v>
      </c>
      <c r="D939" s="48"/>
    </row>
    <row r="940">
      <c r="A940" s="47">
        <v>45681.44494212963</v>
      </c>
      <c r="B940" s="46">
        <v>2860.0</v>
      </c>
      <c r="C940" s="46"/>
      <c r="D940" s="46"/>
    </row>
    <row r="941">
      <c r="A941" s="47">
        <v>45681.44517361111</v>
      </c>
      <c r="B941" s="46">
        <v>2720.0</v>
      </c>
      <c r="C941" s="46"/>
      <c r="D941" s="46"/>
    </row>
    <row r="942">
      <c r="A942" s="47">
        <v>45681.44956018519</v>
      </c>
      <c r="B942" s="46">
        <v>2820.0</v>
      </c>
      <c r="C942" s="46"/>
      <c r="D942" s="46"/>
    </row>
    <row r="943">
      <c r="A943" s="47">
        <v>45681.45738425926</v>
      </c>
      <c r="B943" s="46">
        <v>10580.0</v>
      </c>
      <c r="C943" s="46"/>
      <c r="D943" s="46"/>
    </row>
    <row r="944">
      <c r="A944" s="47">
        <v>45681.45943287037</v>
      </c>
      <c r="B944" s="46">
        <v>13880.0</v>
      </c>
      <c r="C944" s="46"/>
      <c r="D944" s="46"/>
    </row>
    <row r="945">
      <c r="A945" s="47">
        <v>45681.46523148148</v>
      </c>
      <c r="B945" s="46">
        <v>11520.0</v>
      </c>
      <c r="C945" s="46"/>
      <c r="D945" s="46"/>
    </row>
    <row r="946">
      <c r="A946" s="47">
        <v>45681.468668981484</v>
      </c>
      <c r="B946" s="46">
        <v>9500.0</v>
      </c>
      <c r="C946" s="46"/>
      <c r="D946" s="46"/>
    </row>
    <row r="947">
      <c r="A947" s="47">
        <v>45681.478796296295</v>
      </c>
      <c r="B947" s="46">
        <v>10900.0</v>
      </c>
      <c r="C947" s="46"/>
      <c r="D947" s="46"/>
    </row>
    <row r="948">
      <c r="A948" s="47">
        <v>45684.31366898148</v>
      </c>
      <c r="B948" s="46">
        <v>12220.0</v>
      </c>
      <c r="C948" s="46"/>
      <c r="D948" s="46"/>
    </row>
    <row r="949">
      <c r="A949" s="47">
        <v>45684.31862268518</v>
      </c>
      <c r="B949" s="46">
        <v>9400.0</v>
      </c>
      <c r="C949" s="46"/>
      <c r="D949" s="46"/>
    </row>
    <row r="950">
      <c r="A950" s="47">
        <v>45684.33483796296</v>
      </c>
      <c r="B950" s="46">
        <v>3100.0</v>
      </c>
      <c r="C950" s="48" t="s">
        <v>4129</v>
      </c>
      <c r="D950" s="48"/>
    </row>
    <row r="951">
      <c r="A951" s="47">
        <v>45684.33557870371</v>
      </c>
      <c r="B951" s="46">
        <v>3060.0</v>
      </c>
      <c r="C951" s="48" t="s">
        <v>4051</v>
      </c>
      <c r="D951" s="48"/>
    </row>
    <row r="952">
      <c r="A952" s="47">
        <v>45684.33583333333</v>
      </c>
      <c r="B952" s="46">
        <v>2680.0</v>
      </c>
      <c r="C952" s="48" t="s">
        <v>4031</v>
      </c>
      <c r="D952" s="48"/>
    </row>
    <row r="953">
      <c r="A953" s="47">
        <v>45684.33871527778</v>
      </c>
      <c r="B953" s="46">
        <v>2540.0</v>
      </c>
      <c r="C953" s="48" t="s">
        <v>4161</v>
      </c>
      <c r="D953" s="48"/>
    </row>
    <row r="954">
      <c r="A954" s="47">
        <v>45684.3409837963</v>
      </c>
      <c r="B954" s="46">
        <v>2580.0</v>
      </c>
      <c r="C954" s="48" t="s">
        <v>4114</v>
      </c>
      <c r="D954" s="48"/>
    </row>
    <row r="955">
      <c r="A955" s="47">
        <v>45684.34431712963</v>
      </c>
      <c r="B955" s="46">
        <v>16720.0</v>
      </c>
      <c r="C955" s="46"/>
      <c r="D955" s="46"/>
    </row>
    <row r="956">
      <c r="A956" s="47">
        <v>45684.34460648148</v>
      </c>
      <c r="B956" s="46">
        <v>2520.0</v>
      </c>
      <c r="C956" s="48" t="s">
        <v>4032</v>
      </c>
      <c r="D956" s="48"/>
    </row>
    <row r="957">
      <c r="A957" s="47">
        <v>45684.355358796296</v>
      </c>
      <c r="B957" s="46">
        <v>11260.0</v>
      </c>
      <c r="C957" s="48" t="s">
        <v>4071</v>
      </c>
      <c r="D957" s="48"/>
    </row>
    <row r="958">
      <c r="A958" s="47">
        <v>45684.35665509259</v>
      </c>
      <c r="B958" s="46">
        <v>18200.0</v>
      </c>
      <c r="C958" s="46"/>
      <c r="D958" s="46"/>
    </row>
    <row r="959">
      <c r="A959" s="47">
        <v>45684.360439814816</v>
      </c>
      <c r="B959" s="46">
        <v>10440.0</v>
      </c>
      <c r="C959" s="46"/>
      <c r="D959" s="46"/>
    </row>
    <row r="960">
      <c r="A960" s="47">
        <v>45684.362916666665</v>
      </c>
      <c r="B960" s="46">
        <v>12300.0</v>
      </c>
      <c r="C960" s="48" t="s">
        <v>4162</v>
      </c>
      <c r="D960" s="48"/>
    </row>
    <row r="961">
      <c r="A961" s="47">
        <v>45684.36814814815</v>
      </c>
      <c r="B961" s="46">
        <v>3180.0</v>
      </c>
      <c r="C961" s="48" t="s">
        <v>3986</v>
      </c>
      <c r="D961" s="48"/>
    </row>
    <row r="962">
      <c r="A962" s="47">
        <v>45684.390648148146</v>
      </c>
      <c r="B962" s="46">
        <v>3040.0</v>
      </c>
      <c r="C962" s="46"/>
      <c r="D962" s="46"/>
    </row>
    <row r="963">
      <c r="A963" s="47">
        <v>45684.391284722224</v>
      </c>
      <c r="B963" s="46">
        <v>4000.0</v>
      </c>
      <c r="C963" s="48" t="s">
        <v>4129</v>
      </c>
      <c r="D963" s="48"/>
    </row>
    <row r="964">
      <c r="A964" s="47">
        <v>45684.40074074074</v>
      </c>
      <c r="B964" s="46">
        <v>2600.0</v>
      </c>
      <c r="C964" s="46"/>
      <c r="D964" s="46"/>
    </row>
    <row r="965">
      <c r="A965" s="47">
        <v>45684.4053587963</v>
      </c>
      <c r="B965" s="46">
        <v>17020.0</v>
      </c>
      <c r="C965" s="46"/>
      <c r="D965" s="46"/>
    </row>
    <row r="966">
      <c r="A966" s="47">
        <v>45684.4059375</v>
      </c>
      <c r="B966" s="46">
        <v>13800.0</v>
      </c>
      <c r="C966" s="46"/>
      <c r="D966" s="46"/>
    </row>
    <row r="967">
      <c r="A967" s="47">
        <v>45684.41777777778</v>
      </c>
      <c r="B967" s="46">
        <v>17640.0</v>
      </c>
      <c r="C967" s="46"/>
      <c r="D967" s="46"/>
    </row>
    <row r="968">
      <c r="A968" s="47">
        <v>45684.42884259259</v>
      </c>
      <c r="B968" s="46">
        <v>30620.0</v>
      </c>
      <c r="C968" s="48" t="s">
        <v>4157</v>
      </c>
      <c r="D968" s="48"/>
    </row>
    <row r="969">
      <c r="A969" s="47">
        <v>45684.43917824074</v>
      </c>
      <c r="B969" s="46">
        <v>2820.0</v>
      </c>
      <c r="C969" s="48" t="s">
        <v>4017</v>
      </c>
      <c r="D969" s="48"/>
    </row>
    <row r="970">
      <c r="A970" s="47">
        <v>45684.4396875</v>
      </c>
      <c r="B970" s="46">
        <v>2720.0</v>
      </c>
      <c r="C970" s="48" t="s">
        <v>4163</v>
      </c>
      <c r="D970" s="48"/>
    </row>
    <row r="971">
      <c r="A971" s="47">
        <v>45684.44496527778</v>
      </c>
      <c r="B971" s="46">
        <v>10160.0</v>
      </c>
      <c r="C971" s="46"/>
      <c r="D971" s="46"/>
    </row>
    <row r="972">
      <c r="A972" s="47">
        <v>45684.44516203704</v>
      </c>
      <c r="B972" s="46">
        <v>2420.0</v>
      </c>
      <c r="C972" s="46"/>
      <c r="D972" s="46"/>
    </row>
    <row r="973">
      <c r="A973" s="47">
        <v>45684.44605324074</v>
      </c>
      <c r="B973" s="46">
        <v>2700.0</v>
      </c>
      <c r="C973" s="46"/>
      <c r="D973" s="46"/>
    </row>
    <row r="974">
      <c r="A974" s="47">
        <v>45684.44645833333</v>
      </c>
      <c r="B974" s="46">
        <v>2280.0</v>
      </c>
      <c r="C974" s="46"/>
      <c r="D974" s="46"/>
    </row>
    <row r="975">
      <c r="A975" s="47">
        <v>45684.45652777778</v>
      </c>
      <c r="B975" s="46">
        <v>10100.0</v>
      </c>
      <c r="C975" s="46"/>
      <c r="D975" s="46"/>
    </row>
    <row r="976">
      <c r="A976" s="47">
        <v>45684.46255787037</v>
      </c>
      <c r="B976" s="46">
        <v>11260.0</v>
      </c>
      <c r="C976" s="46"/>
      <c r="D976" s="46"/>
    </row>
    <row r="977">
      <c r="A977" s="47">
        <v>45684.4628125</v>
      </c>
      <c r="B977" s="46">
        <v>2920.0</v>
      </c>
      <c r="C977" s="46"/>
      <c r="D977" s="46"/>
    </row>
    <row r="978">
      <c r="A978" s="47">
        <v>45684.46467592593</v>
      </c>
      <c r="B978" s="46">
        <v>10740.0</v>
      </c>
      <c r="C978" s="46"/>
      <c r="D978" s="46"/>
    </row>
    <row r="979">
      <c r="A979" s="47">
        <v>45684.47189814815</v>
      </c>
      <c r="B979" s="46">
        <v>16500.0</v>
      </c>
      <c r="C979" s="46"/>
      <c r="D979" s="46"/>
    </row>
    <row r="980">
      <c r="A980" s="47">
        <v>45684.472291666665</v>
      </c>
      <c r="B980" s="46">
        <v>3860.0</v>
      </c>
      <c r="C980" s="48" t="s">
        <v>4048</v>
      </c>
      <c r="D980" s="48"/>
    </row>
    <row r="981">
      <c r="A981" s="47">
        <v>45684.47304398148</v>
      </c>
      <c r="B981" s="46">
        <v>13820.0</v>
      </c>
      <c r="C981" s="46"/>
      <c r="D981" s="46"/>
    </row>
    <row r="982">
      <c r="A982" s="47">
        <v>45684.506898148145</v>
      </c>
      <c r="B982" s="46">
        <v>9580.0</v>
      </c>
      <c r="C982" s="46"/>
      <c r="D982" s="46"/>
    </row>
    <row r="983">
      <c r="A983" s="47">
        <v>45684.51587962963</v>
      </c>
      <c r="B983" s="46">
        <v>12760.0</v>
      </c>
      <c r="C983" s="48" t="s">
        <v>4089</v>
      </c>
      <c r="D983" s="48"/>
    </row>
    <row r="984">
      <c r="A984" s="47">
        <v>45684.51634259259</v>
      </c>
      <c r="B984" s="46">
        <v>32080.0</v>
      </c>
      <c r="C984" s="48" t="s">
        <v>4157</v>
      </c>
      <c r="D984" s="48"/>
    </row>
    <row r="985">
      <c r="A985" s="47">
        <v>45684.52379629629</v>
      </c>
      <c r="B985" s="46">
        <v>10200.0</v>
      </c>
      <c r="C985" s="46"/>
      <c r="D985" s="46"/>
    </row>
    <row r="986">
      <c r="A986" s="47">
        <v>45684.531805555554</v>
      </c>
      <c r="B986" s="46">
        <v>37900.0</v>
      </c>
      <c r="C986" s="48" t="s">
        <v>4128</v>
      </c>
      <c r="D986" s="48"/>
    </row>
    <row r="987">
      <c r="A987" s="47">
        <v>45684.532800925925</v>
      </c>
      <c r="B987" s="46">
        <v>3020.0</v>
      </c>
      <c r="C987" s="46"/>
      <c r="D987" s="46"/>
    </row>
    <row r="988">
      <c r="A988" s="47">
        <v>45684.56335648148</v>
      </c>
      <c r="B988" s="46">
        <v>3480.0</v>
      </c>
      <c r="C988" s="48" t="s">
        <v>4129</v>
      </c>
      <c r="D988" s="48"/>
    </row>
    <row r="989">
      <c r="A989" s="47">
        <v>45684.56707175926</v>
      </c>
      <c r="B989" s="46">
        <v>17220.0</v>
      </c>
      <c r="C989" s="46"/>
      <c r="D989" s="46"/>
    </row>
    <row r="990">
      <c r="A990" s="47">
        <v>45684.57131944445</v>
      </c>
      <c r="B990" s="46">
        <v>2740.0</v>
      </c>
      <c r="C990" s="48" t="s">
        <v>4161</v>
      </c>
      <c r="D990" s="48"/>
    </row>
    <row r="991">
      <c r="A991" s="47">
        <v>45684.576886574076</v>
      </c>
      <c r="B991" s="46">
        <v>21300.0</v>
      </c>
      <c r="C991" s="46"/>
      <c r="D991" s="46"/>
    </row>
    <row r="992">
      <c r="A992" s="47">
        <v>45684.578668981485</v>
      </c>
      <c r="B992" s="46">
        <v>13740.0</v>
      </c>
      <c r="C992" s="48" t="s">
        <v>4164</v>
      </c>
      <c r="D992" s="48"/>
    </row>
    <row r="993">
      <c r="A993" s="47">
        <v>45684.5828125</v>
      </c>
      <c r="B993" s="46">
        <v>9980.0</v>
      </c>
      <c r="C993" s="46"/>
      <c r="D993" s="46"/>
    </row>
    <row r="994">
      <c r="A994" s="47">
        <v>45684.58400462963</v>
      </c>
      <c r="B994" s="46">
        <v>13740.0</v>
      </c>
      <c r="C994" s="46"/>
      <c r="D994" s="46"/>
    </row>
    <row r="995">
      <c r="A995" s="47">
        <v>45684.60471064815</v>
      </c>
      <c r="B995" s="46">
        <v>30700.0</v>
      </c>
      <c r="C995" s="46"/>
      <c r="D995" s="46"/>
    </row>
    <row r="996">
      <c r="A996" s="47">
        <v>45684.61072916666</v>
      </c>
      <c r="B996" s="46">
        <v>3660.0</v>
      </c>
      <c r="C996" s="46"/>
      <c r="D996" s="46"/>
    </row>
    <row r="997">
      <c r="A997" s="47">
        <v>45684.61703703704</v>
      </c>
      <c r="B997" s="46">
        <v>3060.0</v>
      </c>
      <c r="C997" s="46"/>
      <c r="D997" s="46"/>
    </row>
    <row r="998">
      <c r="A998" s="47">
        <v>45684.62189814815</v>
      </c>
      <c r="B998" s="46">
        <v>12100.0</v>
      </c>
      <c r="C998" s="48" t="s">
        <v>4025</v>
      </c>
      <c r="D998" s="48"/>
    </row>
    <row r="999">
      <c r="A999" s="47">
        <v>45684.62657407407</v>
      </c>
      <c r="B999" s="46">
        <v>13760.0</v>
      </c>
      <c r="C999" s="48" t="s">
        <v>4165</v>
      </c>
      <c r="D999" s="48"/>
    </row>
    <row r="1000">
      <c r="A1000" s="47">
        <v>45684.626851851855</v>
      </c>
      <c r="B1000" s="46">
        <v>5300.0</v>
      </c>
      <c r="C1000" s="48" t="s">
        <v>3980</v>
      </c>
      <c r="D1000" s="48"/>
    </row>
    <row r="1001">
      <c r="A1001" s="47">
        <v>45684.628541666665</v>
      </c>
      <c r="B1001" s="46">
        <v>17840.0</v>
      </c>
      <c r="C1001" s="46"/>
      <c r="D1001" s="46"/>
    </row>
    <row r="1002">
      <c r="A1002" s="47">
        <v>45684.639027777775</v>
      </c>
      <c r="B1002" s="46">
        <v>10220.0</v>
      </c>
      <c r="C1002" s="46"/>
      <c r="D1002" s="46"/>
    </row>
    <row r="1003">
      <c r="A1003" s="47">
        <v>45684.64164351852</v>
      </c>
      <c r="B1003" s="46">
        <v>10260.0</v>
      </c>
      <c r="C1003" s="46"/>
      <c r="D1003" s="46"/>
    </row>
    <row r="1004">
      <c r="A1004" s="47">
        <v>45684.64423611111</v>
      </c>
      <c r="B1004" s="46">
        <v>23260.0</v>
      </c>
      <c r="C1004" s="48" t="s">
        <v>4027</v>
      </c>
      <c r="D1004" s="48"/>
    </row>
    <row r="1005">
      <c r="A1005" s="47">
        <v>45684.65795138889</v>
      </c>
      <c r="B1005" s="46">
        <v>2480.0</v>
      </c>
      <c r="C1005" s="48" t="s">
        <v>3981</v>
      </c>
      <c r="D1005" s="48"/>
    </row>
    <row r="1006">
      <c r="A1006" s="47">
        <v>45684.663831018515</v>
      </c>
      <c r="B1006" s="46">
        <v>13740.0</v>
      </c>
      <c r="C1006" s="46"/>
      <c r="D1006" s="46"/>
    </row>
    <row r="1007">
      <c r="A1007" s="47">
        <v>45684.67144675926</v>
      </c>
      <c r="B1007" s="46">
        <v>15120.0</v>
      </c>
      <c r="C1007" s="46"/>
      <c r="D1007" s="46"/>
    </row>
    <row r="1008">
      <c r="A1008" s="47">
        <v>45684.68105324074</v>
      </c>
      <c r="B1008" s="46">
        <v>14620.0</v>
      </c>
      <c r="C1008" s="48" t="s">
        <v>4088</v>
      </c>
      <c r="D1008" s="48"/>
    </row>
    <row r="1009">
      <c r="A1009" s="47">
        <v>45684.681296296294</v>
      </c>
      <c r="B1009" s="46">
        <v>9600.0</v>
      </c>
      <c r="C1009" s="46"/>
      <c r="D1009" s="46"/>
    </row>
    <row r="1010">
      <c r="A1010" s="47">
        <v>45684.68178240741</v>
      </c>
      <c r="B1010" s="46">
        <v>17060.0</v>
      </c>
      <c r="C1010" s="46"/>
      <c r="D1010" s="46"/>
    </row>
    <row r="1011">
      <c r="A1011" s="47">
        <v>45685.28959490741</v>
      </c>
      <c r="B1011" s="46">
        <v>10600.0</v>
      </c>
      <c r="C1011" s="46"/>
      <c r="D1011" s="46"/>
    </row>
    <row r="1012">
      <c r="A1012" s="47">
        <v>45685.29231481482</v>
      </c>
      <c r="B1012" s="46">
        <v>9440.0</v>
      </c>
      <c r="C1012" s="46"/>
      <c r="D1012" s="46"/>
    </row>
    <row r="1013">
      <c r="A1013" s="47">
        <v>45685.29703703704</v>
      </c>
      <c r="B1013" s="46">
        <v>9420.0</v>
      </c>
      <c r="C1013" s="46"/>
      <c r="D1013" s="46"/>
    </row>
    <row r="1014">
      <c r="A1014" s="47">
        <v>45685.316412037035</v>
      </c>
      <c r="B1014" s="46">
        <v>3380.0</v>
      </c>
      <c r="C1014" s="46"/>
      <c r="D1014" s="46"/>
    </row>
    <row r="1015">
      <c r="A1015" s="47">
        <v>45685.32041666667</v>
      </c>
      <c r="B1015" s="46">
        <v>3360.0</v>
      </c>
      <c r="C1015" s="46"/>
      <c r="D1015" s="46"/>
    </row>
    <row r="1016">
      <c r="A1016" s="47">
        <v>45685.34452546296</v>
      </c>
      <c r="B1016" s="46">
        <v>17200.0</v>
      </c>
      <c r="C1016" s="46"/>
      <c r="D1016" s="46"/>
    </row>
    <row r="1017">
      <c r="A1017" s="47">
        <v>45685.35166666667</v>
      </c>
      <c r="B1017" s="46">
        <v>17060.0</v>
      </c>
      <c r="C1017" s="48" t="s">
        <v>4166</v>
      </c>
      <c r="D1017" s="48"/>
    </row>
    <row r="1018">
      <c r="A1018" s="47">
        <v>45685.354317129626</v>
      </c>
      <c r="B1018" s="46">
        <v>11180.0</v>
      </c>
      <c r="C1018" s="48" t="s">
        <v>4083</v>
      </c>
      <c r="D1018" s="48"/>
    </row>
    <row r="1019">
      <c r="A1019" s="47">
        <v>45685.3566087963</v>
      </c>
      <c r="B1019" s="46">
        <v>18880.0</v>
      </c>
      <c r="C1019" s="48" t="s">
        <v>4130</v>
      </c>
      <c r="D1019" s="48"/>
    </row>
    <row r="1020">
      <c r="A1020" s="47">
        <v>45685.36050925926</v>
      </c>
      <c r="B1020" s="46">
        <v>3080.0</v>
      </c>
      <c r="C1020" s="48" t="s">
        <v>4017</v>
      </c>
      <c r="D1020" s="48"/>
    </row>
    <row r="1021">
      <c r="A1021" s="47">
        <v>45685.36146990741</v>
      </c>
      <c r="B1021" s="46">
        <v>3720.0</v>
      </c>
      <c r="C1021" s="46"/>
      <c r="D1021" s="46"/>
    </row>
    <row r="1022">
      <c r="A1022" s="47">
        <v>45685.36571759259</v>
      </c>
      <c r="B1022" s="46">
        <v>31880.0</v>
      </c>
      <c r="C1022" s="48" t="s">
        <v>4157</v>
      </c>
      <c r="D1022" s="48"/>
    </row>
    <row r="1023">
      <c r="A1023" s="47">
        <v>45685.371666666666</v>
      </c>
      <c r="B1023" s="46">
        <v>10620.0</v>
      </c>
      <c r="C1023" s="46"/>
      <c r="D1023" s="46"/>
    </row>
    <row r="1024">
      <c r="A1024" s="47">
        <v>45685.37222222222</v>
      </c>
      <c r="B1024" s="46">
        <v>9420.0</v>
      </c>
      <c r="C1024" s="46"/>
      <c r="D1024" s="46"/>
    </row>
    <row r="1025">
      <c r="A1025" s="47">
        <v>45685.37482638889</v>
      </c>
      <c r="B1025" s="46">
        <v>2780.0</v>
      </c>
      <c r="C1025" s="46"/>
      <c r="D1025" s="46"/>
    </row>
    <row r="1026">
      <c r="A1026" s="47">
        <v>45685.382881944446</v>
      </c>
      <c r="B1026" s="46">
        <v>3280.0</v>
      </c>
      <c r="C1026" s="46"/>
      <c r="D1026" s="46"/>
    </row>
    <row r="1027">
      <c r="A1027" s="47">
        <v>45685.3896875</v>
      </c>
      <c r="B1027" s="46">
        <v>2620.0</v>
      </c>
      <c r="C1027" s="46"/>
      <c r="D1027" s="46"/>
    </row>
    <row r="1028">
      <c r="A1028" s="47">
        <v>45685.39232638889</v>
      </c>
      <c r="B1028" s="46">
        <v>2600.0</v>
      </c>
      <c r="C1028" s="46"/>
      <c r="D1028" s="46"/>
    </row>
    <row r="1029">
      <c r="A1029" s="47">
        <v>45685.39611111111</v>
      </c>
      <c r="B1029" s="46">
        <v>13740.0</v>
      </c>
      <c r="C1029" s="46"/>
      <c r="D1029" s="46"/>
    </row>
    <row r="1030">
      <c r="A1030" s="47">
        <v>45685.4093287037</v>
      </c>
      <c r="B1030" s="46">
        <v>11380.0</v>
      </c>
      <c r="C1030" s="48" t="s">
        <v>4049</v>
      </c>
      <c r="D1030" s="48"/>
    </row>
    <row r="1031">
      <c r="A1031" s="47">
        <v>45685.41438657408</v>
      </c>
      <c r="B1031" s="46">
        <v>3000.0</v>
      </c>
      <c r="C1031" s="48" t="s">
        <v>4105</v>
      </c>
      <c r="D1031" s="48"/>
    </row>
    <row r="1032">
      <c r="A1032" s="47">
        <v>45685.41609953704</v>
      </c>
      <c r="B1032" s="46">
        <v>10020.0</v>
      </c>
      <c r="C1032" s="46"/>
      <c r="D1032" s="46"/>
    </row>
    <row r="1033">
      <c r="A1033" s="47">
        <v>45685.42763888889</v>
      </c>
      <c r="B1033" s="46">
        <v>32240.0</v>
      </c>
      <c r="C1033" s="48" t="s">
        <v>4157</v>
      </c>
      <c r="D1033" s="48"/>
    </row>
    <row r="1034">
      <c r="A1034" s="47">
        <v>45685.43738425926</v>
      </c>
      <c r="B1034" s="46">
        <v>39660.0</v>
      </c>
      <c r="C1034" s="46"/>
      <c r="D1034" s="46"/>
    </row>
    <row r="1035">
      <c r="A1035" s="47">
        <v>45685.43792824074</v>
      </c>
      <c r="B1035" s="46">
        <v>12620.0</v>
      </c>
      <c r="C1035" s="48" t="s">
        <v>4167</v>
      </c>
      <c r="D1035" s="48"/>
    </row>
    <row r="1036">
      <c r="A1036" s="47">
        <v>45685.440358796295</v>
      </c>
      <c r="B1036" s="46">
        <v>11140.0</v>
      </c>
      <c r="C1036" s="48" t="s">
        <v>4168</v>
      </c>
      <c r="D1036" s="48"/>
    </row>
    <row r="1037">
      <c r="A1037" s="47">
        <v>45685.44157407407</v>
      </c>
      <c r="B1037" s="46">
        <v>2380.0</v>
      </c>
      <c r="C1037" s="46"/>
      <c r="D1037" s="46"/>
    </row>
    <row r="1038">
      <c r="A1038" s="47">
        <v>45685.44366898148</v>
      </c>
      <c r="B1038" s="46">
        <v>9940.0</v>
      </c>
      <c r="C1038" s="46"/>
      <c r="D1038" s="46"/>
    </row>
    <row r="1039">
      <c r="A1039" s="47">
        <v>45685.45296296296</v>
      </c>
      <c r="B1039" s="46">
        <v>9520.0</v>
      </c>
      <c r="C1039" s="46"/>
      <c r="D1039" s="46"/>
    </row>
    <row r="1040">
      <c r="A1040" s="47">
        <v>45685.45570601852</v>
      </c>
      <c r="B1040" s="46">
        <v>2780.0</v>
      </c>
      <c r="C1040" s="46"/>
      <c r="D1040" s="46"/>
    </row>
    <row r="1041">
      <c r="A1041" s="47">
        <v>45685.457349537035</v>
      </c>
      <c r="B1041" s="46">
        <v>13700.0</v>
      </c>
      <c r="C1041" s="46"/>
      <c r="D1041" s="46"/>
    </row>
    <row r="1042">
      <c r="A1042" s="47">
        <v>45685.45790509259</v>
      </c>
      <c r="B1042" s="46">
        <v>13580.0</v>
      </c>
      <c r="C1042" s="46"/>
      <c r="D1042" s="46"/>
    </row>
    <row r="1043">
      <c r="A1043" s="47">
        <v>45685.47510416667</v>
      </c>
      <c r="B1043" s="46">
        <v>3620.0</v>
      </c>
      <c r="C1043" s="46"/>
      <c r="D1043" s="46"/>
    </row>
    <row r="1044">
      <c r="A1044" s="47">
        <v>45685.48101851852</v>
      </c>
      <c r="B1044" s="46">
        <v>13180.0</v>
      </c>
      <c r="C1044" s="48" t="s">
        <v>4057</v>
      </c>
      <c r="D1044" s="48"/>
    </row>
    <row r="1045">
      <c r="A1045" s="47">
        <v>45685.4819212963</v>
      </c>
      <c r="B1045" s="46">
        <v>13880.0</v>
      </c>
      <c r="C1045" s="46"/>
      <c r="D1045" s="46"/>
    </row>
    <row r="1046">
      <c r="A1046" s="47">
        <v>45685.4834375</v>
      </c>
      <c r="B1046" s="46">
        <v>3360.0</v>
      </c>
      <c r="C1046" s="48" t="s">
        <v>744</v>
      </c>
      <c r="D1046" s="48"/>
    </row>
    <row r="1047">
      <c r="A1047" s="47">
        <v>45685.484305555554</v>
      </c>
      <c r="B1047" s="46">
        <v>3360.0</v>
      </c>
      <c r="C1047" s="46"/>
      <c r="D1047" s="46"/>
    </row>
    <row r="1048">
      <c r="A1048" s="47">
        <v>45685.48693287037</v>
      </c>
      <c r="B1048" s="46">
        <v>9920.0</v>
      </c>
      <c r="C1048" s="46"/>
      <c r="D1048" s="46"/>
    </row>
    <row r="1049">
      <c r="A1049" s="47">
        <v>45685.49016203704</v>
      </c>
      <c r="B1049" s="46">
        <v>2620.0</v>
      </c>
      <c r="C1049" s="48" t="s">
        <v>4004</v>
      </c>
      <c r="D1049" s="48"/>
    </row>
    <row r="1050">
      <c r="A1050" s="47">
        <v>45685.4953125</v>
      </c>
      <c r="B1050" s="46">
        <v>3880.0</v>
      </c>
      <c r="C1050" s="48" t="s">
        <v>3989</v>
      </c>
      <c r="D1050" s="48"/>
    </row>
    <row r="1051">
      <c r="A1051" s="47">
        <v>45685.50130787037</v>
      </c>
      <c r="B1051" s="46">
        <v>3440.0</v>
      </c>
      <c r="C1051" s="48" t="s">
        <v>3994</v>
      </c>
      <c r="D1051" s="48"/>
    </row>
    <row r="1052">
      <c r="A1052" s="47">
        <v>45685.50234953704</v>
      </c>
      <c r="B1052" s="46">
        <v>32840.0</v>
      </c>
      <c r="C1052" s="48" t="s">
        <v>4157</v>
      </c>
      <c r="D1052" s="48"/>
    </row>
    <row r="1053">
      <c r="A1053" s="47">
        <v>45685.514502314814</v>
      </c>
      <c r="B1053" s="46">
        <v>3100.0</v>
      </c>
      <c r="C1053" s="48" t="s">
        <v>4169</v>
      </c>
      <c r="D1053" s="48"/>
    </row>
    <row r="1054">
      <c r="A1054" s="47">
        <v>45685.51829861111</v>
      </c>
      <c r="B1054" s="46">
        <v>2700.0</v>
      </c>
      <c r="C1054" s="46"/>
      <c r="D1054" s="46"/>
    </row>
    <row r="1055">
      <c r="A1055" s="47">
        <v>45685.519212962965</v>
      </c>
      <c r="B1055" s="46">
        <v>2780.0</v>
      </c>
      <c r="C1055" s="46"/>
      <c r="D1055" s="46"/>
    </row>
    <row r="1056">
      <c r="A1056" s="47">
        <v>45685.52229166667</v>
      </c>
      <c r="B1056" s="46">
        <v>3960.0</v>
      </c>
      <c r="C1056" s="46"/>
      <c r="D1056" s="46"/>
    </row>
    <row r="1057">
      <c r="A1057" s="47">
        <v>45685.52688657407</v>
      </c>
      <c r="B1057" s="46">
        <v>4000.0</v>
      </c>
      <c r="C1057" s="46"/>
      <c r="D1057" s="46"/>
    </row>
    <row r="1058">
      <c r="A1058" s="47">
        <v>45685.5278125</v>
      </c>
      <c r="B1058" s="46">
        <v>3240.0</v>
      </c>
      <c r="C1058" s="46"/>
      <c r="D1058" s="46"/>
    </row>
    <row r="1059">
      <c r="A1059" s="47">
        <v>45685.531747685185</v>
      </c>
      <c r="B1059" s="46">
        <v>2700.0</v>
      </c>
      <c r="C1059" s="46"/>
      <c r="D1059" s="46"/>
    </row>
    <row r="1060">
      <c r="A1060" s="47">
        <v>45685.5409375</v>
      </c>
      <c r="B1060" s="46">
        <v>32660.0</v>
      </c>
      <c r="C1060" s="48" t="s">
        <v>4157</v>
      </c>
      <c r="D1060" s="48"/>
    </row>
    <row r="1061">
      <c r="A1061" s="47">
        <v>45685.57466435185</v>
      </c>
      <c r="B1061" s="46">
        <v>14300.0</v>
      </c>
      <c r="C1061" s="48" t="s">
        <v>4124</v>
      </c>
      <c r="D1061" s="48"/>
    </row>
    <row r="1062">
      <c r="A1062" s="47">
        <v>45685.57488425926</v>
      </c>
      <c r="B1062" s="46">
        <v>3820.0</v>
      </c>
      <c r="C1062" s="48" t="s">
        <v>744</v>
      </c>
      <c r="D1062" s="48"/>
    </row>
    <row r="1063">
      <c r="A1063" s="47">
        <v>45685.57633101852</v>
      </c>
      <c r="B1063" s="46">
        <v>2800.0</v>
      </c>
      <c r="C1063" s="46"/>
      <c r="D1063" s="46"/>
    </row>
    <row r="1064">
      <c r="A1064" s="47">
        <v>45685.57861111111</v>
      </c>
      <c r="B1064" s="46">
        <v>14520.0</v>
      </c>
      <c r="C1064" s="48" t="s">
        <v>4170</v>
      </c>
      <c r="D1064" s="48"/>
    </row>
    <row r="1065">
      <c r="A1065" s="47">
        <v>45685.58116898148</v>
      </c>
      <c r="B1065" s="46">
        <v>9500.0</v>
      </c>
      <c r="C1065" s="46"/>
      <c r="D1065" s="46"/>
    </row>
    <row r="1066">
      <c r="A1066" s="47">
        <v>45685.58572916667</v>
      </c>
      <c r="B1066" s="46">
        <v>2600.0</v>
      </c>
      <c r="C1066" s="46"/>
      <c r="D1066" s="46"/>
    </row>
    <row r="1067">
      <c r="A1067" s="47">
        <v>45685.5858912037</v>
      </c>
      <c r="B1067" s="46">
        <v>9700.0</v>
      </c>
      <c r="C1067" s="46"/>
      <c r="D1067" s="46"/>
    </row>
    <row r="1068">
      <c r="A1068" s="47">
        <v>45685.60466435185</v>
      </c>
      <c r="B1068" s="46">
        <v>2760.0</v>
      </c>
      <c r="C1068" s="46"/>
      <c r="D1068" s="46"/>
    </row>
    <row r="1069">
      <c r="A1069" s="47">
        <v>45685.60912037037</v>
      </c>
      <c r="B1069" s="46">
        <v>9600.0</v>
      </c>
      <c r="C1069" s="46"/>
      <c r="D1069" s="46"/>
    </row>
    <row r="1070">
      <c r="A1070" s="47">
        <v>45685.63222222222</v>
      </c>
      <c r="B1070" s="46">
        <v>4780.0</v>
      </c>
      <c r="C1070" s="48" t="s">
        <v>3980</v>
      </c>
      <c r="D1070" s="48"/>
    </row>
    <row r="1071">
      <c r="A1071" s="47">
        <v>45685.63851851852</v>
      </c>
      <c r="B1071" s="46">
        <v>11920.0</v>
      </c>
      <c r="C1071" s="48" t="s">
        <v>4109</v>
      </c>
      <c r="D1071" s="48"/>
    </row>
    <row r="1072">
      <c r="A1072" s="47">
        <v>45685.64505787037</v>
      </c>
      <c r="B1072" s="46">
        <v>2480.0</v>
      </c>
      <c r="C1072" s="46"/>
      <c r="D1072" s="46"/>
    </row>
    <row r="1073">
      <c r="A1073" s="47">
        <v>45685.64744212963</v>
      </c>
      <c r="B1073" s="46">
        <v>18080.0</v>
      </c>
      <c r="C1073" s="48" t="s">
        <v>4171</v>
      </c>
      <c r="D1073" s="48"/>
    </row>
    <row r="1074">
      <c r="A1074" s="47">
        <v>45685.651192129626</v>
      </c>
      <c r="B1074" s="46">
        <v>9320.0</v>
      </c>
      <c r="C1074" s="46"/>
      <c r="D1074" s="46"/>
    </row>
    <row r="1075">
      <c r="A1075" s="47">
        <v>45685.65462962963</v>
      </c>
      <c r="B1075" s="46">
        <v>10300.0</v>
      </c>
      <c r="C1075" s="48" t="s">
        <v>4080</v>
      </c>
      <c r="D1075" s="48"/>
    </row>
    <row r="1076">
      <c r="A1076" s="47">
        <v>45685.66076388889</v>
      </c>
      <c r="B1076" s="46">
        <v>9380.0</v>
      </c>
      <c r="C1076" s="46"/>
      <c r="D1076" s="46"/>
    </row>
    <row r="1077">
      <c r="A1077" s="47">
        <v>45685.66863425926</v>
      </c>
      <c r="B1077" s="46">
        <v>12160.0</v>
      </c>
      <c r="C1077" s="48" t="s">
        <v>4033</v>
      </c>
      <c r="D1077" s="48"/>
    </row>
    <row r="1078">
      <c r="A1078" s="47">
        <v>45685.67292824074</v>
      </c>
      <c r="B1078" s="46">
        <v>9580.0</v>
      </c>
      <c r="C1078" s="46"/>
      <c r="D1078" s="46"/>
    </row>
    <row r="1079">
      <c r="A1079" s="47">
        <v>45685.683275462965</v>
      </c>
      <c r="B1079" s="46">
        <v>11120.0</v>
      </c>
      <c r="C1079" s="48" t="s">
        <v>4172</v>
      </c>
      <c r="D1079" s="48"/>
    </row>
    <row r="1080">
      <c r="A1080" s="47">
        <v>45685.694085648145</v>
      </c>
      <c r="B1080" s="46">
        <v>37340.0</v>
      </c>
      <c r="C1080" s="48" t="s">
        <v>4128</v>
      </c>
      <c r="D1080" s="48"/>
    </row>
    <row r="1081">
      <c r="A1081" s="47">
        <v>45685.694340277776</v>
      </c>
      <c r="B1081" s="46">
        <v>3640.0</v>
      </c>
      <c r="C1081" s="46"/>
      <c r="D1081" s="46"/>
    </row>
    <row r="1082">
      <c r="A1082" s="47">
        <v>45685.71789351852</v>
      </c>
      <c r="B1082" s="46">
        <v>13960.0</v>
      </c>
      <c r="C1082" s="46"/>
      <c r="D1082" s="46"/>
    </row>
    <row r="1083">
      <c r="A1083" s="47">
        <v>45686.281226851854</v>
      </c>
      <c r="B1083" s="46">
        <v>12600.0</v>
      </c>
      <c r="C1083" s="48" t="s">
        <v>4120</v>
      </c>
      <c r="D1083" s="48"/>
    </row>
    <row r="1084">
      <c r="A1084" s="47">
        <v>45686.285462962966</v>
      </c>
      <c r="B1084" s="46">
        <v>9380.0</v>
      </c>
      <c r="C1084" s="46"/>
      <c r="D1084" s="46"/>
    </row>
    <row r="1085">
      <c r="A1085" s="47">
        <v>45686.293344907404</v>
      </c>
      <c r="B1085" s="46">
        <v>9200.0</v>
      </c>
      <c r="C1085" s="46"/>
      <c r="D1085" s="46"/>
    </row>
    <row r="1086">
      <c r="A1086" s="47">
        <v>45686.33349537037</v>
      </c>
      <c r="B1086" s="46">
        <v>16840.0</v>
      </c>
      <c r="C1086" s="46"/>
      <c r="D1086" s="46"/>
    </row>
    <row r="1087">
      <c r="A1087" s="47">
        <v>45686.34138888889</v>
      </c>
      <c r="B1087" s="46">
        <v>3620.0</v>
      </c>
      <c r="C1087" s="46"/>
      <c r="D1087" s="46"/>
    </row>
    <row r="1088">
      <c r="A1088" s="47">
        <v>45686.3419212963</v>
      </c>
      <c r="B1088" s="46">
        <v>3620.0</v>
      </c>
      <c r="C1088" s="48" t="s">
        <v>4017</v>
      </c>
      <c r="D1088" s="48"/>
    </row>
    <row r="1089">
      <c r="A1089" s="47">
        <v>45686.34328703704</v>
      </c>
      <c r="B1089" s="46">
        <v>3640.0</v>
      </c>
      <c r="C1089" s="46"/>
      <c r="D1089" s="46"/>
    </row>
    <row r="1090">
      <c r="A1090" s="47">
        <v>45686.349652777775</v>
      </c>
      <c r="B1090" s="46">
        <v>3180.0</v>
      </c>
      <c r="C1090" s="46"/>
      <c r="D1090" s="46"/>
    </row>
    <row r="1091">
      <c r="A1091" s="47">
        <v>45686.3503587963</v>
      </c>
      <c r="B1091" s="46">
        <v>3200.0</v>
      </c>
      <c r="C1091" s="46"/>
      <c r="D1091" s="46"/>
    </row>
    <row r="1092">
      <c r="A1092" s="47">
        <v>45686.36059027778</v>
      </c>
      <c r="B1092" s="46">
        <v>2280.0</v>
      </c>
      <c r="C1092" s="46"/>
      <c r="D1092" s="46"/>
    </row>
    <row r="1093">
      <c r="A1093" s="47">
        <v>45686.3671412037</v>
      </c>
      <c r="B1093" s="46">
        <v>19300.0</v>
      </c>
      <c r="C1093" s="46"/>
      <c r="D1093" s="46"/>
    </row>
    <row r="1094">
      <c r="A1094" s="47">
        <v>45686.380277777775</v>
      </c>
      <c r="B1094" s="46">
        <v>10860.0</v>
      </c>
      <c r="C1094" s="48" t="s">
        <v>4173</v>
      </c>
      <c r="D1094" s="48"/>
    </row>
    <row r="1095">
      <c r="A1095" s="47">
        <v>45686.38246527778</v>
      </c>
      <c r="B1095" s="46">
        <v>3820.0</v>
      </c>
      <c r="C1095" s="48" t="s">
        <v>4100</v>
      </c>
      <c r="D1095" s="48"/>
    </row>
    <row r="1096">
      <c r="A1096" s="47">
        <v>45686.39100694445</v>
      </c>
      <c r="B1096" s="46">
        <v>9980.0</v>
      </c>
      <c r="C1096" s="46"/>
      <c r="D1096" s="46"/>
    </row>
    <row r="1097">
      <c r="A1097" s="47">
        <v>45686.39125</v>
      </c>
      <c r="B1097" s="46">
        <v>3540.0</v>
      </c>
      <c r="C1097" s="48" t="s">
        <v>4100</v>
      </c>
      <c r="D1097" s="48"/>
    </row>
    <row r="1098">
      <c r="A1098" s="47">
        <v>45686.41023148148</v>
      </c>
      <c r="B1098" s="46">
        <v>2700.0</v>
      </c>
      <c r="C1098" s="46"/>
      <c r="D1098" s="46"/>
    </row>
    <row r="1099">
      <c r="A1099" s="47">
        <v>45686.41322916667</v>
      </c>
      <c r="B1099" s="46">
        <v>3160.0</v>
      </c>
      <c r="C1099" s="48" t="s">
        <v>3990</v>
      </c>
      <c r="D1099" s="48"/>
    </row>
    <row r="1100">
      <c r="A1100" s="47">
        <v>45686.417037037034</v>
      </c>
      <c r="B1100" s="46">
        <v>2840.0</v>
      </c>
      <c r="C1100" s="48" t="s">
        <v>3995</v>
      </c>
      <c r="D1100" s="48"/>
    </row>
    <row r="1101">
      <c r="A1101" s="47">
        <v>45686.441030092596</v>
      </c>
      <c r="B1101" s="46">
        <v>16740.0</v>
      </c>
      <c r="C1101" s="46"/>
      <c r="D1101" s="46"/>
    </row>
    <row r="1102">
      <c r="A1102" s="47">
        <v>45686.453055555554</v>
      </c>
      <c r="B1102" s="46">
        <v>4120.0</v>
      </c>
      <c r="C1102" s="48" t="s">
        <v>4082</v>
      </c>
      <c r="D1102" s="48"/>
    </row>
    <row r="1103">
      <c r="A1103" s="47">
        <v>45686.45804398148</v>
      </c>
      <c r="B1103" s="46">
        <v>9600.0</v>
      </c>
      <c r="C1103" s="46"/>
      <c r="D1103" s="46"/>
    </row>
    <row r="1104">
      <c r="A1104" s="47">
        <v>45686.45909722222</v>
      </c>
      <c r="B1104" s="46">
        <v>3200.0</v>
      </c>
      <c r="C1104" s="48" t="s">
        <v>4082</v>
      </c>
      <c r="D1104" s="48"/>
    </row>
    <row r="1105">
      <c r="A1105" s="47">
        <v>45686.4627662037</v>
      </c>
      <c r="B1105" s="46">
        <v>10140.0</v>
      </c>
      <c r="C1105" s="48" t="s">
        <v>4174</v>
      </c>
      <c r="D1105" s="48"/>
    </row>
    <row r="1106">
      <c r="A1106" s="47">
        <v>45686.465208333335</v>
      </c>
      <c r="B1106" s="46">
        <v>9500.0</v>
      </c>
      <c r="C1106" s="46"/>
      <c r="D1106" s="46"/>
    </row>
    <row r="1107">
      <c r="A1107" s="47">
        <v>45686.478310185186</v>
      </c>
      <c r="B1107" s="46">
        <v>10040.0</v>
      </c>
      <c r="C1107" s="46"/>
      <c r="D1107" s="46"/>
    </row>
    <row r="1108">
      <c r="A1108" s="47">
        <v>45686.48607638889</v>
      </c>
      <c r="B1108" s="46">
        <v>12800.0</v>
      </c>
      <c r="C1108" s="48" t="s">
        <v>4175</v>
      </c>
      <c r="D1108" s="48"/>
    </row>
    <row r="1109">
      <c r="A1109" s="47">
        <v>45686.490902777776</v>
      </c>
      <c r="B1109" s="46">
        <v>10160.0</v>
      </c>
      <c r="C1109" s="46"/>
      <c r="D1109" s="46"/>
    </row>
    <row r="1110">
      <c r="A1110" s="47">
        <v>45686.508993055555</v>
      </c>
      <c r="B1110" s="46">
        <v>13840.0</v>
      </c>
      <c r="C1110" s="48" t="s">
        <v>4176</v>
      </c>
      <c r="D1110" s="48"/>
    </row>
    <row r="1111">
      <c r="A1111" s="47">
        <v>45686.51640046296</v>
      </c>
      <c r="B1111" s="46">
        <v>9600.0</v>
      </c>
      <c r="C1111" s="46"/>
      <c r="D1111" s="46"/>
    </row>
    <row r="1112">
      <c r="A1112" s="47">
        <v>45686.51935185185</v>
      </c>
      <c r="B1112" s="46">
        <v>10940.0</v>
      </c>
      <c r="C1112" s="48" t="s">
        <v>4037</v>
      </c>
      <c r="D1112" s="48"/>
    </row>
    <row r="1113">
      <c r="A1113" s="47">
        <v>45686.51969907407</v>
      </c>
      <c r="B1113" s="46">
        <v>3140.0</v>
      </c>
      <c r="C1113" s="48" t="s">
        <v>3990</v>
      </c>
      <c r="D1113" s="48"/>
    </row>
    <row r="1114">
      <c r="A1114" s="47">
        <v>45686.521898148145</v>
      </c>
      <c r="B1114" s="46">
        <v>10200.0</v>
      </c>
      <c r="C1114" s="46"/>
      <c r="D1114" s="46"/>
    </row>
    <row r="1115">
      <c r="A1115" s="47">
        <v>45686.52376157408</v>
      </c>
      <c r="B1115" s="46">
        <v>16180.0</v>
      </c>
      <c r="C1115" s="48" t="s">
        <v>4024</v>
      </c>
      <c r="D1115" s="48"/>
    </row>
    <row r="1116">
      <c r="A1116" s="47">
        <v>45686.52505787037</v>
      </c>
      <c r="B1116" s="46">
        <v>2820.0</v>
      </c>
      <c r="C1116" s="46"/>
      <c r="D1116" s="46"/>
    </row>
    <row r="1117">
      <c r="A1117" s="47">
        <v>45686.52681712963</v>
      </c>
      <c r="B1117" s="46">
        <v>3080.0</v>
      </c>
      <c r="C1117" s="48" t="s">
        <v>4112</v>
      </c>
      <c r="D1117" s="48"/>
    </row>
    <row r="1118">
      <c r="A1118" s="47">
        <v>45686.52824074074</v>
      </c>
      <c r="B1118" s="46">
        <v>13180.0</v>
      </c>
      <c r="C1118" s="46"/>
      <c r="D1118" s="46"/>
    </row>
    <row r="1119">
      <c r="A1119" s="47">
        <v>45686.53019675926</v>
      </c>
      <c r="B1119" s="46">
        <v>13900.0</v>
      </c>
      <c r="C1119" s="46"/>
      <c r="D1119" s="46"/>
    </row>
    <row r="1120">
      <c r="A1120" s="47">
        <v>45686.53128472222</v>
      </c>
      <c r="B1120" s="46">
        <v>2560.0</v>
      </c>
      <c r="C1120" s="48" t="s">
        <v>4114</v>
      </c>
      <c r="D1120" s="48"/>
    </row>
    <row r="1121">
      <c r="A1121" s="47">
        <v>45686.53648148148</v>
      </c>
      <c r="B1121" s="46">
        <v>3600.0</v>
      </c>
      <c r="C1121" s="48" t="s">
        <v>4177</v>
      </c>
      <c r="D1121" s="48"/>
    </row>
    <row r="1122">
      <c r="A1122" s="47">
        <v>45686.53673611111</v>
      </c>
      <c r="B1122" s="46">
        <v>10100.0</v>
      </c>
      <c r="C1122" s="46"/>
      <c r="D1122" s="46"/>
    </row>
    <row r="1123">
      <c r="A1123" s="47">
        <v>45686.53988425926</v>
      </c>
      <c r="B1123" s="46">
        <v>2760.0</v>
      </c>
      <c r="C1123" s="48" t="s">
        <v>4177</v>
      </c>
      <c r="D1123" s="48"/>
    </row>
    <row r="1124">
      <c r="A1124" s="47">
        <v>45687.351493055554</v>
      </c>
      <c r="B1124" s="46">
        <v>3080.0</v>
      </c>
      <c r="C1124" s="48" t="s">
        <v>4017</v>
      </c>
      <c r="D1124" s="48"/>
    </row>
    <row r="1125">
      <c r="A1125" s="47">
        <v>45687.358460648145</v>
      </c>
      <c r="B1125" s="46">
        <v>10700.0</v>
      </c>
      <c r="C1125" s="46"/>
      <c r="D1125" s="46"/>
    </row>
    <row r="1126">
      <c r="A1126" s="47">
        <v>45687.36126157407</v>
      </c>
      <c r="B1126" s="46">
        <v>3260.0</v>
      </c>
      <c r="C1126" s="46"/>
      <c r="D1126" s="46"/>
    </row>
    <row r="1127">
      <c r="A1127" s="47">
        <v>45687.36146990741</v>
      </c>
      <c r="B1127" s="46">
        <v>2320.0</v>
      </c>
      <c r="C1127" s="46"/>
      <c r="D1127" s="46"/>
    </row>
    <row r="1128">
      <c r="A1128" s="47">
        <v>45687.370625</v>
      </c>
      <c r="B1128" s="46">
        <v>2900.0</v>
      </c>
      <c r="C1128" s="48" t="s">
        <v>744</v>
      </c>
      <c r="D1128" s="48"/>
    </row>
    <row r="1129">
      <c r="A1129" s="47">
        <v>45687.38230324074</v>
      </c>
      <c r="B1129" s="46">
        <v>3100.0</v>
      </c>
      <c r="C1129" s="48" t="s">
        <v>4178</v>
      </c>
      <c r="D1129" s="48"/>
    </row>
    <row r="1130">
      <c r="A1130" s="47">
        <v>45687.38631944444</v>
      </c>
      <c r="B1130" s="46">
        <v>2520.0</v>
      </c>
      <c r="C1130" s="48" t="s">
        <v>4004</v>
      </c>
      <c r="D1130" s="48"/>
    </row>
    <row r="1131">
      <c r="A1131" s="47">
        <v>45687.388344907406</v>
      </c>
      <c r="B1131" s="46">
        <v>2880.0</v>
      </c>
      <c r="C1131" s="48" t="s">
        <v>4179</v>
      </c>
      <c r="D1131" s="48"/>
    </row>
    <row r="1132">
      <c r="A1132" s="47">
        <v>45687.414675925924</v>
      </c>
      <c r="B1132" s="46">
        <v>14620.0</v>
      </c>
      <c r="C1132" s="48" t="s">
        <v>4041</v>
      </c>
      <c r="D1132" s="48"/>
    </row>
    <row r="1133">
      <c r="A1133" s="47">
        <v>45687.42261574074</v>
      </c>
      <c r="B1133" s="46">
        <v>10600.0</v>
      </c>
      <c r="C1133" s="46"/>
      <c r="D1133" s="46"/>
    </row>
    <row r="1134">
      <c r="A1134" s="47">
        <v>45687.47927083333</v>
      </c>
      <c r="B1134" s="46">
        <v>11840.0</v>
      </c>
      <c r="C1134" s="48" t="s">
        <v>4180</v>
      </c>
      <c r="D1134" s="48"/>
    </row>
    <row r="1135">
      <c r="A1135" s="47">
        <v>45687.48001157407</v>
      </c>
      <c r="B1135" s="46">
        <v>10540.0</v>
      </c>
      <c r="C1135" s="46"/>
      <c r="D1135" s="46"/>
    </row>
    <row r="1136">
      <c r="A1136" s="47">
        <v>45687.48055555556</v>
      </c>
      <c r="B1136" s="46">
        <v>4340.0</v>
      </c>
      <c r="C1136" s="46"/>
      <c r="D1136" s="46"/>
    </row>
    <row r="1137">
      <c r="A1137" s="47">
        <v>45687.485659722224</v>
      </c>
      <c r="B1137" s="46">
        <v>9760.0</v>
      </c>
      <c r="C1137" s="46"/>
      <c r="D1137" s="46"/>
    </row>
    <row r="1138">
      <c r="A1138" s="47">
        <v>45687.50677083333</v>
      </c>
      <c r="B1138" s="46">
        <v>3480.0</v>
      </c>
      <c r="C1138" s="46"/>
      <c r="D1138" s="46"/>
    </row>
    <row r="1139">
      <c r="A1139" s="47">
        <v>45687.5190162037</v>
      </c>
      <c r="B1139" s="46">
        <v>3180.0</v>
      </c>
      <c r="C1139" s="46"/>
      <c r="D1139" s="46"/>
    </row>
    <row r="1140">
      <c r="A1140" s="47">
        <v>45687.51969907407</v>
      </c>
      <c r="B1140" s="46">
        <v>3160.0</v>
      </c>
      <c r="C1140" s="48" t="s">
        <v>744</v>
      </c>
      <c r="D1140" s="48"/>
    </row>
    <row r="1141">
      <c r="A1141" s="47">
        <v>45687.523368055554</v>
      </c>
      <c r="B1141" s="46">
        <v>2580.0</v>
      </c>
      <c r="C1141" s="46"/>
      <c r="D1141" s="46"/>
    </row>
    <row r="1142">
      <c r="A1142" s="47">
        <v>45687.525671296295</v>
      </c>
      <c r="B1142" s="46">
        <v>16760.0</v>
      </c>
      <c r="C1142" s="48" t="s">
        <v>4181</v>
      </c>
      <c r="D1142" s="48"/>
    </row>
    <row r="1143">
      <c r="A1143" s="47">
        <v>45687.54938657407</v>
      </c>
      <c r="B1143" s="46">
        <v>11780.0</v>
      </c>
      <c r="C1143" s="48" t="s">
        <v>4182</v>
      </c>
      <c r="D1143" s="48"/>
    </row>
    <row r="1144">
      <c r="A1144" s="47">
        <v>45687.559432870374</v>
      </c>
      <c r="B1144" s="46">
        <v>10600.0</v>
      </c>
      <c r="C1144" s="46"/>
      <c r="D1144" s="46"/>
    </row>
    <row r="1145">
      <c r="A1145" s="47">
        <v>45687.56025462963</v>
      </c>
      <c r="B1145" s="46">
        <v>9440.0</v>
      </c>
      <c r="C1145" s="46"/>
      <c r="D1145" s="46"/>
    </row>
    <row r="1146">
      <c r="A1146" s="47">
        <v>45687.56761574074</v>
      </c>
      <c r="B1146" s="46">
        <v>2820.0</v>
      </c>
      <c r="C1146" s="46"/>
      <c r="D1146" s="46"/>
    </row>
    <row r="1147">
      <c r="A1147" s="47">
        <v>45687.59747685185</v>
      </c>
      <c r="B1147" s="46">
        <v>15260.0</v>
      </c>
      <c r="C1147" s="46"/>
      <c r="D1147" s="46"/>
    </row>
    <row r="1148">
      <c r="A1148" s="47">
        <v>45687.60539351852</v>
      </c>
      <c r="B1148" s="46">
        <v>4360.0</v>
      </c>
      <c r="C1148" s="46"/>
      <c r="D1148" s="46"/>
    </row>
    <row r="1149">
      <c r="A1149" s="47">
        <v>45687.60658564815</v>
      </c>
      <c r="B1149" s="46">
        <v>6440.0</v>
      </c>
      <c r="C1149" s="46"/>
      <c r="D1149" s="46"/>
    </row>
    <row r="1150">
      <c r="A1150" s="47">
        <v>45687.617418981485</v>
      </c>
      <c r="B1150" s="46">
        <v>11080.0</v>
      </c>
      <c r="C1150" s="48" t="s">
        <v>4010</v>
      </c>
      <c r="D1150" s="48"/>
    </row>
    <row r="1151">
      <c r="A1151" s="47">
        <v>45687.617789351854</v>
      </c>
      <c r="B1151" s="46">
        <v>2960.0</v>
      </c>
      <c r="C1151" s="48" t="s">
        <v>4183</v>
      </c>
      <c r="D1151" s="48"/>
    </row>
    <row r="1152">
      <c r="A1152" s="47">
        <v>45687.62043981482</v>
      </c>
      <c r="B1152" s="46">
        <v>10020.0</v>
      </c>
      <c r="C1152" s="46"/>
      <c r="D1152" s="46"/>
    </row>
    <row r="1153">
      <c r="A1153" s="47">
        <v>45687.62199074074</v>
      </c>
      <c r="B1153" s="46">
        <v>2760.0</v>
      </c>
      <c r="C1153" s="46"/>
      <c r="D1153" s="46"/>
    </row>
    <row r="1154">
      <c r="A1154" s="47">
        <v>45687.643125</v>
      </c>
      <c r="B1154" s="46">
        <v>2980.0</v>
      </c>
      <c r="C1154" s="46"/>
      <c r="D1154" s="46"/>
    </row>
    <row r="1155">
      <c r="A1155" s="47">
        <v>45687.644224537034</v>
      </c>
      <c r="B1155" s="46">
        <v>3000.0</v>
      </c>
      <c r="C1155" s="46"/>
      <c r="D1155" s="46"/>
    </row>
    <row r="1156">
      <c r="A1156" s="47">
        <v>45687.64456018519</v>
      </c>
      <c r="B1156" s="46">
        <v>17160.0</v>
      </c>
      <c r="C1156" s="48" t="s">
        <v>4184</v>
      </c>
      <c r="D1156" s="48"/>
    </row>
    <row r="1157">
      <c r="A1157" s="47">
        <v>45687.65378472222</v>
      </c>
      <c r="B1157" s="46">
        <v>11980.0</v>
      </c>
      <c r="C1157" s="48" t="s">
        <v>4185</v>
      </c>
      <c r="D1157" s="48"/>
    </row>
    <row r="1158">
      <c r="A1158" s="47">
        <v>45687.65872685185</v>
      </c>
      <c r="B1158" s="46">
        <v>9420.0</v>
      </c>
      <c r="C1158" s="46"/>
      <c r="D1158" s="46"/>
    </row>
    <row r="1159">
      <c r="A1159" s="47">
        <v>45687.68938657407</v>
      </c>
      <c r="B1159" s="46">
        <v>16700.0</v>
      </c>
      <c r="C1159" s="48" t="s">
        <v>4181</v>
      </c>
      <c r="D1159" s="48"/>
    </row>
    <row r="1160">
      <c r="A1160" s="47">
        <v>45688.26524305555</v>
      </c>
      <c r="B1160" s="46">
        <v>10000.0</v>
      </c>
      <c r="C1160" s="46"/>
      <c r="D1160" s="46"/>
    </row>
    <row r="1161">
      <c r="A1161" s="47">
        <v>45688.296643518515</v>
      </c>
      <c r="B1161" s="46">
        <v>13460.0</v>
      </c>
      <c r="C1161" s="46"/>
      <c r="D1161" s="46"/>
    </row>
    <row r="1162">
      <c r="A1162" s="47">
        <v>45688.304398148146</v>
      </c>
      <c r="B1162" s="46">
        <v>10580.0</v>
      </c>
      <c r="C1162" s="46"/>
      <c r="D1162" s="46"/>
    </row>
    <row r="1163">
      <c r="A1163" s="47">
        <v>45688.335439814815</v>
      </c>
      <c r="B1163" s="46">
        <v>4480.0</v>
      </c>
      <c r="C1163" s="48" t="s">
        <v>2781</v>
      </c>
      <c r="D1163" s="48"/>
    </row>
    <row r="1164">
      <c r="A1164" s="47">
        <v>45688.33650462963</v>
      </c>
      <c r="B1164" s="46">
        <v>15220.0</v>
      </c>
      <c r="C1164" s="46"/>
      <c r="D1164" s="46"/>
    </row>
    <row r="1165">
      <c r="A1165" s="47">
        <v>45688.342997685184</v>
      </c>
      <c r="B1165" s="46">
        <v>2820.0</v>
      </c>
      <c r="C1165" s="46"/>
      <c r="D1165" s="46"/>
    </row>
    <row r="1166">
      <c r="A1166" s="47">
        <v>45688.3431712963</v>
      </c>
      <c r="B1166" s="46">
        <v>9740.0</v>
      </c>
      <c r="C1166" s="46"/>
      <c r="D1166" s="46"/>
    </row>
    <row r="1167">
      <c r="A1167" s="47">
        <v>45688.344814814816</v>
      </c>
      <c r="B1167" s="46">
        <v>2620.0</v>
      </c>
      <c r="C1167" s="48" t="s">
        <v>4017</v>
      </c>
      <c r="D1167" s="48"/>
    </row>
    <row r="1168">
      <c r="A1168" s="47">
        <v>45688.34994212963</v>
      </c>
      <c r="B1168" s="46">
        <v>2800.0</v>
      </c>
      <c r="C1168" s="46"/>
      <c r="D1168" s="46"/>
    </row>
    <row r="1169">
      <c r="A1169" s="47">
        <v>45688.35142361111</v>
      </c>
      <c r="B1169" s="46">
        <v>2680.0</v>
      </c>
      <c r="C1169" s="48" t="s">
        <v>4186</v>
      </c>
      <c r="D1169" s="48"/>
    </row>
    <row r="1170">
      <c r="A1170" s="47">
        <v>45688.352488425924</v>
      </c>
      <c r="B1170" s="46">
        <v>2620.0</v>
      </c>
      <c r="C1170" s="48" t="s">
        <v>4187</v>
      </c>
      <c r="D1170" s="48"/>
    </row>
    <row r="1171">
      <c r="A1171" s="47">
        <v>45688.357569444444</v>
      </c>
      <c r="B1171" s="46">
        <v>2360.0</v>
      </c>
      <c r="C1171" s="46"/>
      <c r="D1171" s="46"/>
    </row>
    <row r="1172">
      <c r="A1172" s="47">
        <v>45688.36295138889</v>
      </c>
      <c r="B1172" s="46">
        <v>2240.0</v>
      </c>
      <c r="C1172" s="48" t="s">
        <v>4020</v>
      </c>
      <c r="D1172" s="48"/>
    </row>
    <row r="1173">
      <c r="A1173" s="47">
        <v>45688.37021990741</v>
      </c>
      <c r="B1173" s="46">
        <v>9540.0</v>
      </c>
      <c r="C1173" s="46"/>
      <c r="D1173" s="46"/>
    </row>
    <row r="1174">
      <c r="A1174" s="47">
        <v>45688.39050925926</v>
      </c>
      <c r="B1174" s="46">
        <v>3500.0</v>
      </c>
      <c r="C1174" s="48" t="s">
        <v>2781</v>
      </c>
      <c r="D1174" s="48"/>
    </row>
    <row r="1175">
      <c r="A1175" s="47">
        <v>45688.39460648148</v>
      </c>
      <c r="B1175" s="46">
        <v>2620.0</v>
      </c>
      <c r="C1175" s="46"/>
      <c r="D1175" s="46"/>
    </row>
    <row r="1176">
      <c r="A1176" s="47">
        <v>45688.40394675926</v>
      </c>
      <c r="B1176" s="46">
        <v>11580.0</v>
      </c>
      <c r="C1176" s="48" t="s">
        <v>4188</v>
      </c>
      <c r="D1176" s="48"/>
    </row>
    <row r="1177">
      <c r="A1177" s="47">
        <v>45688.40420138889</v>
      </c>
      <c r="B1177" s="46">
        <v>2620.0</v>
      </c>
      <c r="C1177" s="46"/>
      <c r="D1177" s="46"/>
    </row>
    <row r="1178">
      <c r="A1178" s="47">
        <v>45688.407060185185</v>
      </c>
      <c r="B1178" s="46">
        <v>9720.0</v>
      </c>
      <c r="C1178" s="46"/>
      <c r="D1178" s="46"/>
    </row>
    <row r="1179">
      <c r="A1179" s="47">
        <v>45688.43482638889</v>
      </c>
      <c r="B1179" s="46">
        <v>11700.0</v>
      </c>
      <c r="C1179" s="48" t="s">
        <v>4189</v>
      </c>
      <c r="D1179" s="48"/>
    </row>
    <row r="1180">
      <c r="A1180" s="47">
        <v>45688.441041666665</v>
      </c>
      <c r="B1180" s="46">
        <v>9880.0</v>
      </c>
      <c r="C1180" s="46"/>
      <c r="D1180" s="46"/>
    </row>
    <row r="1181">
      <c r="A1181" s="47">
        <v>45688.45165509259</v>
      </c>
      <c r="B1181" s="46">
        <v>9900.0</v>
      </c>
      <c r="C1181" s="46"/>
      <c r="D1181" s="46"/>
    </row>
    <row r="1182">
      <c r="A1182" s="47">
        <v>45688.45199074074</v>
      </c>
      <c r="B1182" s="46">
        <v>9920.0</v>
      </c>
      <c r="C1182" s="48" t="s">
        <v>4150</v>
      </c>
      <c r="D1182" s="48"/>
    </row>
    <row r="1183">
      <c r="A1183" s="47">
        <v>45688.45369212963</v>
      </c>
      <c r="B1183" s="46">
        <v>3120.0</v>
      </c>
      <c r="C1183" s="48" t="s">
        <v>3986</v>
      </c>
      <c r="D1183" s="48"/>
    </row>
    <row r="1184">
      <c r="A1184" s="47">
        <v>45688.456828703704</v>
      </c>
      <c r="B1184" s="46">
        <v>2920.0</v>
      </c>
      <c r="C1184" s="46"/>
      <c r="D1184" s="46"/>
    </row>
    <row r="1185">
      <c r="A1185" s="47">
        <v>45688.45929398148</v>
      </c>
      <c r="B1185" s="46">
        <v>3080.0</v>
      </c>
      <c r="C1185" s="46"/>
      <c r="D1185" s="46"/>
    </row>
    <row r="1186">
      <c r="A1186" s="47">
        <v>45688.461689814816</v>
      </c>
      <c r="B1186" s="46">
        <v>9700.0</v>
      </c>
      <c r="C1186" s="46"/>
      <c r="D1186" s="46"/>
    </row>
    <row r="1187">
      <c r="A1187" s="47">
        <v>45688.4621412037</v>
      </c>
      <c r="B1187" s="46">
        <v>3040.0</v>
      </c>
      <c r="C1187" s="46"/>
      <c r="D1187" s="46"/>
    </row>
    <row r="1188">
      <c r="A1188" s="47">
        <v>45688.47115740741</v>
      </c>
      <c r="B1188" s="46">
        <v>10500.0</v>
      </c>
      <c r="C1188" s="48" t="s">
        <v>4190</v>
      </c>
      <c r="D1188" s="48"/>
    </row>
    <row r="1189">
      <c r="A1189" s="47">
        <v>45688.47626157408</v>
      </c>
      <c r="B1189" s="46">
        <v>9920.0</v>
      </c>
      <c r="C1189" s="46"/>
      <c r="D1189" s="46"/>
    </row>
    <row r="1190">
      <c r="A1190" s="47">
        <v>45688.485127314816</v>
      </c>
      <c r="B1190" s="46">
        <v>3980.0</v>
      </c>
      <c r="C1190" s="46"/>
      <c r="D1190" s="46"/>
    </row>
    <row r="1191">
      <c r="A1191" s="47">
        <v>45688.491319444445</v>
      </c>
      <c r="B1191" s="46">
        <v>2560.0</v>
      </c>
      <c r="C1191" s="46"/>
      <c r="D1191" s="46"/>
    </row>
    <row r="1192">
      <c r="A1192" s="47">
        <v>45688.49707175926</v>
      </c>
      <c r="B1192" s="46">
        <v>2420.0</v>
      </c>
      <c r="C1192" s="46"/>
      <c r="D1192" s="46"/>
    </row>
    <row r="1193">
      <c r="A1193" s="47">
        <v>45688.50140046296</v>
      </c>
      <c r="B1193" s="46">
        <v>3120.0</v>
      </c>
      <c r="C1193" s="48" t="s">
        <v>744</v>
      </c>
      <c r="D1193" s="48"/>
    </row>
    <row r="1194">
      <c r="A1194" s="47">
        <v>45688.50266203703</v>
      </c>
      <c r="B1194" s="46">
        <v>3120.0</v>
      </c>
      <c r="C1194" s="46"/>
      <c r="D1194" s="46"/>
    </row>
    <row r="1195">
      <c r="A1195" s="47">
        <v>45688.506689814814</v>
      </c>
      <c r="B1195" s="46">
        <v>2600.0</v>
      </c>
      <c r="C1195" s="46"/>
      <c r="D1195" s="46"/>
    </row>
    <row r="1196">
      <c r="A1196" s="47">
        <v>45688.58258101852</v>
      </c>
      <c r="B1196" s="46">
        <v>17820.0</v>
      </c>
      <c r="C1196" s="48" t="s">
        <v>4184</v>
      </c>
      <c r="D1196" s="48"/>
    </row>
    <row r="1197">
      <c r="A1197" s="47">
        <v>45688.583865740744</v>
      </c>
      <c r="B1197" s="46">
        <v>13220.0</v>
      </c>
      <c r="C1197" s="48" t="s">
        <v>4124</v>
      </c>
      <c r="D1197" s="48"/>
    </row>
    <row r="1198">
      <c r="A1198" s="47">
        <v>45688.586597222224</v>
      </c>
      <c r="B1198" s="46">
        <v>9920.0</v>
      </c>
      <c r="C1198" s="46"/>
      <c r="D1198" s="46"/>
    </row>
    <row r="1199">
      <c r="A1199" s="47">
        <v>45688.59005787037</v>
      </c>
      <c r="B1199" s="46">
        <v>9660.0</v>
      </c>
      <c r="C1199" s="46"/>
      <c r="D1199" s="46"/>
    </row>
    <row r="1200">
      <c r="A1200" s="47">
        <v>45688.61487268518</v>
      </c>
      <c r="B1200" s="46">
        <v>3220.0</v>
      </c>
      <c r="C1200" s="48" t="s">
        <v>4031</v>
      </c>
      <c r="D1200" s="48"/>
    </row>
    <row r="1201">
      <c r="A1201" s="47">
        <v>45688.62571759259</v>
      </c>
      <c r="B1201" s="46">
        <v>2640.0</v>
      </c>
      <c r="C1201" s="48" t="s">
        <v>4032</v>
      </c>
      <c r="D1201" s="48"/>
    </row>
    <row r="1202">
      <c r="A1202" s="47">
        <v>45688.64273148148</v>
      </c>
      <c r="B1202" s="46">
        <v>13060.0</v>
      </c>
      <c r="C1202" s="48" t="s">
        <v>4191</v>
      </c>
      <c r="D1202" s="48"/>
    </row>
    <row r="1203">
      <c r="A1203" s="47">
        <v>45688.67157407408</v>
      </c>
      <c r="B1203" s="46">
        <v>12440.0</v>
      </c>
      <c r="C1203" s="46"/>
      <c r="D1203" s="46"/>
    </row>
    <row r="1204">
      <c r="A1204" s="47">
        <v>45688.67784722222</v>
      </c>
      <c r="B1204" s="46">
        <v>13080.0</v>
      </c>
      <c r="C1204" s="46"/>
      <c r="D1204" s="46"/>
    </row>
    <row r="1205">
      <c r="A1205" s="47">
        <v>45688.678125</v>
      </c>
      <c r="B1205" s="46">
        <v>2780.0</v>
      </c>
      <c r="C1205" s="46"/>
      <c r="D1205" s="46"/>
    </row>
    <row r="1206">
      <c r="A1206" s="47">
        <v>45688.70287037037</v>
      </c>
      <c r="B1206" s="46">
        <v>2760.0</v>
      </c>
      <c r="C1206" s="46"/>
      <c r="D1206" s="46"/>
    </row>
    <row r="1207">
      <c r="A1207" s="47">
        <v>45689.302083333336</v>
      </c>
      <c r="B1207" s="46">
        <v>2740.0</v>
      </c>
      <c r="C1207" s="46"/>
      <c r="D1207" s="46"/>
    </row>
    <row r="1208">
      <c r="A1208" s="47">
        <v>45689.350752314815</v>
      </c>
      <c r="B1208" s="46">
        <v>9420.0</v>
      </c>
      <c r="C1208" s="46"/>
      <c r="D1208" s="46"/>
    </row>
    <row r="1209">
      <c r="A1209" s="47">
        <v>45689.37787037037</v>
      </c>
      <c r="B1209" s="46">
        <v>17040.0</v>
      </c>
      <c r="C1209" s="46"/>
      <c r="D1209" s="46"/>
    </row>
    <row r="1210">
      <c r="A1210" s="47">
        <v>45689.42009259259</v>
      </c>
      <c r="B1210" s="46">
        <v>9480.0</v>
      </c>
      <c r="C1210" s="46"/>
      <c r="D1210" s="46"/>
    </row>
    <row r="1211">
      <c r="A1211" s="47">
        <v>45689.45277777778</v>
      </c>
      <c r="B1211" s="46">
        <v>10320.0</v>
      </c>
      <c r="C1211" s="46"/>
      <c r="D1211" s="46"/>
    </row>
    <row r="1212">
      <c r="A1212" s="47">
        <v>45691.288194444445</v>
      </c>
      <c r="B1212" s="46">
        <v>9580.0</v>
      </c>
      <c r="C1212" s="46"/>
      <c r="D1212" s="46"/>
    </row>
    <row r="1213">
      <c r="A1213" s="47">
        <v>45691.29703703704</v>
      </c>
      <c r="B1213" s="46">
        <v>32920.0</v>
      </c>
      <c r="C1213" s="46"/>
      <c r="D1213" s="46"/>
    </row>
    <row r="1214">
      <c r="A1214" s="47">
        <v>45691.29991898148</v>
      </c>
      <c r="B1214" s="46">
        <v>10680.0</v>
      </c>
      <c r="C1214" s="46"/>
      <c r="D1214" s="46"/>
    </row>
    <row r="1215">
      <c r="A1215" s="47">
        <v>45691.33766203704</v>
      </c>
      <c r="B1215" s="46">
        <v>3200.0</v>
      </c>
      <c r="C1215" s="46"/>
      <c r="D1215" s="46"/>
    </row>
    <row r="1216">
      <c r="A1216" s="47">
        <v>45691.33903935185</v>
      </c>
      <c r="B1216" s="46">
        <v>3660.0</v>
      </c>
      <c r="C1216" s="48" t="s">
        <v>4192</v>
      </c>
      <c r="D1216" s="48"/>
    </row>
    <row r="1217">
      <c r="A1217" s="47">
        <v>45691.34025462963</v>
      </c>
      <c r="B1217" s="46">
        <v>2800.0</v>
      </c>
      <c r="C1217" s="46"/>
      <c r="D1217" s="46"/>
    </row>
    <row r="1218">
      <c r="A1218" s="47">
        <v>45691.34408564815</v>
      </c>
      <c r="B1218" s="46">
        <v>13200.0</v>
      </c>
      <c r="C1218" s="46"/>
      <c r="D1218" s="46"/>
    </row>
    <row r="1219">
      <c r="A1219" s="47">
        <v>45691.34568287037</v>
      </c>
      <c r="B1219" s="46">
        <v>2980.0</v>
      </c>
      <c r="C1219" s="48" t="s">
        <v>4031</v>
      </c>
      <c r="D1219" s="48"/>
    </row>
    <row r="1220">
      <c r="A1220" s="47">
        <v>45691.34953703704</v>
      </c>
      <c r="B1220" s="46">
        <v>2860.0</v>
      </c>
      <c r="C1220" s="48" t="s">
        <v>4193</v>
      </c>
      <c r="D1220" s="48"/>
    </row>
    <row r="1221">
      <c r="A1221" s="47">
        <v>45691.35034722222</v>
      </c>
      <c r="B1221" s="46">
        <v>2880.0</v>
      </c>
      <c r="C1221" s="48" t="s">
        <v>4194</v>
      </c>
      <c r="D1221" s="48"/>
    </row>
    <row r="1222">
      <c r="A1222" s="47">
        <v>45691.35108796296</v>
      </c>
      <c r="B1222" s="46">
        <v>9820.0</v>
      </c>
      <c r="C1222" s="46"/>
      <c r="D1222" s="46"/>
    </row>
    <row r="1223">
      <c r="A1223" s="47">
        <v>45691.35287037037</v>
      </c>
      <c r="B1223" s="46">
        <v>2860.0</v>
      </c>
      <c r="C1223" s="48" t="s">
        <v>4032</v>
      </c>
      <c r="D1223" s="48"/>
    </row>
    <row r="1224">
      <c r="A1224" s="47">
        <v>45691.35435185185</v>
      </c>
      <c r="B1224" s="46">
        <v>2740.0</v>
      </c>
      <c r="C1224" s="46"/>
      <c r="D1224" s="46"/>
    </row>
    <row r="1225">
      <c r="A1225" s="47">
        <v>45691.35903935185</v>
      </c>
      <c r="B1225" s="46">
        <v>2520.0</v>
      </c>
      <c r="C1225" s="48" t="s">
        <v>4004</v>
      </c>
      <c r="D1225" s="48"/>
    </row>
    <row r="1226">
      <c r="A1226" s="47">
        <v>45691.36372685185</v>
      </c>
      <c r="B1226" s="46">
        <v>11400.0</v>
      </c>
      <c r="C1226" s="46"/>
      <c r="D1226" s="46"/>
    </row>
    <row r="1227">
      <c r="A1227" s="47">
        <v>45691.36400462963</v>
      </c>
      <c r="B1227" s="46">
        <v>2340.0</v>
      </c>
      <c r="C1227" s="48" t="s">
        <v>4195</v>
      </c>
      <c r="D1227" s="48"/>
    </row>
    <row r="1228">
      <c r="A1228" s="47">
        <v>45691.37074074074</v>
      </c>
      <c r="B1228" s="46">
        <v>10460.0</v>
      </c>
      <c r="C1228" s="46"/>
      <c r="D1228" s="46"/>
    </row>
    <row r="1229">
      <c r="A1229" s="47">
        <v>45691.37149305556</v>
      </c>
      <c r="B1229" s="46">
        <v>2440.0</v>
      </c>
      <c r="C1229" s="48" t="s">
        <v>4196</v>
      </c>
      <c r="D1229" s="48"/>
    </row>
    <row r="1230">
      <c r="A1230" s="47">
        <v>45691.37547453704</v>
      </c>
      <c r="B1230" s="46">
        <v>11340.0</v>
      </c>
      <c r="C1230" s="46"/>
      <c r="D1230" s="46"/>
    </row>
    <row r="1231">
      <c r="A1231" s="47">
        <v>45691.377118055556</v>
      </c>
      <c r="B1231" s="46">
        <v>2280.0</v>
      </c>
      <c r="C1231" s="48" t="s">
        <v>4197</v>
      </c>
      <c r="D1231" s="48"/>
    </row>
    <row r="1232">
      <c r="A1232" s="47">
        <v>45691.384467592594</v>
      </c>
      <c r="B1232" s="46">
        <v>13840.0</v>
      </c>
      <c r="C1232" s="46"/>
      <c r="D1232" s="46"/>
    </row>
    <row r="1233">
      <c r="A1233" s="47">
        <v>45691.394166666665</v>
      </c>
      <c r="B1233" s="46">
        <v>18340.0</v>
      </c>
      <c r="C1233" s="46"/>
      <c r="D1233" s="46"/>
    </row>
    <row r="1234">
      <c r="A1234" s="47">
        <v>45691.3946875</v>
      </c>
      <c r="B1234" s="46">
        <v>14180.0</v>
      </c>
      <c r="C1234" s="46"/>
      <c r="D1234" s="46"/>
    </row>
    <row r="1235">
      <c r="A1235" s="47">
        <v>45691.39501157407</v>
      </c>
      <c r="B1235" s="46">
        <v>10380.0</v>
      </c>
      <c r="C1235" s="46"/>
      <c r="D1235" s="46"/>
    </row>
    <row r="1236">
      <c r="A1236" s="47">
        <v>45691.40400462963</v>
      </c>
      <c r="B1236" s="46">
        <v>2640.0</v>
      </c>
      <c r="C1236" s="48" t="s">
        <v>4196</v>
      </c>
      <c r="D1236" s="48"/>
    </row>
    <row r="1237">
      <c r="A1237" s="47">
        <v>45691.40539351852</v>
      </c>
      <c r="B1237" s="46">
        <v>11700.0</v>
      </c>
      <c r="C1237" s="46"/>
      <c r="D1237" s="46"/>
    </row>
    <row r="1238">
      <c r="A1238" s="47">
        <v>45691.41071759259</v>
      </c>
      <c r="B1238" s="46">
        <v>2260.0</v>
      </c>
      <c r="C1238" s="48" t="s">
        <v>4198</v>
      </c>
      <c r="D1238" s="48"/>
    </row>
    <row r="1239">
      <c r="A1239" s="47">
        <v>45691.41275462963</v>
      </c>
      <c r="B1239" s="46">
        <v>3700.0</v>
      </c>
      <c r="C1239" s="48" t="s">
        <v>4199</v>
      </c>
      <c r="D1239" s="48"/>
    </row>
    <row r="1240">
      <c r="A1240" s="47">
        <v>45691.412881944445</v>
      </c>
      <c r="B1240" s="46">
        <v>3240.0</v>
      </c>
      <c r="C1240" s="46"/>
      <c r="D1240" s="46"/>
    </row>
    <row r="1241">
      <c r="A1241" s="47">
        <v>45691.41670138889</v>
      </c>
      <c r="B1241" s="46">
        <v>2820.0</v>
      </c>
      <c r="C1241" s="48" t="s">
        <v>4200</v>
      </c>
      <c r="D1241" s="48"/>
    </row>
    <row r="1242">
      <c r="A1242" s="47">
        <v>45691.42019675926</v>
      </c>
      <c r="B1242" s="46">
        <v>10160.0</v>
      </c>
      <c r="C1242" s="46"/>
      <c r="D1242" s="46"/>
    </row>
    <row r="1243">
      <c r="A1243" s="47">
        <v>45691.4315625</v>
      </c>
      <c r="B1243" s="46">
        <v>3120.0</v>
      </c>
      <c r="C1243" s="46"/>
      <c r="D1243" s="46"/>
    </row>
    <row r="1244">
      <c r="A1244" s="47">
        <v>45691.434953703705</v>
      </c>
      <c r="B1244" s="46">
        <v>14920.0</v>
      </c>
      <c r="C1244" s="46"/>
      <c r="D1244" s="46"/>
    </row>
    <row r="1245">
      <c r="A1245" s="47">
        <v>45691.43787037037</v>
      </c>
      <c r="B1245" s="46">
        <v>3560.0</v>
      </c>
      <c r="C1245" s="48" t="s">
        <v>4201</v>
      </c>
      <c r="D1245" s="48"/>
    </row>
    <row r="1246">
      <c r="A1246" s="47">
        <v>45691.43892361111</v>
      </c>
      <c r="B1246" s="46">
        <v>2800.0</v>
      </c>
      <c r="C1246" s="46"/>
      <c r="D1246" s="46"/>
    </row>
    <row r="1247">
      <c r="A1247" s="47">
        <v>45691.44222222222</v>
      </c>
      <c r="B1247" s="46">
        <v>3420.0</v>
      </c>
      <c r="C1247" s="48" t="s">
        <v>4202</v>
      </c>
      <c r="D1247" s="48"/>
    </row>
    <row r="1248">
      <c r="A1248" s="47">
        <v>45691.444340277776</v>
      </c>
      <c r="B1248" s="46">
        <v>24000.0</v>
      </c>
      <c r="C1248" s="46"/>
      <c r="D1248" s="46"/>
    </row>
    <row r="1249">
      <c r="A1249" s="47">
        <v>45691.44495370371</v>
      </c>
      <c r="B1249" s="46">
        <v>9480.0</v>
      </c>
      <c r="C1249" s="46"/>
      <c r="D1249" s="46"/>
    </row>
    <row r="1250">
      <c r="A1250" s="47">
        <v>45691.446493055555</v>
      </c>
      <c r="B1250" s="46">
        <v>13860.0</v>
      </c>
      <c r="C1250" s="46"/>
      <c r="D1250" s="46"/>
    </row>
    <row r="1251">
      <c r="A1251" s="47">
        <v>45691.44712962963</v>
      </c>
      <c r="B1251" s="46">
        <v>2540.0</v>
      </c>
      <c r="C1251" s="48" t="s">
        <v>4203</v>
      </c>
      <c r="D1251" s="48"/>
    </row>
    <row r="1252">
      <c r="A1252" s="47">
        <v>45691.451585648145</v>
      </c>
      <c r="B1252" s="46">
        <v>2260.0</v>
      </c>
      <c r="C1252" s="48" t="s">
        <v>4204</v>
      </c>
      <c r="D1252" s="48"/>
    </row>
    <row r="1253">
      <c r="A1253" s="47">
        <v>45691.453043981484</v>
      </c>
      <c r="B1253" s="46">
        <v>3200.0</v>
      </c>
      <c r="C1253" s="48" t="s">
        <v>4205</v>
      </c>
      <c r="D1253" s="48"/>
    </row>
    <row r="1254">
      <c r="A1254" s="47">
        <v>45691.46130787037</v>
      </c>
      <c r="B1254" s="46">
        <v>2820.0</v>
      </c>
      <c r="C1254" s="48" t="s">
        <v>4206</v>
      </c>
      <c r="D1254" s="48"/>
    </row>
    <row r="1255">
      <c r="A1255" s="47">
        <v>45691.46152777778</v>
      </c>
      <c r="B1255" s="46">
        <v>2980.0</v>
      </c>
      <c r="C1255" s="46"/>
      <c r="D1255" s="46"/>
    </row>
    <row r="1256">
      <c r="A1256" s="47">
        <v>45691.464537037034</v>
      </c>
      <c r="B1256" s="46">
        <v>32860.0</v>
      </c>
      <c r="C1256" s="46"/>
      <c r="D1256" s="46"/>
    </row>
    <row r="1257">
      <c r="A1257" s="47">
        <v>45691.46784722222</v>
      </c>
      <c r="B1257" s="46">
        <v>14220.0</v>
      </c>
      <c r="C1257" s="46"/>
      <c r="D1257" s="46"/>
    </row>
    <row r="1258">
      <c r="A1258" s="47">
        <v>45691.47754629629</v>
      </c>
      <c r="B1258" s="46">
        <v>2600.0</v>
      </c>
      <c r="C1258" s="46"/>
      <c r="D1258" s="46"/>
    </row>
    <row r="1259">
      <c r="A1259" s="47">
        <v>45691.49146990741</v>
      </c>
      <c r="B1259" s="46">
        <v>13840.0</v>
      </c>
      <c r="C1259" s="46"/>
      <c r="D1259" s="46"/>
    </row>
    <row r="1260">
      <c r="A1260" s="47">
        <v>45691.49549768519</v>
      </c>
      <c r="B1260" s="46">
        <v>14700.0</v>
      </c>
      <c r="C1260" s="46"/>
      <c r="D1260" s="46"/>
    </row>
    <row r="1261">
      <c r="A1261" s="47">
        <v>45691.49586805556</v>
      </c>
      <c r="B1261" s="46">
        <v>2960.0</v>
      </c>
      <c r="C1261" s="48" t="s">
        <v>4207</v>
      </c>
      <c r="D1261" s="48"/>
    </row>
    <row r="1262">
      <c r="A1262" s="47">
        <v>45691.50331018519</v>
      </c>
      <c r="B1262" s="46">
        <v>11840.0</v>
      </c>
      <c r="C1262" s="46"/>
      <c r="D1262" s="46"/>
    </row>
    <row r="1263">
      <c r="A1263" s="47">
        <v>45691.50372685185</v>
      </c>
      <c r="B1263" s="46">
        <v>32820.0</v>
      </c>
      <c r="C1263" s="48" t="s">
        <v>4208</v>
      </c>
      <c r="D1263" s="48"/>
    </row>
    <row r="1264">
      <c r="A1264" s="47">
        <v>45691.50393518519</v>
      </c>
      <c r="B1264" s="46">
        <v>2740.0</v>
      </c>
      <c r="C1264" s="48" t="s">
        <v>4209</v>
      </c>
      <c r="D1264" s="48"/>
    </row>
    <row r="1265">
      <c r="A1265" s="47">
        <v>45691.51893518519</v>
      </c>
      <c r="B1265" s="46">
        <v>11060.0</v>
      </c>
      <c r="C1265" s="46"/>
      <c r="D1265" s="46"/>
    </row>
    <row r="1266">
      <c r="A1266" s="47">
        <v>45691.521458333336</v>
      </c>
      <c r="B1266" s="46">
        <v>11920.0</v>
      </c>
      <c r="C1266" s="46"/>
      <c r="D1266" s="46"/>
    </row>
    <row r="1267">
      <c r="A1267" s="47">
        <v>45691.54039351852</v>
      </c>
      <c r="B1267" s="46">
        <v>23000.0</v>
      </c>
      <c r="C1267" s="46"/>
      <c r="D1267" s="46"/>
    </row>
    <row r="1268">
      <c r="A1268" s="47">
        <v>45691.540868055556</v>
      </c>
      <c r="B1268" s="46">
        <v>2580.0</v>
      </c>
      <c r="C1268" s="46"/>
      <c r="D1268" s="46"/>
    </row>
    <row r="1269">
      <c r="A1269" s="47">
        <v>45691.54172453703</v>
      </c>
      <c r="B1269" s="46">
        <v>2620.0</v>
      </c>
      <c r="C1269" s="46"/>
      <c r="D1269" s="46"/>
    </row>
    <row r="1270">
      <c r="A1270" s="47">
        <v>45691.56481481482</v>
      </c>
      <c r="B1270" s="46">
        <v>2940.0</v>
      </c>
      <c r="C1270" s="46"/>
      <c r="D1270" s="46"/>
    </row>
    <row r="1271">
      <c r="A1271" s="47">
        <v>45691.56601851852</v>
      </c>
      <c r="B1271" s="46">
        <v>3000.0</v>
      </c>
      <c r="C1271" s="46"/>
      <c r="D1271" s="46"/>
    </row>
    <row r="1272">
      <c r="A1272" s="47">
        <v>45691.56655092593</v>
      </c>
      <c r="B1272" s="46">
        <v>2860.0</v>
      </c>
      <c r="C1272" s="46"/>
      <c r="D1272" s="46"/>
    </row>
    <row r="1273">
      <c r="A1273" s="47">
        <v>45691.57287037037</v>
      </c>
      <c r="B1273" s="46">
        <v>16160.0</v>
      </c>
      <c r="C1273" s="46"/>
      <c r="D1273" s="46"/>
    </row>
    <row r="1274">
      <c r="A1274" s="47">
        <v>45691.57770833333</v>
      </c>
      <c r="B1274" s="46">
        <v>2760.0</v>
      </c>
      <c r="C1274" s="46"/>
      <c r="D1274" s="46"/>
    </row>
    <row r="1275">
      <c r="A1275" s="47">
        <v>45691.57885416667</v>
      </c>
      <c r="B1275" s="46">
        <v>13660.0</v>
      </c>
      <c r="C1275" s="46"/>
      <c r="D1275" s="46"/>
    </row>
    <row r="1276">
      <c r="A1276" s="47">
        <v>45691.58443287037</v>
      </c>
      <c r="B1276" s="46">
        <v>2520.0</v>
      </c>
      <c r="C1276" s="46"/>
      <c r="D1276" s="46"/>
    </row>
    <row r="1277">
      <c r="A1277" s="47">
        <v>45691.58665509259</v>
      </c>
      <c r="B1277" s="46">
        <v>9680.0</v>
      </c>
      <c r="C1277" s="46"/>
      <c r="D1277" s="46"/>
    </row>
    <row r="1278">
      <c r="A1278" s="47">
        <v>45691.59479166667</v>
      </c>
      <c r="B1278" s="46">
        <v>3180.0</v>
      </c>
      <c r="C1278" s="46"/>
      <c r="D1278" s="46"/>
    </row>
    <row r="1279">
      <c r="A1279" s="47">
        <v>45691.59695601852</v>
      </c>
      <c r="B1279" s="46">
        <v>3100.0</v>
      </c>
      <c r="C1279" s="46"/>
      <c r="D1279" s="46"/>
    </row>
    <row r="1280">
      <c r="A1280" s="47">
        <v>45691.60383101852</v>
      </c>
      <c r="B1280" s="46">
        <v>13860.0</v>
      </c>
      <c r="C1280" s="46"/>
      <c r="D1280" s="46"/>
    </row>
    <row r="1281">
      <c r="A1281" s="47">
        <v>45691.60863425926</v>
      </c>
      <c r="B1281" s="46">
        <v>14160.0</v>
      </c>
      <c r="C1281" s="46"/>
      <c r="D1281" s="46"/>
    </row>
    <row r="1282">
      <c r="A1282" s="47">
        <v>45691.61886574074</v>
      </c>
      <c r="B1282" s="46">
        <v>12080.0</v>
      </c>
      <c r="C1282" s="46"/>
      <c r="D1282" s="46"/>
    </row>
    <row r="1283">
      <c r="A1283" s="47">
        <v>45691.61934027778</v>
      </c>
      <c r="B1283" s="46">
        <v>3140.0</v>
      </c>
      <c r="C1283" s="48" t="s">
        <v>4210</v>
      </c>
      <c r="D1283" s="48"/>
    </row>
    <row r="1284">
      <c r="A1284" s="47">
        <v>45691.62534722222</v>
      </c>
      <c r="B1284" s="46">
        <v>11360.0</v>
      </c>
      <c r="C1284" s="46"/>
      <c r="D1284" s="46"/>
    </row>
    <row r="1285">
      <c r="A1285" s="47">
        <v>45691.627175925925</v>
      </c>
      <c r="B1285" s="46">
        <v>19020.0</v>
      </c>
      <c r="C1285" s="46"/>
      <c r="D1285" s="46"/>
    </row>
    <row r="1286">
      <c r="A1286" s="47">
        <v>45691.62972222222</v>
      </c>
      <c r="B1286" s="46">
        <v>2900.0</v>
      </c>
      <c r="C1286" s="48" t="s">
        <v>4211</v>
      </c>
      <c r="D1286" s="48"/>
    </row>
    <row r="1287">
      <c r="A1287" s="47">
        <v>45691.63180555555</v>
      </c>
      <c r="B1287" s="46">
        <v>2620.0</v>
      </c>
      <c r="C1287" s="48" t="s">
        <v>4212</v>
      </c>
      <c r="D1287" s="48"/>
    </row>
    <row r="1288">
      <c r="A1288" s="47">
        <v>45691.63197916667</v>
      </c>
      <c r="B1288" s="46">
        <v>2960.0</v>
      </c>
      <c r="C1288" s="48" t="s">
        <v>4213</v>
      </c>
      <c r="D1288" s="48"/>
    </row>
    <row r="1289">
      <c r="A1289" s="47">
        <v>45691.63315972222</v>
      </c>
      <c r="B1289" s="46">
        <v>11400.0</v>
      </c>
      <c r="C1289" s="46"/>
      <c r="D1289" s="46"/>
    </row>
    <row r="1290">
      <c r="A1290" s="47">
        <v>45691.63353009259</v>
      </c>
      <c r="B1290" s="46">
        <v>3180.0</v>
      </c>
      <c r="C1290" s="48" t="s">
        <v>4214</v>
      </c>
      <c r="D1290" s="48"/>
    </row>
    <row r="1291">
      <c r="A1291" s="47">
        <v>45691.63513888889</v>
      </c>
      <c r="B1291" s="46">
        <v>11160.0</v>
      </c>
      <c r="C1291" s="46"/>
      <c r="D1291" s="46"/>
    </row>
    <row r="1292">
      <c r="A1292" s="47">
        <v>45691.64163194445</v>
      </c>
      <c r="B1292" s="46">
        <v>2500.0</v>
      </c>
      <c r="C1292" s="48" t="s">
        <v>4215</v>
      </c>
      <c r="D1292" s="48"/>
    </row>
    <row r="1293">
      <c r="A1293" s="47">
        <v>45691.64355324074</v>
      </c>
      <c r="B1293" s="46">
        <v>10640.0</v>
      </c>
      <c r="C1293" s="46"/>
      <c r="D1293" s="46"/>
    </row>
    <row r="1294">
      <c r="A1294" s="47">
        <v>45691.64680555555</v>
      </c>
      <c r="B1294" s="46">
        <v>9840.0</v>
      </c>
      <c r="C1294" s="46"/>
      <c r="D1294" s="46"/>
    </row>
    <row r="1295">
      <c r="A1295" s="47">
        <v>45691.64925925926</v>
      </c>
      <c r="B1295" s="46">
        <v>2680.0</v>
      </c>
      <c r="C1295" s="48" t="s">
        <v>4216</v>
      </c>
      <c r="D1295" s="48"/>
    </row>
    <row r="1296">
      <c r="A1296" s="47">
        <v>45691.65236111111</v>
      </c>
      <c r="B1296" s="46">
        <v>2740.0</v>
      </c>
      <c r="C1296" s="46"/>
      <c r="D1296" s="46"/>
    </row>
    <row r="1297">
      <c r="A1297" s="47">
        <v>45691.66045138889</v>
      </c>
      <c r="B1297" s="46">
        <v>3840.0</v>
      </c>
      <c r="C1297" s="48" t="s">
        <v>4217</v>
      </c>
      <c r="D1297" s="48"/>
    </row>
    <row r="1298">
      <c r="A1298" s="47">
        <v>45691.66234953704</v>
      </c>
      <c r="B1298" s="46">
        <v>3220.0</v>
      </c>
      <c r="C1298" s="46"/>
      <c r="D1298" s="46"/>
    </row>
    <row r="1299">
      <c r="A1299" s="47">
        <v>45691.66824074074</v>
      </c>
      <c r="B1299" s="46">
        <v>3220.0</v>
      </c>
      <c r="C1299" s="48" t="s">
        <v>4218</v>
      </c>
      <c r="D1299" s="48"/>
    </row>
    <row r="1300">
      <c r="A1300" s="47">
        <v>45691.66924768518</v>
      </c>
      <c r="B1300" s="46">
        <v>2400.0</v>
      </c>
      <c r="C1300" s="48" t="s">
        <v>3981</v>
      </c>
      <c r="D1300" s="48"/>
    </row>
    <row r="1301">
      <c r="A1301" s="47">
        <v>45691.674791666665</v>
      </c>
      <c r="B1301" s="46">
        <v>2540.0</v>
      </c>
      <c r="C1301" s="48" t="s">
        <v>4219</v>
      </c>
      <c r="D1301" s="48"/>
    </row>
    <row r="1302">
      <c r="A1302" s="47">
        <v>45691.67729166667</v>
      </c>
      <c r="B1302" s="46">
        <v>17300.0</v>
      </c>
      <c r="C1302" s="46"/>
      <c r="D1302" s="46"/>
    </row>
    <row r="1303">
      <c r="A1303" s="47">
        <v>45691.67799768518</v>
      </c>
      <c r="B1303" s="46">
        <v>3480.0</v>
      </c>
      <c r="C1303" s="46"/>
      <c r="D1303" s="46"/>
    </row>
    <row r="1304">
      <c r="A1304" s="47">
        <v>45691.68377314815</v>
      </c>
      <c r="B1304" s="46">
        <v>2860.0</v>
      </c>
      <c r="C1304" s="46"/>
      <c r="D1304" s="46"/>
    </row>
    <row r="1305">
      <c r="A1305" s="47">
        <v>45691.6874537037</v>
      </c>
      <c r="B1305" s="46">
        <v>14900.0</v>
      </c>
      <c r="C1305" s="46"/>
      <c r="D1305" s="46"/>
    </row>
    <row r="1306">
      <c r="A1306" s="47">
        <v>45691.69013888889</v>
      </c>
      <c r="B1306" s="46">
        <v>9880.0</v>
      </c>
      <c r="C1306" s="46"/>
      <c r="D1306" s="46"/>
    </row>
    <row r="1307">
      <c r="A1307" s="47">
        <v>45691.70701388889</v>
      </c>
      <c r="B1307" s="46">
        <v>16760.0</v>
      </c>
      <c r="C1307" s="46"/>
      <c r="D1307" s="46"/>
    </row>
    <row r="1308">
      <c r="A1308" s="47">
        <v>45691.71090277778</v>
      </c>
      <c r="B1308" s="46">
        <v>11500.0</v>
      </c>
      <c r="C1308" s="46"/>
      <c r="D1308" s="46"/>
    </row>
    <row r="1309">
      <c r="A1309" s="47">
        <v>45691.71471064815</v>
      </c>
      <c r="B1309" s="46">
        <v>18660.0</v>
      </c>
      <c r="C1309" s="46"/>
      <c r="D1309" s="46"/>
    </row>
    <row r="1310">
      <c r="A1310" s="47">
        <v>45692.34425925926</v>
      </c>
      <c r="B1310" s="46">
        <v>9440.0</v>
      </c>
      <c r="C1310" s="46"/>
      <c r="D1310" s="46"/>
    </row>
    <row r="1311">
      <c r="A1311" s="47">
        <v>45692.34638888889</v>
      </c>
      <c r="B1311" s="46">
        <v>2880.0</v>
      </c>
      <c r="C1311" s="48" t="s">
        <v>4220</v>
      </c>
      <c r="D1311" s="48"/>
    </row>
    <row r="1312">
      <c r="A1312" s="47">
        <v>45692.34903935185</v>
      </c>
      <c r="B1312" s="46">
        <v>3540.0</v>
      </c>
      <c r="C1312" s="46"/>
      <c r="D1312" s="46"/>
    </row>
    <row r="1313">
      <c r="A1313" s="47">
        <v>45692.35141203704</v>
      </c>
      <c r="B1313" s="46">
        <v>12420.0</v>
      </c>
      <c r="C1313" s="46"/>
      <c r="D1313" s="46"/>
    </row>
    <row r="1314">
      <c r="A1314" s="47">
        <v>45692.35586805556</v>
      </c>
      <c r="B1314" s="46">
        <v>2400.0</v>
      </c>
      <c r="C1314" s="48" t="s">
        <v>4195</v>
      </c>
      <c r="D1314" s="48"/>
    </row>
    <row r="1315">
      <c r="A1315" s="47">
        <v>45692.35873842592</v>
      </c>
      <c r="B1315" s="46">
        <v>31540.0</v>
      </c>
      <c r="C1315" s="46"/>
      <c r="D1315" s="46"/>
    </row>
    <row r="1316">
      <c r="A1316" s="47">
        <v>45692.361608796295</v>
      </c>
      <c r="B1316" s="46">
        <v>2540.0</v>
      </c>
      <c r="C1316" s="46"/>
      <c r="D1316" s="46"/>
    </row>
    <row r="1317">
      <c r="A1317" s="47">
        <v>45692.36417824074</v>
      </c>
      <c r="B1317" s="46">
        <v>2460.0</v>
      </c>
      <c r="C1317" s="46"/>
      <c r="D1317" s="46"/>
    </row>
    <row r="1318">
      <c r="A1318" s="47">
        <v>45692.36450231481</v>
      </c>
      <c r="B1318" s="46">
        <v>17400.0</v>
      </c>
      <c r="C1318" s="46"/>
      <c r="D1318" s="46"/>
    </row>
    <row r="1319">
      <c r="A1319" s="47">
        <v>45692.36803240741</v>
      </c>
      <c r="B1319" s="46">
        <v>3220.0</v>
      </c>
      <c r="C1319" s="46"/>
      <c r="D1319" s="46"/>
    </row>
    <row r="1320">
      <c r="A1320" s="47">
        <v>45692.368935185186</v>
      </c>
      <c r="B1320" s="46">
        <v>2500.0</v>
      </c>
      <c r="C1320" s="46"/>
      <c r="D1320" s="46"/>
    </row>
    <row r="1321">
      <c r="A1321" s="47">
        <v>45692.37155092593</v>
      </c>
      <c r="B1321" s="46">
        <v>2500.0</v>
      </c>
      <c r="C1321" s="46"/>
      <c r="D1321" s="46"/>
    </row>
    <row r="1322">
      <c r="A1322" s="47">
        <v>45692.371979166666</v>
      </c>
      <c r="B1322" s="46">
        <v>2960.0</v>
      </c>
      <c r="C1322" s="46"/>
      <c r="D1322" s="46"/>
    </row>
    <row r="1323">
      <c r="A1323" s="47">
        <v>45692.372349537036</v>
      </c>
      <c r="B1323" s="46">
        <v>10300.0</v>
      </c>
      <c r="C1323" s="46"/>
      <c r="D1323" s="46"/>
    </row>
    <row r="1324">
      <c r="A1324" s="47">
        <v>45692.376608796294</v>
      </c>
      <c r="B1324" s="46">
        <v>2820.0</v>
      </c>
      <c r="C1324" s="46"/>
      <c r="D1324" s="46"/>
    </row>
    <row r="1325">
      <c r="A1325" s="47">
        <v>45692.37710648148</v>
      </c>
      <c r="B1325" s="46">
        <v>2840.0</v>
      </c>
      <c r="C1325" s="48" t="s">
        <v>4221</v>
      </c>
      <c r="D1325" s="48"/>
    </row>
    <row r="1326">
      <c r="A1326" s="47">
        <v>45692.378113425926</v>
      </c>
      <c r="B1326" s="46">
        <v>2580.0</v>
      </c>
      <c r="C1326" s="46"/>
      <c r="D1326" s="46"/>
    </row>
    <row r="1327">
      <c r="A1327" s="47">
        <v>45692.37930555556</v>
      </c>
      <c r="B1327" s="46">
        <v>2600.0</v>
      </c>
      <c r="C1327" s="46"/>
      <c r="D1327" s="46"/>
    </row>
    <row r="1328">
      <c r="A1328" s="47">
        <v>45692.37997685185</v>
      </c>
      <c r="B1328" s="46">
        <v>2620.0</v>
      </c>
      <c r="C1328" s="48" t="s">
        <v>4222</v>
      </c>
      <c r="D1328" s="48"/>
    </row>
    <row r="1329">
      <c r="A1329" s="47">
        <v>45692.40962962963</v>
      </c>
      <c r="B1329" s="46">
        <v>3520.0</v>
      </c>
      <c r="C1329" s="46"/>
      <c r="D1329" s="46"/>
    </row>
    <row r="1330">
      <c r="A1330" s="47">
        <v>45692.415613425925</v>
      </c>
      <c r="B1330" s="46">
        <v>10940.0</v>
      </c>
      <c r="C1330" s="46"/>
      <c r="D1330" s="46"/>
    </row>
    <row r="1331">
      <c r="A1331" s="47">
        <v>45692.415972222225</v>
      </c>
      <c r="B1331" s="46">
        <v>13820.0</v>
      </c>
      <c r="C1331" s="46"/>
      <c r="D1331" s="46"/>
    </row>
    <row r="1332">
      <c r="A1332" s="47">
        <v>45692.41611111111</v>
      </c>
      <c r="B1332" s="46">
        <v>2780.0</v>
      </c>
      <c r="C1332" s="48" t="s">
        <v>4223</v>
      </c>
      <c r="D1332" s="48"/>
    </row>
    <row r="1333">
      <c r="A1333" s="47">
        <v>45692.41836805556</v>
      </c>
      <c r="B1333" s="46">
        <v>10280.0</v>
      </c>
      <c r="C1333" s="46"/>
      <c r="D1333" s="46"/>
    </row>
    <row r="1334">
      <c r="A1334" s="47">
        <v>45692.42018518518</v>
      </c>
      <c r="B1334" s="46">
        <v>10200.0</v>
      </c>
      <c r="C1334" s="46"/>
      <c r="D1334" s="46"/>
    </row>
    <row r="1335">
      <c r="A1335" s="47">
        <v>45692.43400462963</v>
      </c>
      <c r="B1335" s="46">
        <v>10760.0</v>
      </c>
      <c r="C1335" s="46"/>
      <c r="D1335" s="46"/>
    </row>
    <row r="1336">
      <c r="A1336" s="47">
        <v>45692.43965277778</v>
      </c>
      <c r="B1336" s="46">
        <v>2900.0</v>
      </c>
      <c r="C1336" s="46"/>
      <c r="D1336" s="46"/>
    </row>
    <row r="1337">
      <c r="A1337" s="47">
        <v>45692.44351851852</v>
      </c>
      <c r="B1337" s="46">
        <v>33520.0</v>
      </c>
      <c r="C1337" s="48" t="s">
        <v>4224</v>
      </c>
      <c r="D1337" s="48"/>
    </row>
    <row r="1338">
      <c r="A1338" s="47">
        <v>45692.45302083333</v>
      </c>
      <c r="B1338" s="46">
        <v>11860.0</v>
      </c>
      <c r="C1338" s="48" t="s">
        <v>4225</v>
      </c>
      <c r="D1338" s="48"/>
    </row>
    <row r="1339">
      <c r="A1339" s="47">
        <v>45692.52196759259</v>
      </c>
      <c r="B1339" s="46">
        <v>3920.0</v>
      </c>
      <c r="C1339" s="48" t="s">
        <v>4226</v>
      </c>
      <c r="D1339" s="48"/>
    </row>
    <row r="1340">
      <c r="A1340" s="47">
        <v>45692.52746527778</v>
      </c>
      <c r="B1340" s="46">
        <v>3200.0</v>
      </c>
      <c r="C1340" s="48" t="s">
        <v>4227</v>
      </c>
      <c r="D1340" s="48"/>
    </row>
    <row r="1341">
      <c r="A1341" s="47">
        <v>45692.52962962963</v>
      </c>
      <c r="B1341" s="46">
        <v>3160.0</v>
      </c>
      <c r="C1341" s="46"/>
      <c r="D1341" s="46"/>
    </row>
    <row r="1342">
      <c r="A1342" s="47">
        <v>45692.53320601852</v>
      </c>
      <c r="B1342" s="46">
        <v>2340.0</v>
      </c>
      <c r="C1342" s="48" t="s">
        <v>4228</v>
      </c>
      <c r="D1342" s="48"/>
    </row>
    <row r="1343">
      <c r="A1343" s="47">
        <v>45692.53586805556</v>
      </c>
      <c r="B1343" s="46">
        <v>2300.0</v>
      </c>
      <c r="C1343" s="46"/>
      <c r="D1343" s="46"/>
    </row>
    <row r="1344">
      <c r="A1344" s="47">
        <v>45692.536875</v>
      </c>
      <c r="B1344" s="46">
        <v>3000.0</v>
      </c>
      <c r="C1344" s="46"/>
      <c r="D1344" s="46"/>
    </row>
    <row r="1345">
      <c r="A1345" s="47">
        <v>45692.537997685184</v>
      </c>
      <c r="B1345" s="46">
        <v>3000.0</v>
      </c>
      <c r="C1345" s="48" t="s">
        <v>4229</v>
      </c>
      <c r="D1345" s="48"/>
    </row>
    <row r="1346">
      <c r="A1346" s="47">
        <v>45692.54094907407</v>
      </c>
      <c r="B1346" s="46">
        <v>2600.0</v>
      </c>
      <c r="C1346" s="46"/>
      <c r="D1346" s="46"/>
    </row>
    <row r="1347">
      <c r="A1347" s="47">
        <v>45692.56253472222</v>
      </c>
      <c r="B1347" s="46">
        <v>16820.0</v>
      </c>
      <c r="C1347" s="46"/>
      <c r="D1347" s="46"/>
    </row>
    <row r="1348">
      <c r="A1348" s="47">
        <v>45692.56538194444</v>
      </c>
      <c r="B1348" s="46">
        <v>3120.0</v>
      </c>
      <c r="C1348" s="48" t="s">
        <v>4230</v>
      </c>
      <c r="D1348" s="48"/>
    </row>
    <row r="1349">
      <c r="A1349" s="47">
        <v>45692.57429398148</v>
      </c>
      <c r="B1349" s="46">
        <v>11580.0</v>
      </c>
      <c r="C1349" s="46"/>
      <c r="D1349" s="46"/>
    </row>
    <row r="1350">
      <c r="A1350" s="47">
        <v>45692.574641203704</v>
      </c>
      <c r="B1350" s="46">
        <v>2920.0</v>
      </c>
      <c r="C1350" s="48" t="s">
        <v>4231</v>
      </c>
      <c r="D1350" s="48"/>
    </row>
    <row r="1351">
      <c r="A1351" s="47">
        <v>45692.577256944445</v>
      </c>
      <c r="B1351" s="46">
        <v>9960.0</v>
      </c>
      <c r="C1351" s="46"/>
      <c r="D1351" s="46"/>
    </row>
    <row r="1352">
      <c r="A1352" s="47">
        <v>45692.578414351854</v>
      </c>
      <c r="B1352" s="46">
        <v>31900.0</v>
      </c>
      <c r="C1352" s="48" t="s">
        <v>4232</v>
      </c>
      <c r="D1352" s="48"/>
    </row>
    <row r="1353">
      <c r="A1353" s="47">
        <v>45692.58574074074</v>
      </c>
      <c r="B1353" s="46">
        <v>14520.0</v>
      </c>
      <c r="C1353" s="46"/>
      <c r="D1353" s="46"/>
    </row>
    <row r="1354">
      <c r="A1354" s="47">
        <v>45692.58671296296</v>
      </c>
      <c r="B1354" s="46">
        <v>14140.0</v>
      </c>
      <c r="C1354" s="46"/>
      <c r="D1354" s="46"/>
    </row>
    <row r="1355">
      <c r="A1355" s="47">
        <v>45692.59491898148</v>
      </c>
      <c r="B1355" s="46">
        <v>9580.0</v>
      </c>
      <c r="C1355" s="46"/>
      <c r="D1355" s="46"/>
    </row>
    <row r="1356">
      <c r="A1356" s="47">
        <v>45692.606157407405</v>
      </c>
      <c r="B1356" s="46">
        <v>2700.0</v>
      </c>
      <c r="C1356" s="46"/>
      <c r="D1356" s="46"/>
    </row>
    <row r="1357">
      <c r="A1357" s="47">
        <v>45692.6127662037</v>
      </c>
      <c r="B1357" s="46">
        <v>9800.0</v>
      </c>
      <c r="C1357" s="46"/>
      <c r="D1357" s="46"/>
    </row>
    <row r="1358">
      <c r="A1358" s="47">
        <v>45692.61513888889</v>
      </c>
      <c r="B1358" s="46">
        <v>11640.0</v>
      </c>
      <c r="C1358" s="46"/>
      <c r="D1358" s="46"/>
    </row>
    <row r="1359">
      <c r="A1359" s="47">
        <v>45692.61525462963</v>
      </c>
      <c r="B1359" s="46">
        <v>2700.0</v>
      </c>
      <c r="C1359" s="46"/>
      <c r="D1359" s="46"/>
    </row>
    <row r="1360">
      <c r="A1360" s="47">
        <v>45692.62912037037</v>
      </c>
      <c r="B1360" s="46">
        <v>10500.0</v>
      </c>
      <c r="C1360" s="46"/>
      <c r="D1360" s="46"/>
    </row>
    <row r="1361">
      <c r="A1361" s="47">
        <v>45692.65414351852</v>
      </c>
      <c r="B1361" s="46">
        <v>3220.0</v>
      </c>
      <c r="C1361" s="48" t="s">
        <v>4233</v>
      </c>
      <c r="D1361" s="48"/>
    </row>
    <row r="1362">
      <c r="A1362" s="47">
        <v>45692.65759259259</v>
      </c>
      <c r="B1362" s="46">
        <v>10940.0</v>
      </c>
      <c r="C1362" s="46"/>
      <c r="D1362" s="46"/>
    </row>
    <row r="1363">
      <c r="A1363" s="47">
        <v>45692.66113425926</v>
      </c>
      <c r="B1363" s="46">
        <v>11540.0</v>
      </c>
      <c r="C1363" s="46"/>
      <c r="D1363" s="46"/>
    </row>
    <row r="1364">
      <c r="A1364" s="47">
        <v>45692.66162037037</v>
      </c>
      <c r="B1364" s="46">
        <v>12800.0</v>
      </c>
      <c r="C1364" s="46"/>
      <c r="D1364" s="46"/>
    </row>
    <row r="1365">
      <c r="A1365" s="47">
        <v>45692.66422453704</v>
      </c>
      <c r="B1365" s="46">
        <v>16940.0</v>
      </c>
      <c r="C1365" s="46"/>
      <c r="D1365" s="46"/>
    </row>
    <row r="1366">
      <c r="A1366" s="47">
        <v>45692.6653125</v>
      </c>
      <c r="B1366" s="46">
        <v>2680.0</v>
      </c>
      <c r="C1366" s="48" t="s">
        <v>4234</v>
      </c>
      <c r="D1366" s="48"/>
    </row>
    <row r="1367">
      <c r="A1367" s="47">
        <v>45692.66706018519</v>
      </c>
      <c r="B1367" s="46">
        <v>10300.0</v>
      </c>
      <c r="C1367" s="46"/>
      <c r="D1367" s="46"/>
    </row>
    <row r="1368">
      <c r="A1368" s="47">
        <v>45692.6674537037</v>
      </c>
      <c r="B1368" s="46">
        <v>9360.0</v>
      </c>
      <c r="C1368" s="46"/>
      <c r="D1368" s="46"/>
    </row>
    <row r="1369">
      <c r="A1369" s="47">
        <v>45692.66923611111</v>
      </c>
      <c r="B1369" s="46">
        <v>9660.0</v>
      </c>
      <c r="C1369" s="46"/>
      <c r="D1369" s="46"/>
    </row>
    <row r="1370">
      <c r="A1370" s="47">
        <v>45692.66988425926</v>
      </c>
      <c r="B1370" s="46">
        <v>2660.0</v>
      </c>
      <c r="C1370" s="48" t="s">
        <v>4235</v>
      </c>
      <c r="D1370" s="48"/>
    </row>
    <row r="1371">
      <c r="A1371" s="47">
        <v>45692.68116898148</v>
      </c>
      <c r="B1371" s="46">
        <v>2520.0</v>
      </c>
      <c r="C1371" s="48" t="s">
        <v>4236</v>
      </c>
      <c r="D1371" s="48"/>
    </row>
    <row r="1372">
      <c r="A1372" s="47">
        <v>45692.68177083333</v>
      </c>
      <c r="B1372" s="46">
        <v>2820.0</v>
      </c>
      <c r="C1372" s="46"/>
      <c r="D1372" s="46"/>
    </row>
    <row r="1373">
      <c r="A1373" s="47">
        <v>45692.69957175926</v>
      </c>
      <c r="B1373" s="46">
        <v>11560.0</v>
      </c>
      <c r="C1373" s="46"/>
      <c r="D1373" s="46"/>
    </row>
    <row r="1374">
      <c r="A1374" s="47">
        <v>45692.705046296294</v>
      </c>
      <c r="B1374" s="46">
        <v>13560.0</v>
      </c>
      <c r="C1374" s="46"/>
      <c r="D1374" s="46"/>
    </row>
    <row r="1375">
      <c r="A1375" s="47">
        <v>45692.70543981482</v>
      </c>
      <c r="B1375" s="46">
        <v>13980.0</v>
      </c>
      <c r="C1375" s="46"/>
      <c r="D1375" s="46"/>
    </row>
    <row r="1376">
      <c r="A1376" s="47">
        <v>45692.70630787037</v>
      </c>
      <c r="B1376" s="46">
        <v>2700.0</v>
      </c>
      <c r="C1376" s="46"/>
      <c r="D1376" s="46"/>
    </row>
    <row r="1377">
      <c r="A1377" s="47">
        <v>45692.70814814815</v>
      </c>
      <c r="B1377" s="46">
        <v>13720.0</v>
      </c>
      <c r="C1377" s="46"/>
      <c r="D1377" s="46"/>
    </row>
    <row r="1378">
      <c r="A1378" s="47">
        <v>45693.33008101852</v>
      </c>
      <c r="B1378" s="46">
        <v>13420.0</v>
      </c>
      <c r="C1378" s="46"/>
      <c r="D1378" s="46"/>
    </row>
    <row r="1379">
      <c r="A1379" s="47">
        <v>45693.33326388889</v>
      </c>
      <c r="B1379" s="46">
        <v>13360.0</v>
      </c>
      <c r="C1379" s="46"/>
      <c r="D1379" s="46"/>
    </row>
    <row r="1380">
      <c r="A1380" s="47">
        <v>45693.34774305556</v>
      </c>
      <c r="B1380" s="46">
        <v>17380.0</v>
      </c>
      <c r="C1380" s="46"/>
      <c r="D1380" s="46"/>
    </row>
    <row r="1381">
      <c r="A1381" s="47">
        <v>45693.348657407405</v>
      </c>
      <c r="B1381" s="46">
        <v>11180.0</v>
      </c>
      <c r="C1381" s="46"/>
      <c r="D1381" s="46"/>
    </row>
    <row r="1382">
      <c r="A1382" s="47">
        <v>45693.3490625</v>
      </c>
      <c r="B1382" s="46">
        <v>3120.0</v>
      </c>
      <c r="C1382" s="48" t="s">
        <v>4194</v>
      </c>
      <c r="D1382" s="48"/>
    </row>
    <row r="1383">
      <c r="A1383" s="47">
        <v>45693.349907407406</v>
      </c>
      <c r="B1383" s="46">
        <v>16980.0</v>
      </c>
      <c r="C1383" s="46"/>
      <c r="D1383" s="46"/>
    </row>
    <row r="1384">
      <c r="A1384" s="47">
        <v>45693.35967592592</v>
      </c>
      <c r="B1384" s="46">
        <v>2380.0</v>
      </c>
      <c r="C1384" s="48" t="s">
        <v>4237</v>
      </c>
      <c r="D1384" s="48"/>
    </row>
    <row r="1385">
      <c r="A1385" s="47">
        <v>45693.37037037037</v>
      </c>
      <c r="B1385" s="46">
        <v>2240.0</v>
      </c>
      <c r="C1385" s="48" t="s">
        <v>4238</v>
      </c>
      <c r="D1385" s="48"/>
    </row>
    <row r="1386">
      <c r="A1386" s="47">
        <v>45693.37668981482</v>
      </c>
      <c r="B1386" s="46">
        <v>2040.0</v>
      </c>
      <c r="C1386" s="48" t="s">
        <v>4239</v>
      </c>
      <c r="D1386" s="48"/>
    </row>
    <row r="1387">
      <c r="A1387" s="47">
        <v>45693.38653935185</v>
      </c>
      <c r="B1387" s="46">
        <v>3140.0</v>
      </c>
      <c r="C1387" s="46"/>
      <c r="D1387" s="46"/>
    </row>
    <row r="1388">
      <c r="A1388" s="47">
        <v>45693.38717592593</v>
      </c>
      <c r="B1388" s="46">
        <v>33440.0</v>
      </c>
      <c r="C1388" s="48" t="s">
        <v>4240</v>
      </c>
      <c r="D1388" s="48"/>
    </row>
    <row r="1389">
      <c r="A1389" s="47">
        <v>45693.396145833336</v>
      </c>
      <c r="B1389" s="46">
        <v>2900.0</v>
      </c>
      <c r="C1389" s="46"/>
      <c r="D1389" s="46"/>
    </row>
    <row r="1390">
      <c r="A1390" s="47">
        <v>45693.414513888885</v>
      </c>
      <c r="B1390" s="46">
        <v>10560.0</v>
      </c>
      <c r="C1390" s="46"/>
      <c r="D1390" s="46"/>
    </row>
    <row r="1391">
      <c r="A1391" s="47">
        <v>45693.424097222225</v>
      </c>
      <c r="B1391" s="46">
        <v>10200.0</v>
      </c>
      <c r="C1391" s="46"/>
      <c r="D1391" s="46"/>
    </row>
    <row r="1392">
      <c r="A1392" s="47">
        <v>45693.42753472222</v>
      </c>
      <c r="B1392" s="46">
        <v>13680.0</v>
      </c>
      <c r="C1392" s="46"/>
      <c r="D1392" s="46"/>
    </row>
    <row r="1393">
      <c r="A1393" s="47">
        <v>45693.43056712963</v>
      </c>
      <c r="B1393" s="46">
        <v>12900.0</v>
      </c>
      <c r="C1393" s="46"/>
      <c r="D1393" s="46"/>
    </row>
    <row r="1394">
      <c r="A1394" s="47">
        <v>45693.43329861111</v>
      </c>
      <c r="B1394" s="46">
        <v>14600.0</v>
      </c>
      <c r="C1394" s="46"/>
      <c r="D1394" s="46"/>
    </row>
    <row r="1395">
      <c r="A1395" s="47">
        <v>45693.43769675926</v>
      </c>
      <c r="B1395" s="46">
        <v>10220.0</v>
      </c>
      <c r="C1395" s="46"/>
      <c r="D1395" s="46"/>
    </row>
    <row r="1396">
      <c r="A1396" s="47">
        <v>45693.44354166667</v>
      </c>
      <c r="B1396" s="46">
        <v>11040.0</v>
      </c>
      <c r="C1396" s="46"/>
      <c r="D1396" s="46"/>
    </row>
    <row r="1397">
      <c r="A1397" s="47">
        <v>45693.44967592593</v>
      </c>
      <c r="B1397" s="46">
        <v>4300.0</v>
      </c>
      <c r="C1397" s="46"/>
      <c r="D1397" s="46"/>
    </row>
    <row r="1398">
      <c r="A1398" s="47">
        <v>45693.45673611111</v>
      </c>
      <c r="B1398" s="46">
        <v>2700.0</v>
      </c>
      <c r="C1398" s="46"/>
      <c r="D1398" s="46"/>
    </row>
    <row r="1399">
      <c r="A1399" s="47">
        <v>45693.49324074074</v>
      </c>
      <c r="B1399" s="46">
        <v>2680.0</v>
      </c>
      <c r="C1399" s="46"/>
      <c r="D1399" s="46"/>
    </row>
    <row r="1400">
      <c r="A1400" s="47">
        <v>45693.49798611111</v>
      </c>
      <c r="B1400" s="46">
        <v>10120.0</v>
      </c>
      <c r="C1400" s="46"/>
      <c r="D1400" s="46"/>
    </row>
    <row r="1401">
      <c r="A1401" s="47">
        <v>45693.49931712963</v>
      </c>
      <c r="B1401" s="46">
        <v>9080.0</v>
      </c>
      <c r="C1401" s="46"/>
      <c r="D1401" s="46"/>
    </row>
    <row r="1402">
      <c r="A1402" s="47">
        <v>45693.50746527778</v>
      </c>
      <c r="B1402" s="46">
        <v>3400.0</v>
      </c>
      <c r="C1402" s="46"/>
      <c r="D1402" s="46"/>
    </row>
    <row r="1403">
      <c r="A1403" s="47">
        <v>45693.50798611111</v>
      </c>
      <c r="B1403" s="46">
        <v>33360.0</v>
      </c>
      <c r="C1403" s="48" t="s">
        <v>4241</v>
      </c>
      <c r="D1403" s="48"/>
    </row>
    <row r="1404">
      <c r="A1404" s="47">
        <v>45693.52621527778</v>
      </c>
      <c r="B1404" s="46">
        <v>2920.0</v>
      </c>
      <c r="C1404" s="46"/>
      <c r="D1404" s="46"/>
    </row>
    <row r="1405">
      <c r="A1405" s="47">
        <v>45693.52763888889</v>
      </c>
      <c r="B1405" s="46">
        <v>2920.0</v>
      </c>
      <c r="C1405" s="48" t="s">
        <v>4235</v>
      </c>
      <c r="D1405" s="48"/>
    </row>
    <row r="1406">
      <c r="A1406" s="47">
        <v>45693.52972222222</v>
      </c>
      <c r="B1406" s="46">
        <v>15980.0</v>
      </c>
      <c r="C1406" s="48" t="s">
        <v>4242</v>
      </c>
      <c r="D1406" s="48"/>
    </row>
    <row r="1407">
      <c r="A1407" s="47">
        <v>45693.53114583333</v>
      </c>
      <c r="B1407" s="46">
        <v>2620.0</v>
      </c>
      <c r="C1407" s="48" t="s">
        <v>4236</v>
      </c>
      <c r="D1407" s="48"/>
    </row>
    <row r="1408">
      <c r="A1408" s="47">
        <v>45693.550046296295</v>
      </c>
      <c r="B1408" s="46">
        <v>10840.0</v>
      </c>
      <c r="C1408" s="46"/>
      <c r="D1408" s="46"/>
    </row>
    <row r="1409">
      <c r="A1409" s="47">
        <v>45693.55803240741</v>
      </c>
      <c r="B1409" s="46">
        <v>10660.0</v>
      </c>
      <c r="C1409" s="46"/>
      <c r="D1409" s="46"/>
    </row>
    <row r="1410">
      <c r="A1410" s="47">
        <v>45693.561840277776</v>
      </c>
      <c r="B1410" s="46">
        <v>13720.0</v>
      </c>
      <c r="C1410" s="48" t="s">
        <v>4243</v>
      </c>
      <c r="D1410" s="48"/>
    </row>
    <row r="1411">
      <c r="A1411" s="47">
        <v>45693.56428240741</v>
      </c>
      <c r="B1411" s="46">
        <v>3340.0</v>
      </c>
      <c r="C1411" s="48" t="s">
        <v>4244</v>
      </c>
      <c r="D1411" s="48"/>
    </row>
    <row r="1412">
      <c r="A1412" s="47">
        <v>45693.567777777775</v>
      </c>
      <c r="B1412" s="46">
        <v>14740.0</v>
      </c>
      <c r="C1412" s="46"/>
      <c r="D1412" s="46"/>
    </row>
    <row r="1413">
      <c r="A1413" s="47">
        <v>45693.56810185185</v>
      </c>
      <c r="B1413" s="46">
        <v>2580.0</v>
      </c>
      <c r="C1413" s="48" t="s">
        <v>4114</v>
      </c>
      <c r="D1413" s="48"/>
    </row>
    <row r="1414">
      <c r="A1414" s="47">
        <v>45693.57864583333</v>
      </c>
      <c r="B1414" s="46">
        <v>10420.0</v>
      </c>
      <c r="C1414" s="46"/>
      <c r="D1414" s="46"/>
    </row>
    <row r="1415">
      <c r="A1415" s="47">
        <v>45693.591898148145</v>
      </c>
      <c r="B1415" s="46">
        <v>3260.0</v>
      </c>
      <c r="C1415" s="48" t="s">
        <v>4245</v>
      </c>
      <c r="D1415" s="48"/>
    </row>
    <row r="1416">
      <c r="A1416" s="47">
        <v>45693.59643518519</v>
      </c>
      <c r="B1416" s="46">
        <v>2860.0</v>
      </c>
      <c r="C1416" s="48" t="s">
        <v>4246</v>
      </c>
      <c r="D1416" s="48"/>
    </row>
    <row r="1417">
      <c r="A1417" s="47">
        <v>45693.60560185185</v>
      </c>
      <c r="B1417" s="46">
        <v>2760.0</v>
      </c>
      <c r="C1417" s="48" t="s">
        <v>4247</v>
      </c>
      <c r="D1417" s="48"/>
    </row>
    <row r="1418">
      <c r="A1418" s="47">
        <v>45693.60990740741</v>
      </c>
      <c r="B1418" s="46">
        <v>2380.0</v>
      </c>
      <c r="C1418" s="48" t="s">
        <v>4248</v>
      </c>
      <c r="D1418" s="48"/>
    </row>
    <row r="1419">
      <c r="A1419" s="47">
        <v>45693.61582175926</v>
      </c>
      <c r="B1419" s="46">
        <v>15120.0</v>
      </c>
      <c r="C1419" s="46"/>
      <c r="D1419" s="46"/>
    </row>
    <row r="1420">
      <c r="A1420" s="47">
        <v>45693.61864583333</v>
      </c>
      <c r="B1420" s="46">
        <v>10280.0</v>
      </c>
      <c r="C1420" s="46"/>
      <c r="D1420" s="46"/>
    </row>
    <row r="1421">
      <c r="A1421" s="47">
        <v>45693.62432870371</v>
      </c>
      <c r="B1421" s="46">
        <v>3000.0</v>
      </c>
      <c r="C1421" s="48" t="s">
        <v>4249</v>
      </c>
      <c r="D1421" s="48"/>
    </row>
    <row r="1422">
      <c r="A1422" s="47">
        <v>45693.630219907405</v>
      </c>
      <c r="B1422" s="46">
        <v>9700.0</v>
      </c>
      <c r="C1422" s="46"/>
      <c r="D1422" s="46"/>
    </row>
    <row r="1423">
      <c r="A1423" s="47">
        <v>45693.63034722222</v>
      </c>
      <c r="B1423" s="46">
        <v>2960.0</v>
      </c>
      <c r="C1423" s="46"/>
      <c r="D1423" s="46"/>
    </row>
    <row r="1424">
      <c r="A1424" s="47">
        <v>45693.63699074074</v>
      </c>
      <c r="B1424" s="46">
        <v>3420.0</v>
      </c>
      <c r="C1424" s="48" t="s">
        <v>4250</v>
      </c>
      <c r="D1424" s="48"/>
    </row>
    <row r="1425">
      <c r="A1425" s="47">
        <v>45693.64072916667</v>
      </c>
      <c r="B1425" s="46">
        <v>12240.0</v>
      </c>
      <c r="C1425" s="46"/>
      <c r="D1425" s="46"/>
    </row>
    <row r="1426">
      <c r="A1426" s="47">
        <v>45693.64129629629</v>
      </c>
      <c r="B1426" s="46">
        <v>2760.0</v>
      </c>
      <c r="C1426" s="46"/>
      <c r="D1426" s="46"/>
    </row>
    <row r="1427">
      <c r="A1427" s="47">
        <v>45693.64273148148</v>
      </c>
      <c r="B1427" s="46">
        <v>3800.0</v>
      </c>
      <c r="C1427" s="46"/>
      <c r="D1427" s="46"/>
    </row>
    <row r="1428">
      <c r="A1428" s="47">
        <v>45693.64332175926</v>
      </c>
      <c r="B1428" s="46">
        <v>2860.0</v>
      </c>
      <c r="C1428" s="48" t="s">
        <v>4250</v>
      </c>
      <c r="D1428" s="48"/>
    </row>
    <row r="1429">
      <c r="A1429" s="47">
        <v>45693.650983796295</v>
      </c>
      <c r="B1429" s="46">
        <v>8960.0</v>
      </c>
      <c r="C1429" s="46"/>
      <c r="D1429" s="46"/>
    </row>
    <row r="1430">
      <c r="A1430" s="47">
        <v>45693.65584490741</v>
      </c>
      <c r="B1430" s="46">
        <v>3800.0</v>
      </c>
      <c r="C1430" s="46"/>
      <c r="D1430" s="46"/>
    </row>
    <row r="1431">
      <c r="A1431" s="47">
        <v>45693.664930555555</v>
      </c>
      <c r="B1431" s="46">
        <v>12000.0</v>
      </c>
      <c r="C1431" s="46"/>
      <c r="D1431" s="46"/>
    </row>
    <row r="1432">
      <c r="A1432" s="47">
        <v>45693.67019675926</v>
      </c>
      <c r="B1432" s="46">
        <v>11520.0</v>
      </c>
      <c r="C1432" s="46"/>
      <c r="D1432" s="46"/>
    </row>
    <row r="1433">
      <c r="A1433" s="47">
        <v>45693.6703587963</v>
      </c>
      <c r="B1433" s="46">
        <v>2740.0</v>
      </c>
      <c r="C1433" s="46"/>
      <c r="D1433" s="46"/>
    </row>
    <row r="1434">
      <c r="A1434" s="47">
        <v>45693.67068287037</v>
      </c>
      <c r="B1434" s="46">
        <v>9660.0</v>
      </c>
      <c r="C1434" s="46"/>
      <c r="D1434" s="46"/>
    </row>
    <row r="1435">
      <c r="A1435" s="47">
        <v>45693.68869212963</v>
      </c>
      <c r="B1435" s="46">
        <v>11620.0</v>
      </c>
      <c r="C1435" s="46"/>
      <c r="D1435" s="46"/>
    </row>
    <row r="1436">
      <c r="A1436" s="47">
        <v>45693.69831018519</v>
      </c>
      <c r="B1436" s="46">
        <v>11720.0</v>
      </c>
      <c r="C1436" s="46"/>
      <c r="D1436" s="46"/>
    </row>
    <row r="1437">
      <c r="A1437" s="47">
        <v>45694.3230787037</v>
      </c>
      <c r="B1437" s="46">
        <v>33460.0</v>
      </c>
      <c r="C1437" s="48" t="s">
        <v>4241</v>
      </c>
      <c r="D1437" s="48"/>
    </row>
    <row r="1438">
      <c r="A1438" s="47">
        <v>45694.33005787037</v>
      </c>
      <c r="B1438" s="46">
        <v>12340.0</v>
      </c>
      <c r="C1438" s="48" t="s">
        <v>4251</v>
      </c>
      <c r="D1438" s="48"/>
    </row>
    <row r="1439">
      <c r="A1439" s="47">
        <v>45694.33081018519</v>
      </c>
      <c r="B1439" s="46">
        <v>16220.0</v>
      </c>
      <c r="C1439" s="48" t="s">
        <v>4252</v>
      </c>
      <c r="D1439" s="48"/>
    </row>
    <row r="1440">
      <c r="A1440" s="47">
        <v>45694.333969907406</v>
      </c>
      <c r="B1440" s="46">
        <v>9700.0</v>
      </c>
      <c r="C1440" s="46"/>
      <c r="D1440" s="46"/>
    </row>
    <row r="1441">
      <c r="A1441" s="47">
        <v>45694.33447916667</v>
      </c>
      <c r="B1441" s="46">
        <v>13780.0</v>
      </c>
      <c r="C1441" s="46"/>
      <c r="D1441" s="46"/>
    </row>
    <row r="1442">
      <c r="A1442" s="47">
        <v>45694.33615740741</v>
      </c>
      <c r="B1442" s="46">
        <v>10260.0</v>
      </c>
      <c r="C1442" s="46"/>
      <c r="D1442" s="46"/>
    </row>
    <row r="1443">
      <c r="A1443" s="47">
        <v>45694.339050925926</v>
      </c>
      <c r="B1443" s="46">
        <v>3000.0</v>
      </c>
      <c r="C1443" s="48" t="s">
        <v>4244</v>
      </c>
      <c r="D1443" s="48"/>
    </row>
    <row r="1444">
      <c r="A1444" s="47">
        <v>45694.33940972222</v>
      </c>
      <c r="B1444" s="46">
        <v>2920.0</v>
      </c>
      <c r="C1444" s="48" t="s">
        <v>4253</v>
      </c>
      <c r="D1444" s="48"/>
    </row>
    <row r="1445">
      <c r="A1445" s="47">
        <v>45694.34326388889</v>
      </c>
      <c r="B1445" s="46">
        <v>2580.0</v>
      </c>
      <c r="C1445" s="48" t="s">
        <v>4254</v>
      </c>
      <c r="D1445" s="48"/>
    </row>
    <row r="1446">
      <c r="A1446" s="47">
        <v>45694.34712962963</v>
      </c>
      <c r="B1446" s="46">
        <v>3280.0</v>
      </c>
      <c r="C1446" s="48" t="s">
        <v>4194</v>
      </c>
      <c r="D1446" s="48"/>
    </row>
    <row r="1447">
      <c r="A1447" s="47">
        <v>45694.34991898148</v>
      </c>
      <c r="B1447" s="46">
        <v>2720.0</v>
      </c>
      <c r="C1447" s="48" t="s">
        <v>4032</v>
      </c>
      <c r="D1447" s="48"/>
    </row>
    <row r="1448">
      <c r="A1448" s="47">
        <v>45694.353796296295</v>
      </c>
      <c r="B1448" s="46">
        <v>11680.0</v>
      </c>
      <c r="C1448" s="48" t="s">
        <v>4255</v>
      </c>
      <c r="D1448" s="48"/>
    </row>
    <row r="1449">
      <c r="A1449" s="47">
        <v>45694.35563657407</v>
      </c>
      <c r="B1449" s="46">
        <v>2540.0</v>
      </c>
      <c r="C1449" s="48" t="s">
        <v>4237</v>
      </c>
      <c r="D1449" s="48"/>
    </row>
    <row r="1450">
      <c r="A1450" s="47">
        <v>45694.36106481482</v>
      </c>
      <c r="B1450" s="46">
        <v>32920.0</v>
      </c>
      <c r="C1450" s="48" t="s">
        <v>4241</v>
      </c>
      <c r="D1450" s="48"/>
    </row>
    <row r="1451">
      <c r="A1451" s="47">
        <v>45694.364849537036</v>
      </c>
      <c r="B1451" s="46">
        <v>10760.0</v>
      </c>
      <c r="C1451" s="46"/>
      <c r="D1451" s="46"/>
    </row>
    <row r="1452">
      <c r="A1452" s="47">
        <v>45694.37211805556</v>
      </c>
      <c r="B1452" s="46">
        <v>11880.0</v>
      </c>
      <c r="C1452" s="46"/>
      <c r="D1452" s="46"/>
    </row>
    <row r="1453">
      <c r="A1453" s="47">
        <v>45694.377118055556</v>
      </c>
      <c r="B1453" s="46">
        <v>10180.0</v>
      </c>
      <c r="C1453" s="46"/>
      <c r="D1453" s="46"/>
    </row>
    <row r="1454">
      <c r="A1454" s="47">
        <v>45694.38905092593</v>
      </c>
      <c r="B1454" s="46">
        <v>13780.0</v>
      </c>
      <c r="C1454" s="46"/>
      <c r="D1454" s="46"/>
    </row>
    <row r="1455">
      <c r="A1455" s="47">
        <v>45694.40231481481</v>
      </c>
      <c r="B1455" s="46">
        <v>32880.0</v>
      </c>
      <c r="C1455" s="48" t="s">
        <v>4241</v>
      </c>
      <c r="D1455" s="48"/>
    </row>
    <row r="1456">
      <c r="A1456" s="47">
        <v>45694.40886574074</v>
      </c>
      <c r="B1456" s="46">
        <v>3380.0</v>
      </c>
      <c r="C1456" s="48" t="s">
        <v>4220</v>
      </c>
      <c r="D1456" s="48"/>
    </row>
    <row r="1457">
      <c r="A1457" s="47">
        <v>45694.42049768518</v>
      </c>
      <c r="B1457" s="46">
        <v>11380.0</v>
      </c>
      <c r="C1457" s="46"/>
      <c r="D1457" s="46"/>
    </row>
    <row r="1458">
      <c r="A1458" s="47">
        <v>45694.42087962963</v>
      </c>
      <c r="B1458" s="46">
        <v>13520.0</v>
      </c>
      <c r="C1458" s="46"/>
      <c r="D1458" s="46"/>
    </row>
    <row r="1459">
      <c r="A1459" s="47">
        <v>45694.42136574074</v>
      </c>
      <c r="B1459" s="46">
        <v>2540.0</v>
      </c>
      <c r="C1459" s="48" t="s">
        <v>4195</v>
      </c>
      <c r="D1459" s="48"/>
    </row>
    <row r="1460">
      <c r="A1460" s="47">
        <v>45694.42866898148</v>
      </c>
      <c r="B1460" s="46">
        <v>9560.0</v>
      </c>
      <c r="C1460" s="46"/>
      <c r="D1460" s="46"/>
    </row>
    <row r="1461">
      <c r="A1461" s="47">
        <v>45694.43131944445</v>
      </c>
      <c r="B1461" s="46">
        <v>17160.0</v>
      </c>
      <c r="C1461" s="46"/>
      <c r="D1461" s="46"/>
    </row>
    <row r="1462">
      <c r="A1462" s="47">
        <v>45694.44296296296</v>
      </c>
      <c r="B1462" s="46">
        <v>2860.0</v>
      </c>
      <c r="C1462" s="46"/>
      <c r="D1462" s="46"/>
    </row>
    <row r="1463">
      <c r="A1463" s="47">
        <v>45694.444131944445</v>
      </c>
      <c r="B1463" s="46">
        <v>13740.0</v>
      </c>
      <c r="C1463" s="46"/>
      <c r="D1463" s="46"/>
    </row>
    <row r="1464">
      <c r="A1464" s="47">
        <v>45694.449282407404</v>
      </c>
      <c r="B1464" s="46">
        <v>3860.0</v>
      </c>
      <c r="C1464" s="46"/>
      <c r="D1464" s="46"/>
    </row>
    <row r="1465">
      <c r="A1465" s="47">
        <v>45694.45216435185</v>
      </c>
      <c r="B1465" s="46">
        <v>14240.0</v>
      </c>
      <c r="C1465" s="46"/>
      <c r="D1465" s="46"/>
    </row>
    <row r="1466">
      <c r="A1466" s="47">
        <v>45694.45953703704</v>
      </c>
      <c r="B1466" s="46">
        <v>11260.0</v>
      </c>
      <c r="C1466" s="46"/>
      <c r="D1466" s="46"/>
    </row>
    <row r="1467">
      <c r="A1467" s="47">
        <v>45694.45997685185</v>
      </c>
      <c r="B1467" s="46">
        <v>32820.0</v>
      </c>
      <c r="C1467" s="48" t="s">
        <v>4241</v>
      </c>
      <c r="D1467" s="48"/>
    </row>
    <row r="1468">
      <c r="A1468" s="47">
        <v>45694.46275462963</v>
      </c>
      <c r="B1468" s="46">
        <v>3160.0</v>
      </c>
      <c r="C1468" s="46"/>
      <c r="D1468" s="46"/>
    </row>
    <row r="1469">
      <c r="A1469" s="47">
        <v>45694.46335648148</v>
      </c>
      <c r="B1469" s="46">
        <v>10100.0</v>
      </c>
      <c r="C1469" s="46"/>
      <c r="D1469" s="46"/>
    </row>
    <row r="1470">
      <c r="A1470" s="47">
        <v>45694.4640625</v>
      </c>
      <c r="B1470" s="46">
        <v>3160.0</v>
      </c>
      <c r="C1470" s="48" t="s">
        <v>4256</v>
      </c>
      <c r="D1470" s="48"/>
    </row>
    <row r="1471">
      <c r="A1471" s="47">
        <v>45694.464375</v>
      </c>
      <c r="B1471" s="46">
        <v>2580.0</v>
      </c>
      <c r="C1471" s="46"/>
      <c r="D1471" s="46"/>
    </row>
    <row r="1472">
      <c r="A1472" s="47">
        <v>45694.46833333333</v>
      </c>
      <c r="B1472" s="46">
        <v>2640.0</v>
      </c>
      <c r="C1472" s="48" t="s">
        <v>4257</v>
      </c>
      <c r="D1472" s="48"/>
    </row>
    <row r="1473">
      <c r="A1473" s="47">
        <v>45694.46891203704</v>
      </c>
      <c r="B1473" s="46">
        <v>8980.0</v>
      </c>
      <c r="C1473" s="46"/>
      <c r="D1473" s="46"/>
    </row>
    <row r="1474">
      <c r="A1474" s="47">
        <v>45694.46958333333</v>
      </c>
      <c r="B1474" s="46">
        <v>2460.0</v>
      </c>
      <c r="C1474" s="46"/>
      <c r="D1474" s="46"/>
    </row>
    <row r="1475">
      <c r="A1475" s="47">
        <v>45694.48700231482</v>
      </c>
      <c r="B1475" s="46">
        <v>11640.0</v>
      </c>
      <c r="C1475" s="46"/>
      <c r="D1475" s="46"/>
    </row>
    <row r="1476">
      <c r="A1476" s="47">
        <v>45694.48762731482</v>
      </c>
      <c r="B1476" s="46">
        <v>4040.0</v>
      </c>
      <c r="C1476" s="48" t="s">
        <v>4258</v>
      </c>
      <c r="D1476" s="48"/>
    </row>
    <row r="1477">
      <c r="A1477" s="47">
        <v>45694.49201388889</v>
      </c>
      <c r="B1477" s="46">
        <v>3240.0</v>
      </c>
      <c r="C1477" s="48" t="s">
        <v>4259</v>
      </c>
      <c r="D1477" s="48"/>
    </row>
    <row r="1478">
      <c r="A1478" s="47">
        <v>45694.49285879629</v>
      </c>
      <c r="B1478" s="46">
        <v>14480.0</v>
      </c>
      <c r="C1478" s="46"/>
      <c r="D1478" s="46"/>
    </row>
    <row r="1479">
      <c r="A1479" s="47">
        <v>45694.49390046296</v>
      </c>
      <c r="B1479" s="46">
        <v>13900.0</v>
      </c>
      <c r="C1479" s="48" t="s">
        <v>4243</v>
      </c>
      <c r="D1479" s="48"/>
    </row>
    <row r="1480">
      <c r="A1480" s="47">
        <v>45694.49418981482</v>
      </c>
      <c r="B1480" s="46">
        <v>10240.0</v>
      </c>
      <c r="C1480" s="46"/>
      <c r="D1480" s="46"/>
    </row>
    <row r="1481">
      <c r="A1481" s="47">
        <v>45694.494409722225</v>
      </c>
      <c r="B1481" s="46">
        <v>10240.0</v>
      </c>
      <c r="C1481" s="46"/>
      <c r="D1481" s="46"/>
    </row>
    <row r="1482">
      <c r="A1482" s="47">
        <v>45694.49959490741</v>
      </c>
      <c r="B1482" s="46">
        <v>10120.0</v>
      </c>
      <c r="C1482" s="46"/>
      <c r="D1482" s="46"/>
    </row>
    <row r="1483">
      <c r="A1483" s="47">
        <v>45694.50293981482</v>
      </c>
      <c r="B1483" s="46">
        <v>3560.0</v>
      </c>
      <c r="C1483" s="48" t="s">
        <v>4260</v>
      </c>
      <c r="D1483" s="48"/>
    </row>
    <row r="1484">
      <c r="A1484" s="47">
        <v>45694.50614583334</v>
      </c>
      <c r="B1484" s="46">
        <v>9860.0</v>
      </c>
      <c r="C1484" s="46"/>
      <c r="D1484" s="46"/>
    </row>
    <row r="1485">
      <c r="A1485" s="47">
        <v>45694.50751157408</v>
      </c>
      <c r="B1485" s="46">
        <v>33000.0</v>
      </c>
      <c r="C1485" s="48" t="s">
        <v>4241</v>
      </c>
      <c r="D1485" s="48"/>
    </row>
    <row r="1486">
      <c r="A1486" s="47">
        <v>45694.51018518519</v>
      </c>
      <c r="B1486" s="46">
        <v>2780.0</v>
      </c>
      <c r="C1486" s="48" t="s">
        <v>4261</v>
      </c>
      <c r="D1486" s="48"/>
    </row>
    <row r="1487">
      <c r="A1487" s="47">
        <v>45694.529502314814</v>
      </c>
      <c r="B1487" s="46">
        <v>2740.0</v>
      </c>
      <c r="C1487" s="48" t="s">
        <v>4262</v>
      </c>
      <c r="D1487" s="48"/>
    </row>
    <row r="1488">
      <c r="A1488" s="47">
        <v>45694.534166666665</v>
      </c>
      <c r="B1488" s="46">
        <v>2640.0</v>
      </c>
      <c r="C1488" s="48" t="s">
        <v>4263</v>
      </c>
      <c r="D1488" s="48"/>
    </row>
    <row r="1489">
      <c r="A1489" s="47">
        <v>45694.536631944444</v>
      </c>
      <c r="B1489" s="46">
        <v>12240.0</v>
      </c>
      <c r="C1489" s="46"/>
      <c r="D1489" s="46"/>
    </row>
    <row r="1490">
      <c r="A1490" s="47">
        <v>45694.53990740741</v>
      </c>
      <c r="B1490" s="46">
        <v>10100.0</v>
      </c>
      <c r="C1490" s="46"/>
      <c r="D1490" s="46"/>
    </row>
    <row r="1491">
      <c r="A1491" s="47">
        <v>45694.56539351852</v>
      </c>
      <c r="B1491" s="46">
        <v>13860.0</v>
      </c>
      <c r="C1491" s="46"/>
      <c r="D1491" s="46"/>
    </row>
    <row r="1492">
      <c r="A1492" s="47">
        <v>45694.57027777778</v>
      </c>
      <c r="B1492" s="46">
        <v>10760.0</v>
      </c>
      <c r="C1492" s="46"/>
      <c r="D1492" s="46"/>
    </row>
    <row r="1493">
      <c r="A1493" s="47">
        <v>45694.57098379629</v>
      </c>
      <c r="B1493" s="46">
        <v>2860.0</v>
      </c>
      <c r="C1493" s="48" t="s">
        <v>4220</v>
      </c>
      <c r="D1493" s="48"/>
    </row>
    <row r="1494">
      <c r="A1494" s="47">
        <v>45694.58023148148</v>
      </c>
      <c r="B1494" s="46">
        <v>33240.0</v>
      </c>
      <c r="C1494" s="48" t="s">
        <v>4241</v>
      </c>
      <c r="D1494" s="48"/>
    </row>
    <row r="1495">
      <c r="A1495" s="47">
        <v>45694.58164351852</v>
      </c>
      <c r="B1495" s="46">
        <v>10220.0</v>
      </c>
      <c r="C1495" s="46"/>
      <c r="D1495" s="46"/>
    </row>
    <row r="1496">
      <c r="A1496" s="47">
        <v>45694.584641203706</v>
      </c>
      <c r="B1496" s="46">
        <v>2560.0</v>
      </c>
      <c r="C1496" s="48" t="s">
        <v>4195</v>
      </c>
      <c r="D1496" s="48"/>
    </row>
    <row r="1497">
      <c r="A1497" s="47">
        <v>45694.59674768519</v>
      </c>
      <c r="B1497" s="46">
        <v>2980.0</v>
      </c>
      <c r="C1497" s="48" t="s">
        <v>4264</v>
      </c>
      <c r="D1497" s="48"/>
    </row>
    <row r="1498">
      <c r="A1498" s="47">
        <v>45694.59945601852</v>
      </c>
      <c r="B1498" s="46">
        <v>2660.0</v>
      </c>
      <c r="C1498" s="48" t="s">
        <v>4265</v>
      </c>
      <c r="D1498" s="48"/>
    </row>
    <row r="1499">
      <c r="A1499" s="47">
        <v>45694.61429398148</v>
      </c>
      <c r="B1499" s="46">
        <v>13780.0</v>
      </c>
      <c r="C1499" s="46"/>
      <c r="D1499" s="46"/>
    </row>
    <row r="1500">
      <c r="A1500" s="47">
        <v>45694.62782407407</v>
      </c>
      <c r="B1500" s="46">
        <v>2840.0</v>
      </c>
      <c r="C1500" s="46"/>
      <c r="D1500" s="46"/>
    </row>
    <row r="1501">
      <c r="A1501" s="47">
        <v>45694.63638888889</v>
      </c>
      <c r="B1501" s="46">
        <v>16700.0</v>
      </c>
      <c r="C1501" s="46"/>
      <c r="D1501" s="46"/>
    </row>
    <row r="1502">
      <c r="A1502" s="47">
        <v>45694.636979166666</v>
      </c>
      <c r="B1502" s="46">
        <v>33460.0</v>
      </c>
      <c r="C1502" s="48" t="s">
        <v>4241</v>
      </c>
      <c r="D1502" s="48"/>
    </row>
    <row r="1503">
      <c r="A1503" s="47">
        <v>45694.652025462965</v>
      </c>
      <c r="B1503" s="46">
        <v>9600.0</v>
      </c>
      <c r="C1503" s="46"/>
      <c r="D1503" s="46"/>
    </row>
    <row r="1504">
      <c r="A1504" s="47">
        <v>45694.65954861111</v>
      </c>
      <c r="B1504" s="46">
        <v>9700.0</v>
      </c>
      <c r="C1504" s="46"/>
      <c r="D1504" s="46"/>
    </row>
    <row r="1505">
      <c r="A1505" s="47">
        <v>45694.66826388889</v>
      </c>
      <c r="B1505" s="46">
        <v>11940.0</v>
      </c>
      <c r="C1505" s="46"/>
      <c r="D1505" s="46"/>
    </row>
    <row r="1506">
      <c r="A1506" s="47">
        <v>45694.67046296296</v>
      </c>
      <c r="B1506" s="46">
        <v>3440.0</v>
      </c>
      <c r="C1506" s="48" t="s">
        <v>4266</v>
      </c>
      <c r="D1506" s="48"/>
    </row>
    <row r="1507">
      <c r="A1507" s="47">
        <v>45694.67386574074</v>
      </c>
      <c r="B1507" s="46">
        <v>13820.0</v>
      </c>
      <c r="C1507" s="46"/>
      <c r="D1507" s="46"/>
    </row>
    <row r="1508">
      <c r="A1508" s="47">
        <v>45694.67743055556</v>
      </c>
      <c r="B1508" s="46">
        <v>2760.0</v>
      </c>
      <c r="C1508" s="48" t="s">
        <v>4267</v>
      </c>
      <c r="D1508" s="48"/>
    </row>
    <row r="1509">
      <c r="A1509" s="47">
        <v>45694.67883101852</v>
      </c>
      <c r="B1509" s="46">
        <v>10540.0</v>
      </c>
      <c r="C1509" s="46"/>
      <c r="D1509" s="46"/>
    </row>
    <row r="1510">
      <c r="A1510" s="47">
        <v>45694.69756944444</v>
      </c>
      <c r="B1510" s="46">
        <v>12220.0</v>
      </c>
      <c r="C1510" s="46"/>
      <c r="D1510" s="46"/>
    </row>
    <row r="1511">
      <c r="A1511" s="47">
        <v>45694.69975694444</v>
      </c>
      <c r="B1511" s="46">
        <v>12260.0</v>
      </c>
      <c r="C1511" s="46"/>
      <c r="D1511" s="46"/>
    </row>
    <row r="1512">
      <c r="A1512" s="47">
        <v>45694.70222222222</v>
      </c>
      <c r="B1512" s="46">
        <v>17840.0</v>
      </c>
      <c r="C1512" s="46"/>
      <c r="D1512" s="46"/>
    </row>
    <row r="1513">
      <c r="A1513" s="47">
        <v>45695.29216435185</v>
      </c>
      <c r="B1513" s="46">
        <v>12480.0</v>
      </c>
      <c r="C1513" s="46"/>
      <c r="D1513" s="46"/>
    </row>
    <row r="1514">
      <c r="A1514" s="47">
        <v>45695.292337962965</v>
      </c>
      <c r="B1514" s="46">
        <v>9920.0</v>
      </c>
      <c r="C1514" s="46"/>
      <c r="D1514" s="46"/>
    </row>
    <row r="1515">
      <c r="A1515" s="47">
        <v>45695.29253472222</v>
      </c>
      <c r="B1515" s="46">
        <v>9600.0</v>
      </c>
      <c r="C1515" s="46"/>
      <c r="D1515" s="46"/>
    </row>
    <row r="1516">
      <c r="A1516" s="47">
        <v>45695.29447916667</v>
      </c>
      <c r="B1516" s="46">
        <v>33000.0</v>
      </c>
      <c r="C1516" s="48" t="s">
        <v>4268</v>
      </c>
      <c r="D1516" s="48"/>
    </row>
    <row r="1517">
      <c r="A1517" s="47">
        <v>45695.321388888886</v>
      </c>
      <c r="B1517" s="46">
        <v>15420.0</v>
      </c>
      <c r="C1517" s="46"/>
      <c r="D1517" s="46"/>
    </row>
    <row r="1518">
      <c r="A1518" s="47">
        <v>45695.32724537037</v>
      </c>
      <c r="B1518" s="46">
        <v>11780.0</v>
      </c>
      <c r="C1518" s="46"/>
      <c r="D1518" s="46"/>
    </row>
    <row r="1519">
      <c r="A1519" s="47">
        <v>45695.32777777778</v>
      </c>
      <c r="B1519" s="46">
        <v>3440.0</v>
      </c>
      <c r="C1519" s="46"/>
      <c r="D1519" s="46"/>
    </row>
    <row r="1520">
      <c r="A1520" s="47">
        <v>45695.32790509259</v>
      </c>
      <c r="B1520" s="46">
        <v>9940.0</v>
      </c>
      <c r="C1520" s="46"/>
      <c r="D1520" s="46"/>
    </row>
    <row r="1521">
      <c r="A1521" s="47">
        <v>45695.33416666667</v>
      </c>
      <c r="B1521" s="46">
        <v>3500.0</v>
      </c>
      <c r="C1521" s="48" t="s">
        <v>4269</v>
      </c>
      <c r="D1521" s="48"/>
    </row>
    <row r="1522">
      <c r="A1522" s="47">
        <v>45695.3353125</v>
      </c>
      <c r="B1522" s="46">
        <v>5080.0</v>
      </c>
      <c r="C1522" s="46"/>
      <c r="D1522" s="46"/>
    </row>
    <row r="1523">
      <c r="A1523" s="47">
        <v>45695.335810185185</v>
      </c>
      <c r="B1523" s="46">
        <v>13860.0</v>
      </c>
      <c r="C1523" s="46"/>
      <c r="D1523" s="46"/>
    </row>
    <row r="1524">
      <c r="A1524" s="47">
        <v>45695.337685185186</v>
      </c>
      <c r="B1524" s="46">
        <v>3560.0</v>
      </c>
      <c r="C1524" s="46"/>
      <c r="D1524" s="46"/>
    </row>
    <row r="1525">
      <c r="A1525" s="47">
        <v>45695.340219907404</v>
      </c>
      <c r="B1525" s="46">
        <v>3060.0</v>
      </c>
      <c r="C1525" s="48" t="s">
        <v>4253</v>
      </c>
      <c r="D1525" s="48"/>
    </row>
    <row r="1526">
      <c r="A1526" s="47">
        <v>45695.34244212963</v>
      </c>
      <c r="B1526" s="46">
        <v>3280.0</v>
      </c>
      <c r="C1526" s="48" t="s">
        <v>3992</v>
      </c>
      <c r="D1526" s="48"/>
    </row>
    <row r="1527">
      <c r="A1527" s="47">
        <v>45695.35092592592</v>
      </c>
      <c r="B1527" s="46">
        <v>2700.0</v>
      </c>
      <c r="C1527" s="48" t="s">
        <v>4032</v>
      </c>
      <c r="D1527" s="48"/>
    </row>
    <row r="1528">
      <c r="A1528" s="47">
        <v>45695.351018518515</v>
      </c>
      <c r="B1528" s="46">
        <v>3420.0</v>
      </c>
      <c r="C1528" s="46"/>
      <c r="D1528" s="46"/>
    </row>
    <row r="1529">
      <c r="A1529" s="47">
        <v>45695.35480324074</v>
      </c>
      <c r="B1529" s="46">
        <v>2960.0</v>
      </c>
      <c r="C1529" s="48" t="s">
        <v>4194</v>
      </c>
      <c r="D1529" s="48"/>
    </row>
    <row r="1530">
      <c r="A1530" s="47">
        <v>45695.358622685184</v>
      </c>
      <c r="B1530" s="46">
        <v>33140.0</v>
      </c>
      <c r="C1530" s="46"/>
      <c r="D1530" s="46"/>
    </row>
    <row r="1531">
      <c r="A1531" s="47">
        <v>45695.361296296294</v>
      </c>
      <c r="B1531" s="46">
        <v>11100.0</v>
      </c>
      <c r="C1531" s="46"/>
      <c r="D1531" s="46"/>
    </row>
    <row r="1532">
      <c r="A1532" s="47">
        <v>45695.37011574074</v>
      </c>
      <c r="B1532" s="46">
        <v>11700.0</v>
      </c>
      <c r="C1532" s="46"/>
      <c r="D1532" s="46"/>
    </row>
    <row r="1533">
      <c r="A1533" s="47">
        <v>45695.37043981482</v>
      </c>
      <c r="B1533" s="46">
        <v>2420.0</v>
      </c>
      <c r="C1533" s="48" t="s">
        <v>4195</v>
      </c>
      <c r="D1533" s="48"/>
    </row>
    <row r="1534">
      <c r="A1534" s="47">
        <v>45695.37175925926</v>
      </c>
      <c r="B1534" s="46">
        <v>3500.0</v>
      </c>
      <c r="C1534" s="48" t="s">
        <v>4233</v>
      </c>
      <c r="D1534" s="48"/>
    </row>
    <row r="1535">
      <c r="A1535" s="47">
        <v>45695.37290509259</v>
      </c>
      <c r="B1535" s="46">
        <v>10240.0</v>
      </c>
      <c r="C1535" s="46"/>
      <c r="D1535" s="46"/>
    </row>
    <row r="1536">
      <c r="A1536" s="47">
        <v>45695.37938657407</v>
      </c>
      <c r="B1536" s="46">
        <v>9760.0</v>
      </c>
      <c r="C1536" s="46"/>
      <c r="D1536" s="46"/>
    </row>
    <row r="1537">
      <c r="A1537" s="47">
        <v>45695.38438657407</v>
      </c>
      <c r="B1537" s="46">
        <v>11240.0</v>
      </c>
      <c r="C1537" s="46"/>
      <c r="D1537" s="46"/>
    </row>
    <row r="1538">
      <c r="A1538" s="47">
        <v>45695.384733796294</v>
      </c>
      <c r="B1538" s="46">
        <v>2920.0</v>
      </c>
      <c r="C1538" s="48" t="s">
        <v>4234</v>
      </c>
      <c r="D1538" s="48"/>
    </row>
    <row r="1539">
      <c r="A1539" s="47">
        <v>45695.38607638889</v>
      </c>
      <c r="B1539" s="46">
        <v>13800.0</v>
      </c>
      <c r="C1539" s="46"/>
      <c r="D1539" s="46"/>
    </row>
    <row r="1540">
      <c r="A1540" s="47">
        <v>45695.39125</v>
      </c>
      <c r="B1540" s="46">
        <v>2920.0</v>
      </c>
      <c r="C1540" s="48" t="s">
        <v>4233</v>
      </c>
      <c r="D1540" s="48"/>
    </row>
    <row r="1541">
      <c r="A1541" s="47">
        <v>45695.392905092594</v>
      </c>
      <c r="B1541" s="46">
        <v>22360.0</v>
      </c>
      <c r="C1541" s="48" t="s">
        <v>4270</v>
      </c>
      <c r="D1541" s="48"/>
    </row>
    <row r="1542">
      <c r="A1542" s="47">
        <v>45695.39344907407</v>
      </c>
      <c r="B1542" s="46">
        <v>9660.0</v>
      </c>
      <c r="C1542" s="46"/>
      <c r="D1542" s="46"/>
    </row>
    <row r="1543">
      <c r="A1543" s="47">
        <v>45695.39481481481</v>
      </c>
      <c r="B1543" s="46">
        <v>2540.0</v>
      </c>
      <c r="C1543" s="48" t="s">
        <v>4234</v>
      </c>
      <c r="D1543" s="48"/>
    </row>
    <row r="1544">
      <c r="A1544" s="47">
        <v>45695.40435185185</v>
      </c>
      <c r="B1544" s="46">
        <v>32940.0</v>
      </c>
      <c r="C1544" s="48" t="s">
        <v>4241</v>
      </c>
      <c r="D1544" s="48"/>
    </row>
    <row r="1545">
      <c r="A1545" s="47">
        <v>45695.40991898148</v>
      </c>
      <c r="B1545" s="46">
        <v>4500.0</v>
      </c>
      <c r="C1545" s="46"/>
      <c r="D1545" s="46"/>
    </row>
    <row r="1546">
      <c r="A1546" s="47">
        <v>45695.412453703706</v>
      </c>
      <c r="B1546" s="46">
        <v>4360.0</v>
      </c>
      <c r="C1546" s="46"/>
      <c r="D1546" s="46"/>
    </row>
    <row r="1547">
      <c r="A1547" s="47">
        <v>45695.43284722222</v>
      </c>
      <c r="B1547" s="46">
        <v>13920.0</v>
      </c>
      <c r="C1547" s="46"/>
      <c r="D1547" s="46"/>
    </row>
    <row r="1548">
      <c r="A1548" s="47">
        <v>45695.43408564815</v>
      </c>
      <c r="B1548" s="46">
        <v>13940.0</v>
      </c>
      <c r="C1548" s="46"/>
      <c r="D1548" s="46"/>
    </row>
    <row r="1549">
      <c r="A1549" s="47">
        <v>45695.43646990741</v>
      </c>
      <c r="B1549" s="46">
        <v>13800.0</v>
      </c>
      <c r="C1549" s="48" t="s">
        <v>4271</v>
      </c>
      <c r="D1549" s="48"/>
    </row>
    <row r="1550">
      <c r="A1550" s="47">
        <v>45695.44063657407</v>
      </c>
      <c r="B1550" s="46">
        <v>33840.0</v>
      </c>
      <c r="C1550" s="48" t="s">
        <v>4241</v>
      </c>
      <c r="D1550" s="48"/>
    </row>
    <row r="1551">
      <c r="A1551" s="47">
        <v>45695.44337962963</v>
      </c>
      <c r="B1551" s="46">
        <v>12340.0</v>
      </c>
      <c r="C1551" s="46"/>
      <c r="D1551" s="46"/>
    </row>
    <row r="1552">
      <c r="A1552" s="47">
        <v>45695.444236111114</v>
      </c>
      <c r="B1552" s="46">
        <v>9380.0</v>
      </c>
      <c r="C1552" s="46"/>
      <c r="D1552" s="46"/>
    </row>
    <row r="1553">
      <c r="A1553" s="47">
        <v>45695.444548611114</v>
      </c>
      <c r="B1553" s="46">
        <v>12760.0</v>
      </c>
      <c r="C1553" s="46"/>
      <c r="D1553" s="46"/>
    </row>
    <row r="1554">
      <c r="A1554" s="47">
        <v>45695.445810185185</v>
      </c>
      <c r="B1554" s="46">
        <v>2840.0</v>
      </c>
      <c r="C1554" s="46"/>
      <c r="D1554" s="46"/>
    </row>
    <row r="1555">
      <c r="A1555" s="47">
        <v>45695.45041666667</v>
      </c>
      <c r="B1555" s="46">
        <v>2900.0</v>
      </c>
      <c r="C1555" s="48" t="s">
        <v>4272</v>
      </c>
      <c r="D1555" s="48"/>
    </row>
    <row r="1556">
      <c r="A1556" s="47">
        <v>45695.455046296294</v>
      </c>
      <c r="B1556" s="46">
        <v>32520.0</v>
      </c>
      <c r="C1556" s="48" t="s">
        <v>4241</v>
      </c>
      <c r="D1556" s="48"/>
    </row>
    <row r="1557">
      <c r="A1557" s="47">
        <v>45695.45527777778</v>
      </c>
      <c r="B1557" s="46">
        <v>9060.0</v>
      </c>
      <c r="C1557" s="46"/>
      <c r="D1557" s="46"/>
    </row>
    <row r="1558">
      <c r="A1558" s="47">
        <v>45695.45668981481</v>
      </c>
      <c r="B1558" s="46">
        <v>10200.0</v>
      </c>
      <c r="C1558" s="46"/>
      <c r="D1558" s="46"/>
    </row>
    <row r="1559">
      <c r="A1559" s="47">
        <v>45695.46386574074</v>
      </c>
      <c r="B1559" s="46">
        <v>2480.0</v>
      </c>
      <c r="C1559" s="48" t="s">
        <v>4273</v>
      </c>
      <c r="D1559" s="48"/>
    </row>
    <row r="1560">
      <c r="A1560" s="47">
        <v>45695.48777777778</v>
      </c>
      <c r="B1560" s="46">
        <v>13940.0</v>
      </c>
      <c r="C1560" s="46"/>
      <c r="D1560" s="46"/>
    </row>
    <row r="1561">
      <c r="A1561" s="47">
        <v>45695.487905092596</v>
      </c>
      <c r="B1561" s="46">
        <v>3340.0</v>
      </c>
      <c r="C1561" s="46"/>
      <c r="D1561" s="46"/>
    </row>
    <row r="1562">
      <c r="A1562" s="47">
        <v>45695.48819444444</v>
      </c>
      <c r="B1562" s="46">
        <v>13800.0</v>
      </c>
      <c r="C1562" s="46"/>
      <c r="D1562" s="46"/>
    </row>
    <row r="1563">
      <c r="A1563" s="47">
        <v>45695.49787037037</v>
      </c>
      <c r="B1563" s="46">
        <v>11000.0</v>
      </c>
      <c r="C1563" s="46"/>
      <c r="D1563" s="46"/>
    </row>
    <row r="1564">
      <c r="A1564" s="47">
        <v>45695.50042824074</v>
      </c>
      <c r="B1564" s="46">
        <v>3460.0</v>
      </c>
      <c r="C1564" s="46"/>
      <c r="D1564" s="46"/>
    </row>
    <row r="1565">
      <c r="A1565" s="47">
        <v>45695.50090277778</v>
      </c>
      <c r="B1565" s="46">
        <v>3480.0</v>
      </c>
      <c r="C1565" s="48" t="s">
        <v>4274</v>
      </c>
      <c r="D1565" s="48"/>
    </row>
    <row r="1566">
      <c r="A1566" s="47">
        <v>45695.50572916667</v>
      </c>
      <c r="B1566" s="46">
        <v>2520.0</v>
      </c>
      <c r="C1566" s="48" t="s">
        <v>4275</v>
      </c>
      <c r="D1566" s="48"/>
    </row>
    <row r="1567">
      <c r="A1567" s="47">
        <v>45695.507789351854</v>
      </c>
      <c r="B1567" s="46">
        <v>32980.0</v>
      </c>
      <c r="C1567" s="48" t="s">
        <v>4276</v>
      </c>
      <c r="D1567" s="48"/>
    </row>
    <row r="1568">
      <c r="A1568" s="47">
        <v>45695.50975694445</v>
      </c>
      <c r="B1568" s="46">
        <v>3420.0</v>
      </c>
      <c r="C1568" s="48" t="s">
        <v>4277</v>
      </c>
      <c r="D1568" s="48"/>
    </row>
    <row r="1569">
      <c r="A1569" s="47">
        <v>45695.51375</v>
      </c>
      <c r="B1569" s="46">
        <v>2840.0</v>
      </c>
      <c r="C1569" s="48" t="s">
        <v>4278</v>
      </c>
      <c r="D1569" s="48"/>
    </row>
    <row r="1570">
      <c r="A1570" s="47">
        <v>45695.517534722225</v>
      </c>
      <c r="B1570" s="46">
        <v>2700.0</v>
      </c>
      <c r="C1570" s="46"/>
      <c r="D1570" s="46"/>
    </row>
    <row r="1571">
      <c r="A1571" s="47">
        <v>45695.52270833333</v>
      </c>
      <c r="B1571" s="46">
        <v>13260.0</v>
      </c>
      <c r="C1571" s="46"/>
      <c r="D1571" s="46"/>
    </row>
    <row r="1572">
      <c r="A1572" s="47">
        <v>45695.530625</v>
      </c>
      <c r="B1572" s="46">
        <v>9680.0</v>
      </c>
      <c r="C1572" s="46"/>
      <c r="D1572" s="46"/>
    </row>
    <row r="1573">
      <c r="A1573" s="47">
        <v>45695.532685185186</v>
      </c>
      <c r="B1573" s="46">
        <v>2660.0</v>
      </c>
      <c r="C1573" s="46"/>
      <c r="D1573" s="46"/>
    </row>
    <row r="1574">
      <c r="A1574" s="47">
        <v>45695.53350694444</v>
      </c>
      <c r="B1574" s="46">
        <v>2660.0</v>
      </c>
      <c r="C1574" s="48" t="s">
        <v>4279</v>
      </c>
      <c r="D1574" s="48"/>
    </row>
    <row r="1575">
      <c r="A1575" s="47">
        <v>45695.53849537037</v>
      </c>
      <c r="B1575" s="46">
        <v>2520.0</v>
      </c>
      <c r="C1575" s="48" t="s">
        <v>4280</v>
      </c>
      <c r="D1575" s="48"/>
    </row>
    <row r="1576">
      <c r="A1576" s="47">
        <v>45695.5408912037</v>
      </c>
      <c r="B1576" s="46">
        <v>2680.0</v>
      </c>
      <c r="C1576" s="46"/>
      <c r="D1576" s="46"/>
    </row>
    <row r="1577">
      <c r="A1577" s="47">
        <v>45695.56284722222</v>
      </c>
      <c r="B1577" s="46">
        <v>3060.0</v>
      </c>
      <c r="C1577" s="46"/>
      <c r="D1577" s="46"/>
    </row>
    <row r="1578">
      <c r="A1578" s="47">
        <v>45695.56314814815</v>
      </c>
      <c r="B1578" s="46">
        <v>10020.0</v>
      </c>
      <c r="C1578" s="46"/>
      <c r="D1578" s="46"/>
    </row>
    <row r="1579">
      <c r="A1579" s="47">
        <v>45695.56454861111</v>
      </c>
      <c r="B1579" s="46">
        <v>2920.0</v>
      </c>
      <c r="C1579" s="48" t="s">
        <v>4281</v>
      </c>
      <c r="D1579" s="48"/>
    </row>
    <row r="1580">
      <c r="A1580" s="47">
        <v>45695.56804398148</v>
      </c>
      <c r="B1580" s="46">
        <v>13760.0</v>
      </c>
      <c r="C1580" s="46"/>
      <c r="D1580" s="46"/>
    </row>
    <row r="1581">
      <c r="A1581" s="47">
        <v>45695.568506944444</v>
      </c>
      <c r="B1581" s="46">
        <v>2860.0</v>
      </c>
      <c r="C1581" s="46"/>
      <c r="D1581" s="46"/>
    </row>
    <row r="1582">
      <c r="A1582" s="47">
        <v>45695.569131944445</v>
      </c>
      <c r="B1582" s="46">
        <v>2760.0</v>
      </c>
      <c r="C1582" s="48" t="s">
        <v>4282</v>
      </c>
      <c r="D1582" s="48"/>
    </row>
    <row r="1583">
      <c r="A1583" s="47">
        <v>45695.56940972222</v>
      </c>
      <c r="B1583" s="46">
        <v>2860.0</v>
      </c>
      <c r="C1583" s="48" t="s">
        <v>4226</v>
      </c>
      <c r="D1583" s="48"/>
    </row>
    <row r="1584">
      <c r="A1584" s="47">
        <v>45695.572604166664</v>
      </c>
      <c r="B1584" s="46">
        <v>9020.0</v>
      </c>
      <c r="C1584" s="46"/>
      <c r="D1584" s="46"/>
    </row>
    <row r="1585">
      <c r="A1585" s="47">
        <v>45695.574166666665</v>
      </c>
      <c r="B1585" s="46">
        <v>2520.0</v>
      </c>
      <c r="C1585" s="48" t="s">
        <v>4227</v>
      </c>
      <c r="D1585" s="48"/>
    </row>
    <row r="1586">
      <c r="A1586" s="47">
        <v>45695.574641203704</v>
      </c>
      <c r="B1586" s="46">
        <v>9000.0</v>
      </c>
      <c r="C1586" s="46"/>
      <c r="D1586" s="46"/>
    </row>
    <row r="1587">
      <c r="A1587" s="47">
        <v>45695.586539351854</v>
      </c>
      <c r="B1587" s="46">
        <v>9040.0</v>
      </c>
      <c r="C1587" s="46"/>
      <c r="D1587" s="46"/>
    </row>
    <row r="1588">
      <c r="A1588" s="47">
        <v>45695.59002314815</v>
      </c>
      <c r="B1588" s="46">
        <v>2160.0</v>
      </c>
      <c r="C1588" s="46"/>
      <c r="D1588" s="46"/>
    </row>
    <row r="1589">
      <c r="A1589" s="47">
        <v>45695.591261574074</v>
      </c>
      <c r="B1589" s="46">
        <v>2160.0</v>
      </c>
      <c r="C1589" s="46"/>
      <c r="D1589" s="46"/>
    </row>
    <row r="1590">
      <c r="A1590" s="47">
        <v>45695.60230324074</v>
      </c>
      <c r="B1590" s="46">
        <v>18300.0</v>
      </c>
      <c r="C1590" s="46"/>
      <c r="D1590" s="46"/>
    </row>
    <row r="1591">
      <c r="A1591" s="47">
        <v>45695.60474537037</v>
      </c>
      <c r="B1591" s="46">
        <v>3060.0</v>
      </c>
      <c r="C1591" s="48" t="s">
        <v>4220</v>
      </c>
      <c r="D1591" s="48"/>
    </row>
    <row r="1592">
      <c r="A1592" s="47">
        <v>45695.61170138889</v>
      </c>
      <c r="B1592" s="46">
        <v>9680.0</v>
      </c>
      <c r="C1592" s="46"/>
      <c r="D1592" s="46"/>
    </row>
    <row r="1593">
      <c r="A1593" s="47">
        <v>45695.612280092595</v>
      </c>
      <c r="B1593" s="46">
        <v>2580.0</v>
      </c>
      <c r="C1593" s="48" t="s">
        <v>4195</v>
      </c>
      <c r="D1593" s="48"/>
    </row>
    <row r="1594">
      <c r="A1594" s="47">
        <v>45695.62849537037</v>
      </c>
      <c r="B1594" s="46">
        <v>11800.0</v>
      </c>
      <c r="C1594" s="46"/>
      <c r="D1594" s="46"/>
    </row>
    <row r="1595">
      <c r="A1595" s="47">
        <v>45695.6355787037</v>
      </c>
      <c r="B1595" s="46">
        <v>10320.0</v>
      </c>
      <c r="C1595" s="46"/>
      <c r="D1595" s="46"/>
    </row>
    <row r="1596">
      <c r="A1596" s="47">
        <v>45695.642384259256</v>
      </c>
      <c r="B1596" s="46">
        <v>2700.0</v>
      </c>
      <c r="C1596" s="46"/>
      <c r="D1596" s="46"/>
    </row>
    <row r="1597">
      <c r="A1597" s="47">
        <v>45695.65011574074</v>
      </c>
      <c r="B1597" s="46">
        <v>11420.0</v>
      </c>
      <c r="C1597" s="46"/>
      <c r="D1597" s="46"/>
    </row>
    <row r="1598">
      <c r="A1598" s="47">
        <v>45695.65996527778</v>
      </c>
      <c r="B1598" s="46">
        <v>10760.0</v>
      </c>
      <c r="C1598" s="46"/>
      <c r="D1598" s="46"/>
    </row>
    <row r="1599">
      <c r="A1599" s="47">
        <v>45695.6643287037</v>
      </c>
      <c r="B1599" s="46">
        <v>2700.0</v>
      </c>
      <c r="C1599" s="46"/>
      <c r="D1599" s="46"/>
    </row>
    <row r="1600">
      <c r="A1600" s="47">
        <v>45695.670219907406</v>
      </c>
      <c r="B1600" s="46">
        <v>10860.0</v>
      </c>
      <c r="C1600" s="46"/>
      <c r="D1600" s="46"/>
    </row>
    <row r="1601">
      <c r="A1601" s="47">
        <v>45695.67070601852</v>
      </c>
      <c r="B1601" s="46">
        <v>25420.0</v>
      </c>
      <c r="C1601" s="46"/>
      <c r="D1601" s="46"/>
    </row>
    <row r="1602">
      <c r="A1602" s="47">
        <v>45695.676574074074</v>
      </c>
      <c r="B1602" s="46">
        <v>9000.0</v>
      </c>
      <c r="C1602" s="46"/>
      <c r="D1602" s="46"/>
    </row>
    <row r="1603">
      <c r="A1603" s="47">
        <v>45695.704050925924</v>
      </c>
      <c r="B1603" s="46">
        <v>13600.0</v>
      </c>
      <c r="C1603" s="46"/>
      <c r="D1603" s="46"/>
    </row>
    <row r="1604">
      <c r="A1604" s="47">
        <v>45695.70752314815</v>
      </c>
      <c r="B1604" s="46">
        <v>16320.0</v>
      </c>
      <c r="C1604" s="46"/>
      <c r="D1604" s="46"/>
    </row>
    <row r="1605">
      <c r="A1605" s="47">
        <v>45696.34825231481</v>
      </c>
      <c r="B1605" s="46">
        <v>9620.0</v>
      </c>
      <c r="C1605" s="46"/>
      <c r="D1605" s="46"/>
    </row>
    <row r="1606">
      <c r="A1606" s="47">
        <v>45696.349131944444</v>
      </c>
      <c r="B1606" s="46">
        <v>3520.0</v>
      </c>
      <c r="C1606" s="48" t="s">
        <v>4194</v>
      </c>
      <c r="D1606" s="48"/>
    </row>
    <row r="1607">
      <c r="A1607" s="47">
        <v>45696.36041666667</v>
      </c>
      <c r="B1607" s="46">
        <v>4020.0</v>
      </c>
      <c r="C1607" s="48" t="s">
        <v>4283</v>
      </c>
      <c r="D1607" s="48"/>
    </row>
    <row r="1608">
      <c r="A1608" s="47">
        <v>45696.36258101852</v>
      </c>
      <c r="B1608" s="46">
        <v>2400.0</v>
      </c>
      <c r="C1608" s="48" t="s">
        <v>4237</v>
      </c>
      <c r="D1608" s="48"/>
    </row>
    <row r="1609">
      <c r="A1609" s="47">
        <v>45696.37467592592</v>
      </c>
      <c r="B1609" s="46">
        <v>3460.0</v>
      </c>
      <c r="C1609" s="46"/>
      <c r="D1609" s="46"/>
    </row>
    <row r="1610">
      <c r="A1610" s="47">
        <v>45696.39806712963</v>
      </c>
      <c r="B1610" s="46">
        <v>9460.0</v>
      </c>
      <c r="C1610" s="46"/>
      <c r="D1610" s="46"/>
    </row>
    <row r="1611">
      <c r="A1611" s="47">
        <v>45696.44260416667</v>
      </c>
      <c r="B1611" s="46">
        <v>2800.0</v>
      </c>
      <c r="C1611" s="46"/>
      <c r="D1611" s="46"/>
    </row>
    <row r="1612">
      <c r="A1612" s="47">
        <v>45696.48653935185</v>
      </c>
      <c r="B1612" s="46">
        <v>2780.0</v>
      </c>
      <c r="C1612" s="46"/>
      <c r="D1612" s="46"/>
    </row>
    <row r="1613">
      <c r="A1613" s="47">
        <v>45696.49895833333</v>
      </c>
      <c r="B1613" s="46">
        <v>2740.0</v>
      </c>
      <c r="C1613" s="46"/>
      <c r="D1613" s="46"/>
    </row>
    <row r="1614">
      <c r="A1614" s="47">
        <v>45696.51422453704</v>
      </c>
      <c r="B1614" s="46">
        <v>2720.0</v>
      </c>
      <c r="C1614" s="46"/>
      <c r="D1614" s="46"/>
    </row>
    <row r="1615">
      <c r="A1615" s="47">
        <v>45698.33322916667</v>
      </c>
      <c r="B1615" s="46">
        <v>3580.0</v>
      </c>
      <c r="C1615" s="46"/>
      <c r="D1615" s="46"/>
    </row>
    <row r="1616">
      <c r="A1616" s="47">
        <v>45698.346284722225</v>
      </c>
      <c r="B1616" s="46">
        <v>10620.0</v>
      </c>
      <c r="C1616" s="46"/>
      <c r="D1616" s="46"/>
    </row>
    <row r="1617">
      <c r="A1617" s="47">
        <v>45698.3465162037</v>
      </c>
      <c r="B1617" s="46">
        <v>10760.0</v>
      </c>
      <c r="C1617" s="46"/>
      <c r="D1617" s="46"/>
    </row>
    <row r="1618">
      <c r="A1618" s="47">
        <v>45698.34737268519</v>
      </c>
      <c r="B1618" s="46">
        <v>3220.0</v>
      </c>
      <c r="C1618" s="46"/>
      <c r="D1618" s="46"/>
    </row>
    <row r="1619">
      <c r="A1619" s="47">
        <v>45698.34842592593</v>
      </c>
      <c r="B1619" s="46">
        <v>3200.0</v>
      </c>
      <c r="C1619" s="48" t="s">
        <v>4194</v>
      </c>
      <c r="D1619" s="48"/>
    </row>
    <row r="1620">
      <c r="A1620" s="47">
        <v>45698.35375</v>
      </c>
      <c r="B1620" s="46">
        <v>3300.0</v>
      </c>
      <c r="C1620" s="46"/>
      <c r="D1620" s="46"/>
    </row>
    <row r="1621">
      <c r="A1621" s="47">
        <v>45698.35519675926</v>
      </c>
      <c r="B1621" s="46">
        <v>9820.0</v>
      </c>
      <c r="C1621" s="46"/>
      <c r="D1621" s="46"/>
    </row>
    <row r="1622">
      <c r="A1622" s="47">
        <v>45698.36138888889</v>
      </c>
      <c r="B1622" s="46">
        <v>2440.0</v>
      </c>
      <c r="C1622" s="48" t="s">
        <v>4237</v>
      </c>
      <c r="D1622" s="48"/>
    </row>
    <row r="1623">
      <c r="A1623" s="47">
        <v>45698.377592592595</v>
      </c>
      <c r="B1623" s="46">
        <v>3260.0</v>
      </c>
      <c r="C1623" s="46"/>
      <c r="D1623" s="46"/>
    </row>
    <row r="1624">
      <c r="A1624" s="47">
        <v>45698.38564814815</v>
      </c>
      <c r="B1624" s="46">
        <v>2720.0</v>
      </c>
      <c r="C1624" s="46"/>
      <c r="D1624" s="46"/>
    </row>
    <row r="1625">
      <c r="A1625" s="47">
        <v>45698.38622685185</v>
      </c>
      <c r="B1625" s="46">
        <v>13660.0</v>
      </c>
      <c r="C1625" s="46"/>
      <c r="D1625" s="46"/>
    </row>
    <row r="1626">
      <c r="A1626" s="47">
        <v>45698.39407407407</v>
      </c>
      <c r="B1626" s="46">
        <v>15520.0</v>
      </c>
      <c r="C1626" s="46"/>
      <c r="D1626" s="46"/>
    </row>
    <row r="1627">
      <c r="A1627" s="47">
        <v>45698.39653935185</v>
      </c>
      <c r="B1627" s="46">
        <v>10200.0</v>
      </c>
      <c r="C1627" s="46"/>
      <c r="D1627" s="46"/>
    </row>
    <row r="1628">
      <c r="A1628" s="47">
        <v>45698.40368055556</v>
      </c>
      <c r="B1628" s="46">
        <v>17240.0</v>
      </c>
      <c r="C1628" s="46"/>
      <c r="D1628" s="46"/>
    </row>
    <row r="1629">
      <c r="A1629" s="47">
        <v>45698.41290509259</v>
      </c>
      <c r="B1629" s="46">
        <v>12080.0</v>
      </c>
      <c r="C1629" s="46"/>
      <c r="D1629" s="46"/>
    </row>
    <row r="1630">
      <c r="A1630" s="47">
        <v>45698.41326388889</v>
      </c>
      <c r="B1630" s="46">
        <v>2700.0</v>
      </c>
      <c r="C1630" s="46"/>
      <c r="D1630" s="46"/>
    </row>
    <row r="1631">
      <c r="A1631" s="47">
        <v>45698.413356481484</v>
      </c>
      <c r="B1631" s="46">
        <v>2900.0</v>
      </c>
      <c r="C1631" s="46"/>
      <c r="D1631" s="46"/>
    </row>
    <row r="1632">
      <c r="A1632" s="47">
        <v>45698.41981481481</v>
      </c>
      <c r="B1632" s="46">
        <v>2880.0</v>
      </c>
      <c r="C1632" s="46"/>
      <c r="D1632" s="46"/>
    </row>
    <row r="1633">
      <c r="A1633" s="47">
        <v>45698.432604166665</v>
      </c>
      <c r="B1633" s="46">
        <v>12760.0</v>
      </c>
      <c r="C1633" s="46"/>
      <c r="D1633" s="46"/>
    </row>
    <row r="1634">
      <c r="A1634" s="47">
        <v>45698.43696759259</v>
      </c>
      <c r="B1634" s="46">
        <v>13860.0</v>
      </c>
      <c r="C1634" s="46"/>
      <c r="D1634" s="46"/>
    </row>
    <row r="1635">
      <c r="A1635" s="47">
        <v>45698.43746527778</v>
      </c>
      <c r="B1635" s="46">
        <v>2580.0</v>
      </c>
      <c r="C1635" s="46"/>
      <c r="D1635" s="46"/>
    </row>
    <row r="1636">
      <c r="A1636" s="47">
        <v>45698.43916666666</v>
      </c>
      <c r="B1636" s="46">
        <v>2620.0</v>
      </c>
      <c r="C1636" s="46"/>
      <c r="D1636" s="46"/>
    </row>
    <row r="1637">
      <c r="A1637" s="47">
        <v>45698.44222222222</v>
      </c>
      <c r="B1637" s="46">
        <v>10540.0</v>
      </c>
      <c r="C1637" s="46"/>
      <c r="D1637" s="46"/>
    </row>
    <row r="1638">
      <c r="A1638" s="47">
        <v>45698.448483796295</v>
      </c>
      <c r="B1638" s="46">
        <v>9800.0</v>
      </c>
      <c r="C1638" s="46"/>
      <c r="D1638" s="46"/>
    </row>
    <row r="1639">
      <c r="A1639" s="47">
        <v>45698.45704861111</v>
      </c>
      <c r="B1639" s="46">
        <v>16540.0</v>
      </c>
      <c r="C1639" s="46"/>
      <c r="D1639" s="46"/>
    </row>
    <row r="1640">
      <c r="A1640" s="47">
        <v>45698.461863425924</v>
      </c>
      <c r="B1640" s="46">
        <v>6560.0</v>
      </c>
      <c r="C1640" s="48" t="s">
        <v>4284</v>
      </c>
      <c r="D1640" s="48"/>
    </row>
    <row r="1641">
      <c r="A1641" s="47">
        <v>45698.46789351852</v>
      </c>
      <c r="B1641" s="46">
        <v>3060.0</v>
      </c>
      <c r="C1641" s="48" t="s">
        <v>4285</v>
      </c>
      <c r="D1641" s="48"/>
    </row>
    <row r="1642">
      <c r="A1642" s="47">
        <v>45698.46854166667</v>
      </c>
      <c r="B1642" s="46">
        <v>3940.0</v>
      </c>
      <c r="C1642" s="48" t="s">
        <v>4286</v>
      </c>
      <c r="D1642" s="48"/>
    </row>
    <row r="1643">
      <c r="A1643" s="47">
        <v>45698.47403935185</v>
      </c>
      <c r="B1643" s="46">
        <v>3600.0</v>
      </c>
      <c r="C1643" s="46"/>
      <c r="D1643" s="46"/>
    </row>
    <row r="1644">
      <c r="A1644" s="47">
        <v>45698.47509259259</v>
      </c>
      <c r="B1644" s="46">
        <v>2780.0</v>
      </c>
      <c r="C1644" s="48" t="s">
        <v>4287</v>
      </c>
      <c r="D1644" s="48"/>
    </row>
    <row r="1645">
      <c r="A1645" s="47">
        <v>45698.480578703704</v>
      </c>
      <c r="B1645" s="46">
        <v>3580.0</v>
      </c>
      <c r="C1645" s="46"/>
      <c r="D1645" s="46"/>
    </row>
    <row r="1646">
      <c r="A1646" s="47">
        <v>45698.4874537037</v>
      </c>
      <c r="B1646" s="46">
        <v>17180.0</v>
      </c>
      <c r="C1646" s="46"/>
      <c r="D1646" s="46"/>
    </row>
    <row r="1647">
      <c r="A1647" s="47">
        <v>45698.49239583333</v>
      </c>
      <c r="B1647" s="46">
        <v>16140.0</v>
      </c>
      <c r="C1647" s="46"/>
      <c r="D1647" s="46"/>
    </row>
    <row r="1648">
      <c r="A1648" s="47">
        <v>45698.49769675926</v>
      </c>
      <c r="B1648" s="46">
        <v>13860.0</v>
      </c>
      <c r="C1648" s="46"/>
      <c r="D1648" s="46"/>
    </row>
    <row r="1649">
      <c r="A1649" s="47">
        <v>45698.49799768518</v>
      </c>
      <c r="B1649" s="46">
        <v>9940.0</v>
      </c>
      <c r="C1649" s="46"/>
      <c r="D1649" s="46"/>
    </row>
    <row r="1650">
      <c r="A1650" s="47">
        <v>45698.508043981485</v>
      </c>
      <c r="B1650" s="46">
        <v>12420.0</v>
      </c>
      <c r="C1650" s="46"/>
      <c r="D1650" s="46"/>
    </row>
    <row r="1651">
      <c r="A1651" s="47">
        <v>45698.5083912037</v>
      </c>
      <c r="B1651" s="46">
        <v>10160.0</v>
      </c>
      <c r="C1651" s="46"/>
      <c r="D1651" s="46"/>
    </row>
    <row r="1652">
      <c r="A1652" s="47">
        <v>45698.51650462963</v>
      </c>
      <c r="B1652" s="46">
        <v>3600.0</v>
      </c>
      <c r="C1652" s="46"/>
      <c r="D1652" s="46"/>
    </row>
    <row r="1653">
      <c r="A1653" s="47">
        <v>45698.53265046296</v>
      </c>
      <c r="B1653" s="46">
        <v>3620.0</v>
      </c>
      <c r="C1653" s="46"/>
      <c r="D1653" s="46"/>
    </row>
    <row r="1654">
      <c r="A1654" s="47">
        <v>45698.537777777776</v>
      </c>
      <c r="B1654" s="46">
        <v>10540.0</v>
      </c>
      <c r="C1654" s="46"/>
      <c r="D1654" s="46"/>
    </row>
    <row r="1655">
      <c r="A1655" s="47">
        <v>45698.5634375</v>
      </c>
      <c r="B1655" s="46">
        <v>13000.0</v>
      </c>
      <c r="C1655" s="46"/>
      <c r="D1655" s="46"/>
    </row>
    <row r="1656">
      <c r="A1656" s="47">
        <v>45698.563784722224</v>
      </c>
      <c r="B1656" s="46">
        <v>11260.0</v>
      </c>
      <c r="C1656" s="46"/>
      <c r="D1656" s="46"/>
    </row>
    <row r="1657">
      <c r="A1657" s="47">
        <v>45698.56475694444</v>
      </c>
      <c r="B1657" s="46">
        <v>2880.0</v>
      </c>
      <c r="C1657" s="48" t="s">
        <v>4194</v>
      </c>
      <c r="D1657" s="48"/>
    </row>
    <row r="1658">
      <c r="A1658" s="47">
        <v>45698.56726851852</v>
      </c>
      <c r="B1658" s="46">
        <v>10000.0</v>
      </c>
      <c r="C1658" s="46"/>
      <c r="D1658" s="46"/>
    </row>
    <row r="1659">
      <c r="A1659" s="47">
        <v>45698.57517361111</v>
      </c>
      <c r="B1659" s="46">
        <v>2460.0</v>
      </c>
      <c r="C1659" s="48" t="s">
        <v>4195</v>
      </c>
      <c r="D1659" s="48"/>
    </row>
    <row r="1660">
      <c r="A1660" s="47">
        <v>45698.58274305556</v>
      </c>
      <c r="B1660" s="46">
        <v>3340.0</v>
      </c>
      <c r="C1660" s="48" t="s">
        <v>4256</v>
      </c>
      <c r="D1660" s="48"/>
    </row>
    <row r="1661">
      <c r="A1661" s="47">
        <v>45698.588229166664</v>
      </c>
      <c r="B1661" s="46">
        <v>2540.0</v>
      </c>
      <c r="C1661" s="48" t="s">
        <v>4288</v>
      </c>
      <c r="D1661" s="48"/>
    </row>
    <row r="1662">
      <c r="A1662" s="47">
        <v>45698.601168981484</v>
      </c>
      <c r="B1662" s="46">
        <v>14180.0</v>
      </c>
      <c r="C1662" s="46"/>
      <c r="D1662" s="46"/>
    </row>
    <row r="1663">
      <c r="A1663" s="47">
        <v>45698.60403935185</v>
      </c>
      <c r="B1663" s="46">
        <v>10560.0</v>
      </c>
      <c r="C1663" s="46"/>
      <c r="D1663" s="46"/>
    </row>
    <row r="1664">
      <c r="A1664" s="47">
        <v>45698.62305555555</v>
      </c>
      <c r="B1664" s="46">
        <v>20820.0</v>
      </c>
      <c r="C1664" s="46"/>
      <c r="D1664" s="46"/>
    </row>
    <row r="1665">
      <c r="A1665" s="47">
        <v>45698.63619212963</v>
      </c>
      <c r="B1665" s="46">
        <v>12600.0</v>
      </c>
      <c r="C1665" s="48" t="s">
        <v>4289</v>
      </c>
      <c r="D1665" s="48"/>
    </row>
    <row r="1666">
      <c r="A1666" s="47">
        <v>45698.63748842593</v>
      </c>
      <c r="B1666" s="46">
        <v>3740.0</v>
      </c>
      <c r="C1666" s="46"/>
      <c r="D1666" s="46"/>
    </row>
    <row r="1667">
      <c r="A1667" s="47">
        <v>45698.6415162037</v>
      </c>
      <c r="B1667" s="46">
        <v>3340.0</v>
      </c>
      <c r="C1667" s="46"/>
      <c r="D1667" s="46"/>
    </row>
    <row r="1668">
      <c r="A1668" s="47">
        <v>45698.644641203704</v>
      </c>
      <c r="B1668" s="46">
        <v>9580.0</v>
      </c>
      <c r="C1668" s="46"/>
      <c r="D1668" s="46"/>
    </row>
    <row r="1669">
      <c r="A1669" s="47">
        <v>45698.683530092596</v>
      </c>
      <c r="B1669" s="46">
        <v>12560.0</v>
      </c>
      <c r="C1669" s="46"/>
      <c r="D1669" s="46"/>
    </row>
    <row r="1670">
      <c r="A1670" s="47">
        <v>45698.690092592595</v>
      </c>
      <c r="B1670" s="46">
        <v>10320.0</v>
      </c>
      <c r="C1670" s="46"/>
      <c r="D1670" s="46"/>
    </row>
    <row r="1671">
      <c r="A1671" s="47">
        <v>45698.70178240741</v>
      </c>
      <c r="B1671" s="46">
        <v>16820.0</v>
      </c>
      <c r="C1671" s="46"/>
      <c r="D1671" s="46"/>
    </row>
    <row r="1672">
      <c r="A1672" s="47">
        <v>45698.70508101852</v>
      </c>
      <c r="B1672" s="46">
        <v>20880.0</v>
      </c>
      <c r="C1672" s="46"/>
      <c r="D1672" s="46"/>
    </row>
    <row r="1673">
      <c r="A1673" s="47">
        <v>45699.32512731481</v>
      </c>
      <c r="B1673" s="46">
        <v>12340.0</v>
      </c>
      <c r="C1673" s="46"/>
      <c r="D1673" s="46"/>
    </row>
    <row r="1674">
      <c r="A1674" s="47">
        <v>45699.33005787037</v>
      </c>
      <c r="B1674" s="46">
        <v>3560.0</v>
      </c>
      <c r="C1674" s="46"/>
      <c r="D1674" s="46"/>
    </row>
    <row r="1675">
      <c r="A1675" s="47">
        <v>45699.33246527778</v>
      </c>
      <c r="B1675" s="46">
        <v>19060.0</v>
      </c>
      <c r="C1675" s="48" t="s">
        <v>4290</v>
      </c>
      <c r="D1675" s="48"/>
    </row>
    <row r="1676">
      <c r="A1676" s="47">
        <v>45699.333599537036</v>
      </c>
      <c r="B1676" s="46">
        <v>10060.0</v>
      </c>
      <c r="C1676" s="46"/>
      <c r="D1676" s="46"/>
    </row>
    <row r="1677">
      <c r="A1677" s="47">
        <v>45699.338854166665</v>
      </c>
      <c r="B1677" s="46">
        <v>2820.0</v>
      </c>
      <c r="C1677" s="46"/>
      <c r="D1677" s="46"/>
    </row>
    <row r="1678">
      <c r="A1678" s="47">
        <v>45699.33950231481</v>
      </c>
      <c r="B1678" s="46">
        <v>3380.0</v>
      </c>
      <c r="C1678" s="46"/>
      <c r="D1678" s="46"/>
    </row>
    <row r="1679">
      <c r="A1679" s="47">
        <v>45699.3471875</v>
      </c>
      <c r="B1679" s="46">
        <v>10940.0</v>
      </c>
      <c r="C1679" s="46"/>
      <c r="D1679" s="46"/>
    </row>
    <row r="1680">
      <c r="A1680" s="47">
        <v>45699.3559375</v>
      </c>
      <c r="B1680" s="46">
        <v>3260.0</v>
      </c>
      <c r="C1680" s="48" t="s">
        <v>4220</v>
      </c>
      <c r="D1680" s="48"/>
    </row>
    <row r="1681">
      <c r="A1681" s="47">
        <v>45699.35959490741</v>
      </c>
      <c r="B1681" s="46">
        <v>9800.0</v>
      </c>
      <c r="C1681" s="46"/>
      <c r="D1681" s="46"/>
    </row>
    <row r="1682">
      <c r="A1682" s="47">
        <v>45699.36010416667</v>
      </c>
      <c r="B1682" s="46">
        <v>10300.0</v>
      </c>
      <c r="C1682" s="46"/>
      <c r="D1682" s="46"/>
    </row>
    <row r="1683">
      <c r="A1683" s="47">
        <v>45699.37578703704</v>
      </c>
      <c r="B1683" s="46">
        <v>15380.0</v>
      </c>
      <c r="C1683" s="46"/>
      <c r="D1683" s="46"/>
    </row>
    <row r="1684">
      <c r="A1684" s="47">
        <v>45699.385659722226</v>
      </c>
      <c r="B1684" s="46">
        <v>14660.0</v>
      </c>
      <c r="C1684" s="46"/>
      <c r="D1684" s="46"/>
    </row>
    <row r="1685">
      <c r="A1685" s="47">
        <v>45699.387337962966</v>
      </c>
      <c r="B1685" s="46">
        <v>16960.0</v>
      </c>
      <c r="C1685" s="46"/>
      <c r="D1685" s="46"/>
    </row>
    <row r="1686">
      <c r="A1686" s="47">
        <v>45699.38761574074</v>
      </c>
      <c r="B1686" s="46">
        <v>10680.0</v>
      </c>
      <c r="C1686" s="46"/>
      <c r="D1686" s="46"/>
    </row>
    <row r="1687">
      <c r="A1687" s="47">
        <v>45699.39177083333</v>
      </c>
      <c r="B1687" s="46">
        <v>10660.0</v>
      </c>
      <c r="C1687" s="46"/>
      <c r="D1687" s="46"/>
    </row>
    <row r="1688">
      <c r="A1688" s="47">
        <v>45699.393599537034</v>
      </c>
      <c r="B1688" s="46">
        <v>10580.0</v>
      </c>
      <c r="C1688" s="46"/>
      <c r="D1688" s="46"/>
    </row>
    <row r="1689">
      <c r="A1689" s="47">
        <v>45699.394594907404</v>
      </c>
      <c r="B1689" s="46">
        <v>2540.0</v>
      </c>
      <c r="C1689" s="48" t="s">
        <v>4237</v>
      </c>
      <c r="D1689" s="48"/>
    </row>
    <row r="1690">
      <c r="A1690" s="47">
        <v>45699.398310185185</v>
      </c>
      <c r="B1690" s="46">
        <v>5920.0</v>
      </c>
      <c r="C1690" s="46"/>
      <c r="D1690" s="46"/>
    </row>
    <row r="1691">
      <c r="A1691" s="47">
        <v>45699.403333333335</v>
      </c>
      <c r="B1691" s="46">
        <v>15200.0</v>
      </c>
      <c r="C1691" s="46"/>
      <c r="D1691" s="46"/>
    </row>
    <row r="1692">
      <c r="A1692" s="47">
        <v>45699.40782407407</v>
      </c>
      <c r="B1692" s="46">
        <v>43360.0</v>
      </c>
      <c r="C1692" s="48" t="s">
        <v>4291</v>
      </c>
      <c r="D1692" s="48"/>
    </row>
    <row r="1693">
      <c r="A1693" s="47">
        <v>45699.40804398148</v>
      </c>
      <c r="B1693" s="46">
        <v>10300.0</v>
      </c>
      <c r="C1693" s="46"/>
      <c r="D1693" s="46"/>
    </row>
    <row r="1694">
      <c r="A1694" s="47">
        <v>45699.412199074075</v>
      </c>
      <c r="B1694" s="46">
        <v>11400.0</v>
      </c>
      <c r="C1694" s="46"/>
      <c r="D1694" s="46"/>
    </row>
    <row r="1695">
      <c r="A1695" s="47">
        <v>45699.41653935185</v>
      </c>
      <c r="B1695" s="46">
        <v>21540.0</v>
      </c>
      <c r="C1695" s="46"/>
      <c r="D1695" s="46"/>
    </row>
    <row r="1696">
      <c r="A1696" s="47">
        <v>45699.423310185186</v>
      </c>
      <c r="B1696" s="46">
        <v>9520.0</v>
      </c>
      <c r="C1696" s="46"/>
      <c r="D1696" s="46"/>
    </row>
    <row r="1697">
      <c r="A1697" s="47">
        <v>45699.44420138889</v>
      </c>
      <c r="B1697" s="46">
        <v>1640.0</v>
      </c>
      <c r="C1697" s="46"/>
      <c r="D1697" s="46"/>
    </row>
    <row r="1698">
      <c r="A1698" s="47">
        <v>45699.44631944445</v>
      </c>
      <c r="B1698" s="46">
        <v>1480.0</v>
      </c>
      <c r="C1698" s="46"/>
      <c r="D1698" s="46"/>
    </row>
    <row r="1699">
      <c r="A1699" s="47">
        <v>45699.44667824074</v>
      </c>
      <c r="B1699" s="46">
        <v>2860.0</v>
      </c>
      <c r="C1699" s="46"/>
      <c r="D1699" s="46"/>
    </row>
    <row r="1700">
      <c r="A1700" s="47">
        <v>45699.45148148148</v>
      </c>
      <c r="B1700" s="46">
        <v>14340.0</v>
      </c>
      <c r="C1700" s="46"/>
      <c r="D1700" s="46"/>
    </row>
    <row r="1701">
      <c r="A1701" s="47">
        <v>45699.45167824074</v>
      </c>
      <c r="B1701" s="46">
        <v>2840.0</v>
      </c>
      <c r="C1701" s="46"/>
      <c r="D1701" s="46"/>
    </row>
    <row r="1702">
      <c r="A1702" s="47">
        <v>45699.45471064815</v>
      </c>
      <c r="B1702" s="46">
        <v>4120.0</v>
      </c>
      <c r="C1702" s="46"/>
      <c r="D1702" s="46"/>
    </row>
    <row r="1703">
      <c r="A1703" s="47">
        <v>45699.45689814815</v>
      </c>
      <c r="B1703" s="46">
        <v>4160.0</v>
      </c>
      <c r="C1703" s="46"/>
      <c r="D1703" s="46"/>
    </row>
    <row r="1704">
      <c r="A1704" s="47">
        <v>45699.46826388889</v>
      </c>
      <c r="B1704" s="46">
        <v>10740.0</v>
      </c>
      <c r="C1704" s="46"/>
      <c r="D1704" s="46"/>
    </row>
    <row r="1705">
      <c r="A1705" s="47">
        <v>45699.475960648146</v>
      </c>
      <c r="B1705" s="46">
        <v>10640.0</v>
      </c>
      <c r="C1705" s="46"/>
      <c r="D1705" s="46"/>
    </row>
    <row r="1706">
      <c r="A1706" s="47">
        <v>45699.476064814815</v>
      </c>
      <c r="B1706" s="46">
        <v>2480.0</v>
      </c>
      <c r="C1706" s="46"/>
      <c r="D1706" s="46"/>
    </row>
    <row r="1707">
      <c r="A1707" s="47">
        <v>45699.479780092595</v>
      </c>
      <c r="B1707" s="46">
        <v>2420.0</v>
      </c>
      <c r="C1707" s="46"/>
      <c r="D1707" s="46"/>
    </row>
    <row r="1708">
      <c r="A1708" s="47">
        <v>45699.48642361111</v>
      </c>
      <c r="B1708" s="46">
        <v>17560.0</v>
      </c>
      <c r="C1708" s="46"/>
      <c r="D1708" s="46"/>
    </row>
    <row r="1709">
      <c r="A1709" s="47">
        <v>45699.486655092594</v>
      </c>
      <c r="B1709" s="46">
        <v>5060.0</v>
      </c>
      <c r="C1709" s="46"/>
      <c r="D1709" s="46"/>
    </row>
    <row r="1710">
      <c r="A1710" s="47">
        <v>45699.49799768518</v>
      </c>
      <c r="B1710" s="46">
        <v>2680.0</v>
      </c>
      <c r="C1710" s="46"/>
      <c r="D1710" s="46"/>
    </row>
    <row r="1711">
      <c r="A1711" s="47">
        <v>45699.50072916667</v>
      </c>
      <c r="B1711" s="46">
        <v>3360.0</v>
      </c>
      <c r="C1711" s="48" t="s">
        <v>4274</v>
      </c>
      <c r="D1711" s="48"/>
    </row>
    <row r="1712">
      <c r="A1712" s="47">
        <v>45699.50361111111</v>
      </c>
      <c r="B1712" s="46">
        <v>2560.0</v>
      </c>
      <c r="C1712" s="48" t="s">
        <v>4275</v>
      </c>
      <c r="D1712" s="48"/>
    </row>
    <row r="1713">
      <c r="A1713" s="47">
        <v>45699.51762731482</v>
      </c>
      <c r="B1713" s="46">
        <v>10120.0</v>
      </c>
      <c r="C1713" s="46"/>
      <c r="D1713" s="46"/>
    </row>
    <row r="1714">
      <c r="A1714" s="47">
        <v>45699.5296875</v>
      </c>
      <c r="B1714" s="46">
        <v>12080.0</v>
      </c>
      <c r="C1714" s="46"/>
      <c r="D1714" s="46"/>
    </row>
    <row r="1715">
      <c r="A1715" s="47">
        <v>45699.53015046296</v>
      </c>
      <c r="B1715" s="46">
        <v>2740.0</v>
      </c>
      <c r="C1715" s="48" t="s">
        <v>4292</v>
      </c>
      <c r="D1715" s="48"/>
    </row>
    <row r="1716">
      <c r="A1716" s="47">
        <v>45699.533368055556</v>
      </c>
      <c r="B1716" s="46">
        <v>22140.0</v>
      </c>
      <c r="C1716" s="48" t="s">
        <v>4293</v>
      </c>
      <c r="D1716" s="48"/>
    </row>
    <row r="1717">
      <c r="A1717" s="47">
        <v>45699.53467592593</v>
      </c>
      <c r="B1717" s="46">
        <v>10660.0</v>
      </c>
      <c r="C1717" s="46"/>
      <c r="D1717" s="46"/>
    </row>
    <row r="1718">
      <c r="A1718" s="47">
        <v>45699.535266203704</v>
      </c>
      <c r="B1718" s="46">
        <v>10260.0</v>
      </c>
      <c r="C1718" s="46"/>
      <c r="D1718" s="46"/>
    </row>
    <row r="1719">
      <c r="A1719" s="47">
        <v>45699.54243055556</v>
      </c>
      <c r="B1719" s="46">
        <v>2460.0</v>
      </c>
      <c r="C1719" s="48" t="s">
        <v>4237</v>
      </c>
      <c r="D1719" s="48"/>
    </row>
    <row r="1720">
      <c r="A1720" s="47">
        <v>45699.54729166667</v>
      </c>
      <c r="B1720" s="46">
        <v>17260.0</v>
      </c>
      <c r="C1720" s="46"/>
      <c r="D1720" s="46"/>
    </row>
    <row r="1721">
      <c r="A1721" s="47">
        <v>45699.547743055555</v>
      </c>
      <c r="B1721" s="46">
        <v>9700.0</v>
      </c>
      <c r="C1721" s="46"/>
      <c r="D1721" s="46"/>
    </row>
    <row r="1722">
      <c r="A1722" s="47">
        <v>45699.5537962963</v>
      </c>
      <c r="B1722" s="46">
        <v>4660.0</v>
      </c>
      <c r="C1722" s="46"/>
      <c r="D1722" s="46"/>
    </row>
    <row r="1723">
      <c r="A1723" s="47">
        <v>45699.55438657408</v>
      </c>
      <c r="B1723" s="46">
        <v>4680.0</v>
      </c>
      <c r="C1723" s="46"/>
      <c r="D1723" s="46"/>
    </row>
    <row r="1724">
      <c r="A1724" s="47">
        <v>45699.57178240741</v>
      </c>
      <c r="B1724" s="46">
        <v>13560.0</v>
      </c>
      <c r="C1724" s="46"/>
      <c r="D1724" s="46"/>
    </row>
    <row r="1725">
      <c r="A1725" s="47">
        <v>45699.57405092593</v>
      </c>
      <c r="B1725" s="46">
        <v>36280.0</v>
      </c>
      <c r="C1725" s="48" t="s">
        <v>4294</v>
      </c>
      <c r="D1725" s="48"/>
    </row>
    <row r="1726">
      <c r="A1726" s="47">
        <v>45699.57469907407</v>
      </c>
      <c r="B1726" s="46">
        <v>3020.0</v>
      </c>
      <c r="C1726" s="48" t="s">
        <v>4256</v>
      </c>
      <c r="D1726" s="48"/>
    </row>
    <row r="1727">
      <c r="A1727" s="47">
        <v>45699.5784375</v>
      </c>
      <c r="B1727" s="46">
        <v>11460.0</v>
      </c>
      <c r="C1727" s="46"/>
      <c r="D1727" s="46"/>
    </row>
    <row r="1728">
      <c r="A1728" s="47">
        <v>45699.57871527778</v>
      </c>
      <c r="B1728" s="46">
        <v>2600.0</v>
      </c>
      <c r="C1728" s="48" t="s">
        <v>4288</v>
      </c>
      <c r="D1728" s="48"/>
    </row>
    <row r="1729">
      <c r="A1729" s="47">
        <v>45699.5828587963</v>
      </c>
      <c r="B1729" s="46">
        <v>11580.0</v>
      </c>
      <c r="C1729" s="46"/>
      <c r="D1729" s="46"/>
    </row>
    <row r="1730">
      <c r="A1730" s="47">
        <v>45699.58314814815</v>
      </c>
      <c r="B1730" s="46">
        <v>4360.0</v>
      </c>
      <c r="C1730" s="46"/>
      <c r="D1730" s="46"/>
    </row>
    <row r="1731">
      <c r="A1731" s="47">
        <v>45699.583958333336</v>
      </c>
      <c r="B1731" s="46">
        <v>4660.0</v>
      </c>
      <c r="C1731" s="48" t="s">
        <v>4295</v>
      </c>
      <c r="D1731" s="48"/>
    </row>
    <row r="1732">
      <c r="A1732" s="47">
        <v>45699.58826388889</v>
      </c>
      <c r="B1732" s="46">
        <v>10160.0</v>
      </c>
      <c r="C1732" s="46"/>
      <c r="D1732" s="46"/>
    </row>
    <row r="1733">
      <c r="A1733" s="47">
        <v>45699.58996527778</v>
      </c>
      <c r="B1733" s="46">
        <v>3820.0</v>
      </c>
      <c r="C1733" s="48" t="s">
        <v>4296</v>
      </c>
      <c r="D1733" s="48"/>
    </row>
    <row r="1734">
      <c r="A1734" s="47">
        <v>45699.59953703704</v>
      </c>
      <c r="B1734" s="46">
        <v>17800.0</v>
      </c>
      <c r="C1734" s="46"/>
      <c r="D1734" s="46"/>
    </row>
    <row r="1735">
      <c r="A1735" s="47">
        <v>45699.62275462963</v>
      </c>
      <c r="B1735" s="46">
        <v>14260.0</v>
      </c>
      <c r="C1735" s="46"/>
      <c r="D1735" s="46"/>
    </row>
    <row r="1736">
      <c r="A1736" s="47">
        <v>45699.63348379629</v>
      </c>
      <c r="B1736" s="46">
        <v>14780.0</v>
      </c>
      <c r="C1736" s="46"/>
      <c r="D1736" s="46"/>
    </row>
    <row r="1737">
      <c r="A1737" s="47">
        <v>45699.63365740741</v>
      </c>
      <c r="B1737" s="46">
        <v>10080.0</v>
      </c>
      <c r="C1737" s="46"/>
      <c r="D1737" s="46"/>
    </row>
    <row r="1738">
      <c r="A1738" s="47">
        <v>45699.637094907404</v>
      </c>
      <c r="B1738" s="46">
        <v>3760.0</v>
      </c>
      <c r="C1738" s="46"/>
      <c r="D1738" s="46"/>
    </row>
    <row r="1739">
      <c r="A1739" s="47">
        <v>45699.64255787037</v>
      </c>
      <c r="B1739" s="46">
        <v>9040.0</v>
      </c>
      <c r="C1739" s="46"/>
      <c r="D1739" s="46"/>
    </row>
    <row r="1740">
      <c r="A1740" s="47">
        <v>45699.64672453704</v>
      </c>
      <c r="B1740" s="46">
        <v>3300.0</v>
      </c>
      <c r="C1740" s="46"/>
      <c r="D1740" s="46"/>
    </row>
    <row r="1741">
      <c r="A1741" s="47">
        <v>45699.647141203706</v>
      </c>
      <c r="B1741" s="46">
        <v>15800.0</v>
      </c>
      <c r="C1741" s="46"/>
      <c r="D1741" s="46"/>
    </row>
    <row r="1742">
      <c r="A1742" s="47">
        <v>45699.64747685185</v>
      </c>
      <c r="B1742" s="46">
        <v>3300.0</v>
      </c>
      <c r="C1742" s="46"/>
      <c r="D1742" s="46"/>
    </row>
    <row r="1743">
      <c r="A1743" s="47">
        <v>45699.64761574074</v>
      </c>
      <c r="B1743" s="46">
        <v>2840.0</v>
      </c>
      <c r="C1743" s="46"/>
      <c r="D1743" s="46"/>
    </row>
    <row r="1744">
      <c r="A1744" s="47">
        <v>45699.65819444445</v>
      </c>
      <c r="B1744" s="46">
        <v>9400.0</v>
      </c>
      <c r="C1744" s="46"/>
      <c r="D1744" s="46"/>
    </row>
    <row r="1745">
      <c r="A1745" s="47">
        <v>45699.66332175926</v>
      </c>
      <c r="B1745" s="46">
        <v>2640.0</v>
      </c>
      <c r="C1745" s="46"/>
      <c r="D1745" s="46"/>
    </row>
    <row r="1746">
      <c r="A1746" s="47">
        <v>45699.67217592592</v>
      </c>
      <c r="B1746" s="46">
        <v>11660.0</v>
      </c>
      <c r="C1746" s="46"/>
      <c r="D1746" s="46"/>
    </row>
    <row r="1747">
      <c r="A1747" s="47">
        <v>45699.69354166667</v>
      </c>
      <c r="B1747" s="46">
        <v>12740.0</v>
      </c>
      <c r="C1747" s="46"/>
      <c r="D1747" s="46"/>
    </row>
    <row r="1748">
      <c r="A1748" s="47">
        <v>45699.696284722224</v>
      </c>
      <c r="B1748" s="46">
        <v>12780.0</v>
      </c>
      <c r="C1748" s="46"/>
      <c r="D1748" s="46"/>
    </row>
    <row r="1749">
      <c r="A1749" s="47">
        <v>45700.2803587963</v>
      </c>
      <c r="B1749" s="46">
        <v>11260.0</v>
      </c>
      <c r="C1749" s="46"/>
      <c r="D1749" s="46"/>
    </row>
    <row r="1750">
      <c r="A1750" s="47">
        <v>45700.28084490741</v>
      </c>
      <c r="B1750" s="46">
        <v>9980.0</v>
      </c>
      <c r="C1750" s="46"/>
      <c r="D1750" s="46"/>
    </row>
    <row r="1751">
      <c r="A1751" s="47">
        <v>45700.28450231482</v>
      </c>
      <c r="B1751" s="46">
        <v>10140.0</v>
      </c>
      <c r="C1751" s="46"/>
      <c r="D1751" s="46"/>
    </row>
    <row r="1752">
      <c r="A1752" s="47">
        <v>45700.28587962963</v>
      </c>
      <c r="B1752" s="46">
        <v>9640.0</v>
      </c>
      <c r="C1752" s="46"/>
      <c r="D1752" s="46"/>
    </row>
    <row r="1753">
      <c r="A1753" s="47">
        <v>45700.286770833336</v>
      </c>
      <c r="B1753" s="46">
        <v>9880.0</v>
      </c>
      <c r="C1753" s="46"/>
      <c r="D1753" s="46"/>
    </row>
    <row r="1754">
      <c r="A1754" s="47">
        <v>45700.316354166665</v>
      </c>
      <c r="B1754" s="46">
        <v>13680.0</v>
      </c>
      <c r="C1754" s="46"/>
      <c r="D1754" s="46"/>
    </row>
    <row r="1755">
      <c r="A1755" s="47">
        <v>45700.317094907405</v>
      </c>
      <c r="B1755" s="46">
        <v>11280.0</v>
      </c>
      <c r="C1755" s="46"/>
      <c r="D1755" s="46"/>
    </row>
    <row r="1756">
      <c r="A1756" s="47">
        <v>45700.327372685184</v>
      </c>
      <c r="B1756" s="46">
        <v>10280.0</v>
      </c>
      <c r="C1756" s="46"/>
      <c r="D1756" s="46"/>
    </row>
    <row r="1757">
      <c r="A1757" s="47">
        <v>45700.33724537037</v>
      </c>
      <c r="B1757" s="46">
        <v>14260.0</v>
      </c>
      <c r="C1757" s="48" t="s">
        <v>4297</v>
      </c>
      <c r="D1757" s="48"/>
    </row>
    <row r="1758">
      <c r="A1758" s="47">
        <v>45700.34049768518</v>
      </c>
      <c r="B1758" s="46">
        <v>2720.0</v>
      </c>
      <c r="C1758" s="46"/>
      <c r="D1758" s="46"/>
    </row>
    <row r="1759">
      <c r="A1759" s="47">
        <v>45700.34306712963</v>
      </c>
      <c r="B1759" s="46">
        <v>14580.0</v>
      </c>
      <c r="C1759" s="48" t="s">
        <v>4030</v>
      </c>
      <c r="D1759" s="48"/>
    </row>
    <row r="1760">
      <c r="A1760" s="47">
        <v>45700.343310185184</v>
      </c>
      <c r="B1760" s="46">
        <v>3060.0</v>
      </c>
      <c r="C1760" s="48" t="s">
        <v>4017</v>
      </c>
      <c r="D1760" s="48"/>
    </row>
    <row r="1761">
      <c r="A1761" s="47">
        <v>45700.34458333333</v>
      </c>
      <c r="B1761" s="46">
        <v>10560.0</v>
      </c>
      <c r="C1761" s="46"/>
      <c r="D1761" s="46"/>
    </row>
    <row r="1762">
      <c r="A1762" s="47">
        <v>45700.35119212963</v>
      </c>
      <c r="B1762" s="46">
        <v>10220.0</v>
      </c>
      <c r="C1762" s="46"/>
      <c r="D1762" s="46"/>
    </row>
    <row r="1763">
      <c r="A1763" s="47">
        <v>45700.35700231481</v>
      </c>
      <c r="B1763" s="46">
        <v>2400.0</v>
      </c>
      <c r="C1763" s="48" t="s">
        <v>4077</v>
      </c>
      <c r="D1763" s="48"/>
    </row>
    <row r="1764">
      <c r="A1764" s="47">
        <v>45700.35905092592</v>
      </c>
      <c r="B1764" s="46">
        <v>16820.0</v>
      </c>
      <c r="C1764" s="46"/>
      <c r="D1764" s="46"/>
    </row>
    <row r="1765">
      <c r="A1765" s="47">
        <v>45700.362337962964</v>
      </c>
      <c r="B1765" s="46">
        <v>17660.0</v>
      </c>
      <c r="C1765" s="48" t="s">
        <v>3982</v>
      </c>
      <c r="D1765" s="48"/>
    </row>
    <row r="1766">
      <c r="A1766" s="47">
        <v>45700.3625</v>
      </c>
      <c r="B1766" s="46">
        <v>2900.0</v>
      </c>
      <c r="C1766" s="48" t="s">
        <v>4035</v>
      </c>
      <c r="D1766" s="48"/>
    </row>
    <row r="1767">
      <c r="A1767" s="47">
        <v>45700.372349537036</v>
      </c>
      <c r="B1767" s="46">
        <v>2400.0</v>
      </c>
      <c r="C1767" s="46"/>
      <c r="D1767" s="46"/>
    </row>
    <row r="1768">
      <c r="A1768" s="47">
        <v>45700.37252314815</v>
      </c>
      <c r="B1768" s="46">
        <v>10640.0</v>
      </c>
      <c r="C1768" s="46"/>
      <c r="D1768" s="46"/>
    </row>
    <row r="1769">
      <c r="A1769" s="47">
        <v>45700.37278935185</v>
      </c>
      <c r="B1769" s="46">
        <v>2820.0</v>
      </c>
      <c r="C1769" s="48" t="s">
        <v>4298</v>
      </c>
      <c r="D1769" s="48"/>
    </row>
    <row r="1770">
      <c r="A1770" s="47">
        <v>45700.376597222225</v>
      </c>
      <c r="B1770" s="46">
        <v>2720.0</v>
      </c>
      <c r="C1770" s="48" t="s">
        <v>4298</v>
      </c>
      <c r="D1770" s="48"/>
    </row>
    <row r="1771">
      <c r="A1771" s="47">
        <v>45700.38945601852</v>
      </c>
      <c r="B1771" s="46">
        <v>14780.0</v>
      </c>
      <c r="C1771" s="48" t="s">
        <v>4299</v>
      </c>
      <c r="D1771" s="48"/>
    </row>
    <row r="1772">
      <c r="A1772" s="47">
        <v>45700.39619212963</v>
      </c>
      <c r="B1772" s="46">
        <v>10920.0</v>
      </c>
      <c r="C1772" s="48" t="s">
        <v>4300</v>
      </c>
      <c r="D1772" s="48"/>
    </row>
    <row r="1773">
      <c r="A1773" s="47">
        <v>45700.403449074074</v>
      </c>
      <c r="B1773" s="46">
        <v>9860.0</v>
      </c>
      <c r="C1773" s="46"/>
      <c r="D1773" s="46"/>
    </row>
    <row r="1774">
      <c r="A1774" s="47">
        <v>45700.40767361111</v>
      </c>
      <c r="B1774" s="46">
        <v>15020.0</v>
      </c>
      <c r="C1774" s="48" t="s">
        <v>4301</v>
      </c>
      <c r="D1774" s="48"/>
    </row>
    <row r="1775">
      <c r="A1775" s="47">
        <v>45700.410844907405</v>
      </c>
      <c r="B1775" s="46">
        <v>9800.0</v>
      </c>
      <c r="C1775" s="46"/>
      <c r="D1775" s="46"/>
    </row>
    <row r="1776">
      <c r="A1776" s="47">
        <v>45700.41233796296</v>
      </c>
      <c r="B1776" s="46">
        <v>10020.0</v>
      </c>
      <c r="C1776" s="46"/>
      <c r="D1776" s="46"/>
    </row>
    <row r="1777">
      <c r="A1777" s="47">
        <v>45700.43393518519</v>
      </c>
      <c r="B1777" s="46">
        <v>14220.0</v>
      </c>
      <c r="C1777" s="46"/>
      <c r="D1777" s="46"/>
    </row>
    <row r="1778">
      <c r="A1778" s="47">
        <v>45700.437256944446</v>
      </c>
      <c r="B1778" s="46">
        <v>6700.0</v>
      </c>
      <c r="C1778" s="46"/>
      <c r="D1778" s="46"/>
    </row>
    <row r="1779">
      <c r="A1779" s="47">
        <v>45700.4377662037</v>
      </c>
      <c r="B1779" s="46">
        <v>15460.0</v>
      </c>
      <c r="C1779" s="48" t="s">
        <v>4302</v>
      </c>
      <c r="D1779" s="48"/>
    </row>
    <row r="1780">
      <c r="A1780" s="47">
        <v>45700.4434375</v>
      </c>
      <c r="B1780" s="46">
        <v>18520.0</v>
      </c>
      <c r="C1780" s="48" t="s">
        <v>4303</v>
      </c>
      <c r="D1780" s="48"/>
    </row>
    <row r="1781">
      <c r="A1781" s="47">
        <v>45700.44363425926</v>
      </c>
      <c r="B1781" s="46">
        <v>9320.0</v>
      </c>
      <c r="C1781" s="46"/>
      <c r="D1781" s="46"/>
    </row>
    <row r="1782">
      <c r="A1782" s="47">
        <v>45700.45306712963</v>
      </c>
      <c r="B1782" s="46">
        <v>10800.0</v>
      </c>
      <c r="C1782" s="48" t="s">
        <v>4304</v>
      </c>
      <c r="D1782" s="48"/>
    </row>
    <row r="1783">
      <c r="A1783" s="47">
        <v>45700.46376157407</v>
      </c>
      <c r="B1783" s="46">
        <v>12080.0</v>
      </c>
      <c r="C1783" s="48" t="s">
        <v>4305</v>
      </c>
      <c r="D1783" s="48"/>
    </row>
    <row r="1784">
      <c r="A1784" s="47">
        <v>45700.470972222225</v>
      </c>
      <c r="B1784" s="46">
        <v>15360.0</v>
      </c>
      <c r="C1784" s="48" t="s">
        <v>4306</v>
      </c>
      <c r="D1784" s="48"/>
    </row>
    <row r="1785">
      <c r="A1785" s="47">
        <v>45700.47145833333</v>
      </c>
      <c r="B1785" s="46">
        <v>10020.0</v>
      </c>
      <c r="C1785" s="46"/>
      <c r="D1785" s="46"/>
    </row>
    <row r="1786">
      <c r="A1786" s="47">
        <v>45700.47523148148</v>
      </c>
      <c r="B1786" s="46">
        <v>32900.0</v>
      </c>
      <c r="C1786" s="48" t="s">
        <v>4157</v>
      </c>
      <c r="D1786" s="48"/>
    </row>
    <row r="1787">
      <c r="A1787" s="47">
        <v>45700.48606481482</v>
      </c>
      <c r="B1787" s="46">
        <v>9320.0</v>
      </c>
      <c r="C1787" s="46"/>
      <c r="D1787" s="46"/>
    </row>
    <row r="1788">
      <c r="A1788" s="47">
        <v>45700.48707175926</v>
      </c>
      <c r="B1788" s="46">
        <v>9580.0</v>
      </c>
      <c r="C1788" s="46"/>
      <c r="D1788" s="46"/>
    </row>
    <row r="1789">
      <c r="A1789" s="47">
        <v>45700.50451388889</v>
      </c>
      <c r="B1789" s="46">
        <v>13600.0</v>
      </c>
      <c r="C1789" s="46"/>
      <c r="D1789" s="46"/>
    </row>
    <row r="1790">
      <c r="A1790" s="47">
        <v>45700.52119212963</v>
      </c>
      <c r="B1790" s="46">
        <v>33000.0</v>
      </c>
      <c r="C1790" s="48" t="s">
        <v>4157</v>
      </c>
      <c r="D1790" s="48"/>
    </row>
    <row r="1791">
      <c r="A1791" s="47">
        <v>45700.522939814815</v>
      </c>
      <c r="B1791" s="46">
        <v>3380.0</v>
      </c>
      <c r="C1791" s="46"/>
      <c r="D1791" s="46"/>
    </row>
    <row r="1792">
      <c r="A1792" s="47">
        <v>45700.52481481482</v>
      </c>
      <c r="B1792" s="46">
        <v>3360.0</v>
      </c>
      <c r="C1792" s="46"/>
      <c r="D1792" s="46"/>
    </row>
    <row r="1793">
      <c r="A1793" s="47">
        <v>45700.53859953704</v>
      </c>
      <c r="B1793" s="46">
        <v>10500.0</v>
      </c>
      <c r="C1793" s="48" t="s">
        <v>4307</v>
      </c>
      <c r="D1793" s="48"/>
    </row>
    <row r="1794">
      <c r="A1794" s="47">
        <v>45700.53916666667</v>
      </c>
      <c r="B1794" s="46">
        <v>22360.0</v>
      </c>
      <c r="C1794" s="48" t="s">
        <v>4308</v>
      </c>
      <c r="D1794" s="48"/>
    </row>
    <row r="1795">
      <c r="A1795" s="47">
        <v>45700.54436342593</v>
      </c>
      <c r="B1795" s="46">
        <v>10260.0</v>
      </c>
      <c r="C1795" s="46"/>
      <c r="D1795" s="46"/>
    </row>
    <row r="1796">
      <c r="A1796" s="47">
        <v>45700.55674768519</v>
      </c>
      <c r="B1796" s="46">
        <v>18100.0</v>
      </c>
      <c r="C1796" s="48" t="s">
        <v>4309</v>
      </c>
      <c r="D1796" s="48"/>
    </row>
    <row r="1797">
      <c r="A1797" s="47">
        <v>45700.567083333335</v>
      </c>
      <c r="B1797" s="46">
        <v>10180.0</v>
      </c>
      <c r="C1797" s="46"/>
      <c r="D1797" s="46"/>
    </row>
    <row r="1798">
      <c r="A1798" s="47">
        <v>45700.57519675926</v>
      </c>
      <c r="B1798" s="46">
        <v>36920.0</v>
      </c>
      <c r="C1798" s="48" t="s">
        <v>4310</v>
      </c>
      <c r="D1798" s="48"/>
    </row>
    <row r="1799">
      <c r="A1799" s="47">
        <v>45700.577893518515</v>
      </c>
      <c r="B1799" s="46">
        <v>9600.0</v>
      </c>
      <c r="C1799" s="46"/>
      <c r="D1799" s="46"/>
    </row>
    <row r="1800">
      <c r="A1800" s="47">
        <v>45700.579872685186</v>
      </c>
      <c r="B1800" s="46">
        <v>3920.0</v>
      </c>
      <c r="C1800" s="46"/>
      <c r="D1800" s="46"/>
    </row>
    <row r="1801">
      <c r="A1801" s="47">
        <v>45700.585694444446</v>
      </c>
      <c r="B1801" s="46">
        <v>3780.0</v>
      </c>
      <c r="C1801" s="46"/>
      <c r="D1801" s="46"/>
    </row>
    <row r="1802">
      <c r="A1802" s="47">
        <v>45700.58623842592</v>
      </c>
      <c r="B1802" s="46">
        <v>13600.0</v>
      </c>
      <c r="C1802" s="46"/>
      <c r="D1802" s="46"/>
    </row>
    <row r="1803">
      <c r="A1803" s="47">
        <v>45700.5959375</v>
      </c>
      <c r="B1803" s="46">
        <v>10040.0</v>
      </c>
      <c r="C1803" s="46"/>
      <c r="D1803" s="46"/>
    </row>
    <row r="1804">
      <c r="A1804" s="47">
        <v>45700.60005787037</v>
      </c>
      <c r="B1804" s="46">
        <v>10020.0</v>
      </c>
      <c r="C1804" s="46"/>
      <c r="D1804" s="46"/>
    </row>
    <row r="1805">
      <c r="A1805" s="47">
        <v>45700.60313657407</v>
      </c>
      <c r="B1805" s="46">
        <v>3220.0</v>
      </c>
      <c r="C1805" s="48" t="s">
        <v>4017</v>
      </c>
      <c r="D1805" s="48"/>
    </row>
    <row r="1806">
      <c r="A1806" s="47">
        <v>45700.606574074074</v>
      </c>
      <c r="B1806" s="46">
        <v>32640.0</v>
      </c>
      <c r="C1806" s="48" t="s">
        <v>4157</v>
      </c>
      <c r="D1806" s="48"/>
    </row>
    <row r="1807">
      <c r="A1807" s="47">
        <v>45700.6121875</v>
      </c>
      <c r="B1807" s="46">
        <v>30640.0</v>
      </c>
      <c r="C1807" s="46"/>
      <c r="D1807" s="46"/>
    </row>
    <row r="1808">
      <c r="A1808" s="47">
        <v>45700.61255787037</v>
      </c>
      <c r="B1808" s="46">
        <v>2580.0</v>
      </c>
      <c r="C1808" s="48" t="s">
        <v>4077</v>
      </c>
      <c r="D1808" s="48"/>
    </row>
    <row r="1809">
      <c r="A1809" s="47">
        <v>45700.615960648145</v>
      </c>
      <c r="B1809" s="46">
        <v>32480.0</v>
      </c>
      <c r="C1809" s="48" t="s">
        <v>4311</v>
      </c>
      <c r="D1809" s="48"/>
    </row>
    <row r="1810">
      <c r="A1810" s="47">
        <v>45700.62652777778</v>
      </c>
      <c r="B1810" s="46">
        <v>15880.0</v>
      </c>
      <c r="C1810" s="48" t="s">
        <v>4312</v>
      </c>
      <c r="D1810" s="48"/>
    </row>
    <row r="1811">
      <c r="A1811" s="47">
        <v>45700.631423611114</v>
      </c>
      <c r="B1811" s="46">
        <v>9600.0</v>
      </c>
      <c r="C1811" s="46"/>
      <c r="D1811" s="46"/>
    </row>
    <row r="1812">
      <c r="A1812" s="47">
        <v>45700.634791666664</v>
      </c>
      <c r="B1812" s="46">
        <v>11960.0</v>
      </c>
      <c r="C1812" s="46"/>
      <c r="D1812" s="46"/>
    </row>
    <row r="1813">
      <c r="A1813" s="47">
        <v>45700.63491898148</v>
      </c>
      <c r="B1813" s="46">
        <v>13660.0</v>
      </c>
      <c r="C1813" s="48" t="s">
        <v>4313</v>
      </c>
      <c r="D1813" s="48"/>
    </row>
    <row r="1814">
      <c r="A1814" s="47">
        <v>45700.63543981482</v>
      </c>
      <c r="B1814" s="46">
        <v>2580.0</v>
      </c>
      <c r="C1814" s="46"/>
      <c r="D1814" s="46"/>
    </row>
    <row r="1815">
      <c r="A1815" s="47">
        <v>45700.63574074074</v>
      </c>
      <c r="B1815" s="46">
        <v>3100.0</v>
      </c>
      <c r="C1815" s="46"/>
      <c r="D1815" s="46"/>
    </row>
    <row r="1816">
      <c r="A1816" s="47">
        <v>45700.64224537037</v>
      </c>
      <c r="B1816" s="46">
        <v>13560.0</v>
      </c>
      <c r="C1816" s="48" t="s">
        <v>4299</v>
      </c>
      <c r="D1816" s="48"/>
    </row>
    <row r="1817">
      <c r="A1817" s="47">
        <v>45700.64240740741</v>
      </c>
      <c r="B1817" s="46">
        <v>3020.0</v>
      </c>
      <c r="C1817" s="46"/>
      <c r="D1817" s="46"/>
    </row>
    <row r="1818">
      <c r="A1818" s="47">
        <v>45700.6425</v>
      </c>
      <c r="B1818" s="46">
        <v>2420.0</v>
      </c>
      <c r="C1818" s="46"/>
      <c r="D1818" s="46"/>
    </row>
    <row r="1819">
      <c r="A1819" s="47">
        <v>45700.64332175926</v>
      </c>
      <c r="B1819" s="46">
        <v>2320.0</v>
      </c>
      <c r="C1819" s="46"/>
      <c r="D1819" s="46"/>
    </row>
    <row r="1820">
      <c r="A1820" s="47">
        <v>45700.64712962963</v>
      </c>
      <c r="B1820" s="46">
        <v>2280.0</v>
      </c>
      <c r="C1820" s="46"/>
      <c r="D1820" s="46"/>
    </row>
    <row r="1821">
      <c r="A1821" s="47">
        <v>45700.66081018518</v>
      </c>
      <c r="B1821" s="46">
        <v>4540.0</v>
      </c>
      <c r="C1821" s="46"/>
      <c r="D1821" s="46"/>
    </row>
    <row r="1822">
      <c r="A1822" s="47">
        <v>45700.67665509259</v>
      </c>
      <c r="B1822" s="46">
        <v>14720.0</v>
      </c>
      <c r="C1822" s="48" t="s">
        <v>4314</v>
      </c>
      <c r="D1822" s="48"/>
    </row>
    <row r="1823">
      <c r="A1823" s="47">
        <v>45700.67837962963</v>
      </c>
      <c r="B1823" s="46">
        <v>3760.0</v>
      </c>
      <c r="C1823" s="46"/>
      <c r="D1823" s="46"/>
    </row>
    <row r="1824">
      <c r="A1824" s="47">
        <v>45700.68612268518</v>
      </c>
      <c r="B1824" s="46">
        <v>13660.0</v>
      </c>
      <c r="C1824" s="46"/>
      <c r="D1824" s="46"/>
    </row>
    <row r="1825">
      <c r="A1825" s="47">
        <v>45700.69613425926</v>
      </c>
      <c r="B1825" s="46">
        <v>16740.0</v>
      </c>
      <c r="C1825" s="46"/>
      <c r="D1825" s="46"/>
    </row>
    <row r="1826">
      <c r="A1826" s="47">
        <v>45700.71443287037</v>
      </c>
      <c r="B1826" s="46">
        <v>12900.0</v>
      </c>
      <c r="C1826" s="46"/>
      <c r="D1826" s="46"/>
    </row>
    <row r="1827">
      <c r="A1827" s="47">
        <v>45700.71472222222</v>
      </c>
      <c r="B1827" s="46">
        <v>5000.0</v>
      </c>
      <c r="C1827" s="46"/>
      <c r="D1827" s="46"/>
    </row>
    <row r="1828">
      <c r="A1828" s="47">
        <v>45701.272372685184</v>
      </c>
      <c r="B1828" s="46">
        <v>9580.0</v>
      </c>
      <c r="C1828" s="46"/>
      <c r="D1828" s="46"/>
    </row>
    <row r="1829">
      <c r="A1829" s="47">
        <v>45701.289375</v>
      </c>
      <c r="B1829" s="46">
        <v>10560.0</v>
      </c>
      <c r="C1829" s="46"/>
      <c r="D1829" s="46"/>
    </row>
    <row r="1830">
      <c r="A1830" s="47">
        <v>45701.291655092595</v>
      </c>
      <c r="B1830" s="46">
        <v>9420.0</v>
      </c>
      <c r="C1830" s="46"/>
      <c r="D1830" s="46"/>
    </row>
    <row r="1831">
      <c r="A1831" s="47">
        <v>45701.29194444444</v>
      </c>
      <c r="B1831" s="46">
        <v>9960.0</v>
      </c>
      <c r="C1831" s="46"/>
      <c r="D1831" s="46"/>
    </row>
    <row r="1832">
      <c r="A1832" s="47">
        <v>45701.33060185185</v>
      </c>
      <c r="B1832" s="46">
        <v>11280.0</v>
      </c>
      <c r="C1832" s="48" t="s">
        <v>738</v>
      </c>
      <c r="D1832" s="48"/>
    </row>
    <row r="1833">
      <c r="A1833" s="47">
        <v>45701.33436342593</v>
      </c>
      <c r="B1833" s="46">
        <v>11520.0</v>
      </c>
      <c r="C1833" s="48" t="s">
        <v>4049</v>
      </c>
      <c r="D1833" s="48"/>
    </row>
    <row r="1834">
      <c r="A1834" s="47">
        <v>45701.33578703704</v>
      </c>
      <c r="B1834" s="46">
        <v>17600.0</v>
      </c>
      <c r="C1834" s="48" t="s">
        <v>4308</v>
      </c>
      <c r="D1834" s="48"/>
    </row>
    <row r="1835">
      <c r="A1835" s="47">
        <v>45701.342210648145</v>
      </c>
      <c r="B1835" s="46">
        <v>10640.0</v>
      </c>
      <c r="C1835" s="46"/>
      <c r="D1835" s="46"/>
    </row>
    <row r="1836">
      <c r="A1836" s="47">
        <v>45701.343622685185</v>
      </c>
      <c r="B1836" s="46">
        <v>10260.0</v>
      </c>
      <c r="C1836" s="46"/>
      <c r="D1836" s="46"/>
    </row>
    <row r="1837">
      <c r="A1837" s="47">
        <v>45701.35365740741</v>
      </c>
      <c r="B1837" s="46">
        <v>3380.0</v>
      </c>
      <c r="C1837" s="48" t="s">
        <v>4017</v>
      </c>
      <c r="D1837" s="48"/>
    </row>
    <row r="1838">
      <c r="A1838" s="47">
        <v>45701.36163194444</v>
      </c>
      <c r="B1838" s="46">
        <v>9320.0</v>
      </c>
      <c r="C1838" s="46"/>
      <c r="D1838" s="46"/>
    </row>
    <row r="1839">
      <c r="A1839" s="47">
        <v>45701.371296296296</v>
      </c>
      <c r="B1839" s="46">
        <v>15060.0</v>
      </c>
      <c r="C1839" s="46"/>
      <c r="D1839" s="46"/>
    </row>
    <row r="1840">
      <c r="A1840" s="47">
        <v>45701.38034722222</v>
      </c>
      <c r="B1840" s="46">
        <v>33880.0</v>
      </c>
      <c r="C1840" s="48" t="s">
        <v>4171</v>
      </c>
      <c r="D1840" s="48"/>
    </row>
    <row r="1841">
      <c r="A1841" s="47">
        <v>45701.38349537037</v>
      </c>
      <c r="B1841" s="46">
        <v>11300.0</v>
      </c>
      <c r="C1841" s="48" t="s">
        <v>4315</v>
      </c>
      <c r="D1841" s="48"/>
    </row>
    <row r="1842">
      <c r="A1842" s="47">
        <v>45701.3858912037</v>
      </c>
      <c r="B1842" s="46">
        <v>3680.0</v>
      </c>
      <c r="C1842" s="48" t="s">
        <v>4082</v>
      </c>
      <c r="D1842" s="48"/>
    </row>
    <row r="1843">
      <c r="A1843" s="47">
        <v>45701.388287037036</v>
      </c>
      <c r="B1843" s="46">
        <v>2320.0</v>
      </c>
      <c r="C1843" s="48" t="s">
        <v>4077</v>
      </c>
      <c r="D1843" s="48"/>
    </row>
    <row r="1844">
      <c r="A1844" s="47">
        <v>45701.39025462963</v>
      </c>
      <c r="B1844" s="46">
        <v>3080.0</v>
      </c>
      <c r="C1844" s="48" t="s">
        <v>4056</v>
      </c>
      <c r="D1844" s="48"/>
    </row>
    <row r="1845">
      <c r="A1845" s="47">
        <v>45701.3903587963</v>
      </c>
      <c r="B1845" s="46">
        <v>9840.0</v>
      </c>
      <c r="C1845" s="46"/>
      <c r="D1845" s="46"/>
    </row>
    <row r="1846">
      <c r="A1846" s="47">
        <v>45701.395833333336</v>
      </c>
      <c r="B1846" s="46">
        <v>12740.0</v>
      </c>
      <c r="C1846" s="48" t="s">
        <v>4300</v>
      </c>
      <c r="D1846" s="48"/>
    </row>
    <row r="1847">
      <c r="A1847" s="47">
        <v>45701.40043981482</v>
      </c>
      <c r="B1847" s="46">
        <v>32240.0</v>
      </c>
      <c r="C1847" s="48" t="s">
        <v>4050</v>
      </c>
      <c r="D1847" s="48"/>
    </row>
    <row r="1848">
      <c r="A1848" s="47">
        <v>45701.406747685185</v>
      </c>
      <c r="B1848" s="46">
        <v>11880.0</v>
      </c>
      <c r="C1848" s="48" t="s">
        <v>4099</v>
      </c>
      <c r="D1848" s="48"/>
    </row>
    <row r="1849">
      <c r="A1849" s="47">
        <v>45701.40859953704</v>
      </c>
      <c r="B1849" s="46">
        <v>9780.0</v>
      </c>
      <c r="C1849" s="46"/>
      <c r="D1849" s="46"/>
    </row>
    <row r="1850">
      <c r="A1850" s="47">
        <v>45701.413993055554</v>
      </c>
      <c r="B1850" s="46">
        <v>2740.0</v>
      </c>
      <c r="C1850" s="46"/>
      <c r="D1850" s="46"/>
    </row>
    <row r="1851">
      <c r="A1851" s="47">
        <v>45701.416400462964</v>
      </c>
      <c r="B1851" s="46">
        <v>10140.0</v>
      </c>
      <c r="C1851" s="46"/>
      <c r="D1851" s="46"/>
    </row>
    <row r="1852">
      <c r="A1852" s="47">
        <v>45701.42962962963</v>
      </c>
      <c r="B1852" s="46">
        <v>13580.0</v>
      </c>
      <c r="C1852" s="46"/>
      <c r="D1852" s="46"/>
    </row>
    <row r="1853">
      <c r="A1853" s="47">
        <v>45701.43403935185</v>
      </c>
      <c r="B1853" s="46">
        <v>10000.0</v>
      </c>
      <c r="C1853" s="46"/>
      <c r="D1853" s="46"/>
    </row>
    <row r="1854">
      <c r="A1854" s="47">
        <v>45701.43782407408</v>
      </c>
      <c r="B1854" s="46">
        <v>13660.0</v>
      </c>
      <c r="C1854" s="48" t="s">
        <v>4299</v>
      </c>
      <c r="D1854" s="48"/>
    </row>
    <row r="1855">
      <c r="A1855" s="47">
        <v>45701.44967592593</v>
      </c>
      <c r="B1855" s="46">
        <v>3280.0</v>
      </c>
      <c r="C1855" s="48" t="s">
        <v>4112</v>
      </c>
      <c r="D1855" s="48"/>
    </row>
    <row r="1856">
      <c r="A1856" s="47">
        <v>45701.454664351855</v>
      </c>
      <c r="B1856" s="46">
        <v>32760.0</v>
      </c>
      <c r="C1856" s="48" t="s">
        <v>4050</v>
      </c>
      <c r="D1856" s="48"/>
    </row>
    <row r="1857">
      <c r="A1857" s="47">
        <v>45701.4549537037</v>
      </c>
      <c r="B1857" s="46">
        <v>2560.0</v>
      </c>
      <c r="C1857" s="48" t="s">
        <v>4114</v>
      </c>
      <c r="D1857" s="48"/>
    </row>
    <row r="1858">
      <c r="A1858" s="47">
        <v>45701.468310185184</v>
      </c>
      <c r="B1858" s="46">
        <v>5700.0</v>
      </c>
      <c r="C1858" s="48" t="s">
        <v>4316</v>
      </c>
      <c r="D1858" s="48"/>
    </row>
    <row r="1859">
      <c r="A1859" s="47">
        <v>45701.47041666666</v>
      </c>
      <c r="B1859" s="46">
        <v>4380.0</v>
      </c>
      <c r="C1859" s="48" t="s">
        <v>4316</v>
      </c>
      <c r="D1859" s="48"/>
    </row>
    <row r="1860">
      <c r="A1860" s="47">
        <v>45701.47372685185</v>
      </c>
      <c r="B1860" s="46">
        <v>12840.0</v>
      </c>
      <c r="C1860" s="48" t="s">
        <v>4317</v>
      </c>
      <c r="D1860" s="48"/>
    </row>
    <row r="1861">
      <c r="A1861" s="47">
        <v>45701.481574074074</v>
      </c>
      <c r="B1861" s="46">
        <v>15200.0</v>
      </c>
      <c r="C1861" s="48" t="s">
        <v>4318</v>
      </c>
      <c r="D1861" s="48"/>
    </row>
    <row r="1862">
      <c r="A1862" s="47">
        <v>45701.48166666667</v>
      </c>
      <c r="B1862" s="46">
        <v>3280.0</v>
      </c>
      <c r="C1862" s="46"/>
      <c r="D1862" s="46"/>
    </row>
    <row r="1863">
      <c r="A1863" s="47">
        <v>45701.4846875</v>
      </c>
      <c r="B1863" s="46">
        <v>3240.0</v>
      </c>
      <c r="C1863" s="46"/>
      <c r="D1863" s="46"/>
    </row>
    <row r="1864">
      <c r="A1864" s="47">
        <v>45701.48496527778</v>
      </c>
      <c r="B1864" s="46">
        <v>2700.0</v>
      </c>
      <c r="C1864" s="46"/>
      <c r="D1864" s="46"/>
    </row>
    <row r="1865">
      <c r="A1865" s="47">
        <v>45701.485925925925</v>
      </c>
      <c r="B1865" s="46">
        <v>3220.0</v>
      </c>
      <c r="C1865" s="48" t="s">
        <v>744</v>
      </c>
      <c r="D1865" s="48"/>
    </row>
    <row r="1866">
      <c r="A1866" s="47">
        <v>45701.48614583333</v>
      </c>
      <c r="B1866" s="46">
        <v>13580.0</v>
      </c>
      <c r="C1866" s="46"/>
      <c r="D1866" s="46"/>
    </row>
    <row r="1867">
      <c r="A1867" s="47">
        <v>45701.489965277775</v>
      </c>
      <c r="B1867" s="46">
        <v>2640.0</v>
      </c>
      <c r="C1867" s="48" t="s">
        <v>4004</v>
      </c>
      <c r="D1867" s="48"/>
    </row>
    <row r="1868">
      <c r="A1868" s="47">
        <v>45701.49071759259</v>
      </c>
      <c r="B1868" s="46">
        <v>5040.0</v>
      </c>
      <c r="C1868" s="46"/>
      <c r="D1868" s="46"/>
    </row>
    <row r="1869">
      <c r="A1869" s="47">
        <v>45701.49099537037</v>
      </c>
      <c r="B1869" s="46">
        <v>10600.0</v>
      </c>
      <c r="C1869" s="46"/>
      <c r="D1869" s="46"/>
    </row>
    <row r="1870">
      <c r="A1870" s="47">
        <v>45701.491319444445</v>
      </c>
      <c r="B1870" s="46">
        <v>9560.0</v>
      </c>
      <c r="C1870" s="46"/>
      <c r="D1870" s="46"/>
    </row>
    <row r="1871">
      <c r="A1871" s="47">
        <v>45701.50173611111</v>
      </c>
      <c r="B1871" s="46">
        <v>32840.0</v>
      </c>
      <c r="C1871" s="48" t="s">
        <v>4050</v>
      </c>
      <c r="D1871" s="48"/>
    </row>
    <row r="1872">
      <c r="A1872" s="47">
        <v>45701.501979166664</v>
      </c>
      <c r="B1872" s="46">
        <v>9400.0</v>
      </c>
      <c r="C1872" s="46"/>
      <c r="D1872" s="46"/>
    </row>
    <row r="1873">
      <c r="A1873" s="47">
        <v>45701.51484953704</v>
      </c>
      <c r="B1873" s="46">
        <v>11340.0</v>
      </c>
      <c r="C1873" s="48" t="s">
        <v>4319</v>
      </c>
      <c r="D1873" s="48"/>
    </row>
    <row r="1874">
      <c r="A1874" s="47">
        <v>45701.56732638889</v>
      </c>
      <c r="B1874" s="46">
        <v>13600.0</v>
      </c>
      <c r="C1874" s="46"/>
      <c r="D1874" s="46"/>
    </row>
    <row r="1875">
      <c r="A1875" s="47">
        <v>45701.569652777776</v>
      </c>
      <c r="B1875" s="46">
        <v>9960.0</v>
      </c>
      <c r="C1875" s="46"/>
      <c r="D1875" s="46"/>
    </row>
    <row r="1876">
      <c r="A1876" s="47">
        <v>45701.57346064815</v>
      </c>
      <c r="B1876" s="46">
        <v>11700.0</v>
      </c>
      <c r="C1876" s="46"/>
      <c r="D1876" s="46"/>
    </row>
    <row r="1877">
      <c r="A1877" s="47">
        <v>45701.58059027778</v>
      </c>
      <c r="B1877" s="46">
        <v>10080.0</v>
      </c>
      <c r="C1877" s="48" t="s">
        <v>4060</v>
      </c>
      <c r="D1877" s="48"/>
    </row>
    <row r="1878">
      <c r="A1878" s="47">
        <v>45701.582395833335</v>
      </c>
      <c r="B1878" s="46">
        <v>32900.0</v>
      </c>
      <c r="C1878" s="48" t="s">
        <v>4050</v>
      </c>
      <c r="D1878" s="48"/>
    </row>
    <row r="1879">
      <c r="A1879" s="47">
        <v>45701.58377314815</v>
      </c>
      <c r="B1879" s="46">
        <v>3060.0</v>
      </c>
      <c r="C1879" s="48" t="s">
        <v>744</v>
      </c>
      <c r="D1879" s="48"/>
    </row>
    <row r="1880">
      <c r="A1880" s="47">
        <v>45701.585335648146</v>
      </c>
      <c r="B1880" s="46">
        <v>9360.0</v>
      </c>
      <c r="C1880" s="46"/>
      <c r="D1880" s="46"/>
    </row>
    <row r="1881">
      <c r="A1881" s="47">
        <v>45701.58828703704</v>
      </c>
      <c r="B1881" s="46">
        <v>2640.0</v>
      </c>
      <c r="C1881" s="48" t="s">
        <v>4004</v>
      </c>
      <c r="D1881" s="48"/>
    </row>
    <row r="1882">
      <c r="A1882" s="47">
        <v>45701.59783564815</v>
      </c>
      <c r="B1882" s="46">
        <v>2900.0</v>
      </c>
      <c r="C1882" s="48" t="s">
        <v>4111</v>
      </c>
      <c r="D1882" s="48"/>
    </row>
    <row r="1883">
      <c r="A1883" s="47">
        <v>45701.60287037037</v>
      </c>
      <c r="B1883" s="46">
        <v>2720.0</v>
      </c>
      <c r="C1883" s="46"/>
      <c r="D1883" s="46"/>
    </row>
    <row r="1884">
      <c r="A1884" s="47">
        <v>45701.61001157408</v>
      </c>
      <c r="B1884" s="46">
        <v>13620.0</v>
      </c>
      <c r="C1884" s="48" t="s">
        <v>4320</v>
      </c>
      <c r="D1884" s="48"/>
    </row>
    <row r="1885">
      <c r="A1885" s="47">
        <v>45701.62170138889</v>
      </c>
      <c r="B1885" s="46">
        <v>12200.0</v>
      </c>
      <c r="C1885" s="46"/>
      <c r="D1885" s="46"/>
    </row>
    <row r="1886">
      <c r="A1886" s="47">
        <v>45701.6231712963</v>
      </c>
      <c r="B1886" s="46">
        <v>13740.0</v>
      </c>
      <c r="C1886" s="46"/>
      <c r="D1886" s="46"/>
    </row>
    <row r="1887">
      <c r="A1887" s="47">
        <v>45701.62398148148</v>
      </c>
      <c r="B1887" s="46">
        <v>3840.0</v>
      </c>
      <c r="C1887" s="48" t="s">
        <v>4138</v>
      </c>
      <c r="D1887" s="48"/>
    </row>
    <row r="1888">
      <c r="A1888" s="47">
        <v>45701.63092592593</v>
      </c>
      <c r="B1888" s="46">
        <v>3580.0</v>
      </c>
      <c r="C1888" s="48" t="s">
        <v>4321</v>
      </c>
      <c r="D1888" s="48"/>
    </row>
    <row r="1889">
      <c r="A1889" s="47">
        <v>45701.64879629629</v>
      </c>
      <c r="B1889" s="46">
        <v>13500.0</v>
      </c>
      <c r="C1889" s="48" t="s">
        <v>4146</v>
      </c>
      <c r="D1889" s="48"/>
    </row>
    <row r="1890">
      <c r="A1890" s="47">
        <v>45701.65425925926</v>
      </c>
      <c r="B1890" s="46">
        <v>9460.0</v>
      </c>
      <c r="C1890" s="46"/>
      <c r="D1890" s="46"/>
    </row>
    <row r="1891">
      <c r="A1891" s="47">
        <v>45701.65491898148</v>
      </c>
      <c r="B1891" s="46">
        <v>3380.0</v>
      </c>
      <c r="C1891" s="46"/>
      <c r="D1891" s="46"/>
    </row>
    <row r="1892">
      <c r="A1892" s="47">
        <v>45701.665983796294</v>
      </c>
      <c r="B1892" s="46">
        <v>2920.0</v>
      </c>
      <c r="C1892" s="48" t="s">
        <v>744</v>
      </c>
      <c r="D1892" s="48"/>
    </row>
    <row r="1893">
      <c r="A1893" s="47">
        <v>45701.66840277778</v>
      </c>
      <c r="B1893" s="46">
        <v>2640.0</v>
      </c>
      <c r="C1893" s="48" t="s">
        <v>4004</v>
      </c>
      <c r="D1893" s="48"/>
    </row>
    <row r="1894">
      <c r="A1894" s="47">
        <v>45701.67306712963</v>
      </c>
      <c r="B1894" s="46">
        <v>13720.0</v>
      </c>
      <c r="C1894" s="46"/>
      <c r="D1894" s="46"/>
    </row>
    <row r="1895">
      <c r="A1895" s="47">
        <v>45701.680868055555</v>
      </c>
      <c r="B1895" s="46">
        <v>12620.0</v>
      </c>
      <c r="C1895" s="48" t="s">
        <v>4322</v>
      </c>
      <c r="D1895" s="48"/>
    </row>
    <row r="1896">
      <c r="A1896" s="47">
        <v>45701.68263888889</v>
      </c>
      <c r="B1896" s="46">
        <v>13980.0</v>
      </c>
      <c r="C1896" s="48" t="s">
        <v>4323</v>
      </c>
      <c r="D1896" s="48"/>
    </row>
    <row r="1897">
      <c r="A1897" s="47">
        <v>45701.68636574074</v>
      </c>
      <c r="B1897" s="46">
        <v>10160.0</v>
      </c>
      <c r="C1897" s="48" t="s">
        <v>4324</v>
      </c>
      <c r="D1897" s="48"/>
    </row>
    <row r="1898">
      <c r="A1898" s="47">
        <v>45701.69123842593</v>
      </c>
      <c r="B1898" s="46">
        <v>9680.0</v>
      </c>
      <c r="C1898" s="46"/>
      <c r="D1898" s="46"/>
    </row>
    <row r="1899">
      <c r="A1899" s="47">
        <v>45701.7028587963</v>
      </c>
      <c r="B1899" s="46">
        <v>11420.0</v>
      </c>
      <c r="C1899" s="48" t="s">
        <v>4325</v>
      </c>
      <c r="D1899" s="48"/>
    </row>
    <row r="1900">
      <c r="A1900" s="47">
        <v>45702.28041666667</v>
      </c>
      <c r="B1900" s="46">
        <v>14900.0</v>
      </c>
      <c r="C1900" s="46"/>
      <c r="D1900" s="46"/>
    </row>
    <row r="1901">
      <c r="A1901" s="47">
        <v>45702.291875</v>
      </c>
      <c r="B1901" s="46">
        <v>14800.0</v>
      </c>
      <c r="C1901" s="46"/>
      <c r="D1901" s="46"/>
    </row>
    <row r="1902">
      <c r="A1902" s="47">
        <v>45702.321122685185</v>
      </c>
      <c r="B1902" s="46">
        <v>12980.0</v>
      </c>
      <c r="C1902" s="46"/>
      <c r="D1902" s="46"/>
    </row>
    <row r="1903">
      <c r="A1903" s="47">
        <v>45702.33075231482</v>
      </c>
      <c r="B1903" s="46">
        <v>12160.0</v>
      </c>
      <c r="C1903" s="48" t="s">
        <v>4109</v>
      </c>
      <c r="D1903" s="48"/>
    </row>
    <row r="1904">
      <c r="A1904" s="47">
        <v>45702.33361111111</v>
      </c>
      <c r="B1904" s="46">
        <v>16420.0</v>
      </c>
      <c r="C1904" s="46"/>
      <c r="D1904" s="46"/>
    </row>
    <row r="1905">
      <c r="A1905" s="47">
        <v>45702.334131944444</v>
      </c>
      <c r="B1905" s="46">
        <v>9460.0</v>
      </c>
      <c r="C1905" s="46"/>
      <c r="D1905" s="46"/>
    </row>
    <row r="1906">
      <c r="A1906" s="47">
        <v>45702.33903935185</v>
      </c>
      <c r="B1906" s="46">
        <v>10200.0</v>
      </c>
      <c r="C1906" s="46"/>
      <c r="D1906" s="46"/>
    </row>
    <row r="1907">
      <c r="A1907" s="47">
        <v>45702.339166666665</v>
      </c>
      <c r="B1907" s="46">
        <v>2820.0</v>
      </c>
      <c r="C1907" s="46"/>
      <c r="D1907" s="46"/>
    </row>
    <row r="1908">
      <c r="A1908" s="47">
        <v>45702.33930555556</v>
      </c>
      <c r="B1908" s="46">
        <v>10340.0</v>
      </c>
      <c r="C1908" s="46"/>
      <c r="D1908" s="46"/>
    </row>
    <row r="1909">
      <c r="A1909" s="47">
        <v>45702.350173611114</v>
      </c>
      <c r="B1909" s="46">
        <v>2440.0</v>
      </c>
      <c r="C1909" s="46"/>
      <c r="D1909" s="46"/>
    </row>
    <row r="1910">
      <c r="A1910" s="47">
        <v>45702.35309027778</v>
      </c>
      <c r="B1910" s="46">
        <v>2420.0</v>
      </c>
      <c r="C1910" s="46"/>
      <c r="D1910" s="46"/>
    </row>
    <row r="1911">
      <c r="A1911" s="47">
        <v>45702.35471064815</v>
      </c>
      <c r="B1911" s="46">
        <v>3100.0</v>
      </c>
      <c r="C1911" s="48" t="s">
        <v>4326</v>
      </c>
      <c r="D1911" s="48"/>
    </row>
    <row r="1912">
      <c r="A1912" s="47">
        <v>45702.35790509259</v>
      </c>
      <c r="B1912" s="46">
        <v>14180.0</v>
      </c>
      <c r="C1912" s="46"/>
      <c r="D1912" s="46"/>
    </row>
    <row r="1913">
      <c r="A1913" s="47">
        <v>45702.365891203706</v>
      </c>
      <c r="B1913" s="46">
        <v>2960.0</v>
      </c>
      <c r="C1913" s="46"/>
      <c r="D1913" s="46"/>
    </row>
    <row r="1914">
      <c r="A1914" s="47">
        <v>45702.37050925926</v>
      </c>
      <c r="B1914" s="46">
        <v>10340.0</v>
      </c>
      <c r="C1914" s="46"/>
      <c r="D1914" s="46"/>
    </row>
    <row r="1915">
      <c r="A1915" s="47">
        <v>45702.37715277778</v>
      </c>
      <c r="B1915" s="46">
        <v>10660.0</v>
      </c>
      <c r="C1915" s="48" t="s">
        <v>4182</v>
      </c>
      <c r="D1915" s="48"/>
    </row>
    <row r="1916">
      <c r="A1916" s="47">
        <v>45702.37925925926</v>
      </c>
      <c r="B1916" s="46">
        <v>5100.0</v>
      </c>
      <c r="C1916" s="48" t="s">
        <v>4082</v>
      </c>
      <c r="D1916" s="48"/>
    </row>
    <row r="1917">
      <c r="A1917" s="47">
        <v>45702.37943287037</v>
      </c>
      <c r="B1917" s="46">
        <v>9680.0</v>
      </c>
      <c r="C1917" s="46"/>
      <c r="D1917" s="46"/>
    </row>
    <row r="1918">
      <c r="A1918" s="47">
        <v>45702.38002314815</v>
      </c>
      <c r="B1918" s="46">
        <v>3180.0</v>
      </c>
      <c r="C1918" s="48" t="s">
        <v>4327</v>
      </c>
      <c r="D1918" s="48"/>
    </row>
    <row r="1919">
      <c r="A1919" s="47">
        <v>45702.384421296294</v>
      </c>
      <c r="B1919" s="46">
        <v>2820.0</v>
      </c>
      <c r="C1919" s="46"/>
      <c r="D1919" s="46"/>
    </row>
    <row r="1920">
      <c r="A1920" s="47">
        <v>45702.38532407407</v>
      </c>
      <c r="B1920" s="46">
        <v>3100.0</v>
      </c>
      <c r="C1920" s="48" t="s">
        <v>4056</v>
      </c>
      <c r="D1920" s="48"/>
    </row>
    <row r="1921">
      <c r="A1921" s="47">
        <v>45702.39202546296</v>
      </c>
      <c r="B1921" s="46">
        <v>15780.0</v>
      </c>
      <c r="C1921" s="48" t="s">
        <v>4328</v>
      </c>
      <c r="D1921" s="48"/>
    </row>
    <row r="1922">
      <c r="A1922" s="47">
        <v>45702.400659722225</v>
      </c>
      <c r="B1922" s="46">
        <v>3060.0</v>
      </c>
      <c r="C1922" s="46"/>
      <c r="D1922" s="46"/>
    </row>
    <row r="1923">
      <c r="A1923" s="47">
        <v>45702.40962962963</v>
      </c>
      <c r="B1923" s="46">
        <v>2940.0</v>
      </c>
      <c r="C1923" s="46"/>
      <c r="D1923" s="46"/>
    </row>
    <row r="1924">
      <c r="A1924" s="47">
        <v>45702.41300925926</v>
      </c>
      <c r="B1924" s="46">
        <v>11300.0</v>
      </c>
      <c r="C1924" s="48" t="s">
        <v>4329</v>
      </c>
      <c r="D1924" s="48"/>
    </row>
    <row r="1925">
      <c r="A1925" s="47">
        <v>45702.417349537034</v>
      </c>
      <c r="B1925" s="46">
        <v>15180.0</v>
      </c>
      <c r="C1925" s="48" t="s">
        <v>4023</v>
      </c>
      <c r="D1925" s="48"/>
    </row>
    <row r="1926">
      <c r="A1926" s="47">
        <v>45702.41752314815</v>
      </c>
      <c r="B1926" s="46">
        <v>13740.0</v>
      </c>
      <c r="C1926" s="46"/>
      <c r="D1926" s="46"/>
    </row>
    <row r="1927">
      <c r="A1927" s="47">
        <v>45702.42078703704</v>
      </c>
      <c r="B1927" s="46">
        <v>9660.0</v>
      </c>
      <c r="C1927" s="46"/>
      <c r="D1927" s="46"/>
    </row>
    <row r="1928">
      <c r="A1928" s="47">
        <v>45702.425625</v>
      </c>
      <c r="B1928" s="46">
        <v>9600.0</v>
      </c>
      <c r="C1928" s="46"/>
      <c r="D1928" s="46"/>
    </row>
    <row r="1929">
      <c r="A1929" s="47">
        <v>45702.43744212963</v>
      </c>
      <c r="B1929" s="46">
        <v>13600.0</v>
      </c>
      <c r="C1929" s="46"/>
      <c r="D1929" s="46"/>
    </row>
    <row r="1930">
      <c r="A1930" s="47">
        <v>45702.43817129629</v>
      </c>
      <c r="B1930" s="46">
        <v>4680.0</v>
      </c>
      <c r="C1930" s="48" t="s">
        <v>4082</v>
      </c>
      <c r="D1930" s="48"/>
    </row>
    <row r="1931">
      <c r="A1931" s="47">
        <v>45702.44054398148</v>
      </c>
      <c r="B1931" s="46">
        <v>2760.0</v>
      </c>
      <c r="C1931" s="46"/>
      <c r="D1931" s="46"/>
    </row>
    <row r="1932">
      <c r="A1932" s="47">
        <v>45702.44391203704</v>
      </c>
      <c r="B1932" s="46">
        <v>3100.0</v>
      </c>
      <c r="C1932" s="46"/>
      <c r="D1932" s="46"/>
    </row>
    <row r="1933">
      <c r="A1933" s="47">
        <v>45702.44540509259</v>
      </c>
      <c r="B1933" s="46">
        <v>2360.0</v>
      </c>
      <c r="C1933" s="48" t="s">
        <v>3996</v>
      </c>
      <c r="D1933" s="48"/>
    </row>
    <row r="1934">
      <c r="A1934" s="47">
        <v>45702.44950231481</v>
      </c>
      <c r="B1934" s="46">
        <v>2240.0</v>
      </c>
      <c r="C1934" s="48" t="s">
        <v>3996</v>
      </c>
      <c r="D1934" s="48"/>
    </row>
    <row r="1935">
      <c r="A1935" s="47">
        <v>45702.45854166667</v>
      </c>
      <c r="B1935" s="46">
        <v>10940.0</v>
      </c>
      <c r="C1935" s="48" t="s">
        <v>4087</v>
      </c>
      <c r="D1935" s="48"/>
    </row>
    <row r="1936">
      <c r="A1936" s="47">
        <v>45702.46333333333</v>
      </c>
      <c r="B1936" s="46">
        <v>10900.0</v>
      </c>
      <c r="C1936" s="48" t="s">
        <v>4330</v>
      </c>
      <c r="D1936" s="48"/>
    </row>
    <row r="1937">
      <c r="A1937" s="47">
        <v>45702.46530092593</v>
      </c>
      <c r="B1937" s="46">
        <v>9620.0</v>
      </c>
      <c r="C1937" s="46"/>
      <c r="D1937" s="46"/>
    </row>
    <row r="1938">
      <c r="A1938" s="47">
        <v>45702.46864583333</v>
      </c>
      <c r="B1938" s="46">
        <v>27540.0</v>
      </c>
      <c r="C1938" s="46"/>
      <c r="D1938" s="46"/>
    </row>
    <row r="1939">
      <c r="A1939" s="47">
        <v>45702.47528935185</v>
      </c>
      <c r="B1939" s="46">
        <v>9640.0</v>
      </c>
      <c r="C1939" s="46"/>
      <c r="D1939" s="46"/>
    </row>
    <row r="1940">
      <c r="A1940" s="47">
        <v>45702.492418981485</v>
      </c>
      <c r="B1940" s="46">
        <v>3380.0</v>
      </c>
      <c r="C1940" s="48" t="s">
        <v>4331</v>
      </c>
      <c r="D1940" s="48"/>
    </row>
    <row r="1941">
      <c r="A1941" s="47">
        <v>45702.49612268519</v>
      </c>
      <c r="B1941" s="46">
        <v>2720.0</v>
      </c>
      <c r="C1941" s="46"/>
      <c r="D1941" s="46"/>
    </row>
    <row r="1942">
      <c r="A1942" s="47">
        <v>45702.49901620371</v>
      </c>
      <c r="B1942" s="46">
        <v>4520.0</v>
      </c>
      <c r="C1942" s="46"/>
      <c r="D1942" s="46"/>
    </row>
    <row r="1943">
      <c r="A1943" s="47">
        <v>45702.500069444446</v>
      </c>
      <c r="B1943" s="46">
        <v>2780.0</v>
      </c>
      <c r="C1943" s="46"/>
      <c r="D1943" s="46"/>
    </row>
    <row r="1944">
      <c r="A1944" s="47">
        <v>45702.503645833334</v>
      </c>
      <c r="B1944" s="46">
        <v>11280.0</v>
      </c>
      <c r="C1944" s="48" t="s">
        <v>4052</v>
      </c>
      <c r="D1944" s="48"/>
    </row>
    <row r="1945">
      <c r="A1945" s="47">
        <v>45702.51424768518</v>
      </c>
      <c r="B1945" s="46">
        <v>13320.0</v>
      </c>
      <c r="C1945" s="48" t="s">
        <v>4332</v>
      </c>
      <c r="D1945" s="48"/>
    </row>
    <row r="1946">
      <c r="A1946" s="47">
        <v>45702.51462962963</v>
      </c>
      <c r="B1946" s="46">
        <v>9660.0</v>
      </c>
      <c r="C1946" s="46"/>
      <c r="D1946" s="46"/>
    </row>
    <row r="1947">
      <c r="A1947" s="47">
        <v>45702.52701388889</v>
      </c>
      <c r="B1947" s="46">
        <v>3860.0</v>
      </c>
      <c r="C1947" s="46"/>
      <c r="D1947" s="46"/>
    </row>
    <row r="1948">
      <c r="A1948" s="47">
        <v>45702.5381712963</v>
      </c>
      <c r="B1948" s="46">
        <v>4160.0</v>
      </c>
      <c r="C1948" s="46"/>
      <c r="D1948" s="46"/>
    </row>
    <row r="1949">
      <c r="A1949" s="47">
        <v>45702.547685185185</v>
      </c>
      <c r="B1949" s="46">
        <v>4500.0</v>
      </c>
      <c r="C1949" s="46"/>
      <c r="D1949" s="46"/>
    </row>
    <row r="1950">
      <c r="A1950" s="47">
        <v>45702.5484375</v>
      </c>
      <c r="B1950" s="46">
        <v>2440.0</v>
      </c>
      <c r="C1950" s="46"/>
      <c r="D1950" s="46"/>
    </row>
    <row r="1951">
      <c r="A1951" s="47">
        <v>45702.552094907405</v>
      </c>
      <c r="B1951" s="46">
        <v>2400.0</v>
      </c>
      <c r="C1951" s="46"/>
      <c r="D1951" s="46"/>
    </row>
    <row r="1952">
      <c r="A1952" s="47">
        <v>45702.55960648148</v>
      </c>
      <c r="B1952" s="46">
        <v>2560.0</v>
      </c>
      <c r="C1952" s="46"/>
      <c r="D1952" s="46"/>
    </row>
    <row r="1953">
      <c r="A1953" s="47">
        <v>45702.564108796294</v>
      </c>
      <c r="B1953" s="46">
        <v>2460.0</v>
      </c>
      <c r="C1953" s="46"/>
      <c r="D1953" s="46"/>
    </row>
    <row r="1954">
      <c r="A1954" s="47">
        <v>45702.56513888889</v>
      </c>
      <c r="B1954" s="46">
        <v>3440.0</v>
      </c>
      <c r="C1954" s="48" t="s">
        <v>4333</v>
      </c>
      <c r="D1954" s="48"/>
    </row>
    <row r="1955">
      <c r="A1955" s="47">
        <v>45702.57303240741</v>
      </c>
      <c r="B1955" s="46">
        <v>15240.0</v>
      </c>
      <c r="C1955" s="48" t="s">
        <v>4334</v>
      </c>
      <c r="D1955" s="48"/>
    </row>
    <row r="1956">
      <c r="A1956" s="47">
        <v>45702.5740625</v>
      </c>
      <c r="B1956" s="46">
        <v>2780.0</v>
      </c>
      <c r="C1956" s="46"/>
      <c r="D1956" s="46"/>
    </row>
    <row r="1957">
      <c r="A1957" s="47">
        <v>45702.57671296296</v>
      </c>
      <c r="B1957" s="46">
        <v>17740.0</v>
      </c>
      <c r="C1957" s="46"/>
      <c r="D1957" s="46"/>
    </row>
    <row r="1958">
      <c r="A1958" s="47">
        <v>45702.579722222225</v>
      </c>
      <c r="B1958" s="46">
        <v>10240.0</v>
      </c>
      <c r="C1958" s="46"/>
      <c r="D1958" s="46"/>
    </row>
    <row r="1959">
      <c r="A1959" s="47">
        <v>45702.58520833333</v>
      </c>
      <c r="B1959" s="46">
        <v>4200.0</v>
      </c>
      <c r="C1959" s="46"/>
      <c r="D1959" s="46"/>
    </row>
    <row r="1960">
      <c r="A1960" s="47">
        <v>45702.58646990741</v>
      </c>
      <c r="B1960" s="46">
        <v>24160.0</v>
      </c>
      <c r="C1960" s="48" t="s">
        <v>4005</v>
      </c>
      <c r="D1960" s="48"/>
    </row>
    <row r="1961">
      <c r="A1961" s="47">
        <v>45702.59039351852</v>
      </c>
      <c r="B1961" s="46">
        <v>10180.0</v>
      </c>
      <c r="C1961" s="46"/>
      <c r="D1961" s="46"/>
    </row>
    <row r="1962">
      <c r="A1962" s="47">
        <v>45702.603738425925</v>
      </c>
      <c r="B1962" s="46">
        <v>11660.0</v>
      </c>
      <c r="C1962" s="48" t="s">
        <v>4024</v>
      </c>
      <c r="D1962" s="48"/>
    </row>
    <row r="1963">
      <c r="A1963" s="47">
        <v>45702.604097222225</v>
      </c>
      <c r="B1963" s="46">
        <v>3080.0</v>
      </c>
      <c r="C1963" s="48" t="s">
        <v>4112</v>
      </c>
      <c r="D1963" s="48"/>
    </row>
    <row r="1964">
      <c r="A1964" s="47">
        <v>45702.60864583333</v>
      </c>
      <c r="B1964" s="46">
        <v>2540.0</v>
      </c>
      <c r="C1964" s="48" t="s">
        <v>4114</v>
      </c>
      <c r="D1964" s="48"/>
    </row>
    <row r="1965">
      <c r="A1965" s="47">
        <v>45702.613854166666</v>
      </c>
      <c r="B1965" s="46">
        <v>3140.0</v>
      </c>
      <c r="C1965" s="48" t="s">
        <v>3991</v>
      </c>
      <c r="D1965" s="48"/>
    </row>
    <row r="1966">
      <c r="A1966" s="47">
        <v>45702.621203703704</v>
      </c>
      <c r="B1966" s="46">
        <v>2900.0</v>
      </c>
      <c r="C1966" s="48" t="s">
        <v>4211</v>
      </c>
      <c r="D1966" s="48"/>
    </row>
    <row r="1967">
      <c r="A1967" s="47">
        <v>45702.635034722225</v>
      </c>
      <c r="B1967" s="46">
        <v>3900.0</v>
      </c>
      <c r="C1967" s="46"/>
      <c r="D1967" s="46"/>
    </row>
    <row r="1968">
      <c r="A1968" s="47">
        <v>45702.658113425925</v>
      </c>
      <c r="B1968" s="46">
        <v>11620.0</v>
      </c>
      <c r="C1968" s="48" t="s">
        <v>4335</v>
      </c>
      <c r="D1968" s="48"/>
    </row>
    <row r="1969">
      <c r="A1969" s="47">
        <v>45702.66056712963</v>
      </c>
      <c r="B1969" s="46">
        <v>12580.0</v>
      </c>
      <c r="C1969" s="46"/>
      <c r="D1969" s="46"/>
    </row>
    <row r="1970">
      <c r="A1970" s="47">
        <v>45702.666342592594</v>
      </c>
      <c r="B1970" s="46">
        <v>10140.0</v>
      </c>
      <c r="C1970" s="46"/>
      <c r="D1970" s="46"/>
    </row>
    <row r="1971">
      <c r="A1971" s="47">
        <v>45702.686585648145</v>
      </c>
      <c r="B1971" s="46">
        <v>11560.0</v>
      </c>
      <c r="C1971" s="48" t="s">
        <v>4126</v>
      </c>
      <c r="D1971" s="48"/>
    </row>
    <row r="1972">
      <c r="A1972" s="47">
        <v>45702.69405092593</v>
      </c>
      <c r="B1972" s="46">
        <v>2820.0</v>
      </c>
      <c r="C1972" s="46"/>
      <c r="D1972" s="46"/>
    </row>
    <row r="1973">
      <c r="A1973" s="47">
        <v>45702.70290509259</v>
      </c>
      <c r="B1973" s="46">
        <v>10140.0</v>
      </c>
      <c r="C1973" s="46"/>
      <c r="D1973" s="46"/>
    </row>
    <row r="1974">
      <c r="A1974" s="47">
        <v>45703.352997685186</v>
      </c>
      <c r="B1974" s="46">
        <v>2680.0</v>
      </c>
      <c r="C1974" s="46"/>
      <c r="D1974" s="46"/>
    </row>
    <row r="1975">
      <c r="A1975" s="47">
        <v>45703.353310185186</v>
      </c>
      <c r="B1975" s="46">
        <v>3540.0</v>
      </c>
      <c r="C1975" s="46"/>
      <c r="D1975" s="46"/>
    </row>
    <row r="1976">
      <c r="A1976" s="47">
        <v>45703.35957175926</v>
      </c>
      <c r="B1976" s="46">
        <v>11080.0</v>
      </c>
      <c r="C1976" s="46"/>
      <c r="D1976" s="46"/>
    </row>
    <row r="1977">
      <c r="A1977" s="47">
        <v>45703.35996527778</v>
      </c>
      <c r="B1977" s="46">
        <v>4360.0</v>
      </c>
      <c r="C1977" s="46"/>
      <c r="D1977" s="46"/>
    </row>
    <row r="1978">
      <c r="A1978" s="47">
        <v>45703.37336805555</v>
      </c>
      <c r="B1978" s="46">
        <v>3160.0</v>
      </c>
      <c r="C1978" s="46"/>
      <c r="D1978" s="46"/>
    </row>
    <row r="1979">
      <c r="A1979" s="47">
        <v>45703.415243055555</v>
      </c>
      <c r="B1979" s="46">
        <v>11180.0</v>
      </c>
      <c r="C1979" s="46"/>
      <c r="D1979" s="46"/>
    </row>
    <row r="1980">
      <c r="A1980" s="47">
        <v>45703.451689814814</v>
      </c>
      <c r="B1980" s="46">
        <v>2620.0</v>
      </c>
      <c r="C1980" s="46"/>
      <c r="D1980" s="46"/>
    </row>
    <row r="1981">
      <c r="A1981" s="47">
        <v>45703.45476851852</v>
      </c>
      <c r="B1981" s="46">
        <v>2640.0</v>
      </c>
      <c r="C1981" s="46"/>
      <c r="D1981" s="46"/>
    </row>
    <row r="1982">
      <c r="A1982" s="47">
        <v>45703.48423611111</v>
      </c>
      <c r="B1982" s="46">
        <v>28180.0</v>
      </c>
      <c r="C1982" s="46"/>
      <c r="D1982" s="46"/>
    </row>
    <row r="1983">
      <c r="A1983" s="47">
        <v>45703.48459490741</v>
      </c>
      <c r="B1983" s="46">
        <v>2600.0</v>
      </c>
      <c r="C1983" s="46"/>
      <c r="D1983" s="46"/>
    </row>
    <row r="1984">
      <c r="A1984" s="47">
        <v>45703.49318287037</v>
      </c>
      <c r="B1984" s="46">
        <v>2700.0</v>
      </c>
      <c r="C1984" s="46"/>
      <c r="D1984" s="46"/>
    </row>
    <row r="1985">
      <c r="A1985" s="47">
        <v>45703.496875</v>
      </c>
      <c r="B1985" s="46">
        <v>3600.0</v>
      </c>
      <c r="C1985" s="46"/>
      <c r="D1985" s="46"/>
    </row>
    <row r="1986">
      <c r="A1986" s="47">
        <v>45703.507106481484</v>
      </c>
      <c r="B1986" s="46">
        <v>3560.0</v>
      </c>
      <c r="C1986" s="46"/>
      <c r="D1986" s="46"/>
    </row>
    <row r="1987">
      <c r="A1987" s="47">
        <v>45703.5300462963</v>
      </c>
      <c r="B1987" s="46">
        <v>16040.0</v>
      </c>
      <c r="C1987" s="46"/>
      <c r="D1987" s="46"/>
    </row>
    <row r="1988">
      <c r="A1988" s="47">
        <v>45703.54788194445</v>
      </c>
      <c r="B1988" s="46">
        <v>3480.0</v>
      </c>
      <c r="C1988" s="46"/>
      <c r="D1988" s="46"/>
    </row>
    <row r="1989">
      <c r="A1989" s="47">
        <v>45703.55509259259</v>
      </c>
      <c r="B1989" s="46">
        <v>3580.0</v>
      </c>
      <c r="C1989" s="46"/>
      <c r="D1989" s="46"/>
    </row>
    <row r="1990">
      <c r="A1990" s="47">
        <v>45703.56438657407</v>
      </c>
      <c r="B1990" s="46">
        <v>20320.0</v>
      </c>
      <c r="C1990" s="46"/>
      <c r="D1990" s="46"/>
    </row>
    <row r="1991">
      <c r="A1991" s="47">
        <v>45705.28261574074</v>
      </c>
      <c r="B1991" s="46">
        <v>9500.0</v>
      </c>
      <c r="C1991" s="46"/>
      <c r="D1991" s="46"/>
    </row>
    <row r="1992">
      <c r="A1992" s="47">
        <v>45705.29278935185</v>
      </c>
      <c r="B1992" s="46">
        <v>10320.0</v>
      </c>
      <c r="C1992" s="46"/>
      <c r="D1992" s="46"/>
    </row>
    <row r="1993">
      <c r="A1993" s="47">
        <v>45705.29961805556</v>
      </c>
      <c r="B1993" s="46">
        <v>11060.0</v>
      </c>
      <c r="C1993" s="46"/>
      <c r="D1993" s="46"/>
    </row>
    <row r="1994">
      <c r="A1994" s="47">
        <v>45705.32813657408</v>
      </c>
      <c r="B1994" s="46">
        <v>11900.0</v>
      </c>
      <c r="C1994" s="46"/>
      <c r="D1994" s="46"/>
    </row>
    <row r="1995">
      <c r="A1995" s="47">
        <v>45705.33526620371</v>
      </c>
      <c r="B1995" s="46">
        <v>3540.0</v>
      </c>
      <c r="C1995" s="46"/>
      <c r="D1995" s="46"/>
    </row>
    <row r="1996">
      <c r="A1996" s="47">
        <v>45705.339479166665</v>
      </c>
      <c r="B1996" s="46">
        <v>3480.0</v>
      </c>
      <c r="C1996" s="46" t="s">
        <v>4017</v>
      </c>
      <c r="D1996" s="46"/>
    </row>
    <row r="1997">
      <c r="A1997" s="47">
        <v>45705.339895833335</v>
      </c>
      <c r="B1997" s="46">
        <v>10540.0</v>
      </c>
      <c r="C1997" s="46"/>
      <c r="D1997" s="46"/>
    </row>
    <row r="1998">
      <c r="A1998" s="47">
        <v>45705.35271990741</v>
      </c>
      <c r="B1998" s="46">
        <v>2340.0</v>
      </c>
      <c r="C1998" s="46"/>
      <c r="D1998" s="46"/>
    </row>
    <row r="1999">
      <c r="A1999" s="47">
        <v>45705.36357638889</v>
      </c>
      <c r="B1999" s="46">
        <v>11120.0</v>
      </c>
      <c r="C1999" s="48" t="s">
        <v>4336</v>
      </c>
      <c r="D1999" s="48"/>
    </row>
    <row r="2000">
      <c r="A2000" s="47">
        <v>45705.36423611111</v>
      </c>
      <c r="B2000" s="46">
        <v>33140.0</v>
      </c>
      <c r="C2000" s="48" t="s">
        <v>4050</v>
      </c>
      <c r="D2000" s="48"/>
    </row>
    <row r="2001">
      <c r="A2001" s="47">
        <v>45705.37826388889</v>
      </c>
      <c r="B2001" s="46">
        <v>11560.0</v>
      </c>
      <c r="C2001" s="46"/>
      <c r="D2001" s="46"/>
    </row>
    <row r="2002">
      <c r="A2002" s="47">
        <v>45705.37954861111</v>
      </c>
      <c r="B2002" s="46">
        <v>2840.0</v>
      </c>
      <c r="C2002" s="46"/>
      <c r="D2002" s="46"/>
    </row>
    <row r="2003">
      <c r="A2003" s="47">
        <v>45705.38392361111</v>
      </c>
      <c r="B2003" s="46">
        <v>2840.0</v>
      </c>
      <c r="C2003" s="46"/>
      <c r="D2003" s="46"/>
    </row>
    <row r="2004">
      <c r="A2004" s="47">
        <v>45705.390694444446</v>
      </c>
      <c r="B2004" s="46">
        <v>12920.0</v>
      </c>
      <c r="C2004" s="48" t="s">
        <v>4312</v>
      </c>
      <c r="D2004" s="48"/>
    </row>
    <row r="2005">
      <c r="A2005" s="47">
        <v>45705.39255787037</v>
      </c>
      <c r="B2005" s="46">
        <v>14200.0</v>
      </c>
      <c r="C2005" s="46"/>
      <c r="D2005" s="46"/>
    </row>
    <row r="2006">
      <c r="A2006" s="47">
        <v>45705.39465277778</v>
      </c>
      <c r="B2006" s="46">
        <v>3020.0</v>
      </c>
      <c r="C2006" s="46"/>
      <c r="D2006" s="46"/>
    </row>
    <row r="2007">
      <c r="A2007" s="47">
        <v>45705.39696759259</v>
      </c>
      <c r="B2007" s="46">
        <v>13720.0</v>
      </c>
      <c r="C2007" s="46"/>
      <c r="D2007" s="46"/>
    </row>
    <row r="2008">
      <c r="A2008" s="47">
        <v>45705.40087962963</v>
      </c>
      <c r="B2008" s="46">
        <v>10780.0</v>
      </c>
      <c r="C2008" s="46"/>
      <c r="D2008" s="46"/>
    </row>
    <row r="2009">
      <c r="A2009" s="47">
        <v>45705.409791666665</v>
      </c>
      <c r="B2009" s="46">
        <v>32640.0</v>
      </c>
      <c r="C2009" s="48" t="s">
        <v>4013</v>
      </c>
      <c r="D2009" s="48"/>
    </row>
    <row r="2010">
      <c r="A2010" s="47">
        <v>45705.420011574075</v>
      </c>
      <c r="B2010" s="46">
        <v>12140.0</v>
      </c>
      <c r="C2010" s="48" t="s">
        <v>4337</v>
      </c>
      <c r="D2010" s="48"/>
    </row>
    <row r="2011">
      <c r="A2011" s="47">
        <v>45705.42505787037</v>
      </c>
      <c r="B2011" s="46">
        <v>9580.0</v>
      </c>
      <c r="C2011" s="46"/>
      <c r="D2011" s="46"/>
    </row>
    <row r="2012">
      <c r="A2012" s="47">
        <v>45705.42638888889</v>
      </c>
      <c r="B2012" s="46">
        <v>21820.0</v>
      </c>
      <c r="C2012" s="46"/>
      <c r="D2012" s="46"/>
    </row>
    <row r="2013">
      <c r="A2013" s="47">
        <v>45705.428611111114</v>
      </c>
      <c r="B2013" s="46">
        <v>3300.0</v>
      </c>
      <c r="C2013" s="48" t="s">
        <v>4338</v>
      </c>
      <c r="D2013" s="48"/>
    </row>
    <row r="2014">
      <c r="A2014" s="47">
        <v>45705.438310185185</v>
      </c>
      <c r="B2014" s="46">
        <v>16320.0</v>
      </c>
      <c r="C2014" s="46"/>
      <c r="D2014" s="46"/>
    </row>
    <row r="2015">
      <c r="A2015" s="47">
        <v>45705.44027777778</v>
      </c>
      <c r="B2015" s="46">
        <v>3080.0</v>
      </c>
      <c r="C2015" s="48" t="s">
        <v>744</v>
      </c>
      <c r="D2015" s="48"/>
    </row>
    <row r="2016">
      <c r="A2016" s="47">
        <v>45705.445127314815</v>
      </c>
      <c r="B2016" s="46">
        <v>2220.0</v>
      </c>
      <c r="C2016" s="46"/>
      <c r="D2016" s="46"/>
    </row>
    <row r="2017">
      <c r="A2017" s="47">
        <v>45705.44631944445</v>
      </c>
      <c r="B2017" s="46">
        <v>3140.0</v>
      </c>
      <c r="C2017" s="48" t="s">
        <v>4339</v>
      </c>
      <c r="D2017" s="48"/>
    </row>
    <row r="2018">
      <c r="A2018" s="47">
        <v>45705.447534722225</v>
      </c>
      <c r="B2018" s="46">
        <v>2520.0</v>
      </c>
      <c r="C2018" s="48" t="s">
        <v>744</v>
      </c>
      <c r="D2018" s="48"/>
    </row>
    <row r="2019">
      <c r="A2019" s="47">
        <v>45705.44881944444</v>
      </c>
      <c r="B2019" s="46">
        <v>3120.0</v>
      </c>
      <c r="C2019" s="46"/>
      <c r="D2019" s="46"/>
    </row>
    <row r="2020">
      <c r="A2020" s="47">
        <v>45705.44918981481</v>
      </c>
      <c r="B2020" s="46">
        <v>2160.0</v>
      </c>
      <c r="C2020" s="46"/>
      <c r="D2020" s="46"/>
    </row>
    <row r="2021">
      <c r="A2021" s="47">
        <v>45705.453576388885</v>
      </c>
      <c r="B2021" s="46">
        <v>20320.0</v>
      </c>
      <c r="C2021" s="46"/>
      <c r="D2021" s="46"/>
    </row>
    <row r="2022">
      <c r="A2022" s="47">
        <v>45705.464004629626</v>
      </c>
      <c r="B2022" s="46">
        <v>14140.0</v>
      </c>
      <c r="C2022" s="46"/>
      <c r="D2022" s="46"/>
    </row>
    <row r="2023">
      <c r="A2023" s="47">
        <v>45705.470601851855</v>
      </c>
      <c r="B2023" s="46">
        <v>12300.0</v>
      </c>
      <c r="C2023" s="46"/>
      <c r="D2023" s="46"/>
    </row>
    <row r="2024">
      <c r="A2024" s="47">
        <v>45705.47087962963</v>
      </c>
      <c r="B2024" s="46">
        <v>3540.0</v>
      </c>
      <c r="C2024" s="48" t="s">
        <v>4340</v>
      </c>
      <c r="D2024" s="48"/>
    </row>
    <row r="2025">
      <c r="A2025" s="47">
        <v>45705.47752314815</v>
      </c>
      <c r="B2025" s="46">
        <v>10040.0</v>
      </c>
      <c r="C2025" s="46"/>
      <c r="D2025" s="46"/>
    </row>
    <row r="2026">
      <c r="A2026" s="47">
        <v>45705.47796296296</v>
      </c>
      <c r="B2026" s="46">
        <v>3220.0</v>
      </c>
      <c r="C2026" s="48" t="s">
        <v>4340</v>
      </c>
      <c r="D2026" s="48"/>
    </row>
    <row r="2027">
      <c r="A2027" s="47">
        <v>45705.48224537037</v>
      </c>
      <c r="B2027" s="46">
        <v>10840.0</v>
      </c>
      <c r="C2027" s="48" t="s">
        <v>4341</v>
      </c>
      <c r="D2027" s="48"/>
    </row>
    <row r="2028">
      <c r="A2028" s="47">
        <v>45705.48489583333</v>
      </c>
      <c r="B2028" s="46">
        <v>11480.0</v>
      </c>
      <c r="C2028" s="48" t="s">
        <v>4106</v>
      </c>
      <c r="D2028" s="48"/>
    </row>
    <row r="2029">
      <c r="A2029" s="47">
        <v>45705.48533564815</v>
      </c>
      <c r="B2029" s="46">
        <v>20560.0</v>
      </c>
      <c r="C2029" s="46"/>
      <c r="D2029" s="46"/>
    </row>
    <row r="2030">
      <c r="A2030" s="47">
        <v>45705.48582175926</v>
      </c>
      <c r="B2030" s="46">
        <v>9580.0</v>
      </c>
      <c r="C2030" s="46"/>
      <c r="D2030" s="46"/>
    </row>
    <row r="2031">
      <c r="A2031" s="47">
        <v>45705.48667824074</v>
      </c>
      <c r="B2031" s="46">
        <v>14200.0</v>
      </c>
      <c r="C2031" s="46"/>
      <c r="D2031" s="46"/>
    </row>
    <row r="2032">
      <c r="A2032" s="47">
        <v>45705.49517361111</v>
      </c>
      <c r="B2032" s="46">
        <v>32220.0</v>
      </c>
      <c r="C2032" s="48" t="s">
        <v>4013</v>
      </c>
      <c r="D2032" s="48"/>
    </row>
    <row r="2033">
      <c r="A2033" s="47">
        <v>45705.49550925926</v>
      </c>
      <c r="B2033" s="46">
        <v>10300.0</v>
      </c>
      <c r="C2033" s="46"/>
      <c r="D2033" s="46"/>
    </row>
    <row r="2034">
      <c r="A2034" s="47">
        <v>45705.49570601852</v>
      </c>
      <c r="B2034" s="46">
        <v>2760.0</v>
      </c>
      <c r="C2034" s="46"/>
      <c r="D2034" s="46"/>
    </row>
    <row r="2035">
      <c r="A2035" s="47">
        <v>45705.511354166665</v>
      </c>
      <c r="B2035" s="46">
        <v>2560.0</v>
      </c>
      <c r="C2035" s="46"/>
      <c r="D2035" s="46"/>
    </row>
    <row r="2036">
      <c r="A2036" s="47">
        <v>45705.51201388889</v>
      </c>
      <c r="B2036" s="46">
        <v>2560.0</v>
      </c>
      <c r="C2036" s="48" t="s">
        <v>744</v>
      </c>
      <c r="D2036" s="48"/>
    </row>
    <row r="2037">
      <c r="A2037" s="47">
        <v>45705.51238425926</v>
      </c>
      <c r="B2037" s="46">
        <v>22080.0</v>
      </c>
      <c r="C2037" s="48" t="s">
        <v>4171</v>
      </c>
      <c r="D2037" s="48"/>
    </row>
    <row r="2038">
      <c r="A2038" s="47">
        <v>45705.51259259259</v>
      </c>
      <c r="B2038" s="46">
        <v>3220.0</v>
      </c>
      <c r="C2038" s="48" t="s">
        <v>3990</v>
      </c>
      <c r="D2038" s="48"/>
    </row>
    <row r="2039">
      <c r="A2039" s="47">
        <v>45705.515011574076</v>
      </c>
      <c r="B2039" s="46">
        <v>2520.0</v>
      </c>
      <c r="C2039" s="48" t="s">
        <v>744</v>
      </c>
      <c r="D2039" s="48"/>
    </row>
    <row r="2040">
      <c r="A2040" s="47">
        <v>45705.516018518516</v>
      </c>
      <c r="B2040" s="46">
        <v>2880.0</v>
      </c>
      <c r="C2040" s="48" t="s">
        <v>3990</v>
      </c>
      <c r="D2040" s="48"/>
    </row>
    <row r="2041">
      <c r="A2041" s="47">
        <v>45705.51844907407</v>
      </c>
      <c r="B2041" s="46">
        <v>10680.0</v>
      </c>
      <c r="C2041" s="48" t="s">
        <v>4342</v>
      </c>
      <c r="D2041" s="48"/>
    </row>
    <row r="2042">
      <c r="A2042" s="47">
        <v>45705.524722222224</v>
      </c>
      <c r="B2042" s="46">
        <v>2600.0</v>
      </c>
      <c r="C2042" s="46"/>
      <c r="D2042" s="46"/>
    </row>
    <row r="2043">
      <c r="A2043" s="47">
        <v>45705.52659722222</v>
      </c>
      <c r="B2043" s="46">
        <v>13640.0</v>
      </c>
      <c r="C2043" s="46"/>
      <c r="D2043" s="46"/>
    </row>
    <row r="2044">
      <c r="A2044" s="47">
        <v>45705.52668981482</v>
      </c>
      <c r="B2044" s="46">
        <v>2620.0</v>
      </c>
      <c r="C2044" s="46"/>
      <c r="D2044" s="46"/>
    </row>
    <row r="2045">
      <c r="A2045" s="47">
        <v>45705.52793981481</v>
      </c>
      <c r="B2045" s="46">
        <v>3960.0</v>
      </c>
      <c r="C2045" s="48" t="s">
        <v>4343</v>
      </c>
      <c r="D2045" s="48"/>
    </row>
    <row r="2046">
      <c r="A2046" s="47">
        <v>45705.54530092593</v>
      </c>
      <c r="B2046" s="46">
        <v>34480.0</v>
      </c>
      <c r="C2046" s="48" t="s">
        <v>4171</v>
      </c>
      <c r="D2046" s="48"/>
    </row>
    <row r="2047">
      <c r="A2047" s="47">
        <v>45705.571967592594</v>
      </c>
      <c r="B2047" s="46">
        <v>11460.0</v>
      </c>
      <c r="C2047" s="46"/>
      <c r="D2047" s="46"/>
    </row>
    <row r="2048">
      <c r="A2048" s="47">
        <v>45705.5724537037</v>
      </c>
      <c r="B2048" s="46">
        <v>10420.0</v>
      </c>
      <c r="C2048" s="46"/>
      <c r="D2048" s="46"/>
    </row>
    <row r="2049">
      <c r="A2049" s="47">
        <v>45705.574467592596</v>
      </c>
      <c r="B2049" s="46">
        <v>2520.0</v>
      </c>
      <c r="C2049" s="46"/>
      <c r="D2049" s="46"/>
    </row>
    <row r="2050">
      <c r="A2050" s="47">
        <v>45705.577881944446</v>
      </c>
      <c r="B2050" s="46">
        <v>3240.0</v>
      </c>
      <c r="C2050" s="46"/>
      <c r="D2050" s="46"/>
    </row>
    <row r="2051">
      <c r="A2051" s="47">
        <v>45705.58173611111</v>
      </c>
      <c r="B2051" s="46">
        <v>10220.0</v>
      </c>
      <c r="C2051" s="46"/>
      <c r="D2051" s="46"/>
    </row>
    <row r="2052">
      <c r="A2052" s="47">
        <v>45705.59292824074</v>
      </c>
      <c r="B2052" s="46">
        <v>13340.0</v>
      </c>
      <c r="C2052" s="48" t="s">
        <v>4344</v>
      </c>
      <c r="D2052" s="48"/>
    </row>
    <row r="2053">
      <c r="A2053" s="47">
        <v>45705.59353009259</v>
      </c>
      <c r="B2053" s="46">
        <v>13700.0</v>
      </c>
      <c r="C2053" s="46"/>
      <c r="D2053" s="46"/>
    </row>
    <row r="2054">
      <c r="A2054" s="47">
        <v>45705.59778935185</v>
      </c>
      <c r="B2054" s="46">
        <v>16780.0</v>
      </c>
      <c r="C2054" s="46"/>
      <c r="D2054" s="46"/>
    </row>
    <row r="2055">
      <c r="A2055" s="47">
        <v>45705.606261574074</v>
      </c>
      <c r="B2055" s="46">
        <v>10100.0</v>
      </c>
      <c r="C2055" s="46"/>
      <c r="D2055" s="46"/>
    </row>
    <row r="2056">
      <c r="A2056" s="47">
        <v>45705.61920138889</v>
      </c>
      <c r="B2056" s="46">
        <v>25060.0</v>
      </c>
      <c r="C2056" s="48" t="s">
        <v>4345</v>
      </c>
      <c r="D2056" s="48"/>
    </row>
    <row r="2057">
      <c r="A2057" s="47">
        <v>45705.63045138889</v>
      </c>
      <c r="B2057" s="46">
        <v>18080.0</v>
      </c>
      <c r="C2057" s="48" t="s">
        <v>4303</v>
      </c>
      <c r="D2057" s="48"/>
    </row>
    <row r="2058">
      <c r="A2058" s="47">
        <v>45705.63631944444</v>
      </c>
      <c r="B2058" s="46">
        <v>12820.0</v>
      </c>
      <c r="C2058" s="48" t="s">
        <v>4025</v>
      </c>
      <c r="D2058" s="48"/>
    </row>
    <row r="2059">
      <c r="A2059" s="47">
        <v>45705.63903935185</v>
      </c>
      <c r="B2059" s="46">
        <v>9020.0</v>
      </c>
      <c r="C2059" s="46"/>
      <c r="D2059" s="46"/>
    </row>
    <row r="2060">
      <c r="A2060" s="47">
        <v>45705.646145833336</v>
      </c>
      <c r="B2060" s="46">
        <v>9420.0</v>
      </c>
      <c r="C2060" s="46"/>
      <c r="D2060" s="46"/>
    </row>
    <row r="2061">
      <c r="A2061" s="47">
        <v>45705.64674768518</v>
      </c>
      <c r="B2061" s="46">
        <v>3160.0</v>
      </c>
      <c r="C2061" s="48" t="s">
        <v>4272</v>
      </c>
      <c r="D2061" s="48"/>
    </row>
    <row r="2062">
      <c r="A2062" s="47">
        <v>45705.65357638889</v>
      </c>
      <c r="B2062" s="46">
        <v>2860.0</v>
      </c>
      <c r="C2062" s="48" t="s">
        <v>3994</v>
      </c>
      <c r="D2062" s="48"/>
    </row>
    <row r="2063">
      <c r="A2063" s="47">
        <v>45705.658842592595</v>
      </c>
      <c r="B2063" s="46">
        <v>17360.0</v>
      </c>
      <c r="C2063" s="46"/>
      <c r="D2063" s="46"/>
    </row>
    <row r="2064">
      <c r="A2064" s="47">
        <v>45705.68331018519</v>
      </c>
      <c r="B2064" s="46">
        <v>10520.0</v>
      </c>
      <c r="C2064" s="48" t="s">
        <v>4346</v>
      </c>
      <c r="D2064" s="48"/>
    </row>
    <row r="2065">
      <c r="A2065" s="47">
        <v>45705.6844212963</v>
      </c>
      <c r="B2065" s="46">
        <v>12800.0</v>
      </c>
      <c r="C2065" s="48" t="s">
        <v>4347</v>
      </c>
      <c r="D2065" s="48"/>
    </row>
    <row r="2066">
      <c r="A2066" s="47">
        <v>45705.69263888889</v>
      </c>
      <c r="B2066" s="46">
        <v>13680.0</v>
      </c>
      <c r="C2066" s="46"/>
      <c r="D2066" s="46"/>
    </row>
    <row r="2067">
      <c r="A2067" s="47">
        <v>45705.694861111115</v>
      </c>
      <c r="B2067" s="46">
        <v>12520.0</v>
      </c>
      <c r="C2067" s="48" t="s">
        <v>4348</v>
      </c>
      <c r="D2067" s="48"/>
    </row>
    <row r="2068">
      <c r="A2068" s="47">
        <v>45706.29211805556</v>
      </c>
      <c r="B2068" s="46">
        <v>10500.0</v>
      </c>
      <c r="C2068" s="46"/>
      <c r="D2068" s="46"/>
    </row>
    <row r="2069">
      <c r="A2069" s="47">
        <v>45706.29347222222</v>
      </c>
      <c r="B2069" s="46">
        <v>9560.0</v>
      </c>
      <c r="C2069" s="46"/>
      <c r="D2069" s="46"/>
    </row>
    <row r="2070">
      <c r="A2070" s="47">
        <v>45706.29378472222</v>
      </c>
      <c r="B2070" s="46">
        <v>9920.0</v>
      </c>
      <c r="C2070" s="46"/>
      <c r="D2070" s="46"/>
    </row>
    <row r="2071">
      <c r="A2071" s="47">
        <v>45706.334074074075</v>
      </c>
      <c r="B2071" s="46">
        <v>16220.0</v>
      </c>
      <c r="C2071" s="46"/>
      <c r="D2071" s="46"/>
    </row>
    <row r="2072">
      <c r="A2072" s="47">
        <v>45706.33824074074</v>
      </c>
      <c r="B2072" s="46">
        <v>9620.0</v>
      </c>
      <c r="C2072" s="46"/>
      <c r="D2072" s="46"/>
    </row>
    <row r="2073">
      <c r="A2073" s="47">
        <v>45706.34091435185</v>
      </c>
      <c r="B2073" s="46">
        <v>13780.0</v>
      </c>
      <c r="C2073" s="46"/>
      <c r="D2073" s="46"/>
    </row>
    <row r="2074">
      <c r="A2074" s="47">
        <v>45706.34612268519</v>
      </c>
      <c r="B2074" s="46">
        <v>2820.0</v>
      </c>
      <c r="C2074" s="46"/>
      <c r="D2074" s="46"/>
    </row>
    <row r="2075">
      <c r="A2075" s="47">
        <v>45706.360983796294</v>
      </c>
      <c r="B2075" s="46">
        <v>2880.0</v>
      </c>
      <c r="C2075" s="48" t="s">
        <v>4349</v>
      </c>
      <c r="D2075" s="48"/>
    </row>
    <row r="2076">
      <c r="A2076" s="47">
        <v>45706.366689814815</v>
      </c>
      <c r="B2076" s="46">
        <v>3040.0</v>
      </c>
      <c r="C2076" s="48" t="s">
        <v>4350</v>
      </c>
      <c r="D2076" s="48"/>
    </row>
    <row r="2077">
      <c r="A2077" s="47">
        <v>45706.367847222224</v>
      </c>
      <c r="B2077" s="46">
        <v>30040.0</v>
      </c>
      <c r="C2077" s="48" t="s">
        <v>4157</v>
      </c>
      <c r="D2077" s="48"/>
    </row>
    <row r="2078">
      <c r="A2078" s="47">
        <v>45706.36887731482</v>
      </c>
      <c r="B2078" s="46">
        <v>2400.0</v>
      </c>
      <c r="C2078" s="48" t="s">
        <v>4351</v>
      </c>
      <c r="D2078" s="48"/>
    </row>
    <row r="2079">
      <c r="A2079" s="47">
        <v>45706.369039351855</v>
      </c>
      <c r="B2079" s="46">
        <v>3020.0</v>
      </c>
      <c r="C2079" s="48" t="s">
        <v>4352</v>
      </c>
      <c r="D2079" s="48"/>
    </row>
    <row r="2080">
      <c r="A2080" s="47">
        <v>45706.37207175926</v>
      </c>
      <c r="B2080" s="46">
        <v>12540.0</v>
      </c>
      <c r="C2080" s="48" t="s">
        <v>4353</v>
      </c>
      <c r="D2080" s="48"/>
    </row>
    <row r="2081">
      <c r="A2081" s="47">
        <v>45706.382881944446</v>
      </c>
      <c r="B2081" s="46">
        <v>14740.0</v>
      </c>
      <c r="C2081" s="48" t="s">
        <v>4354</v>
      </c>
      <c r="D2081" s="48"/>
    </row>
    <row r="2082">
      <c r="A2082" s="47">
        <v>45706.391388888886</v>
      </c>
      <c r="B2082" s="46">
        <v>10820.0</v>
      </c>
      <c r="C2082" s="48" t="s">
        <v>4001</v>
      </c>
      <c r="D2082" s="48"/>
    </row>
    <row r="2083">
      <c r="A2083" s="47">
        <v>45706.39628472222</v>
      </c>
      <c r="B2083" s="46">
        <v>11000.0</v>
      </c>
      <c r="C2083" s="46"/>
      <c r="D2083" s="46"/>
    </row>
    <row r="2084">
      <c r="A2084" s="47">
        <v>45706.39832175926</v>
      </c>
      <c r="B2084" s="46">
        <v>10040.0</v>
      </c>
      <c r="C2084" s="46"/>
      <c r="D2084" s="46"/>
    </row>
    <row r="2085">
      <c r="A2085" s="47">
        <v>45706.41306712963</v>
      </c>
      <c r="B2085" s="46">
        <v>13780.0</v>
      </c>
      <c r="C2085" s="46"/>
      <c r="D2085" s="46"/>
    </row>
    <row r="2086">
      <c r="A2086" s="47">
        <v>45706.4216087963</v>
      </c>
      <c r="B2086" s="46">
        <v>3040.0</v>
      </c>
      <c r="C2086" s="48" t="s">
        <v>4105</v>
      </c>
      <c r="D2086" s="48"/>
    </row>
    <row r="2087">
      <c r="A2087" s="47">
        <v>45706.42512731482</v>
      </c>
      <c r="B2087" s="46">
        <v>2820.0</v>
      </c>
      <c r="C2087" s="48" t="s">
        <v>4105</v>
      </c>
      <c r="D2087" s="48"/>
    </row>
    <row r="2088">
      <c r="A2088" s="47">
        <v>45706.43922453704</v>
      </c>
      <c r="B2088" s="46">
        <v>16120.0</v>
      </c>
      <c r="C2088" s="46"/>
      <c r="D2088" s="46"/>
    </row>
    <row r="2089">
      <c r="A2089" s="47">
        <v>45706.44143518519</v>
      </c>
      <c r="B2089" s="46">
        <v>13140.0</v>
      </c>
      <c r="C2089" s="48" t="s">
        <v>4089</v>
      </c>
      <c r="D2089" s="48"/>
    </row>
    <row r="2090">
      <c r="A2090" s="47">
        <v>45706.445243055554</v>
      </c>
      <c r="B2090" s="46">
        <v>10460.0</v>
      </c>
      <c r="C2090" s="46"/>
      <c r="D2090" s="46"/>
    </row>
    <row r="2091">
      <c r="A2091" s="47">
        <v>45706.452627314815</v>
      </c>
      <c r="B2091" s="46">
        <v>29320.0</v>
      </c>
      <c r="C2091" s="48" t="s">
        <v>4157</v>
      </c>
      <c r="D2091" s="48"/>
    </row>
    <row r="2092">
      <c r="A2092" s="47">
        <v>45706.45384259259</v>
      </c>
      <c r="B2092" s="46">
        <v>20600.0</v>
      </c>
      <c r="C2092" s="46"/>
      <c r="D2092" s="46"/>
    </row>
    <row r="2093">
      <c r="A2093" s="47">
        <v>45706.456030092595</v>
      </c>
      <c r="B2093" s="46">
        <v>6040.0</v>
      </c>
      <c r="C2093" s="46"/>
      <c r="D2093" s="46"/>
    </row>
    <row r="2094">
      <c r="A2094" s="47">
        <v>45706.45621527778</v>
      </c>
      <c r="B2094" s="46">
        <v>2900.0</v>
      </c>
      <c r="C2094" s="46"/>
      <c r="D2094" s="46"/>
    </row>
    <row r="2095">
      <c r="A2095" s="47">
        <v>45706.463275462964</v>
      </c>
      <c r="B2095" s="46">
        <v>2640.0</v>
      </c>
      <c r="C2095" s="46"/>
      <c r="D2095" s="46"/>
    </row>
    <row r="2096">
      <c r="A2096" s="47">
        <v>45706.464525462965</v>
      </c>
      <c r="B2096" s="46">
        <v>14060.0</v>
      </c>
      <c r="C2096" s="46"/>
      <c r="D2096" s="46"/>
    </row>
    <row r="2097">
      <c r="A2097" s="47">
        <v>45706.49082175926</v>
      </c>
      <c r="B2097" s="46">
        <v>13740.0</v>
      </c>
      <c r="C2097" s="46"/>
      <c r="D2097" s="46"/>
    </row>
    <row r="2098">
      <c r="A2098" s="47">
        <v>45706.50219907407</v>
      </c>
      <c r="B2098" s="46">
        <v>32440.0</v>
      </c>
      <c r="C2098" s="48" t="s">
        <v>4013</v>
      </c>
      <c r="D2098" s="48"/>
    </row>
    <row r="2099">
      <c r="A2099" s="47">
        <v>45706.511354166665</v>
      </c>
      <c r="B2099" s="46">
        <v>11700.0</v>
      </c>
      <c r="C2099" s="48" t="s">
        <v>4355</v>
      </c>
      <c r="D2099" s="48"/>
    </row>
    <row r="2100">
      <c r="A2100" s="47">
        <v>45706.511782407404</v>
      </c>
      <c r="B2100" s="46">
        <v>2700.0</v>
      </c>
      <c r="C2100" s="46"/>
      <c r="D2100" s="46"/>
    </row>
    <row r="2101">
      <c r="A2101" s="47">
        <v>45706.52292824074</v>
      </c>
      <c r="B2101" s="46">
        <v>10200.0</v>
      </c>
      <c r="C2101" s="46"/>
      <c r="D2101" s="46"/>
    </row>
    <row r="2102">
      <c r="A2102" s="47">
        <v>45706.55619212963</v>
      </c>
      <c r="B2102" s="46">
        <v>3540.0</v>
      </c>
      <c r="C2102" s="46"/>
      <c r="D2102" s="46"/>
    </row>
    <row r="2103">
      <c r="A2103" s="47">
        <v>45706.559652777774</v>
      </c>
      <c r="B2103" s="46">
        <v>2720.0</v>
      </c>
      <c r="C2103" s="46"/>
      <c r="D2103" s="46"/>
    </row>
    <row r="2104">
      <c r="A2104" s="47">
        <v>45706.56010416667</v>
      </c>
      <c r="B2104" s="46">
        <v>3320.0</v>
      </c>
      <c r="C2104" s="46"/>
      <c r="D2104" s="46"/>
    </row>
    <row r="2105">
      <c r="A2105" s="47">
        <v>45706.57561342593</v>
      </c>
      <c r="B2105" s="46">
        <v>18880.0</v>
      </c>
      <c r="C2105" s="48" t="s">
        <v>4309</v>
      </c>
      <c r="D2105" s="48"/>
    </row>
    <row r="2106">
      <c r="A2106" s="47">
        <v>45706.58184027778</v>
      </c>
      <c r="B2106" s="46">
        <v>10000.0</v>
      </c>
      <c r="C2106" s="46"/>
      <c r="D2106" s="46"/>
    </row>
    <row r="2107">
      <c r="A2107" s="47">
        <v>45706.589641203704</v>
      </c>
      <c r="B2107" s="46">
        <v>14900.0</v>
      </c>
      <c r="C2107" s="48" t="s">
        <v>4185</v>
      </c>
      <c r="D2107" s="48"/>
    </row>
    <row r="2108">
      <c r="A2108" s="47">
        <v>45706.58974537037</v>
      </c>
      <c r="B2108" s="46">
        <v>3300.0</v>
      </c>
      <c r="C2108" s="46"/>
      <c r="D2108" s="46"/>
    </row>
    <row r="2109">
      <c r="A2109" s="47">
        <v>45706.59278935185</v>
      </c>
      <c r="B2109" s="46">
        <v>3280.0</v>
      </c>
      <c r="C2109" s="46"/>
      <c r="D2109" s="46"/>
    </row>
    <row r="2110">
      <c r="A2110" s="47">
        <v>45706.5978125</v>
      </c>
      <c r="B2110" s="46">
        <v>13760.0</v>
      </c>
      <c r="C2110" s="46"/>
      <c r="D2110" s="46"/>
    </row>
    <row r="2111">
      <c r="A2111" s="47">
        <v>45706.59984953704</v>
      </c>
      <c r="B2111" s="46">
        <v>10780.0</v>
      </c>
      <c r="C2111" s="46"/>
      <c r="D2111" s="46"/>
    </row>
    <row r="2112">
      <c r="A2112" s="47">
        <v>45706.617118055554</v>
      </c>
      <c r="B2112" s="46">
        <v>30920.0</v>
      </c>
      <c r="C2112" s="48" t="s">
        <v>4050</v>
      </c>
      <c r="D2112" s="48"/>
    </row>
    <row r="2113">
      <c r="A2113" s="47">
        <v>45706.623819444445</v>
      </c>
      <c r="B2113" s="46">
        <v>16060.0</v>
      </c>
      <c r="C2113" s="48" t="s">
        <v>4030</v>
      </c>
      <c r="D2113" s="48"/>
    </row>
    <row r="2114">
      <c r="A2114" s="47">
        <v>45706.62800925926</v>
      </c>
      <c r="B2114" s="46">
        <v>9560.0</v>
      </c>
      <c r="C2114" s="46"/>
      <c r="D2114" s="46"/>
    </row>
    <row r="2115">
      <c r="A2115" s="47">
        <v>45706.63392361111</v>
      </c>
      <c r="B2115" s="46">
        <v>15660.0</v>
      </c>
      <c r="C2115" s="48" t="s">
        <v>4356</v>
      </c>
      <c r="D2115" s="48"/>
    </row>
    <row r="2116">
      <c r="A2116" s="47">
        <v>45706.63431712963</v>
      </c>
      <c r="B2116" s="46">
        <v>3100.0</v>
      </c>
      <c r="C2116" s="48" t="s">
        <v>4112</v>
      </c>
      <c r="D2116" s="48"/>
    </row>
    <row r="2117">
      <c r="A2117" s="47">
        <v>45706.64309027778</v>
      </c>
      <c r="B2117" s="46">
        <v>2540.0</v>
      </c>
      <c r="C2117" s="46"/>
      <c r="D2117" s="46"/>
    </row>
    <row r="2118">
      <c r="A2118" s="47">
        <v>45706.64418981481</v>
      </c>
      <c r="B2118" s="46">
        <v>9440.0</v>
      </c>
      <c r="C2118" s="46"/>
      <c r="D2118" s="46"/>
    </row>
    <row r="2119">
      <c r="A2119" s="47">
        <v>45706.64733796296</v>
      </c>
      <c r="B2119" s="46">
        <v>13720.0</v>
      </c>
      <c r="C2119" s="46"/>
      <c r="D2119" s="46"/>
    </row>
    <row r="2120">
      <c r="A2120" s="47">
        <v>45706.651655092595</v>
      </c>
      <c r="B2120" s="46">
        <v>13960.0</v>
      </c>
      <c r="C2120" s="48" t="s">
        <v>4357</v>
      </c>
      <c r="D2120" s="48"/>
    </row>
    <row r="2121">
      <c r="A2121" s="47">
        <v>45706.65460648148</v>
      </c>
      <c r="B2121" s="46">
        <v>9600.0</v>
      </c>
      <c r="C2121" s="46"/>
      <c r="D2121" s="46"/>
    </row>
    <row r="2122">
      <c r="A2122" s="47">
        <v>45706.659537037034</v>
      </c>
      <c r="B2122" s="46">
        <v>8960.0</v>
      </c>
      <c r="C2122" s="46"/>
      <c r="D2122" s="46"/>
    </row>
    <row r="2123">
      <c r="A2123" s="47">
        <v>45706.66556712963</v>
      </c>
      <c r="B2123" s="46">
        <v>30620.0</v>
      </c>
      <c r="C2123" s="46"/>
      <c r="D2123" s="46"/>
    </row>
    <row r="2124">
      <c r="A2124" s="47">
        <v>45706.68299768519</v>
      </c>
      <c r="B2124" s="46">
        <v>15340.0</v>
      </c>
      <c r="C2124" s="48" t="s">
        <v>4314</v>
      </c>
      <c r="D2124" s="48"/>
    </row>
    <row r="2125">
      <c r="A2125" s="47">
        <v>45706.687893518516</v>
      </c>
      <c r="B2125" s="46">
        <v>10740.0</v>
      </c>
      <c r="C2125" s="48" t="s">
        <v>4358</v>
      </c>
      <c r="D2125" s="48"/>
    </row>
    <row r="2126">
      <c r="A2126" s="47">
        <v>45706.68827546296</v>
      </c>
      <c r="B2126" s="46">
        <v>11480.0</v>
      </c>
      <c r="C2126" s="48" t="s">
        <v>4359</v>
      </c>
      <c r="D2126" s="48"/>
    </row>
    <row r="2127">
      <c r="A2127" s="47">
        <v>45706.70248842592</v>
      </c>
      <c r="B2127" s="46">
        <v>13680.0</v>
      </c>
      <c r="C2127" s="46"/>
      <c r="D2127" s="46"/>
    </row>
    <row r="2128">
      <c r="A2128" s="47">
        <v>45707.29178240741</v>
      </c>
      <c r="B2128" s="46">
        <v>9600.0</v>
      </c>
      <c r="C2128" s="46"/>
      <c r="D2128" s="46"/>
    </row>
    <row r="2129">
      <c r="A2129" s="47">
        <v>45707.29231481482</v>
      </c>
      <c r="B2129" s="46">
        <v>9580.0</v>
      </c>
      <c r="C2129" s="46"/>
      <c r="D2129" s="46"/>
    </row>
    <row r="2130">
      <c r="A2130" s="47">
        <v>45707.292962962965</v>
      </c>
      <c r="B2130" s="46">
        <v>10000.0</v>
      </c>
      <c r="C2130" s="46"/>
      <c r="D2130" s="46"/>
    </row>
    <row r="2131">
      <c r="A2131" s="47">
        <v>45707.317141203705</v>
      </c>
      <c r="B2131" s="46">
        <v>11200.0</v>
      </c>
      <c r="C2131" s="48" t="s">
        <v>4360</v>
      </c>
      <c r="D2131" s="48"/>
    </row>
    <row r="2132">
      <c r="A2132" s="47">
        <v>45707.32939814815</v>
      </c>
      <c r="B2132" s="46">
        <v>18100.0</v>
      </c>
      <c r="C2132" s="48" t="s">
        <v>4361</v>
      </c>
      <c r="D2132" s="48"/>
    </row>
    <row r="2133">
      <c r="A2133" s="47">
        <v>45707.32969907407</v>
      </c>
      <c r="B2133" s="46">
        <v>10600.0</v>
      </c>
      <c r="C2133" s="46"/>
      <c r="D2133" s="46"/>
    </row>
    <row r="2134">
      <c r="A2134" s="47">
        <v>45707.337743055556</v>
      </c>
      <c r="B2134" s="46">
        <v>12060.0</v>
      </c>
      <c r="C2134" s="48" t="s">
        <v>4137</v>
      </c>
      <c r="D2134" s="48"/>
    </row>
    <row r="2135">
      <c r="A2135" s="47">
        <v>45707.34278935185</v>
      </c>
      <c r="B2135" s="46">
        <v>3420.0</v>
      </c>
      <c r="C2135" s="46"/>
      <c r="D2135" s="46"/>
    </row>
    <row r="2136">
      <c r="A2136" s="47">
        <v>45707.34415509259</v>
      </c>
      <c r="B2136" s="46">
        <v>9400.0</v>
      </c>
      <c r="C2136" s="46"/>
      <c r="D2136" s="46"/>
    </row>
    <row r="2137">
      <c r="A2137" s="47">
        <v>45707.348657407405</v>
      </c>
      <c r="B2137" s="46">
        <v>9760.0</v>
      </c>
      <c r="C2137" s="46"/>
      <c r="D2137" s="46"/>
    </row>
    <row r="2138">
      <c r="A2138" s="47">
        <v>45707.35199074074</v>
      </c>
      <c r="B2138" s="46">
        <v>3100.0</v>
      </c>
      <c r="C2138" s="46"/>
      <c r="D2138" s="46"/>
    </row>
    <row r="2139">
      <c r="A2139" s="47">
        <v>45707.354479166665</v>
      </c>
      <c r="B2139" s="46">
        <v>2940.0</v>
      </c>
      <c r="C2139" s="48" t="s">
        <v>4017</v>
      </c>
      <c r="D2139" s="48"/>
    </row>
    <row r="2140">
      <c r="A2140" s="47">
        <v>45707.364224537036</v>
      </c>
      <c r="B2140" s="46">
        <v>2300.0</v>
      </c>
      <c r="C2140" s="48" t="s">
        <v>4077</v>
      </c>
      <c r="D2140" s="48"/>
    </row>
    <row r="2141">
      <c r="A2141" s="47">
        <v>45707.38290509259</v>
      </c>
      <c r="B2141" s="46">
        <v>2560.0</v>
      </c>
      <c r="C2141" s="46"/>
      <c r="D2141" s="46"/>
    </row>
    <row r="2142">
      <c r="A2142" s="47">
        <v>45707.387407407405</v>
      </c>
      <c r="B2142" s="46">
        <v>12340.0</v>
      </c>
      <c r="C2142" s="48" t="s">
        <v>4362</v>
      </c>
      <c r="D2142" s="48"/>
    </row>
    <row r="2143">
      <c r="A2143" s="47">
        <v>45707.38915509259</v>
      </c>
      <c r="B2143" s="46">
        <v>12820.0</v>
      </c>
      <c r="C2143" s="48" t="s">
        <v>4363</v>
      </c>
      <c r="D2143" s="48"/>
    </row>
    <row r="2144">
      <c r="A2144" s="47">
        <v>45707.390173611115</v>
      </c>
      <c r="B2144" s="46">
        <v>4120.0</v>
      </c>
      <c r="C2144" s="48" t="s">
        <v>4082</v>
      </c>
      <c r="D2144" s="48"/>
    </row>
    <row r="2145">
      <c r="A2145" s="47">
        <v>45707.394594907404</v>
      </c>
      <c r="B2145" s="46">
        <v>10140.0</v>
      </c>
      <c r="C2145" s="46"/>
      <c r="D2145" s="46"/>
    </row>
    <row r="2146">
      <c r="A2146" s="47">
        <v>45707.39611111111</v>
      </c>
      <c r="B2146" s="46">
        <v>3100.0</v>
      </c>
      <c r="C2146" s="46"/>
      <c r="D2146" s="46"/>
    </row>
    <row r="2147">
      <c r="A2147" s="47">
        <v>45707.396689814814</v>
      </c>
      <c r="B2147" s="46">
        <v>9820.0</v>
      </c>
      <c r="C2147" s="46"/>
      <c r="D2147" s="46"/>
    </row>
    <row r="2148">
      <c r="A2148" s="47">
        <v>45707.401458333334</v>
      </c>
      <c r="B2148" s="46">
        <v>13260.0</v>
      </c>
      <c r="C2148" s="48" t="s">
        <v>3993</v>
      </c>
      <c r="D2148" s="48"/>
    </row>
    <row r="2149">
      <c r="A2149" s="47">
        <v>45707.401655092595</v>
      </c>
      <c r="B2149" s="46">
        <v>2740.0</v>
      </c>
      <c r="C2149" s="46"/>
      <c r="D2149" s="46"/>
    </row>
    <row r="2150">
      <c r="A2150" s="47">
        <v>45707.40530092592</v>
      </c>
      <c r="B2150" s="46">
        <v>9760.0</v>
      </c>
      <c r="C2150" s="46"/>
      <c r="D2150" s="46"/>
    </row>
    <row r="2151">
      <c r="A2151" s="47">
        <v>45707.415717592594</v>
      </c>
      <c r="B2151" s="46">
        <v>3180.0</v>
      </c>
      <c r="C2151" s="46"/>
      <c r="D2151" s="46"/>
    </row>
    <row r="2152">
      <c r="A2152" s="47">
        <v>45707.43760416667</v>
      </c>
      <c r="B2152" s="46">
        <v>2580.0</v>
      </c>
      <c r="C2152" s="46"/>
      <c r="D2152" s="46"/>
    </row>
    <row r="2153">
      <c r="A2153" s="47">
        <v>45707.438784722224</v>
      </c>
      <c r="B2153" s="46">
        <v>14200.0</v>
      </c>
      <c r="C2153" s="48" t="s">
        <v>4364</v>
      </c>
      <c r="D2153" s="48"/>
    </row>
    <row r="2154">
      <c r="A2154" s="47">
        <v>45707.449594907404</v>
      </c>
      <c r="B2154" s="46">
        <v>2620.0</v>
      </c>
      <c r="C2154" s="46"/>
      <c r="D2154" s="46"/>
    </row>
    <row r="2155">
      <c r="A2155" s="47">
        <v>45707.450520833336</v>
      </c>
      <c r="B2155" s="46">
        <v>21140.0</v>
      </c>
      <c r="C2155" s="46"/>
      <c r="D2155" s="46"/>
    </row>
    <row r="2156">
      <c r="A2156" s="47">
        <v>45707.453356481485</v>
      </c>
      <c r="B2156" s="46">
        <v>10400.0</v>
      </c>
      <c r="C2156" s="46"/>
      <c r="D2156" s="46"/>
    </row>
    <row r="2157">
      <c r="A2157" s="47">
        <v>45707.45349537037</v>
      </c>
      <c r="B2157" s="46">
        <v>2700.0</v>
      </c>
      <c r="C2157" s="46"/>
      <c r="D2157" s="46"/>
    </row>
    <row r="2158">
      <c r="A2158" s="47">
        <v>45707.46208333333</v>
      </c>
      <c r="B2158" s="46">
        <v>19640.0</v>
      </c>
      <c r="C2158" s="46"/>
      <c r="D2158" s="46"/>
    </row>
    <row r="2159">
      <c r="A2159" s="47">
        <v>45707.466145833336</v>
      </c>
      <c r="B2159" s="46">
        <v>15140.0</v>
      </c>
      <c r="C2159" s="48" t="s">
        <v>4365</v>
      </c>
      <c r="D2159" s="48"/>
    </row>
    <row r="2160">
      <c r="A2160" s="47">
        <v>45707.47300925926</v>
      </c>
      <c r="B2160" s="46">
        <v>5820.0</v>
      </c>
      <c r="C2160" s="46"/>
      <c r="D2160" s="46"/>
    </row>
    <row r="2161">
      <c r="A2161" s="47">
        <v>45707.4803125</v>
      </c>
      <c r="B2161" s="46">
        <v>2900.0</v>
      </c>
      <c r="C2161" s="48" t="s">
        <v>4366</v>
      </c>
      <c r="D2161" s="48"/>
    </row>
    <row r="2162">
      <c r="A2162" s="47">
        <v>45707.50171296296</v>
      </c>
      <c r="B2162" s="46">
        <v>10880.0</v>
      </c>
      <c r="C2162" s="48" t="s">
        <v>4367</v>
      </c>
      <c r="D2162" s="48"/>
    </row>
    <row r="2163">
      <c r="A2163" s="47">
        <v>45707.50329861111</v>
      </c>
      <c r="B2163" s="46">
        <v>14120.0</v>
      </c>
      <c r="C2163" s="46"/>
      <c r="D2163" s="46"/>
    </row>
    <row r="2164">
      <c r="A2164" s="47">
        <v>45707.50478009259</v>
      </c>
      <c r="B2164" s="46">
        <v>3560.0</v>
      </c>
      <c r="C2164" s="48" t="s">
        <v>4368</v>
      </c>
      <c r="D2164" s="48"/>
    </row>
    <row r="2165">
      <c r="A2165" s="47">
        <v>45707.511469907404</v>
      </c>
      <c r="B2165" s="46">
        <v>9660.0</v>
      </c>
      <c r="C2165" s="46"/>
      <c r="D2165" s="46"/>
    </row>
    <row r="2166">
      <c r="A2166" s="47">
        <v>45707.52239583333</v>
      </c>
      <c r="B2166" s="46">
        <v>11600.0</v>
      </c>
      <c r="C2166" s="48" t="s">
        <v>4135</v>
      </c>
      <c r="D2166" s="48"/>
    </row>
    <row r="2167">
      <c r="A2167" s="47">
        <v>45707.52340277778</v>
      </c>
      <c r="B2167" s="46">
        <v>3240.0</v>
      </c>
      <c r="C2167" s="46"/>
      <c r="D2167" s="46"/>
    </row>
    <row r="2168">
      <c r="A2168" s="47">
        <v>45707.52674768519</v>
      </c>
      <c r="B2168" s="46">
        <v>2920.0</v>
      </c>
      <c r="C2168" s="46"/>
      <c r="D2168" s="46"/>
    </row>
    <row r="2169">
      <c r="A2169" s="47">
        <v>45707.52966435185</v>
      </c>
      <c r="B2169" s="46">
        <v>3200.0</v>
      </c>
      <c r="C2169" s="48" t="s">
        <v>744</v>
      </c>
      <c r="D2169" s="48"/>
    </row>
    <row r="2170">
      <c r="A2170" s="47">
        <v>45707.53790509259</v>
      </c>
      <c r="B2170" s="46">
        <v>2520.0</v>
      </c>
      <c r="C2170" s="48" t="s">
        <v>4004</v>
      </c>
      <c r="D2170" s="48"/>
    </row>
    <row r="2171">
      <c r="A2171" s="47">
        <v>45707.562627314815</v>
      </c>
      <c r="B2171" s="46">
        <v>19900.0</v>
      </c>
      <c r="C2171" s="48" t="s">
        <v>4369</v>
      </c>
      <c r="D2171" s="48"/>
    </row>
    <row r="2172">
      <c r="A2172" s="47">
        <v>45707.566770833335</v>
      </c>
      <c r="B2172" s="46">
        <v>10000.0</v>
      </c>
      <c r="C2172" s="46"/>
      <c r="D2172" s="46"/>
    </row>
    <row r="2173">
      <c r="A2173" s="47">
        <v>45707.57082175926</v>
      </c>
      <c r="B2173" s="46">
        <v>16120.0</v>
      </c>
      <c r="C2173" s="46"/>
      <c r="D2173" s="46"/>
    </row>
    <row r="2174">
      <c r="A2174" s="47">
        <v>45707.591215277775</v>
      </c>
      <c r="B2174" s="46">
        <v>16420.0</v>
      </c>
      <c r="C2174" s="48" t="s">
        <v>4332</v>
      </c>
      <c r="D2174" s="48"/>
    </row>
    <row r="2175">
      <c r="A2175" s="47">
        <v>45707.59149305556</v>
      </c>
      <c r="B2175" s="46">
        <v>3720.0</v>
      </c>
      <c r="C2175" s="46"/>
      <c r="D2175" s="46"/>
    </row>
    <row r="2176">
      <c r="A2176" s="47">
        <v>45707.602534722224</v>
      </c>
      <c r="B2176" s="46">
        <v>10240.0</v>
      </c>
      <c r="C2176" s="46"/>
      <c r="D2176" s="46"/>
    </row>
    <row r="2177">
      <c r="A2177" s="47">
        <v>45707.60533564815</v>
      </c>
      <c r="B2177" s="46">
        <v>14020.0</v>
      </c>
      <c r="C2177" s="46"/>
      <c r="D2177" s="46"/>
    </row>
    <row r="2178">
      <c r="A2178" s="47">
        <v>45707.612233796295</v>
      </c>
      <c r="B2178" s="46">
        <v>3240.0</v>
      </c>
      <c r="C2178" s="48" t="s">
        <v>744</v>
      </c>
      <c r="D2178" s="48"/>
    </row>
    <row r="2179">
      <c r="A2179" s="47">
        <v>45707.612662037034</v>
      </c>
      <c r="B2179" s="46">
        <v>9960.0</v>
      </c>
      <c r="C2179" s="46"/>
      <c r="D2179" s="46"/>
    </row>
    <row r="2180">
      <c r="A2180" s="47">
        <v>45707.62972222222</v>
      </c>
      <c r="B2180" s="46">
        <v>2520.0</v>
      </c>
      <c r="C2180" s="48" t="s">
        <v>4004</v>
      </c>
      <c r="D2180" s="48"/>
    </row>
    <row r="2181">
      <c r="A2181" s="47">
        <v>45707.63133101852</v>
      </c>
      <c r="B2181" s="46">
        <v>11560.0</v>
      </c>
      <c r="C2181" s="46"/>
      <c r="D2181" s="46"/>
    </row>
    <row r="2182">
      <c r="A2182" s="47">
        <v>45707.641076388885</v>
      </c>
      <c r="B2182" s="46">
        <v>10180.0</v>
      </c>
      <c r="C2182" s="46"/>
      <c r="D2182" s="46"/>
    </row>
    <row r="2183">
      <c r="A2183" s="47">
        <v>45707.64803240741</v>
      </c>
      <c r="B2183" s="46">
        <v>10380.0</v>
      </c>
      <c r="C2183" s="46"/>
      <c r="D2183" s="46"/>
    </row>
    <row r="2184">
      <c r="A2184" s="47">
        <v>45707.65553240741</v>
      </c>
      <c r="B2184" s="46">
        <v>11280.0</v>
      </c>
      <c r="C2184" s="48" t="s">
        <v>4370</v>
      </c>
      <c r="D2184" s="48"/>
    </row>
    <row r="2185">
      <c r="A2185" s="47">
        <v>45707.658483796295</v>
      </c>
      <c r="B2185" s="46">
        <v>9660.0</v>
      </c>
      <c r="C2185" s="48" t="s">
        <v>4371</v>
      </c>
      <c r="D2185" s="48"/>
    </row>
    <row r="2186">
      <c r="A2186" s="47">
        <v>45707.66259259259</v>
      </c>
      <c r="B2186" s="46">
        <v>9040.0</v>
      </c>
      <c r="C2186" s="46"/>
      <c r="D2186" s="46"/>
    </row>
    <row r="2187">
      <c r="A2187" s="47">
        <v>45707.667962962965</v>
      </c>
      <c r="B2187" s="46">
        <v>2100.0</v>
      </c>
      <c r="C2187" s="46"/>
      <c r="D2187" s="46"/>
    </row>
    <row r="2188">
      <c r="A2188" s="47">
        <v>45707.67313657407</v>
      </c>
      <c r="B2188" s="46">
        <v>2000.0</v>
      </c>
      <c r="C2188" s="46"/>
      <c r="D2188" s="46"/>
    </row>
    <row r="2189">
      <c r="A2189" s="47">
        <v>45707.67431712963</v>
      </c>
      <c r="B2189" s="46">
        <v>2940.0</v>
      </c>
      <c r="C2189" s="48" t="s">
        <v>4111</v>
      </c>
      <c r="D2189" s="48"/>
    </row>
    <row r="2190">
      <c r="A2190" s="47">
        <v>45707.67729166667</v>
      </c>
      <c r="B2190" s="46">
        <v>17260.0</v>
      </c>
      <c r="C2190" s="48" t="s">
        <v>4372</v>
      </c>
      <c r="D2190" s="48"/>
    </row>
    <row r="2191">
      <c r="A2191" s="47">
        <v>45707.67952546296</v>
      </c>
      <c r="B2191" s="46">
        <v>2640.0</v>
      </c>
      <c r="C2191" s="48" t="s">
        <v>4373</v>
      </c>
      <c r="D2191" s="48"/>
    </row>
    <row r="2192">
      <c r="A2192" s="47">
        <v>45707.69832175926</v>
      </c>
      <c r="B2192" s="46">
        <v>10940.0</v>
      </c>
      <c r="C2192" s="46"/>
      <c r="D2192" s="46"/>
    </row>
    <row r="2193">
      <c r="A2193" s="47">
        <v>45708.27549768519</v>
      </c>
      <c r="B2193" s="46">
        <v>12780.0</v>
      </c>
      <c r="C2193" s="46"/>
      <c r="D2193" s="46"/>
    </row>
    <row r="2194">
      <c r="A2194" s="47">
        <v>45708.290914351855</v>
      </c>
      <c r="B2194" s="46">
        <v>16140.0</v>
      </c>
      <c r="C2194" s="46"/>
      <c r="D2194" s="46"/>
    </row>
    <row r="2195">
      <c r="A2195" s="47">
        <v>45708.33288194444</v>
      </c>
      <c r="B2195" s="46">
        <v>10960.0</v>
      </c>
      <c r="C2195" s="48" t="s">
        <v>4374</v>
      </c>
      <c r="D2195" s="48"/>
    </row>
    <row r="2196">
      <c r="A2196" s="47">
        <v>45708.33357638889</v>
      </c>
      <c r="B2196" s="46">
        <v>13740.0</v>
      </c>
      <c r="C2196" s="46"/>
      <c r="D2196" s="46"/>
    </row>
    <row r="2197">
      <c r="A2197" s="47">
        <v>45708.3371412037</v>
      </c>
      <c r="B2197" s="46">
        <v>3620.0</v>
      </c>
      <c r="C2197" s="46"/>
      <c r="D2197" s="46"/>
    </row>
    <row r="2198">
      <c r="A2198" s="47">
        <v>45708.34150462963</v>
      </c>
      <c r="B2198" s="46">
        <v>10560.0</v>
      </c>
      <c r="C2198" s="46"/>
      <c r="D2198" s="46"/>
    </row>
    <row r="2199">
      <c r="A2199" s="47">
        <v>45708.341898148145</v>
      </c>
      <c r="B2199" s="46">
        <v>3460.0</v>
      </c>
      <c r="C2199" s="48" t="s">
        <v>4017</v>
      </c>
      <c r="D2199" s="48"/>
    </row>
    <row r="2200">
      <c r="A2200" s="47">
        <v>45708.34957175926</v>
      </c>
      <c r="B2200" s="46">
        <v>11280.0</v>
      </c>
      <c r="C2200" s="48" t="s">
        <v>4375</v>
      </c>
      <c r="D2200" s="48"/>
    </row>
    <row r="2201">
      <c r="A2201" s="47">
        <v>45708.35381944444</v>
      </c>
      <c r="B2201" s="46">
        <v>2300.0</v>
      </c>
      <c r="C2201" s="46"/>
      <c r="D2201" s="46"/>
    </row>
    <row r="2202">
      <c r="A2202" s="47">
        <v>45708.356041666666</v>
      </c>
      <c r="B2202" s="46">
        <v>3100.0</v>
      </c>
      <c r="C2202" s="46"/>
      <c r="D2202" s="46"/>
    </row>
    <row r="2203">
      <c r="A2203" s="47">
        <v>45708.359768518516</v>
      </c>
      <c r="B2203" s="46">
        <v>10420.0</v>
      </c>
      <c r="C2203" s="46"/>
      <c r="D2203" s="46"/>
    </row>
    <row r="2204">
      <c r="A2204" s="47">
        <v>45708.38101851852</v>
      </c>
      <c r="B2204" s="46">
        <v>14400.0</v>
      </c>
      <c r="C2204" s="48" t="s">
        <v>4045</v>
      </c>
      <c r="D2204" s="48"/>
    </row>
    <row r="2205">
      <c r="A2205" s="47">
        <v>45708.381585648145</v>
      </c>
      <c r="B2205" s="46">
        <v>32520.0</v>
      </c>
      <c r="C2205" s="48" t="s">
        <v>4050</v>
      </c>
      <c r="D2205" s="48"/>
    </row>
    <row r="2206">
      <c r="A2206" s="47">
        <v>45708.3822337963</v>
      </c>
      <c r="B2206" s="46">
        <v>4200.0</v>
      </c>
      <c r="C2206" s="48" t="s">
        <v>3989</v>
      </c>
      <c r="D2206" s="48"/>
    </row>
    <row r="2207">
      <c r="A2207" s="47">
        <v>45708.38349537037</v>
      </c>
      <c r="B2207" s="46">
        <v>3000.0</v>
      </c>
      <c r="C2207" s="46"/>
      <c r="D2207" s="46"/>
    </row>
    <row r="2208">
      <c r="A2208" s="47">
        <v>45708.38928240741</v>
      </c>
      <c r="B2208" s="46">
        <v>2940.0</v>
      </c>
      <c r="C2208" s="46"/>
      <c r="D2208" s="46"/>
    </row>
    <row r="2209">
      <c r="A2209" s="47">
        <v>45708.389560185184</v>
      </c>
      <c r="B2209" s="46">
        <v>2900.0</v>
      </c>
      <c r="C2209" s="48" t="s">
        <v>3990</v>
      </c>
      <c r="D2209" s="48"/>
    </row>
    <row r="2210">
      <c r="A2210" s="47">
        <v>45708.39131944445</v>
      </c>
      <c r="B2210" s="46">
        <v>9620.0</v>
      </c>
      <c r="C2210" s="46"/>
      <c r="D2210" s="46"/>
    </row>
    <row r="2211">
      <c r="A2211" s="47">
        <v>45708.39569444444</v>
      </c>
      <c r="B2211" s="46">
        <v>12800.0</v>
      </c>
      <c r="C2211" s="48" t="s">
        <v>4299</v>
      </c>
      <c r="D2211" s="48"/>
    </row>
    <row r="2212">
      <c r="A2212" s="47">
        <v>45708.39969907407</v>
      </c>
      <c r="B2212" s="46">
        <v>3460.0</v>
      </c>
      <c r="C2212" s="48" t="s">
        <v>3989</v>
      </c>
      <c r="D2212" s="48"/>
    </row>
    <row r="2213">
      <c r="A2213" s="47">
        <v>45708.406481481485</v>
      </c>
      <c r="B2213" s="46">
        <v>2780.0</v>
      </c>
      <c r="C2213" s="48" t="s">
        <v>3995</v>
      </c>
      <c r="D2213" s="48"/>
    </row>
    <row r="2214">
      <c r="A2214" s="47">
        <v>45708.40965277778</v>
      </c>
      <c r="B2214" s="46">
        <v>9920.0</v>
      </c>
      <c r="C2214" s="46"/>
      <c r="D2214" s="46"/>
    </row>
    <row r="2215">
      <c r="A2215" s="47">
        <v>45708.4158912037</v>
      </c>
      <c r="B2215" s="46">
        <v>13660.0</v>
      </c>
      <c r="C2215" s="46"/>
      <c r="D2215" s="46"/>
    </row>
    <row r="2216">
      <c r="A2216" s="47">
        <v>45708.42092592592</v>
      </c>
      <c r="B2216" s="46">
        <v>11720.0</v>
      </c>
      <c r="C2216" s="48" t="s">
        <v>4155</v>
      </c>
      <c r="D2216" s="48"/>
    </row>
    <row r="2217">
      <c r="A2217" s="47">
        <v>45708.427835648145</v>
      </c>
      <c r="B2217" s="46">
        <v>9660.0</v>
      </c>
      <c r="C2217" s="46"/>
      <c r="D2217" s="46"/>
    </row>
    <row r="2218">
      <c r="A2218" s="47">
        <v>45708.4308912037</v>
      </c>
      <c r="B2218" s="46">
        <v>10740.0</v>
      </c>
      <c r="C2218" s="48" t="s">
        <v>4172</v>
      </c>
      <c r="D2218" s="48"/>
    </row>
    <row r="2219">
      <c r="A2219" s="47">
        <v>45708.434583333335</v>
      </c>
      <c r="B2219" s="46">
        <v>9340.0</v>
      </c>
      <c r="C2219" s="46"/>
      <c r="D2219" s="46"/>
    </row>
    <row r="2220">
      <c r="A2220" s="47">
        <v>45708.444386574076</v>
      </c>
      <c r="B2220" s="46">
        <v>2800.0</v>
      </c>
      <c r="C2220" s="46"/>
      <c r="D2220" s="46"/>
    </row>
    <row r="2221">
      <c r="A2221" s="47">
        <v>45708.4552662037</v>
      </c>
      <c r="B2221" s="46">
        <v>4520.0</v>
      </c>
      <c r="C2221" s="46"/>
      <c r="D2221" s="46"/>
    </row>
    <row r="2222">
      <c r="A2222" s="47">
        <v>45708.459652777776</v>
      </c>
      <c r="B2222" s="46">
        <v>11360.0</v>
      </c>
      <c r="C2222" s="48" t="s">
        <v>4376</v>
      </c>
      <c r="D2222" s="48"/>
    </row>
    <row r="2223">
      <c r="A2223" s="47">
        <v>45708.46060185185</v>
      </c>
      <c r="B2223" s="46">
        <v>2600.0</v>
      </c>
      <c r="C2223" s="46"/>
      <c r="D2223" s="46"/>
    </row>
    <row r="2224">
      <c r="A2224" s="47">
        <v>45708.4643287037</v>
      </c>
      <c r="B2224" s="46">
        <v>10200.0</v>
      </c>
      <c r="C2224" s="46"/>
      <c r="D2224" s="46"/>
    </row>
    <row r="2225">
      <c r="A2225" s="47">
        <v>45708.470347222225</v>
      </c>
      <c r="B2225" s="46">
        <v>11580.0</v>
      </c>
      <c r="C2225" s="48" t="s">
        <v>4377</v>
      </c>
      <c r="D2225" s="48"/>
    </row>
    <row r="2226">
      <c r="A2226" s="47">
        <v>45708.475266203706</v>
      </c>
      <c r="B2226" s="46">
        <v>9800.0</v>
      </c>
      <c r="C2226" s="46"/>
      <c r="D2226" s="46"/>
    </row>
    <row r="2227">
      <c r="A2227" s="47">
        <v>45708.488703703704</v>
      </c>
      <c r="B2227" s="46">
        <v>13580.0</v>
      </c>
      <c r="C2227" s="46"/>
      <c r="D2227" s="46"/>
    </row>
    <row r="2228">
      <c r="A2228" s="47">
        <v>45708.49328703704</v>
      </c>
      <c r="B2228" s="46">
        <v>3220.0</v>
      </c>
      <c r="C2228" s="48" t="s">
        <v>4378</v>
      </c>
      <c r="D2228" s="48"/>
    </row>
    <row r="2229">
      <c r="A2229" s="47">
        <v>45708.497662037036</v>
      </c>
      <c r="B2229" s="46">
        <v>2720.0</v>
      </c>
      <c r="C2229" s="46"/>
      <c r="D2229" s="46"/>
    </row>
    <row r="2230">
      <c r="A2230" s="47">
        <v>45708.49826388889</v>
      </c>
      <c r="B2230" s="46">
        <v>11700.0</v>
      </c>
      <c r="C2230" s="48" t="s">
        <v>4300</v>
      </c>
      <c r="D2230" s="48"/>
    </row>
    <row r="2231">
      <c r="A2231" s="47">
        <v>45708.50216435185</v>
      </c>
      <c r="B2231" s="46">
        <v>10180.0</v>
      </c>
      <c r="C2231" s="46"/>
      <c r="D2231" s="46"/>
    </row>
    <row r="2232">
      <c r="A2232" s="47">
        <v>45708.50444444444</v>
      </c>
      <c r="B2232" s="46">
        <v>11040.0</v>
      </c>
      <c r="C2232" s="48" t="s">
        <v>4034</v>
      </c>
      <c r="D2232" s="48"/>
    </row>
    <row r="2233">
      <c r="A2233" s="47">
        <v>45708.50537037037</v>
      </c>
      <c r="B2233" s="46">
        <v>32140.0</v>
      </c>
      <c r="C2233" s="48" t="s">
        <v>4050</v>
      </c>
      <c r="D2233" s="48"/>
    </row>
    <row r="2234">
      <c r="A2234" s="47">
        <v>45708.50875</v>
      </c>
      <c r="B2234" s="46">
        <v>9440.0</v>
      </c>
      <c r="C2234" s="46"/>
      <c r="D2234" s="46"/>
    </row>
    <row r="2235">
      <c r="A2235" s="47">
        <v>45708.51511574074</v>
      </c>
      <c r="B2235" s="46">
        <v>2980.0</v>
      </c>
      <c r="C2235" s="48" t="s">
        <v>4379</v>
      </c>
      <c r="D2235" s="48"/>
    </row>
    <row r="2236">
      <c r="A2236" s="47">
        <v>45708.52261574074</v>
      </c>
      <c r="B2236" s="46">
        <v>2660.0</v>
      </c>
      <c r="C2236" s="48" t="s">
        <v>4032</v>
      </c>
      <c r="D2236" s="48"/>
    </row>
    <row r="2237">
      <c r="A2237" s="47">
        <v>45708.53193287037</v>
      </c>
      <c r="B2237" s="46">
        <v>2820.0</v>
      </c>
      <c r="C2237" s="46"/>
      <c r="D2237" s="46"/>
    </row>
    <row r="2238">
      <c r="A2238" s="47">
        <v>45708.53341435185</v>
      </c>
      <c r="B2238" s="46">
        <v>12300.0</v>
      </c>
      <c r="C2238" s="48" t="s">
        <v>4041</v>
      </c>
      <c r="D2238" s="48"/>
    </row>
    <row r="2239">
      <c r="A2239" s="47">
        <v>45708.5615625</v>
      </c>
      <c r="B2239" s="46">
        <v>2660.0</v>
      </c>
      <c r="C2239" s="46"/>
      <c r="D2239" s="46"/>
    </row>
    <row r="2240">
      <c r="A2240" s="47">
        <v>45708.56490740741</v>
      </c>
      <c r="B2240" s="46">
        <v>2720.0</v>
      </c>
      <c r="C2240" s="48" t="s">
        <v>3980</v>
      </c>
      <c r="D2240" s="48"/>
    </row>
    <row r="2241">
      <c r="A2241" s="47">
        <v>45708.565254629626</v>
      </c>
      <c r="B2241" s="46">
        <v>11500.0</v>
      </c>
      <c r="C2241" s="48" t="s">
        <v>4380</v>
      </c>
      <c r="D2241" s="48"/>
    </row>
    <row r="2242">
      <c r="A2242" s="47">
        <v>45708.565416666665</v>
      </c>
      <c r="B2242" s="46">
        <v>13560.0</v>
      </c>
      <c r="C2242" s="46"/>
      <c r="D2242" s="46"/>
    </row>
    <row r="2243">
      <c r="A2243" s="47">
        <v>45708.572592592594</v>
      </c>
      <c r="B2243" s="46">
        <v>10180.0</v>
      </c>
      <c r="C2243" s="46"/>
      <c r="D2243" s="46"/>
    </row>
    <row r="2244">
      <c r="A2244" s="47">
        <v>45708.57283564815</v>
      </c>
      <c r="B2244" s="46">
        <v>2360.0</v>
      </c>
      <c r="C2244" s="46"/>
      <c r="D2244" s="46"/>
    </row>
    <row r="2245">
      <c r="A2245" s="47">
        <v>45708.574525462966</v>
      </c>
      <c r="B2245" s="46">
        <v>9940.0</v>
      </c>
      <c r="C2245" s="46"/>
      <c r="D2245" s="46"/>
    </row>
    <row r="2246">
      <c r="A2246" s="47">
        <v>45708.58295138889</v>
      </c>
      <c r="B2246" s="46">
        <v>31840.0</v>
      </c>
      <c r="C2246" s="48" t="s">
        <v>4050</v>
      </c>
      <c r="D2246" s="48"/>
    </row>
    <row r="2247">
      <c r="A2247" s="47">
        <v>45708.58578703704</v>
      </c>
      <c r="B2247" s="46">
        <v>9540.0</v>
      </c>
      <c r="C2247" s="46"/>
      <c r="D2247" s="46"/>
    </row>
    <row r="2248">
      <c r="A2248" s="47">
        <v>45708.586122685185</v>
      </c>
      <c r="B2248" s="46">
        <v>6760.0</v>
      </c>
      <c r="C2248" s="46"/>
      <c r="D2248" s="46"/>
    </row>
    <row r="2249">
      <c r="A2249" s="47">
        <v>45708.58920138889</v>
      </c>
      <c r="B2249" s="46">
        <v>10280.0</v>
      </c>
      <c r="C2249" s="46"/>
      <c r="D2249" s="46"/>
    </row>
    <row r="2250">
      <c r="A2250" s="47">
        <v>45708.59133101852</v>
      </c>
      <c r="B2250" s="46">
        <v>2380.0</v>
      </c>
      <c r="C2250" s="48" t="s">
        <v>3445</v>
      </c>
      <c r="D2250" s="48"/>
    </row>
    <row r="2251">
      <c r="A2251" s="47">
        <v>45708.601793981485</v>
      </c>
      <c r="B2251" s="46">
        <v>17180.0</v>
      </c>
      <c r="C2251" s="48" t="s">
        <v>4184</v>
      </c>
      <c r="D2251" s="48"/>
    </row>
    <row r="2252">
      <c r="A2252" s="47">
        <v>45708.60835648148</v>
      </c>
      <c r="B2252" s="46">
        <v>2120.0</v>
      </c>
      <c r="C2252" s="48" t="s">
        <v>4381</v>
      </c>
      <c r="D2252" s="48"/>
    </row>
    <row r="2253">
      <c r="A2253" s="47">
        <v>45708.60869212963</v>
      </c>
      <c r="B2253" s="46">
        <v>11180.0</v>
      </c>
      <c r="C2253" s="48" t="s">
        <v>4382</v>
      </c>
      <c r="D2253" s="48"/>
    </row>
    <row r="2254">
      <c r="A2254" s="47">
        <v>45708.61618055555</v>
      </c>
      <c r="B2254" s="46">
        <v>9600.0</v>
      </c>
      <c r="C2254" s="46"/>
      <c r="D2254" s="46"/>
    </row>
    <row r="2255">
      <c r="A2255" s="47">
        <v>45708.62143518519</v>
      </c>
      <c r="B2255" s="46">
        <v>10060.0</v>
      </c>
      <c r="C2255" s="46"/>
      <c r="D2255" s="46"/>
    </row>
    <row r="2256">
      <c r="A2256" s="47">
        <v>45708.627974537034</v>
      </c>
      <c r="B2256" s="46">
        <v>15000.0</v>
      </c>
      <c r="C2256" s="46"/>
      <c r="D2256" s="46"/>
    </row>
    <row r="2257">
      <c r="A2257" s="47">
        <v>45708.6315625</v>
      </c>
      <c r="B2257" s="46">
        <v>9300.0</v>
      </c>
      <c r="C2257" s="46"/>
      <c r="D2257" s="46"/>
    </row>
    <row r="2258">
      <c r="A2258" s="47">
        <v>45708.64100694445</v>
      </c>
      <c r="B2258" s="46">
        <v>13300.0</v>
      </c>
      <c r="C2258" s="48" t="s">
        <v>4303</v>
      </c>
      <c r="D2258" s="48"/>
    </row>
    <row r="2259">
      <c r="A2259" s="47">
        <v>45708.647256944445</v>
      </c>
      <c r="B2259" s="46">
        <v>9000.0</v>
      </c>
      <c r="C2259" s="46"/>
      <c r="D2259" s="46"/>
    </row>
    <row r="2260">
      <c r="A2260" s="47">
        <v>45708.64818287037</v>
      </c>
      <c r="B2260" s="46">
        <v>3240.0</v>
      </c>
      <c r="C2260" s="48" t="s">
        <v>4017</v>
      </c>
      <c r="D2260" s="48"/>
    </row>
    <row r="2261">
      <c r="A2261" s="47">
        <v>45708.654710648145</v>
      </c>
      <c r="B2261" s="46">
        <v>2780.0</v>
      </c>
      <c r="C2261" s="48" t="s">
        <v>4077</v>
      </c>
      <c r="D2261" s="48"/>
    </row>
    <row r="2262">
      <c r="A2262" s="47">
        <v>45708.68545138889</v>
      </c>
      <c r="B2262" s="46">
        <v>10680.0</v>
      </c>
      <c r="C2262" s="48" t="s">
        <v>4383</v>
      </c>
      <c r="D2262" s="48"/>
    </row>
    <row r="2263">
      <c r="A2263" s="47">
        <v>45708.6875462963</v>
      </c>
      <c r="B2263" s="46">
        <v>11120.0</v>
      </c>
      <c r="C2263" s="48" t="s">
        <v>4384</v>
      </c>
      <c r="D2263" s="48"/>
    </row>
    <row r="2264">
      <c r="A2264" s="47">
        <v>45708.689467592594</v>
      </c>
      <c r="B2264" s="46">
        <v>17000.0</v>
      </c>
      <c r="C2264" s="48" t="s">
        <v>4385</v>
      </c>
      <c r="D2264" s="48"/>
    </row>
    <row r="2265">
      <c r="A2265" s="47">
        <v>45708.701875</v>
      </c>
      <c r="B2265" s="46">
        <v>20080.0</v>
      </c>
      <c r="C2265" s="46"/>
      <c r="D2265" s="46"/>
    </row>
    <row r="2266">
      <c r="A2266" s="47">
        <v>45709.28795138889</v>
      </c>
      <c r="B2266" s="46">
        <v>19720.0</v>
      </c>
      <c r="C2266" s="46"/>
      <c r="D2266" s="46"/>
    </row>
    <row r="2267">
      <c r="A2267" s="47">
        <v>45709.29238425926</v>
      </c>
      <c r="B2267" s="46">
        <v>9940.0</v>
      </c>
      <c r="C2267" s="46"/>
      <c r="D2267" s="46"/>
    </row>
    <row r="2268">
      <c r="A2268" s="47">
        <v>45709.293287037035</v>
      </c>
      <c r="B2268" s="46">
        <v>12120.0</v>
      </c>
      <c r="C2268" s="46"/>
      <c r="D2268" s="46"/>
    </row>
    <row r="2269">
      <c r="A2269" s="47">
        <v>45709.33100694444</v>
      </c>
      <c r="B2269" s="46">
        <v>18180.0</v>
      </c>
      <c r="C2269" s="48" t="s">
        <v>4386</v>
      </c>
      <c r="D2269" s="48"/>
    </row>
    <row r="2270">
      <c r="A2270" s="47">
        <v>45709.33422453704</v>
      </c>
      <c r="B2270" s="46">
        <v>2660.0</v>
      </c>
      <c r="C2270" s="46"/>
      <c r="D2270" s="46"/>
    </row>
    <row r="2271">
      <c r="A2271" s="47">
        <v>45709.335</v>
      </c>
      <c r="B2271" s="46">
        <v>13700.0</v>
      </c>
      <c r="C2271" s="46"/>
      <c r="D2271" s="46"/>
    </row>
    <row r="2272">
      <c r="A2272" s="47">
        <v>45709.33834490741</v>
      </c>
      <c r="B2272" s="46">
        <v>2620.0</v>
      </c>
      <c r="C2272" s="46"/>
      <c r="D2272" s="46"/>
    </row>
    <row r="2273">
      <c r="A2273" s="47">
        <v>45709.34875</v>
      </c>
      <c r="B2273" s="46">
        <v>11320.0</v>
      </c>
      <c r="C2273" s="48" t="s">
        <v>4387</v>
      </c>
      <c r="D2273" s="48"/>
    </row>
    <row r="2274">
      <c r="A2274" s="47">
        <v>45709.354155092595</v>
      </c>
      <c r="B2274" s="46">
        <v>10480.0</v>
      </c>
      <c r="C2274" s="46"/>
      <c r="D2274" s="46"/>
    </row>
    <row r="2275">
      <c r="A2275" s="47">
        <v>45709.36126157407</v>
      </c>
      <c r="B2275" s="46">
        <v>12160.0</v>
      </c>
      <c r="C2275" s="48" t="s">
        <v>4124</v>
      </c>
      <c r="D2275" s="48"/>
    </row>
    <row r="2276">
      <c r="A2276" s="47">
        <v>45709.36295138889</v>
      </c>
      <c r="B2276" s="46">
        <v>10940.0</v>
      </c>
      <c r="C2276" s="48" t="s">
        <v>4184</v>
      </c>
      <c r="D2276" s="48"/>
    </row>
    <row r="2277">
      <c r="A2277" s="47">
        <v>45709.3644212963</v>
      </c>
      <c r="B2277" s="46">
        <v>31580.0</v>
      </c>
      <c r="C2277" s="48" t="s">
        <v>4050</v>
      </c>
      <c r="D2277" s="48"/>
    </row>
    <row r="2278">
      <c r="A2278" s="47">
        <v>45709.36875</v>
      </c>
      <c r="B2278" s="46">
        <v>9580.0</v>
      </c>
      <c r="C2278" s="46"/>
      <c r="D2278" s="46"/>
    </row>
    <row r="2279">
      <c r="A2279" s="47">
        <v>45709.37101851852</v>
      </c>
      <c r="B2279" s="46">
        <v>10020.0</v>
      </c>
      <c r="C2279" s="46"/>
      <c r="D2279" s="46"/>
    </row>
    <row r="2280">
      <c r="A2280" s="47">
        <v>45709.37944444444</v>
      </c>
      <c r="B2280" s="46">
        <v>30640.0</v>
      </c>
      <c r="C2280" s="48" t="s">
        <v>4386</v>
      </c>
      <c r="D2280" s="48"/>
    </row>
    <row r="2281">
      <c r="A2281" s="47">
        <v>45709.38615740741</v>
      </c>
      <c r="B2281" s="46">
        <v>3180.0</v>
      </c>
      <c r="C2281" s="48" t="s">
        <v>4138</v>
      </c>
      <c r="D2281" s="48"/>
    </row>
    <row r="2282">
      <c r="A2282" s="47">
        <v>45709.3930787037</v>
      </c>
      <c r="B2282" s="46">
        <v>1980.0</v>
      </c>
      <c r="C2282" s="46"/>
      <c r="D2282" s="46"/>
    </row>
    <row r="2283">
      <c r="A2283" s="47">
        <v>45709.39745370371</v>
      </c>
      <c r="B2283" s="46">
        <v>2780.0</v>
      </c>
      <c r="C2283" s="48" t="s">
        <v>4321</v>
      </c>
      <c r="D2283" s="48"/>
    </row>
    <row r="2284">
      <c r="A2284" s="47">
        <v>45709.398310185185</v>
      </c>
      <c r="B2284" s="46">
        <v>2000.0</v>
      </c>
      <c r="C2284" s="46"/>
      <c r="D2284" s="46"/>
    </row>
    <row r="2285">
      <c r="A2285" s="47">
        <v>45709.41730324074</v>
      </c>
      <c r="B2285" s="46">
        <v>13580.0</v>
      </c>
      <c r="C2285" s="48" t="s">
        <v>4320</v>
      </c>
      <c r="D2285" s="48"/>
    </row>
    <row r="2286">
      <c r="A2286" s="47">
        <v>45709.42159722222</v>
      </c>
      <c r="B2286" s="46">
        <v>14080.0</v>
      </c>
      <c r="C2286" s="48" t="s">
        <v>4388</v>
      </c>
      <c r="D2286" s="48"/>
    </row>
    <row r="2287">
      <c r="A2287" s="47">
        <v>45709.42581018519</v>
      </c>
      <c r="B2287" s="46">
        <v>9280.0</v>
      </c>
      <c r="C2287" s="46"/>
      <c r="D2287" s="46"/>
    </row>
    <row r="2288">
      <c r="A2288" s="47">
        <v>45709.432708333334</v>
      </c>
      <c r="B2288" s="46">
        <v>13680.0</v>
      </c>
      <c r="C2288" s="46"/>
      <c r="D2288" s="46"/>
    </row>
    <row r="2289">
      <c r="A2289" s="47">
        <v>45709.433125</v>
      </c>
      <c r="B2289" s="46">
        <v>9640.0</v>
      </c>
      <c r="C2289" s="46"/>
      <c r="D2289" s="46"/>
    </row>
    <row r="2290">
      <c r="A2290" s="47">
        <v>45709.447060185186</v>
      </c>
      <c r="B2290" s="46">
        <v>3240.0</v>
      </c>
      <c r="C2290" s="48" t="s">
        <v>744</v>
      </c>
      <c r="D2290" s="48"/>
    </row>
    <row r="2291">
      <c r="A2291" s="47">
        <v>45709.45133101852</v>
      </c>
      <c r="B2291" s="46">
        <v>11280.0</v>
      </c>
      <c r="C2291" s="46"/>
      <c r="D2291" s="46"/>
    </row>
    <row r="2292">
      <c r="A2292" s="47">
        <v>45709.45210648148</v>
      </c>
      <c r="B2292" s="46">
        <v>3400.0</v>
      </c>
      <c r="C2292" s="48" t="s">
        <v>4017</v>
      </c>
      <c r="D2292" s="48"/>
    </row>
    <row r="2293">
      <c r="A2293" s="47">
        <v>45709.45480324074</v>
      </c>
      <c r="B2293" s="46">
        <v>2620.0</v>
      </c>
      <c r="C2293" s="48" t="s">
        <v>744</v>
      </c>
      <c r="D2293" s="48"/>
    </row>
    <row r="2294">
      <c r="A2294" s="47">
        <v>45709.46181712963</v>
      </c>
      <c r="B2294" s="46">
        <v>16160.0</v>
      </c>
      <c r="C2294" s="48" t="s">
        <v>4389</v>
      </c>
      <c r="D2294" s="48"/>
    </row>
    <row r="2295">
      <c r="A2295" s="47">
        <v>45709.46394675926</v>
      </c>
      <c r="B2295" s="46">
        <v>2460.0</v>
      </c>
      <c r="C2295" s="48" t="s">
        <v>4004</v>
      </c>
      <c r="D2295" s="48"/>
    </row>
    <row r="2296">
      <c r="A2296" s="47">
        <v>45709.46461805556</v>
      </c>
      <c r="B2296" s="46">
        <v>13160.0</v>
      </c>
      <c r="C2296" s="46"/>
      <c r="D2296" s="46"/>
    </row>
    <row r="2297">
      <c r="A2297" s="47">
        <v>45709.48324074074</v>
      </c>
      <c r="B2297" s="46">
        <v>10940.0</v>
      </c>
      <c r="C2297" s="48" t="s">
        <v>4390</v>
      </c>
      <c r="D2297" s="48"/>
    </row>
    <row r="2298">
      <c r="A2298" s="47">
        <v>45709.48577546296</v>
      </c>
      <c r="B2298" s="46">
        <v>11680.0</v>
      </c>
      <c r="C2298" s="48" t="s">
        <v>4391</v>
      </c>
      <c r="D2298" s="48"/>
    </row>
    <row r="2299">
      <c r="A2299" s="47">
        <v>45709.487974537034</v>
      </c>
      <c r="B2299" s="46">
        <v>9420.0</v>
      </c>
      <c r="C2299" s="46"/>
      <c r="D2299" s="46"/>
    </row>
    <row r="2300">
      <c r="A2300" s="47">
        <v>45709.49153935185</v>
      </c>
      <c r="B2300" s="46">
        <v>9600.0</v>
      </c>
      <c r="C2300" s="46"/>
      <c r="D2300" s="46"/>
    </row>
    <row r="2301">
      <c r="A2301" s="47">
        <v>45709.49466435185</v>
      </c>
      <c r="B2301" s="46">
        <v>8960.0</v>
      </c>
      <c r="C2301" s="46"/>
      <c r="D2301" s="46"/>
    </row>
    <row r="2302">
      <c r="A2302" s="47">
        <v>45709.49758101852</v>
      </c>
      <c r="B2302" s="46">
        <v>13600.0</v>
      </c>
      <c r="C2302" s="46"/>
      <c r="D2302" s="46"/>
    </row>
    <row r="2303">
      <c r="A2303" s="47">
        <v>45709.51777777778</v>
      </c>
      <c r="B2303" s="46">
        <v>31500.0</v>
      </c>
      <c r="C2303" s="48" t="s">
        <v>4050</v>
      </c>
      <c r="D2303" s="48"/>
    </row>
    <row r="2304">
      <c r="A2304" s="47">
        <v>45709.56047453704</v>
      </c>
      <c r="B2304" s="46">
        <v>10920.0</v>
      </c>
      <c r="C2304" s="48" t="s">
        <v>4392</v>
      </c>
      <c r="D2304" s="48"/>
    </row>
    <row r="2305">
      <c r="A2305" s="47">
        <v>45709.564375</v>
      </c>
      <c r="B2305" s="46">
        <v>2660.0</v>
      </c>
      <c r="C2305" s="48" t="s">
        <v>744</v>
      </c>
      <c r="D2305" s="48"/>
    </row>
    <row r="2306">
      <c r="A2306" s="47">
        <v>45709.56899305555</v>
      </c>
      <c r="B2306" s="46">
        <v>9420.0</v>
      </c>
      <c r="C2306" s="46"/>
      <c r="D2306" s="46"/>
    </row>
    <row r="2307">
      <c r="A2307" s="47">
        <v>45709.569814814815</v>
      </c>
      <c r="B2307" s="46">
        <v>3320.0</v>
      </c>
      <c r="C2307" s="48" t="s">
        <v>4100</v>
      </c>
      <c r="D2307" s="48"/>
    </row>
    <row r="2308">
      <c r="A2308" s="47">
        <v>45709.57313657407</v>
      </c>
      <c r="B2308" s="46">
        <v>2560.0</v>
      </c>
      <c r="C2308" s="46"/>
      <c r="D2308" s="46"/>
    </row>
    <row r="2309">
      <c r="A2309" s="47">
        <v>45709.57346064815</v>
      </c>
      <c r="B2309" s="46">
        <v>3400.0</v>
      </c>
      <c r="C2309" s="48" t="s">
        <v>4129</v>
      </c>
      <c r="D2309" s="48"/>
    </row>
    <row r="2310">
      <c r="A2310" s="47">
        <v>45709.57475694444</v>
      </c>
      <c r="B2310" s="46">
        <v>13620.0</v>
      </c>
      <c r="C2310" s="46"/>
      <c r="D2310" s="46"/>
    </row>
    <row r="2311">
      <c r="A2311" s="47">
        <v>45709.577372685184</v>
      </c>
      <c r="B2311" s="46">
        <v>2940.0</v>
      </c>
      <c r="C2311" s="48" t="s">
        <v>4101</v>
      </c>
      <c r="D2311" s="48"/>
    </row>
    <row r="2312">
      <c r="A2312" s="47">
        <v>45709.580671296295</v>
      </c>
      <c r="B2312" s="46">
        <v>2640.0</v>
      </c>
      <c r="C2312" s="46"/>
      <c r="D2312" s="46"/>
    </row>
    <row r="2313">
      <c r="A2313" s="47">
        <v>45709.58105324074</v>
      </c>
      <c r="B2313" s="46">
        <v>10280.0</v>
      </c>
      <c r="C2313" s="48" t="s">
        <v>4393</v>
      </c>
      <c r="D2313" s="48"/>
    </row>
    <row r="2314">
      <c r="A2314" s="47">
        <v>45709.58130787037</v>
      </c>
      <c r="B2314" s="46">
        <v>12660.0</v>
      </c>
      <c r="C2314" s="48" t="s">
        <v>4394</v>
      </c>
      <c r="D2314" s="48"/>
    </row>
    <row r="2315">
      <c r="A2315" s="47">
        <v>45709.58421296296</v>
      </c>
      <c r="B2315" s="46">
        <v>9520.0</v>
      </c>
      <c r="C2315" s="46"/>
      <c r="D2315" s="46"/>
    </row>
    <row r="2316">
      <c r="A2316" s="47">
        <v>45709.58892361111</v>
      </c>
      <c r="B2316" s="46">
        <v>9600.0</v>
      </c>
      <c r="C2316" s="46"/>
      <c r="D2316" s="46"/>
    </row>
    <row r="2317">
      <c r="A2317" s="47">
        <v>45709.60277777778</v>
      </c>
      <c r="B2317" s="46">
        <v>11540.0</v>
      </c>
      <c r="C2317" s="48" t="s">
        <v>4049</v>
      </c>
      <c r="D2317" s="48"/>
    </row>
    <row r="2318">
      <c r="A2318" s="47">
        <v>45709.60755787037</v>
      </c>
      <c r="B2318" s="46">
        <v>10200.0</v>
      </c>
      <c r="C2318" s="46"/>
      <c r="D2318" s="46"/>
    </row>
    <row r="2319">
      <c r="A2319" s="47">
        <v>45709.61449074074</v>
      </c>
      <c r="B2319" s="46">
        <v>10240.0</v>
      </c>
      <c r="C2319" s="48" t="s">
        <v>4395</v>
      </c>
      <c r="D2319" s="48"/>
    </row>
    <row r="2320">
      <c r="A2320" s="47">
        <v>45709.61732638889</v>
      </c>
      <c r="B2320" s="46">
        <v>21880.0</v>
      </c>
      <c r="C2320" s="46"/>
      <c r="D2320" s="46"/>
    </row>
    <row r="2321">
      <c r="A2321" s="47">
        <v>45709.620104166665</v>
      </c>
      <c r="B2321" s="46">
        <v>2920.0</v>
      </c>
      <c r="C2321" s="48" t="s">
        <v>4138</v>
      </c>
      <c r="D2321" s="48"/>
    </row>
    <row r="2322">
      <c r="A2322" s="47">
        <v>45709.62137731481</v>
      </c>
      <c r="B2322" s="46">
        <v>10000.0</v>
      </c>
      <c r="C2322" s="46"/>
      <c r="D2322" s="46"/>
    </row>
    <row r="2323">
      <c r="A2323" s="47">
        <v>45709.624247685184</v>
      </c>
      <c r="B2323" s="46">
        <v>2860.0</v>
      </c>
      <c r="C2323" s="48" t="s">
        <v>4321</v>
      </c>
      <c r="D2323" s="48"/>
    </row>
    <row r="2324">
      <c r="A2324" s="47">
        <v>45709.632256944446</v>
      </c>
      <c r="B2324" s="46">
        <v>3180.0</v>
      </c>
      <c r="C2324" s="48" t="s">
        <v>4017</v>
      </c>
      <c r="D2324" s="48"/>
    </row>
    <row r="2325">
      <c r="A2325" s="47">
        <v>45709.635925925926</v>
      </c>
      <c r="B2325" s="46">
        <v>10860.0</v>
      </c>
      <c r="C2325" s="48" t="s">
        <v>4170</v>
      </c>
      <c r="D2325" s="48"/>
    </row>
    <row r="2326">
      <c r="A2326" s="47">
        <v>45709.63990740741</v>
      </c>
      <c r="B2326" s="46">
        <v>8980.0</v>
      </c>
      <c r="C2326" s="46"/>
      <c r="D2326" s="46"/>
    </row>
    <row r="2327">
      <c r="A2327" s="47">
        <v>45709.64111111111</v>
      </c>
      <c r="B2327" s="46">
        <v>2460.0</v>
      </c>
      <c r="C2327" s="46"/>
      <c r="D2327" s="46"/>
    </row>
    <row r="2328">
      <c r="A2328" s="47">
        <v>45709.648368055554</v>
      </c>
      <c r="B2328" s="46">
        <v>11600.0</v>
      </c>
      <c r="C2328" s="48" t="s">
        <v>4396</v>
      </c>
      <c r="D2328" s="48"/>
    </row>
    <row r="2329">
      <c r="A2329" s="47">
        <v>45709.65225694444</v>
      </c>
      <c r="B2329" s="46">
        <v>13940.0</v>
      </c>
      <c r="C2329" s="48" t="s">
        <v>4397</v>
      </c>
      <c r="D2329" s="48"/>
    </row>
    <row r="2330">
      <c r="A2330" s="47">
        <v>45709.6528125</v>
      </c>
      <c r="B2330" s="46">
        <v>9600.0</v>
      </c>
      <c r="C2330" s="46"/>
      <c r="D2330" s="46"/>
    </row>
    <row r="2331">
      <c r="A2331" s="47">
        <v>45709.655324074076</v>
      </c>
      <c r="B2331" s="46">
        <v>11780.0</v>
      </c>
      <c r="C2331" s="46"/>
      <c r="D2331" s="46"/>
    </row>
    <row r="2332">
      <c r="A2332" s="47">
        <v>45709.659155092595</v>
      </c>
      <c r="B2332" s="46">
        <v>16860.0</v>
      </c>
      <c r="C2332" s="46"/>
      <c r="D2332" s="46"/>
    </row>
    <row r="2333">
      <c r="A2333" s="47">
        <v>45709.67144675926</v>
      </c>
      <c r="B2333" s="46">
        <v>10440.0</v>
      </c>
      <c r="C2333" s="46"/>
      <c r="D2333" s="46"/>
    </row>
    <row r="2334">
      <c r="A2334" s="47">
        <v>45710.278495370374</v>
      </c>
      <c r="B2334" s="46">
        <v>9540.0</v>
      </c>
      <c r="C2334" s="46"/>
      <c r="D2334" s="46"/>
    </row>
    <row r="2335">
      <c r="A2335" s="47">
        <v>45710.31420138889</v>
      </c>
      <c r="B2335" s="46">
        <v>3420.0</v>
      </c>
      <c r="C2335" s="46"/>
      <c r="D2335" s="46"/>
    </row>
    <row r="2336">
      <c r="A2336" s="47">
        <v>45710.318344907406</v>
      </c>
      <c r="B2336" s="46">
        <v>2680.0</v>
      </c>
      <c r="C2336" s="46"/>
      <c r="D2336" s="46"/>
    </row>
    <row r="2337">
      <c r="A2337" s="47">
        <v>45710.32412037037</v>
      </c>
      <c r="B2337" s="46">
        <v>12320.0</v>
      </c>
      <c r="C2337" s="46"/>
      <c r="D2337" s="46"/>
    </row>
    <row r="2338">
      <c r="A2338" s="47">
        <v>45710.32472222222</v>
      </c>
      <c r="B2338" s="46">
        <v>2700.0</v>
      </c>
      <c r="C2338" s="46"/>
      <c r="D2338" s="46"/>
    </row>
    <row r="2339">
      <c r="A2339" s="47">
        <v>45710.32849537037</v>
      </c>
      <c r="B2339" s="46">
        <v>9480.0</v>
      </c>
      <c r="C2339" s="46"/>
      <c r="D2339" s="46"/>
    </row>
    <row r="2340">
      <c r="A2340" s="47">
        <v>45710.35173611111</v>
      </c>
      <c r="B2340" s="46">
        <v>3540.0</v>
      </c>
      <c r="C2340" s="46"/>
      <c r="D2340" s="46"/>
    </row>
    <row r="2341">
      <c r="A2341" s="47">
        <v>45710.36010416667</v>
      </c>
      <c r="B2341" s="46">
        <v>2340.0</v>
      </c>
      <c r="C2341" s="48" t="s">
        <v>4398</v>
      </c>
      <c r="D2341" s="48"/>
    </row>
    <row r="2342">
      <c r="A2342" s="47">
        <v>45710.36357638889</v>
      </c>
      <c r="B2342" s="46">
        <v>11560.0</v>
      </c>
      <c r="C2342" s="46"/>
      <c r="D2342" s="46"/>
    </row>
    <row r="2343">
      <c r="A2343" s="47">
        <v>45710.366435185184</v>
      </c>
      <c r="B2343" s="46">
        <v>2140.0</v>
      </c>
      <c r="C2343" s="48" t="s">
        <v>4399</v>
      </c>
      <c r="D2343" s="48"/>
    </row>
    <row r="2344">
      <c r="A2344" s="47">
        <v>45710.368263888886</v>
      </c>
      <c r="B2344" s="46">
        <v>8920.0</v>
      </c>
      <c r="C2344" s="46"/>
      <c r="D2344" s="46"/>
    </row>
    <row r="2345">
      <c r="A2345" s="47">
        <v>45710.39009259259</v>
      </c>
      <c r="B2345" s="46">
        <v>3420.0</v>
      </c>
      <c r="C2345" s="46"/>
      <c r="D2345" s="46"/>
    </row>
    <row r="2346">
      <c r="A2346" s="47">
        <v>45710.405960648146</v>
      </c>
      <c r="B2346" s="46">
        <v>3060.0</v>
      </c>
      <c r="C2346" s="46"/>
      <c r="D2346" s="46"/>
    </row>
    <row r="2347">
      <c r="A2347" s="47">
        <v>45710.42868055555</v>
      </c>
      <c r="B2347" s="46">
        <v>10500.0</v>
      </c>
      <c r="C2347" s="46"/>
      <c r="D2347" s="46"/>
    </row>
    <row r="2348">
      <c r="A2348" s="47">
        <v>45710.43204861111</v>
      </c>
      <c r="B2348" s="46">
        <v>9060.0</v>
      </c>
      <c r="C2348" s="46"/>
      <c r="D2348" s="46"/>
    </row>
    <row r="2349">
      <c r="A2349" s="47">
        <v>45710.477789351855</v>
      </c>
      <c r="B2349" s="46">
        <v>3760.0</v>
      </c>
      <c r="C2349" s="46"/>
      <c r="D2349" s="46"/>
    </row>
    <row r="2350">
      <c r="A2350" s="47">
        <v>45710.47809027778</v>
      </c>
      <c r="B2350" s="46">
        <v>10420.0</v>
      </c>
      <c r="C2350" s="46"/>
      <c r="D2350" s="46"/>
    </row>
    <row r="2351">
      <c r="A2351" s="47">
        <v>45710.482986111114</v>
      </c>
      <c r="B2351" s="46">
        <v>9060.0</v>
      </c>
      <c r="C2351" s="46"/>
      <c r="D2351" s="46"/>
    </row>
    <row r="2352">
      <c r="A2352" s="47">
        <v>45710.50292824074</v>
      </c>
      <c r="B2352" s="46">
        <v>13440.0</v>
      </c>
      <c r="C2352" s="46"/>
      <c r="D2352" s="46"/>
    </row>
    <row r="2353">
      <c r="A2353" s="47">
        <v>45710.510300925926</v>
      </c>
      <c r="B2353" s="46">
        <v>3820.0</v>
      </c>
      <c r="C2353" s="46"/>
      <c r="D2353" s="46"/>
    </row>
    <row r="2354">
      <c r="A2354" s="47">
        <v>45712.28223379629</v>
      </c>
      <c r="B2354" s="46">
        <v>9680.0</v>
      </c>
      <c r="C2354" s="46"/>
      <c r="D2354" s="46"/>
    </row>
    <row r="2355">
      <c r="A2355" s="47">
        <v>45712.29179398148</v>
      </c>
      <c r="B2355" s="46">
        <v>9220.0</v>
      </c>
      <c r="C2355" s="46"/>
      <c r="D2355" s="46"/>
    </row>
    <row r="2356">
      <c r="A2356" s="47">
        <v>45712.29550925926</v>
      </c>
      <c r="B2356" s="46">
        <v>20520.0</v>
      </c>
      <c r="C2356" s="46"/>
      <c r="D2356" s="46"/>
    </row>
    <row r="2357">
      <c r="A2357" s="47">
        <v>45712.3009375</v>
      </c>
      <c r="B2357" s="46">
        <v>10440.0</v>
      </c>
      <c r="C2357" s="46"/>
      <c r="D2357" s="46"/>
    </row>
    <row r="2358">
      <c r="A2358" s="47">
        <v>45712.33798611111</v>
      </c>
      <c r="B2358" s="46">
        <v>2700.0</v>
      </c>
      <c r="C2358" s="48" t="s">
        <v>4379</v>
      </c>
      <c r="D2358" s="48"/>
    </row>
    <row r="2359">
      <c r="A2359" s="47">
        <v>45712.34040509259</v>
      </c>
      <c r="B2359" s="46">
        <v>13680.0</v>
      </c>
      <c r="C2359" s="46"/>
      <c r="D2359" s="46"/>
    </row>
    <row r="2360">
      <c r="A2360" s="47">
        <v>45712.34074074074</v>
      </c>
      <c r="B2360" s="46">
        <v>2660.0</v>
      </c>
      <c r="C2360" s="48" t="s">
        <v>4032</v>
      </c>
      <c r="D2360" s="48"/>
    </row>
    <row r="2361">
      <c r="A2361" s="47">
        <v>45712.3571875</v>
      </c>
      <c r="B2361" s="46">
        <v>3760.0</v>
      </c>
      <c r="C2361" s="46"/>
      <c r="D2361" s="46"/>
    </row>
    <row r="2362">
      <c r="A2362" s="47">
        <v>45712.358877314815</v>
      </c>
      <c r="B2362" s="46">
        <v>3000.0</v>
      </c>
      <c r="C2362" s="48" t="s">
        <v>4017</v>
      </c>
      <c r="D2362" s="48"/>
    </row>
    <row r="2363">
      <c r="A2363" s="47">
        <v>45712.362349537034</v>
      </c>
      <c r="B2363" s="46">
        <v>31660.0</v>
      </c>
      <c r="C2363" s="48" t="s">
        <v>4050</v>
      </c>
      <c r="D2363" s="48"/>
    </row>
    <row r="2364">
      <c r="A2364" s="47">
        <v>45712.36519675926</v>
      </c>
      <c r="B2364" s="46">
        <v>3160.0</v>
      </c>
      <c r="C2364" s="46"/>
      <c r="D2364" s="46"/>
    </row>
    <row r="2365">
      <c r="A2365" s="47">
        <v>45712.37380787037</v>
      </c>
      <c r="B2365" s="46">
        <v>2360.0</v>
      </c>
      <c r="C2365" s="46"/>
      <c r="D2365" s="46"/>
    </row>
    <row r="2366">
      <c r="A2366" s="47">
        <v>45712.38569444444</v>
      </c>
      <c r="B2366" s="46">
        <v>11040.0</v>
      </c>
      <c r="C2366" s="48" t="s">
        <v>4400</v>
      </c>
      <c r="D2366" s="48"/>
    </row>
    <row r="2367">
      <c r="A2367" s="47">
        <v>45712.39424768519</v>
      </c>
      <c r="B2367" s="46">
        <v>6520.0</v>
      </c>
      <c r="C2367" s="46"/>
      <c r="D2367" s="46"/>
    </row>
    <row r="2368">
      <c r="A2368" s="47">
        <v>45712.40583333333</v>
      </c>
      <c r="B2368" s="46">
        <v>12300.0</v>
      </c>
      <c r="C2368" s="48" t="s">
        <v>4401</v>
      </c>
      <c r="D2368" s="48"/>
    </row>
    <row r="2369">
      <c r="A2369" s="47">
        <v>45712.406018518515</v>
      </c>
      <c r="B2369" s="46">
        <v>13700.0</v>
      </c>
      <c r="C2369" s="46"/>
      <c r="D2369" s="46"/>
    </row>
    <row r="2370">
      <c r="A2370" s="47">
        <v>45712.412453703706</v>
      </c>
      <c r="B2370" s="46">
        <v>3840.0</v>
      </c>
      <c r="C2370" s="46"/>
      <c r="D2370" s="46"/>
    </row>
    <row r="2371">
      <c r="A2371" s="47">
        <v>45712.41564814815</v>
      </c>
      <c r="B2371" s="46">
        <v>10240.0</v>
      </c>
      <c r="C2371" s="46"/>
      <c r="D2371" s="46"/>
    </row>
    <row r="2372">
      <c r="A2372" s="47">
        <v>45712.426157407404</v>
      </c>
      <c r="B2372" s="46">
        <v>11940.0</v>
      </c>
      <c r="C2372" s="46"/>
      <c r="D2372" s="46"/>
    </row>
    <row r="2373">
      <c r="A2373" s="47">
        <v>45712.439351851855</v>
      </c>
      <c r="B2373" s="46">
        <v>2660.0</v>
      </c>
      <c r="C2373" s="46"/>
      <c r="D2373" s="46"/>
    </row>
    <row r="2374">
      <c r="A2374" s="47">
        <v>45712.439780092594</v>
      </c>
      <c r="B2374" s="46">
        <v>32080.0</v>
      </c>
      <c r="C2374" s="48" t="s">
        <v>4050</v>
      </c>
      <c r="D2374" s="48"/>
    </row>
    <row r="2375">
      <c r="A2375" s="47">
        <v>45712.44099537037</v>
      </c>
      <c r="B2375" s="46">
        <v>2680.0</v>
      </c>
      <c r="C2375" s="46"/>
      <c r="D2375" s="46"/>
    </row>
    <row r="2376">
      <c r="A2376" s="47">
        <v>45712.448483796295</v>
      </c>
      <c r="B2376" s="46">
        <v>17840.0</v>
      </c>
      <c r="C2376" s="46"/>
      <c r="D2376" s="46"/>
    </row>
    <row r="2377">
      <c r="A2377" s="47">
        <v>45712.46876157408</v>
      </c>
      <c r="B2377" s="46">
        <v>10780.0</v>
      </c>
      <c r="C2377" s="48" t="s">
        <v>4038</v>
      </c>
      <c r="D2377" s="48"/>
    </row>
    <row r="2378">
      <c r="A2378" s="47">
        <v>45712.46909722222</v>
      </c>
      <c r="B2378" s="46">
        <v>1060.0</v>
      </c>
      <c r="C2378" s="46"/>
      <c r="D2378" s="46"/>
    </row>
    <row r="2379">
      <c r="A2379" s="47">
        <v>45712.469305555554</v>
      </c>
      <c r="B2379" s="46">
        <v>2080.0</v>
      </c>
      <c r="C2379" s="48" t="s">
        <v>4343</v>
      </c>
      <c r="D2379" s="48"/>
    </row>
    <row r="2380">
      <c r="A2380" s="47">
        <v>45712.4759837963</v>
      </c>
      <c r="B2380" s="46">
        <v>13680.0</v>
      </c>
      <c r="C2380" s="46"/>
      <c r="D2380" s="46"/>
    </row>
    <row r="2381">
      <c r="A2381" s="47">
        <v>45712.480358796296</v>
      </c>
      <c r="B2381" s="46">
        <v>1880.0</v>
      </c>
      <c r="C2381" s="48" t="s">
        <v>4402</v>
      </c>
      <c r="D2381" s="48"/>
    </row>
    <row r="2382">
      <c r="A2382" s="47">
        <v>45712.48679398148</v>
      </c>
      <c r="B2382" s="46">
        <v>13760.0</v>
      </c>
      <c r="C2382" s="48" t="s">
        <v>4149</v>
      </c>
      <c r="D2382" s="48"/>
    </row>
    <row r="2383">
      <c r="A2383" s="47">
        <v>45712.48815972222</v>
      </c>
      <c r="B2383" s="46">
        <v>2740.0</v>
      </c>
      <c r="C2383" s="46"/>
      <c r="D2383" s="46"/>
    </row>
    <row r="2384">
      <c r="A2384" s="47">
        <v>45712.48939814815</v>
      </c>
      <c r="B2384" s="46">
        <v>32320.0</v>
      </c>
      <c r="C2384" s="48" t="s">
        <v>4050</v>
      </c>
      <c r="D2384" s="48"/>
    </row>
    <row r="2385">
      <c r="A2385" s="47">
        <v>45712.49188657408</v>
      </c>
      <c r="B2385" s="46">
        <v>13380.0</v>
      </c>
      <c r="C2385" s="48" t="s">
        <v>4403</v>
      </c>
      <c r="D2385" s="48"/>
    </row>
    <row r="2386">
      <c r="A2386" s="47">
        <v>45712.4966087963</v>
      </c>
      <c r="B2386" s="46">
        <v>10660.0</v>
      </c>
      <c r="C2386" s="48" t="s">
        <v>4404</v>
      </c>
      <c r="D2386" s="48"/>
    </row>
    <row r="2387">
      <c r="A2387" s="47">
        <v>45712.499930555554</v>
      </c>
      <c r="B2387" s="46">
        <v>2580.0</v>
      </c>
      <c r="C2387" s="46"/>
      <c r="D2387" s="46"/>
    </row>
    <row r="2388">
      <c r="A2388" s="47">
        <v>45712.50082175926</v>
      </c>
      <c r="B2388" s="46">
        <v>11060.0</v>
      </c>
      <c r="C2388" s="46"/>
      <c r="D2388" s="46"/>
    </row>
    <row r="2389">
      <c r="A2389" s="47">
        <v>45712.50263888889</v>
      </c>
      <c r="B2389" s="46">
        <v>16800.0</v>
      </c>
      <c r="C2389" s="46"/>
      <c r="D2389" s="46"/>
    </row>
    <row r="2390">
      <c r="A2390" s="47">
        <v>45712.504583333335</v>
      </c>
      <c r="B2390" s="46">
        <v>10300.0</v>
      </c>
      <c r="C2390" s="46"/>
      <c r="D2390" s="46"/>
    </row>
    <row r="2391">
      <c r="A2391" s="47">
        <v>45712.50934027778</v>
      </c>
      <c r="B2391" s="46">
        <v>11040.0</v>
      </c>
      <c r="C2391" s="46"/>
      <c r="D2391" s="46"/>
    </row>
    <row r="2392">
      <c r="A2392" s="47">
        <v>45712.51540509259</v>
      </c>
      <c r="B2392" s="46">
        <v>2720.0</v>
      </c>
      <c r="C2392" s="46"/>
      <c r="D2392" s="46"/>
    </row>
    <row r="2393">
      <c r="A2393" s="47">
        <v>45712.51553240741</v>
      </c>
      <c r="B2393" s="46">
        <v>9780.0</v>
      </c>
      <c r="C2393" s="46"/>
      <c r="D2393" s="46"/>
    </row>
    <row r="2394">
      <c r="A2394" s="47">
        <v>45712.534421296295</v>
      </c>
      <c r="B2394" s="46">
        <v>2700.0</v>
      </c>
      <c r="C2394" s="46"/>
      <c r="D2394" s="46"/>
    </row>
    <row r="2395">
      <c r="A2395" s="47">
        <v>45712.57293981482</v>
      </c>
      <c r="B2395" s="46">
        <v>2860.0</v>
      </c>
      <c r="C2395" s="46"/>
      <c r="D2395" s="46"/>
    </row>
    <row r="2396">
      <c r="A2396" s="47">
        <v>45712.585752314815</v>
      </c>
      <c r="B2396" s="46">
        <v>3800.0</v>
      </c>
      <c r="C2396" s="46"/>
      <c r="D2396" s="46"/>
    </row>
    <row r="2397">
      <c r="A2397" s="47">
        <v>45712.59195601852</v>
      </c>
      <c r="B2397" s="46">
        <v>13700.0</v>
      </c>
      <c r="C2397" s="46"/>
      <c r="D2397" s="46"/>
    </row>
    <row r="2398">
      <c r="A2398" s="47">
        <v>45712.59290509259</v>
      </c>
      <c r="B2398" s="46">
        <v>3400.0</v>
      </c>
      <c r="C2398" s="46"/>
      <c r="D2398" s="46"/>
    </row>
    <row r="2399">
      <c r="A2399" s="47">
        <v>45712.605844907404</v>
      </c>
      <c r="B2399" s="46">
        <v>13120.0</v>
      </c>
      <c r="C2399" s="48" t="s">
        <v>4405</v>
      </c>
      <c r="D2399" s="48"/>
    </row>
    <row r="2400">
      <c r="A2400" s="47">
        <v>45712.60601851852</v>
      </c>
      <c r="B2400" s="46">
        <v>15520.0</v>
      </c>
      <c r="C2400" s="48" t="s">
        <v>4406</v>
      </c>
      <c r="D2400" s="48"/>
    </row>
    <row r="2401">
      <c r="A2401" s="47">
        <v>45712.607094907406</v>
      </c>
      <c r="B2401" s="46">
        <v>19500.0</v>
      </c>
      <c r="C2401" s="46"/>
      <c r="D2401" s="46"/>
    </row>
    <row r="2402">
      <c r="A2402" s="47">
        <v>45712.609351851854</v>
      </c>
      <c r="B2402" s="46">
        <v>13240.0</v>
      </c>
      <c r="C2402" s="48" t="s">
        <v>4407</v>
      </c>
      <c r="D2402" s="48"/>
    </row>
    <row r="2403">
      <c r="A2403" s="47">
        <v>45712.61071759259</v>
      </c>
      <c r="B2403" s="46">
        <v>10100.0</v>
      </c>
      <c r="C2403" s="46"/>
      <c r="D2403" s="46"/>
    </row>
    <row r="2404">
      <c r="A2404" s="47">
        <v>45712.61278935185</v>
      </c>
      <c r="B2404" s="46">
        <v>9460.0</v>
      </c>
      <c r="C2404" s="46"/>
      <c r="D2404" s="46"/>
    </row>
    <row r="2405">
      <c r="A2405" s="47">
        <v>45712.62253472222</v>
      </c>
      <c r="B2405" s="46">
        <v>9020.0</v>
      </c>
      <c r="C2405" s="46"/>
      <c r="D2405" s="46"/>
    </row>
    <row r="2406">
      <c r="A2406" s="47">
        <v>45712.62793981482</v>
      </c>
      <c r="B2406" s="46">
        <v>3460.0</v>
      </c>
      <c r="C2406" s="48" t="s">
        <v>4408</v>
      </c>
      <c r="D2406" s="48"/>
    </row>
    <row r="2407">
      <c r="A2407" s="47">
        <v>45712.63197916667</v>
      </c>
      <c r="B2407" s="46">
        <v>2860.0</v>
      </c>
      <c r="C2407" s="48" t="s">
        <v>4408</v>
      </c>
      <c r="D2407" s="48"/>
    </row>
    <row r="2408">
      <c r="A2408" s="47">
        <v>45712.642592592594</v>
      </c>
      <c r="B2408" s="46">
        <v>11800.0</v>
      </c>
      <c r="C2408" s="48" t="s">
        <v>4180</v>
      </c>
      <c r="D2408" s="48"/>
    </row>
    <row r="2409">
      <c r="A2409" s="47">
        <v>45712.65043981482</v>
      </c>
      <c r="B2409" s="46">
        <v>2720.0</v>
      </c>
      <c r="C2409" s="48" t="s">
        <v>4133</v>
      </c>
      <c r="D2409" s="48"/>
    </row>
    <row r="2410">
      <c r="A2410" s="47">
        <v>45712.650729166664</v>
      </c>
      <c r="B2410" s="46">
        <v>9380.0</v>
      </c>
      <c r="C2410" s="46"/>
      <c r="D2410" s="46"/>
    </row>
    <row r="2411">
      <c r="A2411" s="47">
        <v>45712.65237268519</v>
      </c>
      <c r="B2411" s="46">
        <v>10420.0</v>
      </c>
      <c r="C2411" s="48" t="s">
        <v>4409</v>
      </c>
      <c r="D2411" s="48"/>
    </row>
    <row r="2412">
      <c r="A2412" s="47">
        <v>45712.65925925926</v>
      </c>
      <c r="B2412" s="46">
        <v>2520.0</v>
      </c>
      <c r="C2412" s="46"/>
      <c r="D2412" s="46"/>
    </row>
    <row r="2413">
      <c r="A2413" s="47">
        <v>45712.65938657407</v>
      </c>
      <c r="B2413" s="46">
        <v>9660.0</v>
      </c>
      <c r="C2413" s="46"/>
      <c r="D2413" s="46"/>
    </row>
    <row r="2414">
      <c r="A2414" s="47">
        <v>45712.660625</v>
      </c>
      <c r="B2414" s="46">
        <v>9020.0</v>
      </c>
      <c r="C2414" s="46"/>
      <c r="D2414" s="46"/>
    </row>
    <row r="2415">
      <c r="A2415" s="47">
        <v>45712.663090277776</v>
      </c>
      <c r="B2415" s="46">
        <v>10640.0</v>
      </c>
      <c r="C2415" s="48" t="s">
        <v>4410</v>
      </c>
      <c r="D2415" s="48"/>
    </row>
    <row r="2416">
      <c r="A2416" s="47">
        <v>45712.66615740741</v>
      </c>
      <c r="B2416" s="46">
        <v>14060.0</v>
      </c>
      <c r="C2416" s="46"/>
      <c r="D2416" s="46"/>
    </row>
    <row r="2417">
      <c r="A2417" s="47">
        <v>45712.68630787037</v>
      </c>
      <c r="B2417" s="46">
        <v>13740.0</v>
      </c>
      <c r="C2417" s="46"/>
      <c r="D2417" s="46"/>
    </row>
    <row r="2418">
      <c r="A2418" s="47">
        <v>45712.68886574074</v>
      </c>
      <c r="B2418" s="46">
        <v>3220.0</v>
      </c>
      <c r="C2418" s="48" t="s">
        <v>4411</v>
      </c>
      <c r="D2418" s="48"/>
    </row>
    <row r="2419">
      <c r="A2419" s="47">
        <v>45712.69378472222</v>
      </c>
      <c r="B2419" s="46">
        <v>3740.0</v>
      </c>
      <c r="C2419" s="46"/>
      <c r="D2419" s="46"/>
    </row>
    <row r="2420">
      <c r="A2420" s="47">
        <v>45712.69600694445</v>
      </c>
      <c r="B2420" s="46">
        <v>2720.0</v>
      </c>
      <c r="C2420" s="46"/>
      <c r="D2420" s="46"/>
    </row>
    <row r="2421">
      <c r="A2421" s="47">
        <v>45712.69694444445</v>
      </c>
      <c r="B2421" s="46">
        <v>11080.0</v>
      </c>
      <c r="C2421" s="48" t="s">
        <v>4092</v>
      </c>
      <c r="D2421" s="48"/>
    </row>
    <row r="2422">
      <c r="A2422" s="47">
        <v>45712.70270833333</v>
      </c>
      <c r="B2422" s="46">
        <v>14120.0</v>
      </c>
      <c r="C2422" s="48" t="s">
        <v>4412</v>
      </c>
      <c r="D2422" s="48"/>
    </row>
    <row r="2423">
      <c r="A2423" s="47">
        <v>45712.706458333334</v>
      </c>
      <c r="B2423" s="46">
        <v>12520.0</v>
      </c>
      <c r="C2423" s="48" t="s">
        <v>4413</v>
      </c>
      <c r="D2423" s="48"/>
    </row>
    <row r="2424">
      <c r="A2424" s="47">
        <v>45712.708506944444</v>
      </c>
      <c r="B2424" s="46">
        <v>10320.0</v>
      </c>
      <c r="C2424" s="46"/>
      <c r="D2424" s="46"/>
    </row>
    <row r="2425">
      <c r="A2425" s="47">
        <v>45712.71586805556</v>
      </c>
      <c r="B2425" s="46">
        <v>3240.0</v>
      </c>
      <c r="C2425" s="46"/>
      <c r="D2425" s="46"/>
    </row>
    <row r="2426">
      <c r="A2426" s="47">
        <v>45712.72100694444</v>
      </c>
      <c r="B2426" s="46">
        <v>2640.0</v>
      </c>
      <c r="C2426" s="46"/>
      <c r="D2426" s="46"/>
    </row>
    <row r="2427">
      <c r="A2427" s="47">
        <v>45713.27868055556</v>
      </c>
      <c r="B2427" s="46">
        <v>9420.0</v>
      </c>
      <c r="C2427" s="46"/>
      <c r="D2427" s="46"/>
    </row>
    <row r="2428">
      <c r="A2428" s="47">
        <v>45713.28193287037</v>
      </c>
      <c r="B2428" s="46">
        <v>10620.0</v>
      </c>
      <c r="C2428" s="46"/>
      <c r="D2428" s="46"/>
    </row>
    <row r="2429">
      <c r="A2429" s="47">
        <v>45713.28372685185</v>
      </c>
      <c r="B2429" s="46">
        <v>10040.0</v>
      </c>
      <c r="C2429" s="46"/>
      <c r="D2429" s="46"/>
    </row>
    <row r="2430">
      <c r="A2430" s="47">
        <v>45713.285891203705</v>
      </c>
      <c r="B2430" s="46">
        <v>10240.0</v>
      </c>
      <c r="C2430" s="46"/>
      <c r="D2430" s="46"/>
    </row>
    <row r="2431">
      <c r="A2431" s="47">
        <v>45713.32743055555</v>
      </c>
      <c r="B2431" s="46">
        <v>3180.0</v>
      </c>
      <c r="C2431" s="46"/>
      <c r="D2431" s="46"/>
    </row>
    <row r="2432">
      <c r="A2432" s="47">
        <v>45713.33579861111</v>
      </c>
      <c r="B2432" s="46">
        <v>5840.0</v>
      </c>
      <c r="C2432" s="46"/>
      <c r="D2432" s="46"/>
    </row>
    <row r="2433">
      <c r="A2433" s="47">
        <v>45713.35402777778</v>
      </c>
      <c r="B2433" s="46">
        <v>3100.0</v>
      </c>
      <c r="C2433" s="48" t="s">
        <v>4017</v>
      </c>
      <c r="D2433" s="48"/>
    </row>
    <row r="2434">
      <c r="A2434" s="47">
        <v>45713.363645833335</v>
      </c>
      <c r="B2434" s="46">
        <v>2520.0</v>
      </c>
      <c r="C2434" s="46"/>
      <c r="D2434" s="46"/>
    </row>
    <row r="2435">
      <c r="A2435" s="47">
        <v>45713.374074074076</v>
      </c>
      <c r="B2435" s="46">
        <v>15980.0</v>
      </c>
      <c r="C2435" s="48" t="s">
        <v>4414</v>
      </c>
      <c r="D2435" s="48"/>
    </row>
    <row r="2436">
      <c r="A2436" s="47">
        <v>45713.382418981484</v>
      </c>
      <c r="B2436" s="46">
        <v>11240.0</v>
      </c>
      <c r="C2436" s="48" t="s">
        <v>4033</v>
      </c>
      <c r="D2436" s="48"/>
    </row>
    <row r="2437">
      <c r="A2437" s="47">
        <v>45713.38980324074</v>
      </c>
      <c r="B2437" s="46">
        <v>13360.0</v>
      </c>
      <c r="C2437" s="48" t="s">
        <v>4415</v>
      </c>
      <c r="D2437" s="48"/>
    </row>
    <row r="2438">
      <c r="A2438" s="47">
        <v>45713.39026620371</v>
      </c>
      <c r="B2438" s="46">
        <v>9880.0</v>
      </c>
      <c r="C2438" s="46"/>
      <c r="D2438" s="46"/>
    </row>
    <row r="2439">
      <c r="A2439" s="47">
        <v>45713.390810185185</v>
      </c>
      <c r="B2439" s="46">
        <v>10780.0</v>
      </c>
      <c r="C2439" s="46"/>
      <c r="D2439" s="46"/>
    </row>
    <row r="2440">
      <c r="A2440" s="47">
        <v>45713.399988425925</v>
      </c>
      <c r="B2440" s="46">
        <v>10300.0</v>
      </c>
      <c r="C2440" s="46"/>
      <c r="D2440" s="46"/>
    </row>
    <row r="2441">
      <c r="A2441" s="47">
        <v>45713.40335648148</v>
      </c>
      <c r="B2441" s="46">
        <v>2300.0</v>
      </c>
      <c r="C2441" s="48" t="s">
        <v>4416</v>
      </c>
      <c r="D2441" s="48"/>
    </row>
    <row r="2442">
      <c r="A2442" s="47">
        <v>45713.41508101852</v>
      </c>
      <c r="B2442" s="46">
        <v>2000.0</v>
      </c>
      <c r="C2442" s="46"/>
      <c r="D2442" s="46"/>
    </row>
    <row r="2443">
      <c r="A2443" s="47">
        <v>45713.431655092594</v>
      </c>
      <c r="B2443" s="46">
        <v>11360.0</v>
      </c>
      <c r="C2443" s="48" t="s">
        <v>4312</v>
      </c>
      <c r="D2443" s="48"/>
    </row>
    <row r="2444">
      <c r="A2444" s="47">
        <v>45713.434907407405</v>
      </c>
      <c r="B2444" s="46">
        <v>12860.0</v>
      </c>
      <c r="C2444" s="48" t="s">
        <v>4417</v>
      </c>
      <c r="D2444" s="48"/>
    </row>
    <row r="2445">
      <c r="A2445" s="47">
        <v>45713.435324074075</v>
      </c>
      <c r="B2445" s="46">
        <v>11540.0</v>
      </c>
      <c r="C2445" s="48" t="s">
        <v>4418</v>
      </c>
      <c r="D2445" s="48"/>
    </row>
    <row r="2446">
      <c r="A2446" s="47">
        <v>45713.439247685186</v>
      </c>
      <c r="B2446" s="46">
        <v>2880.0</v>
      </c>
      <c r="C2446" s="46"/>
      <c r="D2446" s="46"/>
    </row>
    <row r="2447">
      <c r="A2447" s="47">
        <v>45713.44189814815</v>
      </c>
      <c r="B2447" s="46">
        <v>19600.0</v>
      </c>
      <c r="C2447" s="46"/>
      <c r="D2447" s="46"/>
    </row>
    <row r="2448">
      <c r="A2448" s="47">
        <v>45713.446076388886</v>
      </c>
      <c r="B2448" s="46">
        <v>3780.0</v>
      </c>
      <c r="C2448" s="46"/>
      <c r="D2448" s="46"/>
    </row>
    <row r="2449">
      <c r="A2449" s="47">
        <v>45713.45966435185</v>
      </c>
      <c r="B2449" s="46">
        <v>3240.0</v>
      </c>
      <c r="C2449" s="46"/>
      <c r="D2449" s="46"/>
    </row>
    <row r="2450">
      <c r="A2450" s="47">
        <v>45713.46525462963</v>
      </c>
      <c r="B2450" s="46">
        <v>11000.0</v>
      </c>
      <c r="C2450" s="46"/>
      <c r="D2450" s="46"/>
    </row>
    <row r="2451">
      <c r="A2451" s="47">
        <v>45713.48166666667</v>
      </c>
      <c r="B2451" s="46">
        <v>2360.0</v>
      </c>
      <c r="C2451" s="46"/>
      <c r="D2451" s="46"/>
    </row>
    <row r="2452">
      <c r="A2452" s="47">
        <v>45713.4915625</v>
      </c>
      <c r="B2452" s="46">
        <v>2020.0</v>
      </c>
      <c r="C2452" s="46"/>
      <c r="D2452" s="46"/>
    </row>
    <row r="2453">
      <c r="A2453" s="47">
        <v>45713.50491898148</v>
      </c>
      <c r="B2453" s="46">
        <v>3460.0</v>
      </c>
      <c r="C2453" s="48" t="s">
        <v>4419</v>
      </c>
      <c r="D2453" s="48"/>
    </row>
    <row r="2454">
      <c r="A2454" s="47">
        <v>45713.51118055556</v>
      </c>
      <c r="B2454" s="46">
        <v>2800.0</v>
      </c>
      <c r="C2454" s="46"/>
      <c r="D2454" s="46"/>
    </row>
    <row r="2455">
      <c r="A2455" s="47">
        <v>45713.52229166667</v>
      </c>
      <c r="B2455" s="46">
        <v>11460.0</v>
      </c>
      <c r="C2455" s="46"/>
      <c r="D2455" s="46"/>
    </row>
    <row r="2456">
      <c r="A2456" s="47">
        <v>45713.55358796296</v>
      </c>
      <c r="B2456" s="46">
        <v>13360.0</v>
      </c>
      <c r="C2456" s="48" t="s">
        <v>4420</v>
      </c>
      <c r="D2456" s="48"/>
    </row>
    <row r="2457">
      <c r="A2457" s="47">
        <v>45713.554930555554</v>
      </c>
      <c r="B2457" s="46">
        <v>2180.0</v>
      </c>
      <c r="C2457" s="48" t="s">
        <v>4051</v>
      </c>
      <c r="D2457" s="48"/>
    </row>
    <row r="2458">
      <c r="A2458" s="47">
        <v>45713.56333333333</v>
      </c>
      <c r="B2458" s="46">
        <v>3840.0</v>
      </c>
      <c r="C2458" s="48" t="s">
        <v>4408</v>
      </c>
      <c r="D2458" s="48"/>
    </row>
    <row r="2459">
      <c r="A2459" s="47">
        <v>45713.565416666665</v>
      </c>
      <c r="B2459" s="46">
        <v>10580.0</v>
      </c>
      <c r="C2459" s="46"/>
      <c r="D2459" s="46"/>
    </row>
    <row r="2460">
      <c r="A2460" s="47">
        <v>45713.56917824074</v>
      </c>
      <c r="B2460" s="46">
        <v>5400.0</v>
      </c>
      <c r="C2460" s="46"/>
      <c r="D2460" s="46"/>
    </row>
    <row r="2461">
      <c r="A2461" s="47">
        <v>45713.57116898148</v>
      </c>
      <c r="B2461" s="46">
        <v>16500.0</v>
      </c>
      <c r="C2461" s="46"/>
      <c r="D2461" s="46"/>
    </row>
    <row r="2462">
      <c r="A2462" s="47">
        <v>45713.572060185186</v>
      </c>
      <c r="B2462" s="46">
        <v>2100.0</v>
      </c>
      <c r="C2462" s="48" t="s">
        <v>4051</v>
      </c>
      <c r="D2462" s="48"/>
    </row>
    <row r="2463">
      <c r="A2463" s="47">
        <v>45713.572233796294</v>
      </c>
      <c r="B2463" s="46">
        <v>3320.0</v>
      </c>
      <c r="C2463" s="46"/>
      <c r="D2463" s="46"/>
    </row>
    <row r="2464">
      <c r="A2464" s="47">
        <v>45713.589224537034</v>
      </c>
      <c r="B2464" s="46">
        <v>3040.0</v>
      </c>
      <c r="C2464" s="48" t="s">
        <v>744</v>
      </c>
      <c r="D2464" s="48"/>
    </row>
    <row r="2465">
      <c r="A2465" s="47">
        <v>45713.59196759259</v>
      </c>
      <c r="B2465" s="46">
        <v>2980.0</v>
      </c>
      <c r="C2465" s="46"/>
      <c r="D2465" s="46"/>
    </row>
    <row r="2466">
      <c r="A2466" s="47">
        <v>45713.59311342592</v>
      </c>
      <c r="B2466" s="46">
        <v>2500.0</v>
      </c>
      <c r="C2466" s="48" t="s">
        <v>744</v>
      </c>
      <c r="D2466" s="48"/>
    </row>
    <row r="2467">
      <c r="A2467" s="47">
        <v>45713.59443287037</v>
      </c>
      <c r="B2467" s="46">
        <v>3000.0</v>
      </c>
      <c r="C2467" s="46"/>
      <c r="D2467" s="46"/>
    </row>
    <row r="2468">
      <c r="A2468" s="47">
        <v>45713.59553240741</v>
      </c>
      <c r="B2468" s="46">
        <v>3280.0</v>
      </c>
      <c r="C2468" s="46"/>
      <c r="D2468" s="46"/>
    </row>
    <row r="2469">
      <c r="A2469" s="47">
        <v>45713.61565972222</v>
      </c>
      <c r="B2469" s="46">
        <v>3320.0</v>
      </c>
      <c r="C2469" s="46"/>
      <c r="D2469" s="46"/>
    </row>
    <row r="2470">
      <c r="A2470" s="47">
        <v>45713.61853009259</v>
      </c>
      <c r="B2470" s="46">
        <v>3280.0</v>
      </c>
      <c r="C2470" s="46"/>
      <c r="D2470" s="46"/>
    </row>
    <row r="2471">
      <c r="A2471" s="47">
        <v>45713.62179398148</v>
      </c>
      <c r="B2471" s="46">
        <v>5240.0</v>
      </c>
      <c r="C2471" s="48" t="s">
        <v>4421</v>
      </c>
      <c r="D2471" s="48"/>
    </row>
    <row r="2472">
      <c r="A2472" s="47">
        <v>45713.6265625</v>
      </c>
      <c r="B2472" s="46">
        <v>13860.0</v>
      </c>
      <c r="C2472" s="48" t="s">
        <v>4422</v>
      </c>
      <c r="D2472" s="48"/>
    </row>
    <row r="2473">
      <c r="A2473" s="47">
        <v>45713.62677083333</v>
      </c>
      <c r="B2473" s="46">
        <v>3340.0</v>
      </c>
      <c r="C2473" s="46"/>
      <c r="D2473" s="46"/>
    </row>
    <row r="2474">
      <c r="A2474" s="47">
        <v>45713.63109953704</v>
      </c>
      <c r="B2474" s="46">
        <v>3940.0</v>
      </c>
      <c r="C2474" s="48" t="s">
        <v>4423</v>
      </c>
      <c r="D2474" s="48"/>
    </row>
    <row r="2475">
      <c r="A2475" s="47">
        <v>45713.63525462963</v>
      </c>
      <c r="B2475" s="46">
        <v>9920.0</v>
      </c>
      <c r="C2475" s="46"/>
      <c r="D2475" s="46"/>
    </row>
    <row r="2476">
      <c r="A2476" s="47">
        <v>45713.63935185185</v>
      </c>
      <c r="B2476" s="46">
        <v>12980.0</v>
      </c>
      <c r="C2476" s="48" t="s">
        <v>4083</v>
      </c>
      <c r="D2476" s="48"/>
    </row>
    <row r="2477">
      <c r="A2477" s="47">
        <v>45713.64501157407</v>
      </c>
      <c r="B2477" s="46">
        <v>5200.0</v>
      </c>
      <c r="C2477" s="46"/>
      <c r="D2477" s="46"/>
    </row>
    <row r="2478">
      <c r="A2478" s="47">
        <v>45713.64784722222</v>
      </c>
      <c r="B2478" s="46">
        <v>3140.0</v>
      </c>
      <c r="C2478" s="48" t="s">
        <v>4419</v>
      </c>
      <c r="D2478" s="48"/>
    </row>
    <row r="2479">
      <c r="A2479" s="47">
        <v>45713.65167824074</v>
      </c>
      <c r="B2479" s="46">
        <v>2800.0</v>
      </c>
      <c r="C2479" s="46"/>
      <c r="D2479" s="46"/>
    </row>
    <row r="2480">
      <c r="A2480" s="47">
        <v>45713.65306712963</v>
      </c>
      <c r="B2480" s="46">
        <v>9480.0</v>
      </c>
      <c r="C2480" s="46"/>
      <c r="D2480" s="46"/>
    </row>
    <row r="2481">
      <c r="A2481" s="47">
        <v>45713.67152777778</v>
      </c>
      <c r="B2481" s="46">
        <v>2420.0</v>
      </c>
      <c r="C2481" s="48" t="s">
        <v>4051</v>
      </c>
      <c r="D2481" s="48"/>
    </row>
    <row r="2482">
      <c r="A2482" s="47">
        <v>45713.677083333336</v>
      </c>
      <c r="B2482" s="46">
        <v>2160.0</v>
      </c>
      <c r="C2482" s="48" t="s">
        <v>4114</v>
      </c>
      <c r="D2482" s="48"/>
    </row>
    <row r="2483">
      <c r="A2483" s="47">
        <v>45713.687418981484</v>
      </c>
      <c r="B2483" s="46">
        <v>11460.0</v>
      </c>
      <c r="C2483" s="48" t="s">
        <v>4413</v>
      </c>
      <c r="D2483" s="48"/>
    </row>
    <row r="2484">
      <c r="A2484" s="47">
        <v>45713.69086805556</v>
      </c>
      <c r="B2484" s="46">
        <v>18420.0</v>
      </c>
      <c r="C2484" s="48" t="s">
        <v>4309</v>
      </c>
      <c r="D2484" s="48"/>
    </row>
    <row r="2485">
      <c r="A2485" s="47">
        <v>45713.698912037034</v>
      </c>
      <c r="B2485" s="46">
        <v>12640.0</v>
      </c>
      <c r="C2485" s="46"/>
      <c r="D2485" s="46"/>
    </row>
    <row r="2486">
      <c r="A2486" s="47">
        <v>45713.70082175926</v>
      </c>
      <c r="B2486" s="46">
        <v>1960.0</v>
      </c>
      <c r="C2486" s="46"/>
      <c r="D2486" s="46"/>
    </row>
    <row r="2487">
      <c r="A2487" s="47">
        <v>45713.70481481482</v>
      </c>
      <c r="B2487" s="46">
        <v>1900.0</v>
      </c>
      <c r="C2487" s="46"/>
      <c r="D2487" s="46"/>
    </row>
    <row r="2488">
      <c r="A2488" s="47">
        <v>45714.273668981485</v>
      </c>
      <c r="B2488" s="46">
        <v>6340.0</v>
      </c>
      <c r="C2488" s="46"/>
      <c r="D2488" s="46"/>
    </row>
    <row r="2489">
      <c r="A2489" s="47">
        <v>45714.277592592596</v>
      </c>
      <c r="B2489" s="46">
        <v>10020.0</v>
      </c>
      <c r="C2489" s="46"/>
      <c r="D2489" s="46"/>
    </row>
    <row r="2490">
      <c r="A2490" s="47">
        <v>45714.28795138889</v>
      </c>
      <c r="B2490" s="46">
        <v>15680.0</v>
      </c>
      <c r="C2490" s="46"/>
      <c r="D2490" s="46"/>
    </row>
    <row r="2491">
      <c r="A2491" s="47">
        <v>45714.306284722225</v>
      </c>
      <c r="B2491" s="46">
        <v>12780.0</v>
      </c>
      <c r="C2491" s="48" t="s">
        <v>4424</v>
      </c>
      <c r="D2491" s="48"/>
    </row>
    <row r="2492">
      <c r="A2492" s="47">
        <v>45714.30930555556</v>
      </c>
      <c r="B2492" s="46">
        <v>9620.0</v>
      </c>
      <c r="C2492" s="46"/>
      <c r="D2492" s="46"/>
    </row>
    <row r="2493">
      <c r="A2493" s="47">
        <v>45714.31107638889</v>
      </c>
      <c r="B2493" s="46">
        <v>10460.0</v>
      </c>
      <c r="C2493" s="46"/>
      <c r="D2493" s="46"/>
    </row>
    <row r="2494">
      <c r="A2494" s="47">
        <v>45714.339594907404</v>
      </c>
      <c r="B2494" s="46">
        <v>18660.0</v>
      </c>
      <c r="C2494" s="48" t="s">
        <v>4425</v>
      </c>
      <c r="D2494" s="48"/>
    </row>
    <row r="2495">
      <c r="A2495" s="47">
        <v>45714.340104166666</v>
      </c>
      <c r="B2495" s="46">
        <v>18560.0</v>
      </c>
      <c r="C2495" s="48" t="s">
        <v>4425</v>
      </c>
      <c r="D2495" s="48"/>
    </row>
    <row r="2496">
      <c r="A2496" s="47">
        <v>45714.343877314815</v>
      </c>
      <c r="B2496" s="46">
        <v>17460.0</v>
      </c>
      <c r="C2496" s="48" t="s">
        <v>4426</v>
      </c>
      <c r="D2496" s="48"/>
    </row>
    <row r="2497">
      <c r="A2497" s="47">
        <v>45714.34449074074</v>
      </c>
      <c r="B2497" s="46">
        <v>17160.0</v>
      </c>
      <c r="C2497" s="46"/>
      <c r="D2497" s="46"/>
    </row>
    <row r="2498">
      <c r="A2498" s="47">
        <v>45714.345983796295</v>
      </c>
      <c r="B2498" s="46">
        <v>2760.0</v>
      </c>
      <c r="C2498" s="48" t="s">
        <v>4017</v>
      </c>
      <c r="D2498" s="48"/>
    </row>
    <row r="2499">
      <c r="A2499" s="47">
        <v>45714.34862268518</v>
      </c>
      <c r="B2499" s="46">
        <v>10740.0</v>
      </c>
      <c r="C2499" s="46"/>
      <c r="D2499" s="46"/>
    </row>
    <row r="2500">
      <c r="A2500" s="47">
        <v>45714.348761574074</v>
      </c>
      <c r="B2500" s="46">
        <v>3140.0</v>
      </c>
      <c r="C2500" s="46"/>
      <c r="D2500" s="46"/>
    </row>
    <row r="2501">
      <c r="A2501" s="47">
        <v>45714.35530092593</v>
      </c>
      <c r="B2501" s="46">
        <v>2520.0</v>
      </c>
      <c r="C2501" s="48" t="s">
        <v>4017</v>
      </c>
      <c r="D2501" s="48"/>
    </row>
    <row r="2502">
      <c r="A2502" s="47">
        <v>45714.35983796296</v>
      </c>
      <c r="B2502" s="46">
        <v>10660.0</v>
      </c>
      <c r="C2502" s="46"/>
      <c r="D2502" s="46"/>
    </row>
    <row r="2503">
      <c r="A2503" s="47">
        <v>45714.360347222224</v>
      </c>
      <c r="B2503" s="46">
        <v>9980.0</v>
      </c>
      <c r="C2503" s="46"/>
      <c r="D2503" s="46"/>
    </row>
    <row r="2504">
      <c r="A2504" s="47">
        <v>45714.36252314815</v>
      </c>
      <c r="B2504" s="46">
        <v>10720.0</v>
      </c>
      <c r="C2504" s="46"/>
      <c r="D2504" s="46"/>
    </row>
    <row r="2505">
      <c r="A2505" s="47">
        <v>45714.36402777778</v>
      </c>
      <c r="B2505" s="46">
        <v>1660.0</v>
      </c>
      <c r="C2505" s="46"/>
      <c r="D2505" s="46"/>
    </row>
    <row r="2506">
      <c r="A2506" s="47">
        <v>45714.364756944444</v>
      </c>
      <c r="B2506" s="46">
        <v>4280.0</v>
      </c>
      <c r="C2506" s="48" t="s">
        <v>3989</v>
      </c>
      <c r="D2506" s="48"/>
    </row>
    <row r="2507">
      <c r="A2507" s="47">
        <v>45714.37503472222</v>
      </c>
      <c r="B2507" s="46">
        <v>13800.0</v>
      </c>
      <c r="C2507" s="46"/>
      <c r="D2507" s="46"/>
    </row>
    <row r="2508">
      <c r="A2508" s="47">
        <v>45714.3819212963</v>
      </c>
      <c r="B2508" s="46">
        <v>2700.0</v>
      </c>
      <c r="C2508" s="46"/>
      <c r="D2508" s="46"/>
    </row>
    <row r="2509">
      <c r="A2509" s="47">
        <v>45714.384363425925</v>
      </c>
      <c r="B2509" s="46">
        <v>16040.0</v>
      </c>
      <c r="C2509" s="48" t="s">
        <v>4427</v>
      </c>
      <c r="D2509" s="48"/>
    </row>
    <row r="2510">
      <c r="A2510" s="47">
        <v>45714.39444444444</v>
      </c>
      <c r="B2510" s="46">
        <v>34800.0</v>
      </c>
      <c r="C2510" s="46"/>
      <c r="D2510" s="46"/>
    </row>
    <row r="2511">
      <c r="A2511" s="47">
        <v>45714.39728009259</v>
      </c>
      <c r="B2511" s="46">
        <v>3160.0</v>
      </c>
      <c r="C2511" s="48" t="s">
        <v>3990</v>
      </c>
      <c r="D2511" s="48"/>
    </row>
    <row r="2512">
      <c r="A2512" s="47">
        <v>45714.3993287037</v>
      </c>
      <c r="B2512" s="46">
        <v>32480.0</v>
      </c>
      <c r="C2512" s="48" t="s">
        <v>4050</v>
      </c>
      <c r="D2512" s="48"/>
    </row>
    <row r="2513">
      <c r="A2513" s="47">
        <v>45714.40243055556</v>
      </c>
      <c r="B2513" s="46">
        <v>10660.0</v>
      </c>
      <c r="C2513" s="46"/>
      <c r="D2513" s="46"/>
    </row>
    <row r="2514">
      <c r="A2514" s="47">
        <v>45714.40943287037</v>
      </c>
      <c r="B2514" s="46">
        <v>10900.0</v>
      </c>
      <c r="C2514" s="48" t="s">
        <v>4428</v>
      </c>
      <c r="D2514" s="48"/>
    </row>
    <row r="2515">
      <c r="A2515" s="47">
        <v>45714.409733796296</v>
      </c>
      <c r="B2515" s="46">
        <v>12780.0</v>
      </c>
      <c r="C2515" s="48" t="s">
        <v>4025</v>
      </c>
      <c r="D2515" s="48"/>
    </row>
    <row r="2516">
      <c r="A2516" s="47">
        <v>45714.40997685185</v>
      </c>
      <c r="B2516" s="46">
        <v>2740.0</v>
      </c>
      <c r="C2516" s="48" t="s">
        <v>3995</v>
      </c>
      <c r="D2516" s="48"/>
    </row>
    <row r="2517">
      <c r="A2517" s="47">
        <v>45714.41092592593</v>
      </c>
      <c r="B2517" s="46">
        <v>3220.0</v>
      </c>
      <c r="C2517" s="48" t="s">
        <v>3994</v>
      </c>
      <c r="D2517" s="48"/>
    </row>
    <row r="2518">
      <c r="A2518" s="47">
        <v>45714.413564814815</v>
      </c>
      <c r="B2518" s="46">
        <v>9580.0</v>
      </c>
      <c r="C2518" s="46"/>
      <c r="D2518" s="46"/>
    </row>
    <row r="2519">
      <c r="A2519" s="47">
        <v>45714.41680555556</v>
      </c>
      <c r="B2519" s="46">
        <v>9620.0</v>
      </c>
      <c r="C2519" s="46"/>
      <c r="D2519" s="46"/>
    </row>
    <row r="2520">
      <c r="A2520" s="47">
        <v>45714.44567129629</v>
      </c>
      <c r="B2520" s="46">
        <v>15720.0</v>
      </c>
      <c r="C2520" s="48" t="s">
        <v>4429</v>
      </c>
      <c r="D2520" s="48"/>
    </row>
    <row r="2521">
      <c r="A2521" s="47">
        <v>45714.452418981484</v>
      </c>
      <c r="B2521" s="46">
        <v>11480.0</v>
      </c>
      <c r="C2521" s="48" t="s">
        <v>4074</v>
      </c>
      <c r="D2521" s="48"/>
    </row>
    <row r="2522">
      <c r="A2522" s="47">
        <v>45714.45275462963</v>
      </c>
      <c r="B2522" s="46">
        <v>13800.0</v>
      </c>
      <c r="C2522" s="46"/>
      <c r="D2522" s="46"/>
    </row>
    <row r="2523">
      <c r="A2523" s="47">
        <v>45714.45349537037</v>
      </c>
      <c r="B2523" s="46">
        <v>2440.0</v>
      </c>
      <c r="C2523" s="48" t="s">
        <v>4112</v>
      </c>
      <c r="D2523" s="48"/>
    </row>
    <row r="2524">
      <c r="A2524" s="47">
        <v>45714.45527777778</v>
      </c>
      <c r="B2524" s="46">
        <v>10420.0</v>
      </c>
      <c r="C2524" s="46"/>
      <c r="D2524" s="46"/>
    </row>
    <row r="2525">
      <c r="A2525" s="47">
        <v>45714.46256944445</v>
      </c>
      <c r="B2525" s="46">
        <v>2060.0</v>
      </c>
      <c r="C2525" s="48" t="s">
        <v>4114</v>
      </c>
      <c r="D2525" s="48"/>
    </row>
    <row r="2526">
      <c r="A2526" s="47">
        <v>45714.46425925926</v>
      </c>
      <c r="B2526" s="46">
        <v>3120.0</v>
      </c>
      <c r="C2526" s="46"/>
      <c r="D2526" s="46"/>
    </row>
    <row r="2527">
      <c r="A2527" s="47">
        <v>45714.46519675926</v>
      </c>
      <c r="B2527" s="46">
        <v>32420.0</v>
      </c>
      <c r="C2527" s="48" t="s">
        <v>4050</v>
      </c>
      <c r="D2527" s="48"/>
    </row>
    <row r="2528">
      <c r="A2528" s="47">
        <v>45714.46886574074</v>
      </c>
      <c r="B2528" s="46">
        <v>10000.0</v>
      </c>
      <c r="C2528" s="46"/>
      <c r="D2528" s="46"/>
    </row>
    <row r="2529">
      <c r="A2529" s="47">
        <v>45714.47725694445</v>
      </c>
      <c r="B2529" s="46">
        <v>11660.0</v>
      </c>
      <c r="C2529" s="48" t="s">
        <v>4305</v>
      </c>
      <c r="D2529" s="48"/>
    </row>
    <row r="2530">
      <c r="A2530" s="47">
        <v>45714.47809027778</v>
      </c>
      <c r="B2530" s="46">
        <v>2880.0</v>
      </c>
      <c r="C2530" s="48" t="s">
        <v>744</v>
      </c>
      <c r="D2530" s="48"/>
    </row>
    <row r="2531">
      <c r="A2531" s="47">
        <v>45714.483715277776</v>
      </c>
      <c r="B2531" s="46">
        <v>2720.0</v>
      </c>
      <c r="C2531" s="48" t="s">
        <v>744</v>
      </c>
      <c r="D2531" s="48"/>
    </row>
    <row r="2532">
      <c r="A2532" s="47">
        <v>45714.485185185185</v>
      </c>
      <c r="B2532" s="46">
        <v>2700.0</v>
      </c>
      <c r="C2532" s="46"/>
      <c r="D2532" s="46"/>
    </row>
    <row r="2533">
      <c r="A2533" s="47">
        <v>45714.48752314815</v>
      </c>
      <c r="B2533" s="46">
        <v>10000.0</v>
      </c>
      <c r="C2533" s="46"/>
      <c r="D2533" s="46"/>
    </row>
    <row r="2534">
      <c r="A2534" s="47">
        <v>45714.4924537037</v>
      </c>
      <c r="B2534" s="46" t="s">
        <v>4430</v>
      </c>
      <c r="C2534" s="48" t="s">
        <v>4109</v>
      </c>
      <c r="D2534" s="48"/>
    </row>
    <row r="2535">
      <c r="A2535" s="47">
        <v>45714.4927662037</v>
      </c>
      <c r="B2535" s="46">
        <v>17980.0</v>
      </c>
      <c r="C2535" s="48" t="s">
        <v>4171</v>
      </c>
      <c r="D2535" s="48"/>
    </row>
    <row r="2536">
      <c r="A2536" s="47">
        <v>45714.49340277778</v>
      </c>
      <c r="B2536" s="46">
        <v>10820.0</v>
      </c>
      <c r="C2536" s="48" t="s">
        <v>4431</v>
      </c>
      <c r="D2536" s="48"/>
    </row>
    <row r="2537">
      <c r="A2537" s="47">
        <v>45714.495775462965</v>
      </c>
      <c r="B2537" s="46">
        <v>2720.0</v>
      </c>
      <c r="C2537" s="46"/>
      <c r="D2537" s="46"/>
    </row>
    <row r="2538">
      <c r="A2538" s="47">
        <v>45714.49662037037</v>
      </c>
      <c r="B2538" s="46">
        <v>10440.0</v>
      </c>
      <c r="C2538" s="46"/>
      <c r="D2538" s="46"/>
    </row>
    <row r="2539">
      <c r="A2539" s="47">
        <v>45714.50638888889</v>
      </c>
      <c r="B2539" s="46">
        <v>13740.0</v>
      </c>
      <c r="C2539" s="46"/>
      <c r="D2539" s="46"/>
    </row>
    <row r="2540">
      <c r="A2540" s="47">
        <v>45714.5083912037</v>
      </c>
      <c r="B2540" s="46">
        <v>9680.0</v>
      </c>
      <c r="C2540" s="46"/>
      <c r="D2540" s="46"/>
    </row>
    <row r="2541">
      <c r="A2541" s="47">
        <v>45714.51662037037</v>
      </c>
      <c r="B2541" s="46">
        <v>3000.0</v>
      </c>
      <c r="C2541" s="48" t="s">
        <v>4133</v>
      </c>
      <c r="D2541" s="48"/>
    </row>
    <row r="2542">
      <c r="A2542" s="47">
        <v>45714.527766203704</v>
      </c>
      <c r="B2542" s="46">
        <v>29500.0</v>
      </c>
      <c r="C2542" s="46"/>
      <c r="D2542" s="46"/>
    </row>
    <row r="2543">
      <c r="A2543" s="47">
        <v>45714.52811342593</v>
      </c>
      <c r="B2543" s="46">
        <v>3620.0</v>
      </c>
      <c r="C2543" s="48" t="s">
        <v>4017</v>
      </c>
      <c r="D2543" s="48"/>
    </row>
    <row r="2544">
      <c r="A2544" s="47">
        <v>45714.53082175926</v>
      </c>
      <c r="B2544" s="46">
        <v>2760.0</v>
      </c>
      <c r="C2544" s="46"/>
      <c r="D2544" s="46"/>
    </row>
    <row r="2545">
      <c r="A2545" s="47">
        <v>45714.53502314815</v>
      </c>
      <c r="B2545" s="46">
        <v>11740.0</v>
      </c>
      <c r="C2545" s="46"/>
      <c r="D2545" s="46"/>
    </row>
    <row r="2546">
      <c r="A2546" s="47">
        <v>45714.535775462966</v>
      </c>
      <c r="B2546" s="46">
        <v>19300.0</v>
      </c>
      <c r="C2546" s="46"/>
      <c r="D2546" s="46"/>
    </row>
    <row r="2547">
      <c r="A2547" s="47">
        <v>45714.53796296296</v>
      </c>
      <c r="B2547" s="46">
        <v>2860.0</v>
      </c>
      <c r="C2547" s="46"/>
      <c r="D2547" s="46"/>
    </row>
    <row r="2548">
      <c r="A2548" s="47">
        <v>45714.552037037036</v>
      </c>
      <c r="B2548" s="46">
        <v>11600.0</v>
      </c>
      <c r="C2548" s="46"/>
      <c r="D2548" s="46"/>
    </row>
    <row r="2549">
      <c r="A2549" s="47">
        <v>45714.568125</v>
      </c>
      <c r="B2549" s="46">
        <v>11100.0</v>
      </c>
      <c r="C2549" s="48" t="s">
        <v>4432</v>
      </c>
      <c r="D2549" s="48"/>
    </row>
    <row r="2550">
      <c r="A2550" s="47">
        <v>45714.570023148146</v>
      </c>
      <c r="B2550" s="46">
        <v>11220.0</v>
      </c>
      <c r="C2550" s="46"/>
      <c r="D2550" s="46"/>
    </row>
    <row r="2551">
      <c r="A2551" s="47">
        <v>45714.575949074075</v>
      </c>
      <c r="B2551" s="46">
        <v>10660.0</v>
      </c>
      <c r="C2551" s="48" t="s">
        <v>4433</v>
      </c>
      <c r="D2551" s="48"/>
    </row>
    <row r="2552">
      <c r="A2552" s="47">
        <v>45714.57633101852</v>
      </c>
      <c r="B2552" s="46">
        <v>3220.0</v>
      </c>
      <c r="C2552" s="48" t="s">
        <v>3990</v>
      </c>
      <c r="D2552" s="48"/>
    </row>
    <row r="2553">
      <c r="A2553" s="47">
        <v>45714.57996527778</v>
      </c>
      <c r="B2553" s="46">
        <v>16560.0</v>
      </c>
      <c r="C2553" s="46"/>
      <c r="D2553" s="46"/>
    </row>
    <row r="2554">
      <c r="A2554" s="47">
        <v>45714.58018518519</v>
      </c>
      <c r="B2554" s="46">
        <v>2740.0</v>
      </c>
      <c r="C2554" s="46"/>
      <c r="D2554" s="46"/>
    </row>
    <row r="2555">
      <c r="A2555" s="47">
        <v>45714.58261574074</v>
      </c>
      <c r="B2555" s="46">
        <v>14300.0</v>
      </c>
      <c r="C2555" s="48" t="s">
        <v>4434</v>
      </c>
      <c r="D2555" s="48"/>
    </row>
    <row r="2556">
      <c r="A2556" s="47">
        <v>45714.583125</v>
      </c>
      <c r="B2556" s="46">
        <v>8980.0</v>
      </c>
      <c r="C2556" s="46"/>
      <c r="D2556" s="46"/>
    </row>
    <row r="2557">
      <c r="A2557" s="47">
        <v>45714.58347222222</v>
      </c>
      <c r="B2557" s="46">
        <v>2720.0</v>
      </c>
      <c r="C2557" s="46"/>
      <c r="D2557" s="46"/>
    </row>
    <row r="2558">
      <c r="A2558" s="47">
        <v>45714.58489583333</v>
      </c>
      <c r="B2558" s="46">
        <v>2780.0</v>
      </c>
      <c r="C2558" s="48" t="s">
        <v>3995</v>
      </c>
      <c r="D2558" s="48"/>
    </row>
    <row r="2559">
      <c r="A2559" s="47">
        <v>45714.5949537037</v>
      </c>
      <c r="B2559" s="46">
        <v>6220.0</v>
      </c>
      <c r="C2559" s="46"/>
      <c r="D2559" s="46"/>
    </row>
    <row r="2560">
      <c r="A2560" s="47">
        <v>45714.59636574074</v>
      </c>
      <c r="B2560" s="46">
        <v>9680.0</v>
      </c>
      <c r="C2560" s="46"/>
      <c r="D2560" s="46"/>
    </row>
    <row r="2561">
      <c r="A2561" s="47">
        <v>45714.613217592596</v>
      </c>
      <c r="B2561" s="46">
        <v>18420.0</v>
      </c>
      <c r="C2561" s="46"/>
      <c r="D2561" s="46"/>
    </row>
    <row r="2562">
      <c r="A2562" s="47">
        <v>45714.61583333334</v>
      </c>
      <c r="B2562" s="46">
        <v>11040.0</v>
      </c>
      <c r="C2562" s="48" t="s">
        <v>4435</v>
      </c>
      <c r="D2562" s="48"/>
    </row>
    <row r="2563">
      <c r="A2563" s="47">
        <v>45714.617118055554</v>
      </c>
      <c r="B2563" s="46">
        <v>11060.0</v>
      </c>
      <c r="C2563" s="48" t="s">
        <v>4436</v>
      </c>
      <c r="D2563" s="48"/>
    </row>
    <row r="2564">
      <c r="A2564" s="47">
        <v>45714.61738425926</v>
      </c>
      <c r="B2564" s="46">
        <v>2460.0</v>
      </c>
      <c r="C2564" s="46"/>
      <c r="D2564" s="46"/>
    </row>
    <row r="2565">
      <c r="A2565" s="47">
        <v>45714.62283564815</v>
      </c>
      <c r="B2565" s="46">
        <v>8980.0</v>
      </c>
      <c r="C2565" s="46"/>
      <c r="D2565" s="46"/>
    </row>
    <row r="2566">
      <c r="A2566" s="47">
        <v>45714.62357638889</v>
      </c>
      <c r="B2566" s="46">
        <v>2400.0</v>
      </c>
      <c r="C2566" s="46"/>
      <c r="D2566" s="46"/>
    </row>
    <row r="2567">
      <c r="A2567" s="47">
        <v>45714.624444444446</v>
      </c>
      <c r="B2567" s="46">
        <v>9660.0</v>
      </c>
      <c r="C2567" s="46"/>
      <c r="D2567" s="46"/>
    </row>
    <row r="2568">
      <c r="A2568" s="47">
        <v>45714.62724537037</v>
      </c>
      <c r="B2568" s="46">
        <v>9420.0</v>
      </c>
      <c r="C2568" s="46"/>
      <c r="D2568" s="46"/>
    </row>
    <row r="2569">
      <c r="A2569" s="47">
        <v>45714.6418287037</v>
      </c>
      <c r="B2569" s="46">
        <v>12180.0</v>
      </c>
      <c r="C2569" s="48" t="s">
        <v>4437</v>
      </c>
      <c r="D2569" s="48"/>
    </row>
    <row r="2570">
      <c r="A2570" s="47">
        <v>45714.65083333333</v>
      </c>
      <c r="B2570" s="46">
        <v>12940.0</v>
      </c>
      <c r="C2570" s="48" t="s">
        <v>4438</v>
      </c>
      <c r="D2570" s="48"/>
    </row>
    <row r="2571">
      <c r="A2571" s="47">
        <v>45714.65111111111</v>
      </c>
      <c r="B2571" s="46">
        <v>9660.0</v>
      </c>
      <c r="C2571" s="46"/>
      <c r="D2571" s="46"/>
    </row>
    <row r="2572">
      <c r="A2572" s="47">
        <v>45714.655856481484</v>
      </c>
      <c r="B2572" s="46">
        <v>12520.0</v>
      </c>
      <c r="C2572" s="48" t="s">
        <v>4439</v>
      </c>
      <c r="D2572" s="48"/>
    </row>
    <row r="2573">
      <c r="A2573" s="47">
        <v>45714.657476851855</v>
      </c>
      <c r="B2573" s="46">
        <v>8980.0</v>
      </c>
      <c r="C2573" s="46"/>
      <c r="D2573" s="46"/>
    </row>
    <row r="2574">
      <c r="A2574" s="47">
        <v>45714.6641087963</v>
      </c>
      <c r="B2574" s="46">
        <v>3800.0</v>
      </c>
      <c r="C2574" s="48" t="s">
        <v>3986</v>
      </c>
      <c r="D2574" s="48"/>
    </row>
    <row r="2575">
      <c r="A2575" s="47">
        <v>45714.66819444444</v>
      </c>
      <c r="B2575" s="46">
        <v>2720.0</v>
      </c>
      <c r="C2575" s="48" t="s">
        <v>3986</v>
      </c>
      <c r="D2575" s="48"/>
    </row>
    <row r="2576">
      <c r="A2576" s="47">
        <v>45714.68534722222</v>
      </c>
      <c r="B2576" s="46">
        <v>15580.0</v>
      </c>
      <c r="C2576" s="48" t="s">
        <v>4413</v>
      </c>
      <c r="D2576" s="48"/>
    </row>
    <row r="2577">
      <c r="A2577" s="47">
        <v>45714.68592592593</v>
      </c>
      <c r="B2577" s="46">
        <v>10500.0</v>
      </c>
      <c r="C2577" s="48" t="s">
        <v>4440</v>
      </c>
      <c r="D2577" s="48"/>
    </row>
    <row r="2578">
      <c r="A2578" s="47">
        <v>45715.282488425924</v>
      </c>
      <c r="B2578" s="46">
        <v>10260.0</v>
      </c>
      <c r="C2578" s="46"/>
      <c r="D2578" s="46"/>
    </row>
    <row r="2579">
      <c r="A2579" s="47">
        <v>45715.292916666665</v>
      </c>
      <c r="B2579" s="46">
        <v>9500.0</v>
      </c>
      <c r="C2579" s="46"/>
      <c r="D2579" s="46"/>
    </row>
    <row r="2580">
      <c r="A2580" s="47">
        <v>45715.29408564815</v>
      </c>
      <c r="B2580" s="46">
        <v>10220.0</v>
      </c>
      <c r="C2580" s="46"/>
      <c r="D2580" s="46"/>
    </row>
    <row r="2581">
      <c r="A2581" s="47">
        <v>45715.30033564815</v>
      </c>
      <c r="B2581" s="46">
        <v>9380.0</v>
      </c>
      <c r="C2581" s="46"/>
      <c r="D2581" s="46"/>
    </row>
    <row r="2582">
      <c r="A2582" s="47">
        <v>45715.300983796296</v>
      </c>
      <c r="B2582" s="46">
        <v>12300.0</v>
      </c>
      <c r="C2582" s="46"/>
      <c r="D2582" s="46"/>
    </row>
    <row r="2583">
      <c r="A2583" s="47">
        <v>45715.3362037037</v>
      </c>
      <c r="B2583" s="46">
        <v>3640.0</v>
      </c>
      <c r="C2583" s="46"/>
      <c r="D2583" s="46"/>
    </row>
    <row r="2584">
      <c r="A2584" s="47">
        <v>45715.34506944445</v>
      </c>
      <c r="B2584" s="46">
        <v>11460.0</v>
      </c>
      <c r="C2584" s="48" t="s">
        <v>4441</v>
      </c>
      <c r="D2584" s="48"/>
    </row>
    <row r="2585">
      <c r="A2585" s="47">
        <v>45715.34761574074</v>
      </c>
      <c r="B2585" s="46">
        <v>2960.0</v>
      </c>
      <c r="C2585" s="48" t="s">
        <v>744</v>
      </c>
      <c r="D2585" s="48"/>
    </row>
    <row r="2586">
      <c r="A2586" s="47">
        <v>45715.34887731481</v>
      </c>
      <c r="B2586" s="46">
        <v>13760.0</v>
      </c>
      <c r="C2586" s="48" t="s">
        <v>2456</v>
      </c>
      <c r="D2586" s="48"/>
    </row>
    <row r="2587">
      <c r="A2587" s="47">
        <v>45715.35313657407</v>
      </c>
      <c r="B2587" s="46">
        <v>2740.0</v>
      </c>
      <c r="C2587" s="48" t="s">
        <v>4004</v>
      </c>
      <c r="D2587" s="48"/>
    </row>
    <row r="2588">
      <c r="A2588" s="47">
        <v>45715.355150462965</v>
      </c>
      <c r="B2588" s="46">
        <v>2740.0</v>
      </c>
      <c r="C2588" s="48" t="s">
        <v>744</v>
      </c>
      <c r="D2588" s="48"/>
    </row>
    <row r="2589">
      <c r="A2589" s="47">
        <v>45715.35743055555</v>
      </c>
      <c r="B2589" s="46">
        <v>2820.0</v>
      </c>
      <c r="C2589" s="48" t="s">
        <v>4017</v>
      </c>
      <c r="D2589" s="48"/>
    </row>
    <row r="2590">
      <c r="A2590" s="47">
        <v>45715.359351851854</v>
      </c>
      <c r="B2590" s="46">
        <v>2540.0</v>
      </c>
      <c r="C2590" s="48" t="s">
        <v>4004</v>
      </c>
      <c r="D2590" s="48"/>
    </row>
    <row r="2591">
      <c r="A2591" s="47">
        <v>45715.36332175926</v>
      </c>
      <c r="B2591" s="46">
        <v>10760.0</v>
      </c>
      <c r="C2591" s="46"/>
      <c r="D2591" s="46"/>
    </row>
    <row r="2592">
      <c r="A2592" s="47">
        <v>45715.36578703704</v>
      </c>
      <c r="B2592" s="46">
        <v>9580.0</v>
      </c>
      <c r="C2592" s="46"/>
      <c r="D2592" s="46"/>
    </row>
    <row r="2593">
      <c r="A2593" s="47">
        <v>45715.36605324074</v>
      </c>
      <c r="B2593" s="46">
        <v>2480.0</v>
      </c>
      <c r="C2593" s="46"/>
      <c r="D2593" s="46"/>
    </row>
    <row r="2594">
      <c r="A2594" s="47">
        <v>45715.36921296296</v>
      </c>
      <c r="B2594" s="46">
        <v>15340.0</v>
      </c>
      <c r="C2594" s="48" t="s">
        <v>4414</v>
      </c>
      <c r="D2594" s="48"/>
    </row>
    <row r="2595">
      <c r="A2595" s="47">
        <v>45715.37222222222</v>
      </c>
      <c r="B2595" s="46">
        <v>9700.0</v>
      </c>
      <c r="C2595" s="46"/>
      <c r="D2595" s="46"/>
    </row>
    <row r="2596">
      <c r="A2596" s="47">
        <v>45715.37351851852</v>
      </c>
      <c r="B2596" s="46">
        <v>9600.0</v>
      </c>
      <c r="C2596" s="46"/>
      <c r="D2596" s="46"/>
    </row>
    <row r="2597">
      <c r="A2597" s="47">
        <v>45715.38012731481</v>
      </c>
      <c r="B2597" s="46">
        <v>2820.0</v>
      </c>
      <c r="C2597" s="46"/>
      <c r="D2597" s="46"/>
    </row>
    <row r="2598">
      <c r="A2598" s="47">
        <v>45715.395150462966</v>
      </c>
      <c r="B2598" s="46">
        <v>13900.0</v>
      </c>
      <c r="C2598" s="46"/>
      <c r="D2598" s="46"/>
    </row>
    <row r="2599">
      <c r="A2599" s="47">
        <v>45715.395474537036</v>
      </c>
      <c r="B2599" s="46">
        <v>2060.0</v>
      </c>
      <c r="C2599" s="46"/>
      <c r="D2599" s="46"/>
    </row>
    <row r="2600">
      <c r="A2600" s="47">
        <v>45715.40236111111</v>
      </c>
      <c r="B2600" s="46">
        <v>11820.0</v>
      </c>
      <c r="C2600" s="48" t="s">
        <v>4301</v>
      </c>
      <c r="D2600" s="48"/>
    </row>
    <row r="2601">
      <c r="A2601" s="47">
        <v>45715.4084375</v>
      </c>
      <c r="B2601" s="46">
        <v>3400.0</v>
      </c>
      <c r="C2601" s="46"/>
      <c r="D2601" s="46"/>
    </row>
    <row r="2602">
      <c r="A2602" s="47">
        <v>45715.40862268519</v>
      </c>
      <c r="B2602" s="46">
        <v>1980.0</v>
      </c>
      <c r="C2602" s="46"/>
      <c r="D2602" s="46"/>
    </row>
    <row r="2603">
      <c r="A2603" s="47">
        <v>45715.414722222224</v>
      </c>
      <c r="B2603" s="46">
        <v>10040.0</v>
      </c>
      <c r="C2603" s="46"/>
      <c r="D2603" s="46"/>
    </row>
    <row r="2604">
      <c r="A2604" s="47">
        <v>45715.417280092595</v>
      </c>
      <c r="B2604" s="46">
        <v>3220.0</v>
      </c>
      <c r="C2604" s="46"/>
      <c r="D2604" s="46"/>
    </row>
    <row r="2605">
      <c r="A2605" s="47">
        <v>45715.4227662037</v>
      </c>
      <c r="B2605" s="46">
        <v>3400.0</v>
      </c>
      <c r="C2605" s="48" t="s">
        <v>3872</v>
      </c>
      <c r="D2605" s="48"/>
    </row>
    <row r="2606">
      <c r="A2606" s="47">
        <v>45715.44105324074</v>
      </c>
      <c r="B2606" s="46">
        <v>3080.0</v>
      </c>
      <c r="C2606" s="48" t="s">
        <v>3990</v>
      </c>
      <c r="D2606" s="48"/>
    </row>
    <row r="2607">
      <c r="A2607" s="47">
        <v>45715.44118055556</v>
      </c>
      <c r="B2607" s="46">
        <v>3580.0</v>
      </c>
      <c r="C2607" s="46"/>
      <c r="D2607" s="46"/>
    </row>
    <row r="2608">
      <c r="A2608" s="47">
        <v>45715.44244212963</v>
      </c>
      <c r="B2608" s="46">
        <v>3400.0</v>
      </c>
      <c r="C2608" s="46"/>
      <c r="D2608" s="46"/>
    </row>
    <row r="2609">
      <c r="A2609" s="47">
        <v>45715.449525462966</v>
      </c>
      <c r="B2609" s="46">
        <v>2780.0</v>
      </c>
      <c r="C2609" s="48" t="s">
        <v>3995</v>
      </c>
      <c r="D2609" s="48"/>
    </row>
    <row r="2610">
      <c r="A2610" s="47">
        <v>45715.44975694444</v>
      </c>
      <c r="B2610" s="46">
        <v>15060.0</v>
      </c>
      <c r="C2610" s="48" t="s">
        <v>4038</v>
      </c>
      <c r="D2610" s="48"/>
    </row>
    <row r="2611">
      <c r="A2611" s="47">
        <v>45715.45009259259</v>
      </c>
      <c r="B2611" s="46">
        <v>3220.0</v>
      </c>
      <c r="C2611" s="46"/>
      <c r="D2611" s="46"/>
    </row>
    <row r="2612">
      <c r="A2612" s="47">
        <v>45715.45109953704</v>
      </c>
      <c r="B2612" s="46">
        <v>12200.0</v>
      </c>
      <c r="C2612" s="46"/>
      <c r="D2612" s="46"/>
    </row>
    <row r="2613">
      <c r="A2613" s="47">
        <v>45715.45523148148</v>
      </c>
      <c r="B2613" s="46">
        <v>9540.0</v>
      </c>
      <c r="C2613" s="46"/>
      <c r="D2613" s="46"/>
    </row>
    <row r="2614">
      <c r="A2614" s="47">
        <v>45715.4624537037</v>
      </c>
      <c r="B2614" s="46">
        <v>3520.0</v>
      </c>
      <c r="C2614" s="48" t="s">
        <v>3989</v>
      </c>
      <c r="D2614" s="48"/>
    </row>
    <row r="2615">
      <c r="A2615" s="47">
        <v>45715.4628125</v>
      </c>
      <c r="B2615" s="46">
        <v>10400.0</v>
      </c>
      <c r="C2615" s="46"/>
      <c r="D2615" s="46"/>
    </row>
    <row r="2616">
      <c r="A2616" s="47">
        <v>45715.46450231481</v>
      </c>
      <c r="B2616" s="46">
        <v>2460.0</v>
      </c>
      <c r="C2616" s="48" t="s">
        <v>4112</v>
      </c>
      <c r="D2616" s="48"/>
    </row>
    <row r="2617">
      <c r="A2617" s="47">
        <v>45715.47119212963</v>
      </c>
      <c r="B2617" s="46">
        <v>3200.0</v>
      </c>
      <c r="C2617" s="48" t="s">
        <v>3994</v>
      </c>
      <c r="D2617" s="48"/>
    </row>
    <row r="2618">
      <c r="A2618" s="47">
        <v>45715.47703703704</v>
      </c>
      <c r="B2618" s="46">
        <v>2100.0</v>
      </c>
      <c r="C2618" s="48" t="s">
        <v>4114</v>
      </c>
      <c r="D2618" s="48"/>
    </row>
    <row r="2619">
      <c r="A2619" s="47">
        <v>45715.501180555555</v>
      </c>
      <c r="B2619" s="46">
        <v>3240.0</v>
      </c>
      <c r="C2619" s="48" t="s">
        <v>4442</v>
      </c>
      <c r="D2619" s="48"/>
    </row>
    <row r="2620">
      <c r="A2620" s="47">
        <v>45715.5050462963</v>
      </c>
      <c r="B2620" s="46">
        <v>2800.0</v>
      </c>
      <c r="C2620" s="46"/>
      <c r="D2620" s="46"/>
    </row>
    <row r="2621">
      <c r="A2621" s="47">
        <v>45715.508726851855</v>
      </c>
      <c r="B2621" s="46">
        <v>2740.0</v>
      </c>
      <c r="C2621" s="46"/>
      <c r="D2621" s="46"/>
    </row>
    <row r="2622">
      <c r="A2622" s="47">
        <v>45715.5115625</v>
      </c>
      <c r="B2622" s="46">
        <v>3600.0</v>
      </c>
      <c r="C2622" s="46"/>
      <c r="D2622" s="46"/>
    </row>
    <row r="2623">
      <c r="A2623" s="47">
        <v>45715.512094907404</v>
      </c>
      <c r="B2623" s="46">
        <v>11140.0</v>
      </c>
      <c r="C2623" s="48" t="s">
        <v>4443</v>
      </c>
      <c r="D2623" s="48"/>
    </row>
    <row r="2624">
      <c r="A2624" s="47">
        <v>45715.5183912037</v>
      </c>
      <c r="B2624" s="46">
        <v>10140.0</v>
      </c>
      <c r="C2624" s="46"/>
      <c r="D2624" s="46"/>
    </row>
    <row r="2625">
      <c r="A2625" s="47">
        <v>45715.51925925926</v>
      </c>
      <c r="B2625" s="46">
        <v>2540.0</v>
      </c>
      <c r="C2625" s="48" t="s">
        <v>4444</v>
      </c>
      <c r="D2625" s="48"/>
    </row>
    <row r="2626">
      <c r="A2626" s="47">
        <v>45715.53165509259</v>
      </c>
      <c r="B2626" s="46">
        <v>2200.0</v>
      </c>
      <c r="C2626" s="48" t="s">
        <v>4445</v>
      </c>
      <c r="D2626" s="48"/>
    </row>
    <row r="2627">
      <c r="A2627" s="47">
        <v>45715.535405092596</v>
      </c>
      <c r="B2627" s="46">
        <v>13020.0</v>
      </c>
      <c r="C2627" s="48" t="s">
        <v>4446</v>
      </c>
      <c r="D2627" s="48"/>
    </row>
    <row r="2628">
      <c r="A2628" s="47">
        <v>45715.539664351854</v>
      </c>
      <c r="B2628" s="46">
        <v>2700.0</v>
      </c>
      <c r="C2628" s="46"/>
      <c r="D2628" s="46"/>
    </row>
    <row r="2629">
      <c r="A2629" s="47">
        <v>45715.56306712963</v>
      </c>
      <c r="B2629" s="46">
        <v>3420.0</v>
      </c>
      <c r="C2629" s="46"/>
      <c r="D2629" s="46"/>
    </row>
    <row r="2630">
      <c r="A2630" s="47">
        <v>45715.56497685185</v>
      </c>
      <c r="B2630" s="46">
        <v>3200.0</v>
      </c>
      <c r="C2630" s="48" t="s">
        <v>4017</v>
      </c>
      <c r="D2630" s="48"/>
    </row>
    <row r="2631">
      <c r="A2631" s="47">
        <v>45715.56521990741</v>
      </c>
      <c r="B2631" s="46">
        <v>2340.0</v>
      </c>
      <c r="C2631" s="48" t="s">
        <v>4447</v>
      </c>
      <c r="D2631" s="48"/>
    </row>
    <row r="2632">
      <c r="A2632" s="47">
        <v>45715.57003472222</v>
      </c>
      <c r="B2632" s="46">
        <v>2260.0</v>
      </c>
      <c r="C2632" s="48" t="s">
        <v>4448</v>
      </c>
      <c r="D2632" s="48"/>
    </row>
    <row r="2633">
      <c r="A2633" s="47">
        <v>45715.57435185185</v>
      </c>
      <c r="B2633" s="46">
        <v>2820.0</v>
      </c>
      <c r="C2633" s="48" t="s">
        <v>4077</v>
      </c>
      <c r="D2633" s="48"/>
    </row>
    <row r="2634">
      <c r="A2634" s="47">
        <v>45715.57910879629</v>
      </c>
      <c r="B2634" s="46">
        <v>10880.0</v>
      </c>
      <c r="C2634" s="46"/>
      <c r="D2634" s="46"/>
    </row>
    <row r="2635">
      <c r="A2635" s="47">
        <v>45715.58472222222</v>
      </c>
      <c r="B2635" s="46">
        <v>3720.0</v>
      </c>
      <c r="C2635" s="46"/>
      <c r="D2635" s="46"/>
    </row>
    <row r="2636">
      <c r="A2636" s="47">
        <v>45715.599340277775</v>
      </c>
      <c r="B2636" s="46">
        <v>17100.0</v>
      </c>
      <c r="C2636" s="48" t="s">
        <v>4096</v>
      </c>
      <c r="D2636" s="48"/>
    </row>
    <row r="2637">
      <c r="A2637" s="47">
        <v>45715.61111111111</v>
      </c>
      <c r="B2637" s="46">
        <v>3380.0</v>
      </c>
      <c r="C2637" s="46"/>
      <c r="D2637" s="46"/>
    </row>
    <row r="2638">
      <c r="A2638" s="47">
        <v>45715.61363425926</v>
      </c>
      <c r="B2638" s="46">
        <v>8940.0</v>
      </c>
      <c r="C2638" s="46"/>
      <c r="D2638" s="46"/>
    </row>
    <row r="2639">
      <c r="A2639" s="47">
        <v>45715.624340277776</v>
      </c>
      <c r="B2639" s="46">
        <v>2720.0</v>
      </c>
      <c r="C2639" s="46"/>
      <c r="D2639" s="46"/>
    </row>
    <row r="2640">
      <c r="A2640" s="47">
        <v>45715.629166666666</v>
      </c>
      <c r="B2640" s="46">
        <v>16760.0</v>
      </c>
      <c r="C2640" s="48" t="s">
        <v>4449</v>
      </c>
      <c r="D2640" s="48"/>
    </row>
    <row r="2641">
      <c r="A2641" s="47">
        <v>45715.637777777774</v>
      </c>
      <c r="B2641" s="46">
        <v>10040.0</v>
      </c>
      <c r="C2641" s="46"/>
      <c r="D2641" s="46"/>
    </row>
    <row r="2642">
      <c r="A2642" s="47">
        <v>45715.664305555554</v>
      </c>
      <c r="B2642" s="46">
        <v>14320.0</v>
      </c>
      <c r="C2642" s="48" t="s">
        <v>4450</v>
      </c>
      <c r="D2642" s="48"/>
    </row>
    <row r="2643">
      <c r="A2643" s="47">
        <v>45715.67230324074</v>
      </c>
      <c r="B2643" s="46">
        <v>11180.0</v>
      </c>
      <c r="C2643" s="48" t="s">
        <v>4060</v>
      </c>
      <c r="D2643" s="48"/>
    </row>
    <row r="2644">
      <c r="A2644" s="47">
        <v>45715.67439814815</v>
      </c>
      <c r="B2644" s="46">
        <v>9480.0</v>
      </c>
      <c r="C2644" s="46"/>
      <c r="D2644" s="46"/>
    </row>
    <row r="2645">
      <c r="A2645" s="47">
        <v>45716.28488425926</v>
      </c>
      <c r="B2645" s="46">
        <v>17580.0</v>
      </c>
      <c r="C2645" s="46"/>
      <c r="D2645" s="46"/>
    </row>
    <row r="2646">
      <c r="A2646" s="47">
        <v>45716.28518518519</v>
      </c>
      <c r="B2646" s="46">
        <v>9960.0</v>
      </c>
      <c r="C2646" s="46"/>
      <c r="D2646" s="46"/>
    </row>
    <row r="2647">
      <c r="A2647" s="47">
        <v>45716.28600694444</v>
      </c>
      <c r="B2647" s="46">
        <v>9680.0</v>
      </c>
      <c r="C2647" s="46"/>
      <c r="D2647" s="46"/>
    </row>
    <row r="2648">
      <c r="A2648" s="47">
        <v>45716.301157407404</v>
      </c>
      <c r="B2648" s="46">
        <v>13100.0</v>
      </c>
      <c r="C2648" s="46"/>
      <c r="D2648" s="46"/>
    </row>
    <row r="2649">
      <c r="A2649" s="47">
        <v>45716.307222222225</v>
      </c>
      <c r="B2649" s="46">
        <v>5820.0</v>
      </c>
      <c r="C2649" s="46"/>
      <c r="D2649" s="46"/>
    </row>
    <row r="2650">
      <c r="A2650" s="47">
        <v>45716.3284375</v>
      </c>
      <c r="B2650" s="46">
        <v>16200.0</v>
      </c>
      <c r="C2650" s="46"/>
      <c r="D2650" s="46"/>
    </row>
    <row r="2651">
      <c r="A2651" s="47">
        <v>45716.33094907407</v>
      </c>
      <c r="B2651" s="46">
        <v>2800.0</v>
      </c>
      <c r="C2651" s="46"/>
      <c r="D2651" s="46"/>
    </row>
    <row r="2652">
      <c r="A2652" s="47">
        <v>45716.33453703704</v>
      </c>
      <c r="B2652" s="46">
        <v>10820.0</v>
      </c>
      <c r="C2652" s="48" t="s">
        <v>4144</v>
      </c>
      <c r="D2652" s="48"/>
    </row>
    <row r="2653">
      <c r="A2653" s="47">
        <v>45716.3359375</v>
      </c>
      <c r="B2653" s="46">
        <v>2960.0</v>
      </c>
      <c r="C2653" s="48" t="s">
        <v>4379</v>
      </c>
      <c r="D2653" s="48"/>
    </row>
    <row r="2654">
      <c r="A2654" s="47">
        <v>45716.338483796295</v>
      </c>
      <c r="B2654" s="46">
        <v>9620.0</v>
      </c>
      <c r="C2654" s="46"/>
      <c r="D2654" s="46"/>
    </row>
    <row r="2655">
      <c r="A2655" s="47">
        <v>45716.340636574074</v>
      </c>
      <c r="B2655" s="46">
        <v>2740.0</v>
      </c>
      <c r="C2655" s="48" t="s">
        <v>744</v>
      </c>
      <c r="D2655" s="48"/>
    </row>
    <row r="2656">
      <c r="A2656" s="47">
        <v>45716.341898148145</v>
      </c>
      <c r="B2656" s="46">
        <v>2860.0</v>
      </c>
      <c r="C2656" s="48" t="s">
        <v>4032</v>
      </c>
      <c r="D2656" s="48"/>
    </row>
    <row r="2657">
      <c r="A2657" s="47">
        <v>45716.34700231482</v>
      </c>
      <c r="B2657" s="46">
        <v>2600.0</v>
      </c>
      <c r="C2657" s="46"/>
      <c r="D2657" s="46"/>
    </row>
    <row r="2658">
      <c r="A2658" s="47">
        <v>45716.34818287037</v>
      </c>
      <c r="B2658" s="46">
        <v>3800.0</v>
      </c>
      <c r="C2658" s="48" t="s">
        <v>4017</v>
      </c>
      <c r="D2658" s="48"/>
    </row>
    <row r="2659">
      <c r="A2659" s="47">
        <v>45716.35107638889</v>
      </c>
      <c r="B2659" s="46">
        <v>11540.0</v>
      </c>
      <c r="C2659" s="48" t="s">
        <v>4007</v>
      </c>
      <c r="D2659" s="48"/>
    </row>
    <row r="2660">
      <c r="A2660" s="47">
        <v>45716.35388888889</v>
      </c>
      <c r="B2660" s="46">
        <v>2520.0</v>
      </c>
      <c r="C2660" s="46"/>
      <c r="D2660" s="46"/>
    </row>
    <row r="2661">
      <c r="A2661" s="47">
        <v>45716.35800925926</v>
      </c>
      <c r="B2661" s="46">
        <v>18740.0</v>
      </c>
      <c r="C2661" s="48" t="s">
        <v>4425</v>
      </c>
      <c r="D2661" s="48"/>
    </row>
    <row r="2662">
      <c r="A2662" s="47">
        <v>45716.36107638889</v>
      </c>
      <c r="B2662" s="46">
        <v>22060.0</v>
      </c>
      <c r="C2662" s="46"/>
      <c r="D2662" s="46"/>
    </row>
    <row r="2663">
      <c r="A2663" s="47">
        <v>45716.36481481481</v>
      </c>
      <c r="B2663" s="46">
        <v>11440.0</v>
      </c>
      <c r="C2663" s="46"/>
      <c r="D2663" s="46"/>
    </row>
    <row r="2664">
      <c r="A2664" s="47">
        <v>45716.36550925926</v>
      </c>
      <c r="B2664" s="46">
        <v>2420.0</v>
      </c>
      <c r="C2664" s="48" t="s">
        <v>4017</v>
      </c>
      <c r="D2664" s="48"/>
    </row>
    <row r="2665">
      <c r="A2665" s="47">
        <v>45716.367314814815</v>
      </c>
      <c r="B2665" s="46">
        <v>3000.0</v>
      </c>
      <c r="C2665" s="46"/>
      <c r="D2665" s="46"/>
    </row>
    <row r="2666">
      <c r="A2666" s="47">
        <v>45716.3725462963</v>
      </c>
      <c r="B2666" s="46">
        <v>2860.0</v>
      </c>
      <c r="C2666" s="46"/>
      <c r="D2666" s="46"/>
    </row>
    <row r="2667">
      <c r="A2667" s="47">
        <v>45716.37341435185</v>
      </c>
      <c r="B2667" s="46">
        <v>6180.0</v>
      </c>
      <c r="C2667" s="46"/>
      <c r="D2667" s="46"/>
    </row>
    <row r="2668">
      <c r="A2668" s="47">
        <v>45716.40319444444</v>
      </c>
      <c r="B2668" s="46">
        <v>10800.0</v>
      </c>
      <c r="C2668" s="48" t="s">
        <v>4106</v>
      </c>
      <c r="D2668" s="48"/>
    </row>
    <row r="2669">
      <c r="A2669" s="47">
        <v>45716.40358796297</v>
      </c>
      <c r="B2669" s="46">
        <v>16920.0</v>
      </c>
      <c r="C2669" s="46"/>
      <c r="D2669" s="46"/>
    </row>
    <row r="2670">
      <c r="A2670" s="47">
        <v>45716.40756944445</v>
      </c>
      <c r="B2670" s="46">
        <v>9620.0</v>
      </c>
      <c r="C2670" s="46"/>
      <c r="D2670" s="46"/>
    </row>
    <row r="2671">
      <c r="A2671" s="47">
        <v>45716.41810185185</v>
      </c>
      <c r="B2671" s="46">
        <v>17340.0</v>
      </c>
      <c r="C2671" s="48" t="s">
        <v>4185</v>
      </c>
      <c r="D2671" s="48"/>
    </row>
    <row r="2672">
      <c r="A2672" s="47">
        <v>45716.426469907405</v>
      </c>
      <c r="B2672" s="46">
        <v>4400.0</v>
      </c>
      <c r="C2672" s="48" t="s">
        <v>4082</v>
      </c>
      <c r="D2672" s="48"/>
    </row>
    <row r="2673">
      <c r="A2673" s="47">
        <v>45716.435428240744</v>
      </c>
      <c r="B2673" s="46">
        <v>10820.0</v>
      </c>
      <c r="C2673" s="46"/>
      <c r="D2673" s="46"/>
    </row>
    <row r="2674">
      <c r="A2674" s="47">
        <v>45716.442557870374</v>
      </c>
      <c r="B2674" s="46">
        <v>13720.0</v>
      </c>
      <c r="C2674" s="46"/>
      <c r="D2674" s="46"/>
    </row>
    <row r="2675">
      <c r="A2675" s="47">
        <v>45716.4434375</v>
      </c>
      <c r="B2675" s="46">
        <v>3120.0</v>
      </c>
      <c r="C2675" s="46"/>
      <c r="D2675" s="46"/>
    </row>
    <row r="2676">
      <c r="A2676" s="47">
        <v>45716.443553240744</v>
      </c>
      <c r="B2676" s="46">
        <v>2800.0</v>
      </c>
      <c r="C2676" s="46"/>
      <c r="D2676" s="46"/>
    </row>
    <row r="2677">
      <c r="A2677" s="47">
        <v>45716.451736111114</v>
      </c>
      <c r="B2677" s="46">
        <v>10920.0</v>
      </c>
      <c r="C2677" s="48" t="s">
        <v>4451</v>
      </c>
      <c r="D2677" s="48"/>
    </row>
    <row r="2678">
      <c r="A2678" s="47">
        <v>45716.45371527778</v>
      </c>
      <c r="B2678" s="46">
        <v>11520.0</v>
      </c>
      <c r="C2678" s="48" t="s">
        <v>4452</v>
      </c>
      <c r="D2678" s="48"/>
    </row>
    <row r="2679">
      <c r="A2679" s="47">
        <v>45716.45824074074</v>
      </c>
      <c r="B2679" s="46">
        <v>10260.0</v>
      </c>
      <c r="C2679" s="46"/>
      <c r="D2679" s="46"/>
    </row>
    <row r="2680">
      <c r="A2680" s="47">
        <v>45716.4708912037</v>
      </c>
      <c r="B2680" s="46">
        <v>3000.0</v>
      </c>
      <c r="C2680" s="48" t="s">
        <v>744</v>
      </c>
      <c r="D2680" s="48"/>
    </row>
    <row r="2681">
      <c r="A2681" s="47">
        <v>45716.47366898148</v>
      </c>
      <c r="B2681" s="46">
        <v>10740.0</v>
      </c>
      <c r="C2681" s="46"/>
      <c r="D2681" s="46"/>
    </row>
    <row r="2682">
      <c r="A2682" s="47">
        <v>45716.48002314815</v>
      </c>
      <c r="B2682" s="46">
        <v>2520.0</v>
      </c>
      <c r="C2682" s="48" t="s">
        <v>4004</v>
      </c>
      <c r="D2682" s="48"/>
    </row>
    <row r="2683">
      <c r="A2683" s="47">
        <v>45716.488287037035</v>
      </c>
      <c r="B2683" s="46">
        <v>24540.0</v>
      </c>
      <c r="C2683" s="48" t="s">
        <v>4453</v>
      </c>
      <c r="D2683" s="48"/>
    </row>
    <row r="2684">
      <c r="A2684" s="47">
        <v>45716.48994212963</v>
      </c>
      <c r="B2684" s="46">
        <v>11200.0</v>
      </c>
      <c r="C2684" s="46"/>
      <c r="D2684" s="46"/>
    </row>
    <row r="2685">
      <c r="A2685" s="47">
        <v>45716.496099537035</v>
      </c>
      <c r="B2685" s="46">
        <v>11280.0</v>
      </c>
      <c r="C2685" s="46"/>
      <c r="D2685" s="46"/>
    </row>
    <row r="2686">
      <c r="A2686" s="47">
        <v>45716.52034722222</v>
      </c>
      <c r="B2686" s="46">
        <v>3060.0</v>
      </c>
      <c r="C2686" s="48" t="s">
        <v>4454</v>
      </c>
      <c r="D2686" s="48"/>
    </row>
    <row r="2687">
      <c r="A2687" s="47">
        <v>45716.52060185185</v>
      </c>
      <c r="B2687" s="46">
        <v>3220.0</v>
      </c>
      <c r="C2687" s="48" t="s">
        <v>4455</v>
      </c>
      <c r="D2687" s="48"/>
    </row>
    <row r="2688">
      <c r="A2688" s="47">
        <v>45716.523368055554</v>
      </c>
      <c r="B2688" s="46">
        <v>2880.0</v>
      </c>
      <c r="C2688" s="48" t="s">
        <v>4456</v>
      </c>
      <c r="D2688" s="48"/>
    </row>
    <row r="2689">
      <c r="A2689" s="47">
        <v>45716.531377314815</v>
      </c>
      <c r="B2689" s="46">
        <v>3520.0</v>
      </c>
      <c r="C2689" s="48" t="s">
        <v>4457</v>
      </c>
      <c r="D2689" s="48"/>
    </row>
    <row r="2690">
      <c r="A2690" s="47">
        <v>45716.53324074074</v>
      </c>
      <c r="B2690" s="46">
        <v>3020.0</v>
      </c>
      <c r="C2690" s="48" t="s">
        <v>4411</v>
      </c>
      <c r="D2690" s="48"/>
    </row>
    <row r="2691">
      <c r="A2691" s="47">
        <v>45716.53569444444</v>
      </c>
      <c r="B2691" s="46">
        <v>13900.0</v>
      </c>
      <c r="C2691" s="46"/>
      <c r="D2691" s="46"/>
    </row>
    <row r="2692">
      <c r="A2692" s="47">
        <v>45716.53603009259</v>
      </c>
      <c r="B2692" s="46">
        <v>10840.0</v>
      </c>
      <c r="C2692" s="48" t="s">
        <v>4458</v>
      </c>
      <c r="D2692" s="48"/>
    </row>
    <row r="2693">
      <c r="A2693" s="47">
        <v>45716.540914351855</v>
      </c>
      <c r="B2693" s="46">
        <v>17880.0</v>
      </c>
      <c r="C2693" s="48" t="s">
        <v>4425</v>
      </c>
      <c r="D2693" s="48"/>
    </row>
    <row r="2694">
      <c r="A2694" s="47">
        <v>45716.54145833333</v>
      </c>
      <c r="B2694" s="46">
        <v>3100.0</v>
      </c>
      <c r="C2694" s="48" t="s">
        <v>4459</v>
      </c>
      <c r="D2694" s="48"/>
    </row>
    <row r="2695">
      <c r="A2695" s="47">
        <v>45716.5425</v>
      </c>
      <c r="B2695" s="46">
        <v>2700.0</v>
      </c>
      <c r="C2695" s="46"/>
      <c r="D2695" s="46"/>
    </row>
    <row r="2696">
      <c r="A2696" s="47">
        <v>45716.54858796296</v>
      </c>
      <c r="B2696" s="46">
        <v>3040.0</v>
      </c>
      <c r="C2696" s="48" t="s">
        <v>744</v>
      </c>
      <c r="D2696" s="48"/>
    </row>
    <row r="2697">
      <c r="A2697" s="47">
        <v>45716.552349537036</v>
      </c>
      <c r="B2697" s="46">
        <v>10020.0</v>
      </c>
      <c r="C2697" s="46"/>
      <c r="D2697" s="46"/>
    </row>
    <row r="2698">
      <c r="A2698" s="47">
        <v>45716.56622685185</v>
      </c>
      <c r="B2698" s="46">
        <v>2820.0</v>
      </c>
      <c r="C2698" s="46"/>
      <c r="D2698" s="46"/>
    </row>
    <row r="2699">
      <c r="A2699" s="47">
        <v>45716.569085648145</v>
      </c>
      <c r="B2699" s="46">
        <v>2480.0</v>
      </c>
      <c r="C2699" s="46"/>
      <c r="D2699" s="46"/>
    </row>
    <row r="2700">
      <c r="A2700" s="47">
        <v>45716.58331018518</v>
      </c>
      <c r="B2700" s="46">
        <v>10600.0</v>
      </c>
      <c r="C2700" s="46"/>
      <c r="D2700" s="46"/>
    </row>
    <row r="2701">
      <c r="A2701" s="47">
        <v>45716.5884375</v>
      </c>
      <c r="B2701" s="46">
        <v>17740.0</v>
      </c>
      <c r="C2701" s="48" t="s">
        <v>4413</v>
      </c>
      <c r="D2701" s="48"/>
    </row>
    <row r="2702">
      <c r="A2702" s="47">
        <v>45716.594513888886</v>
      </c>
      <c r="B2702" s="46">
        <v>2580.0</v>
      </c>
      <c r="C2702" s="46"/>
      <c r="D2702" s="46"/>
    </row>
    <row r="2703">
      <c r="A2703" s="47">
        <v>45716.59758101852</v>
      </c>
      <c r="B2703" s="46">
        <v>9740.0</v>
      </c>
      <c r="C2703" s="46"/>
      <c r="D2703" s="46"/>
    </row>
    <row r="2704">
      <c r="A2704" s="47">
        <v>45716.605046296296</v>
      </c>
      <c r="B2704" s="46">
        <v>2480.0</v>
      </c>
      <c r="C2704" s="46"/>
      <c r="D2704" s="46"/>
    </row>
    <row r="2705">
      <c r="A2705" s="47">
        <v>45716.62535879629</v>
      </c>
      <c r="B2705" s="46">
        <v>3000.0</v>
      </c>
      <c r="C2705" s="48" t="s">
        <v>4455</v>
      </c>
      <c r="D2705" s="48"/>
    </row>
    <row r="2706">
      <c r="A2706" s="47">
        <v>45716.63259259259</v>
      </c>
      <c r="B2706" s="46">
        <v>13340.0</v>
      </c>
      <c r="C2706" s="46"/>
      <c r="D2706" s="46"/>
    </row>
    <row r="2707">
      <c r="A2707" s="47">
        <v>45716.632835648146</v>
      </c>
      <c r="B2707" s="46">
        <v>2920.0</v>
      </c>
      <c r="C2707" s="46"/>
      <c r="D2707" s="46"/>
    </row>
    <row r="2708">
      <c r="A2708" s="47">
        <v>45716.63317129629</v>
      </c>
      <c r="B2708" s="46">
        <v>3760.0</v>
      </c>
      <c r="C2708" s="48" t="s">
        <v>744</v>
      </c>
      <c r="D2708" s="48"/>
    </row>
    <row r="2709">
      <c r="A2709" s="47">
        <v>45716.6378587963</v>
      </c>
      <c r="B2709" s="46">
        <v>3180.0</v>
      </c>
      <c r="C2709" s="48" t="s">
        <v>4460</v>
      </c>
      <c r="D2709" s="48"/>
    </row>
    <row r="2710">
      <c r="A2710" s="47">
        <v>45716.64612268518</v>
      </c>
      <c r="B2710" s="46">
        <v>2840.0</v>
      </c>
      <c r="C2710" s="46"/>
      <c r="D2710" s="46"/>
    </row>
    <row r="2711">
      <c r="A2711" s="47">
        <v>45716.65059027778</v>
      </c>
      <c r="B2711" s="46">
        <v>12400.0</v>
      </c>
      <c r="C2711" s="48" t="s">
        <v>4461</v>
      </c>
      <c r="D2711" s="48"/>
    </row>
    <row r="2712">
      <c r="A2712" s="47">
        <v>45716.65180555556</v>
      </c>
      <c r="B2712" s="46">
        <v>2520.0</v>
      </c>
      <c r="C2712" s="48" t="s">
        <v>4004</v>
      </c>
      <c r="D2712" s="48"/>
    </row>
    <row r="2713">
      <c r="A2713" s="47">
        <v>45716.65541666667</v>
      </c>
      <c r="B2713" s="46">
        <v>20400.0</v>
      </c>
      <c r="C2713" s="48" t="s">
        <v>4462</v>
      </c>
      <c r="D2713" s="48"/>
    </row>
    <row r="2714">
      <c r="A2714" s="47">
        <v>45716.658784722225</v>
      </c>
      <c r="B2714" s="46">
        <v>13740.0</v>
      </c>
      <c r="C2714" s="48" t="s">
        <v>4191</v>
      </c>
      <c r="D2714" s="48"/>
    </row>
    <row r="2715">
      <c r="A2715" s="47">
        <v>45716.65894675926</v>
      </c>
      <c r="B2715" s="46">
        <v>9640.0</v>
      </c>
      <c r="C2715" s="46"/>
      <c r="D2715" s="46"/>
    </row>
    <row r="2716">
      <c r="A2716" s="47">
        <v>45716.67175925926</v>
      </c>
      <c r="B2716" s="46">
        <v>15420.0</v>
      </c>
      <c r="C2716" s="46"/>
      <c r="D2716" s="46"/>
    </row>
    <row r="2717">
      <c r="A2717" s="47">
        <v>45716.67238425926</v>
      </c>
      <c r="B2717" s="46">
        <v>2700.0</v>
      </c>
      <c r="C2717" s="46"/>
      <c r="D2717" s="46"/>
    </row>
    <row r="2718">
      <c r="A2718" s="47">
        <v>45716.69230324074</v>
      </c>
      <c r="B2718" s="46">
        <v>17760.0</v>
      </c>
      <c r="C2718" s="48" t="s">
        <v>4413</v>
      </c>
      <c r="D2718" s="48"/>
    </row>
    <row r="2719">
      <c r="A2719" s="47">
        <v>45716.69988425926</v>
      </c>
      <c r="B2719" s="46">
        <v>9540.0</v>
      </c>
      <c r="C2719" s="46"/>
      <c r="D2719" s="46"/>
    </row>
    <row r="2720">
      <c r="A2720" s="47">
        <v>45716.70164351852</v>
      </c>
      <c r="B2720" s="46">
        <v>10260.0</v>
      </c>
      <c r="C2720" s="46"/>
      <c r="D2720" s="46"/>
    </row>
    <row r="2721">
      <c r="A2721" s="47">
        <v>45716.7019212963</v>
      </c>
      <c r="B2721" s="46">
        <v>2860.0</v>
      </c>
      <c r="C2721" s="46"/>
      <c r="D2721" s="46"/>
    </row>
    <row r="2722">
      <c r="A2722" s="47">
        <v>45717.30484953704</v>
      </c>
      <c r="B2722" s="46">
        <v>9680.0</v>
      </c>
      <c r="C2722" s="46"/>
      <c r="D2722" s="46"/>
    </row>
    <row r="2723">
      <c r="A2723" s="47">
        <v>45717.335960648146</v>
      </c>
      <c r="B2723" s="46">
        <v>18340.0</v>
      </c>
      <c r="C2723" s="46"/>
      <c r="D2723" s="46"/>
    </row>
    <row r="2724">
      <c r="A2724" s="47">
        <v>45717.3481712963</v>
      </c>
      <c r="B2724" s="46">
        <v>10120.0</v>
      </c>
      <c r="C2724" s="46"/>
      <c r="D2724" s="46"/>
    </row>
    <row r="2725">
      <c r="A2725" s="47">
        <v>45717.391851851855</v>
      </c>
      <c r="B2725" s="46">
        <v>11380.0</v>
      </c>
      <c r="C2725" s="46"/>
      <c r="D2725" s="46"/>
    </row>
    <row r="2726">
      <c r="A2726" s="47">
        <v>45717.401238425926</v>
      </c>
      <c r="B2726" s="46">
        <v>9680.0</v>
      </c>
      <c r="C2726" s="46"/>
      <c r="D2726" s="46"/>
    </row>
    <row r="2727">
      <c r="A2727" s="47">
        <v>45717.41162037037</v>
      </c>
      <c r="B2727" s="46">
        <v>12500.0</v>
      </c>
      <c r="C2727" s="46"/>
      <c r="D2727" s="46"/>
    </row>
    <row r="2728">
      <c r="A2728" s="47">
        <v>45717.41960648148</v>
      </c>
      <c r="B2728" s="46">
        <v>3340.0</v>
      </c>
      <c r="C2728" s="46"/>
      <c r="D2728" s="46"/>
    </row>
    <row r="2729">
      <c r="A2729" s="47">
        <v>45717.43038194445</v>
      </c>
      <c r="B2729" s="46">
        <v>9700.0</v>
      </c>
      <c r="C2729" s="46"/>
      <c r="D2729" s="46"/>
    </row>
    <row r="2730">
      <c r="A2730" s="47">
        <v>45717.44027777778</v>
      </c>
      <c r="B2730" s="46">
        <v>3240.0</v>
      </c>
      <c r="C2730" s="46"/>
      <c r="D2730" s="46"/>
    </row>
    <row r="2731">
      <c r="A2731" s="47">
        <v>45717.447291666664</v>
      </c>
      <c r="B2731" s="46">
        <v>11040.0</v>
      </c>
      <c r="C2731" s="46"/>
      <c r="D2731" s="46"/>
    </row>
    <row r="2732">
      <c r="A2732" s="47">
        <v>45717.45767361111</v>
      </c>
      <c r="B2732" s="46">
        <v>9700.0</v>
      </c>
      <c r="C2732" s="46"/>
      <c r="D2732" s="46"/>
    </row>
    <row r="2733">
      <c r="A2733" s="47">
        <v>45717.498125</v>
      </c>
      <c r="B2733" s="46">
        <v>18480.0</v>
      </c>
      <c r="C2733" s="46"/>
      <c r="D2733" s="46"/>
    </row>
    <row r="2734">
      <c r="A2734" s="47">
        <v>45719.28789351852</v>
      </c>
      <c r="B2734" s="46">
        <v>9660.0</v>
      </c>
      <c r="C2734" s="46"/>
      <c r="D2734" s="46"/>
    </row>
    <row r="2735">
      <c r="A2735" s="47">
        <v>45719.28811342592</v>
      </c>
      <c r="B2735" s="46">
        <v>9380.0</v>
      </c>
      <c r="C2735" s="46"/>
      <c r="D2735" s="46"/>
    </row>
    <row r="2736">
      <c r="A2736" s="47">
        <v>45719.29070601852</v>
      </c>
      <c r="B2736" s="46">
        <v>10680.0</v>
      </c>
      <c r="C2736" s="46"/>
      <c r="D2736" s="46"/>
    </row>
    <row r="2737">
      <c r="A2737" s="47">
        <v>45719.29375</v>
      </c>
      <c r="B2737" s="46">
        <v>11040.0</v>
      </c>
      <c r="C2737" s="46"/>
      <c r="D2737" s="46"/>
    </row>
    <row r="2738">
      <c r="A2738" s="47">
        <v>45719.329513888886</v>
      </c>
      <c r="B2738" s="46">
        <v>2860.0</v>
      </c>
      <c r="C2738" s="46"/>
      <c r="D2738" s="46"/>
    </row>
    <row r="2739">
      <c r="A2739" s="47">
        <v>45719.33495370371</v>
      </c>
      <c r="B2739" s="46">
        <v>2760.0</v>
      </c>
      <c r="C2739" s="46"/>
      <c r="D2739" s="46"/>
    </row>
    <row r="2740">
      <c r="A2740" s="47">
        <v>45719.335335648146</v>
      </c>
      <c r="B2740" s="46">
        <v>2780.0</v>
      </c>
      <c r="C2740" s="48" t="s">
        <v>744</v>
      </c>
      <c r="D2740" s="48"/>
    </row>
    <row r="2741">
      <c r="A2741" s="47">
        <v>45719.34019675926</v>
      </c>
      <c r="B2741" s="46">
        <v>2500.0</v>
      </c>
      <c r="C2741" s="46"/>
      <c r="D2741" s="46"/>
    </row>
    <row r="2742">
      <c r="A2742" s="47">
        <v>45719.34042824074</v>
      </c>
      <c r="B2742" s="46">
        <v>2760.0</v>
      </c>
      <c r="C2742" s="46"/>
      <c r="D2742" s="46"/>
    </row>
    <row r="2743">
      <c r="A2743" s="47">
        <v>45719.346967592595</v>
      </c>
      <c r="B2743" s="46">
        <v>15540.0</v>
      </c>
      <c r="C2743" s="48" t="s">
        <v>4355</v>
      </c>
      <c r="D2743" s="48"/>
    </row>
    <row r="2744">
      <c r="A2744" s="47">
        <v>45719.35387731482</v>
      </c>
      <c r="B2744" s="46">
        <v>10360.0</v>
      </c>
      <c r="C2744" s="46"/>
      <c r="D2744" s="46"/>
    </row>
    <row r="2745">
      <c r="A2745" s="47">
        <v>45719.35443287037</v>
      </c>
      <c r="B2745" s="46">
        <v>3140.0</v>
      </c>
      <c r="C2745" s="48" t="s">
        <v>4017</v>
      </c>
      <c r="D2745" s="48"/>
    </row>
    <row r="2746">
      <c r="A2746" s="47">
        <v>45719.36539351852</v>
      </c>
      <c r="B2746" s="46">
        <v>2420.0</v>
      </c>
      <c r="C2746" s="46"/>
      <c r="D2746" s="46"/>
    </row>
    <row r="2747">
      <c r="A2747" s="47">
        <v>45719.366944444446</v>
      </c>
      <c r="B2747" s="46">
        <v>16600.0</v>
      </c>
      <c r="C2747" s="46"/>
      <c r="D2747" s="46"/>
    </row>
    <row r="2748">
      <c r="A2748" s="47">
        <v>45719.37851851852</v>
      </c>
      <c r="B2748" s="46">
        <v>5320.0</v>
      </c>
      <c r="C2748" s="46"/>
      <c r="D2748" s="46"/>
    </row>
    <row r="2749">
      <c r="A2749" s="47">
        <v>45719.379166666666</v>
      </c>
      <c r="B2749" s="46">
        <v>31180.0</v>
      </c>
      <c r="C2749" s="48" t="s">
        <v>4157</v>
      </c>
      <c r="D2749" s="48"/>
    </row>
    <row r="2750">
      <c r="A2750" s="47">
        <v>45719.39028935185</v>
      </c>
      <c r="B2750" s="46">
        <v>10640.0</v>
      </c>
      <c r="C2750" s="48" t="s">
        <v>4178</v>
      </c>
      <c r="D2750" s="48"/>
    </row>
    <row r="2751">
      <c r="A2751" s="47">
        <v>45719.39068287037</v>
      </c>
      <c r="B2751" s="46">
        <v>11860.0</v>
      </c>
      <c r="C2751" s="46"/>
      <c r="D2751" s="46"/>
    </row>
    <row r="2752">
      <c r="A2752" s="47">
        <v>45719.398993055554</v>
      </c>
      <c r="B2752" s="46">
        <v>9120.0</v>
      </c>
      <c r="C2752" s="48" t="s">
        <v>4179</v>
      </c>
      <c r="D2752" s="48"/>
    </row>
    <row r="2753">
      <c r="A2753" s="47">
        <v>45719.40212962963</v>
      </c>
      <c r="B2753" s="46">
        <v>3100.0</v>
      </c>
      <c r="C2753" s="48" t="s">
        <v>3991</v>
      </c>
      <c r="D2753" s="48"/>
    </row>
    <row r="2754">
      <c r="A2754" s="47">
        <v>45719.40385416667</v>
      </c>
      <c r="B2754" s="46">
        <v>3200.0</v>
      </c>
      <c r="C2754" s="48" t="s">
        <v>3424</v>
      </c>
      <c r="D2754" s="48"/>
    </row>
    <row r="2755">
      <c r="A2755" s="47">
        <v>45719.40914351852</v>
      </c>
      <c r="B2755" s="46">
        <v>2880.0</v>
      </c>
      <c r="C2755" s="48" t="s">
        <v>3991</v>
      </c>
      <c r="D2755" s="48"/>
    </row>
    <row r="2756">
      <c r="A2756" s="47">
        <v>45719.43017361111</v>
      </c>
      <c r="B2756" s="46">
        <v>11320.0</v>
      </c>
      <c r="C2756" s="48" t="s">
        <v>4463</v>
      </c>
      <c r="D2756" s="48"/>
    </row>
    <row r="2757">
      <c r="A2757" s="47">
        <v>45719.4396875</v>
      </c>
      <c r="B2757" s="46">
        <v>17920.0</v>
      </c>
      <c r="C2757" s="46"/>
      <c r="D2757" s="46"/>
    </row>
    <row r="2758">
      <c r="A2758" s="47">
        <v>45719.44050925926</v>
      </c>
      <c r="B2758" s="46">
        <v>15240.0</v>
      </c>
      <c r="C2758" s="46"/>
      <c r="D2758" s="46"/>
    </row>
    <row r="2759">
      <c r="A2759" s="47">
        <v>45719.440833333334</v>
      </c>
      <c r="B2759" s="46">
        <v>13840.0</v>
      </c>
      <c r="C2759" s="46"/>
      <c r="D2759" s="46"/>
    </row>
    <row r="2760">
      <c r="A2760" s="47">
        <v>45719.4447337963</v>
      </c>
      <c r="B2760" s="46">
        <v>10600.0</v>
      </c>
      <c r="C2760" s="46"/>
      <c r="D2760" s="46"/>
    </row>
    <row r="2761">
      <c r="A2761" s="47">
        <v>45719.45976851852</v>
      </c>
      <c r="B2761" s="46">
        <v>11740.0</v>
      </c>
      <c r="C2761" s="48" t="s">
        <v>4464</v>
      </c>
      <c r="D2761" s="48"/>
    </row>
    <row r="2762">
      <c r="A2762" s="47">
        <v>45719.460231481484</v>
      </c>
      <c r="B2762" s="46">
        <v>4320.0</v>
      </c>
      <c r="C2762" s="48" t="s">
        <v>4035</v>
      </c>
      <c r="D2762" s="48"/>
    </row>
    <row r="2763">
      <c r="A2763" s="47">
        <v>45719.46244212963</v>
      </c>
      <c r="B2763" s="46">
        <v>30200.0</v>
      </c>
      <c r="C2763" s="48" t="s">
        <v>4157</v>
      </c>
      <c r="D2763" s="48"/>
    </row>
    <row r="2764">
      <c r="A2764" s="47">
        <v>45719.46438657407</v>
      </c>
      <c r="B2764" s="46">
        <v>2580.0</v>
      </c>
      <c r="C2764" s="46"/>
      <c r="D2764" s="46"/>
    </row>
    <row r="2765">
      <c r="A2765" s="47">
        <v>45719.465219907404</v>
      </c>
      <c r="B2765" s="46">
        <v>2940.0</v>
      </c>
      <c r="C2765" s="48" t="s">
        <v>4017</v>
      </c>
      <c r="D2765" s="48"/>
    </row>
    <row r="2766">
      <c r="A2766" s="47">
        <v>45719.4728125</v>
      </c>
      <c r="B2766" s="46">
        <v>2520.0</v>
      </c>
      <c r="C2766" s="46"/>
      <c r="D2766" s="46"/>
    </row>
    <row r="2767">
      <c r="A2767" s="47">
        <v>45719.4927662037</v>
      </c>
      <c r="B2767" s="46">
        <v>16880.0</v>
      </c>
      <c r="C2767" s="46"/>
      <c r="D2767" s="46"/>
    </row>
    <row r="2768">
      <c r="A2768" s="47">
        <v>45719.49319444445</v>
      </c>
      <c r="B2768" s="46">
        <v>10480.0</v>
      </c>
      <c r="C2768" s="46"/>
      <c r="D2768" s="46"/>
    </row>
    <row r="2769">
      <c r="A2769" s="47">
        <v>45719.501388888886</v>
      </c>
      <c r="B2769" s="46">
        <v>12780.0</v>
      </c>
      <c r="C2769" s="48" t="s">
        <v>4465</v>
      </c>
      <c r="D2769" s="48"/>
    </row>
    <row r="2770">
      <c r="A2770" s="47">
        <v>45719.505520833336</v>
      </c>
      <c r="B2770" s="46">
        <v>17080.0</v>
      </c>
      <c r="C2770" s="46"/>
      <c r="D2770" s="46"/>
    </row>
    <row r="2771">
      <c r="A2771" s="47">
        <v>45719.50766203704</v>
      </c>
      <c r="B2771" s="46">
        <v>13840.0</v>
      </c>
      <c r="C2771" s="46"/>
      <c r="D2771" s="46"/>
    </row>
    <row r="2772">
      <c r="A2772" s="47">
        <v>45719.51478009259</v>
      </c>
      <c r="B2772" s="46">
        <v>10680.0</v>
      </c>
      <c r="C2772" s="46"/>
      <c r="D2772" s="46"/>
    </row>
    <row r="2773">
      <c r="A2773" s="47">
        <v>45719.516550925924</v>
      </c>
      <c r="B2773" s="46">
        <v>11140.0</v>
      </c>
      <c r="C2773" s="46"/>
      <c r="D2773" s="46"/>
    </row>
    <row r="2774">
      <c r="A2774" s="47">
        <v>45719.525625</v>
      </c>
      <c r="B2774" s="46">
        <v>19080.0</v>
      </c>
      <c r="C2774" s="48" t="s">
        <v>4466</v>
      </c>
      <c r="D2774" s="48"/>
    </row>
    <row r="2775">
      <c r="A2775" s="47">
        <v>45719.53859953704</v>
      </c>
      <c r="B2775" s="46">
        <v>30260.0</v>
      </c>
      <c r="C2775" s="48" t="s">
        <v>4157</v>
      </c>
      <c r="D2775" s="48"/>
    </row>
    <row r="2776">
      <c r="A2776" s="47">
        <v>45719.56564814815</v>
      </c>
      <c r="B2776" s="46">
        <v>14140.0</v>
      </c>
      <c r="C2776" s="48" t="s">
        <v>4467</v>
      </c>
      <c r="D2776" s="48"/>
    </row>
    <row r="2777">
      <c r="A2777" s="47">
        <v>45719.566203703704</v>
      </c>
      <c r="B2777" s="46">
        <v>3580.0</v>
      </c>
      <c r="C2777" s="46"/>
      <c r="D2777" s="46"/>
    </row>
    <row r="2778">
      <c r="A2778" s="47">
        <v>45719.566458333335</v>
      </c>
      <c r="B2778" s="46">
        <v>3180.0</v>
      </c>
      <c r="C2778" s="46"/>
      <c r="D2778" s="46"/>
    </row>
    <row r="2779">
      <c r="A2779" s="47">
        <v>45719.56668981481</v>
      </c>
      <c r="B2779" s="46">
        <v>3660.0</v>
      </c>
      <c r="C2779" s="46"/>
      <c r="D2779" s="46"/>
    </row>
    <row r="2780">
      <c r="A2780" s="47">
        <v>45719.58032407407</v>
      </c>
      <c r="B2780" s="46">
        <v>5100.0</v>
      </c>
      <c r="C2780" s="48" t="s">
        <v>4455</v>
      </c>
      <c r="D2780" s="48"/>
    </row>
    <row r="2781">
      <c r="A2781" s="47">
        <v>45719.582280092596</v>
      </c>
      <c r="B2781" s="46">
        <v>15940.0</v>
      </c>
      <c r="C2781" s="46"/>
      <c r="D2781" s="46"/>
    </row>
    <row r="2782">
      <c r="A2782" s="47">
        <v>45719.58660879629</v>
      </c>
      <c r="B2782" s="46">
        <v>10440.0</v>
      </c>
      <c r="C2782" s="46"/>
      <c r="D2782" s="46"/>
    </row>
    <row r="2783">
      <c r="A2783" s="47">
        <v>45719.589895833335</v>
      </c>
      <c r="B2783" s="46">
        <v>10580.0</v>
      </c>
      <c r="C2783" s="46"/>
      <c r="D2783" s="46"/>
    </row>
    <row r="2784">
      <c r="A2784" s="47">
        <v>45719.595555555556</v>
      </c>
      <c r="B2784" s="46">
        <v>10100.0</v>
      </c>
      <c r="C2784" s="48" t="s">
        <v>4468</v>
      </c>
      <c r="D2784" s="48"/>
    </row>
    <row r="2785">
      <c r="A2785" s="47">
        <v>45719.59583333333</v>
      </c>
      <c r="B2785" s="46">
        <v>3760.0</v>
      </c>
      <c r="C2785" s="48" t="s">
        <v>4469</v>
      </c>
      <c r="D2785" s="48"/>
    </row>
    <row r="2786">
      <c r="A2786" s="47">
        <v>45719.595983796295</v>
      </c>
      <c r="B2786" s="46">
        <v>2600.0</v>
      </c>
      <c r="C2786" s="46"/>
      <c r="D2786" s="46"/>
    </row>
    <row r="2787">
      <c r="A2787" s="47">
        <v>45719.60254629629</v>
      </c>
      <c r="B2787" s="46">
        <v>16580.0</v>
      </c>
      <c r="C2787" s="46"/>
      <c r="D2787" s="46"/>
    </row>
    <row r="2788">
      <c r="A2788" s="47">
        <v>45719.60511574074</v>
      </c>
      <c r="B2788" s="46">
        <v>9080.0</v>
      </c>
      <c r="C2788" s="46"/>
      <c r="D2788" s="46"/>
    </row>
    <row r="2789">
      <c r="A2789" s="47">
        <v>45719.61457175926</v>
      </c>
      <c r="B2789" s="46">
        <v>13820.0</v>
      </c>
      <c r="C2789" s="46"/>
      <c r="D2789" s="46"/>
    </row>
    <row r="2790">
      <c r="A2790" s="47">
        <v>45719.61846064815</v>
      </c>
      <c r="B2790" s="46">
        <v>2960.0</v>
      </c>
      <c r="C2790" s="48" t="s">
        <v>4031</v>
      </c>
      <c r="D2790" s="48"/>
    </row>
    <row r="2791">
      <c r="A2791" s="47">
        <v>45719.62201388889</v>
      </c>
      <c r="B2791" s="46">
        <v>2760.0</v>
      </c>
      <c r="C2791" s="46"/>
      <c r="D2791" s="46"/>
    </row>
    <row r="2792">
      <c r="A2792" s="47">
        <v>45719.63159722222</v>
      </c>
      <c r="B2792" s="46">
        <v>4540.0</v>
      </c>
      <c r="C2792" s="48" t="s">
        <v>4035</v>
      </c>
      <c r="D2792" s="48"/>
    </row>
    <row r="2793">
      <c r="A2793" s="47">
        <v>45719.63465277778</v>
      </c>
      <c r="B2793" s="46">
        <v>13920.0</v>
      </c>
      <c r="C2793" s="46"/>
      <c r="D2793" s="46"/>
    </row>
    <row r="2794">
      <c r="A2794" s="47">
        <v>45719.63483796296</v>
      </c>
      <c r="B2794" s="46">
        <v>16360.0</v>
      </c>
      <c r="C2794" s="46"/>
      <c r="D2794" s="46"/>
    </row>
    <row r="2795">
      <c r="A2795" s="47">
        <v>45719.637777777774</v>
      </c>
      <c r="B2795" s="46">
        <v>2600.0</v>
      </c>
      <c r="C2795" s="46"/>
      <c r="D2795" s="46"/>
    </row>
    <row r="2796">
      <c r="A2796" s="47">
        <v>45719.639861111114</v>
      </c>
      <c r="B2796" s="46">
        <v>11560.0</v>
      </c>
      <c r="C2796" s="46"/>
      <c r="D2796" s="46"/>
    </row>
    <row r="2797">
      <c r="A2797" s="47">
        <v>45719.640127314815</v>
      </c>
      <c r="B2797" s="46">
        <v>3820.0</v>
      </c>
      <c r="C2797" s="46"/>
      <c r="D2797" s="46"/>
    </row>
    <row r="2798">
      <c r="A2798" s="47">
        <v>45719.64047453704</v>
      </c>
      <c r="B2798" s="46">
        <v>12740.0</v>
      </c>
      <c r="C2798" s="48" t="s">
        <v>4428</v>
      </c>
      <c r="D2798" s="48"/>
    </row>
    <row r="2799">
      <c r="A2799" s="47">
        <v>45719.64148148148</v>
      </c>
      <c r="B2799" s="46">
        <v>31760.0</v>
      </c>
      <c r="C2799" s="48" t="s">
        <v>4157</v>
      </c>
      <c r="D2799" s="48"/>
    </row>
    <row r="2800">
      <c r="A2800" s="47">
        <v>45719.64306712963</v>
      </c>
      <c r="B2800" s="46">
        <v>9360.0</v>
      </c>
      <c r="C2800" s="46"/>
      <c r="D2800" s="46"/>
    </row>
    <row r="2801">
      <c r="A2801" s="47">
        <v>45719.647881944446</v>
      </c>
      <c r="B2801" s="46">
        <v>10320.0</v>
      </c>
      <c r="C2801" s="48" t="s">
        <v>4470</v>
      </c>
      <c r="D2801" s="48"/>
    </row>
    <row r="2802">
      <c r="A2802" s="47">
        <v>45719.647986111115</v>
      </c>
      <c r="B2802" s="46">
        <v>2540.0</v>
      </c>
      <c r="C2802" s="46"/>
      <c r="D2802" s="46"/>
    </row>
    <row r="2803">
      <c r="A2803" s="47">
        <v>45719.6481712963</v>
      </c>
      <c r="B2803" s="46">
        <v>3320.0</v>
      </c>
      <c r="C2803" s="46"/>
      <c r="D2803" s="46"/>
    </row>
    <row r="2804">
      <c r="A2804" s="47">
        <v>45719.65094907407</v>
      </c>
      <c r="B2804" s="46">
        <v>5620.0</v>
      </c>
      <c r="C2804" s="48" t="s">
        <v>3872</v>
      </c>
      <c r="D2804" s="48"/>
    </row>
    <row r="2805">
      <c r="A2805" s="47">
        <v>45719.65298611111</v>
      </c>
      <c r="B2805" s="46">
        <v>2500.0</v>
      </c>
      <c r="C2805" s="46"/>
      <c r="D2805" s="46"/>
    </row>
    <row r="2806">
      <c r="A2806" s="47">
        <v>45719.65393518518</v>
      </c>
      <c r="B2806" s="46">
        <v>8960.0</v>
      </c>
      <c r="C2806" s="46"/>
      <c r="D2806" s="46"/>
    </row>
    <row r="2807">
      <c r="A2807" s="47">
        <v>45719.65738425926</v>
      </c>
      <c r="B2807" s="46">
        <v>3940.0</v>
      </c>
      <c r="C2807" s="46"/>
      <c r="D2807" s="46"/>
    </row>
    <row r="2808">
      <c r="A2808" s="47">
        <v>45719.658634259256</v>
      </c>
      <c r="B2808" s="46">
        <v>9760.0</v>
      </c>
      <c r="C2808" s="46"/>
      <c r="D2808" s="46"/>
    </row>
    <row r="2809">
      <c r="A2809" s="47">
        <v>45719.665925925925</v>
      </c>
      <c r="B2809" s="46">
        <v>3740.0</v>
      </c>
      <c r="C2809" s="46"/>
      <c r="D2809" s="46"/>
    </row>
    <row r="2810">
      <c r="A2810" s="47">
        <v>45719.6662037037</v>
      </c>
      <c r="B2810" s="46">
        <v>3760.0</v>
      </c>
      <c r="C2810" s="48" t="s">
        <v>4111</v>
      </c>
      <c r="D2810" s="48"/>
    </row>
    <row r="2811">
      <c r="A2811" s="47">
        <v>45719.67055555555</v>
      </c>
      <c r="B2811" s="46">
        <v>2640.0</v>
      </c>
      <c r="C2811" s="48" t="s">
        <v>4111</v>
      </c>
      <c r="D2811" s="48"/>
    </row>
    <row r="2812">
      <c r="A2812" s="47">
        <v>45719.67221064815</v>
      </c>
      <c r="B2812" s="46">
        <v>3740.0</v>
      </c>
      <c r="C2812" s="46"/>
      <c r="D2812" s="46"/>
    </row>
    <row r="2813">
      <c r="A2813" s="47">
        <v>45719.67895833333</v>
      </c>
      <c r="B2813" s="46">
        <v>13280.0</v>
      </c>
      <c r="C2813" s="48" t="s">
        <v>4471</v>
      </c>
      <c r="D2813" s="48"/>
    </row>
    <row r="2814">
      <c r="A2814" s="47">
        <v>45719.68063657408</v>
      </c>
      <c r="B2814" s="46">
        <v>2520.0</v>
      </c>
      <c r="C2814" s="46"/>
      <c r="D2814" s="46"/>
    </row>
    <row r="2815">
      <c r="A2815" s="47">
        <v>45719.682488425926</v>
      </c>
      <c r="B2815" s="46">
        <v>13740.0</v>
      </c>
      <c r="C2815" s="46"/>
      <c r="D2815" s="46"/>
    </row>
    <row r="2816">
      <c r="A2816" s="47">
        <v>45719.68515046296</v>
      </c>
      <c r="B2816" s="46">
        <v>8940.0</v>
      </c>
      <c r="C2816" s="46"/>
      <c r="D2816" s="46"/>
    </row>
    <row r="2817">
      <c r="A2817" s="47">
        <v>45719.691979166666</v>
      </c>
      <c r="B2817" s="46">
        <v>18420.0</v>
      </c>
      <c r="C2817" s="46"/>
      <c r="D2817" s="46"/>
    </row>
    <row r="2818">
      <c r="A2818" s="47">
        <v>45719.69483796296</v>
      </c>
      <c r="B2818" s="46">
        <v>16140.0</v>
      </c>
      <c r="C2818" s="48" t="s">
        <v>4096</v>
      </c>
      <c r="D2818" s="48"/>
    </row>
    <row r="2819">
      <c r="A2819" s="47">
        <v>45719.697534722225</v>
      </c>
      <c r="B2819" s="46">
        <v>3780.0</v>
      </c>
      <c r="C2819" s="46"/>
      <c r="D2819" s="46"/>
    </row>
    <row r="2820">
      <c r="A2820" s="47">
        <v>45719.71633101852</v>
      </c>
      <c r="B2820" s="46">
        <v>14420.0</v>
      </c>
      <c r="C2820" s="46"/>
      <c r="D2820" s="46"/>
    </row>
    <row r="2821">
      <c r="A2821" s="47">
        <v>45720.28480324074</v>
      </c>
      <c r="B2821" s="46">
        <v>9480.0</v>
      </c>
      <c r="C2821" s="46"/>
      <c r="D2821" s="46"/>
    </row>
    <row r="2822">
      <c r="A2822" s="47">
        <v>45720.29300925926</v>
      </c>
      <c r="B2822" s="46">
        <v>15020.0</v>
      </c>
      <c r="C2822" s="46"/>
      <c r="D2822" s="46"/>
    </row>
    <row r="2823">
      <c r="A2823" s="47">
        <v>45720.32818287037</v>
      </c>
      <c r="B2823" s="46">
        <v>3540.0</v>
      </c>
      <c r="C2823" s="46"/>
      <c r="D2823" s="46"/>
    </row>
    <row r="2824">
      <c r="A2824" s="47">
        <v>45720.338125</v>
      </c>
      <c r="B2824" s="46">
        <v>10660.0</v>
      </c>
      <c r="C2824" s="48" t="s">
        <v>4472</v>
      </c>
      <c r="D2824" s="48"/>
    </row>
    <row r="2825">
      <c r="A2825" s="47">
        <v>45720.34458333333</v>
      </c>
      <c r="B2825" s="46">
        <v>11080.0</v>
      </c>
      <c r="C2825" s="48" t="s">
        <v>4300</v>
      </c>
      <c r="D2825" s="48"/>
    </row>
    <row r="2826">
      <c r="A2826" s="47">
        <v>45720.34716435185</v>
      </c>
      <c r="B2826" s="46">
        <v>9880.0</v>
      </c>
      <c r="C2826" s="46"/>
      <c r="D2826" s="46"/>
    </row>
    <row r="2827">
      <c r="A2827" s="47">
        <v>45720.34767361111</v>
      </c>
      <c r="B2827" s="46">
        <v>3080.0</v>
      </c>
      <c r="C2827" s="48" t="s">
        <v>4017</v>
      </c>
      <c r="D2827" s="48"/>
    </row>
    <row r="2828">
      <c r="A2828" s="47">
        <v>45720.349641203706</v>
      </c>
      <c r="B2828" s="46">
        <v>10140.0</v>
      </c>
      <c r="C2828" s="46"/>
      <c r="D2828" s="46"/>
    </row>
    <row r="2829">
      <c r="A2829" s="47">
        <v>45720.34972222222</v>
      </c>
      <c r="B2829" s="46">
        <v>3060.0</v>
      </c>
      <c r="C2829" s="46"/>
      <c r="D2829" s="46"/>
    </row>
    <row r="2830">
      <c r="A2830" s="47">
        <v>45720.35496527778</v>
      </c>
      <c r="B2830" s="46">
        <v>2880.0</v>
      </c>
      <c r="C2830" s="46"/>
      <c r="D2830" s="46"/>
    </row>
    <row r="2831">
      <c r="A2831" s="47">
        <v>45720.35627314815</v>
      </c>
      <c r="B2831" s="46">
        <v>2900.0</v>
      </c>
      <c r="C2831" s="46"/>
      <c r="D2831" s="46"/>
    </row>
    <row r="2832">
      <c r="A2832" s="47">
        <v>45720.357569444444</v>
      </c>
      <c r="B2832" s="46">
        <v>2440.0</v>
      </c>
      <c r="C2832" s="48" t="s">
        <v>4077</v>
      </c>
      <c r="D2832" s="48"/>
    </row>
    <row r="2833">
      <c r="A2833" s="47">
        <v>45720.36740740741</v>
      </c>
      <c r="B2833" s="46">
        <v>11180.0</v>
      </c>
      <c r="C2833" s="48" t="s">
        <v>4365</v>
      </c>
      <c r="D2833" s="48"/>
    </row>
    <row r="2834">
      <c r="A2834" s="47">
        <v>45720.372037037036</v>
      </c>
      <c r="B2834" s="46">
        <v>3020.0</v>
      </c>
      <c r="C2834" s="48" t="s">
        <v>4018</v>
      </c>
      <c r="D2834" s="48"/>
    </row>
    <row r="2835">
      <c r="A2835" s="47">
        <v>45720.37474537037</v>
      </c>
      <c r="B2835" s="46">
        <v>10080.0</v>
      </c>
      <c r="C2835" s="46"/>
      <c r="D2835" s="46"/>
    </row>
    <row r="2836">
      <c r="A2836" s="47">
        <v>45720.381585648145</v>
      </c>
      <c r="B2836" s="46">
        <v>2340.0</v>
      </c>
      <c r="C2836" s="48" t="s">
        <v>4020</v>
      </c>
      <c r="D2836" s="48"/>
    </row>
    <row r="2837">
      <c r="A2837" s="47">
        <v>45720.38586805556</v>
      </c>
      <c r="B2837" s="46">
        <v>12580.0</v>
      </c>
      <c r="C2837" s="48" t="s">
        <v>4473</v>
      </c>
      <c r="D2837" s="48"/>
    </row>
    <row r="2838">
      <c r="A2838" s="47">
        <v>45720.394641203704</v>
      </c>
      <c r="B2838" s="46">
        <v>10700.0</v>
      </c>
      <c r="C2838" s="46"/>
      <c r="D2838" s="46"/>
    </row>
    <row r="2839">
      <c r="A2839" s="47">
        <v>45720.396006944444</v>
      </c>
      <c r="B2839" s="46">
        <v>2980.0</v>
      </c>
      <c r="C2839" s="48" t="s">
        <v>3950</v>
      </c>
      <c r="D2839" s="48"/>
    </row>
    <row r="2840">
      <c r="A2840" s="47">
        <v>45720.40607638889</v>
      </c>
      <c r="B2840" s="46">
        <v>11220.0</v>
      </c>
      <c r="C2840" s="48" t="s">
        <v>4089</v>
      </c>
      <c r="D2840" s="48"/>
    </row>
    <row r="2841">
      <c r="A2841" s="47">
        <v>45720.40729166667</v>
      </c>
      <c r="B2841" s="46">
        <v>2240.0</v>
      </c>
      <c r="C2841" s="46"/>
      <c r="D2841" s="46"/>
    </row>
    <row r="2842">
      <c r="A2842" s="47">
        <v>45720.414826388886</v>
      </c>
      <c r="B2842" s="46">
        <v>10480.0</v>
      </c>
      <c r="C2842" s="46"/>
      <c r="D2842" s="46"/>
    </row>
    <row r="2843">
      <c r="A2843" s="47">
        <v>45720.42056712963</v>
      </c>
      <c r="B2843" s="46">
        <v>9380.0</v>
      </c>
      <c r="C2843" s="46"/>
      <c r="D2843" s="46"/>
    </row>
    <row r="2844">
      <c r="A2844" s="47">
        <v>45720.420960648145</v>
      </c>
      <c r="B2844" s="46">
        <v>13440.0</v>
      </c>
      <c r="C2844" s="46"/>
      <c r="D2844" s="46"/>
    </row>
    <row r="2845">
      <c r="A2845" s="47">
        <v>45720.42773148148</v>
      </c>
      <c r="B2845" s="46">
        <v>9580.0</v>
      </c>
      <c r="C2845" s="46"/>
      <c r="D2845" s="46"/>
    </row>
    <row r="2846">
      <c r="A2846" s="47">
        <v>45720.438113425924</v>
      </c>
      <c r="B2846" s="46">
        <v>3500.0</v>
      </c>
      <c r="C2846" s="48" t="s">
        <v>4110</v>
      </c>
      <c r="D2846" s="48"/>
    </row>
    <row r="2847">
      <c r="A2847" s="47">
        <v>45720.4387037037</v>
      </c>
      <c r="B2847" s="46">
        <v>3540.0</v>
      </c>
      <c r="C2847" s="48" t="s">
        <v>4474</v>
      </c>
      <c r="D2847" s="48"/>
    </row>
    <row r="2848">
      <c r="A2848" s="47">
        <v>45720.44259259259</v>
      </c>
      <c r="B2848" s="46">
        <v>2460.0</v>
      </c>
      <c r="C2848" s="48" t="s">
        <v>4475</v>
      </c>
      <c r="D2848" s="48"/>
    </row>
    <row r="2849">
      <c r="A2849" s="47">
        <v>45720.44726851852</v>
      </c>
      <c r="B2849" s="46">
        <v>2600.0</v>
      </c>
      <c r="C2849" s="48" t="s">
        <v>4077</v>
      </c>
      <c r="D2849" s="48"/>
    </row>
    <row r="2850">
      <c r="A2850" s="47">
        <v>45720.449016203704</v>
      </c>
      <c r="B2850" s="46">
        <v>3060.0</v>
      </c>
      <c r="C2850" s="46"/>
      <c r="D2850" s="46"/>
    </row>
    <row r="2851">
      <c r="A2851" s="47">
        <v>45720.466145833336</v>
      </c>
      <c r="B2851" s="46">
        <v>2900.0</v>
      </c>
      <c r="C2851" s="48" t="s">
        <v>744</v>
      </c>
      <c r="D2851" s="48"/>
    </row>
    <row r="2852">
      <c r="A2852" s="47">
        <v>45720.470509259256</v>
      </c>
      <c r="B2852" s="46">
        <v>18540.0</v>
      </c>
      <c r="C2852" s="48" t="s">
        <v>4425</v>
      </c>
      <c r="D2852" s="48"/>
    </row>
    <row r="2853">
      <c r="A2853" s="47">
        <v>45720.47157407407</v>
      </c>
      <c r="B2853" s="46">
        <v>2700.0</v>
      </c>
      <c r="C2853" s="48" t="s">
        <v>4138</v>
      </c>
      <c r="D2853" s="48"/>
    </row>
    <row r="2854">
      <c r="A2854" s="47">
        <v>45720.471979166665</v>
      </c>
      <c r="B2854" s="46">
        <v>2540.0</v>
      </c>
      <c r="C2854" s="48" t="s">
        <v>4004</v>
      </c>
      <c r="D2854" s="48"/>
    </row>
    <row r="2855">
      <c r="A2855" s="47">
        <v>45720.47797453704</v>
      </c>
      <c r="B2855" s="46">
        <v>12100.0</v>
      </c>
      <c r="C2855" s="46"/>
      <c r="D2855" s="46"/>
    </row>
    <row r="2856">
      <c r="A2856" s="47">
        <v>45720.478310185186</v>
      </c>
      <c r="B2856" s="46">
        <v>2600.0</v>
      </c>
      <c r="C2856" s="48" t="s">
        <v>4321</v>
      </c>
      <c r="D2856" s="48"/>
    </row>
    <row r="2857">
      <c r="A2857" s="47">
        <v>45720.489583333336</v>
      </c>
      <c r="B2857" s="46">
        <v>9900.0</v>
      </c>
      <c r="C2857" s="46"/>
      <c r="D2857" s="46"/>
    </row>
    <row r="2858">
      <c r="A2858" s="47">
        <v>45720.49631944444</v>
      </c>
      <c r="B2858" s="46">
        <v>10540.0</v>
      </c>
      <c r="C2858" s="48" t="s">
        <v>4001</v>
      </c>
      <c r="D2858" s="48"/>
    </row>
    <row r="2859">
      <c r="A2859" s="47">
        <v>45720.50246527778</v>
      </c>
      <c r="B2859" s="46">
        <v>2820.0</v>
      </c>
      <c r="C2859" s="48" t="s">
        <v>4476</v>
      </c>
      <c r="D2859" s="48"/>
    </row>
    <row r="2860">
      <c r="A2860" s="47">
        <v>45720.504282407404</v>
      </c>
      <c r="B2860" s="46">
        <v>11720.0</v>
      </c>
      <c r="C2860" s="46"/>
      <c r="D2860" s="46"/>
    </row>
    <row r="2861">
      <c r="A2861" s="47">
        <v>45720.50644675926</v>
      </c>
      <c r="B2861" s="46">
        <v>9260.0</v>
      </c>
      <c r="C2861" s="46"/>
      <c r="D2861" s="46"/>
    </row>
    <row r="2862">
      <c r="A2862" s="47">
        <v>45720.509930555556</v>
      </c>
      <c r="B2862" s="46">
        <v>2780.0</v>
      </c>
      <c r="C2862" s="48" t="s">
        <v>4246</v>
      </c>
      <c r="D2862" s="48"/>
    </row>
    <row r="2863">
      <c r="A2863" s="47">
        <v>45720.53355324074</v>
      </c>
      <c r="B2863" s="46">
        <v>13580.0</v>
      </c>
      <c r="C2863" s="48" t="s">
        <v>4477</v>
      </c>
      <c r="D2863" s="48"/>
    </row>
    <row r="2864">
      <c r="A2864" s="47">
        <v>45720.563796296294</v>
      </c>
      <c r="B2864" s="46">
        <v>3040.0</v>
      </c>
      <c r="C2864" s="46"/>
      <c r="D2864" s="46"/>
    </row>
    <row r="2865">
      <c r="A2865" s="47">
        <v>45720.57262731482</v>
      </c>
      <c r="B2865" s="46">
        <v>2980.0</v>
      </c>
      <c r="C2865" s="46"/>
      <c r="D2865" s="46"/>
    </row>
    <row r="2866">
      <c r="A2866" s="47">
        <v>45720.573958333334</v>
      </c>
      <c r="B2866" s="46">
        <v>13060.0</v>
      </c>
      <c r="C2866" s="48" t="s">
        <v>4478</v>
      </c>
      <c r="D2866" s="48"/>
    </row>
    <row r="2867">
      <c r="A2867" s="47">
        <v>45720.57418981481</v>
      </c>
      <c r="B2867" s="46">
        <v>2960.0</v>
      </c>
      <c r="C2867" s="48" t="s">
        <v>744</v>
      </c>
      <c r="D2867" s="48"/>
    </row>
    <row r="2868">
      <c r="A2868" s="47">
        <v>45720.578680555554</v>
      </c>
      <c r="B2868" s="46">
        <v>13760.0</v>
      </c>
      <c r="C2868" s="48" t="s">
        <v>3993</v>
      </c>
      <c r="D2868" s="48"/>
    </row>
    <row r="2869">
      <c r="A2869" s="47">
        <v>45720.58194444444</v>
      </c>
      <c r="B2869" s="46">
        <v>9840.0</v>
      </c>
      <c r="C2869" s="46"/>
      <c r="D2869" s="46"/>
    </row>
    <row r="2870">
      <c r="A2870" s="47">
        <v>45720.582395833335</v>
      </c>
      <c r="B2870" s="46">
        <v>2520.0</v>
      </c>
      <c r="C2870" s="46"/>
      <c r="D2870" s="46"/>
    </row>
    <row r="2871">
      <c r="A2871" s="47">
        <v>45720.58699074074</v>
      </c>
      <c r="B2871" s="46">
        <v>10200.0</v>
      </c>
      <c r="C2871" s="46"/>
      <c r="D2871" s="46"/>
    </row>
    <row r="2872">
      <c r="A2872" s="47">
        <v>45720.58871527778</v>
      </c>
      <c r="B2872" s="46">
        <v>11480.0</v>
      </c>
      <c r="C2872" s="48" t="s">
        <v>4479</v>
      </c>
      <c r="D2872" s="48"/>
    </row>
    <row r="2873">
      <c r="A2873" s="47">
        <v>45720.59496527778</v>
      </c>
      <c r="B2873" s="46">
        <v>10680.0</v>
      </c>
      <c r="C2873" s="46"/>
      <c r="D2873" s="46"/>
    </row>
    <row r="2874">
      <c r="A2874" s="47">
        <v>45720.60289351852</v>
      </c>
      <c r="B2874" s="46">
        <v>2500.0</v>
      </c>
      <c r="C2874" s="48" t="s">
        <v>4073</v>
      </c>
      <c r="D2874" s="48"/>
    </row>
    <row r="2875">
      <c r="A2875" s="47">
        <v>45720.60444444444</v>
      </c>
      <c r="B2875" s="46">
        <v>2480.0</v>
      </c>
      <c r="C2875" s="48" t="s">
        <v>4480</v>
      </c>
      <c r="D2875" s="48"/>
    </row>
    <row r="2876">
      <c r="A2876" s="47">
        <v>45720.60465277778</v>
      </c>
      <c r="B2876" s="46">
        <v>2980.0</v>
      </c>
      <c r="C2876" s="46"/>
      <c r="D2876" s="46"/>
    </row>
    <row r="2877">
      <c r="A2877" s="47">
        <v>45720.607719907406</v>
      </c>
      <c r="B2877" s="46">
        <v>2960.0</v>
      </c>
      <c r="C2877" s="46"/>
      <c r="D2877" s="46"/>
    </row>
    <row r="2878">
      <c r="A2878" s="47">
        <v>45720.62636574074</v>
      </c>
      <c r="B2878" s="46">
        <v>2560.0</v>
      </c>
      <c r="C2878" s="46"/>
      <c r="D2878" s="46"/>
    </row>
    <row r="2879">
      <c r="A2879" s="47">
        <v>45720.63025462963</v>
      </c>
      <c r="B2879" s="46">
        <v>13020.0</v>
      </c>
      <c r="C2879" s="48" t="s">
        <v>4481</v>
      </c>
      <c r="D2879" s="48"/>
    </row>
    <row r="2880">
      <c r="A2880" s="47">
        <v>45720.63862268518</v>
      </c>
      <c r="B2880" s="46">
        <v>12680.0</v>
      </c>
      <c r="C2880" s="48" t="s">
        <v>4482</v>
      </c>
      <c r="D2880" s="48"/>
    </row>
    <row r="2881">
      <c r="A2881" s="47">
        <v>45720.639965277776</v>
      </c>
      <c r="B2881" s="46">
        <v>2360.0</v>
      </c>
      <c r="C2881" s="46"/>
      <c r="D2881" s="46"/>
    </row>
    <row r="2882">
      <c r="A2882" s="47">
        <v>45720.64072916667</v>
      </c>
      <c r="B2882" s="46">
        <v>9980.0</v>
      </c>
      <c r="C2882" s="46"/>
      <c r="D2882" s="46"/>
    </row>
    <row r="2883">
      <c r="A2883" s="47">
        <v>45720.641493055555</v>
      </c>
      <c r="B2883" s="46">
        <v>2380.0</v>
      </c>
      <c r="C2883" s="46"/>
      <c r="D2883" s="46"/>
    </row>
    <row r="2884">
      <c r="A2884" s="47">
        <v>45720.64482638889</v>
      </c>
      <c r="B2884" s="46">
        <v>9820.0</v>
      </c>
      <c r="C2884" s="46"/>
      <c r="D2884" s="46"/>
    </row>
    <row r="2885">
      <c r="A2885" s="47">
        <v>45720.65170138889</v>
      </c>
      <c r="B2885" s="46">
        <v>2780.0</v>
      </c>
      <c r="C2885" s="46"/>
      <c r="D2885" s="46"/>
    </row>
    <row r="2886">
      <c r="A2886" s="47">
        <v>45720.65287037037</v>
      </c>
      <c r="B2886" s="46">
        <v>3840.0</v>
      </c>
      <c r="C2886" s="46"/>
      <c r="D2886" s="46"/>
    </row>
    <row r="2887">
      <c r="A2887" s="47">
        <v>45720.65880787037</v>
      </c>
      <c r="B2887" s="46">
        <v>3940.0</v>
      </c>
      <c r="C2887" s="48" t="s">
        <v>4082</v>
      </c>
      <c r="D2887" s="48"/>
    </row>
    <row r="2888">
      <c r="A2888" s="47">
        <v>45720.65899305556</v>
      </c>
      <c r="B2888" s="46">
        <v>9420.0</v>
      </c>
      <c r="C2888" s="46"/>
      <c r="D2888" s="46"/>
    </row>
    <row r="2889">
      <c r="A2889" s="47">
        <v>45720.66056712963</v>
      </c>
      <c r="B2889" s="46">
        <v>2480.0</v>
      </c>
      <c r="C2889" s="46"/>
      <c r="D2889" s="46"/>
    </row>
    <row r="2890">
      <c r="A2890" s="47">
        <v>45720.664606481485</v>
      </c>
      <c r="B2890" s="46">
        <v>3200.0</v>
      </c>
      <c r="C2890" s="48" t="s">
        <v>4056</v>
      </c>
      <c r="D2890" s="48"/>
    </row>
    <row r="2891">
      <c r="A2891" s="47">
        <v>45720.66824074074</v>
      </c>
      <c r="B2891" s="46">
        <v>11800.0</v>
      </c>
      <c r="C2891" s="48" t="s">
        <v>4483</v>
      </c>
      <c r="D2891" s="48"/>
    </row>
    <row r="2892">
      <c r="A2892" s="47">
        <v>45720.66863425926</v>
      </c>
      <c r="B2892" s="46">
        <v>3980.0</v>
      </c>
      <c r="C2892" s="48" t="s">
        <v>3986</v>
      </c>
      <c r="D2892" s="48"/>
    </row>
    <row r="2893">
      <c r="A2893" s="47">
        <v>45720.67412037037</v>
      </c>
      <c r="B2893" s="46">
        <v>2700.0</v>
      </c>
      <c r="C2893" s="48" t="s">
        <v>3988</v>
      </c>
      <c r="D2893" s="48"/>
    </row>
    <row r="2894">
      <c r="A2894" s="47">
        <v>45720.675162037034</v>
      </c>
      <c r="B2894" s="46">
        <v>9400.0</v>
      </c>
      <c r="C2894" s="46"/>
      <c r="D2894" s="46"/>
    </row>
    <row r="2895">
      <c r="A2895" s="47">
        <v>45720.68398148148</v>
      </c>
      <c r="B2895" s="46">
        <v>2520.0</v>
      </c>
      <c r="C2895" s="46"/>
      <c r="D2895" s="46"/>
    </row>
    <row r="2896">
      <c r="A2896" s="47">
        <v>45720.68436342593</v>
      </c>
      <c r="B2896" s="46">
        <v>10400.0</v>
      </c>
      <c r="C2896" s="48" t="s">
        <v>4484</v>
      </c>
      <c r="D2896" s="48"/>
    </row>
    <row r="2897">
      <c r="A2897" s="47">
        <v>45720.6866087963</v>
      </c>
      <c r="B2897" s="46">
        <v>3780.0</v>
      </c>
      <c r="C2897" s="46"/>
      <c r="D2897" s="46"/>
    </row>
    <row r="2898">
      <c r="A2898" s="47">
        <v>45720.69693287037</v>
      </c>
      <c r="B2898" s="46">
        <v>17640.0</v>
      </c>
      <c r="C2898" s="48" t="s">
        <v>4485</v>
      </c>
      <c r="D2898" s="48"/>
    </row>
    <row r="2899">
      <c r="A2899" s="47">
        <v>45720.70538194444</v>
      </c>
      <c r="B2899" s="46">
        <v>11520.0</v>
      </c>
      <c r="C2899" s="46"/>
      <c r="D2899" s="46"/>
    </row>
    <row r="2900">
      <c r="A2900" s="47">
        <v>45720.710497685184</v>
      </c>
      <c r="B2900" s="46">
        <v>9980.0</v>
      </c>
      <c r="C2900" s="46"/>
      <c r="D2900" s="46"/>
    </row>
    <row r="2901">
      <c r="A2901" s="47">
        <v>45720.71716435185</v>
      </c>
      <c r="B2901" s="46">
        <v>14680.0</v>
      </c>
      <c r="C2901" s="46"/>
      <c r="D2901" s="46"/>
    </row>
    <row r="2902">
      <c r="A2902" s="47">
        <v>45720.809386574074</v>
      </c>
      <c r="B2902" s="46">
        <v>3820.0</v>
      </c>
      <c r="C2902" s="46"/>
      <c r="D2902" s="46"/>
    </row>
    <row r="2903">
      <c r="A2903" s="47">
        <v>45721.28613425926</v>
      </c>
      <c r="B2903" s="46">
        <v>3340.0</v>
      </c>
      <c r="C2903" s="46"/>
      <c r="D2903" s="46"/>
    </row>
    <row r="2904">
      <c r="A2904" s="47">
        <v>45721.28938657408</v>
      </c>
      <c r="B2904" s="46">
        <v>14560.0</v>
      </c>
      <c r="C2904" s="46"/>
      <c r="D2904" s="46"/>
    </row>
    <row r="2905">
      <c r="A2905" s="47">
        <v>45721.29361111111</v>
      </c>
      <c r="B2905" s="46">
        <v>10260.0</v>
      </c>
      <c r="C2905" s="46"/>
      <c r="D2905" s="46"/>
    </row>
    <row r="2906">
      <c r="A2906" s="47">
        <v>45721.31119212963</v>
      </c>
      <c r="B2906" s="46">
        <v>11420.0</v>
      </c>
      <c r="C2906" s="46"/>
      <c r="D2906" s="46"/>
    </row>
    <row r="2907">
      <c r="A2907" s="47">
        <v>45721.32127314815</v>
      </c>
      <c r="B2907" s="46">
        <v>10540.0</v>
      </c>
      <c r="C2907" s="46"/>
      <c r="D2907" s="46"/>
    </row>
    <row r="2908">
      <c r="A2908" s="47">
        <v>45721.33181712963</v>
      </c>
      <c r="B2908" s="46">
        <v>12600.0</v>
      </c>
      <c r="C2908" s="48" t="s">
        <v>4486</v>
      </c>
      <c r="D2908" s="48"/>
    </row>
    <row r="2909">
      <c r="A2909" s="47">
        <v>45721.33635416667</v>
      </c>
      <c r="B2909" s="46">
        <v>9600.0</v>
      </c>
      <c r="C2909" s="46"/>
      <c r="D2909" s="46"/>
    </row>
    <row r="2910">
      <c r="A2910" s="47">
        <v>45721.33741898148</v>
      </c>
      <c r="B2910" s="46">
        <v>2680.0</v>
      </c>
      <c r="C2910" s="46"/>
      <c r="D2910" s="46"/>
    </row>
    <row r="2911">
      <c r="A2911" s="47">
        <v>45721.33793981482</v>
      </c>
      <c r="B2911" s="46">
        <v>2840.0</v>
      </c>
      <c r="C2911" s="48" t="s">
        <v>4031</v>
      </c>
      <c r="D2911" s="48"/>
    </row>
    <row r="2912">
      <c r="A2912" s="47">
        <v>45721.34148148148</v>
      </c>
      <c r="B2912" s="46">
        <v>2700.0</v>
      </c>
      <c r="C2912" s="48" t="s">
        <v>4032</v>
      </c>
      <c r="D2912" s="48"/>
    </row>
    <row r="2913">
      <c r="A2913" s="47">
        <v>45721.34305555555</v>
      </c>
      <c r="B2913" s="46">
        <v>2660.0</v>
      </c>
      <c r="C2913" s="46"/>
      <c r="D2913" s="46"/>
    </row>
    <row r="2914">
      <c r="A2914" s="47">
        <v>45721.348344907405</v>
      </c>
      <c r="B2914" s="46">
        <v>4620.0</v>
      </c>
      <c r="C2914" s="46"/>
      <c r="D2914" s="46"/>
    </row>
    <row r="2915">
      <c r="A2915" s="47">
        <v>45721.351064814815</v>
      </c>
      <c r="B2915" s="46">
        <v>2560.0</v>
      </c>
      <c r="C2915" s="46"/>
      <c r="D2915" s="46"/>
    </row>
    <row r="2916">
      <c r="A2916" s="47">
        <v>45721.35265046296</v>
      </c>
      <c r="B2916" s="46">
        <v>3140.0</v>
      </c>
      <c r="C2916" s="48" t="s">
        <v>4017</v>
      </c>
      <c r="D2916" s="48"/>
    </row>
    <row r="2917">
      <c r="A2917" s="47">
        <v>45721.35721064815</v>
      </c>
      <c r="B2917" s="46">
        <v>2540.0</v>
      </c>
      <c r="C2917" s="46"/>
      <c r="D2917" s="46"/>
    </row>
    <row r="2918">
      <c r="A2918" s="47">
        <v>45721.360972222225</v>
      </c>
      <c r="B2918" s="46">
        <v>16940.0</v>
      </c>
      <c r="C2918" s="48" t="s">
        <v>4487</v>
      </c>
      <c r="D2918" s="48"/>
    </row>
    <row r="2919">
      <c r="A2919" s="47">
        <v>45721.36225694444</v>
      </c>
      <c r="B2919" s="46">
        <v>2560.0</v>
      </c>
      <c r="C2919" s="46"/>
      <c r="D2919" s="46"/>
    </row>
    <row r="2920">
      <c r="A2920" s="47">
        <v>45721.36369212963</v>
      </c>
      <c r="B2920" s="46">
        <v>13800.0</v>
      </c>
      <c r="C2920" s="46"/>
      <c r="D2920" s="46"/>
    </row>
    <row r="2921">
      <c r="A2921" s="47">
        <v>45721.363900462966</v>
      </c>
      <c r="B2921" s="46">
        <v>2500.0</v>
      </c>
      <c r="C2921" s="46"/>
      <c r="D2921" s="46"/>
    </row>
    <row r="2922">
      <c r="A2922" s="47">
        <v>45721.36959490741</v>
      </c>
      <c r="B2922" s="46">
        <v>11200.0</v>
      </c>
      <c r="C2922" s="48" t="s">
        <v>4488</v>
      </c>
      <c r="D2922" s="48"/>
    </row>
    <row r="2923">
      <c r="A2923" s="47">
        <v>45721.37054398148</v>
      </c>
      <c r="B2923" s="46">
        <v>5400.0</v>
      </c>
      <c r="C2923" s="46"/>
      <c r="D2923" s="46"/>
    </row>
    <row r="2924">
      <c r="A2924" s="47">
        <v>45721.37737268519</v>
      </c>
      <c r="B2924" s="46">
        <v>12540.0</v>
      </c>
      <c r="C2924" s="48" t="s">
        <v>4164</v>
      </c>
      <c r="D2924" s="48"/>
    </row>
    <row r="2925">
      <c r="A2925" s="47">
        <v>45721.38261574074</v>
      </c>
      <c r="B2925" s="46">
        <v>31440.0</v>
      </c>
      <c r="C2925" s="48" t="s">
        <v>4489</v>
      </c>
      <c r="D2925" s="48"/>
    </row>
    <row r="2926">
      <c r="A2926" s="47">
        <v>45721.3846875</v>
      </c>
      <c r="B2926" s="46">
        <v>9560.0</v>
      </c>
      <c r="C2926" s="46"/>
      <c r="D2926" s="46"/>
    </row>
    <row r="2927">
      <c r="A2927" s="47">
        <v>45721.391921296294</v>
      </c>
      <c r="B2927" s="46">
        <v>2860.0</v>
      </c>
      <c r="C2927" s="46"/>
      <c r="D2927" s="46"/>
    </row>
    <row r="2928">
      <c r="A2928" s="47">
        <v>45721.39511574074</v>
      </c>
      <c r="B2928" s="46">
        <v>2680.0</v>
      </c>
      <c r="C2928" s="46"/>
      <c r="D2928" s="46"/>
    </row>
    <row r="2929">
      <c r="A2929" s="47">
        <v>45721.39863425926</v>
      </c>
      <c r="B2929" s="46">
        <v>2760.0</v>
      </c>
      <c r="C2929" s="48" t="s">
        <v>4017</v>
      </c>
      <c r="D2929" s="48"/>
    </row>
    <row r="2930">
      <c r="A2930" s="47">
        <v>45721.407800925925</v>
      </c>
      <c r="B2930" s="46">
        <v>2620.0</v>
      </c>
      <c r="C2930" s="46"/>
      <c r="D2930" s="46"/>
    </row>
    <row r="2931">
      <c r="A2931" s="47">
        <v>45721.412523148145</v>
      </c>
      <c r="B2931" s="46">
        <v>2860.0</v>
      </c>
      <c r="C2931" s="46"/>
      <c r="D2931" s="46"/>
    </row>
    <row r="2932">
      <c r="A2932" s="47">
        <v>45721.414664351854</v>
      </c>
      <c r="B2932" s="46">
        <v>3300.0</v>
      </c>
      <c r="C2932" s="46"/>
      <c r="D2932" s="46"/>
    </row>
    <row r="2933">
      <c r="A2933" s="47">
        <v>45721.41594907407</v>
      </c>
      <c r="B2933" s="46">
        <v>2600.0</v>
      </c>
      <c r="C2933" s="46"/>
      <c r="D2933" s="46"/>
    </row>
    <row r="2934">
      <c r="A2934" s="47">
        <v>45721.424259259256</v>
      </c>
      <c r="B2934" s="46">
        <v>16260.0</v>
      </c>
      <c r="C2934" s="48" t="s">
        <v>4490</v>
      </c>
      <c r="D2934" s="48"/>
    </row>
    <row r="2935">
      <c r="A2935" s="47">
        <v>45721.43313657407</v>
      </c>
      <c r="B2935" s="46">
        <v>9380.0</v>
      </c>
      <c r="C2935" s="46"/>
      <c r="D2935" s="46"/>
    </row>
    <row r="2936">
      <c r="A2936" s="47">
        <v>45721.438622685186</v>
      </c>
      <c r="B2936" s="46">
        <v>2740.0</v>
      </c>
      <c r="C2936" s="48" t="s">
        <v>744</v>
      </c>
      <c r="D2936" s="48"/>
    </row>
    <row r="2937">
      <c r="A2937" s="47">
        <v>45721.44122685185</v>
      </c>
      <c r="B2937" s="46">
        <v>17900.0</v>
      </c>
      <c r="C2937" s="48" t="s">
        <v>4171</v>
      </c>
      <c r="D2937" s="48"/>
    </row>
    <row r="2938">
      <c r="A2938" s="47">
        <v>45721.44189814815</v>
      </c>
      <c r="B2938" s="46">
        <v>2600.0</v>
      </c>
      <c r="C2938" s="46"/>
      <c r="D2938" s="46"/>
    </row>
    <row r="2939">
      <c r="A2939" s="47">
        <v>45721.44395833334</v>
      </c>
      <c r="B2939" s="46">
        <v>14060.0</v>
      </c>
      <c r="C2939" s="46"/>
      <c r="D2939" s="46"/>
    </row>
    <row r="2940">
      <c r="A2940" s="47">
        <v>45721.459375</v>
      </c>
      <c r="B2940" s="46">
        <v>11340.0</v>
      </c>
      <c r="C2940" s="48" t="s">
        <v>4491</v>
      </c>
      <c r="D2940" s="48"/>
    </row>
    <row r="2941">
      <c r="A2941" s="47">
        <v>45721.46197916667</v>
      </c>
      <c r="B2941" s="46">
        <v>13320.0</v>
      </c>
      <c r="C2941" s="48" t="s">
        <v>4492</v>
      </c>
      <c r="D2941" s="48"/>
    </row>
    <row r="2942">
      <c r="A2942" s="47">
        <v>45721.462592592594</v>
      </c>
      <c r="B2942" s="46">
        <v>30740.0</v>
      </c>
      <c r="C2942" s="48" t="s">
        <v>4157</v>
      </c>
      <c r="D2942" s="48"/>
    </row>
    <row r="2943">
      <c r="A2943" s="47">
        <v>45721.46717592593</v>
      </c>
      <c r="B2943" s="46">
        <v>2820.0</v>
      </c>
      <c r="C2943" s="46"/>
      <c r="D2943" s="46"/>
    </row>
    <row r="2944">
      <c r="A2944" s="47">
        <v>45721.47215277778</v>
      </c>
      <c r="B2944" s="46">
        <v>9380.0</v>
      </c>
      <c r="C2944" s="46"/>
      <c r="D2944" s="46"/>
    </row>
    <row r="2945">
      <c r="A2945" s="47">
        <v>45721.47226851852</v>
      </c>
      <c r="B2945" s="46">
        <v>9740.0</v>
      </c>
      <c r="C2945" s="46"/>
      <c r="D2945" s="46"/>
    </row>
    <row r="2946">
      <c r="A2946" s="47">
        <v>45721.47766203704</v>
      </c>
      <c r="B2946" s="46">
        <v>13480.0</v>
      </c>
      <c r="C2946" s="48" t="s">
        <v>4493</v>
      </c>
      <c r="D2946" s="48"/>
    </row>
    <row r="2947">
      <c r="A2947" s="47">
        <v>45721.483877314815</v>
      </c>
      <c r="B2947" s="46">
        <v>10120.0</v>
      </c>
      <c r="C2947" s="46"/>
      <c r="D2947" s="46"/>
    </row>
    <row r="2948">
      <c r="A2948" s="47">
        <v>45721.4841087963</v>
      </c>
      <c r="B2948" s="46">
        <v>2520.0</v>
      </c>
      <c r="C2948" s="46"/>
      <c r="D2948" s="46"/>
    </row>
    <row r="2949">
      <c r="A2949" s="47">
        <v>45721.48952546297</v>
      </c>
      <c r="B2949" s="48">
        <v>30340.0</v>
      </c>
      <c r="C2949" s="48" t="s">
        <v>4171</v>
      </c>
      <c r="D2949" s="48"/>
    </row>
    <row r="2950">
      <c r="A2950" s="47">
        <v>45721.489953703705</v>
      </c>
      <c r="B2950" s="46">
        <v>3400.0</v>
      </c>
      <c r="C2950" s="48" t="s">
        <v>4017</v>
      </c>
      <c r="D2950" s="48"/>
    </row>
    <row r="2951">
      <c r="A2951" s="47">
        <v>45721.49616898148</v>
      </c>
      <c r="B2951" s="46">
        <v>3040.0</v>
      </c>
      <c r="C2951" s="46"/>
      <c r="D2951" s="46"/>
    </row>
    <row r="2952">
      <c r="A2952" s="47">
        <v>45721.49799768518</v>
      </c>
      <c r="B2952" s="46">
        <v>13680.0</v>
      </c>
      <c r="C2952" s="46"/>
      <c r="D2952" s="46"/>
    </row>
    <row r="2953">
      <c r="A2953" s="47">
        <v>45721.50315972222</v>
      </c>
      <c r="B2953" s="46">
        <v>12980.0</v>
      </c>
      <c r="C2953" s="48" t="s">
        <v>4299</v>
      </c>
      <c r="D2953" s="48"/>
    </row>
    <row r="2954">
      <c r="A2954" s="47">
        <v>45721.522673611114</v>
      </c>
      <c r="B2954" s="46">
        <v>10060.0</v>
      </c>
      <c r="C2954" s="46"/>
      <c r="D2954" s="46"/>
    </row>
    <row r="2955">
      <c r="A2955" s="47">
        <v>45721.52357638889</v>
      </c>
      <c r="B2955" s="46">
        <v>30280.0</v>
      </c>
      <c r="C2955" s="48" t="s">
        <v>4157</v>
      </c>
      <c r="D2955" s="48"/>
    </row>
    <row r="2956">
      <c r="A2956" s="47">
        <v>45721.56920138889</v>
      </c>
      <c r="B2956" s="46">
        <v>12720.0</v>
      </c>
      <c r="C2956" s="48" t="s">
        <v>4494</v>
      </c>
      <c r="D2956" s="48"/>
    </row>
    <row r="2957">
      <c r="A2957" s="47">
        <v>45721.56940972222</v>
      </c>
      <c r="B2957" s="46">
        <v>9640.0</v>
      </c>
      <c r="C2957" s="46"/>
      <c r="D2957" s="46"/>
    </row>
    <row r="2958">
      <c r="A2958" s="47">
        <v>45721.575625</v>
      </c>
      <c r="B2958" s="46">
        <v>9560.0</v>
      </c>
      <c r="C2958" s="46"/>
      <c r="D2958" s="46"/>
    </row>
    <row r="2959">
      <c r="A2959" s="47">
        <v>45721.59936342593</v>
      </c>
      <c r="B2959" s="46">
        <v>13780.0</v>
      </c>
      <c r="C2959" s="46"/>
      <c r="D2959" s="46"/>
    </row>
    <row r="2960">
      <c r="A2960" s="47">
        <v>45721.60784722222</v>
      </c>
      <c r="B2960" s="46">
        <v>11660.0</v>
      </c>
      <c r="C2960" s="48" t="s">
        <v>4495</v>
      </c>
      <c r="D2960" s="48"/>
    </row>
    <row r="2961">
      <c r="A2961" s="47">
        <v>45721.61462962963</v>
      </c>
      <c r="B2961" s="46">
        <v>16560.0</v>
      </c>
      <c r="C2961" s="48" t="s">
        <v>4486</v>
      </c>
      <c r="D2961" s="48"/>
    </row>
    <row r="2962">
      <c r="A2962" s="47">
        <v>45721.61984953703</v>
      </c>
      <c r="B2962" s="46">
        <v>10960.0</v>
      </c>
      <c r="C2962" s="46"/>
      <c r="D2962" s="46"/>
    </row>
    <row r="2963">
      <c r="A2963" s="47">
        <v>45721.62635416666</v>
      </c>
      <c r="B2963" s="46">
        <v>13520.0</v>
      </c>
      <c r="C2963" s="48" t="s">
        <v>4496</v>
      </c>
      <c r="D2963" s="48"/>
    </row>
    <row r="2964">
      <c r="A2964" s="47">
        <v>45721.62694444445</v>
      </c>
      <c r="B2964" s="46">
        <v>8960.0</v>
      </c>
      <c r="C2964" s="46"/>
      <c r="D2964" s="46"/>
    </row>
    <row r="2965">
      <c r="A2965" s="47">
        <v>45721.633518518516</v>
      </c>
      <c r="B2965" s="46">
        <v>9420.0</v>
      </c>
      <c r="C2965" s="46"/>
      <c r="D2965" s="46"/>
    </row>
    <row r="2966">
      <c r="A2966" s="47">
        <v>45721.63928240741</v>
      </c>
      <c r="B2966" s="46">
        <v>10200.0</v>
      </c>
      <c r="C2966" s="48" t="s">
        <v>4497</v>
      </c>
      <c r="D2966" s="48"/>
    </row>
    <row r="2967">
      <c r="A2967" s="47">
        <v>45721.644224537034</v>
      </c>
      <c r="B2967" s="46">
        <v>8960.0</v>
      </c>
      <c r="C2967" s="46"/>
      <c r="D2967" s="46"/>
    </row>
    <row r="2968">
      <c r="A2968" s="47">
        <v>45721.64523148148</v>
      </c>
      <c r="B2968" s="46">
        <v>2500.0</v>
      </c>
      <c r="C2968" s="46"/>
      <c r="D2968" s="46"/>
    </row>
    <row r="2969">
      <c r="A2969" s="47">
        <v>45721.650243055556</v>
      </c>
      <c r="B2969" s="46">
        <v>1200.0</v>
      </c>
      <c r="C2969" s="46"/>
      <c r="D2969" s="46"/>
    </row>
    <row r="2970">
      <c r="A2970" s="47">
        <v>45721.65091435185</v>
      </c>
      <c r="B2970" s="46">
        <v>1200.0</v>
      </c>
      <c r="C2970" s="46"/>
      <c r="D2970" s="46"/>
    </row>
    <row r="2971">
      <c r="A2971" s="47">
        <v>45721.65346064815</v>
      </c>
      <c r="B2971" s="46">
        <v>2520.0</v>
      </c>
      <c r="C2971" s="46"/>
      <c r="D2971" s="46"/>
    </row>
    <row r="2972">
      <c r="A2972" s="47">
        <v>45721.66917824074</v>
      </c>
      <c r="B2972" s="46">
        <v>3360.0</v>
      </c>
      <c r="C2972" s="46"/>
      <c r="D2972" s="46"/>
    </row>
    <row r="2973">
      <c r="A2973" s="47">
        <v>45721.670023148145</v>
      </c>
      <c r="B2973" s="46">
        <v>2800.0</v>
      </c>
      <c r="C2973" s="48" t="s">
        <v>3029</v>
      </c>
      <c r="D2973" s="48"/>
    </row>
    <row r="2974">
      <c r="A2974" s="47">
        <v>45721.67240740741</v>
      </c>
      <c r="B2974" s="46">
        <v>13720.0</v>
      </c>
      <c r="C2974" s="46"/>
      <c r="D2974" s="46"/>
    </row>
    <row r="2975">
      <c r="A2975" s="47">
        <v>45721.672627314816</v>
      </c>
      <c r="B2975" s="46">
        <v>3160.0</v>
      </c>
      <c r="C2975" s="46"/>
      <c r="D2975" s="46"/>
    </row>
    <row r="2976">
      <c r="A2976" s="47">
        <v>45721.67724537037</v>
      </c>
      <c r="B2976" s="46">
        <v>13740.0</v>
      </c>
      <c r="C2976" s="48" t="s">
        <v>4498</v>
      </c>
      <c r="D2976" s="48"/>
    </row>
    <row r="2977">
      <c r="A2977" s="47">
        <v>45721.677719907406</v>
      </c>
      <c r="B2977" s="46">
        <v>2500.0</v>
      </c>
      <c r="C2977" s="48" t="s">
        <v>4499</v>
      </c>
      <c r="D2977" s="48"/>
    </row>
    <row r="2978">
      <c r="A2978" s="47">
        <v>45721.682650462964</v>
      </c>
      <c r="B2978" s="46">
        <v>8940.0</v>
      </c>
      <c r="C2978" s="46"/>
      <c r="D2978" s="46"/>
    </row>
    <row r="2979">
      <c r="A2979" s="47">
        <v>45721.68618055555</v>
      </c>
      <c r="B2979" s="46">
        <v>10200.0</v>
      </c>
      <c r="C2979" s="48" t="s">
        <v>4099</v>
      </c>
      <c r="D2979" s="48"/>
    </row>
    <row r="2980">
      <c r="A2980" s="47">
        <v>45721.70520833333</v>
      </c>
      <c r="B2980" s="46">
        <v>15220.0</v>
      </c>
      <c r="C2980" s="46"/>
      <c r="D2980" s="46"/>
    </row>
    <row r="2981">
      <c r="A2981" s="47">
        <v>45721.715</v>
      </c>
      <c r="B2981" s="46">
        <v>12460.0</v>
      </c>
      <c r="C2981" s="46"/>
      <c r="D2981" s="46"/>
    </row>
    <row r="2982">
      <c r="A2982" s="47">
        <v>45722.284050925926</v>
      </c>
      <c r="B2982" s="46">
        <v>9340.0</v>
      </c>
      <c r="C2982" s="46"/>
      <c r="D2982" s="46"/>
    </row>
    <row r="2983">
      <c r="A2983" s="47">
        <v>45722.288136574076</v>
      </c>
      <c r="B2983" s="46">
        <v>10560.0</v>
      </c>
      <c r="C2983" s="46"/>
      <c r="D2983" s="46"/>
    </row>
    <row r="2984">
      <c r="A2984" s="47">
        <v>45722.289560185185</v>
      </c>
      <c r="B2984" s="46">
        <v>11000.0</v>
      </c>
      <c r="C2984" s="46"/>
      <c r="D2984" s="46"/>
    </row>
    <row r="2985">
      <c r="A2985" s="47">
        <v>45722.2896875</v>
      </c>
      <c r="B2985" s="46">
        <v>9380.0</v>
      </c>
      <c r="C2985" s="46"/>
      <c r="D2985" s="46"/>
    </row>
    <row r="2986">
      <c r="A2986" s="47">
        <v>45722.31684027778</v>
      </c>
      <c r="B2986" s="46">
        <v>18400.0</v>
      </c>
      <c r="C2986" s="46"/>
      <c r="D2986" s="46"/>
    </row>
    <row r="2987">
      <c r="A2987" s="47">
        <v>45722.323113425926</v>
      </c>
      <c r="B2987" s="46">
        <v>9340.0</v>
      </c>
      <c r="C2987" s="46"/>
      <c r="D2987" s="46"/>
    </row>
    <row r="2988">
      <c r="A2988" s="47">
        <v>45722.33385416667</v>
      </c>
      <c r="B2988" s="46">
        <v>14720.0</v>
      </c>
      <c r="C2988" s="46"/>
      <c r="D2988" s="46"/>
    </row>
    <row r="2989">
      <c r="A2989" s="47">
        <v>45722.338425925926</v>
      </c>
      <c r="B2989" s="46">
        <v>13720.0</v>
      </c>
      <c r="C2989" s="46"/>
      <c r="D2989" s="46"/>
    </row>
    <row r="2990">
      <c r="A2990" s="47">
        <v>45722.33857638889</v>
      </c>
      <c r="B2990" s="46">
        <v>2620.0</v>
      </c>
      <c r="C2990" s="46"/>
      <c r="D2990" s="46"/>
    </row>
    <row r="2991">
      <c r="A2991" s="47">
        <v>45722.33998842593</v>
      </c>
      <c r="B2991" s="46">
        <v>3240.0</v>
      </c>
      <c r="C2991" s="48" t="s">
        <v>4031</v>
      </c>
      <c r="D2991" s="48"/>
    </row>
    <row r="2992">
      <c r="A2992" s="47">
        <v>45722.34023148148</v>
      </c>
      <c r="B2992" s="46">
        <v>9520.0</v>
      </c>
      <c r="C2992" s="46"/>
      <c r="D2992" s="46"/>
    </row>
    <row r="2993">
      <c r="A2993" s="47">
        <v>45722.34310185185</v>
      </c>
      <c r="B2993" s="46">
        <v>2700.0</v>
      </c>
      <c r="C2993" s="48" t="s">
        <v>4032</v>
      </c>
      <c r="D2993" s="48"/>
    </row>
    <row r="2994">
      <c r="A2994" s="47">
        <v>45722.34496527778</v>
      </c>
      <c r="B2994" s="46">
        <v>13180.0</v>
      </c>
      <c r="C2994" s="48" t="s">
        <v>4500</v>
      </c>
      <c r="D2994" s="48"/>
    </row>
    <row r="2995">
      <c r="A2995" s="47">
        <v>45722.345347222225</v>
      </c>
      <c r="B2995" s="46">
        <v>2560.0</v>
      </c>
      <c r="C2995" s="46"/>
      <c r="D2995" s="46"/>
    </row>
    <row r="2996">
      <c r="A2996" s="47">
        <v>45722.35171296296</v>
      </c>
      <c r="B2996" s="46">
        <v>3060.0</v>
      </c>
      <c r="C2996" s="48" t="s">
        <v>4017</v>
      </c>
      <c r="D2996" s="48"/>
    </row>
    <row r="2997">
      <c r="A2997" s="47">
        <v>45722.356527777774</v>
      </c>
      <c r="B2997" s="46">
        <v>11860.0</v>
      </c>
      <c r="C2997" s="48" t="s">
        <v>4501</v>
      </c>
      <c r="D2997" s="48"/>
    </row>
    <row r="2998">
      <c r="A2998" s="47">
        <v>45722.35701388889</v>
      </c>
      <c r="B2998" s="46">
        <v>30820.0</v>
      </c>
      <c r="C2998" s="48" t="s">
        <v>4157</v>
      </c>
      <c r="D2998" s="48"/>
    </row>
    <row r="2999">
      <c r="A2999" s="47">
        <v>45722.360300925924</v>
      </c>
      <c r="B2999" s="46">
        <v>2620.0</v>
      </c>
      <c r="C2999" s="48" t="s">
        <v>4077</v>
      </c>
      <c r="D2999" s="48"/>
    </row>
    <row r="3000">
      <c r="A3000" s="47">
        <v>45722.367210648146</v>
      </c>
      <c r="B3000" s="46">
        <v>10920.0</v>
      </c>
      <c r="C3000" s="46"/>
      <c r="D3000" s="46"/>
    </row>
    <row r="3001">
      <c r="A3001" s="47">
        <v>45722.371099537035</v>
      </c>
      <c r="B3001" s="46">
        <v>3060.0</v>
      </c>
      <c r="C3001" s="46"/>
      <c r="D3001" s="46"/>
    </row>
    <row r="3002">
      <c r="A3002" s="47">
        <v>45722.37550925926</v>
      </c>
      <c r="B3002" s="46">
        <v>2940.0</v>
      </c>
      <c r="C3002" s="46"/>
      <c r="D3002" s="46"/>
    </row>
    <row r="3003">
      <c r="A3003" s="47">
        <v>45722.37605324074</v>
      </c>
      <c r="B3003" s="46">
        <v>2900.0</v>
      </c>
      <c r="C3003" s="48" t="s">
        <v>3990</v>
      </c>
      <c r="D3003" s="48"/>
    </row>
    <row r="3004">
      <c r="A3004" s="47">
        <v>45722.381574074076</v>
      </c>
      <c r="B3004" s="46">
        <v>2760.0</v>
      </c>
      <c r="C3004" s="46"/>
      <c r="D3004" s="46"/>
    </row>
    <row r="3005">
      <c r="A3005" s="47">
        <v>45722.39634259259</v>
      </c>
      <c r="B3005" s="46">
        <v>3420.0</v>
      </c>
      <c r="C3005" s="48" t="s">
        <v>4502</v>
      </c>
      <c r="D3005" s="48"/>
    </row>
    <row r="3006">
      <c r="A3006" s="47">
        <v>45722.39912037037</v>
      </c>
      <c r="B3006" s="46">
        <v>13700.0</v>
      </c>
      <c r="C3006" s="46"/>
      <c r="D3006" s="46"/>
    </row>
    <row r="3007">
      <c r="A3007" s="47">
        <v>45722.410092592596</v>
      </c>
      <c r="B3007" s="46">
        <v>2920.0</v>
      </c>
      <c r="C3007" s="48" t="s">
        <v>4502</v>
      </c>
      <c r="D3007" s="48"/>
    </row>
    <row r="3008">
      <c r="A3008" s="47">
        <v>45722.426469907405</v>
      </c>
      <c r="B3008" s="46">
        <v>30300.0</v>
      </c>
      <c r="C3008" s="48" t="s">
        <v>4157</v>
      </c>
      <c r="D3008" s="48"/>
    </row>
    <row r="3009">
      <c r="A3009" s="47">
        <v>45722.436631944445</v>
      </c>
      <c r="B3009" s="46">
        <v>14380.0</v>
      </c>
      <c r="C3009" s="48" t="s">
        <v>4414</v>
      </c>
      <c r="D3009" s="48"/>
    </row>
    <row r="3010">
      <c r="A3010" s="47">
        <v>45722.43824074074</v>
      </c>
      <c r="B3010" s="46">
        <v>13380.0</v>
      </c>
      <c r="C3010" s="46"/>
      <c r="D3010" s="46"/>
    </row>
    <row r="3011">
      <c r="A3011" s="47">
        <v>45722.43965277778</v>
      </c>
      <c r="B3011" s="46">
        <v>5320.0</v>
      </c>
      <c r="C3011" s="48" t="s">
        <v>4082</v>
      </c>
      <c r="D3011" s="48"/>
    </row>
    <row r="3012">
      <c r="A3012" s="47">
        <v>45722.44175925926</v>
      </c>
      <c r="B3012" s="46">
        <v>9460.0</v>
      </c>
      <c r="C3012" s="46"/>
      <c r="D3012" s="46"/>
    </row>
    <row r="3013">
      <c r="A3013" s="47">
        <v>45722.45060185185</v>
      </c>
      <c r="B3013" s="46">
        <v>10460.0</v>
      </c>
      <c r="C3013" s="46"/>
      <c r="D3013" s="46"/>
    </row>
    <row r="3014">
      <c r="A3014" s="47">
        <v>45722.45217592592</v>
      </c>
      <c r="B3014" s="46">
        <v>3120.0</v>
      </c>
      <c r="C3014" s="48" t="s">
        <v>4082</v>
      </c>
      <c r="D3014" s="48"/>
    </row>
    <row r="3015">
      <c r="A3015" s="47">
        <v>45722.46105324074</v>
      </c>
      <c r="B3015" s="46">
        <v>15420.0</v>
      </c>
      <c r="C3015" s="48" t="s">
        <v>4354</v>
      </c>
      <c r="D3015" s="48"/>
    </row>
    <row r="3016">
      <c r="A3016" s="47">
        <v>45722.46150462963</v>
      </c>
      <c r="B3016" s="46">
        <v>2980.0</v>
      </c>
      <c r="C3016" s="46"/>
      <c r="D3016" s="46"/>
    </row>
    <row r="3017">
      <c r="A3017" s="47">
        <v>45722.46203703704</v>
      </c>
      <c r="B3017" s="46">
        <v>9380.0</v>
      </c>
      <c r="C3017" s="46"/>
      <c r="D3017" s="46"/>
    </row>
    <row r="3018">
      <c r="A3018" s="47">
        <v>45722.465092592596</v>
      </c>
      <c r="B3018" s="46">
        <v>13700.0</v>
      </c>
      <c r="C3018" s="46"/>
      <c r="D3018" s="46"/>
    </row>
    <row r="3019">
      <c r="A3019" s="47">
        <v>45722.46853009259</v>
      </c>
      <c r="B3019" s="46">
        <v>10000.0</v>
      </c>
      <c r="C3019" s="46"/>
      <c r="D3019" s="46"/>
    </row>
    <row r="3020">
      <c r="A3020" s="47">
        <v>45722.470289351855</v>
      </c>
      <c r="B3020" s="46">
        <v>2840.0</v>
      </c>
      <c r="C3020" s="48" t="s">
        <v>744</v>
      </c>
      <c r="D3020" s="48"/>
    </row>
    <row r="3021">
      <c r="A3021" s="47">
        <v>45722.474224537036</v>
      </c>
      <c r="B3021" s="46">
        <v>2600.0</v>
      </c>
      <c r="C3021" s="46"/>
      <c r="D3021" s="46"/>
    </row>
    <row r="3022">
      <c r="A3022" s="47">
        <v>45722.484988425924</v>
      </c>
      <c r="B3022" s="46">
        <v>2960.0</v>
      </c>
      <c r="C3022" s="46"/>
      <c r="D3022" s="46"/>
    </row>
    <row r="3023">
      <c r="A3023" s="47">
        <v>45722.4855787037</v>
      </c>
      <c r="B3023" s="46">
        <v>18540.0</v>
      </c>
      <c r="C3023" s="48" t="s">
        <v>4486</v>
      </c>
      <c r="D3023" s="48"/>
    </row>
    <row r="3024">
      <c r="A3024" s="47">
        <v>45722.48684027778</v>
      </c>
      <c r="B3024" s="46">
        <v>3020.0</v>
      </c>
      <c r="C3024" s="46"/>
      <c r="D3024" s="46"/>
    </row>
    <row r="3025">
      <c r="A3025" s="47">
        <v>45722.49304398148</v>
      </c>
      <c r="B3025" s="46">
        <v>9740.0</v>
      </c>
      <c r="C3025" s="46"/>
      <c r="D3025" s="46"/>
    </row>
    <row r="3026">
      <c r="A3026" s="47">
        <v>45722.496516203704</v>
      </c>
      <c r="B3026" s="46">
        <v>24720.0</v>
      </c>
      <c r="C3026" s="48" t="s">
        <v>4453</v>
      </c>
      <c r="D3026" s="48"/>
    </row>
    <row r="3027">
      <c r="A3027" s="47">
        <v>45722.499074074076</v>
      </c>
      <c r="B3027" s="46">
        <v>11760.0</v>
      </c>
      <c r="C3027" s="46"/>
      <c r="D3027" s="46"/>
    </row>
    <row r="3028">
      <c r="A3028" s="47">
        <v>45722.50561342593</v>
      </c>
      <c r="B3028" s="46">
        <v>16580.0</v>
      </c>
      <c r="C3028" s="46"/>
      <c r="D3028" s="46"/>
    </row>
    <row r="3029">
      <c r="A3029" s="47">
        <v>45722.508310185185</v>
      </c>
      <c r="B3029" s="46">
        <v>16560.0</v>
      </c>
      <c r="C3029" s="48" t="s">
        <v>4428</v>
      </c>
      <c r="D3029" s="48"/>
    </row>
    <row r="3030">
      <c r="A3030" s="47">
        <v>45722.51453703704</v>
      </c>
      <c r="B3030" s="46">
        <v>12120.0</v>
      </c>
      <c r="C3030" s="48" t="s">
        <v>4503</v>
      </c>
      <c r="D3030" s="48"/>
    </row>
    <row r="3031">
      <c r="A3031" s="47">
        <v>45722.51472222222</v>
      </c>
      <c r="B3031" s="46">
        <v>10160.0</v>
      </c>
      <c r="C3031" s="46"/>
      <c r="D3031" s="46"/>
    </row>
    <row r="3032">
      <c r="A3032" s="47">
        <v>45722.51878472222</v>
      </c>
      <c r="B3032" s="46">
        <v>10460.0</v>
      </c>
      <c r="C3032" s="46"/>
      <c r="D3032" s="46"/>
    </row>
    <row r="3033">
      <c r="A3033" s="47">
        <v>45722.52899305556</v>
      </c>
      <c r="B3033" s="46">
        <v>17900.0</v>
      </c>
      <c r="C3033" s="48" t="s">
        <v>4145</v>
      </c>
      <c r="D3033" s="48"/>
    </row>
    <row r="3034">
      <c r="A3034" s="47">
        <v>45722.53542824074</v>
      </c>
      <c r="B3034" s="46">
        <v>13920.0</v>
      </c>
      <c r="C3034" s="46"/>
      <c r="D3034" s="46"/>
    </row>
    <row r="3035">
      <c r="A3035" s="47">
        <v>45722.56518518519</v>
      </c>
      <c r="B3035" s="46">
        <v>2940.0</v>
      </c>
      <c r="C3035" s="48" t="s">
        <v>3445</v>
      </c>
      <c r="D3035" s="48"/>
    </row>
    <row r="3036">
      <c r="A3036" s="47">
        <v>45722.56706018518</v>
      </c>
      <c r="B3036" s="46">
        <v>10580.0</v>
      </c>
      <c r="C3036" s="46"/>
      <c r="D3036" s="46"/>
    </row>
    <row r="3037">
      <c r="A3037" s="47">
        <v>45722.57215277778</v>
      </c>
      <c r="B3037" s="46">
        <v>21140.0</v>
      </c>
      <c r="C3037" s="48" t="s">
        <v>4504</v>
      </c>
      <c r="D3037" s="48"/>
    </row>
    <row r="3038">
      <c r="A3038" s="47">
        <v>45722.58011574074</v>
      </c>
      <c r="B3038" s="46">
        <v>31500.0</v>
      </c>
      <c r="C3038" s="48" t="s">
        <v>4310</v>
      </c>
      <c r="D3038" s="48"/>
    </row>
    <row r="3039">
      <c r="A3039" s="47">
        <v>45722.58461805555</v>
      </c>
      <c r="B3039" s="46">
        <v>15680.0</v>
      </c>
      <c r="C3039" s="46"/>
      <c r="D3039" s="46"/>
    </row>
    <row r="3040">
      <c r="A3040" s="47">
        <v>45722.592465277776</v>
      </c>
      <c r="B3040" s="46">
        <v>10980.0</v>
      </c>
      <c r="C3040" s="48" t="s">
        <v>4505</v>
      </c>
      <c r="D3040" s="48"/>
    </row>
    <row r="3041">
      <c r="A3041" s="47">
        <v>45722.59273148148</v>
      </c>
      <c r="B3041" s="46">
        <v>2420.0</v>
      </c>
      <c r="C3041" s="46"/>
      <c r="D3041" s="46"/>
    </row>
    <row r="3042">
      <c r="A3042" s="47">
        <v>45722.59408564815</v>
      </c>
      <c r="B3042" s="46">
        <v>14320.0</v>
      </c>
      <c r="C3042" s="48" t="s">
        <v>4506</v>
      </c>
      <c r="D3042" s="48"/>
    </row>
    <row r="3043">
      <c r="A3043" s="47">
        <v>45722.5994212963</v>
      </c>
      <c r="B3043" s="46">
        <v>9580.0</v>
      </c>
      <c r="C3043" s="46"/>
      <c r="D3043" s="46"/>
    </row>
    <row r="3044">
      <c r="A3044" s="47">
        <v>45722.60528935185</v>
      </c>
      <c r="B3044" s="46">
        <v>9880.0</v>
      </c>
      <c r="C3044" s="46"/>
      <c r="D3044" s="46"/>
    </row>
    <row r="3045">
      <c r="A3045" s="47">
        <v>45722.608402777776</v>
      </c>
      <c r="B3045" s="46">
        <v>12720.0</v>
      </c>
      <c r="C3045" s="48" t="s">
        <v>4507</v>
      </c>
      <c r="D3045" s="48"/>
    </row>
    <row r="3046">
      <c r="A3046" s="47">
        <v>45722.61310185185</v>
      </c>
      <c r="B3046" s="46">
        <v>4860.0</v>
      </c>
      <c r="C3046" s="48" t="s">
        <v>4035</v>
      </c>
      <c r="D3046" s="48"/>
    </row>
    <row r="3047">
      <c r="A3047" s="47">
        <v>45722.614270833335</v>
      </c>
      <c r="B3047" s="46">
        <v>11780.0</v>
      </c>
      <c r="C3047" s="48" t="s">
        <v>4075</v>
      </c>
      <c r="D3047" s="48"/>
    </row>
    <row r="3048">
      <c r="A3048" s="47">
        <v>45722.617118055554</v>
      </c>
      <c r="B3048" s="46">
        <v>2780.0</v>
      </c>
      <c r="C3048" s="46"/>
      <c r="D3048" s="46"/>
    </row>
    <row r="3049">
      <c r="A3049" s="47">
        <v>45722.61858796296</v>
      </c>
      <c r="B3049" s="46">
        <v>10200.0</v>
      </c>
      <c r="C3049" s="46"/>
      <c r="D3049" s="46"/>
    </row>
    <row r="3050">
      <c r="A3050" s="47">
        <v>45722.624189814815</v>
      </c>
      <c r="B3050" s="46">
        <v>11500.0</v>
      </c>
      <c r="C3050" s="48" t="s">
        <v>4508</v>
      </c>
      <c r="D3050" s="48"/>
    </row>
    <row r="3051">
      <c r="A3051" s="47">
        <v>45722.62538194445</v>
      </c>
      <c r="B3051" s="46">
        <v>5040.0</v>
      </c>
      <c r="C3051" s="46"/>
      <c r="D3051" s="46"/>
    </row>
    <row r="3052">
      <c r="A3052" s="47">
        <v>45722.631203703706</v>
      </c>
      <c r="B3052" s="46">
        <v>9600.0</v>
      </c>
      <c r="C3052" s="46"/>
      <c r="D3052" s="46"/>
    </row>
    <row r="3053">
      <c r="A3053" s="47">
        <v>45722.635925925926</v>
      </c>
      <c r="B3053" s="46">
        <v>2720.0</v>
      </c>
      <c r="C3053" s="48" t="s">
        <v>4138</v>
      </c>
      <c r="D3053" s="48"/>
    </row>
    <row r="3054">
      <c r="A3054" s="47">
        <v>45722.640127314815</v>
      </c>
      <c r="B3054" s="46">
        <v>2620.0</v>
      </c>
      <c r="C3054" s="48" t="s">
        <v>4138</v>
      </c>
      <c r="D3054" s="48"/>
    </row>
    <row r="3055">
      <c r="A3055" s="47">
        <v>45722.64716435185</v>
      </c>
      <c r="B3055" s="46">
        <v>11340.0</v>
      </c>
      <c r="C3055" s="48" t="s">
        <v>4509</v>
      </c>
      <c r="D3055" s="48"/>
    </row>
    <row r="3056">
      <c r="A3056" s="47">
        <v>45722.64790509259</v>
      </c>
      <c r="B3056" s="46">
        <v>10900.0</v>
      </c>
      <c r="C3056" s="48" t="s">
        <v>4510</v>
      </c>
      <c r="D3056" s="48"/>
    </row>
    <row r="3057">
      <c r="A3057" s="47">
        <v>45722.6537962963</v>
      </c>
      <c r="B3057" s="46">
        <v>8960.0</v>
      </c>
      <c r="C3057" s="46"/>
      <c r="D3057" s="46"/>
    </row>
    <row r="3058">
      <c r="A3058" s="47">
        <v>45722.654131944444</v>
      </c>
      <c r="B3058" s="46">
        <v>9200.0</v>
      </c>
      <c r="C3058" s="46"/>
      <c r="D3058" s="46"/>
    </row>
    <row r="3059">
      <c r="A3059" s="47">
        <v>45722.67150462963</v>
      </c>
      <c r="B3059" s="46">
        <v>3640.0</v>
      </c>
      <c r="C3059" s="48" t="s">
        <v>3986</v>
      </c>
      <c r="D3059" s="48"/>
    </row>
    <row r="3060">
      <c r="A3060" s="47">
        <v>45722.68130787037</v>
      </c>
      <c r="B3060" s="46">
        <v>2580.0</v>
      </c>
      <c r="C3060" s="48" t="s">
        <v>3988</v>
      </c>
      <c r="D3060" s="48"/>
    </row>
    <row r="3061">
      <c r="A3061" s="47">
        <v>45722.69546296296</v>
      </c>
      <c r="B3061" s="46">
        <v>11120.0</v>
      </c>
      <c r="C3061" s="48" t="s">
        <v>4511</v>
      </c>
      <c r="D3061" s="48"/>
    </row>
    <row r="3062">
      <c r="A3062" s="47">
        <v>45722.697905092595</v>
      </c>
      <c r="B3062" s="46">
        <v>13420.0</v>
      </c>
      <c r="C3062" s="48" t="s">
        <v>4512</v>
      </c>
      <c r="D3062" s="48"/>
    </row>
    <row r="3063">
      <c r="A3063" s="47">
        <v>45722.70689814815</v>
      </c>
      <c r="B3063" s="46">
        <v>16920.0</v>
      </c>
      <c r="C3063" s="46"/>
      <c r="D3063" s="46"/>
    </row>
    <row r="3064">
      <c r="A3064" s="47">
        <v>45722.72474537037</v>
      </c>
      <c r="B3064" s="46">
        <v>10780.0</v>
      </c>
      <c r="C3064" s="46"/>
      <c r="D3064" s="46"/>
    </row>
    <row r="3065">
      <c r="A3065" s="47">
        <v>45723.2812037037</v>
      </c>
      <c r="B3065" s="46">
        <v>9480.0</v>
      </c>
      <c r="C3065" s="46"/>
      <c r="D3065" s="46"/>
    </row>
    <row r="3066">
      <c r="A3066" s="47">
        <v>45723.28869212963</v>
      </c>
      <c r="B3066" s="46">
        <v>10880.0</v>
      </c>
      <c r="C3066" s="48" t="s">
        <v>4513</v>
      </c>
      <c r="D3066" s="48"/>
    </row>
    <row r="3067">
      <c r="A3067" s="47">
        <v>45723.28986111111</v>
      </c>
      <c r="B3067" s="46">
        <v>30480.0</v>
      </c>
      <c r="C3067" s="48" t="s">
        <v>4157</v>
      </c>
      <c r="D3067" s="48"/>
    </row>
    <row r="3068">
      <c r="A3068" s="47">
        <v>45723.29158564815</v>
      </c>
      <c r="B3068" s="46">
        <v>10640.0</v>
      </c>
      <c r="C3068" s="46"/>
      <c r="D3068" s="46"/>
    </row>
    <row r="3069">
      <c r="A3069" s="47">
        <v>45723.29173611111</v>
      </c>
      <c r="B3069" s="46">
        <v>9480.0</v>
      </c>
      <c r="C3069" s="46"/>
      <c r="D3069" s="46"/>
    </row>
    <row r="3070">
      <c r="A3070" s="47">
        <v>45723.327627314815</v>
      </c>
      <c r="B3070" s="46">
        <v>18520.0</v>
      </c>
      <c r="C3070" s="46"/>
      <c r="D3070" s="46"/>
    </row>
    <row r="3071">
      <c r="A3071" s="47">
        <v>45723.329305555555</v>
      </c>
      <c r="B3071" s="46">
        <v>12000.0</v>
      </c>
      <c r="C3071" s="48" t="s">
        <v>4089</v>
      </c>
      <c r="D3071" s="48"/>
    </row>
    <row r="3072">
      <c r="A3072" s="47">
        <v>45723.33310185185</v>
      </c>
      <c r="B3072" s="46">
        <v>9400.0</v>
      </c>
      <c r="C3072" s="46"/>
      <c r="D3072" s="46"/>
    </row>
    <row r="3073">
      <c r="A3073" s="47">
        <v>45723.33398148148</v>
      </c>
      <c r="B3073" s="46">
        <v>9680.0</v>
      </c>
      <c r="C3073" s="46"/>
      <c r="D3073" s="46"/>
    </row>
    <row r="3074">
      <c r="A3074" s="47">
        <v>45723.33773148148</v>
      </c>
      <c r="B3074" s="46">
        <v>13600.0</v>
      </c>
      <c r="C3074" s="46"/>
      <c r="D3074" s="46"/>
    </row>
    <row r="3075">
      <c r="A3075" s="47">
        <v>45723.34646990741</v>
      </c>
      <c r="B3075" s="46">
        <v>2700.0</v>
      </c>
      <c r="C3075" s="46"/>
      <c r="D3075" s="46"/>
    </row>
    <row r="3076">
      <c r="A3076" s="47">
        <v>45723.352106481485</v>
      </c>
      <c r="B3076" s="46">
        <v>3080.0</v>
      </c>
      <c r="C3076" s="48" t="s">
        <v>4017</v>
      </c>
      <c r="D3076" s="48"/>
    </row>
    <row r="3077">
      <c r="A3077" s="47">
        <v>45723.35732638889</v>
      </c>
      <c r="B3077" s="46">
        <v>2300.0</v>
      </c>
      <c r="C3077" s="46"/>
      <c r="D3077" s="46"/>
    </row>
    <row r="3078">
      <c r="A3078" s="47">
        <v>45723.36130787037</v>
      </c>
      <c r="B3078" s="46">
        <v>30440.0</v>
      </c>
      <c r="C3078" s="48" t="s">
        <v>4157</v>
      </c>
      <c r="D3078" s="48"/>
    </row>
    <row r="3079">
      <c r="A3079" s="47">
        <v>45723.36430555556</v>
      </c>
      <c r="B3079" s="46">
        <v>2460.0</v>
      </c>
      <c r="C3079" s="48" t="s">
        <v>4077</v>
      </c>
      <c r="D3079" s="48"/>
    </row>
    <row r="3080">
      <c r="A3080" s="47">
        <v>45723.383472222224</v>
      </c>
      <c r="B3080" s="46">
        <v>10300.0</v>
      </c>
      <c r="C3080" s="48" t="s">
        <v>4025</v>
      </c>
      <c r="D3080" s="48"/>
    </row>
    <row r="3081">
      <c r="A3081" s="47">
        <v>45723.38863425926</v>
      </c>
      <c r="B3081" s="46">
        <v>9860.0</v>
      </c>
      <c r="C3081" s="46"/>
      <c r="D3081" s="46"/>
    </row>
    <row r="3082">
      <c r="A3082" s="47">
        <v>45723.417233796295</v>
      </c>
      <c r="B3082" s="46">
        <v>13740.0</v>
      </c>
      <c r="C3082" s="46"/>
      <c r="D3082" s="46"/>
    </row>
    <row r="3083">
      <c r="A3083" s="47">
        <v>45723.42181712963</v>
      </c>
      <c r="B3083" s="46">
        <v>11200.0</v>
      </c>
      <c r="C3083" s="48" t="s">
        <v>4451</v>
      </c>
      <c r="D3083" s="48"/>
    </row>
    <row r="3084">
      <c r="A3084" s="47">
        <v>45723.42199074074</v>
      </c>
      <c r="B3084" s="46">
        <v>4380.0</v>
      </c>
      <c r="C3084" s="48" t="s">
        <v>4035</v>
      </c>
      <c r="D3084" s="48"/>
    </row>
    <row r="3085">
      <c r="A3085" s="47">
        <v>45723.424722222226</v>
      </c>
      <c r="B3085" s="46">
        <v>2580.0</v>
      </c>
      <c r="C3085" s="48" t="s">
        <v>4036</v>
      </c>
      <c r="D3085" s="48"/>
    </row>
    <row r="3086">
      <c r="A3086" s="47">
        <v>45723.4262962963</v>
      </c>
      <c r="B3086" s="46">
        <v>9860.0</v>
      </c>
      <c r="C3086" s="46"/>
      <c r="D3086" s="46"/>
    </row>
    <row r="3087">
      <c r="A3087" s="47">
        <v>45723.44256944444</v>
      </c>
      <c r="B3087" s="46">
        <v>12080.0</v>
      </c>
      <c r="C3087" s="48" t="s">
        <v>4514</v>
      </c>
      <c r="D3087" s="48"/>
    </row>
    <row r="3088">
      <c r="A3088" s="47">
        <v>45723.449212962965</v>
      </c>
      <c r="B3088" s="46">
        <v>2920.0</v>
      </c>
      <c r="C3088" s="46"/>
      <c r="D3088" s="46"/>
    </row>
    <row r="3089">
      <c r="A3089" s="47">
        <v>45723.4584837963</v>
      </c>
      <c r="B3089" s="46">
        <v>29800.0</v>
      </c>
      <c r="C3089" s="48" t="s">
        <v>4157</v>
      </c>
      <c r="D3089" s="48"/>
    </row>
    <row r="3090">
      <c r="A3090" s="47">
        <v>45723.466261574074</v>
      </c>
      <c r="B3090" s="46">
        <v>10400.0</v>
      </c>
      <c r="C3090" s="48" t="s">
        <v>4515</v>
      </c>
      <c r="D3090" s="48"/>
    </row>
    <row r="3091">
      <c r="A3091" s="47">
        <v>45723.47467592593</v>
      </c>
      <c r="B3091" s="46">
        <v>2900.0</v>
      </c>
      <c r="C3091" s="46"/>
      <c r="D3091" s="46"/>
    </row>
    <row r="3092">
      <c r="A3092" s="47">
        <v>45723.475381944445</v>
      </c>
      <c r="B3092" s="46">
        <v>9660.0</v>
      </c>
      <c r="C3092" s="46"/>
      <c r="D3092" s="46"/>
    </row>
    <row r="3093">
      <c r="A3093" s="47">
        <v>45723.48247685185</v>
      </c>
      <c r="B3093" s="46">
        <v>11380.0</v>
      </c>
      <c r="C3093" s="46"/>
      <c r="D3093" s="46"/>
    </row>
    <row r="3094">
      <c r="A3094" s="47">
        <v>45723.49388888889</v>
      </c>
      <c r="B3094" s="46">
        <v>3200.0</v>
      </c>
      <c r="C3094" s="46"/>
      <c r="D3094" s="46"/>
    </row>
    <row r="3095">
      <c r="A3095" s="47">
        <v>45723.49532407407</v>
      </c>
      <c r="B3095" s="46">
        <v>11200.0</v>
      </c>
      <c r="C3095" s="48" t="s">
        <v>4516</v>
      </c>
      <c r="D3095" s="48"/>
    </row>
    <row r="3096">
      <c r="A3096" s="47">
        <v>45723.500243055554</v>
      </c>
      <c r="B3096" s="46">
        <v>2880.0</v>
      </c>
      <c r="C3096" s="46"/>
      <c r="D3096" s="46"/>
    </row>
    <row r="3097">
      <c r="A3097" s="47">
        <v>45723.50094907408</v>
      </c>
      <c r="B3097" s="46">
        <v>9980.0</v>
      </c>
      <c r="C3097" s="46"/>
      <c r="D3097" s="46"/>
    </row>
    <row r="3098">
      <c r="A3098" s="47">
        <v>45723.502546296295</v>
      </c>
      <c r="B3098" s="46">
        <v>13700.0</v>
      </c>
      <c r="C3098" s="46"/>
      <c r="D3098" s="46"/>
    </row>
    <row r="3099">
      <c r="A3099" s="47">
        <v>45723.502916666665</v>
      </c>
      <c r="B3099" s="46">
        <v>2980.0</v>
      </c>
      <c r="C3099" s="46"/>
      <c r="D3099" s="46"/>
    </row>
    <row r="3100">
      <c r="A3100" s="47">
        <v>45723.505578703705</v>
      </c>
      <c r="B3100" s="46">
        <v>17960.0</v>
      </c>
      <c r="C3100" s="48" t="s">
        <v>4145</v>
      </c>
      <c r="D3100" s="48"/>
    </row>
    <row r="3101">
      <c r="A3101" s="47">
        <v>45723.50577546296</v>
      </c>
      <c r="B3101" s="46">
        <v>1020.0</v>
      </c>
      <c r="C3101" s="46"/>
      <c r="D3101" s="46"/>
    </row>
    <row r="3102">
      <c r="A3102" s="47">
        <v>45723.50695601852</v>
      </c>
      <c r="B3102" s="46">
        <v>3140.0</v>
      </c>
      <c r="C3102" s="48" t="s">
        <v>4517</v>
      </c>
      <c r="D3102" s="48"/>
    </row>
    <row r="3103">
      <c r="A3103" s="47">
        <v>45723.50791666667</v>
      </c>
      <c r="B3103" s="46">
        <v>3120.0</v>
      </c>
      <c r="C3103" s="46"/>
      <c r="D3103" s="46"/>
    </row>
    <row r="3104">
      <c r="A3104" s="47">
        <v>45723.50815972222</v>
      </c>
      <c r="B3104" s="46">
        <v>3140.0</v>
      </c>
      <c r="C3104" s="46"/>
      <c r="D3104" s="46"/>
    </row>
    <row r="3105">
      <c r="A3105" s="47">
        <v>45723.50991898148</v>
      </c>
      <c r="B3105" s="46">
        <v>2980.0</v>
      </c>
      <c r="C3105" s="46"/>
      <c r="D3105" s="46"/>
    </row>
    <row r="3106">
      <c r="A3106" s="47">
        <v>45723.51388888889</v>
      </c>
      <c r="B3106" s="46">
        <v>2600.0</v>
      </c>
      <c r="C3106" s="46"/>
      <c r="D3106" s="46"/>
    </row>
    <row r="3107">
      <c r="A3107" s="47">
        <v>45723.51987268519</v>
      </c>
      <c r="B3107" s="46">
        <v>5880.0</v>
      </c>
      <c r="C3107" s="46"/>
      <c r="D3107" s="46"/>
    </row>
    <row r="3108">
      <c r="A3108" s="47">
        <v>45723.52009259259</v>
      </c>
      <c r="B3108" s="46">
        <v>5900.0</v>
      </c>
      <c r="C3108" s="46"/>
      <c r="D3108" s="46"/>
    </row>
    <row r="3109">
      <c r="A3109" s="47">
        <v>45723.52082175926</v>
      </c>
      <c r="B3109" s="46">
        <v>4960.0</v>
      </c>
      <c r="C3109" s="46"/>
      <c r="D3109" s="46"/>
    </row>
    <row r="3110">
      <c r="A3110" s="47">
        <v>45723.52434027778</v>
      </c>
      <c r="B3110" s="46">
        <v>2380.0</v>
      </c>
      <c r="C3110" s="48" t="s">
        <v>4518</v>
      </c>
      <c r="D3110" s="48"/>
    </row>
    <row r="3111">
      <c r="A3111" s="47">
        <v>45723.53010416667</v>
      </c>
      <c r="B3111" s="46">
        <v>13640.0</v>
      </c>
      <c r="C3111" s="48" t="s">
        <v>4519</v>
      </c>
      <c r="D3111" s="48"/>
    </row>
    <row r="3112">
      <c r="A3112" s="47">
        <v>45723.54138888889</v>
      </c>
      <c r="B3112" s="46">
        <v>3060.0</v>
      </c>
      <c r="C3112" s="46"/>
      <c r="D3112" s="46"/>
    </row>
    <row r="3113">
      <c r="A3113" s="47">
        <v>45723.54798611111</v>
      </c>
      <c r="B3113" s="46">
        <v>31560.0</v>
      </c>
      <c r="C3113" s="46"/>
      <c r="D3113" s="46"/>
    </row>
    <row r="3114">
      <c r="A3114" s="47">
        <v>45723.55625</v>
      </c>
      <c r="B3114" s="46">
        <v>31000.0</v>
      </c>
      <c r="C3114" s="48" t="s">
        <v>4050</v>
      </c>
      <c r="D3114" s="48"/>
    </row>
    <row r="3115">
      <c r="A3115" s="47">
        <v>45723.567928240744</v>
      </c>
      <c r="B3115" s="46">
        <v>3520.0</v>
      </c>
      <c r="C3115" s="48" t="s">
        <v>4017</v>
      </c>
      <c r="D3115" s="48"/>
    </row>
    <row r="3116">
      <c r="A3116" s="47">
        <v>45723.58002314815</v>
      </c>
      <c r="B3116" s="46">
        <v>3160.0</v>
      </c>
      <c r="C3116" s="48" t="s">
        <v>4476</v>
      </c>
      <c r="D3116" s="48"/>
    </row>
    <row r="3117">
      <c r="A3117" s="47">
        <v>45723.580462962964</v>
      </c>
      <c r="B3117" s="46">
        <v>13160.0</v>
      </c>
      <c r="C3117" s="46"/>
      <c r="D3117" s="46"/>
    </row>
    <row r="3118">
      <c r="A3118" s="47">
        <v>45723.58137731482</v>
      </c>
      <c r="B3118" s="46">
        <v>2760.0</v>
      </c>
      <c r="C3118" s="48" t="s">
        <v>4077</v>
      </c>
      <c r="D3118" s="48"/>
    </row>
    <row r="3119">
      <c r="A3119" s="47">
        <v>45723.58604166667</v>
      </c>
      <c r="B3119" s="46">
        <v>10440.0</v>
      </c>
      <c r="C3119" s="46"/>
      <c r="D3119" s="46"/>
    </row>
    <row r="3120">
      <c r="A3120" s="47">
        <v>45723.5909375</v>
      </c>
      <c r="B3120" s="46">
        <v>2720.0</v>
      </c>
      <c r="C3120" s="48" t="s">
        <v>4246</v>
      </c>
      <c r="D3120" s="48"/>
    </row>
    <row r="3121">
      <c r="A3121" s="47">
        <v>45723.593090277776</v>
      </c>
      <c r="B3121" s="46">
        <v>9800.0</v>
      </c>
      <c r="C3121" s="46"/>
      <c r="D3121" s="46"/>
    </row>
    <row r="3122">
      <c r="A3122" s="47">
        <v>45723.603680555556</v>
      </c>
      <c r="B3122" s="46">
        <v>13880.0</v>
      </c>
      <c r="C3122" s="46"/>
      <c r="D3122" s="46"/>
    </row>
    <row r="3123">
      <c r="A3123" s="47">
        <v>45723.60747685185</v>
      </c>
      <c r="B3123" s="46">
        <v>11920.0</v>
      </c>
      <c r="C3123" s="48" t="s">
        <v>4146</v>
      </c>
      <c r="D3123" s="48"/>
    </row>
    <row r="3124">
      <c r="A3124" s="47">
        <v>45723.61340277778</v>
      </c>
      <c r="B3124" s="46">
        <v>10680.0</v>
      </c>
      <c r="C3124" s="46"/>
      <c r="D3124" s="46"/>
    </row>
    <row r="3125">
      <c r="A3125" s="47">
        <v>45723.616574074076</v>
      </c>
      <c r="B3125" s="46">
        <v>30980.0</v>
      </c>
      <c r="C3125" s="46"/>
      <c r="D3125" s="46"/>
    </row>
    <row r="3126">
      <c r="A3126" s="47">
        <v>45723.660046296296</v>
      </c>
      <c r="B3126" s="46">
        <v>2680.0</v>
      </c>
      <c r="C3126" s="46"/>
      <c r="D3126" s="46"/>
    </row>
    <row r="3127">
      <c r="A3127" s="47">
        <v>45723.66168981481</v>
      </c>
      <c r="B3127" s="46">
        <v>12780.0</v>
      </c>
      <c r="C3127" s="48" t="s">
        <v>4520</v>
      </c>
      <c r="D3127" s="48"/>
    </row>
    <row r="3128">
      <c r="A3128" s="47">
        <v>45723.66664351852</v>
      </c>
      <c r="B3128" s="46">
        <v>9720.0</v>
      </c>
      <c r="C3128" s="46"/>
      <c r="D3128" s="46"/>
    </row>
    <row r="3129">
      <c r="A3129" s="47">
        <v>45723.675104166665</v>
      </c>
      <c r="B3129" s="46">
        <v>13900.0</v>
      </c>
      <c r="C3129" s="46"/>
      <c r="D3129" s="46"/>
    </row>
    <row r="3130">
      <c r="A3130" s="47">
        <v>45723.676666666666</v>
      </c>
      <c r="B3130" s="46">
        <v>14760.0</v>
      </c>
      <c r="C3130" s="48" t="s">
        <v>4132</v>
      </c>
      <c r="D3130" s="48"/>
    </row>
    <row r="3131">
      <c r="A3131" s="47">
        <v>45723.69354166667</v>
      </c>
      <c r="B3131" s="46">
        <v>10560.0</v>
      </c>
      <c r="C3131" s="46"/>
      <c r="D3131" s="46"/>
    </row>
    <row r="3132">
      <c r="A3132" s="47">
        <v>45724.288993055554</v>
      </c>
      <c r="B3132" s="46">
        <v>9060.0</v>
      </c>
      <c r="C3132" s="46"/>
      <c r="D3132" s="46"/>
    </row>
    <row r="3133">
      <c r="A3133" s="47">
        <v>45724.326053240744</v>
      </c>
      <c r="B3133" s="46">
        <v>12340.0</v>
      </c>
      <c r="C3133" s="46"/>
      <c r="D3133" s="46"/>
    </row>
    <row r="3134">
      <c r="A3134" s="47">
        <v>45724.33008101852</v>
      </c>
      <c r="B3134" s="46">
        <v>9020.0</v>
      </c>
      <c r="C3134" s="46"/>
      <c r="D3134" s="46"/>
    </row>
    <row r="3135">
      <c r="A3135" s="47">
        <v>45724.365335648145</v>
      </c>
      <c r="B3135" s="46">
        <v>13560.0</v>
      </c>
      <c r="C3135" s="46"/>
      <c r="D3135" s="46"/>
    </row>
    <row r="3136">
      <c r="A3136" s="47">
        <v>45724.3721875</v>
      </c>
      <c r="B3136" s="46">
        <v>9000.0</v>
      </c>
      <c r="C3136" s="46"/>
      <c r="D3136" s="46"/>
    </row>
    <row r="3137">
      <c r="A3137" s="47">
        <v>45724.40798611111</v>
      </c>
      <c r="B3137" s="46">
        <v>9760.0</v>
      </c>
      <c r="C3137" s="48" t="s">
        <v>4521</v>
      </c>
      <c r="D3137" s="48"/>
    </row>
    <row r="3138">
      <c r="A3138" s="47">
        <v>45724.41275462963</v>
      </c>
      <c r="B3138" s="46">
        <v>9080.0</v>
      </c>
      <c r="C3138" s="48" t="s">
        <v>4522</v>
      </c>
      <c r="D3138" s="48"/>
    </row>
    <row r="3139">
      <c r="A3139" s="47">
        <v>45724.44186342593</v>
      </c>
      <c r="B3139" s="46">
        <v>11240.0</v>
      </c>
      <c r="C3139" s="46"/>
      <c r="D3139" s="46"/>
    </row>
    <row r="3140">
      <c r="A3140" s="47">
        <v>45724.447858796295</v>
      </c>
      <c r="B3140" s="46">
        <v>9040.0</v>
      </c>
      <c r="C3140" s="46"/>
      <c r="D3140" s="46"/>
    </row>
    <row r="3141">
      <c r="A3141" s="47">
        <v>45724.47439814815</v>
      </c>
      <c r="B3141" s="46">
        <v>14040.0</v>
      </c>
      <c r="C3141" s="46"/>
      <c r="D3141" s="46"/>
    </row>
    <row r="3142">
      <c r="A3142" s="47">
        <v>45724.4853125</v>
      </c>
      <c r="B3142" s="46">
        <v>9260.0</v>
      </c>
      <c r="C3142" s="46"/>
      <c r="D3142" s="46"/>
    </row>
    <row r="3143">
      <c r="A3143" s="47">
        <v>45724.51079861111</v>
      </c>
      <c r="B3143" s="46">
        <v>10560.0</v>
      </c>
      <c r="C3143" s="46"/>
      <c r="D3143" s="46"/>
    </row>
    <row r="3144">
      <c r="A3144" s="47">
        <v>45726.28219907408</v>
      </c>
      <c r="B3144" s="46">
        <v>9800.0</v>
      </c>
      <c r="C3144" s="46"/>
      <c r="D3144" s="46"/>
    </row>
    <row r="3145">
      <c r="A3145" s="47">
        <v>45726.2875462963</v>
      </c>
      <c r="B3145" s="46">
        <v>16700.0</v>
      </c>
      <c r="C3145" s="46"/>
      <c r="D3145" s="46"/>
    </row>
    <row r="3146">
      <c r="A3146" s="47">
        <v>45726.33288194444</v>
      </c>
      <c r="B3146" s="46">
        <v>3220.0</v>
      </c>
      <c r="C3146" s="46"/>
      <c r="D3146" s="46"/>
    </row>
    <row r="3147">
      <c r="A3147" s="47">
        <v>45726.34103009259</v>
      </c>
      <c r="B3147" s="46">
        <v>11120.0</v>
      </c>
      <c r="C3147" s="46"/>
      <c r="D3147" s="46"/>
    </row>
    <row r="3148">
      <c r="A3148" s="47">
        <v>45726.34787037037</v>
      </c>
      <c r="B3148" s="46">
        <v>3140.0</v>
      </c>
      <c r="C3148" s="46"/>
      <c r="D3148" s="46"/>
    </row>
    <row r="3149">
      <c r="A3149" s="47">
        <v>45726.355671296296</v>
      </c>
      <c r="B3149" s="46">
        <v>10540.0</v>
      </c>
      <c r="C3149" s="46"/>
      <c r="D3149" s="46"/>
    </row>
    <row r="3150">
      <c r="A3150" s="47">
        <v>45726.36336805556</v>
      </c>
      <c r="B3150" s="46">
        <v>29520.0</v>
      </c>
      <c r="C3150" s="48" t="s">
        <v>4157</v>
      </c>
      <c r="D3150" s="48"/>
    </row>
    <row r="3151">
      <c r="A3151" s="47">
        <v>45726.36875</v>
      </c>
      <c r="B3151" s="46">
        <v>15860.0</v>
      </c>
      <c r="C3151" s="48" t="s">
        <v>4523</v>
      </c>
      <c r="D3151" s="48"/>
    </row>
    <row r="3152">
      <c r="A3152" s="47">
        <v>45726.384247685186</v>
      </c>
      <c r="B3152" s="46">
        <v>3100.0</v>
      </c>
      <c r="C3152" s="48" t="s">
        <v>3998</v>
      </c>
      <c r="D3152" s="48"/>
    </row>
    <row r="3153">
      <c r="A3153" s="47">
        <v>45726.390648148146</v>
      </c>
      <c r="B3153" s="46">
        <v>14580.0</v>
      </c>
      <c r="C3153" s="48" t="s">
        <v>4524</v>
      </c>
      <c r="D3153" s="48"/>
    </row>
    <row r="3154">
      <c r="A3154" s="47">
        <v>45726.39328703703</v>
      </c>
      <c r="B3154" s="46">
        <v>11280.0</v>
      </c>
      <c r="C3154" s="46"/>
      <c r="D3154" s="46"/>
    </row>
    <row r="3155">
      <c r="A3155" s="47">
        <v>45726.400613425925</v>
      </c>
      <c r="B3155" s="46">
        <v>13880.0</v>
      </c>
      <c r="C3155" s="46"/>
      <c r="D3155" s="46"/>
    </row>
    <row r="3156">
      <c r="A3156" s="47">
        <v>45726.40791666666</v>
      </c>
      <c r="B3156" s="46">
        <v>2880.0</v>
      </c>
      <c r="C3156" s="46"/>
      <c r="D3156" s="46"/>
    </row>
    <row r="3157">
      <c r="A3157" s="47">
        <v>45726.42386574074</v>
      </c>
      <c r="B3157" s="46">
        <v>10560.0</v>
      </c>
      <c r="C3157" s="46"/>
      <c r="D3157" s="46"/>
    </row>
    <row r="3158">
      <c r="A3158" s="47">
        <v>45726.46275462963</v>
      </c>
      <c r="B3158" s="46">
        <v>14740.0</v>
      </c>
      <c r="C3158" s="48" t="s">
        <v>4301</v>
      </c>
      <c r="D3158" s="48"/>
    </row>
    <row r="3159">
      <c r="A3159" s="47">
        <v>45726.46293981482</v>
      </c>
      <c r="B3159" s="46">
        <v>4300.0</v>
      </c>
      <c r="C3159" s="48" t="s">
        <v>4035</v>
      </c>
      <c r="D3159" s="48"/>
    </row>
    <row r="3160">
      <c r="A3160" s="47">
        <v>45726.467210648145</v>
      </c>
      <c r="B3160" s="46">
        <v>13900.0</v>
      </c>
      <c r="C3160" s="46"/>
      <c r="D3160" s="46"/>
    </row>
    <row r="3161">
      <c r="A3161" s="47">
        <v>45726.469872685186</v>
      </c>
      <c r="B3161" s="46">
        <v>2740.0</v>
      </c>
      <c r="C3161" s="48" t="s">
        <v>4036</v>
      </c>
      <c r="D3161" s="48"/>
    </row>
    <row r="3162">
      <c r="A3162" s="47">
        <v>45726.48103009259</v>
      </c>
      <c r="B3162" s="46">
        <v>11060.0</v>
      </c>
      <c r="C3162" s="46"/>
      <c r="D3162" s="46"/>
    </row>
    <row r="3163">
      <c r="A3163" s="47">
        <v>45726.483715277776</v>
      </c>
      <c r="B3163" s="46">
        <v>13180.0</v>
      </c>
      <c r="C3163" s="48" t="s">
        <v>4525</v>
      </c>
      <c r="D3163" s="48"/>
    </row>
    <row r="3164">
      <c r="A3164" s="47">
        <v>45726.4871412037</v>
      </c>
      <c r="B3164" s="46">
        <v>29940.0</v>
      </c>
      <c r="C3164" s="48" t="s">
        <v>4157</v>
      </c>
      <c r="D3164" s="48"/>
    </row>
    <row r="3165">
      <c r="A3165" s="47">
        <v>45726.49979166667</v>
      </c>
      <c r="B3165" s="46">
        <v>3140.0</v>
      </c>
      <c r="C3165" s="48" t="s">
        <v>3990</v>
      </c>
      <c r="D3165" s="48"/>
    </row>
    <row r="3166">
      <c r="A3166" s="47">
        <v>45726.50362268519</v>
      </c>
      <c r="B3166" s="46">
        <v>10540.0</v>
      </c>
      <c r="C3166" s="46"/>
      <c r="D3166" s="46"/>
    </row>
    <row r="3167">
      <c r="A3167" s="47">
        <v>45726.504155092596</v>
      </c>
      <c r="B3167" s="46">
        <v>19480.0</v>
      </c>
      <c r="C3167" s="48" t="s">
        <v>4526</v>
      </c>
      <c r="D3167" s="48"/>
    </row>
    <row r="3168">
      <c r="A3168" s="47">
        <v>45726.50512731481</v>
      </c>
      <c r="B3168" s="46">
        <v>2800.0</v>
      </c>
      <c r="C3168" s="48" t="s">
        <v>3995</v>
      </c>
      <c r="D3168" s="48"/>
    </row>
    <row r="3169">
      <c r="A3169" s="47">
        <v>45726.52177083334</v>
      </c>
      <c r="B3169" s="46">
        <v>10480.0</v>
      </c>
      <c r="C3169" s="46"/>
      <c r="D3169" s="46"/>
    </row>
    <row r="3170">
      <c r="A3170" s="47">
        <v>45726.5312962963</v>
      </c>
      <c r="B3170" s="46">
        <v>4600.0</v>
      </c>
      <c r="C3170" s="48" t="s">
        <v>4035</v>
      </c>
      <c r="D3170" s="48"/>
    </row>
    <row r="3171">
      <c r="A3171" s="47">
        <v>45726.53424768519</v>
      </c>
      <c r="B3171" s="46">
        <v>16340.0</v>
      </c>
      <c r="C3171" s="46"/>
      <c r="D3171" s="46"/>
    </row>
    <row r="3172">
      <c r="A3172" s="47">
        <v>45726.53556712963</v>
      </c>
      <c r="B3172" s="46">
        <v>13860.0</v>
      </c>
      <c r="C3172" s="46"/>
      <c r="D3172" s="46"/>
    </row>
    <row r="3173">
      <c r="A3173" s="47">
        <v>45726.53890046296</v>
      </c>
      <c r="B3173" s="46">
        <v>2720.0</v>
      </c>
      <c r="C3173" s="46"/>
      <c r="D3173" s="46"/>
    </row>
    <row r="3174">
      <c r="A3174" s="47">
        <v>45726.539988425924</v>
      </c>
      <c r="B3174" s="46">
        <v>3300.0</v>
      </c>
      <c r="C3174" s="48" t="s">
        <v>4017</v>
      </c>
      <c r="D3174" s="48"/>
    </row>
    <row r="3175">
      <c r="A3175" s="47">
        <v>45726.54956018519</v>
      </c>
      <c r="B3175" s="46">
        <v>2780.0</v>
      </c>
      <c r="C3175" s="48" t="s">
        <v>4077</v>
      </c>
      <c r="D3175" s="48"/>
    </row>
    <row r="3176">
      <c r="A3176" s="47">
        <v>45726.57388888889</v>
      </c>
      <c r="B3176" s="46">
        <v>10940.0</v>
      </c>
      <c r="C3176" s="48" t="s">
        <v>4527</v>
      </c>
      <c r="D3176" s="48"/>
    </row>
    <row r="3177">
      <c r="A3177" s="47">
        <v>45726.5790162037</v>
      </c>
      <c r="B3177" s="46">
        <v>9940.0</v>
      </c>
      <c r="C3177" s="46"/>
      <c r="D3177" s="46"/>
    </row>
    <row r="3178">
      <c r="A3178" s="47">
        <v>45726.57990740741</v>
      </c>
      <c r="B3178" s="46">
        <v>29900.0</v>
      </c>
      <c r="C3178" s="48" t="s">
        <v>4157</v>
      </c>
      <c r="D3178" s="48"/>
    </row>
    <row r="3179">
      <c r="A3179" s="47">
        <v>45726.59515046296</v>
      </c>
      <c r="B3179" s="46">
        <v>13600.0</v>
      </c>
      <c r="C3179" s="46"/>
      <c r="D3179" s="46"/>
    </row>
    <row r="3180">
      <c r="A3180" s="47">
        <v>45726.59581018519</v>
      </c>
      <c r="B3180" s="46">
        <v>10500.0</v>
      </c>
      <c r="C3180" s="48" t="s">
        <v>4045</v>
      </c>
      <c r="D3180" s="48"/>
    </row>
    <row r="3181">
      <c r="A3181" s="47">
        <v>45726.59625</v>
      </c>
      <c r="B3181" s="46">
        <v>2480.0</v>
      </c>
      <c r="C3181" s="46"/>
      <c r="D3181" s="46"/>
    </row>
    <row r="3182">
      <c r="A3182" s="47">
        <v>45726.604421296295</v>
      </c>
      <c r="B3182" s="46">
        <v>11680.0</v>
      </c>
      <c r="C3182" s="46" t="s">
        <v>4024</v>
      </c>
      <c r="D3182" s="46"/>
    </row>
    <row r="3183">
      <c r="A3183" s="47">
        <v>45726.60482638889</v>
      </c>
      <c r="B3183" s="46">
        <v>2400.0</v>
      </c>
      <c r="C3183" s="46"/>
      <c r="D3183" s="46"/>
    </row>
    <row r="3184">
      <c r="A3184" s="47">
        <v>45726.60827546296</v>
      </c>
      <c r="B3184" s="46">
        <v>18060.0</v>
      </c>
      <c r="C3184" s="46"/>
      <c r="D3184" s="46"/>
    </row>
    <row r="3185">
      <c r="A3185" s="47">
        <v>45726.611666666664</v>
      </c>
      <c r="B3185" s="46">
        <v>9640.0</v>
      </c>
      <c r="C3185" s="46"/>
      <c r="D3185" s="46"/>
    </row>
    <row r="3186">
      <c r="A3186" s="47">
        <v>45726.624247685184</v>
      </c>
      <c r="B3186" s="46">
        <v>2340.0</v>
      </c>
      <c r="C3186" s="48" t="s">
        <v>4528</v>
      </c>
      <c r="D3186" s="48"/>
    </row>
    <row r="3187">
      <c r="A3187" s="47">
        <v>45726.628217592595</v>
      </c>
      <c r="B3187" s="46">
        <v>2140.0</v>
      </c>
      <c r="C3187" s="46"/>
      <c r="D3187" s="46"/>
    </row>
    <row r="3188">
      <c r="A3188" s="47">
        <v>45726.63324074074</v>
      </c>
      <c r="B3188" s="46">
        <v>11500.0</v>
      </c>
      <c r="C3188" s="48" t="s">
        <v>4529</v>
      </c>
      <c r="D3188" s="48"/>
    </row>
    <row r="3189">
      <c r="A3189" s="47">
        <v>45726.63361111111</v>
      </c>
      <c r="B3189" s="46">
        <v>13820.0</v>
      </c>
      <c r="C3189" s="46"/>
      <c r="D3189" s="46"/>
    </row>
    <row r="3190">
      <c r="A3190" s="47">
        <v>45726.634722222225</v>
      </c>
      <c r="B3190" s="46">
        <v>3700.0</v>
      </c>
      <c r="C3190" s="46"/>
      <c r="D3190" s="46"/>
    </row>
    <row r="3191">
      <c r="A3191" s="47">
        <v>45726.63964120371</v>
      </c>
      <c r="B3191" s="46">
        <v>9440.0</v>
      </c>
      <c r="C3191" s="46"/>
      <c r="D3191" s="46"/>
    </row>
    <row r="3192">
      <c r="A3192" s="47">
        <v>45726.649189814816</v>
      </c>
      <c r="B3192" s="46">
        <v>9380.0</v>
      </c>
      <c r="C3192" s="46"/>
      <c r="D3192" s="46"/>
    </row>
    <row r="3193">
      <c r="A3193" s="47">
        <v>45726.651192129626</v>
      </c>
      <c r="B3193" s="46">
        <v>30880.0</v>
      </c>
      <c r="C3193" s="48" t="s">
        <v>4157</v>
      </c>
      <c r="D3193" s="48"/>
    </row>
    <row r="3194">
      <c r="A3194" s="47">
        <v>45726.66074074074</v>
      </c>
      <c r="B3194" s="46">
        <v>16800.0</v>
      </c>
      <c r="C3194" s="46"/>
      <c r="D3194" s="46"/>
    </row>
    <row r="3195">
      <c r="A3195" s="47">
        <v>45726.66824074074</v>
      </c>
      <c r="B3195" s="46">
        <v>3620.0</v>
      </c>
      <c r="C3195" s="48" t="s">
        <v>3986</v>
      </c>
      <c r="D3195" s="48"/>
    </row>
    <row r="3196">
      <c r="A3196" s="47">
        <v>45726.67424768519</v>
      </c>
      <c r="B3196" s="46">
        <v>2720.0</v>
      </c>
      <c r="C3196" s="48" t="s">
        <v>3988</v>
      </c>
      <c r="D3196" s="48"/>
    </row>
    <row r="3197">
      <c r="A3197" s="47">
        <v>45726.67806712963</v>
      </c>
      <c r="B3197" s="46">
        <v>15280.0</v>
      </c>
      <c r="C3197" s="48" t="s">
        <v>4413</v>
      </c>
      <c r="D3197" s="48"/>
    </row>
    <row r="3198">
      <c r="A3198" s="47">
        <v>45726.679444444446</v>
      </c>
      <c r="B3198" s="46">
        <v>11060.0</v>
      </c>
      <c r="C3198" s="48" t="s">
        <v>4530</v>
      </c>
      <c r="D3198" s="48"/>
    </row>
    <row r="3199">
      <c r="A3199" s="47">
        <v>45726.68659722222</v>
      </c>
      <c r="B3199" s="46">
        <v>9380.0</v>
      </c>
      <c r="C3199" s="46"/>
      <c r="D3199" s="46"/>
    </row>
    <row r="3200">
      <c r="A3200" s="47">
        <v>45726.69420138889</v>
      </c>
      <c r="B3200" s="46">
        <v>16360.0</v>
      </c>
      <c r="C3200" s="48" t="s">
        <v>4531</v>
      </c>
      <c r="D3200" s="48"/>
    </row>
    <row r="3201">
      <c r="A3201" s="47">
        <v>45726.694375</v>
      </c>
      <c r="B3201" s="46">
        <v>13840.0</v>
      </c>
      <c r="C3201" s="46"/>
      <c r="D3201" s="46"/>
    </row>
    <row r="3202">
      <c r="A3202" s="47">
        <v>45726.71121527778</v>
      </c>
      <c r="B3202" s="46">
        <v>3420.0</v>
      </c>
      <c r="C3202" s="46"/>
      <c r="D3202" s="46"/>
    </row>
    <row r="3203">
      <c r="A3203" s="47">
        <v>45726.71361111111</v>
      </c>
      <c r="B3203" s="46">
        <v>3200.0</v>
      </c>
      <c r="C3203" s="46"/>
      <c r="D3203" s="46"/>
    </row>
    <row r="3204">
      <c r="A3204" s="47">
        <v>45726.71399305556</v>
      </c>
      <c r="B3204" s="46">
        <v>10720.0</v>
      </c>
      <c r="C3204" s="48" t="s">
        <v>4532</v>
      </c>
      <c r="D3204" s="48"/>
    </row>
    <row r="3205">
      <c r="A3205" s="47">
        <v>45726.716631944444</v>
      </c>
      <c r="B3205" s="46">
        <v>2680.0</v>
      </c>
      <c r="C3205" s="46"/>
      <c r="D3205" s="46"/>
    </row>
    <row r="3206">
      <c r="A3206" s="47">
        <v>45727.2765162037</v>
      </c>
      <c r="B3206" s="46">
        <v>9440.0</v>
      </c>
      <c r="C3206" s="46"/>
      <c r="D3206" s="46"/>
    </row>
    <row r="3207">
      <c r="A3207" s="47">
        <v>45727.288877314815</v>
      </c>
      <c r="B3207" s="46">
        <v>10460.0</v>
      </c>
      <c r="C3207" s="46"/>
      <c r="D3207" s="46"/>
    </row>
    <row r="3208">
      <c r="A3208" s="47">
        <v>45727.28915509259</v>
      </c>
      <c r="B3208" s="46">
        <v>11240.0</v>
      </c>
      <c r="C3208" s="46"/>
      <c r="D3208" s="46"/>
    </row>
    <row r="3209">
      <c r="A3209" s="47">
        <v>45727.29618055555</v>
      </c>
      <c r="B3209" s="46">
        <v>22160.0</v>
      </c>
      <c r="C3209" s="46"/>
      <c r="D3209" s="46"/>
    </row>
    <row r="3210">
      <c r="A3210" s="47">
        <v>45727.339953703704</v>
      </c>
      <c r="B3210" s="46">
        <v>3320.0</v>
      </c>
      <c r="C3210" s="46"/>
      <c r="D3210" s="46"/>
    </row>
    <row r="3211">
      <c r="A3211" s="47">
        <v>45727.34758101852</v>
      </c>
      <c r="B3211" s="46">
        <v>3500.0</v>
      </c>
      <c r="C3211" s="48" t="s">
        <v>4017</v>
      </c>
      <c r="D3211" s="48"/>
    </row>
    <row r="3212">
      <c r="A3212" s="47">
        <v>45727.348391203705</v>
      </c>
      <c r="B3212" s="46">
        <v>3120.0</v>
      </c>
      <c r="C3212" s="46"/>
      <c r="D3212" s="46"/>
    </row>
    <row r="3213">
      <c r="A3213" s="47">
        <v>45727.34983796296</v>
      </c>
      <c r="B3213" s="46">
        <v>12340.0</v>
      </c>
      <c r="C3213" s="46"/>
      <c r="D3213" s="46"/>
    </row>
    <row r="3214">
      <c r="A3214" s="47">
        <v>45727.35190972222</v>
      </c>
      <c r="B3214" s="46">
        <v>10740.0</v>
      </c>
      <c r="C3214" s="48" t="s">
        <v>4060</v>
      </c>
      <c r="D3214" s="48"/>
    </row>
    <row r="3215">
      <c r="A3215" s="47">
        <v>45727.353217592594</v>
      </c>
      <c r="B3215" s="46">
        <v>12360.0</v>
      </c>
      <c r="C3215" s="46"/>
      <c r="D3215" s="46"/>
    </row>
    <row r="3216">
      <c r="A3216" s="47">
        <v>45727.355833333335</v>
      </c>
      <c r="B3216" s="46">
        <v>2720.0</v>
      </c>
      <c r="C3216" s="48" t="s">
        <v>4077</v>
      </c>
      <c r="D3216" s="48"/>
    </row>
    <row r="3217">
      <c r="A3217" s="47">
        <v>45727.36651620371</v>
      </c>
      <c r="B3217" s="46">
        <v>10980.0</v>
      </c>
      <c r="C3217" s="46"/>
      <c r="D3217" s="46"/>
    </row>
    <row r="3218">
      <c r="A3218" s="47">
        <v>45727.38143518518</v>
      </c>
      <c r="B3218" s="46">
        <v>11120.0</v>
      </c>
      <c r="C3218" s="48" t="s">
        <v>4533</v>
      </c>
      <c r="D3218" s="48"/>
    </row>
    <row r="3219">
      <c r="A3219" s="47">
        <v>45727.38290509259</v>
      </c>
      <c r="B3219" s="46">
        <v>19860.0</v>
      </c>
      <c r="C3219" s="48" t="s">
        <v>4369</v>
      </c>
      <c r="D3219" s="48"/>
    </row>
    <row r="3220">
      <c r="A3220" s="47">
        <v>45727.38679398148</v>
      </c>
      <c r="B3220" s="46">
        <v>14640.0</v>
      </c>
      <c r="C3220" s="46"/>
      <c r="D3220" s="46"/>
    </row>
    <row r="3221">
      <c r="A3221" s="47">
        <v>45727.398148148146</v>
      </c>
      <c r="B3221" s="46">
        <v>11760.0</v>
      </c>
      <c r="C3221" s="48" t="s">
        <v>4534</v>
      </c>
      <c r="D3221" s="48"/>
    </row>
    <row r="3222">
      <c r="A3222" s="47">
        <v>45727.398981481485</v>
      </c>
      <c r="B3222" s="46">
        <v>2860.0</v>
      </c>
      <c r="C3222" s="46"/>
      <c r="D3222" s="46"/>
    </row>
    <row r="3223">
      <c r="A3223" s="47">
        <v>45727.39927083333</v>
      </c>
      <c r="B3223" s="46">
        <v>15860.0</v>
      </c>
      <c r="C3223" s="46"/>
      <c r="D3223" s="46"/>
    </row>
    <row r="3224">
      <c r="A3224" s="47">
        <v>45727.40609953704</v>
      </c>
      <c r="B3224" s="46">
        <v>9820.0</v>
      </c>
      <c r="C3224" s="46"/>
      <c r="D3224" s="46"/>
    </row>
    <row r="3225">
      <c r="A3225" s="47">
        <v>45727.41444444445</v>
      </c>
      <c r="B3225" s="46">
        <v>11100.0</v>
      </c>
      <c r="C3225" s="48" t="s">
        <v>4535</v>
      </c>
      <c r="D3225" s="48"/>
    </row>
    <row r="3226">
      <c r="A3226" s="47">
        <v>45727.41842592593</v>
      </c>
      <c r="B3226" s="46">
        <v>11200.0</v>
      </c>
      <c r="C3226" s="48" t="s">
        <v>4451</v>
      </c>
      <c r="D3226" s="48"/>
    </row>
    <row r="3227">
      <c r="A3227" s="47">
        <v>45727.42579861111</v>
      </c>
      <c r="B3227" s="46">
        <v>10460.0</v>
      </c>
      <c r="C3227" s="46"/>
      <c r="D3227" s="46"/>
    </row>
    <row r="3228">
      <c r="A3228" s="47">
        <v>45727.427511574075</v>
      </c>
      <c r="B3228" s="46">
        <v>5460.0</v>
      </c>
      <c r="C3228" s="46"/>
      <c r="D3228" s="46"/>
    </row>
    <row r="3229">
      <c r="A3229" s="47">
        <v>45727.428090277775</v>
      </c>
      <c r="B3229" s="46">
        <v>10300.0</v>
      </c>
      <c r="C3229" s="48" t="s">
        <v>4536</v>
      </c>
      <c r="D3229" s="48"/>
    </row>
    <row r="3230">
      <c r="A3230" s="47">
        <v>45727.44298611111</v>
      </c>
      <c r="B3230" s="46">
        <v>3840.0</v>
      </c>
      <c r="C3230" s="48" t="s">
        <v>4048</v>
      </c>
      <c r="D3230" s="48"/>
    </row>
    <row r="3231">
      <c r="A3231" s="47">
        <v>45727.44993055556</v>
      </c>
      <c r="B3231" s="46">
        <v>8820.0</v>
      </c>
      <c r="C3231" s="46"/>
      <c r="D3231" s="46"/>
    </row>
    <row r="3232">
      <c r="A3232" s="47">
        <v>45727.456724537034</v>
      </c>
      <c r="B3232" s="46">
        <v>3000.0</v>
      </c>
      <c r="C3232" s="48" t="s">
        <v>3994</v>
      </c>
      <c r="D3232" s="48"/>
    </row>
    <row r="3233">
      <c r="A3233" s="47">
        <v>45727.46986111111</v>
      </c>
      <c r="B3233" s="46">
        <v>16360.0</v>
      </c>
      <c r="C3233" s="46"/>
      <c r="D3233" s="46"/>
    </row>
    <row r="3234">
      <c r="A3234" s="47">
        <v>45727.472766203704</v>
      </c>
      <c r="B3234" s="46">
        <v>16960.0</v>
      </c>
      <c r="C3234" s="48" t="s">
        <v>4537</v>
      </c>
      <c r="D3234" s="48"/>
    </row>
    <row r="3235">
      <c r="A3235" s="47">
        <v>45727.4734837963</v>
      </c>
      <c r="B3235" s="46">
        <v>10500.0</v>
      </c>
      <c r="C3235" s="48" t="s">
        <v>4374</v>
      </c>
      <c r="D3235" s="48"/>
    </row>
    <row r="3236">
      <c r="A3236" s="47">
        <v>45727.48335648148</v>
      </c>
      <c r="B3236" s="46">
        <v>3760.0</v>
      </c>
      <c r="C3236" s="46"/>
      <c r="D3236" s="46"/>
    </row>
    <row r="3237">
      <c r="A3237" s="47">
        <v>45727.48844907407</v>
      </c>
      <c r="B3237" s="46">
        <v>31260.0</v>
      </c>
      <c r="C3237" s="48" t="s">
        <v>4050</v>
      </c>
      <c r="D3237" s="48"/>
    </row>
    <row r="3238">
      <c r="A3238" s="47">
        <v>45727.497199074074</v>
      </c>
      <c r="B3238" s="46">
        <v>12480.0</v>
      </c>
      <c r="C3238" s="48" t="s">
        <v>4538</v>
      </c>
      <c r="D3238" s="48"/>
    </row>
    <row r="3239">
      <c r="A3239" s="47">
        <v>45727.50046296296</v>
      </c>
      <c r="B3239" s="46">
        <v>3140.0</v>
      </c>
      <c r="C3239" s="48" t="s">
        <v>3445</v>
      </c>
      <c r="D3239" s="48"/>
    </row>
    <row r="3240">
      <c r="A3240" s="47">
        <v>45727.50672453704</v>
      </c>
      <c r="B3240" s="46">
        <v>9800.0</v>
      </c>
      <c r="C3240" s="46"/>
      <c r="D3240" s="46"/>
    </row>
    <row r="3241">
      <c r="A3241" s="47">
        <v>45727.51863425926</v>
      </c>
      <c r="B3241" s="46">
        <v>17160.0</v>
      </c>
      <c r="C3241" s="48" t="s">
        <v>4426</v>
      </c>
      <c r="D3241" s="48"/>
    </row>
    <row r="3242">
      <c r="A3242" s="47">
        <v>45727.52185185185</v>
      </c>
      <c r="B3242" s="46">
        <v>3320.0</v>
      </c>
      <c r="C3242" s="48" t="s">
        <v>4539</v>
      </c>
      <c r="D3242" s="48"/>
    </row>
    <row r="3243">
      <c r="A3243" s="47">
        <v>45727.52516203704</v>
      </c>
      <c r="B3243" s="46">
        <v>9940.0</v>
      </c>
      <c r="C3243" s="46"/>
      <c r="D3243" s="46"/>
    </row>
    <row r="3244">
      <c r="A3244" s="47">
        <v>45727.52773148148</v>
      </c>
      <c r="B3244" s="46">
        <v>3960.0</v>
      </c>
      <c r="C3244" s="46"/>
      <c r="D3244" s="46"/>
    </row>
    <row r="3245">
      <c r="A3245" s="47">
        <v>45727.55611111111</v>
      </c>
      <c r="B3245" s="46">
        <v>13680.0</v>
      </c>
      <c r="C3245" s="46"/>
      <c r="D3245" s="46"/>
    </row>
    <row r="3246">
      <c r="A3246" s="47">
        <v>45727.562951388885</v>
      </c>
      <c r="B3246" s="46">
        <v>35400.0</v>
      </c>
      <c r="C3246" s="48" t="s">
        <v>4050</v>
      </c>
      <c r="D3246" s="48"/>
    </row>
    <row r="3247">
      <c r="A3247" s="47">
        <v>45727.56369212963</v>
      </c>
      <c r="B3247" s="46">
        <v>3000.0</v>
      </c>
      <c r="C3247" s="48" t="s">
        <v>744</v>
      </c>
      <c r="D3247" s="48"/>
    </row>
    <row r="3248">
      <c r="A3248" s="47">
        <v>45727.5649537037</v>
      </c>
      <c r="B3248" s="46">
        <v>10840.0</v>
      </c>
      <c r="C3248" s="48" t="s">
        <v>738</v>
      </c>
      <c r="D3248" s="48"/>
    </row>
    <row r="3249">
      <c r="A3249" s="47">
        <v>45727.56748842593</v>
      </c>
      <c r="B3249" s="46">
        <v>2560.0</v>
      </c>
      <c r="C3249" s="48" t="s">
        <v>4004</v>
      </c>
      <c r="D3249" s="48"/>
    </row>
    <row r="3250">
      <c r="A3250" s="47">
        <v>45727.57068287037</v>
      </c>
      <c r="B3250" s="46">
        <v>2800.0</v>
      </c>
      <c r="C3250" s="46"/>
      <c r="D3250" s="46"/>
    </row>
    <row r="3251">
      <c r="A3251" s="47">
        <v>45727.5730787037</v>
      </c>
      <c r="B3251" s="46">
        <v>11260.0</v>
      </c>
      <c r="C3251" s="48" t="s">
        <v>4189</v>
      </c>
      <c r="D3251" s="48"/>
    </row>
    <row r="3252">
      <c r="A3252" s="47">
        <v>45727.573287037034</v>
      </c>
      <c r="B3252" s="46">
        <v>9920.0</v>
      </c>
      <c r="C3252" s="46"/>
      <c r="D3252" s="46"/>
    </row>
    <row r="3253">
      <c r="A3253" s="47">
        <v>45727.5790625</v>
      </c>
      <c r="B3253" s="46">
        <v>12880.0</v>
      </c>
      <c r="C3253" s="46"/>
      <c r="D3253" s="46"/>
    </row>
    <row r="3254">
      <c r="A3254" s="47">
        <v>45727.58315972222</v>
      </c>
      <c r="B3254" s="46">
        <v>10080.0</v>
      </c>
      <c r="C3254" s="46"/>
      <c r="D3254" s="46"/>
    </row>
    <row r="3255">
      <c r="A3255" s="47">
        <v>45727.605219907404</v>
      </c>
      <c r="B3255" s="46">
        <v>3400.0</v>
      </c>
      <c r="C3255" s="46"/>
      <c r="D3255" s="46"/>
    </row>
    <row r="3256">
      <c r="A3256" s="47">
        <v>45727.60700231481</v>
      </c>
      <c r="B3256" s="46">
        <v>10740.0</v>
      </c>
      <c r="C3256" s="48" t="s">
        <v>4357</v>
      </c>
      <c r="D3256" s="48"/>
    </row>
    <row r="3257">
      <c r="A3257" s="47">
        <v>45727.60736111111</v>
      </c>
      <c r="B3257" s="46">
        <v>5660.0</v>
      </c>
      <c r="C3257" s="48" t="s">
        <v>4062</v>
      </c>
      <c r="D3257" s="48"/>
    </row>
    <row r="3258">
      <c r="A3258" s="47">
        <v>45727.607777777775</v>
      </c>
      <c r="B3258" s="46">
        <v>3500.0</v>
      </c>
      <c r="C3258" s="46"/>
      <c r="D3258" s="46"/>
    </row>
    <row r="3259">
      <c r="A3259" s="47">
        <v>45727.61200231482</v>
      </c>
      <c r="B3259" s="46">
        <v>9440.0</v>
      </c>
      <c r="C3259" s="46"/>
      <c r="D3259" s="46"/>
    </row>
    <row r="3260">
      <c r="A3260" s="47">
        <v>45727.61599537037</v>
      </c>
      <c r="B3260" s="46">
        <v>9380.0</v>
      </c>
      <c r="C3260" s="46"/>
      <c r="D3260" s="46"/>
    </row>
    <row r="3261">
      <c r="A3261" s="47">
        <v>45727.61744212963</v>
      </c>
      <c r="B3261" s="46">
        <v>10280.0</v>
      </c>
      <c r="C3261" s="48" t="s">
        <v>4540</v>
      </c>
      <c r="D3261" s="48"/>
    </row>
    <row r="3262">
      <c r="A3262" s="47">
        <v>45727.617939814816</v>
      </c>
      <c r="B3262" s="46">
        <v>13760.0</v>
      </c>
      <c r="C3262" s="46"/>
      <c r="D3262" s="46"/>
    </row>
    <row r="3263">
      <c r="A3263" s="47">
        <v>45727.6216087963</v>
      </c>
      <c r="B3263" s="46">
        <v>4060.0</v>
      </c>
      <c r="C3263" s="46"/>
      <c r="D3263" s="46"/>
    </row>
    <row r="3264">
      <c r="A3264" s="47">
        <v>45727.63525462963</v>
      </c>
      <c r="B3264" s="46">
        <v>31200.0</v>
      </c>
      <c r="C3264" s="46"/>
      <c r="D3264" s="46"/>
    </row>
    <row r="3265">
      <c r="A3265" s="47">
        <v>45727.64670138889</v>
      </c>
      <c r="B3265" s="46">
        <v>13500.0</v>
      </c>
      <c r="C3265" s="48" t="s">
        <v>4541</v>
      </c>
      <c r="D3265" s="48"/>
    </row>
    <row r="3266">
      <c r="A3266" s="47">
        <v>45727.65366898148</v>
      </c>
      <c r="B3266" s="46">
        <v>2700.0</v>
      </c>
      <c r="C3266" s="46"/>
      <c r="D3266" s="46"/>
    </row>
    <row r="3267">
      <c r="A3267" s="47">
        <v>45727.657905092594</v>
      </c>
      <c r="B3267" s="46">
        <v>9260.0</v>
      </c>
      <c r="C3267" s="46"/>
      <c r="D3267" s="46"/>
    </row>
    <row r="3268">
      <c r="A3268" s="47">
        <v>45727.663136574076</v>
      </c>
      <c r="B3268" s="46">
        <v>2820.0</v>
      </c>
      <c r="C3268" s="46"/>
      <c r="D3268" s="46"/>
    </row>
    <row r="3269">
      <c r="A3269" s="47">
        <v>45727.673946759256</v>
      </c>
      <c r="B3269" s="46">
        <v>13900.0</v>
      </c>
      <c r="C3269" s="48" t="s">
        <v>4413</v>
      </c>
      <c r="D3269" s="48"/>
    </row>
    <row r="3270">
      <c r="A3270" s="47">
        <v>45727.67428240741</v>
      </c>
      <c r="B3270" s="46">
        <v>13780.0</v>
      </c>
      <c r="C3270" s="46"/>
      <c r="D3270" s="46"/>
    </row>
    <row r="3271">
      <c r="A3271" s="47">
        <v>45727.67668981481</v>
      </c>
      <c r="B3271" s="46">
        <v>4640.0</v>
      </c>
      <c r="C3271" s="48" t="s">
        <v>3980</v>
      </c>
      <c r="D3271" s="48"/>
    </row>
    <row r="3272">
      <c r="A3272" s="47">
        <v>45727.67797453704</v>
      </c>
      <c r="B3272" s="46">
        <v>9500.0</v>
      </c>
      <c r="C3272" s="46"/>
      <c r="D3272" s="46"/>
    </row>
    <row r="3273">
      <c r="A3273" s="47">
        <v>45727.68415509259</v>
      </c>
      <c r="B3273" s="46">
        <v>2800.0</v>
      </c>
      <c r="C3273" s="48" t="s">
        <v>3981</v>
      </c>
      <c r="D3273" s="48"/>
    </row>
    <row r="3274">
      <c r="A3274" s="47">
        <v>45727.68871527778</v>
      </c>
      <c r="B3274" s="46">
        <v>10220.0</v>
      </c>
      <c r="C3274" s="48" t="s">
        <v>4542</v>
      </c>
      <c r="D3274" s="48"/>
    </row>
    <row r="3275">
      <c r="A3275" s="47">
        <v>45728.27763888889</v>
      </c>
      <c r="B3275" s="46">
        <v>11820.0</v>
      </c>
      <c r="C3275" s="46"/>
      <c r="D3275" s="46"/>
    </row>
    <row r="3276">
      <c r="A3276" s="47">
        <v>45728.28707175926</v>
      </c>
      <c r="B3276" s="46">
        <v>9980.0</v>
      </c>
      <c r="C3276" s="46"/>
      <c r="D3276" s="46"/>
    </row>
    <row r="3277">
      <c r="A3277" s="47">
        <v>45728.28983796296</v>
      </c>
      <c r="B3277" s="46">
        <v>10360.0</v>
      </c>
      <c r="C3277" s="46"/>
      <c r="D3277" s="46"/>
    </row>
    <row r="3278">
      <c r="A3278" s="47">
        <v>45728.33399305555</v>
      </c>
      <c r="B3278" s="46">
        <v>3280.0</v>
      </c>
      <c r="C3278" s="46"/>
      <c r="D3278" s="46"/>
    </row>
    <row r="3279">
      <c r="A3279" s="47">
        <v>45728.3347337963</v>
      </c>
      <c r="B3279" s="46">
        <v>2980.0</v>
      </c>
      <c r="C3279" s="48" t="s">
        <v>4051</v>
      </c>
      <c r="D3279" s="48"/>
    </row>
    <row r="3280">
      <c r="A3280" s="47">
        <v>45728.33503472222</v>
      </c>
      <c r="B3280" s="46">
        <v>3260.0</v>
      </c>
      <c r="C3280" s="48" t="s">
        <v>4129</v>
      </c>
      <c r="D3280" s="48"/>
    </row>
    <row r="3281">
      <c r="A3281" s="47">
        <v>45728.33550925926</v>
      </c>
      <c r="B3281" s="46">
        <v>3380.0</v>
      </c>
      <c r="C3281" s="48" t="s">
        <v>4543</v>
      </c>
      <c r="D3281" s="48"/>
    </row>
    <row r="3282">
      <c r="A3282" s="47">
        <v>45728.336597222224</v>
      </c>
      <c r="B3282" s="46">
        <v>3060.0</v>
      </c>
      <c r="C3282" s="48" t="s">
        <v>4544</v>
      </c>
      <c r="D3282" s="48"/>
    </row>
    <row r="3283">
      <c r="A3283" s="47">
        <v>45728.33770833333</v>
      </c>
      <c r="B3283" s="46">
        <v>2480.0</v>
      </c>
      <c r="C3283" s="48" t="s">
        <v>4114</v>
      </c>
      <c r="D3283" s="48"/>
    </row>
    <row r="3284">
      <c r="A3284" s="47">
        <v>45728.34239583334</v>
      </c>
      <c r="B3284" s="46">
        <v>2520.0</v>
      </c>
      <c r="C3284" s="48" t="s">
        <v>4042</v>
      </c>
      <c r="D3284" s="48"/>
    </row>
    <row r="3285">
      <c r="A3285" s="47">
        <v>45728.343726851854</v>
      </c>
      <c r="B3285" s="46">
        <v>2740.0</v>
      </c>
      <c r="C3285" s="48" t="s">
        <v>4161</v>
      </c>
      <c r="D3285" s="48"/>
    </row>
    <row r="3286">
      <c r="A3286" s="47">
        <v>45728.34496527778</v>
      </c>
      <c r="B3286" s="46">
        <v>2380.0</v>
      </c>
      <c r="C3286" s="48" t="s">
        <v>3981</v>
      </c>
      <c r="D3286" s="48"/>
    </row>
    <row r="3287">
      <c r="A3287" s="47">
        <v>45728.35008101852</v>
      </c>
      <c r="B3287" s="46">
        <v>3440.0</v>
      </c>
      <c r="C3287" s="48" t="s">
        <v>4017</v>
      </c>
      <c r="D3287" s="48"/>
    </row>
    <row r="3288">
      <c r="A3288" s="47">
        <v>45728.35273148148</v>
      </c>
      <c r="B3288" s="46">
        <v>14580.0</v>
      </c>
      <c r="C3288" s="48" t="s">
        <v>4545</v>
      </c>
      <c r="D3288" s="48"/>
    </row>
    <row r="3289">
      <c r="A3289" s="47">
        <v>45728.3546875</v>
      </c>
      <c r="B3289" s="46">
        <v>2620.0</v>
      </c>
      <c r="C3289" s="48" t="s">
        <v>4546</v>
      </c>
      <c r="D3289" s="48"/>
    </row>
    <row r="3290">
      <c r="A3290" s="47">
        <v>45728.35663194444</v>
      </c>
      <c r="B3290" s="46">
        <v>3140.0</v>
      </c>
      <c r="C3290" s="46"/>
      <c r="D3290" s="46"/>
    </row>
    <row r="3291">
      <c r="A3291" s="47">
        <v>45728.359143518515</v>
      </c>
      <c r="B3291" s="46">
        <v>17200.0</v>
      </c>
      <c r="C3291" s="48" t="s">
        <v>4503</v>
      </c>
      <c r="D3291" s="48"/>
    </row>
    <row r="3292">
      <c r="A3292" s="47">
        <v>45728.365625</v>
      </c>
      <c r="B3292" s="46">
        <v>2640.0</v>
      </c>
      <c r="C3292" s="48" t="s">
        <v>4547</v>
      </c>
      <c r="D3292" s="48"/>
    </row>
    <row r="3293">
      <c r="A3293" s="47">
        <v>45728.36636574074</v>
      </c>
      <c r="B3293" s="46">
        <v>10460.0</v>
      </c>
      <c r="C3293" s="46"/>
      <c r="D3293" s="46"/>
    </row>
    <row r="3294">
      <c r="A3294" s="47">
        <v>45728.36929398148</v>
      </c>
      <c r="B3294" s="46">
        <v>2680.0</v>
      </c>
      <c r="C3294" s="46"/>
      <c r="D3294" s="46"/>
    </row>
    <row r="3295">
      <c r="A3295" s="47">
        <v>45728.3812962963</v>
      </c>
      <c r="B3295" s="46">
        <v>11400.0</v>
      </c>
      <c r="C3295" s="46"/>
      <c r="D3295" s="46"/>
    </row>
    <row r="3296">
      <c r="A3296" s="47">
        <v>45728.38517361111</v>
      </c>
      <c r="B3296" s="46">
        <v>3280.0</v>
      </c>
      <c r="C3296" s="46"/>
      <c r="D3296" s="46"/>
    </row>
    <row r="3297">
      <c r="A3297" s="47">
        <v>45728.39745370371</v>
      </c>
      <c r="B3297" s="46">
        <v>3060.0</v>
      </c>
      <c r="C3297" s="46"/>
      <c r="D3297" s="46"/>
    </row>
    <row r="3298">
      <c r="A3298" s="47">
        <v>45728.40513888889</v>
      </c>
      <c r="B3298" s="46">
        <v>11360.0</v>
      </c>
      <c r="C3298" s="48" t="s">
        <v>4548</v>
      </c>
      <c r="D3298" s="48"/>
    </row>
    <row r="3299">
      <c r="A3299" s="47">
        <v>45728.41777777778</v>
      </c>
      <c r="B3299" s="46">
        <v>10460.0</v>
      </c>
      <c r="C3299" s="46"/>
      <c r="D3299" s="46"/>
    </row>
    <row r="3300">
      <c r="A3300" s="47">
        <v>45728.441041666665</v>
      </c>
      <c r="B3300" s="46">
        <v>5020.0</v>
      </c>
      <c r="C3300" s="48" t="s">
        <v>4042</v>
      </c>
      <c r="D3300" s="48"/>
    </row>
    <row r="3301">
      <c r="A3301" s="47">
        <v>45728.44415509259</v>
      </c>
      <c r="B3301" s="46">
        <v>2740.0</v>
      </c>
      <c r="C3301" s="48" t="s">
        <v>3981</v>
      </c>
      <c r="D3301" s="48"/>
    </row>
    <row r="3302">
      <c r="A3302" s="47">
        <v>45728.455196759256</v>
      </c>
      <c r="B3302" s="46">
        <v>16760.0</v>
      </c>
      <c r="C3302" s="48" t="s">
        <v>4549</v>
      </c>
      <c r="D3302" s="48"/>
    </row>
    <row r="3303">
      <c r="A3303" s="47">
        <v>45728.46796296296</v>
      </c>
      <c r="B3303" s="46">
        <v>14560.0</v>
      </c>
      <c r="C3303" s="48" t="s">
        <v>4550</v>
      </c>
      <c r="D3303" s="48"/>
    </row>
    <row r="3304">
      <c r="A3304" s="47">
        <v>45728.46912037037</v>
      </c>
      <c r="B3304" s="46">
        <v>5360.0</v>
      </c>
      <c r="C3304" s="46"/>
      <c r="D3304" s="46"/>
    </row>
    <row r="3305">
      <c r="A3305" s="47">
        <v>45728.47256944444</v>
      </c>
      <c r="B3305" s="46">
        <v>3820.0</v>
      </c>
      <c r="C3305" s="48" t="s">
        <v>3989</v>
      </c>
      <c r="D3305" s="48"/>
    </row>
    <row r="3306">
      <c r="A3306" s="47">
        <v>45728.48231481481</v>
      </c>
      <c r="B3306" s="46">
        <v>9520.0</v>
      </c>
      <c r="C3306" s="46"/>
      <c r="D3306" s="46"/>
    </row>
    <row r="3307">
      <c r="A3307" s="47">
        <v>45728.48258101852</v>
      </c>
      <c r="B3307" s="46">
        <v>3140.0</v>
      </c>
      <c r="C3307" s="48" t="s">
        <v>3994</v>
      </c>
      <c r="D3307" s="48"/>
    </row>
    <row r="3308">
      <c r="A3308" s="47">
        <v>45728.48289351852</v>
      </c>
      <c r="B3308" s="46">
        <v>2980.0</v>
      </c>
      <c r="C3308" s="48" t="s">
        <v>744</v>
      </c>
      <c r="D3308" s="48"/>
    </row>
    <row r="3309">
      <c r="A3309" s="47">
        <v>45728.48459490741</v>
      </c>
      <c r="B3309" s="46">
        <v>2760.0</v>
      </c>
      <c r="C3309" s="48" t="s">
        <v>3445</v>
      </c>
      <c r="D3309" s="48"/>
    </row>
    <row r="3310">
      <c r="A3310" s="47">
        <v>45728.48633101852</v>
      </c>
      <c r="B3310" s="46">
        <v>3000.0</v>
      </c>
      <c r="C3310" s="48" t="s">
        <v>4017</v>
      </c>
      <c r="D3310" s="48"/>
    </row>
    <row r="3311">
      <c r="A3311" s="47">
        <v>45728.48700231482</v>
      </c>
      <c r="B3311" s="46">
        <v>10440.0</v>
      </c>
      <c r="C3311" s="46"/>
      <c r="D3311" s="46"/>
    </row>
    <row r="3312">
      <c r="A3312" s="47">
        <v>45728.48775462963</v>
      </c>
      <c r="B3312" s="46">
        <v>2780.0</v>
      </c>
      <c r="C3312" s="48" t="s">
        <v>4004</v>
      </c>
      <c r="D3312" s="48"/>
    </row>
    <row r="3313">
      <c r="A3313" s="47">
        <v>45728.48846064815</v>
      </c>
      <c r="B3313" s="46">
        <v>2600.0</v>
      </c>
      <c r="C3313" s="46"/>
      <c r="D3313" s="46"/>
    </row>
    <row r="3314">
      <c r="A3314" s="47">
        <v>45728.49421296296</v>
      </c>
      <c r="B3314" s="46">
        <v>2860.0</v>
      </c>
      <c r="C3314" s="48" t="s">
        <v>4077</v>
      </c>
      <c r="D3314" s="48"/>
    </row>
    <row r="3315">
      <c r="A3315" s="47">
        <v>45728.496458333335</v>
      </c>
      <c r="B3315" s="46">
        <v>2040.0</v>
      </c>
      <c r="C3315" s="48" t="s">
        <v>4381</v>
      </c>
      <c r="D3315" s="48"/>
    </row>
    <row r="3316">
      <c r="A3316" s="47">
        <v>45728.49863425926</v>
      </c>
      <c r="B3316" s="46">
        <v>2740.0</v>
      </c>
      <c r="C3316" s="48" t="s">
        <v>744</v>
      </c>
      <c r="D3316" s="48"/>
    </row>
    <row r="3317">
      <c r="A3317" s="47">
        <v>45728.50087962963</v>
      </c>
      <c r="B3317" s="46">
        <v>2520.0</v>
      </c>
      <c r="C3317" s="48" t="s">
        <v>4004</v>
      </c>
      <c r="D3317" s="48"/>
    </row>
    <row r="3318">
      <c r="A3318" s="47">
        <v>45728.50375</v>
      </c>
      <c r="B3318" s="46">
        <v>3040.0</v>
      </c>
      <c r="C3318" s="46"/>
      <c r="D3318" s="46"/>
    </row>
    <row r="3319">
      <c r="A3319" s="47">
        <v>45728.51483796296</v>
      </c>
      <c r="B3319" s="46">
        <v>2440.0</v>
      </c>
      <c r="C3319" s="46"/>
      <c r="D3319" s="46"/>
    </row>
    <row r="3320">
      <c r="A3320" s="47">
        <v>45728.51918981481</v>
      </c>
      <c r="B3320" s="46">
        <v>2480.0</v>
      </c>
      <c r="C3320" s="46"/>
      <c r="D3320" s="46"/>
    </row>
    <row r="3321">
      <c r="A3321" s="47">
        <v>45728.56335648148</v>
      </c>
      <c r="B3321" s="46">
        <v>11880.0</v>
      </c>
      <c r="C3321" s="46"/>
      <c r="D3321" s="46"/>
    </row>
    <row r="3322">
      <c r="A3322" s="47">
        <v>45728.56438657407</v>
      </c>
      <c r="B3322" s="46">
        <v>2900.0</v>
      </c>
      <c r="C3322" s="46"/>
      <c r="D3322" s="46"/>
    </row>
    <row r="3323">
      <c r="A3323" s="47">
        <v>45728.56596064815</v>
      </c>
      <c r="B3323" s="46">
        <v>10800.0</v>
      </c>
      <c r="C3323" s="46"/>
      <c r="D3323" s="46"/>
    </row>
    <row r="3324">
      <c r="A3324" s="47">
        <v>45728.56628472222</v>
      </c>
      <c r="B3324" s="46">
        <v>9540.0</v>
      </c>
      <c r="C3324" s="46"/>
      <c r="D3324" s="46"/>
    </row>
    <row r="3325">
      <c r="A3325" s="47">
        <v>45728.56753472222</v>
      </c>
      <c r="B3325" s="46">
        <v>2980.0</v>
      </c>
      <c r="C3325" s="46"/>
      <c r="D3325" s="46"/>
    </row>
    <row r="3326">
      <c r="A3326" s="47">
        <v>45728.56891203704</v>
      </c>
      <c r="B3326" s="46">
        <v>2580.0</v>
      </c>
      <c r="C3326" s="46"/>
      <c r="D3326" s="46"/>
    </row>
    <row r="3327">
      <c r="A3327" s="47">
        <v>45728.57141203704</v>
      </c>
      <c r="B3327" s="46">
        <v>9980.0</v>
      </c>
      <c r="C3327" s="46"/>
      <c r="D3327" s="46"/>
    </row>
    <row r="3328">
      <c r="A3328" s="47">
        <v>45728.5765625</v>
      </c>
      <c r="B3328" s="46">
        <v>10700.0</v>
      </c>
      <c r="C3328" s="48" t="s">
        <v>4551</v>
      </c>
      <c r="D3328" s="48"/>
    </row>
    <row r="3329">
      <c r="A3329" s="47">
        <v>45728.58217592593</v>
      </c>
      <c r="B3329" s="46">
        <v>2800.0</v>
      </c>
      <c r="C3329" s="46"/>
      <c r="D3329" s="46"/>
    </row>
    <row r="3330">
      <c r="A3330" s="47">
        <v>45728.59375</v>
      </c>
      <c r="B3330" s="46">
        <v>10560.0</v>
      </c>
      <c r="C3330" s="46"/>
      <c r="D3330" s="46"/>
    </row>
    <row r="3331">
      <c r="A3331" s="47">
        <v>45728.59486111111</v>
      </c>
      <c r="B3331" s="46">
        <v>2460.0</v>
      </c>
      <c r="C3331" s="46"/>
      <c r="D3331" s="46"/>
    </row>
    <row r="3332">
      <c r="A3332" s="47">
        <v>45728.599583333336</v>
      </c>
      <c r="B3332" s="46">
        <v>13840.0</v>
      </c>
      <c r="C3332" s="48" t="s">
        <v>4491</v>
      </c>
      <c r="D3332" s="48"/>
    </row>
    <row r="3333">
      <c r="A3333" s="47">
        <v>45728.60362268519</v>
      </c>
      <c r="B3333" s="46">
        <v>2460.0</v>
      </c>
      <c r="C3333" s="46"/>
      <c r="D3333" s="46"/>
    </row>
    <row r="3334">
      <c r="A3334" s="47">
        <v>45728.610127314816</v>
      </c>
      <c r="B3334" s="46">
        <v>9480.0</v>
      </c>
      <c r="C3334" s="46"/>
      <c r="D3334" s="46"/>
    </row>
    <row r="3335">
      <c r="A3335" s="47">
        <v>45728.61349537037</v>
      </c>
      <c r="B3335" s="46">
        <v>11660.0</v>
      </c>
      <c r="C3335" s="48" t="s">
        <v>4552</v>
      </c>
      <c r="D3335" s="48"/>
    </row>
    <row r="3336">
      <c r="A3336" s="47">
        <v>45728.61372685185</v>
      </c>
      <c r="B3336" s="46">
        <v>2880.0</v>
      </c>
      <c r="C3336" s="48" t="s">
        <v>3445</v>
      </c>
      <c r="D3336" s="48"/>
    </row>
    <row r="3337">
      <c r="A3337" s="47">
        <v>45728.61767361111</v>
      </c>
      <c r="B3337" s="46">
        <v>9360.0</v>
      </c>
      <c r="C3337" s="46"/>
      <c r="D3337" s="46"/>
    </row>
    <row r="3338">
      <c r="A3338" s="47">
        <v>45728.62511574074</v>
      </c>
      <c r="B3338" s="46">
        <v>2060.0</v>
      </c>
      <c r="C3338" s="48" t="s">
        <v>4381</v>
      </c>
      <c r="D3338" s="48"/>
    </row>
    <row r="3339">
      <c r="A3339" s="47">
        <v>45728.62788194444</v>
      </c>
      <c r="B3339" s="46">
        <v>3240.0</v>
      </c>
      <c r="C3339" s="46"/>
      <c r="D3339" s="46"/>
    </row>
    <row r="3340">
      <c r="A3340" s="47">
        <v>45728.63921296296</v>
      </c>
      <c r="B3340" s="46">
        <v>2940.0</v>
      </c>
      <c r="C3340" s="48" t="s">
        <v>744</v>
      </c>
      <c r="D3340" s="48"/>
    </row>
    <row r="3341">
      <c r="A3341" s="47">
        <v>45728.64313657407</v>
      </c>
      <c r="B3341" s="46">
        <v>2580.0</v>
      </c>
      <c r="C3341" s="48" t="s">
        <v>4004</v>
      </c>
      <c r="D3341" s="48"/>
    </row>
    <row r="3342">
      <c r="A3342" s="47">
        <v>45728.64928240741</v>
      </c>
      <c r="B3342" s="46">
        <v>10800.0</v>
      </c>
      <c r="C3342" s="48" t="s">
        <v>4553</v>
      </c>
      <c r="D3342" s="48"/>
    </row>
    <row r="3343">
      <c r="A3343" s="47">
        <v>45728.66453703704</v>
      </c>
      <c r="B3343" s="46">
        <v>11160.0</v>
      </c>
      <c r="C3343" s="48" t="s">
        <v>4135</v>
      </c>
      <c r="D3343" s="48"/>
    </row>
    <row r="3344">
      <c r="A3344" s="47">
        <v>45728.671261574076</v>
      </c>
      <c r="B3344" s="46">
        <v>3720.0</v>
      </c>
      <c r="C3344" s="48" t="s">
        <v>3986</v>
      </c>
      <c r="D3344" s="48"/>
    </row>
    <row r="3345">
      <c r="A3345" s="47">
        <v>45728.673125</v>
      </c>
      <c r="B3345" s="46">
        <v>9360.0</v>
      </c>
      <c r="C3345" s="46"/>
      <c r="D3345" s="46"/>
    </row>
    <row r="3346">
      <c r="A3346" s="47">
        <v>45728.67605324074</v>
      </c>
      <c r="B3346" s="46">
        <v>2680.0</v>
      </c>
      <c r="C3346" s="48" t="s">
        <v>3988</v>
      </c>
      <c r="D3346" s="48"/>
    </row>
    <row r="3347">
      <c r="A3347" s="47">
        <v>45728.693032407406</v>
      </c>
      <c r="B3347" s="46">
        <v>12300.0</v>
      </c>
      <c r="C3347" s="48" t="s">
        <v>4074</v>
      </c>
      <c r="D3347" s="48"/>
    </row>
    <row r="3348">
      <c r="A3348" s="47">
        <v>45729.279490740744</v>
      </c>
      <c r="B3348" s="46">
        <v>11140.0</v>
      </c>
      <c r="C3348" s="46"/>
      <c r="D3348" s="46"/>
    </row>
    <row r="3349">
      <c r="A3349" s="47">
        <v>45729.28325231482</v>
      </c>
      <c r="B3349" s="46">
        <v>10160.0</v>
      </c>
      <c r="C3349" s="46"/>
      <c r="D3349" s="46"/>
    </row>
    <row r="3350">
      <c r="A3350" s="47">
        <v>45729.28377314815</v>
      </c>
      <c r="B3350" s="46">
        <v>9400.0</v>
      </c>
      <c r="C3350" s="46"/>
      <c r="D3350" s="46"/>
    </row>
    <row r="3351">
      <c r="A3351" s="47">
        <v>45729.30552083333</v>
      </c>
      <c r="B3351" s="46">
        <v>2540.0</v>
      </c>
      <c r="C3351" s="46"/>
      <c r="D3351" s="46"/>
    </row>
    <row r="3352">
      <c r="A3352" s="47">
        <v>45729.311273148145</v>
      </c>
      <c r="B3352" s="46">
        <v>2520.0</v>
      </c>
      <c r="C3352" s="46"/>
      <c r="D3352" s="46"/>
    </row>
    <row r="3353">
      <c r="A3353" s="47">
        <v>45729.33798611111</v>
      </c>
      <c r="B3353" s="46">
        <v>3300.0</v>
      </c>
      <c r="C3353" s="48" t="s">
        <v>4112</v>
      </c>
      <c r="D3353" s="48"/>
    </row>
    <row r="3354">
      <c r="A3354" s="47">
        <v>45729.33835648148</v>
      </c>
      <c r="B3354" s="46">
        <v>12120.0</v>
      </c>
      <c r="C3354" s="48" t="s">
        <v>4500</v>
      </c>
      <c r="D3354" s="48"/>
    </row>
    <row r="3355">
      <c r="A3355" s="47">
        <v>45729.34391203704</v>
      </c>
      <c r="B3355" s="46">
        <v>12000.0</v>
      </c>
      <c r="C3355" s="48" t="s">
        <v>4414</v>
      </c>
      <c r="D3355" s="48"/>
    </row>
    <row r="3356">
      <c r="A3356" s="47">
        <v>45729.344143518516</v>
      </c>
      <c r="B3356" s="46">
        <v>2560.0</v>
      </c>
      <c r="C3356" s="48" t="s">
        <v>4114</v>
      </c>
      <c r="D3356" s="48"/>
    </row>
    <row r="3357">
      <c r="A3357" s="47">
        <v>45729.34502314815</v>
      </c>
      <c r="B3357" s="46">
        <v>3640.0</v>
      </c>
      <c r="C3357" s="48" t="s">
        <v>4017</v>
      </c>
      <c r="D3357" s="48"/>
    </row>
    <row r="3358">
      <c r="A3358" s="47">
        <v>45729.35054398148</v>
      </c>
      <c r="B3358" s="46">
        <v>20800.0</v>
      </c>
      <c r="C3358" s="48" t="s">
        <v>4145</v>
      </c>
      <c r="D3358" s="48"/>
    </row>
    <row r="3359">
      <c r="A3359" s="47">
        <v>45729.35107638889</v>
      </c>
      <c r="B3359" s="46">
        <v>10440.0</v>
      </c>
      <c r="C3359" s="46"/>
      <c r="D3359" s="46"/>
    </row>
    <row r="3360">
      <c r="A3360" s="47">
        <v>45729.35289351852</v>
      </c>
      <c r="B3360" s="46">
        <v>10280.0</v>
      </c>
      <c r="C3360" s="46"/>
      <c r="D3360" s="46"/>
    </row>
    <row r="3361">
      <c r="A3361" s="47">
        <v>45729.356400462966</v>
      </c>
      <c r="B3361" s="46">
        <v>2740.0</v>
      </c>
      <c r="C3361" s="48" t="s">
        <v>4077</v>
      </c>
      <c r="D3361" s="48"/>
    </row>
    <row r="3362">
      <c r="A3362" s="47">
        <v>45729.385416666664</v>
      </c>
      <c r="B3362" s="46">
        <v>3540.0</v>
      </c>
      <c r="C3362" s="46"/>
      <c r="D3362" s="46"/>
    </row>
    <row r="3363">
      <c r="A3363" s="47">
        <v>45729.40068287037</v>
      </c>
      <c r="B3363" s="46">
        <v>14740.0</v>
      </c>
      <c r="C3363" s="48" t="s">
        <v>4332</v>
      </c>
      <c r="D3363" s="48"/>
    </row>
    <row r="3364">
      <c r="A3364" s="47">
        <v>45729.4065625</v>
      </c>
      <c r="B3364" s="46">
        <v>14700.0</v>
      </c>
      <c r="C3364" s="48" t="s">
        <v>4088</v>
      </c>
      <c r="D3364" s="48"/>
    </row>
    <row r="3365">
      <c r="A3365" s="47">
        <v>45729.408900462964</v>
      </c>
      <c r="B3365" s="46">
        <v>32680.0</v>
      </c>
      <c r="C3365" s="48" t="s">
        <v>4554</v>
      </c>
      <c r="D3365" s="48"/>
    </row>
    <row r="3366">
      <c r="A3366" s="47">
        <v>45729.41045138889</v>
      </c>
      <c r="B3366" s="46">
        <v>10220.0</v>
      </c>
      <c r="C3366" s="46"/>
      <c r="D3366" s="46"/>
    </row>
    <row r="3367">
      <c r="A3367" s="47">
        <v>45729.43644675926</v>
      </c>
      <c r="B3367" s="46">
        <v>11200.0</v>
      </c>
      <c r="C3367" s="46"/>
      <c r="D3367" s="46"/>
    </row>
    <row r="3368">
      <c r="A3368" s="47">
        <v>45729.43759259259</v>
      </c>
      <c r="B3368" s="46">
        <v>2820.0</v>
      </c>
      <c r="C3368" s="48" t="s">
        <v>3445</v>
      </c>
      <c r="D3368" s="48"/>
    </row>
    <row r="3369">
      <c r="A3369" s="47">
        <v>45729.446226851855</v>
      </c>
      <c r="B3369" s="46">
        <v>11600.0</v>
      </c>
      <c r="C3369" s="48" t="s">
        <v>4519</v>
      </c>
      <c r="D3369" s="48"/>
    </row>
    <row r="3370">
      <c r="A3370" s="47">
        <v>45729.4522337963</v>
      </c>
      <c r="B3370" s="46">
        <v>2120.0</v>
      </c>
      <c r="C3370" s="48" t="s">
        <v>4381</v>
      </c>
      <c r="D3370" s="48"/>
    </row>
    <row r="3371">
      <c r="A3371" s="47">
        <v>45729.455196759256</v>
      </c>
      <c r="B3371" s="46">
        <v>3340.0</v>
      </c>
      <c r="C3371" s="48" t="s">
        <v>3872</v>
      </c>
      <c r="D3371" s="48"/>
    </row>
    <row r="3372">
      <c r="A3372" s="47">
        <v>45729.45545138889</v>
      </c>
      <c r="B3372" s="46">
        <v>9940.0</v>
      </c>
      <c r="C3372" s="46"/>
      <c r="D3372" s="46"/>
    </row>
    <row r="3373">
      <c r="A3373" s="47">
        <v>45729.459699074076</v>
      </c>
      <c r="B3373" s="46">
        <v>11380.0</v>
      </c>
      <c r="C3373" s="46"/>
      <c r="D3373" s="46"/>
    </row>
    <row r="3374">
      <c r="A3374" s="47">
        <v>45729.45994212963</v>
      </c>
      <c r="B3374" s="46">
        <v>3140.0</v>
      </c>
      <c r="C3374" s="46"/>
      <c r="D3374" s="46"/>
    </row>
    <row r="3375">
      <c r="A3375" s="47">
        <v>45729.48050925926</v>
      </c>
      <c r="B3375" s="46">
        <v>3800.0</v>
      </c>
      <c r="C3375" s="46"/>
      <c r="D3375" s="46"/>
    </row>
    <row r="3376">
      <c r="A3376" s="47">
        <v>45729.482407407406</v>
      </c>
      <c r="B3376" s="46">
        <v>3260.0</v>
      </c>
      <c r="C3376" s="48" t="s">
        <v>4017</v>
      </c>
      <c r="D3376" s="48"/>
    </row>
    <row r="3377">
      <c r="A3377" s="47">
        <v>45729.4896875</v>
      </c>
      <c r="B3377" s="46">
        <v>3100.0</v>
      </c>
      <c r="C3377" s="48" t="s">
        <v>4077</v>
      </c>
      <c r="D3377" s="48"/>
    </row>
    <row r="3378">
      <c r="A3378" s="47">
        <v>45729.496770833335</v>
      </c>
      <c r="B3378" s="46">
        <v>3320.0</v>
      </c>
      <c r="C3378" s="48" t="s">
        <v>744</v>
      </c>
      <c r="D3378" s="48"/>
    </row>
    <row r="3379">
      <c r="A3379" s="47">
        <v>45729.49988425926</v>
      </c>
      <c r="B3379" s="46">
        <v>2720.0</v>
      </c>
      <c r="C3379" s="48" t="s">
        <v>4004</v>
      </c>
      <c r="D3379" s="48"/>
    </row>
    <row r="3380">
      <c r="A3380" s="47">
        <v>45729.50283564815</v>
      </c>
      <c r="B3380" s="46">
        <v>4000.0</v>
      </c>
      <c r="C3380" s="48" t="s">
        <v>3872</v>
      </c>
      <c r="D3380" s="48"/>
    </row>
    <row r="3381">
      <c r="A3381" s="47">
        <v>45729.50314814815</v>
      </c>
      <c r="B3381" s="46">
        <v>3740.0</v>
      </c>
      <c r="C3381" s="46"/>
      <c r="D3381" s="46"/>
    </row>
    <row r="3382">
      <c r="A3382" s="47">
        <v>45729.50765046296</v>
      </c>
      <c r="B3382" s="46">
        <v>19540.0</v>
      </c>
      <c r="C3382" s="46"/>
      <c r="D3382" s="46"/>
    </row>
    <row r="3383">
      <c r="A3383" s="47">
        <v>45729.509351851855</v>
      </c>
      <c r="B3383" s="46">
        <v>3420.0</v>
      </c>
      <c r="C3383" s="46"/>
      <c r="D3383" s="46"/>
    </row>
    <row r="3384">
      <c r="A3384" s="47">
        <v>45729.51969907407</v>
      </c>
      <c r="B3384" s="46">
        <v>12220.0</v>
      </c>
      <c r="C3384" s="46"/>
      <c r="D3384" s="46"/>
    </row>
    <row r="3385">
      <c r="A3385" s="47">
        <v>45729.51997685185</v>
      </c>
      <c r="B3385" s="46">
        <v>3600.0</v>
      </c>
      <c r="C3385" s="46"/>
      <c r="D3385" s="46"/>
    </row>
    <row r="3386">
      <c r="A3386" s="47">
        <v>45729.52108796296</v>
      </c>
      <c r="B3386" s="46">
        <v>3240.0</v>
      </c>
      <c r="C3386" s="46"/>
      <c r="D3386" s="46"/>
    </row>
    <row r="3387">
      <c r="A3387" s="47">
        <v>45729.52365740741</v>
      </c>
      <c r="B3387" s="46">
        <v>3020.0</v>
      </c>
      <c r="C3387" s="46"/>
      <c r="D3387" s="46"/>
    </row>
    <row r="3388">
      <c r="A3388" s="47">
        <v>45729.527766203704</v>
      </c>
      <c r="B3388" s="46">
        <v>2980.0</v>
      </c>
      <c r="C3388" s="48" t="s">
        <v>744</v>
      </c>
      <c r="D3388" s="48"/>
    </row>
    <row r="3389">
      <c r="A3389" s="47">
        <v>45729.53184027778</v>
      </c>
      <c r="B3389" s="46">
        <v>2620.0</v>
      </c>
      <c r="C3389" s="48" t="s">
        <v>4004</v>
      </c>
      <c r="D3389" s="48"/>
    </row>
    <row r="3390">
      <c r="A3390" s="47">
        <v>45729.54667824074</v>
      </c>
      <c r="B3390" s="46">
        <v>11540.0</v>
      </c>
      <c r="C3390" s="48" t="s">
        <v>4555</v>
      </c>
      <c r="D3390" s="48"/>
    </row>
    <row r="3391">
      <c r="A3391" s="47">
        <v>45729.55179398148</v>
      </c>
      <c r="B3391" s="46">
        <v>9400.0</v>
      </c>
      <c r="C3391" s="46"/>
      <c r="D3391" s="46"/>
    </row>
    <row r="3392">
      <c r="A3392" s="47">
        <v>45729.56322916667</v>
      </c>
      <c r="B3392" s="46">
        <v>10660.0</v>
      </c>
      <c r="C3392" s="46"/>
      <c r="D3392" s="46"/>
    </row>
    <row r="3393">
      <c r="A3393" s="47">
        <v>45729.56346064815</v>
      </c>
      <c r="B3393" s="46">
        <v>10800.0</v>
      </c>
      <c r="C3393" s="46"/>
      <c r="D3393" s="46"/>
    </row>
    <row r="3394">
      <c r="A3394" s="47">
        <v>45729.5859375</v>
      </c>
      <c r="B3394" s="46">
        <v>14480.0</v>
      </c>
      <c r="C3394" s="48" t="s">
        <v>4538</v>
      </c>
      <c r="D3394" s="48"/>
    </row>
    <row r="3395">
      <c r="A3395" s="47">
        <v>45729.601018518515</v>
      </c>
      <c r="B3395" s="46">
        <v>3220.0</v>
      </c>
      <c r="C3395" s="46"/>
      <c r="D3395" s="46"/>
    </row>
    <row r="3396">
      <c r="A3396" s="47">
        <v>45729.6093287037</v>
      </c>
      <c r="B3396" s="46">
        <v>10040.0</v>
      </c>
      <c r="C3396" s="46"/>
      <c r="D3396" s="46"/>
    </row>
    <row r="3397">
      <c r="A3397" s="47">
        <v>45729.6166087963</v>
      </c>
      <c r="B3397" s="46">
        <v>13040.0</v>
      </c>
      <c r="C3397" s="48" t="s">
        <v>4556</v>
      </c>
      <c r="D3397" s="48"/>
    </row>
    <row r="3398">
      <c r="A3398" s="47">
        <v>45729.61686342592</v>
      </c>
      <c r="B3398" s="46">
        <v>2660.0</v>
      </c>
      <c r="C3398" s="46"/>
      <c r="D3398" s="46"/>
    </row>
    <row r="3399">
      <c r="A3399" s="47">
        <v>45729.62012731482</v>
      </c>
      <c r="B3399" s="46">
        <v>10060.0</v>
      </c>
      <c r="C3399" s="46"/>
      <c r="D3399" s="46"/>
    </row>
    <row r="3400">
      <c r="A3400" s="47">
        <v>45729.63195601852</v>
      </c>
      <c r="B3400" s="46">
        <v>2840.0</v>
      </c>
      <c r="C3400" s="48" t="s">
        <v>4129</v>
      </c>
      <c r="D3400" s="48"/>
    </row>
    <row r="3401">
      <c r="A3401" s="47">
        <v>45729.63511574074</v>
      </c>
      <c r="B3401" s="46">
        <v>2660.0</v>
      </c>
      <c r="C3401" s="48" t="s">
        <v>4161</v>
      </c>
      <c r="D3401" s="48"/>
    </row>
    <row r="3402">
      <c r="A3402" s="47">
        <v>45729.642962962964</v>
      </c>
      <c r="B3402" s="46">
        <v>14820.0</v>
      </c>
      <c r="C3402" s="48" t="s">
        <v>4557</v>
      </c>
      <c r="D3402" s="48"/>
    </row>
    <row r="3403">
      <c r="A3403" s="47">
        <v>45729.64619212963</v>
      </c>
      <c r="B3403" s="46">
        <v>19140.0</v>
      </c>
      <c r="C3403" s="48" t="s">
        <v>4466</v>
      </c>
      <c r="D3403" s="48"/>
    </row>
    <row r="3404">
      <c r="A3404" s="47">
        <v>45729.65163194444</v>
      </c>
      <c r="B3404" s="46">
        <v>9460.0</v>
      </c>
      <c r="C3404" s="46"/>
      <c r="D3404" s="46"/>
    </row>
    <row r="3405">
      <c r="A3405" s="47">
        <v>45729.654074074075</v>
      </c>
      <c r="B3405" s="46">
        <v>10520.0</v>
      </c>
      <c r="C3405" s="46"/>
      <c r="D3405" s="46"/>
    </row>
    <row r="3406">
      <c r="A3406" s="47">
        <v>45729.667349537034</v>
      </c>
      <c r="B3406" s="46">
        <v>10740.0</v>
      </c>
      <c r="C3406" s="48" t="s">
        <v>4180</v>
      </c>
      <c r="D3406" s="48"/>
    </row>
    <row r="3407">
      <c r="A3407" s="47">
        <v>45729.69076388889</v>
      </c>
      <c r="B3407" s="46">
        <v>13040.0</v>
      </c>
      <c r="C3407" s="48" t="s">
        <v>4149</v>
      </c>
      <c r="D3407" s="48"/>
    </row>
    <row r="3408">
      <c r="A3408" s="47">
        <v>45729.691666666666</v>
      </c>
      <c r="B3408" s="46">
        <v>12660.0</v>
      </c>
      <c r="C3408" s="48" t="s">
        <v>4413</v>
      </c>
      <c r="D3408" s="48"/>
    </row>
    <row r="3409">
      <c r="A3409" s="47">
        <v>45730.278333333335</v>
      </c>
      <c r="B3409" s="46">
        <v>10580.0</v>
      </c>
      <c r="C3409" s="46"/>
      <c r="D3409" s="46"/>
    </row>
    <row r="3410">
      <c r="A3410" s="47">
        <v>45730.29236111111</v>
      </c>
      <c r="B3410" s="46">
        <v>10580.0</v>
      </c>
      <c r="C3410" s="46"/>
      <c r="D3410" s="46"/>
    </row>
    <row r="3411">
      <c r="A3411" s="47">
        <v>45730.32885416667</v>
      </c>
      <c r="B3411" s="46">
        <v>19240.0</v>
      </c>
      <c r="C3411" s="46"/>
      <c r="D3411" s="46"/>
    </row>
    <row r="3412">
      <c r="A3412" s="47">
        <v>45730.335</v>
      </c>
      <c r="B3412" s="46">
        <v>4280.0</v>
      </c>
      <c r="C3412" s="48" t="s">
        <v>4017</v>
      </c>
      <c r="D3412" s="48"/>
    </row>
    <row r="3413">
      <c r="A3413" s="47">
        <v>45730.33524305555</v>
      </c>
      <c r="B3413" s="46">
        <v>10000.0</v>
      </c>
      <c r="C3413" s="46"/>
      <c r="D3413" s="46"/>
    </row>
    <row r="3414">
      <c r="A3414" s="47">
        <v>45730.33677083333</v>
      </c>
      <c r="B3414" s="46">
        <v>20960.0</v>
      </c>
      <c r="C3414" s="48" t="s">
        <v>4171</v>
      </c>
      <c r="D3414" s="48"/>
    </row>
    <row r="3415">
      <c r="A3415" s="47">
        <v>45730.33918981482</v>
      </c>
      <c r="B3415" s="46">
        <v>11260.0</v>
      </c>
      <c r="C3415" s="48" t="s">
        <v>4137</v>
      </c>
      <c r="D3415" s="48"/>
    </row>
    <row r="3416">
      <c r="A3416" s="47">
        <v>45730.34355324074</v>
      </c>
      <c r="B3416" s="46">
        <v>10080.0</v>
      </c>
      <c r="C3416" s="46"/>
      <c r="D3416" s="46"/>
    </row>
    <row r="3417">
      <c r="A3417" s="47">
        <v>45730.345972222225</v>
      </c>
      <c r="B3417" s="46">
        <v>11420.0</v>
      </c>
      <c r="C3417" s="48" t="s">
        <v>4040</v>
      </c>
      <c r="D3417" s="48"/>
    </row>
    <row r="3418">
      <c r="A3418" s="47">
        <v>45730.34885416667</v>
      </c>
      <c r="B3418" s="46">
        <v>2820.0</v>
      </c>
      <c r="C3418" s="48" t="s">
        <v>4017</v>
      </c>
      <c r="D3418" s="48"/>
    </row>
    <row r="3419">
      <c r="A3419" s="47">
        <v>45730.36509259259</v>
      </c>
      <c r="B3419" s="46">
        <v>11020.0</v>
      </c>
      <c r="C3419" s="46"/>
      <c r="D3419" s="46"/>
    </row>
    <row r="3420">
      <c r="A3420" s="47">
        <v>45730.37372685185</v>
      </c>
      <c r="B3420" s="46">
        <v>2780.0</v>
      </c>
      <c r="C3420" s="46"/>
      <c r="D3420" s="46"/>
    </row>
    <row r="3421">
      <c r="A3421" s="47">
        <v>45730.37746527778</v>
      </c>
      <c r="B3421" s="46">
        <v>14300.0</v>
      </c>
      <c r="C3421" s="48" t="s">
        <v>4535</v>
      </c>
      <c r="D3421" s="48"/>
    </row>
    <row r="3422">
      <c r="A3422" s="47">
        <v>45730.39059027778</v>
      </c>
      <c r="B3422" s="46">
        <v>2980.0</v>
      </c>
      <c r="C3422" s="48" t="s">
        <v>3990</v>
      </c>
      <c r="D3422" s="48"/>
    </row>
    <row r="3423">
      <c r="A3423" s="47">
        <v>45730.390810185185</v>
      </c>
      <c r="B3423" s="46">
        <v>13000.0</v>
      </c>
      <c r="C3423" s="46"/>
      <c r="D3423" s="46"/>
    </row>
    <row r="3424">
      <c r="A3424" s="47">
        <v>45730.39618055556</v>
      </c>
      <c r="B3424" s="46">
        <v>34180.0</v>
      </c>
      <c r="C3424" s="46"/>
      <c r="D3424" s="46"/>
    </row>
    <row r="3425">
      <c r="A3425" s="47">
        <v>45730.40626157408</v>
      </c>
      <c r="B3425" s="46">
        <v>2760.0</v>
      </c>
      <c r="C3425" s="46"/>
      <c r="D3425" s="46"/>
    </row>
    <row r="3426">
      <c r="A3426" s="47">
        <v>45730.44458333333</v>
      </c>
      <c r="B3426" s="46">
        <v>3400.0</v>
      </c>
      <c r="C3426" s="48" t="s">
        <v>4017</v>
      </c>
      <c r="D3426" s="48"/>
    </row>
    <row r="3427">
      <c r="A3427" s="47">
        <v>45730.45484953704</v>
      </c>
      <c r="B3427" s="46">
        <v>9620.0</v>
      </c>
      <c r="C3427" s="46"/>
      <c r="D3427" s="46"/>
    </row>
    <row r="3428">
      <c r="A3428" s="47">
        <v>45730.46209490741</v>
      </c>
      <c r="B3428" s="46">
        <v>15320.0</v>
      </c>
      <c r="C3428" s="48" t="s">
        <v>4558</v>
      </c>
      <c r="D3428" s="48"/>
    </row>
    <row r="3429">
      <c r="A3429" s="47">
        <v>45730.46230324074</v>
      </c>
      <c r="B3429" s="46">
        <v>3080.0</v>
      </c>
      <c r="C3429" s="48" t="s">
        <v>4077</v>
      </c>
      <c r="D3429" s="48"/>
    </row>
    <row r="3430">
      <c r="A3430" s="47">
        <v>45730.462476851855</v>
      </c>
      <c r="B3430" s="46">
        <v>3360.0</v>
      </c>
      <c r="C3430" s="46"/>
      <c r="D3430" s="46"/>
    </row>
    <row r="3431">
      <c r="A3431" s="47">
        <v>45730.464907407404</v>
      </c>
      <c r="B3431" s="46">
        <v>10780.0</v>
      </c>
      <c r="C3431" s="48" t="s">
        <v>4146</v>
      </c>
      <c r="D3431" s="48"/>
    </row>
    <row r="3432">
      <c r="A3432" s="47">
        <v>45730.46537037037</v>
      </c>
      <c r="B3432" s="46">
        <v>3380.0</v>
      </c>
      <c r="C3432" s="46"/>
      <c r="D3432" s="46"/>
    </row>
    <row r="3433">
      <c r="A3433" s="47">
        <v>45730.4672337963</v>
      </c>
      <c r="B3433" s="46">
        <v>10460.0</v>
      </c>
      <c r="C3433" s="46"/>
      <c r="D3433" s="46"/>
    </row>
    <row r="3434">
      <c r="A3434" s="47">
        <v>45730.47141203703</v>
      </c>
      <c r="B3434" s="46">
        <v>3640.0</v>
      </c>
      <c r="C3434" s="48" t="s">
        <v>4460</v>
      </c>
      <c r="D3434" s="48"/>
    </row>
    <row r="3435">
      <c r="A3435" s="47">
        <v>45730.47363425926</v>
      </c>
      <c r="B3435" s="46">
        <v>11080.0</v>
      </c>
      <c r="C3435" s="46"/>
      <c r="D3435" s="46"/>
    </row>
    <row r="3436">
      <c r="A3436" s="47">
        <v>45730.49300925926</v>
      </c>
      <c r="B3436" s="46">
        <v>10780.0</v>
      </c>
      <c r="C3436" s="46"/>
      <c r="D3436" s="46"/>
    </row>
    <row r="3437">
      <c r="A3437" s="47">
        <v>45730.517916666664</v>
      </c>
      <c r="B3437" s="46">
        <v>2860.0</v>
      </c>
      <c r="C3437" s="46"/>
      <c r="D3437" s="46"/>
    </row>
    <row r="3438">
      <c r="A3438" s="47">
        <v>45730.52324074074</v>
      </c>
      <c r="B3438" s="46">
        <v>2740.0</v>
      </c>
      <c r="C3438" s="46"/>
      <c r="D3438" s="46"/>
    </row>
    <row r="3439">
      <c r="A3439" s="47">
        <v>45730.527766203704</v>
      </c>
      <c r="B3439" s="46">
        <v>3120.0</v>
      </c>
      <c r="C3439" s="48" t="s">
        <v>744</v>
      </c>
      <c r="D3439" s="48"/>
    </row>
    <row r="3440">
      <c r="A3440" s="47">
        <v>45730.53494212963</v>
      </c>
      <c r="B3440" s="46">
        <v>2580.0</v>
      </c>
      <c r="C3440" s="46"/>
      <c r="D3440" s="46"/>
    </row>
    <row r="3441">
      <c r="A3441" s="47">
        <v>45730.53804398148</v>
      </c>
      <c r="B3441" s="46">
        <v>11640.0</v>
      </c>
      <c r="C3441" s="48" t="s">
        <v>4559</v>
      </c>
      <c r="D3441" s="48"/>
    </row>
    <row r="3442">
      <c r="A3442" s="47">
        <v>45730.55202546297</v>
      </c>
      <c r="B3442" s="46">
        <v>11340.0</v>
      </c>
      <c r="C3442" s="48" t="s">
        <v>4560</v>
      </c>
      <c r="D3442" s="48"/>
    </row>
    <row r="3443">
      <c r="A3443" s="47">
        <v>45730.564108796294</v>
      </c>
      <c r="B3443" s="46">
        <v>3300.0</v>
      </c>
      <c r="C3443" s="48" t="s">
        <v>4457</v>
      </c>
      <c r="D3443" s="48"/>
    </row>
    <row r="3444">
      <c r="A3444" s="47">
        <v>45730.56626157407</v>
      </c>
      <c r="B3444" s="46">
        <v>10040.0</v>
      </c>
      <c r="C3444" s="46"/>
      <c r="D3444" s="46"/>
    </row>
    <row r="3445">
      <c r="A3445" s="47">
        <v>45730.573067129626</v>
      </c>
      <c r="B3445" s="46">
        <v>3240.0</v>
      </c>
      <c r="C3445" s="48" t="s">
        <v>4339</v>
      </c>
      <c r="D3445" s="48"/>
    </row>
    <row r="3446">
      <c r="A3446" s="47">
        <v>45730.57440972222</v>
      </c>
      <c r="B3446" s="46">
        <v>2880.0</v>
      </c>
      <c r="C3446" s="48" t="s">
        <v>4457</v>
      </c>
      <c r="D3446" s="48"/>
    </row>
    <row r="3447">
      <c r="A3447" s="47">
        <v>45730.58237268519</v>
      </c>
      <c r="B3447" s="46">
        <v>2940.0</v>
      </c>
      <c r="C3447" s="48" t="s">
        <v>4469</v>
      </c>
      <c r="D3447" s="48"/>
    </row>
    <row r="3448">
      <c r="A3448" s="47">
        <v>45730.59842592593</v>
      </c>
      <c r="B3448" s="46">
        <v>15620.0</v>
      </c>
      <c r="C3448" s="48" t="s">
        <v>4538</v>
      </c>
      <c r="D3448" s="48"/>
    </row>
    <row r="3449">
      <c r="A3449" s="47">
        <v>45730.602638888886</v>
      </c>
      <c r="B3449" s="46">
        <v>30060.0</v>
      </c>
      <c r="C3449" s="46"/>
      <c r="D3449" s="46"/>
    </row>
    <row r="3450">
      <c r="A3450" s="47">
        <v>45730.61275462963</v>
      </c>
      <c r="B3450" s="46">
        <v>17240.0</v>
      </c>
      <c r="C3450" s="46"/>
      <c r="D3450" s="46"/>
    </row>
    <row r="3451">
      <c r="A3451" s="47">
        <v>45730.61722222222</v>
      </c>
      <c r="B3451" s="46">
        <v>19540.0</v>
      </c>
      <c r="C3451" s="46"/>
      <c r="D3451" s="46"/>
    </row>
    <row r="3452">
      <c r="A3452" s="47">
        <v>45730.61770833333</v>
      </c>
      <c r="B3452" s="46">
        <v>11920.0</v>
      </c>
      <c r="C3452" s="48" t="s">
        <v>4494</v>
      </c>
      <c r="D3452" s="48"/>
    </row>
    <row r="3453">
      <c r="A3453" s="47">
        <v>45730.622465277775</v>
      </c>
      <c r="B3453" s="46">
        <v>9600.0</v>
      </c>
      <c r="C3453" s="46"/>
      <c r="D3453" s="46"/>
    </row>
    <row r="3454">
      <c r="A3454" s="47">
        <v>45730.62280092593</v>
      </c>
      <c r="B3454" s="46">
        <v>3260.0</v>
      </c>
      <c r="C3454" s="46"/>
      <c r="D3454" s="46"/>
    </row>
    <row r="3455">
      <c r="A3455" s="47">
        <v>45730.62650462963</v>
      </c>
      <c r="B3455" s="46">
        <v>2920.0</v>
      </c>
      <c r="C3455" s="46"/>
      <c r="D3455" s="46"/>
    </row>
    <row r="3456">
      <c r="A3456" s="47">
        <v>45730.629375</v>
      </c>
      <c r="B3456" s="46">
        <v>3280.0</v>
      </c>
      <c r="C3456" s="46"/>
      <c r="D3456" s="46"/>
    </row>
    <row r="3457">
      <c r="A3457" s="47">
        <v>45730.63195601852</v>
      </c>
      <c r="B3457" s="46">
        <v>2920.0</v>
      </c>
      <c r="C3457" s="48" t="s">
        <v>744</v>
      </c>
      <c r="D3457" s="48"/>
    </row>
    <row r="3458">
      <c r="A3458" s="47">
        <v>45730.635925925926</v>
      </c>
      <c r="B3458" s="46">
        <v>2500.0</v>
      </c>
      <c r="C3458" s="46"/>
      <c r="D3458" s="46"/>
    </row>
    <row r="3459">
      <c r="A3459" s="47">
        <v>45730.64332175926</v>
      </c>
      <c r="B3459" s="46">
        <v>9860.0</v>
      </c>
      <c r="C3459" s="46"/>
      <c r="D3459" s="46"/>
    </row>
    <row r="3460">
      <c r="A3460" s="47">
        <v>45730.65222222222</v>
      </c>
      <c r="B3460" s="46">
        <v>3300.0</v>
      </c>
      <c r="C3460" s="48" t="s">
        <v>4561</v>
      </c>
      <c r="D3460" s="48"/>
    </row>
    <row r="3461">
      <c r="A3461" s="47">
        <v>45730.652708333335</v>
      </c>
      <c r="B3461" s="46">
        <v>23500.0</v>
      </c>
      <c r="C3461" s="48" t="s">
        <v>4027</v>
      </c>
      <c r="D3461" s="48"/>
    </row>
    <row r="3462">
      <c r="A3462" s="47">
        <v>45730.65319444444</v>
      </c>
      <c r="B3462" s="46">
        <v>16800.0</v>
      </c>
      <c r="C3462" s="46"/>
      <c r="D3462" s="46"/>
    </row>
    <row r="3463">
      <c r="A3463" s="47">
        <v>45730.655543981484</v>
      </c>
      <c r="B3463" s="46">
        <v>2740.0</v>
      </c>
      <c r="C3463" s="46"/>
      <c r="D3463" s="46"/>
    </row>
    <row r="3464">
      <c r="A3464" s="47">
        <v>45730.667974537035</v>
      </c>
      <c r="B3464" s="46">
        <v>2740.0</v>
      </c>
      <c r="C3464" s="46"/>
      <c r="D3464" s="46"/>
    </row>
    <row r="3465">
      <c r="A3465" s="47">
        <v>45730.6721875</v>
      </c>
      <c r="B3465" s="46">
        <v>11160.0</v>
      </c>
      <c r="C3465" s="46"/>
      <c r="D3465" s="46"/>
    </row>
    <row r="3466">
      <c r="A3466" s="47">
        <v>45730.68763888889</v>
      </c>
      <c r="B3466" s="46">
        <v>9400.0</v>
      </c>
      <c r="C3466" s="46"/>
      <c r="D3466" s="46"/>
    </row>
    <row r="3467">
      <c r="A3467" s="47">
        <v>45730.688622685186</v>
      </c>
      <c r="B3467" s="46">
        <v>11020.0</v>
      </c>
      <c r="C3467" s="46"/>
      <c r="D3467" s="46"/>
    </row>
    <row r="3468">
      <c r="A3468" s="47">
        <v>45730.69905092593</v>
      </c>
      <c r="B3468" s="46">
        <v>13980.0</v>
      </c>
      <c r="C3468" s="46"/>
      <c r="D3468" s="46"/>
    </row>
    <row r="3469">
      <c r="A3469" s="47">
        <v>45730.70097222222</v>
      </c>
      <c r="B3469" s="46">
        <v>2740.0</v>
      </c>
      <c r="C3469" s="46"/>
      <c r="D3469" s="46"/>
    </row>
    <row r="3470">
      <c r="A3470" s="47">
        <v>45731.52854166667</v>
      </c>
      <c r="B3470" s="46">
        <v>18420.0</v>
      </c>
      <c r="C3470" s="46"/>
      <c r="D3470" s="46"/>
    </row>
    <row r="3471">
      <c r="A3471" s="47">
        <v>45731.52885416667</v>
      </c>
      <c r="B3471" s="46">
        <v>10740.0</v>
      </c>
      <c r="C3471" s="46"/>
      <c r="D3471" s="46"/>
    </row>
    <row r="3472">
      <c r="A3472" s="47">
        <v>45731.53538194444</v>
      </c>
      <c r="B3472" s="46">
        <v>10020.0</v>
      </c>
      <c r="C3472" s="46"/>
      <c r="D3472" s="46"/>
    </row>
    <row r="3473">
      <c r="A3473" s="47">
        <v>45731.55165509259</v>
      </c>
      <c r="B3473" s="46">
        <v>10300.0</v>
      </c>
      <c r="C3473" s="46"/>
      <c r="D3473" s="46"/>
    </row>
    <row r="3474">
      <c r="A3474" s="47">
        <v>45731.55730324074</v>
      </c>
      <c r="B3474" s="46">
        <v>9960.0</v>
      </c>
      <c r="C3474" s="46"/>
      <c r="D3474" s="46"/>
    </row>
    <row r="3475">
      <c r="A3475" s="47">
        <v>45731.62159722222</v>
      </c>
      <c r="B3475" s="46">
        <v>17000.0</v>
      </c>
      <c r="C3475" s="46"/>
      <c r="D3475" s="46"/>
    </row>
    <row r="3476">
      <c r="A3476" s="47">
        <v>45733.289143518516</v>
      </c>
      <c r="B3476" s="46">
        <v>10660.0</v>
      </c>
      <c r="C3476" s="46"/>
      <c r="D3476" s="46"/>
    </row>
    <row r="3477">
      <c r="A3477" s="47">
        <v>45733.28939814815</v>
      </c>
      <c r="B3477" s="46">
        <v>9380.0</v>
      </c>
      <c r="C3477" s="46"/>
      <c r="D3477" s="46"/>
    </row>
    <row r="3478">
      <c r="A3478" s="47">
        <v>45733.28994212963</v>
      </c>
      <c r="B3478" s="46">
        <v>10260.0</v>
      </c>
      <c r="C3478" s="46"/>
      <c r="D3478" s="46"/>
    </row>
    <row r="3479">
      <c r="A3479" s="47">
        <v>45733.29315972222</v>
      </c>
      <c r="B3479" s="46">
        <v>10120.0</v>
      </c>
      <c r="C3479" s="46"/>
      <c r="D3479" s="46"/>
    </row>
    <row r="3480">
      <c r="A3480" s="47">
        <v>45733.29445601852</v>
      </c>
      <c r="B3480" s="46">
        <v>9900.0</v>
      </c>
      <c r="C3480" s="46"/>
      <c r="D3480" s="46"/>
    </row>
    <row r="3481">
      <c r="A3481" s="47">
        <v>45733.295648148145</v>
      </c>
      <c r="B3481" s="46">
        <v>32940.0</v>
      </c>
      <c r="C3481" s="48" t="s">
        <v>4013</v>
      </c>
      <c r="D3481" s="48"/>
    </row>
    <row r="3482">
      <c r="A3482" s="47">
        <v>45733.322916666664</v>
      </c>
      <c r="B3482" s="46">
        <v>17040.0</v>
      </c>
      <c r="C3482" s="46"/>
      <c r="D3482" s="46"/>
    </row>
    <row r="3483">
      <c r="A3483" s="47">
        <v>45733.326157407406</v>
      </c>
      <c r="B3483" s="46">
        <v>12120.0</v>
      </c>
      <c r="C3483" s="46"/>
      <c r="D3483" s="46"/>
    </row>
    <row r="3484">
      <c r="A3484" s="47">
        <v>45733.335185185184</v>
      </c>
      <c r="B3484" s="46">
        <v>3560.0</v>
      </c>
      <c r="C3484" s="46"/>
      <c r="D3484" s="46"/>
    </row>
    <row r="3485">
      <c r="A3485" s="47">
        <v>45733.33545138889</v>
      </c>
      <c r="B3485" s="46">
        <v>10680.0</v>
      </c>
      <c r="C3485" s="46"/>
      <c r="D3485" s="46"/>
    </row>
    <row r="3486">
      <c r="A3486" s="47">
        <v>45733.33578703704</v>
      </c>
      <c r="B3486" s="46">
        <v>3580.0</v>
      </c>
      <c r="C3486" s="48" t="s">
        <v>3989</v>
      </c>
      <c r="D3486" s="48"/>
    </row>
    <row r="3487">
      <c r="A3487" s="47">
        <v>45733.337002314816</v>
      </c>
      <c r="B3487" s="46">
        <v>10580.0</v>
      </c>
      <c r="C3487" s="46"/>
      <c r="D3487" s="46"/>
    </row>
    <row r="3488">
      <c r="A3488" s="47">
        <v>45733.35046296296</v>
      </c>
      <c r="B3488" s="46">
        <v>2900.0</v>
      </c>
      <c r="C3488" s="46"/>
      <c r="D3488" s="46"/>
    </row>
    <row r="3489">
      <c r="A3489" s="47">
        <v>45733.354108796295</v>
      </c>
      <c r="B3489" s="46">
        <v>3340.0</v>
      </c>
      <c r="C3489" s="48" t="s">
        <v>4017</v>
      </c>
      <c r="D3489" s="48"/>
    </row>
    <row r="3490">
      <c r="A3490" s="47">
        <v>45733.362916666665</v>
      </c>
      <c r="B3490" s="46">
        <v>12940.0</v>
      </c>
      <c r="C3490" s="48" t="s">
        <v>4021</v>
      </c>
      <c r="D3490" s="48"/>
    </row>
    <row r="3491">
      <c r="A3491" s="47">
        <v>45733.36377314815</v>
      </c>
      <c r="B3491" s="46">
        <v>2140.0</v>
      </c>
      <c r="C3491" s="46"/>
      <c r="D3491" s="46"/>
    </row>
    <row r="3492">
      <c r="A3492" s="47">
        <v>45733.36530092593</v>
      </c>
      <c r="B3492" s="46">
        <v>2680.0</v>
      </c>
      <c r="C3492" s="46"/>
      <c r="D3492" s="46"/>
    </row>
    <row r="3493">
      <c r="A3493" s="47">
        <v>45733.368993055556</v>
      </c>
      <c r="B3493" s="46">
        <v>13700.0</v>
      </c>
      <c r="C3493" s="46"/>
      <c r="D3493" s="46"/>
    </row>
    <row r="3494">
      <c r="A3494" s="47">
        <v>45733.36990740741</v>
      </c>
      <c r="B3494" s="46">
        <v>3400.0</v>
      </c>
      <c r="C3494" s="46"/>
      <c r="D3494" s="46"/>
    </row>
    <row r="3495">
      <c r="A3495" s="47">
        <v>45733.375451388885</v>
      </c>
      <c r="B3495" s="46">
        <v>2020.0</v>
      </c>
      <c r="C3495" s="46"/>
      <c r="D3495" s="46"/>
    </row>
    <row r="3496">
      <c r="A3496" s="47">
        <v>45733.37552083333</v>
      </c>
      <c r="B3496" s="46">
        <v>3260.0</v>
      </c>
      <c r="C3496" s="46"/>
      <c r="D3496" s="46"/>
    </row>
    <row r="3497">
      <c r="A3497" s="47">
        <v>45733.384305555555</v>
      </c>
      <c r="B3497" s="46">
        <v>11240.0</v>
      </c>
      <c r="C3497" s="46"/>
      <c r="D3497" s="46"/>
    </row>
    <row r="3498">
      <c r="A3498" s="47">
        <v>45733.38449074074</v>
      </c>
      <c r="B3498" s="46">
        <v>13740.0</v>
      </c>
      <c r="C3498" s="46"/>
      <c r="D3498" s="46"/>
    </row>
    <row r="3499">
      <c r="A3499" s="47">
        <v>45733.38642361111</v>
      </c>
      <c r="B3499" s="46">
        <v>32160.0</v>
      </c>
      <c r="C3499" s="48" t="s">
        <v>4013</v>
      </c>
      <c r="D3499" s="48"/>
    </row>
    <row r="3500">
      <c r="A3500" s="47">
        <v>45733.40081018519</v>
      </c>
      <c r="B3500" s="46">
        <v>10820.0</v>
      </c>
      <c r="C3500" s="48" t="s">
        <v>4089</v>
      </c>
      <c r="D3500" s="48"/>
    </row>
    <row r="3501">
      <c r="A3501" s="47">
        <v>45733.40655092592</v>
      </c>
      <c r="B3501" s="46">
        <v>3140.0</v>
      </c>
      <c r="C3501" s="48" t="s">
        <v>4017</v>
      </c>
      <c r="D3501" s="48"/>
    </row>
    <row r="3502">
      <c r="A3502" s="47">
        <v>45733.409907407404</v>
      </c>
      <c r="B3502" s="46">
        <v>10500.0</v>
      </c>
      <c r="C3502" s="46"/>
      <c r="D3502" s="46"/>
    </row>
    <row r="3503">
      <c r="A3503" s="47">
        <v>45733.41392361111</v>
      </c>
      <c r="B3503" s="46">
        <v>2700.0</v>
      </c>
      <c r="C3503" s="48" t="s">
        <v>4077</v>
      </c>
      <c r="D3503" s="48"/>
    </row>
    <row r="3504">
      <c r="A3504" s="47">
        <v>45733.442881944444</v>
      </c>
      <c r="B3504" s="46">
        <v>2880.0</v>
      </c>
      <c r="C3504" s="46"/>
      <c r="D3504" s="46"/>
    </row>
    <row r="3505">
      <c r="A3505" s="47">
        <v>45733.444560185184</v>
      </c>
      <c r="B3505" s="46">
        <v>20220.0</v>
      </c>
      <c r="C3505" s="48" t="s">
        <v>4504</v>
      </c>
      <c r="D3505" s="48"/>
    </row>
    <row r="3506">
      <c r="A3506" s="47">
        <v>45733.45174768518</v>
      </c>
      <c r="B3506" s="46">
        <v>12100.0</v>
      </c>
      <c r="C3506" s="48" t="s">
        <v>4555</v>
      </c>
      <c r="D3506" s="48"/>
    </row>
    <row r="3507">
      <c r="A3507" s="47">
        <v>45733.45261574074</v>
      </c>
      <c r="B3507" s="46">
        <v>2900.0</v>
      </c>
      <c r="C3507" s="46"/>
      <c r="D3507" s="46"/>
    </row>
    <row r="3508">
      <c r="A3508" s="47">
        <v>45733.45722222222</v>
      </c>
      <c r="B3508" s="46">
        <v>15720.0</v>
      </c>
      <c r="C3508" s="46"/>
      <c r="D3508" s="46"/>
    </row>
    <row r="3509">
      <c r="A3509" s="47">
        <v>45733.462905092594</v>
      </c>
      <c r="B3509" s="46">
        <v>13660.0</v>
      </c>
      <c r="C3509" s="46"/>
      <c r="D3509" s="46"/>
    </row>
    <row r="3510">
      <c r="A3510" s="47">
        <v>45733.46430555556</v>
      </c>
      <c r="B3510" s="46">
        <v>10660.0</v>
      </c>
      <c r="C3510" s="46"/>
      <c r="D3510" s="46"/>
    </row>
    <row r="3511">
      <c r="A3511" s="47">
        <v>45733.46971064815</v>
      </c>
      <c r="B3511" s="46">
        <v>16420.0</v>
      </c>
      <c r="C3511" s="48" t="s">
        <v>4098</v>
      </c>
      <c r="D3511" s="48"/>
    </row>
    <row r="3512">
      <c r="A3512" s="47">
        <v>45733.472905092596</v>
      </c>
      <c r="B3512" s="46">
        <v>2800.0</v>
      </c>
      <c r="C3512" s="48" t="s">
        <v>3445</v>
      </c>
      <c r="D3512" s="48"/>
    </row>
    <row r="3513">
      <c r="A3513" s="47">
        <v>45733.47556712963</v>
      </c>
      <c r="B3513" s="46">
        <v>32220.0</v>
      </c>
      <c r="C3513" s="48" t="s">
        <v>4013</v>
      </c>
      <c r="D3513" s="48"/>
    </row>
    <row r="3514">
      <c r="A3514" s="47">
        <v>45733.48339120371</v>
      </c>
      <c r="B3514" s="46">
        <v>10260.0</v>
      </c>
      <c r="C3514" s="46"/>
      <c r="D3514" s="46"/>
    </row>
    <row r="3515">
      <c r="A3515" s="47">
        <v>45733.48809027778</v>
      </c>
      <c r="B3515" s="46">
        <v>10900.0</v>
      </c>
      <c r="C3515" s="48" t="s">
        <v>4483</v>
      </c>
      <c r="D3515" s="48"/>
    </row>
    <row r="3516">
      <c r="A3516" s="47">
        <v>45733.48835648148</v>
      </c>
      <c r="B3516" s="46">
        <v>3580.0</v>
      </c>
      <c r="C3516" s="48" t="s">
        <v>3317</v>
      </c>
      <c r="D3516" s="48"/>
    </row>
    <row r="3517">
      <c r="A3517" s="47">
        <v>45733.49025462963</v>
      </c>
      <c r="B3517" s="46">
        <v>13720.0</v>
      </c>
      <c r="C3517" s="46"/>
      <c r="D3517" s="46"/>
    </row>
    <row r="3518">
      <c r="A3518" s="47">
        <v>45733.49594907407</v>
      </c>
      <c r="B3518" s="46">
        <v>2080.0</v>
      </c>
      <c r="C3518" s="48" t="s">
        <v>4381</v>
      </c>
      <c r="D3518" s="48"/>
    </row>
    <row r="3519">
      <c r="A3519" s="47">
        <v>45733.49898148148</v>
      </c>
      <c r="B3519" s="46">
        <v>3080.0</v>
      </c>
      <c r="C3519" s="46"/>
      <c r="D3519" s="46"/>
    </row>
    <row r="3520">
      <c r="A3520" s="47">
        <v>45733.50226851852</v>
      </c>
      <c r="B3520" s="46">
        <v>16600.0</v>
      </c>
      <c r="C3520" s="46"/>
      <c r="D3520" s="46"/>
    </row>
    <row r="3521">
      <c r="A3521" s="47">
        <v>45733.506273148145</v>
      </c>
      <c r="B3521" s="46">
        <v>10140.0</v>
      </c>
      <c r="C3521" s="46"/>
      <c r="D3521" s="46"/>
    </row>
    <row r="3522">
      <c r="A3522" s="47">
        <v>45733.538831018515</v>
      </c>
      <c r="B3522" s="46">
        <v>11160.0</v>
      </c>
      <c r="C3522" s="48" t="s">
        <v>4562</v>
      </c>
      <c r="D3522" s="48"/>
    </row>
    <row r="3523">
      <c r="A3523" s="47">
        <v>45733.54332175926</v>
      </c>
      <c r="B3523" s="46">
        <v>11840.0</v>
      </c>
      <c r="C3523" s="48" t="s">
        <v>4299</v>
      </c>
      <c r="D3523" s="48"/>
    </row>
    <row r="3524">
      <c r="A3524" s="47">
        <v>45733.54840277778</v>
      </c>
      <c r="B3524" s="46">
        <v>9940.0</v>
      </c>
      <c r="C3524" s="46"/>
      <c r="D3524" s="46"/>
    </row>
    <row r="3525">
      <c r="A3525" s="47">
        <v>45733.56638888889</v>
      </c>
      <c r="B3525" s="46">
        <v>16100.0</v>
      </c>
      <c r="C3525" s="46"/>
      <c r="D3525" s="46"/>
    </row>
    <row r="3526">
      <c r="A3526" s="47">
        <v>45733.575</v>
      </c>
      <c r="B3526" s="46">
        <v>2880.0</v>
      </c>
      <c r="C3526" s="46"/>
      <c r="D3526" s="46"/>
    </row>
    <row r="3527">
      <c r="A3527" s="47">
        <v>45733.588321759256</v>
      </c>
      <c r="B3527" s="46">
        <v>17880.0</v>
      </c>
      <c r="C3527" s="48" t="s">
        <v>4428</v>
      </c>
      <c r="D3527" s="48"/>
    </row>
    <row r="3528">
      <c r="A3528" s="47">
        <v>45733.58938657407</v>
      </c>
      <c r="B3528" s="46">
        <v>10360.0</v>
      </c>
      <c r="C3528" s="46"/>
      <c r="D3528" s="46"/>
    </row>
    <row r="3529">
      <c r="A3529" s="47">
        <v>45733.58998842593</v>
      </c>
      <c r="B3529" s="46">
        <v>13660.0</v>
      </c>
      <c r="C3529" s="46"/>
      <c r="D3529" s="46"/>
    </row>
    <row r="3530">
      <c r="A3530" s="47">
        <v>45733.59143518518</v>
      </c>
      <c r="B3530" s="46">
        <v>12700.0</v>
      </c>
      <c r="C3530" s="48" t="s">
        <v>4507</v>
      </c>
      <c r="D3530" s="48"/>
    </row>
    <row r="3531">
      <c r="A3531" s="47">
        <v>45733.59601851852</v>
      </c>
      <c r="B3531" s="46">
        <v>22840.0</v>
      </c>
      <c r="C3531" s="46"/>
      <c r="D3531" s="46"/>
    </row>
    <row r="3532">
      <c r="A3532" s="47">
        <v>45733.59693287037</v>
      </c>
      <c r="B3532" s="46">
        <v>2940.0</v>
      </c>
      <c r="C3532" s="48" t="s">
        <v>4563</v>
      </c>
      <c r="D3532" s="48"/>
    </row>
    <row r="3533">
      <c r="A3533" s="47">
        <v>45733.603483796294</v>
      </c>
      <c r="B3533" s="46">
        <v>9840.0</v>
      </c>
      <c r="C3533" s="46"/>
      <c r="D3533" s="46"/>
    </row>
    <row r="3534">
      <c r="A3534" s="47">
        <v>45733.60430555556</v>
      </c>
      <c r="B3534" s="46">
        <v>32560.0</v>
      </c>
      <c r="C3534" s="48" t="s">
        <v>4013</v>
      </c>
      <c r="D3534" s="48"/>
    </row>
    <row r="3535">
      <c r="A3535" s="47">
        <v>45733.61142361111</v>
      </c>
      <c r="B3535" s="46">
        <v>2880.0</v>
      </c>
      <c r="C3535" s="46"/>
      <c r="D3535" s="46"/>
    </row>
    <row r="3536">
      <c r="A3536" s="47">
        <v>45733.613229166665</v>
      </c>
      <c r="B3536" s="46">
        <v>10100.0</v>
      </c>
      <c r="C3536" s="46"/>
      <c r="D3536" s="46"/>
    </row>
    <row r="3537">
      <c r="A3537" s="47">
        <v>45733.61488425926</v>
      </c>
      <c r="B3537" s="46">
        <v>9800.0</v>
      </c>
      <c r="C3537" s="46"/>
      <c r="D3537" s="46"/>
    </row>
    <row r="3538">
      <c r="A3538" s="47">
        <v>45733.61883101852</v>
      </c>
      <c r="B3538" s="46">
        <v>3760.0</v>
      </c>
      <c r="C3538" s="46"/>
      <c r="D3538" s="46"/>
    </row>
    <row r="3539">
      <c r="A3539" s="47">
        <v>45733.62464120371</v>
      </c>
      <c r="B3539" s="46">
        <v>3220.0</v>
      </c>
      <c r="C3539" s="46"/>
      <c r="D3539" s="46"/>
    </row>
    <row r="3540">
      <c r="A3540" s="47">
        <v>45733.628217592595</v>
      </c>
      <c r="B3540" s="46">
        <v>3680.0</v>
      </c>
      <c r="C3540" s="48" t="s">
        <v>4112</v>
      </c>
      <c r="D3540" s="48"/>
    </row>
    <row r="3541">
      <c r="A3541" s="47">
        <v>45733.635034722225</v>
      </c>
      <c r="B3541" s="46">
        <v>2560.0</v>
      </c>
      <c r="C3541" s="48" t="s">
        <v>4114</v>
      </c>
      <c r="D3541" s="48"/>
    </row>
    <row r="3542">
      <c r="A3542" s="47">
        <v>45733.63818287037</v>
      </c>
      <c r="B3542" s="46">
        <v>16600.0</v>
      </c>
      <c r="C3542" s="46"/>
      <c r="D3542" s="46"/>
    </row>
    <row r="3543">
      <c r="A3543" s="47">
        <v>45733.66204861111</v>
      </c>
      <c r="B3543" s="46">
        <v>3300.0</v>
      </c>
      <c r="C3543" s="48" t="s">
        <v>4564</v>
      </c>
      <c r="D3543" s="48"/>
    </row>
    <row r="3544">
      <c r="A3544" s="47">
        <v>45733.66570601852</v>
      </c>
      <c r="B3544" s="46">
        <v>2840.0</v>
      </c>
      <c r="C3544" s="48" t="s">
        <v>4564</v>
      </c>
      <c r="D3544" s="48"/>
    </row>
    <row r="3545">
      <c r="A3545" s="47">
        <v>45733.666180555556</v>
      </c>
      <c r="B3545" s="46">
        <v>12280.0</v>
      </c>
      <c r="C3545" s="48" t="s">
        <v>4503</v>
      </c>
      <c r="D3545" s="48"/>
    </row>
    <row r="3546">
      <c r="A3546" s="47">
        <v>45733.66984953704</v>
      </c>
      <c r="B3546" s="46">
        <v>17540.0</v>
      </c>
      <c r="C3546" s="46"/>
      <c r="D3546" s="46"/>
    </row>
    <row r="3547">
      <c r="A3547" s="47">
        <v>45733.67491898148</v>
      </c>
      <c r="B3547" s="46">
        <v>9620.0</v>
      </c>
      <c r="C3547" s="46"/>
      <c r="D3547" s="46"/>
    </row>
    <row r="3548">
      <c r="A3548" s="47">
        <v>45733.684386574074</v>
      </c>
      <c r="B3548" s="46">
        <v>13740.0</v>
      </c>
      <c r="C3548" s="46"/>
      <c r="D3548" s="46"/>
    </row>
    <row r="3549">
      <c r="A3549" s="47">
        <v>45733.68881944445</v>
      </c>
      <c r="B3549" s="46">
        <v>11120.0</v>
      </c>
      <c r="C3549" s="46"/>
      <c r="D3549" s="46"/>
    </row>
    <row r="3550">
      <c r="A3550" s="47">
        <v>45733.688935185186</v>
      </c>
      <c r="B3550" s="46">
        <v>10660.0</v>
      </c>
      <c r="C3550" s="46"/>
      <c r="D3550" s="46"/>
    </row>
    <row r="3551">
      <c r="A3551" s="47">
        <v>45733.69940972222</v>
      </c>
      <c r="B3551" s="46">
        <v>10920.0</v>
      </c>
      <c r="C3551" s="48" t="s">
        <v>4565</v>
      </c>
      <c r="D3551" s="48"/>
    </row>
    <row r="3552">
      <c r="A3552" s="47">
        <v>45733.70462962963</v>
      </c>
      <c r="B3552" s="46">
        <v>10220.0</v>
      </c>
      <c r="C3552" s="46"/>
      <c r="D3552" s="46"/>
    </row>
    <row r="3553">
      <c r="A3553" s="47">
        <v>45733.70545138889</v>
      </c>
      <c r="B3553" s="46">
        <v>2580.0</v>
      </c>
      <c r="C3553" s="46"/>
      <c r="D3553" s="46"/>
    </row>
    <row r="3554">
      <c r="A3554" s="47">
        <v>45733.72268518519</v>
      </c>
      <c r="B3554" s="46">
        <v>9340.0</v>
      </c>
      <c r="C3554" s="46"/>
      <c r="D3554" s="46"/>
    </row>
    <row r="3555">
      <c r="A3555" s="47">
        <v>45733.726689814815</v>
      </c>
      <c r="B3555" s="46">
        <v>16740.0</v>
      </c>
      <c r="C3555" s="46"/>
      <c r="D3555" s="46"/>
    </row>
    <row r="3556">
      <c r="A3556" s="47">
        <v>45733.74300925926</v>
      </c>
      <c r="B3556" s="46">
        <v>3940.0</v>
      </c>
      <c r="C3556" s="46"/>
      <c r="D3556" s="46"/>
    </row>
    <row r="3557">
      <c r="A3557" s="47">
        <v>45733.76028935185</v>
      </c>
      <c r="B3557" s="46">
        <v>9360.0</v>
      </c>
      <c r="C3557" s="46"/>
      <c r="D3557" s="46"/>
    </row>
    <row r="3558">
      <c r="A3558" s="47">
        <v>45734.28090277778</v>
      </c>
      <c r="B3558" s="46">
        <v>9400.0</v>
      </c>
      <c r="C3558" s="46"/>
      <c r="D3558" s="46"/>
    </row>
    <row r="3559">
      <c r="A3559" s="47">
        <v>45734.289988425924</v>
      </c>
      <c r="B3559" s="46">
        <v>10080.0</v>
      </c>
      <c r="C3559" s="46"/>
      <c r="D3559" s="46"/>
    </row>
    <row r="3560">
      <c r="A3560" s="47">
        <v>45734.29106481482</v>
      </c>
      <c r="B3560" s="46">
        <v>9240.0</v>
      </c>
      <c r="C3560" s="46"/>
      <c r="D3560" s="46"/>
    </row>
    <row r="3561">
      <c r="A3561" s="47">
        <v>45734.293912037036</v>
      </c>
      <c r="B3561" s="46">
        <v>31140.0</v>
      </c>
      <c r="C3561" s="46"/>
      <c r="D3561" s="46"/>
    </row>
    <row r="3562">
      <c r="A3562" s="47">
        <v>45734.301828703705</v>
      </c>
      <c r="B3562" s="46">
        <v>9880.0</v>
      </c>
      <c r="C3562" s="46"/>
      <c r="D3562" s="46"/>
    </row>
    <row r="3563">
      <c r="A3563" s="47">
        <v>45734.30204861111</v>
      </c>
      <c r="B3563" s="46">
        <v>10280.0</v>
      </c>
      <c r="C3563" s="46"/>
      <c r="D3563" s="46"/>
    </row>
    <row r="3564">
      <c r="A3564" s="47">
        <v>45734.33483796296</v>
      </c>
      <c r="B3564" s="46">
        <v>18880.0</v>
      </c>
      <c r="C3564" s="48" t="s">
        <v>4308</v>
      </c>
      <c r="D3564" s="48"/>
    </row>
    <row r="3565">
      <c r="A3565" s="47">
        <v>45734.335023148145</v>
      </c>
      <c r="B3565" s="46">
        <v>12040.0</v>
      </c>
      <c r="C3565" s="48" t="s">
        <v>4500</v>
      </c>
      <c r="D3565" s="48"/>
    </row>
    <row r="3566">
      <c r="A3566" s="47">
        <v>45734.3425</v>
      </c>
      <c r="B3566" s="46">
        <v>11040.0</v>
      </c>
      <c r="C3566" s="46"/>
      <c r="D3566" s="46"/>
    </row>
    <row r="3567">
      <c r="A3567" s="47">
        <v>45734.34259259259</v>
      </c>
      <c r="B3567" s="46">
        <v>2560.0</v>
      </c>
      <c r="C3567" s="46"/>
      <c r="D3567" s="46"/>
    </row>
    <row r="3568">
      <c r="A3568" s="47">
        <v>45734.343564814815</v>
      </c>
      <c r="B3568" s="46">
        <v>3580.0</v>
      </c>
      <c r="C3568" s="48" t="s">
        <v>4035</v>
      </c>
      <c r="D3568" s="48"/>
    </row>
    <row r="3569">
      <c r="A3569" s="47">
        <v>45734.345358796294</v>
      </c>
      <c r="B3569" s="46">
        <v>2520.0</v>
      </c>
      <c r="C3569" s="46"/>
      <c r="D3569" s="46"/>
    </row>
    <row r="3570">
      <c r="A3570" s="47">
        <v>45734.34607638889</v>
      </c>
      <c r="B3570" s="46">
        <v>2740.0</v>
      </c>
      <c r="C3570" s="46"/>
      <c r="D3570" s="46"/>
    </row>
    <row r="3571">
      <c r="A3571" s="47">
        <v>45734.34923611111</v>
      </c>
      <c r="B3571" s="46">
        <v>3040.0</v>
      </c>
      <c r="C3571" s="48" t="s">
        <v>4017</v>
      </c>
      <c r="D3571" s="48"/>
    </row>
    <row r="3572">
      <c r="A3572" s="47">
        <v>45734.35443287037</v>
      </c>
      <c r="B3572" s="46">
        <v>10100.0</v>
      </c>
      <c r="C3572" s="46"/>
      <c r="D3572" s="46"/>
    </row>
    <row r="3573">
      <c r="A3573" s="47">
        <v>45734.35451388889</v>
      </c>
      <c r="B3573" s="46">
        <v>10880.0</v>
      </c>
      <c r="C3573" s="46"/>
      <c r="D3573" s="46"/>
    </row>
    <row r="3574">
      <c r="A3574" s="47">
        <v>45734.35865740741</v>
      </c>
      <c r="B3574" s="46">
        <v>5440.0</v>
      </c>
      <c r="C3574" s="46"/>
      <c r="D3574" s="46"/>
    </row>
    <row r="3575">
      <c r="A3575" s="47">
        <v>45734.37327546296</v>
      </c>
      <c r="B3575" s="46">
        <v>13900.0</v>
      </c>
      <c r="C3575" s="46"/>
      <c r="D3575" s="46"/>
    </row>
    <row r="3576">
      <c r="A3576" s="47">
        <v>45734.376967592594</v>
      </c>
      <c r="B3576" s="46">
        <v>10060.0</v>
      </c>
      <c r="C3576" s="46"/>
      <c r="D3576" s="46"/>
    </row>
    <row r="3577">
      <c r="A3577" s="47">
        <v>45734.37997685185</v>
      </c>
      <c r="B3577" s="46">
        <v>33660.0</v>
      </c>
      <c r="C3577" s="48" t="s">
        <v>4171</v>
      </c>
      <c r="D3577" s="48"/>
    </row>
    <row r="3578">
      <c r="A3578" s="47">
        <v>45734.38408564815</v>
      </c>
      <c r="B3578" s="46">
        <v>2620.0</v>
      </c>
      <c r="C3578" s="48" t="s">
        <v>4017</v>
      </c>
      <c r="D3578" s="48"/>
    </row>
    <row r="3579">
      <c r="A3579" s="47">
        <v>45734.38693287037</v>
      </c>
      <c r="B3579" s="46">
        <v>31500.0</v>
      </c>
      <c r="C3579" s="48" t="s">
        <v>4013</v>
      </c>
      <c r="D3579" s="48"/>
    </row>
    <row r="3580">
      <c r="A3580" s="47">
        <v>45734.390069444446</v>
      </c>
      <c r="B3580" s="46">
        <v>2880.0</v>
      </c>
      <c r="C3580" s="48" t="s">
        <v>4031</v>
      </c>
      <c r="D3580" s="48"/>
    </row>
    <row r="3581">
      <c r="A3581" s="47">
        <v>45734.39288194444</v>
      </c>
      <c r="B3581" s="46">
        <v>2140.0</v>
      </c>
      <c r="C3581" s="48" t="s">
        <v>4566</v>
      </c>
      <c r="D3581" s="48"/>
    </row>
    <row r="3582">
      <c r="A3582" s="47">
        <v>45734.40091435185</v>
      </c>
      <c r="B3582" s="46">
        <v>16660.0</v>
      </c>
      <c r="C3582" s="48" t="s">
        <v>4538</v>
      </c>
      <c r="D3582" s="48"/>
    </row>
    <row r="3583">
      <c r="A3583" s="47">
        <v>45734.40112268519</v>
      </c>
      <c r="B3583" s="46">
        <v>2800.0</v>
      </c>
      <c r="C3583" s="48" t="s">
        <v>4032</v>
      </c>
      <c r="D3583" s="48"/>
    </row>
    <row r="3584">
      <c r="A3584" s="47">
        <v>45734.40274305556</v>
      </c>
      <c r="B3584" s="46">
        <v>2040.0</v>
      </c>
      <c r="C3584" s="48" t="s">
        <v>4567</v>
      </c>
      <c r="D3584" s="48"/>
    </row>
    <row r="3585">
      <c r="A3585" s="47">
        <v>45734.42251157408</v>
      </c>
      <c r="B3585" s="46">
        <v>16640.0</v>
      </c>
      <c r="C3585" s="48" t="s">
        <v>4568</v>
      </c>
      <c r="D3585" s="48"/>
    </row>
    <row r="3586">
      <c r="A3586" s="47">
        <v>45734.42304398148</v>
      </c>
      <c r="B3586" s="46">
        <v>9980.0</v>
      </c>
      <c r="C3586" s="46"/>
      <c r="D3586" s="46"/>
    </row>
    <row r="3587">
      <c r="A3587" s="47">
        <v>45734.42563657407</v>
      </c>
      <c r="B3587" s="46">
        <v>17880.0</v>
      </c>
      <c r="C3587" s="48" t="s">
        <v>4569</v>
      </c>
      <c r="D3587" s="48"/>
    </row>
    <row r="3588">
      <c r="A3588" s="47">
        <v>45734.437951388885</v>
      </c>
      <c r="B3588" s="46">
        <v>10600.0</v>
      </c>
      <c r="C3588" s="46"/>
      <c r="D3588" s="46"/>
    </row>
    <row r="3589">
      <c r="A3589" s="47">
        <v>45734.469201388885</v>
      </c>
      <c r="B3589" s="46">
        <v>13700.0</v>
      </c>
      <c r="C3589" s="46"/>
      <c r="D3589" s="46"/>
    </row>
    <row r="3590">
      <c r="A3590" s="47">
        <v>45734.48042824074</v>
      </c>
      <c r="B3590" s="46">
        <v>17480.0</v>
      </c>
      <c r="C3590" s="48" t="s">
        <v>4428</v>
      </c>
      <c r="D3590" s="48"/>
    </row>
    <row r="3591">
      <c r="A3591" s="47">
        <v>45734.4896875</v>
      </c>
      <c r="B3591" s="46">
        <v>30400.0</v>
      </c>
      <c r="C3591" s="48" t="s">
        <v>4570</v>
      </c>
      <c r="D3591" s="48"/>
    </row>
    <row r="3592">
      <c r="A3592" s="47">
        <v>45734.494363425925</v>
      </c>
      <c r="B3592" s="46">
        <v>14260.0</v>
      </c>
      <c r="C3592" s="48" t="s">
        <v>4571</v>
      </c>
      <c r="D3592" s="48"/>
    </row>
    <row r="3593">
      <c r="A3593" s="47">
        <v>45734.49900462963</v>
      </c>
      <c r="B3593" s="46">
        <v>10500.0</v>
      </c>
      <c r="C3593" s="46"/>
      <c r="D3593" s="46"/>
    </row>
    <row r="3594">
      <c r="A3594" s="47">
        <v>45734.501979166664</v>
      </c>
      <c r="B3594" s="46">
        <v>10100.0</v>
      </c>
      <c r="C3594" s="46"/>
      <c r="D3594" s="46"/>
    </row>
    <row r="3595">
      <c r="A3595" s="47">
        <v>45734.51204861111</v>
      </c>
      <c r="B3595" s="46">
        <v>17600.0</v>
      </c>
      <c r="C3595" s="48" t="s">
        <v>4572</v>
      </c>
      <c r="D3595" s="48"/>
    </row>
    <row r="3596">
      <c r="A3596" s="47">
        <v>45734.521469907406</v>
      </c>
      <c r="B3596" s="46">
        <v>3320.0</v>
      </c>
      <c r="C3596" s="48" t="s">
        <v>4457</v>
      </c>
      <c r="D3596" s="48"/>
    </row>
    <row r="3597">
      <c r="A3597" s="47">
        <v>45734.524513888886</v>
      </c>
      <c r="B3597" s="46">
        <v>3140.0</v>
      </c>
      <c r="C3597" s="46"/>
      <c r="D3597" s="46"/>
    </row>
    <row r="3598">
      <c r="A3598" s="47">
        <v>45734.531851851854</v>
      </c>
      <c r="B3598" s="46">
        <v>2820.0</v>
      </c>
      <c r="C3598" s="48" t="s">
        <v>744</v>
      </c>
      <c r="D3598" s="48"/>
    </row>
    <row r="3599">
      <c r="A3599" s="47">
        <v>45734.53461805556</v>
      </c>
      <c r="B3599" s="46">
        <v>2620.0</v>
      </c>
      <c r="C3599" s="46"/>
      <c r="D3599" s="46"/>
    </row>
    <row r="3600">
      <c r="A3600" s="47">
        <v>45734.55799768519</v>
      </c>
      <c r="B3600" s="46">
        <v>10300.0</v>
      </c>
      <c r="C3600" s="46"/>
      <c r="D3600" s="46"/>
    </row>
    <row r="3601">
      <c r="A3601" s="47">
        <v>45734.562523148146</v>
      </c>
      <c r="B3601" s="46">
        <v>22360.0</v>
      </c>
      <c r="C3601" s="48" t="s">
        <v>4178</v>
      </c>
      <c r="D3601" s="48"/>
    </row>
    <row r="3602">
      <c r="A3602" s="47">
        <v>45734.56721064815</v>
      </c>
      <c r="B3602" s="46">
        <v>2620.0</v>
      </c>
      <c r="C3602" s="48" t="s">
        <v>3445</v>
      </c>
      <c r="D3602" s="48"/>
    </row>
    <row r="3603">
      <c r="A3603" s="47">
        <v>45734.57305555556</v>
      </c>
      <c r="B3603" s="46">
        <v>9080.0</v>
      </c>
      <c r="C3603" s="46"/>
      <c r="D3603" s="46"/>
    </row>
    <row r="3604">
      <c r="A3604" s="47">
        <v>45734.57678240741</v>
      </c>
      <c r="B3604" s="46">
        <v>3020.0</v>
      </c>
      <c r="C3604" s="48" t="s">
        <v>4035</v>
      </c>
      <c r="D3604" s="48"/>
    </row>
    <row r="3605">
      <c r="A3605" s="47">
        <v>45734.58074074074</v>
      </c>
      <c r="B3605" s="46">
        <v>2540.0</v>
      </c>
      <c r="C3605" s="48" t="s">
        <v>4036</v>
      </c>
      <c r="D3605" s="48"/>
    </row>
    <row r="3606">
      <c r="A3606" s="47">
        <v>45734.58619212963</v>
      </c>
      <c r="B3606" s="46">
        <v>2060.0</v>
      </c>
      <c r="C3606" s="48" t="s">
        <v>4381</v>
      </c>
      <c r="D3606" s="48"/>
    </row>
    <row r="3607">
      <c r="A3607" s="47">
        <v>45734.59334490741</v>
      </c>
      <c r="B3607" s="46">
        <v>13500.0</v>
      </c>
      <c r="C3607" s="46"/>
      <c r="D3607" s="46"/>
    </row>
    <row r="3608">
      <c r="A3608" s="47">
        <v>45734.59475694445</v>
      </c>
      <c r="B3608" s="46">
        <v>11320.0</v>
      </c>
      <c r="C3608" s="48" t="s">
        <v>4025</v>
      </c>
      <c r="D3608" s="48"/>
    </row>
    <row r="3609">
      <c r="A3609" s="47">
        <v>45734.598449074074</v>
      </c>
      <c r="B3609" s="46">
        <v>10240.0</v>
      </c>
      <c r="C3609" s="46"/>
      <c r="D3609" s="46"/>
    </row>
    <row r="3610">
      <c r="A3610" s="47">
        <v>45734.60086805555</v>
      </c>
      <c r="B3610" s="46">
        <v>12580.0</v>
      </c>
      <c r="C3610" s="48" t="s">
        <v>4030</v>
      </c>
      <c r="D3610" s="48"/>
    </row>
    <row r="3611">
      <c r="A3611" s="47">
        <v>45734.60707175926</v>
      </c>
      <c r="B3611" s="46">
        <v>10140.0</v>
      </c>
      <c r="C3611" s="46"/>
      <c r="D3611" s="46"/>
    </row>
    <row r="3612">
      <c r="A3612" s="47">
        <v>45734.62706018519</v>
      </c>
      <c r="B3612" s="46">
        <v>13700.0</v>
      </c>
      <c r="C3612" s="48" t="s">
        <v>4573</v>
      </c>
      <c r="D3612" s="48"/>
    </row>
    <row r="3613">
      <c r="A3613" s="47">
        <v>45734.62917824074</v>
      </c>
      <c r="B3613" s="46">
        <v>3440.0</v>
      </c>
      <c r="C3613" s="48" t="s">
        <v>4112</v>
      </c>
      <c r="D3613" s="48"/>
    </row>
    <row r="3614">
      <c r="A3614" s="47">
        <v>45734.63150462963</v>
      </c>
      <c r="B3614" s="46">
        <v>9600.0</v>
      </c>
      <c r="C3614" s="46"/>
      <c r="D3614" s="46"/>
    </row>
    <row r="3615">
      <c r="A3615" s="47">
        <v>45734.63626157407</v>
      </c>
      <c r="B3615" s="46">
        <v>2460.0</v>
      </c>
      <c r="C3615" s="48" t="s">
        <v>4114</v>
      </c>
      <c r="D3615" s="48"/>
    </row>
    <row r="3616">
      <c r="A3616" s="47">
        <v>45734.66168981481</v>
      </c>
      <c r="B3616" s="46">
        <v>13280.0</v>
      </c>
      <c r="C3616" s="48" t="s">
        <v>4574</v>
      </c>
      <c r="D3616" s="48"/>
    </row>
    <row r="3617">
      <c r="A3617" s="47">
        <v>45734.66753472222</v>
      </c>
      <c r="B3617" s="46">
        <v>9960.0</v>
      </c>
      <c r="C3617" s="46"/>
      <c r="D3617" s="46"/>
    </row>
    <row r="3618">
      <c r="A3618" s="47">
        <v>45734.67380787037</v>
      </c>
      <c r="B3618" s="46">
        <v>11520.0</v>
      </c>
      <c r="C3618" s="46"/>
      <c r="D3618" s="46"/>
    </row>
    <row r="3619">
      <c r="A3619" s="47">
        <v>45734.676574074074</v>
      </c>
      <c r="B3619" s="46">
        <v>11540.0</v>
      </c>
      <c r="C3619" s="48" t="s">
        <v>4041</v>
      </c>
      <c r="D3619" s="48"/>
    </row>
    <row r="3620">
      <c r="A3620" s="47">
        <v>45734.68777777778</v>
      </c>
      <c r="B3620" s="46">
        <v>13620.0</v>
      </c>
      <c r="C3620" s="46"/>
      <c r="D3620" s="46"/>
    </row>
    <row r="3621">
      <c r="A3621" s="47">
        <v>45734.7094212963</v>
      </c>
      <c r="B3621" s="46">
        <v>18920.0</v>
      </c>
      <c r="C3621" s="48" t="s">
        <v>4549</v>
      </c>
      <c r="D3621" s="48"/>
    </row>
    <row r="3622">
      <c r="A3622" s="47">
        <v>45735.28046296296</v>
      </c>
      <c r="B3622" s="46">
        <v>14140.0</v>
      </c>
      <c r="C3622" s="46"/>
      <c r="D3622" s="46"/>
    </row>
    <row r="3623">
      <c r="A3623" s="47">
        <v>45735.28689814815</v>
      </c>
      <c r="B3623" s="46">
        <v>8760.0</v>
      </c>
      <c r="C3623" s="46"/>
      <c r="D3623" s="46"/>
    </row>
    <row r="3624">
      <c r="A3624" s="47">
        <v>45735.29125</v>
      </c>
      <c r="B3624" s="46">
        <v>9860.0</v>
      </c>
      <c r="C3624" s="46"/>
      <c r="D3624" s="46"/>
    </row>
    <row r="3625">
      <c r="A3625" s="47">
        <v>45735.29253472222</v>
      </c>
      <c r="B3625" s="46">
        <v>10180.0</v>
      </c>
      <c r="C3625" s="46"/>
      <c r="D3625" s="46"/>
    </row>
    <row r="3626">
      <c r="A3626" s="47">
        <v>45735.33561342592</v>
      </c>
      <c r="B3626" s="46">
        <v>3740.0</v>
      </c>
      <c r="C3626" s="46"/>
      <c r="D3626" s="46"/>
    </row>
    <row r="3627">
      <c r="A3627" s="47">
        <v>45735.34884259259</v>
      </c>
      <c r="B3627" s="46">
        <v>13960.0</v>
      </c>
      <c r="C3627" s="48" t="s">
        <v>4045</v>
      </c>
      <c r="D3627" s="48"/>
    </row>
    <row r="3628">
      <c r="A3628" s="47">
        <v>45735.3490625</v>
      </c>
      <c r="B3628" s="46">
        <v>11840.0</v>
      </c>
      <c r="C3628" s="48" t="s">
        <v>4519</v>
      </c>
      <c r="D3628" s="48"/>
    </row>
    <row r="3629">
      <c r="A3629" s="47">
        <v>45735.34918981481</v>
      </c>
      <c r="B3629" s="46">
        <v>3280.0</v>
      </c>
      <c r="C3629" s="46"/>
      <c r="D3629" s="46"/>
    </row>
    <row r="3630">
      <c r="A3630" s="47">
        <v>45735.349583333336</v>
      </c>
      <c r="B3630" s="46">
        <v>3560.0</v>
      </c>
      <c r="C3630" s="46"/>
      <c r="D3630" s="46"/>
    </row>
    <row r="3631">
      <c r="A3631" s="47">
        <v>45735.34991898148</v>
      </c>
      <c r="B3631" s="46">
        <v>3400.0</v>
      </c>
      <c r="C3631" s="48" t="s">
        <v>4017</v>
      </c>
      <c r="D3631" s="48"/>
    </row>
    <row r="3632">
      <c r="A3632" s="47">
        <v>45735.35857638889</v>
      </c>
      <c r="B3632" s="46">
        <v>3100.0</v>
      </c>
      <c r="C3632" s="46"/>
      <c r="D3632" s="46"/>
    </row>
    <row r="3633">
      <c r="A3633" s="47">
        <v>45735.36050925926</v>
      </c>
      <c r="B3633" s="46">
        <v>9260.0</v>
      </c>
      <c r="C3633" s="46"/>
      <c r="D3633" s="46"/>
    </row>
    <row r="3634">
      <c r="A3634" s="47">
        <v>45735.36680555555</v>
      </c>
      <c r="B3634" s="46">
        <v>11120.0</v>
      </c>
      <c r="C3634" s="48" t="s">
        <v>4083</v>
      </c>
      <c r="D3634" s="48"/>
    </row>
    <row r="3635">
      <c r="A3635" s="47">
        <v>45735.36971064815</v>
      </c>
      <c r="B3635" s="46">
        <v>12320.0</v>
      </c>
      <c r="C3635" s="46"/>
      <c r="D3635" s="46"/>
    </row>
    <row r="3636">
      <c r="A3636" s="47">
        <v>45735.37006944444</v>
      </c>
      <c r="B3636" s="46">
        <v>2580.0</v>
      </c>
      <c r="C3636" s="46"/>
      <c r="D3636" s="46"/>
    </row>
    <row r="3637">
      <c r="A3637" s="47">
        <v>45735.370520833334</v>
      </c>
      <c r="B3637" s="46">
        <v>13760.0</v>
      </c>
      <c r="C3637" s="46"/>
      <c r="D3637" s="46"/>
    </row>
    <row r="3638">
      <c r="A3638" s="47">
        <v>45735.37621527778</v>
      </c>
      <c r="B3638" s="46">
        <v>9900.0</v>
      </c>
      <c r="C3638" s="46"/>
      <c r="D3638" s="46"/>
    </row>
    <row r="3639">
      <c r="A3639" s="47">
        <v>45735.381898148145</v>
      </c>
      <c r="B3639" s="46">
        <v>10320.0</v>
      </c>
      <c r="C3639" s="46"/>
      <c r="D3639" s="46"/>
    </row>
    <row r="3640">
      <c r="A3640" s="47">
        <v>45735.38454861111</v>
      </c>
      <c r="B3640" s="46">
        <v>31580.0</v>
      </c>
      <c r="C3640" s="48" t="s">
        <v>4013</v>
      </c>
      <c r="D3640" s="48"/>
    </row>
    <row r="3641">
      <c r="A3641" s="47">
        <v>45735.394780092596</v>
      </c>
      <c r="B3641" s="46">
        <v>16000.0</v>
      </c>
      <c r="C3641" s="46"/>
      <c r="D3641" s="46"/>
    </row>
    <row r="3642">
      <c r="A3642" s="47">
        <v>45735.40238425926</v>
      </c>
      <c r="B3642" s="46">
        <v>9320.0</v>
      </c>
      <c r="C3642" s="46"/>
      <c r="D3642" s="46"/>
    </row>
    <row r="3643">
      <c r="A3643" s="47">
        <v>45735.40255787037</v>
      </c>
      <c r="B3643" s="46">
        <v>3620.0</v>
      </c>
      <c r="C3643" s="46"/>
      <c r="D3643" s="46"/>
    </row>
    <row r="3644">
      <c r="A3644" s="47">
        <v>45735.41070601852</v>
      </c>
      <c r="B3644" s="46">
        <v>11100.0</v>
      </c>
      <c r="C3644" s="48" t="s">
        <v>4154</v>
      </c>
      <c r="D3644" s="48"/>
    </row>
    <row r="3645">
      <c r="A3645" s="47">
        <v>45735.41092592593</v>
      </c>
      <c r="B3645" s="46">
        <v>3140.0</v>
      </c>
      <c r="C3645" s="48" t="s">
        <v>4017</v>
      </c>
      <c r="D3645" s="48"/>
    </row>
    <row r="3646">
      <c r="A3646" s="47">
        <v>45735.415</v>
      </c>
      <c r="B3646" s="46">
        <v>9900.0</v>
      </c>
      <c r="C3646" s="46"/>
      <c r="D3646" s="46"/>
    </row>
    <row r="3647">
      <c r="A3647" s="47">
        <v>45735.4200462963</v>
      </c>
      <c r="B3647" s="46">
        <v>2660.0</v>
      </c>
      <c r="C3647" s="48" t="s">
        <v>4077</v>
      </c>
      <c r="D3647" s="48"/>
    </row>
    <row r="3648">
      <c r="A3648" s="47">
        <v>45735.42570601852</v>
      </c>
      <c r="B3648" s="46">
        <v>13720.0</v>
      </c>
      <c r="C3648" s="46"/>
      <c r="D3648" s="46"/>
    </row>
    <row r="3649">
      <c r="A3649" s="47">
        <v>45735.43099537037</v>
      </c>
      <c r="B3649" s="46">
        <v>18700.0</v>
      </c>
      <c r="C3649" s="48" t="s">
        <v>4428</v>
      </c>
      <c r="D3649" s="48"/>
    </row>
    <row r="3650">
      <c r="A3650" s="47">
        <v>45735.439409722225</v>
      </c>
      <c r="B3650" s="46">
        <v>15260.0</v>
      </c>
      <c r="C3650" s="48" t="s">
        <v>4575</v>
      </c>
      <c r="D3650" s="48"/>
    </row>
    <row r="3651">
      <c r="A3651" s="47">
        <v>45735.439618055556</v>
      </c>
      <c r="B3651" s="46">
        <v>5300.0</v>
      </c>
      <c r="C3651" s="46"/>
      <c r="D3651" s="46"/>
    </row>
    <row r="3652">
      <c r="A3652" s="47">
        <v>45735.44788194444</v>
      </c>
      <c r="B3652" s="46">
        <v>9940.0</v>
      </c>
      <c r="C3652" s="46"/>
      <c r="D3652" s="46"/>
    </row>
    <row r="3653">
      <c r="A3653" s="47">
        <v>45735.45861111111</v>
      </c>
      <c r="B3653" s="46">
        <v>31740.0</v>
      </c>
      <c r="C3653" s="46"/>
      <c r="D3653" s="46"/>
    </row>
    <row r="3654">
      <c r="A3654" s="47">
        <v>45735.470925925925</v>
      </c>
      <c r="B3654" s="46">
        <v>2980.0</v>
      </c>
      <c r="C3654" s="48" t="s">
        <v>3990</v>
      </c>
      <c r="D3654" s="48"/>
    </row>
    <row r="3655">
      <c r="A3655" s="47">
        <v>45735.47293981481</v>
      </c>
      <c r="B3655" s="46">
        <v>1800.0</v>
      </c>
      <c r="C3655" s="46"/>
      <c r="D3655" s="46"/>
    </row>
    <row r="3656">
      <c r="A3656" s="47">
        <v>45735.47851851852</v>
      </c>
      <c r="B3656" s="46">
        <v>12320.0</v>
      </c>
      <c r="C3656" s="48" t="s">
        <v>4049</v>
      </c>
      <c r="D3656" s="48"/>
    </row>
    <row r="3657">
      <c r="A3657" s="47">
        <v>45735.47872685185</v>
      </c>
      <c r="B3657" s="46">
        <v>2800.0</v>
      </c>
      <c r="C3657" s="48" t="s">
        <v>3995</v>
      </c>
      <c r="D3657" s="48"/>
    </row>
    <row r="3658">
      <c r="A3658" s="47">
        <v>45735.48037037037</v>
      </c>
      <c r="B3658" s="46">
        <v>1560.0</v>
      </c>
      <c r="C3658" s="46"/>
      <c r="D3658" s="46"/>
    </row>
    <row r="3659">
      <c r="A3659" s="47">
        <v>45735.48792824074</v>
      </c>
      <c r="B3659" s="46">
        <v>10220.0</v>
      </c>
      <c r="C3659" s="46"/>
      <c r="D3659" s="46"/>
    </row>
    <row r="3660">
      <c r="A3660" s="47">
        <v>45735.490798611114</v>
      </c>
      <c r="B3660" s="46">
        <v>13520.0</v>
      </c>
      <c r="C3660" s="46"/>
      <c r="D3660" s="46"/>
    </row>
    <row r="3661">
      <c r="A3661" s="47">
        <v>45735.497453703705</v>
      </c>
      <c r="B3661" s="46">
        <v>3360.0</v>
      </c>
      <c r="C3661" s="46"/>
      <c r="D3661" s="46"/>
    </row>
    <row r="3662">
      <c r="A3662" s="47">
        <v>45735.498194444444</v>
      </c>
      <c r="B3662" s="46">
        <v>4100.0</v>
      </c>
      <c r="C3662" s="48" t="s">
        <v>3989</v>
      </c>
      <c r="D3662" s="48"/>
    </row>
    <row r="3663">
      <c r="A3663" s="47">
        <v>45735.50246527778</v>
      </c>
      <c r="B3663" s="46">
        <v>3200.0</v>
      </c>
      <c r="C3663" s="46"/>
      <c r="D3663" s="46"/>
    </row>
    <row r="3664">
      <c r="A3664" s="47">
        <v>45735.50289351852</v>
      </c>
      <c r="B3664" s="46">
        <v>3180.0</v>
      </c>
      <c r="C3664" s="48" t="s">
        <v>744</v>
      </c>
      <c r="D3664" s="48"/>
    </row>
    <row r="3665">
      <c r="A3665" s="47">
        <v>45735.512708333335</v>
      </c>
      <c r="B3665" s="46">
        <v>3240.0</v>
      </c>
      <c r="C3665" s="46"/>
      <c r="D3665" s="46"/>
    </row>
    <row r="3666">
      <c r="A3666" s="47">
        <v>45735.51528935185</v>
      </c>
      <c r="B3666" s="46">
        <v>2640.0</v>
      </c>
      <c r="C3666" s="48" t="s">
        <v>4004</v>
      </c>
      <c r="D3666" s="48"/>
    </row>
    <row r="3667">
      <c r="A3667" s="47">
        <v>45735.5225462963</v>
      </c>
      <c r="B3667" s="46">
        <v>3100.0</v>
      </c>
      <c r="C3667" s="48" t="s">
        <v>4112</v>
      </c>
      <c r="D3667" s="48"/>
    </row>
    <row r="3668">
      <c r="A3668" s="47">
        <v>45735.52673611111</v>
      </c>
      <c r="B3668" s="46">
        <v>9700.0</v>
      </c>
      <c r="C3668" s="46"/>
      <c r="D3668" s="46"/>
    </row>
    <row r="3669">
      <c r="A3669" s="47">
        <v>45735.53104166667</v>
      </c>
      <c r="B3669" s="46">
        <v>4700.0</v>
      </c>
      <c r="C3669" s="48" t="s">
        <v>4035</v>
      </c>
      <c r="D3669" s="48"/>
    </row>
    <row r="3670">
      <c r="A3670" s="47">
        <v>45735.53424768519</v>
      </c>
      <c r="B3670" s="46">
        <v>2820.0</v>
      </c>
      <c r="C3670" s="48" t="s">
        <v>4036</v>
      </c>
      <c r="D3670" s="48"/>
    </row>
    <row r="3671">
      <c r="A3671" s="47">
        <v>45735.53530092593</v>
      </c>
      <c r="B3671" s="46">
        <v>2520.0</v>
      </c>
      <c r="C3671" s="48" t="s">
        <v>4114</v>
      </c>
      <c r="D3671" s="48"/>
    </row>
    <row r="3672">
      <c r="A3672" s="47">
        <v>45735.54087962963</v>
      </c>
      <c r="B3672" s="46">
        <v>3200.0</v>
      </c>
      <c r="C3672" s="48" t="s">
        <v>4133</v>
      </c>
      <c r="D3672" s="48"/>
    </row>
    <row r="3673">
      <c r="A3673" s="47">
        <v>45735.541030092594</v>
      </c>
      <c r="B3673" s="46">
        <v>4900.0</v>
      </c>
      <c r="C3673" s="46"/>
      <c r="D3673" s="46"/>
    </row>
    <row r="3674">
      <c r="A3674" s="47">
        <v>45735.54785879629</v>
      </c>
      <c r="B3674" s="46">
        <v>11100.0</v>
      </c>
      <c r="C3674" s="48" t="s">
        <v>4576</v>
      </c>
      <c r="D3674" s="48"/>
    </row>
    <row r="3675">
      <c r="A3675" s="47">
        <v>45735.54877314815</v>
      </c>
      <c r="B3675" s="46">
        <v>3340.0</v>
      </c>
      <c r="C3675" s="48" t="s">
        <v>4133</v>
      </c>
      <c r="D3675" s="48"/>
    </row>
    <row r="3676">
      <c r="A3676" s="47">
        <v>45735.55136574074</v>
      </c>
      <c r="B3676" s="46">
        <v>10120.0</v>
      </c>
      <c r="C3676" s="46"/>
      <c r="D3676" s="46"/>
    </row>
    <row r="3677">
      <c r="A3677" s="47">
        <v>45735.55484953704</v>
      </c>
      <c r="B3677" s="46">
        <v>9040.0</v>
      </c>
      <c r="C3677" s="46"/>
      <c r="D3677" s="46"/>
    </row>
    <row r="3678">
      <c r="A3678" s="47">
        <v>45735.55630787037</v>
      </c>
      <c r="B3678" s="46">
        <v>5240.0</v>
      </c>
      <c r="C3678" s="48" t="s">
        <v>4062</v>
      </c>
      <c r="D3678" s="48"/>
    </row>
    <row r="3679">
      <c r="A3679" s="47">
        <v>45735.55956018518</v>
      </c>
      <c r="B3679" s="46">
        <v>2820.0</v>
      </c>
      <c r="C3679" s="46"/>
      <c r="D3679" s="46"/>
    </row>
    <row r="3680">
      <c r="A3680" s="47">
        <v>45735.563425925924</v>
      </c>
      <c r="B3680" s="46">
        <v>10740.0</v>
      </c>
      <c r="C3680" s="46"/>
      <c r="D3680" s="46"/>
    </row>
    <row r="3681">
      <c r="A3681" s="47">
        <v>45735.563622685186</v>
      </c>
      <c r="B3681" s="46">
        <v>2800.0</v>
      </c>
      <c r="C3681" s="46"/>
      <c r="D3681" s="46"/>
    </row>
    <row r="3682">
      <c r="A3682" s="47">
        <v>45735.56385416666</v>
      </c>
      <c r="B3682" s="46">
        <v>8820.0</v>
      </c>
      <c r="C3682" s="46"/>
      <c r="D3682" s="46"/>
    </row>
    <row r="3683">
      <c r="A3683" s="47">
        <v>45735.566041666665</v>
      </c>
      <c r="B3683" s="46">
        <v>13460.0</v>
      </c>
      <c r="C3683" s="46"/>
      <c r="D3683" s="46"/>
    </row>
    <row r="3684">
      <c r="A3684" s="47">
        <v>45735.5715162037</v>
      </c>
      <c r="B3684" s="46">
        <v>9560.0</v>
      </c>
      <c r="C3684" s="46"/>
      <c r="D3684" s="46"/>
    </row>
    <row r="3685">
      <c r="A3685" s="47">
        <v>45735.57344907407</v>
      </c>
      <c r="B3685" s="46">
        <v>4060.0</v>
      </c>
      <c r="C3685" s="46"/>
      <c r="D3685" s="46"/>
    </row>
    <row r="3686">
      <c r="A3686" s="47">
        <v>45735.57642361111</v>
      </c>
      <c r="B3686" s="46">
        <v>11580.0</v>
      </c>
      <c r="C3686" s="48" t="s">
        <v>4491</v>
      </c>
      <c r="D3686" s="48"/>
    </row>
    <row r="3687">
      <c r="A3687" s="47">
        <v>45735.57711805555</v>
      </c>
      <c r="B3687" s="46">
        <v>17220.0</v>
      </c>
      <c r="C3687" s="48" t="s">
        <v>4577</v>
      </c>
      <c r="D3687" s="48"/>
    </row>
    <row r="3688">
      <c r="A3688" s="47">
        <v>45735.58111111111</v>
      </c>
      <c r="B3688" s="46">
        <v>13600.0</v>
      </c>
      <c r="C3688" s="46"/>
      <c r="D3688" s="46"/>
    </row>
    <row r="3689">
      <c r="A3689" s="47">
        <v>45735.582094907404</v>
      </c>
      <c r="B3689" s="46">
        <v>9860.0</v>
      </c>
      <c r="C3689" s="46"/>
      <c r="D3689" s="46"/>
    </row>
    <row r="3690">
      <c r="A3690" s="47">
        <v>45735.585648148146</v>
      </c>
      <c r="B3690" s="46">
        <v>9280.0</v>
      </c>
      <c r="C3690" s="46"/>
      <c r="D3690" s="46"/>
    </row>
    <row r="3691">
      <c r="A3691" s="47">
        <v>45735.5909837963</v>
      </c>
      <c r="B3691" s="46">
        <v>6440.0</v>
      </c>
      <c r="C3691" s="46"/>
      <c r="D3691" s="46"/>
    </row>
    <row r="3692">
      <c r="A3692" s="47">
        <v>45735.59894675926</v>
      </c>
      <c r="B3692" s="46">
        <v>12760.0</v>
      </c>
      <c r="C3692" s="48" t="s">
        <v>4578</v>
      </c>
      <c r="D3692" s="48"/>
    </row>
    <row r="3693">
      <c r="A3693" s="47">
        <v>45735.599444444444</v>
      </c>
      <c r="B3693" s="46">
        <v>3540.0</v>
      </c>
      <c r="C3693" s="48" t="s">
        <v>4017</v>
      </c>
      <c r="D3693" s="48"/>
    </row>
    <row r="3694">
      <c r="A3694" s="47">
        <v>45735.60606481481</v>
      </c>
      <c r="B3694" s="46">
        <v>14800.0</v>
      </c>
      <c r="C3694" s="48" t="s">
        <v>4485</v>
      </c>
      <c r="D3694" s="48"/>
    </row>
    <row r="3695">
      <c r="A3695" s="47">
        <v>45735.607083333336</v>
      </c>
      <c r="B3695" s="46">
        <v>13880.0</v>
      </c>
      <c r="C3695" s="48" t="s">
        <v>4370</v>
      </c>
      <c r="D3695" s="48"/>
    </row>
    <row r="3696">
      <c r="A3696" s="47">
        <v>45735.60884259259</v>
      </c>
      <c r="B3696" s="46">
        <v>3260.0</v>
      </c>
      <c r="C3696" s="46"/>
      <c r="D3696" s="46"/>
    </row>
    <row r="3697">
      <c r="A3697" s="47">
        <v>45735.60912037037</v>
      </c>
      <c r="B3697" s="46">
        <v>3180.0</v>
      </c>
      <c r="C3697" s="46"/>
      <c r="D3697" s="46"/>
    </row>
    <row r="3698">
      <c r="A3698" s="47">
        <v>45735.615625</v>
      </c>
      <c r="B3698" s="46">
        <v>9300.0</v>
      </c>
      <c r="C3698" s="46"/>
      <c r="D3698" s="46"/>
    </row>
    <row r="3699">
      <c r="A3699" s="47">
        <v>45735.62333333334</v>
      </c>
      <c r="B3699" s="46">
        <v>13340.0</v>
      </c>
      <c r="C3699" s="46"/>
      <c r="D3699" s="46"/>
    </row>
    <row r="3700">
      <c r="A3700" s="47">
        <v>45735.62409722222</v>
      </c>
      <c r="B3700" s="46">
        <v>9680.0</v>
      </c>
      <c r="C3700" s="46"/>
      <c r="D3700" s="46"/>
    </row>
    <row r="3701">
      <c r="A3701" s="47">
        <v>45735.63439814815</v>
      </c>
      <c r="B3701" s="46">
        <v>30700.0</v>
      </c>
      <c r="C3701" s="46"/>
      <c r="D3701" s="46"/>
    </row>
    <row r="3702">
      <c r="A3702" s="47">
        <v>45735.655706018515</v>
      </c>
      <c r="B3702" s="46">
        <v>13460.0</v>
      </c>
      <c r="C3702" s="48" t="s">
        <v>4579</v>
      </c>
      <c r="D3702" s="48"/>
    </row>
    <row r="3703">
      <c r="A3703" s="47">
        <v>45735.66229166667</v>
      </c>
      <c r="B3703" s="46">
        <v>9960.0</v>
      </c>
      <c r="C3703" s="46"/>
      <c r="D3703" s="46"/>
    </row>
    <row r="3704">
      <c r="A3704" s="47">
        <v>45735.665983796294</v>
      </c>
      <c r="B3704" s="46">
        <v>17820.0</v>
      </c>
      <c r="C3704" s="48" t="s">
        <v>4428</v>
      </c>
      <c r="D3704" s="48"/>
    </row>
    <row r="3705">
      <c r="A3705" s="47">
        <v>45735.668020833335</v>
      </c>
      <c r="B3705" s="46">
        <v>9500.0</v>
      </c>
      <c r="C3705" s="46"/>
      <c r="D3705" s="46"/>
    </row>
    <row r="3706">
      <c r="A3706" s="47">
        <v>45735.66923611111</v>
      </c>
      <c r="B3706" s="46">
        <v>9500.0</v>
      </c>
      <c r="C3706" s="46"/>
      <c r="D3706" s="46"/>
    </row>
    <row r="3707">
      <c r="A3707" s="47">
        <v>45735.67398148148</v>
      </c>
      <c r="B3707" s="46">
        <v>9260.0</v>
      </c>
      <c r="C3707" s="46"/>
      <c r="D3707" s="46"/>
    </row>
    <row r="3708">
      <c r="A3708" s="47">
        <v>45735.68341435185</v>
      </c>
      <c r="B3708" s="46">
        <v>13380.0</v>
      </c>
      <c r="C3708" s="46"/>
      <c r="D3708" s="46"/>
    </row>
    <row r="3709">
      <c r="A3709" s="47">
        <v>45735.692766203705</v>
      </c>
      <c r="B3709" s="46">
        <v>11560.0</v>
      </c>
      <c r="C3709" s="48" t="s">
        <v>4580</v>
      </c>
      <c r="D3709" s="48"/>
    </row>
    <row r="3710">
      <c r="A3710" s="47">
        <v>45735.700949074075</v>
      </c>
      <c r="B3710" s="46">
        <v>8940.0</v>
      </c>
      <c r="C3710" s="46"/>
      <c r="D3710" s="46"/>
    </row>
    <row r="3711">
      <c r="A3711" s="47">
        <v>45735.70417824074</v>
      </c>
      <c r="B3711" s="46">
        <v>16520.0</v>
      </c>
      <c r="C3711" s="48" t="s">
        <v>4538</v>
      </c>
      <c r="D3711" s="48"/>
    </row>
    <row r="3712">
      <c r="A3712" s="47">
        <v>45735.70667824074</v>
      </c>
      <c r="B3712" s="46">
        <v>11580.0</v>
      </c>
      <c r="C3712" s="46"/>
      <c r="D3712" s="46"/>
    </row>
    <row r="3713">
      <c r="A3713" s="47">
        <v>45736.29174768519</v>
      </c>
      <c r="B3713" s="46">
        <v>8640.0</v>
      </c>
      <c r="C3713" s="46"/>
      <c r="D3713" s="46"/>
    </row>
    <row r="3714">
      <c r="A3714" s="47">
        <v>45736.29237268519</v>
      </c>
      <c r="B3714" s="46">
        <v>9080.0</v>
      </c>
      <c r="C3714" s="46"/>
      <c r="D3714" s="46"/>
    </row>
    <row r="3715">
      <c r="A3715" s="47">
        <v>45736.29277777778</v>
      </c>
      <c r="B3715" s="46">
        <v>28760.0</v>
      </c>
      <c r="C3715" s="46"/>
      <c r="D3715" s="46"/>
    </row>
    <row r="3716">
      <c r="A3716" s="47">
        <v>45736.293032407404</v>
      </c>
      <c r="B3716" s="46">
        <v>9040.0</v>
      </c>
      <c r="C3716" s="46"/>
      <c r="D3716" s="46"/>
    </row>
    <row r="3717">
      <c r="A3717" s="47">
        <v>45736.2953125</v>
      </c>
      <c r="B3717" s="46">
        <v>9620.0</v>
      </c>
      <c r="C3717" s="46"/>
      <c r="D3717" s="46"/>
    </row>
    <row r="3718">
      <c r="A3718" s="47">
        <v>45736.32126157408</v>
      </c>
      <c r="B3718" s="46">
        <v>12100.0</v>
      </c>
      <c r="C3718" s="48" t="s">
        <v>4581</v>
      </c>
      <c r="D3718" s="48"/>
    </row>
    <row r="3719">
      <c r="A3719" s="47">
        <v>45736.326377314814</v>
      </c>
      <c r="B3719" s="46">
        <v>10020.0</v>
      </c>
      <c r="C3719" s="48" t="s">
        <v>4582</v>
      </c>
      <c r="D3719" s="48"/>
    </row>
    <row r="3720">
      <c r="A3720" s="47">
        <v>45736.32957175926</v>
      </c>
      <c r="B3720" s="46">
        <v>13420.0</v>
      </c>
      <c r="C3720" s="46"/>
      <c r="D3720" s="46"/>
    </row>
    <row r="3721">
      <c r="A3721" s="47">
        <v>45736.32979166666</v>
      </c>
      <c r="B3721" s="46">
        <v>11580.0</v>
      </c>
      <c r="C3721" s="48" t="s">
        <v>4583</v>
      </c>
      <c r="D3721" s="48"/>
    </row>
    <row r="3722">
      <c r="A3722" s="47">
        <v>45736.335486111115</v>
      </c>
      <c r="B3722" s="46">
        <v>3080.0</v>
      </c>
      <c r="C3722" s="48" t="s">
        <v>4584</v>
      </c>
      <c r="D3722" s="48"/>
    </row>
    <row r="3723">
      <c r="A3723" s="47">
        <v>45736.33991898148</v>
      </c>
      <c r="B3723" s="46">
        <v>10040.0</v>
      </c>
      <c r="C3723" s="46"/>
      <c r="D3723" s="46"/>
    </row>
    <row r="3724">
      <c r="A3724" s="47">
        <v>45736.340775462966</v>
      </c>
      <c r="B3724" s="46">
        <v>2500.0</v>
      </c>
      <c r="C3724" s="48" t="s">
        <v>4585</v>
      </c>
      <c r="D3724" s="48"/>
    </row>
    <row r="3725">
      <c r="A3725" s="47">
        <v>45736.34097222222</v>
      </c>
      <c r="B3725" s="46">
        <v>3480.0</v>
      </c>
      <c r="C3725" s="48" t="s">
        <v>4586</v>
      </c>
      <c r="D3725" s="48"/>
    </row>
    <row r="3726">
      <c r="A3726" s="47">
        <v>45736.34428240741</v>
      </c>
      <c r="B3726" s="46">
        <v>1960.0</v>
      </c>
      <c r="C3726" s="48" t="s">
        <v>3980</v>
      </c>
      <c r="D3726" s="48"/>
    </row>
    <row r="3727">
      <c r="A3727" s="47">
        <v>45736.35171296296</v>
      </c>
      <c r="B3727" s="46">
        <v>2440.0</v>
      </c>
      <c r="C3727" s="48" t="s">
        <v>4031</v>
      </c>
      <c r="D3727" s="48"/>
    </row>
    <row r="3728">
      <c r="A3728" s="47">
        <v>45736.356412037036</v>
      </c>
      <c r="B3728" s="46">
        <v>2580.0</v>
      </c>
      <c r="C3728" s="48" t="s">
        <v>4584</v>
      </c>
      <c r="D3728" s="48"/>
    </row>
    <row r="3729">
      <c r="A3729" s="47">
        <v>45736.35921296296</v>
      </c>
      <c r="B3729" s="46">
        <v>10520.0</v>
      </c>
      <c r="C3729" s="46"/>
      <c r="D3729" s="46"/>
    </row>
    <row r="3730">
      <c r="A3730" s="47">
        <v>45736.36157407407</v>
      </c>
      <c r="B3730" s="46">
        <v>2900.0</v>
      </c>
      <c r="C3730" s="48" t="s">
        <v>4070</v>
      </c>
      <c r="D3730" s="48"/>
    </row>
    <row r="3731">
      <c r="A3731" s="47">
        <v>45736.3843287037</v>
      </c>
      <c r="B3731" s="46">
        <v>12180.0</v>
      </c>
      <c r="C3731" s="46"/>
      <c r="D3731" s="46"/>
    </row>
    <row r="3732">
      <c r="A3732" s="47">
        <v>45736.3858912037</v>
      </c>
      <c r="B3732" s="46">
        <v>13700.0</v>
      </c>
      <c r="C3732" s="48" t="s">
        <v>4587</v>
      </c>
      <c r="D3732" s="48"/>
    </row>
    <row r="3733">
      <c r="A3733" s="47">
        <v>45736.390752314815</v>
      </c>
      <c r="B3733" s="46">
        <v>9940.0</v>
      </c>
      <c r="C3733" s="46"/>
      <c r="D3733" s="46"/>
    </row>
    <row r="3734">
      <c r="A3734" s="47">
        <v>45736.39493055556</v>
      </c>
      <c r="B3734" s="46">
        <v>2040.0</v>
      </c>
      <c r="C3734" s="48" t="s">
        <v>4588</v>
      </c>
      <c r="D3734" s="48"/>
    </row>
    <row r="3735">
      <c r="A3735" s="47">
        <v>45736.396828703706</v>
      </c>
      <c r="B3735" s="46">
        <v>12500.0</v>
      </c>
      <c r="C3735" s="48" t="s">
        <v>4589</v>
      </c>
      <c r="D3735" s="48"/>
    </row>
    <row r="3736">
      <c r="A3736" s="47">
        <v>45736.39943287037</v>
      </c>
      <c r="B3736" s="46">
        <v>3140.0</v>
      </c>
      <c r="C3736" s="48" t="s">
        <v>4590</v>
      </c>
      <c r="D3736" s="48"/>
    </row>
    <row r="3737">
      <c r="A3737" s="47">
        <v>45736.407002314816</v>
      </c>
      <c r="B3737" s="46">
        <v>1940.0</v>
      </c>
      <c r="C3737" s="48" t="s">
        <v>4591</v>
      </c>
      <c r="D3737" s="48"/>
    </row>
    <row r="3738">
      <c r="A3738" s="47">
        <v>45736.408680555556</v>
      </c>
      <c r="B3738" s="46">
        <v>2640.0</v>
      </c>
      <c r="C3738" s="48" t="s">
        <v>4592</v>
      </c>
      <c r="D3738" s="48"/>
    </row>
    <row r="3739">
      <c r="A3739" s="47">
        <v>45736.435266203705</v>
      </c>
      <c r="B3739" s="46">
        <v>18620.0</v>
      </c>
      <c r="C3739" s="48" t="s">
        <v>4593</v>
      </c>
      <c r="D3739" s="48"/>
    </row>
    <row r="3740">
      <c r="A3740" s="47">
        <v>45736.44388888889</v>
      </c>
      <c r="B3740" s="46">
        <v>15640.0</v>
      </c>
      <c r="C3740" s="48" t="s">
        <v>4594</v>
      </c>
      <c r="D3740" s="48"/>
    </row>
    <row r="3741">
      <c r="A3741" s="47">
        <v>45736.44409722222</v>
      </c>
      <c r="B3741" s="46">
        <v>13640.0</v>
      </c>
      <c r="C3741" s="48" t="s">
        <v>4587</v>
      </c>
      <c r="D3741" s="48"/>
    </row>
    <row r="3742">
      <c r="A3742" s="47">
        <v>45736.447916666664</v>
      </c>
      <c r="B3742" s="46">
        <v>10220.0</v>
      </c>
      <c r="C3742" s="46"/>
      <c r="D3742" s="46"/>
    </row>
    <row r="3743">
      <c r="A3743" s="47">
        <v>45736.47554398148</v>
      </c>
      <c r="B3743" s="46">
        <v>33000.0</v>
      </c>
      <c r="C3743" s="46"/>
      <c r="D3743" s="46"/>
    </row>
    <row r="3744">
      <c r="A3744" s="47">
        <v>45736.48756944444</v>
      </c>
      <c r="B3744" s="46">
        <v>11500.0</v>
      </c>
      <c r="C3744" s="46"/>
      <c r="D3744" s="46"/>
    </row>
    <row r="3745">
      <c r="A3745" s="47">
        <v>45736.48918981481</v>
      </c>
      <c r="B3745" s="46">
        <v>13220.0</v>
      </c>
      <c r="C3745" s="46"/>
      <c r="D3745" s="46"/>
    </row>
    <row r="3746">
      <c r="A3746" s="47">
        <v>45736.49003472222</v>
      </c>
      <c r="B3746" s="46">
        <v>13780.0</v>
      </c>
      <c r="C3746" s="48" t="s">
        <v>4243</v>
      </c>
      <c r="D3746" s="48"/>
    </row>
    <row r="3747">
      <c r="A3747" s="47">
        <v>45736.4903125</v>
      </c>
      <c r="B3747" s="46">
        <v>3320.0</v>
      </c>
      <c r="C3747" s="48" t="s">
        <v>4595</v>
      </c>
      <c r="D3747" s="48"/>
    </row>
    <row r="3748">
      <c r="A3748" s="47">
        <v>45736.497777777775</v>
      </c>
      <c r="B3748" s="46">
        <v>2220.0</v>
      </c>
      <c r="C3748" s="48" t="s">
        <v>4596</v>
      </c>
      <c r="D3748" s="48"/>
    </row>
    <row r="3749">
      <c r="A3749" s="47">
        <v>45736.50144675926</v>
      </c>
      <c r="B3749" s="46">
        <v>12500.0</v>
      </c>
      <c r="C3749" s="46"/>
      <c r="D3749" s="46"/>
    </row>
    <row r="3750">
      <c r="A3750" s="47">
        <v>45736.51773148148</v>
      </c>
      <c r="B3750" s="46">
        <v>18640.0</v>
      </c>
      <c r="C3750" s="48" t="s">
        <v>4597</v>
      </c>
      <c r="D3750" s="48"/>
    </row>
    <row r="3751">
      <c r="A3751" s="47">
        <v>45736.53868055555</v>
      </c>
      <c r="B3751" s="46">
        <v>10680.0</v>
      </c>
      <c r="C3751" s="46"/>
      <c r="D3751" s="46"/>
    </row>
    <row r="3752">
      <c r="A3752" s="47">
        <v>45736.55936342593</v>
      </c>
      <c r="B3752" s="46">
        <v>10200.0</v>
      </c>
      <c r="C3752" s="46"/>
      <c r="D3752" s="46"/>
    </row>
    <row r="3753">
      <c r="A3753" s="47">
        <v>45736.56396990741</v>
      </c>
      <c r="B3753" s="46">
        <v>3740.0</v>
      </c>
      <c r="C3753" s="46"/>
      <c r="D3753" s="46"/>
    </row>
    <row r="3754">
      <c r="A3754" s="47">
        <v>45736.56931712963</v>
      </c>
      <c r="B3754" s="46">
        <v>3620.0</v>
      </c>
      <c r="C3754" s="46"/>
      <c r="D3754" s="46"/>
    </row>
    <row r="3755">
      <c r="A3755" s="47">
        <v>45736.594189814816</v>
      </c>
      <c r="B3755" s="46">
        <v>16060.0</v>
      </c>
      <c r="C3755" s="46"/>
      <c r="D3755" s="46"/>
    </row>
    <row r="3756">
      <c r="A3756" s="47">
        <v>45736.59452546296</v>
      </c>
      <c r="B3756" s="46">
        <v>2900.0</v>
      </c>
      <c r="C3756" s="48" t="s">
        <v>4598</v>
      </c>
      <c r="D3756" s="48"/>
    </row>
    <row r="3757">
      <c r="A3757" s="47">
        <v>45736.59699074074</v>
      </c>
      <c r="B3757" s="46">
        <v>9580.0</v>
      </c>
      <c r="C3757" s="46"/>
      <c r="D3757" s="46"/>
    </row>
    <row r="3758">
      <c r="A3758" s="47">
        <v>45736.60326388889</v>
      </c>
      <c r="B3758" s="46">
        <v>3380.0</v>
      </c>
      <c r="C3758" s="48" t="s">
        <v>4599</v>
      </c>
      <c r="D3758" s="48"/>
    </row>
    <row r="3759">
      <c r="A3759" s="47">
        <v>45736.603854166664</v>
      </c>
      <c r="B3759" s="46">
        <v>2680.0</v>
      </c>
      <c r="C3759" s="48" t="s">
        <v>4600</v>
      </c>
      <c r="D3759" s="48"/>
    </row>
    <row r="3760">
      <c r="A3760" s="47">
        <v>45736.604849537034</v>
      </c>
      <c r="B3760" s="46">
        <v>31600.0</v>
      </c>
      <c r="C3760" s="46"/>
      <c r="D3760" s="46"/>
    </row>
    <row r="3761">
      <c r="A3761" s="47">
        <v>45736.6180787037</v>
      </c>
      <c r="B3761" s="46">
        <v>11780.0</v>
      </c>
      <c r="C3761" s="46"/>
      <c r="D3761" s="46"/>
    </row>
    <row r="3762">
      <c r="A3762" s="47">
        <v>45736.61921296296</v>
      </c>
      <c r="B3762" s="46">
        <v>10820.0</v>
      </c>
      <c r="C3762" s="46"/>
      <c r="D3762" s="46"/>
    </row>
    <row r="3763">
      <c r="A3763" s="47">
        <v>45736.61981481482</v>
      </c>
      <c r="B3763" s="46">
        <v>2920.0</v>
      </c>
      <c r="C3763" s="48" t="s">
        <v>4601</v>
      </c>
      <c r="D3763" s="48"/>
    </row>
    <row r="3764">
      <c r="A3764" s="47">
        <v>45736.620162037034</v>
      </c>
      <c r="B3764" s="46">
        <v>15280.0</v>
      </c>
      <c r="C3764" s="46"/>
      <c r="D3764" s="46"/>
    </row>
    <row r="3765">
      <c r="A3765" s="47">
        <v>45736.62414351852</v>
      </c>
      <c r="B3765" s="46">
        <v>9380.0</v>
      </c>
      <c r="C3765" s="46"/>
      <c r="D3765" s="46"/>
    </row>
    <row r="3766">
      <c r="A3766" s="47">
        <v>45736.62520833333</v>
      </c>
      <c r="B3766" s="46">
        <v>22640.0</v>
      </c>
      <c r="C3766" s="48" t="s">
        <v>4602</v>
      </c>
      <c r="D3766" s="48"/>
    </row>
    <row r="3767">
      <c r="A3767" s="47">
        <v>45736.62894675926</v>
      </c>
      <c r="B3767" s="46">
        <v>1740.0</v>
      </c>
      <c r="C3767" s="46"/>
      <c r="D3767" s="46"/>
    </row>
    <row r="3768">
      <c r="A3768" s="47">
        <v>45736.62914351852</v>
      </c>
      <c r="B3768" s="46">
        <v>9460.0</v>
      </c>
      <c r="C3768" s="46"/>
      <c r="D3768" s="46"/>
    </row>
    <row r="3769">
      <c r="A3769" s="47">
        <v>45736.63108796296</v>
      </c>
      <c r="B3769" s="46">
        <v>3040.0</v>
      </c>
      <c r="C3769" s="48" t="s">
        <v>4603</v>
      </c>
      <c r="D3769" s="48"/>
    </row>
    <row r="3770">
      <c r="A3770" s="47">
        <v>45736.636087962965</v>
      </c>
      <c r="B3770" s="46">
        <v>2560.0</v>
      </c>
      <c r="C3770" s="48" t="s">
        <v>4114</v>
      </c>
      <c r="D3770" s="48"/>
    </row>
    <row r="3771">
      <c r="A3771" s="47">
        <v>45736.637337962966</v>
      </c>
      <c r="B3771" s="46">
        <v>13460.0</v>
      </c>
      <c r="C3771" s="48" t="s">
        <v>4604</v>
      </c>
      <c r="D3771" s="48"/>
    </row>
    <row r="3772">
      <c r="A3772" s="47">
        <v>45736.637650462966</v>
      </c>
      <c r="B3772" s="46">
        <v>1540.0</v>
      </c>
      <c r="C3772" s="46"/>
      <c r="D3772" s="46"/>
    </row>
    <row r="3773">
      <c r="A3773" s="47">
        <v>45736.64092592592</v>
      </c>
      <c r="B3773" s="46">
        <v>10960.0</v>
      </c>
      <c r="C3773" s="46"/>
      <c r="D3773" s="46"/>
    </row>
    <row r="3774">
      <c r="A3774" s="47">
        <v>45736.64555555556</v>
      </c>
      <c r="B3774" s="46">
        <v>9880.0</v>
      </c>
      <c r="C3774" s="46"/>
      <c r="D3774" s="46"/>
    </row>
    <row r="3775">
      <c r="A3775" s="47">
        <v>45736.65982638889</v>
      </c>
      <c r="B3775" s="46">
        <v>3260.0</v>
      </c>
      <c r="C3775" s="46"/>
      <c r="D3775" s="46"/>
    </row>
    <row r="3776">
      <c r="A3776" s="47">
        <v>45736.66825231481</v>
      </c>
      <c r="B3776" s="46">
        <v>3920.0</v>
      </c>
      <c r="C3776" s="48" t="s">
        <v>4605</v>
      </c>
      <c r="D3776" s="48"/>
    </row>
    <row r="3777">
      <c r="A3777" s="47">
        <v>45736.67644675926</v>
      </c>
      <c r="B3777" s="46">
        <v>10520.0</v>
      </c>
      <c r="C3777" s="46"/>
      <c r="D3777" s="46"/>
    </row>
    <row r="3778">
      <c r="A3778" s="47">
        <v>45736.67673611111</v>
      </c>
      <c r="B3778" s="46">
        <v>3400.0</v>
      </c>
      <c r="C3778" s="48" t="s">
        <v>4606</v>
      </c>
      <c r="D3778" s="48"/>
    </row>
    <row r="3779">
      <c r="A3779" s="47">
        <v>45736.68027777778</v>
      </c>
      <c r="B3779" s="46">
        <v>2600.0</v>
      </c>
      <c r="C3779" s="46"/>
      <c r="D3779" s="46"/>
    </row>
    <row r="3780">
      <c r="A3780" s="47">
        <v>45736.687893518516</v>
      </c>
      <c r="B3780" s="46">
        <v>11800.0</v>
      </c>
      <c r="C3780" s="46"/>
      <c r="D3780" s="46"/>
    </row>
    <row r="3781">
      <c r="A3781" s="47">
        <v>45736.716782407406</v>
      </c>
      <c r="B3781" s="46">
        <v>13360.0</v>
      </c>
      <c r="C3781" s="46"/>
      <c r="D3781" s="46"/>
    </row>
    <row r="3782">
      <c r="A3782" s="47">
        <v>45737.28480324074</v>
      </c>
      <c r="B3782" s="46">
        <v>9920.0</v>
      </c>
      <c r="C3782" s="46"/>
      <c r="D3782" s="46"/>
    </row>
    <row r="3783">
      <c r="A3783" s="47">
        <v>45737.28700231481</v>
      </c>
      <c r="B3783" s="46">
        <v>32060.0</v>
      </c>
      <c r="C3783" s="46"/>
      <c r="D3783" s="46"/>
    </row>
    <row r="3784">
      <c r="A3784" s="47">
        <v>45737.2881712963</v>
      </c>
      <c r="B3784" s="46">
        <v>9460.0</v>
      </c>
      <c r="C3784" s="46"/>
      <c r="D3784" s="46"/>
    </row>
    <row r="3785">
      <c r="A3785" s="47">
        <v>45737.32059027778</v>
      </c>
      <c r="B3785" s="46">
        <v>10940.0</v>
      </c>
      <c r="C3785" s="46"/>
      <c r="D3785" s="46"/>
    </row>
    <row r="3786">
      <c r="A3786" s="47">
        <v>45737.33</v>
      </c>
      <c r="B3786" s="46">
        <v>10000.0</v>
      </c>
      <c r="C3786" s="46"/>
      <c r="D3786" s="46"/>
    </row>
    <row r="3787">
      <c r="A3787" s="47">
        <v>45737.33734953704</v>
      </c>
      <c r="B3787" s="46">
        <v>3780.0</v>
      </c>
      <c r="C3787" s="46"/>
      <c r="D3787" s="46"/>
    </row>
    <row r="3788">
      <c r="A3788" s="47">
        <v>45737.33762731482</v>
      </c>
      <c r="B3788" s="46">
        <v>3460.0</v>
      </c>
      <c r="C3788" s="48" t="s">
        <v>4017</v>
      </c>
      <c r="D3788" s="48"/>
    </row>
    <row r="3789">
      <c r="A3789" s="47">
        <v>45737.34166666667</v>
      </c>
      <c r="B3789" s="46">
        <v>3820.0</v>
      </c>
      <c r="C3789" s="48" t="s">
        <v>3265</v>
      </c>
      <c r="D3789" s="48"/>
    </row>
    <row r="3790">
      <c r="A3790" s="47">
        <v>45737.34837962963</v>
      </c>
      <c r="B3790" s="46">
        <v>3340.0</v>
      </c>
      <c r="C3790" s="46"/>
      <c r="D3790" s="46"/>
    </row>
    <row r="3791">
      <c r="A3791" s="47">
        <v>45737.349641203706</v>
      </c>
      <c r="B3791" s="46">
        <v>3020.0</v>
      </c>
      <c r="C3791" s="46"/>
      <c r="D3791" s="46"/>
    </row>
    <row r="3792">
      <c r="A3792" s="47">
        <v>45737.35959490741</v>
      </c>
      <c r="B3792" s="46">
        <v>2700.0</v>
      </c>
      <c r="C3792" s="48" t="s">
        <v>4017</v>
      </c>
      <c r="D3792" s="48"/>
    </row>
    <row r="3793">
      <c r="A3793" s="47">
        <v>45737.360127314816</v>
      </c>
      <c r="B3793" s="46">
        <v>2940.0</v>
      </c>
      <c r="C3793" s="48" t="s">
        <v>3265</v>
      </c>
      <c r="D3793" s="48"/>
    </row>
    <row r="3794">
      <c r="A3794" s="47">
        <v>45737.36315972222</v>
      </c>
      <c r="B3794" s="46">
        <v>15220.0</v>
      </c>
      <c r="C3794" s="48" t="s">
        <v>4088</v>
      </c>
      <c r="D3794" s="48"/>
    </row>
    <row r="3795">
      <c r="A3795" s="47">
        <v>45737.363287037035</v>
      </c>
      <c r="B3795" s="46">
        <v>3060.0</v>
      </c>
      <c r="C3795" s="46"/>
      <c r="D3795" s="46"/>
    </row>
    <row r="3796">
      <c r="A3796" s="47">
        <v>45737.36415509259</v>
      </c>
      <c r="B3796" s="46">
        <v>3140.0</v>
      </c>
      <c r="C3796" s="46"/>
      <c r="D3796" s="46"/>
    </row>
    <row r="3797">
      <c r="A3797" s="47">
        <v>45737.36556712963</v>
      </c>
      <c r="B3797" s="46">
        <v>13680.0</v>
      </c>
      <c r="C3797" s="46"/>
      <c r="D3797" s="46"/>
    </row>
    <row r="3798">
      <c r="A3798" s="47">
        <v>45737.36759259259</v>
      </c>
      <c r="B3798" s="46">
        <v>3000.0</v>
      </c>
      <c r="C3798" s="46"/>
      <c r="D3798" s="46"/>
    </row>
    <row r="3799">
      <c r="A3799" s="47">
        <v>45737.37908564815</v>
      </c>
      <c r="B3799" s="46">
        <v>10460.0</v>
      </c>
      <c r="C3799" s="46"/>
      <c r="D3799" s="46"/>
    </row>
    <row r="3800">
      <c r="A3800" s="47">
        <v>45737.38636574074</v>
      </c>
      <c r="B3800" s="46">
        <v>13680.0</v>
      </c>
      <c r="C3800" s="46"/>
      <c r="D3800" s="46"/>
    </row>
    <row r="3801">
      <c r="A3801" s="47">
        <v>45737.38686342593</v>
      </c>
      <c r="B3801" s="46">
        <v>2200.0</v>
      </c>
      <c r="C3801" s="46"/>
      <c r="D3801" s="46"/>
    </row>
    <row r="3802">
      <c r="A3802" s="47">
        <v>45737.39469907407</v>
      </c>
      <c r="B3802" s="46">
        <v>10740.0</v>
      </c>
      <c r="C3802" s="48" t="s">
        <v>4607</v>
      </c>
      <c r="D3802" s="48"/>
    </row>
    <row r="3803">
      <c r="A3803" s="47">
        <v>45737.39832175926</v>
      </c>
      <c r="B3803" s="46">
        <v>9400.0</v>
      </c>
      <c r="C3803" s="46"/>
      <c r="D3803" s="46"/>
    </row>
    <row r="3804">
      <c r="A3804" s="47">
        <v>45737.400034722225</v>
      </c>
      <c r="B3804" s="46">
        <v>2100.0</v>
      </c>
      <c r="C3804" s="46"/>
      <c r="D3804" s="46"/>
    </row>
    <row r="3805">
      <c r="A3805" s="47">
        <v>45737.444131944445</v>
      </c>
      <c r="B3805" s="46">
        <v>19200.0</v>
      </c>
      <c r="C3805" s="46"/>
      <c r="D3805" s="46"/>
    </row>
    <row r="3806">
      <c r="A3806" s="47">
        <v>45737.44461805555</v>
      </c>
      <c r="B3806" s="46">
        <v>3560.0</v>
      </c>
      <c r="C3806" s="48" t="s">
        <v>3680</v>
      </c>
      <c r="D3806" s="48"/>
    </row>
    <row r="3807">
      <c r="A3807" s="47">
        <v>45737.44540509259</v>
      </c>
      <c r="B3807" s="46">
        <v>10740.0</v>
      </c>
      <c r="C3807" s="46"/>
      <c r="D3807" s="46"/>
    </row>
    <row r="3808">
      <c r="A3808" s="47">
        <v>45737.4483912037</v>
      </c>
      <c r="B3808" s="46">
        <v>2800.0</v>
      </c>
      <c r="C3808" s="48" t="s">
        <v>3680</v>
      </c>
      <c r="D3808" s="48"/>
    </row>
    <row r="3809">
      <c r="A3809" s="47">
        <v>45737.45103009259</v>
      </c>
      <c r="B3809" s="46">
        <v>3360.0</v>
      </c>
      <c r="C3809" s="48" t="s">
        <v>4608</v>
      </c>
      <c r="D3809" s="48"/>
    </row>
    <row r="3810">
      <c r="A3810" s="47">
        <v>45737.45112268518</v>
      </c>
      <c r="B3810" s="46">
        <v>3320.0</v>
      </c>
      <c r="C3810" s="46"/>
      <c r="D3810" s="46"/>
    </row>
    <row r="3811">
      <c r="A3811" s="47">
        <v>45737.45552083333</v>
      </c>
      <c r="B3811" s="46">
        <v>10500.0</v>
      </c>
      <c r="C3811" s="46"/>
      <c r="D3811" s="46"/>
    </row>
    <row r="3812">
      <c r="A3812" s="47">
        <v>45737.459016203706</v>
      </c>
      <c r="B3812" s="46">
        <v>16320.0</v>
      </c>
      <c r="C3812" s="46"/>
      <c r="D3812" s="46"/>
    </row>
    <row r="3813">
      <c r="A3813" s="47">
        <v>45737.45935185185</v>
      </c>
      <c r="B3813" s="46">
        <v>3100.0</v>
      </c>
      <c r="C3813" s="48" t="s">
        <v>4608</v>
      </c>
      <c r="D3813" s="48"/>
    </row>
    <row r="3814">
      <c r="A3814" s="47">
        <v>45737.45972222222</v>
      </c>
      <c r="B3814" s="46">
        <v>3520.0</v>
      </c>
      <c r="C3814" s="48" t="s">
        <v>4455</v>
      </c>
      <c r="D3814" s="48"/>
    </row>
    <row r="3815">
      <c r="A3815" s="47">
        <v>45737.4612037037</v>
      </c>
      <c r="B3815" s="46">
        <v>2920.0</v>
      </c>
      <c r="C3815" s="48" t="s">
        <v>744</v>
      </c>
      <c r="D3815" s="48"/>
    </row>
    <row r="3816">
      <c r="A3816" s="47">
        <v>45737.467361111114</v>
      </c>
      <c r="B3816" s="46">
        <v>2580.0</v>
      </c>
      <c r="C3816" s="46"/>
      <c r="D3816" s="46"/>
    </row>
    <row r="3817">
      <c r="A3817" s="47">
        <v>45737.46943287037</v>
      </c>
      <c r="B3817" s="46">
        <v>2960.0</v>
      </c>
      <c r="C3817" s="46"/>
      <c r="D3817" s="46"/>
    </row>
    <row r="3818">
      <c r="A3818" s="47">
        <v>45737.47363425926</v>
      </c>
      <c r="B3818" s="46">
        <v>2780.0</v>
      </c>
      <c r="C3818" s="46"/>
      <c r="D3818" s="46"/>
    </row>
    <row r="3819">
      <c r="A3819" s="47">
        <v>45737.47744212963</v>
      </c>
      <c r="B3819" s="46">
        <v>12680.0</v>
      </c>
      <c r="C3819" s="48" t="s">
        <v>4609</v>
      </c>
      <c r="D3819" s="48"/>
    </row>
    <row r="3820">
      <c r="A3820" s="47">
        <v>45737.47767361111</v>
      </c>
      <c r="B3820" s="46">
        <v>3480.0</v>
      </c>
      <c r="C3820" s="48" t="s">
        <v>4017</v>
      </c>
      <c r="D3820" s="48"/>
    </row>
    <row r="3821">
      <c r="A3821" s="47">
        <v>45737.48385416667</v>
      </c>
      <c r="B3821" s="46">
        <v>3240.0</v>
      </c>
      <c r="C3821" s="46"/>
      <c r="D3821" s="46"/>
    </row>
    <row r="3822">
      <c r="A3822" s="47">
        <v>45737.4855787037</v>
      </c>
      <c r="B3822" s="46">
        <v>8780.0</v>
      </c>
      <c r="C3822" s="46"/>
      <c r="D3822" s="46"/>
    </row>
    <row r="3823">
      <c r="A3823" s="47">
        <v>45737.501064814816</v>
      </c>
      <c r="B3823" s="46">
        <v>3500.0</v>
      </c>
      <c r="C3823" s="46"/>
      <c r="D3823" s="46"/>
    </row>
    <row r="3824">
      <c r="A3824" s="47">
        <v>45737.50546296296</v>
      </c>
      <c r="B3824" s="46">
        <v>1980.0</v>
      </c>
      <c r="C3824" s="46"/>
      <c r="D3824" s="46"/>
    </row>
    <row r="3825">
      <c r="A3825" s="47">
        <v>45737.511770833335</v>
      </c>
      <c r="B3825" s="46">
        <v>10380.0</v>
      </c>
      <c r="C3825" s="48" t="s">
        <v>4610</v>
      </c>
      <c r="D3825" s="48"/>
    </row>
    <row r="3826">
      <c r="A3826" s="47">
        <v>45737.51730324074</v>
      </c>
      <c r="B3826" s="46">
        <v>11120.0</v>
      </c>
      <c r="C3826" s="48" t="s">
        <v>4481</v>
      </c>
      <c r="D3826" s="48"/>
    </row>
    <row r="3827">
      <c r="A3827" s="47">
        <v>45737.52307870371</v>
      </c>
      <c r="B3827" s="46">
        <v>16460.0</v>
      </c>
      <c r="C3827" s="46"/>
      <c r="D3827" s="46"/>
    </row>
    <row r="3828">
      <c r="A3828" s="47">
        <v>45737.523310185185</v>
      </c>
      <c r="B3828" s="46">
        <v>2740.0</v>
      </c>
      <c r="C3828" s="48" t="s">
        <v>4073</v>
      </c>
      <c r="D3828" s="48"/>
    </row>
    <row r="3829">
      <c r="A3829" s="47">
        <v>45737.52743055556</v>
      </c>
      <c r="B3829" s="46">
        <v>2580.0</v>
      </c>
      <c r="C3829" s="48" t="s">
        <v>4480</v>
      </c>
      <c r="D3829" s="48"/>
    </row>
    <row r="3830">
      <c r="A3830" s="47">
        <v>45737.53865740741</v>
      </c>
      <c r="B3830" s="46">
        <v>3100.0</v>
      </c>
      <c r="C3830" s="48" t="s">
        <v>4611</v>
      </c>
      <c r="D3830" s="48"/>
    </row>
    <row r="3831">
      <c r="A3831" s="47">
        <v>45737.54247685185</v>
      </c>
      <c r="B3831" s="46">
        <v>2700.0</v>
      </c>
      <c r="C3831" s="46"/>
      <c r="D3831" s="46"/>
    </row>
    <row r="3832">
      <c r="A3832" s="47">
        <v>45737.56431712963</v>
      </c>
      <c r="B3832" s="46">
        <v>2740.0</v>
      </c>
      <c r="C3832" s="46"/>
      <c r="D3832" s="46"/>
    </row>
    <row r="3833">
      <c r="A3833" s="47">
        <v>45737.57</v>
      </c>
      <c r="B3833" s="46">
        <v>9420.0</v>
      </c>
      <c r="C3833" s="46"/>
      <c r="D3833" s="46"/>
    </row>
    <row r="3834">
      <c r="A3834" s="47">
        <v>45737.573379629626</v>
      </c>
      <c r="B3834" s="46">
        <v>3180.0</v>
      </c>
      <c r="C3834" s="48" t="s">
        <v>4112</v>
      </c>
      <c r="D3834" s="48"/>
    </row>
    <row r="3835">
      <c r="A3835" s="47">
        <v>45737.57423611111</v>
      </c>
      <c r="B3835" s="46">
        <v>10420.0</v>
      </c>
      <c r="C3835" s="46"/>
      <c r="D3835" s="46"/>
    </row>
    <row r="3836">
      <c r="A3836" s="47">
        <v>45737.576886574076</v>
      </c>
      <c r="B3836" s="46">
        <v>2540.0</v>
      </c>
      <c r="C3836" s="48" t="s">
        <v>4114</v>
      </c>
      <c r="D3836" s="48"/>
    </row>
    <row r="3837">
      <c r="A3837" s="47">
        <v>45737.583182870374</v>
      </c>
      <c r="B3837" s="46">
        <v>3680.0</v>
      </c>
      <c r="C3837" s="48" t="s">
        <v>2781</v>
      </c>
      <c r="D3837" s="48"/>
    </row>
    <row r="3838">
      <c r="A3838" s="47">
        <v>45737.596342592595</v>
      </c>
      <c r="B3838" s="46">
        <v>2860.0</v>
      </c>
      <c r="C3838" s="48" t="s">
        <v>4187</v>
      </c>
      <c r="D3838" s="48"/>
    </row>
    <row r="3839">
      <c r="A3839" s="47">
        <v>45737.61082175926</v>
      </c>
      <c r="B3839" s="46">
        <v>28420.0</v>
      </c>
      <c r="C3839" s="46"/>
      <c r="D3839" s="46"/>
    </row>
    <row r="3840">
      <c r="A3840" s="47">
        <v>45737.61203703703</v>
      </c>
      <c r="B3840" s="46">
        <v>3100.0</v>
      </c>
      <c r="C3840" s="48" t="s">
        <v>4129</v>
      </c>
      <c r="D3840" s="48"/>
    </row>
    <row r="3841">
      <c r="A3841" s="47">
        <v>45737.61869212963</v>
      </c>
      <c r="B3841" s="46">
        <v>2460.0</v>
      </c>
      <c r="C3841" s="46"/>
      <c r="D3841" s="46"/>
    </row>
    <row r="3842">
      <c r="A3842" s="47">
        <v>45737.62739583333</v>
      </c>
      <c r="B3842" s="46">
        <v>3900.0</v>
      </c>
      <c r="C3842" s="48" t="s">
        <v>3986</v>
      </c>
      <c r="D3842" s="48"/>
    </row>
    <row r="3843">
      <c r="A3843" s="47">
        <v>45737.63085648148</v>
      </c>
      <c r="B3843" s="46">
        <v>2940.0</v>
      </c>
      <c r="C3843" s="48" t="s">
        <v>4460</v>
      </c>
      <c r="D3843" s="48"/>
    </row>
    <row r="3844">
      <c r="A3844" s="47">
        <v>45737.63613425926</v>
      </c>
      <c r="B3844" s="46">
        <v>3060.0</v>
      </c>
      <c r="C3844" s="48" t="s">
        <v>3986</v>
      </c>
      <c r="D3844" s="48"/>
    </row>
    <row r="3845">
      <c r="A3845" s="47">
        <v>45737.64015046296</v>
      </c>
      <c r="B3845" s="46">
        <v>2700.0</v>
      </c>
      <c r="C3845" s="48" t="s">
        <v>4460</v>
      </c>
      <c r="D3845" s="48"/>
    </row>
    <row r="3846">
      <c r="A3846" s="47">
        <v>45737.64712962963</v>
      </c>
      <c r="B3846" s="46">
        <v>13760.0</v>
      </c>
      <c r="C3846" s="46"/>
      <c r="D3846" s="46"/>
    </row>
    <row r="3847">
      <c r="A3847" s="47">
        <v>45737.65127314815</v>
      </c>
      <c r="B3847" s="46">
        <v>9360.0</v>
      </c>
      <c r="C3847" s="46"/>
      <c r="D3847" s="46"/>
    </row>
    <row r="3848">
      <c r="A3848" s="47">
        <v>45737.65635416667</v>
      </c>
      <c r="B3848" s="46">
        <v>9500.0</v>
      </c>
      <c r="C3848" s="48" t="s">
        <v>4137</v>
      </c>
      <c r="D3848" s="48"/>
    </row>
    <row r="3849">
      <c r="A3849" s="47">
        <v>45737.65914351852</v>
      </c>
      <c r="B3849" s="46">
        <v>23000.0</v>
      </c>
      <c r="C3849" s="46"/>
      <c r="D3849" s="46"/>
    </row>
    <row r="3850">
      <c r="A3850" s="47">
        <v>45737.66238425926</v>
      </c>
      <c r="B3850" s="46">
        <v>8800.0</v>
      </c>
      <c r="C3850" s="46"/>
      <c r="D3850" s="46"/>
    </row>
    <row r="3851">
      <c r="A3851" s="47">
        <v>45737.68400462963</v>
      </c>
      <c r="B3851" s="46">
        <v>3100.0</v>
      </c>
      <c r="C3851" s="48" t="s">
        <v>4612</v>
      </c>
      <c r="D3851" s="48"/>
    </row>
    <row r="3852">
      <c r="A3852" s="47">
        <v>45737.68962962963</v>
      </c>
      <c r="B3852" s="46">
        <v>15300.0</v>
      </c>
      <c r="C3852" s="48" t="s">
        <v>4428</v>
      </c>
      <c r="D3852" s="48"/>
    </row>
    <row r="3853">
      <c r="A3853" s="47">
        <v>45737.69248842593</v>
      </c>
      <c r="B3853" s="46">
        <v>9400.0</v>
      </c>
      <c r="C3853" s="46"/>
      <c r="D3853" s="46"/>
    </row>
    <row r="3854">
      <c r="A3854" s="47">
        <v>45737.69878472222</v>
      </c>
      <c r="B3854" s="46">
        <v>14540.0</v>
      </c>
      <c r="C3854" s="46"/>
      <c r="D3854" s="46"/>
    </row>
    <row r="3855">
      <c r="A3855" s="47">
        <v>45737.701053240744</v>
      </c>
      <c r="B3855" s="46">
        <v>13440.0</v>
      </c>
      <c r="C3855" s="46"/>
      <c r="D3855" s="46"/>
    </row>
    <row r="3856">
      <c r="A3856" s="47">
        <v>45737.70396990741</v>
      </c>
      <c r="B3856" s="46">
        <v>9360.0</v>
      </c>
      <c r="C3856" s="46"/>
      <c r="D3856" s="46"/>
    </row>
    <row r="3857">
      <c r="A3857" s="47">
        <v>45737.70457175926</v>
      </c>
      <c r="B3857" s="46">
        <v>9960.0</v>
      </c>
      <c r="C3857" s="46"/>
      <c r="D3857" s="46"/>
    </row>
    <row r="3858">
      <c r="A3858" s="47">
        <v>45737.71010416667</v>
      </c>
      <c r="B3858" s="46">
        <v>9400.0</v>
      </c>
      <c r="C3858" s="46"/>
      <c r="D3858" s="46"/>
    </row>
    <row r="3859">
      <c r="A3859" s="47">
        <v>45737.710960648146</v>
      </c>
      <c r="B3859" s="46">
        <v>9340.0</v>
      </c>
      <c r="C3859" s="46"/>
      <c r="D3859" s="46"/>
    </row>
    <row r="3860">
      <c r="A3860" s="47">
        <v>45738.36283564815</v>
      </c>
      <c r="B3860" s="46">
        <v>3780.0</v>
      </c>
      <c r="C3860" s="46"/>
      <c r="D3860" s="46"/>
    </row>
    <row r="3861">
      <c r="A3861" s="47">
        <v>45738.367372685185</v>
      </c>
      <c r="B3861" s="46">
        <v>2760.0</v>
      </c>
      <c r="C3861" s="46"/>
      <c r="D3861" s="46"/>
    </row>
    <row r="3862">
      <c r="A3862" s="47">
        <v>45738.37535879629</v>
      </c>
      <c r="B3862" s="46">
        <v>9860.0</v>
      </c>
      <c r="C3862" s="46"/>
      <c r="D3862" s="46"/>
    </row>
    <row r="3863">
      <c r="A3863" s="47">
        <v>45738.4106712963</v>
      </c>
      <c r="B3863" s="46">
        <v>3840.0</v>
      </c>
      <c r="C3863" s="46"/>
      <c r="D3863" s="46"/>
    </row>
    <row r="3864">
      <c r="A3864" s="47">
        <v>45738.4155787037</v>
      </c>
      <c r="B3864" s="46">
        <v>2840.0</v>
      </c>
      <c r="C3864" s="46"/>
      <c r="D3864" s="46"/>
    </row>
    <row r="3865">
      <c r="A3865" s="47">
        <v>45738.41793981481</v>
      </c>
      <c r="B3865" s="46">
        <v>11120.0</v>
      </c>
      <c r="C3865" s="46"/>
      <c r="D3865" s="46"/>
    </row>
    <row r="3866">
      <c r="A3866" s="47">
        <v>45738.4209375</v>
      </c>
      <c r="B3866" s="46">
        <v>4580.0</v>
      </c>
      <c r="C3866" s="46"/>
      <c r="D3866" s="46"/>
    </row>
    <row r="3867">
      <c r="A3867" s="47">
        <v>45738.433587962965</v>
      </c>
      <c r="B3867" s="46">
        <v>2800.0</v>
      </c>
      <c r="C3867" s="46"/>
      <c r="D3867" s="46"/>
    </row>
    <row r="3868">
      <c r="A3868" s="47">
        <v>45738.44800925926</v>
      </c>
      <c r="B3868" s="46">
        <v>3860.0</v>
      </c>
      <c r="C3868" s="46"/>
      <c r="D3868" s="46"/>
    </row>
    <row r="3869">
      <c r="A3869" s="47">
        <v>45738.47153935185</v>
      </c>
      <c r="B3869" s="46">
        <v>4180.0</v>
      </c>
      <c r="C3869" s="46"/>
      <c r="D3869" s="46"/>
    </row>
    <row r="3870">
      <c r="A3870" s="47">
        <v>45738.48473379629</v>
      </c>
      <c r="B3870" s="46">
        <v>3800.0</v>
      </c>
      <c r="C3870" s="46"/>
      <c r="D3870" s="46"/>
    </row>
    <row r="3871">
      <c r="A3871" s="47">
        <v>45738.507685185185</v>
      </c>
      <c r="B3871" s="46">
        <v>3380.0</v>
      </c>
      <c r="C3871" s="46"/>
      <c r="D3871" s="46"/>
    </row>
    <row r="3872">
      <c r="A3872" s="47">
        <v>45738.514085648145</v>
      </c>
      <c r="B3872" s="46">
        <v>3620.0</v>
      </c>
      <c r="C3872" s="46"/>
      <c r="D3872" s="46"/>
    </row>
    <row r="3873">
      <c r="A3873" s="47">
        <v>45738.515555555554</v>
      </c>
      <c r="B3873" s="46">
        <v>3060.0</v>
      </c>
      <c r="C3873" s="46"/>
      <c r="D3873" s="46"/>
    </row>
    <row r="3874">
      <c r="A3874" s="47">
        <v>45738.52900462963</v>
      </c>
      <c r="B3874" s="46">
        <v>3760.0</v>
      </c>
      <c r="C3874" s="46"/>
      <c r="D3874" s="46"/>
    </row>
    <row r="3875">
      <c r="A3875" s="47">
        <v>45738.52936342593</v>
      </c>
      <c r="B3875" s="46">
        <v>3760.0</v>
      </c>
      <c r="C3875" s="46"/>
      <c r="D3875" s="46"/>
    </row>
    <row r="3876">
      <c r="A3876" s="47">
        <v>45738.53125</v>
      </c>
      <c r="B3876" s="46">
        <v>15980.0</v>
      </c>
      <c r="C3876" s="46"/>
      <c r="D3876" s="46"/>
    </row>
    <row r="3877">
      <c r="A3877" s="47">
        <v>45738.5333912037</v>
      </c>
      <c r="B3877" s="46">
        <v>3580.0</v>
      </c>
      <c r="C3877" s="46"/>
      <c r="D3877" s="46"/>
    </row>
    <row r="3878">
      <c r="A3878" s="47">
        <v>45738.5555787037</v>
      </c>
      <c r="B3878" s="46">
        <v>9380.0</v>
      </c>
      <c r="C3878" s="46"/>
      <c r="D3878" s="46"/>
    </row>
    <row r="3879">
      <c r="A3879" s="47">
        <v>45738.60144675926</v>
      </c>
      <c r="B3879" s="46">
        <v>15100.0</v>
      </c>
      <c r="C3879" s="46"/>
      <c r="D3879" s="46"/>
    </row>
    <row r="3880">
      <c r="A3880" s="47">
        <v>45738.607141203705</v>
      </c>
      <c r="B3880" s="46">
        <v>9400.0</v>
      </c>
      <c r="C3880" s="46"/>
      <c r="D3880" s="46"/>
    </row>
    <row r="3881">
      <c r="A3881" s="47">
        <v>45738.667395833334</v>
      </c>
      <c r="B3881" s="46">
        <v>13300.0</v>
      </c>
      <c r="C3881" s="46"/>
      <c r="D3881" s="46"/>
    </row>
    <row r="3882">
      <c r="A3882" s="47">
        <v>45738.67519675926</v>
      </c>
      <c r="B3882" s="46">
        <v>9380.0</v>
      </c>
      <c r="C3882" s="46"/>
      <c r="D3882" s="46"/>
    </row>
    <row r="3883">
      <c r="A3883" s="47">
        <v>45738.71387731482</v>
      </c>
      <c r="B3883" s="46">
        <v>13600.0</v>
      </c>
      <c r="C3883" s="46"/>
      <c r="D3883" s="46"/>
    </row>
    <row r="3884">
      <c r="A3884" s="47">
        <v>45740.28685185185</v>
      </c>
      <c r="B3884" s="46">
        <v>8840.0</v>
      </c>
      <c r="C3884" s="46"/>
      <c r="D3884" s="46"/>
    </row>
    <row r="3885">
      <c r="A3885" s="47">
        <v>45740.290925925925</v>
      </c>
      <c r="B3885" s="46">
        <v>9640.0</v>
      </c>
      <c r="C3885" s="46"/>
      <c r="D3885" s="46"/>
    </row>
    <row r="3886">
      <c r="A3886" s="47">
        <v>45740.2987037037</v>
      </c>
      <c r="B3886" s="46">
        <v>8820.0</v>
      </c>
      <c r="C3886" s="46"/>
      <c r="D3886" s="46"/>
    </row>
    <row r="3887">
      <c r="A3887" s="47">
        <v>45740.32412037037</v>
      </c>
      <c r="B3887" s="46">
        <v>3120.0</v>
      </c>
      <c r="C3887" s="46"/>
      <c r="D3887" s="46"/>
    </row>
    <row r="3888">
      <c r="A3888" s="47">
        <v>45740.32488425926</v>
      </c>
      <c r="B3888" s="46">
        <v>23160.0</v>
      </c>
      <c r="C3888" s="46"/>
      <c r="D3888" s="46"/>
    </row>
    <row r="3889">
      <c r="A3889" s="47">
        <v>45740.32659722222</v>
      </c>
      <c r="B3889" s="46">
        <v>14200.0</v>
      </c>
      <c r="C3889" s="48" t="s">
        <v>4613</v>
      </c>
      <c r="D3889" s="48"/>
    </row>
    <row r="3890">
      <c r="A3890" s="47">
        <v>45740.33126157407</v>
      </c>
      <c r="B3890" s="46">
        <v>2820.0</v>
      </c>
      <c r="C3890" s="46"/>
      <c r="D3890" s="46"/>
    </row>
    <row r="3891">
      <c r="A3891" s="47">
        <v>45740.335069444445</v>
      </c>
      <c r="B3891" s="46">
        <v>3140.0</v>
      </c>
      <c r="C3891" s="48" t="s">
        <v>4133</v>
      </c>
      <c r="D3891" s="48"/>
    </row>
    <row r="3892">
      <c r="A3892" s="47">
        <v>45740.33741898148</v>
      </c>
      <c r="B3892" s="46">
        <v>10460.0</v>
      </c>
      <c r="C3892" s="46"/>
      <c r="D3892" s="46"/>
    </row>
    <row r="3893">
      <c r="A3893" s="47">
        <v>45740.33862268519</v>
      </c>
      <c r="B3893" s="46">
        <v>2460.0</v>
      </c>
      <c r="C3893" s="48" t="s">
        <v>4614</v>
      </c>
      <c r="D3893" s="48"/>
    </row>
    <row r="3894">
      <c r="A3894" s="47">
        <v>45740.34023148148</v>
      </c>
      <c r="B3894" s="46">
        <v>3440.0</v>
      </c>
      <c r="C3894" s="46"/>
      <c r="D3894" s="46"/>
    </row>
    <row r="3895">
      <c r="A3895" s="47">
        <v>45740.34107638889</v>
      </c>
      <c r="B3895" s="46">
        <v>12080.0</v>
      </c>
      <c r="C3895" s="46"/>
      <c r="D3895" s="46"/>
    </row>
    <row r="3896">
      <c r="A3896" s="47">
        <v>45740.34155092593</v>
      </c>
      <c r="B3896" s="46">
        <v>2400.0</v>
      </c>
      <c r="C3896" s="46"/>
      <c r="D3896" s="46"/>
    </row>
    <row r="3897">
      <c r="A3897" s="47">
        <v>45740.34186342593</v>
      </c>
      <c r="B3897" s="46">
        <v>2560.0</v>
      </c>
      <c r="C3897" s="48" t="s">
        <v>4133</v>
      </c>
      <c r="D3897" s="48"/>
    </row>
    <row r="3898">
      <c r="A3898" s="47">
        <v>45740.34532407407</v>
      </c>
      <c r="B3898" s="46">
        <v>14000.0</v>
      </c>
      <c r="C3898" s="46"/>
      <c r="D3898" s="46"/>
    </row>
    <row r="3899">
      <c r="A3899" s="47">
        <v>45740.34837962963</v>
      </c>
      <c r="B3899" s="46">
        <v>3500.0</v>
      </c>
      <c r="C3899" s="48" t="s">
        <v>4017</v>
      </c>
      <c r="D3899" s="48"/>
    </row>
    <row r="3900">
      <c r="A3900" s="47">
        <v>45740.35215277778</v>
      </c>
      <c r="B3900" s="46">
        <v>11600.0</v>
      </c>
      <c r="C3900" s="46"/>
      <c r="D3900" s="46"/>
    </row>
    <row r="3901">
      <c r="A3901" s="47">
        <v>45740.352430555555</v>
      </c>
      <c r="B3901" s="46">
        <v>9420.0</v>
      </c>
      <c r="C3901" s="46"/>
      <c r="D3901" s="46"/>
    </row>
    <row r="3902">
      <c r="A3902" s="47">
        <v>45740.35361111111</v>
      </c>
      <c r="B3902" s="46">
        <v>2680.0</v>
      </c>
      <c r="C3902" s="46"/>
      <c r="D3902" s="46"/>
    </row>
    <row r="3903">
      <c r="A3903" s="47">
        <v>45740.36146990741</v>
      </c>
      <c r="B3903" s="46">
        <v>3460.0</v>
      </c>
      <c r="C3903" s="46"/>
      <c r="D3903" s="46"/>
    </row>
    <row r="3904">
      <c r="A3904" s="47">
        <v>45740.36440972222</v>
      </c>
      <c r="B3904" s="46">
        <v>2660.0</v>
      </c>
      <c r="C3904" s="46"/>
      <c r="D3904" s="46"/>
    </row>
    <row r="3905">
      <c r="A3905" s="47">
        <v>45740.369375</v>
      </c>
      <c r="B3905" s="46">
        <v>28700.0</v>
      </c>
      <c r="C3905" s="46"/>
      <c r="D3905" s="46"/>
    </row>
    <row r="3906">
      <c r="A3906" s="47">
        <v>45740.38699074074</v>
      </c>
      <c r="B3906" s="46">
        <v>13060.0</v>
      </c>
      <c r="C3906" s="46"/>
      <c r="D3906" s="46"/>
    </row>
    <row r="3907">
      <c r="A3907" s="47">
        <v>45740.398935185185</v>
      </c>
      <c r="B3907" s="46">
        <v>4620.0</v>
      </c>
      <c r="C3907" s="48" t="s">
        <v>4035</v>
      </c>
      <c r="D3907" s="48"/>
    </row>
    <row r="3908">
      <c r="A3908" s="47">
        <v>45740.402407407404</v>
      </c>
      <c r="B3908" s="46">
        <v>2700.0</v>
      </c>
      <c r="C3908" s="46"/>
      <c r="D3908" s="46"/>
    </row>
    <row r="3909">
      <c r="A3909" s="47">
        <v>45740.40422453704</v>
      </c>
      <c r="B3909" s="46">
        <v>2700.0</v>
      </c>
      <c r="C3909" s="46"/>
      <c r="D3909" s="46"/>
    </row>
    <row r="3910">
      <c r="A3910" s="47">
        <v>45740.410625</v>
      </c>
      <c r="B3910" s="46">
        <v>11000.0</v>
      </c>
      <c r="C3910" s="46"/>
      <c r="D3910" s="46"/>
    </row>
    <row r="3911">
      <c r="A3911" s="47">
        <v>45740.41706018519</v>
      </c>
      <c r="B3911" s="46">
        <v>13120.0</v>
      </c>
      <c r="C3911" s="48" t="s">
        <v>4555</v>
      </c>
      <c r="D3911" s="48"/>
    </row>
    <row r="3912">
      <c r="A3912" s="47">
        <v>45740.41721064815</v>
      </c>
      <c r="B3912" s="46">
        <v>2700.0</v>
      </c>
      <c r="C3912" s="46"/>
      <c r="D3912" s="46"/>
    </row>
    <row r="3913">
      <c r="A3913" s="47">
        <v>45740.42986111111</v>
      </c>
      <c r="B3913" s="46">
        <v>9480.0</v>
      </c>
      <c r="C3913" s="46"/>
      <c r="D3913" s="46"/>
    </row>
    <row r="3914">
      <c r="A3914" s="47">
        <v>45740.44163194444</v>
      </c>
      <c r="B3914" s="46">
        <v>3160.0</v>
      </c>
      <c r="C3914" s="48" t="s">
        <v>4129</v>
      </c>
      <c r="D3914" s="48"/>
    </row>
    <row r="3915">
      <c r="A3915" s="47">
        <v>45740.44200231481</v>
      </c>
      <c r="B3915" s="46">
        <v>22460.0</v>
      </c>
      <c r="C3915" s="46"/>
      <c r="D3915" s="46"/>
    </row>
    <row r="3916">
      <c r="A3916" s="47">
        <v>45740.4428587963</v>
      </c>
      <c r="B3916" s="46">
        <v>3060.0</v>
      </c>
      <c r="C3916" s="48" t="s">
        <v>3990</v>
      </c>
      <c r="D3916" s="48"/>
    </row>
    <row r="3917">
      <c r="A3917" s="47">
        <v>45740.44967592593</v>
      </c>
      <c r="B3917" s="46">
        <v>2600.0</v>
      </c>
      <c r="C3917" s="46"/>
      <c r="D3917" s="46"/>
    </row>
    <row r="3918">
      <c r="A3918" s="47">
        <v>45740.45483796296</v>
      </c>
      <c r="B3918" s="46">
        <v>2740.0</v>
      </c>
      <c r="C3918" s="46"/>
      <c r="D3918" s="46"/>
    </row>
    <row r="3919">
      <c r="A3919" s="47">
        <v>45740.4659837963</v>
      </c>
      <c r="B3919" s="46">
        <v>3020.0</v>
      </c>
      <c r="C3919" s="46"/>
      <c r="D3919" s="46"/>
    </row>
    <row r="3920">
      <c r="A3920" s="47">
        <v>45740.47450231481</v>
      </c>
      <c r="B3920" s="46">
        <v>12080.0</v>
      </c>
      <c r="C3920" s="48" t="s">
        <v>4615</v>
      </c>
      <c r="D3920" s="48"/>
    </row>
    <row r="3921">
      <c r="A3921" s="47">
        <v>45740.47587962963</v>
      </c>
      <c r="B3921" s="46">
        <v>2720.0</v>
      </c>
      <c r="C3921" s="48" t="s">
        <v>744</v>
      </c>
      <c r="D3921" s="48"/>
    </row>
    <row r="3922">
      <c r="A3922" s="47">
        <v>45740.479629629626</v>
      </c>
      <c r="B3922" s="46">
        <v>16940.0</v>
      </c>
      <c r="C3922" s="46"/>
      <c r="D3922" s="46"/>
    </row>
    <row r="3923">
      <c r="A3923" s="47">
        <v>45740.48091435185</v>
      </c>
      <c r="B3923" s="46">
        <v>2580.0</v>
      </c>
      <c r="C3923" s="46"/>
      <c r="D3923" s="46"/>
    </row>
    <row r="3924">
      <c r="A3924" s="47">
        <v>45740.482523148145</v>
      </c>
      <c r="B3924" s="46">
        <v>10120.0</v>
      </c>
      <c r="C3924" s="46"/>
      <c r="D3924" s="46"/>
    </row>
    <row r="3925">
      <c r="A3925" s="47">
        <v>45740.504791666666</v>
      </c>
      <c r="B3925" s="46">
        <v>16560.0</v>
      </c>
      <c r="C3925" s="46"/>
      <c r="D3925" s="46"/>
    </row>
    <row r="3926">
      <c r="A3926" s="47">
        <v>45740.50761574074</v>
      </c>
      <c r="B3926" s="46">
        <v>9960.0</v>
      </c>
      <c r="C3926" s="46"/>
      <c r="D3926" s="46"/>
    </row>
    <row r="3927">
      <c r="A3927" s="47">
        <v>45740.51107638889</v>
      </c>
      <c r="B3927" s="46">
        <v>11260.0</v>
      </c>
      <c r="C3927" s="46"/>
      <c r="D3927" s="46"/>
    </row>
    <row r="3928">
      <c r="A3928" s="47">
        <v>45740.51532407408</v>
      </c>
      <c r="B3928" s="46">
        <v>9860.0</v>
      </c>
      <c r="C3928" s="46"/>
      <c r="D3928" s="46"/>
    </row>
    <row r="3929">
      <c r="A3929" s="47">
        <v>45740.52501157407</v>
      </c>
      <c r="B3929" s="46">
        <v>2400.0</v>
      </c>
      <c r="C3929" s="48" t="s">
        <v>3980</v>
      </c>
      <c r="D3929" s="48"/>
    </row>
    <row r="3930">
      <c r="A3930" s="47">
        <v>45740.52716435185</v>
      </c>
      <c r="B3930" s="46">
        <v>3060.0</v>
      </c>
      <c r="C3930" s="48" t="s">
        <v>4017</v>
      </c>
      <c r="D3930" s="48"/>
    </row>
    <row r="3931">
      <c r="A3931" s="47">
        <v>45740.52809027778</v>
      </c>
      <c r="B3931" s="46">
        <v>2320.0</v>
      </c>
      <c r="C3931" s="48" t="s">
        <v>3981</v>
      </c>
      <c r="D3931" s="48"/>
    </row>
    <row r="3932">
      <c r="A3932" s="47">
        <v>45740.534004629626</v>
      </c>
      <c r="B3932" s="46">
        <v>2860.0</v>
      </c>
      <c r="C3932" s="48" t="s">
        <v>3990</v>
      </c>
      <c r="D3932" s="48"/>
    </row>
    <row r="3933">
      <c r="A3933" s="47">
        <v>45740.53706018518</v>
      </c>
      <c r="B3933" s="46">
        <v>2760.0</v>
      </c>
      <c r="C3933" s="48" t="s">
        <v>3990</v>
      </c>
      <c r="D3933" s="48"/>
    </row>
    <row r="3934">
      <c r="A3934" s="47">
        <v>45740.53857638889</v>
      </c>
      <c r="B3934" s="46">
        <v>12900.0</v>
      </c>
      <c r="C3934" s="46"/>
      <c r="D3934" s="46"/>
    </row>
    <row r="3935">
      <c r="A3935" s="47">
        <v>45740.53909722222</v>
      </c>
      <c r="B3935" s="46">
        <v>2640.0</v>
      </c>
      <c r="C3935" s="48" t="s">
        <v>4017</v>
      </c>
      <c r="D3935" s="48"/>
    </row>
    <row r="3936">
      <c r="A3936" s="47">
        <v>45740.55915509259</v>
      </c>
      <c r="B3936" s="46">
        <v>2380.0</v>
      </c>
      <c r="C3936" s="46"/>
      <c r="D3936" s="46"/>
    </row>
    <row r="3937">
      <c r="A3937" s="47">
        <v>45740.55936342593</v>
      </c>
      <c r="B3937" s="46">
        <v>10600.0</v>
      </c>
      <c r="C3937" s="48" t="s">
        <v>4616</v>
      </c>
      <c r="D3937" s="48"/>
    </row>
    <row r="3938">
      <c r="A3938" s="47">
        <v>45740.5596875</v>
      </c>
      <c r="B3938" s="46">
        <v>2380.0</v>
      </c>
      <c r="C3938" s="46"/>
      <c r="D3938" s="46"/>
    </row>
    <row r="3939">
      <c r="A3939" s="47">
        <v>45740.56196759259</v>
      </c>
      <c r="B3939" s="46">
        <v>17260.0</v>
      </c>
      <c r="C3939" s="48" t="s">
        <v>4426</v>
      </c>
      <c r="D3939" s="48"/>
    </row>
    <row r="3940">
      <c r="A3940" s="47">
        <v>45740.58483796296</v>
      </c>
      <c r="B3940" s="46">
        <v>9560.0</v>
      </c>
      <c r="C3940" s="46"/>
      <c r="D3940" s="46"/>
    </row>
    <row r="3941">
      <c r="A3941" s="47">
        <v>45740.58525462963</v>
      </c>
      <c r="B3941" s="46">
        <v>3240.0</v>
      </c>
      <c r="C3941" s="46"/>
      <c r="D3941" s="46"/>
    </row>
    <row r="3942">
      <c r="A3942" s="47">
        <v>45740.58740740741</v>
      </c>
      <c r="B3942" s="46">
        <v>11060.0</v>
      </c>
      <c r="C3942" s="48" t="s">
        <v>3982</v>
      </c>
      <c r="D3942" s="48"/>
    </row>
    <row r="3943">
      <c r="A3943" s="47">
        <v>45740.588113425925</v>
      </c>
      <c r="B3943" s="46">
        <v>13800.0</v>
      </c>
      <c r="C3943" s="46"/>
      <c r="D3943" s="46"/>
    </row>
    <row r="3944">
      <c r="A3944" s="47">
        <v>45740.59300925926</v>
      </c>
      <c r="B3944" s="46">
        <v>9300.0</v>
      </c>
      <c r="C3944" s="46"/>
      <c r="D3944" s="46"/>
    </row>
    <row r="3945">
      <c r="A3945" s="47">
        <v>45740.59427083333</v>
      </c>
      <c r="B3945" s="46">
        <v>3000.0</v>
      </c>
      <c r="C3945" s="46"/>
      <c r="D3945" s="46"/>
    </row>
    <row r="3946">
      <c r="A3946" s="47">
        <v>45740.60319444445</v>
      </c>
      <c r="B3946" s="46">
        <v>14140.0</v>
      </c>
      <c r="C3946" s="48" t="s">
        <v>4617</v>
      </c>
      <c r="D3946" s="48"/>
    </row>
    <row r="3947">
      <c r="A3947" s="47">
        <v>45740.61445601852</v>
      </c>
      <c r="B3947" s="46">
        <v>34480.0</v>
      </c>
      <c r="C3947" s="48" t="s">
        <v>4426</v>
      </c>
      <c r="D3947" s="48"/>
    </row>
    <row r="3948">
      <c r="A3948" s="47">
        <v>45740.614652777775</v>
      </c>
      <c r="B3948" s="46">
        <v>30100.0</v>
      </c>
      <c r="C3948" s="46"/>
      <c r="D3948" s="46"/>
    </row>
    <row r="3949">
      <c r="A3949" s="47">
        <v>45740.61483796296</v>
      </c>
      <c r="B3949" s="46">
        <v>11360.0</v>
      </c>
      <c r="C3949" s="46"/>
      <c r="D3949" s="46"/>
    </row>
    <row r="3950">
      <c r="A3950" s="47">
        <v>45740.61574074074</v>
      </c>
      <c r="B3950" s="46">
        <v>13200.0</v>
      </c>
      <c r="C3950" s="48" t="s">
        <v>4618</v>
      </c>
      <c r="D3950" s="48"/>
    </row>
    <row r="3951">
      <c r="A3951" s="47">
        <v>45740.62121527778</v>
      </c>
      <c r="B3951" s="46">
        <v>11800.0</v>
      </c>
      <c r="C3951" s="48" t="s">
        <v>4619</v>
      </c>
      <c r="D3951" s="48"/>
    </row>
    <row r="3952">
      <c r="A3952" s="47">
        <v>45740.62165509259</v>
      </c>
      <c r="B3952" s="46">
        <v>8940.0</v>
      </c>
      <c r="C3952" s="46"/>
      <c r="D3952" s="46"/>
    </row>
    <row r="3953">
      <c r="A3953" s="47">
        <v>45740.622881944444</v>
      </c>
      <c r="B3953" s="46">
        <v>9920.0</v>
      </c>
      <c r="C3953" s="46"/>
      <c r="D3953" s="46"/>
    </row>
    <row r="3954">
      <c r="A3954" s="47">
        <v>45740.62645833333</v>
      </c>
      <c r="B3954" s="46">
        <v>9940.0</v>
      </c>
      <c r="C3954" s="46"/>
      <c r="D3954" s="46"/>
    </row>
    <row r="3955">
      <c r="A3955" s="47">
        <v>45740.64077546296</v>
      </c>
      <c r="B3955" s="46">
        <v>2580.0</v>
      </c>
      <c r="C3955" s="46"/>
      <c r="D3955" s="46"/>
    </row>
    <row r="3956">
      <c r="A3956" s="47">
        <v>45740.648368055554</v>
      </c>
      <c r="B3956" s="46">
        <v>12400.0</v>
      </c>
      <c r="C3956" s="48" t="s">
        <v>4427</v>
      </c>
      <c r="D3956" s="48"/>
    </row>
    <row r="3957">
      <c r="A3957" s="47">
        <v>45740.65251157407</v>
      </c>
      <c r="B3957" s="46">
        <v>9520.0</v>
      </c>
      <c r="C3957" s="46"/>
      <c r="D3957" s="46"/>
    </row>
    <row r="3958">
      <c r="A3958" s="47">
        <v>45740.66787037037</v>
      </c>
      <c r="B3958" s="46">
        <v>11220.0</v>
      </c>
      <c r="C3958" s="46"/>
      <c r="D3958" s="46"/>
    </row>
    <row r="3959">
      <c r="A3959" s="47">
        <v>45740.674050925925</v>
      </c>
      <c r="B3959" s="46">
        <v>9340.0</v>
      </c>
      <c r="C3959" s="46"/>
      <c r="D3959" s="46"/>
    </row>
    <row r="3960">
      <c r="A3960" s="47">
        <v>45740.688125</v>
      </c>
      <c r="B3960" s="46">
        <v>10880.0</v>
      </c>
      <c r="C3960" s="48" t="s">
        <v>4620</v>
      </c>
      <c r="D3960" s="48"/>
    </row>
    <row r="3961">
      <c r="A3961" s="47">
        <v>45740.69484953704</v>
      </c>
      <c r="B3961" s="46">
        <v>9980.0</v>
      </c>
      <c r="C3961" s="46"/>
      <c r="D3961" s="46"/>
    </row>
    <row r="3962">
      <c r="A3962" s="47">
        <v>45740.69871527778</v>
      </c>
      <c r="B3962" s="46">
        <v>13700.0</v>
      </c>
      <c r="C3962" s="46"/>
      <c r="D3962" s="46"/>
    </row>
    <row r="3963">
      <c r="A3963" s="47">
        <v>45740.70175925926</v>
      </c>
      <c r="B3963" s="46">
        <v>10840.0</v>
      </c>
      <c r="C3963" s="48" t="s">
        <v>4621</v>
      </c>
      <c r="D3963" s="48"/>
    </row>
    <row r="3964">
      <c r="A3964" s="47">
        <v>45740.70265046296</v>
      </c>
      <c r="B3964" s="46">
        <v>11960.0</v>
      </c>
      <c r="C3964" s="48" t="s">
        <v>4622</v>
      </c>
      <c r="D3964" s="48"/>
    </row>
    <row r="3965">
      <c r="A3965" s="47">
        <v>45740.71244212963</v>
      </c>
      <c r="B3965" s="46">
        <v>9280.0</v>
      </c>
      <c r="C3965" s="46"/>
      <c r="D3965" s="46"/>
    </row>
    <row r="3966">
      <c r="A3966" s="47">
        <v>45740.716574074075</v>
      </c>
      <c r="B3966" s="46">
        <v>16440.0</v>
      </c>
      <c r="C3966" s="48" t="s">
        <v>4573</v>
      </c>
      <c r="D3966" s="48"/>
    </row>
    <row r="3967">
      <c r="A3967" s="47">
        <v>45740.724340277775</v>
      </c>
      <c r="B3967" s="46">
        <v>3840.0</v>
      </c>
      <c r="C3967" s="46"/>
      <c r="D3967" s="46"/>
    </row>
    <row r="3968">
      <c r="A3968" s="47">
        <v>45740.73153935185</v>
      </c>
      <c r="B3968" s="46">
        <v>2580.0</v>
      </c>
      <c r="C3968" s="46"/>
      <c r="D3968" s="46"/>
    </row>
    <row r="3969">
      <c r="A3969" s="47">
        <v>45740.74023148148</v>
      </c>
      <c r="B3969" s="46">
        <v>10240.0</v>
      </c>
      <c r="C3969" s="48" t="s">
        <v>4623</v>
      </c>
      <c r="D3969" s="48"/>
    </row>
    <row r="3970">
      <c r="A3970" s="47">
        <v>45740.75083333333</v>
      </c>
      <c r="B3970" s="46">
        <v>3820.0</v>
      </c>
      <c r="C3970" s="46"/>
      <c r="D3970" s="46"/>
    </row>
    <row r="3971">
      <c r="A3971" s="47">
        <v>45741.28513888889</v>
      </c>
      <c r="B3971" s="46">
        <v>9420.0</v>
      </c>
      <c r="C3971" s="46"/>
      <c r="D3971" s="46"/>
    </row>
    <row r="3972">
      <c r="A3972" s="47">
        <v>45741.290717592594</v>
      </c>
      <c r="B3972" s="46">
        <v>31360.0</v>
      </c>
      <c r="C3972" s="46"/>
      <c r="D3972" s="46"/>
    </row>
    <row r="3973">
      <c r="A3973" s="47">
        <v>45741.29320601852</v>
      </c>
      <c r="B3973" s="46">
        <v>10200.0</v>
      </c>
      <c r="C3973" s="46"/>
      <c r="D3973" s="46"/>
    </row>
    <row r="3974">
      <c r="A3974" s="47">
        <v>45741.298171296294</v>
      </c>
      <c r="B3974" s="46">
        <v>9260.0</v>
      </c>
      <c r="C3974" s="46"/>
      <c r="D3974" s="46"/>
    </row>
    <row r="3975">
      <c r="A3975" s="47">
        <v>45741.30648148148</v>
      </c>
      <c r="B3975" s="46">
        <v>10720.0</v>
      </c>
      <c r="C3975" s="46"/>
      <c r="D3975" s="46"/>
    </row>
    <row r="3976">
      <c r="A3976" s="47">
        <v>45741.310381944444</v>
      </c>
      <c r="B3976" s="46">
        <v>10760.0</v>
      </c>
      <c r="C3976" s="46"/>
      <c r="D3976" s="46"/>
    </row>
    <row r="3977">
      <c r="A3977" s="47">
        <v>45741.319340277776</v>
      </c>
      <c r="B3977" s="46">
        <v>5560.0</v>
      </c>
      <c r="C3977" s="46"/>
      <c r="D3977" s="46"/>
    </row>
    <row r="3978">
      <c r="A3978" s="47">
        <v>45741.33128472222</v>
      </c>
      <c r="B3978" s="46">
        <v>3240.0</v>
      </c>
      <c r="C3978" s="46"/>
      <c r="D3978" s="46"/>
    </row>
    <row r="3979">
      <c r="A3979" s="47">
        <v>45741.335127314815</v>
      </c>
      <c r="B3979" s="46">
        <v>16940.0</v>
      </c>
      <c r="C3979" s="48" t="s">
        <v>4624</v>
      </c>
      <c r="D3979" s="48"/>
    </row>
    <row r="3980">
      <c r="A3980" s="47">
        <v>45741.34006944444</v>
      </c>
      <c r="B3980" s="46">
        <v>3180.0</v>
      </c>
      <c r="C3980" s="46"/>
      <c r="D3980" s="46"/>
    </row>
    <row r="3981">
      <c r="A3981" s="47">
        <v>45741.34704861111</v>
      </c>
      <c r="B3981" s="46">
        <v>9580.0</v>
      </c>
      <c r="C3981" s="46"/>
      <c r="D3981" s="46"/>
    </row>
    <row r="3982">
      <c r="A3982" s="47">
        <v>45741.354467592595</v>
      </c>
      <c r="B3982" s="46">
        <v>3060.0</v>
      </c>
      <c r="C3982" s="48" t="s">
        <v>4017</v>
      </c>
      <c r="D3982" s="48"/>
    </row>
    <row r="3983">
      <c r="A3983" s="47">
        <v>45741.36649305555</v>
      </c>
      <c r="B3983" s="46">
        <v>2640.0</v>
      </c>
      <c r="C3983" s="46"/>
      <c r="D3983" s="46"/>
    </row>
    <row r="3984">
      <c r="A3984" s="47">
        <v>45741.37237268518</v>
      </c>
      <c r="B3984" s="46">
        <v>13600.0</v>
      </c>
      <c r="C3984" s="46"/>
      <c r="D3984" s="46"/>
    </row>
    <row r="3985">
      <c r="A3985" s="47">
        <v>45741.378969907404</v>
      </c>
      <c r="B3985" s="46">
        <v>10620.0</v>
      </c>
      <c r="C3985" s="46"/>
      <c r="D3985" s="46"/>
    </row>
    <row r="3986">
      <c r="A3986" s="47">
        <v>45741.384050925924</v>
      </c>
      <c r="B3986" s="46">
        <v>2800.0</v>
      </c>
      <c r="C3986" s="46"/>
      <c r="D3986" s="46"/>
    </row>
    <row r="3987">
      <c r="A3987" s="47">
        <v>45741.38774305556</v>
      </c>
      <c r="B3987" s="46">
        <v>19100.0</v>
      </c>
      <c r="C3987" s="48" t="s">
        <v>4548</v>
      </c>
      <c r="D3987" s="48"/>
    </row>
    <row r="3988">
      <c r="A3988" s="47">
        <v>45741.39232638889</v>
      </c>
      <c r="B3988" s="46">
        <v>10120.0</v>
      </c>
      <c r="C3988" s="46"/>
      <c r="D3988" s="46"/>
    </row>
    <row r="3989">
      <c r="A3989" s="47">
        <v>45741.39252314815</v>
      </c>
      <c r="B3989" s="46">
        <v>2800.0</v>
      </c>
      <c r="C3989" s="46"/>
      <c r="D3989" s="46"/>
    </row>
    <row r="3990">
      <c r="A3990" s="47">
        <v>45741.392962962964</v>
      </c>
      <c r="B3990" s="46">
        <v>32920.0</v>
      </c>
      <c r="C3990" s="46"/>
      <c r="D3990" s="46"/>
    </row>
    <row r="3991">
      <c r="A3991" s="47">
        <v>45741.39355324074</v>
      </c>
      <c r="B3991" s="46">
        <v>9480.0</v>
      </c>
      <c r="C3991" s="46"/>
      <c r="D3991" s="46"/>
    </row>
    <row r="3992">
      <c r="A3992" s="47">
        <v>45741.39763888889</v>
      </c>
      <c r="B3992" s="46">
        <v>9340.0</v>
      </c>
      <c r="C3992" s="46"/>
      <c r="D3992" s="46"/>
    </row>
    <row r="3993">
      <c r="A3993" s="47">
        <v>45741.405543981484</v>
      </c>
      <c r="B3993" s="46">
        <v>2620.0</v>
      </c>
      <c r="C3993" s="48" t="s">
        <v>4073</v>
      </c>
      <c r="D3993" s="48"/>
    </row>
    <row r="3994">
      <c r="A3994" s="47">
        <v>45741.407013888886</v>
      </c>
      <c r="B3994" s="46">
        <v>12740.0</v>
      </c>
      <c r="C3994" s="48" t="s">
        <v>4356</v>
      </c>
      <c r="D3994" s="48"/>
    </row>
    <row r="3995">
      <c r="A3995" s="47">
        <v>45741.40881944444</v>
      </c>
      <c r="B3995" s="46">
        <v>16560.0</v>
      </c>
      <c r="C3995" s="46"/>
      <c r="D3995" s="46"/>
    </row>
    <row r="3996">
      <c r="A3996" s="47">
        <v>45741.40940972222</v>
      </c>
      <c r="B3996" s="46">
        <v>2460.0</v>
      </c>
      <c r="C3996" s="48" t="s">
        <v>4073</v>
      </c>
      <c r="D3996" s="48"/>
    </row>
    <row r="3997">
      <c r="A3997" s="47">
        <v>45741.41748842593</v>
      </c>
      <c r="B3997" s="46">
        <v>10660.0</v>
      </c>
      <c r="C3997" s="46"/>
      <c r="D3997" s="46"/>
    </row>
    <row r="3998">
      <c r="A3998" s="47">
        <v>45741.43203703704</v>
      </c>
      <c r="B3998" s="46">
        <v>13020.0</v>
      </c>
      <c r="C3998" s="48" t="s">
        <v>4451</v>
      </c>
      <c r="D3998" s="48"/>
    </row>
    <row r="3999">
      <c r="A3999" s="47">
        <v>45741.44149305556</v>
      </c>
      <c r="B3999" s="46">
        <v>11140.0</v>
      </c>
      <c r="C3999" s="48" t="s">
        <v>4625</v>
      </c>
      <c r="D3999" s="48"/>
    </row>
    <row r="4000">
      <c r="A4000" s="47">
        <v>45741.44278935185</v>
      </c>
      <c r="B4000" s="46">
        <v>2660.0</v>
      </c>
      <c r="C4000" s="46"/>
      <c r="D4000" s="46"/>
    </row>
    <row r="4001">
      <c r="A4001" s="47">
        <v>45741.44305555556</v>
      </c>
      <c r="B4001" s="46">
        <v>3020.0</v>
      </c>
      <c r="C4001" s="48" t="s">
        <v>4017</v>
      </c>
      <c r="D4001" s="48"/>
    </row>
    <row r="4002">
      <c r="A4002" s="47">
        <v>45741.44701388889</v>
      </c>
      <c r="B4002" s="46">
        <v>9980.0</v>
      </c>
      <c r="C4002" s="46"/>
      <c r="D4002" s="46"/>
    </row>
    <row r="4003">
      <c r="A4003" s="47">
        <v>45741.449328703704</v>
      </c>
      <c r="B4003" s="46">
        <v>2740.0</v>
      </c>
      <c r="C4003" s="46"/>
      <c r="D4003" s="46"/>
    </row>
    <row r="4004">
      <c r="A4004" s="47">
        <v>45741.457962962966</v>
      </c>
      <c r="B4004" s="46">
        <v>10020.0</v>
      </c>
      <c r="C4004" s="46"/>
      <c r="D4004" s="46"/>
    </row>
    <row r="4005">
      <c r="A4005" s="47">
        <v>45741.4618287037</v>
      </c>
      <c r="B4005" s="46">
        <v>1840.0</v>
      </c>
      <c r="C4005" s="46"/>
      <c r="D4005" s="46"/>
    </row>
    <row r="4006">
      <c r="A4006" s="47">
        <v>45741.46387731482</v>
      </c>
      <c r="B4006" s="46">
        <v>16120.0</v>
      </c>
      <c r="C4006" s="46"/>
      <c r="D4006" s="46"/>
    </row>
    <row r="4007">
      <c r="A4007" s="47">
        <v>45741.46618055556</v>
      </c>
      <c r="B4007" s="46">
        <v>1820.0</v>
      </c>
      <c r="C4007" s="46"/>
      <c r="D4007" s="46"/>
    </row>
    <row r="4008">
      <c r="A4008" s="47">
        <v>45741.46975694445</v>
      </c>
      <c r="B4008" s="46">
        <v>2740.0</v>
      </c>
      <c r="C4008" s="48" t="s">
        <v>4298</v>
      </c>
      <c r="D4008" s="48"/>
    </row>
    <row r="4009">
      <c r="A4009" s="47">
        <v>45741.47515046296</v>
      </c>
      <c r="B4009" s="46">
        <v>13580.0</v>
      </c>
      <c r="C4009" s="46"/>
      <c r="D4009" s="46"/>
    </row>
    <row r="4010">
      <c r="A4010" s="47">
        <v>45741.47791666666</v>
      </c>
      <c r="B4010" s="46">
        <v>2660.0</v>
      </c>
      <c r="C4010" s="46"/>
      <c r="D4010" s="46"/>
    </row>
    <row r="4011">
      <c r="A4011" s="47">
        <v>45741.48538194445</v>
      </c>
      <c r="B4011" s="46">
        <v>12060.0</v>
      </c>
      <c r="C4011" s="48" t="s">
        <v>4170</v>
      </c>
      <c r="D4011" s="48"/>
    </row>
    <row r="4012">
      <c r="A4012" s="47">
        <v>45741.485601851855</v>
      </c>
      <c r="B4012" s="46">
        <v>14000.0</v>
      </c>
      <c r="C4012" s="48" t="s">
        <v>4626</v>
      </c>
      <c r="D4012" s="48"/>
    </row>
    <row r="4013">
      <c r="A4013" s="47">
        <v>45741.48987268518</v>
      </c>
      <c r="B4013" s="46">
        <v>12360.0</v>
      </c>
      <c r="C4013" s="46"/>
      <c r="D4013" s="46"/>
    </row>
    <row r="4014">
      <c r="A4014" s="47">
        <v>45741.49313657408</v>
      </c>
      <c r="B4014" s="46">
        <v>9800.0</v>
      </c>
      <c r="C4014" s="46"/>
      <c r="D4014" s="46"/>
    </row>
    <row r="4015">
      <c r="A4015" s="47">
        <v>45741.49490740741</v>
      </c>
      <c r="B4015" s="46">
        <v>11120.0</v>
      </c>
      <c r="C4015" s="48" t="s">
        <v>4625</v>
      </c>
      <c r="D4015" s="48"/>
    </row>
    <row r="4016">
      <c r="A4016" s="47">
        <v>45741.50366898148</v>
      </c>
      <c r="B4016" s="46">
        <v>18460.0</v>
      </c>
      <c r="C4016" s="46"/>
      <c r="D4016" s="46"/>
    </row>
    <row r="4017">
      <c r="A4017" s="47">
        <v>45741.51725694445</v>
      </c>
      <c r="B4017" s="46">
        <v>9580.0</v>
      </c>
      <c r="C4017" s="46"/>
      <c r="D4017" s="46"/>
    </row>
    <row r="4018">
      <c r="A4018" s="47">
        <v>45741.54179398148</v>
      </c>
      <c r="B4018" s="46">
        <v>16220.0</v>
      </c>
      <c r="C4018" s="46"/>
      <c r="D4018" s="46"/>
    </row>
    <row r="4019">
      <c r="A4019" s="47">
        <v>45741.543599537035</v>
      </c>
      <c r="B4019" s="46">
        <v>10780.0</v>
      </c>
      <c r="C4019" s="46"/>
      <c r="D4019" s="46"/>
    </row>
    <row r="4020">
      <c r="A4020" s="47">
        <v>45741.55121527778</v>
      </c>
      <c r="B4020" s="46">
        <v>28820.0</v>
      </c>
      <c r="C4020" s="46"/>
      <c r="D4020" s="46"/>
    </row>
    <row r="4021">
      <c r="A4021" s="47">
        <v>45741.554606481484</v>
      </c>
      <c r="B4021" s="46">
        <v>11340.0</v>
      </c>
      <c r="C4021" s="48" t="s">
        <v>4627</v>
      </c>
      <c r="D4021" s="48"/>
    </row>
    <row r="4022">
      <c r="A4022" s="47">
        <v>45741.55934027778</v>
      </c>
      <c r="B4022" s="46">
        <v>12860.0</v>
      </c>
      <c r="C4022" s="48" t="s">
        <v>4628</v>
      </c>
      <c r="D4022" s="48"/>
    </row>
    <row r="4023">
      <c r="A4023" s="47">
        <v>45741.56060185185</v>
      </c>
      <c r="B4023" s="46">
        <v>32360.0</v>
      </c>
      <c r="C4023" s="46"/>
      <c r="D4023" s="46"/>
    </row>
    <row r="4024">
      <c r="A4024" s="47">
        <v>45741.56469907407</v>
      </c>
      <c r="B4024" s="46">
        <v>3360.0</v>
      </c>
      <c r="C4024" s="48" t="s">
        <v>4339</v>
      </c>
      <c r="D4024" s="48"/>
    </row>
    <row r="4025">
      <c r="A4025" s="47">
        <v>45741.56501157407</v>
      </c>
      <c r="B4025" s="46">
        <v>9700.0</v>
      </c>
      <c r="C4025" s="46"/>
      <c r="D4025" s="46"/>
    </row>
    <row r="4026">
      <c r="A4026" s="47">
        <v>45741.56931712963</v>
      </c>
      <c r="B4026" s="46">
        <v>10620.0</v>
      </c>
      <c r="C4026" s="48" t="s">
        <v>4629</v>
      </c>
      <c r="D4026" s="48"/>
    </row>
    <row r="4027">
      <c r="A4027" s="47">
        <v>45741.572164351855</v>
      </c>
      <c r="B4027" s="46">
        <v>3000.0</v>
      </c>
      <c r="C4027" s="48" t="s">
        <v>4112</v>
      </c>
      <c r="D4027" s="48"/>
    </row>
    <row r="4028">
      <c r="A4028" s="47">
        <v>45741.57313657407</v>
      </c>
      <c r="B4028" s="46">
        <v>2960.0</v>
      </c>
      <c r="C4028" s="46"/>
      <c r="D4028" s="46"/>
    </row>
    <row r="4029">
      <c r="A4029" s="47">
        <v>45741.57712962963</v>
      </c>
      <c r="B4029" s="46">
        <v>9520.0</v>
      </c>
      <c r="C4029" s="46"/>
      <c r="D4029" s="46"/>
    </row>
    <row r="4030">
      <c r="A4030" s="47">
        <v>45741.57891203704</v>
      </c>
      <c r="B4030" s="46">
        <v>2540.0</v>
      </c>
      <c r="C4030" s="48" t="s">
        <v>4114</v>
      </c>
      <c r="D4030" s="48"/>
    </row>
    <row r="4031">
      <c r="A4031" s="47">
        <v>45741.58456018518</v>
      </c>
      <c r="B4031" s="46">
        <v>10620.0</v>
      </c>
      <c r="C4031" s="46"/>
      <c r="D4031" s="46"/>
    </row>
    <row r="4032">
      <c r="A4032" s="47">
        <v>45741.59378472222</v>
      </c>
      <c r="B4032" s="46">
        <v>13680.0</v>
      </c>
      <c r="C4032" s="46"/>
      <c r="D4032" s="46"/>
    </row>
    <row r="4033">
      <c r="A4033" s="47">
        <v>45741.60451388889</v>
      </c>
      <c r="B4033" s="46">
        <v>32720.0</v>
      </c>
      <c r="C4033" s="46"/>
      <c r="D4033" s="46"/>
    </row>
    <row r="4034">
      <c r="A4034" s="47">
        <v>45741.611863425926</v>
      </c>
      <c r="B4034" s="46">
        <v>12540.0</v>
      </c>
      <c r="C4034" s="46"/>
      <c r="D4034" s="46"/>
    </row>
    <row r="4035">
      <c r="A4035" s="47">
        <v>45741.62212962963</v>
      </c>
      <c r="B4035" s="46">
        <v>14000.0</v>
      </c>
      <c r="C4035" s="48" t="s">
        <v>4630</v>
      </c>
      <c r="D4035" s="48"/>
    </row>
    <row r="4036">
      <c r="A4036" s="47">
        <v>45741.627430555556</v>
      </c>
      <c r="B4036" s="46">
        <v>9540.0</v>
      </c>
      <c r="C4036" s="46"/>
      <c r="D4036" s="46"/>
    </row>
    <row r="4037">
      <c r="A4037" s="47">
        <v>45741.627916666665</v>
      </c>
      <c r="B4037" s="46">
        <v>16160.0</v>
      </c>
      <c r="C4037" s="46"/>
      <c r="D4037" s="46"/>
    </row>
    <row r="4038">
      <c r="A4038" s="47">
        <v>45741.640625</v>
      </c>
      <c r="B4038" s="46">
        <v>16980.0</v>
      </c>
      <c r="C4038" s="46"/>
      <c r="D4038" s="46"/>
    </row>
    <row r="4039">
      <c r="A4039" s="47">
        <v>45741.65074074074</v>
      </c>
      <c r="B4039" s="46">
        <v>12000.0</v>
      </c>
      <c r="C4039" s="48" t="s">
        <v>4631</v>
      </c>
      <c r="D4039" s="48"/>
    </row>
    <row r="4040">
      <c r="A4040" s="47">
        <v>45741.65733796296</v>
      </c>
      <c r="B4040" s="46">
        <v>9680.0</v>
      </c>
      <c r="C4040" s="46"/>
      <c r="D4040" s="46"/>
    </row>
    <row r="4041">
      <c r="A4041" s="47">
        <v>45741.66434027778</v>
      </c>
      <c r="B4041" s="46">
        <v>16580.0</v>
      </c>
      <c r="C4041" s="46"/>
      <c r="D4041" s="46"/>
    </row>
    <row r="4042">
      <c r="A4042" s="47">
        <v>45741.668958333335</v>
      </c>
      <c r="B4042" s="46">
        <v>4120.0</v>
      </c>
      <c r="C4042" s="48" t="s">
        <v>3986</v>
      </c>
      <c r="D4042" s="48"/>
    </row>
    <row r="4043">
      <c r="A4043" s="47">
        <v>45741.67333333333</v>
      </c>
      <c r="B4043" s="46">
        <v>2660.0</v>
      </c>
      <c r="C4043" s="46"/>
      <c r="D4043" s="46"/>
    </row>
    <row r="4044">
      <c r="A4044" s="47">
        <v>45741.67538194444</v>
      </c>
      <c r="B4044" s="46">
        <v>15380.0</v>
      </c>
      <c r="C4044" s="46"/>
      <c r="D4044" s="46"/>
    </row>
    <row r="4045">
      <c r="A4045" s="47">
        <v>45741.677256944444</v>
      </c>
      <c r="B4045" s="46">
        <v>10800.0</v>
      </c>
      <c r="C4045" s="48" t="s">
        <v>4516</v>
      </c>
      <c r="D4045" s="48"/>
    </row>
    <row r="4046">
      <c r="A4046" s="47">
        <v>45741.681875</v>
      </c>
      <c r="B4046" s="46">
        <v>9420.0</v>
      </c>
      <c r="C4046" s="46"/>
      <c r="D4046" s="46"/>
    </row>
    <row r="4047">
      <c r="A4047" s="47">
        <v>45741.687048611115</v>
      </c>
      <c r="B4047" s="46">
        <v>13540.0</v>
      </c>
      <c r="C4047" s="46"/>
      <c r="D4047" s="46"/>
    </row>
    <row r="4048">
      <c r="A4048" s="47">
        <v>45741.68722222222</v>
      </c>
      <c r="B4048" s="46">
        <v>9360.0</v>
      </c>
      <c r="C4048" s="46"/>
      <c r="D4048" s="46"/>
    </row>
    <row r="4049">
      <c r="A4049" s="47">
        <v>45741.700694444444</v>
      </c>
      <c r="B4049" s="46">
        <v>13460.0</v>
      </c>
      <c r="C4049" s="48" t="s">
        <v>4117</v>
      </c>
      <c r="D4049" s="48"/>
    </row>
    <row r="4050">
      <c r="A4050" s="47">
        <v>45741.71196759259</v>
      </c>
      <c r="B4050" s="46">
        <v>12860.0</v>
      </c>
      <c r="C4050" s="46"/>
      <c r="D4050" s="46"/>
    </row>
    <row r="4051">
      <c r="A4051" s="47">
        <v>45741.71603009259</v>
      </c>
      <c r="B4051" s="46">
        <v>9320.0</v>
      </c>
      <c r="C4051" s="46"/>
      <c r="D4051" s="46"/>
    </row>
    <row r="4052">
      <c r="A4052" s="47">
        <v>45741.72657407408</v>
      </c>
      <c r="B4052" s="46">
        <v>14520.0</v>
      </c>
      <c r="C4052" s="48" t="s">
        <v>4632</v>
      </c>
      <c r="D4052" s="48"/>
    </row>
    <row r="4053">
      <c r="A4053" s="47">
        <v>45741.72681712963</v>
      </c>
      <c r="B4053" s="46">
        <v>11240.0</v>
      </c>
      <c r="C4053" s="48" t="s">
        <v>4633</v>
      </c>
      <c r="D4053" s="48"/>
    </row>
    <row r="4054">
      <c r="A4054" s="47">
        <v>45741.73226851852</v>
      </c>
      <c r="B4054" s="46">
        <v>9660.0</v>
      </c>
      <c r="C4054" s="46"/>
      <c r="D4054" s="46"/>
    </row>
    <row r="4055">
      <c r="A4055" s="47">
        <v>45741.75790509259</v>
      </c>
      <c r="B4055" s="46">
        <v>15460.0</v>
      </c>
      <c r="C4055" s="46"/>
      <c r="D4055" s="46"/>
    </row>
    <row r="4056">
      <c r="A4056" s="47">
        <v>45741.764016203706</v>
      </c>
      <c r="B4056" s="46">
        <v>16540.0</v>
      </c>
      <c r="C4056" s="46"/>
      <c r="D4056" s="46"/>
    </row>
    <row r="4057">
      <c r="A4057" s="47">
        <v>45742.2866087963</v>
      </c>
      <c r="B4057" s="46">
        <v>18580.0</v>
      </c>
      <c r="C4057" s="46"/>
      <c r="D4057" s="46"/>
    </row>
    <row r="4058">
      <c r="A4058" s="47">
        <v>45742.288981481484</v>
      </c>
      <c r="B4058" s="46">
        <v>10340.0</v>
      </c>
      <c r="C4058" s="46"/>
      <c r="D4058" s="46"/>
    </row>
    <row r="4059">
      <c r="A4059" s="47">
        <v>45742.290983796294</v>
      </c>
      <c r="B4059" s="46">
        <v>8880.0</v>
      </c>
      <c r="C4059" s="46"/>
      <c r="D4059" s="46"/>
    </row>
    <row r="4060">
      <c r="A4060" s="47">
        <v>45742.29194444444</v>
      </c>
      <c r="B4060" s="46">
        <v>32300.0</v>
      </c>
      <c r="C4060" s="46"/>
      <c r="D4060" s="46"/>
    </row>
    <row r="4061">
      <c r="A4061" s="47">
        <v>45742.29592592592</v>
      </c>
      <c r="B4061" s="46">
        <v>9320.0</v>
      </c>
      <c r="C4061" s="46"/>
      <c r="D4061" s="46"/>
    </row>
    <row r="4062">
      <c r="A4062" s="47">
        <v>45742.32414351852</v>
      </c>
      <c r="B4062" s="46">
        <v>10360.0</v>
      </c>
      <c r="C4062" s="46"/>
      <c r="D4062" s="46"/>
    </row>
    <row r="4063">
      <c r="A4063" s="47">
        <v>45742.334375</v>
      </c>
      <c r="B4063" s="46">
        <v>9480.0</v>
      </c>
      <c r="C4063" s="46"/>
      <c r="D4063" s="46"/>
    </row>
    <row r="4064">
      <c r="A4064" s="47">
        <v>45742.34395833333</v>
      </c>
      <c r="B4064" s="46">
        <v>11660.0</v>
      </c>
      <c r="C4064" s="46"/>
      <c r="D4064" s="46"/>
    </row>
    <row r="4065">
      <c r="A4065" s="47">
        <v>45742.34415509259</v>
      </c>
      <c r="B4065" s="46">
        <v>2760.0</v>
      </c>
      <c r="C4065" s="46"/>
      <c r="D4065" s="46"/>
    </row>
    <row r="4066">
      <c r="A4066" s="47">
        <v>45742.350173611114</v>
      </c>
      <c r="B4066" s="46">
        <v>10340.0</v>
      </c>
      <c r="C4066" s="46"/>
      <c r="D4066" s="46"/>
    </row>
    <row r="4067">
      <c r="A4067" s="47">
        <v>45742.35296296296</v>
      </c>
      <c r="B4067" s="46">
        <v>9440.0</v>
      </c>
      <c r="C4067" s="46"/>
      <c r="D4067" s="46"/>
    </row>
    <row r="4068">
      <c r="A4068" s="47">
        <v>45742.35325231482</v>
      </c>
      <c r="B4068" s="46">
        <v>2960.0</v>
      </c>
      <c r="C4068" s="48" t="s">
        <v>4017</v>
      </c>
      <c r="D4068" s="48"/>
    </row>
    <row r="4069">
      <c r="A4069" s="47">
        <v>45742.35335648148</v>
      </c>
      <c r="B4069" s="46">
        <v>3240.0</v>
      </c>
      <c r="C4069" s="46"/>
      <c r="D4069" s="46"/>
    </row>
    <row r="4070">
      <c r="A4070" s="47">
        <v>45742.35989583333</v>
      </c>
      <c r="B4070" s="46">
        <v>3240.0</v>
      </c>
      <c r="C4070" s="46"/>
      <c r="D4070" s="46"/>
    </row>
    <row r="4071">
      <c r="A4071" s="47">
        <v>45742.362349537034</v>
      </c>
      <c r="B4071" s="46">
        <v>2660.0</v>
      </c>
      <c r="C4071" s="46"/>
      <c r="D4071" s="46"/>
    </row>
    <row r="4072">
      <c r="A4072" s="47">
        <v>45742.37069444444</v>
      </c>
      <c r="B4072" s="46">
        <v>10900.0</v>
      </c>
      <c r="C4072" s="46"/>
      <c r="D4072" s="46"/>
    </row>
    <row r="4073">
      <c r="A4073" s="47">
        <v>45742.37709490741</v>
      </c>
      <c r="B4073" s="46">
        <v>13820.0</v>
      </c>
      <c r="C4073" s="46"/>
      <c r="D4073" s="46"/>
    </row>
    <row r="4074">
      <c r="A4074" s="47">
        <v>45742.37847222222</v>
      </c>
      <c r="B4074" s="46">
        <v>2860.0</v>
      </c>
      <c r="C4074" s="46"/>
      <c r="D4074" s="46"/>
    </row>
    <row r="4075">
      <c r="A4075" s="47">
        <v>45742.37871527778</v>
      </c>
      <c r="B4075" s="46">
        <v>10300.0</v>
      </c>
      <c r="C4075" s="46"/>
      <c r="D4075" s="46"/>
    </row>
    <row r="4076">
      <c r="A4076" s="47">
        <v>45742.383993055555</v>
      </c>
      <c r="B4076" s="46">
        <v>2840.0</v>
      </c>
      <c r="C4076" s="46"/>
      <c r="D4076" s="46"/>
    </row>
    <row r="4077">
      <c r="A4077" s="47">
        <v>45742.39815972222</v>
      </c>
      <c r="B4077" s="46">
        <v>33160.0</v>
      </c>
      <c r="C4077" s="48" t="s">
        <v>4050</v>
      </c>
      <c r="D4077" s="48"/>
    </row>
    <row r="4078">
      <c r="A4078" s="47">
        <v>45742.41814814815</v>
      </c>
      <c r="B4078" s="46">
        <v>3220.0</v>
      </c>
      <c r="C4078" s="46"/>
      <c r="D4078" s="46"/>
    </row>
    <row r="4079">
      <c r="A4079" s="47">
        <v>45742.41994212963</v>
      </c>
      <c r="B4079" s="46">
        <v>13200.0</v>
      </c>
      <c r="C4079" s="46"/>
      <c r="D4079" s="46"/>
    </row>
    <row r="4080">
      <c r="A4080" s="47">
        <v>45742.42070601852</v>
      </c>
      <c r="B4080" s="46">
        <v>13540.0</v>
      </c>
      <c r="C4080" s="46"/>
      <c r="D4080" s="46"/>
    </row>
    <row r="4081">
      <c r="A4081" s="47">
        <v>45742.42613425926</v>
      </c>
      <c r="B4081" s="46">
        <v>12520.0</v>
      </c>
      <c r="C4081" s="46"/>
      <c r="D4081" s="46"/>
    </row>
    <row r="4082">
      <c r="A4082" s="47">
        <v>45742.43171296296</v>
      </c>
      <c r="B4082" s="46">
        <v>5940.0</v>
      </c>
      <c r="C4082" s="46"/>
      <c r="D4082" s="46"/>
    </row>
    <row r="4083">
      <c r="A4083" s="47">
        <v>45742.43231481482</v>
      </c>
      <c r="B4083" s="46">
        <v>10900.0</v>
      </c>
      <c r="C4083" s="46"/>
      <c r="D4083" s="46"/>
    </row>
    <row r="4084">
      <c r="A4084" s="47">
        <v>45742.43471064815</v>
      </c>
      <c r="B4084" s="46">
        <v>10160.0</v>
      </c>
      <c r="C4084" s="46"/>
      <c r="D4084" s="46"/>
    </row>
    <row r="4085">
      <c r="A4085" s="47">
        <v>45742.43876157407</v>
      </c>
      <c r="B4085" s="46">
        <v>3460.0</v>
      </c>
      <c r="C4085" s="48" t="s">
        <v>4634</v>
      </c>
      <c r="D4085" s="48"/>
    </row>
    <row r="4086">
      <c r="A4086" s="47">
        <v>45742.43918981482</v>
      </c>
      <c r="B4086" s="46">
        <v>2900.0</v>
      </c>
      <c r="C4086" s="46"/>
      <c r="D4086" s="46"/>
    </row>
    <row r="4087">
      <c r="A4087" s="47">
        <v>45742.43974537037</v>
      </c>
      <c r="B4087" s="46">
        <v>3000.0</v>
      </c>
      <c r="C4087" s="48" t="s">
        <v>744</v>
      </c>
      <c r="D4087" s="48"/>
    </row>
    <row r="4088">
      <c r="A4088" s="47">
        <v>45742.440347222226</v>
      </c>
      <c r="B4088" s="46">
        <v>13680.0</v>
      </c>
      <c r="C4088" s="46"/>
      <c r="D4088" s="46"/>
    </row>
    <row r="4089">
      <c r="A4089" s="47">
        <v>45742.442928240744</v>
      </c>
      <c r="B4089" s="46">
        <v>2820.0</v>
      </c>
      <c r="C4089" s="48" t="s">
        <v>4634</v>
      </c>
      <c r="D4089" s="48"/>
    </row>
    <row r="4090">
      <c r="A4090" s="47">
        <v>45742.444768518515</v>
      </c>
      <c r="B4090" s="46">
        <v>2740.0</v>
      </c>
      <c r="C4090" s="48" t="s">
        <v>3445</v>
      </c>
      <c r="D4090" s="48"/>
    </row>
    <row r="4091">
      <c r="A4091" s="47">
        <v>45742.44546296296</v>
      </c>
      <c r="B4091" s="46">
        <v>2620.0</v>
      </c>
      <c r="C4091" s="48" t="s">
        <v>744</v>
      </c>
      <c r="D4091" s="48"/>
    </row>
    <row r="4092">
      <c r="A4092" s="47">
        <v>45742.45673611111</v>
      </c>
      <c r="B4092" s="46">
        <v>32780.0</v>
      </c>
      <c r="C4092" s="48" t="s">
        <v>4050</v>
      </c>
      <c r="D4092" s="48"/>
    </row>
    <row r="4093">
      <c r="A4093" s="47">
        <v>45742.46251157407</v>
      </c>
      <c r="B4093" s="46">
        <v>2160.0</v>
      </c>
      <c r="C4093" s="48" t="s">
        <v>3445</v>
      </c>
      <c r="D4093" s="48"/>
    </row>
    <row r="4094">
      <c r="A4094" s="47">
        <v>45742.46467592593</v>
      </c>
      <c r="B4094" s="46">
        <v>10500.0</v>
      </c>
      <c r="C4094" s="48" t="s">
        <v>4148</v>
      </c>
      <c r="D4094" s="48"/>
    </row>
    <row r="4095">
      <c r="A4095" s="47">
        <v>45742.46821759259</v>
      </c>
      <c r="B4095" s="46">
        <v>3020.0</v>
      </c>
      <c r="C4095" s="46"/>
      <c r="D4095" s="46"/>
    </row>
    <row r="4096">
      <c r="A4096" s="47">
        <v>45742.48505787037</v>
      </c>
      <c r="B4096" s="46">
        <v>13980.0</v>
      </c>
      <c r="C4096" s="48" t="s">
        <v>4635</v>
      </c>
      <c r="D4096" s="48"/>
    </row>
    <row r="4097">
      <c r="A4097" s="47">
        <v>45742.48521990741</v>
      </c>
      <c r="B4097" s="46">
        <v>11240.0</v>
      </c>
      <c r="C4097" s="48" t="s">
        <v>4625</v>
      </c>
      <c r="D4097" s="48"/>
    </row>
    <row r="4098">
      <c r="A4098" s="47">
        <v>45742.489756944444</v>
      </c>
      <c r="B4098" s="46">
        <v>3260.0</v>
      </c>
      <c r="C4098" s="46"/>
      <c r="D4098" s="46"/>
    </row>
    <row r="4099">
      <c r="A4099" s="47">
        <v>45742.49256944445</v>
      </c>
      <c r="B4099" s="46">
        <v>10780.0</v>
      </c>
      <c r="C4099" s="46"/>
      <c r="D4099" s="46"/>
    </row>
    <row r="4100">
      <c r="A4100" s="47">
        <v>45742.49449074074</v>
      </c>
      <c r="B4100" s="46">
        <v>13740.0</v>
      </c>
      <c r="C4100" s="46"/>
      <c r="D4100" s="46"/>
    </row>
    <row r="4101">
      <c r="A4101" s="47">
        <v>45742.49488425926</v>
      </c>
      <c r="B4101" s="46">
        <v>10340.0</v>
      </c>
      <c r="C4101" s="46"/>
      <c r="D4101" s="46"/>
    </row>
    <row r="4102">
      <c r="A4102" s="47">
        <v>45742.49560185185</v>
      </c>
      <c r="B4102" s="46">
        <v>3120.0</v>
      </c>
      <c r="C4102" s="46"/>
      <c r="D4102" s="46"/>
    </row>
    <row r="4103">
      <c r="A4103" s="47">
        <v>45742.49607638889</v>
      </c>
      <c r="B4103" s="46">
        <v>3080.0</v>
      </c>
      <c r="C4103" s="48" t="s">
        <v>744</v>
      </c>
      <c r="D4103" s="48"/>
    </row>
    <row r="4104">
      <c r="A4104" s="47">
        <v>45742.499085648145</v>
      </c>
      <c r="B4104" s="46">
        <v>2600.0</v>
      </c>
      <c r="C4104" s="48" t="s">
        <v>744</v>
      </c>
      <c r="D4104" s="48"/>
    </row>
    <row r="4105">
      <c r="A4105" s="47">
        <v>45742.506064814814</v>
      </c>
      <c r="B4105" s="46">
        <v>32560.0</v>
      </c>
      <c r="C4105" s="46"/>
      <c r="D4105" s="46"/>
    </row>
    <row r="4106">
      <c r="A4106" s="47">
        <v>45742.52984953704</v>
      </c>
      <c r="B4106" s="46">
        <v>3740.0</v>
      </c>
      <c r="C4106" s="48" t="s">
        <v>3989</v>
      </c>
      <c r="D4106" s="48"/>
    </row>
    <row r="4107">
      <c r="A4107" s="47">
        <v>45742.53855324074</v>
      </c>
      <c r="B4107" s="46">
        <v>13380.0</v>
      </c>
      <c r="C4107" s="46"/>
      <c r="D4107" s="46"/>
    </row>
    <row r="4108">
      <c r="A4108" s="47">
        <v>45742.53921296296</v>
      </c>
      <c r="B4108" s="46">
        <v>3180.0</v>
      </c>
      <c r="C4108" s="46"/>
      <c r="D4108" s="46"/>
    </row>
    <row r="4109">
      <c r="A4109" s="47">
        <v>45742.56359953704</v>
      </c>
      <c r="B4109" s="46">
        <v>3700.0</v>
      </c>
      <c r="C4109" s="48" t="s">
        <v>4457</v>
      </c>
      <c r="D4109" s="48"/>
    </row>
    <row r="4110">
      <c r="A4110" s="47">
        <v>45742.56961805555</v>
      </c>
      <c r="B4110" s="46">
        <v>13700.0</v>
      </c>
      <c r="C4110" s="46"/>
      <c r="D4110" s="46"/>
    </row>
    <row r="4111">
      <c r="A4111" s="47">
        <v>45742.57454861111</v>
      </c>
      <c r="B4111" s="46">
        <v>3360.0</v>
      </c>
      <c r="C4111" s="46"/>
      <c r="D4111" s="46"/>
    </row>
    <row r="4112">
      <c r="A4112" s="47">
        <v>45742.57900462963</v>
      </c>
      <c r="B4112" s="46">
        <v>12780.0</v>
      </c>
      <c r="C4112" s="48" t="s">
        <v>4636</v>
      </c>
      <c r="D4112" s="48"/>
    </row>
    <row r="4113">
      <c r="A4113" s="47">
        <v>45742.58056712963</v>
      </c>
      <c r="B4113" s="46">
        <v>10080.0</v>
      </c>
      <c r="C4113" s="46"/>
      <c r="D4113" s="46"/>
    </row>
    <row r="4114">
      <c r="A4114" s="47">
        <v>45742.58646990741</v>
      </c>
      <c r="B4114" s="46">
        <v>10140.0</v>
      </c>
      <c r="C4114" s="46"/>
      <c r="D4114" s="46"/>
    </row>
    <row r="4115">
      <c r="A4115" s="47">
        <v>45742.59222222222</v>
      </c>
      <c r="B4115" s="46">
        <v>9940.0</v>
      </c>
      <c r="C4115" s="46"/>
      <c r="D4115" s="46"/>
    </row>
    <row r="4116">
      <c r="A4116" s="47">
        <v>45742.59290509259</v>
      </c>
      <c r="B4116" s="46">
        <v>3820.0</v>
      </c>
      <c r="C4116" s="46"/>
      <c r="D4116" s="46"/>
    </row>
    <row r="4117">
      <c r="A4117" s="47">
        <v>45742.60461805556</v>
      </c>
      <c r="B4117" s="46">
        <v>3000.0</v>
      </c>
      <c r="C4117" s="48" t="s">
        <v>4112</v>
      </c>
      <c r="D4117" s="48"/>
    </row>
    <row r="4118">
      <c r="A4118" s="47">
        <v>45742.608761574076</v>
      </c>
      <c r="B4118" s="46">
        <v>2560.0</v>
      </c>
      <c r="C4118" s="48" t="s">
        <v>4112</v>
      </c>
      <c r="D4118" s="48"/>
    </row>
    <row r="4119">
      <c r="A4119" s="47">
        <v>45742.61243055556</v>
      </c>
      <c r="B4119" s="46">
        <v>2960.0</v>
      </c>
      <c r="C4119" s="48" t="s">
        <v>744</v>
      </c>
      <c r="D4119" s="48"/>
    </row>
    <row r="4120">
      <c r="A4120" s="47">
        <v>45742.61483796296</v>
      </c>
      <c r="B4120" s="46">
        <v>2620.0</v>
      </c>
      <c r="C4120" s="46"/>
      <c r="D4120" s="46"/>
    </row>
    <row r="4121">
      <c r="A4121" s="47">
        <v>45742.62465277778</v>
      </c>
      <c r="B4121" s="46">
        <v>11680.0</v>
      </c>
      <c r="C4121" s="48" t="s">
        <v>4637</v>
      </c>
      <c r="D4121" s="48"/>
    </row>
    <row r="4122">
      <c r="A4122" s="47">
        <v>45742.628842592596</v>
      </c>
      <c r="B4122" s="46">
        <v>10080.0</v>
      </c>
      <c r="C4122" s="48" t="s">
        <v>4638</v>
      </c>
      <c r="D4122" s="48"/>
    </row>
    <row r="4123">
      <c r="A4123" s="47">
        <v>45742.62905092593</v>
      </c>
      <c r="B4123" s="46">
        <v>11440.0</v>
      </c>
      <c r="C4123" s="46"/>
      <c r="D4123" s="46"/>
    </row>
    <row r="4124">
      <c r="A4124" s="47">
        <v>45742.6325462963</v>
      </c>
      <c r="B4124" s="46">
        <v>8820.0</v>
      </c>
      <c r="C4124" s="46"/>
      <c r="D4124" s="46"/>
    </row>
    <row r="4125">
      <c r="A4125" s="47">
        <v>45742.635787037034</v>
      </c>
      <c r="B4125" s="46">
        <v>10180.0</v>
      </c>
      <c r="C4125" s="46"/>
      <c r="D4125" s="46"/>
    </row>
    <row r="4126">
      <c r="A4126" s="47">
        <v>45742.640694444446</v>
      </c>
      <c r="B4126" s="46">
        <v>9620.0</v>
      </c>
      <c r="C4126" s="46"/>
      <c r="D4126" s="46"/>
    </row>
    <row r="4127">
      <c r="A4127" s="47">
        <v>45742.642592592594</v>
      </c>
      <c r="B4127" s="46">
        <v>10540.0</v>
      </c>
      <c r="C4127" s="48" t="s">
        <v>4639</v>
      </c>
      <c r="D4127" s="48"/>
    </row>
    <row r="4128">
      <c r="A4128" s="47">
        <v>45742.65256944444</v>
      </c>
      <c r="B4128" s="46">
        <v>10940.0</v>
      </c>
      <c r="C4128" s="48" t="s">
        <v>4001</v>
      </c>
      <c r="D4128" s="48"/>
    </row>
    <row r="4129">
      <c r="A4129" s="47">
        <v>45742.65350694444</v>
      </c>
      <c r="B4129" s="46">
        <v>9740.0</v>
      </c>
      <c r="C4129" s="46"/>
      <c r="D4129" s="46"/>
    </row>
    <row r="4130">
      <c r="A4130" s="47">
        <v>45742.66092592593</v>
      </c>
      <c r="B4130" s="46">
        <v>8840.0</v>
      </c>
      <c r="C4130" s="46"/>
      <c r="D4130" s="46"/>
    </row>
    <row r="4131">
      <c r="A4131" s="47">
        <v>45742.66113425926</v>
      </c>
      <c r="B4131" s="46">
        <v>9300.0</v>
      </c>
      <c r="C4131" s="46"/>
      <c r="D4131" s="46"/>
    </row>
    <row r="4132">
      <c r="A4132" s="47">
        <v>45742.682916666665</v>
      </c>
      <c r="B4132" s="46">
        <v>17740.0</v>
      </c>
      <c r="C4132" s="48" t="s">
        <v>4640</v>
      </c>
      <c r="D4132" s="48"/>
    </row>
    <row r="4133">
      <c r="A4133" s="47">
        <v>45742.68956018519</v>
      </c>
      <c r="B4133" s="46">
        <v>9580.0</v>
      </c>
      <c r="C4133" s="46"/>
      <c r="D4133" s="46"/>
    </row>
    <row r="4134">
      <c r="A4134" s="47">
        <v>45742.69746527778</v>
      </c>
      <c r="B4134" s="46">
        <v>11660.0</v>
      </c>
      <c r="C4134" s="48" t="s">
        <v>4625</v>
      </c>
      <c r="D4134" s="48"/>
    </row>
    <row r="4135">
      <c r="A4135" s="47">
        <v>45742.702465277776</v>
      </c>
      <c r="B4135" s="46">
        <v>11480.0</v>
      </c>
      <c r="C4135" s="48" t="s">
        <v>4641</v>
      </c>
      <c r="D4135" s="48"/>
    </row>
    <row r="4136">
      <c r="A4136" s="47">
        <v>45742.711168981485</v>
      </c>
      <c r="B4136" s="46">
        <v>9340.0</v>
      </c>
      <c r="C4136" s="46"/>
      <c r="D4136" s="46"/>
    </row>
    <row r="4137">
      <c r="A4137" s="47">
        <v>45743.27486111111</v>
      </c>
      <c r="B4137" s="46">
        <v>10560.0</v>
      </c>
      <c r="C4137" s="48" t="s">
        <v>4034</v>
      </c>
      <c r="D4137" s="48"/>
    </row>
    <row r="4138">
      <c r="A4138" s="47">
        <v>45743.28320601852</v>
      </c>
      <c r="B4138" s="46">
        <v>10360.0</v>
      </c>
      <c r="C4138" s="46"/>
      <c r="D4138" s="46"/>
    </row>
    <row r="4139">
      <c r="A4139" s="47">
        <v>45743.29350694444</v>
      </c>
      <c r="B4139" s="46">
        <v>10680.0</v>
      </c>
      <c r="C4139" s="46"/>
      <c r="D4139" s="46"/>
    </row>
    <row r="4140">
      <c r="A4140" s="47">
        <v>45743.30583333333</v>
      </c>
      <c r="B4140" s="46">
        <v>12300.0</v>
      </c>
      <c r="C4140" s="46"/>
      <c r="D4140" s="46"/>
    </row>
    <row r="4141">
      <c r="A4141" s="47">
        <v>45743.30986111111</v>
      </c>
      <c r="B4141" s="46">
        <v>12360.0</v>
      </c>
      <c r="C4141" s="46"/>
      <c r="D4141" s="46"/>
    </row>
    <row r="4142">
      <c r="A4142" s="47">
        <v>45743.33662037037</v>
      </c>
      <c r="B4142" s="46">
        <v>11920.0</v>
      </c>
      <c r="C4142" s="46"/>
      <c r="D4142" s="46"/>
    </row>
    <row r="4143">
      <c r="A4143" s="47">
        <v>45743.337789351855</v>
      </c>
      <c r="B4143" s="46">
        <v>2360.0</v>
      </c>
      <c r="C4143" s="48" t="s">
        <v>3980</v>
      </c>
      <c r="D4143" s="48"/>
    </row>
    <row r="4144">
      <c r="A4144" s="47">
        <v>45743.34400462963</v>
      </c>
      <c r="B4144" s="46">
        <v>9960.0</v>
      </c>
      <c r="C4144" s="46"/>
      <c r="D4144" s="46"/>
    </row>
    <row r="4145">
      <c r="A4145" s="47">
        <v>45743.34636574074</v>
      </c>
      <c r="B4145" s="46">
        <v>10700.0</v>
      </c>
      <c r="C4145" s="46"/>
      <c r="D4145" s="46"/>
    </row>
    <row r="4146">
      <c r="A4146" s="47">
        <v>45743.34700231482</v>
      </c>
      <c r="B4146" s="46">
        <v>2160.0</v>
      </c>
      <c r="C4146" s="48" t="s">
        <v>3980</v>
      </c>
      <c r="D4146" s="48"/>
    </row>
    <row r="4147">
      <c r="A4147" s="47">
        <v>45743.35108796296</v>
      </c>
      <c r="B4147" s="46">
        <v>3520.0</v>
      </c>
      <c r="C4147" s="48" t="s">
        <v>4017</v>
      </c>
      <c r="D4147" s="48"/>
    </row>
    <row r="4148">
      <c r="A4148" s="47">
        <v>45743.351377314815</v>
      </c>
      <c r="B4148" s="46">
        <v>10080.0</v>
      </c>
      <c r="C4148" s="46"/>
      <c r="D4148" s="46"/>
    </row>
    <row r="4149">
      <c r="A4149" s="47">
        <v>45743.36471064815</v>
      </c>
      <c r="B4149" s="46">
        <v>2920.0</v>
      </c>
      <c r="C4149" s="46"/>
      <c r="D4149" s="46"/>
    </row>
    <row r="4150">
      <c r="A4150" s="47">
        <v>45743.37474537037</v>
      </c>
      <c r="B4150" s="46">
        <v>2180.0</v>
      </c>
      <c r="C4150" s="46"/>
      <c r="D4150" s="46"/>
    </row>
    <row r="4151">
      <c r="A4151" s="47">
        <v>45743.37873842593</v>
      </c>
      <c r="B4151" s="46">
        <v>2120.0</v>
      </c>
      <c r="C4151" s="46"/>
      <c r="D4151" s="46"/>
    </row>
    <row r="4152">
      <c r="A4152" s="47">
        <v>45743.39304398148</v>
      </c>
      <c r="B4152" s="46">
        <v>17880.0</v>
      </c>
      <c r="C4152" s="48" t="s">
        <v>4128</v>
      </c>
      <c r="D4152" s="48"/>
    </row>
    <row r="4153">
      <c r="A4153" s="47">
        <v>45743.42327546296</v>
      </c>
      <c r="B4153" s="46">
        <v>3820.0</v>
      </c>
      <c r="C4153" s="46"/>
      <c r="D4153" s="46"/>
    </row>
    <row r="4154">
      <c r="A4154" s="47">
        <v>45743.43420138889</v>
      </c>
      <c r="B4154" s="46">
        <v>16820.0</v>
      </c>
      <c r="C4154" s="48" t="s">
        <v>4630</v>
      </c>
      <c r="D4154" s="48"/>
    </row>
    <row r="4155">
      <c r="A4155" s="47">
        <v>45743.43886574074</v>
      </c>
      <c r="B4155" s="46">
        <v>9900.0</v>
      </c>
      <c r="C4155" s="46"/>
      <c r="D4155" s="46"/>
    </row>
    <row r="4156">
      <c r="A4156" s="47">
        <v>45743.44678240741</v>
      </c>
      <c r="B4156" s="46">
        <v>4440.0</v>
      </c>
      <c r="C4156" s="46"/>
      <c r="D4156" s="46"/>
    </row>
    <row r="4157">
      <c r="A4157" s="47">
        <v>45743.45107638889</v>
      </c>
      <c r="B4157" s="46">
        <v>33060.0</v>
      </c>
      <c r="C4157" s="48" t="s">
        <v>4128</v>
      </c>
      <c r="D4157" s="48"/>
    </row>
    <row r="4158">
      <c r="A4158" s="47">
        <v>45743.45326388889</v>
      </c>
      <c r="B4158" s="46">
        <v>5220.0</v>
      </c>
      <c r="C4158" s="48" t="s">
        <v>4062</v>
      </c>
      <c r="D4158" s="48"/>
    </row>
    <row r="4159">
      <c r="A4159" s="47">
        <v>45743.46314814815</v>
      </c>
      <c r="B4159" s="46">
        <v>3820.0</v>
      </c>
      <c r="C4159" s="46"/>
      <c r="D4159" s="46"/>
    </row>
    <row r="4160">
      <c r="A4160" s="47">
        <v>45743.465729166666</v>
      </c>
      <c r="B4160" s="46">
        <v>10700.0</v>
      </c>
      <c r="C4160" s="48" t="s">
        <v>4357</v>
      </c>
      <c r="D4160" s="48"/>
    </row>
    <row r="4161">
      <c r="A4161" s="47">
        <v>45743.466099537036</v>
      </c>
      <c r="B4161" s="46">
        <v>3640.0</v>
      </c>
      <c r="C4161" s="48" t="s">
        <v>4017</v>
      </c>
      <c r="D4161" s="48"/>
    </row>
    <row r="4162">
      <c r="A4162" s="47">
        <v>45743.47001157407</v>
      </c>
      <c r="B4162" s="46">
        <v>9980.0</v>
      </c>
      <c r="C4162" s="46"/>
      <c r="D4162" s="46"/>
    </row>
    <row r="4163">
      <c r="A4163" s="47">
        <v>45743.47618055555</v>
      </c>
      <c r="B4163" s="46">
        <v>3000.0</v>
      </c>
      <c r="C4163" s="48" t="s">
        <v>4077</v>
      </c>
      <c r="D4163" s="48"/>
    </row>
    <row r="4164">
      <c r="A4164" s="47">
        <v>45743.48200231481</v>
      </c>
      <c r="B4164" s="46">
        <v>3200.0</v>
      </c>
      <c r="C4164" s="46"/>
      <c r="D4164" s="46"/>
    </row>
    <row r="4165">
      <c r="A4165" s="47">
        <v>45743.48711805556</v>
      </c>
      <c r="B4165" s="46">
        <v>2580.0</v>
      </c>
      <c r="C4165" s="48" t="s">
        <v>3980</v>
      </c>
      <c r="D4165" s="48"/>
    </row>
    <row r="4166">
      <c r="A4166" s="47">
        <v>45743.490115740744</v>
      </c>
      <c r="B4166" s="46">
        <v>2800.0</v>
      </c>
      <c r="C4166" s="46"/>
      <c r="D4166" s="46"/>
    </row>
    <row r="4167">
      <c r="A4167" s="47">
        <v>45743.494571759256</v>
      </c>
      <c r="B4167" s="46">
        <v>2200.0</v>
      </c>
      <c r="C4167" s="48" t="s">
        <v>3981</v>
      </c>
      <c r="D4167" s="48"/>
    </row>
    <row r="4168">
      <c r="A4168" s="47">
        <v>45743.504108796296</v>
      </c>
      <c r="B4168" s="46">
        <v>3840.0</v>
      </c>
      <c r="C4168" s="46"/>
      <c r="D4168" s="46"/>
    </row>
    <row r="4169">
      <c r="A4169" s="47">
        <v>45743.511469907404</v>
      </c>
      <c r="B4169" s="46">
        <v>13520.0</v>
      </c>
      <c r="C4169" s="48" t="s">
        <v>4642</v>
      </c>
      <c r="D4169" s="48"/>
    </row>
    <row r="4170">
      <c r="A4170" s="47">
        <v>45743.51582175926</v>
      </c>
      <c r="B4170" s="46">
        <v>9940.0</v>
      </c>
      <c r="C4170" s="46"/>
      <c r="D4170" s="46"/>
    </row>
    <row r="4171">
      <c r="A4171" s="47">
        <v>45743.527291666665</v>
      </c>
      <c r="B4171" s="46">
        <v>2960.0</v>
      </c>
      <c r="C4171" s="48" t="s">
        <v>4133</v>
      </c>
      <c r="D4171" s="48"/>
    </row>
    <row r="4172">
      <c r="A4172" s="47">
        <v>45743.53023148148</v>
      </c>
      <c r="B4172" s="46">
        <v>3640.0</v>
      </c>
      <c r="C4172" s="48" t="s">
        <v>3989</v>
      </c>
      <c r="D4172" s="48"/>
    </row>
    <row r="4173">
      <c r="A4173" s="47">
        <v>45743.533842592595</v>
      </c>
      <c r="B4173" s="46">
        <v>14860.0</v>
      </c>
      <c r="C4173" s="48" t="s">
        <v>4301</v>
      </c>
      <c r="D4173" s="48"/>
    </row>
    <row r="4174">
      <c r="A4174" s="47">
        <v>45743.53435185185</v>
      </c>
      <c r="B4174" s="46">
        <v>2480.0</v>
      </c>
      <c r="C4174" s="48" t="s">
        <v>4643</v>
      </c>
      <c r="D4174" s="48"/>
    </row>
    <row r="4175">
      <c r="A4175" s="47">
        <v>45743.53733796296</v>
      </c>
      <c r="B4175" s="46">
        <v>9940.0</v>
      </c>
      <c r="C4175" s="46"/>
      <c r="D4175" s="46"/>
    </row>
    <row r="4176">
      <c r="A4176" s="47">
        <v>45743.53828703704</v>
      </c>
      <c r="B4176" s="46">
        <v>3560.0</v>
      </c>
      <c r="C4176" s="48" t="s">
        <v>4100</v>
      </c>
      <c r="D4176" s="48"/>
    </row>
    <row r="4177">
      <c r="A4177" s="47">
        <v>45743.54204861111</v>
      </c>
      <c r="B4177" s="46">
        <v>10060.0</v>
      </c>
      <c r="C4177" s="46"/>
      <c r="D4177" s="46"/>
    </row>
    <row r="4178">
      <c r="A4178" s="47">
        <v>45743.54240740741</v>
      </c>
      <c r="B4178" s="46">
        <v>3400.0</v>
      </c>
      <c r="C4178" s="46"/>
      <c r="D4178" s="46"/>
    </row>
    <row r="4179">
      <c r="A4179" s="47">
        <v>45743.5462962963</v>
      </c>
      <c r="B4179" s="46">
        <v>3380.0</v>
      </c>
      <c r="C4179" s="46"/>
      <c r="D4179" s="46"/>
    </row>
    <row r="4180">
      <c r="A4180" s="47">
        <v>45743.54788194445</v>
      </c>
      <c r="B4180" s="46">
        <v>2680.0</v>
      </c>
      <c r="C4180" s="48" t="s">
        <v>3994</v>
      </c>
      <c r="D4180" s="48"/>
    </row>
    <row r="4181">
      <c r="A4181" s="47">
        <v>45743.54912037037</v>
      </c>
      <c r="B4181" s="46">
        <v>3080.0</v>
      </c>
      <c r="C4181" s="48" t="s">
        <v>4100</v>
      </c>
      <c r="D4181" s="48"/>
    </row>
    <row r="4182">
      <c r="A4182" s="47">
        <v>45743.559965277775</v>
      </c>
      <c r="B4182" s="46">
        <v>17880.0</v>
      </c>
      <c r="C4182" s="48" t="s">
        <v>4128</v>
      </c>
      <c r="D4182" s="48"/>
    </row>
    <row r="4183">
      <c r="A4183" s="47">
        <v>45743.56091435185</v>
      </c>
      <c r="B4183" s="46">
        <v>3320.0</v>
      </c>
      <c r="C4183" s="46"/>
      <c r="D4183" s="46"/>
    </row>
    <row r="4184">
      <c r="A4184" s="47">
        <v>45743.56359953704</v>
      </c>
      <c r="B4184" s="46">
        <v>3320.0</v>
      </c>
      <c r="C4184" s="48" t="s">
        <v>744</v>
      </c>
      <c r="D4184" s="48"/>
    </row>
    <row r="4185">
      <c r="A4185" s="47">
        <v>45743.56381944445</v>
      </c>
      <c r="B4185" s="46">
        <v>2880.0</v>
      </c>
      <c r="C4185" s="48" t="s">
        <v>3990</v>
      </c>
      <c r="D4185" s="48"/>
    </row>
    <row r="4186">
      <c r="A4186" s="47">
        <v>45743.56402777778</v>
      </c>
      <c r="B4186" s="46">
        <v>3020.0</v>
      </c>
      <c r="C4186" s="46"/>
      <c r="D4186" s="46"/>
    </row>
    <row r="4187">
      <c r="A4187" s="47">
        <v>45743.56957175926</v>
      </c>
      <c r="B4187" s="46">
        <v>2600.0</v>
      </c>
      <c r="C4187" s="48" t="s">
        <v>4004</v>
      </c>
      <c r="D4187" s="48"/>
    </row>
    <row r="4188">
      <c r="A4188" s="47">
        <v>45743.57144675926</v>
      </c>
      <c r="B4188" s="46">
        <v>2740.0</v>
      </c>
      <c r="C4188" s="48" t="s">
        <v>3995</v>
      </c>
      <c r="D4188" s="48"/>
    </row>
    <row r="4189">
      <c r="A4189" s="47">
        <v>45743.57745370371</v>
      </c>
      <c r="B4189" s="46">
        <v>10760.0</v>
      </c>
      <c r="C4189" s="46"/>
      <c r="D4189" s="46"/>
    </row>
    <row r="4190">
      <c r="A4190" s="47">
        <v>45743.62206018518</v>
      </c>
      <c r="B4190" s="46">
        <v>4320.0</v>
      </c>
      <c r="C4190" s="46"/>
      <c r="D4190" s="46"/>
    </row>
    <row r="4191">
      <c r="A4191" s="47">
        <v>45743.62451388889</v>
      </c>
      <c r="B4191" s="46">
        <v>35960.0</v>
      </c>
      <c r="C4191" s="48" t="s">
        <v>4644</v>
      </c>
      <c r="D4191" s="48"/>
    </row>
    <row r="4192">
      <c r="A4192" s="47">
        <v>45743.63311342592</v>
      </c>
      <c r="B4192" s="46">
        <v>11440.0</v>
      </c>
      <c r="C4192" s="48" t="s">
        <v>4625</v>
      </c>
      <c r="D4192" s="48"/>
    </row>
    <row r="4193">
      <c r="A4193" s="47">
        <v>45743.63353009259</v>
      </c>
      <c r="B4193" s="46">
        <v>2720.0</v>
      </c>
      <c r="C4193" s="48" t="s">
        <v>4051</v>
      </c>
      <c r="D4193" s="48"/>
    </row>
    <row r="4194">
      <c r="A4194" s="47">
        <v>45743.63925925926</v>
      </c>
      <c r="B4194" s="46">
        <v>13040.0</v>
      </c>
      <c r="C4194" s="48" t="s">
        <v>4645</v>
      </c>
      <c r="D4194" s="48"/>
    </row>
    <row r="4195">
      <c r="A4195" s="47">
        <v>45743.6396875</v>
      </c>
      <c r="B4195" s="46">
        <v>9680.0</v>
      </c>
      <c r="C4195" s="46"/>
      <c r="D4195" s="46"/>
    </row>
    <row r="4196">
      <c r="A4196" s="47">
        <v>45743.63983796296</v>
      </c>
      <c r="B4196" s="46">
        <v>2480.0</v>
      </c>
      <c r="C4196" s="46"/>
      <c r="D4196" s="46"/>
    </row>
    <row r="4197">
      <c r="A4197" s="47">
        <v>45743.64465277778</v>
      </c>
      <c r="B4197" s="46">
        <v>10200.0</v>
      </c>
      <c r="C4197" s="46"/>
      <c r="D4197" s="46"/>
    </row>
    <row r="4198">
      <c r="A4198" s="47">
        <v>45743.64542824074</v>
      </c>
      <c r="B4198" s="46">
        <v>17400.0</v>
      </c>
      <c r="C4198" s="46"/>
      <c r="D4198" s="46"/>
    </row>
    <row r="4199">
      <c r="A4199" s="47">
        <v>45743.65523148148</v>
      </c>
      <c r="B4199" s="46">
        <v>24960.0</v>
      </c>
      <c r="C4199" s="48" t="s">
        <v>4005</v>
      </c>
      <c r="D4199" s="48"/>
    </row>
    <row r="4200">
      <c r="A4200" s="47">
        <v>45743.658842592595</v>
      </c>
      <c r="B4200" s="46">
        <v>10200.0</v>
      </c>
      <c r="C4200" s="46"/>
      <c r="D4200" s="46"/>
    </row>
    <row r="4201">
      <c r="A4201" s="47">
        <v>45743.66740740741</v>
      </c>
      <c r="B4201" s="46">
        <v>3920.0</v>
      </c>
      <c r="C4201" s="46"/>
      <c r="D4201" s="46"/>
    </row>
    <row r="4202">
      <c r="A4202" s="47">
        <v>45743.66782407407</v>
      </c>
      <c r="B4202" s="46">
        <v>4080.0</v>
      </c>
      <c r="C4202" s="48" t="s">
        <v>3986</v>
      </c>
      <c r="D4202" s="48"/>
    </row>
    <row r="4203">
      <c r="A4203" s="47">
        <v>45743.67134259259</v>
      </c>
      <c r="B4203" s="46">
        <v>2660.0</v>
      </c>
      <c r="C4203" s="48" t="s">
        <v>3988</v>
      </c>
      <c r="D4203" s="48"/>
    </row>
    <row r="4204">
      <c r="A4204" s="47">
        <v>45743.69380787037</v>
      </c>
      <c r="B4204" s="46">
        <v>16720.0</v>
      </c>
      <c r="C4204" s="48" t="s">
        <v>4646</v>
      </c>
      <c r="D4204" s="48"/>
    </row>
    <row r="4205">
      <c r="A4205" s="47">
        <v>45743.69981481481</v>
      </c>
      <c r="B4205" s="46">
        <v>3920.0</v>
      </c>
      <c r="C4205" s="46"/>
      <c r="D4205" s="46"/>
    </row>
    <row r="4206">
      <c r="A4206" s="47">
        <v>45743.700104166666</v>
      </c>
      <c r="B4206" s="46">
        <v>10200.0</v>
      </c>
      <c r="C4206" s="46"/>
      <c r="D4206" s="46"/>
    </row>
    <row r="4207">
      <c r="A4207" s="47">
        <v>45744.28802083333</v>
      </c>
      <c r="B4207" s="46">
        <v>11000.0</v>
      </c>
      <c r="C4207" s="46"/>
      <c r="D4207" s="46"/>
    </row>
    <row r="4208">
      <c r="A4208" s="47">
        <v>45744.28986111111</v>
      </c>
      <c r="B4208" s="46">
        <v>8880.0</v>
      </c>
      <c r="C4208" s="46"/>
      <c r="D4208" s="46"/>
    </row>
    <row r="4209">
      <c r="A4209" s="47">
        <v>45744.292974537035</v>
      </c>
      <c r="B4209" s="46">
        <v>9740.0</v>
      </c>
      <c r="C4209" s="46"/>
      <c r="D4209" s="46"/>
    </row>
    <row r="4210">
      <c r="A4210" s="47">
        <v>45744.30063657407</v>
      </c>
      <c r="B4210" s="46">
        <v>9560.0</v>
      </c>
      <c r="C4210" s="46"/>
      <c r="D4210" s="46"/>
    </row>
    <row r="4211">
      <c r="A4211" s="47">
        <v>45744.30266203704</v>
      </c>
      <c r="B4211" s="46">
        <v>10040.0</v>
      </c>
      <c r="C4211" s="46"/>
      <c r="D4211" s="46"/>
    </row>
    <row r="4212">
      <c r="A4212" s="47">
        <v>45744.33763888889</v>
      </c>
      <c r="B4212" s="46">
        <v>11300.0</v>
      </c>
      <c r="C4212" s="48" t="s">
        <v>4647</v>
      </c>
      <c r="D4212" s="48"/>
    </row>
    <row r="4213">
      <c r="A4213" s="47">
        <v>45744.34134259259</v>
      </c>
      <c r="B4213" s="46">
        <v>10260.0</v>
      </c>
      <c r="C4213" s="46"/>
      <c r="D4213" s="46"/>
    </row>
    <row r="4214">
      <c r="A4214" s="47">
        <v>45744.34545138889</v>
      </c>
      <c r="B4214" s="46">
        <v>12520.0</v>
      </c>
      <c r="C4214" s="48" t="s">
        <v>4648</v>
      </c>
      <c r="D4214" s="48"/>
    </row>
    <row r="4215">
      <c r="A4215" s="47">
        <v>45744.35371527778</v>
      </c>
      <c r="B4215" s="46">
        <v>3500.0</v>
      </c>
      <c r="C4215" s="48" t="s">
        <v>4017</v>
      </c>
      <c r="D4215" s="48"/>
    </row>
    <row r="4216">
      <c r="A4216" s="47">
        <v>45744.35550925926</v>
      </c>
      <c r="B4216" s="46">
        <v>9560.0</v>
      </c>
      <c r="C4216" s="46"/>
      <c r="D4216" s="46"/>
    </row>
    <row r="4217">
      <c r="A4217" s="47">
        <v>45744.37420138889</v>
      </c>
      <c r="B4217" s="46">
        <v>2740.0</v>
      </c>
      <c r="C4217" s="46"/>
      <c r="D4217" s="46"/>
    </row>
    <row r="4218">
      <c r="A4218" s="47">
        <v>45744.39255787037</v>
      </c>
      <c r="B4218" s="46">
        <v>33060.0</v>
      </c>
      <c r="C4218" s="48" t="s">
        <v>4050</v>
      </c>
      <c r="D4218" s="48"/>
    </row>
    <row r="4219">
      <c r="A4219" s="47">
        <v>45744.39696759259</v>
      </c>
      <c r="B4219" s="46">
        <v>13960.0</v>
      </c>
      <c r="C4219" s="46"/>
      <c r="D4219" s="46"/>
    </row>
    <row r="4220">
      <c r="A4220" s="47">
        <v>45744.40269675926</v>
      </c>
      <c r="B4220" s="46">
        <v>10280.0</v>
      </c>
      <c r="C4220" s="46"/>
      <c r="D4220" s="46"/>
    </row>
    <row r="4221">
      <c r="A4221" s="47">
        <v>45744.40288194444</v>
      </c>
      <c r="B4221" s="46">
        <v>4000.0</v>
      </c>
      <c r="C4221" s="46"/>
      <c r="D4221" s="46"/>
    </row>
    <row r="4222">
      <c r="A4222" s="47">
        <v>45744.43678240741</v>
      </c>
      <c r="B4222" s="46">
        <v>9920.0</v>
      </c>
      <c r="C4222" s="46"/>
      <c r="D4222" s="46"/>
    </row>
    <row r="4223">
      <c r="A4223" s="47">
        <v>45744.439409722225</v>
      </c>
      <c r="B4223" s="46">
        <v>14760.0</v>
      </c>
      <c r="C4223" s="48" t="s">
        <v>4091</v>
      </c>
      <c r="D4223" s="48"/>
    </row>
    <row r="4224">
      <c r="A4224" s="47">
        <v>45744.43958333333</v>
      </c>
      <c r="B4224" s="46">
        <v>13680.0</v>
      </c>
      <c r="C4224" s="46"/>
      <c r="D4224" s="46"/>
    </row>
    <row r="4225">
      <c r="A4225" s="47">
        <v>45744.452627314815</v>
      </c>
      <c r="B4225" s="46">
        <v>10880.0</v>
      </c>
      <c r="C4225" s="46"/>
      <c r="D4225" s="46"/>
    </row>
    <row r="4226">
      <c r="A4226" s="47">
        <v>45744.454351851855</v>
      </c>
      <c r="B4226" s="46">
        <v>34140.0</v>
      </c>
      <c r="C4226" s="48" t="s">
        <v>4050</v>
      </c>
      <c r="D4226" s="48"/>
    </row>
    <row r="4227">
      <c r="A4227" s="47">
        <v>45744.45553240741</v>
      </c>
      <c r="B4227" s="46">
        <v>10980.0</v>
      </c>
      <c r="C4227" s="48" t="s">
        <v>4075</v>
      </c>
      <c r="D4227" s="48"/>
    </row>
    <row r="4228">
      <c r="A4228" s="47">
        <v>45744.45878472222</v>
      </c>
      <c r="B4228" s="46">
        <v>2540.0</v>
      </c>
      <c r="C4228" s="46"/>
      <c r="D4228" s="46"/>
    </row>
    <row r="4229">
      <c r="A4229" s="47">
        <v>45744.47115740741</v>
      </c>
      <c r="B4229" s="46">
        <v>10260.0</v>
      </c>
      <c r="C4229" s="46"/>
      <c r="D4229" s="46"/>
    </row>
    <row r="4230">
      <c r="A4230" s="47">
        <v>45744.485</v>
      </c>
      <c r="B4230" s="46">
        <v>13680.0</v>
      </c>
      <c r="C4230" s="46"/>
      <c r="D4230" s="46"/>
    </row>
    <row r="4231">
      <c r="A4231" s="47">
        <v>45744.49003472222</v>
      </c>
      <c r="B4231" s="46">
        <v>14260.0</v>
      </c>
      <c r="C4231" s="48" t="s">
        <v>4649</v>
      </c>
      <c r="D4231" s="48"/>
    </row>
    <row r="4232">
      <c r="A4232" s="47">
        <v>45744.50771990741</v>
      </c>
      <c r="B4232" s="46">
        <v>10000.0</v>
      </c>
      <c r="C4232" s="46"/>
      <c r="D4232" s="46"/>
    </row>
    <row r="4233">
      <c r="A4233" s="47">
        <v>45744.52340277778</v>
      </c>
      <c r="B4233" s="46">
        <v>11920.0</v>
      </c>
      <c r="C4233" s="48" t="s">
        <v>4650</v>
      </c>
      <c r="D4233" s="48"/>
    </row>
    <row r="4234">
      <c r="A4234" s="47">
        <v>45744.52612268519</v>
      </c>
      <c r="B4234" s="46">
        <v>3000.0</v>
      </c>
      <c r="C4234" s="48" t="s">
        <v>4129</v>
      </c>
      <c r="D4234" s="48"/>
    </row>
    <row r="4235">
      <c r="A4235" s="47">
        <v>45744.52873842593</v>
      </c>
      <c r="B4235" s="46">
        <v>3320.0</v>
      </c>
      <c r="C4235" s="46"/>
      <c r="D4235" s="46"/>
    </row>
    <row r="4236">
      <c r="A4236" s="47">
        <v>45744.5328125</v>
      </c>
      <c r="B4236" s="46">
        <v>2680.0</v>
      </c>
      <c r="C4236" s="46"/>
      <c r="D4236" s="46"/>
    </row>
    <row r="4237">
      <c r="A4237" s="47">
        <v>45744.563888888886</v>
      </c>
      <c r="B4237" s="46">
        <v>3060.0</v>
      </c>
      <c r="C4237" s="48" t="s">
        <v>4017</v>
      </c>
      <c r="D4237" s="48"/>
    </row>
    <row r="4238">
      <c r="A4238" s="47">
        <v>45744.5643287037</v>
      </c>
      <c r="B4238" s="46">
        <v>3200.0</v>
      </c>
      <c r="C4238" s="48" t="s">
        <v>744</v>
      </c>
      <c r="D4238" s="48"/>
    </row>
    <row r="4239">
      <c r="A4239" s="47">
        <v>45744.574016203704</v>
      </c>
      <c r="B4239" s="46">
        <v>10780.0</v>
      </c>
      <c r="C4239" s="46"/>
      <c r="D4239" s="46"/>
    </row>
    <row r="4240">
      <c r="A4240" s="47">
        <v>45744.58158564815</v>
      </c>
      <c r="B4240" s="46">
        <v>2680.0</v>
      </c>
      <c r="C4240" s="46"/>
      <c r="D4240" s="46"/>
    </row>
    <row r="4241">
      <c r="A4241" s="47">
        <v>45744.58219907407</v>
      </c>
      <c r="B4241" s="46">
        <v>2520.0</v>
      </c>
      <c r="C4241" s="46"/>
      <c r="D4241" s="46"/>
    </row>
    <row r="4242">
      <c r="A4242" s="47">
        <v>45744.595138888886</v>
      </c>
      <c r="B4242" s="46">
        <v>3500.0</v>
      </c>
      <c r="C4242" s="46"/>
      <c r="D4242" s="46"/>
    </row>
    <row r="4243">
      <c r="A4243" s="47">
        <v>45744.60173611111</v>
      </c>
      <c r="B4243" s="46">
        <v>2740.0</v>
      </c>
      <c r="C4243" s="46"/>
      <c r="D4243" s="46"/>
    </row>
    <row r="4244">
      <c r="A4244" s="47">
        <v>45744.61172453704</v>
      </c>
      <c r="B4244" s="46">
        <v>3200.0</v>
      </c>
      <c r="C4244" s="46"/>
      <c r="D4244" s="46"/>
    </row>
    <row r="4245">
      <c r="A4245" s="47">
        <v>45744.61402777778</v>
      </c>
      <c r="B4245" s="46">
        <v>12220.0</v>
      </c>
      <c r="C4245" s="46"/>
      <c r="D4245" s="46"/>
    </row>
    <row r="4246">
      <c r="A4246" s="47">
        <v>45744.623252314814</v>
      </c>
      <c r="B4246" s="46">
        <v>10400.0</v>
      </c>
      <c r="C4246" s="48" t="s">
        <v>4038</v>
      </c>
      <c r="D4246" s="48"/>
    </row>
    <row r="4247">
      <c r="A4247" s="47">
        <v>45744.62358796296</v>
      </c>
      <c r="B4247" s="46">
        <v>2780.0</v>
      </c>
      <c r="C4247" s="48" t="s">
        <v>4651</v>
      </c>
      <c r="D4247" s="48"/>
    </row>
    <row r="4248">
      <c r="A4248" s="47">
        <v>45744.624444444446</v>
      </c>
      <c r="B4248" s="46">
        <v>32440.0</v>
      </c>
      <c r="C4248" s="46"/>
      <c r="D4248" s="46"/>
    </row>
    <row r="4249">
      <c r="A4249" s="47">
        <v>45744.62883101852</v>
      </c>
      <c r="B4249" s="46">
        <v>2660.0</v>
      </c>
      <c r="C4249" s="46"/>
      <c r="D4249" s="46"/>
    </row>
    <row r="4250">
      <c r="A4250" s="47">
        <v>45744.63489583333</v>
      </c>
      <c r="B4250" s="46">
        <v>9660.0</v>
      </c>
      <c r="C4250" s="46"/>
      <c r="D4250" s="46"/>
    </row>
    <row r="4251">
      <c r="A4251" s="47">
        <v>45744.640335648146</v>
      </c>
      <c r="B4251" s="46">
        <v>5720.0</v>
      </c>
      <c r="C4251" s="46"/>
      <c r="D4251" s="46"/>
    </row>
    <row r="4252">
      <c r="A4252" s="47">
        <v>45744.64063657408</v>
      </c>
      <c r="B4252" s="46">
        <v>3200.0</v>
      </c>
      <c r="C4252" s="48" t="s">
        <v>3991</v>
      </c>
      <c r="D4252" s="48"/>
    </row>
    <row r="4253">
      <c r="A4253" s="47">
        <v>45744.645324074074</v>
      </c>
      <c r="B4253" s="46">
        <v>4380.0</v>
      </c>
      <c r="C4253" s="48" t="s">
        <v>4111</v>
      </c>
      <c r="D4253" s="48"/>
    </row>
    <row r="4254">
      <c r="A4254" s="47">
        <v>45744.646261574075</v>
      </c>
      <c r="B4254" s="46">
        <v>3340.0</v>
      </c>
      <c r="C4254" s="46"/>
      <c r="D4254" s="46"/>
    </row>
    <row r="4255">
      <c r="A4255" s="47">
        <v>45744.64962962963</v>
      </c>
      <c r="B4255" s="46">
        <v>2960.0</v>
      </c>
      <c r="C4255" s="46"/>
      <c r="D4255" s="46"/>
    </row>
    <row r="4256">
      <c r="A4256" s="47">
        <v>45744.653703703705</v>
      </c>
      <c r="B4256" s="46">
        <v>2700.0</v>
      </c>
      <c r="C4256" s="48" t="s">
        <v>4111</v>
      </c>
      <c r="D4256" s="48"/>
    </row>
    <row r="4257">
      <c r="A4257" s="47">
        <v>45744.66336805555</v>
      </c>
      <c r="B4257" s="46">
        <v>14240.0</v>
      </c>
      <c r="C4257" s="48" t="s">
        <v>4652</v>
      </c>
      <c r="D4257" s="48"/>
    </row>
    <row r="4258">
      <c r="A4258" s="47">
        <v>45744.66392361111</v>
      </c>
      <c r="B4258" s="46">
        <v>2520.0</v>
      </c>
      <c r="C4258" s="46"/>
      <c r="D4258" s="46"/>
    </row>
    <row r="4259">
      <c r="A4259" s="47">
        <v>45744.676666666666</v>
      </c>
      <c r="B4259" s="46">
        <v>11600.0</v>
      </c>
      <c r="C4259" s="46"/>
      <c r="D4259" s="46"/>
    </row>
    <row r="4260">
      <c r="A4260" s="47">
        <v>45744.681296296294</v>
      </c>
      <c r="B4260" s="46">
        <v>13600.0</v>
      </c>
      <c r="C4260" s="46"/>
      <c r="D4260" s="46"/>
    </row>
    <row r="4261">
      <c r="A4261" s="47">
        <v>45744.68194444444</v>
      </c>
      <c r="B4261" s="46">
        <v>3300.0</v>
      </c>
      <c r="C4261" s="48" t="s">
        <v>4653</v>
      </c>
      <c r="D4261" s="48"/>
    </row>
    <row r="4262">
      <c r="A4262" s="47">
        <v>45744.68445601852</v>
      </c>
      <c r="B4262" s="46">
        <v>12340.0</v>
      </c>
      <c r="C4262" s="46"/>
      <c r="D4262" s="46"/>
    </row>
    <row r="4263">
      <c r="A4263" s="47">
        <v>45744.68696759259</v>
      </c>
      <c r="B4263" s="46">
        <v>5520.0</v>
      </c>
      <c r="C4263" s="46"/>
      <c r="D4263" s="46"/>
    </row>
    <row r="4264">
      <c r="A4264" s="47">
        <v>45744.69087962963</v>
      </c>
      <c r="B4264" s="46">
        <v>15540.0</v>
      </c>
      <c r="C4264" s="46"/>
      <c r="D4264" s="46"/>
    </row>
    <row r="4265">
      <c r="A4265" s="47">
        <v>45744.692094907405</v>
      </c>
      <c r="B4265" s="46">
        <v>8380.0</v>
      </c>
      <c r="C4265" s="46"/>
      <c r="D4265" s="46"/>
    </row>
    <row r="4266">
      <c r="A4266" s="47">
        <v>45744.69225694444</v>
      </c>
      <c r="B4266" s="46">
        <v>8880.0</v>
      </c>
      <c r="C4266" s="46"/>
      <c r="D4266" s="46"/>
    </row>
    <row r="4267">
      <c r="A4267" s="47">
        <v>45744.69474537037</v>
      </c>
      <c r="B4267" s="46">
        <v>2780.0</v>
      </c>
      <c r="C4267" s="46"/>
      <c r="D4267" s="46"/>
    </row>
    <row r="4268">
      <c r="A4268" s="47">
        <v>45744.720289351855</v>
      </c>
      <c r="B4268" s="46">
        <v>12600.0</v>
      </c>
      <c r="C4268" s="48" t="s">
        <v>4654</v>
      </c>
      <c r="D4268" s="48"/>
    </row>
    <row r="4269">
      <c r="A4269" s="47">
        <v>45744.72038194445</v>
      </c>
      <c r="B4269" s="46">
        <v>2740.0</v>
      </c>
      <c r="C4269" s="46"/>
      <c r="D4269" s="46"/>
    </row>
    <row r="4270">
      <c r="A4270" s="47">
        <v>45745.292905092596</v>
      </c>
      <c r="B4270" s="46">
        <v>13380.0</v>
      </c>
      <c r="C4270" s="46"/>
      <c r="D4270" s="46"/>
    </row>
    <row r="4271">
      <c r="A4271" s="47">
        <v>45747.452685185184</v>
      </c>
      <c r="B4271" s="46">
        <v>9340.0</v>
      </c>
      <c r="C4271" s="46"/>
      <c r="D4271" s="46"/>
    </row>
    <row r="4272">
      <c r="A4272" s="47">
        <v>45747.455879629626</v>
      </c>
      <c r="B4272" s="46">
        <v>3740.0</v>
      </c>
      <c r="C4272" s="46"/>
      <c r="D4272" s="46"/>
    </row>
    <row r="4273">
      <c r="A4273" s="47">
        <v>45747.475960648146</v>
      </c>
      <c r="B4273" s="46">
        <v>3760.0</v>
      </c>
      <c r="C4273" s="46"/>
      <c r="D4273" s="46"/>
    </row>
    <row r="4274">
      <c r="A4274" s="47">
        <v>45747.486666666664</v>
      </c>
      <c r="B4274" s="46">
        <v>11880.0</v>
      </c>
      <c r="C4274" s="48" t="s">
        <v>4655</v>
      </c>
      <c r="D4274" s="48"/>
    </row>
    <row r="4275">
      <c r="A4275" s="47">
        <v>45747.488171296296</v>
      </c>
      <c r="B4275" s="46">
        <v>12620.0</v>
      </c>
      <c r="C4275" s="48" t="s">
        <v>4109</v>
      </c>
      <c r="D4275" s="48"/>
    </row>
    <row r="4276">
      <c r="A4276" s="47">
        <v>45747.49400462963</v>
      </c>
      <c r="B4276" s="46">
        <v>10280.0</v>
      </c>
      <c r="C4276" s="46"/>
      <c r="D4276" s="46"/>
    </row>
    <row r="4277">
      <c r="A4277" s="47">
        <v>45747.503229166665</v>
      </c>
      <c r="B4277" s="46">
        <v>14400.0</v>
      </c>
      <c r="C4277" s="48" t="s">
        <v>4636</v>
      </c>
      <c r="D4277" s="48"/>
    </row>
    <row r="4278">
      <c r="A4278" s="47">
        <v>45747.50444444444</v>
      </c>
      <c r="B4278" s="46">
        <v>10140.0</v>
      </c>
      <c r="C4278" s="46"/>
      <c r="D4278" s="46"/>
    </row>
    <row r="4279">
      <c r="A4279" s="47">
        <v>45747.505</v>
      </c>
      <c r="B4279" s="46">
        <v>11880.0</v>
      </c>
      <c r="C4279" s="48" t="s">
        <v>4451</v>
      </c>
      <c r="D4279" s="48"/>
    </row>
    <row r="4280">
      <c r="A4280" s="47">
        <v>45747.50534722222</v>
      </c>
      <c r="B4280" s="46">
        <v>16620.0</v>
      </c>
      <c r="C4280" s="46"/>
      <c r="D4280" s="46"/>
    </row>
    <row r="4281">
      <c r="A4281" s="47">
        <v>45747.50815972222</v>
      </c>
      <c r="B4281" s="46">
        <v>9920.0</v>
      </c>
      <c r="C4281" s="46"/>
      <c r="D4281" s="46"/>
    </row>
    <row r="4282">
      <c r="A4282" s="47">
        <v>45747.5144212963</v>
      </c>
      <c r="B4282" s="46">
        <v>3400.0</v>
      </c>
      <c r="C4282" s="48" t="s">
        <v>4455</v>
      </c>
      <c r="D4282" s="48"/>
    </row>
    <row r="4283">
      <c r="A4283" s="47">
        <v>45747.51771990741</v>
      </c>
      <c r="B4283" s="46">
        <v>3600.0</v>
      </c>
      <c r="C4283" s="48" t="s">
        <v>4082</v>
      </c>
      <c r="D4283" s="48"/>
    </row>
    <row r="4284">
      <c r="A4284" s="47">
        <v>45747.52101851852</v>
      </c>
      <c r="B4284" s="46">
        <v>3040.0</v>
      </c>
      <c r="C4284" s="46"/>
      <c r="D4284" s="46"/>
    </row>
    <row r="4285">
      <c r="A4285" s="47">
        <v>45747.527280092596</v>
      </c>
      <c r="B4285" s="46">
        <v>3460.0</v>
      </c>
      <c r="C4285" s="48" t="s">
        <v>4460</v>
      </c>
      <c r="D4285" s="48"/>
    </row>
    <row r="4286">
      <c r="A4286" s="47">
        <v>45747.530798611115</v>
      </c>
      <c r="B4286" s="46">
        <v>17960.0</v>
      </c>
      <c r="C4286" s="46"/>
      <c r="D4286" s="46"/>
    </row>
    <row r="4287">
      <c r="A4287" s="47">
        <v>45747.53480324074</v>
      </c>
      <c r="B4287" s="46">
        <v>2820.0</v>
      </c>
      <c r="C4287" s="48" t="s">
        <v>4460</v>
      </c>
      <c r="D4287" s="48"/>
    </row>
    <row r="4288">
      <c r="A4288" s="47">
        <v>45747.53597222222</v>
      </c>
      <c r="B4288" s="46">
        <v>9260.0</v>
      </c>
      <c r="C4288" s="46"/>
      <c r="D4288" s="46"/>
    </row>
    <row r="4289">
      <c r="A4289" s="47">
        <v>45747.53773148148</v>
      </c>
      <c r="B4289" s="46">
        <v>18640.0</v>
      </c>
      <c r="C4289" s="48" t="s">
        <v>4656</v>
      </c>
      <c r="D4289" s="48"/>
    </row>
    <row r="4290">
      <c r="A4290" s="47">
        <v>45747.54072916666</v>
      </c>
      <c r="B4290" s="46">
        <v>2660.0</v>
      </c>
      <c r="C4290" s="48" t="s">
        <v>4082</v>
      </c>
      <c r="D4290" s="48"/>
    </row>
    <row r="4291">
      <c r="A4291" s="47">
        <v>45747.57472222222</v>
      </c>
      <c r="B4291" s="46">
        <v>13800.0</v>
      </c>
      <c r="C4291" s="48" t="s">
        <v>4657</v>
      </c>
      <c r="D4291" s="48"/>
    </row>
    <row r="4292">
      <c r="A4292" s="47">
        <v>45747.58020833333</v>
      </c>
      <c r="B4292" s="46">
        <v>38780.0</v>
      </c>
      <c r="C4292" s="48" t="s">
        <v>4656</v>
      </c>
      <c r="D4292" s="48"/>
    </row>
    <row r="4293">
      <c r="A4293" s="47">
        <v>45747.58070601852</v>
      </c>
      <c r="B4293" s="46">
        <v>13540.0</v>
      </c>
      <c r="C4293" s="46"/>
      <c r="D4293" s="46"/>
    </row>
    <row r="4294">
      <c r="A4294" s="47">
        <v>45747.58304398148</v>
      </c>
      <c r="B4294" s="46">
        <v>14140.0</v>
      </c>
      <c r="C4294" s="48" t="s">
        <v>4658</v>
      </c>
      <c r="D4294" s="48"/>
    </row>
    <row r="4295">
      <c r="A4295" s="47">
        <v>45747.58324074074</v>
      </c>
      <c r="B4295" s="46">
        <v>15340.0</v>
      </c>
      <c r="C4295" s="48" t="s">
        <v>4659</v>
      </c>
      <c r="D4295" s="48"/>
    </row>
    <row r="4296">
      <c r="A4296" s="47">
        <v>45747.58609953704</v>
      </c>
      <c r="B4296" s="46">
        <v>9940.0</v>
      </c>
      <c r="C4296" s="46"/>
      <c r="D4296" s="46"/>
    </row>
    <row r="4297">
      <c r="A4297" s="47">
        <v>45747.589375</v>
      </c>
      <c r="B4297" s="46">
        <v>10000.0</v>
      </c>
      <c r="C4297" s="46"/>
      <c r="D4297" s="46"/>
    </row>
    <row r="4298">
      <c r="A4298" s="47">
        <v>45747.59439814815</v>
      </c>
      <c r="B4298" s="46">
        <v>16840.0</v>
      </c>
      <c r="C4298" s="46"/>
      <c r="D4298" s="46"/>
    </row>
    <row r="4299">
      <c r="A4299" s="47">
        <v>45747.60077546296</v>
      </c>
      <c r="B4299" s="46">
        <v>31940.0</v>
      </c>
      <c r="C4299" s="46"/>
      <c r="D4299" s="46"/>
    </row>
    <row r="4300">
      <c r="A4300" s="47">
        <v>45747.6205787037</v>
      </c>
      <c r="B4300" s="46">
        <v>10320.0</v>
      </c>
      <c r="C4300" s="48" t="s">
        <v>4660</v>
      </c>
      <c r="D4300" s="48"/>
    </row>
    <row r="4301">
      <c r="A4301" s="47">
        <v>45747.6209375</v>
      </c>
      <c r="B4301" s="46">
        <v>2760.0</v>
      </c>
      <c r="C4301" s="46"/>
      <c r="D4301" s="46"/>
    </row>
    <row r="4302">
      <c r="A4302" s="47">
        <v>45747.62530092592</v>
      </c>
      <c r="B4302" s="46">
        <v>2680.0</v>
      </c>
      <c r="C4302" s="46"/>
      <c r="D4302" s="46"/>
    </row>
    <row r="4303">
      <c r="A4303" s="47">
        <v>45747.62980324074</v>
      </c>
      <c r="B4303" s="46">
        <v>15160.0</v>
      </c>
      <c r="C4303" s="48" t="s">
        <v>4617</v>
      </c>
      <c r="D4303" s="48"/>
    </row>
    <row r="4304">
      <c r="A4304" s="47">
        <v>45747.631157407406</v>
      </c>
      <c r="B4304" s="46">
        <v>9880.0</v>
      </c>
      <c r="C4304" s="46"/>
      <c r="D4304" s="46"/>
    </row>
    <row r="4305">
      <c r="A4305" s="47">
        <v>45747.631261574075</v>
      </c>
      <c r="B4305" s="46">
        <v>9740.0</v>
      </c>
      <c r="C4305" s="46"/>
      <c r="D4305" s="46"/>
    </row>
    <row r="4306">
      <c r="A4306" s="47">
        <v>45747.63784722222</v>
      </c>
      <c r="B4306" s="46">
        <v>9340.0</v>
      </c>
      <c r="C4306" s="46"/>
      <c r="D4306" s="46"/>
    </row>
    <row r="4307">
      <c r="A4307" s="47">
        <v>45747.65070601852</v>
      </c>
      <c r="B4307" s="46">
        <v>13300.0</v>
      </c>
      <c r="C4307" s="48" t="s">
        <v>4661</v>
      </c>
      <c r="D4307" s="48"/>
    </row>
    <row r="4308">
      <c r="A4308" s="47">
        <v>45747.65356481481</v>
      </c>
      <c r="B4308" s="46">
        <v>3380.0</v>
      </c>
      <c r="C4308" s="48" t="s">
        <v>4662</v>
      </c>
      <c r="D4308" s="48"/>
    </row>
    <row r="4309">
      <c r="A4309" s="47">
        <v>45747.65951388889</v>
      </c>
      <c r="B4309" s="46">
        <v>3120.0</v>
      </c>
      <c r="C4309" s="46"/>
      <c r="D4309" s="46"/>
    </row>
    <row r="4310">
      <c r="A4310" s="47">
        <v>45747.661886574075</v>
      </c>
      <c r="B4310" s="46">
        <v>8700.0</v>
      </c>
      <c r="C4310" s="46"/>
      <c r="D4310" s="46"/>
    </row>
    <row r="4311">
      <c r="A4311" s="47">
        <v>45747.66459490741</v>
      </c>
      <c r="B4311" s="46">
        <v>17720.0</v>
      </c>
      <c r="C4311" s="46"/>
      <c r="D4311" s="46"/>
    </row>
    <row r="4312">
      <c r="A4312" s="47">
        <v>45747.667546296296</v>
      </c>
      <c r="B4312" s="46">
        <v>4260.0</v>
      </c>
      <c r="C4312" s="48" t="s">
        <v>4663</v>
      </c>
      <c r="D4312" s="48"/>
    </row>
    <row r="4313">
      <c r="A4313" s="47">
        <v>45747.681550925925</v>
      </c>
      <c r="B4313" s="46">
        <v>13600.0</v>
      </c>
      <c r="C4313" s="46"/>
      <c r="D4313" s="46"/>
    </row>
    <row r="4314">
      <c r="A4314" s="47">
        <v>45747.68231481482</v>
      </c>
      <c r="B4314" s="46">
        <v>9280.0</v>
      </c>
      <c r="C4314" s="46"/>
      <c r="D4314" s="46"/>
    </row>
    <row r="4315">
      <c r="A4315" s="47">
        <v>45747.68537037037</v>
      </c>
      <c r="B4315" s="46">
        <v>2820.0</v>
      </c>
      <c r="C4315" s="46"/>
      <c r="D4315" s="46"/>
    </row>
    <row r="4316">
      <c r="A4316" s="47">
        <v>45747.694131944445</v>
      </c>
      <c r="B4316" s="46">
        <v>11860.0</v>
      </c>
      <c r="C4316" s="48" t="s">
        <v>4664</v>
      </c>
      <c r="D4316" s="48"/>
    </row>
    <row r="4317">
      <c r="A4317" s="47">
        <v>45747.701840277776</v>
      </c>
      <c r="B4317" s="46">
        <v>11120.0</v>
      </c>
      <c r="C4317" s="46"/>
      <c r="D4317" s="46"/>
    </row>
    <row r="4318">
      <c r="A4318" s="47">
        <v>45747.7118287037</v>
      </c>
      <c r="B4318" s="46">
        <v>11300.0</v>
      </c>
      <c r="C4318" s="46"/>
      <c r="D4318" s="46"/>
    </row>
    <row r="4319">
      <c r="A4319" s="47">
        <v>45747.71747685185</v>
      </c>
      <c r="B4319" s="46">
        <v>11560.0</v>
      </c>
      <c r="C4319" s="48" t="s">
        <v>4665</v>
      </c>
      <c r="D4319" s="48"/>
    </row>
    <row r="4320">
      <c r="A4320" s="47">
        <v>45747.71896990741</v>
      </c>
      <c r="B4320" s="46">
        <v>3240.0</v>
      </c>
      <c r="C4320" s="46"/>
      <c r="D4320" s="46"/>
    </row>
    <row r="4321">
      <c r="A4321" s="47">
        <v>45747.72537037037</v>
      </c>
      <c r="B4321" s="46">
        <v>3100.0</v>
      </c>
      <c r="C4321" s="46"/>
      <c r="D4321" s="46"/>
    </row>
    <row r="4322">
      <c r="A4322" s="47">
        <v>45747.73652777778</v>
      </c>
      <c r="B4322" s="46">
        <v>11120.0</v>
      </c>
      <c r="C4322" s="46"/>
      <c r="D4322" s="46"/>
    </row>
    <row r="4323">
      <c r="A4323" s="47">
        <v>45748.27931712963</v>
      </c>
      <c r="B4323" s="46">
        <v>10900.0</v>
      </c>
      <c r="C4323" s="46"/>
      <c r="D4323" s="46"/>
    </row>
    <row r="4324">
      <c r="A4324" s="47">
        <v>45748.28734953704</v>
      </c>
      <c r="B4324" s="46">
        <v>10360.0</v>
      </c>
      <c r="C4324" s="46"/>
      <c r="D4324" s="46"/>
    </row>
    <row r="4325">
      <c r="A4325" s="47">
        <v>45748.29232638889</v>
      </c>
      <c r="B4325" s="46">
        <v>30980.0</v>
      </c>
      <c r="C4325" s="46"/>
      <c r="D4325" s="46"/>
    </row>
    <row r="4326">
      <c r="A4326" s="47">
        <v>45748.294537037036</v>
      </c>
      <c r="B4326" s="46">
        <v>10720.0</v>
      </c>
      <c r="C4326" s="46"/>
      <c r="D4326" s="46"/>
    </row>
    <row r="4327">
      <c r="A4327" s="47">
        <v>45748.29657407408</v>
      </c>
      <c r="B4327" s="46">
        <v>9260.0</v>
      </c>
      <c r="C4327" s="46"/>
      <c r="D4327" s="46"/>
    </row>
    <row r="4328">
      <c r="A4328" s="47">
        <v>45748.32667824074</v>
      </c>
      <c r="B4328" s="46">
        <v>11520.0</v>
      </c>
      <c r="C4328" s="46"/>
      <c r="D4328" s="46"/>
    </row>
    <row r="4329">
      <c r="A4329" s="47">
        <v>45748.33210648148</v>
      </c>
      <c r="B4329" s="46">
        <v>13660.0</v>
      </c>
      <c r="C4329" s="46"/>
      <c r="D4329" s="46"/>
    </row>
    <row r="4330">
      <c r="A4330" s="47">
        <v>45748.336597222224</v>
      </c>
      <c r="B4330" s="46">
        <v>2820.0</v>
      </c>
      <c r="C4330" s="48" t="s">
        <v>4031</v>
      </c>
      <c r="D4330" s="48"/>
    </row>
    <row r="4331">
      <c r="A4331" s="47">
        <v>45748.33907407407</v>
      </c>
      <c r="B4331" s="46">
        <v>10520.0</v>
      </c>
      <c r="C4331" s="46"/>
      <c r="D4331" s="46"/>
    </row>
    <row r="4332">
      <c r="A4332" s="47">
        <v>45748.34023148148</v>
      </c>
      <c r="B4332" s="46">
        <v>16620.0</v>
      </c>
      <c r="C4332" s="48" t="s">
        <v>4301</v>
      </c>
      <c r="D4332" s="48"/>
    </row>
    <row r="4333">
      <c r="A4333" s="47">
        <v>45748.34155092593</v>
      </c>
      <c r="B4333" s="46">
        <v>18000.0</v>
      </c>
      <c r="C4333" s="48" t="s">
        <v>4666</v>
      </c>
      <c r="D4333" s="48"/>
    </row>
    <row r="4334">
      <c r="A4334" s="47">
        <v>45748.34234953704</v>
      </c>
      <c r="B4334" s="46">
        <v>2680.0</v>
      </c>
      <c r="C4334" s="48" t="s">
        <v>4031</v>
      </c>
      <c r="D4334" s="48"/>
    </row>
    <row r="4335">
      <c r="A4335" s="47">
        <v>45748.35070601852</v>
      </c>
      <c r="B4335" s="46">
        <v>3040.0</v>
      </c>
      <c r="C4335" s="48" t="s">
        <v>4017</v>
      </c>
      <c r="D4335" s="48"/>
    </row>
    <row r="4336">
      <c r="A4336" s="47">
        <v>45748.35454861111</v>
      </c>
      <c r="B4336" s="46">
        <v>9280.0</v>
      </c>
      <c r="C4336" s="46"/>
      <c r="D4336" s="46"/>
    </row>
    <row r="4337">
      <c r="A4337" s="47">
        <v>45748.35543981481</v>
      </c>
      <c r="B4337" s="46">
        <v>11100.0</v>
      </c>
      <c r="C4337" s="46"/>
      <c r="D4337" s="46"/>
    </row>
    <row r="4338">
      <c r="A4338" s="47">
        <v>45748.35599537037</v>
      </c>
      <c r="B4338" s="46">
        <v>10200.0</v>
      </c>
      <c r="C4338" s="46"/>
      <c r="D4338" s="46"/>
    </row>
    <row r="4339">
      <c r="A4339" s="47">
        <v>45748.36040509259</v>
      </c>
      <c r="B4339" s="46">
        <v>2520.0</v>
      </c>
      <c r="C4339" s="46"/>
      <c r="D4339" s="46"/>
    </row>
    <row r="4340">
      <c r="A4340" s="47">
        <v>45748.37887731481</v>
      </c>
      <c r="B4340" s="46">
        <v>13600.0</v>
      </c>
      <c r="C4340" s="46"/>
      <c r="D4340" s="46"/>
    </row>
    <row r="4341">
      <c r="A4341" s="47">
        <v>45748.393738425926</v>
      </c>
      <c r="B4341" s="46">
        <v>32000.0</v>
      </c>
      <c r="C4341" s="48" t="s">
        <v>4013</v>
      </c>
      <c r="D4341" s="48"/>
    </row>
    <row r="4342">
      <c r="A4342" s="47">
        <v>45748.39958333333</v>
      </c>
      <c r="B4342" s="46">
        <v>12140.0</v>
      </c>
      <c r="C4342" s="48" t="s">
        <v>4549</v>
      </c>
      <c r="D4342" s="48"/>
    </row>
    <row r="4343">
      <c r="A4343" s="47">
        <v>45748.401712962965</v>
      </c>
      <c r="B4343" s="46">
        <v>11600.0</v>
      </c>
      <c r="C4343" s="48" t="s">
        <v>4667</v>
      </c>
      <c r="D4343" s="48"/>
    </row>
    <row r="4344">
      <c r="A4344" s="47">
        <v>45748.41431712963</v>
      </c>
      <c r="B4344" s="46">
        <v>9580.0</v>
      </c>
      <c r="C4344" s="46"/>
      <c r="D4344" s="46"/>
    </row>
    <row r="4345">
      <c r="A4345" s="47">
        <v>45748.414502314816</v>
      </c>
      <c r="B4345" s="46">
        <v>3440.0</v>
      </c>
      <c r="C4345" s="46"/>
      <c r="D4345" s="46"/>
    </row>
    <row r="4346">
      <c r="A4346" s="47">
        <v>45748.41875</v>
      </c>
      <c r="B4346" s="46">
        <v>12060.0</v>
      </c>
      <c r="C4346" s="48" t="s">
        <v>4555</v>
      </c>
      <c r="D4346" s="48"/>
    </row>
    <row r="4347">
      <c r="A4347" s="47">
        <v>45748.41943287037</v>
      </c>
      <c r="B4347" s="46">
        <v>3320.0</v>
      </c>
      <c r="C4347" s="48" t="s">
        <v>744</v>
      </c>
      <c r="D4347" s="48"/>
    </row>
    <row r="4348">
      <c r="A4348" s="47">
        <v>45748.42181712963</v>
      </c>
      <c r="B4348" s="46">
        <v>11060.0</v>
      </c>
      <c r="C4348" s="46"/>
      <c r="D4348" s="46"/>
    </row>
    <row r="4349">
      <c r="A4349" s="47">
        <v>45748.42358796296</v>
      </c>
      <c r="B4349" s="46">
        <v>2600.0</v>
      </c>
      <c r="C4349" s="48" t="s">
        <v>744</v>
      </c>
      <c r="D4349" s="48"/>
    </row>
    <row r="4350">
      <c r="A4350" s="47">
        <v>45748.432800925926</v>
      </c>
      <c r="B4350" s="46">
        <v>13780.0</v>
      </c>
      <c r="C4350" s="48" t="s">
        <v>4297</v>
      </c>
      <c r="D4350" s="48"/>
    </row>
    <row r="4351">
      <c r="A4351" s="47">
        <v>45748.43848379629</v>
      </c>
      <c r="B4351" s="46">
        <v>5940.0</v>
      </c>
      <c r="C4351" s="46"/>
      <c r="D4351" s="46"/>
    </row>
    <row r="4352">
      <c r="A4352" s="47">
        <v>45748.44342592593</v>
      </c>
      <c r="B4352" s="46">
        <v>10100.0</v>
      </c>
      <c r="C4352" s="46"/>
      <c r="D4352" s="46"/>
    </row>
    <row r="4353">
      <c r="A4353" s="47">
        <v>45748.45348379629</v>
      </c>
      <c r="B4353" s="46">
        <v>9500.0</v>
      </c>
      <c r="C4353" s="48" t="s">
        <v>4668</v>
      </c>
      <c r="D4353" s="48"/>
    </row>
    <row r="4354">
      <c r="A4354" s="47">
        <v>45748.45763888889</v>
      </c>
      <c r="B4354" s="46">
        <v>8980.0</v>
      </c>
      <c r="C4354" s="46"/>
      <c r="D4354" s="46"/>
    </row>
    <row r="4355">
      <c r="A4355" s="47">
        <v>45748.46994212963</v>
      </c>
      <c r="B4355" s="46">
        <v>13600.0</v>
      </c>
      <c r="C4355" s="46"/>
      <c r="D4355" s="46"/>
    </row>
    <row r="4356">
      <c r="A4356" s="47">
        <v>45748.478680555556</v>
      </c>
      <c r="B4356" s="46">
        <v>11160.0</v>
      </c>
      <c r="C4356" s="48" t="s">
        <v>4155</v>
      </c>
      <c r="D4356" s="48"/>
    </row>
    <row r="4357">
      <c r="A4357" s="47">
        <v>45748.48265046296</v>
      </c>
      <c r="B4357" s="46">
        <v>3600.0</v>
      </c>
      <c r="C4357" s="46"/>
      <c r="D4357" s="46"/>
    </row>
    <row r="4358">
      <c r="A4358" s="47">
        <v>45748.49450231482</v>
      </c>
      <c r="B4358" s="46">
        <v>16900.0</v>
      </c>
      <c r="C4358" s="48" t="s">
        <v>4669</v>
      </c>
      <c r="D4358" s="48"/>
    </row>
    <row r="4359">
      <c r="A4359" s="47">
        <v>45748.495254629626</v>
      </c>
      <c r="B4359" s="46">
        <v>9520.0</v>
      </c>
      <c r="C4359" s="48" t="s">
        <v>4189</v>
      </c>
      <c r="D4359" s="48"/>
    </row>
    <row r="4360">
      <c r="A4360" s="47">
        <v>45748.49626157407</v>
      </c>
      <c r="B4360" s="46">
        <v>3220.0</v>
      </c>
      <c r="C4360" s="48" t="s">
        <v>4112</v>
      </c>
      <c r="D4360" s="48"/>
    </row>
    <row r="4361">
      <c r="A4361" s="47">
        <v>45748.4966087963</v>
      </c>
      <c r="B4361" s="46">
        <v>10620.0</v>
      </c>
      <c r="C4361" s="46"/>
      <c r="D4361" s="46"/>
    </row>
    <row r="4362">
      <c r="A4362" s="47">
        <v>45748.499560185184</v>
      </c>
      <c r="B4362" s="46">
        <v>9780.0</v>
      </c>
      <c r="C4362" s="46"/>
      <c r="D4362" s="46"/>
    </row>
    <row r="4363">
      <c r="A4363" s="47">
        <v>45748.50148148148</v>
      </c>
      <c r="B4363" s="46">
        <v>3140.0</v>
      </c>
      <c r="C4363" s="48" t="s">
        <v>744</v>
      </c>
      <c r="D4363" s="48"/>
    </row>
    <row r="4364">
      <c r="A4364" s="47">
        <v>45748.50234953704</v>
      </c>
      <c r="B4364" s="46">
        <v>2460.0</v>
      </c>
      <c r="C4364" s="46"/>
      <c r="D4364" s="46"/>
    </row>
    <row r="4365">
      <c r="A4365" s="47">
        <v>45748.5056712963</v>
      </c>
      <c r="B4365" s="46">
        <v>18680.0</v>
      </c>
      <c r="C4365" s="46"/>
      <c r="D4365" s="46"/>
    </row>
    <row r="4366">
      <c r="A4366" s="47">
        <v>45748.50603009259</v>
      </c>
      <c r="B4366" s="46">
        <v>2600.0</v>
      </c>
      <c r="C4366" s="48" t="s">
        <v>744</v>
      </c>
      <c r="D4366" s="48"/>
    </row>
    <row r="4367">
      <c r="A4367" s="47">
        <v>45748.51519675926</v>
      </c>
      <c r="B4367" s="46">
        <v>9140.0</v>
      </c>
      <c r="C4367" s="46"/>
      <c r="D4367" s="46"/>
    </row>
    <row r="4368">
      <c r="A4368" s="47">
        <v>45748.539930555555</v>
      </c>
      <c r="B4368" s="46">
        <v>11280.0</v>
      </c>
      <c r="C4368" s="48" t="s">
        <v>4670</v>
      </c>
      <c r="D4368" s="48"/>
    </row>
    <row r="4369">
      <c r="A4369" s="47">
        <v>45748.54074074074</v>
      </c>
      <c r="B4369" s="46">
        <v>11440.0</v>
      </c>
      <c r="C4369" s="48" t="s">
        <v>4498</v>
      </c>
      <c r="D4369" s="48"/>
    </row>
    <row r="4370">
      <c r="A4370" s="47">
        <v>45748.5546412037</v>
      </c>
      <c r="B4370" s="46">
        <v>33680.0</v>
      </c>
      <c r="C4370" s="48" t="s">
        <v>4128</v>
      </c>
      <c r="D4370" s="48"/>
    </row>
    <row r="4371">
      <c r="A4371" s="47">
        <v>45748.562002314815</v>
      </c>
      <c r="B4371" s="46">
        <v>13560.0</v>
      </c>
      <c r="C4371" s="46"/>
      <c r="D4371" s="46"/>
    </row>
    <row r="4372">
      <c r="A4372" s="47">
        <v>45748.56234953704</v>
      </c>
      <c r="B4372" s="46">
        <v>9900.0</v>
      </c>
      <c r="C4372" s="46"/>
      <c r="D4372" s="46"/>
    </row>
    <row r="4373">
      <c r="A4373" s="47">
        <v>45748.59144675926</v>
      </c>
      <c r="B4373" s="46">
        <v>11140.0</v>
      </c>
      <c r="C4373" s="48" t="s">
        <v>4135</v>
      </c>
      <c r="D4373" s="48"/>
    </row>
    <row r="4374">
      <c r="A4374" s="47">
        <v>45748.59166666667</v>
      </c>
      <c r="B4374" s="46">
        <v>9980.0</v>
      </c>
      <c r="C4374" s="46"/>
      <c r="D4374" s="46"/>
    </row>
    <row r="4375">
      <c r="A4375" s="47">
        <v>45748.5940625</v>
      </c>
      <c r="B4375" s="46">
        <v>3340.0</v>
      </c>
      <c r="C4375" s="46"/>
      <c r="D4375" s="46"/>
    </row>
    <row r="4376">
      <c r="A4376" s="47">
        <v>45748.59611111111</v>
      </c>
      <c r="B4376" s="46">
        <v>9200.0</v>
      </c>
      <c r="C4376" s="46"/>
      <c r="D4376" s="46"/>
    </row>
    <row r="4377">
      <c r="A4377" s="47">
        <v>45748.60759259259</v>
      </c>
      <c r="B4377" s="46">
        <v>31900.0</v>
      </c>
      <c r="C4377" s="46"/>
      <c r="D4377" s="46"/>
    </row>
    <row r="4378">
      <c r="A4378" s="47">
        <v>45748.6096875</v>
      </c>
      <c r="B4378" s="46">
        <v>3180.0</v>
      </c>
      <c r="C4378" s="48" t="s">
        <v>4671</v>
      </c>
      <c r="D4378" s="48"/>
    </row>
    <row r="4379">
      <c r="A4379" s="47">
        <v>45748.61152777778</v>
      </c>
      <c r="B4379" s="46">
        <v>2620.0</v>
      </c>
      <c r="C4379" s="46"/>
      <c r="D4379" s="46"/>
    </row>
    <row r="4380">
      <c r="A4380" s="47">
        <v>45748.6312962963</v>
      </c>
      <c r="B4380" s="46">
        <v>11780.0</v>
      </c>
      <c r="C4380" s="48" t="s">
        <v>4506</v>
      </c>
      <c r="D4380" s="48"/>
    </row>
    <row r="4381">
      <c r="A4381" s="47">
        <v>45748.63407407407</v>
      </c>
      <c r="B4381" s="46">
        <v>3320.0</v>
      </c>
      <c r="C4381" s="46"/>
      <c r="D4381" s="46"/>
    </row>
    <row r="4382">
      <c r="A4382" s="47">
        <v>45748.63861111111</v>
      </c>
      <c r="B4382" s="46">
        <v>13540.0</v>
      </c>
      <c r="C4382" s="46"/>
      <c r="D4382" s="46"/>
    </row>
    <row r="4383">
      <c r="A4383" s="47">
        <v>45748.640868055554</v>
      </c>
      <c r="B4383" s="46">
        <v>15700.0</v>
      </c>
      <c r="C4383" s="48" t="s">
        <v>4672</v>
      </c>
      <c r="D4383" s="48"/>
    </row>
    <row r="4384">
      <c r="A4384" s="47">
        <v>45748.64540509259</v>
      </c>
      <c r="B4384" s="46">
        <v>11060.0</v>
      </c>
      <c r="C4384" s="48" t="s">
        <v>4673</v>
      </c>
      <c r="D4384" s="48"/>
    </row>
    <row r="4385">
      <c r="A4385" s="47">
        <v>45748.646631944444</v>
      </c>
      <c r="B4385" s="46">
        <v>13360.0</v>
      </c>
      <c r="C4385" s="48" t="s">
        <v>4401</v>
      </c>
      <c r="D4385" s="48"/>
    </row>
    <row r="4386">
      <c r="A4386" s="47">
        <v>45748.64969907407</v>
      </c>
      <c r="B4386" s="46">
        <v>8800.0</v>
      </c>
      <c r="C4386" s="46"/>
      <c r="D4386" s="46"/>
    </row>
    <row r="4387">
      <c r="A4387" s="47">
        <v>45748.65216435185</v>
      </c>
      <c r="B4387" s="46">
        <v>9260.0</v>
      </c>
      <c r="C4387" s="46"/>
      <c r="D4387" s="46"/>
    </row>
    <row r="4388">
      <c r="A4388" s="47">
        <v>45748.654131944444</v>
      </c>
      <c r="B4388" s="46">
        <v>30860.0</v>
      </c>
      <c r="C4388" s="46"/>
      <c r="D4388" s="46"/>
    </row>
    <row r="4389">
      <c r="A4389" s="47">
        <v>45748.65553240741</v>
      </c>
      <c r="B4389" s="46">
        <v>9180.0</v>
      </c>
      <c r="C4389" s="46"/>
      <c r="D4389" s="46"/>
    </row>
    <row r="4390">
      <c r="A4390" s="47">
        <v>45748.656481481485</v>
      </c>
      <c r="B4390" s="46">
        <v>10120.0</v>
      </c>
      <c r="C4390" s="46"/>
      <c r="D4390" s="46"/>
    </row>
    <row r="4391">
      <c r="A4391" s="47">
        <v>45748.665138888886</v>
      </c>
      <c r="B4391" s="46">
        <v>3600.0</v>
      </c>
      <c r="C4391" s="48" t="s">
        <v>4674</v>
      </c>
      <c r="D4391" s="48"/>
    </row>
    <row r="4392">
      <c r="A4392" s="47">
        <v>45748.670798611114</v>
      </c>
      <c r="B4392" s="46">
        <v>3200.0</v>
      </c>
      <c r="C4392" s="46"/>
      <c r="D4392" s="46"/>
    </row>
    <row r="4393">
      <c r="A4393" s="47">
        <v>45748.68261574074</v>
      </c>
      <c r="B4393" s="46">
        <v>11980.0</v>
      </c>
      <c r="C4393" s="48" t="s">
        <v>4675</v>
      </c>
      <c r="D4393" s="48"/>
    </row>
    <row r="4394">
      <c r="A4394" s="47">
        <v>45748.683900462966</v>
      </c>
      <c r="B4394" s="46">
        <v>10440.0</v>
      </c>
      <c r="C4394" s="48" t="s">
        <v>4676</v>
      </c>
      <c r="D4394" s="48"/>
    </row>
    <row r="4395">
      <c r="A4395" s="47">
        <v>45748.6853125</v>
      </c>
      <c r="B4395" s="46">
        <v>17360.0</v>
      </c>
      <c r="C4395" s="48" t="s">
        <v>4573</v>
      </c>
      <c r="D4395" s="48"/>
    </row>
    <row r="4396">
      <c r="A4396" s="47">
        <v>45748.693032407406</v>
      </c>
      <c r="B4396" s="46">
        <v>13540.0</v>
      </c>
      <c r="C4396" s="46"/>
      <c r="D4396" s="46"/>
    </row>
    <row r="4397">
      <c r="A4397" s="47">
        <v>45748.69667824074</v>
      </c>
      <c r="B4397" s="46">
        <v>12380.0</v>
      </c>
      <c r="C4397" s="48" t="s">
        <v>4353</v>
      </c>
      <c r="D4397" s="48"/>
    </row>
    <row r="4398">
      <c r="A4398" s="47">
        <v>45748.69697916666</v>
      </c>
      <c r="B4398" s="46">
        <v>9180.0</v>
      </c>
      <c r="C4398" s="46"/>
      <c r="D4398" s="46"/>
    </row>
    <row r="4399">
      <c r="A4399" s="47">
        <v>45749.278020833335</v>
      </c>
      <c r="B4399" s="46">
        <v>9280.0</v>
      </c>
      <c r="C4399" s="46"/>
      <c r="D4399" s="46"/>
    </row>
    <row r="4400">
      <c r="A4400" s="47">
        <v>45749.28659722222</v>
      </c>
      <c r="B4400" s="46">
        <v>10020.0</v>
      </c>
      <c r="C4400" s="46"/>
      <c r="D4400" s="46"/>
    </row>
    <row r="4401">
      <c r="A4401" s="47">
        <v>45749.28685185185</v>
      </c>
      <c r="B4401" s="46">
        <v>9180.0</v>
      </c>
      <c r="C4401" s="46"/>
      <c r="D4401" s="46"/>
    </row>
    <row r="4402">
      <c r="A4402" s="47">
        <v>45749.29122685185</v>
      </c>
      <c r="B4402" s="46">
        <v>31560.0</v>
      </c>
      <c r="C4402" s="46"/>
      <c r="D4402" s="46"/>
    </row>
    <row r="4403">
      <c r="A4403" s="47">
        <v>45749.29153935185</v>
      </c>
      <c r="B4403" s="46">
        <v>8820.0</v>
      </c>
      <c r="C4403" s="46"/>
      <c r="D4403" s="46"/>
    </row>
    <row r="4404">
      <c r="A4404" s="47">
        <v>45749.297534722224</v>
      </c>
      <c r="B4404" s="46">
        <v>10140.0</v>
      </c>
      <c r="C4404" s="46"/>
      <c r="D4404" s="46"/>
    </row>
    <row r="4405">
      <c r="A4405" s="47">
        <v>45749.32665509259</v>
      </c>
      <c r="B4405" s="46">
        <v>12980.0</v>
      </c>
      <c r="C4405" s="48" t="s">
        <v>4519</v>
      </c>
      <c r="D4405" s="48"/>
    </row>
    <row r="4406">
      <c r="A4406" s="47">
        <v>45749.34265046296</v>
      </c>
      <c r="B4406" s="46">
        <v>10760.0</v>
      </c>
      <c r="C4406" s="48" t="s">
        <v>4355</v>
      </c>
      <c r="D4406" s="48"/>
    </row>
    <row r="4407">
      <c r="A4407" s="47">
        <v>45749.34365740741</v>
      </c>
      <c r="B4407" s="46">
        <v>11280.0</v>
      </c>
      <c r="C4407" s="48" t="s">
        <v>4083</v>
      </c>
      <c r="D4407" s="48"/>
    </row>
    <row r="4408">
      <c r="A4408" s="47">
        <v>45749.34386574074</v>
      </c>
      <c r="B4408" s="46">
        <v>3280.0</v>
      </c>
      <c r="C4408" s="48" t="s">
        <v>4031</v>
      </c>
      <c r="D4408" s="48"/>
    </row>
    <row r="4409">
      <c r="A4409" s="47">
        <v>45749.344722222224</v>
      </c>
      <c r="B4409" s="46">
        <v>2720.0</v>
      </c>
      <c r="C4409" s="46"/>
      <c r="D4409" s="46"/>
    </row>
    <row r="4410">
      <c r="A4410" s="47">
        <v>45749.346655092595</v>
      </c>
      <c r="B4410" s="46">
        <v>9980.0</v>
      </c>
      <c r="C4410" s="46"/>
      <c r="D4410" s="46"/>
    </row>
    <row r="4411">
      <c r="A4411" s="47">
        <v>45749.34881944444</v>
      </c>
      <c r="B4411" s="46">
        <v>2760.0</v>
      </c>
      <c r="C4411" s="48" t="s">
        <v>4017</v>
      </c>
      <c r="D4411" s="48"/>
    </row>
    <row r="4412">
      <c r="A4412" s="47">
        <v>45749.35449074074</v>
      </c>
      <c r="B4412" s="46">
        <v>10360.0</v>
      </c>
      <c r="C4412" s="46"/>
      <c r="D4412" s="46"/>
    </row>
    <row r="4413">
      <c r="A4413" s="47">
        <v>45749.357152777775</v>
      </c>
      <c r="B4413" s="46">
        <v>3180.0</v>
      </c>
      <c r="C4413" s="48" t="s">
        <v>4677</v>
      </c>
      <c r="D4413" s="48"/>
    </row>
    <row r="4414">
      <c r="A4414" s="47">
        <v>45749.361134259256</v>
      </c>
      <c r="B4414" s="46">
        <v>2500.0</v>
      </c>
      <c r="C4414" s="46"/>
      <c r="D4414" s="46"/>
    </row>
    <row r="4415">
      <c r="A4415" s="47">
        <v>45749.370844907404</v>
      </c>
      <c r="B4415" s="46">
        <v>2740.0</v>
      </c>
      <c r="C4415" s="46"/>
      <c r="D4415" s="46"/>
    </row>
    <row r="4416">
      <c r="A4416" s="47">
        <v>45749.372037037036</v>
      </c>
      <c r="B4416" s="46">
        <v>2500.0</v>
      </c>
      <c r="C4416" s="46"/>
      <c r="D4416" s="46"/>
    </row>
    <row r="4417">
      <c r="A4417" s="47">
        <v>45749.373136574075</v>
      </c>
      <c r="B4417" s="46">
        <v>2960.0</v>
      </c>
      <c r="C4417" s="46"/>
      <c r="D4417" s="46"/>
    </row>
    <row r="4418">
      <c r="A4418" s="47">
        <v>45749.378171296295</v>
      </c>
      <c r="B4418" s="46">
        <v>13880.0</v>
      </c>
      <c r="C4418" s="48" t="s">
        <v>4678</v>
      </c>
      <c r="D4418" s="48"/>
    </row>
    <row r="4419">
      <c r="A4419" s="47">
        <v>45749.37887731481</v>
      </c>
      <c r="B4419" s="46">
        <v>13500.0</v>
      </c>
      <c r="C4419" s="48" t="s">
        <v>4552</v>
      </c>
      <c r="D4419" s="48"/>
    </row>
    <row r="4420">
      <c r="A4420" s="47">
        <v>45749.387083333335</v>
      </c>
      <c r="B4420" s="46">
        <v>10520.0</v>
      </c>
      <c r="C4420" s="46"/>
      <c r="D4420" s="46"/>
    </row>
    <row r="4421">
      <c r="A4421" s="47">
        <v>45749.39152777778</v>
      </c>
      <c r="B4421" s="46">
        <v>9460.0</v>
      </c>
      <c r="C4421" s="46"/>
      <c r="D4421" s="46"/>
    </row>
    <row r="4422">
      <c r="A4422" s="47">
        <v>45749.39703703704</v>
      </c>
      <c r="B4422" s="46">
        <v>10000.0</v>
      </c>
      <c r="C4422" s="46"/>
      <c r="D4422" s="46"/>
    </row>
    <row r="4423">
      <c r="A4423" s="47">
        <v>45749.40996527778</v>
      </c>
      <c r="B4423" s="46">
        <v>30980.0</v>
      </c>
      <c r="C4423" s="46"/>
      <c r="D4423" s="46"/>
    </row>
    <row r="4424">
      <c r="A4424" s="47">
        <v>45749.41234953704</v>
      </c>
      <c r="B4424" s="46">
        <v>2000.0</v>
      </c>
      <c r="C4424" s="48" t="s">
        <v>4566</v>
      </c>
      <c r="D4424" s="48"/>
    </row>
    <row r="4425">
      <c r="A4425" s="47">
        <v>45749.42042824074</v>
      </c>
      <c r="B4425" s="46">
        <v>10760.0</v>
      </c>
      <c r="C4425" s="48" t="s">
        <v>4679</v>
      </c>
      <c r="D4425" s="48"/>
    </row>
    <row r="4426">
      <c r="A4426" s="47">
        <v>45749.42068287037</v>
      </c>
      <c r="B4426" s="46">
        <v>1900.0</v>
      </c>
      <c r="C4426" s="46"/>
      <c r="D4426" s="46"/>
    </row>
    <row r="4427">
      <c r="A4427" s="47">
        <v>45749.42681712963</v>
      </c>
      <c r="B4427" s="46">
        <v>9540.0</v>
      </c>
      <c r="C4427" s="46"/>
      <c r="D4427" s="46"/>
    </row>
    <row r="4428">
      <c r="A4428" s="47">
        <v>45749.44540509259</v>
      </c>
      <c r="B4428" s="46">
        <v>2920.0</v>
      </c>
      <c r="C4428" s="48" t="s">
        <v>4138</v>
      </c>
      <c r="D4428" s="48"/>
    </row>
    <row r="4429">
      <c r="A4429" s="47">
        <v>45749.453877314816</v>
      </c>
      <c r="B4429" s="46">
        <v>10040.0</v>
      </c>
      <c r="C4429" s="48" t="s">
        <v>4168</v>
      </c>
      <c r="D4429" s="48"/>
    </row>
    <row r="4430">
      <c r="A4430" s="47">
        <v>45749.45413194445</v>
      </c>
      <c r="B4430" s="46">
        <v>2820.0</v>
      </c>
      <c r="C4430" s="46"/>
      <c r="D4430" s="46"/>
    </row>
    <row r="4431">
      <c r="A4431" s="47">
        <v>45749.45582175926</v>
      </c>
      <c r="B4431" s="46">
        <v>12640.0</v>
      </c>
      <c r="C4431" s="48" t="s">
        <v>4030</v>
      </c>
      <c r="D4431" s="48"/>
    </row>
    <row r="4432">
      <c r="A4432" s="47">
        <v>45749.45611111111</v>
      </c>
      <c r="B4432" s="46">
        <v>2580.0</v>
      </c>
      <c r="C4432" s="46"/>
      <c r="D4432" s="46"/>
    </row>
    <row r="4433">
      <c r="A4433" s="47">
        <v>45749.45648148148</v>
      </c>
      <c r="B4433" s="46">
        <v>2760.0</v>
      </c>
      <c r="C4433" s="48" t="s">
        <v>3445</v>
      </c>
      <c r="D4433" s="48"/>
    </row>
    <row r="4434">
      <c r="A4434" s="47">
        <v>45749.46030092592</v>
      </c>
      <c r="B4434" s="46">
        <v>2680.0</v>
      </c>
      <c r="C4434" s="46"/>
      <c r="D4434" s="46"/>
    </row>
    <row r="4435">
      <c r="A4435" s="47">
        <v>45749.46193287037</v>
      </c>
      <c r="B4435" s="46">
        <v>10140.0</v>
      </c>
      <c r="C4435" s="46"/>
      <c r="D4435" s="46"/>
    </row>
    <row r="4436">
      <c r="A4436" s="47">
        <v>45749.46498842593</v>
      </c>
      <c r="B4436" s="46">
        <v>8760.0</v>
      </c>
      <c r="C4436" s="46"/>
      <c r="D4436" s="46"/>
    </row>
    <row r="4437">
      <c r="A4437" s="47">
        <v>45749.469814814816</v>
      </c>
      <c r="B4437" s="46">
        <v>12680.0</v>
      </c>
      <c r="C4437" s="48" t="s">
        <v>4680</v>
      </c>
      <c r="D4437" s="48"/>
    </row>
    <row r="4438">
      <c r="A4438" s="47">
        <v>45749.47063657407</v>
      </c>
      <c r="B4438" s="46">
        <v>9700.0</v>
      </c>
      <c r="C4438" s="46"/>
      <c r="D4438" s="46"/>
    </row>
    <row r="4439">
      <c r="A4439" s="47">
        <v>45749.4709375</v>
      </c>
      <c r="B4439" s="46">
        <v>2000.0</v>
      </c>
      <c r="C4439" s="48" t="s">
        <v>3445</v>
      </c>
      <c r="D4439" s="48"/>
    </row>
    <row r="4440">
      <c r="A4440" s="47">
        <v>45749.477002314816</v>
      </c>
      <c r="B4440" s="46">
        <v>9520.0</v>
      </c>
      <c r="C4440" s="46"/>
      <c r="D4440" s="46"/>
    </row>
    <row r="4441">
      <c r="A4441" s="47">
        <v>45749.49155092592</v>
      </c>
      <c r="B4441" s="46">
        <v>3060.0</v>
      </c>
      <c r="C4441" s="48" t="s">
        <v>4681</v>
      </c>
      <c r="D4441" s="48"/>
    </row>
    <row r="4442">
      <c r="A4442" s="47">
        <v>45749.497569444444</v>
      </c>
      <c r="B4442" s="46">
        <v>2560.0</v>
      </c>
      <c r="C4442" s="48" t="s">
        <v>4681</v>
      </c>
      <c r="D4442" s="48"/>
    </row>
    <row r="4443">
      <c r="A4443" s="47">
        <v>45749.49783564815</v>
      </c>
      <c r="B4443" s="46">
        <v>13460.0</v>
      </c>
      <c r="C4443" s="46"/>
      <c r="D4443" s="46"/>
    </row>
    <row r="4444">
      <c r="A4444" s="47">
        <v>45749.502118055556</v>
      </c>
      <c r="B4444" s="46">
        <v>11040.0</v>
      </c>
      <c r="C4444" s="46"/>
      <c r="D4444" s="46"/>
    </row>
    <row r="4445">
      <c r="A4445" s="47">
        <v>45749.50324074074</v>
      </c>
      <c r="B4445" s="46">
        <v>10980.0</v>
      </c>
      <c r="C4445" s="46"/>
      <c r="D4445" s="46"/>
    </row>
    <row r="4446">
      <c r="A4446" s="47">
        <v>45749.50498842593</v>
      </c>
      <c r="B4446" s="46">
        <v>3840.0</v>
      </c>
      <c r="C4446" s="48" t="s">
        <v>4671</v>
      </c>
      <c r="D4446" s="48"/>
    </row>
    <row r="4447">
      <c r="A4447" s="47">
        <v>45749.50672453704</v>
      </c>
      <c r="B4447" s="46">
        <v>10080.0</v>
      </c>
      <c r="C4447" s="46"/>
      <c r="D4447" s="46"/>
    </row>
    <row r="4448">
      <c r="A4448" s="47">
        <v>45749.50921296296</v>
      </c>
      <c r="B4448" s="46">
        <v>2620.0</v>
      </c>
      <c r="C4448" s="48" t="s">
        <v>4671</v>
      </c>
      <c r="D4448" s="48"/>
    </row>
    <row r="4449">
      <c r="A4449" s="47">
        <v>45749.509421296294</v>
      </c>
      <c r="B4449" s="46">
        <v>8760.0</v>
      </c>
      <c r="C4449" s="46"/>
      <c r="D4449" s="46"/>
    </row>
    <row r="4450">
      <c r="A4450" s="47">
        <v>45749.51524305555</v>
      </c>
      <c r="B4450" s="46">
        <v>3440.0</v>
      </c>
      <c r="C4450" s="48" t="s">
        <v>4682</v>
      </c>
      <c r="D4450" s="48"/>
    </row>
    <row r="4451">
      <c r="A4451" s="47">
        <v>45749.51982638889</v>
      </c>
      <c r="B4451" s="46">
        <v>10080.0</v>
      </c>
      <c r="C4451" s="48" t="s">
        <v>4683</v>
      </c>
      <c r="D4451" s="48"/>
    </row>
    <row r="4452">
      <c r="A4452" s="47">
        <v>45749.529756944445</v>
      </c>
      <c r="B4452" s="46">
        <v>2880.0</v>
      </c>
      <c r="C4452" s="46"/>
      <c r="D4452" s="46"/>
    </row>
    <row r="4453">
      <c r="A4453" s="47">
        <v>45749.53104166667</v>
      </c>
      <c r="B4453" s="46">
        <v>2840.0</v>
      </c>
      <c r="C4453" s="46"/>
      <c r="D4453" s="46"/>
    </row>
    <row r="4454">
      <c r="A4454" s="47">
        <v>45749.532638888886</v>
      </c>
      <c r="B4454" s="46">
        <v>2940.0</v>
      </c>
      <c r="C4454" s="48" t="s">
        <v>4684</v>
      </c>
      <c r="D4454" s="48"/>
    </row>
    <row r="4455">
      <c r="A4455" s="47">
        <v>45749.5330787037</v>
      </c>
      <c r="B4455" s="46">
        <v>10020.0</v>
      </c>
      <c r="C4455" s="46"/>
      <c r="D4455" s="46"/>
    </row>
    <row r="4456">
      <c r="A4456" s="47">
        <v>45749.53803240741</v>
      </c>
      <c r="B4456" s="46">
        <v>14680.0</v>
      </c>
      <c r="C4456" s="48" t="s">
        <v>4685</v>
      </c>
      <c r="D4456" s="48"/>
    </row>
    <row r="4457">
      <c r="A4457" s="47">
        <v>45749.56630787037</v>
      </c>
      <c r="B4457" s="46">
        <v>13060.0</v>
      </c>
      <c r="C4457" s="48" t="s">
        <v>4686</v>
      </c>
      <c r="D4457" s="48"/>
    </row>
    <row r="4458">
      <c r="A4458" s="47">
        <v>45749.572743055556</v>
      </c>
      <c r="B4458" s="46">
        <v>3200.0</v>
      </c>
      <c r="C4458" s="48" t="s">
        <v>4687</v>
      </c>
      <c r="D4458" s="48"/>
    </row>
    <row r="4459">
      <c r="A4459" s="47">
        <v>45749.5759837963</v>
      </c>
      <c r="B4459" s="46">
        <v>3180.0</v>
      </c>
      <c r="C4459" s="48" t="s">
        <v>4688</v>
      </c>
      <c r="D4459" s="48"/>
    </row>
    <row r="4460">
      <c r="A4460" s="47">
        <v>45749.57890046296</v>
      </c>
      <c r="B4460" s="46">
        <v>3040.0</v>
      </c>
      <c r="C4460" s="48" t="s">
        <v>4687</v>
      </c>
      <c r="D4460" s="48"/>
    </row>
    <row r="4461">
      <c r="A4461" s="47">
        <v>45749.58105324074</v>
      </c>
      <c r="B4461" s="46">
        <v>10080.0</v>
      </c>
      <c r="C4461" s="46"/>
      <c r="D4461" s="46"/>
    </row>
    <row r="4462">
      <c r="A4462" s="47">
        <v>45749.58666666667</v>
      </c>
      <c r="B4462" s="46">
        <v>3060.0</v>
      </c>
      <c r="C4462" s="48" t="s">
        <v>4688</v>
      </c>
      <c r="D4462" s="48"/>
    </row>
    <row r="4463">
      <c r="A4463" s="47">
        <v>45749.589479166665</v>
      </c>
      <c r="B4463" s="46">
        <v>9880.0</v>
      </c>
      <c r="C4463" s="46"/>
      <c r="D4463" s="46"/>
    </row>
    <row r="4464">
      <c r="A4464" s="47">
        <v>45749.596296296295</v>
      </c>
      <c r="B4464" s="46">
        <v>43860.0</v>
      </c>
      <c r="C4464" s="46"/>
      <c r="D4464" s="46"/>
    </row>
    <row r="4465">
      <c r="A4465" s="47">
        <v>45749.59878472222</v>
      </c>
      <c r="B4465" s="46">
        <v>43860.0</v>
      </c>
      <c r="C4465" s="46"/>
      <c r="D4465" s="46"/>
    </row>
    <row r="4466">
      <c r="A4466" s="47">
        <v>45749.60873842592</v>
      </c>
      <c r="B4466" s="46">
        <v>1860.0</v>
      </c>
      <c r="C4466" s="46"/>
      <c r="D4466" s="46"/>
    </row>
    <row r="4467">
      <c r="A4467" s="47">
        <v>45749.61090277778</v>
      </c>
      <c r="B4467" s="46">
        <v>1840.0</v>
      </c>
      <c r="C4467" s="46"/>
      <c r="D4467" s="46"/>
    </row>
    <row r="4468">
      <c r="A4468" s="47">
        <v>45749.61295138889</v>
      </c>
      <c r="B4468" s="46">
        <v>21260.0</v>
      </c>
      <c r="C4468" s="46"/>
      <c r="D4468" s="46"/>
    </row>
    <row r="4469">
      <c r="A4469" s="47">
        <v>45749.63402777778</v>
      </c>
      <c r="B4469" s="46">
        <v>18500.0</v>
      </c>
      <c r="C4469" s="46"/>
      <c r="D4469" s="46"/>
    </row>
    <row r="4470">
      <c r="A4470" s="47">
        <v>45749.63737268518</v>
      </c>
      <c r="B4470" s="46">
        <v>11260.0</v>
      </c>
      <c r="C4470" s="46"/>
      <c r="D4470" s="46"/>
    </row>
    <row r="4471">
      <c r="A4471" s="47">
        <v>45749.63822916667</v>
      </c>
      <c r="B4471" s="46">
        <v>2920.0</v>
      </c>
      <c r="C4471" s="46"/>
      <c r="D4471" s="46"/>
    </row>
    <row r="4472">
      <c r="A4472" s="47">
        <v>45749.643842592595</v>
      </c>
      <c r="B4472" s="46">
        <v>9500.0</v>
      </c>
      <c r="C4472" s="46"/>
      <c r="D4472" s="46"/>
    </row>
    <row r="4473">
      <c r="A4473" s="47">
        <v>45749.64879629629</v>
      </c>
      <c r="B4473" s="46">
        <v>9140.0</v>
      </c>
      <c r="C4473" s="46"/>
      <c r="D4473" s="46"/>
    </row>
    <row r="4474">
      <c r="A4474" s="47">
        <v>45749.65894675926</v>
      </c>
      <c r="B4474" s="46">
        <v>10760.0</v>
      </c>
      <c r="C4474" s="48" t="s">
        <v>4689</v>
      </c>
      <c r="D4474" s="48"/>
    </row>
    <row r="4475">
      <c r="A4475" s="47">
        <v>45749.659224537034</v>
      </c>
      <c r="B4475" s="46">
        <v>2800.0</v>
      </c>
      <c r="C4475" s="46"/>
      <c r="D4475" s="46"/>
    </row>
    <row r="4476">
      <c r="A4476" s="47">
        <v>45749.66342592592</v>
      </c>
      <c r="B4476" s="46">
        <v>16360.0</v>
      </c>
      <c r="C4476" s="46"/>
      <c r="D4476" s="46"/>
    </row>
    <row r="4477">
      <c r="A4477" s="47">
        <v>45749.66962962963</v>
      </c>
      <c r="B4477" s="46">
        <v>8740.0</v>
      </c>
      <c r="C4477" s="46"/>
      <c r="D4477" s="46"/>
    </row>
    <row r="4478">
      <c r="A4478" s="47">
        <v>45749.69189814815</v>
      </c>
      <c r="B4478" s="46">
        <v>8740.0</v>
      </c>
      <c r="C4478" s="46"/>
      <c r="D4478" s="46"/>
    </row>
    <row r="4479">
      <c r="A4479" s="47">
        <v>45749.69385416667</v>
      </c>
      <c r="B4479" s="46">
        <v>12540.0</v>
      </c>
      <c r="C4479" s="46"/>
      <c r="D4479" s="46"/>
    </row>
    <row r="4480">
      <c r="A4480" s="47">
        <v>45749.72011574074</v>
      </c>
      <c r="B4480" s="46">
        <v>10740.0</v>
      </c>
      <c r="C4480" s="46"/>
      <c r="D4480" s="46"/>
    </row>
    <row r="4481">
      <c r="A4481" s="47">
        <v>45749.72069444445</v>
      </c>
      <c r="B4481" s="46">
        <v>10680.0</v>
      </c>
      <c r="C4481" s="46"/>
      <c r="D4481" s="46"/>
    </row>
    <row r="4482">
      <c r="A4482" s="47">
        <v>45750.283217592594</v>
      </c>
      <c r="B4482" s="46">
        <v>10260.0</v>
      </c>
      <c r="C4482" s="46"/>
      <c r="D4482" s="46"/>
    </row>
    <row r="4483">
      <c r="A4483" s="47">
        <v>45750.283530092594</v>
      </c>
      <c r="B4483" s="46">
        <v>10700.0</v>
      </c>
      <c r="C4483" s="46"/>
      <c r="D4483" s="46"/>
    </row>
    <row r="4484">
      <c r="A4484" s="47">
        <v>45750.28732638889</v>
      </c>
      <c r="B4484" s="46">
        <v>8760.0</v>
      </c>
      <c r="C4484" s="46"/>
      <c r="D4484" s="46"/>
    </row>
    <row r="4485">
      <c r="A4485" s="47">
        <v>45750.29280092593</v>
      </c>
      <c r="B4485" s="46">
        <v>10300.0</v>
      </c>
      <c r="C4485" s="46"/>
      <c r="D4485" s="46"/>
    </row>
    <row r="4486">
      <c r="A4486" s="47">
        <v>45750.294803240744</v>
      </c>
      <c r="B4486" s="46">
        <v>9320.0</v>
      </c>
      <c r="C4486" s="46"/>
      <c r="D4486" s="46"/>
    </row>
    <row r="4487">
      <c r="A4487" s="47">
        <v>45750.333599537036</v>
      </c>
      <c r="B4487" s="46">
        <v>15580.0</v>
      </c>
      <c r="C4487" s="48" t="s">
        <v>4690</v>
      </c>
      <c r="D4487" s="48"/>
    </row>
    <row r="4488">
      <c r="A4488" s="47">
        <v>45750.33540509259</v>
      </c>
      <c r="B4488" s="46">
        <v>9940.0</v>
      </c>
      <c r="C4488" s="48" t="s">
        <v>4691</v>
      </c>
      <c r="D4488" s="48"/>
    </row>
    <row r="4489">
      <c r="A4489" s="47">
        <v>45750.34024305556</v>
      </c>
      <c r="B4489" s="46">
        <v>3760.0</v>
      </c>
      <c r="C4489" s="46"/>
      <c r="D4489" s="46"/>
    </row>
    <row r="4490">
      <c r="A4490" s="47">
        <v>45750.34365740741</v>
      </c>
      <c r="B4490" s="46">
        <v>3440.0</v>
      </c>
      <c r="C4490" s="48" t="s">
        <v>4692</v>
      </c>
      <c r="D4490" s="48"/>
    </row>
    <row r="4491">
      <c r="A4491" s="47">
        <v>45750.34409722222</v>
      </c>
      <c r="B4491" s="46">
        <v>10200.0</v>
      </c>
      <c r="C4491" s="46"/>
      <c r="D4491" s="46"/>
    </row>
    <row r="4492">
      <c r="A4492" s="47">
        <v>45750.346030092594</v>
      </c>
      <c r="B4492" s="46">
        <v>9740.0</v>
      </c>
      <c r="C4492" s="46"/>
      <c r="D4492" s="46"/>
    </row>
    <row r="4493">
      <c r="A4493" s="47">
        <v>45750.35490740741</v>
      </c>
      <c r="B4493" s="46">
        <v>10060.0</v>
      </c>
      <c r="C4493" s="46"/>
      <c r="D4493" s="46"/>
    </row>
    <row r="4494">
      <c r="A4494" s="47">
        <v>45750.35612268518</v>
      </c>
      <c r="B4494" s="46">
        <v>2480.0</v>
      </c>
      <c r="C4494" s="48" t="s">
        <v>4077</v>
      </c>
      <c r="D4494" s="48"/>
    </row>
    <row r="4495">
      <c r="A4495" s="47">
        <v>45750.35667824074</v>
      </c>
      <c r="B4495" s="46">
        <v>3300.0</v>
      </c>
      <c r="C4495" s="46"/>
      <c r="D4495" s="46"/>
    </row>
    <row r="4496">
      <c r="A4496" s="47">
        <v>45750.36859953704</v>
      </c>
      <c r="B4496" s="46">
        <v>9980.0</v>
      </c>
      <c r="C4496" s="46"/>
      <c r="D4496" s="46"/>
    </row>
    <row r="4497">
      <c r="A4497" s="47">
        <v>45750.37769675926</v>
      </c>
      <c r="B4497" s="46">
        <v>14880.0</v>
      </c>
      <c r="C4497" s="46"/>
      <c r="D4497" s="46"/>
    </row>
    <row r="4498">
      <c r="A4498" s="47">
        <v>45750.38835648148</v>
      </c>
      <c r="B4498" s="46">
        <v>10340.0</v>
      </c>
      <c r="C4498" s="46"/>
      <c r="D4498" s="46"/>
    </row>
    <row r="4499">
      <c r="A4499" s="47">
        <v>45750.40133101852</v>
      </c>
      <c r="B4499" s="46">
        <v>10220.0</v>
      </c>
      <c r="C4499" s="46"/>
      <c r="D4499" s="46"/>
    </row>
    <row r="4500">
      <c r="A4500" s="47">
        <v>45750.40431712963</v>
      </c>
      <c r="B4500" s="46">
        <v>9280.0</v>
      </c>
      <c r="C4500" s="46"/>
      <c r="D4500" s="46"/>
    </row>
    <row r="4501">
      <c r="A4501" s="47">
        <v>45750.41233796296</v>
      </c>
      <c r="B4501" s="46">
        <v>3260.0</v>
      </c>
      <c r="C4501" s="48" t="s">
        <v>4692</v>
      </c>
      <c r="D4501" s="48"/>
    </row>
    <row r="4502">
      <c r="A4502" s="47">
        <v>45750.412835648145</v>
      </c>
      <c r="B4502" s="46">
        <v>3200.0</v>
      </c>
      <c r="C4502" s="48" t="s">
        <v>4693</v>
      </c>
      <c r="D4502" s="48"/>
    </row>
    <row r="4503">
      <c r="A4503" s="47">
        <v>45750.41508101852</v>
      </c>
      <c r="B4503" s="46">
        <v>13340.0</v>
      </c>
      <c r="C4503" s="48" t="s">
        <v>4576</v>
      </c>
      <c r="D4503" s="48"/>
    </row>
    <row r="4504">
      <c r="A4504" s="47">
        <v>45750.41851851852</v>
      </c>
      <c r="B4504" s="46">
        <v>11180.0</v>
      </c>
      <c r="C4504" s="48" t="s">
        <v>4694</v>
      </c>
      <c r="D4504" s="48"/>
    </row>
    <row r="4505">
      <c r="A4505" s="47">
        <v>45750.41951388889</v>
      </c>
      <c r="B4505" s="46">
        <v>2600.0</v>
      </c>
      <c r="C4505" s="48" t="s">
        <v>4695</v>
      </c>
      <c r="D4505" s="48"/>
    </row>
    <row r="4506">
      <c r="A4506" s="47">
        <v>45750.42217592592</v>
      </c>
      <c r="B4506" s="46">
        <v>2540.0</v>
      </c>
      <c r="C4506" s="48" t="s">
        <v>4696</v>
      </c>
      <c r="D4506" s="48"/>
    </row>
    <row r="4507">
      <c r="A4507" s="47">
        <v>45750.42574074074</v>
      </c>
      <c r="B4507" s="46">
        <v>10120.0</v>
      </c>
      <c r="C4507" s="46"/>
      <c r="D4507" s="46"/>
    </row>
    <row r="4508">
      <c r="A4508" s="47">
        <v>45750.43337962963</v>
      </c>
      <c r="B4508" s="46">
        <v>9880.0</v>
      </c>
      <c r="C4508" s="46"/>
      <c r="D4508" s="46"/>
    </row>
    <row r="4509">
      <c r="A4509" s="47">
        <v>45750.44761574074</v>
      </c>
      <c r="B4509" s="46">
        <v>12520.0</v>
      </c>
      <c r="C4509" s="48" t="s">
        <v>4697</v>
      </c>
      <c r="D4509" s="48"/>
    </row>
    <row r="4510">
      <c r="A4510" s="47">
        <v>45750.44861111111</v>
      </c>
      <c r="B4510" s="46">
        <v>3120.0</v>
      </c>
      <c r="C4510" s="46"/>
      <c r="D4510" s="46"/>
    </row>
    <row r="4511">
      <c r="A4511" s="47">
        <v>45750.45245370371</v>
      </c>
      <c r="B4511" s="46">
        <v>2800.0</v>
      </c>
      <c r="C4511" s="46"/>
      <c r="D4511" s="46"/>
    </row>
    <row r="4512">
      <c r="A4512" s="47">
        <v>45750.464583333334</v>
      </c>
      <c r="B4512" s="46">
        <v>9960.0</v>
      </c>
      <c r="C4512" s="46"/>
      <c r="D4512" s="46"/>
    </row>
    <row r="4513">
      <c r="A4513" s="47">
        <v>45750.468831018516</v>
      </c>
      <c r="B4513" s="46">
        <v>11040.0</v>
      </c>
      <c r="C4513" s="48" t="s">
        <v>3982</v>
      </c>
      <c r="D4513" s="48"/>
    </row>
    <row r="4514">
      <c r="A4514" s="47">
        <v>45750.474710648145</v>
      </c>
      <c r="B4514" s="46">
        <v>10120.0</v>
      </c>
      <c r="C4514" s="46"/>
      <c r="D4514" s="46"/>
    </row>
    <row r="4515">
      <c r="A4515" s="47">
        <v>45750.48737268519</v>
      </c>
      <c r="B4515" s="46">
        <v>3600.0</v>
      </c>
      <c r="C4515" s="48" t="s">
        <v>4698</v>
      </c>
      <c r="D4515" s="48"/>
    </row>
    <row r="4516">
      <c r="A4516" s="47">
        <v>45750.498194444444</v>
      </c>
      <c r="B4516" s="46">
        <v>3000.0</v>
      </c>
      <c r="C4516" s="48" t="s">
        <v>4699</v>
      </c>
      <c r="D4516" s="48"/>
    </row>
    <row r="4517">
      <c r="A4517" s="47">
        <v>45750.51033564815</v>
      </c>
      <c r="B4517" s="46">
        <v>13060.0</v>
      </c>
      <c r="C4517" s="48" t="s">
        <v>4700</v>
      </c>
      <c r="D4517" s="48"/>
    </row>
    <row r="4518">
      <c r="A4518" s="47">
        <v>45750.51429398148</v>
      </c>
      <c r="B4518" s="46">
        <v>10980.0</v>
      </c>
      <c r="C4518" s="48" t="s">
        <v>4087</v>
      </c>
      <c r="D4518" s="48"/>
    </row>
    <row r="4519">
      <c r="A4519" s="47">
        <v>45750.51462962963</v>
      </c>
      <c r="B4519" s="46">
        <v>2860.0</v>
      </c>
      <c r="C4519" s="48" t="s">
        <v>4701</v>
      </c>
      <c r="D4519" s="48"/>
    </row>
    <row r="4520">
      <c r="A4520" s="47">
        <v>45750.52434027778</v>
      </c>
      <c r="B4520" s="46">
        <v>2700.0</v>
      </c>
      <c r="C4520" s="46"/>
      <c r="D4520" s="46"/>
    </row>
    <row r="4521">
      <c r="A4521" s="47">
        <v>45750.53700231481</v>
      </c>
      <c r="B4521" s="46">
        <v>2820.0</v>
      </c>
      <c r="C4521" s="48" t="s">
        <v>4349</v>
      </c>
      <c r="D4521" s="48"/>
    </row>
    <row r="4522">
      <c r="A4522" s="47">
        <v>45750.54241898148</v>
      </c>
      <c r="B4522" s="46">
        <v>3100.0</v>
      </c>
      <c r="C4522" s="48" t="s">
        <v>4702</v>
      </c>
      <c r="D4522" s="48"/>
    </row>
    <row r="4523">
      <c r="A4523" s="47">
        <v>45750.54280092593</v>
      </c>
      <c r="B4523" s="46">
        <v>2680.0</v>
      </c>
      <c r="C4523" s="48" t="s">
        <v>4351</v>
      </c>
      <c r="D4523" s="48"/>
    </row>
    <row r="4524">
      <c r="A4524" s="47">
        <v>45750.54980324074</v>
      </c>
      <c r="B4524" s="46">
        <v>2700.0</v>
      </c>
      <c r="C4524" s="48" t="s">
        <v>4703</v>
      </c>
      <c r="D4524" s="48"/>
    </row>
    <row r="4525">
      <c r="A4525" s="47">
        <v>45750.56391203704</v>
      </c>
      <c r="B4525" s="46">
        <v>14080.0</v>
      </c>
      <c r="C4525" s="46"/>
      <c r="D4525" s="46"/>
    </row>
    <row r="4526">
      <c r="A4526" s="47">
        <v>45750.578206018516</v>
      </c>
      <c r="B4526" s="46">
        <v>10820.0</v>
      </c>
      <c r="C4526" s="48" t="s">
        <v>4704</v>
      </c>
      <c r="D4526" s="48"/>
    </row>
    <row r="4527">
      <c r="A4527" s="47">
        <v>45750.58174768519</v>
      </c>
      <c r="B4527" s="46">
        <v>9280.0</v>
      </c>
      <c r="C4527" s="46"/>
      <c r="D4527" s="46"/>
    </row>
    <row r="4528">
      <c r="A4528" s="47">
        <v>45750.58892361111</v>
      </c>
      <c r="B4528" s="46">
        <v>3780.0</v>
      </c>
      <c r="C4528" s="46"/>
      <c r="D4528" s="46"/>
    </row>
    <row r="4529">
      <c r="A4529" s="47">
        <v>45750.609085648146</v>
      </c>
      <c r="B4529" s="46">
        <v>12840.0</v>
      </c>
      <c r="C4529" s="48" t="s">
        <v>4705</v>
      </c>
      <c r="D4529" s="48"/>
    </row>
    <row r="4530">
      <c r="A4530" s="47">
        <v>45750.611122685186</v>
      </c>
      <c r="B4530" s="46">
        <v>2740.0</v>
      </c>
      <c r="C4530" s="48" t="s">
        <v>4706</v>
      </c>
      <c r="D4530" s="48"/>
    </row>
    <row r="4531">
      <c r="A4531" s="47">
        <v>45750.61319444444</v>
      </c>
      <c r="B4531" s="46">
        <v>13720.0</v>
      </c>
      <c r="C4531" s="46"/>
      <c r="D4531" s="46"/>
    </row>
    <row r="4532">
      <c r="A4532" s="47">
        <v>45750.61440972222</v>
      </c>
      <c r="B4532" s="46">
        <v>2680.0</v>
      </c>
      <c r="C4532" s="46"/>
      <c r="D4532" s="46"/>
    </row>
    <row r="4533">
      <c r="A4533" s="47">
        <v>45750.61890046296</v>
      </c>
      <c r="B4533" s="46">
        <v>9880.0</v>
      </c>
      <c r="C4533" s="46"/>
      <c r="D4533" s="46"/>
    </row>
    <row r="4534">
      <c r="A4534" s="47">
        <v>45750.62190972222</v>
      </c>
      <c r="B4534" s="46">
        <v>9300.0</v>
      </c>
      <c r="C4534" s="46"/>
      <c r="D4534" s="46"/>
    </row>
    <row r="4535">
      <c r="A4535" s="47">
        <v>45750.62777777778</v>
      </c>
      <c r="B4535" s="46">
        <v>15720.0</v>
      </c>
      <c r="C4535" s="46"/>
      <c r="D4535" s="46"/>
    </row>
    <row r="4536">
      <c r="A4536" s="47">
        <v>45750.628287037034</v>
      </c>
      <c r="B4536" s="46">
        <v>17580.0</v>
      </c>
      <c r="C4536" s="46"/>
      <c r="D4536" s="46"/>
    </row>
    <row r="4537">
      <c r="A4537" s="47">
        <v>45750.64092592592</v>
      </c>
      <c r="B4537" s="46">
        <v>8700.0</v>
      </c>
      <c r="C4537" s="46"/>
      <c r="D4537" s="46"/>
    </row>
    <row r="4538">
      <c r="A4538" s="47">
        <v>45750.65194444444</v>
      </c>
      <c r="B4538" s="46">
        <v>10520.0</v>
      </c>
      <c r="C4538" s="46"/>
      <c r="D4538" s="46"/>
    </row>
    <row r="4539">
      <c r="A4539" s="47">
        <v>45750.66449074074</v>
      </c>
      <c r="B4539" s="46">
        <v>10640.0</v>
      </c>
      <c r="C4539" s="46"/>
      <c r="D4539" s="46"/>
    </row>
    <row r="4540">
      <c r="A4540" s="47">
        <v>45750.67070601852</v>
      </c>
      <c r="B4540" s="46">
        <v>11040.0</v>
      </c>
      <c r="C4540" s="46"/>
      <c r="D4540" s="46"/>
    </row>
    <row r="4541">
      <c r="A4541" s="47">
        <v>45750.67443287037</v>
      </c>
      <c r="B4541" s="46">
        <v>9280.0</v>
      </c>
      <c r="C4541" s="46"/>
      <c r="D4541" s="46"/>
    </row>
    <row r="4542">
      <c r="A4542" s="47">
        <v>45750.676886574074</v>
      </c>
      <c r="B4542" s="46">
        <v>3700.0</v>
      </c>
      <c r="C4542" s="48" t="s">
        <v>4707</v>
      </c>
      <c r="D4542" s="48"/>
    </row>
    <row r="4543">
      <c r="A4543" s="47">
        <v>45750.68135416666</v>
      </c>
      <c r="B4543" s="46">
        <v>2560.0</v>
      </c>
      <c r="C4543" s="48" t="s">
        <v>4708</v>
      </c>
      <c r="D4543" s="48"/>
    </row>
    <row r="4544">
      <c r="A4544" s="47">
        <v>45750.68208333333</v>
      </c>
      <c r="B4544" s="46">
        <v>16800.0</v>
      </c>
      <c r="C4544" s="46"/>
      <c r="D4544" s="46"/>
    </row>
    <row r="4545">
      <c r="A4545" s="47">
        <v>45750.688113425924</v>
      </c>
      <c r="B4545" s="46">
        <v>12520.0</v>
      </c>
      <c r="C4545" s="46"/>
      <c r="D4545" s="46"/>
    </row>
    <row r="4546">
      <c r="A4546" s="47">
        <v>45750.68858796296</v>
      </c>
      <c r="B4546" s="46">
        <v>3780.0</v>
      </c>
      <c r="C4546" s="46"/>
      <c r="D4546" s="46"/>
    </row>
    <row r="4547">
      <c r="A4547" s="47">
        <v>45750.69763888889</v>
      </c>
      <c r="B4547" s="46">
        <v>11200.0</v>
      </c>
      <c r="C4547" s="46"/>
      <c r="D4547" s="46"/>
    </row>
    <row r="4548">
      <c r="A4548" s="47">
        <v>45750.711909722224</v>
      </c>
      <c r="B4548" s="46">
        <v>9280.0</v>
      </c>
      <c r="C4548" s="46"/>
      <c r="D4548" s="46"/>
    </row>
    <row r="4549">
      <c r="A4549" s="47">
        <v>45751.27994212963</v>
      </c>
      <c r="B4549" s="46">
        <v>10940.0</v>
      </c>
      <c r="C4549" s="46"/>
      <c r="D4549" s="46"/>
    </row>
    <row r="4550">
      <c r="A4550" s="47">
        <v>45751.28587962963</v>
      </c>
      <c r="B4550" s="46">
        <v>10140.0</v>
      </c>
      <c r="C4550" s="46"/>
      <c r="D4550" s="46"/>
    </row>
    <row r="4551">
      <c r="A4551" s="47">
        <v>45751.287627314814</v>
      </c>
      <c r="B4551" s="46">
        <v>10520.0</v>
      </c>
      <c r="C4551" s="46"/>
      <c r="D4551" s="46"/>
    </row>
    <row r="4552">
      <c r="A4552" s="47">
        <v>45751.28905092592</v>
      </c>
      <c r="B4552" s="46">
        <v>9860.0</v>
      </c>
      <c r="C4552" s="46"/>
      <c r="D4552" s="46"/>
    </row>
    <row r="4553">
      <c r="A4553" s="47">
        <v>45751.29016203704</v>
      </c>
      <c r="B4553" s="46">
        <v>31600.0</v>
      </c>
      <c r="C4553" s="46"/>
      <c r="D4553" s="46"/>
    </row>
    <row r="4554">
      <c r="A4554" s="47">
        <v>45751.34769675926</v>
      </c>
      <c r="B4554" s="46">
        <v>15400.0</v>
      </c>
      <c r="C4554" s="46"/>
      <c r="D4554" s="46"/>
    </row>
    <row r="4555">
      <c r="A4555" s="47">
        <v>45751.34982638889</v>
      </c>
      <c r="B4555" s="46">
        <v>2780.0</v>
      </c>
      <c r="C4555" s="46"/>
      <c r="D4555" s="46"/>
    </row>
    <row r="4556">
      <c r="A4556" s="47">
        <v>45751.35122685185</v>
      </c>
      <c r="B4556" s="46">
        <v>3240.0</v>
      </c>
      <c r="C4556" s="46"/>
      <c r="D4556" s="46"/>
    </row>
    <row r="4557">
      <c r="A4557" s="47">
        <v>45751.35957175926</v>
      </c>
      <c r="B4557" s="46">
        <v>10140.0</v>
      </c>
      <c r="C4557" s="46"/>
      <c r="D4557" s="46"/>
    </row>
    <row r="4558">
      <c r="A4558" s="47">
        <v>45751.35988425926</v>
      </c>
      <c r="B4558" s="46">
        <v>2600.0</v>
      </c>
      <c r="C4558" s="46"/>
      <c r="D4558" s="46"/>
    </row>
    <row r="4559">
      <c r="A4559" s="47">
        <v>45751.37421296296</v>
      </c>
      <c r="B4559" s="46">
        <v>17060.0</v>
      </c>
      <c r="C4559" s="46"/>
      <c r="D4559" s="46"/>
    </row>
    <row r="4560">
      <c r="A4560" s="47">
        <v>45751.37912037037</v>
      </c>
      <c r="B4560" s="46">
        <v>13600.0</v>
      </c>
      <c r="C4560" s="46"/>
      <c r="D4560" s="46"/>
    </row>
    <row r="4561">
      <c r="A4561" s="47">
        <v>45751.38761574074</v>
      </c>
      <c r="B4561" s="46">
        <v>15740.0</v>
      </c>
      <c r="C4561" s="46"/>
      <c r="D4561" s="46"/>
    </row>
    <row r="4562">
      <c r="A4562" s="47">
        <v>45751.387870370374</v>
      </c>
      <c r="B4562" s="46">
        <v>3080.0</v>
      </c>
      <c r="C4562" s="46"/>
      <c r="D4562" s="46"/>
    </row>
    <row r="4563">
      <c r="A4563" s="47">
        <v>45751.39082175926</v>
      </c>
      <c r="B4563" s="46">
        <v>2540.0</v>
      </c>
      <c r="C4563" s="46"/>
      <c r="D4563" s="46"/>
    </row>
    <row r="4564">
      <c r="A4564" s="47">
        <v>45751.39157407408</v>
      </c>
      <c r="B4564" s="46">
        <v>9080.0</v>
      </c>
      <c r="C4564" s="46"/>
      <c r="D4564" s="46"/>
    </row>
    <row r="4565">
      <c r="A4565" s="47">
        <v>45751.39613425926</v>
      </c>
      <c r="B4565" s="46">
        <v>14960.0</v>
      </c>
      <c r="C4565" s="46"/>
      <c r="D4565" s="46"/>
    </row>
    <row r="4566">
      <c r="A4566" s="47">
        <v>45751.396319444444</v>
      </c>
      <c r="B4566" s="46">
        <v>3440.0</v>
      </c>
      <c r="C4566" s="46"/>
      <c r="D4566" s="46"/>
    </row>
    <row r="4567">
      <c r="A4567" s="47">
        <v>45751.39662037037</v>
      </c>
      <c r="B4567" s="46">
        <v>11080.0</v>
      </c>
      <c r="C4567" s="46"/>
      <c r="D4567" s="46"/>
    </row>
    <row r="4568">
      <c r="A4568" s="47">
        <v>45751.40037037037</v>
      </c>
      <c r="B4568" s="46">
        <v>2680.0</v>
      </c>
      <c r="C4568" s="46"/>
      <c r="D4568" s="46"/>
    </row>
    <row r="4569">
      <c r="A4569" s="47">
        <v>45751.40186342593</v>
      </c>
      <c r="B4569" s="46">
        <v>32020.0</v>
      </c>
      <c r="C4569" s="46"/>
      <c r="D4569" s="46"/>
    </row>
    <row r="4570">
      <c r="A4570" s="47">
        <v>45751.416030092594</v>
      </c>
      <c r="B4570" s="46">
        <v>10120.0</v>
      </c>
      <c r="C4570" s="46"/>
      <c r="D4570" s="46"/>
    </row>
    <row r="4571">
      <c r="A4571" s="47">
        <v>45751.44247685185</v>
      </c>
      <c r="B4571" s="46">
        <v>2740.0</v>
      </c>
      <c r="C4571" s="48" t="s">
        <v>4709</v>
      </c>
      <c r="D4571" s="48"/>
    </row>
    <row r="4572">
      <c r="A4572" s="47">
        <v>45751.448599537034</v>
      </c>
      <c r="B4572" s="46">
        <v>13580.0</v>
      </c>
      <c r="C4572" s="46"/>
      <c r="D4572" s="46"/>
    </row>
    <row r="4573">
      <c r="A4573" s="47">
        <v>45751.4519212963</v>
      </c>
      <c r="B4573" s="46">
        <v>2520.0</v>
      </c>
      <c r="C4573" s="48" t="s">
        <v>4710</v>
      </c>
      <c r="D4573" s="48"/>
    </row>
    <row r="4574">
      <c r="A4574" s="47">
        <v>45751.4559375</v>
      </c>
      <c r="B4574" s="46">
        <v>3480.0</v>
      </c>
      <c r="C4574" s="48" t="s">
        <v>4711</v>
      </c>
      <c r="D4574" s="48"/>
    </row>
    <row r="4575">
      <c r="A4575" s="47">
        <v>45751.459085648145</v>
      </c>
      <c r="B4575" s="46">
        <v>2780.0</v>
      </c>
      <c r="C4575" s="48" t="s">
        <v>4712</v>
      </c>
      <c r="D4575" s="48"/>
    </row>
    <row r="4576">
      <c r="A4576" s="47">
        <v>45751.46177083333</v>
      </c>
      <c r="B4576" s="46">
        <v>11400.0</v>
      </c>
      <c r="C4576" s="46"/>
      <c r="D4576" s="46"/>
    </row>
    <row r="4577">
      <c r="A4577" s="47">
        <v>45751.46633101852</v>
      </c>
      <c r="B4577" s="46">
        <v>31880.0</v>
      </c>
      <c r="C4577" s="46"/>
      <c r="D4577" s="46"/>
    </row>
    <row r="4578">
      <c r="A4578" s="47">
        <v>45751.4796412037</v>
      </c>
      <c r="B4578" s="46">
        <v>10340.0</v>
      </c>
      <c r="C4578" s="46"/>
      <c r="D4578" s="46"/>
    </row>
    <row r="4579">
      <c r="A4579" s="47">
        <v>45751.48861111111</v>
      </c>
      <c r="B4579" s="46">
        <v>10100.0</v>
      </c>
      <c r="C4579" s="46"/>
      <c r="D4579" s="46"/>
    </row>
    <row r="4580">
      <c r="A4580" s="47">
        <v>45751.4906712963</v>
      </c>
      <c r="B4580" s="46">
        <v>12120.0</v>
      </c>
      <c r="C4580" s="46"/>
      <c r="D4580" s="46"/>
    </row>
    <row r="4581">
      <c r="A4581" s="47">
        <v>45751.493680555555</v>
      </c>
      <c r="B4581" s="46">
        <v>3220.0</v>
      </c>
      <c r="C4581" s="46"/>
      <c r="D4581" s="46"/>
    </row>
    <row r="4582">
      <c r="A4582" s="47">
        <v>45751.50084490741</v>
      </c>
      <c r="B4582" s="46">
        <v>10260.0</v>
      </c>
      <c r="C4582" s="46"/>
      <c r="D4582" s="46"/>
    </row>
    <row r="4583">
      <c r="A4583" s="47">
        <v>45751.50101851852</v>
      </c>
      <c r="B4583" s="46">
        <v>13580.0</v>
      </c>
      <c r="C4583" s="46"/>
      <c r="D4583" s="46"/>
    </row>
    <row r="4584">
      <c r="A4584" s="47">
        <v>45751.50334490741</v>
      </c>
      <c r="B4584" s="46">
        <v>2840.0</v>
      </c>
      <c r="C4584" s="48" t="s">
        <v>4195</v>
      </c>
      <c r="D4584" s="48"/>
    </row>
    <row r="4585">
      <c r="A4585" s="47">
        <v>45751.5044212963</v>
      </c>
      <c r="B4585" s="46">
        <v>3020.0</v>
      </c>
      <c r="C4585" s="48" t="s">
        <v>4713</v>
      </c>
      <c r="D4585" s="48"/>
    </row>
    <row r="4586">
      <c r="A4586" s="47">
        <v>45751.50944444445</v>
      </c>
      <c r="B4586" s="46">
        <v>2740.0</v>
      </c>
      <c r="C4586" s="48" t="s">
        <v>4714</v>
      </c>
      <c r="D4586" s="48"/>
    </row>
    <row r="4587">
      <c r="A4587" s="47">
        <v>45751.511087962965</v>
      </c>
      <c r="B4587" s="46">
        <v>11180.0</v>
      </c>
      <c r="C4587" s="46"/>
      <c r="D4587" s="46"/>
    </row>
    <row r="4588">
      <c r="A4588" s="47">
        <v>45751.516550925924</v>
      </c>
      <c r="B4588" s="46">
        <v>32560.0</v>
      </c>
      <c r="C4588" s="46"/>
      <c r="D4588" s="46"/>
    </row>
    <row r="4589">
      <c r="A4589" s="47">
        <v>45751.53518518519</v>
      </c>
      <c r="B4589" s="46">
        <v>47080.0</v>
      </c>
      <c r="C4589" s="46"/>
      <c r="D4589" s="46"/>
    </row>
    <row r="4590">
      <c r="A4590" s="47">
        <v>45751.536041666666</v>
      </c>
      <c r="B4590" s="46">
        <v>18400.0</v>
      </c>
      <c r="C4590" s="46"/>
      <c r="D4590" s="46"/>
    </row>
    <row r="4591">
      <c r="A4591" s="47">
        <v>45751.53704861111</v>
      </c>
      <c r="B4591" s="46">
        <v>15160.0</v>
      </c>
      <c r="C4591" s="46"/>
      <c r="D4591" s="46"/>
    </row>
    <row r="4592">
      <c r="A4592" s="47">
        <v>45751.55059027778</v>
      </c>
      <c r="B4592" s="46">
        <v>11400.0</v>
      </c>
      <c r="C4592" s="46"/>
      <c r="D4592" s="46"/>
    </row>
    <row r="4593">
      <c r="A4593" s="47">
        <v>45751.58180555556</v>
      </c>
      <c r="B4593" s="46">
        <v>9380.0</v>
      </c>
      <c r="C4593" s="46"/>
      <c r="D4593" s="46"/>
    </row>
    <row r="4594">
      <c r="A4594" s="47">
        <v>45751.59689814815</v>
      </c>
      <c r="B4594" s="46">
        <v>22300.0</v>
      </c>
      <c r="C4594" s="46"/>
      <c r="D4594" s="46"/>
    </row>
    <row r="4595">
      <c r="A4595" s="47">
        <v>45751.59967592593</v>
      </c>
      <c r="B4595" s="46">
        <v>25080.0</v>
      </c>
      <c r="C4595" s="46"/>
      <c r="D4595" s="46"/>
    </row>
    <row r="4596">
      <c r="A4596" s="47">
        <v>45751.62021990741</v>
      </c>
      <c r="B4596" s="46">
        <v>47240.0</v>
      </c>
      <c r="C4596" s="48" t="s">
        <v>4715</v>
      </c>
      <c r="D4596" s="48"/>
    </row>
    <row r="4597">
      <c r="A4597" s="47">
        <v>45751.63847222222</v>
      </c>
      <c r="B4597" s="46">
        <v>15100.0</v>
      </c>
      <c r="C4597" s="46"/>
      <c r="D4597" s="46"/>
    </row>
    <row r="4598">
      <c r="A4598" s="47">
        <v>45751.646631944444</v>
      </c>
      <c r="B4598" s="46">
        <v>10400.0</v>
      </c>
      <c r="C4598" s="46"/>
      <c r="D4598" s="46"/>
    </row>
    <row r="4599">
      <c r="A4599" s="47">
        <v>45751.65793981482</v>
      </c>
      <c r="B4599" s="46">
        <v>32220.0</v>
      </c>
      <c r="C4599" s="46"/>
      <c r="D4599" s="46"/>
    </row>
    <row r="4600">
      <c r="A4600" s="47">
        <v>45751.68866898148</v>
      </c>
      <c r="B4600" s="46">
        <v>12780.0</v>
      </c>
      <c r="C4600" s="46"/>
      <c r="D4600" s="46"/>
    </row>
    <row r="4601">
      <c r="A4601" s="47">
        <v>45751.692511574074</v>
      </c>
      <c r="B4601" s="46">
        <v>8840.0</v>
      </c>
      <c r="C4601" s="46"/>
      <c r="D4601" s="46"/>
    </row>
    <row r="4602">
      <c r="A4602" s="47">
        <v>45751.69681712963</v>
      </c>
      <c r="B4602" s="46">
        <v>12480.0</v>
      </c>
      <c r="C4602" s="46"/>
      <c r="D4602" s="46"/>
    </row>
    <row r="4603">
      <c r="A4603" s="47">
        <v>45751.70112268518</v>
      </c>
      <c r="B4603" s="46">
        <v>14180.0</v>
      </c>
      <c r="C4603" s="46"/>
      <c r="D4603" s="46"/>
    </row>
    <row r="4604">
      <c r="A4604" s="47">
        <v>45751.701631944445</v>
      </c>
      <c r="B4604" s="46">
        <v>2600.0</v>
      </c>
      <c r="C4604" s="46"/>
      <c r="D4604" s="46"/>
    </row>
    <row r="4605">
      <c r="A4605" s="47">
        <v>45751.705104166664</v>
      </c>
      <c r="B4605" s="46">
        <v>13540.0</v>
      </c>
      <c r="C4605" s="46"/>
      <c r="D4605" s="46"/>
    </row>
    <row r="4606">
      <c r="A4606" s="47">
        <v>45751.70585648148</v>
      </c>
      <c r="B4606" s="46">
        <v>3400.0</v>
      </c>
      <c r="C4606" s="46"/>
      <c r="D4606" s="46"/>
    </row>
    <row r="4607">
      <c r="A4607" s="47">
        <v>45751.70978009259</v>
      </c>
      <c r="B4607" s="46">
        <v>12660.0</v>
      </c>
      <c r="C4607" s="46"/>
      <c r="D4607" s="46"/>
    </row>
    <row r="4608">
      <c r="A4608" s="47">
        <v>45752.346342592595</v>
      </c>
      <c r="B4608" s="46">
        <v>9320.0</v>
      </c>
      <c r="C4608" s="46"/>
      <c r="D4608" s="46"/>
    </row>
    <row r="4609">
      <c r="A4609" s="47">
        <v>45752.34667824074</v>
      </c>
      <c r="B4609" s="46">
        <v>2820.0</v>
      </c>
      <c r="C4609" s="46"/>
      <c r="D4609" s="46"/>
    </row>
    <row r="4610">
      <c r="A4610" s="47">
        <v>45752.347025462965</v>
      </c>
      <c r="B4610" s="46">
        <v>3240.0</v>
      </c>
      <c r="C4610" s="48" t="s">
        <v>4716</v>
      </c>
      <c r="D4610" s="48"/>
    </row>
    <row r="4611">
      <c r="A4611" s="47">
        <v>45752.356087962966</v>
      </c>
      <c r="B4611" s="46">
        <v>9880.0</v>
      </c>
      <c r="C4611" s="46"/>
      <c r="D4611" s="46"/>
    </row>
    <row r="4612">
      <c r="A4612" s="47">
        <v>45752.35832175926</v>
      </c>
      <c r="B4612" s="46">
        <v>2520.0</v>
      </c>
      <c r="C4612" s="48" t="s">
        <v>4717</v>
      </c>
      <c r="D4612" s="48"/>
    </row>
    <row r="4613">
      <c r="A4613" s="47">
        <v>45752.39328703703</v>
      </c>
      <c r="B4613" s="46">
        <v>2960.0</v>
      </c>
      <c r="C4613" s="46"/>
      <c r="D4613" s="46"/>
    </row>
    <row r="4614">
      <c r="A4614" s="47">
        <v>45752.40857638889</v>
      </c>
      <c r="B4614" s="46">
        <v>3300.0</v>
      </c>
      <c r="C4614" s="46"/>
      <c r="D4614" s="46"/>
    </row>
    <row r="4615">
      <c r="A4615" s="47">
        <v>45752.41626157407</v>
      </c>
      <c r="B4615" s="46">
        <v>3140.0</v>
      </c>
      <c r="C4615" s="46"/>
      <c r="D4615" s="46"/>
    </row>
    <row r="4616">
      <c r="A4616" s="47">
        <v>45752.41857638889</v>
      </c>
      <c r="B4616" s="46">
        <v>14240.0</v>
      </c>
      <c r="C4616" s="46"/>
      <c r="D4616" s="46"/>
    </row>
    <row r="4617">
      <c r="A4617" s="47">
        <v>45752.44715277778</v>
      </c>
      <c r="B4617" s="46">
        <v>11040.0</v>
      </c>
      <c r="C4617" s="46"/>
      <c r="D4617" s="46"/>
    </row>
    <row r="4618">
      <c r="A4618" s="47">
        <v>45752.509733796294</v>
      </c>
      <c r="B4618" s="46">
        <v>10580.0</v>
      </c>
      <c r="C4618" s="46"/>
      <c r="D4618" s="46"/>
    </row>
    <row r="4619">
      <c r="A4619" s="47">
        <v>45752.53215277778</v>
      </c>
      <c r="B4619" s="46">
        <v>9900.0</v>
      </c>
      <c r="C4619" s="46"/>
      <c r="D4619" s="46"/>
    </row>
    <row r="4620">
      <c r="A4620" s="47">
        <v>45752.53642361111</v>
      </c>
      <c r="B4620" s="46">
        <v>11260.0</v>
      </c>
      <c r="C4620" s="46"/>
      <c r="D4620" s="46"/>
    </row>
    <row r="4621">
      <c r="A4621" s="47">
        <v>45752.537083333336</v>
      </c>
      <c r="B4621" s="46">
        <v>2580.0</v>
      </c>
      <c r="C4621" s="46"/>
      <c r="D4621" s="46"/>
    </row>
    <row r="4622">
      <c r="A4622" s="47">
        <v>45752.54136574074</v>
      </c>
      <c r="B4622" s="46">
        <v>11480.0</v>
      </c>
      <c r="C4622" s="46"/>
      <c r="D4622" s="46"/>
    </row>
    <row r="4623">
      <c r="A4623" s="47">
        <v>45752.543900462966</v>
      </c>
      <c r="B4623" s="46">
        <v>11340.0</v>
      </c>
      <c r="C4623" s="46"/>
      <c r="D4623" s="46"/>
    </row>
    <row r="4624">
      <c r="A4624" s="47">
        <v>45752.54738425926</v>
      </c>
      <c r="B4624" s="46">
        <v>11580.0</v>
      </c>
      <c r="C4624" s="46"/>
      <c r="D4624" s="46"/>
    </row>
    <row r="4625">
      <c r="A4625" s="47">
        <v>45752.54850694445</v>
      </c>
      <c r="B4625" s="46">
        <v>11340.0</v>
      </c>
      <c r="C4625" s="46"/>
      <c r="D4625" s="46"/>
    </row>
    <row r="4626">
      <c r="A4626" s="47">
        <v>45752.55125</v>
      </c>
      <c r="B4626" s="46">
        <v>11500.0</v>
      </c>
      <c r="C4626" s="46"/>
      <c r="D4626" s="46"/>
    </row>
    <row r="4627">
      <c r="A4627" s="47">
        <v>45752.552465277775</v>
      </c>
      <c r="B4627" s="46">
        <v>11320.0</v>
      </c>
      <c r="C4627" s="46"/>
      <c r="D4627" s="46"/>
    </row>
    <row r="4628">
      <c r="A4628" s="47">
        <v>45752.55715277778</v>
      </c>
      <c r="B4628" s="46">
        <v>2540.0</v>
      </c>
      <c r="C4628" s="46"/>
      <c r="D4628" s="46"/>
    </row>
    <row r="4629">
      <c r="A4629" s="47">
        <v>45752.558900462966</v>
      </c>
      <c r="B4629" s="46">
        <v>2300.0</v>
      </c>
      <c r="C4629" s="46"/>
      <c r="D4629" s="46"/>
    </row>
    <row r="4630">
      <c r="A4630" s="47">
        <v>45752.564039351855</v>
      </c>
      <c r="B4630" s="46">
        <v>11520.0</v>
      </c>
      <c r="C4630" s="46"/>
      <c r="D4630" s="46"/>
    </row>
    <row r="4631">
      <c r="A4631" s="47">
        <v>45752.57765046296</v>
      </c>
      <c r="B4631" s="46">
        <v>15820.0</v>
      </c>
      <c r="C4631" s="46"/>
      <c r="D4631" s="46"/>
    </row>
    <row r="4632">
      <c r="A4632" s="47">
        <v>45753.61791666667</v>
      </c>
      <c r="B4632" s="46">
        <v>9980.0</v>
      </c>
      <c r="C4632" s="46"/>
      <c r="D4632" s="46"/>
    </row>
    <row r="4633">
      <c r="A4633" s="47">
        <v>45753.62180555556</v>
      </c>
      <c r="B4633" s="46">
        <v>2840.0</v>
      </c>
      <c r="C4633" s="46"/>
      <c r="D4633" s="46"/>
    </row>
    <row r="4634">
      <c r="A4634" s="47">
        <v>45753.67450231482</v>
      </c>
      <c r="B4634" s="46">
        <v>1120.0</v>
      </c>
      <c r="C4634" s="46"/>
      <c r="D4634" s="46"/>
    </row>
    <row r="4635">
      <c r="A4635" s="47">
        <v>45753.69478009259</v>
      </c>
      <c r="B4635" s="46">
        <v>1200.0</v>
      </c>
      <c r="C4635" s="46"/>
      <c r="D4635" s="46"/>
    </row>
    <row r="4636">
      <c r="A4636" s="47">
        <v>45753.69488425926</v>
      </c>
      <c r="B4636" s="46">
        <v>2780.0</v>
      </c>
      <c r="C4636" s="46"/>
      <c r="D4636" s="46"/>
    </row>
    <row r="4637">
      <c r="A4637" s="47">
        <v>45754.27914351852</v>
      </c>
      <c r="B4637" s="46">
        <v>6000.0</v>
      </c>
      <c r="C4637" s="46"/>
      <c r="D4637" s="46"/>
    </row>
    <row r="4638">
      <c r="A4638" s="47">
        <v>45754.29108796296</v>
      </c>
      <c r="B4638" s="46">
        <v>9400.0</v>
      </c>
      <c r="C4638" s="46"/>
      <c r="D4638" s="46"/>
    </row>
    <row r="4639">
      <c r="A4639" s="47">
        <v>45754.291666666664</v>
      </c>
      <c r="B4639" s="46">
        <v>11280.0</v>
      </c>
      <c r="C4639" s="46"/>
      <c r="D4639" s="46"/>
    </row>
    <row r="4640">
      <c r="A4640" s="47">
        <v>45754.29193287037</v>
      </c>
      <c r="B4640" s="46">
        <v>9600.0</v>
      </c>
      <c r="C4640" s="46"/>
      <c r="D4640" s="46"/>
    </row>
    <row r="4641">
      <c r="A4641" s="47">
        <v>45754.29673611111</v>
      </c>
      <c r="B4641" s="46">
        <v>9800.0</v>
      </c>
      <c r="C4641" s="46"/>
      <c r="D4641" s="46"/>
    </row>
    <row r="4642">
      <c r="A4642" s="47">
        <v>45754.337696759256</v>
      </c>
      <c r="B4642" s="46">
        <v>13380.0</v>
      </c>
      <c r="C4642" s="46"/>
      <c r="D4642" s="46"/>
    </row>
    <row r="4643">
      <c r="A4643" s="47">
        <v>45754.33957175926</v>
      </c>
      <c r="B4643" s="46">
        <v>3100.0</v>
      </c>
      <c r="C4643" s="48" t="s">
        <v>4379</v>
      </c>
      <c r="D4643" s="48"/>
    </row>
    <row r="4644">
      <c r="A4644" s="47">
        <v>45754.34333333333</v>
      </c>
      <c r="B4644" s="46">
        <v>9400.0</v>
      </c>
      <c r="C4644" s="46"/>
      <c r="D4644" s="46"/>
    </row>
    <row r="4645">
      <c r="A4645" s="47">
        <v>45754.34533564815</v>
      </c>
      <c r="B4645" s="46">
        <v>3040.0</v>
      </c>
      <c r="C4645" s="48" t="s">
        <v>4032</v>
      </c>
      <c r="D4645" s="48"/>
    </row>
    <row r="4646">
      <c r="A4646" s="47">
        <v>45754.34758101852</v>
      </c>
      <c r="B4646" s="46">
        <v>12320.0</v>
      </c>
      <c r="C4646" s="46"/>
      <c r="D4646" s="46"/>
    </row>
    <row r="4647">
      <c r="A4647" s="47">
        <v>45754.350023148145</v>
      </c>
      <c r="B4647" s="46">
        <v>16440.0</v>
      </c>
      <c r="C4647" s="46"/>
      <c r="D4647" s="46"/>
    </row>
    <row r="4648">
      <c r="A4648" s="47">
        <v>45754.35060185185</v>
      </c>
      <c r="B4648" s="46">
        <v>3180.0</v>
      </c>
      <c r="C4648" s="46"/>
      <c r="D4648" s="46"/>
    </row>
    <row r="4649">
      <c r="A4649" s="47">
        <v>45754.350949074076</v>
      </c>
      <c r="B4649" s="46">
        <v>3040.0</v>
      </c>
      <c r="C4649" s="48" t="s">
        <v>4017</v>
      </c>
      <c r="D4649" s="48"/>
    </row>
    <row r="4650">
      <c r="A4650" s="47">
        <v>45754.3521875</v>
      </c>
      <c r="B4650" s="46">
        <v>9240.0</v>
      </c>
      <c r="C4650" s="46"/>
      <c r="D4650" s="46"/>
    </row>
    <row r="4651">
      <c r="A4651" s="47">
        <v>45754.35346064815</v>
      </c>
      <c r="B4651" s="46">
        <v>9860.0</v>
      </c>
      <c r="C4651" s="46"/>
      <c r="D4651" s="46"/>
    </row>
    <row r="4652">
      <c r="A4652" s="47">
        <v>45754.35628472222</v>
      </c>
      <c r="B4652" s="46">
        <v>9400.0</v>
      </c>
      <c r="C4652" s="46"/>
      <c r="D4652" s="46"/>
    </row>
    <row r="4653">
      <c r="A4653" s="47">
        <v>45754.359247685185</v>
      </c>
      <c r="B4653" s="46">
        <v>2500.0</v>
      </c>
      <c r="C4653" s="46"/>
      <c r="D4653" s="46"/>
    </row>
    <row r="4654">
      <c r="A4654" s="47">
        <v>45754.37019675926</v>
      </c>
      <c r="B4654" s="46">
        <v>13420.0</v>
      </c>
      <c r="C4654" s="46"/>
      <c r="D4654" s="46"/>
    </row>
    <row r="4655">
      <c r="A4655" s="47">
        <v>45754.370405092595</v>
      </c>
      <c r="B4655" s="46">
        <v>9780.0</v>
      </c>
      <c r="C4655" s="46"/>
      <c r="D4655" s="46"/>
    </row>
    <row r="4656">
      <c r="A4656" s="47">
        <v>45754.37715277778</v>
      </c>
      <c r="B4656" s="46">
        <v>10160.0</v>
      </c>
      <c r="C4656" s="46"/>
      <c r="D4656" s="46"/>
    </row>
    <row r="4657">
      <c r="A4657" s="47">
        <v>45754.39042824074</v>
      </c>
      <c r="B4657" s="46">
        <v>2960.0</v>
      </c>
      <c r="C4657" s="48" t="s">
        <v>4718</v>
      </c>
      <c r="D4657" s="48"/>
    </row>
    <row r="4658">
      <c r="A4658" s="47">
        <v>45754.39494212963</v>
      </c>
      <c r="B4658" s="46">
        <v>2680.0</v>
      </c>
      <c r="C4658" s="46"/>
      <c r="D4658" s="46"/>
    </row>
    <row r="4659">
      <c r="A4659" s="47">
        <v>45754.40530092592</v>
      </c>
      <c r="B4659" s="46">
        <v>12020.0</v>
      </c>
      <c r="C4659" s="48" t="s">
        <v>4370</v>
      </c>
      <c r="D4659" s="48"/>
    </row>
    <row r="4660">
      <c r="A4660" s="47">
        <v>45754.40589120371</v>
      </c>
      <c r="B4660" s="46">
        <v>23060.0</v>
      </c>
      <c r="C4660" s="46"/>
      <c r="D4660" s="46"/>
    </row>
    <row r="4661">
      <c r="A4661" s="47">
        <v>45754.4083912037</v>
      </c>
      <c r="B4661" s="46">
        <v>10260.0</v>
      </c>
      <c r="C4661" s="46"/>
      <c r="D4661" s="46"/>
    </row>
    <row r="4662">
      <c r="A4662" s="47">
        <v>45754.410358796296</v>
      </c>
      <c r="B4662" s="46">
        <v>3220.0</v>
      </c>
      <c r="C4662" s="48" t="s">
        <v>4719</v>
      </c>
      <c r="D4662" s="48"/>
    </row>
    <row r="4663">
      <c r="A4663" s="47">
        <v>45754.41087962963</v>
      </c>
      <c r="B4663" s="46">
        <v>10260.0</v>
      </c>
      <c r="C4663" s="48" t="s">
        <v>4084</v>
      </c>
      <c r="D4663" s="48"/>
    </row>
    <row r="4664">
      <c r="A4664" s="47">
        <v>45754.41439814815</v>
      </c>
      <c r="B4664" s="46">
        <v>9400.0</v>
      </c>
      <c r="C4664" s="46"/>
      <c r="D4664" s="46"/>
    </row>
    <row r="4665">
      <c r="A4665" s="47">
        <v>45754.418344907404</v>
      </c>
      <c r="B4665" s="46">
        <v>2740.0</v>
      </c>
      <c r="C4665" s="46"/>
      <c r="D4665" s="46"/>
    </row>
    <row r="4666">
      <c r="A4666" s="47">
        <v>45754.42451388889</v>
      </c>
      <c r="B4666" s="46">
        <v>13280.0</v>
      </c>
      <c r="C4666" s="48" t="s">
        <v>4337</v>
      </c>
      <c r="D4666" s="48"/>
    </row>
    <row r="4667">
      <c r="A4667" s="47">
        <v>45754.42891203704</v>
      </c>
      <c r="B4667" s="46">
        <v>2940.0</v>
      </c>
      <c r="C4667" s="48" t="s">
        <v>4163</v>
      </c>
      <c r="D4667" s="48"/>
    </row>
    <row r="4668">
      <c r="A4668" s="47">
        <v>45754.42932870371</v>
      </c>
      <c r="B4668" s="46">
        <v>9840.0</v>
      </c>
      <c r="C4668" s="46"/>
      <c r="D4668" s="46"/>
    </row>
    <row r="4669">
      <c r="A4669" s="47">
        <v>45754.43236111111</v>
      </c>
      <c r="B4669" s="46">
        <v>10320.0</v>
      </c>
      <c r="C4669" s="48" t="s">
        <v>4720</v>
      </c>
      <c r="D4669" s="48"/>
    </row>
    <row r="4670">
      <c r="A4670" s="47">
        <v>45754.438055555554</v>
      </c>
      <c r="B4670" s="46">
        <v>11920.0</v>
      </c>
      <c r="C4670" s="46"/>
      <c r="D4670" s="46"/>
    </row>
    <row r="4671">
      <c r="A4671" s="47">
        <v>45754.43848379629</v>
      </c>
      <c r="B4671" s="46">
        <v>10020.0</v>
      </c>
      <c r="C4671" s="46"/>
      <c r="D4671" s="46"/>
    </row>
    <row r="4672">
      <c r="A4672" s="47">
        <v>45754.44609953704</v>
      </c>
      <c r="B4672" s="46">
        <v>10360.0</v>
      </c>
      <c r="C4672" s="48" t="s">
        <v>4181</v>
      </c>
      <c r="D4672" s="48"/>
    </row>
    <row r="4673">
      <c r="A4673" s="47">
        <v>45754.44633101852</v>
      </c>
      <c r="B4673" s="46">
        <v>2500.0</v>
      </c>
      <c r="C4673" s="46"/>
      <c r="D4673" s="46"/>
    </row>
    <row r="4674">
      <c r="A4674" s="47">
        <v>45754.452314814815</v>
      </c>
      <c r="B4674" s="46">
        <v>9960.0</v>
      </c>
      <c r="C4674" s="46"/>
      <c r="D4674" s="46"/>
    </row>
    <row r="4675">
      <c r="A4675" s="47">
        <v>45754.45321759259</v>
      </c>
      <c r="B4675" s="46">
        <v>16880.0</v>
      </c>
      <c r="C4675" s="46"/>
      <c r="D4675" s="46"/>
    </row>
    <row r="4676">
      <c r="A4676" s="47">
        <v>45754.460439814815</v>
      </c>
      <c r="B4676" s="46">
        <v>3900.0</v>
      </c>
      <c r="C4676" s="48" t="s">
        <v>4082</v>
      </c>
      <c r="D4676" s="48"/>
    </row>
    <row r="4677">
      <c r="A4677" s="47">
        <v>45754.46173611111</v>
      </c>
      <c r="B4677" s="46">
        <v>9460.0</v>
      </c>
      <c r="C4677" s="46"/>
      <c r="D4677" s="46"/>
    </row>
    <row r="4678">
      <c r="A4678" s="47">
        <v>45754.46534722222</v>
      </c>
      <c r="B4678" s="46">
        <v>3260.0</v>
      </c>
      <c r="C4678" s="48" t="s">
        <v>4082</v>
      </c>
      <c r="D4678" s="48"/>
    </row>
    <row r="4679">
      <c r="A4679" s="47">
        <v>45754.46890046296</v>
      </c>
      <c r="B4679" s="46">
        <v>13260.0</v>
      </c>
      <c r="C4679" s="48" t="s">
        <v>4149</v>
      </c>
      <c r="D4679" s="48"/>
    </row>
    <row r="4680">
      <c r="A4680" s="47">
        <v>45754.472407407404</v>
      </c>
      <c r="B4680" s="46">
        <v>9860.0</v>
      </c>
      <c r="C4680" s="46"/>
      <c r="D4680" s="46"/>
    </row>
    <row r="4681">
      <c r="A4681" s="47">
        <v>45754.48210648148</v>
      </c>
      <c r="B4681" s="46">
        <v>17420.0</v>
      </c>
      <c r="C4681" s="46"/>
      <c r="D4681" s="46"/>
    </row>
    <row r="4682">
      <c r="A4682" s="47">
        <v>45754.48804398148</v>
      </c>
      <c r="B4682" s="46">
        <v>11000.0</v>
      </c>
      <c r="C4682" s="48" t="s">
        <v>4135</v>
      </c>
      <c r="D4682" s="48"/>
    </row>
    <row r="4683">
      <c r="A4683" s="47">
        <v>45754.493842592594</v>
      </c>
      <c r="B4683" s="46">
        <v>9780.0</v>
      </c>
      <c r="C4683" s="46"/>
      <c r="D4683" s="46"/>
    </row>
    <row r="4684">
      <c r="A4684" s="47">
        <v>45754.49592592593</v>
      </c>
      <c r="B4684" s="46">
        <v>14320.0</v>
      </c>
      <c r="C4684" s="46"/>
      <c r="D4684" s="46"/>
    </row>
    <row r="4685">
      <c r="A4685" s="47">
        <v>45754.501493055555</v>
      </c>
      <c r="B4685" s="46">
        <v>13220.0</v>
      </c>
      <c r="C4685" s="46"/>
      <c r="D4685" s="46"/>
    </row>
    <row r="4686">
      <c r="A4686" s="47">
        <v>45754.504849537036</v>
      </c>
      <c r="B4686" s="46">
        <v>12780.0</v>
      </c>
      <c r="C4686" s="48" t="s">
        <v>4721</v>
      </c>
      <c r="D4686" s="48"/>
    </row>
    <row r="4687">
      <c r="A4687" s="47">
        <v>45754.512662037036</v>
      </c>
      <c r="B4687" s="46">
        <v>10180.0</v>
      </c>
      <c r="C4687" s="46"/>
      <c r="D4687" s="46"/>
    </row>
    <row r="4688">
      <c r="A4688" s="47">
        <v>45754.51875</v>
      </c>
      <c r="B4688" s="46">
        <v>16620.0</v>
      </c>
      <c r="C4688" s="48" t="s">
        <v>4722</v>
      </c>
      <c r="D4688" s="48"/>
    </row>
    <row r="4689">
      <c r="A4689" s="47">
        <v>45754.51949074074</v>
      </c>
      <c r="B4689" s="46">
        <v>3260.0</v>
      </c>
      <c r="C4689" s="46"/>
      <c r="D4689" s="46"/>
    </row>
    <row r="4690">
      <c r="A4690" s="47">
        <v>45754.52164351852</v>
      </c>
      <c r="B4690" s="46">
        <v>3220.0</v>
      </c>
      <c r="C4690" s="46"/>
      <c r="D4690" s="46"/>
    </row>
    <row r="4691">
      <c r="A4691" s="47">
        <v>45754.54002314815</v>
      </c>
      <c r="B4691" s="46">
        <v>2840.0</v>
      </c>
      <c r="C4691" s="48" t="s">
        <v>4017</v>
      </c>
      <c r="D4691" s="48"/>
    </row>
    <row r="4692">
      <c r="A4692" s="47">
        <v>45754.549097222225</v>
      </c>
      <c r="B4692" s="46">
        <v>2580.0</v>
      </c>
      <c r="C4692" s="48" t="s">
        <v>4077</v>
      </c>
      <c r="D4692" s="48"/>
    </row>
    <row r="4693">
      <c r="A4693" s="47">
        <v>45754.55712962963</v>
      </c>
      <c r="B4693" s="46">
        <v>11140.0</v>
      </c>
      <c r="C4693" s="48" t="s">
        <v>4723</v>
      </c>
      <c r="D4693" s="48"/>
    </row>
    <row r="4694">
      <c r="A4694" s="47">
        <v>45754.57052083333</v>
      </c>
      <c r="B4694" s="46">
        <v>3480.0</v>
      </c>
      <c r="C4694" s="48" t="s">
        <v>744</v>
      </c>
      <c r="D4694" s="48"/>
    </row>
    <row r="4695">
      <c r="A4695" s="47">
        <v>45754.57082175926</v>
      </c>
      <c r="B4695" s="46">
        <v>8800.0</v>
      </c>
      <c r="C4695" s="46"/>
      <c r="D4695" s="46"/>
    </row>
    <row r="4696">
      <c r="A4696" s="47">
        <v>45754.57394675926</v>
      </c>
      <c r="B4696" s="46">
        <v>9400.0</v>
      </c>
      <c r="C4696" s="46"/>
      <c r="D4696" s="46"/>
    </row>
    <row r="4697">
      <c r="A4697" s="47">
        <v>45754.57671296296</v>
      </c>
      <c r="B4697" s="46">
        <v>18360.0</v>
      </c>
      <c r="C4697" s="48" t="s">
        <v>4724</v>
      </c>
      <c r="D4697" s="48"/>
    </row>
    <row r="4698">
      <c r="A4698" s="47">
        <v>45754.577060185184</v>
      </c>
      <c r="B4698" s="46">
        <v>2620.0</v>
      </c>
      <c r="C4698" s="48" t="s">
        <v>744</v>
      </c>
      <c r="D4698" s="48"/>
    </row>
    <row r="4699">
      <c r="A4699" s="47">
        <v>45754.60891203704</v>
      </c>
      <c r="B4699" s="46">
        <v>16180.0</v>
      </c>
      <c r="C4699" s="48" t="s">
        <v>4659</v>
      </c>
      <c r="D4699" s="48"/>
    </row>
    <row r="4700">
      <c r="A4700" s="47">
        <v>45754.612349537034</v>
      </c>
      <c r="B4700" s="46">
        <v>21760.0</v>
      </c>
      <c r="C4700" s="48" t="s">
        <v>4504</v>
      </c>
      <c r="D4700" s="48"/>
    </row>
    <row r="4701">
      <c r="A4701" s="47">
        <v>45754.614016203705</v>
      </c>
      <c r="B4701" s="46">
        <v>15360.0</v>
      </c>
      <c r="C4701" s="48" t="s">
        <v>4630</v>
      </c>
      <c r="D4701" s="48"/>
    </row>
    <row r="4702">
      <c r="A4702" s="47">
        <v>45754.619733796295</v>
      </c>
      <c r="B4702" s="46">
        <v>9580.0</v>
      </c>
      <c r="C4702" s="46"/>
      <c r="D4702" s="46"/>
    </row>
    <row r="4703">
      <c r="A4703" s="47">
        <v>45754.620671296296</v>
      </c>
      <c r="B4703" s="46">
        <v>10020.0</v>
      </c>
      <c r="C4703" s="46"/>
      <c r="D4703" s="46"/>
    </row>
    <row r="4704">
      <c r="A4704" s="47">
        <v>45754.63747685185</v>
      </c>
      <c r="B4704" s="46">
        <v>3540.0</v>
      </c>
      <c r="C4704" s="48" t="s">
        <v>4455</v>
      </c>
      <c r="D4704" s="48"/>
    </row>
    <row r="4705">
      <c r="A4705" s="47">
        <v>45754.6415625</v>
      </c>
      <c r="B4705" s="46">
        <v>38080.0</v>
      </c>
      <c r="C4705" s="48" t="s">
        <v>4725</v>
      </c>
      <c r="D4705" s="48"/>
    </row>
    <row r="4706">
      <c r="A4706" s="47">
        <v>45754.64733796296</v>
      </c>
      <c r="B4706" s="46">
        <v>2840.0</v>
      </c>
      <c r="C4706" s="46"/>
      <c r="D4706" s="46"/>
    </row>
    <row r="4707">
      <c r="A4707" s="47">
        <v>45754.64770833333</v>
      </c>
      <c r="B4707" s="46">
        <v>3460.0</v>
      </c>
      <c r="C4707" s="46"/>
      <c r="D4707" s="46"/>
    </row>
    <row r="4708">
      <c r="A4708" s="47">
        <v>45754.648726851854</v>
      </c>
      <c r="B4708" s="46">
        <v>15640.0</v>
      </c>
      <c r="C4708" s="46"/>
      <c r="D4708" s="46"/>
    </row>
    <row r="4709">
      <c r="A4709" s="47">
        <v>45754.65184027778</v>
      </c>
      <c r="B4709" s="46">
        <v>2760.0</v>
      </c>
      <c r="C4709" s="46"/>
      <c r="D4709" s="46"/>
    </row>
    <row r="4710">
      <c r="A4710" s="47">
        <v>45754.65424768518</v>
      </c>
      <c r="B4710" s="46">
        <v>9920.0</v>
      </c>
      <c r="C4710" s="48" t="s">
        <v>4726</v>
      </c>
      <c r="D4710" s="48"/>
    </row>
    <row r="4711">
      <c r="A4711" s="47">
        <v>45754.65454861111</v>
      </c>
      <c r="B4711" s="46">
        <v>3020.0</v>
      </c>
      <c r="C4711" s="48" t="s">
        <v>4455</v>
      </c>
      <c r="D4711" s="48"/>
    </row>
    <row r="4712">
      <c r="A4712" s="47">
        <v>45754.662939814814</v>
      </c>
      <c r="B4712" s="46">
        <v>9360.0</v>
      </c>
      <c r="C4712" s="46"/>
      <c r="D4712" s="46"/>
    </row>
    <row r="4713">
      <c r="A4713" s="47">
        <v>45754.66722222222</v>
      </c>
      <c r="B4713" s="46">
        <v>15600.0</v>
      </c>
      <c r="C4713" s="48" t="s">
        <v>4727</v>
      </c>
      <c r="D4713" s="48"/>
    </row>
    <row r="4714">
      <c r="A4714" s="47">
        <v>45754.67652777778</v>
      </c>
      <c r="B4714" s="46">
        <v>9180.0</v>
      </c>
      <c r="C4714" s="46"/>
      <c r="D4714" s="46"/>
    </row>
    <row r="4715">
      <c r="A4715" s="47">
        <v>45754.685069444444</v>
      </c>
      <c r="B4715" s="46">
        <v>11220.0</v>
      </c>
      <c r="C4715" s="46"/>
      <c r="D4715" s="46"/>
    </row>
    <row r="4716">
      <c r="A4716" s="47">
        <v>45754.68892361111</v>
      </c>
      <c r="B4716" s="46">
        <v>16480.0</v>
      </c>
      <c r="C4716" s="46"/>
      <c r="D4716" s="46"/>
    </row>
    <row r="4717">
      <c r="A4717" s="47">
        <v>45754.69050925926</v>
      </c>
      <c r="B4717" s="46">
        <v>9560.0</v>
      </c>
      <c r="C4717" s="46"/>
      <c r="D4717" s="46"/>
    </row>
    <row r="4718">
      <c r="A4718" s="47">
        <v>45754.694016203706</v>
      </c>
      <c r="B4718" s="46">
        <v>12040.0</v>
      </c>
      <c r="C4718" s="48" t="s">
        <v>4477</v>
      </c>
      <c r="D4718" s="48"/>
    </row>
    <row r="4719">
      <c r="A4719" s="47">
        <v>45754.706712962965</v>
      </c>
      <c r="B4719" s="46">
        <v>12300.0</v>
      </c>
      <c r="C4719" s="48" t="s">
        <v>4728</v>
      </c>
      <c r="D4719" s="48"/>
    </row>
    <row r="4720">
      <c r="A4720" s="47">
        <v>45755.282013888886</v>
      </c>
      <c r="B4720" s="46">
        <v>12180.0</v>
      </c>
      <c r="C4720" s="46"/>
      <c r="D4720" s="46"/>
    </row>
    <row r="4721">
      <c r="A4721" s="47">
        <v>45755.284317129626</v>
      </c>
      <c r="B4721" s="46">
        <v>9420.0</v>
      </c>
      <c r="C4721" s="46"/>
      <c r="D4721" s="46"/>
    </row>
    <row r="4722">
      <c r="A4722" s="47">
        <v>45755.290925925925</v>
      </c>
      <c r="B4722" s="46">
        <v>9780.0</v>
      </c>
      <c r="C4722" s="46"/>
      <c r="D4722" s="46"/>
    </row>
    <row r="4723">
      <c r="A4723" s="47">
        <v>45755.29421296297</v>
      </c>
      <c r="B4723" s="46">
        <v>10180.0</v>
      </c>
      <c r="C4723" s="46"/>
      <c r="D4723" s="46"/>
    </row>
    <row r="4724">
      <c r="A4724" s="47">
        <v>45755.33150462963</v>
      </c>
      <c r="B4724" s="46">
        <v>13720.0</v>
      </c>
      <c r="C4724" s="48" t="s">
        <v>4500</v>
      </c>
      <c r="D4724" s="48"/>
    </row>
    <row r="4725">
      <c r="A4725" s="47">
        <v>45755.336018518516</v>
      </c>
      <c r="B4725" s="46">
        <v>9560.0</v>
      </c>
      <c r="C4725" s="46"/>
      <c r="D4725" s="46"/>
    </row>
    <row r="4726">
      <c r="A4726" s="47">
        <v>45755.35037037037</v>
      </c>
      <c r="B4726" s="46">
        <v>3640.0</v>
      </c>
      <c r="C4726" s="48" t="s">
        <v>4017</v>
      </c>
      <c r="D4726" s="48"/>
    </row>
    <row r="4727">
      <c r="A4727" s="47">
        <v>45755.36409722222</v>
      </c>
      <c r="B4727" s="46">
        <v>16280.0</v>
      </c>
      <c r="C4727" s="48" t="s">
        <v>4729</v>
      </c>
      <c r="D4727" s="48"/>
    </row>
    <row r="4728">
      <c r="A4728" s="47">
        <v>45755.36792824074</v>
      </c>
      <c r="B4728" s="46">
        <v>2540.0</v>
      </c>
      <c r="C4728" s="46"/>
      <c r="D4728" s="46"/>
    </row>
    <row r="4729">
      <c r="A4729" s="47">
        <v>45755.369097222225</v>
      </c>
      <c r="B4729" s="46">
        <v>11240.0</v>
      </c>
      <c r="C4729" s="48" t="s">
        <v>4730</v>
      </c>
      <c r="D4729" s="48"/>
    </row>
    <row r="4730">
      <c r="A4730" s="47">
        <v>45755.37195601852</v>
      </c>
      <c r="B4730" s="46">
        <v>9740.0</v>
      </c>
      <c r="C4730" s="46"/>
      <c r="D4730" s="46"/>
    </row>
    <row r="4731">
      <c r="A4731" s="47">
        <v>45755.380578703705</v>
      </c>
      <c r="B4731" s="46">
        <v>10660.0</v>
      </c>
      <c r="C4731" s="46"/>
      <c r="D4731" s="46"/>
    </row>
    <row r="4732">
      <c r="A4732" s="47">
        <v>45755.388645833336</v>
      </c>
      <c r="B4732" s="46">
        <v>13500.0</v>
      </c>
      <c r="C4732" s="48" t="s">
        <v>4731</v>
      </c>
      <c r="D4732" s="48"/>
    </row>
    <row r="4733">
      <c r="A4733" s="47">
        <v>45755.38880787037</v>
      </c>
      <c r="B4733" s="46">
        <v>10620.0</v>
      </c>
      <c r="C4733" s="48" t="s">
        <v>4126</v>
      </c>
      <c r="D4733" s="48"/>
    </row>
    <row r="4734">
      <c r="A4734" s="47">
        <v>45755.396215277775</v>
      </c>
      <c r="B4734" s="46">
        <v>9620.0</v>
      </c>
      <c r="C4734" s="46"/>
      <c r="D4734" s="46"/>
    </row>
    <row r="4735">
      <c r="A4735" s="47">
        <v>45755.39975694445</v>
      </c>
      <c r="B4735" s="46">
        <v>3560.0</v>
      </c>
      <c r="C4735" s="48" t="s">
        <v>3986</v>
      </c>
      <c r="D4735" s="48"/>
    </row>
    <row r="4736">
      <c r="A4736" s="47">
        <v>45755.408425925925</v>
      </c>
      <c r="B4736" s="46">
        <v>10500.0</v>
      </c>
      <c r="C4736" s="46"/>
      <c r="D4736" s="46"/>
    </row>
    <row r="4737">
      <c r="A4737" s="47">
        <v>45755.41736111111</v>
      </c>
      <c r="B4737" s="46">
        <v>2660.0</v>
      </c>
      <c r="C4737" s="48" t="s">
        <v>3986</v>
      </c>
      <c r="D4737" s="48"/>
    </row>
    <row r="4738">
      <c r="A4738" s="47">
        <v>45755.428078703706</v>
      </c>
      <c r="B4738" s="46">
        <v>18540.0</v>
      </c>
      <c r="C4738" s="48" t="s">
        <v>4128</v>
      </c>
      <c r="D4738" s="48"/>
    </row>
    <row r="4739">
      <c r="A4739" s="47">
        <v>45755.43313657407</v>
      </c>
      <c r="B4739" s="46">
        <v>13660.0</v>
      </c>
      <c r="C4739" s="48" t="s">
        <v>4732</v>
      </c>
      <c r="D4739" s="48"/>
    </row>
    <row r="4740">
      <c r="A4740" s="47">
        <v>45755.45193287037</v>
      </c>
      <c r="B4740" s="46">
        <v>9960.0</v>
      </c>
      <c r="C4740" s="46"/>
      <c r="D4740" s="46"/>
    </row>
    <row r="4741">
      <c r="A4741" s="47">
        <v>45755.47112268519</v>
      </c>
      <c r="B4741" s="46">
        <v>3380.0</v>
      </c>
      <c r="C4741" s="48" t="s">
        <v>744</v>
      </c>
      <c r="D4741" s="48"/>
    </row>
    <row r="4742">
      <c r="A4742" s="47">
        <v>45755.47773148148</v>
      </c>
      <c r="B4742" s="46">
        <v>33060.0</v>
      </c>
      <c r="C4742" s="48" t="s">
        <v>4128</v>
      </c>
      <c r="D4742" s="48"/>
    </row>
    <row r="4743">
      <c r="A4743" s="47">
        <v>45755.48608796296</v>
      </c>
      <c r="B4743" s="46">
        <v>2560.0</v>
      </c>
      <c r="C4743" s="46"/>
      <c r="D4743" s="46"/>
    </row>
    <row r="4744">
      <c r="A4744" s="47">
        <v>45755.491875</v>
      </c>
      <c r="B4744" s="46">
        <v>13220.0</v>
      </c>
      <c r="C4744" s="48" t="s">
        <v>4733</v>
      </c>
      <c r="D4744" s="48"/>
    </row>
    <row r="4745">
      <c r="A4745" s="47">
        <v>45755.49395833333</v>
      </c>
      <c r="B4745" s="46">
        <v>10640.0</v>
      </c>
      <c r="C4745" s="48" t="s">
        <v>4374</v>
      </c>
      <c r="D4745" s="48"/>
    </row>
    <row r="4746">
      <c r="A4746" s="47">
        <v>45755.49883101852</v>
      </c>
      <c r="B4746" s="46">
        <v>12240.0</v>
      </c>
      <c r="C4746" s="48" t="s">
        <v>4642</v>
      </c>
      <c r="D4746" s="48"/>
    </row>
    <row r="4747">
      <c r="A4747" s="47">
        <v>45755.50032407408</v>
      </c>
      <c r="B4747" s="46">
        <v>9800.0</v>
      </c>
      <c r="C4747" s="46"/>
      <c r="D4747" s="46"/>
    </row>
    <row r="4748">
      <c r="A4748" s="47">
        <v>45755.51142361111</v>
      </c>
      <c r="B4748" s="46">
        <v>10480.0</v>
      </c>
      <c r="C4748" s="46"/>
      <c r="D4748" s="46"/>
    </row>
    <row r="4749">
      <c r="A4749" s="47">
        <v>45755.51342592593</v>
      </c>
      <c r="B4749" s="46">
        <v>10320.0</v>
      </c>
      <c r="C4749" s="46"/>
      <c r="D4749" s="46"/>
    </row>
    <row r="4750">
      <c r="A4750" s="47">
        <v>45755.56269675926</v>
      </c>
      <c r="B4750" s="46">
        <v>2480.0</v>
      </c>
      <c r="C4750" s="46"/>
      <c r="D4750" s="46"/>
    </row>
    <row r="4751">
      <c r="A4751" s="47">
        <v>45755.56952546296</v>
      </c>
      <c r="B4751" s="46">
        <v>13800.0</v>
      </c>
      <c r="C4751" s="48" t="s">
        <v>4734</v>
      </c>
      <c r="D4751" s="48"/>
    </row>
    <row r="4752">
      <c r="A4752" s="47">
        <v>45755.56967592592</v>
      </c>
      <c r="B4752" s="46">
        <v>2480.0</v>
      </c>
      <c r="C4752" s="46"/>
      <c r="D4752" s="46"/>
    </row>
    <row r="4753">
      <c r="A4753" s="47">
        <v>45755.58274305556</v>
      </c>
      <c r="B4753" s="46">
        <v>15520.0</v>
      </c>
      <c r="C4753" s="48" t="s">
        <v>4735</v>
      </c>
      <c r="D4753" s="48"/>
    </row>
    <row r="4754">
      <c r="A4754" s="47">
        <v>45755.584814814814</v>
      </c>
      <c r="B4754" s="46">
        <v>10880.0</v>
      </c>
      <c r="C4754" s="46"/>
      <c r="D4754" s="46"/>
    </row>
    <row r="4755">
      <c r="A4755" s="47">
        <v>45755.5943287037</v>
      </c>
      <c r="B4755" s="46">
        <v>10600.0</v>
      </c>
      <c r="C4755" s="46"/>
      <c r="D4755" s="46"/>
    </row>
    <row r="4756">
      <c r="A4756" s="47">
        <v>45755.59986111111</v>
      </c>
      <c r="B4756" s="46">
        <v>13160.0</v>
      </c>
      <c r="C4756" s="48" t="s">
        <v>4736</v>
      </c>
      <c r="D4756" s="48"/>
    </row>
    <row r="4757">
      <c r="A4757" s="47">
        <v>45755.611446759256</v>
      </c>
      <c r="B4757" s="46">
        <v>10280.0</v>
      </c>
      <c r="C4757" s="46"/>
      <c r="D4757" s="46"/>
    </row>
    <row r="4758">
      <c r="A4758" s="47">
        <v>45755.63657407407</v>
      </c>
      <c r="B4758" s="46">
        <v>2880.0</v>
      </c>
      <c r="C4758" s="46"/>
      <c r="D4758" s="46"/>
    </row>
    <row r="4759">
      <c r="A4759" s="47">
        <v>45755.64486111111</v>
      </c>
      <c r="B4759" s="46">
        <v>2780.0</v>
      </c>
      <c r="C4759" s="46"/>
      <c r="D4759" s="46"/>
    </row>
    <row r="4760">
      <c r="A4760" s="47">
        <v>45755.66663194444</v>
      </c>
      <c r="B4760" s="46">
        <v>11540.0</v>
      </c>
      <c r="C4760" s="48" t="s">
        <v>4737</v>
      </c>
      <c r="D4760" s="48"/>
    </row>
    <row r="4761">
      <c r="A4761" s="47">
        <v>45755.667719907404</v>
      </c>
      <c r="B4761" s="46">
        <v>15140.0</v>
      </c>
      <c r="C4761" s="48" t="s">
        <v>3993</v>
      </c>
      <c r="D4761" s="48"/>
    </row>
    <row r="4762">
      <c r="A4762" s="47">
        <v>45755.67523148148</v>
      </c>
      <c r="B4762" s="46">
        <v>15680.0</v>
      </c>
      <c r="C4762" s="48" t="s">
        <v>4738</v>
      </c>
      <c r="D4762" s="48"/>
    </row>
    <row r="4763">
      <c r="A4763" s="47">
        <v>45755.67548611111</v>
      </c>
      <c r="B4763" s="46">
        <v>9580.0</v>
      </c>
      <c r="C4763" s="46"/>
      <c r="D4763" s="46"/>
    </row>
    <row r="4764">
      <c r="A4764" s="47">
        <v>45755.69658564815</v>
      </c>
      <c r="B4764" s="46">
        <v>10860.0</v>
      </c>
      <c r="C4764" s="48" t="s">
        <v>4739</v>
      </c>
      <c r="D4764" s="48"/>
    </row>
    <row r="4765">
      <c r="A4765" s="47">
        <v>45755.7109837963</v>
      </c>
      <c r="B4765" s="46">
        <v>11200.0</v>
      </c>
      <c r="C4765" s="46"/>
      <c r="D4765" s="46"/>
    </row>
    <row r="4766">
      <c r="A4766" s="47">
        <v>45755.71177083333</v>
      </c>
      <c r="B4766" s="46">
        <v>10560.0</v>
      </c>
      <c r="C4766" s="46"/>
      <c r="D4766" s="46"/>
    </row>
    <row r="4767">
      <c r="A4767" s="47">
        <v>45756.278958333336</v>
      </c>
      <c r="B4767" s="46">
        <v>11200.0</v>
      </c>
      <c r="C4767" s="46"/>
      <c r="D4767" s="46"/>
    </row>
    <row r="4768">
      <c r="A4768" s="47">
        <v>45756.284537037034</v>
      </c>
      <c r="B4768" s="46">
        <v>15680.0</v>
      </c>
      <c r="C4768" s="46"/>
      <c r="D4768" s="46"/>
    </row>
    <row r="4769">
      <c r="A4769" s="47">
        <v>45756.306122685186</v>
      </c>
      <c r="B4769" s="46">
        <v>14160.0</v>
      </c>
      <c r="C4769" s="48" t="s">
        <v>4649</v>
      </c>
      <c r="D4769" s="48"/>
    </row>
    <row r="4770">
      <c r="A4770" s="47">
        <v>45756.311875</v>
      </c>
      <c r="B4770" s="46">
        <v>10120.0</v>
      </c>
      <c r="C4770" s="46"/>
      <c r="D4770" s="46"/>
    </row>
    <row r="4771">
      <c r="A4771" s="47">
        <v>45756.338483796295</v>
      </c>
      <c r="B4771" s="46">
        <v>11160.0</v>
      </c>
      <c r="C4771" s="46"/>
      <c r="D4771" s="46"/>
    </row>
    <row r="4772">
      <c r="A4772" s="47">
        <v>45756.34130787037</v>
      </c>
      <c r="B4772" s="46">
        <v>9360.0</v>
      </c>
      <c r="C4772" s="46"/>
      <c r="D4772" s="46"/>
    </row>
    <row r="4773">
      <c r="A4773" s="47">
        <v>45756.343680555554</v>
      </c>
      <c r="B4773" s="46">
        <v>3120.0</v>
      </c>
      <c r="C4773" s="48" t="s">
        <v>4017</v>
      </c>
      <c r="D4773" s="48"/>
    </row>
    <row r="4774">
      <c r="A4774" s="47">
        <v>45756.35196759259</v>
      </c>
      <c r="B4774" s="46">
        <v>2820.0</v>
      </c>
      <c r="C4774" s="46"/>
      <c r="D4774" s="46"/>
    </row>
    <row r="4775">
      <c r="A4775" s="47">
        <v>45756.36145833333</v>
      </c>
      <c r="B4775" s="46">
        <v>3420.0</v>
      </c>
      <c r="C4775" s="46"/>
      <c r="D4775" s="46"/>
    </row>
    <row r="4776">
      <c r="A4776" s="47">
        <v>45756.36447916667</v>
      </c>
      <c r="B4776" s="46">
        <v>13560.0</v>
      </c>
      <c r="C4776" s="48" t="s">
        <v>4487</v>
      </c>
      <c r="D4776" s="48"/>
    </row>
    <row r="4777">
      <c r="A4777" s="47">
        <v>45756.36476851852</v>
      </c>
      <c r="B4777" s="46">
        <v>2500.0</v>
      </c>
      <c r="C4777" s="46"/>
      <c r="D4777" s="46"/>
    </row>
    <row r="4778">
      <c r="A4778" s="47">
        <v>45756.37336805555</v>
      </c>
      <c r="B4778" s="46">
        <v>13040.0</v>
      </c>
      <c r="C4778" s="48" t="s">
        <v>4535</v>
      </c>
      <c r="D4778" s="48"/>
    </row>
    <row r="4779">
      <c r="A4779" s="47">
        <v>45756.37355324074</v>
      </c>
      <c r="B4779" s="46">
        <v>10240.0</v>
      </c>
      <c r="C4779" s="46"/>
      <c r="D4779" s="46"/>
    </row>
    <row r="4780">
      <c r="A4780" s="47">
        <v>45756.375752314816</v>
      </c>
      <c r="B4780" s="46">
        <v>2880.0</v>
      </c>
      <c r="C4780" s="48" t="s">
        <v>4740</v>
      </c>
      <c r="D4780" s="48"/>
    </row>
    <row r="4781">
      <c r="A4781" s="47">
        <v>45756.377118055556</v>
      </c>
      <c r="B4781" s="46">
        <v>3300.0</v>
      </c>
      <c r="C4781" s="46"/>
      <c r="D4781" s="46"/>
    </row>
    <row r="4782">
      <c r="A4782" s="47">
        <v>45756.385625</v>
      </c>
      <c r="B4782" s="46">
        <v>2600.0</v>
      </c>
      <c r="C4782" s="48" t="s">
        <v>4740</v>
      </c>
      <c r="D4782" s="48"/>
    </row>
    <row r="4783">
      <c r="A4783" s="47">
        <v>45756.38607638889</v>
      </c>
      <c r="B4783" s="46">
        <v>10920.0</v>
      </c>
      <c r="C4783" s="46"/>
      <c r="D4783" s="46"/>
    </row>
    <row r="4784">
      <c r="A4784" s="47">
        <v>45756.39231481482</v>
      </c>
      <c r="B4784" s="46">
        <v>3620.0</v>
      </c>
      <c r="C4784" s="48" t="s">
        <v>3989</v>
      </c>
      <c r="D4784" s="48"/>
    </row>
    <row r="4785">
      <c r="A4785" s="47">
        <v>45756.404953703706</v>
      </c>
      <c r="B4785" s="46">
        <v>11680.0</v>
      </c>
      <c r="C4785" s="48" t="s">
        <v>4320</v>
      </c>
      <c r="D4785" s="48"/>
    </row>
    <row r="4786">
      <c r="A4786" s="47">
        <v>45756.40526620371</v>
      </c>
      <c r="B4786" s="46">
        <v>2700.0</v>
      </c>
      <c r="C4786" s="46"/>
      <c r="D4786" s="46"/>
    </row>
    <row r="4787">
      <c r="A4787" s="47">
        <v>45756.41119212963</v>
      </c>
      <c r="B4787" s="46">
        <v>11040.0</v>
      </c>
      <c r="C4787" s="48" t="s">
        <v>4332</v>
      </c>
      <c r="D4787" s="48"/>
    </row>
    <row r="4788">
      <c r="A4788" s="47">
        <v>45756.414768518516</v>
      </c>
      <c r="B4788" s="46">
        <v>3400.0</v>
      </c>
      <c r="C4788" s="48" t="s">
        <v>4741</v>
      </c>
      <c r="D4788" s="48"/>
    </row>
    <row r="4789">
      <c r="A4789" s="47">
        <v>45756.41747685185</v>
      </c>
      <c r="B4789" s="46">
        <v>10480.0</v>
      </c>
      <c r="C4789" s="46"/>
      <c r="D4789" s="46"/>
    </row>
    <row r="4790">
      <c r="A4790" s="47">
        <v>45756.41762731481</v>
      </c>
      <c r="B4790" s="46">
        <v>3060.0</v>
      </c>
      <c r="C4790" s="46"/>
      <c r="D4790" s="46"/>
    </row>
    <row r="4791">
      <c r="A4791" s="47">
        <v>45756.4203125</v>
      </c>
      <c r="B4791" s="46">
        <v>2820.0</v>
      </c>
      <c r="C4791" s="48" t="s">
        <v>4741</v>
      </c>
      <c r="D4791" s="48"/>
    </row>
    <row r="4792">
      <c r="A4792" s="47">
        <v>45756.4271875</v>
      </c>
      <c r="B4792" s="46">
        <v>10880.0</v>
      </c>
      <c r="C4792" s="46"/>
      <c r="D4792" s="46"/>
    </row>
    <row r="4793">
      <c r="A4793" s="47">
        <v>45756.42733796296</v>
      </c>
      <c r="B4793" s="46">
        <v>2820.0</v>
      </c>
      <c r="C4793" s="46"/>
      <c r="D4793" s="46"/>
    </row>
    <row r="4794">
      <c r="A4794" s="47">
        <v>45756.479097222225</v>
      </c>
      <c r="B4794" s="46">
        <v>2980.0</v>
      </c>
      <c r="C4794" s="48" t="s">
        <v>3990</v>
      </c>
      <c r="D4794" s="48"/>
    </row>
    <row r="4795">
      <c r="A4795" s="47">
        <v>45756.482141203705</v>
      </c>
      <c r="B4795" s="46">
        <v>2740.0</v>
      </c>
      <c r="C4795" s="46"/>
      <c r="D4795" s="46"/>
    </row>
    <row r="4796">
      <c r="A4796" s="47">
        <v>45756.49978009259</v>
      </c>
      <c r="B4796" s="46">
        <v>3340.0</v>
      </c>
      <c r="C4796" s="48" t="s">
        <v>744</v>
      </c>
      <c r="D4796" s="48"/>
    </row>
    <row r="4797">
      <c r="A4797" s="47">
        <v>45756.503483796296</v>
      </c>
      <c r="B4797" s="46">
        <v>2600.0</v>
      </c>
      <c r="C4797" s="46"/>
      <c r="D4797" s="46"/>
    </row>
    <row r="4798">
      <c r="A4798" s="47">
        <v>45756.50871527778</v>
      </c>
      <c r="B4798" s="46">
        <v>12760.0</v>
      </c>
      <c r="C4798" s="48" t="s">
        <v>4742</v>
      </c>
      <c r="D4798" s="48"/>
    </row>
    <row r="4799">
      <c r="A4799" s="47">
        <v>45756.50898148148</v>
      </c>
      <c r="B4799" s="46">
        <v>3740.0</v>
      </c>
      <c r="C4799" s="48" t="s">
        <v>4608</v>
      </c>
      <c r="D4799" s="48"/>
    </row>
    <row r="4800">
      <c r="A4800" s="47">
        <v>45756.51127314815</v>
      </c>
      <c r="B4800" s="46">
        <v>3540.0</v>
      </c>
      <c r="C4800" s="48" t="s">
        <v>4112</v>
      </c>
      <c r="D4800" s="48"/>
    </row>
    <row r="4801">
      <c r="A4801" s="47">
        <v>45756.52142361111</v>
      </c>
      <c r="B4801" s="46">
        <v>3020.0</v>
      </c>
      <c r="C4801" s="48" t="s">
        <v>4608</v>
      </c>
      <c r="D4801" s="48"/>
    </row>
    <row r="4802">
      <c r="A4802" s="47">
        <v>45756.523888888885</v>
      </c>
      <c r="B4802" s="46">
        <v>2500.0</v>
      </c>
      <c r="C4802" s="48" t="s">
        <v>4112</v>
      </c>
      <c r="D4802" s="48"/>
    </row>
    <row r="4803">
      <c r="A4803" s="47">
        <v>45756.53565972222</v>
      </c>
      <c r="B4803" s="46">
        <v>3020.0</v>
      </c>
      <c r="C4803" s="48" t="s">
        <v>4743</v>
      </c>
      <c r="D4803" s="48"/>
    </row>
    <row r="4804">
      <c r="A4804" s="47">
        <v>45756.54241898148</v>
      </c>
      <c r="B4804" s="46">
        <v>2880.0</v>
      </c>
      <c r="C4804" s="46"/>
      <c r="D4804" s="46"/>
    </row>
    <row r="4805">
      <c r="A4805" s="47">
        <v>45756.547997685186</v>
      </c>
      <c r="B4805" s="46">
        <v>10240.0</v>
      </c>
      <c r="C4805" s="48" t="s">
        <v>4744</v>
      </c>
      <c r="D4805" s="48"/>
    </row>
    <row r="4806">
      <c r="A4806" s="47">
        <v>45756.55119212963</v>
      </c>
      <c r="B4806" s="46">
        <v>9860.0</v>
      </c>
      <c r="C4806" s="46"/>
      <c r="D4806" s="46"/>
    </row>
    <row r="4807">
      <c r="A4807" s="47">
        <v>45756.56481481482</v>
      </c>
      <c r="B4807" s="46">
        <v>2980.0</v>
      </c>
      <c r="C4807" s="46"/>
      <c r="D4807" s="46"/>
    </row>
    <row r="4808">
      <c r="A4808" s="47">
        <v>45756.56568287037</v>
      </c>
      <c r="B4808" s="46">
        <v>2820.0</v>
      </c>
      <c r="C4808" s="48" t="s">
        <v>4031</v>
      </c>
      <c r="D4808" s="48"/>
    </row>
    <row r="4809">
      <c r="A4809" s="47">
        <v>45756.56947916667</v>
      </c>
      <c r="B4809" s="46">
        <v>3540.0</v>
      </c>
      <c r="C4809" s="48" t="s">
        <v>4138</v>
      </c>
      <c r="D4809" s="48"/>
    </row>
    <row r="4810">
      <c r="A4810" s="47">
        <v>45756.570752314816</v>
      </c>
      <c r="B4810" s="46">
        <v>2720.0</v>
      </c>
      <c r="C4810" s="46"/>
      <c r="D4810" s="46"/>
    </row>
    <row r="4811">
      <c r="A4811" s="47">
        <v>45756.57550925926</v>
      </c>
      <c r="B4811" s="46">
        <v>10440.0</v>
      </c>
      <c r="C4811" s="46"/>
      <c r="D4811" s="46"/>
    </row>
    <row r="4812">
      <c r="A4812" s="47">
        <v>45756.57630787037</v>
      </c>
      <c r="B4812" s="46">
        <v>2740.0</v>
      </c>
      <c r="C4812" s="46"/>
      <c r="D4812" s="46"/>
    </row>
    <row r="4813">
      <c r="A4813" s="47">
        <v>45756.57809027778</v>
      </c>
      <c r="B4813" s="46">
        <v>3020.0</v>
      </c>
      <c r="C4813" s="48" t="s">
        <v>4138</v>
      </c>
      <c r="D4813" s="48"/>
    </row>
    <row r="4814">
      <c r="A4814" s="47">
        <v>45756.58039351852</v>
      </c>
      <c r="B4814" s="46">
        <v>2820.0</v>
      </c>
      <c r="C4814" s="46"/>
      <c r="D4814" s="46"/>
    </row>
    <row r="4815">
      <c r="A4815" s="47">
        <v>45756.585</v>
      </c>
      <c r="B4815" s="46">
        <v>10960.0</v>
      </c>
      <c r="C4815" s="48" t="s">
        <v>4299</v>
      </c>
      <c r="D4815" s="48"/>
    </row>
    <row r="4816">
      <c r="A4816" s="47">
        <v>45756.586180555554</v>
      </c>
      <c r="B4816" s="46">
        <v>3720.0</v>
      </c>
      <c r="C4816" s="46" t="s">
        <v>3410</v>
      </c>
      <c r="D4816" s="46"/>
    </row>
    <row r="4817">
      <c r="A4817" s="47">
        <v>45756.589895833335</v>
      </c>
      <c r="B4817" s="46">
        <v>9880.0</v>
      </c>
      <c r="C4817" s="46"/>
      <c r="D4817" s="46"/>
    </row>
    <row r="4818">
      <c r="A4818" s="47">
        <v>45756.59400462963</v>
      </c>
      <c r="B4818" s="46">
        <v>3080.0</v>
      </c>
      <c r="C4818" s="46" t="s">
        <v>3410</v>
      </c>
      <c r="D4818" s="46"/>
    </row>
    <row r="4819">
      <c r="A4819" s="47">
        <v>45756.60271990741</v>
      </c>
      <c r="B4819" s="46">
        <v>32160.0</v>
      </c>
      <c r="C4819" s="48" t="s">
        <v>4745</v>
      </c>
      <c r="D4819" s="48"/>
    </row>
    <row r="4820">
      <c r="A4820" s="47">
        <v>45756.604467592595</v>
      </c>
      <c r="B4820" s="46">
        <v>12520.0</v>
      </c>
      <c r="C4820" s="46"/>
      <c r="D4820" s="46"/>
    </row>
    <row r="4821">
      <c r="A4821" s="47">
        <v>45756.63434027778</v>
      </c>
      <c r="B4821" s="46">
        <v>10840.0</v>
      </c>
      <c r="C4821" s="48" t="s">
        <v>4106</v>
      </c>
      <c r="D4821" s="48"/>
    </row>
    <row r="4822">
      <c r="A4822" s="47">
        <v>45756.63928240741</v>
      </c>
      <c r="B4822" s="46">
        <v>9320.0</v>
      </c>
      <c r="C4822" s="46"/>
      <c r="D4822" s="46"/>
    </row>
    <row r="4823">
      <c r="A4823" s="47">
        <v>45756.645590277774</v>
      </c>
      <c r="B4823" s="46">
        <v>2000.0</v>
      </c>
      <c r="C4823" s="46"/>
      <c r="D4823" s="46"/>
    </row>
    <row r="4824">
      <c r="A4824" s="47">
        <v>45756.64591435185</v>
      </c>
      <c r="B4824" s="46">
        <v>3020.0</v>
      </c>
      <c r="C4824" s="48" t="s">
        <v>4018</v>
      </c>
      <c r="D4824" s="48"/>
    </row>
    <row r="4825">
      <c r="A4825" s="47">
        <v>45756.64771990741</v>
      </c>
      <c r="B4825" s="46">
        <v>1920.0</v>
      </c>
      <c r="C4825" s="46"/>
      <c r="D4825" s="46"/>
    </row>
    <row r="4826">
      <c r="A4826" s="47">
        <v>45756.65189814815</v>
      </c>
      <c r="B4826" s="46">
        <v>17640.0</v>
      </c>
      <c r="C4826" s="48" t="s">
        <v>4460</v>
      </c>
      <c r="D4826" s="48"/>
    </row>
    <row r="4827">
      <c r="A4827" s="47">
        <v>45756.65248842593</v>
      </c>
      <c r="B4827" s="46">
        <v>12320.0</v>
      </c>
      <c r="C4827" s="48" t="s">
        <v>4746</v>
      </c>
      <c r="D4827" s="48"/>
    </row>
    <row r="4828">
      <c r="A4828" s="47">
        <v>45756.65366898148</v>
      </c>
      <c r="B4828" s="46">
        <v>2940.0</v>
      </c>
      <c r="C4828" s="46"/>
      <c r="D4828" s="46"/>
    </row>
    <row r="4829">
      <c r="A4829" s="47">
        <v>45756.65586805555</v>
      </c>
      <c r="B4829" s="46">
        <v>9320.0</v>
      </c>
      <c r="C4829" s="46"/>
      <c r="D4829" s="46"/>
    </row>
    <row r="4830">
      <c r="A4830" s="47">
        <v>45756.65604166667</v>
      </c>
      <c r="B4830" s="46">
        <v>2180.0</v>
      </c>
      <c r="C4830" s="48" t="s">
        <v>4018</v>
      </c>
      <c r="D4830" s="48"/>
    </row>
    <row r="4831">
      <c r="A4831" s="47">
        <v>45756.65980324074</v>
      </c>
      <c r="B4831" s="46">
        <v>9840.0</v>
      </c>
      <c r="C4831" s="46"/>
      <c r="D4831" s="46"/>
    </row>
    <row r="4832">
      <c r="A4832" s="47">
        <v>45756.66134259259</v>
      </c>
      <c r="B4832" s="46">
        <v>2800.0</v>
      </c>
      <c r="C4832" s="46"/>
      <c r="D4832" s="46"/>
    </row>
    <row r="4833">
      <c r="A4833" s="47">
        <v>45756.66422453704</v>
      </c>
      <c r="B4833" s="46">
        <v>9880.0</v>
      </c>
      <c r="C4833" s="48" t="s">
        <v>4747</v>
      </c>
      <c r="D4833" s="48"/>
    </row>
    <row r="4834">
      <c r="A4834" s="47">
        <v>45756.67358796296</v>
      </c>
      <c r="B4834" s="46">
        <v>10980.0</v>
      </c>
      <c r="C4834" s="48" t="s">
        <v>4040</v>
      </c>
      <c r="D4834" s="48"/>
    </row>
    <row r="4835">
      <c r="A4835" s="47">
        <v>45756.67917824074</v>
      </c>
      <c r="B4835" s="46">
        <v>3500.0</v>
      </c>
      <c r="C4835" s="48" t="s">
        <v>4748</v>
      </c>
      <c r="D4835" s="48"/>
    </row>
    <row r="4836">
      <c r="A4836" s="47">
        <v>45756.68278935185</v>
      </c>
      <c r="B4836" s="46">
        <v>11880.0</v>
      </c>
      <c r="C4836" s="48" t="s">
        <v>4749</v>
      </c>
      <c r="D4836" s="48"/>
    </row>
    <row r="4837">
      <c r="A4837" s="47">
        <v>45756.683599537035</v>
      </c>
      <c r="B4837" s="46">
        <v>2780.0</v>
      </c>
      <c r="C4837" s="48" t="s">
        <v>4748</v>
      </c>
      <c r="D4837" s="48"/>
    </row>
    <row r="4838">
      <c r="A4838" s="47">
        <v>45757.27894675926</v>
      </c>
      <c r="B4838" s="46">
        <v>7200.0</v>
      </c>
      <c r="C4838" s="46"/>
      <c r="D4838" s="46"/>
    </row>
    <row r="4839">
      <c r="A4839" s="47">
        <v>45757.285625</v>
      </c>
      <c r="B4839" s="46">
        <v>9800.0</v>
      </c>
      <c r="C4839" s="46"/>
      <c r="D4839" s="46"/>
    </row>
    <row r="4840">
      <c r="A4840" s="47">
        <v>45757.28834490741</v>
      </c>
      <c r="B4840" s="46">
        <v>20300.0</v>
      </c>
      <c r="C4840" s="46"/>
      <c r="D4840" s="46"/>
    </row>
    <row r="4841">
      <c r="A4841" s="47">
        <v>45757.30023148148</v>
      </c>
      <c r="B4841" s="46">
        <v>4720.0</v>
      </c>
      <c r="C4841" s="46"/>
      <c r="D4841" s="46"/>
    </row>
    <row r="4842">
      <c r="A4842" s="47">
        <v>45757.31489583333</v>
      </c>
      <c r="B4842" s="46">
        <v>10620.0</v>
      </c>
      <c r="C4842" s="46"/>
      <c r="D4842" s="46"/>
    </row>
    <row r="4843">
      <c r="A4843" s="47">
        <v>45757.31936342592</v>
      </c>
      <c r="B4843" s="46">
        <v>9880.0</v>
      </c>
      <c r="C4843" s="46"/>
      <c r="D4843" s="46"/>
    </row>
    <row r="4844">
      <c r="A4844" s="47">
        <v>45757.33886574074</v>
      </c>
      <c r="B4844" s="46">
        <v>11300.0</v>
      </c>
      <c r="C4844" s="46"/>
      <c r="D4844" s="46"/>
    </row>
    <row r="4845">
      <c r="A4845" s="47">
        <v>45757.34212962963</v>
      </c>
      <c r="B4845" s="46">
        <v>4040.0</v>
      </c>
      <c r="C4845" s="46"/>
      <c r="D4845" s="46"/>
    </row>
    <row r="4846">
      <c r="A4846" s="47">
        <v>45757.34358796296</v>
      </c>
      <c r="B4846" s="46">
        <v>3460.0</v>
      </c>
      <c r="C4846" s="46"/>
      <c r="D4846" s="46"/>
    </row>
    <row r="4847">
      <c r="A4847" s="47">
        <v>45757.35122685185</v>
      </c>
      <c r="B4847" s="46">
        <v>14560.0</v>
      </c>
      <c r="C4847" s="46"/>
      <c r="D4847" s="46"/>
    </row>
    <row r="4848">
      <c r="A4848" s="47">
        <v>45757.35162037037</v>
      </c>
      <c r="B4848" s="46">
        <v>3040.0</v>
      </c>
      <c r="C4848" s="46"/>
      <c r="D4848" s="46"/>
    </row>
    <row r="4849">
      <c r="A4849" s="47">
        <v>45757.3518287037</v>
      </c>
      <c r="B4849" s="46">
        <v>2780.0</v>
      </c>
      <c r="C4849" s="46"/>
      <c r="D4849" s="46"/>
    </row>
    <row r="4850">
      <c r="A4850" s="47">
        <v>45757.354895833334</v>
      </c>
      <c r="B4850" s="46">
        <v>11180.0</v>
      </c>
      <c r="C4850" s="46"/>
      <c r="D4850" s="46"/>
    </row>
    <row r="4851">
      <c r="A4851" s="47">
        <v>45757.35983796296</v>
      </c>
      <c r="B4851" s="46">
        <v>2500.0</v>
      </c>
      <c r="C4851" s="46"/>
      <c r="D4851" s="46"/>
    </row>
    <row r="4852">
      <c r="A4852" s="47">
        <v>45757.360925925925</v>
      </c>
      <c r="B4852" s="46">
        <v>10500.0</v>
      </c>
      <c r="C4852" s="46"/>
      <c r="D4852" s="46"/>
    </row>
    <row r="4853">
      <c r="A4853" s="47">
        <v>45757.36162037037</v>
      </c>
      <c r="B4853" s="46">
        <v>10580.0</v>
      </c>
      <c r="C4853" s="46"/>
      <c r="D4853" s="46"/>
    </row>
    <row r="4854">
      <c r="A4854" s="47">
        <v>45757.365335648145</v>
      </c>
      <c r="B4854" s="46">
        <v>10620.0</v>
      </c>
      <c r="C4854" s="46"/>
      <c r="D4854" s="46"/>
    </row>
    <row r="4855">
      <c r="A4855" s="47">
        <v>45757.36982638889</v>
      </c>
      <c r="B4855" s="46">
        <v>9280.0</v>
      </c>
      <c r="C4855" s="46"/>
      <c r="D4855" s="46"/>
    </row>
    <row r="4856">
      <c r="A4856" s="47">
        <v>45757.37019675926</v>
      </c>
      <c r="B4856" s="46">
        <v>2560.0</v>
      </c>
      <c r="C4856" s="46"/>
      <c r="D4856" s="46"/>
    </row>
    <row r="4857">
      <c r="A4857" s="47">
        <v>45757.379282407404</v>
      </c>
      <c r="B4857" s="46">
        <v>10360.0</v>
      </c>
      <c r="C4857" s="46"/>
      <c r="D4857" s="46"/>
    </row>
    <row r="4858">
      <c r="A4858" s="47">
        <v>45757.39146990741</v>
      </c>
      <c r="B4858" s="46">
        <v>1980.0</v>
      </c>
      <c r="C4858" s="46"/>
      <c r="D4858" s="46"/>
    </row>
    <row r="4859">
      <c r="A4859" s="47">
        <v>45757.403333333335</v>
      </c>
      <c r="B4859" s="46">
        <v>4880.0</v>
      </c>
      <c r="C4859" s="46"/>
      <c r="D4859" s="46"/>
    </row>
    <row r="4860">
      <c r="A4860" s="47">
        <v>45757.40728009259</v>
      </c>
      <c r="B4860" s="46">
        <v>1860.0</v>
      </c>
      <c r="C4860" s="46"/>
      <c r="D4860" s="46"/>
    </row>
    <row r="4861">
      <c r="A4861" s="47">
        <v>45757.42020833334</v>
      </c>
      <c r="B4861" s="46">
        <v>2580.0</v>
      </c>
      <c r="C4861" s="46"/>
      <c r="D4861" s="46"/>
    </row>
    <row r="4862">
      <c r="A4862" s="47">
        <v>45757.42356481482</v>
      </c>
      <c r="B4862" s="46">
        <v>11920.0</v>
      </c>
      <c r="C4862" s="46"/>
      <c r="D4862" s="46"/>
    </row>
    <row r="4863">
      <c r="A4863" s="47">
        <v>45757.42424768519</v>
      </c>
      <c r="B4863" s="46">
        <v>2400.0</v>
      </c>
      <c r="C4863" s="46"/>
      <c r="D4863" s="46"/>
    </row>
    <row r="4864">
      <c r="A4864" s="47">
        <v>45757.4281712963</v>
      </c>
      <c r="B4864" s="46">
        <v>3200.0</v>
      </c>
      <c r="C4864" s="46"/>
      <c r="D4864" s="46"/>
    </row>
    <row r="4865">
      <c r="A4865" s="47">
        <v>45757.43914351852</v>
      </c>
      <c r="B4865" s="46">
        <v>10620.0</v>
      </c>
      <c r="C4865" s="46"/>
      <c r="D4865" s="46"/>
    </row>
    <row r="4866">
      <c r="A4866" s="47">
        <v>45757.44967592593</v>
      </c>
      <c r="B4866" s="46">
        <v>11820.0</v>
      </c>
      <c r="C4866" s="46"/>
      <c r="D4866" s="46"/>
    </row>
    <row r="4867">
      <c r="A4867" s="47">
        <v>45757.44998842593</v>
      </c>
      <c r="B4867" s="46">
        <v>4160.0</v>
      </c>
      <c r="C4867" s="46"/>
      <c r="D4867" s="46"/>
    </row>
    <row r="4868">
      <c r="A4868" s="47">
        <v>45757.45381944445</v>
      </c>
      <c r="B4868" s="46">
        <v>3380.0</v>
      </c>
      <c r="C4868" s="46"/>
      <c r="D4868" s="46"/>
    </row>
    <row r="4869">
      <c r="A4869" s="47">
        <v>45757.45396990741</v>
      </c>
      <c r="B4869" s="46">
        <v>2620.0</v>
      </c>
      <c r="C4869" s="46"/>
      <c r="D4869" s="46"/>
    </row>
    <row r="4870">
      <c r="A4870" s="47">
        <v>45757.45898148148</v>
      </c>
      <c r="B4870" s="46">
        <v>2580.0</v>
      </c>
      <c r="C4870" s="46"/>
      <c r="D4870" s="46"/>
    </row>
    <row r="4871">
      <c r="A4871" s="47">
        <v>45757.46177083333</v>
      </c>
      <c r="B4871" s="46">
        <v>2720.0</v>
      </c>
      <c r="C4871" s="46"/>
      <c r="D4871" s="46"/>
    </row>
    <row r="4872">
      <c r="A4872" s="47">
        <v>45757.46236111111</v>
      </c>
      <c r="B4872" s="46">
        <v>3220.0</v>
      </c>
      <c r="C4872" s="46"/>
      <c r="D4872" s="46"/>
    </row>
    <row r="4873">
      <c r="A4873" s="47">
        <v>45757.46394675926</v>
      </c>
      <c r="B4873" s="46">
        <v>2640.0</v>
      </c>
      <c r="C4873" s="46"/>
      <c r="D4873" s="46"/>
    </row>
    <row r="4874">
      <c r="A4874" s="47">
        <v>45757.47012731482</v>
      </c>
      <c r="B4874" s="46">
        <v>10440.0</v>
      </c>
      <c r="C4874" s="46"/>
      <c r="D4874" s="46"/>
    </row>
    <row r="4875">
      <c r="A4875" s="47">
        <v>45757.47350694444</v>
      </c>
      <c r="B4875" s="46">
        <v>2100.0</v>
      </c>
      <c r="C4875" s="46"/>
      <c r="D4875" s="46"/>
    </row>
    <row r="4876">
      <c r="A4876" s="47">
        <v>45757.473958333336</v>
      </c>
      <c r="B4876" s="46">
        <v>2860.0</v>
      </c>
      <c r="C4876" s="46"/>
      <c r="D4876" s="46"/>
    </row>
    <row r="4877">
      <c r="A4877" s="47">
        <v>45757.48425925926</v>
      </c>
      <c r="B4877" s="46">
        <v>2280.0</v>
      </c>
      <c r="C4877" s="46"/>
      <c r="D4877" s="46"/>
    </row>
    <row r="4878">
      <c r="A4878" s="47">
        <v>45757.48453703704</v>
      </c>
      <c r="B4878" s="46">
        <v>3240.0</v>
      </c>
      <c r="C4878" s="46"/>
      <c r="D4878" s="46"/>
    </row>
    <row r="4879">
      <c r="A4879" s="47">
        <v>45757.49633101852</v>
      </c>
      <c r="B4879" s="46">
        <v>11120.0</v>
      </c>
      <c r="C4879" s="46"/>
      <c r="D4879" s="46"/>
    </row>
    <row r="4880">
      <c r="A4880" s="47">
        <v>45757.49655092593</v>
      </c>
      <c r="B4880" s="46">
        <v>2720.0</v>
      </c>
      <c r="C4880" s="46"/>
      <c r="D4880" s="46"/>
    </row>
    <row r="4881">
      <c r="A4881" s="47">
        <v>45757.49780092593</v>
      </c>
      <c r="B4881" s="46">
        <v>11720.0</v>
      </c>
      <c r="C4881" s="46"/>
      <c r="D4881" s="46"/>
    </row>
    <row r="4882">
      <c r="A4882" s="47">
        <v>45757.498020833336</v>
      </c>
      <c r="B4882" s="46">
        <v>11720.0</v>
      </c>
      <c r="C4882" s="46"/>
      <c r="D4882" s="46"/>
    </row>
    <row r="4883">
      <c r="A4883" s="47">
        <v>45757.50130787037</v>
      </c>
      <c r="B4883" s="46">
        <v>10020.0</v>
      </c>
      <c r="C4883" s="46"/>
      <c r="D4883" s="46"/>
    </row>
    <row r="4884">
      <c r="A4884" s="47">
        <v>45757.54403935185</v>
      </c>
      <c r="B4884" s="46">
        <v>12120.0</v>
      </c>
      <c r="C4884" s="46"/>
      <c r="D4884" s="46"/>
    </row>
    <row r="4885">
      <c r="A4885" s="47">
        <v>45757.54850694445</v>
      </c>
      <c r="B4885" s="46">
        <v>9260.0</v>
      </c>
      <c r="C4885" s="46"/>
      <c r="D4885" s="46"/>
    </row>
    <row r="4886">
      <c r="A4886" s="47">
        <v>45757.55474537037</v>
      </c>
      <c r="B4886" s="46">
        <v>9740.0</v>
      </c>
      <c r="C4886" s="46"/>
      <c r="D4886" s="46"/>
    </row>
    <row r="4887">
      <c r="A4887" s="47">
        <v>45757.55894675926</v>
      </c>
      <c r="B4887" s="46">
        <v>2400.0</v>
      </c>
      <c r="C4887" s="46"/>
      <c r="D4887" s="46"/>
    </row>
    <row r="4888">
      <c r="A4888" s="47">
        <v>45757.564467592594</v>
      </c>
      <c r="B4888" s="46">
        <v>3140.0</v>
      </c>
      <c r="C4888" s="46"/>
      <c r="D4888" s="46"/>
    </row>
    <row r="4889">
      <c r="A4889" s="47">
        <v>45757.56576388889</v>
      </c>
      <c r="B4889" s="46">
        <v>2820.0</v>
      </c>
      <c r="C4889" s="46"/>
      <c r="D4889" s="46"/>
    </row>
    <row r="4890">
      <c r="A4890" s="47">
        <v>45757.56832175926</v>
      </c>
      <c r="B4890" s="46">
        <v>2540.0</v>
      </c>
      <c r="C4890" s="46"/>
      <c r="D4890" s="46"/>
    </row>
    <row r="4891">
      <c r="A4891" s="47">
        <v>45757.571875</v>
      </c>
      <c r="B4891" s="46">
        <v>2840.0</v>
      </c>
      <c r="C4891" s="46"/>
      <c r="D4891" s="46"/>
    </row>
    <row r="4892">
      <c r="A4892" s="47">
        <v>45757.572118055556</v>
      </c>
      <c r="B4892" s="46">
        <v>3120.0</v>
      </c>
      <c r="C4892" s="46"/>
      <c r="D4892" s="46"/>
    </row>
    <row r="4893">
      <c r="A4893" s="47">
        <v>45757.57303240741</v>
      </c>
      <c r="B4893" s="46">
        <v>2280.0</v>
      </c>
      <c r="C4893" s="46"/>
      <c r="D4893" s="46"/>
    </row>
    <row r="4894">
      <c r="A4894" s="47">
        <v>45757.57465277778</v>
      </c>
      <c r="B4894" s="46">
        <v>5520.0</v>
      </c>
      <c r="C4894" s="46"/>
      <c r="D4894" s="46"/>
    </row>
    <row r="4895">
      <c r="A4895" s="47">
        <v>45757.57990740741</v>
      </c>
      <c r="B4895" s="46">
        <v>10660.0</v>
      </c>
      <c r="C4895" s="46"/>
      <c r="D4895" s="46"/>
    </row>
    <row r="4896">
      <c r="A4896" s="47">
        <v>45757.58013888889</v>
      </c>
      <c r="B4896" s="46">
        <v>3580.0</v>
      </c>
      <c r="C4896" s="46"/>
      <c r="D4896" s="46"/>
    </row>
    <row r="4897">
      <c r="A4897" s="47">
        <v>45757.580347222225</v>
      </c>
      <c r="B4897" s="46">
        <v>3980.0</v>
      </c>
      <c r="C4897" s="46"/>
      <c r="D4897" s="46"/>
    </row>
    <row r="4898">
      <c r="A4898" s="47">
        <v>45757.58054398148</v>
      </c>
      <c r="B4898" s="46">
        <v>2500.0</v>
      </c>
      <c r="C4898" s="46"/>
      <c r="D4898" s="46"/>
    </row>
    <row r="4899">
      <c r="A4899" s="47">
        <v>45757.584375</v>
      </c>
      <c r="B4899" s="46">
        <v>2840.0</v>
      </c>
      <c r="C4899" s="46"/>
      <c r="D4899" s="46"/>
    </row>
    <row r="4900">
      <c r="A4900" s="47">
        <v>45757.58457175926</v>
      </c>
      <c r="B4900" s="46">
        <v>9840.0</v>
      </c>
      <c r="C4900" s="46"/>
      <c r="D4900" s="46"/>
    </row>
    <row r="4901">
      <c r="A4901" s="47">
        <v>45757.585752314815</v>
      </c>
      <c r="B4901" s="46">
        <v>2840.0</v>
      </c>
      <c r="C4901" s="46"/>
      <c r="D4901" s="46"/>
    </row>
    <row r="4902">
      <c r="A4902" s="47">
        <v>45757.58819444444</v>
      </c>
      <c r="B4902" s="46">
        <v>5100.0</v>
      </c>
      <c r="C4902" s="46"/>
      <c r="D4902" s="46"/>
    </row>
    <row r="4903">
      <c r="A4903" s="47">
        <v>45757.58840277778</v>
      </c>
      <c r="B4903" s="46">
        <v>2460.0</v>
      </c>
      <c r="C4903" s="46"/>
      <c r="D4903" s="46"/>
    </row>
    <row r="4904">
      <c r="A4904" s="47">
        <v>45757.597407407404</v>
      </c>
      <c r="B4904" s="46">
        <v>18120.0</v>
      </c>
      <c r="C4904" s="46"/>
      <c r="D4904" s="46"/>
    </row>
    <row r="4905">
      <c r="A4905" s="47">
        <v>45757.60636574074</v>
      </c>
      <c r="B4905" s="46">
        <v>9720.0</v>
      </c>
      <c r="C4905" s="46"/>
      <c r="D4905" s="46"/>
    </row>
    <row r="4906">
      <c r="A4906" s="47">
        <v>45757.609976851854</v>
      </c>
      <c r="B4906" s="46">
        <v>10380.0</v>
      </c>
      <c r="C4906" s="46"/>
      <c r="D4906" s="46"/>
    </row>
    <row r="4907">
      <c r="A4907" s="47">
        <v>45757.62069444444</v>
      </c>
      <c r="B4907" s="46">
        <v>4060.0</v>
      </c>
      <c r="C4907" s="46"/>
      <c r="D4907" s="46"/>
    </row>
    <row r="4908">
      <c r="A4908" s="47">
        <v>45757.62851851852</v>
      </c>
      <c r="B4908" s="46">
        <v>6680.0</v>
      </c>
      <c r="C4908" s="46"/>
      <c r="D4908" s="46"/>
    </row>
    <row r="4909">
      <c r="A4909" s="47">
        <v>45757.63150462963</v>
      </c>
      <c r="B4909" s="46">
        <v>3960.0</v>
      </c>
      <c r="C4909" s="46"/>
      <c r="D4909" s="46"/>
    </row>
    <row r="4910">
      <c r="A4910" s="47">
        <v>45757.63581018519</v>
      </c>
      <c r="B4910" s="46">
        <v>3000.0</v>
      </c>
      <c r="C4910" s="46"/>
      <c r="D4910" s="46"/>
    </row>
    <row r="4911">
      <c r="A4911" s="47">
        <v>45757.63599537037</v>
      </c>
      <c r="B4911" s="46">
        <v>3500.0</v>
      </c>
      <c r="C4911" s="46"/>
      <c r="D4911" s="46"/>
    </row>
    <row r="4912">
      <c r="A4912" s="47">
        <v>45757.6381712963</v>
      </c>
      <c r="B4912" s="46">
        <v>3960.0</v>
      </c>
      <c r="C4912" s="46"/>
      <c r="D4912" s="46"/>
    </row>
    <row r="4913">
      <c r="A4913" s="47">
        <v>45757.64501157407</v>
      </c>
      <c r="B4913" s="46">
        <v>16560.0</v>
      </c>
      <c r="C4913" s="46"/>
      <c r="D4913" s="46"/>
    </row>
    <row r="4914">
      <c r="A4914" s="47">
        <v>45757.64528935185</v>
      </c>
      <c r="B4914" s="46">
        <v>3140.0</v>
      </c>
      <c r="C4914" s="46"/>
      <c r="D4914" s="46"/>
    </row>
    <row r="4915">
      <c r="A4915" s="47">
        <v>45757.647627314815</v>
      </c>
      <c r="B4915" s="46">
        <v>3760.0</v>
      </c>
      <c r="C4915" s="46"/>
      <c r="D4915" s="46"/>
    </row>
    <row r="4916">
      <c r="A4916" s="47">
        <v>45757.64778935185</v>
      </c>
      <c r="B4916" s="46">
        <v>2880.0</v>
      </c>
      <c r="C4916" s="46"/>
      <c r="D4916" s="46"/>
    </row>
    <row r="4917">
      <c r="A4917" s="47">
        <v>45757.64803240741</v>
      </c>
      <c r="B4917" s="46">
        <v>2860.0</v>
      </c>
      <c r="C4917" s="46"/>
      <c r="D4917" s="46"/>
    </row>
    <row r="4918">
      <c r="A4918" s="47">
        <v>45757.6518287037</v>
      </c>
      <c r="B4918" s="46">
        <v>2680.0</v>
      </c>
      <c r="C4918" s="46"/>
      <c r="D4918" s="46"/>
    </row>
    <row r="4919">
      <c r="A4919" s="47">
        <v>45757.65351851852</v>
      </c>
      <c r="B4919" s="46">
        <v>10000.0</v>
      </c>
      <c r="C4919" s="46"/>
      <c r="D4919" s="46"/>
    </row>
    <row r="4920">
      <c r="A4920" s="47">
        <v>45757.67648148148</v>
      </c>
      <c r="B4920" s="46">
        <v>10860.0</v>
      </c>
      <c r="C4920" s="46"/>
      <c r="D4920" s="46"/>
    </row>
    <row r="4921">
      <c r="A4921" s="47">
        <v>45757.68309027778</v>
      </c>
      <c r="B4921" s="46">
        <v>9460.0</v>
      </c>
      <c r="C4921" s="46"/>
      <c r="D4921" s="46"/>
    </row>
    <row r="4922">
      <c r="A4922" s="47">
        <v>45757.705879629626</v>
      </c>
      <c r="B4922" s="46">
        <v>14740.0</v>
      </c>
      <c r="C4922" s="46"/>
      <c r="D4922" s="46"/>
    </row>
    <row r="4923">
      <c r="A4923" s="47">
        <v>45757.71009259259</v>
      </c>
      <c r="B4923" s="46">
        <v>10760.0</v>
      </c>
      <c r="C4923" s="46"/>
      <c r="D4923" s="46"/>
    </row>
    <row r="4924">
      <c r="A4924" s="47">
        <v>45757.71079861111</v>
      </c>
      <c r="B4924" s="46">
        <v>9440.0</v>
      </c>
      <c r="C4924" s="46"/>
      <c r="D4924" s="46"/>
    </row>
    <row r="4925">
      <c r="A4925" s="47">
        <v>45757.71115740741</v>
      </c>
      <c r="B4925" s="46">
        <v>11440.0</v>
      </c>
      <c r="C4925" s="46"/>
      <c r="D4925" s="46"/>
    </row>
    <row r="4926">
      <c r="A4926" s="47">
        <v>45757.712789351855</v>
      </c>
      <c r="B4926" s="46">
        <v>9860.0</v>
      </c>
      <c r="C4926" s="46"/>
      <c r="D4926" s="46"/>
    </row>
    <row r="4927">
      <c r="A4927" s="47">
        <v>45757.72903935185</v>
      </c>
      <c r="B4927" s="46">
        <v>11780.0</v>
      </c>
      <c r="C4927" s="46"/>
      <c r="D4927" s="46"/>
    </row>
    <row r="4928">
      <c r="A4928" s="47">
        <v>45758.269525462965</v>
      </c>
      <c r="B4928" s="46">
        <v>11520.0</v>
      </c>
      <c r="C4928" s="46"/>
      <c r="D4928" s="46"/>
    </row>
    <row r="4929">
      <c r="A4929" s="47">
        <v>45758.281006944446</v>
      </c>
      <c r="B4929" s="46">
        <v>11260.0</v>
      </c>
      <c r="C4929" s="46"/>
      <c r="D4929" s="46"/>
    </row>
    <row r="4930">
      <c r="A4930" s="47">
        <v>45758.28474537037</v>
      </c>
      <c r="B4930" s="46">
        <v>9960.0</v>
      </c>
      <c r="C4930" s="46"/>
      <c r="D4930" s="46"/>
    </row>
    <row r="4931">
      <c r="A4931" s="47">
        <v>45758.29020833333</v>
      </c>
      <c r="B4931" s="46">
        <v>10560.0</v>
      </c>
      <c r="C4931" s="46"/>
      <c r="D4931" s="46"/>
    </row>
    <row r="4932">
      <c r="A4932" s="47">
        <v>45758.335173611114</v>
      </c>
      <c r="B4932" s="46">
        <v>3840.0</v>
      </c>
      <c r="C4932" s="46"/>
      <c r="D4932" s="46"/>
    </row>
    <row r="4933">
      <c r="A4933" s="47">
        <v>45758.34447916667</v>
      </c>
      <c r="B4933" s="46">
        <v>11300.0</v>
      </c>
      <c r="C4933" s="46"/>
      <c r="D4933" s="46"/>
    </row>
    <row r="4934">
      <c r="A4934" s="47">
        <v>45758.34777777778</v>
      </c>
      <c r="B4934" s="46">
        <v>13300.0</v>
      </c>
      <c r="C4934" s="46"/>
      <c r="D4934" s="46"/>
    </row>
    <row r="4935">
      <c r="A4935" s="47">
        <v>45758.34893518518</v>
      </c>
      <c r="B4935" s="46">
        <v>3060.0</v>
      </c>
      <c r="C4935" s="46"/>
      <c r="D4935" s="46"/>
    </row>
    <row r="4936">
      <c r="A4936" s="47">
        <v>45758.354525462964</v>
      </c>
      <c r="B4936" s="46">
        <v>3280.0</v>
      </c>
      <c r="C4936" s="46"/>
      <c r="D4936" s="46"/>
    </row>
    <row r="4937">
      <c r="A4937" s="47">
        <v>45758.35701388889</v>
      </c>
      <c r="B4937" s="46">
        <v>3440.0</v>
      </c>
      <c r="C4937" s="46"/>
      <c r="D4937" s="46"/>
    </row>
    <row r="4938">
      <c r="A4938" s="47">
        <v>45758.36320601852</v>
      </c>
      <c r="B4938" s="46">
        <v>2300.0</v>
      </c>
      <c r="C4938" s="46"/>
      <c r="D4938" s="46"/>
    </row>
    <row r="4939">
      <c r="A4939" s="47">
        <v>45758.36876157407</v>
      </c>
      <c r="B4939" s="46">
        <v>15300.0</v>
      </c>
      <c r="C4939" s="46"/>
      <c r="D4939" s="46"/>
    </row>
    <row r="4940">
      <c r="A4940" s="47">
        <v>45758.37130787037</v>
      </c>
      <c r="B4940" s="46">
        <v>11300.0</v>
      </c>
      <c r="C4940" s="46"/>
      <c r="D4940" s="46"/>
    </row>
    <row r="4941">
      <c r="A4941" s="47">
        <v>45758.372662037036</v>
      </c>
      <c r="B4941" s="46">
        <v>2560.0</v>
      </c>
      <c r="C4941" s="46"/>
      <c r="D4941" s="46"/>
    </row>
    <row r="4942">
      <c r="A4942" s="47">
        <v>45758.37716435185</v>
      </c>
      <c r="B4942" s="46">
        <v>9400.0</v>
      </c>
      <c r="C4942" s="46"/>
      <c r="D4942" s="46"/>
    </row>
    <row r="4943">
      <c r="A4943" s="47">
        <v>45758.38898148148</v>
      </c>
      <c r="B4943" s="46">
        <v>10920.0</v>
      </c>
      <c r="C4943" s="46"/>
      <c r="D4943" s="46"/>
    </row>
    <row r="4944">
      <c r="A4944" s="47">
        <v>45758.3912037037</v>
      </c>
      <c r="B4944" s="46">
        <v>4020.0</v>
      </c>
      <c r="C4944" s="46"/>
      <c r="D4944" s="46"/>
    </row>
    <row r="4945">
      <c r="A4945" s="47">
        <v>45758.393900462965</v>
      </c>
      <c r="B4945" s="46">
        <v>2720.0</v>
      </c>
      <c r="C4945" s="46"/>
      <c r="D4945" s="46"/>
    </row>
    <row r="4946">
      <c r="A4946" s="47">
        <v>45758.399664351855</v>
      </c>
      <c r="B4946" s="46">
        <v>17740.0</v>
      </c>
      <c r="C4946" s="48" t="s">
        <v>4750</v>
      </c>
      <c r="D4946" s="48"/>
    </row>
    <row r="4947">
      <c r="A4947" s="47">
        <v>45758.3999537037</v>
      </c>
      <c r="B4947" s="46">
        <v>2680.0</v>
      </c>
      <c r="C4947" s="46"/>
      <c r="D4947" s="46"/>
    </row>
    <row r="4948">
      <c r="A4948" s="47">
        <v>45758.405694444446</v>
      </c>
      <c r="B4948" s="46">
        <v>34660.0</v>
      </c>
      <c r="C4948" s="48" t="s">
        <v>4751</v>
      </c>
      <c r="D4948" s="48"/>
    </row>
    <row r="4949">
      <c r="A4949" s="47">
        <v>45758.49753472222</v>
      </c>
      <c r="B4949" s="46">
        <v>11840.0</v>
      </c>
      <c r="C4949" s="46"/>
      <c r="D4949" s="46"/>
    </row>
    <row r="4950">
      <c r="A4950" s="47">
        <v>45758.50711805555</v>
      </c>
      <c r="B4950" s="46">
        <v>9780.0</v>
      </c>
      <c r="C4950" s="46"/>
      <c r="D4950" s="46"/>
    </row>
    <row r="4951">
      <c r="A4951" s="47">
        <v>45758.51699074074</v>
      </c>
      <c r="B4951" s="46">
        <v>10540.0</v>
      </c>
      <c r="C4951" s="46"/>
      <c r="D4951" s="46"/>
    </row>
    <row r="4952">
      <c r="A4952" s="47">
        <v>45758.56423611111</v>
      </c>
      <c r="B4952" s="46">
        <v>3520.0</v>
      </c>
      <c r="C4952" s="46"/>
      <c r="D4952" s="46"/>
    </row>
    <row r="4953">
      <c r="A4953" s="47">
        <v>45758.56456018519</v>
      </c>
      <c r="B4953" s="46">
        <v>3580.0</v>
      </c>
      <c r="C4953" s="48" t="s">
        <v>4752</v>
      </c>
      <c r="D4953" s="48"/>
    </row>
    <row r="4954">
      <c r="A4954" s="47">
        <v>45758.56753472222</v>
      </c>
      <c r="B4954" s="46">
        <v>2680.0</v>
      </c>
      <c r="C4954" s="46"/>
      <c r="D4954" s="46"/>
    </row>
    <row r="4955">
      <c r="A4955" s="47">
        <v>45758.56822916667</v>
      </c>
      <c r="B4955" s="46">
        <v>2720.0</v>
      </c>
      <c r="C4955" s="48" t="s">
        <v>4209</v>
      </c>
      <c r="D4955" s="48"/>
    </row>
    <row r="4956">
      <c r="A4956" s="47">
        <v>45758.59614583333</v>
      </c>
      <c r="B4956" s="46">
        <v>12140.0</v>
      </c>
      <c r="C4956" s="46"/>
      <c r="D4956" s="46"/>
    </row>
    <row r="4957">
      <c r="A4957" s="47">
        <v>45758.598807870374</v>
      </c>
      <c r="B4957" s="46">
        <v>2460.0</v>
      </c>
      <c r="C4957" s="46"/>
      <c r="D4957" s="46"/>
    </row>
    <row r="4958">
      <c r="A4958" s="47">
        <v>45758.60057870371</v>
      </c>
      <c r="B4958" s="46">
        <v>12560.0</v>
      </c>
      <c r="C4958" s="46"/>
      <c r="D4958" s="46"/>
    </row>
    <row r="4959">
      <c r="A4959" s="47">
        <v>45758.60383101852</v>
      </c>
      <c r="B4959" s="46">
        <v>12400.0</v>
      </c>
      <c r="C4959" s="46"/>
      <c r="D4959" s="46"/>
    </row>
    <row r="4960">
      <c r="A4960" s="47">
        <v>45758.604108796295</v>
      </c>
      <c r="B4960" s="46">
        <v>2340.0</v>
      </c>
      <c r="C4960" s="46"/>
      <c r="D4960" s="46"/>
    </row>
    <row r="4961">
      <c r="A4961" s="47">
        <v>45758.605150462965</v>
      </c>
      <c r="B4961" s="46">
        <v>9880.0</v>
      </c>
      <c r="C4961" s="46"/>
      <c r="D4961" s="46"/>
    </row>
    <row r="4962">
      <c r="A4962" s="47">
        <v>45758.60875</v>
      </c>
      <c r="B4962" s="46">
        <v>1740.0</v>
      </c>
      <c r="C4962" s="46"/>
      <c r="D4962" s="46"/>
    </row>
    <row r="4963">
      <c r="A4963" s="47">
        <v>45758.61040509259</v>
      </c>
      <c r="B4963" s="46">
        <v>10000.0</v>
      </c>
      <c r="C4963" s="46"/>
      <c r="D4963" s="46"/>
    </row>
    <row r="4964">
      <c r="A4964" s="47">
        <v>45758.615335648145</v>
      </c>
      <c r="B4964" s="46">
        <v>1680.0</v>
      </c>
      <c r="C4964" s="46"/>
      <c r="D4964" s="46"/>
    </row>
    <row r="4965">
      <c r="A4965" s="47">
        <v>45758.61587962963</v>
      </c>
      <c r="B4965" s="46">
        <v>1700.0</v>
      </c>
      <c r="C4965" s="46"/>
      <c r="D4965" s="46"/>
    </row>
    <row r="4966">
      <c r="A4966" s="47">
        <v>45758.61986111111</v>
      </c>
      <c r="B4966" s="46">
        <v>11620.0</v>
      </c>
      <c r="C4966" s="46"/>
      <c r="D4966" s="46"/>
    </row>
    <row r="4967">
      <c r="A4967" s="47">
        <v>45758.655625</v>
      </c>
      <c r="B4967" s="46">
        <v>10160.0</v>
      </c>
      <c r="C4967" s="46"/>
      <c r="D4967" s="46"/>
    </row>
    <row r="4968">
      <c r="A4968" s="47">
        <v>45758.662511574075</v>
      </c>
      <c r="B4968" s="46">
        <v>12600.0</v>
      </c>
      <c r="C4968" s="46"/>
      <c r="D4968" s="46"/>
    </row>
    <row r="4969">
      <c r="A4969" s="47">
        <v>45758.666030092594</v>
      </c>
      <c r="B4969" s="46">
        <v>9940.0</v>
      </c>
      <c r="C4969" s="46"/>
      <c r="D4969" s="46"/>
    </row>
    <row r="4970">
      <c r="A4970" s="47">
        <v>45758.68603009259</v>
      </c>
      <c r="B4970" s="46">
        <v>13500.0</v>
      </c>
      <c r="C4970" s="46"/>
      <c r="D4970" s="46"/>
    </row>
    <row r="4971">
      <c r="A4971" s="47">
        <v>45758.69305555556</v>
      </c>
      <c r="B4971" s="46">
        <v>9520.0</v>
      </c>
      <c r="C4971" s="46"/>
      <c r="D4971" s="46"/>
    </row>
    <row r="4972">
      <c r="A4972" s="47">
        <v>45758.69920138889</v>
      </c>
      <c r="B4972" s="46">
        <v>13480.0</v>
      </c>
      <c r="C4972" s="46"/>
      <c r="D4972" s="46"/>
    </row>
    <row r="4973">
      <c r="A4973" s="47">
        <v>45758.71738425926</v>
      </c>
      <c r="B4973" s="46">
        <v>12200.0</v>
      </c>
      <c r="C4973" s="46"/>
      <c r="D4973" s="46"/>
    </row>
    <row r="4974">
      <c r="A4974" s="47">
        <v>45759.24796296296</v>
      </c>
      <c r="B4974" s="46">
        <v>10080.0</v>
      </c>
      <c r="C4974" s="46"/>
      <c r="D4974" s="46"/>
    </row>
    <row r="4975">
      <c r="A4975" s="47">
        <v>45759.253900462965</v>
      </c>
      <c r="B4975" s="46">
        <v>9300.0</v>
      </c>
      <c r="C4975" s="46"/>
      <c r="D4975" s="46"/>
    </row>
    <row r="4976">
      <c r="A4976" s="47">
        <v>45759.27599537037</v>
      </c>
      <c r="B4976" s="46">
        <v>16000.0</v>
      </c>
      <c r="C4976" s="48" t="s">
        <v>4753</v>
      </c>
      <c r="D4976" s="48"/>
    </row>
    <row r="4977">
      <c r="A4977" s="47">
        <v>45759.28090277778</v>
      </c>
      <c r="B4977" s="46">
        <v>9320.0</v>
      </c>
      <c r="C4977" s="46"/>
      <c r="D4977" s="46"/>
    </row>
    <row r="4978">
      <c r="A4978" s="47">
        <v>45759.306666666664</v>
      </c>
      <c r="B4978" s="46">
        <v>10180.0</v>
      </c>
      <c r="C4978" s="46"/>
      <c r="D4978" s="46"/>
    </row>
    <row r="4979">
      <c r="A4979" s="47">
        <v>45759.34359953704</v>
      </c>
      <c r="B4979" s="46">
        <v>11840.0</v>
      </c>
      <c r="C4979" s="46"/>
      <c r="D4979" s="46"/>
    </row>
    <row r="4980">
      <c r="A4980" s="47">
        <v>45759.34538194445</v>
      </c>
      <c r="B4980" s="46">
        <v>17100.0</v>
      </c>
      <c r="C4980" s="48" t="s">
        <v>4754</v>
      </c>
      <c r="D4980" s="48"/>
    </row>
    <row r="4981">
      <c r="A4981" s="47">
        <v>45759.35023148148</v>
      </c>
      <c r="B4981" s="46">
        <v>9660.0</v>
      </c>
      <c r="C4981" s="46"/>
      <c r="D4981" s="46"/>
    </row>
    <row r="4982">
      <c r="A4982" s="47">
        <v>45759.352002314816</v>
      </c>
      <c r="B4982" s="46">
        <v>9300.0</v>
      </c>
      <c r="C4982" s="46"/>
      <c r="D4982" s="46"/>
    </row>
    <row r="4983">
      <c r="A4983" s="47">
        <v>45759.39665509259</v>
      </c>
      <c r="B4983" s="46">
        <v>3440.0</v>
      </c>
      <c r="C4983" s="46"/>
      <c r="D4983" s="46"/>
    </row>
    <row r="4984">
      <c r="A4984" s="47">
        <v>45759.40708333333</v>
      </c>
      <c r="B4984" s="45">
        <v>2680.0</v>
      </c>
      <c r="C4984" s="46"/>
      <c r="D4984" s="46"/>
    </row>
    <row r="4985">
      <c r="A4985" s="47">
        <v>45759.41018518519</v>
      </c>
      <c r="B4985" s="46">
        <v>11160.0</v>
      </c>
      <c r="C4985" s="46"/>
      <c r="D4985" s="46"/>
    </row>
    <row r="4986">
      <c r="A4986" s="47">
        <v>45759.41332175926</v>
      </c>
      <c r="B4986" s="46">
        <v>11480.0</v>
      </c>
      <c r="C4986" s="46"/>
      <c r="D4986" s="46"/>
    </row>
    <row r="4987">
      <c r="A4987" s="47">
        <v>45759.41412037037</v>
      </c>
      <c r="B4987" s="46">
        <v>11140.0</v>
      </c>
      <c r="C4987" s="46"/>
      <c r="D4987" s="46"/>
    </row>
    <row r="4988">
      <c r="A4988" s="47">
        <v>45759.41813657407</v>
      </c>
      <c r="B4988" s="46">
        <v>11340.0</v>
      </c>
      <c r="C4988" s="46"/>
      <c r="D4988" s="46"/>
    </row>
    <row r="4989">
      <c r="A4989" s="47">
        <v>45759.43712962963</v>
      </c>
      <c r="B4989" s="46">
        <v>10460.0</v>
      </c>
      <c r="C4989" s="46"/>
      <c r="D4989" s="46"/>
    </row>
    <row r="4990">
      <c r="A4990" s="47">
        <v>45759.443020833336</v>
      </c>
      <c r="B4990" s="46">
        <v>14780.0</v>
      </c>
      <c r="C4990" s="46"/>
      <c r="D4990" s="46"/>
    </row>
    <row r="4991">
      <c r="A4991" s="47">
        <v>45759.443449074075</v>
      </c>
      <c r="B4991" s="46">
        <v>12280.0</v>
      </c>
      <c r="C4991" s="46"/>
      <c r="D4991" s="46"/>
    </row>
    <row r="4992">
      <c r="A4992" s="47">
        <v>45759.469456018516</v>
      </c>
      <c r="B4992" s="46">
        <v>2720.0</v>
      </c>
      <c r="C4992" s="46"/>
      <c r="D4992" s="46"/>
    </row>
    <row r="4993">
      <c r="A4993" s="47">
        <v>45759.475381944445</v>
      </c>
      <c r="B4993" s="46">
        <v>11000.0</v>
      </c>
      <c r="C4993" s="48" t="s">
        <v>4417</v>
      </c>
      <c r="D4993" s="48"/>
    </row>
    <row r="4994">
      <c r="A4994" s="47">
        <v>45759.4775</v>
      </c>
      <c r="B4994" s="46">
        <v>9240.0</v>
      </c>
      <c r="C4994" s="46"/>
      <c r="D4994" s="46"/>
    </row>
    <row r="4995">
      <c r="A4995" s="47">
        <v>45759.48516203704</v>
      </c>
      <c r="B4995" s="46">
        <v>12760.0</v>
      </c>
      <c r="C4995" s="46"/>
      <c r="D4995" s="46"/>
    </row>
    <row r="4996">
      <c r="A4996" s="47">
        <v>45759.49285879629</v>
      </c>
      <c r="B4996" s="46">
        <v>9300.0</v>
      </c>
      <c r="C4996" s="46"/>
      <c r="D4996" s="46"/>
    </row>
    <row r="4997">
      <c r="A4997" s="47">
        <v>45759.50417824074</v>
      </c>
      <c r="B4997" s="46">
        <v>3020.0</v>
      </c>
      <c r="C4997" s="46"/>
      <c r="D4997" s="46"/>
    </row>
    <row r="4998">
      <c r="A4998" s="47">
        <v>45759.50655092593</v>
      </c>
      <c r="B4998" s="46">
        <v>11400.0</v>
      </c>
      <c r="C4998" s="48" t="s">
        <v>4755</v>
      </c>
      <c r="D4998" s="48"/>
    </row>
    <row r="4999">
      <c r="A4999" s="47">
        <v>45759.50918981482</v>
      </c>
      <c r="B4999" s="46">
        <v>11140.0</v>
      </c>
      <c r="C4999" s="46"/>
      <c r="D4999" s="46"/>
    </row>
    <row r="5000">
      <c r="A5000" s="47">
        <v>45759.51138888889</v>
      </c>
      <c r="B5000" s="46">
        <v>11360.0</v>
      </c>
      <c r="C5000" s="46"/>
      <c r="D5000" s="46"/>
    </row>
    <row r="5001">
      <c r="A5001" s="47">
        <v>45759.51261574074</v>
      </c>
      <c r="B5001" s="46">
        <v>11140.0</v>
      </c>
      <c r="C5001" s="46"/>
      <c r="D5001" s="46"/>
    </row>
    <row r="5002">
      <c r="A5002" s="47">
        <v>45759.51417824074</v>
      </c>
      <c r="B5002" s="46">
        <v>11280.0</v>
      </c>
      <c r="C5002" s="46"/>
      <c r="D5002" s="46"/>
    </row>
    <row r="5003">
      <c r="A5003" s="47">
        <v>45759.515601851854</v>
      </c>
      <c r="B5003" s="46">
        <v>11140.0</v>
      </c>
      <c r="C5003" s="46"/>
      <c r="D5003" s="46"/>
    </row>
    <row r="5004">
      <c r="A5004" s="47">
        <v>45759.51833333333</v>
      </c>
      <c r="B5004" s="46">
        <v>11320.0</v>
      </c>
      <c r="C5004" s="46"/>
      <c r="D5004" s="46"/>
    </row>
    <row r="5005">
      <c r="A5005" s="47">
        <v>45759.52008101852</v>
      </c>
      <c r="B5005" s="46">
        <v>11140.0</v>
      </c>
      <c r="C5005" s="46"/>
      <c r="D5005" s="46"/>
    </row>
    <row r="5006">
      <c r="A5006" s="47">
        <v>45759.52474537037</v>
      </c>
      <c r="B5006" s="46">
        <v>11500.0</v>
      </c>
      <c r="C5006" s="46"/>
      <c r="D5006" s="46"/>
    </row>
    <row r="5007">
      <c r="A5007" s="47">
        <v>45759.529328703706</v>
      </c>
      <c r="B5007" s="46">
        <v>13280.0</v>
      </c>
      <c r="C5007" s="46"/>
      <c r="D5007" s="46"/>
    </row>
    <row r="5008">
      <c r="A5008" s="47">
        <v>45761.28210648148</v>
      </c>
      <c r="B5008" s="46">
        <v>11400.0</v>
      </c>
      <c r="C5008" s="46"/>
      <c r="D5008" s="46"/>
    </row>
    <row r="5009">
      <c r="A5009" s="47">
        <v>45761.28229166667</v>
      </c>
      <c r="B5009" s="46">
        <v>13200.0</v>
      </c>
      <c r="C5009" s="46"/>
      <c r="D5009" s="46"/>
    </row>
    <row r="5010">
      <c r="A5010" s="47">
        <v>45761.29163194444</v>
      </c>
      <c r="B5010" s="46">
        <v>9280.0</v>
      </c>
      <c r="C5010" s="46"/>
      <c r="D5010" s="46"/>
    </row>
    <row r="5011">
      <c r="A5011" s="47">
        <v>45761.295381944445</v>
      </c>
      <c r="B5011" s="46">
        <v>11220.0</v>
      </c>
      <c r="C5011" s="46"/>
      <c r="D5011" s="46"/>
    </row>
    <row r="5012">
      <c r="A5012" s="47">
        <v>45761.3184375</v>
      </c>
      <c r="B5012" s="46">
        <v>2600.0</v>
      </c>
      <c r="C5012" s="46"/>
      <c r="D5012" s="46"/>
    </row>
    <row r="5013">
      <c r="A5013" s="47">
        <v>45761.320335648146</v>
      </c>
      <c r="B5013" s="46">
        <v>10680.0</v>
      </c>
      <c r="C5013" s="46"/>
      <c r="D5013" s="46"/>
    </row>
    <row r="5014">
      <c r="A5014" s="47">
        <v>45761.327569444446</v>
      </c>
      <c r="B5014" s="46">
        <v>10460.0</v>
      </c>
      <c r="C5014" s="46"/>
      <c r="D5014" s="46"/>
    </row>
    <row r="5015">
      <c r="A5015" s="47">
        <v>45761.32880787037</v>
      </c>
      <c r="B5015" s="46">
        <v>3500.0</v>
      </c>
      <c r="C5015" s="46"/>
      <c r="D5015" s="46"/>
    </row>
    <row r="5016">
      <c r="A5016" s="47">
        <v>45761.330659722225</v>
      </c>
      <c r="B5016" s="46">
        <v>17940.0</v>
      </c>
      <c r="C5016" s="46"/>
      <c r="D5016" s="46"/>
    </row>
    <row r="5017">
      <c r="A5017" s="47">
        <v>45761.33238425926</v>
      </c>
      <c r="B5017" s="46">
        <v>3040.0</v>
      </c>
      <c r="C5017" s="46"/>
      <c r="D5017" s="46"/>
    </row>
    <row r="5018">
      <c r="A5018" s="47">
        <v>45761.33275462963</v>
      </c>
      <c r="B5018" s="46">
        <v>2600.0</v>
      </c>
      <c r="C5018" s="46"/>
      <c r="D5018" s="46"/>
    </row>
    <row r="5019">
      <c r="A5019" s="47">
        <v>45761.33555555555</v>
      </c>
      <c r="B5019" s="46">
        <v>2840.0</v>
      </c>
      <c r="C5019" s="46"/>
      <c r="D5019" s="46"/>
    </row>
    <row r="5020">
      <c r="A5020" s="47">
        <v>45761.342094907406</v>
      </c>
      <c r="B5020" s="46">
        <v>3040.0</v>
      </c>
      <c r="C5020" s="46"/>
      <c r="D5020" s="46"/>
    </row>
    <row r="5021">
      <c r="A5021" s="47">
        <v>45761.34709490741</v>
      </c>
      <c r="B5021" s="46">
        <v>18380.0</v>
      </c>
      <c r="C5021" s="46"/>
      <c r="D5021" s="46"/>
    </row>
    <row r="5022">
      <c r="A5022" s="47">
        <v>45761.34730324074</v>
      </c>
      <c r="B5022" s="46">
        <v>3260.0</v>
      </c>
      <c r="C5022" s="48" t="s">
        <v>4017</v>
      </c>
      <c r="D5022" s="48"/>
    </row>
    <row r="5023">
      <c r="A5023" s="47">
        <v>45761.34768518519</v>
      </c>
      <c r="B5023" s="46">
        <v>3600.0</v>
      </c>
      <c r="C5023" s="46"/>
      <c r="D5023" s="46"/>
    </row>
    <row r="5024">
      <c r="A5024" s="47">
        <v>45761.35414351852</v>
      </c>
      <c r="B5024" s="46">
        <v>2700.0</v>
      </c>
      <c r="C5024" s="46"/>
      <c r="D5024" s="46"/>
    </row>
    <row r="5025">
      <c r="A5025" s="47">
        <v>45761.357037037036</v>
      </c>
      <c r="B5025" s="46">
        <v>10300.0</v>
      </c>
      <c r="C5025" s="46"/>
      <c r="D5025" s="46"/>
    </row>
    <row r="5026">
      <c r="A5026" s="47">
        <v>45761.36273148148</v>
      </c>
      <c r="B5026" s="46">
        <v>2560.0</v>
      </c>
      <c r="C5026" s="46"/>
      <c r="D5026" s="46"/>
    </row>
    <row r="5027">
      <c r="A5027" s="47">
        <v>45761.363912037035</v>
      </c>
      <c r="B5027" s="46">
        <v>18520.0</v>
      </c>
      <c r="C5027" s="48" t="s">
        <v>4128</v>
      </c>
      <c r="D5027" s="48"/>
    </row>
    <row r="5028">
      <c r="A5028" s="47">
        <v>45761.36670138889</v>
      </c>
      <c r="B5028" s="46">
        <v>10980.0</v>
      </c>
      <c r="C5028" s="48" t="s">
        <v>4756</v>
      </c>
      <c r="D5028" s="48"/>
    </row>
    <row r="5029">
      <c r="A5029" s="47">
        <v>45761.38178240741</v>
      </c>
      <c r="B5029" s="46">
        <v>13280.0</v>
      </c>
      <c r="C5029" s="48" t="s">
        <v>4697</v>
      </c>
      <c r="D5029" s="48"/>
    </row>
    <row r="5030">
      <c r="A5030" s="47">
        <v>45761.381944444445</v>
      </c>
      <c r="B5030" s="46">
        <v>2560.0</v>
      </c>
      <c r="C5030" s="46"/>
      <c r="D5030" s="46"/>
    </row>
    <row r="5031">
      <c r="A5031" s="47">
        <v>45761.38232638889</v>
      </c>
      <c r="B5031" s="46">
        <v>11040.0</v>
      </c>
      <c r="C5031" s="46"/>
      <c r="D5031" s="46"/>
    </row>
    <row r="5032">
      <c r="A5032" s="47">
        <v>45761.38767361111</v>
      </c>
      <c r="B5032" s="46">
        <v>14280.0</v>
      </c>
      <c r="C5032" s="48" t="s">
        <v>4757</v>
      </c>
      <c r="D5032" s="48"/>
    </row>
    <row r="5033">
      <c r="A5033" s="47">
        <v>45761.388333333336</v>
      </c>
      <c r="B5033" s="46">
        <v>10200.0</v>
      </c>
      <c r="C5033" s="46"/>
      <c r="D5033" s="46"/>
    </row>
    <row r="5034">
      <c r="A5034" s="47">
        <v>45761.38912037037</v>
      </c>
      <c r="B5034" s="46">
        <v>2520.0</v>
      </c>
      <c r="C5034" s="46"/>
      <c r="D5034" s="46"/>
    </row>
    <row r="5035">
      <c r="A5035" s="47">
        <v>45761.39166666667</v>
      </c>
      <c r="B5035" s="46">
        <v>16820.0</v>
      </c>
      <c r="C5035" s="46"/>
      <c r="D5035" s="46"/>
    </row>
    <row r="5036">
      <c r="A5036" s="47">
        <v>45761.39570601852</v>
      </c>
      <c r="B5036" s="46">
        <v>11120.0</v>
      </c>
      <c r="C5036" s="46"/>
      <c r="D5036" s="46"/>
    </row>
    <row r="5037">
      <c r="A5037" s="47">
        <v>45761.41127314815</v>
      </c>
      <c r="B5037" s="46">
        <v>3080.0</v>
      </c>
      <c r="C5037" s="48" t="s">
        <v>4758</v>
      </c>
      <c r="D5037" s="48"/>
    </row>
    <row r="5038">
      <c r="A5038" s="47">
        <v>45761.41868055556</v>
      </c>
      <c r="B5038" s="46">
        <v>33700.0</v>
      </c>
      <c r="C5038" s="48" t="s">
        <v>4128</v>
      </c>
      <c r="D5038" s="48"/>
    </row>
    <row r="5039">
      <c r="A5039" s="47">
        <v>45761.44021990741</v>
      </c>
      <c r="B5039" s="46">
        <v>14480.0</v>
      </c>
      <c r="C5039" s="48" t="s">
        <v>4759</v>
      </c>
      <c r="D5039" s="48"/>
    </row>
    <row r="5040">
      <c r="A5040" s="47">
        <v>45761.446909722225</v>
      </c>
      <c r="B5040" s="46">
        <v>3080.0</v>
      </c>
      <c r="C5040" s="48" t="s">
        <v>4760</v>
      </c>
      <c r="D5040" s="48"/>
    </row>
    <row r="5041">
      <c r="A5041" s="47">
        <v>45761.45018518518</v>
      </c>
      <c r="B5041" s="46">
        <v>2700.0</v>
      </c>
      <c r="C5041" s="48" t="s">
        <v>4761</v>
      </c>
      <c r="D5041" s="48"/>
    </row>
    <row r="5042">
      <c r="A5042" s="47">
        <v>45761.45170138889</v>
      </c>
      <c r="B5042" s="46">
        <v>4560.0</v>
      </c>
      <c r="C5042" s="48" t="s">
        <v>4762</v>
      </c>
      <c r="D5042" s="48"/>
    </row>
    <row r="5043">
      <c r="A5043" s="47">
        <v>45761.45278935185</v>
      </c>
      <c r="B5043" s="46">
        <v>10800.0</v>
      </c>
      <c r="C5043" s="46"/>
      <c r="D5043" s="46"/>
    </row>
    <row r="5044">
      <c r="A5044" s="47">
        <v>45761.456087962964</v>
      </c>
      <c r="B5044" s="46">
        <v>16800.0</v>
      </c>
      <c r="C5044" s="46"/>
      <c r="D5044" s="46"/>
    </row>
    <row r="5045">
      <c r="A5045" s="47">
        <v>45761.457870370374</v>
      </c>
      <c r="B5045" s="46">
        <v>3060.0</v>
      </c>
      <c r="C5045" s="48" t="s">
        <v>3980</v>
      </c>
      <c r="D5045" s="48"/>
    </row>
    <row r="5046">
      <c r="A5046" s="47">
        <v>45761.49309027778</v>
      </c>
      <c r="B5046" s="46">
        <v>11060.0</v>
      </c>
      <c r="C5046" s="48" t="s">
        <v>4533</v>
      </c>
      <c r="D5046" s="48"/>
    </row>
    <row r="5047">
      <c r="A5047" s="47">
        <v>45761.50315972222</v>
      </c>
      <c r="B5047" s="46">
        <v>3120.0</v>
      </c>
      <c r="C5047" s="48" t="s">
        <v>3990</v>
      </c>
      <c r="D5047" s="48"/>
    </row>
    <row r="5048">
      <c r="A5048" s="47">
        <v>45761.50425925926</v>
      </c>
      <c r="B5048" s="46">
        <v>3140.0</v>
      </c>
      <c r="C5048" s="48" t="s">
        <v>4017</v>
      </c>
      <c r="D5048" s="48"/>
    </row>
    <row r="5049">
      <c r="A5049" s="47">
        <v>45761.509618055556</v>
      </c>
      <c r="B5049" s="46">
        <v>2740.0</v>
      </c>
      <c r="C5049" s="48" t="s">
        <v>3990</v>
      </c>
      <c r="D5049" s="48"/>
    </row>
    <row r="5050">
      <c r="A5050" s="47">
        <v>45761.515543981484</v>
      </c>
      <c r="B5050" s="46">
        <v>2700.0</v>
      </c>
      <c r="C5050" s="46"/>
      <c r="D5050" s="46"/>
    </row>
    <row r="5051">
      <c r="A5051" s="47">
        <v>45761.51731481482</v>
      </c>
      <c r="B5051" s="46">
        <v>3560.0</v>
      </c>
      <c r="C5051" s="46"/>
      <c r="D5051" s="46"/>
    </row>
    <row r="5052">
      <c r="A5052" s="47">
        <v>45761.52209490741</v>
      </c>
      <c r="B5052" s="46">
        <v>16360.0</v>
      </c>
      <c r="C5052" s="46"/>
      <c r="D5052" s="46"/>
    </row>
    <row r="5053">
      <c r="A5053" s="47">
        <v>45761.52353009259</v>
      </c>
      <c r="B5053" s="46">
        <v>3140.0</v>
      </c>
      <c r="C5053" s="48" t="s">
        <v>4763</v>
      </c>
      <c r="D5053" s="48"/>
    </row>
    <row r="5054">
      <c r="A5054" s="47">
        <v>45761.52545138889</v>
      </c>
      <c r="B5054" s="46">
        <v>2800.0</v>
      </c>
      <c r="C5054" s="46"/>
      <c r="D5054" s="46"/>
    </row>
    <row r="5055">
      <c r="A5055" s="47">
        <v>45761.53202546296</v>
      </c>
      <c r="B5055" s="46">
        <v>2740.0</v>
      </c>
      <c r="C5055" s="46"/>
      <c r="D5055" s="46"/>
    </row>
    <row r="5056">
      <c r="A5056" s="47">
        <v>45761.53341435185</v>
      </c>
      <c r="B5056" s="46">
        <v>2800.0</v>
      </c>
      <c r="C5056" s="48" t="s">
        <v>4763</v>
      </c>
      <c r="D5056" s="48"/>
    </row>
    <row r="5057">
      <c r="A5057" s="47">
        <v>45761.536087962966</v>
      </c>
      <c r="B5057" s="46">
        <v>9760.0</v>
      </c>
      <c r="C5057" s="46"/>
      <c r="D5057" s="46"/>
    </row>
    <row r="5058">
      <c r="A5058" s="47">
        <v>45761.54078703704</v>
      </c>
      <c r="B5058" s="46">
        <v>16720.0</v>
      </c>
      <c r="C5058" s="46"/>
      <c r="D5058" s="46"/>
    </row>
    <row r="5059">
      <c r="A5059" s="47">
        <v>45761.54366898148</v>
      </c>
      <c r="B5059" s="46">
        <v>11740.0</v>
      </c>
      <c r="C5059" s="46"/>
      <c r="D5059" s="46"/>
    </row>
    <row r="5060">
      <c r="A5060" s="47">
        <v>45761.547800925924</v>
      </c>
      <c r="B5060" s="46">
        <v>9260.0</v>
      </c>
      <c r="C5060" s="46"/>
      <c r="D5060" s="46"/>
    </row>
    <row r="5061">
      <c r="A5061" s="47">
        <v>45761.56141203704</v>
      </c>
      <c r="B5061" s="46">
        <v>3560.0</v>
      </c>
      <c r="C5061" s="46"/>
      <c r="D5061" s="46"/>
    </row>
    <row r="5062">
      <c r="A5062" s="47">
        <v>45761.561747685184</v>
      </c>
      <c r="B5062" s="46">
        <v>22920.0</v>
      </c>
      <c r="C5062" s="46"/>
      <c r="D5062" s="46"/>
    </row>
    <row r="5063">
      <c r="A5063" s="47">
        <v>45761.5762962963</v>
      </c>
      <c r="B5063" s="46">
        <v>12660.0</v>
      </c>
      <c r="C5063" s="48" t="s">
        <v>4764</v>
      </c>
      <c r="D5063" s="48"/>
    </row>
    <row r="5064">
      <c r="A5064" s="47">
        <v>45761.57774305555</v>
      </c>
      <c r="B5064" s="46">
        <v>10040.0</v>
      </c>
      <c r="C5064" s="46"/>
      <c r="D5064" s="46"/>
    </row>
    <row r="5065">
      <c r="A5065" s="47">
        <v>45761.58546296296</v>
      </c>
      <c r="B5065" s="46">
        <v>10480.0</v>
      </c>
      <c r="C5065" s="46"/>
      <c r="D5065" s="46"/>
    </row>
    <row r="5066">
      <c r="A5066" s="47">
        <v>45761.60167824074</v>
      </c>
      <c r="B5066" s="46">
        <v>3580.0</v>
      </c>
      <c r="C5066" s="46"/>
      <c r="D5066" s="46"/>
    </row>
    <row r="5067">
      <c r="A5067" s="47">
        <v>45761.61056712963</v>
      </c>
      <c r="B5067" s="46">
        <v>16380.0</v>
      </c>
      <c r="C5067" s="46"/>
      <c r="D5067" s="46"/>
    </row>
    <row r="5068">
      <c r="A5068" s="47">
        <v>45761.620671296296</v>
      </c>
      <c r="B5068" s="46">
        <v>16040.0</v>
      </c>
      <c r="C5068" s="48" t="s">
        <v>4734</v>
      </c>
      <c r="D5068" s="48"/>
    </row>
    <row r="5069">
      <c r="A5069" s="47">
        <v>45761.62564814815</v>
      </c>
      <c r="B5069" s="46">
        <v>10060.0</v>
      </c>
      <c r="C5069" s="46"/>
      <c r="D5069" s="46"/>
    </row>
    <row r="5070">
      <c r="A5070" s="47">
        <v>45761.636400462965</v>
      </c>
      <c r="B5070" s="46">
        <v>17320.0</v>
      </c>
      <c r="C5070" s="48" t="s">
        <v>4503</v>
      </c>
      <c r="D5070" s="48"/>
    </row>
    <row r="5071">
      <c r="A5071" s="47">
        <v>45761.63700231481</v>
      </c>
      <c r="B5071" s="46">
        <v>16760.0</v>
      </c>
      <c r="C5071" s="46"/>
      <c r="D5071" s="46"/>
    </row>
    <row r="5072">
      <c r="A5072" s="47">
        <v>45761.643113425926</v>
      </c>
      <c r="B5072" s="46">
        <v>9240.0</v>
      </c>
      <c r="C5072" s="46"/>
      <c r="D5072" s="46"/>
    </row>
    <row r="5073">
      <c r="A5073" s="47">
        <v>45761.649930555555</v>
      </c>
      <c r="B5073" s="46">
        <v>2480.0</v>
      </c>
      <c r="C5073" s="46"/>
      <c r="D5073" s="46"/>
    </row>
    <row r="5074">
      <c r="A5074" s="47">
        <v>45761.655011574076</v>
      </c>
      <c r="B5074" s="46">
        <v>2260.0</v>
      </c>
      <c r="C5074" s="46"/>
      <c r="D5074" s="46"/>
    </row>
    <row r="5075">
      <c r="A5075" s="47">
        <v>45761.656122685185</v>
      </c>
      <c r="B5075" s="46">
        <v>3560.0</v>
      </c>
      <c r="C5075" s="46"/>
      <c r="D5075" s="46"/>
    </row>
    <row r="5076">
      <c r="A5076" s="47">
        <v>45761.65981481481</v>
      </c>
      <c r="B5076" s="46">
        <v>2860.0</v>
      </c>
      <c r="C5076" s="46"/>
      <c r="D5076" s="46"/>
    </row>
    <row r="5077">
      <c r="A5077" s="47">
        <v>45761.66315972222</v>
      </c>
      <c r="B5077" s="46">
        <v>15260.0</v>
      </c>
      <c r="C5077" s="48" t="s">
        <v>4765</v>
      </c>
      <c r="D5077" s="48"/>
    </row>
    <row r="5078">
      <c r="A5078" s="47">
        <v>45761.66370370371</v>
      </c>
      <c r="B5078" s="46">
        <v>2780.0</v>
      </c>
      <c r="C5078" s="46"/>
      <c r="D5078" s="46"/>
    </row>
    <row r="5079">
      <c r="A5079" s="47">
        <v>45761.66987268518</v>
      </c>
      <c r="B5079" s="46">
        <v>9280.0</v>
      </c>
      <c r="C5079" s="46"/>
      <c r="D5079" s="46"/>
    </row>
    <row r="5080">
      <c r="A5080" s="47">
        <v>45761.70574074074</v>
      </c>
      <c r="B5080" s="46">
        <v>11300.0</v>
      </c>
      <c r="C5080" s="48" t="s">
        <v>4629</v>
      </c>
      <c r="D5080" s="48"/>
    </row>
    <row r="5081">
      <c r="A5081" s="47">
        <v>45761.70613425926</v>
      </c>
      <c r="B5081" s="46">
        <v>16140.0</v>
      </c>
      <c r="C5081" s="46"/>
      <c r="D5081" s="46"/>
    </row>
    <row r="5082">
      <c r="A5082" s="47">
        <v>45761.71197916667</v>
      </c>
      <c r="B5082" s="46">
        <v>12640.0</v>
      </c>
      <c r="C5082" s="46"/>
      <c r="D5082" s="46"/>
    </row>
    <row r="5083">
      <c r="A5083" s="47">
        <v>45762.27775462963</v>
      </c>
      <c r="B5083" s="46">
        <v>14640.0</v>
      </c>
      <c r="C5083" s="46"/>
      <c r="D5083" s="46"/>
    </row>
    <row r="5084">
      <c r="A5084" s="47">
        <v>45762.294386574074</v>
      </c>
      <c r="B5084" s="46">
        <v>10020.0</v>
      </c>
      <c r="C5084" s="46"/>
      <c r="D5084" s="46"/>
    </row>
    <row r="5085">
      <c r="A5085" s="47">
        <v>45762.29650462963</v>
      </c>
      <c r="B5085" s="46">
        <v>10280.0</v>
      </c>
      <c r="C5085" s="46"/>
      <c r="D5085" s="46"/>
    </row>
    <row r="5086">
      <c r="A5086" s="47">
        <v>45762.29953703703</v>
      </c>
      <c r="B5086" s="46">
        <v>10500.0</v>
      </c>
      <c r="C5086" s="46"/>
      <c r="D5086" s="46"/>
    </row>
    <row r="5087">
      <c r="A5087" s="47">
        <v>45762.3021875</v>
      </c>
      <c r="B5087" s="46">
        <v>23660.0</v>
      </c>
      <c r="C5087" s="46"/>
      <c r="D5087" s="46"/>
    </row>
    <row r="5088">
      <c r="A5088" s="47">
        <v>45762.334027777775</v>
      </c>
      <c r="B5088" s="46">
        <v>2680.0</v>
      </c>
      <c r="C5088" s="48" t="s">
        <v>4129</v>
      </c>
      <c r="D5088" s="48"/>
    </row>
    <row r="5089">
      <c r="A5089" s="47">
        <v>45762.337060185186</v>
      </c>
      <c r="B5089" s="46">
        <v>2520.0</v>
      </c>
      <c r="C5089" s="46"/>
      <c r="D5089" s="46"/>
    </row>
    <row r="5090">
      <c r="A5090" s="47">
        <v>45762.34244212963</v>
      </c>
      <c r="B5090" s="46">
        <v>15380.0</v>
      </c>
      <c r="C5090" s="48" t="s">
        <v>4766</v>
      </c>
      <c r="D5090" s="48"/>
    </row>
    <row r="5091">
      <c r="A5091" s="47">
        <v>45762.34265046296</v>
      </c>
      <c r="B5091" s="46">
        <v>16900.0</v>
      </c>
      <c r="C5091" s="46"/>
      <c r="D5091" s="46"/>
    </row>
    <row r="5092">
      <c r="A5092" s="47">
        <v>45762.342997685184</v>
      </c>
      <c r="B5092" s="46">
        <v>3860.0</v>
      </c>
      <c r="C5092" s="48" t="s">
        <v>4017</v>
      </c>
      <c r="D5092" s="48"/>
    </row>
    <row r="5093">
      <c r="A5093" s="47">
        <v>45762.34831018518</v>
      </c>
      <c r="B5093" s="46">
        <v>14120.0</v>
      </c>
      <c r="C5093" s="48" t="s">
        <v>4414</v>
      </c>
      <c r="D5093" s="48"/>
    </row>
    <row r="5094">
      <c r="A5094" s="47">
        <v>45762.34983796296</v>
      </c>
      <c r="B5094" s="46">
        <v>10100.0</v>
      </c>
      <c r="C5094" s="46"/>
      <c r="D5094" s="46"/>
    </row>
    <row r="5095">
      <c r="A5095" s="47">
        <v>45762.35606481481</v>
      </c>
      <c r="B5095" s="46">
        <v>12940.0</v>
      </c>
      <c r="C5095" s="46"/>
      <c r="D5095" s="46"/>
    </row>
    <row r="5096">
      <c r="A5096" s="47">
        <v>45762.356458333335</v>
      </c>
      <c r="B5096" s="46">
        <v>24900.0</v>
      </c>
      <c r="C5096" s="46"/>
      <c r="D5096" s="46"/>
    </row>
    <row r="5097">
      <c r="A5097" s="47">
        <v>45762.357824074075</v>
      </c>
      <c r="B5097" s="46">
        <v>4280.0</v>
      </c>
      <c r="C5097" s="46"/>
      <c r="D5097" s="46"/>
    </row>
    <row r="5098">
      <c r="A5098" s="47">
        <v>45762.3581712963</v>
      </c>
      <c r="B5098" s="46">
        <v>2560.0</v>
      </c>
      <c r="C5098" s="46"/>
      <c r="D5098" s="46"/>
    </row>
    <row r="5099">
      <c r="A5099" s="47">
        <v>45762.3628125</v>
      </c>
      <c r="B5099" s="46">
        <v>10000.0</v>
      </c>
      <c r="C5099" s="46"/>
      <c r="D5099" s="46"/>
    </row>
    <row r="5100">
      <c r="A5100" s="47">
        <v>45762.36902777778</v>
      </c>
      <c r="B5100" s="46">
        <v>10460.0</v>
      </c>
      <c r="C5100" s="46"/>
      <c r="D5100" s="46"/>
    </row>
    <row r="5101">
      <c r="A5101" s="47">
        <v>45762.37101851852</v>
      </c>
      <c r="B5101" s="46">
        <v>4200.0</v>
      </c>
      <c r="C5101" s="48" t="s">
        <v>4082</v>
      </c>
      <c r="D5101" s="48"/>
    </row>
    <row r="5102">
      <c r="A5102" s="47">
        <v>45762.378287037034</v>
      </c>
      <c r="B5102" s="46">
        <v>3160.0</v>
      </c>
      <c r="C5102" s="46"/>
      <c r="D5102" s="46"/>
    </row>
    <row r="5103">
      <c r="A5103" s="47">
        <v>45762.38597222222</v>
      </c>
      <c r="B5103" s="46">
        <v>14040.0</v>
      </c>
      <c r="C5103" s="48" t="s">
        <v>4007</v>
      </c>
      <c r="D5103" s="48"/>
    </row>
    <row r="5104">
      <c r="A5104" s="47">
        <v>45762.395474537036</v>
      </c>
      <c r="B5104" s="46">
        <v>11280.0</v>
      </c>
      <c r="C5104" s="48" t="s">
        <v>4049</v>
      </c>
      <c r="D5104" s="48"/>
    </row>
    <row r="5105">
      <c r="A5105" s="47">
        <v>45762.39575231481</v>
      </c>
      <c r="B5105" s="46">
        <v>9680.0</v>
      </c>
      <c r="C5105" s="46"/>
      <c r="D5105" s="46"/>
    </row>
    <row r="5106">
      <c r="A5106" s="47">
        <v>45762.40162037037</v>
      </c>
      <c r="B5106" s="46">
        <v>10020.0</v>
      </c>
      <c r="C5106" s="46"/>
      <c r="D5106" s="46"/>
    </row>
    <row r="5107">
      <c r="A5107" s="47">
        <v>45762.40702546296</v>
      </c>
      <c r="B5107" s="46">
        <v>16620.0</v>
      </c>
      <c r="C5107" s="46"/>
      <c r="D5107" s="46"/>
    </row>
    <row r="5108">
      <c r="A5108" s="47">
        <v>45762.41626157407</v>
      </c>
      <c r="B5108" s="46">
        <v>13760.0</v>
      </c>
      <c r="C5108" s="46"/>
      <c r="D5108" s="46"/>
    </row>
    <row r="5109">
      <c r="A5109" s="47">
        <v>45762.41784722222</v>
      </c>
      <c r="B5109" s="46">
        <v>3340.0</v>
      </c>
      <c r="C5109" s="46"/>
      <c r="D5109" s="46"/>
    </row>
    <row r="5110">
      <c r="A5110" s="47">
        <v>45762.42092592592</v>
      </c>
      <c r="B5110" s="46">
        <v>18480.0</v>
      </c>
      <c r="C5110" s="48" t="s">
        <v>4128</v>
      </c>
      <c r="D5110" s="48"/>
    </row>
    <row r="5111">
      <c r="A5111" s="47">
        <v>45762.43288194444</v>
      </c>
      <c r="B5111" s="46">
        <v>17600.0</v>
      </c>
      <c r="C5111" s="46"/>
      <c r="D5111" s="46"/>
    </row>
    <row r="5112">
      <c r="A5112" s="47">
        <v>45762.433854166666</v>
      </c>
      <c r="B5112" s="46">
        <v>3220.0</v>
      </c>
      <c r="C5112" s="46"/>
      <c r="D5112" s="46"/>
    </row>
    <row r="5113">
      <c r="A5113" s="47">
        <v>45762.43849537037</v>
      </c>
      <c r="B5113" s="46">
        <v>3200.0</v>
      </c>
      <c r="C5113" s="48" t="s">
        <v>744</v>
      </c>
      <c r="D5113" s="48"/>
    </row>
    <row r="5114">
      <c r="A5114" s="47">
        <v>45762.44131944444</v>
      </c>
      <c r="B5114" s="46">
        <v>14820.0</v>
      </c>
      <c r="C5114" s="48" t="s">
        <v>4165</v>
      </c>
      <c r="D5114" s="48"/>
    </row>
    <row r="5115">
      <c r="A5115" s="47">
        <v>45762.44190972222</v>
      </c>
      <c r="B5115" s="46">
        <v>2560.0</v>
      </c>
      <c r="C5115" s="46"/>
      <c r="D5115" s="46"/>
    </row>
    <row r="5116">
      <c r="A5116" s="47">
        <v>45762.4422337963</v>
      </c>
      <c r="B5116" s="46">
        <v>17500.0</v>
      </c>
      <c r="C5116" s="48" t="s">
        <v>4767</v>
      </c>
      <c r="D5116" s="48"/>
    </row>
    <row r="5117">
      <c r="A5117" s="47">
        <v>45762.44283564815</v>
      </c>
      <c r="B5117" s="46">
        <v>10040.0</v>
      </c>
      <c r="C5117" s="46"/>
      <c r="D5117" s="46"/>
    </row>
    <row r="5118">
      <c r="A5118" s="47">
        <v>45762.448113425926</v>
      </c>
      <c r="B5118" s="46">
        <v>9860.0</v>
      </c>
      <c r="C5118" s="46"/>
      <c r="D5118" s="46"/>
    </row>
    <row r="5119">
      <c r="A5119" s="47">
        <v>45762.448842592596</v>
      </c>
      <c r="B5119" s="46">
        <v>2800.0</v>
      </c>
      <c r="C5119" s="46"/>
      <c r="D5119" s="46"/>
    </row>
    <row r="5120">
      <c r="A5120" s="47">
        <v>45762.45590277778</v>
      </c>
      <c r="B5120" s="46">
        <v>10660.0</v>
      </c>
      <c r="C5120" s="48" t="s">
        <v>4560</v>
      </c>
      <c r="D5120" s="48"/>
    </row>
    <row r="5121">
      <c r="A5121" s="47">
        <v>45762.481527777774</v>
      </c>
      <c r="B5121" s="46">
        <v>12120.0</v>
      </c>
      <c r="C5121" s="48" t="s">
        <v>4181</v>
      </c>
      <c r="D5121" s="48"/>
    </row>
    <row r="5122">
      <c r="A5122" s="47">
        <v>45762.484247685185</v>
      </c>
      <c r="B5122" s="46">
        <v>3240.0</v>
      </c>
      <c r="C5122" s="48" t="s">
        <v>4768</v>
      </c>
      <c r="D5122" s="48"/>
    </row>
    <row r="5123">
      <c r="A5123" s="47">
        <v>45762.486284722225</v>
      </c>
      <c r="B5123" s="46">
        <v>33220.0</v>
      </c>
      <c r="C5123" s="48" t="s">
        <v>4128</v>
      </c>
      <c r="D5123" s="48"/>
    </row>
    <row r="5124">
      <c r="A5124" s="47">
        <v>45762.492800925924</v>
      </c>
      <c r="B5124" s="46">
        <v>20420.0</v>
      </c>
      <c r="C5124" s="48" t="s">
        <v>4769</v>
      </c>
      <c r="D5124" s="48"/>
    </row>
    <row r="5125">
      <c r="A5125" s="47">
        <v>45762.493055555555</v>
      </c>
      <c r="B5125" s="46">
        <v>9900.0</v>
      </c>
      <c r="C5125" s="46"/>
      <c r="D5125" s="46"/>
    </row>
    <row r="5126">
      <c r="A5126" s="47">
        <v>45762.5008912037</v>
      </c>
      <c r="B5126" s="46">
        <v>4280.0</v>
      </c>
      <c r="C5126" s="46"/>
      <c r="D5126" s="46"/>
    </row>
    <row r="5127">
      <c r="A5127" s="47">
        <v>45762.519525462965</v>
      </c>
      <c r="B5127" s="46">
        <v>16400.0</v>
      </c>
      <c r="C5127" s="48" t="s">
        <v>4301</v>
      </c>
      <c r="D5127" s="48"/>
    </row>
    <row r="5128">
      <c r="A5128" s="47">
        <v>45762.53523148148</v>
      </c>
      <c r="B5128" s="46">
        <v>2380.0</v>
      </c>
      <c r="C5128" s="46"/>
      <c r="D5128" s="46"/>
    </row>
    <row r="5129">
      <c r="A5129" s="47">
        <v>45762.551782407405</v>
      </c>
      <c r="B5129" s="46">
        <v>2380.0</v>
      </c>
      <c r="C5129" s="46"/>
      <c r="D5129" s="46"/>
    </row>
    <row r="5130">
      <c r="A5130" s="47">
        <v>45762.556979166664</v>
      </c>
      <c r="B5130" s="46">
        <v>13720.0</v>
      </c>
      <c r="C5130" s="48" t="s">
        <v>4770</v>
      </c>
      <c r="D5130" s="48"/>
    </row>
    <row r="5131">
      <c r="A5131" s="47">
        <v>45762.559270833335</v>
      </c>
      <c r="B5131" s="46">
        <v>10300.0</v>
      </c>
      <c r="C5131" s="46"/>
      <c r="D5131" s="46"/>
    </row>
    <row r="5132">
      <c r="A5132" s="47">
        <v>45762.56092592593</v>
      </c>
      <c r="B5132" s="46">
        <v>9720.0</v>
      </c>
      <c r="C5132" s="46"/>
      <c r="D5132" s="46"/>
    </row>
    <row r="5133">
      <c r="A5133" s="47">
        <v>45762.56259259259</v>
      </c>
      <c r="B5133" s="46">
        <v>9860.0</v>
      </c>
      <c r="C5133" s="46"/>
      <c r="D5133" s="46"/>
    </row>
    <row r="5134">
      <c r="A5134" s="47">
        <v>45762.562951388885</v>
      </c>
      <c r="B5134" s="46">
        <v>4100.0</v>
      </c>
      <c r="C5134" s="48" t="s">
        <v>4035</v>
      </c>
      <c r="D5134" s="48"/>
    </row>
    <row r="5135">
      <c r="A5135" s="47">
        <v>45762.56831018518</v>
      </c>
      <c r="B5135" s="46">
        <v>2680.0</v>
      </c>
      <c r="C5135" s="48" t="s">
        <v>4035</v>
      </c>
      <c r="D5135" s="48"/>
    </row>
    <row r="5136">
      <c r="A5136" s="47">
        <v>45762.57268518519</v>
      </c>
      <c r="B5136" s="46">
        <v>20940.0</v>
      </c>
      <c r="C5136" s="46"/>
      <c r="D5136" s="46"/>
    </row>
    <row r="5137">
      <c r="A5137" s="47">
        <v>45762.57722222222</v>
      </c>
      <c r="B5137" s="46">
        <v>1960.0</v>
      </c>
      <c r="C5137" s="46"/>
      <c r="D5137" s="46"/>
    </row>
    <row r="5138">
      <c r="A5138" s="47">
        <v>45762.58130787037</v>
      </c>
      <c r="B5138" s="46">
        <v>1880.0</v>
      </c>
      <c r="C5138" s="46"/>
      <c r="D5138" s="46"/>
    </row>
    <row r="5139">
      <c r="A5139" s="47">
        <v>45762.5858912037</v>
      </c>
      <c r="B5139" s="46">
        <v>13420.0</v>
      </c>
      <c r="C5139" s="46"/>
      <c r="D5139" s="46"/>
    </row>
    <row r="5140">
      <c r="A5140" s="47">
        <v>45762.59478009259</v>
      </c>
      <c r="B5140" s="46">
        <v>9860.0</v>
      </c>
      <c r="C5140" s="46"/>
      <c r="D5140" s="46"/>
    </row>
    <row r="5141">
      <c r="A5141" s="47">
        <v>45762.60178240741</v>
      </c>
      <c r="B5141" s="46">
        <v>10600.0</v>
      </c>
      <c r="C5141" s="48" t="s">
        <v>4771</v>
      </c>
      <c r="D5141" s="48"/>
    </row>
    <row r="5142">
      <c r="A5142" s="47">
        <v>45762.607303240744</v>
      </c>
      <c r="B5142" s="46">
        <v>11440.0</v>
      </c>
      <c r="C5142" s="48" t="s">
        <v>4772</v>
      </c>
      <c r="D5142" s="48"/>
    </row>
    <row r="5143">
      <c r="A5143" s="47">
        <v>45762.60759259259</v>
      </c>
      <c r="B5143" s="46">
        <v>9380.0</v>
      </c>
      <c r="C5143" s="46"/>
      <c r="D5143" s="46"/>
    </row>
    <row r="5144">
      <c r="A5144" s="47">
        <v>45762.649976851855</v>
      </c>
      <c r="B5144" s="46">
        <v>11400.0</v>
      </c>
      <c r="C5144" s="48" t="s">
        <v>4155</v>
      </c>
      <c r="D5144" s="48"/>
    </row>
    <row r="5145">
      <c r="A5145" s="47">
        <v>45762.65710648148</v>
      </c>
      <c r="B5145" s="46">
        <v>11260.0</v>
      </c>
      <c r="C5145" s="46"/>
      <c r="D5145" s="46"/>
    </row>
    <row r="5146">
      <c r="A5146" s="47">
        <v>45762.65739583333</v>
      </c>
      <c r="B5146" s="46">
        <v>9540.0</v>
      </c>
      <c r="C5146" s="46"/>
      <c r="D5146" s="46"/>
    </row>
    <row r="5147">
      <c r="A5147" s="47">
        <v>45762.6621875</v>
      </c>
      <c r="B5147" s="46">
        <v>9380.0</v>
      </c>
      <c r="C5147" s="46"/>
      <c r="D5147" s="46"/>
    </row>
    <row r="5148">
      <c r="A5148" s="47">
        <v>45762.666238425925</v>
      </c>
      <c r="B5148" s="46">
        <v>11040.0</v>
      </c>
      <c r="C5148" s="46"/>
      <c r="D5148" s="46"/>
    </row>
    <row r="5149">
      <c r="A5149" s="47">
        <v>45762.67474537037</v>
      </c>
      <c r="B5149" s="46">
        <v>9280.0</v>
      </c>
      <c r="C5149" s="46"/>
      <c r="D5149" s="46"/>
    </row>
    <row r="5150">
      <c r="A5150" s="47">
        <v>45762.675104166665</v>
      </c>
      <c r="B5150" s="46">
        <v>16640.0</v>
      </c>
      <c r="C5150" s="46"/>
      <c r="D5150" s="46"/>
    </row>
    <row r="5151">
      <c r="A5151" s="47">
        <v>45762.6775</v>
      </c>
      <c r="B5151" s="46">
        <v>9260.0</v>
      </c>
      <c r="C5151" s="46"/>
      <c r="D5151" s="46"/>
    </row>
    <row r="5152">
      <c r="A5152" s="47">
        <v>45762.684652777774</v>
      </c>
      <c r="B5152" s="46">
        <v>12560.0</v>
      </c>
      <c r="C5152" s="48" t="s">
        <v>4569</v>
      </c>
      <c r="D5152" s="48"/>
    </row>
    <row r="5153">
      <c r="A5153" s="47">
        <v>45762.6847337963</v>
      </c>
      <c r="B5153" s="46">
        <v>2520.0</v>
      </c>
      <c r="C5153" s="46"/>
      <c r="D5153" s="46"/>
    </row>
    <row r="5154">
      <c r="A5154" s="47">
        <v>45762.68623842593</v>
      </c>
      <c r="B5154" s="46">
        <v>2480.0</v>
      </c>
      <c r="C5154" s="46"/>
      <c r="D5154" s="46"/>
    </row>
    <row r="5155">
      <c r="A5155" s="47">
        <v>45762.694189814814</v>
      </c>
      <c r="B5155" s="46">
        <v>12360.0</v>
      </c>
      <c r="C5155" s="46"/>
      <c r="D5155" s="46"/>
    </row>
    <row r="5156">
      <c r="A5156" s="47">
        <v>45762.70905092593</v>
      </c>
      <c r="B5156" s="46">
        <v>9280.0</v>
      </c>
      <c r="C5156" s="46"/>
      <c r="D5156" s="46"/>
    </row>
    <row r="5157">
      <c r="A5157" s="47">
        <v>45763.286203703705</v>
      </c>
      <c r="B5157" s="46">
        <v>9720.0</v>
      </c>
      <c r="C5157" s="46"/>
      <c r="D5157" s="46"/>
    </row>
    <row r="5158">
      <c r="A5158" s="47">
        <v>45763.28953703704</v>
      </c>
      <c r="B5158" s="46">
        <v>32460.0</v>
      </c>
      <c r="C5158" s="46"/>
      <c r="D5158" s="46"/>
    </row>
    <row r="5159">
      <c r="A5159" s="47">
        <v>45763.29951388889</v>
      </c>
      <c r="B5159" s="46">
        <v>10040.0</v>
      </c>
      <c r="C5159" s="46"/>
      <c r="D5159" s="46"/>
    </row>
    <row r="5160">
      <c r="A5160" s="47">
        <v>45763.30304398148</v>
      </c>
      <c r="B5160" s="46">
        <v>9860.0</v>
      </c>
      <c r="C5160" s="46"/>
      <c r="D5160" s="46"/>
    </row>
    <row r="5161">
      <c r="A5161" s="47">
        <v>45763.31650462963</v>
      </c>
      <c r="B5161" s="46">
        <v>10060.0</v>
      </c>
      <c r="C5161" s="46"/>
      <c r="D5161" s="46"/>
    </row>
    <row r="5162">
      <c r="A5162" s="47">
        <v>45763.334502314814</v>
      </c>
      <c r="B5162" s="46">
        <v>3940.0</v>
      </c>
      <c r="C5162" s="46"/>
      <c r="D5162" s="46"/>
    </row>
    <row r="5163">
      <c r="A5163" s="47">
        <v>45763.33671296296</v>
      </c>
      <c r="B5163" s="46">
        <v>3000.0</v>
      </c>
      <c r="C5163" s="48" t="s">
        <v>4031</v>
      </c>
      <c r="D5163" s="48"/>
    </row>
    <row r="5164">
      <c r="A5164" s="47">
        <v>45763.34050925926</v>
      </c>
      <c r="B5164" s="46">
        <v>13000.0</v>
      </c>
      <c r="C5164" s="48" t="s">
        <v>4759</v>
      </c>
      <c r="D5164" s="48"/>
    </row>
    <row r="5165">
      <c r="A5165" s="47">
        <v>45763.34175925926</v>
      </c>
      <c r="B5165" s="46">
        <v>2640.0</v>
      </c>
      <c r="C5165" s="46"/>
      <c r="D5165" s="46"/>
    </row>
    <row r="5166">
      <c r="A5166" s="47">
        <v>45763.34247685185</v>
      </c>
      <c r="B5166" s="46">
        <v>2740.0</v>
      </c>
      <c r="C5166" s="48" t="s">
        <v>4031</v>
      </c>
      <c r="D5166" s="48"/>
    </row>
    <row r="5167">
      <c r="A5167" s="47">
        <v>45763.34700231482</v>
      </c>
      <c r="B5167" s="46">
        <v>10440.0</v>
      </c>
      <c r="C5167" s="46"/>
      <c r="D5167" s="46"/>
    </row>
    <row r="5168">
      <c r="A5168" s="47">
        <v>45763.35293981482</v>
      </c>
      <c r="B5168" s="46">
        <v>3320.0</v>
      </c>
      <c r="C5168" s="46"/>
      <c r="D5168" s="46"/>
    </row>
    <row r="5169">
      <c r="A5169" s="47">
        <v>45763.35597222222</v>
      </c>
      <c r="B5169" s="46">
        <v>17180.0</v>
      </c>
      <c r="C5169" s="48" t="s">
        <v>4767</v>
      </c>
      <c r="D5169" s="48"/>
    </row>
    <row r="5170">
      <c r="A5170" s="47">
        <v>45763.35775462963</v>
      </c>
      <c r="B5170" s="46">
        <v>10580.0</v>
      </c>
      <c r="C5170" s="48" t="s">
        <v>4773</v>
      </c>
      <c r="D5170" s="48"/>
    </row>
    <row r="5171">
      <c r="A5171" s="47">
        <v>45763.36048611111</v>
      </c>
      <c r="B5171" s="46">
        <v>2760.0</v>
      </c>
      <c r="C5171" s="48" t="s">
        <v>4133</v>
      </c>
      <c r="D5171" s="48"/>
    </row>
    <row r="5172">
      <c r="A5172" s="47">
        <v>45763.365636574075</v>
      </c>
      <c r="B5172" s="46">
        <v>2420.0</v>
      </c>
      <c r="C5172" s="48" t="s">
        <v>4133</v>
      </c>
      <c r="D5172" s="48"/>
    </row>
    <row r="5173">
      <c r="A5173" s="47">
        <v>45763.366215277776</v>
      </c>
      <c r="B5173" s="46">
        <v>10440.0</v>
      </c>
      <c r="C5173" s="46"/>
      <c r="D5173" s="46"/>
    </row>
    <row r="5174">
      <c r="A5174" s="47">
        <v>45763.36686342592</v>
      </c>
      <c r="B5174" s="46">
        <v>10620.0</v>
      </c>
      <c r="C5174" s="46"/>
      <c r="D5174" s="46"/>
    </row>
    <row r="5175">
      <c r="A5175" s="47">
        <v>45763.37130787037</v>
      </c>
      <c r="B5175" s="46">
        <v>13680.0</v>
      </c>
      <c r="C5175" s="46"/>
      <c r="D5175" s="46"/>
    </row>
    <row r="5176">
      <c r="A5176" s="47">
        <v>45763.39157407408</v>
      </c>
      <c r="B5176" s="46">
        <v>25580.0</v>
      </c>
      <c r="C5176" s="46"/>
      <c r="D5176" s="46"/>
    </row>
    <row r="5177">
      <c r="A5177" s="47">
        <v>45763.39335648148</v>
      </c>
      <c r="B5177" s="46">
        <v>3860.0</v>
      </c>
      <c r="C5177" s="48" t="s">
        <v>4774</v>
      </c>
      <c r="D5177" s="48"/>
    </row>
    <row r="5178">
      <c r="A5178" s="47">
        <v>45763.406331018516</v>
      </c>
      <c r="B5178" s="46">
        <v>3260.0</v>
      </c>
      <c r="C5178" s="48" t="s">
        <v>4774</v>
      </c>
      <c r="D5178" s="48"/>
    </row>
    <row r="5179">
      <c r="A5179" s="47">
        <v>45763.411944444444</v>
      </c>
      <c r="B5179" s="46">
        <v>2780.0</v>
      </c>
      <c r="C5179" s="46"/>
      <c r="D5179" s="46"/>
    </row>
    <row r="5180">
      <c r="A5180" s="47">
        <v>45763.412777777776</v>
      </c>
      <c r="B5180" s="46">
        <v>15940.0</v>
      </c>
      <c r="C5180" s="48" t="s">
        <v>4775</v>
      </c>
      <c r="D5180" s="48"/>
    </row>
    <row r="5181">
      <c r="A5181" s="47">
        <v>45763.41706018519</v>
      </c>
      <c r="B5181" s="46">
        <v>9860.0</v>
      </c>
      <c r="C5181" s="46"/>
      <c r="D5181" s="46"/>
    </row>
    <row r="5182">
      <c r="A5182" s="47">
        <v>45763.41824074074</v>
      </c>
      <c r="B5182" s="46">
        <v>9860.0</v>
      </c>
      <c r="C5182" s="46"/>
      <c r="D5182" s="46"/>
    </row>
    <row r="5183">
      <c r="A5183" s="47">
        <v>45763.42246527778</v>
      </c>
      <c r="B5183" s="46">
        <v>10740.0</v>
      </c>
      <c r="C5183" s="48" t="s">
        <v>4776</v>
      </c>
      <c r="D5183" s="48"/>
    </row>
    <row r="5184">
      <c r="A5184" s="47">
        <v>45763.426157407404</v>
      </c>
      <c r="B5184" s="46">
        <v>9820.0</v>
      </c>
      <c r="C5184" s="46"/>
      <c r="D5184" s="46"/>
    </row>
    <row r="5185">
      <c r="A5185" s="47">
        <v>45763.42728009259</v>
      </c>
      <c r="B5185" s="46">
        <v>4340.0</v>
      </c>
      <c r="C5185" s="48" t="s">
        <v>4035</v>
      </c>
      <c r="D5185" s="48"/>
    </row>
    <row r="5186">
      <c r="A5186" s="47">
        <v>45763.42857638889</v>
      </c>
      <c r="B5186" s="46">
        <v>11980.0</v>
      </c>
      <c r="C5186" s="46"/>
      <c r="D5186" s="46"/>
    </row>
    <row r="5187">
      <c r="A5187" s="47">
        <v>45763.4287962963</v>
      </c>
      <c r="B5187" s="46">
        <v>10360.0</v>
      </c>
      <c r="C5187" s="46"/>
      <c r="D5187" s="46"/>
    </row>
    <row r="5188">
      <c r="A5188" s="47">
        <v>45763.430914351855</v>
      </c>
      <c r="B5188" s="46">
        <v>2700.0</v>
      </c>
      <c r="C5188" s="48" t="s">
        <v>4036</v>
      </c>
      <c r="D5188" s="48"/>
    </row>
    <row r="5189">
      <c r="A5189" s="47">
        <v>45763.43951388889</v>
      </c>
      <c r="B5189" s="46">
        <v>10440.0</v>
      </c>
      <c r="C5189" s="46"/>
      <c r="D5189" s="46"/>
    </row>
    <row r="5190">
      <c r="A5190" s="47">
        <v>45763.460023148145</v>
      </c>
      <c r="B5190" s="46">
        <v>3820.0</v>
      </c>
      <c r="C5190" s="46"/>
      <c r="D5190" s="46"/>
    </row>
    <row r="5191">
      <c r="A5191" s="47">
        <v>45763.46758101852</v>
      </c>
      <c r="B5191" s="46">
        <v>13680.0</v>
      </c>
      <c r="C5191" s="46"/>
      <c r="D5191" s="46"/>
    </row>
    <row r="5192">
      <c r="A5192" s="47">
        <v>45763.476793981485</v>
      </c>
      <c r="B5192" s="46">
        <v>14860.0</v>
      </c>
      <c r="C5192" s="48" t="s">
        <v>4630</v>
      </c>
      <c r="D5192" s="48"/>
    </row>
    <row r="5193">
      <c r="A5193" s="47">
        <v>45763.47800925926</v>
      </c>
      <c r="B5193" s="46">
        <v>2920.0</v>
      </c>
      <c r="C5193" s="48" t="s">
        <v>744</v>
      </c>
      <c r="D5193" s="48"/>
    </row>
    <row r="5194">
      <c r="A5194" s="47">
        <v>45763.482141203705</v>
      </c>
      <c r="B5194" s="46">
        <v>2620.0</v>
      </c>
      <c r="C5194" s="46"/>
      <c r="D5194" s="46"/>
    </row>
    <row r="5195">
      <c r="A5195" s="47">
        <v>45763.4831712963</v>
      </c>
      <c r="B5195" s="46">
        <v>18600.0</v>
      </c>
      <c r="C5195" s="48" t="s">
        <v>4128</v>
      </c>
      <c r="D5195" s="48"/>
    </row>
    <row r="5196">
      <c r="A5196" s="47">
        <v>45763.48473379629</v>
      </c>
      <c r="B5196" s="46">
        <v>12160.0</v>
      </c>
      <c r="C5196" s="48" t="s">
        <v>4777</v>
      </c>
      <c r="D5196" s="48"/>
    </row>
    <row r="5197">
      <c r="A5197" s="47">
        <v>45763.48538194445</v>
      </c>
      <c r="B5197" s="46">
        <v>31840.0</v>
      </c>
      <c r="C5197" s="46"/>
      <c r="D5197" s="46"/>
    </row>
    <row r="5198">
      <c r="A5198" s="47">
        <v>45763.485555555555</v>
      </c>
      <c r="B5198" s="46">
        <v>9880.0</v>
      </c>
      <c r="C5198" s="46"/>
      <c r="D5198" s="46"/>
    </row>
    <row r="5199">
      <c r="A5199" s="47">
        <v>45763.488900462966</v>
      </c>
      <c r="B5199" s="46">
        <v>10240.0</v>
      </c>
      <c r="C5199" s="46"/>
      <c r="D5199" s="46"/>
    </row>
    <row r="5200">
      <c r="A5200" s="47">
        <v>45763.49586805556</v>
      </c>
      <c r="B5200" s="46">
        <v>2920.0</v>
      </c>
      <c r="C5200" s="46"/>
      <c r="D5200" s="46"/>
    </row>
    <row r="5201">
      <c r="A5201" s="47">
        <v>45763.49784722222</v>
      </c>
      <c r="B5201" s="46">
        <v>3120.0</v>
      </c>
      <c r="C5201" s="48" t="s">
        <v>4778</v>
      </c>
      <c r="D5201" s="48"/>
    </row>
    <row r="5202">
      <c r="A5202" s="47">
        <v>45763.49980324074</v>
      </c>
      <c r="B5202" s="46">
        <v>2780.0</v>
      </c>
      <c r="C5202" s="46"/>
      <c r="D5202" s="46"/>
    </row>
    <row r="5203">
      <c r="A5203" s="47">
        <v>45763.50486111111</v>
      </c>
      <c r="B5203" s="46">
        <v>2940.0</v>
      </c>
      <c r="C5203" s="46"/>
      <c r="D5203" s="46"/>
    </row>
    <row r="5204">
      <c r="A5204" s="47">
        <v>45763.50912037037</v>
      </c>
      <c r="B5204" s="46">
        <v>10920.0</v>
      </c>
      <c r="C5204" s="48" t="s">
        <v>4779</v>
      </c>
      <c r="D5204" s="48"/>
    </row>
    <row r="5205">
      <c r="A5205" s="47">
        <v>45763.51226851852</v>
      </c>
      <c r="B5205" s="46">
        <v>9800.0</v>
      </c>
      <c r="C5205" s="46"/>
      <c r="D5205" s="46"/>
    </row>
    <row r="5206">
      <c r="A5206" s="47">
        <v>45763.519837962966</v>
      </c>
      <c r="B5206" s="46">
        <v>19200.0</v>
      </c>
      <c r="C5206" s="48" t="s">
        <v>4091</v>
      </c>
      <c r="D5206" s="48"/>
    </row>
    <row r="5207">
      <c r="A5207" s="47">
        <v>45763.53545138889</v>
      </c>
      <c r="B5207" s="46">
        <v>36200.0</v>
      </c>
      <c r="C5207" s="46"/>
      <c r="D5207" s="46"/>
    </row>
    <row r="5208">
      <c r="A5208" s="47">
        <v>45763.54108796296</v>
      </c>
      <c r="B5208" s="46">
        <v>2520.0</v>
      </c>
      <c r="C5208" s="46"/>
      <c r="D5208" s="46"/>
    </row>
    <row r="5209">
      <c r="A5209" s="47">
        <v>45763.54424768518</v>
      </c>
      <c r="B5209" s="46">
        <v>2460.0</v>
      </c>
      <c r="C5209" s="46"/>
      <c r="D5209" s="46"/>
    </row>
    <row r="5210">
      <c r="A5210" s="47">
        <v>45763.57162037037</v>
      </c>
      <c r="B5210" s="46">
        <v>9540.0</v>
      </c>
      <c r="C5210" s="46"/>
      <c r="D5210" s="46"/>
    </row>
    <row r="5211">
      <c r="A5211" s="47">
        <v>45763.57703703704</v>
      </c>
      <c r="B5211" s="46">
        <v>10560.0</v>
      </c>
      <c r="C5211" s="48" t="s">
        <v>196</v>
      </c>
      <c r="D5211" s="48"/>
    </row>
    <row r="5212">
      <c r="A5212" s="47">
        <v>45763.5831712963</v>
      </c>
      <c r="B5212" s="46">
        <v>10020.0</v>
      </c>
      <c r="C5212" s="46"/>
      <c r="D5212" s="46"/>
    </row>
    <row r="5213">
      <c r="A5213" s="47">
        <v>45763.5853125</v>
      </c>
      <c r="B5213" s="46">
        <v>11240.0</v>
      </c>
      <c r="C5213" s="48" t="s">
        <v>4780</v>
      </c>
      <c r="D5213" s="48"/>
    </row>
    <row r="5214">
      <c r="A5214" s="47">
        <v>45763.5893287037</v>
      </c>
      <c r="B5214" s="46">
        <v>9440.0</v>
      </c>
      <c r="C5214" s="46"/>
      <c r="D5214" s="46"/>
    </row>
    <row r="5215">
      <c r="A5215" s="47">
        <v>45763.59142361111</v>
      </c>
      <c r="B5215" s="46">
        <v>15200.0</v>
      </c>
      <c r="C5215" s="48" t="s">
        <v>4414</v>
      </c>
      <c r="D5215" s="48"/>
    </row>
    <row r="5216">
      <c r="A5216" s="47">
        <v>45763.59153935185</v>
      </c>
      <c r="B5216" s="46">
        <v>2840.0</v>
      </c>
      <c r="C5216" s="46"/>
      <c r="D5216" s="46"/>
    </row>
    <row r="5217">
      <c r="A5217" s="47">
        <v>45763.59725694444</v>
      </c>
      <c r="B5217" s="46">
        <v>9400.0</v>
      </c>
      <c r="C5217" s="46"/>
      <c r="D5217" s="46"/>
    </row>
    <row r="5218">
      <c r="A5218" s="47">
        <v>45763.60202546296</v>
      </c>
      <c r="B5218" s="46">
        <v>2820.0</v>
      </c>
      <c r="C5218" s="46"/>
      <c r="D5218" s="46"/>
    </row>
    <row r="5219">
      <c r="A5219" s="47">
        <v>45763.61966435185</v>
      </c>
      <c r="B5219" s="46">
        <v>10580.0</v>
      </c>
      <c r="C5219" s="48" t="s">
        <v>4781</v>
      </c>
      <c r="D5219" s="48"/>
    </row>
    <row r="5220">
      <c r="A5220" s="47">
        <v>45763.62372685185</v>
      </c>
      <c r="B5220" s="46">
        <v>12000.0</v>
      </c>
      <c r="C5220" s="48" t="s">
        <v>4303</v>
      </c>
      <c r="D5220" s="48"/>
    </row>
    <row r="5221">
      <c r="A5221" s="47">
        <v>45763.629895833335</v>
      </c>
      <c r="B5221" s="46">
        <v>9520.0</v>
      </c>
      <c r="C5221" s="46"/>
      <c r="D5221" s="46"/>
    </row>
    <row r="5222">
      <c r="A5222" s="47">
        <v>45763.6328125</v>
      </c>
      <c r="B5222" s="46">
        <v>9420.0</v>
      </c>
      <c r="C5222" s="46"/>
      <c r="D5222" s="46"/>
    </row>
    <row r="5223">
      <c r="A5223" s="47">
        <v>45763.63993055555</v>
      </c>
      <c r="B5223" s="46">
        <v>3200.0</v>
      </c>
      <c r="C5223" s="48" t="s">
        <v>4112</v>
      </c>
      <c r="D5223" s="48"/>
    </row>
    <row r="5224">
      <c r="A5224" s="47">
        <v>45763.64063657408</v>
      </c>
      <c r="B5224" s="46">
        <v>13820.0</v>
      </c>
      <c r="C5224" s="46"/>
      <c r="D5224" s="46"/>
    </row>
    <row r="5225">
      <c r="A5225" s="47">
        <v>45763.6437037037</v>
      </c>
      <c r="B5225" s="46">
        <v>2500.0</v>
      </c>
      <c r="C5225" s="46"/>
      <c r="D5225" s="46"/>
    </row>
    <row r="5226">
      <c r="A5226" s="47">
        <v>45763.65659722222</v>
      </c>
      <c r="B5226" s="46">
        <v>12180.0</v>
      </c>
      <c r="C5226" s="48" t="s">
        <v>4010</v>
      </c>
      <c r="D5226" s="48"/>
    </row>
    <row r="5227">
      <c r="A5227" s="47">
        <v>45763.657060185185</v>
      </c>
      <c r="B5227" s="46">
        <v>11120.0</v>
      </c>
      <c r="C5227" s="48" t="s">
        <v>4660</v>
      </c>
      <c r="D5227" s="48"/>
    </row>
    <row r="5228">
      <c r="A5228" s="47">
        <v>45763.664502314816</v>
      </c>
      <c r="B5228" s="46">
        <v>9380.0</v>
      </c>
      <c r="C5228" s="46"/>
      <c r="D5228" s="46"/>
    </row>
    <row r="5229">
      <c r="A5229" s="47">
        <v>45763.668344907404</v>
      </c>
      <c r="B5229" s="46">
        <v>1920.0</v>
      </c>
      <c r="C5229" s="46"/>
      <c r="D5229" s="46"/>
    </row>
    <row r="5230">
      <c r="A5230" s="47">
        <v>45763.67155092592</v>
      </c>
      <c r="B5230" s="46">
        <v>1860.0</v>
      </c>
      <c r="C5230" s="46"/>
      <c r="D5230" s="46"/>
    </row>
    <row r="5231">
      <c r="A5231" s="47">
        <v>45763.68855324074</v>
      </c>
      <c r="B5231" s="46">
        <v>2600.0</v>
      </c>
      <c r="C5231" s="46"/>
      <c r="D5231" s="46"/>
    </row>
    <row r="5232">
      <c r="A5232" s="47">
        <v>45763.689930555556</v>
      </c>
      <c r="B5232" s="46">
        <v>14480.0</v>
      </c>
      <c r="C5232" s="48" t="s">
        <v>4782</v>
      </c>
      <c r="D5232" s="48"/>
    </row>
    <row r="5233">
      <c r="A5233" s="47">
        <v>45763.69125</v>
      </c>
      <c r="B5233" s="46">
        <v>2560.0</v>
      </c>
      <c r="C5233" s="46"/>
      <c r="D5233" s="46"/>
    </row>
    <row r="5234">
      <c r="A5234" s="47">
        <v>45763.698125</v>
      </c>
      <c r="B5234" s="46">
        <v>9520.0</v>
      </c>
      <c r="C5234" s="46"/>
      <c r="D5234" s="46"/>
    </row>
    <row r="5235">
      <c r="A5235" s="47">
        <v>45763.7028125</v>
      </c>
      <c r="B5235" s="46">
        <v>10800.0</v>
      </c>
      <c r="C5235" s="48" t="s">
        <v>4037</v>
      </c>
      <c r="D5235" s="48"/>
    </row>
    <row r="5236">
      <c r="A5236" s="47">
        <v>45763.70599537037</v>
      </c>
      <c r="B5236" s="46">
        <v>10120.0</v>
      </c>
      <c r="C5236" s="46"/>
      <c r="D5236" s="46"/>
    </row>
    <row r="5237">
      <c r="A5237" s="47">
        <v>45763.70746527778</v>
      </c>
      <c r="B5237" s="46">
        <v>10640.0</v>
      </c>
      <c r="C5237" s="46"/>
      <c r="D5237" s="46"/>
    </row>
    <row r="5238">
      <c r="A5238" s="47">
        <v>45763.715474537035</v>
      </c>
      <c r="B5238" s="46">
        <v>9500.0</v>
      </c>
      <c r="C5238" s="46"/>
      <c r="D5238" s="46"/>
    </row>
    <row r="5239">
      <c r="A5239" s="47">
        <v>45763.72484953704</v>
      </c>
      <c r="B5239" s="46">
        <v>2660.0</v>
      </c>
      <c r="C5239" s="46"/>
      <c r="D5239" s="46"/>
    </row>
    <row r="5240">
      <c r="A5240" s="47">
        <v>45764.28052083333</v>
      </c>
      <c r="B5240" s="46">
        <v>9540.0</v>
      </c>
      <c r="C5240" s="46"/>
      <c r="D5240" s="46"/>
    </row>
    <row r="5241">
      <c r="A5241" s="47">
        <v>45764.28372685185</v>
      </c>
      <c r="B5241" s="46">
        <v>9960.0</v>
      </c>
      <c r="C5241" s="46"/>
      <c r="D5241" s="46"/>
    </row>
    <row r="5242">
      <c r="A5242" s="47">
        <v>45764.28508101852</v>
      </c>
      <c r="B5242" s="46">
        <v>9940.0</v>
      </c>
      <c r="C5242" s="46"/>
      <c r="D5242" s="46"/>
    </row>
    <row r="5243">
      <c r="A5243" s="47">
        <v>45764.29047453704</v>
      </c>
      <c r="B5243" s="46">
        <v>32280.0</v>
      </c>
      <c r="C5243" s="46"/>
      <c r="D5243" s="46"/>
    </row>
    <row r="5244">
      <c r="A5244" s="47">
        <v>45764.29172453703</v>
      </c>
      <c r="B5244" s="46">
        <v>11100.0</v>
      </c>
      <c r="C5244" s="46"/>
      <c r="D5244" s="46"/>
    </row>
    <row r="5245">
      <c r="A5245" s="47">
        <v>45764.31679398148</v>
      </c>
      <c r="B5245" s="46">
        <v>12380.0</v>
      </c>
      <c r="C5245" s="46"/>
      <c r="D5245" s="46"/>
    </row>
    <row r="5246">
      <c r="A5246" s="47">
        <v>45764.328252314815</v>
      </c>
      <c r="B5246" s="46">
        <v>18400.0</v>
      </c>
      <c r="C5246" s="46"/>
      <c r="D5246" s="46"/>
    </row>
    <row r="5247">
      <c r="A5247" s="47">
        <v>45764.32850694445</v>
      </c>
      <c r="B5247" s="46">
        <v>9520.0</v>
      </c>
      <c r="C5247" s="46"/>
      <c r="D5247" s="46"/>
    </row>
    <row r="5248">
      <c r="A5248" s="47">
        <v>45764.333958333336</v>
      </c>
      <c r="B5248" s="46">
        <v>9400.0</v>
      </c>
      <c r="C5248" s="46"/>
      <c r="D5248" s="46"/>
    </row>
    <row r="5249">
      <c r="A5249" s="47">
        <v>45764.335486111115</v>
      </c>
      <c r="B5249" s="46">
        <v>3500.0</v>
      </c>
      <c r="C5249" s="48" t="s">
        <v>4217</v>
      </c>
      <c r="D5249" s="48"/>
    </row>
    <row r="5250">
      <c r="A5250" s="47">
        <v>45764.35025462963</v>
      </c>
      <c r="B5250" s="46">
        <v>3740.0</v>
      </c>
      <c r="C5250" s="48" t="s">
        <v>4194</v>
      </c>
      <c r="D5250" s="48"/>
    </row>
    <row r="5251">
      <c r="A5251" s="47">
        <v>45764.35625</v>
      </c>
      <c r="B5251" s="46">
        <v>2280.0</v>
      </c>
      <c r="C5251" s="48" t="s">
        <v>3981</v>
      </c>
      <c r="D5251" s="48"/>
    </row>
    <row r="5252">
      <c r="A5252" s="47">
        <v>45764.35972222222</v>
      </c>
      <c r="B5252" s="46">
        <v>13720.0</v>
      </c>
      <c r="C5252" s="46"/>
      <c r="D5252" s="46"/>
    </row>
    <row r="5253">
      <c r="A5253" s="47">
        <v>45764.37018518519</v>
      </c>
      <c r="B5253" s="46">
        <v>2580.0</v>
      </c>
      <c r="C5253" s="48" t="s">
        <v>4237</v>
      </c>
      <c r="D5253" s="48"/>
    </row>
    <row r="5254">
      <c r="A5254" s="47">
        <v>45764.37364583334</v>
      </c>
      <c r="B5254" s="46">
        <v>3560.0</v>
      </c>
      <c r="C5254" s="48" t="s">
        <v>4783</v>
      </c>
      <c r="D5254" s="48"/>
    </row>
    <row r="5255">
      <c r="A5255" s="47">
        <v>45764.380277777775</v>
      </c>
      <c r="B5255" s="46">
        <v>32520.0</v>
      </c>
      <c r="C5255" s="46"/>
      <c r="D5255" s="46"/>
    </row>
    <row r="5256">
      <c r="A5256" s="47">
        <v>45764.389710648145</v>
      </c>
      <c r="B5256" s="46">
        <v>10480.0</v>
      </c>
      <c r="C5256" s="46"/>
      <c r="D5256" s="46"/>
    </row>
    <row r="5257">
      <c r="A5257" s="47">
        <v>45764.400972222225</v>
      </c>
      <c r="B5257" s="46">
        <v>14520.0</v>
      </c>
      <c r="C5257" s="46"/>
      <c r="D5257" s="46"/>
    </row>
    <row r="5258">
      <c r="A5258" s="47">
        <v>45764.402141203704</v>
      </c>
      <c r="B5258" s="46">
        <v>2540.0</v>
      </c>
      <c r="C5258" s="46"/>
      <c r="D5258" s="46"/>
    </row>
    <row r="5259">
      <c r="A5259" s="47">
        <v>45764.405810185184</v>
      </c>
      <c r="B5259" s="46">
        <v>2500.0</v>
      </c>
      <c r="C5259" s="46"/>
      <c r="D5259" s="46"/>
    </row>
    <row r="5260">
      <c r="A5260" s="47">
        <v>45764.41159722222</v>
      </c>
      <c r="B5260" s="46">
        <v>10500.0</v>
      </c>
      <c r="C5260" s="46"/>
      <c r="D5260" s="46"/>
    </row>
    <row r="5261">
      <c r="A5261" s="47">
        <v>45764.41203703704</v>
      </c>
      <c r="B5261" s="46">
        <v>12280.0</v>
      </c>
      <c r="C5261" s="46"/>
      <c r="D5261" s="46"/>
    </row>
    <row r="5262">
      <c r="A5262" s="47">
        <v>45764.41300925926</v>
      </c>
      <c r="B5262" s="46">
        <v>2740.0</v>
      </c>
      <c r="C5262" s="46"/>
      <c r="D5262" s="46"/>
    </row>
    <row r="5263">
      <c r="A5263" s="47">
        <v>45764.425162037034</v>
      </c>
      <c r="B5263" s="46">
        <v>9520.0</v>
      </c>
      <c r="C5263" s="46"/>
      <c r="D5263" s="46"/>
    </row>
    <row r="5264">
      <c r="A5264" s="47">
        <v>45764.46435185185</v>
      </c>
      <c r="B5264" s="46">
        <v>13720.0</v>
      </c>
      <c r="C5264" s="46"/>
      <c r="D5264" s="46"/>
    </row>
    <row r="5265">
      <c r="A5265" s="47">
        <v>45764.46834490741</v>
      </c>
      <c r="B5265" s="46">
        <v>10620.0</v>
      </c>
      <c r="C5265" s="46"/>
      <c r="D5265" s="46"/>
    </row>
    <row r="5266">
      <c r="A5266" s="47">
        <v>45764.47319444444</v>
      </c>
      <c r="B5266" s="46">
        <v>10100.0</v>
      </c>
      <c r="C5266" s="46"/>
      <c r="D5266" s="46"/>
    </row>
    <row r="5267">
      <c r="A5267" s="47">
        <v>45764.47835648148</v>
      </c>
      <c r="B5267" s="46">
        <v>32080.0</v>
      </c>
      <c r="C5267" s="46"/>
      <c r="D5267" s="46"/>
    </row>
    <row r="5268">
      <c r="A5268" s="47">
        <v>45764.495150462964</v>
      </c>
      <c r="B5268" s="46">
        <v>10940.0</v>
      </c>
      <c r="C5268" s="46"/>
      <c r="D5268" s="46"/>
    </row>
    <row r="5269">
      <c r="A5269" s="47">
        <v>45764.49662037037</v>
      </c>
      <c r="B5269" s="46">
        <v>4400.0</v>
      </c>
      <c r="C5269" s="48" t="s">
        <v>4784</v>
      </c>
      <c r="D5269" s="48"/>
    </row>
    <row r="5270">
      <c r="A5270" s="47">
        <v>45764.498344907406</v>
      </c>
      <c r="B5270" s="46">
        <v>8780.0</v>
      </c>
      <c r="C5270" s="46"/>
      <c r="D5270" s="46"/>
    </row>
    <row r="5271">
      <c r="A5271" s="47">
        <v>45764.50273148148</v>
      </c>
      <c r="B5271" s="46">
        <v>3180.0</v>
      </c>
      <c r="C5271" s="46"/>
      <c r="D5271" s="46"/>
    </row>
    <row r="5272">
      <c r="A5272" s="47">
        <v>45764.50346064815</v>
      </c>
      <c r="B5272" s="46">
        <v>7580.0</v>
      </c>
      <c r="C5272" s="46"/>
      <c r="D5272" s="46"/>
    </row>
    <row r="5273">
      <c r="A5273" s="47">
        <v>45764.50357638889</v>
      </c>
      <c r="B5273" s="46">
        <v>9860.0</v>
      </c>
      <c r="C5273" s="46"/>
      <c r="D5273" s="46"/>
    </row>
    <row r="5274">
      <c r="A5274" s="47">
        <v>45764.51055555556</v>
      </c>
      <c r="B5274" s="46">
        <v>2920.0</v>
      </c>
      <c r="C5274" s="46"/>
      <c r="D5274" s="46"/>
    </row>
    <row r="5275">
      <c r="A5275" s="47">
        <v>45764.528344907405</v>
      </c>
      <c r="B5275" s="46">
        <v>11120.0</v>
      </c>
      <c r="C5275" s="46"/>
      <c r="D5275" s="46"/>
    </row>
    <row r="5276">
      <c r="A5276" s="47">
        <v>45764.52898148148</v>
      </c>
      <c r="B5276" s="46">
        <v>3480.0</v>
      </c>
      <c r="C5276" s="46"/>
      <c r="D5276" s="46"/>
    </row>
    <row r="5277">
      <c r="A5277" s="47">
        <v>45764.53159722222</v>
      </c>
      <c r="B5277" s="46">
        <v>3180.0</v>
      </c>
      <c r="C5277" s="46"/>
      <c r="D5277" s="46"/>
    </row>
    <row r="5278">
      <c r="A5278" s="47">
        <v>45764.53707175926</v>
      </c>
      <c r="B5278" s="46">
        <v>4240.0</v>
      </c>
      <c r="C5278" s="46"/>
      <c r="D5278" s="46"/>
    </row>
    <row r="5279">
      <c r="A5279" s="47">
        <v>45764.53784722222</v>
      </c>
      <c r="B5279" s="46">
        <v>3040.0</v>
      </c>
      <c r="C5279" s="46"/>
      <c r="D5279" s="46"/>
    </row>
    <row r="5280">
      <c r="A5280" s="47">
        <v>45764.53983796296</v>
      </c>
      <c r="B5280" s="46">
        <v>3000.0</v>
      </c>
      <c r="C5280" s="46"/>
      <c r="D5280" s="46"/>
    </row>
    <row r="5281">
      <c r="A5281" s="47">
        <v>45764.543599537035</v>
      </c>
      <c r="B5281" s="46">
        <v>2700.0</v>
      </c>
      <c r="C5281" s="46"/>
      <c r="D5281" s="46"/>
    </row>
    <row r="5282">
      <c r="A5282" s="47">
        <v>45764.54497685185</v>
      </c>
      <c r="B5282" s="46">
        <v>2700.0</v>
      </c>
      <c r="C5282" s="46"/>
      <c r="D5282" s="46"/>
    </row>
    <row r="5283">
      <c r="A5283" s="47">
        <v>45764.56092592593</v>
      </c>
      <c r="B5283" s="46">
        <v>11440.0</v>
      </c>
      <c r="C5283" s="46"/>
      <c r="D5283" s="46"/>
    </row>
    <row r="5284">
      <c r="A5284" s="47">
        <v>45764.56459490741</v>
      </c>
      <c r="B5284" s="46">
        <v>3420.0</v>
      </c>
      <c r="C5284" s="46"/>
      <c r="D5284" s="46"/>
    </row>
    <row r="5285">
      <c r="A5285" s="47">
        <v>45764.5678587963</v>
      </c>
      <c r="B5285" s="46">
        <v>2640.0</v>
      </c>
      <c r="C5285" s="46"/>
      <c r="D5285" s="46"/>
    </row>
    <row r="5286">
      <c r="A5286" s="47">
        <v>45764.56862268518</v>
      </c>
      <c r="B5286" s="46">
        <v>10020.0</v>
      </c>
      <c r="C5286" s="46"/>
      <c r="D5286" s="46"/>
    </row>
    <row r="5287">
      <c r="A5287" s="47">
        <v>45764.59358796296</v>
      </c>
      <c r="B5287" s="46">
        <v>13720.0</v>
      </c>
      <c r="C5287" s="46"/>
      <c r="D5287" s="46"/>
    </row>
    <row r="5288">
      <c r="A5288" s="47">
        <v>45764.607881944445</v>
      </c>
      <c r="B5288" s="46">
        <v>11920.0</v>
      </c>
      <c r="C5288" s="46"/>
      <c r="D5288" s="46"/>
    </row>
    <row r="5289">
      <c r="A5289" s="47">
        <v>45764.608668981484</v>
      </c>
      <c r="B5289" s="46">
        <v>10240.0</v>
      </c>
      <c r="C5289" s="46"/>
      <c r="D5289" s="46"/>
    </row>
    <row r="5290">
      <c r="A5290" s="47">
        <v>45764.6090625</v>
      </c>
      <c r="B5290" s="46">
        <v>31700.0</v>
      </c>
      <c r="C5290" s="46"/>
      <c r="D5290" s="46"/>
    </row>
    <row r="5291">
      <c r="A5291" s="47">
        <v>45764.60953703704</v>
      </c>
      <c r="B5291" s="46">
        <v>12380.0</v>
      </c>
      <c r="C5291" s="46"/>
      <c r="D5291" s="46"/>
    </row>
    <row r="5292">
      <c r="A5292" s="47">
        <v>45764.61479166667</v>
      </c>
      <c r="B5292" s="46">
        <v>11420.0</v>
      </c>
      <c r="C5292" s="46"/>
      <c r="D5292" s="46"/>
    </row>
    <row r="5293">
      <c r="A5293" s="47">
        <v>45764.61717592592</v>
      </c>
      <c r="B5293" s="46">
        <v>9280.0</v>
      </c>
      <c r="C5293" s="46"/>
      <c r="D5293" s="46"/>
    </row>
    <row r="5294">
      <c r="A5294" s="47">
        <v>45764.62113425926</v>
      </c>
      <c r="B5294" s="46">
        <v>5860.0</v>
      </c>
      <c r="C5294" s="46"/>
      <c r="D5294" s="46"/>
    </row>
    <row r="5295">
      <c r="A5295" s="47">
        <v>45764.62127314815</v>
      </c>
      <c r="B5295" s="46">
        <v>9900.0</v>
      </c>
      <c r="C5295" s="46"/>
      <c r="D5295" s="46"/>
    </row>
    <row r="5296">
      <c r="A5296" s="47">
        <v>45764.628287037034</v>
      </c>
      <c r="B5296" s="46">
        <v>10880.0</v>
      </c>
      <c r="C5296" s="46"/>
      <c r="D5296" s="46"/>
    </row>
    <row r="5297">
      <c r="A5297" s="47">
        <v>45764.63564814815</v>
      </c>
      <c r="B5297" s="46">
        <v>10140.0</v>
      </c>
      <c r="C5297" s="46"/>
      <c r="D5297" s="46"/>
    </row>
    <row r="5298">
      <c r="A5298" s="47">
        <v>45764.65246527778</v>
      </c>
      <c r="B5298" s="46">
        <v>10520.0</v>
      </c>
      <c r="C5298" s="46"/>
      <c r="D5298" s="46"/>
    </row>
    <row r="5299">
      <c r="A5299" s="47">
        <v>45764.65621527778</v>
      </c>
      <c r="B5299" s="46">
        <v>2700.0</v>
      </c>
      <c r="C5299" s="46"/>
      <c r="D5299" s="46"/>
    </row>
    <row r="5300">
      <c r="A5300" s="47">
        <v>45764.657476851855</v>
      </c>
      <c r="B5300" s="46">
        <v>8760.0</v>
      </c>
      <c r="C5300" s="46"/>
      <c r="D5300" s="46"/>
    </row>
    <row r="5301">
      <c r="A5301" s="47">
        <v>45764.665625</v>
      </c>
      <c r="B5301" s="46">
        <v>12160.0</v>
      </c>
      <c r="C5301" s="46"/>
      <c r="D5301" s="46"/>
    </row>
    <row r="5302">
      <c r="A5302" s="47">
        <v>45764.665810185186</v>
      </c>
      <c r="B5302" s="46">
        <v>3440.0</v>
      </c>
      <c r="C5302" s="46"/>
      <c r="D5302" s="46"/>
    </row>
    <row r="5303">
      <c r="A5303" s="47">
        <v>45764.66600694445</v>
      </c>
      <c r="B5303" s="46">
        <v>2300.0</v>
      </c>
      <c r="C5303" s="46"/>
      <c r="D5303" s="46"/>
    </row>
    <row r="5304">
      <c r="A5304" s="47">
        <v>45764.67068287037</v>
      </c>
      <c r="B5304" s="46">
        <v>14080.0</v>
      </c>
      <c r="C5304" s="46"/>
      <c r="D5304" s="46"/>
    </row>
    <row r="5305">
      <c r="A5305" s="47">
        <v>45764.67101851852</v>
      </c>
      <c r="B5305" s="46">
        <v>9300.0</v>
      </c>
      <c r="C5305" s="46"/>
      <c r="D5305" s="46"/>
    </row>
    <row r="5306">
      <c r="A5306" s="47">
        <v>45764.6716087963</v>
      </c>
      <c r="B5306" s="46">
        <v>3440.0</v>
      </c>
      <c r="C5306" s="46"/>
      <c r="D5306" s="46"/>
    </row>
    <row r="5307">
      <c r="A5307" s="47">
        <v>45764.67599537037</v>
      </c>
      <c r="B5307" s="46">
        <v>15240.0</v>
      </c>
      <c r="C5307" s="46"/>
      <c r="D5307" s="46"/>
    </row>
    <row r="5308">
      <c r="A5308" s="47">
        <v>45764.677511574075</v>
      </c>
      <c r="B5308" s="46">
        <v>9620.0</v>
      </c>
      <c r="C5308" s="46"/>
      <c r="D5308" s="46"/>
    </row>
    <row r="5309">
      <c r="A5309" s="47">
        <v>45764.68592592593</v>
      </c>
      <c r="B5309" s="46">
        <v>13680.0</v>
      </c>
      <c r="C5309" s="46"/>
      <c r="D5309" s="46"/>
    </row>
    <row r="5310">
      <c r="A5310" s="47">
        <v>45764.686898148146</v>
      </c>
      <c r="B5310" s="46">
        <v>9300.0</v>
      </c>
      <c r="C5310" s="46"/>
      <c r="D5310" s="46"/>
    </row>
    <row r="5311">
      <c r="A5311" s="47">
        <v>45764.69188657407</v>
      </c>
      <c r="B5311" s="46">
        <v>11080.0</v>
      </c>
      <c r="C5311" s="46"/>
      <c r="D5311" s="46"/>
    </row>
    <row r="5312">
      <c r="A5312" s="47">
        <v>45764.69321759259</v>
      </c>
      <c r="B5312" s="46">
        <v>4340.0</v>
      </c>
      <c r="C5312" s="46"/>
      <c r="D5312" s="46"/>
    </row>
    <row r="5313">
      <c r="A5313" s="47">
        <v>45764.703206018516</v>
      </c>
      <c r="B5313" s="46">
        <v>15740.0</v>
      </c>
      <c r="C5313" s="46"/>
      <c r="D5313" s="46"/>
    </row>
    <row r="5314">
      <c r="A5314" s="47">
        <v>45764.704375</v>
      </c>
      <c r="B5314" s="46">
        <v>11340.0</v>
      </c>
      <c r="C5314" s="46"/>
      <c r="D5314" s="46"/>
    </row>
    <row r="5315">
      <c r="A5315" s="47">
        <v>45764.70513888889</v>
      </c>
      <c r="B5315" s="46">
        <v>4700.0</v>
      </c>
      <c r="C5315" s="46"/>
      <c r="D5315" s="46"/>
    </row>
    <row r="5316">
      <c r="A5316" s="47">
        <v>45764.70636574074</v>
      </c>
      <c r="B5316" s="46">
        <v>12820.0</v>
      </c>
      <c r="C5316" s="46"/>
      <c r="D5316" s="46"/>
    </row>
    <row r="5317">
      <c r="A5317" s="47">
        <v>45764.70721064815</v>
      </c>
      <c r="B5317" s="46">
        <v>9460.0</v>
      </c>
      <c r="C5317" s="46"/>
      <c r="D5317" s="46"/>
    </row>
    <row r="5318">
      <c r="A5318" s="47">
        <v>45765.28260416666</v>
      </c>
      <c r="B5318" s="46">
        <v>9300.0</v>
      </c>
      <c r="C5318" s="46"/>
      <c r="D5318" s="46"/>
    </row>
    <row r="5319">
      <c r="A5319" s="47">
        <v>45765.28958333333</v>
      </c>
      <c r="B5319" s="46">
        <v>11260.0</v>
      </c>
      <c r="C5319" s="46"/>
      <c r="D5319" s="46"/>
    </row>
    <row r="5320">
      <c r="A5320" s="47">
        <v>45765.29486111111</v>
      </c>
      <c r="B5320" s="46">
        <v>9440.0</v>
      </c>
      <c r="C5320" s="46"/>
      <c r="D5320" s="46"/>
    </row>
    <row r="5321">
      <c r="A5321" s="47">
        <v>45765.32575231481</v>
      </c>
      <c r="B5321" s="46">
        <v>11460.0</v>
      </c>
      <c r="C5321" s="46"/>
      <c r="D5321" s="46"/>
    </row>
    <row r="5322">
      <c r="A5322" s="47">
        <v>45765.335011574076</v>
      </c>
      <c r="B5322" s="46">
        <v>3420.0</v>
      </c>
      <c r="C5322" s="46"/>
      <c r="D5322" s="46"/>
    </row>
    <row r="5323">
      <c r="A5323" s="47">
        <v>45765.3362037037</v>
      </c>
      <c r="B5323" s="46">
        <v>9300.0</v>
      </c>
      <c r="C5323" s="46"/>
      <c r="D5323" s="46"/>
    </row>
    <row r="5324">
      <c r="A5324" s="47">
        <v>45765.33744212963</v>
      </c>
      <c r="B5324" s="46">
        <v>3800.0</v>
      </c>
      <c r="C5324" s="46"/>
      <c r="D5324" s="46"/>
    </row>
    <row r="5325">
      <c r="A5325" s="47">
        <v>45765.34577546296</v>
      </c>
      <c r="B5325" s="46">
        <v>11360.0</v>
      </c>
      <c r="C5325" s="46"/>
      <c r="D5325" s="46"/>
    </row>
    <row r="5326">
      <c r="A5326" s="47">
        <v>45765.34615740741</v>
      </c>
      <c r="B5326" s="46">
        <v>2820.0</v>
      </c>
      <c r="C5326" s="46"/>
      <c r="D5326" s="46"/>
    </row>
    <row r="5327">
      <c r="A5327" s="47">
        <v>45765.349965277775</v>
      </c>
      <c r="B5327" s="46">
        <v>2500.0</v>
      </c>
      <c r="C5327" s="46"/>
      <c r="D5327" s="46"/>
    </row>
    <row r="5328">
      <c r="A5328" s="47">
        <v>45765.35034722222</v>
      </c>
      <c r="B5328" s="46">
        <v>14020.0</v>
      </c>
      <c r="C5328" s="46"/>
      <c r="D5328" s="46"/>
    </row>
    <row r="5329">
      <c r="A5329" s="47">
        <v>45765.354317129626</v>
      </c>
      <c r="B5329" s="46">
        <v>8760.0</v>
      </c>
      <c r="C5329" s="46"/>
      <c r="D5329" s="46"/>
    </row>
    <row r="5330">
      <c r="A5330" s="47">
        <v>45765.35545138889</v>
      </c>
      <c r="B5330" s="46">
        <v>3260.0</v>
      </c>
      <c r="C5330" s="46"/>
      <c r="D5330" s="46"/>
    </row>
    <row r="5331">
      <c r="A5331" s="47">
        <v>45765.35820601852</v>
      </c>
      <c r="B5331" s="46">
        <v>2740.0</v>
      </c>
      <c r="C5331" s="46"/>
      <c r="D5331" s="46"/>
    </row>
    <row r="5332">
      <c r="A5332" s="47">
        <v>45765.359375</v>
      </c>
      <c r="B5332" s="46">
        <v>2700.0</v>
      </c>
      <c r="C5332" s="46"/>
      <c r="D5332" s="46"/>
    </row>
    <row r="5333">
      <c r="A5333" s="47">
        <v>45765.35951388889</v>
      </c>
      <c r="B5333" s="46">
        <v>9840.0</v>
      </c>
      <c r="C5333" s="46"/>
      <c r="D5333" s="46"/>
    </row>
    <row r="5334">
      <c r="A5334" s="47">
        <v>45765.374502314815</v>
      </c>
      <c r="B5334" s="46">
        <v>13800.0</v>
      </c>
      <c r="C5334" s="46"/>
      <c r="D5334" s="46"/>
    </row>
    <row r="5335">
      <c r="A5335" s="47">
        <v>45765.384733796294</v>
      </c>
      <c r="B5335" s="46">
        <v>11440.0</v>
      </c>
      <c r="C5335" s="46"/>
      <c r="D5335" s="46"/>
    </row>
    <row r="5336">
      <c r="A5336" s="47">
        <v>45765.389861111114</v>
      </c>
      <c r="B5336" s="46">
        <v>32260.0</v>
      </c>
      <c r="C5336" s="46"/>
      <c r="D5336" s="46"/>
    </row>
    <row r="5337">
      <c r="A5337" s="47">
        <v>45765.394212962965</v>
      </c>
      <c r="B5337" s="46">
        <v>9700.0</v>
      </c>
      <c r="C5337" s="46"/>
      <c r="D5337" s="46"/>
    </row>
    <row r="5338">
      <c r="A5338" s="47">
        <v>45765.416550925926</v>
      </c>
      <c r="B5338" s="46">
        <v>12860.0</v>
      </c>
      <c r="C5338" s="46"/>
      <c r="D5338" s="46"/>
    </row>
    <row r="5339">
      <c r="A5339" s="47">
        <v>45765.425844907404</v>
      </c>
      <c r="B5339" s="46">
        <v>2720.0</v>
      </c>
      <c r="C5339" s="46"/>
      <c r="D5339" s="46"/>
    </row>
    <row r="5340">
      <c r="A5340" s="47">
        <v>45765.426087962966</v>
      </c>
      <c r="B5340" s="46">
        <v>10460.0</v>
      </c>
      <c r="C5340" s="46"/>
      <c r="D5340" s="46"/>
    </row>
    <row r="5341">
      <c r="A5341" s="47">
        <v>45765.43592592593</v>
      </c>
      <c r="B5341" s="46">
        <v>13960.0</v>
      </c>
      <c r="C5341" s="46"/>
      <c r="D5341" s="46"/>
    </row>
    <row r="5342">
      <c r="A5342" s="47">
        <v>45765.43614583334</v>
      </c>
      <c r="B5342" s="46">
        <v>13800.0</v>
      </c>
      <c r="C5342" s="46"/>
      <c r="D5342" s="46"/>
    </row>
    <row r="5343">
      <c r="A5343" s="47">
        <v>45765.4478125</v>
      </c>
      <c r="B5343" s="46">
        <v>3160.0</v>
      </c>
      <c r="C5343" s="46"/>
      <c r="D5343" s="46"/>
    </row>
    <row r="5344">
      <c r="A5344" s="47">
        <v>45765.44881944444</v>
      </c>
      <c r="B5344" s="46">
        <v>10100.0</v>
      </c>
      <c r="C5344" s="46"/>
      <c r="D5344" s="46"/>
    </row>
    <row r="5345">
      <c r="A5345" s="47">
        <v>45765.45075231481</v>
      </c>
      <c r="B5345" s="46">
        <v>11040.0</v>
      </c>
      <c r="C5345" s="46"/>
      <c r="D5345" s="46"/>
    </row>
    <row r="5346">
      <c r="A5346" s="47">
        <v>45765.451689814814</v>
      </c>
      <c r="B5346" s="46">
        <v>2880.0</v>
      </c>
      <c r="C5346" s="46"/>
      <c r="D5346" s="46"/>
    </row>
    <row r="5347">
      <c r="A5347" s="47">
        <v>45765.45465277778</v>
      </c>
      <c r="B5347" s="46">
        <v>32720.0</v>
      </c>
      <c r="C5347" s="46"/>
      <c r="D5347" s="46"/>
    </row>
    <row r="5348">
      <c r="A5348" s="47">
        <v>45765.45489583333</v>
      </c>
      <c r="B5348" s="46">
        <v>9680.0</v>
      </c>
      <c r="C5348" s="46"/>
      <c r="D5348" s="46"/>
    </row>
    <row r="5349">
      <c r="A5349" s="47">
        <v>45765.45837962963</v>
      </c>
      <c r="B5349" s="46">
        <v>2620.0</v>
      </c>
      <c r="C5349" s="46"/>
      <c r="D5349" s="46"/>
    </row>
    <row r="5350">
      <c r="A5350" s="47">
        <v>45765.47081018519</v>
      </c>
      <c r="B5350" s="46">
        <v>3380.0</v>
      </c>
      <c r="C5350" s="46"/>
      <c r="D5350" s="46"/>
    </row>
    <row r="5351">
      <c r="A5351" s="47">
        <v>45765.48065972222</v>
      </c>
      <c r="B5351" s="46">
        <v>13780.0</v>
      </c>
      <c r="C5351" s="46"/>
      <c r="D5351" s="46"/>
    </row>
    <row r="5352">
      <c r="A5352" s="47">
        <v>45765.48167824074</v>
      </c>
      <c r="B5352" s="46">
        <v>2140.0</v>
      </c>
      <c r="C5352" s="46"/>
      <c r="D5352" s="46"/>
    </row>
    <row r="5353">
      <c r="A5353" s="47">
        <v>45765.48789351852</v>
      </c>
      <c r="B5353" s="46">
        <v>2660.0</v>
      </c>
      <c r="C5353" s="46"/>
      <c r="D5353" s="46"/>
    </row>
    <row r="5354">
      <c r="A5354" s="47">
        <v>45765.499606481484</v>
      </c>
      <c r="B5354" s="46">
        <v>11780.0</v>
      </c>
      <c r="C5354" s="46"/>
      <c r="D5354" s="46"/>
    </row>
    <row r="5355">
      <c r="A5355" s="47">
        <v>45765.50020833333</v>
      </c>
      <c r="B5355" s="46">
        <v>25040.0</v>
      </c>
      <c r="C5355" s="46"/>
      <c r="D5355" s="46"/>
    </row>
    <row r="5356">
      <c r="A5356" s="47">
        <v>45765.513090277775</v>
      </c>
      <c r="B5356" s="46">
        <v>14260.0</v>
      </c>
      <c r="C5356" s="46"/>
      <c r="D5356" s="46"/>
    </row>
    <row r="5357">
      <c r="A5357" s="47">
        <v>45765.51459490741</v>
      </c>
      <c r="B5357" s="46">
        <v>3740.0</v>
      </c>
      <c r="C5357" s="46"/>
      <c r="D5357" s="46"/>
    </row>
    <row r="5358">
      <c r="A5358" s="47">
        <v>45765.516180555554</v>
      </c>
      <c r="B5358" s="46">
        <v>17520.0</v>
      </c>
      <c r="C5358" s="46"/>
      <c r="D5358" s="46"/>
    </row>
    <row r="5359">
      <c r="A5359" s="47">
        <v>45765.556493055556</v>
      </c>
      <c r="B5359" s="46">
        <v>3740.0</v>
      </c>
      <c r="C5359" s="46"/>
      <c r="D5359" s="46"/>
    </row>
    <row r="5360">
      <c r="A5360" s="47">
        <v>45765.55809027778</v>
      </c>
      <c r="B5360" s="46">
        <v>10120.0</v>
      </c>
      <c r="C5360" s="46"/>
      <c r="D5360" s="46"/>
    </row>
    <row r="5361">
      <c r="A5361" s="47">
        <v>45765.564375</v>
      </c>
      <c r="B5361" s="46">
        <v>2920.0</v>
      </c>
      <c r="C5361" s="46"/>
      <c r="D5361" s="46"/>
    </row>
    <row r="5362">
      <c r="A5362" s="47">
        <v>45765.56663194444</v>
      </c>
      <c r="B5362" s="46">
        <v>2620.0</v>
      </c>
      <c r="C5362" s="46"/>
      <c r="D5362" s="46"/>
    </row>
    <row r="5363">
      <c r="A5363" s="47">
        <v>45765.56800925926</v>
      </c>
      <c r="B5363" s="46">
        <v>2740.0</v>
      </c>
      <c r="C5363" s="46"/>
      <c r="D5363" s="46"/>
    </row>
    <row r="5364">
      <c r="A5364" s="47">
        <v>45765.576261574075</v>
      </c>
      <c r="B5364" s="46">
        <v>9800.0</v>
      </c>
      <c r="C5364" s="46"/>
      <c r="D5364" s="46"/>
    </row>
    <row r="5365">
      <c r="A5365" s="47">
        <v>45765.57827546296</v>
      </c>
      <c r="B5365" s="46">
        <v>16820.0</v>
      </c>
      <c r="C5365" s="46"/>
      <c r="D5365" s="46"/>
    </row>
    <row r="5366">
      <c r="A5366" s="47">
        <v>45765.585393518515</v>
      </c>
      <c r="B5366" s="46">
        <v>8740.0</v>
      </c>
      <c r="C5366" s="46"/>
      <c r="D5366" s="46"/>
    </row>
    <row r="5367">
      <c r="A5367" s="47">
        <v>45765.59018518519</v>
      </c>
      <c r="B5367" s="46">
        <v>18060.0</v>
      </c>
      <c r="C5367" s="46"/>
      <c r="D5367" s="46"/>
    </row>
    <row r="5368">
      <c r="A5368" s="47">
        <v>45765.59032407407</v>
      </c>
      <c r="B5368" s="46">
        <v>2740.0</v>
      </c>
      <c r="C5368" s="46"/>
      <c r="D5368" s="46"/>
    </row>
    <row r="5369">
      <c r="A5369" s="47">
        <v>45765.59694444444</v>
      </c>
      <c r="B5369" s="46">
        <v>9560.0</v>
      </c>
      <c r="C5369" s="46"/>
      <c r="D5369" s="46"/>
    </row>
    <row r="5370">
      <c r="A5370" s="47">
        <v>45765.59961805555</v>
      </c>
      <c r="B5370" s="46">
        <v>10760.0</v>
      </c>
      <c r="C5370" s="46"/>
      <c r="D5370" s="46"/>
    </row>
    <row r="5371">
      <c r="A5371" s="47">
        <v>45765.604212962964</v>
      </c>
      <c r="B5371" s="46">
        <v>9560.0</v>
      </c>
      <c r="C5371" s="46"/>
      <c r="D5371" s="46"/>
    </row>
    <row r="5372">
      <c r="A5372" s="47">
        <v>45765.61655092592</v>
      </c>
      <c r="B5372" s="46">
        <v>2740.0</v>
      </c>
      <c r="C5372" s="46"/>
      <c r="D5372" s="46"/>
    </row>
    <row r="5373">
      <c r="A5373" s="47">
        <v>45765.62061342593</v>
      </c>
      <c r="B5373" s="46">
        <v>32580.0</v>
      </c>
      <c r="C5373" s="46"/>
      <c r="D5373" s="46"/>
    </row>
    <row r="5374">
      <c r="A5374" s="47">
        <v>45765.624236111114</v>
      </c>
      <c r="B5374" s="46">
        <v>2740.0</v>
      </c>
      <c r="C5374" s="46"/>
      <c r="D5374" s="46"/>
    </row>
    <row r="5375">
      <c r="A5375" s="47">
        <v>45765.62621527778</v>
      </c>
      <c r="B5375" s="46">
        <v>2740.0</v>
      </c>
      <c r="C5375" s="46"/>
      <c r="D5375" s="46"/>
    </row>
    <row r="5376">
      <c r="A5376" s="47">
        <v>45765.63143518518</v>
      </c>
      <c r="B5376" s="46">
        <v>3680.0</v>
      </c>
      <c r="C5376" s="48" t="s">
        <v>4785</v>
      </c>
      <c r="D5376" s="48"/>
    </row>
    <row r="5377">
      <c r="A5377" s="47">
        <v>45765.6340625</v>
      </c>
      <c r="B5377" s="46">
        <v>2720.0</v>
      </c>
      <c r="C5377" s="46"/>
      <c r="D5377" s="46"/>
    </row>
    <row r="5378">
      <c r="A5378" s="47">
        <v>45765.636828703704</v>
      </c>
      <c r="B5378" s="46">
        <v>2660.0</v>
      </c>
      <c r="C5378" s="48" t="s">
        <v>4786</v>
      </c>
      <c r="D5378" s="48"/>
    </row>
    <row r="5379">
      <c r="A5379" s="47">
        <v>45765.64405092593</v>
      </c>
      <c r="B5379" s="46">
        <v>10780.0</v>
      </c>
      <c r="C5379" s="46"/>
      <c r="D5379" s="46"/>
    </row>
    <row r="5380">
      <c r="A5380" s="47">
        <v>45765.65416666667</v>
      </c>
      <c r="B5380" s="46">
        <v>10960.0</v>
      </c>
      <c r="C5380" s="46"/>
      <c r="D5380" s="46"/>
    </row>
    <row r="5381">
      <c r="A5381" s="47">
        <v>45765.655381944445</v>
      </c>
      <c r="B5381" s="46">
        <v>9560.0</v>
      </c>
      <c r="C5381" s="46"/>
      <c r="D5381" s="46"/>
    </row>
    <row r="5382">
      <c r="A5382" s="47">
        <v>45765.65894675926</v>
      </c>
      <c r="B5382" s="46">
        <v>11880.0</v>
      </c>
      <c r="C5382" s="46"/>
      <c r="D5382" s="46"/>
    </row>
    <row r="5383">
      <c r="A5383" s="47">
        <v>45765.660787037035</v>
      </c>
      <c r="B5383" s="46">
        <v>9360.0</v>
      </c>
      <c r="C5383" s="46"/>
      <c r="D5383" s="46"/>
    </row>
    <row r="5384">
      <c r="A5384" s="47">
        <v>45765.66710648148</v>
      </c>
      <c r="B5384" s="46">
        <v>13760.0</v>
      </c>
      <c r="C5384" s="46"/>
      <c r="D5384" s="46"/>
    </row>
    <row r="5385">
      <c r="A5385" s="47">
        <v>45765.66755787037</v>
      </c>
      <c r="B5385" s="46">
        <v>8880.0</v>
      </c>
      <c r="C5385" s="46"/>
      <c r="D5385" s="46"/>
    </row>
    <row r="5386">
      <c r="A5386" s="47">
        <v>45765.687627314815</v>
      </c>
      <c r="B5386" s="46">
        <v>12380.0</v>
      </c>
      <c r="C5386" s="46"/>
      <c r="D5386" s="46"/>
    </row>
    <row r="5387">
      <c r="A5387" s="47">
        <v>45765.69766203704</v>
      </c>
      <c r="B5387" s="46">
        <v>13580.0</v>
      </c>
      <c r="C5387" s="46"/>
      <c r="D5387" s="46"/>
    </row>
    <row r="5388">
      <c r="A5388" s="47">
        <v>45765.69907407407</v>
      </c>
      <c r="B5388" s="46">
        <v>11320.0</v>
      </c>
      <c r="C5388" s="46"/>
      <c r="D5388" s="46"/>
    </row>
    <row r="5389">
      <c r="A5389" s="47">
        <v>45765.69972222222</v>
      </c>
      <c r="B5389" s="46">
        <v>9620.0</v>
      </c>
      <c r="C5389" s="46"/>
      <c r="D5389" s="46"/>
    </row>
    <row r="5390">
      <c r="A5390" s="47">
        <v>45766.304398148146</v>
      </c>
      <c r="B5390" s="46">
        <v>9560.0</v>
      </c>
      <c r="C5390" s="46"/>
      <c r="D5390" s="46"/>
    </row>
    <row r="5391">
      <c r="A5391" s="47">
        <v>45766.34101851852</v>
      </c>
      <c r="B5391" s="46">
        <v>16920.0</v>
      </c>
      <c r="C5391" s="46"/>
      <c r="D5391" s="46"/>
    </row>
    <row r="5392">
      <c r="A5392" s="47">
        <v>45766.3465162037</v>
      </c>
      <c r="B5392" s="46">
        <v>2740.0</v>
      </c>
      <c r="C5392" s="46"/>
      <c r="D5392" s="46"/>
    </row>
    <row r="5393">
      <c r="A5393" s="47">
        <v>45766.35122685185</v>
      </c>
      <c r="B5393" s="46">
        <v>9520.0</v>
      </c>
      <c r="C5393" s="46"/>
      <c r="D5393" s="46"/>
    </row>
    <row r="5394">
      <c r="A5394" s="47">
        <v>45766.36114583333</v>
      </c>
      <c r="B5394" s="46">
        <v>2780.0</v>
      </c>
      <c r="C5394" s="46"/>
      <c r="D5394" s="46"/>
    </row>
    <row r="5395">
      <c r="A5395" s="47">
        <v>45766.36329861111</v>
      </c>
      <c r="B5395" s="46">
        <v>2680.0</v>
      </c>
      <c r="C5395" s="46"/>
      <c r="D5395" s="46"/>
    </row>
    <row r="5396">
      <c r="A5396" s="47">
        <v>45766.36688657408</v>
      </c>
      <c r="B5396" s="46">
        <v>4040.0</v>
      </c>
      <c r="C5396" s="46"/>
      <c r="D5396" s="46"/>
    </row>
    <row r="5397">
      <c r="A5397" s="47">
        <v>45766.396516203706</v>
      </c>
      <c r="B5397" s="46">
        <v>13060.0</v>
      </c>
      <c r="C5397" s="46"/>
      <c r="D5397" s="46"/>
    </row>
    <row r="5398">
      <c r="A5398" s="47">
        <v>45766.40597222222</v>
      </c>
      <c r="B5398" s="46">
        <v>9520.0</v>
      </c>
      <c r="C5398" s="46"/>
      <c r="D5398" s="46"/>
    </row>
    <row r="5399">
      <c r="A5399" s="47">
        <v>45766.40934027778</v>
      </c>
      <c r="B5399" s="46">
        <v>3100.0</v>
      </c>
      <c r="C5399" s="48" t="s">
        <v>4692</v>
      </c>
      <c r="D5399" s="48"/>
    </row>
    <row r="5400">
      <c r="A5400" s="47">
        <v>45766.419375</v>
      </c>
      <c r="B5400" s="46">
        <v>2440.0</v>
      </c>
      <c r="C5400" s="48" t="s">
        <v>4077</v>
      </c>
      <c r="D5400" s="48"/>
    </row>
    <row r="5401">
      <c r="A5401" s="47">
        <v>45766.42291666667</v>
      </c>
      <c r="B5401" s="46">
        <v>2700.0</v>
      </c>
      <c r="C5401" s="46"/>
      <c r="D5401" s="46"/>
    </row>
    <row r="5402">
      <c r="A5402" s="47">
        <v>45766.431655092594</v>
      </c>
      <c r="B5402" s="46">
        <v>2680.0</v>
      </c>
      <c r="C5402" s="46"/>
      <c r="D5402" s="46"/>
    </row>
    <row r="5403">
      <c r="A5403" s="47">
        <v>45766.445868055554</v>
      </c>
      <c r="B5403" s="46">
        <v>12040.0</v>
      </c>
      <c r="C5403" s="46"/>
      <c r="D5403" s="46"/>
    </row>
    <row r="5404">
      <c r="A5404" s="47">
        <v>45766.460127314815</v>
      </c>
      <c r="B5404" s="46">
        <v>10320.0</v>
      </c>
      <c r="C5404" s="46"/>
      <c r="D5404" s="46"/>
    </row>
    <row r="5405">
      <c r="A5405" s="47">
        <v>45766.4846875</v>
      </c>
      <c r="B5405" s="46">
        <v>12100.0</v>
      </c>
      <c r="C5405" s="46"/>
      <c r="D5405" s="46"/>
    </row>
    <row r="5406">
      <c r="A5406" s="47">
        <v>45766.50109953704</v>
      </c>
      <c r="B5406" s="46">
        <v>9480.0</v>
      </c>
      <c r="C5406" s="46"/>
      <c r="D5406" s="46"/>
    </row>
    <row r="5407">
      <c r="A5407" s="47">
        <v>45766.526030092595</v>
      </c>
      <c r="B5407" s="46">
        <v>11880.0</v>
      </c>
      <c r="C5407" s="46"/>
      <c r="D5407" s="46"/>
    </row>
    <row r="5408">
      <c r="A5408" s="47">
        <v>45766.54670138889</v>
      </c>
      <c r="B5408" s="46">
        <v>1660.0</v>
      </c>
      <c r="C5408" s="46"/>
      <c r="D5408" s="46"/>
    </row>
    <row r="5409">
      <c r="A5409" s="47">
        <v>45766.547789351855</v>
      </c>
      <c r="B5409" s="46">
        <v>1640.0</v>
      </c>
      <c r="C5409" s="46"/>
      <c r="D5409" s="46"/>
    </row>
    <row r="5410">
      <c r="A5410" s="47">
        <v>45766.55222222222</v>
      </c>
      <c r="B5410" s="46">
        <v>2680.0</v>
      </c>
      <c r="C5410" s="46"/>
      <c r="D5410" s="46"/>
    </row>
    <row r="5411">
      <c r="A5411" s="47">
        <v>45766.66111111111</v>
      </c>
      <c r="B5411" s="46">
        <v>3400.0</v>
      </c>
      <c r="C5411" s="46"/>
      <c r="D5411" s="46"/>
    </row>
    <row r="5412">
      <c r="A5412" s="47">
        <v>45768.3215625</v>
      </c>
      <c r="B5412" s="46">
        <v>9360.0</v>
      </c>
      <c r="C5412" s="46"/>
      <c r="D5412" s="46"/>
    </row>
    <row r="5413">
      <c r="A5413" s="47">
        <v>45768.322060185186</v>
      </c>
      <c r="B5413" s="46">
        <v>11460.0</v>
      </c>
      <c r="C5413" s="46"/>
      <c r="D5413" s="46"/>
    </row>
    <row r="5414">
      <c r="A5414" s="47">
        <v>45768.34609953704</v>
      </c>
      <c r="B5414" s="46">
        <v>12700.0</v>
      </c>
      <c r="C5414" s="46"/>
      <c r="D5414" s="46"/>
    </row>
    <row r="5415">
      <c r="A5415" s="47">
        <v>45768.34847222222</v>
      </c>
      <c r="B5415" s="46">
        <v>3520.0</v>
      </c>
      <c r="C5415" s="46"/>
      <c r="D5415" s="46"/>
    </row>
    <row r="5416">
      <c r="A5416" s="47">
        <v>45768.35289351852</v>
      </c>
      <c r="B5416" s="46">
        <v>2980.0</v>
      </c>
      <c r="C5416" s="48" t="s">
        <v>4017</v>
      </c>
      <c r="D5416" s="48"/>
    </row>
    <row r="5417">
      <c r="A5417" s="47">
        <v>45768.36162037037</v>
      </c>
      <c r="B5417" s="46">
        <v>2460.0</v>
      </c>
      <c r="C5417" s="48" t="s">
        <v>4017</v>
      </c>
      <c r="D5417" s="48"/>
    </row>
    <row r="5418">
      <c r="A5418" s="47">
        <v>45768.36309027778</v>
      </c>
      <c r="B5418" s="46">
        <v>2740.0</v>
      </c>
      <c r="C5418" s="48" t="s">
        <v>744</v>
      </c>
      <c r="D5418" s="48"/>
    </row>
    <row r="5419">
      <c r="A5419" s="47">
        <v>45768.36582175926</v>
      </c>
      <c r="B5419" s="46">
        <v>2580.0</v>
      </c>
      <c r="C5419" s="46"/>
      <c r="D5419" s="46"/>
    </row>
    <row r="5420">
      <c r="A5420" s="47">
        <v>45768.432708333334</v>
      </c>
      <c r="B5420" s="46">
        <v>12000.0</v>
      </c>
      <c r="C5420" s="48" t="s">
        <v>4555</v>
      </c>
      <c r="D5420" s="48"/>
    </row>
    <row r="5421">
      <c r="A5421" s="47">
        <v>45768.43592592593</v>
      </c>
      <c r="B5421" s="46">
        <v>2840.0</v>
      </c>
      <c r="C5421" s="46"/>
      <c r="D5421" s="46"/>
    </row>
    <row r="5422">
      <c r="A5422" s="47">
        <v>45768.440046296295</v>
      </c>
      <c r="B5422" s="46">
        <v>9800.0</v>
      </c>
      <c r="C5422" s="46"/>
      <c r="D5422" s="46"/>
    </row>
    <row r="5423">
      <c r="A5423" s="47">
        <v>45768.44085648148</v>
      </c>
      <c r="B5423" s="46">
        <v>2820.0</v>
      </c>
      <c r="C5423" s="48" t="s">
        <v>744</v>
      </c>
      <c r="D5423" s="48"/>
    </row>
    <row r="5424">
      <c r="A5424" s="47">
        <v>45768.44435185185</v>
      </c>
      <c r="B5424" s="46">
        <v>2580.0</v>
      </c>
      <c r="C5424" s="48" t="s">
        <v>744</v>
      </c>
      <c r="D5424" s="48"/>
    </row>
    <row r="5425">
      <c r="A5425" s="47">
        <v>45768.48332175926</v>
      </c>
      <c r="B5425" s="46">
        <v>9400.0</v>
      </c>
      <c r="C5425" s="46"/>
      <c r="D5425" s="46"/>
    </row>
    <row r="5426">
      <c r="A5426" s="47">
        <v>45768.49623842593</v>
      </c>
      <c r="B5426" s="46">
        <v>16340.0</v>
      </c>
      <c r="C5426" s="48" t="s">
        <v>4787</v>
      </c>
      <c r="D5426" s="48"/>
    </row>
    <row r="5427">
      <c r="A5427" s="47">
        <v>45768.50769675926</v>
      </c>
      <c r="B5427" s="46">
        <v>15560.0</v>
      </c>
      <c r="C5427" s="48" t="s">
        <v>4038</v>
      </c>
      <c r="D5427" s="48"/>
    </row>
    <row r="5428">
      <c r="A5428" s="47">
        <v>45768.52119212963</v>
      </c>
      <c r="B5428" s="46">
        <v>10580.0</v>
      </c>
      <c r="C5428" s="46"/>
      <c r="D5428" s="46"/>
    </row>
    <row r="5429">
      <c r="A5429" s="47">
        <v>45768.533784722225</v>
      </c>
      <c r="B5429" s="46">
        <v>3280.0</v>
      </c>
      <c r="C5429" s="46"/>
      <c r="D5429" s="46"/>
    </row>
    <row r="5430">
      <c r="A5430" s="47">
        <v>45768.537083333336</v>
      </c>
      <c r="B5430" s="46">
        <v>2880.0</v>
      </c>
      <c r="C5430" s="48" t="s">
        <v>744</v>
      </c>
      <c r="D5430" s="48"/>
    </row>
    <row r="5431">
      <c r="A5431" s="47">
        <v>45768.54032407407</v>
      </c>
      <c r="B5431" s="46">
        <v>2580.0</v>
      </c>
      <c r="C5431" s="46"/>
      <c r="D5431" s="46"/>
    </row>
    <row r="5432">
      <c r="A5432" s="47">
        <v>45768.54944444444</v>
      </c>
      <c r="B5432" s="46">
        <v>9560.0</v>
      </c>
      <c r="C5432" s="46"/>
      <c r="D5432" s="46"/>
    </row>
    <row r="5433">
      <c r="A5433" s="47">
        <v>45768.563564814816</v>
      </c>
      <c r="B5433" s="46">
        <v>18540.0</v>
      </c>
      <c r="C5433" s="48" t="s">
        <v>4128</v>
      </c>
      <c r="D5433" s="48"/>
    </row>
    <row r="5434">
      <c r="A5434" s="47">
        <v>45768.5697337963</v>
      </c>
      <c r="B5434" s="46">
        <v>3140.0</v>
      </c>
      <c r="C5434" s="48" t="s">
        <v>3980</v>
      </c>
      <c r="D5434" s="48"/>
    </row>
    <row r="5435">
      <c r="A5435" s="47">
        <v>45768.57832175926</v>
      </c>
      <c r="B5435" s="46">
        <v>2280.0</v>
      </c>
      <c r="C5435" s="48" t="s">
        <v>3980</v>
      </c>
      <c r="D5435" s="48"/>
    </row>
    <row r="5436">
      <c r="A5436" s="47">
        <v>45768.602997685186</v>
      </c>
      <c r="B5436" s="46">
        <v>2880.0</v>
      </c>
      <c r="C5436" s="48" t="s">
        <v>4671</v>
      </c>
      <c r="D5436" s="48"/>
    </row>
    <row r="5437">
      <c r="A5437" s="47">
        <v>45768.60392361111</v>
      </c>
      <c r="B5437" s="46">
        <v>2580.0</v>
      </c>
      <c r="C5437" s="46"/>
      <c r="D5437" s="46"/>
    </row>
    <row r="5438">
      <c r="A5438" s="47">
        <v>45768.606307870374</v>
      </c>
      <c r="B5438" s="46">
        <v>2600.0</v>
      </c>
      <c r="C5438" s="46"/>
      <c r="D5438" s="46"/>
    </row>
    <row r="5439">
      <c r="A5439" s="47">
        <v>45768.61329861111</v>
      </c>
      <c r="B5439" s="46">
        <v>32880.0</v>
      </c>
      <c r="C5439" s="48" t="s">
        <v>4128</v>
      </c>
      <c r="D5439" s="48"/>
    </row>
    <row r="5440">
      <c r="A5440" s="47">
        <v>45768.61349537037</v>
      </c>
      <c r="B5440" s="46">
        <v>3480.0</v>
      </c>
      <c r="C5440" s="46"/>
      <c r="D5440" s="46"/>
    </row>
    <row r="5441">
      <c r="A5441" s="47">
        <v>45768.61471064815</v>
      </c>
      <c r="B5441" s="46">
        <v>2620.0</v>
      </c>
      <c r="C5441" s="48" t="s">
        <v>4671</v>
      </c>
      <c r="D5441" s="48"/>
    </row>
    <row r="5442">
      <c r="A5442" s="47">
        <v>45768.61819444445</v>
      </c>
      <c r="B5442" s="46">
        <v>3080.0</v>
      </c>
      <c r="C5442" s="46"/>
      <c r="D5442" s="46"/>
    </row>
    <row r="5443">
      <c r="A5443" s="47">
        <v>45768.624710648146</v>
      </c>
      <c r="B5443" s="46">
        <v>9280.0</v>
      </c>
      <c r="C5443" s="46"/>
      <c r="D5443" s="46"/>
    </row>
    <row r="5444">
      <c r="A5444" s="47">
        <v>45768.64664351852</v>
      </c>
      <c r="B5444" s="46">
        <v>14140.0</v>
      </c>
      <c r="C5444" s="48" t="s">
        <v>4788</v>
      </c>
      <c r="D5444" s="48"/>
    </row>
    <row r="5445">
      <c r="A5445" s="47">
        <v>45768.65729166667</v>
      </c>
      <c r="B5445" s="46">
        <v>10140.0</v>
      </c>
      <c r="C5445" s="46"/>
      <c r="D5445" s="46"/>
    </row>
    <row r="5446">
      <c r="A5446" s="47">
        <v>45768.65954861111</v>
      </c>
      <c r="B5446" s="46">
        <v>9280.0</v>
      </c>
      <c r="C5446" s="46"/>
      <c r="D5446" s="46"/>
    </row>
    <row r="5447">
      <c r="A5447" s="47">
        <v>45768.66564814815</v>
      </c>
      <c r="B5447" s="46">
        <v>9280.0</v>
      </c>
      <c r="C5447" s="46"/>
      <c r="D5447" s="46"/>
    </row>
    <row r="5448">
      <c r="A5448" s="47">
        <v>45768.66805555556</v>
      </c>
      <c r="B5448" s="46">
        <v>9680.0</v>
      </c>
      <c r="C5448" s="46"/>
      <c r="D5448" s="46"/>
    </row>
    <row r="5449">
      <c r="A5449" s="47">
        <v>45768.70079861111</v>
      </c>
      <c r="B5449" s="46">
        <v>13320.0</v>
      </c>
      <c r="C5449" s="48" t="s">
        <v>4789</v>
      </c>
      <c r="D5449" s="48"/>
    </row>
    <row r="5450">
      <c r="A5450" s="47">
        <v>45769.28009259259</v>
      </c>
      <c r="B5450" s="46">
        <v>12900.0</v>
      </c>
      <c r="C5450" s="46"/>
      <c r="D5450" s="46"/>
    </row>
    <row r="5451">
      <c r="A5451" s="47">
        <v>45769.280277777776</v>
      </c>
      <c r="B5451" s="46">
        <v>10180.0</v>
      </c>
      <c r="C5451" s="46"/>
      <c r="D5451" s="46"/>
    </row>
    <row r="5452">
      <c r="A5452" s="47">
        <v>45769.2859837963</v>
      </c>
      <c r="B5452" s="46">
        <v>6100.0</v>
      </c>
      <c r="C5452" s="46"/>
      <c r="D5452" s="46"/>
    </row>
    <row r="5453">
      <c r="A5453" s="47">
        <v>45769.29209490741</v>
      </c>
      <c r="B5453" s="46">
        <v>10040.0</v>
      </c>
      <c r="C5453" s="46"/>
      <c r="D5453" s="46"/>
    </row>
    <row r="5454">
      <c r="A5454" s="47">
        <v>45769.29398148148</v>
      </c>
      <c r="B5454" s="46">
        <v>10620.0</v>
      </c>
      <c r="C5454" s="46"/>
      <c r="D5454" s="46"/>
    </row>
    <row r="5455">
      <c r="A5455" s="47">
        <v>45769.29898148148</v>
      </c>
      <c r="B5455" s="46">
        <v>20600.0</v>
      </c>
      <c r="C5455" s="46"/>
      <c r="D5455" s="46"/>
    </row>
    <row r="5456">
      <c r="A5456" s="47">
        <v>45769.31642361111</v>
      </c>
      <c r="B5456" s="46">
        <v>3240.0</v>
      </c>
      <c r="C5456" s="46"/>
      <c r="D5456" s="46"/>
    </row>
    <row r="5457">
      <c r="A5457" s="47">
        <v>45769.32601851852</v>
      </c>
      <c r="B5457" s="46">
        <v>2820.0</v>
      </c>
      <c r="C5457" s="46"/>
      <c r="D5457" s="46"/>
    </row>
    <row r="5458">
      <c r="A5458" s="47">
        <v>45769.33645833333</v>
      </c>
      <c r="B5458" s="46">
        <v>3240.0</v>
      </c>
      <c r="C5458" s="48" t="s">
        <v>4790</v>
      </c>
      <c r="D5458" s="48"/>
    </row>
    <row r="5459">
      <c r="A5459" s="47">
        <v>45769.33788194445</v>
      </c>
      <c r="B5459" s="46">
        <v>14460.0</v>
      </c>
      <c r="C5459" s="48" t="s">
        <v>4757</v>
      </c>
      <c r="D5459" s="48"/>
    </row>
    <row r="5460">
      <c r="A5460" s="47">
        <v>45769.3428125</v>
      </c>
      <c r="B5460" s="46">
        <v>2360.0</v>
      </c>
      <c r="C5460" s="48" t="s">
        <v>4790</v>
      </c>
      <c r="D5460" s="48"/>
    </row>
    <row r="5461">
      <c r="A5461" s="47">
        <v>45769.34388888889</v>
      </c>
      <c r="B5461" s="46">
        <v>10240.0</v>
      </c>
      <c r="C5461" s="46"/>
      <c r="D5461" s="46"/>
    </row>
    <row r="5462">
      <c r="A5462" s="47">
        <v>45769.346817129626</v>
      </c>
      <c r="B5462" s="46">
        <v>16300.0</v>
      </c>
      <c r="C5462" s="46"/>
      <c r="D5462" s="46"/>
    </row>
    <row r="5463">
      <c r="A5463" s="47">
        <v>45769.36070601852</v>
      </c>
      <c r="B5463" s="46">
        <v>18120.0</v>
      </c>
      <c r="C5463" s="48" t="s">
        <v>4791</v>
      </c>
      <c r="D5463" s="48"/>
    </row>
    <row r="5464">
      <c r="A5464" s="47">
        <v>45769.3621412037</v>
      </c>
      <c r="B5464" s="46">
        <v>2560.0</v>
      </c>
      <c r="C5464" s="46"/>
      <c r="D5464" s="46"/>
    </row>
    <row r="5465">
      <c r="A5465" s="47">
        <v>45769.370150462964</v>
      </c>
      <c r="B5465" s="46">
        <v>13500.0</v>
      </c>
      <c r="C5465" s="48" t="s">
        <v>4734</v>
      </c>
      <c r="D5465" s="48"/>
    </row>
    <row r="5466">
      <c r="A5466" s="47">
        <v>45769.37207175926</v>
      </c>
      <c r="B5466" s="46">
        <v>2520.0</v>
      </c>
      <c r="C5466" s="46"/>
      <c r="D5466" s="46"/>
    </row>
    <row r="5467">
      <c r="A5467" s="47">
        <v>45769.37637731482</v>
      </c>
      <c r="B5467" s="46">
        <v>10860.0</v>
      </c>
      <c r="C5467" s="48" t="s">
        <v>4792</v>
      </c>
      <c r="D5467" s="48"/>
    </row>
    <row r="5468">
      <c r="A5468" s="47">
        <v>45769.37739583333</v>
      </c>
      <c r="B5468" s="46">
        <v>3160.0</v>
      </c>
      <c r="C5468" s="48" t="s">
        <v>4017</v>
      </c>
      <c r="D5468" s="48"/>
    </row>
    <row r="5469">
      <c r="A5469" s="47">
        <v>45769.382256944446</v>
      </c>
      <c r="B5469" s="46">
        <v>10960.0</v>
      </c>
      <c r="C5469" s="46"/>
      <c r="D5469" s="46"/>
    </row>
    <row r="5470">
      <c r="A5470" s="47">
        <v>45769.382835648146</v>
      </c>
      <c r="B5470" s="46">
        <v>10220.0</v>
      </c>
      <c r="C5470" s="46"/>
      <c r="D5470" s="46"/>
    </row>
    <row r="5471">
      <c r="A5471" s="47">
        <v>45769.388449074075</v>
      </c>
      <c r="B5471" s="46">
        <v>2460.0</v>
      </c>
      <c r="C5471" s="46"/>
      <c r="D5471" s="46"/>
    </row>
    <row r="5472">
      <c r="A5472" s="47">
        <v>45769.39270833333</v>
      </c>
      <c r="B5472" s="46">
        <v>3880.0</v>
      </c>
      <c r="C5472" s="48" t="s">
        <v>4035</v>
      </c>
      <c r="D5472" s="48"/>
    </row>
    <row r="5473">
      <c r="A5473" s="47">
        <v>45769.3956712963</v>
      </c>
      <c r="B5473" s="46">
        <v>2360.0</v>
      </c>
      <c r="C5473" s="48" t="s">
        <v>4035</v>
      </c>
      <c r="D5473" s="48"/>
    </row>
    <row r="5474">
      <c r="A5474" s="47">
        <v>45769.403958333336</v>
      </c>
      <c r="B5474" s="46">
        <v>12880.0</v>
      </c>
      <c r="C5474" s="46"/>
      <c r="D5474" s="46"/>
    </row>
    <row r="5475">
      <c r="A5475" s="47">
        <v>45769.40699074074</v>
      </c>
      <c r="B5475" s="46">
        <v>3980.0</v>
      </c>
      <c r="C5475" s="48" t="s">
        <v>4035</v>
      </c>
      <c r="D5475" s="48"/>
    </row>
    <row r="5476">
      <c r="A5476" s="47">
        <v>45769.40736111111</v>
      </c>
      <c r="B5476" s="46">
        <v>3000.0</v>
      </c>
      <c r="C5476" s="48" t="s">
        <v>4455</v>
      </c>
      <c r="D5476" s="48"/>
    </row>
    <row r="5477">
      <c r="A5477" s="47">
        <v>45769.4128125</v>
      </c>
      <c r="B5477" s="46">
        <v>10120.0</v>
      </c>
      <c r="C5477" s="46"/>
      <c r="D5477" s="46"/>
    </row>
    <row r="5478">
      <c r="A5478" s="47">
        <v>45769.41302083333</v>
      </c>
      <c r="B5478" s="46">
        <v>2700.0</v>
      </c>
      <c r="C5478" s="48" t="s">
        <v>4035</v>
      </c>
      <c r="D5478" s="48"/>
    </row>
    <row r="5479">
      <c r="A5479" s="47">
        <v>45769.41626157407</v>
      </c>
      <c r="B5479" s="46">
        <v>5060.0</v>
      </c>
      <c r="C5479" s="48" t="s">
        <v>4474</v>
      </c>
      <c r="D5479" s="48"/>
    </row>
    <row r="5480">
      <c r="A5480" s="47">
        <v>45769.41871527778</v>
      </c>
      <c r="B5480" s="46">
        <v>2540.0</v>
      </c>
      <c r="C5480" s="46"/>
      <c r="D5480" s="46"/>
    </row>
    <row r="5481">
      <c r="A5481" s="47">
        <v>45769.42054398148</v>
      </c>
      <c r="B5481" s="46">
        <v>12140.0</v>
      </c>
      <c r="C5481" s="48" t="s">
        <v>4793</v>
      </c>
      <c r="D5481" s="48"/>
    </row>
    <row r="5482">
      <c r="A5482" s="47">
        <v>45769.42251157408</v>
      </c>
      <c r="B5482" s="46">
        <v>2800.0</v>
      </c>
      <c r="C5482" s="48" t="s">
        <v>4474</v>
      </c>
      <c r="D5482" s="48"/>
    </row>
    <row r="5483">
      <c r="A5483" s="47">
        <v>45769.422847222224</v>
      </c>
      <c r="B5483" s="46">
        <v>2680.0</v>
      </c>
      <c r="C5483" s="46"/>
      <c r="D5483" s="46"/>
    </row>
    <row r="5484">
      <c r="A5484" s="47">
        <v>45769.42681712963</v>
      </c>
      <c r="B5484" s="46">
        <v>13780.0</v>
      </c>
      <c r="C5484" s="48" t="s">
        <v>3993</v>
      </c>
      <c r="D5484" s="48"/>
    </row>
    <row r="5485">
      <c r="A5485" s="47">
        <v>45769.429710648146</v>
      </c>
      <c r="B5485" s="46">
        <v>2720.0</v>
      </c>
      <c r="C5485" s="46"/>
      <c r="D5485" s="46"/>
    </row>
    <row r="5486">
      <c r="A5486" s="47">
        <v>45769.433657407404</v>
      </c>
      <c r="B5486" s="46">
        <v>10500.0</v>
      </c>
      <c r="C5486" s="46"/>
      <c r="D5486" s="46"/>
    </row>
    <row r="5487">
      <c r="A5487" s="47">
        <v>45769.43609953704</v>
      </c>
      <c r="B5487" s="46">
        <v>10460.0</v>
      </c>
      <c r="C5487" s="46"/>
      <c r="D5487" s="46"/>
    </row>
    <row r="5488">
      <c r="A5488" s="47">
        <v>45769.447604166664</v>
      </c>
      <c r="B5488" s="46">
        <v>4300.0</v>
      </c>
      <c r="C5488" s="48" t="s">
        <v>3989</v>
      </c>
      <c r="D5488" s="48"/>
    </row>
    <row r="5489">
      <c r="A5489" s="47">
        <v>45769.45827546297</v>
      </c>
      <c r="B5489" s="46">
        <v>16760.0</v>
      </c>
      <c r="C5489" s="46"/>
      <c r="D5489" s="46"/>
    </row>
    <row r="5490">
      <c r="A5490" s="47">
        <v>45769.46226851852</v>
      </c>
      <c r="B5490" s="46">
        <v>3220.0</v>
      </c>
      <c r="C5490" s="46"/>
      <c r="D5490" s="46"/>
    </row>
    <row r="5491">
      <c r="A5491" s="47">
        <v>45769.46917824074</v>
      </c>
      <c r="B5491" s="46">
        <v>13200.0</v>
      </c>
      <c r="C5491" s="48" t="s">
        <v>4098</v>
      </c>
      <c r="D5491" s="48"/>
    </row>
    <row r="5492">
      <c r="A5492" s="47">
        <v>45769.47042824074</v>
      </c>
      <c r="B5492" s="46">
        <v>23920.0</v>
      </c>
      <c r="C5492" s="46"/>
      <c r="D5492" s="46"/>
    </row>
    <row r="5493">
      <c r="A5493" s="47">
        <v>45769.470717592594</v>
      </c>
      <c r="B5493" s="46">
        <v>3800.0</v>
      </c>
      <c r="C5493" s="46"/>
      <c r="D5493" s="46"/>
    </row>
    <row r="5494">
      <c r="A5494" s="47">
        <v>45769.47332175926</v>
      </c>
      <c r="B5494" s="46">
        <v>11420.0</v>
      </c>
      <c r="C5494" s="48" t="s">
        <v>4519</v>
      </c>
      <c r="D5494" s="48"/>
    </row>
    <row r="5495">
      <c r="A5495" s="47">
        <v>45769.47907407407</v>
      </c>
      <c r="B5495" s="46">
        <v>10560.0</v>
      </c>
      <c r="C5495" s="46"/>
      <c r="D5495" s="46"/>
    </row>
    <row r="5496">
      <c r="A5496" s="47">
        <v>45769.47934027778</v>
      </c>
      <c r="B5496" s="46">
        <v>2760.0</v>
      </c>
      <c r="C5496" s="46"/>
      <c r="D5496" s="46"/>
    </row>
    <row r="5497">
      <c r="A5497" s="47">
        <v>45769.48090277778</v>
      </c>
      <c r="B5497" s="46">
        <v>10340.0</v>
      </c>
      <c r="C5497" s="46"/>
      <c r="D5497" s="46"/>
    </row>
    <row r="5498">
      <c r="A5498" s="47">
        <v>45769.50289351852</v>
      </c>
      <c r="B5498" s="46">
        <v>4140.0</v>
      </c>
      <c r="C5498" s="46"/>
      <c r="D5498" s="46"/>
    </row>
    <row r="5499">
      <c r="A5499" s="47">
        <v>45769.50315972222</v>
      </c>
      <c r="B5499" s="46">
        <v>16760.0</v>
      </c>
      <c r="C5499" s="46"/>
      <c r="D5499" s="46"/>
    </row>
    <row r="5500">
      <c r="A5500" s="47">
        <v>45769.53940972222</v>
      </c>
      <c r="B5500" s="46">
        <v>13580.0</v>
      </c>
      <c r="C5500" s="48" t="s">
        <v>4794</v>
      </c>
      <c r="D5500" s="48"/>
    </row>
    <row r="5501">
      <c r="A5501" s="47">
        <v>45769.54107638889</v>
      </c>
      <c r="B5501" s="46">
        <v>2920.0</v>
      </c>
      <c r="C5501" s="48" t="s">
        <v>4455</v>
      </c>
      <c r="D5501" s="48"/>
    </row>
    <row r="5502">
      <c r="A5502" s="47">
        <v>45769.54164351852</v>
      </c>
      <c r="B5502" s="46">
        <v>3800.0</v>
      </c>
      <c r="C5502" s="46"/>
      <c r="D5502" s="46"/>
    </row>
    <row r="5503">
      <c r="A5503" s="47">
        <v>45769.54383101852</v>
      </c>
      <c r="B5503" s="46">
        <v>22900.0</v>
      </c>
      <c r="C5503" s="46"/>
      <c r="D5503" s="46"/>
    </row>
    <row r="5504">
      <c r="A5504" s="47">
        <v>45769.54875</v>
      </c>
      <c r="B5504" s="46">
        <v>2680.0</v>
      </c>
      <c r="C5504" s="46"/>
      <c r="D5504" s="46"/>
    </row>
    <row r="5505">
      <c r="A5505" s="47">
        <v>45769.56420138889</v>
      </c>
      <c r="B5505" s="46">
        <v>2820.0</v>
      </c>
      <c r="C5505" s="48" t="s">
        <v>4379</v>
      </c>
      <c r="D5505" s="48"/>
    </row>
    <row r="5506">
      <c r="A5506" s="47">
        <v>45769.56625</v>
      </c>
      <c r="B5506" s="46">
        <v>2720.0</v>
      </c>
      <c r="C5506" s="48" t="s">
        <v>4379</v>
      </c>
      <c r="D5506" s="48"/>
    </row>
    <row r="5507">
      <c r="A5507" s="47">
        <v>45769.58217592593</v>
      </c>
      <c r="B5507" s="46">
        <v>3000.0</v>
      </c>
      <c r="C5507" s="46"/>
      <c r="D5507" s="46"/>
    </row>
    <row r="5508">
      <c r="A5508" s="47">
        <v>45769.58484953704</v>
      </c>
      <c r="B5508" s="46">
        <v>10080.0</v>
      </c>
      <c r="C5508" s="46"/>
      <c r="D5508" s="46"/>
    </row>
    <row r="5509">
      <c r="A5509" s="47">
        <v>45769.59027777778</v>
      </c>
      <c r="B5509" s="46">
        <v>16760.0</v>
      </c>
      <c r="C5509" s="46"/>
      <c r="D5509" s="46"/>
    </row>
    <row r="5510">
      <c r="A5510" s="47">
        <v>45769.61555555555</v>
      </c>
      <c r="B5510" s="46">
        <v>3420.0</v>
      </c>
      <c r="C5510" s="48" t="s">
        <v>744</v>
      </c>
      <c r="D5510" s="48"/>
    </row>
    <row r="5511">
      <c r="A5511" s="47">
        <v>45769.620787037034</v>
      </c>
      <c r="B5511" s="46">
        <v>2940.0</v>
      </c>
      <c r="C5511" s="46"/>
      <c r="D5511" s="46"/>
    </row>
    <row r="5512">
      <c r="A5512" s="47">
        <v>45769.62296296296</v>
      </c>
      <c r="B5512" s="46">
        <v>15220.0</v>
      </c>
      <c r="C5512" s="48" t="s">
        <v>4795</v>
      </c>
      <c r="D5512" s="48"/>
    </row>
    <row r="5513">
      <c r="A5513" s="47">
        <v>45769.62836805556</v>
      </c>
      <c r="B5513" s="46">
        <v>10080.0</v>
      </c>
      <c r="C5513" s="46"/>
      <c r="D5513" s="46"/>
    </row>
    <row r="5514">
      <c r="A5514" s="47">
        <v>45769.62924768519</v>
      </c>
      <c r="B5514" s="46">
        <v>23100.0</v>
      </c>
      <c r="C5514" s="46"/>
      <c r="D5514" s="46"/>
    </row>
    <row r="5515">
      <c r="A5515" s="47">
        <v>45769.63245370371</v>
      </c>
      <c r="B5515" s="46">
        <v>2600.0</v>
      </c>
      <c r="C5515" s="48" t="s">
        <v>744</v>
      </c>
      <c r="D5515" s="48"/>
    </row>
    <row r="5516">
      <c r="A5516" s="47">
        <v>45769.63983796296</v>
      </c>
      <c r="B5516" s="46">
        <v>2440.0</v>
      </c>
      <c r="C5516" s="46"/>
      <c r="D5516" s="46"/>
    </row>
    <row r="5517">
      <c r="A5517" s="47">
        <v>45769.66752314815</v>
      </c>
      <c r="B5517" s="46">
        <v>13000.0</v>
      </c>
      <c r="C5517" s="48" t="s">
        <v>4796</v>
      </c>
      <c r="D5517" s="48"/>
    </row>
    <row r="5518">
      <c r="A5518" s="47">
        <v>45769.67071759259</v>
      </c>
      <c r="B5518" s="46">
        <v>16760.0</v>
      </c>
      <c r="C5518" s="46"/>
      <c r="D5518" s="46"/>
    </row>
    <row r="5519">
      <c r="A5519" s="47">
        <v>45769.67085648148</v>
      </c>
      <c r="B5519" s="46">
        <v>3200.0</v>
      </c>
      <c r="C5519" s="46"/>
      <c r="D5519" s="46"/>
    </row>
    <row r="5520">
      <c r="A5520" s="47">
        <v>45769.673125</v>
      </c>
      <c r="B5520" s="46">
        <v>12760.0</v>
      </c>
      <c r="C5520" s="48" t="s">
        <v>4538</v>
      </c>
      <c r="D5520" s="48"/>
    </row>
    <row r="5521">
      <c r="A5521" s="47">
        <v>45769.673368055555</v>
      </c>
      <c r="B5521" s="46">
        <v>9200.0</v>
      </c>
      <c r="C5521" s="46"/>
      <c r="D5521" s="46"/>
    </row>
    <row r="5522">
      <c r="A5522" s="47">
        <v>45769.67449074074</v>
      </c>
      <c r="B5522" s="46">
        <v>1780.0</v>
      </c>
      <c r="C5522" s="46"/>
      <c r="D5522" s="46"/>
    </row>
    <row r="5523">
      <c r="A5523" s="47">
        <v>45769.67738425926</v>
      </c>
      <c r="B5523" s="46">
        <v>9580.0</v>
      </c>
      <c r="C5523" s="46"/>
      <c r="D5523" s="46"/>
    </row>
    <row r="5524">
      <c r="A5524" s="47">
        <v>45769.67891203704</v>
      </c>
      <c r="B5524" s="46">
        <v>1720.0</v>
      </c>
      <c r="C5524" s="46"/>
      <c r="D5524" s="46"/>
    </row>
    <row r="5525">
      <c r="A5525" s="47">
        <v>45769.684953703705</v>
      </c>
      <c r="B5525" s="46">
        <v>3180.0</v>
      </c>
      <c r="C5525" s="46"/>
      <c r="D5525" s="46"/>
    </row>
    <row r="5526">
      <c r="A5526" s="47">
        <v>45769.69354166667</v>
      </c>
      <c r="B5526" s="46">
        <v>13120.0</v>
      </c>
      <c r="C5526" s="46"/>
      <c r="D5526" s="46"/>
    </row>
    <row r="5527">
      <c r="A5527" s="47">
        <v>45769.697546296295</v>
      </c>
      <c r="B5527" s="46">
        <v>2700.0</v>
      </c>
      <c r="C5527" s="46"/>
      <c r="D5527" s="46"/>
    </row>
    <row r="5528">
      <c r="A5528" s="47">
        <v>45769.69799768519</v>
      </c>
      <c r="B5528" s="46">
        <v>8780.0</v>
      </c>
      <c r="C5528" s="46"/>
      <c r="D5528" s="46"/>
    </row>
    <row r="5529">
      <c r="A5529" s="47">
        <v>45769.711875</v>
      </c>
      <c r="B5529" s="46">
        <v>12860.0</v>
      </c>
      <c r="C5529" s="48" t="s">
        <v>4797</v>
      </c>
      <c r="D5529" s="48"/>
    </row>
    <row r="5530">
      <c r="A5530" s="47">
        <v>45769.71475694444</v>
      </c>
      <c r="B5530" s="46">
        <v>16980.0</v>
      </c>
      <c r="C5530" s="48" t="s">
        <v>4798</v>
      </c>
      <c r="D5530" s="48"/>
    </row>
    <row r="5531">
      <c r="A5531" s="47">
        <v>45769.71704861111</v>
      </c>
      <c r="B5531" s="46">
        <v>2580.0</v>
      </c>
      <c r="C5531" s="46"/>
      <c r="D5531" s="46"/>
    </row>
    <row r="5532">
      <c r="A5532" s="47">
        <v>45769.71853009259</v>
      </c>
      <c r="B5532" s="46">
        <v>17120.0</v>
      </c>
      <c r="C5532" s="48" t="s">
        <v>4630</v>
      </c>
      <c r="D5532" s="48"/>
    </row>
    <row r="5533">
      <c r="A5533" s="47">
        <v>45769.7231712963</v>
      </c>
      <c r="B5533" s="46">
        <v>4180.0</v>
      </c>
      <c r="C5533" s="46"/>
      <c r="D5533" s="46"/>
    </row>
    <row r="5534">
      <c r="A5534" s="47">
        <v>45769.723541666666</v>
      </c>
      <c r="B5534" s="46">
        <v>9540.0</v>
      </c>
      <c r="C5534" s="46"/>
      <c r="D5534" s="46"/>
    </row>
    <row r="5535">
      <c r="A5535" s="47">
        <v>45769.91394675926</v>
      </c>
      <c r="B5535" s="46">
        <v>15780.0</v>
      </c>
      <c r="C5535" s="46"/>
      <c r="D5535" s="46"/>
    </row>
    <row r="5536">
      <c r="A5536" s="47">
        <v>45769.920266203706</v>
      </c>
      <c r="B5536" s="46">
        <v>4260.0</v>
      </c>
      <c r="C5536" s="46"/>
      <c r="D5536" s="46"/>
    </row>
    <row r="5537">
      <c r="A5537" s="47">
        <v>45769.922534722224</v>
      </c>
      <c r="B5537" s="46">
        <v>2580.0</v>
      </c>
      <c r="C5537" s="46"/>
      <c r="D5537" s="46"/>
    </row>
    <row r="5538">
      <c r="A5538" s="47">
        <v>45770.274675925924</v>
      </c>
      <c r="B5538" s="46">
        <v>15800.0</v>
      </c>
      <c r="C5538" s="46"/>
      <c r="D5538" s="46"/>
    </row>
    <row r="5539">
      <c r="A5539" s="47">
        <v>45770.289930555555</v>
      </c>
      <c r="B5539" s="46">
        <v>10140.0</v>
      </c>
      <c r="C5539" s="46"/>
      <c r="D5539" s="46"/>
    </row>
    <row r="5540">
      <c r="A5540" s="47">
        <v>45770.29054398148</v>
      </c>
      <c r="B5540" s="46">
        <v>8800.0</v>
      </c>
      <c r="C5540" s="46"/>
      <c r="D5540" s="46"/>
    </row>
    <row r="5541">
      <c r="A5541" s="47">
        <v>45770.294895833336</v>
      </c>
      <c r="B5541" s="46">
        <v>3660.0</v>
      </c>
      <c r="C5541" s="46"/>
      <c r="D5541" s="46"/>
    </row>
    <row r="5542">
      <c r="A5542" s="47">
        <v>45770.295439814814</v>
      </c>
      <c r="B5542" s="46">
        <v>22500.0</v>
      </c>
      <c r="C5542" s="46"/>
      <c r="D5542" s="46"/>
    </row>
    <row r="5543">
      <c r="A5543" s="47">
        <v>45770.30005787037</v>
      </c>
      <c r="B5543" s="46">
        <v>12340.0</v>
      </c>
      <c r="C5543" s="46"/>
      <c r="D5543" s="46"/>
    </row>
    <row r="5544">
      <c r="A5544" s="47">
        <v>45770.30273148148</v>
      </c>
      <c r="B5544" s="46">
        <v>10440.0</v>
      </c>
      <c r="C5544" s="46"/>
      <c r="D5544" s="46"/>
    </row>
    <row r="5545">
      <c r="A5545" s="47">
        <v>45770.31324074074</v>
      </c>
      <c r="B5545" s="46">
        <v>11360.0</v>
      </c>
      <c r="C5545" s="46"/>
      <c r="D5545" s="46"/>
    </row>
    <row r="5546">
      <c r="A5546" s="47">
        <v>45770.31798611111</v>
      </c>
      <c r="B5546" s="46">
        <v>22600.0</v>
      </c>
      <c r="C5546" s="46"/>
      <c r="D5546" s="46"/>
    </row>
    <row r="5547">
      <c r="A5547" s="47">
        <v>45770.31847222222</v>
      </c>
      <c r="B5547" s="46">
        <v>10160.0</v>
      </c>
      <c r="C5547" s="46"/>
      <c r="D5547" s="46"/>
    </row>
    <row r="5548">
      <c r="A5548" s="47">
        <v>45770.32121527778</v>
      </c>
      <c r="B5548" s="46">
        <v>22640.0</v>
      </c>
      <c r="C5548" s="46"/>
      <c r="D5548" s="46"/>
    </row>
    <row r="5549">
      <c r="A5549" s="47">
        <v>45770.325104166666</v>
      </c>
      <c r="B5549" s="46">
        <v>32020.0</v>
      </c>
      <c r="C5549" s="46"/>
      <c r="D5549" s="46"/>
    </row>
    <row r="5550">
      <c r="A5550" s="47">
        <v>45770.336226851854</v>
      </c>
      <c r="B5550" s="46">
        <v>16860.0</v>
      </c>
      <c r="C5550" s="48" t="s">
        <v>4669</v>
      </c>
      <c r="D5550" s="48"/>
    </row>
    <row r="5551">
      <c r="A5551" s="47">
        <v>45770.33694444445</v>
      </c>
      <c r="B5551" s="46">
        <v>2580.0</v>
      </c>
      <c r="C5551" s="46"/>
      <c r="D5551" s="46"/>
    </row>
    <row r="5552">
      <c r="A5552" s="47">
        <v>45770.34386574074</v>
      </c>
      <c r="B5552" s="46">
        <v>3780.0</v>
      </c>
      <c r="C5552" s="46"/>
      <c r="D5552" s="46"/>
    </row>
    <row r="5553">
      <c r="A5553" s="47">
        <v>45770.34773148148</v>
      </c>
      <c r="B5553" s="46">
        <v>4220.0</v>
      </c>
      <c r="C5553" s="46"/>
      <c r="D5553" s="46"/>
    </row>
    <row r="5554">
      <c r="A5554" s="47">
        <v>45770.348657407405</v>
      </c>
      <c r="B5554" s="46">
        <v>9380.0</v>
      </c>
      <c r="C5554" s="46"/>
      <c r="D5554" s="46"/>
    </row>
    <row r="5555">
      <c r="A5555" s="47">
        <v>45770.349907407406</v>
      </c>
      <c r="B5555" s="46">
        <v>9360.0</v>
      </c>
      <c r="C5555" s="46"/>
      <c r="D5555" s="46"/>
    </row>
    <row r="5556">
      <c r="A5556" s="47">
        <v>45770.35246527778</v>
      </c>
      <c r="B5556" s="46">
        <v>9880.0</v>
      </c>
      <c r="C5556" s="46"/>
      <c r="D5556" s="46"/>
    </row>
    <row r="5557">
      <c r="A5557" s="47">
        <v>45770.3553125</v>
      </c>
      <c r="B5557" s="46">
        <v>3280.0</v>
      </c>
      <c r="C5557" s="48" t="s">
        <v>744</v>
      </c>
      <c r="D5557" s="48"/>
    </row>
    <row r="5558">
      <c r="A5558" s="47">
        <v>45770.358136574076</v>
      </c>
      <c r="B5558" s="46">
        <v>18220.0</v>
      </c>
      <c r="C5558" s="48" t="s">
        <v>4734</v>
      </c>
      <c r="D5558" s="48"/>
    </row>
    <row r="5559">
      <c r="A5559" s="47">
        <v>45770.3584375</v>
      </c>
      <c r="B5559" s="46">
        <v>3460.0</v>
      </c>
      <c r="C5559" s="48" t="s">
        <v>4017</v>
      </c>
      <c r="D5559" s="48"/>
    </row>
    <row r="5560">
      <c r="A5560" s="47">
        <v>45770.36111111111</v>
      </c>
      <c r="B5560" s="46">
        <v>2600.0</v>
      </c>
      <c r="C5560" s="46"/>
      <c r="D5560" s="46"/>
    </row>
    <row r="5561">
      <c r="A5561" s="47">
        <v>45770.36770833333</v>
      </c>
      <c r="B5561" s="46">
        <v>16840.0</v>
      </c>
      <c r="C5561" s="46"/>
      <c r="D5561" s="46"/>
    </row>
    <row r="5562">
      <c r="A5562" s="47">
        <v>45770.367939814816</v>
      </c>
      <c r="B5562" s="46">
        <v>10140.0</v>
      </c>
      <c r="C5562" s="46"/>
      <c r="D5562" s="46"/>
    </row>
    <row r="5563">
      <c r="A5563" s="47">
        <v>45770.3680787037</v>
      </c>
      <c r="B5563" s="46">
        <v>9880.0</v>
      </c>
      <c r="C5563" s="46"/>
      <c r="D5563" s="46"/>
    </row>
    <row r="5564">
      <c r="A5564" s="47">
        <v>45770.37428240741</v>
      </c>
      <c r="B5564" s="46">
        <v>2500.0</v>
      </c>
      <c r="C5564" s="46"/>
      <c r="D5564" s="46"/>
    </row>
    <row r="5565">
      <c r="A5565" s="47">
        <v>45770.37820601852</v>
      </c>
      <c r="B5565" s="46">
        <v>2280.0</v>
      </c>
      <c r="C5565" s="46"/>
      <c r="D5565" s="46"/>
    </row>
    <row r="5566">
      <c r="A5566" s="47">
        <v>45770.37831018519</v>
      </c>
      <c r="B5566" s="46">
        <v>1560.0</v>
      </c>
      <c r="C5566" s="46"/>
      <c r="D5566" s="46"/>
    </row>
    <row r="5567">
      <c r="A5567" s="47">
        <v>45770.37905092593</v>
      </c>
      <c r="B5567" s="46">
        <v>2300.0</v>
      </c>
      <c r="C5567" s="46"/>
      <c r="D5567" s="46"/>
    </row>
    <row r="5568">
      <c r="A5568" s="47">
        <v>45770.37914351852</v>
      </c>
      <c r="B5568" s="46">
        <v>1560.0</v>
      </c>
      <c r="C5568" s="46"/>
      <c r="D5568" s="46"/>
    </row>
    <row r="5569">
      <c r="A5569" s="47">
        <v>45770.38778935185</v>
      </c>
      <c r="B5569" s="46">
        <v>4040.0</v>
      </c>
      <c r="C5569" s="48" t="s">
        <v>4035</v>
      </c>
      <c r="D5569" s="48"/>
    </row>
    <row r="5570">
      <c r="A5570" s="47">
        <v>45770.39032407408</v>
      </c>
      <c r="B5570" s="46">
        <v>2360.0</v>
      </c>
      <c r="C5570" s="46"/>
      <c r="D5570" s="46"/>
    </row>
    <row r="5571">
      <c r="A5571" s="47">
        <v>45770.391284722224</v>
      </c>
      <c r="B5571" s="46">
        <v>2740.0</v>
      </c>
      <c r="C5571" s="46"/>
      <c r="D5571" s="46"/>
    </row>
    <row r="5572">
      <c r="A5572" s="47">
        <v>45770.39407407407</v>
      </c>
      <c r="B5572" s="46">
        <v>11380.0</v>
      </c>
      <c r="C5572" s="48" t="s">
        <v>4370</v>
      </c>
      <c r="D5572" s="48"/>
    </row>
    <row r="5573">
      <c r="A5573" s="47">
        <v>45770.39665509259</v>
      </c>
      <c r="B5573" s="46">
        <v>2720.0</v>
      </c>
      <c r="C5573" s="46"/>
      <c r="D5573" s="46"/>
    </row>
    <row r="5574">
      <c r="A5574" s="47">
        <v>45770.40079861111</v>
      </c>
      <c r="B5574" s="46">
        <v>10660.0</v>
      </c>
      <c r="C5574" s="46"/>
      <c r="D5574" s="46"/>
    </row>
    <row r="5575">
      <c r="A5575" s="47">
        <v>45770.4012037037</v>
      </c>
      <c r="B5575" s="46">
        <v>2720.0</v>
      </c>
      <c r="C5575" s="46"/>
      <c r="D5575" s="46"/>
    </row>
    <row r="5576">
      <c r="A5576" s="47">
        <v>45770.404490740744</v>
      </c>
      <c r="B5576" s="46">
        <v>24200.0</v>
      </c>
      <c r="C5576" s="46"/>
      <c r="D5576" s="46"/>
    </row>
    <row r="5577">
      <c r="A5577" s="47">
        <v>45770.405960648146</v>
      </c>
      <c r="B5577" s="46">
        <v>13700.0</v>
      </c>
      <c r="C5577" s="46"/>
      <c r="D5577" s="46"/>
    </row>
    <row r="5578">
      <c r="A5578" s="47">
        <v>45770.41322916667</v>
      </c>
      <c r="B5578" s="46">
        <v>2700.0</v>
      </c>
      <c r="C5578" s="46"/>
      <c r="D5578" s="46"/>
    </row>
    <row r="5579">
      <c r="A5579" s="47">
        <v>45770.41769675926</v>
      </c>
      <c r="B5579" s="46">
        <v>14520.0</v>
      </c>
      <c r="C5579" s="48" t="s">
        <v>4759</v>
      </c>
      <c r="D5579" s="48"/>
    </row>
    <row r="5580">
      <c r="A5580" s="47">
        <v>45770.4227662037</v>
      </c>
      <c r="B5580" s="46">
        <v>4300.0</v>
      </c>
      <c r="C5580" s="46"/>
      <c r="D5580" s="46"/>
    </row>
    <row r="5581">
      <c r="A5581" s="47">
        <v>45770.42289351852</v>
      </c>
      <c r="B5581" s="46">
        <v>2600.0</v>
      </c>
      <c r="C5581" s="46"/>
      <c r="D5581" s="46"/>
    </row>
    <row r="5582">
      <c r="A5582" s="47">
        <v>45770.423622685186</v>
      </c>
      <c r="B5582" s="46">
        <v>12180.0</v>
      </c>
      <c r="C5582" s="48" t="s">
        <v>4799</v>
      </c>
      <c r="D5582" s="48"/>
    </row>
    <row r="5583">
      <c r="A5583" s="47">
        <v>45770.425092592595</v>
      </c>
      <c r="B5583" s="46">
        <v>2340.0</v>
      </c>
      <c r="C5583" s="46"/>
      <c r="D5583" s="46"/>
    </row>
    <row r="5584">
      <c r="A5584" s="47">
        <v>45770.42899305555</v>
      </c>
      <c r="B5584" s="46">
        <v>2360.0</v>
      </c>
      <c r="C5584" s="46"/>
      <c r="D5584" s="46"/>
    </row>
    <row r="5585">
      <c r="A5585" s="47">
        <v>45770.430972222224</v>
      </c>
      <c r="B5585" s="46">
        <v>9440.0</v>
      </c>
      <c r="C5585" s="46"/>
      <c r="D5585" s="46"/>
    </row>
    <row r="5586">
      <c r="A5586" s="47">
        <v>45770.43400462963</v>
      </c>
      <c r="B5586" s="46">
        <v>12960.0</v>
      </c>
      <c r="C5586" s="46"/>
      <c r="D5586" s="46"/>
    </row>
    <row r="5587">
      <c r="A5587" s="47">
        <v>45770.44119212963</v>
      </c>
      <c r="B5587" s="46">
        <v>16840.0</v>
      </c>
      <c r="C5587" s="46"/>
      <c r="D5587" s="46"/>
    </row>
    <row r="5588">
      <c r="A5588" s="47">
        <v>45770.46045138889</v>
      </c>
      <c r="B5588" s="46">
        <v>10080.0</v>
      </c>
      <c r="C5588" s="46"/>
      <c r="D5588" s="46"/>
    </row>
    <row r="5589">
      <c r="A5589" s="47">
        <v>45770.4634375</v>
      </c>
      <c r="B5589" s="46">
        <v>11860.0</v>
      </c>
      <c r="C5589" s="46"/>
      <c r="D5589" s="46"/>
    </row>
    <row r="5590">
      <c r="A5590" s="47">
        <v>45770.474583333336</v>
      </c>
      <c r="B5590" s="46">
        <v>10660.0</v>
      </c>
      <c r="C5590" s="46"/>
      <c r="D5590" s="46"/>
    </row>
    <row r="5591">
      <c r="A5591" s="47">
        <v>45770.48303240741</v>
      </c>
      <c r="B5591" s="46">
        <v>3380.0</v>
      </c>
      <c r="C5591" s="48" t="s">
        <v>744</v>
      </c>
      <c r="D5591" s="48"/>
    </row>
    <row r="5592">
      <c r="A5592" s="47">
        <v>45770.48564814815</v>
      </c>
      <c r="B5592" s="46">
        <v>2660.0</v>
      </c>
      <c r="C5592" s="48" t="s">
        <v>4790</v>
      </c>
      <c r="D5592" s="48"/>
    </row>
    <row r="5593">
      <c r="A5593" s="47">
        <v>45770.48614583333</v>
      </c>
      <c r="B5593" s="46">
        <v>3300.0</v>
      </c>
      <c r="C5593" s="46"/>
      <c r="D5593" s="46"/>
    </row>
    <row r="5594">
      <c r="A5594" s="47">
        <v>45770.49385416666</v>
      </c>
      <c r="B5594" s="46">
        <v>2320.0</v>
      </c>
      <c r="C5594" s="46"/>
      <c r="D5594" s="46"/>
    </row>
    <row r="5595">
      <c r="A5595" s="47">
        <v>45770.50241898148</v>
      </c>
      <c r="B5595" s="46">
        <v>13660.0</v>
      </c>
      <c r="C5595" s="46"/>
      <c r="D5595" s="46"/>
    </row>
    <row r="5596">
      <c r="A5596" s="47">
        <v>45770.52974537037</v>
      </c>
      <c r="B5596" s="46">
        <v>11340.0</v>
      </c>
      <c r="C5596" s="46"/>
      <c r="D5596" s="46"/>
    </row>
    <row r="5597">
      <c r="A5597" s="47">
        <v>45770.55069444444</v>
      </c>
      <c r="B5597" s="46">
        <v>9900.0</v>
      </c>
      <c r="C5597" s="46"/>
      <c r="D5597" s="46"/>
    </row>
    <row r="5598">
      <c r="A5598" s="47">
        <v>45770.55159722222</v>
      </c>
      <c r="B5598" s="46">
        <v>31100.0</v>
      </c>
      <c r="C5598" s="46"/>
      <c r="D5598" s="46"/>
    </row>
    <row r="5599">
      <c r="A5599" s="47">
        <v>45770.55181712963</v>
      </c>
      <c r="B5599" s="46">
        <v>9900.0</v>
      </c>
      <c r="C5599" s="46"/>
      <c r="D5599" s="46"/>
    </row>
    <row r="5600">
      <c r="A5600" s="47">
        <v>45770.56636574074</v>
      </c>
      <c r="B5600" s="46">
        <v>9420.0</v>
      </c>
      <c r="C5600" s="46"/>
      <c r="D5600" s="46"/>
    </row>
    <row r="5601">
      <c r="A5601" s="47">
        <v>45770.567881944444</v>
      </c>
      <c r="B5601" s="46">
        <v>3940.0</v>
      </c>
      <c r="C5601" s="48" t="s">
        <v>3989</v>
      </c>
      <c r="D5601" s="48"/>
    </row>
    <row r="5602">
      <c r="A5602" s="47">
        <v>45770.572233796294</v>
      </c>
      <c r="B5602" s="46">
        <v>9860.0</v>
      </c>
      <c r="C5602" s="46"/>
      <c r="D5602" s="46"/>
    </row>
    <row r="5603">
      <c r="A5603" s="47">
        <v>45770.574583333335</v>
      </c>
      <c r="B5603" s="46">
        <v>5900.0</v>
      </c>
      <c r="C5603" s="46"/>
      <c r="D5603" s="46"/>
    </row>
    <row r="5604">
      <c r="A5604" s="47">
        <v>45770.57585648148</v>
      </c>
      <c r="B5604" s="46">
        <v>9640.0</v>
      </c>
      <c r="C5604" s="46"/>
      <c r="D5604" s="46"/>
    </row>
    <row r="5605">
      <c r="A5605" s="47">
        <v>45770.585381944446</v>
      </c>
      <c r="B5605" s="46">
        <v>3140.0</v>
      </c>
      <c r="C5605" s="46"/>
      <c r="D5605" s="46"/>
    </row>
    <row r="5606">
      <c r="A5606" s="47">
        <v>45770.588692129626</v>
      </c>
      <c r="B5606" s="46">
        <v>12920.0</v>
      </c>
      <c r="C5606" s="46"/>
      <c r="D5606" s="46"/>
    </row>
    <row r="5607">
      <c r="A5607" s="47">
        <v>45770.59674768519</v>
      </c>
      <c r="B5607" s="46">
        <v>12720.0</v>
      </c>
      <c r="C5607" s="46"/>
      <c r="D5607" s="46"/>
    </row>
    <row r="5608">
      <c r="A5608" s="47">
        <v>45770.60413194444</v>
      </c>
      <c r="B5608" s="46">
        <v>15200.0</v>
      </c>
      <c r="C5608" s="48" t="s">
        <v>4794</v>
      </c>
      <c r="D5608" s="48"/>
    </row>
    <row r="5609">
      <c r="A5609" s="47">
        <v>45770.60799768518</v>
      </c>
      <c r="B5609" s="46">
        <v>10040.0</v>
      </c>
      <c r="C5609" s="46"/>
      <c r="D5609" s="46"/>
    </row>
    <row r="5610">
      <c r="A5610" s="47">
        <v>45770.610451388886</v>
      </c>
      <c r="B5610" s="46">
        <v>1800.0</v>
      </c>
      <c r="C5610" s="46"/>
      <c r="D5610" s="46"/>
    </row>
    <row r="5611">
      <c r="A5611" s="47">
        <v>45770.61380787037</v>
      </c>
      <c r="B5611" s="46">
        <v>1780.0</v>
      </c>
      <c r="C5611" s="46"/>
      <c r="D5611" s="46"/>
    </row>
    <row r="5612">
      <c r="A5612" s="47">
        <v>45770.62501157408</v>
      </c>
      <c r="B5612" s="46">
        <v>13640.0</v>
      </c>
      <c r="C5612" s="46"/>
      <c r="D5612" s="46"/>
    </row>
    <row r="5613">
      <c r="A5613" s="47">
        <v>45770.6325462963</v>
      </c>
      <c r="B5613" s="46">
        <v>3940.0</v>
      </c>
      <c r="C5613" s="48" t="s">
        <v>3265</v>
      </c>
      <c r="D5613" s="48"/>
    </row>
    <row r="5614">
      <c r="A5614" s="47">
        <v>45770.63884259259</v>
      </c>
      <c r="B5614" s="46">
        <v>2940.0</v>
      </c>
      <c r="C5614" s="48" t="s">
        <v>4138</v>
      </c>
      <c r="D5614" s="48"/>
    </row>
    <row r="5615">
      <c r="A5615" s="47">
        <v>45770.643738425926</v>
      </c>
      <c r="B5615" s="46">
        <v>2900.0</v>
      </c>
      <c r="C5615" s="48" t="s">
        <v>3265</v>
      </c>
      <c r="D5615" s="48"/>
    </row>
    <row r="5616">
      <c r="A5616" s="47">
        <v>45770.64405092593</v>
      </c>
      <c r="B5616" s="46">
        <v>2780.0</v>
      </c>
      <c r="C5616" s="46"/>
      <c r="D5616" s="46"/>
    </row>
    <row r="5617">
      <c r="A5617" s="47">
        <v>45770.65458333334</v>
      </c>
      <c r="B5617" s="46">
        <v>14900.0</v>
      </c>
      <c r="C5617" s="46"/>
      <c r="D5617" s="46"/>
    </row>
    <row r="5618">
      <c r="A5618" s="47">
        <v>45770.658680555556</v>
      </c>
      <c r="B5618" s="46">
        <v>10040.0</v>
      </c>
      <c r="C5618" s="46"/>
      <c r="D5618" s="46"/>
    </row>
    <row r="5619">
      <c r="A5619" s="47">
        <v>45770.662152777775</v>
      </c>
      <c r="B5619" s="46">
        <v>2340.0</v>
      </c>
      <c r="C5619" s="48" t="s">
        <v>4800</v>
      </c>
      <c r="D5619" s="48"/>
    </row>
    <row r="5620">
      <c r="A5620" s="47">
        <v>45770.666655092595</v>
      </c>
      <c r="B5620" s="46">
        <v>2180.0</v>
      </c>
      <c r="C5620" s="46"/>
      <c r="D5620" s="46"/>
    </row>
    <row r="5621">
      <c r="A5621" s="47">
        <v>45770.670324074075</v>
      </c>
      <c r="B5621" s="46">
        <v>11580.0</v>
      </c>
      <c r="C5621" s="48" t="s">
        <v>4779</v>
      </c>
      <c r="D5621" s="48"/>
    </row>
    <row r="5622">
      <c r="A5622" s="47">
        <v>45770.67459490741</v>
      </c>
      <c r="B5622" s="46">
        <v>10320.0</v>
      </c>
      <c r="C5622" s="46"/>
      <c r="D5622" s="46"/>
    </row>
    <row r="5623">
      <c r="A5623" s="47">
        <v>45770.685532407406</v>
      </c>
      <c r="B5623" s="46">
        <v>13800.0</v>
      </c>
      <c r="C5623" s="46"/>
      <c r="D5623" s="46"/>
    </row>
    <row r="5624">
      <c r="A5624" s="47">
        <v>45770.686747685184</v>
      </c>
      <c r="B5624" s="46">
        <v>10960.0</v>
      </c>
      <c r="C5624" s="48" t="s">
        <v>4779</v>
      </c>
      <c r="D5624" s="48"/>
    </row>
    <row r="5625">
      <c r="A5625" s="47">
        <v>45770.693020833336</v>
      </c>
      <c r="B5625" s="46">
        <v>10580.0</v>
      </c>
      <c r="C5625" s="48" t="s">
        <v>4102</v>
      </c>
      <c r="D5625" s="48"/>
    </row>
    <row r="5626">
      <c r="A5626" s="47">
        <v>45771.2853125</v>
      </c>
      <c r="B5626" s="46">
        <v>16040.0</v>
      </c>
      <c r="C5626" s="46"/>
      <c r="D5626" s="46"/>
    </row>
    <row r="5627">
      <c r="A5627" s="47">
        <v>45771.28909722222</v>
      </c>
      <c r="B5627" s="46">
        <v>9520.0</v>
      </c>
      <c r="C5627" s="46"/>
      <c r="D5627" s="46"/>
    </row>
    <row r="5628">
      <c r="A5628" s="47">
        <v>45771.29069444445</v>
      </c>
      <c r="B5628" s="46">
        <v>31120.0</v>
      </c>
      <c r="C5628" s="46"/>
      <c r="D5628" s="46"/>
    </row>
    <row r="5629">
      <c r="A5629" s="47">
        <v>45771.291041666664</v>
      </c>
      <c r="B5629" s="46">
        <v>9780.0</v>
      </c>
      <c r="C5629" s="46"/>
      <c r="D5629" s="46"/>
    </row>
    <row r="5630">
      <c r="A5630" s="47">
        <v>45771.29119212963</v>
      </c>
      <c r="B5630" s="46">
        <v>9140.0</v>
      </c>
      <c r="C5630" s="46"/>
      <c r="D5630" s="46"/>
    </row>
    <row r="5631">
      <c r="A5631" s="47">
        <v>45771.30701388889</v>
      </c>
      <c r="B5631" s="46">
        <v>16640.0</v>
      </c>
      <c r="C5631" s="46"/>
      <c r="D5631" s="46"/>
    </row>
    <row r="5632">
      <c r="A5632" s="47">
        <v>45771.31284722222</v>
      </c>
      <c r="B5632" s="46">
        <v>17520.0</v>
      </c>
      <c r="C5632" s="46"/>
      <c r="D5632" s="46"/>
    </row>
    <row r="5633">
      <c r="A5633" s="47">
        <v>45771.321064814816</v>
      </c>
      <c r="B5633" s="46">
        <v>9880.0</v>
      </c>
      <c r="C5633" s="46"/>
      <c r="D5633" s="46"/>
    </row>
    <row r="5634">
      <c r="A5634" s="47">
        <v>45771.32502314815</v>
      </c>
      <c r="B5634" s="46">
        <v>9820.0</v>
      </c>
      <c r="C5634" s="46"/>
      <c r="D5634" s="46"/>
    </row>
    <row r="5635">
      <c r="A5635" s="47">
        <v>45771.328356481485</v>
      </c>
      <c r="B5635" s="46">
        <v>3600.0</v>
      </c>
      <c r="C5635" s="46"/>
      <c r="D5635" s="46"/>
    </row>
    <row r="5636">
      <c r="A5636" s="47">
        <v>45771.337488425925</v>
      </c>
      <c r="B5636" s="46">
        <v>9940.0</v>
      </c>
      <c r="C5636" s="46"/>
      <c r="D5636" s="46"/>
    </row>
    <row r="5637">
      <c r="A5637" s="47">
        <v>45771.344930555555</v>
      </c>
      <c r="B5637" s="46">
        <v>3080.0</v>
      </c>
      <c r="C5637" s="48" t="s">
        <v>744</v>
      </c>
      <c r="D5637" s="48"/>
    </row>
    <row r="5638">
      <c r="A5638" s="47">
        <v>45771.34840277778</v>
      </c>
      <c r="B5638" s="46">
        <v>2500.0</v>
      </c>
      <c r="C5638" s="46"/>
      <c r="D5638" s="46"/>
    </row>
    <row r="5639">
      <c r="A5639" s="47">
        <v>45771.34881944444</v>
      </c>
      <c r="B5639" s="46">
        <v>17380.0</v>
      </c>
      <c r="C5639" s="46"/>
      <c r="D5639" s="46"/>
    </row>
    <row r="5640">
      <c r="A5640" s="47">
        <v>45771.36722222222</v>
      </c>
      <c r="B5640" s="46">
        <v>10640.0</v>
      </c>
      <c r="C5640" s="46"/>
      <c r="D5640" s="46"/>
    </row>
    <row r="5641">
      <c r="A5641" s="47">
        <v>45771.36756944445</v>
      </c>
      <c r="B5641" s="46">
        <v>3240.0</v>
      </c>
      <c r="C5641" s="48" t="s">
        <v>4017</v>
      </c>
      <c r="D5641" s="48"/>
    </row>
    <row r="5642">
      <c r="A5642" s="47">
        <v>45771.375185185185</v>
      </c>
      <c r="B5642" s="46">
        <v>13760.0</v>
      </c>
      <c r="C5642" s="46"/>
      <c r="D5642" s="46"/>
    </row>
    <row r="5643">
      <c r="A5643" s="47">
        <v>45771.37646990741</v>
      </c>
      <c r="B5643" s="46">
        <v>16020.0</v>
      </c>
      <c r="C5643" s="46"/>
      <c r="D5643" s="46"/>
    </row>
    <row r="5644">
      <c r="A5644" s="47">
        <v>45771.38545138889</v>
      </c>
      <c r="B5644" s="46">
        <v>10380.0</v>
      </c>
      <c r="C5644" s="46"/>
      <c r="D5644" s="46"/>
    </row>
    <row r="5645">
      <c r="A5645" s="47">
        <v>45771.3875</v>
      </c>
      <c r="B5645" s="46">
        <v>2460.0</v>
      </c>
      <c r="C5645" s="46"/>
      <c r="D5645" s="46"/>
    </row>
    <row r="5646">
      <c r="A5646" s="47">
        <v>45771.39246527778</v>
      </c>
      <c r="B5646" s="46">
        <v>4060.0</v>
      </c>
      <c r="C5646" s="48" t="s">
        <v>4035</v>
      </c>
      <c r="D5646" s="48"/>
    </row>
    <row r="5647">
      <c r="A5647" s="47">
        <v>45771.3959375</v>
      </c>
      <c r="B5647" s="46">
        <v>2660.0</v>
      </c>
      <c r="C5647" s="46"/>
      <c r="D5647" s="46"/>
    </row>
    <row r="5648">
      <c r="A5648" s="47">
        <v>45771.39912037037</v>
      </c>
      <c r="B5648" s="46">
        <v>2820.0</v>
      </c>
      <c r="C5648" s="46"/>
      <c r="D5648" s="46"/>
    </row>
    <row r="5649">
      <c r="A5649" s="47">
        <v>45771.400347222225</v>
      </c>
      <c r="B5649" s="46">
        <v>10180.0</v>
      </c>
      <c r="C5649" s="48" t="s">
        <v>4801</v>
      </c>
      <c r="D5649" s="48"/>
    </row>
    <row r="5650">
      <c r="A5650" s="47">
        <v>45771.40829861111</v>
      </c>
      <c r="B5650" s="46">
        <v>2860.0</v>
      </c>
      <c r="C5650" s="46"/>
      <c r="D5650" s="46"/>
    </row>
    <row r="5651">
      <c r="A5651" s="47">
        <v>45771.40899305556</v>
      </c>
      <c r="B5651" s="46">
        <v>3500.0</v>
      </c>
      <c r="C5651" s="46"/>
      <c r="D5651" s="46"/>
    </row>
    <row r="5652">
      <c r="A5652" s="47">
        <v>45771.40943287037</v>
      </c>
      <c r="B5652" s="46">
        <v>3060.0</v>
      </c>
      <c r="C5652" s="48" t="s">
        <v>4802</v>
      </c>
      <c r="D5652" s="48"/>
    </row>
    <row r="5653">
      <c r="A5653" s="47">
        <v>45771.409733796296</v>
      </c>
      <c r="B5653" s="46">
        <v>9680.0</v>
      </c>
      <c r="C5653" s="46"/>
      <c r="D5653" s="46"/>
    </row>
    <row r="5654">
      <c r="A5654" s="47">
        <v>45771.411944444444</v>
      </c>
      <c r="B5654" s="46">
        <v>2620.0</v>
      </c>
      <c r="C5654" s="46"/>
      <c r="D5654" s="46"/>
    </row>
    <row r="5655">
      <c r="A5655" s="47">
        <v>45771.41204861111</v>
      </c>
      <c r="B5655" s="46">
        <v>3540.0</v>
      </c>
      <c r="C5655" s="46"/>
      <c r="D5655" s="46"/>
    </row>
    <row r="5656">
      <c r="A5656" s="47">
        <v>45771.412835648145</v>
      </c>
      <c r="B5656" s="46">
        <v>3040.0</v>
      </c>
      <c r="C5656" s="48" t="s">
        <v>744</v>
      </c>
      <c r="D5656" s="48"/>
    </row>
    <row r="5657">
      <c r="A5657" s="47">
        <v>45771.414814814816</v>
      </c>
      <c r="B5657" s="46">
        <v>10520.0</v>
      </c>
      <c r="C5657" s="46"/>
      <c r="D5657" s="46"/>
    </row>
    <row r="5658">
      <c r="A5658" s="47">
        <v>45771.41732638889</v>
      </c>
      <c r="B5658" s="46">
        <v>2600.0</v>
      </c>
      <c r="C5658" s="46"/>
      <c r="D5658" s="46"/>
    </row>
    <row r="5659">
      <c r="A5659" s="47">
        <v>45771.41777777778</v>
      </c>
      <c r="B5659" s="46">
        <v>32060.0</v>
      </c>
      <c r="C5659" s="46"/>
      <c r="D5659" s="46"/>
    </row>
    <row r="5660">
      <c r="A5660" s="47">
        <v>45771.423784722225</v>
      </c>
      <c r="B5660" s="46">
        <v>15320.0</v>
      </c>
      <c r="C5660" s="48" t="s">
        <v>4803</v>
      </c>
      <c r="D5660" s="48"/>
    </row>
    <row r="5661">
      <c r="A5661" s="47">
        <v>45771.43429398148</v>
      </c>
      <c r="B5661" s="46">
        <v>10740.0</v>
      </c>
      <c r="C5661" s="46"/>
      <c r="D5661" s="46"/>
    </row>
    <row r="5662">
      <c r="A5662" s="47">
        <v>45771.45243055555</v>
      </c>
      <c r="B5662" s="46">
        <v>13740.0</v>
      </c>
      <c r="C5662" s="46"/>
      <c r="D5662" s="46"/>
    </row>
    <row r="5663">
      <c r="A5663" s="47">
        <v>45771.45295138889</v>
      </c>
      <c r="B5663" s="46">
        <v>3880.0</v>
      </c>
      <c r="C5663" s="48" t="s">
        <v>4051</v>
      </c>
      <c r="D5663" s="48"/>
    </row>
    <row r="5664">
      <c r="A5664" s="47">
        <v>45771.457719907405</v>
      </c>
      <c r="B5664" s="46">
        <v>2480.0</v>
      </c>
      <c r="C5664" s="48" t="s">
        <v>4051</v>
      </c>
      <c r="D5664" s="48"/>
    </row>
    <row r="5665">
      <c r="A5665" s="47">
        <v>45771.467199074075</v>
      </c>
      <c r="B5665" s="46">
        <v>2900.0</v>
      </c>
      <c r="C5665" s="48" t="s">
        <v>4804</v>
      </c>
      <c r="D5665" s="48"/>
    </row>
    <row r="5666">
      <c r="A5666" s="47">
        <v>45771.47251157407</v>
      </c>
      <c r="B5666" s="46">
        <v>32400.0</v>
      </c>
      <c r="C5666" s="48" t="s">
        <v>4063</v>
      </c>
      <c r="D5666" s="48"/>
    </row>
    <row r="5667">
      <c r="A5667" s="47">
        <v>45771.48417824074</v>
      </c>
      <c r="B5667" s="46">
        <v>10880.0</v>
      </c>
      <c r="C5667" s="48" t="s">
        <v>4805</v>
      </c>
      <c r="D5667" s="48"/>
    </row>
    <row r="5668">
      <c r="A5668" s="47">
        <v>45771.48903935185</v>
      </c>
      <c r="B5668" s="46">
        <v>9360.0</v>
      </c>
      <c r="C5668" s="46"/>
      <c r="D5668" s="46"/>
    </row>
    <row r="5669">
      <c r="A5669" s="47">
        <v>45771.490324074075</v>
      </c>
      <c r="B5669" s="46">
        <v>2720.0</v>
      </c>
      <c r="C5669" s="46"/>
      <c r="D5669" s="46"/>
    </row>
    <row r="5670">
      <c r="A5670" s="47">
        <v>45771.500914351855</v>
      </c>
      <c r="B5670" s="46">
        <v>2720.0</v>
      </c>
      <c r="C5670" s="46"/>
      <c r="D5670" s="46"/>
    </row>
    <row r="5671">
      <c r="A5671" s="47">
        <v>45771.505474537036</v>
      </c>
      <c r="B5671" s="46">
        <v>2740.0</v>
      </c>
      <c r="C5671" s="48" t="s">
        <v>744</v>
      </c>
      <c r="D5671" s="48"/>
    </row>
    <row r="5672">
      <c r="A5672" s="47">
        <v>45771.514502314814</v>
      </c>
      <c r="B5672" s="46">
        <v>2540.0</v>
      </c>
      <c r="C5672" s="46"/>
      <c r="D5672" s="46"/>
    </row>
    <row r="5673">
      <c r="A5673" s="47">
        <v>45771.51878472222</v>
      </c>
      <c r="B5673" s="46">
        <v>14760.0</v>
      </c>
      <c r="C5673" s="48" t="s">
        <v>4794</v>
      </c>
      <c r="D5673" s="48"/>
    </row>
    <row r="5674">
      <c r="A5674" s="47">
        <v>45771.5393287037</v>
      </c>
      <c r="B5674" s="46">
        <v>3100.0</v>
      </c>
      <c r="C5674" s="46"/>
      <c r="D5674" s="46"/>
    </row>
    <row r="5675">
      <c r="A5675" s="47">
        <v>45771.542395833334</v>
      </c>
      <c r="B5675" s="46">
        <v>3000.0</v>
      </c>
      <c r="C5675" s="46"/>
      <c r="D5675" s="46"/>
    </row>
    <row r="5676">
      <c r="A5676" s="47">
        <v>45771.556238425925</v>
      </c>
      <c r="B5676" s="46">
        <v>2940.0</v>
      </c>
      <c r="C5676" s="46"/>
      <c r="D5676" s="46"/>
    </row>
    <row r="5677">
      <c r="A5677" s="47">
        <v>45771.56138888889</v>
      </c>
      <c r="B5677" s="46">
        <v>3120.0</v>
      </c>
      <c r="C5677" s="46"/>
      <c r="D5677" s="46"/>
    </row>
    <row r="5678">
      <c r="A5678" s="47">
        <v>45771.56385416666</v>
      </c>
      <c r="B5678" s="46">
        <v>3040.0</v>
      </c>
      <c r="C5678" s="46"/>
      <c r="D5678" s="46"/>
    </row>
    <row r="5679">
      <c r="A5679" s="47">
        <v>45771.564421296294</v>
      </c>
      <c r="B5679" s="46">
        <v>2700.0</v>
      </c>
      <c r="C5679" s="46"/>
      <c r="D5679" s="46"/>
    </row>
    <row r="5680">
      <c r="A5680" s="47">
        <v>45771.56866898148</v>
      </c>
      <c r="B5680" s="46">
        <v>10160.0</v>
      </c>
      <c r="C5680" s="46"/>
      <c r="D5680" s="46"/>
    </row>
    <row r="5681">
      <c r="A5681" s="47">
        <v>45771.57030092592</v>
      </c>
      <c r="B5681" s="46">
        <v>2860.0</v>
      </c>
      <c r="C5681" s="46"/>
      <c r="D5681" s="46"/>
    </row>
    <row r="5682">
      <c r="A5682" s="47">
        <v>45771.57077546296</v>
      </c>
      <c r="B5682" s="46">
        <v>2820.0</v>
      </c>
      <c r="C5682" s="48" t="s">
        <v>744</v>
      </c>
      <c r="D5682" s="48"/>
    </row>
    <row r="5683">
      <c r="A5683" s="47">
        <v>45771.57195601852</v>
      </c>
      <c r="B5683" s="46">
        <v>3240.0</v>
      </c>
      <c r="C5683" s="48" t="s">
        <v>4017</v>
      </c>
      <c r="D5683" s="48"/>
    </row>
    <row r="5684">
      <c r="A5684" s="47">
        <v>45771.576157407406</v>
      </c>
      <c r="B5684" s="46">
        <v>2520.0</v>
      </c>
      <c r="C5684" s="48" t="s">
        <v>744</v>
      </c>
      <c r="D5684" s="48"/>
    </row>
    <row r="5685">
      <c r="A5685" s="47">
        <v>45771.578194444446</v>
      </c>
      <c r="B5685" s="46">
        <v>2800.0</v>
      </c>
      <c r="C5685" s="46"/>
      <c r="D5685" s="46"/>
    </row>
    <row r="5686">
      <c r="A5686" s="47">
        <v>45771.58380787037</v>
      </c>
      <c r="B5686" s="46">
        <v>2840.0</v>
      </c>
      <c r="C5686" s="46"/>
      <c r="D5686" s="46"/>
    </row>
    <row r="5687">
      <c r="A5687" s="47">
        <v>45771.59386574074</v>
      </c>
      <c r="B5687" s="46">
        <v>11340.0</v>
      </c>
      <c r="C5687" s="48" t="s">
        <v>4779</v>
      </c>
      <c r="D5687" s="48"/>
    </row>
    <row r="5688">
      <c r="A5688" s="47">
        <v>45771.594247685185</v>
      </c>
      <c r="B5688" s="46">
        <v>9260.0</v>
      </c>
      <c r="C5688" s="46"/>
      <c r="D5688" s="46"/>
    </row>
    <row r="5689">
      <c r="A5689" s="47">
        <v>45771.597453703704</v>
      </c>
      <c r="B5689" s="46">
        <v>21220.0</v>
      </c>
      <c r="C5689" s="46"/>
      <c r="D5689" s="46"/>
    </row>
    <row r="5690">
      <c r="A5690" s="47">
        <v>45771.6078587963</v>
      </c>
      <c r="B5690" s="46">
        <v>9500.0</v>
      </c>
      <c r="C5690" s="46"/>
      <c r="D5690" s="46"/>
    </row>
    <row r="5691">
      <c r="A5691" s="47">
        <v>45771.611608796295</v>
      </c>
      <c r="B5691" s="46">
        <v>22080.0</v>
      </c>
      <c r="C5691" s="46"/>
      <c r="D5691" s="46"/>
    </row>
    <row r="5692">
      <c r="A5692" s="47">
        <v>45771.61371527778</v>
      </c>
      <c r="B5692" s="46">
        <v>2620.0</v>
      </c>
      <c r="C5692" s="48" t="s">
        <v>4051</v>
      </c>
      <c r="D5692" s="48"/>
    </row>
    <row r="5693">
      <c r="A5693" s="47">
        <v>45771.61537037037</v>
      </c>
      <c r="B5693" s="46">
        <v>3180.0</v>
      </c>
      <c r="C5693" s="48" t="s">
        <v>4455</v>
      </c>
      <c r="D5693" s="48"/>
    </row>
    <row r="5694">
      <c r="A5694" s="47">
        <v>45771.62231481481</v>
      </c>
      <c r="B5694" s="46">
        <v>2480.0</v>
      </c>
      <c r="C5694" s="48" t="s">
        <v>4051</v>
      </c>
      <c r="D5694" s="48"/>
    </row>
    <row r="5695">
      <c r="A5695" s="47">
        <v>45771.62358796296</v>
      </c>
      <c r="B5695" s="46">
        <v>9760.0</v>
      </c>
      <c r="C5695" s="46"/>
      <c r="D5695" s="46"/>
    </row>
    <row r="5696">
      <c r="A5696" s="47">
        <v>45771.62373842593</v>
      </c>
      <c r="B5696" s="46">
        <v>2940.0</v>
      </c>
      <c r="C5696" s="48" t="s">
        <v>4455</v>
      </c>
      <c r="D5696" s="48"/>
    </row>
    <row r="5697">
      <c r="A5697" s="47">
        <v>45771.63079861111</v>
      </c>
      <c r="B5697" s="46">
        <v>2700.0</v>
      </c>
      <c r="C5697" s="48" t="s">
        <v>3980</v>
      </c>
      <c r="D5697" s="48"/>
    </row>
    <row r="5698">
      <c r="A5698" s="47">
        <v>45771.63616898148</v>
      </c>
      <c r="B5698" s="46">
        <v>2260.0</v>
      </c>
      <c r="C5698" s="46"/>
      <c r="D5698" s="46"/>
    </row>
    <row r="5699">
      <c r="A5699" s="47">
        <v>45771.641180555554</v>
      </c>
      <c r="B5699" s="46">
        <v>9540.0</v>
      </c>
      <c r="C5699" s="46"/>
      <c r="D5699" s="46"/>
    </row>
    <row r="5700">
      <c r="A5700" s="47">
        <v>45771.641284722224</v>
      </c>
      <c r="B5700" s="46">
        <v>3380.0</v>
      </c>
      <c r="C5700" s="46"/>
      <c r="D5700" s="46"/>
    </row>
    <row r="5701">
      <c r="A5701" s="47">
        <v>45771.64457175926</v>
      </c>
      <c r="B5701" s="46">
        <v>8780.0</v>
      </c>
      <c r="C5701" s="46"/>
      <c r="D5701" s="46"/>
    </row>
    <row r="5702">
      <c r="A5702" s="47">
        <v>45771.648368055554</v>
      </c>
      <c r="B5702" s="46">
        <v>2880.0</v>
      </c>
      <c r="C5702" s="46"/>
      <c r="D5702" s="46"/>
    </row>
    <row r="5703">
      <c r="A5703" s="47">
        <v>45771.64880787037</v>
      </c>
      <c r="B5703" s="46">
        <v>16720.0</v>
      </c>
      <c r="C5703" s="46"/>
      <c r="D5703" s="46"/>
    </row>
    <row r="5704">
      <c r="A5704" s="47">
        <v>45771.660891203705</v>
      </c>
      <c r="B5704" s="46">
        <v>3440.0</v>
      </c>
      <c r="C5704" s="46"/>
      <c r="D5704" s="46"/>
    </row>
    <row r="5705">
      <c r="A5705" s="47">
        <v>45771.66181712963</v>
      </c>
      <c r="B5705" s="46">
        <v>22160.0</v>
      </c>
      <c r="C5705" s="46"/>
      <c r="D5705" s="46"/>
    </row>
    <row r="5706">
      <c r="A5706" s="47">
        <v>45771.66556712963</v>
      </c>
      <c r="B5706" s="46">
        <v>3940.0</v>
      </c>
      <c r="C5706" s="48" t="s">
        <v>4082</v>
      </c>
      <c r="D5706" s="48"/>
    </row>
    <row r="5707">
      <c r="A5707" s="47">
        <v>45771.66578703704</v>
      </c>
      <c r="B5707" s="46">
        <v>2800.0</v>
      </c>
      <c r="C5707" s="46"/>
      <c r="D5707" s="46"/>
    </row>
    <row r="5708">
      <c r="A5708" s="47">
        <v>45771.67283564815</v>
      </c>
      <c r="B5708" s="46">
        <v>3280.0</v>
      </c>
      <c r="C5708" s="46"/>
      <c r="D5708" s="46"/>
    </row>
    <row r="5709">
      <c r="A5709" s="47">
        <v>45771.68481481481</v>
      </c>
      <c r="B5709" s="46">
        <v>16580.0</v>
      </c>
      <c r="C5709" s="46"/>
      <c r="D5709" s="46"/>
    </row>
    <row r="5710">
      <c r="A5710" s="47">
        <v>45771.69578703704</v>
      </c>
      <c r="B5710" s="46">
        <v>11180.0</v>
      </c>
      <c r="C5710" s="48" t="s">
        <v>4806</v>
      </c>
      <c r="D5710" s="48"/>
    </row>
    <row r="5711">
      <c r="A5711" s="47">
        <v>45771.69708333333</v>
      </c>
      <c r="B5711" s="46">
        <v>12140.0</v>
      </c>
      <c r="C5711" s="48" t="s">
        <v>4807</v>
      </c>
      <c r="D5711" s="48"/>
    </row>
    <row r="5712">
      <c r="A5712" s="47">
        <v>45771.69924768519</v>
      </c>
      <c r="B5712" s="46">
        <v>11540.0</v>
      </c>
      <c r="C5712" s="46"/>
      <c r="D5712" s="46"/>
    </row>
    <row r="5713">
      <c r="A5713" s="47">
        <v>45772.289131944446</v>
      </c>
      <c r="B5713" s="46">
        <v>16100.0</v>
      </c>
      <c r="C5713" s="46"/>
      <c r="D5713" s="46"/>
    </row>
    <row r="5714">
      <c r="A5714" s="47">
        <v>45772.28925925926</v>
      </c>
      <c r="B5714" s="46">
        <v>9360.0</v>
      </c>
      <c r="C5714" s="46"/>
      <c r="D5714" s="46"/>
    </row>
    <row r="5715">
      <c r="A5715" s="47">
        <v>45772.299375</v>
      </c>
      <c r="B5715" s="46">
        <v>3240.0</v>
      </c>
      <c r="C5715" s="46"/>
      <c r="D5715" s="46"/>
    </row>
    <row r="5716">
      <c r="A5716" s="47">
        <v>45772.305081018516</v>
      </c>
      <c r="B5716" s="46">
        <v>3140.0</v>
      </c>
      <c r="C5716" s="46"/>
      <c r="D5716" s="46"/>
    </row>
    <row r="5717">
      <c r="A5717" s="47">
        <v>45772.32564814815</v>
      </c>
      <c r="B5717" s="46">
        <v>11280.0</v>
      </c>
      <c r="C5717" s="48" t="s">
        <v>4808</v>
      </c>
      <c r="D5717" s="48"/>
    </row>
    <row r="5718">
      <c r="A5718" s="47">
        <v>45772.33175925926</v>
      </c>
      <c r="B5718" s="46">
        <v>13740.0</v>
      </c>
      <c r="C5718" s="48" t="s">
        <v>4487</v>
      </c>
      <c r="D5718" s="48"/>
    </row>
    <row r="5719">
      <c r="A5719" s="47">
        <v>45772.33607638889</v>
      </c>
      <c r="B5719" s="46">
        <v>10240.0</v>
      </c>
      <c r="C5719" s="48" t="s">
        <v>4809</v>
      </c>
      <c r="D5719" s="48"/>
    </row>
    <row r="5720">
      <c r="A5720" s="47">
        <v>45772.33642361111</v>
      </c>
      <c r="B5720" s="46">
        <v>10140.0</v>
      </c>
      <c r="C5720" s="46"/>
      <c r="D5720" s="46"/>
    </row>
    <row r="5721">
      <c r="A5721" s="47">
        <v>45772.33662037037</v>
      </c>
      <c r="B5721" s="46">
        <v>10160.0</v>
      </c>
      <c r="C5721" s="46"/>
      <c r="D5721" s="46"/>
    </row>
    <row r="5722">
      <c r="A5722" s="47">
        <v>45772.34421296296</v>
      </c>
      <c r="B5722" s="46">
        <v>11260.0</v>
      </c>
      <c r="C5722" s="46"/>
      <c r="D5722" s="46"/>
    </row>
    <row r="5723">
      <c r="A5723" s="47">
        <v>45772.344293981485</v>
      </c>
      <c r="B5723" s="46">
        <v>2520.0</v>
      </c>
      <c r="C5723" s="46"/>
      <c r="D5723" s="46"/>
    </row>
    <row r="5724">
      <c r="A5724" s="47">
        <v>45772.34663194444</v>
      </c>
      <c r="B5724" s="46">
        <v>3320.0</v>
      </c>
      <c r="C5724" s="48" t="s">
        <v>4017</v>
      </c>
      <c r="D5724" s="48"/>
    </row>
    <row r="5725">
      <c r="A5725" s="47">
        <v>45772.35125</v>
      </c>
      <c r="B5725" s="46">
        <v>10080.0</v>
      </c>
      <c r="C5725" s="46"/>
      <c r="D5725" s="46"/>
    </row>
    <row r="5726">
      <c r="A5726" s="47">
        <v>45772.35269675926</v>
      </c>
      <c r="B5726" s="46">
        <v>9720.0</v>
      </c>
      <c r="C5726" s="46"/>
      <c r="D5726" s="46"/>
    </row>
    <row r="5727">
      <c r="A5727" s="47">
        <v>45772.35501157407</v>
      </c>
      <c r="B5727" s="46">
        <v>2400.0</v>
      </c>
      <c r="C5727" s="46"/>
      <c r="D5727" s="46"/>
    </row>
    <row r="5728">
      <c r="A5728" s="47">
        <v>45772.358252314814</v>
      </c>
      <c r="B5728" s="46">
        <v>2720.0</v>
      </c>
      <c r="C5728" s="46"/>
      <c r="D5728" s="46"/>
    </row>
    <row r="5729">
      <c r="A5729" s="47">
        <v>45772.361712962964</v>
      </c>
      <c r="B5729" s="46">
        <v>2460.0</v>
      </c>
      <c r="C5729" s="48" t="s">
        <v>4017</v>
      </c>
      <c r="D5729" s="48"/>
    </row>
    <row r="5730">
      <c r="A5730" s="47">
        <v>45772.36678240741</v>
      </c>
      <c r="B5730" s="46">
        <v>13860.0</v>
      </c>
      <c r="C5730" s="48" t="s">
        <v>4537</v>
      </c>
      <c r="D5730" s="48"/>
    </row>
    <row r="5731">
      <c r="A5731" s="47">
        <v>45772.36734953704</v>
      </c>
      <c r="B5731" s="46">
        <v>9440.0</v>
      </c>
      <c r="C5731" s="46"/>
      <c r="D5731" s="46"/>
    </row>
    <row r="5732">
      <c r="A5732" s="47">
        <v>45772.37206018518</v>
      </c>
      <c r="B5732" s="46">
        <v>9360.0</v>
      </c>
      <c r="C5732" s="46"/>
      <c r="D5732" s="46"/>
    </row>
    <row r="5733">
      <c r="A5733" s="47">
        <v>45772.37787037037</v>
      </c>
      <c r="B5733" s="46">
        <v>9800.0</v>
      </c>
      <c r="C5733" s="46"/>
      <c r="D5733" s="46"/>
    </row>
    <row r="5734">
      <c r="A5734" s="47">
        <v>45772.381527777776</v>
      </c>
      <c r="B5734" s="46">
        <v>17040.0</v>
      </c>
      <c r="C5734" s="48" t="s">
        <v>4810</v>
      </c>
      <c r="D5734" s="48"/>
    </row>
    <row r="5735">
      <c r="A5735" s="47">
        <v>45772.39331018519</v>
      </c>
      <c r="B5735" s="46">
        <v>13700.0</v>
      </c>
      <c r="C5735" s="48" t="s">
        <v>4049</v>
      </c>
      <c r="D5735" s="48"/>
    </row>
    <row r="5736">
      <c r="A5736" s="47">
        <v>45772.39604166667</v>
      </c>
      <c r="B5736" s="46">
        <v>2700.0</v>
      </c>
      <c r="C5736" s="46"/>
      <c r="D5736" s="46"/>
    </row>
    <row r="5737">
      <c r="A5737" s="47">
        <v>45772.39958333333</v>
      </c>
      <c r="B5737" s="46">
        <v>13620.0</v>
      </c>
      <c r="C5737" s="46"/>
      <c r="D5737" s="46"/>
    </row>
    <row r="5738">
      <c r="A5738" s="47">
        <v>45772.40142361111</v>
      </c>
      <c r="B5738" s="46">
        <v>11040.0</v>
      </c>
      <c r="C5738" s="46"/>
      <c r="D5738" s="46"/>
    </row>
    <row r="5739">
      <c r="A5739" s="47">
        <v>45772.403275462966</v>
      </c>
      <c r="B5739" s="46">
        <v>10040.0</v>
      </c>
      <c r="C5739" s="46"/>
      <c r="D5739" s="46"/>
    </row>
    <row r="5740">
      <c r="A5740" s="47">
        <v>45772.40966435185</v>
      </c>
      <c r="B5740" s="46">
        <v>11420.0</v>
      </c>
      <c r="C5740" s="48" t="s">
        <v>4811</v>
      </c>
      <c r="D5740" s="48"/>
    </row>
    <row r="5741">
      <c r="A5741" s="47">
        <v>45772.412835648145</v>
      </c>
      <c r="B5741" s="46">
        <v>9620.0</v>
      </c>
      <c r="C5741" s="46"/>
      <c r="D5741" s="46"/>
    </row>
    <row r="5742">
      <c r="A5742" s="47">
        <v>45772.41875</v>
      </c>
      <c r="B5742" s="46">
        <v>14280.0</v>
      </c>
      <c r="C5742" s="48" t="s">
        <v>4812</v>
      </c>
      <c r="D5742" s="48"/>
    </row>
    <row r="5743">
      <c r="A5743" s="47">
        <v>45772.42146990741</v>
      </c>
      <c r="B5743" s="46">
        <v>3640.0</v>
      </c>
      <c r="C5743" s="46"/>
      <c r="D5743" s="46"/>
    </row>
    <row r="5744">
      <c r="A5744" s="47">
        <v>45772.42493055556</v>
      </c>
      <c r="B5744" s="46">
        <v>16220.0</v>
      </c>
      <c r="C5744" s="46"/>
      <c r="D5744" s="46"/>
    </row>
    <row r="5745">
      <c r="A5745" s="47">
        <v>45772.439421296294</v>
      </c>
      <c r="B5745" s="46">
        <v>5600.0</v>
      </c>
      <c r="C5745" s="48" t="s">
        <v>4062</v>
      </c>
      <c r="D5745" s="48"/>
    </row>
    <row r="5746">
      <c r="A5746" s="47">
        <v>45772.44563657408</v>
      </c>
      <c r="B5746" s="46">
        <v>2360.0</v>
      </c>
      <c r="C5746" s="46"/>
      <c r="D5746" s="46"/>
    </row>
    <row r="5747">
      <c r="A5747" s="47">
        <v>45772.44841435185</v>
      </c>
      <c r="B5747" s="46">
        <v>2300.0</v>
      </c>
      <c r="C5747" s="46"/>
      <c r="D5747" s="46"/>
    </row>
    <row r="5748">
      <c r="A5748" s="47">
        <v>45772.450949074075</v>
      </c>
      <c r="B5748" s="46">
        <v>4100.0</v>
      </c>
      <c r="C5748" s="48" t="s">
        <v>4062</v>
      </c>
      <c r="D5748" s="48"/>
    </row>
    <row r="5749">
      <c r="A5749" s="47">
        <v>45772.451377314814</v>
      </c>
      <c r="B5749" s="46">
        <v>3560.0</v>
      </c>
      <c r="C5749" s="48" t="s">
        <v>3980</v>
      </c>
      <c r="D5749" s="48"/>
    </row>
    <row r="5750">
      <c r="A5750" s="47">
        <v>45772.45835648148</v>
      </c>
      <c r="B5750" s="46">
        <v>11760.0</v>
      </c>
      <c r="C5750" s="48" t="s">
        <v>4813</v>
      </c>
      <c r="D5750" s="48"/>
    </row>
    <row r="5751">
      <c r="A5751" s="47">
        <v>45772.46042824074</v>
      </c>
      <c r="B5751" s="46">
        <v>2360.0</v>
      </c>
      <c r="C5751" s="46"/>
      <c r="D5751" s="46"/>
    </row>
    <row r="5752">
      <c r="A5752" s="47">
        <v>45772.46494212963</v>
      </c>
      <c r="B5752" s="46">
        <v>12060.0</v>
      </c>
      <c r="C5752" s="48" t="s">
        <v>4814</v>
      </c>
      <c r="D5752" s="48"/>
    </row>
    <row r="5753">
      <c r="A5753" s="47">
        <v>45772.46506944444</v>
      </c>
      <c r="B5753" s="46">
        <v>2320.0</v>
      </c>
      <c r="C5753" s="46"/>
      <c r="D5753" s="46"/>
    </row>
    <row r="5754">
      <c r="A5754" s="47">
        <v>45772.4672337963</v>
      </c>
      <c r="B5754" s="46">
        <v>9420.0</v>
      </c>
      <c r="C5754" s="46"/>
      <c r="D5754" s="46"/>
    </row>
    <row r="5755">
      <c r="A5755" s="47">
        <v>45772.46991898148</v>
      </c>
      <c r="B5755" s="46">
        <v>10100.0</v>
      </c>
      <c r="C5755" s="46"/>
      <c r="D5755" s="46"/>
    </row>
    <row r="5756">
      <c r="A5756" s="47">
        <v>45772.470046296294</v>
      </c>
      <c r="B5756" s="46">
        <v>2280.0</v>
      </c>
      <c r="C5756" s="46"/>
      <c r="D5756" s="46"/>
    </row>
    <row r="5757">
      <c r="A5757" s="47">
        <v>45772.47106481482</v>
      </c>
      <c r="B5757" s="46">
        <v>9540.0</v>
      </c>
      <c r="C5757" s="46"/>
      <c r="D5757" s="46"/>
    </row>
    <row r="5758">
      <c r="A5758" s="47">
        <v>45772.48122685185</v>
      </c>
      <c r="B5758" s="46">
        <v>13660.0</v>
      </c>
      <c r="C5758" s="46"/>
      <c r="D5758" s="46"/>
    </row>
    <row r="5759">
      <c r="A5759" s="47">
        <v>45772.495208333334</v>
      </c>
      <c r="B5759" s="46">
        <v>12620.0</v>
      </c>
      <c r="C5759" s="46"/>
      <c r="D5759" s="46"/>
    </row>
    <row r="5760">
      <c r="A5760" s="47">
        <v>45772.503587962965</v>
      </c>
      <c r="B5760" s="46">
        <v>11820.0</v>
      </c>
      <c r="C5760" s="46"/>
      <c r="D5760" s="46"/>
    </row>
    <row r="5761">
      <c r="A5761" s="47">
        <v>45772.51635416667</v>
      </c>
      <c r="B5761" s="46">
        <v>2900.0</v>
      </c>
      <c r="C5761" s="48" t="s">
        <v>4017</v>
      </c>
      <c r="D5761" s="48"/>
    </row>
    <row r="5762">
      <c r="A5762" s="47">
        <v>45772.51761574074</v>
      </c>
      <c r="B5762" s="46">
        <v>3080.0</v>
      </c>
      <c r="C5762" s="46"/>
      <c r="D5762" s="46"/>
    </row>
    <row r="5763">
      <c r="A5763" s="47">
        <v>45772.52172453704</v>
      </c>
      <c r="B5763" s="46">
        <v>2540.0</v>
      </c>
      <c r="C5763" s="48" t="s">
        <v>4017</v>
      </c>
      <c r="D5763" s="48"/>
    </row>
    <row r="5764">
      <c r="A5764" s="47">
        <v>45772.54079861111</v>
      </c>
      <c r="B5764" s="46">
        <v>2700.0</v>
      </c>
      <c r="C5764" s="46"/>
      <c r="D5764" s="46"/>
    </row>
    <row r="5765">
      <c r="A5765" s="47">
        <v>45772.54956018519</v>
      </c>
      <c r="B5765" s="46">
        <v>10280.0</v>
      </c>
      <c r="C5765" s="46"/>
      <c r="D5765" s="46"/>
    </row>
    <row r="5766">
      <c r="A5766" s="47">
        <v>45772.54987268519</v>
      </c>
      <c r="B5766" s="46">
        <v>15640.0</v>
      </c>
      <c r="C5766" s="48" t="s">
        <v>4815</v>
      </c>
      <c r="D5766" s="48"/>
    </row>
    <row r="5767">
      <c r="A5767" s="47">
        <v>45772.55658564815</v>
      </c>
      <c r="B5767" s="46">
        <v>14280.0</v>
      </c>
      <c r="C5767" s="46"/>
      <c r="D5767" s="46"/>
    </row>
    <row r="5768">
      <c r="A5768" s="47">
        <v>45772.556979166664</v>
      </c>
      <c r="B5768" s="46">
        <v>1480.0</v>
      </c>
      <c r="C5768" s="46"/>
      <c r="D5768" s="46"/>
    </row>
    <row r="5769">
      <c r="A5769" s="47">
        <v>45772.557442129626</v>
      </c>
      <c r="B5769" s="46">
        <v>4280.0</v>
      </c>
      <c r="C5769" s="46"/>
      <c r="D5769" s="46"/>
    </row>
    <row r="5770">
      <c r="A5770" s="47">
        <v>45772.55861111111</v>
      </c>
      <c r="B5770" s="46">
        <v>21820.0</v>
      </c>
      <c r="C5770" s="48" t="s">
        <v>4005</v>
      </c>
      <c r="D5770" s="48"/>
    </row>
    <row r="5771">
      <c r="A5771" s="47">
        <v>45772.56050925926</v>
      </c>
      <c r="B5771" s="46">
        <v>9740.0</v>
      </c>
      <c r="C5771" s="46"/>
      <c r="D5771" s="46"/>
    </row>
    <row r="5772">
      <c r="A5772" s="47">
        <v>45772.56309027778</v>
      </c>
      <c r="B5772" s="46">
        <v>2500.0</v>
      </c>
      <c r="C5772" s="46"/>
      <c r="D5772" s="46"/>
    </row>
    <row r="5773">
      <c r="A5773" s="47">
        <v>45772.56674768519</v>
      </c>
      <c r="B5773" s="46">
        <v>4300.0</v>
      </c>
      <c r="C5773" s="48" t="s">
        <v>4454</v>
      </c>
      <c r="D5773" s="48"/>
    </row>
    <row r="5774">
      <c r="A5774" s="47">
        <v>45772.569085648145</v>
      </c>
      <c r="B5774" s="46">
        <v>1360.0</v>
      </c>
      <c r="C5774" s="46"/>
      <c r="D5774" s="46"/>
    </row>
    <row r="5775">
      <c r="A5775" s="47">
        <v>45772.57</v>
      </c>
      <c r="B5775" s="46">
        <v>2780.0</v>
      </c>
      <c r="C5775" s="46"/>
      <c r="D5775" s="46"/>
    </row>
    <row r="5776">
      <c r="A5776" s="47">
        <v>45772.58666666667</v>
      </c>
      <c r="B5776" s="46">
        <v>2760.0</v>
      </c>
      <c r="C5776" s="46"/>
      <c r="D5776" s="46"/>
    </row>
    <row r="5777">
      <c r="A5777" s="47">
        <v>45772.58763888889</v>
      </c>
      <c r="B5777" s="46">
        <v>3620.0</v>
      </c>
      <c r="C5777" s="46"/>
      <c r="D5777" s="46"/>
    </row>
    <row r="5778">
      <c r="A5778" s="47">
        <v>45772.59726851852</v>
      </c>
      <c r="B5778" s="46">
        <v>3140.0</v>
      </c>
      <c r="C5778" s="48" t="s">
        <v>4455</v>
      </c>
      <c r="D5778" s="48"/>
    </row>
    <row r="5779">
      <c r="A5779" s="47">
        <v>45772.59939814815</v>
      </c>
      <c r="B5779" s="46">
        <v>2940.0</v>
      </c>
      <c r="C5779" s="46"/>
      <c r="D5779" s="46"/>
    </row>
    <row r="5780">
      <c r="A5780" s="47">
        <v>45772.6091087963</v>
      </c>
      <c r="B5780" s="46">
        <v>10580.0</v>
      </c>
      <c r="C5780" s="48" t="s">
        <v>4038</v>
      </c>
      <c r="D5780" s="48"/>
    </row>
    <row r="5781">
      <c r="A5781" s="47">
        <v>45772.613657407404</v>
      </c>
      <c r="B5781" s="46">
        <v>3160.0</v>
      </c>
      <c r="C5781" s="48" t="s">
        <v>4112</v>
      </c>
      <c r="D5781" s="48"/>
    </row>
    <row r="5782">
      <c r="A5782" s="47">
        <v>45772.61671296296</v>
      </c>
      <c r="B5782" s="46">
        <v>12220.0</v>
      </c>
      <c r="C5782" s="48" t="s">
        <v>4642</v>
      </c>
      <c r="D5782" s="48"/>
    </row>
    <row r="5783">
      <c r="A5783" s="47">
        <v>45772.616944444446</v>
      </c>
      <c r="B5783" s="46">
        <v>2480.0</v>
      </c>
      <c r="C5783" s="48" t="s">
        <v>4112</v>
      </c>
      <c r="D5783" s="48"/>
    </row>
    <row r="5784">
      <c r="A5784" s="47">
        <v>45772.61707175926</v>
      </c>
      <c r="B5784" s="46">
        <v>9860.0</v>
      </c>
      <c r="C5784" s="46"/>
      <c r="D5784" s="46"/>
    </row>
    <row r="5785">
      <c r="A5785" s="47">
        <v>45772.61738425926</v>
      </c>
      <c r="B5785" s="46">
        <v>11020.0</v>
      </c>
      <c r="C5785" s="48" t="s">
        <v>4816</v>
      </c>
      <c r="D5785" s="48"/>
    </row>
    <row r="5786">
      <c r="A5786" s="47">
        <v>45772.62065972222</v>
      </c>
      <c r="B5786" s="46">
        <v>3660.0</v>
      </c>
      <c r="C5786" s="48" t="s">
        <v>3265</v>
      </c>
      <c r="D5786" s="48"/>
    </row>
    <row r="5787">
      <c r="A5787" s="47">
        <v>45772.62399305555</v>
      </c>
      <c r="B5787" s="46">
        <v>10080.0</v>
      </c>
      <c r="C5787" s="46"/>
      <c r="D5787" s="46"/>
    </row>
    <row r="5788">
      <c r="A5788" s="47">
        <v>45772.634409722225</v>
      </c>
      <c r="B5788" s="46">
        <v>2880.0</v>
      </c>
      <c r="C5788" s="46"/>
      <c r="D5788" s="46"/>
    </row>
    <row r="5789">
      <c r="A5789" s="47">
        <v>45772.63983796296</v>
      </c>
      <c r="B5789" s="46">
        <v>13620.0</v>
      </c>
      <c r="C5789" s="46"/>
      <c r="D5789" s="46"/>
    </row>
    <row r="5790">
      <c r="A5790" s="47">
        <v>45772.6515162037</v>
      </c>
      <c r="B5790" s="46">
        <v>9340.0</v>
      </c>
      <c r="C5790" s="46"/>
      <c r="D5790" s="46"/>
    </row>
    <row r="5791">
      <c r="A5791" s="47">
        <v>45772.66447916667</v>
      </c>
      <c r="B5791" s="46">
        <v>14440.0</v>
      </c>
      <c r="C5791" s="48" t="s">
        <v>4320</v>
      </c>
      <c r="D5791" s="48"/>
    </row>
    <row r="5792">
      <c r="A5792" s="47">
        <v>45772.66572916666</v>
      </c>
      <c r="B5792" s="46">
        <v>12480.0</v>
      </c>
      <c r="C5792" s="48" t="s">
        <v>4530</v>
      </c>
      <c r="D5792" s="48"/>
    </row>
    <row r="5793">
      <c r="A5793" s="47">
        <v>45772.66667824074</v>
      </c>
      <c r="B5793" s="46">
        <v>24020.0</v>
      </c>
      <c r="C5793" s="46"/>
      <c r="D5793" s="46"/>
    </row>
    <row r="5794">
      <c r="A5794" s="47">
        <v>45772.67181712963</v>
      </c>
      <c r="B5794" s="46">
        <v>15520.0</v>
      </c>
      <c r="C5794" s="46"/>
      <c r="D5794" s="46"/>
    </row>
    <row r="5795">
      <c r="A5795" s="47">
        <v>45772.67423611111</v>
      </c>
      <c r="B5795" s="46">
        <v>9520.0</v>
      </c>
      <c r="C5795" s="46"/>
      <c r="D5795" s="46"/>
    </row>
    <row r="5796">
      <c r="A5796" s="47">
        <v>45772.681597222225</v>
      </c>
      <c r="B5796" s="46">
        <v>2700.0</v>
      </c>
      <c r="C5796" s="46"/>
      <c r="D5796" s="46"/>
    </row>
    <row r="5797">
      <c r="A5797" s="47">
        <v>45772.705555555556</v>
      </c>
      <c r="B5797" s="46">
        <v>2760.0</v>
      </c>
      <c r="C5797" s="46"/>
      <c r="D5797" s="46"/>
    </row>
    <row r="5798">
      <c r="A5798" s="47">
        <v>45773.281805555554</v>
      </c>
      <c r="B5798" s="46">
        <v>11500.0</v>
      </c>
      <c r="C5798" s="46"/>
      <c r="D5798" s="46"/>
    </row>
    <row r="5799">
      <c r="A5799" s="47">
        <v>45773.28722222222</v>
      </c>
      <c r="B5799" s="46">
        <v>9700.0</v>
      </c>
      <c r="C5799" s="46"/>
      <c r="D5799" s="46"/>
    </row>
    <row r="5800">
      <c r="A5800" s="47">
        <v>45773.348541666666</v>
      </c>
      <c r="B5800" s="46">
        <v>12440.0</v>
      </c>
      <c r="C5800" s="46"/>
      <c r="D5800" s="46"/>
    </row>
    <row r="5801">
      <c r="A5801" s="47">
        <v>45773.35599537037</v>
      </c>
      <c r="B5801" s="46">
        <v>9300.0</v>
      </c>
      <c r="C5801" s="46"/>
      <c r="D5801" s="46"/>
    </row>
    <row r="5802">
      <c r="A5802" s="47">
        <v>45773.37425925926</v>
      </c>
      <c r="B5802" s="46">
        <v>3160.0</v>
      </c>
      <c r="C5802" s="46"/>
      <c r="D5802" s="46"/>
    </row>
    <row r="5803">
      <c r="A5803" s="47">
        <v>45773.37461805555</v>
      </c>
      <c r="B5803" s="46">
        <v>3140.0</v>
      </c>
      <c r="C5803" s="46"/>
      <c r="D5803" s="46"/>
    </row>
    <row r="5804">
      <c r="A5804" s="47">
        <v>45773.37519675926</v>
      </c>
      <c r="B5804" s="46">
        <v>19240.0</v>
      </c>
      <c r="C5804" s="46"/>
      <c r="D5804" s="46"/>
    </row>
    <row r="5805">
      <c r="A5805" s="47">
        <v>45773.379155092596</v>
      </c>
      <c r="B5805" s="46">
        <v>9280.0</v>
      </c>
      <c r="C5805" s="46"/>
      <c r="D5805" s="46"/>
    </row>
    <row r="5806">
      <c r="A5806" s="47">
        <v>45773.38861111111</v>
      </c>
      <c r="B5806" s="46">
        <v>2440.0</v>
      </c>
      <c r="C5806" s="46"/>
      <c r="D5806" s="46"/>
    </row>
    <row r="5807">
      <c r="A5807" s="47">
        <v>45773.39922453704</v>
      </c>
      <c r="B5807" s="46">
        <v>10700.0</v>
      </c>
      <c r="C5807" s="46"/>
      <c r="D5807" s="46"/>
    </row>
    <row r="5808">
      <c r="A5808" s="47">
        <v>45773.404953703706</v>
      </c>
      <c r="B5808" s="46">
        <v>9280.0</v>
      </c>
      <c r="C5808" s="46"/>
      <c r="D5808" s="46"/>
    </row>
    <row r="5809">
      <c r="A5809" s="47">
        <v>45773.45976851852</v>
      </c>
      <c r="B5809" s="46">
        <v>11200.0</v>
      </c>
      <c r="C5809" s="46"/>
      <c r="D5809" s="46"/>
    </row>
    <row r="5810">
      <c r="A5810" s="47">
        <v>45773.48553240741</v>
      </c>
      <c r="B5810" s="46">
        <v>3160.0</v>
      </c>
      <c r="C5810" s="46"/>
      <c r="D5810" s="46"/>
    </row>
    <row r="5811">
      <c r="A5811" s="47">
        <v>45773.48886574074</v>
      </c>
      <c r="B5811" s="46">
        <v>3080.0</v>
      </c>
      <c r="C5811" s="46"/>
      <c r="D5811" s="46"/>
    </row>
    <row r="5812">
      <c r="A5812" s="47">
        <v>45773.5065625</v>
      </c>
      <c r="B5812" s="46">
        <v>23940.0</v>
      </c>
      <c r="C5812" s="46"/>
      <c r="D5812" s="46"/>
    </row>
    <row r="5813">
      <c r="A5813" s="47">
        <v>45775.286631944444</v>
      </c>
      <c r="B5813" s="46">
        <v>9320.0</v>
      </c>
      <c r="C5813" s="46"/>
      <c r="D5813" s="46"/>
    </row>
    <row r="5814">
      <c r="A5814" s="47">
        <v>45775.28983796296</v>
      </c>
      <c r="B5814" s="46">
        <v>2760.0</v>
      </c>
      <c r="C5814" s="46"/>
      <c r="D5814" s="46"/>
    </row>
    <row r="5815">
      <c r="A5815" s="47">
        <v>45775.294340277775</v>
      </c>
      <c r="B5815" s="46">
        <v>9820.0</v>
      </c>
      <c r="C5815" s="46"/>
      <c r="D5815" s="46"/>
    </row>
    <row r="5816">
      <c r="A5816" s="47">
        <v>45775.2953587963</v>
      </c>
      <c r="B5816" s="46">
        <v>10600.0</v>
      </c>
      <c r="C5816" s="46"/>
      <c r="D5816" s="46"/>
    </row>
    <row r="5817">
      <c r="A5817" s="47">
        <v>45775.32667824074</v>
      </c>
      <c r="B5817" s="46" t="s">
        <v>2456</v>
      </c>
      <c r="C5817" s="48" t="s">
        <v>4190</v>
      </c>
      <c r="D5817" s="48"/>
    </row>
    <row r="5818">
      <c r="A5818" s="47">
        <v>45775.3337962963</v>
      </c>
      <c r="B5818" s="46">
        <v>9820.0</v>
      </c>
      <c r="C5818" s="46"/>
      <c r="D5818" s="46"/>
    </row>
    <row r="5819">
      <c r="A5819" s="47">
        <v>45775.33394675926</v>
      </c>
      <c r="B5819" s="46">
        <v>3280.0</v>
      </c>
      <c r="C5819" s="46"/>
      <c r="D5819" s="46"/>
    </row>
    <row r="5820">
      <c r="A5820" s="47">
        <v>45775.33498842592</v>
      </c>
      <c r="B5820" s="46">
        <v>2700.0</v>
      </c>
      <c r="C5820" s="46"/>
      <c r="D5820" s="46"/>
    </row>
    <row r="5821">
      <c r="A5821" s="47">
        <v>45775.33630787037</v>
      </c>
      <c r="B5821" s="46">
        <v>11240.0</v>
      </c>
      <c r="C5821" s="48" t="s">
        <v>4756</v>
      </c>
      <c r="D5821" s="48"/>
    </row>
    <row r="5822">
      <c r="A5822" s="47">
        <v>45775.33943287037</v>
      </c>
      <c r="B5822" s="46">
        <v>3780.0</v>
      </c>
      <c r="C5822" s="46"/>
      <c r="D5822" s="46"/>
    </row>
    <row r="5823">
      <c r="A5823" s="47">
        <v>45775.34096064815</v>
      </c>
      <c r="B5823" s="46">
        <v>3200.0</v>
      </c>
      <c r="C5823" s="46"/>
      <c r="D5823" s="46"/>
    </row>
    <row r="5824">
      <c r="A5824" s="47">
        <v>45775.349375</v>
      </c>
      <c r="B5824" s="46">
        <v>2560.0</v>
      </c>
      <c r="C5824" s="46"/>
      <c r="D5824" s="46"/>
    </row>
    <row r="5825">
      <c r="A5825" s="47">
        <v>45775.350173611114</v>
      </c>
      <c r="B5825" s="46">
        <v>3460.0</v>
      </c>
      <c r="C5825" s="48" t="s">
        <v>4110</v>
      </c>
      <c r="D5825" s="48"/>
    </row>
    <row r="5826">
      <c r="A5826" s="47">
        <v>45775.352685185186</v>
      </c>
      <c r="B5826" s="46">
        <v>2500.0</v>
      </c>
      <c r="C5826" s="46"/>
      <c r="D5826" s="46"/>
    </row>
    <row r="5827">
      <c r="A5827" s="47">
        <v>45775.357083333336</v>
      </c>
      <c r="B5827" s="46">
        <v>10880.0</v>
      </c>
      <c r="C5827" s="48" t="s">
        <v>4061</v>
      </c>
      <c r="D5827" s="48"/>
    </row>
    <row r="5828">
      <c r="A5828" s="47">
        <v>45775.35931712963</v>
      </c>
      <c r="B5828" s="46">
        <v>13600.0</v>
      </c>
      <c r="C5828" s="46"/>
      <c r="D5828" s="46"/>
    </row>
    <row r="5829">
      <c r="A5829" s="47">
        <v>45775.36206018519</v>
      </c>
      <c r="B5829" s="46">
        <v>11260.0</v>
      </c>
      <c r="C5829" s="46"/>
      <c r="D5829" s="46"/>
    </row>
    <row r="5830">
      <c r="A5830" s="47">
        <v>45775.362650462965</v>
      </c>
      <c r="B5830" s="46">
        <v>2500.0</v>
      </c>
      <c r="C5830" s="46"/>
      <c r="D5830" s="46"/>
    </row>
    <row r="5831">
      <c r="A5831" s="47">
        <v>45775.36854166666</v>
      </c>
      <c r="B5831" s="46">
        <v>2400.0</v>
      </c>
      <c r="C5831" s="46"/>
      <c r="D5831" s="46"/>
    </row>
    <row r="5832">
      <c r="A5832" s="47">
        <v>45775.36907407407</v>
      </c>
      <c r="B5832" s="46">
        <v>2480.0</v>
      </c>
      <c r="C5832" s="48" t="s">
        <v>4110</v>
      </c>
      <c r="D5832" s="48"/>
    </row>
    <row r="5833">
      <c r="A5833" s="47">
        <v>45775.374027777776</v>
      </c>
      <c r="B5833" s="46">
        <v>9940.0</v>
      </c>
      <c r="C5833" s="46"/>
      <c r="D5833" s="46"/>
    </row>
    <row r="5834">
      <c r="A5834" s="47">
        <v>45775.37652777778</v>
      </c>
      <c r="B5834" s="46">
        <v>2500.0</v>
      </c>
      <c r="C5834" s="46"/>
      <c r="D5834" s="46"/>
    </row>
    <row r="5835">
      <c r="A5835" s="47">
        <v>45775.377916666665</v>
      </c>
      <c r="B5835" s="46">
        <v>2500.0</v>
      </c>
      <c r="C5835" s="46"/>
      <c r="D5835" s="46"/>
    </row>
    <row r="5836">
      <c r="A5836" s="47">
        <v>45775.38054398148</v>
      </c>
      <c r="B5836" s="46">
        <v>16300.0</v>
      </c>
      <c r="C5836" s="48" t="s">
        <v>4096</v>
      </c>
      <c r="D5836" s="48"/>
    </row>
    <row r="5837">
      <c r="A5837" s="47">
        <v>45775.39741898148</v>
      </c>
      <c r="B5837" s="46">
        <v>4380.0</v>
      </c>
      <c r="C5837" s="48" t="s">
        <v>4035</v>
      </c>
      <c r="D5837" s="48"/>
    </row>
    <row r="5838">
      <c r="A5838" s="47">
        <v>45775.40188657407</v>
      </c>
      <c r="B5838" s="46">
        <v>10340.0</v>
      </c>
      <c r="C5838" s="46"/>
      <c r="D5838" s="46"/>
    </row>
    <row r="5839">
      <c r="A5839" s="47">
        <v>45775.40204861111</v>
      </c>
      <c r="B5839" s="46">
        <v>2700.0</v>
      </c>
      <c r="C5839" s="46"/>
      <c r="D5839" s="46"/>
    </row>
    <row r="5840">
      <c r="A5840" s="47">
        <v>45775.402407407404</v>
      </c>
      <c r="B5840" s="46">
        <v>9400.0</v>
      </c>
      <c r="C5840" s="46"/>
      <c r="D5840" s="46"/>
    </row>
    <row r="5841">
      <c r="A5841" s="47">
        <v>45775.41601851852</v>
      </c>
      <c r="B5841" s="46">
        <v>9960.0</v>
      </c>
      <c r="C5841" s="46"/>
      <c r="D5841" s="46"/>
    </row>
    <row r="5842">
      <c r="A5842" s="47">
        <v>45775.42037037037</v>
      </c>
      <c r="B5842" s="46">
        <v>3780.0</v>
      </c>
      <c r="C5842" s="46"/>
      <c r="D5842" s="46"/>
    </row>
    <row r="5843">
      <c r="A5843" s="47">
        <v>45775.422372685185</v>
      </c>
      <c r="B5843" s="46">
        <v>3580.0</v>
      </c>
      <c r="C5843" s="46"/>
      <c r="D5843" s="46"/>
    </row>
    <row r="5844">
      <c r="A5844" s="47">
        <v>45775.44021990741</v>
      </c>
      <c r="B5844" s="46">
        <v>18640.0</v>
      </c>
      <c r="C5844" s="48" t="s">
        <v>4817</v>
      </c>
      <c r="D5844" s="48"/>
    </row>
    <row r="5845">
      <c r="A5845" s="47">
        <v>45775.446377314816</v>
      </c>
      <c r="B5845" s="46">
        <v>2500.0</v>
      </c>
      <c r="C5845" s="46"/>
      <c r="D5845" s="46"/>
    </row>
    <row r="5846">
      <c r="A5846" s="47">
        <v>45775.447164351855</v>
      </c>
      <c r="B5846" s="46">
        <v>13600.0</v>
      </c>
      <c r="C5846" s="46"/>
      <c r="D5846" s="46"/>
    </row>
    <row r="5847">
      <c r="A5847" s="47">
        <v>45775.449212962965</v>
      </c>
      <c r="B5847" s="46">
        <v>3140.0</v>
      </c>
      <c r="C5847" s="48" t="s">
        <v>3990</v>
      </c>
      <c r="D5847" s="48"/>
    </row>
    <row r="5848">
      <c r="A5848" s="47">
        <v>45775.45247685185</v>
      </c>
      <c r="B5848" s="46">
        <v>2700.0</v>
      </c>
      <c r="C5848" s="48" t="s">
        <v>744</v>
      </c>
      <c r="D5848" s="48"/>
    </row>
    <row r="5849">
      <c r="A5849" s="47">
        <v>45775.45457175926</v>
      </c>
      <c r="B5849" s="46">
        <v>2740.0</v>
      </c>
      <c r="C5849" s="46"/>
      <c r="D5849" s="46"/>
    </row>
    <row r="5850">
      <c r="A5850" s="47">
        <v>45775.456921296296</v>
      </c>
      <c r="B5850" s="46">
        <v>23880.0</v>
      </c>
      <c r="C5850" s="46"/>
      <c r="D5850" s="46"/>
    </row>
    <row r="5851">
      <c r="A5851" s="47">
        <v>45775.458032407405</v>
      </c>
      <c r="B5851" s="46">
        <v>2680.0</v>
      </c>
      <c r="C5851" s="46"/>
      <c r="D5851" s="46"/>
    </row>
    <row r="5852">
      <c r="A5852" s="47">
        <v>45775.45869212963</v>
      </c>
      <c r="B5852" s="46">
        <v>2500.0</v>
      </c>
      <c r="C5852" s="46"/>
      <c r="D5852" s="46"/>
    </row>
    <row r="5853">
      <c r="A5853" s="47">
        <v>45775.480150462965</v>
      </c>
      <c r="B5853" s="46">
        <v>17560.0</v>
      </c>
      <c r="C5853" s="48" t="s">
        <v>4810</v>
      </c>
      <c r="D5853" s="48"/>
    </row>
    <row r="5854">
      <c r="A5854" s="47">
        <v>45775.480462962965</v>
      </c>
      <c r="B5854" s="46">
        <v>16280.0</v>
      </c>
      <c r="C5854" s="48" t="s">
        <v>4088</v>
      </c>
      <c r="D5854" s="48"/>
    </row>
    <row r="5855">
      <c r="A5855" s="47">
        <v>45775.48190972222</v>
      </c>
      <c r="B5855" s="46">
        <v>3960.0</v>
      </c>
      <c r="C5855" s="48" t="s">
        <v>3989</v>
      </c>
      <c r="D5855" s="48"/>
    </row>
    <row r="5856">
      <c r="A5856" s="47">
        <v>45775.482453703706</v>
      </c>
      <c r="B5856" s="46">
        <v>2680.0</v>
      </c>
      <c r="C5856" s="46"/>
      <c r="D5856" s="46"/>
    </row>
    <row r="5857">
      <c r="A5857" s="47">
        <v>45775.48716435185</v>
      </c>
      <c r="B5857" s="46">
        <v>9800.0</v>
      </c>
      <c r="C5857" s="46"/>
      <c r="D5857" s="46"/>
    </row>
    <row r="5858">
      <c r="A5858" s="47">
        <v>45775.49340277778</v>
      </c>
      <c r="B5858" s="46">
        <v>9900.0</v>
      </c>
      <c r="C5858" s="46"/>
      <c r="D5858" s="46"/>
    </row>
    <row r="5859">
      <c r="A5859" s="47">
        <v>45775.495208333334</v>
      </c>
      <c r="B5859" s="46">
        <v>11540.0</v>
      </c>
      <c r="C5859" s="46"/>
      <c r="D5859" s="46"/>
    </row>
    <row r="5860">
      <c r="A5860" s="47">
        <v>45775.49657407407</v>
      </c>
      <c r="B5860" s="46">
        <v>3020.0</v>
      </c>
      <c r="C5860" s="48" t="s">
        <v>3989</v>
      </c>
      <c r="D5860" s="48"/>
    </row>
    <row r="5861">
      <c r="A5861" s="47">
        <v>45775.49979166667</v>
      </c>
      <c r="B5861" s="46">
        <v>10040.0</v>
      </c>
      <c r="C5861" s="46"/>
      <c r="D5861" s="46"/>
    </row>
    <row r="5862">
      <c r="A5862" s="47">
        <v>45775.52599537037</v>
      </c>
      <c r="B5862" s="46">
        <v>11980.0</v>
      </c>
      <c r="C5862" s="46"/>
      <c r="D5862" s="46"/>
    </row>
    <row r="5863">
      <c r="A5863" s="47">
        <v>45775.548738425925</v>
      </c>
      <c r="B5863" s="46">
        <v>2880.0</v>
      </c>
      <c r="C5863" s="46"/>
      <c r="D5863" s="46"/>
    </row>
    <row r="5864">
      <c r="A5864" s="47">
        <v>45775.54914351852</v>
      </c>
      <c r="B5864" s="46">
        <v>2880.0</v>
      </c>
      <c r="C5864" s="46"/>
      <c r="D5864" s="46"/>
    </row>
    <row r="5865">
      <c r="A5865" s="47">
        <v>45775.553194444445</v>
      </c>
      <c r="B5865" s="46">
        <v>10800.0</v>
      </c>
      <c r="C5865" s="48" t="s">
        <v>4332</v>
      </c>
      <c r="D5865" s="48"/>
    </row>
    <row r="5866">
      <c r="A5866" s="47">
        <v>45775.55868055556</v>
      </c>
      <c r="B5866" s="46">
        <v>9380.0</v>
      </c>
      <c r="C5866" s="46"/>
      <c r="D5866" s="46"/>
    </row>
    <row r="5867">
      <c r="A5867" s="47">
        <v>45775.56333333333</v>
      </c>
      <c r="B5867" s="46">
        <v>13520.0</v>
      </c>
      <c r="C5867" s="46"/>
      <c r="D5867" s="46"/>
    </row>
    <row r="5868">
      <c r="A5868" s="47">
        <v>45775.56891203704</v>
      </c>
      <c r="B5868" s="46">
        <v>2880.0</v>
      </c>
      <c r="C5868" s="48" t="s">
        <v>744</v>
      </c>
      <c r="D5868" s="48"/>
    </row>
    <row r="5869">
      <c r="A5869" s="47">
        <v>45775.57480324074</v>
      </c>
      <c r="B5869" s="46">
        <v>2520.0</v>
      </c>
      <c r="C5869" s="46"/>
      <c r="D5869" s="46"/>
    </row>
    <row r="5870">
      <c r="A5870" s="47">
        <v>45775.576469907406</v>
      </c>
      <c r="B5870" s="46">
        <v>10660.0</v>
      </c>
      <c r="C5870" s="46"/>
      <c r="D5870" s="46"/>
    </row>
    <row r="5871">
      <c r="A5871" s="47">
        <v>45775.580972222226</v>
      </c>
      <c r="B5871" s="46">
        <v>10340.0</v>
      </c>
      <c r="C5871" s="46"/>
      <c r="D5871" s="46"/>
    </row>
    <row r="5872">
      <c r="A5872" s="47">
        <v>45775.58540509259</v>
      </c>
      <c r="B5872" s="46">
        <v>18720.0</v>
      </c>
      <c r="C5872" s="46"/>
      <c r="D5872" s="46"/>
    </row>
    <row r="5873">
      <c r="A5873" s="47">
        <v>45775.589108796295</v>
      </c>
      <c r="B5873" s="46">
        <v>13380.0</v>
      </c>
      <c r="C5873" s="48" t="s">
        <v>4473</v>
      </c>
      <c r="D5873" s="48"/>
    </row>
    <row r="5874">
      <c r="A5874" s="47">
        <v>45775.59936342593</v>
      </c>
      <c r="B5874" s="46">
        <v>12080.0</v>
      </c>
      <c r="C5874" s="46"/>
      <c r="D5874" s="46"/>
    </row>
    <row r="5875">
      <c r="A5875" s="47">
        <v>45775.611226851855</v>
      </c>
      <c r="B5875" s="46">
        <v>20120.0</v>
      </c>
      <c r="C5875" s="46"/>
      <c r="D5875" s="46"/>
    </row>
    <row r="5876">
      <c r="A5876" s="47">
        <v>45775.63450231482</v>
      </c>
      <c r="B5876" s="46">
        <v>3540.0</v>
      </c>
      <c r="C5876" s="48" t="s">
        <v>4110</v>
      </c>
      <c r="D5876" s="48"/>
    </row>
    <row r="5877">
      <c r="A5877" s="47">
        <v>45775.639386574076</v>
      </c>
      <c r="B5877" s="46">
        <v>11220.0</v>
      </c>
      <c r="C5877" s="48" t="s">
        <v>4637</v>
      </c>
      <c r="D5877" s="48"/>
    </row>
    <row r="5878">
      <c r="A5878" s="47">
        <v>45775.64709490741</v>
      </c>
      <c r="B5878" s="46">
        <v>9780.0</v>
      </c>
      <c r="C5878" s="46"/>
      <c r="D5878" s="46"/>
    </row>
    <row r="5879">
      <c r="A5879" s="47">
        <v>45775.64730324074</v>
      </c>
      <c r="B5879" s="46">
        <v>2920.0</v>
      </c>
      <c r="C5879" s="46"/>
      <c r="D5879" s="46"/>
    </row>
    <row r="5880">
      <c r="A5880" s="47">
        <v>45775.65075231482</v>
      </c>
      <c r="B5880" s="46">
        <v>11080.0</v>
      </c>
      <c r="C5880" s="48" t="s">
        <v>4555</v>
      </c>
      <c r="D5880" s="48"/>
    </row>
    <row r="5881">
      <c r="A5881" s="47">
        <v>45775.652280092596</v>
      </c>
      <c r="B5881" s="46">
        <v>16340.0</v>
      </c>
      <c r="C5881" s="46"/>
      <c r="D5881" s="46"/>
    </row>
    <row r="5882">
      <c r="A5882" s="47">
        <v>45775.659363425926</v>
      </c>
      <c r="B5882" s="46">
        <v>12600.0</v>
      </c>
      <c r="C5882" s="48" t="s">
        <v>4818</v>
      </c>
      <c r="D5882" s="48"/>
    </row>
    <row r="5883">
      <c r="A5883" s="47">
        <v>45775.6690625</v>
      </c>
      <c r="B5883" s="46">
        <v>10000.0</v>
      </c>
      <c r="C5883" s="46"/>
      <c r="D5883" s="46"/>
    </row>
    <row r="5884">
      <c r="A5884" s="47">
        <v>45775.68829861111</v>
      </c>
      <c r="B5884" s="46">
        <v>3600.0</v>
      </c>
      <c r="C5884" s="48" t="s">
        <v>4819</v>
      </c>
      <c r="D5884" s="48"/>
    </row>
    <row r="5885">
      <c r="A5885" s="47">
        <v>45775.69621527778</v>
      </c>
      <c r="B5885" s="46">
        <v>3460.0</v>
      </c>
      <c r="C5885" s="46"/>
      <c r="D5885" s="46"/>
    </row>
    <row r="5886">
      <c r="A5886" s="47">
        <v>45775.70209490741</v>
      </c>
      <c r="B5886" s="46">
        <v>15060.0</v>
      </c>
      <c r="C5886" s="46"/>
      <c r="D5886" s="46"/>
    </row>
    <row r="5887">
      <c r="A5887" s="47">
        <v>45775.70392361111</v>
      </c>
      <c r="B5887" s="46">
        <v>12060.0</v>
      </c>
      <c r="C5887" s="46"/>
      <c r="D5887" s="46"/>
    </row>
    <row r="5888">
      <c r="A5888" s="47">
        <v>45775.705405092594</v>
      </c>
      <c r="B5888" s="46">
        <v>9600.0</v>
      </c>
      <c r="C5888" s="46"/>
      <c r="D5888" s="46"/>
    </row>
    <row r="5889">
      <c r="A5889" s="47">
        <v>45775.70884259259</v>
      </c>
      <c r="B5889" s="46">
        <v>13160.0</v>
      </c>
      <c r="C5889" s="46"/>
      <c r="D5889" s="46"/>
    </row>
    <row r="5890">
      <c r="A5890" s="47">
        <v>45775.72230324074</v>
      </c>
      <c r="B5890" s="46">
        <v>13880.0</v>
      </c>
      <c r="C5890" s="46"/>
      <c r="D5890" s="46"/>
    </row>
    <row r="5891">
      <c r="A5891" s="47">
        <v>45776.28548611111</v>
      </c>
      <c r="B5891" s="46">
        <v>12500.0</v>
      </c>
      <c r="C5891" s="46"/>
      <c r="D5891" s="46"/>
    </row>
    <row r="5892">
      <c r="A5892" s="47">
        <v>45776.285949074074</v>
      </c>
      <c r="B5892" s="46">
        <v>10280.0</v>
      </c>
      <c r="C5892" s="46"/>
      <c r="D5892" s="46"/>
    </row>
    <row r="5893">
      <c r="A5893" s="47">
        <v>45776.2893287037</v>
      </c>
      <c r="B5893" s="46">
        <v>10300.0</v>
      </c>
      <c r="C5893" s="46"/>
      <c r="D5893" s="46"/>
    </row>
    <row r="5894">
      <c r="A5894" s="47">
        <v>45776.290451388886</v>
      </c>
      <c r="B5894" s="46">
        <v>17960.0</v>
      </c>
      <c r="C5894" s="46"/>
      <c r="D5894" s="46"/>
    </row>
    <row r="5895">
      <c r="A5895" s="47">
        <v>45776.292592592596</v>
      </c>
      <c r="B5895" s="46">
        <v>9240.0</v>
      </c>
      <c r="C5895" s="46"/>
      <c r="D5895" s="46"/>
    </row>
    <row r="5896">
      <c r="A5896" s="47">
        <v>45776.29856481482</v>
      </c>
      <c r="B5896" s="46">
        <v>12260.0</v>
      </c>
      <c r="C5896" s="46"/>
      <c r="D5896" s="46"/>
    </row>
    <row r="5897">
      <c r="A5897" s="47">
        <v>45776.30038194444</v>
      </c>
      <c r="B5897" s="46">
        <v>10460.0</v>
      </c>
      <c r="C5897" s="46"/>
      <c r="D5897" s="46"/>
    </row>
    <row r="5898">
      <c r="A5898" s="47">
        <v>45776.315405092595</v>
      </c>
      <c r="B5898" s="46">
        <v>11220.0</v>
      </c>
      <c r="C5898" s="46"/>
      <c r="D5898" s="46"/>
    </row>
    <row r="5899">
      <c r="A5899" s="47">
        <v>45776.32711805555</v>
      </c>
      <c r="B5899" s="46">
        <v>5620.0</v>
      </c>
      <c r="C5899" s="46"/>
      <c r="D5899" s="46"/>
    </row>
    <row r="5900">
      <c r="A5900" s="47">
        <v>45776.333819444444</v>
      </c>
      <c r="B5900" s="46">
        <v>11340.0</v>
      </c>
      <c r="C5900" s="46"/>
      <c r="D5900" s="46"/>
    </row>
    <row r="5901">
      <c r="A5901" s="47">
        <v>45776.338541666664</v>
      </c>
      <c r="B5901" s="46">
        <v>10580.0</v>
      </c>
      <c r="C5901" s="46"/>
      <c r="D5901" s="46"/>
    </row>
    <row r="5902">
      <c r="A5902" s="47">
        <v>45776.34237268518</v>
      </c>
      <c r="B5902" s="46">
        <v>3560.0</v>
      </c>
      <c r="C5902" s="46"/>
      <c r="D5902" s="46"/>
    </row>
    <row r="5903">
      <c r="A5903" s="47">
        <v>45776.34563657407</v>
      </c>
      <c r="B5903" s="46">
        <v>8800.0</v>
      </c>
      <c r="C5903" s="46"/>
      <c r="D5903" s="46"/>
    </row>
    <row r="5904">
      <c r="A5904" s="47">
        <v>45776.34674768519</v>
      </c>
      <c r="B5904" s="46">
        <v>11280.0</v>
      </c>
      <c r="C5904" s="46"/>
      <c r="D5904" s="46"/>
    </row>
    <row r="5905">
      <c r="A5905" s="47">
        <v>45776.34887731481</v>
      </c>
      <c r="B5905" s="46">
        <v>3600.0</v>
      </c>
      <c r="C5905" s="48" t="s">
        <v>4017</v>
      </c>
      <c r="D5905" s="48"/>
    </row>
    <row r="5906">
      <c r="A5906" s="47">
        <v>45776.35260416667</v>
      </c>
      <c r="B5906" s="46">
        <v>2380.0</v>
      </c>
      <c r="C5906" s="46"/>
      <c r="D5906" s="46"/>
    </row>
    <row r="5907">
      <c r="A5907" s="47">
        <v>45776.35488425926</v>
      </c>
      <c r="B5907" s="46">
        <v>2360.0</v>
      </c>
      <c r="C5907" s="46"/>
      <c r="D5907" s="46"/>
    </row>
    <row r="5908">
      <c r="A5908" s="47">
        <v>45776.36424768518</v>
      </c>
      <c r="B5908" s="46">
        <v>3240.0</v>
      </c>
      <c r="C5908" s="46"/>
      <c r="D5908" s="46"/>
    </row>
    <row r="5909">
      <c r="A5909" s="47">
        <v>45776.36493055556</v>
      </c>
      <c r="B5909" s="46">
        <v>2560.0</v>
      </c>
      <c r="C5909" s="46"/>
      <c r="D5909" s="46"/>
    </row>
    <row r="5910">
      <c r="A5910" s="47">
        <v>45776.37715277778</v>
      </c>
      <c r="B5910" s="46">
        <v>17940.0</v>
      </c>
      <c r="C5910" s="46"/>
      <c r="D5910" s="46"/>
    </row>
    <row r="5911">
      <c r="A5911" s="47">
        <v>45776.37820601852</v>
      </c>
      <c r="B5911" s="46">
        <v>17940.0</v>
      </c>
      <c r="C5911" s="46"/>
      <c r="D5911" s="46"/>
    </row>
    <row r="5912">
      <c r="A5912" s="47">
        <v>45776.37946759259</v>
      </c>
      <c r="B5912" s="46">
        <v>12940.0</v>
      </c>
      <c r="C5912" s="48" t="s">
        <v>4025</v>
      </c>
      <c r="D5912" s="48"/>
    </row>
    <row r="5913">
      <c r="A5913" s="47">
        <v>45776.383356481485</v>
      </c>
      <c r="B5913" s="46">
        <v>4500.0</v>
      </c>
      <c r="C5913" s="46"/>
      <c r="D5913" s="46"/>
    </row>
    <row r="5914">
      <c r="A5914" s="47">
        <v>45776.39019675926</v>
      </c>
      <c r="B5914" s="46">
        <v>2760.0</v>
      </c>
      <c r="C5914" s="46"/>
      <c r="D5914" s="46"/>
    </row>
    <row r="5915">
      <c r="A5915" s="47">
        <v>45776.39083333333</v>
      </c>
      <c r="B5915" s="46">
        <v>16200.0</v>
      </c>
      <c r="C5915" s="48" t="s">
        <v>4096</v>
      </c>
      <c r="D5915" s="48"/>
    </row>
    <row r="5916">
      <c r="A5916" s="47">
        <v>45776.3933912037</v>
      </c>
      <c r="B5916" s="46">
        <v>13420.0</v>
      </c>
      <c r="C5916" s="46"/>
      <c r="D5916" s="46"/>
    </row>
    <row r="5917">
      <c r="A5917" s="47">
        <v>45776.40357638889</v>
      </c>
      <c r="B5917" s="46">
        <v>2620.0</v>
      </c>
      <c r="C5917" s="46"/>
      <c r="D5917" s="46"/>
    </row>
    <row r="5918">
      <c r="A5918" s="47">
        <v>45776.40611111111</v>
      </c>
      <c r="B5918" s="46">
        <v>9940.0</v>
      </c>
      <c r="C5918" s="46"/>
      <c r="D5918" s="46"/>
    </row>
    <row r="5919">
      <c r="A5919" s="47">
        <v>45776.40630787037</v>
      </c>
      <c r="B5919" s="46">
        <v>2620.0</v>
      </c>
      <c r="C5919" s="46"/>
      <c r="D5919" s="46"/>
    </row>
    <row r="5920">
      <c r="A5920" s="47">
        <v>45776.40877314815</v>
      </c>
      <c r="B5920" s="46">
        <v>2760.0</v>
      </c>
      <c r="C5920" s="46"/>
      <c r="D5920" s="46"/>
    </row>
    <row r="5921">
      <c r="A5921" s="47">
        <v>45776.412303240744</v>
      </c>
      <c r="B5921" s="46">
        <v>18180.0</v>
      </c>
      <c r="C5921" s="46"/>
      <c r="D5921" s="46"/>
    </row>
    <row r="5922">
      <c r="A5922" s="47">
        <v>45776.41271990741</v>
      </c>
      <c r="B5922" s="46">
        <v>2740.0</v>
      </c>
      <c r="C5922" s="46"/>
      <c r="D5922" s="46"/>
    </row>
    <row r="5923">
      <c r="A5923" s="47">
        <v>45776.4297337963</v>
      </c>
      <c r="B5923" s="46">
        <v>11400.0</v>
      </c>
      <c r="C5923" s="46"/>
      <c r="D5923" s="46"/>
    </row>
    <row r="5924">
      <c r="A5924" s="47">
        <v>45776.43931712963</v>
      </c>
      <c r="B5924" s="46">
        <v>16520.0</v>
      </c>
      <c r="C5924" s="46"/>
      <c r="D5924" s="46"/>
    </row>
    <row r="5925">
      <c r="A5925" s="47">
        <v>45776.441458333335</v>
      </c>
      <c r="B5925" s="46">
        <v>2800.0</v>
      </c>
      <c r="C5925" s="46"/>
      <c r="D5925" s="46"/>
    </row>
    <row r="5926">
      <c r="A5926" s="47">
        <v>45776.445393518516</v>
      </c>
      <c r="B5926" s="46">
        <v>2600.0</v>
      </c>
      <c r="C5926" s="46"/>
      <c r="D5926" s="46"/>
    </row>
    <row r="5927">
      <c r="A5927" s="47">
        <v>45776.45951388889</v>
      </c>
      <c r="B5927" s="46">
        <v>2780.0</v>
      </c>
      <c r="C5927" s="48" t="s">
        <v>3445</v>
      </c>
      <c r="D5927" s="48"/>
    </row>
    <row r="5928">
      <c r="A5928" s="47">
        <v>45776.47275462963</v>
      </c>
      <c r="B5928" s="46">
        <v>11860.0</v>
      </c>
      <c r="C5928" s="48" t="s">
        <v>4820</v>
      </c>
      <c r="D5928" s="48"/>
    </row>
    <row r="5929">
      <c r="A5929" s="47">
        <v>45776.47445601852</v>
      </c>
      <c r="B5929" s="46">
        <v>22980.0</v>
      </c>
      <c r="C5929" s="46"/>
      <c r="D5929" s="46"/>
    </row>
    <row r="5930">
      <c r="A5930" s="47">
        <v>45776.481875</v>
      </c>
      <c r="B5930" s="46">
        <v>2040.0</v>
      </c>
      <c r="C5930" s="48" t="s">
        <v>3445</v>
      </c>
      <c r="D5930" s="48"/>
    </row>
    <row r="5931">
      <c r="A5931" s="47">
        <v>45776.48222222222</v>
      </c>
      <c r="B5931" s="46">
        <v>10760.0</v>
      </c>
      <c r="C5931" s="48" t="s">
        <v>4821</v>
      </c>
      <c r="D5931" s="48"/>
    </row>
    <row r="5932">
      <c r="A5932" s="47">
        <v>45776.48688657407</v>
      </c>
      <c r="B5932" s="46">
        <v>9420.0</v>
      </c>
      <c r="C5932" s="46"/>
      <c r="D5932" s="46"/>
    </row>
    <row r="5933">
      <c r="A5933" s="47">
        <v>45776.49769675926</v>
      </c>
      <c r="B5933" s="46">
        <v>11020.0</v>
      </c>
      <c r="C5933" s="48" t="s">
        <v>4773</v>
      </c>
      <c r="D5933" s="48"/>
    </row>
    <row r="5934">
      <c r="A5934" s="47">
        <v>45776.50392361111</v>
      </c>
      <c r="B5934" s="46">
        <v>10080.0</v>
      </c>
      <c r="C5934" s="46"/>
      <c r="D5934" s="46"/>
    </row>
    <row r="5935">
      <c r="A5935" s="47">
        <v>45776.50822916667</v>
      </c>
      <c r="B5935" s="46">
        <v>11040.0</v>
      </c>
      <c r="C5935" s="46"/>
      <c r="D5935" s="46"/>
    </row>
    <row r="5936">
      <c r="A5936" s="47">
        <v>45776.51096064815</v>
      </c>
      <c r="B5936" s="46">
        <v>13840.0</v>
      </c>
      <c r="C5936" s="46"/>
      <c r="D5936" s="46"/>
    </row>
    <row r="5937">
      <c r="A5937" s="47">
        <v>45776.51385416667</v>
      </c>
      <c r="B5937" s="46">
        <v>2980.0</v>
      </c>
      <c r="C5937" s="48" t="s">
        <v>744</v>
      </c>
      <c r="D5937" s="48"/>
    </row>
    <row r="5938">
      <c r="A5938" s="47">
        <v>45776.51949074074</v>
      </c>
      <c r="B5938" s="46">
        <v>16500.0</v>
      </c>
      <c r="C5938" s="46"/>
      <c r="D5938" s="46"/>
    </row>
    <row r="5939">
      <c r="A5939" s="47">
        <v>45776.521145833336</v>
      </c>
      <c r="B5939" s="46">
        <v>2620.0</v>
      </c>
      <c r="C5939" s="46"/>
      <c r="D5939" s="46"/>
    </row>
    <row r="5940">
      <c r="A5940" s="47">
        <v>45776.52449074074</v>
      </c>
      <c r="B5940" s="46">
        <v>13780.0</v>
      </c>
      <c r="C5940" s="46"/>
      <c r="D5940" s="46"/>
    </row>
    <row r="5941">
      <c r="A5941" s="47">
        <v>45776.53028935185</v>
      </c>
      <c r="B5941" s="46">
        <v>2060.0</v>
      </c>
      <c r="C5941" s="46"/>
      <c r="D5941" s="46"/>
    </row>
    <row r="5942">
      <c r="A5942" s="47">
        <v>45776.562523148146</v>
      </c>
      <c r="B5942" s="46">
        <v>2120.0</v>
      </c>
      <c r="C5942" s="46"/>
      <c r="D5942" s="46"/>
    </row>
    <row r="5943">
      <c r="A5943" s="47">
        <v>45776.56564814815</v>
      </c>
      <c r="B5943" s="46">
        <v>3200.0</v>
      </c>
      <c r="C5943" s="48" t="s">
        <v>744</v>
      </c>
      <c r="D5943" s="48"/>
    </row>
    <row r="5944">
      <c r="A5944" s="47">
        <v>45776.576157407406</v>
      </c>
      <c r="B5944" s="46">
        <v>2600.0</v>
      </c>
      <c r="C5944" s="48" t="s">
        <v>744</v>
      </c>
      <c r="D5944" s="48"/>
    </row>
    <row r="5945">
      <c r="A5945" s="47">
        <v>45776.57644675926</v>
      </c>
      <c r="B5945" s="46">
        <v>23060.0</v>
      </c>
      <c r="C5945" s="46"/>
      <c r="D5945" s="46"/>
    </row>
    <row r="5946">
      <c r="A5946" s="47">
        <v>45776.57759259259</v>
      </c>
      <c r="B5946" s="46">
        <v>9900.0</v>
      </c>
      <c r="C5946" s="46"/>
      <c r="D5946" s="46"/>
    </row>
    <row r="5947">
      <c r="A5947" s="47">
        <v>45776.57923611111</v>
      </c>
      <c r="B5947" s="46">
        <v>2780.0</v>
      </c>
      <c r="C5947" s="46"/>
      <c r="D5947" s="46"/>
    </row>
    <row r="5948">
      <c r="A5948" s="47">
        <v>45776.589525462965</v>
      </c>
      <c r="B5948" s="46">
        <v>14760.0</v>
      </c>
      <c r="C5948" s="46"/>
      <c r="D5948" s="46"/>
    </row>
    <row r="5949">
      <c r="A5949" s="47">
        <v>45776.59678240741</v>
      </c>
      <c r="B5949" s="46">
        <v>9960.0</v>
      </c>
      <c r="C5949" s="46"/>
      <c r="D5949" s="46"/>
    </row>
    <row r="5950">
      <c r="A5950" s="47">
        <v>45776.61369212963</v>
      </c>
      <c r="B5950" s="46">
        <v>2920.0</v>
      </c>
      <c r="C5950" s="46"/>
      <c r="D5950" s="46"/>
    </row>
    <row r="5951">
      <c r="A5951" s="47">
        <v>45776.6193287037</v>
      </c>
      <c r="B5951" s="46">
        <v>16480.0</v>
      </c>
      <c r="C5951" s="46"/>
      <c r="D5951" s="46"/>
    </row>
    <row r="5952">
      <c r="A5952" s="47">
        <v>45776.61984953703</v>
      </c>
      <c r="B5952" s="46">
        <v>11300.0</v>
      </c>
      <c r="C5952" s="48" t="s">
        <v>4721</v>
      </c>
      <c r="D5952" s="48"/>
    </row>
    <row r="5953">
      <c r="A5953" s="47">
        <v>45776.6209375</v>
      </c>
      <c r="B5953" s="46">
        <v>11160.0</v>
      </c>
      <c r="C5953" s="48" t="s">
        <v>4357</v>
      </c>
      <c r="D5953" s="48"/>
    </row>
    <row r="5954">
      <c r="A5954" s="47">
        <v>45776.62126157407</v>
      </c>
      <c r="B5954" s="46">
        <v>3200.0</v>
      </c>
      <c r="C5954" s="48" t="s">
        <v>4017</v>
      </c>
      <c r="D5954" s="48"/>
    </row>
    <row r="5955">
      <c r="A5955" s="47">
        <v>45776.627974537034</v>
      </c>
      <c r="B5955" s="46">
        <v>13860.0</v>
      </c>
      <c r="C5955" s="48" t="s">
        <v>4149</v>
      </c>
      <c r="D5955" s="48"/>
    </row>
    <row r="5956">
      <c r="A5956" s="47">
        <v>45776.6284375</v>
      </c>
      <c r="B5956" s="46">
        <v>9900.0</v>
      </c>
      <c r="C5956" s="46"/>
      <c r="D5956" s="46"/>
    </row>
    <row r="5957">
      <c r="A5957" s="47">
        <v>45776.63013888889</v>
      </c>
      <c r="B5957" s="46">
        <v>2820.0</v>
      </c>
      <c r="C5957" s="48" t="s">
        <v>4017</v>
      </c>
      <c r="D5957" s="48"/>
    </row>
    <row r="5958">
      <c r="A5958" s="47">
        <v>45776.63284722222</v>
      </c>
      <c r="B5958" s="46">
        <v>10020.0</v>
      </c>
      <c r="C5958" s="46"/>
      <c r="D5958" s="46"/>
    </row>
    <row r="5959">
      <c r="A5959" s="47">
        <v>45776.63849537037</v>
      </c>
      <c r="B5959" s="46">
        <v>9440.0</v>
      </c>
      <c r="C5959" s="46"/>
      <c r="D5959" s="46"/>
    </row>
    <row r="5960">
      <c r="A5960" s="47">
        <v>45776.638703703706</v>
      </c>
      <c r="B5960" s="46">
        <v>2920.0</v>
      </c>
      <c r="C5960" s="48" t="s">
        <v>744</v>
      </c>
      <c r="D5960" s="48"/>
    </row>
    <row r="5961">
      <c r="A5961" s="47">
        <v>45776.64417824074</v>
      </c>
      <c r="B5961" s="46">
        <v>2840.0</v>
      </c>
      <c r="C5961" s="46"/>
      <c r="D5961" s="46"/>
    </row>
    <row r="5962">
      <c r="A5962" s="47">
        <v>45776.64461805556</v>
      </c>
      <c r="B5962" s="46">
        <v>2600.0</v>
      </c>
      <c r="C5962" s="46"/>
      <c r="D5962" s="46"/>
    </row>
    <row r="5963">
      <c r="A5963" s="47">
        <v>45776.64549768518</v>
      </c>
      <c r="B5963" s="46">
        <v>3100.0</v>
      </c>
      <c r="C5963" s="46"/>
      <c r="D5963" s="46"/>
    </row>
    <row r="5964">
      <c r="A5964" s="47">
        <v>45776.649872685186</v>
      </c>
      <c r="B5964" s="46">
        <v>3000.0</v>
      </c>
      <c r="C5964" s="46"/>
      <c r="D5964" s="46"/>
    </row>
    <row r="5965">
      <c r="A5965" s="47">
        <v>45776.66158564815</v>
      </c>
      <c r="B5965" s="46">
        <v>11940.0</v>
      </c>
      <c r="C5965" s="48" t="s">
        <v>4576</v>
      </c>
      <c r="D5965" s="48"/>
    </row>
    <row r="5966">
      <c r="A5966" s="47">
        <v>45776.668912037036</v>
      </c>
      <c r="B5966" s="46">
        <v>2580.0</v>
      </c>
      <c r="C5966" s="48" t="s">
        <v>3986</v>
      </c>
      <c r="D5966" s="48"/>
    </row>
    <row r="5967">
      <c r="A5967" s="47">
        <v>45776.6730787037</v>
      </c>
      <c r="B5967" s="46">
        <v>12320.0</v>
      </c>
      <c r="C5967" s="48" t="s">
        <v>4822</v>
      </c>
      <c r="D5967" s="48"/>
    </row>
    <row r="5968">
      <c r="A5968" s="47">
        <v>45776.69770833333</v>
      </c>
      <c r="B5968" s="46">
        <v>11620.0</v>
      </c>
      <c r="C5968" s="46"/>
      <c r="D5968" s="46"/>
    </row>
    <row r="5969">
      <c r="A5969" s="47">
        <v>45776.703622685185</v>
      </c>
      <c r="B5969" s="46">
        <v>16500.0</v>
      </c>
      <c r="C5969" s="46"/>
      <c r="D5969" s="46"/>
    </row>
    <row r="5970">
      <c r="A5970" s="47">
        <v>45776.703831018516</v>
      </c>
      <c r="B5970" s="46">
        <v>4060.0</v>
      </c>
      <c r="C5970" s="48" t="s">
        <v>4823</v>
      </c>
      <c r="D5970" s="48"/>
    </row>
    <row r="5971">
      <c r="A5971" s="47">
        <v>45777.25048611111</v>
      </c>
      <c r="B5971" s="46">
        <v>9260.0</v>
      </c>
      <c r="C5971" s="46"/>
      <c r="D5971" s="46"/>
    </row>
    <row r="5972">
      <c r="A5972" s="47">
        <v>45777.25234953704</v>
      </c>
      <c r="B5972" s="46">
        <v>9300.0</v>
      </c>
      <c r="C5972" s="46"/>
      <c r="D5972" s="46"/>
    </row>
    <row r="5973">
      <c r="A5973" s="47">
        <v>45777.27601851852</v>
      </c>
      <c r="B5973" s="46">
        <v>10800.0</v>
      </c>
      <c r="C5973" s="46"/>
      <c r="D5973" s="46"/>
    </row>
    <row r="5974">
      <c r="A5974" s="47">
        <v>45777.289143518516</v>
      </c>
      <c r="B5974" s="46">
        <v>5300.0</v>
      </c>
      <c r="C5974" s="46"/>
      <c r="D5974" s="46"/>
    </row>
    <row r="5975">
      <c r="A5975" s="47">
        <v>45777.290868055556</v>
      </c>
      <c r="B5975" s="46">
        <v>12560.0</v>
      </c>
      <c r="C5975" s="46"/>
      <c r="D5975" s="46"/>
    </row>
    <row r="5976">
      <c r="A5976" s="47">
        <v>45777.29326388889</v>
      </c>
      <c r="B5976" s="46">
        <v>10020.0</v>
      </c>
      <c r="C5976" s="46"/>
      <c r="D5976" s="46"/>
    </row>
    <row r="5977">
      <c r="A5977" s="47">
        <v>45777.297476851854</v>
      </c>
      <c r="B5977" s="46">
        <v>21000.0</v>
      </c>
      <c r="C5977" s="46"/>
      <c r="D5977" s="46"/>
    </row>
    <row r="5978">
      <c r="A5978" s="47">
        <v>45777.32267361111</v>
      </c>
      <c r="B5978" s="46">
        <v>10240.0</v>
      </c>
      <c r="C5978" s="46"/>
      <c r="D5978" s="46"/>
    </row>
    <row r="5979">
      <c r="A5979" s="47">
        <v>45777.33099537037</v>
      </c>
      <c r="B5979" s="46">
        <v>16500.0</v>
      </c>
      <c r="C5979" s="46"/>
      <c r="D5979" s="46"/>
    </row>
    <row r="5980">
      <c r="A5980" s="47">
        <v>45777.33383101852</v>
      </c>
      <c r="B5980" s="46">
        <v>18520.0</v>
      </c>
      <c r="C5980" s="46"/>
      <c r="D5980" s="46"/>
    </row>
    <row r="5981">
      <c r="A5981" s="47">
        <v>45777.334340277775</v>
      </c>
      <c r="B5981" s="46">
        <v>9880.0</v>
      </c>
      <c r="C5981" s="46"/>
      <c r="D5981" s="46"/>
    </row>
    <row r="5982">
      <c r="A5982" s="47">
        <v>45777.346134259256</v>
      </c>
      <c r="B5982" s="46">
        <v>15220.0</v>
      </c>
      <c r="C5982" s="46"/>
      <c r="D5982" s="46"/>
    </row>
    <row r="5983">
      <c r="A5983" s="47">
        <v>45777.34630787037</v>
      </c>
      <c r="B5983" s="46">
        <v>10400.0</v>
      </c>
      <c r="C5983" s="46"/>
      <c r="D5983" s="46"/>
    </row>
    <row r="5984">
      <c r="A5984" s="47">
        <v>45777.350694444445</v>
      </c>
      <c r="B5984" s="46">
        <v>2580.0</v>
      </c>
      <c r="C5984" s="46"/>
      <c r="D5984" s="46"/>
    </row>
    <row r="5985">
      <c r="A5985" s="47">
        <v>45777.351539351854</v>
      </c>
      <c r="B5985" s="46">
        <v>17560.0</v>
      </c>
      <c r="C5985" s="46"/>
      <c r="D5985" s="46"/>
    </row>
    <row r="5986">
      <c r="A5986" s="47">
        <v>45777.355</v>
      </c>
      <c r="B5986" s="46">
        <v>10400.0</v>
      </c>
      <c r="C5986" s="46"/>
      <c r="D5986" s="46"/>
    </row>
    <row r="5987">
      <c r="A5987" s="47">
        <v>45777.360451388886</v>
      </c>
      <c r="B5987" s="46">
        <v>3460.0</v>
      </c>
      <c r="C5987" s="48" t="s">
        <v>4017</v>
      </c>
      <c r="D5987" s="48"/>
    </row>
    <row r="5988">
      <c r="A5988" s="47">
        <v>45777.360659722224</v>
      </c>
      <c r="B5988" s="46">
        <v>2460.0</v>
      </c>
      <c r="C5988" s="46"/>
      <c r="D5988" s="46"/>
    </row>
    <row r="5989">
      <c r="A5989" s="47">
        <v>45777.374710648146</v>
      </c>
      <c r="B5989" s="46">
        <v>2560.0</v>
      </c>
      <c r="C5989" s="46"/>
      <c r="D5989" s="46"/>
    </row>
    <row r="5990">
      <c r="A5990" s="47">
        <v>45777.38133101852</v>
      </c>
      <c r="B5990" s="46">
        <v>10320.0</v>
      </c>
      <c r="C5990" s="46"/>
      <c r="D5990" s="46"/>
    </row>
    <row r="5991">
      <c r="A5991" s="47">
        <v>45777.3852662037</v>
      </c>
      <c r="B5991" s="46">
        <v>2620.0</v>
      </c>
      <c r="C5991" s="46"/>
      <c r="D5991" s="46"/>
    </row>
    <row r="5992">
      <c r="A5992" s="47">
        <v>45777.38574074074</v>
      </c>
      <c r="B5992" s="46">
        <v>2620.0</v>
      </c>
      <c r="C5992" s="46"/>
      <c r="D5992" s="46"/>
    </row>
    <row r="5993">
      <c r="A5993" s="47">
        <v>45777.3878587963</v>
      </c>
      <c r="B5993" s="46">
        <v>10760.0</v>
      </c>
      <c r="C5993" s="46"/>
      <c r="D5993" s="46"/>
    </row>
    <row r="5994">
      <c r="A5994" s="47">
        <v>45777.39050925926</v>
      </c>
      <c r="B5994" s="46">
        <v>9660.0</v>
      </c>
      <c r="C5994" s="46"/>
      <c r="D5994" s="46"/>
    </row>
    <row r="5995">
      <c r="A5995" s="47">
        <v>45777.39612268518</v>
      </c>
      <c r="B5995" s="46">
        <v>9800.0</v>
      </c>
      <c r="C5995" s="46"/>
      <c r="D5995" s="46"/>
    </row>
    <row r="5996">
      <c r="A5996" s="47">
        <v>45777.396875</v>
      </c>
      <c r="B5996" s="46">
        <v>11020.0</v>
      </c>
      <c r="C5996" s="46"/>
      <c r="D5996" s="46"/>
    </row>
    <row r="5997">
      <c r="A5997" s="47">
        <v>45777.429872685185</v>
      </c>
      <c r="B5997" s="46">
        <v>11300.0</v>
      </c>
      <c r="C5997" s="48" t="s">
        <v>4549</v>
      </c>
      <c r="D5997" s="48"/>
    </row>
    <row r="5998">
      <c r="A5998" s="47">
        <v>45777.4359375</v>
      </c>
      <c r="B5998" s="46">
        <v>16900.0</v>
      </c>
      <c r="C5998" s="48" t="s">
        <v>4757</v>
      </c>
      <c r="D5998" s="48"/>
    </row>
    <row r="5999">
      <c r="A5999" s="47">
        <v>45777.43975694444</v>
      </c>
      <c r="B5999" s="46">
        <v>16160.0</v>
      </c>
      <c r="C5999" s="46"/>
      <c r="D5999" s="46"/>
    </row>
    <row r="6000">
      <c r="A6000" s="47">
        <v>45777.442662037036</v>
      </c>
      <c r="B6000" s="46">
        <v>10000.0</v>
      </c>
      <c r="C6000" s="46"/>
      <c r="D6000" s="46"/>
    </row>
    <row r="6001">
      <c r="A6001" s="47">
        <v>45777.44417824074</v>
      </c>
      <c r="B6001" s="46">
        <v>9360.0</v>
      </c>
      <c r="C6001" s="46"/>
      <c r="D6001" s="46"/>
    </row>
    <row r="6002">
      <c r="A6002" s="47">
        <v>45777.44771990741</v>
      </c>
      <c r="B6002" s="46">
        <v>16680.0</v>
      </c>
      <c r="C6002" s="46"/>
      <c r="D6002" s="46"/>
    </row>
    <row r="6003">
      <c r="A6003" s="47">
        <v>45777.45329861111</v>
      </c>
      <c r="B6003" s="46">
        <v>2500.0</v>
      </c>
      <c r="C6003" s="48" t="s">
        <v>3445</v>
      </c>
      <c r="D6003" s="48"/>
    </row>
    <row r="6004">
      <c r="A6004" s="47">
        <v>45777.45484953704</v>
      </c>
      <c r="B6004" s="46">
        <v>14580.0</v>
      </c>
      <c r="C6004" s="48" t="s">
        <v>4425</v>
      </c>
      <c r="D6004" s="48"/>
    </row>
    <row r="6005">
      <c r="A6005" s="47">
        <v>45777.46680555555</v>
      </c>
      <c r="B6005" s="46">
        <v>2000.0</v>
      </c>
      <c r="C6005" s="46"/>
      <c r="D6005" s="46"/>
    </row>
    <row r="6006">
      <c r="A6006" s="47">
        <v>45777.47310185185</v>
      </c>
      <c r="B6006" s="46">
        <v>10080.0</v>
      </c>
      <c r="C6006" s="46"/>
      <c r="D6006" s="46"/>
    </row>
    <row r="6007">
      <c r="A6007" s="47">
        <v>45777.482083333336</v>
      </c>
      <c r="B6007" s="46">
        <v>10920.0</v>
      </c>
      <c r="C6007" s="48" t="s">
        <v>4824</v>
      </c>
      <c r="D6007" s="48"/>
    </row>
    <row r="6008">
      <c r="A6008" s="47">
        <v>45777.48321759259</v>
      </c>
      <c r="B6008" s="46">
        <v>10500.0</v>
      </c>
      <c r="C6008" s="46"/>
      <c r="D6008" s="46"/>
    </row>
    <row r="6009">
      <c r="A6009" s="47">
        <v>45777.49690972222</v>
      </c>
      <c r="B6009" s="46">
        <v>3620.0</v>
      </c>
      <c r="C6009" s="48" t="s">
        <v>4082</v>
      </c>
      <c r="D6009" s="48"/>
    </row>
    <row r="6010">
      <c r="A6010" s="47">
        <v>45777.4990625</v>
      </c>
      <c r="B6010" s="46">
        <v>25640.0</v>
      </c>
      <c r="C6010" s="46"/>
      <c r="D6010" s="46"/>
    </row>
    <row r="6011">
      <c r="A6011" s="47">
        <v>45777.50329861111</v>
      </c>
      <c r="B6011" s="46">
        <v>12020.0</v>
      </c>
      <c r="C6011" s="48" t="s">
        <v>4825</v>
      </c>
      <c r="D6011" s="48"/>
    </row>
    <row r="6012">
      <c r="A6012" s="47">
        <v>45777.50366898148</v>
      </c>
      <c r="B6012" s="46">
        <v>3160.0</v>
      </c>
      <c r="C6012" s="48" t="s">
        <v>4082</v>
      </c>
      <c r="D6012" s="48"/>
    </row>
    <row r="6013">
      <c r="A6013" s="47">
        <v>45777.50927083333</v>
      </c>
      <c r="B6013" s="46">
        <v>16880.0</v>
      </c>
      <c r="C6013" s="48" t="s">
        <v>4826</v>
      </c>
      <c r="D6013" s="48"/>
    </row>
    <row r="6014">
      <c r="A6014" s="47">
        <v>45777.5128587963</v>
      </c>
      <c r="B6014" s="46">
        <v>16120.0</v>
      </c>
      <c r="C6014" s="46"/>
      <c r="D6014" s="46"/>
    </row>
    <row r="6015">
      <c r="A6015" s="47">
        <v>45777.51375</v>
      </c>
      <c r="B6015" s="46">
        <v>10540.0</v>
      </c>
      <c r="C6015" s="46"/>
      <c r="D6015" s="46"/>
    </row>
    <row r="6016">
      <c r="A6016" s="47">
        <v>45777.524618055555</v>
      </c>
      <c r="B6016" s="46">
        <v>9820.0</v>
      </c>
      <c r="C6016" s="46"/>
      <c r="D6016" s="46"/>
    </row>
    <row r="6017">
      <c r="A6017" s="47">
        <v>45777.52549768519</v>
      </c>
      <c r="B6017" s="46">
        <v>3780.0</v>
      </c>
      <c r="C6017" s="48" t="s">
        <v>4455</v>
      </c>
      <c r="D6017" s="48"/>
    </row>
    <row r="6018">
      <c r="A6018" s="47">
        <v>45777.52798611111</v>
      </c>
      <c r="B6018" s="46">
        <v>10580.0</v>
      </c>
      <c r="C6018" s="46"/>
      <c r="D6018" s="46"/>
    </row>
    <row r="6019">
      <c r="A6019" s="47">
        <v>45777.52936342593</v>
      </c>
      <c r="B6019" s="46">
        <v>3060.0</v>
      </c>
      <c r="C6019" s="48" t="s">
        <v>4017</v>
      </c>
      <c r="D6019" s="48"/>
    </row>
    <row r="6020">
      <c r="A6020" s="47">
        <v>45777.53467592593</v>
      </c>
      <c r="B6020" s="46">
        <v>3020.0</v>
      </c>
      <c r="C6020" s="46"/>
      <c r="D6020" s="46"/>
    </row>
    <row r="6021">
      <c r="A6021" s="47">
        <v>45777.549675925926</v>
      </c>
      <c r="B6021" s="46">
        <v>2600.0</v>
      </c>
      <c r="C6021" s="46"/>
      <c r="D6021" s="46"/>
    </row>
    <row r="6022">
      <c r="A6022" s="47">
        <v>45777.560625</v>
      </c>
      <c r="B6022" s="46">
        <v>22460.0</v>
      </c>
      <c r="C6022" s="46"/>
      <c r="D6022" s="46"/>
    </row>
    <row r="6023">
      <c r="A6023" s="47">
        <v>45777.564305555556</v>
      </c>
      <c r="B6023" s="46">
        <v>3220.0</v>
      </c>
      <c r="C6023" s="48" t="s">
        <v>4112</v>
      </c>
      <c r="D6023" s="48"/>
    </row>
    <row r="6024">
      <c r="A6024" s="47">
        <v>45777.56527777778</v>
      </c>
      <c r="B6024" s="46">
        <v>10600.0</v>
      </c>
      <c r="C6024" s="46"/>
      <c r="D6024" s="46"/>
    </row>
    <row r="6025">
      <c r="A6025" s="47">
        <v>45777.56688657407</v>
      </c>
      <c r="B6025" s="46">
        <v>2820.0</v>
      </c>
      <c r="C6025" s="48" t="s">
        <v>4138</v>
      </c>
      <c r="D6025" s="48"/>
    </row>
    <row r="6026">
      <c r="A6026" s="47">
        <v>45777.568344907406</v>
      </c>
      <c r="B6026" s="46">
        <v>2720.0</v>
      </c>
      <c r="C6026" s="46"/>
      <c r="D6026" s="46"/>
    </row>
    <row r="6027">
      <c r="A6027" s="47">
        <v>45777.56945601852</v>
      </c>
      <c r="B6027" s="46">
        <v>2540.0</v>
      </c>
      <c r="C6027" s="48" t="s">
        <v>4112</v>
      </c>
      <c r="D6027" s="48"/>
    </row>
    <row r="6028">
      <c r="A6028" s="47">
        <v>45777.5740625</v>
      </c>
      <c r="B6028" s="46">
        <v>9740.0</v>
      </c>
      <c r="C6028" s="46"/>
      <c r="D6028" s="46"/>
    </row>
    <row r="6029">
      <c r="A6029" s="47">
        <v>45777.57664351852</v>
      </c>
      <c r="B6029" s="46">
        <v>2720.0</v>
      </c>
      <c r="C6029" s="46"/>
      <c r="D6029" s="46"/>
    </row>
    <row r="6030">
      <c r="A6030" s="47">
        <v>45777.577199074076</v>
      </c>
      <c r="B6030" s="46">
        <v>3100.0</v>
      </c>
      <c r="C6030" s="48" t="s">
        <v>4827</v>
      </c>
      <c r="D6030" s="48"/>
    </row>
    <row r="6031">
      <c r="A6031" s="47">
        <v>45777.57934027778</v>
      </c>
      <c r="B6031" s="46">
        <v>2520.0</v>
      </c>
      <c r="C6031" s="46"/>
      <c r="D6031" s="46"/>
    </row>
    <row r="6032">
      <c r="A6032" s="47">
        <v>45777.588900462964</v>
      </c>
      <c r="B6032" s="46">
        <v>11260.0</v>
      </c>
      <c r="C6032" s="48" t="s">
        <v>4828</v>
      </c>
      <c r="D6032" s="48"/>
    </row>
    <row r="6033">
      <c r="A6033" s="47">
        <v>45777.59789351852</v>
      </c>
      <c r="B6033" s="46">
        <v>16880.0</v>
      </c>
      <c r="C6033" s="46"/>
      <c r="D6033" s="46"/>
    </row>
    <row r="6034">
      <c r="A6034" s="47">
        <v>45777.599814814814</v>
      </c>
      <c r="B6034" s="46">
        <v>13280.0</v>
      </c>
      <c r="C6034" s="48" t="s">
        <v>4759</v>
      </c>
      <c r="D6034" s="48"/>
    </row>
    <row r="6035">
      <c r="A6035" s="47">
        <v>45777.60141203704</v>
      </c>
      <c r="B6035" s="46">
        <v>3520.0</v>
      </c>
      <c r="C6035" s="48" t="s">
        <v>4189</v>
      </c>
      <c r="D6035" s="48"/>
    </row>
    <row r="6036">
      <c r="A6036" s="47">
        <v>45777.60425925926</v>
      </c>
      <c r="B6036" s="46">
        <v>10020.0</v>
      </c>
      <c r="C6036" s="46"/>
      <c r="D6036" s="46"/>
    </row>
    <row r="6037">
      <c r="A6037" s="47">
        <v>45777.60508101852</v>
      </c>
      <c r="B6037" s="46">
        <v>11740.0</v>
      </c>
      <c r="C6037" s="46"/>
      <c r="D6037" s="46"/>
    </row>
    <row r="6038">
      <c r="A6038" s="47">
        <v>45777.60811342593</v>
      </c>
      <c r="B6038" s="46">
        <v>23900.0</v>
      </c>
      <c r="C6038" s="48" t="s">
        <v>4829</v>
      </c>
      <c r="D6038" s="48"/>
    </row>
    <row r="6039">
      <c r="A6039" s="47">
        <v>45777.608715277776</v>
      </c>
      <c r="B6039" s="46">
        <v>2740.0</v>
      </c>
      <c r="C6039" s="46"/>
      <c r="D6039" s="46"/>
    </row>
    <row r="6040">
      <c r="A6040" s="47">
        <v>45777.61876157407</v>
      </c>
      <c r="B6040" s="46">
        <v>3820.0</v>
      </c>
      <c r="C6040" s="48" t="s">
        <v>4455</v>
      </c>
      <c r="D6040" s="48"/>
    </row>
    <row r="6041">
      <c r="A6041" s="47">
        <v>45777.62269675926</v>
      </c>
      <c r="B6041" s="46">
        <v>16660.0</v>
      </c>
      <c r="C6041" s="48" t="s">
        <v>4830</v>
      </c>
      <c r="D6041" s="48"/>
    </row>
    <row r="6042">
      <c r="A6042" s="47">
        <v>45777.6297337963</v>
      </c>
      <c r="B6042" s="46">
        <v>2960.0</v>
      </c>
      <c r="C6042" s="46"/>
      <c r="D6042" s="46"/>
    </row>
    <row r="6043">
      <c r="A6043" s="47">
        <v>45777.6378587963</v>
      </c>
      <c r="B6043" s="46">
        <v>13220.0</v>
      </c>
      <c r="C6043" s="46"/>
      <c r="D6043" s="46"/>
    </row>
    <row r="6044">
      <c r="A6044" s="47">
        <v>45777.640185185184</v>
      </c>
      <c r="B6044" s="46">
        <v>10100.0</v>
      </c>
      <c r="C6044" s="46"/>
      <c r="D6044" s="46"/>
    </row>
    <row r="6045">
      <c r="A6045" s="47">
        <v>45777.64032407408</v>
      </c>
      <c r="B6045" s="46">
        <v>9320.0</v>
      </c>
      <c r="C6045" s="46"/>
      <c r="D6045" s="46"/>
    </row>
    <row r="6046">
      <c r="A6046" s="47">
        <v>45777.64733796296</v>
      </c>
      <c r="B6046" s="46">
        <v>12300.0</v>
      </c>
      <c r="C6046" s="48" t="s">
        <v>4831</v>
      </c>
      <c r="D6046" s="48"/>
    </row>
    <row r="6047">
      <c r="A6047" s="47">
        <v>45777.64917824074</v>
      </c>
      <c r="B6047" s="46">
        <v>2780.0</v>
      </c>
      <c r="C6047" s="46"/>
      <c r="D6047" s="46"/>
    </row>
    <row r="6048">
      <c r="A6048" s="47">
        <v>45777.65375</v>
      </c>
      <c r="B6048" s="46">
        <v>11400.0</v>
      </c>
      <c r="C6048" s="48" t="s">
        <v>4639</v>
      </c>
      <c r="D6048" s="48"/>
    </row>
    <row r="6049">
      <c r="A6049" s="47">
        <v>45777.654652777775</v>
      </c>
      <c r="B6049" s="46">
        <v>8740.0</v>
      </c>
      <c r="C6049" s="46"/>
      <c r="D6049" s="46"/>
    </row>
    <row r="6050">
      <c r="A6050" s="47">
        <v>45777.65765046296</v>
      </c>
      <c r="B6050" s="46">
        <v>16760.0</v>
      </c>
      <c r="C6050" s="46"/>
      <c r="D6050" s="46"/>
    </row>
    <row r="6051">
      <c r="A6051" s="47">
        <v>45777.661041666666</v>
      </c>
      <c r="B6051" s="46">
        <v>10180.0</v>
      </c>
      <c r="C6051" s="46"/>
      <c r="D6051" s="46"/>
    </row>
    <row r="6052">
      <c r="A6052" s="47">
        <v>45777.66774305556</v>
      </c>
      <c r="B6052" s="46">
        <v>9340.0</v>
      </c>
      <c r="C6052" s="46"/>
      <c r="D6052" s="46"/>
    </row>
    <row r="6053">
      <c r="A6053" s="47">
        <v>45777.67524305556</v>
      </c>
      <c r="B6053" s="46">
        <v>12000.0</v>
      </c>
      <c r="C6053" s="46"/>
      <c r="D6053" s="46"/>
    </row>
    <row r="6054">
      <c r="A6054" s="47">
        <v>45777.67560185185</v>
      </c>
      <c r="B6054" s="46">
        <v>19740.0</v>
      </c>
      <c r="C6054" s="46"/>
      <c r="D6054" s="46"/>
    </row>
    <row r="6055">
      <c r="A6055" s="47">
        <v>45777.679456018515</v>
      </c>
      <c r="B6055" s="46">
        <v>9440.0</v>
      </c>
      <c r="C6055" s="46"/>
      <c r="D6055" s="46"/>
    </row>
    <row r="6056">
      <c r="A6056" s="47">
        <v>45777.69736111111</v>
      </c>
      <c r="B6056" s="46">
        <v>16760.0</v>
      </c>
      <c r="C6056" s="46"/>
      <c r="D6056" s="46"/>
    </row>
    <row r="6057">
      <c r="A6057" s="47">
        <v>45777.70217592592</v>
      </c>
      <c r="B6057" s="46">
        <v>10880.0</v>
      </c>
      <c r="C6057" s="48" t="s">
        <v>4341</v>
      </c>
      <c r="D6057" s="48"/>
    </row>
    <row r="6058">
      <c r="A6058" s="47">
        <v>45777.70261574074</v>
      </c>
      <c r="B6058" s="46">
        <v>13720.0</v>
      </c>
      <c r="C6058" s="48" t="s">
        <v>4832</v>
      </c>
      <c r="D6058" s="48"/>
    </row>
    <row r="6059">
      <c r="A6059" s="47">
        <v>45778.23771990741</v>
      </c>
      <c r="B6059" s="46">
        <v>11020.0</v>
      </c>
      <c r="C6059" s="46"/>
      <c r="D6059" s="46"/>
    </row>
    <row r="6060">
      <c r="A6060" s="47">
        <v>45778.247152777774</v>
      </c>
      <c r="B6060" s="46">
        <v>10160.0</v>
      </c>
      <c r="C6060" s="46"/>
      <c r="D6060" s="46"/>
    </row>
    <row r="6061">
      <c r="A6061" s="47">
        <v>45778.28585648148</v>
      </c>
      <c r="B6061" s="46">
        <v>11920.0</v>
      </c>
      <c r="C6061" s="46"/>
      <c r="D6061" s="46"/>
    </row>
    <row r="6062">
      <c r="A6062" s="47">
        <v>45778.29016203704</v>
      </c>
      <c r="B6062" s="46">
        <v>9900.0</v>
      </c>
      <c r="C6062" s="46"/>
      <c r="D6062" s="46"/>
    </row>
    <row r="6063">
      <c r="A6063" s="47">
        <v>45778.293020833335</v>
      </c>
      <c r="B6063" s="46">
        <v>21940.0</v>
      </c>
      <c r="C6063" s="46"/>
      <c r="D6063" s="46"/>
    </row>
    <row r="6064">
      <c r="A6064" s="47">
        <v>45778.3202662037</v>
      </c>
      <c r="B6064" s="46">
        <v>16620.0</v>
      </c>
      <c r="C6064" s="46"/>
      <c r="D6064" s="46"/>
    </row>
    <row r="6065">
      <c r="A6065" s="47">
        <v>45778.32368055556</v>
      </c>
      <c r="B6065" s="46">
        <v>11100.0</v>
      </c>
      <c r="C6065" s="46"/>
      <c r="D6065" s="46"/>
    </row>
    <row r="6066">
      <c r="A6066" s="47">
        <v>45778.32759259259</v>
      </c>
      <c r="B6066" s="46">
        <v>9280.0</v>
      </c>
      <c r="C6066" s="46"/>
      <c r="D6066" s="46"/>
    </row>
    <row r="6067">
      <c r="A6067" s="47">
        <v>45778.33584490741</v>
      </c>
      <c r="B6067" s="46">
        <v>3260.0</v>
      </c>
      <c r="C6067" s="46"/>
      <c r="D6067" s="46"/>
    </row>
    <row r="6068">
      <c r="A6068" s="47">
        <v>45778.33934027778</v>
      </c>
      <c r="B6068" s="46">
        <v>2500.0</v>
      </c>
      <c r="C6068" s="48" t="s">
        <v>4833</v>
      </c>
      <c r="D6068" s="48"/>
    </row>
    <row r="6069">
      <c r="A6069" s="47">
        <v>45778.34197916667</v>
      </c>
      <c r="B6069" s="46">
        <v>2840.0</v>
      </c>
      <c r="C6069" s="46"/>
      <c r="D6069" s="46"/>
    </row>
    <row r="6070">
      <c r="A6070" s="47">
        <v>45778.34354166667</v>
      </c>
      <c r="B6070" s="46">
        <v>3200.0</v>
      </c>
      <c r="C6070" s="46"/>
      <c r="D6070" s="46"/>
    </row>
    <row r="6071">
      <c r="A6071" s="47">
        <v>45778.34428240741</v>
      </c>
      <c r="B6071" s="46">
        <v>2400.0</v>
      </c>
      <c r="C6071" s="46"/>
      <c r="D6071" s="46"/>
    </row>
    <row r="6072">
      <c r="A6072" s="47">
        <v>45778.34886574074</v>
      </c>
      <c r="B6072" s="46">
        <v>11640.0</v>
      </c>
      <c r="C6072" s="46"/>
      <c r="D6072" s="46"/>
    </row>
    <row r="6073">
      <c r="A6073" s="47">
        <v>45778.35252314815</v>
      </c>
      <c r="B6073" s="46">
        <v>3860.0</v>
      </c>
      <c r="C6073" s="46"/>
      <c r="D6073" s="46"/>
    </row>
    <row r="6074">
      <c r="A6074" s="47">
        <v>45778.354375</v>
      </c>
      <c r="B6074" s="46">
        <v>10300.0</v>
      </c>
      <c r="C6074" s="46"/>
      <c r="D6074" s="46"/>
    </row>
    <row r="6075">
      <c r="A6075" s="47">
        <v>45778.35474537037</v>
      </c>
      <c r="B6075" s="46">
        <v>3400.0</v>
      </c>
      <c r="C6075" s="48" t="s">
        <v>4017</v>
      </c>
      <c r="D6075" s="48"/>
    </row>
    <row r="6076">
      <c r="A6076" s="47">
        <v>45778.36547453704</v>
      </c>
      <c r="B6076" s="46">
        <v>2720.0</v>
      </c>
      <c r="C6076" s="46"/>
      <c r="D6076" s="46"/>
    </row>
    <row r="6077">
      <c r="A6077" s="47">
        <v>45778.37050925926</v>
      </c>
      <c r="B6077" s="46">
        <v>2560.0</v>
      </c>
      <c r="C6077" s="46"/>
      <c r="D6077" s="46"/>
    </row>
    <row r="6078">
      <c r="A6078" s="47">
        <v>45778.37153935185</v>
      </c>
      <c r="B6078" s="46">
        <v>3860.0</v>
      </c>
      <c r="C6078" s="46"/>
      <c r="D6078" s="46"/>
    </row>
    <row r="6079">
      <c r="A6079" s="47">
        <v>45778.37368055555</v>
      </c>
      <c r="B6079" s="46">
        <v>14720.0</v>
      </c>
      <c r="C6079" s="48" t="s">
        <v>4834</v>
      </c>
      <c r="D6079" s="48"/>
    </row>
    <row r="6080">
      <c r="A6080" s="47">
        <v>45778.38034722222</v>
      </c>
      <c r="B6080" s="46">
        <v>3060.0</v>
      </c>
      <c r="C6080" s="48" t="s">
        <v>3990</v>
      </c>
      <c r="D6080" s="48"/>
    </row>
    <row r="6081">
      <c r="A6081" s="47">
        <v>45778.3846412037</v>
      </c>
      <c r="B6081" s="46">
        <v>9440.0</v>
      </c>
      <c r="C6081" s="46"/>
      <c r="D6081" s="46"/>
    </row>
    <row r="6082">
      <c r="A6082" s="47">
        <v>45778.3878587963</v>
      </c>
      <c r="B6082" s="46">
        <v>23900.0</v>
      </c>
      <c r="C6082" s="46"/>
      <c r="D6082" s="46"/>
    </row>
    <row r="6083">
      <c r="A6083" s="47">
        <v>45778.38883101852</v>
      </c>
      <c r="B6083" s="46">
        <v>10180.0</v>
      </c>
      <c r="C6083" s="46"/>
      <c r="D6083" s="46"/>
    </row>
    <row r="6084">
      <c r="A6084" s="47">
        <v>45778.39020833333</v>
      </c>
      <c r="B6084" s="46">
        <v>2740.0</v>
      </c>
      <c r="C6084" s="48" t="s">
        <v>3990</v>
      </c>
      <c r="D6084" s="48"/>
    </row>
    <row r="6085">
      <c r="A6085" s="47">
        <v>45778.39623842593</v>
      </c>
      <c r="B6085" s="46">
        <v>11860.0</v>
      </c>
      <c r="C6085" s="48" t="s">
        <v>4835</v>
      </c>
      <c r="D6085" s="48"/>
    </row>
    <row r="6086">
      <c r="A6086" s="47">
        <v>45778.400983796295</v>
      </c>
      <c r="B6086" s="46">
        <v>3040.0</v>
      </c>
      <c r="C6086" s="48" t="s">
        <v>3991</v>
      </c>
      <c r="D6086" s="48"/>
    </row>
    <row r="6087">
      <c r="A6087" s="47">
        <v>45778.407118055555</v>
      </c>
      <c r="B6087" s="46">
        <v>2900.0</v>
      </c>
      <c r="C6087" s="46"/>
      <c r="D6087" s="46"/>
    </row>
    <row r="6088">
      <c r="A6088" s="47">
        <v>45778.4090162037</v>
      </c>
      <c r="B6088" s="46">
        <v>9320.0</v>
      </c>
      <c r="C6088" s="46"/>
      <c r="D6088" s="46"/>
    </row>
    <row r="6089">
      <c r="A6089" s="47">
        <v>45778.42255787037</v>
      </c>
      <c r="B6089" s="46">
        <v>11540.0</v>
      </c>
      <c r="C6089" s="48" t="s">
        <v>4148</v>
      </c>
      <c r="D6089" s="48"/>
    </row>
    <row r="6090">
      <c r="A6090" s="47">
        <v>45778.43185185185</v>
      </c>
      <c r="B6090" s="46">
        <v>10460.0</v>
      </c>
      <c r="C6090" s="46"/>
      <c r="D6090" s="46"/>
    </row>
    <row r="6091">
      <c r="A6091" s="47">
        <v>45778.43612268518</v>
      </c>
      <c r="B6091" s="46">
        <v>10320.0</v>
      </c>
      <c r="C6091" s="46"/>
      <c r="D6091" s="46"/>
    </row>
    <row r="6092">
      <c r="A6092" s="47">
        <v>45778.43798611111</v>
      </c>
      <c r="B6092" s="46">
        <v>10460.0</v>
      </c>
      <c r="C6092" s="46"/>
      <c r="D6092" s="46"/>
    </row>
    <row r="6093">
      <c r="A6093" s="47">
        <v>45778.44679398148</v>
      </c>
      <c r="B6093" s="46">
        <v>5360.0</v>
      </c>
      <c r="C6093" s="46"/>
      <c r="D6093" s="46"/>
    </row>
    <row r="6094">
      <c r="A6094" s="47">
        <v>45778.45155092593</v>
      </c>
      <c r="B6094" s="46">
        <v>9460.0</v>
      </c>
      <c r="C6094" s="46"/>
      <c r="D6094" s="46"/>
    </row>
    <row r="6095">
      <c r="A6095" s="47">
        <v>45778.45599537037</v>
      </c>
      <c r="B6095" s="46">
        <v>12140.0</v>
      </c>
      <c r="C6095" s="48" t="s">
        <v>4836</v>
      </c>
      <c r="D6095" s="48"/>
    </row>
    <row r="6096">
      <c r="A6096" s="47">
        <v>45778.45717592593</v>
      </c>
      <c r="B6096" s="46">
        <v>4440.0</v>
      </c>
      <c r="C6096" s="48" t="s">
        <v>4035</v>
      </c>
      <c r="D6096" s="48"/>
    </row>
    <row r="6097">
      <c r="A6097" s="47">
        <v>45778.45741898148</v>
      </c>
      <c r="B6097" s="46">
        <v>2840.0</v>
      </c>
      <c r="C6097" s="48" t="s">
        <v>4112</v>
      </c>
      <c r="D6097" s="48"/>
    </row>
    <row r="6098">
      <c r="A6098" s="47">
        <v>45778.46011574074</v>
      </c>
      <c r="B6098" s="46">
        <v>2540.0</v>
      </c>
      <c r="C6098" s="48" t="s">
        <v>4112</v>
      </c>
      <c r="D6098" s="48"/>
    </row>
    <row r="6099">
      <c r="A6099" s="47">
        <v>45778.460914351854</v>
      </c>
      <c r="B6099" s="46">
        <v>2720.0</v>
      </c>
      <c r="C6099" s="48" t="s">
        <v>4035</v>
      </c>
      <c r="D6099" s="48"/>
    </row>
    <row r="6100">
      <c r="A6100" s="47">
        <v>45778.46289351852</v>
      </c>
      <c r="B6100" s="46">
        <v>3700.0</v>
      </c>
      <c r="C6100" s="48" t="s">
        <v>3989</v>
      </c>
      <c r="D6100" s="48"/>
    </row>
    <row r="6101">
      <c r="A6101" s="47">
        <v>45778.468206018515</v>
      </c>
      <c r="B6101" s="46">
        <v>9800.0</v>
      </c>
      <c r="C6101" s="46"/>
      <c r="D6101" s="46"/>
    </row>
    <row r="6102">
      <c r="A6102" s="47">
        <v>45778.468981481485</v>
      </c>
      <c r="B6102" s="46">
        <v>3000.0</v>
      </c>
      <c r="C6102" s="46"/>
      <c r="D6102" s="46"/>
    </row>
    <row r="6103">
      <c r="A6103" s="47">
        <v>45778.474027777775</v>
      </c>
      <c r="B6103" s="46">
        <v>2720.0</v>
      </c>
      <c r="C6103" s="46"/>
      <c r="D6103" s="46"/>
    </row>
    <row r="6104">
      <c r="A6104" s="47">
        <v>45778.47482638889</v>
      </c>
      <c r="B6104" s="46">
        <v>3100.0</v>
      </c>
      <c r="C6104" s="48" t="s">
        <v>3989</v>
      </c>
      <c r="D6104" s="48"/>
    </row>
    <row r="6105">
      <c r="A6105" s="47">
        <v>45778.49229166667</v>
      </c>
      <c r="B6105" s="46">
        <v>3900.0</v>
      </c>
      <c r="C6105" s="48" t="s">
        <v>4082</v>
      </c>
      <c r="D6105" s="48"/>
    </row>
    <row r="6106">
      <c r="A6106" s="47">
        <v>45778.49805555555</v>
      </c>
      <c r="B6106" s="46">
        <v>13480.0</v>
      </c>
      <c r="C6106" s="46"/>
      <c r="D6106" s="46"/>
    </row>
    <row r="6107">
      <c r="A6107" s="47">
        <v>45778.49827546296</v>
      </c>
      <c r="B6107" s="46">
        <v>3140.0</v>
      </c>
      <c r="C6107" s="48" t="s">
        <v>4082</v>
      </c>
      <c r="D6107" s="48"/>
    </row>
    <row r="6108">
      <c r="A6108" s="47">
        <v>45778.50050925926</v>
      </c>
      <c r="B6108" s="46">
        <v>11140.0</v>
      </c>
      <c r="C6108" s="48" t="s">
        <v>4837</v>
      </c>
      <c r="D6108" s="48"/>
    </row>
    <row r="6109">
      <c r="A6109" s="47">
        <v>45778.507314814815</v>
      </c>
      <c r="B6109" s="46">
        <v>12200.0</v>
      </c>
      <c r="C6109" s="48" t="s">
        <v>4168</v>
      </c>
      <c r="D6109" s="48"/>
    </row>
    <row r="6110">
      <c r="A6110" s="47">
        <v>45778.52659722222</v>
      </c>
      <c r="B6110" s="46">
        <v>11960.0</v>
      </c>
      <c r="C6110" s="46"/>
      <c r="D6110" s="46"/>
    </row>
    <row r="6111">
      <c r="A6111" s="47">
        <v>45778.530543981484</v>
      </c>
      <c r="B6111" s="46">
        <v>9940.0</v>
      </c>
      <c r="C6111" s="46"/>
      <c r="D6111" s="46"/>
    </row>
    <row r="6112">
      <c r="A6112" s="47">
        <v>45778.53994212963</v>
      </c>
      <c r="B6112" s="46">
        <v>10600.0</v>
      </c>
      <c r="C6112" s="48" t="s">
        <v>4838</v>
      </c>
      <c r="D6112" s="48"/>
    </row>
    <row r="6113">
      <c r="A6113" s="47">
        <v>45778.54090277778</v>
      </c>
      <c r="B6113" s="46">
        <v>18580.0</v>
      </c>
      <c r="C6113" s="46"/>
      <c r="D6113" s="46"/>
    </row>
    <row r="6114">
      <c r="A6114" s="47">
        <v>45778.542349537034</v>
      </c>
      <c r="B6114" s="46">
        <v>9460.0</v>
      </c>
      <c r="C6114" s="46"/>
      <c r="D6114" s="46"/>
    </row>
    <row r="6115">
      <c r="A6115" s="47">
        <v>45778.56321759259</v>
      </c>
      <c r="B6115" s="46">
        <v>10260.0</v>
      </c>
      <c r="C6115" s="46"/>
      <c r="D6115" s="46"/>
    </row>
    <row r="6116">
      <c r="A6116" s="47">
        <v>45778.5634375</v>
      </c>
      <c r="B6116" s="46">
        <v>2520.0</v>
      </c>
      <c r="C6116" s="46"/>
      <c r="D6116" s="46"/>
    </row>
    <row r="6117">
      <c r="A6117" s="47">
        <v>45778.56364583333</v>
      </c>
      <c r="B6117" s="46">
        <v>3860.0</v>
      </c>
      <c r="C6117" s="46"/>
      <c r="D6117" s="46"/>
    </row>
    <row r="6118">
      <c r="A6118" s="47">
        <v>45778.565300925926</v>
      </c>
      <c r="B6118" s="46">
        <v>3180.0</v>
      </c>
      <c r="C6118" s="48" t="s">
        <v>4455</v>
      </c>
      <c r="D6118" s="48"/>
    </row>
    <row r="6119">
      <c r="A6119" s="47">
        <v>45778.56821759259</v>
      </c>
      <c r="B6119" s="46">
        <v>2620.0</v>
      </c>
      <c r="C6119" s="48" t="s">
        <v>4839</v>
      </c>
      <c r="D6119" s="48"/>
    </row>
    <row r="6120">
      <c r="A6120" s="47">
        <v>45778.569386574076</v>
      </c>
      <c r="B6120" s="46">
        <v>2800.0</v>
      </c>
      <c r="C6120" s="46"/>
      <c r="D6120" s="46"/>
    </row>
    <row r="6121">
      <c r="A6121" s="47">
        <v>45778.570023148146</v>
      </c>
      <c r="B6121" s="46">
        <v>2940.0</v>
      </c>
      <c r="C6121" s="48" t="s">
        <v>4455</v>
      </c>
      <c r="D6121" s="48"/>
    </row>
    <row r="6122">
      <c r="A6122" s="47">
        <v>45778.57099537037</v>
      </c>
      <c r="B6122" s="46">
        <v>2400.0</v>
      </c>
      <c r="C6122" s="46"/>
      <c r="D6122" s="46"/>
    </row>
    <row r="6123">
      <c r="A6123" s="47">
        <v>45778.57292824074</v>
      </c>
      <c r="B6123" s="46">
        <v>3560.0</v>
      </c>
      <c r="C6123" s="46"/>
      <c r="D6123" s="46"/>
    </row>
    <row r="6124">
      <c r="A6124" s="47">
        <v>45778.573275462964</v>
      </c>
      <c r="B6124" s="46">
        <v>3560.0</v>
      </c>
      <c r="C6124" s="48" t="s">
        <v>744</v>
      </c>
      <c r="D6124" s="48"/>
    </row>
    <row r="6125">
      <c r="A6125" s="47">
        <v>45778.579039351855</v>
      </c>
      <c r="B6125" s="46">
        <v>11600.0</v>
      </c>
      <c r="C6125" s="46"/>
      <c r="D6125" s="46"/>
    </row>
    <row r="6126">
      <c r="A6126" s="47">
        <v>45778.57929398148</v>
      </c>
      <c r="B6126" s="46">
        <v>2300.0</v>
      </c>
      <c r="C6126" s="48" t="s">
        <v>4839</v>
      </c>
      <c r="D6126" s="48"/>
    </row>
    <row r="6127">
      <c r="A6127" s="47">
        <v>45778.580300925925</v>
      </c>
      <c r="B6127" s="46">
        <v>2500.0</v>
      </c>
      <c r="C6127" s="46"/>
      <c r="D6127" s="46"/>
    </row>
    <row r="6128">
      <c r="A6128" s="47">
        <v>45778.58424768518</v>
      </c>
      <c r="B6128" s="46">
        <v>16400.0</v>
      </c>
      <c r="C6128" s="48" t="s">
        <v>4734</v>
      </c>
      <c r="D6128" s="48"/>
    </row>
    <row r="6129">
      <c r="A6129" s="47">
        <v>45778.58996527778</v>
      </c>
      <c r="B6129" s="46">
        <v>10640.0</v>
      </c>
      <c r="C6129" s="46"/>
      <c r="D6129" s="46"/>
    </row>
    <row r="6130">
      <c r="A6130" s="47">
        <v>45778.59048611111</v>
      </c>
      <c r="B6130" s="46">
        <v>9380.0</v>
      </c>
      <c r="C6130" s="46"/>
      <c r="D6130" s="46"/>
    </row>
    <row r="6131">
      <c r="A6131" s="47">
        <v>45778.60054398148</v>
      </c>
      <c r="B6131" s="46">
        <v>13400.0</v>
      </c>
      <c r="C6131" s="46"/>
      <c r="D6131" s="46"/>
    </row>
    <row r="6132">
      <c r="A6132" s="47">
        <v>45778.61366898148</v>
      </c>
      <c r="B6132" s="46">
        <v>2480.0</v>
      </c>
      <c r="C6132" s="46"/>
      <c r="D6132" s="46"/>
    </row>
    <row r="6133">
      <c r="A6133" s="47">
        <v>45778.613969907405</v>
      </c>
      <c r="B6133" s="46">
        <v>30840.0</v>
      </c>
      <c r="C6133" s="46"/>
      <c r="D6133" s="46"/>
    </row>
    <row r="6134">
      <c r="A6134" s="47">
        <v>45778.620983796296</v>
      </c>
      <c r="B6134" s="46">
        <v>2400.0</v>
      </c>
      <c r="C6134" s="46"/>
      <c r="D6134" s="46"/>
    </row>
    <row r="6135">
      <c r="A6135" s="47">
        <v>45778.63974537037</v>
      </c>
      <c r="B6135" s="46">
        <v>4500.0</v>
      </c>
      <c r="C6135" s="48" t="s">
        <v>4454</v>
      </c>
      <c r="D6135" s="48"/>
    </row>
    <row r="6136">
      <c r="A6136" s="47">
        <v>45778.643796296295</v>
      </c>
      <c r="B6136" s="46">
        <v>12580.0</v>
      </c>
      <c r="C6136" s="48" t="s">
        <v>4124</v>
      </c>
      <c r="D6136" s="48"/>
    </row>
    <row r="6137">
      <c r="A6137" s="47">
        <v>45778.64405092593</v>
      </c>
      <c r="B6137" s="46">
        <v>2780.0</v>
      </c>
      <c r="C6137" s="46"/>
      <c r="D6137" s="46"/>
    </row>
    <row r="6138">
      <c r="A6138" s="47">
        <v>45778.64575231481</v>
      </c>
      <c r="B6138" s="46">
        <v>3340.0</v>
      </c>
      <c r="C6138" s="48" t="s">
        <v>4129</v>
      </c>
      <c r="D6138" s="48"/>
    </row>
    <row r="6139">
      <c r="A6139" s="47">
        <v>45778.649618055555</v>
      </c>
      <c r="B6139" s="46">
        <v>10600.0</v>
      </c>
      <c r="C6139" s="48" t="s">
        <v>4840</v>
      </c>
      <c r="D6139" s="48"/>
    </row>
    <row r="6140">
      <c r="A6140" s="47">
        <v>45778.64981481482</v>
      </c>
      <c r="B6140" s="46">
        <v>2700.0</v>
      </c>
      <c r="C6140" s="48" t="s">
        <v>4454</v>
      </c>
      <c r="D6140" s="48"/>
    </row>
    <row r="6141">
      <c r="A6141" s="47">
        <v>45778.65256944444</v>
      </c>
      <c r="B6141" s="46">
        <v>9500.0</v>
      </c>
      <c r="C6141" s="46"/>
      <c r="D6141" s="46"/>
    </row>
    <row r="6142">
      <c r="A6142" s="47">
        <v>45778.65454861111</v>
      </c>
      <c r="B6142" s="46">
        <v>9260.0</v>
      </c>
      <c r="C6142" s="46"/>
      <c r="D6142" s="46"/>
    </row>
    <row r="6143">
      <c r="A6143" s="47">
        <v>45778.65497685185</v>
      </c>
      <c r="B6143" s="46">
        <v>2760.0</v>
      </c>
      <c r="C6143" s="48" t="s">
        <v>4129</v>
      </c>
      <c r="D6143" s="48"/>
    </row>
    <row r="6144">
      <c r="A6144" s="47">
        <v>45778.67888888889</v>
      </c>
      <c r="B6144" s="46">
        <v>13200.0</v>
      </c>
      <c r="C6144" s="48" t="s">
        <v>4841</v>
      </c>
      <c r="D6144" s="48"/>
    </row>
    <row r="6145">
      <c r="A6145" s="47">
        <v>45778.686793981484</v>
      </c>
      <c r="B6145" s="46">
        <v>8780.0</v>
      </c>
      <c r="C6145" s="46"/>
      <c r="D6145" s="46"/>
    </row>
    <row r="6146">
      <c r="A6146" s="47">
        <v>45778.69248842593</v>
      </c>
      <c r="B6146" s="46">
        <v>10880.0</v>
      </c>
      <c r="C6146" s="48" t="s">
        <v>4842</v>
      </c>
      <c r="D6146" s="48"/>
    </row>
    <row r="6147">
      <c r="A6147" s="47">
        <v>45778.69480324074</v>
      </c>
      <c r="B6147" s="46">
        <v>10000.0</v>
      </c>
      <c r="C6147" s="48" t="s">
        <v>4037</v>
      </c>
      <c r="D6147" s="48"/>
    </row>
    <row r="6148">
      <c r="A6148" s="47">
        <v>45778.70240740741</v>
      </c>
      <c r="B6148" s="46">
        <v>13520.0</v>
      </c>
      <c r="C6148" s="46"/>
      <c r="D6148" s="46"/>
    </row>
    <row r="6149">
      <c r="A6149" s="47">
        <v>45778.70459490741</v>
      </c>
      <c r="B6149" s="46">
        <v>9240.0</v>
      </c>
      <c r="C6149" s="46"/>
      <c r="D6149" s="46"/>
    </row>
    <row r="6150">
      <c r="A6150" s="47">
        <v>45779.29193287037</v>
      </c>
      <c r="B6150" s="46">
        <v>19860.0</v>
      </c>
      <c r="C6150" s="46"/>
      <c r="D6150" s="46"/>
    </row>
    <row r="6151">
      <c r="A6151" s="47">
        <v>45779.29246527778</v>
      </c>
      <c r="B6151" s="46">
        <v>9520.0</v>
      </c>
      <c r="C6151" s="46"/>
      <c r="D6151" s="46"/>
    </row>
    <row r="6152">
      <c r="A6152" s="47">
        <v>45779.292604166665</v>
      </c>
      <c r="B6152" s="46">
        <v>8800.0</v>
      </c>
      <c r="C6152" s="46"/>
      <c r="D6152" s="46"/>
    </row>
    <row r="6153">
      <c r="A6153" s="47">
        <v>45779.296273148146</v>
      </c>
      <c r="B6153" s="46">
        <v>3380.0</v>
      </c>
      <c r="C6153" s="46"/>
      <c r="D6153" s="46"/>
    </row>
    <row r="6154">
      <c r="A6154" s="47">
        <v>45779.31402777778</v>
      </c>
      <c r="B6154" s="46">
        <v>10160.0</v>
      </c>
      <c r="C6154" s="46"/>
      <c r="D6154" s="46"/>
    </row>
    <row r="6155">
      <c r="A6155" s="47">
        <v>45779.31700231481</v>
      </c>
      <c r="B6155" s="46">
        <v>15380.0</v>
      </c>
      <c r="C6155" s="46"/>
      <c r="D6155" s="46"/>
    </row>
    <row r="6156">
      <c r="A6156" s="47">
        <v>45779.32077546296</v>
      </c>
      <c r="B6156" s="46">
        <v>14380.0</v>
      </c>
      <c r="C6156" s="48" t="s">
        <v>4524</v>
      </c>
      <c r="D6156" s="48"/>
    </row>
    <row r="6157">
      <c r="A6157" s="47">
        <v>45779.323530092595</v>
      </c>
      <c r="B6157" s="46">
        <v>12100.0</v>
      </c>
      <c r="C6157" s="48" t="s">
        <v>4843</v>
      </c>
      <c r="D6157" s="48"/>
    </row>
    <row r="6158">
      <c r="A6158" s="47">
        <v>45779.32540509259</v>
      </c>
      <c r="B6158" s="46">
        <v>9800.0</v>
      </c>
      <c r="C6158" s="46"/>
      <c r="D6158" s="46"/>
    </row>
    <row r="6159">
      <c r="A6159" s="47">
        <v>45779.32697916667</v>
      </c>
      <c r="B6159" s="46">
        <v>8800.0</v>
      </c>
      <c r="C6159" s="46"/>
      <c r="D6159" s="46"/>
    </row>
    <row r="6160">
      <c r="A6160" s="47">
        <v>45779.32858796296</v>
      </c>
      <c r="B6160" s="46">
        <v>10060.0</v>
      </c>
      <c r="C6160" s="46"/>
      <c r="D6160" s="46"/>
    </row>
    <row r="6161">
      <c r="A6161" s="47">
        <v>45779.330046296294</v>
      </c>
      <c r="B6161" s="46">
        <v>10360.0</v>
      </c>
      <c r="C6161" s="46"/>
      <c r="D6161" s="46"/>
    </row>
    <row r="6162">
      <c r="A6162" s="47">
        <v>45779.35194444445</v>
      </c>
      <c r="B6162" s="46">
        <v>3180.0</v>
      </c>
      <c r="C6162" s="48" t="s">
        <v>4017</v>
      </c>
      <c r="D6162" s="48"/>
    </row>
    <row r="6163">
      <c r="A6163" s="47">
        <v>45779.35568287037</v>
      </c>
      <c r="B6163" s="46">
        <v>3460.0</v>
      </c>
      <c r="C6163" s="46"/>
      <c r="D6163" s="46"/>
    </row>
    <row r="6164">
      <c r="A6164" s="47">
        <v>45779.36056712963</v>
      </c>
      <c r="B6164" s="46">
        <v>16840.0</v>
      </c>
      <c r="C6164" s="46"/>
      <c r="D6164" s="46"/>
    </row>
    <row r="6165">
      <c r="A6165" s="47">
        <v>45779.36082175926</v>
      </c>
      <c r="B6165" s="46">
        <v>9640.0</v>
      </c>
      <c r="C6165" s="46"/>
      <c r="D6165" s="46"/>
    </row>
    <row r="6166">
      <c r="A6166" s="47">
        <v>45779.364016203705</v>
      </c>
      <c r="B6166" s="46">
        <v>2780.0</v>
      </c>
      <c r="C6166" s="46"/>
      <c r="D6166" s="46"/>
    </row>
    <row r="6167">
      <c r="A6167" s="47">
        <v>45779.366944444446</v>
      </c>
      <c r="B6167" s="46">
        <v>2740.0</v>
      </c>
      <c r="C6167" s="48" t="s">
        <v>4017</v>
      </c>
      <c r="D6167" s="48"/>
    </row>
    <row r="6168">
      <c r="A6168" s="47">
        <v>45779.36802083333</v>
      </c>
      <c r="B6168" s="46">
        <v>9560.0</v>
      </c>
      <c r="C6168" s="46"/>
      <c r="D6168" s="46"/>
    </row>
    <row r="6169">
      <c r="A6169" s="47">
        <v>45779.36851851852</v>
      </c>
      <c r="B6169" s="46">
        <v>2760.0</v>
      </c>
      <c r="C6169" s="46"/>
      <c r="D6169" s="46"/>
    </row>
    <row r="6170">
      <c r="A6170" s="47">
        <v>45779.37021990741</v>
      </c>
      <c r="B6170" s="46">
        <v>9560.0</v>
      </c>
      <c r="C6170" s="46"/>
      <c r="D6170" s="46"/>
    </row>
    <row r="6171">
      <c r="A6171" s="47">
        <v>45779.371145833335</v>
      </c>
      <c r="B6171" s="46">
        <v>3800.0</v>
      </c>
      <c r="C6171" s="46"/>
      <c r="D6171" s="46"/>
    </row>
    <row r="6172">
      <c r="A6172" s="47">
        <v>45779.37206018518</v>
      </c>
      <c r="B6172" s="46">
        <v>9340.0</v>
      </c>
      <c r="C6172" s="46"/>
      <c r="D6172" s="46"/>
    </row>
    <row r="6173">
      <c r="A6173" s="47">
        <v>45779.37353009259</v>
      </c>
      <c r="B6173" s="46">
        <v>2580.0</v>
      </c>
      <c r="C6173" s="48" t="s">
        <v>4651</v>
      </c>
      <c r="D6173" s="48"/>
    </row>
    <row r="6174">
      <c r="A6174" s="47">
        <v>45779.376759259256</v>
      </c>
      <c r="B6174" s="46">
        <v>2920.0</v>
      </c>
      <c r="C6174" s="46"/>
      <c r="D6174" s="46"/>
    </row>
    <row r="6175">
      <c r="A6175" s="47">
        <v>45779.37777777778</v>
      </c>
      <c r="B6175" s="46">
        <v>9880.0</v>
      </c>
      <c r="C6175" s="46"/>
      <c r="D6175" s="46"/>
    </row>
    <row r="6176">
      <c r="A6176" s="47">
        <v>45779.37809027778</v>
      </c>
      <c r="B6176" s="46">
        <v>2800.0</v>
      </c>
      <c r="C6176" s="46"/>
      <c r="D6176" s="46"/>
    </row>
    <row r="6177">
      <c r="A6177" s="47">
        <v>45779.37841435185</v>
      </c>
      <c r="B6177" s="46">
        <v>9880.0</v>
      </c>
      <c r="C6177" s="46"/>
      <c r="D6177" s="46"/>
    </row>
    <row r="6178">
      <c r="A6178" s="47">
        <v>45779.37913194444</v>
      </c>
      <c r="B6178" s="46">
        <v>2520.0</v>
      </c>
      <c r="C6178" s="48" t="s">
        <v>3445</v>
      </c>
      <c r="D6178" s="48"/>
    </row>
    <row r="6179">
      <c r="A6179" s="47">
        <v>45779.38040509259</v>
      </c>
      <c r="B6179" s="46">
        <v>11520.0</v>
      </c>
      <c r="C6179" s="48" t="s">
        <v>4844</v>
      </c>
      <c r="D6179" s="48"/>
    </row>
    <row r="6180">
      <c r="A6180" s="47">
        <v>45779.3862037037</v>
      </c>
      <c r="B6180" s="46">
        <v>18260.0</v>
      </c>
      <c r="C6180" s="46"/>
      <c r="D6180" s="46"/>
    </row>
    <row r="6181">
      <c r="A6181" s="47">
        <v>45779.39140046296</v>
      </c>
      <c r="B6181" s="46">
        <v>17080.0</v>
      </c>
      <c r="C6181" s="46"/>
      <c r="D6181" s="46"/>
    </row>
    <row r="6182">
      <c r="A6182" s="47">
        <v>45779.39158564815</v>
      </c>
      <c r="B6182" s="46">
        <v>2040.0</v>
      </c>
      <c r="C6182" s="48" t="s">
        <v>3445</v>
      </c>
      <c r="D6182" s="48"/>
    </row>
    <row r="6183">
      <c r="A6183" s="47">
        <v>45779.395104166666</v>
      </c>
      <c r="B6183" s="46">
        <v>3220.0</v>
      </c>
      <c r="C6183" s="48" t="s">
        <v>4671</v>
      </c>
      <c r="D6183" s="48"/>
    </row>
    <row r="6184">
      <c r="A6184" s="47">
        <v>45779.396527777775</v>
      </c>
      <c r="B6184" s="46">
        <v>16780.0</v>
      </c>
      <c r="C6184" s="46"/>
      <c r="D6184" s="46"/>
    </row>
    <row r="6185">
      <c r="A6185" s="47">
        <v>45779.397627314815</v>
      </c>
      <c r="B6185" s="46">
        <v>2740.0</v>
      </c>
      <c r="C6185" s="48" t="s">
        <v>4671</v>
      </c>
      <c r="D6185" s="48"/>
    </row>
    <row r="6186">
      <c r="A6186" s="47">
        <v>45779.40179398148</v>
      </c>
      <c r="B6186" s="46">
        <v>12480.0</v>
      </c>
      <c r="C6186" s="46"/>
      <c r="D6186" s="46"/>
    </row>
    <row r="6187">
      <c r="A6187" s="47">
        <v>45779.40866898148</v>
      </c>
      <c r="B6187" s="46">
        <v>9740.0</v>
      </c>
      <c r="C6187" s="46"/>
      <c r="D6187" s="46"/>
    </row>
    <row r="6188">
      <c r="A6188" s="47">
        <v>45779.42078703704</v>
      </c>
      <c r="B6188" s="46">
        <v>3300.0</v>
      </c>
      <c r="C6188" s="46"/>
      <c r="D6188" s="46"/>
    </row>
    <row r="6189">
      <c r="A6189" s="47">
        <v>45779.42099537037</v>
      </c>
      <c r="B6189" s="46">
        <v>3320.0</v>
      </c>
      <c r="C6189" s="48" t="s">
        <v>4845</v>
      </c>
      <c r="D6189" s="48"/>
    </row>
    <row r="6190">
      <c r="A6190" s="47">
        <v>45779.428298611114</v>
      </c>
      <c r="B6190" s="46">
        <v>3180.0</v>
      </c>
      <c r="C6190" s="46"/>
      <c r="D6190" s="46"/>
    </row>
    <row r="6191">
      <c r="A6191" s="47">
        <v>45779.429236111115</v>
      </c>
      <c r="B6191" s="46">
        <v>3500.0</v>
      </c>
      <c r="C6191" s="46"/>
      <c r="D6191" s="46"/>
    </row>
    <row r="6192">
      <c r="A6192" s="47">
        <v>45779.432337962964</v>
      </c>
      <c r="B6192" s="46">
        <v>3500.0</v>
      </c>
      <c r="C6192" s="46"/>
      <c r="D6192" s="46"/>
    </row>
    <row r="6193">
      <c r="A6193" s="47">
        <v>45779.43829861111</v>
      </c>
      <c r="B6193" s="46">
        <v>13380.0</v>
      </c>
      <c r="C6193" s="48" t="s">
        <v>4846</v>
      </c>
      <c r="D6193" s="48"/>
    </row>
    <row r="6194">
      <c r="A6194" s="47">
        <v>45779.44532407408</v>
      </c>
      <c r="B6194" s="46">
        <v>3520.0</v>
      </c>
      <c r="C6194" s="48" t="s">
        <v>4017</v>
      </c>
      <c r="D6194" s="48"/>
    </row>
    <row r="6195">
      <c r="A6195" s="47">
        <v>45779.447534722225</v>
      </c>
      <c r="B6195" s="46">
        <v>9760.0</v>
      </c>
      <c r="C6195" s="46"/>
      <c r="D6195" s="46"/>
    </row>
    <row r="6196">
      <c r="A6196" s="47">
        <v>45779.44972222222</v>
      </c>
      <c r="B6196" s="46">
        <v>17160.0</v>
      </c>
      <c r="C6196" s="48" t="s">
        <v>4847</v>
      </c>
      <c r="D6196" s="48"/>
    </row>
    <row r="6197">
      <c r="A6197" s="47">
        <v>45779.450162037036</v>
      </c>
      <c r="B6197" s="46">
        <v>2720.0</v>
      </c>
      <c r="C6197" s="46"/>
      <c r="D6197" s="46"/>
    </row>
    <row r="6198">
      <c r="A6198" s="47">
        <v>45779.45381944445</v>
      </c>
      <c r="B6198" s="46">
        <v>2580.0</v>
      </c>
      <c r="C6198" s="46"/>
      <c r="D6198" s="46"/>
    </row>
    <row r="6199">
      <c r="A6199" s="47">
        <v>45779.459189814814</v>
      </c>
      <c r="B6199" s="46">
        <v>11900.0</v>
      </c>
      <c r="C6199" s="46"/>
      <c r="D6199" s="46"/>
    </row>
    <row r="6200">
      <c r="A6200" s="47">
        <v>45779.46150462963</v>
      </c>
      <c r="B6200" s="46">
        <v>3160.0</v>
      </c>
      <c r="C6200" s="48" t="s">
        <v>4379</v>
      </c>
      <c r="D6200" s="48"/>
    </row>
    <row r="6201">
      <c r="A6201" s="47">
        <v>45779.47130787037</v>
      </c>
      <c r="B6201" s="46">
        <v>14740.0</v>
      </c>
      <c r="C6201" s="46"/>
      <c r="D6201" s="46"/>
    </row>
    <row r="6202">
      <c r="A6202" s="47">
        <v>45779.47423611111</v>
      </c>
      <c r="B6202" s="46">
        <v>13620.0</v>
      </c>
      <c r="C6202" s="48" t="s">
        <v>4490</v>
      </c>
      <c r="D6202" s="48"/>
    </row>
    <row r="6203">
      <c r="A6203" s="47">
        <v>45779.47754629629</v>
      </c>
      <c r="B6203" s="46">
        <v>2740.0</v>
      </c>
      <c r="C6203" s="48" t="s">
        <v>3445</v>
      </c>
      <c r="D6203" s="48"/>
    </row>
    <row r="6204">
      <c r="A6204" s="47">
        <v>45779.47961805556</v>
      </c>
      <c r="B6204" s="46">
        <v>13520.0</v>
      </c>
      <c r="C6204" s="48" t="s">
        <v>4629</v>
      </c>
      <c r="D6204" s="48"/>
    </row>
    <row r="6205">
      <c r="A6205" s="47">
        <v>45779.483252314814</v>
      </c>
      <c r="B6205" s="46">
        <v>2440.0</v>
      </c>
      <c r="C6205" s="48" t="s">
        <v>4379</v>
      </c>
      <c r="D6205" s="48"/>
    </row>
    <row r="6206">
      <c r="A6206" s="47">
        <v>45779.483935185184</v>
      </c>
      <c r="B6206" s="46">
        <v>9240.0</v>
      </c>
      <c r="C6206" s="46"/>
      <c r="D6206" s="46"/>
    </row>
    <row r="6207">
      <c r="A6207" s="47">
        <v>45779.488020833334</v>
      </c>
      <c r="B6207" s="46">
        <v>9160.0</v>
      </c>
      <c r="C6207" s="46"/>
      <c r="D6207" s="46"/>
    </row>
    <row r="6208">
      <c r="A6208" s="47">
        <v>45779.49638888889</v>
      </c>
      <c r="B6208" s="46">
        <v>2020.0</v>
      </c>
      <c r="C6208" s="48" t="s">
        <v>3445</v>
      </c>
      <c r="D6208" s="48"/>
    </row>
    <row r="6209">
      <c r="A6209" s="47">
        <v>45779.49725694444</v>
      </c>
      <c r="B6209" s="46">
        <v>11100.0</v>
      </c>
      <c r="C6209" s="48" t="s">
        <v>4039</v>
      </c>
      <c r="D6209" s="48"/>
    </row>
    <row r="6210">
      <c r="A6210" s="47">
        <v>45779.50224537037</v>
      </c>
      <c r="B6210" s="46">
        <v>3700.0</v>
      </c>
      <c r="C6210" s="48" t="s">
        <v>4474</v>
      </c>
      <c r="D6210" s="48"/>
    </row>
    <row r="6211">
      <c r="A6211" s="47">
        <v>45779.50282407407</v>
      </c>
      <c r="B6211" s="46">
        <v>9960.0</v>
      </c>
      <c r="C6211" s="46"/>
      <c r="D6211" s="46"/>
    </row>
    <row r="6212">
      <c r="A6212" s="47">
        <v>45779.50895833333</v>
      </c>
      <c r="B6212" s="46">
        <v>2620.0</v>
      </c>
      <c r="C6212" s="48" t="s">
        <v>4474</v>
      </c>
      <c r="D6212" s="48"/>
    </row>
    <row r="6213">
      <c r="A6213" s="47">
        <v>45779.52412037037</v>
      </c>
      <c r="B6213" s="46">
        <v>11200.0</v>
      </c>
      <c r="C6213" s="48" t="s">
        <v>4848</v>
      </c>
      <c r="D6213" s="48"/>
    </row>
    <row r="6214">
      <c r="A6214" s="47">
        <v>45779.535474537035</v>
      </c>
      <c r="B6214" s="46">
        <v>4140.0</v>
      </c>
      <c r="C6214" s="46"/>
      <c r="D6214" s="46"/>
    </row>
    <row r="6215">
      <c r="A6215" s="47">
        <v>45779.5646875</v>
      </c>
      <c r="B6215" s="46">
        <v>3820.0</v>
      </c>
      <c r="C6215" s="46"/>
      <c r="D6215" s="46"/>
    </row>
    <row r="6216">
      <c r="A6216" s="47">
        <v>45779.56549768519</v>
      </c>
      <c r="B6216" s="46">
        <v>3500.0</v>
      </c>
      <c r="C6216" s="48" t="s">
        <v>744</v>
      </c>
      <c r="D6216" s="48"/>
    </row>
    <row r="6217">
      <c r="A6217" s="47">
        <v>45779.567557870374</v>
      </c>
      <c r="B6217" s="46">
        <v>9480.0</v>
      </c>
      <c r="C6217" s="46"/>
      <c r="D6217" s="46"/>
    </row>
    <row r="6218">
      <c r="A6218" s="47">
        <v>45779.570381944446</v>
      </c>
      <c r="B6218" s="46">
        <v>2560.0</v>
      </c>
      <c r="C6218" s="48" t="s">
        <v>744</v>
      </c>
      <c r="D6218" s="48"/>
    </row>
    <row r="6219">
      <c r="A6219" s="47">
        <v>45779.57074074074</v>
      </c>
      <c r="B6219" s="46">
        <v>11140.0</v>
      </c>
      <c r="C6219" s="48" t="s">
        <v>4825</v>
      </c>
      <c r="D6219" s="48"/>
    </row>
    <row r="6220">
      <c r="A6220" s="47">
        <v>45779.574467592596</v>
      </c>
      <c r="B6220" s="46">
        <v>12620.0</v>
      </c>
      <c r="C6220" s="48" t="s">
        <v>4849</v>
      </c>
      <c r="D6220" s="48"/>
    </row>
    <row r="6221">
      <c r="A6221" s="47">
        <v>45779.575057870374</v>
      </c>
      <c r="B6221" s="46">
        <v>9440.0</v>
      </c>
      <c r="C6221" s="46"/>
      <c r="D6221" s="46"/>
    </row>
    <row r="6222">
      <c r="A6222" s="47">
        <v>45779.58082175926</v>
      </c>
      <c r="B6222" s="46">
        <v>3100.0</v>
      </c>
      <c r="C6222" s="48" t="s">
        <v>4850</v>
      </c>
      <c r="D6222" s="48"/>
    </row>
    <row r="6223">
      <c r="A6223" s="47">
        <v>45779.58111111111</v>
      </c>
      <c r="B6223" s="46">
        <v>9720.0</v>
      </c>
      <c r="C6223" s="46"/>
      <c r="D6223" s="46"/>
    </row>
    <row r="6224">
      <c r="A6224" s="47">
        <v>45779.58256944444</v>
      </c>
      <c r="B6224" s="46">
        <v>9980.0</v>
      </c>
      <c r="C6224" s="48" t="s">
        <v>4851</v>
      </c>
      <c r="D6224" s="48"/>
    </row>
    <row r="6225">
      <c r="A6225" s="47">
        <v>45779.588009259256</v>
      </c>
      <c r="B6225" s="46">
        <v>2740.0</v>
      </c>
      <c r="C6225" s="46"/>
      <c r="D6225" s="46"/>
    </row>
    <row r="6226">
      <c r="A6226" s="47">
        <v>45779.58846064815</v>
      </c>
      <c r="B6226" s="46">
        <v>9200.0</v>
      </c>
      <c r="C6226" s="46"/>
      <c r="D6226" s="46"/>
    </row>
    <row r="6227">
      <c r="A6227" s="47">
        <v>45779.60358796296</v>
      </c>
      <c r="B6227" s="46">
        <v>3460.0</v>
      </c>
      <c r="C6227" s="48" t="s">
        <v>3980</v>
      </c>
      <c r="D6227" s="48"/>
    </row>
    <row r="6228">
      <c r="A6228" s="47">
        <v>45779.62517361111</v>
      </c>
      <c r="B6228" s="46">
        <v>13180.0</v>
      </c>
      <c r="C6228" s="48" t="s">
        <v>4049</v>
      </c>
      <c r="D6228" s="48"/>
    </row>
    <row r="6229">
      <c r="A6229" s="47">
        <v>45779.625543981485</v>
      </c>
      <c r="B6229" s="46">
        <v>2240.0</v>
      </c>
      <c r="C6229" s="46"/>
      <c r="D6229" s="46"/>
    </row>
    <row r="6230">
      <c r="A6230" s="47">
        <v>45779.63248842592</v>
      </c>
      <c r="B6230" s="46">
        <v>9120.0</v>
      </c>
      <c r="C6230" s="46"/>
      <c r="D6230" s="46"/>
    </row>
    <row r="6231">
      <c r="A6231" s="47">
        <v>45779.640439814815</v>
      </c>
      <c r="B6231" s="46">
        <v>12020.0</v>
      </c>
      <c r="C6231" s="48" t="s">
        <v>4503</v>
      </c>
      <c r="D6231" s="48"/>
    </row>
    <row r="6232">
      <c r="A6232" s="47">
        <v>45779.64929398148</v>
      </c>
      <c r="B6232" s="46">
        <v>11000.0</v>
      </c>
      <c r="C6232" s="48" t="s">
        <v>4815</v>
      </c>
      <c r="D6232" s="48"/>
    </row>
    <row r="6233">
      <c r="A6233" s="47">
        <v>45779.65740740741</v>
      </c>
      <c r="B6233" s="46">
        <v>8720.0</v>
      </c>
      <c r="C6233" s="46"/>
      <c r="D6233" s="46"/>
    </row>
    <row r="6234">
      <c r="A6234" s="47">
        <v>45779.663518518515</v>
      </c>
      <c r="B6234" s="46">
        <v>11580.0</v>
      </c>
      <c r="C6234" s="46"/>
      <c r="D6234" s="46"/>
    </row>
    <row r="6235">
      <c r="A6235" s="47">
        <v>45779.67157407408</v>
      </c>
      <c r="B6235" s="46">
        <v>2680.0</v>
      </c>
      <c r="C6235" s="46"/>
      <c r="D6235" s="46"/>
    </row>
    <row r="6236">
      <c r="A6236" s="47">
        <v>45779.67690972222</v>
      </c>
      <c r="B6236" s="46">
        <v>11400.0</v>
      </c>
      <c r="C6236" s="48" t="s">
        <v>4852</v>
      </c>
      <c r="D6236" s="48"/>
    </row>
    <row r="6237">
      <c r="A6237" s="47">
        <v>45779.683900462966</v>
      </c>
      <c r="B6237" s="46">
        <v>10560.0</v>
      </c>
      <c r="C6237" s="46"/>
      <c r="D6237" s="46"/>
    </row>
    <row r="6238">
      <c r="A6238" s="47">
        <v>45779.69489583333</v>
      </c>
      <c r="B6238" s="46">
        <v>9280.0</v>
      </c>
      <c r="C6238" s="46"/>
      <c r="D6238" s="46"/>
    </row>
    <row r="6239">
      <c r="A6239" s="47">
        <v>45779.69938657407</v>
      </c>
      <c r="B6239" s="46">
        <v>2680.0</v>
      </c>
      <c r="C6239" s="46"/>
      <c r="D6239" s="46"/>
    </row>
    <row r="6240">
      <c r="A6240" s="47">
        <v>45779.701215277775</v>
      </c>
      <c r="B6240" s="46">
        <v>9520.0</v>
      </c>
      <c r="C6240" s="46"/>
      <c r="D6240" s="46"/>
    </row>
    <row r="6241">
      <c r="A6241" s="47">
        <v>45779.70527777778</v>
      </c>
      <c r="B6241" s="46">
        <v>9280.0</v>
      </c>
      <c r="C6241" s="46"/>
      <c r="D6241" s="46"/>
    </row>
    <row r="6242">
      <c r="A6242" s="47">
        <v>45780.26412037037</v>
      </c>
      <c r="B6242" s="46">
        <v>9200.0</v>
      </c>
      <c r="C6242" s="46"/>
      <c r="D6242" s="46"/>
    </row>
    <row r="6243">
      <c r="A6243" s="47">
        <v>45780.31334490741</v>
      </c>
      <c r="B6243" s="46">
        <v>9300.0</v>
      </c>
      <c r="C6243" s="46"/>
      <c r="D6243" s="46"/>
    </row>
    <row r="6244">
      <c r="A6244" s="47">
        <v>45780.34265046296</v>
      </c>
      <c r="B6244" s="46">
        <v>10560.0</v>
      </c>
      <c r="C6244" s="46"/>
      <c r="D6244" s="46"/>
    </row>
    <row r="6245">
      <c r="A6245" s="47">
        <v>45780.34663194444</v>
      </c>
      <c r="B6245" s="46">
        <v>9200.0</v>
      </c>
      <c r="C6245" s="46"/>
      <c r="D6245" s="46"/>
    </row>
    <row r="6246">
      <c r="A6246" s="47">
        <v>45780.34689814815</v>
      </c>
      <c r="B6246" s="46">
        <v>2700.0</v>
      </c>
      <c r="C6246" s="46"/>
      <c r="D6246" s="46"/>
    </row>
    <row r="6247">
      <c r="A6247" s="47">
        <v>45780.349756944444</v>
      </c>
      <c r="B6247" s="46">
        <v>9320.0</v>
      </c>
      <c r="C6247" s="46"/>
      <c r="D6247" s="46"/>
    </row>
    <row r="6248">
      <c r="A6248" s="47">
        <v>45780.35767361111</v>
      </c>
      <c r="B6248" s="46">
        <v>3120.0</v>
      </c>
      <c r="C6248" s="46"/>
      <c r="D6248" s="46"/>
    </row>
    <row r="6249">
      <c r="A6249" s="47">
        <v>45780.36636574074</v>
      </c>
      <c r="B6249" s="46">
        <v>2500.0</v>
      </c>
      <c r="C6249" s="46"/>
      <c r="D6249" s="46"/>
    </row>
    <row r="6250">
      <c r="A6250" s="47">
        <v>45780.37886574074</v>
      </c>
      <c r="B6250" s="46">
        <v>13500.0</v>
      </c>
      <c r="C6250" s="46"/>
      <c r="D6250" s="46"/>
    </row>
    <row r="6251">
      <c r="A6251" s="47">
        <v>45780.382060185184</v>
      </c>
      <c r="B6251" s="46">
        <v>14440.0</v>
      </c>
      <c r="C6251" s="48" t="s">
        <v>4853</v>
      </c>
      <c r="D6251" s="48"/>
    </row>
    <row r="6252">
      <c r="A6252" s="47">
        <v>45780.38730324074</v>
      </c>
      <c r="B6252" s="46">
        <v>9280.0</v>
      </c>
      <c r="C6252" s="46"/>
      <c r="D6252" s="46"/>
    </row>
    <row r="6253">
      <c r="A6253" s="47">
        <v>45780.38949074074</v>
      </c>
      <c r="B6253" s="46">
        <v>9300.0</v>
      </c>
      <c r="C6253" s="46"/>
      <c r="D6253" s="46"/>
    </row>
    <row r="6254">
      <c r="A6254" s="47">
        <v>45780.40081018519</v>
      </c>
      <c r="B6254" s="46">
        <v>2940.0</v>
      </c>
      <c r="C6254" s="46"/>
      <c r="D6254" s="46"/>
    </row>
    <row r="6255">
      <c r="A6255" s="47">
        <v>45780.40565972222</v>
      </c>
      <c r="B6255" s="46">
        <v>2260.0</v>
      </c>
      <c r="C6255" s="46"/>
      <c r="D6255" s="46"/>
    </row>
    <row r="6256">
      <c r="A6256" s="47">
        <v>45780.409421296295</v>
      </c>
      <c r="B6256" s="46">
        <v>13880.0</v>
      </c>
      <c r="C6256" s="48" t="s">
        <v>4854</v>
      </c>
      <c r="D6256" s="48"/>
    </row>
    <row r="6257">
      <c r="A6257" s="47">
        <v>45780.415451388886</v>
      </c>
      <c r="B6257" s="46">
        <v>10860.0</v>
      </c>
      <c r="C6257" s="46"/>
      <c r="D6257" s="46"/>
    </row>
    <row r="6258">
      <c r="A6258" s="47">
        <v>45780.41921296297</v>
      </c>
      <c r="B6258" s="46">
        <v>2120.0</v>
      </c>
      <c r="C6258" s="46"/>
      <c r="D6258" s="46"/>
    </row>
    <row r="6259">
      <c r="A6259" s="47">
        <v>45780.424097222225</v>
      </c>
      <c r="B6259" s="46">
        <v>9300.0</v>
      </c>
      <c r="C6259" s="46"/>
      <c r="D6259" s="46"/>
    </row>
    <row r="6260">
      <c r="A6260" s="47">
        <v>45780.429398148146</v>
      </c>
      <c r="B6260" s="46">
        <v>9320.0</v>
      </c>
      <c r="C6260" s="46"/>
      <c r="D6260" s="46"/>
    </row>
    <row r="6261">
      <c r="A6261" s="47">
        <v>45780.46194444445</v>
      </c>
      <c r="B6261" s="46">
        <v>10760.0</v>
      </c>
      <c r="C6261" s="48" t="s">
        <v>4667</v>
      </c>
      <c r="D6261" s="48"/>
    </row>
    <row r="6262">
      <c r="A6262" s="47">
        <v>45780.46212962963</v>
      </c>
      <c r="B6262" s="46">
        <v>15760.0</v>
      </c>
      <c r="C6262" s="46"/>
      <c r="D6262" s="46"/>
    </row>
    <row r="6263">
      <c r="A6263" s="47">
        <v>45780.46703703704</v>
      </c>
      <c r="B6263" s="46">
        <v>9340.0</v>
      </c>
      <c r="C6263" s="46"/>
      <c r="D6263" s="46"/>
    </row>
    <row r="6264">
      <c r="A6264" s="47">
        <v>45780.47084490741</v>
      </c>
      <c r="B6264" s="46">
        <v>9300.0</v>
      </c>
      <c r="C6264" s="46"/>
      <c r="D6264" s="46"/>
    </row>
    <row r="6265">
      <c r="A6265" s="47">
        <v>45780.488969907405</v>
      </c>
      <c r="B6265" s="46">
        <v>10680.0</v>
      </c>
      <c r="C6265" s="48" t="s">
        <v>4855</v>
      </c>
      <c r="D6265" s="48"/>
    </row>
    <row r="6266">
      <c r="A6266" s="47">
        <v>45780.49694444444</v>
      </c>
      <c r="B6266" s="46">
        <v>9320.0</v>
      </c>
      <c r="C6266" s="46"/>
      <c r="D6266" s="46"/>
    </row>
    <row r="6267">
      <c r="A6267" s="47">
        <v>45780.49863425926</v>
      </c>
      <c r="B6267" s="46">
        <v>11300.0</v>
      </c>
      <c r="C6267" s="46"/>
      <c r="D6267" s="46"/>
    </row>
    <row r="6268">
      <c r="A6268" s="47">
        <v>45780.50753472222</v>
      </c>
      <c r="B6268" s="46">
        <v>9300.0</v>
      </c>
      <c r="C6268" s="46"/>
      <c r="D6268" s="46"/>
    </row>
    <row r="6269">
      <c r="A6269" s="47">
        <v>45780.52355324074</v>
      </c>
      <c r="B6269" s="46">
        <v>11060.0</v>
      </c>
      <c r="C6269" s="48" t="s">
        <v>4856</v>
      </c>
      <c r="D6269" s="48"/>
    </row>
    <row r="6270">
      <c r="A6270" s="47">
        <v>45780.530625</v>
      </c>
      <c r="B6270" s="46">
        <v>2760.0</v>
      </c>
      <c r="C6270" s="46"/>
      <c r="D6270" s="46"/>
    </row>
    <row r="6271">
      <c r="A6271" s="47">
        <v>45780.53576388889</v>
      </c>
      <c r="B6271" s="46">
        <v>11000.0</v>
      </c>
      <c r="C6271" s="46"/>
      <c r="D6271" s="46"/>
    </row>
    <row r="6272">
      <c r="A6272" s="47">
        <v>45780.53612268518</v>
      </c>
      <c r="B6272" s="46">
        <v>2720.0</v>
      </c>
      <c r="C6272" s="46"/>
      <c r="D6272" s="46"/>
    </row>
    <row r="6273">
      <c r="A6273" s="47">
        <v>45782.27831018518</v>
      </c>
      <c r="B6273" s="46">
        <v>9800.0</v>
      </c>
      <c r="C6273" s="46"/>
      <c r="D6273" s="46"/>
    </row>
    <row r="6274">
      <c r="A6274" s="47">
        <v>45782.285995370374</v>
      </c>
      <c r="B6274" s="46">
        <v>9880.0</v>
      </c>
      <c r="C6274" s="46"/>
      <c r="D6274" s="46"/>
    </row>
    <row r="6275">
      <c r="A6275" s="47">
        <v>45782.2875</v>
      </c>
      <c r="B6275" s="46">
        <v>9540.0</v>
      </c>
      <c r="C6275" s="46"/>
      <c r="D6275" s="46"/>
    </row>
    <row r="6276">
      <c r="A6276" s="47">
        <v>45782.289606481485</v>
      </c>
      <c r="B6276" s="46">
        <v>9880.0</v>
      </c>
      <c r="C6276" s="46"/>
      <c r="D6276" s="46"/>
    </row>
    <row r="6277">
      <c r="A6277" s="47">
        <v>45782.29015046296</v>
      </c>
      <c r="B6277" s="46">
        <v>8760.0</v>
      </c>
      <c r="C6277" s="46"/>
      <c r="D6277" s="46"/>
    </row>
    <row r="6278">
      <c r="A6278" s="47">
        <v>45782.297372685185</v>
      </c>
      <c r="B6278" s="46">
        <v>9920.0</v>
      </c>
      <c r="C6278" s="46"/>
      <c r="D6278" s="46"/>
    </row>
    <row r="6279">
      <c r="A6279" s="47">
        <v>45782.31747685185</v>
      </c>
      <c r="B6279" s="46">
        <v>10920.0</v>
      </c>
      <c r="C6279" s="46"/>
      <c r="D6279" s="46"/>
    </row>
    <row r="6280">
      <c r="A6280" s="47">
        <v>45782.31896990741</v>
      </c>
      <c r="B6280" s="46">
        <v>3060.0</v>
      </c>
      <c r="C6280" s="46"/>
      <c r="D6280" s="46"/>
    </row>
    <row r="6281">
      <c r="A6281" s="47">
        <v>45782.32388888889</v>
      </c>
      <c r="B6281" s="46">
        <v>10660.0</v>
      </c>
      <c r="C6281" s="46"/>
      <c r="D6281" s="46"/>
    </row>
    <row r="6282">
      <c r="A6282" s="47">
        <v>45782.336539351854</v>
      </c>
      <c r="B6282" s="46">
        <v>10740.0</v>
      </c>
      <c r="C6282" s="46"/>
      <c r="D6282" s="46"/>
    </row>
    <row r="6283">
      <c r="A6283" s="47">
        <v>45782.336689814816</v>
      </c>
      <c r="B6283" s="46">
        <v>2940.0</v>
      </c>
      <c r="C6283" s="46"/>
      <c r="D6283" s="46"/>
    </row>
    <row r="6284">
      <c r="A6284" s="47">
        <v>45782.3371412037</v>
      </c>
      <c r="B6284" s="46">
        <v>3020.0</v>
      </c>
      <c r="C6284" s="48" t="s">
        <v>4129</v>
      </c>
      <c r="D6284" s="48"/>
    </row>
    <row r="6285">
      <c r="A6285" s="47">
        <v>45782.348495370374</v>
      </c>
      <c r="B6285" s="46">
        <v>2480.0</v>
      </c>
      <c r="C6285" s="48" t="s">
        <v>4129</v>
      </c>
      <c r="D6285" s="48"/>
    </row>
    <row r="6286">
      <c r="A6286" s="47">
        <v>45782.35549768519</v>
      </c>
      <c r="B6286" s="46">
        <v>10960.0</v>
      </c>
      <c r="C6286" s="46"/>
      <c r="D6286" s="46"/>
    </row>
    <row r="6287">
      <c r="A6287" s="47">
        <v>45782.35601851852</v>
      </c>
      <c r="B6287" s="46">
        <v>21600.0</v>
      </c>
      <c r="C6287" s="46"/>
      <c r="D6287" s="46"/>
    </row>
    <row r="6288">
      <c r="A6288" s="47">
        <v>45782.35741898148</v>
      </c>
      <c r="B6288" s="46">
        <v>15680.0</v>
      </c>
      <c r="C6288" s="48" t="s">
        <v>4857</v>
      </c>
      <c r="D6288" s="48"/>
    </row>
    <row r="6289">
      <c r="A6289" s="47">
        <v>45782.36304398148</v>
      </c>
      <c r="B6289" s="46">
        <v>3320.0</v>
      </c>
      <c r="C6289" s="48" t="s">
        <v>3998</v>
      </c>
      <c r="D6289" s="48"/>
    </row>
    <row r="6290">
      <c r="A6290" s="47">
        <v>45782.37074074074</v>
      </c>
      <c r="B6290" s="46">
        <v>3840.0</v>
      </c>
      <c r="C6290" s="46"/>
      <c r="D6290" s="46"/>
    </row>
    <row r="6291">
      <c r="A6291" s="47">
        <v>45782.37446759259</v>
      </c>
      <c r="B6291" s="46">
        <v>2860.0</v>
      </c>
      <c r="C6291" s="46"/>
      <c r="D6291" s="46"/>
    </row>
    <row r="6292">
      <c r="A6292" s="47">
        <v>45782.38884259259</v>
      </c>
      <c r="B6292" s="46">
        <v>21580.0</v>
      </c>
      <c r="C6292" s="46"/>
      <c r="D6292" s="46"/>
    </row>
    <row r="6293">
      <c r="A6293" s="47">
        <v>45782.39097222222</v>
      </c>
      <c r="B6293" s="46">
        <v>3580.0</v>
      </c>
      <c r="C6293" s="46"/>
      <c r="D6293" s="46"/>
    </row>
    <row r="6294">
      <c r="A6294" s="47">
        <v>45782.39596064815</v>
      </c>
      <c r="B6294" s="46">
        <v>2520.0</v>
      </c>
      <c r="C6294" s="46"/>
      <c r="D6294" s="46"/>
    </row>
    <row r="6295">
      <c r="A6295" s="47">
        <v>45782.39947916667</v>
      </c>
      <c r="B6295" s="46">
        <v>2460.0</v>
      </c>
      <c r="C6295" s="46"/>
      <c r="D6295" s="46"/>
    </row>
    <row r="6296">
      <c r="A6296" s="47">
        <v>45782.40819444445</v>
      </c>
      <c r="B6296" s="46">
        <v>13240.0</v>
      </c>
      <c r="C6296" s="48" t="s">
        <v>4487</v>
      </c>
      <c r="D6296" s="48"/>
    </row>
    <row r="6297">
      <c r="A6297" s="47">
        <v>45782.41811342593</v>
      </c>
      <c r="B6297" s="46">
        <v>10600.0</v>
      </c>
      <c r="C6297" s="46"/>
      <c r="D6297" s="46"/>
    </row>
    <row r="6298">
      <c r="A6298" s="47">
        <v>45782.42622685185</v>
      </c>
      <c r="B6298" s="46">
        <v>16660.0</v>
      </c>
      <c r="C6298" s="46"/>
      <c r="D6298" s="46"/>
    </row>
    <row r="6299">
      <c r="A6299" s="47">
        <v>45782.43234953703</v>
      </c>
      <c r="B6299" s="46">
        <v>3840.0</v>
      </c>
      <c r="C6299" s="46"/>
      <c r="D6299" s="46"/>
    </row>
    <row r="6300">
      <c r="A6300" s="47">
        <v>45782.4390162037</v>
      </c>
      <c r="B6300" s="46">
        <v>14300.0</v>
      </c>
      <c r="C6300" s="48" t="s">
        <v>4795</v>
      </c>
      <c r="D6300" s="48"/>
    </row>
    <row r="6301">
      <c r="A6301" s="47">
        <v>45782.44258101852</v>
      </c>
      <c r="B6301" s="46">
        <v>4540.0</v>
      </c>
      <c r="C6301" s="48" t="s">
        <v>4082</v>
      </c>
      <c r="D6301" s="48"/>
    </row>
    <row r="6302">
      <c r="A6302" s="47">
        <v>45782.44615740741</v>
      </c>
      <c r="B6302" s="46">
        <v>20380.0</v>
      </c>
      <c r="C6302" s="46"/>
      <c r="D6302" s="46"/>
    </row>
    <row r="6303">
      <c r="A6303" s="47">
        <v>45782.44710648148</v>
      </c>
      <c r="B6303" s="46">
        <v>3180.0</v>
      </c>
      <c r="C6303" s="48" t="s">
        <v>4082</v>
      </c>
      <c r="D6303" s="48"/>
    </row>
    <row r="6304">
      <c r="A6304" s="47">
        <v>45782.44756944444</v>
      </c>
      <c r="B6304" s="46">
        <v>10480.0</v>
      </c>
      <c r="C6304" s="46"/>
      <c r="D6304" s="46"/>
    </row>
    <row r="6305">
      <c r="A6305" s="47">
        <v>45782.447847222225</v>
      </c>
      <c r="B6305" s="46">
        <v>2420.0</v>
      </c>
      <c r="C6305" s="48" t="s">
        <v>4133</v>
      </c>
      <c r="D6305" s="48"/>
    </row>
    <row r="6306">
      <c r="A6306" s="47">
        <v>45782.453935185185</v>
      </c>
      <c r="B6306" s="46">
        <v>2120.0</v>
      </c>
      <c r="C6306" s="46"/>
      <c r="D6306" s="46"/>
    </row>
    <row r="6307">
      <c r="A6307" s="47">
        <v>45782.45521990741</v>
      </c>
      <c r="B6307" s="46">
        <v>33020.0</v>
      </c>
      <c r="C6307" s="46"/>
      <c r="D6307" s="46"/>
    </row>
    <row r="6308">
      <c r="A6308" s="47">
        <v>45782.45935185185</v>
      </c>
      <c r="B6308" s="46">
        <v>10620.0</v>
      </c>
      <c r="C6308" s="46"/>
      <c r="D6308" s="46"/>
    </row>
    <row r="6309">
      <c r="A6309" s="47">
        <v>45782.46295138889</v>
      </c>
      <c r="B6309" s="46">
        <v>3580.0</v>
      </c>
      <c r="C6309" s="46"/>
      <c r="D6309" s="46"/>
    </row>
    <row r="6310">
      <c r="A6310" s="47">
        <v>45782.46640046296</v>
      </c>
      <c r="B6310" s="46">
        <v>16680.0</v>
      </c>
      <c r="C6310" s="46"/>
      <c r="D6310" s="46"/>
    </row>
    <row r="6311">
      <c r="A6311" s="47">
        <v>45782.46953703704</v>
      </c>
      <c r="B6311" s="46">
        <v>3020.0</v>
      </c>
      <c r="C6311" s="48" t="s">
        <v>4858</v>
      </c>
      <c r="D6311" s="48"/>
    </row>
    <row r="6312">
      <c r="A6312" s="47">
        <v>45782.47447916667</v>
      </c>
      <c r="B6312" s="46">
        <v>2820.0</v>
      </c>
      <c r="C6312" s="46"/>
      <c r="D6312" s="46"/>
    </row>
    <row r="6313">
      <c r="A6313" s="47">
        <v>45782.48236111111</v>
      </c>
      <c r="B6313" s="46">
        <v>11520.0</v>
      </c>
      <c r="C6313" s="48" t="s">
        <v>4820</v>
      </c>
      <c r="D6313" s="48"/>
    </row>
    <row r="6314">
      <c r="A6314" s="47">
        <v>45782.48850694444</v>
      </c>
      <c r="B6314" s="46">
        <v>20000.0</v>
      </c>
      <c r="C6314" s="46"/>
      <c r="D6314" s="46"/>
    </row>
    <row r="6315">
      <c r="A6315" s="47">
        <v>45782.49082175926</v>
      </c>
      <c r="B6315" s="46">
        <v>11760.0</v>
      </c>
      <c r="C6315" s="46"/>
      <c r="D6315" s="46"/>
    </row>
    <row r="6316">
      <c r="A6316" s="47">
        <v>45782.509571759256</v>
      </c>
      <c r="B6316" s="46">
        <v>16680.0</v>
      </c>
      <c r="C6316" s="46"/>
      <c r="D6316" s="46"/>
    </row>
    <row r="6317">
      <c r="A6317" s="47">
        <v>45782.518958333334</v>
      </c>
      <c r="B6317" s="46">
        <v>13520.0</v>
      </c>
      <c r="C6317" s="46"/>
      <c r="D6317" s="46"/>
    </row>
    <row r="6318">
      <c r="A6318" s="47">
        <v>45782.52302083333</v>
      </c>
      <c r="B6318" s="46">
        <v>13640.0</v>
      </c>
      <c r="C6318" s="46"/>
      <c r="D6318" s="46"/>
    </row>
    <row r="6319">
      <c r="A6319" s="47">
        <v>45782.55158564815</v>
      </c>
      <c r="B6319" s="46">
        <v>13220.0</v>
      </c>
      <c r="C6319" s="46"/>
      <c r="D6319" s="46"/>
    </row>
    <row r="6320">
      <c r="A6320" s="47">
        <v>45782.56107638889</v>
      </c>
      <c r="B6320" s="46">
        <v>9920.0</v>
      </c>
      <c r="C6320" s="46"/>
      <c r="D6320" s="46"/>
    </row>
    <row r="6321">
      <c r="A6321" s="47">
        <v>45782.56337962963</v>
      </c>
      <c r="B6321" s="46">
        <v>32460.0</v>
      </c>
      <c r="C6321" s="48" t="s">
        <v>4063</v>
      </c>
      <c r="D6321" s="48"/>
    </row>
    <row r="6322">
      <c r="A6322" s="47">
        <v>45782.56989583333</v>
      </c>
      <c r="B6322" s="46">
        <v>19380.0</v>
      </c>
      <c r="C6322" s="48" t="s">
        <v>4504</v>
      </c>
      <c r="D6322" s="48"/>
    </row>
    <row r="6323">
      <c r="A6323" s="47">
        <v>45782.573287037034</v>
      </c>
      <c r="B6323" s="46">
        <v>16340.0</v>
      </c>
      <c r="C6323" s="48" t="s">
        <v>4859</v>
      </c>
      <c r="D6323" s="48"/>
    </row>
    <row r="6324">
      <c r="A6324" s="47">
        <v>45782.579513888886</v>
      </c>
      <c r="B6324" s="46">
        <v>3800.0</v>
      </c>
      <c r="C6324" s="48" t="s">
        <v>4860</v>
      </c>
      <c r="D6324" s="48"/>
    </row>
    <row r="6325">
      <c r="A6325" s="47">
        <v>45782.579872685186</v>
      </c>
      <c r="B6325" s="46">
        <v>15700.0</v>
      </c>
      <c r="C6325" s="46"/>
      <c r="D6325" s="46"/>
    </row>
    <row r="6326">
      <c r="A6326" s="47">
        <v>45782.58324074074</v>
      </c>
      <c r="B6326" s="46">
        <v>9820.0</v>
      </c>
      <c r="C6326" s="46"/>
      <c r="D6326" s="46"/>
    </row>
    <row r="6327">
      <c r="A6327" s="47">
        <v>45782.5834837963</v>
      </c>
      <c r="B6327" s="46">
        <v>2680.0</v>
      </c>
      <c r="C6327" s="46"/>
      <c r="D6327" s="46"/>
    </row>
    <row r="6328">
      <c r="A6328" s="47">
        <v>45782.58445601852</v>
      </c>
      <c r="B6328" s="46">
        <v>2780.0</v>
      </c>
      <c r="C6328" s="48" t="s">
        <v>4860</v>
      </c>
      <c r="D6328" s="48"/>
    </row>
    <row r="6329">
      <c r="A6329" s="47">
        <v>45782.58755787037</v>
      </c>
      <c r="B6329" s="46">
        <v>2760.0</v>
      </c>
      <c r="C6329" s="46"/>
      <c r="D6329" s="46"/>
    </row>
    <row r="6330">
      <c r="A6330" s="47">
        <v>45782.597546296296</v>
      </c>
      <c r="B6330" s="46">
        <v>3460.0</v>
      </c>
      <c r="C6330" s="46"/>
      <c r="D6330" s="46"/>
    </row>
    <row r="6331">
      <c r="A6331" s="47">
        <v>45782.59809027778</v>
      </c>
      <c r="B6331" s="46">
        <v>2780.0</v>
      </c>
      <c r="C6331" s="46"/>
      <c r="D6331" s="46"/>
    </row>
    <row r="6332">
      <c r="A6332" s="47">
        <v>45782.60451388889</v>
      </c>
      <c r="B6332" s="46">
        <v>12420.0</v>
      </c>
      <c r="C6332" s="48" t="s">
        <v>4861</v>
      </c>
      <c r="D6332" s="48"/>
    </row>
    <row r="6333">
      <c r="A6333" s="47">
        <v>45782.60472222222</v>
      </c>
      <c r="B6333" s="46">
        <v>3080.0</v>
      </c>
      <c r="C6333" s="46"/>
      <c r="D6333" s="46"/>
    </row>
    <row r="6334">
      <c r="A6334" s="47">
        <v>45782.60513888889</v>
      </c>
      <c r="B6334" s="46">
        <v>12800.0</v>
      </c>
      <c r="C6334" s="48" t="s">
        <v>4862</v>
      </c>
      <c r="D6334" s="48"/>
    </row>
    <row r="6335">
      <c r="A6335" s="47">
        <v>45782.60770833334</v>
      </c>
      <c r="B6335" s="46">
        <v>9900.0</v>
      </c>
      <c r="C6335" s="46"/>
      <c r="D6335" s="46"/>
    </row>
    <row r="6336">
      <c r="A6336" s="47">
        <v>45782.61241898148</v>
      </c>
      <c r="B6336" s="46">
        <v>13620.0</v>
      </c>
      <c r="C6336" s="46"/>
      <c r="D6336" s="46"/>
    </row>
    <row r="6337">
      <c r="A6337" s="47">
        <v>45782.62136574074</v>
      </c>
      <c r="B6337" s="46">
        <v>9400.0</v>
      </c>
      <c r="C6337" s="46"/>
      <c r="D6337" s="46"/>
    </row>
    <row r="6338">
      <c r="A6338" s="47">
        <v>45782.62449074074</v>
      </c>
      <c r="B6338" s="46">
        <v>9900.0</v>
      </c>
      <c r="C6338" s="46"/>
      <c r="D6338" s="46"/>
    </row>
    <row r="6339">
      <c r="A6339" s="47">
        <v>45782.634733796294</v>
      </c>
      <c r="B6339" s="46">
        <v>10400.0</v>
      </c>
      <c r="C6339" s="48" t="s">
        <v>4863</v>
      </c>
      <c r="D6339" s="48"/>
    </row>
    <row r="6340">
      <c r="A6340" s="47">
        <v>45782.634884259256</v>
      </c>
      <c r="B6340" s="46">
        <v>13480.0</v>
      </c>
      <c r="C6340" s="46"/>
      <c r="D6340" s="46"/>
    </row>
    <row r="6341">
      <c r="A6341" s="47">
        <v>45782.639872685184</v>
      </c>
      <c r="B6341" s="46">
        <v>9800.0</v>
      </c>
      <c r="C6341" s="46"/>
      <c r="D6341" s="46"/>
    </row>
    <row r="6342">
      <c r="A6342" s="47">
        <v>45782.645891203705</v>
      </c>
      <c r="B6342" s="46">
        <v>3480.0</v>
      </c>
      <c r="C6342" s="48" t="s">
        <v>4454</v>
      </c>
      <c r="D6342" s="48"/>
    </row>
    <row r="6343">
      <c r="A6343" s="47">
        <v>45782.64744212963</v>
      </c>
      <c r="B6343" s="46">
        <v>9460.0</v>
      </c>
      <c r="C6343" s="46"/>
      <c r="D6343" s="46"/>
    </row>
    <row r="6344">
      <c r="A6344" s="47">
        <v>45782.65288194444</v>
      </c>
      <c r="B6344" s="46">
        <v>32200.0</v>
      </c>
      <c r="C6344" s="46"/>
      <c r="D6344" s="46"/>
    </row>
    <row r="6345">
      <c r="A6345" s="47">
        <v>45782.65353009259</v>
      </c>
      <c r="B6345" s="46">
        <v>2800.0</v>
      </c>
      <c r="C6345" s="48" t="s">
        <v>4454</v>
      </c>
      <c r="D6345" s="48"/>
    </row>
    <row r="6346">
      <c r="A6346" s="47">
        <v>45782.6559375</v>
      </c>
      <c r="B6346" s="46">
        <v>4060.0</v>
      </c>
      <c r="C6346" s="48" t="s">
        <v>4823</v>
      </c>
      <c r="D6346" s="48"/>
    </row>
    <row r="6347">
      <c r="A6347" s="47">
        <v>45782.65959490741</v>
      </c>
      <c r="B6347" s="46">
        <v>2580.0</v>
      </c>
      <c r="C6347" s="48" t="s">
        <v>4133</v>
      </c>
      <c r="D6347" s="48"/>
    </row>
    <row r="6348">
      <c r="A6348" s="47">
        <v>45782.66474537037</v>
      </c>
      <c r="B6348" s="46">
        <v>17740.0</v>
      </c>
      <c r="C6348" s="48" t="s">
        <v>4864</v>
      </c>
      <c r="D6348" s="48"/>
    </row>
    <row r="6349">
      <c r="A6349" s="47">
        <v>45782.66559027778</v>
      </c>
      <c r="B6349" s="46">
        <v>2740.0</v>
      </c>
      <c r="C6349" s="46"/>
      <c r="D6349" s="46"/>
    </row>
    <row r="6350">
      <c r="A6350" s="47">
        <v>45782.6668287037</v>
      </c>
      <c r="B6350" s="48">
        <v>11120.0</v>
      </c>
      <c r="C6350" s="48" t="s">
        <v>4486</v>
      </c>
      <c r="D6350" s="48"/>
    </row>
    <row r="6351">
      <c r="A6351" s="47">
        <v>45782.66908564815</v>
      </c>
      <c r="B6351" s="46">
        <v>2260.0</v>
      </c>
      <c r="C6351" s="48" t="s">
        <v>4133</v>
      </c>
      <c r="D6351" s="48"/>
    </row>
    <row r="6352">
      <c r="A6352" s="47">
        <v>45782.67556712963</v>
      </c>
      <c r="B6352" s="46">
        <v>8860.0</v>
      </c>
      <c r="C6352" s="46"/>
      <c r="D6352" s="46"/>
    </row>
    <row r="6353">
      <c r="A6353" s="47">
        <v>45782.67736111111</v>
      </c>
      <c r="B6353" s="46">
        <v>9300.0</v>
      </c>
      <c r="C6353" s="46"/>
      <c r="D6353" s="46"/>
    </row>
    <row r="6354">
      <c r="A6354" s="47">
        <v>45782.683541666665</v>
      </c>
      <c r="B6354" s="46">
        <v>13480.0</v>
      </c>
      <c r="C6354" s="46"/>
      <c r="D6354" s="46"/>
    </row>
    <row r="6355">
      <c r="A6355" s="47">
        <v>45782.694444444445</v>
      </c>
      <c r="B6355" s="46">
        <v>11800.0</v>
      </c>
      <c r="C6355" s="48" t="s">
        <v>4083</v>
      </c>
      <c r="D6355" s="48"/>
    </row>
    <row r="6356">
      <c r="A6356" s="47">
        <v>45782.69865740741</v>
      </c>
      <c r="B6356" s="46">
        <v>14100.0</v>
      </c>
      <c r="C6356" s="48" t="s">
        <v>4865</v>
      </c>
      <c r="D6356" s="48"/>
    </row>
    <row r="6357">
      <c r="A6357" s="47">
        <v>45782.70142361111</v>
      </c>
      <c r="B6357" s="46">
        <v>3060.0</v>
      </c>
      <c r="C6357" s="48" t="s">
        <v>4866</v>
      </c>
      <c r="D6357" s="48"/>
    </row>
    <row r="6358">
      <c r="A6358" s="47">
        <v>45782.70538194444</v>
      </c>
      <c r="B6358" s="46">
        <v>14520.0</v>
      </c>
      <c r="C6358" s="48" t="s">
        <v>4867</v>
      </c>
      <c r="D6358" s="48"/>
    </row>
    <row r="6359">
      <c r="A6359" s="47">
        <v>45783.291550925926</v>
      </c>
      <c r="B6359" s="46">
        <v>11300.0</v>
      </c>
      <c r="C6359" s="46"/>
      <c r="D6359" s="46"/>
    </row>
    <row r="6360">
      <c r="A6360" s="47">
        <v>45783.29230324074</v>
      </c>
      <c r="B6360" s="46">
        <v>10420.0</v>
      </c>
      <c r="C6360" s="46"/>
      <c r="D6360" s="46"/>
    </row>
    <row r="6361">
      <c r="A6361" s="47">
        <v>45783.292662037034</v>
      </c>
      <c r="B6361" s="46">
        <v>32280.0</v>
      </c>
      <c r="C6361" s="46"/>
      <c r="D6361" s="46"/>
    </row>
    <row r="6362">
      <c r="A6362" s="47">
        <v>45783.29482638889</v>
      </c>
      <c r="B6362" s="46">
        <v>9680.0</v>
      </c>
      <c r="C6362" s="46"/>
      <c r="D6362" s="46"/>
    </row>
    <row r="6363">
      <c r="A6363" s="47">
        <v>45783.30554398148</v>
      </c>
      <c r="B6363" s="46">
        <v>1400.0</v>
      </c>
      <c r="C6363" s="46"/>
      <c r="D6363" s="46"/>
    </row>
    <row r="6364">
      <c r="A6364" s="47">
        <v>45783.30826388889</v>
      </c>
      <c r="B6364" s="46">
        <v>1400.0</v>
      </c>
      <c r="C6364" s="46"/>
      <c r="D6364" s="46"/>
    </row>
    <row r="6365">
      <c r="A6365" s="47">
        <v>45783.33236111111</v>
      </c>
      <c r="B6365" s="46">
        <v>16020.0</v>
      </c>
      <c r="C6365" s="46"/>
      <c r="D6365" s="46"/>
    </row>
    <row r="6366">
      <c r="A6366" s="47">
        <v>45783.335625</v>
      </c>
      <c r="B6366" s="46">
        <v>4760.0</v>
      </c>
      <c r="C6366" s="48" t="s">
        <v>4082</v>
      </c>
      <c r="D6366" s="48"/>
    </row>
    <row r="6367">
      <c r="A6367" s="47">
        <v>45783.340995370374</v>
      </c>
      <c r="B6367" s="46">
        <v>3180.0</v>
      </c>
      <c r="C6367" s="46"/>
      <c r="D6367" s="46"/>
    </row>
    <row r="6368">
      <c r="A6368" s="47">
        <v>45783.341898148145</v>
      </c>
      <c r="B6368" s="46">
        <v>2960.0</v>
      </c>
      <c r="C6368" s="48" t="s">
        <v>4031</v>
      </c>
      <c r="D6368" s="48"/>
    </row>
    <row r="6369">
      <c r="A6369" s="47">
        <v>45783.3465625</v>
      </c>
      <c r="B6369" s="46">
        <v>11920.0</v>
      </c>
      <c r="C6369" s="46"/>
      <c r="D6369" s="46"/>
    </row>
    <row r="6370">
      <c r="A6370" s="47">
        <v>45783.34699074074</v>
      </c>
      <c r="B6370" s="46">
        <v>11900.0</v>
      </c>
      <c r="C6370" s="46"/>
      <c r="D6370" s="46"/>
    </row>
    <row r="6371">
      <c r="A6371" s="47">
        <v>45783.34787037037</v>
      </c>
      <c r="B6371" s="46">
        <v>2780.0</v>
      </c>
      <c r="C6371" s="46"/>
      <c r="D6371" s="46"/>
    </row>
    <row r="6372">
      <c r="A6372" s="47">
        <v>45783.348495370374</v>
      </c>
      <c r="B6372" s="46">
        <v>2780.0</v>
      </c>
      <c r="C6372" s="48" t="s">
        <v>4790</v>
      </c>
      <c r="D6372" s="48"/>
    </row>
    <row r="6373">
      <c r="A6373" s="47">
        <v>45783.35356481482</v>
      </c>
      <c r="B6373" s="46">
        <v>2780.0</v>
      </c>
      <c r="C6373" s="46"/>
      <c r="D6373" s="46"/>
    </row>
    <row r="6374">
      <c r="A6374" s="47">
        <v>45783.354155092595</v>
      </c>
      <c r="B6374" s="46">
        <v>2720.0</v>
      </c>
      <c r="C6374" s="48" t="s">
        <v>4031</v>
      </c>
      <c r="D6374" s="48"/>
    </row>
    <row r="6375">
      <c r="A6375" s="47">
        <v>45783.35686342593</v>
      </c>
      <c r="B6375" s="46">
        <v>2540.0</v>
      </c>
      <c r="C6375" s="46"/>
      <c r="D6375" s="46"/>
    </row>
    <row r="6376">
      <c r="A6376" s="47">
        <v>45783.357939814814</v>
      </c>
      <c r="B6376" s="46">
        <v>4060.0</v>
      </c>
      <c r="C6376" s="48" t="s">
        <v>4017</v>
      </c>
      <c r="D6376" s="48"/>
    </row>
    <row r="6377">
      <c r="A6377" s="47">
        <v>45783.35978009259</v>
      </c>
      <c r="B6377" s="46">
        <v>11900.0</v>
      </c>
      <c r="C6377" s="46"/>
      <c r="D6377" s="46"/>
    </row>
    <row r="6378">
      <c r="A6378" s="47">
        <v>45783.367847222224</v>
      </c>
      <c r="B6378" s="46">
        <v>13460.0</v>
      </c>
      <c r="C6378" s="46"/>
      <c r="D6378" s="46"/>
    </row>
    <row r="6379">
      <c r="A6379" s="47">
        <v>45783.370625</v>
      </c>
      <c r="B6379" s="46">
        <v>2940.0</v>
      </c>
      <c r="C6379" s="48" t="s">
        <v>4017</v>
      </c>
      <c r="D6379" s="48"/>
    </row>
    <row r="6380">
      <c r="A6380" s="47">
        <v>45783.37803240741</v>
      </c>
      <c r="B6380" s="46">
        <v>10820.0</v>
      </c>
      <c r="C6380" s="48" t="s">
        <v>4868</v>
      </c>
      <c r="D6380" s="48"/>
    </row>
    <row r="6381">
      <c r="A6381" s="47">
        <v>45783.38002314815</v>
      </c>
      <c r="B6381" s="46">
        <v>2660.0</v>
      </c>
      <c r="C6381" s="46"/>
      <c r="D6381" s="46"/>
    </row>
    <row r="6382">
      <c r="A6382" s="47">
        <v>45783.381898148145</v>
      </c>
      <c r="B6382" s="46">
        <v>10300.0</v>
      </c>
      <c r="C6382" s="48" t="s">
        <v>4555</v>
      </c>
      <c r="D6382" s="48"/>
    </row>
    <row r="6383">
      <c r="A6383" s="47">
        <v>45783.38375</v>
      </c>
      <c r="B6383" s="46">
        <v>2620.0</v>
      </c>
      <c r="C6383" s="46"/>
      <c r="D6383" s="46"/>
    </row>
    <row r="6384">
      <c r="A6384" s="47">
        <v>45783.38636574074</v>
      </c>
      <c r="B6384" s="46">
        <v>9360.0</v>
      </c>
      <c r="C6384" s="46"/>
      <c r="D6384" s="46"/>
    </row>
    <row r="6385">
      <c r="A6385" s="47">
        <v>45783.393483796295</v>
      </c>
      <c r="B6385" s="46">
        <v>10620.0</v>
      </c>
      <c r="C6385" s="46"/>
      <c r="D6385" s="46"/>
    </row>
    <row r="6386">
      <c r="A6386" s="47">
        <v>45783.40550925926</v>
      </c>
      <c r="B6386" s="46">
        <v>12800.0</v>
      </c>
      <c r="C6386" s="46"/>
      <c r="D6386" s="46"/>
    </row>
    <row r="6387">
      <c r="A6387" s="47">
        <v>45783.413449074076</v>
      </c>
      <c r="B6387" s="46">
        <v>11680.0</v>
      </c>
      <c r="C6387" s="46"/>
      <c r="D6387" s="46"/>
    </row>
    <row r="6388">
      <c r="A6388" s="47">
        <v>45783.413611111115</v>
      </c>
      <c r="B6388" s="46">
        <v>2320.0</v>
      </c>
      <c r="C6388" s="46"/>
      <c r="D6388" s="46"/>
    </row>
    <row r="6389">
      <c r="A6389" s="47">
        <v>45783.415613425925</v>
      </c>
      <c r="B6389" s="46">
        <v>2260.0</v>
      </c>
      <c r="C6389" s="46"/>
      <c r="D6389" s="46"/>
    </row>
    <row r="6390">
      <c r="A6390" s="47">
        <v>45783.417337962965</v>
      </c>
      <c r="B6390" s="46">
        <v>10060.0</v>
      </c>
      <c r="C6390" s="46"/>
      <c r="D6390" s="46"/>
    </row>
    <row r="6391">
      <c r="A6391" s="47">
        <v>45783.41878472222</v>
      </c>
      <c r="B6391" s="46">
        <v>11460.0</v>
      </c>
      <c r="C6391" s="48" t="s">
        <v>4869</v>
      </c>
      <c r="D6391" s="48"/>
    </row>
    <row r="6392">
      <c r="A6392" s="47">
        <v>45783.423680555556</v>
      </c>
      <c r="B6392" s="46">
        <v>9360.0</v>
      </c>
      <c r="C6392" s="46"/>
      <c r="D6392" s="46"/>
    </row>
    <row r="6393">
      <c r="A6393" s="47">
        <v>45783.441099537034</v>
      </c>
      <c r="B6393" s="46">
        <v>18680.0</v>
      </c>
      <c r="C6393" s="48" t="s">
        <v>4128</v>
      </c>
      <c r="D6393" s="48"/>
    </row>
    <row r="6394">
      <c r="A6394" s="47">
        <v>45783.44630787037</v>
      </c>
      <c r="B6394" s="46">
        <v>11660.0</v>
      </c>
      <c r="C6394" s="46"/>
      <c r="D6394" s="46"/>
    </row>
    <row r="6395">
      <c r="A6395" s="47">
        <v>45783.4549537037</v>
      </c>
      <c r="B6395" s="46">
        <v>10640.0</v>
      </c>
      <c r="C6395" s="46"/>
      <c r="D6395" s="46"/>
    </row>
    <row r="6396">
      <c r="A6396" s="47">
        <v>45783.45650462963</v>
      </c>
      <c r="B6396" s="46">
        <v>3820.0</v>
      </c>
      <c r="C6396" s="48" t="s">
        <v>4460</v>
      </c>
      <c r="D6396" s="48"/>
    </row>
    <row r="6397">
      <c r="A6397" s="47">
        <v>45783.460486111115</v>
      </c>
      <c r="B6397" s="46">
        <v>13420.0</v>
      </c>
      <c r="C6397" s="48" t="s">
        <v>3993</v>
      </c>
      <c r="D6397" s="48"/>
    </row>
    <row r="6398">
      <c r="A6398" s="47">
        <v>45783.46449074074</v>
      </c>
      <c r="B6398" s="46">
        <v>10460.0</v>
      </c>
      <c r="C6398" s="46"/>
      <c r="D6398" s="46"/>
    </row>
    <row r="6399">
      <c r="A6399" s="47">
        <v>45783.47704861111</v>
      </c>
      <c r="B6399" s="46">
        <v>16520.0</v>
      </c>
      <c r="C6399" s="48" t="s">
        <v>4870</v>
      </c>
      <c r="D6399" s="48"/>
    </row>
    <row r="6400">
      <c r="A6400" s="47">
        <v>45783.47998842593</v>
      </c>
      <c r="B6400" s="46">
        <v>13520.0</v>
      </c>
      <c r="C6400" s="46"/>
      <c r="D6400" s="46"/>
    </row>
    <row r="6401">
      <c r="A6401" s="47">
        <v>45783.48168981481</v>
      </c>
      <c r="B6401" s="46">
        <v>2800.0</v>
      </c>
      <c r="C6401" s="46"/>
      <c r="D6401" s="46"/>
    </row>
    <row r="6402">
      <c r="A6402" s="47">
        <v>45783.4834375</v>
      </c>
      <c r="B6402" s="46">
        <v>9360.0</v>
      </c>
      <c r="C6402" s="46"/>
      <c r="D6402" s="46"/>
    </row>
    <row r="6403">
      <c r="A6403" s="47">
        <v>45783.485868055555</v>
      </c>
      <c r="B6403" s="46">
        <v>2800.0</v>
      </c>
      <c r="C6403" s="46"/>
      <c r="D6403" s="46"/>
    </row>
    <row r="6404">
      <c r="A6404" s="47">
        <v>45783.493680555555</v>
      </c>
      <c r="B6404" s="46">
        <v>21520.0</v>
      </c>
      <c r="C6404" s="46"/>
      <c r="D6404" s="46"/>
    </row>
    <row r="6405">
      <c r="A6405" s="47">
        <v>45783.50387731481</v>
      </c>
      <c r="B6405" s="46">
        <v>30460.0</v>
      </c>
      <c r="C6405" s="48" t="s">
        <v>4128</v>
      </c>
      <c r="D6405" s="48"/>
    </row>
    <row r="6406">
      <c r="A6406" s="47">
        <v>45783.505960648145</v>
      </c>
      <c r="B6406" s="46">
        <v>6300.0</v>
      </c>
      <c r="C6406" s="48" t="s">
        <v>4871</v>
      </c>
      <c r="D6406" s="48"/>
    </row>
    <row r="6407">
      <c r="A6407" s="47">
        <v>45783.51315972222</v>
      </c>
      <c r="B6407" s="46">
        <v>3720.0</v>
      </c>
      <c r="C6407" s="46"/>
      <c r="D6407" s="46"/>
    </row>
    <row r="6408">
      <c r="A6408" s="47">
        <v>45783.52248842592</v>
      </c>
      <c r="B6408" s="46">
        <v>12980.0</v>
      </c>
      <c r="C6408" s="48" t="s">
        <v>4820</v>
      </c>
      <c r="D6408" s="48"/>
    </row>
    <row r="6409">
      <c r="A6409" s="47">
        <v>45783.55168981481</v>
      </c>
      <c r="B6409" s="46">
        <v>14540.0</v>
      </c>
      <c r="C6409" s="48" t="s">
        <v>4840</v>
      </c>
      <c r="D6409" s="48"/>
    </row>
    <row r="6410">
      <c r="A6410" s="47">
        <v>45783.56115740741</v>
      </c>
      <c r="B6410" s="46">
        <v>10020.0</v>
      </c>
      <c r="C6410" s="46"/>
      <c r="D6410" s="46"/>
    </row>
    <row r="6411">
      <c r="A6411" s="47">
        <v>45783.563784722224</v>
      </c>
      <c r="B6411" s="46">
        <v>2640.0</v>
      </c>
      <c r="C6411" s="48" t="s">
        <v>4872</v>
      </c>
      <c r="D6411" s="48"/>
    </row>
    <row r="6412">
      <c r="A6412" s="47">
        <v>45783.56460648148</v>
      </c>
      <c r="B6412" s="46">
        <v>10280.0</v>
      </c>
      <c r="C6412" s="46"/>
      <c r="D6412" s="46"/>
    </row>
    <row r="6413">
      <c r="A6413" s="47">
        <v>45783.56631944444</v>
      </c>
      <c r="B6413" s="46">
        <v>9320.0</v>
      </c>
      <c r="C6413" s="46"/>
      <c r="D6413" s="46"/>
    </row>
    <row r="6414">
      <c r="A6414" s="47">
        <v>45783.56753472222</v>
      </c>
      <c r="B6414" s="46">
        <v>16240.0</v>
      </c>
      <c r="C6414" s="46"/>
      <c r="D6414" s="46"/>
    </row>
    <row r="6415">
      <c r="A6415" s="47">
        <v>45783.568090277775</v>
      </c>
      <c r="B6415" s="46">
        <v>10740.0</v>
      </c>
      <c r="C6415" s="46"/>
      <c r="D6415" s="46"/>
    </row>
    <row r="6416">
      <c r="A6416" s="47">
        <v>45783.57030092592</v>
      </c>
      <c r="B6416" s="46">
        <v>2480.0</v>
      </c>
      <c r="C6416" s="48" t="s">
        <v>4872</v>
      </c>
      <c r="D6416" s="48"/>
    </row>
    <row r="6417">
      <c r="A6417" s="47">
        <v>45783.57724537037</v>
      </c>
      <c r="B6417" s="46">
        <v>17540.0</v>
      </c>
      <c r="C6417" s="46"/>
      <c r="D6417" s="46"/>
    </row>
    <row r="6418">
      <c r="A6418" s="47">
        <v>45783.596666666665</v>
      </c>
      <c r="B6418" s="46">
        <v>13120.0</v>
      </c>
      <c r="C6418" s="46"/>
      <c r="D6418" s="46"/>
    </row>
    <row r="6419">
      <c r="A6419" s="47">
        <v>45783.60306712963</v>
      </c>
      <c r="B6419" s="46">
        <v>3180.0</v>
      </c>
      <c r="C6419" s="46"/>
      <c r="D6419" s="46"/>
    </row>
    <row r="6420">
      <c r="A6420" s="47">
        <v>45783.60358796296</v>
      </c>
      <c r="B6420" s="46">
        <v>10000.0</v>
      </c>
      <c r="C6420" s="46"/>
      <c r="D6420" s="46"/>
    </row>
    <row r="6421">
      <c r="A6421" s="47">
        <v>45783.61361111111</v>
      </c>
      <c r="B6421" s="46">
        <v>2780.0</v>
      </c>
      <c r="C6421" s="48" t="s">
        <v>744</v>
      </c>
      <c r="D6421" s="48"/>
    </row>
    <row r="6422">
      <c r="A6422" s="47">
        <v>45783.616875</v>
      </c>
      <c r="B6422" s="46">
        <v>15040.0</v>
      </c>
      <c r="C6422" s="48" t="s">
        <v>4806</v>
      </c>
      <c r="D6422" s="48"/>
    </row>
    <row r="6423">
      <c r="A6423" s="47">
        <v>45783.6172337963</v>
      </c>
      <c r="B6423" s="46">
        <v>2540.0</v>
      </c>
      <c r="C6423" s="48" t="s">
        <v>744</v>
      </c>
      <c r="D6423" s="48"/>
    </row>
    <row r="6424">
      <c r="A6424" s="47">
        <v>45783.6290625</v>
      </c>
      <c r="B6424" s="46">
        <v>9280.0</v>
      </c>
      <c r="C6424" s="46"/>
      <c r="D6424" s="46"/>
    </row>
    <row r="6425">
      <c r="A6425" s="47">
        <v>45783.632523148146</v>
      </c>
      <c r="B6425" s="46">
        <v>11840.0</v>
      </c>
      <c r="C6425" s="48" t="s">
        <v>4149</v>
      </c>
      <c r="D6425" s="48"/>
    </row>
    <row r="6426">
      <c r="A6426" s="47">
        <v>45783.64388888889</v>
      </c>
      <c r="B6426" s="46">
        <v>9280.0</v>
      </c>
      <c r="C6426" s="46"/>
      <c r="D6426" s="46"/>
    </row>
    <row r="6427">
      <c r="A6427" s="47">
        <v>45783.65384259259</v>
      </c>
      <c r="B6427" s="46">
        <v>13660.0</v>
      </c>
      <c r="C6427" s="46"/>
      <c r="D6427" s="46"/>
    </row>
    <row r="6428">
      <c r="A6428" s="47">
        <v>45783.66054398148</v>
      </c>
      <c r="B6428" s="46">
        <v>2840.0</v>
      </c>
      <c r="C6428" s="48" t="s">
        <v>3989</v>
      </c>
      <c r="D6428" s="48"/>
    </row>
    <row r="6429">
      <c r="A6429" s="47">
        <v>45783.660775462966</v>
      </c>
      <c r="B6429" s="46">
        <v>3380.0</v>
      </c>
      <c r="C6429" s="48" t="s">
        <v>744</v>
      </c>
      <c r="D6429" s="48"/>
    </row>
    <row r="6430">
      <c r="A6430" s="47">
        <v>45783.66138888889</v>
      </c>
      <c r="B6430" s="46">
        <v>9520.0</v>
      </c>
      <c r="C6430" s="46"/>
      <c r="D6430" s="46"/>
    </row>
    <row r="6431">
      <c r="A6431" s="47">
        <v>45783.6641087963</v>
      </c>
      <c r="B6431" s="46">
        <v>16840.0</v>
      </c>
      <c r="C6431" s="46"/>
      <c r="D6431" s="46"/>
    </row>
    <row r="6432">
      <c r="A6432" s="47">
        <v>45783.66494212963</v>
      </c>
      <c r="B6432" s="46">
        <v>4220.0</v>
      </c>
      <c r="C6432" s="48" t="s">
        <v>4111</v>
      </c>
      <c r="D6432" s="48"/>
    </row>
    <row r="6433">
      <c r="A6433" s="47">
        <v>45783.670324074075</v>
      </c>
      <c r="B6433" s="46">
        <v>2480.0</v>
      </c>
      <c r="C6433" s="48" t="s">
        <v>3989</v>
      </c>
      <c r="D6433" s="48"/>
    </row>
    <row r="6434">
      <c r="A6434" s="47">
        <v>45783.67049768518</v>
      </c>
      <c r="B6434" s="46">
        <v>2560.0</v>
      </c>
      <c r="C6434" s="48" t="s">
        <v>4111</v>
      </c>
      <c r="D6434" s="48"/>
    </row>
    <row r="6435">
      <c r="A6435" s="47">
        <v>45783.67493055556</v>
      </c>
      <c r="B6435" s="46">
        <v>10160.0</v>
      </c>
      <c r="C6435" s="48" t="s">
        <v>4757</v>
      </c>
      <c r="D6435" s="48"/>
    </row>
    <row r="6436">
      <c r="A6436" s="47">
        <v>45783.67511574074</v>
      </c>
      <c r="B6436" s="46">
        <v>2520.0</v>
      </c>
      <c r="C6436" s="46"/>
      <c r="D6436" s="46"/>
    </row>
    <row r="6437">
      <c r="A6437" s="47">
        <v>45783.68130787037</v>
      </c>
      <c r="B6437" s="46">
        <v>9300.0</v>
      </c>
      <c r="C6437" s="46"/>
      <c r="D6437" s="46"/>
    </row>
    <row r="6438">
      <c r="A6438" s="47">
        <v>45783.68813657408</v>
      </c>
      <c r="B6438" s="46">
        <v>12740.0</v>
      </c>
      <c r="C6438" s="48" t="s">
        <v>4873</v>
      </c>
      <c r="D6438" s="48"/>
    </row>
    <row r="6439">
      <c r="A6439" s="47">
        <v>45784.27222222222</v>
      </c>
      <c r="B6439" s="46">
        <v>12320.0</v>
      </c>
      <c r="C6439" s="48" t="s">
        <v>4779</v>
      </c>
      <c r="D6439" s="48"/>
    </row>
    <row r="6440">
      <c r="A6440" s="47">
        <v>45784.27261574074</v>
      </c>
      <c r="B6440" s="46">
        <v>11240.0</v>
      </c>
      <c r="C6440" s="46"/>
      <c r="D6440" s="46"/>
    </row>
    <row r="6441">
      <c r="A6441" s="47">
        <v>45784.27611111111</v>
      </c>
      <c r="B6441" s="46">
        <v>10140.0</v>
      </c>
      <c r="C6441" s="46"/>
      <c r="D6441" s="46"/>
    </row>
    <row r="6442">
      <c r="A6442" s="47">
        <v>45784.292349537034</v>
      </c>
      <c r="B6442" s="46">
        <v>9500.0</v>
      </c>
      <c r="C6442" s="46"/>
      <c r="D6442" s="46"/>
    </row>
    <row r="6443">
      <c r="A6443" s="47">
        <v>45784.29375</v>
      </c>
      <c r="B6443" s="46">
        <v>30680.0</v>
      </c>
      <c r="C6443" s="46"/>
      <c r="D6443" s="46"/>
    </row>
    <row r="6444">
      <c r="A6444" s="47">
        <v>45784.30074074074</v>
      </c>
      <c r="B6444" s="46">
        <v>9840.0</v>
      </c>
      <c r="C6444" s="46"/>
      <c r="D6444" s="46"/>
    </row>
    <row r="6445">
      <c r="A6445" s="47">
        <v>45784.30850694444</v>
      </c>
      <c r="B6445" s="46">
        <v>10560.0</v>
      </c>
      <c r="C6445" s="48" t="s">
        <v>4874</v>
      </c>
      <c r="D6445" s="48"/>
    </row>
    <row r="6446">
      <c r="A6446" s="47">
        <v>45784.32262731482</v>
      </c>
      <c r="B6446" s="46">
        <v>9280.0</v>
      </c>
      <c r="C6446" s="46"/>
      <c r="D6446" s="46"/>
    </row>
    <row r="6447">
      <c r="A6447" s="47">
        <v>45784.32774305555</v>
      </c>
      <c r="B6447" s="46">
        <v>13920.0</v>
      </c>
      <c r="C6447" s="48" t="s">
        <v>4826</v>
      </c>
      <c r="D6447" s="48"/>
    </row>
    <row r="6448">
      <c r="A6448" s="47">
        <v>45784.33809027778</v>
      </c>
      <c r="B6448" s="46">
        <v>11120.0</v>
      </c>
      <c r="C6448" s="48" t="s">
        <v>4075</v>
      </c>
      <c r="D6448" s="48"/>
    </row>
    <row r="6449">
      <c r="A6449" s="47">
        <v>45784.33920138889</v>
      </c>
      <c r="B6449" s="46">
        <v>9480.0</v>
      </c>
      <c r="C6449" s="46"/>
      <c r="D6449" s="46"/>
    </row>
    <row r="6450">
      <c r="A6450" s="47">
        <v>45784.3425462963</v>
      </c>
      <c r="B6450" s="46">
        <v>2760.0</v>
      </c>
      <c r="C6450" s="46"/>
      <c r="D6450" s="46"/>
    </row>
    <row r="6451">
      <c r="A6451" s="47">
        <v>45784.347974537035</v>
      </c>
      <c r="B6451" s="46">
        <v>3600.0</v>
      </c>
      <c r="C6451" s="46"/>
      <c r="D6451" s="46"/>
    </row>
    <row r="6452">
      <c r="A6452" s="47">
        <v>45784.35900462963</v>
      </c>
      <c r="B6452" s="46">
        <v>10220.0</v>
      </c>
      <c r="C6452" s="46"/>
      <c r="D6452" s="46"/>
    </row>
    <row r="6453">
      <c r="A6453" s="47">
        <v>45784.359085648146</v>
      </c>
      <c r="B6453" s="46">
        <v>2660.0</v>
      </c>
      <c r="C6453" s="46"/>
      <c r="D6453" s="46"/>
    </row>
    <row r="6454">
      <c r="A6454" s="47">
        <v>45784.362349537034</v>
      </c>
      <c r="B6454" s="46">
        <v>3320.0</v>
      </c>
      <c r="C6454" s="48" t="s">
        <v>4017</v>
      </c>
      <c r="D6454" s="48"/>
    </row>
    <row r="6455">
      <c r="A6455" s="47">
        <v>45784.36440972222</v>
      </c>
      <c r="B6455" s="46">
        <v>3720.0</v>
      </c>
      <c r="C6455" s="46"/>
      <c r="D6455" s="46"/>
    </row>
    <row r="6456">
      <c r="A6456" s="47">
        <v>45784.37128472222</v>
      </c>
      <c r="B6456" s="46">
        <v>3220.0</v>
      </c>
      <c r="C6456" s="46"/>
      <c r="D6456" s="46"/>
    </row>
    <row r="6457">
      <c r="A6457" s="47">
        <v>45784.37230324074</v>
      </c>
      <c r="B6457" s="46">
        <v>2780.0</v>
      </c>
      <c r="C6457" s="46"/>
      <c r="D6457" s="46"/>
    </row>
    <row r="6458">
      <c r="A6458" s="47">
        <v>45784.3777662037</v>
      </c>
      <c r="B6458" s="46">
        <v>13520.0</v>
      </c>
      <c r="C6458" s="46"/>
      <c r="D6458" s="46"/>
    </row>
    <row r="6459">
      <c r="A6459" s="47">
        <v>45784.378587962965</v>
      </c>
      <c r="B6459" s="46">
        <v>2820.0</v>
      </c>
      <c r="C6459" s="46"/>
      <c r="D6459" s="46"/>
    </row>
    <row r="6460">
      <c r="A6460" s="47">
        <v>45784.37908564815</v>
      </c>
      <c r="B6460" s="46">
        <v>9280.0</v>
      </c>
      <c r="C6460" s="46"/>
      <c r="D6460" s="46"/>
    </row>
    <row r="6461">
      <c r="A6461" s="47">
        <v>45784.37976851852</v>
      </c>
      <c r="B6461" s="46">
        <v>14220.0</v>
      </c>
      <c r="C6461" s="48" t="s">
        <v>4875</v>
      </c>
      <c r="D6461" s="48"/>
    </row>
    <row r="6462">
      <c r="A6462" s="47">
        <v>45784.379953703705</v>
      </c>
      <c r="B6462" s="46">
        <v>3860.0</v>
      </c>
      <c r="C6462" s="46"/>
      <c r="D6462" s="46"/>
    </row>
    <row r="6463">
      <c r="A6463" s="47">
        <v>45784.38885416667</v>
      </c>
      <c r="B6463" s="46">
        <v>10060.0</v>
      </c>
      <c r="C6463" s="48" t="s">
        <v>4876</v>
      </c>
      <c r="D6463" s="48"/>
    </row>
    <row r="6464">
      <c r="A6464" s="47">
        <v>45784.39655092593</v>
      </c>
      <c r="B6464" s="46">
        <v>9980.0</v>
      </c>
      <c r="C6464" s="46"/>
      <c r="D6464" s="46"/>
    </row>
    <row r="6465">
      <c r="A6465" s="47">
        <v>45784.40002314815</v>
      </c>
      <c r="B6465" s="46">
        <v>3840.0</v>
      </c>
      <c r="C6465" s="46"/>
      <c r="D6465" s="46"/>
    </row>
    <row r="6466">
      <c r="A6466" s="47">
        <v>45784.40568287037</v>
      </c>
      <c r="B6466" s="46">
        <v>21960.0</v>
      </c>
      <c r="C6466" s="46"/>
      <c r="D6466" s="46"/>
    </row>
    <row r="6467">
      <c r="A6467" s="47">
        <v>45784.408229166664</v>
      </c>
      <c r="B6467" s="46">
        <v>10360.0</v>
      </c>
      <c r="C6467" s="46"/>
      <c r="D6467" s="46"/>
    </row>
    <row r="6468">
      <c r="A6468" s="47">
        <v>45784.413402777776</v>
      </c>
      <c r="B6468" s="46">
        <v>3720.0</v>
      </c>
      <c r="C6468" s="48" t="s">
        <v>3989</v>
      </c>
      <c r="D6468" s="48"/>
    </row>
    <row r="6469">
      <c r="A6469" s="47">
        <v>45784.41363425926</v>
      </c>
      <c r="B6469" s="46">
        <v>10900.0</v>
      </c>
      <c r="C6469" s="46"/>
      <c r="D6469" s="46"/>
    </row>
    <row r="6470">
      <c r="A6470" s="47">
        <v>45784.41701388889</v>
      </c>
      <c r="B6470" s="46">
        <v>31240.0</v>
      </c>
      <c r="C6470" s="46"/>
      <c r="D6470" s="46"/>
    </row>
    <row r="6471">
      <c r="A6471" s="47">
        <v>45784.42435185185</v>
      </c>
      <c r="B6471" s="46">
        <v>3080.0</v>
      </c>
      <c r="C6471" s="46"/>
      <c r="D6471" s="46"/>
    </row>
    <row r="6472">
      <c r="A6472" s="47">
        <v>45784.43063657408</v>
      </c>
      <c r="B6472" s="46">
        <v>18720.0</v>
      </c>
      <c r="C6472" s="48" t="s">
        <v>4128</v>
      </c>
      <c r="D6472" s="48"/>
    </row>
    <row r="6473">
      <c r="A6473" s="47">
        <v>45784.4312037037</v>
      </c>
      <c r="B6473" s="46">
        <v>16580.0</v>
      </c>
      <c r="C6473" s="46"/>
      <c r="D6473" s="46"/>
    </row>
    <row r="6474">
      <c r="A6474" s="47">
        <v>45784.431446759256</v>
      </c>
      <c r="B6474" s="46">
        <v>3220.0</v>
      </c>
      <c r="C6474" s="48" t="s">
        <v>4877</v>
      </c>
      <c r="D6474" s="48"/>
    </row>
    <row r="6475">
      <c r="A6475" s="47">
        <v>45784.43163194445</v>
      </c>
      <c r="B6475" s="46">
        <v>13280.0</v>
      </c>
      <c r="C6475" s="48" t="s">
        <v>4878</v>
      </c>
      <c r="D6475" s="48"/>
    </row>
    <row r="6476">
      <c r="A6476" s="47">
        <v>45784.43771990741</v>
      </c>
      <c r="B6476" s="46">
        <v>2940.0</v>
      </c>
      <c r="C6476" s="48" t="s">
        <v>4877</v>
      </c>
      <c r="D6476" s="48"/>
    </row>
    <row r="6477">
      <c r="A6477" s="47">
        <v>45784.44479166667</v>
      </c>
      <c r="B6477" s="46">
        <v>8740.0</v>
      </c>
      <c r="C6477" s="46"/>
      <c r="D6477" s="46"/>
    </row>
    <row r="6478">
      <c r="A6478" s="47">
        <v>45784.44553240741</v>
      </c>
      <c r="B6478" s="46">
        <v>2420.0</v>
      </c>
      <c r="C6478" s="46"/>
      <c r="D6478" s="46"/>
    </row>
    <row r="6479">
      <c r="A6479" s="47">
        <v>45784.44789351852</v>
      </c>
      <c r="B6479" s="46">
        <v>2420.0</v>
      </c>
      <c r="C6479" s="46"/>
      <c r="D6479" s="46"/>
    </row>
    <row r="6480">
      <c r="A6480" s="47">
        <v>45784.45259259259</v>
      </c>
      <c r="B6480" s="46">
        <v>13500.0</v>
      </c>
      <c r="C6480" s="46"/>
      <c r="D6480" s="46"/>
    </row>
    <row r="6481">
      <c r="A6481" s="47">
        <v>45784.453194444446</v>
      </c>
      <c r="B6481" s="46">
        <v>3460.0</v>
      </c>
      <c r="C6481" s="48" t="s">
        <v>4460</v>
      </c>
      <c r="D6481" s="48"/>
    </row>
    <row r="6482">
      <c r="A6482" s="47">
        <v>45784.456608796296</v>
      </c>
      <c r="B6482" s="46">
        <v>11240.0</v>
      </c>
      <c r="C6482" s="46"/>
      <c r="D6482" s="46"/>
    </row>
    <row r="6483">
      <c r="A6483" s="47">
        <v>45784.456921296296</v>
      </c>
      <c r="B6483" s="46">
        <v>11220.0</v>
      </c>
      <c r="C6483" s="46"/>
      <c r="D6483" s="46"/>
    </row>
    <row r="6484">
      <c r="A6484" s="47">
        <v>45784.45738425926</v>
      </c>
      <c r="B6484" s="46">
        <v>21840.0</v>
      </c>
      <c r="C6484" s="46"/>
      <c r="D6484" s="46"/>
    </row>
    <row r="6485">
      <c r="A6485" s="47">
        <v>45784.46717592593</v>
      </c>
      <c r="B6485" s="46">
        <v>3060.0</v>
      </c>
      <c r="C6485" s="46"/>
      <c r="D6485" s="46"/>
    </row>
    <row r="6486">
      <c r="A6486" s="47">
        <v>45784.467465277776</v>
      </c>
      <c r="B6486" s="46">
        <v>3040.0</v>
      </c>
      <c r="C6486" s="46"/>
      <c r="D6486" s="46"/>
    </row>
    <row r="6487">
      <c r="A6487" s="47">
        <v>45784.48173611111</v>
      </c>
      <c r="B6487" s="46">
        <v>30600.0</v>
      </c>
      <c r="C6487" s="46"/>
      <c r="D6487" s="46"/>
    </row>
    <row r="6488">
      <c r="A6488" s="47">
        <v>45784.486921296295</v>
      </c>
      <c r="B6488" s="46">
        <v>33680.0</v>
      </c>
      <c r="C6488" s="48" t="s">
        <v>4128</v>
      </c>
      <c r="D6488" s="48"/>
    </row>
    <row r="6489">
      <c r="A6489" s="47">
        <v>45784.4878125</v>
      </c>
      <c r="B6489" s="46">
        <v>3140.0</v>
      </c>
      <c r="C6489" s="48" t="s">
        <v>4879</v>
      </c>
      <c r="D6489" s="48"/>
    </row>
    <row r="6490">
      <c r="A6490" s="47">
        <v>45784.49107638889</v>
      </c>
      <c r="B6490" s="46">
        <v>16680.0</v>
      </c>
      <c r="C6490" s="46"/>
      <c r="D6490" s="46"/>
    </row>
    <row r="6491">
      <c r="A6491" s="47">
        <v>45784.49222222222</v>
      </c>
      <c r="B6491" s="46">
        <v>3260.0</v>
      </c>
      <c r="C6491" s="48" t="s">
        <v>4339</v>
      </c>
      <c r="D6491" s="48"/>
    </row>
    <row r="6492">
      <c r="A6492" s="47">
        <v>45784.49251157408</v>
      </c>
      <c r="B6492" s="46">
        <v>2780.0</v>
      </c>
      <c r="C6492" s="46"/>
      <c r="D6492" s="46"/>
    </row>
    <row r="6493">
      <c r="A6493" s="47">
        <v>45784.493101851855</v>
      </c>
      <c r="B6493" s="46">
        <v>6760.0</v>
      </c>
      <c r="C6493" s="48" t="s">
        <v>4062</v>
      </c>
      <c r="D6493" s="48"/>
    </row>
    <row r="6494">
      <c r="A6494" s="47">
        <v>45784.49587962963</v>
      </c>
      <c r="B6494" s="46">
        <v>2720.0</v>
      </c>
      <c r="C6494" s="46"/>
      <c r="D6494" s="46"/>
    </row>
    <row r="6495">
      <c r="A6495" s="47">
        <v>45784.49631944444</v>
      </c>
      <c r="B6495" s="46">
        <v>15020.0</v>
      </c>
      <c r="C6495" s="48" t="s">
        <v>4880</v>
      </c>
      <c r="D6495" s="48"/>
    </row>
    <row r="6496">
      <c r="A6496" s="47">
        <v>45784.496469907404</v>
      </c>
      <c r="B6496" s="46">
        <v>3420.0</v>
      </c>
      <c r="C6496" s="46"/>
      <c r="D6496" s="46"/>
    </row>
    <row r="6497">
      <c r="A6497" s="47">
        <v>45784.49884259259</v>
      </c>
      <c r="B6497" s="46">
        <v>3880.0</v>
      </c>
      <c r="C6497" s="46"/>
      <c r="D6497" s="46"/>
    </row>
    <row r="6498">
      <c r="A6498" s="47">
        <v>45784.50025462963</v>
      </c>
      <c r="B6498" s="46">
        <v>2940.0</v>
      </c>
      <c r="C6498" s="46"/>
      <c r="D6498" s="46"/>
    </row>
    <row r="6499">
      <c r="A6499" s="47">
        <v>45784.50256944444</v>
      </c>
      <c r="B6499" s="46">
        <v>9240.0</v>
      </c>
      <c r="C6499" s="46"/>
      <c r="D6499" s="46"/>
    </row>
    <row r="6500">
      <c r="A6500" s="47">
        <v>45784.50581018518</v>
      </c>
      <c r="B6500" s="46">
        <v>4180.0</v>
      </c>
      <c r="C6500" s="48" t="s">
        <v>4062</v>
      </c>
      <c r="D6500" s="48"/>
    </row>
    <row r="6501">
      <c r="A6501" s="47">
        <v>45784.50709490741</v>
      </c>
      <c r="B6501" s="46">
        <v>13400.0</v>
      </c>
      <c r="C6501" s="46"/>
      <c r="D6501" s="46"/>
    </row>
    <row r="6502">
      <c r="A6502" s="47">
        <v>45784.5087037037</v>
      </c>
      <c r="B6502" s="46">
        <v>3280.0</v>
      </c>
      <c r="C6502" s="46"/>
      <c r="D6502" s="46"/>
    </row>
    <row r="6503">
      <c r="A6503" s="47">
        <v>45784.51273148148</v>
      </c>
      <c r="B6503" s="46">
        <v>2640.0</v>
      </c>
      <c r="C6503" s="46"/>
      <c r="D6503" s="46"/>
    </row>
    <row r="6504">
      <c r="A6504" s="47">
        <v>45784.516747685186</v>
      </c>
      <c r="B6504" s="46">
        <v>3860.0</v>
      </c>
      <c r="C6504" s="46"/>
      <c r="D6504" s="46"/>
    </row>
    <row r="6505">
      <c r="A6505" s="47">
        <v>45784.52898148148</v>
      </c>
      <c r="B6505" s="46">
        <v>3300.0</v>
      </c>
      <c r="C6505" s="48" t="s">
        <v>4877</v>
      </c>
      <c r="D6505" s="48"/>
    </row>
    <row r="6506">
      <c r="A6506" s="47">
        <v>45784.5294212963</v>
      </c>
      <c r="B6506" s="46">
        <v>3160.0</v>
      </c>
      <c r="C6506" s="46"/>
      <c r="D6506" s="46"/>
    </row>
    <row r="6507">
      <c r="A6507" s="47">
        <v>45784.53326388889</v>
      </c>
      <c r="B6507" s="46">
        <v>2940.0</v>
      </c>
      <c r="C6507" s="48" t="s">
        <v>4877</v>
      </c>
      <c r="D6507" s="48"/>
    </row>
    <row r="6508">
      <c r="A6508" s="47">
        <v>45784.54861111111</v>
      </c>
      <c r="B6508" s="46">
        <v>3420.0</v>
      </c>
      <c r="C6508" s="48" t="s">
        <v>4881</v>
      </c>
      <c r="D6508" s="48"/>
    </row>
    <row r="6509">
      <c r="A6509" s="47">
        <v>45784.55630787037</v>
      </c>
      <c r="B6509" s="46">
        <v>22360.0</v>
      </c>
      <c r="C6509" s="46"/>
      <c r="D6509" s="46"/>
    </row>
    <row r="6510">
      <c r="A6510" s="47">
        <v>45784.556875</v>
      </c>
      <c r="B6510" s="46">
        <v>31520.0</v>
      </c>
      <c r="C6510" s="46"/>
      <c r="D6510" s="46"/>
    </row>
    <row r="6511">
      <c r="A6511" s="47">
        <v>45784.56335648148</v>
      </c>
      <c r="B6511" s="46">
        <v>11480.0</v>
      </c>
      <c r="C6511" s="46"/>
      <c r="D6511" s="46"/>
    </row>
    <row r="6512">
      <c r="A6512" s="47">
        <v>45784.56931712963</v>
      </c>
      <c r="B6512" s="46">
        <v>2800.0</v>
      </c>
      <c r="C6512" s="46"/>
      <c r="D6512" s="46"/>
    </row>
    <row r="6513">
      <c r="A6513" s="47">
        <v>45784.57050925926</v>
      </c>
      <c r="B6513" s="46">
        <v>9440.0</v>
      </c>
      <c r="C6513" s="46"/>
      <c r="D6513" s="46"/>
    </row>
    <row r="6514">
      <c r="A6514" s="47">
        <v>45784.57188657407</v>
      </c>
      <c r="B6514" s="46">
        <v>3240.0</v>
      </c>
      <c r="C6514" s="48" t="s">
        <v>4112</v>
      </c>
      <c r="D6514" s="48"/>
    </row>
    <row r="6515">
      <c r="A6515" s="47">
        <v>45784.57827546296</v>
      </c>
      <c r="B6515" s="46">
        <v>2520.0</v>
      </c>
      <c r="C6515" s="46"/>
      <c r="D6515" s="46"/>
    </row>
    <row r="6516">
      <c r="A6516" s="47">
        <v>45784.5784375</v>
      </c>
      <c r="B6516" s="46">
        <v>8760.0</v>
      </c>
      <c r="C6516" s="46"/>
      <c r="D6516" s="46"/>
    </row>
    <row r="6517">
      <c r="A6517" s="47">
        <v>45784.58131944444</v>
      </c>
      <c r="B6517" s="46">
        <v>3260.0</v>
      </c>
      <c r="C6517" s="48" t="s">
        <v>4877</v>
      </c>
      <c r="D6517" s="48"/>
    </row>
    <row r="6518">
      <c r="A6518" s="47">
        <v>45784.583761574075</v>
      </c>
      <c r="B6518" s="46">
        <v>4120.0</v>
      </c>
      <c r="C6518" s="48" t="s">
        <v>4082</v>
      </c>
      <c r="D6518" s="48"/>
    </row>
    <row r="6519">
      <c r="A6519" s="47">
        <v>45784.585381944446</v>
      </c>
      <c r="B6519" s="46">
        <v>3860.0</v>
      </c>
      <c r="C6519" s="48" t="s">
        <v>4017</v>
      </c>
      <c r="D6519" s="48"/>
    </row>
    <row r="6520">
      <c r="A6520" s="47">
        <v>45784.58834490741</v>
      </c>
      <c r="B6520" s="46">
        <v>13380.0</v>
      </c>
      <c r="C6520" s="46"/>
      <c r="D6520" s="46"/>
    </row>
    <row r="6521">
      <c r="A6521" s="47">
        <v>45784.58914351852</v>
      </c>
      <c r="B6521" s="46">
        <v>3660.0</v>
      </c>
      <c r="C6521" s="48" t="s">
        <v>4035</v>
      </c>
      <c r="D6521" s="48"/>
    </row>
    <row r="6522">
      <c r="A6522" s="47">
        <v>45784.58982638889</v>
      </c>
      <c r="B6522" s="46">
        <v>3120.0</v>
      </c>
      <c r="C6522" s="48" t="s">
        <v>4082</v>
      </c>
      <c r="D6522" s="48"/>
    </row>
    <row r="6523">
      <c r="A6523" s="47">
        <v>45784.59179398148</v>
      </c>
      <c r="B6523" s="46">
        <v>16680.0</v>
      </c>
      <c r="C6523" s="46"/>
      <c r="D6523" s="46"/>
    </row>
    <row r="6524">
      <c r="A6524" s="47">
        <v>45784.59197916667</v>
      </c>
      <c r="B6524" s="46">
        <v>2360.0</v>
      </c>
      <c r="C6524" s="48" t="s">
        <v>4035</v>
      </c>
      <c r="D6524" s="48"/>
    </row>
    <row r="6525">
      <c r="A6525" s="47">
        <v>45784.593298611115</v>
      </c>
      <c r="B6525" s="46">
        <v>11640.0</v>
      </c>
      <c r="C6525" s="46"/>
      <c r="D6525" s="46"/>
    </row>
    <row r="6526">
      <c r="A6526" s="47">
        <v>45784.59364583333</v>
      </c>
      <c r="B6526" s="46">
        <v>3400.0</v>
      </c>
      <c r="C6526" s="48" t="s">
        <v>744</v>
      </c>
      <c r="D6526" s="48"/>
    </row>
    <row r="6527">
      <c r="A6527" s="47">
        <v>45784.59478009259</v>
      </c>
      <c r="B6527" s="46">
        <v>2940.0</v>
      </c>
      <c r="C6527" s="48" t="s">
        <v>4877</v>
      </c>
      <c r="D6527" s="48"/>
    </row>
    <row r="6528">
      <c r="A6528" s="47">
        <v>45784.59915509259</v>
      </c>
      <c r="B6528" s="46">
        <v>9240.0</v>
      </c>
      <c r="C6528" s="46"/>
      <c r="D6528" s="46"/>
    </row>
    <row r="6529">
      <c r="A6529" s="47">
        <v>45784.604166666664</v>
      </c>
      <c r="B6529" s="46">
        <v>3100.0</v>
      </c>
      <c r="C6529" s="48" t="s">
        <v>4017</v>
      </c>
      <c r="D6529" s="48"/>
    </row>
    <row r="6530">
      <c r="A6530" s="47">
        <v>45784.60603009259</v>
      </c>
      <c r="B6530" s="46">
        <v>3060.0</v>
      </c>
      <c r="C6530" s="48" t="s">
        <v>744</v>
      </c>
      <c r="D6530" s="48"/>
    </row>
    <row r="6531">
      <c r="A6531" s="47">
        <v>45784.60623842593</v>
      </c>
      <c r="B6531" s="46">
        <v>13120.0</v>
      </c>
      <c r="C6531" s="48" t="s">
        <v>4364</v>
      </c>
      <c r="D6531" s="48"/>
    </row>
    <row r="6532">
      <c r="A6532" s="47">
        <v>45784.611875</v>
      </c>
      <c r="B6532" s="46">
        <v>9420.0</v>
      </c>
      <c r="C6532" s="46"/>
      <c r="D6532" s="46"/>
    </row>
    <row r="6533">
      <c r="A6533" s="47">
        <v>45784.612175925926</v>
      </c>
      <c r="B6533" s="46">
        <v>22140.0</v>
      </c>
      <c r="C6533" s="46"/>
      <c r="D6533" s="46"/>
    </row>
    <row r="6534">
      <c r="A6534" s="47">
        <v>45784.61298611111</v>
      </c>
      <c r="B6534" s="46">
        <v>2760.0</v>
      </c>
      <c r="C6534" s="48" t="s">
        <v>744</v>
      </c>
      <c r="D6534" s="48"/>
    </row>
    <row r="6535">
      <c r="A6535" s="47">
        <v>45784.616319444445</v>
      </c>
      <c r="B6535" s="46">
        <v>2600.0</v>
      </c>
      <c r="C6535" s="48" t="s">
        <v>744</v>
      </c>
      <c r="D6535" s="48"/>
    </row>
    <row r="6536">
      <c r="A6536" s="47">
        <v>45784.61708333333</v>
      </c>
      <c r="B6536" s="46">
        <v>32100.0</v>
      </c>
      <c r="C6536" s="46"/>
      <c r="D6536" s="46"/>
    </row>
    <row r="6537">
      <c r="A6537" s="47">
        <v>45784.62702546296</v>
      </c>
      <c r="B6537" s="46">
        <v>10660.0</v>
      </c>
      <c r="C6537" s="48" t="s">
        <v>4882</v>
      </c>
      <c r="D6537" s="48"/>
    </row>
    <row r="6538">
      <c r="A6538" s="47">
        <v>45784.63108796296</v>
      </c>
      <c r="B6538" s="46">
        <v>3760.0</v>
      </c>
      <c r="C6538" s="48" t="s">
        <v>4883</v>
      </c>
      <c r="D6538" s="48"/>
    </row>
    <row r="6539">
      <c r="A6539" s="47">
        <v>45784.63474537037</v>
      </c>
      <c r="B6539" s="46">
        <v>2800.0</v>
      </c>
      <c r="C6539" s="48" t="s">
        <v>4883</v>
      </c>
      <c r="D6539" s="48"/>
    </row>
    <row r="6540">
      <c r="A6540" s="47">
        <v>45784.63613425926</v>
      </c>
      <c r="B6540" s="46">
        <v>11700.0</v>
      </c>
      <c r="C6540" s="48" t="s">
        <v>4884</v>
      </c>
      <c r="D6540" s="48"/>
    </row>
    <row r="6541">
      <c r="A6541" s="47">
        <v>45784.636400462965</v>
      </c>
      <c r="B6541" s="46">
        <v>8740.0</v>
      </c>
      <c r="C6541" s="46"/>
      <c r="D6541" s="46"/>
    </row>
    <row r="6542">
      <c r="A6542" s="47">
        <v>45784.64574074074</v>
      </c>
      <c r="B6542" s="46">
        <v>9220.0</v>
      </c>
      <c r="C6542" s="46"/>
      <c r="D6542" s="46"/>
    </row>
    <row r="6543">
      <c r="A6543" s="47">
        <v>45784.652604166666</v>
      </c>
      <c r="B6543" s="46">
        <v>10480.0</v>
      </c>
      <c r="C6543" s="48" t="s">
        <v>4885</v>
      </c>
      <c r="D6543" s="48"/>
    </row>
    <row r="6544">
      <c r="A6544" s="47">
        <v>45784.65299768518</v>
      </c>
      <c r="B6544" s="46">
        <v>16660.0</v>
      </c>
      <c r="C6544" s="46"/>
      <c r="D6544" s="46"/>
    </row>
    <row r="6545">
      <c r="A6545" s="47">
        <v>45784.65891203703</v>
      </c>
      <c r="B6545" s="46">
        <v>10740.0</v>
      </c>
      <c r="C6545" s="46"/>
      <c r="D6545" s="46"/>
    </row>
    <row r="6546">
      <c r="A6546" s="47">
        <v>45784.66181712963</v>
      </c>
      <c r="B6546" s="46">
        <v>13380.0</v>
      </c>
      <c r="C6546" s="46"/>
      <c r="D6546" s="46"/>
    </row>
    <row r="6547">
      <c r="A6547" s="47">
        <v>45784.66707175926</v>
      </c>
      <c r="B6547" s="46">
        <v>8720.0</v>
      </c>
      <c r="C6547" s="46"/>
      <c r="D6547" s="46"/>
    </row>
    <row r="6548">
      <c r="A6548" s="47">
        <v>45784.67822916667</v>
      </c>
      <c r="B6548" s="46">
        <v>10540.0</v>
      </c>
      <c r="C6548" s="48" t="s">
        <v>4886</v>
      </c>
      <c r="D6548" s="48"/>
    </row>
    <row r="6549">
      <c r="A6549" s="47">
        <v>45784.691087962965</v>
      </c>
      <c r="B6549" s="46">
        <v>12080.0</v>
      </c>
      <c r="C6549" s="46"/>
      <c r="D6549" s="46"/>
    </row>
    <row r="6550">
      <c r="A6550" s="47">
        <v>45784.69361111111</v>
      </c>
      <c r="B6550" s="46">
        <v>2860.0</v>
      </c>
      <c r="C6550" s="48" t="s">
        <v>4887</v>
      </c>
      <c r="D6550" s="48"/>
    </row>
    <row r="6551">
      <c r="A6551" s="47">
        <v>45784.70045138889</v>
      </c>
      <c r="B6551" s="46">
        <v>3780.0</v>
      </c>
      <c r="C6551" s="46"/>
      <c r="D6551" s="46"/>
    </row>
    <row r="6552">
      <c r="A6552" s="47">
        <v>45784.700833333336</v>
      </c>
      <c r="B6552" s="46">
        <v>2720.0</v>
      </c>
      <c r="C6552" s="46"/>
      <c r="D6552" s="46"/>
    </row>
    <row r="6553">
      <c r="A6553" s="47">
        <v>45784.73960648148</v>
      </c>
      <c r="B6553" s="46">
        <v>3780.0</v>
      </c>
      <c r="C6553" s="46"/>
      <c r="D6553" s="46"/>
    </row>
    <row r="6554">
      <c r="A6554" s="47">
        <v>45785.28039351852</v>
      </c>
      <c r="B6554" s="46">
        <v>9420.0</v>
      </c>
      <c r="C6554" s="46"/>
      <c r="D6554" s="46"/>
    </row>
    <row r="6555">
      <c r="A6555" s="47">
        <v>45785.28130787037</v>
      </c>
      <c r="B6555" s="46">
        <v>3500.0</v>
      </c>
      <c r="C6555" s="46"/>
      <c r="D6555" s="46"/>
    </row>
    <row r="6556">
      <c r="A6556" s="47">
        <v>45785.28952546296</v>
      </c>
      <c r="B6556" s="46">
        <v>9420.0</v>
      </c>
      <c r="C6556" s="46"/>
      <c r="D6556" s="46"/>
    </row>
    <row r="6557">
      <c r="A6557" s="47">
        <v>45785.29043981482</v>
      </c>
      <c r="B6557" s="46">
        <v>8720.0</v>
      </c>
      <c r="C6557" s="46"/>
      <c r="D6557" s="46"/>
    </row>
    <row r="6558">
      <c r="A6558" s="47">
        <v>45785.29179398148</v>
      </c>
      <c r="B6558" s="46">
        <v>10340.0</v>
      </c>
      <c r="C6558" s="46"/>
      <c r="D6558" s="46"/>
    </row>
    <row r="6559">
      <c r="A6559" s="47">
        <v>45785.317245370374</v>
      </c>
      <c r="B6559" s="46">
        <v>12340.0</v>
      </c>
      <c r="C6559" s="48" t="s">
        <v>4888</v>
      </c>
      <c r="D6559" s="48"/>
    </row>
    <row r="6560">
      <c r="A6560" s="47">
        <v>45785.32555555556</v>
      </c>
      <c r="B6560" s="46">
        <v>3500.0</v>
      </c>
      <c r="C6560" s="46"/>
      <c r="D6560" s="46"/>
    </row>
    <row r="6561">
      <c r="A6561" s="47">
        <v>45785.32591435185</v>
      </c>
      <c r="B6561" s="46">
        <v>13380.0</v>
      </c>
      <c r="C6561" s="46"/>
      <c r="D6561" s="46"/>
    </row>
    <row r="6562">
      <c r="A6562" s="47">
        <v>45785.32795138889</v>
      </c>
      <c r="B6562" s="46">
        <v>9820.0</v>
      </c>
      <c r="C6562" s="46"/>
      <c r="D6562" s="46"/>
    </row>
    <row r="6563">
      <c r="A6563" s="47">
        <v>45785.33798611111</v>
      </c>
      <c r="B6563" s="46">
        <v>12180.0</v>
      </c>
      <c r="C6563" s="46"/>
      <c r="D6563" s="46"/>
    </row>
    <row r="6564">
      <c r="A6564" s="47">
        <v>45785.34711805556</v>
      </c>
      <c r="B6564" s="46">
        <v>10740.0</v>
      </c>
      <c r="C6564" s="46"/>
      <c r="D6564" s="46"/>
    </row>
    <row r="6565">
      <c r="A6565" s="47">
        <v>45785.361030092594</v>
      </c>
      <c r="B6565" s="46">
        <v>3120.0</v>
      </c>
      <c r="C6565" s="48" t="s">
        <v>4017</v>
      </c>
      <c r="D6565" s="48"/>
    </row>
    <row r="6566">
      <c r="A6566" s="47">
        <v>45785.36357638889</v>
      </c>
      <c r="B6566" s="46">
        <v>11780.0</v>
      </c>
      <c r="C6566" s="48" t="s">
        <v>4889</v>
      </c>
      <c r="D6566" s="48"/>
    </row>
    <row r="6567">
      <c r="A6567" s="47">
        <v>45785.36605324074</v>
      </c>
      <c r="B6567" s="46">
        <v>10960.0</v>
      </c>
      <c r="C6567" s="48" t="s">
        <v>4890</v>
      </c>
      <c r="D6567" s="48"/>
    </row>
    <row r="6568">
      <c r="A6568" s="47">
        <v>45785.36951388889</v>
      </c>
      <c r="B6568" s="46">
        <v>2580.0</v>
      </c>
      <c r="C6568" s="46"/>
      <c r="D6568" s="46"/>
    </row>
    <row r="6569">
      <c r="A6569" s="47">
        <v>45785.37496527778</v>
      </c>
      <c r="B6569" s="46">
        <v>8700.0</v>
      </c>
      <c r="C6569" s="46"/>
      <c r="D6569" s="46"/>
    </row>
    <row r="6570">
      <c r="A6570" s="47">
        <v>45785.376863425925</v>
      </c>
      <c r="B6570" s="46">
        <v>10340.0</v>
      </c>
      <c r="C6570" s="46"/>
      <c r="D6570" s="46"/>
    </row>
    <row r="6571">
      <c r="A6571" s="47">
        <v>45785.379375</v>
      </c>
      <c r="B6571" s="46">
        <v>4100.0</v>
      </c>
      <c r="C6571" s="48" t="s">
        <v>3265</v>
      </c>
      <c r="D6571" s="48"/>
    </row>
    <row r="6572">
      <c r="A6572" s="47">
        <v>45785.383206018516</v>
      </c>
      <c r="B6572" s="46">
        <v>4220.0</v>
      </c>
      <c r="C6572" s="48" t="s">
        <v>4035</v>
      </c>
      <c r="D6572" s="48"/>
    </row>
    <row r="6573">
      <c r="A6573" s="47">
        <v>45785.386412037034</v>
      </c>
      <c r="B6573" s="46">
        <v>2800.0</v>
      </c>
      <c r="C6573" s="48" t="s">
        <v>3265</v>
      </c>
      <c r="D6573" s="48"/>
    </row>
    <row r="6574">
      <c r="A6574" s="47">
        <v>45785.38789351852</v>
      </c>
      <c r="B6574" s="46">
        <v>2740.0</v>
      </c>
      <c r="C6574" s="46"/>
      <c r="D6574" s="46"/>
    </row>
    <row r="6575">
      <c r="A6575" s="47">
        <v>45785.38959490741</v>
      </c>
      <c r="B6575" s="46">
        <v>2980.0</v>
      </c>
      <c r="C6575" s="46"/>
      <c r="D6575" s="46"/>
    </row>
    <row r="6576">
      <c r="A6576" s="47">
        <v>45785.39775462963</v>
      </c>
      <c r="B6576" s="46">
        <v>2860.0</v>
      </c>
      <c r="C6576" s="48" t="s">
        <v>3265</v>
      </c>
      <c r="D6576" s="48"/>
    </row>
    <row r="6577">
      <c r="A6577" s="47">
        <v>45785.402141203704</v>
      </c>
      <c r="B6577" s="46">
        <v>2800.0</v>
      </c>
      <c r="C6577" s="46"/>
      <c r="D6577" s="46"/>
    </row>
    <row r="6578">
      <c r="A6578" s="47">
        <v>45785.41158564815</v>
      </c>
      <c r="B6578" s="46">
        <v>12280.0</v>
      </c>
      <c r="C6578" s="48" t="s">
        <v>4109</v>
      </c>
      <c r="D6578" s="48"/>
    </row>
    <row r="6579">
      <c r="A6579" s="47">
        <v>45785.41835648148</v>
      </c>
      <c r="B6579" s="46">
        <v>3260.0</v>
      </c>
      <c r="C6579" s="46"/>
      <c r="D6579" s="46"/>
    </row>
    <row r="6580">
      <c r="A6580" s="47">
        <v>45785.418807870374</v>
      </c>
      <c r="B6580" s="46">
        <v>2900.0</v>
      </c>
      <c r="C6580" s="46"/>
      <c r="D6580" s="46"/>
    </row>
    <row r="6581">
      <c r="A6581" s="47">
        <v>45785.420266203706</v>
      </c>
      <c r="B6581" s="46">
        <v>9440.0</v>
      </c>
      <c r="C6581" s="46"/>
      <c r="D6581" s="46"/>
    </row>
    <row r="6582">
      <c r="A6582" s="47">
        <v>45785.42344907407</v>
      </c>
      <c r="B6582" s="46">
        <v>3120.0</v>
      </c>
      <c r="C6582" s="46"/>
      <c r="D6582" s="46"/>
    </row>
    <row r="6583">
      <c r="A6583" s="47">
        <v>45785.42795138889</v>
      </c>
      <c r="B6583" s="46">
        <v>11360.0</v>
      </c>
      <c r="C6583" s="48" t="s">
        <v>4551</v>
      </c>
      <c r="D6583" s="48"/>
    </row>
    <row r="6584">
      <c r="A6584" s="47">
        <v>45785.43824074074</v>
      </c>
      <c r="B6584" s="46">
        <v>10080.0</v>
      </c>
      <c r="C6584" s="46"/>
      <c r="D6584" s="46"/>
    </row>
    <row r="6585">
      <c r="A6585" s="47">
        <v>45785.439039351855</v>
      </c>
      <c r="B6585" s="46">
        <v>4680.0</v>
      </c>
      <c r="C6585" s="48" t="s">
        <v>4042</v>
      </c>
      <c r="D6585" s="48"/>
    </row>
    <row r="6586">
      <c r="A6586" s="47">
        <v>45785.43938657407</v>
      </c>
      <c r="B6586" s="46">
        <v>3220.0</v>
      </c>
      <c r="C6586" s="48" t="s">
        <v>4017</v>
      </c>
      <c r="D6586" s="48"/>
    </row>
    <row r="6587">
      <c r="A6587" s="47">
        <v>45785.443333333336</v>
      </c>
      <c r="B6587" s="46">
        <v>3100.0</v>
      </c>
      <c r="C6587" s="48" t="s">
        <v>4042</v>
      </c>
      <c r="D6587" s="48"/>
    </row>
    <row r="6588">
      <c r="A6588" s="47">
        <v>45785.44849537037</v>
      </c>
      <c r="B6588" s="46">
        <v>2680.0</v>
      </c>
      <c r="C6588" s="46"/>
      <c r="D6588" s="46"/>
    </row>
    <row r="6589">
      <c r="A6589" s="47">
        <v>45785.454780092594</v>
      </c>
      <c r="B6589" s="46">
        <v>13020.0</v>
      </c>
      <c r="C6589" s="46"/>
      <c r="D6589" s="46"/>
    </row>
    <row r="6590">
      <c r="A6590" s="47">
        <v>45785.45820601852</v>
      </c>
      <c r="B6590" s="46">
        <v>11020.0</v>
      </c>
      <c r="C6590" s="46"/>
      <c r="D6590" s="46"/>
    </row>
    <row r="6591">
      <c r="A6591" s="47">
        <v>45785.46167824074</v>
      </c>
      <c r="B6591" s="46">
        <v>9420.0</v>
      </c>
      <c r="C6591" s="46"/>
      <c r="D6591" s="46"/>
    </row>
    <row r="6592">
      <c r="A6592" s="47">
        <v>45785.46737268518</v>
      </c>
      <c r="B6592" s="46">
        <v>4820.0</v>
      </c>
      <c r="C6592" s="48" t="s">
        <v>4035</v>
      </c>
      <c r="D6592" s="48"/>
    </row>
    <row r="6593">
      <c r="A6593" s="47">
        <v>45785.46954861111</v>
      </c>
      <c r="B6593" s="46">
        <v>18500.0</v>
      </c>
      <c r="C6593" s="48" t="s">
        <v>4128</v>
      </c>
      <c r="D6593" s="48"/>
    </row>
    <row r="6594">
      <c r="A6594" s="47">
        <v>45785.471296296295</v>
      </c>
      <c r="B6594" s="45">
        <v>2720.0</v>
      </c>
      <c r="C6594" s="48" t="s">
        <v>4035</v>
      </c>
      <c r="D6594" s="48"/>
    </row>
    <row r="6595">
      <c r="A6595" s="47">
        <v>45785.47388888889</v>
      </c>
      <c r="B6595" s="46">
        <v>10000.0</v>
      </c>
      <c r="C6595" s="46"/>
      <c r="D6595" s="46"/>
    </row>
    <row r="6596">
      <c r="A6596" s="47">
        <v>45785.51128472222</v>
      </c>
      <c r="B6596" s="46">
        <v>9980.0</v>
      </c>
      <c r="C6596" s="46"/>
      <c r="D6596" s="46"/>
    </row>
    <row r="6597">
      <c r="A6597" s="47">
        <v>45785.51709490741</v>
      </c>
      <c r="B6597" s="46">
        <v>35460.0</v>
      </c>
      <c r="C6597" s="48" t="s">
        <v>4128</v>
      </c>
      <c r="D6597" s="48"/>
    </row>
    <row r="6598">
      <c r="A6598" s="47">
        <v>45785.533587962964</v>
      </c>
      <c r="B6598" s="46">
        <v>3220.0</v>
      </c>
      <c r="C6598" s="48" t="s">
        <v>744</v>
      </c>
      <c r="D6598" s="48"/>
    </row>
    <row r="6599">
      <c r="A6599" s="47">
        <v>45785.538518518515</v>
      </c>
      <c r="B6599" s="46">
        <v>2600.0</v>
      </c>
      <c r="C6599" s="48" t="s">
        <v>744</v>
      </c>
      <c r="D6599" s="48"/>
    </row>
    <row r="6600">
      <c r="A6600" s="47">
        <v>45785.55868055556</v>
      </c>
      <c r="B6600" s="46">
        <v>11680.0</v>
      </c>
      <c r="C6600" s="48" t="s">
        <v>4891</v>
      </c>
      <c r="D6600" s="48"/>
    </row>
    <row r="6601">
      <c r="A6601" s="47">
        <v>45785.56381944445</v>
      </c>
      <c r="B6601" s="46">
        <v>11620.0</v>
      </c>
      <c r="C6601" s="48" t="s">
        <v>4538</v>
      </c>
      <c r="D6601" s="48"/>
    </row>
    <row r="6602">
      <c r="A6602" s="47">
        <v>45785.568923611114</v>
      </c>
      <c r="B6602" s="46">
        <v>9920.0</v>
      </c>
      <c r="C6602" s="46"/>
      <c r="D6602" s="46"/>
    </row>
    <row r="6603">
      <c r="A6603" s="47">
        <v>45785.57079861111</v>
      </c>
      <c r="B6603" s="46">
        <v>2940.0</v>
      </c>
      <c r="C6603" s="48" t="s">
        <v>4017</v>
      </c>
      <c r="D6603" s="48"/>
    </row>
    <row r="6604">
      <c r="A6604" s="47">
        <v>45785.5718287037</v>
      </c>
      <c r="B6604" s="46">
        <v>9540.0</v>
      </c>
      <c r="C6604" s="46"/>
      <c r="D6604" s="46"/>
    </row>
    <row r="6605">
      <c r="A6605" s="47">
        <v>45785.579421296294</v>
      </c>
      <c r="B6605" s="46">
        <v>2540.0</v>
      </c>
      <c r="C6605" s="46"/>
      <c r="D6605" s="46"/>
    </row>
    <row r="6606">
      <c r="A6606" s="47">
        <v>45785.581145833334</v>
      </c>
      <c r="B6606" s="46">
        <v>16480.0</v>
      </c>
      <c r="C6606" s="46"/>
      <c r="D6606" s="46"/>
    </row>
    <row r="6607">
      <c r="A6607" s="47">
        <v>45785.58216435185</v>
      </c>
      <c r="B6607" s="46">
        <v>16460.0</v>
      </c>
      <c r="C6607" s="46"/>
      <c r="D6607" s="46"/>
    </row>
    <row r="6608">
      <c r="A6608" s="47">
        <v>45785.584085648145</v>
      </c>
      <c r="B6608" s="46">
        <v>2840.0</v>
      </c>
      <c r="C6608" s="46"/>
      <c r="D6608" s="46"/>
    </row>
    <row r="6609">
      <c r="A6609" s="47">
        <v>45785.607303240744</v>
      </c>
      <c r="B6609" s="46">
        <v>13960.0</v>
      </c>
      <c r="C6609" s="46"/>
      <c r="D6609" s="46"/>
    </row>
    <row r="6610">
      <c r="A6610" s="47">
        <v>45785.614953703705</v>
      </c>
      <c r="B6610" s="46">
        <v>9920.0</v>
      </c>
      <c r="C6610" s="46"/>
      <c r="D6610" s="46"/>
    </row>
    <row r="6611">
      <c r="A6611" s="47">
        <v>45785.62967592593</v>
      </c>
      <c r="B6611" s="46">
        <v>10360.0</v>
      </c>
      <c r="C6611" s="48" t="s">
        <v>738</v>
      </c>
      <c r="D6611" s="48"/>
    </row>
    <row r="6612">
      <c r="A6612" s="47">
        <v>45785.63689814815</v>
      </c>
      <c r="B6612" s="46">
        <v>8780.0</v>
      </c>
      <c r="C6612" s="46"/>
      <c r="D6612" s="46"/>
    </row>
    <row r="6613">
      <c r="A6613" s="47">
        <v>45785.665601851855</v>
      </c>
      <c r="B6613" s="46">
        <v>15920.0</v>
      </c>
      <c r="C6613" s="48" t="s">
        <v>4868</v>
      </c>
      <c r="D6613" s="48"/>
    </row>
    <row r="6614">
      <c r="A6614" s="47">
        <v>45785.67532407407</v>
      </c>
      <c r="B6614" s="46">
        <v>10920.0</v>
      </c>
      <c r="C6614" s="46"/>
      <c r="D6614" s="46"/>
    </row>
    <row r="6615">
      <c r="A6615" s="47">
        <v>45785.67559027778</v>
      </c>
      <c r="B6615" s="46">
        <v>9340.0</v>
      </c>
      <c r="C6615" s="46"/>
      <c r="D6615" s="46"/>
    </row>
    <row r="6616">
      <c r="A6616" s="47">
        <v>45785.678564814814</v>
      </c>
      <c r="B6616" s="46">
        <v>10700.0</v>
      </c>
      <c r="C6616" s="46"/>
      <c r="D6616" s="46"/>
    </row>
    <row r="6617">
      <c r="A6617" s="47">
        <v>45785.68508101852</v>
      </c>
      <c r="B6617" s="46">
        <v>8860.0</v>
      </c>
      <c r="C6617" s="46"/>
      <c r="D6617" s="46"/>
    </row>
    <row r="6618">
      <c r="A6618" s="47">
        <v>45785.68633101852</v>
      </c>
      <c r="B6618" s="46">
        <v>13460.0</v>
      </c>
      <c r="C6618" s="46"/>
      <c r="D6618" s="46"/>
    </row>
    <row r="6619">
      <c r="A6619" s="47">
        <v>45785.691157407404</v>
      </c>
      <c r="B6619" s="46">
        <v>11560.0</v>
      </c>
      <c r="C6619" s="48" t="s">
        <v>196</v>
      </c>
      <c r="D6619" s="48"/>
    </row>
    <row r="6620">
      <c r="A6620" s="47">
        <v>45785.6950462963</v>
      </c>
      <c r="B6620" s="46">
        <v>9520.0</v>
      </c>
      <c r="C6620" s="46"/>
      <c r="D6620" s="46"/>
    </row>
    <row r="6621">
      <c r="A6621" s="47">
        <v>45785.69887731481</v>
      </c>
      <c r="B6621" s="46">
        <v>8860.0</v>
      </c>
      <c r="C6621" s="46"/>
      <c r="D6621" s="46"/>
    </row>
    <row r="6622">
      <c r="A6622" s="47">
        <v>45785.7028587963</v>
      </c>
      <c r="B6622" s="46">
        <v>11520.0</v>
      </c>
      <c r="C6622" s="46"/>
      <c r="D6622" s="46"/>
    </row>
    <row r="6623">
      <c r="A6623" s="47">
        <v>45785.711493055554</v>
      </c>
      <c r="B6623" s="46">
        <v>9300.0</v>
      </c>
      <c r="C6623" s="46"/>
      <c r="D6623" s="46"/>
    </row>
    <row r="6624">
      <c r="A6624" s="47">
        <v>45785.714837962965</v>
      </c>
      <c r="B6624" s="46">
        <v>3820.0</v>
      </c>
      <c r="C6624" s="46"/>
      <c r="D6624" s="46"/>
    </row>
    <row r="6625">
      <c r="A6625" s="47">
        <v>45786.28888888889</v>
      </c>
      <c r="B6625" s="46">
        <v>9360.0</v>
      </c>
      <c r="C6625" s="46"/>
      <c r="D6625" s="46"/>
    </row>
    <row r="6626">
      <c r="A6626" s="47">
        <v>45786.2890625</v>
      </c>
      <c r="B6626" s="46">
        <v>9440.0</v>
      </c>
      <c r="C6626" s="46"/>
      <c r="D6626" s="46"/>
    </row>
    <row r="6627">
      <c r="A6627" s="47">
        <v>45786.291284722225</v>
      </c>
      <c r="B6627" s="46">
        <v>9360.0</v>
      </c>
      <c r="C6627" s="46"/>
      <c r="D6627" s="46"/>
    </row>
    <row r="6628">
      <c r="A6628" s="47">
        <v>45786.297800925924</v>
      </c>
      <c r="B6628" s="46">
        <v>9560.0</v>
      </c>
      <c r="C6628" s="46"/>
      <c r="D6628" s="46"/>
    </row>
    <row r="6629">
      <c r="A6629" s="47">
        <v>45786.32247685185</v>
      </c>
      <c r="B6629" s="46">
        <v>13500.0</v>
      </c>
      <c r="C6629" s="46"/>
      <c r="D6629" s="46"/>
    </row>
    <row r="6630">
      <c r="A6630" s="47">
        <v>45786.324328703704</v>
      </c>
      <c r="B6630" s="46">
        <v>10660.0</v>
      </c>
      <c r="C6630" s="46"/>
      <c r="D6630" s="46"/>
    </row>
    <row r="6631">
      <c r="A6631" s="47">
        <v>45786.33173611111</v>
      </c>
      <c r="B6631" s="46">
        <v>12580.0</v>
      </c>
      <c r="C6631" s="48" t="s">
        <v>4892</v>
      </c>
      <c r="D6631" s="48"/>
    </row>
    <row r="6632">
      <c r="A6632" s="47">
        <v>45786.33431712963</v>
      </c>
      <c r="B6632" s="46">
        <v>9480.0</v>
      </c>
      <c r="C6632" s="46"/>
      <c r="D6632" s="46"/>
    </row>
    <row r="6633">
      <c r="A6633" s="47">
        <v>45786.335486111115</v>
      </c>
      <c r="B6633" s="46">
        <v>9480.0</v>
      </c>
      <c r="C6633" s="46"/>
      <c r="D6633" s="46"/>
    </row>
    <row r="6634">
      <c r="A6634" s="47">
        <v>45786.33579861111</v>
      </c>
      <c r="B6634" s="46">
        <v>19220.0</v>
      </c>
      <c r="C6634" s="48" t="s">
        <v>4893</v>
      </c>
      <c r="D6634" s="48"/>
    </row>
    <row r="6635">
      <c r="A6635" s="47">
        <v>45786.34390046296</v>
      </c>
      <c r="B6635" s="46">
        <v>12580.0</v>
      </c>
      <c r="C6635" s="46"/>
      <c r="D6635" s="46"/>
    </row>
    <row r="6636">
      <c r="A6636" s="47">
        <v>45786.346354166664</v>
      </c>
      <c r="B6636" s="46">
        <v>9700.0</v>
      </c>
      <c r="C6636" s="46"/>
      <c r="D6636" s="46"/>
    </row>
    <row r="6637">
      <c r="A6637" s="47">
        <v>45786.35157407408</v>
      </c>
      <c r="B6637" s="46">
        <v>9840.0</v>
      </c>
      <c r="C6637" s="46"/>
      <c r="D6637" s="46"/>
    </row>
    <row r="6638">
      <c r="A6638" s="47">
        <v>45786.35319444445</v>
      </c>
      <c r="B6638" s="46">
        <v>9480.0</v>
      </c>
      <c r="C6638" s="46"/>
      <c r="D6638" s="46"/>
    </row>
    <row r="6639">
      <c r="A6639" s="47">
        <v>45786.353900462964</v>
      </c>
      <c r="B6639" s="46">
        <v>3680.0</v>
      </c>
      <c r="C6639" s="48" t="s">
        <v>4017</v>
      </c>
      <c r="D6639" s="48"/>
    </row>
    <row r="6640">
      <c r="A6640" s="47">
        <v>45786.35576388889</v>
      </c>
      <c r="B6640" s="46">
        <v>2780.0</v>
      </c>
      <c r="C6640" s="46"/>
      <c r="D6640" s="46"/>
    </row>
    <row r="6641">
      <c r="A6641" s="47">
        <v>45786.366689814815</v>
      </c>
      <c r="B6641" s="46">
        <v>2600.0</v>
      </c>
      <c r="C6641" s="48" t="s">
        <v>4017</v>
      </c>
      <c r="D6641" s="48"/>
    </row>
    <row r="6642">
      <c r="A6642" s="47">
        <v>45786.36962962963</v>
      </c>
      <c r="B6642" s="46">
        <v>3040.0</v>
      </c>
      <c r="C6642" s="48" t="s">
        <v>3980</v>
      </c>
      <c r="D6642" s="48"/>
    </row>
    <row r="6643">
      <c r="A6643" s="47">
        <v>45786.377847222226</v>
      </c>
      <c r="B6643" s="46">
        <v>10960.0</v>
      </c>
      <c r="C6643" s="48" t="s">
        <v>4894</v>
      </c>
      <c r="D6643" s="48"/>
    </row>
    <row r="6644">
      <c r="A6644" s="47">
        <v>45786.38011574074</v>
      </c>
      <c r="B6644" s="46">
        <v>2280.0</v>
      </c>
      <c r="C6644" s="48" t="s">
        <v>3980</v>
      </c>
      <c r="D6644" s="48"/>
    </row>
    <row r="6645">
      <c r="A6645" s="47">
        <v>45786.381273148145</v>
      </c>
      <c r="B6645" s="46">
        <v>3140.0</v>
      </c>
      <c r="C6645" s="48" t="s">
        <v>744</v>
      </c>
      <c r="D6645" s="48"/>
    </row>
    <row r="6646">
      <c r="A6646" s="47">
        <v>45786.38427083333</v>
      </c>
      <c r="B6646" s="46">
        <v>9500.0</v>
      </c>
      <c r="C6646" s="46"/>
      <c r="D6646" s="46"/>
    </row>
    <row r="6647">
      <c r="A6647" s="47">
        <v>45786.38480324074</v>
      </c>
      <c r="B6647" s="46">
        <v>21120.0</v>
      </c>
      <c r="C6647" s="46"/>
      <c r="D6647" s="46"/>
    </row>
    <row r="6648">
      <c r="A6648" s="47">
        <v>45786.38545138889</v>
      </c>
      <c r="B6648" s="46">
        <v>2600.0</v>
      </c>
      <c r="C6648" s="48" t="s">
        <v>744</v>
      </c>
      <c r="D6648" s="48"/>
    </row>
    <row r="6649">
      <c r="A6649" s="47">
        <v>45786.39824074074</v>
      </c>
      <c r="B6649" s="46">
        <v>2580.0</v>
      </c>
      <c r="C6649" s="46"/>
      <c r="D6649" s="46"/>
    </row>
    <row r="6650">
      <c r="A6650" s="47">
        <v>45786.399097222224</v>
      </c>
      <c r="B6650" s="46">
        <v>10000.0</v>
      </c>
      <c r="C6650" s="46"/>
      <c r="D6650" s="46"/>
    </row>
    <row r="6651">
      <c r="A6651" s="47">
        <v>45786.399189814816</v>
      </c>
      <c r="B6651" s="46">
        <v>10520.0</v>
      </c>
      <c r="C6651" s="46"/>
      <c r="D6651" s="46"/>
    </row>
    <row r="6652">
      <c r="A6652" s="47">
        <v>45786.40181712963</v>
      </c>
      <c r="B6652" s="46">
        <v>3360.0</v>
      </c>
      <c r="C6652" s="48" t="s">
        <v>4339</v>
      </c>
      <c r="D6652" s="48"/>
    </row>
    <row r="6653">
      <c r="A6653" s="47">
        <v>45786.40423611111</v>
      </c>
      <c r="B6653" s="46">
        <v>2500.0</v>
      </c>
      <c r="C6653" s="46"/>
      <c r="D6653" s="46"/>
    </row>
    <row r="6654">
      <c r="A6654" s="47">
        <v>45786.40833333333</v>
      </c>
      <c r="B6654" s="46">
        <v>2960.0</v>
      </c>
      <c r="C6654" s="48" t="s">
        <v>4339</v>
      </c>
      <c r="D6654" s="48"/>
    </row>
    <row r="6655">
      <c r="A6655" s="47">
        <v>45786.415555555555</v>
      </c>
      <c r="B6655" s="46">
        <v>16640.0</v>
      </c>
      <c r="C6655" s="46"/>
      <c r="D6655" s="46"/>
    </row>
    <row r="6656">
      <c r="A6656" s="47">
        <v>45786.42916666667</v>
      </c>
      <c r="B6656" s="46">
        <v>21300.0</v>
      </c>
      <c r="C6656" s="46"/>
      <c r="D6656" s="46"/>
    </row>
    <row r="6657">
      <c r="A6657" s="47">
        <v>45786.44262731481</v>
      </c>
      <c r="B6657" s="46">
        <v>11040.0</v>
      </c>
      <c r="C6657" s="48" t="s">
        <v>4895</v>
      </c>
      <c r="D6657" s="48"/>
    </row>
    <row r="6658">
      <c r="A6658" s="47">
        <v>45786.44478009259</v>
      </c>
      <c r="B6658" s="46">
        <v>3260.0</v>
      </c>
      <c r="C6658" s="48" t="s">
        <v>4896</v>
      </c>
      <c r="D6658" s="48"/>
    </row>
    <row r="6659">
      <c r="A6659" s="47">
        <v>45786.44693287037</v>
      </c>
      <c r="B6659" s="46">
        <v>9860.0</v>
      </c>
      <c r="C6659" s="46"/>
      <c r="D6659" s="46"/>
    </row>
    <row r="6660">
      <c r="A6660" s="47">
        <v>45786.451203703706</v>
      </c>
      <c r="B6660" s="46">
        <v>10400.0</v>
      </c>
      <c r="C6660" s="48" t="s">
        <v>4897</v>
      </c>
      <c r="D6660" s="48"/>
    </row>
    <row r="6661">
      <c r="A6661" s="47">
        <v>45786.46974537037</v>
      </c>
      <c r="B6661" s="46">
        <v>16620.0</v>
      </c>
      <c r="C6661" s="46"/>
      <c r="D6661" s="46"/>
    </row>
    <row r="6662">
      <c r="A6662" s="47">
        <v>45786.470555555556</v>
      </c>
      <c r="B6662" s="46">
        <v>8620.0</v>
      </c>
      <c r="C6662" s="46"/>
      <c r="D6662" s="46"/>
    </row>
    <row r="6663">
      <c r="A6663" s="47">
        <v>45786.47241898148</v>
      </c>
      <c r="B6663" s="46">
        <v>10520.0</v>
      </c>
      <c r="C6663" s="48" t="s">
        <v>4041</v>
      </c>
      <c r="D6663" s="48"/>
    </row>
    <row r="6664">
      <c r="A6664" s="47">
        <v>45786.47888888889</v>
      </c>
      <c r="B6664" s="46">
        <v>8620.0</v>
      </c>
      <c r="C6664" s="46"/>
      <c r="D6664" s="46"/>
    </row>
    <row r="6665">
      <c r="A6665" s="47">
        <v>45786.48719907407</v>
      </c>
      <c r="B6665" s="46">
        <v>9660.0</v>
      </c>
      <c r="C6665" s="46"/>
      <c r="D6665" s="46"/>
    </row>
    <row r="6666">
      <c r="A6666" s="47">
        <v>45786.49055555555</v>
      </c>
      <c r="B6666" s="46">
        <v>10120.0</v>
      </c>
      <c r="C6666" s="46"/>
      <c r="D6666" s="46"/>
    </row>
    <row r="6667">
      <c r="A6667" s="47">
        <v>45786.499456018515</v>
      </c>
      <c r="B6667" s="46">
        <v>9900.0</v>
      </c>
      <c r="C6667" s="46"/>
      <c r="D6667" s="46"/>
    </row>
    <row r="6668">
      <c r="A6668" s="47">
        <v>45786.50965277778</v>
      </c>
      <c r="B6668" s="46">
        <v>12060.0</v>
      </c>
      <c r="C6668" s="48" t="s">
        <v>4135</v>
      </c>
      <c r="D6668" s="48"/>
    </row>
    <row r="6669">
      <c r="A6669" s="47">
        <v>45786.53600694444</v>
      </c>
      <c r="B6669" s="46">
        <v>10700.0</v>
      </c>
      <c r="C6669" s="48" t="s">
        <v>4898</v>
      </c>
      <c r="D6669" s="48"/>
    </row>
    <row r="6670">
      <c r="A6670" s="47">
        <v>45786.53766203704</v>
      </c>
      <c r="B6670" s="46">
        <v>2900.0</v>
      </c>
      <c r="C6670" s="48" t="s">
        <v>4112</v>
      </c>
      <c r="D6670" s="48"/>
    </row>
    <row r="6671">
      <c r="A6671" s="47">
        <v>45786.541875</v>
      </c>
      <c r="B6671" s="46">
        <v>2480.0</v>
      </c>
      <c r="C6671" s="46"/>
      <c r="D6671" s="46"/>
    </row>
    <row r="6672">
      <c r="A6672" s="47">
        <v>45786.56390046296</v>
      </c>
      <c r="B6672" s="46">
        <v>3080.0</v>
      </c>
      <c r="C6672" s="48" t="s">
        <v>4017</v>
      </c>
      <c r="D6672" s="48"/>
    </row>
    <row r="6673">
      <c r="A6673" s="47">
        <v>45786.56815972222</v>
      </c>
      <c r="B6673" s="46">
        <v>11220.0</v>
      </c>
      <c r="C6673" s="48" t="s">
        <v>4899</v>
      </c>
      <c r="D6673" s="48"/>
    </row>
    <row r="6674">
      <c r="A6674" s="47">
        <v>45786.57030092592</v>
      </c>
      <c r="B6674" s="46">
        <v>14200.0</v>
      </c>
      <c r="C6674" s="48" t="s">
        <v>4374</v>
      </c>
      <c r="D6674" s="48"/>
    </row>
    <row r="6675">
      <c r="A6675" s="47">
        <v>45786.572800925926</v>
      </c>
      <c r="B6675" s="46">
        <v>2780.0</v>
      </c>
      <c r="C6675" s="48" t="s">
        <v>4017</v>
      </c>
      <c r="D6675" s="48"/>
    </row>
    <row r="6676">
      <c r="A6676" s="47">
        <v>45786.574849537035</v>
      </c>
      <c r="B6676" s="46">
        <v>9160.0</v>
      </c>
      <c r="C6676" s="46"/>
      <c r="D6676" s="46"/>
    </row>
    <row r="6677">
      <c r="A6677" s="47">
        <v>45786.59269675926</v>
      </c>
      <c r="B6677" s="46">
        <v>11740.0</v>
      </c>
      <c r="C6677" s="48" t="s">
        <v>4721</v>
      </c>
      <c r="D6677" s="48"/>
    </row>
    <row r="6678">
      <c r="A6678" s="47">
        <v>45786.59778935185</v>
      </c>
      <c r="B6678" s="46">
        <v>9180.0</v>
      </c>
      <c r="C6678" s="46"/>
      <c r="D6678" s="46"/>
    </row>
    <row r="6679">
      <c r="A6679" s="47">
        <v>45786.604849537034</v>
      </c>
      <c r="B6679" s="46">
        <v>3520.0</v>
      </c>
      <c r="C6679" s="48" t="s">
        <v>3989</v>
      </c>
      <c r="D6679" s="48"/>
    </row>
    <row r="6680">
      <c r="A6680" s="47">
        <v>45786.6075</v>
      </c>
      <c r="B6680" s="46">
        <v>9400.0</v>
      </c>
      <c r="C6680" s="46"/>
      <c r="D6680" s="46"/>
    </row>
    <row r="6681">
      <c r="A6681" s="47">
        <v>45786.611875</v>
      </c>
      <c r="B6681" s="46">
        <v>2860.0</v>
      </c>
      <c r="C6681" s="48" t="s">
        <v>4129</v>
      </c>
      <c r="D6681" s="48"/>
    </row>
    <row r="6682">
      <c r="A6682" s="47">
        <v>45786.617106481484</v>
      </c>
      <c r="B6682" s="46">
        <v>2500.0</v>
      </c>
      <c r="C6682" s="46"/>
      <c r="D6682" s="46"/>
    </row>
    <row r="6683">
      <c r="A6683" s="47">
        <v>45786.62149305556</v>
      </c>
      <c r="B6683" s="46">
        <v>3040.0</v>
      </c>
      <c r="C6683" s="48" t="s">
        <v>3989</v>
      </c>
      <c r="D6683" s="48"/>
    </row>
    <row r="6684">
      <c r="A6684" s="47">
        <v>45786.631215277775</v>
      </c>
      <c r="B6684" s="46">
        <v>11360.0</v>
      </c>
      <c r="C6684" s="48" t="s">
        <v>4900</v>
      </c>
      <c r="D6684" s="48"/>
    </row>
    <row r="6685">
      <c r="A6685" s="47">
        <v>45786.63155092593</v>
      </c>
      <c r="B6685" s="46">
        <v>16440.0</v>
      </c>
      <c r="C6685" s="48" t="s">
        <v>4830</v>
      </c>
      <c r="D6685" s="48"/>
    </row>
    <row r="6686">
      <c r="A6686" s="47">
        <v>45786.631875</v>
      </c>
      <c r="B6686" s="46">
        <v>11500.0</v>
      </c>
      <c r="C6686" s="48" t="s">
        <v>4901</v>
      </c>
      <c r="D6686" s="48"/>
    </row>
    <row r="6687">
      <c r="A6687" s="47">
        <v>45786.64202546296</v>
      </c>
      <c r="B6687" s="46">
        <v>13500.0</v>
      </c>
      <c r="C6687" s="46"/>
      <c r="D6687" s="46"/>
    </row>
    <row r="6688">
      <c r="A6688" s="47">
        <v>45786.643425925926</v>
      </c>
      <c r="B6688" s="46">
        <v>4260.0</v>
      </c>
      <c r="C6688" s="48" t="s">
        <v>3980</v>
      </c>
      <c r="D6688" s="48"/>
    </row>
    <row r="6689">
      <c r="A6689" s="47">
        <v>45786.65258101852</v>
      </c>
      <c r="B6689" s="46">
        <v>2860.0</v>
      </c>
      <c r="C6689" s="48" t="s">
        <v>3980</v>
      </c>
      <c r="D6689" s="48"/>
    </row>
    <row r="6690">
      <c r="A6690" s="47">
        <v>45786.65503472222</v>
      </c>
      <c r="B6690" s="46">
        <v>16340.0</v>
      </c>
      <c r="C6690" s="46"/>
      <c r="D6690" s="46"/>
    </row>
    <row r="6691">
      <c r="A6691" s="47">
        <v>45786.66275462963</v>
      </c>
      <c r="B6691" s="46">
        <v>16960.0</v>
      </c>
      <c r="C6691" s="46"/>
      <c r="D6691" s="46"/>
    </row>
    <row r="6692">
      <c r="A6692" s="47">
        <v>45786.69480324074</v>
      </c>
      <c r="B6692" s="46">
        <v>2620.0</v>
      </c>
      <c r="C6692" s="46"/>
      <c r="D6692" s="46"/>
    </row>
    <row r="6693">
      <c r="A6693" s="47">
        <v>45786.69679398148</v>
      </c>
      <c r="B6693" s="46">
        <v>2580.0</v>
      </c>
      <c r="C6693" s="46"/>
      <c r="D6693" s="46"/>
    </row>
    <row r="6694">
      <c r="A6694" s="47">
        <v>45787.29918981482</v>
      </c>
      <c r="B6694" s="46">
        <v>16940.0</v>
      </c>
      <c r="C6694" s="46"/>
      <c r="D6694" s="46"/>
    </row>
    <row r="6695">
      <c r="A6695" s="47">
        <v>45787.30909722222</v>
      </c>
      <c r="B6695" s="46">
        <v>8740.0</v>
      </c>
      <c r="C6695" s="46"/>
      <c r="D6695" s="46"/>
    </row>
    <row r="6696">
      <c r="A6696" s="47">
        <v>45787.32662037037</v>
      </c>
      <c r="B6696" s="46">
        <v>2700.0</v>
      </c>
      <c r="C6696" s="46"/>
      <c r="D6696" s="46"/>
    </row>
    <row r="6697">
      <c r="A6697" s="47">
        <v>45787.33704861111</v>
      </c>
      <c r="B6697" s="46">
        <v>9940.0</v>
      </c>
      <c r="C6697" s="48" t="s">
        <v>4902</v>
      </c>
      <c r="D6697" s="48"/>
    </row>
    <row r="6698">
      <c r="A6698" s="47">
        <v>45787.342002314814</v>
      </c>
      <c r="B6698" s="46">
        <v>8740.0</v>
      </c>
      <c r="C6698" s="46"/>
      <c r="D6698" s="46"/>
    </row>
    <row r="6699">
      <c r="A6699" s="47">
        <v>45787.376539351855</v>
      </c>
      <c r="B6699" s="46">
        <v>9700.0</v>
      </c>
      <c r="C6699" s="48" t="s">
        <v>4903</v>
      </c>
      <c r="D6699" s="48"/>
    </row>
    <row r="6700">
      <c r="A6700" s="47">
        <v>45787.38248842592</v>
      </c>
      <c r="B6700" s="46">
        <v>8740.0</v>
      </c>
      <c r="C6700" s="46"/>
      <c r="D6700" s="46"/>
    </row>
    <row r="6701">
      <c r="A6701" s="47">
        <v>45787.41704861111</v>
      </c>
      <c r="B6701" s="46">
        <v>9400.0</v>
      </c>
      <c r="C6701" s="48" t="s">
        <v>4904</v>
      </c>
      <c r="D6701" s="48"/>
    </row>
    <row r="6702">
      <c r="A6702" s="47">
        <v>45787.42167824074</v>
      </c>
      <c r="B6702" s="46">
        <v>8720.0</v>
      </c>
      <c r="C6702" s="46"/>
      <c r="D6702" s="46"/>
    </row>
    <row r="6703">
      <c r="A6703" s="47">
        <v>45787.452199074076</v>
      </c>
      <c r="B6703" s="46">
        <v>12000.0</v>
      </c>
      <c r="C6703" s="48" t="s">
        <v>4905</v>
      </c>
      <c r="D6703" s="48"/>
    </row>
    <row r="6704">
      <c r="A6704" s="47">
        <v>45787.4627662037</v>
      </c>
      <c r="B6704" s="46">
        <v>8720.0</v>
      </c>
      <c r="C6704" s="46"/>
      <c r="D6704" s="46"/>
    </row>
    <row r="6705">
      <c r="A6705" s="47">
        <v>45787.49637731481</v>
      </c>
      <c r="B6705" s="46">
        <v>11620.0</v>
      </c>
      <c r="C6705" s="48" t="s">
        <v>4906</v>
      </c>
      <c r="D6705" s="48"/>
    </row>
    <row r="6706">
      <c r="A6706" s="47">
        <v>45787.503067129626</v>
      </c>
      <c r="B6706" s="46">
        <v>2660.0</v>
      </c>
      <c r="C6706" s="46"/>
      <c r="D6706" s="46"/>
    </row>
    <row r="6707">
      <c r="A6707" s="47">
        <v>45789.285104166665</v>
      </c>
      <c r="B6707" s="46">
        <v>8700.0</v>
      </c>
      <c r="C6707" s="46"/>
      <c r="D6707" s="46"/>
    </row>
    <row r="6708">
      <c r="A6708" s="47">
        <v>45789.28869212963</v>
      </c>
      <c r="B6708" s="46">
        <v>9280.0</v>
      </c>
      <c r="C6708" s="46"/>
      <c r="D6708" s="46"/>
    </row>
    <row r="6709">
      <c r="A6709" s="47">
        <v>45789.28894675926</v>
      </c>
      <c r="B6709" s="46">
        <v>9220.0</v>
      </c>
      <c r="C6709" s="46"/>
      <c r="D6709" s="46"/>
    </row>
    <row r="6710">
      <c r="A6710" s="47">
        <v>45789.32349537037</v>
      </c>
      <c r="B6710" s="46">
        <v>2260.0</v>
      </c>
      <c r="C6710" s="48" t="s">
        <v>4907</v>
      </c>
      <c r="D6710" s="48"/>
    </row>
    <row r="6711">
      <c r="A6711" s="47">
        <v>45789.32763888889</v>
      </c>
      <c r="B6711" s="46">
        <v>2040.0</v>
      </c>
      <c r="C6711" s="48" t="s">
        <v>4907</v>
      </c>
      <c r="D6711" s="48"/>
    </row>
    <row r="6712">
      <c r="A6712" s="47">
        <v>45789.331412037034</v>
      </c>
      <c r="B6712" s="46">
        <v>11560.0</v>
      </c>
      <c r="C6712" s="46"/>
      <c r="D6712" s="46"/>
    </row>
    <row r="6713">
      <c r="A6713" s="47">
        <v>45789.33210648148</v>
      </c>
      <c r="B6713" s="46">
        <v>16920.0</v>
      </c>
      <c r="C6713" s="46"/>
      <c r="D6713" s="46"/>
    </row>
    <row r="6714">
      <c r="A6714" s="47">
        <v>45789.33835648148</v>
      </c>
      <c r="B6714" s="46">
        <v>16340.0</v>
      </c>
      <c r="C6714" s="46"/>
      <c r="D6714" s="46"/>
    </row>
    <row r="6715">
      <c r="A6715" s="47">
        <v>45789.34675925926</v>
      </c>
      <c r="B6715" s="46">
        <v>11200.0</v>
      </c>
      <c r="C6715" s="48" t="s">
        <v>4555</v>
      </c>
      <c r="D6715" s="48"/>
    </row>
    <row r="6716">
      <c r="A6716" s="47">
        <v>45789.347280092596</v>
      </c>
      <c r="B6716" s="46">
        <v>10920.0</v>
      </c>
      <c r="C6716" s="46"/>
      <c r="D6716" s="46"/>
    </row>
    <row r="6717">
      <c r="A6717" s="47">
        <v>45789.35057870371</v>
      </c>
      <c r="B6717" s="46">
        <v>10020.0</v>
      </c>
      <c r="C6717" s="46"/>
      <c r="D6717" s="46"/>
    </row>
    <row r="6718">
      <c r="A6718" s="47">
        <v>45789.3509837963</v>
      </c>
      <c r="B6718" s="46">
        <v>3140.0</v>
      </c>
      <c r="C6718" s="48" t="s">
        <v>4017</v>
      </c>
      <c r="D6718" s="48"/>
    </row>
    <row r="6719">
      <c r="A6719" s="47">
        <v>45789.35418981482</v>
      </c>
      <c r="B6719" s="46">
        <v>9820.0</v>
      </c>
      <c r="C6719" s="46"/>
      <c r="D6719" s="46"/>
    </row>
    <row r="6720">
      <c r="A6720" s="47">
        <v>45789.36141203704</v>
      </c>
      <c r="B6720" s="46">
        <v>2540.0</v>
      </c>
      <c r="C6720" s="46"/>
      <c r="D6720" s="46"/>
    </row>
    <row r="6721">
      <c r="A6721" s="47">
        <v>45789.375127314815</v>
      </c>
      <c r="B6721" s="46">
        <v>3040.0</v>
      </c>
      <c r="C6721" s="46"/>
      <c r="D6721" s="46"/>
    </row>
    <row r="6722">
      <c r="A6722" s="47">
        <v>45789.37857638889</v>
      </c>
      <c r="B6722" s="46">
        <v>2960.0</v>
      </c>
      <c r="C6722" s="46"/>
      <c r="D6722" s="46"/>
    </row>
    <row r="6723">
      <c r="A6723" s="47">
        <v>45789.38164351852</v>
      </c>
      <c r="B6723" s="46">
        <v>4440.0</v>
      </c>
      <c r="C6723" s="48" t="s">
        <v>4035</v>
      </c>
      <c r="D6723" s="48"/>
    </row>
    <row r="6724">
      <c r="A6724" s="47">
        <v>45789.38616898148</v>
      </c>
      <c r="B6724" s="46">
        <v>13100.0</v>
      </c>
      <c r="C6724" s="46"/>
      <c r="D6724" s="46"/>
    </row>
    <row r="6725">
      <c r="A6725" s="47">
        <v>45789.386400462965</v>
      </c>
      <c r="B6725" s="46">
        <v>3740.0</v>
      </c>
      <c r="C6725" s="48" t="s">
        <v>4877</v>
      </c>
      <c r="D6725" s="48"/>
    </row>
    <row r="6726">
      <c r="A6726" s="47">
        <v>45789.38662037037</v>
      </c>
      <c r="B6726" s="46">
        <v>2780.0</v>
      </c>
      <c r="C6726" s="48" t="s">
        <v>4035</v>
      </c>
      <c r="D6726" s="48"/>
    </row>
    <row r="6727">
      <c r="A6727" s="47">
        <v>45789.39393518519</v>
      </c>
      <c r="B6727" s="46">
        <v>10740.0</v>
      </c>
      <c r="C6727" s="48" t="s">
        <v>4190</v>
      </c>
      <c r="D6727" s="48"/>
    </row>
    <row r="6728">
      <c r="A6728" s="47">
        <v>45789.39482638889</v>
      </c>
      <c r="B6728" s="46">
        <v>10300.0</v>
      </c>
      <c r="C6728" s="46"/>
      <c r="D6728" s="46"/>
    </row>
    <row r="6729">
      <c r="A6729" s="47">
        <v>45789.39523148148</v>
      </c>
      <c r="B6729" s="46">
        <v>2880.0</v>
      </c>
      <c r="C6729" s="48" t="s">
        <v>4877</v>
      </c>
      <c r="D6729" s="48"/>
    </row>
    <row r="6730">
      <c r="A6730" s="47">
        <v>45789.39707175926</v>
      </c>
      <c r="B6730" s="46">
        <v>16480.0</v>
      </c>
      <c r="C6730" s="48" t="s">
        <v>4829</v>
      </c>
      <c r="D6730" s="48"/>
    </row>
    <row r="6731">
      <c r="A6731" s="47">
        <v>45789.39925925926</v>
      </c>
      <c r="B6731" s="46">
        <v>4620.0</v>
      </c>
      <c r="C6731" s="48" t="s">
        <v>4035</v>
      </c>
      <c r="D6731" s="48"/>
    </row>
    <row r="6732">
      <c r="A6732" s="47">
        <v>45789.402766203704</v>
      </c>
      <c r="B6732" s="46">
        <v>9800.0</v>
      </c>
      <c r="C6732" s="46"/>
      <c r="D6732" s="46"/>
    </row>
    <row r="6733">
      <c r="A6733" s="47">
        <v>45789.402916666666</v>
      </c>
      <c r="B6733" s="46">
        <v>2780.0</v>
      </c>
      <c r="C6733" s="48" t="s">
        <v>4035</v>
      </c>
      <c r="D6733" s="48"/>
    </row>
    <row r="6734">
      <c r="A6734" s="47">
        <v>45789.40366898148</v>
      </c>
      <c r="B6734" s="46">
        <v>13420.0</v>
      </c>
      <c r="C6734" s="48" t="s">
        <v>4181</v>
      </c>
      <c r="D6734" s="48"/>
    </row>
    <row r="6735">
      <c r="A6735" s="47">
        <v>45789.41136574074</v>
      </c>
      <c r="B6735" s="46">
        <v>9660.0</v>
      </c>
      <c r="C6735" s="46"/>
      <c r="D6735" s="46"/>
    </row>
    <row r="6736">
      <c r="A6736" s="47">
        <v>45789.435520833336</v>
      </c>
      <c r="B6736" s="46">
        <v>17020.0</v>
      </c>
      <c r="C6736" s="48" t="s">
        <v>4908</v>
      </c>
      <c r="D6736" s="48"/>
    </row>
    <row r="6737">
      <c r="A6737" s="47">
        <v>45789.43571759259</v>
      </c>
      <c r="B6737" s="46">
        <v>4040.0</v>
      </c>
      <c r="C6737" s="48" t="s">
        <v>4035</v>
      </c>
      <c r="D6737" s="48"/>
    </row>
    <row r="6738">
      <c r="A6738" s="47">
        <v>45789.43724537037</v>
      </c>
      <c r="B6738" s="46">
        <v>11460.0</v>
      </c>
      <c r="C6738" s="48" t="s">
        <v>4149</v>
      </c>
      <c r="D6738" s="48"/>
    </row>
    <row r="6739">
      <c r="A6739" s="47">
        <v>45789.439247685186</v>
      </c>
      <c r="B6739" s="46">
        <v>2880.0</v>
      </c>
      <c r="C6739" s="46"/>
      <c r="D6739" s="46"/>
    </row>
    <row r="6740">
      <c r="A6740" s="47">
        <v>45789.445185185185</v>
      </c>
      <c r="B6740" s="46">
        <v>11600.0</v>
      </c>
      <c r="C6740" s="46"/>
      <c r="D6740" s="46"/>
    </row>
    <row r="6741">
      <c r="A6741" s="47">
        <v>45789.446851851855</v>
      </c>
      <c r="B6741" s="46">
        <v>10600.0</v>
      </c>
      <c r="C6741" s="46"/>
      <c r="D6741" s="46"/>
    </row>
    <row r="6742">
      <c r="A6742" s="47">
        <v>45789.44862268519</v>
      </c>
      <c r="B6742" s="46">
        <v>10940.0</v>
      </c>
      <c r="C6742" s="46"/>
      <c r="D6742" s="46"/>
    </row>
    <row r="6743">
      <c r="A6743" s="47">
        <v>45789.45253472222</v>
      </c>
      <c r="B6743" s="46">
        <v>15980.0</v>
      </c>
      <c r="C6743" s="46"/>
      <c r="D6743" s="46"/>
    </row>
    <row r="6744">
      <c r="A6744" s="47">
        <v>45789.454722222225</v>
      </c>
      <c r="B6744" s="46">
        <v>9940.0</v>
      </c>
      <c r="C6744" s="46"/>
      <c r="D6744" s="46"/>
    </row>
    <row r="6745">
      <c r="A6745" s="47">
        <v>45789.456400462965</v>
      </c>
      <c r="B6745" s="46">
        <v>1980.0</v>
      </c>
      <c r="C6745" s="46"/>
      <c r="D6745" s="46"/>
    </row>
    <row r="6746">
      <c r="A6746" s="47">
        <v>45789.46005787037</v>
      </c>
      <c r="B6746" s="46">
        <v>3660.0</v>
      </c>
      <c r="C6746" s="48" t="s">
        <v>88</v>
      </c>
      <c r="D6746" s="48"/>
    </row>
    <row r="6747">
      <c r="A6747" s="47">
        <v>45789.467210648145</v>
      </c>
      <c r="B6747" s="46">
        <v>2880.0</v>
      </c>
      <c r="C6747" s="48" t="s">
        <v>88</v>
      </c>
      <c r="D6747" s="48"/>
    </row>
    <row r="6748">
      <c r="A6748" s="47">
        <v>45789.46787037037</v>
      </c>
      <c r="B6748" s="46">
        <v>1720.0</v>
      </c>
      <c r="C6748" s="46"/>
      <c r="D6748" s="46"/>
    </row>
    <row r="6749">
      <c r="A6749" s="47">
        <v>45789.49134259259</v>
      </c>
      <c r="B6749" s="46">
        <v>21100.0</v>
      </c>
      <c r="C6749" s="46"/>
      <c r="D6749" s="46"/>
    </row>
    <row r="6750">
      <c r="A6750" s="47">
        <v>45789.49351851852</v>
      </c>
      <c r="B6750" s="46">
        <v>2920.0</v>
      </c>
      <c r="C6750" s="48" t="s">
        <v>3445</v>
      </c>
      <c r="D6750" s="48"/>
    </row>
    <row r="6751">
      <c r="A6751" s="47">
        <v>45789.49560185185</v>
      </c>
      <c r="B6751" s="46">
        <v>12940.0</v>
      </c>
      <c r="C6751" s="48" t="s">
        <v>4406</v>
      </c>
      <c r="D6751" s="48"/>
    </row>
    <row r="6752">
      <c r="A6752" s="47">
        <v>45789.497662037036</v>
      </c>
      <c r="B6752" s="46">
        <v>11360.0</v>
      </c>
      <c r="C6752" s="48" t="s">
        <v>4106</v>
      </c>
      <c r="D6752" s="48"/>
    </row>
    <row r="6753">
      <c r="A6753" s="47">
        <v>45789.49959490741</v>
      </c>
      <c r="B6753" s="46">
        <v>10000.0</v>
      </c>
      <c r="C6753" s="46"/>
      <c r="D6753" s="46"/>
    </row>
    <row r="6754">
      <c r="A6754" s="47">
        <v>45789.50303240741</v>
      </c>
      <c r="B6754" s="46">
        <v>9340.0</v>
      </c>
      <c r="C6754" s="46"/>
      <c r="D6754" s="46"/>
    </row>
    <row r="6755">
      <c r="A6755" s="47">
        <v>45789.50519675926</v>
      </c>
      <c r="B6755" s="46">
        <v>9360.0</v>
      </c>
      <c r="C6755" s="46"/>
      <c r="D6755" s="46"/>
    </row>
    <row r="6756">
      <c r="A6756" s="47">
        <v>45789.5053125</v>
      </c>
      <c r="B6756" s="46">
        <v>3340.0</v>
      </c>
      <c r="C6756" s="46"/>
      <c r="D6756" s="46"/>
    </row>
    <row r="6757">
      <c r="A6757" s="47">
        <v>45789.51199074074</v>
      </c>
      <c r="B6757" s="46">
        <v>11360.0</v>
      </c>
      <c r="C6757" s="48" t="s">
        <v>4909</v>
      </c>
      <c r="D6757" s="48"/>
    </row>
    <row r="6758">
      <c r="A6758" s="47">
        <v>45789.514016203706</v>
      </c>
      <c r="B6758" s="46">
        <v>2040.0</v>
      </c>
      <c r="C6758" s="46"/>
      <c r="D6758" s="46"/>
    </row>
    <row r="6759">
      <c r="A6759" s="47">
        <v>45789.51461805555</v>
      </c>
      <c r="B6759" s="46">
        <v>3000.0</v>
      </c>
      <c r="C6759" s="48" t="s">
        <v>744</v>
      </c>
      <c r="D6759" s="48"/>
    </row>
    <row r="6760">
      <c r="A6760" s="47">
        <v>45789.52128472222</v>
      </c>
      <c r="B6760" s="46">
        <v>14020.0</v>
      </c>
      <c r="C6760" s="48" t="s">
        <v>4910</v>
      </c>
      <c r="D6760" s="48"/>
    </row>
    <row r="6761">
      <c r="A6761" s="47">
        <v>45789.52868055556</v>
      </c>
      <c r="B6761" s="46">
        <v>2640.0</v>
      </c>
      <c r="C6761" s="46"/>
      <c r="D6761" s="46"/>
    </row>
    <row r="6762">
      <c r="A6762" s="47">
        <v>45789.53030092592</v>
      </c>
      <c r="B6762" s="46">
        <v>9840.0</v>
      </c>
      <c r="C6762" s="46"/>
      <c r="D6762" s="46"/>
    </row>
    <row r="6763">
      <c r="A6763" s="47">
        <v>45789.53496527778</v>
      </c>
      <c r="B6763" s="46">
        <v>16540.0</v>
      </c>
      <c r="C6763" s="46"/>
      <c r="D6763" s="46"/>
    </row>
    <row r="6764">
      <c r="A6764" s="47">
        <v>45789.53642361111</v>
      </c>
      <c r="B6764" s="46">
        <v>3660.0</v>
      </c>
      <c r="C6764" s="48" t="s">
        <v>88</v>
      </c>
      <c r="D6764" s="48"/>
    </row>
    <row r="6765">
      <c r="A6765" s="47">
        <v>45789.540983796294</v>
      </c>
      <c r="B6765" s="46">
        <v>9360.0</v>
      </c>
      <c r="C6765" s="46"/>
      <c r="D6765" s="46"/>
    </row>
    <row r="6766">
      <c r="A6766" s="47">
        <v>45789.551030092596</v>
      </c>
      <c r="B6766" s="46">
        <v>2900.0</v>
      </c>
      <c r="C6766" s="46"/>
      <c r="D6766" s="46"/>
    </row>
    <row r="6767">
      <c r="A6767" s="47">
        <v>45789.56214120371</v>
      </c>
      <c r="B6767" s="46">
        <v>3540.0</v>
      </c>
      <c r="C6767" s="46" t="s">
        <v>3980</v>
      </c>
      <c r="D6767" s="46"/>
    </row>
    <row r="6768">
      <c r="A6768" s="47">
        <v>45789.564780092594</v>
      </c>
      <c r="B6768" s="46">
        <v>2080.0</v>
      </c>
      <c r="C6768" s="46"/>
      <c r="D6768" s="46"/>
    </row>
    <row r="6769">
      <c r="A6769" s="47">
        <v>45789.57099537037</v>
      </c>
      <c r="B6769" s="46">
        <v>12860.0</v>
      </c>
      <c r="C6769" s="46"/>
      <c r="D6769" s="46"/>
    </row>
    <row r="6770">
      <c r="A6770" s="47">
        <v>45789.57582175926</v>
      </c>
      <c r="B6770" s="46">
        <v>9760.0</v>
      </c>
      <c r="C6770" s="46"/>
      <c r="D6770" s="46"/>
    </row>
    <row r="6771">
      <c r="A6771" s="47">
        <v>45789.57667824074</v>
      </c>
      <c r="B6771" s="46">
        <v>21100.0</v>
      </c>
      <c r="C6771" s="46"/>
      <c r="D6771" s="46"/>
    </row>
    <row r="6772">
      <c r="A6772" s="47">
        <v>45789.58070601852</v>
      </c>
      <c r="B6772" s="46">
        <v>12480.0</v>
      </c>
      <c r="C6772" s="48" t="s">
        <v>4642</v>
      </c>
      <c r="D6772" s="48"/>
    </row>
    <row r="6773">
      <c r="A6773" s="47">
        <v>45789.581412037034</v>
      </c>
      <c r="B6773" s="46">
        <v>9340.0</v>
      </c>
      <c r="C6773" s="46"/>
      <c r="D6773" s="46"/>
    </row>
    <row r="6774">
      <c r="A6774" s="47">
        <v>45789.58495370371</v>
      </c>
      <c r="B6774" s="46">
        <v>1740.0</v>
      </c>
      <c r="C6774" s="46"/>
      <c r="D6774" s="46"/>
    </row>
    <row r="6775">
      <c r="A6775" s="47">
        <v>45789.59149305556</v>
      </c>
      <c r="B6775" s="46">
        <v>9820.0</v>
      </c>
      <c r="C6775" s="46"/>
      <c r="D6775" s="46"/>
    </row>
    <row r="6776">
      <c r="A6776" s="47">
        <v>45789.5921875</v>
      </c>
      <c r="B6776" s="46">
        <v>2280.0</v>
      </c>
      <c r="C6776" s="46" t="s">
        <v>3980</v>
      </c>
      <c r="D6776" s="46"/>
    </row>
    <row r="6777">
      <c r="A6777" s="47">
        <v>45789.592881944445</v>
      </c>
      <c r="B6777" s="46">
        <v>2560.0</v>
      </c>
      <c r="C6777" s="48" t="s">
        <v>4911</v>
      </c>
      <c r="D6777" s="48"/>
    </row>
    <row r="6778">
      <c r="A6778" s="47">
        <v>45789.59883101852</v>
      </c>
      <c r="B6778" s="46">
        <v>2300.0</v>
      </c>
      <c r="C6778" s="48" t="s">
        <v>4911</v>
      </c>
      <c r="D6778" s="48"/>
    </row>
    <row r="6779">
      <c r="A6779" s="47">
        <v>45789.60494212963</v>
      </c>
      <c r="B6779" s="46">
        <v>17020.0</v>
      </c>
      <c r="C6779" s="48" t="s">
        <v>4912</v>
      </c>
      <c r="D6779" s="48"/>
    </row>
    <row r="6780">
      <c r="A6780" s="47">
        <v>45789.61238425926</v>
      </c>
      <c r="B6780" s="46">
        <v>10500.0</v>
      </c>
      <c r="C6780" s="48" t="s">
        <v>4332</v>
      </c>
      <c r="D6780" s="48"/>
    </row>
    <row r="6781">
      <c r="A6781" s="47">
        <v>45789.61309027778</v>
      </c>
      <c r="B6781" s="46">
        <v>16800.0</v>
      </c>
      <c r="C6781" s="46"/>
      <c r="D6781" s="46"/>
    </row>
    <row r="6782">
      <c r="A6782" s="47">
        <v>45789.613217592596</v>
      </c>
      <c r="B6782" s="46">
        <v>3160.0</v>
      </c>
      <c r="C6782" s="46"/>
      <c r="D6782" s="46"/>
    </row>
    <row r="6783">
      <c r="A6783" s="47">
        <v>45789.61645833333</v>
      </c>
      <c r="B6783" s="46">
        <v>10020.0</v>
      </c>
      <c r="C6783" s="46"/>
      <c r="D6783" s="46"/>
    </row>
    <row r="6784">
      <c r="A6784" s="47">
        <v>45789.616898148146</v>
      </c>
      <c r="B6784" s="46">
        <v>6500.0</v>
      </c>
      <c r="C6784" s="46"/>
      <c r="D6784" s="46"/>
    </row>
    <row r="6785">
      <c r="A6785" s="47">
        <v>45789.61771990741</v>
      </c>
      <c r="B6785" s="46">
        <v>2980.0</v>
      </c>
      <c r="C6785" s="46"/>
      <c r="D6785" s="46"/>
    </row>
    <row r="6786">
      <c r="A6786" s="47">
        <v>45789.61813657408</v>
      </c>
      <c r="B6786" s="46">
        <v>9760.0</v>
      </c>
      <c r="C6786" s="46"/>
      <c r="D6786" s="46"/>
    </row>
    <row r="6787">
      <c r="A6787" s="47">
        <v>45789.61861111111</v>
      </c>
      <c r="B6787" s="46">
        <v>2980.0</v>
      </c>
      <c r="C6787" s="48" t="s">
        <v>744</v>
      </c>
      <c r="D6787" s="48"/>
    </row>
    <row r="6788">
      <c r="A6788" s="47">
        <v>45789.623564814814</v>
      </c>
      <c r="B6788" s="46">
        <v>6120.0</v>
      </c>
      <c r="C6788" s="46"/>
      <c r="D6788" s="46"/>
    </row>
    <row r="6789">
      <c r="A6789" s="47">
        <v>45789.623935185184</v>
      </c>
      <c r="B6789" s="46">
        <v>2740.0</v>
      </c>
      <c r="C6789" s="48" t="s">
        <v>4839</v>
      </c>
      <c r="D6789" s="48"/>
    </row>
    <row r="6790">
      <c r="A6790" s="47">
        <v>45789.62851851852</v>
      </c>
      <c r="B6790" s="46">
        <v>2640.0</v>
      </c>
      <c r="C6790" s="48" t="s">
        <v>744</v>
      </c>
      <c r="D6790" s="48"/>
    </row>
    <row r="6791">
      <c r="A6791" s="47">
        <v>45789.63421296296</v>
      </c>
      <c r="B6791" s="46">
        <v>2640.0</v>
      </c>
      <c r="C6791" s="48" t="s">
        <v>744</v>
      </c>
      <c r="D6791" s="48"/>
    </row>
    <row r="6792">
      <c r="A6792" s="47">
        <v>45789.64671296296</v>
      </c>
      <c r="B6792" s="46">
        <v>10540.0</v>
      </c>
      <c r="C6792" s="48" t="s">
        <v>4913</v>
      </c>
      <c r="D6792" s="48"/>
    </row>
    <row r="6793">
      <c r="A6793" s="47">
        <v>45789.651770833334</v>
      </c>
      <c r="B6793" s="46">
        <v>16460.0</v>
      </c>
      <c r="C6793" s="46"/>
      <c r="D6793" s="46"/>
    </row>
    <row r="6794">
      <c r="A6794" s="47">
        <v>45789.65378472222</v>
      </c>
      <c r="B6794" s="46">
        <v>13320.0</v>
      </c>
      <c r="C6794" s="46"/>
      <c r="D6794" s="46"/>
    </row>
    <row r="6795">
      <c r="A6795" s="47">
        <v>45789.654027777775</v>
      </c>
      <c r="B6795" s="46">
        <v>2300.0</v>
      </c>
      <c r="C6795" s="46"/>
      <c r="D6795" s="46"/>
    </row>
    <row r="6796">
      <c r="A6796" s="47">
        <v>45789.6559375</v>
      </c>
      <c r="B6796" s="46">
        <v>8820.0</v>
      </c>
      <c r="C6796" s="46"/>
      <c r="D6796" s="46"/>
    </row>
    <row r="6797">
      <c r="A6797" s="47">
        <v>45789.65917824074</v>
      </c>
      <c r="B6797" s="46">
        <v>9280.0</v>
      </c>
      <c r="C6797" s="46"/>
      <c r="D6797" s="46"/>
    </row>
    <row r="6798">
      <c r="A6798" s="47">
        <v>45789.661875</v>
      </c>
      <c r="B6798" s="46">
        <v>9220.0</v>
      </c>
      <c r="C6798" s="46"/>
      <c r="D6798" s="46"/>
    </row>
    <row r="6799">
      <c r="A6799" s="47">
        <v>45789.692928240744</v>
      </c>
      <c r="B6799" s="46">
        <v>10140.0</v>
      </c>
      <c r="C6799" s="46"/>
      <c r="D6799" s="46"/>
    </row>
    <row r="6800">
      <c r="A6800" s="47">
        <v>45789.696701388886</v>
      </c>
      <c r="B6800" s="46">
        <v>8780.0</v>
      </c>
      <c r="C6800" s="46"/>
      <c r="D6800" s="46"/>
    </row>
    <row r="6801">
      <c r="A6801" s="47">
        <v>45789.70240740741</v>
      </c>
      <c r="B6801" s="46">
        <v>11860.0</v>
      </c>
      <c r="C6801" s="46"/>
      <c r="D6801" s="46"/>
    </row>
    <row r="6802">
      <c r="A6802" s="47">
        <v>45789.70465277778</v>
      </c>
      <c r="B6802" s="46">
        <v>10700.0</v>
      </c>
      <c r="C6802" s="46"/>
      <c r="D6802" s="46"/>
    </row>
    <row r="6803">
      <c r="A6803" s="47">
        <v>45789.7078587963</v>
      </c>
      <c r="B6803" s="46">
        <v>12200.0</v>
      </c>
      <c r="C6803" s="46"/>
      <c r="D6803" s="46"/>
    </row>
    <row r="6804">
      <c r="A6804" s="47">
        <v>45790.339641203704</v>
      </c>
      <c r="B6804" s="46">
        <v>16540.0</v>
      </c>
      <c r="C6804" s="46"/>
      <c r="D6804" s="46"/>
    </row>
    <row r="6805">
      <c r="A6805" s="47">
        <v>45790.34548611111</v>
      </c>
      <c r="B6805" s="46">
        <v>12020.0</v>
      </c>
      <c r="C6805" s="48" t="s">
        <v>4914</v>
      </c>
      <c r="D6805" s="48"/>
    </row>
    <row r="6806">
      <c r="A6806" s="47">
        <v>45790.345613425925</v>
      </c>
      <c r="B6806" s="46">
        <v>2820.0</v>
      </c>
      <c r="C6806" s="46"/>
      <c r="D6806" s="46"/>
    </row>
    <row r="6807">
      <c r="A6807" s="47">
        <v>45790.351747685185</v>
      </c>
      <c r="B6807" s="46">
        <v>3820.0</v>
      </c>
      <c r="C6807" s="48" t="s">
        <v>4017</v>
      </c>
      <c r="D6807" s="48"/>
    </row>
    <row r="6808">
      <c r="A6808" s="47">
        <v>45790.35337962963</v>
      </c>
      <c r="B6808" s="46">
        <v>21740.0</v>
      </c>
      <c r="C6808" s="46"/>
      <c r="D6808" s="46"/>
    </row>
    <row r="6809">
      <c r="A6809" s="47">
        <v>45790.353842592594</v>
      </c>
      <c r="B6809" s="46">
        <v>11440.0</v>
      </c>
      <c r="C6809" s="46"/>
      <c r="D6809" s="46"/>
    </row>
    <row r="6810">
      <c r="A6810" s="47">
        <v>45790.35503472222</v>
      </c>
      <c r="B6810" s="46">
        <v>2460.0</v>
      </c>
      <c r="C6810" s="46"/>
      <c r="D6810" s="46"/>
    </row>
    <row r="6811">
      <c r="A6811" s="47">
        <v>45790.35832175926</v>
      </c>
      <c r="B6811" s="46">
        <v>3620.0</v>
      </c>
      <c r="C6811" s="46"/>
      <c r="D6811" s="46"/>
    </row>
    <row r="6812">
      <c r="A6812" s="47">
        <v>45790.3587962963</v>
      </c>
      <c r="B6812" s="46">
        <v>11380.0</v>
      </c>
      <c r="C6812" s="48" t="s">
        <v>4655</v>
      </c>
      <c r="D6812" s="48"/>
    </row>
    <row r="6813">
      <c r="A6813" s="47">
        <v>45790.363587962966</v>
      </c>
      <c r="B6813" s="46">
        <v>2640.0</v>
      </c>
      <c r="C6813" s="46"/>
      <c r="D6813" s="46"/>
    </row>
    <row r="6814">
      <c r="A6814" s="47">
        <v>45790.36649305555</v>
      </c>
      <c r="B6814" s="46">
        <v>10320.0</v>
      </c>
      <c r="C6814" s="46"/>
      <c r="D6814" s="46"/>
    </row>
    <row r="6815">
      <c r="A6815" s="47">
        <v>45790.37443287037</v>
      </c>
      <c r="B6815" s="46">
        <v>3160.0</v>
      </c>
      <c r="C6815" s="46"/>
      <c r="D6815" s="46"/>
    </row>
    <row r="6816">
      <c r="A6816" s="47">
        <v>45790.37746527778</v>
      </c>
      <c r="B6816" s="46">
        <v>11820.0</v>
      </c>
      <c r="C6816" s="48" t="s">
        <v>4915</v>
      </c>
      <c r="D6816" s="48"/>
    </row>
    <row r="6817">
      <c r="A6817" s="47">
        <v>45790.389085648145</v>
      </c>
      <c r="B6817" s="46">
        <v>9320.0</v>
      </c>
      <c r="C6817" s="46"/>
      <c r="D6817" s="46"/>
    </row>
    <row r="6818">
      <c r="A6818" s="47">
        <v>45790.392372685186</v>
      </c>
      <c r="B6818" s="46">
        <v>9820.0</v>
      </c>
      <c r="C6818" s="46"/>
      <c r="D6818" s="46"/>
    </row>
    <row r="6819">
      <c r="A6819" s="47">
        <v>45790.39703703704</v>
      </c>
      <c r="B6819" s="46">
        <v>16800.0</v>
      </c>
      <c r="C6819" s="46"/>
      <c r="D6819" s="46"/>
    </row>
    <row r="6820">
      <c r="A6820" s="47">
        <v>45790.41092592593</v>
      </c>
      <c r="B6820" s="46">
        <v>3200.0</v>
      </c>
      <c r="C6820" s="46"/>
      <c r="D6820" s="46"/>
    </row>
    <row r="6821">
      <c r="A6821" s="47">
        <v>45790.41658564815</v>
      </c>
      <c r="B6821" s="46">
        <v>16800.0</v>
      </c>
      <c r="C6821" s="48" t="s">
        <v>4916</v>
      </c>
      <c r="D6821" s="48"/>
    </row>
    <row r="6822">
      <c r="A6822" s="47">
        <v>45790.416967592595</v>
      </c>
      <c r="B6822" s="46">
        <v>3160.0</v>
      </c>
      <c r="C6822" s="46"/>
      <c r="D6822" s="46"/>
    </row>
    <row r="6823">
      <c r="A6823" s="47">
        <v>45790.42670138889</v>
      </c>
      <c r="B6823" s="46">
        <v>12160.0</v>
      </c>
      <c r="C6823" s="48" t="s">
        <v>4353</v>
      </c>
      <c r="D6823" s="48"/>
    </row>
    <row r="6824">
      <c r="A6824" s="47">
        <v>45790.4269212963</v>
      </c>
      <c r="B6824" s="46">
        <v>10000.0</v>
      </c>
      <c r="C6824" s="46"/>
      <c r="D6824" s="46"/>
    </row>
    <row r="6825">
      <c r="A6825" s="47">
        <v>45790.43486111111</v>
      </c>
      <c r="B6825" s="46">
        <v>32860.0</v>
      </c>
      <c r="C6825" s="46"/>
      <c r="D6825" s="46"/>
    </row>
    <row r="6826">
      <c r="A6826" s="47">
        <v>45790.44775462963</v>
      </c>
      <c r="B6826" s="46">
        <v>2800.0</v>
      </c>
      <c r="C6826" s="46"/>
      <c r="D6826" s="46"/>
    </row>
    <row r="6827">
      <c r="A6827" s="47">
        <v>45790.450474537036</v>
      </c>
      <c r="B6827" s="46">
        <v>4560.0</v>
      </c>
      <c r="C6827" s="48" t="s">
        <v>3980</v>
      </c>
      <c r="D6827" s="48"/>
    </row>
    <row r="6828">
      <c r="A6828" s="47">
        <v>45790.452465277776</v>
      </c>
      <c r="B6828" s="46">
        <v>10080.0</v>
      </c>
      <c r="C6828" s="46"/>
      <c r="D6828" s="46"/>
    </row>
    <row r="6829">
      <c r="A6829" s="47">
        <v>45790.45716435185</v>
      </c>
      <c r="B6829" s="46">
        <v>14700.0</v>
      </c>
      <c r="C6829" s="46"/>
      <c r="D6829" s="46"/>
    </row>
    <row r="6830">
      <c r="A6830" s="47">
        <v>45790.457395833335</v>
      </c>
      <c r="B6830" s="46">
        <v>4980.0</v>
      </c>
      <c r="C6830" s="46"/>
      <c r="D6830" s="46"/>
    </row>
    <row r="6831">
      <c r="A6831" s="47">
        <v>45790.463530092595</v>
      </c>
      <c r="B6831" s="46">
        <v>2460.0</v>
      </c>
      <c r="C6831" s="46"/>
      <c r="D6831" s="46"/>
    </row>
    <row r="6832">
      <c r="A6832" s="47">
        <v>45790.46438657407</v>
      </c>
      <c r="B6832" s="46">
        <v>2460.0</v>
      </c>
      <c r="C6832" s="46"/>
      <c r="D6832" s="46"/>
    </row>
    <row r="6833">
      <c r="A6833" s="47">
        <v>45790.47844907407</v>
      </c>
      <c r="B6833" s="46">
        <v>2260.0</v>
      </c>
      <c r="C6833" s="48" t="s">
        <v>3980</v>
      </c>
      <c r="D6833" s="48"/>
    </row>
    <row r="6834">
      <c r="A6834" s="47">
        <v>45790.47895833333</v>
      </c>
      <c r="B6834" s="46">
        <v>13380.0</v>
      </c>
      <c r="C6834" s="46"/>
      <c r="D6834" s="46"/>
    </row>
    <row r="6835">
      <c r="A6835" s="47">
        <v>45790.48287037037</v>
      </c>
      <c r="B6835" s="46">
        <v>9880.0</v>
      </c>
      <c r="C6835" s="46"/>
      <c r="D6835" s="46"/>
    </row>
    <row r="6836">
      <c r="A6836" s="47">
        <v>45790.487650462965</v>
      </c>
      <c r="B6836" s="46">
        <v>4080.0</v>
      </c>
      <c r="C6836" s="46"/>
      <c r="D6836" s="46"/>
    </row>
    <row r="6837">
      <c r="A6837" s="47">
        <v>45790.488275462965</v>
      </c>
      <c r="B6837" s="46">
        <v>11540.0</v>
      </c>
      <c r="C6837" s="48" t="s">
        <v>4414</v>
      </c>
      <c r="D6837" s="48"/>
    </row>
    <row r="6838">
      <c r="A6838" s="47">
        <v>45790.49232638889</v>
      </c>
      <c r="B6838" s="46">
        <v>13860.0</v>
      </c>
      <c r="C6838" s="48" t="s">
        <v>4917</v>
      </c>
      <c r="D6838" s="48"/>
    </row>
    <row r="6839">
      <c r="A6839" s="47">
        <v>45790.496770833335</v>
      </c>
      <c r="B6839" s="46">
        <v>10080.0</v>
      </c>
      <c r="C6839" s="46"/>
      <c r="D6839" s="46"/>
    </row>
    <row r="6840">
      <c r="A6840" s="47">
        <v>45790.50871527778</v>
      </c>
      <c r="B6840" s="46">
        <v>31920.0</v>
      </c>
      <c r="C6840" s="46"/>
      <c r="D6840" s="46"/>
    </row>
    <row r="6841">
      <c r="A6841" s="47">
        <v>45790.52137731481</v>
      </c>
      <c r="B6841" s="46">
        <v>3280.0</v>
      </c>
      <c r="C6841" s="48" t="s">
        <v>4073</v>
      </c>
      <c r="D6841" s="48"/>
    </row>
    <row r="6842">
      <c r="A6842" s="47">
        <v>45790.525555555556</v>
      </c>
      <c r="B6842" s="46">
        <v>3000.0</v>
      </c>
      <c r="C6842" s="48" t="s">
        <v>4918</v>
      </c>
      <c r="D6842" s="48"/>
    </row>
    <row r="6843">
      <c r="A6843" s="47">
        <v>45790.529398148145</v>
      </c>
      <c r="B6843" s="46">
        <v>2720.0</v>
      </c>
      <c r="C6843" s="48" t="s">
        <v>4918</v>
      </c>
      <c r="D6843" s="48"/>
    </row>
    <row r="6844">
      <c r="A6844" s="47">
        <v>45790.53108796296</v>
      </c>
      <c r="B6844" s="46">
        <v>3300.0</v>
      </c>
      <c r="C6844" s="46"/>
      <c r="D6844" s="46"/>
    </row>
    <row r="6845">
      <c r="A6845" s="47">
        <v>45790.53224537037</v>
      </c>
      <c r="B6845" s="46">
        <v>2840.0</v>
      </c>
      <c r="C6845" s="48" t="s">
        <v>4073</v>
      </c>
      <c r="D6845" s="48"/>
    </row>
    <row r="6846">
      <c r="A6846" s="47">
        <v>45790.53871527778</v>
      </c>
      <c r="B6846" s="46">
        <v>3300.0</v>
      </c>
      <c r="C6846" s="48" t="s">
        <v>744</v>
      </c>
      <c r="D6846" s="48"/>
    </row>
    <row r="6847">
      <c r="A6847" s="47">
        <v>45790.54075231482</v>
      </c>
      <c r="B6847" s="46">
        <v>2640.0</v>
      </c>
      <c r="C6847" s="48" t="s">
        <v>744</v>
      </c>
      <c r="D6847" s="48"/>
    </row>
    <row r="6848">
      <c r="A6848" s="47">
        <v>45790.55550925926</v>
      </c>
      <c r="B6848" s="46">
        <v>9360.0</v>
      </c>
      <c r="C6848" s="46"/>
      <c r="D6848" s="46"/>
    </row>
    <row r="6849">
      <c r="A6849" s="47">
        <v>45790.564884259256</v>
      </c>
      <c r="B6849" s="46">
        <v>12320.0</v>
      </c>
      <c r="C6849" s="48" t="s">
        <v>4796</v>
      </c>
      <c r="D6849" s="48"/>
    </row>
    <row r="6850">
      <c r="A6850" s="47">
        <v>45790.56533564815</v>
      </c>
      <c r="B6850" s="46">
        <v>2720.0</v>
      </c>
      <c r="C6850" s="46"/>
      <c r="D6850" s="46"/>
    </row>
    <row r="6851">
      <c r="A6851" s="47">
        <v>45790.56606481481</v>
      </c>
      <c r="B6851" s="46">
        <v>13360.0</v>
      </c>
      <c r="C6851" s="46"/>
      <c r="D6851" s="46"/>
    </row>
    <row r="6852">
      <c r="A6852" s="47">
        <v>45790.56837962963</v>
      </c>
      <c r="B6852" s="46">
        <v>13660.0</v>
      </c>
      <c r="C6852" s="48" t="s">
        <v>4794</v>
      </c>
      <c r="D6852" s="48"/>
    </row>
    <row r="6853">
      <c r="A6853" s="47">
        <v>45790.57357638889</v>
      </c>
      <c r="B6853" s="46">
        <v>9780.0</v>
      </c>
      <c r="C6853" s="46"/>
      <c r="D6853" s="46"/>
    </row>
    <row r="6854">
      <c r="A6854" s="47">
        <v>45790.577199074076</v>
      </c>
      <c r="B6854" s="46">
        <v>13980.0</v>
      </c>
      <c r="C6854" s="48" t="s">
        <v>4919</v>
      </c>
      <c r="D6854" s="48"/>
    </row>
    <row r="6855">
      <c r="A6855" s="47">
        <v>45790.58362268518</v>
      </c>
      <c r="B6855" s="46">
        <v>9260.0</v>
      </c>
      <c r="C6855" s="46"/>
      <c r="D6855" s="46"/>
    </row>
    <row r="6856">
      <c r="A6856" s="47">
        <v>45790.58390046296</v>
      </c>
      <c r="B6856" s="46">
        <v>3680.0</v>
      </c>
      <c r="C6856" s="48" t="s">
        <v>4017</v>
      </c>
      <c r="D6856" s="48"/>
    </row>
    <row r="6857">
      <c r="A6857" s="47">
        <v>45790.59118055556</v>
      </c>
      <c r="B6857" s="46">
        <v>3080.0</v>
      </c>
      <c r="C6857" s="46"/>
      <c r="D6857" s="46"/>
    </row>
    <row r="6858">
      <c r="A6858" s="47">
        <v>45790.59201388889</v>
      </c>
      <c r="B6858" s="46">
        <v>12020.0</v>
      </c>
      <c r="C6858" s="48" t="s">
        <v>4920</v>
      </c>
      <c r="D6858" s="48"/>
    </row>
    <row r="6859">
      <c r="A6859" s="47">
        <v>45790.59894675926</v>
      </c>
      <c r="B6859" s="46">
        <v>10740.0</v>
      </c>
      <c r="C6859" s="46"/>
      <c r="D6859" s="46"/>
    </row>
    <row r="6860">
      <c r="A6860" s="47">
        <v>45790.60388888889</v>
      </c>
      <c r="B6860" s="46">
        <v>9320.0</v>
      </c>
      <c r="C6860" s="46"/>
      <c r="D6860" s="46"/>
    </row>
    <row r="6861">
      <c r="A6861" s="47">
        <v>45790.61127314815</v>
      </c>
      <c r="B6861" s="46">
        <v>10600.0</v>
      </c>
      <c r="C6861" s="48" t="s">
        <v>4921</v>
      </c>
      <c r="D6861" s="48"/>
    </row>
    <row r="6862">
      <c r="A6862" s="47">
        <v>45790.61143518519</v>
      </c>
      <c r="B6862" s="46">
        <v>3140.0</v>
      </c>
      <c r="C6862" s="46"/>
      <c r="D6862" s="46"/>
    </row>
    <row r="6863">
      <c r="A6863" s="47">
        <v>45790.62180555556</v>
      </c>
      <c r="B6863" s="46">
        <v>13360.0</v>
      </c>
      <c r="C6863" s="46"/>
      <c r="D6863" s="46"/>
    </row>
    <row r="6864">
      <c r="A6864" s="47">
        <v>45790.62936342593</v>
      </c>
      <c r="B6864" s="46">
        <v>14720.0</v>
      </c>
      <c r="C6864" s="48" t="s">
        <v>4922</v>
      </c>
      <c r="D6864" s="48"/>
    </row>
    <row r="6865">
      <c r="A6865" s="47">
        <v>45790.629594907405</v>
      </c>
      <c r="B6865" s="46">
        <v>3600.0</v>
      </c>
      <c r="C6865" s="48" t="s">
        <v>744</v>
      </c>
      <c r="D6865" s="48"/>
    </row>
    <row r="6866">
      <c r="A6866" s="47">
        <v>45790.63107638889</v>
      </c>
      <c r="B6866" s="46">
        <v>10540.0</v>
      </c>
      <c r="C6866" s="46"/>
      <c r="D6866" s="46"/>
    </row>
    <row r="6867">
      <c r="A6867" s="47">
        <v>45790.632002314815</v>
      </c>
      <c r="B6867" s="46">
        <v>2620.0</v>
      </c>
      <c r="C6867" s="46"/>
      <c r="D6867" s="46"/>
    </row>
    <row r="6868">
      <c r="A6868" s="47">
        <v>45790.638240740744</v>
      </c>
      <c r="B6868" s="46">
        <v>9860.0</v>
      </c>
      <c r="C6868" s="46"/>
      <c r="D6868" s="46"/>
    </row>
    <row r="6869">
      <c r="A6869" s="47">
        <v>45790.63835648148</v>
      </c>
      <c r="B6869" s="46">
        <v>8760.0</v>
      </c>
      <c r="C6869" s="46"/>
      <c r="D6869" s="46"/>
    </row>
    <row r="6870">
      <c r="A6870" s="47">
        <v>45790.639444444445</v>
      </c>
      <c r="B6870" s="46">
        <v>10340.0</v>
      </c>
      <c r="C6870" s="48" t="s">
        <v>4316</v>
      </c>
      <c r="D6870" s="48"/>
    </row>
    <row r="6871">
      <c r="A6871" s="47">
        <v>45790.640081018515</v>
      </c>
      <c r="B6871" s="46">
        <v>2620.0</v>
      </c>
      <c r="C6871" s="48" t="s">
        <v>4073</v>
      </c>
      <c r="D6871" s="48"/>
    </row>
    <row r="6872">
      <c r="A6872" s="47">
        <v>45790.647939814815</v>
      </c>
      <c r="B6872" s="46">
        <v>3260.0</v>
      </c>
      <c r="C6872" s="48" t="s">
        <v>4923</v>
      </c>
      <c r="D6872" s="48"/>
    </row>
    <row r="6873">
      <c r="A6873" s="47">
        <v>45790.648368055554</v>
      </c>
      <c r="B6873" s="46">
        <v>31560.0</v>
      </c>
      <c r="C6873" s="46"/>
      <c r="D6873" s="46"/>
    </row>
    <row r="6874">
      <c r="A6874" s="47">
        <v>45790.64864583333</v>
      </c>
      <c r="B6874" s="46">
        <v>2440.0</v>
      </c>
      <c r="C6874" s="48" t="s">
        <v>4073</v>
      </c>
      <c r="D6874" s="48"/>
    </row>
    <row r="6875">
      <c r="A6875" s="47">
        <v>45790.65116898148</v>
      </c>
      <c r="B6875" s="46">
        <v>9200.0</v>
      </c>
      <c r="C6875" s="46"/>
      <c r="D6875" s="46"/>
    </row>
    <row r="6876">
      <c r="A6876" s="47">
        <v>45790.655856481484</v>
      </c>
      <c r="B6876" s="46">
        <v>3020.0</v>
      </c>
      <c r="C6876" s="46"/>
      <c r="D6876" s="46"/>
    </row>
    <row r="6877">
      <c r="A6877" s="47">
        <v>45790.66780092593</v>
      </c>
      <c r="B6877" s="46">
        <v>2520.0</v>
      </c>
      <c r="C6877" s="46"/>
      <c r="D6877" s="46"/>
    </row>
    <row r="6878">
      <c r="A6878" s="47">
        <v>45790.6703125</v>
      </c>
      <c r="B6878" s="46">
        <v>16100.0</v>
      </c>
      <c r="C6878" s="48" t="s">
        <v>4924</v>
      </c>
      <c r="D6878" s="48"/>
    </row>
    <row r="6879">
      <c r="A6879" s="47">
        <v>45790.67091435185</v>
      </c>
      <c r="B6879" s="46">
        <v>2460.0</v>
      </c>
      <c r="C6879" s="46"/>
      <c r="D6879" s="46"/>
    </row>
    <row r="6880">
      <c r="A6880" s="47">
        <v>45790.6728125</v>
      </c>
      <c r="B6880" s="46">
        <v>2760.0</v>
      </c>
      <c r="C6880" s="46"/>
      <c r="D6880" s="46"/>
    </row>
    <row r="6881">
      <c r="A6881" s="47">
        <v>45790.67920138889</v>
      </c>
      <c r="B6881" s="46">
        <v>9260.0</v>
      </c>
      <c r="C6881" s="46"/>
      <c r="D6881" s="46"/>
    </row>
    <row r="6882">
      <c r="A6882" s="47">
        <v>45790.68256944444</v>
      </c>
      <c r="B6882" s="46">
        <v>13320.0</v>
      </c>
      <c r="C6882" s="46"/>
      <c r="D6882" s="46"/>
    </row>
    <row r="6883">
      <c r="A6883" s="47">
        <v>45790.68702546296</v>
      </c>
      <c r="B6883" s="46">
        <v>2640.0</v>
      </c>
      <c r="C6883" s="46"/>
      <c r="D6883" s="46"/>
    </row>
    <row r="6884">
      <c r="A6884" s="47">
        <v>45790.69571759259</v>
      </c>
      <c r="B6884" s="46">
        <v>11400.0</v>
      </c>
      <c r="C6884" s="48" t="s">
        <v>4925</v>
      </c>
      <c r="D6884" s="48"/>
    </row>
    <row r="6885">
      <c r="A6885" s="47">
        <v>45790.70159722222</v>
      </c>
      <c r="B6885" s="46">
        <v>11600.0</v>
      </c>
      <c r="C6885" s="48" t="s">
        <v>4926</v>
      </c>
      <c r="D6885" s="48"/>
    </row>
    <row r="6886">
      <c r="A6886" s="47">
        <v>45790.7028125</v>
      </c>
      <c r="B6886" s="46">
        <v>13140.0</v>
      </c>
      <c r="C6886" s="48" t="s">
        <v>4927</v>
      </c>
      <c r="D6886" s="48"/>
    </row>
    <row r="6887">
      <c r="A6887" s="47">
        <v>45791.279398148145</v>
      </c>
      <c r="B6887" s="46">
        <v>9280.0</v>
      </c>
      <c r="C6887" s="46"/>
      <c r="D6887" s="46"/>
    </row>
    <row r="6888">
      <c r="A6888" s="47">
        <v>45791.29226851852</v>
      </c>
      <c r="B6888" s="46">
        <v>9940.0</v>
      </c>
      <c r="C6888" s="46"/>
      <c r="D6888" s="46"/>
    </row>
    <row r="6889">
      <c r="A6889" s="47">
        <v>45791.292395833334</v>
      </c>
      <c r="B6889" s="46">
        <v>9520.0</v>
      </c>
      <c r="C6889" s="46"/>
      <c r="D6889" s="46"/>
    </row>
    <row r="6890">
      <c r="A6890" s="47">
        <v>45791.29287037037</v>
      </c>
      <c r="B6890" s="46">
        <v>31660.0</v>
      </c>
      <c r="C6890" s="46"/>
      <c r="D6890" s="46"/>
    </row>
    <row r="6891">
      <c r="A6891" s="47">
        <v>45791.295486111114</v>
      </c>
      <c r="B6891" s="46">
        <v>9360.0</v>
      </c>
      <c r="C6891" s="46"/>
      <c r="D6891" s="46"/>
    </row>
    <row r="6892">
      <c r="A6892" s="47">
        <v>45791.327569444446</v>
      </c>
      <c r="B6892" s="46">
        <v>11120.0</v>
      </c>
      <c r="C6892" s="46"/>
      <c r="D6892" s="46"/>
    </row>
    <row r="6893">
      <c r="A6893" s="47">
        <v>45791.33052083333</v>
      </c>
      <c r="B6893" s="46">
        <v>11140.0</v>
      </c>
      <c r="C6893" s="46"/>
      <c r="D6893" s="46"/>
    </row>
    <row r="6894">
      <c r="A6894" s="47">
        <v>45791.336550925924</v>
      </c>
      <c r="B6894" s="46">
        <v>3240.0</v>
      </c>
      <c r="C6894" s="48" t="s">
        <v>3980</v>
      </c>
      <c r="D6894" s="48"/>
    </row>
    <row r="6895">
      <c r="A6895" s="47">
        <v>45791.34064814815</v>
      </c>
      <c r="B6895" s="46">
        <v>13360.0</v>
      </c>
      <c r="C6895" s="46"/>
      <c r="D6895" s="46"/>
    </row>
    <row r="6896">
      <c r="A6896" s="47">
        <v>45791.34278935185</v>
      </c>
      <c r="B6896" s="46">
        <v>2280.0</v>
      </c>
      <c r="C6896" s="48" t="s">
        <v>3980</v>
      </c>
      <c r="D6896" s="48"/>
    </row>
    <row r="6897">
      <c r="A6897" s="47">
        <v>45791.34842592593</v>
      </c>
      <c r="B6897" s="46">
        <v>10340.0</v>
      </c>
      <c r="C6897" s="48" t="s">
        <v>4928</v>
      </c>
      <c r="D6897" s="48"/>
    </row>
    <row r="6898">
      <c r="A6898" s="47">
        <v>45791.35061342592</v>
      </c>
      <c r="B6898" s="46">
        <v>10640.0</v>
      </c>
      <c r="C6898" s="48" t="s">
        <v>4929</v>
      </c>
      <c r="D6898" s="48"/>
    </row>
    <row r="6899">
      <c r="A6899" s="47">
        <v>45791.35502314815</v>
      </c>
      <c r="B6899" s="46">
        <v>3600.0</v>
      </c>
      <c r="C6899" s="48" t="s">
        <v>4017</v>
      </c>
      <c r="D6899" s="48"/>
    </row>
    <row r="6900">
      <c r="A6900" s="47">
        <v>45791.35686342593</v>
      </c>
      <c r="B6900" s="46">
        <v>32080.0</v>
      </c>
      <c r="C6900" s="46"/>
      <c r="D6900" s="46"/>
    </row>
    <row r="6901">
      <c r="A6901" s="47">
        <v>45791.35700231481</v>
      </c>
      <c r="B6901" s="46">
        <v>9660.0</v>
      </c>
      <c r="C6901" s="46"/>
      <c r="D6901" s="46"/>
    </row>
    <row r="6902">
      <c r="A6902" s="47">
        <v>45791.36859953704</v>
      </c>
      <c r="B6902" s="46">
        <v>10680.0</v>
      </c>
      <c r="C6902" s="46"/>
      <c r="D6902" s="46"/>
    </row>
    <row r="6903">
      <c r="A6903" s="47">
        <v>45791.37474537037</v>
      </c>
      <c r="B6903" s="46">
        <v>12040.0</v>
      </c>
      <c r="C6903" s="48" t="s">
        <v>4930</v>
      </c>
      <c r="D6903" s="48"/>
    </row>
    <row r="6904">
      <c r="A6904" s="47">
        <v>45791.378645833334</v>
      </c>
      <c r="B6904" s="46">
        <v>10320.0</v>
      </c>
      <c r="C6904" s="46"/>
      <c r="D6904" s="46"/>
    </row>
    <row r="6905">
      <c r="A6905" s="47">
        <v>45791.38282407408</v>
      </c>
      <c r="B6905" s="46">
        <v>13760.0</v>
      </c>
      <c r="C6905" s="48" t="s">
        <v>4931</v>
      </c>
      <c r="D6905" s="48"/>
    </row>
    <row r="6906">
      <c r="A6906" s="47">
        <v>45791.39020833333</v>
      </c>
      <c r="B6906" s="46">
        <v>35200.0</v>
      </c>
      <c r="C6906" s="48" t="s">
        <v>4128</v>
      </c>
      <c r="D6906" s="48"/>
    </row>
    <row r="6907">
      <c r="A6907" s="47">
        <v>45791.39230324074</v>
      </c>
      <c r="B6907" s="46">
        <v>10060.0</v>
      </c>
      <c r="C6907" s="46"/>
      <c r="D6907" s="46"/>
    </row>
    <row r="6908">
      <c r="A6908" s="47">
        <v>45791.39439814815</v>
      </c>
      <c r="B6908" s="46">
        <v>3600.0</v>
      </c>
      <c r="C6908" s="48" t="s">
        <v>4129</v>
      </c>
      <c r="D6908" s="48"/>
    </row>
    <row r="6909">
      <c r="A6909" s="47">
        <v>45791.39649305555</v>
      </c>
      <c r="B6909" s="46">
        <v>13300.0</v>
      </c>
      <c r="C6909" s="46"/>
      <c r="D6909" s="46"/>
    </row>
    <row r="6910">
      <c r="A6910" s="47">
        <v>45791.399930555555</v>
      </c>
      <c r="B6910" s="46">
        <v>2580.0</v>
      </c>
      <c r="C6910" s="46"/>
      <c r="D6910" s="46"/>
    </row>
    <row r="6911">
      <c r="A6911" s="47">
        <v>45791.403657407405</v>
      </c>
      <c r="B6911" s="46">
        <v>2580.0</v>
      </c>
      <c r="C6911" s="46"/>
      <c r="D6911" s="46"/>
    </row>
    <row r="6912">
      <c r="A6912" s="47">
        <v>45791.40541666667</v>
      </c>
      <c r="B6912" s="46">
        <v>2580.0</v>
      </c>
      <c r="C6912" s="48" t="s">
        <v>4129</v>
      </c>
      <c r="D6912" s="48"/>
    </row>
    <row r="6913">
      <c r="A6913" s="47">
        <v>45791.40887731482</v>
      </c>
      <c r="B6913" s="46">
        <v>11820.0</v>
      </c>
      <c r="C6913" s="48" t="s">
        <v>4932</v>
      </c>
      <c r="D6913" s="48"/>
    </row>
    <row r="6914">
      <c r="A6914" s="47">
        <v>45791.41018518519</v>
      </c>
      <c r="B6914" s="46">
        <v>2460.0</v>
      </c>
      <c r="C6914" s="46"/>
      <c r="D6914" s="46"/>
    </row>
    <row r="6915">
      <c r="A6915" s="47">
        <v>45791.416238425925</v>
      </c>
      <c r="B6915" s="46">
        <v>32740.0</v>
      </c>
      <c r="C6915" s="46"/>
      <c r="D6915" s="46"/>
    </row>
    <row r="6916">
      <c r="A6916" s="47">
        <v>45791.41844907407</v>
      </c>
      <c r="B6916" s="46">
        <v>10040.0</v>
      </c>
      <c r="C6916" s="46"/>
      <c r="D6916" s="46"/>
    </row>
    <row r="6917">
      <c r="A6917" s="47">
        <v>45791.421898148146</v>
      </c>
      <c r="B6917" s="46">
        <v>10860.0</v>
      </c>
      <c r="C6917" s="48" t="s">
        <v>4049</v>
      </c>
      <c r="D6917" s="48"/>
    </row>
    <row r="6918">
      <c r="A6918" s="47">
        <v>45791.43083333333</v>
      </c>
      <c r="B6918" s="46">
        <v>10400.0</v>
      </c>
      <c r="C6918" s="46"/>
      <c r="D6918" s="46"/>
    </row>
    <row r="6919">
      <c r="A6919" s="47">
        <v>45791.435381944444</v>
      </c>
      <c r="B6919" s="46">
        <v>11760.0</v>
      </c>
      <c r="C6919" s="48" t="s">
        <v>4933</v>
      </c>
      <c r="D6919" s="48"/>
    </row>
    <row r="6920">
      <c r="A6920" s="47">
        <v>45791.442557870374</v>
      </c>
      <c r="B6920" s="46">
        <v>13120.0</v>
      </c>
      <c r="C6920" s="48" t="s">
        <v>4934</v>
      </c>
      <c r="D6920" s="48"/>
    </row>
    <row r="6921">
      <c r="A6921" s="47">
        <v>45791.444606481484</v>
      </c>
      <c r="B6921" s="46">
        <v>9860.0</v>
      </c>
      <c r="C6921" s="46"/>
      <c r="D6921" s="46"/>
    </row>
    <row r="6922">
      <c r="A6922" s="47">
        <v>45791.450833333336</v>
      </c>
      <c r="B6922" s="46">
        <v>13300.0</v>
      </c>
      <c r="C6922" s="46"/>
      <c r="D6922" s="46"/>
    </row>
    <row r="6923">
      <c r="A6923" s="47">
        <v>45791.454097222224</v>
      </c>
      <c r="B6923" s="46">
        <v>10320.0</v>
      </c>
      <c r="C6923" s="46"/>
      <c r="D6923" s="46"/>
    </row>
    <row r="6924">
      <c r="A6924" s="47">
        <v>45791.45952546296</v>
      </c>
      <c r="B6924" s="46">
        <v>2920.0</v>
      </c>
      <c r="C6924" s="48" t="s">
        <v>744</v>
      </c>
      <c r="D6924" s="48"/>
    </row>
    <row r="6925">
      <c r="A6925" s="47">
        <v>45791.46068287037</v>
      </c>
      <c r="B6925" s="46">
        <v>32540.0</v>
      </c>
      <c r="C6925" s="46"/>
      <c r="D6925" s="46"/>
    </row>
    <row r="6926">
      <c r="A6926" s="47">
        <v>45791.46233796296</v>
      </c>
      <c r="B6926" s="46">
        <v>2600.0</v>
      </c>
      <c r="C6926" s="46"/>
      <c r="D6926" s="46"/>
    </row>
    <row r="6927">
      <c r="A6927" s="47">
        <v>45791.47498842593</v>
      </c>
      <c r="B6927" s="46">
        <v>14400.0</v>
      </c>
      <c r="C6927" s="48" t="s">
        <v>4935</v>
      </c>
      <c r="D6927" s="48"/>
    </row>
    <row r="6928">
      <c r="A6928" s="47">
        <v>45791.48773148148</v>
      </c>
      <c r="B6928" s="46">
        <v>2740.0</v>
      </c>
      <c r="C6928" s="48" t="s">
        <v>4936</v>
      </c>
      <c r="D6928" s="48"/>
    </row>
    <row r="6929">
      <c r="A6929" s="47">
        <v>45791.50313657407</v>
      </c>
      <c r="B6929" s="46">
        <v>10940.0</v>
      </c>
      <c r="C6929" s="48" t="s">
        <v>4937</v>
      </c>
      <c r="D6929" s="48"/>
    </row>
    <row r="6930">
      <c r="A6930" s="47">
        <v>45791.503333333334</v>
      </c>
      <c r="B6930" s="46">
        <v>13300.0</v>
      </c>
      <c r="C6930" s="46"/>
      <c r="D6930" s="46"/>
    </row>
    <row r="6931">
      <c r="A6931" s="47">
        <v>45791.5056712963</v>
      </c>
      <c r="B6931" s="46">
        <v>2000.0</v>
      </c>
      <c r="C6931" s="48" t="s">
        <v>4936</v>
      </c>
      <c r="D6931" s="48"/>
    </row>
    <row r="6932">
      <c r="A6932" s="47">
        <v>45791.51224537037</v>
      </c>
      <c r="B6932" s="46">
        <v>13380.0</v>
      </c>
      <c r="C6932" s="46"/>
      <c r="D6932" s="46"/>
    </row>
    <row r="6933">
      <c r="A6933" s="47">
        <v>45791.51521990741</v>
      </c>
      <c r="B6933" s="46">
        <v>11600.0</v>
      </c>
      <c r="C6933" s="48" t="s">
        <v>4938</v>
      </c>
      <c r="D6933" s="48"/>
    </row>
    <row r="6934">
      <c r="A6934" s="47">
        <v>45791.51666666667</v>
      </c>
      <c r="B6934" s="46">
        <v>9340.0</v>
      </c>
      <c r="C6934" s="46"/>
      <c r="D6934" s="46"/>
    </row>
    <row r="6935">
      <c r="A6935" s="47">
        <v>45791.54640046296</v>
      </c>
      <c r="B6935" s="46">
        <v>4500.0</v>
      </c>
      <c r="C6935" s="46"/>
      <c r="D6935" s="46"/>
    </row>
    <row r="6936">
      <c r="A6936" s="47">
        <v>45791.54666666667</v>
      </c>
      <c r="B6936" s="46">
        <v>3480.0</v>
      </c>
      <c r="C6936" s="46"/>
      <c r="D6936" s="46"/>
    </row>
    <row r="6937">
      <c r="A6937" s="47">
        <v>45791.547488425924</v>
      </c>
      <c r="B6937" s="46">
        <v>3460.0</v>
      </c>
      <c r="C6937" s="46"/>
      <c r="D6937" s="46"/>
    </row>
    <row r="6938">
      <c r="A6938" s="47">
        <v>45791.550416666665</v>
      </c>
      <c r="B6938" s="46">
        <v>9460.0</v>
      </c>
      <c r="C6938" s="46"/>
      <c r="D6938" s="46"/>
    </row>
    <row r="6939">
      <c r="A6939" s="47">
        <v>45791.552928240744</v>
      </c>
      <c r="B6939" s="46">
        <v>33160.0</v>
      </c>
      <c r="C6939" s="46"/>
      <c r="D6939" s="46"/>
    </row>
    <row r="6940">
      <c r="A6940" s="47">
        <v>45791.55836805556</v>
      </c>
      <c r="B6940" s="46">
        <v>9860.0</v>
      </c>
      <c r="C6940" s="46"/>
      <c r="D6940" s="46"/>
    </row>
    <row r="6941">
      <c r="A6941" s="47">
        <v>45791.56375</v>
      </c>
      <c r="B6941" s="46">
        <v>3500.0</v>
      </c>
      <c r="C6941" s="48" t="s">
        <v>4017</v>
      </c>
      <c r="D6941" s="48"/>
    </row>
    <row r="6942">
      <c r="A6942" s="47">
        <v>45791.56400462963</v>
      </c>
      <c r="B6942" s="46">
        <v>2340.0</v>
      </c>
      <c r="C6942" s="48" t="s">
        <v>3999</v>
      </c>
      <c r="D6942" s="48"/>
    </row>
    <row r="6943">
      <c r="A6943" s="47">
        <v>45791.567037037035</v>
      </c>
      <c r="B6943" s="46">
        <v>10380.0</v>
      </c>
      <c r="C6943" s="48" t="s">
        <v>4939</v>
      </c>
      <c r="D6943" s="48"/>
    </row>
    <row r="6944">
      <c r="A6944" s="47">
        <v>45791.56978009259</v>
      </c>
      <c r="B6944" s="46">
        <v>2120.0</v>
      </c>
      <c r="C6944" s="48" t="s">
        <v>3999</v>
      </c>
      <c r="D6944" s="48"/>
    </row>
    <row r="6945">
      <c r="A6945" s="47">
        <v>45791.57383101852</v>
      </c>
      <c r="B6945" s="46">
        <v>9360.0</v>
      </c>
      <c r="C6945" s="46"/>
      <c r="D6945" s="46"/>
    </row>
    <row r="6946">
      <c r="A6946" s="47">
        <v>45791.575219907405</v>
      </c>
      <c r="B6946" s="46">
        <v>2640.0</v>
      </c>
      <c r="C6946" s="48" t="s">
        <v>4017</v>
      </c>
      <c r="D6946" s="48"/>
    </row>
    <row r="6947">
      <c r="A6947" s="47">
        <v>45791.58645833333</v>
      </c>
      <c r="B6947" s="46">
        <v>13260.0</v>
      </c>
      <c r="C6947" s="48" t="s">
        <v>4640</v>
      </c>
      <c r="D6947" s="48"/>
    </row>
    <row r="6948">
      <c r="A6948" s="47">
        <v>45791.59392361111</v>
      </c>
      <c r="B6948" s="46">
        <v>13380.0</v>
      </c>
      <c r="C6948" s="46"/>
      <c r="D6948" s="46"/>
    </row>
    <row r="6949">
      <c r="A6949" s="47">
        <v>45791.59494212963</v>
      </c>
      <c r="B6949" s="46">
        <v>9480.0</v>
      </c>
      <c r="C6949" s="46"/>
      <c r="D6949" s="46"/>
    </row>
    <row r="6950">
      <c r="A6950" s="47">
        <v>45791.602951388886</v>
      </c>
      <c r="B6950" s="46">
        <v>32620.0</v>
      </c>
      <c r="C6950" s="46"/>
      <c r="D6950" s="46"/>
    </row>
    <row r="6951">
      <c r="A6951" s="47">
        <v>45791.6225</v>
      </c>
      <c r="B6951" s="46">
        <v>3960.0</v>
      </c>
      <c r="C6951" s="46"/>
      <c r="D6951" s="46"/>
    </row>
    <row r="6952">
      <c r="A6952" s="47">
        <v>45791.62513888889</v>
      </c>
      <c r="B6952" s="46">
        <v>11000.0</v>
      </c>
      <c r="C6952" s="46"/>
      <c r="D6952" s="46"/>
    </row>
    <row r="6953">
      <c r="A6953" s="47">
        <v>45791.62571759259</v>
      </c>
      <c r="B6953" s="46">
        <v>11620.0</v>
      </c>
      <c r="C6953" s="46"/>
      <c r="D6953" s="46"/>
    </row>
    <row r="6954">
      <c r="A6954" s="47">
        <v>45791.631215277775</v>
      </c>
      <c r="B6954" s="46">
        <v>15800.0</v>
      </c>
      <c r="C6954" s="48" t="s">
        <v>4940</v>
      </c>
      <c r="D6954" s="48"/>
    </row>
    <row r="6955">
      <c r="A6955" s="47">
        <v>45791.63149305555</v>
      </c>
      <c r="B6955" s="46">
        <v>9320.0</v>
      </c>
      <c r="C6955" s="46"/>
      <c r="D6955" s="46"/>
    </row>
    <row r="6956">
      <c r="A6956" s="47">
        <v>45791.63371527778</v>
      </c>
      <c r="B6956" s="46">
        <v>9300.0</v>
      </c>
      <c r="C6956" s="46"/>
      <c r="D6956" s="46"/>
    </row>
    <row r="6957">
      <c r="A6957" s="47">
        <v>45791.642118055555</v>
      </c>
      <c r="B6957" s="46">
        <v>9440.0</v>
      </c>
      <c r="C6957" s="46"/>
      <c r="D6957" s="46"/>
    </row>
    <row r="6958">
      <c r="A6958" s="47">
        <v>45791.642916666664</v>
      </c>
      <c r="B6958" s="46">
        <v>3080.0</v>
      </c>
      <c r="C6958" s="46"/>
      <c r="D6958" s="46"/>
    </row>
    <row r="6959">
      <c r="A6959" s="47">
        <v>45791.643796296295</v>
      </c>
      <c r="B6959" s="46">
        <v>13380.0</v>
      </c>
      <c r="C6959" s="46"/>
      <c r="D6959" s="46"/>
    </row>
    <row r="6960">
      <c r="A6960" s="47">
        <v>45791.65248842593</v>
      </c>
      <c r="B6960" s="46">
        <v>12000.0</v>
      </c>
      <c r="C6960" s="48" t="s">
        <v>4537</v>
      </c>
      <c r="D6960" s="48"/>
    </row>
    <row r="6961">
      <c r="A6961" s="47">
        <v>45791.65792824074</v>
      </c>
      <c r="B6961" s="46">
        <v>3860.0</v>
      </c>
      <c r="C6961" s="46"/>
      <c r="D6961" s="46"/>
    </row>
    <row r="6962">
      <c r="A6962" s="47">
        <v>45791.661574074074</v>
      </c>
      <c r="B6962" s="46">
        <v>3140.0</v>
      </c>
      <c r="C6962" s="48" t="s">
        <v>3991</v>
      </c>
      <c r="D6962" s="48"/>
    </row>
    <row r="6963">
      <c r="A6963" s="47">
        <v>45791.6643287037</v>
      </c>
      <c r="B6963" s="46">
        <v>21420.0</v>
      </c>
      <c r="C6963" s="46"/>
      <c r="D6963" s="46"/>
    </row>
    <row r="6964">
      <c r="A6964" s="47">
        <v>45791.66564814815</v>
      </c>
      <c r="B6964" s="46">
        <v>3020.0</v>
      </c>
      <c r="C6964" s="46"/>
      <c r="D6964" s="46"/>
    </row>
    <row r="6965">
      <c r="A6965" s="47">
        <v>45791.66706018519</v>
      </c>
      <c r="B6965" s="46">
        <v>2800.0</v>
      </c>
      <c r="C6965" s="46"/>
      <c r="D6965" s="46"/>
    </row>
    <row r="6966">
      <c r="A6966" s="47">
        <v>45791.684652777774</v>
      </c>
      <c r="B6966" s="46">
        <v>3840.0</v>
      </c>
      <c r="C6966" s="46"/>
      <c r="D6966" s="46"/>
    </row>
    <row r="6967">
      <c r="A6967" s="47">
        <v>45791.69461805555</v>
      </c>
      <c r="B6967" s="46">
        <v>3100.0</v>
      </c>
      <c r="C6967" s="46"/>
      <c r="D6967" s="46"/>
    </row>
    <row r="6968">
      <c r="A6968" s="47">
        <v>45791.69734953704</v>
      </c>
      <c r="B6968" s="46">
        <v>2720.0</v>
      </c>
      <c r="C6968" s="46"/>
      <c r="D6968" s="46"/>
    </row>
    <row r="6969">
      <c r="A6969" s="47">
        <v>45791.69986111111</v>
      </c>
      <c r="B6969" s="46">
        <v>12520.0</v>
      </c>
      <c r="C6969" s="48" t="s">
        <v>4401</v>
      </c>
      <c r="D6969" s="48"/>
    </row>
    <row r="6970">
      <c r="A6970" s="47">
        <v>45791.70517361111</v>
      </c>
      <c r="B6970" s="46">
        <v>16580.0</v>
      </c>
      <c r="C6970" s="46"/>
      <c r="D6970" s="46"/>
    </row>
    <row r="6971">
      <c r="A6971" s="47">
        <v>45791.70805555556</v>
      </c>
      <c r="B6971" s="46">
        <v>10440.0</v>
      </c>
      <c r="C6971" s="48" t="s">
        <v>4729</v>
      </c>
      <c r="D6971" s="48"/>
    </row>
    <row r="6972">
      <c r="A6972" s="47">
        <v>45792.29074074074</v>
      </c>
      <c r="B6972" s="46">
        <v>32760.0</v>
      </c>
      <c r="C6972" s="46"/>
      <c r="D6972" s="46"/>
    </row>
    <row r="6973">
      <c r="A6973" s="47">
        <v>45792.2908912037</v>
      </c>
      <c r="B6973" s="46">
        <v>8760.0</v>
      </c>
      <c r="C6973" s="46"/>
      <c r="D6973" s="46"/>
    </row>
    <row r="6974">
      <c r="A6974" s="47">
        <v>45792.293657407405</v>
      </c>
      <c r="B6974" s="46">
        <v>10560.0</v>
      </c>
      <c r="C6974" s="46"/>
      <c r="D6974" s="46"/>
    </row>
    <row r="6975">
      <c r="A6975" s="47">
        <v>45792.32884259259</v>
      </c>
      <c r="B6975" s="46">
        <v>2700.0</v>
      </c>
      <c r="C6975" s="46"/>
      <c r="D6975" s="46"/>
    </row>
    <row r="6976">
      <c r="A6976" s="47">
        <v>45792.33267361111</v>
      </c>
      <c r="B6976" s="46">
        <v>10820.0</v>
      </c>
      <c r="C6976" s="48" t="s">
        <v>4560</v>
      </c>
      <c r="D6976" s="48"/>
    </row>
    <row r="6977">
      <c r="A6977" s="47">
        <v>45792.33280092593</v>
      </c>
      <c r="B6977" s="46">
        <v>2960.0</v>
      </c>
      <c r="C6977" s="46"/>
      <c r="D6977" s="46"/>
    </row>
    <row r="6978">
      <c r="A6978" s="47">
        <v>45792.33641203704</v>
      </c>
      <c r="B6978" s="46">
        <v>10660.0</v>
      </c>
      <c r="C6978" s="48" t="s">
        <v>4805</v>
      </c>
      <c r="D6978" s="48"/>
    </row>
    <row r="6979">
      <c r="A6979" s="47">
        <v>45792.341631944444</v>
      </c>
      <c r="B6979" s="46">
        <v>10380.0</v>
      </c>
      <c r="C6979" s="46"/>
      <c r="D6979" s="46"/>
    </row>
    <row r="6980">
      <c r="A6980" s="47">
        <v>45792.345983796295</v>
      </c>
      <c r="B6980" s="46">
        <v>9880.0</v>
      </c>
      <c r="C6980" s="46"/>
      <c r="D6980" s="46"/>
    </row>
    <row r="6981">
      <c r="A6981" s="47">
        <v>45792.34767361111</v>
      </c>
      <c r="B6981" s="46">
        <v>4020.0</v>
      </c>
      <c r="C6981" s="48" t="s">
        <v>4017</v>
      </c>
      <c r="D6981" s="48"/>
    </row>
    <row r="6982">
      <c r="A6982" s="47">
        <v>45792.353113425925</v>
      </c>
      <c r="B6982" s="46">
        <v>2560.0</v>
      </c>
      <c r="C6982" s="46"/>
      <c r="D6982" s="46"/>
    </row>
    <row r="6983">
      <c r="A6983" s="47">
        <v>45792.35481481482</v>
      </c>
      <c r="B6983" s="46">
        <v>2720.0</v>
      </c>
      <c r="C6983" s="46"/>
      <c r="D6983" s="46"/>
    </row>
    <row r="6984">
      <c r="A6984" s="47">
        <v>45792.366215277776</v>
      </c>
      <c r="B6984" s="46">
        <v>16940.0</v>
      </c>
      <c r="C6984" s="46"/>
      <c r="D6984" s="46"/>
    </row>
    <row r="6985">
      <c r="A6985" s="47">
        <v>45792.36685185185</v>
      </c>
      <c r="B6985" s="46">
        <v>16940.0</v>
      </c>
      <c r="C6985" s="46"/>
      <c r="D6985" s="46"/>
    </row>
    <row r="6986">
      <c r="A6986" s="47">
        <v>45792.36785879629</v>
      </c>
      <c r="B6986" s="46">
        <v>23700.0</v>
      </c>
      <c r="C6986" s="46"/>
      <c r="D6986" s="46"/>
    </row>
    <row r="6987">
      <c r="A6987" s="47">
        <v>45792.37405092592</v>
      </c>
      <c r="B6987" s="46">
        <v>2820.0</v>
      </c>
      <c r="C6987" s="48" t="s">
        <v>4017</v>
      </c>
      <c r="D6987" s="48"/>
    </row>
    <row r="6988">
      <c r="A6988" s="47">
        <v>45792.37609953704</v>
      </c>
      <c r="B6988" s="46">
        <v>3640.0</v>
      </c>
      <c r="C6988" s="48" t="s">
        <v>4877</v>
      </c>
      <c r="D6988" s="48"/>
    </row>
    <row r="6989">
      <c r="A6989" s="47">
        <v>45792.38056712963</v>
      </c>
      <c r="B6989" s="46">
        <v>3360.0</v>
      </c>
      <c r="C6989" s="48" t="s">
        <v>4031</v>
      </c>
      <c r="D6989" s="48"/>
    </row>
    <row r="6990">
      <c r="A6990" s="47">
        <v>45792.388240740744</v>
      </c>
      <c r="B6990" s="46">
        <v>9900.0</v>
      </c>
      <c r="C6990" s="48" t="s">
        <v>4941</v>
      </c>
      <c r="D6990" s="48"/>
    </row>
    <row r="6991">
      <c r="A6991" s="47">
        <v>45792.3887962963</v>
      </c>
      <c r="B6991" s="46">
        <v>2820.0</v>
      </c>
      <c r="C6991" s="48" t="s">
        <v>4877</v>
      </c>
      <c r="D6991" s="48"/>
    </row>
    <row r="6992">
      <c r="A6992" s="47">
        <v>45792.400659722225</v>
      </c>
      <c r="B6992" s="46">
        <v>9920.0</v>
      </c>
      <c r="C6992" s="46"/>
      <c r="D6992" s="46"/>
    </row>
    <row r="6993">
      <c r="A6993" s="47">
        <v>45792.40087962963</v>
      </c>
      <c r="B6993" s="46">
        <v>2540.0</v>
      </c>
      <c r="C6993" s="48" t="s">
        <v>4031</v>
      </c>
      <c r="D6993" s="48"/>
    </row>
    <row r="6994">
      <c r="A6994" s="47">
        <v>45792.404861111114</v>
      </c>
      <c r="B6994" s="46">
        <v>2800.0</v>
      </c>
      <c r="C6994" s="48" t="s">
        <v>3980</v>
      </c>
      <c r="D6994" s="48"/>
    </row>
    <row r="6995">
      <c r="A6995" s="47">
        <v>45792.410775462966</v>
      </c>
      <c r="B6995" s="46">
        <v>2320.0</v>
      </c>
      <c r="C6995" s="48" t="s">
        <v>3980</v>
      </c>
      <c r="D6995" s="48"/>
    </row>
    <row r="6996">
      <c r="A6996" s="47">
        <v>45792.41841435185</v>
      </c>
      <c r="B6996" s="46">
        <v>16520.0</v>
      </c>
      <c r="C6996" s="46"/>
      <c r="D6996" s="46"/>
    </row>
    <row r="6997">
      <c r="A6997" s="47">
        <v>45792.43680555555</v>
      </c>
      <c r="B6997" s="46">
        <v>13640.0</v>
      </c>
      <c r="C6997" s="46"/>
      <c r="D6997" s="46"/>
    </row>
    <row r="6998">
      <c r="A6998" s="47">
        <v>45792.44364583334</v>
      </c>
      <c r="B6998" s="46">
        <v>10960.0</v>
      </c>
      <c r="C6998" s="48" t="s">
        <v>4942</v>
      </c>
      <c r="D6998" s="48"/>
    </row>
    <row r="6999">
      <c r="A6999" s="47">
        <v>45792.4500462963</v>
      </c>
      <c r="B6999" s="46">
        <v>3700.0</v>
      </c>
      <c r="C6999" s="48" t="s">
        <v>4877</v>
      </c>
      <c r="D6999" s="48"/>
    </row>
    <row r="7000">
      <c r="A7000" s="47">
        <v>45792.45680555556</v>
      </c>
      <c r="B7000" s="46">
        <v>9040.0</v>
      </c>
      <c r="C7000" s="46"/>
      <c r="D7000" s="46"/>
    </row>
    <row r="7001">
      <c r="A7001" s="47">
        <v>45792.45922453704</v>
      </c>
      <c r="B7001" s="46">
        <v>4540.0</v>
      </c>
      <c r="C7001" s="46"/>
      <c r="D7001" s="46"/>
    </row>
    <row r="7002">
      <c r="A7002" s="47">
        <v>45792.46171296296</v>
      </c>
      <c r="B7002" s="46">
        <v>2840.0</v>
      </c>
      <c r="C7002" s="48" t="s">
        <v>4877</v>
      </c>
      <c r="D7002" s="48"/>
    </row>
    <row r="7003">
      <c r="A7003" s="47">
        <v>45792.47607638889</v>
      </c>
      <c r="B7003" s="46">
        <v>15180.0</v>
      </c>
      <c r="C7003" s="48" t="s">
        <v>4919</v>
      </c>
      <c r="D7003" s="48"/>
    </row>
    <row r="7004">
      <c r="A7004" s="47">
        <v>45792.48094907407</v>
      </c>
      <c r="B7004" s="46">
        <v>9920.0</v>
      </c>
      <c r="C7004" s="46"/>
      <c r="D7004" s="46"/>
    </row>
    <row r="7005">
      <c r="A7005" s="47">
        <v>45792.49542824074</v>
      </c>
      <c r="B7005" s="46">
        <v>3640.0</v>
      </c>
      <c r="C7005" s="46"/>
      <c r="D7005" s="46"/>
    </row>
    <row r="7006">
      <c r="A7006" s="47">
        <v>45792.4959375</v>
      </c>
      <c r="B7006" s="46">
        <v>3640.0</v>
      </c>
      <c r="C7006" s="46"/>
      <c r="D7006" s="46"/>
    </row>
    <row r="7007">
      <c r="A7007" s="47">
        <v>45792.49721064815</v>
      </c>
      <c r="B7007" s="46">
        <v>16480.0</v>
      </c>
      <c r="C7007" s="46"/>
      <c r="D7007" s="46"/>
    </row>
    <row r="7008">
      <c r="A7008" s="47">
        <v>45792.499502314815</v>
      </c>
      <c r="B7008" s="46">
        <v>2740.0</v>
      </c>
      <c r="C7008" s="46"/>
      <c r="D7008" s="46"/>
    </row>
    <row r="7009">
      <c r="A7009" s="47">
        <v>45792.50431712963</v>
      </c>
      <c r="B7009" s="46">
        <v>3740.0</v>
      </c>
      <c r="C7009" s="48" t="s">
        <v>4877</v>
      </c>
      <c r="D7009" s="48"/>
    </row>
    <row r="7010">
      <c r="A7010" s="47">
        <v>45792.50861111111</v>
      </c>
      <c r="B7010" s="46">
        <v>10120.0</v>
      </c>
      <c r="C7010" s="46"/>
      <c r="D7010" s="46"/>
    </row>
    <row r="7011">
      <c r="A7011" s="47">
        <v>45792.51021990741</v>
      </c>
      <c r="B7011" s="46">
        <v>3840.0</v>
      </c>
      <c r="C7011" s="48" t="s">
        <v>744</v>
      </c>
      <c r="D7011" s="48"/>
    </row>
    <row r="7012">
      <c r="A7012" s="47">
        <v>45792.513125</v>
      </c>
      <c r="B7012" s="46">
        <v>3780.0</v>
      </c>
      <c r="C7012" s="48" t="s">
        <v>744</v>
      </c>
      <c r="D7012" s="48"/>
    </row>
    <row r="7013">
      <c r="A7013" s="47">
        <v>45792.516493055555</v>
      </c>
      <c r="B7013" s="46">
        <v>2820.0</v>
      </c>
      <c r="C7013" s="48" t="s">
        <v>4877</v>
      </c>
      <c r="D7013" s="48"/>
    </row>
    <row r="7014">
      <c r="A7014" s="47">
        <v>45792.52332175926</v>
      </c>
      <c r="B7014" s="46">
        <v>18880.0</v>
      </c>
      <c r="C7014" s="48" t="s">
        <v>4128</v>
      </c>
      <c r="D7014" s="48"/>
    </row>
    <row r="7015">
      <c r="A7015" s="47">
        <v>45792.52373842592</v>
      </c>
      <c r="B7015" s="46">
        <v>2880.0</v>
      </c>
      <c r="C7015" s="48" t="s">
        <v>4138</v>
      </c>
      <c r="D7015" s="48"/>
    </row>
    <row r="7016">
      <c r="A7016" s="47">
        <v>45792.52887731481</v>
      </c>
      <c r="B7016" s="46">
        <v>2760.0</v>
      </c>
      <c r="C7016" s="48" t="s">
        <v>4138</v>
      </c>
      <c r="D7016" s="48"/>
    </row>
    <row r="7017">
      <c r="A7017" s="47">
        <v>45792.54688657408</v>
      </c>
      <c r="B7017" s="46">
        <v>13140.0</v>
      </c>
      <c r="C7017" s="46"/>
      <c r="D7017" s="46"/>
    </row>
    <row r="7018">
      <c r="A7018" s="47">
        <v>45792.55019675926</v>
      </c>
      <c r="B7018" s="46">
        <v>9300.0</v>
      </c>
      <c r="C7018" s="46"/>
      <c r="D7018" s="46"/>
    </row>
    <row r="7019">
      <c r="A7019" s="47">
        <v>45792.551354166666</v>
      </c>
      <c r="B7019" s="46">
        <v>13760.0</v>
      </c>
      <c r="C7019" s="46"/>
      <c r="D7019" s="46"/>
    </row>
    <row r="7020">
      <c r="A7020" s="47">
        <v>45792.55415509259</v>
      </c>
      <c r="B7020" s="46">
        <v>9380.0</v>
      </c>
      <c r="C7020" s="46"/>
      <c r="D7020" s="46"/>
    </row>
    <row r="7021">
      <c r="A7021" s="47">
        <v>45792.56579861111</v>
      </c>
      <c r="B7021" s="46">
        <v>4320.0</v>
      </c>
      <c r="C7021" s="48" t="s">
        <v>4943</v>
      </c>
      <c r="D7021" s="48"/>
    </row>
    <row r="7022">
      <c r="A7022" s="47">
        <v>45792.57059027778</v>
      </c>
      <c r="B7022" s="46">
        <v>2300.0</v>
      </c>
      <c r="C7022" s="48" t="s">
        <v>4943</v>
      </c>
      <c r="D7022" s="48"/>
    </row>
    <row r="7023">
      <c r="A7023" s="47">
        <v>45792.57267361111</v>
      </c>
      <c r="B7023" s="46">
        <v>36580.0</v>
      </c>
      <c r="C7023" s="48" t="s">
        <v>4128</v>
      </c>
      <c r="D7023" s="48"/>
    </row>
    <row r="7024">
      <c r="A7024" s="47">
        <v>45792.57524305556</v>
      </c>
      <c r="B7024" s="46">
        <v>9320.0</v>
      </c>
      <c r="C7024" s="46"/>
      <c r="D7024" s="46"/>
    </row>
    <row r="7025">
      <c r="A7025" s="47">
        <v>45792.58125</v>
      </c>
      <c r="B7025" s="46">
        <v>9900.0</v>
      </c>
      <c r="C7025" s="46"/>
      <c r="D7025" s="46"/>
    </row>
    <row r="7026">
      <c r="A7026" s="47">
        <v>45792.582037037035</v>
      </c>
      <c r="B7026" s="46">
        <v>3300.0</v>
      </c>
      <c r="C7026" s="46"/>
      <c r="D7026" s="46"/>
    </row>
    <row r="7027">
      <c r="A7027" s="47">
        <v>45792.585810185185</v>
      </c>
      <c r="B7027" s="46">
        <v>2760.0</v>
      </c>
      <c r="C7027" s="46"/>
      <c r="D7027" s="46"/>
    </row>
    <row r="7028">
      <c r="A7028" s="47">
        <v>45792.58920138889</v>
      </c>
      <c r="B7028" s="46">
        <v>3200.0</v>
      </c>
      <c r="C7028" s="46"/>
      <c r="D7028" s="46"/>
    </row>
    <row r="7029">
      <c r="A7029" s="47">
        <v>45792.60144675926</v>
      </c>
      <c r="B7029" s="46">
        <v>17420.0</v>
      </c>
      <c r="C7029" s="46"/>
      <c r="D7029" s="46"/>
    </row>
    <row r="7030">
      <c r="A7030" s="47">
        <v>45792.60804398148</v>
      </c>
      <c r="B7030" s="46">
        <v>13740.0</v>
      </c>
      <c r="C7030" s="46"/>
      <c r="D7030" s="46"/>
    </row>
    <row r="7031">
      <c r="A7031" s="47">
        <v>45792.61019675926</v>
      </c>
      <c r="B7031" s="46">
        <v>17360.0</v>
      </c>
      <c r="C7031" s="48" t="s">
        <v>4944</v>
      </c>
      <c r="D7031" s="48"/>
    </row>
    <row r="7032">
      <c r="A7032" s="47">
        <v>45792.62541666667</v>
      </c>
      <c r="B7032" s="46">
        <v>9120.0</v>
      </c>
      <c r="C7032" s="46"/>
      <c r="D7032" s="46"/>
    </row>
    <row r="7033">
      <c r="A7033" s="47">
        <v>45792.62627314815</v>
      </c>
      <c r="B7033" s="46">
        <v>2020.0</v>
      </c>
      <c r="C7033" s="46"/>
      <c r="D7033" s="46"/>
    </row>
    <row r="7034">
      <c r="A7034" s="47">
        <v>45792.62846064815</v>
      </c>
      <c r="B7034" s="46">
        <v>1920.0</v>
      </c>
      <c r="C7034" s="46"/>
      <c r="D7034" s="46"/>
    </row>
    <row r="7035">
      <c r="A7035" s="47">
        <v>45792.64229166666</v>
      </c>
      <c r="B7035" s="46">
        <v>13900.0</v>
      </c>
      <c r="C7035" s="46"/>
      <c r="D7035" s="46"/>
    </row>
    <row r="7036">
      <c r="A7036" s="47">
        <v>45792.642905092594</v>
      </c>
      <c r="B7036" s="46">
        <v>3340.0</v>
      </c>
      <c r="C7036" s="46"/>
      <c r="D7036" s="46"/>
    </row>
    <row r="7037">
      <c r="A7037" s="47">
        <v>45792.65356481481</v>
      </c>
      <c r="B7037" s="46">
        <v>10240.0</v>
      </c>
      <c r="C7037" s="46"/>
      <c r="D7037" s="46"/>
    </row>
    <row r="7038">
      <c r="A7038" s="47">
        <v>45792.663125</v>
      </c>
      <c r="B7038" s="46">
        <v>3220.0</v>
      </c>
      <c r="C7038" s="46"/>
      <c r="D7038" s="46"/>
    </row>
    <row r="7039">
      <c r="A7039" s="47">
        <v>45792.6709375</v>
      </c>
      <c r="B7039" s="46">
        <v>10560.0</v>
      </c>
      <c r="C7039" s="48" t="s">
        <v>4945</v>
      </c>
      <c r="D7039" s="48"/>
    </row>
    <row r="7040">
      <c r="A7040" s="47">
        <v>45792.673854166664</v>
      </c>
      <c r="B7040" s="46">
        <v>16160.0</v>
      </c>
      <c r="C7040" s="46"/>
      <c r="D7040" s="46"/>
    </row>
    <row r="7041">
      <c r="A7041" s="47">
        <v>45792.674050925925</v>
      </c>
      <c r="B7041" s="46">
        <v>3540.0</v>
      </c>
      <c r="C7041" s="48" t="s">
        <v>3986</v>
      </c>
      <c r="D7041" s="48"/>
    </row>
    <row r="7042">
      <c r="A7042" s="47">
        <v>45792.681435185186</v>
      </c>
      <c r="B7042" s="46">
        <v>2560.0</v>
      </c>
      <c r="C7042" s="46"/>
      <c r="D7042" s="46"/>
    </row>
    <row r="7043">
      <c r="A7043" s="47">
        <v>45793.28375</v>
      </c>
      <c r="B7043" s="46">
        <v>13060.0</v>
      </c>
      <c r="C7043" s="46"/>
      <c r="D7043" s="46"/>
    </row>
    <row r="7044">
      <c r="A7044" s="47">
        <v>45793.28693287037</v>
      </c>
      <c r="B7044" s="46">
        <v>9520.0</v>
      </c>
      <c r="C7044" s="46"/>
      <c r="D7044" s="46"/>
    </row>
    <row r="7045">
      <c r="A7045" s="47">
        <v>45793.29108796296</v>
      </c>
      <c r="B7045" s="46">
        <v>9880.0</v>
      </c>
      <c r="C7045" s="46"/>
      <c r="D7045" s="46"/>
    </row>
    <row r="7046">
      <c r="A7046" s="47">
        <v>45793.340532407405</v>
      </c>
      <c r="B7046" s="46">
        <v>9860.0</v>
      </c>
      <c r="C7046" s="46"/>
      <c r="D7046" s="46"/>
    </row>
    <row r="7047">
      <c r="A7047" s="47">
        <v>45793.34269675926</v>
      </c>
      <c r="B7047" s="46">
        <v>1920.0</v>
      </c>
      <c r="C7047" s="46"/>
      <c r="D7047" s="46"/>
    </row>
    <row r="7048">
      <c r="A7048" s="47">
        <v>45793.34648148148</v>
      </c>
      <c r="B7048" s="46">
        <v>3060.0</v>
      </c>
      <c r="C7048" s="48" t="s">
        <v>4017</v>
      </c>
      <c r="D7048" s="48"/>
    </row>
    <row r="7049">
      <c r="A7049" s="47">
        <v>45793.348969907405</v>
      </c>
      <c r="B7049" s="46">
        <v>1880.0</v>
      </c>
      <c r="C7049" s="46"/>
      <c r="D7049" s="46"/>
    </row>
    <row r="7050">
      <c r="A7050" s="47">
        <v>45793.350625</v>
      </c>
      <c r="B7050" s="46">
        <v>11280.0</v>
      </c>
      <c r="C7050" s="46"/>
      <c r="D7050" s="46"/>
    </row>
    <row r="7051">
      <c r="A7051" s="47">
        <v>45793.3525</v>
      </c>
      <c r="B7051" s="46">
        <v>9960.0</v>
      </c>
      <c r="C7051" s="46"/>
      <c r="D7051" s="46"/>
    </row>
    <row r="7052">
      <c r="A7052" s="47">
        <v>45793.35459490741</v>
      </c>
      <c r="B7052" s="46">
        <v>10920.0</v>
      </c>
      <c r="C7052" s="48" t="s">
        <v>4946</v>
      </c>
      <c r="D7052" s="48"/>
    </row>
    <row r="7053">
      <c r="A7053" s="47">
        <v>45793.35494212963</v>
      </c>
      <c r="B7053" s="46">
        <v>3040.0</v>
      </c>
      <c r="C7053" s="48" t="s">
        <v>4774</v>
      </c>
      <c r="D7053" s="48"/>
    </row>
    <row r="7054">
      <c r="A7054" s="47">
        <v>45793.356620370374</v>
      </c>
      <c r="B7054" s="46">
        <v>2720.0</v>
      </c>
      <c r="C7054" s="48" t="s">
        <v>4017</v>
      </c>
      <c r="D7054" s="48"/>
    </row>
    <row r="7055">
      <c r="A7055" s="47">
        <v>45793.36172453704</v>
      </c>
      <c r="B7055" s="46">
        <v>10260.0</v>
      </c>
      <c r="C7055" s="46"/>
      <c r="D7055" s="46"/>
    </row>
    <row r="7056">
      <c r="A7056" s="47">
        <v>45793.362280092595</v>
      </c>
      <c r="B7056" s="46">
        <v>2820.0</v>
      </c>
      <c r="C7056" s="48" t="s">
        <v>4774</v>
      </c>
      <c r="D7056" s="48"/>
    </row>
    <row r="7057">
      <c r="A7057" s="47">
        <v>45793.3903125</v>
      </c>
      <c r="B7057" s="46">
        <v>12080.0</v>
      </c>
      <c r="C7057" s="46"/>
      <c r="D7057" s="46"/>
    </row>
    <row r="7058">
      <c r="A7058" s="47">
        <v>45793.39208333333</v>
      </c>
      <c r="B7058" s="46">
        <v>16840.0</v>
      </c>
      <c r="C7058" s="46"/>
      <c r="D7058" s="46"/>
    </row>
    <row r="7059">
      <c r="A7059" s="47">
        <v>45793.398622685185</v>
      </c>
      <c r="B7059" s="46">
        <v>11860.0</v>
      </c>
      <c r="C7059" s="48" t="s">
        <v>4500</v>
      </c>
      <c r="D7059" s="48"/>
    </row>
    <row r="7060">
      <c r="A7060" s="47">
        <v>45793.40453703704</v>
      </c>
      <c r="B7060" s="46">
        <v>10420.0</v>
      </c>
      <c r="C7060" s="46"/>
      <c r="D7060" s="46"/>
    </row>
    <row r="7061">
      <c r="A7061" s="47">
        <v>45793.40940972222</v>
      </c>
      <c r="B7061" s="46">
        <v>13720.0</v>
      </c>
      <c r="C7061" s="46"/>
      <c r="D7061" s="46"/>
    </row>
    <row r="7062">
      <c r="A7062" s="47">
        <v>45793.41898148148</v>
      </c>
      <c r="B7062" s="46">
        <v>10240.0</v>
      </c>
      <c r="C7062" s="48" t="s">
        <v>4084</v>
      </c>
      <c r="D7062" s="48"/>
    </row>
    <row r="7063">
      <c r="A7063" s="47">
        <v>45793.44112268519</v>
      </c>
      <c r="B7063" s="46">
        <v>10780.0</v>
      </c>
      <c r="C7063" s="48" t="s">
        <v>4840</v>
      </c>
      <c r="D7063" s="48"/>
    </row>
    <row r="7064">
      <c r="A7064" s="47">
        <v>45793.4428125</v>
      </c>
      <c r="B7064" s="46">
        <v>10220.0</v>
      </c>
      <c r="C7064" s="46"/>
      <c r="D7064" s="46"/>
    </row>
    <row r="7065">
      <c r="A7065" s="47">
        <v>45793.44534722222</v>
      </c>
      <c r="B7065" s="46">
        <v>9860.0</v>
      </c>
      <c r="C7065" s="46"/>
      <c r="D7065" s="46"/>
    </row>
    <row r="7066">
      <c r="A7066" s="47">
        <v>45793.44605324074</v>
      </c>
      <c r="B7066" s="46">
        <v>20080.0</v>
      </c>
      <c r="C7066" s="48" t="s">
        <v>4504</v>
      </c>
      <c r="D7066" s="48"/>
    </row>
    <row r="7067">
      <c r="A7067" s="47">
        <v>45793.452199074076</v>
      </c>
      <c r="B7067" s="46">
        <v>2320.0</v>
      </c>
      <c r="C7067" s="46"/>
      <c r="D7067" s="46"/>
    </row>
    <row r="7068">
      <c r="A7068" s="47">
        <v>45793.45358796296</v>
      </c>
      <c r="B7068" s="46">
        <v>2280.0</v>
      </c>
      <c r="C7068" s="46"/>
      <c r="D7068" s="46"/>
    </row>
    <row r="7069">
      <c r="A7069" s="47">
        <v>45793.45712962963</v>
      </c>
      <c r="B7069" s="46">
        <v>15700.0</v>
      </c>
      <c r="C7069" s="46"/>
      <c r="D7069" s="46"/>
    </row>
    <row r="7070">
      <c r="A7070" s="47">
        <v>45793.46383101852</v>
      </c>
      <c r="B7070" s="46">
        <v>3380.0</v>
      </c>
      <c r="C7070" s="46"/>
      <c r="D7070" s="46"/>
    </row>
    <row r="7071">
      <c r="A7071" s="47">
        <v>45793.477106481485</v>
      </c>
      <c r="B7071" s="46">
        <v>3900.0</v>
      </c>
      <c r="C7071" s="48" t="s">
        <v>4947</v>
      </c>
      <c r="D7071" s="48"/>
    </row>
    <row r="7072">
      <c r="A7072" s="47">
        <v>45793.47819444445</v>
      </c>
      <c r="B7072" s="46">
        <v>4240.0</v>
      </c>
      <c r="C7072" s="48" t="s">
        <v>4948</v>
      </c>
      <c r="D7072" s="48"/>
    </row>
    <row r="7073">
      <c r="A7073" s="47">
        <v>45793.479409722226</v>
      </c>
      <c r="B7073" s="46">
        <v>2900.0</v>
      </c>
      <c r="C7073" s="48" t="s">
        <v>4947</v>
      </c>
      <c r="D7073" s="48"/>
    </row>
    <row r="7074">
      <c r="A7074" s="47">
        <v>45793.48137731481</v>
      </c>
      <c r="B7074" s="46">
        <v>3040.0</v>
      </c>
      <c r="C7074" s="48" t="s">
        <v>4671</v>
      </c>
      <c r="D7074" s="48"/>
    </row>
    <row r="7075">
      <c r="A7075" s="47">
        <v>45793.4815625</v>
      </c>
      <c r="B7075" s="46">
        <v>2820.0</v>
      </c>
      <c r="C7075" s="46"/>
      <c r="D7075" s="46"/>
    </row>
    <row r="7076">
      <c r="A7076" s="47">
        <v>45793.48375</v>
      </c>
      <c r="B7076" s="46">
        <v>2500.0</v>
      </c>
      <c r="C7076" s="48" t="s">
        <v>4948</v>
      </c>
      <c r="D7076" s="48"/>
    </row>
    <row r="7077">
      <c r="A7077" s="47">
        <v>45793.48486111111</v>
      </c>
      <c r="B7077" s="46">
        <v>2640.0</v>
      </c>
      <c r="C7077" s="48" t="s">
        <v>4671</v>
      </c>
      <c r="D7077" s="48"/>
    </row>
    <row r="7078">
      <c r="A7078" s="47">
        <v>45793.48819444444</v>
      </c>
      <c r="B7078" s="46">
        <v>3080.0</v>
      </c>
      <c r="C7078" s="48" t="s">
        <v>744</v>
      </c>
      <c r="D7078" s="48"/>
    </row>
    <row r="7079">
      <c r="A7079" s="47">
        <v>45793.49165509259</v>
      </c>
      <c r="B7079" s="46">
        <v>3700.0</v>
      </c>
      <c r="C7079" s="48" t="s">
        <v>3041</v>
      </c>
      <c r="D7079" s="48"/>
    </row>
    <row r="7080">
      <c r="A7080" s="47">
        <v>45793.49184027778</v>
      </c>
      <c r="B7080" s="46">
        <v>13180.0</v>
      </c>
      <c r="C7080" s="46"/>
      <c r="D7080" s="46"/>
    </row>
    <row r="7081">
      <c r="A7081" s="47">
        <v>45793.492164351854</v>
      </c>
      <c r="B7081" s="46">
        <v>2580.0</v>
      </c>
      <c r="C7081" s="48" t="s">
        <v>744</v>
      </c>
      <c r="D7081" s="48"/>
    </row>
    <row r="7082">
      <c r="A7082" s="47">
        <v>45793.49853009259</v>
      </c>
      <c r="B7082" s="46">
        <v>2960.0</v>
      </c>
      <c r="C7082" s="46"/>
      <c r="D7082" s="46"/>
    </row>
    <row r="7083">
      <c r="A7083" s="47">
        <v>45793.49969907408</v>
      </c>
      <c r="B7083" s="46">
        <v>13720.0</v>
      </c>
      <c r="C7083" s="46"/>
      <c r="D7083" s="46"/>
    </row>
    <row r="7084">
      <c r="A7084" s="47">
        <v>45793.524513888886</v>
      </c>
      <c r="B7084" s="46">
        <v>10100.0</v>
      </c>
      <c r="C7084" s="46"/>
      <c r="D7084" s="46"/>
    </row>
    <row r="7085">
      <c r="A7085" s="47">
        <v>45793.537094907406</v>
      </c>
      <c r="B7085" s="46">
        <v>11880.0</v>
      </c>
      <c r="C7085" s="48" t="s">
        <v>4825</v>
      </c>
      <c r="D7085" s="48"/>
    </row>
    <row r="7086">
      <c r="A7086" s="47">
        <v>45793.54207175926</v>
      </c>
      <c r="B7086" s="46">
        <v>15220.0</v>
      </c>
      <c r="C7086" s="48" t="s">
        <v>4949</v>
      </c>
      <c r="D7086" s="48"/>
    </row>
    <row r="7087">
      <c r="A7087" s="47">
        <v>45793.55658564815</v>
      </c>
      <c r="B7087" s="46">
        <v>10920.0</v>
      </c>
      <c r="C7087" s="46"/>
      <c r="D7087" s="46"/>
    </row>
    <row r="7088">
      <c r="A7088" s="47">
        <v>45793.55679398148</v>
      </c>
      <c r="B7088" s="46">
        <v>2800.0</v>
      </c>
      <c r="C7088" s="46"/>
      <c r="D7088" s="46"/>
    </row>
    <row r="7089">
      <c r="A7089" s="47">
        <v>45793.56070601852</v>
      </c>
      <c r="B7089" s="46">
        <v>2580.0</v>
      </c>
      <c r="C7089" s="46"/>
      <c r="D7089" s="46"/>
    </row>
    <row r="7090">
      <c r="A7090" s="47">
        <v>45793.56135416667</v>
      </c>
      <c r="B7090" s="46">
        <v>20620.0</v>
      </c>
      <c r="C7090" s="46"/>
      <c r="D7090" s="46"/>
    </row>
    <row r="7091">
      <c r="A7091" s="47">
        <v>45793.56533564815</v>
      </c>
      <c r="B7091" s="46">
        <v>2480.0</v>
      </c>
      <c r="C7091" s="46"/>
      <c r="D7091" s="46"/>
    </row>
    <row r="7092">
      <c r="A7092" s="47">
        <v>45793.57210648148</v>
      </c>
      <c r="B7092" s="46">
        <v>2740.0</v>
      </c>
      <c r="C7092" s="48" t="s">
        <v>744</v>
      </c>
      <c r="D7092" s="48"/>
    </row>
    <row r="7093">
      <c r="A7093" s="47">
        <v>45793.57491898148</v>
      </c>
      <c r="B7093" s="46">
        <v>2520.0</v>
      </c>
      <c r="C7093" s="46"/>
      <c r="D7093" s="46"/>
    </row>
    <row r="7094">
      <c r="A7094" s="47">
        <v>45793.585381944446</v>
      </c>
      <c r="B7094" s="46">
        <v>9720.0</v>
      </c>
      <c r="C7094" s="46"/>
      <c r="D7094" s="46"/>
    </row>
    <row r="7095">
      <c r="A7095" s="47">
        <v>45793.60113425926</v>
      </c>
      <c r="B7095" s="46">
        <v>11800.0</v>
      </c>
      <c r="C7095" s="48" t="s">
        <v>4117</v>
      </c>
      <c r="D7095" s="48"/>
    </row>
    <row r="7096">
      <c r="A7096" s="47">
        <v>45793.610625</v>
      </c>
      <c r="B7096" s="46">
        <v>16580.0</v>
      </c>
      <c r="C7096" s="46"/>
      <c r="D7096" s="46"/>
    </row>
    <row r="7097">
      <c r="A7097" s="47">
        <v>45793.61512731481</v>
      </c>
      <c r="B7097" s="46">
        <v>8620.0</v>
      </c>
      <c r="C7097" s="46"/>
      <c r="D7097" s="46"/>
    </row>
    <row r="7098">
      <c r="A7098" s="47">
        <v>45793.62019675926</v>
      </c>
      <c r="B7098" s="46">
        <v>2720.0</v>
      </c>
      <c r="C7098" s="46"/>
      <c r="D7098" s="46"/>
    </row>
    <row r="7099">
      <c r="A7099" s="47">
        <v>45793.62106481481</v>
      </c>
      <c r="B7099" s="46">
        <v>2860.0</v>
      </c>
      <c r="C7099" s="48" t="s">
        <v>4017</v>
      </c>
      <c r="D7099" s="48"/>
    </row>
    <row r="7100">
      <c r="A7100" s="47">
        <v>45793.621886574074</v>
      </c>
      <c r="B7100" s="46">
        <v>3200.0</v>
      </c>
      <c r="C7100" s="48" t="s">
        <v>3989</v>
      </c>
      <c r="D7100" s="48"/>
    </row>
    <row r="7101">
      <c r="A7101" s="47">
        <v>45793.622465277775</v>
      </c>
      <c r="B7101" s="46">
        <v>9360.0</v>
      </c>
      <c r="C7101" s="46"/>
      <c r="D7101" s="46"/>
    </row>
    <row r="7102">
      <c r="A7102" s="47">
        <v>45793.62844907407</v>
      </c>
      <c r="B7102" s="46">
        <v>12380.0</v>
      </c>
      <c r="C7102" s="48" t="s">
        <v>4950</v>
      </c>
      <c r="D7102" s="48"/>
    </row>
    <row r="7103">
      <c r="A7103" s="47">
        <v>45793.629016203704</v>
      </c>
      <c r="B7103" s="46">
        <v>2720.0</v>
      </c>
      <c r="C7103" s="46"/>
      <c r="D7103" s="46"/>
    </row>
    <row r="7104">
      <c r="A7104" s="47">
        <v>45793.633252314816</v>
      </c>
      <c r="B7104" s="46">
        <v>2340.0</v>
      </c>
      <c r="C7104" s="46"/>
      <c r="D7104" s="46"/>
    </row>
    <row r="7105">
      <c r="A7105" s="47">
        <v>45793.64041666667</v>
      </c>
      <c r="B7105" s="46">
        <v>9920.0</v>
      </c>
      <c r="C7105" s="46"/>
      <c r="D7105" s="46"/>
    </row>
    <row r="7106">
      <c r="A7106" s="47">
        <v>45793.64969907407</v>
      </c>
      <c r="B7106" s="46">
        <v>2740.0</v>
      </c>
      <c r="C7106" s="46"/>
      <c r="D7106" s="46"/>
    </row>
    <row r="7107">
      <c r="A7107" s="47">
        <v>45793.65394675926</v>
      </c>
      <c r="B7107" s="46">
        <v>2800.0</v>
      </c>
      <c r="C7107" s="46"/>
      <c r="D7107" s="46"/>
    </row>
    <row r="7108">
      <c r="A7108" s="47">
        <v>45793.66769675926</v>
      </c>
      <c r="B7108" s="46">
        <v>13320.0</v>
      </c>
      <c r="C7108" s="46"/>
      <c r="D7108" s="46"/>
    </row>
    <row r="7109">
      <c r="A7109" s="47">
        <v>45793.67826388889</v>
      </c>
      <c r="B7109" s="46">
        <v>10660.0</v>
      </c>
      <c r="C7109" s="48" t="s">
        <v>4951</v>
      </c>
      <c r="D7109" s="48"/>
    </row>
    <row r="7110">
      <c r="A7110" s="47">
        <v>45793.683587962965</v>
      </c>
      <c r="B7110" s="46">
        <v>10220.0</v>
      </c>
      <c r="C7110" s="46"/>
      <c r="D7110" s="46"/>
    </row>
    <row r="7111">
      <c r="A7111" s="47">
        <v>45793.68505787037</v>
      </c>
      <c r="B7111" s="46">
        <v>11040.0</v>
      </c>
      <c r="C7111" s="46"/>
      <c r="D7111" s="46"/>
    </row>
    <row r="7112">
      <c r="A7112" s="47">
        <v>45793.705509259256</v>
      </c>
      <c r="B7112" s="46">
        <v>15640.0</v>
      </c>
      <c r="C7112" s="46"/>
      <c r="D7112" s="46"/>
    </row>
    <row r="7113">
      <c r="A7113" s="47">
        <v>45793.7290625</v>
      </c>
      <c r="B7113" s="46">
        <v>3720.0</v>
      </c>
      <c r="C7113" s="48" t="s">
        <v>4952</v>
      </c>
      <c r="D7113" s="48"/>
    </row>
    <row r="7114">
      <c r="A7114" s="47">
        <v>45794.32803240741</v>
      </c>
      <c r="B7114" s="46">
        <v>9300.0</v>
      </c>
      <c r="C7114" s="46"/>
      <c r="D7114" s="46"/>
    </row>
    <row r="7115">
      <c r="A7115" s="47">
        <v>45794.32931712963</v>
      </c>
      <c r="B7115" s="46">
        <v>3180.0</v>
      </c>
      <c r="C7115" s="46"/>
      <c r="D7115" s="46"/>
    </row>
    <row r="7116">
      <c r="A7116" s="47">
        <v>45794.340891203705</v>
      </c>
      <c r="B7116" s="46">
        <v>3720.0</v>
      </c>
      <c r="C7116" s="46"/>
      <c r="D7116" s="46"/>
    </row>
    <row r="7117">
      <c r="A7117" s="47">
        <v>45794.345497685186</v>
      </c>
      <c r="B7117" s="46">
        <v>9240.0</v>
      </c>
      <c r="C7117" s="46"/>
      <c r="D7117" s="46"/>
    </row>
    <row r="7118">
      <c r="A7118" s="47">
        <v>45794.34663194444</v>
      </c>
      <c r="B7118" s="46">
        <v>4160.0</v>
      </c>
      <c r="C7118" s="46"/>
      <c r="D7118" s="46"/>
    </row>
    <row r="7119">
      <c r="A7119" s="47">
        <v>45794.350949074076</v>
      </c>
      <c r="B7119" s="46">
        <v>2740.0</v>
      </c>
      <c r="C7119" s="46"/>
      <c r="D7119" s="46"/>
    </row>
    <row r="7120">
      <c r="A7120" s="47">
        <v>45794.358761574076</v>
      </c>
      <c r="B7120" s="46">
        <v>3440.0</v>
      </c>
      <c r="C7120" s="46"/>
      <c r="D7120" s="46"/>
    </row>
    <row r="7121">
      <c r="A7121" s="47">
        <v>45794.36016203704</v>
      </c>
      <c r="B7121" s="46">
        <v>3360.0</v>
      </c>
      <c r="C7121" s="46"/>
      <c r="D7121" s="46"/>
    </row>
    <row r="7122">
      <c r="A7122" s="47">
        <v>45794.40010416666</v>
      </c>
      <c r="B7122" s="46">
        <v>11860.0</v>
      </c>
      <c r="C7122" s="46"/>
      <c r="D7122" s="46"/>
    </row>
    <row r="7123">
      <c r="A7123" s="47">
        <v>45794.41653935185</v>
      </c>
      <c r="B7123" s="46">
        <v>9220.0</v>
      </c>
      <c r="C7123" s="46"/>
      <c r="D7123" s="46"/>
    </row>
    <row r="7124">
      <c r="A7124" s="47">
        <v>45794.44849537037</v>
      </c>
      <c r="B7124" s="46">
        <v>11400.0</v>
      </c>
      <c r="C7124" s="46"/>
      <c r="D7124" s="46"/>
    </row>
    <row r="7125">
      <c r="A7125" s="47">
        <v>45794.45539351852</v>
      </c>
      <c r="B7125" s="46">
        <v>9220.0</v>
      </c>
      <c r="C7125" s="46"/>
      <c r="D7125" s="46"/>
    </row>
    <row r="7126">
      <c r="A7126" s="47">
        <v>45794.48775462963</v>
      </c>
      <c r="B7126" s="46">
        <v>13660.0</v>
      </c>
      <c r="C7126" s="46"/>
      <c r="D7126" s="46"/>
    </row>
    <row r="7127">
      <c r="A7127" s="47">
        <v>45794.49607638889</v>
      </c>
      <c r="B7127" s="46">
        <v>9160.0</v>
      </c>
      <c r="C7127" s="46"/>
      <c r="D7127" s="46"/>
    </row>
    <row r="7128">
      <c r="A7128" s="47">
        <v>45794.52233796296</v>
      </c>
      <c r="B7128" s="46">
        <v>11100.0</v>
      </c>
      <c r="C7128" s="46"/>
      <c r="D7128" s="46"/>
    </row>
    <row r="7129">
      <c r="A7129" s="47">
        <v>45794.56048611111</v>
      </c>
      <c r="B7129" s="46">
        <v>8560.0</v>
      </c>
      <c r="C7129" s="46"/>
      <c r="D7129" s="46"/>
    </row>
    <row r="7130">
      <c r="A7130" s="47">
        <v>45796.28758101852</v>
      </c>
      <c r="B7130" s="46">
        <v>9320.0</v>
      </c>
      <c r="C7130" s="46"/>
      <c r="D7130" s="46"/>
    </row>
    <row r="7131">
      <c r="A7131" s="47">
        <v>45796.28792824074</v>
      </c>
      <c r="B7131" s="46">
        <v>9200.0</v>
      </c>
      <c r="C7131" s="46"/>
      <c r="D7131" s="46"/>
    </row>
    <row r="7132">
      <c r="A7132" s="47">
        <v>45796.29246527778</v>
      </c>
      <c r="B7132" s="46">
        <v>10020.0</v>
      </c>
      <c r="C7132" s="46"/>
      <c r="D7132" s="46"/>
    </row>
    <row r="7133">
      <c r="A7133" s="47">
        <v>45796.2974537037</v>
      </c>
      <c r="B7133" s="46">
        <v>9760.0</v>
      </c>
      <c r="C7133" s="46"/>
      <c r="D7133" s="46"/>
    </row>
    <row r="7134">
      <c r="A7134" s="47">
        <v>45796.29813657407</v>
      </c>
      <c r="B7134" s="46">
        <v>18180.0</v>
      </c>
      <c r="C7134" s="46"/>
      <c r="D7134" s="46"/>
    </row>
    <row r="7135">
      <c r="A7135" s="47">
        <v>45796.32803240741</v>
      </c>
      <c r="B7135" s="46">
        <v>3600.0</v>
      </c>
      <c r="C7135" s="48" t="s">
        <v>4953</v>
      </c>
      <c r="D7135" s="48"/>
    </row>
    <row r="7136">
      <c r="A7136" s="47">
        <v>45796.330659722225</v>
      </c>
      <c r="B7136" s="46">
        <v>2680.0</v>
      </c>
      <c r="C7136" s="46"/>
      <c r="D7136" s="46"/>
    </row>
    <row r="7137">
      <c r="A7137" s="47">
        <v>45796.347974537035</v>
      </c>
      <c r="B7137" s="46">
        <v>16220.0</v>
      </c>
      <c r="C7137" s="46"/>
      <c r="D7137" s="46"/>
    </row>
    <row r="7138">
      <c r="A7138" s="47">
        <v>45796.35712962963</v>
      </c>
      <c r="B7138" s="46">
        <v>13260.0</v>
      </c>
      <c r="C7138" s="48" t="s">
        <v>4617</v>
      </c>
      <c r="D7138" s="48"/>
    </row>
    <row r="7139">
      <c r="A7139" s="47">
        <v>45796.357453703706</v>
      </c>
      <c r="B7139" s="46">
        <v>3080.0</v>
      </c>
      <c r="C7139" s="48" t="s">
        <v>4017</v>
      </c>
      <c r="D7139" s="48"/>
    </row>
    <row r="7140">
      <c r="A7140" s="47">
        <v>45796.36037037037</v>
      </c>
      <c r="B7140" s="46">
        <v>2680.0</v>
      </c>
      <c r="C7140" s="46"/>
      <c r="D7140" s="46"/>
    </row>
    <row r="7141">
      <c r="A7141" s="47">
        <v>45796.36616898148</v>
      </c>
      <c r="B7141" s="46">
        <v>11080.0</v>
      </c>
      <c r="C7141" s="46"/>
      <c r="D7141" s="46"/>
    </row>
    <row r="7142">
      <c r="A7142" s="47">
        <v>45796.36760416667</v>
      </c>
      <c r="B7142" s="46">
        <v>2780.0</v>
      </c>
      <c r="C7142" s="48" t="s">
        <v>4017</v>
      </c>
      <c r="D7142" s="48"/>
    </row>
    <row r="7143">
      <c r="A7143" s="47">
        <v>45796.37127314815</v>
      </c>
      <c r="B7143" s="46">
        <v>3580.0</v>
      </c>
      <c r="C7143" s="46"/>
      <c r="D7143" s="46"/>
    </row>
    <row r="7144">
      <c r="A7144" s="47">
        <v>45796.38302083333</v>
      </c>
      <c r="B7144" s="46">
        <v>3600.0</v>
      </c>
      <c r="C7144" s="48" t="s">
        <v>4877</v>
      </c>
      <c r="D7144" s="48"/>
    </row>
    <row r="7145">
      <c r="A7145" s="47">
        <v>45796.391689814816</v>
      </c>
      <c r="B7145" s="46">
        <v>31780.0</v>
      </c>
      <c r="C7145" s="46"/>
      <c r="D7145" s="46"/>
    </row>
    <row r="7146">
      <c r="A7146" s="47">
        <v>45796.39224537037</v>
      </c>
      <c r="B7146" s="46">
        <v>2840.0</v>
      </c>
      <c r="C7146" s="48" t="s">
        <v>4877</v>
      </c>
      <c r="D7146" s="48"/>
    </row>
    <row r="7147">
      <c r="A7147" s="47">
        <v>45796.393587962964</v>
      </c>
      <c r="B7147" s="46">
        <v>8660.0</v>
      </c>
      <c r="C7147" s="46"/>
      <c r="D7147" s="46"/>
    </row>
    <row r="7148">
      <c r="A7148" s="47">
        <v>45796.39469907407</v>
      </c>
      <c r="B7148" s="46">
        <v>1780.0</v>
      </c>
      <c r="C7148" s="48" t="s">
        <v>3370</v>
      </c>
      <c r="D7148" s="48"/>
    </row>
    <row r="7149">
      <c r="A7149" s="47">
        <v>45796.39717592593</v>
      </c>
      <c r="B7149" s="46">
        <v>1680.0</v>
      </c>
      <c r="C7149" s="48" t="s">
        <v>3370</v>
      </c>
      <c r="D7149" s="48"/>
    </row>
    <row r="7150">
      <c r="A7150" s="47">
        <v>45796.4015625</v>
      </c>
      <c r="B7150" s="46">
        <v>3960.0</v>
      </c>
      <c r="C7150" s="46"/>
      <c r="D7150" s="46"/>
    </row>
    <row r="7151">
      <c r="A7151" s="47">
        <v>45796.40251157407</v>
      </c>
      <c r="B7151" s="46">
        <v>3860.0</v>
      </c>
      <c r="C7151" s="46"/>
      <c r="D7151" s="46"/>
    </row>
    <row r="7152">
      <c r="A7152" s="47">
        <v>45796.40597222222</v>
      </c>
      <c r="B7152" s="46">
        <v>2900.0</v>
      </c>
      <c r="C7152" s="48" t="s">
        <v>744</v>
      </c>
      <c r="D7152" s="48"/>
    </row>
    <row r="7153">
      <c r="A7153" s="47">
        <v>45796.40797453704</v>
      </c>
      <c r="B7153" s="46">
        <v>2580.0</v>
      </c>
      <c r="C7153" s="48" t="s">
        <v>744</v>
      </c>
      <c r="D7153" s="48"/>
    </row>
    <row r="7154">
      <c r="A7154" s="47">
        <v>45796.41001157407</v>
      </c>
      <c r="B7154" s="46">
        <v>15100.0</v>
      </c>
      <c r="C7154" s="46"/>
      <c r="D7154" s="46"/>
    </row>
    <row r="7155">
      <c r="A7155" s="47">
        <v>45796.41079861111</v>
      </c>
      <c r="B7155" s="46">
        <v>3020.0</v>
      </c>
      <c r="C7155" s="48" t="s">
        <v>4129</v>
      </c>
      <c r="D7155" s="48"/>
    </row>
    <row r="7156">
      <c r="A7156" s="47">
        <v>45796.41217592593</v>
      </c>
      <c r="B7156" s="46">
        <v>16880.0</v>
      </c>
      <c r="C7156" s="48" t="s">
        <v>4954</v>
      </c>
      <c r="D7156" s="48"/>
    </row>
    <row r="7157">
      <c r="A7157" s="47">
        <v>45796.415972222225</v>
      </c>
      <c r="B7157" s="46">
        <v>2420.0</v>
      </c>
      <c r="C7157" s="46"/>
      <c r="D7157" s="46"/>
    </row>
    <row r="7158">
      <c r="A7158" s="47">
        <v>45796.43653935185</v>
      </c>
      <c r="B7158" s="46">
        <v>11460.0</v>
      </c>
      <c r="C7158" s="46"/>
      <c r="D7158" s="46"/>
    </row>
    <row r="7159">
      <c r="A7159" s="47">
        <v>45796.445243055554</v>
      </c>
      <c r="B7159" s="46">
        <v>3620.0</v>
      </c>
      <c r="C7159" s="48" t="s">
        <v>4877</v>
      </c>
      <c r="D7159" s="48"/>
    </row>
    <row r="7160">
      <c r="A7160" s="47">
        <v>45796.44962962963</v>
      </c>
      <c r="B7160" s="46">
        <v>15680.0</v>
      </c>
      <c r="C7160" s="46"/>
      <c r="D7160" s="46"/>
    </row>
    <row r="7161">
      <c r="A7161" s="47">
        <v>45796.451145833336</v>
      </c>
      <c r="B7161" s="46">
        <v>2840.0</v>
      </c>
      <c r="C7161" s="48" t="s">
        <v>4877</v>
      </c>
      <c r="D7161" s="48"/>
    </row>
    <row r="7162">
      <c r="A7162" s="47">
        <v>45796.45400462963</v>
      </c>
      <c r="B7162" s="46">
        <v>2700.0</v>
      </c>
      <c r="C7162" s="48" t="s">
        <v>4955</v>
      </c>
      <c r="D7162" s="48"/>
    </row>
    <row r="7163">
      <c r="A7163" s="47">
        <v>45796.45563657407</v>
      </c>
      <c r="B7163" s="46">
        <v>2660.0</v>
      </c>
      <c r="C7163" s="46"/>
      <c r="D7163" s="46"/>
    </row>
    <row r="7164">
      <c r="A7164" s="47">
        <v>45796.456412037034</v>
      </c>
      <c r="B7164" s="46">
        <v>3320.0</v>
      </c>
      <c r="C7164" s="48" t="s">
        <v>4839</v>
      </c>
      <c r="D7164" s="48"/>
    </row>
    <row r="7165">
      <c r="A7165" s="47">
        <v>45796.45866898148</v>
      </c>
      <c r="B7165" s="46">
        <v>2260.0</v>
      </c>
      <c r="C7165" s="46"/>
      <c r="D7165" s="46"/>
    </row>
    <row r="7166">
      <c r="A7166" s="47">
        <v>45796.46175925926</v>
      </c>
      <c r="B7166" s="46">
        <v>2440.0</v>
      </c>
      <c r="C7166" s="46"/>
      <c r="D7166" s="46"/>
    </row>
    <row r="7167">
      <c r="A7167" s="47">
        <v>45796.464224537034</v>
      </c>
      <c r="B7167" s="46">
        <v>13300.0</v>
      </c>
      <c r="C7167" s="46"/>
      <c r="D7167" s="46"/>
    </row>
    <row r="7168">
      <c r="A7168" s="47">
        <v>45796.470671296294</v>
      </c>
      <c r="B7168" s="46">
        <v>2680.0</v>
      </c>
      <c r="C7168" s="48" t="s">
        <v>4839</v>
      </c>
      <c r="D7168" s="48"/>
    </row>
    <row r="7169">
      <c r="A7169" s="47">
        <v>45796.47199074074</v>
      </c>
      <c r="B7169" s="46">
        <v>15120.0</v>
      </c>
      <c r="C7169" s="48" t="s">
        <v>4956</v>
      </c>
      <c r="D7169" s="48"/>
    </row>
    <row r="7170">
      <c r="A7170" s="47">
        <v>45796.47891203704</v>
      </c>
      <c r="B7170" s="46">
        <v>2040.0</v>
      </c>
      <c r="C7170" s="46"/>
      <c r="D7170" s="46"/>
    </row>
    <row r="7171">
      <c r="A7171" s="47">
        <v>45796.48627314815</v>
      </c>
      <c r="B7171" s="46">
        <v>31900.0</v>
      </c>
      <c r="C7171" s="46"/>
      <c r="D7171" s="46"/>
    </row>
    <row r="7172">
      <c r="A7172" s="47">
        <v>45796.49045138889</v>
      </c>
      <c r="B7172" s="46">
        <v>10400.0</v>
      </c>
      <c r="C7172" s="46"/>
      <c r="D7172" s="46"/>
    </row>
    <row r="7173">
      <c r="A7173" s="47">
        <v>45796.491006944445</v>
      </c>
      <c r="B7173" s="46">
        <v>10500.0</v>
      </c>
      <c r="C7173" s="46"/>
      <c r="D7173" s="46"/>
    </row>
    <row r="7174">
      <c r="A7174" s="47">
        <v>45796.492731481485</v>
      </c>
      <c r="B7174" s="46">
        <v>2260.0</v>
      </c>
      <c r="C7174" s="46"/>
      <c r="D7174" s="46"/>
    </row>
    <row r="7175">
      <c r="A7175" s="47">
        <v>45796.493159722224</v>
      </c>
      <c r="B7175" s="46">
        <v>2780.0</v>
      </c>
      <c r="C7175" s="48" t="s">
        <v>4129</v>
      </c>
      <c r="D7175" s="48"/>
    </row>
    <row r="7176">
      <c r="A7176" s="47">
        <v>45796.49837962963</v>
      </c>
      <c r="B7176" s="46">
        <v>19940.0</v>
      </c>
      <c r="C7176" s="46"/>
      <c r="D7176" s="46"/>
    </row>
    <row r="7177">
      <c r="A7177" s="47">
        <v>45796.499502314815</v>
      </c>
      <c r="B7177" s="46">
        <v>3220.0</v>
      </c>
      <c r="C7177" s="48" t="s">
        <v>4877</v>
      </c>
      <c r="D7177" s="48"/>
    </row>
    <row r="7178">
      <c r="A7178" s="47">
        <v>45796.50038194445</v>
      </c>
      <c r="B7178" s="46">
        <v>2680.0</v>
      </c>
      <c r="C7178" s="46"/>
      <c r="D7178" s="46"/>
    </row>
    <row r="7179">
      <c r="A7179" s="47">
        <v>45796.50582175926</v>
      </c>
      <c r="B7179" s="46">
        <v>3720.0</v>
      </c>
      <c r="C7179" s="48" t="s">
        <v>744</v>
      </c>
      <c r="D7179" s="48"/>
    </row>
    <row r="7180">
      <c r="A7180" s="47">
        <v>45796.50769675926</v>
      </c>
      <c r="B7180" s="46">
        <v>2760.0</v>
      </c>
      <c r="C7180" s="48" t="s">
        <v>4877</v>
      </c>
      <c r="D7180" s="48"/>
    </row>
    <row r="7181">
      <c r="A7181" s="47">
        <v>45796.51635416667</v>
      </c>
      <c r="B7181" s="46">
        <v>2520.0</v>
      </c>
      <c r="C7181" s="48" t="s">
        <v>744</v>
      </c>
      <c r="D7181" s="48"/>
    </row>
    <row r="7182">
      <c r="A7182" s="47">
        <v>45796.531851851854</v>
      </c>
      <c r="B7182" s="46">
        <v>16520.0</v>
      </c>
      <c r="C7182" s="46"/>
      <c r="D7182" s="46"/>
    </row>
    <row r="7183">
      <c r="A7183" s="47">
        <v>45796.561747685184</v>
      </c>
      <c r="B7183" s="46">
        <v>20020.0</v>
      </c>
      <c r="C7183" s="46"/>
      <c r="D7183" s="46"/>
    </row>
    <row r="7184">
      <c r="A7184" s="47">
        <v>45796.56737268518</v>
      </c>
      <c r="B7184" s="46">
        <v>2760.0</v>
      </c>
      <c r="C7184" s="46"/>
      <c r="D7184" s="46"/>
    </row>
    <row r="7185">
      <c r="A7185" s="47">
        <v>45796.569247685184</v>
      </c>
      <c r="B7185" s="46">
        <v>10620.0</v>
      </c>
      <c r="C7185" s="48" t="s">
        <v>4957</v>
      </c>
      <c r="D7185" s="48"/>
    </row>
    <row r="7186">
      <c r="A7186" s="47">
        <v>45796.588113425925</v>
      </c>
      <c r="B7186" s="46">
        <v>14700.0</v>
      </c>
      <c r="C7186" s="48" t="s">
        <v>4659</v>
      </c>
      <c r="D7186" s="48"/>
    </row>
    <row r="7187">
      <c r="A7187" s="47">
        <v>45796.589641203704</v>
      </c>
      <c r="B7187" s="46">
        <v>12640.0</v>
      </c>
      <c r="C7187" s="48" t="s">
        <v>4799</v>
      </c>
      <c r="D7187" s="48"/>
    </row>
    <row r="7188">
      <c r="A7188" s="47">
        <v>45796.59170138889</v>
      </c>
      <c r="B7188" s="46">
        <v>3300.0</v>
      </c>
      <c r="C7188" s="48" t="s">
        <v>744</v>
      </c>
      <c r="D7188" s="48"/>
    </row>
    <row r="7189">
      <c r="A7189" s="47">
        <v>45796.593819444446</v>
      </c>
      <c r="B7189" s="46">
        <v>13400.0</v>
      </c>
      <c r="C7189" s="46"/>
      <c r="D7189" s="46"/>
    </row>
    <row r="7190">
      <c r="A7190" s="47">
        <v>45796.59645833333</v>
      </c>
      <c r="B7190" s="46">
        <v>16640.0</v>
      </c>
      <c r="C7190" s="46"/>
      <c r="D7190" s="46"/>
    </row>
    <row r="7191">
      <c r="A7191" s="47">
        <v>45796.59893518518</v>
      </c>
      <c r="B7191" s="46">
        <v>9980.0</v>
      </c>
      <c r="C7191" s="46"/>
      <c r="D7191" s="46"/>
    </row>
    <row r="7192">
      <c r="A7192" s="47">
        <v>45796.60047453704</v>
      </c>
      <c r="B7192" s="46">
        <v>9900.0</v>
      </c>
      <c r="C7192" s="46"/>
      <c r="D7192" s="46"/>
    </row>
    <row r="7193">
      <c r="A7193" s="47">
        <v>45796.6016087963</v>
      </c>
      <c r="B7193" s="46">
        <v>2620.0</v>
      </c>
      <c r="C7193" s="46"/>
      <c r="D7193" s="46"/>
    </row>
    <row r="7194">
      <c r="A7194" s="47">
        <v>45796.60407407407</v>
      </c>
      <c r="B7194" s="46">
        <v>9860.0</v>
      </c>
      <c r="C7194" s="46"/>
      <c r="D7194" s="46"/>
    </row>
    <row r="7195">
      <c r="A7195" s="47">
        <v>45796.61077546296</v>
      </c>
      <c r="B7195" s="46">
        <v>16620.0</v>
      </c>
      <c r="C7195" s="46"/>
      <c r="D7195" s="46"/>
    </row>
    <row r="7196">
      <c r="A7196" s="47">
        <v>45796.615578703706</v>
      </c>
      <c r="B7196" s="46">
        <v>12960.0</v>
      </c>
      <c r="C7196" s="46"/>
      <c r="D7196" s="46"/>
    </row>
    <row r="7197">
      <c r="A7197" s="47">
        <v>45796.630219907405</v>
      </c>
      <c r="B7197" s="46">
        <v>3600.0</v>
      </c>
      <c r="C7197" s="46"/>
      <c r="D7197" s="46"/>
    </row>
    <row r="7198">
      <c r="A7198" s="47">
        <v>45796.63081018518</v>
      </c>
      <c r="B7198" s="46">
        <v>3640.0</v>
      </c>
      <c r="C7198" s="48" t="s">
        <v>4958</v>
      </c>
      <c r="D7198" s="48"/>
    </row>
    <row r="7199">
      <c r="A7199" s="47">
        <v>45796.63679398148</v>
      </c>
      <c r="B7199" s="46">
        <v>2680.0</v>
      </c>
      <c r="C7199" s="48" t="s">
        <v>4958</v>
      </c>
      <c r="D7199" s="48"/>
    </row>
    <row r="7200">
      <c r="A7200" s="47">
        <v>45796.64094907408</v>
      </c>
      <c r="B7200" s="46">
        <v>11260.0</v>
      </c>
      <c r="C7200" s="48" t="s">
        <v>4959</v>
      </c>
      <c r="D7200" s="48"/>
    </row>
    <row r="7201">
      <c r="A7201" s="47">
        <v>45796.64113425926</v>
      </c>
      <c r="B7201" s="46">
        <v>3120.0</v>
      </c>
      <c r="C7201" s="46"/>
      <c r="D7201" s="46"/>
    </row>
    <row r="7202">
      <c r="A7202" s="47">
        <v>45796.645833333336</v>
      </c>
      <c r="B7202" s="46">
        <v>9700.0</v>
      </c>
      <c r="C7202" s="46"/>
      <c r="D7202" s="46"/>
    </row>
    <row r="7203">
      <c r="A7203" s="47">
        <v>45796.652662037035</v>
      </c>
      <c r="B7203" s="46">
        <v>15640.0</v>
      </c>
      <c r="C7203" s="48" t="s">
        <v>4960</v>
      </c>
      <c r="D7203" s="48"/>
    </row>
    <row r="7204">
      <c r="A7204" s="47">
        <v>45796.659953703704</v>
      </c>
      <c r="B7204" s="46">
        <v>15980.0</v>
      </c>
      <c r="C7204" s="46"/>
      <c r="D7204" s="46"/>
    </row>
    <row r="7205">
      <c r="A7205" s="47">
        <v>45796.66273148148</v>
      </c>
      <c r="B7205" s="46">
        <v>10200.0</v>
      </c>
      <c r="C7205" s="46"/>
      <c r="D7205" s="46"/>
    </row>
    <row r="7206">
      <c r="A7206" s="47">
        <v>45796.665358796294</v>
      </c>
      <c r="B7206" s="46">
        <v>2920.0</v>
      </c>
      <c r="C7206" s="48" t="s">
        <v>744</v>
      </c>
      <c r="D7206" s="48"/>
    </row>
    <row r="7207">
      <c r="A7207" s="47">
        <v>45796.67115740741</v>
      </c>
      <c r="B7207" s="46">
        <v>2520.0</v>
      </c>
      <c r="C7207" s="48" t="s">
        <v>744</v>
      </c>
      <c r="D7207" s="48"/>
    </row>
    <row r="7208">
      <c r="A7208" s="47">
        <v>45796.68366898148</v>
      </c>
      <c r="B7208" s="46">
        <v>13380.0</v>
      </c>
      <c r="C7208" s="46"/>
      <c r="D7208" s="46"/>
    </row>
    <row r="7209">
      <c r="A7209" s="47">
        <v>45796.68729166667</v>
      </c>
      <c r="B7209" s="46">
        <v>12220.0</v>
      </c>
      <c r="C7209" s="48" t="s">
        <v>4049</v>
      </c>
      <c r="D7209" s="48"/>
    </row>
    <row r="7210">
      <c r="A7210" s="47">
        <v>45796.68813657408</v>
      </c>
      <c r="B7210" s="46">
        <v>12120.0</v>
      </c>
      <c r="C7210" s="48" t="s">
        <v>4961</v>
      </c>
      <c r="D7210" s="48"/>
    </row>
    <row r="7211">
      <c r="A7211" s="47">
        <v>45796.694131944445</v>
      </c>
      <c r="B7211" s="46">
        <v>14100.0</v>
      </c>
      <c r="C7211" s="46"/>
      <c r="D7211" s="46"/>
    </row>
    <row r="7212">
      <c r="A7212" s="47">
        <v>45796.700150462966</v>
      </c>
      <c r="B7212" s="46">
        <v>14420.0</v>
      </c>
      <c r="C7212" s="48" t="s">
        <v>3982</v>
      </c>
      <c r="D7212" s="48"/>
    </row>
    <row r="7213">
      <c r="A7213" s="47">
        <v>45796.7137037037</v>
      </c>
      <c r="B7213" s="46">
        <v>9940.0</v>
      </c>
      <c r="C7213" s="48" t="s">
        <v>4962</v>
      </c>
      <c r="D7213" s="48"/>
    </row>
    <row r="7214">
      <c r="A7214" s="47">
        <v>45797.28582175926</v>
      </c>
      <c r="B7214" s="46">
        <v>12700.0</v>
      </c>
      <c r="C7214" s="48" t="s">
        <v>4963</v>
      </c>
      <c r="D7214" s="48"/>
    </row>
    <row r="7215">
      <c r="A7215" s="47">
        <v>45797.29004629629</v>
      </c>
      <c r="B7215" s="46">
        <v>9940.0</v>
      </c>
      <c r="C7215" s="46"/>
      <c r="D7215" s="46"/>
    </row>
    <row r="7216">
      <c r="A7216" s="47">
        <v>45797.29096064815</v>
      </c>
      <c r="B7216" s="46">
        <v>31820.0</v>
      </c>
      <c r="C7216" s="46"/>
      <c r="D7216" s="46"/>
    </row>
    <row r="7217">
      <c r="A7217" s="47">
        <v>45797.32108796296</v>
      </c>
      <c r="B7217" s="46">
        <v>11880.0</v>
      </c>
      <c r="C7217" s="46"/>
      <c r="D7217" s="46"/>
    </row>
    <row r="7218">
      <c r="A7218" s="47">
        <v>45797.32630787037</v>
      </c>
      <c r="B7218" s="46">
        <v>9940.0</v>
      </c>
      <c r="C7218" s="46"/>
      <c r="D7218" s="46"/>
    </row>
    <row r="7219">
      <c r="A7219" s="47">
        <v>45797.331967592596</v>
      </c>
      <c r="B7219" s="46">
        <v>12880.0</v>
      </c>
      <c r="C7219" s="48" t="s">
        <v>4937</v>
      </c>
      <c r="D7219" s="48"/>
    </row>
    <row r="7220">
      <c r="A7220" s="47">
        <v>45797.34150462963</v>
      </c>
      <c r="B7220" s="46">
        <v>10440.0</v>
      </c>
      <c r="C7220" s="46"/>
      <c r="D7220" s="46"/>
    </row>
    <row r="7221">
      <c r="A7221" s="47">
        <v>45797.34162037037</v>
      </c>
      <c r="B7221" s="46">
        <v>2460.0</v>
      </c>
      <c r="C7221" s="46"/>
      <c r="D7221" s="46"/>
    </row>
    <row r="7222">
      <c r="A7222" s="47">
        <v>45797.34354166667</v>
      </c>
      <c r="B7222" s="46">
        <v>11500.0</v>
      </c>
      <c r="C7222" s="48" t="s">
        <v>4964</v>
      </c>
      <c r="D7222" s="48"/>
    </row>
    <row r="7223">
      <c r="A7223" s="47">
        <v>45797.343877314815</v>
      </c>
      <c r="B7223" s="46">
        <v>3340.0</v>
      </c>
      <c r="C7223" s="46"/>
      <c r="D7223" s="46"/>
    </row>
    <row r="7224">
      <c r="A7224" s="47">
        <v>45797.34856481481</v>
      </c>
      <c r="B7224" s="46">
        <v>9280.0</v>
      </c>
      <c r="C7224" s="46"/>
      <c r="D7224" s="46"/>
    </row>
    <row r="7225">
      <c r="A7225" s="47">
        <v>45797.35039351852</v>
      </c>
      <c r="B7225" s="46">
        <v>3160.0</v>
      </c>
      <c r="C7225" s="46"/>
      <c r="D7225" s="46"/>
    </row>
    <row r="7226">
      <c r="A7226" s="47">
        <v>45797.37315972222</v>
      </c>
      <c r="B7226" s="46">
        <v>13460.0</v>
      </c>
      <c r="C7226" s="46"/>
      <c r="D7226" s="46"/>
    </row>
    <row r="7227">
      <c r="A7227" s="47">
        <v>45797.39530092593</v>
      </c>
      <c r="B7227" s="46">
        <v>31700.0</v>
      </c>
      <c r="C7227" s="46"/>
      <c r="D7227" s="46"/>
    </row>
    <row r="7228">
      <c r="A7228" s="47">
        <v>45797.40641203704</v>
      </c>
      <c r="B7228" s="46">
        <v>10420.0</v>
      </c>
      <c r="C7228" s="48" t="s">
        <v>4965</v>
      </c>
      <c r="D7228" s="48"/>
    </row>
    <row r="7229">
      <c r="A7229" s="47">
        <v>45797.419328703705</v>
      </c>
      <c r="B7229" s="46">
        <v>10160.0</v>
      </c>
      <c r="C7229" s="46"/>
      <c r="D7229" s="46"/>
    </row>
    <row r="7230">
      <c r="A7230" s="47">
        <v>45797.442708333336</v>
      </c>
      <c r="B7230" s="46">
        <v>17520.0</v>
      </c>
      <c r="C7230" s="48" t="s">
        <v>4966</v>
      </c>
      <c r="D7230" s="48"/>
    </row>
    <row r="7231">
      <c r="A7231" s="47">
        <v>45797.45012731481</v>
      </c>
      <c r="B7231" s="46">
        <v>9400.0</v>
      </c>
      <c r="C7231" s="46"/>
      <c r="D7231" s="46"/>
    </row>
    <row r="7232">
      <c r="A7232" s="47">
        <v>45797.454247685186</v>
      </c>
      <c r="B7232" s="46">
        <v>1320.0</v>
      </c>
      <c r="C7232" s="46"/>
      <c r="D7232" s="46"/>
    </row>
    <row r="7233">
      <c r="A7233" s="47">
        <v>45797.458078703705</v>
      </c>
      <c r="B7233" s="46">
        <v>1260.0</v>
      </c>
      <c r="C7233" s="46"/>
      <c r="D7233" s="46"/>
    </row>
    <row r="7234">
      <c r="A7234" s="47">
        <v>45797.47310185185</v>
      </c>
      <c r="B7234" s="46">
        <v>13340.0</v>
      </c>
      <c r="C7234" s="46"/>
      <c r="D7234" s="46"/>
    </row>
    <row r="7235">
      <c r="A7235" s="47">
        <v>45797.47556712963</v>
      </c>
      <c r="B7235" s="46">
        <v>15020.0</v>
      </c>
      <c r="C7235" s="48" t="s">
        <v>4824</v>
      </c>
      <c r="D7235" s="48"/>
    </row>
    <row r="7236">
      <c r="A7236" s="47">
        <v>45797.47583333333</v>
      </c>
      <c r="B7236" s="46">
        <v>11040.0</v>
      </c>
      <c r="C7236" s="46"/>
      <c r="D7236" s="46"/>
    </row>
    <row r="7237">
      <c r="A7237" s="47">
        <v>45797.47650462963</v>
      </c>
      <c r="B7237" s="46">
        <v>2660.0</v>
      </c>
      <c r="C7237" s="46"/>
      <c r="D7237" s="46"/>
    </row>
    <row r="7238">
      <c r="A7238" s="47">
        <v>45797.47673611111</v>
      </c>
      <c r="B7238" s="46">
        <v>12680.0</v>
      </c>
      <c r="C7238" s="48" t="s">
        <v>4825</v>
      </c>
      <c r="D7238" s="48"/>
    </row>
    <row r="7239">
      <c r="A7239" s="47">
        <v>45797.479479166665</v>
      </c>
      <c r="B7239" s="46">
        <v>10140.0</v>
      </c>
      <c r="C7239" s="46"/>
      <c r="D7239" s="46"/>
    </row>
    <row r="7240">
      <c r="A7240" s="47">
        <v>45797.482303240744</v>
      </c>
      <c r="B7240" s="46">
        <v>2600.0</v>
      </c>
      <c r="C7240" s="46"/>
      <c r="D7240" s="46"/>
    </row>
    <row r="7241">
      <c r="A7241" s="47">
        <v>45797.48270833334</v>
      </c>
      <c r="B7241" s="46">
        <v>2600.0</v>
      </c>
      <c r="C7241" s="48" t="s">
        <v>4740</v>
      </c>
      <c r="D7241" s="48"/>
    </row>
    <row r="7242">
      <c r="A7242" s="47">
        <v>45797.482986111114</v>
      </c>
      <c r="B7242" s="46">
        <v>10820.0</v>
      </c>
      <c r="C7242" s="46"/>
      <c r="D7242" s="46"/>
    </row>
    <row r="7243">
      <c r="A7243" s="47">
        <v>45797.48488425926</v>
      </c>
      <c r="B7243" s="46">
        <v>8580.0</v>
      </c>
      <c r="C7243" s="46"/>
      <c r="D7243" s="46"/>
    </row>
    <row r="7244">
      <c r="A7244" s="47">
        <v>45797.48511574074</v>
      </c>
      <c r="B7244" s="46">
        <v>20860.0</v>
      </c>
      <c r="C7244" s="46"/>
      <c r="D7244" s="46"/>
    </row>
    <row r="7245">
      <c r="A7245" s="47">
        <v>45797.48621527778</v>
      </c>
      <c r="B7245" s="46">
        <v>2520.0</v>
      </c>
      <c r="C7245" s="48" t="s">
        <v>4740</v>
      </c>
      <c r="D7245" s="48"/>
    </row>
    <row r="7246">
      <c r="A7246" s="47">
        <v>45797.487708333334</v>
      </c>
      <c r="B7246" s="46">
        <v>10040.0</v>
      </c>
      <c r="C7246" s="46"/>
      <c r="D7246" s="46"/>
    </row>
    <row r="7247">
      <c r="A7247" s="47">
        <v>45797.509201388886</v>
      </c>
      <c r="B7247" s="46">
        <v>1320.0</v>
      </c>
      <c r="C7247" s="46"/>
      <c r="D7247" s="46"/>
    </row>
    <row r="7248">
      <c r="A7248" s="47">
        <v>45797.51398148148</v>
      </c>
      <c r="B7248" s="46">
        <v>1180.0</v>
      </c>
      <c r="C7248" s="46"/>
      <c r="D7248" s="46"/>
    </row>
    <row r="7249">
      <c r="A7249" s="47">
        <v>45797.51626157408</v>
      </c>
      <c r="B7249" s="46">
        <v>2740.0</v>
      </c>
      <c r="C7249" s="46"/>
      <c r="D7249" s="46"/>
    </row>
    <row r="7250">
      <c r="A7250" s="47">
        <v>45797.51658564815</v>
      </c>
      <c r="B7250" s="46">
        <v>2680.0</v>
      </c>
      <c r="C7250" s="46"/>
      <c r="D7250" s="46"/>
    </row>
    <row r="7251">
      <c r="A7251" s="47">
        <v>45797.52162037037</v>
      </c>
      <c r="B7251" s="46">
        <v>3060.0</v>
      </c>
      <c r="C7251" s="46"/>
      <c r="D7251" s="46"/>
    </row>
    <row r="7252">
      <c r="A7252" s="47">
        <v>45797.52239583333</v>
      </c>
      <c r="B7252" s="46">
        <v>16440.0</v>
      </c>
      <c r="C7252" s="46"/>
      <c r="D7252" s="46"/>
    </row>
    <row r="7253">
      <c r="A7253" s="47">
        <v>45797.52846064815</v>
      </c>
      <c r="B7253" s="46">
        <v>9780.0</v>
      </c>
      <c r="C7253" s="46"/>
      <c r="D7253" s="46"/>
    </row>
    <row r="7254">
      <c r="A7254" s="47">
        <v>45797.53210648148</v>
      </c>
      <c r="B7254" s="46">
        <v>2740.0</v>
      </c>
      <c r="C7254" s="48" t="s">
        <v>4740</v>
      </c>
      <c r="D7254" s="48"/>
    </row>
    <row r="7255">
      <c r="A7255" s="47">
        <v>45797.53666666667</v>
      </c>
      <c r="B7255" s="46">
        <v>2560.0</v>
      </c>
      <c r="C7255" s="48" t="s">
        <v>4740</v>
      </c>
      <c r="D7255" s="48"/>
    </row>
    <row r="7256">
      <c r="A7256" s="47">
        <v>45797.54315972222</v>
      </c>
      <c r="B7256" s="46">
        <v>1800.0</v>
      </c>
      <c r="C7256" s="46"/>
      <c r="D7256" s="46"/>
    </row>
    <row r="7257">
      <c r="A7257" s="47">
        <v>45797.54601851852</v>
      </c>
      <c r="B7257" s="46">
        <v>1760.0</v>
      </c>
      <c r="C7257" s="46"/>
      <c r="D7257" s="46"/>
    </row>
    <row r="7258">
      <c r="A7258" s="47">
        <v>45797.56277777778</v>
      </c>
      <c r="B7258" s="46">
        <v>16040.0</v>
      </c>
      <c r="C7258" s="46"/>
      <c r="D7258" s="46"/>
    </row>
    <row r="7259">
      <c r="A7259" s="47">
        <v>45797.56873842593</v>
      </c>
      <c r="B7259" s="46">
        <v>15680.0</v>
      </c>
      <c r="C7259" s="48" t="s">
        <v>4766</v>
      </c>
      <c r="D7259" s="48"/>
    </row>
    <row r="7260">
      <c r="A7260" s="47">
        <v>45797.577314814815</v>
      </c>
      <c r="B7260" s="46">
        <v>10160.0</v>
      </c>
      <c r="C7260" s="46"/>
      <c r="D7260" s="46"/>
    </row>
    <row r="7261">
      <c r="A7261" s="47">
        <v>45797.587916666664</v>
      </c>
      <c r="B7261" s="46">
        <v>14200.0</v>
      </c>
      <c r="C7261" s="46"/>
      <c r="D7261" s="46"/>
    </row>
    <row r="7262">
      <c r="A7262" s="47">
        <v>45797.5925</v>
      </c>
      <c r="B7262" s="46">
        <v>9800.0</v>
      </c>
      <c r="C7262" s="46"/>
      <c r="D7262" s="46"/>
    </row>
    <row r="7263">
      <c r="A7263" s="47">
        <v>45797.60302083333</v>
      </c>
      <c r="B7263" s="46">
        <v>13580.0</v>
      </c>
      <c r="C7263" s="46"/>
      <c r="D7263" s="46"/>
    </row>
    <row r="7264">
      <c r="A7264" s="47">
        <v>45797.61472222222</v>
      </c>
      <c r="B7264" s="46">
        <v>3080.0</v>
      </c>
      <c r="C7264" s="46"/>
      <c r="D7264" s="46"/>
    </row>
    <row r="7265">
      <c r="A7265" s="47">
        <v>45797.62019675926</v>
      </c>
      <c r="B7265" s="46">
        <v>13040.0</v>
      </c>
      <c r="C7265" s="46"/>
      <c r="D7265" s="46"/>
    </row>
    <row r="7266">
      <c r="A7266" s="47">
        <v>45797.624131944445</v>
      </c>
      <c r="B7266" s="46">
        <v>9820.0</v>
      </c>
      <c r="C7266" s="46"/>
      <c r="D7266" s="46"/>
    </row>
    <row r="7267">
      <c r="A7267" s="47">
        <v>45797.62646990741</v>
      </c>
      <c r="B7267" s="46">
        <v>11480.0</v>
      </c>
      <c r="C7267" s="48" t="s">
        <v>4949</v>
      </c>
      <c r="D7267" s="48"/>
    </row>
    <row r="7268">
      <c r="A7268" s="47">
        <v>45797.62837962963</v>
      </c>
      <c r="B7268" s="46">
        <v>14800.0</v>
      </c>
      <c r="C7268" s="48" t="s">
        <v>4967</v>
      </c>
      <c r="D7268" s="48"/>
    </row>
    <row r="7269">
      <c r="A7269" s="47">
        <v>45797.62978009259</v>
      </c>
      <c r="B7269" s="46">
        <v>21920.0</v>
      </c>
      <c r="C7269" s="46"/>
      <c r="D7269" s="46"/>
    </row>
    <row r="7270">
      <c r="A7270" s="47">
        <v>45797.63113425926</v>
      </c>
      <c r="B7270" s="46">
        <v>9820.0</v>
      </c>
      <c r="C7270" s="46"/>
      <c r="D7270" s="46"/>
    </row>
    <row r="7271">
      <c r="A7271" s="47">
        <v>45797.634050925924</v>
      </c>
      <c r="B7271" s="46">
        <v>9320.0</v>
      </c>
      <c r="C7271" s="46"/>
      <c r="D7271" s="46"/>
    </row>
    <row r="7272">
      <c r="A7272" s="47">
        <v>45797.6365625</v>
      </c>
      <c r="B7272" s="46">
        <v>3100.0</v>
      </c>
      <c r="C7272" s="46"/>
      <c r="D7272" s="46"/>
    </row>
    <row r="7273">
      <c r="A7273" s="47">
        <v>45797.653391203705</v>
      </c>
      <c r="B7273" s="46">
        <v>16800.0</v>
      </c>
      <c r="C7273" s="48" t="s">
        <v>4160</v>
      </c>
      <c r="D7273" s="48"/>
    </row>
    <row r="7274">
      <c r="A7274" s="47">
        <v>45797.658009259256</v>
      </c>
      <c r="B7274" s="46">
        <v>11480.0</v>
      </c>
      <c r="C7274" s="46"/>
      <c r="D7274" s="46"/>
    </row>
    <row r="7275">
      <c r="A7275" s="47">
        <v>45797.66200231481</v>
      </c>
      <c r="B7275" s="46">
        <v>9300.0</v>
      </c>
      <c r="C7275" s="46"/>
      <c r="D7275" s="46"/>
    </row>
    <row r="7276">
      <c r="A7276" s="47">
        <v>45797.665555555555</v>
      </c>
      <c r="B7276" s="46">
        <v>9940.0</v>
      </c>
      <c r="C7276" s="46"/>
      <c r="D7276" s="46"/>
    </row>
    <row r="7277">
      <c r="A7277" s="47">
        <v>45797.6762962963</v>
      </c>
      <c r="B7277" s="46">
        <v>16240.0</v>
      </c>
      <c r="C7277" s="46"/>
      <c r="D7277" s="46"/>
    </row>
    <row r="7278">
      <c r="A7278" s="47">
        <v>45797.69383101852</v>
      </c>
      <c r="B7278" s="46">
        <v>13200.0</v>
      </c>
      <c r="C7278" s="48" t="s">
        <v>4792</v>
      </c>
      <c r="D7278" s="48"/>
    </row>
    <row r="7279">
      <c r="A7279" s="47">
        <v>45797.70350694445</v>
      </c>
      <c r="B7279" s="46">
        <v>3800.0</v>
      </c>
      <c r="C7279" s="46"/>
      <c r="D7279" s="46"/>
    </row>
    <row r="7280">
      <c r="A7280" s="47">
        <v>45797.714895833335</v>
      </c>
      <c r="B7280" s="46">
        <v>10400.0</v>
      </c>
      <c r="C7280" s="48" t="s">
        <v>4968</v>
      </c>
      <c r="D7280" s="48"/>
    </row>
    <row r="7281">
      <c r="A7281" s="47">
        <v>45798.280636574076</v>
      </c>
      <c r="B7281" s="46">
        <v>10400.0</v>
      </c>
      <c r="C7281" s="46"/>
      <c r="D7281" s="46"/>
    </row>
    <row r="7282">
      <c r="A7282" s="47">
        <v>45798.28673611111</v>
      </c>
      <c r="B7282" s="46">
        <v>9280.0</v>
      </c>
      <c r="C7282" s="46"/>
      <c r="D7282" s="46"/>
    </row>
    <row r="7283">
      <c r="A7283" s="47">
        <v>45798.288981481484</v>
      </c>
      <c r="B7283" s="46">
        <v>9820.0</v>
      </c>
      <c r="C7283" s="46"/>
      <c r="D7283" s="46"/>
    </row>
    <row r="7284">
      <c r="A7284" s="47">
        <v>45798.29416666667</v>
      </c>
      <c r="B7284" s="46">
        <v>9300.0</v>
      </c>
      <c r="C7284" s="46"/>
      <c r="D7284" s="46"/>
    </row>
    <row r="7285">
      <c r="A7285" s="47">
        <v>45798.30060185185</v>
      </c>
      <c r="B7285" s="46">
        <v>10380.0</v>
      </c>
      <c r="C7285" s="46"/>
      <c r="D7285" s="46"/>
    </row>
    <row r="7286">
      <c r="A7286" s="47">
        <v>45798.30252314815</v>
      </c>
      <c r="B7286" s="46">
        <v>21880.0</v>
      </c>
      <c r="C7286" s="46"/>
      <c r="D7286" s="46"/>
    </row>
    <row r="7287">
      <c r="A7287" s="47">
        <v>45798.314791666664</v>
      </c>
      <c r="B7287" s="46">
        <v>2840.0</v>
      </c>
      <c r="C7287" s="46"/>
      <c r="D7287" s="46"/>
    </row>
    <row r="7288">
      <c r="A7288" s="47">
        <v>45798.319074074076</v>
      </c>
      <c r="B7288" s="46">
        <v>2680.0</v>
      </c>
      <c r="C7288" s="46"/>
      <c r="D7288" s="46"/>
    </row>
    <row r="7289">
      <c r="A7289" s="47">
        <v>45798.33217592593</v>
      </c>
      <c r="B7289" s="46">
        <v>10860.0</v>
      </c>
      <c r="C7289" s="46"/>
      <c r="D7289" s="46"/>
    </row>
    <row r="7290">
      <c r="A7290" s="47">
        <v>45798.33579861111</v>
      </c>
      <c r="B7290" s="46">
        <v>18800.0</v>
      </c>
      <c r="C7290" s="48" t="s">
        <v>4308</v>
      </c>
      <c r="D7290" s="48"/>
    </row>
    <row r="7291">
      <c r="A7291" s="47">
        <v>45798.345034722224</v>
      </c>
      <c r="B7291" s="46">
        <v>16200.0</v>
      </c>
      <c r="C7291" s="46"/>
      <c r="D7291" s="46"/>
    </row>
    <row r="7292">
      <c r="A7292" s="47">
        <v>45798.345868055556</v>
      </c>
      <c r="B7292" s="46">
        <v>10240.0</v>
      </c>
      <c r="C7292" s="46"/>
      <c r="D7292" s="46"/>
    </row>
    <row r="7293">
      <c r="A7293" s="47">
        <v>45798.35747685185</v>
      </c>
      <c r="B7293" s="46">
        <v>10840.0</v>
      </c>
      <c r="C7293" s="46"/>
      <c r="D7293" s="46"/>
    </row>
    <row r="7294">
      <c r="A7294" s="47">
        <v>45798.35778935185</v>
      </c>
      <c r="B7294" s="46">
        <v>3280.0</v>
      </c>
      <c r="C7294" s="48" t="s">
        <v>4969</v>
      </c>
      <c r="D7294" s="48"/>
    </row>
    <row r="7295">
      <c r="A7295" s="47">
        <v>45798.3593287037</v>
      </c>
      <c r="B7295" s="46">
        <v>3140.0</v>
      </c>
      <c r="C7295" s="48" t="s">
        <v>4692</v>
      </c>
      <c r="D7295" s="48"/>
    </row>
    <row r="7296">
      <c r="A7296" s="47">
        <v>45798.37233796297</v>
      </c>
      <c r="B7296" s="46">
        <v>34700.0</v>
      </c>
      <c r="C7296" s="48" t="s">
        <v>4970</v>
      </c>
      <c r="D7296" s="48"/>
    </row>
    <row r="7297">
      <c r="A7297" s="47">
        <v>45798.373773148145</v>
      </c>
      <c r="B7297" s="46">
        <v>10320.0</v>
      </c>
      <c r="C7297" s="46"/>
      <c r="D7297" s="46"/>
    </row>
    <row r="7298">
      <c r="A7298" s="47">
        <v>45798.388090277775</v>
      </c>
      <c r="B7298" s="46">
        <v>34700.0</v>
      </c>
      <c r="C7298" s="48" t="s">
        <v>4971</v>
      </c>
      <c r="D7298" s="48"/>
    </row>
    <row r="7299">
      <c r="A7299" s="47">
        <v>45798.39016203704</v>
      </c>
      <c r="B7299" s="46">
        <v>2640.0</v>
      </c>
      <c r="C7299" s="48" t="s">
        <v>4195</v>
      </c>
      <c r="D7299" s="48"/>
    </row>
    <row r="7300">
      <c r="A7300" s="47">
        <v>45798.393530092595</v>
      </c>
      <c r="B7300" s="46">
        <v>2800.0</v>
      </c>
      <c r="C7300" s="48" t="s">
        <v>4972</v>
      </c>
      <c r="D7300" s="48"/>
    </row>
    <row r="7301">
      <c r="A7301" s="47">
        <v>45798.408784722225</v>
      </c>
      <c r="B7301" s="46">
        <v>13280.0</v>
      </c>
      <c r="C7301" s="46"/>
      <c r="D7301" s="46"/>
    </row>
    <row r="7302">
      <c r="A7302" s="47">
        <v>45798.40939814815</v>
      </c>
      <c r="B7302" s="46">
        <v>2940.0</v>
      </c>
      <c r="C7302" s="48" t="s">
        <v>4973</v>
      </c>
      <c r="D7302" s="48"/>
    </row>
    <row r="7303">
      <c r="A7303" s="47">
        <v>45798.42303240741</v>
      </c>
      <c r="B7303" s="46">
        <v>2420.0</v>
      </c>
      <c r="C7303" s="48" t="s">
        <v>4974</v>
      </c>
      <c r="D7303" s="48"/>
    </row>
    <row r="7304">
      <c r="A7304" s="47">
        <v>45798.435069444444</v>
      </c>
      <c r="B7304" s="46">
        <v>15740.0</v>
      </c>
      <c r="C7304" s="46"/>
      <c r="D7304" s="46"/>
    </row>
    <row r="7305">
      <c r="A7305" s="47">
        <v>45798.43568287037</v>
      </c>
      <c r="B7305" s="46">
        <v>34040.0</v>
      </c>
      <c r="C7305" s="48" t="s">
        <v>4970</v>
      </c>
      <c r="D7305" s="48"/>
    </row>
    <row r="7306">
      <c r="A7306" s="47">
        <v>45798.43681712963</v>
      </c>
      <c r="B7306" s="46">
        <v>34040.0</v>
      </c>
      <c r="C7306" s="46"/>
      <c r="D7306" s="46"/>
    </row>
    <row r="7307">
      <c r="A7307" s="47">
        <v>45798.44689814815</v>
      </c>
      <c r="B7307" s="46">
        <v>11100.0</v>
      </c>
      <c r="C7307" s="46"/>
      <c r="D7307" s="46"/>
    </row>
    <row r="7308">
      <c r="A7308" s="47">
        <v>45798.45271990741</v>
      </c>
      <c r="B7308" s="46">
        <v>9840.0</v>
      </c>
      <c r="C7308" s="46"/>
      <c r="D7308" s="46"/>
    </row>
    <row r="7309">
      <c r="A7309" s="47">
        <v>45798.453668981485</v>
      </c>
      <c r="B7309" s="46">
        <v>13860.0</v>
      </c>
      <c r="C7309" s="46"/>
      <c r="D7309" s="46"/>
    </row>
    <row r="7310">
      <c r="A7310" s="47">
        <v>45798.46277777778</v>
      </c>
      <c r="B7310" s="46">
        <v>9280.0</v>
      </c>
      <c r="C7310" s="46"/>
      <c r="D7310" s="46"/>
    </row>
    <row r="7311">
      <c r="A7311" s="47">
        <v>45798.4662962963</v>
      </c>
      <c r="B7311" s="46">
        <v>9860.0</v>
      </c>
      <c r="C7311" s="46"/>
      <c r="D7311" s="46"/>
    </row>
    <row r="7312">
      <c r="A7312" s="47">
        <v>45798.46795138889</v>
      </c>
      <c r="B7312" s="46">
        <v>13300.0</v>
      </c>
      <c r="C7312" s="46"/>
      <c r="D7312" s="46"/>
    </row>
    <row r="7313">
      <c r="A7313" s="47">
        <v>45798.489537037036</v>
      </c>
      <c r="B7313" s="46">
        <v>34520.0</v>
      </c>
      <c r="C7313" s="46"/>
      <c r="D7313" s="46"/>
    </row>
    <row r="7314">
      <c r="A7314" s="47">
        <v>45798.49548611111</v>
      </c>
      <c r="B7314" s="46">
        <v>14040.0</v>
      </c>
      <c r="C7314" s="46"/>
      <c r="D7314" s="46"/>
    </row>
    <row r="7315">
      <c r="A7315" s="47">
        <v>45798.495891203704</v>
      </c>
      <c r="B7315" s="46">
        <v>3140.0</v>
      </c>
      <c r="C7315" s="46"/>
      <c r="D7315" s="46"/>
    </row>
    <row r="7316">
      <c r="A7316" s="47">
        <v>45798.50554398148</v>
      </c>
      <c r="B7316" s="46">
        <v>10420.0</v>
      </c>
      <c r="C7316" s="46"/>
      <c r="D7316" s="46"/>
    </row>
    <row r="7317">
      <c r="A7317" s="47">
        <v>45798.511967592596</v>
      </c>
      <c r="B7317" s="46">
        <v>13380.0</v>
      </c>
      <c r="C7317" s="46"/>
      <c r="D7317" s="46"/>
    </row>
    <row r="7318">
      <c r="A7318" s="47">
        <v>45798.51383101852</v>
      </c>
      <c r="B7318" s="46">
        <v>4060.0</v>
      </c>
      <c r="C7318" s="48" t="s">
        <v>4975</v>
      </c>
      <c r="D7318" s="48"/>
    </row>
    <row r="7319">
      <c r="A7319" s="47">
        <v>45798.51398148148</v>
      </c>
      <c r="B7319" s="46">
        <v>1780.0</v>
      </c>
      <c r="C7319" s="46"/>
      <c r="D7319" s="46"/>
    </row>
    <row r="7320">
      <c r="A7320" s="47">
        <v>45798.51831018519</v>
      </c>
      <c r="B7320" s="46">
        <v>1740.0</v>
      </c>
      <c r="C7320" s="46"/>
      <c r="D7320" s="46"/>
    </row>
    <row r="7321">
      <c r="A7321" s="47">
        <v>45798.533738425926</v>
      </c>
      <c r="B7321" s="46">
        <v>3140.0</v>
      </c>
      <c r="C7321" s="46"/>
      <c r="D7321" s="46"/>
    </row>
    <row r="7322">
      <c r="A7322" s="47">
        <v>45798.53803240741</v>
      </c>
      <c r="B7322" s="46">
        <v>3100.0</v>
      </c>
      <c r="C7322" s="48" t="s">
        <v>4976</v>
      </c>
      <c r="D7322" s="48"/>
    </row>
    <row r="7323">
      <c r="A7323" s="47">
        <v>45798.54085648148</v>
      </c>
      <c r="B7323" s="46">
        <v>3120.0</v>
      </c>
      <c r="C7323" s="48" t="s">
        <v>4233</v>
      </c>
      <c r="D7323" s="48"/>
    </row>
    <row r="7324">
      <c r="A7324" s="47">
        <v>45798.54623842592</v>
      </c>
      <c r="B7324" s="46">
        <v>9460.0</v>
      </c>
      <c r="C7324" s="46"/>
      <c r="D7324" s="46"/>
    </row>
    <row r="7325">
      <c r="A7325" s="47">
        <v>45798.55238425926</v>
      </c>
      <c r="B7325" s="46">
        <v>2480.0</v>
      </c>
      <c r="C7325" s="48" t="s">
        <v>4234</v>
      </c>
      <c r="D7325" s="48"/>
    </row>
    <row r="7326">
      <c r="A7326" s="47">
        <v>45798.5528587963</v>
      </c>
      <c r="B7326" s="46">
        <v>11080.0</v>
      </c>
      <c r="C7326" s="46"/>
      <c r="D7326" s="46"/>
    </row>
    <row r="7327">
      <c r="A7327" s="47">
        <v>45798.56518518519</v>
      </c>
      <c r="B7327" s="46">
        <v>3020.0</v>
      </c>
      <c r="C7327" s="48" t="s">
        <v>4977</v>
      </c>
      <c r="D7327" s="48"/>
    </row>
    <row r="7328">
      <c r="A7328" s="47">
        <v>45798.57061342592</v>
      </c>
      <c r="B7328" s="46">
        <v>12240.0</v>
      </c>
      <c r="C7328" s="46"/>
      <c r="D7328" s="46"/>
    </row>
    <row r="7329">
      <c r="A7329" s="47">
        <v>45798.57848379629</v>
      </c>
      <c r="B7329" s="46">
        <v>15000.0</v>
      </c>
      <c r="C7329" s="46"/>
      <c r="D7329" s="46"/>
    </row>
    <row r="7330">
      <c r="A7330" s="47">
        <v>45798.578831018516</v>
      </c>
      <c r="B7330" s="46">
        <v>2380.0</v>
      </c>
      <c r="C7330" s="46"/>
      <c r="D7330" s="46"/>
    </row>
    <row r="7331">
      <c r="A7331" s="47">
        <v>45798.579050925924</v>
      </c>
      <c r="B7331" s="46">
        <v>2300.0</v>
      </c>
      <c r="C7331" s="48" t="s">
        <v>4978</v>
      </c>
      <c r="D7331" s="48"/>
    </row>
    <row r="7332">
      <c r="A7332" s="47">
        <v>45798.581782407404</v>
      </c>
      <c r="B7332" s="46">
        <v>9800.0</v>
      </c>
      <c r="C7332" s="46"/>
      <c r="D7332" s="46"/>
    </row>
    <row r="7333">
      <c r="A7333" s="47">
        <v>45798.59809027778</v>
      </c>
      <c r="B7333" s="46">
        <v>12760.0</v>
      </c>
      <c r="C7333" s="46"/>
      <c r="D7333" s="46"/>
    </row>
    <row r="7334">
      <c r="A7334" s="47">
        <v>45798.60122685185</v>
      </c>
      <c r="B7334" s="46">
        <v>10960.0</v>
      </c>
      <c r="C7334" s="46"/>
      <c r="D7334" s="46"/>
    </row>
    <row r="7335">
      <c r="A7335" s="47">
        <v>45798.60710648148</v>
      </c>
      <c r="B7335" s="46">
        <v>9260.0</v>
      </c>
      <c r="C7335" s="46"/>
      <c r="D7335" s="46"/>
    </row>
    <row r="7336">
      <c r="A7336" s="47">
        <v>45798.61072916666</v>
      </c>
      <c r="B7336" s="46">
        <v>9180.0</v>
      </c>
      <c r="C7336" s="46"/>
      <c r="D7336" s="46"/>
    </row>
    <row r="7337">
      <c r="A7337" s="47">
        <v>45798.61251157407</v>
      </c>
      <c r="B7337" s="46">
        <v>2660.0</v>
      </c>
      <c r="C7337" s="46"/>
      <c r="D7337" s="46"/>
    </row>
    <row r="7338">
      <c r="A7338" s="47">
        <v>45798.61813657408</v>
      </c>
      <c r="B7338" s="46">
        <v>13960.0</v>
      </c>
      <c r="C7338" s="46"/>
      <c r="D7338" s="46"/>
    </row>
    <row r="7339">
      <c r="A7339" s="47">
        <v>45798.62125</v>
      </c>
      <c r="B7339" s="46">
        <v>9840.0</v>
      </c>
      <c r="C7339" s="46"/>
      <c r="D7339" s="46"/>
    </row>
    <row r="7340">
      <c r="A7340" s="47">
        <v>45798.62453703704</v>
      </c>
      <c r="B7340" s="46">
        <v>3860.0</v>
      </c>
      <c r="C7340" s="48" t="s">
        <v>4979</v>
      </c>
      <c r="D7340" s="48"/>
    </row>
    <row r="7341">
      <c r="A7341" s="47">
        <v>45798.62866898148</v>
      </c>
      <c r="B7341" s="46">
        <v>3200.0</v>
      </c>
      <c r="C7341" s="46"/>
      <c r="D7341" s="46"/>
    </row>
    <row r="7342">
      <c r="A7342" s="47">
        <v>45798.63104166667</v>
      </c>
      <c r="B7342" s="46">
        <v>3200.0</v>
      </c>
      <c r="C7342" s="48" t="s">
        <v>4980</v>
      </c>
      <c r="D7342" s="48"/>
    </row>
    <row r="7343">
      <c r="A7343" s="47">
        <v>45798.633564814816</v>
      </c>
      <c r="B7343" s="46">
        <v>2720.0</v>
      </c>
      <c r="C7343" s="48" t="s">
        <v>4981</v>
      </c>
      <c r="D7343" s="48"/>
    </row>
    <row r="7344">
      <c r="A7344" s="47">
        <v>45798.63804398148</v>
      </c>
      <c r="B7344" s="46">
        <v>11860.0</v>
      </c>
      <c r="C7344" s="46"/>
      <c r="D7344" s="46"/>
    </row>
    <row r="7345">
      <c r="A7345" s="47">
        <v>45798.63849537037</v>
      </c>
      <c r="B7345" s="46">
        <v>2760.0</v>
      </c>
      <c r="C7345" s="48" t="s">
        <v>4982</v>
      </c>
      <c r="D7345" s="48"/>
    </row>
    <row r="7346">
      <c r="A7346" s="47">
        <v>45798.63869212963</v>
      </c>
      <c r="B7346" s="46">
        <v>2720.0</v>
      </c>
      <c r="C7346" s="48" t="s">
        <v>4983</v>
      </c>
      <c r="D7346" s="48"/>
    </row>
    <row r="7347">
      <c r="A7347" s="47">
        <v>45798.6400462963</v>
      </c>
      <c r="B7347" s="46">
        <v>2420.0</v>
      </c>
      <c r="C7347" s="48" t="s">
        <v>4984</v>
      </c>
      <c r="D7347" s="48"/>
    </row>
    <row r="7348">
      <c r="A7348" s="47">
        <v>45798.64497685185</v>
      </c>
      <c r="B7348" s="46">
        <v>10000.0</v>
      </c>
      <c r="C7348" s="46"/>
      <c r="D7348" s="46"/>
    </row>
    <row r="7349">
      <c r="A7349" s="47">
        <v>45798.64818287037</v>
      </c>
      <c r="B7349" s="46">
        <v>3980.0</v>
      </c>
      <c r="C7349" s="48" t="s">
        <v>4985</v>
      </c>
      <c r="D7349" s="48"/>
    </row>
    <row r="7350">
      <c r="A7350" s="47">
        <v>45798.65409722222</v>
      </c>
      <c r="B7350" s="46">
        <v>11720.0</v>
      </c>
      <c r="C7350" s="46"/>
      <c r="D7350" s="46"/>
    </row>
    <row r="7351">
      <c r="A7351" s="47">
        <v>45798.65451388889</v>
      </c>
      <c r="B7351" s="46">
        <v>2540.0</v>
      </c>
      <c r="C7351" s="48" t="s">
        <v>4986</v>
      </c>
      <c r="D7351" s="48"/>
    </row>
    <row r="7352">
      <c r="A7352" s="47">
        <v>45798.67438657407</v>
      </c>
      <c r="B7352" s="46">
        <v>11340.0</v>
      </c>
      <c r="C7352" s="46"/>
      <c r="D7352" s="46"/>
    </row>
    <row r="7353">
      <c r="A7353" s="47">
        <v>45798.67728009259</v>
      </c>
      <c r="B7353" s="46">
        <v>2740.0</v>
      </c>
      <c r="C7353" s="48" t="s">
        <v>4267</v>
      </c>
      <c r="D7353" s="48"/>
    </row>
    <row r="7354">
      <c r="A7354" s="47">
        <v>45798.68189814815</v>
      </c>
      <c r="B7354" s="46">
        <v>9200.0</v>
      </c>
      <c r="C7354" s="46"/>
      <c r="D7354" s="46"/>
    </row>
    <row r="7355">
      <c r="A7355" s="47">
        <v>45798.6866087963</v>
      </c>
      <c r="B7355" s="46">
        <v>2620.0</v>
      </c>
      <c r="C7355" s="48" t="s">
        <v>4267</v>
      </c>
      <c r="D7355" s="48"/>
    </row>
    <row r="7356">
      <c r="A7356" s="47">
        <v>45798.69364583334</v>
      </c>
      <c r="B7356" s="46">
        <v>12020.0</v>
      </c>
      <c r="C7356" s="46"/>
      <c r="D7356" s="46"/>
    </row>
    <row r="7357">
      <c r="A7357" s="47">
        <v>45798.70103009259</v>
      </c>
      <c r="B7357" s="46">
        <v>8740.0</v>
      </c>
      <c r="C7357" s="46"/>
      <c r="D7357" s="46"/>
    </row>
    <row r="7358">
      <c r="A7358" s="47">
        <v>45798.70972222222</v>
      </c>
      <c r="B7358" s="46">
        <v>2780.0</v>
      </c>
      <c r="C7358" s="46"/>
      <c r="D7358" s="46"/>
    </row>
    <row r="7359">
      <c r="A7359" s="47">
        <v>45798.718935185185</v>
      </c>
      <c r="B7359" s="46">
        <v>9840.0</v>
      </c>
      <c r="C7359" s="46"/>
      <c r="D7359" s="46"/>
    </row>
    <row r="7360">
      <c r="A7360" s="47">
        <v>45798.726493055554</v>
      </c>
      <c r="B7360" s="46">
        <v>10560.0</v>
      </c>
      <c r="C7360" s="46"/>
      <c r="D7360" s="46"/>
    </row>
    <row r="7361">
      <c r="A7361" s="47">
        <v>45798.72667824074</v>
      </c>
      <c r="B7361" s="46">
        <v>2960.0</v>
      </c>
      <c r="C7361" s="46"/>
      <c r="D7361" s="46"/>
    </row>
    <row r="7362">
      <c r="A7362" s="47">
        <v>45799.29108796296</v>
      </c>
      <c r="B7362" s="46">
        <v>15160.0</v>
      </c>
      <c r="C7362" s="46"/>
      <c r="D7362" s="46"/>
    </row>
    <row r="7363">
      <c r="A7363" s="47">
        <v>45799.29126157407</v>
      </c>
      <c r="B7363" s="46">
        <v>10940.0</v>
      </c>
      <c r="C7363" s="46"/>
      <c r="D7363" s="46"/>
    </row>
    <row r="7364">
      <c r="A7364" s="47">
        <v>45799.29142361111</v>
      </c>
      <c r="B7364" s="46">
        <v>9320.0</v>
      </c>
      <c r="C7364" s="46"/>
      <c r="D7364" s="46"/>
    </row>
    <row r="7365">
      <c r="A7365" s="47">
        <v>45799.29541666667</v>
      </c>
      <c r="B7365" s="46">
        <v>31900.0</v>
      </c>
      <c r="C7365" s="46"/>
      <c r="D7365" s="46"/>
    </row>
    <row r="7366">
      <c r="A7366" s="47">
        <v>45799.32234953704</v>
      </c>
      <c r="B7366" s="46">
        <v>11460.0</v>
      </c>
      <c r="C7366" s="46"/>
      <c r="D7366" s="46"/>
    </row>
    <row r="7367">
      <c r="A7367" s="47">
        <v>45799.32341435185</v>
      </c>
      <c r="B7367" s="46">
        <v>3440.0</v>
      </c>
      <c r="C7367" s="48" t="s">
        <v>2781</v>
      </c>
      <c r="D7367" s="48"/>
    </row>
    <row r="7368">
      <c r="A7368" s="47">
        <v>45799.32726851852</v>
      </c>
      <c r="B7368" s="46">
        <v>2840.0</v>
      </c>
      <c r="C7368" s="48" t="s">
        <v>2781</v>
      </c>
      <c r="D7368" s="48"/>
    </row>
    <row r="7369">
      <c r="A7369" s="47">
        <v>45799.33180555556</v>
      </c>
      <c r="B7369" s="46">
        <v>3180.0</v>
      </c>
      <c r="C7369" s="46"/>
      <c r="D7369" s="46"/>
    </row>
    <row r="7370">
      <c r="A7370" s="47">
        <v>45799.33503472222</v>
      </c>
      <c r="B7370" s="46">
        <v>13300.0</v>
      </c>
      <c r="C7370" s="46"/>
      <c r="D7370" s="46"/>
    </row>
    <row r="7371">
      <c r="A7371" s="47">
        <v>45799.33521990741</v>
      </c>
      <c r="B7371" s="46">
        <v>3300.0</v>
      </c>
      <c r="C7371" s="46"/>
      <c r="D7371" s="46"/>
    </row>
    <row r="7372">
      <c r="A7372" s="47">
        <v>45799.349131944444</v>
      </c>
      <c r="B7372" s="46">
        <v>8740.0</v>
      </c>
      <c r="C7372" s="46"/>
      <c r="D7372" s="46"/>
    </row>
    <row r="7373">
      <c r="A7373" s="47">
        <v>45799.36219907407</v>
      </c>
      <c r="B7373" s="46">
        <v>32440.0</v>
      </c>
      <c r="C7373" s="48" t="s">
        <v>4050</v>
      </c>
      <c r="D7373" s="48"/>
    </row>
    <row r="7374">
      <c r="A7374" s="47">
        <v>45799.36461805556</v>
      </c>
      <c r="B7374" s="46">
        <v>8740.0</v>
      </c>
      <c r="C7374" s="46"/>
      <c r="D7374" s="46"/>
    </row>
    <row r="7375">
      <c r="A7375" s="47">
        <v>45799.37070601852</v>
      </c>
      <c r="B7375" s="46">
        <v>11820.0</v>
      </c>
      <c r="C7375" s="48" t="s">
        <v>4356</v>
      </c>
      <c r="D7375" s="48"/>
    </row>
    <row r="7376">
      <c r="A7376" s="47">
        <v>45799.3709375</v>
      </c>
      <c r="B7376" s="46">
        <v>15120.0</v>
      </c>
      <c r="C7376" s="48" t="s">
        <v>4949</v>
      </c>
      <c r="D7376" s="48"/>
    </row>
    <row r="7377">
      <c r="A7377" s="47">
        <v>45799.37233796297</v>
      </c>
      <c r="B7377" s="46">
        <v>3580.0</v>
      </c>
      <c r="C7377" s="48" t="s">
        <v>4017</v>
      </c>
      <c r="D7377" s="48"/>
    </row>
    <row r="7378">
      <c r="A7378" s="47">
        <v>45799.373611111114</v>
      </c>
      <c r="B7378" s="46">
        <v>10640.0</v>
      </c>
      <c r="C7378" s="48" t="s">
        <v>4921</v>
      </c>
      <c r="D7378" s="48"/>
    </row>
    <row r="7379">
      <c r="A7379" s="47">
        <v>45799.37799768519</v>
      </c>
      <c r="B7379" s="46">
        <v>10000.0</v>
      </c>
      <c r="C7379" s="46"/>
      <c r="D7379" s="46"/>
    </row>
    <row r="7380">
      <c r="A7380" s="47">
        <v>45799.38111111111</v>
      </c>
      <c r="B7380" s="46">
        <v>1760.0</v>
      </c>
      <c r="C7380" s="46"/>
      <c r="D7380" s="46"/>
    </row>
    <row r="7381">
      <c r="A7381" s="47">
        <v>45799.382731481484</v>
      </c>
      <c r="B7381" s="46">
        <v>1740.0</v>
      </c>
      <c r="C7381" s="46"/>
      <c r="D7381" s="46"/>
    </row>
    <row r="7382">
      <c r="A7382" s="47">
        <v>45799.38476851852</v>
      </c>
      <c r="B7382" s="46">
        <v>9080.0</v>
      </c>
      <c r="C7382" s="46"/>
      <c r="D7382" s="46"/>
    </row>
    <row r="7383">
      <c r="A7383" s="47">
        <v>45799.39126157408</v>
      </c>
      <c r="B7383" s="46">
        <v>10200.0</v>
      </c>
      <c r="C7383" s="46"/>
      <c r="D7383" s="46"/>
    </row>
    <row r="7384">
      <c r="A7384" s="47">
        <v>45799.39241898148</v>
      </c>
      <c r="B7384" s="46">
        <v>2760.0</v>
      </c>
      <c r="C7384" s="48" t="s">
        <v>4017</v>
      </c>
      <c r="D7384" s="48"/>
    </row>
    <row r="7385">
      <c r="A7385" s="47">
        <v>45799.39310185185</v>
      </c>
      <c r="B7385" s="46">
        <v>13300.0</v>
      </c>
      <c r="C7385" s="46"/>
      <c r="D7385" s="46"/>
    </row>
    <row r="7386">
      <c r="A7386" s="47">
        <v>45799.39461805556</v>
      </c>
      <c r="B7386" s="46">
        <v>15740.0</v>
      </c>
      <c r="C7386" s="46"/>
      <c r="D7386" s="46"/>
    </row>
    <row r="7387">
      <c r="A7387" s="47">
        <v>45799.405486111114</v>
      </c>
      <c r="B7387" s="46">
        <v>13580.0</v>
      </c>
      <c r="C7387" s="46"/>
      <c r="D7387" s="46"/>
    </row>
    <row r="7388">
      <c r="A7388" s="47">
        <v>45799.40796296296</v>
      </c>
      <c r="B7388" s="46">
        <v>32260.0</v>
      </c>
      <c r="C7388" s="48" t="s">
        <v>4050</v>
      </c>
      <c r="D7388" s="48"/>
    </row>
    <row r="7389">
      <c r="A7389" s="47">
        <v>45799.43444444444</v>
      </c>
      <c r="B7389" s="46">
        <v>8740.0</v>
      </c>
      <c r="C7389" s="46"/>
      <c r="D7389" s="46"/>
    </row>
    <row r="7390">
      <c r="A7390" s="47">
        <v>45799.43769675926</v>
      </c>
      <c r="B7390" s="46">
        <v>11000.0</v>
      </c>
      <c r="C7390" s="48" t="s">
        <v>4808</v>
      </c>
      <c r="D7390" s="48"/>
    </row>
    <row r="7391">
      <c r="A7391" s="47">
        <v>45799.44527777778</v>
      </c>
      <c r="B7391" s="46">
        <v>22220.0</v>
      </c>
      <c r="C7391" s="46"/>
      <c r="D7391" s="46"/>
    </row>
    <row r="7392">
      <c r="A7392" s="47">
        <v>45799.44788194444</v>
      </c>
      <c r="B7392" s="46">
        <v>9300.0</v>
      </c>
      <c r="C7392" s="46"/>
      <c r="D7392" s="46"/>
    </row>
    <row r="7393">
      <c r="A7393" s="47">
        <v>45799.45244212963</v>
      </c>
      <c r="B7393" s="46">
        <v>14420.0</v>
      </c>
      <c r="C7393" s="48" t="s">
        <v>4987</v>
      </c>
      <c r="D7393" s="48"/>
    </row>
    <row r="7394">
      <c r="A7394" s="47">
        <v>45799.45260416667</v>
      </c>
      <c r="B7394" s="46">
        <v>13360.0</v>
      </c>
      <c r="C7394" s="46"/>
      <c r="D7394" s="46"/>
    </row>
    <row r="7395">
      <c r="A7395" s="47">
        <v>45799.45831018518</v>
      </c>
      <c r="B7395" s="46">
        <v>5320.0</v>
      </c>
      <c r="C7395" s="46"/>
      <c r="D7395" s="46"/>
    </row>
    <row r="7396">
      <c r="A7396" s="47">
        <v>45799.47048611111</v>
      </c>
      <c r="B7396" s="46">
        <v>32260.0</v>
      </c>
      <c r="C7396" s="48" t="s">
        <v>4050</v>
      </c>
      <c r="D7396" s="48"/>
    </row>
    <row r="7397">
      <c r="A7397" s="47">
        <v>45799.49710648148</v>
      </c>
      <c r="B7397" s="46">
        <v>17340.0</v>
      </c>
      <c r="C7397" s="48" t="s">
        <v>4160</v>
      </c>
      <c r="D7397" s="48"/>
    </row>
    <row r="7398">
      <c r="A7398" s="47">
        <v>45799.5024537037</v>
      </c>
      <c r="B7398" s="46">
        <v>13280.0</v>
      </c>
      <c r="C7398" s="46"/>
      <c r="D7398" s="46"/>
    </row>
    <row r="7399">
      <c r="A7399" s="47">
        <v>45799.507152777776</v>
      </c>
      <c r="B7399" s="46">
        <v>16460.0</v>
      </c>
      <c r="C7399" s="46"/>
      <c r="D7399" s="46"/>
    </row>
    <row r="7400">
      <c r="A7400" s="47">
        <v>45799.514375</v>
      </c>
      <c r="B7400" s="46">
        <v>13000.0</v>
      </c>
      <c r="C7400" s="48" t="s">
        <v>4799</v>
      </c>
      <c r="D7400" s="48"/>
    </row>
    <row r="7401">
      <c r="A7401" s="47">
        <v>45799.51641203704</v>
      </c>
      <c r="B7401" s="46">
        <v>1700.0</v>
      </c>
      <c r="C7401" s="46"/>
      <c r="D7401" s="46"/>
    </row>
    <row r="7402">
      <c r="A7402" s="47">
        <v>45799.51888888889</v>
      </c>
      <c r="B7402" s="46">
        <v>3020.0</v>
      </c>
      <c r="C7402" s="46"/>
      <c r="D7402" s="46"/>
    </row>
    <row r="7403">
      <c r="A7403" s="47">
        <v>45799.52045138889</v>
      </c>
      <c r="B7403" s="46">
        <v>1640.0</v>
      </c>
      <c r="C7403" s="46"/>
      <c r="D7403" s="46"/>
    </row>
    <row r="7404">
      <c r="A7404" s="47">
        <v>45799.53028935185</v>
      </c>
      <c r="B7404" s="46">
        <v>3040.0</v>
      </c>
      <c r="C7404" s="48" t="s">
        <v>744</v>
      </c>
      <c r="D7404" s="48"/>
    </row>
    <row r="7405">
      <c r="A7405" s="47">
        <v>45799.54133101852</v>
      </c>
      <c r="B7405" s="46">
        <v>2600.0</v>
      </c>
      <c r="C7405" s="46"/>
      <c r="D7405" s="46"/>
    </row>
    <row r="7406">
      <c r="A7406" s="47">
        <v>45799.54163194444</v>
      </c>
      <c r="B7406" s="46">
        <v>2740.0</v>
      </c>
      <c r="C7406" s="46"/>
      <c r="D7406" s="46"/>
    </row>
    <row r="7407">
      <c r="A7407" s="47">
        <v>45799.54484953704</v>
      </c>
      <c r="B7407" s="46">
        <v>2700.0</v>
      </c>
      <c r="C7407" s="46"/>
      <c r="D7407" s="46"/>
    </row>
    <row r="7408">
      <c r="A7408" s="47">
        <v>45799.54508101852</v>
      </c>
      <c r="B7408" s="46">
        <v>16500.0</v>
      </c>
      <c r="C7408" s="46"/>
      <c r="D7408" s="46"/>
    </row>
    <row r="7409">
      <c r="A7409" s="47">
        <v>45799.54585648148</v>
      </c>
      <c r="B7409" s="46">
        <v>10340.0</v>
      </c>
      <c r="C7409" s="46"/>
      <c r="D7409" s="46"/>
    </row>
    <row r="7410">
      <c r="A7410" s="47">
        <v>45799.556238425925</v>
      </c>
      <c r="B7410" s="46">
        <v>2660.0</v>
      </c>
      <c r="C7410" s="48" t="s">
        <v>744</v>
      </c>
      <c r="D7410" s="48"/>
    </row>
    <row r="7411">
      <c r="A7411" s="47">
        <v>45799.56568287037</v>
      </c>
      <c r="B7411" s="46">
        <v>11020.0</v>
      </c>
      <c r="C7411" s="46"/>
      <c r="D7411" s="46"/>
    </row>
    <row r="7412">
      <c r="A7412" s="47">
        <v>45799.56591435185</v>
      </c>
      <c r="B7412" s="46">
        <v>2520.0</v>
      </c>
      <c r="C7412" s="48" t="s">
        <v>744</v>
      </c>
      <c r="D7412" s="48"/>
    </row>
    <row r="7413">
      <c r="A7413" s="47">
        <v>45799.56636574074</v>
      </c>
      <c r="B7413" s="46">
        <v>9340.0</v>
      </c>
      <c r="C7413" s="46"/>
      <c r="D7413" s="46"/>
    </row>
    <row r="7414">
      <c r="A7414" s="47">
        <v>45799.569560185184</v>
      </c>
      <c r="B7414" s="46">
        <v>9240.0</v>
      </c>
      <c r="C7414" s="46"/>
      <c r="D7414" s="46"/>
    </row>
    <row r="7415">
      <c r="A7415" s="47">
        <v>45799.575266203705</v>
      </c>
      <c r="B7415" s="46">
        <v>13400.0</v>
      </c>
      <c r="C7415" s="46"/>
      <c r="D7415" s="46"/>
    </row>
    <row r="7416">
      <c r="A7416" s="47">
        <v>45799.585393518515</v>
      </c>
      <c r="B7416" s="46">
        <v>11900.0</v>
      </c>
      <c r="C7416" s="46"/>
      <c r="D7416" s="46"/>
    </row>
    <row r="7417">
      <c r="A7417" s="47">
        <v>45799.592465277776</v>
      </c>
      <c r="B7417" s="46">
        <v>11560.0</v>
      </c>
      <c r="C7417" s="48" t="s">
        <v>4156</v>
      </c>
      <c r="D7417" s="48"/>
    </row>
    <row r="7418">
      <c r="A7418" s="47">
        <v>45799.59469907408</v>
      </c>
      <c r="B7418" s="46">
        <v>9780.0</v>
      </c>
      <c r="C7418" s="46"/>
      <c r="D7418" s="46"/>
    </row>
    <row r="7419">
      <c r="A7419" s="47">
        <v>45799.59974537037</v>
      </c>
      <c r="B7419" s="46">
        <v>13260.0</v>
      </c>
      <c r="C7419" s="46"/>
      <c r="D7419" s="46"/>
    </row>
    <row r="7420">
      <c r="A7420" s="47">
        <v>45799.60277777778</v>
      </c>
      <c r="B7420" s="46">
        <v>4080.0</v>
      </c>
      <c r="C7420" s="48" t="s">
        <v>4017</v>
      </c>
      <c r="D7420" s="48"/>
    </row>
    <row r="7421">
      <c r="A7421" s="47">
        <v>45799.6144212963</v>
      </c>
      <c r="B7421" s="46">
        <v>13140.0</v>
      </c>
      <c r="C7421" s="48" t="s">
        <v>4049</v>
      </c>
      <c r="D7421" s="48"/>
    </row>
    <row r="7422">
      <c r="A7422" s="47">
        <v>45799.61516203704</v>
      </c>
      <c r="B7422" s="46">
        <v>3440.0</v>
      </c>
      <c r="C7422" s="48" t="s">
        <v>4017</v>
      </c>
      <c r="D7422" s="48"/>
    </row>
    <row r="7423">
      <c r="A7423" s="47">
        <v>45799.619050925925</v>
      </c>
      <c r="B7423" s="46">
        <v>15480.0</v>
      </c>
      <c r="C7423" s="48" t="s">
        <v>4084</v>
      </c>
      <c r="D7423" s="48"/>
    </row>
    <row r="7424">
      <c r="A7424" s="47">
        <v>45799.61958333333</v>
      </c>
      <c r="B7424" s="46">
        <v>9160.0</v>
      </c>
      <c r="C7424" s="46"/>
      <c r="D7424" s="46"/>
    </row>
    <row r="7425">
      <c r="A7425" s="47">
        <v>45799.63207175926</v>
      </c>
      <c r="B7425" s="46">
        <v>11160.0</v>
      </c>
      <c r="C7425" s="48" t="s">
        <v>4040</v>
      </c>
      <c r="D7425" s="48"/>
    </row>
    <row r="7426">
      <c r="A7426" s="47">
        <v>45799.63314814815</v>
      </c>
      <c r="B7426" s="46">
        <v>9340.0</v>
      </c>
      <c r="C7426" s="46"/>
      <c r="D7426" s="46"/>
    </row>
    <row r="7427">
      <c r="A7427" s="47">
        <v>45799.636296296296</v>
      </c>
      <c r="B7427" s="46">
        <v>32860.0</v>
      </c>
      <c r="C7427" s="46"/>
      <c r="D7427" s="46"/>
    </row>
    <row r="7428">
      <c r="A7428" s="47">
        <v>45799.63712962963</v>
      </c>
      <c r="B7428" s="46">
        <v>9180.0</v>
      </c>
      <c r="C7428" s="46"/>
      <c r="D7428" s="46"/>
    </row>
    <row r="7429">
      <c r="A7429" s="47">
        <v>45799.643425925926</v>
      </c>
      <c r="B7429" s="46">
        <v>29060.0</v>
      </c>
      <c r="C7429" s="48" t="s">
        <v>4988</v>
      </c>
      <c r="D7429" s="48"/>
    </row>
    <row r="7430">
      <c r="A7430" s="47">
        <v>45799.65350694444</v>
      </c>
      <c r="B7430" s="46">
        <v>10820.0</v>
      </c>
      <c r="C7430" s="48" t="s">
        <v>4989</v>
      </c>
      <c r="D7430" s="48"/>
    </row>
    <row r="7431">
      <c r="A7431" s="47">
        <v>45799.66657407407</v>
      </c>
      <c r="B7431" s="46">
        <v>3420.0</v>
      </c>
      <c r="C7431" s="46"/>
      <c r="D7431" s="46"/>
    </row>
    <row r="7432">
      <c r="A7432" s="47">
        <v>45799.66782407407</v>
      </c>
      <c r="B7432" s="46">
        <v>10560.0</v>
      </c>
      <c r="C7432" s="48" t="s">
        <v>4990</v>
      </c>
      <c r="D7432" s="48"/>
    </row>
    <row r="7433">
      <c r="A7433" s="47">
        <v>45799.67302083333</v>
      </c>
      <c r="B7433" s="46">
        <v>8740.0</v>
      </c>
      <c r="C7433" s="46"/>
      <c r="D7433" s="46"/>
    </row>
    <row r="7434">
      <c r="A7434" s="47">
        <v>45799.68201388889</v>
      </c>
      <c r="B7434" s="46">
        <v>13380.0</v>
      </c>
      <c r="C7434" s="46"/>
      <c r="D7434" s="46"/>
    </row>
    <row r="7435">
      <c r="A7435" s="47">
        <v>45799.694074074076</v>
      </c>
      <c r="B7435" s="46">
        <v>2840.0</v>
      </c>
      <c r="C7435" s="46"/>
      <c r="D7435" s="46"/>
    </row>
    <row r="7436">
      <c r="A7436" s="47">
        <v>45799.70048611111</v>
      </c>
      <c r="B7436" s="46">
        <v>10080.0</v>
      </c>
      <c r="C7436" s="48" t="s">
        <v>4991</v>
      </c>
      <c r="D7436" s="48"/>
    </row>
    <row r="7437">
      <c r="A7437" s="47">
        <v>45799.70469907407</v>
      </c>
      <c r="B7437" s="46">
        <v>12040.0</v>
      </c>
      <c r="C7437" s="48" t="s">
        <v>4992</v>
      </c>
      <c r="D7437" s="48"/>
    </row>
    <row r="7438">
      <c r="A7438" s="47">
        <v>45800.28842592592</v>
      </c>
      <c r="B7438" s="46">
        <v>6840.0</v>
      </c>
      <c r="C7438" s="46"/>
      <c r="D7438" s="46"/>
    </row>
    <row r="7439">
      <c r="A7439" s="47">
        <v>45800.290983796294</v>
      </c>
      <c r="B7439" s="46">
        <v>10480.0</v>
      </c>
      <c r="C7439" s="46"/>
      <c r="D7439" s="46"/>
    </row>
    <row r="7440">
      <c r="A7440" s="47">
        <v>45800.29119212963</v>
      </c>
      <c r="B7440" s="46">
        <v>9360.0</v>
      </c>
      <c r="C7440" s="46"/>
      <c r="D7440" s="46"/>
    </row>
    <row r="7441">
      <c r="A7441" s="47">
        <v>45800.29230324074</v>
      </c>
      <c r="B7441" s="46">
        <v>12440.0</v>
      </c>
      <c r="C7441" s="46"/>
      <c r="D7441" s="46"/>
    </row>
    <row r="7442">
      <c r="A7442" s="47">
        <v>45800.29394675926</v>
      </c>
      <c r="B7442" s="46">
        <v>9900.0</v>
      </c>
      <c r="C7442" s="46"/>
      <c r="D7442" s="46"/>
    </row>
    <row r="7443">
      <c r="A7443" s="47">
        <v>45800.30221064815</v>
      </c>
      <c r="B7443" s="46">
        <v>15780.0</v>
      </c>
      <c r="C7443" s="46"/>
      <c r="D7443" s="46"/>
    </row>
    <row r="7444">
      <c r="A7444" s="47">
        <v>45800.32957175926</v>
      </c>
      <c r="B7444" s="46">
        <v>2680.0</v>
      </c>
      <c r="C7444" s="46"/>
      <c r="D7444" s="46"/>
    </row>
    <row r="7445">
      <c r="A7445" s="47">
        <v>45800.329930555556</v>
      </c>
      <c r="B7445" s="46">
        <v>11820.0</v>
      </c>
      <c r="C7445" s="46"/>
      <c r="D7445" s="46"/>
    </row>
    <row r="7446">
      <c r="A7446" s="47">
        <v>45800.33002314815</v>
      </c>
      <c r="B7446" s="46">
        <v>3940.0</v>
      </c>
      <c r="C7446" s="46"/>
      <c r="D7446" s="46"/>
    </row>
    <row r="7447">
      <c r="A7447" s="47">
        <v>45800.33207175926</v>
      </c>
      <c r="B7447" s="46">
        <v>2680.0</v>
      </c>
      <c r="C7447" s="48" t="s">
        <v>3029</v>
      </c>
      <c r="D7447" s="48"/>
    </row>
    <row r="7448">
      <c r="A7448" s="47">
        <v>45800.335543981484</v>
      </c>
      <c r="B7448" s="46">
        <v>13380.0</v>
      </c>
      <c r="C7448" s="46"/>
      <c r="D7448" s="46"/>
    </row>
    <row r="7449">
      <c r="A7449" s="47">
        <v>45800.33597222222</v>
      </c>
      <c r="B7449" s="46">
        <v>2580.0</v>
      </c>
      <c r="C7449" s="48" t="s">
        <v>3029</v>
      </c>
      <c r="D7449" s="48"/>
    </row>
    <row r="7450">
      <c r="A7450" s="47">
        <v>45800.33880787037</v>
      </c>
      <c r="B7450" s="46">
        <v>12040.0</v>
      </c>
      <c r="C7450" s="48" t="s">
        <v>4509</v>
      </c>
      <c r="D7450" s="48"/>
    </row>
    <row r="7451">
      <c r="A7451" s="47">
        <v>45800.33981481481</v>
      </c>
      <c r="B7451" s="46">
        <v>17520.0</v>
      </c>
      <c r="C7451" s="46"/>
      <c r="D7451" s="46"/>
    </row>
    <row r="7452">
      <c r="A7452" s="47">
        <v>45800.34028935185</v>
      </c>
      <c r="B7452" s="46">
        <v>10340.0</v>
      </c>
      <c r="C7452" s="46"/>
      <c r="D7452" s="46"/>
    </row>
    <row r="7453">
      <c r="A7453" s="47">
        <v>45800.345671296294</v>
      </c>
      <c r="B7453" s="46">
        <v>9380.0</v>
      </c>
      <c r="C7453" s="46"/>
      <c r="D7453" s="46"/>
    </row>
    <row r="7454">
      <c r="A7454" s="47">
        <v>45800.346724537034</v>
      </c>
      <c r="B7454" s="46">
        <v>9380.0</v>
      </c>
      <c r="C7454" s="46"/>
      <c r="D7454" s="46"/>
    </row>
    <row r="7455">
      <c r="A7455" s="47">
        <v>45800.34689814815</v>
      </c>
      <c r="B7455" s="46">
        <v>3280.0</v>
      </c>
      <c r="C7455" s="46"/>
      <c r="D7455" s="46"/>
    </row>
    <row r="7456">
      <c r="A7456" s="47">
        <v>45800.347604166665</v>
      </c>
      <c r="B7456" s="46">
        <v>9940.0</v>
      </c>
      <c r="C7456" s="46"/>
      <c r="D7456" s="46"/>
    </row>
    <row r="7457">
      <c r="A7457" s="47">
        <v>45800.34936342593</v>
      </c>
      <c r="B7457" s="46">
        <v>4040.0</v>
      </c>
      <c r="C7457" s="48" t="s">
        <v>4017</v>
      </c>
      <c r="D7457" s="48"/>
    </row>
    <row r="7458">
      <c r="A7458" s="47">
        <v>45800.35172453704</v>
      </c>
      <c r="B7458" s="46">
        <v>18840.0</v>
      </c>
      <c r="C7458" s="48" t="s">
        <v>4128</v>
      </c>
      <c r="D7458" s="48"/>
    </row>
    <row r="7459">
      <c r="A7459" s="47">
        <v>45800.35230324074</v>
      </c>
      <c r="B7459" s="46">
        <v>9960.0</v>
      </c>
      <c r="C7459" s="46"/>
      <c r="D7459" s="46"/>
    </row>
    <row r="7460">
      <c r="A7460" s="47">
        <v>45800.36225694444</v>
      </c>
      <c r="B7460" s="46">
        <v>2660.0</v>
      </c>
      <c r="C7460" s="48" t="s">
        <v>3980</v>
      </c>
      <c r="D7460" s="48"/>
    </row>
    <row r="7461">
      <c r="A7461" s="47">
        <v>45800.36709490741</v>
      </c>
      <c r="B7461" s="46">
        <v>31660.0</v>
      </c>
      <c r="C7461" s="46"/>
      <c r="D7461" s="46"/>
    </row>
    <row r="7462">
      <c r="A7462" s="47">
        <v>45800.36928240741</v>
      </c>
      <c r="B7462" s="46">
        <v>2480.0</v>
      </c>
      <c r="C7462" s="48" t="s">
        <v>3980</v>
      </c>
      <c r="D7462" s="48"/>
    </row>
    <row r="7463">
      <c r="A7463" s="47">
        <v>45800.372245370374</v>
      </c>
      <c r="B7463" s="46">
        <v>2800.0</v>
      </c>
      <c r="C7463" s="48" t="s">
        <v>4017</v>
      </c>
      <c r="D7463" s="48"/>
    </row>
    <row r="7464">
      <c r="A7464" s="47">
        <v>45800.38145833334</v>
      </c>
      <c r="B7464" s="46">
        <v>2480.0</v>
      </c>
      <c r="C7464" s="46"/>
      <c r="D7464" s="46"/>
    </row>
    <row r="7465">
      <c r="A7465" s="47">
        <v>45800.382789351854</v>
      </c>
      <c r="B7465" s="46">
        <v>3040.0</v>
      </c>
      <c r="C7465" s="46"/>
      <c r="D7465" s="46"/>
    </row>
    <row r="7466">
      <c r="A7466" s="47">
        <v>45800.38346064815</v>
      </c>
      <c r="B7466" s="46">
        <v>13660.0</v>
      </c>
      <c r="C7466" s="46"/>
      <c r="D7466" s="46"/>
    </row>
    <row r="7467">
      <c r="A7467" s="47">
        <v>45800.384050925924</v>
      </c>
      <c r="B7467" s="46">
        <v>3040.0</v>
      </c>
      <c r="C7467" s="48" t="s">
        <v>3990</v>
      </c>
      <c r="D7467" s="48"/>
    </row>
    <row r="7468">
      <c r="A7468" s="47">
        <v>45800.38476851852</v>
      </c>
      <c r="B7468" s="46">
        <v>3060.0</v>
      </c>
      <c r="C7468" s="48" t="s">
        <v>4055</v>
      </c>
      <c r="D7468" s="48"/>
    </row>
    <row r="7469">
      <c r="A7469" s="47">
        <v>45800.39084490741</v>
      </c>
      <c r="B7469" s="46">
        <v>10820.0</v>
      </c>
      <c r="C7469" s="46"/>
      <c r="D7469" s="46"/>
    </row>
    <row r="7470">
      <c r="A7470" s="47">
        <v>45800.391018518516</v>
      </c>
      <c r="B7470" s="46">
        <v>2360.0</v>
      </c>
      <c r="C7470" s="46"/>
      <c r="D7470" s="46"/>
    </row>
    <row r="7471">
      <c r="A7471" s="47">
        <v>45800.39471064815</v>
      </c>
      <c r="B7471" s="46">
        <v>9320.0</v>
      </c>
      <c r="C7471" s="46"/>
      <c r="D7471" s="46"/>
    </row>
    <row r="7472">
      <c r="A7472" s="47">
        <v>45800.40230324074</v>
      </c>
      <c r="B7472" s="46">
        <v>34900.0</v>
      </c>
      <c r="C7472" s="46"/>
      <c r="D7472" s="46"/>
    </row>
    <row r="7473">
      <c r="A7473" s="47">
        <v>45800.405590277776</v>
      </c>
      <c r="B7473" s="46">
        <v>9920.0</v>
      </c>
      <c r="C7473" s="46"/>
      <c r="D7473" s="46"/>
    </row>
    <row r="7474">
      <c r="A7474" s="47">
        <v>45800.40576388889</v>
      </c>
      <c r="B7474" s="46">
        <v>2780.0</v>
      </c>
      <c r="C7474" s="48" t="s">
        <v>744</v>
      </c>
      <c r="D7474" s="48"/>
    </row>
    <row r="7475">
      <c r="A7475" s="47">
        <v>45800.42152777778</v>
      </c>
      <c r="B7475" s="46">
        <v>2520.0</v>
      </c>
      <c r="C7475" s="48" t="s">
        <v>744</v>
      </c>
      <c r="D7475" s="48"/>
    </row>
    <row r="7476">
      <c r="A7476" s="47">
        <v>45800.424733796295</v>
      </c>
      <c r="B7476" s="46">
        <v>13900.0</v>
      </c>
      <c r="C7476" s="46"/>
      <c r="D7476" s="46"/>
    </row>
    <row r="7477">
      <c r="A7477" s="47">
        <v>45800.443090277775</v>
      </c>
      <c r="B7477" s="46">
        <v>2400.0</v>
      </c>
      <c r="C7477" s="48" t="s">
        <v>4055</v>
      </c>
      <c r="D7477" s="48"/>
    </row>
    <row r="7478">
      <c r="A7478" s="47">
        <v>45800.448113425926</v>
      </c>
      <c r="B7478" s="46">
        <v>13360.0</v>
      </c>
      <c r="C7478" s="46"/>
      <c r="D7478" s="46"/>
    </row>
    <row r="7479">
      <c r="A7479" s="47">
        <v>45800.45244212963</v>
      </c>
      <c r="B7479" s="46">
        <v>15200.0</v>
      </c>
      <c r="C7479" s="46"/>
      <c r="D7479" s="46"/>
    </row>
    <row r="7480">
      <c r="A7480" s="47">
        <v>45800.46774305555</v>
      </c>
      <c r="B7480" s="46">
        <v>9860.0</v>
      </c>
      <c r="C7480" s="46"/>
      <c r="D7480" s="46"/>
    </row>
    <row r="7481">
      <c r="A7481" s="47">
        <v>45800.4875</v>
      </c>
      <c r="B7481" s="46">
        <v>12540.0</v>
      </c>
      <c r="C7481" s="48" t="s">
        <v>4135</v>
      </c>
      <c r="D7481" s="48"/>
    </row>
    <row r="7482">
      <c r="A7482" s="47">
        <v>45800.489965277775</v>
      </c>
      <c r="B7482" s="46">
        <v>3560.0</v>
      </c>
      <c r="C7482" s="48" t="s">
        <v>2781</v>
      </c>
      <c r="D7482" s="48"/>
    </row>
    <row r="7483">
      <c r="A7483" s="47">
        <v>45800.493483796294</v>
      </c>
      <c r="B7483" s="46">
        <v>9880.0</v>
      </c>
      <c r="C7483" s="46"/>
      <c r="D7483" s="46"/>
    </row>
    <row r="7484">
      <c r="A7484" s="47">
        <v>45800.4965625</v>
      </c>
      <c r="B7484" s="46">
        <v>3000.0</v>
      </c>
      <c r="C7484" s="48" t="s">
        <v>2781</v>
      </c>
      <c r="D7484" s="48"/>
    </row>
    <row r="7485">
      <c r="A7485" s="47">
        <v>45800.514652777776</v>
      </c>
      <c r="B7485" s="46">
        <v>5400.0</v>
      </c>
      <c r="C7485" s="46"/>
      <c r="D7485" s="46"/>
    </row>
    <row r="7486">
      <c r="A7486" s="47">
        <v>45800.5225462963</v>
      </c>
      <c r="B7486" s="46">
        <v>2820.0</v>
      </c>
      <c r="C7486" s="48" t="s">
        <v>3029</v>
      </c>
      <c r="D7486" s="48"/>
    </row>
    <row r="7487">
      <c r="A7487" s="47">
        <v>45800.52428240741</v>
      </c>
      <c r="B7487" s="46">
        <v>2660.0</v>
      </c>
      <c r="C7487" s="48" t="s">
        <v>3029</v>
      </c>
      <c r="D7487" s="48"/>
    </row>
    <row r="7488">
      <c r="A7488" s="47">
        <v>45800.53003472222</v>
      </c>
      <c r="B7488" s="46">
        <v>3200.0</v>
      </c>
      <c r="C7488" s="48" t="s">
        <v>4035</v>
      </c>
      <c r="D7488" s="48"/>
    </row>
    <row r="7489">
      <c r="A7489" s="47">
        <v>45800.532905092594</v>
      </c>
      <c r="B7489" s="46">
        <v>2380.0</v>
      </c>
      <c r="C7489" s="46"/>
      <c r="D7489" s="46"/>
    </row>
    <row r="7490">
      <c r="A7490" s="47">
        <v>45800.54170138889</v>
      </c>
      <c r="B7490" s="46">
        <v>3200.0</v>
      </c>
      <c r="C7490" s="46"/>
      <c r="D7490" s="46"/>
    </row>
    <row r="7491">
      <c r="A7491" s="47">
        <v>45800.543217592596</v>
      </c>
      <c r="B7491" s="46">
        <v>3600.0</v>
      </c>
      <c r="C7491" s="46"/>
      <c r="D7491" s="46"/>
    </row>
    <row r="7492">
      <c r="A7492" s="47">
        <v>45800.55065972222</v>
      </c>
      <c r="B7492" s="46">
        <v>3180.0</v>
      </c>
      <c r="C7492" s="46"/>
      <c r="D7492" s="46"/>
    </row>
    <row r="7493">
      <c r="A7493" s="47">
        <v>45800.560844907406</v>
      </c>
      <c r="B7493" s="46">
        <v>3620.0</v>
      </c>
      <c r="C7493" s="46"/>
      <c r="D7493" s="46"/>
    </row>
    <row r="7494">
      <c r="A7494" s="47">
        <v>45800.563414351855</v>
      </c>
      <c r="B7494" s="46">
        <v>3760.0</v>
      </c>
      <c r="C7494" s="48" t="s">
        <v>2781</v>
      </c>
      <c r="D7494" s="48"/>
    </row>
    <row r="7495">
      <c r="A7495" s="47">
        <v>45800.56612268519</v>
      </c>
      <c r="B7495" s="46">
        <v>11280.0</v>
      </c>
      <c r="C7495" s="48" t="s">
        <v>4993</v>
      </c>
      <c r="D7495" s="48"/>
    </row>
    <row r="7496">
      <c r="A7496" s="47">
        <v>45800.56825231481</v>
      </c>
      <c r="B7496" s="46">
        <v>2980.0</v>
      </c>
      <c r="C7496" s="46"/>
      <c r="D7496" s="46"/>
    </row>
    <row r="7497">
      <c r="A7497" s="47">
        <v>45800.577731481484</v>
      </c>
      <c r="B7497" s="46">
        <v>10140.0</v>
      </c>
      <c r="C7497" s="46"/>
      <c r="D7497" s="46"/>
    </row>
    <row r="7498">
      <c r="A7498" s="47">
        <v>45800.584074074075</v>
      </c>
      <c r="B7498" s="46">
        <v>13380.0</v>
      </c>
      <c r="C7498" s="46"/>
      <c r="D7498" s="46"/>
    </row>
    <row r="7499">
      <c r="A7499" s="47">
        <v>45800.6003125</v>
      </c>
      <c r="B7499" s="46">
        <v>3080.0</v>
      </c>
      <c r="C7499" s="46"/>
      <c r="D7499" s="46"/>
    </row>
    <row r="7500">
      <c r="A7500" s="47">
        <v>45800.60186342592</v>
      </c>
      <c r="B7500" s="46">
        <v>15800.0</v>
      </c>
      <c r="C7500" s="48" t="s">
        <v>4949</v>
      </c>
      <c r="D7500" s="48"/>
    </row>
    <row r="7501">
      <c r="A7501" s="47">
        <v>45800.61178240741</v>
      </c>
      <c r="B7501" s="46">
        <v>9120.0</v>
      </c>
      <c r="C7501" s="46"/>
      <c r="D7501" s="46"/>
    </row>
    <row r="7502">
      <c r="A7502" s="47">
        <v>45800.63025462963</v>
      </c>
      <c r="B7502" s="46">
        <v>3440.0</v>
      </c>
      <c r="C7502" s="48" t="s">
        <v>4017</v>
      </c>
      <c r="D7502" s="48"/>
    </row>
    <row r="7503">
      <c r="A7503" s="47">
        <v>45800.64444444444</v>
      </c>
      <c r="B7503" s="46">
        <v>15220.0</v>
      </c>
      <c r="C7503" s="48" t="s">
        <v>4723</v>
      </c>
      <c r="D7503" s="48"/>
    </row>
    <row r="7504">
      <c r="A7504" s="47">
        <v>45800.64465277778</v>
      </c>
      <c r="B7504" s="46">
        <v>2840.0</v>
      </c>
      <c r="C7504" s="48" t="s">
        <v>4017</v>
      </c>
      <c r="D7504" s="48"/>
    </row>
    <row r="7505">
      <c r="A7505" s="47">
        <v>45800.65111111111</v>
      </c>
      <c r="B7505" s="46">
        <v>21960.0</v>
      </c>
      <c r="C7505" s="46"/>
      <c r="D7505" s="46"/>
    </row>
    <row r="7506">
      <c r="A7506" s="47">
        <v>45800.659907407404</v>
      </c>
      <c r="B7506" s="46">
        <v>11060.0</v>
      </c>
      <c r="C7506" s="48" t="s">
        <v>4994</v>
      </c>
      <c r="D7506" s="48"/>
    </row>
    <row r="7507">
      <c r="A7507" s="47">
        <v>45800.66732638889</v>
      </c>
      <c r="B7507" s="46">
        <v>8740.0</v>
      </c>
      <c r="C7507" s="46"/>
      <c r="D7507" s="46"/>
    </row>
    <row r="7508">
      <c r="A7508" s="47">
        <v>45800.67181712963</v>
      </c>
      <c r="B7508" s="46">
        <v>9960.0</v>
      </c>
      <c r="C7508" s="48" t="s">
        <v>4995</v>
      </c>
      <c r="D7508" s="48"/>
    </row>
    <row r="7509">
      <c r="A7509" s="47">
        <v>45800.678981481484</v>
      </c>
      <c r="B7509" s="46">
        <v>5320.0</v>
      </c>
      <c r="C7509" s="46"/>
      <c r="D7509" s="46"/>
    </row>
    <row r="7510">
      <c r="A7510" s="47">
        <v>45800.694814814815</v>
      </c>
      <c r="B7510" s="46">
        <v>11400.0</v>
      </c>
      <c r="C7510" s="48" t="s">
        <v>4996</v>
      </c>
      <c r="D7510" s="48"/>
    </row>
    <row r="7511">
      <c r="A7511" s="47">
        <v>45800.698483796295</v>
      </c>
      <c r="B7511" s="46">
        <v>12660.0</v>
      </c>
      <c r="C7511" s="46"/>
      <c r="D7511" s="46"/>
    </row>
    <row r="7512">
      <c r="A7512" s="47">
        <v>45800.703877314816</v>
      </c>
      <c r="B7512" s="46">
        <v>10020.0</v>
      </c>
      <c r="C7512" s="46"/>
      <c r="D7512" s="46"/>
    </row>
    <row r="7513">
      <c r="A7513" s="47">
        <v>45800.70458333333</v>
      </c>
      <c r="B7513" s="46">
        <v>8740.0</v>
      </c>
      <c r="C7513" s="46"/>
      <c r="D7513" s="46"/>
    </row>
    <row r="7514">
      <c r="A7514" s="47">
        <v>45800.70825231481</v>
      </c>
      <c r="B7514" s="46">
        <v>2840.0</v>
      </c>
      <c r="C7514" s="46"/>
      <c r="D7514" s="46"/>
    </row>
    <row r="7515">
      <c r="A7515" s="47">
        <v>45800.712013888886</v>
      </c>
      <c r="B7515" s="46">
        <v>2620.0</v>
      </c>
      <c r="C7515" s="46"/>
      <c r="D7515" s="46"/>
    </row>
    <row r="7516">
      <c r="A7516" s="47">
        <v>45801.30186342593</v>
      </c>
      <c r="B7516" s="46">
        <v>14120.0</v>
      </c>
      <c r="C7516" s="46"/>
      <c r="D7516" s="46"/>
    </row>
    <row r="7517">
      <c r="A7517" s="47">
        <v>45801.30811342593</v>
      </c>
      <c r="B7517" s="46">
        <v>8760.0</v>
      </c>
      <c r="C7517" s="46"/>
      <c r="D7517" s="46"/>
    </row>
    <row r="7518">
      <c r="A7518" s="47">
        <v>45801.33563657408</v>
      </c>
      <c r="B7518" s="46">
        <v>11220.0</v>
      </c>
      <c r="C7518" s="48" t="s">
        <v>4997</v>
      </c>
      <c r="D7518" s="48"/>
    </row>
    <row r="7519">
      <c r="A7519" s="47">
        <v>45801.338900462964</v>
      </c>
      <c r="B7519" s="46">
        <v>13860.0</v>
      </c>
      <c r="C7519" s="48" t="s">
        <v>4998</v>
      </c>
      <c r="D7519" s="48"/>
    </row>
    <row r="7520">
      <c r="A7520" s="47">
        <v>45801.33972222222</v>
      </c>
      <c r="B7520" s="46">
        <v>8760.0</v>
      </c>
      <c r="C7520" s="46"/>
      <c r="D7520" s="46"/>
    </row>
    <row r="7521">
      <c r="A7521" s="47">
        <v>45801.346979166665</v>
      </c>
      <c r="B7521" s="46">
        <v>9420.0</v>
      </c>
      <c r="C7521" s="46"/>
      <c r="D7521" s="46"/>
    </row>
    <row r="7522">
      <c r="A7522" s="47">
        <v>45801.36074074074</v>
      </c>
      <c r="B7522" s="46">
        <v>9520.0</v>
      </c>
      <c r="C7522" s="48" t="s">
        <v>4999</v>
      </c>
      <c r="D7522" s="48"/>
    </row>
    <row r="7523">
      <c r="A7523" s="47">
        <v>45801.3644212963</v>
      </c>
      <c r="B7523" s="46">
        <v>12540.0</v>
      </c>
      <c r="C7523" s="48" t="s">
        <v>5000</v>
      </c>
      <c r="D7523" s="48"/>
    </row>
    <row r="7524">
      <c r="A7524" s="47">
        <v>45801.36603009259</v>
      </c>
      <c r="B7524" s="46">
        <v>10420.0</v>
      </c>
      <c r="C7524" s="48" t="s">
        <v>5001</v>
      </c>
      <c r="D7524" s="48"/>
    </row>
    <row r="7525">
      <c r="A7525" s="47">
        <v>45801.367164351854</v>
      </c>
      <c r="B7525" s="46">
        <v>8760.0</v>
      </c>
      <c r="C7525" s="46"/>
      <c r="D7525" s="46"/>
    </row>
    <row r="7526">
      <c r="A7526" s="47">
        <v>45801.36960648148</v>
      </c>
      <c r="B7526" s="46">
        <v>8760.0</v>
      </c>
      <c r="C7526" s="46"/>
      <c r="D7526" s="46"/>
    </row>
    <row r="7527">
      <c r="A7527" s="47">
        <v>45801.37186342593</v>
      </c>
      <c r="B7527" s="46">
        <v>9400.0</v>
      </c>
      <c r="C7527" s="46"/>
      <c r="D7527" s="46"/>
    </row>
    <row r="7528">
      <c r="A7528" s="47">
        <v>45801.39282407407</v>
      </c>
      <c r="B7528" s="46">
        <v>10040.0</v>
      </c>
      <c r="C7528" s="48" t="s">
        <v>5002</v>
      </c>
      <c r="D7528" s="48"/>
    </row>
    <row r="7529">
      <c r="A7529" s="47">
        <v>45801.39309027778</v>
      </c>
      <c r="B7529" s="46">
        <v>11180.0</v>
      </c>
      <c r="C7529" s="48" t="s">
        <v>5003</v>
      </c>
      <c r="D7529" s="48"/>
    </row>
    <row r="7530">
      <c r="A7530" s="47">
        <v>45801.39628472222</v>
      </c>
      <c r="B7530" s="46">
        <v>8740.0</v>
      </c>
      <c r="C7530" s="46"/>
      <c r="D7530" s="46"/>
    </row>
    <row r="7531">
      <c r="A7531" s="47">
        <v>45801.396840277775</v>
      </c>
      <c r="B7531" s="46">
        <v>9380.0</v>
      </c>
      <c r="C7531" s="46"/>
      <c r="D7531" s="46"/>
    </row>
    <row r="7532">
      <c r="A7532" s="47">
        <v>45801.39854166667</v>
      </c>
      <c r="B7532" s="46">
        <v>10460.0</v>
      </c>
      <c r="C7532" s="48" t="s">
        <v>4076</v>
      </c>
      <c r="D7532" s="48"/>
    </row>
    <row r="7533">
      <c r="A7533" s="47">
        <v>45801.40594907408</v>
      </c>
      <c r="B7533" s="46">
        <v>8740.0</v>
      </c>
      <c r="C7533" s="46"/>
      <c r="D7533" s="46"/>
    </row>
    <row r="7534">
      <c r="A7534" s="47">
        <v>45801.42318287037</v>
      </c>
      <c r="B7534" s="46">
        <v>11760.0</v>
      </c>
      <c r="C7534" s="48" t="s">
        <v>5004</v>
      </c>
      <c r="D7534" s="48"/>
    </row>
    <row r="7535">
      <c r="A7535" s="47">
        <v>45801.426828703705</v>
      </c>
      <c r="B7535" s="46">
        <v>8740.0</v>
      </c>
      <c r="C7535" s="46"/>
      <c r="D7535" s="46"/>
    </row>
    <row r="7536">
      <c r="A7536" s="47">
        <v>45801.42828703704</v>
      </c>
      <c r="B7536" s="46">
        <v>11200.0</v>
      </c>
      <c r="C7536" s="48" t="s">
        <v>5005</v>
      </c>
      <c r="D7536" s="48"/>
    </row>
    <row r="7537">
      <c r="A7537" s="47">
        <v>45801.43268518519</v>
      </c>
      <c r="B7537" s="46">
        <v>16720.0</v>
      </c>
      <c r="C7537" s="48" t="s">
        <v>5006</v>
      </c>
      <c r="D7537" s="48"/>
    </row>
    <row r="7538">
      <c r="A7538" s="47">
        <v>45801.43337962963</v>
      </c>
      <c r="B7538" s="46">
        <v>4340.0</v>
      </c>
      <c r="C7538" s="46"/>
      <c r="D7538" s="46"/>
    </row>
    <row r="7539">
      <c r="A7539" s="47">
        <v>45801.43729166667</v>
      </c>
      <c r="B7539" s="46">
        <v>8720.0</v>
      </c>
      <c r="C7539" s="46"/>
      <c r="D7539" s="46"/>
    </row>
    <row r="7540">
      <c r="A7540" s="47">
        <v>45801.44939814815</v>
      </c>
      <c r="B7540" s="46">
        <v>11280.0</v>
      </c>
      <c r="C7540" s="48" t="s">
        <v>5007</v>
      </c>
      <c r="D7540" s="48"/>
    </row>
    <row r="7541">
      <c r="A7541" s="47">
        <v>45801.45953703704</v>
      </c>
      <c r="B7541" s="46">
        <v>11000.0</v>
      </c>
      <c r="C7541" s="48" t="s">
        <v>5008</v>
      </c>
      <c r="D7541" s="48"/>
    </row>
    <row r="7542">
      <c r="A7542" s="47">
        <v>45801.467523148145</v>
      </c>
      <c r="B7542" s="46">
        <v>9360.0</v>
      </c>
      <c r="C7542" s="46"/>
      <c r="D7542" s="46"/>
    </row>
    <row r="7543">
      <c r="A7543" s="47">
        <v>45801.47793981482</v>
      </c>
      <c r="B7543" s="46">
        <v>10020.0</v>
      </c>
      <c r="C7543" s="48" t="s">
        <v>4122</v>
      </c>
      <c r="D7543" s="48"/>
    </row>
    <row r="7544">
      <c r="A7544" s="47">
        <v>45801.483773148146</v>
      </c>
      <c r="B7544" s="46">
        <v>8720.0</v>
      </c>
      <c r="C7544" s="46"/>
      <c r="D7544" s="46"/>
    </row>
    <row r="7545">
      <c r="A7545" s="47">
        <v>45801.49125</v>
      </c>
      <c r="B7545" s="46">
        <v>12560.0</v>
      </c>
      <c r="C7545" s="48" t="s">
        <v>5009</v>
      </c>
      <c r="D7545" s="48"/>
    </row>
    <row r="7546">
      <c r="A7546" s="47">
        <v>45801.49796296296</v>
      </c>
      <c r="B7546" s="46">
        <v>9340.0</v>
      </c>
      <c r="C7546" s="46"/>
      <c r="D7546" s="46"/>
    </row>
    <row r="7547">
      <c r="A7547" s="47">
        <v>45801.50938657407</v>
      </c>
      <c r="B7547" s="46">
        <v>9660.0</v>
      </c>
      <c r="C7547" s="48" t="s">
        <v>5010</v>
      </c>
      <c r="D7547" s="48"/>
    </row>
    <row r="7548">
      <c r="A7548" s="47">
        <v>45801.52381944445</v>
      </c>
      <c r="B7548" s="46">
        <v>11880.0</v>
      </c>
      <c r="C7548" s="48" t="s">
        <v>5011</v>
      </c>
      <c r="D7548" s="48"/>
    </row>
    <row r="7549">
      <c r="A7549" s="47">
        <v>45803.2840162037</v>
      </c>
      <c r="B7549" s="46">
        <v>9880.0</v>
      </c>
      <c r="C7549" s="46"/>
      <c r="D7549" s="46"/>
    </row>
    <row r="7550">
      <c r="A7550" s="47">
        <v>45803.287523148145</v>
      </c>
      <c r="B7550" s="46">
        <v>8740.0</v>
      </c>
      <c r="C7550" s="46"/>
      <c r="D7550" s="46"/>
    </row>
    <row r="7551">
      <c r="A7551" s="47">
        <v>45803.29164351852</v>
      </c>
      <c r="B7551" s="46">
        <v>9300.0</v>
      </c>
      <c r="C7551" s="46"/>
      <c r="D7551" s="46"/>
    </row>
    <row r="7552">
      <c r="A7552" s="47">
        <v>45803.29344907407</v>
      </c>
      <c r="B7552" s="46">
        <v>9240.0</v>
      </c>
      <c r="C7552" s="46"/>
      <c r="D7552" s="46"/>
    </row>
    <row r="7553">
      <c r="A7553" s="47">
        <v>45803.29850694445</v>
      </c>
      <c r="B7553" s="46">
        <v>10420.0</v>
      </c>
      <c r="C7553" s="46"/>
      <c r="D7553" s="46"/>
    </row>
    <row r="7554">
      <c r="A7554" s="47">
        <v>45803.335185185184</v>
      </c>
      <c r="B7554" s="46">
        <v>14980.0</v>
      </c>
      <c r="C7554" s="48" t="s">
        <v>4160</v>
      </c>
      <c r="D7554" s="48"/>
    </row>
    <row r="7555">
      <c r="A7555" s="47">
        <v>45803.336481481485</v>
      </c>
      <c r="B7555" s="46">
        <v>14960.0</v>
      </c>
      <c r="C7555" s="48" t="s">
        <v>4759</v>
      </c>
      <c r="D7555" s="48"/>
    </row>
    <row r="7556">
      <c r="A7556" s="47">
        <v>45803.33704861111</v>
      </c>
      <c r="B7556" s="46">
        <v>3080.0</v>
      </c>
      <c r="C7556" s="48" t="s">
        <v>4379</v>
      </c>
      <c r="D7556" s="48"/>
    </row>
    <row r="7557">
      <c r="A7557" s="47">
        <v>45803.337743055556</v>
      </c>
      <c r="B7557" s="46">
        <v>4460.0</v>
      </c>
      <c r="C7557" s="48" t="s">
        <v>3980</v>
      </c>
      <c r="D7557" s="48"/>
    </row>
    <row r="7558">
      <c r="A7558" s="47">
        <v>45803.341898148145</v>
      </c>
      <c r="B7558" s="46">
        <v>9380.0</v>
      </c>
      <c r="C7558" s="46"/>
      <c r="D7558" s="46"/>
    </row>
    <row r="7559">
      <c r="A7559" s="47">
        <v>45803.34407407408</v>
      </c>
      <c r="B7559" s="46">
        <v>9460.0</v>
      </c>
      <c r="C7559" s="46"/>
      <c r="D7559" s="46"/>
    </row>
    <row r="7560">
      <c r="A7560" s="47">
        <v>45803.35417824074</v>
      </c>
      <c r="B7560" s="46">
        <v>32620.0</v>
      </c>
      <c r="C7560" s="46"/>
      <c r="D7560" s="46"/>
    </row>
    <row r="7561">
      <c r="A7561" s="47">
        <v>45803.35488425926</v>
      </c>
      <c r="B7561" s="46">
        <v>3380.0</v>
      </c>
      <c r="C7561" s="48" t="s">
        <v>4017</v>
      </c>
      <c r="D7561" s="48"/>
    </row>
    <row r="7562">
      <c r="A7562" s="47">
        <v>45803.35528935185</v>
      </c>
      <c r="B7562" s="46">
        <v>2700.0</v>
      </c>
      <c r="C7562" s="48" t="s">
        <v>4379</v>
      </c>
      <c r="D7562" s="48"/>
    </row>
    <row r="7563">
      <c r="A7563" s="47">
        <v>45803.36145833333</v>
      </c>
      <c r="B7563" s="46">
        <v>2740.0</v>
      </c>
      <c r="C7563" s="48" t="s">
        <v>3980</v>
      </c>
      <c r="D7563" s="48"/>
    </row>
    <row r="7564">
      <c r="A7564" s="47">
        <v>45803.36493055556</v>
      </c>
      <c r="B7564" s="46">
        <v>2860.0</v>
      </c>
      <c r="C7564" s="48" t="s">
        <v>4017</v>
      </c>
      <c r="D7564" s="48"/>
    </row>
    <row r="7565">
      <c r="A7565" s="47">
        <v>45803.373136574075</v>
      </c>
      <c r="B7565" s="46">
        <v>16560.0</v>
      </c>
      <c r="C7565" s="48" t="s">
        <v>4637</v>
      </c>
      <c r="D7565" s="48"/>
    </row>
    <row r="7566">
      <c r="A7566" s="47">
        <v>45803.38537037037</v>
      </c>
      <c r="B7566" s="46">
        <v>11640.0</v>
      </c>
      <c r="C7566" s="48" t="s">
        <v>4149</v>
      </c>
      <c r="D7566" s="48"/>
    </row>
    <row r="7567">
      <c r="A7567" s="47">
        <v>45803.391435185185</v>
      </c>
      <c r="B7567" s="46">
        <v>10100.0</v>
      </c>
      <c r="C7567" s="46"/>
      <c r="D7567" s="46"/>
    </row>
    <row r="7568">
      <c r="A7568" s="47">
        <v>45803.4062037037</v>
      </c>
      <c r="B7568" s="46">
        <v>17020.0</v>
      </c>
      <c r="C7568" s="46"/>
      <c r="D7568" s="46"/>
    </row>
    <row r="7569">
      <c r="A7569" s="47">
        <v>45803.40871527778</v>
      </c>
      <c r="B7569" s="46">
        <v>2680.0</v>
      </c>
      <c r="C7569" s="48" t="s">
        <v>3980</v>
      </c>
      <c r="D7569" s="48"/>
    </row>
    <row r="7570">
      <c r="A7570" s="47">
        <v>45803.41376157408</v>
      </c>
      <c r="B7570" s="46">
        <v>2240.0</v>
      </c>
      <c r="C7570" s="48" t="s">
        <v>3980</v>
      </c>
      <c r="D7570" s="48"/>
    </row>
    <row r="7571">
      <c r="A7571" s="47">
        <v>45803.42024305555</v>
      </c>
      <c r="B7571" s="46">
        <v>9780.0</v>
      </c>
      <c r="C7571" s="46"/>
      <c r="D7571" s="46"/>
    </row>
    <row r="7572">
      <c r="A7572" s="47">
        <v>45803.42539351852</v>
      </c>
      <c r="B7572" s="46">
        <v>9720.0</v>
      </c>
      <c r="C7572" s="46"/>
      <c r="D7572" s="46"/>
    </row>
    <row r="7573">
      <c r="A7573" s="47">
        <v>45803.44082175926</v>
      </c>
      <c r="B7573" s="46">
        <v>22440.0</v>
      </c>
      <c r="C7573" s="46"/>
      <c r="D7573" s="46"/>
    </row>
    <row r="7574">
      <c r="A7574" s="47">
        <v>45803.44461805555</v>
      </c>
      <c r="B7574" s="46">
        <v>12340.0</v>
      </c>
      <c r="C7574" s="48" t="s">
        <v>4811</v>
      </c>
      <c r="D7574" s="48"/>
    </row>
    <row r="7575">
      <c r="A7575" s="47">
        <v>45803.44478009259</v>
      </c>
      <c r="B7575" s="46">
        <v>13340.0</v>
      </c>
      <c r="C7575" s="46"/>
      <c r="D7575" s="46"/>
    </row>
    <row r="7576">
      <c r="A7576" s="47">
        <v>45803.45028935185</v>
      </c>
      <c r="B7576" s="46">
        <v>9780.0</v>
      </c>
      <c r="C7576" s="46"/>
      <c r="D7576" s="46"/>
    </row>
    <row r="7577">
      <c r="A7577" s="47">
        <v>45803.456655092596</v>
      </c>
      <c r="B7577" s="46">
        <v>32320.0</v>
      </c>
      <c r="C7577" s="46"/>
      <c r="D7577" s="46"/>
    </row>
    <row r="7578">
      <c r="A7578" s="47">
        <v>45803.47137731482</v>
      </c>
      <c r="B7578" s="46">
        <v>9940.0</v>
      </c>
      <c r="C7578" s="48" t="s">
        <v>4374</v>
      </c>
      <c r="D7578" s="48"/>
    </row>
    <row r="7579">
      <c r="A7579" s="47">
        <v>45803.47534722222</v>
      </c>
      <c r="B7579" s="46">
        <v>2380.0</v>
      </c>
      <c r="C7579" s="48" t="s">
        <v>4447</v>
      </c>
      <c r="D7579" s="48"/>
    </row>
    <row r="7580">
      <c r="A7580" s="47">
        <v>45803.477627314816</v>
      </c>
      <c r="B7580" s="46">
        <v>16660.0</v>
      </c>
      <c r="C7580" s="46"/>
      <c r="D7580" s="46"/>
    </row>
    <row r="7581">
      <c r="A7581" s="47">
        <v>45803.47959490741</v>
      </c>
      <c r="B7581" s="46">
        <v>13780.0</v>
      </c>
      <c r="C7581" s="46"/>
      <c r="D7581" s="46"/>
    </row>
    <row r="7582">
      <c r="A7582" s="47">
        <v>45803.48012731481</v>
      </c>
      <c r="B7582" s="46">
        <v>2200.0</v>
      </c>
      <c r="C7582" s="48" t="s">
        <v>4447</v>
      </c>
      <c r="D7582" s="48"/>
    </row>
    <row r="7583">
      <c r="A7583" s="47">
        <v>45803.493159722224</v>
      </c>
      <c r="B7583" s="46">
        <v>12220.0</v>
      </c>
      <c r="C7583" s="48" t="s">
        <v>4615</v>
      </c>
      <c r="D7583" s="48"/>
    </row>
    <row r="7584">
      <c r="A7584" s="47">
        <v>45803.49946759259</v>
      </c>
      <c r="B7584" s="46">
        <v>9820.0</v>
      </c>
      <c r="C7584" s="46"/>
      <c r="D7584" s="46"/>
    </row>
    <row r="7585">
      <c r="A7585" s="47">
        <v>45803.50341435185</v>
      </c>
      <c r="B7585" s="46">
        <v>2960.0</v>
      </c>
      <c r="C7585" s="48" t="s">
        <v>5012</v>
      </c>
      <c r="D7585" s="48"/>
    </row>
    <row r="7586">
      <c r="A7586" s="47">
        <v>45803.50928240741</v>
      </c>
      <c r="B7586" s="46">
        <v>22500.0</v>
      </c>
      <c r="C7586" s="46"/>
      <c r="D7586" s="46"/>
    </row>
    <row r="7587">
      <c r="A7587" s="47">
        <v>45803.51341435185</v>
      </c>
      <c r="B7587" s="46">
        <v>2740.0</v>
      </c>
      <c r="C7587" s="48" t="s">
        <v>5012</v>
      </c>
      <c r="D7587" s="48"/>
    </row>
    <row r="7588">
      <c r="A7588" s="47">
        <v>45803.513877314814</v>
      </c>
      <c r="B7588" s="46">
        <v>3360.0</v>
      </c>
      <c r="C7588" s="48" t="s">
        <v>744</v>
      </c>
      <c r="D7588" s="48"/>
    </row>
    <row r="7589">
      <c r="A7589" s="47">
        <v>45803.51976851852</v>
      </c>
      <c r="B7589" s="46">
        <v>2600.0</v>
      </c>
      <c r="C7589" s="48" t="s">
        <v>744</v>
      </c>
      <c r="D7589" s="48"/>
    </row>
    <row r="7590">
      <c r="A7590" s="47">
        <v>45803.52027777778</v>
      </c>
      <c r="B7590" s="46">
        <v>3080.0</v>
      </c>
      <c r="C7590" s="46"/>
      <c r="D7590" s="46"/>
    </row>
    <row r="7591">
      <c r="A7591" s="47">
        <v>45803.52140046296</v>
      </c>
      <c r="B7591" s="46">
        <v>12280.0</v>
      </c>
      <c r="C7591" s="46"/>
      <c r="D7591" s="46"/>
    </row>
    <row r="7592">
      <c r="A7592" s="47">
        <v>45803.522511574076</v>
      </c>
      <c r="B7592" s="46">
        <v>3060.0</v>
      </c>
      <c r="C7592" s="46"/>
      <c r="D7592" s="46"/>
    </row>
    <row r="7593">
      <c r="A7593" s="47">
        <v>45803.53380787037</v>
      </c>
      <c r="B7593" s="46">
        <v>12260.0</v>
      </c>
      <c r="C7593" s="46"/>
      <c r="D7593" s="46"/>
    </row>
    <row r="7594">
      <c r="A7594" s="47">
        <v>45803.535578703704</v>
      </c>
      <c r="B7594" s="46">
        <v>10480.0</v>
      </c>
      <c r="C7594" s="46"/>
      <c r="D7594" s="46"/>
    </row>
    <row r="7595">
      <c r="A7595" s="47">
        <v>45803.54888888889</v>
      </c>
      <c r="B7595" s="46">
        <v>10500.0</v>
      </c>
      <c r="C7595" s="46"/>
      <c r="D7595" s="46"/>
    </row>
    <row r="7596">
      <c r="A7596" s="47">
        <v>45803.555601851855</v>
      </c>
      <c r="B7596" s="46">
        <v>16640.0</v>
      </c>
      <c r="C7596" s="46"/>
      <c r="D7596" s="46"/>
    </row>
    <row r="7597">
      <c r="A7597" s="47">
        <v>45803.56348379629</v>
      </c>
      <c r="B7597" s="46">
        <v>13380.0</v>
      </c>
      <c r="C7597" s="46"/>
      <c r="D7597" s="46"/>
    </row>
    <row r="7598">
      <c r="A7598" s="47">
        <v>45803.573425925926</v>
      </c>
      <c r="B7598" s="46">
        <v>13700.0</v>
      </c>
      <c r="C7598" s="46"/>
      <c r="D7598" s="46"/>
    </row>
    <row r="7599">
      <c r="A7599" s="47">
        <v>45803.57760416667</v>
      </c>
      <c r="B7599" s="46">
        <v>4560.0</v>
      </c>
      <c r="C7599" s="46"/>
      <c r="D7599" s="46"/>
    </row>
    <row r="7600">
      <c r="A7600" s="47">
        <v>45803.58290509259</v>
      </c>
      <c r="B7600" s="46">
        <v>16780.0</v>
      </c>
      <c r="C7600" s="48" t="s">
        <v>5013</v>
      </c>
      <c r="D7600" s="48"/>
    </row>
    <row r="7601">
      <c r="A7601" s="47">
        <v>45803.58459490741</v>
      </c>
      <c r="B7601" s="46">
        <v>27300.0</v>
      </c>
      <c r="C7601" s="46"/>
      <c r="D7601" s="46"/>
    </row>
    <row r="7602">
      <c r="A7602" s="47">
        <v>45803.59471064815</v>
      </c>
      <c r="B7602" s="46">
        <v>23960.0</v>
      </c>
      <c r="C7602" s="46"/>
      <c r="D7602" s="46"/>
    </row>
    <row r="7603">
      <c r="A7603" s="47">
        <v>45803.60476851852</v>
      </c>
      <c r="B7603" s="46">
        <v>10200.0</v>
      </c>
      <c r="C7603" s="46"/>
      <c r="D7603" s="46"/>
    </row>
    <row r="7604">
      <c r="A7604" s="47">
        <v>45803.61020833333</v>
      </c>
      <c r="B7604" s="46">
        <v>3680.0</v>
      </c>
      <c r="C7604" s="46"/>
      <c r="D7604" s="46"/>
    </row>
    <row r="7605">
      <c r="A7605" s="47">
        <v>45803.61349537037</v>
      </c>
      <c r="B7605" s="46">
        <v>3840.0</v>
      </c>
      <c r="C7605" s="46"/>
      <c r="D7605" s="46"/>
    </row>
    <row r="7606">
      <c r="A7606" s="47">
        <v>45803.624930555554</v>
      </c>
      <c r="B7606" s="46">
        <v>11940.0</v>
      </c>
      <c r="C7606" s="46"/>
      <c r="D7606" s="46"/>
    </row>
    <row r="7607">
      <c r="A7607" s="47">
        <v>45803.626608796294</v>
      </c>
      <c r="B7607" s="46">
        <v>3500.0</v>
      </c>
      <c r="C7607" s="46"/>
      <c r="D7607" s="46"/>
    </row>
    <row r="7608">
      <c r="A7608" s="47">
        <v>45803.62734953704</v>
      </c>
      <c r="B7608" s="46">
        <v>3500.0</v>
      </c>
      <c r="C7608" s="48" t="s">
        <v>744</v>
      </c>
      <c r="D7608" s="48"/>
    </row>
    <row r="7609">
      <c r="A7609" s="47">
        <v>45803.630162037036</v>
      </c>
      <c r="B7609" s="46">
        <v>16640.0</v>
      </c>
      <c r="C7609" s="46"/>
      <c r="D7609" s="46"/>
    </row>
    <row r="7610">
      <c r="A7610" s="47">
        <v>45803.63300925926</v>
      </c>
      <c r="B7610" s="46">
        <v>9360.0</v>
      </c>
      <c r="C7610" s="46"/>
      <c r="D7610" s="46"/>
    </row>
    <row r="7611">
      <c r="A7611" s="47">
        <v>45803.63417824074</v>
      </c>
      <c r="B7611" s="46">
        <v>2640.0</v>
      </c>
      <c r="C7611" s="48" t="s">
        <v>744</v>
      </c>
      <c r="D7611" s="48"/>
    </row>
    <row r="7612">
      <c r="A7612" s="47">
        <v>45803.634571759256</v>
      </c>
      <c r="B7612" s="46">
        <v>2640.0</v>
      </c>
      <c r="C7612" s="48" t="s">
        <v>744</v>
      </c>
      <c r="D7612" s="48"/>
    </row>
    <row r="7613">
      <c r="A7613" s="47">
        <v>45803.647002314814</v>
      </c>
      <c r="B7613" s="46">
        <v>17660.0</v>
      </c>
      <c r="C7613" s="46"/>
      <c r="D7613" s="46"/>
    </row>
    <row r="7614">
      <c r="A7614" s="47">
        <v>45803.65420138889</v>
      </c>
      <c r="B7614" s="46">
        <v>15160.0</v>
      </c>
      <c r="C7614" s="48" t="s">
        <v>5014</v>
      </c>
      <c r="D7614" s="48"/>
    </row>
    <row r="7615">
      <c r="A7615" s="47">
        <v>45803.65440972222</v>
      </c>
      <c r="B7615" s="46">
        <v>3820.0</v>
      </c>
      <c r="C7615" s="46"/>
      <c r="D7615" s="46"/>
    </row>
    <row r="7616">
      <c r="A7616" s="47">
        <v>45803.66369212963</v>
      </c>
      <c r="B7616" s="46">
        <v>2600.0</v>
      </c>
      <c r="C7616" s="46"/>
      <c r="D7616" s="46"/>
    </row>
    <row r="7617">
      <c r="A7617" s="47">
        <v>45803.66434027778</v>
      </c>
      <c r="B7617" s="46">
        <v>13480.0</v>
      </c>
      <c r="C7617" s="46"/>
      <c r="D7617" s="46"/>
    </row>
    <row r="7618">
      <c r="A7618" s="47">
        <v>45803.67429398148</v>
      </c>
      <c r="B7618" s="46">
        <v>9940.0</v>
      </c>
      <c r="C7618" s="46"/>
      <c r="D7618" s="46"/>
    </row>
    <row r="7619">
      <c r="A7619" s="47">
        <v>45803.694548611114</v>
      </c>
      <c r="B7619" s="46">
        <v>11100.0</v>
      </c>
      <c r="C7619" s="48" t="s">
        <v>5015</v>
      </c>
      <c r="D7619" s="48"/>
    </row>
    <row r="7620">
      <c r="A7620" s="47">
        <v>45803.69763888889</v>
      </c>
      <c r="B7620" s="46">
        <v>8820.0</v>
      </c>
      <c r="C7620" s="46"/>
      <c r="D7620" s="46"/>
    </row>
    <row r="7621">
      <c r="A7621" s="47">
        <v>45803.700902777775</v>
      </c>
      <c r="B7621" s="46">
        <v>16800.0</v>
      </c>
      <c r="C7621" s="48" t="s">
        <v>5016</v>
      </c>
      <c r="D7621" s="48"/>
    </row>
    <row r="7622">
      <c r="A7622" s="47">
        <v>45803.70582175926</v>
      </c>
      <c r="B7622" s="46">
        <v>15860.0</v>
      </c>
      <c r="C7622" s="48" t="s">
        <v>4747</v>
      </c>
      <c r="D7622" s="48"/>
    </row>
    <row r="7623">
      <c r="A7623" s="47">
        <v>45803.705972222226</v>
      </c>
      <c r="B7623" s="46">
        <v>9800.0</v>
      </c>
      <c r="C7623" s="46"/>
      <c r="D7623" s="46"/>
    </row>
    <row r="7624">
      <c r="A7624" s="47">
        <v>45804.28681712963</v>
      </c>
      <c r="B7624" s="46">
        <v>9220.0</v>
      </c>
      <c r="C7624" s="46"/>
      <c r="D7624" s="46"/>
    </row>
    <row r="7625">
      <c r="A7625" s="47">
        <v>45804.2928125</v>
      </c>
      <c r="B7625" s="46">
        <v>10000.0</v>
      </c>
      <c r="C7625" s="46"/>
      <c r="D7625" s="46"/>
    </row>
    <row r="7626">
      <c r="A7626" s="47">
        <v>45804.29922453704</v>
      </c>
      <c r="B7626" s="46">
        <v>9420.0</v>
      </c>
      <c r="C7626" s="46"/>
      <c r="D7626" s="46"/>
    </row>
    <row r="7627">
      <c r="A7627" s="47">
        <v>45804.314305555556</v>
      </c>
      <c r="B7627" s="46">
        <v>9240.0</v>
      </c>
      <c r="C7627" s="46"/>
      <c r="D7627" s="46"/>
    </row>
    <row r="7628">
      <c r="A7628" s="47">
        <v>45804.32885416667</v>
      </c>
      <c r="B7628" s="46">
        <v>12200.0</v>
      </c>
      <c r="C7628" s="48" t="s">
        <v>4548</v>
      </c>
      <c r="D7628" s="48"/>
    </row>
    <row r="7629">
      <c r="A7629" s="47">
        <v>45804.334756944445</v>
      </c>
      <c r="B7629" s="46">
        <v>9520.0</v>
      </c>
      <c r="C7629" s="46"/>
      <c r="D7629" s="46"/>
    </row>
    <row r="7630">
      <c r="A7630" s="47">
        <v>45804.341944444444</v>
      </c>
      <c r="B7630" s="46">
        <v>3200.0</v>
      </c>
      <c r="C7630" s="48" t="s">
        <v>4031</v>
      </c>
      <c r="D7630" s="48"/>
    </row>
    <row r="7631">
      <c r="A7631" s="47">
        <v>45804.34306712963</v>
      </c>
      <c r="B7631" s="46">
        <v>16000.0</v>
      </c>
      <c r="C7631" s="48" t="s">
        <v>4806</v>
      </c>
      <c r="D7631" s="48"/>
    </row>
    <row r="7632">
      <c r="A7632" s="47">
        <v>45804.34912037037</v>
      </c>
      <c r="B7632" s="46">
        <v>3060.0</v>
      </c>
      <c r="C7632" s="48" t="s">
        <v>4129</v>
      </c>
      <c r="D7632" s="48"/>
    </row>
    <row r="7633">
      <c r="A7633" s="47">
        <v>45804.353784722225</v>
      </c>
      <c r="B7633" s="46">
        <v>16220.0</v>
      </c>
      <c r="C7633" s="46"/>
      <c r="D7633" s="46"/>
    </row>
    <row r="7634">
      <c r="A7634" s="47">
        <v>45804.3565625</v>
      </c>
      <c r="B7634" s="46">
        <v>10540.0</v>
      </c>
      <c r="C7634" s="46"/>
      <c r="D7634" s="46"/>
    </row>
    <row r="7635">
      <c r="A7635" s="47">
        <v>45804.36461805556</v>
      </c>
      <c r="B7635" s="46">
        <v>2840.0</v>
      </c>
      <c r="C7635" s="48" t="s">
        <v>4031</v>
      </c>
      <c r="D7635" s="48"/>
    </row>
    <row r="7636">
      <c r="A7636" s="47">
        <v>45804.36586805555</v>
      </c>
      <c r="B7636" s="46">
        <v>3080.0</v>
      </c>
      <c r="C7636" s="48" t="s">
        <v>5017</v>
      </c>
      <c r="D7636" s="48"/>
    </row>
    <row r="7637">
      <c r="A7637" s="47">
        <v>45804.36828703704</v>
      </c>
      <c r="B7637" s="46">
        <v>3660.0</v>
      </c>
      <c r="C7637" s="48" t="s">
        <v>4017</v>
      </c>
      <c r="D7637" s="48"/>
    </row>
    <row r="7638">
      <c r="A7638" s="47">
        <v>45804.369942129626</v>
      </c>
      <c r="B7638" s="46">
        <v>2660.0</v>
      </c>
      <c r="C7638" s="48" t="s">
        <v>4129</v>
      </c>
      <c r="D7638" s="48"/>
    </row>
    <row r="7639">
      <c r="A7639" s="47">
        <v>45804.37699074074</v>
      </c>
      <c r="B7639" s="46">
        <v>10020.0</v>
      </c>
      <c r="C7639" s="48" t="s">
        <v>5018</v>
      </c>
      <c r="D7639" s="48"/>
    </row>
    <row r="7640">
      <c r="A7640" s="47">
        <v>45804.384305555555</v>
      </c>
      <c r="B7640" s="46">
        <v>2780.0</v>
      </c>
      <c r="C7640" s="46"/>
      <c r="D7640" s="46"/>
    </row>
    <row r="7641">
      <c r="A7641" s="47">
        <v>45804.385983796295</v>
      </c>
      <c r="B7641" s="46">
        <v>2840.0</v>
      </c>
      <c r="C7641" s="48" t="s">
        <v>4017</v>
      </c>
      <c r="D7641" s="48"/>
    </row>
    <row r="7642">
      <c r="A7642" s="47">
        <v>45804.38892361111</v>
      </c>
      <c r="B7642" s="46">
        <v>9700.0</v>
      </c>
      <c r="C7642" s="46"/>
      <c r="D7642" s="46"/>
    </row>
    <row r="7643">
      <c r="A7643" s="47">
        <v>45804.442928240744</v>
      </c>
      <c r="B7643" s="46">
        <v>11500.0</v>
      </c>
      <c r="C7643" s="48" t="s">
        <v>5019</v>
      </c>
      <c r="D7643" s="48"/>
    </row>
    <row r="7644">
      <c r="A7644" s="47">
        <v>45804.44490740741</v>
      </c>
      <c r="B7644" s="46">
        <v>11420.0</v>
      </c>
      <c r="C7644" s="46"/>
      <c r="D7644" s="46"/>
    </row>
    <row r="7645">
      <c r="A7645" s="47">
        <v>45804.445439814815</v>
      </c>
      <c r="B7645" s="46">
        <v>3480.0</v>
      </c>
      <c r="C7645" s="48" t="s">
        <v>4129</v>
      </c>
      <c r="D7645" s="48"/>
    </row>
    <row r="7646">
      <c r="A7646" s="47">
        <v>45804.44744212963</v>
      </c>
      <c r="B7646" s="46">
        <v>18860.0</v>
      </c>
      <c r="C7646" s="48" t="s">
        <v>4128</v>
      </c>
      <c r="D7646" s="48"/>
    </row>
    <row r="7647">
      <c r="A7647" s="47">
        <v>45804.451261574075</v>
      </c>
      <c r="B7647" s="46">
        <v>2660.0</v>
      </c>
      <c r="C7647" s="48" t="s">
        <v>4129</v>
      </c>
      <c r="D7647" s="48"/>
    </row>
    <row r="7648">
      <c r="A7648" s="47">
        <v>45804.45652777778</v>
      </c>
      <c r="B7648" s="46">
        <v>13620.0</v>
      </c>
      <c r="C7648" s="48" t="s">
        <v>4038</v>
      </c>
      <c r="D7648" s="48"/>
    </row>
    <row r="7649">
      <c r="A7649" s="47">
        <v>45804.45747685185</v>
      </c>
      <c r="B7649" s="46">
        <v>10500.0</v>
      </c>
      <c r="C7649" s="46"/>
      <c r="D7649" s="46"/>
    </row>
    <row r="7650">
      <c r="A7650" s="47">
        <v>45804.45827546297</v>
      </c>
      <c r="B7650" s="46">
        <v>9740.0</v>
      </c>
      <c r="C7650" s="46"/>
      <c r="D7650" s="46"/>
    </row>
    <row r="7651">
      <c r="A7651" s="47">
        <v>45804.458819444444</v>
      </c>
      <c r="B7651" s="46">
        <v>16140.0</v>
      </c>
      <c r="C7651" s="46"/>
      <c r="D7651" s="46"/>
    </row>
    <row r="7652">
      <c r="A7652" s="47">
        <v>45804.46859953704</v>
      </c>
      <c r="B7652" s="46">
        <v>21960.0</v>
      </c>
      <c r="C7652" s="46"/>
      <c r="D7652" s="46"/>
    </row>
    <row r="7653">
      <c r="A7653" s="47">
        <v>45804.469560185185</v>
      </c>
      <c r="B7653" s="46">
        <v>2900.0</v>
      </c>
      <c r="C7653" s="48" t="s">
        <v>4138</v>
      </c>
      <c r="D7653" s="48"/>
    </row>
    <row r="7654">
      <c r="A7654" s="47">
        <v>45804.47273148148</v>
      </c>
      <c r="B7654" s="46">
        <v>9340.0</v>
      </c>
      <c r="C7654" s="46"/>
      <c r="D7654" s="46"/>
    </row>
    <row r="7655">
      <c r="A7655" s="47">
        <v>45804.47688657408</v>
      </c>
      <c r="B7655" s="46">
        <v>2800.0</v>
      </c>
      <c r="C7655" s="48" t="s">
        <v>4138</v>
      </c>
      <c r="D7655" s="48"/>
    </row>
    <row r="7656">
      <c r="A7656" s="47">
        <v>45804.49563657407</v>
      </c>
      <c r="B7656" s="46">
        <v>12020.0</v>
      </c>
      <c r="C7656" s="46"/>
      <c r="D7656" s="46"/>
    </row>
    <row r="7657">
      <c r="A7657" s="47">
        <v>45804.49712962963</v>
      </c>
      <c r="B7657" s="46">
        <v>2700.0</v>
      </c>
      <c r="C7657" s="46"/>
      <c r="D7657" s="46"/>
    </row>
    <row r="7658">
      <c r="A7658" s="47">
        <v>45804.50189814815</v>
      </c>
      <c r="B7658" s="46">
        <v>9640.0</v>
      </c>
      <c r="C7658" s="46"/>
      <c r="D7658" s="46"/>
    </row>
    <row r="7659">
      <c r="A7659" s="47">
        <v>45804.506006944444</v>
      </c>
      <c r="B7659" s="46">
        <v>13920.0</v>
      </c>
      <c r="C7659" s="48" t="s">
        <v>5020</v>
      </c>
      <c r="D7659" s="48"/>
    </row>
    <row r="7660">
      <c r="A7660" s="47">
        <v>45804.51184027778</v>
      </c>
      <c r="B7660" s="46">
        <v>12120.0</v>
      </c>
      <c r="C7660" s="48" t="s">
        <v>4049</v>
      </c>
      <c r="D7660" s="48"/>
    </row>
    <row r="7661">
      <c r="A7661" s="47">
        <v>45804.513645833336</v>
      </c>
      <c r="B7661" s="46">
        <v>16340.0</v>
      </c>
      <c r="C7661" s="46"/>
      <c r="D7661" s="46"/>
    </row>
    <row r="7662">
      <c r="A7662" s="47">
        <v>45804.51715277778</v>
      </c>
      <c r="B7662" s="46">
        <v>35200.0</v>
      </c>
      <c r="C7662" s="48" t="s">
        <v>4128</v>
      </c>
      <c r="D7662" s="48"/>
    </row>
    <row r="7663">
      <c r="A7663" s="47">
        <v>45804.51856481482</v>
      </c>
      <c r="B7663" s="46">
        <v>3020.0</v>
      </c>
      <c r="C7663" s="48" t="s">
        <v>744</v>
      </c>
      <c r="D7663" s="48"/>
    </row>
    <row r="7664">
      <c r="A7664" s="47">
        <v>45804.52560185185</v>
      </c>
      <c r="B7664" s="46">
        <v>2580.0</v>
      </c>
      <c r="C7664" s="48" t="s">
        <v>744</v>
      </c>
      <c r="D7664" s="48"/>
    </row>
    <row r="7665">
      <c r="A7665" s="47">
        <v>45804.53938657408</v>
      </c>
      <c r="B7665" s="46">
        <v>3680.0</v>
      </c>
      <c r="C7665" s="48" t="s">
        <v>4947</v>
      </c>
      <c r="D7665" s="48"/>
    </row>
    <row r="7666">
      <c r="A7666" s="47">
        <v>45804.540243055555</v>
      </c>
      <c r="B7666" s="46">
        <v>3780.0</v>
      </c>
      <c r="C7666" s="48" t="s">
        <v>4948</v>
      </c>
      <c r="D7666" s="48"/>
    </row>
    <row r="7667">
      <c r="A7667" s="47">
        <v>45804.54207175926</v>
      </c>
      <c r="B7667" s="46">
        <v>2340.0</v>
      </c>
      <c r="C7667" s="48" t="s">
        <v>4947</v>
      </c>
      <c r="D7667" s="48"/>
    </row>
    <row r="7668">
      <c r="A7668" s="47">
        <v>45804.543969907405</v>
      </c>
      <c r="B7668" s="46">
        <v>2680.0</v>
      </c>
      <c r="C7668" s="48" t="s">
        <v>4948</v>
      </c>
      <c r="D7668" s="48"/>
    </row>
    <row r="7669">
      <c r="A7669" s="47">
        <v>45804.54923611111</v>
      </c>
      <c r="B7669" s="46">
        <v>9520.0</v>
      </c>
      <c r="C7669" s="46"/>
      <c r="D7669" s="46"/>
    </row>
    <row r="7670">
      <c r="A7670" s="47">
        <v>45804.55206018518</v>
      </c>
      <c r="B7670" s="46">
        <v>22500.0</v>
      </c>
      <c r="C7670" s="46"/>
      <c r="D7670" s="46"/>
    </row>
    <row r="7671">
      <c r="A7671" s="47">
        <v>45804.556296296294</v>
      </c>
      <c r="B7671" s="46">
        <v>9880.0</v>
      </c>
      <c r="C7671" s="46"/>
      <c r="D7671" s="46"/>
    </row>
    <row r="7672">
      <c r="A7672" s="47">
        <v>45804.56318287037</v>
      </c>
      <c r="B7672" s="46">
        <v>2920.0</v>
      </c>
      <c r="C7672" s="48" t="s">
        <v>4031</v>
      </c>
      <c r="D7672" s="48"/>
    </row>
    <row r="7673">
      <c r="A7673" s="47">
        <v>45804.56837962963</v>
      </c>
      <c r="B7673" s="46">
        <v>5260.0</v>
      </c>
      <c r="C7673" s="48" t="s">
        <v>5021</v>
      </c>
      <c r="D7673" s="48"/>
    </row>
    <row r="7674">
      <c r="A7674" s="47">
        <v>45804.56946759259</v>
      </c>
      <c r="B7674" s="46">
        <v>2600.0</v>
      </c>
      <c r="C7674" s="48" t="s">
        <v>4031</v>
      </c>
      <c r="D7674" s="48"/>
    </row>
    <row r="7675">
      <c r="A7675" s="47">
        <v>45804.57292824074</v>
      </c>
      <c r="B7675" s="46">
        <v>10760.0</v>
      </c>
      <c r="C7675" s="48" t="s">
        <v>4505</v>
      </c>
      <c r="D7675" s="48"/>
    </row>
    <row r="7676">
      <c r="A7676" s="47">
        <v>45804.57331018519</v>
      </c>
      <c r="B7676" s="46">
        <v>3440.0</v>
      </c>
      <c r="C7676" s="48" t="s">
        <v>5021</v>
      </c>
      <c r="D7676" s="48"/>
    </row>
    <row r="7677">
      <c r="A7677" s="47">
        <v>45804.585648148146</v>
      </c>
      <c r="B7677" s="46">
        <v>16280.0</v>
      </c>
      <c r="C7677" s="46"/>
      <c r="D7677" s="46"/>
    </row>
    <row r="7678">
      <c r="A7678" s="47">
        <v>45804.59384259259</v>
      </c>
      <c r="B7678" s="46">
        <v>13640.0</v>
      </c>
      <c r="C7678" s="46"/>
      <c r="D7678" s="46"/>
    </row>
    <row r="7679">
      <c r="A7679" s="47">
        <v>45804.596550925926</v>
      </c>
      <c r="B7679" s="46">
        <v>13720.0</v>
      </c>
      <c r="C7679" s="48" t="s">
        <v>3993</v>
      </c>
      <c r="D7679" s="48"/>
    </row>
    <row r="7680">
      <c r="A7680" s="47">
        <v>45804.598333333335</v>
      </c>
      <c r="B7680" s="46">
        <v>19380.0</v>
      </c>
      <c r="C7680" s="48" t="s">
        <v>4987</v>
      </c>
      <c r="D7680" s="48"/>
    </row>
    <row r="7681">
      <c r="A7681" s="47">
        <v>45804.599641203706</v>
      </c>
      <c r="B7681" s="46">
        <v>9320.0</v>
      </c>
      <c r="C7681" s="46"/>
      <c r="D7681" s="46"/>
    </row>
    <row r="7682">
      <c r="A7682" s="47">
        <v>45804.604479166665</v>
      </c>
      <c r="B7682" s="46">
        <v>9920.0</v>
      </c>
      <c r="C7682" s="46"/>
      <c r="D7682" s="46"/>
    </row>
    <row r="7683">
      <c r="A7683" s="47">
        <v>45804.60700231481</v>
      </c>
      <c r="B7683" s="46">
        <v>5280.0</v>
      </c>
      <c r="C7683" s="48" t="s">
        <v>5021</v>
      </c>
      <c r="D7683" s="48"/>
    </row>
    <row r="7684">
      <c r="A7684" s="47">
        <v>45804.60984953704</v>
      </c>
      <c r="B7684" s="46">
        <v>3440.0</v>
      </c>
      <c r="C7684" s="48" t="s">
        <v>5021</v>
      </c>
      <c r="D7684" s="48"/>
    </row>
    <row r="7685">
      <c r="A7685" s="47">
        <v>45804.63407407407</v>
      </c>
      <c r="B7685" s="46">
        <v>12880.0</v>
      </c>
      <c r="C7685" s="48" t="s">
        <v>4160</v>
      </c>
      <c r="D7685" s="48"/>
    </row>
    <row r="7686">
      <c r="A7686" s="47">
        <v>45804.63700231481</v>
      </c>
      <c r="B7686" s="46">
        <v>5320.0</v>
      </c>
      <c r="C7686" s="48" t="s">
        <v>5021</v>
      </c>
      <c r="D7686" s="48"/>
    </row>
    <row r="7687">
      <c r="A7687" s="47">
        <v>45804.641180555554</v>
      </c>
      <c r="B7687" s="46">
        <v>3500.0</v>
      </c>
      <c r="C7687" s="46"/>
      <c r="D7687" s="46"/>
    </row>
    <row r="7688">
      <c r="A7688" s="47">
        <v>45804.643125</v>
      </c>
      <c r="B7688" s="46">
        <v>13980.0</v>
      </c>
      <c r="C7688" s="48" t="s">
        <v>4810</v>
      </c>
      <c r="D7688" s="48"/>
    </row>
    <row r="7689">
      <c r="A7689" s="47">
        <v>45804.647465277776</v>
      </c>
      <c r="B7689" s="46">
        <v>14040.0</v>
      </c>
      <c r="C7689" s="48" t="s">
        <v>4921</v>
      </c>
      <c r="D7689" s="48"/>
    </row>
    <row r="7690">
      <c r="A7690" s="47">
        <v>45804.64780092592</v>
      </c>
      <c r="B7690" s="46">
        <v>9640.0</v>
      </c>
      <c r="C7690" s="46"/>
      <c r="D7690" s="46"/>
    </row>
    <row r="7691">
      <c r="A7691" s="47">
        <v>45804.64790509259</v>
      </c>
      <c r="B7691" s="46">
        <v>9300.0</v>
      </c>
      <c r="C7691" s="46"/>
      <c r="D7691" s="46"/>
    </row>
    <row r="7692">
      <c r="A7692" s="47">
        <v>45804.655486111114</v>
      </c>
      <c r="B7692" s="46">
        <v>8740.0</v>
      </c>
      <c r="C7692" s="46"/>
      <c r="D7692" s="46"/>
    </row>
    <row r="7693">
      <c r="A7693" s="47">
        <v>45804.66069444444</v>
      </c>
      <c r="B7693" s="46">
        <v>4920.0</v>
      </c>
      <c r="C7693" s="48" t="s">
        <v>5021</v>
      </c>
      <c r="D7693" s="48"/>
    </row>
    <row r="7694">
      <c r="A7694" s="47">
        <v>45804.662083333336</v>
      </c>
      <c r="B7694" s="46">
        <v>3880.0</v>
      </c>
      <c r="C7694" s="46"/>
      <c r="D7694" s="46"/>
    </row>
    <row r="7695">
      <c r="A7695" s="47">
        <v>45804.663298611114</v>
      </c>
      <c r="B7695" s="46">
        <v>3160.0</v>
      </c>
      <c r="C7695" s="46"/>
      <c r="D7695" s="46"/>
    </row>
    <row r="7696">
      <c r="A7696" s="47">
        <v>45804.67114583333</v>
      </c>
      <c r="B7696" s="46">
        <v>19780.0</v>
      </c>
      <c r="C7696" s="48" t="s">
        <v>4526</v>
      </c>
      <c r="D7696" s="48"/>
    </row>
    <row r="7697">
      <c r="A7697" s="47">
        <v>45804.6778587963</v>
      </c>
      <c r="B7697" s="46">
        <v>3680.0</v>
      </c>
      <c r="C7697" s="48" t="s">
        <v>744</v>
      </c>
      <c r="D7697" s="48"/>
    </row>
    <row r="7698">
      <c r="A7698" s="47">
        <v>45804.68377314815</v>
      </c>
      <c r="B7698" s="46">
        <v>10660.0</v>
      </c>
      <c r="C7698" s="46"/>
      <c r="D7698" s="46"/>
    </row>
    <row r="7699">
      <c r="A7699" s="47">
        <v>45804.68524305556</v>
      </c>
      <c r="B7699" s="46">
        <v>4240.0</v>
      </c>
      <c r="C7699" s="48" t="s">
        <v>5021</v>
      </c>
      <c r="D7699" s="48"/>
    </row>
    <row r="7700">
      <c r="A7700" s="47">
        <v>45804.68877314815</v>
      </c>
      <c r="B7700" s="46">
        <v>3140.0</v>
      </c>
      <c r="C7700" s="48" t="s">
        <v>5021</v>
      </c>
      <c r="D7700" s="48"/>
    </row>
    <row r="7701">
      <c r="A7701" s="47">
        <v>45804.68943287037</v>
      </c>
      <c r="B7701" s="46">
        <v>3500.0</v>
      </c>
      <c r="C7701" s="48" t="s">
        <v>744</v>
      </c>
      <c r="D7701" s="48"/>
    </row>
    <row r="7702">
      <c r="A7702" s="47">
        <v>45804.69770833333</v>
      </c>
      <c r="B7702" s="46">
        <v>11680.0</v>
      </c>
      <c r="C7702" s="48" t="s">
        <v>4353</v>
      </c>
      <c r="D7702" s="48"/>
    </row>
    <row r="7703">
      <c r="A7703" s="47">
        <v>45804.71108796296</v>
      </c>
      <c r="B7703" s="46">
        <v>10620.0</v>
      </c>
      <c r="C7703" s="46"/>
      <c r="D7703" s="46"/>
    </row>
    <row r="7704">
      <c r="A7704" s="47">
        <v>45804.71173611111</v>
      </c>
      <c r="B7704" s="46">
        <v>9320.0</v>
      </c>
      <c r="C7704" s="46"/>
      <c r="D7704" s="46"/>
    </row>
    <row r="7705">
      <c r="A7705" s="47">
        <v>45804.71659722222</v>
      </c>
      <c r="B7705" s="46">
        <v>3840.0</v>
      </c>
      <c r="C7705" s="46"/>
      <c r="D7705" s="46"/>
    </row>
    <row r="7706">
      <c r="A7706" s="47">
        <v>45804.71739583334</v>
      </c>
      <c r="B7706" s="46">
        <v>2900.0</v>
      </c>
      <c r="C7706" s="46"/>
      <c r="D7706" s="46"/>
    </row>
    <row r="7707">
      <c r="A7707" s="47">
        <v>45805.28527777778</v>
      </c>
      <c r="B7707" s="46">
        <v>9380.0</v>
      </c>
      <c r="C7707" s="46"/>
      <c r="D7707" s="46"/>
    </row>
    <row r="7708">
      <c r="A7708" s="47">
        <v>45805.28983796296</v>
      </c>
      <c r="B7708" s="46">
        <v>9280.0</v>
      </c>
      <c r="C7708" s="46"/>
      <c r="D7708" s="46"/>
    </row>
    <row r="7709">
      <c r="A7709" s="47">
        <v>45805.291921296295</v>
      </c>
      <c r="B7709" s="46">
        <v>9320.0</v>
      </c>
      <c r="C7709" s="46"/>
      <c r="D7709" s="46"/>
    </row>
    <row r="7710">
      <c r="A7710" s="47">
        <v>45805.29355324074</v>
      </c>
      <c r="B7710" s="46">
        <v>9320.0</v>
      </c>
      <c r="C7710" s="46"/>
      <c r="D7710" s="46"/>
    </row>
    <row r="7711">
      <c r="A7711" s="47">
        <v>45805.29652777778</v>
      </c>
      <c r="B7711" s="46">
        <v>19580.0</v>
      </c>
      <c r="C7711" s="46"/>
      <c r="D7711" s="46"/>
    </row>
    <row r="7712">
      <c r="A7712" s="47">
        <v>45805.296793981484</v>
      </c>
      <c r="B7712" s="46">
        <v>9840.0</v>
      </c>
      <c r="C7712" s="46"/>
      <c r="D7712" s="46"/>
    </row>
    <row r="7713">
      <c r="A7713" s="47">
        <v>45805.335023148145</v>
      </c>
      <c r="B7713" s="46">
        <v>4220.0</v>
      </c>
      <c r="C7713" s="48" t="s">
        <v>5022</v>
      </c>
      <c r="D7713" s="48"/>
    </row>
    <row r="7714">
      <c r="A7714" s="47">
        <v>45805.342256944445</v>
      </c>
      <c r="B7714" s="46">
        <v>18140.0</v>
      </c>
      <c r="C7714" s="48" t="s">
        <v>5023</v>
      </c>
      <c r="D7714" s="48"/>
    </row>
    <row r="7715">
      <c r="A7715" s="47">
        <v>45805.34868055556</v>
      </c>
      <c r="B7715" s="46">
        <v>15080.0</v>
      </c>
      <c r="C7715" s="48" t="s">
        <v>5024</v>
      </c>
      <c r="D7715" s="48"/>
    </row>
    <row r="7716">
      <c r="A7716" s="47">
        <v>45805.34900462963</v>
      </c>
      <c r="B7716" s="46">
        <v>10880.0</v>
      </c>
      <c r="C7716" s="48" t="s">
        <v>4106</v>
      </c>
      <c r="D7716" s="48"/>
    </row>
    <row r="7717">
      <c r="A7717" s="47">
        <v>45805.350949074076</v>
      </c>
      <c r="B7717" s="46">
        <v>2440.0</v>
      </c>
      <c r="C7717" s="48" t="s">
        <v>5022</v>
      </c>
      <c r="D7717" s="48"/>
    </row>
    <row r="7718">
      <c r="A7718" s="47">
        <v>45805.354895833334</v>
      </c>
      <c r="B7718" s="46">
        <v>2920.0</v>
      </c>
      <c r="C7718" s="46"/>
      <c r="D7718" s="46"/>
    </row>
    <row r="7719">
      <c r="A7719" s="47">
        <v>45805.35587962963</v>
      </c>
      <c r="B7719" s="46">
        <v>3560.0</v>
      </c>
      <c r="C7719" s="48" t="s">
        <v>4017</v>
      </c>
      <c r="D7719" s="48"/>
    </row>
    <row r="7720">
      <c r="A7720" s="47">
        <v>45805.363599537035</v>
      </c>
      <c r="B7720" s="46">
        <v>9840.0</v>
      </c>
      <c r="C7720" s="46"/>
      <c r="D7720" s="46"/>
    </row>
    <row r="7721">
      <c r="A7721" s="47">
        <v>45805.36384259259</v>
      </c>
      <c r="B7721" s="46">
        <v>10380.0</v>
      </c>
      <c r="C7721" s="46"/>
      <c r="D7721" s="46"/>
    </row>
    <row r="7722">
      <c r="A7722" s="47">
        <v>45805.36415509259</v>
      </c>
      <c r="B7722" s="46">
        <v>2840.0</v>
      </c>
      <c r="C7722" s="46"/>
      <c r="D7722" s="46"/>
    </row>
    <row r="7723">
      <c r="A7723" s="47">
        <v>45805.36561342593</v>
      </c>
      <c r="B7723" s="46">
        <v>2480.0</v>
      </c>
      <c r="C7723" s="46"/>
      <c r="D7723" s="46"/>
    </row>
    <row r="7724">
      <c r="A7724" s="47">
        <v>45805.3690162037</v>
      </c>
      <c r="B7724" s="46">
        <v>3020.0</v>
      </c>
      <c r="C7724" s="48" t="s">
        <v>4017</v>
      </c>
      <c r="D7724" s="48"/>
    </row>
    <row r="7725">
      <c r="A7725" s="47">
        <v>45805.36917824074</v>
      </c>
      <c r="B7725" s="46">
        <v>2480.0</v>
      </c>
      <c r="C7725" s="46"/>
      <c r="D7725" s="46"/>
    </row>
    <row r="7726">
      <c r="A7726" s="47">
        <v>45805.369722222225</v>
      </c>
      <c r="B7726" s="46">
        <v>9820.0</v>
      </c>
      <c r="C7726" s="46"/>
      <c r="D7726" s="46"/>
    </row>
    <row r="7727">
      <c r="A7727" s="47">
        <v>45805.37206018518</v>
      </c>
      <c r="B7727" s="46">
        <v>2580.0</v>
      </c>
      <c r="C7727" s="46"/>
      <c r="D7727" s="46"/>
    </row>
    <row r="7728">
      <c r="A7728" s="47">
        <v>45805.37405092592</v>
      </c>
      <c r="B7728" s="46">
        <v>2580.0</v>
      </c>
      <c r="C7728" s="46"/>
      <c r="D7728" s="46"/>
    </row>
    <row r="7729">
      <c r="A7729" s="47">
        <v>45805.38414351852</v>
      </c>
      <c r="B7729" s="46">
        <v>13460.0</v>
      </c>
      <c r="C7729" s="46"/>
      <c r="D7729" s="46"/>
    </row>
    <row r="7730">
      <c r="A7730" s="47">
        <v>45805.39859953704</v>
      </c>
      <c r="B7730" s="46">
        <v>24000.0</v>
      </c>
      <c r="C7730" s="46"/>
      <c r="D7730" s="46"/>
    </row>
    <row r="7731">
      <c r="A7731" s="47">
        <v>45805.41494212963</v>
      </c>
      <c r="B7731" s="46">
        <v>4640.0</v>
      </c>
      <c r="C7731" s="46"/>
      <c r="D7731" s="46"/>
    </row>
    <row r="7732">
      <c r="A7732" s="47">
        <v>45805.422951388886</v>
      </c>
      <c r="B7732" s="46">
        <v>11240.0</v>
      </c>
      <c r="C7732" s="48" t="s">
        <v>4007</v>
      </c>
      <c r="D7732" s="48"/>
    </row>
    <row r="7733">
      <c r="A7733" s="47">
        <v>45805.4249537037</v>
      </c>
      <c r="B7733" s="46">
        <v>13360.0</v>
      </c>
      <c r="C7733" s="48" t="s">
        <v>4487</v>
      </c>
      <c r="D7733" s="48"/>
    </row>
    <row r="7734">
      <c r="A7734" s="47">
        <v>45805.42789351852</v>
      </c>
      <c r="B7734" s="46">
        <v>12180.0</v>
      </c>
      <c r="C7734" s="48" t="s">
        <v>4098</v>
      </c>
      <c r="D7734" s="48"/>
    </row>
    <row r="7735">
      <c r="A7735" s="47">
        <v>45805.4315625</v>
      </c>
      <c r="B7735" s="46">
        <v>9820.0</v>
      </c>
      <c r="C7735" s="46"/>
      <c r="D7735" s="46"/>
    </row>
    <row r="7736">
      <c r="A7736" s="47">
        <v>45805.432662037034</v>
      </c>
      <c r="B7736" s="46">
        <v>10000.0</v>
      </c>
      <c r="C7736" s="46"/>
      <c r="D7736" s="46"/>
    </row>
    <row r="7737">
      <c r="A7737" s="47">
        <v>45805.4327662037</v>
      </c>
      <c r="B7737" s="46">
        <v>9300.0</v>
      </c>
      <c r="C7737" s="46"/>
      <c r="D7737" s="46"/>
    </row>
    <row r="7738">
      <c r="A7738" s="47">
        <v>45805.44162037037</v>
      </c>
      <c r="B7738" s="46">
        <v>16220.0</v>
      </c>
      <c r="C7738" s="46"/>
      <c r="D7738" s="46"/>
    </row>
    <row r="7739">
      <c r="A7739" s="47">
        <v>45805.44993055556</v>
      </c>
      <c r="B7739" s="46">
        <v>1980.0</v>
      </c>
      <c r="C7739" s="46"/>
      <c r="D7739" s="46"/>
    </row>
    <row r="7740">
      <c r="A7740" s="47">
        <v>45805.4543287037</v>
      </c>
      <c r="B7740" s="46">
        <v>1900.0</v>
      </c>
      <c r="C7740" s="46"/>
      <c r="D7740" s="46"/>
    </row>
    <row r="7741">
      <c r="A7741" s="47">
        <v>45805.462488425925</v>
      </c>
      <c r="B7741" s="46">
        <v>11900.0</v>
      </c>
      <c r="C7741" s="48" t="s">
        <v>5025</v>
      </c>
      <c r="D7741" s="48"/>
    </row>
    <row r="7742">
      <c r="A7742" s="47">
        <v>45805.476851851854</v>
      </c>
      <c r="B7742" s="46">
        <v>16580.0</v>
      </c>
      <c r="C7742" s="46"/>
      <c r="D7742" s="46"/>
    </row>
    <row r="7743">
      <c r="A7743" s="47">
        <v>45805.47788194445</v>
      </c>
      <c r="B7743" s="46">
        <v>9740.0</v>
      </c>
      <c r="C7743" s="46"/>
      <c r="D7743" s="46"/>
    </row>
    <row r="7744">
      <c r="A7744" s="47">
        <v>45805.478784722225</v>
      </c>
      <c r="B7744" s="46">
        <v>13440.0</v>
      </c>
      <c r="C7744" s="46"/>
      <c r="D7744" s="46"/>
    </row>
    <row r="7745">
      <c r="A7745" s="47">
        <v>45805.48761574074</v>
      </c>
      <c r="B7745" s="46">
        <v>9840.0</v>
      </c>
      <c r="C7745" s="46"/>
      <c r="D7745" s="46"/>
    </row>
    <row r="7746">
      <c r="A7746" s="47">
        <v>45805.488969907405</v>
      </c>
      <c r="B7746" s="46">
        <v>11180.0</v>
      </c>
      <c r="C7746" s="48" t="s">
        <v>4965</v>
      </c>
      <c r="D7746" s="48"/>
    </row>
    <row r="7747">
      <c r="A7747" s="47">
        <v>45805.49385416666</v>
      </c>
      <c r="B7747" s="46">
        <v>3460.0</v>
      </c>
      <c r="C7747" s="48" t="s">
        <v>744</v>
      </c>
      <c r="D7747" s="48"/>
    </row>
    <row r="7748">
      <c r="A7748" s="47">
        <v>45805.49606481481</v>
      </c>
      <c r="B7748" s="46">
        <v>31020.0</v>
      </c>
      <c r="C7748" s="46"/>
      <c r="D7748" s="46"/>
    </row>
    <row r="7749">
      <c r="A7749" s="47">
        <v>45805.49914351852</v>
      </c>
      <c r="B7749" s="46">
        <v>10100.0</v>
      </c>
      <c r="C7749" s="46"/>
      <c r="D7749" s="46"/>
    </row>
    <row r="7750">
      <c r="A7750" s="47">
        <v>45805.501979166664</v>
      </c>
      <c r="B7750" s="46">
        <v>2540.0</v>
      </c>
      <c r="C7750" s="48" t="s">
        <v>744</v>
      </c>
      <c r="D7750" s="48"/>
    </row>
    <row r="7751">
      <c r="A7751" s="47">
        <v>45805.51356481481</v>
      </c>
      <c r="B7751" s="46">
        <v>2840.0</v>
      </c>
      <c r="C7751" s="48" t="s">
        <v>4138</v>
      </c>
      <c r="D7751" s="48"/>
    </row>
    <row r="7752">
      <c r="A7752" s="47">
        <v>45805.52023148148</v>
      </c>
      <c r="B7752" s="46">
        <v>3220.0</v>
      </c>
      <c r="C7752" s="48" t="s">
        <v>4112</v>
      </c>
      <c r="D7752" s="48"/>
    </row>
    <row r="7753">
      <c r="A7753" s="47">
        <v>45805.52043981481</v>
      </c>
      <c r="B7753" s="46">
        <v>2780.0</v>
      </c>
      <c r="C7753" s="48" t="s">
        <v>4138</v>
      </c>
      <c r="D7753" s="48"/>
    </row>
    <row r="7754">
      <c r="A7754" s="47">
        <v>45805.524097222224</v>
      </c>
      <c r="B7754" s="46">
        <v>10880.0</v>
      </c>
      <c r="C7754" s="46"/>
      <c r="D7754" s="46"/>
    </row>
    <row r="7755">
      <c r="A7755" s="47">
        <v>45805.525347222225</v>
      </c>
      <c r="B7755" s="46">
        <v>2460.0</v>
      </c>
      <c r="C7755" s="48" t="s">
        <v>4112</v>
      </c>
      <c r="D7755" s="48"/>
    </row>
    <row r="7756">
      <c r="A7756" s="47">
        <v>45805.53119212963</v>
      </c>
      <c r="B7756" s="46">
        <v>3360.0</v>
      </c>
      <c r="C7756" s="46"/>
      <c r="D7756" s="46"/>
    </row>
    <row r="7757">
      <c r="A7757" s="47">
        <v>45805.53334490741</v>
      </c>
      <c r="B7757" s="46">
        <v>3440.0</v>
      </c>
      <c r="C7757" s="46"/>
      <c r="D7757" s="46"/>
    </row>
    <row r="7758">
      <c r="A7758" s="47">
        <v>45805.53438657407</v>
      </c>
      <c r="B7758" s="46">
        <v>3440.0</v>
      </c>
      <c r="C7758" s="46"/>
      <c r="D7758" s="46"/>
    </row>
    <row r="7759">
      <c r="A7759" s="47">
        <v>45805.536203703705</v>
      </c>
      <c r="B7759" s="46">
        <v>4240.0</v>
      </c>
      <c r="C7759" s="48" t="s">
        <v>4017</v>
      </c>
      <c r="D7759" s="48"/>
    </row>
    <row r="7760">
      <c r="A7760" s="47">
        <v>45805.54122685185</v>
      </c>
      <c r="B7760" s="46">
        <v>3100.0</v>
      </c>
      <c r="C7760" s="46"/>
      <c r="D7760" s="46"/>
    </row>
    <row r="7761">
      <c r="A7761" s="47">
        <v>45805.549212962964</v>
      </c>
      <c r="B7761" s="46">
        <v>3880.0</v>
      </c>
      <c r="C7761" s="48" t="s">
        <v>4017</v>
      </c>
      <c r="D7761" s="48"/>
    </row>
    <row r="7762">
      <c r="A7762" s="47">
        <v>45805.55535879629</v>
      </c>
      <c r="B7762" s="46">
        <v>3260.0</v>
      </c>
      <c r="C7762" s="48" t="s">
        <v>4017</v>
      </c>
      <c r="D7762" s="48"/>
    </row>
    <row r="7763">
      <c r="A7763" s="47">
        <v>45805.579247685186</v>
      </c>
      <c r="B7763" s="46">
        <v>2620.0</v>
      </c>
      <c r="C7763" s="46"/>
      <c r="D7763" s="46"/>
    </row>
    <row r="7764">
      <c r="A7764" s="47">
        <v>45805.588009259256</v>
      </c>
      <c r="B7764" s="46">
        <v>11140.0</v>
      </c>
      <c r="C7764" s="48" t="s">
        <v>4555</v>
      </c>
      <c r="D7764" s="48"/>
    </row>
    <row r="7765">
      <c r="A7765" s="47">
        <v>45805.588587962964</v>
      </c>
      <c r="B7765" s="46">
        <v>10320.0</v>
      </c>
      <c r="C7765" s="46"/>
      <c r="D7765" s="46"/>
    </row>
    <row r="7766">
      <c r="A7766" s="47">
        <v>45805.588784722226</v>
      </c>
      <c r="B7766" s="46">
        <v>2740.0</v>
      </c>
      <c r="C7766" s="48" t="s">
        <v>4031</v>
      </c>
      <c r="D7766" s="48"/>
    </row>
    <row r="7767">
      <c r="A7767" s="47">
        <v>45805.58902777778</v>
      </c>
      <c r="B7767" s="46">
        <v>2600.0</v>
      </c>
      <c r="C7767" s="46"/>
      <c r="D7767" s="46"/>
    </row>
    <row r="7768">
      <c r="A7768" s="47">
        <v>45805.589375</v>
      </c>
      <c r="B7768" s="46">
        <v>2440.0</v>
      </c>
      <c r="C7768" s="46"/>
      <c r="D7768" s="46"/>
    </row>
    <row r="7769">
      <c r="A7769" s="47">
        <v>45805.59148148148</v>
      </c>
      <c r="B7769" s="46">
        <v>13400.0</v>
      </c>
      <c r="C7769" s="46"/>
      <c r="D7769" s="46"/>
    </row>
    <row r="7770">
      <c r="A7770" s="47">
        <v>45805.59212962963</v>
      </c>
      <c r="B7770" s="46">
        <v>9860.0</v>
      </c>
      <c r="C7770" s="46"/>
      <c r="D7770" s="46"/>
    </row>
    <row r="7771">
      <c r="A7771" s="47">
        <v>45805.594513888886</v>
      </c>
      <c r="B7771" s="46">
        <v>2600.0</v>
      </c>
      <c r="C7771" s="48" t="s">
        <v>4031</v>
      </c>
      <c r="D7771" s="48"/>
    </row>
    <row r="7772">
      <c r="A7772" s="47">
        <v>45805.606087962966</v>
      </c>
      <c r="B7772" s="46">
        <v>2820.0</v>
      </c>
      <c r="C7772" s="46"/>
      <c r="D7772" s="46"/>
    </row>
    <row r="7773">
      <c r="A7773" s="47">
        <v>45805.60693287037</v>
      </c>
      <c r="B7773" s="46">
        <v>13600.0</v>
      </c>
      <c r="C7773" s="46"/>
      <c r="D7773" s="46"/>
    </row>
    <row r="7774">
      <c r="A7774" s="47">
        <v>45805.61185185185</v>
      </c>
      <c r="B7774" s="46">
        <v>2120.0</v>
      </c>
      <c r="C7774" s="48" t="s">
        <v>3999</v>
      </c>
      <c r="D7774" s="48"/>
    </row>
    <row r="7775">
      <c r="A7775" s="47">
        <v>45805.61481481481</v>
      </c>
      <c r="B7775" s="46">
        <v>2100.0</v>
      </c>
      <c r="C7775" s="48" t="s">
        <v>3999</v>
      </c>
      <c r="D7775" s="48"/>
    </row>
    <row r="7776">
      <c r="A7776" s="47">
        <v>45805.61898148148</v>
      </c>
      <c r="B7776" s="46">
        <v>2800.0</v>
      </c>
      <c r="C7776" s="46"/>
      <c r="D7776" s="46"/>
    </row>
    <row r="7777">
      <c r="A7777" s="47">
        <v>45805.62185185185</v>
      </c>
      <c r="B7777" s="46">
        <v>14840.0</v>
      </c>
      <c r="C7777" s="48" t="s">
        <v>5026</v>
      </c>
      <c r="D7777" s="48"/>
    </row>
    <row r="7778">
      <c r="A7778" s="47">
        <v>45805.6241087963</v>
      </c>
      <c r="B7778" s="46">
        <v>5420.0</v>
      </c>
      <c r="C7778" s="46"/>
      <c r="D7778" s="46"/>
    </row>
    <row r="7779">
      <c r="A7779" s="47">
        <v>45805.63238425926</v>
      </c>
      <c r="B7779" s="46">
        <v>17140.0</v>
      </c>
      <c r="C7779" s="48" t="s">
        <v>5023</v>
      </c>
      <c r="D7779" s="48"/>
    </row>
    <row r="7780">
      <c r="A7780" s="47">
        <v>45805.63260416667</v>
      </c>
      <c r="B7780" s="46">
        <v>9220.0</v>
      </c>
      <c r="C7780" s="46"/>
      <c r="D7780" s="46"/>
    </row>
    <row r="7781">
      <c r="A7781" s="47">
        <v>45805.632835648146</v>
      </c>
      <c r="B7781" s="46">
        <v>10700.0</v>
      </c>
      <c r="C7781" s="48" t="s">
        <v>5027</v>
      </c>
      <c r="D7781" s="48"/>
    </row>
    <row r="7782">
      <c r="A7782" s="47">
        <v>45805.63560185185</v>
      </c>
      <c r="B7782" s="46">
        <v>3320.0</v>
      </c>
      <c r="C7782" s="48" t="s">
        <v>3980</v>
      </c>
      <c r="D7782" s="48"/>
    </row>
    <row r="7783">
      <c r="A7783" s="47">
        <v>45805.637974537036</v>
      </c>
      <c r="B7783" s="46">
        <v>9300.0</v>
      </c>
      <c r="C7783" s="46"/>
      <c r="D7783" s="46"/>
    </row>
    <row r="7784">
      <c r="A7784" s="47">
        <v>45805.6415625</v>
      </c>
      <c r="B7784" s="46">
        <v>8700.0</v>
      </c>
      <c r="C7784" s="46"/>
      <c r="D7784" s="46"/>
    </row>
    <row r="7785">
      <c r="A7785" s="47">
        <v>45805.643483796295</v>
      </c>
      <c r="B7785" s="46">
        <v>13580.0</v>
      </c>
      <c r="C7785" s="46"/>
      <c r="D7785" s="46"/>
    </row>
    <row r="7786">
      <c r="A7786" s="47">
        <v>45805.64368055556</v>
      </c>
      <c r="B7786" s="46">
        <v>2300.0</v>
      </c>
      <c r="C7786" s="48" t="s">
        <v>3980</v>
      </c>
      <c r="D7786" s="48"/>
    </row>
    <row r="7787">
      <c r="A7787" s="47">
        <v>45805.6466087963</v>
      </c>
      <c r="B7787" s="46">
        <v>3720.0</v>
      </c>
      <c r="C7787" s="46"/>
      <c r="D7787" s="46"/>
    </row>
    <row r="7788">
      <c r="A7788" s="47">
        <v>45805.64763888889</v>
      </c>
      <c r="B7788" s="46">
        <v>6360.0</v>
      </c>
      <c r="C7788" s="48" t="s">
        <v>4062</v>
      </c>
      <c r="D7788" s="48"/>
    </row>
    <row r="7789">
      <c r="A7789" s="47">
        <v>45805.65490740741</v>
      </c>
      <c r="B7789" s="46">
        <v>11760.0</v>
      </c>
      <c r="C7789" s="48" t="s">
        <v>5028</v>
      </c>
      <c r="D7789" s="48"/>
    </row>
    <row r="7790">
      <c r="A7790" s="47">
        <v>45805.65642361111</v>
      </c>
      <c r="B7790" s="46">
        <v>11000.0</v>
      </c>
      <c r="C7790" s="48" t="s">
        <v>5029</v>
      </c>
      <c r="D7790" s="48"/>
    </row>
    <row r="7791">
      <c r="A7791" s="47">
        <v>45805.65672453704</v>
      </c>
      <c r="B7791" s="46">
        <v>3800.0</v>
      </c>
      <c r="C7791" s="48" t="s">
        <v>4062</v>
      </c>
      <c r="D7791" s="48"/>
    </row>
    <row r="7792">
      <c r="A7792" s="47">
        <v>45805.65777777778</v>
      </c>
      <c r="B7792" s="46">
        <v>2440.0</v>
      </c>
      <c r="C7792" s="46"/>
      <c r="D7792" s="46"/>
    </row>
    <row r="7793">
      <c r="A7793" s="47">
        <v>45805.65849537037</v>
      </c>
      <c r="B7793" s="46">
        <v>2420.0</v>
      </c>
      <c r="C7793" s="46"/>
      <c r="D7793" s="46"/>
    </row>
    <row r="7794">
      <c r="A7794" s="47">
        <v>45805.66069444444</v>
      </c>
      <c r="B7794" s="46">
        <v>10580.0</v>
      </c>
      <c r="C7794" s="48" t="s">
        <v>4075</v>
      </c>
      <c r="D7794" s="48"/>
    </row>
    <row r="7795">
      <c r="A7795" s="47">
        <v>45805.66436342592</v>
      </c>
      <c r="B7795" s="46">
        <v>9180.0</v>
      </c>
      <c r="C7795" s="46"/>
      <c r="D7795" s="46"/>
    </row>
    <row r="7796">
      <c r="A7796" s="47">
        <v>45805.66546296296</v>
      </c>
      <c r="B7796" s="46">
        <v>24920.0</v>
      </c>
      <c r="C7796" s="46"/>
      <c r="D7796" s="46"/>
    </row>
    <row r="7797">
      <c r="A7797" s="47">
        <v>45805.67502314815</v>
      </c>
      <c r="B7797" s="46">
        <v>3280.0</v>
      </c>
      <c r="C7797" s="46"/>
      <c r="D7797" s="46"/>
    </row>
    <row r="7798">
      <c r="A7798" s="47">
        <v>45805.67805555555</v>
      </c>
      <c r="B7798" s="46">
        <v>3240.0</v>
      </c>
      <c r="C7798" s="46"/>
      <c r="D7798" s="46"/>
    </row>
    <row r="7799">
      <c r="A7799" s="47">
        <v>45805.68179398148</v>
      </c>
      <c r="B7799" s="46">
        <v>9620.0</v>
      </c>
      <c r="C7799" s="46"/>
      <c r="D7799" s="46"/>
    </row>
    <row r="7800">
      <c r="A7800" s="47">
        <v>45805.68226851852</v>
      </c>
      <c r="B7800" s="46">
        <v>3260.0</v>
      </c>
      <c r="C7800" s="46"/>
      <c r="D7800" s="46"/>
    </row>
    <row r="7801">
      <c r="A7801" s="47">
        <v>45805.68335648148</v>
      </c>
      <c r="B7801" s="46">
        <v>2860.0</v>
      </c>
      <c r="C7801" s="48" t="s">
        <v>744</v>
      </c>
      <c r="D7801" s="48"/>
    </row>
    <row r="7802">
      <c r="A7802" s="47">
        <v>45805.68863425926</v>
      </c>
      <c r="B7802" s="46">
        <v>2520.0</v>
      </c>
      <c r="C7802" s="46"/>
      <c r="D7802" s="46"/>
    </row>
    <row r="7803">
      <c r="A7803" s="47">
        <v>45805.693506944444</v>
      </c>
      <c r="B7803" s="46">
        <v>13380.0</v>
      </c>
      <c r="C7803" s="46"/>
      <c r="D7803" s="46"/>
    </row>
    <row r="7804">
      <c r="A7804" s="47">
        <v>45805.69944444444</v>
      </c>
      <c r="B7804" s="46">
        <v>10320.0</v>
      </c>
      <c r="C7804" s="48" t="s">
        <v>5030</v>
      </c>
      <c r="D7804" s="48"/>
    </row>
    <row r="7805">
      <c r="A7805" s="47">
        <v>45805.699641203704</v>
      </c>
      <c r="B7805" s="46">
        <v>11740.0</v>
      </c>
      <c r="C7805" s="48" t="s">
        <v>4185</v>
      </c>
      <c r="D7805" s="48"/>
    </row>
    <row r="7806">
      <c r="A7806" s="47">
        <v>45805.70149305555</v>
      </c>
      <c r="B7806" s="46">
        <v>12680.0</v>
      </c>
      <c r="C7806" s="48" t="s">
        <v>4994</v>
      </c>
      <c r="D7806" s="48"/>
    </row>
    <row r="7807">
      <c r="A7807" s="47">
        <v>45805.70376157408</v>
      </c>
      <c r="B7807" s="46">
        <v>2520.0</v>
      </c>
      <c r="C7807" s="46"/>
      <c r="D7807" s="46"/>
    </row>
    <row r="7808">
      <c r="A7808" s="47">
        <v>45805.70743055556</v>
      </c>
      <c r="B7808" s="46">
        <v>8700.0</v>
      </c>
      <c r="C7808" s="46"/>
      <c r="D7808" s="46"/>
    </row>
    <row r="7809">
      <c r="A7809" s="47">
        <v>45805.70959490741</v>
      </c>
      <c r="B7809" s="46">
        <v>2540.0</v>
      </c>
      <c r="C7809" s="46"/>
      <c r="D7809" s="46"/>
    </row>
    <row r="7810">
      <c r="A7810" s="47">
        <v>45806.29085648148</v>
      </c>
      <c r="B7810" s="46">
        <v>5060.0</v>
      </c>
      <c r="C7810" s="46"/>
      <c r="D7810" s="46"/>
    </row>
    <row r="7811">
      <c r="A7811" s="47">
        <v>45806.29099537037</v>
      </c>
      <c r="B7811" s="46">
        <v>8760.0</v>
      </c>
      <c r="C7811" s="46"/>
      <c r="D7811" s="46"/>
    </row>
    <row r="7812">
      <c r="A7812" s="47">
        <v>45806.2912037037</v>
      </c>
      <c r="B7812" s="46">
        <v>10500.0</v>
      </c>
      <c r="C7812" s="46"/>
      <c r="D7812" s="46"/>
    </row>
    <row r="7813">
      <c r="A7813" s="47">
        <v>45806.29179398148</v>
      </c>
      <c r="B7813" s="46">
        <v>9280.0</v>
      </c>
      <c r="C7813" s="46"/>
      <c r="D7813" s="46"/>
    </row>
    <row r="7814">
      <c r="A7814" s="47">
        <v>45806.29240740741</v>
      </c>
      <c r="B7814" s="46">
        <v>11820.0</v>
      </c>
      <c r="C7814" s="46"/>
      <c r="D7814" s="46"/>
    </row>
    <row r="7815">
      <c r="A7815" s="47">
        <v>45806.29725694445</v>
      </c>
      <c r="B7815" s="46">
        <v>11360.0</v>
      </c>
      <c r="C7815" s="46"/>
      <c r="D7815" s="46"/>
    </row>
    <row r="7816">
      <c r="A7816" s="47">
        <v>45806.30390046296</v>
      </c>
      <c r="B7816" s="46">
        <v>8760.0</v>
      </c>
      <c r="C7816" s="46"/>
      <c r="D7816" s="46"/>
    </row>
    <row r="7817">
      <c r="A7817" s="47">
        <v>45806.33153935185</v>
      </c>
      <c r="B7817" s="46">
        <v>12800.0</v>
      </c>
      <c r="C7817" s="48" t="s">
        <v>5031</v>
      </c>
      <c r="D7817" s="48"/>
    </row>
    <row r="7818">
      <c r="A7818" s="47">
        <v>45806.33399305555</v>
      </c>
      <c r="B7818" s="46">
        <v>13440.0</v>
      </c>
      <c r="C7818" s="46"/>
      <c r="D7818" s="46"/>
    </row>
    <row r="7819">
      <c r="A7819" s="47">
        <v>45806.33424768518</v>
      </c>
      <c r="B7819" s="46">
        <v>11040.0</v>
      </c>
      <c r="C7819" s="48" t="s">
        <v>4655</v>
      </c>
      <c r="D7819" s="48"/>
    </row>
    <row r="7820">
      <c r="A7820" s="47">
        <v>45806.33923611111</v>
      </c>
      <c r="B7820" s="46">
        <v>9900.0</v>
      </c>
      <c r="C7820" s="46"/>
      <c r="D7820" s="46"/>
    </row>
    <row r="7821">
      <c r="A7821" s="47">
        <v>45806.34210648148</v>
      </c>
      <c r="B7821" s="46">
        <v>9640.0</v>
      </c>
      <c r="C7821" s="46"/>
      <c r="D7821" s="46"/>
    </row>
    <row r="7822">
      <c r="A7822" s="47">
        <v>45806.34576388889</v>
      </c>
      <c r="B7822" s="46">
        <v>11100.0</v>
      </c>
      <c r="C7822" s="48" t="s">
        <v>5032</v>
      </c>
      <c r="D7822" s="48"/>
    </row>
    <row r="7823">
      <c r="A7823" s="47">
        <v>45806.35019675926</v>
      </c>
      <c r="B7823" s="46">
        <v>9840.0</v>
      </c>
      <c r="C7823" s="46"/>
      <c r="D7823" s="46"/>
    </row>
    <row r="7824">
      <c r="A7824" s="47">
        <v>45806.35215277778</v>
      </c>
      <c r="B7824" s="46">
        <v>16180.0</v>
      </c>
      <c r="C7824" s="46"/>
      <c r="D7824" s="46"/>
    </row>
    <row r="7825">
      <c r="A7825" s="47">
        <v>45806.35689814815</v>
      </c>
      <c r="B7825" s="46">
        <v>11140.0</v>
      </c>
      <c r="C7825" s="46"/>
      <c r="D7825" s="46"/>
    </row>
    <row r="7826">
      <c r="A7826" s="47">
        <v>45806.36069444445</v>
      </c>
      <c r="B7826" s="46">
        <v>3540.0</v>
      </c>
      <c r="C7826" s="48" t="s">
        <v>4017</v>
      </c>
      <c r="D7826" s="48"/>
    </row>
    <row r="7827">
      <c r="A7827" s="47">
        <v>45806.36436342593</v>
      </c>
      <c r="B7827" s="46">
        <v>9580.0</v>
      </c>
      <c r="C7827" s="46"/>
      <c r="D7827" s="46"/>
    </row>
    <row r="7828">
      <c r="A7828" s="47">
        <v>45806.371886574074</v>
      </c>
      <c r="B7828" s="46">
        <v>3020.0</v>
      </c>
      <c r="C7828" s="48" t="s">
        <v>4017</v>
      </c>
      <c r="D7828" s="48"/>
    </row>
    <row r="7829">
      <c r="A7829" s="47">
        <v>45806.39340277778</v>
      </c>
      <c r="B7829" s="46">
        <v>11140.0</v>
      </c>
      <c r="C7829" s="48" t="s">
        <v>4049</v>
      </c>
      <c r="D7829" s="48"/>
    </row>
    <row r="7830">
      <c r="A7830" s="47">
        <v>45806.396631944444</v>
      </c>
      <c r="B7830" s="46">
        <v>3040.0</v>
      </c>
      <c r="C7830" s="48" t="s">
        <v>4839</v>
      </c>
      <c r="D7830" s="48"/>
    </row>
    <row r="7831">
      <c r="A7831" s="47">
        <v>45806.40011574074</v>
      </c>
      <c r="B7831" s="46">
        <v>12900.0</v>
      </c>
      <c r="C7831" s="48" t="s">
        <v>5033</v>
      </c>
      <c r="D7831" s="48"/>
    </row>
    <row r="7832">
      <c r="A7832" s="47">
        <v>45806.40351851852</v>
      </c>
      <c r="B7832" s="46">
        <v>2620.0</v>
      </c>
      <c r="C7832" s="46"/>
      <c r="D7832" s="46"/>
    </row>
    <row r="7833">
      <c r="A7833" s="47">
        <v>45806.4106712963</v>
      </c>
      <c r="B7833" s="46">
        <v>10520.0</v>
      </c>
      <c r="C7833" s="48" t="s">
        <v>4380</v>
      </c>
      <c r="D7833" s="48"/>
    </row>
    <row r="7834">
      <c r="A7834" s="47">
        <v>45806.41090277778</v>
      </c>
      <c r="B7834" s="46">
        <v>2420.0</v>
      </c>
      <c r="C7834" s="46"/>
      <c r="D7834" s="46"/>
    </row>
    <row r="7835">
      <c r="A7835" s="47">
        <v>45806.41164351852</v>
      </c>
      <c r="B7835" s="46">
        <v>8660.0</v>
      </c>
      <c r="C7835" s="46"/>
      <c r="D7835" s="46"/>
    </row>
    <row r="7836">
      <c r="A7836" s="47">
        <v>45806.41457175926</v>
      </c>
      <c r="B7836" s="46">
        <v>2600.0</v>
      </c>
      <c r="C7836" s="48" t="s">
        <v>4839</v>
      </c>
      <c r="D7836" s="48"/>
    </row>
    <row r="7837">
      <c r="A7837" s="47">
        <v>45806.414826388886</v>
      </c>
      <c r="B7837" s="46">
        <v>9840.0</v>
      </c>
      <c r="C7837" s="46"/>
      <c r="D7837" s="46"/>
    </row>
    <row r="7838">
      <c r="A7838" s="47">
        <v>45806.43865740741</v>
      </c>
      <c r="B7838" s="46">
        <v>3720.0</v>
      </c>
      <c r="C7838" s="48" t="s">
        <v>3980</v>
      </c>
      <c r="D7838" s="48"/>
    </row>
    <row r="7839">
      <c r="A7839" s="47">
        <v>45806.43896990741</v>
      </c>
      <c r="B7839" s="46">
        <v>3560.0</v>
      </c>
      <c r="C7839" s="48" t="s">
        <v>3989</v>
      </c>
      <c r="D7839" s="48"/>
    </row>
    <row r="7840">
      <c r="A7840" s="47">
        <v>45806.43916666666</v>
      </c>
      <c r="B7840" s="46">
        <v>10540.0</v>
      </c>
      <c r="C7840" s="48" t="s">
        <v>5034</v>
      </c>
      <c r="D7840" s="48"/>
    </row>
    <row r="7841">
      <c r="A7841" s="47">
        <v>45806.44625</v>
      </c>
      <c r="B7841" s="46">
        <v>9400.0</v>
      </c>
      <c r="C7841" s="46"/>
      <c r="D7841" s="46"/>
    </row>
    <row r="7842">
      <c r="A7842" s="47">
        <v>45806.44736111111</v>
      </c>
      <c r="B7842" s="46">
        <v>2900.0</v>
      </c>
      <c r="C7842" s="48" t="s">
        <v>4138</v>
      </c>
      <c r="D7842" s="48"/>
    </row>
    <row r="7843">
      <c r="A7843" s="47">
        <v>45806.45071759259</v>
      </c>
      <c r="B7843" s="46">
        <v>2860.0</v>
      </c>
      <c r="C7843" s="48" t="s">
        <v>4138</v>
      </c>
      <c r="D7843" s="48"/>
    </row>
    <row r="7844">
      <c r="A7844" s="47">
        <v>45806.454421296294</v>
      </c>
      <c r="B7844" s="46">
        <v>10900.0</v>
      </c>
      <c r="C7844" s="48" t="s">
        <v>4332</v>
      </c>
      <c r="D7844" s="48"/>
    </row>
    <row r="7845">
      <c r="A7845" s="47">
        <v>45806.45465277778</v>
      </c>
      <c r="B7845" s="46">
        <v>3120.0</v>
      </c>
      <c r="C7845" s="48" t="s">
        <v>3989</v>
      </c>
      <c r="D7845" s="48"/>
    </row>
    <row r="7846">
      <c r="A7846" s="47">
        <v>45806.457233796296</v>
      </c>
      <c r="B7846" s="46">
        <v>9860.0</v>
      </c>
      <c r="C7846" s="46"/>
      <c r="D7846" s="46"/>
    </row>
    <row r="7847">
      <c r="A7847" s="47">
        <v>45806.460127314815</v>
      </c>
      <c r="B7847" s="46">
        <v>2400.0</v>
      </c>
      <c r="C7847" s="46"/>
      <c r="D7847" s="46"/>
    </row>
    <row r="7848">
      <c r="A7848" s="47">
        <v>45806.461388888885</v>
      </c>
      <c r="B7848" s="46">
        <v>11440.0</v>
      </c>
      <c r="C7848" s="48" t="s">
        <v>4949</v>
      </c>
      <c r="D7848" s="48"/>
    </row>
    <row r="7849">
      <c r="A7849" s="47">
        <v>45806.47053240741</v>
      </c>
      <c r="B7849" s="46">
        <v>16240.0</v>
      </c>
      <c r="C7849" s="46"/>
      <c r="D7849" s="46"/>
    </row>
    <row r="7850">
      <c r="A7850" s="47">
        <v>45806.47755787037</v>
      </c>
      <c r="B7850" s="46">
        <v>9420.0</v>
      </c>
      <c r="C7850" s="46"/>
      <c r="D7850" s="46"/>
    </row>
    <row r="7851">
      <c r="A7851" s="47">
        <v>45806.482719907406</v>
      </c>
      <c r="B7851" s="46">
        <v>12680.0</v>
      </c>
      <c r="C7851" s="48" t="s">
        <v>5035</v>
      </c>
      <c r="D7851" s="48"/>
    </row>
    <row r="7852">
      <c r="A7852" s="47">
        <v>45806.48930555556</v>
      </c>
      <c r="B7852" s="46">
        <v>9760.0</v>
      </c>
      <c r="C7852" s="46"/>
      <c r="D7852" s="46"/>
    </row>
    <row r="7853">
      <c r="A7853" s="47">
        <v>45806.491643518515</v>
      </c>
      <c r="B7853" s="46">
        <v>32660.0</v>
      </c>
      <c r="C7853" s="46"/>
      <c r="D7853" s="46"/>
    </row>
    <row r="7854">
      <c r="A7854" s="47">
        <v>45806.49523148148</v>
      </c>
      <c r="B7854" s="46">
        <v>2580.0</v>
      </c>
      <c r="C7854" s="46"/>
      <c r="D7854" s="46"/>
    </row>
    <row r="7855">
      <c r="A7855" s="47">
        <v>45806.4999537037</v>
      </c>
      <c r="B7855" s="46">
        <v>12840.0</v>
      </c>
      <c r="C7855" s="48" t="s">
        <v>5036</v>
      </c>
      <c r="D7855" s="48"/>
    </row>
    <row r="7856">
      <c r="A7856" s="47">
        <v>45806.50206018519</v>
      </c>
      <c r="B7856" s="46">
        <v>2440.0</v>
      </c>
      <c r="C7856" s="46"/>
      <c r="D7856" s="46"/>
    </row>
    <row r="7857">
      <c r="A7857" s="47">
        <v>45806.50680555555</v>
      </c>
      <c r="B7857" s="46">
        <v>9760.0</v>
      </c>
      <c r="C7857" s="46"/>
      <c r="D7857" s="46"/>
    </row>
    <row r="7858">
      <c r="A7858" s="47">
        <v>45806.516851851855</v>
      </c>
      <c r="B7858" s="46">
        <v>12040.0</v>
      </c>
      <c r="C7858" s="48" t="s">
        <v>4825</v>
      </c>
      <c r="D7858" s="48"/>
    </row>
    <row r="7859">
      <c r="A7859" s="47">
        <v>45806.529594907406</v>
      </c>
      <c r="B7859" s="46">
        <v>14520.0</v>
      </c>
      <c r="C7859" s="46"/>
      <c r="D7859" s="46"/>
    </row>
    <row r="7860">
      <c r="A7860" s="47">
        <v>45806.53289351852</v>
      </c>
      <c r="B7860" s="46">
        <v>2560.0</v>
      </c>
      <c r="C7860" s="46"/>
      <c r="D7860" s="46"/>
    </row>
    <row r="7861">
      <c r="A7861" s="47">
        <v>45806.53939814815</v>
      </c>
      <c r="B7861" s="46">
        <v>2140.0</v>
      </c>
      <c r="C7861" s="46"/>
      <c r="D7861" s="46"/>
    </row>
    <row r="7862">
      <c r="A7862" s="47">
        <v>45806.56418981482</v>
      </c>
      <c r="B7862" s="46">
        <v>13420.0</v>
      </c>
      <c r="C7862" s="46"/>
      <c r="D7862" s="46"/>
    </row>
    <row r="7863">
      <c r="A7863" s="47">
        <v>45806.56481481482</v>
      </c>
      <c r="B7863" s="46">
        <v>3700.0</v>
      </c>
      <c r="C7863" s="46"/>
      <c r="D7863" s="46"/>
    </row>
    <row r="7864">
      <c r="A7864" s="47">
        <v>45806.56717592593</v>
      </c>
      <c r="B7864" s="46">
        <v>10880.0</v>
      </c>
      <c r="C7864" s="48" t="s">
        <v>4756</v>
      </c>
      <c r="D7864" s="48"/>
    </row>
    <row r="7865">
      <c r="A7865" s="47">
        <v>45806.56748842593</v>
      </c>
      <c r="B7865" s="46">
        <v>9020.0</v>
      </c>
      <c r="C7865" s="46"/>
      <c r="D7865" s="46"/>
    </row>
    <row r="7866">
      <c r="A7866" s="47">
        <v>45806.568449074075</v>
      </c>
      <c r="B7866" s="46">
        <v>13780.0</v>
      </c>
      <c r="C7866" s="46"/>
      <c r="D7866" s="46"/>
    </row>
    <row r="7867">
      <c r="A7867" s="47">
        <v>45806.56994212963</v>
      </c>
      <c r="B7867" s="46">
        <v>9880.0</v>
      </c>
      <c r="C7867" s="46"/>
      <c r="D7867" s="46"/>
    </row>
    <row r="7868">
      <c r="A7868" s="47">
        <v>45806.57393518519</v>
      </c>
      <c r="B7868" s="46">
        <v>2820.0</v>
      </c>
      <c r="C7868" s="46"/>
      <c r="D7868" s="46"/>
    </row>
    <row r="7869">
      <c r="A7869" s="47">
        <v>45806.581979166665</v>
      </c>
      <c r="B7869" s="46">
        <v>11720.0</v>
      </c>
      <c r="C7869" s="48" t="s">
        <v>5037</v>
      </c>
      <c r="D7869" s="48"/>
    </row>
    <row r="7870">
      <c r="A7870" s="47">
        <v>45806.58576388889</v>
      </c>
      <c r="B7870" s="46">
        <v>14680.0</v>
      </c>
      <c r="C7870" s="48" t="s">
        <v>5038</v>
      </c>
      <c r="D7870" s="48"/>
    </row>
    <row r="7871">
      <c r="A7871" s="47">
        <v>45806.586006944446</v>
      </c>
      <c r="B7871" s="46">
        <v>9420.0</v>
      </c>
      <c r="C7871" s="46"/>
      <c r="D7871" s="46"/>
    </row>
    <row r="7872">
      <c r="A7872" s="47">
        <v>45806.5903125</v>
      </c>
      <c r="B7872" s="46">
        <v>2920.0</v>
      </c>
      <c r="C7872" s="46"/>
      <c r="D7872" s="46"/>
    </row>
    <row r="7873">
      <c r="A7873" s="47">
        <v>45806.59085648148</v>
      </c>
      <c r="B7873" s="46">
        <v>2880.0</v>
      </c>
      <c r="C7873" s="48" t="s">
        <v>744</v>
      </c>
      <c r="D7873" s="48"/>
    </row>
    <row r="7874">
      <c r="A7874" s="47">
        <v>45806.5915625</v>
      </c>
      <c r="B7874" s="46">
        <v>9920.0</v>
      </c>
      <c r="C7874" s="46"/>
      <c r="D7874" s="46"/>
    </row>
    <row r="7875">
      <c r="A7875" s="47">
        <v>45806.59804398148</v>
      </c>
      <c r="B7875" s="46">
        <v>15660.0</v>
      </c>
      <c r="C7875" s="48" t="s">
        <v>5039</v>
      </c>
      <c r="D7875" s="48"/>
    </row>
    <row r="7876">
      <c r="A7876" s="47">
        <v>45806.598449074074</v>
      </c>
      <c r="B7876" s="46">
        <v>2520.0</v>
      </c>
      <c r="C7876" s="48" t="s">
        <v>744</v>
      </c>
      <c r="D7876" s="48"/>
    </row>
    <row r="7877">
      <c r="A7877" s="47">
        <v>45806.602476851855</v>
      </c>
      <c r="B7877" s="46">
        <v>5440.0</v>
      </c>
      <c r="C7877" s="46"/>
      <c r="D7877" s="46"/>
    </row>
    <row r="7878">
      <c r="A7878" s="47">
        <v>45806.60903935185</v>
      </c>
      <c r="B7878" s="46">
        <v>8640.0</v>
      </c>
      <c r="C7878" s="46"/>
      <c r="D7878" s="46"/>
    </row>
    <row r="7879">
      <c r="A7879" s="47">
        <v>45806.62106481481</v>
      </c>
      <c r="B7879" s="46">
        <v>17700.0</v>
      </c>
      <c r="C7879" s="46"/>
      <c r="D7879" s="46"/>
    </row>
    <row r="7880">
      <c r="A7880" s="47">
        <v>45806.6277662037</v>
      </c>
      <c r="B7880" s="46">
        <v>3420.0</v>
      </c>
      <c r="C7880" s="48" t="s">
        <v>5040</v>
      </c>
      <c r="D7880" s="48"/>
    </row>
    <row r="7881">
      <c r="A7881" s="47">
        <v>45806.63298611111</v>
      </c>
      <c r="B7881" s="46">
        <v>2760.0</v>
      </c>
      <c r="C7881" s="48" t="s">
        <v>5040</v>
      </c>
      <c r="D7881" s="48"/>
    </row>
    <row r="7882">
      <c r="A7882" s="47">
        <v>45806.63434027778</v>
      </c>
      <c r="B7882" s="46">
        <v>9240.0</v>
      </c>
      <c r="C7882" s="46"/>
      <c r="D7882" s="46"/>
    </row>
    <row r="7883">
      <c r="A7883" s="47">
        <v>45806.64293981482</v>
      </c>
      <c r="B7883" s="46">
        <v>10660.0</v>
      </c>
      <c r="C7883" s="48" t="s">
        <v>4820</v>
      </c>
      <c r="D7883" s="48"/>
    </row>
    <row r="7884">
      <c r="A7884" s="47">
        <v>45806.65194444444</v>
      </c>
      <c r="B7884" s="46">
        <v>31860.0</v>
      </c>
      <c r="C7884" s="46"/>
      <c r="D7884" s="46"/>
    </row>
    <row r="7885">
      <c r="A7885" s="47">
        <v>45806.654502314814</v>
      </c>
      <c r="B7885" s="46">
        <v>9600.0</v>
      </c>
      <c r="C7885" s="46"/>
      <c r="D7885" s="46"/>
    </row>
    <row r="7886">
      <c r="A7886" s="47">
        <v>45806.68329861111</v>
      </c>
      <c r="B7886" s="46">
        <v>12860.0</v>
      </c>
      <c r="C7886" s="46"/>
      <c r="D7886" s="46"/>
    </row>
    <row r="7887">
      <c r="A7887" s="47">
        <v>45806.68592592593</v>
      </c>
      <c r="B7887" s="46">
        <v>10760.0</v>
      </c>
      <c r="C7887" s="48" t="s">
        <v>4840</v>
      </c>
      <c r="D7887" s="48"/>
    </row>
    <row r="7888">
      <c r="A7888" s="47">
        <v>45806.68623842593</v>
      </c>
      <c r="B7888" s="46">
        <v>14320.0</v>
      </c>
      <c r="C7888" s="48" t="s">
        <v>4030</v>
      </c>
      <c r="D7888" s="48"/>
    </row>
    <row r="7889">
      <c r="A7889" s="47">
        <v>45806.68636574074</v>
      </c>
      <c r="B7889" s="46">
        <v>13360.0</v>
      </c>
      <c r="C7889" s="46"/>
      <c r="D7889" s="46"/>
    </row>
    <row r="7890">
      <c r="A7890" s="47">
        <v>45806.69841435185</v>
      </c>
      <c r="B7890" s="46">
        <v>13140.0</v>
      </c>
      <c r="C7890" s="48" t="s">
        <v>5041</v>
      </c>
      <c r="D7890" s="48"/>
    </row>
    <row r="7891">
      <c r="A7891" s="47">
        <v>45807.29318287037</v>
      </c>
      <c r="B7891" s="46">
        <v>15460.0</v>
      </c>
      <c r="C7891" s="46"/>
      <c r="D7891" s="46"/>
    </row>
    <row r="7892">
      <c r="A7892" s="47">
        <v>45807.293344907404</v>
      </c>
      <c r="B7892" s="46">
        <v>9920.0</v>
      </c>
      <c r="C7892" s="46"/>
      <c r="D7892" s="46"/>
    </row>
    <row r="7893">
      <c r="A7893" s="47">
        <v>45807.332233796296</v>
      </c>
      <c r="B7893" s="46">
        <v>13480.0</v>
      </c>
      <c r="C7893" s="48" t="s">
        <v>4490</v>
      </c>
      <c r="D7893" s="48"/>
    </row>
    <row r="7894">
      <c r="A7894" s="47">
        <v>45807.33267361111</v>
      </c>
      <c r="B7894" s="46">
        <v>11240.0</v>
      </c>
      <c r="C7894" s="48" t="s">
        <v>5042</v>
      </c>
      <c r="D7894" s="48"/>
    </row>
    <row r="7895">
      <c r="A7895" s="47">
        <v>45807.33760416666</v>
      </c>
      <c r="B7895" s="46">
        <v>3640.0</v>
      </c>
      <c r="C7895" s="48" t="s">
        <v>3980</v>
      </c>
      <c r="D7895" s="48"/>
    </row>
    <row r="7896">
      <c r="A7896" s="47">
        <v>45807.33936342593</v>
      </c>
      <c r="B7896" s="46">
        <v>9480.0</v>
      </c>
      <c r="C7896" s="46"/>
      <c r="D7896" s="46"/>
    </row>
    <row r="7897">
      <c r="A7897" s="47">
        <v>45807.34527777778</v>
      </c>
      <c r="B7897" s="46">
        <v>14620.0</v>
      </c>
      <c r="C7897" s="48" t="s">
        <v>4160</v>
      </c>
      <c r="D7897" s="48"/>
    </row>
    <row r="7898">
      <c r="A7898" s="47">
        <v>45807.34538194445</v>
      </c>
      <c r="B7898" s="46">
        <v>2540.0</v>
      </c>
      <c r="C7898" s="46"/>
      <c r="D7898" s="46"/>
    </row>
    <row r="7899">
      <c r="A7899" s="47">
        <v>45807.34579861111</v>
      </c>
      <c r="B7899" s="46">
        <v>3780.0</v>
      </c>
      <c r="C7899" s="48" t="s">
        <v>4017</v>
      </c>
      <c r="D7899" s="48"/>
    </row>
    <row r="7900">
      <c r="A7900" s="47">
        <v>45807.349131944444</v>
      </c>
      <c r="B7900" s="46">
        <v>2420.0</v>
      </c>
      <c r="C7900" s="46"/>
      <c r="D7900" s="46"/>
    </row>
    <row r="7901">
      <c r="A7901" s="47">
        <v>45807.35313657407</v>
      </c>
      <c r="B7901" s="46">
        <v>10480.0</v>
      </c>
      <c r="C7901" s="46"/>
      <c r="D7901" s="46"/>
    </row>
    <row r="7902">
      <c r="A7902" s="47">
        <v>45807.354733796295</v>
      </c>
      <c r="B7902" s="46">
        <v>10480.0</v>
      </c>
      <c r="C7902" s="46"/>
      <c r="D7902" s="46"/>
    </row>
    <row r="7903">
      <c r="A7903" s="47">
        <v>45807.35487268519</v>
      </c>
      <c r="B7903" s="46">
        <v>2300.0</v>
      </c>
      <c r="C7903" s="48" t="s">
        <v>3980</v>
      </c>
      <c r="D7903" s="48"/>
    </row>
    <row r="7904">
      <c r="A7904" s="47">
        <v>45807.3621875</v>
      </c>
      <c r="B7904" s="46">
        <v>3140.0</v>
      </c>
      <c r="C7904" s="48" t="s">
        <v>4017</v>
      </c>
      <c r="D7904" s="48"/>
    </row>
    <row r="7905">
      <c r="A7905" s="47">
        <v>45807.37546296296</v>
      </c>
      <c r="B7905" s="46">
        <v>12940.0</v>
      </c>
      <c r="C7905" s="48" t="s">
        <v>4109</v>
      </c>
      <c r="D7905" s="48"/>
    </row>
    <row r="7906">
      <c r="A7906" s="47">
        <v>45807.37556712963</v>
      </c>
      <c r="B7906" s="46">
        <v>3720.0</v>
      </c>
      <c r="C7906" s="46"/>
      <c r="D7906" s="46"/>
    </row>
    <row r="7907">
      <c r="A7907" s="47">
        <v>45807.38685185185</v>
      </c>
      <c r="B7907" s="46">
        <v>2980.0</v>
      </c>
      <c r="C7907" s="48" t="s">
        <v>4138</v>
      </c>
      <c r="D7907" s="48"/>
    </row>
    <row r="7908">
      <c r="A7908" s="47">
        <v>45807.39142361111</v>
      </c>
      <c r="B7908" s="46">
        <v>9180.0</v>
      </c>
      <c r="C7908" s="46"/>
      <c r="D7908" s="46"/>
    </row>
    <row r="7909">
      <c r="A7909" s="47">
        <v>45807.39320601852</v>
      </c>
      <c r="B7909" s="46">
        <v>3340.0</v>
      </c>
      <c r="C7909" s="48" t="s">
        <v>3991</v>
      </c>
      <c r="D7909" s="48"/>
    </row>
    <row r="7910">
      <c r="A7910" s="47">
        <v>45807.39482638889</v>
      </c>
      <c r="B7910" s="46">
        <v>3260.0</v>
      </c>
      <c r="C7910" s="46"/>
      <c r="D7910" s="46"/>
    </row>
    <row r="7911">
      <c r="A7911" s="47">
        <v>45807.39653935185</v>
      </c>
      <c r="B7911" s="46">
        <v>2880.0</v>
      </c>
      <c r="C7911" s="48" t="s">
        <v>4138</v>
      </c>
      <c r="D7911" s="48"/>
    </row>
    <row r="7912">
      <c r="A7912" s="47">
        <v>45807.3978587963</v>
      </c>
      <c r="B7912" s="46">
        <v>3000.0</v>
      </c>
      <c r="C7912" s="48" t="s">
        <v>3991</v>
      </c>
      <c r="D7912" s="48"/>
    </row>
    <row r="7913">
      <c r="A7913" s="47">
        <v>45807.400196759256</v>
      </c>
      <c r="B7913" s="46">
        <v>21100.0</v>
      </c>
      <c r="C7913" s="46"/>
      <c r="D7913" s="46"/>
    </row>
    <row r="7914">
      <c r="A7914" s="47">
        <v>45807.40467592593</v>
      </c>
      <c r="B7914" s="46">
        <v>9300.0</v>
      </c>
      <c r="C7914" s="46"/>
      <c r="D7914" s="46"/>
    </row>
    <row r="7915">
      <c r="A7915" s="47">
        <v>45807.41159722222</v>
      </c>
      <c r="B7915" s="46">
        <v>9900.0</v>
      </c>
      <c r="C7915" s="46"/>
      <c r="D7915" s="46"/>
    </row>
    <row r="7916">
      <c r="A7916" s="47">
        <v>45807.43592592593</v>
      </c>
      <c r="B7916" s="46">
        <v>9160.0</v>
      </c>
      <c r="C7916" s="46"/>
      <c r="D7916" s="46"/>
    </row>
    <row r="7917">
      <c r="A7917" s="47">
        <v>45807.444027777776</v>
      </c>
      <c r="B7917" s="46">
        <v>16340.0</v>
      </c>
      <c r="C7917" s="46"/>
      <c r="D7917" s="46"/>
    </row>
    <row r="7918">
      <c r="A7918" s="47">
        <v>45807.444502314815</v>
      </c>
      <c r="B7918" s="46">
        <v>11780.0</v>
      </c>
      <c r="C7918" s="46"/>
      <c r="D7918" s="46"/>
    </row>
    <row r="7919">
      <c r="A7919" s="47">
        <v>45807.44783564815</v>
      </c>
      <c r="B7919" s="46">
        <v>11220.0</v>
      </c>
      <c r="C7919" s="48" t="s">
        <v>4799</v>
      </c>
      <c r="D7919" s="48"/>
    </row>
    <row r="7920">
      <c r="A7920" s="47">
        <v>45807.456296296295</v>
      </c>
      <c r="B7920" s="46">
        <v>8740.0</v>
      </c>
      <c r="C7920" s="46"/>
      <c r="D7920" s="46"/>
    </row>
    <row r="7921">
      <c r="A7921" s="47">
        <v>45807.46172453704</v>
      </c>
      <c r="B7921" s="46">
        <v>16660.0</v>
      </c>
      <c r="C7921" s="48" t="s">
        <v>4829</v>
      </c>
      <c r="D7921" s="48"/>
    </row>
    <row r="7922">
      <c r="A7922" s="47">
        <v>45807.48415509259</v>
      </c>
      <c r="B7922" s="46">
        <v>10700.0</v>
      </c>
      <c r="C7922" s="48" t="s">
        <v>4577</v>
      </c>
      <c r="D7922" s="48"/>
    </row>
    <row r="7923">
      <c r="A7923" s="47">
        <v>45807.488657407404</v>
      </c>
      <c r="B7923" s="46">
        <v>3240.0</v>
      </c>
      <c r="C7923" s="46"/>
      <c r="D7923" s="46"/>
    </row>
    <row r="7924">
      <c r="A7924" s="47">
        <v>45807.49277777778</v>
      </c>
      <c r="B7924" s="46">
        <v>9900.0</v>
      </c>
      <c r="C7924" s="46"/>
      <c r="D7924" s="46"/>
    </row>
    <row r="7925">
      <c r="A7925" s="47">
        <v>45807.494108796294</v>
      </c>
      <c r="B7925" s="46">
        <v>3200.0</v>
      </c>
      <c r="C7925" s="46"/>
      <c r="D7925" s="46"/>
    </row>
    <row r="7926">
      <c r="A7926" s="47">
        <v>45807.50313657407</v>
      </c>
      <c r="B7926" s="46">
        <v>17440.0</v>
      </c>
      <c r="C7926" s="46"/>
      <c r="D7926" s="46"/>
    </row>
    <row r="7927">
      <c r="A7927" s="47">
        <v>45807.50366898148</v>
      </c>
      <c r="B7927" s="46">
        <v>2480.0</v>
      </c>
      <c r="C7927" s="48" t="s">
        <v>5043</v>
      </c>
      <c r="D7927" s="48"/>
    </row>
    <row r="7928">
      <c r="A7928" s="47">
        <v>45807.503912037035</v>
      </c>
      <c r="B7928" s="45">
        <v>3200.0</v>
      </c>
      <c r="C7928" s="48" t="s">
        <v>3991</v>
      </c>
      <c r="D7928" s="48"/>
    </row>
    <row r="7929">
      <c r="A7929" s="47">
        <v>45807.508472222224</v>
      </c>
      <c r="B7929" s="46">
        <v>2860.0</v>
      </c>
      <c r="C7929" s="48" t="s">
        <v>3991</v>
      </c>
      <c r="D7929" s="48"/>
    </row>
    <row r="7930">
      <c r="A7930" s="47">
        <v>45807.509467592594</v>
      </c>
      <c r="B7930" s="46">
        <v>2800.0</v>
      </c>
      <c r="C7930" s="46"/>
      <c r="D7930" s="46"/>
    </row>
    <row r="7931">
      <c r="A7931" s="47">
        <v>45807.509675925925</v>
      </c>
      <c r="B7931" s="46">
        <v>2220.0</v>
      </c>
      <c r="C7931" s="46"/>
      <c r="D7931" s="46"/>
    </row>
    <row r="7932">
      <c r="A7932" s="47">
        <v>45807.52379629629</v>
      </c>
      <c r="B7932" s="46">
        <v>16080.0</v>
      </c>
      <c r="C7932" s="46"/>
      <c r="D7932" s="46"/>
    </row>
    <row r="7933">
      <c r="A7933" s="47">
        <v>45807.52425925926</v>
      </c>
      <c r="B7933" s="46">
        <v>9440.0</v>
      </c>
      <c r="C7933" s="46"/>
      <c r="D7933" s="46"/>
    </row>
    <row r="7934">
      <c r="A7934" s="47">
        <v>45807.525289351855</v>
      </c>
      <c r="B7934" s="46">
        <v>18960.0</v>
      </c>
      <c r="C7934" s="48" t="s">
        <v>4128</v>
      </c>
      <c r="D7934" s="48"/>
    </row>
    <row r="7935">
      <c r="A7935" s="47">
        <v>45807.554606481484</v>
      </c>
      <c r="B7935" s="46">
        <v>16320.0</v>
      </c>
      <c r="C7935" s="46"/>
      <c r="D7935" s="46"/>
    </row>
    <row r="7936">
      <c r="A7936" s="47">
        <v>45807.56576388889</v>
      </c>
      <c r="B7936" s="46">
        <v>4140.0</v>
      </c>
      <c r="C7936" s="48" t="s">
        <v>4017</v>
      </c>
      <c r="D7936" s="48"/>
    </row>
    <row r="7937">
      <c r="A7937" s="47">
        <v>45807.571284722224</v>
      </c>
      <c r="B7937" s="46">
        <v>3080.0</v>
      </c>
      <c r="C7937" s="46"/>
      <c r="D7937" s="46"/>
    </row>
    <row r="7938">
      <c r="A7938" s="47">
        <v>45807.57402777778</v>
      </c>
      <c r="B7938" s="46">
        <v>3060.0</v>
      </c>
      <c r="C7938" s="46"/>
      <c r="D7938" s="46"/>
    </row>
    <row r="7939">
      <c r="A7939" s="47">
        <v>45807.57855324074</v>
      </c>
      <c r="B7939" s="46">
        <v>33160.0</v>
      </c>
      <c r="C7939" s="48" t="s">
        <v>4128</v>
      </c>
      <c r="D7939" s="48"/>
    </row>
    <row r="7940">
      <c r="A7940" s="47">
        <v>45807.584085648145</v>
      </c>
      <c r="B7940" s="46">
        <v>4360.0</v>
      </c>
      <c r="C7940" s="48" t="s">
        <v>3265</v>
      </c>
      <c r="D7940" s="48"/>
    </row>
    <row r="7941">
      <c r="A7941" s="47">
        <v>45807.58738425926</v>
      </c>
      <c r="B7941" s="46">
        <v>3520.0</v>
      </c>
      <c r="C7941" s="48" t="s">
        <v>4017</v>
      </c>
      <c r="D7941" s="48"/>
    </row>
    <row r="7942">
      <c r="A7942" s="47">
        <v>45807.58762731482</v>
      </c>
      <c r="B7942" s="46">
        <v>3340.0</v>
      </c>
      <c r="C7942" s="46"/>
      <c r="D7942" s="46"/>
    </row>
    <row r="7943">
      <c r="A7943" s="47">
        <v>45807.5890625</v>
      </c>
      <c r="B7943" s="46">
        <v>3520.0</v>
      </c>
      <c r="C7943" s="48" t="s">
        <v>3265</v>
      </c>
      <c r="D7943" s="48"/>
    </row>
    <row r="7944">
      <c r="A7944" s="47">
        <v>45807.58997685185</v>
      </c>
      <c r="B7944" s="46">
        <v>4780.0</v>
      </c>
      <c r="C7944" s="48" t="s">
        <v>3980</v>
      </c>
      <c r="D7944" s="48"/>
    </row>
    <row r="7945">
      <c r="A7945" s="47">
        <v>45807.59607638889</v>
      </c>
      <c r="B7945" s="46">
        <v>3280.0</v>
      </c>
      <c r="C7945" s="48" t="s">
        <v>5044</v>
      </c>
      <c r="D7945" s="48"/>
    </row>
    <row r="7946">
      <c r="A7946" s="47">
        <v>45807.60119212963</v>
      </c>
      <c r="B7946" s="46">
        <v>2680.0</v>
      </c>
      <c r="C7946" s="46"/>
      <c r="D7946" s="46"/>
    </row>
    <row r="7947">
      <c r="A7947" s="47">
        <v>45807.60721064815</v>
      </c>
      <c r="B7947" s="46">
        <v>13360.0</v>
      </c>
      <c r="C7947" s="46"/>
      <c r="D7947" s="46"/>
    </row>
    <row r="7948">
      <c r="A7948" s="47">
        <v>45807.607407407406</v>
      </c>
      <c r="B7948" s="46">
        <v>2800.0</v>
      </c>
      <c r="C7948" s="46"/>
      <c r="D7948" s="46"/>
    </row>
    <row r="7949">
      <c r="A7949" s="47">
        <v>45807.6115625</v>
      </c>
      <c r="B7949" s="46">
        <v>2760.0</v>
      </c>
      <c r="C7949" s="48" t="s">
        <v>4138</v>
      </c>
      <c r="D7949" s="48"/>
    </row>
    <row r="7950">
      <c r="A7950" s="47">
        <v>45807.61524305555</v>
      </c>
      <c r="B7950" s="46">
        <v>13800.0</v>
      </c>
      <c r="C7950" s="48" t="s">
        <v>4500</v>
      </c>
      <c r="D7950" s="48"/>
    </row>
    <row r="7951">
      <c r="A7951" s="47">
        <v>45807.61548611111</v>
      </c>
      <c r="B7951" s="46">
        <v>2280.0</v>
      </c>
      <c r="C7951" s="48" t="s">
        <v>3980</v>
      </c>
      <c r="D7951" s="48"/>
    </row>
    <row r="7952">
      <c r="A7952" s="47">
        <v>45807.61581018518</v>
      </c>
      <c r="B7952" s="46">
        <v>2820.0</v>
      </c>
      <c r="C7952" s="48" t="s">
        <v>744</v>
      </c>
      <c r="D7952" s="48"/>
    </row>
    <row r="7953">
      <c r="A7953" s="47">
        <v>45807.61681712963</v>
      </c>
      <c r="B7953" s="46">
        <v>2700.0</v>
      </c>
      <c r="C7953" s="46"/>
      <c r="D7953" s="46"/>
    </row>
    <row r="7954">
      <c r="A7954" s="47">
        <v>45807.61753472222</v>
      </c>
      <c r="B7954" s="46">
        <v>22480.0</v>
      </c>
      <c r="C7954" s="48" t="s">
        <v>5045</v>
      </c>
      <c r="D7954" s="48"/>
    </row>
    <row r="7955">
      <c r="A7955" s="47">
        <v>45807.62230324074</v>
      </c>
      <c r="B7955" s="46">
        <v>10680.0</v>
      </c>
      <c r="C7955" s="46"/>
      <c r="D7955" s="46"/>
    </row>
    <row r="7956">
      <c r="A7956" s="47">
        <v>45807.62253472222</v>
      </c>
      <c r="B7956" s="46">
        <v>2500.0</v>
      </c>
      <c r="C7956" s="46"/>
      <c r="D7956" s="46"/>
    </row>
    <row r="7957">
      <c r="A7957" s="47">
        <v>45807.622615740744</v>
      </c>
      <c r="B7957" s="46">
        <v>2760.0</v>
      </c>
      <c r="C7957" s="48" t="s">
        <v>744</v>
      </c>
      <c r="D7957" s="48"/>
    </row>
    <row r="7958">
      <c r="A7958" s="47">
        <v>45807.627800925926</v>
      </c>
      <c r="B7958" s="46">
        <v>14080.0</v>
      </c>
      <c r="C7958" s="46"/>
      <c r="D7958" s="46"/>
    </row>
    <row r="7959">
      <c r="A7959" s="47">
        <v>45807.62834490741</v>
      </c>
      <c r="B7959" s="46">
        <v>3980.0</v>
      </c>
      <c r="C7959" s="48" t="s">
        <v>3986</v>
      </c>
      <c r="D7959" s="48"/>
    </row>
    <row r="7960">
      <c r="A7960" s="47">
        <v>45807.63201388889</v>
      </c>
      <c r="B7960" s="46">
        <v>8700.0</v>
      </c>
      <c r="C7960" s="46"/>
      <c r="D7960" s="46"/>
    </row>
    <row r="7961">
      <c r="A7961" s="47">
        <v>45807.633518518516</v>
      </c>
      <c r="B7961" s="46">
        <v>2640.0</v>
      </c>
      <c r="C7961" s="48" t="s">
        <v>3986</v>
      </c>
      <c r="D7961" s="48"/>
    </row>
    <row r="7962">
      <c r="A7962" s="47">
        <v>45807.639872685184</v>
      </c>
      <c r="B7962" s="46">
        <v>31820.0</v>
      </c>
      <c r="C7962" s="46"/>
      <c r="D7962" s="46"/>
    </row>
    <row r="7963">
      <c r="A7963" s="47">
        <v>45807.67324074074</v>
      </c>
      <c r="B7963" s="46">
        <v>13320.0</v>
      </c>
      <c r="C7963" s="46"/>
      <c r="D7963" s="46"/>
    </row>
    <row r="7964">
      <c r="A7964" s="47">
        <v>45807.678252314814</v>
      </c>
      <c r="B7964" s="46">
        <v>11660.0</v>
      </c>
      <c r="C7964" s="48" t="s">
        <v>5046</v>
      </c>
      <c r="D7964" s="48"/>
    </row>
    <row r="7965">
      <c r="A7965" s="47">
        <v>45807.67855324074</v>
      </c>
      <c r="B7965" s="46">
        <v>12500.0</v>
      </c>
      <c r="C7965" s="48" t="s">
        <v>5047</v>
      </c>
      <c r="D7965" s="48"/>
    </row>
    <row r="7966">
      <c r="A7966" s="47">
        <v>45807.68785879629</v>
      </c>
      <c r="B7966" s="46">
        <v>12260.0</v>
      </c>
      <c r="C7966" s="48" t="s">
        <v>4650</v>
      </c>
      <c r="D7966" s="48"/>
    </row>
    <row r="7967">
      <c r="A7967" s="47">
        <v>45808.30353009259</v>
      </c>
      <c r="B7967" s="46">
        <v>9220.0</v>
      </c>
      <c r="C7967" s="46"/>
      <c r="D7967" s="46"/>
    </row>
    <row r="7968">
      <c r="A7968" s="47">
        <v>45808.30615740741</v>
      </c>
      <c r="B7968" s="46">
        <v>8720.0</v>
      </c>
      <c r="C7968" s="46"/>
      <c r="D7968" s="46"/>
    </row>
    <row r="7969">
      <c r="A7969" s="47">
        <v>45808.33888888889</v>
      </c>
      <c r="B7969" s="46">
        <v>9880.0</v>
      </c>
      <c r="C7969" s="46"/>
      <c r="D7969" s="46"/>
    </row>
    <row r="7970">
      <c r="A7970" s="47">
        <v>45808.34609953704</v>
      </c>
      <c r="B7970" s="46">
        <v>8740.0</v>
      </c>
      <c r="C7970" s="46"/>
      <c r="D7970" s="46"/>
    </row>
    <row r="7971">
      <c r="A7971" s="47">
        <v>45808.34925925926</v>
      </c>
      <c r="B7971" s="46">
        <v>3860.0</v>
      </c>
      <c r="C7971" s="46"/>
      <c r="D7971" s="46"/>
    </row>
    <row r="7972">
      <c r="A7972" s="47">
        <v>45808.354097222225</v>
      </c>
      <c r="B7972" s="46">
        <v>18360.0</v>
      </c>
      <c r="C7972" s="46"/>
      <c r="D7972" s="46"/>
    </row>
    <row r="7973">
      <c r="A7973" s="47">
        <v>45808.360185185185</v>
      </c>
      <c r="B7973" s="46">
        <v>9240.0</v>
      </c>
      <c r="C7973" s="46"/>
      <c r="D7973" s="46"/>
    </row>
    <row r="7974">
      <c r="A7974" s="47">
        <v>45808.36335648148</v>
      </c>
      <c r="B7974" s="46">
        <v>13800.0</v>
      </c>
      <c r="C7974" s="46"/>
      <c r="D7974" s="46"/>
    </row>
    <row r="7975">
      <c r="A7975" s="47">
        <v>45808.36372685185</v>
      </c>
      <c r="B7975" s="46">
        <v>2880.0</v>
      </c>
      <c r="C7975" s="46"/>
      <c r="D7975" s="46"/>
    </row>
    <row r="7976">
      <c r="A7976" s="47">
        <v>45808.37435185185</v>
      </c>
      <c r="B7976" s="46">
        <v>15940.0</v>
      </c>
      <c r="C7976" s="46"/>
      <c r="D7976" s="46"/>
    </row>
    <row r="7977">
      <c r="A7977" s="47">
        <v>45808.38521990741</v>
      </c>
      <c r="B7977" s="46">
        <v>9240.0</v>
      </c>
      <c r="C7977" s="46"/>
      <c r="D7977" s="46"/>
    </row>
    <row r="7978">
      <c r="A7978" s="47">
        <v>45808.39981481482</v>
      </c>
      <c r="B7978" s="46">
        <v>10920.0</v>
      </c>
      <c r="C7978" s="46"/>
      <c r="D7978" s="46"/>
    </row>
    <row r="7979">
      <c r="A7979" s="47">
        <v>45808.406319444446</v>
      </c>
      <c r="B7979" s="46">
        <v>9240.0</v>
      </c>
      <c r="C7979" s="46"/>
      <c r="D7979" s="46"/>
    </row>
    <row r="7980">
      <c r="A7980" s="47">
        <v>45808.420486111114</v>
      </c>
      <c r="B7980" s="46">
        <v>13800.0</v>
      </c>
      <c r="C7980" s="46"/>
      <c r="D7980" s="46"/>
    </row>
    <row r="7981">
      <c r="A7981" s="47">
        <v>45808.433703703704</v>
      </c>
      <c r="B7981" s="46">
        <v>14560.0</v>
      </c>
      <c r="C7981" s="46"/>
      <c r="D7981" s="46"/>
    </row>
    <row r="7982">
      <c r="A7982" s="47">
        <v>45808.44432870371</v>
      </c>
      <c r="B7982" s="46">
        <v>8700.0</v>
      </c>
      <c r="C7982" s="46"/>
      <c r="D7982" s="46"/>
    </row>
    <row r="7983">
      <c r="A7983" s="47">
        <v>45808.46010416667</v>
      </c>
      <c r="B7983" s="46">
        <v>3900.0</v>
      </c>
      <c r="C7983" s="46"/>
      <c r="D7983" s="46"/>
    </row>
    <row r="7984">
      <c r="A7984" s="47">
        <v>45808.465682870374</v>
      </c>
      <c r="B7984" s="46">
        <v>9640.0</v>
      </c>
      <c r="C7984" s="46"/>
      <c r="D7984" s="46"/>
    </row>
    <row r="7985">
      <c r="A7985" s="47">
        <v>45808.47025462963</v>
      </c>
      <c r="B7985" s="46">
        <v>2920.0</v>
      </c>
      <c r="C7985" s="46"/>
      <c r="D7985" s="46"/>
    </row>
    <row r="7986">
      <c r="A7986" s="47">
        <v>45808.47188657407</v>
      </c>
      <c r="B7986" s="46">
        <v>10280.0</v>
      </c>
      <c r="C7986" s="46"/>
      <c r="D7986" s="46"/>
    </row>
    <row r="7987">
      <c r="A7987" s="47">
        <v>45808.48255787037</v>
      </c>
      <c r="B7987" s="46">
        <v>8700.0</v>
      </c>
      <c r="C7987" s="46"/>
      <c r="D7987" s="46"/>
    </row>
    <row r="7988">
      <c r="A7988" s="47">
        <v>45808.48793981481</v>
      </c>
      <c r="B7988" s="46">
        <v>9300.0</v>
      </c>
      <c r="C7988" s="46"/>
      <c r="D7988" s="46"/>
    </row>
    <row r="7989">
      <c r="A7989" s="47">
        <v>45808.51770833333</v>
      </c>
      <c r="B7989" s="46">
        <v>9960.0</v>
      </c>
      <c r="C7989" s="46"/>
      <c r="D7989" s="46"/>
    </row>
    <row r="7990">
      <c r="A7990" s="47">
        <v>45808.532372685186</v>
      </c>
      <c r="B7990" s="46">
        <v>8660.0</v>
      </c>
      <c r="C7990" s="46"/>
      <c r="D7990" s="46"/>
    </row>
    <row r="7991">
      <c r="A7991" s="47">
        <v>45808.5353125</v>
      </c>
      <c r="B7991" s="46">
        <v>9300.0</v>
      </c>
      <c r="C7991" s="46"/>
      <c r="D7991" s="46"/>
    </row>
    <row r="7992">
      <c r="A7992" s="49">
        <v>45810.28207175926</v>
      </c>
      <c r="B7992" s="50">
        <v>9300.0</v>
      </c>
      <c r="C7992" s="43"/>
      <c r="D7992" s="43"/>
    </row>
    <row r="7993">
      <c r="A7993" s="49">
        <v>45810.282789351855</v>
      </c>
      <c r="B7993" s="50">
        <v>11100.0</v>
      </c>
      <c r="C7993" s="43"/>
      <c r="D7993" s="43"/>
    </row>
    <row r="7994">
      <c r="A7994" s="49">
        <v>45810.291712962964</v>
      </c>
      <c r="B7994" s="50">
        <v>15860.0</v>
      </c>
      <c r="C7994" s="43"/>
      <c r="D7994" s="43"/>
    </row>
    <row r="7995">
      <c r="A7995" s="49">
        <v>45810.29247685185</v>
      </c>
      <c r="B7995" s="50">
        <v>11120.0</v>
      </c>
      <c r="C7995" s="43"/>
      <c r="D7995" s="43"/>
    </row>
    <row r="7996">
      <c r="A7996" s="49">
        <v>45810.296585648146</v>
      </c>
      <c r="B7996" s="50">
        <v>9820.0</v>
      </c>
      <c r="C7996" s="43"/>
      <c r="D7996" s="43"/>
    </row>
    <row r="7997">
      <c r="A7997" s="49">
        <v>45810.29959490741</v>
      </c>
      <c r="B7997" s="50">
        <v>11100.0</v>
      </c>
      <c r="C7997" s="43"/>
      <c r="D7997" s="43"/>
    </row>
    <row r="7998">
      <c r="A7998" s="49">
        <v>45810.301087962966</v>
      </c>
      <c r="B7998" s="50">
        <v>9240.0</v>
      </c>
      <c r="C7998" s="43"/>
      <c r="D7998" s="43"/>
    </row>
    <row r="7999">
      <c r="A7999" s="49">
        <v>45810.30863425926</v>
      </c>
      <c r="B7999" s="50">
        <v>11140.0</v>
      </c>
      <c r="C7999" s="43"/>
      <c r="D7999" s="43"/>
    </row>
    <row r="8000">
      <c r="A8000" s="49">
        <v>45810.3112962963</v>
      </c>
      <c r="B8000" s="50">
        <v>9840.0</v>
      </c>
      <c r="C8000" s="43"/>
      <c r="D8000" s="43"/>
    </row>
    <row r="8001">
      <c r="A8001" s="49">
        <v>45810.32369212963</v>
      </c>
      <c r="B8001" s="50">
        <v>11320.0</v>
      </c>
      <c r="C8001" s="43" t="s">
        <v>5048</v>
      </c>
      <c r="D8001" s="43"/>
    </row>
    <row r="8002">
      <c r="A8002" s="49">
        <v>45810.32957175926</v>
      </c>
      <c r="B8002" s="50">
        <v>10220.0</v>
      </c>
      <c r="C8002" s="43"/>
      <c r="D8002" s="43"/>
    </row>
    <row r="8003">
      <c r="A8003" s="49">
        <v>45810.344247685185</v>
      </c>
      <c r="B8003" s="50">
        <v>3340.0</v>
      </c>
      <c r="C8003" s="43" t="s">
        <v>5049</v>
      </c>
      <c r="D8003" s="43"/>
    </row>
    <row r="8004">
      <c r="A8004" s="49">
        <v>45810.34939814815</v>
      </c>
      <c r="B8004" s="50">
        <v>3340.0</v>
      </c>
      <c r="C8004" s="43" t="s">
        <v>4031</v>
      </c>
      <c r="D8004" s="43"/>
    </row>
    <row r="8005">
      <c r="A8005" s="49">
        <v>45810.351331018515</v>
      </c>
      <c r="B8005" s="50">
        <v>3520.0</v>
      </c>
      <c r="C8005" s="43" t="s">
        <v>4017</v>
      </c>
      <c r="D8005" s="43"/>
    </row>
    <row r="8006">
      <c r="A8006" s="49">
        <v>45810.35599537037</v>
      </c>
      <c r="B8006" s="50">
        <v>2820.0</v>
      </c>
      <c r="C8006" s="43"/>
      <c r="D8006" s="43"/>
    </row>
    <row r="8007">
      <c r="A8007" s="49">
        <v>45810.35824074074</v>
      </c>
      <c r="B8007" s="50">
        <v>2760.0</v>
      </c>
      <c r="C8007" s="43" t="s">
        <v>4031</v>
      </c>
      <c r="D8007" s="43"/>
    </row>
    <row r="8008">
      <c r="A8008" s="49">
        <v>45810.36739583333</v>
      </c>
      <c r="B8008" s="50">
        <v>10520.0</v>
      </c>
      <c r="C8008" s="43"/>
      <c r="D8008" s="43"/>
    </row>
    <row r="8009">
      <c r="A8009" s="49">
        <v>45810.36986111111</v>
      </c>
      <c r="B8009" s="50">
        <v>2580.0</v>
      </c>
      <c r="C8009" s="43" t="s">
        <v>4017</v>
      </c>
      <c r="D8009" s="43"/>
    </row>
    <row r="8010">
      <c r="A8010" s="49">
        <v>45810.37814814815</v>
      </c>
      <c r="B8010" s="50">
        <v>10360.0</v>
      </c>
      <c r="C8010" s="43"/>
      <c r="D8010" s="43"/>
    </row>
    <row r="8011">
      <c r="A8011" s="49">
        <v>45810.384733796294</v>
      </c>
      <c r="B8011" s="50">
        <v>11160.0</v>
      </c>
      <c r="C8011" s="43" t="s">
        <v>5050</v>
      </c>
      <c r="D8011" s="43"/>
    </row>
    <row r="8012">
      <c r="A8012" s="49">
        <v>45810.396145833336</v>
      </c>
      <c r="B8012" s="50">
        <v>10240.0</v>
      </c>
      <c r="C8012" s="43"/>
      <c r="D8012" s="43"/>
    </row>
    <row r="8013">
      <c r="A8013" s="49">
        <v>45810.40430555555</v>
      </c>
      <c r="B8013" s="50">
        <v>11160.0</v>
      </c>
      <c r="C8013" s="43" t="s">
        <v>4659</v>
      </c>
      <c r="D8013" s="43"/>
    </row>
    <row r="8014">
      <c r="A8014" s="49">
        <v>45810.40918981482</v>
      </c>
      <c r="B8014" s="50">
        <v>4160.0</v>
      </c>
      <c r="C8014" s="43" t="s">
        <v>3980</v>
      </c>
      <c r="D8014" s="43"/>
    </row>
    <row r="8015">
      <c r="A8015" s="49">
        <v>45810.40945601852</v>
      </c>
      <c r="B8015" s="50">
        <v>10160.0</v>
      </c>
      <c r="C8015" s="43"/>
      <c r="D8015" s="43"/>
    </row>
    <row r="8016">
      <c r="A8016" s="49">
        <v>45810.416909722226</v>
      </c>
      <c r="B8016" s="50">
        <v>11520.0</v>
      </c>
      <c r="C8016" s="43" t="s">
        <v>5051</v>
      </c>
      <c r="D8016" s="43"/>
    </row>
    <row r="8017">
      <c r="A8017" s="49">
        <v>45810.41986111111</v>
      </c>
      <c r="B8017" s="50">
        <v>32760.0</v>
      </c>
      <c r="C8017" s="43"/>
      <c r="D8017" s="43"/>
    </row>
    <row r="8018">
      <c r="A8018" s="49">
        <v>45810.42019675926</v>
      </c>
      <c r="B8018" s="50">
        <v>3680.0</v>
      </c>
      <c r="C8018" s="43" t="s">
        <v>5052</v>
      </c>
      <c r="D8018" s="43"/>
    </row>
    <row r="8019">
      <c r="A8019" s="49">
        <v>45810.421122685184</v>
      </c>
      <c r="B8019" s="50">
        <v>9360.0</v>
      </c>
      <c r="C8019" s="43"/>
      <c r="D8019" s="43"/>
    </row>
    <row r="8020">
      <c r="A8020" s="49">
        <v>45810.42554398148</v>
      </c>
      <c r="B8020" s="50">
        <v>2300.0</v>
      </c>
      <c r="C8020" s="43" t="s">
        <v>3980</v>
      </c>
      <c r="D8020" s="43"/>
    </row>
    <row r="8021">
      <c r="A8021" s="49">
        <v>45810.447743055556</v>
      </c>
      <c r="B8021" s="50">
        <v>12040.0</v>
      </c>
      <c r="C8021" s="43" t="s">
        <v>5053</v>
      </c>
      <c r="D8021" s="43"/>
    </row>
    <row r="8022">
      <c r="A8022" s="49">
        <v>45810.44944444444</v>
      </c>
      <c r="B8022" s="50">
        <v>13340.0</v>
      </c>
      <c r="C8022" s="43"/>
      <c r="D8022" s="43"/>
    </row>
    <row r="8023">
      <c r="A8023" s="49">
        <v>45810.45490740741</v>
      </c>
      <c r="B8023" s="50">
        <v>11420.0</v>
      </c>
      <c r="C8023" s="43" t="s">
        <v>4332</v>
      </c>
      <c r="D8023" s="43"/>
    </row>
    <row r="8024">
      <c r="A8024" s="49">
        <v>45810.45523148148</v>
      </c>
      <c r="B8024" s="50">
        <v>9980.0</v>
      </c>
      <c r="C8024" s="43"/>
      <c r="D8024" s="43"/>
    </row>
    <row r="8025">
      <c r="A8025" s="49">
        <v>45810.455775462964</v>
      </c>
      <c r="B8025" s="50">
        <v>3240.0</v>
      </c>
      <c r="C8025" s="43" t="s">
        <v>4877</v>
      </c>
      <c r="D8025" s="43"/>
    </row>
    <row r="8026">
      <c r="A8026" s="49">
        <v>45810.46928240741</v>
      </c>
      <c r="B8026" s="50">
        <v>9800.0</v>
      </c>
      <c r="C8026" s="43"/>
      <c r="D8026" s="43"/>
    </row>
    <row r="8027">
      <c r="A8027" s="49">
        <v>45810.46969907408</v>
      </c>
      <c r="B8027" s="50">
        <v>13060.0</v>
      </c>
      <c r="C8027" s="43" t="s">
        <v>4666</v>
      </c>
      <c r="D8027" s="43"/>
    </row>
    <row r="8028">
      <c r="A8028" s="49">
        <v>45810.47241898148</v>
      </c>
      <c r="B8028" s="50">
        <v>2780.0</v>
      </c>
      <c r="C8028" s="43" t="s">
        <v>4877</v>
      </c>
      <c r="D8028" s="43"/>
    </row>
    <row r="8029">
      <c r="A8029" s="49">
        <v>45810.47355324074</v>
      </c>
      <c r="B8029" s="50">
        <v>9800.0</v>
      </c>
      <c r="C8029" s="43"/>
      <c r="D8029" s="43"/>
    </row>
    <row r="8030">
      <c r="A8030" s="49">
        <v>45810.493935185186</v>
      </c>
      <c r="B8030" s="50">
        <v>11180.0</v>
      </c>
      <c r="C8030" s="43" t="s">
        <v>4473</v>
      </c>
      <c r="D8030" s="43"/>
    </row>
    <row r="8031">
      <c r="A8031" s="49">
        <v>45810.49872685185</v>
      </c>
      <c r="B8031" s="50">
        <v>9840.0</v>
      </c>
      <c r="C8031" s="43"/>
      <c r="D8031" s="43"/>
    </row>
    <row r="8032">
      <c r="A8032" s="49">
        <v>45810.52449074074</v>
      </c>
      <c r="B8032" s="50">
        <v>20900.0</v>
      </c>
      <c r="C8032" s="43"/>
      <c r="D8032" s="43"/>
    </row>
    <row r="8033">
      <c r="A8033" s="49">
        <v>45810.53412037037</v>
      </c>
      <c r="B8033" s="50">
        <v>3140.0</v>
      </c>
      <c r="C8033" s="43" t="s">
        <v>744</v>
      </c>
      <c r="D8033" s="43"/>
    </row>
    <row r="8034">
      <c r="A8034" s="49">
        <v>45810.53623842593</v>
      </c>
      <c r="B8034" s="50">
        <v>3300.0</v>
      </c>
      <c r="C8034" s="43" t="s">
        <v>4454</v>
      </c>
      <c r="D8034" s="43"/>
    </row>
    <row r="8035">
      <c r="A8035" s="49">
        <v>45810.5384837963</v>
      </c>
      <c r="B8035" s="50">
        <v>10260.0</v>
      </c>
      <c r="C8035" s="43" t="s">
        <v>5054</v>
      </c>
      <c r="D8035" s="43"/>
    </row>
    <row r="8036">
      <c r="A8036" s="49">
        <v>45810.54209490741</v>
      </c>
      <c r="B8036" s="50">
        <v>2560.0</v>
      </c>
      <c r="C8036" s="43" t="s">
        <v>744</v>
      </c>
      <c r="D8036" s="43"/>
    </row>
    <row r="8037">
      <c r="A8037" s="49">
        <v>45810.54425925926</v>
      </c>
      <c r="B8037" s="50">
        <v>2980.0</v>
      </c>
      <c r="C8037" s="43" t="s">
        <v>4454</v>
      </c>
      <c r="D8037" s="43"/>
    </row>
    <row r="8038">
      <c r="A8038" s="49">
        <v>45810.54614583333</v>
      </c>
      <c r="B8038" s="50">
        <v>15860.0</v>
      </c>
      <c r="C8038" s="43" t="s">
        <v>5055</v>
      </c>
      <c r="D8038" s="43"/>
    </row>
    <row r="8039">
      <c r="A8039" s="49">
        <v>45810.548472222225</v>
      </c>
      <c r="B8039" s="50">
        <v>9360.0</v>
      </c>
      <c r="C8039" s="43"/>
      <c r="D8039" s="43"/>
    </row>
    <row r="8040">
      <c r="A8040" s="49">
        <v>45810.55542824074</v>
      </c>
      <c r="B8040" s="50">
        <v>10460.0</v>
      </c>
      <c r="C8040" s="43"/>
      <c r="D8040" s="43"/>
    </row>
    <row r="8041">
      <c r="A8041" s="49">
        <v>45810.56597222222</v>
      </c>
      <c r="B8041" s="50">
        <v>18880.0</v>
      </c>
      <c r="C8041" s="43" t="s">
        <v>5056</v>
      </c>
      <c r="D8041" s="43"/>
    </row>
    <row r="8042">
      <c r="A8042" s="49">
        <v>45810.568194444444</v>
      </c>
      <c r="B8042" s="50">
        <v>3980.0</v>
      </c>
      <c r="C8042" s="43" t="s">
        <v>5057</v>
      </c>
      <c r="D8042" s="43"/>
    </row>
    <row r="8043">
      <c r="A8043" s="49">
        <v>45810.56988425926</v>
      </c>
      <c r="B8043" s="50">
        <v>3620.0</v>
      </c>
      <c r="C8043" s="43" t="s">
        <v>5058</v>
      </c>
      <c r="D8043" s="43"/>
    </row>
    <row r="8044">
      <c r="A8044" s="49">
        <v>45810.57292824074</v>
      </c>
      <c r="B8044" s="50">
        <v>2880.0</v>
      </c>
      <c r="C8044" s="43" t="s">
        <v>5057</v>
      </c>
      <c r="D8044" s="43"/>
    </row>
    <row r="8045">
      <c r="A8045" s="49">
        <v>45810.5746875</v>
      </c>
      <c r="B8045" s="50">
        <v>9260.0</v>
      </c>
      <c r="C8045" s="43"/>
      <c r="D8045" s="43"/>
    </row>
    <row r="8046">
      <c r="A8046" s="49">
        <v>45810.57585648148</v>
      </c>
      <c r="B8046" s="50">
        <v>3200.0</v>
      </c>
      <c r="C8046" s="43" t="s">
        <v>744</v>
      </c>
      <c r="D8046" s="43"/>
    </row>
    <row r="8047">
      <c r="A8047" s="49">
        <v>45810.584016203706</v>
      </c>
      <c r="B8047" s="50">
        <v>2540.0</v>
      </c>
      <c r="C8047" s="43"/>
      <c r="D8047" s="43"/>
    </row>
    <row r="8048">
      <c r="A8048" s="49">
        <v>45810.58634259259</v>
      </c>
      <c r="B8048" s="50">
        <v>2260.0</v>
      </c>
      <c r="C8048" s="43" t="s">
        <v>5058</v>
      </c>
      <c r="D8048" s="43"/>
    </row>
    <row r="8049">
      <c r="A8049" s="49">
        <v>45810.59940972222</v>
      </c>
      <c r="B8049" s="50">
        <v>11440.0</v>
      </c>
      <c r="C8049" s="43"/>
      <c r="D8049" s="43"/>
    </row>
    <row r="8050">
      <c r="A8050" s="49">
        <v>45810.60324074074</v>
      </c>
      <c r="B8050" s="50">
        <v>19420.0</v>
      </c>
      <c r="C8050" s="43" t="s">
        <v>4921</v>
      </c>
      <c r="D8050" s="43"/>
    </row>
    <row r="8051">
      <c r="A8051" s="49">
        <v>45810.60357638889</v>
      </c>
      <c r="B8051" s="50">
        <v>9900.0</v>
      </c>
      <c r="C8051" s="43"/>
      <c r="D8051" s="43"/>
    </row>
    <row r="8052">
      <c r="A8052" s="49">
        <v>45810.606099537035</v>
      </c>
      <c r="B8052" s="50">
        <v>10300.0</v>
      </c>
      <c r="C8052" s="43" t="s">
        <v>5059</v>
      </c>
      <c r="D8052" s="43"/>
    </row>
    <row r="8053">
      <c r="A8053" s="49">
        <v>45810.61153935185</v>
      </c>
      <c r="B8053" s="50">
        <v>16460.0</v>
      </c>
      <c r="C8053" s="43"/>
      <c r="D8053" s="43"/>
    </row>
    <row r="8054">
      <c r="A8054" s="49">
        <v>45810.61162037037</v>
      </c>
      <c r="B8054" s="50">
        <v>3560.0</v>
      </c>
      <c r="C8054" s="43"/>
      <c r="D8054" s="43"/>
    </row>
    <row r="8055">
      <c r="A8055" s="49">
        <v>45810.61792824074</v>
      </c>
      <c r="B8055" s="50">
        <v>9280.0</v>
      </c>
      <c r="C8055" s="43"/>
      <c r="D8055" s="43"/>
    </row>
    <row r="8056">
      <c r="A8056" s="49">
        <v>45810.62293981481</v>
      </c>
      <c r="B8056" s="50">
        <v>3160.0</v>
      </c>
      <c r="C8056" s="43"/>
      <c r="D8056" s="43"/>
    </row>
    <row r="8057">
      <c r="A8057" s="49">
        <v>45810.633564814816</v>
      </c>
      <c r="B8057" s="50">
        <v>21960.0</v>
      </c>
      <c r="C8057" s="43"/>
      <c r="D8057" s="43"/>
    </row>
    <row r="8058">
      <c r="A8058" s="49">
        <v>45810.652708333335</v>
      </c>
      <c r="B8058" s="50">
        <v>11000.0</v>
      </c>
      <c r="C8058" s="43" t="s">
        <v>5060</v>
      </c>
      <c r="D8058" s="43"/>
    </row>
    <row r="8059">
      <c r="A8059" s="51">
        <v>45810.67681712963</v>
      </c>
      <c r="B8059" s="45">
        <v>9320.0</v>
      </c>
      <c r="C8059" s="46"/>
      <c r="D8059" s="46"/>
    </row>
    <row r="8060">
      <c r="A8060" s="51">
        <v>45810.67915509259</v>
      </c>
      <c r="B8060" s="45">
        <v>10720.0</v>
      </c>
      <c r="C8060" s="52"/>
      <c r="D8060" s="52"/>
    </row>
    <row r="8061">
      <c r="A8061" s="51">
        <v>45810.681597222225</v>
      </c>
      <c r="B8061" s="45">
        <v>10780.0</v>
      </c>
      <c r="C8061" s="53" t="s">
        <v>5061</v>
      </c>
      <c r="D8061" s="53"/>
    </row>
    <row r="8062">
      <c r="A8062" s="44" t="s">
        <v>5062</v>
      </c>
      <c r="B8062" s="45">
        <v>2820.0</v>
      </c>
      <c r="C8062" s="52"/>
      <c r="D8062" s="52"/>
    </row>
    <row r="8063">
      <c r="A8063" s="44" t="s">
        <v>5063</v>
      </c>
      <c r="B8063" s="45">
        <v>8660.0</v>
      </c>
      <c r="C8063" s="52"/>
      <c r="D8063" s="52"/>
    </row>
    <row r="8064">
      <c r="A8064" s="44" t="s">
        <v>5064</v>
      </c>
      <c r="B8064" s="45">
        <v>10980.0</v>
      </c>
      <c r="C8064" s="52"/>
      <c r="D8064" s="52"/>
    </row>
    <row r="8065">
      <c r="A8065" s="44" t="s">
        <v>5065</v>
      </c>
      <c r="B8065" s="45">
        <v>33000.0</v>
      </c>
      <c r="C8065" s="52"/>
      <c r="D8065" s="52"/>
    </row>
    <row r="8066">
      <c r="A8066" s="44" t="s">
        <v>5066</v>
      </c>
      <c r="B8066" s="45">
        <v>8660.0</v>
      </c>
      <c r="C8066" s="52"/>
      <c r="D8066" s="52"/>
    </row>
    <row r="8067">
      <c r="A8067" s="44" t="s">
        <v>5067</v>
      </c>
      <c r="B8067" s="45">
        <v>9960.0</v>
      </c>
      <c r="C8067" s="52"/>
      <c r="D8067" s="52"/>
    </row>
    <row r="8068">
      <c r="A8068" s="44" t="s">
        <v>5068</v>
      </c>
      <c r="B8068" s="45">
        <v>9880.0</v>
      </c>
      <c r="C8068" s="52"/>
      <c r="D8068" s="52"/>
    </row>
    <row r="8069">
      <c r="A8069" s="44" t="s">
        <v>5069</v>
      </c>
      <c r="B8069" s="45">
        <v>33140.0</v>
      </c>
      <c r="C8069" s="52" t="s">
        <v>4050</v>
      </c>
      <c r="D8069" s="52"/>
    </row>
    <row r="8070">
      <c r="A8070" s="44" t="s">
        <v>5070</v>
      </c>
      <c r="B8070" s="45">
        <v>9880.0</v>
      </c>
      <c r="C8070" s="52"/>
      <c r="D8070" s="52"/>
    </row>
    <row r="8071">
      <c r="A8071" s="44" t="s">
        <v>5071</v>
      </c>
      <c r="B8071" s="45">
        <v>8740.0</v>
      </c>
      <c r="C8071" s="52"/>
      <c r="D8071" s="52"/>
    </row>
    <row r="8072">
      <c r="A8072" s="44" t="s">
        <v>5072</v>
      </c>
      <c r="B8072" s="45">
        <v>9660.0</v>
      </c>
      <c r="C8072" s="52"/>
      <c r="D8072" s="52"/>
    </row>
    <row r="8073">
      <c r="A8073" s="44" t="s">
        <v>5073</v>
      </c>
      <c r="B8073" s="45">
        <v>19500.0</v>
      </c>
      <c r="C8073" s="52" t="s">
        <v>5074</v>
      </c>
      <c r="D8073" s="52"/>
    </row>
    <row r="8074">
      <c r="A8074" s="44" t="s">
        <v>5075</v>
      </c>
      <c r="B8074" s="45">
        <v>14400.0</v>
      </c>
      <c r="C8074" s="52" t="s">
        <v>4548</v>
      </c>
      <c r="D8074" s="52"/>
    </row>
    <row r="8075">
      <c r="A8075" s="44" t="s">
        <v>5076</v>
      </c>
      <c r="B8075" s="45">
        <v>9860.0</v>
      </c>
      <c r="C8075" s="52"/>
      <c r="D8075" s="52"/>
    </row>
    <row r="8076">
      <c r="A8076" s="44" t="s">
        <v>5077</v>
      </c>
      <c r="B8076" s="45">
        <v>3700.0</v>
      </c>
      <c r="C8076" s="52" t="s">
        <v>4017</v>
      </c>
      <c r="D8076" s="52"/>
    </row>
    <row r="8077">
      <c r="A8077" s="44" t="s">
        <v>5078</v>
      </c>
      <c r="B8077" s="45">
        <v>10240.0</v>
      </c>
      <c r="C8077" s="52"/>
      <c r="D8077" s="52"/>
    </row>
    <row r="8078">
      <c r="A8078" s="44" t="s">
        <v>5079</v>
      </c>
      <c r="B8078" s="45">
        <v>2600.0</v>
      </c>
      <c r="C8078" s="52" t="s">
        <v>4017</v>
      </c>
      <c r="D8078" s="52"/>
    </row>
    <row r="8079">
      <c r="A8079" s="44" t="s">
        <v>5080</v>
      </c>
      <c r="B8079" s="45">
        <v>11060.0</v>
      </c>
      <c r="C8079" s="52" t="s">
        <v>5081</v>
      </c>
      <c r="D8079" s="52"/>
    </row>
    <row r="8080">
      <c r="A8080" s="44" t="s">
        <v>5082</v>
      </c>
      <c r="B8080" s="45">
        <v>12560.0</v>
      </c>
      <c r="C8080" s="52" t="s">
        <v>5083</v>
      </c>
      <c r="D8080" s="52"/>
    </row>
    <row r="8081">
      <c r="A8081" s="44" t="s">
        <v>5084</v>
      </c>
      <c r="B8081" s="45">
        <v>9540.0</v>
      </c>
      <c r="C8081" s="52"/>
      <c r="D8081" s="52"/>
    </row>
    <row r="8082">
      <c r="A8082" s="44" t="s">
        <v>5085</v>
      </c>
      <c r="B8082" s="45">
        <v>10180.0</v>
      </c>
      <c r="C8082" s="52"/>
      <c r="D8082" s="52"/>
    </row>
    <row r="8083">
      <c r="A8083" s="44" t="s">
        <v>5086</v>
      </c>
      <c r="B8083" s="45">
        <v>11240.0</v>
      </c>
      <c r="C8083" s="52"/>
      <c r="D8083" s="52"/>
    </row>
    <row r="8084">
      <c r="A8084" s="44" t="s">
        <v>5087</v>
      </c>
      <c r="B8084" s="45">
        <v>10020.0</v>
      </c>
      <c r="C8084" s="52"/>
      <c r="D8084" s="52"/>
    </row>
    <row r="8085">
      <c r="A8085" s="44" t="s">
        <v>5088</v>
      </c>
      <c r="B8085" s="45">
        <v>13500.0</v>
      </c>
      <c r="C8085" s="52"/>
      <c r="D8085" s="52"/>
    </row>
    <row r="8086">
      <c r="A8086" s="44" t="s">
        <v>5089</v>
      </c>
      <c r="B8086" s="45">
        <v>3360.0</v>
      </c>
      <c r="C8086" s="52"/>
      <c r="D8086" s="52"/>
    </row>
    <row r="8087">
      <c r="A8087" s="44" t="s">
        <v>5090</v>
      </c>
      <c r="B8087" s="45">
        <v>18940.0</v>
      </c>
      <c r="C8087" s="52"/>
      <c r="D8087" s="52"/>
    </row>
    <row r="8088">
      <c r="A8088" s="44" t="s">
        <v>5091</v>
      </c>
      <c r="B8088" s="45">
        <v>11520.0</v>
      </c>
      <c r="C8088" s="52"/>
      <c r="D8088" s="52"/>
    </row>
    <row r="8089">
      <c r="A8089" s="44" t="s">
        <v>5092</v>
      </c>
      <c r="B8089" s="45">
        <v>18920.0</v>
      </c>
      <c r="C8089" s="52"/>
      <c r="D8089" s="52"/>
    </row>
    <row r="8090">
      <c r="A8090" s="44" t="s">
        <v>5093</v>
      </c>
      <c r="B8090" s="45">
        <v>10120.0</v>
      </c>
      <c r="C8090" s="52"/>
      <c r="D8090" s="52"/>
    </row>
    <row r="8091">
      <c r="A8091" s="44" t="s">
        <v>5094</v>
      </c>
      <c r="B8091" s="45">
        <v>3240.0</v>
      </c>
      <c r="C8091" s="52"/>
      <c r="D8091" s="52"/>
    </row>
    <row r="8092">
      <c r="A8092" s="44" t="s">
        <v>5095</v>
      </c>
      <c r="B8092" s="45">
        <v>32040.0</v>
      </c>
      <c r="C8092" s="52" t="s">
        <v>4050</v>
      </c>
      <c r="D8092" s="52"/>
    </row>
    <row r="8093">
      <c r="A8093" s="44" t="s">
        <v>5096</v>
      </c>
      <c r="B8093" s="45">
        <v>10200.0</v>
      </c>
      <c r="C8093" s="52"/>
      <c r="D8093" s="52"/>
    </row>
    <row r="8094">
      <c r="A8094" s="44" t="s">
        <v>5097</v>
      </c>
      <c r="B8094" s="45">
        <v>4480.0</v>
      </c>
      <c r="C8094" s="52" t="s">
        <v>4035</v>
      </c>
      <c r="D8094" s="52"/>
    </row>
    <row r="8095">
      <c r="A8095" s="44" t="s">
        <v>5098</v>
      </c>
      <c r="B8095" s="45">
        <v>2720.0</v>
      </c>
      <c r="C8095" s="52" t="s">
        <v>4035</v>
      </c>
      <c r="D8095" s="52"/>
    </row>
    <row r="8096">
      <c r="A8096" s="44" t="s">
        <v>5099</v>
      </c>
      <c r="B8096" s="45">
        <v>11720.0</v>
      </c>
      <c r="C8096" s="52" t="s">
        <v>4149</v>
      </c>
      <c r="D8096" s="52"/>
    </row>
    <row r="8097">
      <c r="A8097" s="44" t="s">
        <v>5100</v>
      </c>
      <c r="B8097" s="45">
        <v>9420.0</v>
      </c>
      <c r="C8097" s="52"/>
      <c r="D8097" s="52"/>
    </row>
    <row r="8098">
      <c r="A8098" s="44" t="s">
        <v>5101</v>
      </c>
      <c r="B8098" s="45">
        <v>10040.0</v>
      </c>
      <c r="C8098" s="52"/>
      <c r="D8098" s="52"/>
    </row>
    <row r="8099">
      <c r="A8099" s="44" t="s">
        <v>5102</v>
      </c>
      <c r="B8099" s="45">
        <v>2760.0</v>
      </c>
      <c r="C8099" s="52" t="s">
        <v>3980</v>
      </c>
      <c r="D8099" s="52"/>
    </row>
    <row r="8100">
      <c r="A8100" s="44" t="s">
        <v>5103</v>
      </c>
      <c r="B8100" s="45">
        <v>13460.0</v>
      </c>
      <c r="C8100" s="52"/>
      <c r="D8100" s="52"/>
    </row>
    <row r="8101">
      <c r="A8101" s="44" t="s">
        <v>5104</v>
      </c>
      <c r="B8101" s="45">
        <v>2320.0</v>
      </c>
      <c r="C8101" s="52" t="s">
        <v>3980</v>
      </c>
      <c r="D8101" s="52"/>
    </row>
    <row r="8102">
      <c r="A8102" s="44" t="s">
        <v>5105</v>
      </c>
      <c r="B8102" s="45">
        <v>13120.0</v>
      </c>
      <c r="C8102" s="52"/>
      <c r="D8102" s="52"/>
    </row>
    <row r="8103">
      <c r="A8103" s="44" t="s">
        <v>5106</v>
      </c>
      <c r="B8103" s="45">
        <v>32500.0</v>
      </c>
      <c r="C8103" s="52" t="s">
        <v>4013</v>
      </c>
      <c r="D8103" s="52"/>
    </row>
    <row r="8104">
      <c r="A8104" s="44" t="s">
        <v>5107</v>
      </c>
      <c r="B8104" s="45">
        <v>3580.0</v>
      </c>
      <c r="C8104" s="52"/>
      <c r="D8104" s="52"/>
    </row>
    <row r="8105">
      <c r="A8105" s="44" t="s">
        <v>5108</v>
      </c>
      <c r="B8105" s="45">
        <v>8680.0</v>
      </c>
      <c r="C8105" s="52"/>
      <c r="D8105" s="52"/>
    </row>
    <row r="8106">
      <c r="A8106" s="44" t="s">
        <v>5109</v>
      </c>
      <c r="B8106" s="45">
        <v>9240.0</v>
      </c>
      <c r="C8106" s="52"/>
      <c r="D8106" s="52"/>
    </row>
    <row r="8107">
      <c r="A8107" s="44" t="s">
        <v>5110</v>
      </c>
      <c r="B8107" s="45">
        <v>12380.0</v>
      </c>
      <c r="C8107" s="52"/>
      <c r="D8107" s="52"/>
    </row>
    <row r="8108">
      <c r="A8108" s="44" t="s">
        <v>5111</v>
      </c>
      <c r="B8108" s="45">
        <v>4260.0</v>
      </c>
      <c r="C8108" s="52"/>
      <c r="D8108" s="52"/>
    </row>
    <row r="8109">
      <c r="A8109" s="44" t="s">
        <v>5112</v>
      </c>
      <c r="B8109" s="45">
        <v>10500.0</v>
      </c>
      <c r="C8109" s="52"/>
      <c r="D8109" s="52"/>
    </row>
    <row r="8110">
      <c r="A8110" s="44" t="s">
        <v>5113</v>
      </c>
      <c r="B8110" s="45">
        <v>2480.0</v>
      </c>
      <c r="C8110" s="52" t="s">
        <v>5114</v>
      </c>
      <c r="D8110" s="52"/>
    </row>
    <row r="8111">
      <c r="A8111" s="44" t="s">
        <v>5115</v>
      </c>
      <c r="B8111" s="45">
        <v>2840.0</v>
      </c>
      <c r="C8111" s="52"/>
      <c r="D8111" s="52"/>
    </row>
    <row r="8112">
      <c r="A8112" s="44" t="s">
        <v>5116</v>
      </c>
      <c r="B8112" s="45">
        <v>2160.0</v>
      </c>
      <c r="C8112" s="52" t="s">
        <v>5114</v>
      </c>
      <c r="D8112" s="52"/>
    </row>
    <row r="8113">
      <c r="A8113" s="44" t="s">
        <v>5117</v>
      </c>
      <c r="B8113" s="45">
        <v>4220.0</v>
      </c>
      <c r="C8113" s="52"/>
      <c r="D8113" s="52"/>
    </row>
    <row r="8114">
      <c r="A8114" s="44" t="s">
        <v>5118</v>
      </c>
      <c r="B8114" s="45">
        <v>5920.0</v>
      </c>
      <c r="C8114" s="52" t="s">
        <v>4062</v>
      </c>
      <c r="D8114" s="52"/>
    </row>
    <row r="8115">
      <c r="A8115" s="44" t="s">
        <v>5119</v>
      </c>
      <c r="B8115" s="45">
        <v>3260.0</v>
      </c>
      <c r="C8115" s="52" t="s">
        <v>744</v>
      </c>
      <c r="D8115" s="52"/>
    </row>
    <row r="8116">
      <c r="A8116" s="44" t="s">
        <v>5120</v>
      </c>
      <c r="B8116" s="45">
        <v>4220.0</v>
      </c>
      <c r="C8116" s="52" t="s">
        <v>4062</v>
      </c>
      <c r="D8116" s="52"/>
    </row>
    <row r="8117">
      <c r="A8117" s="44" t="s">
        <v>5121</v>
      </c>
      <c r="B8117" s="45">
        <v>9280.0</v>
      </c>
      <c r="C8117" s="52"/>
      <c r="D8117" s="52"/>
    </row>
    <row r="8118">
      <c r="A8118" s="44" t="s">
        <v>5122</v>
      </c>
      <c r="B8118" s="45">
        <v>2520.0</v>
      </c>
      <c r="C8118" s="52" t="s">
        <v>744</v>
      </c>
      <c r="D8118" s="52"/>
    </row>
    <row r="8119">
      <c r="A8119" s="44" t="s">
        <v>5123</v>
      </c>
      <c r="B8119" s="45">
        <v>15020.0</v>
      </c>
      <c r="C8119" s="52"/>
      <c r="D8119" s="52"/>
    </row>
    <row r="8120">
      <c r="A8120" s="44" t="s">
        <v>5124</v>
      </c>
      <c r="B8120" s="45">
        <v>9920.0</v>
      </c>
      <c r="C8120" s="52"/>
      <c r="D8120" s="52"/>
    </row>
    <row r="8121">
      <c r="A8121" s="44" t="s">
        <v>5125</v>
      </c>
      <c r="B8121" s="45">
        <v>11080.0</v>
      </c>
      <c r="C8121" s="52" t="s">
        <v>4041</v>
      </c>
      <c r="D8121" s="52"/>
    </row>
    <row r="8122">
      <c r="A8122" s="44" t="s">
        <v>5126</v>
      </c>
      <c r="B8122" s="45">
        <v>2800.0</v>
      </c>
      <c r="C8122" s="52" t="s">
        <v>4017</v>
      </c>
      <c r="D8122" s="52"/>
    </row>
    <row r="8123">
      <c r="A8123" s="44" t="s">
        <v>5127</v>
      </c>
      <c r="B8123" s="45">
        <v>13420.0</v>
      </c>
      <c r="C8123" s="52" t="s">
        <v>5083</v>
      </c>
      <c r="D8123" s="52"/>
    </row>
    <row r="8124">
      <c r="A8124" s="44" t="s">
        <v>5128</v>
      </c>
      <c r="B8124" s="45">
        <v>13580.0</v>
      </c>
      <c r="C8124" s="52"/>
      <c r="D8124" s="52"/>
    </row>
    <row r="8125">
      <c r="A8125" s="44" t="s">
        <v>5129</v>
      </c>
      <c r="B8125" s="45">
        <v>2660.0</v>
      </c>
      <c r="C8125" s="52" t="s">
        <v>4017</v>
      </c>
      <c r="D8125" s="52"/>
    </row>
    <row r="8126">
      <c r="A8126" s="44" t="s">
        <v>5130</v>
      </c>
      <c r="B8126" s="45">
        <v>18640.0</v>
      </c>
      <c r="C8126" s="52" t="s">
        <v>4921</v>
      </c>
      <c r="D8126" s="52"/>
    </row>
    <row r="8127">
      <c r="A8127" s="44" t="s">
        <v>5131</v>
      </c>
      <c r="B8127" s="45">
        <v>9600.0</v>
      </c>
      <c r="C8127" s="52"/>
      <c r="D8127" s="52"/>
    </row>
    <row r="8128">
      <c r="A8128" s="44" t="s">
        <v>5132</v>
      </c>
      <c r="B8128" s="45">
        <v>2440.0</v>
      </c>
      <c r="C8128" s="52"/>
      <c r="D8128" s="52"/>
    </row>
    <row r="8129">
      <c r="A8129" s="44" t="s">
        <v>5133</v>
      </c>
      <c r="B8129" s="45">
        <v>9240.0</v>
      </c>
      <c r="C8129" s="52"/>
      <c r="D8129" s="52"/>
    </row>
    <row r="8130">
      <c r="A8130" s="44" t="s">
        <v>5134</v>
      </c>
      <c r="B8130" s="45">
        <v>9240.0</v>
      </c>
      <c r="C8130" s="52"/>
      <c r="D8130" s="52"/>
    </row>
    <row r="8131">
      <c r="A8131" s="44" t="s">
        <v>5135</v>
      </c>
      <c r="B8131" s="45">
        <v>3700.0</v>
      </c>
      <c r="C8131" s="52" t="s">
        <v>5136</v>
      </c>
      <c r="D8131" s="52"/>
    </row>
    <row r="8132">
      <c r="A8132" s="44" t="s">
        <v>5137</v>
      </c>
      <c r="B8132" s="45">
        <v>2420.0</v>
      </c>
      <c r="C8132" s="52"/>
      <c r="D8132" s="52"/>
    </row>
    <row r="8133">
      <c r="A8133" s="44" t="s">
        <v>5138</v>
      </c>
      <c r="B8133" s="45">
        <v>32240.0</v>
      </c>
      <c r="C8133" s="52" t="s">
        <v>4050</v>
      </c>
      <c r="D8133" s="52"/>
    </row>
    <row r="8134">
      <c r="A8134" s="44" t="s">
        <v>5139</v>
      </c>
      <c r="B8134" s="45">
        <v>11280.0</v>
      </c>
      <c r="C8134" s="52" t="s">
        <v>5140</v>
      </c>
      <c r="D8134" s="52"/>
    </row>
    <row r="8135">
      <c r="A8135" s="44" t="s">
        <v>5141</v>
      </c>
      <c r="B8135" s="45">
        <v>13380.0</v>
      </c>
      <c r="C8135" s="52"/>
      <c r="D8135" s="52"/>
    </row>
    <row r="8136">
      <c r="A8136" s="44" t="s">
        <v>5142</v>
      </c>
      <c r="B8136" s="45">
        <v>8760.0</v>
      </c>
      <c r="C8136" s="52"/>
      <c r="D8136" s="52"/>
    </row>
    <row r="8137">
      <c r="A8137" s="44" t="s">
        <v>5143</v>
      </c>
      <c r="B8137" s="45">
        <v>10600.0</v>
      </c>
      <c r="C8137" s="52"/>
      <c r="D8137" s="52"/>
    </row>
    <row r="8138">
      <c r="A8138" s="44" t="s">
        <v>5144</v>
      </c>
      <c r="B8138" s="45">
        <v>14620.0</v>
      </c>
      <c r="C8138" s="52" t="s">
        <v>5145</v>
      </c>
      <c r="D8138" s="52"/>
    </row>
    <row r="8139">
      <c r="A8139" s="44" t="s">
        <v>5146</v>
      </c>
      <c r="B8139" s="45">
        <v>12440.0</v>
      </c>
      <c r="C8139" s="52"/>
      <c r="D8139" s="52"/>
    </row>
    <row r="8140">
      <c r="A8140" s="44" t="s">
        <v>5147</v>
      </c>
      <c r="B8140" s="45">
        <v>9840.0</v>
      </c>
      <c r="C8140" s="52"/>
      <c r="D8140" s="52"/>
    </row>
    <row r="8141">
      <c r="A8141" s="44" t="s">
        <v>5148</v>
      </c>
      <c r="B8141" s="45">
        <v>10620.0</v>
      </c>
      <c r="C8141" s="52"/>
      <c r="D8141" s="52"/>
    </row>
    <row r="8142">
      <c r="A8142" s="44" t="s">
        <v>5149</v>
      </c>
      <c r="B8142" s="45">
        <v>2760.0</v>
      </c>
      <c r="C8142" s="52"/>
      <c r="D8142" s="52"/>
    </row>
    <row r="8143">
      <c r="A8143" s="44" t="s">
        <v>5150</v>
      </c>
      <c r="B8143" s="45">
        <v>9100.0</v>
      </c>
      <c r="C8143" s="52"/>
      <c r="D8143" s="52"/>
    </row>
    <row r="8144">
      <c r="A8144" s="44" t="s">
        <v>5151</v>
      </c>
      <c r="B8144" s="45">
        <v>11020.0</v>
      </c>
      <c r="C8144" s="52"/>
      <c r="D8144" s="52"/>
    </row>
    <row r="8145">
      <c r="A8145" s="44" t="s">
        <v>5152</v>
      </c>
      <c r="B8145" s="45">
        <v>4180.0</v>
      </c>
      <c r="C8145" s="52"/>
      <c r="D8145" s="52"/>
    </row>
    <row r="8146">
      <c r="A8146" s="44" t="s">
        <v>5153</v>
      </c>
      <c r="B8146" s="45">
        <v>10700.0</v>
      </c>
      <c r="C8146" s="52"/>
      <c r="D8146" s="52"/>
    </row>
    <row r="8147">
      <c r="A8147" s="44" t="s">
        <v>5154</v>
      </c>
      <c r="B8147" s="45">
        <v>3540.0</v>
      </c>
      <c r="C8147" s="52" t="s">
        <v>4017</v>
      </c>
      <c r="D8147" s="52"/>
    </row>
    <row r="8148">
      <c r="A8148" s="44" t="s">
        <v>5155</v>
      </c>
      <c r="B8148" s="45">
        <v>11040.0</v>
      </c>
      <c r="C8148" s="52"/>
      <c r="D8148" s="52"/>
    </row>
    <row r="8149">
      <c r="A8149" s="44" t="s">
        <v>5156</v>
      </c>
      <c r="B8149" s="45">
        <v>2660.0</v>
      </c>
      <c r="C8149" s="52" t="s">
        <v>4017</v>
      </c>
      <c r="D8149" s="52"/>
    </row>
    <row r="8150">
      <c r="A8150" s="44" t="s">
        <v>5157</v>
      </c>
      <c r="B8150" s="45">
        <v>13520.0</v>
      </c>
      <c r="C8150" s="52"/>
      <c r="D8150" s="52"/>
    </row>
    <row r="8151">
      <c r="A8151" s="44" t="s">
        <v>5158</v>
      </c>
      <c r="B8151" s="45">
        <v>4220.0</v>
      </c>
      <c r="C8151" s="52" t="s">
        <v>5159</v>
      </c>
      <c r="D8151" s="52"/>
    </row>
    <row r="8152">
      <c r="A8152" s="44" t="s">
        <v>5160</v>
      </c>
      <c r="B8152" s="45">
        <v>9980.0</v>
      </c>
      <c r="C8152" s="52"/>
      <c r="D8152" s="52"/>
    </row>
    <row r="8153">
      <c r="A8153" s="44" t="s">
        <v>5161</v>
      </c>
      <c r="B8153" s="45">
        <v>11300.0</v>
      </c>
      <c r="C8153" s="52"/>
      <c r="D8153" s="52"/>
    </row>
    <row r="8154">
      <c r="A8154" s="44" t="s">
        <v>5162</v>
      </c>
      <c r="B8154" s="45">
        <v>2540.0</v>
      </c>
      <c r="C8154" s="52" t="s">
        <v>4614</v>
      </c>
      <c r="D8154" s="52"/>
    </row>
    <row r="8155">
      <c r="A8155" s="44" t="s">
        <v>5163</v>
      </c>
      <c r="B8155" s="45">
        <v>3400.0</v>
      </c>
      <c r="C8155" s="52" t="s">
        <v>5159</v>
      </c>
      <c r="D8155" s="52"/>
    </row>
    <row r="8156">
      <c r="A8156" s="44" t="s">
        <v>5164</v>
      </c>
      <c r="B8156" s="45">
        <v>31900.0</v>
      </c>
      <c r="C8156" s="52"/>
      <c r="D8156" s="52"/>
    </row>
    <row r="8157">
      <c r="A8157" s="44" t="s">
        <v>5165</v>
      </c>
      <c r="B8157" s="45">
        <v>2220.0</v>
      </c>
      <c r="C8157" s="52" t="s">
        <v>4614</v>
      </c>
      <c r="D8157" s="52"/>
    </row>
    <row r="8158">
      <c r="A8158" s="44" t="s">
        <v>5166</v>
      </c>
      <c r="B8158" s="45">
        <v>2820.0</v>
      </c>
      <c r="C8158" s="52"/>
      <c r="D8158" s="52"/>
    </row>
    <row r="8159">
      <c r="A8159" s="44" t="s">
        <v>5167</v>
      </c>
      <c r="B8159" s="45">
        <v>11360.0</v>
      </c>
      <c r="C8159" s="52"/>
      <c r="D8159" s="52"/>
    </row>
    <row r="8160">
      <c r="A8160" s="44" t="s">
        <v>5168</v>
      </c>
      <c r="B8160" s="45">
        <v>14020.0</v>
      </c>
      <c r="C8160" s="52"/>
      <c r="D8160" s="52"/>
    </row>
    <row r="8161">
      <c r="A8161" s="44" t="s">
        <v>5169</v>
      </c>
      <c r="B8161" s="45">
        <v>2800.0</v>
      </c>
      <c r="C8161" s="52" t="s">
        <v>3996</v>
      </c>
      <c r="D8161" s="52"/>
    </row>
    <row r="8162">
      <c r="A8162" s="44" t="s">
        <v>5170</v>
      </c>
      <c r="B8162" s="45">
        <v>2240.0</v>
      </c>
      <c r="C8162" s="52" t="s">
        <v>3996</v>
      </c>
      <c r="D8162" s="52"/>
    </row>
    <row r="8163">
      <c r="A8163" s="44" t="s">
        <v>5171</v>
      </c>
      <c r="B8163" s="45">
        <v>4100.0</v>
      </c>
      <c r="C8163" s="52" t="s">
        <v>5172</v>
      </c>
      <c r="D8163" s="52"/>
    </row>
    <row r="8164">
      <c r="A8164" s="44" t="s">
        <v>5173</v>
      </c>
      <c r="B8164" s="45">
        <v>2380.0</v>
      </c>
      <c r="C8164" s="52"/>
      <c r="D8164" s="52"/>
    </row>
    <row r="8165">
      <c r="A8165" s="44" t="s">
        <v>5174</v>
      </c>
      <c r="B8165" s="45">
        <v>31640.0</v>
      </c>
      <c r="C8165" s="52"/>
      <c r="D8165" s="52"/>
    </row>
    <row r="8166">
      <c r="A8166" s="44" t="s">
        <v>5175</v>
      </c>
      <c r="B8166" s="45">
        <v>15760.0</v>
      </c>
      <c r="C8166" s="52" t="s">
        <v>5013</v>
      </c>
      <c r="D8166" s="52"/>
    </row>
    <row r="8167">
      <c r="A8167" s="44" t="s">
        <v>5176</v>
      </c>
      <c r="B8167" s="45">
        <v>9840.0</v>
      </c>
      <c r="C8167" s="52"/>
      <c r="D8167" s="52"/>
    </row>
    <row r="8168">
      <c r="A8168" s="44" t="s">
        <v>5177</v>
      </c>
      <c r="B8168" s="45">
        <v>21360.0</v>
      </c>
      <c r="C8168" s="52"/>
      <c r="D8168" s="52"/>
    </row>
    <row r="8169">
      <c r="A8169" s="44" t="s">
        <v>5178</v>
      </c>
      <c r="B8169" s="45">
        <v>21360.0</v>
      </c>
      <c r="C8169" s="52"/>
      <c r="D8169" s="52"/>
    </row>
    <row r="8170">
      <c r="A8170" s="44" t="s">
        <v>5179</v>
      </c>
      <c r="B8170" s="45">
        <v>9280.0</v>
      </c>
      <c r="C8170" s="52"/>
      <c r="D8170" s="52"/>
    </row>
    <row r="8171">
      <c r="A8171" s="44" t="s">
        <v>5180</v>
      </c>
      <c r="B8171" s="45">
        <v>22420.0</v>
      </c>
      <c r="C8171" s="52"/>
      <c r="D8171" s="52"/>
    </row>
    <row r="8172">
      <c r="A8172" s="44" t="s">
        <v>5181</v>
      </c>
      <c r="B8172" s="45">
        <v>12540.0</v>
      </c>
      <c r="C8172" s="52"/>
      <c r="D8172" s="52"/>
    </row>
    <row r="8173">
      <c r="A8173" s="44" t="s">
        <v>5182</v>
      </c>
      <c r="B8173" s="45">
        <v>10520.0</v>
      </c>
      <c r="C8173" s="52"/>
      <c r="D8173" s="52"/>
    </row>
    <row r="8174">
      <c r="A8174" s="44" t="s">
        <v>5183</v>
      </c>
      <c r="B8174" s="45">
        <v>18860.0</v>
      </c>
      <c r="C8174" s="52"/>
      <c r="D8174" s="52"/>
    </row>
    <row r="8175">
      <c r="A8175" s="44" t="s">
        <v>5184</v>
      </c>
      <c r="B8175" s="45">
        <v>13380.0</v>
      </c>
      <c r="C8175" s="52"/>
      <c r="D8175" s="52"/>
    </row>
    <row r="8176">
      <c r="A8176" s="44" t="s">
        <v>5185</v>
      </c>
      <c r="B8176" s="45">
        <v>9400.0</v>
      </c>
      <c r="C8176" s="52"/>
      <c r="D8176" s="52"/>
    </row>
    <row r="8177">
      <c r="A8177" s="44" t="s">
        <v>5186</v>
      </c>
      <c r="B8177" s="45">
        <v>3340.0</v>
      </c>
      <c r="C8177" s="52" t="s">
        <v>4129</v>
      </c>
      <c r="D8177" s="52"/>
    </row>
    <row r="8178">
      <c r="A8178" s="44" t="s">
        <v>5187</v>
      </c>
      <c r="B8178" s="45">
        <v>3600.0</v>
      </c>
      <c r="C8178" s="52" t="s">
        <v>5136</v>
      </c>
      <c r="D8178" s="52"/>
    </row>
    <row r="8179">
      <c r="A8179" s="44" t="s">
        <v>5188</v>
      </c>
      <c r="B8179" s="45">
        <v>31980.0</v>
      </c>
      <c r="C8179" s="52" t="s">
        <v>4063</v>
      </c>
      <c r="D8179" s="52"/>
    </row>
    <row r="8180">
      <c r="A8180" s="44" t="s">
        <v>5189</v>
      </c>
      <c r="B8180" s="45">
        <v>2560.0</v>
      </c>
      <c r="C8180" s="52" t="s">
        <v>4129</v>
      </c>
      <c r="D8180" s="52"/>
    </row>
    <row r="8181">
      <c r="A8181" s="44" t="s">
        <v>5190</v>
      </c>
      <c r="B8181" s="45">
        <v>2780.0</v>
      </c>
      <c r="C8181" s="52" t="s">
        <v>5136</v>
      </c>
      <c r="D8181" s="52"/>
    </row>
    <row r="8182">
      <c r="A8182" s="44" t="s">
        <v>5191</v>
      </c>
      <c r="B8182" s="45">
        <v>2800.0</v>
      </c>
      <c r="C8182" s="52"/>
      <c r="D8182" s="52"/>
    </row>
    <row r="8183">
      <c r="A8183" s="44" t="s">
        <v>5192</v>
      </c>
      <c r="B8183" s="45">
        <v>16720.0</v>
      </c>
      <c r="C8183" s="52" t="s">
        <v>5193</v>
      </c>
      <c r="D8183" s="52"/>
    </row>
    <row r="8184">
      <c r="A8184" s="44" t="s">
        <v>5194</v>
      </c>
      <c r="B8184" s="45">
        <v>17660.0</v>
      </c>
      <c r="C8184" s="52"/>
      <c r="D8184" s="52"/>
    </row>
    <row r="8185">
      <c r="A8185" s="44" t="s">
        <v>5195</v>
      </c>
      <c r="B8185" s="45">
        <v>16760.0</v>
      </c>
      <c r="C8185" s="52" t="s">
        <v>5196</v>
      </c>
      <c r="D8185" s="52"/>
    </row>
    <row r="8186">
      <c r="A8186" s="44" t="s">
        <v>5197</v>
      </c>
      <c r="B8186" s="45">
        <v>13540.0</v>
      </c>
      <c r="C8186" s="52" t="s">
        <v>5083</v>
      </c>
      <c r="D8186" s="52"/>
    </row>
    <row r="8187">
      <c r="A8187" s="44" t="s">
        <v>5198</v>
      </c>
      <c r="B8187" s="45">
        <v>13840.0</v>
      </c>
      <c r="C8187" s="52"/>
      <c r="D8187" s="52"/>
    </row>
    <row r="8188">
      <c r="A8188" s="44" t="s">
        <v>5199</v>
      </c>
      <c r="B8188" s="45">
        <v>10400.0</v>
      </c>
      <c r="C8188" s="52"/>
      <c r="D8188" s="52"/>
    </row>
    <row r="8189">
      <c r="A8189" s="44" t="s">
        <v>5200</v>
      </c>
      <c r="B8189" s="45">
        <v>32020.0</v>
      </c>
      <c r="C8189" s="52"/>
      <c r="D8189" s="52"/>
    </row>
    <row r="8190">
      <c r="A8190" s="44" t="s">
        <v>5201</v>
      </c>
      <c r="B8190" s="45">
        <v>9880.0</v>
      </c>
      <c r="C8190" s="52"/>
      <c r="D8190" s="52"/>
    </row>
    <row r="8191">
      <c r="A8191" s="44" t="s">
        <v>5202</v>
      </c>
      <c r="B8191" s="45">
        <v>21540.0</v>
      </c>
      <c r="C8191" s="52"/>
      <c r="D8191" s="52"/>
    </row>
    <row r="8192">
      <c r="A8192" s="44" t="s">
        <v>5203</v>
      </c>
      <c r="B8192" s="52">
        <v>3620.0</v>
      </c>
      <c r="C8192" s="52" t="s">
        <v>3980</v>
      </c>
      <c r="D8192" s="52"/>
    </row>
    <row r="8193">
      <c r="A8193" s="44" t="s">
        <v>5204</v>
      </c>
      <c r="B8193" s="45">
        <v>12660.0</v>
      </c>
      <c r="C8193" s="52" t="s">
        <v>5205</v>
      </c>
      <c r="D8193" s="52"/>
    </row>
    <row r="8194">
      <c r="A8194" s="47"/>
      <c r="B8194" s="45"/>
      <c r="C8194" s="52"/>
      <c r="D8194" s="52"/>
    </row>
    <row r="8195">
      <c r="A8195" s="45" t="s">
        <v>5206</v>
      </c>
      <c r="B8195" s="45">
        <v>16100.0</v>
      </c>
      <c r="C8195" s="52" t="s">
        <v>5207</v>
      </c>
      <c r="D8195" s="52"/>
    </row>
    <row r="8196">
      <c r="A8196" s="51">
        <v>45834.3125</v>
      </c>
      <c r="B8196" s="45">
        <v>31860.0</v>
      </c>
      <c r="C8196" s="52" t="s">
        <v>5208</v>
      </c>
      <c r="D8196" s="52"/>
    </row>
    <row r="8197">
      <c r="A8197" s="51">
        <v>45834.32430555556</v>
      </c>
      <c r="B8197" s="45">
        <v>32340.0</v>
      </c>
      <c r="C8197" s="52" t="s">
        <v>5209</v>
      </c>
      <c r="D8197" s="52"/>
    </row>
    <row r="8198">
      <c r="A8198" s="51">
        <v>45834.34166666667</v>
      </c>
      <c r="B8198" s="45">
        <v>31440.0</v>
      </c>
      <c r="C8198" s="52" t="s">
        <v>5210</v>
      </c>
      <c r="D8198" s="52"/>
    </row>
    <row r="8199">
      <c r="A8199" s="51">
        <v>45834.35486111111</v>
      </c>
      <c r="B8199" s="45">
        <v>31720.0</v>
      </c>
      <c r="C8199" s="52" t="s">
        <v>5211</v>
      </c>
      <c r="D8199" s="52"/>
    </row>
    <row r="8200">
      <c r="A8200" s="51">
        <v>45834.35763888889</v>
      </c>
      <c r="B8200" s="45">
        <v>31840.0</v>
      </c>
      <c r="C8200" s="52" t="s">
        <v>5208</v>
      </c>
      <c r="D8200" s="52"/>
    </row>
    <row r="8201">
      <c r="A8201" s="51">
        <v>45834.37847222222</v>
      </c>
      <c r="B8201" s="45">
        <v>32780.0</v>
      </c>
      <c r="C8201" s="52" t="s">
        <v>5209</v>
      </c>
      <c r="D8201" s="52"/>
    </row>
    <row r="8202">
      <c r="A8202" s="51">
        <v>45834.40277777778</v>
      </c>
      <c r="B8202" s="45">
        <v>32060.0</v>
      </c>
      <c r="C8202" s="52" t="s">
        <v>5210</v>
      </c>
      <c r="D8202" s="52"/>
    </row>
    <row r="8203">
      <c r="A8203" s="51">
        <v>45834.40972222222</v>
      </c>
      <c r="B8203" s="45">
        <v>31820.0</v>
      </c>
      <c r="C8203" s="52" t="s">
        <v>5212</v>
      </c>
      <c r="D8203" s="52"/>
    </row>
    <row r="8204">
      <c r="A8204" s="51">
        <v>45834.41458333333</v>
      </c>
      <c r="B8204" s="45">
        <v>31900.0</v>
      </c>
      <c r="C8204" s="52" t="s">
        <v>5211</v>
      </c>
      <c r="D8204" s="52"/>
    </row>
    <row r="8205">
      <c r="A8205" s="51">
        <v>45834.42083333333</v>
      </c>
      <c r="B8205" s="45">
        <v>32040.0</v>
      </c>
      <c r="C8205" s="52" t="s">
        <v>5213</v>
      </c>
      <c r="D8205" s="52"/>
    </row>
    <row r="8206">
      <c r="A8206" s="51">
        <v>45834.42083333333</v>
      </c>
      <c r="B8206" s="45">
        <v>31940.0</v>
      </c>
      <c r="C8206" s="52" t="s">
        <v>5214</v>
      </c>
      <c r="D8206" s="52"/>
    </row>
    <row r="8207">
      <c r="A8207" s="51">
        <v>45834.42152777778</v>
      </c>
      <c r="B8207" s="45">
        <v>31820.0</v>
      </c>
      <c r="C8207" s="52" t="s">
        <v>5215</v>
      </c>
      <c r="D8207" s="52"/>
    </row>
    <row r="8208">
      <c r="A8208" s="51">
        <v>45834.43541666667</v>
      </c>
      <c r="B8208" s="45">
        <v>31780.0</v>
      </c>
      <c r="C8208" s="52" t="s">
        <v>5208</v>
      </c>
      <c r="D8208" s="52"/>
    </row>
    <row r="8209">
      <c r="A8209" s="51">
        <v>45834.45</v>
      </c>
      <c r="B8209" s="45">
        <v>32020.0</v>
      </c>
      <c r="C8209" s="52" t="s">
        <v>5209</v>
      </c>
      <c r="D8209" s="52"/>
    </row>
    <row r="8210">
      <c r="A8210" s="51">
        <v>45834.45</v>
      </c>
      <c r="B8210" s="45">
        <v>31600.0</v>
      </c>
      <c r="C8210" s="52" t="s">
        <v>5210</v>
      </c>
      <c r="D8210" s="52"/>
    </row>
    <row r="8211">
      <c r="A8211" s="51">
        <v>45834.50277777778</v>
      </c>
      <c r="B8211" s="45">
        <v>32220.0</v>
      </c>
      <c r="C8211" s="52" t="s">
        <v>5215</v>
      </c>
      <c r="D8211" s="52"/>
    </row>
    <row r="8212">
      <c r="A8212" s="51">
        <v>45834.50625</v>
      </c>
      <c r="B8212" s="45">
        <v>32460.0</v>
      </c>
      <c r="C8212" s="52" t="s">
        <v>5208</v>
      </c>
      <c r="D8212" s="52"/>
    </row>
    <row r="8213">
      <c r="A8213" s="51">
        <v>45834.51527777778</v>
      </c>
      <c r="B8213" s="45">
        <v>31240.0</v>
      </c>
      <c r="C8213" s="52" t="s">
        <v>5214</v>
      </c>
      <c r="D8213" s="52"/>
    </row>
    <row r="8214">
      <c r="A8214" s="51">
        <v>45834.524305555555</v>
      </c>
      <c r="B8214" s="45">
        <v>31780.0</v>
      </c>
      <c r="C8214" s="52" t="s">
        <v>5209</v>
      </c>
      <c r="D8214" s="52"/>
    </row>
    <row r="8215">
      <c r="A8215" s="54">
        <v>45834.55902777778</v>
      </c>
      <c r="B8215" s="45">
        <v>31840.0</v>
      </c>
      <c r="C8215" s="52" t="s">
        <v>5216</v>
      </c>
      <c r="D8215" s="52"/>
    </row>
    <row r="8216">
      <c r="A8216" s="54">
        <v>45834.56527777778</v>
      </c>
      <c r="B8216" s="45">
        <v>31540.0</v>
      </c>
      <c r="C8216" s="52" t="s">
        <v>5210</v>
      </c>
      <c r="D8216" s="52"/>
    </row>
    <row r="8217">
      <c r="A8217" s="54">
        <v>45834.584027777775</v>
      </c>
      <c r="B8217" s="45">
        <v>32040.0</v>
      </c>
      <c r="C8217" s="52" t="s">
        <v>5215</v>
      </c>
      <c r="D8217" s="52"/>
    </row>
    <row r="8218">
      <c r="A8218" s="54">
        <v>45834.58888888889</v>
      </c>
      <c r="B8218" s="45">
        <v>31480.0</v>
      </c>
      <c r="C8218" s="52"/>
      <c r="D8218" s="52"/>
    </row>
    <row r="8219">
      <c r="A8219" s="54">
        <v>45834.59375</v>
      </c>
      <c r="B8219" s="45">
        <v>32940.0</v>
      </c>
      <c r="C8219" s="52" t="s">
        <v>5209</v>
      </c>
      <c r="D8219" s="52"/>
    </row>
    <row r="8220">
      <c r="A8220" s="54">
        <v>45834.606944444444</v>
      </c>
      <c r="B8220" s="45">
        <v>31840.0</v>
      </c>
      <c r="C8220" s="52" t="s">
        <v>5210</v>
      </c>
      <c r="D8220" s="52"/>
    </row>
    <row r="8221">
      <c r="A8221" s="54">
        <v>45834.62291666667</v>
      </c>
      <c r="B8221" s="45">
        <v>32140.0</v>
      </c>
      <c r="C8221" s="52" t="s">
        <v>5217</v>
      </c>
      <c r="D8221" s="52"/>
    </row>
    <row r="8222">
      <c r="A8222" s="54">
        <v>45834.62708333333</v>
      </c>
      <c r="B8222" s="45">
        <v>31520.0</v>
      </c>
      <c r="C8222" s="52" t="s">
        <v>5215</v>
      </c>
      <c r="D8222" s="52"/>
    </row>
    <row r="8223">
      <c r="A8223" s="54">
        <v>45834.63125</v>
      </c>
      <c r="B8223" s="45">
        <v>31880.0</v>
      </c>
      <c r="C8223" s="52" t="s">
        <v>5208</v>
      </c>
      <c r="D8223" s="52"/>
    </row>
    <row r="8224">
      <c r="A8224" s="54">
        <v>45834.63125</v>
      </c>
      <c r="B8224" s="45"/>
      <c r="C8224" s="52" t="s">
        <v>5209</v>
      </c>
      <c r="D8224" s="52"/>
    </row>
    <row r="8225">
      <c r="A8225" s="54">
        <v>45834.645833333336</v>
      </c>
      <c r="B8225" s="45">
        <v>31600.0</v>
      </c>
      <c r="C8225" s="52" t="s">
        <v>5210</v>
      </c>
      <c r="D8225" s="52"/>
    </row>
    <row r="8226">
      <c r="A8226" s="54">
        <v>45834.64861111111</v>
      </c>
      <c r="B8226" s="45">
        <v>32380.0</v>
      </c>
      <c r="C8226" s="52" t="s">
        <v>5216</v>
      </c>
      <c r="D8226" s="52"/>
    </row>
    <row r="8227">
      <c r="A8227" s="54">
        <v>45834.652083333334</v>
      </c>
      <c r="B8227" s="45">
        <v>31320.0</v>
      </c>
      <c r="C8227" s="52" t="s">
        <v>5212</v>
      </c>
      <c r="D8227" s="52"/>
    </row>
    <row r="8228">
      <c r="A8228" s="54">
        <v>45834.65694444445</v>
      </c>
      <c r="B8228" s="45">
        <v>32120.0</v>
      </c>
      <c r="C8228" s="52" t="s">
        <v>5214</v>
      </c>
      <c r="D8228" s="52"/>
    </row>
    <row r="8229">
      <c r="A8229" s="54">
        <v>45834.66527777778</v>
      </c>
      <c r="B8229" s="45">
        <v>30440.0</v>
      </c>
      <c r="C8229" s="52" t="s">
        <v>5218</v>
      </c>
      <c r="D8229" s="52"/>
    </row>
    <row r="8230">
      <c r="A8230" s="54">
        <v>45834.65694444445</v>
      </c>
      <c r="B8230" s="45">
        <v>31720.0</v>
      </c>
      <c r="C8230" s="52" t="s">
        <v>5219</v>
      </c>
      <c r="D8230" s="52"/>
    </row>
    <row r="8231">
      <c r="A8231" s="54">
        <v>45834.65694444445</v>
      </c>
      <c r="B8231" s="45">
        <v>31860.0</v>
      </c>
      <c r="C8231" s="52" t="s">
        <v>5215</v>
      </c>
      <c r="D8231" s="52"/>
    </row>
    <row r="8232">
      <c r="A8232" s="54">
        <v>45834.67222222222</v>
      </c>
      <c r="B8232" s="45">
        <v>30700.0</v>
      </c>
      <c r="C8232" s="52" t="s">
        <v>5220</v>
      </c>
      <c r="D8232" s="52"/>
    </row>
    <row r="8233">
      <c r="A8233" s="54">
        <v>45834.68125</v>
      </c>
      <c r="B8233" s="45">
        <v>31880.0</v>
      </c>
      <c r="C8233" s="52" t="s">
        <v>5221</v>
      </c>
      <c r="D8233" s="52"/>
    </row>
    <row r="8234">
      <c r="A8234" s="54">
        <v>45834.683333333334</v>
      </c>
      <c r="B8234" s="45">
        <v>32400.0</v>
      </c>
      <c r="C8234" s="52" t="s">
        <v>5208</v>
      </c>
      <c r="D8234" s="52"/>
    </row>
    <row r="8235">
      <c r="A8235" s="54">
        <v>45834.68680555555</v>
      </c>
      <c r="B8235" s="45">
        <v>31160.0</v>
      </c>
      <c r="C8235" s="52" t="s">
        <v>5222</v>
      </c>
      <c r="D8235" s="52"/>
    </row>
    <row r="8236">
      <c r="A8236" s="54">
        <v>45834.683333333334</v>
      </c>
      <c r="B8236" s="45">
        <v>31200.0</v>
      </c>
      <c r="C8236" s="52" t="s">
        <v>5223</v>
      </c>
      <c r="D8236" s="52"/>
    </row>
    <row r="8237">
      <c r="A8237" s="54">
        <v>45834.683333333334</v>
      </c>
      <c r="B8237" s="45">
        <v>31200.0</v>
      </c>
      <c r="C8237" s="52" t="s">
        <v>5224</v>
      </c>
      <c r="D8237" s="52"/>
    </row>
    <row r="8238">
      <c r="A8238" s="54">
        <v>45834.683333333334</v>
      </c>
      <c r="B8238" s="45">
        <v>31600.0</v>
      </c>
      <c r="C8238" s="52" t="s">
        <v>5225</v>
      </c>
      <c r="D8238" s="52"/>
    </row>
    <row r="8239">
      <c r="A8239" s="54"/>
      <c r="B8239" s="45"/>
      <c r="C8239" s="52" t="s">
        <v>5226</v>
      </c>
      <c r="D8239" s="52"/>
    </row>
    <row r="8240">
      <c r="A8240" s="54">
        <v>44009.29513888889</v>
      </c>
      <c r="B8240" s="45">
        <v>32020.0</v>
      </c>
      <c r="C8240" s="52" t="s">
        <v>5227</v>
      </c>
      <c r="D8240" s="52"/>
    </row>
    <row r="8241">
      <c r="A8241" s="54">
        <v>44009.29513888889</v>
      </c>
      <c r="B8241" s="45">
        <v>32240.0</v>
      </c>
      <c r="C8241" s="52" t="s">
        <v>5209</v>
      </c>
      <c r="D8241" s="52"/>
    </row>
    <row r="8242">
      <c r="A8242" s="54">
        <v>44009.39722222222</v>
      </c>
      <c r="B8242" s="45">
        <v>31600.0</v>
      </c>
      <c r="C8242" s="52" t="s">
        <v>5227</v>
      </c>
      <c r="D8242" s="52"/>
    </row>
    <row r="8243">
      <c r="A8243" s="54">
        <v>44009.563888888886</v>
      </c>
      <c r="B8243" s="45">
        <v>31100.0</v>
      </c>
      <c r="C8243" s="52" t="s">
        <v>5228</v>
      </c>
      <c r="D8243" s="52"/>
    </row>
    <row r="8244">
      <c r="A8244" s="54">
        <v>44009.48055555556</v>
      </c>
      <c r="B8244" s="45">
        <v>11860.0</v>
      </c>
      <c r="C8244" s="52" t="s">
        <v>5229</v>
      </c>
      <c r="D8244" s="52"/>
    </row>
    <row r="8245">
      <c r="A8245" s="54">
        <v>44009.563888888886</v>
      </c>
      <c r="B8245" s="45">
        <v>31860.0</v>
      </c>
      <c r="C8245" s="52" t="s">
        <v>5230</v>
      </c>
      <c r="D8245" s="52"/>
    </row>
    <row r="8246">
      <c r="A8246" s="54">
        <v>44009.59583333333</v>
      </c>
      <c r="B8246" s="45">
        <v>32560.0</v>
      </c>
      <c r="C8246" s="52" t="s">
        <v>5231</v>
      </c>
      <c r="D8246" s="52"/>
    </row>
    <row r="8247">
      <c r="A8247" s="54">
        <v>44009.60138888889</v>
      </c>
      <c r="B8247" s="45">
        <v>33120.0</v>
      </c>
      <c r="C8247" s="52" t="s">
        <v>5227</v>
      </c>
      <c r="D8247" s="52"/>
    </row>
    <row r="8248">
      <c r="A8248" s="54">
        <v>44009.60555555556</v>
      </c>
      <c r="B8248" s="45">
        <v>31140.0</v>
      </c>
      <c r="C8248" s="52" t="s">
        <v>5214</v>
      </c>
      <c r="D8248" s="52"/>
    </row>
    <row r="8249">
      <c r="A8249" s="54">
        <v>44009.61111111111</v>
      </c>
      <c r="B8249" s="45">
        <v>31940.0</v>
      </c>
      <c r="C8249" s="52" t="s">
        <v>5232</v>
      </c>
      <c r="D8249" s="52"/>
    </row>
    <row r="8250">
      <c r="A8250" s="54">
        <v>44009.60138888889</v>
      </c>
      <c r="B8250" s="45">
        <v>11720.0</v>
      </c>
      <c r="C8250" s="52" t="s">
        <v>5233</v>
      </c>
      <c r="D8250" s="52"/>
    </row>
    <row r="8251">
      <c r="A8251" s="54">
        <v>44009.62430555555</v>
      </c>
      <c r="B8251" s="45">
        <v>32440.0</v>
      </c>
      <c r="C8251" s="52" t="s">
        <v>5234</v>
      </c>
      <c r="D8251" s="52"/>
    </row>
    <row r="8252">
      <c r="A8252" s="54">
        <v>44009.62986111111</v>
      </c>
      <c r="B8252" s="45">
        <v>32360.0</v>
      </c>
      <c r="C8252" s="52" t="s">
        <v>5235</v>
      </c>
      <c r="D8252" s="52"/>
    </row>
    <row r="8253">
      <c r="A8253" s="54">
        <v>44009.629166666666</v>
      </c>
      <c r="B8253" s="45"/>
      <c r="C8253" s="52" t="s">
        <v>5225</v>
      </c>
      <c r="D8253" s="52"/>
    </row>
    <row r="8254">
      <c r="A8254" s="54">
        <v>44009.629166666666</v>
      </c>
      <c r="B8254" s="45"/>
      <c r="C8254" s="52" t="s">
        <v>5208</v>
      </c>
      <c r="D8254" s="52"/>
    </row>
    <row r="8255">
      <c r="A8255" s="54">
        <v>44012.61388888889</v>
      </c>
      <c r="B8255" s="45">
        <v>11300.0</v>
      </c>
      <c r="C8255" s="52" t="s">
        <v>5233</v>
      </c>
      <c r="D8255" s="52"/>
    </row>
    <row r="8256">
      <c r="A8256" s="54">
        <v>45840.402083333334</v>
      </c>
      <c r="B8256" s="45">
        <v>15640.0</v>
      </c>
      <c r="C8256" s="52" t="s">
        <v>5233</v>
      </c>
      <c r="D8256" s="52"/>
    </row>
    <row r="8257">
      <c r="A8257" s="54">
        <v>45840.41388888889</v>
      </c>
      <c r="B8257" s="45"/>
      <c r="C8257" s="52" t="s">
        <v>5233</v>
      </c>
      <c r="D8257" s="52"/>
    </row>
    <row r="8258">
      <c r="A8258" s="45" t="s">
        <v>5236</v>
      </c>
      <c r="B8258" s="45">
        <v>2300.0</v>
      </c>
      <c r="C8258" s="52" t="s">
        <v>5237</v>
      </c>
      <c r="D8258" s="52"/>
    </row>
    <row r="8259">
      <c r="A8259" s="44" t="s">
        <v>5238</v>
      </c>
      <c r="B8259" s="45">
        <v>2960.0</v>
      </c>
      <c r="C8259" s="52"/>
      <c r="D8259" s="52"/>
    </row>
    <row r="8260">
      <c r="A8260" s="44" t="s">
        <v>5239</v>
      </c>
      <c r="B8260" s="45">
        <v>2960.0</v>
      </c>
      <c r="C8260" s="52"/>
      <c r="D8260" s="52"/>
    </row>
    <row r="8261">
      <c r="A8261" s="44" t="s">
        <v>5240</v>
      </c>
      <c r="B8261" s="45">
        <v>4260.0</v>
      </c>
      <c r="C8261" s="52" t="s">
        <v>2781</v>
      </c>
      <c r="D8261" s="52"/>
    </row>
    <row r="8262">
      <c r="A8262" s="44" t="s">
        <v>5241</v>
      </c>
      <c r="B8262" s="45">
        <v>2940.0</v>
      </c>
      <c r="C8262" s="52" t="s">
        <v>2781</v>
      </c>
      <c r="D8262" s="52"/>
    </row>
    <row r="8263">
      <c r="A8263" s="44" t="s">
        <v>5242</v>
      </c>
      <c r="B8263" s="45">
        <v>2620.0</v>
      </c>
      <c r="C8263" s="52"/>
      <c r="D8263" s="52"/>
    </row>
    <row r="8264">
      <c r="A8264" s="44" t="s">
        <v>5243</v>
      </c>
      <c r="B8264" s="45">
        <v>2600.0</v>
      </c>
      <c r="C8264" s="52"/>
      <c r="D8264" s="52"/>
    </row>
    <row r="8265">
      <c r="A8265" s="44" t="s">
        <v>5244</v>
      </c>
      <c r="B8265" s="45">
        <v>32660.0</v>
      </c>
      <c r="C8265" s="52" t="s">
        <v>4013</v>
      </c>
      <c r="D8265" s="52"/>
    </row>
    <row r="8266">
      <c r="A8266" s="44" t="s">
        <v>5245</v>
      </c>
      <c r="B8266" s="45">
        <v>21600.0</v>
      </c>
      <c r="C8266" s="52" t="s">
        <v>4745</v>
      </c>
      <c r="D8266" s="52"/>
    </row>
    <row r="8267">
      <c r="A8267" s="44" t="s">
        <v>5246</v>
      </c>
      <c r="B8267" s="45">
        <v>3080.0</v>
      </c>
      <c r="C8267" s="52" t="s">
        <v>5247</v>
      </c>
      <c r="D8267" s="52"/>
    </row>
    <row r="8268">
      <c r="A8268" s="44" t="s">
        <v>5248</v>
      </c>
      <c r="B8268" s="45">
        <v>13320.0</v>
      </c>
      <c r="C8268" s="52" t="s">
        <v>4745</v>
      </c>
      <c r="D8268" s="52"/>
    </row>
    <row r="8269">
      <c r="A8269" s="44" t="s">
        <v>5249</v>
      </c>
      <c r="B8269" s="45">
        <v>2760.0</v>
      </c>
      <c r="C8269" s="52" t="s">
        <v>5247</v>
      </c>
      <c r="D8269" s="52"/>
    </row>
    <row r="8270">
      <c r="A8270" s="44" t="s">
        <v>5250</v>
      </c>
      <c r="B8270" s="45">
        <v>3700.0</v>
      </c>
      <c r="C8270" s="52"/>
      <c r="D8270" s="52"/>
    </row>
    <row r="8271">
      <c r="A8271" s="44" t="s">
        <v>5251</v>
      </c>
      <c r="B8271" s="45">
        <v>3460.0</v>
      </c>
      <c r="C8271" s="52" t="s">
        <v>744</v>
      </c>
      <c r="D8271" s="52"/>
    </row>
    <row r="8272">
      <c r="A8272" s="44" t="s">
        <v>5252</v>
      </c>
      <c r="B8272" s="45">
        <v>2540.0</v>
      </c>
      <c r="C8272" s="52" t="s">
        <v>744</v>
      </c>
      <c r="D8272" s="52"/>
    </row>
    <row r="8273">
      <c r="A8273" s="44" t="s">
        <v>5253</v>
      </c>
      <c r="B8273" s="45">
        <v>3700.0</v>
      </c>
      <c r="C8273" s="52"/>
      <c r="D8273" s="52"/>
    </row>
    <row r="8274">
      <c r="A8274" s="44" t="s">
        <v>5254</v>
      </c>
      <c r="B8274" s="45">
        <v>17780.0</v>
      </c>
      <c r="C8274" s="52" t="s">
        <v>5255</v>
      </c>
      <c r="D8274" s="52"/>
    </row>
    <row r="8275">
      <c r="A8275" s="44" t="s">
        <v>5256</v>
      </c>
      <c r="B8275" s="45">
        <v>3280.0</v>
      </c>
      <c r="C8275" s="52" t="s">
        <v>2781</v>
      </c>
      <c r="D8275" s="52"/>
    </row>
    <row r="8276">
      <c r="A8276" s="44" t="s">
        <v>5257</v>
      </c>
      <c r="B8276" s="45">
        <v>9940.0</v>
      </c>
      <c r="C8276" s="52"/>
      <c r="D8276" s="52"/>
    </row>
    <row r="8277">
      <c r="A8277" s="44" t="s">
        <v>5258</v>
      </c>
      <c r="B8277" s="45">
        <v>2940.0</v>
      </c>
      <c r="C8277" s="52" t="s">
        <v>2781</v>
      </c>
      <c r="D8277" s="52"/>
    </row>
    <row r="8278">
      <c r="A8278" s="44" t="s">
        <v>5259</v>
      </c>
      <c r="B8278" s="45">
        <v>16460.0</v>
      </c>
      <c r="C8278" s="52" t="s">
        <v>5260</v>
      </c>
      <c r="D8278" s="52"/>
    </row>
    <row r="8279">
      <c r="A8279" s="44" t="s">
        <v>5261</v>
      </c>
      <c r="B8279" s="45">
        <v>14060.0</v>
      </c>
      <c r="C8279" s="52"/>
      <c r="D8279" s="52"/>
    </row>
    <row r="8280">
      <c r="A8280" s="44" t="s">
        <v>5262</v>
      </c>
      <c r="B8280" s="45">
        <v>2460.0</v>
      </c>
      <c r="C8280" s="52"/>
      <c r="D8280" s="52"/>
    </row>
    <row r="8281">
      <c r="A8281" s="44" t="s">
        <v>5263</v>
      </c>
      <c r="B8281" s="45">
        <v>9380.0</v>
      </c>
      <c r="C8281" s="52"/>
      <c r="D8281" s="52"/>
    </row>
    <row r="8282">
      <c r="A8282" s="44" t="s">
        <v>5264</v>
      </c>
      <c r="B8282" s="45">
        <v>2420.0</v>
      </c>
      <c r="C8282" s="52"/>
      <c r="D8282" s="52"/>
    </row>
    <row r="8283">
      <c r="A8283" s="44" t="s">
        <v>5265</v>
      </c>
      <c r="B8283" s="45">
        <v>8720.0</v>
      </c>
      <c r="C8283" s="52"/>
      <c r="D8283" s="52"/>
    </row>
    <row r="8284">
      <c r="A8284" s="44" t="s">
        <v>5266</v>
      </c>
      <c r="B8284" s="45">
        <v>12240.0</v>
      </c>
      <c r="C8284" s="52" t="s">
        <v>5267</v>
      </c>
      <c r="D8284" s="52"/>
    </row>
    <row r="8285">
      <c r="A8285" s="44" t="s">
        <v>5268</v>
      </c>
      <c r="B8285" s="45">
        <v>10880.0</v>
      </c>
      <c r="C8285" s="52" t="s">
        <v>4075</v>
      </c>
      <c r="D8285" s="52"/>
    </row>
    <row r="8286">
      <c r="A8286" s="44" t="s">
        <v>5269</v>
      </c>
      <c r="B8286" s="45">
        <v>10880.0</v>
      </c>
      <c r="C8286" s="52"/>
      <c r="D8286" s="52"/>
    </row>
    <row r="8287">
      <c r="A8287" s="44" t="s">
        <v>5270</v>
      </c>
      <c r="B8287" s="45">
        <v>14360.0</v>
      </c>
      <c r="C8287" s="52"/>
      <c r="D8287" s="52"/>
    </row>
    <row r="8288">
      <c r="A8288" s="44" t="s">
        <v>5271</v>
      </c>
      <c r="B8288" s="45">
        <v>10860.0</v>
      </c>
      <c r="C8288" s="52"/>
      <c r="D8288" s="52"/>
    </row>
    <row r="8289">
      <c r="A8289" s="44" t="s">
        <v>5272</v>
      </c>
      <c r="B8289" s="45">
        <v>9620.0</v>
      </c>
      <c r="C8289" s="52"/>
      <c r="D8289" s="52"/>
    </row>
    <row r="8290">
      <c r="A8290" s="44" t="s">
        <v>5273</v>
      </c>
      <c r="B8290" s="45">
        <v>9920.0</v>
      </c>
      <c r="C8290" s="52"/>
      <c r="D8290" s="52"/>
    </row>
    <row r="8291">
      <c r="A8291" s="44" t="s">
        <v>5274</v>
      </c>
      <c r="B8291" s="45">
        <v>9900.0</v>
      </c>
      <c r="C8291" s="52"/>
      <c r="D8291" s="52"/>
    </row>
    <row r="8292">
      <c r="A8292" s="44" t="s">
        <v>5275</v>
      </c>
      <c r="B8292" s="45">
        <v>11360.0</v>
      </c>
      <c r="C8292" s="52"/>
      <c r="D8292" s="52"/>
    </row>
    <row r="8293">
      <c r="A8293" s="44" t="s">
        <v>5276</v>
      </c>
      <c r="B8293" s="45">
        <v>11220.0</v>
      </c>
      <c r="C8293" s="52"/>
      <c r="D8293" s="52"/>
    </row>
    <row r="8294">
      <c r="A8294" s="44" t="s">
        <v>5277</v>
      </c>
      <c r="B8294" s="45">
        <v>9760.0</v>
      </c>
      <c r="C8294" s="52"/>
      <c r="D8294" s="52"/>
    </row>
    <row r="8295">
      <c r="A8295" s="44" t="s">
        <v>5278</v>
      </c>
      <c r="B8295" s="45">
        <v>11260.0</v>
      </c>
      <c r="C8295" s="52"/>
      <c r="D8295" s="52"/>
    </row>
    <row r="8296">
      <c r="A8296" s="44" t="s">
        <v>5279</v>
      </c>
      <c r="B8296" s="45">
        <v>11520.0</v>
      </c>
      <c r="C8296" s="52"/>
      <c r="D8296" s="52"/>
    </row>
    <row r="8297">
      <c r="A8297" s="44" t="s">
        <v>5280</v>
      </c>
      <c r="B8297" s="45">
        <v>9340.0</v>
      </c>
      <c r="C8297" s="52"/>
      <c r="D8297" s="52"/>
    </row>
    <row r="8298">
      <c r="A8298" s="44" t="s">
        <v>5281</v>
      </c>
      <c r="B8298" s="45">
        <v>10520.0</v>
      </c>
      <c r="C8298" s="52"/>
      <c r="D8298" s="52"/>
    </row>
    <row r="8299">
      <c r="A8299" s="44" t="s">
        <v>5282</v>
      </c>
      <c r="B8299" s="45">
        <v>2660.0</v>
      </c>
      <c r="C8299" s="52" t="s">
        <v>3029</v>
      </c>
      <c r="D8299" s="52"/>
    </row>
    <row r="8300">
      <c r="A8300" s="44" t="s">
        <v>5283</v>
      </c>
      <c r="B8300" s="45">
        <v>2580.0</v>
      </c>
      <c r="C8300" s="52" t="s">
        <v>3029</v>
      </c>
      <c r="D8300" s="52"/>
    </row>
    <row r="8301">
      <c r="A8301" s="44" t="s">
        <v>5284</v>
      </c>
      <c r="B8301" s="45">
        <v>14120.0</v>
      </c>
      <c r="C8301" s="52" t="s">
        <v>5285</v>
      </c>
      <c r="D8301" s="52"/>
    </row>
    <row r="8302">
      <c r="A8302" s="44" t="s">
        <v>5286</v>
      </c>
      <c r="B8302" s="45">
        <v>3860.0</v>
      </c>
      <c r="C8302" s="52" t="s">
        <v>4017</v>
      </c>
      <c r="D8302" s="52"/>
    </row>
    <row r="8303">
      <c r="A8303" s="44" t="s">
        <v>5287</v>
      </c>
      <c r="B8303" s="45">
        <v>9860.0</v>
      </c>
      <c r="C8303" s="52"/>
      <c r="D8303" s="52"/>
    </row>
    <row r="8304">
      <c r="A8304" s="44" t="s">
        <v>5288</v>
      </c>
      <c r="B8304" s="45">
        <v>3260.0</v>
      </c>
      <c r="C8304" s="52" t="s">
        <v>4017</v>
      </c>
      <c r="D8304" s="52"/>
    </row>
    <row r="8305">
      <c r="A8305" s="44" t="s">
        <v>5289</v>
      </c>
      <c r="B8305" s="45">
        <v>11460.0</v>
      </c>
      <c r="C8305" s="52" t="s">
        <v>4414</v>
      </c>
      <c r="D8305" s="52"/>
    </row>
    <row r="8306">
      <c r="A8306" s="44" t="s">
        <v>5290</v>
      </c>
      <c r="B8306" s="45">
        <v>10040.0</v>
      </c>
      <c r="C8306" s="52"/>
      <c r="D8306" s="52"/>
    </row>
    <row r="8307">
      <c r="A8307" s="44" t="s">
        <v>5291</v>
      </c>
      <c r="B8307" s="45">
        <v>10560.0</v>
      </c>
      <c r="C8307" s="52"/>
      <c r="D8307" s="52"/>
    </row>
    <row r="8308">
      <c r="A8308" s="44" t="s">
        <v>5292</v>
      </c>
      <c r="B8308" s="45">
        <v>13620.0</v>
      </c>
      <c r="C8308" s="52" t="s">
        <v>5293</v>
      </c>
      <c r="D8308" s="52"/>
    </row>
    <row r="8309">
      <c r="A8309" s="44" t="s">
        <v>5294</v>
      </c>
      <c r="B8309" s="45">
        <v>16280.0</v>
      </c>
      <c r="C8309" s="52" t="s">
        <v>5295</v>
      </c>
      <c r="D8309" s="52"/>
    </row>
    <row r="8310">
      <c r="A8310" s="44" t="s">
        <v>5296</v>
      </c>
      <c r="B8310" s="45">
        <v>10300.0</v>
      </c>
      <c r="C8310" s="52"/>
      <c r="D8310" s="52"/>
    </row>
    <row r="8311">
      <c r="A8311" s="44" t="s">
        <v>5297</v>
      </c>
      <c r="B8311" s="45">
        <v>12180.0</v>
      </c>
      <c r="C8311" s="52" t="s">
        <v>4167</v>
      </c>
      <c r="D8311" s="52"/>
    </row>
    <row r="8312">
      <c r="A8312" s="44" t="s">
        <v>5298</v>
      </c>
      <c r="B8312" s="45">
        <v>2660.0</v>
      </c>
      <c r="C8312" s="52" t="s">
        <v>5299</v>
      </c>
      <c r="D8312" s="52"/>
    </row>
    <row r="8313">
      <c r="A8313" s="44" t="s">
        <v>5300</v>
      </c>
      <c r="B8313" s="45">
        <v>9840.0</v>
      </c>
      <c r="C8313" s="52"/>
      <c r="D8313" s="52"/>
    </row>
    <row r="8314">
      <c r="A8314" s="44" t="s">
        <v>5301</v>
      </c>
      <c r="B8314" s="45">
        <v>9820.0</v>
      </c>
      <c r="C8314" s="52"/>
      <c r="D8314" s="52"/>
    </row>
    <row r="8315">
      <c r="A8315" s="44" t="s">
        <v>5302</v>
      </c>
      <c r="B8315" s="45">
        <v>2320.0</v>
      </c>
      <c r="C8315" s="52" t="s">
        <v>5299</v>
      </c>
      <c r="D8315" s="52"/>
    </row>
    <row r="8316">
      <c r="A8316" s="44" t="s">
        <v>5303</v>
      </c>
      <c r="B8316" s="45">
        <v>10000.0</v>
      </c>
      <c r="C8316" s="52"/>
      <c r="D8316" s="52"/>
    </row>
    <row r="8317">
      <c r="A8317" s="44" t="s">
        <v>5304</v>
      </c>
      <c r="B8317" s="45">
        <v>28420.0</v>
      </c>
      <c r="C8317" s="52" t="s">
        <v>4745</v>
      </c>
      <c r="D8317" s="52"/>
    </row>
    <row r="8318">
      <c r="A8318" s="44" t="s">
        <v>5305</v>
      </c>
      <c r="B8318" s="45">
        <v>32560.0</v>
      </c>
      <c r="C8318" s="52" t="s">
        <v>4745</v>
      </c>
      <c r="D8318" s="52"/>
    </row>
    <row r="8319">
      <c r="A8319" s="44" t="s">
        <v>5306</v>
      </c>
      <c r="B8319" s="45">
        <v>14560.0</v>
      </c>
      <c r="C8319" s="52"/>
      <c r="D8319" s="52"/>
    </row>
    <row r="8320">
      <c r="A8320" s="44" t="s">
        <v>5307</v>
      </c>
      <c r="B8320" s="45">
        <v>10440.0</v>
      </c>
      <c r="C8320" s="52"/>
      <c r="D8320" s="52"/>
    </row>
    <row r="8321">
      <c r="A8321" s="44" t="s">
        <v>5308</v>
      </c>
      <c r="B8321" s="45">
        <v>12960.0</v>
      </c>
      <c r="C8321" s="52" t="s">
        <v>5309</v>
      </c>
      <c r="D8321" s="52"/>
    </row>
    <row r="8322">
      <c r="A8322" s="44" t="s">
        <v>5310</v>
      </c>
      <c r="B8322" s="45">
        <v>17620.0</v>
      </c>
      <c r="C8322" s="52"/>
      <c r="D8322" s="52"/>
    </row>
    <row r="8323">
      <c r="A8323" s="44" t="s">
        <v>5311</v>
      </c>
      <c r="B8323" s="45">
        <v>13380.0</v>
      </c>
      <c r="C8323" s="52" t="s">
        <v>5309</v>
      </c>
      <c r="D8323" s="52"/>
    </row>
    <row r="8324">
      <c r="A8324" s="44" t="s">
        <v>5312</v>
      </c>
      <c r="B8324" s="45">
        <v>14500.0</v>
      </c>
      <c r="C8324" s="52"/>
      <c r="D8324" s="52"/>
    </row>
    <row r="8325">
      <c r="A8325" s="44" t="s">
        <v>5313</v>
      </c>
      <c r="B8325" s="45">
        <v>13440.0</v>
      </c>
      <c r="C8325" s="52" t="s">
        <v>5314</v>
      </c>
      <c r="D8325" s="52"/>
    </row>
    <row r="8326">
      <c r="A8326" s="44" t="s">
        <v>5315</v>
      </c>
      <c r="B8326" s="45">
        <v>18220.0</v>
      </c>
      <c r="C8326" s="52" t="s">
        <v>5316</v>
      </c>
      <c r="D8326" s="52"/>
    </row>
    <row r="8327">
      <c r="A8327" s="44" t="s">
        <v>5317</v>
      </c>
      <c r="B8327" s="45">
        <v>2920.0</v>
      </c>
      <c r="C8327" s="52" t="s">
        <v>4138</v>
      </c>
      <c r="D8327" s="52"/>
    </row>
    <row r="8328">
      <c r="A8328" s="44" t="s">
        <v>5318</v>
      </c>
      <c r="B8328" s="45">
        <v>3700.0</v>
      </c>
      <c r="C8328" s="52" t="s">
        <v>5319</v>
      </c>
      <c r="D8328" s="52"/>
    </row>
    <row r="8329">
      <c r="A8329" s="44" t="s">
        <v>5320</v>
      </c>
      <c r="B8329" s="45">
        <v>2820.0</v>
      </c>
      <c r="C8329" s="52" t="s">
        <v>4138</v>
      </c>
      <c r="D8329" s="52"/>
    </row>
    <row r="8330">
      <c r="A8330" s="44" t="s">
        <v>5321</v>
      </c>
      <c r="B8330" s="45">
        <v>9320.0</v>
      </c>
      <c r="C8330" s="52"/>
      <c r="D8330" s="52"/>
    </row>
    <row r="8331">
      <c r="A8331" s="44" t="s">
        <v>5322</v>
      </c>
      <c r="B8331" s="45">
        <v>3500.0</v>
      </c>
      <c r="C8331" s="52" t="s">
        <v>5319</v>
      </c>
      <c r="D8331" s="52"/>
    </row>
    <row r="8332">
      <c r="A8332" s="44" t="s">
        <v>5323</v>
      </c>
      <c r="B8332" s="45">
        <v>3500.0</v>
      </c>
      <c r="C8332" s="52"/>
      <c r="D8332" s="52"/>
    </row>
    <row r="8333">
      <c r="A8333" s="44" t="s">
        <v>5324</v>
      </c>
      <c r="B8333" s="45">
        <v>2980.0</v>
      </c>
      <c r="C8333" s="52" t="s">
        <v>5325</v>
      </c>
      <c r="D8333" s="52"/>
    </row>
    <row r="8334">
      <c r="A8334" s="44" t="s">
        <v>5326</v>
      </c>
      <c r="B8334" s="45">
        <v>2740.0</v>
      </c>
      <c r="C8334" s="52"/>
      <c r="D8334" s="52"/>
    </row>
    <row r="8335">
      <c r="A8335" s="44" t="s">
        <v>5327</v>
      </c>
      <c r="B8335" s="45">
        <v>30820.0</v>
      </c>
      <c r="C8335" s="52" t="s">
        <v>4745</v>
      </c>
      <c r="D8335" s="52"/>
    </row>
    <row r="8336">
      <c r="A8336" s="44" t="s">
        <v>5328</v>
      </c>
      <c r="B8336" s="45">
        <v>18520.0</v>
      </c>
      <c r="C8336" s="52" t="s">
        <v>5316</v>
      </c>
      <c r="D8336" s="52"/>
    </row>
    <row r="8337">
      <c r="A8337" s="44" t="s">
        <v>5329</v>
      </c>
      <c r="B8337" s="45">
        <v>37620.0</v>
      </c>
      <c r="C8337" s="52"/>
      <c r="D8337" s="52"/>
    </row>
    <row r="8338">
      <c r="A8338" s="44" t="s">
        <v>5330</v>
      </c>
      <c r="B8338" s="45">
        <v>13420.0</v>
      </c>
      <c r="C8338" s="52" t="s">
        <v>5309</v>
      </c>
      <c r="D8338" s="52"/>
    </row>
    <row r="8339">
      <c r="A8339" s="44" t="s">
        <v>5331</v>
      </c>
      <c r="B8339" s="45">
        <v>2740.0</v>
      </c>
      <c r="C8339" s="52"/>
      <c r="D8339" s="52"/>
    </row>
    <row r="8340">
      <c r="A8340" s="44" t="s">
        <v>5332</v>
      </c>
      <c r="B8340" s="45">
        <v>44400.0</v>
      </c>
      <c r="C8340" s="52" t="s">
        <v>5333</v>
      </c>
      <c r="D8340" s="52"/>
    </row>
    <row r="8341">
      <c r="A8341" s="44" t="s">
        <v>5334</v>
      </c>
      <c r="B8341" s="45">
        <v>15220.0</v>
      </c>
      <c r="C8341" s="52"/>
      <c r="D8341" s="52"/>
    </row>
    <row r="8342">
      <c r="A8342" s="44" t="s">
        <v>5335</v>
      </c>
      <c r="B8342" s="45">
        <v>3760.0</v>
      </c>
      <c r="C8342" s="52" t="s">
        <v>4292</v>
      </c>
      <c r="D8342" s="52"/>
    </row>
    <row r="8343">
      <c r="A8343" s="44" t="s">
        <v>5336</v>
      </c>
      <c r="B8343" s="45">
        <v>2740.0</v>
      </c>
      <c r="C8343" s="52"/>
      <c r="D8343" s="52"/>
    </row>
    <row r="8344">
      <c r="A8344" s="44" t="s">
        <v>5337</v>
      </c>
      <c r="B8344" s="45">
        <v>3620.0</v>
      </c>
      <c r="C8344" s="52"/>
      <c r="D8344" s="52"/>
    </row>
    <row r="8345">
      <c r="A8345" s="44" t="s">
        <v>5338</v>
      </c>
      <c r="B8345" s="45">
        <v>3400.0</v>
      </c>
      <c r="C8345" s="52" t="s">
        <v>5339</v>
      </c>
      <c r="D8345" s="52"/>
    </row>
    <row r="8346">
      <c r="A8346" s="44" t="s">
        <v>5340</v>
      </c>
      <c r="B8346" s="45">
        <v>3200.0</v>
      </c>
      <c r="C8346" s="52" t="s">
        <v>5341</v>
      </c>
      <c r="D8346" s="52"/>
    </row>
    <row r="8347">
      <c r="A8347" s="44" t="s">
        <v>5342</v>
      </c>
      <c r="B8347" s="45">
        <v>3200.0</v>
      </c>
      <c r="C8347" s="52" t="s">
        <v>5343</v>
      </c>
      <c r="D8347" s="52"/>
    </row>
    <row r="8348">
      <c r="A8348" s="44" t="s">
        <v>5344</v>
      </c>
      <c r="B8348" s="45">
        <v>2640.0</v>
      </c>
      <c r="C8348" s="52"/>
      <c r="D8348" s="52"/>
    </row>
    <row r="8349">
      <c r="A8349" s="44" t="s">
        <v>5345</v>
      </c>
      <c r="B8349" s="45">
        <v>31100.0</v>
      </c>
      <c r="C8349" s="52" t="s">
        <v>5346</v>
      </c>
      <c r="D8349" s="52"/>
    </row>
    <row r="8350">
      <c r="A8350" s="44" t="s">
        <v>5347</v>
      </c>
      <c r="B8350" s="45">
        <v>2760.0</v>
      </c>
      <c r="C8350" s="52" t="s">
        <v>5348</v>
      </c>
      <c r="D8350" s="52"/>
    </row>
    <row r="8351">
      <c r="A8351" s="44" t="s">
        <v>5349</v>
      </c>
      <c r="B8351" s="45">
        <v>13400.0</v>
      </c>
      <c r="C8351" s="52" t="s">
        <v>5350</v>
      </c>
      <c r="D8351" s="52"/>
    </row>
    <row r="8352">
      <c r="A8352" s="44" t="s">
        <v>5351</v>
      </c>
      <c r="B8352" s="45">
        <v>30980.0</v>
      </c>
      <c r="C8352" s="52" t="s">
        <v>4745</v>
      </c>
      <c r="D8352" s="52"/>
    </row>
    <row r="8353">
      <c r="A8353" s="44" t="s">
        <v>5352</v>
      </c>
      <c r="B8353" s="45">
        <v>3200.0</v>
      </c>
      <c r="C8353" s="52" t="s">
        <v>4603</v>
      </c>
      <c r="D8353" s="52"/>
    </row>
    <row r="8354">
      <c r="A8354" s="44" t="s">
        <v>5353</v>
      </c>
      <c r="B8354" s="45">
        <v>2120.0</v>
      </c>
      <c r="C8354" s="52"/>
      <c r="D8354" s="52"/>
    </row>
    <row r="8355">
      <c r="A8355" s="44" t="s">
        <v>5354</v>
      </c>
      <c r="B8355" s="45">
        <v>12900.0</v>
      </c>
      <c r="C8355" s="52" t="s">
        <v>5309</v>
      </c>
      <c r="D8355" s="52"/>
    </row>
    <row r="8356">
      <c r="A8356" s="44" t="s">
        <v>5355</v>
      </c>
      <c r="B8356" s="45">
        <v>17700.0</v>
      </c>
      <c r="C8356" s="52"/>
      <c r="D8356" s="52"/>
    </row>
    <row r="8357">
      <c r="A8357" s="44" t="s">
        <v>5356</v>
      </c>
      <c r="B8357" s="45">
        <v>2500.0</v>
      </c>
      <c r="C8357" s="52" t="s">
        <v>5357</v>
      </c>
      <c r="D8357" s="52"/>
    </row>
    <row r="8358">
      <c r="A8358" s="44" t="s">
        <v>5358</v>
      </c>
      <c r="B8358" s="45">
        <v>30940.0</v>
      </c>
      <c r="C8358" s="52" t="s">
        <v>5346</v>
      </c>
      <c r="D8358" s="52"/>
    </row>
    <row r="8359">
      <c r="A8359" s="44" t="s">
        <v>5359</v>
      </c>
      <c r="B8359" s="45">
        <v>12960.0</v>
      </c>
      <c r="C8359" s="52" t="s">
        <v>5309</v>
      </c>
      <c r="D8359" s="52"/>
    </row>
    <row r="8360">
      <c r="A8360" s="44" t="s">
        <v>5360</v>
      </c>
      <c r="B8360" s="45">
        <v>10780.0</v>
      </c>
      <c r="C8360" s="52"/>
      <c r="D8360" s="52"/>
    </row>
    <row r="8361">
      <c r="A8361" s="44" t="s">
        <v>5361</v>
      </c>
      <c r="B8361" s="45">
        <v>9380.0</v>
      </c>
      <c r="C8361" s="52"/>
      <c r="D8361" s="52"/>
    </row>
    <row r="8362">
      <c r="A8362" s="44" t="s">
        <v>5362</v>
      </c>
      <c r="B8362" s="45">
        <v>9360.0</v>
      </c>
      <c r="C8362" s="52"/>
      <c r="D8362" s="52"/>
    </row>
    <row r="8363">
      <c r="A8363" s="44" t="s">
        <v>5363</v>
      </c>
      <c r="B8363" s="45">
        <v>30540.0</v>
      </c>
      <c r="C8363" s="52" t="s">
        <v>5346</v>
      </c>
      <c r="D8363" s="52"/>
    </row>
    <row r="8364">
      <c r="A8364" s="44" t="s">
        <v>5364</v>
      </c>
      <c r="B8364" s="45">
        <v>9460.0</v>
      </c>
      <c r="C8364" s="52"/>
      <c r="D8364" s="52"/>
    </row>
    <row r="8365">
      <c r="A8365" s="44" t="s">
        <v>5365</v>
      </c>
      <c r="B8365" s="45">
        <v>11520.0</v>
      </c>
      <c r="C8365" s="52"/>
      <c r="D8365" s="52"/>
    </row>
    <row r="8366">
      <c r="A8366" s="44" t="s">
        <v>5366</v>
      </c>
      <c r="B8366" s="45">
        <v>20360.0</v>
      </c>
      <c r="C8366" s="52" t="s">
        <v>5346</v>
      </c>
      <c r="D8366" s="52"/>
    </row>
    <row r="8367">
      <c r="A8367" s="44" t="s">
        <v>5367</v>
      </c>
      <c r="B8367" s="45">
        <v>3020.0</v>
      </c>
      <c r="C8367" s="52" t="s">
        <v>5368</v>
      </c>
      <c r="D8367" s="52"/>
    </row>
    <row r="8368">
      <c r="A8368" s="44" t="s">
        <v>5369</v>
      </c>
      <c r="B8368" s="45">
        <v>10320.0</v>
      </c>
      <c r="C8368" s="52"/>
      <c r="D8368" s="52"/>
    </row>
    <row r="8369">
      <c r="A8369" s="44" t="s">
        <v>5370</v>
      </c>
      <c r="B8369" s="45">
        <v>13420.0</v>
      </c>
      <c r="C8369" s="52" t="s">
        <v>5309</v>
      </c>
      <c r="D8369" s="52"/>
    </row>
    <row r="8370">
      <c r="A8370" s="44" t="s">
        <v>5371</v>
      </c>
      <c r="B8370" s="45">
        <v>13340.0</v>
      </c>
      <c r="C8370" s="52" t="s">
        <v>5309</v>
      </c>
      <c r="D8370" s="52"/>
    </row>
    <row r="8371">
      <c r="A8371" s="44" t="s">
        <v>5372</v>
      </c>
      <c r="B8371" s="45">
        <v>2500.0</v>
      </c>
      <c r="C8371" s="52" t="s">
        <v>5373</v>
      </c>
      <c r="D8371" s="52"/>
    </row>
    <row r="8372">
      <c r="A8372" s="44" t="s">
        <v>5374</v>
      </c>
      <c r="B8372" s="45">
        <v>2820.0</v>
      </c>
      <c r="C8372" s="52" t="s">
        <v>5375</v>
      </c>
      <c r="D8372" s="52"/>
    </row>
    <row r="8373">
      <c r="A8373" s="44" t="s">
        <v>5376</v>
      </c>
      <c r="B8373" s="45">
        <v>2800.0</v>
      </c>
      <c r="C8373" s="52" t="s">
        <v>5377</v>
      </c>
      <c r="D8373" s="52"/>
    </row>
    <row r="8374">
      <c r="A8374" s="44" t="s">
        <v>5378</v>
      </c>
      <c r="B8374" s="45">
        <v>2820.0</v>
      </c>
      <c r="C8374" s="52" t="s">
        <v>5379</v>
      </c>
      <c r="D8374" s="52"/>
    </row>
    <row r="8375">
      <c r="A8375" s="44" t="s">
        <v>5380</v>
      </c>
      <c r="B8375" s="45">
        <v>11220.0</v>
      </c>
      <c r="C8375" s="52" t="s">
        <v>5381</v>
      </c>
      <c r="D8375" s="52"/>
    </row>
    <row r="8376">
      <c r="A8376" s="44" t="s">
        <v>5382</v>
      </c>
      <c r="B8376" s="45">
        <v>17660.0</v>
      </c>
      <c r="C8376" s="52"/>
      <c r="D8376" s="52"/>
    </row>
    <row r="8377">
      <c r="A8377" s="44" t="s">
        <v>5383</v>
      </c>
      <c r="B8377" s="45">
        <v>3120.0</v>
      </c>
      <c r="C8377" s="52" t="s">
        <v>5384</v>
      </c>
      <c r="D8377" s="52"/>
    </row>
    <row r="8378">
      <c r="A8378" s="44" t="s">
        <v>5385</v>
      </c>
      <c r="B8378" s="45">
        <v>9820.0</v>
      </c>
      <c r="C8378" s="52" t="s">
        <v>5386</v>
      </c>
      <c r="D8378" s="52"/>
    </row>
    <row r="8379">
      <c r="A8379" s="44" t="s">
        <v>5387</v>
      </c>
      <c r="B8379" s="45">
        <v>2500.0</v>
      </c>
      <c r="C8379" s="52" t="s">
        <v>5388</v>
      </c>
      <c r="D8379" s="52"/>
    </row>
    <row r="8380">
      <c r="A8380" s="44" t="s">
        <v>5389</v>
      </c>
      <c r="B8380" s="45">
        <v>9360.0</v>
      </c>
      <c r="C8380" s="52"/>
      <c r="D8380" s="52"/>
    </row>
    <row r="8381">
      <c r="A8381" s="44" t="s">
        <v>5390</v>
      </c>
      <c r="B8381" s="45">
        <v>2740.0</v>
      </c>
      <c r="C8381" s="52"/>
      <c r="D8381" s="52"/>
    </row>
    <row r="8382">
      <c r="A8382" s="44" t="s">
        <v>5391</v>
      </c>
      <c r="B8382" s="45">
        <v>9360.0</v>
      </c>
      <c r="C8382" s="52"/>
      <c r="D8382" s="52"/>
    </row>
    <row r="8383">
      <c r="A8383" s="44" t="s">
        <v>5392</v>
      </c>
      <c r="B8383" s="45">
        <v>1680.0</v>
      </c>
      <c r="C8383" s="52"/>
      <c r="D8383" s="52"/>
    </row>
    <row r="8384">
      <c r="A8384" s="44" t="s">
        <v>5393</v>
      </c>
      <c r="B8384" s="45">
        <v>1640.0</v>
      </c>
      <c r="C8384" s="52"/>
      <c r="D8384" s="52"/>
    </row>
    <row r="8385">
      <c r="A8385" s="44" t="s">
        <v>5394</v>
      </c>
      <c r="B8385" s="45">
        <v>2580.0</v>
      </c>
      <c r="C8385" s="52"/>
      <c r="D8385" s="52"/>
    </row>
    <row r="8386">
      <c r="A8386" s="44" t="s">
        <v>5395</v>
      </c>
      <c r="B8386" s="45">
        <v>2520.0</v>
      </c>
      <c r="C8386" s="52"/>
      <c r="D8386" s="52"/>
    </row>
    <row r="8387">
      <c r="A8387" s="44" t="s">
        <v>5396</v>
      </c>
      <c r="B8387" s="45">
        <v>5320.0</v>
      </c>
      <c r="C8387" s="52"/>
      <c r="D8387" s="52"/>
    </row>
    <row r="8388">
      <c r="A8388" s="44" t="s">
        <v>5397</v>
      </c>
      <c r="B8388" s="45">
        <v>5320.0</v>
      </c>
      <c r="C8388" s="52"/>
      <c r="D8388" s="52"/>
    </row>
    <row r="8389">
      <c r="A8389" s="44" t="s">
        <v>5398</v>
      </c>
      <c r="B8389" s="45">
        <v>10880.0</v>
      </c>
      <c r="C8389" s="52"/>
      <c r="D8389" s="52"/>
    </row>
    <row r="8390">
      <c r="A8390" s="44" t="s">
        <v>5399</v>
      </c>
      <c r="B8390" s="45">
        <v>14140.0</v>
      </c>
      <c r="C8390" s="52"/>
      <c r="D8390" s="52"/>
    </row>
    <row r="8391">
      <c r="A8391" s="44" t="s">
        <v>5400</v>
      </c>
      <c r="B8391" s="45">
        <v>10060.0</v>
      </c>
      <c r="C8391" s="52"/>
      <c r="D8391" s="52"/>
    </row>
    <row r="8392">
      <c r="A8392" s="44" t="s">
        <v>5401</v>
      </c>
      <c r="B8392" s="45">
        <v>10100.0</v>
      </c>
      <c r="C8392" s="52"/>
      <c r="D8392" s="52"/>
    </row>
    <row r="8393">
      <c r="A8393" s="44" t="s">
        <v>5402</v>
      </c>
      <c r="B8393" s="45">
        <v>9980.0</v>
      </c>
      <c r="C8393" s="52"/>
      <c r="D8393" s="52"/>
    </row>
    <row r="8394">
      <c r="A8394" s="44" t="s">
        <v>5403</v>
      </c>
      <c r="B8394" s="45">
        <v>12260.0</v>
      </c>
      <c r="C8394" s="52"/>
      <c r="D8394" s="52"/>
    </row>
    <row r="8395">
      <c r="A8395" s="44" t="s">
        <v>5404</v>
      </c>
      <c r="B8395" s="45">
        <v>10040.0</v>
      </c>
      <c r="C8395" s="52"/>
      <c r="D8395" s="52"/>
    </row>
    <row r="8396">
      <c r="A8396" s="44" t="s">
        <v>5405</v>
      </c>
      <c r="B8396" s="45">
        <v>13260.0</v>
      </c>
      <c r="C8396" s="52" t="s">
        <v>5406</v>
      </c>
      <c r="D8396" s="52"/>
    </row>
    <row r="8397">
      <c r="A8397" s="44" t="s">
        <v>5407</v>
      </c>
      <c r="B8397" s="45">
        <v>2800.0</v>
      </c>
      <c r="C8397" s="52" t="s">
        <v>3980</v>
      </c>
      <c r="D8397" s="52"/>
    </row>
    <row r="8398">
      <c r="A8398" s="44" t="s">
        <v>5408</v>
      </c>
      <c r="B8398" s="45">
        <v>2720.0</v>
      </c>
      <c r="C8398" s="52"/>
      <c r="D8398" s="52"/>
    </row>
    <row r="8399">
      <c r="A8399" s="44" t="s">
        <v>5409</v>
      </c>
      <c r="B8399" s="45">
        <v>10660.0</v>
      </c>
      <c r="C8399" s="52"/>
      <c r="D8399" s="52"/>
    </row>
    <row r="8400">
      <c r="A8400" s="44" t="s">
        <v>5410</v>
      </c>
      <c r="B8400" s="45">
        <v>3840.0</v>
      </c>
      <c r="C8400" s="52" t="s">
        <v>5411</v>
      </c>
      <c r="D8400" s="52"/>
    </row>
    <row r="8401">
      <c r="A8401" s="44" t="s">
        <v>5412</v>
      </c>
      <c r="B8401" s="45">
        <v>3180.0</v>
      </c>
      <c r="C8401" s="52" t="s">
        <v>5413</v>
      </c>
      <c r="D8401" s="52"/>
    </row>
    <row r="8402">
      <c r="A8402" s="44" t="s">
        <v>5414</v>
      </c>
      <c r="B8402" s="45">
        <v>2280.0</v>
      </c>
      <c r="C8402" s="52" t="s">
        <v>5415</v>
      </c>
      <c r="D8402" s="52"/>
    </row>
    <row r="8403">
      <c r="A8403" s="44" t="s">
        <v>5416</v>
      </c>
      <c r="B8403" s="45">
        <v>3440.0</v>
      </c>
      <c r="C8403" s="52"/>
      <c r="D8403" s="52"/>
    </row>
    <row r="8404">
      <c r="A8404" s="44" t="s">
        <v>5417</v>
      </c>
      <c r="B8404" s="45">
        <v>14220.0</v>
      </c>
      <c r="C8404" s="52"/>
      <c r="D8404" s="52"/>
    </row>
    <row r="8405">
      <c r="A8405" s="44" t="s">
        <v>5418</v>
      </c>
      <c r="B8405" s="45">
        <v>3000.0</v>
      </c>
      <c r="C8405" s="52"/>
      <c r="D8405" s="52"/>
    </row>
    <row r="8406">
      <c r="A8406" s="44" t="s">
        <v>5419</v>
      </c>
      <c r="B8406" s="45">
        <v>10100.0</v>
      </c>
      <c r="C8406" s="52"/>
      <c r="D8406" s="52"/>
    </row>
    <row r="8407">
      <c r="A8407" s="44" t="s">
        <v>5420</v>
      </c>
      <c r="B8407" s="45">
        <v>18380.0</v>
      </c>
      <c r="C8407" s="52"/>
      <c r="D8407" s="52"/>
    </row>
    <row r="8408">
      <c r="A8408" s="44" t="s">
        <v>5421</v>
      </c>
      <c r="B8408" s="45">
        <v>9980.0</v>
      </c>
      <c r="C8408" s="52"/>
      <c r="D8408" s="52"/>
    </row>
    <row r="8409">
      <c r="A8409" s="44" t="s">
        <v>5422</v>
      </c>
      <c r="B8409" s="45">
        <v>3480.0</v>
      </c>
      <c r="C8409" s="52" t="s">
        <v>5423</v>
      </c>
      <c r="D8409" s="52"/>
    </row>
    <row r="8410">
      <c r="A8410" s="44" t="s">
        <v>5424</v>
      </c>
      <c r="B8410" s="45">
        <v>13880.0</v>
      </c>
      <c r="C8410" s="52"/>
      <c r="D8410" s="52"/>
    </row>
    <row r="8411">
      <c r="A8411" s="44" t="s">
        <v>5425</v>
      </c>
      <c r="B8411" s="45">
        <v>10640.0</v>
      </c>
      <c r="C8411" s="52"/>
      <c r="D8411" s="52"/>
    </row>
    <row r="8412">
      <c r="A8412" s="44" t="s">
        <v>5426</v>
      </c>
      <c r="B8412" s="45">
        <v>9840.0</v>
      </c>
      <c r="C8412" s="52"/>
      <c r="D8412" s="52"/>
    </row>
    <row r="8413">
      <c r="A8413" s="44" t="s">
        <v>5427</v>
      </c>
      <c r="B8413" s="45">
        <v>10380.0</v>
      </c>
      <c r="C8413" s="52"/>
      <c r="D8413" s="52"/>
    </row>
    <row r="8414">
      <c r="A8414" s="44" t="s">
        <v>5428</v>
      </c>
      <c r="B8414" s="45">
        <v>2720.0</v>
      </c>
      <c r="C8414" s="52" t="s">
        <v>5429</v>
      </c>
      <c r="D8414" s="52"/>
    </row>
    <row r="8415">
      <c r="A8415" s="44" t="s">
        <v>5430</v>
      </c>
      <c r="B8415" s="45">
        <v>2760.0</v>
      </c>
      <c r="C8415" s="52" t="s">
        <v>5431</v>
      </c>
      <c r="D8415" s="52"/>
    </row>
    <row r="8416">
      <c r="A8416" s="44" t="s">
        <v>5432</v>
      </c>
      <c r="B8416" s="45">
        <v>2680.0</v>
      </c>
      <c r="C8416" s="52" t="s">
        <v>5433</v>
      </c>
      <c r="D8416" s="52"/>
    </row>
    <row r="8417">
      <c r="A8417" s="44" t="s">
        <v>5434</v>
      </c>
      <c r="B8417" s="45">
        <v>4220.0</v>
      </c>
      <c r="C8417" s="52" t="s">
        <v>4292</v>
      </c>
      <c r="D8417" s="52"/>
    </row>
    <row r="8418">
      <c r="A8418" s="44" t="s">
        <v>5435</v>
      </c>
      <c r="B8418" s="45">
        <v>4380.0</v>
      </c>
      <c r="C8418" s="52" t="s">
        <v>5436</v>
      </c>
      <c r="D8418" s="52"/>
    </row>
    <row r="8419">
      <c r="A8419" s="44" t="s">
        <v>5437</v>
      </c>
      <c r="B8419" s="45">
        <v>2820.0</v>
      </c>
      <c r="C8419" s="52" t="s">
        <v>5438</v>
      </c>
      <c r="D8419" s="52"/>
    </row>
    <row r="8420">
      <c r="A8420" s="44" t="s">
        <v>5439</v>
      </c>
      <c r="B8420" s="45">
        <v>11960.0</v>
      </c>
      <c r="C8420" s="52"/>
      <c r="D8420" s="52"/>
    </row>
    <row r="8421">
      <c r="A8421" s="44" t="s">
        <v>5440</v>
      </c>
      <c r="B8421" s="45">
        <v>3940.0</v>
      </c>
      <c r="C8421" s="52" t="s">
        <v>4237</v>
      </c>
      <c r="D8421" s="52"/>
    </row>
    <row r="8422">
      <c r="A8422" s="44" t="s">
        <v>5441</v>
      </c>
      <c r="B8422" s="45">
        <v>9340.0</v>
      </c>
      <c r="C8422" s="52"/>
      <c r="D8422" s="52"/>
    </row>
    <row r="8423">
      <c r="A8423" s="44" t="s">
        <v>5442</v>
      </c>
      <c r="B8423" s="45">
        <v>3820.0</v>
      </c>
      <c r="C8423" s="52" t="s">
        <v>5443</v>
      </c>
      <c r="D8423" s="52"/>
    </row>
    <row r="8424">
      <c r="A8424" s="44" t="s">
        <v>5444</v>
      </c>
      <c r="B8424" s="45">
        <v>3560.0</v>
      </c>
      <c r="C8424" s="52" t="s">
        <v>5325</v>
      </c>
      <c r="D8424" s="52"/>
    </row>
    <row r="8425">
      <c r="A8425" s="44" t="s">
        <v>5445</v>
      </c>
      <c r="B8425" s="45">
        <v>3580.0</v>
      </c>
      <c r="C8425" s="52" t="s">
        <v>5446</v>
      </c>
      <c r="D8425" s="52"/>
    </row>
    <row r="8426">
      <c r="A8426" s="44" t="s">
        <v>5447</v>
      </c>
      <c r="B8426" s="45">
        <v>2920.0</v>
      </c>
      <c r="C8426" s="52" t="s">
        <v>5448</v>
      </c>
      <c r="D8426" s="52"/>
    </row>
    <row r="8427">
      <c r="A8427" s="44" t="s">
        <v>5449</v>
      </c>
      <c r="B8427" s="45">
        <v>2320.0</v>
      </c>
      <c r="C8427" s="52"/>
      <c r="D8427" s="52"/>
    </row>
    <row r="8428">
      <c r="A8428" s="44" t="s">
        <v>5450</v>
      </c>
      <c r="B8428" s="45">
        <v>2640.0</v>
      </c>
      <c r="C8428" s="52"/>
      <c r="D8428" s="52"/>
    </row>
    <row r="8429">
      <c r="A8429" s="44" t="s">
        <v>5451</v>
      </c>
      <c r="B8429" s="45">
        <v>2580.0</v>
      </c>
      <c r="C8429" s="52"/>
      <c r="D8429" s="52"/>
    </row>
    <row r="8430">
      <c r="A8430" s="44" t="s">
        <v>5452</v>
      </c>
      <c r="B8430" s="45">
        <v>2320.0</v>
      </c>
      <c r="C8430" s="52"/>
      <c r="D8430" s="52"/>
    </row>
    <row r="8431">
      <c r="A8431" s="44" t="s">
        <v>5453</v>
      </c>
      <c r="B8431" s="45">
        <v>3700.0</v>
      </c>
      <c r="C8431" s="52" t="s">
        <v>5454</v>
      </c>
      <c r="D8431" s="52"/>
    </row>
    <row r="8432">
      <c r="A8432" s="44" t="s">
        <v>5455</v>
      </c>
      <c r="B8432" s="45">
        <v>4160.0</v>
      </c>
      <c r="C8432" s="52"/>
      <c r="D8432" s="52"/>
    </row>
    <row r="8433">
      <c r="A8433" s="44" t="s">
        <v>5456</v>
      </c>
      <c r="B8433" s="45">
        <v>16000.0</v>
      </c>
      <c r="C8433" s="52"/>
      <c r="D8433" s="52"/>
    </row>
    <row r="8434">
      <c r="A8434" s="44" t="s">
        <v>5457</v>
      </c>
      <c r="B8434" s="45">
        <v>18860.0</v>
      </c>
      <c r="C8434" s="52"/>
      <c r="D8434" s="52"/>
    </row>
    <row r="8435">
      <c r="A8435" s="44" t="s">
        <v>5458</v>
      </c>
      <c r="B8435" s="45">
        <v>3260.0</v>
      </c>
      <c r="C8435" s="52" t="s">
        <v>5368</v>
      </c>
      <c r="D8435" s="52"/>
    </row>
    <row r="8436">
      <c r="A8436" s="44" t="s">
        <v>5459</v>
      </c>
      <c r="B8436" s="45">
        <v>9860.0</v>
      </c>
      <c r="C8436" s="52"/>
      <c r="D8436" s="52"/>
    </row>
    <row r="8437">
      <c r="A8437" s="44" t="s">
        <v>5460</v>
      </c>
      <c r="B8437" s="45">
        <v>9900.0</v>
      </c>
      <c r="C8437" s="52"/>
      <c r="D8437" s="52"/>
    </row>
    <row r="8438">
      <c r="A8438" s="44" t="s">
        <v>5461</v>
      </c>
      <c r="B8438" s="45">
        <v>2560.0</v>
      </c>
      <c r="C8438" s="52" t="s">
        <v>5462</v>
      </c>
      <c r="D8438" s="52"/>
    </row>
    <row r="8439">
      <c r="A8439" s="44" t="s">
        <v>5463</v>
      </c>
      <c r="B8439" s="45">
        <v>2720.0</v>
      </c>
      <c r="C8439" s="52"/>
      <c r="D8439" s="52"/>
    </row>
    <row r="8440">
      <c r="A8440" s="44" t="s">
        <v>5464</v>
      </c>
      <c r="B8440" s="45">
        <v>4200.0</v>
      </c>
      <c r="C8440" s="52"/>
      <c r="D8440" s="52"/>
    </row>
    <row r="8441">
      <c r="A8441" s="44" t="s">
        <v>5465</v>
      </c>
      <c r="B8441" s="45">
        <v>11180.0</v>
      </c>
      <c r="C8441" s="52"/>
      <c r="D8441" s="52"/>
    </row>
    <row r="8442">
      <c r="A8442" s="44" t="s">
        <v>5466</v>
      </c>
      <c r="B8442" s="45">
        <v>3380.0</v>
      </c>
      <c r="C8442" s="52" t="s">
        <v>5339</v>
      </c>
      <c r="D8442" s="52"/>
    </row>
    <row r="8443">
      <c r="A8443" s="44" t="s">
        <v>5467</v>
      </c>
      <c r="B8443" s="45">
        <v>3180.0</v>
      </c>
      <c r="C8443" s="52" t="s">
        <v>5325</v>
      </c>
      <c r="D8443" s="52"/>
    </row>
    <row r="8444">
      <c r="A8444" s="44" t="s">
        <v>5468</v>
      </c>
      <c r="B8444" s="45">
        <v>17460.0</v>
      </c>
      <c r="C8444" s="52"/>
      <c r="D8444" s="52"/>
    </row>
    <row r="8445">
      <c r="A8445" s="44" t="s">
        <v>5469</v>
      </c>
      <c r="B8445" s="45">
        <v>3180.0</v>
      </c>
      <c r="C8445" s="52" t="s">
        <v>5446</v>
      </c>
      <c r="D8445" s="52"/>
    </row>
    <row r="8446">
      <c r="A8446" s="44" t="s">
        <v>5470</v>
      </c>
      <c r="B8446" s="45">
        <v>9880.0</v>
      </c>
      <c r="C8446" s="52"/>
      <c r="D8446" s="52"/>
    </row>
    <row r="8447">
      <c r="A8447" s="44" t="s">
        <v>5471</v>
      </c>
      <c r="B8447" s="45">
        <v>10780.0</v>
      </c>
      <c r="C8447" s="52"/>
      <c r="D8447" s="52"/>
    </row>
    <row r="8448">
      <c r="A8448" s="44" t="s">
        <v>5472</v>
      </c>
      <c r="B8448" s="45">
        <v>2920.0</v>
      </c>
      <c r="C8448" s="52" t="s">
        <v>5448</v>
      </c>
      <c r="D8448" s="52"/>
    </row>
    <row r="8449">
      <c r="A8449" s="44" t="s">
        <v>5473</v>
      </c>
      <c r="B8449" s="45">
        <v>16440.0</v>
      </c>
      <c r="C8449" s="52" t="s">
        <v>5474</v>
      </c>
      <c r="D8449" s="52"/>
    </row>
    <row r="8450">
      <c r="A8450" s="44" t="s">
        <v>5475</v>
      </c>
      <c r="B8450" s="45">
        <v>11060.0</v>
      </c>
      <c r="C8450" s="52"/>
      <c r="D8450" s="52"/>
    </row>
    <row r="8451">
      <c r="A8451" s="44" t="s">
        <v>5476</v>
      </c>
      <c r="B8451" s="45">
        <v>14960.0</v>
      </c>
      <c r="C8451" s="52"/>
      <c r="D8451" s="52"/>
    </row>
    <row r="8452">
      <c r="A8452" s="44" t="s">
        <v>5477</v>
      </c>
      <c r="B8452" s="45">
        <v>20020.0</v>
      </c>
      <c r="C8452" s="52"/>
      <c r="D8452" s="52"/>
    </row>
    <row r="8453">
      <c r="A8453" s="44" t="s">
        <v>5478</v>
      </c>
      <c r="B8453" s="45">
        <v>9860.0</v>
      </c>
      <c r="C8453" s="52"/>
      <c r="D8453" s="52"/>
    </row>
    <row r="8454">
      <c r="A8454" s="44" t="s">
        <v>5479</v>
      </c>
      <c r="B8454" s="45">
        <v>8780.0</v>
      </c>
      <c r="C8454" s="52"/>
      <c r="D8454" s="52"/>
    </row>
    <row r="8455">
      <c r="A8455" s="44" t="s">
        <v>5480</v>
      </c>
      <c r="B8455" s="45">
        <v>3080.0</v>
      </c>
      <c r="C8455" s="52" t="s">
        <v>5481</v>
      </c>
      <c r="D8455" s="52"/>
    </row>
    <row r="8456">
      <c r="A8456" s="44" t="s">
        <v>5482</v>
      </c>
      <c r="B8456" s="45">
        <v>2900.0</v>
      </c>
      <c r="C8456" s="52"/>
      <c r="D8456" s="52"/>
    </row>
    <row r="8457">
      <c r="A8457" s="44" t="s">
        <v>5483</v>
      </c>
      <c r="B8457" s="45">
        <v>2540.0</v>
      </c>
      <c r="C8457" s="52"/>
      <c r="D8457" s="52"/>
    </row>
    <row r="8458">
      <c r="A8458" s="44" t="s">
        <v>5484</v>
      </c>
      <c r="B8458" s="45">
        <v>2500.0</v>
      </c>
      <c r="C8458" s="52"/>
      <c r="D8458" s="52"/>
    </row>
    <row r="8459">
      <c r="A8459" s="44" t="s">
        <v>5485</v>
      </c>
      <c r="B8459" s="45">
        <v>10780.0</v>
      </c>
      <c r="C8459" s="52"/>
      <c r="D8459" s="52"/>
    </row>
    <row r="8460">
      <c r="A8460" s="44" t="s">
        <v>5486</v>
      </c>
      <c r="B8460" s="45">
        <v>11120.0</v>
      </c>
      <c r="C8460" s="52"/>
      <c r="D8460" s="52"/>
    </row>
    <row r="8461">
      <c r="A8461" s="44" t="s">
        <v>5487</v>
      </c>
      <c r="B8461" s="45">
        <v>1880.0</v>
      </c>
      <c r="C8461" s="52"/>
      <c r="D8461" s="52"/>
    </row>
    <row r="8462">
      <c r="A8462" s="44" t="s">
        <v>5488</v>
      </c>
      <c r="B8462" s="45">
        <v>1860.0</v>
      </c>
      <c r="C8462" s="52"/>
      <c r="D8462" s="52"/>
    </row>
    <row r="8463">
      <c r="A8463" s="44" t="s">
        <v>5489</v>
      </c>
      <c r="B8463" s="45">
        <v>11060.0</v>
      </c>
      <c r="C8463" s="52"/>
      <c r="D8463" s="52"/>
    </row>
    <row r="8464">
      <c r="A8464" s="44" t="s">
        <v>5490</v>
      </c>
      <c r="B8464" s="45">
        <v>10380.0</v>
      </c>
      <c r="C8464" s="52"/>
      <c r="D8464" s="52"/>
    </row>
    <row r="8465">
      <c r="A8465" s="44" t="s">
        <v>5491</v>
      </c>
      <c r="B8465" s="45">
        <v>10460.0</v>
      </c>
      <c r="C8465" s="52"/>
      <c r="D8465" s="52"/>
    </row>
    <row r="8466">
      <c r="A8466" s="44" t="s">
        <v>5492</v>
      </c>
      <c r="B8466" s="45">
        <v>9560.0</v>
      </c>
      <c r="C8466" s="52"/>
      <c r="D8466" s="52"/>
    </row>
    <row r="8467">
      <c r="A8467" s="44" t="s">
        <v>5493</v>
      </c>
      <c r="B8467" s="45">
        <v>3740.0</v>
      </c>
      <c r="C8467" s="52"/>
      <c r="D8467" s="52"/>
    </row>
    <row r="8468">
      <c r="A8468" s="44" t="s">
        <v>5494</v>
      </c>
      <c r="B8468" s="45">
        <v>16500.0</v>
      </c>
      <c r="C8468" s="52" t="s">
        <v>4581</v>
      </c>
      <c r="D8468" s="52"/>
    </row>
    <row r="8469">
      <c r="A8469" s="44" t="s">
        <v>5495</v>
      </c>
      <c r="B8469" s="45">
        <v>2840.0</v>
      </c>
      <c r="C8469" s="52"/>
      <c r="D8469" s="52"/>
    </row>
    <row r="8470">
      <c r="A8470" s="44" t="s">
        <v>5496</v>
      </c>
      <c r="B8470" s="45">
        <v>3920.0</v>
      </c>
      <c r="C8470" s="52" t="s">
        <v>4194</v>
      </c>
      <c r="D8470" s="52"/>
    </row>
    <row r="8471">
      <c r="A8471" s="44" t="s">
        <v>5497</v>
      </c>
      <c r="B8471" s="45">
        <v>2080.0</v>
      </c>
      <c r="C8471" s="52"/>
      <c r="D8471" s="52"/>
    </row>
    <row r="8472">
      <c r="A8472" s="44" t="s">
        <v>5498</v>
      </c>
      <c r="B8472" s="45">
        <v>1920.0</v>
      </c>
      <c r="C8472" s="52"/>
      <c r="D8472" s="52"/>
    </row>
    <row r="8473">
      <c r="A8473" s="44" t="s">
        <v>5499</v>
      </c>
      <c r="B8473" s="45">
        <v>3260.0</v>
      </c>
      <c r="C8473" s="52" t="s">
        <v>5413</v>
      </c>
      <c r="D8473" s="52"/>
    </row>
    <row r="8474">
      <c r="A8474" s="44" t="s">
        <v>5500</v>
      </c>
      <c r="B8474" s="45">
        <v>11160.0</v>
      </c>
      <c r="C8474" s="52"/>
      <c r="D8474" s="52"/>
    </row>
    <row r="8475">
      <c r="A8475" s="44" t="s">
        <v>5501</v>
      </c>
      <c r="B8475" s="45">
        <v>11320.0</v>
      </c>
      <c r="C8475" s="52"/>
      <c r="D8475" s="52"/>
    </row>
    <row r="8476">
      <c r="A8476" s="44" t="s">
        <v>5502</v>
      </c>
      <c r="B8476" s="45">
        <v>11140.0</v>
      </c>
      <c r="C8476" s="52"/>
      <c r="D8476" s="52"/>
    </row>
    <row r="8477">
      <c r="A8477" s="44" t="s">
        <v>5503</v>
      </c>
      <c r="B8477" s="45">
        <v>3440.0</v>
      </c>
      <c r="C8477" s="52"/>
      <c r="D8477" s="52"/>
    </row>
    <row r="8478">
      <c r="A8478" s="44" t="s">
        <v>5504</v>
      </c>
      <c r="B8478" s="45">
        <v>13500.0</v>
      </c>
      <c r="C8478" s="52" t="s">
        <v>5505</v>
      </c>
      <c r="D8478" s="52"/>
    </row>
    <row r="8479">
      <c r="A8479" s="44" t="s">
        <v>5506</v>
      </c>
      <c r="B8479" s="45">
        <v>31660.0</v>
      </c>
      <c r="C8479" s="52" t="s">
        <v>5507</v>
      </c>
      <c r="D8479" s="52"/>
    </row>
    <row r="8480">
      <c r="A8480" s="44" t="s">
        <v>5508</v>
      </c>
      <c r="B8480" s="45">
        <v>12220.0</v>
      </c>
      <c r="C8480" s="52"/>
      <c r="D8480" s="52"/>
    </row>
    <row r="8481">
      <c r="A8481" s="44" t="s">
        <v>5509</v>
      </c>
      <c r="B8481" s="45">
        <v>3100.0</v>
      </c>
      <c r="C8481" s="52"/>
      <c r="D8481" s="52"/>
    </row>
    <row r="8482">
      <c r="A8482" s="44" t="s">
        <v>5510</v>
      </c>
      <c r="B8482" s="45">
        <v>13360.0</v>
      </c>
      <c r="C8482" s="52"/>
      <c r="D8482" s="52"/>
    </row>
    <row r="8483">
      <c r="A8483" s="44" t="s">
        <v>5511</v>
      </c>
      <c r="B8483" s="45">
        <v>4200.0</v>
      </c>
      <c r="C8483" s="52"/>
      <c r="D8483" s="52"/>
    </row>
    <row r="8484">
      <c r="A8484" s="44" t="s">
        <v>5512</v>
      </c>
      <c r="B8484" s="45">
        <v>10360.0</v>
      </c>
      <c r="C8484" s="52"/>
      <c r="D8484" s="52"/>
    </row>
    <row r="8485">
      <c r="A8485" s="44" t="s">
        <v>5513</v>
      </c>
      <c r="B8485" s="45">
        <v>3720.0</v>
      </c>
      <c r="C8485" s="52"/>
      <c r="D8485" s="52"/>
    </row>
    <row r="8486">
      <c r="A8486" s="44" t="s">
        <v>5514</v>
      </c>
      <c r="B8486" s="45">
        <v>4060.0</v>
      </c>
      <c r="C8486" s="52" t="s">
        <v>4292</v>
      </c>
      <c r="D8486" s="52"/>
    </row>
    <row r="8487">
      <c r="A8487" s="44" t="s">
        <v>5515</v>
      </c>
      <c r="B8487" s="45">
        <v>11240.0</v>
      </c>
      <c r="C8487" s="52"/>
      <c r="D8487" s="52"/>
    </row>
    <row r="8488">
      <c r="A8488" s="44" t="s">
        <v>5516</v>
      </c>
      <c r="B8488" s="45">
        <v>10000.0</v>
      </c>
      <c r="C8488" s="52"/>
      <c r="D8488" s="52"/>
    </row>
    <row r="8489">
      <c r="A8489" s="44" t="s">
        <v>5517</v>
      </c>
      <c r="B8489" s="45">
        <v>11700.0</v>
      </c>
      <c r="C8489" s="52"/>
      <c r="D8489" s="52"/>
    </row>
    <row r="8490">
      <c r="A8490" s="44" t="s">
        <v>5518</v>
      </c>
      <c r="B8490" s="45">
        <v>11220.0</v>
      </c>
      <c r="C8490" s="52"/>
      <c r="D8490" s="52"/>
    </row>
    <row r="8491">
      <c r="A8491" s="44" t="s">
        <v>5519</v>
      </c>
      <c r="B8491" s="45">
        <v>3360.0</v>
      </c>
      <c r="C8491" s="52" t="s">
        <v>5413</v>
      </c>
      <c r="D8491" s="52"/>
    </row>
    <row r="8492">
      <c r="A8492" s="44" t="s">
        <v>5520</v>
      </c>
      <c r="B8492" s="45">
        <v>15880.0</v>
      </c>
      <c r="C8492" s="52" t="s">
        <v>5521</v>
      </c>
      <c r="D8492" s="52"/>
    </row>
    <row r="8493">
      <c r="A8493" s="44" t="s">
        <v>5522</v>
      </c>
      <c r="B8493" s="45">
        <v>11840.0</v>
      </c>
      <c r="C8493" s="52"/>
      <c r="D8493" s="52"/>
    </row>
    <row r="8494">
      <c r="A8494" s="44" t="s">
        <v>5523</v>
      </c>
      <c r="B8494" s="45">
        <v>11180.0</v>
      </c>
      <c r="C8494" s="52"/>
      <c r="D8494" s="52"/>
    </row>
    <row r="8495">
      <c r="A8495" s="44" t="s">
        <v>5524</v>
      </c>
      <c r="B8495" s="45">
        <v>11680.0</v>
      </c>
      <c r="C8495" s="52"/>
      <c r="D8495" s="52"/>
    </row>
    <row r="8496">
      <c r="A8496" s="44" t="s">
        <v>5525</v>
      </c>
      <c r="B8496" s="45">
        <v>10580.0</v>
      </c>
      <c r="C8496" s="52" t="s">
        <v>5526</v>
      </c>
      <c r="D8496" s="52"/>
    </row>
    <row r="8497">
      <c r="A8497" s="44" t="s">
        <v>5527</v>
      </c>
      <c r="B8497" s="45">
        <v>11260.0</v>
      </c>
      <c r="C8497" s="52"/>
      <c r="D8497" s="52"/>
    </row>
    <row r="8498">
      <c r="A8498" s="44" t="s">
        <v>5528</v>
      </c>
      <c r="B8498" s="45">
        <v>13420.0</v>
      </c>
      <c r="C8498" s="52" t="s">
        <v>5529</v>
      </c>
      <c r="D8498" s="52"/>
    </row>
    <row r="8499">
      <c r="A8499" s="44" t="s">
        <v>5530</v>
      </c>
      <c r="B8499" s="45">
        <v>11860.0</v>
      </c>
      <c r="C8499" s="52"/>
      <c r="D8499" s="52"/>
    </row>
    <row r="8500">
      <c r="A8500" s="44" t="s">
        <v>5531</v>
      </c>
      <c r="B8500" s="45">
        <v>32940.0</v>
      </c>
      <c r="C8500" s="52" t="s">
        <v>5532</v>
      </c>
      <c r="D8500" s="52"/>
    </row>
    <row r="8501">
      <c r="A8501" s="44" t="s">
        <v>5533</v>
      </c>
      <c r="B8501" s="45">
        <v>14060.0</v>
      </c>
      <c r="C8501" s="55"/>
      <c r="D8501" s="52"/>
    </row>
    <row r="8502">
      <c r="A8502" s="44" t="s">
        <v>5534</v>
      </c>
      <c r="B8502" s="45">
        <v>13360.0</v>
      </c>
      <c r="C8502" s="56" t="s">
        <v>5529</v>
      </c>
      <c r="D8502" s="52"/>
    </row>
    <row r="8503">
      <c r="A8503" s="44" t="s">
        <v>5535</v>
      </c>
      <c r="B8503" s="45">
        <v>13800.0</v>
      </c>
      <c r="C8503" s="56" t="s">
        <v>5529</v>
      </c>
      <c r="D8503" s="52"/>
    </row>
    <row r="8504">
      <c r="A8504" s="44" t="s">
        <v>5536</v>
      </c>
      <c r="B8504" s="45">
        <v>12080.0</v>
      </c>
      <c r="C8504" s="55"/>
      <c r="D8504" s="52"/>
    </row>
    <row r="8505">
      <c r="A8505" s="44" t="s">
        <v>5537</v>
      </c>
      <c r="B8505" s="45">
        <v>3020.0</v>
      </c>
      <c r="C8505" s="56" t="s">
        <v>5538</v>
      </c>
      <c r="D8505" s="52"/>
    </row>
    <row r="8506">
      <c r="A8506" s="44" t="s">
        <v>5539</v>
      </c>
      <c r="B8506" s="45">
        <v>31080.0</v>
      </c>
      <c r="C8506" s="56" t="s">
        <v>5532</v>
      </c>
      <c r="D8506" s="52"/>
    </row>
    <row r="8507">
      <c r="A8507" s="44" t="s">
        <v>5540</v>
      </c>
      <c r="B8507" s="45">
        <v>13260.0</v>
      </c>
      <c r="C8507" s="56" t="s">
        <v>5529</v>
      </c>
      <c r="D8507" s="52"/>
    </row>
    <row r="8508">
      <c r="A8508" s="44" t="s">
        <v>5541</v>
      </c>
      <c r="B8508" s="45">
        <v>32400.0</v>
      </c>
      <c r="C8508" s="56" t="s">
        <v>5532</v>
      </c>
      <c r="D8508" s="52"/>
    </row>
    <row r="8509">
      <c r="A8509" s="47"/>
      <c r="B8509" s="45"/>
      <c r="C8509" s="55"/>
      <c r="D8509" s="52"/>
    </row>
    <row r="8510">
      <c r="A8510" s="44" t="s">
        <v>5542</v>
      </c>
      <c r="B8510" s="45">
        <v>2720.0</v>
      </c>
      <c r="C8510" s="56" t="s">
        <v>5543</v>
      </c>
      <c r="D8510" s="52"/>
    </row>
    <row r="8511">
      <c r="A8511" s="44" t="s">
        <v>5544</v>
      </c>
      <c r="B8511" s="45">
        <v>13120.0</v>
      </c>
      <c r="C8511" s="56" t="s">
        <v>5529</v>
      </c>
      <c r="D8511" s="52"/>
    </row>
    <row r="8512">
      <c r="A8512" s="44" t="s">
        <v>5545</v>
      </c>
      <c r="B8512" s="45">
        <v>31760.0</v>
      </c>
      <c r="C8512" s="56" t="s">
        <v>5532</v>
      </c>
      <c r="D8512" s="52"/>
    </row>
    <row r="8513">
      <c r="A8513" s="44" t="s">
        <v>5546</v>
      </c>
      <c r="B8513" s="45">
        <v>9840.0</v>
      </c>
      <c r="C8513" s="55"/>
      <c r="D8513" s="52"/>
    </row>
    <row r="8514">
      <c r="A8514" s="44" t="s">
        <v>5547</v>
      </c>
      <c r="B8514" s="45">
        <v>31980.0</v>
      </c>
      <c r="C8514" s="56" t="s">
        <v>5532</v>
      </c>
      <c r="D8514" s="52"/>
    </row>
    <row r="8515">
      <c r="A8515" s="44" t="s">
        <v>5548</v>
      </c>
      <c r="B8515" s="45">
        <v>12120.0</v>
      </c>
      <c r="C8515" s="55"/>
      <c r="D8515" s="52"/>
    </row>
    <row r="8516">
      <c r="A8516" s="44" t="s">
        <v>5549</v>
      </c>
      <c r="B8516" s="45">
        <v>9780.0</v>
      </c>
      <c r="C8516" s="55"/>
      <c r="D8516" s="52"/>
    </row>
    <row r="8517">
      <c r="A8517" s="44" t="s">
        <v>5550</v>
      </c>
      <c r="B8517" s="45">
        <v>13520.0</v>
      </c>
      <c r="C8517" s="56" t="s">
        <v>5529</v>
      </c>
      <c r="D8517" s="52"/>
    </row>
    <row r="8518">
      <c r="A8518" s="44" t="s">
        <v>5551</v>
      </c>
      <c r="B8518" s="45">
        <v>3720.0</v>
      </c>
      <c r="C8518" s="56" t="s">
        <v>5552</v>
      </c>
      <c r="D8518" s="52"/>
    </row>
    <row r="8519">
      <c r="A8519" s="44" t="s">
        <v>5553</v>
      </c>
      <c r="B8519" s="45">
        <v>10160.0</v>
      </c>
      <c r="C8519" s="55"/>
      <c r="D8519" s="52"/>
    </row>
    <row r="8520">
      <c r="A8520" s="44" t="s">
        <v>5554</v>
      </c>
      <c r="B8520" s="45">
        <v>32220.0</v>
      </c>
      <c r="C8520" s="56" t="s">
        <v>5532</v>
      </c>
      <c r="D8520" s="52"/>
    </row>
    <row r="8521">
      <c r="A8521" s="44" t="s">
        <v>5555</v>
      </c>
      <c r="B8521" s="45">
        <v>3440.0</v>
      </c>
      <c r="C8521" s="56" t="s">
        <v>5341</v>
      </c>
      <c r="D8521" s="52"/>
    </row>
    <row r="8522">
      <c r="A8522" s="44" t="s">
        <v>5556</v>
      </c>
      <c r="B8522" s="45">
        <v>3440.0</v>
      </c>
      <c r="C8522" s="55"/>
      <c r="D8522" s="52"/>
    </row>
    <row r="8523">
      <c r="A8523" s="44" t="s">
        <v>5557</v>
      </c>
      <c r="B8523" s="45">
        <v>2900.0</v>
      </c>
      <c r="C8523" s="55"/>
      <c r="D8523" s="52"/>
    </row>
    <row r="8524">
      <c r="A8524" s="44" t="s">
        <v>5558</v>
      </c>
      <c r="B8524" s="45">
        <v>2580.0</v>
      </c>
      <c r="C8524" s="56" t="s">
        <v>5559</v>
      </c>
      <c r="D8524" s="52"/>
    </row>
    <row r="8525">
      <c r="A8525" s="44" t="s">
        <v>5560</v>
      </c>
      <c r="B8525" s="45">
        <v>2320.0</v>
      </c>
      <c r="C8525" s="56" t="s">
        <v>5561</v>
      </c>
      <c r="D8525" s="52"/>
    </row>
    <row r="8526">
      <c r="A8526" s="44" t="s">
        <v>5562</v>
      </c>
      <c r="B8526" s="45">
        <v>11440.0</v>
      </c>
      <c r="C8526" s="55"/>
      <c r="D8526" s="52"/>
    </row>
    <row r="8527">
      <c r="A8527" s="44" t="s">
        <v>5563</v>
      </c>
      <c r="B8527" s="45">
        <v>2640.0</v>
      </c>
      <c r="C8527" s="55"/>
      <c r="D8527" s="52"/>
    </row>
    <row r="8528">
      <c r="A8528" s="44" t="s">
        <v>5564</v>
      </c>
      <c r="B8528" s="45">
        <v>9800.0</v>
      </c>
      <c r="C8528" s="55"/>
      <c r="D8528" s="52"/>
    </row>
    <row r="8529">
      <c r="A8529" s="44" t="s">
        <v>5565</v>
      </c>
      <c r="B8529" s="45">
        <v>2640.0</v>
      </c>
      <c r="C8529" s="56" t="s">
        <v>5566</v>
      </c>
      <c r="D8529" s="52"/>
    </row>
    <row r="8530">
      <c r="A8530" s="44" t="s">
        <v>5567</v>
      </c>
      <c r="B8530" s="45">
        <v>19760.0</v>
      </c>
      <c r="C8530" s="56" t="s">
        <v>5568</v>
      </c>
      <c r="D8530" s="52"/>
    </row>
    <row r="8531">
      <c r="A8531" s="44" t="s">
        <v>5569</v>
      </c>
      <c r="B8531" s="45">
        <v>11160.0</v>
      </c>
      <c r="C8531" s="55"/>
      <c r="D8531" s="52"/>
    </row>
    <row r="8532">
      <c r="A8532" s="44" t="s">
        <v>5570</v>
      </c>
      <c r="B8532" s="45">
        <v>12780.0</v>
      </c>
      <c r="C8532" s="55"/>
      <c r="D8532" s="52"/>
    </row>
    <row r="8533">
      <c r="A8533" s="44" t="s">
        <v>5571</v>
      </c>
      <c r="B8533" s="45">
        <v>2340.0</v>
      </c>
      <c r="C8533" s="56" t="s">
        <v>5388</v>
      </c>
      <c r="D8533" s="52"/>
    </row>
    <row r="8534">
      <c r="A8534" s="44" t="s">
        <v>5572</v>
      </c>
      <c r="B8534" s="45">
        <v>17100.0</v>
      </c>
      <c r="C8534" s="56" t="s">
        <v>5573</v>
      </c>
      <c r="D8534" s="52"/>
    </row>
    <row r="8535">
      <c r="A8535" s="44" t="s">
        <v>5574</v>
      </c>
      <c r="B8535" s="45">
        <v>11400.0</v>
      </c>
      <c r="C8535" s="55"/>
      <c r="D8535" s="52"/>
    </row>
    <row r="8536">
      <c r="A8536" s="44" t="s">
        <v>5575</v>
      </c>
      <c r="B8536" s="45">
        <v>14560.0</v>
      </c>
      <c r="C8536" s="55"/>
      <c r="D8536" s="52"/>
    </row>
    <row r="8537">
      <c r="A8537" s="44" t="s">
        <v>5576</v>
      </c>
      <c r="B8537" s="45">
        <v>3480.0</v>
      </c>
      <c r="C8537" s="56" t="s">
        <v>5443</v>
      </c>
      <c r="D8537" s="52"/>
    </row>
    <row r="8538">
      <c r="A8538" s="44" t="s">
        <v>5577</v>
      </c>
      <c r="B8538" s="45">
        <v>4340.0</v>
      </c>
      <c r="C8538" s="56" t="s">
        <v>5578</v>
      </c>
      <c r="D8538" s="52"/>
    </row>
    <row r="8539">
      <c r="A8539" s="44" t="s">
        <v>5579</v>
      </c>
      <c r="B8539" s="45">
        <v>3480.0</v>
      </c>
      <c r="C8539" s="56" t="s">
        <v>5580</v>
      </c>
      <c r="D8539" s="52"/>
    </row>
    <row r="8540">
      <c r="A8540" s="44" t="s">
        <v>5581</v>
      </c>
      <c r="B8540" s="45">
        <v>3180.0</v>
      </c>
      <c r="C8540" s="56" t="s">
        <v>5582</v>
      </c>
      <c r="D8540" s="52"/>
    </row>
    <row r="8541">
      <c r="A8541" s="44" t="s">
        <v>5583</v>
      </c>
      <c r="B8541" s="45">
        <v>3180.0</v>
      </c>
      <c r="C8541" s="56" t="s">
        <v>5584</v>
      </c>
      <c r="D8541" s="52"/>
    </row>
    <row r="8542">
      <c r="A8542" s="44" t="s">
        <v>5585</v>
      </c>
      <c r="B8542" s="45">
        <v>13380.0</v>
      </c>
      <c r="C8542" s="56" t="s">
        <v>5529</v>
      </c>
      <c r="D8542" s="52"/>
    </row>
    <row r="8543">
      <c r="A8543" s="44" t="s">
        <v>5586</v>
      </c>
      <c r="B8543" s="45">
        <v>14440.0</v>
      </c>
      <c r="C8543" s="55"/>
      <c r="D8543" s="52"/>
    </row>
    <row r="8544">
      <c r="A8544" s="44" t="s">
        <v>5587</v>
      </c>
      <c r="B8544" s="45">
        <v>3280.0</v>
      </c>
      <c r="C8544" s="56" t="s">
        <v>5588</v>
      </c>
      <c r="D8544" s="52"/>
    </row>
    <row r="8545">
      <c r="A8545" s="44" t="s">
        <v>5589</v>
      </c>
      <c r="B8545" s="45">
        <v>2840.0</v>
      </c>
      <c r="C8545" s="56" t="s">
        <v>4274</v>
      </c>
      <c r="D8545" s="52"/>
    </row>
    <row r="8546">
      <c r="A8546" s="44" t="s">
        <v>5590</v>
      </c>
      <c r="B8546" s="45">
        <v>32340.0</v>
      </c>
      <c r="C8546" s="56" t="s">
        <v>5532</v>
      </c>
      <c r="D8546" s="52"/>
    </row>
    <row r="8547">
      <c r="A8547" s="44" t="s">
        <v>5591</v>
      </c>
      <c r="B8547" s="45">
        <v>2820.0</v>
      </c>
      <c r="C8547" s="55"/>
      <c r="D8547" s="52"/>
    </row>
    <row r="8548">
      <c r="A8548" s="44" t="s">
        <v>5592</v>
      </c>
      <c r="B8548" s="45">
        <v>11080.0</v>
      </c>
      <c r="C8548" s="55"/>
      <c r="D8548" s="52"/>
    </row>
    <row r="8549">
      <c r="A8549" s="44" t="s">
        <v>5593</v>
      </c>
      <c r="B8549" s="45">
        <v>2500.0</v>
      </c>
      <c r="C8549" s="56" t="s">
        <v>4236</v>
      </c>
      <c r="D8549" s="52"/>
    </row>
    <row r="8550">
      <c r="A8550" s="44" t="s">
        <v>5594</v>
      </c>
      <c r="B8550" s="45">
        <v>2740.0</v>
      </c>
      <c r="C8550" s="56" t="s">
        <v>5595</v>
      </c>
      <c r="D8550" s="52"/>
    </row>
    <row r="8551">
      <c r="A8551" s="44" t="s">
        <v>5596</v>
      </c>
      <c r="B8551" s="45">
        <v>2820.0</v>
      </c>
      <c r="C8551" s="55"/>
      <c r="D8551" s="52"/>
    </row>
    <row r="8552">
      <c r="A8552" s="44" t="s">
        <v>5597</v>
      </c>
      <c r="B8552" s="45">
        <v>3560.0</v>
      </c>
      <c r="C8552" s="56" t="s">
        <v>5598</v>
      </c>
      <c r="D8552" s="52"/>
    </row>
    <row r="8553">
      <c r="A8553" s="44" t="s">
        <v>5599</v>
      </c>
      <c r="B8553" s="45">
        <v>9340.0</v>
      </c>
      <c r="C8553" s="55"/>
      <c r="D8553" s="52"/>
    </row>
    <row r="8554">
      <c r="A8554" s="44" t="s">
        <v>5600</v>
      </c>
      <c r="B8554" s="45">
        <v>2840.0</v>
      </c>
      <c r="C8554" s="55"/>
      <c r="D8554" s="52"/>
    </row>
    <row r="8555">
      <c r="A8555" s="44" t="s">
        <v>5601</v>
      </c>
      <c r="B8555" s="45">
        <v>2580.0</v>
      </c>
      <c r="C8555" s="55"/>
      <c r="D8555" s="52"/>
    </row>
    <row r="8556">
      <c r="A8556" s="44" t="s">
        <v>5602</v>
      </c>
      <c r="B8556" s="45">
        <v>4200.0</v>
      </c>
      <c r="C8556" s="55"/>
      <c r="D8556" s="52"/>
    </row>
    <row r="8557">
      <c r="A8557" s="44" t="s">
        <v>5603</v>
      </c>
      <c r="B8557" s="45">
        <v>10860.0</v>
      </c>
      <c r="C8557" s="55"/>
      <c r="D8557" s="52"/>
    </row>
    <row r="8558">
      <c r="A8558" s="44" t="s">
        <v>5604</v>
      </c>
      <c r="B8558" s="45">
        <v>9220.0</v>
      </c>
      <c r="C8558" s="55"/>
      <c r="D8558" s="52"/>
    </row>
    <row r="8559">
      <c r="A8559" s="44" t="s">
        <v>5605</v>
      </c>
      <c r="B8559" s="45">
        <v>13160.0</v>
      </c>
      <c r="C8559" s="55"/>
      <c r="D8559" s="52"/>
    </row>
    <row r="8560">
      <c r="A8560" s="44" t="s">
        <v>5606</v>
      </c>
      <c r="B8560" s="45">
        <v>29940.0</v>
      </c>
      <c r="C8560" s="55"/>
      <c r="D8560" s="52"/>
    </row>
    <row r="8561">
      <c r="A8561" s="44" t="s">
        <v>5607</v>
      </c>
      <c r="B8561" s="45">
        <v>11920.0</v>
      </c>
      <c r="C8561" s="55"/>
      <c r="D8561" s="52"/>
    </row>
    <row r="8562">
      <c r="A8562" s="44" t="s">
        <v>5608</v>
      </c>
      <c r="B8562" s="45">
        <v>11080.0</v>
      </c>
      <c r="C8562" s="55"/>
      <c r="D8562" s="52"/>
    </row>
    <row r="8563">
      <c r="A8563" s="44" t="s">
        <v>5609</v>
      </c>
      <c r="B8563" s="45">
        <v>2740.0</v>
      </c>
      <c r="C8563" s="55"/>
      <c r="D8563" s="52"/>
    </row>
    <row r="8564">
      <c r="A8564" s="44" t="s">
        <v>5610</v>
      </c>
      <c r="B8564" s="45">
        <v>9220.0</v>
      </c>
      <c r="C8564" s="55"/>
      <c r="D8564" s="52"/>
    </row>
    <row r="8565">
      <c r="A8565" s="44" t="s">
        <v>5611</v>
      </c>
      <c r="B8565" s="45">
        <v>10980.0</v>
      </c>
      <c r="C8565" s="55"/>
      <c r="D8565" s="52"/>
    </row>
    <row r="8566">
      <c r="A8566" s="44" t="s">
        <v>5612</v>
      </c>
      <c r="B8566" s="45">
        <v>8720.0</v>
      </c>
      <c r="C8566" s="55"/>
      <c r="D8566" s="52"/>
    </row>
    <row r="8567">
      <c r="A8567" s="44" t="s">
        <v>5613</v>
      </c>
      <c r="B8567" s="45">
        <v>9800.0</v>
      </c>
      <c r="C8567" s="55"/>
      <c r="D8567" s="52"/>
    </row>
    <row r="8568">
      <c r="A8568" s="44" t="s">
        <v>5614</v>
      </c>
      <c r="B8568" s="45">
        <v>8780.0</v>
      </c>
      <c r="C8568" s="55"/>
      <c r="D8568" s="52"/>
    </row>
    <row r="8569">
      <c r="A8569" s="44" t="s">
        <v>5615</v>
      </c>
      <c r="B8569" s="45">
        <v>13240.0</v>
      </c>
      <c r="C8569" s="55"/>
      <c r="D8569" s="52"/>
    </row>
    <row r="8570">
      <c r="A8570" s="44" t="s">
        <v>5616</v>
      </c>
      <c r="B8570" s="45">
        <v>14900.0</v>
      </c>
      <c r="C8570" s="55"/>
      <c r="D8570" s="52"/>
    </row>
    <row r="8571">
      <c r="A8571" s="44" t="s">
        <v>5617</v>
      </c>
      <c r="B8571" s="45">
        <v>9400.0</v>
      </c>
      <c r="C8571" s="55"/>
      <c r="D8571" s="52"/>
    </row>
    <row r="8572">
      <c r="A8572" s="44" t="s">
        <v>5618</v>
      </c>
      <c r="B8572" s="45">
        <v>10000.0</v>
      </c>
      <c r="C8572" s="55"/>
      <c r="D8572" s="52"/>
    </row>
    <row r="8573">
      <c r="A8573" s="44" t="s">
        <v>5619</v>
      </c>
      <c r="B8573" s="45">
        <v>3840.0</v>
      </c>
      <c r="C8573" s="55"/>
      <c r="D8573" s="52"/>
    </row>
    <row r="8574">
      <c r="A8574" s="44" t="s">
        <v>5620</v>
      </c>
      <c r="B8574" s="45">
        <v>3720.0</v>
      </c>
      <c r="C8574" s="55"/>
      <c r="D8574" s="52"/>
    </row>
    <row r="8575">
      <c r="A8575" s="44" t="s">
        <v>5621</v>
      </c>
      <c r="B8575" s="45">
        <v>11480.0</v>
      </c>
      <c r="C8575" s="55"/>
      <c r="D8575" s="52"/>
    </row>
    <row r="8576">
      <c r="A8576" s="44" t="s">
        <v>5622</v>
      </c>
      <c r="B8576" s="45">
        <v>10600.0</v>
      </c>
      <c r="C8576" s="55"/>
      <c r="D8576" s="52"/>
    </row>
    <row r="8577">
      <c r="A8577" s="44" t="s">
        <v>5623</v>
      </c>
      <c r="B8577" s="45">
        <v>2700.0</v>
      </c>
      <c r="C8577" s="55"/>
      <c r="D8577" s="52"/>
    </row>
    <row r="8578">
      <c r="A8578" s="44" t="s">
        <v>5624</v>
      </c>
      <c r="B8578" s="45">
        <v>2700.0</v>
      </c>
      <c r="C8578" s="55"/>
      <c r="D8578" s="52"/>
    </row>
    <row r="8579">
      <c r="A8579" s="44" t="s">
        <v>5625</v>
      </c>
      <c r="B8579" s="45">
        <v>8740.0</v>
      </c>
      <c r="C8579" s="55"/>
      <c r="D8579" s="52"/>
    </row>
    <row r="8580">
      <c r="A8580" s="44" t="s">
        <v>5626</v>
      </c>
      <c r="B8580" s="45">
        <v>10080.0</v>
      </c>
      <c r="C8580" s="55"/>
      <c r="D8580" s="52"/>
    </row>
    <row r="8581">
      <c r="A8581" s="44" t="s">
        <v>5627</v>
      </c>
      <c r="B8581" s="45">
        <v>8720.0</v>
      </c>
      <c r="C8581" s="55"/>
      <c r="D8581" s="52"/>
    </row>
    <row r="8582">
      <c r="A8582" s="44" t="s">
        <v>5628</v>
      </c>
      <c r="B8582" s="45">
        <v>3780.0</v>
      </c>
      <c r="C8582" s="55"/>
      <c r="D8582" s="52"/>
    </row>
    <row r="8583">
      <c r="A8583" s="44" t="s">
        <v>5629</v>
      </c>
      <c r="B8583" s="45">
        <v>9840.0</v>
      </c>
      <c r="C8583" s="55"/>
      <c r="D8583" s="52"/>
    </row>
    <row r="8584">
      <c r="A8584" s="44" t="s">
        <v>5630</v>
      </c>
      <c r="B8584" s="45">
        <v>8740.0</v>
      </c>
      <c r="C8584" s="55"/>
      <c r="D8584" s="52"/>
    </row>
    <row r="8585">
      <c r="A8585" s="44" t="s">
        <v>5631</v>
      </c>
      <c r="B8585" s="45">
        <v>11240.0</v>
      </c>
      <c r="C8585" s="55"/>
      <c r="D8585" s="52"/>
    </row>
    <row r="8586">
      <c r="A8586" s="44" t="s">
        <v>5632</v>
      </c>
      <c r="B8586" s="45">
        <v>8820.0</v>
      </c>
      <c r="C8586" s="55"/>
      <c r="D8586" s="52"/>
    </row>
    <row r="8587">
      <c r="A8587" s="44" t="s">
        <v>5633</v>
      </c>
      <c r="B8587" s="45">
        <v>12360.0</v>
      </c>
      <c r="C8587" s="55"/>
      <c r="D8587" s="52"/>
    </row>
    <row r="8588">
      <c r="A8588" s="44" t="s">
        <v>5634</v>
      </c>
      <c r="B8588" s="45">
        <v>11180.0</v>
      </c>
      <c r="C8588" s="55"/>
      <c r="D8588" s="52"/>
    </row>
    <row r="8589">
      <c r="A8589" s="44" t="s">
        <v>5635</v>
      </c>
      <c r="B8589" s="45">
        <v>8800.0</v>
      </c>
      <c r="C8589" s="55"/>
      <c r="D8589" s="52"/>
    </row>
    <row r="8590">
      <c r="A8590" s="44" t="s">
        <v>5636</v>
      </c>
      <c r="B8590" s="45">
        <v>15380.0</v>
      </c>
      <c r="C8590" s="55"/>
      <c r="D8590" s="52"/>
    </row>
    <row r="8591">
      <c r="A8591" s="44" t="s">
        <v>5637</v>
      </c>
      <c r="B8591" s="45">
        <v>5180.0</v>
      </c>
      <c r="C8591" s="55"/>
      <c r="D8591" s="52"/>
    </row>
    <row r="8592">
      <c r="A8592" s="44" t="s">
        <v>5638</v>
      </c>
      <c r="B8592" s="45">
        <v>2700.0</v>
      </c>
      <c r="C8592" s="55"/>
      <c r="D8592" s="52"/>
    </row>
    <row r="8593">
      <c r="A8593" s="44" t="s">
        <v>5639</v>
      </c>
      <c r="B8593" s="45">
        <v>2540.0</v>
      </c>
      <c r="C8593" s="55"/>
      <c r="D8593" s="52"/>
    </row>
    <row r="8594">
      <c r="A8594" s="44" t="s">
        <v>5640</v>
      </c>
      <c r="B8594" s="45">
        <v>9340.0</v>
      </c>
      <c r="C8594" s="55"/>
      <c r="D8594" s="52"/>
    </row>
    <row r="8595">
      <c r="A8595" s="44" t="s">
        <v>5641</v>
      </c>
      <c r="B8595" s="45">
        <v>2560.0</v>
      </c>
      <c r="C8595" s="55"/>
      <c r="D8595" s="52"/>
    </row>
    <row r="8596">
      <c r="A8596" s="44" t="s">
        <v>5642</v>
      </c>
      <c r="B8596" s="45">
        <v>10560.0</v>
      </c>
      <c r="C8596" s="55"/>
      <c r="D8596" s="52"/>
    </row>
    <row r="8597">
      <c r="A8597" s="44" t="s">
        <v>5643</v>
      </c>
      <c r="B8597" s="45">
        <v>3720.0</v>
      </c>
      <c r="C8597" s="55"/>
      <c r="D8597" s="52"/>
    </row>
    <row r="8598">
      <c r="A8598" s="44" t="s">
        <v>5644</v>
      </c>
      <c r="B8598" s="45">
        <v>9280.0</v>
      </c>
      <c r="C8598" s="55"/>
      <c r="D8598" s="52"/>
    </row>
    <row r="8599">
      <c r="A8599" s="44" t="s">
        <v>5645</v>
      </c>
      <c r="B8599" s="45">
        <v>10680.0</v>
      </c>
      <c r="C8599" s="55"/>
      <c r="D8599" s="52"/>
    </row>
    <row r="8600">
      <c r="A8600" s="44" t="s">
        <v>5646</v>
      </c>
      <c r="B8600" s="45">
        <v>10160.0</v>
      </c>
      <c r="C8600" s="55"/>
      <c r="D8600" s="52"/>
    </row>
    <row r="8601">
      <c r="A8601" s="44" t="s">
        <v>5647</v>
      </c>
      <c r="B8601" s="45">
        <v>10960.0</v>
      </c>
      <c r="C8601" s="56" t="s">
        <v>5648</v>
      </c>
      <c r="D8601" s="52"/>
    </row>
    <row r="8602">
      <c r="A8602" s="44" t="s">
        <v>5649</v>
      </c>
      <c r="B8602" s="45">
        <v>2280.0</v>
      </c>
      <c r="C8602" s="55"/>
      <c r="D8602" s="52"/>
    </row>
    <row r="8603">
      <c r="A8603" s="44" t="s">
        <v>5650</v>
      </c>
      <c r="B8603" s="45">
        <v>3720.0</v>
      </c>
      <c r="C8603" s="56" t="s">
        <v>5651</v>
      </c>
      <c r="D8603" s="52"/>
    </row>
    <row r="8604">
      <c r="A8604" s="44" t="s">
        <v>5652</v>
      </c>
      <c r="B8604" s="45">
        <v>12360.0</v>
      </c>
      <c r="C8604" s="56" t="s">
        <v>5653</v>
      </c>
      <c r="D8604" s="52"/>
    </row>
    <row r="8605">
      <c r="A8605" s="44" t="s">
        <v>5654</v>
      </c>
      <c r="B8605" s="45">
        <v>2240.0</v>
      </c>
      <c r="C8605" s="55"/>
      <c r="D8605" s="52"/>
    </row>
    <row r="8606">
      <c r="A8606" s="44" t="s">
        <v>5655</v>
      </c>
      <c r="B8606" s="45">
        <v>2780.0</v>
      </c>
      <c r="C8606" s="55"/>
      <c r="D8606" s="52"/>
    </row>
    <row r="8607">
      <c r="A8607" s="44" t="s">
        <v>5656</v>
      </c>
      <c r="B8607" s="45">
        <v>10100.0</v>
      </c>
      <c r="C8607" s="55"/>
      <c r="D8607" s="52"/>
    </row>
    <row r="8608">
      <c r="A8608" s="44" t="s">
        <v>5657</v>
      </c>
      <c r="B8608" s="45">
        <v>3500.0</v>
      </c>
      <c r="C8608" s="56" t="s">
        <v>5651</v>
      </c>
      <c r="D8608" s="52"/>
    </row>
    <row r="8609">
      <c r="A8609" s="44" t="s">
        <v>5658</v>
      </c>
      <c r="B8609" s="45">
        <v>9880.0</v>
      </c>
      <c r="C8609" s="55"/>
      <c r="D8609" s="52"/>
    </row>
    <row r="8610">
      <c r="A8610" s="44" t="s">
        <v>5659</v>
      </c>
      <c r="B8610" s="45">
        <v>3480.0</v>
      </c>
      <c r="C8610" s="55"/>
      <c r="D8610" s="52"/>
    </row>
    <row r="8611">
      <c r="A8611" s="44" t="s">
        <v>5660</v>
      </c>
      <c r="B8611" s="45">
        <v>16340.0</v>
      </c>
      <c r="C8611" s="56" t="s">
        <v>4648</v>
      </c>
      <c r="D8611" s="52"/>
    </row>
    <row r="8612">
      <c r="A8612" s="44" t="s">
        <v>5661</v>
      </c>
      <c r="B8612" s="45">
        <v>3460.0</v>
      </c>
      <c r="C8612" s="56" t="s">
        <v>4017</v>
      </c>
      <c r="D8612" s="52"/>
    </row>
    <row r="8613">
      <c r="A8613" s="44" t="s">
        <v>5662</v>
      </c>
      <c r="B8613" s="45">
        <v>2680.0</v>
      </c>
      <c r="C8613" s="55"/>
      <c r="D8613" s="52"/>
    </row>
    <row r="8614">
      <c r="A8614" s="44" t="s">
        <v>5663</v>
      </c>
      <c r="B8614" s="45">
        <v>2760.0</v>
      </c>
      <c r="C8614" s="55"/>
      <c r="D8614" s="52"/>
    </row>
    <row r="8615">
      <c r="A8615" s="44" t="s">
        <v>5664</v>
      </c>
      <c r="B8615" s="45">
        <v>2760.0</v>
      </c>
      <c r="C8615" s="56" t="s">
        <v>5665</v>
      </c>
      <c r="D8615" s="52"/>
    </row>
    <row r="8616">
      <c r="A8616" s="44" t="s">
        <v>5666</v>
      </c>
      <c r="B8616" s="45">
        <v>10480.0</v>
      </c>
      <c r="C8616" s="55"/>
      <c r="D8616" s="52"/>
    </row>
    <row r="8617">
      <c r="A8617" s="44" t="s">
        <v>5667</v>
      </c>
      <c r="B8617" s="45">
        <v>2300.0</v>
      </c>
      <c r="C8617" s="55"/>
      <c r="D8617" s="52"/>
    </row>
    <row r="8618">
      <c r="A8618" s="44" t="s">
        <v>5668</v>
      </c>
      <c r="B8618" s="45">
        <v>3180.0</v>
      </c>
      <c r="C8618" s="56" t="s">
        <v>4017</v>
      </c>
      <c r="D8618" s="52"/>
    </row>
    <row r="8619">
      <c r="A8619" s="44" t="s">
        <v>5669</v>
      </c>
      <c r="B8619" s="45">
        <v>11740.0</v>
      </c>
      <c r="C8619" s="56" t="s">
        <v>5653</v>
      </c>
      <c r="D8619" s="52"/>
    </row>
    <row r="8620">
      <c r="A8620" s="44" t="s">
        <v>5670</v>
      </c>
      <c r="B8620" s="45">
        <v>4180.0</v>
      </c>
      <c r="C8620" s="55"/>
      <c r="D8620" s="52"/>
    </row>
    <row r="8621">
      <c r="A8621" s="44" t="s">
        <v>5671</v>
      </c>
      <c r="B8621" s="45">
        <v>10800.0</v>
      </c>
      <c r="C8621" s="55"/>
      <c r="D8621" s="52"/>
    </row>
    <row r="8622">
      <c r="A8622" s="44" t="s">
        <v>5672</v>
      </c>
      <c r="B8622" s="45">
        <v>2900.0</v>
      </c>
      <c r="C8622" s="55"/>
      <c r="D8622" s="52"/>
    </row>
    <row r="8623">
      <c r="A8623" s="44" t="s">
        <v>5673</v>
      </c>
      <c r="B8623" s="45">
        <v>10700.0</v>
      </c>
      <c r="C8623" s="56" t="s">
        <v>5674</v>
      </c>
      <c r="D8623" s="52"/>
    </row>
    <row r="8624">
      <c r="A8624" s="44" t="s">
        <v>5675</v>
      </c>
      <c r="B8624" s="45">
        <v>8680.0</v>
      </c>
      <c r="C8624" s="55"/>
      <c r="D8624" s="52"/>
    </row>
    <row r="8625">
      <c r="A8625" s="44" t="s">
        <v>5676</v>
      </c>
      <c r="B8625" s="45">
        <v>11460.0</v>
      </c>
      <c r="C8625" s="56" t="s">
        <v>5677</v>
      </c>
      <c r="D8625" s="52"/>
    </row>
    <row r="8626">
      <c r="A8626" s="44" t="s">
        <v>5678</v>
      </c>
      <c r="B8626" s="45">
        <v>9280.0</v>
      </c>
      <c r="C8626" s="55"/>
      <c r="D8626" s="52"/>
    </row>
    <row r="8627">
      <c r="A8627" s="44" t="s">
        <v>5679</v>
      </c>
      <c r="B8627" s="45">
        <v>10200.0</v>
      </c>
      <c r="C8627" s="56" t="s">
        <v>4395</v>
      </c>
      <c r="D8627" s="52"/>
    </row>
    <row r="8628">
      <c r="A8628" s="44" t="s">
        <v>5680</v>
      </c>
      <c r="B8628" s="45">
        <v>3220.0</v>
      </c>
      <c r="C8628" s="55"/>
      <c r="D8628" s="52"/>
    </row>
    <row r="8629">
      <c r="A8629" s="44" t="s">
        <v>5681</v>
      </c>
      <c r="B8629" s="45">
        <v>8680.0</v>
      </c>
      <c r="C8629" s="55"/>
      <c r="D8629" s="52"/>
    </row>
    <row r="8630">
      <c r="A8630" s="44" t="s">
        <v>5682</v>
      </c>
      <c r="B8630" s="45">
        <v>11680.0</v>
      </c>
      <c r="C8630" s="56" t="s">
        <v>5683</v>
      </c>
      <c r="D8630" s="52"/>
    </row>
    <row r="8631">
      <c r="A8631" s="44" t="s">
        <v>5684</v>
      </c>
      <c r="B8631" s="45">
        <v>9380.0</v>
      </c>
      <c r="C8631" s="55"/>
      <c r="D8631" s="52"/>
    </row>
    <row r="8632">
      <c r="A8632" s="44" t="s">
        <v>5685</v>
      </c>
      <c r="B8632" s="45">
        <v>20480.0</v>
      </c>
      <c r="C8632" s="56" t="s">
        <v>5686</v>
      </c>
      <c r="D8632" s="52"/>
    </row>
    <row r="8633">
      <c r="A8633" s="44" t="s">
        <v>5687</v>
      </c>
      <c r="B8633" s="45">
        <v>10040.0</v>
      </c>
      <c r="C8633" s="55"/>
      <c r="D8633" s="52"/>
    </row>
    <row r="8634">
      <c r="A8634" s="44" t="s">
        <v>5688</v>
      </c>
      <c r="B8634" s="45">
        <v>13440.0</v>
      </c>
      <c r="C8634" s="56" t="s">
        <v>5689</v>
      </c>
      <c r="D8634" s="52"/>
    </row>
    <row r="8635">
      <c r="A8635" s="44" t="s">
        <v>5690</v>
      </c>
      <c r="B8635" s="45">
        <v>10820.0</v>
      </c>
      <c r="C8635" s="56" t="s">
        <v>5691</v>
      </c>
      <c r="D8635" s="52"/>
    </row>
    <row r="8636">
      <c r="A8636" s="44" t="s">
        <v>5692</v>
      </c>
      <c r="B8636" s="45">
        <v>10540.0</v>
      </c>
      <c r="C8636" s="56" t="s">
        <v>5683</v>
      </c>
      <c r="D8636" s="52"/>
    </row>
    <row r="8637">
      <c r="A8637" s="44" t="s">
        <v>5693</v>
      </c>
      <c r="B8637" s="45">
        <v>31740.0</v>
      </c>
      <c r="C8637" s="56" t="s">
        <v>5689</v>
      </c>
      <c r="D8637" s="52"/>
    </row>
    <row r="8638">
      <c r="A8638" s="44" t="s">
        <v>5694</v>
      </c>
      <c r="B8638" s="45">
        <v>9780.0</v>
      </c>
      <c r="C8638" s="55"/>
      <c r="D8638" s="52"/>
    </row>
    <row r="8639">
      <c r="A8639" s="44" t="s">
        <v>5695</v>
      </c>
      <c r="B8639" s="45">
        <v>8700.0</v>
      </c>
      <c r="C8639" s="55"/>
      <c r="D8639" s="52"/>
    </row>
    <row r="8640">
      <c r="A8640" s="44" t="s">
        <v>5696</v>
      </c>
      <c r="B8640" s="45">
        <v>3800.0</v>
      </c>
      <c r="C8640" s="56" t="s">
        <v>5697</v>
      </c>
      <c r="D8640" s="52"/>
    </row>
    <row r="8641">
      <c r="A8641" s="44" t="s">
        <v>5698</v>
      </c>
      <c r="B8641" s="45">
        <v>2700.0</v>
      </c>
      <c r="C8641" s="55"/>
      <c r="D8641" s="52"/>
    </row>
    <row r="8642">
      <c r="A8642" s="44" t="s">
        <v>5699</v>
      </c>
      <c r="B8642" s="45">
        <v>2920.0</v>
      </c>
      <c r="C8642" s="56" t="s">
        <v>5697</v>
      </c>
      <c r="D8642" s="52"/>
    </row>
    <row r="8643">
      <c r="A8643" s="44" t="s">
        <v>5700</v>
      </c>
      <c r="B8643" s="45">
        <v>3400.0</v>
      </c>
      <c r="C8643" s="56" t="s">
        <v>4292</v>
      </c>
      <c r="D8643" s="52"/>
    </row>
    <row r="8644">
      <c r="A8644" s="44" t="s">
        <v>5701</v>
      </c>
      <c r="B8644" s="45">
        <v>2340.0</v>
      </c>
      <c r="C8644" s="55"/>
      <c r="D8644" s="52"/>
    </row>
    <row r="8645">
      <c r="A8645" s="44" t="s">
        <v>5702</v>
      </c>
      <c r="B8645" s="45">
        <v>13960.0</v>
      </c>
      <c r="C8645" s="56" t="s">
        <v>5703</v>
      </c>
      <c r="D8645" s="52"/>
    </row>
    <row r="8646">
      <c r="A8646" s="44" t="s">
        <v>5704</v>
      </c>
      <c r="B8646" s="45">
        <v>2440.0</v>
      </c>
      <c r="C8646" s="56" t="s">
        <v>5705</v>
      </c>
      <c r="D8646" s="52"/>
    </row>
    <row r="8647">
      <c r="A8647" s="44" t="s">
        <v>5706</v>
      </c>
      <c r="B8647" s="45">
        <v>2260.0</v>
      </c>
      <c r="C8647" s="55"/>
      <c r="D8647" s="52"/>
    </row>
    <row r="8648">
      <c r="A8648" s="44" t="s">
        <v>5707</v>
      </c>
      <c r="B8648" s="45">
        <v>3180.0</v>
      </c>
      <c r="C8648" s="56" t="s">
        <v>4017</v>
      </c>
      <c r="D8648" s="52"/>
    </row>
    <row r="8649">
      <c r="A8649" s="44" t="s">
        <v>5708</v>
      </c>
      <c r="B8649" s="45">
        <v>2560.0</v>
      </c>
      <c r="C8649" s="56" t="s">
        <v>3445</v>
      </c>
      <c r="D8649" s="52"/>
    </row>
    <row r="8650">
      <c r="A8650" s="44" t="s">
        <v>5709</v>
      </c>
      <c r="B8650" s="45">
        <v>16740.0</v>
      </c>
      <c r="C8650" s="55"/>
      <c r="D8650" s="52"/>
    </row>
    <row r="8651">
      <c r="A8651" s="44" t="s">
        <v>5710</v>
      </c>
      <c r="B8651" s="45">
        <v>10780.0</v>
      </c>
      <c r="C8651" s="55"/>
      <c r="D8651" s="52"/>
    </row>
    <row r="8652">
      <c r="A8652" s="44" t="s">
        <v>5711</v>
      </c>
      <c r="B8652" s="45">
        <v>13380.0</v>
      </c>
      <c r="C8652" s="56" t="s">
        <v>5712</v>
      </c>
      <c r="D8652" s="52"/>
    </row>
    <row r="8653">
      <c r="A8653" s="44" t="s">
        <v>5713</v>
      </c>
      <c r="B8653" s="45">
        <v>2140.0</v>
      </c>
      <c r="C8653" s="56" t="s">
        <v>5705</v>
      </c>
      <c r="D8653" s="52"/>
    </row>
    <row r="8654">
      <c r="A8654" s="44" t="s">
        <v>5714</v>
      </c>
      <c r="B8654" s="45">
        <v>32200.0</v>
      </c>
      <c r="C8654" s="56" t="s">
        <v>5712</v>
      </c>
      <c r="D8654" s="52"/>
    </row>
    <row r="8655">
      <c r="A8655" s="44" t="s">
        <v>5715</v>
      </c>
      <c r="B8655" s="45">
        <v>2960.0</v>
      </c>
      <c r="C8655" s="55"/>
      <c r="D8655" s="52"/>
    </row>
    <row r="8656">
      <c r="A8656" s="44" t="s">
        <v>5716</v>
      </c>
      <c r="B8656" s="45">
        <v>2020.0</v>
      </c>
      <c r="C8656" s="56" t="s">
        <v>3445</v>
      </c>
      <c r="D8656" s="52"/>
    </row>
    <row r="8657">
      <c r="A8657" s="44" t="s">
        <v>5717</v>
      </c>
      <c r="B8657" s="45">
        <v>3660.0</v>
      </c>
      <c r="C8657" s="56" t="s">
        <v>5718</v>
      </c>
      <c r="D8657" s="52"/>
    </row>
    <row r="8658">
      <c r="A8658" s="44" t="s">
        <v>5719</v>
      </c>
      <c r="B8658" s="45">
        <v>21580.0</v>
      </c>
      <c r="C8658" s="55"/>
      <c r="D8658" s="52"/>
    </row>
    <row r="8659">
      <c r="A8659" s="44" t="s">
        <v>5720</v>
      </c>
      <c r="B8659" s="45">
        <v>3500.0</v>
      </c>
      <c r="C8659" s="56" t="s">
        <v>5718</v>
      </c>
      <c r="D8659" s="52"/>
    </row>
    <row r="8660">
      <c r="A8660" s="44" t="s">
        <v>5721</v>
      </c>
      <c r="B8660" s="45">
        <v>3500.0</v>
      </c>
      <c r="C8660" s="56" t="s">
        <v>5722</v>
      </c>
      <c r="D8660" s="52"/>
    </row>
    <row r="8661">
      <c r="A8661" s="44" t="s">
        <v>5723</v>
      </c>
      <c r="B8661" s="45">
        <v>10120.0</v>
      </c>
      <c r="C8661" s="55"/>
      <c r="D8661" s="52"/>
    </row>
    <row r="8662">
      <c r="A8662" s="44" t="s">
        <v>5724</v>
      </c>
      <c r="B8662" s="45">
        <v>2900.0</v>
      </c>
      <c r="C8662" s="56" t="s">
        <v>5722</v>
      </c>
      <c r="D8662" s="52"/>
    </row>
    <row r="8663">
      <c r="A8663" s="44" t="s">
        <v>5725</v>
      </c>
      <c r="B8663" s="45">
        <v>3960.0</v>
      </c>
      <c r="C8663" s="55"/>
      <c r="D8663" s="52"/>
    </row>
    <row r="8664">
      <c r="A8664" s="44" t="s">
        <v>5726</v>
      </c>
      <c r="B8664" s="45">
        <v>2640.0</v>
      </c>
      <c r="C8664" s="56" t="s">
        <v>4528</v>
      </c>
      <c r="D8664" s="52"/>
    </row>
    <row r="8665">
      <c r="A8665" s="44" t="s">
        <v>5727</v>
      </c>
      <c r="B8665" s="45">
        <v>2200.0</v>
      </c>
      <c r="C8665" s="56" t="s">
        <v>4528</v>
      </c>
      <c r="D8665" s="52"/>
    </row>
    <row r="8666">
      <c r="A8666" s="44" t="s">
        <v>5728</v>
      </c>
      <c r="B8666" s="45">
        <v>16600.0</v>
      </c>
      <c r="C8666" s="55"/>
      <c r="D8666" s="52"/>
    </row>
    <row r="8667">
      <c r="A8667" s="44" t="s">
        <v>5729</v>
      </c>
      <c r="B8667" s="45">
        <v>2700.0</v>
      </c>
      <c r="C8667" s="55"/>
      <c r="D8667" s="52"/>
    </row>
    <row r="8668">
      <c r="A8668" s="44" t="s">
        <v>5730</v>
      </c>
      <c r="B8668" s="45">
        <v>4200.0</v>
      </c>
      <c r="C8668" s="55"/>
      <c r="D8668" s="52"/>
    </row>
    <row r="8669">
      <c r="A8669" s="44" t="s">
        <v>5731</v>
      </c>
      <c r="B8669" s="45">
        <v>11540.0</v>
      </c>
      <c r="C8669" s="55"/>
      <c r="D8669" s="52"/>
    </row>
    <row r="8670">
      <c r="A8670" s="44" t="s">
        <v>5732</v>
      </c>
      <c r="B8670" s="45">
        <v>3580.0</v>
      </c>
      <c r="C8670" s="56" t="s">
        <v>5718</v>
      </c>
      <c r="D8670" s="52"/>
    </row>
    <row r="8671">
      <c r="A8671" s="44" t="s">
        <v>5733</v>
      </c>
      <c r="B8671" s="45">
        <v>2920.0</v>
      </c>
      <c r="C8671" s="55"/>
      <c r="D8671" s="52"/>
    </row>
    <row r="8672">
      <c r="A8672" s="44" t="s">
        <v>5734</v>
      </c>
      <c r="B8672" s="45">
        <v>3240.0</v>
      </c>
      <c r="C8672" s="56" t="s">
        <v>5735</v>
      </c>
      <c r="D8672" s="52"/>
    </row>
    <row r="8673">
      <c r="A8673" s="44" t="s">
        <v>5736</v>
      </c>
      <c r="B8673" s="45">
        <v>3240.0</v>
      </c>
      <c r="C8673" s="56" t="s">
        <v>5722</v>
      </c>
      <c r="D8673" s="52"/>
    </row>
    <row r="8674">
      <c r="A8674" s="44" t="s">
        <v>5737</v>
      </c>
      <c r="B8674" s="45">
        <v>10860.0</v>
      </c>
      <c r="C8674" s="55"/>
      <c r="D8674" s="52"/>
    </row>
    <row r="8675">
      <c r="A8675" s="44" t="s">
        <v>5738</v>
      </c>
      <c r="B8675" s="45">
        <v>13660.0</v>
      </c>
      <c r="C8675" s="56" t="s">
        <v>5739</v>
      </c>
      <c r="D8675" s="52"/>
    </row>
    <row r="8676">
      <c r="A8676" s="44" t="s">
        <v>5740</v>
      </c>
      <c r="B8676" s="45">
        <v>2740.0</v>
      </c>
      <c r="C8676" s="56" t="s">
        <v>5722</v>
      </c>
      <c r="D8676" s="52"/>
    </row>
    <row r="8677">
      <c r="A8677" s="44" t="s">
        <v>5741</v>
      </c>
      <c r="B8677" s="45">
        <v>2480.0</v>
      </c>
      <c r="C8677" s="55"/>
      <c r="D8677" s="52"/>
    </row>
    <row r="8678">
      <c r="A8678" s="44" t="s">
        <v>5742</v>
      </c>
      <c r="B8678" s="45">
        <v>31500.0</v>
      </c>
      <c r="C8678" s="56" t="s">
        <v>5739</v>
      </c>
      <c r="D8678" s="52"/>
    </row>
    <row r="8679">
      <c r="A8679" s="44" t="s">
        <v>5743</v>
      </c>
      <c r="B8679" s="45">
        <v>13400.0</v>
      </c>
      <c r="C8679" s="56" t="s">
        <v>5744</v>
      </c>
      <c r="D8679" s="52"/>
    </row>
    <row r="8680">
      <c r="A8680" s="44" t="s">
        <v>5745</v>
      </c>
      <c r="B8680" s="45">
        <v>2700.0</v>
      </c>
      <c r="C8680" s="55"/>
      <c r="D8680" s="52"/>
    </row>
    <row r="8681">
      <c r="A8681" s="44" t="s">
        <v>5746</v>
      </c>
      <c r="B8681" s="45">
        <v>18440.0</v>
      </c>
      <c r="C8681" s="56" t="s">
        <v>4145</v>
      </c>
      <c r="D8681" s="52"/>
    </row>
    <row r="8682">
      <c r="A8682" s="44" t="s">
        <v>5747</v>
      </c>
      <c r="B8682" s="45">
        <v>31640.0</v>
      </c>
      <c r="C8682" s="56" t="s">
        <v>5744</v>
      </c>
      <c r="D8682" s="52"/>
    </row>
    <row r="8683">
      <c r="A8683" s="44" t="s">
        <v>5748</v>
      </c>
      <c r="B8683" s="45">
        <v>11260.0</v>
      </c>
      <c r="C8683" s="56" t="s">
        <v>5749</v>
      </c>
      <c r="D8683" s="52"/>
    </row>
    <row r="8684">
      <c r="A8684" s="44" t="s">
        <v>5750</v>
      </c>
      <c r="B8684" s="45">
        <v>2720.0</v>
      </c>
      <c r="C8684" s="55"/>
      <c r="D8684" s="52"/>
    </row>
    <row r="8685">
      <c r="A8685" s="44" t="s">
        <v>5751</v>
      </c>
      <c r="B8685" s="45">
        <v>9440.0</v>
      </c>
      <c r="C8685" s="55"/>
      <c r="D8685" s="52"/>
    </row>
    <row r="8686">
      <c r="A8686" s="44" t="s">
        <v>5752</v>
      </c>
      <c r="B8686" s="45">
        <v>16620.0</v>
      </c>
      <c r="C8686" s="55"/>
      <c r="D8686" s="52"/>
    </row>
    <row r="8687">
      <c r="A8687" s="44" t="s">
        <v>5753</v>
      </c>
      <c r="B8687" s="45">
        <v>2760.0</v>
      </c>
      <c r="C8687" s="55"/>
      <c r="D8687" s="52"/>
    </row>
    <row r="8688">
      <c r="A8688" s="44" t="s">
        <v>5754</v>
      </c>
      <c r="B8688" s="45">
        <v>3520.0</v>
      </c>
      <c r="C8688" s="56" t="s">
        <v>5755</v>
      </c>
      <c r="D8688" s="52"/>
    </row>
    <row r="8689">
      <c r="A8689" s="44" t="s">
        <v>5756</v>
      </c>
      <c r="B8689" s="45">
        <v>11100.0</v>
      </c>
      <c r="C8689" s="56" t="s">
        <v>5757</v>
      </c>
      <c r="D8689" s="52"/>
    </row>
    <row r="8690">
      <c r="A8690" s="44" t="s">
        <v>5758</v>
      </c>
      <c r="B8690" s="45">
        <v>8680.0</v>
      </c>
      <c r="C8690" s="55"/>
      <c r="D8690" s="52"/>
    </row>
    <row r="8691">
      <c r="A8691" s="44" t="s">
        <v>5759</v>
      </c>
      <c r="B8691" s="45">
        <v>3100.0</v>
      </c>
      <c r="C8691" s="55"/>
      <c r="D8691" s="52"/>
    </row>
    <row r="8692">
      <c r="A8692" s="44" t="s">
        <v>5760</v>
      </c>
      <c r="B8692" s="45">
        <v>4140.0</v>
      </c>
      <c r="C8692" s="56" t="s">
        <v>5697</v>
      </c>
      <c r="D8692" s="52"/>
    </row>
    <row r="8693">
      <c r="A8693" s="44" t="s">
        <v>5761</v>
      </c>
      <c r="B8693" s="45">
        <v>2660.0</v>
      </c>
      <c r="C8693" s="56" t="s">
        <v>4528</v>
      </c>
      <c r="D8693" s="52"/>
    </row>
    <row r="8694">
      <c r="A8694" s="44" t="s">
        <v>5762</v>
      </c>
      <c r="B8694" s="45">
        <v>9320.0</v>
      </c>
      <c r="C8694" s="55"/>
      <c r="D8694" s="52"/>
    </row>
    <row r="8695">
      <c r="A8695" s="44" t="s">
        <v>5763</v>
      </c>
      <c r="B8695" s="45">
        <v>33440.0</v>
      </c>
      <c r="C8695" s="55"/>
      <c r="D8695" s="52"/>
    </row>
    <row r="8696">
      <c r="A8696" s="44" t="s">
        <v>5764</v>
      </c>
      <c r="B8696" s="45">
        <v>11560.0</v>
      </c>
      <c r="C8696" s="56" t="s">
        <v>5765</v>
      </c>
      <c r="D8696" s="52"/>
    </row>
    <row r="8697">
      <c r="A8697" s="44" t="s">
        <v>5766</v>
      </c>
      <c r="B8697" s="45">
        <v>3200.0</v>
      </c>
      <c r="C8697" s="56" t="s">
        <v>4476</v>
      </c>
      <c r="D8697" s="52"/>
    </row>
    <row r="8698">
      <c r="A8698" s="44" t="s">
        <v>5767</v>
      </c>
      <c r="B8698" s="45">
        <v>16840.0</v>
      </c>
      <c r="C8698" s="56" t="s">
        <v>5768</v>
      </c>
      <c r="D8698" s="52"/>
    </row>
    <row r="8699">
      <c r="A8699" s="44" t="s">
        <v>5769</v>
      </c>
      <c r="B8699" s="45">
        <v>2700.0</v>
      </c>
      <c r="C8699" s="56" t="s">
        <v>3029</v>
      </c>
      <c r="D8699" s="52"/>
    </row>
    <row r="8700">
      <c r="A8700" s="44" t="s">
        <v>5770</v>
      </c>
      <c r="B8700" s="45">
        <v>4200.0</v>
      </c>
      <c r="C8700" s="55"/>
      <c r="D8700" s="52"/>
    </row>
    <row r="8701">
      <c r="A8701" s="44" t="s">
        <v>5771</v>
      </c>
      <c r="B8701" s="45">
        <v>2220.0</v>
      </c>
      <c r="C8701" s="55"/>
      <c r="D8701" s="52"/>
    </row>
    <row r="8702">
      <c r="A8702" s="44" t="s">
        <v>5772</v>
      </c>
      <c r="B8702" s="45">
        <v>16600.0</v>
      </c>
      <c r="C8702" s="56" t="s">
        <v>5773</v>
      </c>
      <c r="D8702" s="52"/>
    </row>
    <row r="8703">
      <c r="A8703" s="44" t="s">
        <v>5774</v>
      </c>
      <c r="B8703" s="45">
        <v>9320.0</v>
      </c>
      <c r="C8703" s="55"/>
      <c r="D8703" s="52"/>
    </row>
    <row r="8704">
      <c r="A8704" s="44" t="s">
        <v>5775</v>
      </c>
      <c r="B8704" s="45">
        <v>3420.0</v>
      </c>
      <c r="C8704" s="56" t="s">
        <v>5697</v>
      </c>
      <c r="D8704" s="52"/>
    </row>
    <row r="8705">
      <c r="A8705" s="44" t="s">
        <v>5776</v>
      </c>
      <c r="B8705" s="45">
        <v>2600.0</v>
      </c>
      <c r="C8705" s="56" t="s">
        <v>4476</v>
      </c>
      <c r="D8705" s="52"/>
    </row>
    <row r="8706">
      <c r="A8706" s="44" t="s">
        <v>5777</v>
      </c>
      <c r="B8706" s="45">
        <v>2460.0</v>
      </c>
      <c r="C8706" s="56" t="s">
        <v>3029</v>
      </c>
      <c r="D8706" s="52"/>
    </row>
    <row r="8707">
      <c r="A8707" s="44" t="s">
        <v>5778</v>
      </c>
      <c r="B8707" s="45">
        <v>8680.0</v>
      </c>
      <c r="C8707" s="55"/>
      <c r="D8707" s="52"/>
    </row>
    <row r="8708">
      <c r="A8708" s="44" t="s">
        <v>5779</v>
      </c>
      <c r="B8708" s="45">
        <v>2680.0</v>
      </c>
      <c r="C8708" s="56" t="s">
        <v>5697</v>
      </c>
      <c r="D8708" s="52"/>
    </row>
    <row r="8709">
      <c r="A8709" s="44" t="s">
        <v>5780</v>
      </c>
      <c r="B8709" s="45">
        <v>2020.0</v>
      </c>
      <c r="C8709" s="55"/>
      <c r="D8709" s="52"/>
    </row>
    <row r="8710">
      <c r="A8710" s="44" t="s">
        <v>5781</v>
      </c>
      <c r="B8710" s="45">
        <v>8880.0</v>
      </c>
      <c r="C8710" s="55"/>
      <c r="D8710" s="52"/>
    </row>
    <row r="8711">
      <c r="A8711" s="44" t="s">
        <v>5782</v>
      </c>
      <c r="B8711" s="45">
        <v>1700.0</v>
      </c>
      <c r="C8711" s="55"/>
      <c r="D8711" s="52"/>
    </row>
    <row r="8712">
      <c r="A8712" s="44" t="s">
        <v>5783</v>
      </c>
      <c r="B8712" s="45">
        <v>1980.0</v>
      </c>
      <c r="C8712" s="55"/>
      <c r="D8712" s="52"/>
    </row>
    <row r="8713">
      <c r="A8713" s="44" t="s">
        <v>5784</v>
      </c>
      <c r="B8713" s="45">
        <v>17140.0</v>
      </c>
      <c r="C8713" s="56" t="s">
        <v>5768</v>
      </c>
      <c r="D8713" s="52"/>
    </row>
    <row r="8714">
      <c r="A8714" s="44" t="s">
        <v>5785</v>
      </c>
      <c r="B8714" s="45">
        <v>1620.0</v>
      </c>
      <c r="C8714" s="55"/>
      <c r="D8714" s="52"/>
    </row>
    <row r="8715">
      <c r="A8715" s="44" t="s">
        <v>5786</v>
      </c>
      <c r="B8715" s="45">
        <v>9400.0</v>
      </c>
      <c r="C8715" s="56" t="s">
        <v>5787</v>
      </c>
      <c r="D8715" s="52"/>
    </row>
    <row r="8716">
      <c r="A8716" s="44" t="s">
        <v>5788</v>
      </c>
      <c r="B8716" s="45">
        <v>17620.0</v>
      </c>
      <c r="C8716" s="55"/>
      <c r="D8716" s="52"/>
    </row>
    <row r="8717">
      <c r="A8717" s="44" t="s">
        <v>5789</v>
      </c>
      <c r="B8717" s="45">
        <v>11240.0</v>
      </c>
      <c r="C8717" s="56" t="s">
        <v>4666</v>
      </c>
      <c r="D8717" s="52"/>
    </row>
    <row r="8718">
      <c r="A8718" s="44" t="s">
        <v>5790</v>
      </c>
      <c r="B8718" s="45">
        <v>13480.0</v>
      </c>
      <c r="C8718" s="56" t="s">
        <v>4057</v>
      </c>
      <c r="D8718" s="52"/>
    </row>
    <row r="8719">
      <c r="A8719" s="44" t="s">
        <v>5791</v>
      </c>
      <c r="B8719" s="45">
        <v>3280.0</v>
      </c>
      <c r="C8719" s="56" t="s">
        <v>5792</v>
      </c>
      <c r="D8719" s="52"/>
    </row>
    <row r="8720">
      <c r="A8720" s="44" t="s">
        <v>5793</v>
      </c>
      <c r="B8720" s="45">
        <v>10740.0</v>
      </c>
      <c r="C8720" s="56" t="s">
        <v>5794</v>
      </c>
      <c r="D8720" s="52"/>
    </row>
    <row r="8721">
      <c r="A8721" s="44" t="s">
        <v>5795</v>
      </c>
      <c r="B8721" s="45">
        <v>8840.0</v>
      </c>
      <c r="C8721" s="55"/>
      <c r="D8721" s="52"/>
    </row>
    <row r="8722">
      <c r="A8722" s="44" t="s">
        <v>5796</v>
      </c>
      <c r="B8722" s="45">
        <v>13740.0</v>
      </c>
      <c r="C8722" s="55"/>
      <c r="D8722" s="52"/>
    </row>
    <row r="8723">
      <c r="A8723" s="44" t="s">
        <v>5797</v>
      </c>
      <c r="B8723" s="45">
        <v>2220.0</v>
      </c>
      <c r="C8723" s="55"/>
      <c r="D8723" s="52"/>
    </row>
    <row r="8724">
      <c r="A8724" s="44" t="s">
        <v>5798</v>
      </c>
      <c r="B8724" s="45">
        <v>9840.0</v>
      </c>
      <c r="C8724" s="56" t="s">
        <v>5799</v>
      </c>
      <c r="D8724" s="52"/>
    </row>
    <row r="8725">
      <c r="A8725" s="44" t="s">
        <v>5800</v>
      </c>
      <c r="B8725" s="45">
        <v>2180.0</v>
      </c>
      <c r="C8725" s="55"/>
      <c r="D8725" s="52"/>
    </row>
    <row r="8726">
      <c r="A8726" s="44" t="s">
        <v>5801</v>
      </c>
      <c r="B8726" s="45">
        <v>5800.0</v>
      </c>
      <c r="C8726" s="55"/>
      <c r="D8726" s="52"/>
    </row>
    <row r="8727">
      <c r="A8727" s="44" t="s">
        <v>5802</v>
      </c>
      <c r="B8727" s="45">
        <v>10520.0</v>
      </c>
      <c r="C8727" s="55"/>
      <c r="D8727" s="52"/>
    </row>
    <row r="8728">
      <c r="A8728" s="44" t="s">
        <v>5803</v>
      </c>
      <c r="B8728" s="45">
        <v>8820.0</v>
      </c>
      <c r="C8728" s="55"/>
      <c r="D8728" s="52"/>
    </row>
    <row r="8729">
      <c r="A8729" s="44" t="s">
        <v>5804</v>
      </c>
      <c r="B8729" s="45">
        <v>10540.0</v>
      </c>
      <c r="C8729" s="55"/>
      <c r="D8729" s="52"/>
    </row>
    <row r="8730">
      <c r="A8730" s="44" t="s">
        <v>5805</v>
      </c>
      <c r="B8730" s="45">
        <v>12180.0</v>
      </c>
      <c r="C8730" s="56" t="s">
        <v>5806</v>
      </c>
      <c r="D8730" s="52"/>
    </row>
    <row r="8731">
      <c r="A8731" s="44" t="s">
        <v>5807</v>
      </c>
      <c r="B8731" s="45">
        <v>13440.0</v>
      </c>
      <c r="C8731" s="56" t="s">
        <v>5222</v>
      </c>
      <c r="D8731" s="52"/>
    </row>
    <row r="8732">
      <c r="A8732" s="44" t="s">
        <v>5808</v>
      </c>
      <c r="B8732" s="45">
        <v>8820.0</v>
      </c>
      <c r="C8732" s="55"/>
      <c r="D8732" s="52"/>
    </row>
    <row r="8733">
      <c r="A8733" s="44" t="s">
        <v>5809</v>
      </c>
      <c r="B8733" s="45">
        <v>23660.0</v>
      </c>
      <c r="C8733" s="56" t="s">
        <v>5683</v>
      </c>
      <c r="D8733" s="52"/>
    </row>
    <row r="8734">
      <c r="A8734" s="44" t="s">
        <v>5810</v>
      </c>
      <c r="B8734" s="45">
        <v>31600.0</v>
      </c>
      <c r="C8734" s="56" t="s">
        <v>5222</v>
      </c>
      <c r="D8734" s="52"/>
    </row>
    <row r="8735">
      <c r="A8735" s="44" t="s">
        <v>5811</v>
      </c>
      <c r="B8735" s="45">
        <v>13200.0</v>
      </c>
      <c r="C8735" s="55"/>
      <c r="D8735" s="52"/>
    </row>
    <row r="8736">
      <c r="A8736" s="44" t="s">
        <v>5812</v>
      </c>
      <c r="B8736" s="45">
        <v>13500.0</v>
      </c>
      <c r="C8736" s="56" t="s">
        <v>5813</v>
      </c>
      <c r="D8736" s="52"/>
    </row>
    <row r="8737">
      <c r="A8737" s="44" t="s">
        <v>5814</v>
      </c>
      <c r="B8737" s="45">
        <v>2760.0</v>
      </c>
      <c r="C8737" s="56" t="s">
        <v>744</v>
      </c>
      <c r="D8737" s="52"/>
    </row>
    <row r="8738">
      <c r="A8738" s="44" t="s">
        <v>5815</v>
      </c>
      <c r="B8738" s="45">
        <v>2920.0</v>
      </c>
      <c r="C8738" s="55"/>
      <c r="D8738" s="52"/>
    </row>
    <row r="8739">
      <c r="A8739" s="44" t="s">
        <v>5816</v>
      </c>
      <c r="B8739" s="45">
        <v>17820.0</v>
      </c>
      <c r="C8739" s="55"/>
      <c r="D8739" s="52"/>
    </row>
    <row r="8740">
      <c r="A8740" s="44" t="s">
        <v>5817</v>
      </c>
      <c r="B8740" s="45">
        <v>9940.0</v>
      </c>
      <c r="C8740" s="56" t="s">
        <v>5818</v>
      </c>
      <c r="D8740" s="52"/>
    </row>
    <row r="8741">
      <c r="A8741" s="44" t="s">
        <v>5819</v>
      </c>
      <c r="B8741" s="45">
        <v>9860.0</v>
      </c>
      <c r="C8741" s="55"/>
      <c r="D8741" s="52"/>
    </row>
    <row r="8742">
      <c r="A8742" s="44" t="s">
        <v>5820</v>
      </c>
      <c r="B8742" s="45">
        <v>31420.0</v>
      </c>
      <c r="C8742" s="56" t="s">
        <v>5813</v>
      </c>
      <c r="D8742" s="52"/>
    </row>
    <row r="8743">
      <c r="A8743" s="44" t="s">
        <v>5821</v>
      </c>
      <c r="B8743" s="45">
        <v>2540.0</v>
      </c>
      <c r="C8743" s="56" t="s">
        <v>744</v>
      </c>
      <c r="D8743" s="52"/>
    </row>
    <row r="8744">
      <c r="A8744" s="44" t="s">
        <v>5822</v>
      </c>
      <c r="B8744" s="45">
        <v>3160.0</v>
      </c>
      <c r="C8744" s="55"/>
      <c r="D8744" s="52"/>
    </row>
    <row r="8745">
      <c r="A8745" s="44" t="s">
        <v>5823</v>
      </c>
      <c r="B8745" s="45">
        <v>3080.0</v>
      </c>
      <c r="C8745" s="55"/>
      <c r="D8745" s="52"/>
    </row>
    <row r="8746">
      <c r="A8746" s="44" t="s">
        <v>5824</v>
      </c>
      <c r="B8746" s="45">
        <v>17140.0</v>
      </c>
      <c r="C8746" s="55"/>
      <c r="D8746" s="52"/>
    </row>
    <row r="8747">
      <c r="A8747" s="44" t="s">
        <v>5825</v>
      </c>
      <c r="B8747" s="45">
        <v>12400.0</v>
      </c>
      <c r="C8747" s="56" t="s">
        <v>5683</v>
      </c>
      <c r="D8747" s="52"/>
    </row>
    <row r="8748">
      <c r="A8748" s="44" t="s">
        <v>5826</v>
      </c>
      <c r="B8748" s="45">
        <v>3680.0</v>
      </c>
      <c r="C8748" s="56" t="s">
        <v>4017</v>
      </c>
      <c r="D8748" s="52"/>
    </row>
    <row r="8749">
      <c r="A8749" s="44" t="s">
        <v>5827</v>
      </c>
      <c r="B8749" s="45">
        <v>10320.0</v>
      </c>
      <c r="C8749" s="56" t="s">
        <v>5828</v>
      </c>
      <c r="D8749" s="52"/>
    </row>
    <row r="8750">
      <c r="A8750" s="44" t="s">
        <v>5829</v>
      </c>
      <c r="B8750" s="45">
        <v>10100.0</v>
      </c>
      <c r="C8750" s="55"/>
      <c r="D8750" s="52"/>
    </row>
    <row r="8751">
      <c r="A8751" s="44" t="s">
        <v>5830</v>
      </c>
      <c r="B8751" s="45">
        <v>10220.0</v>
      </c>
      <c r="C8751" s="55"/>
      <c r="D8751" s="52"/>
    </row>
    <row r="8752">
      <c r="A8752" s="44" t="s">
        <v>5831</v>
      </c>
      <c r="B8752" s="45">
        <v>11280.0</v>
      </c>
      <c r="C8752" s="55"/>
      <c r="D8752" s="52"/>
    </row>
    <row r="8753">
      <c r="A8753" s="44" t="s">
        <v>5832</v>
      </c>
      <c r="B8753" s="45">
        <v>10980.0</v>
      </c>
      <c r="C8753" s="55"/>
      <c r="D8753" s="52"/>
    </row>
    <row r="8754">
      <c r="A8754" s="44" t="s">
        <v>5833</v>
      </c>
      <c r="B8754" s="45">
        <v>2740.0</v>
      </c>
      <c r="C8754" s="56" t="s">
        <v>4017</v>
      </c>
      <c r="D8754" s="52"/>
    </row>
    <row r="8755">
      <c r="A8755" s="44" t="s">
        <v>5834</v>
      </c>
      <c r="B8755" s="45">
        <v>11660.0</v>
      </c>
      <c r="C8755" s="56" t="s">
        <v>5683</v>
      </c>
      <c r="D8755" s="52"/>
    </row>
    <row r="8756">
      <c r="A8756" s="44" t="s">
        <v>5835</v>
      </c>
      <c r="B8756" s="45">
        <v>10680.0</v>
      </c>
      <c r="C8756" s="56" t="s">
        <v>5683</v>
      </c>
      <c r="D8756" s="52"/>
    </row>
    <row r="8757">
      <c r="A8757" s="44" t="s">
        <v>5836</v>
      </c>
      <c r="B8757" s="45">
        <v>11300.0</v>
      </c>
      <c r="C8757" s="56" t="s">
        <v>5837</v>
      </c>
      <c r="D8757" s="52"/>
    </row>
    <row r="8758">
      <c r="A8758" s="44" t="s">
        <v>5838</v>
      </c>
      <c r="B8758" s="45">
        <v>9820.0</v>
      </c>
      <c r="C8758" s="55"/>
      <c r="D8758" s="52"/>
    </row>
    <row r="8759">
      <c r="A8759" s="44" t="s">
        <v>5839</v>
      </c>
      <c r="B8759" s="45">
        <v>13780.0</v>
      </c>
      <c r="C8759" s="56" t="s">
        <v>5840</v>
      </c>
      <c r="D8759" s="52"/>
    </row>
    <row r="8760">
      <c r="A8760" s="44" t="s">
        <v>5841</v>
      </c>
      <c r="B8760" s="45">
        <v>31880.0</v>
      </c>
      <c r="C8760" s="56" t="s">
        <v>5840</v>
      </c>
      <c r="D8760" s="52"/>
    </row>
    <row r="8761">
      <c r="A8761" s="44" t="s">
        <v>5842</v>
      </c>
      <c r="B8761" s="45">
        <v>14040.0</v>
      </c>
      <c r="C8761" s="55"/>
      <c r="D8761" s="52"/>
    </row>
    <row r="8762">
      <c r="A8762" s="44" t="s">
        <v>5843</v>
      </c>
      <c r="B8762" s="45">
        <v>13840.0</v>
      </c>
      <c r="C8762" s="55"/>
      <c r="D8762" s="52"/>
    </row>
    <row r="8763">
      <c r="A8763" s="44" t="s">
        <v>5844</v>
      </c>
      <c r="B8763" s="45">
        <v>3220.0</v>
      </c>
      <c r="C8763" s="55"/>
      <c r="D8763" s="52"/>
    </row>
    <row r="8764">
      <c r="A8764" s="44" t="s">
        <v>5845</v>
      </c>
      <c r="B8764" s="45">
        <v>10780.0</v>
      </c>
      <c r="C8764" s="55"/>
      <c r="D8764" s="52"/>
    </row>
    <row r="8765">
      <c r="A8765" s="44" t="s">
        <v>5846</v>
      </c>
      <c r="B8765" s="45">
        <v>3060.0</v>
      </c>
      <c r="C8765" s="55"/>
      <c r="D8765" s="52"/>
    </row>
    <row r="8766">
      <c r="A8766" s="44" t="s">
        <v>5847</v>
      </c>
      <c r="B8766" s="45">
        <v>9500.0</v>
      </c>
      <c r="C8766" s="55"/>
      <c r="D8766" s="52"/>
    </row>
    <row r="8767">
      <c r="A8767" s="44" t="s">
        <v>5848</v>
      </c>
      <c r="B8767" s="45">
        <v>18560.0</v>
      </c>
      <c r="C8767" s="56" t="s">
        <v>4145</v>
      </c>
      <c r="D8767" s="52"/>
    </row>
    <row r="8768">
      <c r="A8768" s="44" t="s">
        <v>5849</v>
      </c>
      <c r="B8768" s="45">
        <v>14440.0</v>
      </c>
      <c r="C8768" s="56" t="s">
        <v>5850</v>
      </c>
      <c r="D8768" s="52"/>
    </row>
    <row r="8769">
      <c r="A8769" s="44" t="s">
        <v>5851</v>
      </c>
      <c r="B8769" s="45">
        <v>17180.0</v>
      </c>
      <c r="C8769" s="56" t="s">
        <v>5852</v>
      </c>
      <c r="D8769" s="52"/>
    </row>
    <row r="8770">
      <c r="A8770" s="44" t="s">
        <v>5853</v>
      </c>
      <c r="B8770" s="45">
        <v>10600.0</v>
      </c>
      <c r="C8770" s="55"/>
      <c r="D8770" s="52"/>
    </row>
    <row r="8771">
      <c r="A8771" s="44" t="s">
        <v>5854</v>
      </c>
      <c r="B8771" s="45">
        <v>10660.0</v>
      </c>
      <c r="C8771" s="55"/>
      <c r="D8771" s="52"/>
    </row>
    <row r="8772">
      <c r="A8772" s="44" t="s">
        <v>5855</v>
      </c>
      <c r="B8772" s="45">
        <v>9860.0</v>
      </c>
      <c r="C8772" s="55"/>
      <c r="D8772" s="52"/>
    </row>
    <row r="8773">
      <c r="A8773" s="44" t="s">
        <v>5856</v>
      </c>
      <c r="B8773" s="45">
        <v>2480.0</v>
      </c>
      <c r="C8773" s="56" t="s">
        <v>3445</v>
      </c>
      <c r="D8773" s="52"/>
    </row>
    <row r="8774">
      <c r="A8774" s="44" t="s">
        <v>5857</v>
      </c>
      <c r="B8774" s="45">
        <v>35640.0</v>
      </c>
      <c r="C8774" s="56" t="s">
        <v>4145</v>
      </c>
      <c r="D8774" s="52"/>
    </row>
    <row r="8775">
      <c r="A8775" s="44" t="s">
        <v>5858</v>
      </c>
      <c r="B8775" s="45">
        <v>3320.0</v>
      </c>
      <c r="C8775" s="55"/>
      <c r="D8775" s="52"/>
    </row>
    <row r="8776">
      <c r="A8776" s="44" t="s">
        <v>5859</v>
      </c>
      <c r="B8776" s="45">
        <v>2900.0</v>
      </c>
      <c r="C8776" s="56" t="s">
        <v>4112</v>
      </c>
      <c r="D8776" s="52"/>
    </row>
    <row r="8777">
      <c r="A8777" s="44" t="s">
        <v>5860</v>
      </c>
      <c r="B8777" s="45">
        <v>2020.0</v>
      </c>
      <c r="C8777" s="56" t="s">
        <v>3445</v>
      </c>
      <c r="D8777" s="52"/>
    </row>
    <row r="8778">
      <c r="A8778" s="44" t="s">
        <v>5861</v>
      </c>
      <c r="B8778" s="45">
        <v>3500.0</v>
      </c>
      <c r="C8778" s="56" t="s">
        <v>5443</v>
      </c>
      <c r="D8778" s="52"/>
    </row>
    <row r="8779">
      <c r="A8779" s="44" t="s">
        <v>5862</v>
      </c>
      <c r="B8779" s="45">
        <v>2500.0</v>
      </c>
      <c r="C8779" s="56" t="s">
        <v>5357</v>
      </c>
      <c r="D8779" s="52"/>
    </row>
    <row r="8780">
      <c r="A8780" s="44" t="s">
        <v>5863</v>
      </c>
      <c r="B8780" s="45">
        <v>3320.0</v>
      </c>
      <c r="C8780" s="56" t="s">
        <v>5864</v>
      </c>
      <c r="D8780" s="52"/>
    </row>
    <row r="8781">
      <c r="A8781" s="44" t="s">
        <v>5865</v>
      </c>
      <c r="B8781" s="45">
        <v>3320.0</v>
      </c>
      <c r="C8781" s="56" t="s">
        <v>5722</v>
      </c>
      <c r="D8781" s="52"/>
    </row>
    <row r="8782">
      <c r="A8782" s="44" t="s">
        <v>5866</v>
      </c>
      <c r="B8782" s="45">
        <v>2860.0</v>
      </c>
      <c r="C8782" s="56" t="s">
        <v>5722</v>
      </c>
      <c r="D8782" s="52"/>
    </row>
    <row r="8783">
      <c r="A8783" s="44" t="s">
        <v>5867</v>
      </c>
      <c r="B8783" s="45">
        <v>9380.0</v>
      </c>
      <c r="C8783" s="55"/>
      <c r="D8783" s="52"/>
    </row>
    <row r="8784">
      <c r="A8784" s="44" t="s">
        <v>5868</v>
      </c>
      <c r="B8784" s="45">
        <v>3240.0</v>
      </c>
      <c r="C8784" s="55"/>
      <c r="D8784" s="52"/>
    </row>
    <row r="8785">
      <c r="A8785" s="44" t="s">
        <v>5869</v>
      </c>
      <c r="B8785" s="45">
        <v>3640.0</v>
      </c>
      <c r="C8785" s="56" t="s">
        <v>4017</v>
      </c>
      <c r="D8785" s="52"/>
    </row>
    <row r="8786">
      <c r="A8786" s="44" t="s">
        <v>5870</v>
      </c>
      <c r="B8786" s="45">
        <v>3380.0</v>
      </c>
      <c r="C8786" s="56" t="s">
        <v>4017</v>
      </c>
      <c r="D8786" s="52"/>
    </row>
    <row r="8787">
      <c r="A8787" s="44" t="s">
        <v>5871</v>
      </c>
      <c r="B8787" s="45">
        <v>3740.0</v>
      </c>
      <c r="C8787" s="56" t="s">
        <v>4035</v>
      </c>
      <c r="D8787" s="52"/>
    </row>
    <row r="8788">
      <c r="A8788" s="44" t="s">
        <v>5872</v>
      </c>
      <c r="B8788" s="45">
        <v>11440.0</v>
      </c>
      <c r="C8788" s="56" t="s">
        <v>4987</v>
      </c>
      <c r="D8788" s="52"/>
    </row>
    <row r="8789">
      <c r="A8789" s="44" t="s">
        <v>5873</v>
      </c>
      <c r="B8789" s="45">
        <v>11120.0</v>
      </c>
      <c r="C8789" s="56" t="s">
        <v>5765</v>
      </c>
      <c r="D8789" s="52"/>
    </row>
    <row r="8790">
      <c r="A8790" s="44" t="s">
        <v>5874</v>
      </c>
      <c r="B8790" s="45">
        <v>2400.0</v>
      </c>
      <c r="C8790" s="56" t="s">
        <v>4035</v>
      </c>
      <c r="D8790" s="52"/>
    </row>
    <row r="8791">
      <c r="A8791" s="44" t="s">
        <v>5875</v>
      </c>
      <c r="B8791" s="45">
        <v>12140.0</v>
      </c>
      <c r="C8791" s="56" t="s">
        <v>5876</v>
      </c>
      <c r="D8791" s="52"/>
    </row>
    <row r="8792">
      <c r="A8792" s="44" t="s">
        <v>5877</v>
      </c>
      <c r="B8792" s="45">
        <v>8780.0</v>
      </c>
      <c r="C8792" s="55"/>
      <c r="D8792" s="52"/>
    </row>
    <row r="8793">
      <c r="A8793" s="44" t="s">
        <v>5878</v>
      </c>
      <c r="B8793" s="45">
        <v>10040.0</v>
      </c>
      <c r="C8793" s="55"/>
      <c r="D8793" s="52"/>
    </row>
    <row r="8794">
      <c r="A8794" s="44" t="s">
        <v>5879</v>
      </c>
      <c r="B8794" s="45">
        <v>1820.0</v>
      </c>
      <c r="C8794" s="55"/>
      <c r="D8794" s="52"/>
    </row>
    <row r="8795">
      <c r="A8795" s="44" t="s">
        <v>5880</v>
      </c>
      <c r="B8795" s="45">
        <v>10120.0</v>
      </c>
      <c r="C8795" s="55"/>
      <c r="D8795" s="52"/>
    </row>
    <row r="8796">
      <c r="A8796" s="44" t="s">
        <v>5881</v>
      </c>
      <c r="B8796" s="45">
        <v>13840.0</v>
      </c>
      <c r="C8796" s="55"/>
      <c r="D8796" s="52"/>
    </row>
    <row r="8797">
      <c r="A8797" s="44" t="s">
        <v>5882</v>
      </c>
      <c r="B8797" s="45">
        <v>4260.0</v>
      </c>
      <c r="C8797" s="56" t="s">
        <v>4474</v>
      </c>
      <c r="D8797" s="52"/>
    </row>
    <row r="8798">
      <c r="A8798" s="44" t="s">
        <v>5883</v>
      </c>
      <c r="B8798" s="45">
        <v>2740.0</v>
      </c>
      <c r="C8798" s="56" t="s">
        <v>4031</v>
      </c>
      <c r="D8798" s="52"/>
    </row>
    <row r="8799">
      <c r="A8799" s="44" t="s">
        <v>5884</v>
      </c>
      <c r="B8799" s="45">
        <v>2500.0</v>
      </c>
      <c r="C8799" s="56" t="s">
        <v>4474</v>
      </c>
      <c r="D8799" s="52"/>
    </row>
    <row r="8800">
      <c r="A8800" s="44" t="s">
        <v>5885</v>
      </c>
      <c r="B8800" s="45">
        <v>2620.0</v>
      </c>
      <c r="C8800" s="56" t="s">
        <v>4031</v>
      </c>
      <c r="D8800" s="52"/>
    </row>
    <row r="8801">
      <c r="A8801" s="44" t="s">
        <v>5886</v>
      </c>
      <c r="B8801" s="45">
        <v>12400.0</v>
      </c>
      <c r="C8801" s="55"/>
      <c r="D8801" s="52"/>
    </row>
    <row r="8802">
      <c r="A8802" s="44" t="s">
        <v>5887</v>
      </c>
      <c r="B8802" s="45">
        <v>1640.0</v>
      </c>
      <c r="C8802" s="55"/>
      <c r="D8802" s="52"/>
    </row>
    <row r="8803">
      <c r="A8803" s="44" t="s">
        <v>5888</v>
      </c>
      <c r="B8803" s="45">
        <v>12100.0</v>
      </c>
      <c r="C8803" s="56" t="s">
        <v>5683</v>
      </c>
      <c r="D8803" s="52"/>
    </row>
    <row r="8804">
      <c r="A8804" s="44" t="s">
        <v>5889</v>
      </c>
      <c r="B8804" s="45">
        <v>9240.0</v>
      </c>
      <c r="C8804" s="55"/>
      <c r="D8804" s="52"/>
    </row>
    <row r="8805">
      <c r="A8805" s="44" t="s">
        <v>5890</v>
      </c>
      <c r="B8805" s="45">
        <v>10400.0</v>
      </c>
      <c r="C8805" s="56" t="s">
        <v>5683</v>
      </c>
      <c r="D8805" s="52"/>
    </row>
    <row r="8806">
      <c r="A8806" s="44" t="s">
        <v>5891</v>
      </c>
      <c r="B8806" s="45">
        <v>12240.0</v>
      </c>
      <c r="C8806" s="56" t="s">
        <v>5892</v>
      </c>
      <c r="D8806" s="52"/>
    </row>
    <row r="8807">
      <c r="A8807" s="44" t="s">
        <v>5893</v>
      </c>
      <c r="B8807" s="45">
        <v>10420.0</v>
      </c>
      <c r="C8807" s="55"/>
      <c r="D8807" s="52"/>
    </row>
    <row r="8808">
      <c r="A8808" s="44" t="s">
        <v>5894</v>
      </c>
      <c r="B8808" s="45">
        <v>2660.0</v>
      </c>
      <c r="C8808" s="56" t="s">
        <v>4800</v>
      </c>
      <c r="D8808" s="52"/>
    </row>
    <row r="8809">
      <c r="A8809" s="44" t="s">
        <v>5895</v>
      </c>
      <c r="B8809" s="45">
        <v>12540.0</v>
      </c>
      <c r="C8809" s="56" t="s">
        <v>5896</v>
      </c>
      <c r="D8809" s="52"/>
    </row>
    <row r="8810">
      <c r="A8810" s="44" t="s">
        <v>5897</v>
      </c>
      <c r="B8810" s="45">
        <v>2240.0</v>
      </c>
      <c r="C8810" s="56" t="s">
        <v>4800</v>
      </c>
      <c r="D8810" s="52"/>
    </row>
    <row r="8811">
      <c r="A8811" s="44" t="s">
        <v>5898</v>
      </c>
      <c r="B8811" s="45">
        <v>10120.0</v>
      </c>
      <c r="C8811" s="55"/>
      <c r="D8811" s="52"/>
    </row>
    <row r="8812">
      <c r="A8812" s="44" t="s">
        <v>5899</v>
      </c>
      <c r="B8812" s="45">
        <v>10780.0</v>
      </c>
      <c r="C8812" s="56" t="s">
        <v>4167</v>
      </c>
      <c r="D8812" s="52"/>
    </row>
    <row r="8813">
      <c r="A8813" s="44" t="s">
        <v>5900</v>
      </c>
      <c r="B8813" s="45">
        <v>9260.0</v>
      </c>
      <c r="C8813" s="55"/>
      <c r="D8813" s="52"/>
    </row>
    <row r="8814">
      <c r="A8814" s="44" t="s">
        <v>5901</v>
      </c>
      <c r="B8814" s="45">
        <v>11160.0</v>
      </c>
      <c r="C8814" s="56" t="s">
        <v>5902</v>
      </c>
      <c r="D8814" s="52"/>
    </row>
    <row r="8815">
      <c r="A8815" s="44" t="s">
        <v>5903</v>
      </c>
      <c r="B8815" s="45">
        <v>11840.0</v>
      </c>
      <c r="C8815" s="55"/>
      <c r="D8815" s="52"/>
    </row>
    <row r="8816">
      <c r="A8816" s="44" t="s">
        <v>5904</v>
      </c>
      <c r="B8816" s="45">
        <v>9880.0</v>
      </c>
      <c r="C8816" s="55"/>
      <c r="D8816" s="52"/>
    </row>
    <row r="8817">
      <c r="A8817" s="44" t="s">
        <v>5905</v>
      </c>
      <c r="B8817" s="45">
        <v>11060.0</v>
      </c>
      <c r="C8817" s="55"/>
      <c r="D8817" s="52"/>
    </row>
    <row r="8818">
      <c r="A8818" s="44" t="s">
        <v>5906</v>
      </c>
      <c r="B8818" s="45">
        <v>10960.0</v>
      </c>
      <c r="C8818" s="55"/>
      <c r="D8818" s="52"/>
    </row>
    <row r="8819">
      <c r="A8819" s="44" t="s">
        <v>5907</v>
      </c>
      <c r="B8819" s="45">
        <v>10400.0</v>
      </c>
      <c r="C8819" s="55"/>
      <c r="D8819" s="52"/>
    </row>
    <row r="8820">
      <c r="A8820" s="44" t="s">
        <v>5908</v>
      </c>
      <c r="B8820" s="45">
        <v>2700.0</v>
      </c>
      <c r="C8820" s="55"/>
      <c r="D8820" s="52"/>
    </row>
    <row r="8821">
      <c r="A8821" s="44" t="s">
        <v>5909</v>
      </c>
      <c r="B8821" s="45">
        <v>2360.0</v>
      </c>
      <c r="C8821" s="55"/>
      <c r="D8821" s="52"/>
    </row>
    <row r="8822">
      <c r="A8822" s="44" t="s">
        <v>5910</v>
      </c>
      <c r="B8822" s="45">
        <v>11020.0</v>
      </c>
      <c r="C8822" s="56" t="s">
        <v>4320</v>
      </c>
      <c r="D8822" s="52"/>
    </row>
    <row r="8823">
      <c r="A8823" s="44" t="s">
        <v>5911</v>
      </c>
      <c r="B8823" s="45">
        <v>2840.0</v>
      </c>
      <c r="C8823" s="56" t="s">
        <v>4031</v>
      </c>
      <c r="D8823" s="52"/>
    </row>
    <row r="8824">
      <c r="A8824" s="44" t="s">
        <v>5912</v>
      </c>
      <c r="B8824" s="45">
        <v>2720.0</v>
      </c>
      <c r="C8824" s="56" t="s">
        <v>4031</v>
      </c>
      <c r="D8824" s="52"/>
    </row>
    <row r="8825">
      <c r="A8825" s="44" t="s">
        <v>5913</v>
      </c>
      <c r="B8825" s="45">
        <v>3960.0</v>
      </c>
      <c r="C8825" s="56" t="s">
        <v>4017</v>
      </c>
      <c r="D8825" s="52"/>
    </row>
    <row r="8826">
      <c r="A8826" s="44" t="s">
        <v>5914</v>
      </c>
      <c r="B8826" s="45">
        <v>9320.0</v>
      </c>
      <c r="C8826" s="55"/>
      <c r="D8826" s="52"/>
    </row>
    <row r="8827">
      <c r="A8827" s="44" t="s">
        <v>5915</v>
      </c>
      <c r="B8827" s="45">
        <v>2960.0</v>
      </c>
      <c r="C8827" s="56" t="s">
        <v>4740</v>
      </c>
      <c r="D8827" s="52"/>
    </row>
    <row r="8828">
      <c r="A8828" s="44" t="s">
        <v>5916</v>
      </c>
      <c r="B8828" s="45">
        <v>2520.0</v>
      </c>
      <c r="C8828" s="56" t="s">
        <v>4740</v>
      </c>
      <c r="D8828" s="52"/>
    </row>
    <row r="8829">
      <c r="A8829" s="44" t="s">
        <v>5917</v>
      </c>
      <c r="B8829" s="45">
        <v>2920.0</v>
      </c>
      <c r="C8829" s="55"/>
      <c r="D8829" s="52"/>
    </row>
    <row r="8830">
      <c r="A8830" s="44" t="s">
        <v>5918</v>
      </c>
      <c r="B8830" s="45">
        <v>3240.0</v>
      </c>
      <c r="C8830" s="56" t="s">
        <v>5792</v>
      </c>
      <c r="D8830" s="52"/>
    </row>
    <row r="8831">
      <c r="A8831" s="44" t="s">
        <v>5919</v>
      </c>
      <c r="B8831" s="45">
        <v>2840.0</v>
      </c>
      <c r="C8831" s="55"/>
      <c r="D8831" s="52"/>
    </row>
    <row r="8832">
      <c r="A8832" s="44" t="s">
        <v>5920</v>
      </c>
      <c r="B8832" s="45">
        <v>11480.0</v>
      </c>
      <c r="C8832" s="55"/>
      <c r="D8832" s="52"/>
    </row>
    <row r="8833">
      <c r="A8833" s="44" t="s">
        <v>5921</v>
      </c>
      <c r="B8833" s="45">
        <v>10040.0</v>
      </c>
      <c r="C8833" s="55"/>
      <c r="D8833" s="52"/>
    </row>
    <row r="8834">
      <c r="A8834" s="44" t="s">
        <v>5922</v>
      </c>
      <c r="B8834" s="45">
        <v>12460.0</v>
      </c>
      <c r="C8834" s="56" t="s">
        <v>5293</v>
      </c>
      <c r="D8834" s="52"/>
    </row>
    <row r="8835">
      <c r="A8835" s="44" t="s">
        <v>5923</v>
      </c>
      <c r="B8835" s="45">
        <v>4020.0</v>
      </c>
      <c r="C8835" s="56" t="s">
        <v>4111</v>
      </c>
      <c r="D8835" s="52"/>
    </row>
    <row r="8836">
      <c r="A8836" s="44" t="s">
        <v>5924</v>
      </c>
      <c r="B8836" s="45">
        <v>9820.0</v>
      </c>
      <c r="C8836" s="55"/>
      <c r="D8836" s="52"/>
    </row>
    <row r="8837">
      <c r="A8837" s="44" t="s">
        <v>5925</v>
      </c>
      <c r="B8837" s="45">
        <v>9300.0</v>
      </c>
      <c r="C8837" s="55"/>
      <c r="D8837" s="52"/>
    </row>
    <row r="8838">
      <c r="A8838" s="44" t="s">
        <v>5926</v>
      </c>
      <c r="B8838" s="45">
        <v>2620.0</v>
      </c>
      <c r="C8838" s="56" t="s">
        <v>4111</v>
      </c>
      <c r="D8838" s="52"/>
    </row>
    <row r="8839">
      <c r="A8839" s="44" t="s">
        <v>5927</v>
      </c>
      <c r="B8839" s="45">
        <v>25020.0</v>
      </c>
      <c r="C8839" s="56" t="s">
        <v>4791</v>
      </c>
      <c r="D8839" s="52"/>
    </row>
    <row r="8840">
      <c r="A8840" s="44" t="s">
        <v>5928</v>
      </c>
      <c r="B8840" s="45">
        <v>9740.0</v>
      </c>
      <c r="C8840" s="55"/>
      <c r="D8840" s="52"/>
    </row>
    <row r="8841">
      <c r="A8841" s="44" t="s">
        <v>5929</v>
      </c>
      <c r="B8841" s="45">
        <v>13680.0</v>
      </c>
      <c r="C8841" s="56" t="s">
        <v>4301</v>
      </c>
      <c r="D8841" s="52"/>
    </row>
    <row r="8842">
      <c r="A8842" s="44" t="s">
        <v>5930</v>
      </c>
      <c r="B8842" s="45">
        <v>16580.0</v>
      </c>
      <c r="C8842" s="56" t="s">
        <v>5931</v>
      </c>
      <c r="D8842" s="52"/>
    </row>
    <row r="8843">
      <c r="A8843" s="44" t="s">
        <v>5932</v>
      </c>
      <c r="B8843" s="45">
        <v>13320.0</v>
      </c>
      <c r="C8843" s="56" t="s">
        <v>5933</v>
      </c>
      <c r="D8843" s="52"/>
    </row>
    <row r="8844">
      <c r="A8844" s="44" t="s">
        <v>5934</v>
      </c>
      <c r="B8844" s="45">
        <v>21000.0</v>
      </c>
      <c r="C8844" s="55"/>
      <c r="D8844" s="52"/>
    </row>
    <row r="8845">
      <c r="A8845" s="44" t="s">
        <v>5935</v>
      </c>
      <c r="B8845" s="45">
        <v>8780.0</v>
      </c>
      <c r="C8845" s="55"/>
      <c r="D8845" s="52"/>
    </row>
    <row r="8846">
      <c r="A8846" s="44" t="s">
        <v>5936</v>
      </c>
      <c r="B8846" s="45">
        <v>16580.0</v>
      </c>
      <c r="C8846" s="55"/>
      <c r="D8846" s="52"/>
    </row>
    <row r="8847">
      <c r="A8847" s="44" t="s">
        <v>5937</v>
      </c>
      <c r="B8847" s="45">
        <v>9800.0</v>
      </c>
      <c r="C8847" s="55"/>
      <c r="D8847" s="52"/>
    </row>
    <row r="8848">
      <c r="A8848" s="44" t="s">
        <v>5938</v>
      </c>
      <c r="B8848" s="45">
        <v>12360.0</v>
      </c>
      <c r="C8848" s="55"/>
      <c r="D8848" s="52"/>
    </row>
    <row r="8849">
      <c r="A8849" s="44" t="s">
        <v>5939</v>
      </c>
      <c r="B8849" s="45">
        <v>12320.0</v>
      </c>
      <c r="C8849" s="56" t="s">
        <v>5683</v>
      </c>
      <c r="D8849" s="52"/>
    </row>
    <row r="8850">
      <c r="A8850" s="44" t="s">
        <v>5940</v>
      </c>
      <c r="B8850" s="45">
        <v>11340.0</v>
      </c>
      <c r="C8850" s="56" t="s">
        <v>5683</v>
      </c>
      <c r="D8850" s="52"/>
    </row>
    <row r="8851">
      <c r="A8851" s="44" t="s">
        <v>5941</v>
      </c>
      <c r="B8851" s="45">
        <v>11320.0</v>
      </c>
      <c r="C8851" s="55"/>
      <c r="D8851" s="52"/>
    </row>
    <row r="8852">
      <c r="A8852" s="44" t="s">
        <v>5942</v>
      </c>
      <c r="B8852" s="45">
        <v>22040.0</v>
      </c>
      <c r="C8852" s="56" t="s">
        <v>4791</v>
      </c>
      <c r="D8852" s="52"/>
    </row>
    <row r="8853">
      <c r="A8853" s="44" t="s">
        <v>5943</v>
      </c>
      <c r="B8853" s="45">
        <v>10100.0</v>
      </c>
      <c r="C8853" s="55"/>
      <c r="D8853" s="52"/>
    </row>
    <row r="8854">
      <c r="A8854" s="44" t="s">
        <v>5944</v>
      </c>
      <c r="B8854" s="45">
        <v>19180.0</v>
      </c>
      <c r="C8854" s="55"/>
      <c r="D8854" s="52"/>
    </row>
    <row r="8855">
      <c r="A8855" s="44" t="s">
        <v>5945</v>
      </c>
      <c r="B8855" s="45">
        <v>3720.0</v>
      </c>
      <c r="C8855" s="56" t="s">
        <v>5946</v>
      </c>
      <c r="D8855" s="52"/>
    </row>
    <row r="8856">
      <c r="A8856" s="44" t="s">
        <v>5947</v>
      </c>
      <c r="B8856" s="45">
        <v>3200.0</v>
      </c>
      <c r="C8856" s="56" t="s">
        <v>4129</v>
      </c>
      <c r="D8856" s="52"/>
    </row>
    <row r="8857">
      <c r="A8857" s="44" t="s">
        <v>5948</v>
      </c>
      <c r="B8857" s="45">
        <v>2860.0</v>
      </c>
      <c r="C8857" s="56" t="s">
        <v>5946</v>
      </c>
      <c r="D8857" s="52"/>
    </row>
    <row r="8858">
      <c r="A8858" s="44" t="s">
        <v>5949</v>
      </c>
      <c r="B8858" s="45">
        <v>18500.0</v>
      </c>
      <c r="C8858" s="56" t="s">
        <v>4128</v>
      </c>
      <c r="D8858" s="52"/>
    </row>
    <row r="8859">
      <c r="A8859" s="44" t="s">
        <v>5950</v>
      </c>
      <c r="B8859" s="45">
        <v>3640.0</v>
      </c>
      <c r="C8859" s="56" t="s">
        <v>5136</v>
      </c>
      <c r="D8859" s="52"/>
    </row>
    <row r="8860">
      <c r="A8860" s="44" t="s">
        <v>5951</v>
      </c>
      <c r="B8860" s="45">
        <v>2880.0</v>
      </c>
      <c r="C8860" s="56" t="s">
        <v>5136</v>
      </c>
      <c r="D8860" s="52"/>
    </row>
    <row r="8861">
      <c r="A8861" s="44" t="s">
        <v>5952</v>
      </c>
      <c r="B8861" s="45">
        <v>2540.0</v>
      </c>
      <c r="C8861" s="56" t="s">
        <v>4129</v>
      </c>
      <c r="D8861" s="52"/>
    </row>
    <row r="8862">
      <c r="A8862" s="44" t="s">
        <v>5953</v>
      </c>
      <c r="B8862" s="45">
        <v>19120.0</v>
      </c>
      <c r="C8862" s="56" t="s">
        <v>5954</v>
      </c>
      <c r="D8862" s="52"/>
    </row>
    <row r="8863">
      <c r="A8863" s="44" t="s">
        <v>5955</v>
      </c>
      <c r="B8863" s="45">
        <v>16460.0</v>
      </c>
      <c r="C8863" s="55"/>
      <c r="D8863" s="52"/>
    </row>
    <row r="8864">
      <c r="A8864" s="44" t="s">
        <v>5956</v>
      </c>
      <c r="B8864" s="45">
        <v>9280.0</v>
      </c>
      <c r="C8864" s="55"/>
      <c r="D8864" s="52"/>
    </row>
    <row r="8865">
      <c r="A8865" s="44" t="s">
        <v>5957</v>
      </c>
      <c r="B8865" s="45">
        <v>3620.0</v>
      </c>
      <c r="C8865" s="56" t="s">
        <v>5864</v>
      </c>
      <c r="D8865" s="52"/>
    </row>
    <row r="8866">
      <c r="A8866" s="44" t="s">
        <v>5958</v>
      </c>
      <c r="B8866" s="45">
        <v>3380.0</v>
      </c>
      <c r="C8866" s="56" t="s">
        <v>5864</v>
      </c>
      <c r="D8866" s="52"/>
    </row>
    <row r="8867">
      <c r="A8867" s="44" t="s">
        <v>5959</v>
      </c>
      <c r="B8867" s="45">
        <v>3380.0</v>
      </c>
      <c r="C8867" s="56" t="s">
        <v>5722</v>
      </c>
      <c r="D8867" s="52"/>
    </row>
    <row r="8868">
      <c r="A8868" s="44" t="s">
        <v>5960</v>
      </c>
      <c r="B8868" s="45">
        <v>2880.0</v>
      </c>
      <c r="C8868" s="56" t="s">
        <v>5722</v>
      </c>
      <c r="D8868" s="52"/>
    </row>
    <row r="8869">
      <c r="A8869" s="44" t="s">
        <v>5961</v>
      </c>
      <c r="B8869" s="45">
        <v>33600.0</v>
      </c>
      <c r="C8869" s="56" t="s">
        <v>4128</v>
      </c>
      <c r="D8869" s="52"/>
    </row>
    <row r="8870">
      <c r="A8870" s="44" t="s">
        <v>5962</v>
      </c>
      <c r="B8870" s="45">
        <v>19520.0</v>
      </c>
      <c r="C8870" s="55"/>
      <c r="D8870" s="52"/>
    </row>
    <row r="8871">
      <c r="A8871" s="44" t="s">
        <v>5963</v>
      </c>
      <c r="B8871" s="45">
        <v>11180.0</v>
      </c>
      <c r="C8871" s="56" t="s">
        <v>5964</v>
      </c>
      <c r="D8871" s="52"/>
    </row>
    <row r="8872">
      <c r="A8872" s="44" t="s">
        <v>5965</v>
      </c>
      <c r="B8872" s="45">
        <v>3880.0</v>
      </c>
      <c r="C8872" s="55"/>
      <c r="D8872" s="52"/>
    </row>
    <row r="8873">
      <c r="A8873" s="44" t="s">
        <v>5966</v>
      </c>
      <c r="B8873" s="45">
        <v>9280.0</v>
      </c>
      <c r="C8873" s="55"/>
      <c r="D8873" s="52"/>
    </row>
    <row r="8874">
      <c r="A8874" s="44" t="s">
        <v>5967</v>
      </c>
      <c r="B8874" s="45">
        <v>9940.0</v>
      </c>
      <c r="C8874" s="55"/>
      <c r="D8874" s="52"/>
    </row>
    <row r="8875">
      <c r="A8875" s="44" t="s">
        <v>5968</v>
      </c>
      <c r="B8875" s="45">
        <v>9280.0</v>
      </c>
      <c r="C8875" s="55"/>
      <c r="D8875" s="52"/>
    </row>
    <row r="8876">
      <c r="A8876" s="44" t="s">
        <v>5969</v>
      </c>
      <c r="B8876" s="45">
        <v>3260.0</v>
      </c>
      <c r="C8876" s="56" t="s">
        <v>4035</v>
      </c>
      <c r="D8876" s="52"/>
    </row>
    <row r="8877">
      <c r="A8877" s="44" t="s">
        <v>5970</v>
      </c>
      <c r="B8877" s="45">
        <v>12720.0</v>
      </c>
      <c r="C8877" s="56" t="s">
        <v>5293</v>
      </c>
      <c r="D8877" s="52"/>
    </row>
    <row r="8878">
      <c r="A8878" s="44" t="s">
        <v>5971</v>
      </c>
      <c r="B8878" s="45">
        <v>3380.0</v>
      </c>
      <c r="C8878" s="56" t="s">
        <v>5864</v>
      </c>
      <c r="D8878" s="52"/>
    </row>
    <row r="8879">
      <c r="A8879" s="44" t="s">
        <v>5972</v>
      </c>
      <c r="B8879" s="45">
        <v>18520.0</v>
      </c>
      <c r="C8879" s="56" t="s">
        <v>5316</v>
      </c>
      <c r="D8879" s="52"/>
    </row>
    <row r="8880">
      <c r="A8880" s="44" t="s">
        <v>5973</v>
      </c>
      <c r="B8880" s="45">
        <v>2380.0</v>
      </c>
      <c r="C8880" s="56" t="s">
        <v>4035</v>
      </c>
      <c r="D8880" s="52"/>
    </row>
    <row r="8881">
      <c r="A8881" s="44" t="s">
        <v>5974</v>
      </c>
      <c r="B8881" s="45">
        <v>3120.0</v>
      </c>
      <c r="C8881" s="56" t="s">
        <v>5864</v>
      </c>
      <c r="D8881" s="52"/>
    </row>
    <row r="8882">
      <c r="A8882" s="44" t="s">
        <v>5975</v>
      </c>
      <c r="B8882" s="45">
        <v>3120.0</v>
      </c>
      <c r="C8882" s="56" t="s">
        <v>5722</v>
      </c>
      <c r="D8882" s="52"/>
    </row>
    <row r="8883">
      <c r="A8883" s="44" t="s">
        <v>5976</v>
      </c>
      <c r="B8883" s="45">
        <v>11940.0</v>
      </c>
      <c r="C8883" s="55"/>
      <c r="D8883" s="52"/>
    </row>
    <row r="8884">
      <c r="A8884" s="44" t="s">
        <v>5977</v>
      </c>
      <c r="B8884" s="45">
        <v>4060.0</v>
      </c>
      <c r="C8884" s="55"/>
      <c r="D8884" s="52"/>
    </row>
    <row r="8885">
      <c r="A8885" s="44" t="s">
        <v>5978</v>
      </c>
      <c r="B8885" s="45">
        <v>11280.0</v>
      </c>
      <c r="C8885" s="55"/>
      <c r="D8885" s="52"/>
    </row>
    <row r="8886">
      <c r="A8886" s="44" t="s">
        <v>5979</v>
      </c>
      <c r="B8886" s="45">
        <v>2780.0</v>
      </c>
      <c r="C8886" s="56" t="s">
        <v>5722</v>
      </c>
      <c r="D8886" s="52"/>
    </row>
    <row r="8887">
      <c r="A8887" s="44" t="s">
        <v>5980</v>
      </c>
      <c r="B8887" s="45">
        <v>10400.0</v>
      </c>
      <c r="C8887" s="55"/>
      <c r="D8887" s="52"/>
    </row>
    <row r="8888">
      <c r="A8888" s="44" t="s">
        <v>5981</v>
      </c>
      <c r="B8888" s="45">
        <v>12240.0</v>
      </c>
      <c r="C8888" s="56" t="s">
        <v>4799</v>
      </c>
      <c r="D8888" s="52"/>
    </row>
    <row r="8889">
      <c r="A8889" s="44" t="s">
        <v>5982</v>
      </c>
      <c r="B8889" s="45">
        <v>11460.0</v>
      </c>
      <c r="C8889" s="55"/>
      <c r="D8889" s="52"/>
    </row>
    <row r="8890">
      <c r="A8890" s="44" t="s">
        <v>5983</v>
      </c>
      <c r="B8890" s="45">
        <v>36320.0</v>
      </c>
      <c r="C8890" s="55"/>
      <c r="D8890" s="52"/>
    </row>
    <row r="8891">
      <c r="A8891" s="44" t="s">
        <v>5984</v>
      </c>
      <c r="B8891" s="45">
        <v>9040.0</v>
      </c>
      <c r="C8891" s="55"/>
      <c r="D8891" s="52"/>
    </row>
    <row r="8892">
      <c r="A8892" s="44" t="s">
        <v>5985</v>
      </c>
      <c r="B8892" s="45">
        <v>12080.0</v>
      </c>
      <c r="C8892" s="55"/>
      <c r="D8892" s="52"/>
    </row>
    <row r="8893">
      <c r="A8893" s="44" t="s">
        <v>5986</v>
      </c>
      <c r="B8893" s="45">
        <v>9940.0</v>
      </c>
      <c r="C8893" s="55"/>
      <c r="D8893" s="52"/>
    </row>
    <row r="8894">
      <c r="A8894" s="44" t="s">
        <v>5987</v>
      </c>
      <c r="B8894" s="45">
        <v>15100.0</v>
      </c>
      <c r="C8894" s="55"/>
      <c r="D8894" s="52"/>
    </row>
    <row r="8895">
      <c r="A8895" s="44" t="s">
        <v>5988</v>
      </c>
      <c r="B8895" s="45">
        <v>15100.0</v>
      </c>
      <c r="C8895" s="55"/>
      <c r="D8895" s="52"/>
    </row>
    <row r="8896">
      <c r="A8896" s="44" t="s">
        <v>5989</v>
      </c>
      <c r="B8896" s="45">
        <v>4000.0</v>
      </c>
      <c r="C8896" s="55"/>
      <c r="D8896" s="52"/>
    </row>
    <row r="8897">
      <c r="A8897" s="44" t="s">
        <v>5990</v>
      </c>
      <c r="B8897" s="45">
        <v>4020.0</v>
      </c>
      <c r="C8897" s="55"/>
      <c r="D8897" s="52"/>
    </row>
    <row r="8898">
      <c r="A8898" s="44" t="s">
        <v>5991</v>
      </c>
      <c r="B8898" s="45">
        <v>11560.0</v>
      </c>
      <c r="C8898" s="55"/>
      <c r="D8898" s="52"/>
    </row>
    <row r="8899">
      <c r="A8899" s="44" t="s">
        <v>5992</v>
      </c>
      <c r="B8899" s="45">
        <v>11940.0</v>
      </c>
      <c r="C8899" s="55"/>
      <c r="D8899" s="52"/>
    </row>
    <row r="8900">
      <c r="A8900" s="44" t="s">
        <v>5993</v>
      </c>
      <c r="B8900" s="45">
        <v>11580.0</v>
      </c>
      <c r="C8900" s="55"/>
      <c r="D8900" s="52"/>
    </row>
    <row r="8901">
      <c r="A8901" s="44" t="s">
        <v>5994</v>
      </c>
      <c r="B8901" s="45">
        <v>10040.0</v>
      </c>
      <c r="C8901" s="55"/>
      <c r="D8901" s="52"/>
    </row>
    <row r="8902">
      <c r="A8902" s="44" t="s">
        <v>5995</v>
      </c>
      <c r="B8902" s="45">
        <v>10060.0</v>
      </c>
      <c r="C8902" s="55"/>
      <c r="D8902" s="52"/>
    </row>
    <row r="8903">
      <c r="A8903" s="44" t="s">
        <v>5996</v>
      </c>
      <c r="B8903" s="45">
        <v>12060.0</v>
      </c>
      <c r="C8903" s="55"/>
      <c r="D8903" s="52"/>
    </row>
    <row r="8904">
      <c r="A8904" s="44" t="s">
        <v>5997</v>
      </c>
      <c r="B8904" s="45">
        <v>15360.0</v>
      </c>
      <c r="C8904" s="56" t="s">
        <v>4648</v>
      </c>
      <c r="D8904" s="52"/>
    </row>
    <row r="8905">
      <c r="A8905" s="44" t="s">
        <v>5998</v>
      </c>
      <c r="B8905" s="45">
        <v>11380.0</v>
      </c>
      <c r="C8905" s="55"/>
      <c r="D8905" s="52"/>
    </row>
    <row r="8906">
      <c r="A8906" s="44" t="s">
        <v>5999</v>
      </c>
      <c r="B8906" s="45">
        <v>16000.0</v>
      </c>
      <c r="C8906" s="55"/>
      <c r="D8906" s="52"/>
    </row>
    <row r="8907">
      <c r="A8907" s="44" t="s">
        <v>6000</v>
      </c>
      <c r="B8907" s="45">
        <v>11900.0</v>
      </c>
      <c r="C8907" s="55"/>
      <c r="D8907" s="52"/>
    </row>
    <row r="8908">
      <c r="A8908" s="44" t="s">
        <v>6001</v>
      </c>
      <c r="B8908" s="45">
        <v>11760.0</v>
      </c>
      <c r="C8908" s="55"/>
      <c r="D8908" s="52"/>
    </row>
    <row r="8909">
      <c r="A8909" s="44" t="s">
        <v>6002</v>
      </c>
      <c r="B8909" s="45">
        <v>11780.0</v>
      </c>
      <c r="C8909" s="55"/>
      <c r="D8909" s="52"/>
    </row>
    <row r="8910">
      <c r="A8910" s="44" t="s">
        <v>6003</v>
      </c>
      <c r="B8910" s="45">
        <v>11640.0</v>
      </c>
      <c r="C8910" s="55"/>
      <c r="D8910" s="52"/>
    </row>
    <row r="8911">
      <c r="A8911" s="44" t="s">
        <v>6004</v>
      </c>
      <c r="B8911" s="45">
        <v>17240.0</v>
      </c>
      <c r="C8911" s="56" t="s">
        <v>6005</v>
      </c>
      <c r="D8911" s="52"/>
    </row>
    <row r="8912">
      <c r="A8912" s="44" t="s">
        <v>6006</v>
      </c>
      <c r="B8912" s="45">
        <v>2860.0</v>
      </c>
      <c r="C8912" s="55"/>
      <c r="D8912" s="52"/>
    </row>
    <row r="8913">
      <c r="A8913" s="44" t="s">
        <v>6007</v>
      </c>
      <c r="B8913" s="45">
        <v>16800.0</v>
      </c>
      <c r="C8913" s="56" t="s">
        <v>6008</v>
      </c>
      <c r="D8913" s="52"/>
    </row>
    <row r="8914">
      <c r="A8914" s="44" t="s">
        <v>6009</v>
      </c>
      <c r="B8914" s="45">
        <v>11700.0</v>
      </c>
      <c r="C8914" s="55"/>
      <c r="D8914" s="52"/>
    </row>
    <row r="8915">
      <c r="A8915" s="44" t="s">
        <v>6010</v>
      </c>
      <c r="B8915" s="45">
        <v>11440.0</v>
      </c>
      <c r="C8915" s="55"/>
      <c r="D8915" s="52"/>
    </row>
    <row r="8916">
      <c r="A8916" s="44" t="s">
        <v>6011</v>
      </c>
      <c r="B8916" s="45">
        <v>11460.0</v>
      </c>
      <c r="C8916" s="55"/>
      <c r="D8916" s="52"/>
    </row>
    <row r="8917">
      <c r="A8917" s="44" t="s">
        <v>6012</v>
      </c>
      <c r="B8917" s="45">
        <v>11560.0</v>
      </c>
      <c r="C8917" s="55"/>
      <c r="D8917" s="52"/>
    </row>
    <row r="8918">
      <c r="A8918" s="44" t="s">
        <v>6013</v>
      </c>
      <c r="B8918" s="45">
        <v>19340.0</v>
      </c>
      <c r="C8918" s="56" t="s">
        <v>4791</v>
      </c>
      <c r="D8918" s="52"/>
    </row>
    <row r="8919">
      <c r="A8919" s="44" t="s">
        <v>6014</v>
      </c>
      <c r="B8919" s="45">
        <v>11240.0</v>
      </c>
      <c r="C8919" s="55"/>
      <c r="D8919" s="52"/>
    </row>
    <row r="8920">
      <c r="A8920" s="44" t="s">
        <v>6015</v>
      </c>
      <c r="B8920" s="45">
        <v>32260.0</v>
      </c>
      <c r="C8920" s="56" t="s">
        <v>6005</v>
      </c>
      <c r="D8920" s="52"/>
    </row>
    <row r="8921">
      <c r="A8921" s="44" t="s">
        <v>6016</v>
      </c>
      <c r="B8921" s="45">
        <v>8720.0</v>
      </c>
      <c r="C8921" s="55"/>
      <c r="D8921" s="52"/>
    </row>
    <row r="8922">
      <c r="A8922" s="44" t="s">
        <v>6017</v>
      </c>
      <c r="B8922" s="45">
        <v>9380.0</v>
      </c>
      <c r="C8922" s="55"/>
      <c r="D8922" s="52"/>
    </row>
    <row r="8923">
      <c r="A8923" s="44" t="s">
        <v>6018</v>
      </c>
      <c r="B8923" s="45">
        <v>2960.0</v>
      </c>
      <c r="C8923" s="56" t="s">
        <v>4129</v>
      </c>
      <c r="D8923" s="52"/>
    </row>
    <row r="8924">
      <c r="A8924" s="44" t="s">
        <v>6019</v>
      </c>
      <c r="B8924" s="45">
        <v>20880.0</v>
      </c>
      <c r="C8924" s="55"/>
      <c r="D8924" s="52"/>
    </row>
    <row r="8925">
      <c r="A8925" s="44" t="s">
        <v>6020</v>
      </c>
      <c r="B8925" s="45">
        <v>17900.0</v>
      </c>
      <c r="C8925" s="55"/>
      <c r="D8925" s="52"/>
    </row>
    <row r="8926">
      <c r="A8926" s="44" t="s">
        <v>6021</v>
      </c>
      <c r="B8926" s="45">
        <v>11200.0</v>
      </c>
      <c r="C8926" s="55"/>
      <c r="D8926" s="52"/>
    </row>
    <row r="8927">
      <c r="A8927" s="44" t="s">
        <v>6022</v>
      </c>
      <c r="B8927" s="45">
        <v>11480.0</v>
      </c>
      <c r="C8927" s="56" t="s">
        <v>5683</v>
      </c>
      <c r="D8927" s="52"/>
    </row>
    <row r="8928">
      <c r="A8928" s="44" t="s">
        <v>6023</v>
      </c>
      <c r="B8928" s="45">
        <v>2820.0</v>
      </c>
      <c r="C8928" s="56" t="s">
        <v>4129</v>
      </c>
      <c r="D8928" s="52"/>
    </row>
    <row r="8929">
      <c r="A8929" s="44" t="s">
        <v>6024</v>
      </c>
      <c r="B8929" s="45">
        <v>11220.0</v>
      </c>
      <c r="C8929" s="55"/>
      <c r="D8929" s="52"/>
    </row>
    <row r="8930">
      <c r="A8930" s="44" t="s">
        <v>6025</v>
      </c>
      <c r="B8930" s="45">
        <v>10380.0</v>
      </c>
      <c r="C8930" s="55"/>
      <c r="D8930" s="52"/>
    </row>
    <row r="8931">
      <c r="A8931" s="44" t="s">
        <v>6026</v>
      </c>
      <c r="B8931" s="45">
        <v>11100.0</v>
      </c>
      <c r="C8931" s="55"/>
      <c r="D8931" s="52"/>
    </row>
    <row r="8932">
      <c r="A8932" s="44" t="s">
        <v>6027</v>
      </c>
      <c r="B8932" s="45">
        <v>4080.0</v>
      </c>
      <c r="C8932" s="55"/>
      <c r="D8932" s="52"/>
    </row>
    <row r="8933">
      <c r="A8933" s="44" t="s">
        <v>6028</v>
      </c>
      <c r="B8933" s="45">
        <v>10380.0</v>
      </c>
      <c r="C8933" s="55"/>
      <c r="D8933" s="52"/>
    </row>
    <row r="8934">
      <c r="A8934" s="44" t="s">
        <v>6029</v>
      </c>
      <c r="B8934" s="45">
        <v>3300.0</v>
      </c>
      <c r="C8934" s="56" t="s">
        <v>3991</v>
      </c>
      <c r="D8934" s="52"/>
    </row>
    <row r="8935">
      <c r="A8935" s="44" t="s">
        <v>6030</v>
      </c>
      <c r="B8935" s="45">
        <v>11060.0</v>
      </c>
      <c r="C8935" s="56" t="s">
        <v>6031</v>
      </c>
      <c r="D8935" s="52"/>
    </row>
    <row r="8936">
      <c r="A8936" s="44" t="s">
        <v>6032</v>
      </c>
      <c r="B8936" s="45">
        <v>13280.0</v>
      </c>
      <c r="C8936" s="56" t="s">
        <v>6033</v>
      </c>
      <c r="D8936" s="52"/>
    </row>
    <row r="8937">
      <c r="A8937" s="44" t="s">
        <v>6034</v>
      </c>
      <c r="B8937" s="45">
        <v>11240.0</v>
      </c>
      <c r="C8937" s="55"/>
      <c r="D8937" s="52"/>
    </row>
    <row r="8938">
      <c r="A8938" s="44" t="s">
        <v>6035</v>
      </c>
      <c r="B8938" s="45">
        <v>3100.0</v>
      </c>
      <c r="C8938" s="56" t="s">
        <v>3991</v>
      </c>
      <c r="D8938" s="52"/>
    </row>
    <row r="8939">
      <c r="A8939" s="44" t="s">
        <v>6036</v>
      </c>
      <c r="B8939" s="45">
        <v>11240.0</v>
      </c>
      <c r="C8939" s="55"/>
      <c r="D8939" s="52"/>
    </row>
    <row r="8940">
      <c r="A8940" s="44" t="s">
        <v>6037</v>
      </c>
      <c r="B8940" s="45">
        <v>17920.0</v>
      </c>
      <c r="C8940" s="55"/>
      <c r="D8940" s="52"/>
    </row>
    <row r="8941">
      <c r="A8941" s="44" t="s">
        <v>6038</v>
      </c>
      <c r="B8941" s="45">
        <v>16520.0</v>
      </c>
      <c r="C8941" s="55"/>
      <c r="D8941" s="52"/>
    </row>
    <row r="8942">
      <c r="A8942" s="44" t="s">
        <v>6039</v>
      </c>
      <c r="B8942" s="45">
        <v>10700.0</v>
      </c>
      <c r="C8942" s="55"/>
      <c r="D8942" s="52"/>
    </row>
    <row r="8943">
      <c r="A8943" s="44" t="s">
        <v>6040</v>
      </c>
      <c r="B8943" s="45">
        <v>10400.0</v>
      </c>
      <c r="C8943" s="55"/>
      <c r="D8943" s="52"/>
    </row>
    <row r="8944">
      <c r="A8944" s="44" t="s">
        <v>6041</v>
      </c>
      <c r="B8944" s="45">
        <v>8700.0</v>
      </c>
      <c r="C8944" s="55"/>
      <c r="D8944" s="52"/>
    </row>
    <row r="8945">
      <c r="A8945" s="44" t="s">
        <v>6042</v>
      </c>
      <c r="B8945" s="45">
        <v>24180.0</v>
      </c>
      <c r="C8945" s="56" t="s">
        <v>6043</v>
      </c>
      <c r="D8945" s="52"/>
    </row>
    <row r="8946">
      <c r="A8946" s="44" t="s">
        <v>6044</v>
      </c>
      <c r="B8946" s="45">
        <v>10760.0</v>
      </c>
      <c r="C8946" s="56" t="s">
        <v>4450</v>
      </c>
      <c r="D8946" s="52"/>
    </row>
    <row r="8947">
      <c r="A8947" s="44" t="s">
        <v>6045</v>
      </c>
      <c r="B8947" s="45">
        <v>2780.0</v>
      </c>
      <c r="C8947" s="56" t="s">
        <v>4379</v>
      </c>
      <c r="D8947" s="52"/>
    </row>
    <row r="8948">
      <c r="A8948" s="44" t="s">
        <v>6046</v>
      </c>
      <c r="B8948" s="45">
        <v>23820.0</v>
      </c>
      <c r="C8948" s="55"/>
      <c r="D8948" s="52"/>
    </row>
    <row r="8949">
      <c r="A8949" s="44" t="s">
        <v>6047</v>
      </c>
      <c r="B8949" s="45">
        <v>3860.0</v>
      </c>
      <c r="C8949" s="55"/>
      <c r="D8949" s="52"/>
    </row>
    <row r="8950">
      <c r="A8950" s="44" t="s">
        <v>6048</v>
      </c>
      <c r="B8950" s="45">
        <v>2720.0</v>
      </c>
      <c r="C8950" s="56" t="s">
        <v>4379</v>
      </c>
      <c r="D8950" s="52"/>
    </row>
    <row r="8951">
      <c r="A8951" s="44" t="s">
        <v>6049</v>
      </c>
      <c r="B8951" s="45">
        <v>2920.0</v>
      </c>
      <c r="C8951" s="55"/>
      <c r="D8951" s="52"/>
    </row>
    <row r="8952">
      <c r="A8952" s="44" t="s">
        <v>6050</v>
      </c>
      <c r="B8952" s="45">
        <v>3220.0</v>
      </c>
      <c r="C8952" s="55"/>
      <c r="D8952" s="52"/>
    </row>
    <row r="8953">
      <c r="A8953" s="44" t="s">
        <v>6051</v>
      </c>
      <c r="B8953" s="45">
        <v>2880.0</v>
      </c>
      <c r="C8953" s="56" t="s">
        <v>744</v>
      </c>
      <c r="D8953" s="52"/>
    </row>
    <row r="8954">
      <c r="A8954" s="44" t="s">
        <v>6052</v>
      </c>
      <c r="B8954" s="45">
        <v>9900.0</v>
      </c>
      <c r="C8954" s="55"/>
      <c r="D8954" s="52"/>
    </row>
    <row r="8955">
      <c r="A8955" s="44" t="s">
        <v>6053</v>
      </c>
      <c r="B8955" s="45">
        <v>2920.0</v>
      </c>
      <c r="C8955" s="55"/>
      <c r="D8955" s="52"/>
    </row>
    <row r="8956">
      <c r="A8956" s="44" t="s">
        <v>6054</v>
      </c>
      <c r="B8956" s="45">
        <v>2520.0</v>
      </c>
      <c r="C8956" s="56" t="s">
        <v>744</v>
      </c>
      <c r="D8956" s="52"/>
    </row>
    <row r="8957">
      <c r="A8957" s="44" t="s">
        <v>6055</v>
      </c>
      <c r="B8957" s="45">
        <v>2900.0</v>
      </c>
      <c r="C8957" s="55"/>
      <c r="D8957" s="52"/>
    </row>
    <row r="8958">
      <c r="A8958" s="44" t="s">
        <v>6056</v>
      </c>
      <c r="B8958" s="45">
        <v>3220.0</v>
      </c>
      <c r="C8958" s="56" t="s">
        <v>5697</v>
      </c>
      <c r="D8958" s="52"/>
    </row>
    <row r="8959">
      <c r="A8959" s="44" t="s">
        <v>6057</v>
      </c>
      <c r="B8959" s="45">
        <v>12780.0</v>
      </c>
      <c r="C8959" s="56" t="s">
        <v>5293</v>
      </c>
      <c r="D8959" s="52"/>
    </row>
    <row r="8960">
      <c r="A8960" s="44" t="s">
        <v>6058</v>
      </c>
      <c r="B8960" s="45">
        <v>2580.0</v>
      </c>
      <c r="C8960" s="55"/>
      <c r="D8960" s="52"/>
    </row>
    <row r="8961">
      <c r="A8961" s="44" t="s">
        <v>6059</v>
      </c>
      <c r="B8961" s="45">
        <v>13600.0</v>
      </c>
      <c r="C8961" s="56" t="s">
        <v>5765</v>
      </c>
      <c r="D8961" s="52"/>
    </row>
    <row r="8962">
      <c r="A8962" s="44" t="s">
        <v>6060</v>
      </c>
      <c r="B8962" s="45">
        <v>10140.0</v>
      </c>
      <c r="C8962" s="55"/>
      <c r="D8962" s="52"/>
    </row>
    <row r="8963">
      <c r="A8963" s="44" t="s">
        <v>6061</v>
      </c>
      <c r="B8963" s="45">
        <v>9280.0</v>
      </c>
      <c r="C8963" s="55"/>
      <c r="D8963" s="52"/>
    </row>
    <row r="8964">
      <c r="A8964" s="44" t="s">
        <v>6062</v>
      </c>
      <c r="B8964" s="45">
        <v>3500.0</v>
      </c>
      <c r="C8964" s="55"/>
      <c r="D8964" s="52"/>
    </row>
    <row r="8965">
      <c r="A8965" s="44" t="s">
        <v>6063</v>
      </c>
      <c r="B8965" s="45">
        <v>10680.0</v>
      </c>
      <c r="C8965" s="56" t="s">
        <v>4181</v>
      </c>
      <c r="D8965" s="52"/>
    </row>
    <row r="8966">
      <c r="A8966" s="44" t="s">
        <v>6064</v>
      </c>
      <c r="B8966" s="45">
        <v>14600.0</v>
      </c>
      <c r="C8966" s="56" t="s">
        <v>3993</v>
      </c>
      <c r="D8966" s="52"/>
    </row>
    <row r="8967">
      <c r="A8967" s="44" t="s">
        <v>6065</v>
      </c>
      <c r="B8967" s="45">
        <v>10120.0</v>
      </c>
      <c r="C8967" s="55"/>
      <c r="D8967" s="52"/>
    </row>
    <row r="8968">
      <c r="A8968" s="44" t="s">
        <v>6066</v>
      </c>
      <c r="B8968" s="45">
        <v>11880.0</v>
      </c>
      <c r="C8968" s="56" t="s">
        <v>5683</v>
      </c>
      <c r="D8968" s="52"/>
    </row>
    <row r="8969">
      <c r="A8969" s="44" t="s">
        <v>6067</v>
      </c>
      <c r="B8969" s="45">
        <v>9460.0</v>
      </c>
      <c r="C8969" s="55"/>
      <c r="D8969" s="52"/>
    </row>
    <row r="8970">
      <c r="A8970" s="44" t="s">
        <v>6068</v>
      </c>
      <c r="B8970" s="45">
        <v>11320.0</v>
      </c>
      <c r="C8970" s="56" t="s">
        <v>4765</v>
      </c>
      <c r="D8970" s="52"/>
    </row>
    <row r="8971">
      <c r="A8971" s="44" t="s">
        <v>6069</v>
      </c>
      <c r="B8971" s="45">
        <v>2400.0</v>
      </c>
      <c r="C8971" s="56" t="s">
        <v>6070</v>
      </c>
      <c r="D8971" s="52"/>
    </row>
    <row r="8972">
      <c r="A8972" s="44" t="s">
        <v>6071</v>
      </c>
      <c r="B8972" s="45">
        <v>9480.0</v>
      </c>
      <c r="C8972" s="55"/>
      <c r="D8972" s="52"/>
    </row>
    <row r="8973">
      <c r="A8973" s="44" t="s">
        <v>6072</v>
      </c>
      <c r="B8973" s="45">
        <v>1840.0</v>
      </c>
      <c r="C8973" s="56" t="s">
        <v>6070</v>
      </c>
      <c r="D8973" s="52"/>
    </row>
    <row r="8974">
      <c r="A8974" s="44" t="s">
        <v>6073</v>
      </c>
      <c r="B8974" s="45">
        <v>3580.0</v>
      </c>
      <c r="C8974" s="55"/>
      <c r="D8974" s="52"/>
    </row>
    <row r="8975">
      <c r="A8975" s="44" t="s">
        <v>6074</v>
      </c>
      <c r="B8975" s="45">
        <v>1840.0</v>
      </c>
      <c r="C8975" s="55"/>
      <c r="D8975" s="52"/>
    </row>
    <row r="8976">
      <c r="A8976" s="44" t="s">
        <v>6075</v>
      </c>
      <c r="B8976" s="45">
        <v>10340.0</v>
      </c>
      <c r="C8976" s="55"/>
      <c r="D8976" s="52"/>
    </row>
    <row r="8977">
      <c r="A8977" s="44" t="s">
        <v>6076</v>
      </c>
      <c r="B8977" s="45">
        <v>1700.0</v>
      </c>
      <c r="C8977" s="55"/>
      <c r="D8977" s="52"/>
    </row>
    <row r="8978">
      <c r="A8978" s="44" t="s">
        <v>6077</v>
      </c>
      <c r="B8978" s="45">
        <v>2360.0</v>
      </c>
      <c r="C8978" s="56" t="s">
        <v>6078</v>
      </c>
      <c r="D8978" s="52"/>
    </row>
    <row r="8979">
      <c r="A8979" s="44" t="s">
        <v>6079</v>
      </c>
      <c r="B8979" s="45">
        <v>2240.0</v>
      </c>
      <c r="C8979" s="56" t="s">
        <v>6078</v>
      </c>
      <c r="D8979" s="52"/>
    </row>
    <row r="8980">
      <c r="A8980" s="44" t="s">
        <v>6080</v>
      </c>
      <c r="B8980" s="45">
        <v>18520.0</v>
      </c>
      <c r="C8980" s="55"/>
      <c r="D8980" s="52"/>
    </row>
    <row r="8981">
      <c r="A8981" s="44" t="s">
        <v>6081</v>
      </c>
      <c r="B8981" s="45">
        <v>3220.0</v>
      </c>
      <c r="C8981" s="56" t="s">
        <v>6082</v>
      </c>
      <c r="D8981" s="52"/>
    </row>
    <row r="8982">
      <c r="A8982" s="44" t="s">
        <v>6083</v>
      </c>
      <c r="B8982" s="45">
        <v>3600.0</v>
      </c>
      <c r="C8982" s="56" t="s">
        <v>6084</v>
      </c>
      <c r="D8982" s="52"/>
    </row>
    <row r="8983">
      <c r="A8983" s="44" t="s">
        <v>6085</v>
      </c>
      <c r="B8983" s="45">
        <v>3100.0</v>
      </c>
      <c r="C8983" s="56" t="s">
        <v>6082</v>
      </c>
      <c r="D8983" s="52"/>
    </row>
    <row r="8984">
      <c r="A8984" s="44" t="s">
        <v>6086</v>
      </c>
      <c r="B8984" s="45">
        <v>3400.0</v>
      </c>
      <c r="C8984" s="56" t="s">
        <v>6084</v>
      </c>
      <c r="D8984" s="52"/>
    </row>
    <row r="8985">
      <c r="A8985" s="44" t="s">
        <v>6087</v>
      </c>
      <c r="B8985" s="45">
        <v>12280.0</v>
      </c>
      <c r="C8985" s="56" t="s">
        <v>5293</v>
      </c>
      <c r="D8985" s="52"/>
    </row>
    <row r="8986">
      <c r="A8986" s="44" t="s">
        <v>6088</v>
      </c>
      <c r="B8986" s="45">
        <v>11500.0</v>
      </c>
      <c r="C8986" s="56" t="s">
        <v>4655</v>
      </c>
      <c r="D8986" s="52"/>
    </row>
    <row r="8987">
      <c r="A8987" s="44" t="s">
        <v>6089</v>
      </c>
      <c r="B8987" s="45">
        <v>9900.0</v>
      </c>
      <c r="C8987" s="55"/>
      <c r="D8987" s="52"/>
    </row>
    <row r="8988">
      <c r="A8988" s="44" t="s">
        <v>6090</v>
      </c>
      <c r="B8988" s="45">
        <v>34860.0</v>
      </c>
      <c r="C8988" s="55"/>
      <c r="D8988" s="52"/>
    </row>
    <row r="8989">
      <c r="A8989" s="44" t="s">
        <v>6091</v>
      </c>
      <c r="B8989" s="45">
        <v>2780.0</v>
      </c>
      <c r="C8989" s="56" t="s">
        <v>5722</v>
      </c>
      <c r="D8989" s="52"/>
    </row>
    <row r="8990">
      <c r="A8990" s="44" t="s">
        <v>6092</v>
      </c>
      <c r="B8990" s="45">
        <v>14520.0</v>
      </c>
      <c r="C8990" s="55"/>
      <c r="D8990" s="52"/>
    </row>
    <row r="8991">
      <c r="A8991" s="44" t="s">
        <v>6093</v>
      </c>
      <c r="B8991" s="45">
        <v>2640.0</v>
      </c>
      <c r="C8991" s="55"/>
      <c r="D8991" s="52"/>
    </row>
    <row r="8992">
      <c r="A8992" s="44" t="s">
        <v>6094</v>
      </c>
      <c r="B8992" s="45">
        <v>17440.0</v>
      </c>
      <c r="C8992" s="56" t="s">
        <v>5768</v>
      </c>
      <c r="D8992" s="52"/>
    </row>
    <row r="8993">
      <c r="A8993" s="44" t="s">
        <v>6095</v>
      </c>
      <c r="B8993" s="45">
        <v>2600.0</v>
      </c>
      <c r="C8993" s="55"/>
      <c r="D8993" s="52"/>
    </row>
    <row r="8994">
      <c r="A8994" s="44" t="s">
        <v>6096</v>
      </c>
      <c r="B8994" s="45">
        <v>10560.0</v>
      </c>
      <c r="C8994" s="55"/>
      <c r="D8994" s="52"/>
    </row>
    <row r="8995">
      <c r="A8995" s="44" t="s">
        <v>6097</v>
      </c>
      <c r="B8995" s="45">
        <v>9880.0</v>
      </c>
      <c r="C8995" s="55"/>
      <c r="D8995" s="52"/>
    </row>
    <row r="8996">
      <c r="A8996" s="44" t="s">
        <v>6098</v>
      </c>
      <c r="B8996" s="45">
        <v>17060.0</v>
      </c>
      <c r="C8996" s="55"/>
      <c r="D8996" s="52"/>
    </row>
    <row r="8997">
      <c r="A8997" s="44" t="s">
        <v>6099</v>
      </c>
      <c r="B8997" s="45">
        <v>3480.0</v>
      </c>
      <c r="C8997" s="56" t="s">
        <v>6100</v>
      </c>
      <c r="D8997" s="52"/>
    </row>
    <row r="8998">
      <c r="A8998" s="44" t="s">
        <v>6101</v>
      </c>
      <c r="B8998" s="45">
        <v>3080.0</v>
      </c>
      <c r="C8998" s="56" t="s">
        <v>6102</v>
      </c>
      <c r="D8998" s="52"/>
    </row>
    <row r="8999">
      <c r="A8999" s="44" t="s">
        <v>6103</v>
      </c>
      <c r="B8999" s="45">
        <v>9620.0</v>
      </c>
      <c r="C8999" s="55"/>
      <c r="D8999" s="52"/>
    </row>
    <row r="9000">
      <c r="A9000" s="44" t="s">
        <v>6104</v>
      </c>
      <c r="B9000" s="45">
        <v>2660.0</v>
      </c>
      <c r="C9000" s="56" t="s">
        <v>744</v>
      </c>
      <c r="D9000" s="52"/>
    </row>
    <row r="9001">
      <c r="A9001" s="44" t="s">
        <v>6105</v>
      </c>
      <c r="B9001" s="45">
        <v>15500.0</v>
      </c>
      <c r="C9001" s="55"/>
      <c r="D9001" s="52"/>
    </row>
    <row r="9002">
      <c r="A9002" s="44" t="s">
        <v>6106</v>
      </c>
      <c r="B9002" s="45">
        <v>2500.0</v>
      </c>
      <c r="C9002" s="56" t="s">
        <v>744</v>
      </c>
      <c r="D9002" s="52"/>
    </row>
    <row r="9003">
      <c r="A9003" s="44" t="s">
        <v>6107</v>
      </c>
      <c r="B9003" s="45">
        <v>14340.0</v>
      </c>
      <c r="C9003" s="55"/>
      <c r="D9003" s="52"/>
    </row>
    <row r="9004">
      <c r="A9004" s="44" t="s">
        <v>6108</v>
      </c>
      <c r="B9004" s="45">
        <v>2760.0</v>
      </c>
      <c r="C9004" s="56" t="s">
        <v>4138</v>
      </c>
      <c r="D9004" s="52"/>
    </row>
    <row r="9005">
      <c r="A9005" s="44" t="s">
        <v>6109</v>
      </c>
      <c r="B9005" s="45">
        <v>2640.0</v>
      </c>
      <c r="C9005" s="56" t="s">
        <v>4138</v>
      </c>
      <c r="D9005" s="52"/>
    </row>
    <row r="9006">
      <c r="A9006" s="44" t="s">
        <v>6110</v>
      </c>
      <c r="B9006" s="45">
        <v>13560.0</v>
      </c>
      <c r="C9006" s="56" t="s">
        <v>6111</v>
      </c>
      <c r="D9006" s="52"/>
    </row>
    <row r="9007">
      <c r="A9007" s="44" t="s">
        <v>6112</v>
      </c>
      <c r="B9007" s="45">
        <v>3480.0</v>
      </c>
      <c r="C9007" s="56" t="s">
        <v>3980</v>
      </c>
      <c r="D9007" s="52"/>
    </row>
    <row r="9008">
      <c r="A9008" s="44" t="s">
        <v>6113</v>
      </c>
      <c r="B9008" s="45">
        <v>9480.0</v>
      </c>
      <c r="C9008" s="55"/>
      <c r="D9008" s="52"/>
    </row>
    <row r="9009">
      <c r="A9009" s="44" t="s">
        <v>6114</v>
      </c>
      <c r="B9009" s="45">
        <v>12880.0</v>
      </c>
      <c r="C9009" s="56" t="s">
        <v>4088</v>
      </c>
      <c r="D9009" s="52"/>
    </row>
    <row r="9010">
      <c r="A9010" s="44" t="s">
        <v>6115</v>
      </c>
      <c r="B9010" s="45">
        <v>2260.0</v>
      </c>
      <c r="C9010" s="56" t="s">
        <v>3980</v>
      </c>
      <c r="D9010" s="52"/>
    </row>
    <row r="9011">
      <c r="A9011" s="44" t="s">
        <v>6116</v>
      </c>
      <c r="B9011" s="45">
        <v>9320.0</v>
      </c>
      <c r="C9011" s="55"/>
      <c r="D9011" s="52"/>
    </row>
    <row r="9012">
      <c r="A9012" s="44" t="s">
        <v>6117</v>
      </c>
      <c r="B9012" s="45">
        <v>3360.0</v>
      </c>
      <c r="C9012" s="56" t="s">
        <v>2781</v>
      </c>
      <c r="D9012" s="52"/>
    </row>
    <row r="9013">
      <c r="A9013" s="44" t="s">
        <v>6118</v>
      </c>
      <c r="B9013" s="45">
        <v>11120.0</v>
      </c>
      <c r="C9013" s="55"/>
      <c r="D9013" s="52"/>
    </row>
    <row r="9014">
      <c r="A9014" s="44" t="s">
        <v>6119</v>
      </c>
      <c r="B9014" s="45">
        <v>2900.0</v>
      </c>
      <c r="C9014" s="55"/>
      <c r="D9014" s="52"/>
    </row>
    <row r="9015">
      <c r="A9015" s="44" t="s">
        <v>6120</v>
      </c>
      <c r="B9015" s="45">
        <v>8820.0</v>
      </c>
      <c r="C9015" s="55"/>
      <c r="D9015" s="52"/>
    </row>
    <row r="9016">
      <c r="A9016" s="44" t="s">
        <v>6121</v>
      </c>
      <c r="B9016" s="45">
        <v>11800.0</v>
      </c>
      <c r="C9016" s="56" t="s">
        <v>5683</v>
      </c>
      <c r="D9016" s="52"/>
    </row>
    <row r="9017">
      <c r="A9017" s="44" t="s">
        <v>6122</v>
      </c>
      <c r="B9017" s="45">
        <v>19160.0</v>
      </c>
      <c r="C9017" s="56" t="s">
        <v>6123</v>
      </c>
      <c r="D9017" s="52"/>
    </row>
    <row r="9018">
      <c r="A9018" s="44" t="s">
        <v>6124</v>
      </c>
      <c r="B9018" s="45">
        <v>9300.0</v>
      </c>
      <c r="C9018" s="55"/>
      <c r="D9018" s="52"/>
    </row>
    <row r="9019">
      <c r="A9019" s="44" t="s">
        <v>6125</v>
      </c>
      <c r="B9019" s="45">
        <v>10340.0</v>
      </c>
      <c r="C9019" s="56" t="s">
        <v>5683</v>
      </c>
      <c r="D9019" s="52"/>
    </row>
    <row r="9020">
      <c r="A9020" s="44" t="s">
        <v>6126</v>
      </c>
      <c r="B9020" s="45">
        <v>10380.0</v>
      </c>
      <c r="C9020" s="55"/>
      <c r="D9020" s="52"/>
    </row>
    <row r="9021">
      <c r="A9021" s="44" t="s">
        <v>6127</v>
      </c>
      <c r="B9021" s="45">
        <v>12600.0</v>
      </c>
      <c r="C9021" s="55"/>
      <c r="D9021" s="52"/>
    </row>
    <row r="9022">
      <c r="A9022" s="44" t="s">
        <v>6128</v>
      </c>
      <c r="B9022" s="45">
        <v>2880.0</v>
      </c>
      <c r="C9022" s="55"/>
      <c r="D9022" s="52"/>
    </row>
    <row r="9023">
      <c r="A9023" s="44" t="s">
        <v>6129</v>
      </c>
      <c r="B9023" s="45">
        <v>10840.0</v>
      </c>
      <c r="C9023" s="55"/>
      <c r="D9023" s="52"/>
    </row>
    <row r="9024">
      <c r="A9024" s="44" t="s">
        <v>6130</v>
      </c>
      <c r="B9024" s="45">
        <v>9380.0</v>
      </c>
      <c r="C9024" s="55"/>
      <c r="D9024" s="52"/>
    </row>
    <row r="9025">
      <c r="A9025" s="44" t="s">
        <v>6131</v>
      </c>
      <c r="B9025" s="45">
        <v>15220.0</v>
      </c>
      <c r="C9025" s="55"/>
      <c r="D9025" s="52"/>
    </row>
    <row r="9026">
      <c r="A9026" s="44" t="s">
        <v>6132</v>
      </c>
      <c r="B9026" s="45">
        <v>9820.0</v>
      </c>
      <c r="C9026" s="55"/>
      <c r="D9026" s="52"/>
    </row>
    <row r="9027">
      <c r="A9027" s="44" t="s">
        <v>6133</v>
      </c>
      <c r="B9027" s="45">
        <v>10360.0</v>
      </c>
      <c r="C9027" s="55"/>
      <c r="D9027" s="52"/>
    </row>
    <row r="9028">
      <c r="A9028" s="44" t="s">
        <v>6134</v>
      </c>
      <c r="B9028" s="45">
        <v>8840.0</v>
      </c>
      <c r="C9028" s="55"/>
      <c r="D9028" s="52"/>
    </row>
    <row r="9029">
      <c r="A9029" s="44" t="s">
        <v>6135</v>
      </c>
      <c r="B9029" s="45">
        <v>10740.0</v>
      </c>
      <c r="C9029" s="56" t="s">
        <v>6136</v>
      </c>
      <c r="D9029" s="52"/>
    </row>
    <row r="9030">
      <c r="A9030" s="44" t="s">
        <v>6137</v>
      </c>
      <c r="B9030" s="45">
        <v>10460.0</v>
      </c>
      <c r="C9030" s="55"/>
      <c r="D9030" s="52"/>
    </row>
    <row r="9031">
      <c r="A9031" s="44" t="s">
        <v>6138</v>
      </c>
      <c r="B9031" s="45">
        <v>10260.0</v>
      </c>
      <c r="C9031" s="56" t="s">
        <v>6139</v>
      </c>
      <c r="D9031" s="52"/>
    </row>
    <row r="9032">
      <c r="A9032" s="44" t="s">
        <v>6140</v>
      </c>
      <c r="B9032" s="45">
        <v>2960.0</v>
      </c>
      <c r="C9032" s="56" t="s">
        <v>3980</v>
      </c>
      <c r="D9032" s="52"/>
    </row>
    <row r="9033">
      <c r="A9033" s="44" t="s">
        <v>6141</v>
      </c>
      <c r="B9033" s="45">
        <v>9220.0</v>
      </c>
      <c r="C9033" s="55"/>
      <c r="D9033" s="52"/>
    </row>
    <row r="9034">
      <c r="A9034" s="44" t="s">
        <v>6142</v>
      </c>
      <c r="B9034" s="45">
        <v>3720.0</v>
      </c>
      <c r="C9034" s="56" t="s">
        <v>4017</v>
      </c>
      <c r="D9034" s="52"/>
    </row>
    <row r="9035">
      <c r="A9035" s="44" t="s">
        <v>6143</v>
      </c>
      <c r="B9035" s="45">
        <v>3160.0</v>
      </c>
      <c r="C9035" s="56" t="s">
        <v>4476</v>
      </c>
      <c r="D9035" s="52"/>
    </row>
    <row r="9036">
      <c r="A9036" s="44" t="s">
        <v>6144</v>
      </c>
      <c r="B9036" s="45">
        <v>2260.0</v>
      </c>
      <c r="C9036" s="56" t="s">
        <v>3980</v>
      </c>
      <c r="D9036" s="52"/>
    </row>
    <row r="9037">
      <c r="A9037" s="44" t="s">
        <v>6145</v>
      </c>
      <c r="B9037" s="45">
        <v>2940.0</v>
      </c>
      <c r="C9037" s="56" t="s">
        <v>4017</v>
      </c>
      <c r="D9037" s="52"/>
    </row>
    <row r="9038">
      <c r="A9038" s="44" t="s">
        <v>6146</v>
      </c>
      <c r="B9038" s="45">
        <v>11460.0</v>
      </c>
      <c r="C9038" s="56" t="s">
        <v>5683</v>
      </c>
      <c r="D9038" s="52"/>
    </row>
    <row r="9039">
      <c r="A9039" s="44" t="s">
        <v>6147</v>
      </c>
      <c r="B9039" s="45">
        <v>2560.0</v>
      </c>
      <c r="C9039" s="56" t="s">
        <v>4476</v>
      </c>
      <c r="D9039" s="52"/>
    </row>
    <row r="9040">
      <c r="A9040" s="44" t="s">
        <v>6148</v>
      </c>
      <c r="B9040" s="45">
        <v>10380.0</v>
      </c>
      <c r="C9040" s="56" t="s">
        <v>5683</v>
      </c>
      <c r="D9040" s="52"/>
    </row>
    <row r="9041">
      <c r="A9041" s="44" t="s">
        <v>6149</v>
      </c>
      <c r="B9041" s="45">
        <v>11180.0</v>
      </c>
      <c r="C9041" s="56" t="s">
        <v>4420</v>
      </c>
      <c r="D9041" s="52"/>
    </row>
    <row r="9042">
      <c r="A9042" s="44" t="s">
        <v>6150</v>
      </c>
      <c r="B9042" s="45">
        <v>9740.0</v>
      </c>
      <c r="C9042" s="55"/>
      <c r="D9042" s="52"/>
    </row>
    <row r="9043">
      <c r="A9043" s="44" t="s">
        <v>6151</v>
      </c>
      <c r="B9043" s="45">
        <v>16160.0</v>
      </c>
      <c r="C9043" s="55"/>
      <c r="D9043" s="52"/>
    </row>
    <row r="9044">
      <c r="A9044" s="44" t="s">
        <v>6152</v>
      </c>
      <c r="B9044" s="45">
        <v>13880.0</v>
      </c>
      <c r="C9044" s="56" t="s">
        <v>6153</v>
      </c>
      <c r="D9044" s="52"/>
    </row>
    <row r="9045">
      <c r="A9045" s="44" t="s">
        <v>6154</v>
      </c>
      <c r="B9045" s="45">
        <v>10200.0</v>
      </c>
      <c r="C9045" s="55"/>
      <c r="D9045" s="52"/>
    </row>
    <row r="9046">
      <c r="A9046" s="44" t="s">
        <v>6155</v>
      </c>
      <c r="B9046" s="45">
        <v>9360.0</v>
      </c>
      <c r="C9046" s="55"/>
      <c r="D9046" s="52"/>
    </row>
    <row r="9047">
      <c r="A9047" s="44" t="s">
        <v>6156</v>
      </c>
      <c r="B9047" s="45">
        <v>31880.0</v>
      </c>
      <c r="C9047" s="56" t="s">
        <v>6153</v>
      </c>
      <c r="D9047" s="52"/>
    </row>
    <row r="9048">
      <c r="A9048" s="44" t="s">
        <v>6157</v>
      </c>
      <c r="B9048" s="45">
        <v>13760.0</v>
      </c>
      <c r="C9048" s="56" t="s">
        <v>6158</v>
      </c>
      <c r="D9048" s="52"/>
    </row>
    <row r="9049">
      <c r="A9049" s="44" t="s">
        <v>6159</v>
      </c>
      <c r="B9049" s="45">
        <v>13360.0</v>
      </c>
      <c r="C9049" s="56" t="s">
        <v>6160</v>
      </c>
      <c r="D9049" s="52"/>
    </row>
    <row r="9050">
      <c r="A9050" s="44" t="s">
        <v>6161</v>
      </c>
      <c r="B9050" s="45">
        <v>20500.0</v>
      </c>
      <c r="C9050" s="56" t="s">
        <v>5683</v>
      </c>
      <c r="D9050" s="52"/>
    </row>
    <row r="9051">
      <c r="A9051" s="44" t="s">
        <v>6162</v>
      </c>
      <c r="B9051" s="45">
        <v>17020.0</v>
      </c>
      <c r="C9051" s="55"/>
      <c r="D9051" s="52"/>
    </row>
    <row r="9052">
      <c r="A9052" s="44" t="s">
        <v>6163</v>
      </c>
      <c r="B9052" s="45">
        <v>32860.0</v>
      </c>
      <c r="C9052" s="56" t="s">
        <v>6158</v>
      </c>
      <c r="D9052" s="52"/>
    </row>
    <row r="9053">
      <c r="A9053" s="44" t="s">
        <v>6164</v>
      </c>
      <c r="B9053" s="45">
        <v>9160.0</v>
      </c>
      <c r="C9053" s="55"/>
      <c r="D9053" s="52"/>
    </row>
    <row r="9054">
      <c r="A9054" s="44" t="s">
        <v>6165</v>
      </c>
      <c r="B9054" s="45">
        <v>31680.0</v>
      </c>
      <c r="C9054" s="56" t="s">
        <v>6160</v>
      </c>
      <c r="D9054" s="52"/>
    </row>
    <row r="9055">
      <c r="A9055" s="44" t="s">
        <v>6166</v>
      </c>
      <c r="B9055" s="45">
        <v>2540.0</v>
      </c>
      <c r="C9055" s="55"/>
      <c r="D9055" s="52"/>
    </row>
    <row r="9056">
      <c r="A9056" s="44" t="s">
        <v>6167</v>
      </c>
      <c r="B9056" s="45">
        <v>2280.0</v>
      </c>
      <c r="C9056" s="55"/>
      <c r="D9056" s="52"/>
    </row>
    <row r="9057">
      <c r="A9057" s="44" t="s">
        <v>6168</v>
      </c>
      <c r="B9057" s="45">
        <v>16360.0</v>
      </c>
      <c r="C9057" s="56" t="s">
        <v>5295</v>
      </c>
      <c r="D9057" s="52"/>
    </row>
    <row r="9058">
      <c r="A9058" s="44" t="s">
        <v>6169</v>
      </c>
      <c r="B9058" s="45">
        <v>12600.0</v>
      </c>
      <c r="C9058" s="56" t="s">
        <v>4545</v>
      </c>
      <c r="D9058" s="52"/>
    </row>
    <row r="9059">
      <c r="A9059" s="44" t="s">
        <v>6170</v>
      </c>
      <c r="B9059" s="45">
        <v>10060.0</v>
      </c>
      <c r="C9059" s="55"/>
      <c r="D9059" s="52"/>
    </row>
    <row r="9060">
      <c r="A9060" s="44" t="s">
        <v>6171</v>
      </c>
      <c r="B9060" s="45">
        <v>2780.0</v>
      </c>
      <c r="C9060" s="55"/>
      <c r="D9060" s="52"/>
    </row>
    <row r="9061">
      <c r="A9061" s="44" t="s">
        <v>6172</v>
      </c>
      <c r="B9061" s="45">
        <v>19860.0</v>
      </c>
      <c r="C9061" s="56" t="s">
        <v>5683</v>
      </c>
      <c r="D9061" s="52"/>
    </row>
    <row r="9062">
      <c r="A9062" s="44" t="s">
        <v>6173</v>
      </c>
      <c r="B9062" s="45">
        <v>18400.0</v>
      </c>
      <c r="C9062" s="56" t="s">
        <v>5316</v>
      </c>
      <c r="D9062" s="52"/>
    </row>
    <row r="9063">
      <c r="A9063" s="44" t="s">
        <v>6174</v>
      </c>
      <c r="B9063" s="45">
        <v>16900.0</v>
      </c>
      <c r="C9063" s="55"/>
      <c r="D9063" s="52"/>
    </row>
    <row r="9064">
      <c r="A9064" s="44" t="s">
        <v>6175</v>
      </c>
      <c r="B9064" s="45">
        <v>9760.0</v>
      </c>
      <c r="C9064" s="55"/>
      <c r="D9064" s="52"/>
    </row>
    <row r="9065">
      <c r="A9065" s="44" t="s">
        <v>6176</v>
      </c>
      <c r="B9065" s="45">
        <v>3120.0</v>
      </c>
      <c r="C9065" s="55"/>
      <c r="D9065" s="52"/>
    </row>
    <row r="9066">
      <c r="A9066" s="44" t="s">
        <v>6177</v>
      </c>
      <c r="B9066" s="45">
        <v>3060.0</v>
      </c>
      <c r="C9066" s="56" t="s">
        <v>6178</v>
      </c>
      <c r="D9066" s="52"/>
    </row>
    <row r="9067">
      <c r="A9067" s="44" t="s">
        <v>6179</v>
      </c>
      <c r="B9067" s="45">
        <v>10560.0</v>
      </c>
      <c r="C9067" s="55"/>
      <c r="D9067" s="52"/>
    </row>
    <row r="9068">
      <c r="A9068" s="44" t="s">
        <v>6180</v>
      </c>
      <c r="B9068" s="45">
        <v>3060.0</v>
      </c>
      <c r="C9068" s="55"/>
      <c r="D9068" s="52"/>
    </row>
    <row r="9069">
      <c r="A9069" s="44" t="s">
        <v>6181</v>
      </c>
      <c r="B9069" s="45">
        <v>13460.0</v>
      </c>
      <c r="C9069" s="56" t="s">
        <v>5689</v>
      </c>
      <c r="D9069" s="52"/>
    </row>
    <row r="9070">
      <c r="A9070" s="44" t="s">
        <v>6182</v>
      </c>
      <c r="B9070" s="45">
        <v>31240.0</v>
      </c>
      <c r="C9070" s="56" t="s">
        <v>5689</v>
      </c>
      <c r="D9070" s="52"/>
    </row>
    <row r="9071">
      <c r="A9071" s="44" t="s">
        <v>6183</v>
      </c>
      <c r="B9071" s="45">
        <v>2820.0</v>
      </c>
      <c r="C9071" s="56" t="s">
        <v>6178</v>
      </c>
      <c r="D9071" s="52"/>
    </row>
    <row r="9072">
      <c r="A9072" s="44" t="s">
        <v>6184</v>
      </c>
      <c r="B9072" s="45">
        <v>3960.0</v>
      </c>
      <c r="C9072" s="56" t="s">
        <v>6185</v>
      </c>
      <c r="D9072" s="52"/>
    </row>
    <row r="9073">
      <c r="A9073" s="44" t="s">
        <v>6186</v>
      </c>
      <c r="B9073" s="45">
        <v>3640.0</v>
      </c>
      <c r="C9073" s="56" t="s">
        <v>6185</v>
      </c>
      <c r="D9073" s="52"/>
    </row>
    <row r="9074">
      <c r="A9074" s="44" t="s">
        <v>6187</v>
      </c>
      <c r="B9074" s="45">
        <v>3640.0</v>
      </c>
      <c r="C9074" s="56" t="s">
        <v>5722</v>
      </c>
      <c r="D9074" s="52"/>
    </row>
    <row r="9075">
      <c r="A9075" s="44" t="s">
        <v>6188</v>
      </c>
      <c r="B9075" s="45">
        <v>2960.0</v>
      </c>
      <c r="C9075" s="55"/>
      <c r="D9075" s="52"/>
    </row>
    <row r="9076">
      <c r="A9076" s="44" t="s">
        <v>6189</v>
      </c>
      <c r="B9076" s="45">
        <v>41280.0</v>
      </c>
      <c r="C9076" s="56" t="s">
        <v>5316</v>
      </c>
      <c r="D9076" s="52"/>
    </row>
    <row r="9077">
      <c r="A9077" s="44" t="s">
        <v>6190</v>
      </c>
      <c r="B9077" s="45">
        <v>21000.0</v>
      </c>
      <c r="C9077" s="56" t="s">
        <v>5683</v>
      </c>
      <c r="D9077" s="52"/>
    </row>
    <row r="9078">
      <c r="A9078" s="44" t="s">
        <v>6191</v>
      </c>
      <c r="B9078" s="45">
        <v>10980.0</v>
      </c>
      <c r="C9078" s="56" t="s">
        <v>6192</v>
      </c>
      <c r="D9078" s="52"/>
    </row>
    <row r="9079">
      <c r="A9079" s="44" t="s">
        <v>6193</v>
      </c>
      <c r="B9079" s="45">
        <v>17500.0</v>
      </c>
      <c r="C9079" s="55"/>
      <c r="D9079" s="52"/>
    </row>
    <row r="9080">
      <c r="A9080" s="44" t="s">
        <v>6194</v>
      </c>
      <c r="B9080" s="45">
        <v>2840.0</v>
      </c>
      <c r="C9080" s="56" t="s">
        <v>5792</v>
      </c>
      <c r="D9080" s="52"/>
    </row>
    <row r="9081">
      <c r="A9081" s="44" t="s">
        <v>6195</v>
      </c>
      <c r="B9081" s="45">
        <v>9380.0</v>
      </c>
      <c r="C9081" s="55"/>
      <c r="D9081" s="52"/>
    </row>
    <row r="9082">
      <c r="A9082" s="44" t="s">
        <v>6196</v>
      </c>
      <c r="B9082" s="45">
        <v>5660.0</v>
      </c>
      <c r="C9082" s="55"/>
      <c r="D9082" s="52"/>
    </row>
    <row r="9083">
      <c r="A9083" s="44" t="s">
        <v>6197</v>
      </c>
      <c r="B9083" s="45">
        <v>5360.0</v>
      </c>
      <c r="C9083" s="55"/>
      <c r="D9083" s="52"/>
    </row>
    <row r="9084">
      <c r="A9084" s="44" t="s">
        <v>6198</v>
      </c>
      <c r="B9084" s="45">
        <v>2700.0</v>
      </c>
      <c r="C9084" s="55"/>
      <c r="D9084" s="52"/>
    </row>
    <row r="9085">
      <c r="A9085" s="44" t="s">
        <v>6199</v>
      </c>
      <c r="B9085" s="45">
        <v>5340.0</v>
      </c>
      <c r="C9085" s="55"/>
      <c r="D9085" s="52"/>
    </row>
    <row r="9086">
      <c r="A9086" s="44" t="s">
        <v>6200</v>
      </c>
      <c r="B9086" s="45">
        <v>3780.0</v>
      </c>
      <c r="C9086" s="55"/>
      <c r="D9086" s="52"/>
    </row>
    <row r="9087">
      <c r="A9087" s="44" t="s">
        <v>6201</v>
      </c>
      <c r="B9087" s="45">
        <v>13500.0</v>
      </c>
      <c r="C9087" s="56" t="s">
        <v>6202</v>
      </c>
      <c r="D9087" s="52"/>
    </row>
    <row r="9088">
      <c r="A9088" s="44" t="s">
        <v>6203</v>
      </c>
      <c r="B9088" s="45">
        <v>13700.0</v>
      </c>
      <c r="C9088" s="55"/>
      <c r="D9088" s="52"/>
    </row>
    <row r="9089">
      <c r="A9089" s="44" t="s">
        <v>6204</v>
      </c>
      <c r="B9089" s="45">
        <v>2160.0</v>
      </c>
      <c r="C9089" s="55"/>
      <c r="D9089" s="52"/>
    </row>
    <row r="9090">
      <c r="A9090" s="44" t="s">
        <v>6205</v>
      </c>
      <c r="B9090" s="45">
        <v>2000.0</v>
      </c>
      <c r="C9090" s="55"/>
      <c r="D9090" s="52"/>
    </row>
    <row r="9091">
      <c r="A9091" s="44" t="s">
        <v>6206</v>
      </c>
      <c r="B9091" s="45">
        <v>20280.0</v>
      </c>
      <c r="C9091" s="56" t="s">
        <v>5683</v>
      </c>
      <c r="D9091" s="52"/>
    </row>
    <row r="9092">
      <c r="A9092" s="44" t="s">
        <v>6207</v>
      </c>
      <c r="B9092" s="45">
        <v>16540.0</v>
      </c>
      <c r="C9092" s="56" t="s">
        <v>5683</v>
      </c>
      <c r="D9092" s="52"/>
    </row>
    <row r="9093">
      <c r="A9093" s="44" t="s">
        <v>6208</v>
      </c>
      <c r="B9093" s="45">
        <v>9840.0</v>
      </c>
      <c r="C9093" s="56" t="s">
        <v>6209</v>
      </c>
      <c r="D9093" s="52"/>
    </row>
    <row r="9094">
      <c r="A9094" s="44" t="s">
        <v>6210</v>
      </c>
      <c r="B9094" s="45">
        <v>13320.0</v>
      </c>
      <c r="C9094" s="55"/>
      <c r="D9094" s="52"/>
    </row>
    <row r="9095">
      <c r="A9095" s="44" t="s">
        <v>6211</v>
      </c>
      <c r="B9095" s="45">
        <v>13320.0</v>
      </c>
      <c r="C9095" s="55"/>
      <c r="D9095" s="52"/>
    </row>
    <row r="9096">
      <c r="A9096" s="44" t="s">
        <v>6212</v>
      </c>
      <c r="B9096" s="45">
        <v>16860.0</v>
      </c>
      <c r="C9096" s="55"/>
      <c r="D9096" s="52"/>
    </row>
    <row r="9097">
      <c r="A9097" s="44" t="s">
        <v>6213</v>
      </c>
      <c r="B9097" s="45">
        <v>32400.0</v>
      </c>
      <c r="C9097" s="56" t="s">
        <v>6202</v>
      </c>
      <c r="D9097" s="52"/>
    </row>
    <row r="9098">
      <c r="A9098" s="44" t="s">
        <v>6214</v>
      </c>
      <c r="B9098" s="45">
        <v>8820.0</v>
      </c>
      <c r="C9098" s="55"/>
      <c r="D9098" s="52"/>
    </row>
    <row r="9099">
      <c r="A9099" s="44" t="s">
        <v>6215</v>
      </c>
      <c r="B9099" s="45">
        <v>18100.0</v>
      </c>
      <c r="C9099" s="55"/>
      <c r="D9099" s="52"/>
    </row>
    <row r="9100">
      <c r="A9100" s="44" t="s">
        <v>6216</v>
      </c>
      <c r="B9100" s="45">
        <v>10780.0</v>
      </c>
      <c r="C9100" s="56" t="s">
        <v>5023</v>
      </c>
      <c r="D9100" s="52"/>
    </row>
    <row r="9101">
      <c r="A9101" s="44" t="s">
        <v>6217</v>
      </c>
      <c r="B9101" s="45">
        <v>30340.0</v>
      </c>
      <c r="C9101" s="55"/>
      <c r="D9101" s="52"/>
    </row>
    <row r="9102">
      <c r="A9102" s="44" t="s">
        <v>6218</v>
      </c>
      <c r="B9102" s="45">
        <v>9860.0</v>
      </c>
      <c r="C9102" s="55"/>
      <c r="D9102" s="52"/>
    </row>
    <row r="9103">
      <c r="A9103" s="44" t="s">
        <v>6219</v>
      </c>
      <c r="B9103" s="45">
        <v>12080.0</v>
      </c>
      <c r="C9103" s="55"/>
      <c r="D9103" s="52"/>
    </row>
    <row r="9104">
      <c r="A9104" s="44" t="s">
        <v>6220</v>
      </c>
      <c r="B9104" s="45">
        <v>12120.0</v>
      </c>
      <c r="C9104" s="56" t="s">
        <v>5683</v>
      </c>
      <c r="D9104" s="52"/>
    </row>
    <row r="9105">
      <c r="A9105" s="44" t="s">
        <v>6221</v>
      </c>
      <c r="B9105" s="45">
        <v>9340.0</v>
      </c>
      <c r="C9105" s="55"/>
      <c r="D9105" s="52"/>
    </row>
    <row r="9106">
      <c r="A9106" s="44" t="s">
        <v>6222</v>
      </c>
      <c r="B9106" s="45">
        <v>14440.0</v>
      </c>
      <c r="C9106" s="55"/>
      <c r="D9106" s="52"/>
    </row>
    <row r="9107">
      <c r="A9107" s="44" t="s">
        <v>6223</v>
      </c>
      <c r="B9107" s="45">
        <v>10340.0</v>
      </c>
      <c r="C9107" s="56" t="s">
        <v>5683</v>
      </c>
      <c r="D9107" s="52"/>
    </row>
    <row r="9108">
      <c r="A9108" s="44" t="s">
        <v>6224</v>
      </c>
      <c r="B9108" s="45">
        <v>8780.0</v>
      </c>
      <c r="C9108" s="55"/>
      <c r="D9108" s="52"/>
    </row>
    <row r="9109">
      <c r="A9109" s="44" t="s">
        <v>6225</v>
      </c>
      <c r="B9109" s="45">
        <v>17520.0</v>
      </c>
      <c r="C9109" s="56" t="s">
        <v>6226</v>
      </c>
      <c r="D9109" s="52"/>
    </row>
    <row r="9110">
      <c r="A9110" s="44" t="s">
        <v>6227</v>
      </c>
      <c r="B9110" s="45">
        <v>10360.0</v>
      </c>
      <c r="C9110" s="55"/>
      <c r="D9110" s="52"/>
    </row>
    <row r="9111">
      <c r="A9111" s="44" t="s">
        <v>6228</v>
      </c>
      <c r="B9111" s="45">
        <v>27720.0</v>
      </c>
      <c r="C9111" s="55"/>
      <c r="D9111" s="52"/>
    </row>
    <row r="9112">
      <c r="A9112" s="44" t="s">
        <v>6229</v>
      </c>
      <c r="B9112" s="45">
        <v>14120.0</v>
      </c>
      <c r="C9112" s="56" t="s">
        <v>6230</v>
      </c>
      <c r="D9112" s="52"/>
    </row>
    <row r="9113">
      <c r="A9113" s="44" t="s">
        <v>6231</v>
      </c>
      <c r="B9113" s="45">
        <v>13680.0</v>
      </c>
      <c r="C9113" s="56" t="s">
        <v>6232</v>
      </c>
      <c r="D9113" s="52"/>
    </row>
    <row r="9114">
      <c r="A9114" s="44" t="s">
        <v>6233</v>
      </c>
      <c r="B9114" s="45">
        <v>9440.0</v>
      </c>
      <c r="C9114" s="55"/>
      <c r="D9114" s="52"/>
    </row>
    <row r="9115">
      <c r="A9115" s="44" t="s">
        <v>6234</v>
      </c>
      <c r="B9115" s="45">
        <v>9360.0</v>
      </c>
      <c r="C9115" s="55"/>
      <c r="D9115" s="52"/>
    </row>
    <row r="9116">
      <c r="A9116" s="44" t="s">
        <v>6235</v>
      </c>
      <c r="B9116" s="45">
        <v>13420.0</v>
      </c>
      <c r="C9116" s="55"/>
      <c r="D9116" s="52"/>
    </row>
    <row r="9117">
      <c r="A9117" s="44" t="s">
        <v>6236</v>
      </c>
      <c r="B9117" s="45">
        <v>9320.0</v>
      </c>
      <c r="C9117" s="55"/>
      <c r="D9117" s="52"/>
    </row>
    <row r="9118">
      <c r="A9118" s="44" t="s">
        <v>6237</v>
      </c>
      <c r="B9118" s="45">
        <v>14860.0</v>
      </c>
      <c r="C9118" s="56" t="s">
        <v>6238</v>
      </c>
      <c r="D9118" s="52"/>
    </row>
    <row r="9119">
      <c r="A9119" s="44" t="s">
        <v>6239</v>
      </c>
      <c r="B9119" s="45">
        <v>9860.0</v>
      </c>
      <c r="C9119" s="55"/>
      <c r="D9119" s="52"/>
    </row>
    <row r="9120">
      <c r="A9120" s="44" t="s">
        <v>6240</v>
      </c>
      <c r="B9120" s="45">
        <v>2900.0</v>
      </c>
      <c r="C9120" s="55"/>
      <c r="D9120" s="52"/>
    </row>
    <row r="9121">
      <c r="A9121" s="44" t="s">
        <v>6241</v>
      </c>
      <c r="B9121" s="45">
        <v>2560.0</v>
      </c>
      <c r="C9121" s="55"/>
      <c r="D9121" s="52"/>
    </row>
    <row r="9122">
      <c r="A9122" s="44" t="s">
        <v>6242</v>
      </c>
      <c r="B9122" s="45">
        <v>4760.0</v>
      </c>
      <c r="C9122" s="55"/>
      <c r="D9122" s="52"/>
    </row>
    <row r="9123">
      <c r="A9123" s="44" t="s">
        <v>6243</v>
      </c>
      <c r="B9123" s="45">
        <v>3880.0</v>
      </c>
      <c r="C9123" s="55"/>
      <c r="D9123" s="52"/>
    </row>
    <row r="9124">
      <c r="A9124" s="44" t="s">
        <v>6244</v>
      </c>
      <c r="B9124" s="45">
        <v>3140.0</v>
      </c>
      <c r="C9124" s="55"/>
      <c r="D9124" s="52"/>
    </row>
    <row r="9125">
      <c r="A9125" s="44" t="s">
        <v>6245</v>
      </c>
      <c r="B9125" s="45">
        <v>10500.0</v>
      </c>
      <c r="C9125" s="56" t="s">
        <v>6246</v>
      </c>
      <c r="D9125" s="52"/>
    </row>
    <row r="9126">
      <c r="A9126" s="44" t="s">
        <v>6247</v>
      </c>
      <c r="B9126" s="45">
        <v>9320.0</v>
      </c>
      <c r="C9126" s="55"/>
      <c r="D9126" s="52"/>
    </row>
    <row r="9127">
      <c r="A9127" s="44" t="s">
        <v>6248</v>
      </c>
      <c r="B9127" s="45">
        <v>9520.0</v>
      </c>
      <c r="C9127" s="55"/>
      <c r="D9127" s="52"/>
    </row>
    <row r="9128">
      <c r="A9128" s="44" t="s">
        <v>6249</v>
      </c>
      <c r="B9128" s="45">
        <v>11760.0</v>
      </c>
      <c r="C9128" s="55"/>
      <c r="D9128" s="52"/>
    </row>
    <row r="9129">
      <c r="A9129" s="44" t="s">
        <v>6250</v>
      </c>
      <c r="B9129" s="45">
        <v>8800.0</v>
      </c>
      <c r="C9129" s="55"/>
      <c r="D9129" s="52"/>
    </row>
    <row r="9130">
      <c r="A9130" s="44" t="s">
        <v>6251</v>
      </c>
      <c r="B9130" s="45">
        <v>12700.0</v>
      </c>
      <c r="C9130" s="56" t="s">
        <v>4844</v>
      </c>
      <c r="D9130" s="52"/>
    </row>
    <row r="9131">
      <c r="A9131" s="44" t="s">
        <v>6252</v>
      </c>
      <c r="B9131" s="45">
        <v>9300.0</v>
      </c>
      <c r="C9131" s="55"/>
      <c r="D9131" s="52"/>
    </row>
    <row r="9132">
      <c r="A9132" s="44" t="s">
        <v>6253</v>
      </c>
      <c r="B9132" s="45">
        <v>4620.0</v>
      </c>
      <c r="C9132" s="55"/>
      <c r="D9132" s="52"/>
    </row>
    <row r="9133">
      <c r="A9133" s="44" t="s">
        <v>6254</v>
      </c>
      <c r="B9133" s="45">
        <v>15080.0</v>
      </c>
      <c r="C9133" s="55"/>
      <c r="D9133" s="52"/>
    </row>
    <row r="9134">
      <c r="A9134" s="44" t="s">
        <v>6255</v>
      </c>
      <c r="B9134" s="45">
        <v>3140.0</v>
      </c>
      <c r="C9134" s="56" t="s">
        <v>3991</v>
      </c>
      <c r="D9134" s="52"/>
    </row>
    <row r="9135">
      <c r="A9135" s="44" t="s">
        <v>6256</v>
      </c>
      <c r="B9135" s="45">
        <v>8800.0</v>
      </c>
      <c r="C9135" s="55"/>
      <c r="D9135" s="52"/>
    </row>
    <row r="9136">
      <c r="A9136" s="44" t="s">
        <v>6257</v>
      </c>
      <c r="B9136" s="45">
        <v>2900.0</v>
      </c>
      <c r="C9136" s="56" t="s">
        <v>3991</v>
      </c>
      <c r="D9136" s="52"/>
    </row>
    <row r="9137">
      <c r="A9137" s="44" t="s">
        <v>6258</v>
      </c>
      <c r="B9137" s="45">
        <v>10820.0</v>
      </c>
      <c r="C9137" s="56" t="s">
        <v>6259</v>
      </c>
      <c r="D9137" s="52"/>
    </row>
    <row r="9138">
      <c r="A9138" s="44" t="s">
        <v>6260</v>
      </c>
      <c r="B9138" s="45">
        <v>9320.0</v>
      </c>
      <c r="C9138" s="55"/>
      <c r="D9138" s="52"/>
    </row>
    <row r="9139">
      <c r="A9139" s="44" t="s">
        <v>6261</v>
      </c>
      <c r="B9139" s="45">
        <v>13240.0</v>
      </c>
      <c r="C9139" s="56" t="s">
        <v>6262</v>
      </c>
      <c r="D9139" s="52"/>
    </row>
    <row r="9140">
      <c r="A9140" s="44" t="s">
        <v>6263</v>
      </c>
      <c r="B9140" s="45">
        <v>14000.0</v>
      </c>
      <c r="C9140" s="55"/>
      <c r="D9140" s="52"/>
    </row>
    <row r="9141">
      <c r="A9141" s="44" t="s">
        <v>6264</v>
      </c>
      <c r="B9141" s="45">
        <v>8820.0</v>
      </c>
      <c r="C9141" s="55"/>
      <c r="D9141" s="52"/>
    </row>
    <row r="9142">
      <c r="A9142" s="44" t="s">
        <v>6265</v>
      </c>
      <c r="B9142" s="45">
        <v>11920.0</v>
      </c>
      <c r="C9142" s="55"/>
      <c r="D9142" s="52"/>
    </row>
    <row r="9143">
      <c r="A9143" s="44" t="s">
        <v>6266</v>
      </c>
      <c r="B9143" s="45">
        <v>10360.0</v>
      </c>
      <c r="C9143" s="55"/>
      <c r="D9143" s="52"/>
    </row>
    <row r="9144">
      <c r="A9144" s="44" t="s">
        <v>6267</v>
      </c>
      <c r="B9144" s="45">
        <v>10460.0</v>
      </c>
      <c r="C9144" s="55"/>
      <c r="D9144" s="52"/>
    </row>
    <row r="9145">
      <c r="A9145" s="44" t="s">
        <v>6268</v>
      </c>
      <c r="B9145" s="45">
        <v>9880.0</v>
      </c>
      <c r="C9145" s="55"/>
      <c r="D9145" s="52"/>
    </row>
    <row r="9146">
      <c r="A9146" s="44" t="s">
        <v>6269</v>
      </c>
      <c r="B9146" s="45">
        <v>2260.0</v>
      </c>
      <c r="C9146" s="55"/>
      <c r="D9146" s="52"/>
    </row>
    <row r="9147">
      <c r="A9147" s="44" t="s">
        <v>6270</v>
      </c>
      <c r="B9147" s="45">
        <v>2200.0</v>
      </c>
      <c r="C9147" s="55"/>
      <c r="D9147" s="52"/>
    </row>
    <row r="9148">
      <c r="A9148" s="44" t="s">
        <v>6271</v>
      </c>
      <c r="B9148" s="45">
        <v>9400.0</v>
      </c>
      <c r="C9148" s="55"/>
      <c r="D9148" s="52"/>
    </row>
    <row r="9149">
      <c r="A9149" s="44" t="s">
        <v>6272</v>
      </c>
      <c r="B9149" s="45">
        <v>14640.0</v>
      </c>
      <c r="C9149" s="56" t="s">
        <v>5765</v>
      </c>
      <c r="D9149" s="52"/>
    </row>
    <row r="9150">
      <c r="A9150" s="44" t="s">
        <v>6273</v>
      </c>
      <c r="B9150" s="45">
        <v>2620.0</v>
      </c>
      <c r="C9150" s="55"/>
      <c r="D9150" s="52"/>
    </row>
    <row r="9151">
      <c r="A9151" s="44" t="s">
        <v>6274</v>
      </c>
      <c r="B9151" s="45">
        <v>3820.0</v>
      </c>
      <c r="C9151" s="56" t="s">
        <v>6275</v>
      </c>
      <c r="D9151" s="52"/>
    </row>
    <row r="9152">
      <c r="A9152" s="44" t="s">
        <v>6276</v>
      </c>
      <c r="B9152" s="45">
        <v>17740.0</v>
      </c>
      <c r="C9152" s="55"/>
      <c r="D9152" s="52"/>
    </row>
    <row r="9153">
      <c r="A9153" s="44" t="s">
        <v>6277</v>
      </c>
      <c r="B9153" s="45">
        <v>13340.0</v>
      </c>
      <c r="C9153" s="56" t="s">
        <v>4500</v>
      </c>
      <c r="D9153" s="52"/>
    </row>
    <row r="9154">
      <c r="A9154" s="44" t="s">
        <v>6278</v>
      </c>
      <c r="B9154" s="45">
        <v>3000.0</v>
      </c>
      <c r="C9154" s="56" t="s">
        <v>4031</v>
      </c>
      <c r="D9154" s="52"/>
    </row>
    <row r="9155">
      <c r="A9155" s="44" t="s">
        <v>6279</v>
      </c>
      <c r="B9155" s="45">
        <v>2540.0</v>
      </c>
      <c r="C9155" s="56" t="s">
        <v>3999</v>
      </c>
      <c r="D9155" s="52"/>
    </row>
    <row r="9156">
      <c r="A9156" s="44" t="s">
        <v>6280</v>
      </c>
      <c r="B9156" s="45">
        <v>14640.0</v>
      </c>
      <c r="C9156" s="55"/>
      <c r="D9156" s="52"/>
    </row>
    <row r="9157">
      <c r="A9157" s="44" t="s">
        <v>6281</v>
      </c>
      <c r="B9157" s="45">
        <v>18620.0</v>
      </c>
      <c r="C9157" s="55"/>
      <c r="D9157" s="52"/>
    </row>
    <row r="9158">
      <c r="A9158" s="44" t="s">
        <v>6282</v>
      </c>
      <c r="B9158" s="45">
        <v>10300.0</v>
      </c>
      <c r="C9158" s="55"/>
      <c r="D9158" s="52"/>
    </row>
    <row r="9159">
      <c r="A9159" s="44" t="s">
        <v>6283</v>
      </c>
      <c r="B9159" s="45">
        <v>2300.0</v>
      </c>
      <c r="C9159" s="56" t="s">
        <v>6275</v>
      </c>
      <c r="D9159" s="52"/>
    </row>
    <row r="9160">
      <c r="A9160" s="44" t="s">
        <v>6284</v>
      </c>
      <c r="B9160" s="45">
        <v>3680.0</v>
      </c>
      <c r="C9160" s="56" t="s">
        <v>4017</v>
      </c>
      <c r="D9160" s="52"/>
    </row>
    <row r="9161">
      <c r="A9161" s="44" t="s">
        <v>6285</v>
      </c>
      <c r="B9161" s="45">
        <v>3180.0</v>
      </c>
      <c r="C9161" s="55"/>
      <c r="D9161" s="52"/>
    </row>
    <row r="9162">
      <c r="A9162" s="44" t="s">
        <v>6286</v>
      </c>
      <c r="B9162" s="45">
        <v>10560.0</v>
      </c>
      <c r="C9162" s="55"/>
      <c r="D9162" s="52"/>
    </row>
    <row r="9163">
      <c r="A9163" s="44" t="s">
        <v>6287</v>
      </c>
      <c r="B9163" s="45">
        <v>2380.0</v>
      </c>
      <c r="C9163" s="56" t="s">
        <v>3999</v>
      </c>
      <c r="D9163" s="52"/>
    </row>
    <row r="9164">
      <c r="A9164" s="44" t="s">
        <v>6288</v>
      </c>
      <c r="B9164" s="45">
        <v>9980.0</v>
      </c>
      <c r="C9164" s="55"/>
      <c r="D9164" s="52"/>
    </row>
    <row r="9165">
      <c r="A9165" s="44" t="s">
        <v>6289</v>
      </c>
      <c r="B9165" s="45">
        <v>33480.0</v>
      </c>
      <c r="C9165" s="56" t="s">
        <v>4013</v>
      </c>
      <c r="D9165" s="52"/>
    </row>
    <row r="9166">
      <c r="A9166" s="44" t="s">
        <v>6290</v>
      </c>
      <c r="B9166" s="45">
        <v>2760.0</v>
      </c>
      <c r="C9166" s="56" t="s">
        <v>4031</v>
      </c>
      <c r="D9166" s="52"/>
    </row>
    <row r="9167">
      <c r="A9167" s="44" t="s">
        <v>6291</v>
      </c>
      <c r="B9167" s="45">
        <v>3120.0</v>
      </c>
      <c r="C9167" s="56" t="s">
        <v>4017</v>
      </c>
      <c r="D9167" s="52"/>
    </row>
    <row r="9168">
      <c r="A9168" s="44" t="s">
        <v>6292</v>
      </c>
      <c r="B9168" s="45">
        <v>3380.0</v>
      </c>
      <c r="C9168" s="56" t="s">
        <v>6178</v>
      </c>
      <c r="D9168" s="52"/>
    </row>
    <row r="9169">
      <c r="A9169" s="44" t="s">
        <v>6293</v>
      </c>
      <c r="B9169" s="45">
        <v>3860.0</v>
      </c>
      <c r="C9169" s="56" t="s">
        <v>6185</v>
      </c>
      <c r="D9169" s="52"/>
    </row>
    <row r="9170">
      <c r="A9170" s="44" t="s">
        <v>6294</v>
      </c>
      <c r="B9170" s="45">
        <v>3700.0</v>
      </c>
      <c r="C9170" s="56" t="s">
        <v>6185</v>
      </c>
      <c r="D9170" s="52"/>
    </row>
    <row r="9171">
      <c r="A9171" s="44" t="s">
        <v>6295</v>
      </c>
      <c r="B9171" s="45">
        <v>3700.0</v>
      </c>
      <c r="C9171" s="56" t="s">
        <v>5722</v>
      </c>
      <c r="D9171" s="52"/>
    </row>
    <row r="9172">
      <c r="A9172" s="44" t="s">
        <v>6296</v>
      </c>
      <c r="B9172" s="45">
        <v>2920.0</v>
      </c>
      <c r="C9172" s="56" t="s">
        <v>5722</v>
      </c>
      <c r="D9172" s="52"/>
    </row>
    <row r="9173">
      <c r="A9173" s="44" t="s">
        <v>6297</v>
      </c>
      <c r="B9173" s="45">
        <v>3000.0</v>
      </c>
      <c r="C9173" s="56" t="s">
        <v>6178</v>
      </c>
      <c r="D9173" s="52"/>
    </row>
    <row r="9174">
      <c r="A9174" s="44" t="s">
        <v>6298</v>
      </c>
      <c r="B9174" s="45">
        <v>18860.0</v>
      </c>
      <c r="C9174" s="56" t="s">
        <v>5683</v>
      </c>
      <c r="D9174" s="52"/>
    </row>
    <row r="9175">
      <c r="A9175" s="44" t="s">
        <v>6299</v>
      </c>
      <c r="B9175" s="45">
        <v>2880.0</v>
      </c>
      <c r="C9175" s="56" t="s">
        <v>6178</v>
      </c>
      <c r="D9175" s="52"/>
    </row>
    <row r="9176">
      <c r="A9176" s="44" t="s">
        <v>6300</v>
      </c>
      <c r="B9176" s="45">
        <v>3240.0</v>
      </c>
      <c r="C9176" s="56" t="s">
        <v>1164</v>
      </c>
      <c r="D9176" s="52"/>
    </row>
    <row r="9177">
      <c r="A9177" s="44" t="s">
        <v>6301</v>
      </c>
      <c r="B9177" s="45">
        <v>2680.0</v>
      </c>
      <c r="C9177" s="55"/>
      <c r="D9177" s="52"/>
    </row>
    <row r="9178">
      <c r="A9178" s="44" t="s">
        <v>6302</v>
      </c>
      <c r="B9178" s="45">
        <v>17040.0</v>
      </c>
      <c r="C9178" s="55"/>
      <c r="D9178" s="52"/>
    </row>
    <row r="9179">
      <c r="A9179" s="44" t="s">
        <v>6303</v>
      </c>
      <c r="B9179" s="45">
        <v>2860.0</v>
      </c>
      <c r="C9179" s="55"/>
      <c r="D9179" s="52"/>
    </row>
    <row r="9180">
      <c r="A9180" s="44" t="s">
        <v>6304</v>
      </c>
      <c r="B9180" s="45">
        <v>2780.0</v>
      </c>
      <c r="C9180" s="56" t="s">
        <v>1164</v>
      </c>
      <c r="D9180" s="52"/>
    </row>
    <row r="9181">
      <c r="A9181" s="44" t="s">
        <v>6305</v>
      </c>
      <c r="B9181" s="45">
        <v>2640.0</v>
      </c>
      <c r="C9181" s="56" t="s">
        <v>6178</v>
      </c>
      <c r="D9181" s="52"/>
    </row>
    <row r="9182">
      <c r="A9182" s="44" t="s">
        <v>6306</v>
      </c>
      <c r="B9182" s="45">
        <v>12960.0</v>
      </c>
      <c r="C9182" s="55"/>
      <c r="D9182" s="52"/>
    </row>
    <row r="9183">
      <c r="A9183" s="44" t="s">
        <v>6307</v>
      </c>
      <c r="B9183" s="45">
        <v>10500.0</v>
      </c>
      <c r="C9183" s="56" t="s">
        <v>4729</v>
      </c>
      <c r="D9183" s="52"/>
    </row>
    <row r="9184">
      <c r="A9184" s="44" t="s">
        <v>6308</v>
      </c>
      <c r="B9184" s="45">
        <v>10040.0</v>
      </c>
      <c r="C9184" s="55"/>
      <c r="D9184" s="52"/>
    </row>
    <row r="9185">
      <c r="A9185" s="44" t="s">
        <v>6309</v>
      </c>
      <c r="B9185" s="45">
        <v>15900.0</v>
      </c>
      <c r="C9185" s="55"/>
      <c r="D9185" s="52"/>
    </row>
    <row r="9186">
      <c r="A9186" s="44" t="s">
        <v>6310</v>
      </c>
      <c r="B9186" s="45">
        <v>10460.0</v>
      </c>
      <c r="C9186" s="55"/>
      <c r="D9186" s="52"/>
    </row>
    <row r="9187">
      <c r="A9187" s="44" t="s">
        <v>6311</v>
      </c>
      <c r="B9187" s="45">
        <v>13880.0</v>
      </c>
      <c r="C9187" s="55"/>
      <c r="D9187" s="52"/>
    </row>
    <row r="9188">
      <c r="A9188" s="44" t="s">
        <v>6312</v>
      </c>
      <c r="B9188" s="45">
        <v>16200.0</v>
      </c>
      <c r="C9188" s="55"/>
      <c r="D9188" s="52"/>
    </row>
    <row r="9189">
      <c r="A9189" s="44" t="s">
        <v>6313</v>
      </c>
      <c r="B9189" s="45">
        <v>2940.0</v>
      </c>
      <c r="C9189" s="56" t="s">
        <v>6314</v>
      </c>
      <c r="D9189" s="52"/>
    </row>
    <row r="9190">
      <c r="A9190" s="44" t="s">
        <v>6315</v>
      </c>
      <c r="B9190" s="45">
        <v>11900.0</v>
      </c>
      <c r="C9190" s="56" t="s">
        <v>5683</v>
      </c>
      <c r="D9190" s="52"/>
    </row>
    <row r="9191">
      <c r="A9191" s="44" t="s">
        <v>6316</v>
      </c>
      <c r="B9191" s="45">
        <v>11600.0</v>
      </c>
      <c r="C9191" s="56" t="s">
        <v>4949</v>
      </c>
      <c r="D9191" s="52"/>
    </row>
    <row r="9192">
      <c r="A9192" s="44" t="s">
        <v>6317</v>
      </c>
      <c r="B9192" s="45">
        <v>3320.0</v>
      </c>
      <c r="C9192" s="56" t="s">
        <v>1164</v>
      </c>
      <c r="D9192" s="52"/>
    </row>
    <row r="9193">
      <c r="A9193" s="44" t="s">
        <v>6318</v>
      </c>
      <c r="B9193" s="45">
        <v>2680.0</v>
      </c>
      <c r="C9193" s="56" t="s">
        <v>6314</v>
      </c>
      <c r="D9193" s="52"/>
    </row>
    <row r="9194">
      <c r="A9194" s="44" t="s">
        <v>6319</v>
      </c>
      <c r="B9194" s="45">
        <v>34840.0</v>
      </c>
      <c r="C9194" s="56" t="s">
        <v>4013</v>
      </c>
      <c r="D9194" s="52"/>
    </row>
    <row r="9195">
      <c r="A9195" s="44" t="s">
        <v>6320</v>
      </c>
      <c r="B9195" s="45">
        <v>10520.0</v>
      </c>
      <c r="C9195" s="55"/>
      <c r="D9195" s="52"/>
    </row>
    <row r="9196">
      <c r="A9196" s="44" t="s">
        <v>6321</v>
      </c>
      <c r="B9196" s="45">
        <v>2820.0</v>
      </c>
      <c r="C9196" s="56" t="s">
        <v>1164</v>
      </c>
      <c r="D9196" s="52"/>
    </row>
    <row r="9197">
      <c r="A9197" s="44" t="s">
        <v>6322</v>
      </c>
      <c r="B9197" s="45">
        <v>10620.0</v>
      </c>
      <c r="C9197" s="55"/>
      <c r="D9197" s="52"/>
    </row>
    <row r="9198">
      <c r="A9198" s="44" t="s">
        <v>6323</v>
      </c>
      <c r="B9198" s="45">
        <v>13700.0</v>
      </c>
      <c r="C9198" s="55"/>
      <c r="D9198" s="52"/>
    </row>
    <row r="9199">
      <c r="A9199" s="44" t="s">
        <v>6324</v>
      </c>
      <c r="B9199" s="45">
        <v>15940.0</v>
      </c>
      <c r="C9199" s="55"/>
      <c r="D9199" s="52"/>
    </row>
    <row r="9200">
      <c r="A9200" s="44" t="s">
        <v>6325</v>
      </c>
      <c r="B9200" s="45">
        <v>2700.0</v>
      </c>
      <c r="C9200" s="55"/>
      <c r="D9200" s="52"/>
    </row>
    <row r="9201">
      <c r="A9201" s="44" t="s">
        <v>6326</v>
      </c>
      <c r="B9201" s="45">
        <v>3420.0</v>
      </c>
      <c r="C9201" s="56" t="s">
        <v>6185</v>
      </c>
      <c r="D9201" s="52"/>
    </row>
    <row r="9202">
      <c r="A9202" s="44" t="s">
        <v>6327</v>
      </c>
      <c r="B9202" s="45">
        <v>12900.0</v>
      </c>
      <c r="C9202" s="56" t="s">
        <v>5038</v>
      </c>
      <c r="D9202" s="52"/>
    </row>
    <row r="9203">
      <c r="A9203" s="44" t="s">
        <v>6328</v>
      </c>
      <c r="B9203" s="45">
        <v>11000.0</v>
      </c>
      <c r="C9203" s="56" t="s">
        <v>4560</v>
      </c>
      <c r="D9203" s="52"/>
    </row>
    <row r="9204">
      <c r="A9204" s="44" t="s">
        <v>6329</v>
      </c>
      <c r="B9204" s="45">
        <v>9340.0</v>
      </c>
      <c r="C9204" s="55"/>
      <c r="D9204" s="52"/>
    </row>
    <row r="9205">
      <c r="A9205" s="44" t="s">
        <v>6330</v>
      </c>
      <c r="B9205" s="45">
        <v>3180.0</v>
      </c>
      <c r="C9205" s="56" t="s">
        <v>6185</v>
      </c>
      <c r="D9205" s="52"/>
    </row>
    <row r="9206">
      <c r="A9206" s="44" t="s">
        <v>6331</v>
      </c>
      <c r="B9206" s="45">
        <v>3380.0</v>
      </c>
      <c r="C9206" s="56" t="s">
        <v>6185</v>
      </c>
      <c r="D9206" s="52"/>
    </row>
    <row r="9207">
      <c r="A9207" s="44" t="s">
        <v>6332</v>
      </c>
      <c r="B9207" s="45">
        <v>3180.0</v>
      </c>
      <c r="C9207" s="56" t="s">
        <v>5722</v>
      </c>
      <c r="D9207" s="52"/>
    </row>
    <row r="9208">
      <c r="A9208" s="44" t="s">
        <v>6333</v>
      </c>
      <c r="B9208" s="45">
        <v>10020.0</v>
      </c>
      <c r="C9208" s="55"/>
      <c r="D9208" s="52"/>
    </row>
    <row r="9209">
      <c r="A9209" s="44" t="s">
        <v>6334</v>
      </c>
      <c r="B9209" s="45">
        <v>3260.0</v>
      </c>
      <c r="C9209" s="56" t="s">
        <v>6185</v>
      </c>
      <c r="D9209" s="52"/>
    </row>
    <row r="9210">
      <c r="A9210" s="44" t="s">
        <v>6335</v>
      </c>
      <c r="B9210" s="45">
        <v>2680.0</v>
      </c>
      <c r="C9210" s="55"/>
      <c r="D9210" s="52"/>
    </row>
    <row r="9211">
      <c r="A9211" s="44" t="s">
        <v>6336</v>
      </c>
      <c r="B9211" s="45">
        <v>3280.0</v>
      </c>
      <c r="C9211" s="56" t="s">
        <v>5722</v>
      </c>
      <c r="D9211" s="52"/>
    </row>
    <row r="9212">
      <c r="A9212" s="44" t="s">
        <v>6337</v>
      </c>
      <c r="B9212" s="45">
        <v>2740.0</v>
      </c>
      <c r="C9212" s="56" t="s">
        <v>5722</v>
      </c>
      <c r="D9212" s="52"/>
    </row>
    <row r="9213">
      <c r="A9213" s="44" t="s">
        <v>6338</v>
      </c>
      <c r="B9213" s="45">
        <v>2900.0</v>
      </c>
      <c r="C9213" s="55"/>
      <c r="D9213" s="52"/>
    </row>
    <row r="9214">
      <c r="A9214" s="44" t="s">
        <v>6339</v>
      </c>
      <c r="B9214" s="45">
        <v>3220.0</v>
      </c>
      <c r="C9214" s="55"/>
      <c r="D9214" s="52"/>
    </row>
    <row r="9215">
      <c r="A9215" s="44" t="s">
        <v>6340</v>
      </c>
      <c r="B9215" s="45">
        <v>13340.0</v>
      </c>
      <c r="C9215" s="55"/>
      <c r="D9215" s="52"/>
    </row>
    <row r="9216">
      <c r="A9216" s="44" t="s">
        <v>6341</v>
      </c>
      <c r="B9216" s="45">
        <v>11680.0</v>
      </c>
      <c r="C9216" s="56" t="s">
        <v>6342</v>
      </c>
      <c r="D9216" s="52"/>
    </row>
    <row r="9217">
      <c r="A9217" s="44" t="s">
        <v>6343</v>
      </c>
      <c r="B9217" s="45">
        <v>2840.0</v>
      </c>
      <c r="C9217" s="55"/>
      <c r="D9217" s="52"/>
    </row>
    <row r="9218">
      <c r="A9218" s="44" t="s">
        <v>6344</v>
      </c>
      <c r="B9218" s="45">
        <v>10840.0</v>
      </c>
      <c r="C9218" s="55"/>
      <c r="D9218" s="52"/>
    </row>
    <row r="9219">
      <c r="A9219" s="44" t="s">
        <v>6345</v>
      </c>
      <c r="B9219" s="45">
        <v>2820.0</v>
      </c>
      <c r="C9219" s="55"/>
      <c r="D9219" s="52"/>
    </row>
    <row r="9220">
      <c r="A9220" s="44" t="s">
        <v>6346</v>
      </c>
      <c r="B9220" s="45">
        <v>4160.0</v>
      </c>
      <c r="C9220" s="56" t="s">
        <v>4035</v>
      </c>
      <c r="D9220" s="52"/>
    </row>
    <row r="9221">
      <c r="A9221" s="44" t="s">
        <v>6347</v>
      </c>
      <c r="B9221" s="45">
        <v>2820.0</v>
      </c>
      <c r="C9221" s="56" t="s">
        <v>4035</v>
      </c>
      <c r="D9221" s="52"/>
    </row>
    <row r="9222">
      <c r="A9222" s="44" t="s">
        <v>6348</v>
      </c>
      <c r="B9222" s="45">
        <v>2460.0</v>
      </c>
      <c r="C9222" s="56" t="s">
        <v>6078</v>
      </c>
      <c r="D9222" s="52"/>
    </row>
    <row r="9223">
      <c r="A9223" s="44" t="s">
        <v>6349</v>
      </c>
      <c r="B9223" s="45">
        <v>2280.0</v>
      </c>
      <c r="C9223" s="56" t="s">
        <v>6078</v>
      </c>
      <c r="D9223" s="52"/>
    </row>
    <row r="9224">
      <c r="A9224" s="44" t="s">
        <v>6350</v>
      </c>
      <c r="B9224" s="45">
        <v>10940.0</v>
      </c>
      <c r="C9224" s="56" t="s">
        <v>4824</v>
      </c>
      <c r="D9224" s="52"/>
    </row>
    <row r="9225">
      <c r="A9225" s="44" t="s">
        <v>6351</v>
      </c>
      <c r="B9225" s="45">
        <v>32100.0</v>
      </c>
      <c r="C9225" s="56" t="s">
        <v>4013</v>
      </c>
      <c r="D9225" s="52"/>
    </row>
    <row r="9226">
      <c r="A9226" s="44" t="s">
        <v>6352</v>
      </c>
      <c r="B9226" s="45">
        <v>8760.0</v>
      </c>
      <c r="C9226" s="55"/>
      <c r="D9226" s="52"/>
    </row>
    <row r="9227">
      <c r="A9227" s="44" t="s">
        <v>6353</v>
      </c>
      <c r="B9227" s="45">
        <v>11640.0</v>
      </c>
      <c r="C9227" s="56" t="s">
        <v>4135</v>
      </c>
      <c r="D9227" s="52"/>
    </row>
    <row r="9228">
      <c r="A9228" s="44" t="s">
        <v>6354</v>
      </c>
      <c r="B9228" s="45">
        <v>12540.0</v>
      </c>
      <c r="C9228" s="56" t="s">
        <v>6355</v>
      </c>
      <c r="D9228" s="52"/>
    </row>
    <row r="9229">
      <c r="A9229" s="44" t="s">
        <v>6356</v>
      </c>
      <c r="B9229" s="45">
        <v>9920.0</v>
      </c>
      <c r="C9229" s="55"/>
      <c r="D9229" s="52"/>
    </row>
    <row r="9230">
      <c r="A9230" s="44" t="s">
        <v>6357</v>
      </c>
      <c r="B9230" s="45">
        <v>11320.0</v>
      </c>
      <c r="C9230" s="56" t="s">
        <v>5683</v>
      </c>
      <c r="D9230" s="52"/>
    </row>
    <row r="9231">
      <c r="A9231" s="44" t="s">
        <v>6358</v>
      </c>
      <c r="B9231" s="45">
        <v>9900.0</v>
      </c>
      <c r="C9231" s="55"/>
      <c r="D9231" s="52"/>
    </row>
    <row r="9232">
      <c r="A9232" s="44" t="s">
        <v>6359</v>
      </c>
      <c r="B9232" s="45">
        <v>10380.0</v>
      </c>
      <c r="C9232" s="56" t="s">
        <v>5683</v>
      </c>
      <c r="D9232" s="52"/>
    </row>
    <row r="9233">
      <c r="A9233" s="44" t="s">
        <v>6360</v>
      </c>
      <c r="B9233" s="45">
        <v>10380.0</v>
      </c>
      <c r="C9233" s="55"/>
      <c r="D9233" s="52"/>
    </row>
    <row r="9234">
      <c r="A9234" s="44" t="s">
        <v>6361</v>
      </c>
      <c r="B9234" s="45">
        <v>12860.0</v>
      </c>
      <c r="C9234" s="55"/>
      <c r="D9234" s="52"/>
    </row>
    <row r="9235">
      <c r="A9235" s="44" t="s">
        <v>6362</v>
      </c>
      <c r="B9235" s="45">
        <v>10800.0</v>
      </c>
      <c r="C9235" s="55"/>
      <c r="D9235" s="52"/>
    </row>
    <row r="9236">
      <c r="A9236" s="44" t="s">
        <v>6363</v>
      </c>
      <c r="B9236" s="45">
        <v>13540.0</v>
      </c>
      <c r="C9236" s="56" t="s">
        <v>6364</v>
      </c>
      <c r="D9236" s="52"/>
    </row>
    <row r="9237">
      <c r="A9237" s="44" t="s">
        <v>6365</v>
      </c>
      <c r="B9237" s="45">
        <v>16660.0</v>
      </c>
      <c r="C9237" s="55"/>
      <c r="D9237" s="52"/>
    </row>
    <row r="9238">
      <c r="A9238" s="44" t="s">
        <v>6366</v>
      </c>
      <c r="B9238" s="45">
        <v>9520.0</v>
      </c>
      <c r="C9238" s="55"/>
      <c r="D9238" s="52"/>
    </row>
    <row r="9239">
      <c r="A9239" s="44" t="s">
        <v>6367</v>
      </c>
      <c r="B9239" s="45">
        <v>11600.0</v>
      </c>
      <c r="C9239" s="56" t="s">
        <v>6368</v>
      </c>
      <c r="D9239" s="52"/>
    </row>
    <row r="9240">
      <c r="A9240" s="44" t="s">
        <v>6369</v>
      </c>
      <c r="B9240" s="45">
        <v>9340.0</v>
      </c>
      <c r="C9240" s="55"/>
      <c r="D9240" s="52"/>
    </row>
    <row r="9241">
      <c r="A9241" s="44" t="s">
        <v>6370</v>
      </c>
      <c r="B9241" s="45">
        <v>11660.0</v>
      </c>
      <c r="C9241" s="56" t="s">
        <v>196</v>
      </c>
      <c r="D9241" s="52"/>
    </row>
    <row r="9242">
      <c r="A9242" s="44" t="s">
        <v>6371</v>
      </c>
      <c r="B9242" s="45">
        <v>9980.0</v>
      </c>
      <c r="C9242" s="55"/>
      <c r="D9242" s="52"/>
    </row>
    <row r="9243">
      <c r="A9243" s="44" t="s">
        <v>6372</v>
      </c>
      <c r="B9243" s="45">
        <v>12680.0</v>
      </c>
      <c r="C9243" s="56" t="s">
        <v>4039</v>
      </c>
      <c r="D9243" s="52"/>
    </row>
    <row r="9244">
      <c r="A9244" s="44" t="s">
        <v>6373</v>
      </c>
      <c r="B9244" s="45">
        <v>9320.0</v>
      </c>
      <c r="C9244" s="55"/>
      <c r="D9244" s="52"/>
    </row>
    <row r="9245">
      <c r="A9245" s="44" t="s">
        <v>6374</v>
      </c>
      <c r="B9245" s="45">
        <v>3680.0</v>
      </c>
      <c r="C9245" s="55"/>
      <c r="D9245" s="52"/>
    </row>
    <row r="9246">
      <c r="A9246" s="44" t="s">
        <v>6375</v>
      </c>
      <c r="B9246" s="45">
        <v>9320.0</v>
      </c>
      <c r="C9246" s="55"/>
      <c r="D9246" s="52"/>
    </row>
    <row r="9247">
      <c r="A9247" s="44" t="s">
        <v>6376</v>
      </c>
      <c r="B9247" s="45">
        <v>9320.0</v>
      </c>
      <c r="C9247" s="55"/>
      <c r="D9247" s="52"/>
    </row>
    <row r="9248">
      <c r="A9248" s="44" t="s">
        <v>6377</v>
      </c>
      <c r="B9248" s="45">
        <v>10060.0</v>
      </c>
      <c r="C9248" s="55"/>
      <c r="D9248" s="52"/>
    </row>
    <row r="9249">
      <c r="A9249" s="44" t="s">
        <v>6378</v>
      </c>
      <c r="B9249" s="45">
        <v>11220.0</v>
      </c>
      <c r="C9249" s="55"/>
      <c r="D9249" s="52"/>
    </row>
    <row r="9250">
      <c r="A9250" s="44" t="s">
        <v>6379</v>
      </c>
      <c r="B9250" s="45">
        <v>9980.0</v>
      </c>
      <c r="C9250" s="55"/>
      <c r="D9250" s="52"/>
    </row>
    <row r="9251">
      <c r="A9251" s="44" t="s">
        <v>6380</v>
      </c>
      <c r="B9251" s="45">
        <v>11980.0</v>
      </c>
      <c r="C9251" s="55"/>
      <c r="D9251" s="52"/>
    </row>
    <row r="9252">
      <c r="A9252" s="44" t="s">
        <v>6381</v>
      </c>
      <c r="B9252" s="45">
        <v>10060.0</v>
      </c>
      <c r="C9252" s="55"/>
      <c r="D9252" s="52"/>
    </row>
    <row r="9253">
      <c r="A9253" s="44" t="s">
        <v>6382</v>
      </c>
      <c r="B9253" s="45">
        <v>20080.0</v>
      </c>
      <c r="C9253" s="56" t="s">
        <v>5683</v>
      </c>
      <c r="D9253" s="52"/>
    </row>
    <row r="9254">
      <c r="A9254" s="44" t="s">
        <v>6383</v>
      </c>
      <c r="B9254" s="45">
        <v>9700.0</v>
      </c>
      <c r="C9254" s="56" t="s">
        <v>6209</v>
      </c>
      <c r="D9254" s="52"/>
    </row>
    <row r="9255">
      <c r="A9255" s="44" t="s">
        <v>6384</v>
      </c>
      <c r="B9255" s="45">
        <v>32500.0</v>
      </c>
      <c r="C9255" s="56" t="s">
        <v>4013</v>
      </c>
      <c r="D9255" s="52"/>
    </row>
    <row r="9256">
      <c r="A9256" s="44" t="s">
        <v>6385</v>
      </c>
      <c r="B9256" s="45">
        <v>3760.0</v>
      </c>
      <c r="C9256" s="55"/>
      <c r="D9256" s="52"/>
    </row>
    <row r="9257">
      <c r="A9257" s="44" t="s">
        <v>6386</v>
      </c>
      <c r="B9257" s="45">
        <v>9860.0</v>
      </c>
      <c r="C9257" s="55"/>
      <c r="D9257" s="52"/>
    </row>
    <row r="9258">
      <c r="A9258" s="44" t="s">
        <v>6387</v>
      </c>
      <c r="B9258" s="45">
        <v>16980.0</v>
      </c>
      <c r="C9258" s="56" t="s">
        <v>5683</v>
      </c>
      <c r="D9258" s="52"/>
    </row>
    <row r="9259">
      <c r="A9259" s="44" t="s">
        <v>6388</v>
      </c>
      <c r="B9259" s="45">
        <v>3640.0</v>
      </c>
      <c r="C9259" s="56" t="s">
        <v>4017</v>
      </c>
      <c r="D9259" s="52"/>
    </row>
    <row r="9260">
      <c r="A9260" s="44" t="s">
        <v>6389</v>
      </c>
      <c r="B9260" s="45">
        <v>3140.0</v>
      </c>
      <c r="C9260" s="55"/>
      <c r="D9260" s="52"/>
    </row>
    <row r="9261">
      <c r="A9261" s="44" t="s">
        <v>6390</v>
      </c>
      <c r="B9261" s="45">
        <v>11960.0</v>
      </c>
      <c r="C9261" s="56" t="s">
        <v>5683</v>
      </c>
      <c r="D9261" s="52"/>
    </row>
    <row r="9262">
      <c r="A9262" s="44" t="s">
        <v>6391</v>
      </c>
      <c r="B9262" s="45">
        <v>10620.0</v>
      </c>
      <c r="C9262" s="55"/>
      <c r="D9262" s="52"/>
    </row>
    <row r="9263">
      <c r="A9263" s="44" t="s">
        <v>6392</v>
      </c>
      <c r="B9263" s="45">
        <v>12540.0</v>
      </c>
      <c r="C9263" s="56" t="s">
        <v>6393</v>
      </c>
      <c r="D9263" s="52"/>
    </row>
    <row r="9264">
      <c r="A9264" s="44" t="s">
        <v>6394</v>
      </c>
      <c r="B9264" s="45">
        <v>3860.0</v>
      </c>
      <c r="C9264" s="55"/>
      <c r="D9264" s="52"/>
    </row>
    <row r="9265">
      <c r="A9265" s="44" t="s">
        <v>6395</v>
      </c>
      <c r="B9265" s="45">
        <v>3420.0</v>
      </c>
      <c r="C9265" s="56" t="s">
        <v>6178</v>
      </c>
      <c r="D9265" s="52"/>
    </row>
    <row r="9266">
      <c r="A9266" s="44" t="s">
        <v>6396</v>
      </c>
      <c r="B9266" s="45">
        <v>9900.0</v>
      </c>
      <c r="C9266" s="55"/>
      <c r="D9266" s="52"/>
    </row>
    <row r="9267">
      <c r="A9267" s="44" t="s">
        <v>6397</v>
      </c>
      <c r="B9267" s="45">
        <v>2500.0</v>
      </c>
      <c r="C9267" s="56" t="s">
        <v>6178</v>
      </c>
      <c r="D9267" s="52"/>
    </row>
    <row r="9268">
      <c r="A9268" s="44" t="s">
        <v>6398</v>
      </c>
      <c r="B9268" s="45">
        <v>2920.0</v>
      </c>
      <c r="C9268" s="55"/>
      <c r="D9268" s="52"/>
    </row>
    <row r="9269">
      <c r="A9269" s="44" t="s">
        <v>6399</v>
      </c>
      <c r="B9269" s="45">
        <v>14680.0</v>
      </c>
      <c r="C9269" s="55"/>
      <c r="D9269" s="52"/>
    </row>
    <row r="9270">
      <c r="A9270" s="44" t="s">
        <v>6400</v>
      </c>
      <c r="B9270" s="45">
        <v>14680.0</v>
      </c>
      <c r="C9270" s="55"/>
      <c r="D9270" s="52"/>
    </row>
    <row r="9271">
      <c r="A9271" s="44" t="s">
        <v>6401</v>
      </c>
      <c r="B9271" s="45">
        <v>13440.0</v>
      </c>
      <c r="C9271" s="55"/>
      <c r="D9271" s="52"/>
    </row>
    <row r="9272">
      <c r="A9272" s="44" t="s">
        <v>6402</v>
      </c>
      <c r="B9272" s="45">
        <v>10260.0</v>
      </c>
      <c r="C9272" s="55"/>
      <c r="D9272" s="52"/>
    </row>
    <row r="9273">
      <c r="A9273" s="44" t="s">
        <v>6403</v>
      </c>
      <c r="B9273" s="45">
        <v>9300.0</v>
      </c>
      <c r="C9273" s="55"/>
      <c r="D9273" s="52"/>
    </row>
    <row r="9274">
      <c r="A9274" s="44" t="s">
        <v>6404</v>
      </c>
      <c r="B9274" s="45">
        <v>3860.0</v>
      </c>
      <c r="C9274" s="56" t="s">
        <v>4455</v>
      </c>
      <c r="D9274" s="52"/>
    </row>
    <row r="9275">
      <c r="A9275" s="44" t="s">
        <v>6405</v>
      </c>
      <c r="B9275" s="45">
        <v>13160.0</v>
      </c>
      <c r="C9275" s="56" t="s">
        <v>5683</v>
      </c>
      <c r="D9275" s="52"/>
    </row>
    <row r="9276">
      <c r="A9276" s="44" t="s">
        <v>6406</v>
      </c>
      <c r="B9276" s="45">
        <v>11200.0</v>
      </c>
      <c r="C9276" s="56" t="s">
        <v>6407</v>
      </c>
      <c r="D9276" s="52"/>
    </row>
    <row r="9277">
      <c r="A9277" s="44" t="s">
        <v>6408</v>
      </c>
      <c r="B9277" s="45">
        <v>20520.0</v>
      </c>
      <c r="C9277" s="56" t="s">
        <v>5683</v>
      </c>
      <c r="D9277" s="52"/>
    </row>
    <row r="9278">
      <c r="A9278" s="44" t="s">
        <v>6409</v>
      </c>
      <c r="B9278" s="45">
        <v>2760.0</v>
      </c>
      <c r="C9278" s="55"/>
      <c r="D9278" s="52"/>
    </row>
    <row r="9279">
      <c r="A9279" s="44" t="s">
        <v>6410</v>
      </c>
      <c r="B9279" s="45">
        <v>3380.0</v>
      </c>
      <c r="C9279" s="56" t="s">
        <v>4455</v>
      </c>
      <c r="D9279" s="52"/>
    </row>
    <row r="9280">
      <c r="A9280" s="44" t="s">
        <v>6411</v>
      </c>
      <c r="B9280" s="45">
        <v>10580.0</v>
      </c>
      <c r="C9280" s="56" t="s">
        <v>5683</v>
      </c>
      <c r="D9280" s="52"/>
    </row>
    <row r="9281">
      <c r="A9281" s="44" t="s">
        <v>6412</v>
      </c>
      <c r="B9281" s="45">
        <v>2840.0</v>
      </c>
      <c r="C9281" s="56" t="s">
        <v>4671</v>
      </c>
      <c r="D9281" s="52"/>
    </row>
    <row r="9282">
      <c r="A9282" s="44" t="s">
        <v>6413</v>
      </c>
      <c r="B9282" s="45">
        <v>17640.0</v>
      </c>
      <c r="C9282" s="55"/>
      <c r="D9282" s="52"/>
    </row>
    <row r="9283">
      <c r="A9283" s="44" t="s">
        <v>6414</v>
      </c>
      <c r="B9283" s="45">
        <v>2620.0</v>
      </c>
      <c r="C9283" s="55"/>
      <c r="D9283" s="52"/>
    </row>
    <row r="9284">
      <c r="A9284" s="44" t="s">
        <v>6415</v>
      </c>
      <c r="B9284" s="45">
        <v>28880.0</v>
      </c>
      <c r="C9284" s="56" t="s">
        <v>6416</v>
      </c>
      <c r="D9284" s="52"/>
    </row>
    <row r="9285">
      <c r="A9285" s="44" t="s">
        <v>6417</v>
      </c>
      <c r="B9285" s="45">
        <v>3620.0</v>
      </c>
      <c r="C9285" s="56" t="s">
        <v>6418</v>
      </c>
      <c r="D9285" s="52"/>
    </row>
    <row r="9286">
      <c r="A9286" s="44" t="s">
        <v>6419</v>
      </c>
      <c r="B9286" s="45">
        <v>10420.0</v>
      </c>
      <c r="C9286" s="56">
        <v>0.0</v>
      </c>
      <c r="D9286" s="52"/>
    </row>
    <row r="9287">
      <c r="A9287" s="44" t="s">
        <v>6420</v>
      </c>
      <c r="B9287" s="45">
        <v>3420.0</v>
      </c>
      <c r="C9287" s="56" t="s">
        <v>6421</v>
      </c>
      <c r="D9287" s="52"/>
    </row>
    <row r="9288">
      <c r="A9288" s="44" t="s">
        <v>6422</v>
      </c>
      <c r="B9288" s="45">
        <v>3420.0</v>
      </c>
      <c r="C9288" s="56" t="s">
        <v>6423</v>
      </c>
      <c r="D9288" s="52"/>
    </row>
    <row r="9289">
      <c r="A9289" s="44" t="s">
        <v>6424</v>
      </c>
      <c r="B9289" s="45">
        <v>2880.0</v>
      </c>
      <c r="C9289" s="56" t="s">
        <v>6423</v>
      </c>
      <c r="D9289" s="52"/>
    </row>
    <row r="9290">
      <c r="A9290" s="44" t="s">
        <v>6425</v>
      </c>
      <c r="B9290" s="45">
        <v>2740.0</v>
      </c>
      <c r="C9290" s="55"/>
      <c r="D9290" s="52"/>
    </row>
    <row r="9291">
      <c r="A9291" s="44" t="s">
        <v>6426</v>
      </c>
      <c r="B9291" s="45">
        <v>9600.0</v>
      </c>
      <c r="C9291" s="55"/>
      <c r="D9291" s="52"/>
    </row>
    <row r="9292">
      <c r="A9292" s="44" t="s">
        <v>6427</v>
      </c>
      <c r="B9292" s="45">
        <v>3280.0</v>
      </c>
      <c r="C9292" s="56" t="s">
        <v>6418</v>
      </c>
      <c r="D9292" s="52"/>
    </row>
    <row r="9293">
      <c r="A9293" s="44" t="s">
        <v>6428</v>
      </c>
      <c r="B9293" s="45">
        <v>2420.0</v>
      </c>
      <c r="C9293" s="56" t="s">
        <v>6078</v>
      </c>
      <c r="D9293" s="52"/>
    </row>
    <row r="9294">
      <c r="A9294" s="44" t="s">
        <v>6429</v>
      </c>
      <c r="B9294" s="45">
        <v>13440.0</v>
      </c>
      <c r="C9294" s="55"/>
      <c r="D9294" s="52"/>
    </row>
    <row r="9295">
      <c r="A9295" s="44" t="s">
        <v>6430</v>
      </c>
      <c r="B9295" s="45">
        <v>3100.0</v>
      </c>
      <c r="C9295" s="56" t="s">
        <v>6421</v>
      </c>
      <c r="D9295" s="52"/>
    </row>
    <row r="9296">
      <c r="A9296" s="44" t="s">
        <v>6431</v>
      </c>
      <c r="B9296" s="45">
        <v>3100.0</v>
      </c>
      <c r="C9296" s="56" t="s">
        <v>6423</v>
      </c>
      <c r="D9296" s="52"/>
    </row>
    <row r="9297">
      <c r="A9297" s="44" t="s">
        <v>6432</v>
      </c>
      <c r="B9297" s="45">
        <v>2280.0</v>
      </c>
      <c r="C9297" s="56" t="s">
        <v>6078</v>
      </c>
      <c r="D9297" s="52"/>
    </row>
    <row r="9298">
      <c r="A9298" s="44" t="s">
        <v>6433</v>
      </c>
      <c r="B9298" s="45">
        <v>30940.0</v>
      </c>
      <c r="C9298" s="56" t="s">
        <v>6416</v>
      </c>
      <c r="D9298" s="52"/>
    </row>
    <row r="9299">
      <c r="A9299" s="44" t="s">
        <v>6434</v>
      </c>
      <c r="B9299" s="45">
        <v>2740.0</v>
      </c>
      <c r="C9299" s="56" t="s">
        <v>6423</v>
      </c>
      <c r="D9299" s="52"/>
    </row>
    <row r="9300">
      <c r="A9300" s="44" t="s">
        <v>6435</v>
      </c>
      <c r="B9300" s="45">
        <v>12260.0</v>
      </c>
      <c r="C9300" s="55"/>
      <c r="D9300" s="52"/>
    </row>
    <row r="9301">
      <c r="A9301" s="44" t="s">
        <v>6436</v>
      </c>
      <c r="B9301" s="45">
        <v>27680.0</v>
      </c>
      <c r="C9301" s="56" t="s">
        <v>5683</v>
      </c>
      <c r="D9301" s="52"/>
    </row>
    <row r="9302">
      <c r="A9302" s="44" t="s">
        <v>6437</v>
      </c>
      <c r="B9302" s="45">
        <v>13400.0</v>
      </c>
      <c r="C9302" s="55"/>
      <c r="D9302" s="52"/>
    </row>
    <row r="9303">
      <c r="A9303" s="44" t="s">
        <v>6438</v>
      </c>
      <c r="B9303" s="45">
        <v>9920.0</v>
      </c>
      <c r="C9303" s="55"/>
      <c r="D9303" s="52"/>
    </row>
    <row r="9304">
      <c r="A9304" s="44" t="s">
        <v>6439</v>
      </c>
      <c r="B9304" s="45">
        <v>17560.0</v>
      </c>
      <c r="C9304" s="55"/>
      <c r="D9304" s="52"/>
    </row>
    <row r="9305">
      <c r="A9305" s="44" t="s">
        <v>6440</v>
      </c>
      <c r="B9305" s="45">
        <v>12720.0</v>
      </c>
      <c r="C9305" s="56" t="s">
        <v>4811</v>
      </c>
      <c r="D9305" s="52"/>
    </row>
    <row r="9306">
      <c r="A9306" s="44" t="s">
        <v>6441</v>
      </c>
      <c r="B9306" s="45">
        <v>18520.0</v>
      </c>
      <c r="C9306" s="56" t="s">
        <v>4128</v>
      </c>
      <c r="D9306" s="52"/>
    </row>
    <row r="9307">
      <c r="A9307" s="44" t="s">
        <v>6442</v>
      </c>
      <c r="B9307" s="45">
        <v>3660.0</v>
      </c>
      <c r="C9307" s="55"/>
      <c r="D9307" s="52"/>
    </row>
    <row r="9308">
      <c r="A9308" s="44" t="s">
        <v>6443</v>
      </c>
      <c r="B9308" s="45">
        <v>10040.0</v>
      </c>
      <c r="C9308" s="55"/>
      <c r="D9308" s="52"/>
    </row>
    <row r="9309">
      <c r="A9309" s="44" t="s">
        <v>6444</v>
      </c>
      <c r="B9309" s="45">
        <v>31840.0</v>
      </c>
      <c r="C9309" s="56" t="s">
        <v>6416</v>
      </c>
      <c r="D9309" s="52"/>
    </row>
    <row r="9310">
      <c r="A9310" s="44" t="s">
        <v>6445</v>
      </c>
      <c r="B9310" s="45">
        <v>3960.0</v>
      </c>
      <c r="C9310" s="55"/>
      <c r="D9310" s="52"/>
    </row>
    <row r="9311">
      <c r="A9311" s="44" t="s">
        <v>6446</v>
      </c>
      <c r="B9311" s="45">
        <v>3660.0</v>
      </c>
      <c r="C9311" s="55"/>
      <c r="D9311" s="52"/>
    </row>
    <row r="9312">
      <c r="A9312" s="44" t="s">
        <v>6447</v>
      </c>
      <c r="B9312" s="45">
        <v>35300.0</v>
      </c>
      <c r="C9312" s="56" t="s">
        <v>4128</v>
      </c>
      <c r="D9312" s="52"/>
    </row>
    <row r="9313">
      <c r="A9313" s="44" t="s">
        <v>6448</v>
      </c>
      <c r="B9313" s="45">
        <v>13540.0</v>
      </c>
      <c r="C9313" s="55"/>
      <c r="D9313" s="52"/>
    </row>
    <row r="9314">
      <c r="A9314" s="44" t="s">
        <v>6449</v>
      </c>
      <c r="B9314" s="45">
        <v>4380.0</v>
      </c>
      <c r="C9314" s="56" t="s">
        <v>4065</v>
      </c>
      <c r="D9314" s="52"/>
    </row>
    <row r="9315">
      <c r="A9315" s="44" t="s">
        <v>6450</v>
      </c>
      <c r="B9315" s="45">
        <v>13100.0</v>
      </c>
      <c r="C9315" s="56" t="s">
        <v>6451</v>
      </c>
      <c r="D9315" s="52"/>
    </row>
    <row r="9316">
      <c r="A9316" s="44" t="s">
        <v>6452</v>
      </c>
      <c r="B9316" s="45">
        <v>31680.0</v>
      </c>
      <c r="C9316" s="56" t="s">
        <v>6416</v>
      </c>
      <c r="D9316" s="52"/>
    </row>
    <row r="9317">
      <c r="A9317" s="44" t="s">
        <v>6453</v>
      </c>
      <c r="B9317" s="45">
        <v>2380.0</v>
      </c>
      <c r="C9317" s="56" t="s">
        <v>4065</v>
      </c>
      <c r="D9317" s="52"/>
    </row>
    <row r="9318">
      <c r="A9318" s="44" t="s">
        <v>6454</v>
      </c>
      <c r="B9318" s="45">
        <v>11820.0</v>
      </c>
      <c r="C9318" s="56" t="s">
        <v>6393</v>
      </c>
      <c r="D9318" s="52"/>
    </row>
    <row r="9319">
      <c r="A9319" s="44" t="s">
        <v>6455</v>
      </c>
      <c r="B9319" s="45">
        <v>9940.0</v>
      </c>
      <c r="C9319" s="55"/>
      <c r="D9319" s="52"/>
    </row>
    <row r="9320">
      <c r="A9320" s="44" t="s">
        <v>6456</v>
      </c>
      <c r="B9320" s="45">
        <v>9920.0</v>
      </c>
      <c r="C9320" s="55"/>
      <c r="D9320" s="52"/>
    </row>
    <row r="9321">
      <c r="A9321" s="44" t="s">
        <v>6457</v>
      </c>
      <c r="B9321" s="45">
        <v>2960.0</v>
      </c>
      <c r="C9321" s="56" t="s">
        <v>6458</v>
      </c>
      <c r="D9321" s="52"/>
    </row>
    <row r="9322">
      <c r="A9322" s="44" t="s">
        <v>6459</v>
      </c>
      <c r="B9322" s="45">
        <v>2520.0</v>
      </c>
      <c r="C9322" s="56" t="s">
        <v>6458</v>
      </c>
      <c r="D9322" s="52"/>
    </row>
    <row r="9323">
      <c r="A9323" s="44" t="s">
        <v>6460</v>
      </c>
      <c r="B9323" s="45">
        <v>13460.0</v>
      </c>
      <c r="C9323" s="55"/>
      <c r="D9323" s="52"/>
    </row>
    <row r="9324">
      <c r="A9324" s="44" t="s">
        <v>6461</v>
      </c>
      <c r="B9324" s="45">
        <v>3760.0</v>
      </c>
      <c r="C9324" s="55"/>
      <c r="D9324" s="52"/>
    </row>
    <row r="9325">
      <c r="A9325" s="44" t="s">
        <v>6462</v>
      </c>
      <c r="B9325" s="45">
        <v>15420.0</v>
      </c>
      <c r="C9325" s="56" t="s">
        <v>5683</v>
      </c>
      <c r="D9325" s="52"/>
    </row>
    <row r="9326">
      <c r="A9326" s="44" t="s">
        <v>6463</v>
      </c>
      <c r="B9326" s="45">
        <v>13200.0</v>
      </c>
      <c r="C9326" s="56" t="s">
        <v>6464</v>
      </c>
      <c r="D9326" s="52"/>
    </row>
    <row r="9327">
      <c r="A9327" s="44" t="s">
        <v>6465</v>
      </c>
      <c r="B9327" s="45">
        <v>2020.0</v>
      </c>
      <c r="C9327" s="55"/>
      <c r="D9327" s="52"/>
    </row>
    <row r="9328">
      <c r="A9328" s="44" t="s">
        <v>6466</v>
      </c>
      <c r="B9328" s="45">
        <v>11840.0</v>
      </c>
      <c r="C9328" s="55"/>
      <c r="D9328" s="52"/>
    </row>
    <row r="9329">
      <c r="A9329" s="44" t="s">
        <v>6467</v>
      </c>
      <c r="B9329" s="45">
        <v>1820.0</v>
      </c>
      <c r="C9329" s="55"/>
      <c r="D9329" s="52"/>
    </row>
    <row r="9330">
      <c r="A9330" s="44" t="s">
        <v>6468</v>
      </c>
      <c r="B9330" s="45">
        <v>9360.0</v>
      </c>
      <c r="C9330" s="55"/>
      <c r="D9330" s="52"/>
    </row>
    <row r="9331">
      <c r="A9331" s="44" t="s">
        <v>6469</v>
      </c>
      <c r="B9331" s="45">
        <v>10600.0</v>
      </c>
      <c r="C9331" s="55"/>
      <c r="D9331" s="52"/>
    </row>
    <row r="9332">
      <c r="A9332" s="44" t="s">
        <v>6470</v>
      </c>
      <c r="B9332" s="45">
        <v>8780.0</v>
      </c>
      <c r="C9332" s="55"/>
      <c r="D9332" s="52"/>
    </row>
    <row r="9333">
      <c r="A9333" s="44" t="s">
        <v>6471</v>
      </c>
      <c r="B9333" s="45">
        <v>10360.0</v>
      </c>
      <c r="C9333" s="55"/>
      <c r="D9333" s="52"/>
    </row>
    <row r="9334">
      <c r="A9334" s="44" t="s">
        <v>6472</v>
      </c>
      <c r="B9334" s="45">
        <v>10280.0</v>
      </c>
      <c r="C9334" s="55"/>
      <c r="D9334" s="52"/>
    </row>
    <row r="9335">
      <c r="A9335" s="44" t="s">
        <v>6473</v>
      </c>
      <c r="B9335" s="45">
        <v>3980.0</v>
      </c>
      <c r="C9335" s="55"/>
      <c r="D9335" s="52"/>
    </row>
    <row r="9336">
      <c r="A9336" s="44" t="s">
        <v>6474</v>
      </c>
      <c r="B9336" s="45">
        <v>9640.0</v>
      </c>
      <c r="C9336" s="55"/>
      <c r="D9336" s="52"/>
    </row>
    <row r="9337">
      <c r="A9337" s="44" t="s">
        <v>6475</v>
      </c>
      <c r="B9337" s="45">
        <v>3360.0</v>
      </c>
      <c r="C9337" s="55"/>
      <c r="D9337" s="52"/>
    </row>
    <row r="9338">
      <c r="A9338" s="44" t="s">
        <v>6476</v>
      </c>
      <c r="B9338" s="45">
        <v>3860.0</v>
      </c>
      <c r="C9338" s="56" t="s">
        <v>2781</v>
      </c>
      <c r="D9338" s="52"/>
    </row>
    <row r="9339">
      <c r="A9339" s="44" t="s">
        <v>6477</v>
      </c>
      <c r="B9339" s="45">
        <v>3180.0</v>
      </c>
      <c r="C9339" s="55"/>
      <c r="D9339" s="52"/>
    </row>
    <row r="9340">
      <c r="A9340" s="44" t="s">
        <v>6478</v>
      </c>
      <c r="B9340" s="45">
        <v>2800.0</v>
      </c>
      <c r="C9340" s="56" t="s">
        <v>2781</v>
      </c>
      <c r="D9340" s="52"/>
    </row>
    <row r="9341">
      <c r="A9341" s="44" t="s">
        <v>6479</v>
      </c>
      <c r="B9341" s="45">
        <v>3500.0</v>
      </c>
      <c r="C9341" s="56" t="s">
        <v>6480</v>
      </c>
      <c r="D9341" s="52"/>
    </row>
    <row r="9342">
      <c r="A9342" s="44" t="s">
        <v>6481</v>
      </c>
      <c r="B9342" s="45">
        <v>11240.0</v>
      </c>
      <c r="C9342" s="56" t="s">
        <v>5765</v>
      </c>
      <c r="D9342" s="52"/>
    </row>
    <row r="9343">
      <c r="A9343" s="44" t="s">
        <v>6482</v>
      </c>
      <c r="B9343" s="45">
        <v>2840.0</v>
      </c>
      <c r="C9343" s="55"/>
      <c r="D9343" s="52"/>
    </row>
    <row r="9344">
      <c r="A9344" s="44" t="s">
        <v>6483</v>
      </c>
      <c r="B9344" s="45">
        <v>9260.0</v>
      </c>
      <c r="C9344" s="55"/>
      <c r="D9344" s="52"/>
    </row>
    <row r="9345">
      <c r="A9345" s="44" t="s">
        <v>6484</v>
      </c>
      <c r="B9345" s="45">
        <v>12300.0</v>
      </c>
      <c r="C9345" s="56" t="s">
        <v>6393</v>
      </c>
      <c r="D9345" s="52"/>
    </row>
    <row r="9346">
      <c r="A9346" s="44" t="s">
        <v>6485</v>
      </c>
      <c r="B9346" s="45">
        <v>3100.0</v>
      </c>
      <c r="C9346" s="56" t="s">
        <v>6178</v>
      </c>
      <c r="D9346" s="52"/>
    </row>
    <row r="9347">
      <c r="A9347" s="44" t="s">
        <v>6486</v>
      </c>
      <c r="B9347" s="45">
        <v>2600.0</v>
      </c>
      <c r="C9347" s="56" t="s">
        <v>6178</v>
      </c>
      <c r="D9347" s="52"/>
    </row>
    <row r="9348">
      <c r="A9348" s="44" t="s">
        <v>6487</v>
      </c>
      <c r="B9348" s="45">
        <v>18660.0</v>
      </c>
      <c r="C9348" s="55"/>
      <c r="D9348" s="52"/>
    </row>
    <row r="9349">
      <c r="A9349" s="44" t="s">
        <v>6488</v>
      </c>
      <c r="B9349" s="45">
        <v>11320.0</v>
      </c>
      <c r="C9349" s="55"/>
      <c r="D9349" s="52"/>
    </row>
    <row r="9350">
      <c r="A9350" s="44" t="s">
        <v>6489</v>
      </c>
      <c r="B9350" s="45">
        <v>21360.0</v>
      </c>
      <c r="C9350" s="56" t="s">
        <v>5683</v>
      </c>
      <c r="D9350" s="52"/>
    </row>
    <row r="9351">
      <c r="A9351" s="44" t="s">
        <v>6490</v>
      </c>
      <c r="B9351" s="45">
        <v>10360.0</v>
      </c>
      <c r="C9351" s="55"/>
      <c r="D9351" s="52"/>
    </row>
    <row r="9352">
      <c r="A9352" s="44" t="s">
        <v>6491</v>
      </c>
      <c r="B9352" s="45">
        <v>11560.0</v>
      </c>
      <c r="C9352" s="55"/>
      <c r="D9352" s="52"/>
    </row>
    <row r="9353">
      <c r="A9353" s="44" t="s">
        <v>6492</v>
      </c>
      <c r="B9353" s="45">
        <v>9680.0</v>
      </c>
      <c r="C9353" s="55"/>
      <c r="D9353" s="52"/>
    </row>
    <row r="9354">
      <c r="A9354" s="44" t="s">
        <v>6493</v>
      </c>
      <c r="B9354" s="45">
        <v>41240.0</v>
      </c>
      <c r="C9354" s="55"/>
      <c r="D9354" s="52"/>
    </row>
    <row r="9355">
      <c r="A9355" s="44" t="s">
        <v>6494</v>
      </c>
      <c r="B9355" s="45">
        <v>16860.0</v>
      </c>
      <c r="C9355" s="56" t="s">
        <v>5683</v>
      </c>
      <c r="D9355" s="52"/>
    </row>
    <row r="9356">
      <c r="A9356" s="44" t="s">
        <v>6495</v>
      </c>
      <c r="B9356" s="45">
        <v>2860.0</v>
      </c>
      <c r="C9356" s="55"/>
      <c r="D9356" s="52"/>
    </row>
    <row r="9357">
      <c r="A9357" s="44" t="s">
        <v>6496</v>
      </c>
      <c r="B9357" s="45">
        <v>3560.0</v>
      </c>
      <c r="C9357" s="56" t="s">
        <v>5683</v>
      </c>
      <c r="D9357" s="52"/>
    </row>
    <row r="9358">
      <c r="A9358" s="44" t="s">
        <v>6497</v>
      </c>
      <c r="B9358" s="45">
        <v>3000.0</v>
      </c>
      <c r="C9358" s="56" t="s">
        <v>5683</v>
      </c>
      <c r="D9358" s="52"/>
    </row>
    <row r="9359">
      <c r="A9359" s="44" t="s">
        <v>6498</v>
      </c>
      <c r="B9359" s="45">
        <v>8720.0</v>
      </c>
      <c r="C9359" s="55"/>
      <c r="D9359" s="52"/>
    </row>
    <row r="9360">
      <c r="A9360" s="44" t="s">
        <v>6499</v>
      </c>
      <c r="B9360" s="45">
        <v>11980.0</v>
      </c>
      <c r="C9360" s="55"/>
      <c r="D9360" s="52"/>
    </row>
    <row r="9361">
      <c r="A9361" s="44" t="s">
        <v>6500</v>
      </c>
      <c r="B9361" s="45">
        <v>10600.0</v>
      </c>
      <c r="C9361" s="55"/>
      <c r="D9361" s="52"/>
    </row>
    <row r="9362">
      <c r="A9362" s="44" t="s">
        <v>6501</v>
      </c>
      <c r="B9362" s="45">
        <v>10300.0</v>
      </c>
      <c r="C9362" s="55"/>
      <c r="D9362" s="52"/>
    </row>
    <row r="9363">
      <c r="A9363" s="44" t="s">
        <v>6502</v>
      </c>
      <c r="B9363" s="45">
        <v>19200.0</v>
      </c>
      <c r="C9363" s="56" t="s">
        <v>5683</v>
      </c>
      <c r="D9363" s="52"/>
    </row>
    <row r="9364">
      <c r="A9364" s="44" t="s">
        <v>6503</v>
      </c>
      <c r="B9364" s="45">
        <v>17000.0</v>
      </c>
      <c r="C9364" s="55"/>
      <c r="D9364" s="52"/>
    </row>
    <row r="9365">
      <c r="A9365" s="44" t="s">
        <v>6504</v>
      </c>
      <c r="B9365" s="45">
        <v>3640.0</v>
      </c>
      <c r="C9365" s="56" t="s">
        <v>2781</v>
      </c>
      <c r="D9365" s="52"/>
    </row>
    <row r="9366">
      <c r="A9366" s="44" t="s">
        <v>6505</v>
      </c>
      <c r="B9366" s="45">
        <v>2940.0</v>
      </c>
      <c r="C9366" s="56" t="s">
        <v>2781</v>
      </c>
      <c r="D9366" s="52"/>
    </row>
    <row r="9367">
      <c r="A9367" s="44" t="s">
        <v>6506</v>
      </c>
      <c r="B9367" s="45">
        <v>3660.0</v>
      </c>
      <c r="C9367" s="56" t="s">
        <v>6421</v>
      </c>
      <c r="D9367" s="52"/>
    </row>
    <row r="9368">
      <c r="A9368" s="44" t="s">
        <v>6507</v>
      </c>
      <c r="B9368" s="45">
        <v>3420.0</v>
      </c>
      <c r="C9368" s="56" t="s">
        <v>6508</v>
      </c>
      <c r="D9368" s="52"/>
    </row>
    <row r="9369">
      <c r="A9369" s="44" t="s">
        <v>6509</v>
      </c>
      <c r="B9369" s="45">
        <v>3420.0</v>
      </c>
      <c r="C9369" s="56" t="s">
        <v>6423</v>
      </c>
      <c r="D9369" s="52"/>
    </row>
    <row r="9370">
      <c r="A9370" s="44" t="s">
        <v>6510</v>
      </c>
      <c r="B9370" s="45">
        <v>2860.0</v>
      </c>
      <c r="C9370" s="56" t="s">
        <v>6423</v>
      </c>
      <c r="D9370" s="52"/>
    </row>
    <row r="9371">
      <c r="A9371" s="44" t="s">
        <v>6511</v>
      </c>
      <c r="B9371" s="45">
        <v>3460.0</v>
      </c>
      <c r="C9371" s="56" t="s">
        <v>6421</v>
      </c>
      <c r="D9371" s="52"/>
    </row>
    <row r="9372">
      <c r="A9372" s="44" t="s">
        <v>6512</v>
      </c>
      <c r="B9372" s="45">
        <v>2860.0</v>
      </c>
      <c r="C9372" s="56" t="s">
        <v>6458</v>
      </c>
      <c r="D9372" s="52"/>
    </row>
    <row r="9373">
      <c r="A9373" s="44" t="s">
        <v>6513</v>
      </c>
      <c r="B9373" s="45">
        <v>2540.0</v>
      </c>
      <c r="C9373" s="55"/>
      <c r="D9373" s="52"/>
    </row>
    <row r="9374">
      <c r="A9374" s="44" t="s">
        <v>6514</v>
      </c>
      <c r="B9374" s="45">
        <v>3180.0</v>
      </c>
      <c r="C9374" s="56" t="s">
        <v>6508</v>
      </c>
      <c r="D9374" s="52"/>
    </row>
    <row r="9375">
      <c r="A9375" s="44" t="s">
        <v>6515</v>
      </c>
      <c r="B9375" s="45">
        <v>3180.0</v>
      </c>
      <c r="C9375" s="56" t="s">
        <v>6423</v>
      </c>
      <c r="D9375" s="52"/>
    </row>
    <row r="9376">
      <c r="A9376" s="44" t="s">
        <v>6516</v>
      </c>
      <c r="B9376" s="45">
        <v>14760.0</v>
      </c>
      <c r="C9376" s="56" t="s">
        <v>6517</v>
      </c>
      <c r="D9376" s="52"/>
    </row>
    <row r="9377">
      <c r="A9377" s="44" t="s">
        <v>6518</v>
      </c>
      <c r="B9377" s="45">
        <v>2680.0</v>
      </c>
      <c r="C9377" s="56" t="s">
        <v>6423</v>
      </c>
      <c r="D9377" s="52"/>
    </row>
    <row r="9378">
      <c r="A9378" s="44" t="s">
        <v>6519</v>
      </c>
      <c r="B9378" s="45">
        <v>2960.0</v>
      </c>
      <c r="C9378" s="56" t="s">
        <v>4138</v>
      </c>
      <c r="D9378" s="52"/>
    </row>
    <row r="9379">
      <c r="A9379" s="44" t="s">
        <v>6520</v>
      </c>
      <c r="B9379" s="45">
        <v>3160.0</v>
      </c>
      <c r="C9379" s="56" t="s">
        <v>6521</v>
      </c>
      <c r="D9379" s="52"/>
    </row>
    <row r="9380">
      <c r="A9380" s="44" t="s">
        <v>6522</v>
      </c>
      <c r="B9380" s="45">
        <v>2800.0</v>
      </c>
      <c r="C9380" s="56" t="s">
        <v>4138</v>
      </c>
      <c r="D9380" s="52"/>
    </row>
    <row r="9381">
      <c r="A9381" s="44" t="s">
        <v>6523</v>
      </c>
      <c r="B9381" s="45">
        <v>3620.0</v>
      </c>
      <c r="C9381" s="55"/>
      <c r="D9381" s="52"/>
    </row>
    <row r="9382">
      <c r="A9382" s="44" t="s">
        <v>6524</v>
      </c>
      <c r="B9382" s="45">
        <v>2840.0</v>
      </c>
      <c r="C9382" s="55"/>
      <c r="D9382" s="52"/>
    </row>
    <row r="9383">
      <c r="A9383" s="44" t="s">
        <v>6525</v>
      </c>
      <c r="B9383" s="45">
        <v>12400.0</v>
      </c>
      <c r="C9383" s="56" t="s">
        <v>6393</v>
      </c>
      <c r="D9383" s="52"/>
    </row>
    <row r="9384">
      <c r="A9384" s="44" t="s">
        <v>6526</v>
      </c>
      <c r="B9384" s="45">
        <v>3660.0</v>
      </c>
      <c r="C9384" s="56" t="s">
        <v>5683</v>
      </c>
      <c r="D9384" s="52"/>
    </row>
    <row r="9385">
      <c r="A9385" s="44" t="s">
        <v>6527</v>
      </c>
      <c r="B9385" s="45">
        <v>3600.0</v>
      </c>
      <c r="C9385" s="55"/>
      <c r="D9385" s="52"/>
    </row>
    <row r="9386">
      <c r="A9386" s="44" t="s">
        <v>6528</v>
      </c>
      <c r="B9386" s="45">
        <v>3380.0</v>
      </c>
      <c r="C9386" s="56" t="s">
        <v>4671</v>
      </c>
      <c r="D9386" s="52"/>
    </row>
    <row r="9387">
      <c r="A9387" s="44" t="s">
        <v>6529</v>
      </c>
      <c r="B9387" s="45">
        <v>10200.0</v>
      </c>
      <c r="C9387" s="55"/>
      <c r="D9387" s="52"/>
    </row>
    <row r="9388">
      <c r="A9388" s="44" t="s">
        <v>6530</v>
      </c>
      <c r="B9388" s="45">
        <v>2980.0</v>
      </c>
      <c r="C9388" s="56" t="s">
        <v>5683</v>
      </c>
      <c r="D9388" s="52"/>
    </row>
    <row r="9389">
      <c r="A9389" s="44" t="s">
        <v>6531</v>
      </c>
      <c r="B9389" s="45">
        <v>2740.0</v>
      </c>
      <c r="C9389" s="55"/>
      <c r="D9389" s="52"/>
    </row>
    <row r="9390">
      <c r="A9390" s="44" t="s">
        <v>6532</v>
      </c>
      <c r="B9390" s="45">
        <v>2740.0</v>
      </c>
      <c r="C9390" s="56" t="s">
        <v>4671</v>
      </c>
      <c r="D9390" s="52"/>
    </row>
    <row r="9391">
      <c r="A9391" s="44" t="s">
        <v>6533</v>
      </c>
      <c r="B9391" s="45">
        <v>9300.0</v>
      </c>
      <c r="C9391" s="55"/>
      <c r="D9391" s="52"/>
    </row>
    <row r="9392">
      <c r="A9392" s="44" t="s">
        <v>6534</v>
      </c>
      <c r="B9392" s="45">
        <v>3640.0</v>
      </c>
      <c r="C9392" s="56" t="s">
        <v>4129</v>
      </c>
      <c r="D9392" s="52"/>
    </row>
    <row r="9393">
      <c r="A9393" s="44" t="s">
        <v>6535</v>
      </c>
      <c r="B9393" s="45">
        <v>3620.0</v>
      </c>
      <c r="C9393" s="55"/>
      <c r="D9393" s="52"/>
    </row>
    <row r="9394">
      <c r="A9394" s="44" t="s">
        <v>6536</v>
      </c>
      <c r="B9394" s="45">
        <v>2500.0</v>
      </c>
      <c r="C9394" s="55"/>
      <c r="D9394" s="52"/>
    </row>
    <row r="9395">
      <c r="A9395" s="44" t="s">
        <v>6537</v>
      </c>
      <c r="B9395" s="45">
        <v>2500.0</v>
      </c>
      <c r="C9395" s="55"/>
      <c r="D9395" s="52"/>
    </row>
    <row r="9396">
      <c r="A9396" s="44" t="s">
        <v>6538</v>
      </c>
      <c r="B9396" s="45">
        <v>13180.0</v>
      </c>
      <c r="C9396" s="56" t="s">
        <v>6539</v>
      </c>
      <c r="D9396" s="52"/>
    </row>
    <row r="9397">
      <c r="A9397" s="44" t="s">
        <v>6540</v>
      </c>
      <c r="B9397" s="45">
        <v>3420.0</v>
      </c>
      <c r="C9397" s="56" t="s">
        <v>5683</v>
      </c>
      <c r="D9397" s="52"/>
    </row>
    <row r="9398">
      <c r="A9398" s="44" t="s">
        <v>6541</v>
      </c>
      <c r="B9398" s="45">
        <v>3580.0</v>
      </c>
      <c r="C9398" s="55"/>
      <c r="D9398" s="52"/>
    </row>
    <row r="9399">
      <c r="A9399" s="44" t="s">
        <v>6542</v>
      </c>
      <c r="B9399" s="45">
        <v>2960.0</v>
      </c>
      <c r="C9399" s="55"/>
      <c r="D9399" s="52"/>
    </row>
    <row r="9400">
      <c r="A9400" s="44" t="s">
        <v>6543</v>
      </c>
      <c r="B9400" s="45">
        <v>11120.0</v>
      </c>
      <c r="C9400" s="56" t="s">
        <v>4117</v>
      </c>
      <c r="D9400" s="52"/>
    </row>
    <row r="9401">
      <c r="A9401" s="44" t="s">
        <v>6544</v>
      </c>
      <c r="B9401" s="45">
        <v>9420.0</v>
      </c>
      <c r="C9401" s="55"/>
      <c r="D9401" s="52"/>
    </row>
    <row r="9402">
      <c r="A9402" s="44" t="s">
        <v>6545</v>
      </c>
      <c r="B9402" s="45">
        <v>2700.0</v>
      </c>
      <c r="C9402" s="55"/>
      <c r="D9402" s="52"/>
    </row>
    <row r="9403">
      <c r="A9403" s="44" t="s">
        <v>6546</v>
      </c>
      <c r="B9403" s="45">
        <v>10160.0</v>
      </c>
      <c r="C9403" s="55"/>
      <c r="D9403" s="52"/>
    </row>
    <row r="9404">
      <c r="A9404" s="44" t="s">
        <v>6547</v>
      </c>
      <c r="B9404" s="45">
        <v>2740.0</v>
      </c>
      <c r="C9404" s="55"/>
      <c r="D9404" s="52"/>
    </row>
    <row r="9405">
      <c r="A9405" s="44" t="s">
        <v>6548</v>
      </c>
      <c r="B9405" s="45">
        <v>11980.0</v>
      </c>
      <c r="C9405" s="56" t="s">
        <v>6393</v>
      </c>
      <c r="D9405" s="52"/>
    </row>
    <row r="9406">
      <c r="A9406" s="44" t="s">
        <v>6549</v>
      </c>
      <c r="B9406" s="45">
        <v>10380.0</v>
      </c>
      <c r="C9406" s="55"/>
      <c r="D9406" s="52"/>
    </row>
    <row r="9407">
      <c r="A9407" s="44" t="s">
        <v>6550</v>
      </c>
      <c r="B9407" s="45">
        <v>9380.0</v>
      </c>
      <c r="C9407" s="55"/>
      <c r="D9407" s="52"/>
    </row>
    <row r="9408">
      <c r="A9408" s="44" t="s">
        <v>6551</v>
      </c>
      <c r="B9408" s="45">
        <v>1780.0</v>
      </c>
      <c r="C9408" s="55"/>
      <c r="D9408" s="52"/>
    </row>
    <row r="9409">
      <c r="A9409" s="44" t="s">
        <v>6552</v>
      </c>
      <c r="B9409" s="45">
        <v>12040.0</v>
      </c>
      <c r="C9409" s="56" t="s">
        <v>6553</v>
      </c>
      <c r="D9409" s="52"/>
    </row>
    <row r="9410">
      <c r="A9410" s="44" t="s">
        <v>6554</v>
      </c>
      <c r="B9410" s="45">
        <v>1780.0</v>
      </c>
      <c r="C9410" s="55"/>
      <c r="D9410" s="52"/>
    </row>
    <row r="9411">
      <c r="A9411" s="44" t="s">
        <v>6555</v>
      </c>
      <c r="B9411" s="45">
        <v>10140.0</v>
      </c>
      <c r="C9411" s="55"/>
      <c r="D9411" s="52"/>
    </row>
    <row r="9412">
      <c r="A9412" s="44" t="s">
        <v>6556</v>
      </c>
      <c r="B9412" s="45">
        <v>9360.0</v>
      </c>
      <c r="C9412" s="55"/>
      <c r="D9412" s="52"/>
    </row>
    <row r="9413">
      <c r="A9413" s="44" t="s">
        <v>6557</v>
      </c>
      <c r="B9413" s="45">
        <v>2700.0</v>
      </c>
      <c r="C9413" s="56" t="s">
        <v>6458</v>
      </c>
      <c r="D9413" s="52"/>
    </row>
    <row r="9414">
      <c r="A9414" s="44" t="s">
        <v>6558</v>
      </c>
      <c r="B9414" s="45">
        <v>2520.0</v>
      </c>
      <c r="C9414" s="56" t="s">
        <v>6458</v>
      </c>
      <c r="D9414" s="52"/>
    </row>
    <row r="9415">
      <c r="A9415" s="44" t="s">
        <v>6559</v>
      </c>
      <c r="B9415" s="45">
        <v>18660.0</v>
      </c>
      <c r="C9415" s="56" t="s">
        <v>5683</v>
      </c>
      <c r="D9415" s="52"/>
    </row>
    <row r="9416">
      <c r="A9416" s="44" t="s">
        <v>6560</v>
      </c>
      <c r="B9416" s="45">
        <v>9980.0</v>
      </c>
      <c r="C9416" s="56" t="s">
        <v>6561</v>
      </c>
      <c r="D9416" s="52"/>
    </row>
    <row r="9417">
      <c r="A9417" s="44" t="s">
        <v>6562</v>
      </c>
      <c r="B9417" s="45">
        <v>18140.0</v>
      </c>
      <c r="C9417" s="55"/>
      <c r="D9417" s="52"/>
    </row>
    <row r="9418">
      <c r="A9418" s="44" t="s">
        <v>6563</v>
      </c>
      <c r="B9418" s="45">
        <v>11680.0</v>
      </c>
      <c r="C9418" s="56" t="s">
        <v>6564</v>
      </c>
      <c r="D9418" s="52"/>
    </row>
    <row r="9419">
      <c r="A9419" s="44" t="s">
        <v>6565</v>
      </c>
      <c r="B9419" s="45">
        <v>2720.0</v>
      </c>
      <c r="C9419" s="55"/>
      <c r="D9419" s="52"/>
    </row>
    <row r="9420">
      <c r="A9420" s="44" t="s">
        <v>6566</v>
      </c>
      <c r="B9420" s="45">
        <v>14980.0</v>
      </c>
      <c r="C9420" s="55"/>
      <c r="D9420" s="52"/>
    </row>
    <row r="9421">
      <c r="A9421" s="44" t="s">
        <v>6567</v>
      </c>
      <c r="B9421" s="45">
        <v>10380.0</v>
      </c>
      <c r="C9421" s="55"/>
      <c r="D9421" s="52"/>
    </row>
    <row r="9422">
      <c r="A9422" s="44" t="s">
        <v>6568</v>
      </c>
      <c r="B9422" s="45">
        <v>12160.0</v>
      </c>
      <c r="C9422" s="56" t="s">
        <v>6569</v>
      </c>
      <c r="D9422" s="52"/>
    </row>
    <row r="9423">
      <c r="A9423" s="44" t="s">
        <v>6570</v>
      </c>
      <c r="B9423" s="45">
        <v>2740.0</v>
      </c>
      <c r="C9423" s="55"/>
      <c r="D9423" s="52"/>
    </row>
    <row r="9424">
      <c r="A9424" s="44" t="s">
        <v>6571</v>
      </c>
      <c r="B9424" s="45">
        <v>11260.0</v>
      </c>
      <c r="C9424" s="56" t="s">
        <v>5683</v>
      </c>
      <c r="D9424" s="52"/>
    </row>
    <row r="9425">
      <c r="A9425" s="44" t="s">
        <v>6572</v>
      </c>
      <c r="B9425" s="45">
        <v>9840.0</v>
      </c>
      <c r="C9425" s="55"/>
      <c r="D9425" s="52"/>
    </row>
    <row r="9426">
      <c r="A9426" s="44" t="s">
        <v>6573</v>
      </c>
      <c r="B9426" s="45">
        <v>9500.0</v>
      </c>
      <c r="C9426" s="55"/>
      <c r="D9426" s="52"/>
    </row>
    <row r="9427">
      <c r="A9427" s="44" t="s">
        <v>6574</v>
      </c>
      <c r="B9427" s="45">
        <v>3800.0</v>
      </c>
      <c r="C9427" s="56" t="s">
        <v>4110</v>
      </c>
      <c r="D9427" s="52"/>
    </row>
    <row r="9428">
      <c r="A9428" s="44" t="s">
        <v>6575</v>
      </c>
      <c r="B9428" s="45">
        <v>2880.0</v>
      </c>
      <c r="C9428" s="56" t="s">
        <v>4379</v>
      </c>
      <c r="D9428" s="52"/>
    </row>
    <row r="9429">
      <c r="A9429" s="44" t="s">
        <v>6576</v>
      </c>
      <c r="B9429" s="45">
        <v>34060.0</v>
      </c>
      <c r="C9429" s="56" t="s">
        <v>4013</v>
      </c>
      <c r="D9429" s="52"/>
    </row>
    <row r="9430">
      <c r="A9430" s="44" t="s">
        <v>6577</v>
      </c>
      <c r="B9430" s="45">
        <v>20380.0</v>
      </c>
      <c r="C9430" s="56" t="s">
        <v>5683</v>
      </c>
      <c r="D9430" s="52"/>
    </row>
    <row r="9431">
      <c r="A9431" s="44" t="s">
        <v>6578</v>
      </c>
      <c r="B9431" s="45">
        <v>2880.0</v>
      </c>
      <c r="C9431" s="56" t="s">
        <v>4110</v>
      </c>
      <c r="D9431" s="52"/>
    </row>
    <row r="9432">
      <c r="A9432" s="44" t="s">
        <v>6579</v>
      </c>
      <c r="B9432" s="45">
        <v>2820.0</v>
      </c>
      <c r="C9432" s="55"/>
      <c r="D9432" s="52"/>
    </row>
    <row r="9433">
      <c r="A9433" s="44" t="s">
        <v>6580</v>
      </c>
      <c r="B9433" s="45">
        <v>17020.0</v>
      </c>
      <c r="C9433" s="55"/>
      <c r="D9433" s="52"/>
    </row>
    <row r="9434">
      <c r="A9434" s="44" t="s">
        <v>6581</v>
      </c>
      <c r="B9434" s="45">
        <v>10800.0</v>
      </c>
      <c r="C9434" s="56" t="s">
        <v>5683</v>
      </c>
      <c r="D9434" s="52"/>
    </row>
    <row r="9435">
      <c r="A9435" s="44" t="s">
        <v>6582</v>
      </c>
      <c r="B9435" s="45">
        <v>12520.0</v>
      </c>
      <c r="C9435" s="56" t="s">
        <v>4387</v>
      </c>
      <c r="D9435" s="52"/>
    </row>
    <row r="9436">
      <c r="A9436" s="44" t="s">
        <v>6583</v>
      </c>
      <c r="B9436" s="45">
        <v>9260.0</v>
      </c>
      <c r="C9436" s="55"/>
      <c r="D9436" s="52"/>
    </row>
    <row r="9437">
      <c r="A9437" s="44" t="s">
        <v>6584</v>
      </c>
      <c r="B9437" s="45">
        <v>10380.0</v>
      </c>
      <c r="C9437" s="55"/>
      <c r="D9437" s="52"/>
    </row>
    <row r="9438">
      <c r="A9438" s="44" t="s">
        <v>6585</v>
      </c>
      <c r="B9438" s="45">
        <v>3060.0</v>
      </c>
      <c r="C9438" s="55"/>
      <c r="D9438" s="52"/>
    </row>
    <row r="9439">
      <c r="A9439" s="44" t="s">
        <v>6586</v>
      </c>
      <c r="B9439" s="45">
        <v>11640.0</v>
      </c>
      <c r="C9439" s="55"/>
      <c r="D9439" s="52"/>
    </row>
    <row r="9440">
      <c r="A9440" s="44" t="s">
        <v>6587</v>
      </c>
      <c r="B9440" s="45">
        <v>3420.0</v>
      </c>
      <c r="C9440" s="56" t="s">
        <v>3980</v>
      </c>
      <c r="D9440" s="52"/>
    </row>
    <row r="9441">
      <c r="A9441" s="44" t="s">
        <v>6588</v>
      </c>
      <c r="B9441" s="45">
        <v>10540.0</v>
      </c>
      <c r="C9441" s="55"/>
      <c r="D9441" s="52"/>
    </row>
    <row r="9442">
      <c r="A9442" s="44" t="s">
        <v>6589</v>
      </c>
      <c r="B9442" s="45">
        <v>8680.0</v>
      </c>
      <c r="C9442" s="55"/>
      <c r="D9442" s="52"/>
    </row>
    <row r="9443">
      <c r="A9443" s="44" t="s">
        <v>6590</v>
      </c>
      <c r="B9443" s="45">
        <v>10560.0</v>
      </c>
      <c r="C9443" s="56" t="s">
        <v>6591</v>
      </c>
      <c r="D9443" s="52"/>
    </row>
    <row r="9444">
      <c r="A9444" s="44" t="s">
        <v>6592</v>
      </c>
      <c r="B9444" s="45">
        <v>2280.0</v>
      </c>
      <c r="C9444" s="56" t="s">
        <v>3980</v>
      </c>
      <c r="D9444" s="52"/>
    </row>
    <row r="9445">
      <c r="A9445" s="44" t="s">
        <v>6593</v>
      </c>
      <c r="B9445" s="45">
        <v>20420.0</v>
      </c>
      <c r="C9445" s="56" t="s">
        <v>4791</v>
      </c>
      <c r="D9445" s="52"/>
    </row>
    <row r="9446">
      <c r="A9446" s="44" t="s">
        <v>6594</v>
      </c>
      <c r="B9446" s="45">
        <v>2860.0</v>
      </c>
      <c r="C9446" s="55"/>
      <c r="D9446" s="52"/>
    </row>
    <row r="9447">
      <c r="A9447" s="44" t="s">
        <v>6595</v>
      </c>
      <c r="B9447" s="45">
        <v>11140.0</v>
      </c>
      <c r="C9447" s="56" t="s">
        <v>6596</v>
      </c>
      <c r="D9447" s="52"/>
    </row>
    <row r="9448">
      <c r="A9448" s="44" t="s">
        <v>6597</v>
      </c>
      <c r="B9448" s="45">
        <v>19900.0</v>
      </c>
      <c r="C9448" s="56" t="s">
        <v>5683</v>
      </c>
      <c r="D9448" s="52"/>
    </row>
    <row r="9449">
      <c r="A9449" s="44" t="s">
        <v>6598</v>
      </c>
      <c r="B9449" s="45">
        <v>13520.0</v>
      </c>
      <c r="C9449" s="55"/>
      <c r="D9449" s="52"/>
    </row>
    <row r="9450">
      <c r="A9450" s="44" t="s">
        <v>6599</v>
      </c>
      <c r="B9450" s="45">
        <v>17620.0</v>
      </c>
      <c r="C9450" s="56" t="s">
        <v>5683</v>
      </c>
      <c r="D9450" s="52"/>
    </row>
    <row r="9451">
      <c r="A9451" s="44" t="s">
        <v>6600</v>
      </c>
      <c r="B9451" s="45">
        <v>11180.0</v>
      </c>
      <c r="C9451" s="56" t="s">
        <v>6601</v>
      </c>
      <c r="D9451" s="52"/>
    </row>
    <row r="9452">
      <c r="A9452" s="44" t="s">
        <v>6602</v>
      </c>
      <c r="B9452" s="45">
        <v>18540.0</v>
      </c>
      <c r="C9452" s="56" t="s">
        <v>5954</v>
      </c>
      <c r="D9452" s="52"/>
    </row>
    <row r="9453">
      <c r="A9453" s="44" t="s">
        <v>6603</v>
      </c>
      <c r="B9453" s="45">
        <v>10440.0</v>
      </c>
      <c r="C9453" s="55"/>
      <c r="D9453" s="52"/>
    </row>
    <row r="9454">
      <c r="A9454" s="44" t="s">
        <v>6604</v>
      </c>
      <c r="B9454" s="45">
        <v>30100.0</v>
      </c>
      <c r="C9454" s="55"/>
      <c r="D9454" s="52"/>
    </row>
    <row r="9455">
      <c r="A9455" s="44" t="s">
        <v>6605</v>
      </c>
      <c r="B9455" s="45">
        <v>10080.0</v>
      </c>
      <c r="C9455" s="55"/>
      <c r="D9455" s="52"/>
    </row>
    <row r="9456">
      <c r="A9456" s="44" t="s">
        <v>6606</v>
      </c>
      <c r="B9456" s="45">
        <v>30160.0</v>
      </c>
      <c r="C9456" s="55"/>
      <c r="D9456" s="52"/>
    </row>
    <row r="9457">
      <c r="A9457" s="44" t="s">
        <v>6607</v>
      </c>
      <c r="B9457" s="45">
        <v>10480.0</v>
      </c>
      <c r="C9457" s="55"/>
      <c r="D9457" s="52"/>
    </row>
    <row r="9458">
      <c r="A9458" s="44" t="s">
        <v>6608</v>
      </c>
      <c r="B9458" s="45">
        <v>3740.0</v>
      </c>
      <c r="C9458" s="56" t="s">
        <v>3986</v>
      </c>
      <c r="D9458" s="52"/>
    </row>
    <row r="9459">
      <c r="A9459" s="44" t="s">
        <v>6609</v>
      </c>
      <c r="B9459" s="45">
        <v>32860.0</v>
      </c>
      <c r="C9459" s="56" t="s">
        <v>4013</v>
      </c>
      <c r="D9459" s="52"/>
    </row>
    <row r="9460">
      <c r="A9460" s="44" t="s">
        <v>6610</v>
      </c>
      <c r="B9460" s="45">
        <v>2580.0</v>
      </c>
      <c r="C9460" s="56" t="s">
        <v>6611</v>
      </c>
      <c r="D9460" s="52"/>
    </row>
    <row r="9461">
      <c r="A9461" s="44" t="s">
        <v>6612</v>
      </c>
      <c r="B9461" s="45">
        <v>9280.0</v>
      </c>
      <c r="C9461" s="55"/>
      <c r="D9461" s="52"/>
    </row>
    <row r="9462">
      <c r="A9462" s="44" t="s">
        <v>6613</v>
      </c>
      <c r="B9462" s="45">
        <v>2560.0</v>
      </c>
      <c r="C9462" s="56" t="s">
        <v>3986</v>
      </c>
      <c r="D9462" s="52"/>
    </row>
    <row r="9463">
      <c r="A9463" s="44" t="s">
        <v>6614</v>
      </c>
      <c r="B9463" s="45">
        <v>2360.0</v>
      </c>
      <c r="C9463" s="56" t="s">
        <v>6611</v>
      </c>
      <c r="D9463" s="52"/>
    </row>
    <row r="9464">
      <c r="A9464" s="44" t="s">
        <v>6615</v>
      </c>
      <c r="B9464" s="45">
        <v>3680.0</v>
      </c>
      <c r="C9464" s="55"/>
      <c r="D9464" s="52"/>
    </row>
    <row r="9465">
      <c r="A9465" s="44" t="s">
        <v>6616</v>
      </c>
      <c r="B9465" s="45">
        <v>18560.0</v>
      </c>
      <c r="C9465" s="56" t="s">
        <v>4128</v>
      </c>
      <c r="D9465" s="52"/>
    </row>
    <row r="9466">
      <c r="A9466" s="44" t="s">
        <v>6617</v>
      </c>
      <c r="B9466" s="45">
        <v>17120.0</v>
      </c>
      <c r="C9466" s="56" t="s">
        <v>5683</v>
      </c>
      <c r="D9466" s="52"/>
    </row>
    <row r="9467">
      <c r="A9467" s="44" t="s">
        <v>6618</v>
      </c>
      <c r="B9467" s="45">
        <v>11420.0</v>
      </c>
      <c r="C9467" s="56" t="s">
        <v>6619</v>
      </c>
      <c r="D9467" s="52"/>
    </row>
    <row r="9468">
      <c r="A9468" s="44" t="s">
        <v>6620</v>
      </c>
      <c r="B9468" s="45">
        <v>3660.0</v>
      </c>
      <c r="C9468" s="56" t="s">
        <v>6421</v>
      </c>
      <c r="D9468" s="52"/>
    </row>
    <row r="9469">
      <c r="A9469" s="44" t="s">
        <v>6621</v>
      </c>
      <c r="B9469" s="45">
        <v>16600.0</v>
      </c>
      <c r="C9469" s="55"/>
      <c r="D9469" s="52"/>
    </row>
    <row r="9470">
      <c r="A9470" s="44" t="s">
        <v>6622</v>
      </c>
      <c r="B9470" s="45">
        <v>3440.0</v>
      </c>
      <c r="C9470" s="56" t="s">
        <v>6508</v>
      </c>
      <c r="D9470" s="52"/>
    </row>
    <row r="9471">
      <c r="A9471" s="44" t="s">
        <v>6623</v>
      </c>
      <c r="B9471" s="45">
        <v>3440.0</v>
      </c>
      <c r="C9471" s="56" t="s">
        <v>6423</v>
      </c>
      <c r="D9471" s="52"/>
    </row>
    <row r="9472">
      <c r="A9472" s="44" t="s">
        <v>6624</v>
      </c>
      <c r="B9472" s="45">
        <v>10680.0</v>
      </c>
      <c r="C9472" s="56" t="s">
        <v>4049</v>
      </c>
      <c r="D9472" s="52"/>
    </row>
    <row r="9473">
      <c r="A9473" s="44" t="s">
        <v>6625</v>
      </c>
      <c r="B9473" s="45">
        <v>11760.0</v>
      </c>
      <c r="C9473" s="56" t="s">
        <v>4433</v>
      </c>
      <c r="D9473" s="52"/>
    </row>
    <row r="9474">
      <c r="A9474" s="44" t="s">
        <v>6626</v>
      </c>
      <c r="B9474" s="45">
        <v>2900.0</v>
      </c>
      <c r="C9474" s="56" t="s">
        <v>6423</v>
      </c>
      <c r="D9474" s="52"/>
    </row>
    <row r="9475">
      <c r="A9475" s="44" t="s">
        <v>6627</v>
      </c>
      <c r="B9475" s="45">
        <v>14560.0</v>
      </c>
      <c r="C9475" s="55"/>
      <c r="D9475" s="52"/>
    </row>
    <row r="9476">
      <c r="A9476" s="44" t="s">
        <v>6628</v>
      </c>
      <c r="B9476" s="45">
        <v>9100.0</v>
      </c>
      <c r="C9476" s="55"/>
      <c r="D9476" s="52"/>
    </row>
    <row r="9477">
      <c r="A9477" s="44" t="s">
        <v>6629</v>
      </c>
      <c r="B9477" s="45">
        <v>10180.0</v>
      </c>
      <c r="C9477" s="55"/>
      <c r="D9477" s="52"/>
    </row>
    <row r="9478">
      <c r="A9478" s="44" t="s">
        <v>6630</v>
      </c>
      <c r="B9478" s="45">
        <v>13580.0</v>
      </c>
      <c r="C9478" s="55"/>
      <c r="D9478" s="52"/>
    </row>
    <row r="9479">
      <c r="A9479" s="44" t="s">
        <v>6631</v>
      </c>
      <c r="B9479" s="45">
        <v>3720.0</v>
      </c>
      <c r="C9479" s="55"/>
      <c r="D9479" s="52"/>
    </row>
    <row r="9480">
      <c r="A9480" s="44" t="s">
        <v>6632</v>
      </c>
      <c r="B9480" s="45">
        <v>9240.0</v>
      </c>
      <c r="C9480" s="55"/>
      <c r="D9480" s="52"/>
    </row>
    <row r="9481">
      <c r="A9481" s="44" t="s">
        <v>6633</v>
      </c>
      <c r="B9481" s="45">
        <v>22560.0</v>
      </c>
      <c r="C9481" s="56" t="s">
        <v>6634</v>
      </c>
      <c r="D9481" s="52"/>
    </row>
    <row r="9482">
      <c r="A9482" s="44" t="s">
        <v>6635</v>
      </c>
      <c r="B9482" s="45">
        <v>2360.0</v>
      </c>
      <c r="C9482" s="56" t="s">
        <v>6636</v>
      </c>
      <c r="D9482" s="52"/>
    </row>
    <row r="9483">
      <c r="A9483" s="44" t="s">
        <v>6637</v>
      </c>
      <c r="B9483" s="45">
        <v>2220.0</v>
      </c>
      <c r="C9483" s="55"/>
      <c r="D9483" s="52"/>
    </row>
    <row r="9484">
      <c r="A9484" s="44" t="s">
        <v>6638</v>
      </c>
      <c r="B9484" s="45">
        <v>13320.0</v>
      </c>
      <c r="C9484" s="55"/>
      <c r="D9484" s="52"/>
    </row>
    <row r="9485">
      <c r="A9485" s="44" t="s">
        <v>6639</v>
      </c>
      <c r="B9485" s="45">
        <v>3760.0</v>
      </c>
      <c r="C9485" s="55"/>
      <c r="D9485" s="52"/>
    </row>
    <row r="9486">
      <c r="A9486" s="44" t="s">
        <v>6640</v>
      </c>
      <c r="B9486" s="45">
        <v>37460.0</v>
      </c>
      <c r="C9486" s="56" t="s">
        <v>4128</v>
      </c>
      <c r="D9486" s="52"/>
    </row>
    <row r="9487">
      <c r="A9487" s="44" t="s">
        <v>6641</v>
      </c>
      <c r="B9487" s="45">
        <v>14460.0</v>
      </c>
      <c r="C9487" s="56" t="s">
        <v>6642</v>
      </c>
      <c r="D9487" s="52"/>
    </row>
    <row r="9488">
      <c r="A9488" s="44" t="s">
        <v>6643</v>
      </c>
      <c r="B9488" s="45">
        <v>11640.0</v>
      </c>
      <c r="C9488" s="56" t="s">
        <v>5683</v>
      </c>
      <c r="D9488" s="52"/>
    </row>
    <row r="9489">
      <c r="A9489" s="44" t="s">
        <v>6644</v>
      </c>
      <c r="B9489" s="45">
        <v>21320.0</v>
      </c>
      <c r="C9489" s="56" t="s">
        <v>4504</v>
      </c>
      <c r="D9489" s="52"/>
    </row>
    <row r="9490">
      <c r="A9490" s="44" t="s">
        <v>6645</v>
      </c>
      <c r="B9490" s="45">
        <v>10420.0</v>
      </c>
      <c r="C9490" s="56" t="s">
        <v>5683</v>
      </c>
      <c r="D9490" s="52"/>
    </row>
    <row r="9491">
      <c r="A9491" s="44" t="s">
        <v>6646</v>
      </c>
      <c r="B9491" s="45">
        <v>32280.0</v>
      </c>
      <c r="C9491" s="55"/>
      <c r="D9491" s="52"/>
    </row>
    <row r="9492">
      <c r="A9492" s="44" t="s">
        <v>6647</v>
      </c>
      <c r="B9492" s="45">
        <v>2700.0</v>
      </c>
      <c r="C9492" s="55"/>
      <c r="D9492" s="52"/>
    </row>
    <row r="9493">
      <c r="A9493" s="44" t="s">
        <v>6648</v>
      </c>
      <c r="B9493" s="45">
        <v>12860.0</v>
      </c>
      <c r="C9493" s="56" t="s">
        <v>4362</v>
      </c>
      <c r="D9493" s="52"/>
    </row>
    <row r="9494">
      <c r="A9494" s="44" t="s">
        <v>6649</v>
      </c>
      <c r="B9494" s="45">
        <v>16320.0</v>
      </c>
      <c r="C9494" s="55"/>
      <c r="D9494" s="52"/>
    </row>
    <row r="9495">
      <c r="A9495" s="44" t="s">
        <v>6650</v>
      </c>
      <c r="B9495" s="45">
        <v>10280.0</v>
      </c>
      <c r="C9495" s="55"/>
      <c r="D9495" s="52"/>
    </row>
    <row r="9496">
      <c r="A9496" s="44" t="s">
        <v>6651</v>
      </c>
      <c r="B9496" s="45">
        <v>4080.0</v>
      </c>
      <c r="C9496" s="56" t="s">
        <v>4110</v>
      </c>
      <c r="D9496" s="52"/>
    </row>
    <row r="9497">
      <c r="A9497" s="44" t="s">
        <v>6652</v>
      </c>
      <c r="B9497" s="45">
        <v>3300.0</v>
      </c>
      <c r="C9497" s="56" t="s">
        <v>4110</v>
      </c>
      <c r="D9497" s="52"/>
    </row>
    <row r="9498">
      <c r="A9498" s="44" t="s">
        <v>6653</v>
      </c>
      <c r="B9498" s="45">
        <v>10620.0</v>
      </c>
      <c r="C9498" s="56" t="s">
        <v>6654</v>
      </c>
      <c r="D9498" s="52"/>
    </row>
    <row r="9499">
      <c r="A9499" s="44" t="s">
        <v>6655</v>
      </c>
      <c r="B9499" s="45">
        <v>9620.0</v>
      </c>
      <c r="C9499" s="55"/>
      <c r="D9499" s="52"/>
    </row>
    <row r="9500">
      <c r="A9500" s="44" t="s">
        <v>6656</v>
      </c>
      <c r="B9500" s="45">
        <v>9760.0</v>
      </c>
      <c r="C9500" s="55"/>
      <c r="D9500" s="52"/>
    </row>
    <row r="9501">
      <c r="A9501" s="44" t="s">
        <v>6657</v>
      </c>
      <c r="B9501" s="45">
        <v>3020.0</v>
      </c>
      <c r="C9501" s="56" t="s">
        <v>6314</v>
      </c>
      <c r="D9501" s="52"/>
    </row>
    <row r="9502">
      <c r="A9502" s="44" t="s">
        <v>6658</v>
      </c>
      <c r="B9502" s="45">
        <v>11480.0</v>
      </c>
      <c r="C9502" s="55"/>
      <c r="D9502" s="52"/>
    </row>
    <row r="9503">
      <c r="A9503" s="44" t="s">
        <v>6659</v>
      </c>
      <c r="B9503" s="45">
        <v>3680.0</v>
      </c>
      <c r="C9503" s="56" t="s">
        <v>4110</v>
      </c>
      <c r="D9503" s="52"/>
    </row>
    <row r="9504">
      <c r="A9504" s="44" t="s">
        <v>6660</v>
      </c>
      <c r="B9504" s="45">
        <v>9900.0</v>
      </c>
      <c r="C9504" s="55"/>
      <c r="D9504" s="52"/>
    </row>
    <row r="9505">
      <c r="A9505" s="44" t="s">
        <v>6661</v>
      </c>
      <c r="B9505" s="45">
        <v>13920.0</v>
      </c>
      <c r="C9505" s="55"/>
      <c r="D9505" s="52"/>
    </row>
    <row r="9506">
      <c r="A9506" s="44" t="s">
        <v>6662</v>
      </c>
      <c r="B9506" s="45">
        <v>16400.0</v>
      </c>
      <c r="C9506" s="55"/>
      <c r="D9506" s="52"/>
    </row>
    <row r="9507">
      <c r="A9507" s="44" t="s">
        <v>6663</v>
      </c>
      <c r="B9507" s="45">
        <v>3280.0</v>
      </c>
      <c r="C9507" s="56" t="s">
        <v>4110</v>
      </c>
      <c r="D9507" s="52"/>
    </row>
    <row r="9508">
      <c r="A9508" s="44" t="s">
        <v>6664</v>
      </c>
      <c r="B9508" s="45">
        <v>11480.0</v>
      </c>
      <c r="C9508" s="56" t="s">
        <v>6665</v>
      </c>
      <c r="D9508" s="52"/>
    </row>
    <row r="9509">
      <c r="A9509" s="44" t="s">
        <v>6666</v>
      </c>
      <c r="B9509" s="45">
        <v>12360.0</v>
      </c>
      <c r="C9509" s="56" t="s">
        <v>6667</v>
      </c>
      <c r="D9509" s="52"/>
    </row>
    <row r="9510">
      <c r="A9510" s="44" t="s">
        <v>6668</v>
      </c>
      <c r="B9510" s="45">
        <v>2540.0</v>
      </c>
      <c r="C9510" s="55"/>
      <c r="D9510" s="52"/>
    </row>
    <row r="9511">
      <c r="A9511" s="44" t="s">
        <v>6669</v>
      </c>
      <c r="B9511" s="45">
        <v>10460.0</v>
      </c>
      <c r="C9511" s="56" t="s">
        <v>6667</v>
      </c>
      <c r="D9511" s="52"/>
    </row>
    <row r="9512">
      <c r="A9512" s="44" t="s">
        <v>6670</v>
      </c>
      <c r="B9512" s="45">
        <v>32060.0</v>
      </c>
      <c r="C9512" s="55"/>
      <c r="D9512" s="52"/>
    </row>
    <row r="9513">
      <c r="A9513" s="44" t="s">
        <v>6671</v>
      </c>
      <c r="B9513" s="45">
        <v>10480.0</v>
      </c>
      <c r="C9513" s="55"/>
      <c r="D9513" s="52"/>
    </row>
    <row r="9514">
      <c r="A9514" s="44" t="s">
        <v>6672</v>
      </c>
      <c r="B9514" s="45">
        <v>2520.0</v>
      </c>
      <c r="C9514" s="55"/>
      <c r="D9514" s="52"/>
    </row>
    <row r="9515">
      <c r="A9515" s="44" t="s">
        <v>6673</v>
      </c>
      <c r="B9515" s="45">
        <v>9600.0</v>
      </c>
      <c r="C9515" s="55"/>
      <c r="D9515" s="52"/>
    </row>
    <row r="9516">
      <c r="A9516" s="44" t="s">
        <v>6674</v>
      </c>
      <c r="B9516" s="45">
        <v>13040.0</v>
      </c>
      <c r="C9516" s="56" t="s">
        <v>6675</v>
      </c>
      <c r="D9516" s="52"/>
    </row>
    <row r="9517">
      <c r="A9517" s="44" t="s">
        <v>6676</v>
      </c>
      <c r="B9517" s="45">
        <v>4680.0</v>
      </c>
      <c r="C9517" s="56" t="s">
        <v>4035</v>
      </c>
      <c r="D9517" s="52"/>
    </row>
    <row r="9518">
      <c r="A9518" s="44" t="s">
        <v>6677</v>
      </c>
      <c r="B9518" s="45">
        <v>9800.0</v>
      </c>
      <c r="C9518" s="55"/>
      <c r="D9518" s="52"/>
    </row>
    <row r="9519">
      <c r="A9519" s="44" t="s">
        <v>6678</v>
      </c>
      <c r="B9519" s="45">
        <v>2760.0</v>
      </c>
      <c r="C9519" s="56" t="s">
        <v>4035</v>
      </c>
      <c r="D9519" s="52"/>
    </row>
    <row r="9520">
      <c r="A9520" s="44" t="s">
        <v>6679</v>
      </c>
      <c r="B9520" s="45">
        <v>13300.0</v>
      </c>
      <c r="C9520" s="55"/>
      <c r="D9520" s="52"/>
    </row>
    <row r="9521">
      <c r="A9521" s="44" t="s">
        <v>6680</v>
      </c>
      <c r="B9521" s="45">
        <v>11880.0</v>
      </c>
      <c r="C9521" s="56" t="s">
        <v>6681</v>
      </c>
      <c r="D9521" s="52"/>
    </row>
    <row r="9522">
      <c r="A9522" s="44" t="s">
        <v>6682</v>
      </c>
      <c r="B9522" s="45">
        <v>11060.0</v>
      </c>
      <c r="C9522" s="56" t="s">
        <v>6683</v>
      </c>
      <c r="D9522" s="52"/>
    </row>
    <row r="9523">
      <c r="A9523" s="44" t="s">
        <v>6684</v>
      </c>
      <c r="B9523" s="45">
        <v>9300.0</v>
      </c>
      <c r="C9523" s="55"/>
      <c r="D9523" s="52"/>
    </row>
    <row r="9524">
      <c r="A9524" s="44" t="s">
        <v>6685</v>
      </c>
      <c r="B9524" s="45">
        <v>15340.0</v>
      </c>
      <c r="C9524" s="56" t="s">
        <v>4149</v>
      </c>
      <c r="D9524" s="52"/>
    </row>
    <row r="9525">
      <c r="A9525" s="44" t="s">
        <v>6686</v>
      </c>
      <c r="B9525" s="45">
        <v>9220.0</v>
      </c>
      <c r="C9525" s="55"/>
      <c r="D9525" s="52"/>
    </row>
    <row r="9526">
      <c r="A9526" s="44" t="s">
        <v>6687</v>
      </c>
      <c r="B9526" s="45">
        <v>14340.0</v>
      </c>
      <c r="C9526" s="55"/>
      <c r="D9526" s="52"/>
    </row>
    <row r="9527">
      <c r="A9527" s="44" t="s">
        <v>6688</v>
      </c>
      <c r="B9527" s="45">
        <v>9320.0</v>
      </c>
      <c r="C9527" s="55"/>
      <c r="D9527" s="52"/>
    </row>
    <row r="9528">
      <c r="A9528" s="44" t="s">
        <v>6689</v>
      </c>
      <c r="B9528" s="45">
        <v>10120.0</v>
      </c>
      <c r="C9528" s="55"/>
      <c r="D9528" s="52"/>
    </row>
    <row r="9529">
      <c r="A9529" s="44" t="s">
        <v>6690</v>
      </c>
      <c r="B9529" s="45">
        <v>9220.0</v>
      </c>
      <c r="C9529" s="55"/>
      <c r="D9529" s="52"/>
    </row>
    <row r="9530">
      <c r="A9530" s="44" t="s">
        <v>6691</v>
      </c>
      <c r="B9530" s="45">
        <v>8760.0</v>
      </c>
      <c r="C9530" s="55"/>
      <c r="D9530" s="52"/>
    </row>
    <row r="9531">
      <c r="A9531" s="44" t="s">
        <v>6692</v>
      </c>
      <c r="B9531" s="45">
        <v>9760.0</v>
      </c>
      <c r="C9531" s="55"/>
      <c r="D9531" s="52"/>
    </row>
    <row r="9532">
      <c r="A9532" s="44" t="s">
        <v>6693</v>
      </c>
      <c r="B9532" s="45">
        <v>10500.0</v>
      </c>
      <c r="C9532" s="55"/>
      <c r="D9532" s="52"/>
    </row>
    <row r="9533">
      <c r="A9533" s="44" t="s">
        <v>6694</v>
      </c>
      <c r="B9533" s="45">
        <v>8720.0</v>
      </c>
      <c r="C9533" s="55"/>
      <c r="D9533" s="52"/>
    </row>
    <row r="9534">
      <c r="A9534" s="44" t="s">
        <v>6695</v>
      </c>
      <c r="B9534" s="45">
        <v>9300.0</v>
      </c>
      <c r="C9534" s="55"/>
      <c r="D9534" s="52"/>
    </row>
    <row r="9535">
      <c r="A9535" s="44" t="s">
        <v>6696</v>
      </c>
      <c r="B9535" s="45">
        <v>9940.0</v>
      </c>
      <c r="C9535" s="55"/>
      <c r="D9535" s="52"/>
    </row>
    <row r="9536">
      <c r="A9536" s="44" t="s">
        <v>6697</v>
      </c>
      <c r="B9536" s="45">
        <v>9400.0</v>
      </c>
      <c r="C9536" s="55"/>
      <c r="D9536" s="52"/>
    </row>
    <row r="9537">
      <c r="A9537" s="44" t="s">
        <v>6698</v>
      </c>
      <c r="B9537" s="45">
        <v>19140.0</v>
      </c>
      <c r="C9537" s="56" t="s">
        <v>6043</v>
      </c>
      <c r="D9537" s="52"/>
    </row>
    <row r="9538">
      <c r="A9538" s="44" t="s">
        <v>6699</v>
      </c>
      <c r="B9538" s="45">
        <v>18260.0</v>
      </c>
      <c r="C9538" s="56" t="s">
        <v>5316</v>
      </c>
      <c r="D9538" s="52"/>
    </row>
    <row r="9539">
      <c r="A9539" s="44" t="s">
        <v>6700</v>
      </c>
      <c r="B9539" s="45">
        <v>16820.0</v>
      </c>
      <c r="C9539" s="56" t="s">
        <v>6701</v>
      </c>
      <c r="D9539" s="52"/>
    </row>
    <row r="9540">
      <c r="A9540" s="44" t="s">
        <v>6702</v>
      </c>
      <c r="B9540" s="45">
        <v>17160.0</v>
      </c>
      <c r="C9540" s="56" t="s">
        <v>6043</v>
      </c>
      <c r="D9540" s="52"/>
    </row>
    <row r="9541">
      <c r="A9541" s="44" t="s">
        <v>6703</v>
      </c>
      <c r="B9541" s="45">
        <v>9880.0</v>
      </c>
      <c r="C9541" s="55"/>
      <c r="D9541" s="52"/>
    </row>
    <row r="9542">
      <c r="A9542" s="44" t="s">
        <v>6704</v>
      </c>
      <c r="B9542" s="45">
        <v>15640.0</v>
      </c>
      <c r="C9542" s="56" t="s">
        <v>6701</v>
      </c>
      <c r="D9542" s="52"/>
    </row>
    <row r="9543">
      <c r="A9543" s="44" t="s">
        <v>6705</v>
      </c>
      <c r="B9543" s="45">
        <v>15920.0</v>
      </c>
      <c r="C9543" s="56" t="s">
        <v>6706</v>
      </c>
      <c r="D9543" s="52"/>
    </row>
    <row r="9544">
      <c r="A9544" s="44" t="s">
        <v>6707</v>
      </c>
      <c r="B9544" s="45">
        <v>9320.0</v>
      </c>
      <c r="C9544" s="55"/>
      <c r="D9544" s="52"/>
    </row>
    <row r="9545">
      <c r="A9545" s="44" t="s">
        <v>6708</v>
      </c>
      <c r="B9545" s="45">
        <v>3020.0</v>
      </c>
      <c r="C9545" s="56" t="s">
        <v>4031</v>
      </c>
      <c r="D9545" s="52"/>
    </row>
    <row r="9546">
      <c r="A9546" s="44" t="s">
        <v>6709</v>
      </c>
      <c r="B9546" s="45">
        <v>3580.0</v>
      </c>
      <c r="C9546" s="56" t="s">
        <v>4110</v>
      </c>
      <c r="D9546" s="52"/>
    </row>
    <row r="9547">
      <c r="A9547" s="44" t="s">
        <v>6710</v>
      </c>
      <c r="B9547" s="45">
        <v>2780.0</v>
      </c>
      <c r="C9547" s="56" t="s">
        <v>4031</v>
      </c>
      <c r="D9547" s="52"/>
    </row>
    <row r="9548">
      <c r="A9548" s="44" t="s">
        <v>6711</v>
      </c>
      <c r="B9548" s="45">
        <v>11380.0</v>
      </c>
      <c r="C9548" s="56" t="s">
        <v>4756</v>
      </c>
      <c r="D9548" s="52"/>
    </row>
    <row r="9549">
      <c r="A9549" s="44" t="s">
        <v>6712</v>
      </c>
      <c r="B9549" s="45">
        <v>17600.0</v>
      </c>
      <c r="C9549" s="56" t="s">
        <v>5768</v>
      </c>
      <c r="D9549" s="52"/>
    </row>
    <row r="9550">
      <c r="A9550" s="44" t="s">
        <v>6713</v>
      </c>
      <c r="B9550" s="45">
        <v>10020.0</v>
      </c>
      <c r="C9550" s="55"/>
      <c r="D9550" s="52"/>
    </row>
    <row r="9551">
      <c r="A9551" s="44" t="s">
        <v>6714</v>
      </c>
      <c r="B9551" s="45">
        <v>35280.0</v>
      </c>
      <c r="C9551" s="56" t="s">
        <v>5316</v>
      </c>
      <c r="D9551" s="52"/>
    </row>
    <row r="9552">
      <c r="A9552" s="44" t="s">
        <v>6715</v>
      </c>
      <c r="B9552" s="45">
        <v>4760.0</v>
      </c>
      <c r="C9552" s="56" t="s">
        <v>6716</v>
      </c>
      <c r="D9552" s="52"/>
    </row>
    <row r="9553">
      <c r="A9553" s="44" t="s">
        <v>6717</v>
      </c>
      <c r="B9553" s="45">
        <v>3200.0</v>
      </c>
      <c r="C9553" s="55"/>
      <c r="D9553" s="52"/>
    </row>
    <row r="9554">
      <c r="A9554" s="44" t="s">
        <v>6718</v>
      </c>
      <c r="B9554" s="45">
        <v>12240.0</v>
      </c>
      <c r="C9554" s="55"/>
      <c r="D9554" s="52"/>
    </row>
    <row r="9555">
      <c r="A9555" s="44" t="s">
        <v>6719</v>
      </c>
      <c r="B9555" s="45">
        <v>11120.0</v>
      </c>
      <c r="C9555" s="55"/>
      <c r="D9555" s="52"/>
    </row>
    <row r="9556">
      <c r="A9556" s="44" t="s">
        <v>6720</v>
      </c>
      <c r="B9556" s="45">
        <v>2860.0</v>
      </c>
      <c r="C9556" s="56" t="s">
        <v>4110</v>
      </c>
      <c r="D9556" s="52"/>
    </row>
    <row r="9557">
      <c r="A9557" s="44" t="s">
        <v>6721</v>
      </c>
      <c r="B9557" s="45">
        <v>3040.0</v>
      </c>
      <c r="C9557" s="55"/>
      <c r="D9557" s="52"/>
    </row>
    <row r="9558">
      <c r="A9558" s="44" t="s">
        <v>6722</v>
      </c>
      <c r="B9558" s="45">
        <v>9440.0</v>
      </c>
      <c r="C9558" s="55"/>
      <c r="D9558" s="52"/>
    </row>
    <row r="9559">
      <c r="A9559" s="44" t="s">
        <v>6723</v>
      </c>
      <c r="B9559" s="45">
        <v>3680.0</v>
      </c>
      <c r="C9559" s="56" t="s">
        <v>6716</v>
      </c>
      <c r="D9559" s="52"/>
    </row>
    <row r="9560">
      <c r="A9560" s="44" t="s">
        <v>6724</v>
      </c>
      <c r="B9560" s="45">
        <v>9820.0</v>
      </c>
      <c r="C9560" s="55"/>
      <c r="D9560" s="52"/>
    </row>
    <row r="9561">
      <c r="A9561" s="44" t="s">
        <v>6725</v>
      </c>
      <c r="B9561" s="45">
        <v>13700.0</v>
      </c>
      <c r="C9561" s="56" t="s">
        <v>6726</v>
      </c>
      <c r="D9561" s="52"/>
    </row>
    <row r="9562">
      <c r="A9562" s="44" t="s">
        <v>6727</v>
      </c>
      <c r="B9562" s="45">
        <v>11900.0</v>
      </c>
      <c r="C9562" s="56" t="s">
        <v>6728</v>
      </c>
      <c r="D9562" s="52"/>
    </row>
    <row r="9563">
      <c r="A9563" s="44" t="s">
        <v>6729</v>
      </c>
      <c r="B9563" s="45">
        <v>10440.0</v>
      </c>
      <c r="C9563" s="55"/>
      <c r="D9563" s="52"/>
    </row>
    <row r="9564">
      <c r="A9564" s="44" t="s">
        <v>6730</v>
      </c>
      <c r="B9564" s="45">
        <v>10260.0</v>
      </c>
      <c r="C9564" s="56" t="s">
        <v>6728</v>
      </c>
      <c r="D9564" s="52"/>
    </row>
    <row r="9565">
      <c r="A9565" s="44" t="s">
        <v>6731</v>
      </c>
      <c r="B9565" s="45">
        <v>12280.0</v>
      </c>
      <c r="C9565" s="55"/>
      <c r="D9565" s="52"/>
    </row>
    <row r="9566">
      <c r="A9566" s="44" t="s">
        <v>6732</v>
      </c>
      <c r="B9566" s="45">
        <v>9460.0</v>
      </c>
      <c r="C9566" s="55"/>
      <c r="D9566" s="52"/>
    </row>
    <row r="9567">
      <c r="A9567" s="44" t="s">
        <v>6733</v>
      </c>
      <c r="B9567" s="45">
        <v>12300.0</v>
      </c>
      <c r="C9567" s="56" t="s">
        <v>5293</v>
      </c>
      <c r="D9567" s="52"/>
    </row>
    <row r="9568">
      <c r="A9568" s="44" t="s">
        <v>6734</v>
      </c>
      <c r="B9568" s="45">
        <v>10720.0</v>
      </c>
      <c r="C9568" s="55"/>
      <c r="D9568" s="52"/>
    </row>
    <row r="9569">
      <c r="A9569" s="44" t="s">
        <v>6735</v>
      </c>
      <c r="B9569" s="45">
        <v>10000.0</v>
      </c>
      <c r="C9569" s="55"/>
      <c r="D9569" s="52"/>
    </row>
    <row r="9570">
      <c r="A9570" s="44" t="s">
        <v>6736</v>
      </c>
      <c r="B9570" s="45">
        <v>11020.0</v>
      </c>
      <c r="C9570" s="55"/>
      <c r="D9570" s="52"/>
    </row>
    <row r="9571">
      <c r="A9571" s="44" t="s">
        <v>6737</v>
      </c>
      <c r="B9571" s="45">
        <v>18120.0</v>
      </c>
      <c r="C9571" s="56" t="s">
        <v>6738</v>
      </c>
      <c r="D9571" s="52"/>
    </row>
    <row r="9572">
      <c r="A9572" s="44" t="s">
        <v>6739</v>
      </c>
      <c r="B9572" s="45">
        <v>9300.0</v>
      </c>
      <c r="C9572" s="55"/>
      <c r="D9572" s="52"/>
    </row>
    <row r="9573">
      <c r="A9573" s="44" t="s">
        <v>6740</v>
      </c>
      <c r="B9573" s="45">
        <v>17120.0</v>
      </c>
      <c r="C9573" s="56" t="s">
        <v>6738</v>
      </c>
      <c r="D9573" s="52"/>
    </row>
    <row r="9574">
      <c r="A9574" s="44" t="s">
        <v>6741</v>
      </c>
      <c r="B9574" s="45">
        <v>12740.0</v>
      </c>
      <c r="C9574" s="56" t="s">
        <v>6742</v>
      </c>
      <c r="D9574" s="52"/>
    </row>
    <row r="9575">
      <c r="A9575" s="44" t="s">
        <v>6743</v>
      </c>
      <c r="B9575" s="45">
        <v>3640.0</v>
      </c>
      <c r="C9575" s="56" t="s">
        <v>6421</v>
      </c>
      <c r="D9575" s="52"/>
    </row>
    <row r="9576">
      <c r="A9576" s="44" t="s">
        <v>6744</v>
      </c>
      <c r="B9576" s="45">
        <v>3700.0</v>
      </c>
      <c r="C9576" s="56" t="s">
        <v>6421</v>
      </c>
      <c r="D9576" s="52"/>
    </row>
    <row r="9577">
      <c r="A9577" s="44" t="s">
        <v>6745</v>
      </c>
      <c r="B9577" s="45">
        <v>3440.0</v>
      </c>
      <c r="C9577" s="56" t="s">
        <v>6508</v>
      </c>
      <c r="D9577" s="52"/>
    </row>
    <row r="9578">
      <c r="A9578" s="44" t="s">
        <v>6746</v>
      </c>
      <c r="B9578" s="45">
        <v>3440.0</v>
      </c>
      <c r="C9578" s="56" t="s">
        <v>6423</v>
      </c>
      <c r="D9578" s="52"/>
    </row>
    <row r="9579">
      <c r="A9579" s="44" t="s">
        <v>6747</v>
      </c>
      <c r="B9579" s="45">
        <v>3300.0</v>
      </c>
      <c r="C9579" s="56" t="s">
        <v>6508</v>
      </c>
      <c r="D9579" s="52"/>
    </row>
    <row r="9580">
      <c r="A9580" s="44" t="s">
        <v>6748</v>
      </c>
      <c r="B9580" s="45">
        <v>3300.0</v>
      </c>
      <c r="C9580" s="56" t="s">
        <v>6423</v>
      </c>
      <c r="D9580" s="52"/>
    </row>
    <row r="9581">
      <c r="A9581" s="44" t="s">
        <v>6749</v>
      </c>
      <c r="B9581" s="45">
        <v>2900.0</v>
      </c>
      <c r="C9581" s="56" t="s">
        <v>6423</v>
      </c>
      <c r="D9581" s="52"/>
    </row>
    <row r="9582">
      <c r="A9582" s="44" t="s">
        <v>6750</v>
      </c>
      <c r="B9582" s="45">
        <v>11360.0</v>
      </c>
      <c r="C9582" s="55"/>
      <c r="D9582" s="52"/>
    </row>
    <row r="9583">
      <c r="A9583" s="44" t="s">
        <v>6751</v>
      </c>
      <c r="B9583" s="45">
        <v>2760.0</v>
      </c>
      <c r="C9583" s="56" t="s">
        <v>5325</v>
      </c>
      <c r="D9583" s="52"/>
    </row>
    <row r="9584">
      <c r="A9584" s="44" t="s">
        <v>6752</v>
      </c>
      <c r="B9584" s="45">
        <v>3780.0</v>
      </c>
      <c r="C9584" s="56" t="s">
        <v>5946</v>
      </c>
      <c r="D9584" s="52"/>
    </row>
    <row r="9585">
      <c r="A9585" s="44" t="s">
        <v>6753</v>
      </c>
      <c r="B9585" s="45">
        <v>2820.0</v>
      </c>
      <c r="C9585" s="56" t="s">
        <v>5946</v>
      </c>
      <c r="D9585" s="52"/>
    </row>
    <row r="9586">
      <c r="A9586" s="44" t="s">
        <v>6754</v>
      </c>
      <c r="B9586" s="45">
        <v>9920.0</v>
      </c>
      <c r="C9586" s="55"/>
      <c r="D9586" s="52"/>
    </row>
    <row r="9587">
      <c r="A9587" s="44" t="s">
        <v>6755</v>
      </c>
      <c r="B9587" s="45">
        <v>14500.0</v>
      </c>
      <c r="C9587" s="55"/>
      <c r="D9587" s="52"/>
    </row>
    <row r="9588">
      <c r="A9588" s="44" t="s">
        <v>6756</v>
      </c>
      <c r="B9588" s="45">
        <v>17720.0</v>
      </c>
      <c r="C9588" s="55"/>
      <c r="D9588" s="52"/>
    </row>
    <row r="9589">
      <c r="A9589" s="44" t="s">
        <v>6757</v>
      </c>
      <c r="B9589" s="45">
        <v>2420.0</v>
      </c>
      <c r="C9589" s="55"/>
      <c r="D9589" s="52"/>
    </row>
    <row r="9590">
      <c r="A9590" s="44" t="s">
        <v>6758</v>
      </c>
      <c r="B9590" s="45">
        <v>2360.0</v>
      </c>
      <c r="C9590" s="55"/>
      <c r="D9590" s="52"/>
    </row>
    <row r="9591">
      <c r="A9591" s="44" t="s">
        <v>6759</v>
      </c>
      <c r="B9591" s="45">
        <v>4040.0</v>
      </c>
      <c r="C9591" s="55"/>
      <c r="D9591" s="52"/>
    </row>
    <row r="9592">
      <c r="A9592" s="44" t="s">
        <v>6760</v>
      </c>
      <c r="B9592" s="45">
        <v>3000.0</v>
      </c>
      <c r="C9592" s="55"/>
      <c r="D9592" s="52"/>
    </row>
    <row r="9593">
      <c r="A9593" s="44" t="s">
        <v>6761</v>
      </c>
      <c r="B9593" s="45">
        <v>3720.0</v>
      </c>
      <c r="C9593" s="55"/>
      <c r="D9593" s="52"/>
    </row>
    <row r="9594">
      <c r="A9594" s="44" t="s">
        <v>6762</v>
      </c>
      <c r="B9594" s="45">
        <v>2360.0</v>
      </c>
      <c r="C9594" s="55"/>
      <c r="D9594" s="52"/>
    </row>
    <row r="9595">
      <c r="A9595" s="44" t="s">
        <v>6763</v>
      </c>
      <c r="B9595" s="45">
        <v>9600.0</v>
      </c>
      <c r="C9595" s="55"/>
      <c r="D9595" s="52"/>
    </row>
    <row r="9596">
      <c r="A9596" s="44" t="s">
        <v>6764</v>
      </c>
      <c r="B9596" s="45">
        <v>3140.0</v>
      </c>
      <c r="C9596" s="55"/>
      <c r="D9596" s="52"/>
    </row>
    <row r="9597">
      <c r="A9597" s="44" t="s">
        <v>6765</v>
      </c>
      <c r="B9597" s="45">
        <v>2980.0</v>
      </c>
      <c r="C9597" s="56" t="s">
        <v>3991</v>
      </c>
      <c r="D9597" s="52"/>
    </row>
    <row r="9598">
      <c r="A9598" s="44" t="s">
        <v>6766</v>
      </c>
      <c r="B9598" s="45">
        <v>3660.0</v>
      </c>
      <c r="C9598" s="56" t="s">
        <v>3986</v>
      </c>
      <c r="D9598" s="52"/>
    </row>
    <row r="9599">
      <c r="A9599" s="44" t="s">
        <v>6767</v>
      </c>
      <c r="B9599" s="45">
        <v>2880.0</v>
      </c>
      <c r="C9599" s="56" t="s">
        <v>3991</v>
      </c>
      <c r="D9599" s="52"/>
    </row>
    <row r="9600">
      <c r="A9600" s="44" t="s">
        <v>6768</v>
      </c>
      <c r="B9600" s="45">
        <v>2580.0</v>
      </c>
      <c r="C9600" s="55"/>
      <c r="D9600" s="52"/>
    </row>
    <row r="9601">
      <c r="A9601" s="44" t="s">
        <v>6769</v>
      </c>
      <c r="B9601" s="45">
        <v>2740.0</v>
      </c>
      <c r="C9601" s="56" t="s">
        <v>744</v>
      </c>
      <c r="D9601" s="52"/>
    </row>
    <row r="9602">
      <c r="A9602" s="44" t="s">
        <v>6770</v>
      </c>
      <c r="B9602" s="45">
        <v>2520.0</v>
      </c>
      <c r="C9602" s="56" t="s">
        <v>744</v>
      </c>
      <c r="D9602" s="52"/>
    </row>
    <row r="9603">
      <c r="A9603" s="44" t="s">
        <v>6771</v>
      </c>
      <c r="B9603" s="45">
        <v>3380.0</v>
      </c>
      <c r="C9603" s="56" t="s">
        <v>2781</v>
      </c>
      <c r="D9603" s="52"/>
    </row>
    <row r="9604">
      <c r="A9604" s="44" t="s">
        <v>6772</v>
      </c>
      <c r="B9604" s="45">
        <v>2940.0</v>
      </c>
      <c r="C9604" s="55"/>
      <c r="D9604" s="52"/>
    </row>
    <row r="9605">
      <c r="A9605" s="44" t="s">
        <v>6773</v>
      </c>
      <c r="B9605" s="45">
        <v>12000.0</v>
      </c>
      <c r="C9605" s="56" t="s">
        <v>6774</v>
      </c>
      <c r="D9605" s="52"/>
    </row>
    <row r="9606">
      <c r="A9606" s="44" t="s">
        <v>6775</v>
      </c>
      <c r="B9606" s="45">
        <v>14500.0</v>
      </c>
      <c r="C9606" s="56" t="s">
        <v>5876</v>
      </c>
      <c r="D9606" s="52"/>
    </row>
    <row r="9607">
      <c r="A9607" s="44" t="s">
        <v>6776</v>
      </c>
      <c r="B9607" s="45">
        <v>9960.0</v>
      </c>
      <c r="C9607" s="55"/>
      <c r="D9607" s="52"/>
    </row>
    <row r="9608">
      <c r="A9608" s="44" t="s">
        <v>6777</v>
      </c>
      <c r="B9608" s="45">
        <v>16020.0</v>
      </c>
      <c r="C9608" s="55"/>
      <c r="D9608" s="52"/>
    </row>
    <row r="9609">
      <c r="A9609" s="44" t="s">
        <v>6778</v>
      </c>
      <c r="B9609" s="45">
        <v>14300.0</v>
      </c>
      <c r="C9609" s="56" t="s">
        <v>6779</v>
      </c>
      <c r="D9609" s="52"/>
    </row>
    <row r="9610">
      <c r="A9610" s="44" t="s">
        <v>6780</v>
      </c>
      <c r="B9610" s="45">
        <v>8840.0</v>
      </c>
      <c r="C9610" s="55"/>
      <c r="D9610" s="52"/>
    </row>
    <row r="9611">
      <c r="A9611" s="44" t="s">
        <v>6781</v>
      </c>
      <c r="B9611" s="45">
        <v>10340.0</v>
      </c>
      <c r="C9611" s="55"/>
      <c r="D9611" s="52"/>
    </row>
    <row r="9612">
      <c r="A9612" s="44" t="s">
        <v>6782</v>
      </c>
      <c r="B9612" s="45">
        <v>12680.0</v>
      </c>
      <c r="C9612" s="56" t="s">
        <v>6783</v>
      </c>
      <c r="D9612" s="52"/>
    </row>
    <row r="9613">
      <c r="A9613" s="44" t="s">
        <v>6784</v>
      </c>
      <c r="B9613" s="45">
        <v>10040.0</v>
      </c>
      <c r="C9613" s="55"/>
      <c r="D9613" s="52"/>
    </row>
    <row r="9614">
      <c r="A9614" s="44" t="s">
        <v>6785</v>
      </c>
      <c r="B9614" s="45">
        <v>2980.0</v>
      </c>
      <c r="C9614" s="56" t="s">
        <v>6786</v>
      </c>
      <c r="D9614" s="52"/>
    </row>
    <row r="9615">
      <c r="A9615" s="44" t="s">
        <v>6787</v>
      </c>
      <c r="B9615" s="45">
        <v>19000.0</v>
      </c>
      <c r="C9615" s="55"/>
      <c r="D9615" s="52"/>
    </row>
    <row r="9616">
      <c r="A9616" s="44" t="s">
        <v>6788</v>
      </c>
      <c r="B9616" s="45">
        <v>10480.0</v>
      </c>
      <c r="C9616" s="55"/>
      <c r="D9616" s="52"/>
    </row>
    <row r="9617">
      <c r="A9617" s="44" t="s">
        <v>6789</v>
      </c>
      <c r="B9617" s="45">
        <v>8780.0</v>
      </c>
      <c r="C9617" s="55"/>
      <c r="D9617" s="52"/>
    </row>
    <row r="9618">
      <c r="A9618" s="44" t="s">
        <v>6790</v>
      </c>
      <c r="B9618" s="45">
        <v>8840.0</v>
      </c>
      <c r="C9618" s="55"/>
      <c r="D9618" s="52"/>
    </row>
    <row r="9619">
      <c r="A9619" s="44" t="s">
        <v>6791</v>
      </c>
      <c r="B9619" s="45">
        <v>16720.0</v>
      </c>
      <c r="C9619" s="56" t="s">
        <v>6792</v>
      </c>
      <c r="D9619" s="52"/>
    </row>
    <row r="9620">
      <c r="A9620" s="44" t="s">
        <v>6793</v>
      </c>
      <c r="B9620" s="45">
        <v>4060.0</v>
      </c>
      <c r="C9620" s="56" t="s">
        <v>4692</v>
      </c>
      <c r="D9620" s="52"/>
    </row>
    <row r="9621">
      <c r="A9621" s="44" t="s">
        <v>6794</v>
      </c>
      <c r="B9621" s="45">
        <v>4760.0</v>
      </c>
      <c r="C9621" s="55"/>
      <c r="D9621" s="52"/>
    </row>
    <row r="9622">
      <c r="A9622" s="44" t="s">
        <v>6795</v>
      </c>
      <c r="B9622" s="45">
        <v>9500.0</v>
      </c>
      <c r="C9622" s="55"/>
      <c r="D9622" s="52"/>
    </row>
    <row r="9623">
      <c r="A9623" s="44" t="s">
        <v>6796</v>
      </c>
      <c r="B9623" s="45">
        <v>9880.0</v>
      </c>
      <c r="C9623" s="56" t="s">
        <v>6797</v>
      </c>
      <c r="D9623" s="52"/>
    </row>
    <row r="9624">
      <c r="A9624" s="44" t="s">
        <v>6798</v>
      </c>
      <c r="B9624" s="45">
        <v>3260.0</v>
      </c>
      <c r="C9624" s="56" t="s">
        <v>4077</v>
      </c>
      <c r="D9624" s="52"/>
    </row>
    <row r="9625">
      <c r="A9625" s="44" t="s">
        <v>6799</v>
      </c>
      <c r="B9625" s="45">
        <v>3980.0</v>
      </c>
      <c r="C9625" s="55"/>
      <c r="D9625" s="52"/>
    </row>
    <row r="9626">
      <c r="A9626" s="44" t="s">
        <v>6800</v>
      </c>
      <c r="B9626" s="45">
        <v>8820.0</v>
      </c>
      <c r="C9626" s="55"/>
      <c r="D9626" s="52"/>
    </row>
    <row r="9627">
      <c r="A9627" s="44" t="s">
        <v>6801</v>
      </c>
      <c r="B9627" s="45">
        <v>15020.0</v>
      </c>
      <c r="C9627" s="56" t="s">
        <v>6802</v>
      </c>
      <c r="D9627" s="52"/>
    </row>
    <row r="9628">
      <c r="A9628" s="44" t="s">
        <v>6803</v>
      </c>
      <c r="B9628" s="45">
        <v>2560.0</v>
      </c>
      <c r="C9628" s="55"/>
      <c r="D9628" s="52"/>
    </row>
    <row r="9629">
      <c r="A9629" s="44" t="s">
        <v>6804</v>
      </c>
      <c r="B9629" s="45">
        <v>3300.0</v>
      </c>
      <c r="C9629" s="56" t="s">
        <v>4692</v>
      </c>
      <c r="D9629" s="52"/>
    </row>
    <row r="9630">
      <c r="A9630" s="44" t="s">
        <v>6805</v>
      </c>
      <c r="B9630" s="45">
        <v>8800.0</v>
      </c>
      <c r="C9630" s="55"/>
      <c r="D9630" s="52"/>
    </row>
    <row r="9631">
      <c r="A9631" s="44" t="s">
        <v>6806</v>
      </c>
      <c r="B9631" s="45">
        <v>3160.0</v>
      </c>
      <c r="C9631" s="56" t="s">
        <v>4077</v>
      </c>
      <c r="D9631" s="52"/>
    </row>
    <row r="9632">
      <c r="A9632" s="44" t="s">
        <v>6807</v>
      </c>
      <c r="B9632" s="45">
        <v>2380.0</v>
      </c>
      <c r="C9632" s="55"/>
      <c r="D9632" s="52"/>
    </row>
    <row r="9633">
      <c r="A9633" s="44" t="s">
        <v>6808</v>
      </c>
      <c r="B9633" s="45">
        <v>11720.0</v>
      </c>
      <c r="C9633" s="56" t="s">
        <v>4796</v>
      </c>
      <c r="D9633" s="52"/>
    </row>
    <row r="9634">
      <c r="A9634" s="44" t="s">
        <v>6809</v>
      </c>
      <c r="B9634" s="45">
        <v>10140.0</v>
      </c>
      <c r="C9634" s="56" t="s">
        <v>6810</v>
      </c>
      <c r="D9634" s="52"/>
    </row>
    <row r="9635">
      <c r="A9635" s="44" t="s">
        <v>6811</v>
      </c>
      <c r="B9635" s="45">
        <v>3700.0</v>
      </c>
      <c r="C9635" s="56" t="s">
        <v>6812</v>
      </c>
      <c r="D9635" s="52"/>
    </row>
    <row r="9636">
      <c r="A9636" s="44" t="s">
        <v>6813</v>
      </c>
      <c r="B9636" s="45">
        <v>8820.0</v>
      </c>
      <c r="C9636" s="55"/>
      <c r="D9636" s="52"/>
    </row>
    <row r="9637">
      <c r="A9637" s="44" t="s">
        <v>6814</v>
      </c>
      <c r="B9637" s="45">
        <v>3520.0</v>
      </c>
      <c r="C9637" s="56" t="s">
        <v>6815</v>
      </c>
      <c r="D9637" s="52"/>
    </row>
    <row r="9638">
      <c r="A9638" s="44" t="s">
        <v>6816</v>
      </c>
      <c r="B9638" s="45">
        <v>3500.0</v>
      </c>
      <c r="C9638" s="56" t="s">
        <v>6817</v>
      </c>
      <c r="D9638" s="52"/>
    </row>
    <row r="9639">
      <c r="A9639" s="44" t="s">
        <v>6818</v>
      </c>
      <c r="B9639" s="45">
        <v>9420.0</v>
      </c>
      <c r="C9639" s="55"/>
      <c r="D9639" s="52"/>
    </row>
    <row r="9640">
      <c r="A9640" s="44" t="s">
        <v>6819</v>
      </c>
      <c r="B9640" s="45">
        <v>2820.0</v>
      </c>
      <c r="C9640" s="56" t="s">
        <v>6820</v>
      </c>
      <c r="D9640" s="52"/>
    </row>
    <row r="9641">
      <c r="A9641" s="44" t="s">
        <v>6821</v>
      </c>
      <c r="B9641" s="45">
        <v>9400.0</v>
      </c>
      <c r="C9641" s="56" t="s">
        <v>5037</v>
      </c>
      <c r="D9641" s="52"/>
    </row>
    <row r="9642">
      <c r="A9642" s="44" t="s">
        <v>6822</v>
      </c>
      <c r="B9642" s="45">
        <v>4840.0</v>
      </c>
      <c r="C9642" s="55"/>
      <c r="D9642" s="52"/>
    </row>
    <row r="9643">
      <c r="A9643" s="44" t="s">
        <v>6823</v>
      </c>
      <c r="B9643" s="45">
        <v>4840.0</v>
      </c>
      <c r="C9643" s="55"/>
      <c r="D9643" s="52"/>
    </row>
    <row r="9644">
      <c r="A9644" s="44" t="s">
        <v>6824</v>
      </c>
      <c r="B9644" s="45">
        <v>8800.0</v>
      </c>
      <c r="C9644" s="55"/>
      <c r="D9644" s="52"/>
    </row>
    <row r="9645">
      <c r="A9645" s="44" t="s">
        <v>6825</v>
      </c>
      <c r="B9645" s="45">
        <v>11100.0</v>
      </c>
      <c r="C9645" s="55"/>
      <c r="D9645" s="52"/>
    </row>
    <row r="9646">
      <c r="A9646" s="44" t="s">
        <v>6826</v>
      </c>
      <c r="B9646" s="45">
        <v>11100.0</v>
      </c>
      <c r="C9646" s="55"/>
      <c r="D9646" s="52"/>
    </row>
    <row r="9647">
      <c r="A9647" s="44" t="s">
        <v>6827</v>
      </c>
      <c r="B9647" s="45">
        <v>14740.0</v>
      </c>
      <c r="C9647" s="56" t="s">
        <v>4487</v>
      </c>
      <c r="D9647" s="52"/>
    </row>
    <row r="9648">
      <c r="A9648" s="44" t="s">
        <v>6828</v>
      </c>
      <c r="B9648" s="45">
        <v>10860.0</v>
      </c>
      <c r="C9648" s="56" t="s">
        <v>6829</v>
      </c>
      <c r="D9648" s="52"/>
    </row>
    <row r="9649">
      <c r="A9649" s="44" t="s">
        <v>6830</v>
      </c>
      <c r="B9649" s="45">
        <v>9360.0</v>
      </c>
      <c r="C9649" s="55"/>
      <c r="D9649" s="52"/>
    </row>
    <row r="9650">
      <c r="A9650" s="44" t="s">
        <v>6831</v>
      </c>
      <c r="B9650" s="45">
        <v>10420.0</v>
      </c>
      <c r="C9650" s="55"/>
      <c r="D9650" s="52"/>
    </row>
    <row r="9651">
      <c r="A9651" s="44" t="s">
        <v>6832</v>
      </c>
      <c r="B9651" s="45">
        <v>10100.0</v>
      </c>
      <c r="C9651" s="55"/>
      <c r="D9651" s="52"/>
    </row>
    <row r="9652">
      <c r="A9652" s="44" t="s">
        <v>6833</v>
      </c>
      <c r="B9652" s="45">
        <v>3380.0</v>
      </c>
      <c r="C9652" s="56" t="s">
        <v>6812</v>
      </c>
      <c r="D9652" s="52"/>
    </row>
    <row r="9653">
      <c r="A9653" s="44" t="s">
        <v>6834</v>
      </c>
      <c r="B9653" s="45">
        <v>2920.0</v>
      </c>
      <c r="C9653" s="56" t="s">
        <v>3980</v>
      </c>
      <c r="D9653" s="52"/>
    </row>
    <row r="9654">
      <c r="A9654" s="44" t="s">
        <v>6835</v>
      </c>
      <c r="B9654" s="45">
        <v>11640.0</v>
      </c>
      <c r="C9654" s="56" t="s">
        <v>6726</v>
      </c>
      <c r="D9654" s="52"/>
    </row>
    <row r="9655">
      <c r="A9655" s="44" t="s">
        <v>6836</v>
      </c>
      <c r="B9655" s="45">
        <v>15940.0</v>
      </c>
      <c r="C9655" s="56" t="s">
        <v>6837</v>
      </c>
      <c r="D9655" s="52"/>
    </row>
    <row r="9656">
      <c r="A9656" s="44" t="s">
        <v>6838</v>
      </c>
      <c r="B9656" s="45">
        <v>10680.0</v>
      </c>
      <c r="C9656" s="55"/>
      <c r="D9656" s="52"/>
    </row>
    <row r="9657">
      <c r="A9657" s="44" t="s">
        <v>6839</v>
      </c>
      <c r="B9657" s="45">
        <v>20920.0</v>
      </c>
      <c r="C9657" s="56" t="s">
        <v>6738</v>
      </c>
      <c r="D9657" s="52"/>
    </row>
    <row r="9658">
      <c r="A9658" s="44" t="s">
        <v>6840</v>
      </c>
      <c r="B9658" s="45">
        <v>3140.0</v>
      </c>
      <c r="C9658" s="56" t="s">
        <v>6841</v>
      </c>
      <c r="D9658" s="52"/>
    </row>
    <row r="9659">
      <c r="A9659" s="44" t="s">
        <v>6842</v>
      </c>
      <c r="B9659" s="45">
        <v>3600.0</v>
      </c>
      <c r="C9659" s="56" t="s">
        <v>4017</v>
      </c>
      <c r="D9659" s="52"/>
    </row>
    <row r="9660">
      <c r="A9660" s="44" t="s">
        <v>6843</v>
      </c>
      <c r="B9660" s="45">
        <v>15960.0</v>
      </c>
      <c r="C9660" s="56" t="s">
        <v>4135</v>
      </c>
      <c r="D9660" s="52"/>
    </row>
    <row r="9661">
      <c r="A9661" s="44" t="s">
        <v>6844</v>
      </c>
      <c r="B9661" s="45">
        <v>32240.0</v>
      </c>
      <c r="C9661" s="56" t="s">
        <v>4013</v>
      </c>
      <c r="D9661" s="52"/>
    </row>
    <row r="9662">
      <c r="A9662" s="44" t="s">
        <v>6845</v>
      </c>
      <c r="B9662" s="45">
        <v>10000.0</v>
      </c>
      <c r="C9662" s="55"/>
      <c r="D9662" s="52"/>
    </row>
    <row r="9663">
      <c r="A9663" s="44" t="s">
        <v>6846</v>
      </c>
      <c r="B9663" s="45">
        <v>10380.0</v>
      </c>
      <c r="C9663" s="56" t="s">
        <v>6726</v>
      </c>
      <c r="D9663" s="52"/>
    </row>
    <row r="9664">
      <c r="A9664" s="44" t="s">
        <v>6847</v>
      </c>
      <c r="B9664" s="45">
        <v>9780.0</v>
      </c>
      <c r="C9664" s="55"/>
      <c r="D9664" s="52"/>
    </row>
    <row r="9665">
      <c r="A9665" s="44" t="s">
        <v>6848</v>
      </c>
      <c r="B9665" s="45">
        <v>10640.0</v>
      </c>
      <c r="C9665" s="55"/>
      <c r="D9665" s="52"/>
    </row>
    <row r="9666">
      <c r="A9666" s="44" t="s">
        <v>6849</v>
      </c>
      <c r="B9666" s="45">
        <v>14520.0</v>
      </c>
      <c r="C9666" s="55"/>
      <c r="D9666" s="52"/>
    </row>
    <row r="9667">
      <c r="A9667" s="44" t="s">
        <v>6850</v>
      </c>
      <c r="B9667" s="45">
        <v>1860.0</v>
      </c>
      <c r="C9667" s="55"/>
      <c r="D9667" s="52"/>
    </row>
    <row r="9668">
      <c r="A9668" s="44" t="s">
        <v>6851</v>
      </c>
      <c r="B9668" s="45">
        <v>2700.0</v>
      </c>
      <c r="C9668" s="56" t="s">
        <v>4129</v>
      </c>
      <c r="D9668" s="52"/>
    </row>
    <row r="9669">
      <c r="A9669" s="44" t="s">
        <v>6852</v>
      </c>
      <c r="B9669" s="45">
        <v>3120.0</v>
      </c>
      <c r="C9669" s="56" t="s">
        <v>4017</v>
      </c>
      <c r="D9669" s="52"/>
    </row>
    <row r="9670">
      <c r="A9670" s="44" t="s">
        <v>6853</v>
      </c>
      <c r="B9670" s="45">
        <v>1720.0</v>
      </c>
      <c r="C9670" s="55"/>
      <c r="D9670" s="52"/>
    </row>
    <row r="9671">
      <c r="A9671" s="44" t="s">
        <v>6854</v>
      </c>
      <c r="B9671" s="45">
        <v>11840.0</v>
      </c>
      <c r="C9671" s="55"/>
      <c r="D9671" s="52"/>
    </row>
    <row r="9672">
      <c r="A9672" s="44" t="s">
        <v>6855</v>
      </c>
      <c r="B9672" s="45">
        <v>2140.0</v>
      </c>
      <c r="C9672" s="56" t="s">
        <v>4129</v>
      </c>
      <c r="D9672" s="52"/>
    </row>
    <row r="9673">
      <c r="A9673" s="44" t="s">
        <v>6856</v>
      </c>
      <c r="B9673" s="45">
        <v>3060.0</v>
      </c>
      <c r="C9673" s="56" t="s">
        <v>3989</v>
      </c>
      <c r="D9673" s="52"/>
    </row>
    <row r="9674">
      <c r="A9674" s="44" t="s">
        <v>6857</v>
      </c>
      <c r="B9674" s="45">
        <v>2180.0</v>
      </c>
      <c r="C9674" s="55"/>
      <c r="D9674" s="52"/>
    </row>
    <row r="9675">
      <c r="A9675" s="44" t="s">
        <v>6858</v>
      </c>
      <c r="B9675" s="45">
        <v>11140.0</v>
      </c>
      <c r="C9675" s="55"/>
      <c r="D9675" s="52"/>
    </row>
    <row r="9676">
      <c r="A9676" s="44" t="s">
        <v>6859</v>
      </c>
      <c r="B9676" s="45">
        <v>13780.0</v>
      </c>
      <c r="C9676" s="55"/>
      <c r="D9676" s="52"/>
    </row>
    <row r="9677">
      <c r="A9677" s="44" t="s">
        <v>6860</v>
      </c>
      <c r="B9677" s="45">
        <v>1840.0</v>
      </c>
      <c r="C9677" s="55"/>
      <c r="D9677" s="52"/>
    </row>
    <row r="9678">
      <c r="A9678" s="44" t="s">
        <v>6861</v>
      </c>
      <c r="B9678" s="45">
        <v>3460.0</v>
      </c>
      <c r="C9678" s="56" t="s">
        <v>6862</v>
      </c>
      <c r="D9678" s="52"/>
    </row>
    <row r="9679">
      <c r="A9679" s="44" t="s">
        <v>6863</v>
      </c>
      <c r="B9679" s="45">
        <v>2440.0</v>
      </c>
      <c r="C9679" s="56" t="s">
        <v>3989</v>
      </c>
      <c r="D9679" s="52"/>
    </row>
    <row r="9680">
      <c r="A9680" s="44" t="s">
        <v>6864</v>
      </c>
      <c r="B9680" s="45">
        <v>2880.0</v>
      </c>
      <c r="C9680" s="56" t="s">
        <v>4474</v>
      </c>
      <c r="D9680" s="52"/>
    </row>
    <row r="9681">
      <c r="A9681" s="44" t="s">
        <v>6865</v>
      </c>
      <c r="B9681" s="45">
        <v>3300.0</v>
      </c>
      <c r="C9681" s="56" t="s">
        <v>6862</v>
      </c>
      <c r="D9681" s="52"/>
    </row>
    <row r="9682">
      <c r="A9682" s="44" t="s">
        <v>6866</v>
      </c>
      <c r="B9682" s="45">
        <v>3300.0</v>
      </c>
      <c r="C9682" s="56" t="s">
        <v>6867</v>
      </c>
      <c r="D9682" s="52"/>
    </row>
    <row r="9683">
      <c r="A9683" s="44" t="s">
        <v>6868</v>
      </c>
      <c r="B9683" s="45">
        <v>2660.0</v>
      </c>
      <c r="C9683" s="56" t="s">
        <v>4474</v>
      </c>
      <c r="D9683" s="52"/>
    </row>
    <row r="9684">
      <c r="A9684" s="44" t="s">
        <v>6869</v>
      </c>
      <c r="B9684" s="45">
        <v>2920.0</v>
      </c>
      <c r="C9684" s="56" t="s">
        <v>6867</v>
      </c>
      <c r="D9684" s="52"/>
    </row>
    <row r="9685">
      <c r="A9685" s="44" t="s">
        <v>6870</v>
      </c>
      <c r="B9685" s="45">
        <v>13800.0</v>
      </c>
      <c r="C9685" s="56" t="s">
        <v>5038</v>
      </c>
      <c r="D9685" s="52"/>
    </row>
    <row r="9686">
      <c r="A9686" s="44" t="s">
        <v>6871</v>
      </c>
      <c r="B9686" s="45">
        <v>9320.0</v>
      </c>
      <c r="C9686" s="55"/>
      <c r="D9686" s="52"/>
    </row>
    <row r="9687">
      <c r="A9687" s="44" t="s">
        <v>6872</v>
      </c>
      <c r="B9687" s="45">
        <v>3000.0</v>
      </c>
      <c r="C9687" s="55"/>
      <c r="D9687" s="52"/>
    </row>
    <row r="9688">
      <c r="A9688" s="44" t="s">
        <v>6873</v>
      </c>
      <c r="B9688" s="45">
        <v>2700.0</v>
      </c>
      <c r="C9688" s="55"/>
      <c r="D9688" s="52"/>
    </row>
    <row r="9689">
      <c r="A9689" s="44" t="s">
        <v>6874</v>
      </c>
      <c r="B9689" s="45">
        <v>29040.0</v>
      </c>
      <c r="C9689" s="56" t="s">
        <v>6875</v>
      </c>
      <c r="D9689" s="52"/>
    </row>
    <row r="9690">
      <c r="A9690" s="44" t="s">
        <v>6876</v>
      </c>
      <c r="B9690" s="45">
        <v>19260.0</v>
      </c>
      <c r="C9690" s="56" t="s">
        <v>6738</v>
      </c>
      <c r="D9690" s="52"/>
    </row>
    <row r="9691">
      <c r="A9691" s="44" t="s">
        <v>6877</v>
      </c>
      <c r="B9691" s="45">
        <v>16320.0</v>
      </c>
      <c r="C9691" s="55"/>
      <c r="D9691" s="52"/>
    </row>
    <row r="9692">
      <c r="A9692" s="44" t="s">
        <v>6878</v>
      </c>
      <c r="B9692" s="45">
        <v>12980.0</v>
      </c>
      <c r="C9692" s="56" t="s">
        <v>6879</v>
      </c>
      <c r="D9692" s="52"/>
    </row>
    <row r="9693">
      <c r="A9693" s="44" t="s">
        <v>6880</v>
      </c>
      <c r="B9693" s="45">
        <v>17520.0</v>
      </c>
      <c r="C9693" s="55"/>
      <c r="D9693" s="52"/>
    </row>
    <row r="9694">
      <c r="A9694" s="44" t="s">
        <v>6881</v>
      </c>
      <c r="B9694" s="45">
        <v>3380.0</v>
      </c>
      <c r="C9694" s="56" t="s">
        <v>4112</v>
      </c>
      <c r="D9694" s="52"/>
    </row>
    <row r="9695">
      <c r="A9695" s="44" t="s">
        <v>6882</v>
      </c>
      <c r="B9695" s="45">
        <v>11660.0</v>
      </c>
      <c r="C9695" s="56" t="s">
        <v>6883</v>
      </c>
      <c r="D9695" s="52"/>
    </row>
    <row r="9696">
      <c r="A9696" s="44" t="s">
        <v>6884</v>
      </c>
      <c r="B9696" s="45">
        <v>9360.0</v>
      </c>
      <c r="C9696" s="55"/>
      <c r="D9696" s="52"/>
    </row>
    <row r="9697">
      <c r="A9697" s="44" t="s">
        <v>6885</v>
      </c>
      <c r="B9697" s="45">
        <v>3140.0</v>
      </c>
      <c r="C9697" s="56" t="s">
        <v>6886</v>
      </c>
      <c r="D9697" s="52"/>
    </row>
    <row r="9698">
      <c r="A9698" s="44" t="s">
        <v>6887</v>
      </c>
      <c r="B9698" s="45">
        <v>2560.0</v>
      </c>
      <c r="C9698" s="56" t="s">
        <v>4112</v>
      </c>
      <c r="D9698" s="52"/>
    </row>
    <row r="9699">
      <c r="A9699" s="44" t="s">
        <v>6888</v>
      </c>
      <c r="B9699" s="45">
        <v>10000.0</v>
      </c>
      <c r="C9699" s="55"/>
      <c r="D9699" s="52"/>
    </row>
    <row r="9700">
      <c r="A9700" s="44" t="s">
        <v>6889</v>
      </c>
      <c r="B9700" s="45">
        <v>11580.0</v>
      </c>
      <c r="C9700" s="56" t="s">
        <v>4181</v>
      </c>
      <c r="D9700" s="52"/>
    </row>
    <row r="9701">
      <c r="A9701" s="44" t="s">
        <v>6890</v>
      </c>
      <c r="B9701" s="45">
        <v>13760.0</v>
      </c>
      <c r="C9701" s="55"/>
      <c r="D9701" s="52"/>
    </row>
    <row r="9702">
      <c r="A9702" s="44" t="s">
        <v>6891</v>
      </c>
      <c r="B9702" s="45">
        <v>9980.0</v>
      </c>
      <c r="C9702" s="55"/>
      <c r="D9702" s="52"/>
    </row>
    <row r="9703">
      <c r="A9703" s="44" t="s">
        <v>6892</v>
      </c>
      <c r="B9703" s="45">
        <v>2620.0</v>
      </c>
      <c r="C9703" s="56" t="s">
        <v>4073</v>
      </c>
      <c r="D9703" s="52"/>
    </row>
    <row r="9704">
      <c r="A9704" s="44" t="s">
        <v>6893</v>
      </c>
      <c r="B9704" s="45">
        <v>2100.0</v>
      </c>
      <c r="C9704" s="56" t="s">
        <v>6886</v>
      </c>
      <c r="D9704" s="52"/>
    </row>
    <row r="9705">
      <c r="A9705" s="44" t="s">
        <v>6894</v>
      </c>
      <c r="B9705" s="45">
        <v>2740.0</v>
      </c>
      <c r="C9705" s="55"/>
      <c r="D9705" s="52"/>
    </row>
    <row r="9706">
      <c r="A9706" s="44" t="s">
        <v>6895</v>
      </c>
      <c r="B9706" s="45">
        <v>2440.0</v>
      </c>
      <c r="C9706" s="56" t="s">
        <v>4073</v>
      </c>
      <c r="D9706" s="52"/>
    </row>
    <row r="9707">
      <c r="A9707" s="44" t="s">
        <v>6896</v>
      </c>
      <c r="B9707" s="45">
        <v>2880.0</v>
      </c>
      <c r="C9707" s="55"/>
      <c r="D9707" s="52"/>
    </row>
    <row r="9708">
      <c r="A9708" s="44" t="s">
        <v>6897</v>
      </c>
      <c r="B9708" s="45">
        <v>25280.0</v>
      </c>
      <c r="C9708" s="55"/>
      <c r="D9708" s="52"/>
    </row>
    <row r="9709">
      <c r="A9709" s="44" t="s">
        <v>6898</v>
      </c>
      <c r="B9709" s="45">
        <v>18680.0</v>
      </c>
      <c r="C9709" s="56" t="s">
        <v>4128</v>
      </c>
      <c r="D9709" s="52"/>
    </row>
    <row r="9710">
      <c r="A9710" s="44" t="s">
        <v>6899</v>
      </c>
      <c r="B9710" s="45">
        <v>10140.0</v>
      </c>
      <c r="C9710" s="56" t="s">
        <v>4891</v>
      </c>
      <c r="D9710" s="52"/>
    </row>
    <row r="9711">
      <c r="A9711" s="44" t="s">
        <v>6900</v>
      </c>
      <c r="B9711" s="45">
        <v>2000.0</v>
      </c>
      <c r="C9711" s="55"/>
      <c r="D9711" s="52"/>
    </row>
    <row r="9712">
      <c r="A9712" s="44" t="s">
        <v>6901</v>
      </c>
      <c r="B9712" s="45">
        <v>1820.0</v>
      </c>
      <c r="C9712" s="55"/>
      <c r="D9712" s="52"/>
    </row>
    <row r="9713">
      <c r="A9713" s="44" t="s">
        <v>6902</v>
      </c>
      <c r="B9713" s="45">
        <v>9960.0</v>
      </c>
      <c r="C9713" s="55"/>
      <c r="D9713" s="52"/>
    </row>
    <row r="9714">
      <c r="A9714" s="44" t="s">
        <v>6903</v>
      </c>
      <c r="B9714" s="45">
        <v>11560.0</v>
      </c>
      <c r="C9714" s="56" t="s">
        <v>4799</v>
      </c>
      <c r="D9714" s="52"/>
    </row>
    <row r="9715">
      <c r="A9715" s="44" t="s">
        <v>6904</v>
      </c>
      <c r="B9715" s="45">
        <v>2700.0</v>
      </c>
      <c r="C9715" s="55"/>
      <c r="D9715" s="52"/>
    </row>
    <row r="9716">
      <c r="A9716" s="44" t="s">
        <v>6905</v>
      </c>
      <c r="B9716" s="45">
        <v>2700.0</v>
      </c>
      <c r="C9716" s="55"/>
      <c r="D9716" s="52"/>
    </row>
    <row r="9717">
      <c r="A9717" s="44" t="s">
        <v>6906</v>
      </c>
      <c r="B9717" s="45">
        <v>3240.0</v>
      </c>
      <c r="C9717" s="56" t="s">
        <v>4017</v>
      </c>
      <c r="D9717" s="52"/>
    </row>
    <row r="9718">
      <c r="A9718" s="44" t="s">
        <v>6907</v>
      </c>
      <c r="B9718" s="45">
        <v>2600.0</v>
      </c>
      <c r="C9718" s="56" t="s">
        <v>4528</v>
      </c>
      <c r="D9718" s="52"/>
    </row>
    <row r="9719">
      <c r="A9719" s="44" t="s">
        <v>6908</v>
      </c>
      <c r="B9719" s="45">
        <v>2520.0</v>
      </c>
      <c r="C9719" s="55"/>
      <c r="D9719" s="52"/>
    </row>
    <row r="9720">
      <c r="A9720" s="44" t="s">
        <v>6909</v>
      </c>
      <c r="B9720" s="45">
        <v>16420.0</v>
      </c>
      <c r="C9720" s="55"/>
      <c r="D9720" s="52"/>
    </row>
    <row r="9721">
      <c r="A9721" s="44" t="s">
        <v>6910</v>
      </c>
      <c r="B9721" s="45">
        <v>2500.0</v>
      </c>
      <c r="C9721" s="55"/>
      <c r="D9721" s="52"/>
    </row>
    <row r="9722">
      <c r="A9722" s="44" t="s">
        <v>6911</v>
      </c>
      <c r="B9722" s="45">
        <v>11020.0</v>
      </c>
      <c r="C9722" s="56" t="s">
        <v>4491</v>
      </c>
      <c r="D9722" s="52"/>
    </row>
    <row r="9723">
      <c r="A9723" s="44" t="s">
        <v>6912</v>
      </c>
      <c r="B9723" s="45">
        <v>37180.0</v>
      </c>
      <c r="C9723" s="56" t="s">
        <v>4128</v>
      </c>
      <c r="D9723" s="52"/>
    </row>
    <row r="9724">
      <c r="A9724" s="44" t="s">
        <v>6913</v>
      </c>
      <c r="B9724" s="45">
        <v>3120.0</v>
      </c>
      <c r="C9724" s="56" t="s">
        <v>4017</v>
      </c>
      <c r="D9724" s="52"/>
    </row>
    <row r="9725">
      <c r="A9725" s="44" t="s">
        <v>6914</v>
      </c>
      <c r="B9725" s="45">
        <v>9940.0</v>
      </c>
      <c r="C9725" s="55"/>
      <c r="D9725" s="52"/>
    </row>
    <row r="9726">
      <c r="A9726" s="44" t="s">
        <v>6915</v>
      </c>
      <c r="B9726" s="45">
        <v>2180.0</v>
      </c>
      <c r="C9726" s="55"/>
      <c r="D9726" s="52"/>
    </row>
    <row r="9727">
      <c r="A9727" s="44" t="s">
        <v>6916</v>
      </c>
      <c r="B9727" s="45">
        <v>15220.0</v>
      </c>
      <c r="C9727" s="55"/>
      <c r="D9727" s="52"/>
    </row>
    <row r="9728">
      <c r="A9728" s="44" t="s">
        <v>6917</v>
      </c>
      <c r="B9728" s="45">
        <v>15260.0</v>
      </c>
      <c r="C9728" s="55"/>
      <c r="D9728" s="52"/>
    </row>
    <row r="9729">
      <c r="A9729" s="44" t="s">
        <v>6918</v>
      </c>
      <c r="B9729" s="45">
        <v>9340.0</v>
      </c>
      <c r="C9729" s="55"/>
      <c r="D9729" s="52"/>
    </row>
    <row r="9730">
      <c r="A9730" s="44" t="s">
        <v>6919</v>
      </c>
      <c r="B9730" s="45">
        <v>3440.0</v>
      </c>
      <c r="C9730" s="56" t="s">
        <v>6862</v>
      </c>
      <c r="D9730" s="52"/>
    </row>
    <row r="9731">
      <c r="A9731" s="44" t="s">
        <v>6920</v>
      </c>
      <c r="B9731" s="45">
        <v>11940.0</v>
      </c>
      <c r="C9731" s="55"/>
      <c r="D9731" s="52"/>
    </row>
    <row r="9732">
      <c r="A9732" s="44" t="s">
        <v>6921</v>
      </c>
      <c r="B9732" s="45">
        <v>3300.0</v>
      </c>
      <c r="C9732" s="56" t="s">
        <v>6862</v>
      </c>
      <c r="D9732" s="52"/>
    </row>
    <row r="9733">
      <c r="A9733" s="44" t="s">
        <v>6922</v>
      </c>
      <c r="B9733" s="45">
        <v>3320.0</v>
      </c>
      <c r="C9733" s="55"/>
      <c r="D9733" s="52"/>
    </row>
    <row r="9734">
      <c r="A9734" s="44" t="s">
        <v>6923</v>
      </c>
      <c r="B9734" s="45">
        <v>2900.0</v>
      </c>
      <c r="C9734" s="55"/>
      <c r="D9734" s="52"/>
    </row>
    <row r="9735">
      <c r="A9735" s="44" t="s">
        <v>6924</v>
      </c>
      <c r="B9735" s="45">
        <v>10460.0</v>
      </c>
      <c r="C9735" s="55"/>
      <c r="D9735" s="52"/>
    </row>
    <row r="9736">
      <c r="A9736" s="44" t="s">
        <v>6925</v>
      </c>
      <c r="B9736" s="45">
        <v>13800.0</v>
      </c>
      <c r="C9736" s="55"/>
      <c r="D9736" s="52"/>
    </row>
    <row r="9737">
      <c r="A9737" s="44" t="s">
        <v>6926</v>
      </c>
      <c r="B9737" s="45">
        <v>20140.0</v>
      </c>
      <c r="C9737" s="56" t="s">
        <v>6738</v>
      </c>
      <c r="D9737" s="52"/>
    </row>
    <row r="9738">
      <c r="A9738" s="44" t="s">
        <v>6927</v>
      </c>
      <c r="B9738" s="45">
        <v>3480.0</v>
      </c>
      <c r="C9738" s="55"/>
      <c r="D9738" s="52"/>
    </row>
    <row r="9739">
      <c r="A9739" s="44" t="s">
        <v>6928</v>
      </c>
      <c r="B9739" s="45">
        <v>17480.0</v>
      </c>
      <c r="C9739" s="56" t="s">
        <v>6738</v>
      </c>
      <c r="D9739" s="52"/>
    </row>
    <row r="9740">
      <c r="A9740" s="44" t="s">
        <v>6929</v>
      </c>
      <c r="B9740" s="45">
        <v>3120.0</v>
      </c>
      <c r="C9740" s="56" t="s">
        <v>6862</v>
      </c>
      <c r="D9740" s="52"/>
    </row>
    <row r="9741">
      <c r="A9741" s="44" t="s">
        <v>6930</v>
      </c>
      <c r="B9741" s="45">
        <v>2980.0</v>
      </c>
      <c r="C9741" s="56" t="s">
        <v>6862</v>
      </c>
      <c r="D9741" s="52"/>
    </row>
    <row r="9742">
      <c r="A9742" s="44" t="s">
        <v>6931</v>
      </c>
      <c r="B9742" s="45">
        <v>2960.0</v>
      </c>
      <c r="C9742" s="56" t="s">
        <v>6867</v>
      </c>
      <c r="D9742" s="52"/>
    </row>
    <row r="9743">
      <c r="A9743" s="44" t="s">
        <v>6932</v>
      </c>
      <c r="B9743" s="45">
        <v>8800.0</v>
      </c>
      <c r="C9743" s="55"/>
      <c r="D9743" s="52"/>
    </row>
    <row r="9744">
      <c r="A9744" s="44" t="s">
        <v>6933</v>
      </c>
      <c r="B9744" s="45">
        <v>2820.0</v>
      </c>
      <c r="C9744" s="56" t="s">
        <v>6867</v>
      </c>
      <c r="D9744" s="52"/>
    </row>
    <row r="9745">
      <c r="A9745" s="44" t="s">
        <v>6934</v>
      </c>
      <c r="B9745" s="45">
        <v>10280.0</v>
      </c>
      <c r="C9745" s="56" t="s">
        <v>4337</v>
      </c>
      <c r="D9745" s="52"/>
    </row>
    <row r="9746">
      <c r="A9746" s="44" t="s">
        <v>6935</v>
      </c>
      <c r="B9746" s="45">
        <v>9320.0</v>
      </c>
      <c r="C9746" s="55"/>
      <c r="D9746" s="52"/>
    </row>
    <row r="9747">
      <c r="A9747" s="44" t="s">
        <v>6936</v>
      </c>
      <c r="B9747" s="45">
        <v>2820.0</v>
      </c>
      <c r="C9747" s="55"/>
      <c r="D9747" s="52"/>
    </row>
    <row r="9748">
      <c r="A9748" s="44" t="s">
        <v>6937</v>
      </c>
      <c r="B9748" s="45">
        <v>13140.0</v>
      </c>
      <c r="C9748" s="56" t="s">
        <v>4520</v>
      </c>
      <c r="D9748" s="52"/>
    </row>
    <row r="9749">
      <c r="A9749" s="44" t="s">
        <v>6938</v>
      </c>
      <c r="B9749" s="45">
        <v>11940.0</v>
      </c>
      <c r="C9749" s="56" t="s">
        <v>6939</v>
      </c>
      <c r="D9749" s="52"/>
    </row>
    <row r="9750">
      <c r="A9750" s="44" t="s">
        <v>6940</v>
      </c>
      <c r="B9750" s="45">
        <v>11940.0</v>
      </c>
      <c r="C9750" s="56" t="s">
        <v>6726</v>
      </c>
      <c r="D9750" s="52"/>
    </row>
    <row r="9751">
      <c r="A9751" s="44" t="s">
        <v>6941</v>
      </c>
      <c r="B9751" s="45">
        <v>3040.0</v>
      </c>
      <c r="C9751" s="55"/>
      <c r="D9751" s="52"/>
    </row>
    <row r="9752">
      <c r="A9752" s="44" t="s">
        <v>6942</v>
      </c>
      <c r="B9752" s="45">
        <v>3000.0</v>
      </c>
      <c r="C9752" s="55"/>
      <c r="D9752" s="52"/>
    </row>
    <row r="9753">
      <c r="A9753" s="44" t="s">
        <v>6943</v>
      </c>
      <c r="B9753" s="45">
        <v>9660.0</v>
      </c>
      <c r="C9753" s="55"/>
      <c r="D9753" s="52"/>
    </row>
    <row r="9754">
      <c r="A9754" s="44" t="s">
        <v>6944</v>
      </c>
      <c r="B9754" s="45">
        <v>9340.0</v>
      </c>
      <c r="C9754" s="55"/>
      <c r="D9754" s="52"/>
    </row>
    <row r="9755">
      <c r="A9755" s="44" t="s">
        <v>6945</v>
      </c>
      <c r="B9755" s="45">
        <v>10700.0</v>
      </c>
      <c r="C9755" s="56" t="s">
        <v>5837</v>
      </c>
      <c r="D9755" s="52"/>
    </row>
    <row r="9756">
      <c r="A9756" s="44" t="s">
        <v>6946</v>
      </c>
      <c r="B9756" s="45">
        <v>18600.0</v>
      </c>
      <c r="C9756" s="56" t="s">
        <v>6738</v>
      </c>
      <c r="D9756" s="52"/>
    </row>
    <row r="9757">
      <c r="A9757" s="44" t="s">
        <v>6947</v>
      </c>
      <c r="B9757" s="45">
        <v>8740.0</v>
      </c>
      <c r="C9757" s="55"/>
      <c r="D9757" s="52"/>
    </row>
    <row r="9758">
      <c r="A9758" s="44" t="s">
        <v>6948</v>
      </c>
      <c r="B9758" s="45">
        <v>17660.0</v>
      </c>
      <c r="C9758" s="55"/>
      <c r="D9758" s="52"/>
    </row>
    <row r="9759">
      <c r="A9759" s="44" t="s">
        <v>6949</v>
      </c>
      <c r="B9759" s="45">
        <v>11520.0</v>
      </c>
      <c r="C9759" s="55"/>
      <c r="D9759" s="52"/>
    </row>
    <row r="9760">
      <c r="A9760" s="44" t="s">
        <v>6950</v>
      </c>
      <c r="B9760" s="45">
        <v>2940.0</v>
      </c>
      <c r="C9760" s="56" t="s">
        <v>3424</v>
      </c>
      <c r="D9760" s="52"/>
    </row>
    <row r="9761">
      <c r="A9761" s="44" t="s">
        <v>6951</v>
      </c>
      <c r="B9761" s="45">
        <v>9340.0</v>
      </c>
      <c r="C9761" s="55"/>
      <c r="D9761" s="52"/>
    </row>
    <row r="9762">
      <c r="A9762" s="44" t="s">
        <v>6952</v>
      </c>
      <c r="B9762" s="45">
        <v>2740.0</v>
      </c>
      <c r="C9762" s="56" t="s">
        <v>3424</v>
      </c>
      <c r="D9762" s="52"/>
    </row>
    <row r="9763">
      <c r="A9763" s="44" t="s">
        <v>6953</v>
      </c>
      <c r="B9763" s="45">
        <v>10300.0</v>
      </c>
      <c r="C9763" s="56" t="s">
        <v>4375</v>
      </c>
      <c r="D9763" s="52"/>
    </row>
    <row r="9764">
      <c r="A9764" s="44" t="s">
        <v>6954</v>
      </c>
      <c r="B9764" s="45">
        <v>11020.0</v>
      </c>
      <c r="C9764" s="56" t="s">
        <v>6955</v>
      </c>
      <c r="D9764" s="52"/>
    </row>
    <row r="9765">
      <c r="A9765" s="44" t="s">
        <v>6956</v>
      </c>
      <c r="B9765" s="45">
        <v>11160.0</v>
      </c>
      <c r="C9765" s="56" t="s">
        <v>6957</v>
      </c>
      <c r="D9765" s="52"/>
    </row>
    <row r="9766">
      <c r="A9766" s="44" t="s">
        <v>6958</v>
      </c>
      <c r="B9766" s="45">
        <v>10320.0</v>
      </c>
      <c r="C9766" s="55"/>
      <c r="D9766" s="52"/>
    </row>
    <row r="9767">
      <c r="A9767" s="44" t="s">
        <v>6959</v>
      </c>
      <c r="B9767" s="45">
        <v>19020.0</v>
      </c>
      <c r="C9767" s="55"/>
      <c r="D9767" s="52"/>
    </row>
    <row r="9768">
      <c r="A9768" s="44" t="s">
        <v>6960</v>
      </c>
      <c r="B9768" s="45">
        <v>10280.0</v>
      </c>
      <c r="C9768" s="55"/>
      <c r="D9768" s="52"/>
    </row>
    <row r="9769">
      <c r="A9769" s="44" t="s">
        <v>6961</v>
      </c>
      <c r="B9769" s="45">
        <v>20160.0</v>
      </c>
      <c r="C9769" s="55"/>
      <c r="D9769" s="52"/>
    </row>
    <row r="9770">
      <c r="A9770" s="44" t="s">
        <v>6962</v>
      </c>
      <c r="B9770" s="45">
        <v>9840.0</v>
      </c>
      <c r="C9770" s="55"/>
      <c r="D9770" s="52"/>
    </row>
    <row r="9771">
      <c r="A9771" s="44" t="s">
        <v>6963</v>
      </c>
      <c r="B9771" s="45">
        <v>10640.0</v>
      </c>
      <c r="C9771" s="55"/>
      <c r="D9771" s="52"/>
    </row>
    <row r="9772">
      <c r="A9772" s="44" t="s">
        <v>6964</v>
      </c>
      <c r="B9772" s="45">
        <v>10980.0</v>
      </c>
      <c r="C9772" s="55"/>
      <c r="D9772" s="52"/>
    </row>
    <row r="9773">
      <c r="A9773" s="44" t="s">
        <v>6965</v>
      </c>
      <c r="B9773" s="45">
        <v>10660.0</v>
      </c>
      <c r="C9773" s="55"/>
      <c r="D9773" s="52"/>
    </row>
    <row r="9774">
      <c r="A9774" s="44" t="s">
        <v>6966</v>
      </c>
      <c r="B9774" s="45">
        <v>21920.0</v>
      </c>
      <c r="C9774" s="56" t="s">
        <v>6967</v>
      </c>
      <c r="D9774" s="52"/>
    </row>
    <row r="9775">
      <c r="A9775" s="44" t="s">
        <v>6968</v>
      </c>
      <c r="B9775" s="45">
        <v>2800.0</v>
      </c>
      <c r="C9775" s="56" t="s">
        <v>4217</v>
      </c>
      <c r="D9775" s="52"/>
    </row>
    <row r="9776">
      <c r="A9776" s="44" t="s">
        <v>6969</v>
      </c>
      <c r="B9776" s="45">
        <v>4080.0</v>
      </c>
      <c r="C9776" s="56" t="s">
        <v>4220</v>
      </c>
      <c r="D9776" s="52"/>
    </row>
    <row r="9777">
      <c r="A9777" s="44" t="s">
        <v>6970</v>
      </c>
      <c r="B9777" s="45">
        <v>2820.0</v>
      </c>
      <c r="C9777" s="55"/>
      <c r="D9777" s="52"/>
    </row>
    <row r="9778">
      <c r="A9778" s="44" t="s">
        <v>6971</v>
      </c>
      <c r="B9778" s="45">
        <v>12040.0</v>
      </c>
      <c r="C9778" s="55"/>
      <c r="D9778" s="52"/>
    </row>
    <row r="9779">
      <c r="A9779" s="44" t="s">
        <v>6972</v>
      </c>
      <c r="B9779" s="45">
        <v>9280.0</v>
      </c>
      <c r="C9779" s="55"/>
      <c r="D9779" s="52"/>
    </row>
    <row r="9780">
      <c r="A9780" s="44" t="s">
        <v>6973</v>
      </c>
      <c r="B9780" s="45">
        <v>2320.0</v>
      </c>
      <c r="C9780" s="56" t="s">
        <v>4983</v>
      </c>
      <c r="D9780" s="52"/>
    </row>
    <row r="9781">
      <c r="A9781" s="44" t="s">
        <v>6974</v>
      </c>
      <c r="B9781" s="45">
        <v>17240.0</v>
      </c>
      <c r="C9781" s="55"/>
      <c r="D9781" s="52"/>
    </row>
    <row r="9782">
      <c r="A9782" s="44" t="s">
        <v>6975</v>
      </c>
      <c r="B9782" s="45">
        <v>2520.0</v>
      </c>
      <c r="C9782" s="56" t="s">
        <v>6976</v>
      </c>
      <c r="D9782" s="52"/>
    </row>
    <row r="9783">
      <c r="A9783" s="44" t="s">
        <v>6977</v>
      </c>
      <c r="B9783" s="45">
        <v>3340.0</v>
      </c>
      <c r="C9783" s="56" t="s">
        <v>4195</v>
      </c>
      <c r="D9783" s="52"/>
    </row>
    <row r="9784">
      <c r="A9784" s="44" t="s">
        <v>6978</v>
      </c>
      <c r="B9784" s="45">
        <v>18040.0</v>
      </c>
      <c r="C9784" s="55"/>
      <c r="D9784" s="52"/>
    </row>
    <row r="9785">
      <c r="A9785" s="44" t="s">
        <v>6979</v>
      </c>
      <c r="B9785" s="45">
        <v>2820.0</v>
      </c>
      <c r="C9785" s="55"/>
      <c r="D9785" s="52"/>
    </row>
    <row r="9786">
      <c r="A9786" s="44" t="s">
        <v>6980</v>
      </c>
      <c r="B9786" s="45">
        <v>2100.0</v>
      </c>
      <c r="C9786" s="55"/>
      <c r="D9786" s="52"/>
    </row>
    <row r="9787">
      <c r="A9787" s="44" t="s">
        <v>6981</v>
      </c>
      <c r="B9787" s="45">
        <v>15700.0</v>
      </c>
      <c r="C9787" s="55"/>
      <c r="D9787" s="52"/>
    </row>
    <row r="9788">
      <c r="A9788" s="44" t="s">
        <v>6982</v>
      </c>
      <c r="B9788" s="45">
        <v>2460.0</v>
      </c>
      <c r="C9788" s="55"/>
      <c r="D9788" s="52"/>
    </row>
    <row r="9789">
      <c r="A9789" s="44" t="s">
        <v>6983</v>
      </c>
      <c r="B9789" s="45">
        <v>4100.0</v>
      </c>
      <c r="C9789" s="55"/>
      <c r="D9789" s="52"/>
    </row>
    <row r="9790">
      <c r="A9790" s="44" t="s">
        <v>6984</v>
      </c>
      <c r="B9790" s="45">
        <v>17900.0</v>
      </c>
      <c r="C9790" s="55"/>
      <c r="D9790" s="52"/>
    </row>
    <row r="9791">
      <c r="A9791" s="44" t="s">
        <v>6985</v>
      </c>
      <c r="B9791" s="45">
        <v>10460.0</v>
      </c>
      <c r="C9791" s="55"/>
      <c r="D9791" s="52"/>
    </row>
    <row r="9792">
      <c r="A9792" s="44" t="s">
        <v>6986</v>
      </c>
      <c r="B9792" s="45">
        <v>9860.0</v>
      </c>
      <c r="C9792" s="55"/>
      <c r="D9792" s="52"/>
    </row>
    <row r="9793">
      <c r="A9793" s="44" t="s">
        <v>6987</v>
      </c>
      <c r="B9793" s="45">
        <v>2400.0</v>
      </c>
      <c r="C9793" s="55"/>
      <c r="D9793" s="52"/>
    </row>
    <row r="9794">
      <c r="A9794" s="44" t="s">
        <v>6988</v>
      </c>
      <c r="B9794" s="45">
        <v>10460.0</v>
      </c>
      <c r="C9794" s="55"/>
      <c r="D9794" s="52"/>
    </row>
    <row r="9795">
      <c r="A9795" s="44" t="s">
        <v>6989</v>
      </c>
      <c r="B9795" s="45">
        <v>2880.0</v>
      </c>
      <c r="C9795" s="55"/>
      <c r="D9795" s="52"/>
    </row>
    <row r="9796">
      <c r="A9796" s="44" t="s">
        <v>6990</v>
      </c>
      <c r="B9796" s="45">
        <v>12400.0</v>
      </c>
      <c r="C9796" s="55"/>
      <c r="D9796" s="52"/>
    </row>
    <row r="9797">
      <c r="A9797" s="44" t="s">
        <v>6991</v>
      </c>
      <c r="B9797" s="45">
        <v>4380.0</v>
      </c>
      <c r="C9797" s="55"/>
      <c r="D9797" s="52"/>
    </row>
    <row r="9798">
      <c r="A9798" s="44" t="s">
        <v>6992</v>
      </c>
      <c r="B9798" s="45">
        <v>3300.0</v>
      </c>
      <c r="C9798" s="55"/>
      <c r="D9798" s="52"/>
    </row>
    <row r="9799">
      <c r="A9799" s="44" t="s">
        <v>6993</v>
      </c>
      <c r="B9799" s="45">
        <v>2660.0</v>
      </c>
      <c r="C9799" s="55"/>
      <c r="D9799" s="52"/>
    </row>
    <row r="9800">
      <c r="A9800" s="44" t="s">
        <v>6994</v>
      </c>
      <c r="B9800" s="45">
        <v>10460.0</v>
      </c>
      <c r="C9800" s="55"/>
      <c r="D9800" s="52"/>
    </row>
    <row r="9801">
      <c r="A9801" s="44" t="s">
        <v>6995</v>
      </c>
      <c r="B9801" s="45">
        <v>12360.0</v>
      </c>
      <c r="C9801" s="55"/>
      <c r="D9801" s="52"/>
    </row>
    <row r="9802">
      <c r="A9802" s="44" t="s">
        <v>6996</v>
      </c>
      <c r="B9802" s="45">
        <v>1800.0</v>
      </c>
      <c r="C9802" s="55"/>
      <c r="D9802" s="52"/>
    </row>
    <row r="9803">
      <c r="A9803" s="44" t="s">
        <v>6997</v>
      </c>
      <c r="B9803" s="45">
        <v>3320.0</v>
      </c>
      <c r="C9803" s="56" t="s">
        <v>6998</v>
      </c>
      <c r="D9803" s="52"/>
    </row>
    <row r="9804">
      <c r="A9804" s="44" t="s">
        <v>6999</v>
      </c>
      <c r="B9804" s="45">
        <v>10580.0</v>
      </c>
      <c r="C9804" s="55"/>
      <c r="D9804" s="52"/>
    </row>
    <row r="9805">
      <c r="A9805" s="44" t="s">
        <v>7000</v>
      </c>
      <c r="B9805" s="45">
        <v>20340.0</v>
      </c>
      <c r="C9805" s="56" t="s">
        <v>7001</v>
      </c>
      <c r="D9805" s="52"/>
    </row>
    <row r="9806">
      <c r="A9806" s="44" t="s">
        <v>7002</v>
      </c>
      <c r="B9806" s="45">
        <v>2400.0</v>
      </c>
      <c r="C9806" s="55"/>
      <c r="D9806" s="52"/>
    </row>
    <row r="9807">
      <c r="A9807" s="44" t="s">
        <v>7003</v>
      </c>
      <c r="B9807" s="45">
        <v>2940.0</v>
      </c>
      <c r="C9807" s="56" t="s">
        <v>4187</v>
      </c>
      <c r="D9807" s="52"/>
    </row>
    <row r="9808">
      <c r="A9808" s="44" t="s">
        <v>7004</v>
      </c>
      <c r="B9808" s="45">
        <v>2340.0</v>
      </c>
      <c r="C9808" s="55"/>
      <c r="D9808" s="52"/>
    </row>
    <row r="9809">
      <c r="A9809" s="44" t="s">
        <v>7005</v>
      </c>
      <c r="B9809" s="45">
        <v>3140.0</v>
      </c>
      <c r="C9809" s="56" t="s">
        <v>7006</v>
      </c>
      <c r="D9809" s="52"/>
    </row>
    <row r="9810">
      <c r="A9810" s="44" t="s">
        <v>7007</v>
      </c>
      <c r="B9810" s="45">
        <v>17640.0</v>
      </c>
      <c r="C9810" s="56" t="s">
        <v>5526</v>
      </c>
      <c r="D9810" s="52"/>
    </row>
    <row r="9811">
      <c r="A9811" s="44" t="s">
        <v>7008</v>
      </c>
      <c r="B9811" s="45">
        <v>2640.0</v>
      </c>
      <c r="C9811" s="56" t="s">
        <v>7009</v>
      </c>
      <c r="D9811" s="52"/>
    </row>
    <row r="9812">
      <c r="A9812" s="44" t="s">
        <v>7010</v>
      </c>
      <c r="B9812" s="45">
        <v>3800.0</v>
      </c>
      <c r="C9812" s="56" t="s">
        <v>7011</v>
      </c>
      <c r="D9812" s="52"/>
    </row>
    <row r="9813">
      <c r="A9813" s="44" t="s">
        <v>7012</v>
      </c>
      <c r="B9813" s="45">
        <v>2860.0</v>
      </c>
      <c r="C9813" s="56" t="s">
        <v>7013</v>
      </c>
      <c r="D9813" s="52"/>
    </row>
    <row r="9814">
      <c r="A9814" s="44" t="s">
        <v>7014</v>
      </c>
      <c r="B9814" s="45">
        <v>13000.0</v>
      </c>
      <c r="C9814" s="55"/>
      <c r="D9814" s="52"/>
    </row>
    <row r="9815">
      <c r="A9815" s="44" t="s">
        <v>7015</v>
      </c>
      <c r="B9815" s="45">
        <v>10160.0</v>
      </c>
      <c r="C9815" s="55"/>
      <c r="D9815" s="52"/>
    </row>
    <row r="9816">
      <c r="A9816" s="44" t="s">
        <v>7016</v>
      </c>
      <c r="B9816" s="45">
        <v>3180.0</v>
      </c>
      <c r="C9816" s="56" t="s">
        <v>4603</v>
      </c>
      <c r="D9816" s="52"/>
    </row>
    <row r="9817">
      <c r="A9817" s="44" t="s">
        <v>7017</v>
      </c>
      <c r="B9817" s="45">
        <v>3160.0</v>
      </c>
      <c r="C9817" s="56" t="s">
        <v>7018</v>
      </c>
      <c r="D9817" s="52"/>
    </row>
    <row r="9818">
      <c r="A9818" s="44" t="s">
        <v>7019</v>
      </c>
      <c r="B9818" s="45">
        <v>3900.0</v>
      </c>
      <c r="C9818" s="56" t="s">
        <v>7020</v>
      </c>
      <c r="D9818" s="52"/>
    </row>
    <row r="9819">
      <c r="A9819" s="44" t="s">
        <v>7021</v>
      </c>
      <c r="B9819" s="45">
        <v>2620.0</v>
      </c>
      <c r="C9819" s="56" t="s">
        <v>7022</v>
      </c>
      <c r="D9819" s="52"/>
    </row>
    <row r="9820">
      <c r="A9820" s="44" t="s">
        <v>7023</v>
      </c>
      <c r="B9820" s="45">
        <v>3640.0</v>
      </c>
      <c r="C9820" s="56" t="s">
        <v>7024</v>
      </c>
      <c r="D9820" s="52"/>
    </row>
    <row r="9821">
      <c r="A9821" s="44" t="s">
        <v>7025</v>
      </c>
      <c r="B9821" s="45">
        <v>3640.0</v>
      </c>
      <c r="C9821" s="56" t="s">
        <v>5446</v>
      </c>
      <c r="D9821" s="52"/>
    </row>
    <row r="9822">
      <c r="A9822" s="44" t="s">
        <v>7026</v>
      </c>
      <c r="B9822" s="45">
        <v>2840.0</v>
      </c>
      <c r="C9822" s="56" t="s">
        <v>7027</v>
      </c>
      <c r="D9822" s="52"/>
    </row>
    <row r="9823">
      <c r="A9823" s="44" t="s">
        <v>7028</v>
      </c>
      <c r="B9823" s="45">
        <v>10640.0</v>
      </c>
      <c r="C9823" s="55"/>
      <c r="D9823" s="52"/>
    </row>
    <row r="9824">
      <c r="A9824" s="44" t="s">
        <v>7029</v>
      </c>
      <c r="B9824" s="45">
        <v>4280.0</v>
      </c>
      <c r="C9824" s="56" t="s">
        <v>4194</v>
      </c>
      <c r="D9824" s="52"/>
    </row>
    <row r="9825">
      <c r="A9825" s="44" t="s">
        <v>7030</v>
      </c>
      <c r="B9825" s="45">
        <v>2820.0</v>
      </c>
      <c r="C9825" s="56" t="s">
        <v>5595</v>
      </c>
      <c r="D9825" s="52"/>
    </row>
    <row r="9826">
      <c r="A9826" s="44" t="s">
        <v>7031</v>
      </c>
      <c r="B9826" s="45">
        <v>3700.0</v>
      </c>
      <c r="C9826" s="56" t="s">
        <v>4237</v>
      </c>
      <c r="D9826" s="52"/>
    </row>
    <row r="9827">
      <c r="A9827" s="44" t="s">
        <v>7032</v>
      </c>
      <c r="B9827" s="45">
        <v>20900.0</v>
      </c>
      <c r="C9827" s="56" t="s">
        <v>7033</v>
      </c>
      <c r="D9827" s="52"/>
    </row>
    <row r="9828">
      <c r="A9828" s="44" t="s">
        <v>7034</v>
      </c>
      <c r="B9828" s="45">
        <v>17220.0</v>
      </c>
      <c r="C9828" s="56" t="s">
        <v>7035</v>
      </c>
      <c r="D9828" s="52"/>
    </row>
    <row r="9829">
      <c r="A9829" s="44" t="s">
        <v>7036</v>
      </c>
      <c r="B9829" s="45">
        <v>2800.0</v>
      </c>
      <c r="C9829" s="55"/>
      <c r="D9829" s="52"/>
    </row>
    <row r="9830">
      <c r="A9830" s="44" t="s">
        <v>7037</v>
      </c>
      <c r="B9830" s="45">
        <v>10060.0</v>
      </c>
      <c r="C9830" s="55"/>
      <c r="D9830" s="52"/>
    </row>
    <row r="9831">
      <c r="A9831" s="44" t="s">
        <v>7038</v>
      </c>
      <c r="B9831" s="45">
        <v>17600.0</v>
      </c>
      <c r="C9831" s="55"/>
      <c r="D9831" s="52"/>
    </row>
    <row r="9832">
      <c r="A9832" s="44" t="s">
        <v>7039</v>
      </c>
      <c r="B9832" s="45">
        <v>3760.0</v>
      </c>
      <c r="C9832" s="56" t="s">
        <v>4194</v>
      </c>
      <c r="D9832" s="52"/>
    </row>
    <row r="9833">
      <c r="A9833" s="44" t="s">
        <v>7040</v>
      </c>
      <c r="B9833" s="45">
        <v>2720.0</v>
      </c>
      <c r="C9833" s="56" t="s">
        <v>7041</v>
      </c>
      <c r="D9833" s="52"/>
    </row>
    <row r="9834">
      <c r="A9834" s="44" t="s">
        <v>7042</v>
      </c>
      <c r="B9834" s="45">
        <v>2940.0</v>
      </c>
      <c r="C9834" s="55"/>
      <c r="D9834" s="52"/>
    </row>
    <row r="9835">
      <c r="A9835" s="44" t="s">
        <v>7043</v>
      </c>
      <c r="B9835" s="45">
        <v>10000.0</v>
      </c>
      <c r="C9835" s="55"/>
      <c r="D9835" s="52"/>
    </row>
    <row r="9836">
      <c r="A9836" s="44" t="s">
        <v>7044</v>
      </c>
      <c r="B9836" s="45">
        <v>2260.0</v>
      </c>
      <c r="C9836" s="55"/>
      <c r="D9836" s="52"/>
    </row>
    <row r="9837">
      <c r="A9837" s="44" t="s">
        <v>7045</v>
      </c>
      <c r="B9837" s="45">
        <v>2520.0</v>
      </c>
      <c r="C9837" s="56" t="s">
        <v>7046</v>
      </c>
      <c r="D9837" s="52"/>
    </row>
    <row r="9838">
      <c r="A9838" s="44" t="s">
        <v>7047</v>
      </c>
      <c r="B9838" s="45">
        <v>3600.0</v>
      </c>
      <c r="C9838" s="56" t="s">
        <v>4237</v>
      </c>
      <c r="D9838" s="52"/>
    </row>
    <row r="9839">
      <c r="A9839" s="44" t="s">
        <v>7048</v>
      </c>
      <c r="B9839" s="45">
        <v>2420.0</v>
      </c>
      <c r="C9839" s="55"/>
      <c r="D9839" s="52"/>
    </row>
    <row r="9840">
      <c r="A9840" s="44" t="s">
        <v>7049</v>
      </c>
      <c r="B9840" s="45">
        <v>2240.0</v>
      </c>
      <c r="C9840" s="55"/>
      <c r="D9840" s="52"/>
    </row>
    <row r="9841">
      <c r="A9841" s="44" t="s">
        <v>7050</v>
      </c>
      <c r="B9841" s="45">
        <v>5240.0</v>
      </c>
      <c r="C9841" s="55"/>
      <c r="D9841" s="52"/>
    </row>
    <row r="9842">
      <c r="A9842" s="44" t="s">
        <v>7051</v>
      </c>
      <c r="B9842" s="45">
        <v>17460.0</v>
      </c>
      <c r="C9842" s="55"/>
      <c r="D9842" s="52"/>
    </row>
    <row r="9843">
      <c r="A9843" s="44" t="s">
        <v>7052</v>
      </c>
      <c r="B9843" s="45">
        <v>3800.0</v>
      </c>
      <c r="C9843" s="56" t="s">
        <v>4292</v>
      </c>
      <c r="D9843" s="52"/>
    </row>
    <row r="9844">
      <c r="A9844" s="44" t="s">
        <v>7053</v>
      </c>
      <c r="B9844" s="45">
        <v>10140.0</v>
      </c>
      <c r="C9844" s="55"/>
      <c r="D9844" s="52"/>
    </row>
    <row r="9845">
      <c r="A9845" s="44" t="s">
        <v>7054</v>
      </c>
      <c r="B9845" s="45">
        <v>3600.0</v>
      </c>
      <c r="C9845" s="56" t="s">
        <v>5413</v>
      </c>
      <c r="D9845" s="52"/>
    </row>
    <row r="9846">
      <c r="A9846" s="44" t="s">
        <v>7055</v>
      </c>
      <c r="B9846" s="45">
        <v>11520.0</v>
      </c>
      <c r="C9846" s="55"/>
      <c r="D9846" s="52"/>
    </row>
    <row r="9847">
      <c r="A9847" s="44" t="s">
        <v>7056</v>
      </c>
      <c r="B9847" s="45">
        <v>3040.0</v>
      </c>
      <c r="C9847" s="55"/>
      <c r="D9847" s="52"/>
    </row>
    <row r="9848">
      <c r="A9848" s="44" t="s">
        <v>7057</v>
      </c>
      <c r="B9848" s="45">
        <v>3800.0</v>
      </c>
      <c r="C9848" s="55"/>
      <c r="D9848" s="52"/>
    </row>
    <row r="9849">
      <c r="A9849" s="44" t="s">
        <v>7058</v>
      </c>
      <c r="B9849" s="45">
        <v>11280.0</v>
      </c>
      <c r="C9849" s="55"/>
      <c r="D9849" s="52"/>
    </row>
    <row r="9850">
      <c r="A9850" s="44" t="s">
        <v>7059</v>
      </c>
      <c r="B9850" s="45">
        <v>3740.0</v>
      </c>
      <c r="C9850" s="56" t="s">
        <v>4292</v>
      </c>
      <c r="D9850" s="52"/>
    </row>
    <row r="9851">
      <c r="A9851" s="44" t="s">
        <v>7060</v>
      </c>
      <c r="B9851" s="45">
        <v>14720.0</v>
      </c>
      <c r="C9851" s="56" t="s">
        <v>7061</v>
      </c>
      <c r="D9851" s="52"/>
    </row>
    <row r="9852">
      <c r="A9852" s="44" t="s">
        <v>7062</v>
      </c>
      <c r="B9852" s="45">
        <v>4140.0</v>
      </c>
      <c r="C9852" s="56" t="s">
        <v>7063</v>
      </c>
      <c r="D9852" s="52"/>
    </row>
    <row r="9853">
      <c r="A9853" s="44" t="s">
        <v>7064</v>
      </c>
      <c r="B9853" s="45">
        <v>9320.0</v>
      </c>
      <c r="C9853" s="55"/>
      <c r="D9853" s="52"/>
    </row>
    <row r="9854">
      <c r="A9854" s="44" t="s">
        <v>7065</v>
      </c>
      <c r="B9854" s="45">
        <v>9440.0</v>
      </c>
      <c r="C9854" s="55"/>
      <c r="D9854" s="52"/>
    </row>
    <row r="9855">
      <c r="A9855" s="44" t="s">
        <v>7066</v>
      </c>
      <c r="B9855" s="45">
        <v>17980.0</v>
      </c>
      <c r="C9855" s="56" t="s">
        <v>7067</v>
      </c>
      <c r="D9855" s="52"/>
    </row>
    <row r="9856">
      <c r="A9856" s="44" t="s">
        <v>7068</v>
      </c>
      <c r="B9856" s="45">
        <v>3620.0</v>
      </c>
      <c r="C9856" s="56" t="s">
        <v>4237</v>
      </c>
      <c r="D9856" s="52"/>
    </row>
    <row r="9857">
      <c r="A9857" s="44" t="s">
        <v>7069</v>
      </c>
      <c r="B9857" s="45">
        <v>2860.0</v>
      </c>
      <c r="C9857" s="55"/>
      <c r="D9857" s="52"/>
    </row>
    <row r="9858">
      <c r="A9858" s="44" t="s">
        <v>7070</v>
      </c>
      <c r="B9858" s="45">
        <v>2880.0</v>
      </c>
      <c r="C9858" s="55"/>
      <c r="D9858" s="52"/>
    </row>
    <row r="9859">
      <c r="A9859" s="44" t="s">
        <v>7071</v>
      </c>
      <c r="B9859" s="45">
        <v>12400.0</v>
      </c>
      <c r="C9859" s="55"/>
      <c r="D9859" s="52"/>
    </row>
    <row r="9860">
      <c r="A9860" s="44" t="s">
        <v>7072</v>
      </c>
      <c r="B9860" s="45">
        <v>17780.0</v>
      </c>
      <c r="C9860" s="55"/>
      <c r="D9860" s="52"/>
    </row>
    <row r="9861">
      <c r="A9861" s="44" t="s">
        <v>7073</v>
      </c>
      <c r="B9861" s="45">
        <v>12940.0</v>
      </c>
      <c r="C9861" s="55"/>
      <c r="D9861" s="52"/>
    </row>
    <row r="9862">
      <c r="A9862" s="44" t="s">
        <v>7074</v>
      </c>
      <c r="B9862" s="45">
        <v>9280.0</v>
      </c>
      <c r="C9862" s="55"/>
      <c r="D9862" s="52"/>
    </row>
    <row r="9863">
      <c r="A9863" s="44" t="s">
        <v>7075</v>
      </c>
      <c r="B9863" s="45">
        <v>9400.0</v>
      </c>
      <c r="C9863" s="55"/>
      <c r="D9863" s="52"/>
    </row>
    <row r="9864">
      <c r="A9864" s="44" t="s">
        <v>7076</v>
      </c>
      <c r="B9864" s="45">
        <v>11520.0</v>
      </c>
      <c r="C9864" s="55"/>
      <c r="D9864" s="52"/>
    </row>
    <row r="9865">
      <c r="A9865" s="44" t="s">
        <v>7077</v>
      </c>
      <c r="B9865" s="45">
        <v>9400.0</v>
      </c>
      <c r="C9865" s="55"/>
      <c r="D9865" s="52"/>
    </row>
    <row r="9866">
      <c r="A9866" s="44" t="s">
        <v>7078</v>
      </c>
      <c r="B9866" s="45">
        <v>13320.0</v>
      </c>
      <c r="C9866" s="55"/>
      <c r="D9866" s="52"/>
    </row>
    <row r="9867">
      <c r="A9867" s="44" t="s">
        <v>7079</v>
      </c>
      <c r="B9867" s="45">
        <v>12020.0</v>
      </c>
      <c r="C9867" s="55"/>
      <c r="D9867" s="52"/>
    </row>
    <row r="9868">
      <c r="A9868" s="44" t="s">
        <v>7080</v>
      </c>
      <c r="B9868" s="45">
        <v>9300.0</v>
      </c>
      <c r="C9868" s="55"/>
      <c r="D9868" s="52"/>
    </row>
    <row r="9869">
      <c r="A9869" s="44" t="s">
        <v>7081</v>
      </c>
      <c r="B9869" s="45">
        <v>12660.0</v>
      </c>
      <c r="C9869" s="55"/>
      <c r="D9869" s="52"/>
    </row>
    <row r="9870">
      <c r="A9870" s="44" t="s">
        <v>7082</v>
      </c>
      <c r="B9870" s="45">
        <v>10980.0</v>
      </c>
      <c r="C9870" s="55"/>
      <c r="D9870" s="52"/>
    </row>
    <row r="9871">
      <c r="A9871" s="44" t="s">
        <v>7083</v>
      </c>
      <c r="B9871" s="45">
        <v>4320.0</v>
      </c>
      <c r="C9871" s="55"/>
      <c r="D9871" s="52"/>
    </row>
    <row r="9872">
      <c r="A9872" s="44" t="s">
        <v>7084</v>
      </c>
      <c r="B9872" s="45">
        <v>9280.0</v>
      </c>
      <c r="C9872" s="55"/>
      <c r="D9872" s="52"/>
    </row>
    <row r="9873">
      <c r="A9873" s="44" t="s">
        <v>7085</v>
      </c>
      <c r="B9873" s="45">
        <v>11180.0</v>
      </c>
      <c r="C9873" s="55"/>
      <c r="D9873" s="52"/>
    </row>
    <row r="9874">
      <c r="A9874" s="44" t="s">
        <v>7086</v>
      </c>
      <c r="B9874" s="45">
        <v>9840.0</v>
      </c>
      <c r="C9874" s="55"/>
      <c r="D9874" s="52"/>
    </row>
    <row r="9875">
      <c r="A9875" s="44" t="s">
        <v>7087</v>
      </c>
      <c r="B9875" s="45">
        <v>9260.0</v>
      </c>
      <c r="C9875" s="55"/>
      <c r="D9875" s="52"/>
    </row>
    <row r="9876">
      <c r="A9876" s="44" t="s">
        <v>7088</v>
      </c>
      <c r="B9876" s="45">
        <v>10260.0</v>
      </c>
      <c r="C9876" s="55"/>
      <c r="D9876" s="52"/>
    </row>
    <row r="9877">
      <c r="A9877" s="44" t="s">
        <v>7089</v>
      </c>
      <c r="B9877" s="45">
        <v>9360.0</v>
      </c>
      <c r="C9877" s="55"/>
      <c r="D9877" s="52"/>
    </row>
    <row r="9878">
      <c r="A9878" s="44" t="s">
        <v>7090</v>
      </c>
      <c r="B9878" s="45">
        <v>11040.0</v>
      </c>
      <c r="C9878" s="55"/>
      <c r="D9878" s="52"/>
    </row>
    <row r="9879">
      <c r="A9879" s="44" t="s">
        <v>7091</v>
      </c>
      <c r="B9879" s="45">
        <v>12360.0</v>
      </c>
      <c r="C9879" s="55"/>
      <c r="D9879" s="52"/>
    </row>
    <row r="9880">
      <c r="A9880" s="44" t="s">
        <v>7092</v>
      </c>
      <c r="B9880" s="45">
        <v>16500.0</v>
      </c>
      <c r="C9880" s="56" t="s">
        <v>7093</v>
      </c>
      <c r="D9880" s="52"/>
    </row>
    <row r="9881">
      <c r="A9881" s="44" t="s">
        <v>7094</v>
      </c>
      <c r="B9881" s="45">
        <v>10060.0</v>
      </c>
      <c r="C9881" s="55"/>
      <c r="D9881" s="52"/>
    </row>
    <row r="9882">
      <c r="A9882" s="44" t="s">
        <v>7095</v>
      </c>
      <c r="B9882" s="45">
        <v>10060.0</v>
      </c>
      <c r="C9882" s="55"/>
      <c r="D9882" s="52"/>
    </row>
    <row r="9883">
      <c r="A9883" s="44" t="s">
        <v>7096</v>
      </c>
      <c r="B9883" s="45">
        <v>10600.0</v>
      </c>
      <c r="C9883" s="55"/>
      <c r="D9883" s="52"/>
    </row>
    <row r="9884">
      <c r="A9884" s="44" t="s">
        <v>7097</v>
      </c>
      <c r="B9884" s="45">
        <v>12420.0</v>
      </c>
      <c r="C9884" s="55"/>
      <c r="D9884" s="52"/>
    </row>
    <row r="9885">
      <c r="A9885" s="44" t="s">
        <v>7098</v>
      </c>
      <c r="B9885" s="45">
        <v>22480.0</v>
      </c>
      <c r="C9885" s="55"/>
      <c r="D9885" s="52"/>
    </row>
    <row r="9886">
      <c r="A9886" s="44" t="s">
        <v>7099</v>
      </c>
      <c r="B9886" s="45">
        <v>10120.0</v>
      </c>
      <c r="C9886" s="55"/>
      <c r="D9886" s="52"/>
    </row>
    <row r="9887">
      <c r="A9887" s="44" t="s">
        <v>7100</v>
      </c>
      <c r="B9887" s="45">
        <v>9420.0</v>
      </c>
      <c r="C9887" s="55"/>
      <c r="D9887" s="52"/>
    </row>
    <row r="9888">
      <c r="A9888" s="44" t="s">
        <v>7101</v>
      </c>
      <c r="B9888" s="45">
        <v>11080.0</v>
      </c>
      <c r="C9888" s="55"/>
      <c r="D9888" s="52"/>
    </row>
    <row r="9889">
      <c r="A9889" s="44" t="s">
        <v>7102</v>
      </c>
      <c r="B9889" s="45">
        <v>21000.0</v>
      </c>
      <c r="C9889" s="55"/>
      <c r="D9889" s="52"/>
    </row>
    <row r="9890">
      <c r="A9890" s="44" t="s">
        <v>7103</v>
      </c>
      <c r="B9890" s="45">
        <v>3940.0</v>
      </c>
      <c r="C9890" s="55"/>
      <c r="D9890" s="52"/>
    </row>
    <row r="9891">
      <c r="A9891" s="44" t="s">
        <v>7104</v>
      </c>
      <c r="B9891" s="45">
        <v>10520.0</v>
      </c>
      <c r="C9891" s="55"/>
      <c r="D9891" s="52"/>
    </row>
    <row r="9892">
      <c r="A9892" s="44" t="s">
        <v>7105</v>
      </c>
      <c r="B9892" s="45">
        <v>10080.0</v>
      </c>
      <c r="C9892" s="55"/>
      <c r="D9892" s="52"/>
    </row>
    <row r="9893">
      <c r="A9893" s="44" t="s">
        <v>7106</v>
      </c>
      <c r="B9893" s="45">
        <v>20600.0</v>
      </c>
      <c r="C9893" s="55"/>
      <c r="D9893" s="52"/>
    </row>
    <row r="9894">
      <c r="A9894" s="44" t="s">
        <v>7107</v>
      </c>
      <c r="B9894" s="45">
        <v>2640.0</v>
      </c>
      <c r="C9894" s="56" t="s">
        <v>4195</v>
      </c>
      <c r="D9894" s="52"/>
    </row>
    <row r="9895">
      <c r="A9895" s="44" t="s">
        <v>7108</v>
      </c>
      <c r="B9895" s="45">
        <v>15760.0</v>
      </c>
      <c r="C9895" s="55"/>
      <c r="D9895" s="52"/>
    </row>
    <row r="9896">
      <c r="A9896" s="44" t="s">
        <v>7109</v>
      </c>
      <c r="B9896" s="45">
        <v>11640.0</v>
      </c>
      <c r="C9896" s="55"/>
      <c r="D9896" s="52"/>
    </row>
    <row r="9897">
      <c r="A9897" s="44" t="s">
        <v>7110</v>
      </c>
      <c r="B9897" s="45">
        <v>17780.0</v>
      </c>
      <c r="C9897" s="55"/>
      <c r="D9897" s="52"/>
    </row>
    <row r="9898">
      <c r="A9898" s="44" t="s">
        <v>7111</v>
      </c>
      <c r="B9898" s="45">
        <v>2720.0</v>
      </c>
      <c r="C9898" s="56" t="s">
        <v>7112</v>
      </c>
      <c r="D9898" s="52"/>
    </row>
    <row r="9899">
      <c r="A9899" s="44" t="s">
        <v>7113</v>
      </c>
      <c r="B9899" s="45">
        <v>16980.0</v>
      </c>
      <c r="C9899" s="55"/>
      <c r="D9899" s="52"/>
    </row>
    <row r="9900">
      <c r="A9900" s="44" t="s">
        <v>7114</v>
      </c>
      <c r="B9900" s="45">
        <v>2580.0</v>
      </c>
      <c r="C9900" s="56" t="s">
        <v>7115</v>
      </c>
      <c r="D9900" s="52"/>
    </row>
    <row r="9901">
      <c r="A9901" s="44" t="s">
        <v>7116</v>
      </c>
      <c r="B9901" s="45">
        <v>16540.0</v>
      </c>
      <c r="C9901" s="55"/>
      <c r="D9901" s="52"/>
    </row>
    <row r="9902">
      <c r="A9902" s="44" t="s">
        <v>7117</v>
      </c>
      <c r="B9902" s="45">
        <v>11680.0</v>
      </c>
      <c r="C9902" s="55"/>
      <c r="D9902" s="52"/>
    </row>
    <row r="9903">
      <c r="A9903" s="44" t="s">
        <v>7118</v>
      </c>
      <c r="B9903" s="45">
        <v>2720.0</v>
      </c>
      <c r="C9903" s="55"/>
      <c r="D9903" s="52"/>
    </row>
    <row r="9904">
      <c r="A9904" s="44" t="s">
        <v>7119</v>
      </c>
      <c r="B9904" s="45">
        <v>3980.0</v>
      </c>
      <c r="C9904" s="56" t="s">
        <v>4975</v>
      </c>
      <c r="D9904" s="52"/>
    </row>
    <row r="9905">
      <c r="A9905" s="44" t="s">
        <v>7120</v>
      </c>
      <c r="B9905" s="45">
        <v>9520.0</v>
      </c>
      <c r="C9905" s="55"/>
      <c r="D9905" s="52"/>
    </row>
    <row r="9906">
      <c r="A9906" s="44" t="s">
        <v>7121</v>
      </c>
      <c r="B9906" s="45">
        <v>3280.0</v>
      </c>
      <c r="C9906" s="56" t="s">
        <v>4976</v>
      </c>
      <c r="D9906" s="52"/>
    </row>
    <row r="9907">
      <c r="A9907" s="44" t="s">
        <v>7122</v>
      </c>
      <c r="B9907" s="45">
        <v>3600.0</v>
      </c>
      <c r="C9907" s="55"/>
      <c r="D9907" s="52"/>
    </row>
    <row r="9908">
      <c r="A9908" s="44" t="s">
        <v>7123</v>
      </c>
      <c r="B9908" s="45">
        <v>3000.0</v>
      </c>
      <c r="C9908" s="55"/>
      <c r="D9908" s="52"/>
    </row>
    <row r="9909">
      <c r="A9909" s="44" t="s">
        <v>7124</v>
      </c>
      <c r="B9909" s="45">
        <v>2720.0</v>
      </c>
      <c r="C9909" s="55"/>
      <c r="D9909" s="52"/>
    </row>
    <row r="9910">
      <c r="A9910" s="44" t="s">
        <v>7125</v>
      </c>
      <c r="B9910" s="45">
        <v>2880.0</v>
      </c>
      <c r="C9910" s="55"/>
      <c r="D9910" s="52"/>
    </row>
    <row r="9911">
      <c r="A9911" s="44" t="s">
        <v>7126</v>
      </c>
      <c r="B9911" s="45">
        <v>10700.0</v>
      </c>
      <c r="C9911" s="55"/>
      <c r="D9911" s="52"/>
    </row>
    <row r="9912">
      <c r="A9912" s="44" t="s">
        <v>7127</v>
      </c>
      <c r="B9912" s="45">
        <v>3820.0</v>
      </c>
      <c r="C9912" s="56" t="s">
        <v>7128</v>
      </c>
      <c r="D9912" s="52"/>
    </row>
    <row r="9913">
      <c r="A9913" s="44" t="s">
        <v>7129</v>
      </c>
      <c r="B9913" s="45">
        <v>3540.0</v>
      </c>
      <c r="C9913" s="56" t="s">
        <v>7130</v>
      </c>
      <c r="D9913" s="52"/>
    </row>
    <row r="9914">
      <c r="A9914" s="44" t="s">
        <v>7131</v>
      </c>
      <c r="B9914" s="45">
        <v>3540.0</v>
      </c>
      <c r="C9914" s="56" t="s">
        <v>7132</v>
      </c>
      <c r="D9914" s="52"/>
    </row>
    <row r="9915">
      <c r="A9915" s="44" t="s">
        <v>7133</v>
      </c>
      <c r="B9915" s="45">
        <v>2880.0</v>
      </c>
      <c r="C9915" s="56" t="s">
        <v>7134</v>
      </c>
      <c r="D9915" s="52"/>
    </row>
    <row r="9916">
      <c r="A9916" s="44" t="s">
        <v>7135</v>
      </c>
      <c r="B9916" s="45">
        <v>9460.0</v>
      </c>
      <c r="C9916" s="55"/>
      <c r="D9916" s="52"/>
    </row>
    <row r="9917">
      <c r="A9917" s="44" t="s">
        <v>7136</v>
      </c>
      <c r="B9917" s="45">
        <v>13260.0</v>
      </c>
      <c r="C9917" s="55"/>
      <c r="D9917" s="52"/>
    </row>
    <row r="9918">
      <c r="A9918" s="44" t="s">
        <v>7137</v>
      </c>
      <c r="B9918" s="45">
        <v>18120.0</v>
      </c>
      <c r="C9918" s="56" t="s">
        <v>7138</v>
      </c>
      <c r="D9918" s="52"/>
    </row>
    <row r="9919">
      <c r="A9919" s="44" t="s">
        <v>7139</v>
      </c>
      <c r="B9919" s="45">
        <v>14000.0</v>
      </c>
      <c r="C9919" s="55"/>
      <c r="D9919" s="52"/>
    </row>
    <row r="9920">
      <c r="A9920" s="44" t="s">
        <v>7140</v>
      </c>
      <c r="B9920" s="45">
        <v>3300.0</v>
      </c>
      <c r="C9920" s="56" t="s">
        <v>7141</v>
      </c>
      <c r="D9920" s="52"/>
    </row>
    <row r="9921">
      <c r="A9921" s="44" t="s">
        <v>7142</v>
      </c>
      <c r="B9921" s="45">
        <v>10580.0</v>
      </c>
      <c r="C9921" s="55"/>
      <c r="D9921" s="52"/>
    </row>
    <row r="9922">
      <c r="A9922" s="44" t="s">
        <v>7143</v>
      </c>
      <c r="B9922" s="45">
        <v>11620.0</v>
      </c>
      <c r="C9922" s="56" t="s">
        <v>7144</v>
      </c>
      <c r="D9922" s="52"/>
    </row>
    <row r="9923">
      <c r="A9923" s="44" t="s">
        <v>7145</v>
      </c>
      <c r="B9923" s="45">
        <v>2300.0</v>
      </c>
      <c r="C9923" s="56" t="s">
        <v>7146</v>
      </c>
      <c r="D9923" s="52"/>
    </row>
    <row r="9924">
      <c r="A9924" s="44" t="s">
        <v>7147</v>
      </c>
      <c r="B9924" s="45">
        <v>3580.0</v>
      </c>
      <c r="C9924" s="56" t="s">
        <v>7148</v>
      </c>
      <c r="D9924" s="52"/>
    </row>
    <row r="9925">
      <c r="A9925" s="44" t="s">
        <v>7149</v>
      </c>
      <c r="B9925" s="45">
        <v>41460.0</v>
      </c>
      <c r="C9925" s="56" t="s">
        <v>7150</v>
      </c>
      <c r="D9925" s="52"/>
    </row>
    <row r="9926">
      <c r="A9926" s="44" t="s">
        <v>7151</v>
      </c>
      <c r="B9926" s="45">
        <v>2520.0</v>
      </c>
      <c r="C9926" s="56" t="s">
        <v>7022</v>
      </c>
      <c r="D9926" s="52"/>
    </row>
    <row r="9927">
      <c r="A9927" s="44" t="s">
        <v>7152</v>
      </c>
      <c r="B9927" s="45">
        <v>2060.0</v>
      </c>
      <c r="C9927" s="56" t="s">
        <v>7153</v>
      </c>
      <c r="D9927" s="52"/>
    </row>
    <row r="9928">
      <c r="A9928" s="44" t="s">
        <v>7154</v>
      </c>
      <c r="B9928" s="45">
        <v>33380.0</v>
      </c>
      <c r="C9928" s="55"/>
      <c r="D9928" s="52"/>
    </row>
    <row r="9929">
      <c r="A9929" s="44" t="s">
        <v>7155</v>
      </c>
      <c r="B9929" s="45">
        <v>10260.0</v>
      </c>
      <c r="C9929" s="55"/>
      <c r="D9929" s="52"/>
    </row>
    <row r="9930">
      <c r="A9930" s="44" t="s">
        <v>7156</v>
      </c>
      <c r="B9930" s="45">
        <v>3460.0</v>
      </c>
      <c r="C9930" s="55"/>
      <c r="D9930" s="52"/>
    </row>
    <row r="9931">
      <c r="A9931" s="44" t="s">
        <v>7157</v>
      </c>
      <c r="B9931" s="45">
        <v>3200.0</v>
      </c>
      <c r="C9931" s="56" t="s">
        <v>7006</v>
      </c>
      <c r="D9931" s="52"/>
    </row>
    <row r="9932">
      <c r="A9932" s="44" t="s">
        <v>7158</v>
      </c>
      <c r="B9932" s="45">
        <v>13960.0</v>
      </c>
      <c r="C9932" s="55"/>
      <c r="D9932" s="52"/>
    </row>
    <row r="9933">
      <c r="A9933" s="44" t="s">
        <v>7159</v>
      </c>
      <c r="B9933" s="45">
        <v>2860.0</v>
      </c>
      <c r="C9933" s="56" t="s">
        <v>4209</v>
      </c>
      <c r="D9933" s="52"/>
    </row>
    <row r="9934">
      <c r="A9934" s="44" t="s">
        <v>7160</v>
      </c>
      <c r="B9934" s="45">
        <v>3000.0</v>
      </c>
      <c r="C9934" s="56" t="s">
        <v>4979</v>
      </c>
      <c r="D9934" s="52"/>
    </row>
    <row r="9935">
      <c r="A9935" s="44" t="s">
        <v>7161</v>
      </c>
      <c r="B9935" s="45">
        <v>3200.0</v>
      </c>
      <c r="C9935" s="55"/>
      <c r="D9935" s="52"/>
    </row>
    <row r="9936">
      <c r="A9936" s="44" t="s">
        <v>7162</v>
      </c>
      <c r="B9936" s="45">
        <v>3360.0</v>
      </c>
      <c r="C9936" s="55"/>
      <c r="D9936" s="52"/>
    </row>
    <row r="9937">
      <c r="A9937" s="44" t="s">
        <v>7163</v>
      </c>
      <c r="B9937" s="45">
        <v>2680.0</v>
      </c>
      <c r="C9937" s="56" t="s">
        <v>7164</v>
      </c>
      <c r="D9937" s="52"/>
    </row>
    <row r="9938">
      <c r="A9938" s="44" t="s">
        <v>7165</v>
      </c>
      <c r="B9938" s="45">
        <v>10080.0</v>
      </c>
      <c r="C9938" s="55"/>
      <c r="D9938" s="52"/>
    </row>
    <row r="9939">
      <c r="A9939" s="44" t="s">
        <v>7166</v>
      </c>
      <c r="B9939" s="45">
        <v>10580.0</v>
      </c>
      <c r="C9939" s="56" t="s">
        <v>7167</v>
      </c>
      <c r="D9939" s="52"/>
    </row>
    <row r="9940">
      <c r="A9940" s="44" t="s">
        <v>7168</v>
      </c>
      <c r="B9940" s="45">
        <v>2660.0</v>
      </c>
      <c r="C9940" s="56" t="s">
        <v>7169</v>
      </c>
      <c r="D9940" s="52"/>
    </row>
    <row r="9941">
      <c r="A9941" s="44" t="s">
        <v>7170</v>
      </c>
      <c r="B9941" s="45">
        <v>15860.0</v>
      </c>
      <c r="C9941" s="55"/>
      <c r="D9941" s="52"/>
    </row>
    <row r="9942">
      <c r="A9942" s="44" t="s">
        <v>7171</v>
      </c>
      <c r="B9942" s="45">
        <v>2300.0</v>
      </c>
      <c r="C9942" s="56" t="s">
        <v>3981</v>
      </c>
      <c r="D9942" s="52"/>
    </row>
    <row r="9943">
      <c r="A9943" s="44" t="s">
        <v>7172</v>
      </c>
      <c r="B9943" s="45">
        <v>2580.0</v>
      </c>
      <c r="C9943" s="55"/>
      <c r="D9943" s="52"/>
    </row>
    <row r="9944">
      <c r="A9944" s="44" t="s">
        <v>7173</v>
      </c>
      <c r="B9944" s="45">
        <v>3320.0</v>
      </c>
      <c r="C9944" s="56" t="s">
        <v>7174</v>
      </c>
      <c r="D9944" s="52"/>
    </row>
    <row r="9945">
      <c r="A9945" s="44" t="s">
        <v>7175</v>
      </c>
      <c r="B9945" s="45">
        <v>3020.0</v>
      </c>
      <c r="C9945" s="56" t="s">
        <v>4194</v>
      </c>
      <c r="D9945" s="52"/>
    </row>
    <row r="9946">
      <c r="A9946" s="44" t="s">
        <v>7176</v>
      </c>
      <c r="B9946" s="45">
        <v>3640.0</v>
      </c>
      <c r="C9946" s="56" t="s">
        <v>5443</v>
      </c>
      <c r="D9946" s="52"/>
    </row>
    <row r="9947">
      <c r="A9947" s="44" t="s">
        <v>7177</v>
      </c>
      <c r="B9947" s="45">
        <v>2720.0</v>
      </c>
      <c r="C9947" s="56" t="s">
        <v>5413</v>
      </c>
      <c r="D9947" s="52"/>
    </row>
    <row r="9948">
      <c r="A9948" s="44" t="s">
        <v>7178</v>
      </c>
      <c r="B9948" s="45">
        <v>2820.0</v>
      </c>
      <c r="C9948" s="56" t="s">
        <v>7179</v>
      </c>
      <c r="D9948" s="52"/>
    </row>
    <row r="9949">
      <c r="A9949" s="44" t="s">
        <v>7180</v>
      </c>
      <c r="B9949" s="45">
        <v>3340.0</v>
      </c>
      <c r="C9949" s="56" t="s">
        <v>7181</v>
      </c>
      <c r="D9949" s="52"/>
    </row>
    <row r="9950">
      <c r="A9950" s="44" t="s">
        <v>7182</v>
      </c>
      <c r="B9950" s="45">
        <v>2960.0</v>
      </c>
      <c r="C9950" s="55"/>
      <c r="D9950" s="52"/>
    </row>
    <row r="9951">
      <c r="A9951" s="44" t="s">
        <v>7183</v>
      </c>
      <c r="B9951" s="45">
        <v>3340.0</v>
      </c>
      <c r="C9951" s="56" t="s">
        <v>5446</v>
      </c>
      <c r="D9951" s="52"/>
    </row>
    <row r="9952">
      <c r="A9952" s="44" t="s">
        <v>7184</v>
      </c>
      <c r="B9952" s="45">
        <v>13640.0</v>
      </c>
      <c r="C9952" s="55"/>
      <c r="D9952" s="52"/>
    </row>
    <row r="9953">
      <c r="A9953" s="44" t="s">
        <v>7185</v>
      </c>
      <c r="B9953" s="45">
        <v>11140.0</v>
      </c>
      <c r="C9953" s="55"/>
      <c r="D9953" s="52"/>
    </row>
    <row r="9954">
      <c r="A9954" s="44" t="s">
        <v>7186</v>
      </c>
      <c r="B9954" s="45">
        <v>10500.0</v>
      </c>
      <c r="C9954" s="55"/>
      <c r="D9954" s="52"/>
    </row>
    <row r="9955">
      <c r="A9955" s="44" t="s">
        <v>7187</v>
      </c>
      <c r="B9955" s="45">
        <v>2740.0</v>
      </c>
      <c r="C9955" s="56" t="s">
        <v>6102</v>
      </c>
      <c r="D9955" s="52"/>
    </row>
    <row r="9956">
      <c r="A9956" s="44" t="s">
        <v>7188</v>
      </c>
      <c r="B9956" s="45">
        <v>15400.0</v>
      </c>
      <c r="C9956" s="56" t="s">
        <v>7189</v>
      </c>
      <c r="D9956" s="52"/>
    </row>
    <row r="9957">
      <c r="A9957" s="44" t="s">
        <v>7190</v>
      </c>
      <c r="B9957" s="45">
        <v>16060.0</v>
      </c>
      <c r="C9957" s="55"/>
      <c r="D9957" s="52"/>
    </row>
    <row r="9958">
      <c r="A9958" s="44" t="s">
        <v>7191</v>
      </c>
      <c r="B9958" s="45">
        <v>16100.0</v>
      </c>
      <c r="C9958" s="55"/>
      <c r="D9958" s="52"/>
    </row>
    <row r="9959">
      <c r="A9959" s="44" t="s">
        <v>7192</v>
      </c>
      <c r="B9959" s="52">
        <v>2640.0</v>
      </c>
      <c r="C9959" s="56" t="s">
        <v>7193</v>
      </c>
      <c r="D9959" s="52"/>
    </row>
    <row r="9960">
      <c r="A9960" s="44" t="s">
        <v>7194</v>
      </c>
      <c r="B9960" s="45">
        <v>10400.0</v>
      </c>
      <c r="C9960" s="56" t="s">
        <v>7189</v>
      </c>
      <c r="D9960" s="52"/>
    </row>
    <row r="9961">
      <c r="A9961" s="44" t="s">
        <v>7195</v>
      </c>
      <c r="B9961" s="45">
        <v>10400.0</v>
      </c>
      <c r="C9961" s="55"/>
      <c r="D9961" s="52"/>
    </row>
    <row r="9962">
      <c r="A9962" s="44" t="s">
        <v>7196</v>
      </c>
      <c r="B9962" s="45">
        <v>16440.0</v>
      </c>
      <c r="C9962" s="56" t="s">
        <v>7197</v>
      </c>
      <c r="D9962" s="52"/>
    </row>
    <row r="9963">
      <c r="A9963" s="44" t="s">
        <v>7198</v>
      </c>
      <c r="B9963" s="45">
        <v>2840.0</v>
      </c>
      <c r="C9963" s="56" t="s">
        <v>4194</v>
      </c>
      <c r="D9963" s="52"/>
    </row>
    <row r="9964">
      <c r="A9964" s="44" t="s">
        <v>7199</v>
      </c>
      <c r="B9964" s="45">
        <v>2540.0</v>
      </c>
      <c r="C9964" s="56" t="s">
        <v>7200</v>
      </c>
      <c r="D9964" s="52"/>
    </row>
    <row r="9965">
      <c r="A9965" s="44" t="s">
        <v>7201</v>
      </c>
      <c r="B9965" s="45">
        <v>13440.0</v>
      </c>
      <c r="C9965" s="55"/>
      <c r="D9965" s="52"/>
    </row>
    <row r="9966">
      <c r="A9966" s="44" t="s">
        <v>7202</v>
      </c>
      <c r="B9966" s="45">
        <v>2620.0</v>
      </c>
      <c r="C9966" s="56" t="s">
        <v>4237</v>
      </c>
      <c r="D9966" s="52"/>
    </row>
    <row r="9967">
      <c r="A9967" s="44" t="s">
        <v>7203</v>
      </c>
      <c r="B9967" s="45">
        <v>29600.0</v>
      </c>
      <c r="C9967" s="56" t="s">
        <v>7204</v>
      </c>
      <c r="D9967" s="52"/>
    </row>
    <row r="9968">
      <c r="A9968" s="44" t="s">
        <v>7205</v>
      </c>
      <c r="B9968" s="45">
        <v>10040.0</v>
      </c>
      <c r="C9968" s="55"/>
      <c r="D9968" s="52"/>
    </row>
    <row r="9969">
      <c r="A9969" s="44" t="s">
        <v>7206</v>
      </c>
      <c r="B9969" s="45">
        <v>31760.0</v>
      </c>
      <c r="C9969" s="56" t="s">
        <v>7207</v>
      </c>
      <c r="D9969" s="52"/>
    </row>
    <row r="9970">
      <c r="A9970" s="44" t="s">
        <v>7208</v>
      </c>
      <c r="B9970" s="45">
        <v>3300.0</v>
      </c>
      <c r="C9970" s="56" t="s">
        <v>7209</v>
      </c>
      <c r="D9970" s="52"/>
    </row>
    <row r="9971">
      <c r="A9971" s="44" t="s">
        <v>7210</v>
      </c>
      <c r="B9971" s="45">
        <v>17740.0</v>
      </c>
      <c r="C9971" s="55"/>
      <c r="D9971" s="52"/>
    </row>
    <row r="9972">
      <c r="A9972" s="44" t="s">
        <v>7211</v>
      </c>
      <c r="B9972" s="45">
        <v>2860.0</v>
      </c>
      <c r="C9972" s="56" t="s">
        <v>7212</v>
      </c>
      <c r="D9972" s="52"/>
    </row>
    <row r="9973">
      <c r="A9973" s="44" t="s">
        <v>7213</v>
      </c>
      <c r="B9973" s="45">
        <v>2720.0</v>
      </c>
      <c r="C9973" s="55"/>
      <c r="D9973" s="52"/>
    </row>
    <row r="9974">
      <c r="A9974" s="44" t="s">
        <v>7214</v>
      </c>
      <c r="B9974" s="45">
        <v>9760.0</v>
      </c>
      <c r="C9974" s="55"/>
      <c r="D9974" s="52"/>
    </row>
    <row r="9975">
      <c r="A9975" s="44" t="s">
        <v>7215</v>
      </c>
      <c r="B9975" s="45">
        <v>9940.0</v>
      </c>
      <c r="C9975" s="55"/>
      <c r="D9975" s="52"/>
    </row>
    <row r="9976">
      <c r="A9976" s="44" t="s">
        <v>7216</v>
      </c>
      <c r="B9976" s="45">
        <v>13440.0</v>
      </c>
      <c r="C9976" s="55"/>
      <c r="D9976" s="52"/>
    </row>
    <row r="9977">
      <c r="A9977" s="44" t="s">
        <v>7217</v>
      </c>
      <c r="B9977" s="45">
        <v>2720.0</v>
      </c>
      <c r="C9977" s="55"/>
      <c r="D9977" s="52"/>
    </row>
    <row r="9978">
      <c r="A9978" s="44" t="s">
        <v>7218</v>
      </c>
      <c r="B9978" s="45">
        <v>20100.0</v>
      </c>
      <c r="C9978" s="55"/>
      <c r="D9978" s="52"/>
    </row>
    <row r="9979">
      <c r="A9979" s="44" t="s">
        <v>7219</v>
      </c>
      <c r="B9979" s="45">
        <v>18060.0</v>
      </c>
      <c r="C9979" s="55"/>
      <c r="D9979" s="52"/>
    </row>
    <row r="9980">
      <c r="A9980" s="44" t="s">
        <v>7220</v>
      </c>
      <c r="B9980" s="45">
        <v>9340.0</v>
      </c>
      <c r="C9980" s="55"/>
      <c r="D9980" s="52"/>
    </row>
    <row r="9981">
      <c r="A9981" s="44" t="s">
        <v>7221</v>
      </c>
      <c r="B9981" s="45">
        <v>15620.0</v>
      </c>
      <c r="C9981" s="55"/>
      <c r="D9981" s="52"/>
    </row>
    <row r="9982">
      <c r="A9982" s="44" t="s">
        <v>7222</v>
      </c>
      <c r="B9982" s="45">
        <v>9440.0</v>
      </c>
      <c r="C9982" s="55"/>
      <c r="D9982" s="52"/>
    </row>
    <row r="9983">
      <c r="A9983" s="44" t="s">
        <v>7223</v>
      </c>
      <c r="B9983" s="45">
        <v>18480.0</v>
      </c>
      <c r="C9983" s="55"/>
      <c r="D9983" s="52"/>
    </row>
    <row r="9984">
      <c r="A9984" s="44" t="s">
        <v>7224</v>
      </c>
      <c r="B9984" s="45">
        <v>9580.0</v>
      </c>
      <c r="C9984" s="55"/>
      <c r="D9984" s="52"/>
    </row>
    <row r="9985">
      <c r="A9985" s="44" t="s">
        <v>7225</v>
      </c>
      <c r="B9985" s="45">
        <v>16840.0</v>
      </c>
      <c r="C9985" s="55"/>
      <c r="D9985" s="52"/>
    </row>
    <row r="9986">
      <c r="A9986" s="44" t="s">
        <v>7226</v>
      </c>
      <c r="B9986" s="45">
        <v>10160.0</v>
      </c>
      <c r="C9986" s="55"/>
      <c r="D9986" s="52"/>
    </row>
    <row r="9987">
      <c r="A9987" s="44" t="s">
        <v>7227</v>
      </c>
      <c r="B9987" s="45">
        <v>10640.0</v>
      </c>
      <c r="C9987" s="55"/>
      <c r="D9987" s="52"/>
    </row>
    <row r="9988">
      <c r="A9988" s="44" t="s">
        <v>7228</v>
      </c>
      <c r="B9988" s="45">
        <v>11980.0</v>
      </c>
      <c r="C9988" s="55"/>
      <c r="D9988" s="52"/>
    </row>
    <row r="9989">
      <c r="A9989" s="44" t="s">
        <v>7229</v>
      </c>
      <c r="B9989" s="45">
        <v>16380.0</v>
      </c>
      <c r="C9989" s="55"/>
      <c r="D9989" s="52"/>
    </row>
    <row r="9990">
      <c r="A9990" s="44" t="s">
        <v>7230</v>
      </c>
      <c r="B9990" s="45">
        <v>32940.0</v>
      </c>
      <c r="C9990" s="56" t="s">
        <v>4013</v>
      </c>
      <c r="D9990" s="52"/>
    </row>
    <row r="9991">
      <c r="A9991" s="44" t="s">
        <v>7231</v>
      </c>
      <c r="B9991" s="45">
        <v>2440.0</v>
      </c>
      <c r="C9991" s="55"/>
      <c r="D9991" s="52"/>
    </row>
    <row r="9992">
      <c r="A9992" s="44" t="s">
        <v>7232</v>
      </c>
      <c r="B9992" s="45">
        <v>2440.0</v>
      </c>
      <c r="C9992" s="55"/>
      <c r="D9992" s="52"/>
    </row>
    <row r="9993">
      <c r="A9993" s="44" t="s">
        <v>7233</v>
      </c>
      <c r="B9993" s="45">
        <v>2960.0</v>
      </c>
      <c r="C9993" s="56" t="s">
        <v>744</v>
      </c>
      <c r="D9993" s="52"/>
    </row>
    <row r="9994">
      <c r="A9994" s="44" t="s">
        <v>7234</v>
      </c>
      <c r="B9994" s="45">
        <v>2920.0</v>
      </c>
      <c r="C9994" s="56" t="s">
        <v>4017</v>
      </c>
      <c r="D9994" s="52"/>
    </row>
    <row r="9995">
      <c r="A9995" s="44" t="s">
        <v>7235</v>
      </c>
      <c r="B9995" s="45">
        <v>3100.0</v>
      </c>
      <c r="C9995" s="55"/>
      <c r="D9995" s="52"/>
    </row>
    <row r="9996">
      <c r="A9996" s="44" t="s">
        <v>7236</v>
      </c>
      <c r="B9996" s="45">
        <v>11000.0</v>
      </c>
      <c r="C9996" s="56" t="s">
        <v>6209</v>
      </c>
      <c r="D9996" s="52"/>
    </row>
    <row r="9997">
      <c r="A9997" s="44" t="s">
        <v>7237</v>
      </c>
      <c r="B9997" s="45">
        <v>14800.0</v>
      </c>
      <c r="C9997" s="56" t="s">
        <v>7238</v>
      </c>
      <c r="D9997" s="52"/>
    </row>
    <row r="9998">
      <c r="A9998" s="44" t="s">
        <v>7239</v>
      </c>
      <c r="B9998" s="45">
        <v>2540.0</v>
      </c>
      <c r="C9998" s="56" t="s">
        <v>744</v>
      </c>
      <c r="D9998" s="52"/>
    </row>
    <row r="9999">
      <c r="A9999" s="44" t="s">
        <v>7240</v>
      </c>
      <c r="B9999" s="45">
        <v>10580.0</v>
      </c>
      <c r="C9999" s="55"/>
      <c r="D9999" s="52"/>
    </row>
    <row r="10000">
      <c r="A10000" s="44" t="s">
        <v>7241</v>
      </c>
      <c r="B10000" s="45">
        <v>10680.0</v>
      </c>
      <c r="C10000" s="55"/>
      <c r="D10000" s="52"/>
    </row>
    <row r="10001">
      <c r="A10001" s="44" t="s">
        <v>7242</v>
      </c>
      <c r="B10001" s="45">
        <v>11160.0</v>
      </c>
      <c r="C10001" s="56" t="s">
        <v>6726</v>
      </c>
      <c r="D10001" s="52"/>
    </row>
    <row r="10002">
      <c r="A10002" s="44" t="s">
        <v>7243</v>
      </c>
      <c r="B10002" s="45">
        <v>2280.0</v>
      </c>
      <c r="C10002" s="55"/>
      <c r="D10002" s="52"/>
    </row>
    <row r="10003">
      <c r="A10003" s="44" t="s">
        <v>7244</v>
      </c>
      <c r="B10003" s="45">
        <v>2700.0</v>
      </c>
      <c r="C10003" s="56" t="s">
        <v>4017</v>
      </c>
      <c r="D10003" s="52"/>
    </row>
    <row r="10004">
      <c r="A10004" s="44" t="s">
        <v>7245</v>
      </c>
      <c r="B10004" s="45">
        <v>10380.0</v>
      </c>
      <c r="C10004" s="56" t="s">
        <v>6726</v>
      </c>
      <c r="D10004" s="52"/>
    </row>
    <row r="10005">
      <c r="A10005" s="44" t="s">
        <v>7246</v>
      </c>
      <c r="B10005" s="45">
        <v>20260.0</v>
      </c>
      <c r="C10005" s="55"/>
      <c r="D10005" s="52"/>
    </row>
    <row r="10006">
      <c r="A10006" s="44" t="s">
        <v>7247</v>
      </c>
      <c r="B10006" s="45">
        <v>20260.0</v>
      </c>
      <c r="C10006" s="55"/>
      <c r="D10006" s="52"/>
    </row>
    <row r="10007">
      <c r="A10007" s="44" t="s">
        <v>7248</v>
      </c>
      <c r="B10007" s="45">
        <v>13160.0</v>
      </c>
      <c r="C10007" s="56" t="s">
        <v>4486</v>
      </c>
      <c r="D10007" s="52"/>
    </row>
    <row r="10008">
      <c r="A10008" s="44" t="s">
        <v>7249</v>
      </c>
      <c r="B10008" s="45">
        <v>3080.0</v>
      </c>
      <c r="C10008" s="56" t="s">
        <v>4017</v>
      </c>
      <c r="D10008" s="52"/>
    </row>
    <row r="10009">
      <c r="A10009" s="44" t="s">
        <v>7250</v>
      </c>
      <c r="B10009" s="45">
        <v>10000.0</v>
      </c>
      <c r="C10009" s="55"/>
      <c r="D10009" s="52"/>
    </row>
    <row r="10010">
      <c r="A10010" s="44" t="s">
        <v>7251</v>
      </c>
      <c r="B10010" s="45">
        <v>2800.0</v>
      </c>
      <c r="C10010" s="56" t="s">
        <v>4017</v>
      </c>
      <c r="D10010" s="52"/>
    </row>
    <row r="10011">
      <c r="A10011" s="44" t="s">
        <v>7252</v>
      </c>
      <c r="B10011" s="45">
        <v>22900.0</v>
      </c>
      <c r="C10011" s="55"/>
      <c r="D10011" s="52"/>
    </row>
    <row r="10012">
      <c r="A10012" s="44" t="s">
        <v>7253</v>
      </c>
      <c r="B10012" s="45">
        <v>4780.0</v>
      </c>
      <c r="C10012" s="55"/>
      <c r="D10012" s="52"/>
    </row>
    <row r="10013">
      <c r="A10013" s="44" t="s">
        <v>7254</v>
      </c>
      <c r="B10013" s="45">
        <v>2680.0</v>
      </c>
      <c r="C10013" s="55"/>
      <c r="D10013" s="52"/>
    </row>
    <row r="10014">
      <c r="A10014" s="44" t="s">
        <v>7255</v>
      </c>
      <c r="B10014" s="45">
        <v>2740.0</v>
      </c>
      <c r="C10014" s="55"/>
      <c r="D10014" s="52"/>
    </row>
    <row r="10015">
      <c r="A10015" s="44" t="s">
        <v>7256</v>
      </c>
      <c r="B10015" s="45">
        <v>2640.0</v>
      </c>
      <c r="C10015" s="55"/>
      <c r="D10015" s="52"/>
    </row>
    <row r="10016">
      <c r="A10016" s="44" t="s">
        <v>7257</v>
      </c>
      <c r="B10016" s="45">
        <v>13480.0</v>
      </c>
      <c r="C10016" s="55"/>
      <c r="D10016" s="52"/>
    </row>
    <row r="10017">
      <c r="A10017" s="44" t="s">
        <v>7258</v>
      </c>
      <c r="B10017" s="45">
        <v>11300.0</v>
      </c>
      <c r="C10017" s="56" t="s">
        <v>7259</v>
      </c>
      <c r="D10017" s="52"/>
    </row>
    <row r="10018">
      <c r="A10018" s="44" t="s">
        <v>7260</v>
      </c>
      <c r="B10018" s="45">
        <v>17280.0</v>
      </c>
      <c r="C10018" s="56" t="s">
        <v>7261</v>
      </c>
      <c r="D10018" s="52"/>
    </row>
    <row r="10019">
      <c r="A10019" s="44" t="s">
        <v>7262</v>
      </c>
      <c r="B10019" s="45">
        <v>32140.0</v>
      </c>
      <c r="C10019" s="56" t="s">
        <v>4013</v>
      </c>
      <c r="D10019" s="52"/>
    </row>
    <row r="10020">
      <c r="A10020" s="44" t="s">
        <v>7263</v>
      </c>
      <c r="B10020" s="45">
        <v>10840.0</v>
      </c>
      <c r="C10020" s="55"/>
      <c r="D10020" s="52"/>
    </row>
    <row r="10021">
      <c r="A10021" s="44" t="s">
        <v>7264</v>
      </c>
      <c r="B10021" s="45">
        <v>16300.0</v>
      </c>
      <c r="C10021" s="55"/>
      <c r="D10021" s="52"/>
    </row>
    <row r="10022">
      <c r="A10022" s="44" t="s">
        <v>7265</v>
      </c>
      <c r="B10022" s="45">
        <v>2480.0</v>
      </c>
      <c r="C10022" s="55"/>
      <c r="D10022" s="52"/>
    </row>
    <row r="10023">
      <c r="A10023" s="44" t="s">
        <v>7266</v>
      </c>
      <c r="B10023" s="45">
        <v>10300.0</v>
      </c>
      <c r="C10023" s="55"/>
      <c r="D10023" s="52"/>
    </row>
    <row r="10024">
      <c r="A10024" s="44" t="s">
        <v>7267</v>
      </c>
      <c r="B10024" s="45">
        <v>2440.0</v>
      </c>
      <c r="C10024" s="55"/>
      <c r="D10024" s="52"/>
    </row>
    <row r="10025">
      <c r="A10025" s="44" t="s">
        <v>7268</v>
      </c>
      <c r="B10025" s="45">
        <v>18900.0</v>
      </c>
      <c r="C10025" s="55"/>
      <c r="D10025" s="52"/>
    </row>
    <row r="10026">
      <c r="A10026" s="44" t="s">
        <v>7269</v>
      </c>
      <c r="B10026" s="45">
        <v>12260.0</v>
      </c>
      <c r="C10026" s="55"/>
      <c r="D10026" s="52"/>
    </row>
    <row r="10027">
      <c r="A10027" s="44" t="s">
        <v>7270</v>
      </c>
      <c r="B10027" s="45">
        <v>4180.0</v>
      </c>
      <c r="C10027" s="56" t="s">
        <v>4017</v>
      </c>
      <c r="D10027" s="52"/>
    </row>
    <row r="10028">
      <c r="A10028" s="44" t="s">
        <v>7271</v>
      </c>
      <c r="B10028" s="45">
        <v>13220.0</v>
      </c>
      <c r="C10028" s="55"/>
      <c r="D10028" s="52"/>
    </row>
    <row r="10029">
      <c r="A10029" s="44" t="s">
        <v>7272</v>
      </c>
      <c r="B10029" s="45">
        <v>2880.0</v>
      </c>
      <c r="C10029" s="56" t="s">
        <v>4017</v>
      </c>
      <c r="D10029" s="52"/>
    </row>
    <row r="10030">
      <c r="A10030" s="44" t="s">
        <v>7273</v>
      </c>
      <c r="B10030" s="45">
        <v>3820.0</v>
      </c>
      <c r="C10030" s="56" t="s">
        <v>6421</v>
      </c>
      <c r="D10030" s="52"/>
    </row>
    <row r="10031">
      <c r="A10031" s="44" t="s">
        <v>7274</v>
      </c>
      <c r="B10031" s="45">
        <v>3580.0</v>
      </c>
      <c r="C10031" s="56" t="s">
        <v>6421</v>
      </c>
      <c r="D10031" s="52"/>
    </row>
    <row r="10032">
      <c r="A10032" s="44" t="s">
        <v>7275</v>
      </c>
      <c r="B10032" s="45">
        <v>3580.0</v>
      </c>
      <c r="C10032" s="57" t="s">
        <v>7276</v>
      </c>
      <c r="D10032" s="52"/>
    </row>
    <row r="10033">
      <c r="A10033" s="44" t="s">
        <v>7277</v>
      </c>
      <c r="B10033" s="45">
        <v>2920.0</v>
      </c>
      <c r="C10033" s="55"/>
      <c r="D10033" s="52"/>
    </row>
    <row r="10034">
      <c r="A10034" s="44" t="s">
        <v>7278</v>
      </c>
      <c r="B10034" s="45">
        <v>13420.0</v>
      </c>
      <c r="C10034" s="55"/>
      <c r="D10034" s="52"/>
    </row>
    <row r="10035">
      <c r="A10035" s="44" t="s">
        <v>7279</v>
      </c>
      <c r="B10035" s="45">
        <v>2860.0</v>
      </c>
      <c r="C10035" s="56" t="s">
        <v>744</v>
      </c>
      <c r="D10035" s="52"/>
    </row>
    <row r="10036">
      <c r="A10036" s="44" t="s">
        <v>7280</v>
      </c>
      <c r="B10036" s="45">
        <v>2520.0</v>
      </c>
      <c r="C10036" s="56" t="s">
        <v>744</v>
      </c>
      <c r="D10036" s="52"/>
    </row>
    <row r="10037">
      <c r="A10037" s="44" t="s">
        <v>7281</v>
      </c>
      <c r="B10037" s="45">
        <v>17440.0</v>
      </c>
      <c r="C10037" s="55"/>
      <c r="D10037" s="52"/>
    </row>
    <row r="10038">
      <c r="A10038" s="44" t="s">
        <v>7282</v>
      </c>
      <c r="B10038" s="45">
        <v>18520.0</v>
      </c>
      <c r="C10038" s="56" t="s">
        <v>7283</v>
      </c>
      <c r="D10038" s="52"/>
    </row>
    <row r="10039">
      <c r="A10039" s="44" t="s">
        <v>7284</v>
      </c>
      <c r="B10039" s="45">
        <v>9920.0</v>
      </c>
      <c r="C10039" s="55"/>
      <c r="D10039" s="52"/>
    </row>
    <row r="10040">
      <c r="A10040" s="44" t="s">
        <v>7285</v>
      </c>
      <c r="B10040" s="45">
        <v>3440.0</v>
      </c>
      <c r="C10040" s="55"/>
      <c r="D10040" s="52"/>
    </row>
    <row r="10041">
      <c r="A10041" s="44" t="s">
        <v>7286</v>
      </c>
      <c r="B10041" s="45">
        <v>16720.0</v>
      </c>
      <c r="C10041" s="56" t="s">
        <v>4658</v>
      </c>
      <c r="D10041" s="52"/>
    </row>
    <row r="10042">
      <c r="A10042" s="44" t="s">
        <v>7287</v>
      </c>
      <c r="B10042" s="45">
        <v>10140.0</v>
      </c>
      <c r="C10042" s="55"/>
      <c r="D10042" s="52"/>
    </row>
    <row r="10043">
      <c r="A10043" s="44" t="s">
        <v>7288</v>
      </c>
      <c r="B10043" s="45">
        <v>3360.0</v>
      </c>
      <c r="C10043" s="56" t="s">
        <v>3265</v>
      </c>
      <c r="D10043" s="52"/>
    </row>
    <row r="10044">
      <c r="A10044" s="44" t="s">
        <v>7289</v>
      </c>
      <c r="B10044" s="45">
        <v>14580.0</v>
      </c>
      <c r="C10044" s="56" t="s">
        <v>7290</v>
      </c>
      <c r="D10044" s="52" t="s">
        <v>7291</v>
      </c>
    </row>
    <row r="10045">
      <c r="A10045" s="44" t="s">
        <v>7292</v>
      </c>
      <c r="B10045" s="45">
        <v>10340.0</v>
      </c>
      <c r="C10045" s="55"/>
      <c r="D10045" s="52"/>
    </row>
    <row r="10046">
      <c r="A10046" s="44" t="s">
        <v>7293</v>
      </c>
      <c r="B10046" s="45">
        <v>44040.0</v>
      </c>
      <c r="C10046" s="55"/>
      <c r="D10046" s="52"/>
    </row>
    <row r="10047">
      <c r="A10047" s="44" t="s">
        <v>7294</v>
      </c>
      <c r="B10047" s="45">
        <v>2920.0</v>
      </c>
      <c r="C10047" s="55"/>
      <c r="D10047" s="52"/>
    </row>
    <row r="10048">
      <c r="A10048" s="44" t="s">
        <v>7295</v>
      </c>
      <c r="B10048" s="45">
        <v>10340.0</v>
      </c>
      <c r="C10048" s="56" t="s">
        <v>7290</v>
      </c>
      <c r="D10048" s="52"/>
    </row>
    <row r="10049">
      <c r="A10049" s="44" t="s">
        <v>7296</v>
      </c>
      <c r="B10049" s="45">
        <v>11240.0</v>
      </c>
      <c r="C10049" s="55"/>
      <c r="D10049" s="52"/>
    </row>
    <row r="10050">
      <c r="A10050" s="44" t="s">
        <v>7297</v>
      </c>
      <c r="B10050" s="45">
        <v>2740.0</v>
      </c>
      <c r="C10050" s="56" t="s">
        <v>3265</v>
      </c>
      <c r="D10050" s="52"/>
    </row>
    <row r="10051">
      <c r="A10051" s="45"/>
      <c r="B10051" s="45">
        <v>19100.0</v>
      </c>
      <c r="C10051" s="56" t="s">
        <v>7298</v>
      </c>
      <c r="D10051" s="52"/>
    </row>
    <row r="10052">
      <c r="A10052" s="44" t="s">
        <v>7299</v>
      </c>
      <c r="B10052" s="45">
        <v>16480.0</v>
      </c>
      <c r="C10052" s="56" t="s">
        <v>7300</v>
      </c>
      <c r="D10052" s="52"/>
    </row>
    <row r="10053">
      <c r="A10053" s="44" t="s">
        <v>7301</v>
      </c>
      <c r="B10053" s="45">
        <v>12120.0</v>
      </c>
      <c r="C10053" s="56" t="s">
        <v>4576</v>
      </c>
      <c r="D10053" s="52"/>
    </row>
    <row r="10054">
      <c r="A10054" s="44" t="s">
        <v>7302</v>
      </c>
      <c r="B10054" s="45">
        <v>9980.0</v>
      </c>
      <c r="C10054" s="55"/>
      <c r="D10054" s="52"/>
    </row>
    <row r="10055">
      <c r="A10055" s="44" t="s">
        <v>7303</v>
      </c>
      <c r="B10055" s="45">
        <v>13760.0</v>
      </c>
      <c r="C10055" s="55"/>
      <c r="D10055" s="52"/>
    </row>
    <row r="10056">
      <c r="A10056" s="44" t="s">
        <v>7304</v>
      </c>
      <c r="B10056" s="45">
        <v>3240.0</v>
      </c>
      <c r="C10056" s="56" t="s">
        <v>4051</v>
      </c>
      <c r="D10056" s="52"/>
    </row>
    <row r="10057">
      <c r="A10057" s="44" t="s">
        <v>7305</v>
      </c>
      <c r="B10057" s="45">
        <v>4100.0</v>
      </c>
      <c r="C10057" s="56" t="s">
        <v>4035</v>
      </c>
      <c r="D10057" s="52"/>
    </row>
    <row r="10058">
      <c r="A10058" s="44" t="s">
        <v>7306</v>
      </c>
      <c r="B10058" s="45">
        <v>2540.0</v>
      </c>
      <c r="C10058" s="55"/>
      <c r="D10058" s="52"/>
    </row>
    <row r="10059">
      <c r="A10059" s="44" t="s">
        <v>7307</v>
      </c>
      <c r="B10059" s="45">
        <v>2680.0</v>
      </c>
      <c r="C10059" s="56" t="s">
        <v>4035</v>
      </c>
      <c r="D10059" s="52"/>
    </row>
    <row r="10060">
      <c r="A10060" s="44" t="s">
        <v>7308</v>
      </c>
      <c r="B10060" s="45">
        <v>31960.0</v>
      </c>
      <c r="C10060" s="56" t="s">
        <v>4224</v>
      </c>
      <c r="D10060" s="52"/>
    </row>
    <row r="10061">
      <c r="A10061" s="44" t="s">
        <v>7309</v>
      </c>
      <c r="B10061" s="45">
        <v>3440.0</v>
      </c>
      <c r="C10061" s="56" t="s">
        <v>7310</v>
      </c>
      <c r="D10061" s="52"/>
    </row>
    <row r="10062">
      <c r="A10062" s="44" t="s">
        <v>7311</v>
      </c>
      <c r="B10062" s="45">
        <v>11040.0</v>
      </c>
      <c r="C10062" s="55"/>
      <c r="D10062" s="52"/>
    </row>
    <row r="10063">
      <c r="A10063" s="44" t="s">
        <v>7312</v>
      </c>
      <c r="B10063" s="45">
        <v>11700.0</v>
      </c>
      <c r="C10063" s="55"/>
      <c r="D10063" s="52"/>
    </row>
    <row r="10064">
      <c r="A10064" s="44" t="s">
        <v>7313</v>
      </c>
      <c r="B10064" s="45">
        <v>3260.0</v>
      </c>
      <c r="C10064" s="56" t="s">
        <v>7314</v>
      </c>
      <c r="D10064" s="52"/>
    </row>
    <row r="10065">
      <c r="A10065" s="44" t="s">
        <v>7315</v>
      </c>
      <c r="B10065" s="45">
        <v>17640.0</v>
      </c>
      <c r="C10065" s="56" t="s">
        <v>7316</v>
      </c>
      <c r="D10065" s="52"/>
    </row>
    <row r="10066">
      <c r="A10066" s="44" t="s">
        <v>7317</v>
      </c>
      <c r="B10066" s="45">
        <v>10080.0</v>
      </c>
      <c r="C10066" s="55"/>
      <c r="D10066" s="52"/>
    </row>
    <row r="10067">
      <c r="A10067" s="44" t="s">
        <v>7318</v>
      </c>
      <c r="B10067" s="45">
        <v>2660.0</v>
      </c>
      <c r="C10067" s="56" t="s">
        <v>7179</v>
      </c>
      <c r="D10067" s="52"/>
    </row>
    <row r="10068">
      <c r="A10068" s="44" t="s">
        <v>7319</v>
      </c>
      <c r="B10068" s="45">
        <v>10340.0</v>
      </c>
      <c r="C10068" s="55"/>
      <c r="D10068" s="52"/>
    </row>
    <row r="10069">
      <c r="A10069" s="44" t="s">
        <v>7320</v>
      </c>
      <c r="B10069" s="45">
        <v>3020.0</v>
      </c>
      <c r="C10069" s="56" t="s">
        <v>7321</v>
      </c>
      <c r="D10069" s="52"/>
    </row>
    <row r="10070">
      <c r="A10070" s="44" t="s">
        <v>7322</v>
      </c>
      <c r="B10070" s="45">
        <v>12100.0</v>
      </c>
      <c r="C10070" s="56" t="s">
        <v>7323</v>
      </c>
      <c r="D10070" s="52"/>
    </row>
    <row r="10071">
      <c r="A10071" s="44" t="s">
        <v>7324</v>
      </c>
      <c r="B10071" s="45">
        <v>2720.0</v>
      </c>
      <c r="C10071" s="56" t="s">
        <v>7325</v>
      </c>
      <c r="D10071" s="52"/>
    </row>
    <row r="10072">
      <c r="A10072" s="44" t="s">
        <v>7326</v>
      </c>
      <c r="B10072" s="45">
        <v>10380.0</v>
      </c>
      <c r="C10072" s="56" t="s">
        <v>7327</v>
      </c>
      <c r="D10072" s="52"/>
    </row>
    <row r="10073">
      <c r="A10073" s="44" t="s">
        <v>7328</v>
      </c>
      <c r="B10073" s="45">
        <v>10380.0</v>
      </c>
      <c r="C10073" s="56" t="s">
        <v>7329</v>
      </c>
      <c r="D10073" s="52"/>
    </row>
    <row r="10074">
      <c r="A10074" s="44" t="s">
        <v>7330</v>
      </c>
      <c r="B10074" s="45">
        <v>25480.0</v>
      </c>
      <c r="C10074" s="56" t="s">
        <v>7331</v>
      </c>
      <c r="D10074" s="52"/>
    </row>
    <row r="10075">
      <c r="A10075" s="44" t="s">
        <v>7332</v>
      </c>
      <c r="B10075" s="45">
        <v>12880.0</v>
      </c>
      <c r="C10075" s="55"/>
      <c r="D10075" s="52"/>
    </row>
    <row r="10076">
      <c r="A10076" s="44" t="s">
        <v>7333</v>
      </c>
      <c r="B10076" s="45">
        <v>3520.0</v>
      </c>
      <c r="C10076" s="56" t="s">
        <v>7334</v>
      </c>
      <c r="D10076" s="52"/>
    </row>
    <row r="10077">
      <c r="A10077" s="44" t="s">
        <v>7335</v>
      </c>
      <c r="B10077" s="45">
        <v>10600.0</v>
      </c>
      <c r="C10077" s="55"/>
      <c r="D10077" s="52"/>
    </row>
    <row r="10078">
      <c r="A10078" s="44" t="s">
        <v>7336</v>
      </c>
      <c r="B10078" s="45">
        <v>2700.0</v>
      </c>
      <c r="C10078" s="56" t="s">
        <v>7337</v>
      </c>
      <c r="D10078" s="52"/>
    </row>
    <row r="10079">
      <c r="A10079" s="44" t="s">
        <v>7338</v>
      </c>
      <c r="B10079" s="45">
        <v>12940.0</v>
      </c>
      <c r="C10079" s="55"/>
      <c r="D10079" s="52"/>
    </row>
    <row r="10080">
      <c r="A10080" s="44" t="s">
        <v>7339</v>
      </c>
      <c r="B10080" s="45">
        <v>3160.0</v>
      </c>
      <c r="C10080" s="56" t="s">
        <v>4707</v>
      </c>
      <c r="D10080" s="52"/>
    </row>
    <row r="10081">
      <c r="A10081" s="44" t="s">
        <v>7340</v>
      </c>
      <c r="B10081" s="45">
        <v>2840.0</v>
      </c>
      <c r="C10081" s="56" t="s">
        <v>7341</v>
      </c>
      <c r="D10081" s="52"/>
    </row>
    <row r="10082">
      <c r="A10082" s="44" t="s">
        <v>7342</v>
      </c>
      <c r="B10082" s="45">
        <v>30080.0</v>
      </c>
      <c r="C10082" s="56" t="s">
        <v>7343</v>
      </c>
      <c r="D10082" s="52"/>
    </row>
    <row r="10083">
      <c r="A10083" s="44" t="s">
        <v>7344</v>
      </c>
      <c r="B10083" s="45">
        <v>2560.0</v>
      </c>
      <c r="C10083" s="56" t="s">
        <v>4708</v>
      </c>
      <c r="D10083" s="52"/>
    </row>
    <row r="10084">
      <c r="A10084" s="44" t="s">
        <v>7345</v>
      </c>
      <c r="B10084" s="45">
        <v>13420.0</v>
      </c>
      <c r="C10084" s="55"/>
      <c r="D10084" s="52"/>
    </row>
    <row r="10085">
      <c r="A10085" s="44" t="s">
        <v>7346</v>
      </c>
      <c r="B10085" s="45">
        <v>9340.0</v>
      </c>
      <c r="C10085" s="55"/>
      <c r="D10085" s="52"/>
    </row>
    <row r="10086">
      <c r="A10086" s="44" t="s">
        <v>7347</v>
      </c>
      <c r="B10086" s="45">
        <v>2160.0</v>
      </c>
      <c r="C10086" s="56" t="s">
        <v>5433</v>
      </c>
      <c r="D10086" s="52"/>
    </row>
    <row r="10087">
      <c r="A10087" s="44" t="s">
        <v>7348</v>
      </c>
      <c r="B10087" s="45">
        <v>16700.0</v>
      </c>
      <c r="C10087" s="55"/>
      <c r="D10087" s="52"/>
    </row>
    <row r="10088">
      <c r="A10088" s="44" t="s">
        <v>7349</v>
      </c>
      <c r="B10088" s="45">
        <v>16100.0</v>
      </c>
      <c r="C10088" s="55"/>
      <c r="D10088" s="52"/>
    </row>
    <row r="10089">
      <c r="A10089" s="44" t="s">
        <v>7350</v>
      </c>
      <c r="B10089" s="45">
        <v>16480.0</v>
      </c>
      <c r="C10089" s="55"/>
      <c r="D10089" s="52"/>
    </row>
    <row r="10090">
      <c r="A10090" s="44" t="s">
        <v>7351</v>
      </c>
      <c r="B10090" s="45">
        <v>11840.0</v>
      </c>
      <c r="C10090" s="55"/>
      <c r="D10090" s="52"/>
    </row>
    <row r="10091">
      <c r="A10091" s="44" t="s">
        <v>7352</v>
      </c>
      <c r="B10091" s="45">
        <v>10620.0</v>
      </c>
      <c r="C10091" s="55"/>
      <c r="D10091" s="52"/>
    </row>
    <row r="10092">
      <c r="A10092" s="44" t="s">
        <v>7353</v>
      </c>
      <c r="B10092" s="45">
        <v>9340.0</v>
      </c>
      <c r="C10092" s="55"/>
      <c r="D10092" s="52"/>
    </row>
    <row r="10093">
      <c r="A10093" s="44" t="s">
        <v>7354</v>
      </c>
      <c r="B10093" s="45">
        <v>9340.0</v>
      </c>
      <c r="C10093" s="55"/>
      <c r="D10093" s="52"/>
    </row>
    <row r="10094">
      <c r="A10094" s="44" t="s">
        <v>7355</v>
      </c>
      <c r="B10094" s="45">
        <v>12940.0</v>
      </c>
      <c r="C10094" s="55"/>
      <c r="D10094" s="52"/>
    </row>
    <row r="10095">
      <c r="A10095" s="44" t="s">
        <v>7356</v>
      </c>
      <c r="B10095" s="45">
        <v>11360.0</v>
      </c>
      <c r="C10095" s="55"/>
      <c r="D10095" s="52"/>
    </row>
    <row r="10096">
      <c r="A10096" s="44" t="s">
        <v>7357</v>
      </c>
      <c r="B10096" s="45">
        <v>11440.0</v>
      </c>
      <c r="C10096" s="55"/>
      <c r="D10096" s="52"/>
    </row>
    <row r="10097">
      <c r="A10097" s="44" t="s">
        <v>7358</v>
      </c>
      <c r="B10097" s="45">
        <v>9320.0</v>
      </c>
      <c r="C10097" s="55"/>
      <c r="D10097" s="52"/>
    </row>
    <row r="10098">
      <c r="A10098" s="44" t="s">
        <v>7359</v>
      </c>
      <c r="B10098" s="45">
        <v>10620.0</v>
      </c>
      <c r="C10098" s="55"/>
      <c r="D10098" s="52"/>
    </row>
    <row r="10099">
      <c r="A10099" s="44" t="s">
        <v>7360</v>
      </c>
      <c r="B10099" s="45">
        <v>10520.0</v>
      </c>
      <c r="C10099" s="55"/>
      <c r="D10099" s="52"/>
    </row>
    <row r="10100">
      <c r="A10100" s="44" t="s">
        <v>7361</v>
      </c>
      <c r="B10100" s="45">
        <v>10840.0</v>
      </c>
      <c r="C10100" s="55"/>
      <c r="D10100" s="52"/>
    </row>
    <row r="10101">
      <c r="A10101" s="44" t="s">
        <v>7362</v>
      </c>
      <c r="B10101" s="45">
        <v>10500.0</v>
      </c>
      <c r="C10101" s="55"/>
      <c r="D10101" s="52"/>
    </row>
    <row r="10102">
      <c r="A10102" s="44" t="s">
        <v>7363</v>
      </c>
      <c r="B10102" s="45">
        <v>10380.0</v>
      </c>
      <c r="C10102" s="55"/>
      <c r="D10102" s="52"/>
    </row>
    <row r="10103">
      <c r="A10103" s="44" t="s">
        <v>7364</v>
      </c>
      <c r="B10103" s="45">
        <v>18160.0</v>
      </c>
      <c r="C10103" s="55"/>
      <c r="D10103" s="52"/>
    </row>
    <row r="10104">
      <c r="A10104" s="44" t="s">
        <v>7365</v>
      </c>
      <c r="B10104" s="45">
        <v>9320.0</v>
      </c>
      <c r="C10104" s="55"/>
      <c r="D10104" s="52"/>
    </row>
    <row r="10105">
      <c r="A10105" s="44" t="s">
        <v>7366</v>
      </c>
      <c r="B10105" s="45">
        <v>18580.0</v>
      </c>
      <c r="C10105" s="56" t="s">
        <v>7367</v>
      </c>
      <c r="D10105" s="52"/>
    </row>
    <row r="10106">
      <c r="A10106" s="44" t="s">
        <v>7368</v>
      </c>
      <c r="B10106" s="45">
        <v>12140.0</v>
      </c>
      <c r="C10106" s="55"/>
      <c r="D10106" s="52"/>
    </row>
    <row r="10107">
      <c r="A10107" s="44" t="s">
        <v>7369</v>
      </c>
      <c r="B10107" s="45">
        <v>9960.0</v>
      </c>
      <c r="C10107" s="55"/>
      <c r="D10107" s="52"/>
    </row>
    <row r="10108">
      <c r="A10108" s="44" t="s">
        <v>7370</v>
      </c>
      <c r="B10108" s="45">
        <v>16420.0</v>
      </c>
      <c r="C10108" s="55"/>
      <c r="D10108" s="52"/>
    </row>
    <row r="10109">
      <c r="A10109" s="44" t="s">
        <v>7371</v>
      </c>
      <c r="B10109" s="45">
        <v>12600.0</v>
      </c>
      <c r="C10109" s="56" t="s">
        <v>7372</v>
      </c>
      <c r="D10109" s="52"/>
    </row>
    <row r="10110">
      <c r="A10110" s="44" t="s">
        <v>7373</v>
      </c>
      <c r="B10110" s="45">
        <v>9940.0</v>
      </c>
      <c r="C10110" s="55"/>
      <c r="D10110" s="52"/>
    </row>
    <row r="10111">
      <c r="A10111" s="44" t="s">
        <v>7374</v>
      </c>
      <c r="B10111" s="45">
        <v>3900.0</v>
      </c>
      <c r="C10111" s="56" t="s">
        <v>4979</v>
      </c>
      <c r="D10111" s="52"/>
    </row>
    <row r="10112">
      <c r="A10112" s="44" t="s">
        <v>7375</v>
      </c>
      <c r="B10112" s="45">
        <v>18840.0</v>
      </c>
      <c r="C10112" s="56" t="s">
        <v>7376</v>
      </c>
      <c r="D10112" s="52"/>
    </row>
    <row r="10113">
      <c r="A10113" s="44" t="s">
        <v>7377</v>
      </c>
      <c r="B10113" s="45">
        <v>11480.0</v>
      </c>
      <c r="C10113" s="55"/>
      <c r="D10113" s="52"/>
    </row>
    <row r="10114">
      <c r="A10114" s="44" t="s">
        <v>7378</v>
      </c>
      <c r="B10114" s="45">
        <v>3080.0</v>
      </c>
      <c r="C10114" s="55"/>
      <c r="D10114" s="52"/>
    </row>
    <row r="10115">
      <c r="A10115" s="44" t="s">
        <v>7379</v>
      </c>
      <c r="B10115" s="45">
        <v>14460.0</v>
      </c>
      <c r="C10115" s="55"/>
      <c r="D10115" s="52"/>
    </row>
    <row r="10116">
      <c r="A10116" s="44" t="s">
        <v>7380</v>
      </c>
      <c r="B10116" s="45">
        <v>4060.0</v>
      </c>
      <c r="C10116" s="56" t="s">
        <v>4110</v>
      </c>
      <c r="D10116" s="52"/>
    </row>
    <row r="10117">
      <c r="A10117" s="44" t="s">
        <v>7381</v>
      </c>
      <c r="B10117" s="45">
        <v>2940.0</v>
      </c>
      <c r="C10117" s="55"/>
      <c r="D10117" s="52"/>
    </row>
    <row r="10118">
      <c r="A10118" s="44" t="s">
        <v>7382</v>
      </c>
      <c r="B10118" s="45">
        <v>10620.0</v>
      </c>
      <c r="C10118" s="55"/>
      <c r="D10118" s="52"/>
    </row>
    <row r="10119">
      <c r="A10119" s="44" t="s">
        <v>7383</v>
      </c>
      <c r="B10119" s="45">
        <v>35660.0</v>
      </c>
      <c r="C10119" s="55"/>
      <c r="D10119" s="52"/>
    </row>
    <row r="10120">
      <c r="A10120" s="44" t="s">
        <v>7384</v>
      </c>
      <c r="B10120" s="45">
        <v>14780.0</v>
      </c>
      <c r="C10120" s="56" t="s">
        <v>7385</v>
      </c>
      <c r="D10120" s="52"/>
    </row>
    <row r="10121">
      <c r="A10121" s="44" t="s">
        <v>7386</v>
      </c>
      <c r="B10121" s="45">
        <v>13320.0</v>
      </c>
      <c r="C10121" s="55"/>
      <c r="D10121" s="52"/>
    </row>
    <row r="10122">
      <c r="A10122" s="44" t="s">
        <v>7387</v>
      </c>
      <c r="B10122" s="45">
        <v>2280.0</v>
      </c>
      <c r="C10122" s="56" t="s">
        <v>3980</v>
      </c>
      <c r="D10122" s="52"/>
    </row>
    <row r="10123">
      <c r="A10123" s="44" t="s">
        <v>7388</v>
      </c>
      <c r="B10123" s="45">
        <v>3080.0</v>
      </c>
      <c r="C10123" s="56" t="s">
        <v>4110</v>
      </c>
      <c r="D10123" s="52"/>
    </row>
    <row r="10124">
      <c r="A10124" s="44" t="s">
        <v>7389</v>
      </c>
      <c r="B10124" s="45">
        <v>10400.0</v>
      </c>
      <c r="C10124" s="55"/>
      <c r="D10124" s="52"/>
    </row>
    <row r="10125">
      <c r="A10125" s="44" t="s">
        <v>7390</v>
      </c>
      <c r="B10125" s="45">
        <v>11240.0</v>
      </c>
      <c r="C10125" s="55"/>
      <c r="D10125" s="52"/>
    </row>
    <row r="10126">
      <c r="A10126" s="44" t="s">
        <v>7391</v>
      </c>
      <c r="B10126" s="45">
        <v>3160.0</v>
      </c>
      <c r="C10126" s="56" t="s">
        <v>3991</v>
      </c>
      <c r="D10126" s="52"/>
    </row>
    <row r="10127">
      <c r="A10127" s="44" t="s">
        <v>7392</v>
      </c>
      <c r="B10127" s="45">
        <v>11100.0</v>
      </c>
      <c r="C10127" s="55"/>
      <c r="D10127" s="52"/>
    </row>
    <row r="10128">
      <c r="A10128" s="44" t="s">
        <v>7393</v>
      </c>
      <c r="B10128" s="45">
        <v>10580.0</v>
      </c>
      <c r="C10128" s="55"/>
      <c r="D10128" s="52"/>
    </row>
    <row r="10129">
      <c r="A10129" s="44" t="s">
        <v>7394</v>
      </c>
      <c r="B10129" s="45">
        <v>19100.0</v>
      </c>
      <c r="C10129" s="56" t="s">
        <v>7298</v>
      </c>
      <c r="D10129" s="52"/>
    </row>
    <row r="10130">
      <c r="A10130" s="44" t="s">
        <v>7395</v>
      </c>
      <c r="B10130" s="45">
        <v>2860.0</v>
      </c>
      <c r="C10130" s="56" t="s">
        <v>3991</v>
      </c>
      <c r="D10130" s="52"/>
    </row>
    <row r="10131">
      <c r="A10131" s="44" t="s">
        <v>7396</v>
      </c>
      <c r="B10131" s="45">
        <v>13300.0</v>
      </c>
      <c r="C10131" s="56" t="s">
        <v>7397</v>
      </c>
      <c r="D10131" s="52"/>
    </row>
    <row r="10132">
      <c r="A10132" s="44" t="s">
        <v>7398</v>
      </c>
      <c r="B10132" s="45">
        <v>10160.0</v>
      </c>
      <c r="C10132" s="55"/>
      <c r="D10132" s="52"/>
    </row>
    <row r="10133">
      <c r="A10133" s="44" t="s">
        <v>7399</v>
      </c>
      <c r="B10133" s="45">
        <v>32660.0</v>
      </c>
      <c r="C10133" s="56" t="s">
        <v>7397</v>
      </c>
      <c r="D10133" s="52"/>
    </row>
    <row r="10134">
      <c r="A10134" s="44" t="s">
        <v>7400</v>
      </c>
      <c r="B10134" s="45">
        <v>11560.0</v>
      </c>
      <c r="C10134" s="55"/>
      <c r="D10134" s="52"/>
    </row>
    <row r="10135">
      <c r="A10135" s="44" t="s">
        <v>7401</v>
      </c>
      <c r="B10135" s="45">
        <v>19720.0</v>
      </c>
      <c r="C10135" s="56" t="s">
        <v>7402</v>
      </c>
      <c r="D10135" s="52"/>
    </row>
    <row r="10136">
      <c r="A10136" s="44" t="s">
        <v>7403</v>
      </c>
      <c r="B10136" s="45">
        <v>14720.0</v>
      </c>
      <c r="C10136" s="55"/>
      <c r="D10136" s="52"/>
    </row>
    <row r="10137">
      <c r="A10137" s="44" t="s">
        <v>7404</v>
      </c>
      <c r="B10137" s="45">
        <v>2720.0</v>
      </c>
      <c r="C10137" s="55"/>
      <c r="D10137" s="52"/>
    </row>
    <row r="10138">
      <c r="A10138" s="44" t="s">
        <v>7405</v>
      </c>
      <c r="B10138" s="45">
        <v>11180.0</v>
      </c>
      <c r="C10138" s="56" t="s">
        <v>4921</v>
      </c>
      <c r="D10138" s="52"/>
    </row>
    <row r="10139">
      <c r="A10139" s="44" t="s">
        <v>7406</v>
      </c>
      <c r="B10139" s="45">
        <v>19080.0</v>
      </c>
      <c r="C10139" s="56" t="s">
        <v>6701</v>
      </c>
      <c r="D10139" s="52"/>
    </row>
    <row r="10140">
      <c r="A10140" s="44" t="s">
        <v>7407</v>
      </c>
      <c r="B10140" s="45">
        <v>13280.0</v>
      </c>
      <c r="C10140" s="56" t="s">
        <v>7408</v>
      </c>
      <c r="D10140" s="52"/>
    </row>
    <row r="10141">
      <c r="A10141" s="44" t="s">
        <v>7409</v>
      </c>
      <c r="B10141" s="45">
        <v>10440.0</v>
      </c>
      <c r="C10141" s="55"/>
      <c r="D10141" s="52"/>
    </row>
    <row r="10142">
      <c r="A10142" s="44" t="s">
        <v>7410</v>
      </c>
      <c r="B10142" s="45">
        <v>10600.0</v>
      </c>
      <c r="C10142" s="55"/>
      <c r="D10142" s="52"/>
    </row>
    <row r="10143">
      <c r="A10143" s="44" t="s">
        <v>7411</v>
      </c>
      <c r="B10143" s="45">
        <v>31920.0</v>
      </c>
      <c r="C10143" s="56" t="s">
        <v>7408</v>
      </c>
      <c r="D10143" s="52"/>
    </row>
    <row r="10144">
      <c r="A10144" s="44" t="s">
        <v>7412</v>
      </c>
      <c r="B10144" s="45">
        <v>3480.0</v>
      </c>
      <c r="C10144" s="55"/>
      <c r="D10144" s="52"/>
    </row>
    <row r="10145">
      <c r="A10145" s="44" t="s">
        <v>7413</v>
      </c>
      <c r="B10145" s="45">
        <v>13820.0</v>
      </c>
      <c r="C10145" s="56" t="s">
        <v>6153</v>
      </c>
      <c r="D10145" s="52"/>
    </row>
    <row r="10146">
      <c r="A10146" s="44" t="s">
        <v>7414</v>
      </c>
      <c r="B10146" s="45">
        <v>12380.0</v>
      </c>
      <c r="C10146" s="56" t="s">
        <v>7415</v>
      </c>
      <c r="D10146" s="52"/>
    </row>
    <row r="10147">
      <c r="A10147" s="44" t="s">
        <v>7416</v>
      </c>
      <c r="B10147" s="45">
        <v>3120.0</v>
      </c>
      <c r="C10147" s="55"/>
      <c r="D10147" s="52"/>
    </row>
    <row r="10148">
      <c r="A10148" s="44" t="s">
        <v>7417</v>
      </c>
      <c r="B10148" s="45">
        <v>14440.0</v>
      </c>
      <c r="C10148" s="55"/>
      <c r="D10148" s="52"/>
    </row>
    <row r="10149">
      <c r="A10149" s="44" t="s">
        <v>7418</v>
      </c>
      <c r="B10149" s="45">
        <v>3680.0</v>
      </c>
      <c r="C10149" s="56" t="s">
        <v>6862</v>
      </c>
      <c r="D10149" s="52"/>
    </row>
    <row r="10150">
      <c r="A10150" s="44" t="s">
        <v>7419</v>
      </c>
      <c r="B10150" s="45">
        <v>32800.0</v>
      </c>
      <c r="C10150" s="56" t="s">
        <v>6153</v>
      </c>
      <c r="D10150" s="52"/>
    </row>
    <row r="10151">
      <c r="A10151" s="44" t="s">
        <v>7420</v>
      </c>
      <c r="B10151" s="45">
        <v>2720.0</v>
      </c>
      <c r="C10151" s="55"/>
      <c r="D10151" s="52"/>
    </row>
    <row r="10152">
      <c r="A10152" s="44" t="s">
        <v>7421</v>
      </c>
      <c r="B10152" s="45">
        <v>18800.0</v>
      </c>
      <c r="C10152" s="55"/>
      <c r="D10152" s="52"/>
    </row>
    <row r="10153">
      <c r="A10153" s="44" t="s">
        <v>7422</v>
      </c>
      <c r="B10153" s="45">
        <v>3360.0</v>
      </c>
      <c r="C10153" s="56" t="s">
        <v>6862</v>
      </c>
      <c r="D10153" s="52"/>
    </row>
    <row r="10154">
      <c r="A10154" s="44" t="s">
        <v>7423</v>
      </c>
      <c r="B10154" s="45">
        <v>3360.0</v>
      </c>
      <c r="C10154" s="56" t="s">
        <v>7424</v>
      </c>
      <c r="D10154" s="52"/>
    </row>
    <row r="10155">
      <c r="A10155" s="44" t="s">
        <v>7425</v>
      </c>
      <c r="B10155" s="45">
        <v>12860.0</v>
      </c>
      <c r="C10155" s="55"/>
      <c r="D10155" s="52"/>
    </row>
    <row r="10156">
      <c r="A10156" s="44" t="s">
        <v>7426</v>
      </c>
      <c r="B10156" s="45">
        <v>2800.0</v>
      </c>
      <c r="C10156" s="56" t="s">
        <v>7424</v>
      </c>
      <c r="D10156" s="52"/>
    </row>
    <row r="10157">
      <c r="A10157" s="44" t="s">
        <v>7427</v>
      </c>
      <c r="B10157" s="45">
        <v>3840.0</v>
      </c>
      <c r="C10157" s="56" t="s">
        <v>6862</v>
      </c>
      <c r="D10157" s="52"/>
    </row>
    <row r="10158">
      <c r="A10158" s="44" t="s">
        <v>7428</v>
      </c>
      <c r="B10158" s="45">
        <v>10160.0</v>
      </c>
      <c r="C10158" s="55"/>
      <c r="D10158" s="52"/>
    </row>
    <row r="10159">
      <c r="A10159" s="44" t="s">
        <v>7429</v>
      </c>
      <c r="B10159" s="45">
        <v>3560.0</v>
      </c>
      <c r="C10159" s="56" t="s">
        <v>6862</v>
      </c>
      <c r="D10159" s="52"/>
    </row>
    <row r="10160">
      <c r="A10160" s="44" t="s">
        <v>7430</v>
      </c>
      <c r="B10160" s="45">
        <v>3560.0</v>
      </c>
      <c r="C10160" s="56" t="s">
        <v>7424</v>
      </c>
      <c r="D10160" s="52"/>
    </row>
    <row r="10161">
      <c r="A10161" s="44" t="s">
        <v>7431</v>
      </c>
      <c r="B10161" s="45">
        <v>2880.0</v>
      </c>
      <c r="C10161" s="56" t="s">
        <v>7424</v>
      </c>
      <c r="D10161" s="52"/>
    </row>
    <row r="10162">
      <c r="A10162" s="44" t="s">
        <v>7432</v>
      </c>
      <c r="B10162" s="45">
        <v>32040.0</v>
      </c>
      <c r="C10162" s="56" t="s">
        <v>7433</v>
      </c>
      <c r="D10162" s="52"/>
    </row>
    <row r="10163">
      <c r="A10163" s="44" t="s">
        <v>7434</v>
      </c>
      <c r="B10163" s="45">
        <v>3440.0</v>
      </c>
      <c r="C10163" s="55"/>
      <c r="D10163" s="52"/>
    </row>
    <row r="10164">
      <c r="A10164" s="44" t="s">
        <v>7435</v>
      </c>
      <c r="B10164" s="45">
        <v>3440.0</v>
      </c>
      <c r="C10164" s="55"/>
      <c r="D10164" s="52"/>
    </row>
    <row r="10165">
      <c r="A10165" s="44" t="s">
        <v>7436</v>
      </c>
      <c r="B10165" s="45">
        <v>11160.0</v>
      </c>
      <c r="C10165" s="55"/>
      <c r="D10165" s="52"/>
    </row>
    <row r="10166">
      <c r="A10166" s="44" t="s">
        <v>7437</v>
      </c>
      <c r="B10166" s="45">
        <v>2960.0</v>
      </c>
      <c r="C10166" s="56" t="s">
        <v>6178</v>
      </c>
      <c r="D10166" s="52"/>
    </row>
    <row r="10167">
      <c r="A10167" s="44" t="s">
        <v>7438</v>
      </c>
      <c r="B10167" s="45">
        <v>13760.0</v>
      </c>
      <c r="C10167" s="56" t="s">
        <v>7439</v>
      </c>
      <c r="D10167" s="52"/>
    </row>
    <row r="10168">
      <c r="A10168" s="44" t="s">
        <v>7440</v>
      </c>
      <c r="B10168" s="45">
        <v>31600.0</v>
      </c>
      <c r="C10168" s="56" t="s">
        <v>7441</v>
      </c>
      <c r="D10168" s="52"/>
    </row>
    <row r="10169">
      <c r="A10169" s="44" t="s">
        <v>7442</v>
      </c>
      <c r="B10169" s="45">
        <v>2600.0</v>
      </c>
      <c r="C10169" s="56" t="s">
        <v>6178</v>
      </c>
      <c r="D10169" s="52"/>
    </row>
    <row r="10170">
      <c r="A10170" s="44" t="s">
        <v>7443</v>
      </c>
      <c r="B10170" s="45">
        <v>4200.0</v>
      </c>
      <c r="C10170" s="56" t="s">
        <v>4017</v>
      </c>
      <c r="D10170" s="52"/>
    </row>
    <row r="10171">
      <c r="A10171" s="44" t="s">
        <v>7444</v>
      </c>
      <c r="B10171" s="45">
        <v>2380.0</v>
      </c>
      <c r="C10171" s="56" t="s">
        <v>7445</v>
      </c>
      <c r="D10171" s="52"/>
    </row>
    <row r="10172">
      <c r="A10172" s="44" t="s">
        <v>7446</v>
      </c>
      <c r="B10172" s="45">
        <v>14040.0</v>
      </c>
      <c r="C10172" s="56" t="s">
        <v>7447</v>
      </c>
      <c r="D10172" s="52"/>
    </row>
    <row r="10173">
      <c r="A10173" s="44" t="s">
        <v>7448</v>
      </c>
      <c r="B10173" s="45">
        <v>13680.0</v>
      </c>
      <c r="C10173" s="56" t="s">
        <v>7449</v>
      </c>
      <c r="D10173" s="52"/>
    </row>
    <row r="10174">
      <c r="A10174" s="44" t="s">
        <v>7450</v>
      </c>
      <c r="B10174" s="45">
        <v>2220.0</v>
      </c>
      <c r="C10174" s="56" t="s">
        <v>7445</v>
      </c>
      <c r="D10174" s="52"/>
    </row>
    <row r="10175">
      <c r="A10175" s="44" t="s">
        <v>7451</v>
      </c>
      <c r="B10175" s="45">
        <v>2880.0</v>
      </c>
      <c r="C10175" s="56" t="s">
        <v>6862</v>
      </c>
      <c r="D10175" s="52"/>
    </row>
    <row r="10176">
      <c r="A10176" s="44" t="s">
        <v>7452</v>
      </c>
      <c r="B10176" s="45">
        <v>13240.0</v>
      </c>
      <c r="C10176" s="56" t="s">
        <v>7408</v>
      </c>
      <c r="D10176" s="52"/>
    </row>
    <row r="10177">
      <c r="A10177" s="44" t="s">
        <v>7453</v>
      </c>
      <c r="B10177" s="45">
        <v>2880.0</v>
      </c>
      <c r="C10177" s="56" t="s">
        <v>6862</v>
      </c>
      <c r="D10177" s="52"/>
    </row>
    <row r="10178">
      <c r="A10178" s="44" t="s">
        <v>7454</v>
      </c>
      <c r="B10178" s="45">
        <v>13260.0</v>
      </c>
      <c r="C10178" s="56" t="s">
        <v>7455</v>
      </c>
      <c r="D10178" s="52"/>
    </row>
    <row r="10179">
      <c r="A10179" s="44" t="s">
        <v>7456</v>
      </c>
      <c r="B10179" s="45">
        <v>13260.0</v>
      </c>
      <c r="C10179" s="55"/>
      <c r="D10179" s="52"/>
    </row>
    <row r="10180">
      <c r="A10180" s="44" t="s">
        <v>7457</v>
      </c>
      <c r="B10180" s="45">
        <v>10160.0</v>
      </c>
      <c r="C10180" s="55"/>
      <c r="D10180" s="52"/>
    </row>
    <row r="10181">
      <c r="A10181" s="44" t="s">
        <v>7458</v>
      </c>
      <c r="B10181" s="45">
        <v>33600.0</v>
      </c>
      <c r="C10181" s="56" t="s">
        <v>7447</v>
      </c>
      <c r="D10181" s="52"/>
    </row>
    <row r="10182">
      <c r="A10182" s="44" t="s">
        <v>7459</v>
      </c>
      <c r="B10182" s="45">
        <v>2820.0</v>
      </c>
      <c r="C10182" s="56" t="s">
        <v>6862</v>
      </c>
      <c r="D10182" s="52"/>
    </row>
    <row r="10183">
      <c r="A10183" s="44" t="s">
        <v>7460</v>
      </c>
      <c r="B10183" s="45">
        <v>2820.0</v>
      </c>
      <c r="C10183" s="56" t="s">
        <v>7424</v>
      </c>
      <c r="D10183" s="52"/>
    </row>
    <row r="10184">
      <c r="A10184" s="44" t="s">
        <v>7461</v>
      </c>
      <c r="B10184" s="45">
        <v>3320.0</v>
      </c>
      <c r="C10184" s="56" t="s">
        <v>4017</v>
      </c>
      <c r="D10184" s="52"/>
    </row>
    <row r="10185">
      <c r="A10185" s="44" t="s">
        <v>7462</v>
      </c>
      <c r="B10185" s="45">
        <v>13020.0</v>
      </c>
      <c r="C10185" s="56" t="s">
        <v>7463</v>
      </c>
      <c r="D10185" s="52"/>
    </row>
    <row r="10186">
      <c r="A10186" s="44" t="s">
        <v>7464</v>
      </c>
      <c r="B10186" s="45">
        <v>2780.0</v>
      </c>
      <c r="C10186" s="56" t="s">
        <v>7424</v>
      </c>
      <c r="D10186" s="52"/>
    </row>
    <row r="10187">
      <c r="A10187" s="44" t="s">
        <v>7465</v>
      </c>
      <c r="B10187" s="45">
        <v>31520.0</v>
      </c>
      <c r="C10187" s="56" t="s">
        <v>7449</v>
      </c>
      <c r="D10187" s="52"/>
    </row>
    <row r="10188">
      <c r="A10188" s="44" t="s">
        <v>7466</v>
      </c>
      <c r="B10188" s="45">
        <v>3740.0</v>
      </c>
      <c r="C10188" s="55"/>
      <c r="D10188" s="52"/>
    </row>
    <row r="10189">
      <c r="A10189" s="44" t="s">
        <v>7467</v>
      </c>
      <c r="B10189" s="45">
        <v>31280.0</v>
      </c>
      <c r="C10189" s="56" t="s">
        <v>7408</v>
      </c>
      <c r="D10189" s="52"/>
    </row>
    <row r="10190">
      <c r="A10190" s="44" t="s">
        <v>7468</v>
      </c>
      <c r="B10190" s="45">
        <v>13620.0</v>
      </c>
      <c r="C10190" s="56" t="s">
        <v>7469</v>
      </c>
      <c r="D10190" s="52"/>
    </row>
    <row r="10191">
      <c r="A10191" s="44" t="s">
        <v>7470</v>
      </c>
      <c r="B10191" s="45">
        <v>3340.0</v>
      </c>
      <c r="C10191" s="56" t="s">
        <v>7471</v>
      </c>
      <c r="D10191" s="52"/>
    </row>
    <row r="10192">
      <c r="A10192" s="44" t="s">
        <v>7472</v>
      </c>
      <c r="B10192" s="45">
        <v>31860.0</v>
      </c>
      <c r="C10192" s="56" t="s">
        <v>7455</v>
      </c>
      <c r="D10192" s="52"/>
    </row>
    <row r="10193">
      <c r="A10193" s="44" t="s">
        <v>7473</v>
      </c>
      <c r="B10193" s="45">
        <v>2820.0</v>
      </c>
      <c r="C10193" s="56" t="s">
        <v>7471</v>
      </c>
      <c r="D10193" s="52"/>
    </row>
    <row r="10194">
      <c r="A10194" s="44" t="s">
        <v>7474</v>
      </c>
      <c r="B10194" s="45">
        <v>2820.0</v>
      </c>
      <c r="C10194" s="55"/>
      <c r="D10194" s="52"/>
    </row>
    <row r="10195">
      <c r="A10195" s="44" t="s">
        <v>7475</v>
      </c>
      <c r="B10195" s="45">
        <v>11560.0</v>
      </c>
      <c r="C10195" s="56" t="s">
        <v>7476</v>
      </c>
      <c r="D10195" s="52"/>
    </row>
    <row r="10196">
      <c r="A10196" s="44" t="s">
        <v>7477</v>
      </c>
      <c r="B10196" s="45">
        <v>10440.0</v>
      </c>
      <c r="C10196" s="56" t="s">
        <v>7476</v>
      </c>
      <c r="D10196" s="52"/>
    </row>
    <row r="10197">
      <c r="A10197" s="44" t="s">
        <v>7478</v>
      </c>
      <c r="B10197" s="45">
        <v>29300.0</v>
      </c>
      <c r="C10197" s="56" t="s">
        <v>7469</v>
      </c>
      <c r="D10197" s="52"/>
    </row>
    <row r="10198">
      <c r="A10198" s="44" t="s">
        <v>7479</v>
      </c>
      <c r="B10198" s="45">
        <v>11760.0</v>
      </c>
      <c r="C10198" s="55"/>
      <c r="D10198" s="52"/>
    </row>
    <row r="10199">
      <c r="A10199" s="44" t="s">
        <v>7480</v>
      </c>
      <c r="B10199" s="45">
        <v>2180.0</v>
      </c>
      <c r="C10199" s="56" t="s">
        <v>7481</v>
      </c>
      <c r="D10199" s="52"/>
    </row>
    <row r="10200">
      <c r="A10200" s="44" t="s">
        <v>7482</v>
      </c>
      <c r="B10200" s="45">
        <v>3400.0</v>
      </c>
      <c r="C10200" s="56" t="s">
        <v>744</v>
      </c>
      <c r="D10200" s="52"/>
    </row>
    <row r="10201">
      <c r="A10201" s="44" t="s">
        <v>7483</v>
      </c>
      <c r="B10201" s="45">
        <v>11160.0</v>
      </c>
      <c r="C10201" s="56" t="s">
        <v>6675</v>
      </c>
      <c r="D10201" s="52"/>
    </row>
    <row r="10202">
      <c r="A10202" s="44" t="s">
        <v>7484</v>
      </c>
      <c r="B10202" s="45">
        <v>3740.0</v>
      </c>
      <c r="C10202" s="55"/>
      <c r="D10202" s="52"/>
    </row>
    <row r="10203">
      <c r="A10203" s="44" t="s">
        <v>7485</v>
      </c>
      <c r="B10203" s="45">
        <v>9820.0</v>
      </c>
      <c r="C10203" s="55"/>
      <c r="D10203" s="52"/>
    </row>
    <row r="10204">
      <c r="A10204" s="44" t="s">
        <v>7486</v>
      </c>
      <c r="B10204" s="45">
        <v>11180.0</v>
      </c>
      <c r="C10204" s="55"/>
      <c r="D10204" s="52"/>
    </row>
    <row r="10205">
      <c r="A10205" s="44" t="s">
        <v>7487</v>
      </c>
      <c r="B10205" s="45">
        <v>1860.0</v>
      </c>
      <c r="C10205" s="55"/>
      <c r="D10205" s="52"/>
    </row>
    <row r="10206">
      <c r="A10206" s="44" t="s">
        <v>7488</v>
      </c>
      <c r="B10206" s="45">
        <v>2540.0</v>
      </c>
      <c r="C10206" s="56" t="s">
        <v>744</v>
      </c>
      <c r="D10206" s="52"/>
    </row>
    <row r="10207">
      <c r="A10207" s="44" t="s">
        <v>7489</v>
      </c>
      <c r="B10207" s="45">
        <v>13160.0</v>
      </c>
      <c r="C10207" s="55"/>
      <c r="D10207" s="52"/>
    </row>
    <row r="10208">
      <c r="A10208" s="44" t="s">
        <v>7490</v>
      </c>
      <c r="B10208" s="45">
        <v>11160.0</v>
      </c>
      <c r="C10208" s="56" t="s">
        <v>7491</v>
      </c>
      <c r="D10208" s="52"/>
    </row>
    <row r="10209">
      <c r="A10209" s="44" t="s">
        <v>7492</v>
      </c>
      <c r="B10209" s="45">
        <v>9400.0</v>
      </c>
      <c r="C10209" s="55"/>
      <c r="D10209" s="52"/>
    </row>
    <row r="10210">
      <c r="A10210" s="44" t="s">
        <v>7493</v>
      </c>
      <c r="B10210" s="45">
        <v>12040.0</v>
      </c>
      <c r="C10210" s="56" t="s">
        <v>7494</v>
      </c>
      <c r="D10210" s="52"/>
    </row>
    <row r="10211">
      <c r="A10211" s="44" t="s">
        <v>7495</v>
      </c>
      <c r="B10211" s="45">
        <v>10360.0</v>
      </c>
      <c r="C10211" s="56" t="s">
        <v>7494</v>
      </c>
      <c r="D10211" s="52"/>
    </row>
    <row r="10212">
      <c r="A10212" s="44" t="s">
        <v>7496</v>
      </c>
      <c r="B10212" s="45">
        <v>10360.0</v>
      </c>
      <c r="C10212" s="55"/>
      <c r="D10212" s="52"/>
    </row>
    <row r="10213">
      <c r="A10213" s="44" t="s">
        <v>7497</v>
      </c>
      <c r="B10213" s="45">
        <v>12620.0</v>
      </c>
      <c r="C10213" s="56" t="s">
        <v>6569</v>
      </c>
      <c r="D10213" s="52"/>
    </row>
    <row r="10214">
      <c r="A10214" s="44" t="s">
        <v>7498</v>
      </c>
      <c r="B10214" s="45">
        <v>10520.0</v>
      </c>
      <c r="C10214" s="56" t="s">
        <v>7499</v>
      </c>
      <c r="D10214" s="52"/>
    </row>
    <row r="10215">
      <c r="A10215" s="44" t="s">
        <v>7500</v>
      </c>
      <c r="B10215" s="45">
        <v>9420.0</v>
      </c>
      <c r="C10215" s="55"/>
      <c r="D10215" s="52"/>
    </row>
    <row r="10216">
      <c r="A10216" s="44" t="s">
        <v>7501</v>
      </c>
      <c r="B10216" s="45">
        <v>2920.0</v>
      </c>
      <c r="C10216" s="56" t="s">
        <v>7502</v>
      </c>
      <c r="D10216" s="52"/>
    </row>
    <row r="10217">
      <c r="A10217" s="44" t="s">
        <v>7503</v>
      </c>
      <c r="B10217" s="45">
        <v>9420.0</v>
      </c>
      <c r="C10217" s="55"/>
      <c r="D10217" s="52"/>
    </row>
    <row r="10218">
      <c r="A10218" s="44" t="s">
        <v>7504</v>
      </c>
      <c r="B10218" s="45">
        <v>2820.0</v>
      </c>
      <c r="C10218" s="56" t="s">
        <v>7502</v>
      </c>
      <c r="D10218" s="52"/>
    </row>
    <row r="10219">
      <c r="A10219" s="44" t="s">
        <v>7505</v>
      </c>
      <c r="B10219" s="45">
        <v>11040.0</v>
      </c>
      <c r="C10219" s="55"/>
      <c r="D10219" s="52"/>
    </row>
    <row r="10220">
      <c r="A10220" s="44" t="s">
        <v>7506</v>
      </c>
      <c r="B10220" s="45">
        <v>12940.0</v>
      </c>
      <c r="C10220" s="55"/>
      <c r="D10220" s="52"/>
    </row>
    <row r="10221">
      <c r="A10221" s="44" t="s">
        <v>7507</v>
      </c>
      <c r="B10221" s="45">
        <v>9360.0</v>
      </c>
      <c r="C10221" s="55"/>
      <c r="D10221" s="52"/>
    </row>
    <row r="10222">
      <c r="A10222" s="44" t="s">
        <v>7508</v>
      </c>
      <c r="B10222" s="45">
        <v>10880.0</v>
      </c>
      <c r="C10222" s="55"/>
      <c r="D10222" s="52"/>
    </row>
    <row r="10223">
      <c r="A10223" s="44" t="s">
        <v>7509</v>
      </c>
      <c r="B10223" s="45">
        <v>13360.0</v>
      </c>
      <c r="C10223" s="55"/>
      <c r="D10223" s="52"/>
    </row>
    <row r="10224">
      <c r="A10224" s="44" t="s">
        <v>7510</v>
      </c>
      <c r="B10224" s="45">
        <v>9360.0</v>
      </c>
      <c r="C10224" s="55"/>
      <c r="D10224" s="52"/>
    </row>
    <row r="10225">
      <c r="A10225" s="44" t="s">
        <v>7511</v>
      </c>
      <c r="B10225" s="45">
        <v>11900.0</v>
      </c>
      <c r="C10225" s="55"/>
      <c r="D10225" s="52"/>
    </row>
    <row r="10226">
      <c r="A10226" s="44" t="s">
        <v>7512</v>
      </c>
      <c r="B10226" s="45">
        <v>9340.0</v>
      </c>
      <c r="C10226" s="55"/>
      <c r="D10226" s="52"/>
    </row>
    <row r="10227">
      <c r="A10227" s="44" t="s">
        <v>7513</v>
      </c>
      <c r="B10227" s="45">
        <v>9380.0</v>
      </c>
      <c r="C10227" s="55"/>
      <c r="D10227" s="52"/>
    </row>
    <row r="10228">
      <c r="A10228" s="44" t="s">
        <v>7514</v>
      </c>
      <c r="B10228" s="45">
        <v>5220.0</v>
      </c>
      <c r="C10228" s="55"/>
      <c r="D10228" s="52"/>
    </row>
    <row r="10229">
      <c r="A10229" s="44" t="s">
        <v>7515</v>
      </c>
      <c r="B10229" s="45">
        <v>10560.0</v>
      </c>
      <c r="C10229" s="55"/>
      <c r="D10229" s="52"/>
    </row>
    <row r="10230">
      <c r="A10230" s="44" t="s">
        <v>7516</v>
      </c>
      <c r="B10230" s="45">
        <v>12700.0</v>
      </c>
      <c r="C10230" s="55"/>
      <c r="D10230" s="52"/>
    </row>
    <row r="10231">
      <c r="A10231" s="44" t="s">
        <v>7517</v>
      </c>
      <c r="B10231" s="45">
        <v>9380.0</v>
      </c>
      <c r="C10231" s="55"/>
      <c r="D10231" s="52"/>
    </row>
    <row r="10232">
      <c r="A10232" s="44" t="s">
        <v>7518</v>
      </c>
      <c r="B10232" s="45">
        <v>15360.0</v>
      </c>
      <c r="C10232" s="55"/>
      <c r="D10232" s="52"/>
    </row>
    <row r="10233">
      <c r="A10233" s="44" t="s">
        <v>7519</v>
      </c>
      <c r="B10233" s="45">
        <v>12380.0</v>
      </c>
      <c r="C10233" s="55"/>
      <c r="D10233" s="52"/>
    </row>
    <row r="10234">
      <c r="A10234" s="44" t="s">
        <v>7520</v>
      </c>
      <c r="B10234" s="45">
        <v>10560.0</v>
      </c>
      <c r="C10234" s="55"/>
      <c r="D10234" s="52"/>
    </row>
    <row r="10235">
      <c r="A10235" s="44" t="s">
        <v>7521</v>
      </c>
      <c r="B10235" s="45">
        <v>10400.0</v>
      </c>
      <c r="C10235" s="55"/>
      <c r="D10235" s="52"/>
    </row>
    <row r="10236">
      <c r="A10236" s="44" t="s">
        <v>7522</v>
      </c>
      <c r="B10236" s="45">
        <v>9340.0</v>
      </c>
      <c r="C10236" s="55"/>
      <c r="D10236" s="52"/>
    </row>
    <row r="10237">
      <c r="A10237" s="44" t="s">
        <v>7523</v>
      </c>
      <c r="B10237" s="45">
        <v>9920.0</v>
      </c>
      <c r="C10237" s="55"/>
      <c r="D10237" s="52"/>
    </row>
    <row r="10238">
      <c r="A10238" s="44" t="s">
        <v>7524</v>
      </c>
      <c r="B10238" s="45">
        <v>3900.0</v>
      </c>
      <c r="C10238" s="55"/>
      <c r="D10238" s="52"/>
    </row>
    <row r="10239">
      <c r="A10239" s="44" t="s">
        <v>7525</v>
      </c>
      <c r="B10239" s="45">
        <v>17240.0</v>
      </c>
      <c r="C10239" s="55"/>
      <c r="D10239" s="52"/>
    </row>
    <row r="10240">
      <c r="A10240" s="44" t="s">
        <v>7526</v>
      </c>
      <c r="B10240" s="45">
        <v>14480.0</v>
      </c>
      <c r="C10240" s="55"/>
      <c r="D10240" s="52"/>
    </row>
    <row r="10241">
      <c r="A10241" s="44" t="s">
        <v>7527</v>
      </c>
      <c r="B10241" s="45">
        <v>3000.0</v>
      </c>
      <c r="C10241" s="55"/>
      <c r="D10241" s="52"/>
    </row>
    <row r="10242">
      <c r="A10242" s="44" t="s">
        <v>7528</v>
      </c>
      <c r="B10242" s="45">
        <v>10600.0</v>
      </c>
      <c r="C10242" s="55"/>
      <c r="D10242" s="52"/>
    </row>
    <row r="10243">
      <c r="A10243" s="44" t="s">
        <v>7529</v>
      </c>
      <c r="B10243" s="45">
        <v>9360.0</v>
      </c>
      <c r="C10243" s="55"/>
      <c r="D10243" s="52"/>
    </row>
    <row r="10244">
      <c r="A10244" s="44" t="s">
        <v>7530</v>
      </c>
      <c r="B10244" s="45">
        <v>10880.0</v>
      </c>
      <c r="C10244" s="55"/>
      <c r="D10244" s="52"/>
    </row>
    <row r="10245">
      <c r="A10245" s="44" t="s">
        <v>7531</v>
      </c>
      <c r="B10245" s="45">
        <v>9400.0</v>
      </c>
      <c r="C10245" s="55"/>
      <c r="D10245" s="52"/>
    </row>
    <row r="10246">
      <c r="A10246" s="44" t="s">
        <v>7532</v>
      </c>
      <c r="B10246" s="45">
        <v>10800.0</v>
      </c>
      <c r="C10246" s="55"/>
      <c r="D10246" s="52"/>
    </row>
    <row r="10247">
      <c r="A10247" s="44" t="s">
        <v>7533</v>
      </c>
      <c r="B10247" s="45">
        <v>9340.0</v>
      </c>
      <c r="C10247" s="55"/>
      <c r="D10247" s="52"/>
    </row>
    <row r="10248">
      <c r="A10248" s="44" t="s">
        <v>7534</v>
      </c>
      <c r="B10248" s="45">
        <v>11520.0</v>
      </c>
      <c r="C10248" s="55"/>
      <c r="D10248" s="52"/>
    </row>
    <row r="10249">
      <c r="A10249" s="44" t="s">
        <v>7535</v>
      </c>
      <c r="B10249" s="45">
        <v>12160.0</v>
      </c>
      <c r="C10249" s="55"/>
      <c r="D10249" s="52"/>
    </row>
    <row r="10250">
      <c r="A10250" s="44" t="s">
        <v>7536</v>
      </c>
      <c r="B10250" s="45">
        <v>9920.0</v>
      </c>
      <c r="C10250" s="55"/>
      <c r="D10250" s="52"/>
    </row>
    <row r="10251">
      <c r="A10251" s="44" t="s">
        <v>7537</v>
      </c>
      <c r="B10251" s="45">
        <v>11820.0</v>
      </c>
      <c r="C10251" s="55"/>
      <c r="D10251" s="52"/>
    </row>
    <row r="10252">
      <c r="A10252" s="44" t="s">
        <v>7538</v>
      </c>
      <c r="B10252" s="45">
        <v>11220.0</v>
      </c>
      <c r="C10252" s="55"/>
      <c r="D10252" s="52"/>
    </row>
    <row r="10253">
      <c r="A10253" s="44" t="s">
        <v>7539</v>
      </c>
      <c r="B10253" s="45">
        <v>11300.0</v>
      </c>
      <c r="C10253" s="55"/>
      <c r="D10253" s="52"/>
    </row>
    <row r="10254">
      <c r="A10254" s="44" t="s">
        <v>7540</v>
      </c>
      <c r="B10254" s="45">
        <v>9360.0</v>
      </c>
      <c r="C10254" s="55"/>
      <c r="D10254" s="52"/>
    </row>
    <row r="10255">
      <c r="A10255" s="44" t="s">
        <v>7541</v>
      </c>
      <c r="B10255" s="45">
        <v>11620.0</v>
      </c>
      <c r="C10255" s="55"/>
      <c r="D10255" s="52"/>
    </row>
    <row r="10256">
      <c r="A10256" s="44" t="s">
        <v>7542</v>
      </c>
      <c r="B10256" s="45">
        <v>17020.0</v>
      </c>
      <c r="C10256" s="55"/>
      <c r="D10256" s="52"/>
    </row>
    <row r="10257">
      <c r="A10257" s="44" t="s">
        <v>7543</v>
      </c>
      <c r="B10257" s="45">
        <v>9360.0</v>
      </c>
      <c r="C10257" s="55"/>
      <c r="D10257" s="52"/>
    </row>
    <row r="10258">
      <c r="A10258" s="44" t="s">
        <v>7544</v>
      </c>
      <c r="B10258" s="45">
        <v>15300.0</v>
      </c>
      <c r="C10258" s="55"/>
      <c r="D10258" s="52"/>
    </row>
    <row r="10259">
      <c r="A10259" s="44" t="s">
        <v>7545</v>
      </c>
      <c r="B10259" s="45">
        <v>11880.0</v>
      </c>
      <c r="C10259" s="55"/>
      <c r="D10259" s="52"/>
    </row>
    <row r="10260">
      <c r="A10260" s="44" t="s">
        <v>7546</v>
      </c>
      <c r="B10260" s="45">
        <v>10680.0</v>
      </c>
      <c r="C10260" s="55"/>
      <c r="D10260" s="52"/>
    </row>
    <row r="10261">
      <c r="A10261" s="44" t="s">
        <v>7547</v>
      </c>
      <c r="B10261" s="45">
        <v>12240.0</v>
      </c>
      <c r="C10261" s="55"/>
      <c r="D10261" s="52"/>
    </row>
    <row r="10262">
      <c r="A10262" s="44" t="s">
        <v>7548</v>
      </c>
      <c r="B10262" s="45">
        <v>11160.0</v>
      </c>
      <c r="C10262" s="55"/>
      <c r="D10262" s="52"/>
    </row>
    <row r="10263">
      <c r="A10263" s="44" t="s">
        <v>7549</v>
      </c>
      <c r="B10263" s="45">
        <v>11560.0</v>
      </c>
      <c r="C10263" s="55"/>
      <c r="D10263" s="52"/>
    </row>
    <row r="10264">
      <c r="A10264" s="44" t="s">
        <v>7550</v>
      </c>
      <c r="B10264" s="45">
        <v>22680.0</v>
      </c>
      <c r="C10264" s="55"/>
      <c r="D10264" s="52"/>
    </row>
    <row r="10265">
      <c r="A10265" s="44" t="s">
        <v>7551</v>
      </c>
      <c r="B10265" s="45">
        <v>9920.0</v>
      </c>
      <c r="C10265" s="55"/>
      <c r="D10265" s="52"/>
    </row>
    <row r="10266">
      <c r="A10266" s="44" t="s">
        <v>7552</v>
      </c>
      <c r="B10266" s="45">
        <v>32100.0</v>
      </c>
      <c r="C10266" s="56" t="s">
        <v>4208</v>
      </c>
      <c r="D10266" s="52"/>
    </row>
    <row r="10267">
      <c r="A10267" s="44" t="s">
        <v>7553</v>
      </c>
      <c r="B10267" s="45">
        <v>20380.0</v>
      </c>
      <c r="C10267" s="55"/>
      <c r="D10267" s="52"/>
    </row>
    <row r="10268">
      <c r="A10268" s="44" t="s">
        <v>7554</v>
      </c>
      <c r="B10268" s="45">
        <v>2880.0</v>
      </c>
      <c r="C10268" s="55"/>
      <c r="D10268" s="52"/>
    </row>
    <row r="10269">
      <c r="A10269" s="44" t="s">
        <v>7555</v>
      </c>
      <c r="B10269" s="45">
        <v>2880.0</v>
      </c>
      <c r="C10269" s="55"/>
      <c r="D10269" s="52"/>
    </row>
    <row r="10270">
      <c r="A10270" s="44" t="s">
        <v>7556</v>
      </c>
      <c r="B10270" s="45">
        <v>3600.0</v>
      </c>
      <c r="C10270" s="55"/>
      <c r="D10270" s="52"/>
    </row>
    <row r="10271">
      <c r="A10271" s="44" t="s">
        <v>7557</v>
      </c>
      <c r="B10271" s="45">
        <v>3700.0</v>
      </c>
      <c r="C10271" s="56" t="s">
        <v>4220</v>
      </c>
      <c r="D10271" s="52"/>
    </row>
    <row r="10272">
      <c r="A10272" s="44" t="s">
        <v>7558</v>
      </c>
      <c r="B10272" s="45">
        <v>12500.0</v>
      </c>
      <c r="C10272" s="55"/>
      <c r="D10272" s="52"/>
    </row>
    <row r="10273">
      <c r="A10273" s="44" t="s">
        <v>7559</v>
      </c>
      <c r="B10273" s="45">
        <v>2980.0</v>
      </c>
      <c r="C10273" s="55"/>
      <c r="D10273" s="52"/>
    </row>
    <row r="10274">
      <c r="A10274" s="44" t="s">
        <v>7560</v>
      </c>
      <c r="B10274" s="45">
        <v>11020.0</v>
      </c>
      <c r="C10274" s="55"/>
      <c r="D10274" s="52"/>
    </row>
    <row r="10275">
      <c r="A10275" s="44" t="s">
        <v>7561</v>
      </c>
      <c r="B10275" s="45">
        <v>3960.0</v>
      </c>
      <c r="C10275" s="56" t="s">
        <v>7562</v>
      </c>
      <c r="D10275" s="52"/>
    </row>
    <row r="10276">
      <c r="A10276" s="44" t="s">
        <v>7563</v>
      </c>
      <c r="B10276" s="45">
        <v>3080.0</v>
      </c>
      <c r="C10276" s="56" t="s">
        <v>4195</v>
      </c>
      <c r="D10276" s="52"/>
    </row>
    <row r="10277">
      <c r="A10277" s="44" t="s">
        <v>7564</v>
      </c>
      <c r="B10277" s="45">
        <v>11740.0</v>
      </c>
      <c r="C10277" s="55"/>
      <c r="D10277" s="52"/>
    </row>
    <row r="10278">
      <c r="A10278" s="44" t="s">
        <v>7565</v>
      </c>
      <c r="B10278" s="45">
        <v>2580.0</v>
      </c>
      <c r="C10278" s="55"/>
      <c r="D10278" s="52"/>
    </row>
    <row r="10279">
      <c r="A10279" s="44" t="s">
        <v>7566</v>
      </c>
      <c r="B10279" s="45">
        <v>12400.0</v>
      </c>
      <c r="C10279" s="55"/>
      <c r="D10279" s="52"/>
    </row>
    <row r="10280">
      <c r="A10280" s="44" t="s">
        <v>7567</v>
      </c>
      <c r="B10280" s="45">
        <v>2480.0</v>
      </c>
      <c r="C10280" s="55"/>
      <c r="D10280" s="52"/>
    </row>
    <row r="10281">
      <c r="A10281" s="44" t="s">
        <v>7568</v>
      </c>
      <c r="B10281" s="45">
        <v>3620.0</v>
      </c>
      <c r="C10281" s="56" t="s">
        <v>7569</v>
      </c>
      <c r="D10281" s="52"/>
    </row>
    <row r="10282">
      <c r="A10282" s="44" t="s">
        <v>7570</v>
      </c>
      <c r="B10282" s="45">
        <v>3620.0</v>
      </c>
      <c r="C10282" s="56" t="s">
        <v>7571</v>
      </c>
      <c r="D10282" s="52"/>
    </row>
    <row r="10283">
      <c r="A10283" s="44" t="s">
        <v>7572</v>
      </c>
      <c r="B10283" s="45">
        <v>2900.0</v>
      </c>
      <c r="C10283" s="56" t="s">
        <v>7573</v>
      </c>
      <c r="D10283" s="52"/>
    </row>
    <row r="10284">
      <c r="A10284" s="44" t="s">
        <v>7574</v>
      </c>
      <c r="B10284" s="45">
        <v>13740.0</v>
      </c>
      <c r="C10284" s="55"/>
      <c r="D10284" s="52"/>
    </row>
    <row r="10285">
      <c r="A10285" s="44" t="s">
        <v>7575</v>
      </c>
      <c r="B10285" s="45">
        <v>10180.0</v>
      </c>
      <c r="C10285" s="55"/>
      <c r="D10285" s="52"/>
    </row>
    <row r="10286">
      <c r="A10286" s="44" t="s">
        <v>7576</v>
      </c>
      <c r="B10286" s="45">
        <v>11120.0</v>
      </c>
      <c r="C10286" s="55"/>
      <c r="D10286" s="52"/>
    </row>
    <row r="10287">
      <c r="A10287" s="44" t="s">
        <v>7577</v>
      </c>
      <c r="B10287" s="45">
        <v>2660.0</v>
      </c>
      <c r="C10287" s="55"/>
      <c r="D10287" s="52"/>
    </row>
    <row r="10288">
      <c r="A10288" s="44" t="s">
        <v>7578</v>
      </c>
      <c r="B10288" s="45">
        <v>2580.0</v>
      </c>
      <c r="C10288" s="55"/>
      <c r="D10288" s="52"/>
    </row>
    <row r="10289">
      <c r="A10289" s="44" t="s">
        <v>7579</v>
      </c>
      <c r="B10289" s="45">
        <v>13440.0</v>
      </c>
      <c r="C10289" s="55"/>
      <c r="D10289" s="52"/>
    </row>
    <row r="10290">
      <c r="A10290" s="44" t="s">
        <v>7580</v>
      </c>
      <c r="B10290" s="45">
        <v>32660.0</v>
      </c>
      <c r="C10290" s="55"/>
      <c r="D10290" s="52"/>
    </row>
    <row r="10291">
      <c r="A10291" s="44" t="s">
        <v>7581</v>
      </c>
      <c r="B10291" s="45">
        <v>5700.0</v>
      </c>
      <c r="C10291" s="55"/>
      <c r="D10291" s="52"/>
    </row>
    <row r="10292">
      <c r="A10292" s="44" t="s">
        <v>7582</v>
      </c>
      <c r="B10292" s="45">
        <v>10640.0</v>
      </c>
      <c r="C10292" s="55"/>
      <c r="D10292" s="52"/>
    </row>
    <row r="10293">
      <c r="A10293" s="44" t="s">
        <v>7583</v>
      </c>
      <c r="B10293" s="45">
        <v>10520.0</v>
      </c>
      <c r="C10293" s="55"/>
      <c r="D10293" s="52"/>
    </row>
    <row r="10294">
      <c r="A10294" s="44" t="s">
        <v>7584</v>
      </c>
      <c r="B10294" s="45">
        <v>16400.0</v>
      </c>
      <c r="C10294" s="55"/>
      <c r="D10294" s="52"/>
    </row>
    <row r="10295">
      <c r="A10295" s="44" t="s">
        <v>7585</v>
      </c>
      <c r="B10295" s="45">
        <v>10440.0</v>
      </c>
      <c r="C10295" s="55"/>
      <c r="D10295" s="52"/>
    </row>
    <row r="10296">
      <c r="A10296" s="44" t="s">
        <v>7586</v>
      </c>
      <c r="B10296" s="45">
        <v>2980.0</v>
      </c>
      <c r="C10296" s="55"/>
      <c r="D10296" s="52"/>
    </row>
    <row r="10297">
      <c r="A10297" s="44" t="s">
        <v>7587</v>
      </c>
      <c r="B10297" s="45">
        <v>16660.0</v>
      </c>
      <c r="C10297" s="55"/>
      <c r="D10297" s="52"/>
    </row>
    <row r="10298">
      <c r="A10298" s="44" t="s">
        <v>7588</v>
      </c>
      <c r="B10298" s="45">
        <v>3600.0</v>
      </c>
      <c r="C10298" s="55"/>
      <c r="D10298" s="52"/>
    </row>
    <row r="10299">
      <c r="A10299" s="44" t="s">
        <v>7589</v>
      </c>
      <c r="B10299" s="45">
        <v>31740.0</v>
      </c>
      <c r="C10299" s="56" t="s">
        <v>4208</v>
      </c>
      <c r="D10299" s="52"/>
    </row>
    <row r="10300">
      <c r="A10300" s="44" t="s">
        <v>7590</v>
      </c>
      <c r="B10300" s="45">
        <v>11180.0</v>
      </c>
      <c r="C10300" s="55"/>
      <c r="D10300" s="52"/>
    </row>
    <row r="10301">
      <c r="A10301" s="44" t="s">
        <v>7591</v>
      </c>
      <c r="B10301" s="45">
        <v>13720.0</v>
      </c>
      <c r="C10301" s="55"/>
      <c r="D10301" s="52"/>
    </row>
    <row r="10302">
      <c r="A10302" s="44" t="s">
        <v>7592</v>
      </c>
      <c r="B10302" s="45">
        <v>12960.0</v>
      </c>
      <c r="C10302" s="55"/>
      <c r="D10302" s="52"/>
    </row>
    <row r="10303">
      <c r="A10303" s="44" t="s">
        <v>7593</v>
      </c>
      <c r="B10303" s="45">
        <v>12000.0</v>
      </c>
      <c r="C10303" s="55"/>
      <c r="D10303" s="52"/>
    </row>
    <row r="10304">
      <c r="A10304" s="44" t="s">
        <v>7594</v>
      </c>
      <c r="B10304" s="45">
        <v>11080.0</v>
      </c>
      <c r="C10304" s="55"/>
      <c r="D10304" s="52"/>
    </row>
    <row r="10305">
      <c r="A10305" s="44" t="s">
        <v>7595</v>
      </c>
      <c r="B10305" s="45">
        <v>2760.0</v>
      </c>
      <c r="C10305" s="56" t="s">
        <v>7596</v>
      </c>
      <c r="D10305" s="52"/>
    </row>
    <row r="10306">
      <c r="A10306" s="44" t="s">
        <v>7597</v>
      </c>
      <c r="B10306" s="45">
        <v>4660.0</v>
      </c>
      <c r="C10306" s="56" t="s">
        <v>7006</v>
      </c>
      <c r="D10306" s="52"/>
    </row>
    <row r="10307">
      <c r="A10307" s="44" t="s">
        <v>7598</v>
      </c>
      <c r="B10307" s="45">
        <v>22220.0</v>
      </c>
      <c r="C10307" s="55"/>
      <c r="D10307" s="52"/>
    </row>
    <row r="10308">
      <c r="A10308" s="44" t="s">
        <v>7599</v>
      </c>
      <c r="B10308" s="45">
        <v>2560.0</v>
      </c>
      <c r="C10308" s="56" t="s">
        <v>7600</v>
      </c>
      <c r="D10308" s="52"/>
    </row>
    <row r="10309">
      <c r="A10309" s="44" t="s">
        <v>7601</v>
      </c>
      <c r="B10309" s="45">
        <v>2640.0</v>
      </c>
      <c r="C10309" s="56" t="s">
        <v>7009</v>
      </c>
      <c r="D10309" s="52"/>
    </row>
    <row r="10310">
      <c r="A10310" s="44" t="s">
        <v>7602</v>
      </c>
      <c r="B10310" s="45">
        <v>3620.0</v>
      </c>
      <c r="C10310" s="56" t="s">
        <v>7603</v>
      </c>
      <c r="D10310" s="52"/>
    </row>
    <row r="10311">
      <c r="A10311" s="44" t="s">
        <v>7604</v>
      </c>
      <c r="B10311" s="45">
        <v>17580.0</v>
      </c>
      <c r="C10311" s="56" t="s">
        <v>7605</v>
      </c>
      <c r="D10311" s="52"/>
    </row>
    <row r="10312">
      <c r="A10312" s="44" t="s">
        <v>7606</v>
      </c>
      <c r="B10312" s="45">
        <v>3320.0</v>
      </c>
      <c r="C10312" s="56" t="s">
        <v>7607</v>
      </c>
      <c r="D10312" s="52"/>
    </row>
    <row r="10313">
      <c r="A10313" s="44" t="s">
        <v>7608</v>
      </c>
      <c r="B10313" s="45">
        <v>3320.0</v>
      </c>
      <c r="C10313" s="56" t="s">
        <v>7609</v>
      </c>
      <c r="D10313" s="52"/>
    </row>
    <row r="10314">
      <c r="A10314" s="44" t="s">
        <v>7610</v>
      </c>
      <c r="B10314" s="45">
        <v>11180.0</v>
      </c>
      <c r="C10314" s="56" t="s">
        <v>7611</v>
      </c>
      <c r="D10314" s="52"/>
    </row>
    <row r="10315">
      <c r="A10315" s="44" t="s">
        <v>7612</v>
      </c>
      <c r="B10315" s="45">
        <v>13200.0</v>
      </c>
      <c r="C10315" s="55"/>
      <c r="D10315" s="52"/>
    </row>
    <row r="10316">
      <c r="A10316" s="44" t="s">
        <v>7613</v>
      </c>
      <c r="B10316" s="45">
        <v>3620.0</v>
      </c>
      <c r="C10316" s="56" t="s">
        <v>7562</v>
      </c>
      <c r="D10316" s="52"/>
    </row>
    <row r="10317">
      <c r="A10317" s="44" t="s">
        <v>7614</v>
      </c>
      <c r="B10317" s="45">
        <v>2900.0</v>
      </c>
      <c r="C10317" s="55"/>
      <c r="D10317" s="52"/>
    </row>
    <row r="10318">
      <c r="A10318" s="44" t="s">
        <v>7615</v>
      </c>
      <c r="B10318" s="45">
        <v>2980.0</v>
      </c>
      <c r="C10318" s="56" t="s">
        <v>7616</v>
      </c>
      <c r="D10318" s="52"/>
    </row>
    <row r="10319">
      <c r="A10319" s="44" t="s">
        <v>7617</v>
      </c>
      <c r="B10319" s="45">
        <v>3400.0</v>
      </c>
      <c r="C10319" s="56" t="s">
        <v>7569</v>
      </c>
      <c r="D10319" s="52"/>
    </row>
    <row r="10320">
      <c r="A10320" s="44" t="s">
        <v>7618</v>
      </c>
      <c r="B10320" s="45">
        <v>3400.0</v>
      </c>
      <c r="C10320" s="56" t="s">
        <v>7571</v>
      </c>
      <c r="D10320" s="52"/>
    </row>
    <row r="10321">
      <c r="A10321" s="44" t="s">
        <v>7619</v>
      </c>
      <c r="B10321" s="45">
        <v>10300.0</v>
      </c>
      <c r="C10321" s="55"/>
      <c r="D10321" s="52"/>
    </row>
    <row r="10322">
      <c r="A10322" s="44" t="s">
        <v>7620</v>
      </c>
      <c r="B10322" s="45">
        <v>2780.0</v>
      </c>
      <c r="C10322" s="56" t="s">
        <v>7621</v>
      </c>
      <c r="D10322" s="52"/>
    </row>
    <row r="10323">
      <c r="A10323" s="44" t="s">
        <v>7622</v>
      </c>
      <c r="B10323" s="45">
        <v>2920.0</v>
      </c>
      <c r="C10323" s="56" t="s">
        <v>7623</v>
      </c>
      <c r="D10323" s="52"/>
    </row>
    <row r="10324">
      <c r="A10324" s="44" t="s">
        <v>7624</v>
      </c>
      <c r="B10324" s="45">
        <v>10900.0</v>
      </c>
      <c r="C10324" s="55"/>
      <c r="D10324" s="52"/>
    </row>
    <row r="10325">
      <c r="A10325" s="44" t="s">
        <v>7625</v>
      </c>
      <c r="B10325" s="45">
        <v>2640.0</v>
      </c>
      <c r="C10325" s="56" t="s">
        <v>7626</v>
      </c>
      <c r="D10325" s="52"/>
    </row>
    <row r="10326">
      <c r="A10326" s="44" t="s">
        <v>7627</v>
      </c>
      <c r="B10326" s="45">
        <v>18460.0</v>
      </c>
      <c r="C10326" s="56" t="s">
        <v>7628</v>
      </c>
      <c r="D10326" s="52"/>
    </row>
    <row r="10327">
      <c r="A10327" s="44" t="s">
        <v>7629</v>
      </c>
      <c r="B10327" s="45">
        <v>3440.0</v>
      </c>
      <c r="C10327" s="56" t="s">
        <v>7630</v>
      </c>
      <c r="D10327" s="52"/>
    </row>
    <row r="10328">
      <c r="A10328" s="44" t="s">
        <v>7631</v>
      </c>
      <c r="B10328" s="45">
        <v>3120.0</v>
      </c>
      <c r="C10328" s="56" t="s">
        <v>7632</v>
      </c>
      <c r="D10328" s="52"/>
    </row>
    <row r="10329">
      <c r="A10329" s="44" t="s">
        <v>7633</v>
      </c>
      <c r="B10329" s="45">
        <v>11720.0</v>
      </c>
      <c r="C10329" s="55"/>
      <c r="D10329" s="52"/>
    </row>
    <row r="10330">
      <c r="A10330" s="44" t="s">
        <v>7634</v>
      </c>
      <c r="B10330" s="45">
        <v>12480.0</v>
      </c>
      <c r="C10330" s="55"/>
      <c r="D10330" s="52"/>
    </row>
    <row r="10331">
      <c r="A10331" s="44" t="s">
        <v>7635</v>
      </c>
      <c r="B10331" s="45">
        <v>9860.0</v>
      </c>
      <c r="C10331" s="55"/>
      <c r="D10331" s="52"/>
    </row>
    <row r="10332">
      <c r="A10332" s="44" t="s">
        <v>7636</v>
      </c>
      <c r="B10332" s="45">
        <v>10000.0</v>
      </c>
      <c r="C10332" s="55"/>
      <c r="D10332" s="52"/>
    </row>
    <row r="10333">
      <c r="A10333" s="44" t="s">
        <v>7637</v>
      </c>
      <c r="B10333" s="45">
        <v>11180.0</v>
      </c>
      <c r="C10333" s="55"/>
      <c r="D10333" s="52"/>
    </row>
    <row r="10334">
      <c r="A10334" s="44" t="s">
        <v>7638</v>
      </c>
      <c r="B10334" s="45">
        <v>2740.0</v>
      </c>
      <c r="C10334" s="55"/>
      <c r="D10334" s="52"/>
    </row>
    <row r="10335">
      <c r="A10335" s="44" t="s">
        <v>7639</v>
      </c>
      <c r="B10335" s="45">
        <v>32340.0</v>
      </c>
      <c r="C10335" s="56" t="s">
        <v>4208</v>
      </c>
      <c r="D10335" s="52"/>
    </row>
    <row r="10336">
      <c r="A10336" s="44" t="s">
        <v>7640</v>
      </c>
      <c r="B10336" s="45">
        <v>11260.0</v>
      </c>
      <c r="C10336" s="55"/>
      <c r="D10336" s="52"/>
    </row>
    <row r="10337">
      <c r="A10337" s="44" t="s">
        <v>7641</v>
      </c>
      <c r="B10337" s="45">
        <v>13300.0</v>
      </c>
      <c r="C10337" s="55"/>
      <c r="D10337" s="52"/>
    </row>
    <row r="10338">
      <c r="A10338" s="44" t="s">
        <v>7642</v>
      </c>
      <c r="B10338" s="45">
        <v>17080.0</v>
      </c>
      <c r="C10338" s="55"/>
      <c r="D10338" s="52"/>
    </row>
    <row r="10339">
      <c r="A10339" s="44" t="s">
        <v>7643</v>
      </c>
      <c r="B10339" s="45">
        <v>10020.0</v>
      </c>
      <c r="C10339" s="55"/>
      <c r="D10339" s="52"/>
    </row>
    <row r="10340">
      <c r="A10340" s="44" t="s">
        <v>7644</v>
      </c>
      <c r="B10340" s="45">
        <v>16140.0</v>
      </c>
      <c r="C10340" s="55"/>
      <c r="D10340" s="52"/>
    </row>
    <row r="10341">
      <c r="A10341" s="44" t="s">
        <v>7645</v>
      </c>
      <c r="B10341" s="45">
        <v>3020.0</v>
      </c>
      <c r="C10341" s="56" t="s">
        <v>4707</v>
      </c>
      <c r="D10341" s="52"/>
    </row>
    <row r="10342">
      <c r="A10342" s="44" t="s">
        <v>7646</v>
      </c>
      <c r="B10342" s="45">
        <v>35860.0</v>
      </c>
      <c r="C10342" s="55"/>
      <c r="D10342" s="52"/>
    </row>
    <row r="10343">
      <c r="A10343" s="44" t="s">
        <v>7647</v>
      </c>
      <c r="B10343" s="45">
        <v>2520.0</v>
      </c>
      <c r="C10343" s="55"/>
      <c r="D10343" s="52"/>
    </row>
    <row r="10344">
      <c r="A10344" s="44" t="s">
        <v>7648</v>
      </c>
      <c r="B10344" s="45">
        <v>17940.0</v>
      </c>
      <c r="C10344" s="55"/>
      <c r="D10344" s="52"/>
    </row>
    <row r="10345">
      <c r="A10345" s="44" t="s">
        <v>7649</v>
      </c>
      <c r="B10345" s="45">
        <v>3280.0</v>
      </c>
      <c r="C10345" s="56" t="s">
        <v>7650</v>
      </c>
      <c r="D10345" s="52"/>
    </row>
    <row r="10346">
      <c r="A10346" s="44" t="s">
        <v>7651</v>
      </c>
      <c r="B10346" s="45">
        <v>10100.0</v>
      </c>
      <c r="C10346" s="55"/>
      <c r="D10346" s="52"/>
    </row>
    <row r="10347">
      <c r="A10347" s="44" t="s">
        <v>7652</v>
      </c>
      <c r="B10347" s="45">
        <v>2720.0</v>
      </c>
      <c r="C10347" s="56" t="s">
        <v>7653</v>
      </c>
      <c r="D10347" s="52"/>
    </row>
    <row r="10348">
      <c r="A10348" s="44" t="s">
        <v>7654</v>
      </c>
      <c r="B10348" s="45">
        <v>12560.0</v>
      </c>
      <c r="C10348" s="55"/>
      <c r="D10348" s="52"/>
    </row>
    <row r="10349">
      <c r="A10349" s="44" t="s">
        <v>7655</v>
      </c>
      <c r="B10349" s="45">
        <v>11140.0</v>
      </c>
      <c r="C10349" s="55"/>
      <c r="D10349" s="52"/>
    </row>
    <row r="10350">
      <c r="A10350" s="44" t="s">
        <v>7656</v>
      </c>
      <c r="B10350" s="45">
        <v>20380.0</v>
      </c>
      <c r="C10350" s="55"/>
      <c r="D10350" s="52"/>
    </row>
    <row r="10351">
      <c r="A10351" s="44" t="s">
        <v>7657</v>
      </c>
      <c r="B10351" s="45">
        <v>13420.0</v>
      </c>
      <c r="C10351" s="55"/>
      <c r="D10351" s="52"/>
    </row>
    <row r="10352">
      <c r="A10352" s="44" t="s">
        <v>7658</v>
      </c>
      <c r="B10352" s="45">
        <v>14060.0</v>
      </c>
      <c r="C10352" s="55"/>
      <c r="D10352" s="52"/>
    </row>
    <row r="10353">
      <c r="A10353" s="44" t="s">
        <v>7659</v>
      </c>
      <c r="B10353" s="45">
        <v>12840.0</v>
      </c>
      <c r="C10353" s="55"/>
      <c r="D10353" s="52"/>
    </row>
    <row r="10354">
      <c r="A10354" s="44" t="s">
        <v>7660</v>
      </c>
      <c r="B10354" s="45">
        <v>9820.0</v>
      </c>
      <c r="C10354" s="55"/>
      <c r="D10354" s="52"/>
    </row>
    <row r="10355">
      <c r="A10355" s="44" t="s">
        <v>7661</v>
      </c>
      <c r="B10355" s="45">
        <v>9420.0</v>
      </c>
      <c r="C10355" s="55"/>
      <c r="D10355" s="52"/>
    </row>
    <row r="10356">
      <c r="A10356" s="44" t="s">
        <v>7662</v>
      </c>
      <c r="B10356" s="45">
        <v>32060.0</v>
      </c>
      <c r="C10356" s="56" t="s">
        <v>7663</v>
      </c>
      <c r="D10356" s="52"/>
    </row>
    <row r="10357">
      <c r="A10357" s="44" t="s">
        <v>7664</v>
      </c>
      <c r="B10357" s="45">
        <v>13360.0</v>
      </c>
      <c r="C10357" s="55"/>
      <c r="D10357" s="52"/>
    </row>
    <row r="10358">
      <c r="A10358" s="44" t="s">
        <v>7665</v>
      </c>
      <c r="B10358" s="45">
        <v>11420.0</v>
      </c>
      <c r="C10358" s="55"/>
      <c r="D10358" s="52"/>
    </row>
    <row r="10359">
      <c r="A10359" s="44" t="s">
        <v>7666</v>
      </c>
      <c r="B10359" s="45">
        <v>10360.0</v>
      </c>
      <c r="C10359" s="55"/>
      <c r="D10359" s="52"/>
    </row>
    <row r="10360">
      <c r="A10360" s="44" t="s">
        <v>7667</v>
      </c>
      <c r="B10360" s="45">
        <v>13260.0</v>
      </c>
      <c r="C10360" s="55"/>
      <c r="D10360" s="52"/>
    </row>
    <row r="10361">
      <c r="A10361" s="44" t="s">
        <v>7668</v>
      </c>
      <c r="B10361" s="45">
        <v>13440.0</v>
      </c>
      <c r="C10361" s="55"/>
      <c r="D10361" s="52"/>
    </row>
    <row r="10362">
      <c r="A10362" s="44" t="s">
        <v>7669</v>
      </c>
      <c r="B10362" s="45">
        <v>11680.0</v>
      </c>
      <c r="C10362" s="55"/>
      <c r="D10362" s="52"/>
    </row>
    <row r="10363">
      <c r="A10363" s="44" t="s">
        <v>7670</v>
      </c>
      <c r="B10363" s="45">
        <v>16520.0</v>
      </c>
      <c r="C10363" s="55"/>
      <c r="D10363" s="52"/>
    </row>
    <row r="10364">
      <c r="A10364" s="44" t="s">
        <v>7671</v>
      </c>
      <c r="B10364" s="45">
        <v>9380.0</v>
      </c>
      <c r="C10364" s="55"/>
      <c r="D10364" s="52"/>
    </row>
    <row r="10365">
      <c r="A10365" s="44" t="s">
        <v>7672</v>
      </c>
      <c r="B10365" s="45">
        <v>10580.0</v>
      </c>
      <c r="C10365" s="55"/>
      <c r="D10365" s="52"/>
    </row>
    <row r="10366">
      <c r="A10366" s="44" t="s">
        <v>7673</v>
      </c>
      <c r="B10366" s="45">
        <v>9220.0</v>
      </c>
      <c r="C10366" s="55"/>
      <c r="D10366" s="52"/>
    </row>
    <row r="10367">
      <c r="A10367" s="44" t="s">
        <v>7674</v>
      </c>
      <c r="B10367" s="45">
        <v>11420.0</v>
      </c>
      <c r="C10367" s="55"/>
      <c r="D10367" s="52"/>
    </row>
    <row r="10368">
      <c r="A10368" s="44" t="s">
        <v>7675</v>
      </c>
      <c r="B10368" s="45">
        <v>11160.0</v>
      </c>
      <c r="C10368" s="55"/>
      <c r="D10368" s="52"/>
    </row>
    <row r="10369">
      <c r="A10369" s="44" t="s">
        <v>7676</v>
      </c>
      <c r="B10369" s="45">
        <v>10760.0</v>
      </c>
      <c r="C10369" s="55"/>
      <c r="D10369" s="52"/>
    </row>
    <row r="10370">
      <c r="A10370" s="44" t="s">
        <v>7677</v>
      </c>
      <c r="B10370" s="45">
        <v>9380.0</v>
      </c>
      <c r="C10370" s="55"/>
      <c r="D10370" s="52"/>
    </row>
    <row r="10371">
      <c r="A10371" s="44" t="s">
        <v>7678</v>
      </c>
      <c r="B10371" s="45">
        <v>11440.0</v>
      </c>
      <c r="C10371" s="55"/>
      <c r="D10371" s="52"/>
    </row>
    <row r="10372">
      <c r="A10372" s="44" t="s">
        <v>7679</v>
      </c>
      <c r="B10372" s="45">
        <v>10000.0</v>
      </c>
      <c r="C10372" s="55"/>
      <c r="D10372" s="52"/>
    </row>
    <row r="10373">
      <c r="A10373" s="44" t="s">
        <v>7680</v>
      </c>
      <c r="B10373" s="45">
        <v>25160.0</v>
      </c>
      <c r="C10373" s="55"/>
      <c r="D10373" s="52"/>
    </row>
    <row r="10374">
      <c r="A10374" s="44" t="s">
        <v>7681</v>
      </c>
      <c r="B10374" s="45">
        <v>16460.0</v>
      </c>
      <c r="C10374" s="55"/>
      <c r="D10374" s="52"/>
    </row>
    <row r="10375">
      <c r="A10375" s="44" t="s">
        <v>7682</v>
      </c>
      <c r="B10375" s="45">
        <v>9920.0</v>
      </c>
      <c r="C10375" s="55"/>
      <c r="D10375" s="52"/>
    </row>
    <row r="10376">
      <c r="A10376" s="44" t="s">
        <v>7683</v>
      </c>
      <c r="B10376" s="45">
        <v>11380.0</v>
      </c>
      <c r="C10376" s="55"/>
      <c r="D10376" s="52"/>
    </row>
    <row r="10377">
      <c r="A10377" s="44" t="s">
        <v>7684</v>
      </c>
      <c r="B10377" s="45">
        <v>3760.0</v>
      </c>
      <c r="C10377" s="55"/>
      <c r="D10377" s="52"/>
    </row>
    <row r="10378">
      <c r="A10378" s="44" t="s">
        <v>7685</v>
      </c>
      <c r="B10378" s="45">
        <v>4020.0</v>
      </c>
      <c r="C10378" s="55"/>
      <c r="D10378" s="52"/>
    </row>
    <row r="10379">
      <c r="A10379" s="44" t="s">
        <v>7686</v>
      </c>
      <c r="B10379" s="45">
        <v>12800.0</v>
      </c>
      <c r="C10379" s="55"/>
      <c r="D10379" s="52"/>
    </row>
    <row r="10380">
      <c r="A10380" s="44" t="s">
        <v>7687</v>
      </c>
      <c r="B10380" s="45">
        <v>13620.0</v>
      </c>
      <c r="C10380" s="55"/>
      <c r="D10380" s="52"/>
    </row>
    <row r="10381">
      <c r="A10381" s="44" t="s">
        <v>7688</v>
      </c>
      <c r="B10381" s="45">
        <v>2860.0</v>
      </c>
      <c r="C10381" s="55"/>
      <c r="D10381" s="52"/>
    </row>
    <row r="10382">
      <c r="A10382" s="44" t="s">
        <v>7689</v>
      </c>
      <c r="B10382" s="45">
        <v>10940.0</v>
      </c>
      <c r="C10382" s="55"/>
      <c r="D10382" s="52"/>
    </row>
    <row r="10383">
      <c r="A10383" s="44" t="s">
        <v>7690</v>
      </c>
      <c r="B10383" s="45">
        <v>10400.0</v>
      </c>
      <c r="C10383" s="55"/>
      <c r="D10383" s="52"/>
    </row>
    <row r="10384">
      <c r="A10384" s="44" t="s">
        <v>7691</v>
      </c>
      <c r="B10384" s="45">
        <v>2580.0</v>
      </c>
      <c r="C10384" s="55"/>
      <c r="D10384" s="52"/>
    </row>
    <row r="10385">
      <c r="A10385" s="44" t="s">
        <v>7692</v>
      </c>
      <c r="B10385" s="45">
        <v>3160.0</v>
      </c>
      <c r="C10385" s="55"/>
      <c r="D10385" s="52"/>
    </row>
    <row r="10386">
      <c r="A10386" s="44" t="s">
        <v>7693</v>
      </c>
      <c r="B10386" s="45">
        <v>3560.0</v>
      </c>
      <c r="C10386" s="55"/>
      <c r="D10386" s="52"/>
    </row>
    <row r="10387">
      <c r="A10387" s="44" t="s">
        <v>7694</v>
      </c>
      <c r="B10387" s="45">
        <v>11380.0</v>
      </c>
      <c r="C10387" s="55"/>
      <c r="D10387" s="52"/>
    </row>
    <row r="10388">
      <c r="A10388" s="44" t="s">
        <v>7695</v>
      </c>
      <c r="B10388" s="45">
        <v>2940.0</v>
      </c>
      <c r="C10388" s="55"/>
      <c r="D10388" s="52"/>
    </row>
    <row r="10389">
      <c r="A10389" s="44" t="s">
        <v>7696</v>
      </c>
      <c r="B10389" s="45">
        <v>2720.0</v>
      </c>
      <c r="C10389" s="55"/>
      <c r="D10389" s="52"/>
    </row>
    <row r="10390">
      <c r="A10390" s="44" t="s">
        <v>7697</v>
      </c>
      <c r="B10390" s="45">
        <v>2620.0</v>
      </c>
      <c r="C10390" s="55"/>
      <c r="D10390" s="52"/>
    </row>
    <row r="10391">
      <c r="A10391" s="44" t="s">
        <v>7698</v>
      </c>
      <c r="B10391" s="45">
        <v>1860.0</v>
      </c>
      <c r="C10391" s="55"/>
      <c r="D10391" s="52"/>
    </row>
    <row r="10392">
      <c r="A10392" s="44" t="s">
        <v>7699</v>
      </c>
      <c r="B10392" s="45">
        <v>1700.0</v>
      </c>
      <c r="C10392" s="55"/>
      <c r="D10392" s="52"/>
    </row>
    <row r="10393">
      <c r="A10393" s="44" t="s">
        <v>7700</v>
      </c>
      <c r="B10393" s="45">
        <v>12220.0</v>
      </c>
      <c r="C10393" s="55"/>
      <c r="D10393" s="52"/>
    </row>
    <row r="10394">
      <c r="A10394" s="44" t="s">
        <v>7701</v>
      </c>
      <c r="B10394" s="45">
        <v>18900.0</v>
      </c>
      <c r="C10394" s="55"/>
      <c r="D10394" s="52"/>
    </row>
    <row r="10395">
      <c r="A10395" s="44" t="s">
        <v>7702</v>
      </c>
      <c r="B10395" s="45">
        <v>12180.0</v>
      </c>
      <c r="C10395" s="55"/>
      <c r="D10395" s="52"/>
    </row>
    <row r="10396">
      <c r="A10396" s="44" t="s">
        <v>7703</v>
      </c>
      <c r="B10396" s="45">
        <v>2720.0</v>
      </c>
      <c r="C10396" s="55"/>
      <c r="D10396" s="52"/>
    </row>
    <row r="10397">
      <c r="A10397" s="44" t="s">
        <v>7704</v>
      </c>
      <c r="B10397" s="45">
        <v>10520.0</v>
      </c>
      <c r="C10397" s="55"/>
      <c r="D10397" s="52"/>
    </row>
    <row r="10398">
      <c r="A10398" s="44" t="s">
        <v>7705</v>
      </c>
      <c r="B10398" s="45">
        <v>3740.0</v>
      </c>
      <c r="C10398" s="55"/>
      <c r="D10398" s="52"/>
    </row>
    <row r="10399">
      <c r="A10399" s="44" t="s">
        <v>7706</v>
      </c>
      <c r="B10399" s="45">
        <v>3400.0</v>
      </c>
      <c r="C10399" s="55"/>
      <c r="D10399" s="52"/>
    </row>
    <row r="10400">
      <c r="A10400" s="44" t="s">
        <v>7707</v>
      </c>
      <c r="B10400" s="45">
        <v>11640.0</v>
      </c>
      <c r="C10400" s="55"/>
      <c r="D10400" s="52"/>
    </row>
    <row r="10401">
      <c r="A10401" s="44" t="s">
        <v>7708</v>
      </c>
      <c r="B10401" s="45">
        <v>2580.0</v>
      </c>
      <c r="C10401" s="55"/>
      <c r="D10401" s="52"/>
    </row>
    <row r="10402">
      <c r="A10402" s="44" t="s">
        <v>7709</v>
      </c>
      <c r="B10402" s="45">
        <v>13460.0</v>
      </c>
      <c r="C10402" s="55"/>
      <c r="D10402" s="52"/>
    </row>
    <row r="10403">
      <c r="A10403" s="44" t="s">
        <v>7710</v>
      </c>
      <c r="B10403" s="45">
        <v>3020.0</v>
      </c>
      <c r="C10403" s="55"/>
      <c r="D10403" s="52"/>
    </row>
    <row r="10404">
      <c r="A10404" s="44" t="s">
        <v>7711</v>
      </c>
      <c r="B10404" s="45">
        <v>9880.0</v>
      </c>
      <c r="C10404" s="55"/>
      <c r="D10404" s="52"/>
    </row>
    <row r="10405">
      <c r="A10405" s="44" t="s">
        <v>7712</v>
      </c>
      <c r="B10405" s="45">
        <v>11380.0</v>
      </c>
      <c r="C10405" s="55"/>
      <c r="D10405" s="52"/>
    </row>
    <row r="10406">
      <c r="A10406" s="44" t="s">
        <v>7713</v>
      </c>
      <c r="B10406" s="45">
        <v>4520.0</v>
      </c>
      <c r="C10406" s="55"/>
      <c r="D10406" s="52"/>
    </row>
    <row r="10407">
      <c r="A10407" s="44" t="s">
        <v>7714</v>
      </c>
      <c r="B10407" s="45">
        <v>10520.0</v>
      </c>
      <c r="C10407" s="55"/>
      <c r="D10407" s="52"/>
    </row>
    <row r="10408">
      <c r="A10408" s="44" t="s">
        <v>7715</v>
      </c>
      <c r="B10408" s="45">
        <v>3860.0</v>
      </c>
      <c r="C10408" s="55"/>
      <c r="D10408" s="52"/>
    </row>
    <row r="10409">
      <c r="A10409" s="44" t="s">
        <v>7716</v>
      </c>
      <c r="B10409" s="45">
        <v>2660.0</v>
      </c>
      <c r="C10409" s="55"/>
      <c r="D10409" s="52"/>
    </row>
    <row r="10410">
      <c r="A10410" s="44" t="s">
        <v>7717</v>
      </c>
      <c r="B10410" s="45">
        <v>3640.0</v>
      </c>
      <c r="C10410" s="55"/>
      <c r="D10410" s="52"/>
    </row>
    <row r="10411">
      <c r="A10411" s="44" t="s">
        <v>7718</v>
      </c>
      <c r="B10411" s="45">
        <v>3640.0</v>
      </c>
      <c r="C10411" s="55"/>
      <c r="D10411" s="52"/>
    </row>
    <row r="10412">
      <c r="A10412" s="44" t="s">
        <v>7719</v>
      </c>
      <c r="B10412" s="45">
        <v>2920.0</v>
      </c>
      <c r="C10412" s="55"/>
      <c r="D10412" s="52"/>
    </row>
    <row r="10413">
      <c r="A10413" s="44" t="s">
        <v>7720</v>
      </c>
      <c r="B10413" s="45">
        <v>3440.0</v>
      </c>
      <c r="C10413" s="55"/>
      <c r="D10413" s="52"/>
    </row>
    <row r="10414">
      <c r="A10414" s="44" t="s">
        <v>7721</v>
      </c>
      <c r="B10414" s="45">
        <v>10760.0</v>
      </c>
      <c r="C10414" s="55"/>
      <c r="D10414" s="52"/>
    </row>
    <row r="10415">
      <c r="A10415" s="44" t="s">
        <v>7722</v>
      </c>
      <c r="B10415" s="45">
        <v>3240.0</v>
      </c>
      <c r="C10415" s="55"/>
      <c r="D10415" s="52"/>
    </row>
    <row r="10416">
      <c r="A10416" s="44" t="s">
        <v>7723</v>
      </c>
      <c r="B10416" s="45">
        <v>3240.0</v>
      </c>
      <c r="C10416" s="55"/>
      <c r="D10416" s="52"/>
    </row>
    <row r="10417">
      <c r="A10417" s="44" t="s">
        <v>7724</v>
      </c>
      <c r="B10417" s="45">
        <v>3200.0</v>
      </c>
      <c r="C10417" s="55"/>
      <c r="D10417" s="52"/>
    </row>
    <row r="10418">
      <c r="A10418" s="44" t="s">
        <v>7725</v>
      </c>
      <c r="B10418" s="45">
        <v>9880.0</v>
      </c>
      <c r="C10418" s="55"/>
      <c r="D10418" s="52"/>
    </row>
    <row r="10419">
      <c r="A10419" s="44" t="s">
        <v>7726</v>
      </c>
      <c r="B10419" s="45">
        <v>13840.0</v>
      </c>
      <c r="C10419" s="55"/>
      <c r="D10419" s="52"/>
    </row>
    <row r="10420">
      <c r="A10420" s="44" t="s">
        <v>7727</v>
      </c>
      <c r="B10420" s="45">
        <v>2900.0</v>
      </c>
      <c r="C10420" s="55"/>
      <c r="D10420" s="52"/>
    </row>
    <row r="10421">
      <c r="A10421" s="44" t="s">
        <v>7728</v>
      </c>
      <c r="B10421" s="45">
        <v>2660.0</v>
      </c>
      <c r="C10421" s="55"/>
      <c r="D10421" s="52"/>
    </row>
    <row r="10422">
      <c r="A10422" s="44" t="s">
        <v>7729</v>
      </c>
      <c r="B10422" s="45">
        <v>11420.0</v>
      </c>
      <c r="C10422" s="55"/>
      <c r="D10422" s="52"/>
    </row>
    <row r="10423">
      <c r="A10423" s="44" t="s">
        <v>7730</v>
      </c>
      <c r="B10423" s="45">
        <v>11900.0</v>
      </c>
      <c r="C10423" s="55"/>
      <c r="D10423" s="52"/>
    </row>
    <row r="10424">
      <c r="A10424" s="44" t="s">
        <v>7731</v>
      </c>
      <c r="B10424" s="45">
        <v>13520.0</v>
      </c>
      <c r="C10424" s="55"/>
      <c r="D10424" s="52"/>
    </row>
    <row r="10425">
      <c r="A10425" s="44" t="s">
        <v>7732</v>
      </c>
      <c r="B10425" s="45">
        <v>10580.0</v>
      </c>
      <c r="C10425" s="55"/>
      <c r="D10425" s="52"/>
    </row>
    <row r="10426">
      <c r="A10426" s="44" t="s">
        <v>7733</v>
      </c>
      <c r="B10426" s="45">
        <v>9900.0</v>
      </c>
      <c r="C10426" s="55"/>
      <c r="D10426" s="52"/>
    </row>
    <row r="10427">
      <c r="A10427" s="44" t="s">
        <v>7734</v>
      </c>
      <c r="B10427" s="45">
        <v>10420.0</v>
      </c>
      <c r="C10427" s="56" t="s">
        <v>7735</v>
      </c>
      <c r="D10427" s="52"/>
    </row>
    <row r="10428">
      <c r="A10428" s="44" t="s">
        <v>7736</v>
      </c>
      <c r="B10428" s="45">
        <v>10000.0</v>
      </c>
      <c r="C10428" s="55"/>
      <c r="D10428" s="52"/>
    </row>
    <row r="10429">
      <c r="A10429" s="44" t="s">
        <v>7737</v>
      </c>
      <c r="B10429" s="45">
        <v>11180.0</v>
      </c>
      <c r="C10429" s="55"/>
      <c r="D10429" s="52"/>
    </row>
    <row r="10430">
      <c r="A10430" s="44" t="s">
        <v>7738</v>
      </c>
      <c r="B10430" s="45">
        <v>4200.0</v>
      </c>
      <c r="C10430" s="55"/>
      <c r="D10430" s="52"/>
    </row>
    <row r="10431">
      <c r="A10431" s="44" t="s">
        <v>7739</v>
      </c>
      <c r="B10431" s="45">
        <v>11220.0</v>
      </c>
      <c r="C10431" s="55"/>
      <c r="D10431" s="52"/>
    </row>
    <row r="10432">
      <c r="A10432" s="44" t="s">
        <v>7740</v>
      </c>
      <c r="B10432" s="45">
        <v>3200.0</v>
      </c>
      <c r="C10432" s="55"/>
      <c r="D10432" s="52"/>
    </row>
    <row r="10433">
      <c r="A10433" s="44" t="s">
        <v>7741</v>
      </c>
      <c r="B10433" s="45">
        <v>2880.0</v>
      </c>
      <c r="C10433" s="55"/>
      <c r="D10433" s="52"/>
    </row>
    <row r="10434">
      <c r="A10434" s="44" t="s">
        <v>7742</v>
      </c>
      <c r="B10434" s="45">
        <v>3100.0</v>
      </c>
      <c r="C10434" s="56" t="s">
        <v>4253</v>
      </c>
      <c r="D10434" s="52"/>
    </row>
    <row r="10435">
      <c r="A10435" s="44" t="s">
        <v>7743</v>
      </c>
      <c r="B10435" s="45">
        <v>2780.0</v>
      </c>
      <c r="C10435" s="56" t="s">
        <v>4032</v>
      </c>
      <c r="D10435" s="52"/>
    </row>
    <row r="10436">
      <c r="A10436" s="44" t="s">
        <v>7744</v>
      </c>
      <c r="B10436" s="45">
        <v>3360.0</v>
      </c>
      <c r="C10436" s="56" t="s">
        <v>4292</v>
      </c>
      <c r="D10436" s="52"/>
    </row>
    <row r="10437">
      <c r="A10437" s="44" t="s">
        <v>7745</v>
      </c>
      <c r="B10437" s="45">
        <v>13440.0</v>
      </c>
      <c r="C10437" s="56" t="s">
        <v>7746</v>
      </c>
      <c r="D10437" s="52"/>
    </row>
    <row r="10438">
      <c r="A10438" s="44" t="s">
        <v>7747</v>
      </c>
      <c r="B10438" s="45">
        <v>2520.0</v>
      </c>
      <c r="C10438" s="56" t="s">
        <v>7748</v>
      </c>
      <c r="D10438" s="52"/>
    </row>
    <row r="10439">
      <c r="A10439" s="44" t="s">
        <v>7749</v>
      </c>
      <c r="B10439" s="45">
        <v>3100.0</v>
      </c>
      <c r="C10439" s="56" t="s">
        <v>5413</v>
      </c>
      <c r="D10439" s="52"/>
    </row>
    <row r="10440">
      <c r="A10440" s="44" t="s">
        <v>7750</v>
      </c>
      <c r="B10440" s="45">
        <v>11400.0</v>
      </c>
      <c r="C10440" s="55"/>
      <c r="D10440" s="52"/>
    </row>
    <row r="10441">
      <c r="A10441" s="44" t="s">
        <v>7751</v>
      </c>
      <c r="B10441" s="45">
        <v>13460.0</v>
      </c>
      <c r="C10441" s="55"/>
      <c r="D10441" s="52"/>
    </row>
    <row r="10442">
      <c r="A10442" s="44" t="s">
        <v>7752</v>
      </c>
      <c r="B10442" s="45">
        <v>2140.0</v>
      </c>
      <c r="C10442" s="56" t="s">
        <v>7753</v>
      </c>
      <c r="D10442" s="52"/>
    </row>
    <row r="10443">
      <c r="A10443" s="44" t="s">
        <v>7754</v>
      </c>
      <c r="B10443" s="45">
        <v>10440.0</v>
      </c>
      <c r="C10443" s="55"/>
      <c r="D10443" s="52"/>
    </row>
    <row r="10444">
      <c r="A10444" s="44" t="s">
        <v>7755</v>
      </c>
      <c r="B10444" s="45">
        <v>3940.0</v>
      </c>
      <c r="C10444" s="56" t="s">
        <v>4274</v>
      </c>
      <c r="D10444" s="52"/>
    </row>
    <row r="10445">
      <c r="A10445" s="44" t="s">
        <v>7756</v>
      </c>
      <c r="B10445" s="45">
        <v>9900.0</v>
      </c>
      <c r="C10445" s="55"/>
      <c r="D10445" s="52"/>
    </row>
    <row r="10446">
      <c r="A10446" s="44" t="s">
        <v>7757</v>
      </c>
      <c r="B10446" s="45">
        <v>2020.0</v>
      </c>
      <c r="C10446" s="55"/>
      <c r="D10446" s="52"/>
    </row>
    <row r="10447">
      <c r="A10447" s="44" t="s">
        <v>7758</v>
      </c>
      <c r="B10447" s="45">
        <v>2560.0</v>
      </c>
      <c r="C10447" s="56" t="s">
        <v>4236</v>
      </c>
      <c r="D10447" s="52"/>
    </row>
    <row r="10448">
      <c r="A10448" s="44" t="s">
        <v>7759</v>
      </c>
      <c r="B10448" s="45">
        <v>1800.0</v>
      </c>
      <c r="C10448" s="55"/>
      <c r="D10448" s="52"/>
    </row>
    <row r="10449">
      <c r="A10449" s="44" t="s">
        <v>7760</v>
      </c>
      <c r="B10449" s="45">
        <v>9900.0</v>
      </c>
      <c r="C10449" s="55"/>
      <c r="D10449" s="52"/>
    </row>
    <row r="10450">
      <c r="A10450" s="44" t="s">
        <v>7761</v>
      </c>
      <c r="B10450" s="45">
        <v>11720.0</v>
      </c>
      <c r="C10450" s="56" t="s">
        <v>7762</v>
      </c>
      <c r="D10450" s="52"/>
    </row>
    <row r="10451">
      <c r="A10451" s="44" t="s">
        <v>7763</v>
      </c>
      <c r="B10451" s="45">
        <v>3060.0</v>
      </c>
      <c r="C10451" s="55"/>
      <c r="D10451" s="52"/>
    </row>
    <row r="10452">
      <c r="A10452" s="44" t="s">
        <v>7764</v>
      </c>
      <c r="B10452" s="45">
        <v>3040.0</v>
      </c>
      <c r="C10452" s="55"/>
      <c r="D10452" s="52"/>
    </row>
    <row r="10453">
      <c r="A10453" s="44" t="s">
        <v>7765</v>
      </c>
      <c r="B10453" s="45">
        <v>9320.0</v>
      </c>
      <c r="C10453" s="55"/>
      <c r="D10453" s="52"/>
    </row>
    <row r="10454">
      <c r="A10454" s="44" t="s">
        <v>7766</v>
      </c>
      <c r="B10454" s="45">
        <v>10860.0</v>
      </c>
      <c r="C10454" s="55"/>
      <c r="D10454" s="52"/>
    </row>
    <row r="10455">
      <c r="A10455" s="44" t="s">
        <v>7767</v>
      </c>
      <c r="B10455" s="45">
        <v>15280.0</v>
      </c>
      <c r="C10455" s="55"/>
      <c r="D10455" s="52"/>
    </row>
    <row r="10456">
      <c r="A10456" s="44" t="s">
        <v>7768</v>
      </c>
      <c r="B10456" s="45">
        <v>16060.0</v>
      </c>
      <c r="C10456" s="55"/>
      <c r="D10456" s="52"/>
    </row>
    <row r="10457">
      <c r="A10457" s="44" t="s">
        <v>7769</v>
      </c>
      <c r="B10457" s="45">
        <v>11200.0</v>
      </c>
      <c r="C10457" s="55"/>
      <c r="D10457" s="52"/>
    </row>
    <row r="10458">
      <c r="A10458" s="44" t="s">
        <v>7770</v>
      </c>
      <c r="B10458" s="45">
        <v>9380.0</v>
      </c>
      <c r="C10458" s="55"/>
      <c r="D10458" s="52"/>
    </row>
    <row r="10459">
      <c r="A10459" s="44" t="s">
        <v>7771</v>
      </c>
      <c r="B10459" s="45">
        <v>12060.0</v>
      </c>
      <c r="C10459" s="55"/>
      <c r="D10459" s="52"/>
    </row>
    <row r="10460">
      <c r="A10460" s="44" t="s">
        <v>7772</v>
      </c>
      <c r="B10460" s="45">
        <v>9900.0</v>
      </c>
      <c r="C10460" s="55"/>
      <c r="D10460" s="52"/>
    </row>
    <row r="10461">
      <c r="A10461" s="44" t="s">
        <v>7773</v>
      </c>
      <c r="B10461" s="45">
        <v>3840.0</v>
      </c>
      <c r="C10461" s="56" t="s">
        <v>7774</v>
      </c>
      <c r="D10461" s="52"/>
    </row>
    <row r="10462">
      <c r="A10462" s="44" t="s">
        <v>7775</v>
      </c>
      <c r="B10462" s="45">
        <v>2720.0</v>
      </c>
      <c r="C10462" s="55"/>
      <c r="D10462" s="52"/>
    </row>
    <row r="10463">
      <c r="A10463" s="44" t="s">
        <v>7776</v>
      </c>
      <c r="B10463" s="45">
        <v>11280.0</v>
      </c>
      <c r="C10463" s="55"/>
      <c r="D10463" s="52"/>
    </row>
    <row r="10464">
      <c r="A10464" s="44" t="s">
        <v>7777</v>
      </c>
      <c r="B10464" s="45">
        <v>11360.0</v>
      </c>
      <c r="C10464" s="55"/>
      <c r="D10464" s="52"/>
    </row>
    <row r="10465">
      <c r="A10465" s="44" t="s">
        <v>7778</v>
      </c>
      <c r="B10465" s="45">
        <v>12180.0</v>
      </c>
      <c r="C10465" s="55"/>
      <c r="D10465" s="52"/>
    </row>
    <row r="10466">
      <c r="A10466" s="44" t="s">
        <v>7779</v>
      </c>
      <c r="B10466" s="45">
        <v>9320.0</v>
      </c>
      <c r="C10466" s="55"/>
      <c r="D10466" s="52"/>
    </row>
    <row r="10467">
      <c r="A10467" s="44" t="s">
        <v>7780</v>
      </c>
      <c r="B10467" s="45">
        <v>10560.0</v>
      </c>
      <c r="C10467" s="55"/>
      <c r="D10467" s="52"/>
    </row>
    <row r="10468">
      <c r="A10468" s="44" t="s">
        <v>7781</v>
      </c>
      <c r="B10468" s="45">
        <v>9920.0</v>
      </c>
      <c r="C10468" s="55"/>
      <c r="D10468" s="52"/>
    </row>
    <row r="10469">
      <c r="A10469" s="44" t="s">
        <v>7782</v>
      </c>
      <c r="B10469" s="45">
        <v>13000.0</v>
      </c>
      <c r="C10469" s="55"/>
      <c r="D10469" s="52"/>
    </row>
    <row r="10470">
      <c r="A10470" s="44" t="s">
        <v>7783</v>
      </c>
      <c r="B10470" s="45">
        <v>10940.0</v>
      </c>
      <c r="C10470" s="55"/>
      <c r="D10470" s="52"/>
    </row>
    <row r="10471">
      <c r="A10471" s="44" t="s">
        <v>7784</v>
      </c>
      <c r="B10471" s="45">
        <v>10500.0</v>
      </c>
      <c r="C10471" s="55"/>
      <c r="D10471" s="52"/>
    </row>
    <row r="10472">
      <c r="A10472" s="44" t="s">
        <v>7785</v>
      </c>
      <c r="B10472" s="45">
        <v>2620.0</v>
      </c>
      <c r="C10472" s="55"/>
      <c r="D10472" s="52"/>
    </row>
    <row r="10473">
      <c r="A10473" s="44" t="s">
        <v>7786</v>
      </c>
      <c r="B10473" s="45">
        <v>14940.0</v>
      </c>
      <c r="C10473" s="55"/>
      <c r="D10473" s="52"/>
    </row>
    <row r="10474">
      <c r="A10474" s="44" t="s">
        <v>7787</v>
      </c>
      <c r="B10474" s="45">
        <v>2540.0</v>
      </c>
      <c r="C10474" s="55"/>
      <c r="D10474" s="52"/>
    </row>
    <row r="10475">
      <c r="A10475" s="44" t="s">
        <v>7788</v>
      </c>
      <c r="B10475" s="45">
        <v>17040.0</v>
      </c>
      <c r="C10475" s="55"/>
      <c r="D10475" s="52"/>
    </row>
    <row r="10476">
      <c r="A10476" s="44" t="s">
        <v>7789</v>
      </c>
      <c r="B10476" s="45">
        <v>16560.0</v>
      </c>
      <c r="C10476" s="55"/>
      <c r="D10476" s="52"/>
    </row>
    <row r="10477">
      <c r="A10477" s="44" t="s">
        <v>7790</v>
      </c>
      <c r="B10477" s="45">
        <v>10240.0</v>
      </c>
      <c r="C10477" s="55"/>
      <c r="D10477" s="52"/>
    </row>
    <row r="10478">
      <c r="A10478" s="44" t="s">
        <v>7791</v>
      </c>
      <c r="B10478" s="45">
        <v>14580.0</v>
      </c>
      <c r="C10478" s="55"/>
      <c r="D10478" s="52"/>
    </row>
    <row r="10479">
      <c r="A10479" s="44" t="s">
        <v>7792</v>
      </c>
      <c r="B10479" s="45">
        <v>9700.0</v>
      </c>
      <c r="C10479" s="55"/>
      <c r="D10479" s="52"/>
    </row>
    <row r="10480">
      <c r="A10480" s="44" t="s">
        <v>7793</v>
      </c>
      <c r="B10480" s="45">
        <v>9920.0</v>
      </c>
      <c r="C10480" s="55"/>
      <c r="D10480" s="52"/>
    </row>
    <row r="10481">
      <c r="A10481" s="44" t="s">
        <v>7794</v>
      </c>
      <c r="B10481" s="45">
        <v>10540.0</v>
      </c>
      <c r="C10481" s="55"/>
      <c r="D10481" s="52"/>
    </row>
    <row r="10482">
      <c r="A10482" s="44" t="s">
        <v>7795</v>
      </c>
      <c r="B10482" s="45">
        <v>3740.0</v>
      </c>
      <c r="C10482" s="56" t="s">
        <v>4194</v>
      </c>
      <c r="D10482" s="52"/>
    </row>
    <row r="10483">
      <c r="A10483" s="44" t="s">
        <v>7796</v>
      </c>
      <c r="B10483" s="45">
        <v>2860.0</v>
      </c>
      <c r="C10483" s="56" t="s">
        <v>4237</v>
      </c>
      <c r="D10483" s="52"/>
    </row>
    <row r="10484">
      <c r="A10484" s="44" t="s">
        <v>7797</v>
      </c>
      <c r="B10484" s="45">
        <v>18560.0</v>
      </c>
      <c r="C10484" s="56" t="s">
        <v>7798</v>
      </c>
      <c r="D10484" s="52"/>
    </row>
    <row r="10485">
      <c r="A10485" s="44" t="s">
        <v>7799</v>
      </c>
      <c r="B10485" s="45">
        <v>3260.0</v>
      </c>
      <c r="C10485" s="56" t="s">
        <v>7800</v>
      </c>
      <c r="D10485" s="52"/>
    </row>
    <row r="10486">
      <c r="A10486" s="44" t="s">
        <v>7801</v>
      </c>
      <c r="B10486" s="45">
        <v>18460.0</v>
      </c>
      <c r="C10486" s="55"/>
      <c r="D10486" s="52"/>
    </row>
    <row r="10487">
      <c r="A10487" s="44" t="s">
        <v>7802</v>
      </c>
      <c r="B10487" s="45">
        <v>2960.0</v>
      </c>
      <c r="C10487" s="55"/>
      <c r="D10487" s="52"/>
    </row>
    <row r="10488">
      <c r="A10488" s="44" t="s">
        <v>7803</v>
      </c>
      <c r="B10488" s="45">
        <v>15980.0</v>
      </c>
      <c r="C10488" s="55"/>
      <c r="D10488" s="52"/>
    </row>
    <row r="10489">
      <c r="A10489" s="44" t="s">
        <v>7804</v>
      </c>
      <c r="B10489" s="45">
        <v>10020.0</v>
      </c>
      <c r="C10489" s="56" t="s">
        <v>7805</v>
      </c>
      <c r="D10489" s="52"/>
    </row>
    <row r="10490">
      <c r="A10490" s="44" t="s">
        <v>7806</v>
      </c>
      <c r="B10490" s="45">
        <v>14580.0</v>
      </c>
      <c r="C10490" s="55"/>
      <c r="D10490" s="52"/>
    </row>
    <row r="10491">
      <c r="A10491" s="44" t="s">
        <v>7807</v>
      </c>
      <c r="B10491" s="45">
        <v>9860.0</v>
      </c>
      <c r="C10491" s="55"/>
      <c r="D10491" s="52"/>
    </row>
    <row r="10492">
      <c r="A10492" s="44" t="s">
        <v>7808</v>
      </c>
      <c r="B10492" s="45">
        <v>10380.0</v>
      </c>
      <c r="C10492" s="55"/>
      <c r="D10492" s="52"/>
    </row>
    <row r="10493">
      <c r="A10493" s="44" t="s">
        <v>7809</v>
      </c>
      <c r="B10493" s="45">
        <v>9860.0</v>
      </c>
      <c r="C10493" s="55"/>
      <c r="D10493" s="52"/>
    </row>
    <row r="10494">
      <c r="A10494" s="44" t="s">
        <v>7810</v>
      </c>
      <c r="B10494" s="45">
        <v>3060.0</v>
      </c>
      <c r="C10494" s="56" t="s">
        <v>7811</v>
      </c>
      <c r="D10494" s="52"/>
    </row>
    <row r="10495">
      <c r="A10495" s="44" t="s">
        <v>7812</v>
      </c>
      <c r="B10495" s="45">
        <v>3120.0</v>
      </c>
      <c r="C10495" s="56" t="s">
        <v>7813</v>
      </c>
      <c r="D10495" s="52"/>
    </row>
    <row r="10496">
      <c r="A10496" s="44" t="s">
        <v>7814</v>
      </c>
      <c r="B10496" s="45">
        <v>2960.0</v>
      </c>
      <c r="C10496" s="56" t="s">
        <v>7815</v>
      </c>
      <c r="D10496" s="52"/>
    </row>
    <row r="10497">
      <c r="A10497" s="44" t="s">
        <v>7816</v>
      </c>
      <c r="B10497" s="45">
        <v>2560.0</v>
      </c>
      <c r="C10497" s="56" t="s">
        <v>7817</v>
      </c>
      <c r="D10497" s="52"/>
    </row>
    <row r="10498">
      <c r="A10498" s="44" t="s">
        <v>7818</v>
      </c>
      <c r="B10498" s="45">
        <v>3000.0</v>
      </c>
      <c r="C10498" s="56" t="s">
        <v>7819</v>
      </c>
      <c r="D10498" s="52"/>
    </row>
    <row r="10499">
      <c r="A10499" s="44" t="s">
        <v>7820</v>
      </c>
      <c r="B10499" s="52">
        <v>41260.0</v>
      </c>
      <c r="C10499" s="56" t="s">
        <v>7821</v>
      </c>
      <c r="D10499" s="52"/>
    </row>
    <row r="10500">
      <c r="A10500" s="44" t="s">
        <v>7822</v>
      </c>
      <c r="B10500" s="52">
        <v>18720.0</v>
      </c>
      <c r="C10500" s="55"/>
      <c r="D10500" s="52"/>
    </row>
    <row r="10501">
      <c r="A10501" s="44" t="s">
        <v>7823</v>
      </c>
      <c r="B10501" s="52">
        <v>9980.0</v>
      </c>
      <c r="C10501" s="56" t="s">
        <v>7824</v>
      </c>
      <c r="D10501" s="52"/>
    </row>
    <row r="10502">
      <c r="A10502" s="44" t="s">
        <v>7825</v>
      </c>
      <c r="B10502" s="45">
        <v>10420.0</v>
      </c>
      <c r="C10502" s="55"/>
      <c r="D10502" s="52"/>
    </row>
    <row r="10503">
      <c r="A10503" s="44" t="s">
        <v>7826</v>
      </c>
      <c r="B10503" s="45">
        <v>12140.0</v>
      </c>
      <c r="C10503" s="55"/>
      <c r="D10503" s="52"/>
    </row>
    <row r="10504">
      <c r="A10504" s="44" t="s">
        <v>7827</v>
      </c>
      <c r="B10504" s="45">
        <v>9960.0</v>
      </c>
      <c r="C10504" s="55"/>
      <c r="D10504" s="52"/>
    </row>
    <row r="10505">
      <c r="A10505" s="44" t="s">
        <v>7828</v>
      </c>
      <c r="B10505" s="45">
        <v>14500.0</v>
      </c>
      <c r="C10505" s="55"/>
      <c r="D10505" s="52"/>
    </row>
    <row r="10506">
      <c r="A10506" s="44" t="s">
        <v>7829</v>
      </c>
      <c r="B10506" s="45">
        <v>10580.0</v>
      </c>
      <c r="C10506" s="55"/>
      <c r="D10506" s="52"/>
    </row>
    <row r="10507">
      <c r="A10507" s="44" t="s">
        <v>7830</v>
      </c>
      <c r="B10507" s="45">
        <v>1960.0</v>
      </c>
      <c r="C10507" s="55"/>
      <c r="D10507" s="52"/>
    </row>
    <row r="10508">
      <c r="A10508" s="44" t="s">
        <v>7831</v>
      </c>
      <c r="B10508" s="45">
        <v>11440.0</v>
      </c>
      <c r="C10508" s="55"/>
      <c r="D10508" s="52"/>
    </row>
    <row r="10509">
      <c r="A10509" s="44" t="s">
        <v>7832</v>
      </c>
      <c r="B10509" s="45">
        <v>11440.0</v>
      </c>
      <c r="C10509" s="56" t="s">
        <v>7833</v>
      </c>
      <c r="D10509" s="52"/>
    </row>
    <row r="10510">
      <c r="A10510" s="44" t="s">
        <v>7834</v>
      </c>
      <c r="B10510" s="45">
        <v>1700.0</v>
      </c>
      <c r="C10510" s="55"/>
      <c r="D10510" s="52"/>
    </row>
    <row r="10511">
      <c r="A10511" s="44" t="s">
        <v>7835</v>
      </c>
      <c r="B10511" s="45">
        <v>2780.0</v>
      </c>
      <c r="C10511" s="56" t="s">
        <v>7836</v>
      </c>
      <c r="D10511" s="52"/>
    </row>
    <row r="10512">
      <c r="A10512" s="44" t="s">
        <v>7837</v>
      </c>
      <c r="B10512" s="45">
        <v>11180.0</v>
      </c>
      <c r="C10512" s="55"/>
      <c r="D10512" s="52"/>
    </row>
    <row r="10513">
      <c r="A10513" s="44" t="s">
        <v>7838</v>
      </c>
      <c r="B10513" s="45">
        <v>3420.0</v>
      </c>
      <c r="C10513" s="55"/>
      <c r="D10513" s="52"/>
    </row>
    <row r="10514">
      <c r="A10514" s="44" t="s">
        <v>7839</v>
      </c>
      <c r="B10514" s="45">
        <v>10000.0</v>
      </c>
      <c r="C10514" s="55"/>
      <c r="D10514" s="52"/>
    </row>
    <row r="10515">
      <c r="A10515" s="44" t="s">
        <v>7840</v>
      </c>
      <c r="B10515" s="45">
        <v>11700.0</v>
      </c>
      <c r="C10515" s="55"/>
      <c r="D10515" s="52"/>
    </row>
    <row r="10516">
      <c r="A10516" s="44" t="s">
        <v>7841</v>
      </c>
      <c r="B10516" s="45">
        <v>3100.0</v>
      </c>
      <c r="C10516" s="55"/>
      <c r="D10516" s="52"/>
    </row>
    <row r="10517">
      <c r="A10517" s="44" t="s">
        <v>7842</v>
      </c>
      <c r="B10517" s="45">
        <v>3620.0</v>
      </c>
      <c r="C10517" s="55"/>
      <c r="D10517" s="52"/>
    </row>
    <row r="10518">
      <c r="A10518" s="44" t="s">
        <v>7843</v>
      </c>
      <c r="B10518" s="45">
        <v>3060.0</v>
      </c>
      <c r="C10518" s="55"/>
      <c r="D10518" s="52"/>
    </row>
    <row r="10519">
      <c r="A10519" s="44" t="s">
        <v>7844</v>
      </c>
      <c r="B10519" s="45">
        <v>3360.0</v>
      </c>
      <c r="C10519" s="55"/>
      <c r="D10519" s="52"/>
    </row>
    <row r="10520">
      <c r="A10520" s="44" t="s">
        <v>7845</v>
      </c>
      <c r="B10520" s="45">
        <v>3360.0</v>
      </c>
      <c r="C10520" s="55"/>
      <c r="D10520" s="52"/>
    </row>
    <row r="10521">
      <c r="A10521" s="44" t="s">
        <v>7846</v>
      </c>
      <c r="B10521" s="45">
        <v>2660.0</v>
      </c>
      <c r="C10521" s="55"/>
      <c r="D10521" s="52"/>
    </row>
    <row r="10522">
      <c r="A10522" s="44" t="s">
        <v>7847</v>
      </c>
      <c r="B10522" s="45">
        <v>2760.0</v>
      </c>
      <c r="C10522" s="55"/>
      <c r="D10522" s="52"/>
    </row>
    <row r="10523">
      <c r="A10523" s="44" t="s">
        <v>7848</v>
      </c>
      <c r="B10523" s="45">
        <v>13020.0</v>
      </c>
      <c r="C10523" s="55"/>
      <c r="D10523" s="52"/>
    </row>
    <row r="10524">
      <c r="A10524" s="44" t="s">
        <v>7849</v>
      </c>
      <c r="B10524" s="45">
        <v>3940.0</v>
      </c>
      <c r="C10524" s="56" t="s">
        <v>5443</v>
      </c>
      <c r="D10524" s="52"/>
    </row>
    <row r="10525">
      <c r="A10525" s="44" t="s">
        <v>7850</v>
      </c>
      <c r="B10525" s="45">
        <v>3580.0</v>
      </c>
      <c r="C10525" s="56" t="s">
        <v>7181</v>
      </c>
      <c r="D10525" s="52"/>
    </row>
    <row r="10526">
      <c r="A10526" s="44" t="s">
        <v>7851</v>
      </c>
      <c r="B10526" s="45">
        <v>2420.0</v>
      </c>
      <c r="C10526" s="55"/>
      <c r="D10526" s="52"/>
    </row>
    <row r="10527">
      <c r="A10527" s="44" t="s">
        <v>7852</v>
      </c>
      <c r="B10527" s="45">
        <v>3580.0</v>
      </c>
      <c r="C10527" s="56" t="s">
        <v>6817</v>
      </c>
      <c r="D10527" s="52"/>
    </row>
    <row r="10528">
      <c r="A10528" s="44" t="s">
        <v>7853</v>
      </c>
      <c r="B10528" s="45">
        <v>2920.0</v>
      </c>
      <c r="C10528" s="56" t="s">
        <v>6820</v>
      </c>
      <c r="D10528" s="52"/>
    </row>
    <row r="10529">
      <c r="A10529" s="44" t="s">
        <v>7854</v>
      </c>
      <c r="B10529" s="45">
        <v>10060.0</v>
      </c>
      <c r="C10529" s="55"/>
      <c r="D10529" s="52"/>
    </row>
    <row r="10530">
      <c r="A10530" s="44" t="s">
        <v>7855</v>
      </c>
      <c r="B10530" s="45">
        <v>3920.0</v>
      </c>
      <c r="C10530" s="56" t="s">
        <v>5598</v>
      </c>
      <c r="D10530" s="52"/>
    </row>
    <row r="10531">
      <c r="A10531" s="44" t="s">
        <v>7856</v>
      </c>
      <c r="B10531" s="45">
        <v>12000.0</v>
      </c>
      <c r="C10531" s="55"/>
      <c r="D10531" s="52"/>
    </row>
    <row r="10532">
      <c r="A10532" s="44" t="s">
        <v>7857</v>
      </c>
      <c r="B10532" s="45">
        <v>2840.0</v>
      </c>
      <c r="C10532" s="55"/>
      <c r="D10532" s="52"/>
    </row>
    <row r="10533">
      <c r="A10533" s="44" t="s">
        <v>7858</v>
      </c>
      <c r="B10533" s="45">
        <v>3320.0</v>
      </c>
      <c r="C10533" s="55"/>
      <c r="D10533" s="52"/>
    </row>
    <row r="10534">
      <c r="A10534" s="44" t="s">
        <v>7859</v>
      </c>
      <c r="B10534" s="45">
        <v>18060.0</v>
      </c>
      <c r="C10534" s="55"/>
      <c r="D10534" s="52"/>
    </row>
    <row r="10535">
      <c r="A10535" s="44" t="s">
        <v>7860</v>
      </c>
      <c r="B10535" s="45">
        <v>10580.0</v>
      </c>
      <c r="C10535" s="55"/>
      <c r="D10535" s="52"/>
    </row>
    <row r="10536">
      <c r="A10536" s="44" t="s">
        <v>7861</v>
      </c>
      <c r="B10536" s="45">
        <v>3060.0</v>
      </c>
      <c r="C10536" s="56" t="s">
        <v>7862</v>
      </c>
      <c r="D10536" s="52"/>
    </row>
    <row r="10537">
      <c r="A10537" s="44" t="s">
        <v>7863</v>
      </c>
      <c r="B10537" s="45">
        <v>2320.0</v>
      </c>
      <c r="C10537" s="56" t="s">
        <v>7864</v>
      </c>
      <c r="D10537" s="52"/>
    </row>
    <row r="10538">
      <c r="A10538" s="44" t="s">
        <v>7865</v>
      </c>
      <c r="B10538" s="45">
        <v>13660.0</v>
      </c>
      <c r="C10538" s="55"/>
      <c r="D10538" s="52"/>
    </row>
    <row r="10539">
      <c r="A10539" s="44" t="s">
        <v>7866</v>
      </c>
      <c r="B10539" s="45">
        <v>11000.0</v>
      </c>
      <c r="C10539" s="55"/>
      <c r="D10539" s="52"/>
    </row>
    <row r="10540">
      <c r="A10540" s="44" t="s">
        <v>7867</v>
      </c>
      <c r="B10540" s="45">
        <v>2380.0</v>
      </c>
      <c r="C10540" s="55"/>
      <c r="D10540" s="52"/>
    </row>
    <row r="10541">
      <c r="A10541" s="44" t="s">
        <v>7868</v>
      </c>
      <c r="B10541" s="45">
        <v>2720.0</v>
      </c>
      <c r="C10541" s="55"/>
      <c r="D10541" s="52"/>
    </row>
    <row r="10542">
      <c r="A10542" s="44" t="s">
        <v>7869</v>
      </c>
      <c r="B10542" s="45">
        <v>3400.0</v>
      </c>
      <c r="C10542" s="55"/>
      <c r="D10542" s="52"/>
    </row>
    <row r="10543">
      <c r="A10543" s="44" t="s">
        <v>7870</v>
      </c>
      <c r="B10543" s="45">
        <v>10300.0</v>
      </c>
      <c r="C10543" s="55"/>
      <c r="D10543" s="52"/>
    </row>
    <row r="10544">
      <c r="A10544" s="44" t="s">
        <v>7871</v>
      </c>
      <c r="B10544" s="45">
        <v>2620.0</v>
      </c>
      <c r="C10544" s="55"/>
      <c r="D10544" s="52"/>
    </row>
    <row r="10545">
      <c r="A10545" s="44" t="s">
        <v>7872</v>
      </c>
      <c r="B10545" s="45">
        <v>12480.0</v>
      </c>
      <c r="C10545" s="55"/>
      <c r="D10545" s="52"/>
    </row>
    <row r="10546">
      <c r="A10546" s="44" t="s">
        <v>7873</v>
      </c>
      <c r="B10546" s="45">
        <v>2760.0</v>
      </c>
      <c r="C10546" s="56" t="s">
        <v>7874</v>
      </c>
      <c r="D10546" s="52"/>
    </row>
    <row r="10547">
      <c r="A10547" s="44" t="s">
        <v>7875</v>
      </c>
      <c r="B10547" s="45">
        <v>10380.0</v>
      </c>
      <c r="C10547" s="55"/>
      <c r="D10547" s="52"/>
    </row>
    <row r="10548">
      <c r="A10548" s="44" t="s">
        <v>7876</v>
      </c>
      <c r="B10548" s="45">
        <v>9260.0</v>
      </c>
      <c r="C10548" s="55"/>
      <c r="D10548" s="52"/>
    </row>
    <row r="10549">
      <c r="A10549" s="44" t="s">
        <v>7877</v>
      </c>
      <c r="B10549" s="45">
        <v>2540.0</v>
      </c>
      <c r="C10549" s="56" t="s">
        <v>4275</v>
      </c>
      <c r="D10549" s="52"/>
    </row>
    <row r="10550">
      <c r="A10550" s="44" t="s">
        <v>7878</v>
      </c>
      <c r="B10550" s="45">
        <v>11420.0</v>
      </c>
      <c r="C10550" s="56" t="s">
        <v>7323</v>
      </c>
      <c r="D10550" s="52"/>
    </row>
    <row r="10551">
      <c r="A10551" s="44" t="s">
        <v>7879</v>
      </c>
      <c r="B10551" s="45">
        <v>10360.0</v>
      </c>
      <c r="C10551" s="55"/>
      <c r="D10551" s="52"/>
    </row>
    <row r="10552">
      <c r="A10552" s="44" t="s">
        <v>7880</v>
      </c>
      <c r="B10552" s="45">
        <v>18580.0</v>
      </c>
      <c r="C10552" s="55"/>
      <c r="D10552" s="52"/>
    </row>
    <row r="10553">
      <c r="A10553" s="44" t="s">
        <v>7881</v>
      </c>
      <c r="B10553" s="45">
        <v>13260.0</v>
      </c>
      <c r="C10553" s="55"/>
      <c r="D10553" s="52"/>
    </row>
    <row r="10554">
      <c r="A10554" s="44" t="s">
        <v>7882</v>
      </c>
      <c r="B10554" s="45">
        <v>10140.0</v>
      </c>
      <c r="C10554" s="55"/>
      <c r="D10554" s="52"/>
    </row>
    <row r="10555">
      <c r="A10555" s="44" t="s">
        <v>7883</v>
      </c>
      <c r="B10555" s="45">
        <v>9280.0</v>
      </c>
      <c r="C10555" s="55"/>
      <c r="D10555" s="52"/>
    </row>
    <row r="10556">
      <c r="A10556" s="44" t="s">
        <v>7884</v>
      </c>
      <c r="B10556" s="45">
        <v>12320.0</v>
      </c>
      <c r="C10556" s="55"/>
      <c r="D10556" s="52"/>
    </row>
    <row r="10557">
      <c r="A10557" s="44" t="s">
        <v>7885</v>
      </c>
      <c r="B10557" s="45">
        <v>15160.0</v>
      </c>
      <c r="C10557" s="55"/>
      <c r="D10557" s="52"/>
    </row>
    <row r="10558">
      <c r="A10558" s="44" t="s">
        <v>7886</v>
      </c>
      <c r="B10558" s="45">
        <v>9920.0</v>
      </c>
      <c r="C10558" s="55"/>
      <c r="D10558" s="52"/>
    </row>
    <row r="10559">
      <c r="A10559" s="44" t="s">
        <v>7887</v>
      </c>
      <c r="B10559" s="45">
        <v>2820.0</v>
      </c>
      <c r="C10559" s="55"/>
      <c r="D10559" s="52"/>
    </row>
    <row r="10560">
      <c r="A10560" s="44" t="s">
        <v>7888</v>
      </c>
      <c r="B10560" s="45">
        <v>9280.0</v>
      </c>
      <c r="C10560" s="55"/>
      <c r="D10560" s="52"/>
    </row>
    <row r="10561">
      <c r="A10561" s="44" t="s">
        <v>7889</v>
      </c>
      <c r="B10561" s="45">
        <v>9700.0</v>
      </c>
      <c r="C10561" s="55"/>
      <c r="D10561" s="52"/>
    </row>
    <row r="10562">
      <c r="A10562" s="44" t="s">
        <v>7890</v>
      </c>
      <c r="B10562" s="45">
        <v>3460.0</v>
      </c>
      <c r="C10562" s="56" t="s">
        <v>6998</v>
      </c>
      <c r="D10562" s="52"/>
    </row>
    <row r="10563">
      <c r="A10563" s="44" t="s">
        <v>7891</v>
      </c>
      <c r="B10563" s="45">
        <v>10780.0</v>
      </c>
      <c r="C10563" s="55"/>
      <c r="D10563" s="52"/>
    </row>
    <row r="10564">
      <c r="A10564" s="44" t="s">
        <v>7892</v>
      </c>
      <c r="B10564" s="45">
        <v>4480.0</v>
      </c>
      <c r="C10564" s="56" t="s">
        <v>5436</v>
      </c>
      <c r="D10564" s="52"/>
    </row>
    <row r="10565">
      <c r="A10565" s="44" t="s">
        <v>7893</v>
      </c>
      <c r="B10565" s="45">
        <v>2880.0</v>
      </c>
      <c r="C10565" s="56" t="s">
        <v>2781</v>
      </c>
      <c r="D10565" s="52"/>
    </row>
    <row r="10566">
      <c r="A10566" s="44" t="s">
        <v>7894</v>
      </c>
      <c r="B10566" s="45">
        <v>2660.0</v>
      </c>
      <c r="C10566" s="56" t="s">
        <v>5438</v>
      </c>
      <c r="D10566" s="52"/>
    </row>
    <row r="10567">
      <c r="A10567" s="44" t="s">
        <v>7895</v>
      </c>
      <c r="B10567" s="45">
        <v>11700.0</v>
      </c>
      <c r="C10567" s="55"/>
      <c r="D10567" s="52"/>
    </row>
    <row r="10568">
      <c r="A10568" s="44" t="s">
        <v>7896</v>
      </c>
      <c r="B10568" s="45">
        <v>2700.0</v>
      </c>
      <c r="C10568" s="55"/>
      <c r="D10568" s="52"/>
    </row>
    <row r="10569">
      <c r="A10569" s="44" t="s">
        <v>7897</v>
      </c>
      <c r="B10569" s="45">
        <v>10640.0</v>
      </c>
      <c r="C10569" s="55"/>
      <c r="D10569" s="52"/>
    </row>
    <row r="10570">
      <c r="A10570" s="44" t="s">
        <v>7898</v>
      </c>
      <c r="B10570" s="45">
        <v>10460.0</v>
      </c>
      <c r="C10570" s="55"/>
      <c r="D10570" s="52"/>
    </row>
    <row r="10571">
      <c r="A10571" s="44" t="s">
        <v>7899</v>
      </c>
      <c r="B10571" s="45">
        <v>13340.0</v>
      </c>
      <c r="C10571" s="55"/>
      <c r="D10571" s="52"/>
    </row>
    <row r="10572">
      <c r="A10572" s="44" t="s">
        <v>7900</v>
      </c>
      <c r="B10572" s="45">
        <v>10640.0</v>
      </c>
      <c r="C10572" s="55"/>
      <c r="D10572" s="52"/>
    </row>
    <row r="10573">
      <c r="A10573" s="44" t="s">
        <v>7901</v>
      </c>
      <c r="B10573" s="45">
        <v>13860.0</v>
      </c>
      <c r="C10573" s="55"/>
      <c r="D10573" s="52"/>
    </row>
    <row r="10574">
      <c r="A10574" s="44" t="s">
        <v>7902</v>
      </c>
      <c r="B10574" s="45">
        <v>9960.0</v>
      </c>
      <c r="C10574" s="55"/>
      <c r="D10574" s="52"/>
    </row>
    <row r="10575">
      <c r="A10575" s="44" t="s">
        <v>7903</v>
      </c>
      <c r="B10575" s="45">
        <v>11380.0</v>
      </c>
      <c r="C10575" s="55"/>
      <c r="D10575" s="52"/>
    </row>
    <row r="10576">
      <c r="A10576" s="44" t="s">
        <v>7904</v>
      </c>
      <c r="B10576" s="45">
        <v>10060.0</v>
      </c>
      <c r="C10576" s="55"/>
      <c r="D10576" s="52"/>
    </row>
    <row r="10577">
      <c r="A10577" s="44" t="s">
        <v>7905</v>
      </c>
      <c r="B10577" s="45">
        <v>14900.0</v>
      </c>
      <c r="C10577" s="56" t="s">
        <v>7906</v>
      </c>
      <c r="D10577" s="52"/>
    </row>
    <row r="10578">
      <c r="A10578" s="44" t="s">
        <v>7907</v>
      </c>
      <c r="B10578" s="45">
        <v>12520.0</v>
      </c>
      <c r="C10578" s="56" t="s">
        <v>7908</v>
      </c>
      <c r="D10578" s="52"/>
    </row>
    <row r="10579">
      <c r="A10579" s="44" t="s">
        <v>7909</v>
      </c>
      <c r="B10579" s="45">
        <v>32620.0</v>
      </c>
      <c r="C10579" s="56" t="s">
        <v>4013</v>
      </c>
      <c r="D10579" s="52"/>
    </row>
    <row r="10580">
      <c r="A10580" s="44" t="s">
        <v>7910</v>
      </c>
      <c r="B10580" s="45">
        <v>3300.0</v>
      </c>
      <c r="C10580" s="56" t="s">
        <v>4017</v>
      </c>
      <c r="D10580" s="52"/>
    </row>
    <row r="10581">
      <c r="A10581" s="44" t="s">
        <v>7911</v>
      </c>
      <c r="B10581" s="45">
        <v>3620.0</v>
      </c>
      <c r="C10581" s="55"/>
      <c r="D10581" s="52"/>
    </row>
    <row r="10582">
      <c r="A10582" s="44" t="s">
        <v>7912</v>
      </c>
      <c r="B10582" s="45">
        <v>9860.0</v>
      </c>
      <c r="C10582" s="55"/>
      <c r="D10582" s="52"/>
    </row>
    <row r="10583">
      <c r="A10583" s="44" t="s">
        <v>7913</v>
      </c>
      <c r="B10583" s="45">
        <v>11200.0</v>
      </c>
      <c r="C10583" s="55"/>
      <c r="D10583" s="52"/>
    </row>
    <row r="10584">
      <c r="A10584" s="44" t="s">
        <v>7914</v>
      </c>
      <c r="B10584" s="45">
        <v>2860.0</v>
      </c>
      <c r="C10584" s="56" t="s">
        <v>4017</v>
      </c>
      <c r="D10584" s="52"/>
    </row>
    <row r="10585">
      <c r="A10585" s="44" t="s">
        <v>7915</v>
      </c>
      <c r="B10585" s="45">
        <v>2540.0</v>
      </c>
      <c r="C10585" s="56" t="s">
        <v>3445</v>
      </c>
      <c r="D10585" s="52"/>
    </row>
    <row r="10586">
      <c r="A10586" s="44" t="s">
        <v>7916</v>
      </c>
      <c r="B10586" s="45">
        <v>3180.0</v>
      </c>
      <c r="C10586" s="55"/>
      <c r="D10586" s="52"/>
    </row>
    <row r="10587">
      <c r="A10587" s="44" t="s">
        <v>7917</v>
      </c>
      <c r="B10587" s="45">
        <v>2100.0</v>
      </c>
      <c r="C10587" s="56" t="s">
        <v>3445</v>
      </c>
      <c r="D10587" s="52"/>
    </row>
    <row r="10588">
      <c r="A10588" s="44" t="s">
        <v>7918</v>
      </c>
      <c r="B10588" s="45">
        <v>17280.0</v>
      </c>
      <c r="C10588" s="55"/>
      <c r="D10588" s="52"/>
    </row>
    <row r="10589">
      <c r="A10589" s="44" t="s">
        <v>7919</v>
      </c>
      <c r="B10589" s="45">
        <v>21020.0</v>
      </c>
      <c r="C10589" s="55"/>
      <c r="D10589" s="52"/>
    </row>
    <row r="10590">
      <c r="A10590" s="44" t="s">
        <v>7920</v>
      </c>
      <c r="B10590" s="45">
        <v>9840.0</v>
      </c>
      <c r="C10590" s="55"/>
      <c r="D10590" s="52"/>
    </row>
    <row r="10591">
      <c r="A10591" s="44" t="s">
        <v>7921</v>
      </c>
      <c r="B10591" s="45">
        <v>3760.0</v>
      </c>
      <c r="C10591" s="55"/>
      <c r="D10591" s="52"/>
    </row>
    <row r="10592">
      <c r="A10592" s="44" t="s">
        <v>7922</v>
      </c>
      <c r="B10592" s="45">
        <v>24820.0</v>
      </c>
      <c r="C10592" s="55"/>
      <c r="D10592" s="52"/>
    </row>
    <row r="10593">
      <c r="A10593" s="44" t="s">
        <v>7923</v>
      </c>
      <c r="B10593" s="45">
        <v>11480.0</v>
      </c>
      <c r="C10593" s="56" t="s">
        <v>7924</v>
      </c>
      <c r="D10593" s="52"/>
    </row>
    <row r="10594">
      <c r="A10594" s="44" t="s">
        <v>7925</v>
      </c>
      <c r="B10594" s="45">
        <v>3760.0</v>
      </c>
      <c r="C10594" s="55"/>
      <c r="D10594" s="52"/>
    </row>
    <row r="10595">
      <c r="A10595" s="44" t="s">
        <v>7926</v>
      </c>
      <c r="B10595" s="45">
        <v>9940.0</v>
      </c>
      <c r="C10595" s="55"/>
      <c r="D10595" s="52"/>
    </row>
    <row r="10596">
      <c r="A10596" s="44" t="s">
        <v>7927</v>
      </c>
      <c r="B10596" s="45">
        <v>13340.0</v>
      </c>
      <c r="C10596" s="55"/>
      <c r="D10596" s="52"/>
    </row>
    <row r="10597">
      <c r="A10597" s="44" t="s">
        <v>7928</v>
      </c>
      <c r="B10597" s="45">
        <v>13420.0</v>
      </c>
      <c r="C10597" s="55"/>
      <c r="D10597" s="52"/>
    </row>
    <row r="10598">
      <c r="A10598" s="44" t="s">
        <v>7929</v>
      </c>
      <c r="B10598" s="45">
        <v>3440.0</v>
      </c>
      <c r="C10598" s="56" t="s">
        <v>4017</v>
      </c>
      <c r="D10598" s="52"/>
    </row>
    <row r="10599">
      <c r="A10599" s="44" t="s">
        <v>7930</v>
      </c>
      <c r="B10599" s="45">
        <v>11760.0</v>
      </c>
      <c r="C10599" s="55"/>
      <c r="D10599" s="52"/>
    </row>
    <row r="10600">
      <c r="A10600" s="44" t="s">
        <v>7931</v>
      </c>
      <c r="B10600" s="45">
        <v>3080.0</v>
      </c>
      <c r="C10600" s="56" t="s">
        <v>4017</v>
      </c>
      <c r="D10600" s="52"/>
    </row>
    <row r="10601">
      <c r="A10601" s="44" t="s">
        <v>7932</v>
      </c>
      <c r="B10601" s="45">
        <v>32120.0</v>
      </c>
      <c r="C10601" s="56" t="s">
        <v>4013</v>
      </c>
      <c r="D10601" s="52"/>
    </row>
    <row r="10602">
      <c r="A10602" s="44" t="s">
        <v>7933</v>
      </c>
      <c r="B10602" s="45">
        <v>18520.0</v>
      </c>
      <c r="C10602" s="55"/>
      <c r="D10602" s="52"/>
    </row>
    <row r="10603">
      <c r="A10603" s="44" t="s">
        <v>7934</v>
      </c>
      <c r="B10603" s="45">
        <v>13920.0</v>
      </c>
      <c r="C10603" s="55"/>
      <c r="D10603" s="52"/>
    </row>
    <row r="10604">
      <c r="A10604" s="44" t="s">
        <v>7935</v>
      </c>
      <c r="B10604" s="45">
        <v>11180.0</v>
      </c>
      <c r="C10604" s="55"/>
      <c r="D10604" s="52"/>
    </row>
    <row r="10605">
      <c r="A10605" s="44" t="s">
        <v>7936</v>
      </c>
      <c r="B10605" s="45">
        <v>9940.0</v>
      </c>
      <c r="C10605" s="55"/>
      <c r="D10605" s="52"/>
    </row>
    <row r="10606">
      <c r="A10606" s="44" t="s">
        <v>7937</v>
      </c>
      <c r="B10606" s="45">
        <v>20160.0</v>
      </c>
      <c r="C10606" s="55"/>
      <c r="D10606" s="52"/>
    </row>
    <row r="10607">
      <c r="A10607" s="44" t="s">
        <v>7938</v>
      </c>
      <c r="B10607" s="45">
        <v>11300.0</v>
      </c>
      <c r="C10607" s="55"/>
      <c r="D10607" s="52"/>
    </row>
    <row r="10608">
      <c r="A10608" s="44" t="s">
        <v>7939</v>
      </c>
      <c r="B10608" s="45">
        <v>2860.0</v>
      </c>
      <c r="C10608" s="55"/>
      <c r="D10608" s="52"/>
    </row>
    <row r="10609">
      <c r="A10609" s="44" t="s">
        <v>7940</v>
      </c>
      <c r="B10609" s="45">
        <v>5040.0</v>
      </c>
      <c r="C10609" s="55"/>
      <c r="D10609" s="52"/>
    </row>
    <row r="10610">
      <c r="A10610" s="44" t="s">
        <v>7941</v>
      </c>
      <c r="B10610" s="45">
        <v>13860.0</v>
      </c>
      <c r="C10610" s="56" t="s">
        <v>4759</v>
      </c>
      <c r="D10610" s="52"/>
    </row>
    <row r="10611">
      <c r="A10611" s="44" t="s">
        <v>7942</v>
      </c>
      <c r="B10611" s="45">
        <v>2680.0</v>
      </c>
      <c r="C10611" s="55"/>
      <c r="D10611" s="52"/>
    </row>
    <row r="10612">
      <c r="A10612" s="44" t="s">
        <v>7943</v>
      </c>
      <c r="B10612" s="45">
        <v>2060.0</v>
      </c>
      <c r="C10612" s="55"/>
      <c r="D10612" s="52"/>
    </row>
    <row r="10613">
      <c r="A10613" s="44" t="s">
        <v>7944</v>
      </c>
      <c r="B10613" s="45">
        <v>1740.0</v>
      </c>
      <c r="C10613" s="55"/>
      <c r="D10613" s="52"/>
    </row>
    <row r="10614">
      <c r="A10614" s="44" t="s">
        <v>7945</v>
      </c>
      <c r="B10614" s="45">
        <v>9920.0</v>
      </c>
      <c r="C10614" s="55"/>
      <c r="D10614" s="52"/>
    </row>
    <row r="10615">
      <c r="A10615" s="44" t="s">
        <v>7946</v>
      </c>
      <c r="B10615" s="45">
        <v>3820.0</v>
      </c>
      <c r="C10615" s="56" t="s">
        <v>6862</v>
      </c>
      <c r="D10615" s="52"/>
    </row>
    <row r="10616">
      <c r="A10616" s="44" t="s">
        <v>7947</v>
      </c>
      <c r="B10616" s="45">
        <v>3500.0</v>
      </c>
      <c r="C10616" s="56" t="s">
        <v>6862</v>
      </c>
      <c r="D10616" s="52"/>
    </row>
    <row r="10617">
      <c r="A10617" s="44" t="s">
        <v>7948</v>
      </c>
      <c r="B10617" s="45">
        <v>3580.0</v>
      </c>
      <c r="C10617" s="56" t="s">
        <v>7949</v>
      </c>
      <c r="D10617" s="52"/>
    </row>
    <row r="10618">
      <c r="A10618" s="44" t="s">
        <v>7950</v>
      </c>
      <c r="B10618" s="45">
        <v>3580.0</v>
      </c>
      <c r="C10618" s="56" t="s">
        <v>7424</v>
      </c>
      <c r="D10618" s="52"/>
    </row>
    <row r="10619">
      <c r="A10619" s="44" t="s">
        <v>7951</v>
      </c>
      <c r="B10619" s="45">
        <v>3240.0</v>
      </c>
      <c r="C10619" s="56" t="s">
        <v>7949</v>
      </c>
      <c r="D10619" s="52"/>
    </row>
    <row r="10620">
      <c r="A10620" s="44" t="s">
        <v>7952</v>
      </c>
      <c r="B10620" s="45">
        <v>3240.0</v>
      </c>
      <c r="C10620" s="56" t="s">
        <v>7424</v>
      </c>
      <c r="D10620" s="52"/>
    </row>
    <row r="10621">
      <c r="A10621" s="44" t="s">
        <v>7953</v>
      </c>
      <c r="B10621" s="45">
        <v>2900.0</v>
      </c>
      <c r="C10621" s="56" t="s">
        <v>7954</v>
      </c>
      <c r="D10621" s="52"/>
    </row>
    <row r="10622">
      <c r="A10622" s="44" t="s">
        <v>7955</v>
      </c>
      <c r="B10622" s="45">
        <v>9940.0</v>
      </c>
      <c r="C10622" s="55"/>
      <c r="D10622" s="52"/>
    </row>
    <row r="10623">
      <c r="A10623" s="44" t="s">
        <v>7956</v>
      </c>
      <c r="B10623" s="45">
        <v>10280.0</v>
      </c>
      <c r="C10623" s="55"/>
      <c r="D10623" s="52"/>
    </row>
    <row r="10624">
      <c r="A10624" s="44" t="s">
        <v>7957</v>
      </c>
      <c r="B10624" s="45">
        <v>13880.0</v>
      </c>
      <c r="C10624" s="55"/>
      <c r="D10624" s="52"/>
    </row>
    <row r="10625">
      <c r="A10625" s="44" t="s">
        <v>7958</v>
      </c>
      <c r="B10625" s="45">
        <v>2760.0</v>
      </c>
      <c r="C10625" s="56" t="s">
        <v>7954</v>
      </c>
      <c r="D10625" s="52"/>
    </row>
    <row r="10626">
      <c r="A10626" s="44" t="s">
        <v>7959</v>
      </c>
      <c r="B10626" s="45">
        <v>11240.0</v>
      </c>
      <c r="C10626" s="55"/>
      <c r="D10626" s="52"/>
    </row>
    <row r="10627">
      <c r="A10627" s="44" t="s">
        <v>7960</v>
      </c>
      <c r="B10627" s="45">
        <v>4320.0</v>
      </c>
      <c r="C10627" s="55"/>
      <c r="D10627" s="52"/>
    </row>
    <row r="10628">
      <c r="A10628" s="44" t="s">
        <v>7961</v>
      </c>
      <c r="B10628" s="45">
        <v>13300.0</v>
      </c>
      <c r="C10628" s="55"/>
      <c r="D10628" s="52"/>
    </row>
    <row r="10629">
      <c r="A10629" s="44" t="s">
        <v>7962</v>
      </c>
      <c r="B10629" s="45">
        <v>18620.0</v>
      </c>
      <c r="C10629" s="56" t="s">
        <v>7963</v>
      </c>
      <c r="D10629" s="52"/>
    </row>
    <row r="10630">
      <c r="A10630" s="44" t="s">
        <v>7964</v>
      </c>
      <c r="B10630" s="45">
        <v>22960.0</v>
      </c>
      <c r="C10630" s="55"/>
      <c r="D10630" s="52"/>
    </row>
    <row r="10631">
      <c r="A10631" s="44" t="s">
        <v>7965</v>
      </c>
      <c r="B10631" s="45">
        <v>3740.0</v>
      </c>
      <c r="C10631" s="56" t="s">
        <v>3989</v>
      </c>
      <c r="D10631" s="52"/>
    </row>
    <row r="10632">
      <c r="A10632" s="44" t="s">
        <v>7966</v>
      </c>
      <c r="B10632" s="45">
        <v>4580.0</v>
      </c>
      <c r="C10632" s="56" t="s">
        <v>4035</v>
      </c>
      <c r="D10632" s="52"/>
    </row>
    <row r="10633">
      <c r="A10633" s="44" t="s">
        <v>7967</v>
      </c>
      <c r="B10633" s="45">
        <v>2680.0</v>
      </c>
      <c r="C10633" s="56" t="s">
        <v>4035</v>
      </c>
      <c r="D10633" s="52"/>
    </row>
    <row r="10634">
      <c r="A10634" s="44" t="s">
        <v>7968</v>
      </c>
      <c r="B10634" s="45">
        <v>4320.0</v>
      </c>
      <c r="C10634" s="55"/>
      <c r="D10634" s="52"/>
    </row>
    <row r="10635">
      <c r="A10635" s="44" t="s">
        <v>7969</v>
      </c>
      <c r="B10635" s="45">
        <v>19580.0</v>
      </c>
      <c r="C10635" s="56" t="s">
        <v>7298</v>
      </c>
      <c r="D10635" s="52"/>
    </row>
    <row r="10636">
      <c r="A10636" s="44" t="s">
        <v>7970</v>
      </c>
      <c r="B10636" s="45">
        <v>3220.0</v>
      </c>
      <c r="C10636" s="56" t="s">
        <v>3989</v>
      </c>
      <c r="D10636" s="52"/>
    </row>
    <row r="10637">
      <c r="A10637" s="44" t="s">
        <v>7971</v>
      </c>
      <c r="B10637" s="45">
        <v>10080.0</v>
      </c>
      <c r="C10637" s="55"/>
      <c r="D10637" s="52"/>
    </row>
    <row r="10638">
      <c r="A10638" s="44" t="s">
        <v>7972</v>
      </c>
      <c r="B10638" s="45">
        <v>11180.0</v>
      </c>
      <c r="C10638" s="55"/>
      <c r="D10638" s="52"/>
    </row>
    <row r="10639">
      <c r="A10639" s="44" t="s">
        <v>7973</v>
      </c>
      <c r="B10639" s="45">
        <v>9640.0</v>
      </c>
      <c r="C10639" s="55"/>
      <c r="D10639" s="52"/>
    </row>
    <row r="10640">
      <c r="A10640" s="44" t="s">
        <v>7974</v>
      </c>
      <c r="B10640" s="45">
        <v>17300.0</v>
      </c>
      <c r="C10640" s="55"/>
      <c r="D10640" s="52"/>
    </row>
    <row r="10641">
      <c r="A10641" s="44" t="s">
        <v>7975</v>
      </c>
      <c r="B10641" s="45">
        <v>3160.0</v>
      </c>
      <c r="C10641" s="56" t="s">
        <v>7862</v>
      </c>
      <c r="D10641" s="52"/>
    </row>
    <row r="10642">
      <c r="A10642" s="44" t="s">
        <v>7976</v>
      </c>
      <c r="B10642" s="45">
        <v>2400.0</v>
      </c>
      <c r="C10642" s="56" t="s">
        <v>4163</v>
      </c>
      <c r="D10642" s="52"/>
    </row>
    <row r="10643">
      <c r="A10643" s="44" t="s">
        <v>7977</v>
      </c>
      <c r="B10643" s="45">
        <v>17140.0</v>
      </c>
      <c r="C10643" s="55"/>
      <c r="D10643" s="52"/>
    </row>
    <row r="10644">
      <c r="A10644" s="44" t="s">
        <v>7978</v>
      </c>
      <c r="B10644" s="45">
        <v>32680.0</v>
      </c>
      <c r="C10644" s="56" t="s">
        <v>4013</v>
      </c>
      <c r="D10644" s="52"/>
    </row>
    <row r="10645">
      <c r="A10645" s="44" t="s">
        <v>7979</v>
      </c>
      <c r="B10645" s="45">
        <v>14680.0</v>
      </c>
      <c r="C10645" s="55"/>
      <c r="D10645" s="52"/>
    </row>
    <row r="10646">
      <c r="A10646" s="44" t="s">
        <v>7980</v>
      </c>
      <c r="B10646" s="45">
        <v>17920.0</v>
      </c>
      <c r="C10646" s="55"/>
      <c r="D10646" s="52"/>
    </row>
    <row r="10647">
      <c r="A10647" s="44" t="s">
        <v>7981</v>
      </c>
      <c r="B10647" s="45">
        <v>11340.0</v>
      </c>
      <c r="C10647" s="56" t="s">
        <v>7982</v>
      </c>
      <c r="D10647" s="52"/>
    </row>
    <row r="10648">
      <c r="A10648" s="44" t="s">
        <v>7983</v>
      </c>
      <c r="B10648" s="45">
        <v>11160.0</v>
      </c>
      <c r="C10648" s="55"/>
      <c r="D10648" s="52"/>
    </row>
    <row r="10649">
      <c r="A10649" s="44" t="s">
        <v>7984</v>
      </c>
      <c r="B10649" s="45">
        <v>14680.0</v>
      </c>
      <c r="C10649" s="55"/>
      <c r="D10649" s="52"/>
    </row>
    <row r="10650">
      <c r="A10650" s="44" t="s">
        <v>7985</v>
      </c>
      <c r="B10650" s="45">
        <v>10240.0</v>
      </c>
      <c r="C10650" s="55"/>
      <c r="D10650" s="52"/>
    </row>
    <row r="10651">
      <c r="A10651" s="44" t="s">
        <v>7986</v>
      </c>
      <c r="B10651" s="45">
        <v>14200.0</v>
      </c>
      <c r="C10651" s="56" t="s">
        <v>7987</v>
      </c>
      <c r="D10651" s="52"/>
    </row>
    <row r="10652">
      <c r="A10652" s="44" t="s">
        <v>7988</v>
      </c>
      <c r="B10652" s="45">
        <v>18020.0</v>
      </c>
      <c r="C10652" s="55"/>
      <c r="D10652" s="52"/>
    </row>
    <row r="10653">
      <c r="A10653" s="44" t="s">
        <v>7989</v>
      </c>
      <c r="B10653" s="45">
        <v>9240.0</v>
      </c>
      <c r="C10653" s="55"/>
      <c r="D10653" s="52"/>
    </row>
    <row r="10654">
      <c r="A10654" s="44" t="s">
        <v>7990</v>
      </c>
      <c r="B10654" s="45">
        <v>14660.0</v>
      </c>
      <c r="C10654" s="55"/>
      <c r="D10654" s="52"/>
    </row>
    <row r="10655">
      <c r="A10655" s="44" t="s">
        <v>7991</v>
      </c>
      <c r="B10655" s="45">
        <v>9360.0</v>
      </c>
      <c r="C10655" s="55"/>
      <c r="D10655" s="52"/>
    </row>
    <row r="10656">
      <c r="A10656" s="44" t="s">
        <v>7992</v>
      </c>
      <c r="B10656" s="45">
        <v>17340.0</v>
      </c>
      <c r="C10656" s="55"/>
      <c r="D10656" s="52"/>
    </row>
    <row r="10657">
      <c r="A10657" s="44" t="s">
        <v>7993</v>
      </c>
      <c r="B10657" s="45">
        <v>10200.0</v>
      </c>
      <c r="C10657" s="55"/>
      <c r="D10657" s="52"/>
    </row>
    <row r="10658">
      <c r="A10658" s="44" t="s">
        <v>7994</v>
      </c>
      <c r="B10658" s="45">
        <v>3520.0</v>
      </c>
      <c r="C10658" s="56" t="s">
        <v>4017</v>
      </c>
      <c r="D10658" s="52"/>
    </row>
    <row r="10659">
      <c r="A10659" s="44" t="s">
        <v>7995</v>
      </c>
      <c r="B10659" s="45">
        <v>3120.0</v>
      </c>
      <c r="C10659" s="56" t="s">
        <v>3991</v>
      </c>
      <c r="D10659" s="52"/>
    </row>
    <row r="10660">
      <c r="A10660" s="44" t="s">
        <v>7996</v>
      </c>
      <c r="B10660" s="45">
        <v>2640.0</v>
      </c>
      <c r="C10660" s="56" t="s">
        <v>4800</v>
      </c>
      <c r="D10660" s="52"/>
    </row>
    <row r="10661">
      <c r="A10661" s="44" t="s">
        <v>7997</v>
      </c>
      <c r="B10661" s="45">
        <v>2900.0</v>
      </c>
      <c r="C10661" s="56" t="s">
        <v>3991</v>
      </c>
      <c r="D10661" s="52"/>
    </row>
    <row r="10662">
      <c r="A10662" s="44" t="s">
        <v>7998</v>
      </c>
      <c r="B10662" s="45">
        <v>3040.0</v>
      </c>
      <c r="C10662" s="56" t="s">
        <v>4017</v>
      </c>
      <c r="D10662" s="52"/>
    </row>
    <row r="10663">
      <c r="A10663" s="44" t="s">
        <v>7999</v>
      </c>
      <c r="B10663" s="45">
        <v>2180.0</v>
      </c>
      <c r="C10663" s="56" t="s">
        <v>4800</v>
      </c>
      <c r="D10663" s="52"/>
    </row>
    <row r="10664">
      <c r="A10664" s="44" t="s">
        <v>8000</v>
      </c>
      <c r="B10664" s="45">
        <v>10560.0</v>
      </c>
      <c r="C10664" s="56" t="s">
        <v>8001</v>
      </c>
      <c r="D10664" s="52"/>
    </row>
    <row r="10665">
      <c r="A10665" s="44" t="s">
        <v>8002</v>
      </c>
      <c r="B10665" s="45">
        <v>9980.0</v>
      </c>
      <c r="C10665" s="55"/>
      <c r="D10665" s="52"/>
    </row>
    <row r="10666">
      <c r="A10666" s="44" t="s">
        <v>8003</v>
      </c>
      <c r="B10666" s="45">
        <v>13300.0</v>
      </c>
      <c r="C10666" s="55"/>
      <c r="D10666" s="52"/>
    </row>
    <row r="10667">
      <c r="A10667" s="44" t="s">
        <v>8004</v>
      </c>
      <c r="B10667" s="45">
        <v>11620.0</v>
      </c>
      <c r="C10667" s="56" t="s">
        <v>6654</v>
      </c>
      <c r="D10667" s="52"/>
    </row>
    <row r="10668">
      <c r="A10668" s="44" t="s">
        <v>8005</v>
      </c>
      <c r="B10668" s="45">
        <v>3540.0</v>
      </c>
      <c r="C10668" s="56" t="s">
        <v>4111</v>
      </c>
      <c r="D10668" s="52"/>
    </row>
    <row r="10669">
      <c r="A10669" s="44" t="s">
        <v>8006</v>
      </c>
      <c r="B10669" s="45">
        <v>32160.0</v>
      </c>
      <c r="C10669" s="55"/>
      <c r="D10669" s="52"/>
    </row>
    <row r="10670">
      <c r="A10670" s="44" t="s">
        <v>8007</v>
      </c>
      <c r="B10670" s="45">
        <v>3540.0</v>
      </c>
      <c r="C10670" s="56" t="s">
        <v>2781</v>
      </c>
      <c r="D10670" s="52"/>
    </row>
    <row r="10671">
      <c r="A10671" s="44" t="s">
        <v>8008</v>
      </c>
      <c r="B10671" s="45">
        <v>2560.0</v>
      </c>
      <c r="C10671" s="56" t="s">
        <v>4111</v>
      </c>
      <c r="D10671" s="52"/>
    </row>
    <row r="10672">
      <c r="A10672" s="44" t="s">
        <v>8009</v>
      </c>
      <c r="B10672" s="45">
        <v>3040.0</v>
      </c>
      <c r="C10672" s="56" t="s">
        <v>2781</v>
      </c>
      <c r="D10672" s="52"/>
    </row>
    <row r="10673">
      <c r="A10673" s="44" t="s">
        <v>8010</v>
      </c>
      <c r="B10673" s="45">
        <v>13980.0</v>
      </c>
      <c r="C10673" s="55"/>
      <c r="D10673" s="52"/>
    </row>
    <row r="10674">
      <c r="A10674" s="44" t="s">
        <v>8011</v>
      </c>
      <c r="B10674" s="45">
        <v>13260.0</v>
      </c>
      <c r="C10674" s="55"/>
      <c r="D10674" s="52"/>
    </row>
    <row r="10675">
      <c r="A10675" s="44" t="s">
        <v>8012</v>
      </c>
      <c r="B10675" s="45">
        <v>11120.0</v>
      </c>
      <c r="C10675" s="55"/>
      <c r="D10675" s="52"/>
    </row>
    <row r="10676">
      <c r="A10676" s="44" t="s">
        <v>8013</v>
      </c>
      <c r="B10676" s="45">
        <v>14940.0</v>
      </c>
      <c r="C10676" s="56" t="s">
        <v>4038</v>
      </c>
      <c r="D10676" s="52"/>
    </row>
    <row r="10677">
      <c r="A10677" s="44" t="s">
        <v>8014</v>
      </c>
      <c r="B10677" s="45">
        <v>12680.0</v>
      </c>
      <c r="C10677" s="56" t="s">
        <v>8015</v>
      </c>
      <c r="D10677" s="52"/>
    </row>
    <row r="10678">
      <c r="A10678" s="44" t="s">
        <v>8016</v>
      </c>
      <c r="B10678" s="45">
        <v>9340.0</v>
      </c>
      <c r="C10678" s="55"/>
      <c r="D10678" s="52"/>
    </row>
    <row r="10679">
      <c r="A10679" s="44" t="s">
        <v>8017</v>
      </c>
      <c r="B10679" s="45">
        <v>2700.0</v>
      </c>
      <c r="C10679" s="55"/>
      <c r="D10679" s="52"/>
    </row>
    <row r="10680">
      <c r="A10680" s="44" t="s">
        <v>8018</v>
      </c>
      <c r="B10680" s="45">
        <v>2840.0</v>
      </c>
      <c r="C10680" s="55"/>
      <c r="D10680" s="52"/>
    </row>
    <row r="10681">
      <c r="A10681" s="44" t="s">
        <v>8019</v>
      </c>
      <c r="B10681" s="45">
        <v>2700.0</v>
      </c>
      <c r="C10681" s="55"/>
      <c r="D10681" s="52"/>
    </row>
    <row r="10682">
      <c r="A10682" s="44" t="s">
        <v>8020</v>
      </c>
      <c r="B10682" s="45">
        <v>9300.0</v>
      </c>
      <c r="C10682" s="55"/>
      <c r="D10682" s="52"/>
    </row>
    <row r="10683">
      <c r="A10683" s="44" t="s">
        <v>8021</v>
      </c>
      <c r="B10683" s="45">
        <v>10600.0</v>
      </c>
      <c r="C10683" s="55"/>
      <c r="D10683" s="52"/>
    </row>
    <row r="10684">
      <c r="A10684" s="44" t="s">
        <v>8022</v>
      </c>
      <c r="B10684" s="45">
        <v>2760.0</v>
      </c>
      <c r="C10684" s="55"/>
      <c r="D10684" s="52"/>
    </row>
    <row r="10685">
      <c r="A10685" s="44" t="s">
        <v>8023</v>
      </c>
      <c r="B10685" s="45">
        <v>9900.0</v>
      </c>
      <c r="C10685" s="55"/>
      <c r="D10685" s="52"/>
    </row>
    <row r="10686">
      <c r="A10686" s="44" t="s">
        <v>8024</v>
      </c>
      <c r="B10686" s="45">
        <v>11100.0</v>
      </c>
      <c r="C10686" s="56" t="s">
        <v>8025</v>
      </c>
      <c r="D10686" s="52"/>
    </row>
    <row r="10687">
      <c r="A10687" s="44" t="s">
        <v>8026</v>
      </c>
      <c r="B10687" s="45">
        <v>9840.0</v>
      </c>
      <c r="C10687" s="55"/>
      <c r="D10687" s="52"/>
    </row>
    <row r="10688">
      <c r="A10688" s="44" t="s">
        <v>8027</v>
      </c>
      <c r="B10688" s="45">
        <v>13300.0</v>
      </c>
      <c r="C10688" s="55"/>
      <c r="D10688" s="52"/>
    </row>
    <row r="10689">
      <c r="A10689" s="44" t="s">
        <v>8028</v>
      </c>
      <c r="B10689" s="45">
        <v>31800.0</v>
      </c>
      <c r="C10689" s="56" t="s">
        <v>4013</v>
      </c>
      <c r="D10689" s="52"/>
    </row>
    <row r="10690">
      <c r="A10690" s="44" t="s">
        <v>8029</v>
      </c>
      <c r="B10690" s="45">
        <v>10200.0</v>
      </c>
      <c r="C10690" s="55"/>
      <c r="D10690" s="52"/>
    </row>
    <row r="10691">
      <c r="A10691" s="44" t="s">
        <v>8030</v>
      </c>
      <c r="B10691" s="45">
        <v>2820.0</v>
      </c>
      <c r="C10691" s="56" t="s">
        <v>4031</v>
      </c>
      <c r="D10691" s="52"/>
    </row>
    <row r="10692">
      <c r="A10692" s="44" t="s">
        <v>8031</v>
      </c>
      <c r="B10692" s="45">
        <v>3040.0</v>
      </c>
      <c r="C10692" s="56" t="s">
        <v>4017</v>
      </c>
      <c r="D10692" s="52"/>
    </row>
    <row r="10693">
      <c r="A10693" s="44" t="s">
        <v>8032</v>
      </c>
      <c r="B10693" s="45">
        <v>4420.0</v>
      </c>
      <c r="C10693" s="56" t="s">
        <v>4035</v>
      </c>
      <c r="D10693" s="52"/>
    </row>
    <row r="10694">
      <c r="A10694" s="44" t="s">
        <v>8033</v>
      </c>
      <c r="B10694" s="45">
        <v>2740.0</v>
      </c>
      <c r="C10694" s="56" t="s">
        <v>4031</v>
      </c>
      <c r="D10694" s="52"/>
    </row>
    <row r="10695">
      <c r="A10695" s="44" t="s">
        <v>8034</v>
      </c>
      <c r="B10695" s="45">
        <v>2760.0</v>
      </c>
      <c r="C10695" s="56" t="s">
        <v>744</v>
      </c>
      <c r="D10695" s="52"/>
    </row>
    <row r="10696">
      <c r="A10696" s="44" t="s">
        <v>8035</v>
      </c>
      <c r="B10696" s="45">
        <v>2680.0</v>
      </c>
      <c r="C10696" s="56" t="s">
        <v>4017</v>
      </c>
      <c r="D10696" s="52"/>
    </row>
    <row r="10697">
      <c r="A10697" s="44" t="s">
        <v>8036</v>
      </c>
      <c r="B10697" s="45">
        <v>13720.0</v>
      </c>
      <c r="C10697" s="56" t="s">
        <v>5954</v>
      </c>
      <c r="D10697" s="52"/>
    </row>
    <row r="10698">
      <c r="A10698" s="44" t="s">
        <v>8037</v>
      </c>
      <c r="B10698" s="45">
        <v>2740.0</v>
      </c>
      <c r="C10698" s="56" t="s">
        <v>4035</v>
      </c>
      <c r="D10698" s="52"/>
    </row>
    <row r="10699">
      <c r="A10699" s="44" t="s">
        <v>8038</v>
      </c>
      <c r="B10699" s="45">
        <v>2540.0</v>
      </c>
      <c r="C10699" s="56" t="s">
        <v>744</v>
      </c>
      <c r="D10699" s="52"/>
    </row>
    <row r="10700">
      <c r="A10700" s="44" t="s">
        <v>8039</v>
      </c>
      <c r="B10700" s="45">
        <v>19260.0</v>
      </c>
      <c r="C10700" s="56" t="s">
        <v>4128</v>
      </c>
      <c r="D10700" s="52"/>
    </row>
    <row r="10701">
      <c r="A10701" s="44" t="s">
        <v>8040</v>
      </c>
      <c r="B10701" s="45">
        <v>12000.0</v>
      </c>
      <c r="C10701" s="56" t="s">
        <v>4576</v>
      </c>
      <c r="D10701" s="52"/>
    </row>
    <row r="10702">
      <c r="A10702" s="44" t="s">
        <v>8041</v>
      </c>
      <c r="B10702" s="45">
        <v>13520.0</v>
      </c>
      <c r="C10702" s="56" t="s">
        <v>8042</v>
      </c>
      <c r="D10702" s="52"/>
    </row>
    <row r="10703">
      <c r="A10703" s="44" t="s">
        <v>8043</v>
      </c>
      <c r="B10703" s="45">
        <v>9960.0</v>
      </c>
      <c r="C10703" s="55"/>
      <c r="D10703" s="52"/>
    </row>
    <row r="10704">
      <c r="A10704" s="44" t="s">
        <v>8044</v>
      </c>
      <c r="B10704" s="45">
        <v>10620.0</v>
      </c>
      <c r="C10704" s="55"/>
      <c r="D10704" s="52"/>
    </row>
    <row r="10705">
      <c r="A10705" s="44" t="s">
        <v>8045</v>
      </c>
      <c r="B10705" s="45">
        <v>9880.0</v>
      </c>
      <c r="C10705" s="55"/>
      <c r="D10705" s="52"/>
    </row>
    <row r="10706">
      <c r="A10706" s="44" t="s">
        <v>8046</v>
      </c>
      <c r="B10706" s="45">
        <v>13300.0</v>
      </c>
      <c r="C10706" s="55"/>
      <c r="D10706" s="52"/>
    </row>
    <row r="10707">
      <c r="A10707" s="44" t="s">
        <v>8047</v>
      </c>
      <c r="B10707" s="45">
        <v>2840.0</v>
      </c>
      <c r="C10707" s="56" t="s">
        <v>8048</v>
      </c>
      <c r="D10707" s="52"/>
    </row>
    <row r="10708">
      <c r="A10708" s="44" t="s">
        <v>8049</v>
      </c>
      <c r="B10708" s="45">
        <v>35540.0</v>
      </c>
      <c r="C10708" s="56" t="s">
        <v>4128</v>
      </c>
      <c r="D10708" s="52"/>
    </row>
    <row r="10709">
      <c r="A10709" s="44" t="s">
        <v>8050</v>
      </c>
      <c r="B10709" s="45">
        <v>31240.0</v>
      </c>
      <c r="C10709" s="56" t="s">
        <v>4013</v>
      </c>
      <c r="D10709" s="52"/>
    </row>
    <row r="10710">
      <c r="A10710" s="44" t="s">
        <v>8051</v>
      </c>
      <c r="B10710" s="45">
        <v>10960.0</v>
      </c>
      <c r="C10710" s="55"/>
      <c r="D10710" s="52"/>
    </row>
    <row r="10711">
      <c r="A10711" s="44" t="s">
        <v>8052</v>
      </c>
      <c r="B10711" s="45">
        <v>13780.0</v>
      </c>
      <c r="C10711" s="56" t="s">
        <v>4961</v>
      </c>
      <c r="D10711" s="52"/>
    </row>
    <row r="10712">
      <c r="A10712" s="44" t="s">
        <v>8053</v>
      </c>
      <c r="B10712" s="45">
        <v>2140.0</v>
      </c>
      <c r="C10712" s="56" t="s">
        <v>8048</v>
      </c>
      <c r="D10712" s="52"/>
    </row>
    <row r="10713">
      <c r="A10713" s="44" t="s">
        <v>8054</v>
      </c>
      <c r="B10713" s="45">
        <v>4560.0</v>
      </c>
      <c r="C10713" s="56" t="s">
        <v>4035</v>
      </c>
      <c r="D10713" s="52"/>
    </row>
    <row r="10714">
      <c r="A10714" s="44" t="s">
        <v>8055</v>
      </c>
      <c r="B10714" s="45">
        <v>10260.0</v>
      </c>
      <c r="C10714" s="55"/>
      <c r="D10714" s="52"/>
    </row>
    <row r="10715">
      <c r="A10715" s="44" t="s">
        <v>8056</v>
      </c>
      <c r="B10715" s="45">
        <v>11120.0</v>
      </c>
      <c r="C10715" s="55"/>
      <c r="D10715" s="52"/>
    </row>
    <row r="10716">
      <c r="A10716" s="44" t="s">
        <v>8057</v>
      </c>
      <c r="B10716" s="45">
        <v>2620.0</v>
      </c>
      <c r="C10716" s="56" t="s">
        <v>4035</v>
      </c>
      <c r="D10716" s="52"/>
    </row>
    <row r="10717">
      <c r="A10717" s="44" t="s">
        <v>8058</v>
      </c>
      <c r="B10717" s="45">
        <v>2820.0</v>
      </c>
      <c r="C10717" s="56" t="s">
        <v>3980</v>
      </c>
      <c r="D10717" s="52"/>
    </row>
    <row r="10718">
      <c r="A10718" s="44" t="s">
        <v>8059</v>
      </c>
      <c r="B10718" s="45">
        <v>2420.0</v>
      </c>
      <c r="C10718" s="55"/>
      <c r="D10718" s="52"/>
    </row>
    <row r="10719">
      <c r="A10719" s="44" t="s">
        <v>8060</v>
      </c>
      <c r="B10719" s="45">
        <v>12520.0</v>
      </c>
      <c r="C10719" s="56" t="s">
        <v>5293</v>
      </c>
      <c r="D10719" s="52"/>
    </row>
    <row r="10720">
      <c r="A10720" s="44" t="s">
        <v>8061</v>
      </c>
      <c r="B10720" s="45">
        <v>9920.0</v>
      </c>
      <c r="C10720" s="55"/>
      <c r="D10720" s="52"/>
    </row>
    <row r="10721">
      <c r="A10721" s="44" t="s">
        <v>8062</v>
      </c>
      <c r="B10721" s="45">
        <v>11460.0</v>
      </c>
      <c r="C10721" s="56" t="s">
        <v>8063</v>
      </c>
      <c r="D10721" s="52"/>
    </row>
    <row r="10722">
      <c r="A10722" s="44" t="s">
        <v>8064</v>
      </c>
      <c r="B10722" s="45">
        <v>13260.0</v>
      </c>
      <c r="C10722" s="55"/>
      <c r="D10722" s="52"/>
    </row>
    <row r="10723">
      <c r="A10723" s="44" t="s">
        <v>8065</v>
      </c>
      <c r="B10723" s="45">
        <v>10740.0</v>
      </c>
      <c r="C10723" s="55"/>
      <c r="D10723" s="52"/>
    </row>
    <row r="10724">
      <c r="A10724" s="44" t="s">
        <v>8066</v>
      </c>
      <c r="B10724" s="45">
        <v>31780.0</v>
      </c>
      <c r="C10724" s="56" t="s">
        <v>4013</v>
      </c>
      <c r="D10724" s="52"/>
    </row>
    <row r="10725">
      <c r="A10725" s="44" t="s">
        <v>8067</v>
      </c>
      <c r="B10725" s="45">
        <v>3760.0</v>
      </c>
      <c r="C10725" s="56" t="s">
        <v>6862</v>
      </c>
      <c r="D10725" s="52"/>
    </row>
    <row r="10726">
      <c r="A10726" s="44" t="s">
        <v>8068</v>
      </c>
      <c r="B10726" s="45">
        <v>3720.0</v>
      </c>
      <c r="C10726" s="56" t="s">
        <v>6862</v>
      </c>
      <c r="D10726" s="52"/>
    </row>
    <row r="10727">
      <c r="A10727" s="44" t="s">
        <v>8069</v>
      </c>
      <c r="B10727" s="45">
        <v>3500.0</v>
      </c>
      <c r="C10727" s="56" t="s">
        <v>7949</v>
      </c>
      <c r="D10727" s="52"/>
    </row>
    <row r="10728">
      <c r="A10728" s="44" t="s">
        <v>8070</v>
      </c>
      <c r="B10728" s="45">
        <v>3500.0</v>
      </c>
      <c r="C10728" s="56" t="s">
        <v>8071</v>
      </c>
      <c r="D10728" s="52"/>
    </row>
    <row r="10729">
      <c r="A10729" s="44" t="s">
        <v>8072</v>
      </c>
      <c r="B10729" s="45">
        <v>2880.0</v>
      </c>
      <c r="C10729" s="56" t="s">
        <v>7954</v>
      </c>
      <c r="D10729" s="52"/>
    </row>
    <row r="10730">
      <c r="A10730" s="44" t="s">
        <v>8073</v>
      </c>
      <c r="B10730" s="45">
        <v>12640.0</v>
      </c>
      <c r="C10730" s="56" t="s">
        <v>4526</v>
      </c>
      <c r="D10730" s="52"/>
    </row>
    <row r="10731">
      <c r="A10731" s="44" t="s">
        <v>8074</v>
      </c>
      <c r="B10731" s="45">
        <v>3500.0</v>
      </c>
      <c r="C10731" s="56" t="s">
        <v>7949</v>
      </c>
      <c r="D10731" s="52"/>
    </row>
    <row r="10732">
      <c r="A10732" s="44" t="s">
        <v>8075</v>
      </c>
      <c r="B10732" s="45">
        <v>3500.0</v>
      </c>
      <c r="C10732" s="56" t="s">
        <v>7954</v>
      </c>
      <c r="D10732" s="52"/>
    </row>
    <row r="10733">
      <c r="A10733" s="44" t="s">
        <v>8076</v>
      </c>
      <c r="B10733" s="45">
        <v>3640.0</v>
      </c>
      <c r="C10733" s="55"/>
      <c r="D10733" s="52"/>
    </row>
    <row r="10734">
      <c r="A10734" s="44" t="s">
        <v>8077</v>
      </c>
      <c r="B10734" s="45">
        <v>2840.0</v>
      </c>
      <c r="C10734" s="56" t="s">
        <v>7954</v>
      </c>
      <c r="D10734" s="52"/>
    </row>
    <row r="10735">
      <c r="A10735" s="44" t="s">
        <v>8078</v>
      </c>
      <c r="B10735" s="45">
        <v>13300.0</v>
      </c>
      <c r="C10735" s="56" t="s">
        <v>8079</v>
      </c>
      <c r="D10735" s="52"/>
    </row>
    <row r="10736">
      <c r="A10736" s="44" t="s">
        <v>8080</v>
      </c>
      <c r="B10736" s="45">
        <v>3280.0</v>
      </c>
      <c r="C10736" s="55"/>
      <c r="D10736" s="52"/>
    </row>
    <row r="10737">
      <c r="A10737" s="44" t="s">
        <v>8081</v>
      </c>
      <c r="B10737" s="45">
        <v>17440.0</v>
      </c>
      <c r="C10737" s="56" t="s">
        <v>8082</v>
      </c>
      <c r="D10737" s="52"/>
    </row>
    <row r="10738">
      <c r="A10738" s="44" t="s">
        <v>8083</v>
      </c>
      <c r="B10738" s="45">
        <v>13380.0</v>
      </c>
      <c r="C10738" s="56" t="s">
        <v>5813</v>
      </c>
      <c r="D10738" s="52"/>
    </row>
    <row r="10739">
      <c r="A10739" s="44" t="s">
        <v>8084</v>
      </c>
      <c r="B10739" s="45">
        <v>2940.0</v>
      </c>
      <c r="C10739" s="55"/>
      <c r="D10739" s="52"/>
    </row>
    <row r="10740">
      <c r="A10740" s="44" t="s">
        <v>8085</v>
      </c>
      <c r="B10740" s="45">
        <v>9920.0</v>
      </c>
      <c r="C10740" s="55"/>
      <c r="D10740" s="52"/>
    </row>
    <row r="10741">
      <c r="A10741" s="44" t="s">
        <v>8086</v>
      </c>
      <c r="B10741" s="45">
        <v>13280.0</v>
      </c>
      <c r="C10741" s="56" t="s">
        <v>8087</v>
      </c>
      <c r="D10741" s="52"/>
    </row>
    <row r="10742">
      <c r="A10742" s="44" t="s">
        <v>8088</v>
      </c>
      <c r="B10742" s="45">
        <v>2880.0</v>
      </c>
      <c r="C10742" s="55"/>
      <c r="D10742" s="52"/>
    </row>
    <row r="10743">
      <c r="A10743" s="44" t="s">
        <v>8089</v>
      </c>
      <c r="B10743" s="45">
        <v>12300.0</v>
      </c>
      <c r="C10743" s="56" t="s">
        <v>8090</v>
      </c>
      <c r="D10743" s="52"/>
    </row>
    <row r="10744">
      <c r="A10744" s="44" t="s">
        <v>8091</v>
      </c>
      <c r="B10744" s="45">
        <v>10320.0</v>
      </c>
      <c r="C10744" s="56" t="s">
        <v>8090</v>
      </c>
      <c r="D10744" s="52"/>
    </row>
    <row r="10745">
      <c r="A10745" s="44" t="s">
        <v>8092</v>
      </c>
      <c r="B10745" s="45">
        <v>9960.0</v>
      </c>
      <c r="C10745" s="55"/>
      <c r="D10745" s="52"/>
    </row>
    <row r="10746">
      <c r="A10746" s="44" t="s">
        <v>8093</v>
      </c>
      <c r="B10746" s="45">
        <v>32740.0</v>
      </c>
      <c r="C10746" s="56" t="s">
        <v>8079</v>
      </c>
      <c r="D10746" s="52"/>
    </row>
    <row r="10747">
      <c r="A10747" s="44" t="s">
        <v>8094</v>
      </c>
      <c r="B10747" s="45">
        <v>31100.0</v>
      </c>
      <c r="C10747" s="56" t="s">
        <v>5813</v>
      </c>
      <c r="D10747" s="52"/>
    </row>
    <row r="10748">
      <c r="A10748" s="44" t="s">
        <v>8095</v>
      </c>
      <c r="B10748" s="45">
        <v>30940.0</v>
      </c>
      <c r="C10748" s="56" t="s">
        <v>8087</v>
      </c>
      <c r="D10748" s="52"/>
    </row>
    <row r="10749">
      <c r="A10749" s="44" t="s">
        <v>8096</v>
      </c>
      <c r="B10749" s="45">
        <v>1980.0</v>
      </c>
      <c r="C10749" s="55"/>
      <c r="D10749" s="52"/>
    </row>
    <row r="10750">
      <c r="A10750" s="44" t="s">
        <v>8097</v>
      </c>
      <c r="B10750" s="45">
        <v>1700.0</v>
      </c>
      <c r="C10750" s="55"/>
      <c r="D10750" s="52"/>
    </row>
    <row r="10751">
      <c r="A10751" s="44" t="s">
        <v>8098</v>
      </c>
      <c r="B10751" s="45">
        <v>12540.0</v>
      </c>
      <c r="C10751" s="55"/>
      <c r="D10751" s="52"/>
    </row>
    <row r="10752">
      <c r="A10752" s="44" t="s">
        <v>8099</v>
      </c>
      <c r="B10752" s="45">
        <v>11520.0</v>
      </c>
      <c r="C10752" s="56" t="s">
        <v>3982</v>
      </c>
      <c r="D10752" s="52"/>
    </row>
    <row r="10753">
      <c r="A10753" s="44" t="s">
        <v>8100</v>
      </c>
      <c r="B10753" s="45">
        <v>9260.0</v>
      </c>
      <c r="C10753" s="55"/>
      <c r="D10753" s="52"/>
    </row>
    <row r="10754">
      <c r="A10754" s="44" t="s">
        <v>8101</v>
      </c>
      <c r="B10754" s="45">
        <v>9200.0</v>
      </c>
      <c r="C10754" s="55"/>
      <c r="D10754" s="52"/>
    </row>
    <row r="10755">
      <c r="A10755" s="44" t="s">
        <v>8102</v>
      </c>
      <c r="B10755" s="45">
        <v>9320.0</v>
      </c>
      <c r="C10755" s="55"/>
      <c r="D10755" s="52"/>
    </row>
    <row r="10756">
      <c r="A10756" s="44" t="s">
        <v>8103</v>
      </c>
      <c r="B10756" s="45">
        <v>11220.0</v>
      </c>
      <c r="C10756" s="56" t="s">
        <v>8090</v>
      </c>
      <c r="D10756" s="52"/>
    </row>
    <row r="10757">
      <c r="A10757" s="44" t="s">
        <v>8104</v>
      </c>
      <c r="B10757" s="45">
        <v>9920.0</v>
      </c>
      <c r="C10757" s="55"/>
      <c r="D10757" s="52"/>
    </row>
    <row r="10758">
      <c r="A10758" s="44" t="s">
        <v>8105</v>
      </c>
      <c r="B10758" s="45">
        <v>10320.0</v>
      </c>
      <c r="C10758" s="55"/>
      <c r="D10758" s="52"/>
    </row>
    <row r="10759">
      <c r="A10759" s="44" t="s">
        <v>8106</v>
      </c>
      <c r="B10759" s="45">
        <v>10360.0</v>
      </c>
      <c r="C10759" s="55"/>
      <c r="D10759" s="52"/>
    </row>
    <row r="10760">
      <c r="A10760" s="44" t="s">
        <v>8107</v>
      </c>
      <c r="B10760" s="45">
        <v>14380.0</v>
      </c>
      <c r="C10760" s="56" t="s">
        <v>8108</v>
      </c>
      <c r="D10760" s="52"/>
    </row>
    <row r="10761">
      <c r="A10761" s="44" t="s">
        <v>8109</v>
      </c>
      <c r="B10761" s="45">
        <v>13360.0</v>
      </c>
      <c r="C10761" s="55"/>
      <c r="D10761" s="52"/>
    </row>
    <row r="10762">
      <c r="A10762" s="44" t="s">
        <v>8110</v>
      </c>
      <c r="B10762" s="45">
        <v>2920.0</v>
      </c>
      <c r="C10762" s="56" t="s">
        <v>8111</v>
      </c>
      <c r="D10762" s="52"/>
    </row>
    <row r="10763">
      <c r="A10763" s="44" t="s">
        <v>8112</v>
      </c>
      <c r="B10763" s="45">
        <v>16700.0</v>
      </c>
      <c r="C10763" s="55"/>
      <c r="D10763" s="52"/>
    </row>
    <row r="10764">
      <c r="A10764" s="44" t="s">
        <v>8113</v>
      </c>
      <c r="B10764" s="45">
        <v>14580.0</v>
      </c>
      <c r="C10764" s="55"/>
      <c r="D10764" s="52"/>
    </row>
    <row r="10765">
      <c r="A10765" s="44" t="s">
        <v>8114</v>
      </c>
      <c r="B10765" s="45">
        <v>13280.0</v>
      </c>
      <c r="C10765" s="55"/>
      <c r="D10765" s="52"/>
    </row>
    <row r="10766">
      <c r="A10766" s="44" t="s">
        <v>8115</v>
      </c>
      <c r="B10766" s="45">
        <v>10540.0</v>
      </c>
      <c r="C10766" s="55"/>
      <c r="D10766" s="52"/>
    </row>
    <row r="10767">
      <c r="A10767" s="44" t="s">
        <v>8116</v>
      </c>
      <c r="B10767" s="45">
        <v>9280.0</v>
      </c>
      <c r="C10767" s="55"/>
      <c r="D10767" s="52"/>
    </row>
    <row r="10768">
      <c r="A10768" s="44" t="s">
        <v>8117</v>
      </c>
      <c r="B10768" s="45">
        <v>9680.0</v>
      </c>
      <c r="C10768" s="55"/>
      <c r="D10768" s="52"/>
    </row>
    <row r="10769">
      <c r="A10769" s="44" t="s">
        <v>8118</v>
      </c>
      <c r="B10769" s="45">
        <v>3380.0</v>
      </c>
      <c r="C10769" s="55"/>
      <c r="D10769" s="52"/>
    </row>
    <row r="10770">
      <c r="A10770" s="44" t="s">
        <v>8119</v>
      </c>
      <c r="B10770" s="45">
        <v>2880.0</v>
      </c>
      <c r="C10770" s="55"/>
      <c r="D10770" s="52"/>
    </row>
    <row r="10771">
      <c r="A10771" s="44" t="s">
        <v>8120</v>
      </c>
      <c r="B10771" s="45">
        <v>12640.0</v>
      </c>
      <c r="C10771" s="55"/>
      <c r="D10771" s="52"/>
    </row>
    <row r="10772">
      <c r="A10772" s="44" t="s">
        <v>8121</v>
      </c>
      <c r="B10772" s="45">
        <v>2680.0</v>
      </c>
      <c r="C10772" s="55"/>
      <c r="D10772" s="52"/>
    </row>
    <row r="10773">
      <c r="A10773" s="44" t="s">
        <v>8122</v>
      </c>
      <c r="B10773" s="45">
        <v>9860.0</v>
      </c>
      <c r="C10773" s="55"/>
      <c r="D10773" s="52"/>
    </row>
    <row r="10774">
      <c r="A10774" s="44" t="s">
        <v>8123</v>
      </c>
      <c r="B10774" s="45">
        <v>12760.0</v>
      </c>
      <c r="C10774" s="55"/>
      <c r="D10774" s="52"/>
    </row>
    <row r="10775">
      <c r="A10775" s="44" t="s">
        <v>8124</v>
      </c>
      <c r="B10775" s="45">
        <v>11520.0</v>
      </c>
      <c r="C10775" s="55"/>
      <c r="D10775" s="52"/>
    </row>
    <row r="10776">
      <c r="A10776" s="44" t="s">
        <v>8125</v>
      </c>
      <c r="B10776" s="45">
        <v>10660.0</v>
      </c>
      <c r="C10776" s="55"/>
      <c r="D10776" s="52"/>
    </row>
    <row r="10777">
      <c r="A10777" s="44" t="s">
        <v>8126</v>
      </c>
      <c r="B10777" s="45">
        <v>9360.0</v>
      </c>
      <c r="C10777" s="55"/>
      <c r="D10777" s="52"/>
    </row>
    <row r="10778">
      <c r="A10778" s="44" t="s">
        <v>8127</v>
      </c>
      <c r="B10778" s="45">
        <v>14020.0</v>
      </c>
      <c r="C10778" s="55"/>
      <c r="D10778" s="52"/>
    </row>
    <row r="10779">
      <c r="A10779" s="44" t="s">
        <v>8128</v>
      </c>
      <c r="B10779" s="45">
        <v>10660.0</v>
      </c>
      <c r="C10779" s="55"/>
      <c r="D10779" s="52"/>
    </row>
    <row r="10780">
      <c r="A10780" s="44" t="s">
        <v>8129</v>
      </c>
      <c r="B10780" s="45">
        <v>9960.0</v>
      </c>
      <c r="C10780" s="55"/>
      <c r="D10780" s="52"/>
    </row>
    <row r="10781">
      <c r="A10781" s="44" t="s">
        <v>8130</v>
      </c>
      <c r="B10781" s="45">
        <v>10080.0</v>
      </c>
      <c r="C10781" s="55"/>
      <c r="D10781" s="52"/>
    </row>
    <row r="10782">
      <c r="A10782" s="44" t="s">
        <v>8131</v>
      </c>
      <c r="B10782" s="45">
        <v>9360.0</v>
      </c>
      <c r="C10782" s="55"/>
      <c r="D10782" s="52"/>
    </row>
    <row r="10783">
      <c r="A10783" s="44" t="s">
        <v>8132</v>
      </c>
      <c r="B10783" s="45">
        <v>9340.0</v>
      </c>
      <c r="C10783" s="55"/>
      <c r="D10783" s="52"/>
    </row>
    <row r="10784">
      <c r="A10784" s="44" t="s">
        <v>8133</v>
      </c>
      <c r="B10784" s="45">
        <v>3840.0</v>
      </c>
      <c r="C10784" s="55"/>
      <c r="D10784" s="52"/>
    </row>
    <row r="10785">
      <c r="A10785" s="44" t="s">
        <v>8134</v>
      </c>
      <c r="B10785" s="45">
        <v>3840.0</v>
      </c>
      <c r="C10785" s="55"/>
      <c r="D10785" s="52"/>
    </row>
    <row r="10786">
      <c r="A10786" s="44" t="s">
        <v>8135</v>
      </c>
      <c r="B10786" s="45">
        <v>12120.0</v>
      </c>
      <c r="C10786" s="55"/>
      <c r="D10786" s="52"/>
    </row>
    <row r="10787">
      <c r="A10787" s="44" t="s">
        <v>8136</v>
      </c>
      <c r="B10787" s="45">
        <v>11320.0</v>
      </c>
      <c r="C10787" s="55"/>
      <c r="D10787" s="52"/>
    </row>
    <row r="10788">
      <c r="A10788" s="44" t="s">
        <v>8137</v>
      </c>
      <c r="B10788" s="45">
        <v>10640.0</v>
      </c>
      <c r="C10788" s="55"/>
      <c r="D10788" s="52"/>
    </row>
    <row r="10789">
      <c r="A10789" s="44" t="s">
        <v>8138</v>
      </c>
      <c r="B10789" s="45">
        <v>3720.0</v>
      </c>
      <c r="C10789" s="55"/>
      <c r="D10789" s="52"/>
    </row>
    <row r="10790">
      <c r="A10790" s="44" t="s">
        <v>8139</v>
      </c>
      <c r="B10790" s="45">
        <v>3060.0</v>
      </c>
      <c r="C10790" s="55"/>
      <c r="D10790" s="52"/>
    </row>
    <row r="10791">
      <c r="A10791" s="44" t="s">
        <v>8140</v>
      </c>
      <c r="B10791" s="45">
        <v>2860.0</v>
      </c>
      <c r="C10791" s="55"/>
      <c r="D10791" s="52"/>
    </row>
    <row r="10792">
      <c r="A10792" s="44" t="s">
        <v>8141</v>
      </c>
      <c r="B10792" s="45">
        <v>2800.0</v>
      </c>
      <c r="C10792" s="55"/>
      <c r="D10792" s="52"/>
    </row>
    <row r="10793">
      <c r="A10793" s="44" t="s">
        <v>8142</v>
      </c>
      <c r="B10793" s="45">
        <v>14300.0</v>
      </c>
      <c r="C10793" s="55"/>
      <c r="D10793" s="52"/>
    </row>
    <row r="10794">
      <c r="A10794" s="44" t="s">
        <v>8143</v>
      </c>
      <c r="B10794" s="45">
        <v>9900.0</v>
      </c>
      <c r="C10794" s="55"/>
      <c r="D10794" s="52"/>
    </row>
    <row r="10795">
      <c r="A10795" s="44" t="s">
        <v>8144</v>
      </c>
      <c r="B10795" s="45">
        <v>16620.0</v>
      </c>
      <c r="C10795" s="55"/>
      <c r="D10795" s="52"/>
    </row>
    <row r="10796">
      <c r="A10796" s="44" t="s">
        <v>8145</v>
      </c>
      <c r="B10796" s="45">
        <v>10820.0</v>
      </c>
      <c r="C10796" s="55"/>
      <c r="D10796" s="52"/>
    </row>
    <row r="10797">
      <c r="A10797" s="44" t="s">
        <v>8146</v>
      </c>
      <c r="B10797" s="45">
        <v>10780.0</v>
      </c>
      <c r="C10797" s="55"/>
      <c r="D10797" s="52"/>
    </row>
    <row r="10798">
      <c r="A10798" s="44" t="s">
        <v>8147</v>
      </c>
      <c r="B10798" s="45">
        <v>3680.0</v>
      </c>
      <c r="C10798" s="56" t="s">
        <v>6862</v>
      </c>
      <c r="D10798" s="52"/>
    </row>
    <row r="10799">
      <c r="A10799" s="44" t="s">
        <v>8148</v>
      </c>
      <c r="B10799" s="45">
        <v>3320.0</v>
      </c>
      <c r="C10799" s="56" t="s">
        <v>7949</v>
      </c>
      <c r="D10799" s="52"/>
    </row>
    <row r="10800">
      <c r="A10800" s="44" t="s">
        <v>8149</v>
      </c>
      <c r="B10800" s="45">
        <v>14560.0</v>
      </c>
      <c r="C10800" s="55"/>
      <c r="D10800" s="52"/>
    </row>
    <row r="10801">
      <c r="A10801" s="44" t="s">
        <v>8150</v>
      </c>
      <c r="B10801" s="45">
        <v>3060.0</v>
      </c>
      <c r="C10801" s="55"/>
      <c r="D10801" s="52"/>
    </row>
    <row r="10802">
      <c r="A10802" s="44" t="s">
        <v>8151</v>
      </c>
      <c r="B10802" s="45">
        <v>3040.0</v>
      </c>
      <c r="C10802" s="55"/>
      <c r="D10802" s="52"/>
    </row>
    <row r="10803">
      <c r="A10803" s="44" t="s">
        <v>8152</v>
      </c>
      <c r="B10803" s="45">
        <v>22280.0</v>
      </c>
      <c r="C10803" s="56" t="s">
        <v>8153</v>
      </c>
      <c r="D10803" s="52"/>
    </row>
    <row r="10804">
      <c r="A10804" s="44" t="s">
        <v>8154</v>
      </c>
      <c r="B10804" s="45">
        <v>13940.0</v>
      </c>
      <c r="C10804" s="55"/>
      <c r="D10804" s="52"/>
    </row>
    <row r="10805">
      <c r="A10805" s="44" t="s">
        <v>8155</v>
      </c>
      <c r="B10805" s="45">
        <v>4560.0</v>
      </c>
      <c r="C10805" s="56" t="s">
        <v>3872</v>
      </c>
      <c r="D10805" s="52"/>
    </row>
    <row r="10806">
      <c r="A10806" s="44" t="s">
        <v>8156</v>
      </c>
      <c r="B10806" s="45">
        <v>9400.0</v>
      </c>
      <c r="C10806" s="55"/>
      <c r="D10806" s="52"/>
    </row>
    <row r="10807">
      <c r="A10807" s="44" t="s">
        <v>8157</v>
      </c>
      <c r="B10807" s="45">
        <v>10980.0</v>
      </c>
      <c r="C10807" s="56" t="s">
        <v>4037</v>
      </c>
      <c r="D10807" s="52"/>
    </row>
    <row r="10808">
      <c r="A10808" s="44" t="s">
        <v>8158</v>
      </c>
      <c r="B10808" s="45">
        <v>9960.0</v>
      </c>
      <c r="C10808" s="55"/>
      <c r="D10808" s="52"/>
    </row>
    <row r="10809">
      <c r="A10809" s="44" t="s">
        <v>8159</v>
      </c>
      <c r="B10809" s="45">
        <v>10560.0</v>
      </c>
      <c r="C10809" s="55"/>
      <c r="D10809" s="52"/>
    </row>
    <row r="10810">
      <c r="A10810" s="44" t="s">
        <v>8160</v>
      </c>
      <c r="B10810" s="45">
        <v>9380.0</v>
      </c>
      <c r="C10810" s="55"/>
      <c r="D10810" s="52"/>
    </row>
    <row r="10811">
      <c r="A10811" s="44" t="s">
        <v>8161</v>
      </c>
      <c r="B10811" s="45">
        <v>10120.0</v>
      </c>
      <c r="C10811" s="55"/>
      <c r="D10811" s="52"/>
    </row>
    <row r="10812">
      <c r="A10812" s="44" t="s">
        <v>8162</v>
      </c>
      <c r="B10812" s="45">
        <v>16700.0</v>
      </c>
      <c r="C10812" s="55"/>
      <c r="D10812" s="52"/>
    </row>
    <row r="10813">
      <c r="A10813" s="44" t="s">
        <v>8163</v>
      </c>
      <c r="B10813" s="45">
        <v>2500.0</v>
      </c>
      <c r="C10813" s="56" t="s">
        <v>4907</v>
      </c>
      <c r="D10813" s="52"/>
    </row>
    <row r="10814">
      <c r="A10814" s="44" t="s">
        <v>8164</v>
      </c>
      <c r="B10814" s="45">
        <v>11420.0</v>
      </c>
      <c r="C10814" s="56" t="s">
        <v>8165</v>
      </c>
      <c r="D10814" s="52"/>
    </row>
    <row r="10815">
      <c r="A10815" s="44" t="s">
        <v>8166</v>
      </c>
      <c r="B10815" s="45">
        <v>2420.0</v>
      </c>
      <c r="C10815" s="56" t="s">
        <v>4907</v>
      </c>
      <c r="D10815" s="52"/>
    </row>
    <row r="10816">
      <c r="A10816" s="44" t="s">
        <v>8167</v>
      </c>
      <c r="B10816" s="45">
        <v>4060.0</v>
      </c>
      <c r="C10816" s="56" t="s">
        <v>4035</v>
      </c>
      <c r="D10816" s="52"/>
    </row>
    <row r="10817">
      <c r="A10817" s="44" t="s">
        <v>8168</v>
      </c>
      <c r="B10817" s="45">
        <v>4120.0</v>
      </c>
      <c r="C10817" s="56" t="s">
        <v>3872</v>
      </c>
      <c r="D10817" s="52"/>
    </row>
    <row r="10818">
      <c r="A10818" s="44" t="s">
        <v>8169</v>
      </c>
      <c r="B10818" s="45">
        <v>2640.0</v>
      </c>
      <c r="C10818" s="56" t="s">
        <v>4035</v>
      </c>
      <c r="D10818" s="52"/>
    </row>
    <row r="10819">
      <c r="A10819" s="44" t="s">
        <v>8170</v>
      </c>
      <c r="B10819" s="45">
        <v>19120.0</v>
      </c>
      <c r="C10819" s="55"/>
      <c r="D10819" s="52"/>
    </row>
    <row r="10820">
      <c r="A10820" s="44" t="s">
        <v>8171</v>
      </c>
      <c r="B10820" s="45">
        <v>10600.0</v>
      </c>
      <c r="C10820" s="55"/>
      <c r="D10820" s="52"/>
    </row>
    <row r="10821">
      <c r="A10821" s="44" t="s">
        <v>8172</v>
      </c>
      <c r="B10821" s="45">
        <v>12100.0</v>
      </c>
      <c r="C10821" s="55"/>
      <c r="D10821" s="52"/>
    </row>
    <row r="10822">
      <c r="A10822" s="44" t="s">
        <v>8173</v>
      </c>
      <c r="B10822" s="45">
        <v>3880.0</v>
      </c>
      <c r="C10822" s="56" t="s">
        <v>6862</v>
      </c>
      <c r="D10822" s="52"/>
    </row>
    <row r="10823">
      <c r="A10823" s="44" t="s">
        <v>8174</v>
      </c>
      <c r="B10823" s="45">
        <v>3620.0</v>
      </c>
      <c r="C10823" s="56" t="s">
        <v>7949</v>
      </c>
      <c r="D10823" s="52"/>
    </row>
    <row r="10824">
      <c r="A10824" s="44" t="s">
        <v>8175</v>
      </c>
      <c r="B10824" s="45">
        <v>3620.0</v>
      </c>
      <c r="C10824" s="56" t="s">
        <v>8071</v>
      </c>
      <c r="D10824" s="52"/>
    </row>
    <row r="10825">
      <c r="A10825" s="44" t="s">
        <v>8176</v>
      </c>
      <c r="B10825" s="45">
        <v>10340.0</v>
      </c>
      <c r="C10825" s="55"/>
      <c r="D10825" s="52"/>
    </row>
    <row r="10826">
      <c r="A10826" s="44" t="s">
        <v>8177</v>
      </c>
      <c r="B10826" s="45">
        <v>2920.0</v>
      </c>
      <c r="C10826" s="56" t="s">
        <v>7954</v>
      </c>
      <c r="D10826" s="52"/>
    </row>
    <row r="10827">
      <c r="A10827" s="44" t="s">
        <v>8178</v>
      </c>
      <c r="B10827" s="45">
        <v>16240.0</v>
      </c>
      <c r="C10827" s="55"/>
      <c r="D10827" s="52"/>
    </row>
    <row r="10828">
      <c r="A10828" s="44" t="s">
        <v>8179</v>
      </c>
      <c r="B10828" s="45">
        <v>23220.0</v>
      </c>
      <c r="C10828" s="56" t="s">
        <v>8180</v>
      </c>
      <c r="D10828" s="52"/>
    </row>
    <row r="10829">
      <c r="A10829" s="44" t="s">
        <v>8181</v>
      </c>
      <c r="B10829" s="45">
        <v>6080.0</v>
      </c>
      <c r="C10829" s="56" t="s">
        <v>4062</v>
      </c>
      <c r="D10829" s="52"/>
    </row>
    <row r="10830">
      <c r="A10830" s="44" t="s">
        <v>8182</v>
      </c>
      <c r="B10830" s="45">
        <v>12060.0</v>
      </c>
      <c r="C10830" s="56" t="s">
        <v>5293</v>
      </c>
      <c r="D10830" s="52"/>
    </row>
    <row r="10831">
      <c r="A10831" s="44" t="s">
        <v>8183</v>
      </c>
      <c r="B10831" s="45">
        <v>33260.0</v>
      </c>
      <c r="C10831" s="56" t="s">
        <v>4050</v>
      </c>
      <c r="D10831" s="52"/>
    </row>
    <row r="10832">
      <c r="A10832" s="44" t="s">
        <v>8184</v>
      </c>
      <c r="B10832" s="45">
        <v>3680.0</v>
      </c>
      <c r="C10832" s="56" t="s">
        <v>4062</v>
      </c>
      <c r="D10832" s="52"/>
    </row>
    <row r="10833">
      <c r="A10833" s="44" t="s">
        <v>8185</v>
      </c>
      <c r="B10833" s="45">
        <v>10100.0</v>
      </c>
      <c r="C10833" s="55"/>
      <c r="D10833" s="52"/>
    </row>
    <row r="10834">
      <c r="A10834" s="44" t="s">
        <v>8186</v>
      </c>
      <c r="B10834" s="45">
        <v>11840.0</v>
      </c>
      <c r="C10834" s="56" t="s">
        <v>8187</v>
      </c>
      <c r="D10834" s="52"/>
    </row>
    <row r="10835">
      <c r="A10835" s="44" t="s">
        <v>8188</v>
      </c>
      <c r="B10835" s="45">
        <v>9340.0</v>
      </c>
      <c r="C10835" s="55"/>
      <c r="D10835" s="52"/>
    </row>
    <row r="10836">
      <c r="A10836" s="44" t="s">
        <v>8189</v>
      </c>
      <c r="B10836" s="45">
        <v>13320.0</v>
      </c>
      <c r="C10836" s="55"/>
      <c r="D10836" s="52"/>
    </row>
    <row r="10837">
      <c r="A10837" s="44" t="s">
        <v>8190</v>
      </c>
      <c r="B10837" s="45">
        <v>3060.0</v>
      </c>
      <c r="C10837" s="56" t="s">
        <v>8191</v>
      </c>
      <c r="D10837" s="52"/>
    </row>
    <row r="10838">
      <c r="A10838" s="44" t="s">
        <v>8192</v>
      </c>
      <c r="B10838" s="45">
        <v>3900.0</v>
      </c>
      <c r="C10838" s="56" t="s">
        <v>6862</v>
      </c>
      <c r="D10838" s="52"/>
    </row>
    <row r="10839">
      <c r="A10839" s="44" t="s">
        <v>8193</v>
      </c>
      <c r="B10839" s="45">
        <v>16800.0</v>
      </c>
      <c r="C10839" s="55"/>
      <c r="D10839" s="52"/>
    </row>
    <row r="10840">
      <c r="A10840" s="44" t="s">
        <v>8194</v>
      </c>
      <c r="B10840" s="45">
        <v>13160.0</v>
      </c>
      <c r="C10840" s="55"/>
      <c r="D10840" s="52"/>
    </row>
    <row r="10841">
      <c r="A10841" s="44" t="s">
        <v>8195</v>
      </c>
      <c r="B10841" s="45">
        <v>32880.0</v>
      </c>
      <c r="C10841" s="55"/>
      <c r="D10841" s="52"/>
    </row>
    <row r="10842">
      <c r="A10842" s="44" t="s">
        <v>8196</v>
      </c>
      <c r="B10842" s="45">
        <v>3700.0</v>
      </c>
      <c r="C10842" s="56" t="s">
        <v>7949</v>
      </c>
      <c r="D10842" s="52"/>
    </row>
    <row r="10843">
      <c r="A10843" s="44" t="s">
        <v>8197</v>
      </c>
      <c r="B10843" s="45">
        <v>3700.0</v>
      </c>
      <c r="C10843" s="56" t="s">
        <v>8071</v>
      </c>
      <c r="D10843" s="52"/>
    </row>
    <row r="10844">
      <c r="A10844" s="44" t="s">
        <v>8198</v>
      </c>
      <c r="B10844" s="45">
        <v>2740.0</v>
      </c>
      <c r="C10844" s="56" t="s">
        <v>8191</v>
      </c>
      <c r="D10844" s="52"/>
    </row>
    <row r="10845">
      <c r="A10845" s="44" t="s">
        <v>8199</v>
      </c>
      <c r="B10845" s="45">
        <v>10160.0</v>
      </c>
      <c r="C10845" s="55"/>
      <c r="D10845" s="52"/>
    </row>
    <row r="10846">
      <c r="A10846" s="44" t="s">
        <v>8200</v>
      </c>
      <c r="B10846" s="45">
        <v>2720.0</v>
      </c>
      <c r="C10846" s="56" t="s">
        <v>7954</v>
      </c>
      <c r="D10846" s="52"/>
    </row>
    <row r="10847">
      <c r="A10847" s="44" t="s">
        <v>8201</v>
      </c>
      <c r="B10847" s="45">
        <v>13360.0</v>
      </c>
      <c r="C10847" s="55"/>
      <c r="D10847" s="52"/>
    </row>
    <row r="10848">
      <c r="A10848" s="44" t="s">
        <v>8202</v>
      </c>
      <c r="B10848" s="45">
        <v>13260.0</v>
      </c>
      <c r="C10848" s="56" t="s">
        <v>4387</v>
      </c>
      <c r="D10848" s="52"/>
    </row>
    <row r="10849">
      <c r="A10849" s="44" t="s">
        <v>8203</v>
      </c>
      <c r="B10849" s="45">
        <v>18240.0</v>
      </c>
      <c r="C10849" s="55"/>
      <c r="D10849" s="52"/>
    </row>
    <row r="10850">
      <c r="A10850" s="44" t="s">
        <v>8204</v>
      </c>
      <c r="B10850" s="45">
        <v>11680.0</v>
      </c>
      <c r="C10850" s="55"/>
      <c r="D10850" s="52"/>
    </row>
    <row r="10851">
      <c r="A10851" s="44" t="s">
        <v>8205</v>
      </c>
      <c r="B10851" s="45">
        <v>33580.0</v>
      </c>
      <c r="C10851" s="56" t="s">
        <v>4050</v>
      </c>
      <c r="D10851" s="52"/>
    </row>
    <row r="10852">
      <c r="A10852" s="44" t="s">
        <v>8206</v>
      </c>
      <c r="B10852" s="45">
        <v>13120.0</v>
      </c>
      <c r="C10852" s="56" t="s">
        <v>4088</v>
      </c>
      <c r="D10852" s="52"/>
    </row>
    <row r="10853">
      <c r="A10853" s="44" t="s">
        <v>8207</v>
      </c>
      <c r="B10853" s="45">
        <v>9880.0</v>
      </c>
      <c r="C10853" s="55"/>
      <c r="D10853" s="52"/>
    </row>
    <row r="10854">
      <c r="A10854" s="44" t="s">
        <v>8208</v>
      </c>
      <c r="B10854" s="45">
        <v>24560.0</v>
      </c>
      <c r="C10854" s="55"/>
      <c r="D10854" s="52"/>
    </row>
    <row r="10855">
      <c r="A10855" s="44" t="s">
        <v>8209</v>
      </c>
      <c r="B10855" s="45">
        <v>14480.0</v>
      </c>
      <c r="C10855" s="55"/>
      <c r="D10855" s="52"/>
    </row>
    <row r="10856">
      <c r="A10856" s="44" t="s">
        <v>8210</v>
      </c>
      <c r="B10856" s="45">
        <v>2640.0</v>
      </c>
      <c r="C10856" s="56" t="s">
        <v>4651</v>
      </c>
      <c r="D10856" s="52"/>
    </row>
    <row r="10857">
      <c r="A10857" s="44" t="s">
        <v>8211</v>
      </c>
      <c r="B10857" s="45">
        <v>13380.0</v>
      </c>
      <c r="C10857" s="55"/>
      <c r="D10857" s="52"/>
    </row>
    <row r="10858">
      <c r="A10858" s="44" t="s">
        <v>8212</v>
      </c>
      <c r="B10858" s="45">
        <v>2780.0</v>
      </c>
      <c r="C10858" s="56" t="s">
        <v>4671</v>
      </c>
      <c r="D10858" s="52"/>
    </row>
    <row r="10859">
      <c r="A10859" s="44" t="s">
        <v>8213</v>
      </c>
      <c r="B10859" s="45">
        <v>2580.0</v>
      </c>
      <c r="C10859" s="56" t="s">
        <v>4651</v>
      </c>
      <c r="D10859" s="52"/>
    </row>
    <row r="10860">
      <c r="A10860" s="44" t="s">
        <v>8214</v>
      </c>
      <c r="B10860" s="45">
        <v>3440.0</v>
      </c>
      <c r="C10860" s="55"/>
      <c r="D10860" s="52"/>
    </row>
    <row r="10861">
      <c r="A10861" s="44" t="s">
        <v>8215</v>
      </c>
      <c r="B10861" s="45">
        <v>2640.0</v>
      </c>
      <c r="C10861" s="56" t="s">
        <v>4671</v>
      </c>
      <c r="D10861" s="52"/>
    </row>
    <row r="10862">
      <c r="A10862" s="44" t="s">
        <v>8216</v>
      </c>
      <c r="B10862" s="45">
        <v>3000.0</v>
      </c>
      <c r="C10862" s="55"/>
      <c r="D10862" s="52"/>
    </row>
    <row r="10863">
      <c r="A10863" s="44" t="s">
        <v>8217</v>
      </c>
      <c r="B10863" s="45">
        <v>16780.0</v>
      </c>
      <c r="C10863" s="55"/>
      <c r="D10863" s="52"/>
    </row>
    <row r="10864">
      <c r="A10864" s="44" t="s">
        <v>8218</v>
      </c>
      <c r="B10864" s="45">
        <v>11760.0</v>
      </c>
      <c r="C10864" s="56" t="s">
        <v>8219</v>
      </c>
      <c r="D10864" s="52"/>
    </row>
    <row r="10865">
      <c r="A10865" s="44" t="s">
        <v>8220</v>
      </c>
      <c r="B10865" s="45">
        <v>36460.0</v>
      </c>
      <c r="C10865" s="56" t="s">
        <v>8221</v>
      </c>
      <c r="D10865" s="52"/>
    </row>
    <row r="10866">
      <c r="A10866" s="44" t="s">
        <v>8222</v>
      </c>
      <c r="B10866" s="45">
        <v>10380.0</v>
      </c>
      <c r="C10866" s="56" t="s">
        <v>8219</v>
      </c>
      <c r="D10866" s="52"/>
    </row>
    <row r="10867">
      <c r="A10867" s="44" t="s">
        <v>8223</v>
      </c>
      <c r="B10867" s="45">
        <v>19500.0</v>
      </c>
      <c r="C10867" s="56" t="s">
        <v>8224</v>
      </c>
      <c r="D10867" s="52"/>
    </row>
    <row r="10868">
      <c r="A10868" s="44" t="s">
        <v>8225</v>
      </c>
      <c r="B10868" s="45">
        <v>10580.0</v>
      </c>
      <c r="C10868" s="55"/>
      <c r="D10868" s="52"/>
    </row>
    <row r="10869">
      <c r="A10869" s="44" t="s">
        <v>8226</v>
      </c>
      <c r="B10869" s="45">
        <v>19400.0</v>
      </c>
      <c r="C10869" s="56" t="s">
        <v>8227</v>
      </c>
      <c r="D10869" s="52"/>
    </row>
    <row r="10870">
      <c r="A10870" s="44" t="s">
        <v>8228</v>
      </c>
      <c r="B10870" s="45">
        <v>10740.0</v>
      </c>
      <c r="C10870" s="56" t="s">
        <v>8229</v>
      </c>
      <c r="D10870" s="52"/>
    </row>
    <row r="10871">
      <c r="A10871" s="44" t="s">
        <v>8230</v>
      </c>
      <c r="B10871" s="45">
        <v>10640.0</v>
      </c>
      <c r="C10871" s="56" t="s">
        <v>4520</v>
      </c>
      <c r="D10871" s="52"/>
    </row>
    <row r="10872">
      <c r="A10872" s="44" t="s">
        <v>8231</v>
      </c>
      <c r="B10872" s="45">
        <v>9280.0</v>
      </c>
      <c r="C10872" s="55"/>
      <c r="D10872" s="52"/>
    </row>
    <row r="10873">
      <c r="A10873" s="44" t="s">
        <v>8232</v>
      </c>
      <c r="B10873" s="45">
        <v>10660.0</v>
      </c>
      <c r="C10873" s="56" t="s">
        <v>8233</v>
      </c>
      <c r="D10873" s="52"/>
    </row>
    <row r="10874">
      <c r="A10874" s="44" t="s">
        <v>8234</v>
      </c>
      <c r="B10874" s="45">
        <v>18160.0</v>
      </c>
      <c r="C10874" s="55"/>
      <c r="D10874" s="52"/>
    </row>
    <row r="10875">
      <c r="A10875" s="44" t="s">
        <v>8235</v>
      </c>
      <c r="B10875" s="45">
        <v>16440.0</v>
      </c>
      <c r="C10875" s="55"/>
      <c r="D10875" s="52"/>
    </row>
    <row r="10876">
      <c r="A10876" s="44" t="s">
        <v>8236</v>
      </c>
      <c r="B10876" s="45">
        <v>12540.0</v>
      </c>
      <c r="C10876" s="55"/>
      <c r="D10876" s="52"/>
    </row>
    <row r="10877">
      <c r="A10877" s="44" t="s">
        <v>8237</v>
      </c>
      <c r="B10877" s="45">
        <v>12640.0</v>
      </c>
      <c r="C10877" s="55"/>
      <c r="D10877" s="52"/>
    </row>
    <row r="10878">
      <c r="A10878" s="44" t="s">
        <v>8238</v>
      </c>
      <c r="B10878" s="45">
        <v>10380.0</v>
      </c>
      <c r="C10878" s="55"/>
      <c r="D10878" s="52"/>
    </row>
    <row r="10879">
      <c r="A10879" s="44" t="s">
        <v>8239</v>
      </c>
      <c r="B10879" s="45">
        <v>9820.0</v>
      </c>
      <c r="C10879" s="55"/>
      <c r="D10879" s="52"/>
    </row>
    <row r="10880">
      <c r="A10880" s="44" t="s">
        <v>8240</v>
      </c>
      <c r="B10880" s="45">
        <v>9880.0</v>
      </c>
      <c r="C10880" s="55"/>
      <c r="D10880" s="52"/>
    </row>
    <row r="10881">
      <c r="A10881" s="44" t="s">
        <v>8241</v>
      </c>
      <c r="B10881" s="45">
        <v>9840.0</v>
      </c>
      <c r="C10881" s="55"/>
      <c r="D10881" s="52"/>
    </row>
    <row r="10882">
      <c r="A10882" s="44" t="s">
        <v>8242</v>
      </c>
      <c r="B10882" s="45">
        <v>11720.0</v>
      </c>
      <c r="C10882" s="55"/>
      <c r="D10882" s="52"/>
    </row>
    <row r="10883">
      <c r="A10883" s="44" t="s">
        <v>8243</v>
      </c>
      <c r="B10883" s="45">
        <v>28860.0</v>
      </c>
      <c r="C10883" s="55"/>
      <c r="D10883" s="52"/>
    </row>
    <row r="10884">
      <c r="A10884" s="44" t="s">
        <v>8244</v>
      </c>
      <c r="B10884" s="45">
        <v>13200.0</v>
      </c>
      <c r="C10884" s="55"/>
      <c r="D10884" s="52"/>
    </row>
    <row r="10885">
      <c r="A10885" s="44" t="s">
        <v>8245</v>
      </c>
      <c r="B10885" s="45">
        <v>10560.0</v>
      </c>
      <c r="C10885" s="55"/>
      <c r="D10885" s="52"/>
    </row>
    <row r="10886">
      <c r="A10886" s="44" t="s">
        <v>8246</v>
      </c>
      <c r="B10886" s="45">
        <v>32100.0</v>
      </c>
      <c r="C10886" s="56" t="s">
        <v>4013</v>
      </c>
      <c r="D10886" s="52"/>
    </row>
    <row r="10887">
      <c r="A10887" s="44" t="s">
        <v>8247</v>
      </c>
      <c r="B10887" s="45">
        <v>3000.0</v>
      </c>
      <c r="C10887" s="56" t="s">
        <v>4031</v>
      </c>
      <c r="D10887" s="52"/>
    </row>
    <row r="10888">
      <c r="A10888" s="44" t="s">
        <v>8248</v>
      </c>
      <c r="B10888" s="45">
        <v>17440.0</v>
      </c>
      <c r="C10888" s="56" t="s">
        <v>8187</v>
      </c>
      <c r="D10888" s="52"/>
    </row>
    <row r="10889">
      <c r="A10889" s="44" t="s">
        <v>8249</v>
      </c>
      <c r="B10889" s="45">
        <v>3780.0</v>
      </c>
      <c r="C10889" s="56" t="s">
        <v>3980</v>
      </c>
      <c r="D10889" s="52"/>
    </row>
    <row r="10890">
      <c r="A10890" s="44" t="s">
        <v>8250</v>
      </c>
      <c r="B10890" s="45">
        <v>17220.0</v>
      </c>
      <c r="C10890" s="56" t="s">
        <v>8251</v>
      </c>
      <c r="D10890" s="52"/>
    </row>
    <row r="10891">
      <c r="A10891" s="44" t="s">
        <v>8252</v>
      </c>
      <c r="B10891" s="45">
        <v>9840.0</v>
      </c>
      <c r="C10891" s="55"/>
      <c r="D10891" s="52"/>
    </row>
    <row r="10892">
      <c r="A10892" s="44" t="s">
        <v>8253</v>
      </c>
      <c r="B10892" s="45">
        <v>3960.0</v>
      </c>
      <c r="C10892" s="56" t="s">
        <v>4017</v>
      </c>
      <c r="D10892" s="52"/>
    </row>
    <row r="10893">
      <c r="A10893" s="44" t="s">
        <v>8254</v>
      </c>
      <c r="B10893" s="45">
        <v>9860.0</v>
      </c>
      <c r="C10893" s="55"/>
      <c r="D10893" s="52"/>
    </row>
    <row r="10894">
      <c r="A10894" s="44" t="s">
        <v>8255</v>
      </c>
      <c r="B10894" s="45">
        <v>2740.0</v>
      </c>
      <c r="C10894" s="56" t="s">
        <v>4031</v>
      </c>
      <c r="D10894" s="52"/>
    </row>
    <row r="10895">
      <c r="A10895" s="44" t="s">
        <v>8256</v>
      </c>
      <c r="B10895" s="45">
        <v>14260.0</v>
      </c>
      <c r="C10895" s="56" t="s">
        <v>5850</v>
      </c>
      <c r="D10895" s="52"/>
    </row>
    <row r="10896">
      <c r="A10896" s="44" t="s">
        <v>8257</v>
      </c>
      <c r="B10896" s="45">
        <v>2320.0</v>
      </c>
      <c r="C10896" s="56" t="s">
        <v>3980</v>
      </c>
      <c r="D10896" s="52"/>
    </row>
    <row r="10897">
      <c r="A10897" s="44" t="s">
        <v>8258</v>
      </c>
      <c r="B10897" s="45">
        <v>2700.0</v>
      </c>
      <c r="C10897" s="56" t="s">
        <v>744</v>
      </c>
      <c r="D10897" s="52"/>
    </row>
    <row r="10898">
      <c r="A10898" s="44" t="s">
        <v>8259</v>
      </c>
      <c r="B10898" s="45">
        <v>11080.0</v>
      </c>
      <c r="C10898" s="55"/>
      <c r="D10898" s="52"/>
    </row>
    <row r="10899">
      <c r="A10899" s="44" t="s">
        <v>8260</v>
      </c>
      <c r="B10899" s="45">
        <v>2660.0</v>
      </c>
      <c r="C10899" s="56" t="s">
        <v>4017</v>
      </c>
      <c r="D10899" s="52"/>
    </row>
    <row r="10900">
      <c r="A10900" s="44" t="s">
        <v>8261</v>
      </c>
      <c r="B10900" s="45">
        <v>11320.0</v>
      </c>
      <c r="C10900" s="56" t="s">
        <v>6368</v>
      </c>
      <c r="D10900" s="52"/>
    </row>
    <row r="10901">
      <c r="A10901" s="44" t="s">
        <v>8262</v>
      </c>
      <c r="B10901" s="45">
        <v>2520.0</v>
      </c>
      <c r="C10901" s="56" t="s">
        <v>744</v>
      </c>
      <c r="D10901" s="52"/>
    </row>
    <row r="10902">
      <c r="A10902" s="44" t="s">
        <v>8263</v>
      </c>
      <c r="B10902" s="45">
        <v>9900.0</v>
      </c>
      <c r="C10902" s="55"/>
      <c r="D10902" s="52"/>
    </row>
    <row r="10903">
      <c r="A10903" s="44" t="s">
        <v>8264</v>
      </c>
      <c r="B10903" s="45">
        <v>14520.0</v>
      </c>
      <c r="C10903" s="56" t="s">
        <v>8265</v>
      </c>
      <c r="D10903" s="52"/>
    </row>
    <row r="10904">
      <c r="A10904" s="44" t="s">
        <v>8266</v>
      </c>
      <c r="B10904" s="45">
        <v>11500.0</v>
      </c>
      <c r="C10904" s="56" t="s">
        <v>4135</v>
      </c>
      <c r="D10904" s="52"/>
    </row>
    <row r="10905">
      <c r="A10905" s="44" t="s">
        <v>8267</v>
      </c>
      <c r="B10905" s="45">
        <v>9820.0</v>
      </c>
      <c r="C10905" s="55"/>
      <c r="D10905" s="52"/>
    </row>
    <row r="10906">
      <c r="A10906" s="44" t="s">
        <v>8268</v>
      </c>
      <c r="B10906" s="45">
        <v>13380.0</v>
      </c>
      <c r="C10906" s="55"/>
      <c r="D10906" s="52"/>
    </row>
    <row r="10907">
      <c r="A10907" s="44" t="s">
        <v>8269</v>
      </c>
      <c r="B10907" s="45">
        <v>3100.0</v>
      </c>
      <c r="C10907" s="55"/>
      <c r="D10907" s="52"/>
    </row>
    <row r="10908">
      <c r="A10908" s="44" t="s">
        <v>8270</v>
      </c>
      <c r="B10908" s="45">
        <v>10860.0</v>
      </c>
      <c r="C10908" s="55"/>
      <c r="D10908" s="52"/>
    </row>
    <row r="10909">
      <c r="A10909" s="44" t="s">
        <v>8271</v>
      </c>
      <c r="B10909" s="45">
        <v>19200.0</v>
      </c>
      <c r="C10909" s="56" t="s">
        <v>7963</v>
      </c>
      <c r="D10909" s="52"/>
    </row>
    <row r="10910">
      <c r="A10910" s="44" t="s">
        <v>8272</v>
      </c>
      <c r="B10910" s="45">
        <v>2960.0</v>
      </c>
      <c r="C10910" s="55"/>
      <c r="D10910" s="52"/>
    </row>
    <row r="10911">
      <c r="A10911" s="44" t="s">
        <v>8273</v>
      </c>
      <c r="B10911" s="45">
        <v>12340.0</v>
      </c>
      <c r="C10911" s="56" t="s">
        <v>6675</v>
      </c>
      <c r="D10911" s="52"/>
    </row>
    <row r="10912">
      <c r="A10912" s="44" t="s">
        <v>8274</v>
      </c>
      <c r="B10912" s="45">
        <v>32420.0</v>
      </c>
      <c r="C10912" s="56" t="s">
        <v>4013</v>
      </c>
      <c r="D10912" s="52"/>
    </row>
    <row r="10913">
      <c r="A10913" s="44" t="s">
        <v>8275</v>
      </c>
      <c r="B10913" s="45">
        <v>11240.0</v>
      </c>
      <c r="C10913" s="55"/>
      <c r="D10913" s="52"/>
    </row>
    <row r="10914">
      <c r="A10914" s="44" t="s">
        <v>8276</v>
      </c>
      <c r="B10914" s="45">
        <v>10580.0</v>
      </c>
      <c r="C10914" s="55"/>
      <c r="D10914" s="52"/>
    </row>
    <row r="10915">
      <c r="A10915" s="44" t="s">
        <v>8277</v>
      </c>
      <c r="B10915" s="45">
        <v>2520.0</v>
      </c>
      <c r="C10915" s="56" t="s">
        <v>4800</v>
      </c>
      <c r="D10915" s="52"/>
    </row>
    <row r="10916">
      <c r="A10916" s="44" t="s">
        <v>8278</v>
      </c>
      <c r="B10916" s="45">
        <v>11300.0</v>
      </c>
      <c r="C10916" s="55"/>
      <c r="D10916" s="52"/>
    </row>
    <row r="10917">
      <c r="A10917" s="44" t="s">
        <v>8279</v>
      </c>
      <c r="B10917" s="45">
        <v>12080.0</v>
      </c>
      <c r="C10917" s="55"/>
      <c r="D10917" s="52"/>
    </row>
    <row r="10918">
      <c r="A10918" s="44" t="s">
        <v>8280</v>
      </c>
      <c r="B10918" s="45">
        <v>2180.0</v>
      </c>
      <c r="C10918" s="56" t="s">
        <v>4800</v>
      </c>
      <c r="D10918" s="52"/>
    </row>
    <row r="10919">
      <c r="A10919" s="44" t="s">
        <v>8281</v>
      </c>
      <c r="B10919" s="45">
        <v>9820.0</v>
      </c>
      <c r="C10919" s="55"/>
      <c r="D10919" s="52"/>
    </row>
    <row r="10920">
      <c r="A10920" s="44" t="s">
        <v>8282</v>
      </c>
      <c r="B10920" s="45">
        <v>24760.0</v>
      </c>
      <c r="C10920" s="56" t="s">
        <v>8283</v>
      </c>
      <c r="D10920" s="52"/>
    </row>
    <row r="10921">
      <c r="A10921" s="44" t="s">
        <v>8284</v>
      </c>
      <c r="B10921" s="45">
        <v>3720.0</v>
      </c>
      <c r="C10921" s="56" t="s">
        <v>4112</v>
      </c>
      <c r="D10921" s="52"/>
    </row>
    <row r="10922">
      <c r="A10922" s="44" t="s">
        <v>8285</v>
      </c>
      <c r="B10922" s="45">
        <v>2600.0</v>
      </c>
      <c r="C10922" s="56" t="s">
        <v>4112</v>
      </c>
      <c r="D10922" s="52"/>
    </row>
    <row r="10923">
      <c r="A10923" s="44" t="s">
        <v>8286</v>
      </c>
      <c r="B10923" s="45">
        <v>13280.0</v>
      </c>
      <c r="C10923" s="55"/>
      <c r="D10923" s="52"/>
    </row>
    <row r="10924">
      <c r="A10924" s="44" t="s">
        <v>8287</v>
      </c>
      <c r="B10924" s="45">
        <v>11420.0</v>
      </c>
      <c r="C10924" s="56" t="s">
        <v>8288</v>
      </c>
      <c r="D10924" s="52"/>
    </row>
    <row r="10925">
      <c r="A10925" s="44" t="s">
        <v>8289</v>
      </c>
      <c r="B10925" s="45">
        <v>3760.0</v>
      </c>
      <c r="C10925" s="56" t="s">
        <v>6862</v>
      </c>
      <c r="D10925" s="52"/>
    </row>
    <row r="10926">
      <c r="A10926" s="44" t="s">
        <v>8290</v>
      </c>
      <c r="B10926" s="45">
        <v>3560.0</v>
      </c>
      <c r="C10926" s="56" t="s">
        <v>7949</v>
      </c>
      <c r="D10926" s="52"/>
    </row>
    <row r="10927">
      <c r="A10927" s="44" t="s">
        <v>8291</v>
      </c>
      <c r="B10927" s="45">
        <v>3560.0</v>
      </c>
      <c r="C10927" s="56" t="s">
        <v>8071</v>
      </c>
      <c r="D10927" s="52"/>
    </row>
    <row r="10928">
      <c r="A10928" s="44" t="s">
        <v>8292</v>
      </c>
      <c r="B10928" s="45">
        <v>2900.0</v>
      </c>
      <c r="C10928" s="56" t="s">
        <v>7954</v>
      </c>
      <c r="D10928" s="52"/>
    </row>
    <row r="10929">
      <c r="A10929" s="44" t="s">
        <v>8293</v>
      </c>
      <c r="B10929" s="45">
        <v>3040.0</v>
      </c>
      <c r="C10929" s="56" t="s">
        <v>4454</v>
      </c>
      <c r="D10929" s="52"/>
    </row>
    <row r="10930">
      <c r="A10930" s="44" t="s">
        <v>8294</v>
      </c>
      <c r="B10930" s="45">
        <v>3260.0</v>
      </c>
      <c r="C10930" s="56" t="s">
        <v>4455</v>
      </c>
      <c r="D10930" s="52"/>
    </row>
    <row r="10931">
      <c r="A10931" s="44" t="s">
        <v>8295</v>
      </c>
      <c r="B10931" s="45">
        <v>2920.0</v>
      </c>
      <c r="C10931" s="56" t="s">
        <v>4454</v>
      </c>
      <c r="D10931" s="52"/>
    </row>
    <row r="10932">
      <c r="A10932" s="44" t="s">
        <v>8296</v>
      </c>
      <c r="B10932" s="45">
        <v>2800.0</v>
      </c>
      <c r="C10932" s="56" t="s">
        <v>4455</v>
      </c>
      <c r="D10932" s="52"/>
    </row>
    <row r="10933">
      <c r="A10933" s="44" t="s">
        <v>8297</v>
      </c>
      <c r="B10933" s="45">
        <v>2800.0</v>
      </c>
      <c r="C10933" s="56" t="s">
        <v>744</v>
      </c>
      <c r="D10933" s="52"/>
    </row>
    <row r="10934">
      <c r="A10934" s="44" t="s">
        <v>8298</v>
      </c>
      <c r="B10934" s="45">
        <v>16460.0</v>
      </c>
      <c r="C10934" s="55"/>
      <c r="D10934" s="52"/>
    </row>
    <row r="10935">
      <c r="A10935" s="44" t="s">
        <v>8299</v>
      </c>
      <c r="B10935" s="45">
        <v>2520.0</v>
      </c>
      <c r="C10935" s="55"/>
      <c r="D10935" s="52"/>
    </row>
    <row r="10936">
      <c r="A10936" s="44" t="s">
        <v>8300</v>
      </c>
      <c r="B10936" s="45">
        <v>18240.0</v>
      </c>
      <c r="C10936" s="55"/>
      <c r="D10936" s="52"/>
    </row>
    <row r="10937">
      <c r="A10937" s="44" t="s">
        <v>8301</v>
      </c>
      <c r="B10937" s="45">
        <v>2520.0</v>
      </c>
      <c r="C10937" s="56" t="s">
        <v>744</v>
      </c>
      <c r="D10937" s="52"/>
    </row>
    <row r="10938">
      <c r="A10938" s="44" t="s">
        <v>8302</v>
      </c>
      <c r="B10938" s="45">
        <v>13580.0</v>
      </c>
      <c r="C10938" s="56" t="s">
        <v>8303</v>
      </c>
      <c r="D10938" s="52"/>
    </row>
    <row r="10939">
      <c r="A10939" s="44" t="s">
        <v>8304</v>
      </c>
      <c r="B10939" s="45">
        <v>10100.0</v>
      </c>
      <c r="C10939" s="55"/>
      <c r="D10939" s="52"/>
    </row>
    <row r="10940">
      <c r="A10940" s="44" t="s">
        <v>8305</v>
      </c>
      <c r="B10940" s="45">
        <v>9960.0</v>
      </c>
      <c r="C10940" s="55"/>
      <c r="D10940" s="52"/>
    </row>
    <row r="10941">
      <c r="A10941" s="44" t="s">
        <v>8306</v>
      </c>
      <c r="B10941" s="45">
        <v>9240.0</v>
      </c>
      <c r="C10941" s="55"/>
      <c r="D10941" s="52"/>
    </row>
    <row r="10942">
      <c r="A10942" s="44" t="s">
        <v>8307</v>
      </c>
      <c r="B10942" s="45">
        <v>31880.0</v>
      </c>
      <c r="C10942" s="56" t="s">
        <v>4013</v>
      </c>
      <c r="D10942" s="52"/>
    </row>
    <row r="10943">
      <c r="A10943" s="44" t="s">
        <v>8308</v>
      </c>
      <c r="B10943" s="45">
        <v>3700.0</v>
      </c>
      <c r="C10943" s="56" t="s">
        <v>4017</v>
      </c>
      <c r="D10943" s="52"/>
    </row>
    <row r="10944">
      <c r="A10944" s="44" t="s">
        <v>8309</v>
      </c>
      <c r="B10944" s="45">
        <v>2260.0</v>
      </c>
      <c r="C10944" s="56" t="s">
        <v>8310</v>
      </c>
      <c r="D10944" s="52"/>
    </row>
    <row r="10945">
      <c r="A10945" s="44" t="s">
        <v>8311</v>
      </c>
      <c r="B10945" s="45">
        <v>2780.0</v>
      </c>
      <c r="C10945" s="56" t="s">
        <v>4017</v>
      </c>
      <c r="D10945" s="52"/>
    </row>
    <row r="10946">
      <c r="A10946" s="44" t="s">
        <v>8312</v>
      </c>
      <c r="B10946" s="45">
        <v>11360.0</v>
      </c>
      <c r="C10946" s="56" t="s">
        <v>4075</v>
      </c>
      <c r="D10946" s="52"/>
    </row>
    <row r="10947">
      <c r="A10947" s="44" t="s">
        <v>8313</v>
      </c>
      <c r="B10947" s="45">
        <v>2140.0</v>
      </c>
      <c r="C10947" s="56" t="s">
        <v>8310</v>
      </c>
      <c r="D10947" s="52"/>
    </row>
    <row r="10948">
      <c r="A10948" s="44" t="s">
        <v>8314</v>
      </c>
      <c r="B10948" s="45">
        <v>12260.0</v>
      </c>
      <c r="C10948" s="56" t="s">
        <v>8315</v>
      </c>
      <c r="D10948" s="52"/>
    </row>
    <row r="10949">
      <c r="A10949" s="44" t="s">
        <v>8316</v>
      </c>
      <c r="B10949" s="45">
        <v>19360.0</v>
      </c>
      <c r="C10949" s="56" t="s">
        <v>8227</v>
      </c>
      <c r="D10949" s="52"/>
    </row>
    <row r="10950">
      <c r="A10950" s="44" t="s">
        <v>8317</v>
      </c>
      <c r="B10950" s="45">
        <v>10180.0</v>
      </c>
      <c r="C10950" s="55"/>
      <c r="D10950" s="52"/>
    </row>
    <row r="10951">
      <c r="A10951" s="44" t="s">
        <v>8318</v>
      </c>
      <c r="B10951" s="45">
        <v>3300.0</v>
      </c>
      <c r="C10951" s="56" t="s">
        <v>6862</v>
      </c>
      <c r="D10951" s="52"/>
    </row>
    <row r="10952">
      <c r="A10952" s="44" t="s">
        <v>8319</v>
      </c>
      <c r="B10952" s="45">
        <v>24580.0</v>
      </c>
      <c r="C10952" s="55"/>
      <c r="D10952" s="52"/>
    </row>
    <row r="10953">
      <c r="A10953" s="44" t="s">
        <v>8320</v>
      </c>
      <c r="B10953" s="45">
        <v>2740.0</v>
      </c>
      <c r="C10953" s="56" t="s">
        <v>744</v>
      </c>
      <c r="D10953" s="52"/>
    </row>
    <row r="10954">
      <c r="A10954" s="44" t="s">
        <v>8321</v>
      </c>
      <c r="B10954" s="45">
        <v>3120.0</v>
      </c>
      <c r="C10954" s="56" t="s">
        <v>7949</v>
      </c>
      <c r="D10954" s="52"/>
    </row>
    <row r="10955">
      <c r="A10955" s="44" t="s">
        <v>8322</v>
      </c>
      <c r="B10955" s="45">
        <v>3120.0</v>
      </c>
      <c r="C10955" s="56" t="s">
        <v>8071</v>
      </c>
      <c r="D10955" s="52"/>
    </row>
    <row r="10956">
      <c r="A10956" s="44" t="s">
        <v>8323</v>
      </c>
      <c r="B10956" s="45">
        <v>11780.0</v>
      </c>
      <c r="C10956" s="56" t="s">
        <v>5765</v>
      </c>
      <c r="D10956" s="52"/>
    </row>
    <row r="10957">
      <c r="A10957" s="44" t="s">
        <v>8324</v>
      </c>
      <c r="B10957" s="45">
        <v>9340.0</v>
      </c>
      <c r="C10957" s="55"/>
      <c r="D10957" s="52"/>
    </row>
    <row r="10958">
      <c r="A10958" s="44" t="s">
        <v>8325</v>
      </c>
      <c r="B10958" s="45">
        <v>2520.0</v>
      </c>
      <c r="C10958" s="56" t="s">
        <v>744</v>
      </c>
      <c r="D10958" s="52"/>
    </row>
    <row r="10959">
      <c r="A10959" s="44" t="s">
        <v>8326</v>
      </c>
      <c r="B10959" s="45">
        <v>9380.0</v>
      </c>
      <c r="C10959" s="55"/>
      <c r="D10959" s="52"/>
    </row>
    <row r="10960">
      <c r="A10960" s="44" t="s">
        <v>8327</v>
      </c>
      <c r="B10960" s="45">
        <v>2740.0</v>
      </c>
      <c r="C10960" s="56" t="s">
        <v>7954</v>
      </c>
      <c r="D10960" s="52"/>
    </row>
    <row r="10961">
      <c r="A10961" s="44" t="s">
        <v>8328</v>
      </c>
      <c r="B10961" s="45">
        <v>10880.0</v>
      </c>
      <c r="C10961" s="56" t="s">
        <v>8329</v>
      </c>
      <c r="D10961" s="52"/>
    </row>
    <row r="10962">
      <c r="A10962" s="44" t="s">
        <v>8330</v>
      </c>
      <c r="B10962" s="45">
        <v>13300.0</v>
      </c>
      <c r="C10962" s="55"/>
      <c r="D10962" s="52"/>
    </row>
    <row r="10963">
      <c r="A10963" s="44" t="s">
        <v>8331</v>
      </c>
      <c r="B10963" s="45">
        <v>11600.0</v>
      </c>
      <c r="C10963" s="56" t="s">
        <v>8332</v>
      </c>
      <c r="D10963" s="52"/>
    </row>
    <row r="10964">
      <c r="A10964" s="44" t="s">
        <v>8333</v>
      </c>
      <c r="B10964" s="45">
        <v>9240.0</v>
      </c>
      <c r="C10964" s="55"/>
      <c r="D10964" s="52"/>
    </row>
    <row r="10965">
      <c r="A10965" s="44" t="s">
        <v>8334</v>
      </c>
      <c r="B10965" s="45">
        <v>12720.0</v>
      </c>
      <c r="C10965" s="56" t="s">
        <v>8335</v>
      </c>
      <c r="D10965" s="52"/>
    </row>
    <row r="10966">
      <c r="A10966" s="44" t="s">
        <v>8336</v>
      </c>
      <c r="B10966" s="45">
        <v>9320.0</v>
      </c>
      <c r="C10966" s="55"/>
      <c r="D10966" s="52"/>
    </row>
    <row r="10967">
      <c r="A10967" s="44" t="s">
        <v>8337</v>
      </c>
      <c r="B10967" s="45">
        <v>9340.0</v>
      </c>
      <c r="C10967" s="55"/>
      <c r="D10967" s="52"/>
    </row>
    <row r="10968">
      <c r="A10968" s="44" t="s">
        <v>8338</v>
      </c>
      <c r="B10968" s="45">
        <v>31800.0</v>
      </c>
      <c r="C10968" s="56" t="s">
        <v>6416</v>
      </c>
      <c r="D10968" s="52"/>
    </row>
    <row r="10969">
      <c r="A10969" s="44" t="s">
        <v>8339</v>
      </c>
      <c r="B10969" s="45">
        <v>11240.0</v>
      </c>
      <c r="C10969" s="56" t="s">
        <v>8090</v>
      </c>
      <c r="D10969" s="52"/>
    </row>
    <row r="10970">
      <c r="A10970" s="44" t="s">
        <v>8340</v>
      </c>
      <c r="B10970" s="45">
        <v>16600.0</v>
      </c>
      <c r="C10970" s="55"/>
      <c r="D10970" s="52"/>
    </row>
    <row r="10971">
      <c r="A10971" s="44" t="s">
        <v>8341</v>
      </c>
      <c r="B10971" s="45">
        <v>10040.0</v>
      </c>
      <c r="C10971" s="56" t="s">
        <v>8090</v>
      </c>
      <c r="D10971" s="52"/>
    </row>
    <row r="10972">
      <c r="A10972" s="44" t="s">
        <v>8342</v>
      </c>
      <c r="B10972" s="45">
        <v>17500.0</v>
      </c>
      <c r="C10972" s="56" t="s">
        <v>7963</v>
      </c>
      <c r="D10972" s="52"/>
    </row>
    <row r="10973">
      <c r="A10973" s="44" t="s">
        <v>8343</v>
      </c>
      <c r="B10973" s="45">
        <v>13220.0</v>
      </c>
      <c r="C10973" s="55"/>
      <c r="D10973" s="52"/>
    </row>
    <row r="10974">
      <c r="A10974" s="44" t="s">
        <v>8344</v>
      </c>
      <c r="B10974" s="45">
        <v>9300.0</v>
      </c>
      <c r="C10974" s="55"/>
      <c r="D10974" s="52"/>
    </row>
    <row r="10975">
      <c r="A10975" s="44" t="s">
        <v>8345</v>
      </c>
      <c r="B10975" s="45">
        <v>10860.0</v>
      </c>
      <c r="C10975" s="56" t="s">
        <v>4624</v>
      </c>
      <c r="D10975" s="52"/>
    </row>
    <row r="10976">
      <c r="A10976" s="44" t="s">
        <v>8346</v>
      </c>
      <c r="B10976" s="45">
        <v>13200.0</v>
      </c>
      <c r="C10976" s="56" t="s">
        <v>8347</v>
      </c>
      <c r="D10976" s="52"/>
    </row>
    <row r="10977">
      <c r="A10977" s="44" t="s">
        <v>8348</v>
      </c>
      <c r="B10977" s="45">
        <v>14020.0</v>
      </c>
      <c r="C10977" s="55"/>
      <c r="D10977" s="52"/>
    </row>
    <row r="10978">
      <c r="A10978" s="44" t="s">
        <v>8349</v>
      </c>
      <c r="B10978" s="45">
        <v>9880.0</v>
      </c>
      <c r="C10978" s="55"/>
      <c r="D10978" s="52"/>
    </row>
    <row r="10979">
      <c r="A10979" s="44" t="s">
        <v>8350</v>
      </c>
      <c r="B10979" s="45">
        <v>10680.0</v>
      </c>
      <c r="C10979" s="55"/>
      <c r="D10979" s="52"/>
    </row>
    <row r="10980">
      <c r="A10980" s="44" t="s">
        <v>8351</v>
      </c>
      <c r="B10980" s="45">
        <v>9820.0</v>
      </c>
      <c r="C10980" s="55"/>
      <c r="D10980" s="52"/>
    </row>
    <row r="10981">
      <c r="A10981" s="44" t="s">
        <v>8352</v>
      </c>
      <c r="B10981" s="45">
        <v>12440.0</v>
      </c>
      <c r="C10981" s="55"/>
      <c r="D10981" s="52"/>
    </row>
    <row r="10982">
      <c r="A10982" s="44" t="s">
        <v>8353</v>
      </c>
      <c r="B10982" s="45">
        <v>14080.0</v>
      </c>
      <c r="C10982" s="55"/>
      <c r="D10982" s="52"/>
    </row>
    <row r="10983">
      <c r="A10983" s="44" t="s">
        <v>8354</v>
      </c>
      <c r="B10983" s="45">
        <v>11700.0</v>
      </c>
      <c r="C10983" s="55"/>
      <c r="D10983" s="52"/>
    </row>
    <row r="10984">
      <c r="A10984" s="44" t="s">
        <v>8355</v>
      </c>
      <c r="B10984" s="45">
        <v>3580.0</v>
      </c>
      <c r="C10984" s="56" t="s">
        <v>4017</v>
      </c>
      <c r="D10984" s="52"/>
    </row>
    <row r="10985">
      <c r="A10985" s="44" t="s">
        <v>8356</v>
      </c>
      <c r="B10985" s="45">
        <v>9900.0</v>
      </c>
      <c r="C10985" s="55"/>
      <c r="D10985" s="52"/>
    </row>
    <row r="10986">
      <c r="A10986" s="44" t="s">
        <v>8357</v>
      </c>
      <c r="B10986" s="45">
        <v>11420.0</v>
      </c>
      <c r="C10986" s="55"/>
      <c r="D10986" s="52"/>
    </row>
    <row r="10987">
      <c r="A10987" s="44" t="s">
        <v>8358</v>
      </c>
      <c r="B10987" s="45">
        <v>11180.0</v>
      </c>
      <c r="C10987" s="55"/>
      <c r="D10987" s="52"/>
    </row>
    <row r="10988">
      <c r="A10988" s="44" t="s">
        <v>8359</v>
      </c>
      <c r="B10988" s="45">
        <v>11400.0</v>
      </c>
      <c r="C10988" s="55"/>
      <c r="D10988" s="52"/>
    </row>
    <row r="10989">
      <c r="A10989" s="44" t="s">
        <v>8360</v>
      </c>
      <c r="B10989" s="45">
        <v>2760.0</v>
      </c>
      <c r="C10989" s="56" t="s">
        <v>4017</v>
      </c>
      <c r="D10989" s="52"/>
    </row>
    <row r="10990">
      <c r="A10990" s="44" t="s">
        <v>8361</v>
      </c>
      <c r="B10990" s="45">
        <v>10320.0</v>
      </c>
      <c r="C10990" s="55"/>
      <c r="D10990" s="52"/>
    </row>
    <row r="10991">
      <c r="A10991" s="44" t="s">
        <v>8362</v>
      </c>
      <c r="B10991" s="45">
        <v>11160.0</v>
      </c>
      <c r="C10991" s="56" t="s">
        <v>7494</v>
      </c>
      <c r="D10991" s="52"/>
    </row>
    <row r="10992">
      <c r="A10992" s="44" t="s">
        <v>8363</v>
      </c>
      <c r="B10992" s="45">
        <v>10420.0</v>
      </c>
      <c r="C10992" s="55"/>
      <c r="D10992" s="52"/>
    </row>
    <row r="10993">
      <c r="A10993" s="44" t="s">
        <v>8364</v>
      </c>
      <c r="B10993" s="45">
        <v>10000.0</v>
      </c>
      <c r="C10993" s="55"/>
      <c r="D10993" s="52"/>
    </row>
    <row r="10994">
      <c r="A10994" s="44" t="s">
        <v>8365</v>
      </c>
      <c r="B10994" s="45">
        <v>2760.0</v>
      </c>
      <c r="C10994" s="56" t="s">
        <v>4163</v>
      </c>
      <c r="D10994" s="52"/>
    </row>
    <row r="10995">
      <c r="A10995" s="44" t="s">
        <v>8366</v>
      </c>
      <c r="B10995" s="45">
        <v>2420.0</v>
      </c>
      <c r="C10995" s="56" t="s">
        <v>4163</v>
      </c>
      <c r="D10995" s="52"/>
    </row>
    <row r="10996">
      <c r="A10996" s="44" t="s">
        <v>8367</v>
      </c>
      <c r="B10996" s="45">
        <v>33440.0</v>
      </c>
      <c r="C10996" s="56" t="s">
        <v>4013</v>
      </c>
      <c r="D10996" s="52"/>
    </row>
    <row r="10997">
      <c r="A10997" s="44" t="s">
        <v>8368</v>
      </c>
      <c r="B10997" s="45">
        <v>14060.0</v>
      </c>
      <c r="C10997" s="56" t="s">
        <v>5876</v>
      </c>
      <c r="D10997" s="52"/>
    </row>
    <row r="10998">
      <c r="A10998" s="44" t="s">
        <v>8369</v>
      </c>
      <c r="B10998" s="45">
        <v>2880.0</v>
      </c>
      <c r="C10998" s="55"/>
      <c r="D10998" s="52"/>
    </row>
    <row r="10999">
      <c r="A10999" s="44" t="s">
        <v>8370</v>
      </c>
      <c r="B10999" s="45">
        <v>10080.0</v>
      </c>
      <c r="C10999" s="55"/>
      <c r="D10999" s="52"/>
    </row>
    <row r="11000">
      <c r="A11000" s="44" t="s">
        <v>8371</v>
      </c>
      <c r="B11000" s="45">
        <v>13960.0</v>
      </c>
      <c r="C11000" s="56" t="s">
        <v>8372</v>
      </c>
      <c r="D11000" s="52"/>
    </row>
    <row r="11001">
      <c r="A11001" s="44" t="s">
        <v>8373</v>
      </c>
      <c r="B11001" s="45">
        <v>9920.0</v>
      </c>
      <c r="C11001" s="55"/>
      <c r="D11001" s="52"/>
    </row>
    <row r="11002">
      <c r="A11002" s="44" t="s">
        <v>8374</v>
      </c>
      <c r="B11002" s="45">
        <v>2640.0</v>
      </c>
      <c r="C11002" s="55"/>
      <c r="D11002" s="52"/>
    </row>
    <row r="11003">
      <c r="A11003" s="44" t="s">
        <v>8375</v>
      </c>
      <c r="B11003" s="45">
        <v>3800.0</v>
      </c>
      <c r="C11003" s="56" t="s">
        <v>4017</v>
      </c>
      <c r="D11003" s="52"/>
    </row>
    <row r="11004">
      <c r="A11004" s="44" t="s">
        <v>8376</v>
      </c>
      <c r="B11004" s="45">
        <v>2960.0</v>
      </c>
      <c r="C11004" s="55"/>
      <c r="D11004" s="52"/>
    </row>
    <row r="11005">
      <c r="A11005" s="44" t="s">
        <v>8377</v>
      </c>
      <c r="B11005" s="45">
        <v>2960.0</v>
      </c>
      <c r="C11005" s="56" t="s">
        <v>4129</v>
      </c>
      <c r="D11005" s="52"/>
    </row>
    <row r="11006">
      <c r="A11006" s="44" t="s">
        <v>8378</v>
      </c>
      <c r="B11006" s="45">
        <v>2680.0</v>
      </c>
      <c r="C11006" s="55"/>
      <c r="D11006" s="52"/>
    </row>
    <row r="11007">
      <c r="A11007" s="44" t="s">
        <v>8379</v>
      </c>
      <c r="B11007" s="45">
        <v>2660.0</v>
      </c>
      <c r="C11007" s="55"/>
      <c r="D11007" s="52"/>
    </row>
    <row r="11008">
      <c r="A11008" s="44" t="s">
        <v>8380</v>
      </c>
      <c r="B11008" s="45">
        <v>4000.0</v>
      </c>
      <c r="C11008" s="56" t="s">
        <v>3989</v>
      </c>
      <c r="D11008" s="52"/>
    </row>
    <row r="11009">
      <c r="A11009" s="44" t="s">
        <v>8381</v>
      </c>
      <c r="B11009" s="45">
        <v>2600.0</v>
      </c>
      <c r="C11009" s="56" t="s">
        <v>4129</v>
      </c>
      <c r="D11009" s="52"/>
    </row>
    <row r="11010">
      <c r="A11010" s="44" t="s">
        <v>8382</v>
      </c>
      <c r="B11010" s="45">
        <v>12360.0</v>
      </c>
      <c r="C11010" s="56" t="s">
        <v>4301</v>
      </c>
      <c r="D11010" s="52"/>
    </row>
    <row r="11011">
      <c r="A11011" s="44" t="s">
        <v>8383</v>
      </c>
      <c r="B11011" s="45">
        <v>9900.0</v>
      </c>
      <c r="C11011" s="55"/>
      <c r="D11011" s="52"/>
    </row>
    <row r="11012">
      <c r="A11012" s="44" t="s">
        <v>8384</v>
      </c>
      <c r="B11012" s="45">
        <v>3400.0</v>
      </c>
      <c r="C11012" s="56" t="s">
        <v>3989</v>
      </c>
      <c r="D11012" s="52"/>
    </row>
    <row r="11013">
      <c r="A11013" s="44" t="s">
        <v>8385</v>
      </c>
      <c r="B11013" s="45">
        <v>13440.0</v>
      </c>
      <c r="C11013" s="55"/>
      <c r="D11013" s="52"/>
    </row>
    <row r="11014">
      <c r="A11014" s="44" t="s">
        <v>8386</v>
      </c>
      <c r="B11014" s="45">
        <v>10560.0</v>
      </c>
      <c r="C11014" s="56" t="s">
        <v>4380</v>
      </c>
      <c r="D11014" s="52"/>
    </row>
    <row r="11015">
      <c r="A11015" s="44" t="s">
        <v>8387</v>
      </c>
      <c r="B11015" s="45">
        <v>2660.0</v>
      </c>
      <c r="C11015" s="55"/>
      <c r="D11015" s="52"/>
    </row>
    <row r="11016">
      <c r="A11016" s="44" t="s">
        <v>8388</v>
      </c>
      <c r="B11016" s="45">
        <v>10940.0</v>
      </c>
      <c r="C11016" s="56" t="s">
        <v>4038</v>
      </c>
      <c r="D11016" s="52"/>
    </row>
    <row r="11017">
      <c r="A11017" s="44" t="s">
        <v>8389</v>
      </c>
      <c r="B11017" s="45">
        <v>2560.0</v>
      </c>
      <c r="C11017" s="55"/>
      <c r="D11017" s="52"/>
    </row>
    <row r="11018">
      <c r="A11018" s="44" t="s">
        <v>8390</v>
      </c>
      <c r="B11018" s="45">
        <v>9880.0</v>
      </c>
      <c r="C11018" s="55"/>
      <c r="D11018" s="52"/>
    </row>
    <row r="11019">
      <c r="A11019" s="44" t="s">
        <v>8391</v>
      </c>
      <c r="B11019" s="45">
        <v>10060.0</v>
      </c>
      <c r="C11019" s="55"/>
      <c r="D11019" s="52"/>
    </row>
    <row r="11020">
      <c r="A11020" s="44" t="s">
        <v>8392</v>
      </c>
      <c r="B11020" s="45">
        <v>2980.0</v>
      </c>
      <c r="C11020" s="56" t="s">
        <v>6178</v>
      </c>
      <c r="D11020" s="52"/>
    </row>
    <row r="11021">
      <c r="A11021" s="44" t="s">
        <v>8393</v>
      </c>
      <c r="B11021" s="45">
        <v>2480.0</v>
      </c>
      <c r="C11021" s="56" t="s">
        <v>6178</v>
      </c>
      <c r="D11021" s="52"/>
    </row>
    <row r="11022">
      <c r="A11022" s="44" t="s">
        <v>8394</v>
      </c>
      <c r="B11022" s="45">
        <v>3900.0</v>
      </c>
      <c r="C11022" s="56" t="s">
        <v>6862</v>
      </c>
      <c r="D11022" s="52"/>
    </row>
    <row r="11023">
      <c r="A11023" s="44" t="s">
        <v>8395</v>
      </c>
      <c r="B11023" s="45">
        <v>3620.0</v>
      </c>
      <c r="C11023" s="56" t="s">
        <v>7949</v>
      </c>
      <c r="D11023" s="52"/>
    </row>
    <row r="11024">
      <c r="A11024" s="44" t="s">
        <v>8396</v>
      </c>
      <c r="B11024" s="45">
        <v>3620.0</v>
      </c>
      <c r="C11024" s="56" t="s">
        <v>8071</v>
      </c>
      <c r="D11024" s="52"/>
    </row>
    <row r="11025">
      <c r="A11025" s="44" t="s">
        <v>8397</v>
      </c>
      <c r="B11025" s="45">
        <v>2920.0</v>
      </c>
      <c r="C11025" s="56" t="s">
        <v>7954</v>
      </c>
      <c r="D11025" s="52"/>
    </row>
    <row r="11026">
      <c r="A11026" s="44" t="s">
        <v>8398</v>
      </c>
      <c r="B11026" s="45">
        <v>11180.0</v>
      </c>
      <c r="C11026" s="55"/>
      <c r="D11026" s="52"/>
    </row>
    <row r="11027">
      <c r="A11027" s="44" t="s">
        <v>8399</v>
      </c>
      <c r="B11027" s="45">
        <v>11360.0</v>
      </c>
      <c r="C11027" s="55"/>
      <c r="D11027" s="52"/>
    </row>
    <row r="11028">
      <c r="A11028" s="44" t="s">
        <v>8400</v>
      </c>
      <c r="B11028" s="45">
        <v>17740.0</v>
      </c>
      <c r="C11028" s="56" t="s">
        <v>6701</v>
      </c>
      <c r="D11028" s="52"/>
    </row>
    <row r="11029">
      <c r="A11029" s="44" t="s">
        <v>8401</v>
      </c>
      <c r="B11029" s="45">
        <v>10300.0</v>
      </c>
      <c r="C11029" s="55"/>
      <c r="D11029" s="52"/>
    </row>
    <row r="11030">
      <c r="A11030" s="44" t="s">
        <v>8402</v>
      </c>
      <c r="B11030" s="45">
        <v>10060.0</v>
      </c>
      <c r="C11030" s="56" t="s">
        <v>8403</v>
      </c>
      <c r="D11030" s="52"/>
    </row>
    <row r="11031">
      <c r="A11031" s="44" t="s">
        <v>8404</v>
      </c>
      <c r="B11031" s="45">
        <v>10040.0</v>
      </c>
      <c r="C11031" s="55"/>
      <c r="D11031" s="52"/>
    </row>
    <row r="11032">
      <c r="A11032" s="44" t="s">
        <v>8405</v>
      </c>
      <c r="B11032" s="45">
        <v>14900.0</v>
      </c>
      <c r="C11032" s="56" t="s">
        <v>8406</v>
      </c>
      <c r="D11032" s="52"/>
    </row>
    <row r="11033">
      <c r="A11033" s="44" t="s">
        <v>8407</v>
      </c>
      <c r="B11033" s="45">
        <v>2840.0</v>
      </c>
      <c r="C11033" s="55"/>
      <c r="D11033" s="52"/>
    </row>
    <row r="11034">
      <c r="A11034" s="44" t="s">
        <v>8408</v>
      </c>
      <c r="B11034" s="45">
        <v>24020.0</v>
      </c>
      <c r="C11034" s="55"/>
      <c r="D11034" s="52"/>
    </row>
    <row r="11035">
      <c r="A11035" s="44" t="s">
        <v>8409</v>
      </c>
      <c r="B11035" s="45">
        <v>11160.0</v>
      </c>
      <c r="C11035" s="55"/>
      <c r="D11035" s="52"/>
    </row>
    <row r="11036">
      <c r="A11036" s="44" t="s">
        <v>8410</v>
      </c>
      <c r="B11036" s="45">
        <v>9820.0</v>
      </c>
      <c r="C11036" s="55"/>
      <c r="D11036" s="52"/>
    </row>
    <row r="11037">
      <c r="A11037" s="44" t="s">
        <v>8411</v>
      </c>
      <c r="B11037" s="45">
        <v>11240.0</v>
      </c>
      <c r="C11037" s="55"/>
      <c r="D11037" s="52"/>
    </row>
    <row r="11038">
      <c r="A11038" s="44" t="s">
        <v>8412</v>
      </c>
      <c r="B11038" s="45">
        <v>3280.0</v>
      </c>
      <c r="C11038" s="56" t="s">
        <v>4017</v>
      </c>
      <c r="D11038" s="52"/>
    </row>
    <row r="11039">
      <c r="A11039" s="44" t="s">
        <v>8413</v>
      </c>
      <c r="B11039" s="45">
        <v>11160.0</v>
      </c>
      <c r="C11039" s="55"/>
      <c r="D11039" s="52"/>
    </row>
    <row r="11040">
      <c r="A11040" s="44" t="s">
        <v>8414</v>
      </c>
      <c r="B11040" s="45">
        <v>1380.0</v>
      </c>
      <c r="C11040" s="55"/>
      <c r="D11040" s="52"/>
    </row>
    <row r="11041">
      <c r="A11041" s="44" t="s">
        <v>8415</v>
      </c>
      <c r="B11041" s="45">
        <v>2880.0</v>
      </c>
      <c r="C11041" s="56" t="s">
        <v>4017</v>
      </c>
      <c r="D11041" s="52"/>
    </row>
    <row r="11042">
      <c r="A11042" s="44" t="s">
        <v>8416</v>
      </c>
      <c r="B11042" s="45">
        <v>11140.0</v>
      </c>
      <c r="C11042" s="55"/>
      <c r="D11042" s="52"/>
    </row>
    <row r="11043">
      <c r="A11043" s="44" t="s">
        <v>8417</v>
      </c>
      <c r="B11043" s="45">
        <v>4260.0</v>
      </c>
      <c r="C11043" s="55"/>
      <c r="D11043" s="52"/>
    </row>
    <row r="11044">
      <c r="A11044" s="44" t="s">
        <v>8418</v>
      </c>
      <c r="B11044" s="45">
        <v>12720.0</v>
      </c>
      <c r="C11044" s="55"/>
      <c r="D11044" s="52"/>
    </row>
    <row r="11045">
      <c r="A11045" s="44" t="s">
        <v>8419</v>
      </c>
      <c r="B11045" s="45">
        <v>1400.0</v>
      </c>
      <c r="C11045" s="55"/>
      <c r="D11045" s="52"/>
    </row>
    <row r="11046">
      <c r="A11046" s="44" t="s">
        <v>8420</v>
      </c>
      <c r="B11046" s="45">
        <v>33800.0</v>
      </c>
      <c r="C11046" s="56" t="s">
        <v>4013</v>
      </c>
      <c r="D11046" s="52"/>
    </row>
    <row r="11047">
      <c r="A11047" s="44" t="s">
        <v>8421</v>
      </c>
      <c r="B11047" s="45">
        <v>12220.0</v>
      </c>
      <c r="C11047" s="55"/>
      <c r="D11047" s="52"/>
    </row>
    <row r="11048">
      <c r="A11048" s="44" t="s">
        <v>8422</v>
      </c>
      <c r="B11048" s="45">
        <v>4340.0</v>
      </c>
      <c r="C11048" s="55"/>
      <c r="D11048" s="52"/>
    </row>
    <row r="11049">
      <c r="A11049" s="44" t="s">
        <v>8423</v>
      </c>
      <c r="B11049" s="45">
        <v>9380.0</v>
      </c>
      <c r="C11049" s="55"/>
      <c r="D11049" s="52"/>
    </row>
    <row r="11050">
      <c r="A11050" s="44" t="s">
        <v>8424</v>
      </c>
      <c r="B11050" s="45">
        <v>11080.0</v>
      </c>
      <c r="C11050" s="56" t="s">
        <v>6601</v>
      </c>
      <c r="D11050" s="52"/>
    </row>
    <row r="11051">
      <c r="A11051" s="44" t="s">
        <v>8425</v>
      </c>
      <c r="B11051" s="45">
        <v>13960.0</v>
      </c>
      <c r="C11051" s="56" t="s">
        <v>8426</v>
      </c>
      <c r="D11051" s="52"/>
    </row>
    <row r="11052">
      <c r="A11052" s="44" t="s">
        <v>8427</v>
      </c>
      <c r="B11052" s="45">
        <v>9860.0</v>
      </c>
      <c r="C11052" s="55"/>
      <c r="D11052" s="52"/>
    </row>
    <row r="11053">
      <c r="A11053" s="44" t="s">
        <v>8428</v>
      </c>
      <c r="B11053" s="45">
        <v>9280.0</v>
      </c>
      <c r="C11053" s="55"/>
      <c r="D11053" s="52"/>
    </row>
    <row r="11054">
      <c r="A11054" s="44" t="s">
        <v>8429</v>
      </c>
      <c r="B11054" s="45">
        <v>16740.0</v>
      </c>
      <c r="C11054" s="55"/>
      <c r="D11054" s="52"/>
    </row>
    <row r="11055">
      <c r="A11055" s="44" t="s">
        <v>8430</v>
      </c>
      <c r="B11055" s="45">
        <v>11920.0</v>
      </c>
      <c r="C11055" s="56" t="s">
        <v>4756</v>
      </c>
      <c r="D11055" s="52"/>
    </row>
    <row r="11056">
      <c r="A11056" s="44" t="s">
        <v>8431</v>
      </c>
      <c r="B11056" s="45">
        <v>10080.0</v>
      </c>
      <c r="C11056" s="55"/>
      <c r="D11056" s="52"/>
    </row>
    <row r="11057">
      <c r="A11057" s="44" t="s">
        <v>8432</v>
      </c>
      <c r="B11057" s="45">
        <v>3080.0</v>
      </c>
      <c r="C11057" s="56" t="s">
        <v>8433</v>
      </c>
      <c r="D11057" s="52"/>
    </row>
    <row r="11058">
      <c r="A11058" s="44" t="s">
        <v>8434</v>
      </c>
      <c r="B11058" s="45">
        <v>11020.0</v>
      </c>
      <c r="C11058" s="56" t="s">
        <v>8435</v>
      </c>
      <c r="D11058" s="52"/>
    </row>
    <row r="11059">
      <c r="A11059" s="44" t="s">
        <v>8436</v>
      </c>
      <c r="B11059" s="45">
        <v>2900.0</v>
      </c>
      <c r="C11059" s="56" t="s">
        <v>8433</v>
      </c>
      <c r="D11059" s="52"/>
    </row>
    <row r="11060">
      <c r="A11060" s="44" t="s">
        <v>8437</v>
      </c>
      <c r="B11060" s="45">
        <v>10380.0</v>
      </c>
      <c r="C11060" s="55"/>
      <c r="D11060" s="52"/>
    </row>
    <row r="11061">
      <c r="A11061" s="44" t="s">
        <v>8438</v>
      </c>
      <c r="B11061" s="45">
        <v>13060.0</v>
      </c>
      <c r="C11061" s="55"/>
      <c r="D11061" s="52"/>
    </row>
    <row r="11062">
      <c r="A11062" s="44" t="s">
        <v>8439</v>
      </c>
      <c r="B11062" s="45">
        <v>13600.0</v>
      </c>
      <c r="C11062" s="55"/>
      <c r="D11062" s="52"/>
    </row>
    <row r="11063">
      <c r="A11063" s="44" t="s">
        <v>8440</v>
      </c>
      <c r="B11063" s="45">
        <v>12940.0</v>
      </c>
      <c r="C11063" s="55"/>
      <c r="D11063" s="52"/>
    </row>
    <row r="11064">
      <c r="A11064" s="44" t="s">
        <v>8441</v>
      </c>
      <c r="B11064" s="45">
        <v>9260.0</v>
      </c>
      <c r="C11064" s="55"/>
      <c r="D11064" s="52"/>
    </row>
    <row r="11065">
      <c r="A11065" s="44" t="s">
        <v>8442</v>
      </c>
      <c r="B11065" s="45">
        <v>15540.0</v>
      </c>
      <c r="C11065" s="55"/>
      <c r="D11065" s="52"/>
    </row>
    <row r="11066">
      <c r="A11066" s="44" t="s">
        <v>8443</v>
      </c>
      <c r="B11066" s="45">
        <v>15300.0</v>
      </c>
      <c r="C11066" s="55"/>
      <c r="D11066" s="52"/>
    </row>
    <row r="11067">
      <c r="A11067" s="44" t="s">
        <v>8444</v>
      </c>
      <c r="B11067" s="45">
        <v>9920.0</v>
      </c>
      <c r="C11067" s="55"/>
      <c r="D11067" s="52"/>
    </row>
    <row r="11068">
      <c r="A11068" s="44" t="s">
        <v>8445</v>
      </c>
      <c r="B11068" s="45">
        <v>9240.0</v>
      </c>
      <c r="C11068" s="55"/>
      <c r="D11068" s="52"/>
    </row>
    <row r="11069">
      <c r="A11069" s="44" t="s">
        <v>8446</v>
      </c>
      <c r="B11069" s="45">
        <v>10400.0</v>
      </c>
      <c r="C11069" s="55"/>
      <c r="D11069" s="52"/>
    </row>
    <row r="11070">
      <c r="A11070" s="44" t="s">
        <v>8447</v>
      </c>
      <c r="B11070" s="45">
        <v>10360.0</v>
      </c>
      <c r="C11070" s="55"/>
      <c r="D11070" s="52"/>
    </row>
    <row r="11071">
      <c r="A11071" s="44" t="s">
        <v>8448</v>
      </c>
      <c r="B11071" s="45">
        <v>10420.0</v>
      </c>
      <c r="C11071" s="55"/>
      <c r="D11071" s="52"/>
    </row>
    <row r="11072">
      <c r="A11072" s="44" t="s">
        <v>8449</v>
      </c>
      <c r="B11072" s="45">
        <v>10440.0</v>
      </c>
      <c r="C11072" s="55"/>
      <c r="D11072" s="52"/>
    </row>
    <row r="11073">
      <c r="A11073" s="44" t="s">
        <v>8450</v>
      </c>
      <c r="B11073" s="45">
        <v>3260.0</v>
      </c>
      <c r="C11073" s="55"/>
      <c r="D11073" s="52"/>
    </row>
    <row r="11074">
      <c r="A11074" s="44" t="s">
        <v>8451</v>
      </c>
      <c r="B11074" s="45">
        <v>31440.0</v>
      </c>
      <c r="C11074" s="56" t="s">
        <v>4013</v>
      </c>
      <c r="D11074" s="52"/>
    </row>
    <row r="11075">
      <c r="A11075" s="44" t="s">
        <v>8452</v>
      </c>
      <c r="B11075" s="45">
        <v>3260.0</v>
      </c>
      <c r="C11075" s="55"/>
      <c r="D11075" s="52"/>
    </row>
    <row r="11076">
      <c r="A11076" s="44" t="s">
        <v>8453</v>
      </c>
      <c r="B11076" s="45">
        <v>2440.0</v>
      </c>
      <c r="C11076" s="55"/>
      <c r="D11076" s="52"/>
    </row>
    <row r="11077">
      <c r="A11077" s="44" t="s">
        <v>8454</v>
      </c>
      <c r="B11077" s="45">
        <v>2340.0</v>
      </c>
      <c r="C11077" s="55"/>
      <c r="D11077" s="52"/>
    </row>
    <row r="11078">
      <c r="A11078" s="44" t="s">
        <v>8455</v>
      </c>
      <c r="B11078" s="45">
        <v>12600.0</v>
      </c>
      <c r="C11078" s="56" t="s">
        <v>4576</v>
      </c>
      <c r="D11078" s="52"/>
    </row>
    <row r="11079">
      <c r="A11079" s="44" t="s">
        <v>8456</v>
      </c>
      <c r="B11079" s="45">
        <v>10640.0</v>
      </c>
      <c r="C11079" s="55"/>
      <c r="D11079" s="52"/>
    </row>
    <row r="11080">
      <c r="A11080" s="44" t="s">
        <v>8457</v>
      </c>
      <c r="B11080" s="45">
        <v>13960.0</v>
      </c>
      <c r="C11080" s="55"/>
      <c r="D11080" s="52"/>
    </row>
    <row r="11081">
      <c r="A11081" s="44" t="s">
        <v>8458</v>
      </c>
      <c r="B11081" s="45">
        <v>9920.0</v>
      </c>
      <c r="C11081" s="55"/>
      <c r="D11081" s="52"/>
    </row>
    <row r="11082">
      <c r="A11082" s="44" t="s">
        <v>8459</v>
      </c>
      <c r="B11082" s="45">
        <v>13280.0</v>
      </c>
      <c r="C11082" s="55"/>
      <c r="D11082" s="52"/>
    </row>
    <row r="11083">
      <c r="A11083" s="44" t="s">
        <v>8460</v>
      </c>
      <c r="B11083" s="45">
        <v>3340.0</v>
      </c>
      <c r="C11083" s="56" t="s">
        <v>4457</v>
      </c>
      <c r="D11083" s="52"/>
    </row>
    <row r="11084">
      <c r="A11084" s="44" t="s">
        <v>8461</v>
      </c>
      <c r="B11084" s="45">
        <v>10380.0</v>
      </c>
      <c r="C11084" s="55"/>
      <c r="D11084" s="52"/>
    </row>
    <row r="11085">
      <c r="A11085" s="44" t="s">
        <v>8462</v>
      </c>
      <c r="B11085" s="45">
        <v>3080.0</v>
      </c>
      <c r="C11085" s="55"/>
      <c r="D11085" s="52"/>
    </row>
    <row r="11086">
      <c r="A11086" s="44" t="s">
        <v>8463</v>
      </c>
      <c r="B11086" s="45">
        <v>3120.0</v>
      </c>
      <c r="C11086" s="56" t="s">
        <v>2781</v>
      </c>
      <c r="D11086" s="52"/>
    </row>
    <row r="11087">
      <c r="A11087" s="44" t="s">
        <v>8464</v>
      </c>
      <c r="B11087" s="45">
        <v>13340.0</v>
      </c>
      <c r="C11087" s="55"/>
      <c r="D11087" s="52"/>
    </row>
    <row r="11088">
      <c r="A11088" s="44" t="s">
        <v>8465</v>
      </c>
      <c r="B11088" s="45">
        <v>2920.0</v>
      </c>
      <c r="C11088" s="55"/>
      <c r="D11088" s="52"/>
    </row>
    <row r="11089">
      <c r="A11089" s="44" t="s">
        <v>8466</v>
      </c>
      <c r="B11089" s="45">
        <v>3720.0</v>
      </c>
      <c r="C11089" s="56" t="s">
        <v>4017</v>
      </c>
      <c r="D11089" s="52"/>
    </row>
    <row r="11090">
      <c r="A11090" s="44" t="s">
        <v>8467</v>
      </c>
      <c r="B11090" s="45">
        <v>12720.0</v>
      </c>
      <c r="C11090" s="56" t="s">
        <v>5765</v>
      </c>
      <c r="D11090" s="52"/>
    </row>
    <row r="11091">
      <c r="A11091" s="44" t="s">
        <v>8468</v>
      </c>
      <c r="B11091" s="45">
        <v>12200.0</v>
      </c>
      <c r="C11091" s="56" t="s">
        <v>8469</v>
      </c>
      <c r="D11091" s="52"/>
    </row>
    <row r="11092">
      <c r="A11092" s="44" t="s">
        <v>8470</v>
      </c>
      <c r="B11092" s="45">
        <v>3080.0</v>
      </c>
      <c r="C11092" s="55"/>
      <c r="D11092" s="52"/>
    </row>
    <row r="11093">
      <c r="A11093" s="44" t="s">
        <v>8471</v>
      </c>
      <c r="B11093" s="45">
        <v>9980.0</v>
      </c>
      <c r="C11093" s="55"/>
      <c r="D11093" s="52"/>
    </row>
    <row r="11094">
      <c r="A11094" s="44" t="s">
        <v>8472</v>
      </c>
      <c r="B11094" s="45">
        <v>9960.0</v>
      </c>
      <c r="C11094" s="55"/>
      <c r="D11094" s="52"/>
    </row>
    <row r="11095">
      <c r="A11095" s="44" t="s">
        <v>8473</v>
      </c>
      <c r="B11095" s="45">
        <v>32280.0</v>
      </c>
      <c r="C11095" s="56" t="s">
        <v>4013</v>
      </c>
      <c r="D11095" s="52"/>
    </row>
    <row r="11096">
      <c r="A11096" s="44" t="s">
        <v>8474</v>
      </c>
      <c r="B11096" s="45">
        <v>13020.0</v>
      </c>
      <c r="C11096" s="56" t="s">
        <v>8265</v>
      </c>
      <c r="D11096" s="52"/>
    </row>
    <row r="11097">
      <c r="A11097" s="44" t="s">
        <v>8475</v>
      </c>
      <c r="B11097" s="45">
        <v>10660.0</v>
      </c>
      <c r="C11097" s="55"/>
      <c r="D11097" s="52"/>
    </row>
    <row r="11098">
      <c r="A11098" s="44" t="s">
        <v>8476</v>
      </c>
      <c r="B11098" s="45">
        <v>20460.0</v>
      </c>
      <c r="C11098" s="56" t="s">
        <v>4791</v>
      </c>
      <c r="D11098" s="52"/>
    </row>
    <row r="11099">
      <c r="A11099" s="44" t="s">
        <v>8477</v>
      </c>
      <c r="B11099" s="45">
        <v>13200.0</v>
      </c>
      <c r="C11099" s="56" t="s">
        <v>8090</v>
      </c>
      <c r="D11099" s="52"/>
    </row>
    <row r="11100">
      <c r="A11100" s="44" t="s">
        <v>8478</v>
      </c>
      <c r="B11100" s="45">
        <v>13840.0</v>
      </c>
      <c r="C11100" s="56" t="s">
        <v>8090</v>
      </c>
      <c r="D11100" s="52"/>
    </row>
    <row r="11101">
      <c r="A11101" s="44" t="s">
        <v>8479</v>
      </c>
      <c r="B11101" s="45">
        <v>14500.0</v>
      </c>
      <c r="C11101" s="55"/>
      <c r="D11101" s="52"/>
    </row>
    <row r="11102">
      <c r="A11102" s="44" t="s">
        <v>8480</v>
      </c>
      <c r="B11102" s="45">
        <v>10620.0</v>
      </c>
      <c r="C11102" s="55"/>
      <c r="D11102" s="52"/>
    </row>
    <row r="11103">
      <c r="A11103" s="44" t="s">
        <v>8481</v>
      </c>
      <c r="B11103" s="45">
        <v>11440.0</v>
      </c>
      <c r="C11103" s="56" t="s">
        <v>4642</v>
      </c>
      <c r="D11103" s="52"/>
    </row>
    <row r="11104">
      <c r="A11104" s="44" t="s">
        <v>8482</v>
      </c>
      <c r="B11104" s="45">
        <v>14660.0</v>
      </c>
      <c r="C11104" s="56" t="s">
        <v>8483</v>
      </c>
      <c r="D11104" s="52"/>
    </row>
    <row r="11105">
      <c r="A11105" s="44" t="s">
        <v>8484</v>
      </c>
      <c r="B11105" s="45">
        <v>9360.0</v>
      </c>
      <c r="C11105" s="55"/>
      <c r="D11105" s="52"/>
    </row>
    <row r="11106">
      <c r="A11106" s="44" t="s">
        <v>8485</v>
      </c>
      <c r="B11106" s="45">
        <v>9940.0</v>
      </c>
      <c r="C11106" s="55"/>
      <c r="D11106" s="52"/>
    </row>
    <row r="11107">
      <c r="A11107" s="44" t="s">
        <v>8486</v>
      </c>
      <c r="B11107" s="45">
        <v>3780.0</v>
      </c>
      <c r="C11107" s="56" t="s">
        <v>6862</v>
      </c>
      <c r="D11107" s="52"/>
    </row>
    <row r="11108">
      <c r="A11108" s="44" t="s">
        <v>8487</v>
      </c>
      <c r="B11108" s="45">
        <v>3520.0</v>
      </c>
      <c r="C11108" s="56" t="s">
        <v>7949</v>
      </c>
      <c r="D11108" s="52"/>
    </row>
    <row r="11109">
      <c r="A11109" s="44" t="s">
        <v>8488</v>
      </c>
      <c r="B11109" s="45">
        <v>3520.0</v>
      </c>
      <c r="C11109" s="56" t="s">
        <v>8489</v>
      </c>
      <c r="D11109" s="52"/>
    </row>
    <row r="11110">
      <c r="A11110" s="44" t="s">
        <v>8490</v>
      </c>
      <c r="B11110" s="45">
        <v>3480.0</v>
      </c>
      <c r="C11110" s="56" t="s">
        <v>6862</v>
      </c>
      <c r="D11110" s="52"/>
    </row>
    <row r="11111">
      <c r="A11111" s="44" t="s">
        <v>8491</v>
      </c>
      <c r="B11111" s="45">
        <v>2900.0</v>
      </c>
      <c r="C11111" s="56" t="s">
        <v>7954</v>
      </c>
      <c r="D11111" s="52"/>
    </row>
    <row r="11112">
      <c r="A11112" s="44" t="s">
        <v>8492</v>
      </c>
      <c r="B11112" s="45">
        <v>2900.0</v>
      </c>
      <c r="C11112" s="56" t="s">
        <v>3989</v>
      </c>
      <c r="D11112" s="52"/>
    </row>
    <row r="11113">
      <c r="A11113" s="44" t="s">
        <v>8493</v>
      </c>
      <c r="B11113" s="45">
        <v>11940.0</v>
      </c>
      <c r="C11113" s="56" t="s">
        <v>8090</v>
      </c>
      <c r="D11113" s="52"/>
    </row>
    <row r="11114">
      <c r="A11114" s="44" t="s">
        <v>8494</v>
      </c>
      <c r="B11114" s="45">
        <v>3260.0</v>
      </c>
      <c r="C11114" s="56" t="s">
        <v>6862</v>
      </c>
      <c r="D11114" s="52"/>
    </row>
    <row r="11115">
      <c r="A11115" s="44" t="s">
        <v>8495</v>
      </c>
      <c r="B11115" s="45">
        <v>3260.0</v>
      </c>
      <c r="C11115" s="56" t="s">
        <v>8489</v>
      </c>
      <c r="D11115" s="52"/>
    </row>
    <row r="11116">
      <c r="A11116" s="44" t="s">
        <v>8496</v>
      </c>
      <c r="B11116" s="45">
        <v>10580.0</v>
      </c>
      <c r="C11116" s="55"/>
      <c r="D11116" s="52"/>
    </row>
    <row r="11117">
      <c r="A11117" s="44" t="s">
        <v>8497</v>
      </c>
      <c r="B11117" s="45">
        <v>2480.0</v>
      </c>
      <c r="C11117" s="56" t="s">
        <v>3989</v>
      </c>
      <c r="D11117" s="52"/>
    </row>
    <row r="11118">
      <c r="A11118" s="44" t="s">
        <v>8498</v>
      </c>
      <c r="B11118" s="45">
        <v>18420.0</v>
      </c>
      <c r="C11118" s="56" t="s">
        <v>8221</v>
      </c>
      <c r="D11118" s="52"/>
    </row>
    <row r="11119">
      <c r="A11119" s="44" t="s">
        <v>8499</v>
      </c>
      <c r="B11119" s="45">
        <v>2720.0</v>
      </c>
      <c r="C11119" s="56" t="s">
        <v>7954</v>
      </c>
      <c r="D11119" s="52"/>
    </row>
    <row r="11120">
      <c r="A11120" s="44" t="s">
        <v>8500</v>
      </c>
      <c r="B11120" s="45">
        <v>13460.0</v>
      </c>
      <c r="C11120" s="55"/>
      <c r="D11120" s="52"/>
    </row>
    <row r="11121">
      <c r="A11121" s="44" t="s">
        <v>8501</v>
      </c>
      <c r="B11121" s="45">
        <v>16600.0</v>
      </c>
      <c r="C11121" s="55"/>
      <c r="D11121" s="52"/>
    </row>
    <row r="11122">
      <c r="A11122" s="44" t="s">
        <v>8502</v>
      </c>
      <c r="B11122" s="45">
        <v>13780.0</v>
      </c>
      <c r="C11122" s="56" t="s">
        <v>4098</v>
      </c>
      <c r="D11122" s="52"/>
    </row>
    <row r="11123">
      <c r="A11123" s="44" t="s">
        <v>8503</v>
      </c>
      <c r="B11123" s="45">
        <v>13220.0</v>
      </c>
      <c r="C11123" s="55"/>
      <c r="D11123" s="52"/>
    </row>
    <row r="11124">
      <c r="A11124" s="44" t="s">
        <v>8504</v>
      </c>
      <c r="B11124" s="45">
        <v>35960.0</v>
      </c>
      <c r="C11124" s="56" t="s">
        <v>4644</v>
      </c>
      <c r="D11124" s="52"/>
    </row>
    <row r="11125">
      <c r="A11125" s="44" t="s">
        <v>8505</v>
      </c>
      <c r="B11125" s="45">
        <v>16720.0</v>
      </c>
      <c r="C11125" s="56" t="s">
        <v>8506</v>
      </c>
      <c r="D11125" s="52"/>
    </row>
    <row r="11126">
      <c r="A11126" s="44" t="s">
        <v>8507</v>
      </c>
      <c r="B11126" s="45">
        <v>9340.0</v>
      </c>
      <c r="C11126" s="55"/>
      <c r="D11126" s="52"/>
    </row>
    <row r="11127">
      <c r="A11127" s="44" t="s">
        <v>8508</v>
      </c>
      <c r="B11127" s="45">
        <v>11660.0</v>
      </c>
      <c r="C11127" s="55"/>
      <c r="D11127" s="52"/>
    </row>
    <row r="11128">
      <c r="A11128" s="44" t="s">
        <v>8509</v>
      </c>
      <c r="B11128" s="45">
        <v>9340.0</v>
      </c>
      <c r="C11128" s="55"/>
      <c r="D11128" s="52"/>
    </row>
    <row r="11129">
      <c r="A11129" s="44" t="s">
        <v>8510</v>
      </c>
      <c r="B11129" s="45">
        <v>13440.0</v>
      </c>
      <c r="C11129" s="55"/>
      <c r="D11129" s="52"/>
    </row>
    <row r="11130">
      <c r="A11130" s="44" t="s">
        <v>8511</v>
      </c>
      <c r="B11130" s="45">
        <v>32640.0</v>
      </c>
      <c r="C11130" s="56" t="s">
        <v>4013</v>
      </c>
      <c r="D11130" s="52"/>
    </row>
    <row r="11131">
      <c r="A11131" s="44" t="s">
        <v>8512</v>
      </c>
      <c r="B11131" s="45">
        <v>13420.0</v>
      </c>
      <c r="C11131" s="55"/>
      <c r="D11131" s="52"/>
    </row>
    <row r="11132">
      <c r="A11132" s="44" t="s">
        <v>8513</v>
      </c>
      <c r="B11132" s="45">
        <v>3400.0</v>
      </c>
      <c r="C11132" s="56" t="s">
        <v>4112</v>
      </c>
      <c r="D11132" s="52"/>
    </row>
    <row r="11133">
      <c r="A11133" s="44" t="s">
        <v>8514</v>
      </c>
      <c r="B11133" s="45">
        <v>2960.0</v>
      </c>
      <c r="C11133" s="56" t="s">
        <v>744</v>
      </c>
      <c r="D11133" s="52"/>
    </row>
    <row r="11134">
      <c r="A11134" s="44" t="s">
        <v>8515</v>
      </c>
      <c r="B11134" s="45">
        <v>2820.0</v>
      </c>
      <c r="C11134" s="56" t="s">
        <v>3980</v>
      </c>
      <c r="D11134" s="52"/>
    </row>
    <row r="11135">
      <c r="A11135" s="44" t="s">
        <v>8516</v>
      </c>
      <c r="B11135" s="45">
        <v>2580.0</v>
      </c>
      <c r="C11135" s="56" t="s">
        <v>4112</v>
      </c>
      <c r="D11135" s="52"/>
    </row>
    <row r="11136">
      <c r="A11136" s="44" t="s">
        <v>8517</v>
      </c>
      <c r="B11136" s="45">
        <v>2520.0</v>
      </c>
      <c r="C11136" s="56" t="s">
        <v>744</v>
      </c>
      <c r="D11136" s="52"/>
    </row>
    <row r="11137">
      <c r="A11137" s="44" t="s">
        <v>8518</v>
      </c>
      <c r="B11137" s="45">
        <v>2300.0</v>
      </c>
      <c r="C11137" s="56" t="s">
        <v>3980</v>
      </c>
      <c r="D11137" s="52"/>
    </row>
    <row r="11138">
      <c r="A11138" s="44" t="s">
        <v>8519</v>
      </c>
      <c r="B11138" s="45">
        <v>16820.0</v>
      </c>
      <c r="C11138" s="56" t="s">
        <v>8251</v>
      </c>
      <c r="D11138" s="52"/>
    </row>
    <row r="11139">
      <c r="A11139" s="44" t="s">
        <v>8520</v>
      </c>
      <c r="B11139" s="45">
        <v>11340.0</v>
      </c>
      <c r="C11139" s="56" t="s">
        <v>8521</v>
      </c>
      <c r="D11139" s="52"/>
    </row>
    <row r="11140">
      <c r="A11140" s="44" t="s">
        <v>8522</v>
      </c>
      <c r="B11140" s="45">
        <v>10260.0</v>
      </c>
      <c r="C11140" s="56" t="s">
        <v>8523</v>
      </c>
      <c r="D11140" s="52"/>
    </row>
    <row r="11141">
      <c r="A11141" s="44" t="s">
        <v>8524</v>
      </c>
      <c r="B11141" s="45">
        <v>9380.0</v>
      </c>
      <c r="C11141" s="55"/>
      <c r="D11141" s="52"/>
    </row>
    <row r="11142">
      <c r="A11142" s="44" t="s">
        <v>8525</v>
      </c>
      <c r="B11142" s="45">
        <v>9380.0</v>
      </c>
      <c r="C11142" s="55"/>
      <c r="D11142" s="52"/>
    </row>
    <row r="11143">
      <c r="A11143" s="44" t="s">
        <v>8526</v>
      </c>
      <c r="B11143" s="45">
        <v>9320.0</v>
      </c>
      <c r="C11143" s="55"/>
      <c r="D11143" s="52"/>
    </row>
    <row r="11144">
      <c r="A11144" s="44" t="s">
        <v>8527</v>
      </c>
      <c r="B11144" s="45">
        <v>11140.0</v>
      </c>
      <c r="C11144" s="55"/>
      <c r="D11144" s="52"/>
    </row>
    <row r="11145">
      <c r="A11145" s="44" t="s">
        <v>8528</v>
      </c>
      <c r="B11145" s="45">
        <v>23940.0</v>
      </c>
      <c r="C11145" s="55"/>
      <c r="D11145" s="52"/>
    </row>
    <row r="11146">
      <c r="A11146" s="44" t="s">
        <v>8529</v>
      </c>
      <c r="B11146" s="45">
        <v>11240.0</v>
      </c>
      <c r="C11146" s="55"/>
      <c r="D11146" s="52"/>
    </row>
    <row r="11147">
      <c r="A11147" s="44" t="s">
        <v>8530</v>
      </c>
      <c r="B11147" s="45">
        <v>11120.0</v>
      </c>
      <c r="C11147" s="55"/>
      <c r="D11147" s="52"/>
    </row>
    <row r="11148">
      <c r="A11148" s="44" t="s">
        <v>8531</v>
      </c>
      <c r="B11148" s="45">
        <v>11240.0</v>
      </c>
      <c r="C11148" s="55"/>
      <c r="D11148" s="52"/>
    </row>
    <row r="11149">
      <c r="A11149" s="44" t="s">
        <v>8532</v>
      </c>
      <c r="B11149" s="45">
        <v>13560.0</v>
      </c>
      <c r="C11149" s="55"/>
      <c r="D11149" s="52"/>
    </row>
    <row r="11150">
      <c r="A11150" s="44" t="s">
        <v>8533</v>
      </c>
      <c r="B11150" s="45">
        <v>1920.0</v>
      </c>
      <c r="C11150" s="55"/>
      <c r="D11150" s="52"/>
    </row>
    <row r="11151">
      <c r="A11151" s="44" t="s">
        <v>8534</v>
      </c>
      <c r="B11151" s="45">
        <v>13300.0</v>
      </c>
      <c r="C11151" s="55"/>
      <c r="D11151" s="52"/>
    </row>
    <row r="11152">
      <c r="A11152" s="44" t="s">
        <v>8535</v>
      </c>
      <c r="B11152" s="45">
        <v>10560.0</v>
      </c>
      <c r="C11152" s="55"/>
      <c r="D11152" s="52"/>
    </row>
    <row r="11153">
      <c r="A11153" s="44" t="s">
        <v>8536</v>
      </c>
      <c r="B11153" s="45">
        <v>16840.0</v>
      </c>
      <c r="C11153" s="55"/>
      <c r="D11153" s="52"/>
    </row>
    <row r="11154">
      <c r="A11154" s="44" t="s">
        <v>8537</v>
      </c>
      <c r="B11154" s="45">
        <v>11000.0</v>
      </c>
      <c r="C11154" s="55"/>
      <c r="D11154" s="52"/>
    </row>
    <row r="11155">
      <c r="A11155" s="44" t="s">
        <v>8538</v>
      </c>
      <c r="B11155" s="45">
        <v>1780.0</v>
      </c>
      <c r="C11155" s="55"/>
      <c r="D11155" s="52"/>
    </row>
    <row r="11156">
      <c r="A11156" s="44" t="s">
        <v>8539</v>
      </c>
      <c r="B11156" s="45">
        <v>31280.0</v>
      </c>
      <c r="C11156" s="55"/>
      <c r="D11156" s="52"/>
    </row>
    <row r="11157">
      <c r="A11157" s="44" t="s">
        <v>8540</v>
      </c>
      <c r="B11157" s="45">
        <v>9320.0</v>
      </c>
      <c r="C11157" s="55"/>
      <c r="D11157" s="52"/>
    </row>
    <row r="11158">
      <c r="A11158" s="44" t="s">
        <v>8541</v>
      </c>
      <c r="B11158" s="45">
        <v>10980.0</v>
      </c>
      <c r="C11158" s="55"/>
      <c r="D11158" s="52"/>
    </row>
    <row r="11159">
      <c r="A11159" s="44" t="s">
        <v>8542</v>
      </c>
      <c r="B11159" s="45">
        <v>9340.0</v>
      </c>
      <c r="C11159" s="55"/>
      <c r="D11159" s="52"/>
    </row>
    <row r="11160">
      <c r="A11160" s="44" t="s">
        <v>8543</v>
      </c>
      <c r="B11160" s="45">
        <v>13260.0</v>
      </c>
      <c r="C11160" s="55"/>
      <c r="D11160" s="52"/>
    </row>
    <row r="11161">
      <c r="A11161" s="44" t="s">
        <v>8544</v>
      </c>
      <c r="B11161" s="45">
        <v>13040.0</v>
      </c>
      <c r="C11161" s="56" t="s">
        <v>8545</v>
      </c>
      <c r="D11161" s="52"/>
    </row>
    <row r="11162">
      <c r="A11162" s="44" t="s">
        <v>8546</v>
      </c>
      <c r="B11162" s="45">
        <v>15360.0</v>
      </c>
      <c r="C11162" s="55"/>
      <c r="D11162" s="52"/>
    </row>
    <row r="11163">
      <c r="A11163" s="44" t="s">
        <v>8547</v>
      </c>
      <c r="B11163" s="45">
        <v>9300.0</v>
      </c>
      <c r="C11163" s="55"/>
      <c r="D11163" s="52"/>
    </row>
    <row r="11164">
      <c r="A11164" s="44" t="s">
        <v>8548</v>
      </c>
      <c r="B11164" s="45">
        <v>9340.0</v>
      </c>
      <c r="C11164" s="55"/>
      <c r="D11164" s="52"/>
    </row>
    <row r="11165">
      <c r="A11165" s="44" t="s">
        <v>8549</v>
      </c>
      <c r="B11165" s="45">
        <v>9920.0</v>
      </c>
      <c r="C11165" s="55"/>
      <c r="D11165" s="52"/>
    </row>
    <row r="11166">
      <c r="A11166" s="44" t="s">
        <v>8550</v>
      </c>
      <c r="B11166" s="45">
        <v>12360.0</v>
      </c>
      <c r="C11166" s="55"/>
      <c r="D11166" s="52"/>
    </row>
    <row r="11167">
      <c r="A11167" s="44" t="s">
        <v>8551</v>
      </c>
      <c r="B11167" s="45">
        <v>10220.0</v>
      </c>
      <c r="C11167" s="55"/>
      <c r="D11167" s="52"/>
    </row>
    <row r="11168">
      <c r="A11168" s="44" t="s">
        <v>8552</v>
      </c>
      <c r="B11168" s="45">
        <v>12740.0</v>
      </c>
      <c r="C11168" s="56" t="s">
        <v>7261</v>
      </c>
      <c r="D11168" s="52"/>
    </row>
    <row r="11169">
      <c r="A11169" s="44" t="s">
        <v>8553</v>
      </c>
      <c r="B11169" s="45">
        <v>3740.0</v>
      </c>
      <c r="C11169" s="55"/>
      <c r="D11169" s="52"/>
    </row>
    <row r="11170">
      <c r="A11170" s="44" t="s">
        <v>8554</v>
      </c>
      <c r="B11170" s="45">
        <v>10520.0</v>
      </c>
      <c r="C11170" s="55"/>
      <c r="D11170" s="52"/>
    </row>
    <row r="11171">
      <c r="A11171" s="44" t="s">
        <v>8555</v>
      </c>
      <c r="B11171" s="45">
        <v>15120.0</v>
      </c>
      <c r="C11171" s="56" t="s">
        <v>8556</v>
      </c>
      <c r="D11171" s="52"/>
    </row>
    <row r="11172">
      <c r="A11172" s="44" t="s">
        <v>8557</v>
      </c>
      <c r="B11172" s="45">
        <v>9300.0</v>
      </c>
      <c r="C11172" s="55"/>
      <c r="D11172" s="52"/>
    </row>
    <row r="11173">
      <c r="A11173" s="44" t="s">
        <v>8558</v>
      </c>
      <c r="B11173" s="45">
        <v>3320.0</v>
      </c>
      <c r="C11173" s="55"/>
      <c r="D11173" s="52"/>
    </row>
    <row r="11174">
      <c r="A11174" s="44" t="s">
        <v>8559</v>
      </c>
      <c r="B11174" s="45">
        <v>3600.0</v>
      </c>
      <c r="C11174" s="56" t="s">
        <v>4017</v>
      </c>
      <c r="D11174" s="52"/>
    </row>
    <row r="11175">
      <c r="A11175" s="44" t="s">
        <v>8560</v>
      </c>
      <c r="B11175" s="45">
        <v>17600.0</v>
      </c>
      <c r="C11175" s="56" t="s">
        <v>6701</v>
      </c>
      <c r="D11175" s="52"/>
    </row>
    <row r="11176">
      <c r="A11176" s="44" t="s">
        <v>8561</v>
      </c>
      <c r="B11176" s="45">
        <v>2780.0</v>
      </c>
      <c r="C11176" s="56" t="s">
        <v>4017</v>
      </c>
      <c r="D11176" s="52"/>
    </row>
    <row r="11177">
      <c r="A11177" s="44" t="s">
        <v>8562</v>
      </c>
      <c r="B11177" s="45">
        <v>10780.0</v>
      </c>
      <c r="C11177" s="55"/>
      <c r="D11177" s="52"/>
    </row>
    <row r="11178">
      <c r="A11178" s="44" t="s">
        <v>8563</v>
      </c>
      <c r="B11178" s="45">
        <v>9580.0</v>
      </c>
      <c r="C11178" s="55"/>
      <c r="D11178" s="52"/>
    </row>
    <row r="11179">
      <c r="A11179" s="44" t="s">
        <v>8564</v>
      </c>
      <c r="B11179" s="45">
        <v>10140.0</v>
      </c>
      <c r="C11179" s="55"/>
      <c r="D11179" s="52"/>
    </row>
    <row r="11180">
      <c r="A11180" s="44" t="s">
        <v>8565</v>
      </c>
      <c r="B11180" s="45">
        <v>2600.0</v>
      </c>
      <c r="C11180" s="55"/>
      <c r="D11180" s="52"/>
    </row>
    <row r="11181">
      <c r="A11181" s="44" t="s">
        <v>8566</v>
      </c>
      <c r="B11181" s="45">
        <v>11080.0</v>
      </c>
      <c r="C11181" s="56" t="s">
        <v>6742</v>
      </c>
      <c r="D11181" s="52"/>
    </row>
    <row r="11182">
      <c r="A11182" s="44" t="s">
        <v>8567</v>
      </c>
      <c r="B11182" s="45">
        <v>3300.0</v>
      </c>
      <c r="C11182" s="55"/>
      <c r="D11182" s="52"/>
    </row>
    <row r="11183">
      <c r="A11183" s="44" t="s">
        <v>8568</v>
      </c>
      <c r="B11183" s="45">
        <v>11340.0</v>
      </c>
      <c r="C11183" s="56" t="s">
        <v>4109</v>
      </c>
      <c r="D11183" s="52"/>
    </row>
    <row r="11184">
      <c r="A11184" s="44" t="s">
        <v>8569</v>
      </c>
      <c r="B11184" s="45">
        <v>3760.0</v>
      </c>
      <c r="C11184" s="56" t="s">
        <v>6862</v>
      </c>
      <c r="D11184" s="52"/>
    </row>
    <row r="11185">
      <c r="A11185" s="44" t="s">
        <v>8570</v>
      </c>
      <c r="B11185" s="45">
        <v>12700.0</v>
      </c>
      <c r="C11185" s="56" t="s">
        <v>3993</v>
      </c>
      <c r="D11185" s="52"/>
    </row>
    <row r="11186">
      <c r="A11186" s="44" t="s">
        <v>8571</v>
      </c>
      <c r="B11186" s="45">
        <v>11780.0</v>
      </c>
      <c r="C11186" s="55"/>
      <c r="D11186" s="52"/>
    </row>
    <row r="11187">
      <c r="A11187" s="44" t="s">
        <v>8572</v>
      </c>
      <c r="B11187" s="45">
        <v>3500.0</v>
      </c>
      <c r="C11187" s="56" t="s">
        <v>7949</v>
      </c>
      <c r="D11187" s="52"/>
    </row>
    <row r="11188">
      <c r="A11188" s="44" t="s">
        <v>8573</v>
      </c>
      <c r="B11188" s="45">
        <v>3500.0</v>
      </c>
      <c r="C11188" s="56" t="s">
        <v>8489</v>
      </c>
      <c r="D11188" s="52"/>
    </row>
    <row r="11189">
      <c r="A11189" s="44" t="s">
        <v>8574</v>
      </c>
      <c r="B11189" s="45">
        <v>2900.0</v>
      </c>
      <c r="C11189" s="56" t="s">
        <v>7954</v>
      </c>
      <c r="D11189" s="52"/>
    </row>
    <row r="11190">
      <c r="A11190" s="44" t="s">
        <v>8575</v>
      </c>
      <c r="B11190" s="45">
        <v>9320.0</v>
      </c>
      <c r="C11190" s="55"/>
      <c r="D11190" s="52"/>
    </row>
    <row r="11191">
      <c r="A11191" s="44" t="s">
        <v>8576</v>
      </c>
      <c r="B11191" s="45">
        <v>3660.0</v>
      </c>
      <c r="C11191" s="55"/>
      <c r="D11191" s="52"/>
    </row>
    <row r="11192">
      <c r="A11192" s="44" t="s">
        <v>8577</v>
      </c>
      <c r="B11192" s="45">
        <v>9880.0</v>
      </c>
      <c r="C11192" s="55"/>
      <c r="D11192" s="52"/>
    </row>
    <row r="11193">
      <c r="A11193" s="44" t="s">
        <v>8578</v>
      </c>
      <c r="B11193" s="45">
        <v>3380.0</v>
      </c>
      <c r="C11193" s="55"/>
      <c r="D11193" s="52"/>
    </row>
    <row r="11194">
      <c r="A11194" s="44" t="s">
        <v>8579</v>
      </c>
      <c r="B11194" s="45">
        <v>3380.0</v>
      </c>
      <c r="C11194" s="55"/>
      <c r="D11194" s="52"/>
    </row>
    <row r="11195">
      <c r="A11195" s="44" t="s">
        <v>8580</v>
      </c>
      <c r="B11195" s="45">
        <v>2440.0</v>
      </c>
      <c r="C11195" s="56" t="s">
        <v>8581</v>
      </c>
      <c r="D11195" s="52"/>
    </row>
    <row r="11196">
      <c r="A11196" s="44" t="s">
        <v>8582</v>
      </c>
      <c r="B11196" s="45">
        <v>2280.0</v>
      </c>
      <c r="C11196" s="56" t="s">
        <v>8581</v>
      </c>
      <c r="D11196" s="52"/>
    </row>
    <row r="11197">
      <c r="A11197" s="44" t="s">
        <v>8583</v>
      </c>
      <c r="B11197" s="45">
        <v>10860.0</v>
      </c>
      <c r="C11197" s="56" t="s">
        <v>8584</v>
      </c>
      <c r="D11197" s="52"/>
    </row>
    <row r="11198">
      <c r="A11198" s="44" t="s">
        <v>8585</v>
      </c>
      <c r="B11198" s="45">
        <v>15780.0</v>
      </c>
      <c r="C11198" s="55"/>
      <c r="D11198" s="52"/>
    </row>
    <row r="11199">
      <c r="A11199" s="44" t="s">
        <v>8586</v>
      </c>
      <c r="B11199" s="45">
        <v>3460.0</v>
      </c>
      <c r="C11199" s="56" t="s">
        <v>4877</v>
      </c>
      <c r="D11199" s="52"/>
    </row>
    <row r="11200">
      <c r="A11200" s="44" t="s">
        <v>8587</v>
      </c>
      <c r="B11200" s="45">
        <v>9860.0</v>
      </c>
      <c r="C11200" s="55"/>
      <c r="D11200" s="52"/>
    </row>
    <row r="11201">
      <c r="A11201" s="44" t="s">
        <v>8588</v>
      </c>
      <c r="B11201" s="45">
        <v>14260.0</v>
      </c>
      <c r="C11201" s="55"/>
      <c r="D11201" s="52"/>
    </row>
    <row r="11202">
      <c r="A11202" s="44" t="s">
        <v>8589</v>
      </c>
      <c r="B11202" s="45">
        <v>2900.0</v>
      </c>
      <c r="C11202" s="56" t="s">
        <v>4877</v>
      </c>
      <c r="D11202" s="52"/>
    </row>
    <row r="11203">
      <c r="A11203" s="44" t="s">
        <v>8590</v>
      </c>
      <c r="B11203" s="45">
        <v>13440.0</v>
      </c>
      <c r="C11203" s="56" t="s">
        <v>8591</v>
      </c>
      <c r="D11203" s="52"/>
    </row>
    <row r="11204">
      <c r="A11204" s="44" t="s">
        <v>8592</v>
      </c>
      <c r="B11204" s="45">
        <v>9300.0</v>
      </c>
      <c r="C11204" s="55"/>
      <c r="D11204" s="52"/>
    </row>
    <row r="11205">
      <c r="A11205" s="44" t="s">
        <v>8593</v>
      </c>
      <c r="B11205" s="45">
        <v>3780.0</v>
      </c>
      <c r="C11205" s="56" t="s">
        <v>6862</v>
      </c>
      <c r="D11205" s="52"/>
    </row>
    <row r="11206">
      <c r="A11206" s="44" t="s">
        <v>8594</v>
      </c>
      <c r="B11206" s="45">
        <v>3440.0</v>
      </c>
      <c r="C11206" s="56" t="s">
        <v>7949</v>
      </c>
      <c r="D11206" s="52"/>
    </row>
    <row r="11207">
      <c r="A11207" s="44" t="s">
        <v>8595</v>
      </c>
      <c r="B11207" s="45">
        <v>11340.0</v>
      </c>
      <c r="C11207" s="55"/>
      <c r="D11207" s="52"/>
    </row>
    <row r="11208">
      <c r="A11208" s="44" t="s">
        <v>8596</v>
      </c>
      <c r="B11208" s="45">
        <v>3440.0</v>
      </c>
      <c r="C11208" s="56" t="s">
        <v>8489</v>
      </c>
      <c r="D11208" s="52"/>
    </row>
    <row r="11209">
      <c r="A11209" s="44" t="s">
        <v>8597</v>
      </c>
      <c r="B11209" s="45">
        <v>3360.0</v>
      </c>
      <c r="C11209" s="56" t="s">
        <v>4035</v>
      </c>
      <c r="D11209" s="52"/>
    </row>
    <row r="11210">
      <c r="A11210" s="44" t="s">
        <v>8598</v>
      </c>
      <c r="B11210" s="45">
        <v>2720.0</v>
      </c>
      <c r="C11210" s="56" t="s">
        <v>7954</v>
      </c>
      <c r="D11210" s="52"/>
    </row>
    <row r="11211">
      <c r="A11211" s="44" t="s">
        <v>8599</v>
      </c>
      <c r="B11211" s="45">
        <v>2640.0</v>
      </c>
      <c r="C11211" s="56" t="s">
        <v>4035</v>
      </c>
      <c r="D11211" s="52"/>
    </row>
    <row r="11212">
      <c r="A11212" s="44" t="s">
        <v>8600</v>
      </c>
      <c r="B11212" s="45">
        <v>11120.0</v>
      </c>
      <c r="C11212" s="55"/>
      <c r="D11212" s="52"/>
    </row>
    <row r="11213">
      <c r="A11213" s="44" t="s">
        <v>8601</v>
      </c>
      <c r="B11213" s="45">
        <v>1180.0</v>
      </c>
      <c r="C11213" s="55"/>
      <c r="D11213" s="52"/>
    </row>
    <row r="11214">
      <c r="A11214" s="44" t="s">
        <v>8602</v>
      </c>
      <c r="B11214" s="45">
        <v>11460.0</v>
      </c>
      <c r="C11214" s="55"/>
      <c r="D11214" s="52"/>
    </row>
    <row r="11215">
      <c r="A11215" s="44" t="s">
        <v>8603</v>
      </c>
      <c r="B11215" s="45">
        <v>3440.0</v>
      </c>
      <c r="C11215" s="56" t="s">
        <v>4017</v>
      </c>
      <c r="D11215" s="52"/>
    </row>
    <row r="11216">
      <c r="A11216" s="44" t="s">
        <v>8604</v>
      </c>
      <c r="B11216" s="45">
        <v>9900.0</v>
      </c>
      <c r="C11216" s="55"/>
      <c r="D11216" s="52"/>
    </row>
    <row r="11217">
      <c r="A11217" s="44" t="s">
        <v>8605</v>
      </c>
      <c r="B11217" s="45">
        <v>13460.0</v>
      </c>
      <c r="C11217" s="55"/>
      <c r="D11217" s="52"/>
    </row>
    <row r="11218">
      <c r="A11218" s="44" t="s">
        <v>8606</v>
      </c>
      <c r="B11218" s="45">
        <v>2640.0</v>
      </c>
      <c r="C11218" s="55"/>
      <c r="D11218" s="52"/>
    </row>
    <row r="11219">
      <c r="A11219" s="44" t="s">
        <v>8607</v>
      </c>
      <c r="B11219" s="45">
        <v>10620.0</v>
      </c>
      <c r="C11219" s="55"/>
      <c r="D11219" s="52"/>
    </row>
    <row r="11220">
      <c r="A11220" s="44" t="s">
        <v>8608</v>
      </c>
      <c r="B11220" s="45">
        <v>11460.0</v>
      </c>
      <c r="C11220" s="55"/>
      <c r="D11220" s="52"/>
    </row>
    <row r="11221">
      <c r="A11221" s="44" t="s">
        <v>8609</v>
      </c>
      <c r="B11221" s="45">
        <v>2680.0</v>
      </c>
      <c r="C11221" s="56" t="s">
        <v>4017</v>
      </c>
      <c r="D11221" s="52"/>
    </row>
    <row r="11222">
      <c r="A11222" s="44" t="s">
        <v>8610</v>
      </c>
      <c r="B11222" s="45">
        <v>4200.0</v>
      </c>
      <c r="C11222" s="55"/>
      <c r="D11222" s="52"/>
    </row>
    <row r="11223">
      <c r="A11223" s="44" t="s">
        <v>8611</v>
      </c>
      <c r="B11223" s="45">
        <v>11240.0</v>
      </c>
      <c r="C11223" s="55"/>
      <c r="D11223" s="52"/>
    </row>
    <row r="11224">
      <c r="A11224" s="44" t="s">
        <v>8612</v>
      </c>
      <c r="B11224" s="45">
        <v>11140.0</v>
      </c>
      <c r="C11224" s="55"/>
      <c r="D11224" s="52"/>
    </row>
    <row r="11225">
      <c r="A11225" s="44" t="s">
        <v>8613</v>
      </c>
      <c r="B11225" s="45">
        <v>11100.0</v>
      </c>
      <c r="C11225" s="55"/>
      <c r="D11225" s="52"/>
    </row>
    <row r="11226">
      <c r="A11226" s="44" t="s">
        <v>8614</v>
      </c>
      <c r="B11226" s="45">
        <v>3640.0</v>
      </c>
      <c r="C11226" s="55"/>
      <c r="D11226" s="52"/>
    </row>
    <row r="11227">
      <c r="A11227" s="44" t="s">
        <v>8615</v>
      </c>
      <c r="B11227" s="45">
        <v>1220.0</v>
      </c>
      <c r="C11227" s="55"/>
      <c r="D11227" s="52"/>
    </row>
    <row r="11228">
      <c r="A11228" s="44" t="s">
        <v>8616</v>
      </c>
      <c r="B11228" s="45">
        <v>1080.0</v>
      </c>
      <c r="C11228" s="55"/>
      <c r="D11228" s="52"/>
    </row>
    <row r="11229">
      <c r="A11229" s="44" t="s">
        <v>8617</v>
      </c>
      <c r="B11229" s="45">
        <v>1040.0</v>
      </c>
      <c r="C11229" s="55"/>
      <c r="D11229" s="52"/>
    </row>
    <row r="11230">
      <c r="A11230" s="44" t="s">
        <v>8618</v>
      </c>
      <c r="B11230" s="45">
        <v>4220.0</v>
      </c>
      <c r="C11230" s="55"/>
      <c r="D11230" s="52"/>
    </row>
    <row r="11231">
      <c r="A11231" s="44" t="s">
        <v>8619</v>
      </c>
      <c r="B11231" s="45">
        <v>12880.0</v>
      </c>
      <c r="C11231" s="56" t="s">
        <v>8620</v>
      </c>
      <c r="D11231" s="52"/>
    </row>
    <row r="11232">
      <c r="A11232" s="44" t="s">
        <v>8621</v>
      </c>
      <c r="B11232" s="45">
        <v>11480.0</v>
      </c>
      <c r="C11232" s="56" t="s">
        <v>8622</v>
      </c>
      <c r="D11232" s="52"/>
    </row>
    <row r="11233">
      <c r="A11233" s="44" t="s">
        <v>8623</v>
      </c>
      <c r="B11233" s="45">
        <v>2640.0</v>
      </c>
      <c r="C11233" s="55"/>
      <c r="D11233" s="52"/>
    </row>
    <row r="11234">
      <c r="A11234" s="44" t="s">
        <v>8624</v>
      </c>
      <c r="B11234" s="45">
        <v>9280.0</v>
      </c>
      <c r="C11234" s="55"/>
      <c r="D11234" s="52"/>
    </row>
    <row r="11235">
      <c r="A11235" s="44" t="s">
        <v>8625</v>
      </c>
      <c r="B11235" s="45">
        <v>3560.0</v>
      </c>
      <c r="C11235" s="55"/>
      <c r="D11235" s="52"/>
    </row>
    <row r="11236">
      <c r="A11236" s="44" t="s">
        <v>8626</v>
      </c>
      <c r="B11236" s="45">
        <v>9860.0</v>
      </c>
      <c r="C11236" s="55"/>
      <c r="D11236" s="52"/>
    </row>
    <row r="11237">
      <c r="A11237" s="44" t="s">
        <v>8627</v>
      </c>
      <c r="B11237" s="45">
        <v>12920.0</v>
      </c>
      <c r="C11237" s="55"/>
      <c r="D11237" s="52"/>
    </row>
    <row r="11238">
      <c r="A11238" s="44" t="s">
        <v>8628</v>
      </c>
      <c r="B11238" s="45">
        <v>9360.0</v>
      </c>
      <c r="C11238" s="55"/>
      <c r="D11238" s="52"/>
    </row>
    <row r="11239">
      <c r="A11239" s="44" t="s">
        <v>8629</v>
      </c>
      <c r="B11239" s="45">
        <v>3560.0</v>
      </c>
      <c r="C11239" s="55"/>
      <c r="D11239" s="52"/>
    </row>
    <row r="11240">
      <c r="A11240" s="44" t="s">
        <v>8630</v>
      </c>
      <c r="B11240" s="45">
        <v>3660.0</v>
      </c>
      <c r="C11240" s="55"/>
      <c r="D11240" s="52"/>
    </row>
    <row r="11241">
      <c r="A11241" s="44" t="s">
        <v>8631</v>
      </c>
      <c r="B11241" s="45">
        <v>15600.0</v>
      </c>
      <c r="C11241" s="56" t="s">
        <v>5765</v>
      </c>
      <c r="D11241" s="52"/>
    </row>
    <row r="11242">
      <c r="A11242" s="44" t="s">
        <v>8632</v>
      </c>
      <c r="B11242" s="45">
        <v>8840.0</v>
      </c>
      <c r="C11242" s="55"/>
      <c r="D11242" s="52"/>
    </row>
    <row r="11243">
      <c r="A11243" s="44" t="s">
        <v>8633</v>
      </c>
      <c r="B11243" s="45">
        <v>10880.0</v>
      </c>
      <c r="C11243" s="55"/>
      <c r="D11243" s="52"/>
    </row>
    <row r="11244">
      <c r="A11244" s="44" t="s">
        <v>8634</v>
      </c>
      <c r="B11244" s="45">
        <v>2640.0</v>
      </c>
      <c r="C11244" s="55"/>
      <c r="D11244" s="52"/>
    </row>
    <row r="11245">
      <c r="A11245" s="44" t="s">
        <v>8635</v>
      </c>
      <c r="B11245" s="45">
        <v>9360.0</v>
      </c>
      <c r="C11245" s="55"/>
      <c r="D11245" s="52"/>
    </row>
    <row r="11246">
      <c r="A11246" s="44" t="s">
        <v>8636</v>
      </c>
      <c r="B11246" s="45">
        <v>11160.0</v>
      </c>
      <c r="C11246" s="56" t="s">
        <v>8090</v>
      </c>
      <c r="D11246" s="52"/>
    </row>
    <row r="11247">
      <c r="A11247" s="44" t="s">
        <v>8637</v>
      </c>
      <c r="B11247" s="45">
        <v>10360.0</v>
      </c>
      <c r="C11247" s="56" t="s">
        <v>8090</v>
      </c>
      <c r="D11247" s="52"/>
    </row>
    <row r="11248">
      <c r="A11248" s="44" t="s">
        <v>8638</v>
      </c>
      <c r="B11248" s="45">
        <v>14640.0</v>
      </c>
      <c r="C11248" s="56" t="s">
        <v>8639</v>
      </c>
      <c r="D11248" s="52"/>
    </row>
    <row r="11249">
      <c r="A11249" s="44" t="s">
        <v>8640</v>
      </c>
      <c r="B11249" s="45">
        <v>17900.0</v>
      </c>
      <c r="C11249" s="56" t="s">
        <v>8641</v>
      </c>
      <c r="D11249" s="52"/>
    </row>
    <row r="11250">
      <c r="A11250" s="44" t="s">
        <v>8642</v>
      </c>
      <c r="B11250" s="45">
        <v>9380.0</v>
      </c>
      <c r="C11250" s="55"/>
      <c r="D11250" s="52"/>
    </row>
    <row r="11251">
      <c r="A11251" s="44" t="s">
        <v>8643</v>
      </c>
      <c r="B11251" s="45">
        <v>9920.0</v>
      </c>
      <c r="C11251" s="55"/>
      <c r="D11251" s="52"/>
    </row>
    <row r="11252">
      <c r="A11252" s="44" t="s">
        <v>8644</v>
      </c>
      <c r="B11252" s="45">
        <v>11820.0</v>
      </c>
      <c r="C11252" s="56" t="s">
        <v>8645</v>
      </c>
      <c r="D11252" s="52"/>
    </row>
    <row r="11253">
      <c r="A11253" s="44" t="s">
        <v>8646</v>
      </c>
      <c r="B11253" s="45">
        <v>9380.0</v>
      </c>
      <c r="C11253" s="55"/>
      <c r="D11253" s="52"/>
    </row>
    <row r="11254">
      <c r="A11254" s="44" t="s">
        <v>8647</v>
      </c>
      <c r="B11254" s="45">
        <v>3520.0</v>
      </c>
      <c r="C11254" s="55"/>
      <c r="D11254" s="52"/>
    </row>
    <row r="11255">
      <c r="A11255" s="44" t="s">
        <v>8648</v>
      </c>
      <c r="B11255" s="45">
        <v>17360.0</v>
      </c>
      <c r="C11255" s="56" t="s">
        <v>6701</v>
      </c>
      <c r="D11255" s="52"/>
    </row>
    <row r="11256">
      <c r="A11256" s="44" t="s">
        <v>8649</v>
      </c>
      <c r="B11256" s="45">
        <v>10660.0</v>
      </c>
      <c r="C11256" s="55"/>
      <c r="D11256" s="52"/>
    </row>
    <row r="11257">
      <c r="A11257" s="44" t="s">
        <v>8650</v>
      </c>
      <c r="B11257" s="45">
        <v>2700.0</v>
      </c>
      <c r="C11257" s="55"/>
      <c r="D11257" s="52"/>
    </row>
    <row r="11258">
      <c r="A11258" s="44" t="s">
        <v>8651</v>
      </c>
      <c r="B11258" s="45">
        <v>9960.0</v>
      </c>
      <c r="C11258" s="55"/>
      <c r="D11258" s="52"/>
    </row>
    <row r="11259">
      <c r="A11259" s="44" t="s">
        <v>8652</v>
      </c>
      <c r="B11259" s="45">
        <v>13660.0</v>
      </c>
      <c r="C11259" s="55"/>
      <c r="D11259" s="52"/>
    </row>
    <row r="11260">
      <c r="A11260" s="44" t="s">
        <v>8653</v>
      </c>
      <c r="B11260" s="45">
        <v>17900.0</v>
      </c>
      <c r="C11260" s="56" t="s">
        <v>8654</v>
      </c>
      <c r="D11260" s="52"/>
    </row>
    <row r="11261">
      <c r="A11261" s="44" t="s">
        <v>8655</v>
      </c>
      <c r="B11261" s="45">
        <v>9320.0</v>
      </c>
      <c r="C11261" s="55"/>
      <c r="D11261" s="52"/>
    </row>
    <row r="11262">
      <c r="A11262" s="44" t="s">
        <v>8656</v>
      </c>
      <c r="B11262" s="45">
        <v>13700.0</v>
      </c>
      <c r="C11262" s="55"/>
      <c r="D11262" s="52"/>
    </row>
    <row r="11263">
      <c r="A11263" s="44" t="s">
        <v>8657</v>
      </c>
      <c r="B11263" s="45">
        <v>22860.0</v>
      </c>
      <c r="C11263" s="55"/>
      <c r="D11263" s="52"/>
    </row>
    <row r="11264">
      <c r="A11264" s="44" t="s">
        <v>8658</v>
      </c>
      <c r="B11264" s="45">
        <v>13600.0</v>
      </c>
      <c r="C11264" s="56" t="s">
        <v>8659</v>
      </c>
      <c r="D11264" s="52"/>
    </row>
    <row r="11265">
      <c r="A11265" s="44" t="s">
        <v>8660</v>
      </c>
      <c r="B11265" s="45">
        <v>9320.0</v>
      </c>
      <c r="C11265" s="55"/>
      <c r="D11265" s="52"/>
    </row>
    <row r="11266">
      <c r="A11266" s="44" t="s">
        <v>8661</v>
      </c>
      <c r="B11266" s="45">
        <v>10740.0</v>
      </c>
      <c r="C11266" s="56" t="s">
        <v>4560</v>
      </c>
      <c r="D11266" s="52"/>
    </row>
    <row r="11267">
      <c r="A11267" s="44" t="s">
        <v>8662</v>
      </c>
      <c r="B11267" s="45">
        <v>18520.0</v>
      </c>
      <c r="C11267" s="55"/>
      <c r="D11267" s="52"/>
    </row>
    <row r="11268">
      <c r="A11268" s="44" t="s">
        <v>8663</v>
      </c>
      <c r="B11268" s="45">
        <v>15640.0</v>
      </c>
      <c r="C11268" s="55"/>
      <c r="D11268" s="52"/>
    </row>
    <row r="11269">
      <c r="A11269" s="44" t="s">
        <v>8664</v>
      </c>
      <c r="B11269" s="45">
        <v>11500.0</v>
      </c>
      <c r="C11269" s="56" t="s">
        <v>8665</v>
      </c>
      <c r="D11269" s="52"/>
    </row>
    <row r="11270">
      <c r="A11270" s="44" t="s">
        <v>8666</v>
      </c>
      <c r="B11270" s="45">
        <v>16660.0</v>
      </c>
      <c r="C11270" s="55"/>
      <c r="D11270" s="52"/>
    </row>
    <row r="11271">
      <c r="A11271" s="44" t="s">
        <v>8667</v>
      </c>
      <c r="B11271" s="45">
        <v>9340.0</v>
      </c>
      <c r="C11271" s="55"/>
      <c r="D11271" s="52"/>
    </row>
    <row r="11272">
      <c r="A11272" s="44" t="s">
        <v>8668</v>
      </c>
      <c r="B11272" s="45">
        <v>9700.0</v>
      </c>
      <c r="C11272" s="55"/>
      <c r="D11272" s="52"/>
    </row>
    <row r="11273">
      <c r="A11273" s="44" t="s">
        <v>8669</v>
      </c>
      <c r="B11273" s="45">
        <v>10380.0</v>
      </c>
      <c r="C11273" s="55"/>
      <c r="D11273" s="52"/>
    </row>
    <row r="11274">
      <c r="A11274" s="44" t="s">
        <v>8670</v>
      </c>
      <c r="B11274" s="45">
        <v>13560.0</v>
      </c>
      <c r="C11274" s="55"/>
      <c r="D11274" s="52"/>
    </row>
    <row r="11275">
      <c r="A11275" s="44" t="s">
        <v>8671</v>
      </c>
      <c r="B11275" s="45">
        <v>10280.0</v>
      </c>
      <c r="C11275" s="55"/>
      <c r="D11275" s="52"/>
    </row>
    <row r="11276">
      <c r="A11276" s="44" t="s">
        <v>8672</v>
      </c>
      <c r="B11276" s="45">
        <v>10420.0</v>
      </c>
      <c r="C11276" s="55"/>
      <c r="D11276" s="52"/>
    </row>
    <row r="11277">
      <c r="A11277" s="44" t="s">
        <v>8673</v>
      </c>
      <c r="B11277" s="45">
        <v>10300.0</v>
      </c>
      <c r="C11277" s="55"/>
      <c r="D11277" s="52"/>
    </row>
    <row r="11278">
      <c r="A11278" s="44" t="s">
        <v>8674</v>
      </c>
      <c r="B11278" s="45">
        <v>32260.0</v>
      </c>
      <c r="C11278" s="56" t="s">
        <v>4013</v>
      </c>
      <c r="D11278" s="52"/>
    </row>
    <row r="11279">
      <c r="A11279" s="44" t="s">
        <v>8675</v>
      </c>
      <c r="B11279" s="45">
        <v>2680.0</v>
      </c>
      <c r="C11279" s="56" t="s">
        <v>3029</v>
      </c>
      <c r="D11279" s="52"/>
    </row>
    <row r="11280">
      <c r="A11280" s="44" t="s">
        <v>8676</v>
      </c>
      <c r="B11280" s="45">
        <v>2480.0</v>
      </c>
      <c r="C11280" s="56" t="s">
        <v>3029</v>
      </c>
      <c r="D11280" s="52"/>
    </row>
    <row r="11281">
      <c r="A11281" s="44" t="s">
        <v>8677</v>
      </c>
      <c r="B11281" s="45">
        <v>12700.0</v>
      </c>
      <c r="C11281" s="56" t="s">
        <v>5954</v>
      </c>
      <c r="D11281" s="52"/>
    </row>
    <row r="11282">
      <c r="A11282" s="44" t="s">
        <v>8678</v>
      </c>
      <c r="B11282" s="45">
        <v>3120.0</v>
      </c>
      <c r="C11282" s="56" t="s">
        <v>4017</v>
      </c>
      <c r="D11282" s="52"/>
    </row>
    <row r="11283">
      <c r="A11283" s="44" t="s">
        <v>8679</v>
      </c>
      <c r="B11283" s="45">
        <v>12820.0</v>
      </c>
      <c r="C11283" s="55"/>
      <c r="D11283" s="52"/>
    </row>
    <row r="11284">
      <c r="A11284" s="44" t="s">
        <v>8680</v>
      </c>
      <c r="B11284" s="45">
        <v>10840.0</v>
      </c>
      <c r="C11284" s="55"/>
      <c r="D11284" s="52"/>
    </row>
    <row r="11285">
      <c r="A11285" s="44" t="s">
        <v>8681</v>
      </c>
      <c r="B11285" s="45">
        <v>3900.0</v>
      </c>
      <c r="C11285" s="56" t="s">
        <v>6862</v>
      </c>
      <c r="D11285" s="52"/>
    </row>
    <row r="11286">
      <c r="A11286" s="44" t="s">
        <v>8682</v>
      </c>
      <c r="B11286" s="45">
        <v>2640.0</v>
      </c>
      <c r="C11286" s="56" t="s">
        <v>4017</v>
      </c>
      <c r="D11286" s="52"/>
    </row>
    <row r="11287">
      <c r="A11287" s="44" t="s">
        <v>8683</v>
      </c>
      <c r="B11287" s="45">
        <v>3680.0</v>
      </c>
      <c r="C11287" s="56" t="s">
        <v>7949</v>
      </c>
      <c r="D11287" s="52"/>
    </row>
    <row r="11288">
      <c r="A11288" s="44" t="s">
        <v>8684</v>
      </c>
      <c r="B11288" s="45">
        <v>3680.0</v>
      </c>
      <c r="C11288" s="56" t="s">
        <v>8489</v>
      </c>
      <c r="D11288" s="52"/>
    </row>
    <row r="11289">
      <c r="A11289" s="44" t="s">
        <v>8685</v>
      </c>
      <c r="B11289" s="45">
        <v>2900.0</v>
      </c>
      <c r="C11289" s="55"/>
      <c r="D11289" s="52"/>
    </row>
    <row r="11290">
      <c r="A11290" s="44" t="s">
        <v>8686</v>
      </c>
      <c r="B11290" s="45">
        <v>11580.0</v>
      </c>
      <c r="C11290" s="55"/>
      <c r="D11290" s="52"/>
    </row>
    <row r="11291">
      <c r="A11291" s="44" t="s">
        <v>8687</v>
      </c>
      <c r="B11291" s="45">
        <v>14700.0</v>
      </c>
      <c r="C11291" s="55"/>
      <c r="D11291" s="52"/>
    </row>
    <row r="11292">
      <c r="A11292" s="44" t="s">
        <v>8688</v>
      </c>
      <c r="B11292" s="45">
        <v>14580.0</v>
      </c>
      <c r="C11292" s="55"/>
      <c r="D11292" s="52"/>
    </row>
    <row r="11293">
      <c r="A11293" s="44" t="s">
        <v>8689</v>
      </c>
      <c r="B11293" s="45">
        <v>10400.0</v>
      </c>
      <c r="C11293" s="55"/>
      <c r="D11293" s="52"/>
    </row>
    <row r="11294">
      <c r="A11294" s="44" t="s">
        <v>8690</v>
      </c>
      <c r="B11294" s="45">
        <v>2840.0</v>
      </c>
      <c r="C11294" s="55"/>
      <c r="D11294" s="52"/>
    </row>
    <row r="11295">
      <c r="A11295" s="44" t="s">
        <v>8691</v>
      </c>
      <c r="B11295" s="45">
        <v>10320.0</v>
      </c>
      <c r="C11295" s="55"/>
      <c r="D11295" s="52"/>
    </row>
    <row r="11296">
      <c r="A11296" s="44" t="s">
        <v>8692</v>
      </c>
      <c r="B11296" s="45">
        <v>13420.0</v>
      </c>
      <c r="C11296" s="55"/>
      <c r="D11296" s="52"/>
    </row>
    <row r="11297">
      <c r="A11297" s="44" t="s">
        <v>8693</v>
      </c>
      <c r="B11297" s="45">
        <v>32120.0</v>
      </c>
      <c r="C11297" s="56" t="s">
        <v>4013</v>
      </c>
      <c r="D11297" s="52"/>
    </row>
    <row r="11298">
      <c r="A11298" s="44" t="s">
        <v>8694</v>
      </c>
      <c r="B11298" s="45">
        <v>11220.0</v>
      </c>
      <c r="C11298" s="56" t="s">
        <v>8695</v>
      </c>
      <c r="D11298" s="52"/>
    </row>
    <row r="11299">
      <c r="A11299" s="44" t="s">
        <v>8696</v>
      </c>
      <c r="B11299" s="45">
        <v>10600.0</v>
      </c>
      <c r="C11299" s="55"/>
      <c r="D11299" s="52"/>
    </row>
    <row r="11300">
      <c r="A11300" s="44" t="s">
        <v>8697</v>
      </c>
      <c r="B11300" s="45">
        <v>3500.0</v>
      </c>
      <c r="C11300" s="55"/>
      <c r="D11300" s="52"/>
    </row>
    <row r="11301">
      <c r="A11301" s="44" t="s">
        <v>8698</v>
      </c>
      <c r="B11301" s="45">
        <v>3220.0</v>
      </c>
      <c r="C11301" s="55"/>
      <c r="D11301" s="52"/>
    </row>
    <row r="11302">
      <c r="A11302" s="44" t="s">
        <v>8699</v>
      </c>
      <c r="B11302" s="45">
        <v>11120.0</v>
      </c>
      <c r="C11302" s="55"/>
      <c r="D11302" s="52"/>
    </row>
    <row r="11303">
      <c r="A11303" s="44" t="s">
        <v>8700</v>
      </c>
      <c r="B11303" s="45">
        <v>10260.0</v>
      </c>
      <c r="C11303" s="55"/>
      <c r="D11303" s="52"/>
    </row>
    <row r="11304">
      <c r="A11304" s="44" t="s">
        <v>8701</v>
      </c>
      <c r="B11304" s="45">
        <v>11140.0</v>
      </c>
      <c r="C11304" s="55"/>
      <c r="D11304" s="52"/>
    </row>
    <row r="11305">
      <c r="A11305" s="44" t="s">
        <v>8702</v>
      </c>
      <c r="B11305" s="45">
        <v>13600.0</v>
      </c>
      <c r="C11305" s="56" t="s">
        <v>8315</v>
      </c>
      <c r="D11305" s="52"/>
    </row>
    <row r="11306">
      <c r="A11306" s="44" t="s">
        <v>8703</v>
      </c>
      <c r="B11306" s="45">
        <v>4440.0</v>
      </c>
      <c r="C11306" s="56" t="s">
        <v>4035</v>
      </c>
      <c r="D11306" s="52"/>
    </row>
    <row r="11307">
      <c r="A11307" s="44" t="s">
        <v>8704</v>
      </c>
      <c r="B11307" s="45">
        <v>3380.0</v>
      </c>
      <c r="C11307" s="56" t="s">
        <v>8705</v>
      </c>
      <c r="D11307" s="52"/>
    </row>
    <row r="11308">
      <c r="A11308" s="44" t="s">
        <v>8706</v>
      </c>
      <c r="B11308" s="45">
        <v>2700.0</v>
      </c>
      <c r="C11308" s="56" t="s">
        <v>4035</v>
      </c>
      <c r="D11308" s="52"/>
    </row>
    <row r="11309">
      <c r="A11309" s="44" t="s">
        <v>8707</v>
      </c>
      <c r="B11309" s="45">
        <v>3120.0</v>
      </c>
      <c r="C11309" s="56" t="s">
        <v>4031</v>
      </c>
      <c r="D11309" s="52"/>
    </row>
    <row r="11310">
      <c r="A11310" s="44" t="s">
        <v>8708</v>
      </c>
      <c r="B11310" s="45">
        <v>2840.0</v>
      </c>
      <c r="C11310" s="56" t="s">
        <v>8705</v>
      </c>
      <c r="D11310" s="52"/>
    </row>
    <row r="11311">
      <c r="A11311" s="44" t="s">
        <v>8709</v>
      </c>
      <c r="B11311" s="45">
        <v>12220.0</v>
      </c>
      <c r="C11311" s="56" t="s">
        <v>4576</v>
      </c>
      <c r="D11311" s="52"/>
    </row>
    <row r="11312">
      <c r="A11312" s="44" t="s">
        <v>8710</v>
      </c>
      <c r="B11312" s="45">
        <v>9800.0</v>
      </c>
      <c r="C11312" s="55"/>
      <c r="D11312" s="52"/>
    </row>
    <row r="11313">
      <c r="A11313" s="44" t="s">
        <v>8711</v>
      </c>
      <c r="B11313" s="45">
        <v>2800.0</v>
      </c>
      <c r="C11313" s="55"/>
      <c r="D11313" s="52"/>
    </row>
    <row r="11314">
      <c r="A11314" s="44" t="s">
        <v>8712</v>
      </c>
      <c r="B11314" s="45">
        <v>15280.0</v>
      </c>
      <c r="C11314" s="56" t="s">
        <v>8713</v>
      </c>
      <c r="D11314" s="52"/>
    </row>
    <row r="11315">
      <c r="A11315" s="44" t="s">
        <v>8714</v>
      </c>
      <c r="B11315" s="45">
        <v>13380.0</v>
      </c>
      <c r="C11315" s="55"/>
      <c r="D11315" s="52"/>
    </row>
    <row r="11316">
      <c r="A11316" s="44" t="s">
        <v>8715</v>
      </c>
      <c r="B11316" s="45">
        <v>3640.0</v>
      </c>
      <c r="C11316" s="56" t="s">
        <v>4017</v>
      </c>
      <c r="D11316" s="52"/>
    </row>
    <row r="11317">
      <c r="A11317" s="44" t="s">
        <v>8716</v>
      </c>
      <c r="B11317" s="45">
        <v>11180.0</v>
      </c>
      <c r="C11317" s="55"/>
      <c r="D11317" s="52"/>
    </row>
    <row r="11318">
      <c r="A11318" s="44" t="s">
        <v>8717</v>
      </c>
      <c r="B11318" s="45">
        <v>2960.0</v>
      </c>
      <c r="C11318" s="55"/>
      <c r="D11318" s="52"/>
    </row>
    <row r="11319">
      <c r="A11319" s="44" t="s">
        <v>8718</v>
      </c>
      <c r="B11319" s="45">
        <v>11120.0</v>
      </c>
      <c r="C11319" s="55"/>
      <c r="D11319" s="52"/>
    </row>
    <row r="11320">
      <c r="A11320" s="44" t="s">
        <v>8719</v>
      </c>
      <c r="B11320" s="45">
        <v>3720.0</v>
      </c>
      <c r="C11320" s="56" t="s">
        <v>6862</v>
      </c>
      <c r="D11320" s="52"/>
    </row>
    <row r="11321">
      <c r="A11321" s="44" t="s">
        <v>8720</v>
      </c>
      <c r="B11321" s="45">
        <v>3280.0</v>
      </c>
      <c r="C11321" s="56" t="s">
        <v>4017</v>
      </c>
      <c r="D11321" s="52"/>
    </row>
    <row r="11322">
      <c r="A11322" s="44" t="s">
        <v>8721</v>
      </c>
      <c r="B11322" s="45">
        <v>3500.0</v>
      </c>
      <c r="C11322" s="56" t="s">
        <v>6862</v>
      </c>
      <c r="D11322" s="52"/>
    </row>
    <row r="11323">
      <c r="A11323" s="44" t="s">
        <v>8722</v>
      </c>
      <c r="B11323" s="45">
        <v>3420.0</v>
      </c>
      <c r="C11323" s="56" t="s">
        <v>7949</v>
      </c>
      <c r="D11323" s="52"/>
    </row>
    <row r="11324">
      <c r="A11324" s="44" t="s">
        <v>8723</v>
      </c>
      <c r="B11324" s="45">
        <v>3400.0</v>
      </c>
      <c r="C11324" s="56" t="s">
        <v>8489</v>
      </c>
      <c r="D11324" s="52"/>
    </row>
    <row r="11325">
      <c r="A11325" s="44" t="s">
        <v>8724</v>
      </c>
      <c r="B11325" s="45">
        <v>3380.0</v>
      </c>
      <c r="C11325" s="56" t="s">
        <v>7949</v>
      </c>
      <c r="D11325" s="52"/>
    </row>
    <row r="11326">
      <c r="A11326" s="44" t="s">
        <v>8725</v>
      </c>
      <c r="B11326" s="45">
        <v>3380.0</v>
      </c>
      <c r="C11326" s="56" t="s">
        <v>8489</v>
      </c>
      <c r="D11326" s="52"/>
    </row>
    <row r="11327">
      <c r="A11327" s="44" t="s">
        <v>8726</v>
      </c>
      <c r="B11327" s="45">
        <v>3060.0</v>
      </c>
      <c r="C11327" s="56" t="s">
        <v>4129</v>
      </c>
      <c r="D11327" s="52"/>
    </row>
    <row r="11328">
      <c r="A11328" s="44" t="s">
        <v>8727</v>
      </c>
      <c r="B11328" s="45">
        <v>13200.0</v>
      </c>
      <c r="C11328" s="55"/>
      <c r="D11328" s="52"/>
    </row>
    <row r="11329">
      <c r="A11329" s="44" t="s">
        <v>8728</v>
      </c>
      <c r="B11329" s="45">
        <v>2760.0</v>
      </c>
      <c r="C11329" s="56" t="s">
        <v>8489</v>
      </c>
      <c r="D11329" s="52"/>
    </row>
    <row r="11330">
      <c r="A11330" s="44" t="s">
        <v>8729</v>
      </c>
      <c r="B11330" s="45">
        <v>2900.0</v>
      </c>
      <c r="C11330" s="56" t="s">
        <v>8489</v>
      </c>
      <c r="D11330" s="52"/>
    </row>
    <row r="11331">
      <c r="A11331" s="44" t="s">
        <v>8730</v>
      </c>
      <c r="B11331" s="45">
        <v>12100.0</v>
      </c>
      <c r="C11331" s="56" t="s">
        <v>8731</v>
      </c>
      <c r="D11331" s="52"/>
    </row>
    <row r="11332">
      <c r="A11332" s="44" t="s">
        <v>8732</v>
      </c>
      <c r="B11332" s="45">
        <v>2600.0</v>
      </c>
      <c r="C11332" s="56" t="s">
        <v>4129</v>
      </c>
      <c r="D11332" s="52"/>
    </row>
    <row r="11333">
      <c r="A11333" s="44" t="s">
        <v>8733</v>
      </c>
      <c r="B11333" s="45">
        <v>9380.0</v>
      </c>
      <c r="C11333" s="55"/>
      <c r="D11333" s="52"/>
    </row>
    <row r="11334">
      <c r="A11334" s="44" t="s">
        <v>8734</v>
      </c>
      <c r="B11334" s="45">
        <v>9820.0</v>
      </c>
      <c r="C11334" s="55"/>
      <c r="D11334" s="52"/>
    </row>
    <row r="11335">
      <c r="A11335" s="44" t="s">
        <v>8735</v>
      </c>
      <c r="B11335" s="45">
        <v>31900.0</v>
      </c>
      <c r="C11335" s="56" t="s">
        <v>4013</v>
      </c>
      <c r="D11335" s="52"/>
    </row>
    <row r="11336">
      <c r="A11336" s="44" t="s">
        <v>8736</v>
      </c>
      <c r="B11336" s="45">
        <v>15120.0</v>
      </c>
      <c r="C11336" s="56" t="s">
        <v>5038</v>
      </c>
      <c r="D11336" s="52"/>
    </row>
    <row r="11337">
      <c r="A11337" s="44" t="s">
        <v>8737</v>
      </c>
      <c r="B11337" s="45">
        <v>2880.0</v>
      </c>
      <c r="C11337" s="55"/>
      <c r="D11337" s="52"/>
    </row>
    <row r="11338">
      <c r="A11338" s="44" t="s">
        <v>8738</v>
      </c>
      <c r="B11338" s="45">
        <v>2980.0</v>
      </c>
      <c r="C11338" s="56" t="s">
        <v>5697</v>
      </c>
      <c r="D11338" s="52"/>
    </row>
    <row r="11339">
      <c r="A11339" s="44" t="s">
        <v>8739</v>
      </c>
      <c r="B11339" s="45">
        <v>2720.0</v>
      </c>
      <c r="C11339" s="56" t="s">
        <v>4476</v>
      </c>
      <c r="D11339" s="52"/>
    </row>
    <row r="11340">
      <c r="A11340" s="44" t="s">
        <v>8740</v>
      </c>
      <c r="B11340" s="45">
        <v>2680.0</v>
      </c>
      <c r="C11340" s="56" t="s">
        <v>4476</v>
      </c>
      <c r="D11340" s="52"/>
    </row>
    <row r="11341">
      <c r="A11341" s="44" t="s">
        <v>8741</v>
      </c>
      <c r="B11341" s="45">
        <v>9400.0</v>
      </c>
      <c r="C11341" s="55"/>
      <c r="D11341" s="52"/>
    </row>
    <row r="11342">
      <c r="A11342" s="44" t="s">
        <v>8742</v>
      </c>
      <c r="B11342" s="45">
        <v>2480.0</v>
      </c>
      <c r="C11342" s="56" t="s">
        <v>5697</v>
      </c>
      <c r="D11342" s="52"/>
    </row>
    <row r="11343">
      <c r="A11343" s="44" t="s">
        <v>8743</v>
      </c>
      <c r="B11343" s="45">
        <v>10940.0</v>
      </c>
      <c r="C11343" s="55"/>
      <c r="D11343" s="52"/>
    </row>
    <row r="11344">
      <c r="A11344" s="44" t="s">
        <v>8744</v>
      </c>
      <c r="B11344" s="45">
        <v>12880.0</v>
      </c>
      <c r="C11344" s="55"/>
      <c r="D11344" s="52"/>
    </row>
    <row r="11345">
      <c r="A11345" s="44" t="s">
        <v>8745</v>
      </c>
      <c r="B11345" s="45">
        <v>16460.0</v>
      </c>
      <c r="C11345" s="55"/>
      <c r="D11345" s="52"/>
    </row>
    <row r="11346">
      <c r="A11346" s="44" t="s">
        <v>8746</v>
      </c>
      <c r="B11346" s="45">
        <v>11100.0</v>
      </c>
      <c r="C11346" s="55"/>
      <c r="D11346" s="52"/>
    </row>
    <row r="11347">
      <c r="A11347" s="44" t="s">
        <v>8747</v>
      </c>
      <c r="B11347" s="45">
        <v>3200.0</v>
      </c>
      <c r="C11347" s="55"/>
      <c r="D11347" s="52"/>
    </row>
    <row r="11348">
      <c r="A11348" s="44" t="s">
        <v>8748</v>
      </c>
      <c r="B11348" s="45">
        <v>9220.0</v>
      </c>
      <c r="C11348" s="55"/>
      <c r="D11348" s="52"/>
    </row>
    <row r="11349">
      <c r="A11349" s="44" t="s">
        <v>8749</v>
      </c>
      <c r="B11349" s="45">
        <v>8840.0</v>
      </c>
      <c r="C11349" s="55"/>
      <c r="D11349" s="52"/>
    </row>
    <row r="11350">
      <c r="A11350" s="44" t="s">
        <v>8750</v>
      </c>
      <c r="B11350" s="45">
        <v>13400.0</v>
      </c>
      <c r="C11350" s="55"/>
      <c r="D11350" s="52"/>
    </row>
    <row r="11351">
      <c r="A11351" s="44" t="s">
        <v>8751</v>
      </c>
      <c r="B11351" s="45">
        <v>9220.0</v>
      </c>
      <c r="C11351" s="55"/>
      <c r="D11351" s="52"/>
    </row>
    <row r="11352">
      <c r="A11352" s="44" t="s">
        <v>8752</v>
      </c>
      <c r="B11352" s="45">
        <v>32520.0</v>
      </c>
      <c r="C11352" s="55"/>
      <c r="D11352" s="52"/>
    </row>
    <row r="11353">
      <c r="A11353" s="44" t="s">
        <v>8753</v>
      </c>
      <c r="B11353" s="45">
        <v>13720.0</v>
      </c>
      <c r="C11353" s="55"/>
      <c r="D11353" s="52"/>
    </row>
    <row r="11354">
      <c r="A11354" s="44" t="s">
        <v>8754</v>
      </c>
      <c r="B11354" s="45">
        <v>2820.0</v>
      </c>
      <c r="C11354" s="55"/>
      <c r="D11354" s="52"/>
    </row>
    <row r="11355">
      <c r="A11355" s="44" t="s">
        <v>8755</v>
      </c>
      <c r="B11355" s="45">
        <v>12600.0</v>
      </c>
      <c r="C11355" s="55"/>
      <c r="D11355" s="52"/>
    </row>
    <row r="11356">
      <c r="A11356" s="44" t="s">
        <v>8756</v>
      </c>
      <c r="B11356" s="45">
        <v>10520.0</v>
      </c>
      <c r="C11356" s="55"/>
      <c r="D11356" s="52"/>
    </row>
    <row r="11357">
      <c r="A11357" s="44" t="s">
        <v>8757</v>
      </c>
      <c r="B11357" s="45">
        <v>13360.0</v>
      </c>
      <c r="C11357" s="55"/>
      <c r="D11357" s="52"/>
    </row>
    <row r="11358">
      <c r="A11358" s="44" t="s">
        <v>8758</v>
      </c>
      <c r="B11358" s="45">
        <v>17640.0</v>
      </c>
      <c r="C11358" s="55"/>
      <c r="D11358" s="52"/>
    </row>
    <row r="11359">
      <c r="A11359" s="44" t="s">
        <v>8759</v>
      </c>
      <c r="B11359" s="45">
        <v>3260.0</v>
      </c>
      <c r="C11359" s="55"/>
      <c r="D11359" s="52"/>
    </row>
    <row r="11360">
      <c r="A11360" s="44" t="s">
        <v>8760</v>
      </c>
      <c r="B11360" s="45">
        <v>17600.0</v>
      </c>
      <c r="C11360" s="55"/>
      <c r="D11360" s="52"/>
    </row>
    <row r="11361">
      <c r="A11361" s="44" t="s">
        <v>8761</v>
      </c>
      <c r="B11361" s="45">
        <v>3180.0</v>
      </c>
      <c r="C11361" s="56" t="s">
        <v>4707</v>
      </c>
      <c r="D11361" s="52"/>
    </row>
    <row r="11362">
      <c r="A11362" s="44" t="s">
        <v>8762</v>
      </c>
      <c r="B11362" s="45">
        <v>3480.0</v>
      </c>
      <c r="C11362" s="56" t="s">
        <v>1423</v>
      </c>
      <c r="D11362" s="52"/>
    </row>
    <row r="11363">
      <c r="A11363" s="44" t="s">
        <v>8763</v>
      </c>
      <c r="B11363" s="45">
        <v>8820.0</v>
      </c>
      <c r="C11363" s="55"/>
      <c r="D11363" s="52"/>
    </row>
    <row r="11364">
      <c r="A11364" s="44" t="s">
        <v>8764</v>
      </c>
      <c r="B11364" s="45">
        <v>2680.0</v>
      </c>
      <c r="C11364" s="55"/>
      <c r="D11364" s="52"/>
    </row>
    <row r="11365">
      <c r="A11365" s="44" t="s">
        <v>8765</v>
      </c>
      <c r="B11365" s="45">
        <v>32760.0</v>
      </c>
      <c r="C11365" s="56" t="s">
        <v>8766</v>
      </c>
      <c r="D11365" s="52"/>
    </row>
    <row r="11366">
      <c r="A11366" s="44" t="s">
        <v>8767</v>
      </c>
      <c r="B11366" s="45">
        <v>2900.0</v>
      </c>
      <c r="C11366" s="56" t="s">
        <v>8768</v>
      </c>
      <c r="D11366" s="52"/>
    </row>
    <row r="11367">
      <c r="A11367" s="44" t="s">
        <v>8769</v>
      </c>
      <c r="B11367" s="45">
        <v>2560.0</v>
      </c>
      <c r="C11367" s="55"/>
      <c r="D11367" s="52"/>
    </row>
    <row r="11368">
      <c r="A11368" s="44" t="s">
        <v>8770</v>
      </c>
      <c r="B11368" s="45">
        <v>2560.0</v>
      </c>
      <c r="C11368" s="55"/>
      <c r="D11368" s="52"/>
    </row>
    <row r="11369">
      <c r="A11369" s="44" t="s">
        <v>8771</v>
      </c>
      <c r="B11369" s="45">
        <v>32760.0</v>
      </c>
      <c r="C11369" s="56" t="s">
        <v>8772</v>
      </c>
      <c r="D11369" s="52"/>
    </row>
    <row r="11370">
      <c r="A11370" s="44" t="s">
        <v>8773</v>
      </c>
      <c r="B11370" s="45">
        <v>2820.0</v>
      </c>
      <c r="C11370" s="56" t="s">
        <v>8774</v>
      </c>
      <c r="D11370" s="52"/>
    </row>
    <row r="11371">
      <c r="A11371" s="44" t="s">
        <v>8775</v>
      </c>
      <c r="B11371" s="45">
        <v>12680.0</v>
      </c>
      <c r="C11371" s="55"/>
      <c r="D11371" s="52"/>
    </row>
    <row r="11372">
      <c r="A11372" s="44" t="s">
        <v>8776</v>
      </c>
      <c r="B11372" s="45">
        <v>10520.0</v>
      </c>
      <c r="C11372" s="55"/>
      <c r="D11372" s="52"/>
    </row>
    <row r="11373">
      <c r="A11373" s="44" t="s">
        <v>8777</v>
      </c>
      <c r="B11373" s="45">
        <v>11060.0</v>
      </c>
      <c r="C11373" s="55"/>
      <c r="D11373" s="52"/>
    </row>
    <row r="11374">
      <c r="A11374" s="44" t="s">
        <v>8778</v>
      </c>
      <c r="B11374" s="45">
        <v>10020.0</v>
      </c>
      <c r="C11374" s="55"/>
      <c r="D11374" s="52"/>
    </row>
    <row r="11375">
      <c r="A11375" s="44" t="s">
        <v>8779</v>
      </c>
      <c r="B11375" s="45">
        <v>22460.0</v>
      </c>
      <c r="C11375" s="55"/>
      <c r="D11375" s="52"/>
    </row>
    <row r="11376">
      <c r="A11376" s="44" t="s">
        <v>8780</v>
      </c>
      <c r="B11376" s="45">
        <v>13840.0</v>
      </c>
      <c r="C11376" s="55"/>
      <c r="D11376" s="52"/>
    </row>
    <row r="11377">
      <c r="A11377" s="44" t="s">
        <v>8781</v>
      </c>
      <c r="B11377" s="45">
        <v>13340.0</v>
      </c>
      <c r="C11377" s="55"/>
      <c r="D11377" s="52"/>
    </row>
    <row r="11378">
      <c r="A11378" s="44" t="s">
        <v>8782</v>
      </c>
      <c r="B11378" s="45">
        <v>9860.0</v>
      </c>
      <c r="C11378" s="55"/>
      <c r="D11378" s="52"/>
    </row>
    <row r="11379">
      <c r="A11379" s="44" t="s">
        <v>8783</v>
      </c>
      <c r="B11379" s="45">
        <v>9560.0</v>
      </c>
      <c r="C11379" s="55"/>
      <c r="D11379" s="52"/>
    </row>
    <row r="11380">
      <c r="A11380" s="44" t="s">
        <v>8784</v>
      </c>
      <c r="B11380" s="45">
        <v>10820.0</v>
      </c>
      <c r="C11380" s="55"/>
      <c r="D11380" s="52"/>
    </row>
    <row r="11381">
      <c r="A11381" s="44" t="s">
        <v>8785</v>
      </c>
      <c r="B11381" s="45">
        <v>32200.0</v>
      </c>
      <c r="C11381" s="56" t="s">
        <v>8786</v>
      </c>
      <c r="D11381" s="52"/>
    </row>
    <row r="11382">
      <c r="A11382" s="44" t="s">
        <v>8787</v>
      </c>
      <c r="B11382" s="45">
        <v>11520.0</v>
      </c>
      <c r="C11382" s="55"/>
      <c r="D11382" s="52"/>
    </row>
    <row r="11383">
      <c r="A11383" s="44" t="s">
        <v>8788</v>
      </c>
      <c r="B11383" s="45">
        <v>16780.0</v>
      </c>
      <c r="C11383" s="55"/>
      <c r="D11383" s="52"/>
    </row>
    <row r="11384">
      <c r="A11384" s="44" t="s">
        <v>8789</v>
      </c>
      <c r="B11384" s="45">
        <v>10380.0</v>
      </c>
      <c r="C11384" s="55"/>
      <c r="D11384" s="52"/>
    </row>
    <row r="11385">
      <c r="A11385" s="44" t="s">
        <v>8790</v>
      </c>
      <c r="B11385" s="45">
        <v>3760.0</v>
      </c>
      <c r="C11385" s="56" t="s">
        <v>4017</v>
      </c>
      <c r="D11385" s="52"/>
    </row>
    <row r="11386">
      <c r="A11386" s="44" t="s">
        <v>8791</v>
      </c>
      <c r="B11386" s="45">
        <v>23020.0</v>
      </c>
      <c r="C11386" s="56" t="s">
        <v>4791</v>
      </c>
      <c r="D11386" s="52"/>
    </row>
    <row r="11387">
      <c r="A11387" s="44" t="s">
        <v>8792</v>
      </c>
      <c r="B11387" s="45">
        <v>13420.0</v>
      </c>
      <c r="C11387" s="56" t="s">
        <v>8793</v>
      </c>
      <c r="D11387" s="52"/>
    </row>
    <row r="11388">
      <c r="A11388" s="44" t="s">
        <v>8794</v>
      </c>
      <c r="B11388" s="45">
        <v>9500.0</v>
      </c>
      <c r="C11388" s="55"/>
      <c r="D11388" s="52"/>
    </row>
    <row r="11389">
      <c r="A11389" s="44" t="s">
        <v>8795</v>
      </c>
      <c r="B11389" s="45">
        <v>2660.0</v>
      </c>
      <c r="C11389" s="56" t="s">
        <v>4017</v>
      </c>
      <c r="D11389" s="52"/>
    </row>
    <row r="11390">
      <c r="A11390" s="44" t="s">
        <v>8796</v>
      </c>
      <c r="B11390" s="45">
        <v>12280.0</v>
      </c>
      <c r="C11390" s="55"/>
      <c r="D11390" s="52"/>
    </row>
    <row r="11391">
      <c r="A11391" s="44" t="s">
        <v>8797</v>
      </c>
      <c r="B11391" s="45">
        <v>2820.0</v>
      </c>
      <c r="C11391" s="55"/>
      <c r="D11391" s="52"/>
    </row>
    <row r="11392">
      <c r="A11392" s="44" t="s">
        <v>8798</v>
      </c>
      <c r="B11392" s="45">
        <v>17000.0</v>
      </c>
      <c r="C11392" s="55"/>
      <c r="D11392" s="52"/>
    </row>
    <row r="11393">
      <c r="A11393" s="44" t="s">
        <v>8799</v>
      </c>
      <c r="B11393" s="45">
        <v>12280.0</v>
      </c>
      <c r="C11393" s="55"/>
      <c r="D11393" s="52"/>
    </row>
    <row r="11394">
      <c r="A11394" s="44" t="s">
        <v>8800</v>
      </c>
      <c r="B11394" s="45">
        <v>12000.0</v>
      </c>
      <c r="C11394" s="55"/>
      <c r="D11394" s="52"/>
    </row>
    <row r="11395">
      <c r="A11395" s="44" t="s">
        <v>8801</v>
      </c>
      <c r="B11395" s="45">
        <v>10980.0</v>
      </c>
      <c r="C11395" s="55"/>
      <c r="D11395" s="52"/>
    </row>
    <row r="11396">
      <c r="A11396" s="44" t="s">
        <v>8802</v>
      </c>
      <c r="B11396" s="45">
        <v>3000.0</v>
      </c>
      <c r="C11396" s="56" t="s">
        <v>744</v>
      </c>
      <c r="D11396" s="52"/>
    </row>
    <row r="11397">
      <c r="A11397" s="44" t="s">
        <v>8803</v>
      </c>
      <c r="B11397" s="45">
        <v>10400.0</v>
      </c>
      <c r="C11397" s="55"/>
      <c r="D11397" s="52"/>
    </row>
    <row r="11398">
      <c r="A11398" s="44" t="s">
        <v>8804</v>
      </c>
      <c r="B11398" s="45">
        <v>2520.0</v>
      </c>
      <c r="C11398" s="56" t="s">
        <v>744</v>
      </c>
      <c r="D11398" s="52"/>
    </row>
    <row r="11399">
      <c r="A11399" s="44" t="s">
        <v>8805</v>
      </c>
      <c r="B11399" s="45">
        <v>13300.0</v>
      </c>
      <c r="C11399" s="55"/>
      <c r="D11399" s="52"/>
    </row>
    <row r="11400">
      <c r="A11400" s="44" t="s">
        <v>8806</v>
      </c>
      <c r="B11400" s="45">
        <v>16880.0</v>
      </c>
      <c r="C11400" s="55"/>
      <c r="D11400" s="52"/>
    </row>
    <row r="11401">
      <c r="A11401" s="44" t="s">
        <v>8807</v>
      </c>
      <c r="B11401" s="45">
        <v>10400.0</v>
      </c>
      <c r="C11401" s="55"/>
      <c r="D11401" s="52"/>
    </row>
    <row r="11402">
      <c r="A11402" s="44" t="s">
        <v>8808</v>
      </c>
      <c r="B11402" s="45">
        <v>11560.0</v>
      </c>
      <c r="C11402" s="56" t="s">
        <v>8809</v>
      </c>
      <c r="D11402" s="52"/>
    </row>
    <row r="11403">
      <c r="A11403" s="44" t="s">
        <v>8810</v>
      </c>
      <c r="B11403" s="45">
        <v>13700.0</v>
      </c>
      <c r="C11403" s="55"/>
      <c r="D11403" s="52"/>
    </row>
    <row r="11404">
      <c r="A11404" s="44" t="s">
        <v>8811</v>
      </c>
      <c r="B11404" s="45">
        <v>9460.0</v>
      </c>
      <c r="C11404" s="55"/>
      <c r="D11404" s="52"/>
    </row>
    <row r="11405">
      <c r="A11405" s="44" t="s">
        <v>8812</v>
      </c>
      <c r="B11405" s="45">
        <v>32240.0</v>
      </c>
      <c r="C11405" s="55"/>
      <c r="D11405" s="52"/>
    </row>
    <row r="11406">
      <c r="A11406" s="44" t="s">
        <v>8813</v>
      </c>
      <c r="B11406" s="45">
        <v>3560.0</v>
      </c>
      <c r="C11406" s="56" t="s">
        <v>8814</v>
      </c>
      <c r="D11406" s="52"/>
    </row>
    <row r="11407">
      <c r="A11407" s="44" t="s">
        <v>8815</v>
      </c>
      <c r="B11407" s="45">
        <v>2820.0</v>
      </c>
      <c r="C11407" s="56" t="s">
        <v>7653</v>
      </c>
      <c r="D11407" s="52"/>
    </row>
    <row r="11408">
      <c r="A11408" s="44" t="s">
        <v>8816</v>
      </c>
      <c r="B11408" s="45">
        <v>11040.0</v>
      </c>
      <c r="C11408" s="56" t="s">
        <v>8817</v>
      </c>
      <c r="D11408" s="52"/>
    </row>
    <row r="11409">
      <c r="A11409" s="44" t="s">
        <v>8818</v>
      </c>
      <c r="B11409" s="45">
        <v>11200.0</v>
      </c>
      <c r="C11409" s="56" t="s">
        <v>5653</v>
      </c>
      <c r="D11409" s="52"/>
    </row>
    <row r="11410">
      <c r="A11410" s="44" t="s">
        <v>8819</v>
      </c>
      <c r="B11410" s="45">
        <v>12320.0</v>
      </c>
      <c r="C11410" s="56" t="s">
        <v>8090</v>
      </c>
      <c r="D11410" s="52"/>
    </row>
    <row r="11411">
      <c r="A11411" s="44" t="s">
        <v>8820</v>
      </c>
      <c r="B11411" s="45">
        <v>3740.0</v>
      </c>
      <c r="C11411" s="56" t="s">
        <v>6862</v>
      </c>
      <c r="D11411" s="52"/>
    </row>
    <row r="11412">
      <c r="A11412" s="44" t="s">
        <v>8821</v>
      </c>
      <c r="B11412" s="45">
        <v>11160.0</v>
      </c>
      <c r="C11412" s="55"/>
      <c r="D11412" s="52"/>
    </row>
    <row r="11413">
      <c r="A11413" s="44" t="s">
        <v>8822</v>
      </c>
      <c r="B11413" s="45">
        <v>10620.0</v>
      </c>
      <c r="C11413" s="56" t="s">
        <v>8090</v>
      </c>
      <c r="D11413" s="52"/>
    </row>
    <row r="11414">
      <c r="A11414" s="44" t="s">
        <v>8823</v>
      </c>
      <c r="B11414" s="45">
        <v>11160.0</v>
      </c>
      <c r="C11414" s="55"/>
      <c r="D11414" s="52"/>
    </row>
    <row r="11415">
      <c r="A11415" s="44" t="s">
        <v>8824</v>
      </c>
      <c r="B11415" s="45">
        <v>3540.0</v>
      </c>
      <c r="C11415" s="56" t="s">
        <v>7949</v>
      </c>
      <c r="D11415" s="52"/>
    </row>
    <row r="11416">
      <c r="A11416" s="44" t="s">
        <v>8825</v>
      </c>
      <c r="B11416" s="45">
        <v>3540.0</v>
      </c>
      <c r="C11416" s="56" t="s">
        <v>8489</v>
      </c>
      <c r="D11416" s="52"/>
    </row>
    <row r="11417">
      <c r="A11417" s="44" t="s">
        <v>8826</v>
      </c>
      <c r="B11417" s="45">
        <v>2900.0</v>
      </c>
      <c r="C11417" s="56" t="s">
        <v>7954</v>
      </c>
      <c r="D11417" s="52"/>
    </row>
    <row r="11418">
      <c r="A11418" s="44" t="s">
        <v>8827</v>
      </c>
      <c r="B11418" s="45">
        <v>10120.0</v>
      </c>
      <c r="C11418" s="55"/>
      <c r="D11418" s="52"/>
    </row>
    <row r="11419">
      <c r="A11419" s="44" t="s">
        <v>8828</v>
      </c>
      <c r="B11419" s="45">
        <v>13280.0</v>
      </c>
      <c r="C11419" s="55"/>
      <c r="D11419" s="52"/>
    </row>
    <row r="11420">
      <c r="A11420" s="44" t="s">
        <v>8829</v>
      </c>
      <c r="B11420" s="45">
        <v>3280.0</v>
      </c>
      <c r="C11420" s="56" t="s">
        <v>6862</v>
      </c>
      <c r="D11420" s="52"/>
    </row>
    <row r="11421">
      <c r="A11421" s="44" t="s">
        <v>8830</v>
      </c>
      <c r="B11421" s="45">
        <v>32100.0</v>
      </c>
      <c r="C11421" s="56" t="s">
        <v>4050</v>
      </c>
      <c r="D11421" s="52"/>
    </row>
    <row r="11422">
      <c r="A11422" s="44" t="s">
        <v>8831</v>
      </c>
      <c r="B11422" s="45">
        <v>3140.0</v>
      </c>
      <c r="C11422" s="56" t="s">
        <v>7949</v>
      </c>
      <c r="D11422" s="52"/>
    </row>
    <row r="11423">
      <c r="A11423" s="44" t="s">
        <v>8832</v>
      </c>
      <c r="B11423" s="45">
        <v>3140.0</v>
      </c>
      <c r="C11423" s="56" t="s">
        <v>8489</v>
      </c>
      <c r="D11423" s="52"/>
    </row>
    <row r="11424">
      <c r="A11424" s="44" t="s">
        <v>8833</v>
      </c>
      <c r="B11424" s="45">
        <v>4420.0</v>
      </c>
      <c r="C11424" s="56" t="s">
        <v>5705</v>
      </c>
      <c r="D11424" s="52"/>
    </row>
    <row r="11425">
      <c r="A11425" s="44" t="s">
        <v>8834</v>
      </c>
      <c r="B11425" s="45">
        <v>2760.0</v>
      </c>
      <c r="C11425" s="56" t="s">
        <v>7954</v>
      </c>
      <c r="D11425" s="52"/>
    </row>
    <row r="11426">
      <c r="A11426" s="44" t="s">
        <v>8835</v>
      </c>
      <c r="B11426" s="45">
        <v>3760.0</v>
      </c>
      <c r="C11426" s="56" t="s">
        <v>8836</v>
      </c>
      <c r="D11426" s="52"/>
    </row>
    <row r="11427">
      <c r="A11427" s="44" t="s">
        <v>8837</v>
      </c>
      <c r="B11427" s="45">
        <v>2820.0</v>
      </c>
      <c r="C11427" s="55"/>
      <c r="D11427" s="52"/>
    </row>
    <row r="11428">
      <c r="A11428" s="44" t="s">
        <v>8838</v>
      </c>
      <c r="B11428" s="45">
        <v>3600.0</v>
      </c>
      <c r="C11428" s="56" t="s">
        <v>5705</v>
      </c>
      <c r="D11428" s="52"/>
    </row>
    <row r="11429">
      <c r="A11429" s="44" t="s">
        <v>8839</v>
      </c>
      <c r="B11429" s="45">
        <v>9920.0</v>
      </c>
      <c r="C11429" s="55"/>
      <c r="D11429" s="52"/>
    </row>
    <row r="11430">
      <c r="A11430" s="44" t="s">
        <v>8840</v>
      </c>
      <c r="B11430" s="45">
        <v>14800.0</v>
      </c>
      <c r="C11430" s="56" t="s">
        <v>8265</v>
      </c>
      <c r="D11430" s="52"/>
    </row>
    <row r="11431">
      <c r="A11431" s="44" t="s">
        <v>8841</v>
      </c>
      <c r="B11431" s="45">
        <v>2820.0</v>
      </c>
      <c r="C11431" s="55"/>
      <c r="D11431" s="52"/>
    </row>
    <row r="11432">
      <c r="A11432" s="44" t="s">
        <v>8842</v>
      </c>
      <c r="B11432" s="45">
        <v>10020.0</v>
      </c>
      <c r="C11432" s="55"/>
      <c r="D11432" s="52"/>
    </row>
    <row r="11433">
      <c r="A11433" s="44" t="s">
        <v>8843</v>
      </c>
      <c r="B11433" s="45">
        <v>9960.0</v>
      </c>
      <c r="C11433" s="55"/>
      <c r="D11433" s="52"/>
    </row>
    <row r="11434">
      <c r="A11434" s="44" t="s">
        <v>8844</v>
      </c>
      <c r="B11434" s="45">
        <v>13840.0</v>
      </c>
      <c r="C11434" s="55"/>
      <c r="D11434" s="52"/>
    </row>
    <row r="11435">
      <c r="A11435" s="44" t="s">
        <v>8845</v>
      </c>
      <c r="B11435" s="45">
        <v>4560.0</v>
      </c>
      <c r="C11435" s="56" t="s">
        <v>4065</v>
      </c>
      <c r="D11435" s="52"/>
    </row>
    <row r="11436">
      <c r="A11436" s="44" t="s">
        <v>8846</v>
      </c>
      <c r="B11436" s="45">
        <v>9800.0</v>
      </c>
      <c r="C11436" s="55"/>
      <c r="D11436" s="52"/>
    </row>
    <row r="11437">
      <c r="A11437" s="44" t="s">
        <v>8847</v>
      </c>
      <c r="B11437" s="45">
        <v>13280.0</v>
      </c>
      <c r="C11437" s="55"/>
      <c r="D11437" s="52"/>
    </row>
    <row r="11438">
      <c r="A11438" s="44" t="s">
        <v>8848</v>
      </c>
      <c r="B11438" s="45">
        <v>2680.0</v>
      </c>
      <c r="C11438" s="56" t="s">
        <v>4065</v>
      </c>
      <c r="D11438" s="52"/>
    </row>
    <row r="11439">
      <c r="A11439" s="44" t="s">
        <v>8849</v>
      </c>
      <c r="B11439" s="45">
        <v>17460.0</v>
      </c>
      <c r="C11439" s="55"/>
      <c r="D11439" s="52"/>
    </row>
    <row r="11440">
      <c r="A11440" s="44" t="s">
        <v>8850</v>
      </c>
      <c r="B11440" s="45">
        <v>1380.0</v>
      </c>
      <c r="C11440" s="55"/>
      <c r="D11440" s="52"/>
    </row>
    <row r="11441">
      <c r="A11441" s="44" t="s">
        <v>8851</v>
      </c>
      <c r="B11441" s="45">
        <v>32380.0</v>
      </c>
      <c r="C11441" s="56" t="s">
        <v>4050</v>
      </c>
      <c r="D11441" s="52"/>
    </row>
    <row r="11442">
      <c r="A11442" s="44" t="s">
        <v>8852</v>
      </c>
      <c r="B11442" s="45">
        <v>23000.0</v>
      </c>
      <c r="C11442" s="56" t="s">
        <v>4005</v>
      </c>
      <c r="D11442" s="52"/>
    </row>
    <row r="11443">
      <c r="A11443" s="44" t="s">
        <v>8853</v>
      </c>
      <c r="B11443" s="45">
        <v>10960.0</v>
      </c>
      <c r="C11443" s="56" t="s">
        <v>5653</v>
      </c>
      <c r="D11443" s="52"/>
    </row>
    <row r="11444">
      <c r="A11444" s="44" t="s">
        <v>8854</v>
      </c>
      <c r="B11444" s="45">
        <v>13700.0</v>
      </c>
      <c r="C11444" s="55"/>
      <c r="D11444" s="52"/>
    </row>
    <row r="11445">
      <c r="A11445" s="44" t="s">
        <v>8855</v>
      </c>
      <c r="B11445" s="45">
        <v>17440.0</v>
      </c>
      <c r="C11445" s="55"/>
      <c r="D11445" s="52"/>
    </row>
    <row r="11446">
      <c r="A11446" s="44" t="s">
        <v>8856</v>
      </c>
      <c r="B11446" s="45">
        <v>3340.0</v>
      </c>
      <c r="C11446" s="56" t="s">
        <v>6314</v>
      </c>
      <c r="D11446" s="52"/>
    </row>
    <row r="11447">
      <c r="A11447" s="44" t="s">
        <v>8857</v>
      </c>
      <c r="B11447" s="45">
        <v>19520.0</v>
      </c>
      <c r="C11447" s="55"/>
      <c r="D11447" s="52"/>
    </row>
    <row r="11448">
      <c r="A11448" s="44" t="s">
        <v>8858</v>
      </c>
      <c r="B11448" s="45">
        <v>9220.0</v>
      </c>
      <c r="C11448" s="55"/>
      <c r="D11448" s="52"/>
    </row>
    <row r="11449">
      <c r="A11449" s="44" t="s">
        <v>8859</v>
      </c>
      <c r="B11449" s="45">
        <v>13280.0</v>
      </c>
      <c r="C11449" s="55"/>
      <c r="D11449" s="52"/>
    </row>
    <row r="11450">
      <c r="A11450" s="44" t="s">
        <v>8860</v>
      </c>
      <c r="B11450" s="45">
        <v>17760.0</v>
      </c>
      <c r="C11450" s="56" t="s">
        <v>8227</v>
      </c>
      <c r="D11450" s="52"/>
    </row>
    <row r="11451">
      <c r="A11451" s="44" t="s">
        <v>8861</v>
      </c>
      <c r="B11451" s="45">
        <v>3880.0</v>
      </c>
      <c r="C11451" s="56" t="s">
        <v>4082</v>
      </c>
      <c r="D11451" s="52"/>
    </row>
    <row r="11452">
      <c r="A11452" s="44" t="s">
        <v>8862</v>
      </c>
      <c r="B11452" s="45">
        <v>23580.0</v>
      </c>
      <c r="C11452" s="56" t="s">
        <v>4005</v>
      </c>
      <c r="D11452" s="52"/>
    </row>
    <row r="11453">
      <c r="A11453" s="44" t="s">
        <v>8863</v>
      </c>
      <c r="B11453" s="45">
        <v>2820.0</v>
      </c>
      <c r="C11453" s="55"/>
      <c r="D11453" s="52"/>
    </row>
    <row r="11454">
      <c r="A11454" s="44" t="s">
        <v>8864</v>
      </c>
      <c r="B11454" s="45">
        <v>32540.0</v>
      </c>
      <c r="C11454" s="56" t="s">
        <v>4050</v>
      </c>
      <c r="D11454" s="52"/>
    </row>
    <row r="11455">
      <c r="A11455" s="44" t="s">
        <v>8865</v>
      </c>
      <c r="B11455" s="45">
        <v>3100.0</v>
      </c>
      <c r="C11455" s="56" t="s">
        <v>4082</v>
      </c>
      <c r="D11455" s="52"/>
    </row>
    <row r="11456">
      <c r="A11456" s="44" t="s">
        <v>8866</v>
      </c>
      <c r="B11456" s="45">
        <v>10740.0</v>
      </c>
      <c r="C11456" s="55"/>
      <c r="D11456" s="52"/>
    </row>
    <row r="11457">
      <c r="A11457" s="44" t="s">
        <v>8867</v>
      </c>
      <c r="B11457" s="45">
        <v>9360.0</v>
      </c>
      <c r="C11457" s="55"/>
      <c r="D11457" s="52"/>
    </row>
    <row r="11458">
      <c r="A11458" s="44" t="s">
        <v>8868</v>
      </c>
      <c r="B11458" s="45">
        <v>9240.0</v>
      </c>
      <c r="C11458" s="55"/>
      <c r="D11458" s="52"/>
    </row>
    <row r="11459">
      <c r="A11459" s="44" t="s">
        <v>8869</v>
      </c>
      <c r="B11459" s="45">
        <v>13280.0</v>
      </c>
      <c r="C11459" s="55"/>
      <c r="D11459" s="52"/>
    </row>
    <row r="11460">
      <c r="A11460" s="44" t="s">
        <v>8870</v>
      </c>
      <c r="B11460" s="45">
        <v>3180.0</v>
      </c>
      <c r="C11460" s="56" t="s">
        <v>8871</v>
      </c>
      <c r="D11460" s="52"/>
    </row>
    <row r="11461">
      <c r="A11461" s="44" t="s">
        <v>8872</v>
      </c>
      <c r="B11461" s="45">
        <v>12620.0</v>
      </c>
      <c r="C11461" s="56" t="s">
        <v>8873</v>
      </c>
      <c r="D11461" s="52"/>
    </row>
    <row r="11462">
      <c r="A11462" s="44" t="s">
        <v>8874</v>
      </c>
      <c r="B11462" s="45">
        <v>2820.0</v>
      </c>
      <c r="C11462" s="55"/>
      <c r="D11462" s="52"/>
    </row>
    <row r="11463">
      <c r="A11463" s="44" t="s">
        <v>8875</v>
      </c>
      <c r="B11463" s="45">
        <v>11520.0</v>
      </c>
      <c r="C11463" s="56" t="s">
        <v>8876</v>
      </c>
      <c r="D11463" s="52"/>
    </row>
    <row r="11464">
      <c r="A11464" s="44" t="s">
        <v>8877</v>
      </c>
      <c r="B11464" s="45">
        <v>18060.0</v>
      </c>
      <c r="C11464" s="56" t="s">
        <v>8187</v>
      </c>
      <c r="D11464" s="52"/>
    </row>
    <row r="11465">
      <c r="A11465" s="44" t="s">
        <v>8878</v>
      </c>
      <c r="B11465" s="45">
        <v>1380.0</v>
      </c>
      <c r="C11465" s="55"/>
      <c r="D11465" s="52"/>
    </row>
    <row r="11466">
      <c r="A11466" s="44" t="s">
        <v>8879</v>
      </c>
      <c r="B11466" s="45">
        <v>15200.0</v>
      </c>
      <c r="C11466" s="55"/>
      <c r="D11466" s="52"/>
    </row>
    <row r="11467">
      <c r="A11467" s="44" t="s">
        <v>8880</v>
      </c>
      <c r="B11467" s="45">
        <v>8760.0</v>
      </c>
      <c r="C11467" s="55"/>
      <c r="D11467" s="52"/>
    </row>
    <row r="11468">
      <c r="A11468" s="44" t="s">
        <v>8881</v>
      </c>
      <c r="B11468" s="45">
        <v>10760.0</v>
      </c>
      <c r="C11468" s="55"/>
      <c r="D11468" s="52"/>
    </row>
    <row r="11469">
      <c r="A11469" s="44" t="s">
        <v>8882</v>
      </c>
      <c r="B11469" s="45">
        <v>9760.0</v>
      </c>
      <c r="C11469" s="55"/>
      <c r="D11469" s="52"/>
    </row>
    <row r="11470">
      <c r="A11470" s="44" t="s">
        <v>8883</v>
      </c>
      <c r="B11470" s="45">
        <v>3280.0</v>
      </c>
      <c r="C11470" s="56" t="s">
        <v>4097</v>
      </c>
      <c r="D11470" s="52"/>
    </row>
    <row r="11471">
      <c r="A11471" s="44" t="s">
        <v>8884</v>
      </c>
      <c r="B11471" s="45">
        <v>2560.0</v>
      </c>
      <c r="C11471" s="55"/>
      <c r="D11471" s="52"/>
    </row>
    <row r="11472">
      <c r="A11472" s="44" t="s">
        <v>8885</v>
      </c>
      <c r="B11472" s="45">
        <v>14980.0</v>
      </c>
      <c r="C11472" s="56" t="s">
        <v>4071</v>
      </c>
      <c r="D11472" s="52"/>
    </row>
    <row r="11473">
      <c r="A11473" s="44" t="s">
        <v>8886</v>
      </c>
      <c r="B11473" s="45">
        <v>16480.0</v>
      </c>
      <c r="C11473" s="55"/>
      <c r="D11473" s="52"/>
    </row>
    <row r="11474">
      <c r="A11474" s="44" t="s">
        <v>8887</v>
      </c>
      <c r="B11474" s="45">
        <v>18540.0</v>
      </c>
      <c r="C11474" s="56" t="s">
        <v>8888</v>
      </c>
      <c r="D11474" s="52"/>
    </row>
    <row r="11475">
      <c r="A11475" s="44" t="s">
        <v>8889</v>
      </c>
      <c r="B11475" s="45">
        <v>9760.0</v>
      </c>
      <c r="C11475" s="55"/>
      <c r="D11475" s="52"/>
    </row>
    <row r="11476">
      <c r="A11476" s="44" t="s">
        <v>8890</v>
      </c>
      <c r="B11476" s="45">
        <v>3320.0</v>
      </c>
      <c r="C11476" s="56" t="s">
        <v>4017</v>
      </c>
      <c r="D11476" s="52"/>
    </row>
    <row r="11477">
      <c r="A11477" s="44" t="s">
        <v>8891</v>
      </c>
      <c r="B11477" s="45">
        <v>22700.0</v>
      </c>
      <c r="C11477" s="56" t="s">
        <v>8892</v>
      </c>
      <c r="D11477" s="52"/>
    </row>
    <row r="11478">
      <c r="A11478" s="44" t="s">
        <v>8893</v>
      </c>
      <c r="B11478" s="45">
        <v>17380.0</v>
      </c>
      <c r="C11478" s="56" t="s">
        <v>8894</v>
      </c>
      <c r="D11478" s="52"/>
    </row>
    <row r="11479">
      <c r="A11479" s="44" t="s">
        <v>8895</v>
      </c>
      <c r="B11479" s="45">
        <v>3640.0</v>
      </c>
      <c r="C11479" s="55"/>
      <c r="D11479" s="52"/>
    </row>
    <row r="11480">
      <c r="A11480" s="44" t="s">
        <v>8896</v>
      </c>
      <c r="B11480" s="45">
        <v>41740.0</v>
      </c>
      <c r="C11480" s="55"/>
      <c r="D11480" s="52"/>
    </row>
    <row r="11481">
      <c r="A11481" s="44" t="s">
        <v>8897</v>
      </c>
      <c r="B11481" s="45">
        <v>3240.0</v>
      </c>
      <c r="C11481" s="55"/>
      <c r="D11481" s="52"/>
    </row>
    <row r="11482">
      <c r="A11482" s="44" t="s">
        <v>8898</v>
      </c>
      <c r="B11482" s="45">
        <v>2840.0</v>
      </c>
      <c r="C11482" s="56" t="s">
        <v>4017</v>
      </c>
      <c r="D11482" s="52"/>
    </row>
    <row r="11483">
      <c r="A11483" s="44" t="s">
        <v>8899</v>
      </c>
      <c r="B11483" s="45">
        <v>10860.0</v>
      </c>
      <c r="C11483" s="55"/>
      <c r="D11483" s="52"/>
    </row>
    <row r="11484">
      <c r="A11484" s="44" t="s">
        <v>8900</v>
      </c>
      <c r="B11484" s="45">
        <v>11360.0</v>
      </c>
      <c r="C11484" s="56" t="s">
        <v>8901</v>
      </c>
      <c r="D11484" s="52"/>
    </row>
    <row r="11485">
      <c r="A11485" s="44" t="s">
        <v>8902</v>
      </c>
      <c r="B11485" s="45">
        <v>10120.0</v>
      </c>
      <c r="C11485" s="56" t="s">
        <v>8901</v>
      </c>
      <c r="D11485" s="52"/>
    </row>
    <row r="11486">
      <c r="A11486" s="44" t="s">
        <v>8903</v>
      </c>
      <c r="B11486" s="45">
        <v>13740.0</v>
      </c>
      <c r="C11486" s="55"/>
      <c r="D11486" s="52"/>
    </row>
    <row r="11487">
      <c r="A11487" s="44" t="s">
        <v>8904</v>
      </c>
      <c r="B11487" s="45">
        <v>12040.0</v>
      </c>
      <c r="C11487" s="56" t="s">
        <v>5205</v>
      </c>
      <c r="D11487" s="52"/>
    </row>
    <row r="11488">
      <c r="A11488" s="44" t="s">
        <v>8905</v>
      </c>
      <c r="B11488" s="45">
        <v>10040.0</v>
      </c>
      <c r="C11488" s="55"/>
      <c r="D11488" s="52"/>
    </row>
    <row r="11489">
      <c r="A11489" s="44" t="s">
        <v>8906</v>
      </c>
      <c r="B11489" s="45">
        <v>4440.0</v>
      </c>
      <c r="C11489" s="56" t="s">
        <v>4035</v>
      </c>
      <c r="D11489" s="52"/>
    </row>
    <row r="11490">
      <c r="A11490" s="44" t="s">
        <v>8907</v>
      </c>
      <c r="B11490" s="45">
        <v>2680.0</v>
      </c>
      <c r="C11490" s="56" t="s">
        <v>4035</v>
      </c>
      <c r="D11490" s="52"/>
    </row>
    <row r="11491">
      <c r="A11491" s="44" t="s">
        <v>8908</v>
      </c>
      <c r="B11491" s="45">
        <v>12960.0</v>
      </c>
      <c r="C11491" s="56" t="s">
        <v>4039</v>
      </c>
      <c r="D11491" s="52"/>
    </row>
    <row r="11492">
      <c r="A11492" s="44" t="s">
        <v>8909</v>
      </c>
      <c r="B11492" s="45">
        <v>25280.0</v>
      </c>
      <c r="C11492" s="56" t="s">
        <v>8910</v>
      </c>
      <c r="D11492" s="52"/>
    </row>
    <row r="11493">
      <c r="A11493" s="44" t="s">
        <v>8911</v>
      </c>
      <c r="B11493" s="45">
        <v>3260.0</v>
      </c>
      <c r="C11493" s="55"/>
      <c r="D11493" s="52"/>
    </row>
    <row r="11494">
      <c r="A11494" s="44" t="s">
        <v>8912</v>
      </c>
      <c r="B11494" s="45">
        <v>3280.0</v>
      </c>
      <c r="C11494" s="55"/>
      <c r="D11494" s="52"/>
    </row>
    <row r="11495">
      <c r="A11495" s="44" t="s">
        <v>8913</v>
      </c>
      <c r="B11495" s="45">
        <v>10520.0</v>
      </c>
      <c r="C11495" s="55"/>
      <c r="D11495" s="52"/>
    </row>
    <row r="11496">
      <c r="A11496" s="44" t="s">
        <v>8914</v>
      </c>
      <c r="B11496" s="45">
        <v>10560.0</v>
      </c>
      <c r="C11496" s="55"/>
      <c r="D11496" s="52"/>
    </row>
    <row r="11497">
      <c r="A11497" s="44" t="s">
        <v>8915</v>
      </c>
      <c r="B11497" s="45">
        <v>13180.0</v>
      </c>
      <c r="C11497" s="56" t="s">
        <v>8901</v>
      </c>
      <c r="D11497" s="52"/>
    </row>
    <row r="11498">
      <c r="A11498" s="44" t="s">
        <v>8916</v>
      </c>
      <c r="B11498" s="45">
        <v>10120.0</v>
      </c>
      <c r="C11498" s="56" t="s">
        <v>8901</v>
      </c>
      <c r="D11498" s="52"/>
    </row>
    <row r="11499">
      <c r="A11499" s="44" t="s">
        <v>8917</v>
      </c>
      <c r="B11499" s="45">
        <v>3680.0</v>
      </c>
      <c r="C11499" s="56" t="s">
        <v>6862</v>
      </c>
      <c r="D11499" s="52"/>
    </row>
    <row r="11500">
      <c r="A11500" s="44" t="s">
        <v>8918</v>
      </c>
      <c r="B11500" s="45">
        <v>16800.0</v>
      </c>
      <c r="C11500" s="55"/>
      <c r="D11500" s="52"/>
    </row>
    <row r="11501">
      <c r="A11501" s="44" t="s">
        <v>8919</v>
      </c>
      <c r="B11501" s="45">
        <v>3420.0</v>
      </c>
      <c r="C11501" s="56" t="s">
        <v>7949</v>
      </c>
      <c r="D11501" s="52"/>
    </row>
    <row r="11502">
      <c r="A11502" s="44" t="s">
        <v>8920</v>
      </c>
      <c r="B11502" s="45">
        <v>3420.0</v>
      </c>
      <c r="C11502" s="56" t="s">
        <v>8489</v>
      </c>
      <c r="D11502" s="52"/>
    </row>
    <row r="11503">
      <c r="A11503" s="44" t="s">
        <v>8921</v>
      </c>
      <c r="B11503" s="45">
        <v>2920.0</v>
      </c>
      <c r="C11503" s="56" t="s">
        <v>7954</v>
      </c>
      <c r="D11503" s="52"/>
    </row>
    <row r="11504">
      <c r="A11504" s="44" t="s">
        <v>8922</v>
      </c>
      <c r="B11504" s="45">
        <v>13360.0</v>
      </c>
      <c r="C11504" s="55"/>
      <c r="D11504" s="52"/>
    </row>
    <row r="11505">
      <c r="A11505" s="44" t="s">
        <v>8923</v>
      </c>
      <c r="B11505" s="45">
        <v>3600.0</v>
      </c>
      <c r="C11505" s="56" t="s">
        <v>6862</v>
      </c>
      <c r="D11505" s="52"/>
    </row>
    <row r="11506">
      <c r="A11506" s="44" t="s">
        <v>8924</v>
      </c>
      <c r="B11506" s="45">
        <v>3320.0</v>
      </c>
      <c r="C11506" s="56" t="s">
        <v>7949</v>
      </c>
      <c r="D11506" s="52"/>
    </row>
    <row r="11507">
      <c r="A11507" s="44" t="s">
        <v>8925</v>
      </c>
      <c r="B11507" s="45">
        <v>3320.0</v>
      </c>
      <c r="C11507" s="56" t="s">
        <v>8489</v>
      </c>
      <c r="D11507" s="52"/>
    </row>
    <row r="11508">
      <c r="A11508" s="44" t="s">
        <v>8926</v>
      </c>
      <c r="B11508" s="45">
        <v>10500.0</v>
      </c>
      <c r="C11508" s="55"/>
      <c r="D11508" s="52"/>
    </row>
    <row r="11509">
      <c r="A11509" s="44" t="s">
        <v>8927</v>
      </c>
      <c r="B11509" s="45">
        <v>2740.0</v>
      </c>
      <c r="C11509" s="56" t="s">
        <v>7954</v>
      </c>
      <c r="D11509" s="52"/>
    </row>
    <row r="11510">
      <c r="A11510" s="44" t="s">
        <v>8928</v>
      </c>
      <c r="B11510" s="45">
        <v>15940.0</v>
      </c>
      <c r="C11510" s="55"/>
      <c r="D11510" s="52"/>
    </row>
    <row r="11511">
      <c r="A11511" s="44" t="s">
        <v>8929</v>
      </c>
      <c r="B11511" s="45">
        <v>2880.0</v>
      </c>
      <c r="C11511" s="55"/>
      <c r="D11511" s="52"/>
    </row>
    <row r="11512">
      <c r="A11512" s="44" t="s">
        <v>8930</v>
      </c>
      <c r="B11512" s="45">
        <v>16000.0</v>
      </c>
      <c r="C11512" s="56" t="s">
        <v>4160</v>
      </c>
      <c r="D11512" s="52"/>
    </row>
    <row r="11513">
      <c r="A11513" s="44" t="s">
        <v>8931</v>
      </c>
      <c r="B11513" s="45">
        <v>13680.0</v>
      </c>
      <c r="C11513" s="55"/>
      <c r="D11513" s="52"/>
    </row>
    <row r="11514">
      <c r="A11514" s="44" t="s">
        <v>8932</v>
      </c>
      <c r="B11514" s="45">
        <v>25840.0</v>
      </c>
      <c r="C11514" s="56" t="s">
        <v>8933</v>
      </c>
      <c r="D11514" s="52"/>
    </row>
    <row r="11515">
      <c r="A11515" s="44" t="s">
        <v>8934</v>
      </c>
      <c r="B11515" s="45">
        <v>9340.0</v>
      </c>
      <c r="C11515" s="55"/>
      <c r="D11515" s="52"/>
    </row>
    <row r="11516">
      <c r="A11516" s="44" t="s">
        <v>8935</v>
      </c>
      <c r="B11516" s="45">
        <v>11840.0</v>
      </c>
      <c r="C11516" s="56" t="s">
        <v>8936</v>
      </c>
      <c r="D11516" s="52"/>
    </row>
    <row r="11517">
      <c r="A11517" s="44" t="s">
        <v>8937</v>
      </c>
      <c r="B11517" s="45">
        <v>9940.0</v>
      </c>
      <c r="C11517" s="55"/>
      <c r="D11517" s="52"/>
    </row>
    <row r="11518">
      <c r="A11518" s="44" t="s">
        <v>8938</v>
      </c>
      <c r="B11518" s="45">
        <v>3280.0</v>
      </c>
      <c r="C11518" s="56" t="s">
        <v>4017</v>
      </c>
      <c r="D11518" s="52"/>
    </row>
    <row r="11519">
      <c r="A11519" s="44" t="s">
        <v>8939</v>
      </c>
      <c r="B11519" s="45">
        <v>3020.0</v>
      </c>
      <c r="C11519" s="56" t="s">
        <v>4017</v>
      </c>
      <c r="D11519" s="52"/>
    </row>
    <row r="11520">
      <c r="A11520" s="44" t="s">
        <v>8940</v>
      </c>
      <c r="B11520" s="45">
        <v>3780.0</v>
      </c>
      <c r="C11520" s="56" t="s">
        <v>4035</v>
      </c>
      <c r="D11520" s="52"/>
    </row>
    <row r="11521">
      <c r="A11521" s="44" t="s">
        <v>8941</v>
      </c>
      <c r="B11521" s="45">
        <v>2700.0</v>
      </c>
      <c r="C11521" s="56" t="s">
        <v>4035</v>
      </c>
      <c r="D11521" s="52"/>
    </row>
    <row r="11522">
      <c r="A11522" s="44" t="s">
        <v>8942</v>
      </c>
      <c r="B11522" s="45">
        <v>16940.0</v>
      </c>
      <c r="C11522" s="55"/>
      <c r="D11522" s="52"/>
    </row>
    <row r="11523">
      <c r="A11523" s="44" t="s">
        <v>8943</v>
      </c>
      <c r="B11523" s="45">
        <v>17540.0</v>
      </c>
      <c r="C11523" s="55"/>
      <c r="D11523" s="52"/>
    </row>
    <row r="11524">
      <c r="A11524" s="44" t="s">
        <v>8944</v>
      </c>
      <c r="B11524" s="45">
        <v>9900.0</v>
      </c>
      <c r="C11524" s="55"/>
      <c r="D11524" s="52"/>
    </row>
    <row r="11525">
      <c r="A11525" s="44" t="s">
        <v>8945</v>
      </c>
      <c r="B11525" s="45">
        <v>9280.0</v>
      </c>
      <c r="C11525" s="55"/>
      <c r="D11525" s="52"/>
    </row>
    <row r="11526">
      <c r="A11526" s="44" t="s">
        <v>8946</v>
      </c>
      <c r="B11526" s="45">
        <v>26260.0</v>
      </c>
      <c r="C11526" s="55"/>
      <c r="D11526" s="52"/>
    </row>
    <row r="11527">
      <c r="A11527" s="44" t="s">
        <v>8947</v>
      </c>
      <c r="B11527" s="45">
        <v>3080.0</v>
      </c>
      <c r="C11527" s="55"/>
      <c r="D11527" s="52"/>
    </row>
    <row r="11528">
      <c r="A11528" s="44" t="s">
        <v>8948</v>
      </c>
      <c r="B11528" s="45">
        <v>17880.0</v>
      </c>
      <c r="C11528" s="56" t="s">
        <v>4160</v>
      </c>
      <c r="D11528" s="52"/>
    </row>
    <row r="11529">
      <c r="A11529" s="44" t="s">
        <v>8949</v>
      </c>
      <c r="B11529" s="45">
        <v>10480.0</v>
      </c>
      <c r="C11529" s="55"/>
      <c r="D11529" s="52"/>
    </row>
    <row r="11530">
      <c r="A11530" s="44" t="s">
        <v>8950</v>
      </c>
      <c r="B11530" s="45">
        <v>10060.0</v>
      </c>
      <c r="C11530" s="55"/>
      <c r="D11530" s="52"/>
    </row>
    <row r="11531">
      <c r="A11531" s="44" t="s">
        <v>8951</v>
      </c>
      <c r="B11531" s="45">
        <v>10520.0</v>
      </c>
      <c r="C11531" s="55"/>
      <c r="D11531" s="52"/>
    </row>
    <row r="11532">
      <c r="A11532" s="44" t="s">
        <v>8952</v>
      </c>
      <c r="B11532" s="45">
        <v>12380.0</v>
      </c>
      <c r="C11532" s="55"/>
      <c r="D11532" s="52"/>
    </row>
    <row r="11533">
      <c r="A11533" s="44" t="s">
        <v>8953</v>
      </c>
      <c r="B11533" s="45">
        <v>10040.0</v>
      </c>
      <c r="C11533" s="55"/>
      <c r="D11533" s="52"/>
    </row>
    <row r="11534">
      <c r="A11534" s="44" t="s">
        <v>8954</v>
      </c>
      <c r="B11534" s="45">
        <v>16900.0</v>
      </c>
      <c r="C11534" s="55"/>
      <c r="D11534" s="52"/>
    </row>
    <row r="11535">
      <c r="A11535" s="44" t="s">
        <v>8955</v>
      </c>
      <c r="B11535" s="45">
        <v>12060.0</v>
      </c>
      <c r="C11535" s="56" t="s">
        <v>8622</v>
      </c>
      <c r="D11535" s="52"/>
    </row>
    <row r="11536">
      <c r="A11536" s="44" t="s">
        <v>8956</v>
      </c>
      <c r="B11536" s="45">
        <v>3780.0</v>
      </c>
      <c r="C11536" s="56" t="s">
        <v>2781</v>
      </c>
      <c r="D11536" s="52"/>
    </row>
    <row r="11537">
      <c r="A11537" s="44" t="s">
        <v>8957</v>
      </c>
      <c r="B11537" s="45">
        <v>3380.0</v>
      </c>
      <c r="C11537" s="56" t="s">
        <v>4017</v>
      </c>
      <c r="D11537" s="52"/>
    </row>
    <row r="11538">
      <c r="A11538" s="44" t="s">
        <v>8958</v>
      </c>
      <c r="B11538" s="45">
        <v>2820.0</v>
      </c>
      <c r="C11538" s="56" t="s">
        <v>4031</v>
      </c>
      <c r="D11538" s="52"/>
    </row>
    <row r="11539">
      <c r="A11539" s="44" t="s">
        <v>8959</v>
      </c>
      <c r="B11539" s="45">
        <v>9960.0</v>
      </c>
      <c r="C11539" s="55"/>
      <c r="D11539" s="52"/>
    </row>
    <row r="11540">
      <c r="A11540" s="44" t="s">
        <v>8960</v>
      </c>
      <c r="B11540" s="45">
        <v>2920.0</v>
      </c>
      <c r="C11540" s="56" t="s">
        <v>2781</v>
      </c>
      <c r="D11540" s="52"/>
    </row>
    <row r="11541">
      <c r="A11541" s="44" t="s">
        <v>8961</v>
      </c>
      <c r="B11541" s="45">
        <v>2740.0</v>
      </c>
      <c r="C11541" s="56" t="s">
        <v>4031</v>
      </c>
      <c r="D11541" s="52"/>
    </row>
    <row r="11542">
      <c r="A11542" s="44" t="s">
        <v>8962</v>
      </c>
      <c r="B11542" s="45">
        <v>2780.0</v>
      </c>
      <c r="C11542" s="56" t="s">
        <v>4017</v>
      </c>
      <c r="D11542" s="52"/>
    </row>
    <row r="11543">
      <c r="A11543" s="44" t="s">
        <v>8963</v>
      </c>
      <c r="B11543" s="45">
        <v>10560.0</v>
      </c>
      <c r="C11543" s="55"/>
      <c r="D11543" s="52"/>
    </row>
    <row r="11544">
      <c r="A11544" s="44" t="s">
        <v>8964</v>
      </c>
      <c r="B11544" s="45">
        <v>18160.0</v>
      </c>
      <c r="C11544" s="56" t="s">
        <v>6875</v>
      </c>
      <c r="D11544" s="52"/>
    </row>
    <row r="11545">
      <c r="A11545" s="44" t="s">
        <v>8965</v>
      </c>
      <c r="B11545" s="45">
        <v>3140.0</v>
      </c>
      <c r="C11545" s="55"/>
      <c r="D11545" s="52"/>
    </row>
    <row r="11546">
      <c r="A11546" s="44" t="s">
        <v>8966</v>
      </c>
      <c r="B11546" s="45">
        <v>9940.0</v>
      </c>
      <c r="C11546" s="55"/>
      <c r="D11546" s="52"/>
    </row>
    <row r="11547">
      <c r="A11547" s="44" t="s">
        <v>8967</v>
      </c>
      <c r="B11547" s="45">
        <v>12140.0</v>
      </c>
      <c r="C11547" s="56" t="s">
        <v>5293</v>
      </c>
      <c r="D11547" s="52"/>
    </row>
    <row r="11548">
      <c r="A11548" s="44" t="s">
        <v>8968</v>
      </c>
      <c r="B11548" s="45">
        <v>2680.0</v>
      </c>
      <c r="C11548" s="55"/>
      <c r="D11548" s="52"/>
    </row>
    <row r="11549">
      <c r="A11549" s="44" t="s">
        <v>8969</v>
      </c>
      <c r="B11549" s="45">
        <v>2760.0</v>
      </c>
      <c r="C11549" s="55"/>
      <c r="D11549" s="52"/>
    </row>
    <row r="11550">
      <c r="A11550" s="44" t="s">
        <v>8970</v>
      </c>
      <c r="B11550" s="45">
        <v>10060.0</v>
      </c>
      <c r="C11550" s="55"/>
      <c r="D11550" s="52"/>
    </row>
    <row r="11551">
      <c r="A11551" s="44" t="s">
        <v>8971</v>
      </c>
      <c r="B11551" s="45">
        <v>2860.0</v>
      </c>
      <c r="C11551" s="56" t="s">
        <v>4138</v>
      </c>
      <c r="D11551" s="52"/>
    </row>
    <row r="11552">
      <c r="A11552" s="44" t="s">
        <v>8972</v>
      </c>
      <c r="B11552" s="45">
        <v>2820.0</v>
      </c>
      <c r="C11552" s="56" t="s">
        <v>4138</v>
      </c>
      <c r="D11552" s="52"/>
    </row>
    <row r="11553">
      <c r="A11553" s="44" t="s">
        <v>8973</v>
      </c>
      <c r="B11553" s="45">
        <v>14200.0</v>
      </c>
      <c r="C11553" s="56" t="s">
        <v>8817</v>
      </c>
      <c r="D11553" s="52"/>
    </row>
    <row r="11554">
      <c r="A11554" s="44" t="s">
        <v>8974</v>
      </c>
      <c r="B11554" s="45">
        <v>10580.0</v>
      </c>
      <c r="C11554" s="55"/>
      <c r="D11554" s="52"/>
    </row>
    <row r="11555">
      <c r="A11555" s="44" t="s">
        <v>8975</v>
      </c>
      <c r="B11555" s="45">
        <v>16740.0</v>
      </c>
      <c r="C11555" s="56" t="s">
        <v>8976</v>
      </c>
      <c r="D11555" s="52"/>
    </row>
    <row r="11556">
      <c r="A11556" s="44" t="s">
        <v>8977</v>
      </c>
      <c r="B11556" s="45">
        <v>3380.0</v>
      </c>
      <c r="C11556" s="56" t="s">
        <v>6862</v>
      </c>
      <c r="D11556" s="52"/>
    </row>
    <row r="11557">
      <c r="A11557" s="44" t="s">
        <v>8978</v>
      </c>
      <c r="B11557" s="45">
        <v>24980.0</v>
      </c>
      <c r="C11557" s="55"/>
      <c r="D11557" s="52"/>
    </row>
    <row r="11558">
      <c r="A11558" s="44" t="s">
        <v>8979</v>
      </c>
      <c r="B11558" s="45">
        <v>10080.0</v>
      </c>
      <c r="C11558" s="55"/>
      <c r="D11558" s="52"/>
    </row>
    <row r="11559">
      <c r="A11559" s="44" t="s">
        <v>8980</v>
      </c>
      <c r="B11559" s="45">
        <v>3140.0</v>
      </c>
      <c r="C11559" s="56" t="s">
        <v>7949</v>
      </c>
      <c r="D11559" s="52"/>
    </row>
    <row r="11560">
      <c r="A11560" s="44" t="s">
        <v>8981</v>
      </c>
      <c r="B11560" s="45">
        <v>3520.0</v>
      </c>
      <c r="C11560" s="56" t="s">
        <v>6862</v>
      </c>
      <c r="D11560" s="52"/>
    </row>
    <row r="11561">
      <c r="A11561" s="44" t="s">
        <v>8982</v>
      </c>
      <c r="B11561" s="45">
        <v>3140.0</v>
      </c>
      <c r="C11561" s="56" t="s">
        <v>8489</v>
      </c>
      <c r="D11561" s="52"/>
    </row>
    <row r="11562">
      <c r="A11562" s="44" t="s">
        <v>8983</v>
      </c>
      <c r="B11562" s="45">
        <v>3360.0</v>
      </c>
      <c r="C11562" s="56" t="s">
        <v>7949</v>
      </c>
      <c r="D11562" s="52"/>
    </row>
    <row r="11563">
      <c r="A11563" s="44" t="s">
        <v>8984</v>
      </c>
      <c r="B11563" s="45">
        <v>3360.0</v>
      </c>
      <c r="C11563" s="56" t="s">
        <v>8489</v>
      </c>
      <c r="D11563" s="52"/>
    </row>
    <row r="11564">
      <c r="A11564" s="44" t="s">
        <v>8985</v>
      </c>
      <c r="B11564" s="45">
        <v>2720.0</v>
      </c>
      <c r="C11564" s="56" t="s">
        <v>7954</v>
      </c>
      <c r="D11564" s="52"/>
    </row>
    <row r="11565">
      <c r="A11565" s="44" t="s">
        <v>8986</v>
      </c>
      <c r="B11565" s="45">
        <v>4120.0</v>
      </c>
      <c r="C11565" s="56" t="s">
        <v>4112</v>
      </c>
      <c r="D11565" s="52"/>
    </row>
    <row r="11566">
      <c r="A11566" s="44" t="s">
        <v>8987</v>
      </c>
      <c r="B11566" s="45">
        <v>2920.0</v>
      </c>
      <c r="C11566" s="56" t="s">
        <v>7954</v>
      </c>
      <c r="D11566" s="52"/>
    </row>
    <row r="11567">
      <c r="A11567" s="44" t="s">
        <v>8988</v>
      </c>
      <c r="B11567" s="45">
        <v>2560.0</v>
      </c>
      <c r="C11567" s="56" t="s">
        <v>4112</v>
      </c>
      <c r="D11567" s="52"/>
    </row>
    <row r="11568">
      <c r="A11568" s="44" t="s">
        <v>8989</v>
      </c>
      <c r="B11568" s="45">
        <v>9320.0</v>
      </c>
      <c r="C11568" s="55"/>
      <c r="D11568" s="52"/>
    </row>
    <row r="11569">
      <c r="A11569" s="44" t="s">
        <v>8990</v>
      </c>
      <c r="B11569" s="45">
        <v>9860.0</v>
      </c>
      <c r="C11569" s="55"/>
      <c r="D11569" s="52"/>
    </row>
    <row r="11570">
      <c r="A11570" s="44" t="s">
        <v>8991</v>
      </c>
      <c r="B11570" s="45">
        <v>2780.0</v>
      </c>
      <c r="C11570" s="55"/>
      <c r="D11570" s="52"/>
    </row>
    <row r="11571">
      <c r="A11571" s="44" t="s">
        <v>8992</v>
      </c>
      <c r="B11571" s="45">
        <v>14000.0</v>
      </c>
      <c r="C11571" s="56" t="s">
        <v>8483</v>
      </c>
      <c r="D11571" s="52"/>
    </row>
    <row r="11572">
      <c r="A11572" s="44" t="s">
        <v>8993</v>
      </c>
      <c r="B11572" s="45">
        <v>17800.0</v>
      </c>
      <c r="C11572" s="56" t="s">
        <v>6701</v>
      </c>
      <c r="D11572" s="52"/>
    </row>
    <row r="11573">
      <c r="A11573" s="44" t="s">
        <v>8994</v>
      </c>
      <c r="B11573" s="45">
        <v>10060.0</v>
      </c>
      <c r="C11573" s="55"/>
      <c r="D11573" s="52"/>
    </row>
    <row r="11574">
      <c r="A11574" s="44" t="s">
        <v>8995</v>
      </c>
      <c r="B11574" s="45">
        <v>9860.0</v>
      </c>
      <c r="C11574" s="55"/>
      <c r="D11574" s="52"/>
    </row>
    <row r="11575">
      <c r="A11575" s="44" t="s">
        <v>8996</v>
      </c>
      <c r="B11575" s="45">
        <v>11780.0</v>
      </c>
      <c r="C11575" s="56" t="s">
        <v>5293</v>
      </c>
      <c r="D11575" s="52"/>
    </row>
    <row r="11576">
      <c r="A11576" s="44" t="s">
        <v>8997</v>
      </c>
      <c r="B11576" s="45">
        <v>13740.0</v>
      </c>
      <c r="C11576" s="55"/>
      <c r="D11576" s="52"/>
    </row>
    <row r="11577">
      <c r="A11577" s="44" t="s">
        <v>8998</v>
      </c>
      <c r="B11577" s="45">
        <v>3140.0</v>
      </c>
      <c r="C11577" s="56" t="s">
        <v>744</v>
      </c>
      <c r="D11577" s="52"/>
    </row>
    <row r="11578">
      <c r="A11578" s="44" t="s">
        <v>8999</v>
      </c>
      <c r="B11578" s="45">
        <v>2640.0</v>
      </c>
      <c r="C11578" s="56" t="s">
        <v>744</v>
      </c>
      <c r="D11578" s="52"/>
    </row>
    <row r="11579">
      <c r="A11579" s="44" t="s">
        <v>9000</v>
      </c>
      <c r="B11579" s="45">
        <v>9840.0</v>
      </c>
      <c r="C11579" s="55"/>
      <c r="D11579" s="52"/>
    </row>
    <row r="11580">
      <c r="A11580" s="44" t="s">
        <v>9001</v>
      </c>
      <c r="B11580" s="45">
        <v>17020.0</v>
      </c>
      <c r="C11580" s="56" t="s">
        <v>9002</v>
      </c>
      <c r="D11580" s="52"/>
    </row>
    <row r="11581">
      <c r="A11581" s="44" t="s">
        <v>9003</v>
      </c>
      <c r="B11581" s="45">
        <v>2780.0</v>
      </c>
      <c r="C11581" s="56" t="s">
        <v>7445</v>
      </c>
      <c r="D11581" s="52"/>
    </row>
    <row r="11582">
      <c r="A11582" s="44" t="s">
        <v>9004</v>
      </c>
      <c r="B11582" s="45">
        <v>9320.0</v>
      </c>
      <c r="C11582" s="55"/>
      <c r="D11582" s="52"/>
    </row>
    <row r="11583">
      <c r="A11583" s="44" t="s">
        <v>9005</v>
      </c>
      <c r="B11583" s="45">
        <v>2200.0</v>
      </c>
      <c r="C11583" s="56" t="s">
        <v>7445</v>
      </c>
      <c r="D11583" s="52"/>
    </row>
    <row r="11584">
      <c r="A11584" s="44" t="s">
        <v>9006</v>
      </c>
      <c r="B11584" s="45">
        <v>11000.0</v>
      </c>
      <c r="C11584" s="55"/>
      <c r="D11584" s="52"/>
    </row>
    <row r="11585">
      <c r="A11585" s="44" t="s">
        <v>9007</v>
      </c>
      <c r="B11585" s="45">
        <v>9880.0</v>
      </c>
      <c r="C11585" s="55"/>
      <c r="D11585" s="52"/>
    </row>
    <row r="11586">
      <c r="A11586" s="44" t="s">
        <v>9008</v>
      </c>
      <c r="B11586" s="45">
        <v>9300.0</v>
      </c>
      <c r="C11586" s="55"/>
      <c r="D11586" s="52"/>
    </row>
    <row r="11587">
      <c r="A11587" s="44" t="s">
        <v>9009</v>
      </c>
      <c r="B11587" s="45">
        <v>2780.0</v>
      </c>
      <c r="C11587" s="56" t="s">
        <v>3989</v>
      </c>
      <c r="D11587" s="52"/>
    </row>
    <row r="11588">
      <c r="A11588" s="44" t="s">
        <v>9010</v>
      </c>
      <c r="B11588" s="45">
        <v>11100.0</v>
      </c>
      <c r="C11588" s="56" t="s">
        <v>4824</v>
      </c>
      <c r="D11588" s="52"/>
    </row>
    <row r="11589">
      <c r="A11589" s="44" t="s">
        <v>9011</v>
      </c>
      <c r="B11589" s="45">
        <v>14580.0</v>
      </c>
      <c r="C11589" s="55"/>
      <c r="D11589" s="52"/>
    </row>
    <row r="11590">
      <c r="A11590" s="44" t="s">
        <v>9012</v>
      </c>
      <c r="B11590" s="45">
        <v>2380.0</v>
      </c>
      <c r="C11590" s="55"/>
      <c r="D11590" s="52"/>
    </row>
    <row r="11591">
      <c r="A11591" s="44" t="s">
        <v>9013</v>
      </c>
      <c r="B11591" s="45">
        <v>1020.0</v>
      </c>
      <c r="C11591" s="55"/>
      <c r="D11591" s="52"/>
    </row>
    <row r="11592">
      <c r="A11592" s="44" t="s">
        <v>9014</v>
      </c>
      <c r="B11592" s="45">
        <v>10080.0</v>
      </c>
      <c r="C11592" s="55"/>
      <c r="D11592" s="52"/>
    </row>
    <row r="11593">
      <c r="A11593" s="44" t="s">
        <v>9015</v>
      </c>
      <c r="B11593" s="45">
        <v>9740.0</v>
      </c>
      <c r="C11593" s="55"/>
      <c r="D11593" s="52"/>
    </row>
    <row r="11594">
      <c r="A11594" s="44" t="s">
        <v>9016</v>
      </c>
      <c r="B11594" s="45">
        <v>4300.0</v>
      </c>
      <c r="C11594" s="55"/>
      <c r="D11594" s="52"/>
    </row>
    <row r="11595">
      <c r="A11595" s="44" t="s">
        <v>9017</v>
      </c>
      <c r="B11595" s="45">
        <v>8040.0</v>
      </c>
      <c r="C11595" s="55"/>
      <c r="D11595" s="52"/>
    </row>
    <row r="11596">
      <c r="A11596" s="44" t="s">
        <v>9018</v>
      </c>
      <c r="B11596" s="45">
        <v>4220.0</v>
      </c>
      <c r="C11596" s="55"/>
      <c r="D11596" s="52"/>
    </row>
    <row r="11597">
      <c r="A11597" s="44" t="s">
        <v>9019</v>
      </c>
      <c r="B11597" s="45">
        <v>13480.0</v>
      </c>
      <c r="C11597" s="56" t="s">
        <v>4088</v>
      </c>
      <c r="D11597" s="52"/>
    </row>
    <row r="11598">
      <c r="A11598" s="44" t="s">
        <v>9020</v>
      </c>
      <c r="B11598" s="45">
        <v>7260.0</v>
      </c>
      <c r="C11598" s="55"/>
      <c r="D11598" s="52"/>
    </row>
    <row r="11599">
      <c r="A11599" s="44" t="s">
        <v>9021</v>
      </c>
      <c r="B11599" s="45">
        <v>16840.0</v>
      </c>
      <c r="C11599" s="56" t="s">
        <v>9022</v>
      </c>
      <c r="D11599" s="52"/>
    </row>
    <row r="11600">
      <c r="A11600" s="44" t="s">
        <v>9023</v>
      </c>
      <c r="B11600" s="45">
        <v>14280.0</v>
      </c>
      <c r="C11600" s="56" t="s">
        <v>9024</v>
      </c>
      <c r="D11600" s="52"/>
    </row>
    <row r="11601">
      <c r="A11601" s="44" t="s">
        <v>9025</v>
      </c>
      <c r="B11601" s="45">
        <v>9620.0</v>
      </c>
      <c r="C11601" s="55"/>
      <c r="D11601" s="52"/>
    </row>
    <row r="11602">
      <c r="A11602" s="44" t="s">
        <v>9026</v>
      </c>
      <c r="B11602" s="45">
        <v>5580.0</v>
      </c>
      <c r="C11602" s="55"/>
      <c r="D11602" s="52"/>
    </row>
    <row r="11603">
      <c r="A11603" s="44" t="s">
        <v>9027</v>
      </c>
      <c r="B11603" s="45">
        <v>9940.0</v>
      </c>
      <c r="C11603" s="55"/>
      <c r="D11603" s="52"/>
    </row>
    <row r="11604">
      <c r="A11604" s="44" t="s">
        <v>9028</v>
      </c>
      <c r="B11604" s="45">
        <v>10220.0</v>
      </c>
      <c r="C11604" s="55"/>
      <c r="D11604" s="52"/>
    </row>
    <row r="11605">
      <c r="A11605" s="44" t="s">
        <v>9029</v>
      </c>
      <c r="B11605" s="45">
        <v>18720.0</v>
      </c>
      <c r="C11605" s="55"/>
      <c r="D11605" s="52"/>
    </row>
    <row r="11606">
      <c r="A11606" s="44" t="s">
        <v>9030</v>
      </c>
      <c r="B11606" s="45">
        <v>18660.0</v>
      </c>
      <c r="C11606" s="55"/>
      <c r="D11606" s="52"/>
    </row>
    <row r="11607">
      <c r="A11607" s="44" t="s">
        <v>9031</v>
      </c>
      <c r="B11607" s="45">
        <v>13140.0</v>
      </c>
      <c r="C11607" s="56" t="s">
        <v>4997</v>
      </c>
      <c r="D11607" s="52"/>
    </row>
    <row r="11608">
      <c r="A11608" s="44" t="s">
        <v>9032</v>
      </c>
      <c r="B11608" s="45">
        <v>9880.0</v>
      </c>
      <c r="C11608" s="55"/>
      <c r="D11608" s="52"/>
    </row>
    <row r="11609">
      <c r="A11609" s="44" t="s">
        <v>9033</v>
      </c>
      <c r="B11609" s="45">
        <v>16020.0</v>
      </c>
      <c r="C11609" s="56" t="s">
        <v>7298</v>
      </c>
      <c r="D11609" s="52"/>
    </row>
    <row r="11610">
      <c r="A11610" s="44" t="s">
        <v>9034</v>
      </c>
      <c r="B11610" s="45">
        <v>3240.0</v>
      </c>
      <c r="C11610" s="56" t="s">
        <v>3980</v>
      </c>
      <c r="D11610" s="52"/>
    </row>
    <row r="11611">
      <c r="A11611" s="44" t="s">
        <v>9035</v>
      </c>
      <c r="B11611" s="45">
        <v>3100.0</v>
      </c>
      <c r="C11611" s="56" t="s">
        <v>4110</v>
      </c>
      <c r="D11611" s="52"/>
    </row>
    <row r="11612">
      <c r="A11612" s="44" t="s">
        <v>9036</v>
      </c>
      <c r="B11612" s="45">
        <v>11420.0</v>
      </c>
      <c r="C11612" s="56" t="s">
        <v>9037</v>
      </c>
      <c r="D11612" s="52"/>
    </row>
    <row r="11613">
      <c r="A11613" s="44" t="s">
        <v>9038</v>
      </c>
      <c r="B11613" s="45">
        <v>2400.0</v>
      </c>
      <c r="C11613" s="56" t="s">
        <v>3980</v>
      </c>
      <c r="D11613" s="52"/>
    </row>
    <row r="11614">
      <c r="A11614" s="44" t="s">
        <v>9039</v>
      </c>
      <c r="B11614" s="45">
        <v>9920.0</v>
      </c>
      <c r="C11614" s="55"/>
      <c r="D11614" s="52"/>
    </row>
    <row r="11615">
      <c r="A11615" s="44" t="s">
        <v>9040</v>
      </c>
      <c r="B11615" s="45">
        <v>2680.0</v>
      </c>
      <c r="C11615" s="56" t="s">
        <v>4110</v>
      </c>
      <c r="D11615" s="52"/>
    </row>
    <row r="11616">
      <c r="A11616" s="44" t="s">
        <v>9041</v>
      </c>
      <c r="B11616" s="45">
        <v>10080.0</v>
      </c>
      <c r="C11616" s="55"/>
      <c r="D11616" s="52"/>
    </row>
    <row r="11617">
      <c r="A11617" s="44" t="s">
        <v>9042</v>
      </c>
      <c r="B11617" s="45">
        <v>14360.0</v>
      </c>
      <c r="C11617" s="55"/>
      <c r="D11617" s="52"/>
    </row>
    <row r="11618">
      <c r="A11618" s="44" t="s">
        <v>9043</v>
      </c>
      <c r="B11618" s="45">
        <v>12300.0</v>
      </c>
      <c r="C11618" s="55"/>
      <c r="D11618" s="52"/>
    </row>
    <row r="11619">
      <c r="A11619" s="44" t="s">
        <v>9044</v>
      </c>
      <c r="B11619" s="45">
        <v>9260.0</v>
      </c>
      <c r="C11619" s="55"/>
      <c r="D11619" s="52"/>
    </row>
    <row r="11620">
      <c r="A11620" s="44" t="s">
        <v>9045</v>
      </c>
      <c r="B11620" s="45">
        <v>12300.0</v>
      </c>
      <c r="C11620" s="55"/>
      <c r="D11620" s="52"/>
    </row>
    <row r="11621">
      <c r="A11621" s="44" t="s">
        <v>9046</v>
      </c>
      <c r="B11621" s="45">
        <v>13120.0</v>
      </c>
      <c r="C11621" s="56" t="s">
        <v>9047</v>
      </c>
      <c r="D11621" s="52"/>
    </row>
    <row r="11622">
      <c r="A11622" s="44" t="s">
        <v>9048</v>
      </c>
      <c r="B11622" s="45">
        <v>10460.0</v>
      </c>
      <c r="C11622" s="55"/>
      <c r="D11622" s="52"/>
    </row>
    <row r="11623">
      <c r="A11623" s="44" t="s">
        <v>9049</v>
      </c>
      <c r="B11623" s="45">
        <v>12020.0</v>
      </c>
      <c r="C11623" s="56" t="s">
        <v>9050</v>
      </c>
      <c r="D11623" s="52"/>
    </row>
    <row r="11624">
      <c r="A11624" s="44" t="s">
        <v>9051</v>
      </c>
      <c r="B11624" s="45">
        <v>12900.0</v>
      </c>
      <c r="C11624" s="56" t="s">
        <v>4820</v>
      </c>
      <c r="D11624" s="52"/>
    </row>
    <row r="11625">
      <c r="A11625" s="44" t="s">
        <v>9052</v>
      </c>
      <c r="B11625" s="45">
        <v>9960.0</v>
      </c>
      <c r="C11625" s="55"/>
      <c r="D11625" s="52"/>
    </row>
    <row r="11626">
      <c r="A11626" s="44" t="s">
        <v>9053</v>
      </c>
      <c r="B11626" s="45">
        <v>11120.0</v>
      </c>
      <c r="C11626" s="56" t="s">
        <v>4037</v>
      </c>
      <c r="D11626" s="52"/>
    </row>
    <row r="11627">
      <c r="A11627" s="44" t="s">
        <v>9054</v>
      </c>
      <c r="B11627" s="45">
        <v>10000.0</v>
      </c>
      <c r="C11627" s="55"/>
      <c r="D11627" s="52"/>
    </row>
    <row r="11628">
      <c r="A11628" s="44" t="s">
        <v>9055</v>
      </c>
      <c r="B11628" s="45">
        <v>9300.0</v>
      </c>
      <c r="C11628" s="55"/>
      <c r="D11628" s="52"/>
    </row>
    <row r="11629">
      <c r="A11629" s="44" t="s">
        <v>9056</v>
      </c>
      <c r="B11629" s="45">
        <v>11680.0</v>
      </c>
      <c r="C11629" s="56" t="s">
        <v>196</v>
      </c>
      <c r="D11629" s="52"/>
    </row>
    <row r="11630">
      <c r="A11630" s="44" t="s">
        <v>9057</v>
      </c>
      <c r="B11630" s="45">
        <v>9940.0</v>
      </c>
      <c r="C11630" s="55"/>
      <c r="D11630" s="52"/>
    </row>
    <row r="11631">
      <c r="A11631" s="44" t="s">
        <v>9058</v>
      </c>
      <c r="B11631" s="45">
        <v>9280.0</v>
      </c>
      <c r="C11631" s="55"/>
      <c r="D11631" s="52"/>
    </row>
    <row r="11632">
      <c r="A11632" s="44" t="s">
        <v>9059</v>
      </c>
      <c r="B11632" s="45">
        <v>9860.0</v>
      </c>
      <c r="C11632" s="55"/>
      <c r="D11632" s="52"/>
    </row>
    <row r="11633">
      <c r="A11633" s="44" t="s">
        <v>9060</v>
      </c>
      <c r="B11633" s="45">
        <v>1540.0</v>
      </c>
      <c r="C11633" s="56" t="s">
        <v>2851</v>
      </c>
      <c r="D11633" s="52"/>
    </row>
    <row r="11634">
      <c r="A11634" s="44" t="s">
        <v>9061</v>
      </c>
      <c r="B11634" s="45">
        <v>1440.0</v>
      </c>
      <c r="C11634" s="56" t="s">
        <v>2851</v>
      </c>
      <c r="D11634" s="52"/>
    </row>
    <row r="11635">
      <c r="A11635" s="44" t="s">
        <v>9062</v>
      </c>
      <c r="B11635" s="45">
        <v>2420.0</v>
      </c>
      <c r="C11635" s="56" t="s">
        <v>7445</v>
      </c>
      <c r="D11635" s="52"/>
    </row>
    <row r="11636">
      <c r="A11636" s="44" t="s">
        <v>9063</v>
      </c>
      <c r="B11636" s="45">
        <v>15560.0</v>
      </c>
      <c r="C11636" s="56" t="s">
        <v>9064</v>
      </c>
      <c r="D11636" s="52"/>
    </row>
    <row r="11637">
      <c r="A11637" s="44" t="s">
        <v>9065</v>
      </c>
      <c r="B11637" s="45">
        <v>3140.0</v>
      </c>
      <c r="C11637" s="56" t="s">
        <v>2826</v>
      </c>
      <c r="D11637" s="52"/>
    </row>
    <row r="11638">
      <c r="A11638" s="44" t="s">
        <v>9066</v>
      </c>
      <c r="B11638" s="45">
        <v>2200.0</v>
      </c>
      <c r="C11638" s="56" t="s">
        <v>7445</v>
      </c>
      <c r="D11638" s="52"/>
    </row>
    <row r="11639">
      <c r="A11639" s="44" t="s">
        <v>9067</v>
      </c>
      <c r="B11639" s="45">
        <v>9940.0</v>
      </c>
      <c r="C11639" s="55"/>
      <c r="D11639" s="52"/>
    </row>
    <row r="11640">
      <c r="A11640" s="44" t="s">
        <v>9068</v>
      </c>
      <c r="B11640" s="45">
        <v>12900.0</v>
      </c>
      <c r="C11640" s="56" t="s">
        <v>7238</v>
      </c>
      <c r="D11640" s="52"/>
    </row>
    <row r="11641">
      <c r="A11641" s="44" t="s">
        <v>9069</v>
      </c>
      <c r="B11641" s="45">
        <v>2020.0</v>
      </c>
      <c r="C11641" s="56" t="s">
        <v>2826</v>
      </c>
      <c r="D11641" s="52"/>
    </row>
    <row r="11642">
      <c r="A11642" s="44" t="s">
        <v>9070</v>
      </c>
      <c r="B11642" s="45">
        <v>9860.0</v>
      </c>
      <c r="C11642" s="55"/>
      <c r="D11642" s="52"/>
    </row>
    <row r="11643">
      <c r="A11643" s="44" t="s">
        <v>9071</v>
      </c>
      <c r="B11643" s="45">
        <v>3500.0</v>
      </c>
      <c r="C11643" s="56" t="s">
        <v>6862</v>
      </c>
      <c r="D11643" s="52"/>
    </row>
    <row r="11644">
      <c r="A11644" s="44" t="s">
        <v>9072</v>
      </c>
      <c r="B11644" s="45">
        <v>3220.0</v>
      </c>
      <c r="C11644" s="56" t="s">
        <v>7949</v>
      </c>
      <c r="D11644" s="52"/>
    </row>
    <row r="11645">
      <c r="A11645" s="44" t="s">
        <v>9073</v>
      </c>
      <c r="B11645" s="45">
        <v>3220.0</v>
      </c>
      <c r="C11645" s="56" t="s">
        <v>8489</v>
      </c>
      <c r="D11645" s="52"/>
    </row>
    <row r="11646">
      <c r="A11646" s="44" t="s">
        <v>9074</v>
      </c>
      <c r="B11646" s="45">
        <v>3660.0</v>
      </c>
      <c r="C11646" s="56" t="s">
        <v>6862</v>
      </c>
      <c r="D11646" s="52"/>
    </row>
    <row r="11647">
      <c r="A11647" s="44" t="s">
        <v>9075</v>
      </c>
      <c r="B11647" s="45">
        <v>3460.0</v>
      </c>
      <c r="C11647" s="56" t="s">
        <v>7949</v>
      </c>
      <c r="D11647" s="52"/>
    </row>
    <row r="11648">
      <c r="A11648" s="44" t="s">
        <v>9076</v>
      </c>
      <c r="B11648" s="45">
        <v>2700.0</v>
      </c>
      <c r="C11648" s="56" t="s">
        <v>7954</v>
      </c>
      <c r="D11648" s="52"/>
    </row>
    <row r="11649">
      <c r="A11649" s="44" t="s">
        <v>9077</v>
      </c>
      <c r="B11649" s="45">
        <v>3460.0</v>
      </c>
      <c r="C11649" s="56" t="s">
        <v>8489</v>
      </c>
      <c r="D11649" s="52"/>
    </row>
    <row r="11650">
      <c r="A11650" s="44" t="s">
        <v>9078</v>
      </c>
      <c r="B11650" s="45">
        <v>2900.0</v>
      </c>
      <c r="C11650" s="56" t="s">
        <v>7954</v>
      </c>
      <c r="D11650" s="52"/>
    </row>
    <row r="11651">
      <c r="A11651" s="44" t="s">
        <v>9079</v>
      </c>
      <c r="B11651" s="45">
        <v>13200.0</v>
      </c>
      <c r="C11651" s="55"/>
      <c r="D11651" s="52"/>
    </row>
    <row r="11652">
      <c r="A11652" s="44" t="s">
        <v>9080</v>
      </c>
      <c r="B11652" s="45">
        <v>11020.0</v>
      </c>
      <c r="C11652" s="56" t="s">
        <v>8901</v>
      </c>
      <c r="D11652" s="52"/>
    </row>
    <row r="11653">
      <c r="A11653" s="44" t="s">
        <v>9081</v>
      </c>
      <c r="B11653" s="45">
        <v>12440.0</v>
      </c>
      <c r="C11653" s="56" t="s">
        <v>196</v>
      </c>
      <c r="D11653" s="52"/>
    </row>
    <row r="11654">
      <c r="A11654" s="44" t="s">
        <v>9082</v>
      </c>
      <c r="B11654" s="45">
        <v>10500.0</v>
      </c>
      <c r="C11654" s="56" t="s">
        <v>8901</v>
      </c>
      <c r="D11654" s="52"/>
    </row>
    <row r="11655">
      <c r="A11655" s="44" t="s">
        <v>9083</v>
      </c>
      <c r="B11655" s="45">
        <v>9240.0</v>
      </c>
      <c r="C11655" s="55"/>
      <c r="D11655" s="52"/>
    </row>
    <row r="11656">
      <c r="A11656" s="44" t="s">
        <v>9084</v>
      </c>
      <c r="B11656" s="45">
        <v>3480.0</v>
      </c>
      <c r="C11656" s="56" t="s">
        <v>4017</v>
      </c>
      <c r="D11656" s="52"/>
    </row>
    <row r="11657">
      <c r="A11657" s="44" t="s">
        <v>9085</v>
      </c>
      <c r="B11657" s="45">
        <v>2560.0</v>
      </c>
      <c r="C11657" s="56" t="s">
        <v>6078</v>
      </c>
      <c r="D11657" s="52"/>
    </row>
    <row r="11658">
      <c r="A11658" s="44" t="s">
        <v>9086</v>
      </c>
      <c r="B11658" s="45">
        <v>16020.0</v>
      </c>
      <c r="C11658" s="56" t="s">
        <v>4005</v>
      </c>
      <c r="D11658" s="52"/>
    </row>
    <row r="11659">
      <c r="A11659" s="44" t="s">
        <v>9087</v>
      </c>
      <c r="B11659" s="45">
        <v>13260.0</v>
      </c>
      <c r="C11659" s="56" t="s">
        <v>9088</v>
      </c>
      <c r="D11659" s="52"/>
    </row>
    <row r="11660">
      <c r="A11660" s="44" t="s">
        <v>9089</v>
      </c>
      <c r="B11660" s="45">
        <v>2140.0</v>
      </c>
      <c r="C11660" s="56" t="s">
        <v>6078</v>
      </c>
      <c r="D11660" s="52"/>
    </row>
    <row r="11661">
      <c r="A11661" s="44" t="s">
        <v>9090</v>
      </c>
      <c r="B11661" s="45">
        <v>2720.0</v>
      </c>
      <c r="C11661" s="56" t="s">
        <v>4017</v>
      </c>
      <c r="D11661" s="52"/>
    </row>
    <row r="11662">
      <c r="A11662" s="44" t="s">
        <v>9091</v>
      </c>
      <c r="B11662" s="45">
        <v>10800.0</v>
      </c>
      <c r="C11662" s="55"/>
      <c r="D11662" s="52"/>
    </row>
    <row r="11663">
      <c r="A11663" s="44" t="s">
        <v>9092</v>
      </c>
      <c r="B11663" s="45">
        <v>18280.0</v>
      </c>
      <c r="C11663" s="56" t="s">
        <v>7298</v>
      </c>
      <c r="D11663" s="52"/>
    </row>
    <row r="11664">
      <c r="A11664" s="44" t="s">
        <v>9093</v>
      </c>
      <c r="B11664" s="45">
        <v>12540.0</v>
      </c>
      <c r="C11664" s="56" t="s">
        <v>8901</v>
      </c>
      <c r="D11664" s="52"/>
    </row>
    <row r="11665">
      <c r="A11665" s="44" t="s">
        <v>9094</v>
      </c>
      <c r="B11665" s="45">
        <v>22180.0</v>
      </c>
      <c r="C11665" s="56" t="s">
        <v>4005</v>
      </c>
      <c r="D11665" s="52"/>
    </row>
    <row r="11666">
      <c r="A11666" s="44" t="s">
        <v>9095</v>
      </c>
      <c r="B11666" s="45">
        <v>29780.0</v>
      </c>
      <c r="C11666" s="55"/>
      <c r="D11666" s="52"/>
    </row>
    <row r="11667">
      <c r="A11667" s="44" t="s">
        <v>9096</v>
      </c>
      <c r="B11667" s="45">
        <v>9240.0</v>
      </c>
      <c r="C11667" s="55"/>
      <c r="D11667" s="52"/>
    </row>
    <row r="11668">
      <c r="A11668" s="44" t="s">
        <v>9097</v>
      </c>
      <c r="B11668" s="45">
        <v>10340.0</v>
      </c>
      <c r="C11668" s="56" t="s">
        <v>8901</v>
      </c>
      <c r="D11668" s="52"/>
    </row>
    <row r="11669">
      <c r="A11669" s="44" t="s">
        <v>9098</v>
      </c>
      <c r="B11669" s="45">
        <v>10200.0</v>
      </c>
      <c r="C11669" s="55"/>
      <c r="D11669" s="52"/>
    </row>
    <row r="11670">
      <c r="A11670" s="44" t="s">
        <v>9099</v>
      </c>
      <c r="B11670" s="45">
        <v>14320.0</v>
      </c>
      <c r="C11670" s="56" t="s">
        <v>4788</v>
      </c>
      <c r="D11670" s="52"/>
    </row>
    <row r="11671">
      <c r="A11671" s="44" t="s">
        <v>9100</v>
      </c>
      <c r="B11671" s="45">
        <v>9300.0</v>
      </c>
      <c r="C11671" s="55"/>
      <c r="D11671" s="52"/>
    </row>
    <row r="11672">
      <c r="A11672" s="44" t="s">
        <v>9101</v>
      </c>
      <c r="B11672" s="45">
        <v>12260.0</v>
      </c>
      <c r="C11672" s="56" t="s">
        <v>4864</v>
      </c>
      <c r="D11672" s="52"/>
    </row>
    <row r="11673">
      <c r="A11673" s="44" t="s">
        <v>9102</v>
      </c>
      <c r="B11673" s="45">
        <v>9300.0</v>
      </c>
      <c r="C11673" s="55"/>
      <c r="D11673" s="52"/>
    </row>
    <row r="11674">
      <c r="A11674" s="44" t="s">
        <v>9103</v>
      </c>
      <c r="B11674" s="45">
        <v>10320.0</v>
      </c>
      <c r="C11674" s="55"/>
      <c r="D11674" s="52"/>
    </row>
    <row r="11675">
      <c r="A11675" s="44" t="s">
        <v>9104</v>
      </c>
      <c r="B11675" s="45">
        <v>15780.0</v>
      </c>
      <c r="C11675" s="55"/>
      <c r="D11675" s="52"/>
    </row>
    <row r="11676">
      <c r="A11676" s="44" t="s">
        <v>9105</v>
      </c>
      <c r="B11676" s="45">
        <v>10960.0</v>
      </c>
      <c r="C11676" s="56" t="s">
        <v>9106</v>
      </c>
      <c r="D11676" s="52"/>
    </row>
    <row r="11677">
      <c r="A11677" s="44" t="s">
        <v>9107</v>
      </c>
      <c r="B11677" s="45">
        <v>3480.0</v>
      </c>
      <c r="C11677" s="56" t="s">
        <v>4692</v>
      </c>
      <c r="D11677" s="52"/>
    </row>
    <row r="11678">
      <c r="A11678" s="44" t="s">
        <v>9108</v>
      </c>
      <c r="B11678" s="45">
        <v>2840.0</v>
      </c>
      <c r="C11678" s="56" t="s">
        <v>4077</v>
      </c>
      <c r="D11678" s="52"/>
    </row>
    <row r="11679">
      <c r="A11679" s="44" t="s">
        <v>9109</v>
      </c>
      <c r="B11679" s="45">
        <v>29820.0</v>
      </c>
      <c r="C11679" s="55"/>
      <c r="D11679" s="52"/>
    </row>
    <row r="11680">
      <c r="A11680" s="44" t="s">
        <v>9110</v>
      </c>
      <c r="B11680" s="45">
        <v>13320.0</v>
      </c>
      <c r="C11680" s="55"/>
      <c r="D11680" s="52"/>
    </row>
    <row r="11681">
      <c r="A11681" s="44" t="s">
        <v>9111</v>
      </c>
      <c r="B11681" s="45">
        <v>3240.0</v>
      </c>
      <c r="C11681" s="55"/>
      <c r="D11681" s="52"/>
    </row>
    <row r="11682">
      <c r="A11682" s="44" t="s">
        <v>9112</v>
      </c>
      <c r="B11682" s="45">
        <v>26380.0</v>
      </c>
      <c r="C11682" s="55"/>
      <c r="D11682" s="52"/>
    </row>
    <row r="11683">
      <c r="A11683" s="44" t="s">
        <v>9113</v>
      </c>
      <c r="B11683" s="45">
        <v>2880.0</v>
      </c>
      <c r="C11683" s="55"/>
      <c r="D11683" s="52"/>
    </row>
    <row r="11684">
      <c r="A11684" s="44" t="s">
        <v>9114</v>
      </c>
      <c r="B11684" s="45">
        <v>3540.0</v>
      </c>
      <c r="C11684" s="56" t="s">
        <v>4692</v>
      </c>
      <c r="D11684" s="52"/>
    </row>
    <row r="11685">
      <c r="A11685" s="44" t="s">
        <v>9115</v>
      </c>
      <c r="B11685" s="45">
        <v>9280.0</v>
      </c>
      <c r="C11685" s="55"/>
      <c r="D11685" s="52"/>
    </row>
    <row r="11686">
      <c r="A11686" s="44" t="s">
        <v>9116</v>
      </c>
      <c r="B11686" s="45">
        <v>9340.0</v>
      </c>
      <c r="C11686" s="55"/>
      <c r="D11686" s="52"/>
    </row>
    <row r="11687">
      <c r="A11687" s="44" t="s">
        <v>9117</v>
      </c>
      <c r="B11687" s="45">
        <v>2820.0</v>
      </c>
      <c r="C11687" s="55"/>
      <c r="D11687" s="52"/>
    </row>
    <row r="11688">
      <c r="A11688" s="44" t="s">
        <v>9118</v>
      </c>
      <c r="B11688" s="45">
        <v>10720.0</v>
      </c>
      <c r="C11688" s="56" t="s">
        <v>9119</v>
      </c>
      <c r="D11688" s="52"/>
    </row>
    <row r="11689">
      <c r="A11689" s="44" t="s">
        <v>9120</v>
      </c>
      <c r="B11689" s="45">
        <v>9400.0</v>
      </c>
      <c r="C11689" s="55"/>
      <c r="D11689" s="52"/>
    </row>
    <row r="11690">
      <c r="A11690" s="44" t="s">
        <v>9121</v>
      </c>
      <c r="B11690" s="45">
        <v>2600.0</v>
      </c>
      <c r="C11690" s="55"/>
      <c r="D11690" s="52"/>
    </row>
    <row r="11691">
      <c r="A11691" s="44" t="s">
        <v>9122</v>
      </c>
      <c r="B11691" s="45">
        <v>2560.0</v>
      </c>
      <c r="C11691" s="55"/>
      <c r="D11691" s="52"/>
    </row>
    <row r="11692">
      <c r="A11692" s="44" t="s">
        <v>9123</v>
      </c>
      <c r="B11692" s="45">
        <v>11320.0</v>
      </c>
      <c r="C11692" s="56" t="s">
        <v>4811</v>
      </c>
      <c r="D11692" s="52"/>
    </row>
    <row r="11693">
      <c r="A11693" s="44" t="s">
        <v>9124</v>
      </c>
      <c r="B11693" s="45">
        <v>16460.0</v>
      </c>
      <c r="C11693" s="56" t="s">
        <v>8372</v>
      </c>
      <c r="D11693" s="52"/>
    </row>
    <row r="11694">
      <c r="A11694" s="44" t="s">
        <v>9125</v>
      </c>
      <c r="B11694" s="45">
        <v>9360.0</v>
      </c>
      <c r="C11694" s="55"/>
      <c r="D11694" s="52"/>
    </row>
    <row r="11695">
      <c r="A11695" s="44" t="s">
        <v>9126</v>
      </c>
      <c r="B11695" s="45">
        <v>9280.0</v>
      </c>
      <c r="C11695" s="55"/>
      <c r="D11695" s="52"/>
    </row>
    <row r="11696">
      <c r="A11696" s="44" t="s">
        <v>9127</v>
      </c>
      <c r="B11696" s="45">
        <v>15660.0</v>
      </c>
      <c r="C11696" s="56" t="s">
        <v>9128</v>
      </c>
      <c r="D11696" s="52"/>
    </row>
    <row r="11697">
      <c r="A11697" s="44" t="s">
        <v>9129</v>
      </c>
      <c r="B11697" s="45">
        <v>11240.0</v>
      </c>
      <c r="C11697" s="56" t="s">
        <v>5267</v>
      </c>
      <c r="D11697" s="52"/>
    </row>
    <row r="11698">
      <c r="A11698" s="44" t="s">
        <v>9130</v>
      </c>
      <c r="B11698" s="45">
        <v>19340.0</v>
      </c>
      <c r="C11698" s="55"/>
      <c r="D11698" s="52"/>
    </row>
    <row r="11699">
      <c r="A11699" s="44" t="s">
        <v>9131</v>
      </c>
      <c r="B11699" s="45">
        <v>15720.0</v>
      </c>
      <c r="C11699" s="55"/>
      <c r="D11699" s="52"/>
    </row>
    <row r="11700">
      <c r="A11700" s="44" t="s">
        <v>9132</v>
      </c>
      <c r="B11700" s="45">
        <v>9960.0</v>
      </c>
      <c r="C11700" s="55"/>
      <c r="D11700" s="52"/>
    </row>
    <row r="11701">
      <c r="A11701" s="44" t="s">
        <v>9133</v>
      </c>
      <c r="B11701" s="45">
        <v>10700.0</v>
      </c>
      <c r="C11701" s="55"/>
      <c r="D11701" s="52"/>
    </row>
    <row r="11702">
      <c r="A11702" s="44" t="s">
        <v>9134</v>
      </c>
      <c r="B11702" s="45">
        <v>11180.0</v>
      </c>
      <c r="C11702" s="55"/>
      <c r="D11702" s="52"/>
    </row>
    <row r="11703">
      <c r="A11703" s="44" t="s">
        <v>9135</v>
      </c>
      <c r="B11703" s="45">
        <v>16560.0</v>
      </c>
      <c r="C11703" s="55"/>
      <c r="D11703" s="52"/>
    </row>
    <row r="11704">
      <c r="A11704" s="44" t="s">
        <v>9136</v>
      </c>
      <c r="B11704" s="45">
        <v>2640.0</v>
      </c>
      <c r="C11704" s="55"/>
      <c r="D11704" s="52"/>
    </row>
    <row r="11705">
      <c r="A11705" s="44" t="s">
        <v>9137</v>
      </c>
      <c r="B11705" s="45">
        <v>2420.0</v>
      </c>
      <c r="C11705" s="55"/>
      <c r="D11705" s="52"/>
    </row>
    <row r="11706">
      <c r="A11706" s="44" t="s">
        <v>9138</v>
      </c>
      <c r="B11706" s="45">
        <v>4060.0</v>
      </c>
      <c r="C11706" s="56" t="s">
        <v>6862</v>
      </c>
      <c r="D11706" s="52"/>
    </row>
    <row r="11707">
      <c r="A11707" s="44" t="s">
        <v>9139</v>
      </c>
      <c r="B11707" s="45">
        <v>13560.0</v>
      </c>
      <c r="C11707" s="56" t="s">
        <v>4149</v>
      </c>
      <c r="D11707" s="52"/>
    </row>
    <row r="11708">
      <c r="A11708" s="44" t="s">
        <v>9140</v>
      </c>
      <c r="B11708" s="45">
        <v>3780.0</v>
      </c>
      <c r="C11708" s="56" t="s">
        <v>7949</v>
      </c>
      <c r="D11708" s="52"/>
    </row>
    <row r="11709">
      <c r="A11709" s="44" t="s">
        <v>9141</v>
      </c>
      <c r="B11709" s="45">
        <v>3780.0</v>
      </c>
      <c r="C11709" s="56" t="s">
        <v>8489</v>
      </c>
      <c r="D11709" s="52"/>
    </row>
    <row r="11710">
      <c r="A11710" s="44" t="s">
        <v>9142</v>
      </c>
      <c r="B11710" s="45">
        <v>23480.0</v>
      </c>
      <c r="C11710" s="56" t="s">
        <v>8933</v>
      </c>
      <c r="D11710" s="52"/>
    </row>
    <row r="11711">
      <c r="A11711" s="44" t="s">
        <v>9143</v>
      </c>
      <c r="B11711" s="45">
        <v>11840.0</v>
      </c>
      <c r="C11711" s="56" t="s">
        <v>8090</v>
      </c>
      <c r="D11711" s="52"/>
    </row>
    <row r="11712">
      <c r="A11712" s="44" t="s">
        <v>9144</v>
      </c>
      <c r="B11712" s="45">
        <v>10080.0</v>
      </c>
      <c r="C11712" s="55"/>
      <c r="D11712" s="52"/>
    </row>
    <row r="11713">
      <c r="A11713" s="44" t="s">
        <v>9145</v>
      </c>
      <c r="B11713" s="45">
        <v>10380.0</v>
      </c>
      <c r="C11713" s="56" t="s">
        <v>8090</v>
      </c>
      <c r="D11713" s="52"/>
    </row>
    <row r="11714">
      <c r="A11714" s="44" t="s">
        <v>9146</v>
      </c>
      <c r="B11714" s="45">
        <v>3820.0</v>
      </c>
      <c r="C11714" s="56" t="s">
        <v>4017</v>
      </c>
      <c r="D11714" s="52"/>
    </row>
    <row r="11715">
      <c r="A11715" s="44" t="s">
        <v>9147</v>
      </c>
      <c r="B11715" s="45">
        <v>3040.0</v>
      </c>
      <c r="C11715" s="56" t="s">
        <v>7954</v>
      </c>
      <c r="D11715" s="52"/>
    </row>
    <row r="11716">
      <c r="A11716" s="44" t="s">
        <v>9148</v>
      </c>
      <c r="B11716" s="45">
        <v>11680.0</v>
      </c>
      <c r="C11716" s="56" t="s">
        <v>5933</v>
      </c>
      <c r="D11716" s="52"/>
    </row>
    <row r="11717">
      <c r="A11717" s="44" t="s">
        <v>9149</v>
      </c>
      <c r="B11717" s="45">
        <v>2860.0</v>
      </c>
      <c r="C11717" s="56" t="s">
        <v>4017</v>
      </c>
      <c r="D11717" s="52"/>
    </row>
    <row r="11718">
      <c r="A11718" s="44" t="s">
        <v>9150</v>
      </c>
      <c r="B11718" s="45">
        <v>10540.0</v>
      </c>
      <c r="C11718" s="55"/>
      <c r="D11718" s="52"/>
    </row>
    <row r="11719">
      <c r="A11719" s="44" t="s">
        <v>9151</v>
      </c>
      <c r="B11719" s="45">
        <v>1840.0</v>
      </c>
      <c r="C11719" s="55"/>
      <c r="D11719" s="52"/>
    </row>
    <row r="11720">
      <c r="A11720" s="44" t="s">
        <v>9152</v>
      </c>
      <c r="B11720" s="45">
        <v>1720.0</v>
      </c>
      <c r="C11720" s="55"/>
      <c r="D11720" s="52"/>
    </row>
    <row r="11721">
      <c r="A11721" s="44" t="s">
        <v>9153</v>
      </c>
      <c r="B11721" s="45">
        <v>12720.0</v>
      </c>
      <c r="C11721" s="56" t="s">
        <v>8315</v>
      </c>
      <c r="D11721" s="52"/>
    </row>
    <row r="11722">
      <c r="A11722" s="44" t="s">
        <v>9154</v>
      </c>
      <c r="B11722" s="45">
        <v>1880.0</v>
      </c>
      <c r="C11722" s="55"/>
      <c r="D11722" s="52"/>
    </row>
    <row r="11723">
      <c r="A11723" s="44" t="s">
        <v>9155</v>
      </c>
      <c r="B11723" s="45">
        <v>1720.0</v>
      </c>
      <c r="C11723" s="55"/>
      <c r="D11723" s="52"/>
    </row>
    <row r="11724">
      <c r="A11724" s="44" t="s">
        <v>9156</v>
      </c>
      <c r="B11724" s="45">
        <v>10500.0</v>
      </c>
      <c r="C11724" s="55"/>
      <c r="D11724" s="52"/>
    </row>
    <row r="11725">
      <c r="A11725" s="44" t="s">
        <v>9157</v>
      </c>
      <c r="B11725" s="45">
        <v>24100.0</v>
      </c>
      <c r="C11725" s="55"/>
      <c r="D11725" s="52"/>
    </row>
    <row r="11726">
      <c r="A11726" s="44" t="s">
        <v>9158</v>
      </c>
      <c r="B11726" s="45">
        <v>17960.0</v>
      </c>
      <c r="C11726" s="55"/>
      <c r="D11726" s="52"/>
    </row>
    <row r="11727">
      <c r="A11727" s="44" t="s">
        <v>9159</v>
      </c>
      <c r="B11727" s="45">
        <v>14900.0</v>
      </c>
      <c r="C11727" s="55"/>
      <c r="D11727" s="52"/>
    </row>
    <row r="11728">
      <c r="A11728" s="44" t="s">
        <v>9160</v>
      </c>
      <c r="B11728" s="45">
        <v>16620.0</v>
      </c>
      <c r="C11728" s="55"/>
      <c r="D11728" s="52"/>
    </row>
    <row r="11729">
      <c r="A11729" s="44" t="s">
        <v>9161</v>
      </c>
      <c r="B11729" s="45">
        <v>17960.0</v>
      </c>
      <c r="C11729" s="55"/>
      <c r="D11729" s="52"/>
    </row>
    <row r="11730">
      <c r="A11730" s="44" t="s">
        <v>9162</v>
      </c>
      <c r="B11730" s="45">
        <v>15460.0</v>
      </c>
      <c r="C11730" s="56" t="s">
        <v>8090</v>
      </c>
      <c r="D11730" s="52"/>
    </row>
    <row r="11731">
      <c r="A11731" s="44" t="s">
        <v>9163</v>
      </c>
      <c r="B11731" s="45">
        <v>16360.0</v>
      </c>
      <c r="C11731" s="56" t="s">
        <v>8817</v>
      </c>
      <c r="D11731" s="52"/>
    </row>
    <row r="11732">
      <c r="A11732" s="44" t="s">
        <v>9164</v>
      </c>
      <c r="B11732" s="45">
        <v>17700.0</v>
      </c>
      <c r="C11732" s="56" t="s">
        <v>7298</v>
      </c>
      <c r="D11732" s="52"/>
    </row>
    <row r="11733">
      <c r="A11733" s="44" t="s">
        <v>9165</v>
      </c>
      <c r="B11733" s="45">
        <v>10480.0</v>
      </c>
      <c r="C11733" s="55"/>
      <c r="D11733" s="52"/>
    </row>
    <row r="11734">
      <c r="A11734" s="44" t="s">
        <v>9166</v>
      </c>
      <c r="B11734" s="45">
        <v>14900.0</v>
      </c>
      <c r="C11734" s="55"/>
      <c r="D11734" s="52"/>
    </row>
    <row r="11735">
      <c r="A11735" s="44" t="s">
        <v>9167</v>
      </c>
      <c r="B11735" s="45">
        <v>11420.0</v>
      </c>
      <c r="C11735" s="56" t="s">
        <v>5876</v>
      </c>
      <c r="D11735" s="52"/>
    </row>
    <row r="11736">
      <c r="A11736" s="44" t="s">
        <v>9168</v>
      </c>
      <c r="B11736" s="45">
        <v>10520.0</v>
      </c>
      <c r="C11736" s="56" t="s">
        <v>8090</v>
      </c>
      <c r="D11736" s="52"/>
    </row>
    <row r="11737">
      <c r="A11737" s="44" t="s">
        <v>9169</v>
      </c>
      <c r="B11737" s="45">
        <v>10300.0</v>
      </c>
      <c r="C11737" s="55"/>
      <c r="D11737" s="52"/>
    </row>
    <row r="11738">
      <c r="A11738" s="44" t="s">
        <v>9170</v>
      </c>
      <c r="B11738" s="45">
        <v>18300.0</v>
      </c>
      <c r="C11738" s="55"/>
      <c r="D11738" s="52"/>
    </row>
    <row r="11739">
      <c r="A11739" s="44" t="s">
        <v>9171</v>
      </c>
      <c r="B11739" s="45">
        <v>2920.0</v>
      </c>
      <c r="C11739" s="55"/>
      <c r="D11739" s="52"/>
    </row>
    <row r="11740">
      <c r="A11740" s="44" t="s">
        <v>9172</v>
      </c>
      <c r="B11740" s="45">
        <v>9960.0</v>
      </c>
      <c r="C11740" s="55"/>
      <c r="D11740" s="52"/>
    </row>
    <row r="11741">
      <c r="A11741" s="44" t="s">
        <v>9173</v>
      </c>
      <c r="B11741" s="45">
        <v>10080.0</v>
      </c>
      <c r="C11741" s="55"/>
      <c r="D11741" s="52"/>
    </row>
    <row r="11742">
      <c r="A11742" s="44" t="s">
        <v>9174</v>
      </c>
      <c r="B11742" s="45">
        <v>11140.0</v>
      </c>
      <c r="C11742" s="55"/>
      <c r="D11742" s="52"/>
    </row>
    <row r="11743">
      <c r="A11743" s="44" t="s">
        <v>9175</v>
      </c>
      <c r="B11743" s="45">
        <v>2720.0</v>
      </c>
      <c r="C11743" s="55"/>
      <c r="D11743" s="52"/>
    </row>
    <row r="11744">
      <c r="A11744" s="44" t="s">
        <v>9176</v>
      </c>
      <c r="B11744" s="45">
        <v>4600.0</v>
      </c>
      <c r="C11744" s="56" t="s">
        <v>4035</v>
      </c>
      <c r="D11744" s="52"/>
    </row>
    <row r="11745">
      <c r="A11745" s="44" t="s">
        <v>9177</v>
      </c>
      <c r="B11745" s="45">
        <v>2720.0</v>
      </c>
      <c r="C11745" s="56" t="s">
        <v>4035</v>
      </c>
      <c r="D11745" s="52"/>
    </row>
    <row r="11746">
      <c r="A11746" s="44" t="s">
        <v>9178</v>
      </c>
      <c r="B11746" s="45">
        <v>3620.0</v>
      </c>
      <c r="C11746" s="56" t="s">
        <v>6862</v>
      </c>
      <c r="D11746" s="52"/>
    </row>
    <row r="11747">
      <c r="A11747" s="44" t="s">
        <v>9179</v>
      </c>
      <c r="B11747" s="45">
        <v>2260.0</v>
      </c>
      <c r="C11747" s="55"/>
      <c r="D11747" s="52"/>
    </row>
    <row r="11748">
      <c r="A11748" s="44" t="s">
        <v>9180</v>
      </c>
      <c r="B11748" s="45">
        <v>3320.0</v>
      </c>
      <c r="C11748" s="56" t="s">
        <v>4112</v>
      </c>
      <c r="D11748" s="52"/>
    </row>
    <row r="11749">
      <c r="A11749" s="44" t="s">
        <v>9181</v>
      </c>
      <c r="B11749" s="45">
        <v>3420.0</v>
      </c>
      <c r="C11749" s="56" t="s">
        <v>7949</v>
      </c>
      <c r="D11749" s="52"/>
    </row>
    <row r="11750">
      <c r="A11750" s="44" t="s">
        <v>9182</v>
      </c>
      <c r="B11750" s="45">
        <v>3420.0</v>
      </c>
      <c r="C11750" s="56" t="s">
        <v>8489</v>
      </c>
      <c r="D11750" s="52"/>
    </row>
    <row r="11751">
      <c r="A11751" s="44" t="s">
        <v>9183</v>
      </c>
      <c r="B11751" s="45">
        <v>2900.0</v>
      </c>
      <c r="C11751" s="56" t="s">
        <v>7954</v>
      </c>
      <c r="D11751" s="52"/>
    </row>
    <row r="11752">
      <c r="A11752" s="44" t="s">
        <v>9184</v>
      </c>
      <c r="B11752" s="45">
        <v>2620.0</v>
      </c>
      <c r="C11752" s="56" t="s">
        <v>4112</v>
      </c>
      <c r="D11752" s="52"/>
    </row>
    <row r="11753">
      <c r="A11753" s="44" t="s">
        <v>9185</v>
      </c>
      <c r="B11753" s="45">
        <v>13500.0</v>
      </c>
      <c r="C11753" s="56" t="s">
        <v>5768</v>
      </c>
      <c r="D11753" s="52"/>
    </row>
    <row r="11754">
      <c r="A11754" s="44" t="s">
        <v>9186</v>
      </c>
      <c r="B11754" s="45">
        <v>4560.0</v>
      </c>
      <c r="C11754" s="56" t="s">
        <v>4035</v>
      </c>
      <c r="D11754" s="52"/>
    </row>
    <row r="11755">
      <c r="A11755" s="44" t="s">
        <v>9187</v>
      </c>
      <c r="B11755" s="45">
        <v>10500.0</v>
      </c>
      <c r="C11755" s="55"/>
      <c r="D11755" s="52"/>
    </row>
    <row r="11756">
      <c r="A11756" s="44" t="s">
        <v>9188</v>
      </c>
      <c r="B11756" s="45">
        <v>2720.0</v>
      </c>
      <c r="C11756" s="55"/>
      <c r="D11756" s="52"/>
    </row>
    <row r="11757">
      <c r="A11757" s="44" t="s">
        <v>9189</v>
      </c>
      <c r="B11757" s="45">
        <v>3560.0</v>
      </c>
      <c r="C11757" s="56" t="s">
        <v>9190</v>
      </c>
      <c r="D11757" s="52"/>
    </row>
    <row r="11758">
      <c r="A11758" s="44" t="s">
        <v>9191</v>
      </c>
      <c r="B11758" s="45">
        <v>3760.0</v>
      </c>
      <c r="C11758" s="56" t="s">
        <v>4017</v>
      </c>
      <c r="D11758" s="52"/>
    </row>
    <row r="11759">
      <c r="A11759" s="44" t="s">
        <v>9192</v>
      </c>
      <c r="B11759" s="45">
        <v>3200.0</v>
      </c>
      <c r="C11759" s="56" t="s">
        <v>4017</v>
      </c>
      <c r="D11759" s="52"/>
    </row>
    <row r="11760">
      <c r="A11760" s="44" t="s">
        <v>9193</v>
      </c>
      <c r="B11760" s="45">
        <v>4040.0</v>
      </c>
      <c r="C11760" s="56" t="s">
        <v>4035</v>
      </c>
      <c r="D11760" s="52"/>
    </row>
    <row r="11761">
      <c r="A11761" s="44" t="s">
        <v>9194</v>
      </c>
      <c r="B11761" s="45">
        <v>2700.0</v>
      </c>
      <c r="C11761" s="56" t="s">
        <v>4035</v>
      </c>
      <c r="D11761" s="52"/>
    </row>
    <row r="11762">
      <c r="A11762" s="44" t="s">
        <v>9195</v>
      </c>
      <c r="B11762" s="45">
        <v>10020.0</v>
      </c>
      <c r="C11762" s="56" t="s">
        <v>9196</v>
      </c>
      <c r="D11762" s="52"/>
    </row>
    <row r="11763">
      <c r="A11763" s="44" t="s">
        <v>9197</v>
      </c>
      <c r="B11763" s="45">
        <v>3860.0</v>
      </c>
      <c r="C11763" s="56" t="s">
        <v>6862</v>
      </c>
      <c r="D11763" s="52"/>
    </row>
    <row r="11764">
      <c r="A11764" s="44" t="s">
        <v>9198</v>
      </c>
      <c r="B11764" s="45">
        <v>10160.0</v>
      </c>
      <c r="C11764" s="55"/>
      <c r="D11764" s="52"/>
    </row>
    <row r="11765">
      <c r="A11765" s="44" t="s">
        <v>9199</v>
      </c>
      <c r="B11765" s="45">
        <v>3540.0</v>
      </c>
      <c r="C11765" s="56" t="s">
        <v>7949</v>
      </c>
      <c r="D11765" s="52"/>
    </row>
    <row r="11766">
      <c r="A11766" s="44" t="s">
        <v>9200</v>
      </c>
      <c r="B11766" s="45">
        <v>3540.0</v>
      </c>
      <c r="C11766" s="56" t="s">
        <v>8489</v>
      </c>
      <c r="D11766" s="52"/>
    </row>
    <row r="11767">
      <c r="A11767" s="44" t="s">
        <v>9201</v>
      </c>
      <c r="B11767" s="45">
        <v>14000.0</v>
      </c>
      <c r="C11767" s="56" t="s">
        <v>8303</v>
      </c>
      <c r="D11767" s="52"/>
    </row>
    <row r="11768">
      <c r="A11768" s="44" t="s">
        <v>9202</v>
      </c>
      <c r="B11768" s="45">
        <v>9880.0</v>
      </c>
      <c r="C11768" s="55"/>
      <c r="D11768" s="52"/>
    </row>
    <row r="11769">
      <c r="A11769" s="44" t="s">
        <v>9203</v>
      </c>
      <c r="B11769" s="45">
        <v>2780.0</v>
      </c>
      <c r="C11769" s="56" t="s">
        <v>7954</v>
      </c>
      <c r="D11769" s="52"/>
    </row>
    <row r="11770">
      <c r="A11770" s="44" t="s">
        <v>9204</v>
      </c>
      <c r="B11770" s="45">
        <v>3800.0</v>
      </c>
      <c r="C11770" s="55"/>
      <c r="D11770" s="52"/>
    </row>
    <row r="11771">
      <c r="A11771" s="44" t="s">
        <v>9205</v>
      </c>
      <c r="B11771" s="45">
        <v>3800.0</v>
      </c>
      <c r="C11771" s="55"/>
      <c r="D11771" s="52"/>
    </row>
    <row r="11772">
      <c r="A11772" s="44" t="s">
        <v>9206</v>
      </c>
      <c r="B11772" s="45">
        <v>10660.0</v>
      </c>
      <c r="C11772" s="56" t="s">
        <v>738</v>
      </c>
      <c r="D11772" s="52"/>
    </row>
    <row r="11773">
      <c r="A11773" s="44" t="s">
        <v>9207</v>
      </c>
      <c r="B11773" s="45">
        <v>3300.0</v>
      </c>
      <c r="C11773" s="56" t="s">
        <v>4031</v>
      </c>
      <c r="D11773" s="52"/>
    </row>
    <row r="11774">
      <c r="A11774" s="44" t="s">
        <v>9208</v>
      </c>
      <c r="B11774" s="45">
        <v>9300.0</v>
      </c>
      <c r="C11774" s="55"/>
      <c r="D11774" s="52"/>
    </row>
    <row r="11775">
      <c r="A11775" s="44" t="s">
        <v>9209</v>
      </c>
      <c r="B11775" s="45">
        <v>2740.0</v>
      </c>
      <c r="C11775" s="56" t="s">
        <v>4031</v>
      </c>
      <c r="D11775" s="52"/>
    </row>
    <row r="11776">
      <c r="A11776" s="44" t="s">
        <v>9210</v>
      </c>
      <c r="B11776" s="45">
        <v>11760.0</v>
      </c>
      <c r="C11776" s="56" t="s">
        <v>8090</v>
      </c>
      <c r="D11776" s="52"/>
    </row>
    <row r="11777">
      <c r="A11777" s="44" t="s">
        <v>9211</v>
      </c>
      <c r="B11777" s="45">
        <v>10360.0</v>
      </c>
      <c r="C11777" s="56" t="s">
        <v>8090</v>
      </c>
      <c r="D11777" s="52"/>
    </row>
    <row r="11778">
      <c r="A11778" s="44" t="s">
        <v>9212</v>
      </c>
      <c r="B11778" s="45">
        <v>11440.0</v>
      </c>
      <c r="C11778" s="56" t="s">
        <v>9213</v>
      </c>
      <c r="D11778" s="52"/>
    </row>
    <row r="11779">
      <c r="A11779" s="44" t="s">
        <v>9214</v>
      </c>
      <c r="B11779" s="45">
        <v>13940.0</v>
      </c>
      <c r="C11779" s="56" t="s">
        <v>9215</v>
      </c>
      <c r="D11779" s="52"/>
    </row>
    <row r="11780">
      <c r="A11780" s="44" t="s">
        <v>9216</v>
      </c>
      <c r="B11780" s="45">
        <v>9340.0</v>
      </c>
      <c r="C11780" s="55"/>
      <c r="D11780" s="52"/>
    </row>
    <row r="11781">
      <c r="A11781" s="44" t="s">
        <v>9217</v>
      </c>
      <c r="B11781" s="45">
        <v>9280.0</v>
      </c>
      <c r="C11781" s="55"/>
      <c r="D11781" s="52"/>
    </row>
    <row r="11782">
      <c r="A11782" s="44" t="s">
        <v>9218</v>
      </c>
      <c r="B11782" s="45">
        <v>11780.0</v>
      </c>
      <c r="C11782" s="56" t="s">
        <v>9219</v>
      </c>
      <c r="D11782" s="52"/>
    </row>
    <row r="11783">
      <c r="A11783" s="44" t="s">
        <v>9220</v>
      </c>
      <c r="B11783" s="45">
        <v>9280.0</v>
      </c>
      <c r="C11783" s="55"/>
      <c r="D11783" s="52"/>
    </row>
    <row r="11784">
      <c r="A11784" s="44" t="s">
        <v>9221</v>
      </c>
      <c r="B11784" s="45">
        <v>10020.0</v>
      </c>
      <c r="C11784" s="56" t="s">
        <v>9222</v>
      </c>
      <c r="D11784" s="52"/>
    </row>
    <row r="11785">
      <c r="A11785" s="44" t="s">
        <v>9223</v>
      </c>
      <c r="B11785" s="45">
        <v>9280.0</v>
      </c>
      <c r="C11785" s="55"/>
      <c r="D11785" s="52"/>
    </row>
    <row r="11786">
      <c r="A11786" s="44" t="s">
        <v>9224</v>
      </c>
      <c r="B11786" s="45">
        <v>11160.0</v>
      </c>
      <c r="C11786" s="56" t="s">
        <v>9225</v>
      </c>
      <c r="D11786" s="52"/>
    </row>
    <row r="11787">
      <c r="A11787" s="44" t="s">
        <v>9226</v>
      </c>
      <c r="B11787" s="45">
        <v>11240.0</v>
      </c>
      <c r="C11787" s="56" t="s">
        <v>9227</v>
      </c>
      <c r="D11787" s="52"/>
    </row>
    <row r="11788">
      <c r="A11788" s="44" t="s">
        <v>9228</v>
      </c>
      <c r="B11788" s="45">
        <v>11240.0</v>
      </c>
      <c r="C11788" s="56" t="s">
        <v>4937</v>
      </c>
      <c r="D11788" s="52"/>
    </row>
    <row r="11789">
      <c r="A11789" s="44" t="s">
        <v>9229</v>
      </c>
      <c r="B11789" s="45">
        <v>9300.0</v>
      </c>
      <c r="C11789" s="55"/>
      <c r="D11789" s="52"/>
    </row>
    <row r="11790">
      <c r="A11790" s="44" t="s">
        <v>9230</v>
      </c>
      <c r="B11790" s="45">
        <v>14620.0</v>
      </c>
      <c r="C11790" s="55"/>
      <c r="D11790" s="52"/>
    </row>
    <row r="11791">
      <c r="A11791" s="44" t="s">
        <v>9231</v>
      </c>
      <c r="B11791" s="45">
        <v>9280.0</v>
      </c>
      <c r="C11791" s="55"/>
      <c r="D11791" s="52"/>
    </row>
    <row r="11792">
      <c r="A11792" s="44" t="s">
        <v>9232</v>
      </c>
      <c r="B11792" s="45">
        <v>10420.0</v>
      </c>
      <c r="C11792" s="55"/>
      <c r="D11792" s="52"/>
    </row>
    <row r="11793">
      <c r="A11793" s="44" t="s">
        <v>9233</v>
      </c>
      <c r="B11793" s="45">
        <v>9960.0</v>
      </c>
      <c r="C11793" s="55"/>
      <c r="D11793" s="52"/>
    </row>
    <row r="11794">
      <c r="A11794" s="44" t="s">
        <v>9234</v>
      </c>
      <c r="B11794" s="45">
        <v>11260.0</v>
      </c>
      <c r="C11794" s="55"/>
      <c r="D11794" s="52"/>
    </row>
    <row r="11795">
      <c r="A11795" s="44" t="s">
        <v>9235</v>
      </c>
      <c r="B11795" s="45">
        <v>9340.0</v>
      </c>
      <c r="C11795" s="55"/>
      <c r="D11795" s="52"/>
    </row>
    <row r="11796">
      <c r="A11796" s="44" t="s">
        <v>9236</v>
      </c>
      <c r="B11796" s="45">
        <v>12220.0</v>
      </c>
      <c r="C11796" s="56" t="s">
        <v>9237</v>
      </c>
      <c r="D11796" s="52"/>
    </row>
    <row r="11797">
      <c r="A11797" s="44" t="s">
        <v>9238</v>
      </c>
      <c r="B11797" s="45">
        <v>9940.0</v>
      </c>
      <c r="C11797" s="55"/>
      <c r="D11797" s="52"/>
    </row>
    <row r="11798">
      <c r="A11798" s="44" t="s">
        <v>9239</v>
      </c>
      <c r="B11798" s="45">
        <v>2820.0</v>
      </c>
      <c r="C11798" s="56" t="s">
        <v>3980</v>
      </c>
      <c r="D11798" s="52"/>
    </row>
    <row r="11799">
      <c r="A11799" s="44" t="s">
        <v>9240</v>
      </c>
      <c r="B11799" s="45">
        <v>3020.0</v>
      </c>
      <c r="C11799" s="55"/>
      <c r="D11799" s="52"/>
    </row>
    <row r="11800">
      <c r="A11800" s="44" t="s">
        <v>9241</v>
      </c>
      <c r="B11800" s="45">
        <v>2320.0</v>
      </c>
      <c r="C11800" s="56" t="s">
        <v>3980</v>
      </c>
      <c r="D11800" s="52"/>
    </row>
    <row r="11801">
      <c r="A11801" s="44" t="s">
        <v>9242</v>
      </c>
      <c r="B11801" s="45">
        <v>11100.0</v>
      </c>
      <c r="C11801" s="56" t="s">
        <v>8090</v>
      </c>
      <c r="D11801" s="52"/>
    </row>
    <row r="11802">
      <c r="A11802" s="44" t="s">
        <v>9243</v>
      </c>
      <c r="B11802" s="45">
        <v>2960.0</v>
      </c>
      <c r="C11802" s="55"/>
      <c r="D11802" s="52"/>
    </row>
    <row r="11803">
      <c r="A11803" s="44" t="s">
        <v>9244</v>
      </c>
      <c r="B11803" s="45">
        <v>9260.0</v>
      </c>
      <c r="C11803" s="55"/>
      <c r="D11803" s="52"/>
    </row>
    <row r="11804">
      <c r="A11804" s="44" t="s">
        <v>9245</v>
      </c>
      <c r="B11804" s="45">
        <v>3760.0</v>
      </c>
      <c r="C11804" s="56" t="s">
        <v>4017</v>
      </c>
      <c r="D11804" s="52"/>
    </row>
    <row r="11805">
      <c r="A11805" s="44" t="s">
        <v>9246</v>
      </c>
      <c r="B11805" s="45">
        <v>10640.0</v>
      </c>
      <c r="C11805" s="56" t="s">
        <v>4642</v>
      </c>
      <c r="D11805" s="52"/>
    </row>
    <row r="11806">
      <c r="A11806" s="44" t="s">
        <v>9247</v>
      </c>
      <c r="B11806" s="45">
        <v>15160.0</v>
      </c>
      <c r="C11806" s="56" t="s">
        <v>9248</v>
      </c>
      <c r="D11806" s="52"/>
    </row>
    <row r="11807">
      <c r="A11807" s="44" t="s">
        <v>9249</v>
      </c>
      <c r="B11807" s="45">
        <v>10400.0</v>
      </c>
      <c r="C11807" s="55"/>
      <c r="D11807" s="52"/>
    </row>
    <row r="11808">
      <c r="A11808" s="44" t="s">
        <v>9250</v>
      </c>
      <c r="B11808" s="45">
        <v>3800.0</v>
      </c>
      <c r="C11808" s="56" t="s">
        <v>4082</v>
      </c>
      <c r="D11808" s="52"/>
    </row>
    <row r="11809">
      <c r="A11809" s="44" t="s">
        <v>9251</v>
      </c>
      <c r="B11809" s="45">
        <v>3520.0</v>
      </c>
      <c r="C11809" s="55"/>
      <c r="D11809" s="52"/>
    </row>
    <row r="11810">
      <c r="A11810" s="44" t="s">
        <v>9252</v>
      </c>
      <c r="B11810" s="45">
        <v>10000.0</v>
      </c>
      <c r="C11810" s="55"/>
      <c r="D11810" s="52"/>
    </row>
    <row r="11811">
      <c r="A11811" s="44" t="s">
        <v>9253</v>
      </c>
      <c r="B11811" s="45">
        <v>15160.0</v>
      </c>
      <c r="C11811" s="56" t="s">
        <v>9254</v>
      </c>
      <c r="D11811" s="52"/>
    </row>
    <row r="11812">
      <c r="A11812" s="44" t="s">
        <v>9255</v>
      </c>
      <c r="B11812" s="45">
        <v>9280.0</v>
      </c>
      <c r="C11812" s="55"/>
      <c r="D11812" s="52"/>
    </row>
    <row r="11813">
      <c r="A11813" s="44" t="s">
        <v>9256</v>
      </c>
      <c r="B11813" s="45">
        <v>9260.0</v>
      </c>
      <c r="C11813" s="55"/>
      <c r="D11813" s="52"/>
    </row>
    <row r="11814">
      <c r="A11814" s="44" t="s">
        <v>9257</v>
      </c>
      <c r="B11814" s="45">
        <v>3080.0</v>
      </c>
      <c r="C11814" s="56" t="s">
        <v>4082</v>
      </c>
      <c r="D11814" s="52"/>
    </row>
    <row r="11815">
      <c r="A11815" s="44" t="s">
        <v>9258</v>
      </c>
      <c r="B11815" s="45">
        <v>3140.0</v>
      </c>
      <c r="C11815" s="55"/>
      <c r="D11815" s="52"/>
    </row>
    <row r="11816">
      <c r="A11816" s="44" t="s">
        <v>9259</v>
      </c>
      <c r="B11816" s="45">
        <v>9780.0</v>
      </c>
      <c r="C11816" s="55"/>
      <c r="D11816" s="52"/>
    </row>
    <row r="11817">
      <c r="A11817" s="44" t="s">
        <v>9260</v>
      </c>
      <c r="B11817" s="45">
        <v>3280.0</v>
      </c>
      <c r="C11817" s="55"/>
      <c r="D11817" s="52"/>
    </row>
    <row r="11818">
      <c r="A11818" s="44" t="s">
        <v>9261</v>
      </c>
      <c r="B11818" s="45">
        <v>11740.0</v>
      </c>
      <c r="C11818" s="55"/>
      <c r="D11818" s="52"/>
    </row>
    <row r="11819">
      <c r="A11819" s="44" t="s">
        <v>9262</v>
      </c>
      <c r="B11819" s="45">
        <v>24900.0</v>
      </c>
      <c r="C11819" s="56" t="s">
        <v>8910</v>
      </c>
      <c r="D11819" s="52"/>
    </row>
    <row r="11820">
      <c r="A11820" s="44" t="s">
        <v>9263</v>
      </c>
      <c r="B11820" s="45">
        <v>10600.0</v>
      </c>
      <c r="C11820" s="55"/>
      <c r="D11820" s="52"/>
    </row>
    <row r="11821">
      <c r="A11821" s="44" t="s">
        <v>9264</v>
      </c>
      <c r="B11821" s="45">
        <v>10380.0</v>
      </c>
      <c r="C11821" s="55"/>
      <c r="D11821" s="52"/>
    </row>
    <row r="11822">
      <c r="A11822" s="44" t="s">
        <v>9265</v>
      </c>
      <c r="B11822" s="45">
        <v>16840.0</v>
      </c>
      <c r="C11822" s="55"/>
      <c r="D11822" s="52"/>
    </row>
    <row r="11823">
      <c r="A11823" s="44" t="s">
        <v>9266</v>
      </c>
      <c r="B11823" s="45">
        <v>11780.0</v>
      </c>
      <c r="C11823" s="55"/>
      <c r="D11823" s="52"/>
    </row>
    <row r="11824">
      <c r="A11824" s="44" t="s">
        <v>9267</v>
      </c>
      <c r="B11824" s="45">
        <v>16840.0</v>
      </c>
      <c r="C11824" s="55"/>
      <c r="D11824" s="52"/>
    </row>
    <row r="11825">
      <c r="A11825" s="44" t="s">
        <v>9268</v>
      </c>
      <c r="B11825" s="45">
        <v>10100.0</v>
      </c>
      <c r="C11825" s="55"/>
      <c r="D11825" s="52"/>
    </row>
    <row r="11826">
      <c r="A11826" s="44" t="s">
        <v>9269</v>
      </c>
      <c r="B11826" s="45">
        <v>16900.0</v>
      </c>
      <c r="C11826" s="55"/>
      <c r="D11826" s="52"/>
    </row>
    <row r="11827">
      <c r="A11827" s="44" t="s">
        <v>9270</v>
      </c>
      <c r="B11827" s="45">
        <v>2040.0</v>
      </c>
      <c r="C11827" s="55"/>
      <c r="D11827" s="52"/>
    </row>
    <row r="11828">
      <c r="A11828" s="44" t="s">
        <v>9271</v>
      </c>
      <c r="B11828" s="45">
        <v>14820.0</v>
      </c>
      <c r="C11828" s="55"/>
      <c r="D11828" s="52"/>
    </row>
    <row r="11829">
      <c r="A11829" s="44" t="s">
        <v>9272</v>
      </c>
      <c r="B11829" s="45">
        <v>2040.0</v>
      </c>
      <c r="C11829" s="55"/>
      <c r="D11829" s="52"/>
    </row>
    <row r="11830">
      <c r="A11830" s="44" t="s">
        <v>9273</v>
      </c>
      <c r="B11830" s="45">
        <v>13800.0</v>
      </c>
      <c r="C11830" s="55"/>
      <c r="D11830" s="52"/>
    </row>
    <row r="11831">
      <c r="A11831" s="44" t="s">
        <v>9274</v>
      </c>
      <c r="B11831" s="45">
        <v>10300.0</v>
      </c>
      <c r="C11831" s="55"/>
      <c r="D11831" s="52"/>
    </row>
    <row r="11832">
      <c r="A11832" s="44" t="s">
        <v>9275</v>
      </c>
      <c r="B11832" s="45">
        <v>13000.0</v>
      </c>
      <c r="C11832" s="56" t="s">
        <v>8483</v>
      </c>
      <c r="D11832" s="52"/>
    </row>
    <row r="11833">
      <c r="A11833" s="44" t="s">
        <v>9276</v>
      </c>
      <c r="B11833" s="45">
        <v>3240.0</v>
      </c>
      <c r="C11833" s="56" t="s">
        <v>3991</v>
      </c>
      <c r="D11833" s="52"/>
    </row>
    <row r="11834">
      <c r="A11834" s="44" t="s">
        <v>9277</v>
      </c>
      <c r="B11834" s="45">
        <v>3440.0</v>
      </c>
      <c r="C11834" s="56" t="s">
        <v>6862</v>
      </c>
      <c r="D11834" s="52"/>
    </row>
    <row r="11835">
      <c r="A11835" s="44" t="s">
        <v>9278</v>
      </c>
      <c r="B11835" s="45">
        <v>2900.0</v>
      </c>
      <c r="C11835" s="56" t="s">
        <v>3991</v>
      </c>
      <c r="D11835" s="52"/>
    </row>
    <row r="11836">
      <c r="A11836" s="44" t="s">
        <v>9279</v>
      </c>
      <c r="B11836" s="45">
        <v>3320.0</v>
      </c>
      <c r="C11836" s="56" t="s">
        <v>7949</v>
      </c>
      <c r="D11836" s="52"/>
    </row>
    <row r="11837">
      <c r="A11837" s="44" t="s">
        <v>9280</v>
      </c>
      <c r="B11837" s="45">
        <v>3320.0</v>
      </c>
      <c r="C11837" s="56" t="s">
        <v>8489</v>
      </c>
      <c r="D11837" s="52"/>
    </row>
    <row r="11838">
      <c r="A11838" s="44" t="s">
        <v>9281</v>
      </c>
      <c r="B11838" s="45">
        <v>9820.0</v>
      </c>
      <c r="C11838" s="55"/>
      <c r="D11838" s="52"/>
    </row>
    <row r="11839">
      <c r="A11839" s="44" t="s">
        <v>9282</v>
      </c>
      <c r="B11839" s="45">
        <v>2900.0</v>
      </c>
      <c r="C11839" s="56" t="s">
        <v>7954</v>
      </c>
      <c r="D11839" s="52"/>
    </row>
    <row r="11840">
      <c r="A11840" s="44" t="s">
        <v>9283</v>
      </c>
      <c r="B11840" s="45">
        <v>20560.0</v>
      </c>
      <c r="C11840" s="56" t="s">
        <v>4504</v>
      </c>
      <c r="D11840" s="52"/>
    </row>
    <row r="11841">
      <c r="A11841" s="44" t="s">
        <v>9284</v>
      </c>
      <c r="B11841" s="45">
        <v>1180.0</v>
      </c>
      <c r="C11841" s="55"/>
      <c r="D11841" s="52"/>
    </row>
    <row r="11842">
      <c r="A11842" s="44" t="s">
        <v>9285</v>
      </c>
      <c r="B11842" s="45">
        <v>4160.0</v>
      </c>
      <c r="C11842" s="56" t="s">
        <v>4474</v>
      </c>
      <c r="D11842" s="52"/>
    </row>
    <row r="11843">
      <c r="A11843" s="44" t="s">
        <v>9286</v>
      </c>
      <c r="B11843" s="45">
        <v>3240.0</v>
      </c>
      <c r="C11843" s="56" t="s">
        <v>6862</v>
      </c>
      <c r="D11843" s="52"/>
    </row>
    <row r="11844">
      <c r="A11844" s="44" t="s">
        <v>9287</v>
      </c>
      <c r="B11844" s="45">
        <v>3060.0</v>
      </c>
      <c r="C11844" s="56" t="s">
        <v>6862</v>
      </c>
      <c r="D11844" s="52"/>
    </row>
    <row r="11845">
      <c r="A11845" s="44" t="s">
        <v>9288</v>
      </c>
      <c r="B11845" s="45">
        <v>3060.0</v>
      </c>
      <c r="C11845" s="56" t="s">
        <v>8489</v>
      </c>
      <c r="D11845" s="52"/>
    </row>
    <row r="11846">
      <c r="A11846" s="44" t="s">
        <v>9289</v>
      </c>
      <c r="B11846" s="45">
        <v>2700.0</v>
      </c>
      <c r="C11846" s="56" t="s">
        <v>4474</v>
      </c>
      <c r="D11846" s="52"/>
    </row>
    <row r="11847">
      <c r="A11847" s="44" t="s">
        <v>9290</v>
      </c>
      <c r="B11847" s="45">
        <v>2780.0</v>
      </c>
      <c r="C11847" s="56" t="s">
        <v>7954</v>
      </c>
      <c r="D11847" s="52"/>
    </row>
    <row r="11848">
      <c r="A11848" s="44" t="s">
        <v>9291</v>
      </c>
      <c r="B11848" s="45">
        <v>12140.0</v>
      </c>
      <c r="C11848" s="56" t="s">
        <v>5850</v>
      </c>
      <c r="D11848" s="52"/>
    </row>
    <row r="11849">
      <c r="A11849" s="44" t="s">
        <v>9292</v>
      </c>
      <c r="B11849" s="45">
        <v>16360.0</v>
      </c>
      <c r="C11849" s="55"/>
      <c r="D11849" s="52"/>
    </row>
    <row r="11850">
      <c r="A11850" s="44" t="s">
        <v>9293</v>
      </c>
      <c r="B11850" s="45">
        <v>14860.0</v>
      </c>
      <c r="C11850" s="56" t="s">
        <v>9294</v>
      </c>
      <c r="D11850" s="52"/>
    </row>
    <row r="11851">
      <c r="A11851" s="44" t="s">
        <v>9295</v>
      </c>
      <c r="B11851" s="45">
        <v>9860.0</v>
      </c>
      <c r="C11851" s="55"/>
      <c r="D11851" s="52"/>
    </row>
    <row r="11852">
      <c r="A11852" s="44" t="s">
        <v>9296</v>
      </c>
      <c r="B11852" s="45">
        <v>10220.0</v>
      </c>
      <c r="C11852" s="55"/>
      <c r="D11852" s="52"/>
    </row>
    <row r="11853">
      <c r="A11853" s="44" t="s">
        <v>9297</v>
      </c>
      <c r="B11853" s="45">
        <v>4020.0</v>
      </c>
      <c r="C11853" s="56" t="s">
        <v>4048</v>
      </c>
      <c r="D11853" s="52"/>
    </row>
    <row r="11854">
      <c r="A11854" s="44" t="s">
        <v>9298</v>
      </c>
      <c r="B11854" s="45">
        <v>3520.0</v>
      </c>
      <c r="C11854" s="56" t="s">
        <v>4048</v>
      </c>
      <c r="D11854" s="52"/>
    </row>
    <row r="11855">
      <c r="A11855" s="44" t="s">
        <v>9299</v>
      </c>
      <c r="B11855" s="45">
        <v>10220.0</v>
      </c>
      <c r="C11855" s="55"/>
      <c r="D11855" s="52"/>
    </row>
    <row r="11856">
      <c r="A11856" s="44" t="s">
        <v>9300</v>
      </c>
      <c r="B11856" s="45">
        <v>11380.0</v>
      </c>
      <c r="C11856" s="56" t="s">
        <v>4505</v>
      </c>
      <c r="D11856" s="52"/>
    </row>
    <row r="11857">
      <c r="A11857" s="44" t="s">
        <v>9301</v>
      </c>
      <c r="B11857" s="45">
        <v>23540.0</v>
      </c>
      <c r="C11857" s="55"/>
      <c r="D11857" s="52"/>
    </row>
    <row r="11858">
      <c r="A11858" s="44" t="s">
        <v>9302</v>
      </c>
      <c r="B11858" s="45">
        <v>9920.0</v>
      </c>
      <c r="C11858" s="55"/>
      <c r="D11858" s="52"/>
    </row>
    <row r="11859">
      <c r="A11859" s="44" t="s">
        <v>9303</v>
      </c>
      <c r="B11859" s="45">
        <v>8740.0</v>
      </c>
      <c r="C11859" s="55"/>
      <c r="D11859" s="52"/>
    </row>
    <row r="11860">
      <c r="A11860" s="44" t="s">
        <v>9304</v>
      </c>
      <c r="B11860" s="45">
        <v>17420.0</v>
      </c>
      <c r="C11860" s="55"/>
      <c r="D11860" s="52"/>
    </row>
    <row r="11861">
      <c r="A11861" s="44" t="s">
        <v>9305</v>
      </c>
      <c r="B11861" s="45">
        <v>18100.0</v>
      </c>
      <c r="C11861" s="56" t="s">
        <v>9306</v>
      </c>
      <c r="D11861" s="52"/>
    </row>
    <row r="11862">
      <c r="A11862" s="44" t="s">
        <v>9307</v>
      </c>
      <c r="B11862" s="45">
        <v>9380.0</v>
      </c>
      <c r="C11862" s="55"/>
      <c r="D11862" s="52"/>
    </row>
    <row r="11863">
      <c r="A11863" s="44" t="s">
        <v>9308</v>
      </c>
      <c r="B11863" s="45">
        <v>11240.0</v>
      </c>
      <c r="C11863" s="56" t="s">
        <v>9309</v>
      </c>
      <c r="D11863" s="52"/>
    </row>
    <row r="11864">
      <c r="A11864" s="44" t="s">
        <v>9310</v>
      </c>
      <c r="B11864" s="45">
        <v>2860.0</v>
      </c>
      <c r="C11864" s="56" t="s">
        <v>4133</v>
      </c>
      <c r="D11864" s="52"/>
    </row>
    <row r="11865">
      <c r="A11865" s="44" t="s">
        <v>9311</v>
      </c>
      <c r="B11865" s="45">
        <v>13760.0</v>
      </c>
      <c r="C11865" s="55"/>
      <c r="D11865" s="52"/>
    </row>
    <row r="11866">
      <c r="A11866" s="44" t="s">
        <v>9312</v>
      </c>
      <c r="B11866" s="45">
        <v>9320.0</v>
      </c>
      <c r="C11866" s="55"/>
      <c r="D11866" s="52"/>
    </row>
    <row r="11867">
      <c r="A11867" s="44" t="s">
        <v>9313</v>
      </c>
      <c r="B11867" s="45">
        <v>2320.0</v>
      </c>
      <c r="C11867" s="56" t="s">
        <v>4133</v>
      </c>
      <c r="D11867" s="52"/>
    </row>
    <row r="11868">
      <c r="A11868" s="44" t="s">
        <v>9314</v>
      </c>
      <c r="B11868" s="45">
        <v>10860.0</v>
      </c>
      <c r="C11868" s="56" t="s">
        <v>9315</v>
      </c>
      <c r="D11868" s="52"/>
    </row>
    <row r="11869">
      <c r="A11869" s="44" t="s">
        <v>9316</v>
      </c>
      <c r="B11869" s="45">
        <v>23980.0</v>
      </c>
      <c r="C11869" s="56" t="s">
        <v>8933</v>
      </c>
      <c r="D11869" s="52"/>
    </row>
    <row r="11870">
      <c r="A11870" s="44" t="s">
        <v>9317</v>
      </c>
      <c r="B11870" s="45">
        <v>11340.0</v>
      </c>
      <c r="C11870" s="56" t="s">
        <v>9318</v>
      </c>
      <c r="D11870" s="52"/>
    </row>
    <row r="11871">
      <c r="A11871" s="44" t="s">
        <v>9319</v>
      </c>
      <c r="B11871" s="45">
        <v>13240.0</v>
      </c>
      <c r="C11871" s="55"/>
      <c r="D11871" s="52"/>
    </row>
    <row r="11872">
      <c r="A11872" s="44" t="s">
        <v>9320</v>
      </c>
      <c r="B11872" s="45">
        <v>11420.0</v>
      </c>
      <c r="C11872" s="56" t="s">
        <v>9321</v>
      </c>
      <c r="D11872" s="52"/>
    </row>
    <row r="11873">
      <c r="A11873" s="44" t="s">
        <v>9322</v>
      </c>
      <c r="B11873" s="45">
        <v>19260.0</v>
      </c>
      <c r="C11873" s="55"/>
      <c r="D11873" s="52"/>
    </row>
    <row r="11874">
      <c r="A11874" s="44" t="s">
        <v>9323</v>
      </c>
      <c r="B11874" s="45">
        <v>9440.0</v>
      </c>
      <c r="C11874" s="55"/>
      <c r="D11874" s="52"/>
    </row>
    <row r="11875">
      <c r="A11875" s="44" t="s">
        <v>9324</v>
      </c>
      <c r="B11875" s="45">
        <v>10460.0</v>
      </c>
      <c r="C11875" s="55"/>
      <c r="D11875" s="52"/>
    </row>
    <row r="11876">
      <c r="A11876" s="44" t="s">
        <v>9325</v>
      </c>
      <c r="B11876" s="45">
        <v>15740.0</v>
      </c>
      <c r="C11876" s="55"/>
      <c r="D11876" s="52"/>
    </row>
    <row r="11877">
      <c r="A11877" s="44" t="s">
        <v>9326</v>
      </c>
      <c r="B11877" s="45">
        <v>16560.0</v>
      </c>
      <c r="C11877" s="55"/>
      <c r="D11877" s="52"/>
    </row>
    <row r="11878">
      <c r="A11878" s="44" t="s">
        <v>9327</v>
      </c>
      <c r="B11878" s="45">
        <v>9900.0</v>
      </c>
      <c r="C11878" s="55"/>
      <c r="D11878" s="52"/>
    </row>
    <row r="11879">
      <c r="A11879" s="44" t="s">
        <v>9328</v>
      </c>
      <c r="B11879" s="45">
        <v>9600.0</v>
      </c>
      <c r="C11879" s="55"/>
      <c r="D11879" s="52"/>
    </row>
    <row r="11880">
      <c r="A11880" s="44" t="s">
        <v>9329</v>
      </c>
      <c r="B11880" s="45">
        <v>16840.0</v>
      </c>
      <c r="C11880" s="55"/>
      <c r="D11880" s="52"/>
    </row>
    <row r="11881">
      <c r="A11881" s="44" t="s">
        <v>9330</v>
      </c>
      <c r="B11881" s="45">
        <v>3860.0</v>
      </c>
      <c r="C11881" s="56" t="s">
        <v>4017</v>
      </c>
      <c r="D11881" s="52"/>
    </row>
    <row r="11882">
      <c r="A11882" s="44" t="s">
        <v>9331</v>
      </c>
      <c r="B11882" s="45">
        <v>12520.0</v>
      </c>
      <c r="C11882" s="56" t="s">
        <v>9332</v>
      </c>
      <c r="D11882" s="52"/>
    </row>
    <row r="11883">
      <c r="A11883" s="44" t="s">
        <v>9333</v>
      </c>
      <c r="B11883" s="45">
        <v>10820.0</v>
      </c>
      <c r="C11883" s="56" t="s">
        <v>8090</v>
      </c>
      <c r="D11883" s="52"/>
    </row>
    <row r="11884">
      <c r="A11884" s="44" t="s">
        <v>9334</v>
      </c>
      <c r="B11884" s="45">
        <v>2520.0</v>
      </c>
      <c r="C11884" s="55"/>
      <c r="D11884" s="52"/>
    </row>
    <row r="11885">
      <c r="A11885" s="44" t="s">
        <v>9335</v>
      </c>
      <c r="B11885" s="45">
        <v>2840.0</v>
      </c>
      <c r="C11885" s="56" t="s">
        <v>744</v>
      </c>
      <c r="D11885" s="52"/>
    </row>
    <row r="11886">
      <c r="A11886" s="44" t="s">
        <v>9336</v>
      </c>
      <c r="B11886" s="45">
        <v>2480.0</v>
      </c>
      <c r="C11886" s="55"/>
      <c r="D11886" s="52"/>
    </row>
    <row r="11887">
      <c r="A11887" s="44" t="s">
        <v>9337</v>
      </c>
      <c r="B11887" s="45">
        <v>3020.0</v>
      </c>
      <c r="C11887" s="56" t="s">
        <v>4017</v>
      </c>
      <c r="D11887" s="52"/>
    </row>
    <row r="11888">
      <c r="A11888" s="44" t="s">
        <v>9338</v>
      </c>
      <c r="B11888" s="45">
        <v>10560.0</v>
      </c>
      <c r="C11888" s="55"/>
      <c r="D11888" s="52"/>
    </row>
    <row r="11889">
      <c r="A11889" s="44" t="s">
        <v>9339</v>
      </c>
      <c r="B11889" s="45">
        <v>1880.0</v>
      </c>
      <c r="C11889" s="55"/>
      <c r="D11889" s="52"/>
    </row>
    <row r="11890">
      <c r="A11890" s="44" t="s">
        <v>9340</v>
      </c>
      <c r="B11890" s="45">
        <v>10180.0</v>
      </c>
      <c r="C11890" s="56" t="s">
        <v>8090</v>
      </c>
      <c r="D11890" s="52"/>
    </row>
    <row r="11891">
      <c r="A11891" s="44" t="s">
        <v>9341</v>
      </c>
      <c r="B11891" s="45">
        <v>1800.0</v>
      </c>
      <c r="C11891" s="55"/>
      <c r="D11891" s="52"/>
    </row>
    <row r="11892">
      <c r="A11892" s="44" t="s">
        <v>9342</v>
      </c>
      <c r="B11892" s="45">
        <v>2520.0</v>
      </c>
      <c r="C11892" s="56" t="s">
        <v>744</v>
      </c>
      <c r="D11892" s="52"/>
    </row>
    <row r="11893">
      <c r="A11893" s="44" t="s">
        <v>9343</v>
      </c>
      <c r="B11893" s="45">
        <v>22140.0</v>
      </c>
      <c r="C11893" s="56" t="s">
        <v>9344</v>
      </c>
      <c r="D11893" s="52"/>
    </row>
    <row r="11894">
      <c r="A11894" s="44" t="s">
        <v>9345</v>
      </c>
      <c r="B11894" s="45">
        <v>17520.0</v>
      </c>
      <c r="C11894" s="56" t="s">
        <v>4426</v>
      </c>
      <c r="D11894" s="52"/>
    </row>
    <row r="11895">
      <c r="A11895" s="44" t="s">
        <v>9346</v>
      </c>
      <c r="B11895" s="45">
        <v>16660.0</v>
      </c>
      <c r="C11895" s="55"/>
      <c r="D11895" s="52"/>
    </row>
    <row r="11896">
      <c r="A11896" s="44" t="s">
        <v>9347</v>
      </c>
      <c r="B11896" s="45">
        <v>43860.0</v>
      </c>
      <c r="C11896" s="56" t="s">
        <v>4426</v>
      </c>
      <c r="D11896" s="52"/>
    </row>
    <row r="11897">
      <c r="A11897" s="44" t="s">
        <v>9348</v>
      </c>
      <c r="B11897" s="45">
        <v>11000.0</v>
      </c>
      <c r="C11897" s="56" t="s">
        <v>4949</v>
      </c>
      <c r="D11897" s="52"/>
    </row>
    <row r="11898">
      <c r="A11898" s="44" t="s">
        <v>9349</v>
      </c>
      <c r="B11898" s="45">
        <v>13100.0</v>
      </c>
      <c r="C11898" s="56" t="s">
        <v>4949</v>
      </c>
      <c r="D11898" s="52"/>
    </row>
    <row r="11899">
      <c r="A11899" s="44" t="s">
        <v>9350</v>
      </c>
      <c r="B11899" s="45">
        <v>15980.0</v>
      </c>
      <c r="C11899" s="55"/>
      <c r="D11899" s="52"/>
    </row>
    <row r="11900">
      <c r="A11900" s="44" t="s">
        <v>9351</v>
      </c>
      <c r="B11900" s="45">
        <v>12140.0</v>
      </c>
      <c r="C11900" s="56" t="s">
        <v>4534</v>
      </c>
      <c r="D11900" s="52"/>
    </row>
    <row r="11901">
      <c r="A11901" s="44" t="s">
        <v>9352</v>
      </c>
      <c r="B11901" s="45">
        <v>10460.0</v>
      </c>
      <c r="C11901" s="55"/>
      <c r="D11901" s="52"/>
    </row>
    <row r="11902">
      <c r="A11902" s="44" t="s">
        <v>9353</v>
      </c>
      <c r="B11902" s="45">
        <v>21960.0</v>
      </c>
      <c r="C11902" s="56" t="s">
        <v>8892</v>
      </c>
      <c r="D11902" s="52"/>
    </row>
    <row r="11903">
      <c r="A11903" s="44" t="s">
        <v>9354</v>
      </c>
      <c r="B11903" s="45">
        <v>16780.0</v>
      </c>
      <c r="C11903" s="56" t="s">
        <v>4160</v>
      </c>
      <c r="D11903" s="52"/>
    </row>
    <row r="11904">
      <c r="A11904" s="44" t="s">
        <v>9355</v>
      </c>
      <c r="B11904" s="45">
        <v>3580.0</v>
      </c>
      <c r="C11904" s="56" t="s">
        <v>6862</v>
      </c>
      <c r="D11904" s="52"/>
    </row>
    <row r="11905">
      <c r="A11905" s="44" t="s">
        <v>9356</v>
      </c>
      <c r="B11905" s="45">
        <v>3360.0</v>
      </c>
      <c r="C11905" s="56" t="s">
        <v>7949</v>
      </c>
      <c r="D11905" s="52"/>
    </row>
    <row r="11906">
      <c r="A11906" s="44" t="s">
        <v>9357</v>
      </c>
      <c r="B11906" s="45">
        <v>3360.0</v>
      </c>
      <c r="C11906" s="56" t="s">
        <v>8489</v>
      </c>
      <c r="D11906" s="52"/>
    </row>
    <row r="11907">
      <c r="A11907" s="44" t="s">
        <v>9358</v>
      </c>
      <c r="B11907" s="45">
        <v>9340.0</v>
      </c>
      <c r="C11907" s="55"/>
      <c r="D11907" s="52"/>
    </row>
    <row r="11908">
      <c r="A11908" s="44" t="s">
        <v>9359</v>
      </c>
      <c r="B11908" s="45">
        <v>2940.0</v>
      </c>
      <c r="C11908" s="56" t="s">
        <v>7954</v>
      </c>
      <c r="D11908" s="52"/>
    </row>
    <row r="11909">
      <c r="A11909" s="44" t="s">
        <v>9360</v>
      </c>
      <c r="B11909" s="45">
        <v>14800.0</v>
      </c>
      <c r="C11909" s="56" t="s">
        <v>9047</v>
      </c>
      <c r="D11909" s="52"/>
    </row>
    <row r="11910">
      <c r="A11910" s="44" t="s">
        <v>9361</v>
      </c>
      <c r="B11910" s="45">
        <v>10020.0</v>
      </c>
      <c r="C11910" s="55"/>
      <c r="D11910" s="52"/>
    </row>
    <row r="11911">
      <c r="A11911" s="44" t="s">
        <v>9362</v>
      </c>
      <c r="B11911" s="45">
        <v>16240.0</v>
      </c>
      <c r="C11911" s="56" t="s">
        <v>9047</v>
      </c>
      <c r="D11911" s="52"/>
    </row>
    <row r="11912">
      <c r="A11912" s="44" t="s">
        <v>9363</v>
      </c>
      <c r="B11912" s="45">
        <v>3500.0</v>
      </c>
      <c r="C11912" s="56" t="s">
        <v>6862</v>
      </c>
      <c r="D11912" s="52"/>
    </row>
    <row r="11913">
      <c r="A11913" s="44" t="s">
        <v>9364</v>
      </c>
      <c r="B11913" s="45">
        <v>12280.0</v>
      </c>
      <c r="C11913" s="56" t="s">
        <v>6675</v>
      </c>
      <c r="D11913" s="52"/>
    </row>
    <row r="11914">
      <c r="A11914" s="44" t="s">
        <v>9365</v>
      </c>
      <c r="B11914" s="45">
        <v>10000.0</v>
      </c>
      <c r="C11914" s="55"/>
      <c r="D11914" s="52"/>
    </row>
    <row r="11915">
      <c r="A11915" s="44" t="s">
        <v>9366</v>
      </c>
      <c r="B11915" s="45">
        <v>3480.0</v>
      </c>
      <c r="C11915" s="55"/>
      <c r="D11915" s="52"/>
    </row>
    <row r="11916">
      <c r="A11916" s="44" t="s">
        <v>9367</v>
      </c>
      <c r="B11916" s="45">
        <v>3260.0</v>
      </c>
      <c r="C11916" s="56" t="s">
        <v>7949</v>
      </c>
      <c r="D11916" s="52"/>
    </row>
    <row r="11917">
      <c r="A11917" s="44" t="s">
        <v>9368</v>
      </c>
      <c r="B11917" s="45">
        <v>3260.0</v>
      </c>
      <c r="C11917" s="56" t="s">
        <v>8489</v>
      </c>
      <c r="D11917" s="52"/>
    </row>
    <row r="11918">
      <c r="A11918" s="44" t="s">
        <v>9369</v>
      </c>
      <c r="B11918" s="45">
        <v>9800.0</v>
      </c>
      <c r="C11918" s="55"/>
      <c r="D11918" s="52"/>
    </row>
    <row r="11919">
      <c r="A11919" s="44" t="s">
        <v>9370</v>
      </c>
      <c r="B11919" s="45">
        <v>9320.0</v>
      </c>
      <c r="C11919" s="55"/>
      <c r="D11919" s="52"/>
    </row>
    <row r="11920">
      <c r="A11920" s="44" t="s">
        <v>9371</v>
      </c>
      <c r="B11920" s="45">
        <v>12240.0</v>
      </c>
      <c r="C11920" s="55"/>
      <c r="D11920" s="52"/>
    </row>
    <row r="11921">
      <c r="A11921" s="44" t="s">
        <v>9372</v>
      </c>
      <c r="B11921" s="45">
        <v>10540.0</v>
      </c>
      <c r="C11921" s="55"/>
      <c r="D11921" s="52"/>
    </row>
    <row r="11922">
      <c r="A11922" s="44" t="s">
        <v>9373</v>
      </c>
      <c r="B11922" s="45">
        <v>9560.0</v>
      </c>
      <c r="C11922" s="55"/>
      <c r="D11922" s="52"/>
    </row>
    <row r="11923">
      <c r="A11923" s="44" t="s">
        <v>9374</v>
      </c>
      <c r="B11923" s="45">
        <v>2780.0</v>
      </c>
      <c r="C11923" s="56" t="s">
        <v>7954</v>
      </c>
      <c r="D11923" s="52"/>
    </row>
    <row r="11924">
      <c r="A11924" s="44" t="s">
        <v>9375</v>
      </c>
      <c r="B11924" s="45">
        <v>16860.0</v>
      </c>
      <c r="C11924" s="55"/>
      <c r="D11924" s="52"/>
    </row>
    <row r="11925">
      <c r="A11925" s="44" t="s">
        <v>9376</v>
      </c>
      <c r="B11925" s="45">
        <v>3380.0</v>
      </c>
      <c r="C11925" s="56" t="s">
        <v>4017</v>
      </c>
      <c r="D11925" s="52"/>
    </row>
    <row r="11926">
      <c r="A11926" s="44" t="s">
        <v>9377</v>
      </c>
      <c r="B11926" s="45">
        <v>2860.0</v>
      </c>
      <c r="C11926" s="56" t="s">
        <v>4031</v>
      </c>
      <c r="D11926" s="52"/>
    </row>
    <row r="11927">
      <c r="A11927" s="44" t="s">
        <v>9378</v>
      </c>
      <c r="B11927" s="45">
        <v>2700.0</v>
      </c>
      <c r="C11927" s="56" t="s">
        <v>4031</v>
      </c>
      <c r="D11927" s="52"/>
    </row>
    <row r="11928">
      <c r="A11928" s="44" t="s">
        <v>9379</v>
      </c>
      <c r="B11928" s="45">
        <v>2920.0</v>
      </c>
      <c r="C11928" s="56" t="s">
        <v>4035</v>
      </c>
      <c r="D11928" s="52"/>
    </row>
    <row r="11929">
      <c r="A11929" s="44" t="s">
        <v>9380</v>
      </c>
      <c r="B11929" s="45">
        <v>13700.0</v>
      </c>
      <c r="C11929" s="55"/>
      <c r="D11929" s="52"/>
    </row>
    <row r="11930">
      <c r="A11930" s="44" t="s">
        <v>9381</v>
      </c>
      <c r="B11930" s="45">
        <v>3040.0</v>
      </c>
      <c r="C11930" s="56" t="s">
        <v>4017</v>
      </c>
      <c r="D11930" s="52"/>
    </row>
    <row r="11931">
      <c r="A11931" s="44" t="s">
        <v>9382</v>
      </c>
      <c r="B11931" s="45">
        <v>2860.0</v>
      </c>
      <c r="C11931" s="55"/>
      <c r="D11931" s="52"/>
    </row>
    <row r="11932">
      <c r="A11932" s="44" t="s">
        <v>9383</v>
      </c>
      <c r="B11932" s="45">
        <v>20180.0</v>
      </c>
      <c r="C11932" s="55"/>
      <c r="D11932" s="52"/>
    </row>
    <row r="11933">
      <c r="A11933" s="44" t="s">
        <v>9384</v>
      </c>
      <c r="B11933" s="45">
        <v>20240.0</v>
      </c>
      <c r="C11933" s="55"/>
      <c r="D11933" s="52"/>
    </row>
    <row r="11934">
      <c r="A11934" s="44" t="s">
        <v>9385</v>
      </c>
      <c r="B11934" s="45">
        <v>14640.0</v>
      </c>
      <c r="C11934" s="56" t="s">
        <v>4088</v>
      </c>
      <c r="D11934" s="52"/>
    </row>
    <row r="11935">
      <c r="A11935" s="44" t="s">
        <v>9386</v>
      </c>
      <c r="B11935" s="45">
        <v>11660.0</v>
      </c>
      <c r="C11935" s="56" t="s">
        <v>8315</v>
      </c>
      <c r="D11935" s="52"/>
    </row>
    <row r="11936">
      <c r="A11936" s="44" t="s">
        <v>9387</v>
      </c>
      <c r="B11936" s="45">
        <v>13540.0</v>
      </c>
      <c r="C11936" s="56" t="s">
        <v>9388</v>
      </c>
      <c r="D11936" s="52"/>
    </row>
    <row r="11937">
      <c r="A11937" s="44" t="s">
        <v>9389</v>
      </c>
      <c r="B11937" s="45">
        <v>9680.0</v>
      </c>
      <c r="C11937" s="55"/>
      <c r="D11937" s="52"/>
    </row>
    <row r="11938">
      <c r="A11938" s="44" t="s">
        <v>9390</v>
      </c>
      <c r="B11938" s="45">
        <v>2180.0</v>
      </c>
      <c r="C11938" s="56" t="s">
        <v>6078</v>
      </c>
      <c r="D11938" s="52"/>
    </row>
    <row r="11939">
      <c r="A11939" s="44" t="s">
        <v>9391</v>
      </c>
      <c r="B11939" s="45">
        <v>9840.0</v>
      </c>
      <c r="C11939" s="55"/>
      <c r="D11939" s="52"/>
    </row>
    <row r="11940">
      <c r="A11940" s="44" t="s">
        <v>9392</v>
      </c>
      <c r="B11940" s="45">
        <v>2080.0</v>
      </c>
      <c r="C11940" s="56" t="s">
        <v>6078</v>
      </c>
      <c r="D11940" s="52"/>
    </row>
    <row r="11941">
      <c r="A11941" s="44" t="s">
        <v>9393</v>
      </c>
      <c r="B11941" s="45">
        <v>9580.0</v>
      </c>
      <c r="C11941" s="55"/>
      <c r="D11941" s="52"/>
    </row>
    <row r="11942">
      <c r="A11942" s="44" t="s">
        <v>9394</v>
      </c>
      <c r="B11942" s="45">
        <v>3040.0</v>
      </c>
      <c r="C11942" s="55"/>
      <c r="D11942" s="52"/>
    </row>
    <row r="11943">
      <c r="A11943" s="44" t="s">
        <v>9395</v>
      </c>
      <c r="B11943" s="45">
        <v>31280.0</v>
      </c>
      <c r="C11943" s="56" t="s">
        <v>9396</v>
      </c>
      <c r="D11943" s="52"/>
    </row>
    <row r="11944">
      <c r="A11944" s="44" t="s">
        <v>9397</v>
      </c>
      <c r="B11944" s="45">
        <v>12960.0</v>
      </c>
      <c r="C11944" s="56" t="s">
        <v>5850</v>
      </c>
      <c r="D11944" s="52"/>
    </row>
    <row r="11945">
      <c r="A11945" s="44" t="s">
        <v>9398</v>
      </c>
      <c r="B11945" s="45">
        <v>32900.0</v>
      </c>
      <c r="C11945" s="56" t="s">
        <v>8933</v>
      </c>
      <c r="D11945" s="52"/>
    </row>
    <row r="11946">
      <c r="A11946" s="44" t="s">
        <v>9399</v>
      </c>
      <c r="B11946" s="45">
        <v>10380.0</v>
      </c>
      <c r="C11946" s="56" t="s">
        <v>9400</v>
      </c>
      <c r="D11946" s="52"/>
    </row>
    <row r="11947">
      <c r="A11947" s="44" t="s">
        <v>9401</v>
      </c>
      <c r="B11947" s="45">
        <v>9260.0</v>
      </c>
      <c r="C11947" s="55"/>
      <c r="D11947" s="52"/>
    </row>
    <row r="11948">
      <c r="A11948" s="44" t="s">
        <v>9402</v>
      </c>
      <c r="B11948" s="45">
        <v>11700.0</v>
      </c>
      <c r="C11948" s="56" t="s">
        <v>8090</v>
      </c>
      <c r="D11948" s="52"/>
    </row>
    <row r="11949">
      <c r="A11949" s="44" t="s">
        <v>9403</v>
      </c>
      <c r="B11949" s="45">
        <v>13340.0</v>
      </c>
      <c r="C11949" s="55"/>
      <c r="D11949" s="52"/>
    </row>
    <row r="11950">
      <c r="A11950" s="44" t="s">
        <v>9404</v>
      </c>
      <c r="B11950" s="45">
        <v>11360.0</v>
      </c>
      <c r="C11950" s="56" t="s">
        <v>4545</v>
      </c>
      <c r="D11950" s="52"/>
    </row>
    <row r="11951">
      <c r="A11951" s="44" t="s">
        <v>9405</v>
      </c>
      <c r="B11951" s="45">
        <v>10480.0</v>
      </c>
      <c r="C11951" s="55"/>
      <c r="D11951" s="52"/>
    </row>
    <row r="11952">
      <c r="A11952" s="44" t="s">
        <v>9406</v>
      </c>
      <c r="B11952" s="45">
        <v>8840.0</v>
      </c>
      <c r="C11952" s="55"/>
      <c r="D11952" s="52"/>
    </row>
    <row r="11953">
      <c r="A11953" s="44" t="s">
        <v>9407</v>
      </c>
      <c r="B11953" s="45">
        <v>16440.0</v>
      </c>
      <c r="C11953" s="56" t="s">
        <v>8082</v>
      </c>
      <c r="D11953" s="52"/>
    </row>
    <row r="11954">
      <c r="A11954" s="44" t="s">
        <v>9408</v>
      </c>
      <c r="B11954" s="45">
        <v>13080.0</v>
      </c>
      <c r="C11954" s="55"/>
      <c r="D11954" s="52"/>
    </row>
    <row r="11955">
      <c r="A11955" s="44" t="s">
        <v>9409</v>
      </c>
      <c r="B11955" s="45">
        <v>9300.0</v>
      </c>
      <c r="C11955" s="55"/>
      <c r="D11955" s="52"/>
    </row>
    <row r="11956">
      <c r="A11956" s="44" t="s">
        <v>9410</v>
      </c>
      <c r="B11956" s="45">
        <v>8820.0</v>
      </c>
      <c r="C11956" s="55"/>
      <c r="D11956" s="52"/>
    </row>
    <row r="11957">
      <c r="A11957" s="44" t="s">
        <v>9411</v>
      </c>
      <c r="B11957" s="45">
        <v>32820.0</v>
      </c>
      <c r="C11957" s="56" t="s">
        <v>4050</v>
      </c>
      <c r="D11957" s="52"/>
    </row>
    <row r="11958">
      <c r="A11958" s="44" t="s">
        <v>9412</v>
      </c>
      <c r="B11958" s="45">
        <v>9900.0</v>
      </c>
      <c r="C11958" s="55"/>
      <c r="D11958" s="52"/>
    </row>
    <row r="11959">
      <c r="A11959" s="44" t="s">
        <v>9413</v>
      </c>
      <c r="B11959" s="45">
        <v>12700.0</v>
      </c>
      <c r="C11959" s="56" t="s">
        <v>9414</v>
      </c>
      <c r="D11959" s="52"/>
    </row>
    <row r="11960">
      <c r="A11960" s="44" t="s">
        <v>9415</v>
      </c>
      <c r="B11960" s="45">
        <v>10840.0</v>
      </c>
      <c r="C11960" s="56" t="s">
        <v>9416</v>
      </c>
      <c r="D11960" s="52"/>
    </row>
    <row r="11961">
      <c r="A11961" s="44" t="s">
        <v>9417</v>
      </c>
      <c r="B11961" s="45">
        <v>9340.0</v>
      </c>
      <c r="C11961" s="55"/>
      <c r="D11961" s="52"/>
    </row>
    <row r="11962">
      <c r="A11962" s="44" t="s">
        <v>9418</v>
      </c>
      <c r="B11962" s="45">
        <v>13500.0</v>
      </c>
      <c r="C11962" s="55"/>
      <c r="D11962" s="52"/>
    </row>
    <row r="11963">
      <c r="A11963" s="44" t="s">
        <v>9419</v>
      </c>
      <c r="B11963" s="45">
        <v>9100.0</v>
      </c>
      <c r="C11963" s="55"/>
      <c r="D11963" s="52"/>
    </row>
    <row r="11964">
      <c r="A11964" s="44" t="s">
        <v>9420</v>
      </c>
      <c r="B11964" s="45">
        <v>2980.0</v>
      </c>
      <c r="C11964" s="56" t="s">
        <v>4031</v>
      </c>
      <c r="D11964" s="52"/>
    </row>
    <row r="11965">
      <c r="A11965" s="44" t="s">
        <v>9421</v>
      </c>
      <c r="B11965" s="45">
        <v>3780.0</v>
      </c>
      <c r="C11965" s="55"/>
      <c r="D11965" s="52"/>
    </row>
    <row r="11966">
      <c r="A11966" s="44" t="s">
        <v>9422</v>
      </c>
      <c r="B11966" s="45">
        <v>32100.0</v>
      </c>
      <c r="C11966" s="56" t="s">
        <v>4013</v>
      </c>
      <c r="D11966" s="52"/>
    </row>
    <row r="11967">
      <c r="A11967" s="44" t="s">
        <v>9423</v>
      </c>
      <c r="B11967" s="45">
        <v>2760.0</v>
      </c>
      <c r="C11967" s="56" t="s">
        <v>4031</v>
      </c>
      <c r="D11967" s="52"/>
    </row>
    <row r="11968">
      <c r="A11968" s="44" t="s">
        <v>9424</v>
      </c>
      <c r="B11968" s="45">
        <v>18780.0</v>
      </c>
      <c r="C11968" s="56" t="s">
        <v>7298</v>
      </c>
      <c r="D11968" s="52"/>
    </row>
    <row r="11969">
      <c r="A11969" s="44" t="s">
        <v>9425</v>
      </c>
      <c r="B11969" s="45">
        <v>3200.0</v>
      </c>
      <c r="C11969" s="56" t="s">
        <v>4017</v>
      </c>
      <c r="D11969" s="52"/>
    </row>
    <row r="11970">
      <c r="A11970" s="44" t="s">
        <v>9426</v>
      </c>
      <c r="B11970" s="45">
        <v>11420.0</v>
      </c>
      <c r="C11970" s="56" t="s">
        <v>8090</v>
      </c>
      <c r="D11970" s="52"/>
    </row>
    <row r="11971">
      <c r="A11971" s="44" t="s">
        <v>9427</v>
      </c>
      <c r="B11971" s="45">
        <v>9860.0</v>
      </c>
      <c r="C11971" s="55"/>
      <c r="D11971" s="52"/>
    </row>
    <row r="11972">
      <c r="A11972" s="44" t="s">
        <v>9428</v>
      </c>
      <c r="B11972" s="45">
        <v>3600.0</v>
      </c>
      <c r="C11972" s="56" t="s">
        <v>4457</v>
      </c>
      <c r="D11972" s="52"/>
    </row>
    <row r="11973">
      <c r="A11973" s="44" t="s">
        <v>9429</v>
      </c>
      <c r="B11973" s="45">
        <v>3380.0</v>
      </c>
      <c r="C11973" s="55"/>
      <c r="D11973" s="52"/>
    </row>
    <row r="11974">
      <c r="A11974" s="44" t="s">
        <v>9430</v>
      </c>
      <c r="B11974" s="45">
        <v>11760.0</v>
      </c>
      <c r="C11974" s="56" t="s">
        <v>9431</v>
      </c>
      <c r="D11974" s="52"/>
    </row>
    <row r="11975">
      <c r="A11975" s="44" t="s">
        <v>9432</v>
      </c>
      <c r="B11975" s="45">
        <v>2820.0</v>
      </c>
      <c r="C11975" s="56" t="s">
        <v>4017</v>
      </c>
      <c r="D11975" s="52"/>
    </row>
    <row r="11976">
      <c r="A11976" s="44" t="s">
        <v>9433</v>
      </c>
      <c r="B11976" s="45">
        <v>15000.0</v>
      </c>
      <c r="C11976" s="56" t="s">
        <v>8622</v>
      </c>
      <c r="D11976" s="52"/>
    </row>
    <row r="11977">
      <c r="A11977" s="44" t="s">
        <v>9434</v>
      </c>
      <c r="B11977" s="45">
        <v>10400.0</v>
      </c>
      <c r="C11977" s="55"/>
      <c r="D11977" s="52"/>
    </row>
    <row r="11978">
      <c r="A11978" s="44" t="s">
        <v>9435</v>
      </c>
      <c r="B11978" s="45">
        <v>3160.0</v>
      </c>
      <c r="C11978" s="56" t="s">
        <v>4457</v>
      </c>
      <c r="D11978" s="52"/>
    </row>
    <row r="11979">
      <c r="A11979" s="44" t="s">
        <v>9436</v>
      </c>
      <c r="B11979" s="45">
        <v>10680.0</v>
      </c>
      <c r="C11979" s="55"/>
      <c r="D11979" s="52"/>
    </row>
    <row r="11980">
      <c r="A11980" s="44" t="s">
        <v>9437</v>
      </c>
      <c r="B11980" s="45">
        <v>3100.0</v>
      </c>
      <c r="C11980" s="56" t="s">
        <v>3445</v>
      </c>
      <c r="D11980" s="52"/>
    </row>
    <row r="11981">
      <c r="A11981" s="44" t="s">
        <v>9438</v>
      </c>
      <c r="B11981" s="45">
        <v>10180.0</v>
      </c>
      <c r="C11981" s="55"/>
      <c r="D11981" s="52"/>
    </row>
    <row r="11982">
      <c r="A11982" s="44" t="s">
        <v>9439</v>
      </c>
      <c r="B11982" s="45">
        <v>2040.0</v>
      </c>
      <c r="C11982" s="56" t="s">
        <v>3445</v>
      </c>
      <c r="D11982" s="52"/>
    </row>
    <row r="11983">
      <c r="A11983" s="44" t="s">
        <v>9440</v>
      </c>
      <c r="B11983" s="45">
        <v>17460.0</v>
      </c>
      <c r="C11983" s="56" t="s">
        <v>4426</v>
      </c>
      <c r="D11983" s="52"/>
    </row>
    <row r="11984">
      <c r="A11984" s="44" t="s">
        <v>9441</v>
      </c>
      <c r="B11984" s="45">
        <v>2820.0</v>
      </c>
      <c r="C11984" s="56" t="s">
        <v>3980</v>
      </c>
      <c r="D11984" s="52"/>
    </row>
    <row r="11985">
      <c r="A11985" s="44" t="s">
        <v>9442</v>
      </c>
      <c r="B11985" s="45">
        <v>13500.0</v>
      </c>
      <c r="C11985" s="55"/>
      <c r="D11985" s="52"/>
    </row>
    <row r="11986">
      <c r="A11986" s="44" t="s">
        <v>9443</v>
      </c>
      <c r="B11986" s="45">
        <v>11660.0</v>
      </c>
      <c r="C11986" s="56" t="s">
        <v>9444</v>
      </c>
      <c r="D11986" s="52"/>
    </row>
    <row r="11987">
      <c r="A11987" s="44" t="s">
        <v>9445</v>
      </c>
      <c r="B11987" s="45">
        <v>3500.0</v>
      </c>
      <c r="C11987" s="56" t="s">
        <v>6862</v>
      </c>
      <c r="D11987" s="52"/>
    </row>
    <row r="11988">
      <c r="A11988" s="44" t="s">
        <v>9446</v>
      </c>
      <c r="B11988" s="45">
        <v>11900.0</v>
      </c>
      <c r="C11988" s="55"/>
      <c r="D11988" s="52"/>
    </row>
    <row r="11989">
      <c r="A11989" s="44" t="s">
        <v>9447</v>
      </c>
      <c r="B11989" s="45">
        <v>3320.0</v>
      </c>
      <c r="C11989" s="56" t="s">
        <v>7949</v>
      </c>
      <c r="D11989" s="52"/>
    </row>
    <row r="11990">
      <c r="A11990" s="44" t="s">
        <v>9448</v>
      </c>
      <c r="B11990" s="45">
        <v>33360.0</v>
      </c>
      <c r="C11990" s="56" t="s">
        <v>4013</v>
      </c>
      <c r="D11990" s="52"/>
    </row>
    <row r="11991">
      <c r="A11991" s="44" t="s">
        <v>9449</v>
      </c>
      <c r="B11991" s="45">
        <v>11920.0</v>
      </c>
      <c r="C11991" s="55"/>
      <c r="D11991" s="52"/>
    </row>
    <row r="11992">
      <c r="A11992" s="44" t="s">
        <v>9450</v>
      </c>
      <c r="B11992" s="45">
        <v>3320.0</v>
      </c>
      <c r="C11992" s="56" t="s">
        <v>8489</v>
      </c>
      <c r="D11992" s="52"/>
    </row>
    <row r="11993">
      <c r="A11993" s="44" t="s">
        <v>9451</v>
      </c>
      <c r="B11993" s="45">
        <v>11540.0</v>
      </c>
      <c r="C11993" s="56" t="s">
        <v>9452</v>
      </c>
      <c r="D11993" s="52"/>
    </row>
    <row r="11994">
      <c r="A11994" s="44" t="s">
        <v>9453</v>
      </c>
      <c r="B11994" s="45">
        <v>9980.0</v>
      </c>
      <c r="C11994" s="55"/>
      <c r="D11994" s="52"/>
    </row>
    <row r="11995">
      <c r="A11995" s="44" t="s">
        <v>9454</v>
      </c>
      <c r="B11995" s="45">
        <v>11260.0</v>
      </c>
      <c r="C11995" s="56" t="s">
        <v>8090</v>
      </c>
      <c r="D11995" s="52"/>
    </row>
    <row r="11996">
      <c r="A11996" s="44" t="s">
        <v>9455</v>
      </c>
      <c r="B11996" s="45">
        <v>42280.0</v>
      </c>
      <c r="C11996" s="56" t="s">
        <v>4426</v>
      </c>
      <c r="D11996" s="52"/>
    </row>
    <row r="11997">
      <c r="A11997" s="44" t="s">
        <v>9456</v>
      </c>
      <c r="B11997" s="45">
        <v>10140.0</v>
      </c>
      <c r="C11997" s="55"/>
      <c r="D11997" s="52"/>
    </row>
    <row r="11998">
      <c r="A11998" s="44" t="s">
        <v>9457</v>
      </c>
      <c r="B11998" s="45">
        <v>2940.0</v>
      </c>
      <c r="C11998" s="56" t="s">
        <v>7954</v>
      </c>
      <c r="D11998" s="52"/>
    </row>
    <row r="11999">
      <c r="A11999" s="44" t="s">
        <v>9458</v>
      </c>
      <c r="B11999" s="45">
        <v>10500.0</v>
      </c>
      <c r="C11999" s="56" t="s">
        <v>8090</v>
      </c>
      <c r="D11999" s="52"/>
    </row>
    <row r="12000">
      <c r="A12000" s="44" t="s">
        <v>9459</v>
      </c>
      <c r="B12000" s="45">
        <v>3440.0</v>
      </c>
      <c r="C12000" s="56" t="s">
        <v>6862</v>
      </c>
      <c r="D12000" s="52"/>
    </row>
    <row r="12001">
      <c r="A12001" s="44" t="s">
        <v>9460</v>
      </c>
      <c r="B12001" s="45">
        <v>10640.0</v>
      </c>
      <c r="C12001" s="56" t="s">
        <v>9461</v>
      </c>
      <c r="D12001" s="52"/>
    </row>
    <row r="12002">
      <c r="A12002" s="44" t="s">
        <v>9462</v>
      </c>
      <c r="B12002" s="45">
        <v>3220.0</v>
      </c>
      <c r="C12002" s="56" t="s">
        <v>7949</v>
      </c>
      <c r="D12002" s="52"/>
    </row>
    <row r="12003">
      <c r="A12003" s="44" t="s">
        <v>9463</v>
      </c>
      <c r="B12003" s="45">
        <v>3220.0</v>
      </c>
      <c r="C12003" s="56" t="s">
        <v>8489</v>
      </c>
      <c r="D12003" s="52"/>
    </row>
    <row r="12004">
      <c r="A12004" s="44" t="s">
        <v>9464</v>
      </c>
      <c r="B12004" s="45">
        <v>12540.0</v>
      </c>
      <c r="C12004" s="56" t="s">
        <v>9465</v>
      </c>
      <c r="D12004" s="52"/>
    </row>
    <row r="12005">
      <c r="A12005" s="44" t="s">
        <v>9466</v>
      </c>
      <c r="B12005" s="45">
        <v>2820.0</v>
      </c>
      <c r="C12005" s="56" t="s">
        <v>7954</v>
      </c>
      <c r="D12005" s="52"/>
    </row>
    <row r="12006">
      <c r="A12006" s="44" t="s">
        <v>9467</v>
      </c>
      <c r="B12006" s="45">
        <v>9760.0</v>
      </c>
      <c r="C12006" s="55"/>
      <c r="D12006" s="52"/>
    </row>
    <row r="12007">
      <c r="A12007" s="44" t="s">
        <v>9468</v>
      </c>
      <c r="B12007" s="45">
        <v>9920.0</v>
      </c>
      <c r="C12007" s="55"/>
      <c r="D12007" s="52"/>
    </row>
    <row r="12008">
      <c r="A12008" s="44" t="s">
        <v>9469</v>
      </c>
      <c r="B12008" s="45">
        <v>2860.0</v>
      </c>
      <c r="C12008" s="56" t="s">
        <v>744</v>
      </c>
      <c r="D12008" s="52"/>
    </row>
    <row r="12009">
      <c r="A12009" s="44" t="s">
        <v>9470</v>
      </c>
      <c r="B12009" s="45">
        <v>2520.0</v>
      </c>
      <c r="C12009" s="56" t="s">
        <v>744</v>
      </c>
      <c r="D12009" s="52"/>
    </row>
    <row r="12010">
      <c r="A12010" s="44" t="s">
        <v>9471</v>
      </c>
      <c r="B12010" s="45">
        <v>3200.0</v>
      </c>
      <c r="C12010" s="55"/>
      <c r="D12010" s="52"/>
    </row>
    <row r="12011">
      <c r="A12011" s="44" t="s">
        <v>9472</v>
      </c>
      <c r="B12011" s="45">
        <v>12860.0</v>
      </c>
      <c r="C12011" s="55"/>
      <c r="D12011" s="52"/>
    </row>
    <row r="12012">
      <c r="A12012" s="44" t="s">
        <v>9473</v>
      </c>
      <c r="B12012" s="45">
        <v>10520.0</v>
      </c>
      <c r="C12012" s="55"/>
      <c r="D12012" s="52"/>
    </row>
    <row r="12013">
      <c r="A12013" s="44" t="s">
        <v>9474</v>
      </c>
      <c r="B12013" s="45">
        <v>13480.0</v>
      </c>
      <c r="C12013" s="55"/>
      <c r="D12013" s="52"/>
    </row>
    <row r="12014">
      <c r="A12014" s="44" t="s">
        <v>9475</v>
      </c>
      <c r="B12014" s="45">
        <v>11600.0</v>
      </c>
      <c r="C12014" s="56" t="s">
        <v>8090</v>
      </c>
      <c r="D12014" s="52"/>
    </row>
    <row r="12015">
      <c r="A12015" s="44" t="s">
        <v>9476</v>
      </c>
      <c r="B12015" s="45">
        <v>10360.0</v>
      </c>
      <c r="C12015" s="56" t="s">
        <v>8090</v>
      </c>
      <c r="D12015" s="52"/>
    </row>
    <row r="12016">
      <c r="A12016" s="44" t="s">
        <v>9477</v>
      </c>
      <c r="B12016" s="45">
        <v>10660.0</v>
      </c>
      <c r="C12016" s="55"/>
      <c r="D12016" s="52"/>
    </row>
    <row r="12017">
      <c r="A12017" s="44" t="s">
        <v>9478</v>
      </c>
      <c r="B12017" s="45">
        <v>33020.0</v>
      </c>
      <c r="C12017" s="55"/>
      <c r="D12017" s="52"/>
    </row>
    <row r="12018">
      <c r="A12018" s="44" t="s">
        <v>9479</v>
      </c>
      <c r="B12018" s="45">
        <v>2100.0</v>
      </c>
      <c r="C12018" s="56" t="s">
        <v>6078</v>
      </c>
      <c r="D12018" s="52"/>
    </row>
    <row r="12019">
      <c r="A12019" s="44" t="s">
        <v>9480</v>
      </c>
      <c r="B12019" s="45">
        <v>2020.0</v>
      </c>
      <c r="C12019" s="56" t="s">
        <v>6078</v>
      </c>
      <c r="D12019" s="52"/>
    </row>
    <row r="12020">
      <c r="A12020" s="44" t="s">
        <v>9481</v>
      </c>
      <c r="B12020" s="45">
        <v>12460.0</v>
      </c>
      <c r="C12020" s="56" t="s">
        <v>4576</v>
      </c>
      <c r="D12020" s="52"/>
    </row>
    <row r="12021">
      <c r="A12021" s="44" t="s">
        <v>9482</v>
      </c>
      <c r="B12021" s="45">
        <v>10020.0</v>
      </c>
      <c r="C12021" s="55"/>
      <c r="D12021" s="52"/>
    </row>
    <row r="12022">
      <c r="A12022" s="44" t="s">
        <v>9483</v>
      </c>
      <c r="B12022" s="45">
        <v>17620.0</v>
      </c>
      <c r="C12022" s="56" t="s">
        <v>9484</v>
      </c>
      <c r="D12022" s="52"/>
    </row>
    <row r="12023">
      <c r="A12023" s="44" t="s">
        <v>9485</v>
      </c>
      <c r="B12023" s="45">
        <v>9640.0</v>
      </c>
      <c r="C12023" s="55"/>
      <c r="D12023" s="52"/>
    </row>
    <row r="12024">
      <c r="A12024" s="44" t="s">
        <v>9486</v>
      </c>
      <c r="B12024" s="45">
        <v>13500.0</v>
      </c>
      <c r="C12024" s="55"/>
      <c r="D12024" s="52"/>
    </row>
    <row r="12025">
      <c r="A12025" s="44" t="s">
        <v>9487</v>
      </c>
      <c r="B12025" s="45">
        <v>11420.0</v>
      </c>
      <c r="C12025" s="55"/>
      <c r="D12025" s="52"/>
    </row>
    <row r="12026">
      <c r="A12026" s="44" t="s">
        <v>9488</v>
      </c>
      <c r="B12026" s="45">
        <v>2760.0</v>
      </c>
      <c r="C12026" s="56" t="s">
        <v>4138</v>
      </c>
      <c r="D12026" s="52"/>
    </row>
    <row r="12027">
      <c r="A12027" s="44" t="s">
        <v>9489</v>
      </c>
      <c r="B12027" s="45">
        <v>2720.0</v>
      </c>
      <c r="C12027" s="56" t="s">
        <v>744</v>
      </c>
      <c r="D12027" s="52"/>
    </row>
    <row r="12028">
      <c r="A12028" s="44" t="s">
        <v>9490</v>
      </c>
      <c r="B12028" s="45">
        <v>3540.0</v>
      </c>
      <c r="C12028" s="56" t="s">
        <v>4111</v>
      </c>
      <c r="D12028" s="52"/>
    </row>
    <row r="12029">
      <c r="A12029" s="44" t="s">
        <v>9491</v>
      </c>
      <c r="B12029" s="45">
        <v>2660.0</v>
      </c>
      <c r="C12029" s="55"/>
      <c r="D12029" s="52"/>
    </row>
    <row r="12030">
      <c r="A12030" s="44" t="s">
        <v>9492</v>
      </c>
      <c r="B12030" s="45">
        <v>2540.0</v>
      </c>
      <c r="C12030" s="56" t="s">
        <v>744</v>
      </c>
      <c r="D12030" s="52"/>
    </row>
    <row r="12031">
      <c r="A12031" s="44" t="s">
        <v>9493</v>
      </c>
      <c r="B12031" s="45">
        <v>13480.0</v>
      </c>
      <c r="C12031" s="56" t="s">
        <v>4820</v>
      </c>
      <c r="D12031" s="52"/>
    </row>
    <row r="12032">
      <c r="A12032" s="44" t="s">
        <v>9494</v>
      </c>
      <c r="B12032" s="45">
        <v>2600.0</v>
      </c>
      <c r="C12032" s="56" t="s">
        <v>4111</v>
      </c>
      <c r="D12032" s="52"/>
    </row>
    <row r="12033">
      <c r="A12033" s="44" t="s">
        <v>9495</v>
      </c>
      <c r="B12033" s="45">
        <v>9740.0</v>
      </c>
      <c r="C12033" s="55"/>
      <c r="D12033" s="52"/>
    </row>
    <row r="12034">
      <c r="A12034" s="44" t="s">
        <v>9496</v>
      </c>
      <c r="B12034" s="45">
        <v>3220.0</v>
      </c>
      <c r="C12034" s="56" t="s">
        <v>9497</v>
      </c>
      <c r="D12034" s="52"/>
    </row>
    <row r="12035">
      <c r="A12035" s="44" t="s">
        <v>9498</v>
      </c>
      <c r="B12035" s="45">
        <v>9420.0</v>
      </c>
      <c r="C12035" s="55"/>
      <c r="D12035" s="52"/>
    </row>
    <row r="12036">
      <c r="A12036" s="44" t="s">
        <v>9499</v>
      </c>
      <c r="B12036" s="45">
        <v>10200.0</v>
      </c>
      <c r="C12036" s="56" t="s">
        <v>4375</v>
      </c>
      <c r="D12036" s="52"/>
    </row>
    <row r="12037">
      <c r="A12037" s="44" t="s">
        <v>9500</v>
      </c>
      <c r="B12037" s="45">
        <v>10820.0</v>
      </c>
      <c r="C12037" s="56" t="s">
        <v>4934</v>
      </c>
      <c r="D12037" s="52"/>
    </row>
    <row r="12038">
      <c r="A12038" s="44" t="s">
        <v>9501</v>
      </c>
      <c r="B12038" s="45">
        <v>11760.0</v>
      </c>
      <c r="C12038" s="55"/>
      <c r="D12038" s="52"/>
    </row>
    <row r="12039">
      <c r="A12039" s="44" t="s">
        <v>9502</v>
      </c>
      <c r="B12039" s="45">
        <v>9960.0</v>
      </c>
      <c r="C12039" s="55"/>
      <c r="D12039" s="52"/>
    </row>
    <row r="12040">
      <c r="A12040" s="44" t="s">
        <v>9503</v>
      </c>
      <c r="B12040" s="45">
        <v>8740.0</v>
      </c>
      <c r="C12040" s="55"/>
      <c r="D12040" s="52"/>
    </row>
    <row r="12041">
      <c r="A12041" s="44" t="s">
        <v>9504</v>
      </c>
      <c r="B12041" s="45">
        <v>9860.0</v>
      </c>
      <c r="C12041" s="55"/>
      <c r="D12041" s="52"/>
    </row>
    <row r="12042">
      <c r="A12042" s="44" t="s">
        <v>9505</v>
      </c>
      <c r="B12042" s="45">
        <v>9860.0</v>
      </c>
      <c r="C12042" s="56" t="s">
        <v>9506</v>
      </c>
      <c r="D12042" s="52"/>
    </row>
    <row r="12043">
      <c r="A12043" s="44" t="s">
        <v>9507</v>
      </c>
      <c r="B12043" s="45">
        <v>11020.0</v>
      </c>
      <c r="C12043" s="56">
        <v>2.0</v>
      </c>
      <c r="D12043" s="52"/>
    </row>
    <row r="12044">
      <c r="A12044" s="44" t="s">
        <v>9508</v>
      </c>
      <c r="B12044" s="45">
        <v>9340.0</v>
      </c>
      <c r="C12044" s="55"/>
      <c r="D12044" s="52"/>
    </row>
    <row r="12045">
      <c r="A12045" s="44" t="s">
        <v>9509</v>
      </c>
      <c r="B12045" s="45">
        <v>12260.0</v>
      </c>
      <c r="C12045" s="55"/>
      <c r="D12045" s="52"/>
    </row>
    <row r="12046">
      <c r="A12046" s="44" t="s">
        <v>9510</v>
      </c>
      <c r="B12046" s="45">
        <v>3900.0</v>
      </c>
      <c r="C12046" s="56" t="s">
        <v>9511</v>
      </c>
      <c r="D12046" s="52"/>
    </row>
    <row r="12047">
      <c r="A12047" s="44" t="s">
        <v>9512</v>
      </c>
      <c r="B12047" s="45">
        <v>3100.0</v>
      </c>
      <c r="C12047" s="56" t="s">
        <v>3980</v>
      </c>
      <c r="D12047" s="52"/>
    </row>
    <row r="12048">
      <c r="A12048" s="44" t="s">
        <v>9513</v>
      </c>
      <c r="B12048" s="45">
        <v>2900.0</v>
      </c>
      <c r="C12048" s="56" t="s">
        <v>4031</v>
      </c>
      <c r="D12048" s="52"/>
    </row>
    <row r="12049">
      <c r="A12049" s="44" t="s">
        <v>9514</v>
      </c>
      <c r="B12049" s="45">
        <v>10020.0</v>
      </c>
      <c r="C12049" s="55"/>
      <c r="D12049" s="52"/>
    </row>
    <row r="12050">
      <c r="A12050" s="44" t="s">
        <v>9515</v>
      </c>
      <c r="B12050" s="45">
        <v>10720.0</v>
      </c>
      <c r="C12050" s="55"/>
      <c r="D12050" s="52"/>
    </row>
    <row r="12051">
      <c r="A12051" s="44" t="s">
        <v>9516</v>
      </c>
      <c r="B12051" s="45">
        <v>3720.0</v>
      </c>
      <c r="C12051" s="56" t="s">
        <v>2781</v>
      </c>
      <c r="D12051" s="52"/>
    </row>
    <row r="12052">
      <c r="A12052" s="44" t="s">
        <v>9517</v>
      </c>
      <c r="B12052" s="45">
        <v>2600.0</v>
      </c>
      <c r="C12052" s="56" t="s">
        <v>9511</v>
      </c>
      <c r="D12052" s="52"/>
    </row>
    <row r="12053">
      <c r="A12053" s="44" t="s">
        <v>9518</v>
      </c>
      <c r="B12053" s="45">
        <v>2780.0</v>
      </c>
      <c r="C12053" s="56" t="s">
        <v>4031</v>
      </c>
      <c r="D12053" s="52"/>
    </row>
    <row r="12054">
      <c r="A12054" s="44" t="s">
        <v>9519</v>
      </c>
      <c r="B12054" s="45">
        <v>3460.0</v>
      </c>
      <c r="C12054" s="56" t="s">
        <v>4017</v>
      </c>
      <c r="D12054" s="52"/>
    </row>
    <row r="12055">
      <c r="A12055" s="44" t="s">
        <v>9520</v>
      </c>
      <c r="B12055" s="45">
        <v>2900.0</v>
      </c>
      <c r="C12055" s="55"/>
      <c r="D12055" s="52"/>
    </row>
    <row r="12056">
      <c r="A12056" s="44" t="s">
        <v>9521</v>
      </c>
      <c r="B12056" s="45">
        <v>11180.0</v>
      </c>
      <c r="C12056" s="55"/>
      <c r="D12056" s="52"/>
    </row>
    <row r="12057">
      <c r="A12057" s="44" t="s">
        <v>9522</v>
      </c>
      <c r="B12057" s="45">
        <v>2840.0</v>
      </c>
      <c r="C12057" s="56" t="s">
        <v>4017</v>
      </c>
      <c r="D12057" s="52"/>
    </row>
    <row r="12058">
      <c r="A12058" s="44" t="s">
        <v>9523</v>
      </c>
      <c r="B12058" s="45">
        <v>11360.0</v>
      </c>
      <c r="C12058" s="55"/>
      <c r="D12058" s="52"/>
    </row>
    <row r="12059">
      <c r="A12059" s="44" t="s">
        <v>9524</v>
      </c>
      <c r="B12059" s="45">
        <v>17200.0</v>
      </c>
      <c r="C12059" s="56" t="s">
        <v>7298</v>
      </c>
      <c r="D12059" s="52"/>
    </row>
    <row r="12060">
      <c r="A12060" s="44" t="s">
        <v>9525</v>
      </c>
      <c r="B12060" s="45">
        <v>11280.0</v>
      </c>
      <c r="C12060" s="56" t="s">
        <v>4503</v>
      </c>
      <c r="D12060" s="52"/>
    </row>
    <row r="12061">
      <c r="A12061" s="44" t="s">
        <v>9526</v>
      </c>
      <c r="B12061" s="45">
        <v>16040.0</v>
      </c>
      <c r="C12061" s="55"/>
      <c r="D12061" s="52"/>
    </row>
    <row r="12062">
      <c r="A12062" s="44" t="s">
        <v>9527</v>
      </c>
      <c r="B12062" s="45">
        <v>10200.0</v>
      </c>
      <c r="C12062" s="55"/>
      <c r="D12062" s="52"/>
    </row>
    <row r="12063">
      <c r="A12063" s="44" t="s">
        <v>9528</v>
      </c>
      <c r="B12063" s="45">
        <v>11180.0</v>
      </c>
      <c r="C12063" s="55"/>
      <c r="D12063" s="52"/>
    </row>
    <row r="12064">
      <c r="A12064" s="44" t="s">
        <v>9529</v>
      </c>
      <c r="B12064" s="45">
        <v>4340.0</v>
      </c>
      <c r="C12064" s="56" t="s">
        <v>4035</v>
      </c>
      <c r="D12064" s="52"/>
    </row>
    <row r="12065">
      <c r="A12065" s="44" t="s">
        <v>9530</v>
      </c>
      <c r="B12065" s="45">
        <v>13520.0</v>
      </c>
      <c r="C12065" s="55"/>
      <c r="D12065" s="52"/>
    </row>
    <row r="12066">
      <c r="A12066" s="44" t="s">
        <v>9531</v>
      </c>
      <c r="B12066" s="45">
        <v>11420.0</v>
      </c>
      <c r="C12066" s="56" t="s">
        <v>8090</v>
      </c>
      <c r="D12066" s="52"/>
    </row>
    <row r="12067">
      <c r="A12067" s="44" t="s">
        <v>9532</v>
      </c>
      <c r="B12067" s="45">
        <v>10300.0</v>
      </c>
      <c r="C12067" s="55"/>
      <c r="D12067" s="52"/>
    </row>
    <row r="12068">
      <c r="A12068" s="44" t="s">
        <v>9533</v>
      </c>
      <c r="B12068" s="45">
        <v>10180.0</v>
      </c>
      <c r="C12068" s="56" t="s">
        <v>8090</v>
      </c>
      <c r="D12068" s="52"/>
    </row>
    <row r="12069">
      <c r="A12069" s="44" t="s">
        <v>9534</v>
      </c>
      <c r="B12069" s="45">
        <v>9380.0</v>
      </c>
      <c r="C12069" s="55"/>
      <c r="D12069" s="52"/>
    </row>
    <row r="12070">
      <c r="A12070" s="44" t="s">
        <v>9535</v>
      </c>
      <c r="B12070" s="45">
        <v>2860.0</v>
      </c>
      <c r="C12070" s="56" t="s">
        <v>744</v>
      </c>
      <c r="D12070" s="52"/>
    </row>
    <row r="12071">
      <c r="A12071" s="44" t="s">
        <v>9536</v>
      </c>
      <c r="B12071" s="45">
        <v>2520.0</v>
      </c>
      <c r="C12071" s="56" t="s">
        <v>744</v>
      </c>
      <c r="D12071" s="52"/>
    </row>
    <row r="12072">
      <c r="A12072" s="44" t="s">
        <v>9537</v>
      </c>
      <c r="B12072" s="45">
        <v>10780.0</v>
      </c>
      <c r="C12072" s="56" t="s">
        <v>9538</v>
      </c>
      <c r="D12072" s="52"/>
    </row>
    <row r="12073">
      <c r="A12073" s="44" t="s">
        <v>9539</v>
      </c>
      <c r="B12073" s="45">
        <v>9880.0</v>
      </c>
      <c r="C12073" s="55"/>
      <c r="D12073" s="52"/>
    </row>
    <row r="12074">
      <c r="A12074" s="44" t="s">
        <v>9540</v>
      </c>
      <c r="B12074" s="45">
        <v>12060.0</v>
      </c>
      <c r="C12074" s="56" t="s">
        <v>8090</v>
      </c>
      <c r="D12074" s="52"/>
    </row>
    <row r="12075">
      <c r="A12075" s="44" t="s">
        <v>9541</v>
      </c>
      <c r="B12075" s="45">
        <v>10340.0</v>
      </c>
      <c r="C12075" s="56" t="s">
        <v>8090</v>
      </c>
      <c r="D12075" s="52"/>
    </row>
    <row r="12076">
      <c r="A12076" s="44" t="s">
        <v>9542</v>
      </c>
      <c r="B12076" s="45">
        <v>3540.0</v>
      </c>
      <c r="C12076" s="56" t="s">
        <v>6862</v>
      </c>
      <c r="D12076" s="52"/>
    </row>
    <row r="12077">
      <c r="A12077" s="44" t="s">
        <v>9543</v>
      </c>
      <c r="B12077" s="45">
        <v>3520.0</v>
      </c>
      <c r="C12077" s="56" t="s">
        <v>6862</v>
      </c>
      <c r="D12077" s="52"/>
    </row>
    <row r="12078">
      <c r="A12078" s="44" t="s">
        <v>9544</v>
      </c>
      <c r="B12078" s="45">
        <v>3380.0</v>
      </c>
      <c r="C12078" s="56" t="s">
        <v>7949</v>
      </c>
      <c r="D12078" s="52"/>
    </row>
    <row r="12079">
      <c r="A12079" s="44" t="s">
        <v>9545</v>
      </c>
      <c r="B12079" s="45">
        <v>3380.0</v>
      </c>
      <c r="C12079" s="56" t="s">
        <v>8489</v>
      </c>
      <c r="D12079" s="52"/>
    </row>
    <row r="12080">
      <c r="A12080" s="44" t="s">
        <v>9546</v>
      </c>
      <c r="B12080" s="45">
        <v>2920.0</v>
      </c>
      <c r="C12080" s="56" t="s">
        <v>7954</v>
      </c>
      <c r="D12080" s="52"/>
    </row>
    <row r="12081">
      <c r="A12081" s="44" t="s">
        <v>9547</v>
      </c>
      <c r="B12081" s="45">
        <v>3240.0</v>
      </c>
      <c r="C12081" s="56" t="s">
        <v>7949</v>
      </c>
      <c r="D12081" s="52"/>
    </row>
    <row r="12082">
      <c r="A12082" s="44" t="s">
        <v>9548</v>
      </c>
      <c r="B12082" s="45">
        <v>3240.0</v>
      </c>
      <c r="C12082" s="56" t="s">
        <v>8489</v>
      </c>
      <c r="D12082" s="52"/>
    </row>
    <row r="12083">
      <c r="A12083" s="44" t="s">
        <v>9549</v>
      </c>
      <c r="B12083" s="45">
        <v>2800.0</v>
      </c>
      <c r="C12083" s="56" t="s">
        <v>7954</v>
      </c>
      <c r="D12083" s="52"/>
    </row>
    <row r="12084">
      <c r="A12084" s="44" t="s">
        <v>9550</v>
      </c>
      <c r="B12084" s="45">
        <v>2860.0</v>
      </c>
      <c r="C12084" s="55"/>
      <c r="D12084" s="52"/>
    </row>
    <row r="12085">
      <c r="A12085" s="44" t="s">
        <v>9551</v>
      </c>
      <c r="B12085" s="45">
        <v>11440.0</v>
      </c>
      <c r="C12085" s="56" t="s">
        <v>9552</v>
      </c>
      <c r="D12085" s="52"/>
    </row>
    <row r="12086">
      <c r="A12086" s="44" t="s">
        <v>9553</v>
      </c>
      <c r="B12086" s="45">
        <v>11060.0</v>
      </c>
      <c r="C12086" s="55"/>
      <c r="D12086" s="52"/>
    </row>
    <row r="12087">
      <c r="A12087" s="44" t="s">
        <v>9554</v>
      </c>
      <c r="B12087" s="45">
        <v>16940.0</v>
      </c>
      <c r="C12087" s="55"/>
      <c r="D12087" s="52"/>
    </row>
    <row r="12088">
      <c r="A12088" s="44" t="s">
        <v>9555</v>
      </c>
      <c r="B12088" s="45">
        <v>23180.0</v>
      </c>
      <c r="C12088" s="56" t="s">
        <v>8892</v>
      </c>
      <c r="D12088" s="52"/>
    </row>
    <row r="12089">
      <c r="A12089" s="44" t="s">
        <v>9556</v>
      </c>
      <c r="B12089" s="45">
        <v>16900.0</v>
      </c>
      <c r="C12089" s="55"/>
      <c r="D12089" s="52"/>
    </row>
    <row r="12090">
      <c r="A12090" s="44" t="s">
        <v>9557</v>
      </c>
      <c r="B12090" s="45">
        <v>11160.0</v>
      </c>
      <c r="C12090" s="56" t="s">
        <v>4659</v>
      </c>
      <c r="D12090" s="52"/>
    </row>
    <row r="12091">
      <c r="A12091" s="44" t="s">
        <v>9558</v>
      </c>
      <c r="B12091" s="45">
        <v>3580.0</v>
      </c>
      <c r="C12091" s="56" t="s">
        <v>4035</v>
      </c>
      <c r="D12091" s="52"/>
    </row>
    <row r="12092">
      <c r="A12092" s="44" t="s">
        <v>9559</v>
      </c>
      <c r="B12092" s="45">
        <v>2840.0</v>
      </c>
      <c r="C12092" s="56" t="s">
        <v>4035</v>
      </c>
      <c r="D12092" s="52"/>
    </row>
    <row r="12093">
      <c r="A12093" s="44" t="s">
        <v>9560</v>
      </c>
      <c r="B12093" s="45">
        <v>12620.0</v>
      </c>
      <c r="C12093" s="56" t="s">
        <v>8090</v>
      </c>
      <c r="D12093" s="52"/>
    </row>
    <row r="12094">
      <c r="A12094" s="44" t="s">
        <v>9561</v>
      </c>
      <c r="B12094" s="45">
        <v>10020.0</v>
      </c>
      <c r="C12094" s="55"/>
      <c r="D12094" s="52"/>
    </row>
    <row r="12095">
      <c r="A12095" s="44" t="s">
        <v>9562</v>
      </c>
      <c r="B12095" s="45">
        <v>10420.0</v>
      </c>
      <c r="C12095" s="56" t="s">
        <v>8090</v>
      </c>
      <c r="D12095" s="52"/>
    </row>
    <row r="12096">
      <c r="A12096" s="44" t="s">
        <v>9563</v>
      </c>
      <c r="B12096" s="45">
        <v>3920.0</v>
      </c>
      <c r="C12096" s="56" t="s">
        <v>4017</v>
      </c>
      <c r="D12096" s="52"/>
    </row>
    <row r="12097">
      <c r="A12097" s="44" t="s">
        <v>9564</v>
      </c>
      <c r="B12097" s="45">
        <v>3040.0</v>
      </c>
      <c r="C12097" s="56" t="s">
        <v>9565</v>
      </c>
      <c r="D12097" s="52"/>
    </row>
    <row r="12098">
      <c r="A12098" s="44" t="s">
        <v>9566</v>
      </c>
      <c r="B12098" s="45">
        <v>2860.0</v>
      </c>
      <c r="C12098" s="56" t="s">
        <v>9565</v>
      </c>
      <c r="D12098" s="52"/>
    </row>
    <row r="12099">
      <c r="A12099" s="44" t="s">
        <v>9567</v>
      </c>
      <c r="B12099" s="45">
        <v>11640.0</v>
      </c>
      <c r="C12099" s="56" t="s">
        <v>8090</v>
      </c>
      <c r="D12099" s="52"/>
    </row>
    <row r="12100">
      <c r="A12100" s="44" t="s">
        <v>9568</v>
      </c>
      <c r="B12100" s="45">
        <v>10820.0</v>
      </c>
      <c r="C12100" s="56" t="s">
        <v>4414</v>
      </c>
      <c r="D12100" s="52"/>
    </row>
    <row r="12101">
      <c r="A12101" s="44" t="s">
        <v>9569</v>
      </c>
      <c r="B12101" s="45">
        <v>3220.0</v>
      </c>
      <c r="C12101" s="56" t="s">
        <v>4017</v>
      </c>
      <c r="D12101" s="52"/>
    </row>
    <row r="12102">
      <c r="A12102" s="44" t="s">
        <v>9570</v>
      </c>
      <c r="B12102" s="45">
        <v>10360.0</v>
      </c>
      <c r="C12102" s="56" t="s">
        <v>8090</v>
      </c>
      <c r="D12102" s="52"/>
    </row>
    <row r="12103">
      <c r="A12103" s="44" t="s">
        <v>9571</v>
      </c>
      <c r="B12103" s="45">
        <v>8860.0</v>
      </c>
      <c r="C12103" s="55"/>
      <c r="D12103" s="52"/>
    </row>
    <row r="12104">
      <c r="A12104" s="44" t="s">
        <v>9572</v>
      </c>
      <c r="B12104" s="45">
        <v>3300.0</v>
      </c>
      <c r="C12104" s="56" t="s">
        <v>6178</v>
      </c>
      <c r="D12104" s="52"/>
    </row>
    <row r="12105">
      <c r="A12105" s="44" t="s">
        <v>9573</v>
      </c>
      <c r="B12105" s="45">
        <v>11200.0</v>
      </c>
      <c r="C12105" s="56" t="s">
        <v>4797</v>
      </c>
      <c r="D12105" s="52"/>
    </row>
    <row r="12106">
      <c r="A12106" s="44" t="s">
        <v>9574</v>
      </c>
      <c r="B12106" s="45">
        <v>2780.0</v>
      </c>
      <c r="C12106" s="56" t="s">
        <v>6178</v>
      </c>
      <c r="D12106" s="52"/>
    </row>
    <row r="12107">
      <c r="A12107" s="44" t="s">
        <v>9575</v>
      </c>
      <c r="B12107" s="45">
        <v>9760.0</v>
      </c>
      <c r="C12107" s="55"/>
      <c r="D12107" s="52"/>
    </row>
    <row r="12108">
      <c r="A12108" s="44" t="s">
        <v>9576</v>
      </c>
      <c r="B12108" s="45">
        <v>11420.0</v>
      </c>
      <c r="C12108" s="56" t="s">
        <v>4113</v>
      </c>
      <c r="D12108" s="52"/>
    </row>
    <row r="12109">
      <c r="A12109" s="44" t="s">
        <v>9577</v>
      </c>
      <c r="B12109" s="45">
        <v>12800.0</v>
      </c>
      <c r="C12109" s="56" t="s">
        <v>3993</v>
      </c>
      <c r="D12109" s="52"/>
    </row>
    <row r="12110">
      <c r="A12110" s="44" t="s">
        <v>9578</v>
      </c>
      <c r="B12110" s="45">
        <v>30900.0</v>
      </c>
      <c r="C12110" s="55"/>
      <c r="D12110" s="52"/>
    </row>
    <row r="12111">
      <c r="A12111" s="44" t="s">
        <v>9579</v>
      </c>
      <c r="B12111" s="45">
        <v>9280.0</v>
      </c>
      <c r="C12111" s="55"/>
      <c r="D12111" s="52"/>
    </row>
    <row r="12112">
      <c r="A12112" s="44" t="s">
        <v>9580</v>
      </c>
      <c r="B12112" s="45">
        <v>9340.0</v>
      </c>
      <c r="C12112" s="55"/>
      <c r="D12112" s="52"/>
    </row>
    <row r="12113">
      <c r="A12113" s="44" t="s">
        <v>9581</v>
      </c>
      <c r="B12113" s="45">
        <v>12620.0</v>
      </c>
      <c r="C12113" s="56" t="s">
        <v>9582</v>
      </c>
      <c r="D12113" s="52"/>
    </row>
    <row r="12114">
      <c r="A12114" s="44" t="s">
        <v>9583</v>
      </c>
      <c r="B12114" s="45">
        <v>15780.0</v>
      </c>
      <c r="C12114" s="56" t="s">
        <v>9584</v>
      </c>
      <c r="D12114" s="52"/>
    </row>
    <row r="12115">
      <c r="A12115" s="44" t="s">
        <v>9585</v>
      </c>
      <c r="B12115" s="45">
        <v>13500.0</v>
      </c>
      <c r="C12115" s="55"/>
      <c r="D12115" s="52"/>
    </row>
    <row r="12116">
      <c r="A12116" s="44" t="s">
        <v>9586</v>
      </c>
      <c r="B12116" s="45">
        <v>9460.0</v>
      </c>
      <c r="C12116" s="55"/>
      <c r="D12116" s="52"/>
    </row>
    <row r="12117">
      <c r="A12117" s="44" t="s">
        <v>9587</v>
      </c>
      <c r="B12117" s="45">
        <v>9280.0</v>
      </c>
      <c r="C12117" s="55"/>
      <c r="D12117" s="52"/>
    </row>
    <row r="12118">
      <c r="A12118" s="44" t="s">
        <v>9588</v>
      </c>
      <c r="B12118" s="45">
        <v>10960.0</v>
      </c>
      <c r="C12118" s="55"/>
      <c r="D12118" s="52"/>
    </row>
    <row r="12119">
      <c r="A12119" s="44" t="s">
        <v>9589</v>
      </c>
      <c r="B12119" s="45">
        <v>9320.0</v>
      </c>
      <c r="C12119" s="55"/>
      <c r="D12119" s="52"/>
    </row>
    <row r="12120">
      <c r="A12120" s="44" t="s">
        <v>9590</v>
      </c>
      <c r="B12120" s="45">
        <v>11000.0</v>
      </c>
      <c r="C12120" s="55"/>
      <c r="D12120" s="52"/>
    </row>
    <row r="12121">
      <c r="A12121" s="44" t="s">
        <v>9591</v>
      </c>
      <c r="B12121" s="45">
        <v>9320.0</v>
      </c>
      <c r="C12121" s="55"/>
      <c r="D12121" s="52"/>
    </row>
    <row r="12122">
      <c r="A12122" s="44" t="s">
        <v>9592</v>
      </c>
      <c r="B12122" s="45">
        <v>11560.0</v>
      </c>
      <c r="C12122" s="55"/>
      <c r="D12122" s="52"/>
    </row>
    <row r="12123">
      <c r="A12123" s="44" t="s">
        <v>9593</v>
      </c>
      <c r="B12123" s="45">
        <v>9300.0</v>
      </c>
      <c r="C12123" s="55"/>
      <c r="D12123" s="52"/>
    </row>
    <row r="12124">
      <c r="A12124" s="44" t="s">
        <v>9594</v>
      </c>
      <c r="B12124" s="45">
        <v>2580.0</v>
      </c>
      <c r="C12124" s="55"/>
      <c r="D12124" s="52"/>
    </row>
    <row r="12125">
      <c r="A12125" s="44" t="s">
        <v>9595</v>
      </c>
      <c r="B12125" s="45">
        <v>2400.0</v>
      </c>
      <c r="C12125" s="55"/>
      <c r="D12125" s="52"/>
    </row>
    <row r="12126">
      <c r="A12126" s="44" t="s">
        <v>9596</v>
      </c>
      <c r="B12126" s="45">
        <v>4160.0</v>
      </c>
      <c r="C12126" s="55"/>
      <c r="D12126" s="52"/>
    </row>
    <row r="12127">
      <c r="A12127" s="44" t="s">
        <v>9597</v>
      </c>
      <c r="B12127" s="45">
        <v>2560.0</v>
      </c>
      <c r="C12127" s="55"/>
      <c r="D12127" s="52"/>
    </row>
    <row r="12128">
      <c r="A12128" s="44" t="s">
        <v>9598</v>
      </c>
      <c r="B12128" s="45">
        <v>10580.0</v>
      </c>
      <c r="C12128" s="55"/>
      <c r="D12128" s="52"/>
    </row>
    <row r="12129">
      <c r="A12129" s="44" t="s">
        <v>9599</v>
      </c>
      <c r="B12129" s="45">
        <v>3240.0</v>
      </c>
      <c r="C12129" s="55"/>
      <c r="D12129" s="52"/>
    </row>
    <row r="12130">
      <c r="A12130" s="44" t="s">
        <v>9600</v>
      </c>
      <c r="B12130" s="45">
        <v>9300.0</v>
      </c>
      <c r="C12130" s="55"/>
      <c r="D12130" s="52"/>
    </row>
    <row r="12131">
      <c r="A12131" s="44" t="s">
        <v>9601</v>
      </c>
      <c r="B12131" s="45">
        <v>32720.0</v>
      </c>
      <c r="C12131" s="55"/>
      <c r="D12131" s="52"/>
    </row>
    <row r="12132">
      <c r="A12132" s="44" t="s">
        <v>9602</v>
      </c>
      <c r="B12132" s="45">
        <v>2900.0</v>
      </c>
      <c r="C12132" s="55"/>
      <c r="D12132" s="52"/>
    </row>
    <row r="12133">
      <c r="A12133" s="44" t="s">
        <v>9603</v>
      </c>
      <c r="B12133" s="45">
        <v>3500.0</v>
      </c>
      <c r="C12133" s="55"/>
      <c r="D12133" s="52"/>
    </row>
    <row r="12134">
      <c r="A12134" s="44" t="s">
        <v>9604</v>
      </c>
      <c r="B12134" s="45">
        <v>3500.0</v>
      </c>
      <c r="C12134" s="55"/>
      <c r="D12134" s="52"/>
    </row>
    <row r="12135">
      <c r="A12135" s="44" t="s">
        <v>9605</v>
      </c>
      <c r="B12135" s="45">
        <v>2900.0</v>
      </c>
      <c r="C12135" s="55"/>
      <c r="D12135" s="52"/>
    </row>
    <row r="12136">
      <c r="A12136" s="44" t="s">
        <v>9606</v>
      </c>
      <c r="B12136" s="45">
        <v>15160.0</v>
      </c>
      <c r="C12136" s="55"/>
      <c r="D12136" s="52"/>
    </row>
    <row r="12137">
      <c r="A12137" s="44" t="s">
        <v>9607</v>
      </c>
      <c r="B12137" s="45">
        <v>10220.0</v>
      </c>
      <c r="C12137" s="55"/>
      <c r="D12137" s="52"/>
    </row>
    <row r="12138">
      <c r="A12138" s="44" t="s">
        <v>9608</v>
      </c>
      <c r="B12138" s="45">
        <v>30800.0</v>
      </c>
      <c r="C12138" s="55"/>
      <c r="D12138" s="52"/>
    </row>
    <row r="12139">
      <c r="A12139" s="44" t="s">
        <v>9609</v>
      </c>
      <c r="B12139" s="45">
        <v>5360.0</v>
      </c>
      <c r="C12139" s="55"/>
      <c r="D12139" s="52"/>
    </row>
    <row r="12140">
      <c r="A12140" s="44" t="s">
        <v>9610</v>
      </c>
      <c r="B12140" s="45">
        <v>9880.0</v>
      </c>
      <c r="C12140" s="55"/>
      <c r="D12140" s="52"/>
    </row>
    <row r="12141">
      <c r="A12141" s="44" t="s">
        <v>9611</v>
      </c>
      <c r="B12141" s="45">
        <v>32660.0</v>
      </c>
      <c r="C12141" s="55"/>
      <c r="D12141" s="52"/>
    </row>
    <row r="12142">
      <c r="A12142" s="44" t="s">
        <v>9612</v>
      </c>
      <c r="B12142" s="45">
        <v>30860.0</v>
      </c>
      <c r="C12142" s="55"/>
      <c r="D12142" s="52"/>
    </row>
    <row r="12143">
      <c r="A12143" s="44" t="s">
        <v>9613</v>
      </c>
      <c r="B12143" s="45">
        <v>3420.0</v>
      </c>
      <c r="C12143" s="55"/>
      <c r="D12143" s="52"/>
    </row>
    <row r="12144">
      <c r="A12144" s="44" t="s">
        <v>9614</v>
      </c>
      <c r="B12144" s="45">
        <v>16760.0</v>
      </c>
      <c r="C12144" s="56" t="s">
        <v>9615</v>
      </c>
      <c r="D12144" s="52"/>
    </row>
    <row r="12145">
      <c r="A12145" s="44" t="s">
        <v>9616</v>
      </c>
      <c r="B12145" s="45">
        <v>2700.0</v>
      </c>
      <c r="C12145" s="56" t="s">
        <v>4042</v>
      </c>
      <c r="D12145" s="52"/>
    </row>
    <row r="12146">
      <c r="A12146" s="44" t="s">
        <v>9617</v>
      </c>
      <c r="B12146" s="45">
        <v>2280.0</v>
      </c>
      <c r="C12146" s="56" t="s">
        <v>4042</v>
      </c>
      <c r="D12146" s="52"/>
    </row>
    <row r="12147">
      <c r="A12147" s="44" t="s">
        <v>9618</v>
      </c>
      <c r="B12147" s="45">
        <v>10460.0</v>
      </c>
      <c r="C12147" s="55"/>
      <c r="D12147" s="52"/>
    </row>
    <row r="12148">
      <c r="A12148" s="44" t="s">
        <v>9619</v>
      </c>
      <c r="B12148" s="45">
        <v>3840.0</v>
      </c>
      <c r="C12148" s="55"/>
      <c r="D12148" s="52"/>
    </row>
    <row r="12149">
      <c r="A12149" s="44" t="s">
        <v>9620</v>
      </c>
      <c r="B12149" s="45">
        <v>3300.0</v>
      </c>
      <c r="C12149" s="55"/>
      <c r="D12149" s="52"/>
    </row>
    <row r="12150">
      <c r="A12150" s="44" t="s">
        <v>9621</v>
      </c>
      <c r="B12150" s="45">
        <v>3820.0</v>
      </c>
      <c r="C12150" s="55"/>
      <c r="D12150" s="52"/>
    </row>
    <row r="12151">
      <c r="A12151" s="44" t="s">
        <v>9622</v>
      </c>
      <c r="B12151" s="45">
        <v>10120.0</v>
      </c>
      <c r="C12151" s="55"/>
      <c r="D12151" s="52"/>
    </row>
    <row r="12152">
      <c r="A12152" s="44" t="s">
        <v>9623</v>
      </c>
      <c r="B12152" s="45">
        <v>2800.0</v>
      </c>
      <c r="C12152" s="56" t="s">
        <v>744</v>
      </c>
      <c r="D12152" s="52"/>
    </row>
    <row r="12153">
      <c r="A12153" s="44" t="s">
        <v>9624</v>
      </c>
      <c r="B12153" s="45">
        <v>2560.0</v>
      </c>
      <c r="C12153" s="55"/>
      <c r="D12153" s="52"/>
    </row>
    <row r="12154">
      <c r="A12154" s="44" t="s">
        <v>9625</v>
      </c>
      <c r="B12154" s="45">
        <v>3300.0</v>
      </c>
      <c r="C12154" s="56" t="s">
        <v>4017</v>
      </c>
      <c r="D12154" s="52"/>
    </row>
    <row r="12155">
      <c r="A12155" s="44" t="s">
        <v>9626</v>
      </c>
      <c r="B12155" s="45">
        <v>13500.0</v>
      </c>
      <c r="C12155" s="55"/>
      <c r="D12155" s="52"/>
    </row>
    <row r="12156">
      <c r="A12156" s="44" t="s">
        <v>9627</v>
      </c>
      <c r="B12156" s="45">
        <v>17000.0</v>
      </c>
      <c r="C12156" s="55"/>
      <c r="D12156" s="52"/>
    </row>
    <row r="12157">
      <c r="A12157" s="44" t="s">
        <v>9628</v>
      </c>
      <c r="B12157" s="45">
        <v>2820.0</v>
      </c>
      <c r="C12157" s="56" t="s">
        <v>4017</v>
      </c>
      <c r="D12157" s="52"/>
    </row>
    <row r="12158">
      <c r="A12158" s="44" t="s">
        <v>9629</v>
      </c>
      <c r="B12158" s="45">
        <v>13160.0</v>
      </c>
      <c r="C12158" s="55"/>
      <c r="D12158" s="52"/>
    </row>
    <row r="12159">
      <c r="A12159" s="44" t="s">
        <v>9630</v>
      </c>
      <c r="B12159" s="45">
        <v>31560.0</v>
      </c>
      <c r="C12159" s="55"/>
      <c r="D12159" s="52"/>
    </row>
    <row r="12160">
      <c r="A12160" s="44" t="s">
        <v>9631</v>
      </c>
      <c r="B12160" s="45">
        <v>22800.0</v>
      </c>
      <c r="C12160" s="55"/>
      <c r="D12160" s="52"/>
    </row>
    <row r="12161">
      <c r="A12161" s="44" t="s">
        <v>9632</v>
      </c>
      <c r="B12161" s="45">
        <v>10520.0</v>
      </c>
      <c r="C12161" s="55"/>
      <c r="D12161" s="52"/>
    </row>
    <row r="12162">
      <c r="A12162" s="44" t="s">
        <v>9633</v>
      </c>
      <c r="B12162" s="45">
        <v>3780.0</v>
      </c>
      <c r="C12162" s="56" t="s">
        <v>6862</v>
      </c>
      <c r="D12162" s="52"/>
    </row>
    <row r="12163">
      <c r="A12163" s="44" t="s">
        <v>9634</v>
      </c>
      <c r="B12163" s="45">
        <v>3500.0</v>
      </c>
      <c r="C12163" s="56" t="s">
        <v>7949</v>
      </c>
      <c r="D12163" s="52"/>
    </row>
    <row r="12164">
      <c r="A12164" s="44" t="s">
        <v>9635</v>
      </c>
      <c r="B12164" s="45">
        <v>3500.0</v>
      </c>
      <c r="C12164" s="56" t="s">
        <v>8489</v>
      </c>
      <c r="D12164" s="52"/>
    </row>
    <row r="12165">
      <c r="A12165" s="44" t="s">
        <v>9636</v>
      </c>
      <c r="B12165" s="45">
        <v>13960.0</v>
      </c>
      <c r="C12165" s="56" t="s">
        <v>9254</v>
      </c>
      <c r="D12165" s="52"/>
    </row>
    <row r="12166">
      <c r="A12166" s="44" t="s">
        <v>9637</v>
      </c>
      <c r="B12166" s="45">
        <v>15440.0</v>
      </c>
      <c r="C12166" s="56" t="s">
        <v>8227</v>
      </c>
      <c r="D12166" s="52"/>
    </row>
    <row r="12167">
      <c r="A12167" s="44" t="s">
        <v>9638</v>
      </c>
      <c r="B12167" s="45">
        <v>2740.0</v>
      </c>
      <c r="C12167" s="56" t="s">
        <v>7954</v>
      </c>
      <c r="D12167" s="52"/>
    </row>
    <row r="12168">
      <c r="A12168" s="44" t="s">
        <v>9639</v>
      </c>
      <c r="B12168" s="45">
        <v>21500.0</v>
      </c>
      <c r="C12168" s="55"/>
      <c r="D12168" s="52"/>
    </row>
    <row r="12169">
      <c r="A12169" s="44" t="s">
        <v>9640</v>
      </c>
      <c r="B12169" s="45">
        <v>10300.0</v>
      </c>
      <c r="C12169" s="55"/>
      <c r="D12169" s="52"/>
    </row>
    <row r="12170">
      <c r="A12170" s="44" t="s">
        <v>9641</v>
      </c>
      <c r="B12170" s="45">
        <v>10380.0</v>
      </c>
      <c r="C12170" s="55"/>
      <c r="D12170" s="52"/>
    </row>
    <row r="12171">
      <c r="A12171" s="44" t="s">
        <v>9642</v>
      </c>
      <c r="B12171" s="45">
        <v>11700.0</v>
      </c>
      <c r="C12171" s="55"/>
      <c r="D12171" s="52"/>
    </row>
    <row r="12172">
      <c r="A12172" s="44" t="s">
        <v>9643</v>
      </c>
      <c r="B12172" s="45">
        <v>16720.0</v>
      </c>
      <c r="C12172" s="55"/>
      <c r="D12172" s="52"/>
    </row>
    <row r="12173">
      <c r="A12173" s="44" t="s">
        <v>9644</v>
      </c>
      <c r="B12173" s="45">
        <v>10400.0</v>
      </c>
      <c r="C12173" s="55"/>
      <c r="D12173" s="52"/>
    </row>
    <row r="12174">
      <c r="A12174" s="44" t="s">
        <v>9645</v>
      </c>
      <c r="B12174" s="45">
        <v>3560.0</v>
      </c>
      <c r="C12174" s="56" t="s">
        <v>4017</v>
      </c>
      <c r="D12174" s="52"/>
    </row>
    <row r="12175">
      <c r="A12175" s="44" t="s">
        <v>9646</v>
      </c>
      <c r="B12175" s="45">
        <v>13400.0</v>
      </c>
      <c r="C12175" s="55"/>
      <c r="D12175" s="52"/>
    </row>
    <row r="12176">
      <c r="A12176" s="44" t="s">
        <v>9647</v>
      </c>
      <c r="B12176" s="45">
        <v>3160.0</v>
      </c>
      <c r="C12176" s="56" t="s">
        <v>4017</v>
      </c>
      <c r="D12176" s="52"/>
    </row>
    <row r="12177">
      <c r="A12177" s="44" t="s">
        <v>9648</v>
      </c>
      <c r="B12177" s="45">
        <v>3380.0</v>
      </c>
      <c r="C12177" s="56" t="s">
        <v>3108</v>
      </c>
      <c r="D12177" s="52"/>
    </row>
    <row r="12178">
      <c r="A12178" s="44" t="s">
        <v>9649</v>
      </c>
      <c r="B12178" s="45">
        <v>14740.0</v>
      </c>
      <c r="C12178" s="55"/>
      <c r="D12178" s="52"/>
    </row>
    <row r="12179">
      <c r="A12179" s="44" t="s">
        <v>9650</v>
      </c>
      <c r="B12179" s="45">
        <v>2620.0</v>
      </c>
      <c r="C12179" s="56" t="s">
        <v>3108</v>
      </c>
      <c r="D12179" s="52"/>
    </row>
    <row r="12180">
      <c r="A12180" s="44" t="s">
        <v>9651</v>
      </c>
      <c r="B12180" s="45">
        <v>17040.0</v>
      </c>
      <c r="C12180" s="56" t="s">
        <v>9652</v>
      </c>
      <c r="D12180" s="52"/>
    </row>
    <row r="12181">
      <c r="A12181" s="44" t="s">
        <v>9653</v>
      </c>
      <c r="B12181" s="45">
        <v>3760.0</v>
      </c>
      <c r="C12181" s="56" t="s">
        <v>6862</v>
      </c>
      <c r="D12181" s="52"/>
    </row>
    <row r="12182">
      <c r="A12182" s="44" t="s">
        <v>9654</v>
      </c>
      <c r="B12182" s="45">
        <v>3560.0</v>
      </c>
      <c r="C12182" s="56" t="s">
        <v>7949</v>
      </c>
      <c r="D12182" s="52"/>
    </row>
    <row r="12183">
      <c r="A12183" s="44" t="s">
        <v>9655</v>
      </c>
      <c r="B12183" s="45">
        <v>3560.0</v>
      </c>
      <c r="C12183" s="56" t="s">
        <v>8489</v>
      </c>
      <c r="D12183" s="52"/>
    </row>
    <row r="12184">
      <c r="A12184" s="44" t="s">
        <v>9656</v>
      </c>
      <c r="B12184" s="45">
        <v>2900.0</v>
      </c>
      <c r="C12184" s="56" t="s">
        <v>7954</v>
      </c>
      <c r="D12184" s="52"/>
    </row>
    <row r="12185">
      <c r="A12185" s="44" t="s">
        <v>9657</v>
      </c>
      <c r="B12185" s="45">
        <v>10920.0</v>
      </c>
      <c r="C12185" s="55"/>
      <c r="D12185" s="52"/>
    </row>
    <row r="12186">
      <c r="A12186" s="44" t="s">
        <v>9658</v>
      </c>
      <c r="B12186" s="45">
        <v>9500.0</v>
      </c>
      <c r="C12186" s="55"/>
      <c r="D12186" s="52"/>
    </row>
    <row r="12187">
      <c r="A12187" s="44" t="s">
        <v>9659</v>
      </c>
      <c r="B12187" s="45">
        <v>32420.0</v>
      </c>
      <c r="C12187" s="55"/>
      <c r="D12187" s="52"/>
    </row>
    <row r="12188">
      <c r="A12188" s="44" t="s">
        <v>9660</v>
      </c>
      <c r="B12188" s="45">
        <v>13040.0</v>
      </c>
      <c r="C12188" s="56" t="s">
        <v>9661</v>
      </c>
      <c r="D12188" s="52"/>
    </row>
    <row r="12189">
      <c r="A12189" s="44" t="s">
        <v>9662</v>
      </c>
      <c r="B12189" s="45">
        <v>13760.0</v>
      </c>
      <c r="C12189" s="56" t="s">
        <v>9663</v>
      </c>
      <c r="D12189" s="52"/>
    </row>
    <row r="12190">
      <c r="A12190" s="44" t="s">
        <v>9664</v>
      </c>
      <c r="B12190" s="45">
        <v>13700.0</v>
      </c>
      <c r="C12190" s="56" t="s">
        <v>9665</v>
      </c>
      <c r="D12190" s="52"/>
    </row>
    <row r="12191">
      <c r="A12191" s="44" t="s">
        <v>9666</v>
      </c>
      <c r="B12191" s="45">
        <v>12100.0</v>
      </c>
      <c r="C12191" s="56" t="s">
        <v>4987</v>
      </c>
      <c r="D12191" s="52"/>
    </row>
    <row r="12192">
      <c r="A12192" s="44" t="s">
        <v>9667</v>
      </c>
      <c r="B12192" s="45">
        <v>2400.0</v>
      </c>
      <c r="C12192" s="56" t="s">
        <v>4129</v>
      </c>
      <c r="D12192" s="52"/>
    </row>
    <row r="12193">
      <c r="A12193" s="44" t="s">
        <v>9668</v>
      </c>
      <c r="B12193" s="45">
        <v>32380.0</v>
      </c>
      <c r="C12193" s="56" t="s">
        <v>9661</v>
      </c>
      <c r="D12193" s="52"/>
    </row>
    <row r="12194">
      <c r="A12194" s="44" t="s">
        <v>9669</v>
      </c>
      <c r="B12194" s="45">
        <v>9900.0</v>
      </c>
      <c r="C12194" s="55"/>
      <c r="D12194" s="52"/>
    </row>
    <row r="12195">
      <c r="A12195" s="44" t="s">
        <v>9670</v>
      </c>
      <c r="B12195" s="45">
        <v>2220.0</v>
      </c>
      <c r="C12195" s="56" t="s">
        <v>4129</v>
      </c>
      <c r="D12195" s="52"/>
    </row>
    <row r="12196">
      <c r="A12196" s="44" t="s">
        <v>9671</v>
      </c>
      <c r="B12196" s="45">
        <v>31860.0</v>
      </c>
      <c r="C12196" s="56" t="s">
        <v>9663</v>
      </c>
      <c r="D12196" s="52"/>
    </row>
    <row r="12197">
      <c r="A12197" s="44" t="s">
        <v>9672</v>
      </c>
      <c r="B12197" s="45">
        <v>31460.0</v>
      </c>
      <c r="C12197" s="56" t="s">
        <v>9665</v>
      </c>
      <c r="D12197" s="52"/>
    </row>
    <row r="12198">
      <c r="A12198" s="44" t="s">
        <v>9673</v>
      </c>
      <c r="B12198" s="45">
        <v>12480.0</v>
      </c>
      <c r="C12198" s="56" t="s">
        <v>4039</v>
      </c>
      <c r="D12198" s="52"/>
    </row>
    <row r="12199">
      <c r="A12199" s="44" t="s">
        <v>9674</v>
      </c>
      <c r="B12199" s="45">
        <v>3380.0</v>
      </c>
      <c r="C12199" s="56" t="s">
        <v>6862</v>
      </c>
      <c r="D12199" s="52"/>
    </row>
    <row r="12200">
      <c r="A12200" s="44" t="s">
        <v>9675</v>
      </c>
      <c r="B12200" s="45">
        <v>10040.0</v>
      </c>
      <c r="C12200" s="55"/>
      <c r="D12200" s="52"/>
    </row>
    <row r="12201">
      <c r="A12201" s="44" t="s">
        <v>9676</v>
      </c>
      <c r="B12201" s="45">
        <v>3100.0</v>
      </c>
      <c r="C12201" s="56" t="s">
        <v>7949</v>
      </c>
      <c r="D12201" s="52"/>
    </row>
    <row r="12202">
      <c r="A12202" s="44" t="s">
        <v>9677</v>
      </c>
      <c r="B12202" s="45">
        <v>3100.0</v>
      </c>
      <c r="C12202" s="56" t="s">
        <v>8489</v>
      </c>
      <c r="D12202" s="52"/>
    </row>
    <row r="12203">
      <c r="A12203" s="44" t="s">
        <v>9678</v>
      </c>
      <c r="B12203" s="45">
        <v>3400.0</v>
      </c>
      <c r="C12203" s="56" t="s">
        <v>4017</v>
      </c>
      <c r="D12203" s="52"/>
    </row>
    <row r="12204">
      <c r="A12204" s="44" t="s">
        <v>9679</v>
      </c>
      <c r="B12204" s="45">
        <v>10040.0</v>
      </c>
      <c r="C12204" s="55"/>
      <c r="D12204" s="52"/>
    </row>
    <row r="12205">
      <c r="A12205" s="44" t="s">
        <v>9680</v>
      </c>
      <c r="B12205" s="45">
        <v>2700.0</v>
      </c>
      <c r="C12205" s="56" t="s">
        <v>7954</v>
      </c>
      <c r="D12205" s="52"/>
    </row>
    <row r="12206">
      <c r="A12206" s="44" t="s">
        <v>9681</v>
      </c>
      <c r="B12206" s="45">
        <v>10600.0</v>
      </c>
      <c r="C12206" s="55"/>
      <c r="D12206" s="52"/>
    </row>
    <row r="12207">
      <c r="A12207" s="44" t="s">
        <v>9682</v>
      </c>
      <c r="B12207" s="45">
        <v>3260.0</v>
      </c>
      <c r="C12207" s="55"/>
      <c r="D12207" s="52"/>
    </row>
    <row r="12208">
      <c r="A12208" s="44" t="s">
        <v>9683</v>
      </c>
      <c r="B12208" s="45">
        <v>13280.0</v>
      </c>
      <c r="C12208" s="56" t="s">
        <v>8087</v>
      </c>
      <c r="D12208" s="52"/>
    </row>
    <row r="12209">
      <c r="A12209" s="44" t="s">
        <v>9684</v>
      </c>
      <c r="B12209" s="45">
        <v>13580.0</v>
      </c>
      <c r="C12209" s="56" t="s">
        <v>9685</v>
      </c>
      <c r="D12209" s="52"/>
    </row>
    <row r="12210">
      <c r="A12210" s="44" t="s">
        <v>9686</v>
      </c>
      <c r="B12210" s="45">
        <v>13120.0</v>
      </c>
      <c r="C12210" s="56" t="s">
        <v>4481</v>
      </c>
      <c r="D12210" s="52"/>
    </row>
    <row r="12211">
      <c r="A12211" s="44" t="s">
        <v>9687</v>
      </c>
      <c r="B12211" s="45">
        <v>31440.0</v>
      </c>
      <c r="C12211" s="56" t="s">
        <v>8087</v>
      </c>
      <c r="D12211" s="52"/>
    </row>
    <row r="12212">
      <c r="A12212" s="44" t="s">
        <v>9688</v>
      </c>
      <c r="B12212" s="45">
        <v>31380.0</v>
      </c>
      <c r="C12212" s="56" t="s">
        <v>9685</v>
      </c>
      <c r="D12212" s="52"/>
    </row>
    <row r="12213">
      <c r="A12213" s="44" t="s">
        <v>9689</v>
      </c>
      <c r="B12213" s="45">
        <v>13560.0</v>
      </c>
      <c r="C12213" s="55"/>
      <c r="D12213" s="52"/>
    </row>
    <row r="12214">
      <c r="A12214" s="44" t="s">
        <v>9690</v>
      </c>
      <c r="B12214" s="45">
        <v>12700.0</v>
      </c>
      <c r="C12214" s="55"/>
      <c r="D12214" s="52"/>
    </row>
    <row r="12215">
      <c r="A12215" s="44" t="s">
        <v>9691</v>
      </c>
      <c r="B12215" s="45">
        <v>12140.0</v>
      </c>
      <c r="C12215" s="56" t="s">
        <v>9692</v>
      </c>
      <c r="D12215" s="52"/>
    </row>
    <row r="12216">
      <c r="A12216" s="44" t="s">
        <v>9693</v>
      </c>
      <c r="B12216" s="45">
        <v>13340.0</v>
      </c>
      <c r="C12216" s="56" t="s">
        <v>9694</v>
      </c>
      <c r="D12216" s="52"/>
    </row>
    <row r="12217">
      <c r="A12217" s="44" t="s">
        <v>9695</v>
      </c>
      <c r="B12217" s="45">
        <v>32500.0</v>
      </c>
      <c r="C12217" s="55"/>
      <c r="D12217" s="52"/>
    </row>
    <row r="12218">
      <c r="A12218" s="44" t="s">
        <v>9696</v>
      </c>
      <c r="B12218" s="45">
        <v>2780.0</v>
      </c>
      <c r="C12218" s="55"/>
      <c r="D12218" s="52"/>
    </row>
    <row r="12219">
      <c r="A12219" s="44" t="s">
        <v>9697</v>
      </c>
      <c r="B12219" s="45">
        <v>10040.0</v>
      </c>
      <c r="C12219" s="55"/>
      <c r="D12219" s="52"/>
    </row>
    <row r="12220">
      <c r="A12220" s="44" t="s">
        <v>9698</v>
      </c>
      <c r="B12220" s="45">
        <v>32280.0</v>
      </c>
      <c r="C12220" s="56" t="s">
        <v>9694</v>
      </c>
      <c r="D12220" s="52"/>
    </row>
    <row r="12221">
      <c r="A12221" s="44" t="s">
        <v>9699</v>
      </c>
      <c r="B12221" s="45">
        <v>21700.0</v>
      </c>
      <c r="C12221" s="56" t="s">
        <v>5293</v>
      </c>
      <c r="D12221" s="52"/>
    </row>
    <row r="12222">
      <c r="A12222" s="44" t="s">
        <v>9700</v>
      </c>
      <c r="B12222" s="45">
        <v>13680.0</v>
      </c>
      <c r="C12222" s="55"/>
      <c r="D12222" s="52"/>
    </row>
    <row r="12223">
      <c r="A12223" s="44" t="s">
        <v>9701</v>
      </c>
      <c r="B12223" s="45">
        <v>3700.0</v>
      </c>
      <c r="C12223" s="55"/>
      <c r="D12223" s="52"/>
    </row>
    <row r="12224">
      <c r="A12224" s="44" t="s">
        <v>9702</v>
      </c>
      <c r="B12224" s="45">
        <v>2780.0</v>
      </c>
      <c r="C12224" s="55"/>
      <c r="D12224" s="52"/>
    </row>
    <row r="12225">
      <c r="A12225" s="44" t="s">
        <v>9703</v>
      </c>
      <c r="B12225" s="45">
        <v>13380.0</v>
      </c>
      <c r="C12225" s="56" t="s">
        <v>5813</v>
      </c>
      <c r="D12225" s="52"/>
    </row>
    <row r="12226">
      <c r="A12226" s="44" t="s">
        <v>9704</v>
      </c>
      <c r="B12226" s="45">
        <v>4040.0</v>
      </c>
      <c r="C12226" s="56" t="s">
        <v>4035</v>
      </c>
      <c r="D12226" s="52"/>
    </row>
    <row r="12227">
      <c r="A12227" s="44" t="s">
        <v>9705</v>
      </c>
      <c r="B12227" s="45">
        <v>11980.0</v>
      </c>
      <c r="C12227" s="56" t="s">
        <v>4919</v>
      </c>
      <c r="D12227" s="52"/>
    </row>
    <row r="12228">
      <c r="A12228" s="44" t="s">
        <v>9706</v>
      </c>
      <c r="B12228" s="45">
        <v>32360.0</v>
      </c>
      <c r="C12228" s="56" t="s">
        <v>5813</v>
      </c>
      <c r="D12228" s="52"/>
    </row>
    <row r="12229">
      <c r="A12229" s="44" t="s">
        <v>9707</v>
      </c>
      <c r="B12229" s="45">
        <v>2780.0</v>
      </c>
      <c r="C12229" s="56" t="s">
        <v>4035</v>
      </c>
      <c r="D12229" s="52"/>
    </row>
    <row r="12230">
      <c r="A12230" s="44" t="s">
        <v>9708</v>
      </c>
      <c r="B12230" s="45">
        <v>15660.0</v>
      </c>
      <c r="C12230" s="56" t="s">
        <v>9709</v>
      </c>
      <c r="D12230" s="52"/>
    </row>
    <row r="12231">
      <c r="A12231" s="44" t="s">
        <v>9710</v>
      </c>
      <c r="B12231" s="45">
        <v>9260.0</v>
      </c>
      <c r="C12231" s="55"/>
      <c r="D12231" s="52"/>
    </row>
    <row r="12232">
      <c r="A12232" s="44" t="s">
        <v>9711</v>
      </c>
      <c r="B12232" s="45">
        <v>9340.0</v>
      </c>
      <c r="C12232" s="55"/>
      <c r="D12232" s="52"/>
    </row>
    <row r="12233">
      <c r="A12233" s="44" t="s">
        <v>9712</v>
      </c>
      <c r="B12233" s="45">
        <v>23360.0</v>
      </c>
      <c r="C12233" s="55"/>
      <c r="D12233" s="52"/>
    </row>
    <row r="12234">
      <c r="A12234" s="44" t="s">
        <v>9713</v>
      </c>
      <c r="B12234" s="45">
        <v>2560.0</v>
      </c>
      <c r="C12234" s="55"/>
      <c r="D12234" s="52"/>
    </row>
    <row r="12235">
      <c r="A12235" s="44" t="s">
        <v>9714</v>
      </c>
      <c r="B12235" s="45">
        <v>2580.0</v>
      </c>
      <c r="C12235" s="55"/>
      <c r="D12235" s="52"/>
    </row>
    <row r="12236">
      <c r="A12236" s="44" t="s">
        <v>9715</v>
      </c>
      <c r="B12236" s="45">
        <v>13500.0</v>
      </c>
      <c r="C12236" s="55"/>
      <c r="D12236" s="52"/>
    </row>
    <row r="12237">
      <c r="A12237" s="44" t="s">
        <v>9716</v>
      </c>
      <c r="B12237" s="45">
        <v>12060.0</v>
      </c>
      <c r="C12237" s="55"/>
      <c r="D12237" s="52"/>
    </row>
    <row r="12238">
      <c r="A12238" s="44" t="s">
        <v>9717</v>
      </c>
      <c r="B12238" s="45">
        <v>14680.0</v>
      </c>
      <c r="C12238" s="56" t="s">
        <v>9718</v>
      </c>
      <c r="D12238" s="52"/>
    </row>
    <row r="12239">
      <c r="A12239" s="44" t="s">
        <v>9719</v>
      </c>
      <c r="B12239" s="45">
        <v>15040.0</v>
      </c>
      <c r="C12239" s="55"/>
      <c r="D12239" s="52"/>
    </row>
    <row r="12240">
      <c r="A12240" s="44" t="s">
        <v>9720</v>
      </c>
      <c r="B12240" s="45">
        <v>15040.0</v>
      </c>
      <c r="C12240" s="55"/>
      <c r="D12240" s="52"/>
    </row>
    <row r="12241">
      <c r="A12241" s="44" t="s">
        <v>9721</v>
      </c>
      <c r="B12241" s="45">
        <v>15040.0</v>
      </c>
      <c r="C12241" s="55"/>
      <c r="D12241" s="52"/>
    </row>
    <row r="12242">
      <c r="A12242" s="44" t="s">
        <v>9722</v>
      </c>
      <c r="B12242" s="45">
        <v>10020.0</v>
      </c>
      <c r="C12242" s="55"/>
      <c r="D12242" s="52"/>
    </row>
    <row r="12243">
      <c r="A12243" s="44" t="s">
        <v>9723</v>
      </c>
      <c r="B12243" s="45">
        <v>32120.0</v>
      </c>
      <c r="C12243" s="55"/>
      <c r="D12243" s="52"/>
    </row>
    <row r="12244">
      <c r="A12244" s="44" t="s">
        <v>9724</v>
      </c>
      <c r="B12244" s="45">
        <v>9840.0</v>
      </c>
      <c r="C12244" s="55"/>
      <c r="D12244" s="52"/>
    </row>
    <row r="12245">
      <c r="A12245" s="44" t="s">
        <v>9725</v>
      </c>
      <c r="B12245" s="45">
        <v>10440.0</v>
      </c>
      <c r="C12245" s="55"/>
      <c r="D12245" s="52"/>
    </row>
    <row r="12246">
      <c r="A12246" s="44" t="s">
        <v>9726</v>
      </c>
      <c r="B12246" s="45">
        <v>9780.0</v>
      </c>
      <c r="C12246" s="55"/>
      <c r="D12246" s="52"/>
    </row>
    <row r="12247">
      <c r="A12247" s="44" t="s">
        <v>9727</v>
      </c>
      <c r="B12247" s="45">
        <v>9860.0</v>
      </c>
      <c r="C12247" s="55"/>
      <c r="D12247" s="52"/>
    </row>
    <row r="12248">
      <c r="A12248" s="44" t="s">
        <v>9728</v>
      </c>
      <c r="B12248" s="45">
        <v>20560.0</v>
      </c>
      <c r="C12248" s="55"/>
      <c r="D12248" s="52"/>
    </row>
    <row r="12249">
      <c r="A12249" s="44" t="s">
        <v>9729</v>
      </c>
      <c r="B12249" s="45">
        <v>9980.0</v>
      </c>
      <c r="C12249" s="55"/>
      <c r="D12249" s="52"/>
    </row>
    <row r="12250">
      <c r="A12250" s="44" t="s">
        <v>9730</v>
      </c>
      <c r="B12250" s="45">
        <v>11060.0</v>
      </c>
      <c r="C12250" s="55"/>
      <c r="D12250" s="52"/>
    </row>
    <row r="12251">
      <c r="A12251" s="44" t="s">
        <v>9731</v>
      </c>
      <c r="B12251" s="45">
        <v>3840.0</v>
      </c>
      <c r="C12251" s="56" t="s">
        <v>9732</v>
      </c>
      <c r="D12251" s="52"/>
    </row>
    <row r="12252">
      <c r="A12252" s="44" t="s">
        <v>9733</v>
      </c>
      <c r="B12252" s="45">
        <v>3380.0</v>
      </c>
      <c r="C12252" s="55"/>
      <c r="D12252" s="52"/>
    </row>
    <row r="12253">
      <c r="A12253" s="44" t="s">
        <v>9734</v>
      </c>
      <c r="B12253" s="45">
        <v>3040.0</v>
      </c>
      <c r="C12253" s="55"/>
      <c r="D12253" s="52"/>
    </row>
    <row r="12254">
      <c r="A12254" s="44" t="s">
        <v>9735</v>
      </c>
      <c r="B12254" s="45">
        <v>12280.0</v>
      </c>
      <c r="C12254" s="55"/>
      <c r="D12254" s="52"/>
    </row>
    <row r="12255">
      <c r="A12255" s="44" t="s">
        <v>9736</v>
      </c>
      <c r="B12255" s="45">
        <v>3300.0</v>
      </c>
      <c r="C12255" s="55"/>
      <c r="D12255" s="52"/>
    </row>
    <row r="12256">
      <c r="A12256" s="44" t="s">
        <v>9737</v>
      </c>
      <c r="B12256" s="45">
        <v>3060.0</v>
      </c>
      <c r="C12256" s="55"/>
      <c r="D12256" s="52"/>
    </row>
    <row r="12257">
      <c r="A12257" s="44" t="s">
        <v>9738</v>
      </c>
      <c r="B12257" s="45">
        <v>3060.0</v>
      </c>
      <c r="C12257" s="55"/>
      <c r="D12257" s="52"/>
    </row>
    <row r="12258">
      <c r="A12258" s="44" t="s">
        <v>9739</v>
      </c>
      <c r="B12258" s="45">
        <v>9900.0</v>
      </c>
      <c r="C12258" s="55"/>
      <c r="D12258" s="52"/>
    </row>
    <row r="12259">
      <c r="A12259" s="44" t="s">
        <v>9740</v>
      </c>
      <c r="B12259" s="45">
        <v>9940.0</v>
      </c>
      <c r="C12259" s="55"/>
      <c r="D12259" s="52"/>
    </row>
    <row r="12260">
      <c r="A12260" s="44" t="s">
        <v>9741</v>
      </c>
      <c r="B12260" s="45">
        <v>10000.0</v>
      </c>
      <c r="C12260" s="55"/>
      <c r="D12260" s="52"/>
    </row>
    <row r="12261">
      <c r="A12261" s="44" t="s">
        <v>9742</v>
      </c>
      <c r="B12261" s="45">
        <v>3680.0</v>
      </c>
      <c r="C12261" s="55"/>
      <c r="D12261" s="52"/>
    </row>
    <row r="12262">
      <c r="A12262" s="44" t="s">
        <v>9743</v>
      </c>
      <c r="B12262" s="45">
        <v>17300.0</v>
      </c>
      <c r="C12262" s="56" t="s">
        <v>9744</v>
      </c>
      <c r="D12262" s="52"/>
    </row>
    <row r="12263">
      <c r="A12263" s="44" t="s">
        <v>9745</v>
      </c>
      <c r="B12263" s="45">
        <v>2840.0</v>
      </c>
      <c r="C12263" s="55"/>
      <c r="D12263" s="52"/>
    </row>
    <row r="12264">
      <c r="A12264" s="44" t="s">
        <v>9746</v>
      </c>
      <c r="B12264" s="45">
        <v>13680.0</v>
      </c>
      <c r="C12264" s="55"/>
      <c r="D12264" s="52"/>
    </row>
    <row r="12265">
      <c r="A12265" s="44" t="s">
        <v>9747</v>
      </c>
      <c r="B12265" s="45">
        <v>16840.0</v>
      </c>
      <c r="C12265" s="55"/>
      <c r="D12265" s="52"/>
    </row>
    <row r="12266">
      <c r="A12266" s="44" t="s">
        <v>9748</v>
      </c>
      <c r="B12266" s="45">
        <v>11860.0</v>
      </c>
      <c r="C12266" s="55"/>
      <c r="D12266" s="52"/>
    </row>
    <row r="12267">
      <c r="A12267" s="44" t="s">
        <v>9749</v>
      </c>
      <c r="B12267" s="45">
        <v>13940.0</v>
      </c>
      <c r="C12267" s="55"/>
      <c r="D12267" s="52"/>
    </row>
    <row r="12268">
      <c r="A12268" s="44" t="s">
        <v>9750</v>
      </c>
      <c r="B12268" s="45">
        <v>1920.0</v>
      </c>
      <c r="C12268" s="55"/>
      <c r="D12268" s="52"/>
    </row>
    <row r="12269">
      <c r="A12269" s="44" t="s">
        <v>9751</v>
      </c>
      <c r="B12269" s="45">
        <v>21180.0</v>
      </c>
      <c r="C12269" s="56" t="s">
        <v>9752</v>
      </c>
      <c r="D12269" s="52"/>
    </row>
    <row r="12270">
      <c r="A12270" s="44" t="s">
        <v>9753</v>
      </c>
      <c r="B12270" s="45">
        <v>1720.0</v>
      </c>
      <c r="C12270" s="55"/>
      <c r="D12270" s="52"/>
    </row>
    <row r="12271">
      <c r="A12271" s="44" t="s">
        <v>9754</v>
      </c>
      <c r="B12271" s="45">
        <v>9860.0</v>
      </c>
      <c r="C12271" s="55"/>
      <c r="D12271" s="52"/>
    </row>
    <row r="12272">
      <c r="A12272" s="44" t="s">
        <v>9755</v>
      </c>
      <c r="B12272" s="45">
        <v>10500.0</v>
      </c>
      <c r="C12272" s="55"/>
      <c r="D12272" s="52"/>
    </row>
    <row r="12273">
      <c r="A12273" s="44" t="s">
        <v>9756</v>
      </c>
      <c r="B12273" s="45">
        <v>16440.0</v>
      </c>
      <c r="C12273" s="55"/>
      <c r="D12273" s="52"/>
    </row>
    <row r="12274">
      <c r="A12274" s="44" t="s">
        <v>9757</v>
      </c>
      <c r="B12274" s="45">
        <v>30360.0</v>
      </c>
      <c r="C12274" s="56" t="s">
        <v>9758</v>
      </c>
      <c r="D12274" s="52"/>
    </row>
    <row r="12275">
      <c r="A12275" s="44" t="s">
        <v>9759</v>
      </c>
      <c r="B12275" s="45">
        <v>2760.0</v>
      </c>
      <c r="C12275" s="55"/>
      <c r="D12275" s="52"/>
    </row>
    <row r="12276">
      <c r="A12276" s="44" t="s">
        <v>9760</v>
      </c>
      <c r="B12276" s="45">
        <v>17340.0</v>
      </c>
      <c r="C12276" s="55"/>
      <c r="D12276" s="52"/>
    </row>
    <row r="12277">
      <c r="A12277" s="44" t="s">
        <v>9761</v>
      </c>
      <c r="B12277" s="45">
        <v>10820.0</v>
      </c>
      <c r="C12277" s="55"/>
      <c r="D12277" s="52"/>
    </row>
    <row r="12278">
      <c r="A12278" s="44" t="s">
        <v>9762</v>
      </c>
      <c r="B12278" s="45">
        <v>17040.0</v>
      </c>
      <c r="C12278" s="55"/>
      <c r="D12278" s="52"/>
    </row>
    <row r="12279">
      <c r="A12279" s="44" t="s">
        <v>9763</v>
      </c>
      <c r="B12279" s="45">
        <v>12700.0</v>
      </c>
      <c r="C12279" s="55"/>
      <c r="D12279" s="52"/>
    </row>
    <row r="12280">
      <c r="A12280" s="44" t="s">
        <v>9764</v>
      </c>
      <c r="B12280" s="45">
        <v>9500.0</v>
      </c>
      <c r="C12280" s="55"/>
      <c r="D12280" s="52"/>
    </row>
    <row r="12281">
      <c r="A12281" s="44" t="s">
        <v>9765</v>
      </c>
      <c r="B12281" s="45">
        <v>9900.0</v>
      </c>
      <c r="C12281" s="55"/>
      <c r="D12281" s="52"/>
    </row>
    <row r="12282">
      <c r="A12282" s="44" t="s">
        <v>9766</v>
      </c>
      <c r="B12282" s="45">
        <v>10000.0</v>
      </c>
      <c r="C12282" s="55"/>
      <c r="D12282" s="52"/>
    </row>
    <row r="12283">
      <c r="A12283" s="44" t="s">
        <v>9767</v>
      </c>
      <c r="B12283" s="45">
        <v>13560.0</v>
      </c>
      <c r="C12283" s="55"/>
      <c r="D12283" s="52"/>
    </row>
    <row r="12284">
      <c r="A12284" s="44" t="s">
        <v>9768</v>
      </c>
      <c r="B12284" s="45">
        <v>13600.0</v>
      </c>
      <c r="C12284" s="55"/>
      <c r="D12284" s="52"/>
    </row>
    <row r="12285">
      <c r="A12285" s="44" t="s">
        <v>9769</v>
      </c>
      <c r="B12285" s="45">
        <v>3040.0</v>
      </c>
      <c r="C12285" s="55"/>
      <c r="D12285" s="52"/>
    </row>
    <row r="12286">
      <c r="A12286" s="44" t="s">
        <v>9770</v>
      </c>
      <c r="B12286" s="45">
        <v>3480.0</v>
      </c>
      <c r="C12286" s="56" t="s">
        <v>9771</v>
      </c>
      <c r="D12286" s="52"/>
    </row>
    <row r="12287">
      <c r="A12287" s="44" t="s">
        <v>9772</v>
      </c>
      <c r="B12287" s="45">
        <v>3320.0</v>
      </c>
      <c r="C12287" s="56" t="s">
        <v>5665</v>
      </c>
      <c r="D12287" s="52"/>
    </row>
    <row r="12288">
      <c r="A12288" s="44" t="s">
        <v>9773</v>
      </c>
      <c r="B12288" s="45">
        <v>3320.0</v>
      </c>
      <c r="C12288" s="56" t="s">
        <v>9774</v>
      </c>
      <c r="D12288" s="52"/>
    </row>
    <row r="12289">
      <c r="A12289" s="44" t="s">
        <v>9775</v>
      </c>
      <c r="B12289" s="45">
        <v>1840.0</v>
      </c>
      <c r="C12289" s="55"/>
      <c r="D12289" s="52"/>
    </row>
    <row r="12290">
      <c r="A12290" s="44" t="s">
        <v>9776</v>
      </c>
      <c r="B12290" s="45">
        <v>2880.0</v>
      </c>
      <c r="C12290" s="56" t="s">
        <v>9777</v>
      </c>
      <c r="D12290" s="52"/>
    </row>
    <row r="12291">
      <c r="A12291" s="44" t="s">
        <v>9778</v>
      </c>
      <c r="B12291" s="45">
        <v>1700.0</v>
      </c>
      <c r="C12291" s="55"/>
      <c r="D12291" s="52"/>
    </row>
    <row r="12292">
      <c r="A12292" s="44" t="s">
        <v>9779</v>
      </c>
      <c r="B12292" s="45">
        <v>14980.0</v>
      </c>
      <c r="C12292" s="55"/>
      <c r="D12292" s="52"/>
    </row>
    <row r="12293">
      <c r="A12293" s="44" t="s">
        <v>9780</v>
      </c>
      <c r="B12293" s="45">
        <v>16360.0</v>
      </c>
      <c r="C12293" s="55"/>
      <c r="D12293" s="52"/>
    </row>
    <row r="12294">
      <c r="A12294" s="44" t="s">
        <v>9781</v>
      </c>
      <c r="B12294" s="45">
        <v>30960.0</v>
      </c>
      <c r="C12294" s="56" t="s">
        <v>9782</v>
      </c>
      <c r="D12294" s="52"/>
    </row>
    <row r="12295">
      <c r="A12295" s="44" t="s">
        <v>9783</v>
      </c>
      <c r="B12295" s="45">
        <v>9460.0</v>
      </c>
      <c r="C12295" s="55"/>
      <c r="D12295" s="52"/>
    </row>
    <row r="12296">
      <c r="A12296" s="44" t="s">
        <v>9784</v>
      </c>
      <c r="B12296" s="45">
        <v>3040.0</v>
      </c>
      <c r="C12296" s="55"/>
      <c r="D12296" s="52"/>
    </row>
    <row r="12297">
      <c r="A12297" s="44" t="s">
        <v>9785</v>
      </c>
      <c r="B12297" s="45">
        <v>3320.0</v>
      </c>
      <c r="C12297" s="56" t="s">
        <v>9786</v>
      </c>
      <c r="D12297" s="52"/>
    </row>
    <row r="12298">
      <c r="A12298" s="44" t="s">
        <v>9787</v>
      </c>
      <c r="B12298" s="45">
        <v>9900.0</v>
      </c>
      <c r="C12298" s="55"/>
      <c r="D12298" s="52"/>
    </row>
    <row r="12299">
      <c r="A12299" s="44" t="s">
        <v>9788</v>
      </c>
      <c r="B12299" s="45">
        <v>3380.0</v>
      </c>
      <c r="C12299" s="56" t="s">
        <v>9789</v>
      </c>
      <c r="D12299" s="52"/>
    </row>
    <row r="12300">
      <c r="A12300" s="44" t="s">
        <v>9790</v>
      </c>
      <c r="B12300" s="45">
        <v>3100.0</v>
      </c>
      <c r="C12300" s="56" t="s">
        <v>9791</v>
      </c>
      <c r="D12300" s="52"/>
    </row>
    <row r="12301">
      <c r="A12301" s="44" t="s">
        <v>9792</v>
      </c>
      <c r="B12301" s="45">
        <v>3100.0</v>
      </c>
      <c r="C12301" s="56" t="s">
        <v>7132</v>
      </c>
      <c r="D12301" s="52"/>
    </row>
    <row r="12302">
      <c r="A12302" s="44" t="s">
        <v>9793</v>
      </c>
      <c r="B12302" s="45">
        <v>2760.0</v>
      </c>
      <c r="C12302" s="56" t="s">
        <v>9791</v>
      </c>
      <c r="D12302" s="52"/>
    </row>
    <row r="12303">
      <c r="A12303" s="44" t="s">
        <v>9794</v>
      </c>
      <c r="B12303" s="45">
        <v>16320.0</v>
      </c>
      <c r="C12303" s="55"/>
      <c r="D12303" s="52"/>
    </row>
    <row r="12304">
      <c r="A12304" s="44" t="s">
        <v>9795</v>
      </c>
      <c r="B12304" s="45">
        <v>10160.0</v>
      </c>
      <c r="C12304" s="55"/>
      <c r="D12304" s="52"/>
    </row>
    <row r="12305">
      <c r="A12305" s="44" t="s">
        <v>9796</v>
      </c>
      <c r="B12305" s="45">
        <v>18080.0</v>
      </c>
      <c r="C12305" s="56" t="s">
        <v>9797</v>
      </c>
      <c r="D12305" s="52"/>
    </row>
    <row r="12306">
      <c r="A12306" s="44" t="s">
        <v>9798</v>
      </c>
      <c r="B12306" s="45">
        <v>22220.0</v>
      </c>
      <c r="C12306" s="56" t="s">
        <v>9799</v>
      </c>
      <c r="D12306" s="52"/>
    </row>
    <row r="12307">
      <c r="A12307" s="44" t="s">
        <v>9800</v>
      </c>
      <c r="B12307" s="45">
        <v>9940.0</v>
      </c>
      <c r="C12307" s="55"/>
      <c r="D12307" s="52"/>
    </row>
    <row r="12308">
      <c r="A12308" s="44" t="s">
        <v>9801</v>
      </c>
      <c r="B12308" s="45">
        <v>4020.0</v>
      </c>
      <c r="C12308" s="56" t="s">
        <v>9802</v>
      </c>
      <c r="D12308" s="52"/>
    </row>
    <row r="12309">
      <c r="A12309" s="44" t="s">
        <v>9803</v>
      </c>
      <c r="B12309" s="45">
        <v>13440.0</v>
      </c>
      <c r="C12309" s="56" t="s">
        <v>9804</v>
      </c>
      <c r="D12309" s="52"/>
    </row>
    <row r="12310">
      <c r="A12310" s="44" t="s">
        <v>9805</v>
      </c>
      <c r="B12310" s="45">
        <v>2340.0</v>
      </c>
      <c r="C12310" s="56" t="s">
        <v>9806</v>
      </c>
      <c r="D12310" s="52"/>
    </row>
    <row r="12311">
      <c r="A12311" s="44" t="s">
        <v>9807</v>
      </c>
      <c r="B12311" s="45">
        <v>3000.0</v>
      </c>
      <c r="C12311" s="55"/>
      <c r="D12311" s="52"/>
    </row>
    <row r="12312">
      <c r="A12312" s="44" t="s">
        <v>9808</v>
      </c>
      <c r="B12312" s="45">
        <v>11960.0</v>
      </c>
      <c r="C12312" s="55"/>
      <c r="D12312" s="52"/>
    </row>
    <row r="12313">
      <c r="A12313" s="44" t="s">
        <v>9809</v>
      </c>
      <c r="B12313" s="45">
        <v>3000.0</v>
      </c>
      <c r="C12313" s="56" t="s">
        <v>9810</v>
      </c>
      <c r="D12313" s="52"/>
    </row>
    <row r="12314">
      <c r="A12314" s="44" t="s">
        <v>9811</v>
      </c>
      <c r="B12314" s="45">
        <v>4200.0</v>
      </c>
      <c r="C12314" s="55"/>
      <c r="D12314" s="52"/>
    </row>
    <row r="12315">
      <c r="A12315" s="44" t="s">
        <v>9812</v>
      </c>
      <c r="B12315" s="45">
        <v>2260.0</v>
      </c>
      <c r="C12315" s="56" t="s">
        <v>9813</v>
      </c>
      <c r="D12315" s="52"/>
    </row>
    <row r="12316">
      <c r="A12316" s="44" t="s">
        <v>9814</v>
      </c>
      <c r="B12316" s="45">
        <v>20300.0</v>
      </c>
      <c r="C12316" s="56" t="s">
        <v>9815</v>
      </c>
      <c r="D12316" s="52"/>
    </row>
    <row r="12317">
      <c r="A12317" s="44" t="s">
        <v>9816</v>
      </c>
      <c r="B12317" s="45">
        <v>2960.0</v>
      </c>
      <c r="C12317" s="55"/>
      <c r="D12317" s="52"/>
    </row>
    <row r="12318">
      <c r="A12318" s="44" t="s">
        <v>9817</v>
      </c>
      <c r="B12318" s="45">
        <v>9540.0</v>
      </c>
      <c r="C12318" s="55"/>
      <c r="D12318" s="52"/>
    </row>
    <row r="12319">
      <c r="A12319" s="44" t="s">
        <v>9818</v>
      </c>
      <c r="B12319" s="45">
        <v>12260.0</v>
      </c>
      <c r="C12319" s="56" t="s">
        <v>9819</v>
      </c>
      <c r="D12319" s="52"/>
    </row>
    <row r="12320">
      <c r="A12320" s="44" t="s">
        <v>9820</v>
      </c>
      <c r="B12320" s="45">
        <v>13840.0</v>
      </c>
      <c r="C12320" s="55"/>
      <c r="D12320" s="52"/>
    </row>
    <row r="12321">
      <c r="A12321" s="44" t="s">
        <v>9821</v>
      </c>
      <c r="B12321" s="45">
        <v>13660.0</v>
      </c>
      <c r="C12321" s="55"/>
      <c r="D12321" s="52"/>
    </row>
    <row r="12322">
      <c r="A12322" s="44" t="s">
        <v>9822</v>
      </c>
      <c r="B12322" s="45">
        <v>3520.0</v>
      </c>
      <c r="C12322" s="55"/>
      <c r="D12322" s="52"/>
    </row>
    <row r="12323">
      <c r="A12323" s="44" t="s">
        <v>9823</v>
      </c>
      <c r="B12323" s="45">
        <v>31100.0</v>
      </c>
      <c r="C12323" s="56" t="s">
        <v>9824</v>
      </c>
      <c r="D12323" s="52"/>
    </row>
    <row r="12324">
      <c r="A12324" s="44" t="s">
        <v>9825</v>
      </c>
      <c r="B12324" s="45">
        <v>10360.0</v>
      </c>
      <c r="C12324" s="55"/>
      <c r="D12324" s="52"/>
    </row>
    <row r="12325">
      <c r="A12325" s="44" t="s">
        <v>9826</v>
      </c>
      <c r="B12325" s="45">
        <v>10500.0</v>
      </c>
      <c r="C12325" s="55"/>
      <c r="D12325" s="52"/>
    </row>
    <row r="12326">
      <c r="A12326" s="44" t="s">
        <v>9827</v>
      </c>
      <c r="B12326" s="45">
        <v>13440.0</v>
      </c>
      <c r="C12326" s="55"/>
      <c r="D12326" s="52"/>
    </row>
    <row r="12327">
      <c r="A12327" s="44" t="s">
        <v>9828</v>
      </c>
      <c r="B12327" s="45">
        <v>10180.0</v>
      </c>
      <c r="C12327" s="55"/>
      <c r="D12327" s="52"/>
    </row>
    <row r="12328">
      <c r="A12328" s="44" t="s">
        <v>9829</v>
      </c>
      <c r="B12328" s="45">
        <v>11940.0</v>
      </c>
      <c r="C12328" s="55"/>
      <c r="D12328" s="52"/>
    </row>
    <row r="12329">
      <c r="A12329" s="44" t="s">
        <v>9830</v>
      </c>
      <c r="B12329" s="45">
        <v>3640.0</v>
      </c>
      <c r="C12329" s="56" t="s">
        <v>9831</v>
      </c>
      <c r="D12329" s="52"/>
    </row>
    <row r="12330">
      <c r="A12330" s="44" t="s">
        <v>9832</v>
      </c>
      <c r="B12330" s="45">
        <v>10140.0</v>
      </c>
      <c r="C12330" s="55"/>
      <c r="D12330" s="52"/>
    </row>
    <row r="12331">
      <c r="A12331" s="44" t="s">
        <v>9833</v>
      </c>
      <c r="B12331" s="45">
        <v>2700.0</v>
      </c>
      <c r="C12331" s="55"/>
      <c r="D12331" s="52"/>
    </row>
    <row r="12332">
      <c r="A12332" s="44" t="s">
        <v>9834</v>
      </c>
      <c r="B12332" s="45">
        <v>13480.0</v>
      </c>
      <c r="C12332" s="55"/>
      <c r="D12332" s="52"/>
    </row>
    <row r="12333">
      <c r="A12333" s="44" t="s">
        <v>9835</v>
      </c>
      <c r="B12333" s="45">
        <v>15460.0</v>
      </c>
      <c r="C12333" s="55"/>
      <c r="D12333" s="52"/>
    </row>
    <row r="12334">
      <c r="A12334" s="44" t="s">
        <v>9836</v>
      </c>
      <c r="B12334" s="45">
        <v>30340.0</v>
      </c>
      <c r="C12334" s="56" t="s">
        <v>9837</v>
      </c>
      <c r="D12334" s="52"/>
    </row>
    <row r="12335">
      <c r="A12335" s="44" t="s">
        <v>9838</v>
      </c>
      <c r="B12335" s="45">
        <v>12260.0</v>
      </c>
      <c r="C12335" s="55"/>
      <c r="D12335" s="52"/>
    </row>
    <row r="12336">
      <c r="A12336" s="44" t="s">
        <v>9839</v>
      </c>
      <c r="B12336" s="45">
        <v>13480.0</v>
      </c>
      <c r="C12336" s="55"/>
      <c r="D12336" s="52"/>
    </row>
    <row r="12337">
      <c r="A12337" s="44" t="s">
        <v>9840</v>
      </c>
      <c r="B12337" s="45">
        <v>10620.0</v>
      </c>
      <c r="C12337" s="55"/>
      <c r="D12337" s="52"/>
    </row>
    <row r="12338">
      <c r="A12338" s="44" t="s">
        <v>9841</v>
      </c>
      <c r="B12338" s="45">
        <v>10340.0</v>
      </c>
      <c r="C12338" s="55"/>
      <c r="D12338" s="52"/>
    </row>
    <row r="12339">
      <c r="A12339" s="44" t="s">
        <v>9842</v>
      </c>
      <c r="B12339" s="45">
        <v>16740.0</v>
      </c>
      <c r="C12339" s="55"/>
      <c r="D12339" s="52"/>
    </row>
    <row r="12340">
      <c r="A12340" s="44" t="s">
        <v>9843</v>
      </c>
      <c r="B12340" s="45">
        <v>9680.0</v>
      </c>
      <c r="C12340" s="55"/>
      <c r="D12340" s="52"/>
    </row>
    <row r="12341">
      <c r="A12341" s="44" t="s">
        <v>9844</v>
      </c>
      <c r="B12341" s="45">
        <v>9380.0</v>
      </c>
      <c r="C12341" s="55"/>
      <c r="D12341" s="52"/>
    </row>
    <row r="12342">
      <c r="A12342" s="44" t="s">
        <v>9845</v>
      </c>
      <c r="B12342" s="45">
        <v>10480.0</v>
      </c>
      <c r="C12342" s="55"/>
      <c r="D12342" s="52"/>
    </row>
    <row r="12343">
      <c r="A12343" s="44" t="s">
        <v>9846</v>
      </c>
      <c r="B12343" s="45">
        <v>8760.0</v>
      </c>
      <c r="C12343" s="55"/>
      <c r="D12343" s="52"/>
    </row>
    <row r="12344">
      <c r="A12344" s="44" t="s">
        <v>9847</v>
      </c>
      <c r="B12344" s="45">
        <v>13420.0</v>
      </c>
      <c r="C12344" s="55"/>
      <c r="D12344" s="52"/>
    </row>
    <row r="12345">
      <c r="A12345" s="44" t="s">
        <v>9848</v>
      </c>
      <c r="B12345" s="45">
        <v>10620.0</v>
      </c>
      <c r="C12345" s="55"/>
      <c r="D12345" s="52"/>
    </row>
    <row r="12346">
      <c r="A12346" s="44" t="s">
        <v>9849</v>
      </c>
      <c r="B12346" s="45">
        <v>12720.0</v>
      </c>
      <c r="C12346" s="55"/>
      <c r="D12346" s="52"/>
    </row>
    <row r="12347">
      <c r="A12347" s="44" t="s">
        <v>9850</v>
      </c>
      <c r="B12347" s="45">
        <v>12540.0</v>
      </c>
      <c r="C12347" s="55"/>
      <c r="D12347" s="52"/>
    </row>
    <row r="12348">
      <c r="A12348" s="44" t="s">
        <v>9851</v>
      </c>
      <c r="B12348" s="45">
        <v>9400.0</v>
      </c>
      <c r="C12348" s="55"/>
      <c r="D12348" s="52"/>
    </row>
    <row r="12349">
      <c r="A12349" s="44" t="s">
        <v>9852</v>
      </c>
      <c r="B12349" s="45">
        <v>12280.0</v>
      </c>
      <c r="C12349" s="55"/>
      <c r="D12349" s="52"/>
    </row>
    <row r="12350">
      <c r="A12350" s="44" t="s">
        <v>9853</v>
      </c>
      <c r="B12350" s="45">
        <v>8740.0</v>
      </c>
      <c r="C12350" s="55"/>
      <c r="D12350" s="52"/>
    </row>
    <row r="12351">
      <c r="A12351" s="44" t="s">
        <v>9854</v>
      </c>
      <c r="B12351" s="45">
        <v>12540.0</v>
      </c>
      <c r="C12351" s="55"/>
      <c r="D12351" s="52"/>
    </row>
    <row r="12352">
      <c r="A12352" s="44" t="s">
        <v>9855</v>
      </c>
      <c r="B12352" s="45">
        <v>8760.0</v>
      </c>
      <c r="C12352" s="55"/>
      <c r="D12352" s="52"/>
    </row>
    <row r="12353">
      <c r="A12353" s="44" t="s">
        <v>9856</v>
      </c>
      <c r="B12353" s="45">
        <v>11840.0</v>
      </c>
      <c r="C12353" s="55"/>
      <c r="D12353" s="52"/>
    </row>
    <row r="12354">
      <c r="A12354" s="44" t="s">
        <v>9857</v>
      </c>
      <c r="B12354" s="45">
        <v>9360.0</v>
      </c>
      <c r="C12354" s="55"/>
      <c r="D12354" s="52"/>
    </row>
    <row r="12355">
      <c r="A12355" s="44" t="s">
        <v>9858</v>
      </c>
      <c r="B12355" s="45">
        <v>9920.0</v>
      </c>
      <c r="C12355" s="55"/>
      <c r="D12355" s="52"/>
    </row>
    <row r="12356">
      <c r="A12356" s="44" t="s">
        <v>9859</v>
      </c>
      <c r="B12356" s="45">
        <v>31040.0</v>
      </c>
      <c r="C12356" s="56" t="s">
        <v>4013</v>
      </c>
      <c r="D12356" s="52"/>
    </row>
    <row r="12357">
      <c r="A12357" s="44" t="s">
        <v>9860</v>
      </c>
      <c r="B12357" s="45">
        <v>9860.0</v>
      </c>
      <c r="C12357" s="55"/>
      <c r="D12357" s="52"/>
    </row>
    <row r="12358">
      <c r="A12358" s="44" t="s">
        <v>9861</v>
      </c>
      <c r="B12358" s="45">
        <v>12940.0</v>
      </c>
      <c r="C12358" s="56" t="s">
        <v>8090</v>
      </c>
      <c r="D12358" s="52"/>
    </row>
    <row r="12359">
      <c r="A12359" s="44" t="s">
        <v>9862</v>
      </c>
      <c r="B12359" s="45">
        <v>17200.0</v>
      </c>
      <c r="C12359" s="55"/>
      <c r="D12359" s="52"/>
    </row>
    <row r="12360">
      <c r="A12360" s="44" t="s">
        <v>9863</v>
      </c>
      <c r="B12360" s="45">
        <v>17220.0</v>
      </c>
      <c r="C12360" s="56" t="s">
        <v>9615</v>
      </c>
      <c r="D12360" s="52"/>
    </row>
    <row r="12361">
      <c r="A12361" s="44" t="s">
        <v>9864</v>
      </c>
      <c r="B12361" s="45">
        <v>3420.0</v>
      </c>
      <c r="C12361" s="55"/>
      <c r="D12361" s="52"/>
    </row>
    <row r="12362">
      <c r="A12362" s="44" t="s">
        <v>9865</v>
      </c>
      <c r="B12362" s="45">
        <v>10620.0</v>
      </c>
      <c r="C12362" s="56" t="s">
        <v>8090</v>
      </c>
      <c r="D12362" s="52"/>
    </row>
    <row r="12363">
      <c r="A12363" s="44" t="s">
        <v>9866</v>
      </c>
      <c r="B12363" s="45">
        <v>3060.0</v>
      </c>
      <c r="C12363" s="56" t="s">
        <v>4454</v>
      </c>
      <c r="D12363" s="52"/>
    </row>
    <row r="12364">
      <c r="A12364" s="44" t="s">
        <v>9867</v>
      </c>
      <c r="B12364" s="45">
        <v>2900.0</v>
      </c>
      <c r="C12364" s="56" t="s">
        <v>4454</v>
      </c>
      <c r="D12364" s="52"/>
    </row>
    <row r="12365">
      <c r="A12365" s="44" t="s">
        <v>9868</v>
      </c>
      <c r="B12365" s="45">
        <v>3880.0</v>
      </c>
      <c r="C12365" s="56" t="s">
        <v>4017</v>
      </c>
      <c r="D12365" s="52"/>
    </row>
    <row r="12366">
      <c r="A12366" s="44" t="s">
        <v>9869</v>
      </c>
      <c r="B12366" s="45">
        <v>11020.0</v>
      </c>
      <c r="C12366" s="55"/>
      <c r="D12366" s="52"/>
    </row>
    <row r="12367">
      <c r="A12367" s="44" t="s">
        <v>9870</v>
      </c>
      <c r="B12367" s="45">
        <v>11180.0</v>
      </c>
      <c r="C12367" s="56" t="s">
        <v>6342</v>
      </c>
      <c r="D12367" s="52"/>
    </row>
    <row r="12368">
      <c r="A12368" s="44" t="s">
        <v>9871</v>
      </c>
      <c r="B12368" s="45">
        <v>8720.0</v>
      </c>
      <c r="C12368" s="55"/>
      <c r="D12368" s="52"/>
    </row>
    <row r="12369">
      <c r="A12369" s="44" t="s">
        <v>9872</v>
      </c>
      <c r="B12369" s="45">
        <v>3320.0</v>
      </c>
      <c r="C12369" s="55"/>
      <c r="D12369" s="52"/>
    </row>
    <row r="12370">
      <c r="A12370" s="44" t="s">
        <v>9873</v>
      </c>
      <c r="B12370" s="45">
        <v>3060.0</v>
      </c>
      <c r="C12370" s="55"/>
      <c r="D12370" s="52"/>
    </row>
    <row r="12371">
      <c r="A12371" s="44" t="s">
        <v>9874</v>
      </c>
      <c r="B12371" s="45">
        <v>37860.0</v>
      </c>
      <c r="C12371" s="55"/>
      <c r="D12371" s="52"/>
    </row>
    <row r="12372">
      <c r="A12372" s="44" t="s">
        <v>9875</v>
      </c>
      <c r="B12372" s="45">
        <v>3080.0</v>
      </c>
      <c r="C12372" s="56" t="s">
        <v>4454</v>
      </c>
      <c r="D12372" s="52"/>
    </row>
    <row r="12373">
      <c r="A12373" s="44" t="s">
        <v>9876</v>
      </c>
      <c r="B12373" s="45">
        <v>13580.0</v>
      </c>
      <c r="C12373" s="55"/>
      <c r="D12373" s="52"/>
    </row>
    <row r="12374">
      <c r="A12374" s="44" t="s">
        <v>9877</v>
      </c>
      <c r="B12374" s="45">
        <v>20480.0</v>
      </c>
      <c r="C12374" s="55"/>
      <c r="D12374" s="52"/>
    </row>
    <row r="12375">
      <c r="A12375" s="44" t="s">
        <v>9878</v>
      </c>
      <c r="B12375" s="45">
        <v>2900.0</v>
      </c>
      <c r="C12375" s="56" t="s">
        <v>4454</v>
      </c>
      <c r="D12375" s="52"/>
    </row>
    <row r="12376">
      <c r="A12376" s="44" t="s">
        <v>9879</v>
      </c>
      <c r="B12376" s="45">
        <v>3200.0</v>
      </c>
      <c r="C12376" s="56" t="s">
        <v>9880</v>
      </c>
      <c r="D12376" s="52"/>
    </row>
    <row r="12377">
      <c r="A12377" s="44" t="s">
        <v>9881</v>
      </c>
      <c r="B12377" s="45">
        <v>3080.0</v>
      </c>
      <c r="C12377" s="56" t="s">
        <v>4017</v>
      </c>
      <c r="D12377" s="52"/>
    </row>
    <row r="12378">
      <c r="A12378" s="44" t="s">
        <v>9882</v>
      </c>
      <c r="B12378" s="45">
        <v>3200.0</v>
      </c>
      <c r="C12378" s="56" t="s">
        <v>9511</v>
      </c>
      <c r="D12378" s="52"/>
    </row>
    <row r="12379">
      <c r="A12379" s="44" t="s">
        <v>9883</v>
      </c>
      <c r="B12379" s="45">
        <v>2900.0</v>
      </c>
      <c r="C12379" s="56" t="s">
        <v>9880</v>
      </c>
      <c r="D12379" s="52"/>
    </row>
    <row r="12380">
      <c r="A12380" s="44" t="s">
        <v>9884</v>
      </c>
      <c r="B12380" s="45">
        <v>12060.0</v>
      </c>
      <c r="C12380" s="56" t="s">
        <v>9885</v>
      </c>
      <c r="D12380" s="52"/>
    </row>
    <row r="12381">
      <c r="A12381" s="44" t="s">
        <v>9886</v>
      </c>
      <c r="B12381" s="45">
        <v>2580.0</v>
      </c>
      <c r="C12381" s="56" t="s">
        <v>9511</v>
      </c>
      <c r="D12381" s="52"/>
    </row>
    <row r="12382">
      <c r="A12382" s="44" t="s">
        <v>9887</v>
      </c>
      <c r="B12382" s="45">
        <v>9860.0</v>
      </c>
      <c r="C12382" s="55"/>
      <c r="D12382" s="52"/>
    </row>
    <row r="12383">
      <c r="A12383" s="44" t="s">
        <v>9888</v>
      </c>
      <c r="B12383" s="45">
        <v>19020.0</v>
      </c>
      <c r="C12383" s="55"/>
      <c r="D12383" s="52"/>
    </row>
    <row r="12384">
      <c r="A12384" s="44" t="s">
        <v>9889</v>
      </c>
      <c r="B12384" s="45">
        <v>3060.0</v>
      </c>
      <c r="C12384" s="56" t="s">
        <v>3989</v>
      </c>
      <c r="D12384" s="52"/>
    </row>
    <row r="12385">
      <c r="A12385" s="44" t="s">
        <v>9890</v>
      </c>
      <c r="B12385" s="45">
        <v>31560.0</v>
      </c>
      <c r="C12385" s="56" t="s">
        <v>9891</v>
      </c>
      <c r="D12385" s="52"/>
    </row>
    <row r="12386">
      <c r="A12386" s="44" t="s">
        <v>9892</v>
      </c>
      <c r="B12386" s="45">
        <v>11000.0</v>
      </c>
      <c r="C12386" s="56" t="s">
        <v>9237</v>
      </c>
      <c r="D12386" s="52"/>
    </row>
    <row r="12387">
      <c r="A12387" s="44" t="s">
        <v>9893</v>
      </c>
      <c r="B12387" s="45">
        <v>2520.0</v>
      </c>
      <c r="C12387" s="55"/>
      <c r="D12387" s="52"/>
    </row>
    <row r="12388">
      <c r="A12388" s="44" t="s">
        <v>9894</v>
      </c>
      <c r="B12388" s="45">
        <v>10760.0</v>
      </c>
      <c r="C12388" s="56" t="s">
        <v>5850</v>
      </c>
      <c r="D12388" s="52"/>
    </row>
    <row r="12389">
      <c r="A12389" s="44" t="s">
        <v>9895</v>
      </c>
      <c r="B12389" s="45">
        <v>10700.0</v>
      </c>
      <c r="C12389" s="55"/>
      <c r="D12389" s="52"/>
    </row>
    <row r="12390">
      <c r="A12390" s="44" t="s">
        <v>9896</v>
      </c>
      <c r="B12390" s="45">
        <v>9900.0</v>
      </c>
      <c r="C12390" s="55"/>
      <c r="D12390" s="52"/>
    </row>
    <row r="12391">
      <c r="A12391" s="44" t="s">
        <v>9897</v>
      </c>
      <c r="B12391" s="45">
        <v>17980.0</v>
      </c>
      <c r="C12391" s="56" t="s">
        <v>9898</v>
      </c>
      <c r="D12391" s="52"/>
    </row>
    <row r="12392">
      <c r="A12392" s="44" t="s">
        <v>9899</v>
      </c>
      <c r="B12392" s="45">
        <v>10640.0</v>
      </c>
      <c r="C12392" s="55"/>
      <c r="D12392" s="52"/>
    </row>
    <row r="12393">
      <c r="A12393" s="44" t="s">
        <v>9900</v>
      </c>
      <c r="B12393" s="45">
        <v>9900.0</v>
      </c>
      <c r="C12393" s="55"/>
      <c r="D12393" s="52"/>
    </row>
    <row r="12394">
      <c r="A12394" s="44" t="s">
        <v>9901</v>
      </c>
      <c r="B12394" s="45">
        <v>13540.0</v>
      </c>
      <c r="C12394" s="55"/>
      <c r="D12394" s="52"/>
    </row>
    <row r="12395">
      <c r="A12395" s="44" t="s">
        <v>9902</v>
      </c>
      <c r="B12395" s="45">
        <v>10160.0</v>
      </c>
      <c r="C12395" s="55"/>
      <c r="D12395" s="52"/>
    </row>
    <row r="12396">
      <c r="A12396" s="44" t="s">
        <v>9903</v>
      </c>
      <c r="B12396" s="45">
        <v>10860.0</v>
      </c>
      <c r="C12396" s="56" t="s">
        <v>7261</v>
      </c>
      <c r="D12396" s="52"/>
    </row>
    <row r="12397">
      <c r="A12397" s="44" t="s">
        <v>9904</v>
      </c>
      <c r="B12397" s="45">
        <v>11800.0</v>
      </c>
      <c r="C12397" s="56" t="s">
        <v>9905</v>
      </c>
      <c r="D12397" s="52"/>
    </row>
    <row r="12398">
      <c r="A12398" s="44" t="s">
        <v>9906</v>
      </c>
      <c r="B12398" s="45">
        <v>32060.0</v>
      </c>
      <c r="C12398" s="56" t="s">
        <v>9891</v>
      </c>
      <c r="D12398" s="52"/>
    </row>
    <row r="12399">
      <c r="A12399" s="44" t="s">
        <v>9907</v>
      </c>
      <c r="B12399" s="45">
        <v>10920.0</v>
      </c>
      <c r="C12399" s="55"/>
      <c r="D12399" s="52"/>
    </row>
    <row r="12400">
      <c r="A12400" s="44" t="s">
        <v>9908</v>
      </c>
      <c r="B12400" s="45">
        <v>20860.0</v>
      </c>
      <c r="C12400" s="55"/>
      <c r="D12400" s="52"/>
    </row>
    <row r="12401">
      <c r="A12401" s="44" t="s">
        <v>9909</v>
      </c>
      <c r="B12401" s="45">
        <v>3640.0</v>
      </c>
      <c r="C12401" s="56" t="s">
        <v>6421</v>
      </c>
      <c r="D12401" s="52"/>
    </row>
    <row r="12402">
      <c r="A12402" s="44" t="s">
        <v>9910</v>
      </c>
      <c r="B12402" s="45">
        <v>3420.0</v>
      </c>
      <c r="C12402" s="56" t="s">
        <v>6508</v>
      </c>
      <c r="D12402" s="52"/>
    </row>
    <row r="12403">
      <c r="A12403" s="44" t="s">
        <v>9911</v>
      </c>
      <c r="B12403" s="45">
        <v>3420.0</v>
      </c>
      <c r="C12403" s="56" t="s">
        <v>7276</v>
      </c>
      <c r="D12403" s="52"/>
    </row>
    <row r="12404">
      <c r="A12404" s="44" t="s">
        <v>9912</v>
      </c>
      <c r="B12404" s="45">
        <v>3440.0</v>
      </c>
      <c r="C12404" s="56" t="s">
        <v>6421</v>
      </c>
      <c r="D12404" s="52"/>
    </row>
    <row r="12405">
      <c r="A12405" s="44" t="s">
        <v>9913</v>
      </c>
      <c r="B12405" s="45">
        <v>2920.0</v>
      </c>
      <c r="C12405" s="56" t="s">
        <v>9914</v>
      </c>
      <c r="D12405" s="52"/>
    </row>
    <row r="12406">
      <c r="A12406" s="44" t="s">
        <v>9915</v>
      </c>
      <c r="B12406" s="45">
        <v>13480.0</v>
      </c>
      <c r="C12406" s="55"/>
      <c r="D12406" s="52"/>
    </row>
    <row r="12407">
      <c r="A12407" s="44" t="s">
        <v>9916</v>
      </c>
      <c r="B12407" s="45">
        <v>3240.0</v>
      </c>
      <c r="C12407" s="56" t="s">
        <v>6508</v>
      </c>
      <c r="D12407" s="52"/>
    </row>
    <row r="12408">
      <c r="A12408" s="44" t="s">
        <v>9917</v>
      </c>
      <c r="B12408" s="45">
        <v>3240.0</v>
      </c>
      <c r="C12408" s="56" t="s">
        <v>7276</v>
      </c>
      <c r="D12408" s="52"/>
    </row>
    <row r="12409">
      <c r="A12409" s="44" t="s">
        <v>9918</v>
      </c>
      <c r="B12409" s="45">
        <v>10240.0</v>
      </c>
      <c r="C12409" s="55"/>
      <c r="D12409" s="52"/>
    </row>
    <row r="12410">
      <c r="A12410" s="44" t="s">
        <v>9919</v>
      </c>
      <c r="B12410" s="45">
        <v>16700.0</v>
      </c>
      <c r="C12410" s="55"/>
      <c r="D12410" s="52"/>
    </row>
    <row r="12411">
      <c r="A12411" s="44" t="s">
        <v>9920</v>
      </c>
      <c r="B12411" s="45">
        <v>2760.0</v>
      </c>
      <c r="C12411" s="56" t="s">
        <v>9914</v>
      </c>
      <c r="D12411" s="52"/>
    </row>
    <row r="12412">
      <c r="A12412" s="44" t="s">
        <v>9921</v>
      </c>
      <c r="B12412" s="45">
        <v>3380.0</v>
      </c>
      <c r="C12412" s="55"/>
      <c r="D12412" s="52"/>
    </row>
    <row r="12413">
      <c r="A12413" s="44" t="s">
        <v>9922</v>
      </c>
      <c r="B12413" s="45">
        <v>3400.0</v>
      </c>
      <c r="C12413" s="55"/>
      <c r="D12413" s="52"/>
    </row>
    <row r="12414">
      <c r="A12414" s="44" t="s">
        <v>9923</v>
      </c>
      <c r="B12414" s="45">
        <v>2760.0</v>
      </c>
      <c r="C12414" s="55"/>
      <c r="D12414" s="52"/>
    </row>
    <row r="12415">
      <c r="A12415" s="44" t="s">
        <v>9924</v>
      </c>
      <c r="B12415" s="45">
        <v>4560.0</v>
      </c>
      <c r="C12415" s="56" t="s">
        <v>4035</v>
      </c>
      <c r="D12415" s="52"/>
    </row>
    <row r="12416">
      <c r="A12416" s="44" t="s">
        <v>9925</v>
      </c>
      <c r="B12416" s="45">
        <v>15560.0</v>
      </c>
      <c r="C12416" s="56" t="s">
        <v>9926</v>
      </c>
      <c r="D12416" s="52"/>
    </row>
    <row r="12417">
      <c r="A12417" s="44" t="s">
        <v>9927</v>
      </c>
      <c r="B12417" s="45">
        <v>2380.0</v>
      </c>
      <c r="C12417" s="56" t="s">
        <v>4035</v>
      </c>
      <c r="D12417" s="52"/>
    </row>
    <row r="12418">
      <c r="A12418" s="44" t="s">
        <v>9928</v>
      </c>
      <c r="B12418" s="45">
        <v>32300.0</v>
      </c>
      <c r="C12418" s="56" t="s">
        <v>9891</v>
      </c>
      <c r="D12418" s="52"/>
    </row>
    <row r="12419">
      <c r="A12419" s="44" t="s">
        <v>9929</v>
      </c>
      <c r="B12419" s="45">
        <v>9580.0</v>
      </c>
      <c r="C12419" s="55"/>
      <c r="D12419" s="52"/>
    </row>
    <row r="12420">
      <c r="A12420" s="44" t="s">
        <v>9930</v>
      </c>
      <c r="B12420" s="45">
        <v>21700.0</v>
      </c>
      <c r="C12420" s="55"/>
      <c r="D12420" s="52"/>
    </row>
    <row r="12421">
      <c r="A12421" s="44" t="s">
        <v>9931</v>
      </c>
      <c r="B12421" s="45">
        <v>5440.0</v>
      </c>
      <c r="C12421" s="56" t="s">
        <v>4062</v>
      </c>
      <c r="D12421" s="52"/>
    </row>
    <row r="12422">
      <c r="A12422" s="44" t="s">
        <v>9932</v>
      </c>
      <c r="B12422" s="45">
        <v>13340.0</v>
      </c>
      <c r="C12422" s="56" t="s">
        <v>4759</v>
      </c>
      <c r="D12422" s="52"/>
    </row>
    <row r="12423">
      <c r="A12423" s="44" t="s">
        <v>9933</v>
      </c>
      <c r="B12423" s="45">
        <v>3760.0</v>
      </c>
      <c r="C12423" s="56" t="s">
        <v>4062</v>
      </c>
      <c r="D12423" s="52"/>
    </row>
    <row r="12424">
      <c r="A12424" s="44" t="s">
        <v>9934</v>
      </c>
      <c r="B12424" s="45">
        <v>11140.0</v>
      </c>
      <c r="C12424" s="55"/>
      <c r="D12424" s="52"/>
    </row>
    <row r="12425">
      <c r="A12425" s="44" t="s">
        <v>9935</v>
      </c>
      <c r="B12425" s="45">
        <v>18400.0</v>
      </c>
      <c r="C12425" s="56" t="s">
        <v>7298</v>
      </c>
      <c r="D12425" s="52"/>
    </row>
    <row r="12426">
      <c r="A12426" s="44" t="s">
        <v>9936</v>
      </c>
      <c r="B12426" s="45">
        <v>9880.0</v>
      </c>
      <c r="C12426" s="55"/>
      <c r="D12426" s="52"/>
    </row>
    <row r="12427">
      <c r="A12427" s="44" t="s">
        <v>9937</v>
      </c>
      <c r="B12427" s="45">
        <v>11120.0</v>
      </c>
      <c r="C12427" s="56" t="s">
        <v>9938</v>
      </c>
      <c r="D12427" s="52"/>
    </row>
    <row r="12428">
      <c r="A12428" s="44" t="s">
        <v>9939</v>
      </c>
      <c r="B12428" s="45">
        <v>11000.0</v>
      </c>
      <c r="C12428" s="55"/>
      <c r="D12428" s="52"/>
    </row>
    <row r="12429">
      <c r="A12429" s="44" t="s">
        <v>9940</v>
      </c>
      <c r="B12429" s="45">
        <v>3000.0</v>
      </c>
      <c r="C12429" s="56" t="s">
        <v>744</v>
      </c>
      <c r="D12429" s="52"/>
    </row>
    <row r="12430">
      <c r="A12430" s="44" t="s">
        <v>9941</v>
      </c>
      <c r="B12430" s="45">
        <v>10160.0</v>
      </c>
      <c r="C12430" s="55"/>
      <c r="D12430" s="52"/>
    </row>
    <row r="12431">
      <c r="A12431" s="44" t="s">
        <v>9942</v>
      </c>
      <c r="B12431" s="45">
        <v>9560.0</v>
      </c>
      <c r="C12431" s="55"/>
      <c r="D12431" s="52"/>
    </row>
    <row r="12432">
      <c r="A12432" s="44" t="s">
        <v>9943</v>
      </c>
      <c r="B12432" s="45">
        <v>2540.0</v>
      </c>
      <c r="C12432" s="56" t="s">
        <v>744</v>
      </c>
      <c r="D12432" s="52"/>
    </row>
    <row r="12433">
      <c r="A12433" s="44" t="s">
        <v>9944</v>
      </c>
      <c r="B12433" s="45">
        <v>3400.0</v>
      </c>
      <c r="C12433" s="56" t="s">
        <v>2781</v>
      </c>
      <c r="D12433" s="52"/>
    </row>
    <row r="12434">
      <c r="A12434" s="44" t="s">
        <v>9945</v>
      </c>
      <c r="B12434" s="45">
        <v>2980.0</v>
      </c>
      <c r="C12434" s="55"/>
      <c r="D12434" s="52"/>
    </row>
    <row r="12435">
      <c r="A12435" s="44" t="s">
        <v>9946</v>
      </c>
      <c r="B12435" s="45">
        <v>14460.0</v>
      </c>
      <c r="C12435" s="55"/>
      <c r="D12435" s="52"/>
    </row>
    <row r="12436">
      <c r="A12436" s="44" t="s">
        <v>9947</v>
      </c>
      <c r="B12436" s="45">
        <v>2820.0</v>
      </c>
      <c r="C12436" s="56" t="s">
        <v>9948</v>
      </c>
      <c r="D12436" s="52"/>
    </row>
    <row r="12437">
      <c r="A12437" s="44" t="s">
        <v>9949</v>
      </c>
      <c r="B12437" s="45">
        <v>13460.0</v>
      </c>
      <c r="C12437" s="55"/>
      <c r="D12437" s="52"/>
    </row>
    <row r="12438">
      <c r="A12438" s="44" t="s">
        <v>9950</v>
      </c>
      <c r="B12438" s="45">
        <v>2760.0</v>
      </c>
      <c r="C12438" s="55"/>
      <c r="D12438" s="52"/>
    </row>
    <row r="12439">
      <c r="A12439" s="44" t="s">
        <v>9951</v>
      </c>
      <c r="B12439" s="45">
        <v>10480.0</v>
      </c>
      <c r="C12439" s="55"/>
      <c r="D12439" s="52"/>
    </row>
    <row r="12440">
      <c r="A12440" s="44" t="s">
        <v>9952</v>
      </c>
      <c r="B12440" s="45">
        <v>30920.0</v>
      </c>
      <c r="C12440" s="56" t="s">
        <v>9891</v>
      </c>
      <c r="D12440" s="52"/>
    </row>
    <row r="12441">
      <c r="A12441" s="44" t="s">
        <v>9953</v>
      </c>
      <c r="B12441" s="45">
        <v>16640.0</v>
      </c>
      <c r="C12441" s="55"/>
      <c r="D12441" s="52"/>
    </row>
    <row r="12442">
      <c r="A12442" s="44" t="s">
        <v>9954</v>
      </c>
      <c r="B12442" s="45">
        <v>11600.0</v>
      </c>
      <c r="C12442" s="56" t="s">
        <v>6654</v>
      </c>
      <c r="D12442" s="52"/>
    </row>
    <row r="12443">
      <c r="A12443" s="44" t="s">
        <v>9955</v>
      </c>
      <c r="B12443" s="45">
        <v>9300.0</v>
      </c>
      <c r="C12443" s="55"/>
      <c r="D12443" s="52"/>
    </row>
    <row r="12444">
      <c r="A12444" s="44" t="s">
        <v>9956</v>
      </c>
      <c r="B12444" s="45">
        <v>11680.0</v>
      </c>
      <c r="C12444" s="55"/>
      <c r="D12444" s="52"/>
    </row>
    <row r="12445">
      <c r="A12445" s="44" t="s">
        <v>9957</v>
      </c>
      <c r="B12445" s="45">
        <v>12220.0</v>
      </c>
      <c r="C12445" s="56" t="s">
        <v>4639</v>
      </c>
      <c r="D12445" s="52"/>
    </row>
    <row r="12446">
      <c r="A12446" s="44" t="s">
        <v>9958</v>
      </c>
      <c r="B12446" s="45">
        <v>8920.0</v>
      </c>
      <c r="C12446" s="55"/>
      <c r="D12446" s="52"/>
    </row>
    <row r="12447">
      <c r="A12447" s="44" t="s">
        <v>9959</v>
      </c>
      <c r="B12447" s="45">
        <v>3740.0</v>
      </c>
      <c r="C12447" s="56" t="s">
        <v>4408</v>
      </c>
      <c r="D12447" s="52"/>
    </row>
    <row r="12448">
      <c r="A12448" s="44" t="s">
        <v>9960</v>
      </c>
      <c r="B12448" s="45">
        <v>11940.0</v>
      </c>
      <c r="C12448" s="56" t="s">
        <v>9961</v>
      </c>
      <c r="D12448" s="52"/>
    </row>
    <row r="12449">
      <c r="A12449" s="44" t="s">
        <v>9962</v>
      </c>
      <c r="B12449" s="45">
        <v>10180.0</v>
      </c>
      <c r="C12449" s="55"/>
      <c r="D12449" s="52"/>
    </row>
    <row r="12450">
      <c r="A12450" s="44" t="s">
        <v>9963</v>
      </c>
      <c r="B12450" s="45">
        <v>2820.0</v>
      </c>
      <c r="C12450" s="56" t="s">
        <v>4408</v>
      </c>
      <c r="D12450" s="52"/>
    </row>
    <row r="12451">
      <c r="A12451" s="44" t="s">
        <v>9964</v>
      </c>
      <c r="B12451" s="45">
        <v>13500.0</v>
      </c>
      <c r="C12451" s="55"/>
      <c r="D12451" s="52"/>
    </row>
    <row r="12452">
      <c r="A12452" s="44" t="s">
        <v>9965</v>
      </c>
      <c r="B12452" s="45">
        <v>11200.0</v>
      </c>
      <c r="C12452" s="56" t="s">
        <v>4057</v>
      </c>
      <c r="D12452" s="52"/>
    </row>
    <row r="12453">
      <c r="A12453" s="44" t="s">
        <v>9966</v>
      </c>
      <c r="B12453" s="45">
        <v>10080.0</v>
      </c>
      <c r="C12453" s="55"/>
      <c r="D12453" s="52"/>
    </row>
    <row r="12454">
      <c r="A12454" s="44" t="s">
        <v>9967</v>
      </c>
      <c r="B12454" s="45">
        <v>3560.0</v>
      </c>
      <c r="C12454" s="56" t="s">
        <v>9968</v>
      </c>
      <c r="D12454" s="52"/>
    </row>
    <row r="12455">
      <c r="A12455" s="44" t="s">
        <v>9969</v>
      </c>
      <c r="B12455" s="45">
        <v>4960.0</v>
      </c>
      <c r="C12455" s="55"/>
      <c r="D12455" s="52"/>
    </row>
    <row r="12456">
      <c r="A12456" s="44" t="s">
        <v>9970</v>
      </c>
      <c r="B12456" s="45">
        <v>10440.0</v>
      </c>
      <c r="C12456" s="55"/>
      <c r="D12456" s="52"/>
    </row>
    <row r="12457">
      <c r="A12457" s="44" t="s">
        <v>9971</v>
      </c>
      <c r="B12457" s="45">
        <v>9840.0</v>
      </c>
      <c r="C12457" s="55"/>
      <c r="D12457" s="52"/>
    </row>
    <row r="12458">
      <c r="A12458" s="44" t="s">
        <v>9972</v>
      </c>
      <c r="B12458" s="45">
        <v>31920.0</v>
      </c>
      <c r="C12458" s="56" t="s">
        <v>9891</v>
      </c>
      <c r="D12458" s="52"/>
    </row>
    <row r="12459">
      <c r="A12459" s="44" t="s">
        <v>9973</v>
      </c>
      <c r="B12459" s="45">
        <v>10960.0</v>
      </c>
      <c r="C12459" s="56" t="s">
        <v>9974</v>
      </c>
      <c r="D12459" s="52"/>
    </row>
    <row r="12460">
      <c r="A12460" s="44" t="s">
        <v>9975</v>
      </c>
      <c r="B12460" s="45">
        <v>9940.0</v>
      </c>
      <c r="C12460" s="55"/>
      <c r="D12460" s="52"/>
    </row>
    <row r="12461">
      <c r="A12461" s="44" t="s">
        <v>9976</v>
      </c>
      <c r="B12461" s="45">
        <v>17740.0</v>
      </c>
      <c r="C12461" s="56" t="s">
        <v>4426</v>
      </c>
      <c r="D12461" s="52"/>
    </row>
    <row r="12462">
      <c r="A12462" s="44" t="s">
        <v>9977</v>
      </c>
      <c r="B12462" s="45">
        <v>19340.0</v>
      </c>
      <c r="C12462" s="56" t="s">
        <v>9978</v>
      </c>
      <c r="D12462" s="52"/>
    </row>
    <row r="12463">
      <c r="A12463" s="44" t="s">
        <v>9979</v>
      </c>
      <c r="B12463" s="45">
        <v>11880.0</v>
      </c>
      <c r="C12463" s="56" t="s">
        <v>9388</v>
      </c>
      <c r="D12463" s="52"/>
    </row>
    <row r="12464">
      <c r="A12464" s="44" t="s">
        <v>9980</v>
      </c>
      <c r="B12464" s="45">
        <v>3400.0</v>
      </c>
      <c r="C12464" s="55"/>
      <c r="D12464" s="52"/>
    </row>
    <row r="12465">
      <c r="A12465" s="44" t="s">
        <v>9981</v>
      </c>
      <c r="B12465" s="45">
        <v>3580.0</v>
      </c>
      <c r="C12465" s="56" t="s">
        <v>4017</v>
      </c>
      <c r="D12465" s="52"/>
    </row>
    <row r="12466">
      <c r="A12466" s="44" t="s">
        <v>9982</v>
      </c>
      <c r="B12466" s="45">
        <v>14360.0</v>
      </c>
      <c r="C12466" s="56" t="s">
        <v>6342</v>
      </c>
      <c r="D12466" s="52"/>
    </row>
    <row r="12467">
      <c r="A12467" s="44" t="s">
        <v>9983</v>
      </c>
      <c r="B12467" s="45">
        <v>9800.0</v>
      </c>
      <c r="C12467" s="55"/>
      <c r="D12467" s="52"/>
    </row>
    <row r="12468">
      <c r="A12468" s="44" t="s">
        <v>9984</v>
      </c>
      <c r="B12468" s="45">
        <v>9940.0</v>
      </c>
      <c r="C12468" s="55"/>
      <c r="D12468" s="52"/>
    </row>
    <row r="12469">
      <c r="A12469" s="44" t="s">
        <v>9985</v>
      </c>
      <c r="B12469" s="45">
        <v>3260.0</v>
      </c>
      <c r="C12469" s="55"/>
      <c r="D12469" s="52"/>
    </row>
    <row r="12470">
      <c r="A12470" s="44" t="s">
        <v>9986</v>
      </c>
      <c r="B12470" s="45">
        <v>25620.0</v>
      </c>
      <c r="C12470" s="56" t="s">
        <v>4426</v>
      </c>
      <c r="D12470" s="52"/>
    </row>
    <row r="12471">
      <c r="A12471" s="44" t="s">
        <v>9987</v>
      </c>
      <c r="B12471" s="45">
        <v>15440.0</v>
      </c>
      <c r="C12471" s="56" t="s">
        <v>6342</v>
      </c>
      <c r="D12471" s="52"/>
    </row>
    <row r="12472">
      <c r="A12472" s="44" t="s">
        <v>9988</v>
      </c>
      <c r="B12472" s="45">
        <v>13460.0</v>
      </c>
      <c r="C12472" s="55"/>
      <c r="D12472" s="52"/>
    </row>
    <row r="12473">
      <c r="A12473" s="44" t="s">
        <v>9989</v>
      </c>
      <c r="B12473" s="45">
        <v>2980.0</v>
      </c>
      <c r="C12473" s="56" t="s">
        <v>4017</v>
      </c>
      <c r="D12473" s="52"/>
    </row>
    <row r="12474">
      <c r="A12474" s="44" t="s">
        <v>9990</v>
      </c>
      <c r="B12474" s="45">
        <v>9860.0</v>
      </c>
      <c r="C12474" s="55"/>
      <c r="D12474" s="52"/>
    </row>
    <row r="12475">
      <c r="A12475" s="44" t="s">
        <v>9991</v>
      </c>
      <c r="B12475" s="45">
        <v>31500.0</v>
      </c>
      <c r="C12475" s="56" t="s">
        <v>4013</v>
      </c>
      <c r="D12475" s="52"/>
    </row>
    <row r="12476">
      <c r="A12476" s="44" t="s">
        <v>9992</v>
      </c>
      <c r="B12476" s="45">
        <v>13220.0</v>
      </c>
      <c r="C12476" s="56" t="s">
        <v>4580</v>
      </c>
      <c r="D12476" s="52"/>
    </row>
    <row r="12477">
      <c r="A12477" s="44" t="s">
        <v>9993</v>
      </c>
      <c r="B12477" s="45">
        <v>16500.0</v>
      </c>
      <c r="C12477" s="55"/>
      <c r="D12477" s="52"/>
    </row>
    <row r="12478">
      <c r="A12478" s="44" t="s">
        <v>9994</v>
      </c>
      <c r="B12478" s="45">
        <v>3240.0</v>
      </c>
      <c r="C12478" s="56" t="s">
        <v>4051</v>
      </c>
      <c r="D12478" s="52"/>
    </row>
    <row r="12479">
      <c r="A12479" s="44" t="s">
        <v>9995</v>
      </c>
      <c r="B12479" s="45">
        <v>2580.0</v>
      </c>
      <c r="C12479" s="56" t="s">
        <v>4051</v>
      </c>
      <c r="D12479" s="52"/>
    </row>
    <row r="12480">
      <c r="A12480" s="44" t="s">
        <v>9996</v>
      </c>
      <c r="B12480" s="45">
        <v>10580.0</v>
      </c>
      <c r="C12480" s="55"/>
      <c r="D12480" s="52"/>
    </row>
    <row r="12481">
      <c r="A12481" s="44" t="s">
        <v>9997</v>
      </c>
      <c r="B12481" s="45">
        <v>18480.0</v>
      </c>
      <c r="C12481" s="56" t="s">
        <v>9998</v>
      </c>
      <c r="D12481" s="52"/>
    </row>
    <row r="12482">
      <c r="A12482" s="44" t="s">
        <v>9999</v>
      </c>
      <c r="B12482" s="45">
        <v>24880.0</v>
      </c>
      <c r="C12482" s="56" t="s">
        <v>8933</v>
      </c>
      <c r="D12482" s="52"/>
    </row>
    <row r="12483">
      <c r="A12483" s="44" t="s">
        <v>10000</v>
      </c>
      <c r="B12483" s="45">
        <v>2760.0</v>
      </c>
      <c r="C12483" s="55"/>
      <c r="D12483" s="52"/>
    </row>
    <row r="12484">
      <c r="A12484" s="44" t="s">
        <v>10001</v>
      </c>
      <c r="B12484" s="45">
        <v>10580.0</v>
      </c>
      <c r="C12484" s="55"/>
      <c r="D12484" s="52"/>
    </row>
    <row r="12485">
      <c r="A12485" s="44" t="s">
        <v>10002</v>
      </c>
      <c r="B12485" s="45">
        <v>3820.0</v>
      </c>
      <c r="C12485" s="56" t="s">
        <v>4082</v>
      </c>
      <c r="D12485" s="52"/>
    </row>
    <row r="12486">
      <c r="A12486" s="44" t="s">
        <v>10003</v>
      </c>
      <c r="B12486" s="45">
        <v>13420.0</v>
      </c>
      <c r="C12486" s="55"/>
      <c r="D12486" s="52"/>
    </row>
    <row r="12487">
      <c r="A12487" s="44" t="s">
        <v>10004</v>
      </c>
      <c r="B12487" s="45">
        <v>10980.0</v>
      </c>
      <c r="C12487" s="56" t="s">
        <v>10005</v>
      </c>
      <c r="D12487" s="52"/>
    </row>
    <row r="12488">
      <c r="A12488" s="44" t="s">
        <v>10006</v>
      </c>
      <c r="B12488" s="45">
        <v>31520.0</v>
      </c>
      <c r="C12488" s="56" t="s">
        <v>4013</v>
      </c>
      <c r="D12488" s="52"/>
    </row>
    <row r="12489">
      <c r="A12489" s="44" t="s">
        <v>10007</v>
      </c>
      <c r="B12489" s="45">
        <v>3060.0</v>
      </c>
      <c r="C12489" s="56" t="s">
        <v>4082</v>
      </c>
      <c r="D12489" s="52"/>
    </row>
    <row r="12490">
      <c r="A12490" s="44" t="s">
        <v>10008</v>
      </c>
      <c r="B12490" s="45">
        <v>12100.0</v>
      </c>
      <c r="C12490" s="56" t="s">
        <v>10009</v>
      </c>
      <c r="D12490" s="52"/>
    </row>
    <row r="12491">
      <c r="A12491" s="44" t="s">
        <v>10010</v>
      </c>
      <c r="B12491" s="45">
        <v>3020.0</v>
      </c>
      <c r="C12491" s="56" t="s">
        <v>3980</v>
      </c>
      <c r="D12491" s="52"/>
    </row>
    <row r="12492">
      <c r="A12492" s="44" t="s">
        <v>10011</v>
      </c>
      <c r="B12492" s="45">
        <v>16620.0</v>
      </c>
      <c r="C12492" s="55"/>
      <c r="D12492" s="52"/>
    </row>
    <row r="12493">
      <c r="A12493" s="44" t="s">
        <v>10012</v>
      </c>
      <c r="B12493" s="45">
        <v>3500.0</v>
      </c>
      <c r="C12493" s="56" t="s">
        <v>6421</v>
      </c>
      <c r="D12493" s="52"/>
    </row>
    <row r="12494">
      <c r="A12494" s="44" t="s">
        <v>10013</v>
      </c>
      <c r="B12494" s="45">
        <v>1840.0</v>
      </c>
      <c r="C12494" s="55"/>
      <c r="D12494" s="52"/>
    </row>
    <row r="12495">
      <c r="A12495" s="44" t="s">
        <v>10014</v>
      </c>
      <c r="B12495" s="45">
        <v>10060.0</v>
      </c>
      <c r="C12495" s="55"/>
      <c r="D12495" s="52"/>
    </row>
    <row r="12496">
      <c r="A12496" s="44" t="s">
        <v>10015</v>
      </c>
      <c r="B12496" s="45">
        <v>3360.0</v>
      </c>
      <c r="C12496" s="56" t="s">
        <v>6508</v>
      </c>
      <c r="D12496" s="52"/>
    </row>
    <row r="12497">
      <c r="A12497" s="44" t="s">
        <v>10016</v>
      </c>
      <c r="B12497" s="45">
        <v>3360.0</v>
      </c>
      <c r="C12497" s="56" t="s">
        <v>7276</v>
      </c>
      <c r="D12497" s="52"/>
    </row>
    <row r="12498">
      <c r="A12498" s="44" t="s">
        <v>10017</v>
      </c>
      <c r="B12498" s="45">
        <v>2300.0</v>
      </c>
      <c r="C12498" s="56" t="s">
        <v>3981</v>
      </c>
      <c r="D12498" s="52"/>
    </row>
    <row r="12499">
      <c r="A12499" s="44" t="s">
        <v>10018</v>
      </c>
      <c r="B12499" s="45">
        <v>1700.0</v>
      </c>
      <c r="C12499" s="55"/>
      <c r="D12499" s="52"/>
    </row>
    <row r="12500">
      <c r="A12500" s="44" t="s">
        <v>10019</v>
      </c>
      <c r="B12500" s="45">
        <v>2940.0</v>
      </c>
      <c r="C12500" s="56" t="s">
        <v>9914</v>
      </c>
      <c r="D12500" s="52"/>
    </row>
    <row r="12501">
      <c r="A12501" s="44" t="s">
        <v>10020</v>
      </c>
      <c r="B12501" s="45">
        <v>2820.0</v>
      </c>
      <c r="C12501" s="55"/>
      <c r="D12501" s="52"/>
    </row>
    <row r="12502">
      <c r="A12502" s="44" t="s">
        <v>10021</v>
      </c>
      <c r="B12502" s="45">
        <v>3480.0</v>
      </c>
      <c r="C12502" s="56" t="s">
        <v>6421</v>
      </c>
      <c r="D12502" s="52"/>
    </row>
    <row r="12503">
      <c r="A12503" s="44" t="s">
        <v>10022</v>
      </c>
      <c r="B12503" s="45">
        <v>3180.0</v>
      </c>
      <c r="C12503" s="56" t="s">
        <v>6508</v>
      </c>
      <c r="D12503" s="52"/>
    </row>
    <row r="12504">
      <c r="A12504" s="44" t="s">
        <v>10023</v>
      </c>
      <c r="B12504" s="45">
        <v>3180.0</v>
      </c>
      <c r="C12504" s="56" t="s">
        <v>7276</v>
      </c>
      <c r="D12504" s="52"/>
    </row>
    <row r="12505">
      <c r="A12505" s="44" t="s">
        <v>10024</v>
      </c>
      <c r="B12505" s="45">
        <v>10480.0</v>
      </c>
      <c r="C12505" s="55"/>
      <c r="D12505" s="52"/>
    </row>
    <row r="12506">
      <c r="A12506" s="44" t="s">
        <v>10025</v>
      </c>
      <c r="B12506" s="45">
        <v>22100.0</v>
      </c>
      <c r="C12506" s="55"/>
      <c r="D12506" s="52"/>
    </row>
    <row r="12507">
      <c r="A12507" s="44" t="s">
        <v>10026</v>
      </c>
      <c r="B12507" s="45">
        <v>2740.0</v>
      </c>
      <c r="C12507" s="56" t="s">
        <v>9914</v>
      </c>
      <c r="D12507" s="52"/>
    </row>
    <row r="12508">
      <c r="A12508" s="44" t="s">
        <v>10027</v>
      </c>
      <c r="B12508" s="45">
        <v>13180.0</v>
      </c>
      <c r="C12508" s="56" t="s">
        <v>4113</v>
      </c>
      <c r="D12508" s="52"/>
    </row>
    <row r="12509">
      <c r="A12509" s="44" t="s">
        <v>10028</v>
      </c>
      <c r="B12509" s="45">
        <v>9960.0</v>
      </c>
      <c r="C12509" s="55"/>
      <c r="D12509" s="52"/>
    </row>
    <row r="12510">
      <c r="A12510" s="44" t="s">
        <v>10029</v>
      </c>
      <c r="B12510" s="45">
        <v>3480.0</v>
      </c>
      <c r="C12510" s="56" t="s">
        <v>4035</v>
      </c>
      <c r="D12510" s="52"/>
    </row>
    <row r="12511">
      <c r="A12511" s="44" t="s">
        <v>10030</v>
      </c>
      <c r="B12511" s="45">
        <v>2840.0</v>
      </c>
      <c r="C12511" s="55"/>
      <c r="D12511" s="52"/>
    </row>
    <row r="12512">
      <c r="A12512" s="44" t="s">
        <v>10031</v>
      </c>
      <c r="B12512" s="45">
        <v>16600.0</v>
      </c>
      <c r="C12512" s="55"/>
      <c r="D12512" s="52"/>
    </row>
    <row r="12513">
      <c r="A12513" s="44" t="s">
        <v>10032</v>
      </c>
      <c r="B12513" s="45">
        <v>2780.0</v>
      </c>
      <c r="C12513" s="56" t="s">
        <v>4035</v>
      </c>
      <c r="D12513" s="52"/>
    </row>
    <row r="12514">
      <c r="A12514" s="44" t="s">
        <v>10033</v>
      </c>
      <c r="B12514" s="45">
        <v>13400.0</v>
      </c>
      <c r="C12514" s="56" t="s">
        <v>4160</v>
      </c>
      <c r="D12514" s="52"/>
    </row>
    <row r="12515">
      <c r="A12515" s="44" t="s">
        <v>10034</v>
      </c>
      <c r="B12515" s="45">
        <v>2840.0</v>
      </c>
      <c r="C12515" s="55"/>
      <c r="D12515" s="52"/>
    </row>
    <row r="12516">
      <c r="A12516" s="44" t="s">
        <v>10035</v>
      </c>
      <c r="B12516" s="45">
        <v>10120.0</v>
      </c>
      <c r="C12516" s="55"/>
      <c r="D12516" s="52"/>
    </row>
    <row r="12517">
      <c r="A12517" s="44" t="s">
        <v>10036</v>
      </c>
      <c r="B12517" s="45">
        <v>13400.0</v>
      </c>
      <c r="C12517" s="55"/>
      <c r="D12517" s="52"/>
    </row>
    <row r="12518">
      <c r="A12518" s="44" t="s">
        <v>10037</v>
      </c>
      <c r="B12518" s="45">
        <v>30980.0</v>
      </c>
      <c r="C12518" s="56" t="s">
        <v>4013</v>
      </c>
      <c r="D12518" s="52"/>
    </row>
    <row r="12519">
      <c r="A12519" s="44" t="s">
        <v>10038</v>
      </c>
      <c r="B12519" s="45">
        <v>2820.0</v>
      </c>
      <c r="C12519" s="55"/>
      <c r="D12519" s="52"/>
    </row>
    <row r="12520">
      <c r="A12520" s="44" t="s">
        <v>10039</v>
      </c>
      <c r="B12520" s="45">
        <v>29980.0</v>
      </c>
      <c r="C12520" s="55"/>
      <c r="D12520" s="52"/>
    </row>
    <row r="12521">
      <c r="A12521" s="44" t="s">
        <v>10040</v>
      </c>
      <c r="B12521" s="45">
        <v>32760.0</v>
      </c>
      <c r="C12521" s="56" t="s">
        <v>8933</v>
      </c>
      <c r="D12521" s="52"/>
    </row>
    <row r="12522">
      <c r="A12522" s="44" t="s">
        <v>10041</v>
      </c>
      <c r="B12522" s="45">
        <v>12240.0</v>
      </c>
      <c r="C12522" s="55"/>
      <c r="D12522" s="52"/>
    </row>
    <row r="12523">
      <c r="A12523" s="44" t="s">
        <v>10042</v>
      </c>
      <c r="B12523" s="45">
        <v>33480.0</v>
      </c>
      <c r="C12523" s="55"/>
      <c r="D12523" s="52"/>
    </row>
    <row r="12524">
      <c r="A12524" s="44" t="s">
        <v>10043</v>
      </c>
      <c r="B12524" s="45">
        <v>12920.0</v>
      </c>
      <c r="C12524" s="56" t="s">
        <v>3993</v>
      </c>
      <c r="D12524" s="52"/>
    </row>
    <row r="12525">
      <c r="A12525" s="44" t="s">
        <v>10044</v>
      </c>
      <c r="B12525" s="45">
        <v>1800.0</v>
      </c>
      <c r="C12525" s="55"/>
      <c r="D12525" s="52"/>
    </row>
    <row r="12526">
      <c r="A12526" s="44" t="s">
        <v>10045</v>
      </c>
      <c r="B12526" s="45">
        <v>2800.0</v>
      </c>
      <c r="C12526" s="55"/>
      <c r="D12526" s="52"/>
    </row>
    <row r="12527">
      <c r="A12527" s="44" t="s">
        <v>10046</v>
      </c>
      <c r="B12527" s="45">
        <v>1760.0</v>
      </c>
      <c r="C12527" s="55"/>
      <c r="D12527" s="52"/>
    </row>
    <row r="12528">
      <c r="A12528" s="44" t="s">
        <v>10047</v>
      </c>
      <c r="B12528" s="45">
        <v>23440.0</v>
      </c>
      <c r="C12528" s="56" t="s">
        <v>8901</v>
      </c>
      <c r="D12528" s="52"/>
    </row>
    <row r="12529">
      <c r="A12529" s="44" t="s">
        <v>10048</v>
      </c>
      <c r="B12529" s="45">
        <v>10380.0</v>
      </c>
      <c r="C12529" s="55"/>
      <c r="D12529" s="52"/>
    </row>
    <row r="12530">
      <c r="A12530" s="44" t="s">
        <v>10049</v>
      </c>
      <c r="B12530" s="45">
        <v>9900.0</v>
      </c>
      <c r="C12530" s="55"/>
      <c r="D12530" s="52"/>
    </row>
    <row r="12531">
      <c r="A12531" s="44" t="s">
        <v>10050</v>
      </c>
      <c r="B12531" s="45">
        <v>23500.0</v>
      </c>
      <c r="C12531" s="56" t="s">
        <v>8901</v>
      </c>
      <c r="D12531" s="52"/>
    </row>
    <row r="12532">
      <c r="A12532" s="44" t="s">
        <v>10051</v>
      </c>
      <c r="B12532" s="45">
        <v>12100.0</v>
      </c>
      <c r="C12532" s="56" t="s">
        <v>6774</v>
      </c>
      <c r="D12532" s="52"/>
    </row>
    <row r="12533">
      <c r="A12533" s="44" t="s">
        <v>10052</v>
      </c>
      <c r="B12533" s="45">
        <v>2800.0</v>
      </c>
      <c r="C12533" s="55"/>
      <c r="D12533" s="52"/>
    </row>
    <row r="12534">
      <c r="A12534" s="44" t="s">
        <v>10053</v>
      </c>
      <c r="B12534" s="45">
        <v>22160.0</v>
      </c>
      <c r="C12534" s="56" t="s">
        <v>10054</v>
      </c>
      <c r="D12534" s="52"/>
    </row>
    <row r="12535">
      <c r="A12535" s="44" t="s">
        <v>10055</v>
      </c>
      <c r="B12535" s="45">
        <v>24020.0</v>
      </c>
      <c r="C12535" s="56" t="s">
        <v>10054</v>
      </c>
      <c r="D12535" s="52"/>
    </row>
    <row r="12536">
      <c r="A12536" s="44" t="s">
        <v>10056</v>
      </c>
      <c r="B12536" s="45">
        <v>10100.0</v>
      </c>
      <c r="C12536" s="55"/>
      <c r="D12536" s="52"/>
    </row>
    <row r="12537">
      <c r="A12537" s="44" t="s">
        <v>10057</v>
      </c>
      <c r="B12537" s="45">
        <v>32520.0</v>
      </c>
      <c r="C12537" s="55"/>
      <c r="D12537" s="52"/>
    </row>
    <row r="12538">
      <c r="A12538" s="44" t="s">
        <v>10058</v>
      </c>
      <c r="B12538" s="45">
        <v>2540.0</v>
      </c>
      <c r="C12538" s="56" t="s">
        <v>744</v>
      </c>
      <c r="D12538" s="52"/>
    </row>
    <row r="12539">
      <c r="A12539" s="44" t="s">
        <v>10059</v>
      </c>
      <c r="B12539" s="45">
        <v>3320.0</v>
      </c>
      <c r="C12539" s="55"/>
      <c r="D12539" s="52"/>
    </row>
    <row r="12540">
      <c r="A12540" s="44" t="s">
        <v>10060</v>
      </c>
      <c r="B12540" s="45">
        <v>11900.0</v>
      </c>
      <c r="C12540" s="56" t="s">
        <v>8901</v>
      </c>
      <c r="D12540" s="52"/>
    </row>
    <row r="12541">
      <c r="A12541" s="44" t="s">
        <v>10061</v>
      </c>
      <c r="B12541" s="45">
        <v>2800.0</v>
      </c>
      <c r="C12541" s="55"/>
      <c r="D12541" s="52"/>
    </row>
    <row r="12542">
      <c r="A12542" s="44" t="s">
        <v>10062</v>
      </c>
      <c r="B12542" s="45">
        <v>13480.0</v>
      </c>
      <c r="C12542" s="55"/>
      <c r="D12542" s="52"/>
    </row>
    <row r="12543">
      <c r="A12543" s="44" t="s">
        <v>10063</v>
      </c>
      <c r="B12543" s="45">
        <v>10400.0</v>
      </c>
      <c r="C12543" s="55"/>
      <c r="D12543" s="52"/>
    </row>
    <row r="12544">
      <c r="A12544" s="44" t="s">
        <v>10064</v>
      </c>
      <c r="B12544" s="45">
        <v>11860.0</v>
      </c>
      <c r="C12544" s="56" t="s">
        <v>10065</v>
      </c>
      <c r="D12544" s="52"/>
    </row>
    <row r="12545">
      <c r="A12545" s="44" t="s">
        <v>10066</v>
      </c>
      <c r="B12545" s="45">
        <v>12140.0</v>
      </c>
      <c r="C12545" s="56" t="s">
        <v>4756</v>
      </c>
      <c r="D12545" s="52"/>
    </row>
    <row r="12546">
      <c r="A12546" s="44" t="s">
        <v>10067</v>
      </c>
      <c r="B12546" s="45">
        <v>9380.0</v>
      </c>
      <c r="C12546" s="55"/>
      <c r="D12546" s="52"/>
    </row>
    <row r="12547">
      <c r="A12547" s="44" t="s">
        <v>10068</v>
      </c>
      <c r="B12547" s="45">
        <v>10220.0</v>
      </c>
      <c r="C12547" s="56" t="s">
        <v>196</v>
      </c>
      <c r="D12547" s="52"/>
    </row>
    <row r="12548">
      <c r="A12548" s="44" t="s">
        <v>10069</v>
      </c>
      <c r="B12548" s="45">
        <v>9860.0</v>
      </c>
      <c r="C12548" s="55"/>
      <c r="D12548" s="52"/>
    </row>
    <row r="12549">
      <c r="A12549" s="44" t="s">
        <v>10070</v>
      </c>
      <c r="B12549" s="45">
        <v>9340.0</v>
      </c>
      <c r="C12549" s="55"/>
      <c r="D12549" s="52"/>
    </row>
    <row r="12550">
      <c r="A12550" s="44" t="s">
        <v>10071</v>
      </c>
      <c r="B12550" s="45">
        <v>21480.0</v>
      </c>
      <c r="C12550" s="55"/>
      <c r="D12550" s="52"/>
    </row>
    <row r="12551">
      <c r="A12551" s="44" t="s">
        <v>10072</v>
      </c>
      <c r="B12551" s="45">
        <v>20500.0</v>
      </c>
      <c r="C12551" s="55"/>
      <c r="D12551" s="52"/>
    </row>
    <row r="12552">
      <c r="A12552" s="44" t="s">
        <v>10073</v>
      </c>
      <c r="B12552" s="45">
        <v>9340.0</v>
      </c>
      <c r="C12552" s="55"/>
      <c r="D12552" s="52"/>
    </row>
    <row r="12553">
      <c r="A12553" s="44" t="s">
        <v>10074</v>
      </c>
      <c r="B12553" s="45">
        <v>10680.0</v>
      </c>
      <c r="C12553" s="55"/>
      <c r="D12553" s="52"/>
    </row>
    <row r="12554">
      <c r="A12554" s="44" t="s">
        <v>10075</v>
      </c>
      <c r="B12554" s="45">
        <v>14660.0</v>
      </c>
      <c r="C12554" s="55"/>
      <c r="D12554" s="52"/>
    </row>
    <row r="12555">
      <c r="A12555" s="44" t="s">
        <v>10076</v>
      </c>
      <c r="B12555" s="45">
        <v>11940.0</v>
      </c>
      <c r="C12555" s="56" t="s">
        <v>4576</v>
      </c>
      <c r="D12555" s="52"/>
    </row>
    <row r="12556">
      <c r="A12556" s="44" t="s">
        <v>10077</v>
      </c>
      <c r="B12556" s="45">
        <v>10100.0</v>
      </c>
      <c r="C12556" s="55"/>
      <c r="D12556" s="52"/>
    </row>
    <row r="12557">
      <c r="A12557" s="44" t="s">
        <v>10078</v>
      </c>
      <c r="B12557" s="45">
        <v>11160.0</v>
      </c>
      <c r="C12557" s="56" t="s">
        <v>4479</v>
      </c>
      <c r="D12557" s="52"/>
    </row>
    <row r="12558">
      <c r="A12558" s="44" t="s">
        <v>10079</v>
      </c>
      <c r="B12558" s="45">
        <v>3880.0</v>
      </c>
      <c r="C12558" s="55"/>
      <c r="D12558" s="52"/>
    </row>
    <row r="12559">
      <c r="A12559" s="44" t="s">
        <v>10080</v>
      </c>
      <c r="B12559" s="45">
        <v>1800.0</v>
      </c>
      <c r="C12559" s="55"/>
      <c r="D12559" s="52"/>
    </row>
    <row r="12560">
      <c r="A12560" s="44" t="s">
        <v>10081</v>
      </c>
      <c r="B12560" s="45">
        <v>1700.0</v>
      </c>
      <c r="C12560" s="55"/>
      <c r="D12560" s="52"/>
    </row>
    <row r="12561">
      <c r="A12561" s="44" t="s">
        <v>10082</v>
      </c>
      <c r="B12561" s="45">
        <v>10720.0</v>
      </c>
      <c r="C12561" s="56" t="s">
        <v>8288</v>
      </c>
      <c r="D12561" s="52"/>
    </row>
    <row r="12562">
      <c r="A12562" s="44" t="s">
        <v>10083</v>
      </c>
      <c r="B12562" s="45">
        <v>12120.0</v>
      </c>
      <c r="C12562" s="56" t="s">
        <v>8315</v>
      </c>
      <c r="D12562" s="52"/>
    </row>
    <row r="12563">
      <c r="A12563" s="44" t="s">
        <v>10084</v>
      </c>
      <c r="B12563" s="45">
        <v>3820.0</v>
      </c>
      <c r="C12563" s="56" t="s">
        <v>4017</v>
      </c>
      <c r="D12563" s="52"/>
    </row>
    <row r="12564">
      <c r="A12564" s="44" t="s">
        <v>10085</v>
      </c>
      <c r="B12564" s="45">
        <v>1800.0</v>
      </c>
      <c r="C12564" s="55"/>
      <c r="D12564" s="52"/>
    </row>
    <row r="12565">
      <c r="A12565" s="44" t="s">
        <v>10086</v>
      </c>
      <c r="B12565" s="45">
        <v>3340.0</v>
      </c>
      <c r="C12565" s="55"/>
      <c r="D12565" s="52"/>
    </row>
    <row r="12566">
      <c r="A12566" s="44" t="s">
        <v>10087</v>
      </c>
      <c r="B12566" s="45">
        <v>10460.0</v>
      </c>
      <c r="C12566" s="55"/>
      <c r="D12566" s="52"/>
    </row>
    <row r="12567">
      <c r="A12567" s="44" t="s">
        <v>10088</v>
      </c>
      <c r="B12567" s="45">
        <v>9920.0</v>
      </c>
      <c r="C12567" s="55"/>
      <c r="D12567" s="52"/>
    </row>
    <row r="12568">
      <c r="A12568" s="44" t="s">
        <v>10089</v>
      </c>
      <c r="B12568" s="45">
        <v>1700.0</v>
      </c>
      <c r="C12568" s="55"/>
      <c r="D12568" s="52"/>
    </row>
    <row r="12569">
      <c r="A12569" s="44" t="s">
        <v>10090</v>
      </c>
      <c r="B12569" s="45">
        <v>17520.0</v>
      </c>
      <c r="C12569" s="56" t="s">
        <v>6342</v>
      </c>
      <c r="D12569" s="52"/>
    </row>
    <row r="12570">
      <c r="A12570" s="44" t="s">
        <v>10091</v>
      </c>
      <c r="B12570" s="45">
        <v>2840.0</v>
      </c>
      <c r="C12570" s="56" t="s">
        <v>4017</v>
      </c>
      <c r="D12570" s="52"/>
    </row>
    <row r="12571">
      <c r="A12571" s="44" t="s">
        <v>10092</v>
      </c>
      <c r="B12571" s="45">
        <v>9900.0</v>
      </c>
      <c r="C12571" s="55"/>
      <c r="D12571" s="52"/>
    </row>
    <row r="12572">
      <c r="A12572" s="44" t="s">
        <v>10093</v>
      </c>
      <c r="B12572" s="45">
        <v>13280.0</v>
      </c>
      <c r="C12572" s="56" t="s">
        <v>8901</v>
      </c>
      <c r="D12572" s="52"/>
    </row>
    <row r="12573">
      <c r="A12573" s="44" t="s">
        <v>10094</v>
      </c>
      <c r="B12573" s="45">
        <v>10660.0</v>
      </c>
      <c r="C12573" s="56" t="s">
        <v>8901</v>
      </c>
      <c r="D12573" s="52"/>
    </row>
    <row r="12574">
      <c r="A12574" s="44" t="s">
        <v>10095</v>
      </c>
      <c r="B12574" s="45">
        <v>4220.0</v>
      </c>
      <c r="C12574" s="56" t="s">
        <v>4178</v>
      </c>
      <c r="D12574" s="52"/>
    </row>
    <row r="12575">
      <c r="A12575" s="44" t="s">
        <v>10096</v>
      </c>
      <c r="B12575" s="45">
        <v>3020.0</v>
      </c>
      <c r="C12575" s="56" t="s">
        <v>4178</v>
      </c>
      <c r="D12575" s="52"/>
    </row>
    <row r="12576">
      <c r="A12576" s="44" t="s">
        <v>10097</v>
      </c>
      <c r="B12576" s="45">
        <v>17560.0</v>
      </c>
      <c r="C12576" s="56" t="s">
        <v>6342</v>
      </c>
      <c r="D12576" s="52"/>
    </row>
    <row r="12577">
      <c r="A12577" s="44" t="s">
        <v>10098</v>
      </c>
      <c r="B12577" s="45">
        <v>23360.0</v>
      </c>
      <c r="C12577" s="55"/>
      <c r="D12577" s="52"/>
    </row>
    <row r="12578">
      <c r="A12578" s="44" t="s">
        <v>10099</v>
      </c>
      <c r="B12578" s="45">
        <v>9920.0</v>
      </c>
      <c r="C12578" s="55"/>
      <c r="D12578" s="52"/>
    </row>
    <row r="12579">
      <c r="A12579" s="44" t="s">
        <v>10100</v>
      </c>
      <c r="B12579" s="45">
        <v>12920.0</v>
      </c>
      <c r="C12579" s="56" t="s">
        <v>8483</v>
      </c>
      <c r="D12579" s="52"/>
    </row>
    <row r="12580">
      <c r="A12580" s="44" t="s">
        <v>10101</v>
      </c>
      <c r="B12580" s="45">
        <v>4020.0</v>
      </c>
      <c r="C12580" s="56" t="s">
        <v>3989</v>
      </c>
      <c r="D12580" s="52"/>
    </row>
    <row r="12581">
      <c r="A12581" s="44" t="s">
        <v>10102</v>
      </c>
      <c r="B12581" s="45">
        <v>10480.0</v>
      </c>
      <c r="C12581" s="55"/>
      <c r="D12581" s="52"/>
    </row>
    <row r="12582">
      <c r="A12582" s="44" t="s">
        <v>10103</v>
      </c>
      <c r="B12582" s="45">
        <v>17860.0</v>
      </c>
      <c r="C12582" s="56" t="s">
        <v>8227</v>
      </c>
      <c r="D12582" s="52"/>
    </row>
    <row r="12583">
      <c r="A12583" s="44" t="s">
        <v>10104</v>
      </c>
      <c r="B12583" s="45">
        <v>3040.0</v>
      </c>
      <c r="C12583" s="56" t="s">
        <v>4379</v>
      </c>
      <c r="D12583" s="52"/>
    </row>
    <row r="12584">
      <c r="A12584" s="44" t="s">
        <v>10105</v>
      </c>
      <c r="B12584" s="45">
        <v>2680.0</v>
      </c>
      <c r="C12584" s="56" t="s">
        <v>4111</v>
      </c>
      <c r="D12584" s="52"/>
    </row>
    <row r="12585">
      <c r="A12585" s="44" t="s">
        <v>10106</v>
      </c>
      <c r="B12585" s="45">
        <v>9920.0</v>
      </c>
      <c r="C12585" s="55"/>
      <c r="D12585" s="52"/>
    </row>
    <row r="12586">
      <c r="A12586" s="44" t="s">
        <v>10107</v>
      </c>
      <c r="B12586" s="45">
        <v>9900.0</v>
      </c>
      <c r="C12586" s="55"/>
      <c r="D12586" s="52"/>
    </row>
    <row r="12587">
      <c r="A12587" s="44" t="s">
        <v>10108</v>
      </c>
      <c r="B12587" s="45">
        <v>3500.0</v>
      </c>
      <c r="C12587" s="56" t="s">
        <v>3989</v>
      </c>
      <c r="D12587" s="52"/>
    </row>
    <row r="12588">
      <c r="A12588" s="44" t="s">
        <v>10109</v>
      </c>
      <c r="B12588" s="45">
        <v>2740.0</v>
      </c>
      <c r="C12588" s="56" t="s">
        <v>4379</v>
      </c>
      <c r="D12588" s="52"/>
    </row>
    <row r="12589">
      <c r="A12589" s="44" t="s">
        <v>10110</v>
      </c>
      <c r="B12589" s="45">
        <v>2060.0</v>
      </c>
      <c r="C12589" s="56" t="s">
        <v>4111</v>
      </c>
      <c r="D12589" s="52"/>
    </row>
    <row r="12590">
      <c r="A12590" s="44" t="s">
        <v>10111</v>
      </c>
      <c r="B12590" s="45">
        <v>33340.0</v>
      </c>
      <c r="C12590" s="56" t="s">
        <v>4050</v>
      </c>
      <c r="D12590" s="52"/>
    </row>
    <row r="12591">
      <c r="A12591" s="44" t="s">
        <v>10112</v>
      </c>
      <c r="B12591" s="45">
        <v>2200.0</v>
      </c>
      <c r="C12591" s="56" t="s">
        <v>6078</v>
      </c>
      <c r="D12591" s="52"/>
    </row>
    <row r="12592">
      <c r="A12592" s="44" t="s">
        <v>10113</v>
      </c>
      <c r="B12592" s="45">
        <v>16720.0</v>
      </c>
      <c r="C12592" s="55"/>
      <c r="D12592" s="52"/>
    </row>
    <row r="12593">
      <c r="A12593" s="44" t="s">
        <v>10114</v>
      </c>
      <c r="B12593" s="45">
        <v>2160.0</v>
      </c>
      <c r="C12593" s="56" t="s">
        <v>6078</v>
      </c>
      <c r="D12593" s="52"/>
    </row>
    <row r="12594">
      <c r="A12594" s="44" t="s">
        <v>10115</v>
      </c>
      <c r="B12594" s="45">
        <v>3500.0</v>
      </c>
      <c r="C12594" s="55"/>
      <c r="D12594" s="52"/>
    </row>
    <row r="12595">
      <c r="A12595" s="44" t="s">
        <v>10116</v>
      </c>
      <c r="B12595" s="45">
        <v>14360.0</v>
      </c>
      <c r="C12595" s="56" t="s">
        <v>10117</v>
      </c>
      <c r="D12595" s="52"/>
    </row>
    <row r="12596">
      <c r="A12596" s="44" t="s">
        <v>10118</v>
      </c>
      <c r="B12596" s="45">
        <v>9300.0</v>
      </c>
      <c r="C12596" s="55"/>
      <c r="D12596" s="52"/>
    </row>
    <row r="12597">
      <c r="A12597" s="44" t="s">
        <v>10119</v>
      </c>
      <c r="B12597" s="45">
        <v>13420.0</v>
      </c>
      <c r="C12597" s="55"/>
      <c r="D12597" s="52"/>
    </row>
    <row r="12598">
      <c r="A12598" s="44" t="s">
        <v>10120</v>
      </c>
      <c r="B12598" s="45">
        <v>2500.0</v>
      </c>
      <c r="C12598" s="56" t="s">
        <v>4444</v>
      </c>
      <c r="D12598" s="52"/>
    </row>
    <row r="12599">
      <c r="A12599" s="44" t="s">
        <v>10121</v>
      </c>
      <c r="B12599" s="45">
        <v>3500.0</v>
      </c>
      <c r="C12599" s="55"/>
      <c r="D12599" s="52"/>
    </row>
    <row r="12600">
      <c r="A12600" s="44" t="s">
        <v>10122</v>
      </c>
      <c r="B12600" s="45">
        <v>3600.0</v>
      </c>
      <c r="C12600" s="56" t="s">
        <v>6862</v>
      </c>
      <c r="D12600" s="52"/>
    </row>
    <row r="12601">
      <c r="A12601" s="44" t="s">
        <v>10123</v>
      </c>
      <c r="B12601" s="45">
        <v>4140.0</v>
      </c>
      <c r="C12601" s="56" t="s">
        <v>5705</v>
      </c>
      <c r="D12601" s="52"/>
    </row>
    <row r="12602">
      <c r="A12602" s="44" t="s">
        <v>10124</v>
      </c>
      <c r="B12602" s="45">
        <v>11120.0</v>
      </c>
      <c r="C12602" s="56" t="s">
        <v>8901</v>
      </c>
      <c r="D12602" s="52"/>
    </row>
    <row r="12603">
      <c r="A12603" s="44" t="s">
        <v>10125</v>
      </c>
      <c r="B12603" s="45">
        <v>3600.0</v>
      </c>
      <c r="C12603" s="56" t="s">
        <v>6862</v>
      </c>
      <c r="D12603" s="52"/>
    </row>
    <row r="12604">
      <c r="A12604" s="44" t="s">
        <v>10126</v>
      </c>
      <c r="B12604" s="45">
        <v>2200.0</v>
      </c>
      <c r="C12604" s="56" t="s">
        <v>4444</v>
      </c>
      <c r="D12604" s="52"/>
    </row>
    <row r="12605">
      <c r="A12605" s="44" t="s">
        <v>10127</v>
      </c>
      <c r="B12605" s="45">
        <v>13740.0</v>
      </c>
      <c r="C12605" s="55"/>
      <c r="D12605" s="52"/>
    </row>
    <row r="12606">
      <c r="A12606" s="44" t="s">
        <v>10128</v>
      </c>
      <c r="B12606" s="45">
        <v>10580.0</v>
      </c>
      <c r="C12606" s="56" t="s">
        <v>4996</v>
      </c>
      <c r="D12606" s="52"/>
    </row>
    <row r="12607">
      <c r="A12607" s="44" t="s">
        <v>10129</v>
      </c>
      <c r="B12607" s="45">
        <v>10380.0</v>
      </c>
      <c r="C12607" s="56" t="s">
        <v>8901</v>
      </c>
      <c r="D12607" s="52"/>
    </row>
    <row r="12608">
      <c r="A12608" s="44" t="s">
        <v>10130</v>
      </c>
      <c r="B12608" s="45">
        <v>3220.0</v>
      </c>
      <c r="C12608" s="56" t="s">
        <v>7949</v>
      </c>
      <c r="D12608" s="52"/>
    </row>
    <row r="12609">
      <c r="A12609" s="44" t="s">
        <v>10131</v>
      </c>
      <c r="B12609" s="45">
        <v>3220.0</v>
      </c>
      <c r="C12609" s="56" t="s">
        <v>7276</v>
      </c>
      <c r="D12609" s="52"/>
    </row>
    <row r="12610">
      <c r="A12610" s="44" t="s">
        <v>10132</v>
      </c>
      <c r="B12610" s="45">
        <v>3400.0</v>
      </c>
      <c r="C12610" s="56" t="s">
        <v>7949</v>
      </c>
      <c r="D12610" s="52"/>
    </row>
    <row r="12611">
      <c r="A12611" s="44" t="s">
        <v>10133</v>
      </c>
      <c r="B12611" s="45">
        <v>3560.0</v>
      </c>
      <c r="C12611" s="56" t="s">
        <v>5705</v>
      </c>
      <c r="D12611" s="52"/>
    </row>
    <row r="12612">
      <c r="A12612" s="44" t="s">
        <v>10134</v>
      </c>
      <c r="B12612" s="45">
        <v>3400.0</v>
      </c>
      <c r="C12612" s="56" t="s">
        <v>7276</v>
      </c>
      <c r="D12612" s="52"/>
    </row>
    <row r="12613">
      <c r="A12613" s="44" t="s">
        <v>10135</v>
      </c>
      <c r="B12613" s="45">
        <v>32540.0</v>
      </c>
      <c r="C12613" s="56" t="s">
        <v>4050</v>
      </c>
      <c r="D12613" s="52"/>
    </row>
    <row r="12614">
      <c r="A12614" s="44" t="s">
        <v>10136</v>
      </c>
      <c r="B12614" s="45">
        <v>2740.0</v>
      </c>
      <c r="C12614" s="56" t="s">
        <v>9914</v>
      </c>
      <c r="D12614" s="52"/>
    </row>
    <row r="12615">
      <c r="A12615" s="44" t="s">
        <v>10137</v>
      </c>
      <c r="B12615" s="45">
        <v>2920.0</v>
      </c>
      <c r="C12615" s="56" t="s">
        <v>9914</v>
      </c>
      <c r="D12615" s="52"/>
    </row>
    <row r="12616">
      <c r="A12616" s="44" t="s">
        <v>10138</v>
      </c>
      <c r="B12616" s="45">
        <v>13440.0</v>
      </c>
      <c r="C12616" s="55"/>
      <c r="D12616" s="52"/>
    </row>
    <row r="12617">
      <c r="A12617" s="44" t="s">
        <v>10139</v>
      </c>
      <c r="B12617" s="45">
        <v>14620.0</v>
      </c>
      <c r="C12617" s="56" t="s">
        <v>7298</v>
      </c>
      <c r="D12617" s="52"/>
    </row>
    <row r="12618">
      <c r="A12618" s="44" t="s">
        <v>10140</v>
      </c>
      <c r="B12618" s="45">
        <v>10740.0</v>
      </c>
      <c r="C12618" s="56" t="s">
        <v>10141</v>
      </c>
      <c r="D12618" s="52"/>
    </row>
    <row r="12619">
      <c r="A12619" s="44" t="s">
        <v>10142</v>
      </c>
      <c r="B12619" s="45">
        <v>9840.0</v>
      </c>
      <c r="C12619" s="55"/>
      <c r="D12619" s="52"/>
    </row>
    <row r="12620">
      <c r="A12620" s="44" t="s">
        <v>10143</v>
      </c>
      <c r="B12620" s="45">
        <v>9320.0</v>
      </c>
      <c r="C12620" s="55"/>
      <c r="D12620" s="52"/>
    </row>
    <row r="12621">
      <c r="A12621" s="44" t="s">
        <v>10144</v>
      </c>
      <c r="B12621" s="45">
        <v>3100.0</v>
      </c>
      <c r="C12621" s="56" t="s">
        <v>3980</v>
      </c>
      <c r="D12621" s="52"/>
    </row>
    <row r="12622">
      <c r="A12622" s="44" t="s">
        <v>10145</v>
      </c>
      <c r="B12622" s="45">
        <v>2940.0</v>
      </c>
      <c r="C12622" s="56" t="s">
        <v>6178</v>
      </c>
      <c r="D12622" s="52"/>
    </row>
    <row r="12623">
      <c r="A12623" s="44" t="s">
        <v>10146</v>
      </c>
      <c r="B12623" s="45">
        <v>2380.0</v>
      </c>
      <c r="C12623" s="56" t="s">
        <v>3980</v>
      </c>
      <c r="D12623" s="52"/>
    </row>
    <row r="12624">
      <c r="A12624" s="44" t="s">
        <v>10147</v>
      </c>
      <c r="B12624" s="45">
        <v>3260.0</v>
      </c>
      <c r="C12624" s="55"/>
      <c r="D12624" s="52"/>
    </row>
    <row r="12625">
      <c r="A12625" s="44" t="s">
        <v>10148</v>
      </c>
      <c r="B12625" s="45">
        <v>2740.0</v>
      </c>
      <c r="C12625" s="55"/>
      <c r="D12625" s="52"/>
    </row>
    <row r="12626">
      <c r="A12626" s="44" t="s">
        <v>10149</v>
      </c>
      <c r="B12626" s="45">
        <v>4900.0</v>
      </c>
      <c r="C12626" s="56" t="s">
        <v>4474</v>
      </c>
      <c r="D12626" s="52"/>
    </row>
    <row r="12627">
      <c r="A12627" s="44" t="s">
        <v>10150</v>
      </c>
      <c r="B12627" s="45">
        <v>32740.0</v>
      </c>
      <c r="C12627" s="56" t="s">
        <v>4050</v>
      </c>
      <c r="D12627" s="52"/>
    </row>
    <row r="12628">
      <c r="A12628" s="44" t="s">
        <v>10151</v>
      </c>
      <c r="B12628" s="45">
        <v>3820.0</v>
      </c>
      <c r="C12628" s="55"/>
      <c r="D12628" s="52"/>
    </row>
    <row r="12629">
      <c r="A12629" s="44" t="s">
        <v>10152</v>
      </c>
      <c r="B12629" s="45">
        <v>9860.0</v>
      </c>
      <c r="C12629" s="55"/>
      <c r="D12629" s="52"/>
    </row>
    <row r="12630">
      <c r="A12630" s="44" t="s">
        <v>10153</v>
      </c>
      <c r="B12630" s="45">
        <v>15920.0</v>
      </c>
      <c r="C12630" s="56" t="s">
        <v>10154</v>
      </c>
      <c r="D12630" s="52"/>
    </row>
    <row r="12631">
      <c r="A12631" s="44" t="s">
        <v>10155</v>
      </c>
      <c r="B12631" s="45">
        <v>2640.0</v>
      </c>
      <c r="C12631" s="56" t="s">
        <v>744</v>
      </c>
      <c r="D12631" s="52"/>
    </row>
    <row r="12632">
      <c r="A12632" s="44" t="s">
        <v>10156</v>
      </c>
      <c r="B12632" s="45">
        <v>9320.0</v>
      </c>
      <c r="C12632" s="55"/>
      <c r="D12632" s="52"/>
    </row>
    <row r="12633">
      <c r="A12633" s="44" t="s">
        <v>10157</v>
      </c>
      <c r="B12633" s="45">
        <v>2520.0</v>
      </c>
      <c r="C12633" s="56" t="s">
        <v>744</v>
      </c>
      <c r="D12633" s="52"/>
    </row>
    <row r="12634">
      <c r="A12634" s="44" t="s">
        <v>10158</v>
      </c>
      <c r="B12634" s="45">
        <v>13460.0</v>
      </c>
      <c r="C12634" s="55"/>
      <c r="D12634" s="52"/>
    </row>
    <row r="12635">
      <c r="A12635" s="44" t="s">
        <v>10159</v>
      </c>
      <c r="B12635" s="45">
        <v>12020.0</v>
      </c>
      <c r="C12635" s="56" t="s">
        <v>10160</v>
      </c>
      <c r="D12635" s="52"/>
    </row>
    <row r="12636">
      <c r="A12636" s="44" t="s">
        <v>10161</v>
      </c>
      <c r="B12636" s="45">
        <v>11980.0</v>
      </c>
      <c r="C12636" s="56" t="s">
        <v>4075</v>
      </c>
      <c r="D12636" s="52"/>
    </row>
    <row r="12637">
      <c r="A12637" s="44" t="s">
        <v>10162</v>
      </c>
      <c r="B12637" s="45">
        <v>33820.0</v>
      </c>
      <c r="C12637" s="56" t="s">
        <v>4050</v>
      </c>
      <c r="D12637" s="52"/>
    </row>
    <row r="12638">
      <c r="A12638" s="44" t="s">
        <v>10163</v>
      </c>
      <c r="B12638" s="45">
        <v>10280.0</v>
      </c>
      <c r="C12638" s="55"/>
      <c r="D12638" s="52"/>
    </row>
    <row r="12639">
      <c r="A12639" s="44" t="s">
        <v>10164</v>
      </c>
      <c r="B12639" s="45">
        <v>17500.0</v>
      </c>
      <c r="C12639" s="55"/>
      <c r="D12639" s="52"/>
    </row>
    <row r="12640">
      <c r="A12640" s="44" t="s">
        <v>10165</v>
      </c>
      <c r="B12640" s="45">
        <v>9240.0</v>
      </c>
      <c r="C12640" s="55"/>
      <c r="D12640" s="52"/>
    </row>
    <row r="12641">
      <c r="A12641" s="44" t="s">
        <v>10166</v>
      </c>
      <c r="B12641" s="45">
        <v>11200.0</v>
      </c>
      <c r="C12641" s="55"/>
      <c r="D12641" s="52"/>
    </row>
    <row r="12642">
      <c r="A12642" s="44" t="s">
        <v>10167</v>
      </c>
      <c r="B12642" s="45">
        <v>11220.0</v>
      </c>
      <c r="C12642" s="55"/>
      <c r="D12642" s="52"/>
    </row>
    <row r="12643">
      <c r="A12643" s="44" t="s">
        <v>10168</v>
      </c>
      <c r="B12643" s="45">
        <v>15960.0</v>
      </c>
      <c r="C12643" s="56" t="s">
        <v>10169</v>
      </c>
      <c r="D12643" s="52"/>
    </row>
    <row r="12644">
      <c r="A12644" s="44" t="s">
        <v>10170</v>
      </c>
      <c r="B12644" s="45">
        <v>3060.0</v>
      </c>
      <c r="C12644" s="56" t="s">
        <v>10171</v>
      </c>
      <c r="D12644" s="52"/>
    </row>
    <row r="12645">
      <c r="A12645" s="44" t="s">
        <v>10172</v>
      </c>
      <c r="B12645" s="45">
        <v>3180.0</v>
      </c>
      <c r="C12645" s="56" t="s">
        <v>8433</v>
      </c>
      <c r="D12645" s="52"/>
    </row>
    <row r="12646">
      <c r="A12646" s="44" t="s">
        <v>10173</v>
      </c>
      <c r="B12646" s="45">
        <v>2940.0</v>
      </c>
      <c r="C12646" s="56" t="s">
        <v>8433</v>
      </c>
      <c r="D12646" s="52"/>
    </row>
    <row r="12647">
      <c r="A12647" s="44" t="s">
        <v>10174</v>
      </c>
      <c r="B12647" s="45">
        <v>16040.0</v>
      </c>
      <c r="C12647" s="55"/>
      <c r="D12647" s="52"/>
    </row>
    <row r="12648">
      <c r="A12648" s="44" t="s">
        <v>10175</v>
      </c>
      <c r="B12648" s="45">
        <v>13420.0</v>
      </c>
      <c r="C12648" s="55"/>
      <c r="D12648" s="52"/>
    </row>
    <row r="12649">
      <c r="A12649" s="44" t="s">
        <v>10176</v>
      </c>
      <c r="B12649" s="45">
        <v>9820.0</v>
      </c>
      <c r="C12649" s="56" t="s">
        <v>9196</v>
      </c>
      <c r="D12649" s="52"/>
    </row>
    <row r="12650">
      <c r="A12650" s="44" t="s">
        <v>10177</v>
      </c>
      <c r="B12650" s="45">
        <v>2960.0</v>
      </c>
      <c r="C12650" s="55"/>
      <c r="D12650" s="52"/>
    </row>
    <row r="12651">
      <c r="A12651" s="44" t="s">
        <v>10178</v>
      </c>
      <c r="B12651" s="45">
        <v>3080.0</v>
      </c>
      <c r="C12651" s="55"/>
      <c r="D12651" s="52"/>
    </row>
    <row r="12652">
      <c r="A12652" s="44" t="s">
        <v>10179</v>
      </c>
      <c r="B12652" s="45">
        <v>8860.0</v>
      </c>
      <c r="C12652" s="55"/>
      <c r="D12652" s="52"/>
    </row>
    <row r="12653">
      <c r="A12653" s="44" t="s">
        <v>10180</v>
      </c>
      <c r="B12653" s="45">
        <v>9880.0</v>
      </c>
      <c r="C12653" s="55"/>
      <c r="D12653" s="52"/>
    </row>
    <row r="12654">
      <c r="A12654" s="44" t="s">
        <v>10181</v>
      </c>
      <c r="B12654" s="45">
        <v>8860.0</v>
      </c>
      <c r="C12654" s="55"/>
      <c r="D12654" s="52"/>
    </row>
    <row r="12655">
      <c r="A12655" s="44" t="s">
        <v>10182</v>
      </c>
      <c r="B12655" s="45">
        <v>12820.0</v>
      </c>
      <c r="C12655" s="55"/>
      <c r="D12655" s="52"/>
    </row>
    <row r="12656">
      <c r="A12656" s="44" t="s">
        <v>10183</v>
      </c>
      <c r="B12656" s="45">
        <v>8860.0</v>
      </c>
      <c r="C12656" s="55"/>
      <c r="D12656" s="52"/>
    </row>
    <row r="12657">
      <c r="A12657" s="44" t="s">
        <v>10184</v>
      </c>
      <c r="B12657" s="45">
        <v>9380.0</v>
      </c>
      <c r="C12657" s="55"/>
      <c r="D12657" s="52"/>
    </row>
    <row r="12658">
      <c r="A12658" s="44" t="s">
        <v>10185</v>
      </c>
      <c r="B12658" s="45">
        <v>11720.0</v>
      </c>
      <c r="C12658" s="55"/>
      <c r="D12658" s="52"/>
    </row>
    <row r="12659">
      <c r="A12659" s="44" t="s">
        <v>10186</v>
      </c>
      <c r="B12659" s="45">
        <v>8880.0</v>
      </c>
      <c r="C12659" s="55"/>
      <c r="D12659" s="52"/>
    </row>
    <row r="12660">
      <c r="A12660" s="44" t="s">
        <v>10187</v>
      </c>
      <c r="B12660" s="45">
        <v>11700.0</v>
      </c>
      <c r="C12660" s="55"/>
      <c r="D12660" s="52"/>
    </row>
    <row r="12661">
      <c r="A12661" s="44" t="s">
        <v>10188</v>
      </c>
      <c r="B12661" s="45">
        <v>3380.0</v>
      </c>
      <c r="C12661" s="55"/>
      <c r="D12661" s="52"/>
    </row>
    <row r="12662">
      <c r="A12662" s="44" t="s">
        <v>10189</v>
      </c>
      <c r="B12662" s="45">
        <v>9380.0</v>
      </c>
      <c r="C12662" s="55"/>
      <c r="D12662" s="52"/>
    </row>
    <row r="12663">
      <c r="A12663" s="44" t="s">
        <v>10190</v>
      </c>
      <c r="B12663" s="45">
        <v>32840.0</v>
      </c>
      <c r="C12663" s="55"/>
      <c r="D12663" s="52"/>
    </row>
    <row r="12664">
      <c r="A12664" s="44" t="s">
        <v>10191</v>
      </c>
      <c r="B12664" s="45">
        <v>3020.0</v>
      </c>
      <c r="C12664" s="55"/>
      <c r="D12664" s="52"/>
    </row>
    <row r="12665">
      <c r="A12665" s="44" t="s">
        <v>10192</v>
      </c>
      <c r="B12665" s="45">
        <v>11940.0</v>
      </c>
      <c r="C12665" s="55"/>
      <c r="D12665" s="52"/>
    </row>
    <row r="12666">
      <c r="A12666" s="44" t="s">
        <v>10193</v>
      </c>
      <c r="B12666" s="45">
        <v>8860.0</v>
      </c>
      <c r="C12666" s="55"/>
      <c r="D12666" s="52"/>
    </row>
    <row r="12667">
      <c r="A12667" s="44" t="s">
        <v>10194</v>
      </c>
      <c r="B12667" s="45">
        <v>13740.0</v>
      </c>
      <c r="C12667" s="55"/>
      <c r="D12667" s="52"/>
    </row>
    <row r="12668">
      <c r="A12668" s="44" t="s">
        <v>10195</v>
      </c>
      <c r="B12668" s="45">
        <v>9380.0</v>
      </c>
      <c r="C12668" s="55"/>
      <c r="D12668" s="52"/>
    </row>
    <row r="12669">
      <c r="A12669" s="44" t="s">
        <v>10196</v>
      </c>
      <c r="B12669" s="45">
        <v>13440.0</v>
      </c>
      <c r="C12669" s="55"/>
      <c r="D12669" s="52"/>
    </row>
    <row r="12670">
      <c r="A12670" s="44" t="s">
        <v>10197</v>
      </c>
      <c r="B12670" s="45">
        <v>33580.0</v>
      </c>
      <c r="C12670" s="55"/>
      <c r="D12670" s="52"/>
    </row>
    <row r="12671">
      <c r="A12671" s="44" t="s">
        <v>10198</v>
      </c>
      <c r="B12671" s="45">
        <v>10200.0</v>
      </c>
      <c r="C12671" s="55"/>
      <c r="D12671" s="52"/>
    </row>
    <row r="12672">
      <c r="A12672" s="44" t="s">
        <v>10199</v>
      </c>
      <c r="B12672" s="45">
        <v>10500.0</v>
      </c>
      <c r="C12672" s="55"/>
      <c r="D12672" s="52"/>
    </row>
    <row r="12673">
      <c r="A12673" s="44" t="s">
        <v>10200</v>
      </c>
      <c r="B12673" s="45">
        <v>9320.0</v>
      </c>
      <c r="C12673" s="55"/>
      <c r="D12673" s="52"/>
    </row>
    <row r="12674">
      <c r="A12674" s="44" t="s">
        <v>10201</v>
      </c>
      <c r="B12674" s="45">
        <v>8840.0</v>
      </c>
      <c r="C12674" s="55"/>
      <c r="D12674" s="52"/>
    </row>
    <row r="12675">
      <c r="A12675" s="44" t="s">
        <v>10202</v>
      </c>
      <c r="B12675" s="45">
        <v>13440.0</v>
      </c>
      <c r="C12675" s="55"/>
      <c r="D12675" s="52"/>
    </row>
    <row r="12676">
      <c r="A12676" s="44" t="s">
        <v>10203</v>
      </c>
      <c r="B12676" s="45">
        <v>33820.0</v>
      </c>
      <c r="C12676" s="55"/>
      <c r="D12676" s="52"/>
    </row>
    <row r="12677">
      <c r="A12677" s="44" t="s">
        <v>10204</v>
      </c>
      <c r="B12677" s="45">
        <v>10320.0</v>
      </c>
      <c r="C12677" s="55"/>
      <c r="D12677" s="52"/>
    </row>
    <row r="12678">
      <c r="A12678" s="44" t="s">
        <v>10205</v>
      </c>
      <c r="B12678" s="45">
        <v>13380.0</v>
      </c>
      <c r="C12678" s="55"/>
      <c r="D12678" s="52"/>
    </row>
    <row r="12679">
      <c r="A12679" s="44" t="s">
        <v>10206</v>
      </c>
      <c r="B12679" s="45">
        <v>8860.0</v>
      </c>
      <c r="C12679" s="55"/>
      <c r="D12679" s="52"/>
    </row>
    <row r="12680">
      <c r="A12680" s="44" t="s">
        <v>10207</v>
      </c>
      <c r="B12680" s="45">
        <v>33340.0</v>
      </c>
      <c r="C12680" s="55"/>
      <c r="D12680" s="52"/>
    </row>
    <row r="12681">
      <c r="A12681" s="44" t="s">
        <v>10208</v>
      </c>
      <c r="B12681" s="45">
        <v>11740.0</v>
      </c>
      <c r="C12681" s="55"/>
      <c r="D12681" s="52"/>
    </row>
    <row r="12682">
      <c r="A12682" s="44" t="s">
        <v>10209</v>
      </c>
      <c r="B12682" s="45">
        <v>9860.0</v>
      </c>
      <c r="C12682" s="55"/>
      <c r="D12682" s="52"/>
    </row>
    <row r="12683">
      <c r="A12683" s="44" t="s">
        <v>10210</v>
      </c>
      <c r="B12683" s="45">
        <v>13400.0</v>
      </c>
      <c r="C12683" s="55"/>
      <c r="D12683" s="52"/>
    </row>
    <row r="12684">
      <c r="A12684" s="44" t="s">
        <v>10211</v>
      </c>
      <c r="B12684" s="45">
        <v>32280.0</v>
      </c>
      <c r="C12684" s="55"/>
      <c r="D12684" s="52"/>
    </row>
    <row r="12685">
      <c r="A12685" s="44" t="s">
        <v>10212</v>
      </c>
      <c r="B12685" s="45">
        <v>12480.0</v>
      </c>
      <c r="C12685" s="55"/>
      <c r="D12685" s="52"/>
    </row>
    <row r="12686">
      <c r="A12686" s="44" t="s">
        <v>10213</v>
      </c>
      <c r="B12686" s="45">
        <v>9420.0</v>
      </c>
      <c r="C12686" s="55"/>
      <c r="D12686" s="52"/>
    </row>
    <row r="12687">
      <c r="A12687" s="44" t="s">
        <v>10214</v>
      </c>
      <c r="B12687" s="45">
        <v>4140.0</v>
      </c>
      <c r="C12687" s="55"/>
      <c r="D12687" s="52"/>
    </row>
    <row r="12688">
      <c r="A12688" s="44" t="s">
        <v>10215</v>
      </c>
      <c r="B12688" s="45">
        <v>10260.0</v>
      </c>
      <c r="C12688" s="55"/>
      <c r="D12688" s="52"/>
    </row>
    <row r="12689">
      <c r="A12689" s="44" t="s">
        <v>10216</v>
      </c>
      <c r="B12689" s="45">
        <v>3200.0</v>
      </c>
      <c r="C12689" s="56" t="s">
        <v>6508</v>
      </c>
      <c r="D12689" s="52"/>
    </row>
    <row r="12690">
      <c r="A12690" s="44" t="s">
        <v>10217</v>
      </c>
      <c r="B12690" s="45">
        <v>10780.0</v>
      </c>
      <c r="C12690" s="55"/>
      <c r="D12690" s="52"/>
    </row>
    <row r="12691">
      <c r="A12691" s="44" t="s">
        <v>10218</v>
      </c>
      <c r="B12691" s="45">
        <v>3400.0</v>
      </c>
      <c r="C12691" s="56" t="s">
        <v>4017</v>
      </c>
      <c r="D12691" s="52"/>
    </row>
    <row r="12692">
      <c r="A12692" s="44" t="s">
        <v>10219</v>
      </c>
      <c r="B12692" s="45">
        <v>3560.0</v>
      </c>
      <c r="C12692" s="55"/>
      <c r="D12692" s="52"/>
    </row>
    <row r="12693">
      <c r="A12693" s="44" t="s">
        <v>10220</v>
      </c>
      <c r="B12693" s="45">
        <v>3520.0</v>
      </c>
      <c r="C12693" s="55"/>
      <c r="D12693" s="52"/>
    </row>
    <row r="12694">
      <c r="A12694" s="44" t="s">
        <v>10221</v>
      </c>
      <c r="B12694" s="45">
        <v>2880.0</v>
      </c>
      <c r="C12694" s="55"/>
      <c r="D12694" s="52"/>
    </row>
    <row r="12695">
      <c r="A12695" s="44" t="s">
        <v>10222</v>
      </c>
      <c r="B12695" s="45">
        <v>11200.0</v>
      </c>
      <c r="C12695" s="55"/>
      <c r="D12695" s="52"/>
    </row>
    <row r="12696">
      <c r="A12696" s="44" t="s">
        <v>10223</v>
      </c>
      <c r="B12696" s="45">
        <v>10480.0</v>
      </c>
      <c r="C12696" s="55"/>
      <c r="D12696" s="52"/>
    </row>
    <row r="12697">
      <c r="A12697" s="44" t="s">
        <v>10224</v>
      </c>
      <c r="B12697" s="45">
        <v>13500.0</v>
      </c>
      <c r="C12697" s="55"/>
      <c r="D12697" s="52"/>
    </row>
    <row r="12698">
      <c r="A12698" s="44" t="s">
        <v>10225</v>
      </c>
      <c r="B12698" s="45">
        <v>11200.0</v>
      </c>
      <c r="C12698" s="55"/>
      <c r="D12698" s="52"/>
    </row>
    <row r="12699">
      <c r="A12699" s="44" t="s">
        <v>10226</v>
      </c>
      <c r="B12699" s="45">
        <v>11360.0</v>
      </c>
      <c r="C12699" s="55"/>
      <c r="D12699" s="52"/>
    </row>
    <row r="12700">
      <c r="A12700" s="44" t="s">
        <v>10227</v>
      </c>
      <c r="B12700" s="45">
        <v>3480.0</v>
      </c>
      <c r="C12700" s="55"/>
      <c r="D12700" s="52"/>
    </row>
    <row r="12701">
      <c r="A12701" s="44" t="s">
        <v>10228</v>
      </c>
      <c r="B12701" s="45">
        <v>3460.0</v>
      </c>
      <c r="C12701" s="55"/>
      <c r="D12701" s="52"/>
    </row>
    <row r="12702">
      <c r="A12702" s="44" t="s">
        <v>10229</v>
      </c>
      <c r="B12702" s="45">
        <v>10540.0</v>
      </c>
      <c r="C12702" s="55"/>
      <c r="D12702" s="52"/>
    </row>
    <row r="12703">
      <c r="A12703" s="44" t="s">
        <v>10230</v>
      </c>
      <c r="B12703" s="45">
        <v>32000.0</v>
      </c>
      <c r="C12703" s="55"/>
      <c r="D12703" s="52"/>
    </row>
    <row r="12704">
      <c r="A12704" s="44" t="s">
        <v>10231</v>
      </c>
      <c r="B12704" s="45">
        <v>23460.0</v>
      </c>
      <c r="C12704" s="55"/>
      <c r="D12704" s="52"/>
    </row>
    <row r="12705">
      <c r="A12705" s="44" t="s">
        <v>10232</v>
      </c>
      <c r="B12705" s="45">
        <v>16720.0</v>
      </c>
      <c r="C12705" s="55"/>
      <c r="D12705" s="52"/>
    </row>
    <row r="12706">
      <c r="A12706" s="44" t="s">
        <v>10233</v>
      </c>
      <c r="B12706" s="45">
        <v>3580.0</v>
      </c>
      <c r="C12706" s="55"/>
      <c r="D12706" s="52"/>
    </row>
    <row r="12707">
      <c r="A12707" s="44" t="s">
        <v>10234</v>
      </c>
      <c r="B12707" s="45">
        <v>3380.0</v>
      </c>
      <c r="C12707" s="55"/>
      <c r="D12707" s="52"/>
    </row>
    <row r="12708">
      <c r="A12708" s="44" t="s">
        <v>10235</v>
      </c>
      <c r="B12708" s="45">
        <v>3380.0</v>
      </c>
      <c r="C12708" s="55"/>
      <c r="D12708" s="52"/>
    </row>
    <row r="12709">
      <c r="A12709" s="44" t="s">
        <v>10236</v>
      </c>
      <c r="B12709" s="45">
        <v>2920.0</v>
      </c>
      <c r="C12709" s="55"/>
      <c r="D12709" s="52"/>
    </row>
    <row r="12710">
      <c r="A12710" s="44" t="s">
        <v>10237</v>
      </c>
      <c r="B12710" s="45">
        <v>13460.0</v>
      </c>
      <c r="C12710" s="55"/>
      <c r="D12710" s="52"/>
    </row>
    <row r="12711">
      <c r="A12711" s="44" t="s">
        <v>10238</v>
      </c>
      <c r="B12711" s="45">
        <v>3740.0</v>
      </c>
      <c r="C12711" s="55"/>
      <c r="D12711" s="52"/>
    </row>
    <row r="12712">
      <c r="A12712" s="44" t="s">
        <v>10239</v>
      </c>
      <c r="B12712" s="45">
        <v>11360.0</v>
      </c>
      <c r="C12712" s="55"/>
      <c r="D12712" s="52"/>
    </row>
    <row r="12713">
      <c r="A12713" s="44" t="s">
        <v>10240</v>
      </c>
      <c r="B12713" s="45">
        <v>10360.0</v>
      </c>
      <c r="C12713" s="55"/>
      <c r="D12713" s="52"/>
    </row>
    <row r="12714">
      <c r="A12714" s="44" t="s">
        <v>10241</v>
      </c>
      <c r="B12714" s="45">
        <v>3140.0</v>
      </c>
      <c r="C12714" s="55"/>
      <c r="D12714" s="52"/>
    </row>
    <row r="12715">
      <c r="A12715" s="44" t="s">
        <v>10242</v>
      </c>
      <c r="B12715" s="45">
        <v>9860.0</v>
      </c>
      <c r="C12715" s="55"/>
      <c r="D12715" s="52"/>
    </row>
    <row r="12716">
      <c r="A12716" s="44" t="s">
        <v>10243</v>
      </c>
      <c r="B12716" s="45">
        <v>4000.0</v>
      </c>
      <c r="C12716" s="55"/>
      <c r="D12716" s="52"/>
    </row>
    <row r="12717">
      <c r="A12717" s="44" t="s">
        <v>10244</v>
      </c>
      <c r="B12717" s="45">
        <v>13800.0</v>
      </c>
      <c r="C12717" s="55"/>
      <c r="D12717" s="52"/>
    </row>
    <row r="12718">
      <c r="A12718" s="44" t="s">
        <v>10245</v>
      </c>
      <c r="B12718" s="45">
        <v>12280.0</v>
      </c>
      <c r="C12718" s="55"/>
      <c r="D12718" s="52"/>
    </row>
    <row r="12719">
      <c r="A12719" s="44" t="s">
        <v>10246</v>
      </c>
      <c r="B12719" s="45">
        <v>3380.0</v>
      </c>
      <c r="C12719" s="55"/>
      <c r="D12719" s="52"/>
    </row>
    <row r="12720">
      <c r="A12720" s="44" t="s">
        <v>10247</v>
      </c>
      <c r="B12720" s="45">
        <v>32460.0</v>
      </c>
      <c r="C12720" s="55"/>
      <c r="D12720" s="52"/>
    </row>
    <row r="12721">
      <c r="A12721" s="44" t="s">
        <v>10248</v>
      </c>
      <c r="B12721" s="45">
        <v>9940.0</v>
      </c>
      <c r="C12721" s="55"/>
      <c r="D12721" s="52"/>
    </row>
    <row r="12722">
      <c r="A12722" s="44" t="s">
        <v>10249</v>
      </c>
      <c r="B12722" s="45">
        <v>3160.0</v>
      </c>
      <c r="C12722" s="55"/>
      <c r="D12722" s="52"/>
    </row>
    <row r="12723">
      <c r="A12723" s="44" t="s">
        <v>10250</v>
      </c>
      <c r="B12723" s="45">
        <v>3020.0</v>
      </c>
      <c r="C12723" s="55"/>
      <c r="D12723" s="52"/>
    </row>
    <row r="12724">
      <c r="A12724" s="44" t="s">
        <v>10251</v>
      </c>
      <c r="B12724" s="45">
        <v>3160.0</v>
      </c>
      <c r="C12724" s="55"/>
      <c r="D12724" s="52"/>
    </row>
    <row r="12725">
      <c r="A12725" s="44" t="s">
        <v>10252</v>
      </c>
      <c r="B12725" s="45">
        <v>12200.0</v>
      </c>
      <c r="C12725" s="55"/>
      <c r="D12725" s="52"/>
    </row>
    <row r="12726">
      <c r="A12726" s="44" t="s">
        <v>10253</v>
      </c>
      <c r="B12726" s="45">
        <v>11400.0</v>
      </c>
      <c r="C12726" s="55"/>
      <c r="D12726" s="52"/>
    </row>
    <row r="12727">
      <c r="A12727" s="44" t="s">
        <v>10254</v>
      </c>
      <c r="B12727" s="45">
        <v>2920.0</v>
      </c>
      <c r="C12727" s="56" t="s">
        <v>9791</v>
      </c>
      <c r="D12727" s="52"/>
    </row>
    <row r="12728">
      <c r="A12728" s="44" t="s">
        <v>10255</v>
      </c>
      <c r="B12728" s="45">
        <v>2920.0</v>
      </c>
      <c r="C12728" s="55"/>
      <c r="D12728" s="52"/>
    </row>
    <row r="12729">
      <c r="A12729" s="44" t="s">
        <v>10256</v>
      </c>
      <c r="B12729" s="45">
        <v>9960.0</v>
      </c>
      <c r="C12729" s="55"/>
      <c r="D12729" s="52"/>
    </row>
    <row r="12730">
      <c r="A12730" s="44" t="s">
        <v>10257</v>
      </c>
      <c r="B12730" s="45">
        <v>2720.0</v>
      </c>
      <c r="C12730" s="55"/>
      <c r="D12730" s="52"/>
    </row>
    <row r="12731">
      <c r="A12731" s="44" t="s">
        <v>10258</v>
      </c>
      <c r="B12731" s="45">
        <v>3700.0</v>
      </c>
      <c r="C12731" s="55"/>
      <c r="D12731" s="52"/>
    </row>
    <row r="12732">
      <c r="A12732" s="44" t="s">
        <v>10259</v>
      </c>
      <c r="B12732" s="45">
        <v>22420.0</v>
      </c>
      <c r="C12732" s="55"/>
      <c r="D12732" s="52"/>
    </row>
    <row r="12733">
      <c r="A12733" s="44" t="s">
        <v>10260</v>
      </c>
      <c r="B12733" s="45">
        <v>3700.0</v>
      </c>
      <c r="C12733" s="55"/>
      <c r="D12733" s="52"/>
    </row>
    <row r="12734">
      <c r="A12734" s="44" t="s">
        <v>10261</v>
      </c>
      <c r="B12734" s="45">
        <v>10820.0</v>
      </c>
      <c r="C12734" s="55"/>
      <c r="D12734" s="52"/>
    </row>
    <row r="12735">
      <c r="A12735" s="44" t="s">
        <v>10262</v>
      </c>
      <c r="B12735" s="45">
        <v>3780.0</v>
      </c>
      <c r="C12735" s="55"/>
      <c r="D12735" s="52"/>
    </row>
    <row r="12736">
      <c r="A12736" s="44" t="s">
        <v>10263</v>
      </c>
      <c r="B12736" s="45">
        <v>9340.0</v>
      </c>
      <c r="C12736" s="55"/>
      <c r="D12736" s="52"/>
    </row>
    <row r="12737">
      <c r="A12737" s="44" t="s">
        <v>10264</v>
      </c>
      <c r="B12737" s="45">
        <v>9920.0</v>
      </c>
      <c r="C12737" s="55"/>
      <c r="D12737" s="52"/>
    </row>
    <row r="12738">
      <c r="A12738" s="44" t="s">
        <v>10265</v>
      </c>
      <c r="B12738" s="45">
        <v>2720.0</v>
      </c>
      <c r="C12738" s="55"/>
      <c r="D12738" s="52"/>
    </row>
    <row r="12739">
      <c r="A12739" s="44" t="s">
        <v>10266</v>
      </c>
      <c r="B12739" s="45">
        <v>3780.0</v>
      </c>
      <c r="C12739" s="55"/>
      <c r="D12739" s="52"/>
    </row>
    <row r="12740">
      <c r="A12740" s="44" t="s">
        <v>10267</v>
      </c>
      <c r="B12740" s="45">
        <v>15980.0</v>
      </c>
      <c r="C12740" s="55"/>
      <c r="D12740" s="52"/>
    </row>
    <row r="12741">
      <c r="A12741" s="44" t="s">
        <v>10268</v>
      </c>
      <c r="B12741" s="45">
        <v>13500.0</v>
      </c>
      <c r="C12741" s="55"/>
      <c r="D12741" s="52"/>
    </row>
    <row r="12742">
      <c r="A12742" s="44" t="s">
        <v>10269</v>
      </c>
      <c r="B12742" s="45">
        <v>12800.0</v>
      </c>
      <c r="C12742" s="55"/>
      <c r="D12742" s="52"/>
    </row>
    <row r="12743">
      <c r="A12743" s="44" t="s">
        <v>10270</v>
      </c>
      <c r="B12743" s="45">
        <v>3140.0</v>
      </c>
      <c r="C12743" s="56" t="s">
        <v>10271</v>
      </c>
      <c r="D12743" s="52"/>
    </row>
    <row r="12744">
      <c r="A12744" s="44" t="s">
        <v>10272</v>
      </c>
      <c r="B12744" s="45">
        <v>9380.0</v>
      </c>
      <c r="C12744" s="55"/>
      <c r="D12744" s="52"/>
    </row>
    <row r="12745">
      <c r="A12745" s="44" t="s">
        <v>10273</v>
      </c>
      <c r="B12745" s="45">
        <v>2900.0</v>
      </c>
      <c r="C12745" s="56" t="s">
        <v>10274</v>
      </c>
      <c r="D12745" s="52"/>
    </row>
    <row r="12746">
      <c r="A12746" s="44" t="s">
        <v>10275</v>
      </c>
      <c r="B12746" s="45">
        <v>32760.0</v>
      </c>
      <c r="C12746" s="55"/>
      <c r="D12746" s="52"/>
    </row>
    <row r="12747">
      <c r="A12747" s="44" t="s">
        <v>10276</v>
      </c>
      <c r="B12747" s="45">
        <v>3220.0</v>
      </c>
      <c r="C12747" s="56" t="s">
        <v>10277</v>
      </c>
      <c r="D12747" s="52"/>
    </row>
    <row r="12748">
      <c r="A12748" s="44" t="s">
        <v>10278</v>
      </c>
      <c r="B12748" s="45">
        <v>8740.0</v>
      </c>
      <c r="C12748" s="55"/>
      <c r="D12748" s="52"/>
    </row>
    <row r="12749">
      <c r="A12749" s="44" t="s">
        <v>10279</v>
      </c>
      <c r="B12749" s="45">
        <v>2720.0</v>
      </c>
      <c r="C12749" s="56" t="s">
        <v>4267</v>
      </c>
      <c r="D12749" s="52"/>
    </row>
    <row r="12750">
      <c r="A12750" s="44" t="s">
        <v>10280</v>
      </c>
      <c r="B12750" s="45">
        <v>10680.0</v>
      </c>
      <c r="C12750" s="55"/>
      <c r="D12750" s="52"/>
    </row>
    <row r="12751">
      <c r="A12751" s="44" t="s">
        <v>10281</v>
      </c>
      <c r="B12751" s="45">
        <v>13760.0</v>
      </c>
      <c r="C12751" s="55"/>
      <c r="D12751" s="52"/>
    </row>
    <row r="12752">
      <c r="A12752" s="44" t="s">
        <v>10282</v>
      </c>
      <c r="B12752" s="45">
        <v>4660.0</v>
      </c>
      <c r="C12752" s="56" t="s">
        <v>10283</v>
      </c>
      <c r="D12752" s="52"/>
    </row>
    <row r="12753">
      <c r="A12753" s="44" t="s">
        <v>10284</v>
      </c>
      <c r="B12753" s="45">
        <v>11840.0</v>
      </c>
      <c r="C12753" s="56" t="s">
        <v>10285</v>
      </c>
      <c r="D12753" s="52"/>
    </row>
    <row r="12754">
      <c r="A12754" s="44" t="s">
        <v>10286</v>
      </c>
      <c r="B12754" s="45">
        <v>9840.0</v>
      </c>
      <c r="C12754" s="55"/>
      <c r="D12754" s="52"/>
    </row>
    <row r="12755">
      <c r="A12755" s="44" t="s">
        <v>10287</v>
      </c>
      <c r="B12755" s="45">
        <v>13480.0</v>
      </c>
      <c r="C12755" s="55"/>
      <c r="D12755" s="52"/>
    </row>
    <row r="12756">
      <c r="A12756" s="44" t="s">
        <v>10288</v>
      </c>
      <c r="B12756" s="45">
        <v>4200.0</v>
      </c>
      <c r="C12756" s="55"/>
      <c r="D12756" s="52"/>
    </row>
    <row r="12757">
      <c r="A12757" s="44" t="s">
        <v>10289</v>
      </c>
      <c r="B12757" s="45">
        <v>9400.0</v>
      </c>
      <c r="C12757" s="55"/>
      <c r="D12757" s="52"/>
    </row>
    <row r="12758">
      <c r="A12758" s="44" t="s">
        <v>10290</v>
      </c>
      <c r="B12758" s="45">
        <v>10680.0</v>
      </c>
      <c r="C12758" s="55"/>
      <c r="D12758" s="52"/>
    </row>
    <row r="12759">
      <c r="A12759" s="44" t="s">
        <v>10291</v>
      </c>
      <c r="B12759" s="45">
        <v>9380.0</v>
      </c>
      <c r="C12759" s="55"/>
      <c r="D12759" s="52"/>
    </row>
    <row r="12760">
      <c r="A12760" s="44" t="s">
        <v>10292</v>
      </c>
      <c r="B12760" s="45">
        <v>10380.0</v>
      </c>
      <c r="C12760" s="55"/>
      <c r="D12760" s="52"/>
    </row>
    <row r="12761">
      <c r="A12761" s="44" t="s">
        <v>10293</v>
      </c>
      <c r="B12761" s="45">
        <v>13980.0</v>
      </c>
      <c r="C12761" s="55"/>
      <c r="D12761" s="52"/>
    </row>
    <row r="12762">
      <c r="A12762" s="44" t="s">
        <v>10294</v>
      </c>
      <c r="B12762" s="45">
        <v>8740.0</v>
      </c>
      <c r="C12762" s="55"/>
      <c r="D12762" s="52"/>
    </row>
    <row r="12763">
      <c r="A12763" s="44" t="s">
        <v>10295</v>
      </c>
      <c r="B12763" s="45">
        <v>9420.0</v>
      </c>
      <c r="C12763" s="55"/>
      <c r="D12763" s="52"/>
    </row>
    <row r="12764">
      <c r="A12764" s="44" t="s">
        <v>10296</v>
      </c>
      <c r="B12764" s="45">
        <v>10120.0</v>
      </c>
      <c r="C12764" s="55"/>
      <c r="D12764" s="52"/>
    </row>
    <row r="12765">
      <c r="A12765" s="44" t="s">
        <v>10297</v>
      </c>
      <c r="B12765" s="45">
        <v>3820.0</v>
      </c>
      <c r="C12765" s="55"/>
      <c r="D12765" s="52"/>
    </row>
    <row r="12766">
      <c r="A12766" s="44" t="s">
        <v>10298</v>
      </c>
      <c r="B12766" s="45">
        <v>10140.0</v>
      </c>
      <c r="C12766" s="55"/>
      <c r="D12766" s="52"/>
    </row>
    <row r="12767">
      <c r="A12767" s="44" t="s">
        <v>10299</v>
      </c>
      <c r="B12767" s="45">
        <v>8720.0</v>
      </c>
      <c r="C12767" s="55"/>
      <c r="D12767" s="52"/>
    </row>
    <row r="12768">
      <c r="A12768" s="44" t="s">
        <v>10300</v>
      </c>
      <c r="B12768" s="45">
        <v>32540.0</v>
      </c>
      <c r="C12768" s="55"/>
      <c r="D12768" s="52"/>
    </row>
    <row r="12769">
      <c r="A12769" s="44" t="s">
        <v>10301</v>
      </c>
      <c r="B12769" s="45">
        <v>11400.0</v>
      </c>
      <c r="C12769" s="55"/>
      <c r="D12769" s="52"/>
    </row>
    <row r="12770">
      <c r="A12770" s="44" t="s">
        <v>10302</v>
      </c>
      <c r="B12770" s="45">
        <v>11580.0</v>
      </c>
      <c r="C12770" s="55"/>
      <c r="D12770" s="52"/>
    </row>
    <row r="12771">
      <c r="A12771" s="44" t="s">
        <v>10303</v>
      </c>
      <c r="B12771" s="45">
        <v>10060.0</v>
      </c>
      <c r="C12771" s="55"/>
      <c r="D12771" s="52"/>
    </row>
    <row r="12772">
      <c r="A12772" s="44" t="s">
        <v>10304</v>
      </c>
      <c r="B12772" s="45">
        <v>17820.0</v>
      </c>
      <c r="C12772" s="55"/>
      <c r="D12772" s="52"/>
    </row>
    <row r="12773">
      <c r="A12773" s="44" t="s">
        <v>10305</v>
      </c>
      <c r="B12773" s="45">
        <v>3360.0</v>
      </c>
      <c r="C12773" s="55"/>
      <c r="D12773" s="52"/>
    </row>
    <row r="12774">
      <c r="A12774" s="44" t="s">
        <v>10306</v>
      </c>
      <c r="B12774" s="45">
        <v>3720.0</v>
      </c>
      <c r="C12774" s="56" t="s">
        <v>4220</v>
      </c>
      <c r="D12774" s="52"/>
    </row>
    <row r="12775">
      <c r="A12775" s="44" t="s">
        <v>10307</v>
      </c>
      <c r="B12775" s="45">
        <v>10180.0</v>
      </c>
      <c r="C12775" s="55"/>
      <c r="D12775" s="52"/>
    </row>
    <row r="12776">
      <c r="A12776" s="44" t="s">
        <v>10308</v>
      </c>
      <c r="B12776" s="45">
        <v>3340.0</v>
      </c>
      <c r="C12776" s="55"/>
      <c r="D12776" s="52"/>
    </row>
    <row r="12777">
      <c r="A12777" s="44" t="s">
        <v>10309</v>
      </c>
      <c r="B12777" s="45">
        <v>3140.0</v>
      </c>
      <c r="C12777" s="55"/>
      <c r="D12777" s="52"/>
    </row>
    <row r="12778">
      <c r="A12778" s="44" t="s">
        <v>10310</v>
      </c>
      <c r="B12778" s="45">
        <v>13500.0</v>
      </c>
      <c r="C12778" s="55"/>
      <c r="D12778" s="52"/>
    </row>
    <row r="12779">
      <c r="A12779" s="44" t="s">
        <v>10311</v>
      </c>
      <c r="B12779" s="45">
        <v>2780.0</v>
      </c>
      <c r="C12779" s="55"/>
      <c r="D12779" s="52"/>
    </row>
    <row r="12780">
      <c r="A12780" s="44" t="s">
        <v>10312</v>
      </c>
      <c r="B12780" s="45">
        <v>32140.0</v>
      </c>
      <c r="C12780" s="55"/>
      <c r="D12780" s="52"/>
    </row>
    <row r="12781">
      <c r="A12781" s="44" t="s">
        <v>10313</v>
      </c>
      <c r="B12781" s="45">
        <v>2540.0</v>
      </c>
      <c r="C12781" s="55"/>
      <c r="D12781" s="52"/>
    </row>
    <row r="12782">
      <c r="A12782" s="44" t="s">
        <v>10314</v>
      </c>
      <c r="B12782" s="45">
        <v>10720.0</v>
      </c>
      <c r="C12782" s="55"/>
      <c r="D12782" s="52"/>
    </row>
    <row r="12783">
      <c r="A12783" s="44" t="s">
        <v>10315</v>
      </c>
      <c r="B12783" s="45">
        <v>12700.0</v>
      </c>
      <c r="C12783" s="55"/>
      <c r="D12783" s="52"/>
    </row>
    <row r="12784">
      <c r="A12784" s="44" t="s">
        <v>10316</v>
      </c>
      <c r="B12784" s="45">
        <v>10520.0</v>
      </c>
      <c r="C12784" s="55"/>
      <c r="D12784" s="52"/>
    </row>
    <row r="12785">
      <c r="A12785" s="44" t="s">
        <v>10317</v>
      </c>
      <c r="B12785" s="45">
        <v>10420.0</v>
      </c>
      <c r="C12785" s="55"/>
      <c r="D12785" s="52"/>
    </row>
    <row r="12786">
      <c r="A12786" s="44" t="s">
        <v>10318</v>
      </c>
      <c r="B12786" s="45">
        <v>11400.0</v>
      </c>
      <c r="C12786" s="55"/>
      <c r="D12786" s="52"/>
    </row>
    <row r="12787">
      <c r="A12787" s="44" t="s">
        <v>10319</v>
      </c>
      <c r="B12787" s="45">
        <v>4200.0</v>
      </c>
      <c r="C12787" s="55"/>
      <c r="D12787" s="52"/>
    </row>
    <row r="12788">
      <c r="A12788" s="44" t="s">
        <v>10320</v>
      </c>
      <c r="B12788" s="45">
        <v>2580.0</v>
      </c>
      <c r="C12788" s="55"/>
      <c r="D12788" s="52"/>
    </row>
    <row r="12789">
      <c r="A12789" s="44" t="s">
        <v>10321</v>
      </c>
      <c r="B12789" s="45">
        <v>2460.0</v>
      </c>
      <c r="C12789" s="55"/>
      <c r="D12789" s="52"/>
    </row>
    <row r="12790">
      <c r="A12790" s="44" t="s">
        <v>10322</v>
      </c>
      <c r="B12790" s="45">
        <v>10500.0</v>
      </c>
      <c r="C12790" s="55"/>
      <c r="D12790" s="52"/>
    </row>
    <row r="12791">
      <c r="A12791" s="44" t="s">
        <v>10323</v>
      </c>
      <c r="B12791" s="45">
        <v>3140.0</v>
      </c>
      <c r="C12791" s="55"/>
      <c r="D12791" s="52"/>
    </row>
    <row r="12792">
      <c r="A12792" s="44" t="s">
        <v>10324</v>
      </c>
      <c r="B12792" s="45">
        <v>11620.0</v>
      </c>
      <c r="C12792" s="55"/>
      <c r="D12792" s="52"/>
    </row>
    <row r="12793">
      <c r="A12793" s="44" t="s">
        <v>10325</v>
      </c>
      <c r="B12793" s="45">
        <v>10440.0</v>
      </c>
      <c r="C12793" s="55"/>
      <c r="D12793" s="52"/>
    </row>
    <row r="12794">
      <c r="A12794" s="44" t="s">
        <v>10326</v>
      </c>
      <c r="B12794" s="45">
        <v>3480.0</v>
      </c>
      <c r="C12794" s="55"/>
      <c r="D12794" s="52"/>
    </row>
    <row r="12795">
      <c r="A12795" s="44" t="s">
        <v>10327</v>
      </c>
      <c r="B12795" s="45">
        <v>13520.0</v>
      </c>
      <c r="C12795" s="55"/>
      <c r="D12795" s="52"/>
    </row>
    <row r="12796">
      <c r="A12796" s="44" t="s">
        <v>10328</v>
      </c>
      <c r="B12796" s="45">
        <v>3340.0</v>
      </c>
      <c r="C12796" s="55"/>
      <c r="D12796" s="52"/>
    </row>
    <row r="12797">
      <c r="A12797" s="44" t="s">
        <v>10329</v>
      </c>
      <c r="B12797" s="45">
        <v>3340.0</v>
      </c>
      <c r="C12797" s="55"/>
      <c r="D12797" s="52"/>
    </row>
    <row r="12798">
      <c r="A12798" s="44" t="s">
        <v>10330</v>
      </c>
      <c r="B12798" s="45">
        <v>2420.0</v>
      </c>
      <c r="C12798" s="55"/>
      <c r="D12798" s="52"/>
    </row>
    <row r="12799">
      <c r="A12799" s="44" t="s">
        <v>10331</v>
      </c>
      <c r="B12799" s="45">
        <v>2900.0</v>
      </c>
      <c r="C12799" s="55"/>
      <c r="D12799" s="52"/>
    </row>
    <row r="12800">
      <c r="A12800" s="44" t="s">
        <v>10332</v>
      </c>
      <c r="B12800" s="45">
        <v>2260.0</v>
      </c>
      <c r="C12800" s="55"/>
      <c r="D12800" s="52"/>
    </row>
    <row r="12801">
      <c r="A12801" s="44" t="s">
        <v>10333</v>
      </c>
      <c r="B12801" s="45">
        <v>31260.0</v>
      </c>
      <c r="C12801" s="55"/>
      <c r="D12801" s="52"/>
    </row>
    <row r="12802">
      <c r="A12802" s="44" t="s">
        <v>10334</v>
      </c>
      <c r="B12802" s="45">
        <v>2180.0</v>
      </c>
      <c r="C12802" s="55"/>
      <c r="D12802" s="52"/>
    </row>
    <row r="12803">
      <c r="A12803" s="44" t="s">
        <v>10335</v>
      </c>
      <c r="B12803" s="45">
        <v>2840.0</v>
      </c>
      <c r="C12803" s="55"/>
      <c r="D12803" s="52"/>
    </row>
    <row r="12804">
      <c r="A12804" s="44" t="s">
        <v>10336</v>
      </c>
      <c r="B12804" s="45">
        <v>2080.0</v>
      </c>
      <c r="C12804" s="55"/>
      <c r="D12804" s="52"/>
    </row>
    <row r="12805">
      <c r="A12805" s="44" t="s">
        <v>10337</v>
      </c>
      <c r="B12805" s="45">
        <v>2300.0</v>
      </c>
      <c r="C12805" s="55"/>
      <c r="D12805" s="52"/>
    </row>
    <row r="12806">
      <c r="A12806" s="44" t="s">
        <v>10338</v>
      </c>
      <c r="B12806" s="45">
        <v>11820.0</v>
      </c>
      <c r="C12806" s="55"/>
      <c r="D12806" s="52"/>
    </row>
    <row r="12807">
      <c r="A12807" s="44" t="s">
        <v>10339</v>
      </c>
      <c r="B12807" s="45">
        <v>10920.0</v>
      </c>
      <c r="C12807" s="55"/>
      <c r="D12807" s="52"/>
    </row>
    <row r="12808">
      <c r="A12808" s="44" t="s">
        <v>10340</v>
      </c>
      <c r="B12808" s="45">
        <v>3340.0</v>
      </c>
      <c r="C12808" s="56" t="s">
        <v>10341</v>
      </c>
      <c r="D12808" s="52"/>
    </row>
    <row r="12809">
      <c r="A12809" s="44" t="s">
        <v>10342</v>
      </c>
      <c r="B12809" s="45">
        <v>9880.0</v>
      </c>
      <c r="C12809" s="55"/>
      <c r="D12809" s="52"/>
    </row>
    <row r="12810">
      <c r="A12810" s="44" t="s">
        <v>10343</v>
      </c>
      <c r="B12810" s="45">
        <v>3160.0</v>
      </c>
      <c r="C12810" s="55"/>
      <c r="D12810" s="52"/>
    </row>
    <row r="12811">
      <c r="A12811" s="44" t="s">
        <v>10344</v>
      </c>
      <c r="B12811" s="45">
        <v>3160.0</v>
      </c>
      <c r="C12811" s="55"/>
      <c r="D12811" s="52"/>
    </row>
    <row r="12812">
      <c r="A12812" s="44" t="s">
        <v>10345</v>
      </c>
      <c r="B12812" s="45">
        <v>2800.0</v>
      </c>
      <c r="C12812" s="55"/>
      <c r="D12812" s="52"/>
    </row>
    <row r="12813">
      <c r="A12813" s="44" t="s">
        <v>10346</v>
      </c>
      <c r="B12813" s="45">
        <v>9960.0</v>
      </c>
      <c r="C12813" s="55"/>
      <c r="D12813" s="52"/>
    </row>
    <row r="12814">
      <c r="A12814" s="44" t="s">
        <v>10347</v>
      </c>
      <c r="B12814" s="45">
        <v>3820.0</v>
      </c>
      <c r="C12814" s="55"/>
      <c r="D12814" s="52"/>
    </row>
    <row r="12815">
      <c r="A12815" s="44" t="s">
        <v>10348</v>
      </c>
      <c r="B12815" s="45">
        <v>3160.0</v>
      </c>
      <c r="C12815" s="55"/>
      <c r="D12815" s="52"/>
    </row>
    <row r="12816">
      <c r="A12816" s="44" t="s">
        <v>10349</v>
      </c>
      <c r="B12816" s="45">
        <v>12280.0</v>
      </c>
      <c r="C12816" s="55"/>
      <c r="D12816" s="52"/>
    </row>
    <row r="12817">
      <c r="A12817" s="44" t="s">
        <v>10350</v>
      </c>
      <c r="B12817" s="45">
        <v>3880.0</v>
      </c>
      <c r="C12817" s="55"/>
      <c r="D12817" s="52"/>
    </row>
    <row r="12818">
      <c r="A12818" s="44" t="s">
        <v>10351</v>
      </c>
      <c r="B12818" s="45">
        <v>11920.0</v>
      </c>
      <c r="C12818" s="55"/>
      <c r="D12818" s="52"/>
    </row>
    <row r="12819">
      <c r="A12819" s="44" t="s">
        <v>10352</v>
      </c>
      <c r="B12819" s="45">
        <v>9860.0</v>
      </c>
      <c r="C12819" s="55"/>
      <c r="D12819" s="52"/>
    </row>
    <row r="12820">
      <c r="A12820" s="44" t="s">
        <v>10353</v>
      </c>
      <c r="B12820" s="45">
        <v>11060.0</v>
      </c>
      <c r="C12820" s="55"/>
      <c r="D12820" s="52"/>
    </row>
    <row r="12821">
      <c r="A12821" s="44" t="s">
        <v>10354</v>
      </c>
      <c r="B12821" s="45">
        <v>2980.0</v>
      </c>
      <c r="C12821" s="55"/>
      <c r="D12821" s="52"/>
    </row>
    <row r="12822">
      <c r="A12822" s="44" t="s">
        <v>10355</v>
      </c>
      <c r="B12822" s="45">
        <v>9980.0</v>
      </c>
      <c r="C12822" s="55"/>
      <c r="D12822" s="52"/>
    </row>
    <row r="12823">
      <c r="A12823" s="44" t="s">
        <v>10356</v>
      </c>
      <c r="B12823" s="45">
        <v>13520.0</v>
      </c>
      <c r="C12823" s="55"/>
      <c r="D12823" s="52"/>
    </row>
    <row r="12824">
      <c r="A12824" s="44" t="s">
        <v>10357</v>
      </c>
      <c r="B12824" s="45">
        <v>9340.0</v>
      </c>
      <c r="C12824" s="55"/>
      <c r="D12824" s="52"/>
    </row>
    <row r="12825">
      <c r="A12825" s="44" t="s">
        <v>10358</v>
      </c>
      <c r="B12825" s="45">
        <v>11520.0</v>
      </c>
      <c r="C12825" s="55"/>
      <c r="D12825" s="52"/>
    </row>
    <row r="12826">
      <c r="A12826" s="44" t="s">
        <v>10359</v>
      </c>
      <c r="B12826" s="45">
        <v>10600.0</v>
      </c>
      <c r="C12826" s="55"/>
      <c r="D12826" s="52"/>
    </row>
    <row r="12827">
      <c r="A12827" s="44" t="s">
        <v>10360</v>
      </c>
      <c r="B12827" s="45">
        <v>31460.0</v>
      </c>
      <c r="C12827" s="55"/>
      <c r="D12827" s="52"/>
    </row>
    <row r="12828">
      <c r="A12828" s="44" t="s">
        <v>10361</v>
      </c>
      <c r="B12828" s="45">
        <v>2960.0</v>
      </c>
      <c r="C12828" s="55"/>
      <c r="D12828" s="52"/>
    </row>
    <row r="12829">
      <c r="A12829" s="44" t="s">
        <v>10362</v>
      </c>
      <c r="B12829" s="45">
        <v>12160.0</v>
      </c>
      <c r="C12829" s="55"/>
      <c r="D12829" s="52"/>
    </row>
    <row r="12830">
      <c r="A12830" s="44" t="s">
        <v>10363</v>
      </c>
      <c r="B12830" s="45">
        <v>11300.0</v>
      </c>
      <c r="C12830" s="56" t="s">
        <v>10364</v>
      </c>
      <c r="D12830" s="52"/>
    </row>
    <row r="12831">
      <c r="A12831" s="44" t="s">
        <v>10365</v>
      </c>
      <c r="B12831" s="45">
        <v>3320.0</v>
      </c>
      <c r="C12831" s="55"/>
      <c r="D12831" s="52"/>
    </row>
    <row r="12832">
      <c r="A12832" s="44" t="s">
        <v>10366</v>
      </c>
      <c r="B12832" s="45">
        <v>13180.0</v>
      </c>
      <c r="C12832" s="55"/>
      <c r="D12832" s="52"/>
    </row>
    <row r="12833">
      <c r="A12833" s="44" t="s">
        <v>10367</v>
      </c>
      <c r="B12833" s="45">
        <v>8860.0</v>
      </c>
      <c r="C12833" s="55"/>
      <c r="D12833" s="52"/>
    </row>
    <row r="12834">
      <c r="A12834" s="44" t="s">
        <v>10368</v>
      </c>
      <c r="B12834" s="45">
        <v>3180.0</v>
      </c>
      <c r="C12834" s="55"/>
      <c r="D12834" s="52"/>
    </row>
    <row r="12835">
      <c r="A12835" s="44" t="s">
        <v>10369</v>
      </c>
      <c r="B12835" s="45">
        <v>3280.0</v>
      </c>
      <c r="C12835" s="56" t="s">
        <v>10370</v>
      </c>
      <c r="D12835" s="52"/>
    </row>
    <row r="12836">
      <c r="A12836" s="44" t="s">
        <v>10371</v>
      </c>
      <c r="B12836" s="45">
        <v>4440.0</v>
      </c>
      <c r="C12836" s="55"/>
      <c r="D12836" s="52"/>
    </row>
    <row r="12837">
      <c r="A12837" s="44" t="s">
        <v>10372</v>
      </c>
      <c r="B12837" s="45">
        <v>2860.0</v>
      </c>
      <c r="C12837" s="55"/>
      <c r="D12837" s="52"/>
    </row>
    <row r="12838">
      <c r="A12838" s="44" t="s">
        <v>10373</v>
      </c>
      <c r="B12838" s="45">
        <v>19460.0</v>
      </c>
      <c r="C12838" s="55"/>
      <c r="D12838" s="52"/>
    </row>
    <row r="12839">
      <c r="A12839" s="44" t="s">
        <v>10374</v>
      </c>
      <c r="B12839" s="45">
        <v>9340.0</v>
      </c>
      <c r="C12839" s="55"/>
      <c r="D12839" s="52"/>
    </row>
    <row r="12840">
      <c r="A12840" s="44" t="s">
        <v>10375</v>
      </c>
      <c r="B12840" s="45">
        <v>13520.0</v>
      </c>
      <c r="C12840" s="55"/>
      <c r="D12840" s="52"/>
    </row>
    <row r="12841">
      <c r="A12841" s="44" t="s">
        <v>10376</v>
      </c>
      <c r="B12841" s="45">
        <v>4800.0</v>
      </c>
      <c r="C12841" s="55"/>
      <c r="D12841" s="52"/>
    </row>
    <row r="12842">
      <c r="A12842" s="44" t="s">
        <v>10377</v>
      </c>
      <c r="B12842" s="45">
        <v>4420.0</v>
      </c>
      <c r="C12842" s="55"/>
      <c r="D12842" s="52"/>
    </row>
    <row r="12843">
      <c r="A12843" s="44" t="s">
        <v>10378</v>
      </c>
      <c r="B12843" s="45">
        <v>14500.0</v>
      </c>
      <c r="C12843" s="55"/>
      <c r="D12843" s="52"/>
    </row>
    <row r="12844">
      <c r="A12844" s="44" t="s">
        <v>10379</v>
      </c>
      <c r="B12844" s="45">
        <v>10820.0</v>
      </c>
      <c r="C12844" s="55"/>
      <c r="D12844" s="52"/>
    </row>
    <row r="12845">
      <c r="A12845" s="44" t="s">
        <v>10380</v>
      </c>
      <c r="B12845" s="45">
        <v>4700.0</v>
      </c>
      <c r="C12845" s="55"/>
      <c r="D12845" s="52"/>
    </row>
    <row r="12846">
      <c r="A12846" s="44" t="s">
        <v>10381</v>
      </c>
      <c r="B12846" s="45">
        <v>9940.0</v>
      </c>
      <c r="C12846" s="55"/>
      <c r="D12846" s="52"/>
    </row>
    <row r="12847">
      <c r="A12847" s="44" t="s">
        <v>10382</v>
      </c>
      <c r="B12847" s="45">
        <v>32480.0</v>
      </c>
      <c r="C12847" s="55"/>
      <c r="D12847" s="52"/>
    </row>
    <row r="12848">
      <c r="A12848" s="44" t="s">
        <v>10383</v>
      </c>
      <c r="B12848" s="45">
        <v>11240.0</v>
      </c>
      <c r="C12848" s="55"/>
      <c r="D12848" s="52"/>
    </row>
    <row r="12849">
      <c r="A12849" s="44" t="s">
        <v>10384</v>
      </c>
      <c r="B12849" s="45">
        <v>11220.0</v>
      </c>
      <c r="C12849" s="55"/>
      <c r="D12849" s="52"/>
    </row>
    <row r="12850">
      <c r="A12850" s="44" t="s">
        <v>10385</v>
      </c>
      <c r="B12850" s="45">
        <v>8860.0</v>
      </c>
      <c r="C12850" s="55"/>
      <c r="D12850" s="52"/>
    </row>
    <row r="12851">
      <c r="A12851" s="44" t="s">
        <v>10386</v>
      </c>
      <c r="B12851" s="45">
        <v>9700.0</v>
      </c>
      <c r="C12851" s="55"/>
      <c r="D12851" s="52"/>
    </row>
    <row r="12852">
      <c r="A12852" s="44" t="s">
        <v>10387</v>
      </c>
      <c r="B12852" s="45">
        <v>11500.0</v>
      </c>
      <c r="C12852" s="56" t="s">
        <v>8090</v>
      </c>
      <c r="D12852" s="52"/>
    </row>
    <row r="12853">
      <c r="A12853" s="44" t="s">
        <v>10388</v>
      </c>
      <c r="B12853" s="45">
        <v>10080.0</v>
      </c>
      <c r="C12853" s="56" t="s">
        <v>10389</v>
      </c>
      <c r="D12853" s="52"/>
    </row>
    <row r="12854">
      <c r="A12854" s="44" t="s">
        <v>10390</v>
      </c>
      <c r="B12854" s="45">
        <v>3940.0</v>
      </c>
      <c r="C12854" s="55"/>
      <c r="D12854" s="52"/>
    </row>
    <row r="12855">
      <c r="A12855" s="44" t="s">
        <v>10391</v>
      </c>
      <c r="B12855" s="45">
        <v>10240.0</v>
      </c>
      <c r="C12855" s="56" t="s">
        <v>8090</v>
      </c>
      <c r="D12855" s="52"/>
    </row>
    <row r="12856">
      <c r="A12856" s="44" t="s">
        <v>10392</v>
      </c>
      <c r="B12856" s="45">
        <v>2980.0</v>
      </c>
      <c r="C12856" s="56" t="s">
        <v>4031</v>
      </c>
      <c r="D12856" s="52"/>
    </row>
    <row r="12857">
      <c r="A12857" s="44" t="s">
        <v>10393</v>
      </c>
      <c r="B12857" s="45">
        <v>9440.0</v>
      </c>
      <c r="C12857" s="55"/>
      <c r="D12857" s="52"/>
    </row>
    <row r="12858">
      <c r="A12858" s="44" t="s">
        <v>10394</v>
      </c>
      <c r="B12858" s="45">
        <v>2640.0</v>
      </c>
      <c r="C12858" s="56" t="s">
        <v>4031</v>
      </c>
      <c r="D12858" s="52"/>
    </row>
    <row r="12859">
      <c r="A12859" s="44" t="s">
        <v>10395</v>
      </c>
      <c r="B12859" s="45">
        <v>3680.0</v>
      </c>
      <c r="C12859" s="56" t="s">
        <v>4017</v>
      </c>
      <c r="D12859" s="52"/>
    </row>
    <row r="12860">
      <c r="A12860" s="44" t="s">
        <v>10396</v>
      </c>
      <c r="B12860" s="45">
        <v>2760.0</v>
      </c>
      <c r="C12860" s="56" t="s">
        <v>4031</v>
      </c>
      <c r="D12860" s="52"/>
    </row>
    <row r="12861">
      <c r="A12861" s="44" t="s">
        <v>10397</v>
      </c>
      <c r="B12861" s="45">
        <v>3240.0</v>
      </c>
      <c r="C12861" s="55"/>
      <c r="D12861" s="52"/>
    </row>
    <row r="12862">
      <c r="A12862" s="44" t="s">
        <v>10398</v>
      </c>
      <c r="B12862" s="45">
        <v>2340.0</v>
      </c>
      <c r="C12862" s="56" t="s">
        <v>4031</v>
      </c>
      <c r="D12862" s="52"/>
    </row>
    <row r="12863">
      <c r="A12863" s="44" t="s">
        <v>10399</v>
      </c>
      <c r="B12863" s="45">
        <v>3440.0</v>
      </c>
      <c r="C12863" s="56" t="s">
        <v>4017</v>
      </c>
      <c r="D12863" s="52"/>
    </row>
    <row r="12864">
      <c r="A12864" s="44" t="s">
        <v>10400</v>
      </c>
      <c r="B12864" s="45">
        <v>9300.0</v>
      </c>
      <c r="C12864" s="55"/>
      <c r="D12864" s="52"/>
    </row>
    <row r="12865">
      <c r="A12865" s="44" t="s">
        <v>10401</v>
      </c>
      <c r="B12865" s="45">
        <v>13480.0</v>
      </c>
      <c r="C12865" s="55"/>
      <c r="D12865" s="52"/>
    </row>
    <row r="12866">
      <c r="A12866" s="44" t="s">
        <v>10402</v>
      </c>
      <c r="B12866" s="45">
        <v>15780.0</v>
      </c>
      <c r="C12866" s="56" t="s">
        <v>10403</v>
      </c>
      <c r="D12866" s="52"/>
    </row>
    <row r="12867">
      <c r="A12867" s="44" t="s">
        <v>10404</v>
      </c>
      <c r="B12867" s="45">
        <v>3480.0</v>
      </c>
      <c r="C12867" s="56" t="s">
        <v>4457</v>
      </c>
      <c r="D12867" s="52"/>
    </row>
    <row r="12868">
      <c r="A12868" s="44" t="s">
        <v>10405</v>
      </c>
      <c r="B12868" s="45">
        <v>12160.0</v>
      </c>
      <c r="C12868" s="56" t="s">
        <v>6742</v>
      </c>
      <c r="D12868" s="52"/>
    </row>
    <row r="12869">
      <c r="A12869" s="44" t="s">
        <v>10406</v>
      </c>
      <c r="B12869" s="45">
        <v>9840.0</v>
      </c>
      <c r="C12869" s="55"/>
      <c r="D12869" s="52"/>
    </row>
    <row r="12870">
      <c r="A12870" s="44" t="s">
        <v>10407</v>
      </c>
      <c r="B12870" s="45">
        <v>3100.0</v>
      </c>
      <c r="C12870" s="56" t="s">
        <v>4457</v>
      </c>
      <c r="D12870" s="52"/>
    </row>
    <row r="12871">
      <c r="A12871" s="44" t="s">
        <v>10408</v>
      </c>
      <c r="B12871" s="45">
        <v>9900.0</v>
      </c>
      <c r="C12871" s="55"/>
      <c r="D12871" s="52"/>
    </row>
    <row r="12872">
      <c r="A12872" s="44" t="s">
        <v>10409</v>
      </c>
      <c r="B12872" s="45">
        <v>18060.0</v>
      </c>
      <c r="C12872" s="55"/>
      <c r="D12872" s="52"/>
    </row>
    <row r="12873">
      <c r="A12873" s="44" t="s">
        <v>10410</v>
      </c>
      <c r="B12873" s="45">
        <v>11680.0</v>
      </c>
      <c r="C12873" s="56" t="s">
        <v>8090</v>
      </c>
      <c r="D12873" s="52"/>
    </row>
    <row r="12874">
      <c r="A12874" s="44" t="s">
        <v>10411</v>
      </c>
      <c r="B12874" s="45">
        <v>9480.0</v>
      </c>
      <c r="C12874" s="55"/>
      <c r="D12874" s="52"/>
    </row>
    <row r="12875">
      <c r="A12875" s="44" t="s">
        <v>10412</v>
      </c>
      <c r="B12875" s="45">
        <v>10320.0</v>
      </c>
      <c r="C12875" s="56" t="s">
        <v>8090</v>
      </c>
      <c r="D12875" s="52"/>
    </row>
    <row r="12876">
      <c r="A12876" s="44" t="s">
        <v>10413</v>
      </c>
      <c r="B12876" s="45">
        <v>3480.0</v>
      </c>
      <c r="C12876" s="55"/>
      <c r="D12876" s="52"/>
    </row>
    <row r="12877">
      <c r="A12877" s="44" t="s">
        <v>10414</v>
      </c>
      <c r="B12877" s="45">
        <v>20240.0</v>
      </c>
      <c r="C12877" s="55"/>
      <c r="D12877" s="52"/>
    </row>
    <row r="12878">
      <c r="A12878" s="44" t="s">
        <v>10415</v>
      </c>
      <c r="B12878" s="45">
        <v>10560.0</v>
      </c>
      <c r="C12878" s="56" t="s">
        <v>10416</v>
      </c>
      <c r="D12878" s="52"/>
    </row>
    <row r="12879">
      <c r="A12879" s="44" t="s">
        <v>10417</v>
      </c>
      <c r="B12879" s="45">
        <v>2360.0</v>
      </c>
      <c r="C12879" s="55"/>
      <c r="D12879" s="52"/>
    </row>
    <row r="12880">
      <c r="A12880" s="44" t="s">
        <v>10418</v>
      </c>
      <c r="B12880" s="45">
        <v>10560.0</v>
      </c>
      <c r="C12880" s="56" t="s">
        <v>10419</v>
      </c>
      <c r="D12880" s="52"/>
    </row>
    <row r="12881">
      <c r="A12881" s="44" t="s">
        <v>10420</v>
      </c>
      <c r="B12881" s="45">
        <v>2300.0</v>
      </c>
      <c r="C12881" s="55"/>
      <c r="D12881" s="52"/>
    </row>
    <row r="12882">
      <c r="A12882" s="44" t="s">
        <v>10421</v>
      </c>
      <c r="B12882" s="45">
        <v>9400.0</v>
      </c>
      <c r="C12882" s="55"/>
      <c r="D12882" s="52"/>
    </row>
    <row r="12883">
      <c r="A12883" s="44" t="s">
        <v>10422</v>
      </c>
      <c r="B12883" s="45">
        <v>18160.0</v>
      </c>
      <c r="C12883" s="56" t="s">
        <v>6342</v>
      </c>
      <c r="D12883" s="52"/>
    </row>
    <row r="12884">
      <c r="A12884" s="44" t="s">
        <v>10423</v>
      </c>
      <c r="B12884" s="45">
        <v>4500.0</v>
      </c>
      <c r="C12884" s="56" t="s">
        <v>4110</v>
      </c>
      <c r="D12884" s="52"/>
    </row>
    <row r="12885">
      <c r="A12885" s="44" t="s">
        <v>10424</v>
      </c>
      <c r="B12885" s="45">
        <v>9860.0</v>
      </c>
      <c r="C12885" s="55"/>
      <c r="D12885" s="52"/>
    </row>
    <row r="12886">
      <c r="A12886" s="44" t="s">
        <v>10425</v>
      </c>
      <c r="B12886" s="45">
        <v>9920.0</v>
      </c>
      <c r="C12886" s="55"/>
      <c r="D12886" s="52"/>
    </row>
    <row r="12887">
      <c r="A12887" s="44" t="s">
        <v>10426</v>
      </c>
      <c r="B12887" s="45">
        <v>3560.0</v>
      </c>
      <c r="C12887" s="56" t="s">
        <v>4110</v>
      </c>
      <c r="D12887" s="52"/>
    </row>
    <row r="12888">
      <c r="A12888" s="44" t="s">
        <v>10427</v>
      </c>
      <c r="B12888" s="45">
        <v>3500.0</v>
      </c>
      <c r="C12888" s="55"/>
      <c r="D12888" s="52"/>
    </row>
    <row r="12889">
      <c r="A12889" s="44" t="s">
        <v>10428</v>
      </c>
      <c r="B12889" s="45">
        <v>3460.0</v>
      </c>
      <c r="C12889" s="56" t="s">
        <v>6862</v>
      </c>
      <c r="D12889" s="52"/>
    </row>
    <row r="12890">
      <c r="A12890" s="44" t="s">
        <v>10429</v>
      </c>
      <c r="B12890" s="45">
        <v>12320.0</v>
      </c>
      <c r="C12890" s="56" t="s">
        <v>5768</v>
      </c>
      <c r="D12890" s="52"/>
    </row>
    <row r="12891">
      <c r="A12891" s="44" t="s">
        <v>10430</v>
      </c>
      <c r="B12891" s="45">
        <v>11080.0</v>
      </c>
      <c r="C12891" s="56" t="s">
        <v>10431</v>
      </c>
      <c r="D12891" s="52"/>
    </row>
    <row r="12892">
      <c r="A12892" s="44" t="s">
        <v>10432</v>
      </c>
      <c r="B12892" s="45">
        <v>16520.0</v>
      </c>
      <c r="C12892" s="55"/>
      <c r="D12892" s="52"/>
    </row>
    <row r="12893">
      <c r="A12893" s="44" t="s">
        <v>10433</v>
      </c>
      <c r="B12893" s="45">
        <v>3260.0</v>
      </c>
      <c r="C12893" s="56" t="s">
        <v>7949</v>
      </c>
      <c r="D12893" s="52"/>
    </row>
    <row r="12894">
      <c r="A12894" s="44" t="s">
        <v>10434</v>
      </c>
      <c r="B12894" s="45">
        <v>3260.0</v>
      </c>
      <c r="C12894" s="56" t="s">
        <v>7424</v>
      </c>
      <c r="D12894" s="52"/>
    </row>
    <row r="12895">
      <c r="A12895" s="44" t="s">
        <v>10435</v>
      </c>
      <c r="B12895" s="45">
        <v>2900.0</v>
      </c>
      <c r="C12895" s="56" t="s">
        <v>7954</v>
      </c>
      <c r="D12895" s="52"/>
    </row>
    <row r="12896">
      <c r="A12896" s="44" t="s">
        <v>10436</v>
      </c>
      <c r="B12896" s="45">
        <v>13800.0</v>
      </c>
      <c r="C12896" s="56" t="s">
        <v>6355</v>
      </c>
      <c r="D12896" s="52"/>
    </row>
    <row r="12897">
      <c r="A12897" s="44" t="s">
        <v>10437</v>
      </c>
      <c r="B12897" s="45">
        <v>10020.0</v>
      </c>
      <c r="C12897" s="55"/>
      <c r="D12897" s="52"/>
    </row>
    <row r="12898">
      <c r="A12898" s="44" t="s">
        <v>10438</v>
      </c>
      <c r="B12898" s="45">
        <v>3520.0</v>
      </c>
      <c r="C12898" s="56" t="s">
        <v>6862</v>
      </c>
      <c r="D12898" s="52"/>
    </row>
    <row r="12899">
      <c r="A12899" s="44" t="s">
        <v>10439</v>
      </c>
      <c r="B12899" s="45">
        <v>3260.0</v>
      </c>
      <c r="C12899" s="56" t="s">
        <v>7949</v>
      </c>
      <c r="D12899" s="52"/>
    </row>
    <row r="12900">
      <c r="A12900" s="44" t="s">
        <v>10440</v>
      </c>
      <c r="B12900" s="45">
        <v>2540.0</v>
      </c>
      <c r="C12900" s="56" t="s">
        <v>7445</v>
      </c>
      <c r="D12900" s="52"/>
    </row>
    <row r="12901">
      <c r="A12901" s="44" t="s">
        <v>10441</v>
      </c>
      <c r="B12901" s="45">
        <v>3260.0</v>
      </c>
      <c r="C12901" s="56" t="s">
        <v>7424</v>
      </c>
      <c r="D12901" s="52"/>
    </row>
    <row r="12902">
      <c r="A12902" s="44" t="s">
        <v>10442</v>
      </c>
      <c r="B12902" s="45">
        <v>2780.0</v>
      </c>
      <c r="C12902" s="56" t="s">
        <v>7954</v>
      </c>
      <c r="D12902" s="52"/>
    </row>
    <row r="12903">
      <c r="A12903" s="44" t="s">
        <v>10443</v>
      </c>
      <c r="B12903" s="45">
        <v>2300.0</v>
      </c>
      <c r="C12903" s="56" t="s">
        <v>7445</v>
      </c>
      <c r="D12903" s="52"/>
    </row>
    <row r="12904">
      <c r="A12904" s="44" t="s">
        <v>10444</v>
      </c>
      <c r="B12904" s="45">
        <v>9920.0</v>
      </c>
      <c r="C12904" s="55"/>
      <c r="D12904" s="52"/>
    </row>
    <row r="12905">
      <c r="A12905" s="44" t="s">
        <v>10445</v>
      </c>
      <c r="B12905" s="45">
        <v>2560.0</v>
      </c>
      <c r="C12905" s="55"/>
      <c r="D12905" s="52"/>
    </row>
    <row r="12906">
      <c r="A12906" s="44" t="s">
        <v>10446</v>
      </c>
      <c r="B12906" s="45">
        <v>2640.0</v>
      </c>
      <c r="C12906" s="55"/>
      <c r="D12906" s="52"/>
    </row>
    <row r="12907">
      <c r="A12907" s="44" t="s">
        <v>10447</v>
      </c>
      <c r="B12907" s="45">
        <v>32540.0</v>
      </c>
      <c r="C12907" s="55"/>
      <c r="D12907" s="52"/>
    </row>
    <row r="12908">
      <c r="A12908" s="44" t="s">
        <v>10448</v>
      </c>
      <c r="B12908" s="45">
        <v>14580.0</v>
      </c>
      <c r="C12908" s="56" t="s">
        <v>5038</v>
      </c>
      <c r="D12908" s="52"/>
    </row>
    <row r="12909">
      <c r="A12909" s="44" t="s">
        <v>10449</v>
      </c>
      <c r="B12909" s="45">
        <v>9900.0</v>
      </c>
      <c r="C12909" s="55"/>
      <c r="D12909" s="52"/>
    </row>
    <row r="12910">
      <c r="A12910" s="44" t="s">
        <v>10450</v>
      </c>
      <c r="B12910" s="45">
        <v>15980.0</v>
      </c>
      <c r="C12910" s="55"/>
      <c r="D12910" s="52"/>
    </row>
    <row r="12911">
      <c r="A12911" s="44" t="s">
        <v>10451</v>
      </c>
      <c r="B12911" s="45">
        <v>14980.0</v>
      </c>
      <c r="C12911" s="56" t="s">
        <v>9926</v>
      </c>
      <c r="D12911" s="52"/>
    </row>
    <row r="12912">
      <c r="A12912" s="44" t="s">
        <v>10452</v>
      </c>
      <c r="B12912" s="45">
        <v>10080.0</v>
      </c>
      <c r="C12912" s="55"/>
      <c r="D12912" s="52"/>
    </row>
    <row r="12913">
      <c r="A12913" s="44" t="s">
        <v>10453</v>
      </c>
      <c r="B12913" s="45">
        <v>10820.0</v>
      </c>
      <c r="C12913" s="55"/>
      <c r="D12913" s="52"/>
    </row>
    <row r="12914">
      <c r="A12914" s="44" t="s">
        <v>10454</v>
      </c>
      <c r="B12914" s="45">
        <v>3040.0</v>
      </c>
      <c r="C12914" s="56" t="s">
        <v>4671</v>
      </c>
      <c r="D12914" s="52"/>
    </row>
    <row r="12915">
      <c r="A12915" s="44" t="s">
        <v>10455</v>
      </c>
      <c r="B12915" s="45">
        <v>4360.0</v>
      </c>
      <c r="C12915" s="55"/>
      <c r="D12915" s="52"/>
    </row>
    <row r="12916">
      <c r="A12916" s="44" t="s">
        <v>10456</v>
      </c>
      <c r="B12916" s="45">
        <v>3040.0</v>
      </c>
      <c r="C12916" s="56" t="s">
        <v>4454</v>
      </c>
      <c r="D12916" s="52"/>
    </row>
    <row r="12917">
      <c r="A12917" s="44" t="s">
        <v>10457</v>
      </c>
      <c r="B12917" s="45">
        <v>2580.0</v>
      </c>
      <c r="C12917" s="55"/>
      <c r="D12917" s="52"/>
    </row>
    <row r="12918">
      <c r="A12918" s="44" t="s">
        <v>10458</v>
      </c>
      <c r="B12918" s="45">
        <v>2760.0</v>
      </c>
      <c r="C12918" s="56" t="s">
        <v>4671</v>
      </c>
      <c r="D12918" s="52"/>
    </row>
    <row r="12919">
      <c r="A12919" s="44" t="s">
        <v>10459</v>
      </c>
      <c r="B12919" s="45">
        <v>2780.0</v>
      </c>
      <c r="C12919" s="55"/>
      <c r="D12919" s="52"/>
    </row>
    <row r="12920">
      <c r="A12920" s="44" t="s">
        <v>10460</v>
      </c>
      <c r="B12920" s="45">
        <v>2860.0</v>
      </c>
      <c r="C12920" s="56" t="s">
        <v>4454</v>
      </c>
      <c r="D12920" s="52"/>
    </row>
    <row r="12921">
      <c r="A12921" s="44" t="s">
        <v>10461</v>
      </c>
      <c r="B12921" s="45">
        <v>3640.0</v>
      </c>
      <c r="C12921" s="55"/>
      <c r="D12921" s="52"/>
    </row>
    <row r="12922">
      <c r="A12922" s="44" t="s">
        <v>10462</v>
      </c>
      <c r="B12922" s="45">
        <v>4460.0</v>
      </c>
      <c r="C12922" s="55"/>
      <c r="D12922" s="52"/>
    </row>
    <row r="12923">
      <c r="A12923" s="44" t="s">
        <v>10463</v>
      </c>
      <c r="B12923" s="45">
        <v>11780.0</v>
      </c>
      <c r="C12923" s="56" t="s">
        <v>8809</v>
      </c>
      <c r="D12923" s="52"/>
    </row>
    <row r="12924">
      <c r="A12924" s="44" t="s">
        <v>10464</v>
      </c>
      <c r="B12924" s="45">
        <v>10180.0</v>
      </c>
      <c r="C12924" s="55"/>
      <c r="D12924" s="52"/>
    </row>
    <row r="12925">
      <c r="A12925" s="44" t="s">
        <v>10465</v>
      </c>
      <c r="B12925" s="45">
        <v>11380.0</v>
      </c>
      <c r="C12925" s="56" t="s">
        <v>10466</v>
      </c>
      <c r="D12925" s="52"/>
    </row>
    <row r="12926">
      <c r="A12926" s="44" t="s">
        <v>10467</v>
      </c>
      <c r="B12926" s="45">
        <v>3300.0</v>
      </c>
      <c r="C12926" s="55"/>
      <c r="D12926" s="52"/>
    </row>
    <row r="12927">
      <c r="A12927" s="44" t="s">
        <v>10468</v>
      </c>
      <c r="B12927" s="45">
        <v>4280.0</v>
      </c>
      <c r="C12927" s="55"/>
      <c r="D12927" s="52"/>
    </row>
    <row r="12928">
      <c r="A12928" s="44" t="s">
        <v>10469</v>
      </c>
      <c r="B12928" s="45">
        <v>13660.0</v>
      </c>
      <c r="C12928" s="55"/>
      <c r="D12928" s="52"/>
    </row>
    <row r="12929">
      <c r="A12929" s="44" t="s">
        <v>10470</v>
      </c>
      <c r="B12929" s="45">
        <v>4300.0</v>
      </c>
      <c r="C12929" s="55"/>
      <c r="D12929" s="52"/>
    </row>
    <row r="12930">
      <c r="A12930" s="44" t="s">
        <v>10471</v>
      </c>
      <c r="B12930" s="45">
        <v>11560.0</v>
      </c>
      <c r="C12930" s="56" t="s">
        <v>4126</v>
      </c>
      <c r="D12930" s="52"/>
    </row>
    <row r="12931">
      <c r="A12931" s="44" t="s">
        <v>10472</v>
      </c>
      <c r="B12931" s="45">
        <v>3340.0</v>
      </c>
      <c r="C12931" s="55"/>
      <c r="D12931" s="52"/>
    </row>
    <row r="12932">
      <c r="A12932" s="44" t="s">
        <v>10473</v>
      </c>
      <c r="B12932" s="45">
        <v>15520.0</v>
      </c>
      <c r="C12932" s="55"/>
      <c r="D12932" s="52"/>
    </row>
    <row r="12933">
      <c r="A12933" s="44" t="s">
        <v>10474</v>
      </c>
      <c r="B12933" s="45">
        <v>32140.0</v>
      </c>
      <c r="C12933" s="55"/>
      <c r="D12933" s="52"/>
    </row>
    <row r="12934">
      <c r="A12934" s="44" t="s">
        <v>10475</v>
      </c>
      <c r="B12934" s="45">
        <v>11120.0</v>
      </c>
      <c r="C12934" s="55"/>
      <c r="D12934" s="52"/>
    </row>
    <row r="12935">
      <c r="A12935" s="44" t="s">
        <v>10476</v>
      </c>
      <c r="B12935" s="45">
        <v>17620.0</v>
      </c>
      <c r="C12935" s="56" t="s">
        <v>10477</v>
      </c>
      <c r="D12935" s="52"/>
    </row>
    <row r="12936">
      <c r="A12936" s="44" t="s">
        <v>10478</v>
      </c>
      <c r="B12936" s="45">
        <v>2900.0</v>
      </c>
      <c r="C12936" s="55"/>
      <c r="D12936" s="52"/>
    </row>
    <row r="12937">
      <c r="A12937" s="44" t="s">
        <v>10479</v>
      </c>
      <c r="B12937" s="45">
        <v>11120.0</v>
      </c>
      <c r="C12937" s="55"/>
      <c r="D12937" s="52"/>
    </row>
    <row r="12938">
      <c r="A12938" s="44" t="s">
        <v>10480</v>
      </c>
      <c r="B12938" s="45">
        <v>9280.0</v>
      </c>
      <c r="C12938" s="55"/>
      <c r="D12938" s="52"/>
    </row>
    <row r="12939">
      <c r="A12939" s="44" t="s">
        <v>10481</v>
      </c>
      <c r="B12939" s="45">
        <v>8840.0</v>
      </c>
      <c r="C12939" s="55"/>
      <c r="D12939" s="52"/>
    </row>
    <row r="12940">
      <c r="A12940" s="44" t="s">
        <v>10482</v>
      </c>
      <c r="B12940" s="45">
        <v>9280.0</v>
      </c>
      <c r="C12940" s="55"/>
      <c r="D12940" s="52"/>
    </row>
    <row r="12941">
      <c r="A12941" s="44" t="s">
        <v>10483</v>
      </c>
      <c r="B12941" s="45">
        <v>3640.0</v>
      </c>
      <c r="C12941" s="55"/>
      <c r="D12941" s="52"/>
    </row>
    <row r="12942">
      <c r="A12942" s="44" t="s">
        <v>10484</v>
      </c>
      <c r="B12942" s="45">
        <v>13680.0</v>
      </c>
      <c r="C12942" s="55"/>
      <c r="D12942" s="52"/>
    </row>
    <row r="12943">
      <c r="A12943" s="44" t="s">
        <v>10485</v>
      </c>
      <c r="B12943" s="45">
        <v>2580.0</v>
      </c>
      <c r="C12943" s="55"/>
      <c r="D12943" s="52"/>
    </row>
    <row r="12944">
      <c r="A12944" s="44" t="s">
        <v>10486</v>
      </c>
      <c r="B12944" s="45">
        <v>13200.0</v>
      </c>
      <c r="C12944" s="56" t="s">
        <v>10487</v>
      </c>
      <c r="D12944" s="52"/>
    </row>
    <row r="12945">
      <c r="A12945" s="44" t="s">
        <v>10488</v>
      </c>
      <c r="B12945" s="45">
        <v>9300.0</v>
      </c>
      <c r="C12945" s="55"/>
      <c r="D12945" s="52"/>
    </row>
    <row r="12946">
      <c r="A12946" s="44" t="s">
        <v>10489</v>
      </c>
      <c r="B12946" s="45">
        <v>31940.0</v>
      </c>
      <c r="C12946" s="55"/>
      <c r="D12946" s="52"/>
    </row>
    <row r="12947">
      <c r="A12947" s="44" t="s">
        <v>10490</v>
      </c>
      <c r="B12947" s="45">
        <v>13900.0</v>
      </c>
      <c r="C12947" s="55"/>
      <c r="D12947" s="52"/>
    </row>
    <row r="12948">
      <c r="A12948" s="44" t="s">
        <v>10491</v>
      </c>
      <c r="B12948" s="45">
        <v>10500.0</v>
      </c>
      <c r="C12948" s="55"/>
      <c r="D12948" s="52"/>
    </row>
    <row r="12949">
      <c r="A12949" s="44" t="s">
        <v>10492</v>
      </c>
      <c r="B12949" s="45">
        <v>10040.0</v>
      </c>
      <c r="C12949" s="55"/>
      <c r="D12949" s="52"/>
    </row>
    <row r="12950">
      <c r="A12950" s="44" t="s">
        <v>10493</v>
      </c>
      <c r="B12950" s="45">
        <v>10980.0</v>
      </c>
      <c r="C12950" s="56" t="s">
        <v>4061</v>
      </c>
      <c r="D12950" s="52"/>
    </row>
    <row r="12951">
      <c r="A12951" s="44" t="s">
        <v>10494</v>
      </c>
      <c r="B12951" s="45">
        <v>13000.0</v>
      </c>
      <c r="C12951" s="56" t="s">
        <v>4734</v>
      </c>
      <c r="D12951" s="52"/>
    </row>
    <row r="12952">
      <c r="A12952" s="44" t="s">
        <v>10495</v>
      </c>
      <c r="B12952" s="45">
        <v>9400.0</v>
      </c>
      <c r="C12952" s="55"/>
      <c r="D12952" s="52"/>
    </row>
    <row r="12953">
      <c r="A12953" s="44" t="s">
        <v>10496</v>
      </c>
      <c r="B12953" s="45">
        <v>9580.0</v>
      </c>
      <c r="C12953" s="55"/>
      <c r="D12953" s="52"/>
    </row>
    <row r="12954">
      <c r="A12954" s="44" t="s">
        <v>10497</v>
      </c>
      <c r="B12954" s="45">
        <v>2860.0</v>
      </c>
      <c r="C12954" s="56" t="s">
        <v>4042</v>
      </c>
      <c r="D12954" s="52"/>
    </row>
    <row r="12955">
      <c r="A12955" s="44" t="s">
        <v>10498</v>
      </c>
      <c r="B12955" s="45">
        <v>22300.0</v>
      </c>
      <c r="C12955" s="56" t="s">
        <v>10499</v>
      </c>
      <c r="D12955" s="52"/>
    </row>
    <row r="12956">
      <c r="A12956" s="44" t="s">
        <v>10500</v>
      </c>
      <c r="B12956" s="45">
        <v>2320.0</v>
      </c>
      <c r="C12956" s="56" t="s">
        <v>4042</v>
      </c>
      <c r="D12956" s="52"/>
    </row>
    <row r="12957">
      <c r="A12957" s="44" t="s">
        <v>10501</v>
      </c>
      <c r="B12957" s="45">
        <v>2780.0</v>
      </c>
      <c r="C12957" s="55"/>
      <c r="D12957" s="52"/>
    </row>
    <row r="12958">
      <c r="A12958" s="44" t="s">
        <v>10502</v>
      </c>
      <c r="B12958" s="45">
        <v>11780.0</v>
      </c>
      <c r="C12958" s="56" t="s">
        <v>8090</v>
      </c>
      <c r="D12958" s="52"/>
    </row>
    <row r="12959">
      <c r="A12959" s="44" t="s">
        <v>10503</v>
      </c>
      <c r="B12959" s="45">
        <v>3640.0</v>
      </c>
      <c r="C12959" s="56" t="s">
        <v>4017</v>
      </c>
      <c r="D12959" s="52"/>
    </row>
    <row r="12960">
      <c r="A12960" s="44" t="s">
        <v>10504</v>
      </c>
      <c r="B12960" s="45">
        <v>10340.0</v>
      </c>
      <c r="C12960" s="55"/>
      <c r="D12960" s="52"/>
    </row>
    <row r="12961">
      <c r="A12961" s="44" t="s">
        <v>10505</v>
      </c>
      <c r="B12961" s="45">
        <v>3440.0</v>
      </c>
      <c r="C12961" s="56" t="s">
        <v>4017</v>
      </c>
      <c r="D12961" s="52"/>
    </row>
    <row r="12962">
      <c r="A12962" s="44" t="s">
        <v>10506</v>
      </c>
      <c r="B12962" s="45">
        <v>17540.0</v>
      </c>
      <c r="C12962" s="56" t="s">
        <v>8506</v>
      </c>
      <c r="D12962" s="52"/>
    </row>
    <row r="12963">
      <c r="A12963" s="44" t="s">
        <v>10507</v>
      </c>
      <c r="B12963" s="45">
        <v>12400.0</v>
      </c>
      <c r="C12963" s="56" t="s">
        <v>4961</v>
      </c>
      <c r="D12963" s="52"/>
    </row>
    <row r="12964">
      <c r="A12964" s="44" t="s">
        <v>10508</v>
      </c>
      <c r="B12964" s="45">
        <v>13980.0</v>
      </c>
      <c r="C12964" s="55"/>
      <c r="D12964" s="52"/>
    </row>
    <row r="12965">
      <c r="A12965" s="44" t="s">
        <v>10509</v>
      </c>
      <c r="B12965" s="45">
        <v>2860.0</v>
      </c>
      <c r="C12965" s="56" t="s">
        <v>3445</v>
      </c>
      <c r="D12965" s="52"/>
    </row>
    <row r="12966">
      <c r="A12966" s="44" t="s">
        <v>10510</v>
      </c>
      <c r="B12966" s="45">
        <v>2900.0</v>
      </c>
      <c r="C12966" s="56" t="s">
        <v>10511</v>
      </c>
      <c r="D12966" s="52"/>
    </row>
    <row r="12967">
      <c r="A12967" s="44" t="s">
        <v>10512</v>
      </c>
      <c r="B12967" s="45">
        <v>9840.0</v>
      </c>
      <c r="C12967" s="55"/>
      <c r="D12967" s="52"/>
    </row>
    <row r="12968">
      <c r="A12968" s="44" t="s">
        <v>10513</v>
      </c>
      <c r="B12968" s="45">
        <v>9460.0</v>
      </c>
      <c r="C12968" s="55"/>
      <c r="D12968" s="52"/>
    </row>
    <row r="12969">
      <c r="A12969" s="44" t="s">
        <v>10514</v>
      </c>
      <c r="B12969" s="45">
        <v>2780.0</v>
      </c>
      <c r="C12969" s="55"/>
      <c r="D12969" s="52"/>
    </row>
    <row r="12970">
      <c r="A12970" s="44" t="s">
        <v>10515</v>
      </c>
      <c r="B12970" s="45">
        <v>3060.0</v>
      </c>
      <c r="C12970" s="56" t="s">
        <v>4138</v>
      </c>
      <c r="D12970" s="52"/>
    </row>
    <row r="12971">
      <c r="A12971" s="44" t="s">
        <v>10516</v>
      </c>
      <c r="B12971" s="45">
        <v>30460.0</v>
      </c>
      <c r="C12971" s="56" t="s">
        <v>10517</v>
      </c>
      <c r="D12971" s="52"/>
    </row>
    <row r="12972">
      <c r="A12972" s="44" t="s">
        <v>10518</v>
      </c>
      <c r="B12972" s="45">
        <v>2040.0</v>
      </c>
      <c r="C12972" s="56" t="s">
        <v>3445</v>
      </c>
      <c r="D12972" s="52"/>
    </row>
    <row r="12973">
      <c r="A12973" s="44" t="s">
        <v>10519</v>
      </c>
      <c r="B12973" s="45">
        <v>11060.0</v>
      </c>
      <c r="C12973" s="56" t="s">
        <v>8090</v>
      </c>
      <c r="D12973" s="52"/>
    </row>
    <row r="12974">
      <c r="A12974" s="44" t="s">
        <v>10520</v>
      </c>
      <c r="B12974" s="45">
        <v>16540.0</v>
      </c>
      <c r="C12974" s="55"/>
      <c r="D12974" s="52"/>
    </row>
    <row r="12975">
      <c r="A12975" s="44" t="s">
        <v>10521</v>
      </c>
      <c r="B12975" s="45">
        <v>2900.0</v>
      </c>
      <c r="C12975" s="56" t="s">
        <v>4138</v>
      </c>
      <c r="D12975" s="52"/>
    </row>
    <row r="12976">
      <c r="A12976" s="44" t="s">
        <v>10522</v>
      </c>
      <c r="B12976" s="45">
        <v>10540.0</v>
      </c>
      <c r="C12976" s="55"/>
      <c r="D12976" s="52"/>
    </row>
    <row r="12977">
      <c r="A12977" s="44" t="s">
        <v>10523</v>
      </c>
      <c r="B12977" s="45">
        <v>11580.0</v>
      </c>
      <c r="C12977" s="56" t="s">
        <v>5931</v>
      </c>
      <c r="D12977" s="52"/>
    </row>
    <row r="12978">
      <c r="A12978" s="44" t="s">
        <v>10524</v>
      </c>
      <c r="B12978" s="45">
        <v>2920.0</v>
      </c>
      <c r="C12978" s="55"/>
      <c r="D12978" s="52"/>
    </row>
    <row r="12979">
      <c r="A12979" s="44" t="s">
        <v>10525</v>
      </c>
      <c r="B12979" s="45">
        <v>17000.0</v>
      </c>
      <c r="C12979" s="55"/>
      <c r="D12979" s="52"/>
    </row>
    <row r="12980">
      <c r="A12980" s="44" t="s">
        <v>10526</v>
      </c>
      <c r="B12980" s="45">
        <v>9840.0</v>
      </c>
      <c r="C12980" s="55"/>
      <c r="D12980" s="52"/>
    </row>
    <row r="12981">
      <c r="A12981" s="44" t="s">
        <v>10527</v>
      </c>
      <c r="B12981" s="45">
        <v>13880.0</v>
      </c>
      <c r="C12981" s="56" t="s">
        <v>7238</v>
      </c>
      <c r="D12981" s="52"/>
    </row>
    <row r="12982">
      <c r="A12982" s="44" t="s">
        <v>10528</v>
      </c>
      <c r="B12982" s="45">
        <v>13560.0</v>
      </c>
      <c r="C12982" s="55"/>
      <c r="D12982" s="52"/>
    </row>
    <row r="12983">
      <c r="A12983" s="44" t="s">
        <v>10529</v>
      </c>
      <c r="B12983" s="45">
        <v>1900.0</v>
      </c>
      <c r="C12983" s="55"/>
      <c r="D12983" s="52"/>
    </row>
    <row r="12984">
      <c r="A12984" s="44" t="s">
        <v>10530</v>
      </c>
      <c r="B12984" s="45">
        <v>2880.0</v>
      </c>
      <c r="C12984" s="55"/>
      <c r="D12984" s="52"/>
    </row>
    <row r="12985">
      <c r="A12985" s="44" t="s">
        <v>10531</v>
      </c>
      <c r="B12985" s="45">
        <v>2760.0</v>
      </c>
      <c r="C12985" s="56" t="s">
        <v>10532</v>
      </c>
      <c r="D12985" s="52"/>
    </row>
    <row r="12986">
      <c r="A12986" s="44" t="s">
        <v>10533</v>
      </c>
      <c r="B12986" s="45">
        <v>1740.0</v>
      </c>
      <c r="C12986" s="55"/>
      <c r="D12986" s="52"/>
    </row>
    <row r="12987">
      <c r="A12987" s="44" t="s">
        <v>10534</v>
      </c>
      <c r="B12987" s="45">
        <v>2040.0</v>
      </c>
      <c r="C12987" s="56" t="s">
        <v>10532</v>
      </c>
      <c r="D12987" s="52"/>
    </row>
    <row r="12988">
      <c r="A12988" s="44" t="s">
        <v>10535</v>
      </c>
      <c r="B12988" s="45">
        <v>32560.0</v>
      </c>
      <c r="C12988" s="56" t="s">
        <v>10536</v>
      </c>
      <c r="D12988" s="52"/>
    </row>
    <row r="12989">
      <c r="A12989" s="44" t="s">
        <v>10537</v>
      </c>
      <c r="B12989" s="45">
        <v>10240.0</v>
      </c>
      <c r="C12989" s="55"/>
      <c r="D12989" s="52"/>
    </row>
    <row r="12990">
      <c r="A12990" s="44" t="s">
        <v>10538</v>
      </c>
      <c r="B12990" s="45">
        <v>15480.0</v>
      </c>
      <c r="C12990" s="55"/>
      <c r="D12990" s="52"/>
    </row>
    <row r="12991">
      <c r="A12991" s="44" t="s">
        <v>10539</v>
      </c>
      <c r="B12991" s="45">
        <v>3560.0</v>
      </c>
      <c r="C12991" s="56" t="s">
        <v>6862</v>
      </c>
      <c r="D12991" s="52"/>
    </row>
    <row r="12992">
      <c r="A12992" s="44" t="s">
        <v>10540</v>
      </c>
      <c r="B12992" s="45">
        <v>11000.0</v>
      </c>
      <c r="C12992" s="55"/>
      <c r="D12992" s="52"/>
    </row>
    <row r="12993">
      <c r="A12993" s="44" t="s">
        <v>10541</v>
      </c>
      <c r="B12993" s="45">
        <v>3400.0</v>
      </c>
      <c r="C12993" s="56" t="s">
        <v>7949</v>
      </c>
      <c r="D12993" s="52"/>
    </row>
    <row r="12994">
      <c r="A12994" s="44" t="s">
        <v>10542</v>
      </c>
      <c r="B12994" s="45">
        <v>3400.0</v>
      </c>
      <c r="C12994" s="56" t="s">
        <v>7424</v>
      </c>
      <c r="D12994" s="52"/>
    </row>
    <row r="12995">
      <c r="A12995" s="44" t="s">
        <v>10543</v>
      </c>
      <c r="B12995" s="45">
        <v>2940.0</v>
      </c>
      <c r="C12995" s="56" t="s">
        <v>7954</v>
      </c>
      <c r="D12995" s="52"/>
    </row>
    <row r="12996">
      <c r="A12996" s="44" t="s">
        <v>10544</v>
      </c>
      <c r="B12996" s="45">
        <v>13520.0</v>
      </c>
      <c r="C12996" s="55"/>
      <c r="D12996" s="52"/>
    </row>
    <row r="12997">
      <c r="A12997" s="44" t="s">
        <v>10545</v>
      </c>
      <c r="B12997" s="45">
        <v>11980.0</v>
      </c>
      <c r="C12997" s="56" t="s">
        <v>4765</v>
      </c>
      <c r="D12997" s="52"/>
    </row>
    <row r="12998">
      <c r="A12998" s="44" t="s">
        <v>10546</v>
      </c>
      <c r="B12998" s="45">
        <v>32800.0</v>
      </c>
      <c r="C12998" s="56" t="s">
        <v>10536</v>
      </c>
      <c r="D12998" s="52"/>
    </row>
    <row r="12999">
      <c r="A12999" s="44" t="s">
        <v>10547</v>
      </c>
      <c r="B12999" s="45">
        <v>3140.0</v>
      </c>
      <c r="C12999" s="56" t="s">
        <v>491</v>
      </c>
      <c r="D12999" s="52"/>
    </row>
    <row r="13000">
      <c r="A13000" s="44" t="s">
        <v>10548</v>
      </c>
      <c r="B13000" s="45">
        <v>2780.0</v>
      </c>
      <c r="C13000" s="56" t="s">
        <v>491</v>
      </c>
      <c r="D13000" s="52"/>
    </row>
    <row r="13001">
      <c r="A13001" s="44" t="s">
        <v>10549</v>
      </c>
      <c r="B13001" s="45">
        <v>3380.0</v>
      </c>
      <c r="C13001" s="56" t="s">
        <v>4457</v>
      </c>
      <c r="D13001" s="52"/>
    </row>
    <row r="13002">
      <c r="A13002" s="44" t="s">
        <v>10550</v>
      </c>
      <c r="B13002" s="45">
        <v>3140.0</v>
      </c>
      <c r="C13002" s="55"/>
      <c r="D13002" s="52"/>
    </row>
    <row r="13003">
      <c r="A13003" s="44" t="s">
        <v>10551</v>
      </c>
      <c r="B13003" s="45">
        <v>15780.0</v>
      </c>
      <c r="C13003" s="56" t="s">
        <v>8315</v>
      </c>
      <c r="D13003" s="52"/>
    </row>
    <row r="13004">
      <c r="A13004" s="44" t="s">
        <v>10552</v>
      </c>
      <c r="B13004" s="45">
        <v>27700.0</v>
      </c>
      <c r="C13004" s="56" t="s">
        <v>10553</v>
      </c>
      <c r="D13004" s="52"/>
    </row>
    <row r="13005">
      <c r="A13005" s="44" t="s">
        <v>10554</v>
      </c>
      <c r="B13005" s="45">
        <v>12960.0</v>
      </c>
      <c r="C13005" s="55"/>
      <c r="D13005" s="52"/>
    </row>
    <row r="13006">
      <c r="A13006" s="44" t="s">
        <v>10555</v>
      </c>
      <c r="B13006" s="45">
        <v>2900.0</v>
      </c>
      <c r="C13006" s="56" t="s">
        <v>4476</v>
      </c>
      <c r="D13006" s="52"/>
    </row>
    <row r="13007">
      <c r="A13007" s="44" t="s">
        <v>10556</v>
      </c>
      <c r="B13007" s="45">
        <v>3740.0</v>
      </c>
      <c r="C13007" s="56" t="s">
        <v>4051</v>
      </c>
      <c r="D13007" s="52"/>
    </row>
    <row r="13008">
      <c r="A13008" s="44" t="s">
        <v>10557</v>
      </c>
      <c r="B13008" s="45">
        <v>2760.0</v>
      </c>
      <c r="C13008" s="56" t="s">
        <v>4476</v>
      </c>
      <c r="D13008" s="52"/>
    </row>
    <row r="13009">
      <c r="A13009" s="44" t="s">
        <v>10558</v>
      </c>
      <c r="B13009" s="45">
        <v>11620.0</v>
      </c>
      <c r="C13009" s="56" t="s">
        <v>8090</v>
      </c>
      <c r="D13009" s="52"/>
    </row>
    <row r="13010">
      <c r="A13010" s="44" t="s">
        <v>10559</v>
      </c>
      <c r="B13010" s="45">
        <v>2540.0</v>
      </c>
      <c r="C13010" s="56" t="s">
        <v>4051</v>
      </c>
      <c r="D13010" s="52"/>
    </row>
    <row r="13011">
      <c r="A13011" s="44" t="s">
        <v>10560</v>
      </c>
      <c r="B13011" s="45">
        <v>3600.0</v>
      </c>
      <c r="C13011" s="56" t="s">
        <v>10561</v>
      </c>
      <c r="D13011" s="52"/>
    </row>
    <row r="13012">
      <c r="A13012" s="44" t="s">
        <v>10562</v>
      </c>
      <c r="B13012" s="45">
        <v>15900.0</v>
      </c>
      <c r="C13012" s="55"/>
      <c r="D13012" s="52"/>
    </row>
    <row r="13013">
      <c r="A13013" s="44" t="s">
        <v>10563</v>
      </c>
      <c r="B13013" s="45">
        <v>10320.0</v>
      </c>
      <c r="C13013" s="55"/>
      <c r="D13013" s="52"/>
    </row>
    <row r="13014">
      <c r="A13014" s="44" t="s">
        <v>10564</v>
      </c>
      <c r="B13014" s="45">
        <v>2800.0</v>
      </c>
      <c r="C13014" s="56" t="s">
        <v>10561</v>
      </c>
      <c r="D13014" s="52"/>
    </row>
    <row r="13015">
      <c r="A13015" s="44" t="s">
        <v>10565</v>
      </c>
      <c r="B13015" s="45">
        <v>13520.0</v>
      </c>
      <c r="C13015" s="55"/>
      <c r="D13015" s="52"/>
    </row>
    <row r="13016">
      <c r="A13016" s="44" t="s">
        <v>10566</v>
      </c>
      <c r="B13016" s="45">
        <v>2900.0</v>
      </c>
      <c r="C13016" s="55"/>
      <c r="D13016" s="52"/>
    </row>
    <row r="13017">
      <c r="A13017" s="44" t="s">
        <v>10567</v>
      </c>
      <c r="B13017" s="45">
        <v>30880.0</v>
      </c>
      <c r="C13017" s="56" t="s">
        <v>10553</v>
      </c>
      <c r="D13017" s="52"/>
    </row>
    <row r="13018">
      <c r="A13018" s="44" t="s">
        <v>10568</v>
      </c>
      <c r="B13018" s="45">
        <v>10660.0</v>
      </c>
      <c r="C13018" s="56" t="s">
        <v>10569</v>
      </c>
      <c r="D13018" s="52"/>
    </row>
    <row r="13019">
      <c r="A13019" s="44" t="s">
        <v>10570</v>
      </c>
      <c r="B13019" s="45">
        <v>31980.0</v>
      </c>
      <c r="C13019" s="56" t="s">
        <v>10536</v>
      </c>
      <c r="D13019" s="52"/>
    </row>
    <row r="13020">
      <c r="A13020" s="44" t="s">
        <v>10571</v>
      </c>
      <c r="B13020" s="45">
        <v>12000.0</v>
      </c>
      <c r="C13020" s="56" t="s">
        <v>4408</v>
      </c>
      <c r="D13020" s="52"/>
    </row>
    <row r="13021">
      <c r="A13021" s="44" t="s">
        <v>10572</v>
      </c>
      <c r="B13021" s="45">
        <v>9260.0</v>
      </c>
      <c r="C13021" s="55"/>
      <c r="D13021" s="52"/>
    </row>
    <row r="13022">
      <c r="A13022" s="44" t="s">
        <v>10573</v>
      </c>
      <c r="B13022" s="45">
        <v>3780.0</v>
      </c>
      <c r="C13022" s="56" t="s">
        <v>4035</v>
      </c>
      <c r="D13022" s="52"/>
    </row>
    <row r="13023">
      <c r="A13023" s="44" t="s">
        <v>10574</v>
      </c>
      <c r="B13023" s="45">
        <v>15920.0</v>
      </c>
      <c r="C13023" s="55"/>
      <c r="D13023" s="52"/>
    </row>
    <row r="13024">
      <c r="A13024" s="44" t="s">
        <v>10575</v>
      </c>
      <c r="B13024" s="45">
        <v>17440.0</v>
      </c>
      <c r="C13024" s="56" t="s">
        <v>10477</v>
      </c>
      <c r="D13024" s="52"/>
    </row>
    <row r="13025">
      <c r="A13025" s="44" t="s">
        <v>10576</v>
      </c>
      <c r="B13025" s="45">
        <v>2720.0</v>
      </c>
      <c r="C13025" s="55"/>
      <c r="D13025" s="52"/>
    </row>
    <row r="13026">
      <c r="A13026" s="44" t="s">
        <v>10577</v>
      </c>
      <c r="B13026" s="45">
        <v>9340.0</v>
      </c>
      <c r="C13026" s="55"/>
      <c r="D13026" s="52"/>
    </row>
    <row r="13027">
      <c r="A13027" s="44" t="s">
        <v>10578</v>
      </c>
      <c r="B13027" s="45">
        <v>11780.0</v>
      </c>
      <c r="C13027" s="56" t="s">
        <v>8090</v>
      </c>
      <c r="D13027" s="52"/>
    </row>
    <row r="13028">
      <c r="A13028" s="44" t="s">
        <v>10579</v>
      </c>
      <c r="B13028" s="45">
        <v>17420.0</v>
      </c>
      <c r="C13028" s="56" t="s">
        <v>10580</v>
      </c>
      <c r="D13028" s="52"/>
    </row>
    <row r="13029">
      <c r="A13029" s="44" t="s">
        <v>10581</v>
      </c>
      <c r="B13029" s="45">
        <v>13520.0</v>
      </c>
      <c r="C13029" s="55"/>
      <c r="D13029" s="52"/>
    </row>
    <row r="13030">
      <c r="A13030" s="44" t="s">
        <v>10582</v>
      </c>
      <c r="B13030" s="45">
        <v>31640.0</v>
      </c>
      <c r="C13030" s="56" t="s">
        <v>10553</v>
      </c>
      <c r="D13030" s="52"/>
    </row>
    <row r="13031">
      <c r="A13031" s="44" t="s">
        <v>10583</v>
      </c>
      <c r="B13031" s="45">
        <v>9240.0</v>
      </c>
      <c r="C13031" s="55"/>
      <c r="D13031" s="52"/>
    </row>
    <row r="13032">
      <c r="A13032" s="44" t="s">
        <v>10584</v>
      </c>
      <c r="B13032" s="45">
        <v>32620.0</v>
      </c>
      <c r="C13032" s="55"/>
      <c r="D13032" s="52"/>
    </row>
    <row r="13033">
      <c r="A13033" s="44" t="s">
        <v>10585</v>
      </c>
      <c r="B13033" s="45">
        <v>10600.0</v>
      </c>
      <c r="C13033" s="56" t="s">
        <v>8090</v>
      </c>
      <c r="D13033" s="52"/>
    </row>
    <row r="13034">
      <c r="A13034" s="44" t="s">
        <v>10586</v>
      </c>
      <c r="B13034" s="45">
        <v>10060.0</v>
      </c>
      <c r="C13034" s="55"/>
      <c r="D13034" s="52"/>
    </row>
    <row r="13035">
      <c r="A13035" s="44" t="s">
        <v>10587</v>
      </c>
      <c r="B13035" s="45">
        <v>3560.0</v>
      </c>
      <c r="C13035" s="56" t="s">
        <v>10588</v>
      </c>
      <c r="D13035" s="52"/>
    </row>
    <row r="13036">
      <c r="A13036" s="44" t="s">
        <v>10589</v>
      </c>
      <c r="B13036" s="45">
        <v>10900.0</v>
      </c>
      <c r="C13036" s="56" t="s">
        <v>10590</v>
      </c>
      <c r="D13036" s="52"/>
    </row>
    <row r="13037">
      <c r="A13037" s="44" t="s">
        <v>10591</v>
      </c>
      <c r="B13037" s="45">
        <v>15880.0</v>
      </c>
      <c r="C13037" s="55"/>
      <c r="D13037" s="52"/>
    </row>
    <row r="13038">
      <c r="A13038" s="44" t="s">
        <v>10592</v>
      </c>
      <c r="B13038" s="45">
        <v>2780.0</v>
      </c>
      <c r="C13038" s="55"/>
      <c r="D13038" s="52"/>
    </row>
    <row r="13039">
      <c r="A13039" s="44" t="s">
        <v>10593</v>
      </c>
      <c r="B13039" s="45">
        <v>13880.0</v>
      </c>
      <c r="C13039" s="56" t="s">
        <v>10594</v>
      </c>
      <c r="D13039" s="52"/>
    </row>
    <row r="13040">
      <c r="A13040" s="44" t="s">
        <v>10595</v>
      </c>
      <c r="B13040" s="45">
        <v>2440.0</v>
      </c>
      <c r="C13040" s="56" t="s">
        <v>10596</v>
      </c>
      <c r="D13040" s="52"/>
    </row>
    <row r="13041">
      <c r="A13041" s="44" t="s">
        <v>10597</v>
      </c>
      <c r="B13041" s="45">
        <v>2140.0</v>
      </c>
      <c r="C13041" s="55"/>
      <c r="D13041" s="52"/>
    </row>
    <row r="13042">
      <c r="A13042" s="44" t="s">
        <v>10598</v>
      </c>
      <c r="B13042" s="45">
        <v>9240.0</v>
      </c>
      <c r="C13042" s="55"/>
      <c r="D13042" s="52"/>
    </row>
    <row r="13043">
      <c r="A13043" s="44" t="s">
        <v>10599</v>
      </c>
      <c r="B13043" s="45">
        <v>9360.0</v>
      </c>
      <c r="C13043" s="55"/>
      <c r="D13043" s="52"/>
    </row>
    <row r="13044">
      <c r="A13044" s="44" t="s">
        <v>10600</v>
      </c>
      <c r="B13044" s="45">
        <v>31600.0</v>
      </c>
      <c r="C13044" s="55"/>
      <c r="D13044" s="52"/>
    </row>
    <row r="13045">
      <c r="A13045" s="44" t="s">
        <v>10601</v>
      </c>
      <c r="B13045" s="45">
        <v>13560.0</v>
      </c>
      <c r="C13045" s="55"/>
      <c r="D13045" s="52"/>
    </row>
    <row r="13046">
      <c r="A13046" s="44" t="s">
        <v>10602</v>
      </c>
      <c r="B13046" s="45">
        <v>17240.0</v>
      </c>
      <c r="C13046" s="56" t="s">
        <v>10603</v>
      </c>
      <c r="D13046" s="52"/>
    </row>
    <row r="13047">
      <c r="A13047" s="44" t="s">
        <v>10604</v>
      </c>
      <c r="B13047" s="45">
        <v>12720.0</v>
      </c>
      <c r="C13047" s="56" t="s">
        <v>10605</v>
      </c>
      <c r="D13047" s="52"/>
    </row>
    <row r="13048">
      <c r="A13048" s="44" t="s">
        <v>10606</v>
      </c>
      <c r="B13048" s="45">
        <v>7780.0</v>
      </c>
      <c r="C13048" s="55"/>
      <c r="D13048" s="52"/>
    </row>
    <row r="13049">
      <c r="A13049" s="44" t="s">
        <v>10607</v>
      </c>
      <c r="B13049" s="45">
        <v>11960.0</v>
      </c>
      <c r="C13049" s="55"/>
      <c r="D13049" s="52"/>
    </row>
    <row r="13050">
      <c r="A13050" s="44" t="s">
        <v>10608</v>
      </c>
      <c r="B13050" s="45">
        <v>9920.0</v>
      </c>
      <c r="C13050" s="55"/>
      <c r="D13050" s="52"/>
    </row>
    <row r="13051">
      <c r="A13051" s="44" t="s">
        <v>10609</v>
      </c>
      <c r="B13051" s="45">
        <v>32540.0</v>
      </c>
      <c r="C13051" s="56" t="s">
        <v>10610</v>
      </c>
      <c r="D13051" s="52"/>
    </row>
    <row r="13052">
      <c r="A13052" s="44" t="s">
        <v>10611</v>
      </c>
      <c r="B13052" s="45">
        <v>10400.0</v>
      </c>
      <c r="C13052" s="55"/>
      <c r="D13052" s="52"/>
    </row>
    <row r="13053">
      <c r="A13053" s="44" t="s">
        <v>10612</v>
      </c>
      <c r="B13053" s="45">
        <v>10940.0</v>
      </c>
      <c r="C13053" s="55"/>
      <c r="D13053" s="52"/>
    </row>
    <row r="13054">
      <c r="A13054" s="44" t="s">
        <v>10613</v>
      </c>
      <c r="B13054" s="45">
        <v>13820.0</v>
      </c>
      <c r="C13054" s="55"/>
      <c r="D13054" s="52"/>
    </row>
    <row r="13055">
      <c r="A13055" s="44" t="s">
        <v>10614</v>
      </c>
      <c r="B13055" s="45">
        <v>31580.0</v>
      </c>
      <c r="C13055" s="55"/>
      <c r="D13055" s="52"/>
    </row>
    <row r="13056">
      <c r="A13056" s="44" t="s">
        <v>10615</v>
      </c>
      <c r="B13056" s="45">
        <v>9940.0</v>
      </c>
      <c r="C13056" s="55"/>
      <c r="D13056" s="52"/>
    </row>
    <row r="13057">
      <c r="A13057" s="44" t="s">
        <v>10616</v>
      </c>
      <c r="B13057" s="45">
        <v>13500.0</v>
      </c>
      <c r="C13057" s="55"/>
      <c r="D13057" s="52"/>
    </row>
    <row r="13058">
      <c r="A13058" s="44" t="s">
        <v>10617</v>
      </c>
      <c r="B13058" s="45">
        <v>32600.0</v>
      </c>
      <c r="C13058" s="56" t="s">
        <v>10610</v>
      </c>
      <c r="D13058" s="52"/>
    </row>
    <row r="13059">
      <c r="A13059" s="44" t="s">
        <v>10618</v>
      </c>
      <c r="B13059" s="45">
        <v>2620.0</v>
      </c>
      <c r="C13059" s="55"/>
      <c r="D13059" s="52"/>
    </row>
    <row r="13060">
      <c r="A13060" s="44" t="s">
        <v>10619</v>
      </c>
      <c r="B13060" s="45">
        <v>11880.0</v>
      </c>
      <c r="C13060" s="56" t="s">
        <v>9388</v>
      </c>
      <c r="D13060" s="52"/>
    </row>
    <row r="13061">
      <c r="A13061" s="44" t="s">
        <v>10620</v>
      </c>
      <c r="B13061" s="45">
        <v>11760.0</v>
      </c>
      <c r="C13061" s="56" t="s">
        <v>3982</v>
      </c>
      <c r="D13061" s="52"/>
    </row>
    <row r="13062">
      <c r="A13062" s="44" t="s">
        <v>10621</v>
      </c>
      <c r="B13062" s="45">
        <v>12440.0</v>
      </c>
      <c r="C13062" s="56" t="s">
        <v>4756</v>
      </c>
      <c r="D13062" s="52"/>
    </row>
    <row r="13063">
      <c r="A13063" s="44" t="s">
        <v>10622</v>
      </c>
      <c r="B13063" s="45">
        <v>16100.0</v>
      </c>
      <c r="C13063" s="55"/>
      <c r="D13063" s="52"/>
    </row>
    <row r="13064">
      <c r="A13064" s="44" t="s">
        <v>10623</v>
      </c>
      <c r="B13064" s="45">
        <v>4120.0</v>
      </c>
      <c r="C13064" s="56" t="s">
        <v>4017</v>
      </c>
      <c r="D13064" s="52"/>
    </row>
    <row r="13065">
      <c r="A13065" s="44" t="s">
        <v>10624</v>
      </c>
      <c r="B13065" s="45">
        <v>2500.0</v>
      </c>
      <c r="C13065" s="55"/>
      <c r="D13065" s="52"/>
    </row>
    <row r="13066">
      <c r="A13066" s="44" t="s">
        <v>10625</v>
      </c>
      <c r="B13066" s="45">
        <v>9800.0</v>
      </c>
      <c r="C13066" s="55"/>
      <c r="D13066" s="52"/>
    </row>
    <row r="13067">
      <c r="A13067" s="44" t="s">
        <v>10626</v>
      </c>
      <c r="B13067" s="45">
        <v>10120.0</v>
      </c>
      <c r="C13067" s="55"/>
      <c r="D13067" s="52"/>
    </row>
    <row r="13068">
      <c r="A13068" s="44" t="s">
        <v>10627</v>
      </c>
      <c r="B13068" s="45">
        <v>2680.0</v>
      </c>
      <c r="C13068" s="56" t="s">
        <v>3980</v>
      </c>
      <c r="D13068" s="52"/>
    </row>
    <row r="13069">
      <c r="A13069" s="44" t="s">
        <v>10628</v>
      </c>
      <c r="B13069" s="45">
        <v>10100.0</v>
      </c>
      <c r="C13069" s="55"/>
      <c r="D13069" s="52"/>
    </row>
    <row r="13070">
      <c r="A13070" s="44" t="s">
        <v>10629</v>
      </c>
      <c r="B13070" s="45">
        <v>2320.0</v>
      </c>
      <c r="C13070" s="56" t="s">
        <v>3980</v>
      </c>
      <c r="D13070" s="52"/>
    </row>
    <row r="13071">
      <c r="A13071" s="44" t="s">
        <v>10630</v>
      </c>
      <c r="B13071" s="45">
        <v>33240.0</v>
      </c>
      <c r="C13071" s="56" t="s">
        <v>10631</v>
      </c>
      <c r="D13071" s="52"/>
    </row>
    <row r="13072">
      <c r="A13072" s="44" t="s">
        <v>10632</v>
      </c>
      <c r="B13072" s="45">
        <v>3180.0</v>
      </c>
      <c r="C13072" s="56" t="s">
        <v>4017</v>
      </c>
      <c r="D13072" s="52"/>
    </row>
    <row r="13073">
      <c r="A13073" s="44" t="s">
        <v>10633</v>
      </c>
      <c r="B13073" s="45">
        <v>12380.0</v>
      </c>
      <c r="C13073" s="56" t="s">
        <v>4576</v>
      </c>
      <c r="D13073" s="52"/>
    </row>
    <row r="13074">
      <c r="A13074" s="44" t="s">
        <v>10634</v>
      </c>
      <c r="B13074" s="45">
        <v>13480.0</v>
      </c>
      <c r="C13074" s="55"/>
      <c r="D13074" s="52"/>
    </row>
    <row r="13075">
      <c r="A13075" s="44" t="s">
        <v>10635</v>
      </c>
      <c r="B13075" s="45">
        <v>13660.0</v>
      </c>
      <c r="C13075" s="56" t="s">
        <v>4140</v>
      </c>
      <c r="D13075" s="52"/>
    </row>
    <row r="13076">
      <c r="A13076" s="44" t="s">
        <v>10636</v>
      </c>
      <c r="B13076" s="45">
        <v>16640.0</v>
      </c>
      <c r="C13076" s="56" t="s">
        <v>9926</v>
      </c>
      <c r="D13076" s="52"/>
    </row>
    <row r="13077">
      <c r="A13077" s="44" t="s">
        <v>10637</v>
      </c>
      <c r="B13077" s="45">
        <v>16060.0</v>
      </c>
      <c r="C13077" s="55"/>
      <c r="D13077" s="52"/>
    </row>
    <row r="13078">
      <c r="A13078" s="44" t="s">
        <v>10638</v>
      </c>
      <c r="B13078" s="45">
        <v>9760.0</v>
      </c>
      <c r="C13078" s="55"/>
      <c r="D13078" s="52"/>
    </row>
    <row r="13079">
      <c r="A13079" s="44" t="s">
        <v>10639</v>
      </c>
      <c r="B13079" s="45">
        <v>9380.0</v>
      </c>
      <c r="C13079" s="55"/>
      <c r="D13079" s="52"/>
    </row>
    <row r="13080">
      <c r="A13080" s="44" t="s">
        <v>10640</v>
      </c>
      <c r="B13080" s="45">
        <v>10080.0</v>
      </c>
      <c r="C13080" s="55"/>
      <c r="D13080" s="52"/>
    </row>
    <row r="13081">
      <c r="A13081" s="44" t="s">
        <v>10641</v>
      </c>
      <c r="B13081" s="45">
        <v>10120.0</v>
      </c>
      <c r="C13081" s="55"/>
      <c r="D13081" s="52"/>
    </row>
    <row r="13082">
      <c r="A13082" s="44" t="s">
        <v>10642</v>
      </c>
      <c r="B13082" s="45">
        <v>17840.0</v>
      </c>
      <c r="C13082" s="56" t="s">
        <v>4568</v>
      </c>
      <c r="D13082" s="52"/>
    </row>
    <row r="13083">
      <c r="A13083" s="44" t="s">
        <v>10643</v>
      </c>
      <c r="B13083" s="45">
        <v>32400.0</v>
      </c>
      <c r="C13083" s="55"/>
      <c r="D13083" s="52"/>
    </row>
    <row r="13084">
      <c r="A13084" s="44" t="s">
        <v>10644</v>
      </c>
      <c r="B13084" s="45">
        <v>31200.0</v>
      </c>
      <c r="C13084" s="55"/>
      <c r="D13084" s="52"/>
    </row>
    <row r="13085">
      <c r="A13085" s="44" t="s">
        <v>10645</v>
      </c>
      <c r="B13085" s="45">
        <v>16760.0</v>
      </c>
      <c r="C13085" s="55"/>
      <c r="D13085" s="52"/>
    </row>
    <row r="13086">
      <c r="A13086" s="44" t="s">
        <v>10646</v>
      </c>
      <c r="B13086" s="45">
        <v>4180.0</v>
      </c>
      <c r="C13086" s="56" t="s">
        <v>4110</v>
      </c>
      <c r="D13086" s="52"/>
    </row>
    <row r="13087">
      <c r="A13087" s="44" t="s">
        <v>10647</v>
      </c>
      <c r="B13087" s="45">
        <v>37200.0</v>
      </c>
      <c r="C13087" s="56" t="s">
        <v>4568</v>
      </c>
      <c r="D13087" s="52"/>
    </row>
    <row r="13088">
      <c r="A13088" s="44" t="s">
        <v>10648</v>
      </c>
      <c r="B13088" s="45">
        <v>10320.0</v>
      </c>
      <c r="C13088" s="55"/>
      <c r="D13088" s="52"/>
    </row>
    <row r="13089">
      <c r="A13089" s="44" t="s">
        <v>10649</v>
      </c>
      <c r="B13089" s="45">
        <v>12000.0</v>
      </c>
      <c r="C13089" s="56" t="s">
        <v>8090</v>
      </c>
      <c r="D13089" s="52"/>
    </row>
    <row r="13090">
      <c r="A13090" s="44" t="s">
        <v>10650</v>
      </c>
      <c r="B13090" s="45">
        <v>16060.0</v>
      </c>
      <c r="C13090" s="55"/>
      <c r="D13090" s="52"/>
    </row>
    <row r="13091">
      <c r="A13091" s="44" t="s">
        <v>10651</v>
      </c>
      <c r="B13091" s="45">
        <v>4060.0</v>
      </c>
      <c r="C13091" s="56" t="s">
        <v>3989</v>
      </c>
      <c r="D13091" s="52"/>
    </row>
    <row r="13092">
      <c r="A13092" s="44" t="s">
        <v>10652</v>
      </c>
      <c r="B13092" s="45">
        <v>2660.0</v>
      </c>
      <c r="C13092" s="56" t="s">
        <v>10653</v>
      </c>
      <c r="D13092" s="52"/>
    </row>
    <row r="13093">
      <c r="A13093" s="44" t="s">
        <v>10654</v>
      </c>
      <c r="B13093" s="45">
        <v>10280.0</v>
      </c>
      <c r="C13093" s="55"/>
      <c r="D13093" s="52"/>
    </row>
    <row r="13094">
      <c r="A13094" s="44" t="s">
        <v>10655</v>
      </c>
      <c r="B13094" s="45">
        <v>3280.0</v>
      </c>
      <c r="C13094" s="56" t="s">
        <v>4110</v>
      </c>
      <c r="D13094" s="52"/>
    </row>
    <row r="13095">
      <c r="A13095" s="44" t="s">
        <v>10656</v>
      </c>
      <c r="B13095" s="45">
        <v>3080.0</v>
      </c>
      <c r="C13095" s="55"/>
      <c r="D13095" s="52"/>
    </row>
    <row r="13096">
      <c r="A13096" s="44" t="s">
        <v>10657</v>
      </c>
      <c r="B13096" s="45">
        <v>2220.0</v>
      </c>
      <c r="C13096" s="56" t="s">
        <v>10658</v>
      </c>
      <c r="D13096" s="52"/>
    </row>
    <row r="13097">
      <c r="A13097" s="44" t="s">
        <v>10659</v>
      </c>
      <c r="B13097" s="45">
        <v>3520.0</v>
      </c>
      <c r="C13097" s="56" t="s">
        <v>3989</v>
      </c>
      <c r="D13097" s="52"/>
    </row>
    <row r="13098">
      <c r="A13098" s="44" t="s">
        <v>10660</v>
      </c>
      <c r="B13098" s="45">
        <v>32100.0</v>
      </c>
      <c r="C13098" s="56" t="s">
        <v>10553</v>
      </c>
      <c r="D13098" s="52"/>
    </row>
    <row r="13099">
      <c r="A13099" s="44" t="s">
        <v>10661</v>
      </c>
      <c r="B13099" s="45">
        <v>1500.0</v>
      </c>
      <c r="C13099" s="56" t="s">
        <v>10658</v>
      </c>
      <c r="D13099" s="52"/>
    </row>
    <row r="13100">
      <c r="A13100" s="44" t="s">
        <v>10662</v>
      </c>
      <c r="B13100" s="45">
        <v>11620.0</v>
      </c>
      <c r="C13100" s="55"/>
      <c r="D13100" s="52"/>
    </row>
    <row r="13101">
      <c r="A13101" s="44" t="s">
        <v>10663</v>
      </c>
      <c r="B13101" s="45">
        <v>3080.0</v>
      </c>
      <c r="C13101" s="55"/>
      <c r="D13101" s="52"/>
    </row>
    <row r="13102">
      <c r="A13102" s="44" t="s">
        <v>10664</v>
      </c>
      <c r="B13102" s="45">
        <v>2020.0</v>
      </c>
      <c r="C13102" s="56" t="s">
        <v>10653</v>
      </c>
      <c r="D13102" s="52"/>
    </row>
    <row r="13103">
      <c r="A13103" s="44" t="s">
        <v>10665</v>
      </c>
      <c r="B13103" s="45">
        <v>13480.0</v>
      </c>
      <c r="C13103" s="55"/>
      <c r="D13103" s="52"/>
    </row>
    <row r="13104">
      <c r="A13104" s="44" t="s">
        <v>10666</v>
      </c>
      <c r="B13104" s="45">
        <v>3320.0</v>
      </c>
      <c r="C13104" s="55"/>
      <c r="D13104" s="52"/>
    </row>
    <row r="13105">
      <c r="A13105" s="44" t="s">
        <v>10667</v>
      </c>
      <c r="B13105" s="45">
        <v>2400.0</v>
      </c>
      <c r="C13105" s="55"/>
      <c r="D13105" s="52"/>
    </row>
    <row r="13106">
      <c r="A13106" s="44" t="s">
        <v>10668</v>
      </c>
      <c r="B13106" s="45">
        <v>2260.0</v>
      </c>
      <c r="C13106" s="55"/>
      <c r="D13106" s="52"/>
    </row>
    <row r="13107">
      <c r="A13107" s="44" t="s">
        <v>10669</v>
      </c>
      <c r="B13107" s="45">
        <v>16080.0</v>
      </c>
      <c r="C13107" s="55"/>
      <c r="D13107" s="52"/>
    </row>
    <row r="13108">
      <c r="A13108" s="44" t="s">
        <v>10670</v>
      </c>
      <c r="B13108" s="45">
        <v>3620.0</v>
      </c>
      <c r="C13108" s="56" t="s">
        <v>10671</v>
      </c>
      <c r="D13108" s="52"/>
    </row>
    <row r="13109">
      <c r="A13109" s="44" t="s">
        <v>10672</v>
      </c>
      <c r="B13109" s="45">
        <v>3400.0</v>
      </c>
      <c r="C13109" s="56" t="s">
        <v>6508</v>
      </c>
      <c r="D13109" s="52"/>
    </row>
    <row r="13110">
      <c r="A13110" s="44" t="s">
        <v>10673</v>
      </c>
      <c r="B13110" s="45">
        <v>3400.0</v>
      </c>
      <c r="C13110" s="56" t="s">
        <v>7276</v>
      </c>
      <c r="D13110" s="52"/>
    </row>
    <row r="13111">
      <c r="A13111" s="44" t="s">
        <v>10674</v>
      </c>
      <c r="B13111" s="45">
        <v>2920.0</v>
      </c>
      <c r="C13111" s="56" t="s">
        <v>9914</v>
      </c>
      <c r="D13111" s="52"/>
    </row>
    <row r="13112">
      <c r="A13112" s="44" t="s">
        <v>10675</v>
      </c>
      <c r="B13112" s="45">
        <v>18560.0</v>
      </c>
      <c r="C13112" s="56" t="s">
        <v>9998</v>
      </c>
      <c r="D13112" s="52"/>
    </row>
    <row r="13113">
      <c r="A13113" s="44" t="s">
        <v>10676</v>
      </c>
      <c r="B13113" s="45">
        <v>4040.0</v>
      </c>
      <c r="C13113" s="56" t="s">
        <v>4110</v>
      </c>
      <c r="D13113" s="52"/>
    </row>
    <row r="13114">
      <c r="A13114" s="44" t="s">
        <v>10677</v>
      </c>
      <c r="B13114" s="45">
        <v>9880.0</v>
      </c>
      <c r="C13114" s="55"/>
      <c r="D13114" s="52"/>
    </row>
    <row r="13115">
      <c r="A13115" s="44" t="s">
        <v>10678</v>
      </c>
      <c r="B13115" s="45">
        <v>3720.0</v>
      </c>
      <c r="C13115" s="56" t="s">
        <v>10671</v>
      </c>
      <c r="D13115" s="52"/>
    </row>
    <row r="13116">
      <c r="A13116" s="44" t="s">
        <v>10679</v>
      </c>
      <c r="B13116" s="45">
        <v>12480.0</v>
      </c>
      <c r="C13116" s="56" t="s">
        <v>10680</v>
      </c>
      <c r="D13116" s="52"/>
    </row>
    <row r="13117">
      <c r="A13117" s="44" t="s">
        <v>10681</v>
      </c>
      <c r="B13117" s="45">
        <v>3480.0</v>
      </c>
      <c r="C13117" s="56" t="s">
        <v>4110</v>
      </c>
      <c r="D13117" s="52"/>
    </row>
    <row r="13118">
      <c r="A13118" s="44" t="s">
        <v>10682</v>
      </c>
      <c r="B13118" s="45">
        <v>3280.0</v>
      </c>
      <c r="C13118" s="56" t="s">
        <v>6508</v>
      </c>
      <c r="D13118" s="52"/>
    </row>
    <row r="13119">
      <c r="A13119" s="44" t="s">
        <v>10683</v>
      </c>
      <c r="B13119" s="45">
        <v>3280.0</v>
      </c>
      <c r="C13119" s="56" t="s">
        <v>7276</v>
      </c>
      <c r="D13119" s="52"/>
    </row>
    <row r="13120">
      <c r="A13120" s="44" t="s">
        <v>10684</v>
      </c>
      <c r="B13120" s="45">
        <v>2760.0</v>
      </c>
      <c r="C13120" s="56" t="s">
        <v>9914</v>
      </c>
      <c r="D13120" s="52"/>
    </row>
    <row r="13121">
      <c r="A13121" s="44" t="s">
        <v>10685</v>
      </c>
      <c r="B13121" s="45">
        <v>10180.0</v>
      </c>
      <c r="C13121" s="55"/>
      <c r="D13121" s="52"/>
    </row>
    <row r="13122">
      <c r="A13122" s="44" t="s">
        <v>10686</v>
      </c>
      <c r="B13122" s="45">
        <v>32880.0</v>
      </c>
      <c r="C13122" s="56" t="s">
        <v>10553</v>
      </c>
      <c r="D13122" s="52"/>
    </row>
    <row r="13123">
      <c r="A13123" s="44" t="s">
        <v>10687</v>
      </c>
      <c r="B13123" s="45">
        <v>3340.0</v>
      </c>
      <c r="C13123" s="55"/>
      <c r="D13123" s="52"/>
    </row>
    <row r="13124">
      <c r="A13124" s="44" t="s">
        <v>10688</v>
      </c>
      <c r="B13124" s="45">
        <v>4560.0</v>
      </c>
      <c r="C13124" s="55"/>
      <c r="D13124" s="52"/>
    </row>
    <row r="13125">
      <c r="A13125" s="44" t="s">
        <v>10689</v>
      </c>
      <c r="B13125" s="45">
        <v>2960.0</v>
      </c>
      <c r="C13125" s="56" t="s">
        <v>10690</v>
      </c>
      <c r="D13125" s="52"/>
    </row>
    <row r="13126">
      <c r="A13126" s="44" t="s">
        <v>10691</v>
      </c>
      <c r="B13126" s="45">
        <v>2760.0</v>
      </c>
      <c r="C13126" s="55"/>
      <c r="D13126" s="52"/>
    </row>
    <row r="13127">
      <c r="A13127" s="44" t="s">
        <v>10692</v>
      </c>
      <c r="B13127" s="45">
        <v>16040.0</v>
      </c>
      <c r="C13127" s="55"/>
      <c r="D13127" s="52"/>
    </row>
    <row r="13128">
      <c r="A13128" s="44" t="s">
        <v>10693</v>
      </c>
      <c r="B13128" s="45">
        <v>2960.0</v>
      </c>
      <c r="C13128" s="56" t="s">
        <v>10694</v>
      </c>
      <c r="D13128" s="52"/>
    </row>
    <row r="13129">
      <c r="A13129" s="44" t="s">
        <v>10695</v>
      </c>
      <c r="B13129" s="45">
        <v>2640.0</v>
      </c>
      <c r="C13129" s="55"/>
      <c r="D13129" s="52"/>
    </row>
    <row r="13130">
      <c r="A13130" s="44" t="s">
        <v>10696</v>
      </c>
      <c r="B13130" s="45">
        <v>13900.0</v>
      </c>
      <c r="C13130" s="56" t="s">
        <v>10697</v>
      </c>
      <c r="D13130" s="52"/>
    </row>
    <row r="13131">
      <c r="A13131" s="44" t="s">
        <v>10698</v>
      </c>
      <c r="B13131" s="45">
        <v>15100.0</v>
      </c>
      <c r="C13131" s="55"/>
      <c r="D13131" s="52"/>
    </row>
    <row r="13132">
      <c r="A13132" s="44" t="s">
        <v>10699</v>
      </c>
      <c r="B13132" s="45">
        <v>32920.0</v>
      </c>
      <c r="C13132" s="55"/>
      <c r="D13132" s="52"/>
    </row>
    <row r="13133">
      <c r="A13133" s="44" t="s">
        <v>10700</v>
      </c>
      <c r="B13133" s="45">
        <v>4520.0</v>
      </c>
      <c r="C13133" s="55"/>
      <c r="D13133" s="52"/>
    </row>
    <row r="13134">
      <c r="A13134" s="44" t="s">
        <v>10701</v>
      </c>
      <c r="B13134" s="45">
        <v>9320.0</v>
      </c>
      <c r="C13134" s="55"/>
      <c r="D13134" s="52"/>
    </row>
    <row r="13135">
      <c r="A13135" s="44" t="s">
        <v>10702</v>
      </c>
      <c r="B13135" s="45">
        <v>9900.0</v>
      </c>
      <c r="C13135" s="55"/>
      <c r="D13135" s="52"/>
    </row>
    <row r="13136">
      <c r="A13136" s="44" t="s">
        <v>10703</v>
      </c>
      <c r="B13136" s="45">
        <v>3040.0</v>
      </c>
      <c r="C13136" s="56" t="s">
        <v>10704</v>
      </c>
      <c r="D13136" s="52"/>
    </row>
    <row r="13137">
      <c r="A13137" s="44" t="s">
        <v>10705</v>
      </c>
      <c r="B13137" s="45">
        <v>4060.0</v>
      </c>
      <c r="C13137" s="56" t="s">
        <v>10706</v>
      </c>
      <c r="D13137" s="52"/>
    </row>
    <row r="13138">
      <c r="A13138" s="44" t="s">
        <v>10707</v>
      </c>
      <c r="B13138" s="45">
        <v>3440.0</v>
      </c>
      <c r="C13138" s="56" t="s">
        <v>4111</v>
      </c>
      <c r="D13138" s="52"/>
    </row>
    <row r="13139">
      <c r="A13139" s="44" t="s">
        <v>10708</v>
      </c>
      <c r="B13139" s="45">
        <v>14140.0</v>
      </c>
      <c r="C13139" s="55"/>
      <c r="D13139" s="52"/>
    </row>
    <row r="13140">
      <c r="A13140" s="44" t="s">
        <v>10709</v>
      </c>
      <c r="B13140" s="45">
        <v>2640.0</v>
      </c>
      <c r="C13140" s="56" t="s">
        <v>10704</v>
      </c>
      <c r="D13140" s="52"/>
    </row>
    <row r="13141">
      <c r="A13141" s="44" t="s">
        <v>10710</v>
      </c>
      <c r="B13141" s="45">
        <v>2660.0</v>
      </c>
      <c r="C13141" s="56" t="s">
        <v>4111</v>
      </c>
      <c r="D13141" s="52"/>
    </row>
    <row r="13142">
      <c r="A13142" s="44" t="s">
        <v>10711</v>
      </c>
      <c r="B13142" s="45">
        <v>10000.0</v>
      </c>
      <c r="C13142" s="55"/>
      <c r="D13142" s="52"/>
    </row>
    <row r="13143">
      <c r="A13143" s="44" t="s">
        <v>10712</v>
      </c>
      <c r="B13143" s="45">
        <v>9340.0</v>
      </c>
      <c r="C13143" s="55"/>
      <c r="D13143" s="52"/>
    </row>
    <row r="13144">
      <c r="A13144" s="44" t="s">
        <v>10713</v>
      </c>
      <c r="B13144" s="45">
        <v>2820.0</v>
      </c>
      <c r="C13144" s="55"/>
      <c r="D13144" s="52"/>
    </row>
    <row r="13145">
      <c r="A13145" s="44" t="s">
        <v>10714</v>
      </c>
      <c r="B13145" s="45">
        <v>11620.0</v>
      </c>
      <c r="C13145" s="55"/>
      <c r="D13145" s="52"/>
    </row>
    <row r="13146">
      <c r="A13146" s="44" t="s">
        <v>10715</v>
      </c>
      <c r="B13146" s="45">
        <v>11860.0</v>
      </c>
      <c r="C13146" s="56" t="s">
        <v>8090</v>
      </c>
      <c r="D13146" s="52"/>
    </row>
    <row r="13147">
      <c r="A13147" s="44" t="s">
        <v>10716</v>
      </c>
      <c r="B13147" s="45">
        <v>10480.0</v>
      </c>
      <c r="C13147" s="55"/>
      <c r="D13147" s="52"/>
    </row>
    <row r="13148">
      <c r="A13148" s="44" t="s">
        <v>10717</v>
      </c>
      <c r="B13148" s="45">
        <v>17320.0</v>
      </c>
      <c r="C13148" s="55"/>
      <c r="D13148" s="52"/>
    </row>
    <row r="13149">
      <c r="A13149" s="44" t="s">
        <v>10718</v>
      </c>
      <c r="B13149" s="45">
        <v>16380.0</v>
      </c>
      <c r="C13149" s="55"/>
      <c r="D13149" s="52"/>
    </row>
    <row r="13150">
      <c r="A13150" s="44" t="s">
        <v>10719</v>
      </c>
      <c r="B13150" s="45">
        <v>16000.0</v>
      </c>
      <c r="C13150" s="55"/>
      <c r="D13150" s="52"/>
    </row>
    <row r="13151">
      <c r="A13151" s="44" t="s">
        <v>10720</v>
      </c>
      <c r="B13151" s="45">
        <v>9420.0</v>
      </c>
      <c r="C13151" s="55"/>
      <c r="D13151" s="52"/>
    </row>
    <row r="13152">
      <c r="A13152" s="44" t="s">
        <v>10721</v>
      </c>
      <c r="B13152" s="45">
        <v>2740.0</v>
      </c>
      <c r="C13152" s="55"/>
      <c r="D13152" s="52"/>
    </row>
    <row r="13153">
      <c r="A13153" s="44" t="s">
        <v>10722</v>
      </c>
      <c r="B13153" s="45">
        <v>9400.0</v>
      </c>
      <c r="C13153" s="55"/>
      <c r="D13153" s="52"/>
    </row>
    <row r="13154">
      <c r="A13154" s="44" t="s">
        <v>10723</v>
      </c>
      <c r="B13154" s="45">
        <v>9340.0</v>
      </c>
      <c r="C13154" s="55"/>
      <c r="D13154" s="52"/>
    </row>
    <row r="13155">
      <c r="A13155" s="44" t="s">
        <v>10724</v>
      </c>
      <c r="B13155" s="45">
        <v>4060.0</v>
      </c>
      <c r="C13155" s="55"/>
      <c r="D13155" s="52"/>
    </row>
    <row r="13156">
      <c r="A13156" s="44" t="s">
        <v>10725</v>
      </c>
      <c r="B13156" s="45">
        <v>10820.0</v>
      </c>
      <c r="C13156" s="56" t="s">
        <v>7924</v>
      </c>
      <c r="D13156" s="52"/>
    </row>
    <row r="13157">
      <c r="A13157" s="44" t="s">
        <v>10726</v>
      </c>
      <c r="B13157" s="45">
        <v>9320.0</v>
      </c>
      <c r="C13157" s="55"/>
      <c r="D13157" s="52"/>
    </row>
    <row r="13158">
      <c r="A13158" s="44" t="s">
        <v>10727</v>
      </c>
      <c r="B13158" s="45">
        <v>3040.0</v>
      </c>
      <c r="C13158" s="55"/>
      <c r="D13158" s="52"/>
    </row>
    <row r="13159">
      <c r="A13159" s="44" t="s">
        <v>10728</v>
      </c>
      <c r="B13159" s="45">
        <v>13640.0</v>
      </c>
      <c r="C13159" s="56" t="s">
        <v>10729</v>
      </c>
      <c r="D13159" s="52"/>
    </row>
    <row r="13160">
      <c r="A13160" s="44" t="s">
        <v>10730</v>
      </c>
      <c r="B13160" s="45">
        <v>9580.0</v>
      </c>
      <c r="C13160" s="55"/>
      <c r="D13160" s="52"/>
    </row>
    <row r="13161">
      <c r="A13161" s="44" t="s">
        <v>10731</v>
      </c>
      <c r="B13161" s="45">
        <v>14160.0</v>
      </c>
      <c r="C13161" s="56" t="s">
        <v>10732</v>
      </c>
      <c r="D13161" s="52"/>
    </row>
    <row r="13162">
      <c r="A13162" s="44" t="s">
        <v>10733</v>
      </c>
      <c r="B13162" s="45">
        <v>11000.0</v>
      </c>
      <c r="C13162" s="56" t="s">
        <v>10734</v>
      </c>
      <c r="D13162" s="52"/>
    </row>
    <row r="13163">
      <c r="A13163" s="44" t="s">
        <v>10735</v>
      </c>
      <c r="B13163" s="45">
        <v>9300.0</v>
      </c>
      <c r="C13163" s="55"/>
      <c r="D13163" s="52"/>
    </row>
    <row r="13164">
      <c r="A13164" s="44" t="s">
        <v>10736</v>
      </c>
      <c r="B13164" s="45">
        <v>9540.0</v>
      </c>
      <c r="C13164" s="55"/>
      <c r="D13164" s="52"/>
    </row>
    <row r="13165">
      <c r="A13165" s="44" t="s">
        <v>10737</v>
      </c>
      <c r="B13165" s="45">
        <v>3500.0</v>
      </c>
      <c r="C13165" s="55"/>
      <c r="D13165" s="52"/>
    </row>
    <row r="13166">
      <c r="A13166" s="44" t="s">
        <v>10738</v>
      </c>
      <c r="B13166" s="45">
        <v>12040.0</v>
      </c>
      <c r="C13166" s="56" t="s">
        <v>10739</v>
      </c>
      <c r="D13166" s="52"/>
    </row>
    <row r="13167">
      <c r="A13167" s="44" t="s">
        <v>10740</v>
      </c>
      <c r="B13167" s="45">
        <v>9300.0</v>
      </c>
      <c r="C13167" s="55"/>
      <c r="D13167" s="52"/>
    </row>
    <row r="13168">
      <c r="A13168" s="44" t="s">
        <v>10741</v>
      </c>
      <c r="B13168" s="45">
        <v>19320.0</v>
      </c>
      <c r="C13168" s="56" t="s">
        <v>10742</v>
      </c>
      <c r="D13168" s="52"/>
    </row>
    <row r="13169">
      <c r="A13169" s="44" t="s">
        <v>10743</v>
      </c>
      <c r="B13169" s="45">
        <v>9260.0</v>
      </c>
      <c r="C13169" s="55"/>
      <c r="D13169" s="52"/>
    </row>
    <row r="13170">
      <c r="A13170" s="44" t="s">
        <v>10744</v>
      </c>
      <c r="B13170" s="45">
        <v>10420.0</v>
      </c>
      <c r="C13170" s="55"/>
      <c r="D13170" s="52"/>
    </row>
    <row r="13171">
      <c r="A13171" s="44" t="s">
        <v>10745</v>
      </c>
      <c r="B13171" s="45">
        <v>10540.0</v>
      </c>
      <c r="C13171" s="55"/>
      <c r="D13171" s="52"/>
    </row>
    <row r="13172">
      <c r="A13172" s="44" t="s">
        <v>10746</v>
      </c>
      <c r="B13172" s="45">
        <v>10920.0</v>
      </c>
      <c r="C13172" s="55"/>
      <c r="D13172" s="52"/>
    </row>
    <row r="13173">
      <c r="A13173" s="44" t="s">
        <v>10747</v>
      </c>
      <c r="B13173" s="45">
        <v>10520.0</v>
      </c>
      <c r="C13173" s="55"/>
      <c r="D13173" s="52"/>
    </row>
    <row r="13174">
      <c r="A13174" s="44" t="s">
        <v>10748</v>
      </c>
      <c r="B13174" s="45">
        <v>13880.0</v>
      </c>
      <c r="C13174" s="56" t="s">
        <v>9905</v>
      </c>
      <c r="D13174" s="52"/>
    </row>
    <row r="13175">
      <c r="A13175" s="44" t="s">
        <v>10749</v>
      </c>
      <c r="B13175" s="45">
        <v>3540.0</v>
      </c>
      <c r="C13175" s="56" t="s">
        <v>6421</v>
      </c>
      <c r="D13175" s="52"/>
    </row>
    <row r="13176">
      <c r="A13176" s="44" t="s">
        <v>10750</v>
      </c>
      <c r="B13176" s="45">
        <v>9860.0</v>
      </c>
      <c r="C13176" s="55"/>
      <c r="D13176" s="52"/>
    </row>
    <row r="13177">
      <c r="A13177" s="44" t="s">
        <v>10751</v>
      </c>
      <c r="B13177" s="45">
        <v>3320.0</v>
      </c>
      <c r="C13177" s="56" t="s">
        <v>6421</v>
      </c>
      <c r="D13177" s="52"/>
    </row>
    <row r="13178">
      <c r="A13178" s="44" t="s">
        <v>10752</v>
      </c>
      <c r="B13178" s="45">
        <v>23620.0</v>
      </c>
      <c r="C13178" s="55"/>
      <c r="D13178" s="52"/>
    </row>
    <row r="13179">
      <c r="A13179" s="44" t="s">
        <v>10753</v>
      </c>
      <c r="B13179" s="45">
        <v>3320.0</v>
      </c>
      <c r="C13179" s="56" t="s">
        <v>7276</v>
      </c>
      <c r="D13179" s="52"/>
    </row>
    <row r="13180">
      <c r="A13180" s="44" t="s">
        <v>10754</v>
      </c>
      <c r="B13180" s="45">
        <v>16940.0</v>
      </c>
      <c r="C13180" s="56" t="s">
        <v>10755</v>
      </c>
      <c r="D13180" s="52"/>
    </row>
    <row r="13181">
      <c r="A13181" s="44" t="s">
        <v>10756</v>
      </c>
      <c r="B13181" s="45">
        <v>2780.0</v>
      </c>
      <c r="C13181" s="56" t="s">
        <v>9914</v>
      </c>
      <c r="D13181" s="52"/>
    </row>
    <row r="13182">
      <c r="A13182" s="44" t="s">
        <v>10757</v>
      </c>
      <c r="B13182" s="45">
        <v>3420.0</v>
      </c>
      <c r="C13182" s="56" t="s">
        <v>4017</v>
      </c>
      <c r="D13182" s="52"/>
    </row>
    <row r="13183">
      <c r="A13183" s="44" t="s">
        <v>10758</v>
      </c>
      <c r="B13183" s="45">
        <v>3040.0</v>
      </c>
      <c r="C13183" s="55"/>
      <c r="D13183" s="52"/>
    </row>
    <row r="13184">
      <c r="A13184" s="44" t="s">
        <v>10759</v>
      </c>
      <c r="B13184" s="45">
        <v>10080.0</v>
      </c>
      <c r="C13184" s="55"/>
      <c r="D13184" s="52"/>
    </row>
    <row r="13185">
      <c r="A13185" s="44" t="s">
        <v>10760</v>
      </c>
      <c r="B13185" s="45">
        <v>2860.0</v>
      </c>
      <c r="C13185" s="56" t="s">
        <v>744</v>
      </c>
      <c r="D13185" s="52"/>
    </row>
    <row r="13186">
      <c r="A13186" s="44" t="s">
        <v>10761</v>
      </c>
      <c r="B13186" s="45">
        <v>2520.0</v>
      </c>
      <c r="C13186" s="55"/>
      <c r="D13186" s="52"/>
    </row>
    <row r="13187">
      <c r="A13187" s="44" t="s">
        <v>10762</v>
      </c>
      <c r="B13187" s="45">
        <v>16680.0</v>
      </c>
      <c r="C13187" s="55"/>
      <c r="D13187" s="52"/>
    </row>
    <row r="13188">
      <c r="A13188" s="44" t="s">
        <v>10763</v>
      </c>
      <c r="B13188" s="45">
        <v>12880.0</v>
      </c>
      <c r="C13188" s="56" t="s">
        <v>4576</v>
      </c>
      <c r="D13188" s="52"/>
    </row>
    <row r="13189">
      <c r="A13189" s="44" t="s">
        <v>10764</v>
      </c>
      <c r="B13189" s="45">
        <v>16160.0</v>
      </c>
      <c r="C13189" s="56" t="s">
        <v>10765</v>
      </c>
      <c r="D13189" s="52"/>
    </row>
    <row r="13190">
      <c r="A13190" s="44" t="s">
        <v>10766</v>
      </c>
      <c r="B13190" s="45">
        <v>10460.0</v>
      </c>
      <c r="C13190" s="55"/>
      <c r="D13190" s="52"/>
    </row>
    <row r="13191">
      <c r="A13191" s="44" t="s">
        <v>10767</v>
      </c>
      <c r="B13191" s="45">
        <v>10160.0</v>
      </c>
      <c r="C13191" s="55"/>
      <c r="D13191" s="52"/>
    </row>
    <row r="13192">
      <c r="A13192" s="44" t="s">
        <v>10768</v>
      </c>
      <c r="B13192" s="45">
        <v>33920.0</v>
      </c>
      <c r="C13192" s="55"/>
      <c r="D13192" s="52"/>
    </row>
    <row r="13193">
      <c r="A13193" s="44" t="s">
        <v>10769</v>
      </c>
      <c r="B13193" s="45">
        <v>1780.0</v>
      </c>
      <c r="C13193" s="55"/>
      <c r="D13193" s="52"/>
    </row>
    <row r="13194">
      <c r="A13194" s="44" t="s">
        <v>10770</v>
      </c>
      <c r="B13194" s="45">
        <v>1700.0</v>
      </c>
      <c r="C13194" s="55"/>
      <c r="D13194" s="52"/>
    </row>
    <row r="13195">
      <c r="A13195" s="44" t="s">
        <v>10771</v>
      </c>
      <c r="B13195" s="45">
        <v>2500.0</v>
      </c>
      <c r="C13195" s="55"/>
      <c r="D13195" s="52"/>
    </row>
    <row r="13196">
      <c r="A13196" s="44" t="s">
        <v>10772</v>
      </c>
      <c r="B13196" s="45">
        <v>18640.0</v>
      </c>
      <c r="C13196" s="57" t="s">
        <v>7298</v>
      </c>
      <c r="D13196" s="52"/>
    </row>
    <row r="13197">
      <c r="A13197" s="44" t="s">
        <v>10773</v>
      </c>
      <c r="B13197" s="45">
        <v>2440.0</v>
      </c>
      <c r="C13197" s="55"/>
      <c r="D13197" s="52"/>
    </row>
    <row r="13198">
      <c r="A13198" s="44" t="s">
        <v>10774</v>
      </c>
      <c r="B13198" s="45">
        <v>10580.0</v>
      </c>
      <c r="C13198" s="55"/>
      <c r="D13198" s="52"/>
    </row>
    <row r="13199">
      <c r="A13199" s="44" t="s">
        <v>10775</v>
      </c>
      <c r="B13199" s="45">
        <v>3800.0</v>
      </c>
      <c r="C13199" s="56" t="s">
        <v>6421</v>
      </c>
      <c r="D13199" s="52"/>
    </row>
    <row r="13200">
      <c r="A13200" s="44" t="s">
        <v>10776</v>
      </c>
      <c r="B13200" s="45">
        <v>3580.0</v>
      </c>
      <c r="C13200" s="56" t="s">
        <v>6508</v>
      </c>
      <c r="D13200" s="52"/>
    </row>
    <row r="13201">
      <c r="A13201" s="44" t="s">
        <v>10777</v>
      </c>
      <c r="B13201" s="45">
        <v>4440.0</v>
      </c>
      <c r="C13201" s="56" t="s">
        <v>10778</v>
      </c>
      <c r="D13201" s="52"/>
    </row>
    <row r="13202">
      <c r="A13202" s="44" t="s">
        <v>10779</v>
      </c>
      <c r="B13202" s="45">
        <v>3580.0</v>
      </c>
      <c r="C13202" s="56" t="s">
        <v>7276</v>
      </c>
      <c r="D13202" s="52"/>
    </row>
    <row r="13203">
      <c r="A13203" s="44" t="s">
        <v>10780</v>
      </c>
      <c r="B13203" s="45">
        <v>13580.0</v>
      </c>
      <c r="C13203" s="56" t="s">
        <v>10781</v>
      </c>
      <c r="D13203" s="52"/>
    </row>
    <row r="13204">
      <c r="A13204" s="44" t="s">
        <v>10782</v>
      </c>
      <c r="B13204" s="45">
        <v>2900.0</v>
      </c>
      <c r="C13204" s="56" t="s">
        <v>9914</v>
      </c>
      <c r="D13204" s="52"/>
    </row>
    <row r="13205">
      <c r="A13205" s="44" t="s">
        <v>10783</v>
      </c>
      <c r="B13205" s="45">
        <v>2700.0</v>
      </c>
      <c r="C13205" s="56" t="s">
        <v>10784</v>
      </c>
      <c r="D13205" s="52"/>
    </row>
    <row r="13206">
      <c r="A13206" s="44" t="s">
        <v>10785</v>
      </c>
      <c r="B13206" s="45">
        <v>9900.0</v>
      </c>
      <c r="C13206" s="55"/>
      <c r="D13206" s="52"/>
    </row>
    <row r="13207">
      <c r="A13207" s="44" t="s">
        <v>10786</v>
      </c>
      <c r="B13207" s="45">
        <v>17680.0</v>
      </c>
      <c r="C13207" s="56" t="s">
        <v>6342</v>
      </c>
      <c r="D13207" s="52"/>
    </row>
    <row r="13208">
      <c r="A13208" s="44" t="s">
        <v>10787</v>
      </c>
      <c r="B13208" s="45">
        <v>2860.0</v>
      </c>
      <c r="C13208" s="56" t="s">
        <v>4073</v>
      </c>
      <c r="D13208" s="52"/>
    </row>
    <row r="13209">
      <c r="A13209" s="44" t="s">
        <v>10788</v>
      </c>
      <c r="B13209" s="45">
        <v>3380.0</v>
      </c>
      <c r="C13209" s="56" t="s">
        <v>3991</v>
      </c>
      <c r="D13209" s="52"/>
    </row>
    <row r="13210">
      <c r="A13210" s="44" t="s">
        <v>10789</v>
      </c>
      <c r="B13210" s="45">
        <v>2940.0</v>
      </c>
      <c r="C13210" s="56" t="s">
        <v>3991</v>
      </c>
      <c r="D13210" s="52"/>
    </row>
    <row r="13211">
      <c r="A13211" s="44" t="s">
        <v>10790</v>
      </c>
      <c r="B13211" s="45">
        <v>2440.0</v>
      </c>
      <c r="C13211" s="56" t="s">
        <v>4073</v>
      </c>
      <c r="D13211" s="52"/>
    </row>
    <row r="13212">
      <c r="A13212" s="44" t="s">
        <v>10791</v>
      </c>
      <c r="B13212" s="45">
        <v>16040.0</v>
      </c>
      <c r="C13212" s="55"/>
      <c r="D13212" s="52"/>
    </row>
    <row r="13213">
      <c r="A13213" s="44" t="s">
        <v>10792</v>
      </c>
      <c r="B13213" s="45">
        <v>3700.0</v>
      </c>
      <c r="C13213" s="55"/>
      <c r="D13213" s="52"/>
    </row>
    <row r="13214">
      <c r="A13214" s="44" t="s">
        <v>10793</v>
      </c>
      <c r="B13214" s="45">
        <v>4080.0</v>
      </c>
      <c r="C13214" s="56" t="s">
        <v>4129</v>
      </c>
      <c r="D13214" s="52"/>
    </row>
    <row r="13215">
      <c r="A13215" s="44" t="s">
        <v>10794</v>
      </c>
      <c r="B13215" s="45">
        <v>3500.0</v>
      </c>
      <c r="C13215" s="56" t="s">
        <v>6421</v>
      </c>
      <c r="D13215" s="52"/>
    </row>
    <row r="13216">
      <c r="A13216" s="44" t="s">
        <v>10795</v>
      </c>
      <c r="B13216" s="45">
        <v>17780.0</v>
      </c>
      <c r="C13216" s="55"/>
      <c r="D13216" s="52"/>
    </row>
    <row r="13217">
      <c r="A13217" s="44" t="s">
        <v>10796</v>
      </c>
      <c r="B13217" s="45">
        <v>3240.0</v>
      </c>
      <c r="C13217" s="56" t="s">
        <v>6508</v>
      </c>
      <c r="D13217" s="52"/>
    </row>
    <row r="13218">
      <c r="A13218" s="44" t="s">
        <v>10797</v>
      </c>
      <c r="B13218" s="45">
        <v>3240.0</v>
      </c>
      <c r="C13218" s="56" t="s">
        <v>7276</v>
      </c>
      <c r="D13218" s="52"/>
    </row>
    <row r="13219">
      <c r="A13219" s="44" t="s">
        <v>10798</v>
      </c>
      <c r="B13219" s="45">
        <v>9840.0</v>
      </c>
      <c r="C13219" s="55"/>
      <c r="D13219" s="52"/>
    </row>
    <row r="13220">
      <c r="A13220" s="44" t="s">
        <v>10799</v>
      </c>
      <c r="B13220" s="45">
        <v>10040.0</v>
      </c>
      <c r="C13220" s="55"/>
      <c r="D13220" s="52"/>
    </row>
    <row r="13221">
      <c r="A13221" s="44" t="s">
        <v>10800</v>
      </c>
      <c r="B13221" s="45">
        <v>3680.0</v>
      </c>
      <c r="C13221" s="56" t="s">
        <v>4129</v>
      </c>
      <c r="D13221" s="52"/>
    </row>
    <row r="13222">
      <c r="A13222" s="44" t="s">
        <v>10801</v>
      </c>
      <c r="B13222" s="45">
        <v>2700.0</v>
      </c>
      <c r="C13222" s="56" t="s">
        <v>9914</v>
      </c>
      <c r="D13222" s="52"/>
    </row>
    <row r="13223">
      <c r="A13223" s="44" t="s">
        <v>10802</v>
      </c>
      <c r="B13223" s="45">
        <v>17500.0</v>
      </c>
      <c r="C13223" s="55"/>
      <c r="D13223" s="52"/>
    </row>
    <row r="13224">
      <c r="A13224" s="44" t="s">
        <v>10803</v>
      </c>
      <c r="B13224" s="45">
        <v>11440.0</v>
      </c>
      <c r="C13224" s="56" t="s">
        <v>10804</v>
      </c>
      <c r="D13224" s="52"/>
    </row>
    <row r="13225">
      <c r="A13225" s="44" t="s">
        <v>10805</v>
      </c>
      <c r="B13225" s="45">
        <v>2640.0</v>
      </c>
      <c r="C13225" s="56" t="s">
        <v>3980</v>
      </c>
      <c r="D13225" s="52"/>
    </row>
    <row r="13226">
      <c r="A13226" s="44" t="s">
        <v>10806</v>
      </c>
      <c r="B13226" s="45">
        <v>3420.0</v>
      </c>
      <c r="C13226" s="56" t="s">
        <v>4017</v>
      </c>
      <c r="D13226" s="52"/>
    </row>
    <row r="13227">
      <c r="A13227" s="44" t="s">
        <v>10807</v>
      </c>
      <c r="B13227" s="45">
        <v>10380.0</v>
      </c>
      <c r="C13227" s="56" t="s">
        <v>10804</v>
      </c>
      <c r="D13227" s="52"/>
    </row>
    <row r="13228">
      <c r="A13228" s="44" t="s">
        <v>10808</v>
      </c>
      <c r="B13228" s="45">
        <v>32660.0</v>
      </c>
      <c r="C13228" s="55"/>
      <c r="D13228" s="52"/>
    </row>
    <row r="13229">
      <c r="A13229" s="44" t="s">
        <v>10809</v>
      </c>
      <c r="B13229" s="45">
        <v>2360.0</v>
      </c>
      <c r="C13229" s="56" t="s">
        <v>3980</v>
      </c>
      <c r="D13229" s="52"/>
    </row>
    <row r="13230">
      <c r="A13230" s="44" t="s">
        <v>10810</v>
      </c>
      <c r="B13230" s="45">
        <v>3080.0</v>
      </c>
      <c r="C13230" s="56" t="s">
        <v>4017</v>
      </c>
      <c r="D13230" s="52"/>
    </row>
    <row r="13231">
      <c r="A13231" s="44" t="s">
        <v>10811</v>
      </c>
      <c r="B13231" s="45">
        <v>3680.0</v>
      </c>
      <c r="C13231" s="55"/>
      <c r="D13231" s="52"/>
    </row>
    <row r="13232">
      <c r="A13232" s="44" t="s">
        <v>10812</v>
      </c>
      <c r="B13232" s="45">
        <v>9840.0</v>
      </c>
      <c r="C13232" s="55"/>
      <c r="D13232" s="52"/>
    </row>
    <row r="13233">
      <c r="A13233" s="44" t="s">
        <v>10813</v>
      </c>
      <c r="B13233" s="45">
        <v>12620.0</v>
      </c>
      <c r="C13233" s="56" t="s">
        <v>10804</v>
      </c>
      <c r="D13233" s="52"/>
    </row>
    <row r="13234">
      <c r="A13234" s="44" t="s">
        <v>10814</v>
      </c>
      <c r="B13234" s="45">
        <v>10260.0</v>
      </c>
      <c r="C13234" s="56" t="s">
        <v>10804</v>
      </c>
      <c r="D13234" s="52"/>
    </row>
    <row r="13235">
      <c r="A13235" s="44" t="s">
        <v>10815</v>
      </c>
      <c r="B13235" s="45">
        <v>18240.0</v>
      </c>
      <c r="C13235" s="55"/>
      <c r="D13235" s="52"/>
    </row>
    <row r="13236">
      <c r="A13236" s="44" t="s">
        <v>10816</v>
      </c>
      <c r="B13236" s="45">
        <v>2820.0</v>
      </c>
      <c r="C13236" s="55"/>
      <c r="D13236" s="52"/>
    </row>
    <row r="13237">
      <c r="A13237" s="44" t="s">
        <v>10817</v>
      </c>
      <c r="B13237" s="45">
        <v>12040.0</v>
      </c>
      <c r="C13237" s="55"/>
      <c r="D13237" s="52"/>
    </row>
    <row r="13238">
      <c r="A13238" s="44" t="s">
        <v>10818</v>
      </c>
      <c r="B13238" s="45">
        <v>3400.0</v>
      </c>
      <c r="C13238" s="56" t="s">
        <v>10778</v>
      </c>
      <c r="D13238" s="52"/>
    </row>
    <row r="13239">
      <c r="A13239" s="44" t="s">
        <v>10819</v>
      </c>
      <c r="B13239" s="45">
        <v>2700.0</v>
      </c>
      <c r="C13239" s="55"/>
      <c r="D13239" s="52"/>
    </row>
    <row r="13240">
      <c r="A13240" s="44" t="s">
        <v>10820</v>
      </c>
      <c r="B13240" s="45">
        <v>10020.0</v>
      </c>
      <c r="C13240" s="55"/>
      <c r="D13240" s="52"/>
    </row>
    <row r="13241">
      <c r="A13241" s="44" t="s">
        <v>10821</v>
      </c>
      <c r="B13241" s="45">
        <v>9900.0</v>
      </c>
      <c r="C13241" s="55"/>
      <c r="D13241" s="52"/>
    </row>
    <row r="13242">
      <c r="A13242" s="44" t="s">
        <v>10822</v>
      </c>
      <c r="B13242" s="45">
        <v>3460.0</v>
      </c>
      <c r="C13242" s="56" t="s">
        <v>4017</v>
      </c>
      <c r="D13242" s="52"/>
    </row>
    <row r="13243">
      <c r="A13243" s="44" t="s">
        <v>10823</v>
      </c>
      <c r="B13243" s="45">
        <v>16000.0</v>
      </c>
      <c r="C13243" s="55"/>
      <c r="D13243" s="52"/>
    </row>
    <row r="13244">
      <c r="A13244" s="44" t="s">
        <v>10824</v>
      </c>
      <c r="B13244" s="45">
        <v>14080.0</v>
      </c>
      <c r="C13244" s="55"/>
      <c r="D13244" s="52"/>
    </row>
    <row r="13245">
      <c r="A13245" s="44" t="s">
        <v>10825</v>
      </c>
      <c r="B13245" s="45">
        <v>15980.0</v>
      </c>
      <c r="C13245" s="55"/>
      <c r="D13245" s="52"/>
    </row>
    <row r="13246">
      <c r="A13246" s="44" t="s">
        <v>10826</v>
      </c>
      <c r="B13246" s="45">
        <v>10280.0</v>
      </c>
      <c r="C13246" s="55"/>
      <c r="D13246" s="52"/>
    </row>
    <row r="13247">
      <c r="A13247" s="44" t="s">
        <v>10827</v>
      </c>
      <c r="B13247" s="45">
        <v>3080.0</v>
      </c>
      <c r="C13247" s="56" t="s">
        <v>4017</v>
      </c>
      <c r="D13247" s="52"/>
    </row>
    <row r="13248">
      <c r="A13248" s="44" t="s">
        <v>10828</v>
      </c>
      <c r="B13248" s="45">
        <v>3060.0</v>
      </c>
      <c r="C13248" s="56" t="s">
        <v>10829</v>
      </c>
      <c r="D13248" s="52"/>
    </row>
    <row r="13249">
      <c r="A13249" s="44" t="s">
        <v>10830</v>
      </c>
      <c r="B13249" s="45">
        <v>13660.0</v>
      </c>
      <c r="C13249" s="55"/>
      <c r="D13249" s="52"/>
    </row>
    <row r="13250">
      <c r="A13250" s="44" t="s">
        <v>10831</v>
      </c>
      <c r="B13250" s="45">
        <v>2760.0</v>
      </c>
      <c r="C13250" s="55"/>
      <c r="D13250" s="52"/>
    </row>
    <row r="13251">
      <c r="A13251" s="44" t="s">
        <v>10832</v>
      </c>
      <c r="B13251" s="45">
        <v>13380.0</v>
      </c>
      <c r="C13251" s="56" t="s">
        <v>10833</v>
      </c>
      <c r="D13251" s="52"/>
    </row>
    <row r="13252">
      <c r="A13252" s="44" t="s">
        <v>10834</v>
      </c>
      <c r="B13252" s="45">
        <v>10540.0</v>
      </c>
      <c r="C13252" s="56" t="s">
        <v>10804</v>
      </c>
      <c r="D13252" s="52"/>
    </row>
    <row r="13253">
      <c r="A13253" s="44" t="s">
        <v>10835</v>
      </c>
      <c r="B13253" s="45">
        <v>10240.0</v>
      </c>
      <c r="C13253" s="55"/>
      <c r="D13253" s="52"/>
    </row>
    <row r="13254">
      <c r="A13254" s="44" t="s">
        <v>10836</v>
      </c>
      <c r="B13254" s="45">
        <v>10440.0</v>
      </c>
      <c r="C13254" s="55"/>
      <c r="D13254" s="52"/>
    </row>
    <row r="13255">
      <c r="A13255" s="44" t="s">
        <v>10837</v>
      </c>
      <c r="B13255" s="45">
        <v>11440.0</v>
      </c>
      <c r="C13255" s="56" t="s">
        <v>4135</v>
      </c>
      <c r="D13255" s="52"/>
    </row>
    <row r="13256">
      <c r="A13256" s="44" t="s">
        <v>10838</v>
      </c>
      <c r="B13256" s="45">
        <v>11500.0</v>
      </c>
      <c r="C13256" s="56" t="s">
        <v>6654</v>
      </c>
      <c r="D13256" s="52"/>
    </row>
    <row r="13257">
      <c r="A13257" s="44" t="s">
        <v>10839</v>
      </c>
      <c r="B13257" s="45">
        <v>9320.0</v>
      </c>
      <c r="C13257" s="55"/>
      <c r="D13257" s="52"/>
    </row>
    <row r="13258">
      <c r="A13258" s="44" t="s">
        <v>10840</v>
      </c>
      <c r="B13258" s="45">
        <v>10380.0</v>
      </c>
      <c r="C13258" s="55"/>
      <c r="D13258" s="52"/>
    </row>
    <row r="13259">
      <c r="A13259" s="44" t="s">
        <v>10841</v>
      </c>
      <c r="B13259" s="45">
        <v>10000.0</v>
      </c>
      <c r="C13259" s="55"/>
      <c r="D13259" s="52"/>
    </row>
    <row r="13260">
      <c r="A13260" s="44" t="s">
        <v>10842</v>
      </c>
      <c r="B13260" s="45">
        <v>11440.0</v>
      </c>
      <c r="C13260" s="55"/>
      <c r="D13260" s="52"/>
    </row>
    <row r="13261">
      <c r="A13261" s="44" t="s">
        <v>10843</v>
      </c>
      <c r="B13261" s="45">
        <v>10020.0</v>
      </c>
      <c r="C13261" s="55"/>
      <c r="D13261" s="52"/>
    </row>
    <row r="13262">
      <c r="A13262" s="44" t="s">
        <v>10844</v>
      </c>
      <c r="B13262" s="45">
        <v>21980.0</v>
      </c>
      <c r="C13262" s="56" t="s">
        <v>8933</v>
      </c>
      <c r="D13262" s="52"/>
    </row>
    <row r="13263">
      <c r="A13263" s="44" t="s">
        <v>10845</v>
      </c>
      <c r="B13263" s="45">
        <v>31060.0</v>
      </c>
      <c r="C13263" s="56" t="s">
        <v>4013</v>
      </c>
      <c r="D13263" s="52"/>
    </row>
    <row r="13264">
      <c r="A13264" s="44" t="s">
        <v>10846</v>
      </c>
      <c r="B13264" s="45">
        <v>13860.0</v>
      </c>
      <c r="C13264" s="55"/>
      <c r="D13264" s="52"/>
    </row>
    <row r="13265">
      <c r="A13265" s="44" t="s">
        <v>10847</v>
      </c>
      <c r="B13265" s="45">
        <v>10180.0</v>
      </c>
      <c r="C13265" s="55"/>
      <c r="D13265" s="52"/>
    </row>
    <row r="13266">
      <c r="A13266" s="44" t="s">
        <v>10848</v>
      </c>
      <c r="B13266" s="45">
        <v>16500.0</v>
      </c>
      <c r="C13266" s="56" t="s">
        <v>10849</v>
      </c>
      <c r="D13266" s="52"/>
    </row>
    <row r="13267">
      <c r="A13267" s="44" t="s">
        <v>10850</v>
      </c>
      <c r="B13267" s="45">
        <v>10020.0</v>
      </c>
      <c r="C13267" s="55"/>
      <c r="D13267" s="52"/>
    </row>
    <row r="13268">
      <c r="A13268" s="44" t="s">
        <v>10851</v>
      </c>
      <c r="B13268" s="45">
        <v>17080.0</v>
      </c>
      <c r="C13268" s="56" t="s">
        <v>6701</v>
      </c>
      <c r="D13268" s="52"/>
    </row>
    <row r="13269">
      <c r="A13269" s="44" t="s">
        <v>10852</v>
      </c>
      <c r="B13269" s="45">
        <v>11120.0</v>
      </c>
      <c r="C13269" s="56" t="s">
        <v>10853</v>
      </c>
      <c r="D13269" s="52"/>
    </row>
    <row r="13270">
      <c r="A13270" s="44" t="s">
        <v>10854</v>
      </c>
      <c r="B13270" s="45">
        <v>11720.0</v>
      </c>
      <c r="C13270" s="56" t="s">
        <v>10804</v>
      </c>
      <c r="D13270" s="52"/>
    </row>
    <row r="13271">
      <c r="A13271" s="44" t="s">
        <v>10855</v>
      </c>
      <c r="B13271" s="45">
        <v>4100.0</v>
      </c>
      <c r="C13271" s="56" t="s">
        <v>4017</v>
      </c>
      <c r="D13271" s="52"/>
    </row>
    <row r="13272">
      <c r="A13272" s="44" t="s">
        <v>10856</v>
      </c>
      <c r="B13272" s="45">
        <v>10540.0</v>
      </c>
      <c r="C13272" s="55"/>
      <c r="D13272" s="52"/>
    </row>
    <row r="13273">
      <c r="A13273" s="44" t="s">
        <v>10857</v>
      </c>
      <c r="B13273" s="45">
        <v>10520.0</v>
      </c>
      <c r="C13273" s="55"/>
      <c r="D13273" s="52"/>
    </row>
    <row r="13274">
      <c r="A13274" s="44" t="s">
        <v>10858</v>
      </c>
      <c r="B13274" s="45">
        <v>10200.0</v>
      </c>
      <c r="C13274" s="55"/>
      <c r="D13274" s="52"/>
    </row>
    <row r="13275">
      <c r="A13275" s="44" t="s">
        <v>10859</v>
      </c>
      <c r="B13275" s="45">
        <v>13500.0</v>
      </c>
      <c r="C13275" s="56" t="s">
        <v>3993</v>
      </c>
      <c r="D13275" s="52"/>
    </row>
    <row r="13276">
      <c r="A13276" s="44" t="s">
        <v>10860</v>
      </c>
      <c r="B13276" s="45">
        <v>10160.0</v>
      </c>
      <c r="C13276" s="55"/>
      <c r="D13276" s="52"/>
    </row>
    <row r="13277">
      <c r="A13277" s="44" t="s">
        <v>10861</v>
      </c>
      <c r="B13277" s="45">
        <v>3120.0</v>
      </c>
      <c r="C13277" s="56" t="s">
        <v>4017</v>
      </c>
      <c r="D13277" s="52"/>
    </row>
    <row r="13278">
      <c r="A13278" s="44" t="s">
        <v>10862</v>
      </c>
      <c r="B13278" s="45">
        <v>13440.0</v>
      </c>
      <c r="C13278" s="55"/>
      <c r="D13278" s="52"/>
    </row>
    <row r="13279">
      <c r="A13279" s="44" t="s">
        <v>10863</v>
      </c>
      <c r="B13279" s="45">
        <v>16740.0</v>
      </c>
      <c r="C13279" s="55"/>
      <c r="D13279" s="52"/>
    </row>
    <row r="13280">
      <c r="A13280" s="44" t="s">
        <v>10864</v>
      </c>
      <c r="B13280" s="45">
        <v>1860.0</v>
      </c>
      <c r="C13280" s="55"/>
      <c r="D13280" s="52"/>
    </row>
    <row r="13281">
      <c r="A13281" s="44" t="s">
        <v>10865</v>
      </c>
      <c r="B13281" s="45">
        <v>12380.0</v>
      </c>
      <c r="C13281" s="56" t="s">
        <v>4576</v>
      </c>
      <c r="D13281" s="52"/>
    </row>
    <row r="13282">
      <c r="A13282" s="44" t="s">
        <v>10866</v>
      </c>
      <c r="B13282" s="45">
        <v>1700.0</v>
      </c>
      <c r="C13282" s="55"/>
      <c r="D13282" s="52"/>
    </row>
    <row r="13283">
      <c r="A13283" s="44" t="s">
        <v>10867</v>
      </c>
      <c r="B13283" s="45">
        <v>9960.0</v>
      </c>
      <c r="C13283" s="55"/>
      <c r="D13283" s="52"/>
    </row>
    <row r="13284">
      <c r="A13284" s="44" t="s">
        <v>10868</v>
      </c>
      <c r="B13284" s="45">
        <v>31900.0</v>
      </c>
      <c r="C13284" s="56" t="s">
        <v>10869</v>
      </c>
      <c r="D13284" s="52"/>
    </row>
    <row r="13285">
      <c r="A13285" s="44" t="s">
        <v>10870</v>
      </c>
      <c r="B13285" s="45">
        <v>21960.0</v>
      </c>
      <c r="C13285" s="56" t="s">
        <v>10871</v>
      </c>
      <c r="D13285" s="52"/>
    </row>
    <row r="13286">
      <c r="A13286" s="44" t="s">
        <v>10872</v>
      </c>
      <c r="B13286" s="45">
        <v>11860.0</v>
      </c>
      <c r="C13286" s="56" t="s">
        <v>5850</v>
      </c>
      <c r="D13286" s="52"/>
    </row>
    <row r="13287">
      <c r="A13287" s="44" t="s">
        <v>10873</v>
      </c>
      <c r="B13287" s="45">
        <v>16900.0</v>
      </c>
      <c r="C13287" s="55"/>
      <c r="D13287" s="52"/>
    </row>
    <row r="13288">
      <c r="A13288" s="44" t="s">
        <v>10874</v>
      </c>
      <c r="B13288" s="45">
        <v>9940.0</v>
      </c>
      <c r="C13288" s="55"/>
      <c r="D13288" s="52"/>
    </row>
    <row r="13289">
      <c r="A13289" s="44" t="s">
        <v>10875</v>
      </c>
      <c r="B13289" s="45">
        <v>17680.0</v>
      </c>
      <c r="C13289" s="56" t="s">
        <v>10765</v>
      </c>
      <c r="D13289" s="52"/>
    </row>
    <row r="13290">
      <c r="A13290" s="44" t="s">
        <v>10876</v>
      </c>
      <c r="B13290" s="45">
        <v>11240.0</v>
      </c>
      <c r="C13290" s="55"/>
      <c r="D13290" s="52"/>
    </row>
    <row r="13291">
      <c r="A13291" s="44" t="s">
        <v>10877</v>
      </c>
      <c r="B13291" s="45">
        <v>16720.0</v>
      </c>
      <c r="C13291" s="55"/>
      <c r="D13291" s="52"/>
    </row>
    <row r="13292">
      <c r="A13292" s="44" t="s">
        <v>10878</v>
      </c>
      <c r="B13292" s="45">
        <v>14500.0</v>
      </c>
      <c r="C13292" s="55"/>
      <c r="D13292" s="52"/>
    </row>
    <row r="13293">
      <c r="A13293" s="44" t="s">
        <v>10879</v>
      </c>
      <c r="B13293" s="45">
        <v>11060.0</v>
      </c>
      <c r="C13293" s="56" t="s">
        <v>8303</v>
      </c>
      <c r="D13293" s="52"/>
    </row>
    <row r="13294">
      <c r="A13294" s="44" t="s">
        <v>10880</v>
      </c>
      <c r="B13294" s="45">
        <v>3300.0</v>
      </c>
      <c r="C13294" s="56" t="s">
        <v>6421</v>
      </c>
      <c r="D13294" s="52"/>
    </row>
    <row r="13295">
      <c r="A13295" s="44" t="s">
        <v>10881</v>
      </c>
      <c r="B13295" s="45">
        <v>3120.0</v>
      </c>
      <c r="C13295" s="56" t="s">
        <v>6508</v>
      </c>
      <c r="D13295" s="52"/>
    </row>
    <row r="13296">
      <c r="A13296" s="44" t="s">
        <v>10882</v>
      </c>
      <c r="B13296" s="45">
        <v>3120.0</v>
      </c>
      <c r="C13296" s="56" t="s">
        <v>7276</v>
      </c>
      <c r="D13296" s="52"/>
    </row>
    <row r="13297">
      <c r="A13297" s="44" t="s">
        <v>10883</v>
      </c>
      <c r="B13297" s="45">
        <v>13540.0</v>
      </c>
      <c r="C13297" s="55"/>
      <c r="D13297" s="52"/>
    </row>
    <row r="13298">
      <c r="A13298" s="44" t="s">
        <v>10884</v>
      </c>
      <c r="B13298" s="45">
        <v>13760.0</v>
      </c>
      <c r="C13298" s="55"/>
      <c r="D13298" s="52"/>
    </row>
    <row r="13299">
      <c r="A13299" s="44" t="s">
        <v>10885</v>
      </c>
      <c r="B13299" s="45">
        <v>3300.0</v>
      </c>
      <c r="C13299" s="56" t="s">
        <v>6421</v>
      </c>
      <c r="D13299" s="52"/>
    </row>
    <row r="13300">
      <c r="A13300" s="44" t="s">
        <v>10886</v>
      </c>
      <c r="B13300" s="45">
        <v>3200.0</v>
      </c>
      <c r="C13300" s="56" t="s">
        <v>6508</v>
      </c>
      <c r="D13300" s="52"/>
    </row>
    <row r="13301">
      <c r="A13301" s="44" t="s">
        <v>10887</v>
      </c>
      <c r="B13301" s="45">
        <v>3200.0</v>
      </c>
      <c r="C13301" s="56" t="s">
        <v>7276</v>
      </c>
      <c r="D13301" s="52"/>
    </row>
    <row r="13302">
      <c r="A13302" s="44" t="s">
        <v>10888</v>
      </c>
      <c r="B13302" s="45">
        <v>2740.0</v>
      </c>
      <c r="C13302" s="56" t="s">
        <v>9914</v>
      </c>
      <c r="D13302" s="52"/>
    </row>
    <row r="13303">
      <c r="A13303" s="44" t="s">
        <v>10889</v>
      </c>
      <c r="B13303" s="45">
        <v>2900.0</v>
      </c>
      <c r="C13303" s="56" t="s">
        <v>9914</v>
      </c>
      <c r="D13303" s="52"/>
    </row>
    <row r="13304">
      <c r="A13304" s="44" t="s">
        <v>10890</v>
      </c>
      <c r="B13304" s="45">
        <v>32460.0</v>
      </c>
      <c r="C13304" s="55"/>
      <c r="D13304" s="52"/>
    </row>
    <row r="13305">
      <c r="A13305" s="44" t="s">
        <v>10891</v>
      </c>
      <c r="B13305" s="45">
        <v>9960.0</v>
      </c>
      <c r="C13305" s="55"/>
      <c r="D13305" s="52"/>
    </row>
    <row r="13306">
      <c r="A13306" s="44" t="s">
        <v>10892</v>
      </c>
      <c r="B13306" s="45">
        <v>25440.0</v>
      </c>
      <c r="C13306" s="56" t="s">
        <v>10893</v>
      </c>
      <c r="D13306" s="52"/>
    </row>
    <row r="13307">
      <c r="A13307" s="44" t="s">
        <v>10894</v>
      </c>
      <c r="B13307" s="45">
        <v>14200.0</v>
      </c>
      <c r="C13307" s="55"/>
      <c r="D13307" s="52"/>
    </row>
    <row r="13308">
      <c r="A13308" s="44" t="s">
        <v>10895</v>
      </c>
      <c r="B13308" s="45">
        <v>9900.0</v>
      </c>
      <c r="C13308" s="55"/>
      <c r="D13308" s="52"/>
    </row>
    <row r="13309">
      <c r="A13309" s="44" t="s">
        <v>10896</v>
      </c>
      <c r="B13309" s="45">
        <v>11360.0</v>
      </c>
      <c r="C13309" s="56" t="s">
        <v>4642</v>
      </c>
      <c r="D13309" s="52"/>
    </row>
    <row r="13310">
      <c r="A13310" s="44" t="s">
        <v>10897</v>
      </c>
      <c r="B13310" s="45">
        <v>3980.0</v>
      </c>
      <c r="C13310" s="56" t="s">
        <v>4031</v>
      </c>
      <c r="D13310" s="52"/>
    </row>
    <row r="13311">
      <c r="A13311" s="44" t="s">
        <v>10898</v>
      </c>
      <c r="B13311" s="45">
        <v>9260.0</v>
      </c>
      <c r="C13311" s="55"/>
      <c r="D13311" s="52"/>
    </row>
    <row r="13312">
      <c r="A13312" s="44" t="s">
        <v>10899</v>
      </c>
      <c r="B13312" s="45">
        <v>13480.0</v>
      </c>
      <c r="C13312" s="55"/>
      <c r="D13312" s="52"/>
    </row>
    <row r="13313">
      <c r="A13313" s="44" t="s">
        <v>10900</v>
      </c>
      <c r="B13313" s="45">
        <v>3320.0</v>
      </c>
      <c r="C13313" s="56" t="s">
        <v>4031</v>
      </c>
      <c r="D13313" s="52"/>
    </row>
    <row r="13314">
      <c r="A13314" s="44" t="s">
        <v>10901</v>
      </c>
      <c r="B13314" s="45">
        <v>17560.0</v>
      </c>
      <c r="C13314" s="56" t="s">
        <v>10849</v>
      </c>
      <c r="D13314" s="52"/>
    </row>
    <row r="13315">
      <c r="A13315" s="44" t="s">
        <v>10902</v>
      </c>
      <c r="B13315" s="45">
        <v>10300.0</v>
      </c>
      <c r="C13315" s="55"/>
      <c r="D13315" s="52"/>
    </row>
    <row r="13316">
      <c r="A13316" s="44" t="s">
        <v>10903</v>
      </c>
      <c r="B13316" s="45">
        <v>13580.0</v>
      </c>
      <c r="C13316" s="55"/>
      <c r="D13316" s="52"/>
    </row>
    <row r="13317">
      <c r="A13317" s="44" t="s">
        <v>10904</v>
      </c>
      <c r="B13317" s="45">
        <v>9900.0</v>
      </c>
      <c r="C13317" s="55"/>
      <c r="D13317" s="52"/>
    </row>
    <row r="13318">
      <c r="A13318" s="44" t="s">
        <v>10905</v>
      </c>
      <c r="B13318" s="45">
        <v>3940.0</v>
      </c>
      <c r="C13318" s="56" t="s">
        <v>4035</v>
      </c>
      <c r="D13318" s="52"/>
    </row>
    <row r="13319">
      <c r="A13319" s="44" t="s">
        <v>10906</v>
      </c>
      <c r="B13319" s="45">
        <v>10420.0</v>
      </c>
      <c r="C13319" s="55"/>
      <c r="D13319" s="52"/>
    </row>
    <row r="13320">
      <c r="A13320" s="44" t="s">
        <v>10907</v>
      </c>
      <c r="B13320" s="45">
        <v>16020.0</v>
      </c>
      <c r="C13320" s="55"/>
      <c r="D13320" s="52"/>
    </row>
    <row r="13321">
      <c r="A13321" s="44" t="s">
        <v>10908</v>
      </c>
      <c r="B13321" s="45">
        <v>32720.0</v>
      </c>
      <c r="C13321" s="55"/>
      <c r="D13321" s="52"/>
    </row>
    <row r="13322">
      <c r="A13322" s="44" t="s">
        <v>10909</v>
      </c>
      <c r="B13322" s="45">
        <v>9260.0</v>
      </c>
      <c r="C13322" s="55"/>
      <c r="D13322" s="52"/>
    </row>
    <row r="13323">
      <c r="A13323" s="44" t="s">
        <v>10910</v>
      </c>
      <c r="B13323" s="45">
        <v>2760.0</v>
      </c>
      <c r="C13323" s="55"/>
      <c r="D13323" s="52"/>
    </row>
    <row r="13324">
      <c r="A13324" s="44" t="s">
        <v>10911</v>
      </c>
      <c r="B13324" s="45">
        <v>2720.0</v>
      </c>
      <c r="C13324" s="56" t="s">
        <v>4035</v>
      </c>
      <c r="D13324" s="52"/>
    </row>
    <row r="13325">
      <c r="A13325" s="44" t="s">
        <v>10912</v>
      </c>
      <c r="B13325" s="45">
        <v>17020.0</v>
      </c>
      <c r="C13325" s="56" t="s">
        <v>10913</v>
      </c>
      <c r="D13325" s="52"/>
    </row>
    <row r="13326">
      <c r="A13326" s="44" t="s">
        <v>10914</v>
      </c>
      <c r="B13326" s="45">
        <v>9340.0</v>
      </c>
      <c r="C13326" s="55"/>
      <c r="D13326" s="52"/>
    </row>
    <row r="13327">
      <c r="A13327" s="44" t="s">
        <v>10915</v>
      </c>
      <c r="B13327" s="45">
        <v>12360.0</v>
      </c>
      <c r="C13327" s="55"/>
      <c r="D13327" s="52"/>
    </row>
    <row r="13328">
      <c r="A13328" s="44" t="s">
        <v>10916</v>
      </c>
      <c r="B13328" s="45">
        <v>10020.0</v>
      </c>
      <c r="C13328" s="55"/>
      <c r="D13328" s="52"/>
    </row>
    <row r="13329">
      <c r="A13329" s="44" t="s">
        <v>10917</v>
      </c>
      <c r="B13329" s="45">
        <v>2480.0</v>
      </c>
      <c r="C13329" s="55"/>
      <c r="D13329" s="52"/>
    </row>
    <row r="13330">
      <c r="A13330" s="44" t="s">
        <v>10918</v>
      </c>
      <c r="B13330" s="45">
        <v>3000.0</v>
      </c>
      <c r="C13330" s="56" t="s">
        <v>10919</v>
      </c>
      <c r="D13330" s="52"/>
    </row>
    <row r="13331">
      <c r="A13331" s="44" t="s">
        <v>10920</v>
      </c>
      <c r="B13331" s="45">
        <v>2760.0</v>
      </c>
      <c r="C13331" s="56" t="s">
        <v>10919</v>
      </c>
      <c r="D13331" s="52"/>
    </row>
    <row r="13332">
      <c r="A13332" s="44" t="s">
        <v>10921</v>
      </c>
      <c r="B13332" s="45">
        <v>2440.0</v>
      </c>
      <c r="C13332" s="55"/>
      <c r="D13332" s="52"/>
    </row>
    <row r="13333">
      <c r="A13333" s="44" t="s">
        <v>10922</v>
      </c>
      <c r="B13333" s="45">
        <v>12360.0</v>
      </c>
      <c r="C13333" s="55"/>
      <c r="D13333" s="52"/>
    </row>
    <row r="13334">
      <c r="A13334" s="44" t="s">
        <v>10923</v>
      </c>
      <c r="B13334" s="45">
        <v>9240.0</v>
      </c>
      <c r="C13334" s="55"/>
      <c r="D13334" s="52"/>
    </row>
    <row r="13335">
      <c r="A13335" s="44" t="s">
        <v>10924</v>
      </c>
      <c r="B13335" s="45">
        <v>9880.0</v>
      </c>
      <c r="C13335" s="55"/>
      <c r="D13335" s="52"/>
    </row>
    <row r="13336">
      <c r="A13336" s="44" t="s">
        <v>10925</v>
      </c>
      <c r="B13336" s="45">
        <v>10960.0</v>
      </c>
      <c r="C13336" s="56" t="s">
        <v>10926</v>
      </c>
      <c r="D13336" s="52"/>
    </row>
    <row r="13337">
      <c r="A13337" s="44" t="s">
        <v>10927</v>
      </c>
      <c r="B13337" s="45">
        <v>23180.0</v>
      </c>
      <c r="C13337" s="55"/>
      <c r="D13337" s="52"/>
    </row>
    <row r="13338">
      <c r="A13338" s="44" t="s">
        <v>10928</v>
      </c>
      <c r="B13338" s="45">
        <v>16700.0</v>
      </c>
      <c r="C13338" s="55"/>
      <c r="D13338" s="52"/>
    </row>
    <row r="13339">
      <c r="A13339" s="44" t="s">
        <v>10929</v>
      </c>
      <c r="B13339" s="45">
        <v>13540.0</v>
      </c>
      <c r="C13339" s="55"/>
      <c r="D13339" s="52"/>
    </row>
    <row r="13340">
      <c r="A13340" s="44" t="s">
        <v>10930</v>
      </c>
      <c r="B13340" s="45">
        <v>9340.0</v>
      </c>
      <c r="C13340" s="55"/>
      <c r="D13340" s="52"/>
    </row>
    <row r="13341">
      <c r="A13341" s="44" t="s">
        <v>10931</v>
      </c>
      <c r="B13341" s="45">
        <v>9380.0</v>
      </c>
      <c r="C13341" s="55"/>
      <c r="D13341" s="52"/>
    </row>
    <row r="13342">
      <c r="A13342" s="44" t="s">
        <v>10932</v>
      </c>
      <c r="B13342" s="45">
        <v>10440.0</v>
      </c>
      <c r="C13342" s="56" t="s">
        <v>10933</v>
      </c>
      <c r="D13342" s="52"/>
    </row>
    <row r="13343">
      <c r="A13343" s="44" t="s">
        <v>10934</v>
      </c>
      <c r="B13343" s="45">
        <v>9240.0</v>
      </c>
      <c r="C13343" s="55"/>
      <c r="D13343" s="52"/>
    </row>
    <row r="13344">
      <c r="A13344" s="44" t="s">
        <v>10935</v>
      </c>
      <c r="B13344" s="45">
        <v>10700.0</v>
      </c>
      <c r="C13344" s="56" t="s">
        <v>8435</v>
      </c>
      <c r="D13344" s="52"/>
    </row>
    <row r="13345">
      <c r="A13345" s="44" t="s">
        <v>10936</v>
      </c>
      <c r="B13345" s="45">
        <v>9360.0</v>
      </c>
      <c r="C13345" s="55"/>
      <c r="D13345" s="52"/>
    </row>
    <row r="13346">
      <c r="A13346" s="44" t="s">
        <v>10937</v>
      </c>
      <c r="B13346" s="45">
        <v>9320.0</v>
      </c>
      <c r="C13346" s="55"/>
      <c r="D13346" s="52"/>
    </row>
    <row r="13347">
      <c r="A13347" s="44" t="s">
        <v>10938</v>
      </c>
      <c r="B13347" s="45">
        <v>31900.0</v>
      </c>
      <c r="C13347" s="55"/>
      <c r="D13347" s="52"/>
    </row>
    <row r="13348">
      <c r="A13348" s="44" t="s">
        <v>10939</v>
      </c>
      <c r="B13348" s="45">
        <v>12300.0</v>
      </c>
      <c r="C13348" s="55"/>
      <c r="D13348" s="52"/>
    </row>
    <row r="13349">
      <c r="A13349" s="44" t="s">
        <v>10940</v>
      </c>
      <c r="B13349" s="45">
        <v>9360.0</v>
      </c>
      <c r="C13349" s="55"/>
      <c r="D13349" s="52"/>
    </row>
    <row r="13350">
      <c r="A13350" s="44" t="s">
        <v>10941</v>
      </c>
      <c r="B13350" s="45">
        <v>16980.0</v>
      </c>
      <c r="C13350" s="55"/>
      <c r="D13350" s="52"/>
    </row>
    <row r="13351">
      <c r="A13351" s="44" t="s">
        <v>10942</v>
      </c>
      <c r="B13351" s="45">
        <v>9920.0</v>
      </c>
      <c r="C13351" s="55"/>
      <c r="D13351" s="52"/>
    </row>
    <row r="13352">
      <c r="A13352" s="44" t="s">
        <v>10943</v>
      </c>
      <c r="B13352" s="45">
        <v>17920.0</v>
      </c>
      <c r="C13352" s="55"/>
      <c r="D13352" s="52"/>
    </row>
    <row r="13353">
      <c r="A13353" s="44" t="s">
        <v>10944</v>
      </c>
      <c r="B13353" s="45">
        <v>11000.0</v>
      </c>
      <c r="C13353" s="56" t="s">
        <v>10945</v>
      </c>
      <c r="D13353" s="52"/>
    </row>
    <row r="13354">
      <c r="A13354" s="44" t="s">
        <v>10946</v>
      </c>
      <c r="B13354" s="45">
        <v>9880.0</v>
      </c>
      <c r="C13354" s="55"/>
      <c r="D13354" s="52"/>
    </row>
    <row r="13355">
      <c r="A13355" s="44" t="s">
        <v>10947</v>
      </c>
      <c r="B13355" s="45">
        <v>10360.0</v>
      </c>
      <c r="C13355" s="55"/>
      <c r="D13355" s="52"/>
    </row>
    <row r="13356">
      <c r="A13356" s="44" t="s">
        <v>10948</v>
      </c>
      <c r="B13356" s="45">
        <v>3340.0</v>
      </c>
      <c r="C13356" s="55"/>
      <c r="D13356" s="52"/>
    </row>
    <row r="13357">
      <c r="A13357" s="44" t="s">
        <v>10949</v>
      </c>
      <c r="B13357" s="45">
        <v>4120.0</v>
      </c>
      <c r="C13357" s="55"/>
      <c r="D13357" s="52"/>
    </row>
    <row r="13358">
      <c r="A13358" s="44" t="s">
        <v>10950</v>
      </c>
      <c r="B13358" s="45">
        <v>12120.0</v>
      </c>
      <c r="C13358" s="55"/>
      <c r="D13358" s="52"/>
    </row>
    <row r="13359">
      <c r="A13359" s="44" t="s">
        <v>10951</v>
      </c>
      <c r="B13359" s="45">
        <v>12140.0</v>
      </c>
      <c r="C13359" s="55"/>
      <c r="D13359" s="52"/>
    </row>
    <row r="13360">
      <c r="A13360" s="44" t="s">
        <v>10952</v>
      </c>
      <c r="B13360" s="45">
        <v>2560.0</v>
      </c>
      <c r="C13360" s="55"/>
      <c r="D13360" s="52"/>
    </row>
    <row r="13361">
      <c r="A13361" s="44" t="s">
        <v>10953</v>
      </c>
      <c r="B13361" s="45">
        <v>11040.0</v>
      </c>
      <c r="C13361" s="55"/>
      <c r="D13361" s="52"/>
    </row>
    <row r="13362">
      <c r="A13362" s="44" t="s">
        <v>10954</v>
      </c>
      <c r="B13362" s="45">
        <v>2460.0</v>
      </c>
      <c r="C13362" s="55"/>
      <c r="D13362" s="52"/>
    </row>
    <row r="13363">
      <c r="A13363" s="44" t="s">
        <v>10955</v>
      </c>
      <c r="B13363" s="45">
        <v>18780.0</v>
      </c>
      <c r="C13363" s="55"/>
      <c r="D13363" s="52"/>
    </row>
    <row r="13364">
      <c r="A13364" s="44" t="s">
        <v>10956</v>
      </c>
      <c r="B13364" s="45">
        <v>10340.0</v>
      </c>
      <c r="C13364" s="55"/>
      <c r="D13364" s="52"/>
    </row>
    <row r="13365">
      <c r="A13365" s="44" t="s">
        <v>10957</v>
      </c>
      <c r="B13365" s="45">
        <v>9860.0</v>
      </c>
      <c r="C13365" s="55"/>
      <c r="D13365" s="52"/>
    </row>
    <row r="13366">
      <c r="A13366" s="44" t="s">
        <v>10958</v>
      </c>
      <c r="B13366" s="45">
        <v>3080.0</v>
      </c>
      <c r="C13366" s="55"/>
      <c r="D13366" s="52"/>
    </row>
    <row r="13367">
      <c r="A13367" s="44" t="s">
        <v>10959</v>
      </c>
      <c r="B13367" s="45">
        <v>13220.0</v>
      </c>
      <c r="C13367" s="55"/>
      <c r="D13367" s="52"/>
    </row>
    <row r="13368">
      <c r="A13368" s="44" t="s">
        <v>10960</v>
      </c>
      <c r="B13368" s="45">
        <v>12380.0</v>
      </c>
      <c r="C13368" s="55"/>
      <c r="D13368" s="52"/>
    </row>
    <row r="13369">
      <c r="A13369" s="44" t="s">
        <v>10961</v>
      </c>
      <c r="B13369" s="45">
        <v>2480.0</v>
      </c>
      <c r="C13369" s="55"/>
      <c r="D13369" s="52"/>
    </row>
    <row r="13370">
      <c r="A13370" s="44" t="s">
        <v>10962</v>
      </c>
      <c r="B13370" s="45">
        <v>13600.0</v>
      </c>
      <c r="C13370" s="55"/>
      <c r="D13370" s="52"/>
    </row>
    <row r="13371">
      <c r="A13371" s="44" t="s">
        <v>10963</v>
      </c>
      <c r="B13371" s="45">
        <v>10380.0</v>
      </c>
      <c r="C13371" s="55"/>
      <c r="D13371" s="52"/>
    </row>
    <row r="13372">
      <c r="A13372" s="44" t="s">
        <v>10964</v>
      </c>
      <c r="B13372" s="45">
        <v>11900.0</v>
      </c>
      <c r="C13372" s="55"/>
      <c r="D13372" s="52"/>
    </row>
    <row r="13373">
      <c r="A13373" s="44" t="s">
        <v>10965</v>
      </c>
      <c r="B13373" s="45">
        <v>32060.0</v>
      </c>
      <c r="C13373" s="55"/>
      <c r="D13373" s="52"/>
    </row>
    <row r="13374">
      <c r="A13374" s="44" t="s">
        <v>10966</v>
      </c>
      <c r="B13374" s="45">
        <v>9900.0</v>
      </c>
      <c r="C13374" s="55"/>
      <c r="D13374" s="52"/>
    </row>
    <row r="13375">
      <c r="A13375" s="44" t="s">
        <v>10967</v>
      </c>
      <c r="B13375" s="45">
        <v>17640.0</v>
      </c>
      <c r="C13375" s="55"/>
      <c r="D13375" s="52"/>
    </row>
    <row r="13376">
      <c r="A13376" s="44" t="s">
        <v>10968</v>
      </c>
      <c r="B13376" s="45">
        <v>10500.0</v>
      </c>
      <c r="C13376" s="55"/>
      <c r="D13376" s="52"/>
    </row>
    <row r="13377">
      <c r="A13377" s="44" t="s">
        <v>10969</v>
      </c>
      <c r="B13377" s="45">
        <v>17460.0</v>
      </c>
      <c r="C13377" s="56" t="s">
        <v>10765</v>
      </c>
      <c r="D13377" s="52"/>
    </row>
    <row r="13378">
      <c r="A13378" s="44" t="s">
        <v>10970</v>
      </c>
      <c r="B13378" s="45">
        <v>11340.0</v>
      </c>
      <c r="C13378" s="56" t="s">
        <v>8901</v>
      </c>
      <c r="D13378" s="52"/>
    </row>
    <row r="13379">
      <c r="A13379" s="44" t="s">
        <v>10971</v>
      </c>
      <c r="B13379" s="45">
        <v>10220.0</v>
      </c>
      <c r="C13379" s="56" t="s">
        <v>8901</v>
      </c>
      <c r="D13379" s="52"/>
    </row>
    <row r="13380">
      <c r="A13380" s="44" t="s">
        <v>10972</v>
      </c>
      <c r="B13380" s="45">
        <v>14960.0</v>
      </c>
      <c r="C13380" s="56" t="s">
        <v>10973</v>
      </c>
      <c r="D13380" s="52"/>
    </row>
    <row r="13381">
      <c r="A13381" s="44" t="s">
        <v>10974</v>
      </c>
      <c r="B13381" s="45">
        <v>10520.0</v>
      </c>
      <c r="C13381" s="55"/>
      <c r="D13381" s="52"/>
    </row>
    <row r="13382">
      <c r="A13382" s="44" t="s">
        <v>10975</v>
      </c>
      <c r="B13382" s="45">
        <v>12000.0</v>
      </c>
      <c r="C13382" s="56" t="s">
        <v>8901</v>
      </c>
      <c r="D13382" s="52"/>
    </row>
    <row r="13383">
      <c r="A13383" s="44" t="s">
        <v>10976</v>
      </c>
      <c r="B13383" s="45">
        <v>9840.0</v>
      </c>
      <c r="C13383" s="55"/>
      <c r="D13383" s="52"/>
    </row>
    <row r="13384">
      <c r="A13384" s="44" t="s">
        <v>10977</v>
      </c>
      <c r="B13384" s="45">
        <v>10420.0</v>
      </c>
      <c r="C13384" s="55"/>
      <c r="D13384" s="52"/>
    </row>
    <row r="13385">
      <c r="A13385" s="44" t="s">
        <v>10978</v>
      </c>
      <c r="B13385" s="45">
        <v>13340.0</v>
      </c>
      <c r="C13385" s="55"/>
      <c r="D13385" s="52"/>
    </row>
    <row r="13386">
      <c r="A13386" s="44" t="s">
        <v>10979</v>
      </c>
      <c r="B13386" s="45">
        <v>9860.0</v>
      </c>
      <c r="C13386" s="55"/>
      <c r="D13386" s="52"/>
    </row>
    <row r="13387">
      <c r="A13387" s="44" t="s">
        <v>10980</v>
      </c>
      <c r="B13387" s="45">
        <v>4580.0</v>
      </c>
      <c r="C13387" s="56" t="s">
        <v>5436</v>
      </c>
      <c r="D13387" s="52"/>
    </row>
    <row r="13388">
      <c r="A13388" s="44" t="s">
        <v>10981</v>
      </c>
      <c r="B13388" s="45">
        <v>13500.0</v>
      </c>
      <c r="C13388" s="56" t="s">
        <v>10982</v>
      </c>
      <c r="D13388" s="52"/>
    </row>
    <row r="13389">
      <c r="A13389" s="44" t="s">
        <v>10983</v>
      </c>
      <c r="B13389" s="45">
        <v>2700.0</v>
      </c>
      <c r="C13389" s="56" t="s">
        <v>5438</v>
      </c>
      <c r="D13389" s="52"/>
    </row>
    <row r="13390">
      <c r="A13390" s="44" t="s">
        <v>10984</v>
      </c>
      <c r="B13390" s="45">
        <v>3520.0</v>
      </c>
      <c r="C13390" s="56" t="s">
        <v>5339</v>
      </c>
      <c r="D13390" s="52"/>
    </row>
    <row r="13391">
      <c r="A13391" s="44" t="s">
        <v>10985</v>
      </c>
      <c r="B13391" s="45">
        <v>32600.0</v>
      </c>
      <c r="C13391" s="56" t="s">
        <v>10986</v>
      </c>
      <c r="D13391" s="52"/>
    </row>
    <row r="13392">
      <c r="A13392" s="44" t="s">
        <v>10987</v>
      </c>
      <c r="B13392" s="45">
        <v>3320.0</v>
      </c>
      <c r="C13392" s="56" t="s">
        <v>7181</v>
      </c>
      <c r="D13392" s="52"/>
    </row>
    <row r="13393">
      <c r="A13393" s="44" t="s">
        <v>10988</v>
      </c>
      <c r="B13393" s="45">
        <v>3320.0</v>
      </c>
      <c r="C13393" s="56" t="s">
        <v>5446</v>
      </c>
      <c r="D13393" s="52"/>
    </row>
    <row r="13394">
      <c r="A13394" s="44" t="s">
        <v>10989</v>
      </c>
      <c r="B13394" s="45">
        <v>2900.0</v>
      </c>
      <c r="C13394" s="56" t="s">
        <v>6102</v>
      </c>
      <c r="D13394" s="52"/>
    </row>
    <row r="13395">
      <c r="A13395" s="44" t="s">
        <v>10990</v>
      </c>
      <c r="B13395" s="45">
        <v>4120.0</v>
      </c>
      <c r="C13395" s="56" t="s">
        <v>4194</v>
      </c>
      <c r="D13395" s="52"/>
    </row>
    <row r="13396">
      <c r="A13396" s="44" t="s">
        <v>10991</v>
      </c>
      <c r="B13396" s="45">
        <v>16340.0</v>
      </c>
      <c r="C13396" s="56" t="s">
        <v>10992</v>
      </c>
      <c r="D13396" s="52"/>
    </row>
    <row r="13397">
      <c r="A13397" s="44" t="s">
        <v>10993</v>
      </c>
      <c r="B13397" s="45">
        <v>3360.0</v>
      </c>
      <c r="C13397" s="56" t="s">
        <v>5443</v>
      </c>
      <c r="D13397" s="52"/>
    </row>
    <row r="13398">
      <c r="A13398" s="44" t="s">
        <v>10994</v>
      </c>
      <c r="B13398" s="45">
        <v>3140.0</v>
      </c>
      <c r="C13398" s="56" t="s">
        <v>7181</v>
      </c>
      <c r="D13398" s="52"/>
    </row>
    <row r="13399">
      <c r="A13399" s="44" t="s">
        <v>10995</v>
      </c>
      <c r="B13399" s="45">
        <v>3140.0</v>
      </c>
      <c r="C13399" s="56" t="s">
        <v>5446</v>
      </c>
      <c r="D13399" s="52"/>
    </row>
    <row r="13400">
      <c r="A13400" s="44" t="s">
        <v>10996</v>
      </c>
      <c r="B13400" s="45">
        <v>3100.0</v>
      </c>
      <c r="C13400" s="55"/>
      <c r="D13400" s="52"/>
    </row>
    <row r="13401">
      <c r="A13401" s="44" t="s">
        <v>10997</v>
      </c>
      <c r="B13401" s="45">
        <v>2760.0</v>
      </c>
      <c r="C13401" s="55"/>
      <c r="D13401" s="52"/>
    </row>
    <row r="13402">
      <c r="A13402" s="44" t="s">
        <v>10998</v>
      </c>
      <c r="B13402" s="45">
        <v>11520.0</v>
      </c>
      <c r="C13402" s="55"/>
      <c r="D13402" s="52"/>
    </row>
    <row r="13403">
      <c r="A13403" s="44" t="s">
        <v>10999</v>
      </c>
      <c r="B13403" s="45">
        <v>2760.0</v>
      </c>
      <c r="C13403" s="55"/>
      <c r="D13403" s="52"/>
    </row>
    <row r="13404">
      <c r="A13404" s="44" t="s">
        <v>11000</v>
      </c>
      <c r="B13404" s="45">
        <v>9860.0</v>
      </c>
      <c r="C13404" s="55"/>
      <c r="D13404" s="52"/>
    </row>
    <row r="13405">
      <c r="A13405" s="44" t="s">
        <v>11001</v>
      </c>
      <c r="B13405" s="45">
        <v>3360.0</v>
      </c>
      <c r="C13405" s="55"/>
      <c r="D13405" s="52"/>
    </row>
    <row r="13406">
      <c r="A13406" s="44" t="s">
        <v>11002</v>
      </c>
      <c r="B13406" s="45">
        <v>2300.0</v>
      </c>
      <c r="C13406" s="55"/>
      <c r="D13406" s="52"/>
    </row>
    <row r="13407">
      <c r="A13407" s="44" t="s">
        <v>11003</v>
      </c>
      <c r="B13407" s="45">
        <v>13460.0</v>
      </c>
      <c r="C13407" s="55"/>
      <c r="D13407" s="52"/>
    </row>
    <row r="13408">
      <c r="A13408" s="44" t="s">
        <v>11004</v>
      </c>
      <c r="B13408" s="45">
        <v>15520.0</v>
      </c>
      <c r="C13408" s="55"/>
      <c r="D13408" s="52"/>
    </row>
    <row r="13409">
      <c r="A13409" s="44" t="s">
        <v>11005</v>
      </c>
      <c r="B13409" s="45">
        <v>9820.0</v>
      </c>
      <c r="C13409" s="55"/>
      <c r="D13409" s="52"/>
    </row>
    <row r="13410">
      <c r="A13410" s="44" t="s">
        <v>11006</v>
      </c>
      <c r="B13410" s="45">
        <v>13040.0</v>
      </c>
      <c r="C13410" s="55"/>
      <c r="D13410" s="52"/>
    </row>
    <row r="13411">
      <c r="A13411" s="44" t="s">
        <v>11007</v>
      </c>
      <c r="B13411" s="45">
        <v>3140.0</v>
      </c>
      <c r="C13411" s="56" t="s">
        <v>4713</v>
      </c>
      <c r="D13411" s="52"/>
    </row>
    <row r="13412">
      <c r="A13412" s="44" t="s">
        <v>11008</v>
      </c>
      <c r="B13412" s="45">
        <v>15260.0</v>
      </c>
      <c r="C13412" s="56" t="s">
        <v>11009</v>
      </c>
      <c r="D13412" s="52"/>
    </row>
    <row r="13413">
      <c r="A13413" s="44" t="s">
        <v>11010</v>
      </c>
      <c r="B13413" s="45">
        <v>16140.0</v>
      </c>
      <c r="C13413" s="55"/>
      <c r="D13413" s="52"/>
    </row>
    <row r="13414">
      <c r="A13414" s="44" t="s">
        <v>11011</v>
      </c>
      <c r="B13414" s="45">
        <v>4200.0</v>
      </c>
      <c r="C13414" s="56" t="s">
        <v>4292</v>
      </c>
      <c r="D13414" s="52"/>
    </row>
    <row r="13415">
      <c r="A13415" s="44" t="s">
        <v>11012</v>
      </c>
      <c r="B13415" s="45">
        <v>2760.0</v>
      </c>
      <c r="C13415" s="56" t="s">
        <v>7027</v>
      </c>
      <c r="D13415" s="52"/>
    </row>
    <row r="13416">
      <c r="A13416" s="44" t="s">
        <v>11013</v>
      </c>
      <c r="B13416" s="45">
        <v>10020.0</v>
      </c>
      <c r="C13416" s="55"/>
      <c r="D13416" s="52"/>
    </row>
    <row r="13417">
      <c r="A13417" s="44" t="s">
        <v>11014</v>
      </c>
      <c r="B13417" s="45">
        <v>11760.0</v>
      </c>
      <c r="C13417" s="55"/>
      <c r="D13417" s="52"/>
    </row>
    <row r="13418">
      <c r="A13418" s="44" t="s">
        <v>11015</v>
      </c>
      <c r="B13418" s="45">
        <v>3240.0</v>
      </c>
      <c r="C13418" s="56" t="s">
        <v>5413</v>
      </c>
      <c r="D13418" s="52"/>
    </row>
    <row r="13419">
      <c r="A13419" s="44" t="s">
        <v>11016</v>
      </c>
      <c r="B13419" s="45">
        <v>11140.0</v>
      </c>
      <c r="C13419" s="56" t="s">
        <v>11017</v>
      </c>
      <c r="D13419" s="52"/>
    </row>
    <row r="13420">
      <c r="A13420" s="44" t="s">
        <v>11018</v>
      </c>
      <c r="B13420" s="45">
        <v>9800.0</v>
      </c>
      <c r="C13420" s="56" t="s">
        <v>11019</v>
      </c>
      <c r="D13420" s="52"/>
    </row>
    <row r="13421">
      <c r="A13421" s="44" t="s">
        <v>11020</v>
      </c>
      <c r="B13421" s="45">
        <v>10940.0</v>
      </c>
      <c r="C13421" s="55"/>
      <c r="D13421" s="52"/>
    </row>
    <row r="13422">
      <c r="A13422" s="44" t="s">
        <v>11021</v>
      </c>
      <c r="B13422" s="45">
        <v>2940.0</v>
      </c>
      <c r="C13422" s="56" t="s">
        <v>4274</v>
      </c>
      <c r="D13422" s="52"/>
    </row>
    <row r="13423">
      <c r="A13423" s="44" t="s">
        <v>11022</v>
      </c>
      <c r="B13423" s="45">
        <v>10260.0</v>
      </c>
      <c r="C13423" s="56" t="s">
        <v>5526</v>
      </c>
      <c r="D13423" s="52"/>
    </row>
    <row r="13424">
      <c r="A13424" s="44" t="s">
        <v>11023</v>
      </c>
      <c r="B13424" s="45">
        <v>10060.0</v>
      </c>
      <c r="C13424" s="55"/>
      <c r="D13424" s="52"/>
    </row>
    <row r="13425">
      <c r="A13425" s="44" t="s">
        <v>11024</v>
      </c>
      <c r="B13425" s="45">
        <v>2520.0</v>
      </c>
      <c r="C13425" s="56" t="s">
        <v>11025</v>
      </c>
      <c r="D13425" s="52"/>
    </row>
    <row r="13426">
      <c r="A13426" s="44" t="s">
        <v>11026</v>
      </c>
      <c r="B13426" s="45">
        <v>2760.0</v>
      </c>
      <c r="C13426" s="56" t="s">
        <v>11027</v>
      </c>
      <c r="D13426" s="52"/>
    </row>
    <row r="13427">
      <c r="A13427" s="44" t="s">
        <v>11028</v>
      </c>
      <c r="B13427" s="45">
        <v>2420.0</v>
      </c>
      <c r="C13427" s="56" t="s">
        <v>11029</v>
      </c>
      <c r="D13427" s="52"/>
    </row>
    <row r="13428">
      <c r="A13428" s="44" t="s">
        <v>11030</v>
      </c>
      <c r="B13428" s="45">
        <v>12260.0</v>
      </c>
      <c r="C13428" s="55"/>
      <c r="D13428" s="52"/>
    </row>
    <row r="13429">
      <c r="A13429" s="44" t="s">
        <v>11031</v>
      </c>
      <c r="B13429" s="45">
        <v>3640.0</v>
      </c>
      <c r="C13429" s="56" t="s">
        <v>4217</v>
      </c>
      <c r="D13429" s="52"/>
    </row>
    <row r="13430">
      <c r="A13430" s="44" t="s">
        <v>11032</v>
      </c>
      <c r="B13430" s="45">
        <v>4280.0</v>
      </c>
      <c r="C13430" s="56" t="s">
        <v>11033</v>
      </c>
      <c r="D13430" s="52"/>
    </row>
    <row r="13431">
      <c r="A13431" s="44" t="s">
        <v>11034</v>
      </c>
      <c r="B13431" s="45">
        <v>16280.0</v>
      </c>
      <c r="C13431" s="55"/>
      <c r="D13431" s="52"/>
    </row>
    <row r="13432">
      <c r="A13432" s="44" t="s">
        <v>11035</v>
      </c>
      <c r="B13432" s="45">
        <v>2780.0</v>
      </c>
      <c r="C13432" s="56" t="s">
        <v>5438</v>
      </c>
      <c r="D13432" s="52"/>
    </row>
    <row r="13433">
      <c r="A13433" s="44" t="s">
        <v>11036</v>
      </c>
      <c r="B13433" s="45">
        <v>10000.0</v>
      </c>
      <c r="C13433" s="55"/>
      <c r="D13433" s="52"/>
    </row>
    <row r="13434">
      <c r="A13434" s="44" t="s">
        <v>11037</v>
      </c>
      <c r="B13434" s="45">
        <v>10140.0</v>
      </c>
      <c r="C13434" s="55"/>
      <c r="D13434" s="52"/>
    </row>
    <row r="13435">
      <c r="A13435" s="44" t="s">
        <v>11038</v>
      </c>
      <c r="B13435" s="45">
        <v>2320.0</v>
      </c>
      <c r="C13435" s="56" t="s">
        <v>5561</v>
      </c>
      <c r="D13435" s="52"/>
    </row>
    <row r="13436">
      <c r="A13436" s="44" t="s">
        <v>11039</v>
      </c>
      <c r="B13436" s="45">
        <v>11840.0</v>
      </c>
      <c r="C13436" s="55"/>
      <c r="D13436" s="52"/>
    </row>
    <row r="13437">
      <c r="A13437" s="44" t="s">
        <v>11040</v>
      </c>
      <c r="B13437" s="45">
        <v>10720.0</v>
      </c>
      <c r="C13437" s="55"/>
      <c r="D13437" s="52"/>
    </row>
    <row r="13438">
      <c r="A13438" s="44" t="s">
        <v>11041</v>
      </c>
      <c r="B13438" s="45">
        <v>19640.0</v>
      </c>
      <c r="C13438" s="55"/>
      <c r="D13438" s="52"/>
    </row>
    <row r="13439">
      <c r="A13439" s="44" t="s">
        <v>11042</v>
      </c>
      <c r="B13439" s="45">
        <v>9800.0</v>
      </c>
      <c r="C13439" s="55"/>
      <c r="D13439" s="52"/>
    </row>
    <row r="13440">
      <c r="A13440" s="44" t="s">
        <v>11043</v>
      </c>
      <c r="B13440" s="45">
        <v>11340.0</v>
      </c>
      <c r="C13440" s="55"/>
      <c r="D13440" s="52"/>
    </row>
    <row r="13441">
      <c r="A13441" s="44" t="s">
        <v>11044</v>
      </c>
      <c r="B13441" s="45">
        <v>9300.0</v>
      </c>
      <c r="C13441" s="55"/>
      <c r="D13441" s="52"/>
    </row>
    <row r="13442">
      <c r="A13442" s="44" t="s">
        <v>11045</v>
      </c>
      <c r="B13442" s="45">
        <v>10800.0</v>
      </c>
      <c r="C13442" s="55"/>
      <c r="D13442" s="52"/>
    </row>
    <row r="13443">
      <c r="A13443" s="44" t="s">
        <v>11046</v>
      </c>
      <c r="B13443" s="45">
        <v>32240.0</v>
      </c>
      <c r="C13443" s="55"/>
      <c r="D13443" s="52"/>
    </row>
    <row r="13444">
      <c r="A13444" s="44" t="s">
        <v>11047</v>
      </c>
      <c r="B13444" s="45">
        <v>14540.0</v>
      </c>
      <c r="C13444" s="55"/>
      <c r="D13444" s="52"/>
    </row>
    <row r="13445">
      <c r="A13445" s="44" t="s">
        <v>11048</v>
      </c>
      <c r="B13445" s="45">
        <v>9980.0</v>
      </c>
      <c r="C13445" s="55"/>
      <c r="D13445" s="52"/>
    </row>
    <row r="13446">
      <c r="A13446" s="44" t="s">
        <v>11049</v>
      </c>
      <c r="B13446" s="45">
        <v>19900.0</v>
      </c>
      <c r="C13446" s="55"/>
      <c r="D13446" s="52"/>
    </row>
    <row r="13447">
      <c r="A13447" s="44" t="s">
        <v>11050</v>
      </c>
      <c r="B13447" s="45">
        <v>17900.0</v>
      </c>
      <c r="C13447" s="55"/>
      <c r="D13447" s="52"/>
    </row>
    <row r="13448">
      <c r="A13448" s="44" t="s">
        <v>11051</v>
      </c>
      <c r="B13448" s="45">
        <v>10520.0</v>
      </c>
      <c r="C13448" s="55"/>
      <c r="D13448" s="52"/>
    </row>
    <row r="13449">
      <c r="A13449" s="44" t="s">
        <v>11052</v>
      </c>
      <c r="B13449" s="45">
        <v>11000.0</v>
      </c>
      <c r="C13449" s="55"/>
      <c r="D13449" s="52"/>
    </row>
    <row r="13450">
      <c r="A13450" s="44" t="s">
        <v>11053</v>
      </c>
      <c r="B13450" s="45">
        <v>9420.0</v>
      </c>
      <c r="C13450" s="55"/>
      <c r="D13450" s="52"/>
    </row>
    <row r="13451">
      <c r="A13451" s="44" t="s">
        <v>11054</v>
      </c>
      <c r="B13451" s="45">
        <v>11580.0</v>
      </c>
      <c r="C13451" s="55"/>
      <c r="D13451" s="52"/>
    </row>
    <row r="13452">
      <c r="A13452" s="44" t="s">
        <v>11055</v>
      </c>
      <c r="B13452" s="45">
        <v>11520.0</v>
      </c>
      <c r="C13452" s="55"/>
      <c r="D13452" s="52"/>
    </row>
    <row r="13453">
      <c r="A13453" s="44" t="s">
        <v>11056</v>
      </c>
      <c r="B13453" s="45">
        <v>10380.0</v>
      </c>
      <c r="C13453" s="55"/>
      <c r="D13453" s="52"/>
    </row>
    <row r="13454">
      <c r="A13454" s="44" t="s">
        <v>11057</v>
      </c>
      <c r="B13454" s="45">
        <v>9260.0</v>
      </c>
      <c r="C13454" s="55"/>
      <c r="D13454" s="52"/>
    </row>
    <row r="13455">
      <c r="A13455" s="44" t="s">
        <v>11058</v>
      </c>
      <c r="B13455" s="45">
        <v>16360.0</v>
      </c>
      <c r="C13455" s="55"/>
      <c r="D13455" s="52"/>
    </row>
    <row r="13456">
      <c r="A13456" s="44" t="s">
        <v>11059</v>
      </c>
      <c r="B13456" s="45">
        <v>13600.0</v>
      </c>
      <c r="C13456" s="55"/>
      <c r="D13456" s="52"/>
    </row>
    <row r="13457">
      <c r="A13457" s="44" t="s">
        <v>11060</v>
      </c>
      <c r="B13457" s="45">
        <v>12940.0</v>
      </c>
      <c r="C13457" s="55"/>
      <c r="D13457" s="52"/>
    </row>
    <row r="13458">
      <c r="A13458" s="44" t="s">
        <v>11061</v>
      </c>
      <c r="B13458" s="45">
        <v>3360.0</v>
      </c>
      <c r="C13458" s="55"/>
      <c r="D13458" s="52"/>
    </row>
    <row r="13459">
      <c r="A13459" s="44" t="s">
        <v>11062</v>
      </c>
      <c r="B13459" s="45">
        <v>2940.0</v>
      </c>
      <c r="C13459" s="55"/>
      <c r="D13459" s="52"/>
    </row>
    <row r="13460">
      <c r="A13460" s="44" t="s">
        <v>11063</v>
      </c>
      <c r="B13460" s="45">
        <v>2900.0</v>
      </c>
      <c r="C13460" s="55"/>
      <c r="D13460" s="52"/>
    </row>
    <row r="13461">
      <c r="A13461" s="44" t="s">
        <v>11064</v>
      </c>
      <c r="B13461" s="45">
        <v>1440.0</v>
      </c>
      <c r="C13461" s="55"/>
      <c r="D13461" s="52"/>
    </row>
    <row r="13462">
      <c r="A13462" s="44" t="s">
        <v>11065</v>
      </c>
      <c r="B13462" s="45">
        <v>12900.0</v>
      </c>
      <c r="C13462" s="55"/>
      <c r="D13462" s="52"/>
    </row>
    <row r="13463">
      <c r="A13463" s="44" t="s">
        <v>11066</v>
      </c>
      <c r="B13463" s="45">
        <v>32380.0</v>
      </c>
      <c r="C13463" s="55"/>
      <c r="D13463" s="52"/>
    </row>
    <row r="13464">
      <c r="A13464" s="44" t="s">
        <v>11067</v>
      </c>
      <c r="B13464" s="45">
        <v>3220.0</v>
      </c>
      <c r="C13464" s="55"/>
      <c r="D13464" s="52"/>
    </row>
    <row r="13465">
      <c r="A13465" s="44" t="s">
        <v>11068</v>
      </c>
      <c r="B13465" s="45">
        <v>4320.0</v>
      </c>
      <c r="C13465" s="55"/>
      <c r="D13465" s="52"/>
    </row>
    <row r="13466">
      <c r="A13466" s="44" t="s">
        <v>11069</v>
      </c>
      <c r="B13466" s="45">
        <v>9780.0</v>
      </c>
      <c r="C13466" s="55"/>
      <c r="D13466" s="52"/>
    </row>
    <row r="13467">
      <c r="A13467" s="44" t="s">
        <v>11070</v>
      </c>
      <c r="B13467" s="45">
        <v>22100.0</v>
      </c>
      <c r="C13467" s="55"/>
      <c r="D13467" s="52"/>
    </row>
    <row r="13468">
      <c r="A13468" s="44" t="s">
        <v>11071</v>
      </c>
      <c r="B13468" s="45">
        <v>15660.0</v>
      </c>
      <c r="C13468" s="55"/>
      <c r="D13468" s="52"/>
    </row>
    <row r="13469">
      <c r="A13469" s="44" t="s">
        <v>11072</v>
      </c>
      <c r="B13469" s="45">
        <v>10880.0</v>
      </c>
      <c r="C13469" s="55"/>
      <c r="D13469" s="52"/>
    </row>
    <row r="13470">
      <c r="A13470" s="44" t="s">
        <v>11073</v>
      </c>
      <c r="B13470" s="45">
        <v>2400.0</v>
      </c>
      <c r="C13470" s="55"/>
      <c r="D13470" s="52"/>
    </row>
    <row r="13471">
      <c r="A13471" s="44" t="s">
        <v>11074</v>
      </c>
      <c r="B13471" s="45">
        <v>9780.0</v>
      </c>
      <c r="C13471" s="55"/>
      <c r="D13471" s="52"/>
    </row>
    <row r="13472">
      <c r="A13472" s="44" t="s">
        <v>11075</v>
      </c>
      <c r="B13472" s="45">
        <v>2160.0</v>
      </c>
      <c r="C13472" s="55"/>
      <c r="D13472" s="52"/>
    </row>
    <row r="13473">
      <c r="A13473" s="44" t="s">
        <v>11076</v>
      </c>
      <c r="B13473" s="45">
        <v>2160.0</v>
      </c>
      <c r="C13473" s="55"/>
      <c r="D13473" s="52"/>
    </row>
    <row r="13474">
      <c r="A13474" s="44" t="s">
        <v>11077</v>
      </c>
      <c r="B13474" s="45">
        <v>2360.0</v>
      </c>
      <c r="C13474" s="55"/>
      <c r="D13474" s="52"/>
    </row>
    <row r="13475">
      <c r="A13475" s="44" t="s">
        <v>11078</v>
      </c>
      <c r="B13475" s="45">
        <v>16600.0</v>
      </c>
      <c r="C13475" s="55"/>
      <c r="D13475" s="52"/>
    </row>
    <row r="13476">
      <c r="A13476" s="44" t="s">
        <v>11079</v>
      </c>
      <c r="B13476" s="45">
        <v>2980.0</v>
      </c>
      <c r="C13476" s="55"/>
      <c r="D13476" s="52"/>
    </row>
    <row r="13477">
      <c r="A13477" s="44" t="s">
        <v>11080</v>
      </c>
      <c r="B13477" s="45">
        <v>13880.0</v>
      </c>
      <c r="C13477" s="55"/>
      <c r="D13477" s="52"/>
    </row>
    <row r="13478">
      <c r="A13478" s="44" t="s">
        <v>11081</v>
      </c>
      <c r="B13478" s="45">
        <v>11360.0</v>
      </c>
      <c r="C13478" s="55"/>
      <c r="D13478" s="52"/>
    </row>
    <row r="13479">
      <c r="A13479" s="44" t="s">
        <v>11082</v>
      </c>
      <c r="B13479" s="45">
        <v>11340.0</v>
      </c>
      <c r="C13479" s="55"/>
      <c r="D13479" s="52"/>
    </row>
    <row r="13480">
      <c r="A13480" s="44" t="s">
        <v>11083</v>
      </c>
      <c r="B13480" s="45">
        <v>2500.0</v>
      </c>
      <c r="C13480" s="55"/>
      <c r="D13480" s="52"/>
    </row>
    <row r="13481">
      <c r="A13481" s="44" t="s">
        <v>11084</v>
      </c>
      <c r="B13481" s="45">
        <v>18420.0</v>
      </c>
      <c r="C13481" s="56" t="s">
        <v>11085</v>
      </c>
      <c r="D13481" s="52"/>
    </row>
    <row r="13482">
      <c r="A13482" s="44" t="s">
        <v>11086</v>
      </c>
      <c r="B13482" s="45">
        <v>10860.0</v>
      </c>
      <c r="C13482" s="55"/>
      <c r="D13482" s="52"/>
    </row>
    <row r="13483">
      <c r="A13483" s="44" t="s">
        <v>11087</v>
      </c>
      <c r="B13483" s="45">
        <v>10080.0</v>
      </c>
      <c r="C13483" s="55"/>
      <c r="D13483" s="52"/>
    </row>
    <row r="13484">
      <c r="A13484" s="44" t="s">
        <v>11088</v>
      </c>
      <c r="B13484" s="45">
        <v>10000.0</v>
      </c>
      <c r="C13484" s="55"/>
      <c r="D13484" s="52"/>
    </row>
    <row r="13485">
      <c r="A13485" s="44" t="s">
        <v>11089</v>
      </c>
      <c r="B13485" s="45">
        <v>2200.0</v>
      </c>
      <c r="C13485" s="55"/>
      <c r="D13485" s="52"/>
    </row>
    <row r="13486">
      <c r="A13486" s="44" t="s">
        <v>11090</v>
      </c>
      <c r="B13486" s="45">
        <v>2020.0</v>
      </c>
      <c r="C13486" s="56" t="s">
        <v>11091</v>
      </c>
      <c r="D13486" s="52"/>
    </row>
    <row r="13487">
      <c r="A13487" s="44" t="s">
        <v>11092</v>
      </c>
      <c r="B13487" s="45">
        <v>9940.0</v>
      </c>
      <c r="C13487" s="55"/>
      <c r="D13487" s="52"/>
    </row>
    <row r="13488">
      <c r="A13488" s="44" t="s">
        <v>11093</v>
      </c>
      <c r="B13488" s="45">
        <v>13600.0</v>
      </c>
      <c r="C13488" s="55"/>
      <c r="D13488" s="52"/>
    </row>
    <row r="13489">
      <c r="A13489" s="44" t="s">
        <v>11094</v>
      </c>
      <c r="B13489" s="45">
        <v>3400.0</v>
      </c>
      <c r="C13489" s="55"/>
      <c r="D13489" s="52"/>
    </row>
    <row r="13490">
      <c r="A13490" s="44" t="s">
        <v>11095</v>
      </c>
      <c r="B13490" s="45">
        <v>3260.0</v>
      </c>
      <c r="C13490" s="55"/>
      <c r="D13490" s="52"/>
    </row>
    <row r="13491">
      <c r="A13491" s="44" t="s">
        <v>11096</v>
      </c>
      <c r="B13491" s="45">
        <v>3260.0</v>
      </c>
      <c r="C13491" s="55"/>
      <c r="D13491" s="52"/>
    </row>
    <row r="13492">
      <c r="A13492" s="44" t="s">
        <v>11097</v>
      </c>
      <c r="B13492" s="45">
        <v>3480.0</v>
      </c>
      <c r="C13492" s="56" t="s">
        <v>6817</v>
      </c>
      <c r="D13492" s="52"/>
    </row>
    <row r="13493">
      <c r="A13493" s="44" t="s">
        <v>11098</v>
      </c>
      <c r="B13493" s="45">
        <v>2880.0</v>
      </c>
      <c r="C13493" s="56" t="s">
        <v>5325</v>
      </c>
      <c r="D13493" s="52"/>
    </row>
    <row r="13494">
      <c r="A13494" s="44" t="s">
        <v>11099</v>
      </c>
      <c r="B13494" s="45">
        <v>33320.0</v>
      </c>
      <c r="C13494" s="55"/>
      <c r="D13494" s="52"/>
    </row>
    <row r="13495">
      <c r="A13495" s="44" t="s">
        <v>11100</v>
      </c>
      <c r="B13495" s="45">
        <v>3180.0</v>
      </c>
      <c r="C13495" s="55"/>
      <c r="D13495" s="52"/>
    </row>
    <row r="13496">
      <c r="A13496" s="44" t="s">
        <v>11101</v>
      </c>
      <c r="B13496" s="45">
        <v>3180.0</v>
      </c>
      <c r="C13496" s="55"/>
      <c r="D13496" s="52"/>
    </row>
    <row r="13497">
      <c r="A13497" s="44" t="s">
        <v>11102</v>
      </c>
      <c r="B13497" s="45">
        <v>16280.0</v>
      </c>
      <c r="C13497" s="55"/>
      <c r="D13497" s="52"/>
    </row>
    <row r="13498">
      <c r="A13498" s="44" t="s">
        <v>11103</v>
      </c>
      <c r="B13498" s="45">
        <v>4440.0</v>
      </c>
      <c r="C13498" s="55"/>
      <c r="D13498" s="52"/>
    </row>
    <row r="13499">
      <c r="A13499" s="44" t="s">
        <v>11104</v>
      </c>
      <c r="B13499" s="45">
        <v>2720.0</v>
      </c>
      <c r="C13499" s="55"/>
      <c r="D13499" s="52"/>
    </row>
    <row r="13500">
      <c r="A13500" s="44" t="s">
        <v>11105</v>
      </c>
      <c r="B13500" s="45">
        <v>2780.0</v>
      </c>
      <c r="C13500" s="56" t="s">
        <v>5325</v>
      </c>
      <c r="D13500" s="52"/>
    </row>
    <row r="13501">
      <c r="A13501" s="44" t="s">
        <v>11106</v>
      </c>
      <c r="B13501" s="45">
        <v>11720.0</v>
      </c>
      <c r="C13501" s="55"/>
      <c r="D13501" s="52"/>
    </row>
    <row r="13502">
      <c r="A13502" s="44" t="s">
        <v>11107</v>
      </c>
      <c r="B13502" s="45">
        <v>3580.0</v>
      </c>
      <c r="C13502" s="55"/>
      <c r="D13502" s="52"/>
    </row>
    <row r="13503">
      <c r="A13503" s="44" t="s">
        <v>11108</v>
      </c>
      <c r="B13503" s="45">
        <v>19340.0</v>
      </c>
      <c r="C13503" s="55"/>
      <c r="D13503" s="52"/>
    </row>
    <row r="13504">
      <c r="A13504" s="44" t="s">
        <v>11109</v>
      </c>
      <c r="B13504" s="45">
        <v>10100.0</v>
      </c>
      <c r="C13504" s="55"/>
      <c r="D13504" s="52"/>
    </row>
    <row r="13505">
      <c r="A13505" s="44" t="s">
        <v>11110</v>
      </c>
      <c r="B13505" s="45">
        <v>4020.0</v>
      </c>
      <c r="C13505" s="55"/>
      <c r="D13505" s="52"/>
    </row>
    <row r="13506">
      <c r="A13506" s="44" t="s">
        <v>11111</v>
      </c>
      <c r="B13506" s="45">
        <v>2700.0</v>
      </c>
      <c r="C13506" s="55"/>
      <c r="D13506" s="52"/>
    </row>
    <row r="13507">
      <c r="A13507" s="44" t="s">
        <v>11112</v>
      </c>
      <c r="B13507" s="45">
        <v>17860.0</v>
      </c>
      <c r="C13507" s="55"/>
      <c r="D13507" s="52"/>
    </row>
    <row r="13508">
      <c r="A13508" s="44" t="s">
        <v>11113</v>
      </c>
      <c r="B13508" s="45">
        <v>3540.0</v>
      </c>
      <c r="C13508" s="55"/>
      <c r="D13508" s="52"/>
    </row>
    <row r="13509">
      <c r="A13509" s="44" t="s">
        <v>11114</v>
      </c>
      <c r="B13509" s="45">
        <v>3160.0</v>
      </c>
      <c r="C13509" s="55"/>
      <c r="D13509" s="52"/>
    </row>
    <row r="13510">
      <c r="A13510" s="44" t="s">
        <v>11115</v>
      </c>
      <c r="B13510" s="45">
        <v>3160.0</v>
      </c>
      <c r="C13510" s="55"/>
      <c r="D13510" s="52"/>
    </row>
    <row r="13511">
      <c r="A13511" s="44" t="s">
        <v>11116</v>
      </c>
      <c r="B13511" s="45">
        <v>3040.0</v>
      </c>
      <c r="C13511" s="55"/>
      <c r="D13511" s="52"/>
    </row>
    <row r="13512">
      <c r="A13512" s="44" t="s">
        <v>11117</v>
      </c>
      <c r="B13512" s="45">
        <v>22220.0</v>
      </c>
      <c r="C13512" s="55"/>
      <c r="D13512" s="52"/>
    </row>
    <row r="13513">
      <c r="A13513" s="44" t="s">
        <v>11118</v>
      </c>
      <c r="B13513" s="45">
        <v>9980.0</v>
      </c>
      <c r="C13513" s="55"/>
      <c r="D13513" s="52"/>
    </row>
    <row r="13514">
      <c r="A13514" s="44" t="s">
        <v>11119</v>
      </c>
      <c r="B13514" s="45">
        <v>12280.0</v>
      </c>
      <c r="C13514" s="55"/>
      <c r="D13514" s="52"/>
    </row>
    <row r="13515">
      <c r="A13515" s="44" t="s">
        <v>11120</v>
      </c>
      <c r="B13515" s="45">
        <v>13580.0</v>
      </c>
      <c r="C13515" s="55"/>
      <c r="D13515" s="52"/>
    </row>
    <row r="13516">
      <c r="A13516" s="44" t="s">
        <v>11121</v>
      </c>
      <c r="B13516" s="45">
        <v>10140.0</v>
      </c>
      <c r="C13516" s="55"/>
      <c r="D13516" s="52"/>
    </row>
    <row r="13517">
      <c r="A13517" s="44" t="s">
        <v>11122</v>
      </c>
      <c r="B13517" s="45">
        <v>3480.0</v>
      </c>
      <c r="C13517" s="55"/>
      <c r="D13517" s="52"/>
    </row>
    <row r="13518">
      <c r="A13518" s="44" t="s">
        <v>11123</v>
      </c>
      <c r="B13518" s="45">
        <v>9220.0</v>
      </c>
      <c r="C13518" s="55"/>
      <c r="D13518" s="52"/>
    </row>
    <row r="13519">
      <c r="A13519" s="44" t="s">
        <v>11124</v>
      </c>
      <c r="B13519" s="45">
        <v>16680.0</v>
      </c>
      <c r="C13519" s="55"/>
      <c r="D13519" s="52"/>
    </row>
    <row r="13520">
      <c r="A13520" s="44" t="s">
        <v>11125</v>
      </c>
      <c r="B13520" s="45">
        <v>2580.0</v>
      </c>
      <c r="C13520" s="55"/>
      <c r="D13520" s="52"/>
    </row>
    <row r="13521">
      <c r="A13521" s="44" t="s">
        <v>11126</v>
      </c>
      <c r="B13521" s="45">
        <v>32960.0</v>
      </c>
      <c r="C13521" s="55"/>
      <c r="D13521" s="52"/>
    </row>
    <row r="13522">
      <c r="A13522" s="44" t="s">
        <v>11127</v>
      </c>
      <c r="B13522" s="45">
        <v>12480.0</v>
      </c>
      <c r="C13522" s="55"/>
      <c r="D13522" s="52"/>
    </row>
    <row r="13523">
      <c r="A13523" s="44" t="s">
        <v>11128</v>
      </c>
      <c r="B13523" s="45">
        <v>10180.0</v>
      </c>
      <c r="C13523" s="55"/>
      <c r="D13523" s="52"/>
    </row>
    <row r="13524">
      <c r="A13524" s="44" t="s">
        <v>11129</v>
      </c>
      <c r="B13524" s="45">
        <v>18080.0</v>
      </c>
      <c r="C13524" s="55"/>
      <c r="D13524" s="52"/>
    </row>
    <row r="13525">
      <c r="A13525" s="44" t="s">
        <v>11130</v>
      </c>
      <c r="B13525" s="45">
        <v>15860.0</v>
      </c>
      <c r="C13525" s="55"/>
      <c r="D13525" s="52"/>
    </row>
    <row r="13526">
      <c r="A13526" s="44" t="s">
        <v>11131</v>
      </c>
      <c r="B13526" s="45">
        <v>13600.0</v>
      </c>
      <c r="C13526" s="55"/>
      <c r="D13526" s="52"/>
    </row>
    <row r="13527">
      <c r="A13527" s="44" t="s">
        <v>11132</v>
      </c>
      <c r="B13527" s="45">
        <v>9900.0</v>
      </c>
      <c r="C13527" s="55"/>
      <c r="D13527" s="52"/>
    </row>
    <row r="13528">
      <c r="A13528" s="44" t="s">
        <v>11133</v>
      </c>
      <c r="B13528" s="45">
        <v>9900.0</v>
      </c>
      <c r="C13528" s="55"/>
      <c r="D13528" s="52"/>
    </row>
    <row r="13529">
      <c r="A13529" s="44" t="s">
        <v>11134</v>
      </c>
      <c r="B13529" s="45">
        <v>32620.0</v>
      </c>
      <c r="C13529" s="55"/>
      <c r="D13529" s="52"/>
    </row>
    <row r="13530">
      <c r="A13530" s="44" t="s">
        <v>11135</v>
      </c>
      <c r="B13530" s="45">
        <v>2860.0</v>
      </c>
      <c r="C13530" s="55"/>
      <c r="D13530" s="52"/>
    </row>
    <row r="13531">
      <c r="A13531" s="44" t="s">
        <v>11136</v>
      </c>
      <c r="B13531" s="45">
        <v>12380.0</v>
      </c>
      <c r="C13531" s="55"/>
      <c r="D13531" s="52"/>
    </row>
    <row r="13532">
      <c r="A13532" s="44" t="s">
        <v>11137</v>
      </c>
      <c r="B13532" s="45">
        <v>3140.0</v>
      </c>
      <c r="C13532" s="55"/>
      <c r="D13532" s="52"/>
    </row>
    <row r="13533">
      <c r="A13533" s="44" t="s">
        <v>11138</v>
      </c>
      <c r="B13533" s="45">
        <v>2700.0</v>
      </c>
      <c r="C13533" s="55"/>
      <c r="D13533" s="52"/>
    </row>
    <row r="13534">
      <c r="A13534" s="44" t="s">
        <v>11139</v>
      </c>
      <c r="B13534" s="45">
        <v>10940.0</v>
      </c>
      <c r="C13534" s="55"/>
      <c r="D13534" s="52"/>
    </row>
    <row r="13535">
      <c r="A13535" s="44" t="s">
        <v>11140</v>
      </c>
      <c r="B13535" s="45">
        <v>13540.0</v>
      </c>
      <c r="C13535" s="55"/>
      <c r="D13535" s="52"/>
    </row>
    <row r="13536">
      <c r="A13536" s="44" t="s">
        <v>11141</v>
      </c>
      <c r="B13536" s="45">
        <v>11600.0</v>
      </c>
      <c r="C13536" s="55"/>
      <c r="D13536" s="52"/>
    </row>
    <row r="13537">
      <c r="A13537" s="44" t="s">
        <v>11142</v>
      </c>
      <c r="B13537" s="45">
        <v>14640.0</v>
      </c>
      <c r="C13537" s="55"/>
      <c r="D13537" s="52"/>
    </row>
    <row r="13538">
      <c r="A13538" s="44" t="s">
        <v>11143</v>
      </c>
      <c r="B13538" s="45">
        <v>9340.0</v>
      </c>
      <c r="C13538" s="55"/>
      <c r="D13538" s="52"/>
    </row>
    <row r="13539">
      <c r="A13539" s="44" t="s">
        <v>11144</v>
      </c>
      <c r="B13539" s="45">
        <v>9360.0</v>
      </c>
      <c r="C13539" s="55"/>
      <c r="D13539" s="52"/>
    </row>
    <row r="13540">
      <c r="A13540" s="44" t="s">
        <v>11145</v>
      </c>
      <c r="B13540" s="45">
        <v>3400.0</v>
      </c>
      <c r="C13540" s="55"/>
      <c r="D13540" s="52"/>
    </row>
    <row r="13541">
      <c r="A13541" s="44" t="s">
        <v>11146</v>
      </c>
      <c r="B13541" s="45">
        <v>2680.0</v>
      </c>
      <c r="C13541" s="55"/>
      <c r="D13541" s="52"/>
    </row>
    <row r="13542">
      <c r="A13542" s="44" t="s">
        <v>11147</v>
      </c>
      <c r="B13542" s="45">
        <v>11900.0</v>
      </c>
      <c r="C13542" s="55"/>
      <c r="D13542" s="52"/>
    </row>
    <row r="13543">
      <c r="A13543" s="44" t="s">
        <v>11148</v>
      </c>
      <c r="B13543" s="45">
        <v>12620.0</v>
      </c>
      <c r="C13543" s="55"/>
      <c r="D13543" s="52"/>
    </row>
    <row r="13544">
      <c r="A13544" s="44" t="s">
        <v>11149</v>
      </c>
      <c r="B13544" s="45">
        <v>9940.0</v>
      </c>
      <c r="C13544" s="55"/>
      <c r="D13544" s="52"/>
    </row>
    <row r="13545">
      <c r="A13545" s="44" t="s">
        <v>11150</v>
      </c>
      <c r="B13545" s="45">
        <v>10880.0</v>
      </c>
      <c r="C13545" s="55"/>
      <c r="D13545" s="52"/>
    </row>
    <row r="13546">
      <c r="A13546" s="44" t="s">
        <v>11151</v>
      </c>
      <c r="B13546" s="45">
        <v>9980.0</v>
      </c>
      <c r="C13546" s="55"/>
      <c r="D13546" s="52"/>
    </row>
    <row r="13547">
      <c r="A13547" s="44" t="s">
        <v>11152</v>
      </c>
      <c r="B13547" s="45">
        <v>33160.0</v>
      </c>
      <c r="C13547" s="55"/>
      <c r="D13547" s="52"/>
    </row>
    <row r="13548">
      <c r="A13548" s="44" t="s">
        <v>11153</v>
      </c>
      <c r="B13548" s="45">
        <v>9920.0</v>
      </c>
      <c r="C13548" s="55"/>
      <c r="D13548" s="52"/>
    </row>
    <row r="13549">
      <c r="A13549" s="44" t="s">
        <v>11154</v>
      </c>
      <c r="B13549" s="45">
        <v>15080.0</v>
      </c>
      <c r="C13549" s="55"/>
      <c r="D13549" s="52"/>
    </row>
    <row r="13550">
      <c r="A13550" s="44" t="s">
        <v>11155</v>
      </c>
      <c r="B13550" s="45">
        <v>13160.0</v>
      </c>
      <c r="C13550" s="55"/>
      <c r="D13550" s="52"/>
    </row>
    <row r="13551">
      <c r="A13551" s="44" t="s">
        <v>11156</v>
      </c>
      <c r="B13551" s="45">
        <v>13920.0</v>
      </c>
      <c r="C13551" s="55"/>
      <c r="D13551" s="52"/>
    </row>
    <row r="13552">
      <c r="A13552" s="44" t="s">
        <v>11157</v>
      </c>
      <c r="B13552" s="45">
        <v>9320.0</v>
      </c>
      <c r="C13552" s="55"/>
      <c r="D13552" s="52"/>
    </row>
    <row r="13553">
      <c r="A13553" s="44" t="s">
        <v>11158</v>
      </c>
      <c r="B13553" s="45">
        <v>9900.0</v>
      </c>
      <c r="C13553" s="55"/>
      <c r="D13553" s="52"/>
    </row>
    <row r="13554">
      <c r="A13554" s="44" t="s">
        <v>11159</v>
      </c>
      <c r="B13554" s="45">
        <v>33320.0</v>
      </c>
      <c r="C13554" s="55"/>
      <c r="D13554" s="52"/>
    </row>
    <row r="13555">
      <c r="A13555" s="44" t="s">
        <v>11160</v>
      </c>
      <c r="B13555" s="45">
        <v>12940.0</v>
      </c>
      <c r="C13555" s="56" t="s">
        <v>11161</v>
      </c>
      <c r="D13555" s="52"/>
    </row>
    <row r="13556">
      <c r="A13556" s="44" t="s">
        <v>11162</v>
      </c>
      <c r="B13556" s="45">
        <v>11560.0</v>
      </c>
      <c r="C13556" s="56" t="s">
        <v>11163</v>
      </c>
      <c r="D13556" s="52"/>
    </row>
    <row r="13557">
      <c r="A13557" s="44" t="s">
        <v>11164</v>
      </c>
      <c r="B13557" s="45">
        <v>6080.0</v>
      </c>
      <c r="C13557" s="56" t="s">
        <v>4474</v>
      </c>
      <c r="D13557" s="52"/>
    </row>
    <row r="13558">
      <c r="A13558" s="44" t="s">
        <v>11165</v>
      </c>
      <c r="B13558" s="45">
        <v>3320.0</v>
      </c>
      <c r="C13558" s="56" t="s">
        <v>4110</v>
      </c>
      <c r="D13558" s="52"/>
    </row>
    <row r="13559">
      <c r="A13559" s="44" t="s">
        <v>11166</v>
      </c>
      <c r="B13559" s="45">
        <v>9960.0</v>
      </c>
      <c r="C13559" s="55"/>
      <c r="D13559" s="52"/>
    </row>
    <row r="13560">
      <c r="A13560" s="44" t="s">
        <v>11167</v>
      </c>
      <c r="B13560" s="45">
        <v>10120.0</v>
      </c>
      <c r="C13560" s="55"/>
      <c r="D13560" s="52"/>
    </row>
    <row r="13561">
      <c r="A13561" s="44" t="s">
        <v>11168</v>
      </c>
      <c r="B13561" s="45">
        <v>11620.0</v>
      </c>
      <c r="C13561" s="55"/>
      <c r="D13561" s="52"/>
    </row>
    <row r="13562">
      <c r="A13562" s="44" t="s">
        <v>11169</v>
      </c>
      <c r="B13562" s="45">
        <v>9340.0</v>
      </c>
      <c r="C13562" s="55"/>
      <c r="D13562" s="52"/>
    </row>
    <row r="13563">
      <c r="A13563" s="44" t="s">
        <v>11170</v>
      </c>
      <c r="B13563" s="45">
        <v>13520.0</v>
      </c>
      <c r="C13563" s="55"/>
      <c r="D13563" s="52"/>
    </row>
    <row r="13564">
      <c r="A13564" s="44" t="s">
        <v>11171</v>
      </c>
      <c r="B13564" s="45">
        <v>2640.0</v>
      </c>
      <c r="C13564" s="56" t="s">
        <v>4110</v>
      </c>
      <c r="D13564" s="52"/>
    </row>
    <row r="13565">
      <c r="A13565" s="44" t="s">
        <v>11172</v>
      </c>
      <c r="B13565" s="45">
        <v>33040.0</v>
      </c>
      <c r="C13565" s="55"/>
      <c r="D13565" s="52"/>
    </row>
    <row r="13566">
      <c r="A13566" s="44" t="s">
        <v>11173</v>
      </c>
      <c r="B13566" s="45">
        <v>4060.0</v>
      </c>
      <c r="C13566" s="56" t="s">
        <v>4474</v>
      </c>
      <c r="D13566" s="52"/>
    </row>
    <row r="13567">
      <c r="A13567" s="44" t="s">
        <v>11174</v>
      </c>
      <c r="B13567" s="45">
        <v>2800.0</v>
      </c>
      <c r="C13567" s="56" t="s">
        <v>744</v>
      </c>
      <c r="D13567" s="52"/>
    </row>
    <row r="13568">
      <c r="A13568" s="44" t="s">
        <v>11175</v>
      </c>
      <c r="B13568" s="45">
        <v>13260.0</v>
      </c>
      <c r="C13568" s="56" t="s">
        <v>4109</v>
      </c>
      <c r="D13568" s="52"/>
    </row>
    <row r="13569">
      <c r="A13569" s="44" t="s">
        <v>11176</v>
      </c>
      <c r="B13569" s="45">
        <v>2520.0</v>
      </c>
      <c r="C13569" s="56" t="s">
        <v>744</v>
      </c>
      <c r="D13569" s="52"/>
    </row>
    <row r="13570">
      <c r="A13570" s="44" t="s">
        <v>11177</v>
      </c>
      <c r="B13570" s="45">
        <v>10940.0</v>
      </c>
      <c r="C13570" s="55"/>
      <c r="D13570" s="52"/>
    </row>
    <row r="13571">
      <c r="A13571" s="44" t="s">
        <v>11178</v>
      </c>
      <c r="B13571" s="45">
        <v>11080.0</v>
      </c>
      <c r="C13571" s="56" t="s">
        <v>10466</v>
      </c>
      <c r="D13571" s="52"/>
    </row>
    <row r="13572">
      <c r="A13572" s="44" t="s">
        <v>11179</v>
      </c>
      <c r="B13572" s="45">
        <v>9960.0</v>
      </c>
      <c r="C13572" s="55"/>
      <c r="D13572" s="52"/>
    </row>
    <row r="13573">
      <c r="A13573" s="44" t="s">
        <v>11180</v>
      </c>
      <c r="B13573" s="45">
        <v>13480.0</v>
      </c>
      <c r="C13573" s="55"/>
      <c r="D13573" s="52"/>
    </row>
    <row r="13574">
      <c r="A13574" s="44" t="s">
        <v>11181</v>
      </c>
      <c r="B13574" s="45">
        <v>12100.0</v>
      </c>
      <c r="C13574" s="55"/>
      <c r="D13574" s="52"/>
    </row>
    <row r="13575">
      <c r="A13575" s="44" t="s">
        <v>11182</v>
      </c>
      <c r="B13575" s="45">
        <v>3260.0</v>
      </c>
      <c r="C13575" s="56" t="s">
        <v>3980</v>
      </c>
      <c r="D13575" s="52"/>
    </row>
    <row r="13576">
      <c r="A13576" s="44" t="s">
        <v>11183</v>
      </c>
      <c r="B13576" s="45">
        <v>3980.0</v>
      </c>
      <c r="C13576" s="56" t="s">
        <v>4457</v>
      </c>
      <c r="D13576" s="52"/>
    </row>
    <row r="13577">
      <c r="A13577" s="44" t="s">
        <v>11184</v>
      </c>
      <c r="B13577" s="45">
        <v>2400.0</v>
      </c>
      <c r="C13577" s="56" t="s">
        <v>3980</v>
      </c>
      <c r="D13577" s="52"/>
    </row>
    <row r="13578">
      <c r="A13578" s="44" t="s">
        <v>11185</v>
      </c>
      <c r="B13578" s="45">
        <v>3300.0</v>
      </c>
      <c r="C13578" s="55"/>
      <c r="D13578" s="52"/>
    </row>
    <row r="13579">
      <c r="A13579" s="44" t="s">
        <v>11186</v>
      </c>
      <c r="B13579" s="45">
        <v>32840.0</v>
      </c>
      <c r="C13579" s="55"/>
      <c r="D13579" s="52"/>
    </row>
    <row r="13580">
      <c r="A13580" s="44" t="s">
        <v>11187</v>
      </c>
      <c r="B13580" s="45">
        <v>11220.0</v>
      </c>
      <c r="C13580" s="55"/>
      <c r="D13580" s="52"/>
    </row>
    <row r="13581">
      <c r="A13581" s="44" t="s">
        <v>11188</v>
      </c>
      <c r="B13581" s="45">
        <v>10200.0</v>
      </c>
      <c r="C13581" s="55"/>
      <c r="D13581" s="52"/>
    </row>
    <row r="13582">
      <c r="A13582" s="44" t="s">
        <v>11189</v>
      </c>
      <c r="B13582" s="45">
        <v>9900.0</v>
      </c>
      <c r="C13582" s="55"/>
      <c r="D13582" s="52"/>
    </row>
    <row r="13583">
      <c r="A13583" s="44" t="s">
        <v>11190</v>
      </c>
      <c r="B13583" s="45">
        <v>2700.0</v>
      </c>
      <c r="C13583" s="55"/>
      <c r="D13583" s="52"/>
    </row>
    <row r="13584">
      <c r="A13584" s="44" t="s">
        <v>11191</v>
      </c>
      <c r="B13584" s="45">
        <v>3740.0</v>
      </c>
      <c r="C13584" s="55"/>
      <c r="D13584" s="52"/>
    </row>
    <row r="13585">
      <c r="A13585" s="44" t="s">
        <v>11192</v>
      </c>
      <c r="B13585" s="45">
        <v>16060.0</v>
      </c>
      <c r="C13585" s="55"/>
      <c r="D13585" s="52"/>
    </row>
    <row r="13586">
      <c r="A13586" s="44" t="s">
        <v>11193</v>
      </c>
      <c r="B13586" s="45">
        <v>11420.0</v>
      </c>
      <c r="C13586" s="56" t="s">
        <v>11194</v>
      </c>
      <c r="D13586" s="52"/>
    </row>
    <row r="13587">
      <c r="A13587" s="44" t="s">
        <v>11195</v>
      </c>
      <c r="B13587" s="45">
        <v>10060.0</v>
      </c>
      <c r="C13587" s="55"/>
      <c r="D13587" s="52"/>
    </row>
    <row r="13588">
      <c r="A13588" s="44" t="s">
        <v>11196</v>
      </c>
      <c r="B13588" s="45">
        <v>12320.0</v>
      </c>
      <c r="C13588" s="56" t="s">
        <v>11197</v>
      </c>
      <c r="D13588" s="52"/>
    </row>
    <row r="13589">
      <c r="A13589" s="44" t="s">
        <v>11198</v>
      </c>
      <c r="B13589" s="45">
        <v>1760.0</v>
      </c>
      <c r="C13589" s="56" t="s">
        <v>11199</v>
      </c>
      <c r="D13589" s="52"/>
    </row>
    <row r="13590">
      <c r="A13590" s="44" t="s">
        <v>11200</v>
      </c>
      <c r="B13590" s="45">
        <v>10220.0</v>
      </c>
      <c r="C13590" s="55"/>
      <c r="D13590" s="52"/>
    </row>
    <row r="13591">
      <c r="A13591" s="44" t="s">
        <v>11201</v>
      </c>
      <c r="B13591" s="45">
        <v>1680.0</v>
      </c>
      <c r="C13591" s="56" t="s">
        <v>11199</v>
      </c>
      <c r="D13591" s="52"/>
    </row>
    <row r="13592">
      <c r="A13592" s="44" t="s">
        <v>11202</v>
      </c>
      <c r="B13592" s="45">
        <v>11280.0</v>
      </c>
      <c r="C13592" s="55"/>
      <c r="D13592" s="52"/>
    </row>
    <row r="13593">
      <c r="A13593" s="44" t="s">
        <v>11203</v>
      </c>
      <c r="B13593" s="45">
        <v>13480.0</v>
      </c>
      <c r="C13593" s="55"/>
      <c r="D13593" s="52"/>
    </row>
    <row r="13594">
      <c r="A13594" s="44" t="s">
        <v>11204</v>
      </c>
      <c r="B13594" s="45">
        <v>3600.0</v>
      </c>
      <c r="C13594" s="56" t="s">
        <v>11205</v>
      </c>
      <c r="D13594" s="52"/>
    </row>
    <row r="13595">
      <c r="A13595" s="44" t="s">
        <v>11206</v>
      </c>
      <c r="B13595" s="45">
        <v>3340.0</v>
      </c>
      <c r="C13595" s="56" t="s">
        <v>4112</v>
      </c>
      <c r="D13595" s="52"/>
    </row>
    <row r="13596">
      <c r="A13596" s="44" t="s">
        <v>11207</v>
      </c>
      <c r="B13596" s="45">
        <v>3380.0</v>
      </c>
      <c r="C13596" s="56" t="s">
        <v>11208</v>
      </c>
      <c r="D13596" s="52"/>
    </row>
    <row r="13597">
      <c r="A13597" s="44" t="s">
        <v>11209</v>
      </c>
      <c r="B13597" s="45">
        <v>3380.0</v>
      </c>
      <c r="C13597" s="56" t="s">
        <v>11210</v>
      </c>
      <c r="D13597" s="52"/>
    </row>
    <row r="13598">
      <c r="A13598" s="44" t="s">
        <v>11211</v>
      </c>
      <c r="B13598" s="45">
        <v>16020.0</v>
      </c>
      <c r="C13598" s="55"/>
      <c r="D13598" s="52"/>
    </row>
    <row r="13599">
      <c r="A13599" s="44" t="s">
        <v>11212</v>
      </c>
      <c r="B13599" s="45">
        <v>3440.0</v>
      </c>
      <c r="C13599" s="56" t="s">
        <v>11205</v>
      </c>
      <c r="D13599" s="52"/>
    </row>
    <row r="13600">
      <c r="A13600" s="44" t="s">
        <v>11213</v>
      </c>
      <c r="B13600" s="45">
        <v>2940.0</v>
      </c>
      <c r="C13600" s="56" t="s">
        <v>11214</v>
      </c>
      <c r="D13600" s="52"/>
    </row>
    <row r="13601">
      <c r="A13601" s="44" t="s">
        <v>11215</v>
      </c>
      <c r="B13601" s="45">
        <v>2580.0</v>
      </c>
      <c r="C13601" s="56" t="s">
        <v>4112</v>
      </c>
      <c r="D13601" s="52"/>
    </row>
    <row r="13602">
      <c r="A13602" s="44" t="s">
        <v>11216</v>
      </c>
      <c r="B13602" s="45">
        <v>3160.0</v>
      </c>
      <c r="C13602" s="56" t="s">
        <v>11208</v>
      </c>
      <c r="D13602" s="52"/>
    </row>
    <row r="13603">
      <c r="A13603" s="44" t="s">
        <v>11217</v>
      </c>
      <c r="B13603" s="45">
        <v>3160.0</v>
      </c>
      <c r="C13603" s="56" t="s">
        <v>11210</v>
      </c>
      <c r="D13603" s="52"/>
    </row>
    <row r="13604">
      <c r="A13604" s="44" t="s">
        <v>11218</v>
      </c>
      <c r="B13604" s="45">
        <v>26680.0</v>
      </c>
      <c r="C13604" s="55"/>
      <c r="D13604" s="52"/>
    </row>
    <row r="13605">
      <c r="A13605" s="44" t="s">
        <v>11219</v>
      </c>
      <c r="B13605" s="45">
        <v>2700.0</v>
      </c>
      <c r="C13605" s="56" t="s">
        <v>11214</v>
      </c>
      <c r="D13605" s="52"/>
    </row>
    <row r="13606">
      <c r="A13606" s="44" t="s">
        <v>11220</v>
      </c>
      <c r="B13606" s="45">
        <v>9180.0</v>
      </c>
      <c r="C13606" s="55"/>
      <c r="D13606" s="52"/>
    </row>
    <row r="13607">
      <c r="A13607" s="44" t="s">
        <v>11221</v>
      </c>
      <c r="B13607" s="45">
        <v>16260.0</v>
      </c>
      <c r="C13607" s="55"/>
      <c r="D13607" s="52"/>
    </row>
    <row r="13608">
      <c r="A13608" s="44" t="s">
        <v>11222</v>
      </c>
      <c r="B13608" s="45">
        <v>11140.0</v>
      </c>
      <c r="C13608" s="55"/>
      <c r="D13608" s="52"/>
    </row>
    <row r="13609">
      <c r="A13609" s="44" t="s">
        <v>11223</v>
      </c>
      <c r="B13609" s="45">
        <v>4320.0</v>
      </c>
      <c r="C13609" s="56" t="s">
        <v>4035</v>
      </c>
      <c r="D13609" s="52"/>
    </row>
    <row r="13610">
      <c r="A13610" s="44" t="s">
        <v>11224</v>
      </c>
      <c r="B13610" s="45">
        <v>10440.0</v>
      </c>
      <c r="C13610" s="55"/>
      <c r="D13610" s="52"/>
    </row>
    <row r="13611">
      <c r="A13611" s="44" t="s">
        <v>11225</v>
      </c>
      <c r="B13611" s="45">
        <v>2740.0</v>
      </c>
      <c r="C13611" s="55"/>
      <c r="D13611" s="52"/>
    </row>
    <row r="13612">
      <c r="A13612" s="44" t="s">
        <v>11226</v>
      </c>
      <c r="B13612" s="45">
        <v>10300.0</v>
      </c>
      <c r="C13612" s="55"/>
      <c r="D13612" s="52"/>
    </row>
    <row r="13613">
      <c r="A13613" s="44" t="s">
        <v>11227</v>
      </c>
      <c r="B13613" s="45">
        <v>12340.0</v>
      </c>
      <c r="C13613" s="56" t="s">
        <v>11197</v>
      </c>
      <c r="D13613" s="52"/>
    </row>
    <row r="13614">
      <c r="A13614" s="44" t="s">
        <v>11228</v>
      </c>
      <c r="B13614" s="45">
        <v>3480.0</v>
      </c>
      <c r="C13614" s="56" t="s">
        <v>4879</v>
      </c>
      <c r="D13614" s="52"/>
    </row>
    <row r="13615">
      <c r="A13615" s="44" t="s">
        <v>11229</v>
      </c>
      <c r="B13615" s="45">
        <v>10340.0</v>
      </c>
      <c r="C13615" s="55"/>
      <c r="D13615" s="52"/>
    </row>
    <row r="13616">
      <c r="A13616" s="44" t="s">
        <v>11230</v>
      </c>
      <c r="B13616" s="45">
        <v>4580.0</v>
      </c>
      <c r="C13616" s="55"/>
      <c r="D13616" s="52"/>
    </row>
    <row r="13617">
      <c r="A13617" s="44" t="s">
        <v>11231</v>
      </c>
      <c r="B13617" s="45">
        <v>2920.0</v>
      </c>
      <c r="C13617" s="56" t="s">
        <v>4879</v>
      </c>
      <c r="D13617" s="52"/>
    </row>
    <row r="13618">
      <c r="A13618" s="44" t="s">
        <v>11232</v>
      </c>
      <c r="B13618" s="45">
        <v>2720.0</v>
      </c>
      <c r="C13618" s="55"/>
      <c r="D13618" s="52"/>
    </row>
    <row r="13619">
      <c r="A13619" s="44" t="s">
        <v>11233</v>
      </c>
      <c r="B13619" s="45">
        <v>25000.0</v>
      </c>
      <c r="C13619" s="55"/>
      <c r="D13619" s="52"/>
    </row>
    <row r="13620">
      <c r="A13620" s="44" t="s">
        <v>11234</v>
      </c>
      <c r="B13620" s="45">
        <v>9860.0</v>
      </c>
      <c r="C13620" s="55"/>
      <c r="D13620" s="52"/>
    </row>
    <row r="13621">
      <c r="A13621" s="44" t="s">
        <v>11235</v>
      </c>
      <c r="B13621" s="45">
        <v>11200.0</v>
      </c>
      <c r="C13621" s="55"/>
      <c r="D13621" s="52"/>
    </row>
    <row r="13622">
      <c r="A13622" s="44" t="s">
        <v>11236</v>
      </c>
      <c r="B13622" s="45">
        <v>11220.0</v>
      </c>
      <c r="C13622" s="55"/>
      <c r="D13622" s="52"/>
    </row>
    <row r="13623">
      <c r="A13623" s="44" t="s">
        <v>11237</v>
      </c>
      <c r="B13623" s="45">
        <v>12900.0</v>
      </c>
      <c r="C13623" s="56" t="s">
        <v>4520</v>
      </c>
      <c r="D13623" s="52"/>
    </row>
    <row r="13624">
      <c r="A13624" s="44" t="s">
        <v>11238</v>
      </c>
      <c r="B13624" s="45">
        <v>2880.0</v>
      </c>
      <c r="C13624" s="56" t="s">
        <v>3980</v>
      </c>
      <c r="D13624" s="52"/>
    </row>
    <row r="13625">
      <c r="A13625" s="44" t="s">
        <v>11239</v>
      </c>
      <c r="B13625" s="45">
        <v>2460.0</v>
      </c>
      <c r="C13625" s="56" t="s">
        <v>3980</v>
      </c>
      <c r="D13625" s="52"/>
    </row>
    <row r="13626">
      <c r="A13626" s="44" t="s">
        <v>11240</v>
      </c>
      <c r="B13626" s="45">
        <v>12640.0</v>
      </c>
      <c r="C13626" s="56" t="s">
        <v>5054</v>
      </c>
      <c r="D13626" s="52"/>
    </row>
    <row r="13627">
      <c r="A13627" s="44" t="s">
        <v>11241</v>
      </c>
      <c r="B13627" s="45">
        <v>11100.0</v>
      </c>
      <c r="C13627" s="56" t="s">
        <v>4414</v>
      </c>
      <c r="D13627" s="52"/>
    </row>
    <row r="13628">
      <c r="A13628" s="44" t="s">
        <v>11242</v>
      </c>
      <c r="B13628" s="45">
        <v>15260.0</v>
      </c>
      <c r="C13628" s="55"/>
      <c r="D13628" s="52"/>
    </row>
    <row r="13629">
      <c r="A13629" s="44" t="s">
        <v>11243</v>
      </c>
      <c r="B13629" s="45">
        <v>13000.0</v>
      </c>
      <c r="C13629" s="55"/>
      <c r="D13629" s="52"/>
    </row>
    <row r="13630">
      <c r="A13630" s="44" t="s">
        <v>11244</v>
      </c>
      <c r="B13630" s="45">
        <v>11780.0</v>
      </c>
      <c r="C13630" s="55"/>
      <c r="D13630" s="52"/>
    </row>
    <row r="13631">
      <c r="A13631" s="44" t="s">
        <v>11245</v>
      </c>
      <c r="B13631" s="45">
        <v>12440.0</v>
      </c>
      <c r="C13631" s="55"/>
      <c r="D13631" s="52"/>
    </row>
    <row r="13632">
      <c r="A13632" s="44" t="s">
        <v>11246</v>
      </c>
      <c r="B13632" s="45">
        <v>9420.0</v>
      </c>
      <c r="C13632" s="55"/>
      <c r="D13632" s="52"/>
    </row>
    <row r="13633">
      <c r="A13633" s="44" t="s">
        <v>11247</v>
      </c>
      <c r="B13633" s="45">
        <v>12160.0</v>
      </c>
      <c r="C13633" s="55"/>
      <c r="D13633" s="52"/>
    </row>
    <row r="13634">
      <c r="A13634" s="44" t="s">
        <v>11248</v>
      </c>
      <c r="B13634" s="45">
        <v>2220.0</v>
      </c>
      <c r="C13634" s="55"/>
      <c r="D13634" s="52"/>
    </row>
    <row r="13635">
      <c r="A13635" s="44" t="s">
        <v>11249</v>
      </c>
      <c r="B13635" s="45">
        <v>9400.0</v>
      </c>
      <c r="C13635" s="55"/>
      <c r="D13635" s="52"/>
    </row>
    <row r="13636">
      <c r="A13636" s="44" t="s">
        <v>11250</v>
      </c>
      <c r="B13636" s="45">
        <v>15700.0</v>
      </c>
      <c r="C13636" s="55"/>
      <c r="D13636" s="52"/>
    </row>
    <row r="13637">
      <c r="A13637" s="44" t="s">
        <v>11251</v>
      </c>
      <c r="B13637" s="45">
        <v>10600.0</v>
      </c>
      <c r="C13637" s="55"/>
      <c r="D13637" s="52"/>
    </row>
    <row r="13638">
      <c r="A13638" s="44" t="s">
        <v>11252</v>
      </c>
      <c r="B13638" s="45">
        <v>3480.0</v>
      </c>
      <c r="C13638" s="56" t="s">
        <v>6421</v>
      </c>
      <c r="D13638" s="52"/>
    </row>
    <row r="13639">
      <c r="A13639" s="44" t="s">
        <v>11253</v>
      </c>
      <c r="B13639" s="45">
        <v>11180.0</v>
      </c>
      <c r="C13639" s="55"/>
      <c r="D13639" s="52"/>
    </row>
    <row r="13640">
      <c r="A13640" s="44" t="s">
        <v>11254</v>
      </c>
      <c r="B13640" s="45">
        <v>3240.0</v>
      </c>
      <c r="C13640" s="56" t="s">
        <v>6508</v>
      </c>
      <c r="D13640" s="52"/>
    </row>
    <row r="13641">
      <c r="A13641" s="44" t="s">
        <v>11255</v>
      </c>
      <c r="B13641" s="45">
        <v>1840.0</v>
      </c>
      <c r="C13641" s="55"/>
      <c r="D13641" s="52"/>
    </row>
    <row r="13642">
      <c r="A13642" s="44" t="s">
        <v>11256</v>
      </c>
      <c r="B13642" s="45">
        <v>3240.0</v>
      </c>
      <c r="C13642" s="56" t="s">
        <v>9914</v>
      </c>
      <c r="D13642" s="52"/>
    </row>
    <row r="13643">
      <c r="A13643" s="44" t="s">
        <v>11257</v>
      </c>
      <c r="B13643" s="45">
        <v>3500.0</v>
      </c>
      <c r="C13643" s="55"/>
      <c r="D13643" s="52"/>
    </row>
    <row r="13644">
      <c r="A13644" s="44" t="s">
        <v>11258</v>
      </c>
      <c r="B13644" s="45">
        <v>1700.0</v>
      </c>
      <c r="C13644" s="55"/>
      <c r="D13644" s="52"/>
    </row>
    <row r="13645">
      <c r="A13645" s="44" t="s">
        <v>11259</v>
      </c>
      <c r="B13645" s="45">
        <v>2820.0</v>
      </c>
      <c r="C13645" s="56" t="s">
        <v>3029</v>
      </c>
      <c r="D13645" s="52"/>
    </row>
    <row r="13646">
      <c r="A13646" s="44" t="s">
        <v>11260</v>
      </c>
      <c r="B13646" s="45">
        <v>11180.0</v>
      </c>
      <c r="C13646" s="56" t="s">
        <v>5933</v>
      </c>
      <c r="D13646" s="52"/>
    </row>
    <row r="13647">
      <c r="A13647" s="44" t="s">
        <v>11261</v>
      </c>
      <c r="B13647" s="45">
        <v>3340.0</v>
      </c>
      <c r="C13647" s="55"/>
      <c r="D13647" s="52"/>
    </row>
    <row r="13648">
      <c r="A13648" s="44" t="s">
        <v>11262</v>
      </c>
      <c r="B13648" s="45">
        <v>2840.0</v>
      </c>
      <c r="C13648" s="56" t="s">
        <v>9914</v>
      </c>
      <c r="D13648" s="52"/>
    </row>
    <row r="13649">
      <c r="A13649" s="44" t="s">
        <v>11263</v>
      </c>
      <c r="B13649" s="45">
        <v>16500.0</v>
      </c>
      <c r="C13649" s="55"/>
      <c r="D13649" s="52"/>
    </row>
    <row r="13650">
      <c r="A13650" s="44" t="s">
        <v>11264</v>
      </c>
      <c r="B13650" s="45">
        <v>2500.0</v>
      </c>
      <c r="C13650" s="56" t="s">
        <v>3029</v>
      </c>
      <c r="D13650" s="52"/>
    </row>
    <row r="13651">
      <c r="A13651" s="44" t="s">
        <v>11265</v>
      </c>
      <c r="B13651" s="45">
        <v>2840.0</v>
      </c>
      <c r="C13651" s="56" t="s">
        <v>3108</v>
      </c>
      <c r="D13651" s="52"/>
    </row>
    <row r="13652">
      <c r="A13652" s="44" t="s">
        <v>11266</v>
      </c>
      <c r="B13652" s="45">
        <v>11420.0</v>
      </c>
      <c r="C13652" s="55"/>
      <c r="D13652" s="52"/>
    </row>
    <row r="13653">
      <c r="A13653" s="44" t="s">
        <v>11267</v>
      </c>
      <c r="B13653" s="45">
        <v>13700.0</v>
      </c>
      <c r="C13653" s="55"/>
      <c r="D13653" s="52"/>
    </row>
    <row r="13654">
      <c r="A13654" s="44" t="s">
        <v>11268</v>
      </c>
      <c r="B13654" s="45">
        <v>11020.0</v>
      </c>
      <c r="C13654" s="56" t="s">
        <v>11269</v>
      </c>
      <c r="D13654" s="52"/>
    </row>
    <row r="13655">
      <c r="A13655" s="44" t="s">
        <v>11270</v>
      </c>
      <c r="B13655" s="45">
        <v>12480.0</v>
      </c>
      <c r="C13655" s="55"/>
      <c r="D13655" s="52"/>
    </row>
    <row r="13656">
      <c r="A13656" s="44" t="s">
        <v>11271</v>
      </c>
      <c r="B13656" s="45">
        <v>2460.0</v>
      </c>
      <c r="C13656" s="56" t="s">
        <v>3108</v>
      </c>
      <c r="D13656" s="52"/>
    </row>
    <row r="13657">
      <c r="A13657" s="44" t="s">
        <v>11272</v>
      </c>
      <c r="B13657" s="45">
        <v>9200.0</v>
      </c>
      <c r="C13657" s="55"/>
      <c r="D13657" s="52"/>
    </row>
    <row r="13658">
      <c r="A13658" s="44" t="s">
        <v>11273</v>
      </c>
      <c r="B13658" s="45">
        <v>11400.0</v>
      </c>
      <c r="C13658" s="56" t="s">
        <v>5757</v>
      </c>
      <c r="D13658" s="52"/>
    </row>
    <row r="13659">
      <c r="A13659" s="44" t="s">
        <v>11274</v>
      </c>
      <c r="B13659" s="45">
        <v>2420.0</v>
      </c>
      <c r="C13659" s="56" t="s">
        <v>4444</v>
      </c>
      <c r="D13659" s="52"/>
    </row>
    <row r="13660">
      <c r="A13660" s="44" t="s">
        <v>11275</v>
      </c>
      <c r="B13660" s="45">
        <v>2180.0</v>
      </c>
      <c r="C13660" s="55"/>
      <c r="D13660" s="52"/>
    </row>
    <row r="13661">
      <c r="A13661" s="44" t="s">
        <v>11276</v>
      </c>
      <c r="B13661" s="45">
        <v>10940.0</v>
      </c>
      <c r="C13661" s="56" t="s">
        <v>11277</v>
      </c>
      <c r="D13661" s="52"/>
    </row>
    <row r="13662">
      <c r="A13662" s="44" t="s">
        <v>11278</v>
      </c>
      <c r="B13662" s="45">
        <v>10960.0</v>
      </c>
      <c r="C13662" s="55"/>
      <c r="D13662" s="52"/>
    </row>
    <row r="13663">
      <c r="A13663" s="44" t="s">
        <v>11279</v>
      </c>
      <c r="B13663" s="45">
        <v>10640.0</v>
      </c>
      <c r="C13663" s="55"/>
      <c r="D13663" s="52"/>
    </row>
    <row r="13664">
      <c r="A13664" s="44" t="s">
        <v>11280</v>
      </c>
      <c r="B13664" s="45">
        <v>24880.0</v>
      </c>
      <c r="C13664" s="55"/>
      <c r="D13664" s="52"/>
    </row>
    <row r="13665">
      <c r="A13665" s="44" t="s">
        <v>11281</v>
      </c>
      <c r="B13665" s="45">
        <v>16080.0</v>
      </c>
      <c r="C13665" s="56" t="s">
        <v>10893</v>
      </c>
      <c r="D13665" s="52"/>
    </row>
    <row r="13666">
      <c r="A13666" s="44" t="s">
        <v>11282</v>
      </c>
      <c r="B13666" s="45">
        <v>3680.0</v>
      </c>
      <c r="C13666" s="56" t="s">
        <v>6421</v>
      </c>
      <c r="D13666" s="52"/>
    </row>
    <row r="13667">
      <c r="A13667" s="44" t="s">
        <v>11283</v>
      </c>
      <c r="B13667" s="45">
        <v>22460.0</v>
      </c>
      <c r="C13667" s="56" t="s">
        <v>10871</v>
      </c>
      <c r="D13667" s="52"/>
    </row>
    <row r="13668">
      <c r="A13668" s="44" t="s">
        <v>11284</v>
      </c>
      <c r="B13668" s="45">
        <v>3460.0</v>
      </c>
      <c r="C13668" s="56" t="s">
        <v>6508</v>
      </c>
      <c r="D13668" s="52"/>
    </row>
    <row r="13669">
      <c r="A13669" s="44" t="s">
        <v>11285</v>
      </c>
      <c r="B13669" s="45">
        <v>3460.0</v>
      </c>
      <c r="C13669" s="56" t="s">
        <v>7276</v>
      </c>
      <c r="D13669" s="52"/>
    </row>
    <row r="13670">
      <c r="A13670" s="44" t="s">
        <v>11286</v>
      </c>
      <c r="B13670" s="45">
        <v>10140.0</v>
      </c>
      <c r="C13670" s="55"/>
      <c r="D13670" s="52"/>
    </row>
    <row r="13671">
      <c r="A13671" s="44" t="s">
        <v>11287</v>
      </c>
      <c r="B13671" s="45">
        <v>2920.0</v>
      </c>
      <c r="C13671" s="56" t="s">
        <v>9914</v>
      </c>
      <c r="D13671" s="52"/>
    </row>
    <row r="13672">
      <c r="A13672" s="44" t="s">
        <v>11288</v>
      </c>
      <c r="B13672" s="45">
        <v>13620.0</v>
      </c>
      <c r="C13672" s="56" t="s">
        <v>11289</v>
      </c>
      <c r="D13672" s="52"/>
    </row>
    <row r="13673">
      <c r="A13673" s="44" t="s">
        <v>11290</v>
      </c>
      <c r="B13673" s="45">
        <v>10280.0</v>
      </c>
      <c r="C13673" s="55"/>
      <c r="D13673" s="52"/>
    </row>
    <row r="13674">
      <c r="A13674" s="44" t="s">
        <v>11291</v>
      </c>
      <c r="B13674" s="45">
        <v>13660.0</v>
      </c>
      <c r="C13674" s="55"/>
      <c r="D13674" s="52"/>
    </row>
    <row r="13675">
      <c r="A13675" s="44" t="s">
        <v>11292</v>
      </c>
      <c r="B13675" s="45">
        <v>3520.0</v>
      </c>
      <c r="C13675" s="56" t="s">
        <v>4017</v>
      </c>
      <c r="D13675" s="52"/>
    </row>
    <row r="13676">
      <c r="A13676" s="44" t="s">
        <v>11293</v>
      </c>
      <c r="B13676" s="45">
        <v>3060.0</v>
      </c>
      <c r="C13676" s="55"/>
      <c r="D13676" s="52"/>
    </row>
    <row r="13677">
      <c r="A13677" s="44" t="s">
        <v>11294</v>
      </c>
      <c r="B13677" s="45">
        <v>3600.0</v>
      </c>
      <c r="C13677" s="56" t="s">
        <v>6421</v>
      </c>
      <c r="D13677" s="52"/>
    </row>
    <row r="13678">
      <c r="A13678" s="44" t="s">
        <v>11295</v>
      </c>
      <c r="B13678" s="45">
        <v>13940.0</v>
      </c>
      <c r="C13678" s="56" t="s">
        <v>4071</v>
      </c>
      <c r="D13678" s="52"/>
    </row>
    <row r="13679">
      <c r="A13679" s="44" t="s">
        <v>11296</v>
      </c>
      <c r="B13679" s="45">
        <v>12340.0</v>
      </c>
      <c r="C13679" s="56" t="s">
        <v>9254</v>
      </c>
      <c r="D13679" s="52"/>
    </row>
    <row r="13680">
      <c r="A13680" s="44" t="s">
        <v>11297</v>
      </c>
      <c r="B13680" s="45">
        <v>5800.0</v>
      </c>
      <c r="C13680" s="56" t="s">
        <v>4062</v>
      </c>
      <c r="D13680" s="52"/>
    </row>
    <row r="13681">
      <c r="A13681" s="44" t="s">
        <v>11298</v>
      </c>
      <c r="B13681" s="45">
        <v>19240.0</v>
      </c>
      <c r="C13681" s="55"/>
      <c r="D13681" s="52"/>
    </row>
    <row r="13682">
      <c r="A13682" s="44" t="s">
        <v>11299</v>
      </c>
      <c r="B13682" s="45">
        <v>9840.0</v>
      </c>
      <c r="C13682" s="55"/>
      <c r="D13682" s="52"/>
    </row>
    <row r="13683">
      <c r="A13683" s="44" t="s">
        <v>11300</v>
      </c>
      <c r="B13683" s="45">
        <v>9900.0</v>
      </c>
      <c r="C13683" s="55"/>
      <c r="D13683" s="52"/>
    </row>
    <row r="13684">
      <c r="A13684" s="44" t="s">
        <v>11301</v>
      </c>
      <c r="B13684" s="45">
        <v>3280.0</v>
      </c>
      <c r="C13684" s="56" t="s">
        <v>6508</v>
      </c>
      <c r="D13684" s="52"/>
    </row>
    <row r="13685">
      <c r="A13685" s="44" t="s">
        <v>11302</v>
      </c>
      <c r="B13685" s="45">
        <v>3280.0</v>
      </c>
      <c r="C13685" s="56" t="s">
        <v>7276</v>
      </c>
      <c r="D13685" s="52"/>
    </row>
    <row r="13686">
      <c r="A13686" s="44" t="s">
        <v>11303</v>
      </c>
      <c r="B13686" s="45">
        <v>4320.0</v>
      </c>
      <c r="C13686" s="56" t="s">
        <v>4062</v>
      </c>
      <c r="D13686" s="52"/>
    </row>
    <row r="13687">
      <c r="A13687" s="44" t="s">
        <v>11304</v>
      </c>
      <c r="B13687" s="45">
        <v>12640.0</v>
      </c>
      <c r="C13687" s="56" t="s">
        <v>11305</v>
      </c>
      <c r="D13687" s="52"/>
    </row>
    <row r="13688">
      <c r="A13688" s="44" t="s">
        <v>11306</v>
      </c>
      <c r="B13688" s="45">
        <v>2700.0</v>
      </c>
      <c r="C13688" s="56" t="s">
        <v>9914</v>
      </c>
      <c r="D13688" s="52"/>
    </row>
    <row r="13689">
      <c r="A13689" s="44" t="s">
        <v>11307</v>
      </c>
      <c r="B13689" s="45">
        <v>10180.0</v>
      </c>
      <c r="C13689" s="55"/>
      <c r="D13689" s="52"/>
    </row>
    <row r="13690">
      <c r="A13690" s="44" t="s">
        <v>11308</v>
      </c>
      <c r="B13690" s="45">
        <v>11600.0</v>
      </c>
      <c r="C13690" s="56" t="s">
        <v>11309</v>
      </c>
      <c r="D13690" s="52"/>
    </row>
    <row r="13691">
      <c r="A13691" s="44" t="s">
        <v>11310</v>
      </c>
      <c r="B13691" s="45">
        <v>12500.0</v>
      </c>
      <c r="C13691" s="56" t="s">
        <v>4576</v>
      </c>
      <c r="D13691" s="52"/>
    </row>
    <row r="13692">
      <c r="A13692" s="44" t="s">
        <v>11311</v>
      </c>
      <c r="B13692" s="45">
        <v>2740.0</v>
      </c>
      <c r="C13692" s="55"/>
      <c r="D13692" s="52"/>
    </row>
    <row r="13693">
      <c r="A13693" s="44" t="s">
        <v>11312</v>
      </c>
      <c r="B13693" s="45">
        <v>9820.0</v>
      </c>
      <c r="C13693" s="55"/>
      <c r="D13693" s="52"/>
    </row>
    <row r="13694">
      <c r="A13694" s="44" t="s">
        <v>11313</v>
      </c>
      <c r="B13694" s="45">
        <v>11340.0</v>
      </c>
      <c r="C13694" s="56" t="s">
        <v>11314</v>
      </c>
      <c r="D13694" s="52"/>
    </row>
    <row r="13695">
      <c r="A13695" s="44" t="s">
        <v>11315</v>
      </c>
      <c r="B13695" s="45">
        <v>2440.0</v>
      </c>
      <c r="C13695" s="55"/>
      <c r="D13695" s="52"/>
    </row>
    <row r="13696">
      <c r="A13696" s="44" t="s">
        <v>11316</v>
      </c>
      <c r="B13696" s="45">
        <v>10200.0</v>
      </c>
      <c r="C13696" s="55"/>
      <c r="D13696" s="52"/>
    </row>
    <row r="13697">
      <c r="A13697" s="44" t="s">
        <v>11317</v>
      </c>
      <c r="B13697" s="45">
        <v>2580.0</v>
      </c>
      <c r="C13697" s="55"/>
      <c r="D13697" s="52"/>
    </row>
    <row r="13698">
      <c r="A13698" s="44" t="s">
        <v>11318</v>
      </c>
      <c r="B13698" s="45">
        <v>16420.0</v>
      </c>
      <c r="C13698" s="55"/>
      <c r="D13698" s="52"/>
    </row>
    <row r="13699">
      <c r="A13699" s="44" t="s">
        <v>11319</v>
      </c>
      <c r="B13699" s="45">
        <v>2760.0</v>
      </c>
      <c r="C13699" s="56" t="s">
        <v>11320</v>
      </c>
      <c r="D13699" s="52"/>
    </row>
    <row r="13700">
      <c r="A13700" s="44" t="s">
        <v>11321</v>
      </c>
      <c r="B13700" s="45">
        <v>10120.0</v>
      </c>
      <c r="C13700" s="55"/>
      <c r="D13700" s="52"/>
    </row>
    <row r="13701">
      <c r="A13701" s="44" t="s">
        <v>11322</v>
      </c>
      <c r="B13701" s="45">
        <v>2400.0</v>
      </c>
      <c r="C13701" s="55"/>
      <c r="D13701" s="52"/>
    </row>
    <row r="13702">
      <c r="A13702" s="44" t="s">
        <v>11323</v>
      </c>
      <c r="B13702" s="45">
        <v>2260.0</v>
      </c>
      <c r="C13702" s="55"/>
      <c r="D13702" s="52"/>
    </row>
    <row r="13703">
      <c r="A13703" s="44" t="s">
        <v>11324</v>
      </c>
      <c r="B13703" s="45">
        <v>13040.0</v>
      </c>
      <c r="C13703" s="55"/>
      <c r="D13703" s="52"/>
    </row>
    <row r="13704">
      <c r="A13704" s="44" t="s">
        <v>11325</v>
      </c>
      <c r="B13704" s="45">
        <v>4220.0</v>
      </c>
      <c r="C13704" s="55"/>
      <c r="D13704" s="52"/>
    </row>
    <row r="13705">
      <c r="A13705" s="44" t="s">
        <v>11326</v>
      </c>
      <c r="B13705" s="45">
        <v>2300.0</v>
      </c>
      <c r="C13705" s="55"/>
      <c r="D13705" s="52"/>
    </row>
    <row r="13706">
      <c r="A13706" s="44" t="s">
        <v>11327</v>
      </c>
      <c r="B13706" s="45">
        <v>2180.0</v>
      </c>
      <c r="C13706" s="55"/>
      <c r="D13706" s="52"/>
    </row>
    <row r="13707">
      <c r="A13707" s="44" t="s">
        <v>11328</v>
      </c>
      <c r="B13707" s="45">
        <v>10180.0</v>
      </c>
      <c r="C13707" s="55"/>
      <c r="D13707" s="52"/>
    </row>
    <row r="13708">
      <c r="A13708" s="44" t="s">
        <v>11329</v>
      </c>
      <c r="B13708" s="45">
        <v>33060.0</v>
      </c>
      <c r="C13708" s="56" t="s">
        <v>11330</v>
      </c>
      <c r="D13708" s="52"/>
    </row>
    <row r="13709">
      <c r="A13709" s="44" t="s">
        <v>11331</v>
      </c>
      <c r="B13709" s="45">
        <v>11940.0</v>
      </c>
      <c r="C13709" s="56" t="s">
        <v>10926</v>
      </c>
      <c r="D13709" s="52"/>
    </row>
    <row r="13710">
      <c r="A13710" s="44" t="s">
        <v>11332</v>
      </c>
      <c r="B13710" s="45">
        <v>13580.0</v>
      </c>
      <c r="C13710" s="55"/>
      <c r="D13710" s="52"/>
    </row>
    <row r="13711">
      <c r="A13711" s="44" t="s">
        <v>11333</v>
      </c>
      <c r="B13711" s="45">
        <v>12520.0</v>
      </c>
      <c r="C13711" s="55"/>
      <c r="D13711" s="52"/>
    </row>
    <row r="13712">
      <c r="A13712" s="44" t="s">
        <v>11334</v>
      </c>
      <c r="B13712" s="45">
        <v>10120.0</v>
      </c>
      <c r="C13712" s="55"/>
      <c r="D13712" s="52"/>
    </row>
    <row r="13713">
      <c r="A13713" s="44" t="s">
        <v>11335</v>
      </c>
      <c r="B13713" s="45">
        <v>9940.0</v>
      </c>
      <c r="C13713" s="55"/>
      <c r="D13713" s="52"/>
    </row>
    <row r="13714">
      <c r="A13714" s="44" t="s">
        <v>11336</v>
      </c>
      <c r="B13714" s="45">
        <v>11300.0</v>
      </c>
      <c r="C13714" s="55"/>
      <c r="D13714" s="52"/>
    </row>
    <row r="13715">
      <c r="A13715" s="44" t="s">
        <v>11337</v>
      </c>
      <c r="B13715" s="45">
        <v>12320.0</v>
      </c>
      <c r="C13715" s="55"/>
      <c r="D13715" s="52"/>
    </row>
    <row r="13716">
      <c r="A13716" s="44" t="s">
        <v>11338</v>
      </c>
      <c r="B13716" s="45">
        <v>10600.0</v>
      </c>
      <c r="C13716" s="55"/>
      <c r="D13716" s="52"/>
    </row>
    <row r="13717">
      <c r="A13717" s="44" t="s">
        <v>11339</v>
      </c>
      <c r="B13717" s="45">
        <v>10420.0</v>
      </c>
      <c r="C13717" s="55"/>
      <c r="D13717" s="52"/>
    </row>
    <row r="13718">
      <c r="A13718" s="44" t="s">
        <v>11340</v>
      </c>
      <c r="B13718" s="45">
        <v>14340.0</v>
      </c>
      <c r="C13718" s="56" t="s">
        <v>10893</v>
      </c>
      <c r="D13718" s="52"/>
    </row>
    <row r="13719">
      <c r="A13719" s="44" t="s">
        <v>11341</v>
      </c>
      <c r="B13719" s="45">
        <v>9800.0</v>
      </c>
      <c r="C13719" s="55"/>
      <c r="D13719" s="52"/>
    </row>
    <row r="13720">
      <c r="A13720" s="44" t="s">
        <v>11342</v>
      </c>
      <c r="B13720" s="45">
        <v>12460.0</v>
      </c>
      <c r="C13720" s="56" t="s">
        <v>3982</v>
      </c>
      <c r="D13720" s="52"/>
    </row>
    <row r="13721">
      <c r="A13721" s="44" t="s">
        <v>11343</v>
      </c>
      <c r="B13721" s="45">
        <v>17020.0</v>
      </c>
      <c r="C13721" s="56" t="s">
        <v>7298</v>
      </c>
      <c r="D13721" s="52"/>
    </row>
    <row r="13722">
      <c r="A13722" s="44" t="s">
        <v>11344</v>
      </c>
      <c r="B13722" s="45">
        <v>15240.0</v>
      </c>
      <c r="C13722" s="55"/>
      <c r="D13722" s="52"/>
    </row>
    <row r="13723">
      <c r="A13723" s="44" t="s">
        <v>11345</v>
      </c>
      <c r="B13723" s="45">
        <v>10740.0</v>
      </c>
      <c r="C13723" s="55"/>
      <c r="D13723" s="52"/>
    </row>
    <row r="13724">
      <c r="A13724" s="44" t="s">
        <v>11346</v>
      </c>
      <c r="B13724" s="45">
        <v>11340.0</v>
      </c>
      <c r="C13724" s="56" t="s">
        <v>10804</v>
      </c>
      <c r="D13724" s="52"/>
    </row>
    <row r="13725">
      <c r="A13725" s="44" t="s">
        <v>11347</v>
      </c>
      <c r="B13725" s="45">
        <v>9320.0</v>
      </c>
      <c r="C13725" s="55"/>
      <c r="D13725" s="52"/>
    </row>
    <row r="13726">
      <c r="A13726" s="44" t="s">
        <v>11348</v>
      </c>
      <c r="B13726" s="45">
        <v>10920.0</v>
      </c>
      <c r="C13726" s="55"/>
      <c r="D13726" s="52"/>
    </row>
    <row r="13727">
      <c r="A13727" s="44" t="s">
        <v>11349</v>
      </c>
      <c r="B13727" s="45">
        <v>2100.0</v>
      </c>
      <c r="C13727" s="55"/>
      <c r="D13727" s="52"/>
    </row>
    <row r="13728">
      <c r="A13728" s="44" t="s">
        <v>11350</v>
      </c>
      <c r="B13728" s="45">
        <v>1720.0</v>
      </c>
      <c r="C13728" s="55"/>
      <c r="D13728" s="52"/>
    </row>
    <row r="13729">
      <c r="A13729" s="44" t="s">
        <v>11351</v>
      </c>
      <c r="B13729" s="45">
        <v>16320.0</v>
      </c>
      <c r="C13729" s="56" t="s">
        <v>11352</v>
      </c>
      <c r="D13729" s="52"/>
    </row>
    <row r="13730">
      <c r="A13730" s="44" t="s">
        <v>11353</v>
      </c>
      <c r="B13730" s="45">
        <v>10100.0</v>
      </c>
      <c r="C13730" s="55"/>
      <c r="D13730" s="52"/>
    </row>
    <row r="13731">
      <c r="A13731" s="44" t="s">
        <v>11354</v>
      </c>
      <c r="B13731" s="45">
        <v>4280.0</v>
      </c>
      <c r="C13731" s="55"/>
      <c r="D13731" s="52"/>
    </row>
    <row r="13732">
      <c r="A13732" s="44" t="s">
        <v>11355</v>
      </c>
      <c r="B13732" s="45">
        <v>3680.0</v>
      </c>
      <c r="C13732" s="56" t="s">
        <v>3980</v>
      </c>
      <c r="D13732" s="52"/>
    </row>
    <row r="13733">
      <c r="A13733" s="44" t="s">
        <v>11356</v>
      </c>
      <c r="B13733" s="45">
        <v>2060.0</v>
      </c>
      <c r="C13733" s="55"/>
      <c r="D13733" s="52"/>
    </row>
    <row r="13734">
      <c r="A13734" s="44" t="s">
        <v>11357</v>
      </c>
      <c r="B13734" s="45">
        <v>1700.0</v>
      </c>
      <c r="C13734" s="55"/>
      <c r="D13734" s="52"/>
    </row>
    <row r="13735">
      <c r="A13735" s="44" t="s">
        <v>11358</v>
      </c>
      <c r="B13735" s="45">
        <v>2320.0</v>
      </c>
      <c r="C13735" s="56" t="s">
        <v>3980</v>
      </c>
      <c r="D13735" s="52"/>
    </row>
    <row r="13736">
      <c r="A13736" s="44" t="s">
        <v>11359</v>
      </c>
      <c r="B13736" s="45">
        <v>12040.0</v>
      </c>
      <c r="C13736" s="56" t="s">
        <v>11360</v>
      </c>
      <c r="D13736" s="52"/>
    </row>
    <row r="13737">
      <c r="A13737" s="44" t="s">
        <v>11361</v>
      </c>
      <c r="B13737" s="45">
        <v>3400.0</v>
      </c>
      <c r="C13737" s="56" t="s">
        <v>7238</v>
      </c>
      <c r="D13737" s="52"/>
    </row>
    <row r="13738">
      <c r="A13738" s="44" t="s">
        <v>11362</v>
      </c>
      <c r="B13738" s="45">
        <v>9360.0</v>
      </c>
      <c r="C13738" s="55"/>
      <c r="D13738" s="52"/>
    </row>
    <row r="13739">
      <c r="A13739" s="44" t="s">
        <v>11363</v>
      </c>
      <c r="B13739" s="45">
        <v>3260.0</v>
      </c>
      <c r="C13739" s="56" t="s">
        <v>6508</v>
      </c>
      <c r="D13739" s="52"/>
    </row>
    <row r="13740">
      <c r="A13740" s="44" t="s">
        <v>11364</v>
      </c>
      <c r="B13740" s="45">
        <v>3260.0</v>
      </c>
      <c r="C13740" s="56" t="s">
        <v>7276</v>
      </c>
      <c r="D13740" s="52"/>
    </row>
    <row r="13741">
      <c r="A13741" s="44" t="s">
        <v>11365</v>
      </c>
      <c r="B13741" s="45">
        <v>1980.0</v>
      </c>
      <c r="C13741" s="55"/>
      <c r="D13741" s="52"/>
    </row>
    <row r="13742">
      <c r="A13742" s="44" t="s">
        <v>11366</v>
      </c>
      <c r="B13742" s="45">
        <v>2920.0</v>
      </c>
      <c r="C13742" s="56" t="s">
        <v>9914</v>
      </c>
      <c r="D13742" s="52"/>
    </row>
    <row r="13743">
      <c r="A13743" s="44" t="s">
        <v>11367</v>
      </c>
      <c r="B13743" s="45">
        <v>1700.0</v>
      </c>
      <c r="C13743" s="55"/>
      <c r="D13743" s="52"/>
    </row>
    <row r="13744">
      <c r="A13744" s="44" t="s">
        <v>11368</v>
      </c>
      <c r="B13744" s="45">
        <v>14700.0</v>
      </c>
      <c r="C13744" s="56" t="s">
        <v>4961</v>
      </c>
      <c r="D13744" s="52"/>
    </row>
    <row r="13745">
      <c r="A13745" s="44" t="s">
        <v>11369</v>
      </c>
      <c r="B13745" s="45">
        <v>3320.0</v>
      </c>
      <c r="C13745" s="56" t="s">
        <v>6421</v>
      </c>
      <c r="D13745" s="52"/>
    </row>
    <row r="13746">
      <c r="A13746" s="44" t="s">
        <v>11370</v>
      </c>
      <c r="B13746" s="45">
        <v>3100.0</v>
      </c>
      <c r="C13746" s="56" t="s">
        <v>6508</v>
      </c>
      <c r="D13746" s="52"/>
    </row>
    <row r="13747">
      <c r="A13747" s="44" t="s">
        <v>11371</v>
      </c>
      <c r="B13747" s="45">
        <v>3100.0</v>
      </c>
      <c r="C13747" s="56" t="s">
        <v>7276</v>
      </c>
      <c r="D13747" s="52"/>
    </row>
    <row r="13748">
      <c r="A13748" s="44" t="s">
        <v>11372</v>
      </c>
      <c r="B13748" s="45">
        <v>2800.0</v>
      </c>
      <c r="C13748" s="56" t="s">
        <v>9914</v>
      </c>
      <c r="D13748" s="52"/>
    </row>
    <row r="13749">
      <c r="A13749" s="44" t="s">
        <v>11373</v>
      </c>
      <c r="B13749" s="45">
        <v>12780.0</v>
      </c>
      <c r="C13749" s="56" t="s">
        <v>10804</v>
      </c>
      <c r="D13749" s="52"/>
    </row>
    <row r="13750">
      <c r="A13750" s="44" t="s">
        <v>11374</v>
      </c>
      <c r="B13750" s="45">
        <v>10400.0</v>
      </c>
      <c r="C13750" s="56" t="s">
        <v>10804</v>
      </c>
      <c r="D13750" s="52"/>
    </row>
    <row r="13751">
      <c r="A13751" s="44" t="s">
        <v>11375</v>
      </c>
      <c r="B13751" s="45">
        <v>9320.0</v>
      </c>
      <c r="C13751" s="55"/>
      <c r="D13751" s="52"/>
    </row>
    <row r="13752">
      <c r="A13752" s="44" t="s">
        <v>11376</v>
      </c>
      <c r="B13752" s="45">
        <v>4500.0</v>
      </c>
      <c r="C13752" s="55"/>
      <c r="D13752" s="52"/>
    </row>
    <row r="13753">
      <c r="A13753" s="44" t="s">
        <v>11377</v>
      </c>
      <c r="B13753" s="45">
        <v>11280.0</v>
      </c>
      <c r="C13753" s="56" t="s">
        <v>6368</v>
      </c>
      <c r="D13753" s="52"/>
    </row>
    <row r="13754">
      <c r="A13754" s="44" t="s">
        <v>11378</v>
      </c>
      <c r="B13754" s="45">
        <v>11020.0</v>
      </c>
      <c r="C13754" s="55"/>
      <c r="D13754" s="52"/>
    </row>
    <row r="13755">
      <c r="A13755" s="44" t="s">
        <v>11379</v>
      </c>
      <c r="B13755" s="45">
        <v>9120.0</v>
      </c>
      <c r="C13755" s="55"/>
      <c r="D13755" s="52"/>
    </row>
    <row r="13756">
      <c r="A13756" s="44" t="s">
        <v>11380</v>
      </c>
      <c r="B13756" s="45">
        <v>9940.0</v>
      </c>
      <c r="C13756" s="55"/>
      <c r="D13756" s="52"/>
    </row>
    <row r="13757">
      <c r="A13757" s="44" t="s">
        <v>11381</v>
      </c>
      <c r="B13757" s="45">
        <v>2720.0</v>
      </c>
      <c r="C13757" s="55"/>
      <c r="D13757" s="52"/>
    </row>
    <row r="13758">
      <c r="A13758" s="44" t="s">
        <v>11382</v>
      </c>
      <c r="B13758" s="45">
        <v>18600.0</v>
      </c>
      <c r="C13758" s="56" t="s">
        <v>4145</v>
      </c>
      <c r="D13758" s="52"/>
    </row>
    <row r="13759">
      <c r="A13759" s="44" t="s">
        <v>11383</v>
      </c>
      <c r="B13759" s="45">
        <v>2700.0</v>
      </c>
      <c r="C13759" s="55"/>
      <c r="D13759" s="52"/>
    </row>
    <row r="13760">
      <c r="A13760" s="44" t="s">
        <v>11384</v>
      </c>
      <c r="B13760" s="45">
        <v>2720.0</v>
      </c>
      <c r="C13760" s="55"/>
      <c r="D13760" s="52"/>
    </row>
    <row r="13761">
      <c r="A13761" s="44" t="s">
        <v>11385</v>
      </c>
      <c r="B13761" s="45">
        <v>18620.0</v>
      </c>
      <c r="C13761" s="56" t="s">
        <v>10913</v>
      </c>
      <c r="D13761" s="52"/>
    </row>
    <row r="13762">
      <c r="A13762" s="44" t="s">
        <v>11386</v>
      </c>
      <c r="B13762" s="45">
        <v>12820.0</v>
      </c>
      <c r="C13762" s="56" t="s">
        <v>10065</v>
      </c>
      <c r="D13762" s="52"/>
    </row>
    <row r="13763">
      <c r="A13763" s="44" t="s">
        <v>11387</v>
      </c>
      <c r="B13763" s="45">
        <v>9940.0</v>
      </c>
      <c r="C13763" s="55"/>
      <c r="D13763" s="52"/>
    </row>
    <row r="13764">
      <c r="A13764" s="44" t="s">
        <v>11388</v>
      </c>
      <c r="B13764" s="45">
        <v>2720.0</v>
      </c>
      <c r="C13764" s="55"/>
      <c r="D13764" s="52"/>
    </row>
    <row r="13765">
      <c r="A13765" s="44" t="s">
        <v>11389</v>
      </c>
      <c r="B13765" s="45">
        <v>1860.0</v>
      </c>
      <c r="C13765" s="55"/>
      <c r="D13765" s="52"/>
    </row>
    <row r="13766">
      <c r="A13766" s="44" t="s">
        <v>11390</v>
      </c>
      <c r="B13766" s="45">
        <v>10060.0</v>
      </c>
      <c r="C13766" s="55"/>
      <c r="D13766" s="52"/>
    </row>
    <row r="13767">
      <c r="A13767" s="44" t="s">
        <v>11391</v>
      </c>
      <c r="B13767" s="45">
        <v>2720.0</v>
      </c>
      <c r="C13767" s="55"/>
      <c r="D13767" s="52"/>
    </row>
    <row r="13768">
      <c r="A13768" s="44" t="s">
        <v>11392</v>
      </c>
      <c r="B13768" s="45">
        <v>1780.0</v>
      </c>
      <c r="C13768" s="55"/>
      <c r="D13768" s="52"/>
    </row>
    <row r="13769">
      <c r="A13769" s="44" t="s">
        <v>11393</v>
      </c>
      <c r="B13769" s="45">
        <v>2840.0</v>
      </c>
      <c r="C13769" s="55"/>
      <c r="D13769" s="52"/>
    </row>
    <row r="13770">
      <c r="A13770" s="44" t="s">
        <v>11394</v>
      </c>
      <c r="B13770" s="45">
        <v>2280.0</v>
      </c>
      <c r="C13770" s="55"/>
      <c r="D13770" s="52"/>
    </row>
    <row r="13771">
      <c r="A13771" s="44" t="s">
        <v>11395</v>
      </c>
      <c r="B13771" s="45">
        <v>4100.0</v>
      </c>
      <c r="C13771" s="56" t="s">
        <v>4379</v>
      </c>
      <c r="D13771" s="52"/>
    </row>
    <row r="13772">
      <c r="A13772" s="44" t="s">
        <v>11396</v>
      </c>
      <c r="B13772" s="45">
        <v>31560.0</v>
      </c>
      <c r="C13772" s="56" t="s">
        <v>4145</v>
      </c>
      <c r="D13772" s="52"/>
    </row>
    <row r="13773">
      <c r="A13773" s="44" t="s">
        <v>11397</v>
      </c>
      <c r="B13773" s="45">
        <v>11340.0</v>
      </c>
      <c r="C13773" s="56" t="s">
        <v>11398</v>
      </c>
      <c r="D13773" s="52"/>
    </row>
    <row r="13774">
      <c r="A13774" s="44" t="s">
        <v>11399</v>
      </c>
      <c r="B13774" s="45">
        <v>11360.0</v>
      </c>
      <c r="C13774" s="56" t="s">
        <v>4408</v>
      </c>
      <c r="D13774" s="52"/>
    </row>
    <row r="13775">
      <c r="A13775" s="44" t="s">
        <v>11400</v>
      </c>
      <c r="B13775" s="45">
        <v>3460.0</v>
      </c>
      <c r="C13775" s="56" t="s">
        <v>4112</v>
      </c>
      <c r="D13775" s="52"/>
    </row>
    <row r="13776">
      <c r="A13776" s="44" t="s">
        <v>11401</v>
      </c>
      <c r="B13776" s="45">
        <v>3320.0</v>
      </c>
      <c r="C13776" s="56" t="s">
        <v>4379</v>
      </c>
      <c r="D13776" s="52"/>
    </row>
    <row r="13777">
      <c r="A13777" s="44" t="s">
        <v>11402</v>
      </c>
      <c r="B13777" s="45">
        <v>10080.0</v>
      </c>
      <c r="C13777" s="55"/>
      <c r="D13777" s="52"/>
    </row>
    <row r="13778">
      <c r="A13778" s="44" t="s">
        <v>11403</v>
      </c>
      <c r="B13778" s="45">
        <v>2580.0</v>
      </c>
      <c r="C13778" s="56" t="s">
        <v>4112</v>
      </c>
      <c r="D13778" s="52"/>
    </row>
    <row r="13779">
      <c r="A13779" s="44" t="s">
        <v>11404</v>
      </c>
      <c r="B13779" s="45">
        <v>2200.0</v>
      </c>
      <c r="C13779" s="56" t="s">
        <v>11405</v>
      </c>
      <c r="D13779" s="52"/>
    </row>
    <row r="13780">
      <c r="A13780" s="44" t="s">
        <v>11406</v>
      </c>
      <c r="B13780" s="45">
        <v>10960.0</v>
      </c>
      <c r="C13780" s="56" t="s">
        <v>11407</v>
      </c>
      <c r="D13780" s="52"/>
    </row>
    <row r="13781">
      <c r="A13781" s="44" t="s">
        <v>11408</v>
      </c>
      <c r="B13781" s="45">
        <v>2040.0</v>
      </c>
      <c r="C13781" s="56" t="s">
        <v>11405</v>
      </c>
      <c r="D13781" s="52"/>
    </row>
    <row r="13782">
      <c r="A13782" s="44" t="s">
        <v>11409</v>
      </c>
      <c r="B13782" s="45">
        <v>9900.0</v>
      </c>
      <c r="C13782" s="55"/>
      <c r="D13782" s="52"/>
    </row>
    <row r="13783">
      <c r="A13783" s="44" t="s">
        <v>11410</v>
      </c>
      <c r="B13783" s="45">
        <v>16580.0</v>
      </c>
      <c r="C13783" s="56" t="s">
        <v>4638</v>
      </c>
      <c r="D13783" s="52"/>
    </row>
    <row r="13784">
      <c r="A13784" s="44" t="s">
        <v>11411</v>
      </c>
      <c r="B13784" s="45">
        <v>11980.0</v>
      </c>
      <c r="C13784" s="56" t="s">
        <v>10804</v>
      </c>
      <c r="D13784" s="52"/>
    </row>
    <row r="13785">
      <c r="A13785" s="44" t="s">
        <v>11412</v>
      </c>
      <c r="B13785" s="45" t="s">
        <v>11413</v>
      </c>
      <c r="C13785" s="56" t="s">
        <v>11414</v>
      </c>
      <c r="D13785" s="52"/>
    </row>
    <row r="13786">
      <c r="A13786" s="44" t="s">
        <v>11415</v>
      </c>
      <c r="B13786" s="45">
        <v>8720.0</v>
      </c>
      <c r="C13786" s="55"/>
      <c r="D13786" s="52"/>
    </row>
    <row r="13787">
      <c r="A13787" s="44" t="s">
        <v>11416</v>
      </c>
      <c r="B13787" s="45">
        <v>2840.0</v>
      </c>
      <c r="C13787" s="56" t="s">
        <v>11414</v>
      </c>
      <c r="D13787" s="52"/>
    </row>
    <row r="13788">
      <c r="A13788" s="44" t="s">
        <v>11417</v>
      </c>
      <c r="B13788" s="45">
        <v>10100.0</v>
      </c>
      <c r="C13788" s="56" t="s">
        <v>10804</v>
      </c>
      <c r="D13788" s="52"/>
    </row>
    <row r="13789">
      <c r="A13789" s="44" t="s">
        <v>11418</v>
      </c>
      <c r="B13789" s="45">
        <v>10980.0</v>
      </c>
      <c r="C13789" s="55"/>
      <c r="D13789" s="52"/>
    </row>
    <row r="13790">
      <c r="A13790" s="44" t="s">
        <v>11419</v>
      </c>
      <c r="B13790" s="45">
        <v>3160.0</v>
      </c>
      <c r="C13790" s="55"/>
      <c r="D13790" s="52"/>
    </row>
    <row r="13791">
      <c r="A13791" s="44" t="s">
        <v>11420</v>
      </c>
      <c r="B13791" s="45">
        <v>9340.0</v>
      </c>
      <c r="C13791" s="55"/>
      <c r="D13791" s="52"/>
    </row>
    <row r="13792">
      <c r="A13792" s="44" t="s">
        <v>11421</v>
      </c>
      <c r="B13792" s="45">
        <v>14680.0</v>
      </c>
      <c r="C13792" s="56" t="s">
        <v>4088</v>
      </c>
      <c r="D13792" s="52"/>
    </row>
    <row r="13793">
      <c r="A13793" s="44" t="s">
        <v>11422</v>
      </c>
      <c r="B13793" s="45">
        <v>10780.0</v>
      </c>
      <c r="C13793" s="55"/>
      <c r="D13793" s="52"/>
    </row>
    <row r="13794">
      <c r="A13794" s="44" t="s">
        <v>11423</v>
      </c>
      <c r="B13794" s="45">
        <v>10760.0</v>
      </c>
      <c r="C13794" s="55"/>
      <c r="D13794" s="52"/>
    </row>
    <row r="13795">
      <c r="A13795" s="44" t="s">
        <v>11424</v>
      </c>
      <c r="B13795" s="45">
        <v>10140.0</v>
      </c>
      <c r="C13795" s="55"/>
      <c r="D13795" s="52"/>
    </row>
    <row r="13796">
      <c r="A13796" s="44" t="s">
        <v>11425</v>
      </c>
      <c r="B13796" s="45">
        <v>10480.0</v>
      </c>
      <c r="C13796" s="55"/>
      <c r="D13796" s="52"/>
    </row>
    <row r="13797">
      <c r="A13797" s="44" t="s">
        <v>11426</v>
      </c>
      <c r="B13797" s="45">
        <v>11440.0</v>
      </c>
      <c r="C13797" s="55"/>
      <c r="D13797" s="52"/>
    </row>
    <row r="13798">
      <c r="A13798" s="44" t="s">
        <v>11427</v>
      </c>
      <c r="B13798" s="45">
        <v>10020.0</v>
      </c>
      <c r="C13798" s="55"/>
      <c r="D13798" s="52"/>
    </row>
    <row r="13799">
      <c r="A13799" s="44" t="s">
        <v>11428</v>
      </c>
      <c r="B13799" s="45">
        <v>13640.0</v>
      </c>
      <c r="C13799" s="55"/>
      <c r="D13799" s="52"/>
    </row>
    <row r="13800">
      <c r="A13800" s="44" t="s">
        <v>11429</v>
      </c>
      <c r="B13800" s="45">
        <v>10000.0</v>
      </c>
      <c r="C13800" s="55"/>
      <c r="D13800" s="52"/>
    </row>
    <row r="13801">
      <c r="A13801" s="44" t="s">
        <v>11430</v>
      </c>
      <c r="B13801" s="45">
        <v>15260.0</v>
      </c>
      <c r="C13801" s="56" t="s">
        <v>9692</v>
      </c>
      <c r="D13801" s="52"/>
    </row>
    <row r="13802">
      <c r="A13802" s="44" t="s">
        <v>11431</v>
      </c>
      <c r="B13802" s="45">
        <v>17280.0</v>
      </c>
      <c r="C13802" s="56" t="s">
        <v>11432</v>
      </c>
      <c r="D13802" s="52"/>
    </row>
    <row r="13803">
      <c r="A13803" s="44" t="s">
        <v>11433</v>
      </c>
      <c r="B13803" s="45">
        <v>17260.0</v>
      </c>
      <c r="C13803" s="55"/>
      <c r="D13803" s="52"/>
    </row>
    <row r="13804">
      <c r="A13804" s="44" t="s">
        <v>11434</v>
      </c>
      <c r="B13804" s="45">
        <v>2600.0</v>
      </c>
      <c r="C13804" s="55"/>
      <c r="D13804" s="52"/>
    </row>
    <row r="13805">
      <c r="A13805" s="44" t="s">
        <v>11435</v>
      </c>
      <c r="B13805" s="45">
        <v>10040.0</v>
      </c>
      <c r="C13805" s="55"/>
      <c r="D13805" s="52"/>
    </row>
    <row r="13806">
      <c r="A13806" s="44" t="s">
        <v>11436</v>
      </c>
      <c r="B13806" s="45">
        <v>2520.0</v>
      </c>
      <c r="C13806" s="55"/>
      <c r="D13806" s="52"/>
    </row>
    <row r="13807">
      <c r="A13807" s="44" t="s">
        <v>11437</v>
      </c>
      <c r="B13807" s="45">
        <v>3540.0</v>
      </c>
      <c r="C13807" s="56" t="s">
        <v>4017</v>
      </c>
      <c r="D13807" s="52"/>
    </row>
    <row r="13808">
      <c r="A13808" s="44" t="s">
        <v>11438</v>
      </c>
      <c r="B13808" s="45">
        <v>9980.0</v>
      </c>
      <c r="C13808" s="55"/>
      <c r="D13808" s="52"/>
    </row>
    <row r="13809">
      <c r="A13809" s="44" t="s">
        <v>11439</v>
      </c>
      <c r="B13809" s="45">
        <v>17160.0</v>
      </c>
      <c r="C13809" s="56" t="s">
        <v>4961</v>
      </c>
      <c r="D13809" s="52"/>
    </row>
    <row r="13810">
      <c r="A13810" s="44" t="s">
        <v>11440</v>
      </c>
      <c r="B13810" s="45">
        <v>2760.0</v>
      </c>
      <c r="C13810" s="55"/>
      <c r="D13810" s="52"/>
    </row>
    <row r="13811">
      <c r="A13811" s="44" t="s">
        <v>11441</v>
      </c>
      <c r="B13811" s="45">
        <v>16360.0</v>
      </c>
      <c r="C13811" s="56" t="s">
        <v>10973</v>
      </c>
      <c r="D13811" s="52"/>
    </row>
    <row r="13812">
      <c r="A13812" s="44" t="s">
        <v>11442</v>
      </c>
      <c r="B13812" s="45">
        <v>10040.0</v>
      </c>
      <c r="C13812" s="55"/>
      <c r="D13812" s="52"/>
    </row>
    <row r="13813">
      <c r="A13813" s="44" t="s">
        <v>11443</v>
      </c>
      <c r="B13813" s="45">
        <v>17520.0</v>
      </c>
      <c r="C13813" s="55"/>
      <c r="D13813" s="52"/>
    </row>
    <row r="13814">
      <c r="A13814" s="44" t="s">
        <v>11444</v>
      </c>
      <c r="B13814" s="45">
        <v>3220.0</v>
      </c>
      <c r="C13814" s="55"/>
      <c r="D13814" s="52"/>
    </row>
    <row r="13815">
      <c r="A13815" s="44" t="s">
        <v>11445</v>
      </c>
      <c r="B13815" s="45">
        <v>3220.0</v>
      </c>
      <c r="C13815" s="55"/>
      <c r="D13815" s="52"/>
    </row>
    <row r="13816">
      <c r="A13816" s="44" t="s">
        <v>11446</v>
      </c>
      <c r="B13816" s="45">
        <v>10540.0</v>
      </c>
      <c r="C13816" s="55"/>
      <c r="D13816" s="52"/>
    </row>
    <row r="13817">
      <c r="A13817" s="44" t="s">
        <v>11447</v>
      </c>
      <c r="B13817" s="45">
        <v>10100.0</v>
      </c>
      <c r="C13817" s="55"/>
      <c r="D13817" s="52"/>
    </row>
    <row r="13818">
      <c r="A13818" s="44" t="s">
        <v>11448</v>
      </c>
      <c r="B13818" s="45">
        <v>32520.0</v>
      </c>
      <c r="C13818" s="56" t="s">
        <v>11432</v>
      </c>
      <c r="D13818" s="52"/>
    </row>
    <row r="13819">
      <c r="A13819" s="44" t="s">
        <v>11449</v>
      </c>
      <c r="B13819" s="45">
        <v>14860.0</v>
      </c>
      <c r="C13819" s="56" t="s">
        <v>10477</v>
      </c>
      <c r="D13819" s="52"/>
    </row>
    <row r="13820">
      <c r="A13820" s="44" t="s">
        <v>11450</v>
      </c>
      <c r="B13820" s="45">
        <v>10680.0</v>
      </c>
      <c r="C13820" s="55"/>
      <c r="D13820" s="52"/>
    </row>
    <row r="13821">
      <c r="A13821" s="44" t="s">
        <v>11451</v>
      </c>
      <c r="B13821" s="45">
        <v>15340.0</v>
      </c>
      <c r="C13821" s="56" t="s">
        <v>11452</v>
      </c>
      <c r="D13821" s="52"/>
    </row>
    <row r="13822">
      <c r="A13822" s="44" t="s">
        <v>11453</v>
      </c>
      <c r="B13822" s="45">
        <v>10500.0</v>
      </c>
      <c r="C13822" s="55"/>
      <c r="D13822" s="52"/>
    </row>
    <row r="13823">
      <c r="A13823" s="44" t="s">
        <v>11454</v>
      </c>
      <c r="B13823" s="45">
        <v>10440.0</v>
      </c>
      <c r="C13823" s="55"/>
      <c r="D13823" s="52"/>
    </row>
    <row r="13824">
      <c r="A13824" s="44" t="s">
        <v>11455</v>
      </c>
      <c r="B13824" s="45">
        <v>11080.0</v>
      </c>
      <c r="C13824" s="55"/>
      <c r="D13824" s="52"/>
    </row>
    <row r="13825">
      <c r="A13825" s="44" t="s">
        <v>11456</v>
      </c>
      <c r="B13825" s="45">
        <v>3060.0</v>
      </c>
      <c r="C13825" s="55"/>
      <c r="D13825" s="52"/>
    </row>
    <row r="13826">
      <c r="A13826" s="44" t="s">
        <v>11457</v>
      </c>
      <c r="B13826" s="45">
        <v>3140.0</v>
      </c>
      <c r="C13826" s="55"/>
      <c r="D13826" s="52"/>
    </row>
    <row r="13827">
      <c r="A13827" s="44" t="s">
        <v>11458</v>
      </c>
      <c r="B13827" s="45">
        <v>3220.0</v>
      </c>
      <c r="C13827" s="56" t="s">
        <v>3991</v>
      </c>
      <c r="D13827" s="52"/>
    </row>
    <row r="13828">
      <c r="A13828" s="44" t="s">
        <v>11459</v>
      </c>
      <c r="B13828" s="45">
        <v>3000.0</v>
      </c>
      <c r="C13828" s="56" t="s">
        <v>3991</v>
      </c>
      <c r="D13828" s="52"/>
    </row>
    <row r="13829">
      <c r="A13829" s="44" t="s">
        <v>11460</v>
      </c>
      <c r="B13829" s="45">
        <v>4120.0</v>
      </c>
      <c r="C13829" s="56" t="s">
        <v>4111</v>
      </c>
      <c r="D13829" s="52"/>
    </row>
    <row r="13830">
      <c r="A13830" s="44" t="s">
        <v>11461</v>
      </c>
      <c r="B13830" s="45">
        <v>2660.0</v>
      </c>
      <c r="C13830" s="56" t="s">
        <v>4111</v>
      </c>
      <c r="D13830" s="52"/>
    </row>
    <row r="13831">
      <c r="A13831" s="44" t="s">
        <v>11462</v>
      </c>
      <c r="B13831" s="45">
        <v>3620.0</v>
      </c>
      <c r="C13831" s="56" t="s">
        <v>6421</v>
      </c>
      <c r="D13831" s="52"/>
    </row>
    <row r="13832">
      <c r="A13832" s="44" t="s">
        <v>11463</v>
      </c>
      <c r="B13832" s="45">
        <v>13140.0</v>
      </c>
      <c r="C13832" s="56" t="s">
        <v>7238</v>
      </c>
      <c r="D13832" s="52"/>
    </row>
    <row r="13833">
      <c r="A13833" s="44" t="s">
        <v>11464</v>
      </c>
      <c r="B13833" s="45">
        <v>3400.0</v>
      </c>
      <c r="C13833" s="56" t="s">
        <v>6508</v>
      </c>
      <c r="D13833" s="52"/>
    </row>
    <row r="13834">
      <c r="A13834" s="44" t="s">
        <v>11465</v>
      </c>
      <c r="B13834" s="45">
        <v>3400.0</v>
      </c>
      <c r="C13834" s="56" t="s">
        <v>7276</v>
      </c>
      <c r="D13834" s="52"/>
    </row>
    <row r="13835">
      <c r="A13835" s="44" t="s">
        <v>11466</v>
      </c>
      <c r="B13835" s="45">
        <v>2980.0</v>
      </c>
      <c r="C13835" s="56" t="s">
        <v>9914</v>
      </c>
      <c r="D13835" s="52"/>
    </row>
    <row r="13836">
      <c r="A13836" s="44" t="s">
        <v>11467</v>
      </c>
      <c r="B13836" s="45">
        <v>10460.0</v>
      </c>
      <c r="C13836" s="55"/>
      <c r="D13836" s="52"/>
    </row>
    <row r="13837">
      <c r="A13837" s="44" t="s">
        <v>11468</v>
      </c>
      <c r="B13837" s="45">
        <v>16480.0</v>
      </c>
      <c r="C13837" s="56" t="s">
        <v>8227</v>
      </c>
      <c r="D13837" s="52"/>
    </row>
    <row r="13838">
      <c r="A13838" s="44" t="s">
        <v>11469</v>
      </c>
      <c r="B13838" s="45">
        <v>10120.0</v>
      </c>
      <c r="C13838" s="55"/>
      <c r="D13838" s="52"/>
    </row>
    <row r="13839">
      <c r="A13839" s="44" t="s">
        <v>11470</v>
      </c>
      <c r="B13839" s="45">
        <v>3500.0</v>
      </c>
      <c r="C13839" s="56" t="s">
        <v>11471</v>
      </c>
      <c r="D13839" s="52"/>
    </row>
    <row r="13840">
      <c r="A13840" s="44" t="s">
        <v>11472</v>
      </c>
      <c r="B13840" s="45">
        <v>3220.0</v>
      </c>
      <c r="C13840" s="56" t="s">
        <v>5325</v>
      </c>
      <c r="D13840" s="52"/>
    </row>
    <row r="13841">
      <c r="A13841" s="44" t="s">
        <v>11473</v>
      </c>
      <c r="B13841" s="45">
        <v>3220.0</v>
      </c>
      <c r="C13841" s="56" t="s">
        <v>6817</v>
      </c>
      <c r="D13841" s="52"/>
    </row>
    <row r="13842">
      <c r="A13842" s="44" t="s">
        <v>11474</v>
      </c>
      <c r="B13842" s="45">
        <v>11380.0</v>
      </c>
      <c r="C13842" s="56" t="s">
        <v>4650</v>
      </c>
      <c r="D13842" s="52"/>
    </row>
    <row r="13843">
      <c r="A13843" s="44" t="s">
        <v>11475</v>
      </c>
      <c r="B13843" s="45">
        <v>2580.0</v>
      </c>
      <c r="C13843" s="56" t="s">
        <v>11476</v>
      </c>
      <c r="D13843" s="52"/>
    </row>
    <row r="13844">
      <c r="A13844" s="44" t="s">
        <v>11477</v>
      </c>
      <c r="B13844" s="45">
        <v>2800.0</v>
      </c>
      <c r="C13844" s="56" t="s">
        <v>9914</v>
      </c>
      <c r="D13844" s="52"/>
    </row>
    <row r="13845">
      <c r="A13845" s="44" t="s">
        <v>11478</v>
      </c>
      <c r="B13845" s="45">
        <v>18640.0</v>
      </c>
      <c r="C13845" s="56" t="s">
        <v>4145</v>
      </c>
      <c r="D13845" s="52"/>
    </row>
    <row r="13846">
      <c r="A13846" s="44" t="s">
        <v>11479</v>
      </c>
      <c r="B13846" s="45">
        <v>2520.0</v>
      </c>
      <c r="C13846" s="56" t="s">
        <v>11476</v>
      </c>
      <c r="D13846" s="52"/>
    </row>
    <row r="13847">
      <c r="A13847" s="44" t="s">
        <v>11480</v>
      </c>
      <c r="B13847" s="45">
        <v>14040.0</v>
      </c>
      <c r="C13847" s="55"/>
      <c r="D13847" s="52"/>
    </row>
    <row r="13848">
      <c r="A13848" s="44" t="s">
        <v>11481</v>
      </c>
      <c r="B13848" s="45">
        <v>3700.0</v>
      </c>
      <c r="C13848" s="55"/>
      <c r="D13848" s="52"/>
    </row>
    <row r="13849">
      <c r="A13849" s="44" t="s">
        <v>11482</v>
      </c>
      <c r="B13849" s="45">
        <v>9460.0</v>
      </c>
      <c r="C13849" s="55"/>
      <c r="D13849" s="52"/>
    </row>
    <row r="13850">
      <c r="A13850" s="44" t="s">
        <v>11483</v>
      </c>
      <c r="B13850" s="45">
        <v>13920.0</v>
      </c>
      <c r="C13850" s="56" t="s">
        <v>4149</v>
      </c>
      <c r="D13850" s="52"/>
    </row>
    <row r="13851">
      <c r="A13851" s="44" t="s">
        <v>11484</v>
      </c>
      <c r="B13851" s="45">
        <v>9640.0</v>
      </c>
      <c r="C13851" s="55"/>
      <c r="D13851" s="52"/>
    </row>
    <row r="13852">
      <c r="A13852" s="44" t="s">
        <v>11485</v>
      </c>
      <c r="B13852" s="45">
        <v>10440.0</v>
      </c>
      <c r="C13852" s="55"/>
      <c r="D13852" s="52"/>
    </row>
    <row r="13853">
      <c r="A13853" s="44" t="s">
        <v>11486</v>
      </c>
      <c r="B13853" s="45">
        <v>2620.0</v>
      </c>
      <c r="C13853" s="56" t="s">
        <v>4872</v>
      </c>
      <c r="D13853" s="52"/>
    </row>
    <row r="13854">
      <c r="A13854" s="44" t="s">
        <v>11487</v>
      </c>
      <c r="B13854" s="45">
        <v>11540.0</v>
      </c>
      <c r="C13854" s="56" t="s">
        <v>10804</v>
      </c>
      <c r="D13854" s="52"/>
    </row>
    <row r="13855">
      <c r="A13855" s="44" t="s">
        <v>11488</v>
      </c>
      <c r="B13855" s="45">
        <v>33080.0</v>
      </c>
      <c r="C13855" s="55"/>
      <c r="D13855" s="52"/>
    </row>
    <row r="13856">
      <c r="A13856" s="44" t="s">
        <v>11489</v>
      </c>
      <c r="B13856" s="45">
        <v>18360.0</v>
      </c>
      <c r="C13856" s="56" t="s">
        <v>3982</v>
      </c>
      <c r="D13856" s="52"/>
    </row>
    <row r="13857">
      <c r="A13857" s="44" t="s">
        <v>11490</v>
      </c>
      <c r="B13857" s="45">
        <v>2440.0</v>
      </c>
      <c r="C13857" s="55"/>
      <c r="D13857" s="52"/>
    </row>
    <row r="13858">
      <c r="A13858" s="44" t="s">
        <v>11491</v>
      </c>
      <c r="B13858" s="45">
        <v>10300.0</v>
      </c>
      <c r="C13858" s="56" t="s">
        <v>10804</v>
      </c>
      <c r="D13858" s="52"/>
    </row>
    <row r="13859">
      <c r="A13859" s="44" t="s">
        <v>11492</v>
      </c>
      <c r="B13859" s="45">
        <v>9980.0</v>
      </c>
      <c r="C13859" s="55"/>
      <c r="D13859" s="52"/>
    </row>
    <row r="13860">
      <c r="A13860" s="44" t="s">
        <v>11493</v>
      </c>
      <c r="B13860" s="45">
        <v>13900.0</v>
      </c>
      <c r="C13860" s="55"/>
      <c r="D13860" s="52"/>
    </row>
    <row r="13861">
      <c r="A13861" s="44" t="s">
        <v>11494</v>
      </c>
      <c r="B13861" s="45">
        <v>10780.0</v>
      </c>
      <c r="C13861" s="56" t="s">
        <v>738</v>
      </c>
      <c r="D13861" s="52"/>
    </row>
    <row r="13862">
      <c r="A13862" s="44" t="s">
        <v>11495</v>
      </c>
      <c r="B13862" s="45">
        <v>11160.0</v>
      </c>
      <c r="C13862" s="56" t="s">
        <v>4102</v>
      </c>
      <c r="D13862" s="52"/>
    </row>
    <row r="13863">
      <c r="A13863" s="44" t="s">
        <v>11496</v>
      </c>
      <c r="B13863" s="45">
        <v>10120.0</v>
      </c>
      <c r="C13863" s="55"/>
      <c r="D13863" s="52"/>
    </row>
    <row r="13864">
      <c r="A13864" s="44" t="s">
        <v>11497</v>
      </c>
      <c r="B13864" s="45">
        <v>10020.0</v>
      </c>
      <c r="C13864" s="55"/>
      <c r="D13864" s="52"/>
    </row>
    <row r="13865">
      <c r="A13865" s="44" t="s">
        <v>11498</v>
      </c>
      <c r="B13865" s="45">
        <v>12100.0</v>
      </c>
      <c r="C13865" s="56" t="s">
        <v>11305</v>
      </c>
      <c r="D13865" s="52"/>
    </row>
    <row r="13866">
      <c r="A13866" s="44" t="s">
        <v>11499</v>
      </c>
      <c r="B13866" s="45">
        <v>3620.0</v>
      </c>
      <c r="C13866" s="56" t="s">
        <v>4138</v>
      </c>
      <c r="D13866" s="52"/>
    </row>
    <row r="13867">
      <c r="A13867" s="44" t="s">
        <v>11500</v>
      </c>
      <c r="B13867" s="45">
        <v>20240.0</v>
      </c>
      <c r="C13867" s="55"/>
      <c r="D13867" s="52"/>
    </row>
    <row r="13868">
      <c r="A13868" s="44" t="s">
        <v>11501</v>
      </c>
      <c r="B13868" s="45">
        <v>12460.0</v>
      </c>
      <c r="C13868" s="55"/>
      <c r="D13868" s="52"/>
    </row>
    <row r="13869">
      <c r="A13869" s="44" t="s">
        <v>11502</v>
      </c>
      <c r="B13869" s="45">
        <v>3440.0</v>
      </c>
      <c r="C13869" s="56" t="s">
        <v>10588</v>
      </c>
      <c r="D13869" s="52"/>
    </row>
    <row r="13870">
      <c r="A13870" s="44" t="s">
        <v>11503</v>
      </c>
      <c r="B13870" s="45">
        <v>3380.0</v>
      </c>
      <c r="C13870" s="56" t="s">
        <v>4138</v>
      </c>
      <c r="D13870" s="52"/>
    </row>
    <row r="13871">
      <c r="A13871" s="44" t="s">
        <v>11504</v>
      </c>
      <c r="B13871" s="45">
        <v>9880.0</v>
      </c>
      <c r="C13871" s="55"/>
      <c r="D13871" s="52"/>
    </row>
    <row r="13872">
      <c r="A13872" s="44" t="s">
        <v>11505</v>
      </c>
      <c r="B13872" s="45">
        <v>16480.0</v>
      </c>
      <c r="C13872" s="55"/>
      <c r="D13872" s="52"/>
    </row>
    <row r="13873">
      <c r="A13873" s="44" t="s">
        <v>11506</v>
      </c>
      <c r="B13873" s="45">
        <v>10020.0</v>
      </c>
      <c r="C13873" s="55"/>
      <c r="D13873" s="52"/>
    </row>
    <row r="13874">
      <c r="A13874" s="44" t="s">
        <v>11507</v>
      </c>
      <c r="B13874" s="45">
        <v>11280.0</v>
      </c>
      <c r="C13874" s="56" t="s">
        <v>4420</v>
      </c>
      <c r="D13874" s="52"/>
    </row>
    <row r="13875">
      <c r="A13875" s="44" t="s">
        <v>11508</v>
      </c>
      <c r="B13875" s="45">
        <v>11600.0</v>
      </c>
      <c r="C13875" s="56" t="s">
        <v>10804</v>
      </c>
      <c r="D13875" s="52"/>
    </row>
    <row r="13876">
      <c r="A13876" s="44" t="s">
        <v>11509</v>
      </c>
      <c r="B13876" s="45">
        <v>10380.0</v>
      </c>
      <c r="C13876" s="56" t="s">
        <v>10804</v>
      </c>
      <c r="D13876" s="52"/>
    </row>
    <row r="13877">
      <c r="A13877" s="44" t="s">
        <v>11510</v>
      </c>
      <c r="B13877" s="45">
        <v>15660.0</v>
      </c>
      <c r="C13877" s="55"/>
      <c r="D13877" s="52"/>
    </row>
    <row r="13878">
      <c r="A13878" s="44" t="s">
        <v>11511</v>
      </c>
      <c r="B13878" s="45">
        <v>11580.0</v>
      </c>
      <c r="C13878" s="56" t="s">
        <v>10804</v>
      </c>
      <c r="D13878" s="52"/>
    </row>
    <row r="13879">
      <c r="A13879" s="44" t="s">
        <v>11512</v>
      </c>
      <c r="B13879" s="45">
        <v>10360.0</v>
      </c>
      <c r="C13879" s="55"/>
      <c r="D13879" s="52"/>
    </row>
    <row r="13880">
      <c r="A13880" s="44" t="s">
        <v>11513</v>
      </c>
      <c r="B13880" s="45">
        <v>13500.0</v>
      </c>
      <c r="C13880" s="56" t="s">
        <v>11514</v>
      </c>
      <c r="D13880" s="52"/>
    </row>
    <row r="13881">
      <c r="A13881" s="44" t="s">
        <v>11515</v>
      </c>
      <c r="B13881" s="45">
        <v>33800.0</v>
      </c>
      <c r="C13881" s="55"/>
      <c r="D13881" s="52"/>
    </row>
    <row r="13882">
      <c r="A13882" s="44" t="s">
        <v>11516</v>
      </c>
      <c r="B13882" s="45">
        <v>16140.0</v>
      </c>
      <c r="C13882" s="55"/>
      <c r="D13882" s="52"/>
    </row>
    <row r="13883">
      <c r="A13883" s="44" t="s">
        <v>11517</v>
      </c>
      <c r="B13883" s="45">
        <v>9280.0</v>
      </c>
      <c r="C13883" s="55"/>
      <c r="D13883" s="52"/>
    </row>
    <row r="13884">
      <c r="A13884" s="44" t="s">
        <v>11518</v>
      </c>
      <c r="B13884" s="45">
        <v>13760.0</v>
      </c>
      <c r="C13884" s="55"/>
      <c r="D13884" s="52"/>
    </row>
    <row r="13885">
      <c r="A13885" s="44" t="s">
        <v>11519</v>
      </c>
      <c r="B13885" s="45">
        <v>9280.0</v>
      </c>
      <c r="C13885" s="55"/>
      <c r="D13885" s="52"/>
    </row>
    <row r="13886">
      <c r="A13886" s="44" t="s">
        <v>11520</v>
      </c>
      <c r="B13886" s="45">
        <v>10100.0</v>
      </c>
      <c r="C13886" s="55"/>
      <c r="D13886" s="52"/>
    </row>
    <row r="13887">
      <c r="A13887" s="44" t="s">
        <v>11521</v>
      </c>
      <c r="B13887" s="45">
        <v>12440.0</v>
      </c>
      <c r="C13887" s="55"/>
      <c r="D13887" s="52"/>
    </row>
    <row r="13888">
      <c r="A13888" s="44" t="s">
        <v>11522</v>
      </c>
      <c r="B13888" s="45">
        <v>2400.0</v>
      </c>
      <c r="C13888" s="55"/>
      <c r="D13888" s="52"/>
    </row>
    <row r="13889">
      <c r="A13889" s="44" t="s">
        <v>11523</v>
      </c>
      <c r="B13889" s="45">
        <v>2360.0</v>
      </c>
      <c r="C13889" s="55"/>
      <c r="D13889" s="52"/>
    </row>
    <row r="13890">
      <c r="A13890" s="44" t="s">
        <v>11524</v>
      </c>
      <c r="B13890" s="45">
        <v>16160.0</v>
      </c>
      <c r="C13890" s="56" t="s">
        <v>11525</v>
      </c>
      <c r="D13890" s="52"/>
    </row>
    <row r="13891">
      <c r="A13891" s="44" t="s">
        <v>11526</v>
      </c>
      <c r="B13891" s="45">
        <v>10140.0</v>
      </c>
      <c r="C13891" s="55"/>
      <c r="D13891" s="52"/>
    </row>
    <row r="13892">
      <c r="A13892" s="44" t="s">
        <v>11527</v>
      </c>
      <c r="B13892" s="45">
        <v>9880.0</v>
      </c>
      <c r="C13892" s="55"/>
      <c r="D13892" s="52"/>
    </row>
    <row r="13893">
      <c r="A13893" s="44" t="s">
        <v>11528</v>
      </c>
      <c r="B13893" s="45">
        <v>2620.0</v>
      </c>
      <c r="C13893" s="56" t="s">
        <v>3980</v>
      </c>
      <c r="D13893" s="52"/>
    </row>
    <row r="13894">
      <c r="A13894" s="44" t="s">
        <v>11529</v>
      </c>
      <c r="B13894" s="45">
        <v>2320.0</v>
      </c>
      <c r="C13894" s="56" t="s">
        <v>3980</v>
      </c>
      <c r="D13894" s="52"/>
    </row>
    <row r="13895">
      <c r="A13895" s="44" t="s">
        <v>11530</v>
      </c>
      <c r="B13895" s="45">
        <v>13300.0</v>
      </c>
      <c r="C13895" s="56" t="s">
        <v>11531</v>
      </c>
      <c r="D13895" s="52"/>
    </row>
    <row r="13896">
      <c r="A13896" s="44" t="s">
        <v>11532</v>
      </c>
      <c r="B13896" s="45">
        <v>3580.0</v>
      </c>
      <c r="C13896" s="56" t="s">
        <v>4017</v>
      </c>
      <c r="D13896" s="52"/>
    </row>
    <row r="13897">
      <c r="A13897" s="44" t="s">
        <v>11533</v>
      </c>
      <c r="B13897" s="45">
        <v>10140.0</v>
      </c>
      <c r="C13897" s="55"/>
      <c r="D13897" s="52"/>
    </row>
    <row r="13898">
      <c r="A13898" s="44" t="s">
        <v>11534</v>
      </c>
      <c r="B13898" s="45">
        <v>2680.0</v>
      </c>
      <c r="C13898" s="56" t="s">
        <v>4017</v>
      </c>
      <c r="D13898" s="52"/>
    </row>
    <row r="13899">
      <c r="A13899" s="44" t="s">
        <v>11535</v>
      </c>
      <c r="B13899" s="45">
        <v>13600.0</v>
      </c>
      <c r="C13899" s="56" t="s">
        <v>2895</v>
      </c>
      <c r="D13899" s="52"/>
    </row>
    <row r="13900">
      <c r="A13900" s="44" t="s">
        <v>11536</v>
      </c>
      <c r="B13900" s="45">
        <v>10260.0</v>
      </c>
      <c r="C13900" s="55"/>
      <c r="D13900" s="52"/>
    </row>
    <row r="13901">
      <c r="A13901" s="44" t="s">
        <v>11537</v>
      </c>
      <c r="B13901" s="45">
        <v>16740.0</v>
      </c>
      <c r="C13901" s="56" t="s">
        <v>10893</v>
      </c>
      <c r="D13901" s="52"/>
    </row>
    <row r="13902">
      <c r="A13902" s="44" t="s">
        <v>11538</v>
      </c>
      <c r="B13902" s="45">
        <v>10780.0</v>
      </c>
      <c r="C13902" s="55"/>
      <c r="D13902" s="52"/>
    </row>
    <row r="13903">
      <c r="A13903" s="44" t="s">
        <v>11539</v>
      </c>
      <c r="B13903" s="45">
        <v>22700.0</v>
      </c>
      <c r="C13903" s="56" t="s">
        <v>11540</v>
      </c>
      <c r="D13903" s="52"/>
    </row>
    <row r="13904">
      <c r="A13904" s="44" t="s">
        <v>11541</v>
      </c>
      <c r="B13904" s="45">
        <v>10320.0</v>
      </c>
      <c r="C13904" s="55"/>
      <c r="D13904" s="52"/>
    </row>
    <row r="13905">
      <c r="A13905" s="44" t="s">
        <v>11542</v>
      </c>
      <c r="B13905" s="45">
        <v>10220.0</v>
      </c>
      <c r="C13905" s="55"/>
      <c r="D13905" s="52"/>
    </row>
    <row r="13906">
      <c r="A13906" s="44" t="s">
        <v>11543</v>
      </c>
      <c r="B13906" s="45">
        <v>10240.0</v>
      </c>
      <c r="C13906" s="55"/>
      <c r="D13906" s="52"/>
    </row>
    <row r="13907">
      <c r="A13907" s="44" t="s">
        <v>11544</v>
      </c>
      <c r="B13907" s="45">
        <v>3420.0</v>
      </c>
      <c r="C13907" s="56" t="s">
        <v>11545</v>
      </c>
      <c r="D13907" s="52"/>
    </row>
    <row r="13908">
      <c r="A13908" s="44" t="s">
        <v>11546</v>
      </c>
      <c r="B13908" s="45">
        <v>16860.0</v>
      </c>
      <c r="C13908" s="55"/>
      <c r="D13908" s="52"/>
    </row>
    <row r="13909">
      <c r="A13909" s="44" t="s">
        <v>11547</v>
      </c>
      <c r="B13909" s="45">
        <v>12180.0</v>
      </c>
      <c r="C13909" s="56" t="s">
        <v>9321</v>
      </c>
      <c r="D13909" s="52"/>
    </row>
    <row r="13910">
      <c r="A13910" s="44" t="s">
        <v>11548</v>
      </c>
      <c r="B13910" s="45">
        <v>2680.0</v>
      </c>
      <c r="C13910" s="56" t="s">
        <v>11545</v>
      </c>
      <c r="D13910" s="52"/>
    </row>
    <row r="13911">
      <c r="A13911" s="44" t="s">
        <v>11549</v>
      </c>
      <c r="B13911" s="45">
        <v>3840.0</v>
      </c>
      <c r="C13911" s="55"/>
      <c r="D13911" s="52"/>
    </row>
    <row r="13912">
      <c r="A13912" s="44" t="s">
        <v>11550</v>
      </c>
      <c r="B13912" s="45">
        <v>10560.0</v>
      </c>
      <c r="C13912" s="55"/>
      <c r="D13912" s="52"/>
    </row>
    <row r="13913">
      <c r="A13913" s="44" t="s">
        <v>11551</v>
      </c>
      <c r="B13913" s="45">
        <v>13720.0</v>
      </c>
      <c r="C13913" s="56" t="s">
        <v>11552</v>
      </c>
      <c r="D13913" s="52"/>
    </row>
    <row r="13914">
      <c r="A13914" s="44" t="s">
        <v>11553</v>
      </c>
      <c r="B13914" s="45">
        <v>3840.0</v>
      </c>
      <c r="C13914" s="55"/>
      <c r="D13914" s="52"/>
    </row>
    <row r="13915">
      <c r="A13915" s="44" t="s">
        <v>11554</v>
      </c>
      <c r="B13915" s="45">
        <v>3760.0</v>
      </c>
      <c r="C13915" s="56" t="s">
        <v>4129</v>
      </c>
      <c r="D13915" s="52"/>
    </row>
    <row r="13916">
      <c r="A13916" s="44" t="s">
        <v>11555</v>
      </c>
      <c r="B13916" s="45">
        <v>9280.0</v>
      </c>
      <c r="C13916" s="55"/>
      <c r="D13916" s="52"/>
    </row>
    <row r="13917">
      <c r="A13917" s="44" t="s">
        <v>11556</v>
      </c>
      <c r="B13917" s="45">
        <v>3460.0</v>
      </c>
      <c r="C13917" s="56" t="s">
        <v>6421</v>
      </c>
      <c r="D13917" s="52"/>
    </row>
    <row r="13918">
      <c r="A13918" s="44" t="s">
        <v>11557</v>
      </c>
      <c r="B13918" s="45">
        <v>3300.0</v>
      </c>
      <c r="C13918" s="56" t="s">
        <v>6508</v>
      </c>
      <c r="D13918" s="52"/>
    </row>
    <row r="13919">
      <c r="A13919" s="44" t="s">
        <v>11558</v>
      </c>
      <c r="B13919" s="45">
        <v>3300.0</v>
      </c>
      <c r="C13919" s="56" t="s">
        <v>7276</v>
      </c>
      <c r="D13919" s="52"/>
    </row>
    <row r="13920">
      <c r="A13920" s="44" t="s">
        <v>11559</v>
      </c>
      <c r="B13920" s="45">
        <v>21580.0</v>
      </c>
      <c r="C13920" s="56" t="s">
        <v>11540</v>
      </c>
      <c r="D13920" s="52"/>
    </row>
    <row r="13921">
      <c r="A13921" s="44" t="s">
        <v>11560</v>
      </c>
      <c r="B13921" s="45">
        <v>2940.0</v>
      </c>
      <c r="C13921" s="56" t="s">
        <v>9914</v>
      </c>
      <c r="D13921" s="52"/>
    </row>
    <row r="13922">
      <c r="A13922" s="44" t="s">
        <v>11561</v>
      </c>
      <c r="B13922" s="45">
        <v>2980.0</v>
      </c>
      <c r="C13922" s="55"/>
      <c r="D13922" s="52"/>
    </row>
    <row r="13923">
      <c r="A13923" s="44" t="s">
        <v>11562</v>
      </c>
      <c r="B13923" s="45">
        <v>14320.0</v>
      </c>
      <c r="C13923" s="56" t="s">
        <v>5018</v>
      </c>
      <c r="D13923" s="52"/>
    </row>
    <row r="13924">
      <c r="A13924" s="44" t="s">
        <v>11563</v>
      </c>
      <c r="B13924" s="45">
        <v>12520.0</v>
      </c>
      <c r="C13924" s="56" t="s">
        <v>4910</v>
      </c>
      <c r="D13924" s="52"/>
    </row>
    <row r="13925">
      <c r="A13925" s="44" t="s">
        <v>11564</v>
      </c>
      <c r="B13925" s="45">
        <v>10680.0</v>
      </c>
      <c r="C13925" s="55"/>
      <c r="D13925" s="52"/>
    </row>
    <row r="13926">
      <c r="A13926" s="44" t="s">
        <v>11565</v>
      </c>
      <c r="B13926" s="45">
        <v>9860.0</v>
      </c>
      <c r="C13926" s="55"/>
      <c r="D13926" s="52"/>
    </row>
    <row r="13927">
      <c r="A13927" s="44" t="s">
        <v>11566</v>
      </c>
      <c r="B13927" s="45">
        <v>16740.0</v>
      </c>
      <c r="C13927" s="55"/>
      <c r="D13927" s="52"/>
    </row>
    <row r="13928">
      <c r="A13928" s="44" t="s">
        <v>11567</v>
      </c>
      <c r="B13928" s="45">
        <v>11300.0</v>
      </c>
      <c r="C13928" s="56" t="s">
        <v>10416</v>
      </c>
      <c r="D13928" s="52"/>
    </row>
    <row r="13929">
      <c r="A13929" s="44" t="s">
        <v>11568</v>
      </c>
      <c r="B13929" s="45">
        <v>13820.0</v>
      </c>
      <c r="C13929" s="55"/>
      <c r="D13929" s="52"/>
    </row>
    <row r="13930">
      <c r="A13930" s="44" t="s">
        <v>11569</v>
      </c>
      <c r="B13930" s="45">
        <v>32200.0</v>
      </c>
      <c r="C13930" s="56" t="s">
        <v>7402</v>
      </c>
      <c r="D13930" s="52"/>
    </row>
    <row r="13931">
      <c r="A13931" s="44" t="s">
        <v>11570</v>
      </c>
      <c r="B13931" s="45">
        <v>16160.0</v>
      </c>
      <c r="C13931" s="55"/>
      <c r="D13931" s="52"/>
    </row>
    <row r="13932">
      <c r="A13932" s="44" t="s">
        <v>11571</v>
      </c>
      <c r="B13932" s="45">
        <v>2560.0</v>
      </c>
      <c r="C13932" s="56" t="s">
        <v>4651</v>
      </c>
      <c r="D13932" s="52"/>
    </row>
    <row r="13933">
      <c r="A13933" s="44" t="s">
        <v>11572</v>
      </c>
      <c r="B13933" s="45">
        <v>2520.0</v>
      </c>
      <c r="C13933" s="55"/>
      <c r="D13933" s="52"/>
    </row>
    <row r="13934">
      <c r="A13934" s="44" t="s">
        <v>11573</v>
      </c>
      <c r="B13934" s="45">
        <v>13740.0</v>
      </c>
      <c r="C13934" s="55"/>
      <c r="D13934" s="52"/>
    </row>
    <row r="13935">
      <c r="A13935" s="44" t="s">
        <v>11574</v>
      </c>
      <c r="B13935" s="45">
        <v>10420.0</v>
      </c>
      <c r="C13935" s="55"/>
      <c r="D13935" s="52"/>
    </row>
    <row r="13936">
      <c r="A13936" s="44" t="s">
        <v>11575</v>
      </c>
      <c r="B13936" s="45">
        <v>3380.0</v>
      </c>
      <c r="C13936" s="56" t="s">
        <v>7276</v>
      </c>
      <c r="D13936" s="52"/>
    </row>
    <row r="13937">
      <c r="A13937" s="44" t="s">
        <v>11576</v>
      </c>
      <c r="B13937" s="45">
        <v>3020.0</v>
      </c>
      <c r="C13937" s="56" t="s">
        <v>9914</v>
      </c>
      <c r="D13937" s="52"/>
    </row>
    <row r="13938">
      <c r="A13938" s="44" t="s">
        <v>11577</v>
      </c>
      <c r="B13938" s="45">
        <v>3540.0</v>
      </c>
      <c r="C13938" s="56" t="s">
        <v>6421</v>
      </c>
      <c r="D13938" s="52"/>
    </row>
    <row r="13939">
      <c r="A13939" s="44" t="s">
        <v>11578</v>
      </c>
      <c r="B13939" s="45">
        <v>3300.0</v>
      </c>
      <c r="C13939" s="56" t="s">
        <v>6508</v>
      </c>
      <c r="D13939" s="52"/>
    </row>
    <row r="13940">
      <c r="A13940" s="44" t="s">
        <v>11579</v>
      </c>
      <c r="B13940" s="45">
        <v>3300.0</v>
      </c>
      <c r="C13940" s="56" t="s">
        <v>7276</v>
      </c>
      <c r="D13940" s="52"/>
    </row>
    <row r="13941">
      <c r="A13941" s="44" t="s">
        <v>11580</v>
      </c>
      <c r="B13941" s="45">
        <v>2800.0</v>
      </c>
      <c r="C13941" s="56" t="s">
        <v>9914</v>
      </c>
      <c r="D13941" s="52"/>
    </row>
    <row r="13942">
      <c r="A13942" s="44" t="s">
        <v>11581</v>
      </c>
      <c r="B13942" s="45">
        <v>18400.0</v>
      </c>
      <c r="C13942" s="56" t="s">
        <v>4145</v>
      </c>
      <c r="D13942" s="52"/>
    </row>
    <row r="13943">
      <c r="A13943" s="44" t="s">
        <v>11582</v>
      </c>
      <c r="B13943" s="45">
        <v>3500.0</v>
      </c>
      <c r="C13943" s="55"/>
      <c r="D13943" s="52"/>
    </row>
    <row r="13944">
      <c r="A13944" s="44" t="s">
        <v>11583</v>
      </c>
      <c r="B13944" s="45">
        <v>11800.0</v>
      </c>
      <c r="C13944" s="56" t="s">
        <v>10804</v>
      </c>
      <c r="D13944" s="52"/>
    </row>
    <row r="13945">
      <c r="A13945" s="44" t="s">
        <v>11584</v>
      </c>
      <c r="B13945" s="45">
        <v>2920.0</v>
      </c>
      <c r="C13945" s="55"/>
      <c r="D13945" s="52"/>
    </row>
    <row r="13946">
      <c r="A13946" s="44" t="s">
        <v>11585</v>
      </c>
      <c r="B13946" s="45">
        <v>17300.0</v>
      </c>
      <c r="C13946" s="56" t="s">
        <v>7298</v>
      </c>
      <c r="D13946" s="52"/>
    </row>
    <row r="13947">
      <c r="A13947" s="44" t="s">
        <v>11586</v>
      </c>
      <c r="B13947" s="45">
        <v>15020.0</v>
      </c>
      <c r="C13947" s="56" t="s">
        <v>11587</v>
      </c>
      <c r="D13947" s="52"/>
    </row>
    <row r="13948">
      <c r="A13948" s="44" t="s">
        <v>11588</v>
      </c>
      <c r="B13948" s="45">
        <v>31460.0</v>
      </c>
      <c r="C13948" s="56" t="s">
        <v>4145</v>
      </c>
      <c r="D13948" s="52"/>
    </row>
    <row r="13949">
      <c r="A13949" s="44" t="s">
        <v>11589</v>
      </c>
      <c r="B13949" s="45">
        <v>3120.0</v>
      </c>
      <c r="C13949" s="56" t="s">
        <v>744</v>
      </c>
      <c r="D13949" s="52"/>
    </row>
    <row r="13950">
      <c r="A13950" s="44" t="s">
        <v>11590</v>
      </c>
      <c r="B13950" s="45">
        <v>10380.0</v>
      </c>
      <c r="C13950" s="55"/>
      <c r="D13950" s="52"/>
    </row>
    <row r="13951">
      <c r="A13951" s="44" t="s">
        <v>11591</v>
      </c>
      <c r="B13951" s="45">
        <v>4120.0</v>
      </c>
      <c r="C13951" s="56" t="s">
        <v>4112</v>
      </c>
      <c r="D13951" s="52"/>
    </row>
    <row r="13952">
      <c r="A13952" s="44" t="s">
        <v>11592</v>
      </c>
      <c r="B13952" s="45">
        <v>10160.0</v>
      </c>
      <c r="C13952" s="55"/>
      <c r="D13952" s="52"/>
    </row>
    <row r="13953">
      <c r="A13953" s="44" t="s">
        <v>11593</v>
      </c>
      <c r="B13953" s="45">
        <v>10440.0</v>
      </c>
      <c r="C13953" s="55"/>
      <c r="D13953" s="52"/>
    </row>
    <row r="13954">
      <c r="A13954" s="44" t="s">
        <v>11594</v>
      </c>
      <c r="B13954" s="45">
        <v>4080.0</v>
      </c>
      <c r="C13954" s="56" t="s">
        <v>4017</v>
      </c>
      <c r="D13954" s="52"/>
    </row>
    <row r="13955">
      <c r="A13955" s="44" t="s">
        <v>11595</v>
      </c>
      <c r="B13955" s="45">
        <v>2520.0</v>
      </c>
      <c r="C13955" s="56" t="s">
        <v>744</v>
      </c>
      <c r="D13955" s="52"/>
    </row>
    <row r="13956">
      <c r="A13956" s="44" t="s">
        <v>11596</v>
      </c>
      <c r="B13956" s="45">
        <v>2780.0</v>
      </c>
      <c r="C13956" s="55"/>
      <c r="D13956" s="52"/>
    </row>
    <row r="13957">
      <c r="A13957" s="44" t="s">
        <v>11597</v>
      </c>
      <c r="B13957" s="45">
        <v>2580.0</v>
      </c>
      <c r="C13957" s="56" t="s">
        <v>4112</v>
      </c>
      <c r="D13957" s="52"/>
    </row>
    <row r="13958">
      <c r="A13958" s="44" t="s">
        <v>11598</v>
      </c>
      <c r="B13958" s="45">
        <v>3340.0</v>
      </c>
      <c r="C13958" s="56" t="s">
        <v>4017</v>
      </c>
      <c r="D13958" s="52"/>
    </row>
    <row r="13959">
      <c r="A13959" s="44" t="s">
        <v>11599</v>
      </c>
      <c r="B13959" s="45">
        <v>11600.0</v>
      </c>
      <c r="C13959" s="56" t="s">
        <v>10804</v>
      </c>
      <c r="D13959" s="52"/>
    </row>
    <row r="13960">
      <c r="A13960" s="44" t="s">
        <v>11600</v>
      </c>
      <c r="B13960" s="45">
        <v>11560.0</v>
      </c>
      <c r="C13960" s="55"/>
      <c r="D13960" s="52"/>
    </row>
    <row r="13961">
      <c r="A13961" s="44" t="s">
        <v>11601</v>
      </c>
      <c r="B13961" s="45">
        <v>13280.0</v>
      </c>
      <c r="C13961" s="56" t="s">
        <v>3993</v>
      </c>
      <c r="D13961" s="52"/>
    </row>
    <row r="13962">
      <c r="A13962" s="44" t="s">
        <v>11602</v>
      </c>
      <c r="B13962" s="45">
        <v>9340.0</v>
      </c>
      <c r="C13962" s="55"/>
      <c r="D13962" s="52"/>
    </row>
    <row r="13963">
      <c r="A13963" s="44" t="s">
        <v>11603</v>
      </c>
      <c r="B13963" s="45">
        <v>2420.0</v>
      </c>
      <c r="C13963" s="55"/>
      <c r="D13963" s="52"/>
    </row>
    <row r="13964">
      <c r="A13964" s="44" t="s">
        <v>11604</v>
      </c>
      <c r="B13964" s="45">
        <v>2340.0</v>
      </c>
      <c r="C13964" s="55"/>
      <c r="D13964" s="52"/>
    </row>
    <row r="13965">
      <c r="A13965" s="44" t="s">
        <v>11605</v>
      </c>
      <c r="B13965" s="45">
        <v>15040.0</v>
      </c>
      <c r="C13965" s="56" t="s">
        <v>9047</v>
      </c>
      <c r="D13965" s="52"/>
    </row>
    <row r="13966">
      <c r="A13966" s="44" t="s">
        <v>11606</v>
      </c>
      <c r="B13966" s="45">
        <v>10020.0</v>
      </c>
      <c r="C13966" s="55"/>
      <c r="D13966" s="52"/>
    </row>
    <row r="13967">
      <c r="A13967" s="44" t="s">
        <v>11607</v>
      </c>
      <c r="B13967" s="45">
        <v>13380.0</v>
      </c>
      <c r="C13967" s="56" t="s">
        <v>11608</v>
      </c>
      <c r="D13967" s="52"/>
    </row>
    <row r="13968">
      <c r="A13968" s="44" t="s">
        <v>11609</v>
      </c>
      <c r="B13968" s="45">
        <v>10100.0</v>
      </c>
      <c r="C13968" s="55"/>
      <c r="D13968" s="52"/>
    </row>
    <row r="13969">
      <c r="A13969" s="44" t="s">
        <v>11610</v>
      </c>
      <c r="B13969" s="45">
        <v>15380.0</v>
      </c>
      <c r="C13969" s="56" t="s">
        <v>9047</v>
      </c>
      <c r="D13969" s="52"/>
    </row>
    <row r="13970">
      <c r="A13970" s="44" t="s">
        <v>11611</v>
      </c>
      <c r="B13970" s="45">
        <v>13360.0</v>
      </c>
      <c r="C13970" s="55"/>
      <c r="D13970" s="52"/>
    </row>
    <row r="13971">
      <c r="A13971" s="44" t="s">
        <v>11612</v>
      </c>
      <c r="B13971" s="45">
        <v>9920.0</v>
      </c>
      <c r="C13971" s="55"/>
      <c r="D13971" s="52"/>
    </row>
    <row r="13972">
      <c r="A13972" s="44" t="s">
        <v>11613</v>
      </c>
      <c r="B13972" s="45">
        <v>9980.0</v>
      </c>
      <c r="C13972" s="55"/>
      <c r="D13972" s="52"/>
    </row>
    <row r="13973">
      <c r="A13973" s="44" t="s">
        <v>11614</v>
      </c>
      <c r="B13973" s="45">
        <v>11080.0</v>
      </c>
      <c r="C13973" s="55"/>
      <c r="D13973" s="52"/>
    </row>
    <row r="13974">
      <c r="A13974" s="44" t="s">
        <v>11615</v>
      </c>
      <c r="B13974" s="45">
        <v>11220.0</v>
      </c>
      <c r="C13974" s="55"/>
      <c r="D13974" s="52"/>
    </row>
    <row r="13975">
      <c r="A13975" s="44" t="s">
        <v>11616</v>
      </c>
      <c r="B13975" s="45">
        <v>10340.0</v>
      </c>
      <c r="C13975" s="55"/>
      <c r="D13975" s="52"/>
    </row>
    <row r="13976">
      <c r="A13976" s="44" t="s">
        <v>11617</v>
      </c>
      <c r="B13976" s="45">
        <v>9980.0</v>
      </c>
      <c r="C13976" s="55"/>
      <c r="D13976" s="52"/>
    </row>
    <row r="13977">
      <c r="A13977" s="44" t="s">
        <v>11618</v>
      </c>
      <c r="B13977" s="45">
        <v>17900.0</v>
      </c>
      <c r="C13977" s="56" t="s">
        <v>4961</v>
      </c>
      <c r="D13977" s="52"/>
    </row>
    <row r="13978">
      <c r="A13978" s="44" t="s">
        <v>11619</v>
      </c>
      <c r="B13978" s="45">
        <v>10020.0</v>
      </c>
      <c r="C13978" s="55"/>
      <c r="D13978" s="52"/>
    </row>
    <row r="13979">
      <c r="A13979" s="44" t="s">
        <v>11620</v>
      </c>
      <c r="B13979" s="45">
        <v>3240.0</v>
      </c>
      <c r="C13979" s="56" t="s">
        <v>4017</v>
      </c>
      <c r="D13979" s="52"/>
    </row>
    <row r="13980">
      <c r="A13980" s="44" t="s">
        <v>11621</v>
      </c>
      <c r="B13980" s="45">
        <v>10940.0</v>
      </c>
      <c r="C13980" s="56" t="s">
        <v>11622</v>
      </c>
      <c r="D13980" s="52"/>
    </row>
    <row r="13981">
      <c r="A13981" s="44" t="s">
        <v>11623</v>
      </c>
      <c r="B13981" s="45">
        <v>10060.0</v>
      </c>
      <c r="C13981" s="55"/>
      <c r="D13981" s="52"/>
    </row>
    <row r="13982">
      <c r="A13982" s="44" t="s">
        <v>11624</v>
      </c>
      <c r="B13982" s="45">
        <v>2680.0</v>
      </c>
      <c r="C13982" s="56" t="s">
        <v>4017</v>
      </c>
      <c r="D13982" s="52"/>
    </row>
    <row r="13983">
      <c r="A13983" s="44" t="s">
        <v>11625</v>
      </c>
      <c r="B13983" s="45">
        <v>2700.0</v>
      </c>
      <c r="C13983" s="55"/>
      <c r="D13983" s="52"/>
    </row>
    <row r="13984">
      <c r="A13984" s="44" t="s">
        <v>11626</v>
      </c>
      <c r="B13984" s="45">
        <v>2560.0</v>
      </c>
      <c r="C13984" s="55"/>
      <c r="D13984" s="52"/>
    </row>
    <row r="13985">
      <c r="A13985" s="44" t="s">
        <v>11627</v>
      </c>
      <c r="B13985" s="45">
        <v>13880.0</v>
      </c>
      <c r="C13985" s="56" t="s">
        <v>11628</v>
      </c>
      <c r="D13985" s="52"/>
    </row>
    <row r="13986">
      <c r="A13986" s="44" t="s">
        <v>11629</v>
      </c>
      <c r="B13986" s="45">
        <v>15560.0</v>
      </c>
      <c r="C13986" s="55"/>
      <c r="D13986" s="52"/>
    </row>
    <row r="13987">
      <c r="A13987" s="44" t="s">
        <v>11630</v>
      </c>
      <c r="B13987" s="45">
        <v>10020.0</v>
      </c>
      <c r="C13987" s="55"/>
      <c r="D13987" s="52"/>
    </row>
    <row r="13988">
      <c r="A13988" s="44" t="s">
        <v>11631</v>
      </c>
      <c r="B13988" s="45">
        <v>23080.0</v>
      </c>
      <c r="C13988" s="55"/>
      <c r="D13988" s="52"/>
    </row>
    <row r="13989">
      <c r="A13989" s="44" t="s">
        <v>11632</v>
      </c>
      <c r="B13989" s="45">
        <v>10580.0</v>
      </c>
      <c r="C13989" s="55"/>
      <c r="D13989" s="52"/>
    </row>
    <row r="13990">
      <c r="A13990" s="44" t="s">
        <v>11633</v>
      </c>
      <c r="B13990" s="45">
        <v>12260.0</v>
      </c>
      <c r="C13990" s="56" t="s">
        <v>4160</v>
      </c>
      <c r="D13990" s="52"/>
    </row>
    <row r="13991">
      <c r="A13991" s="44" t="s">
        <v>11634</v>
      </c>
      <c r="B13991" s="45">
        <v>10220.0</v>
      </c>
      <c r="C13991" s="55"/>
      <c r="D13991" s="52"/>
    </row>
    <row r="13992">
      <c r="A13992" s="44" t="s">
        <v>11635</v>
      </c>
      <c r="B13992" s="45">
        <v>3520.0</v>
      </c>
      <c r="C13992" s="55"/>
      <c r="D13992" s="52"/>
    </row>
    <row r="13993">
      <c r="A13993" s="44" t="s">
        <v>11636</v>
      </c>
      <c r="B13993" s="45">
        <v>16740.0</v>
      </c>
      <c r="C13993" s="55"/>
      <c r="D13993" s="52"/>
    </row>
    <row r="13994">
      <c r="A13994" s="44" t="s">
        <v>11637</v>
      </c>
      <c r="B13994" s="45">
        <v>3480.0</v>
      </c>
      <c r="C13994" s="56" t="s">
        <v>6421</v>
      </c>
      <c r="D13994" s="52"/>
    </row>
    <row r="13995">
      <c r="A13995" s="44" t="s">
        <v>11638</v>
      </c>
      <c r="B13995" s="45">
        <v>3320.0</v>
      </c>
      <c r="C13995" s="56" t="s">
        <v>6508</v>
      </c>
      <c r="D13995" s="52"/>
    </row>
    <row r="13996">
      <c r="A13996" s="44" t="s">
        <v>11639</v>
      </c>
      <c r="B13996" s="45">
        <v>3320.0</v>
      </c>
      <c r="C13996" s="56" t="s">
        <v>7276</v>
      </c>
      <c r="D13996" s="52"/>
    </row>
    <row r="13997">
      <c r="A13997" s="44" t="s">
        <v>11640</v>
      </c>
      <c r="B13997" s="45">
        <v>2900.0</v>
      </c>
      <c r="C13997" s="56" t="s">
        <v>9914</v>
      </c>
      <c r="D13997" s="52"/>
    </row>
    <row r="13998">
      <c r="A13998" s="44" t="s">
        <v>11641</v>
      </c>
      <c r="B13998" s="45">
        <v>3520.0</v>
      </c>
      <c r="C13998" s="55"/>
      <c r="D13998" s="52"/>
    </row>
    <row r="13999">
      <c r="A13999" s="44" t="s">
        <v>11642</v>
      </c>
      <c r="B13999" s="45">
        <v>21580.0</v>
      </c>
      <c r="C13999" s="55"/>
      <c r="D13999" s="52"/>
    </row>
    <row r="14000">
      <c r="A14000" s="44" t="s">
        <v>11643</v>
      </c>
      <c r="B14000" s="45">
        <v>3520.0</v>
      </c>
      <c r="C14000" s="56" t="s">
        <v>6421</v>
      </c>
      <c r="D14000" s="52"/>
    </row>
    <row r="14001">
      <c r="A14001" s="44" t="s">
        <v>11644</v>
      </c>
      <c r="B14001" s="45">
        <v>3220.0</v>
      </c>
      <c r="C14001" s="56" t="s">
        <v>6508</v>
      </c>
      <c r="D14001" s="52"/>
    </row>
    <row r="14002">
      <c r="A14002" s="44" t="s">
        <v>11645</v>
      </c>
      <c r="B14002" s="45">
        <v>3220.0</v>
      </c>
      <c r="C14002" s="56" t="s">
        <v>7276</v>
      </c>
      <c r="D14002" s="52"/>
    </row>
    <row r="14003">
      <c r="A14003" s="44" t="s">
        <v>11646</v>
      </c>
      <c r="B14003" s="45">
        <v>2760.0</v>
      </c>
      <c r="C14003" s="56" t="s">
        <v>9914</v>
      </c>
      <c r="D14003" s="52"/>
    </row>
    <row r="14004">
      <c r="A14004" s="44" t="s">
        <v>11647</v>
      </c>
      <c r="B14004" s="45">
        <v>11140.0</v>
      </c>
      <c r="C14004" s="56" t="s">
        <v>4885</v>
      </c>
      <c r="D14004" s="52"/>
    </row>
    <row r="14005">
      <c r="A14005" s="44" t="s">
        <v>11648</v>
      </c>
      <c r="B14005" s="45">
        <v>4180.0</v>
      </c>
      <c r="C14005" s="56" t="s">
        <v>4017</v>
      </c>
      <c r="D14005" s="52"/>
    </row>
    <row r="14006">
      <c r="A14006" s="44" t="s">
        <v>11649</v>
      </c>
      <c r="B14006" s="45">
        <v>9980.0</v>
      </c>
      <c r="C14006" s="55"/>
      <c r="D14006" s="52"/>
    </row>
    <row r="14007">
      <c r="A14007" s="44" t="s">
        <v>11650</v>
      </c>
      <c r="B14007" s="45">
        <v>3460.0</v>
      </c>
      <c r="C14007" s="56" t="s">
        <v>4017</v>
      </c>
      <c r="D14007" s="52"/>
    </row>
    <row r="14008">
      <c r="A14008" s="44" t="s">
        <v>11651</v>
      </c>
      <c r="B14008" s="45">
        <v>2620.0</v>
      </c>
      <c r="C14008" s="56" t="s">
        <v>744</v>
      </c>
      <c r="D14008" s="52"/>
    </row>
    <row r="14009">
      <c r="A14009" s="44" t="s">
        <v>11652</v>
      </c>
      <c r="B14009" s="45">
        <v>2520.0</v>
      </c>
      <c r="C14009" s="56" t="s">
        <v>744</v>
      </c>
      <c r="D14009" s="52"/>
    </row>
    <row r="14010">
      <c r="A14010" s="44" t="s">
        <v>11653</v>
      </c>
      <c r="B14010" s="45">
        <v>16720.0</v>
      </c>
      <c r="C14010" s="55"/>
      <c r="D14010" s="52"/>
    </row>
    <row r="14011">
      <c r="A14011" s="44" t="s">
        <v>11654</v>
      </c>
      <c r="B14011" s="45">
        <v>12940.0</v>
      </c>
      <c r="C14011" s="56" t="s">
        <v>10926</v>
      </c>
      <c r="D14011" s="52"/>
    </row>
    <row r="14012">
      <c r="A14012" s="44" t="s">
        <v>11655</v>
      </c>
      <c r="B14012" s="45">
        <v>3960.0</v>
      </c>
      <c r="C14012" s="56" t="s">
        <v>4112</v>
      </c>
      <c r="D14012" s="52"/>
    </row>
    <row r="14013">
      <c r="A14013" s="44" t="s">
        <v>11656</v>
      </c>
      <c r="B14013" s="45">
        <v>2680.0</v>
      </c>
      <c r="C14013" s="55"/>
      <c r="D14013" s="52"/>
    </row>
    <row r="14014">
      <c r="A14014" s="44" t="s">
        <v>11657</v>
      </c>
      <c r="B14014" s="45">
        <v>16560.0</v>
      </c>
      <c r="C14014" s="56" t="s">
        <v>11658</v>
      </c>
      <c r="D14014" s="52"/>
    </row>
    <row r="14015">
      <c r="A14015" s="44" t="s">
        <v>11659</v>
      </c>
      <c r="B14015" s="45">
        <v>2560.0</v>
      </c>
      <c r="C14015" s="55"/>
      <c r="D14015" s="52"/>
    </row>
    <row r="14016">
      <c r="A14016" s="44" t="s">
        <v>11660</v>
      </c>
      <c r="B14016" s="45">
        <v>10200.0</v>
      </c>
      <c r="C14016" s="55"/>
      <c r="D14016" s="52"/>
    </row>
    <row r="14017">
      <c r="A14017" s="44" t="s">
        <v>11661</v>
      </c>
      <c r="B14017" s="45">
        <v>2580.0</v>
      </c>
      <c r="C14017" s="56" t="s">
        <v>4112</v>
      </c>
      <c r="D14017" s="52"/>
    </row>
    <row r="14018">
      <c r="A14018" s="44" t="s">
        <v>11662</v>
      </c>
      <c r="B14018" s="45">
        <v>11100.0</v>
      </c>
      <c r="C14018" s="55"/>
      <c r="D14018" s="52"/>
    </row>
    <row r="14019">
      <c r="A14019" s="44" t="s">
        <v>11663</v>
      </c>
      <c r="B14019" s="45">
        <v>3360.0</v>
      </c>
      <c r="C14019" s="56" t="s">
        <v>11664</v>
      </c>
      <c r="D14019" s="52"/>
    </row>
    <row r="14020">
      <c r="A14020" s="44" t="s">
        <v>11665</v>
      </c>
      <c r="B14020" s="45">
        <v>12820.0</v>
      </c>
      <c r="C14020" s="55"/>
      <c r="D14020" s="52"/>
    </row>
    <row r="14021">
      <c r="A14021" s="44" t="s">
        <v>11666</v>
      </c>
      <c r="B14021" s="45">
        <v>2800.0</v>
      </c>
      <c r="C14021" s="56" t="s">
        <v>11664</v>
      </c>
      <c r="D14021" s="52"/>
    </row>
    <row r="14022">
      <c r="A14022" s="44" t="s">
        <v>11667</v>
      </c>
      <c r="B14022" s="45">
        <v>3800.0</v>
      </c>
      <c r="C14022" s="56" t="s">
        <v>4111</v>
      </c>
      <c r="D14022" s="52"/>
    </row>
    <row r="14023">
      <c r="A14023" s="44" t="s">
        <v>11668</v>
      </c>
      <c r="B14023" s="45">
        <v>10040.0</v>
      </c>
      <c r="C14023" s="55"/>
      <c r="D14023" s="52"/>
    </row>
    <row r="14024">
      <c r="A14024" s="44" t="s">
        <v>11669</v>
      </c>
      <c r="B14024" s="45">
        <v>2620.0</v>
      </c>
      <c r="C14024" s="56" t="s">
        <v>4111</v>
      </c>
      <c r="D14024" s="52"/>
    </row>
    <row r="14025">
      <c r="A14025" s="44" t="s">
        <v>11670</v>
      </c>
      <c r="B14025" s="45">
        <v>15700.0</v>
      </c>
      <c r="C14025" s="55"/>
      <c r="D14025" s="52"/>
    </row>
    <row r="14026">
      <c r="A14026" s="44" t="s">
        <v>11671</v>
      </c>
      <c r="B14026" s="45">
        <v>9980.0</v>
      </c>
      <c r="C14026" s="55"/>
      <c r="D14026" s="52"/>
    </row>
    <row r="14027">
      <c r="A14027" s="44" t="s">
        <v>11672</v>
      </c>
      <c r="B14027" s="45">
        <v>11980.0</v>
      </c>
      <c r="C14027" s="55"/>
      <c r="D14027" s="52"/>
    </row>
    <row r="14028">
      <c r="A14028" s="44" t="s">
        <v>11673</v>
      </c>
      <c r="B14028" s="45">
        <v>10400.0</v>
      </c>
      <c r="C14028" s="55"/>
      <c r="D14028" s="52"/>
    </row>
    <row r="14029">
      <c r="A14029" s="44" t="s">
        <v>11674</v>
      </c>
      <c r="B14029" s="45">
        <v>9400.0</v>
      </c>
      <c r="C14029" s="55"/>
      <c r="D14029" s="52"/>
    </row>
    <row r="14030">
      <c r="A14030" s="44" t="s">
        <v>11675</v>
      </c>
      <c r="B14030" s="45">
        <v>17780.0</v>
      </c>
      <c r="C14030" s="56" t="s">
        <v>11676</v>
      </c>
      <c r="D14030" s="52"/>
    </row>
    <row r="14031">
      <c r="A14031" s="44" t="s">
        <v>11677</v>
      </c>
      <c r="B14031" s="45">
        <v>13560.0</v>
      </c>
      <c r="C14031" s="56" t="s">
        <v>4862</v>
      </c>
      <c r="D14031" s="52"/>
    </row>
    <row r="14032">
      <c r="A14032" s="44" t="s">
        <v>11678</v>
      </c>
      <c r="B14032" s="45">
        <v>9420.0</v>
      </c>
      <c r="C14032" s="55"/>
      <c r="D14032" s="52"/>
    </row>
    <row r="14033">
      <c r="A14033" s="44" t="s">
        <v>11679</v>
      </c>
      <c r="B14033" s="45">
        <v>11280.0</v>
      </c>
      <c r="C14033" s="56" t="s">
        <v>11680</v>
      </c>
      <c r="D14033" s="52"/>
    </row>
    <row r="14034">
      <c r="A14034" s="44" t="s">
        <v>11681</v>
      </c>
      <c r="B14034" s="45">
        <v>9360.0</v>
      </c>
      <c r="C14034" s="55"/>
      <c r="D14034" s="52"/>
    </row>
    <row r="14035">
      <c r="A14035" s="44" t="s">
        <v>11682</v>
      </c>
      <c r="B14035" s="45">
        <v>12940.0</v>
      </c>
      <c r="C14035" s="56" t="s">
        <v>11683</v>
      </c>
      <c r="D14035" s="52"/>
    </row>
    <row r="14036">
      <c r="A14036" s="44" t="s">
        <v>11684</v>
      </c>
      <c r="B14036" s="45">
        <v>10140.0</v>
      </c>
      <c r="C14036" s="55"/>
      <c r="D14036" s="52"/>
    </row>
    <row r="14037">
      <c r="A14037" s="44" t="s">
        <v>11685</v>
      </c>
      <c r="B14037" s="45">
        <v>13000.0</v>
      </c>
      <c r="C14037" s="56" t="s">
        <v>9538</v>
      </c>
      <c r="D14037" s="52"/>
    </row>
    <row r="14038">
      <c r="A14038" s="44" t="s">
        <v>11686</v>
      </c>
      <c r="B14038" s="45">
        <v>9400.0</v>
      </c>
      <c r="C14038" s="55"/>
      <c r="D14038" s="52"/>
    </row>
    <row r="14039">
      <c r="A14039" s="44" t="s">
        <v>11687</v>
      </c>
      <c r="B14039" s="45">
        <v>12860.0</v>
      </c>
      <c r="C14039" s="56" t="s">
        <v>11688</v>
      </c>
      <c r="D14039" s="52"/>
    </row>
    <row r="14040">
      <c r="A14040" s="44" t="s">
        <v>11689</v>
      </c>
      <c r="B14040" s="45">
        <v>16760.0</v>
      </c>
      <c r="C14040" s="56" t="s">
        <v>11690</v>
      </c>
      <c r="D14040" s="52"/>
    </row>
    <row r="14041">
      <c r="A14041" s="44" t="s">
        <v>11691</v>
      </c>
      <c r="B14041" s="45">
        <v>9340.0</v>
      </c>
      <c r="C14041" s="55"/>
      <c r="D14041" s="52"/>
    </row>
    <row r="14042">
      <c r="A14042" s="44" t="s">
        <v>11692</v>
      </c>
      <c r="B14042" s="45">
        <v>9420.0</v>
      </c>
      <c r="C14042" s="55"/>
      <c r="D14042" s="52"/>
    </row>
    <row r="14043">
      <c r="A14043" s="44" t="s">
        <v>11693</v>
      </c>
      <c r="B14043" s="45">
        <v>2060.0</v>
      </c>
      <c r="C14043" s="55"/>
      <c r="D14043" s="52"/>
    </row>
    <row r="14044">
      <c r="A14044" s="44" t="s">
        <v>11694</v>
      </c>
      <c r="B14044" s="45">
        <v>11020.0</v>
      </c>
      <c r="C14044" s="56" t="s">
        <v>6681</v>
      </c>
      <c r="D14044" s="52"/>
    </row>
    <row r="14045">
      <c r="A14045" s="44" t="s">
        <v>11695</v>
      </c>
      <c r="B14045" s="45">
        <v>2080.0</v>
      </c>
      <c r="C14045" s="55"/>
      <c r="D14045" s="52"/>
    </row>
    <row r="14046">
      <c r="A14046" s="44" t="s">
        <v>11696</v>
      </c>
      <c r="B14046" s="45">
        <v>9340.0</v>
      </c>
      <c r="C14046" s="55"/>
      <c r="D14046" s="52"/>
    </row>
    <row r="14047">
      <c r="A14047" s="44" t="s">
        <v>11697</v>
      </c>
      <c r="B14047" s="45">
        <v>18340.0</v>
      </c>
      <c r="C14047" s="56" t="s">
        <v>11698</v>
      </c>
      <c r="D14047" s="52"/>
    </row>
    <row r="14048">
      <c r="A14048" s="44" t="s">
        <v>11699</v>
      </c>
      <c r="B14048" s="45">
        <v>9380.0</v>
      </c>
      <c r="C14048" s="55"/>
      <c r="D14048" s="52"/>
    </row>
    <row r="14049">
      <c r="A14049" s="44" t="s">
        <v>11700</v>
      </c>
      <c r="B14049" s="45">
        <v>12700.0</v>
      </c>
      <c r="C14049" s="56" t="s">
        <v>11701</v>
      </c>
      <c r="D14049" s="52"/>
    </row>
    <row r="14050">
      <c r="A14050" s="44" t="s">
        <v>11702</v>
      </c>
      <c r="B14050" s="45">
        <v>12580.0</v>
      </c>
      <c r="C14050" s="55"/>
      <c r="D14050" s="52"/>
    </row>
    <row r="14051">
      <c r="A14051" s="44" t="s">
        <v>11703</v>
      </c>
      <c r="B14051" s="45">
        <v>10080.0</v>
      </c>
      <c r="C14051" s="55"/>
      <c r="D14051" s="52"/>
    </row>
    <row r="14052">
      <c r="A14052" s="44" t="s">
        <v>11704</v>
      </c>
      <c r="B14052" s="45">
        <v>9860.0</v>
      </c>
      <c r="C14052" s="55"/>
      <c r="D14052" s="52"/>
    </row>
    <row r="14053">
      <c r="A14053" s="44" t="s">
        <v>11705</v>
      </c>
      <c r="B14053" s="45">
        <v>12140.0</v>
      </c>
      <c r="C14053" s="55"/>
      <c r="D14053" s="52"/>
    </row>
    <row r="14054">
      <c r="A14054" s="44" t="s">
        <v>11706</v>
      </c>
      <c r="B14054" s="45">
        <v>22120.0</v>
      </c>
      <c r="C14054" s="56" t="s">
        <v>8892</v>
      </c>
      <c r="D14054" s="52"/>
    </row>
    <row r="14055">
      <c r="A14055" s="44" t="s">
        <v>11707</v>
      </c>
      <c r="B14055" s="45">
        <v>10160.0</v>
      </c>
      <c r="C14055" s="55"/>
      <c r="D14055" s="52"/>
    </row>
    <row r="14056">
      <c r="A14056" s="44" t="s">
        <v>11708</v>
      </c>
      <c r="B14056" s="45">
        <v>18500.0</v>
      </c>
      <c r="C14056" s="56" t="s">
        <v>7298</v>
      </c>
      <c r="D14056" s="52"/>
    </row>
    <row r="14057">
      <c r="A14057" s="44" t="s">
        <v>11709</v>
      </c>
      <c r="B14057" s="45">
        <v>3000.0</v>
      </c>
      <c r="C14057" s="56" t="s">
        <v>3980</v>
      </c>
      <c r="D14057" s="52"/>
    </row>
    <row r="14058">
      <c r="A14058" s="44" t="s">
        <v>11710</v>
      </c>
      <c r="B14058" s="45">
        <v>12660.0</v>
      </c>
      <c r="C14058" s="56" t="s">
        <v>8901</v>
      </c>
      <c r="D14058" s="52"/>
    </row>
    <row r="14059">
      <c r="A14059" s="44" t="s">
        <v>11711</v>
      </c>
      <c r="B14059" s="45">
        <v>9860.0</v>
      </c>
      <c r="C14059" s="55"/>
      <c r="D14059" s="52"/>
    </row>
    <row r="14060">
      <c r="A14060" s="44" t="s">
        <v>11712</v>
      </c>
      <c r="B14060" s="45">
        <v>16720.0</v>
      </c>
      <c r="C14060" s="55"/>
      <c r="D14060" s="52"/>
    </row>
    <row r="14061">
      <c r="A14061" s="44" t="s">
        <v>11713</v>
      </c>
      <c r="B14061" s="45">
        <v>3620.0</v>
      </c>
      <c r="C14061" s="56" t="s">
        <v>6421</v>
      </c>
      <c r="D14061" s="52"/>
    </row>
    <row r="14062">
      <c r="A14062" s="44" t="s">
        <v>11714</v>
      </c>
      <c r="B14062" s="45">
        <v>2400.0</v>
      </c>
      <c r="C14062" s="56" t="s">
        <v>3980</v>
      </c>
      <c r="D14062" s="52"/>
    </row>
    <row r="14063">
      <c r="A14063" s="44" t="s">
        <v>11715</v>
      </c>
      <c r="B14063" s="45">
        <v>3640.0</v>
      </c>
      <c r="C14063" s="56" t="s">
        <v>4017</v>
      </c>
      <c r="D14063" s="52"/>
    </row>
    <row r="14064">
      <c r="A14064" s="44" t="s">
        <v>11716</v>
      </c>
      <c r="B14064" s="45">
        <v>3420.0</v>
      </c>
      <c r="C14064" s="56" t="s">
        <v>6508</v>
      </c>
      <c r="D14064" s="52"/>
    </row>
    <row r="14065">
      <c r="A14065" s="44" t="s">
        <v>11717</v>
      </c>
      <c r="B14065" s="45">
        <v>3420.0</v>
      </c>
      <c r="C14065" s="56" t="s">
        <v>7276</v>
      </c>
      <c r="D14065" s="52"/>
    </row>
    <row r="14066">
      <c r="A14066" s="44" t="s">
        <v>11718</v>
      </c>
      <c r="B14066" s="45">
        <v>10260.0</v>
      </c>
      <c r="C14066" s="55"/>
      <c r="D14066" s="52"/>
    </row>
    <row r="14067">
      <c r="A14067" s="44" t="s">
        <v>11719</v>
      </c>
      <c r="B14067" s="45">
        <v>19700.0</v>
      </c>
      <c r="C14067" s="55"/>
      <c r="D14067" s="52"/>
    </row>
    <row r="14068">
      <c r="A14068" s="44" t="s">
        <v>11720</v>
      </c>
      <c r="B14068" s="45">
        <v>16140.0</v>
      </c>
      <c r="C14068" s="56" t="s">
        <v>11721</v>
      </c>
      <c r="D14068" s="52"/>
    </row>
    <row r="14069">
      <c r="A14069" s="44" t="s">
        <v>11722</v>
      </c>
      <c r="B14069" s="45">
        <v>2780.0</v>
      </c>
      <c r="C14069" s="56" t="s">
        <v>4017</v>
      </c>
      <c r="D14069" s="52"/>
    </row>
    <row r="14070">
      <c r="A14070" s="44" t="s">
        <v>11723</v>
      </c>
      <c r="B14070" s="45">
        <v>2840.0</v>
      </c>
      <c r="C14070" s="56" t="s">
        <v>9914</v>
      </c>
      <c r="D14070" s="52"/>
    </row>
    <row r="14071">
      <c r="A14071" s="44" t="s">
        <v>11724</v>
      </c>
      <c r="B14071" s="45">
        <v>11220.0</v>
      </c>
      <c r="C14071" s="55"/>
      <c r="D14071" s="52"/>
    </row>
    <row r="14072">
      <c r="A14072" s="44" t="s">
        <v>11725</v>
      </c>
      <c r="B14072" s="45">
        <v>13300.0</v>
      </c>
      <c r="C14072" s="56" t="s">
        <v>5038</v>
      </c>
      <c r="D14072" s="52"/>
    </row>
    <row r="14073">
      <c r="A14073" s="44" t="s">
        <v>11726</v>
      </c>
      <c r="B14073" s="45">
        <v>9900.0</v>
      </c>
      <c r="C14073" s="55"/>
      <c r="D14073" s="52"/>
    </row>
    <row r="14074">
      <c r="A14074" s="44" t="s">
        <v>11727</v>
      </c>
      <c r="B14074" s="45">
        <v>1820.0</v>
      </c>
      <c r="C14074" s="55"/>
      <c r="D14074" s="52"/>
    </row>
    <row r="14075">
      <c r="A14075" s="44" t="s">
        <v>11728</v>
      </c>
      <c r="B14075" s="45">
        <v>1700.0</v>
      </c>
      <c r="C14075" s="55"/>
      <c r="D14075" s="52"/>
    </row>
    <row r="14076">
      <c r="A14076" s="44" t="s">
        <v>11729</v>
      </c>
      <c r="B14076" s="45">
        <v>3140.0</v>
      </c>
      <c r="C14076" s="56" t="s">
        <v>3991</v>
      </c>
      <c r="D14076" s="52"/>
    </row>
    <row r="14077">
      <c r="A14077" s="44" t="s">
        <v>11730</v>
      </c>
      <c r="B14077" s="45">
        <v>2940.0</v>
      </c>
      <c r="C14077" s="55"/>
      <c r="D14077" s="52"/>
    </row>
    <row r="14078">
      <c r="A14078" s="44" t="s">
        <v>11731</v>
      </c>
      <c r="B14078" s="45">
        <v>11680.0</v>
      </c>
      <c r="C14078" s="56" t="s">
        <v>6879</v>
      </c>
      <c r="D14078" s="52"/>
    </row>
    <row r="14079">
      <c r="A14079" s="44" t="s">
        <v>11732</v>
      </c>
      <c r="B14079" s="45">
        <v>16340.0</v>
      </c>
      <c r="C14079" s="55"/>
      <c r="D14079" s="52"/>
    </row>
    <row r="14080">
      <c r="A14080" s="44" t="s">
        <v>11733</v>
      </c>
      <c r="B14080" s="45">
        <v>11100.0</v>
      </c>
      <c r="C14080" s="55"/>
      <c r="D14080" s="52"/>
    </row>
    <row r="14081">
      <c r="A14081" s="44" t="s">
        <v>11734</v>
      </c>
      <c r="B14081" s="45">
        <v>19760.0</v>
      </c>
      <c r="C14081" s="55"/>
      <c r="D14081" s="52"/>
    </row>
    <row r="14082">
      <c r="A14082" s="44" t="s">
        <v>11735</v>
      </c>
      <c r="B14082" s="45">
        <v>12900.0</v>
      </c>
      <c r="C14082" s="56" t="s">
        <v>11736</v>
      </c>
      <c r="D14082" s="52"/>
    </row>
    <row r="14083">
      <c r="A14083" s="44" t="s">
        <v>11737</v>
      </c>
      <c r="B14083" s="45">
        <v>2420.0</v>
      </c>
      <c r="C14083" s="56" t="s">
        <v>11738</v>
      </c>
      <c r="D14083" s="52"/>
    </row>
    <row r="14084">
      <c r="A14084" s="44" t="s">
        <v>11739</v>
      </c>
      <c r="B14084" s="45">
        <v>10260.0</v>
      </c>
      <c r="C14084" s="55"/>
      <c r="D14084" s="52"/>
    </row>
    <row r="14085">
      <c r="A14085" s="44" t="s">
        <v>11740</v>
      </c>
      <c r="B14085" s="45">
        <v>3740.0</v>
      </c>
      <c r="C14085" s="56" t="s">
        <v>3265</v>
      </c>
      <c r="D14085" s="52"/>
    </row>
    <row r="14086">
      <c r="A14086" s="44" t="s">
        <v>11741</v>
      </c>
      <c r="B14086" s="45">
        <v>16500.0</v>
      </c>
      <c r="C14086" s="55"/>
      <c r="D14086" s="52"/>
    </row>
    <row r="14087">
      <c r="A14087" s="44" t="s">
        <v>11742</v>
      </c>
      <c r="B14087" s="45">
        <v>3320.0</v>
      </c>
      <c r="C14087" s="56" t="s">
        <v>3265</v>
      </c>
      <c r="D14087" s="52"/>
    </row>
    <row r="14088">
      <c r="A14088" s="44" t="s">
        <v>11743</v>
      </c>
      <c r="B14088" s="45">
        <v>3700.0</v>
      </c>
      <c r="C14088" s="56" t="s">
        <v>6421</v>
      </c>
      <c r="D14088" s="52"/>
    </row>
    <row r="14089">
      <c r="A14089" s="44" t="s">
        <v>11744</v>
      </c>
      <c r="B14089" s="45">
        <v>3460.0</v>
      </c>
      <c r="C14089" s="56" t="s">
        <v>6508</v>
      </c>
      <c r="D14089" s="52"/>
    </row>
    <row r="14090">
      <c r="A14090" s="44" t="s">
        <v>11745</v>
      </c>
      <c r="B14090" s="45">
        <v>3480.0</v>
      </c>
      <c r="C14090" s="56" t="s">
        <v>7276</v>
      </c>
      <c r="D14090" s="52"/>
    </row>
    <row r="14091">
      <c r="A14091" s="44" t="s">
        <v>11746</v>
      </c>
      <c r="B14091" s="45">
        <v>2900.0</v>
      </c>
      <c r="C14091" s="56" t="s">
        <v>9914</v>
      </c>
      <c r="D14091" s="52"/>
    </row>
    <row r="14092">
      <c r="A14092" s="44" t="s">
        <v>11747</v>
      </c>
      <c r="B14092" s="45">
        <v>13700.0</v>
      </c>
      <c r="C14092" s="55"/>
      <c r="D14092" s="52"/>
    </row>
    <row r="14093">
      <c r="A14093" s="44" t="s">
        <v>11748</v>
      </c>
      <c r="B14093" s="45">
        <v>27880.0</v>
      </c>
      <c r="C14093" s="56" t="s">
        <v>11749</v>
      </c>
      <c r="D14093" s="52"/>
    </row>
    <row r="14094">
      <c r="A14094" s="44" t="s">
        <v>11750</v>
      </c>
      <c r="B14094" s="45">
        <v>2880.0</v>
      </c>
      <c r="C14094" s="56" t="s">
        <v>4877</v>
      </c>
      <c r="D14094" s="52"/>
    </row>
    <row r="14095">
      <c r="A14095" s="44" t="s">
        <v>11751</v>
      </c>
      <c r="B14095" s="45">
        <v>2720.0</v>
      </c>
      <c r="C14095" s="55"/>
      <c r="D14095" s="52"/>
    </row>
    <row r="14096">
      <c r="A14096" s="44" t="s">
        <v>11752</v>
      </c>
      <c r="B14096" s="45">
        <v>16080.0</v>
      </c>
      <c r="C14096" s="55"/>
      <c r="D14096" s="52"/>
    </row>
    <row r="14097">
      <c r="A14097" s="44" t="s">
        <v>11753</v>
      </c>
      <c r="B14097" s="45">
        <v>12600.0</v>
      </c>
      <c r="C14097" s="56" t="s">
        <v>4576</v>
      </c>
      <c r="D14097" s="52"/>
    </row>
    <row r="14098">
      <c r="A14098" s="44" t="s">
        <v>11754</v>
      </c>
      <c r="B14098" s="45">
        <v>18520.0</v>
      </c>
      <c r="C14098" s="56" t="s">
        <v>4145</v>
      </c>
      <c r="D14098" s="52"/>
    </row>
    <row r="14099">
      <c r="A14099" s="44" t="s">
        <v>11755</v>
      </c>
      <c r="B14099" s="45">
        <v>3500.0</v>
      </c>
      <c r="C14099" s="56" t="s">
        <v>3989</v>
      </c>
      <c r="D14099" s="52"/>
    </row>
    <row r="14100">
      <c r="A14100" s="44" t="s">
        <v>11756</v>
      </c>
      <c r="B14100" s="45">
        <v>13660.0</v>
      </c>
      <c r="C14100" s="55"/>
      <c r="D14100" s="52"/>
    </row>
    <row r="14101">
      <c r="A14101" s="44" t="s">
        <v>11757</v>
      </c>
      <c r="B14101" s="45">
        <v>9840.0</v>
      </c>
      <c r="C14101" s="55"/>
      <c r="D14101" s="52"/>
    </row>
    <row r="14102">
      <c r="A14102" s="44" t="s">
        <v>11758</v>
      </c>
      <c r="B14102" s="45">
        <v>33600.0</v>
      </c>
      <c r="C14102" s="56" t="s">
        <v>4145</v>
      </c>
      <c r="D14102" s="52"/>
    </row>
    <row r="14103">
      <c r="A14103" s="44" t="s">
        <v>11759</v>
      </c>
      <c r="B14103" s="45">
        <v>3840.0</v>
      </c>
      <c r="C14103" s="56" t="s">
        <v>4474</v>
      </c>
      <c r="D14103" s="52"/>
    </row>
    <row r="14104">
      <c r="A14104" s="44" t="s">
        <v>11760</v>
      </c>
      <c r="B14104" s="45">
        <v>3620.0</v>
      </c>
      <c r="C14104" s="56" t="s">
        <v>6421</v>
      </c>
      <c r="D14104" s="52"/>
    </row>
    <row r="14105">
      <c r="A14105" s="44" t="s">
        <v>11761</v>
      </c>
      <c r="B14105" s="45">
        <v>2680.0</v>
      </c>
      <c r="C14105" s="56" t="s">
        <v>4474</v>
      </c>
      <c r="D14105" s="52"/>
    </row>
    <row r="14106">
      <c r="A14106" s="44" t="s">
        <v>11762</v>
      </c>
      <c r="B14106" s="45">
        <v>2400.0</v>
      </c>
      <c r="C14106" s="56" t="s">
        <v>3989</v>
      </c>
      <c r="D14106" s="52"/>
    </row>
    <row r="14107">
      <c r="A14107" s="44" t="s">
        <v>11763</v>
      </c>
      <c r="B14107" s="45">
        <v>3260.0</v>
      </c>
      <c r="C14107" s="56" t="s">
        <v>6508</v>
      </c>
      <c r="D14107" s="52"/>
    </row>
    <row r="14108">
      <c r="A14108" s="44" t="s">
        <v>11764</v>
      </c>
      <c r="B14108" s="45">
        <v>3260.0</v>
      </c>
      <c r="C14108" s="56" t="s">
        <v>7276</v>
      </c>
      <c r="D14108" s="52"/>
    </row>
    <row r="14109">
      <c r="A14109" s="44" t="s">
        <v>11765</v>
      </c>
      <c r="B14109" s="45">
        <v>13720.0</v>
      </c>
      <c r="C14109" s="56" t="s">
        <v>11766</v>
      </c>
      <c r="D14109" s="52"/>
    </row>
    <row r="14110">
      <c r="A14110" s="44" t="s">
        <v>11767</v>
      </c>
      <c r="B14110" s="45">
        <v>15400.0</v>
      </c>
      <c r="C14110" s="56" t="s">
        <v>10893</v>
      </c>
      <c r="D14110" s="52"/>
    </row>
    <row r="14111">
      <c r="A14111" s="44" t="s">
        <v>11768</v>
      </c>
      <c r="B14111" s="45">
        <v>2700.0</v>
      </c>
      <c r="C14111" s="56" t="s">
        <v>9914</v>
      </c>
      <c r="D14111" s="52"/>
    </row>
    <row r="14112">
      <c r="A14112" s="44" t="s">
        <v>11769</v>
      </c>
      <c r="B14112" s="45">
        <v>10020.0</v>
      </c>
      <c r="C14112" s="55"/>
      <c r="D14112" s="52"/>
    </row>
    <row r="14113">
      <c r="A14113" s="44" t="s">
        <v>11770</v>
      </c>
      <c r="B14113" s="45">
        <v>9880.0</v>
      </c>
      <c r="C14113" s="55"/>
      <c r="D14113" s="52"/>
    </row>
    <row r="14114">
      <c r="A14114" s="44" t="s">
        <v>11771</v>
      </c>
      <c r="B14114" s="45">
        <v>12420.0</v>
      </c>
      <c r="C14114" s="56" t="s">
        <v>8901</v>
      </c>
      <c r="D14114" s="52"/>
    </row>
    <row r="14115">
      <c r="A14115" s="44" t="s">
        <v>11772</v>
      </c>
      <c r="B14115" s="45">
        <v>10440.0</v>
      </c>
      <c r="C14115" s="55"/>
      <c r="D14115" s="52"/>
    </row>
    <row r="14116">
      <c r="A14116" s="44" t="s">
        <v>11773</v>
      </c>
      <c r="B14116" s="45">
        <v>22860.0</v>
      </c>
      <c r="C14116" s="55"/>
      <c r="D14116" s="52"/>
    </row>
    <row r="14117">
      <c r="A14117" s="44" t="s">
        <v>11774</v>
      </c>
      <c r="B14117" s="45">
        <v>11780.0</v>
      </c>
      <c r="C14117" s="56" t="s">
        <v>8901</v>
      </c>
      <c r="D14117" s="52"/>
    </row>
    <row r="14118">
      <c r="A14118" s="44" t="s">
        <v>11775</v>
      </c>
      <c r="B14118" s="45">
        <v>2360.0</v>
      </c>
      <c r="C14118" s="55"/>
      <c r="D14118" s="52"/>
    </row>
    <row r="14119">
      <c r="A14119" s="44" t="s">
        <v>11776</v>
      </c>
      <c r="B14119" s="45">
        <v>2780.0</v>
      </c>
      <c r="C14119" s="55"/>
      <c r="D14119" s="52"/>
    </row>
    <row r="14120">
      <c r="A14120" s="44" t="s">
        <v>11777</v>
      </c>
      <c r="B14120" s="45">
        <v>10360.0</v>
      </c>
      <c r="C14120" s="55"/>
      <c r="D14120" s="52"/>
    </row>
    <row r="14121">
      <c r="A14121" s="44" t="s">
        <v>11778</v>
      </c>
      <c r="B14121" s="45">
        <v>13620.0</v>
      </c>
      <c r="C14121" s="56" t="s">
        <v>11779</v>
      </c>
      <c r="D14121" s="52"/>
    </row>
    <row r="14122">
      <c r="A14122" s="44" t="s">
        <v>11780</v>
      </c>
      <c r="B14122" s="45">
        <v>2340.0</v>
      </c>
      <c r="C14122" s="55"/>
      <c r="D14122" s="52"/>
    </row>
    <row r="14123">
      <c r="A14123" s="44" t="s">
        <v>11781</v>
      </c>
      <c r="B14123" s="45">
        <v>2360.0</v>
      </c>
      <c r="C14123" s="55"/>
      <c r="D14123" s="52"/>
    </row>
    <row r="14124">
      <c r="A14124" s="44" t="s">
        <v>11782</v>
      </c>
      <c r="B14124" s="45">
        <v>2020.0</v>
      </c>
      <c r="C14124" s="56" t="s">
        <v>11738</v>
      </c>
      <c r="D14124" s="52"/>
    </row>
    <row r="14125">
      <c r="A14125" s="44" t="s">
        <v>11783</v>
      </c>
      <c r="B14125" s="45">
        <v>9860.0</v>
      </c>
      <c r="C14125" s="55"/>
      <c r="D14125" s="52"/>
    </row>
    <row r="14126">
      <c r="A14126" s="44" t="s">
        <v>11784</v>
      </c>
      <c r="B14126" s="45">
        <v>17360.0</v>
      </c>
      <c r="C14126" s="55"/>
      <c r="D14126" s="52"/>
    </row>
    <row r="14127">
      <c r="A14127" s="44" t="s">
        <v>11785</v>
      </c>
      <c r="B14127" s="45">
        <v>10240.0</v>
      </c>
      <c r="C14127" s="56" t="s">
        <v>11786</v>
      </c>
      <c r="D14127" s="52"/>
    </row>
    <row r="14128">
      <c r="A14128" s="44" t="s">
        <v>11787</v>
      </c>
      <c r="B14128" s="45">
        <v>10000.0</v>
      </c>
      <c r="C14128" s="55"/>
      <c r="D14128" s="52"/>
    </row>
    <row r="14129">
      <c r="A14129" s="44" t="s">
        <v>11788</v>
      </c>
      <c r="B14129" s="45">
        <v>12060.0</v>
      </c>
      <c r="C14129" s="56" t="s">
        <v>6879</v>
      </c>
      <c r="D14129" s="52"/>
    </row>
    <row r="14130">
      <c r="A14130" s="44" t="s">
        <v>11789</v>
      </c>
      <c r="B14130" s="45">
        <v>11440.0</v>
      </c>
      <c r="C14130" s="55"/>
      <c r="D14130" s="52"/>
    </row>
    <row r="14131">
      <c r="A14131" s="44" t="s">
        <v>11790</v>
      </c>
      <c r="B14131" s="45">
        <v>9260.0</v>
      </c>
      <c r="C14131" s="55"/>
      <c r="D14131" s="52"/>
    </row>
    <row r="14132">
      <c r="A14132" s="44" t="s">
        <v>11791</v>
      </c>
      <c r="B14132" s="45">
        <v>10320.0</v>
      </c>
      <c r="C14132" s="55"/>
      <c r="D14132" s="52"/>
    </row>
    <row r="14133">
      <c r="A14133" s="44" t="s">
        <v>11792</v>
      </c>
      <c r="B14133" s="45">
        <v>11880.0</v>
      </c>
      <c r="C14133" s="55"/>
      <c r="D14133" s="52"/>
    </row>
    <row r="14134">
      <c r="A14134" s="44" t="s">
        <v>11793</v>
      </c>
      <c r="B14134" s="45">
        <v>10000.0</v>
      </c>
      <c r="C14134" s="55"/>
      <c r="D14134" s="52"/>
    </row>
    <row r="14135">
      <c r="A14135" s="44" t="s">
        <v>11794</v>
      </c>
      <c r="B14135" s="45">
        <v>16900.0</v>
      </c>
      <c r="C14135" s="55"/>
      <c r="D14135" s="52"/>
    </row>
    <row r="14136">
      <c r="A14136" s="44" t="s">
        <v>11795</v>
      </c>
      <c r="B14136" s="45">
        <v>10740.0</v>
      </c>
      <c r="C14136" s="55"/>
      <c r="D14136" s="52"/>
    </row>
    <row r="14137">
      <c r="A14137" s="44" t="s">
        <v>11796</v>
      </c>
      <c r="B14137" s="45">
        <v>11360.0</v>
      </c>
      <c r="C14137" s="56" t="s">
        <v>8901</v>
      </c>
      <c r="D14137" s="52"/>
    </row>
    <row r="14138">
      <c r="A14138" s="44" t="s">
        <v>11797</v>
      </c>
      <c r="B14138" s="45">
        <v>22180.0</v>
      </c>
      <c r="C14138" s="55"/>
      <c r="D14138" s="52"/>
    </row>
    <row r="14139">
      <c r="A14139" s="44" t="s">
        <v>11798</v>
      </c>
      <c r="B14139" s="45">
        <v>10320.0</v>
      </c>
      <c r="C14139" s="56" t="s">
        <v>8901</v>
      </c>
      <c r="D14139" s="52"/>
    </row>
    <row r="14140">
      <c r="A14140" s="44" t="s">
        <v>11799</v>
      </c>
      <c r="B14140" s="45">
        <v>3980.0</v>
      </c>
      <c r="C14140" s="56" t="s">
        <v>4017</v>
      </c>
      <c r="D14140" s="52"/>
    </row>
    <row r="14141">
      <c r="A14141" s="44" t="s">
        <v>11800</v>
      </c>
      <c r="B14141" s="45">
        <v>11160.0</v>
      </c>
      <c r="C14141" s="55"/>
      <c r="D14141" s="52"/>
    </row>
    <row r="14142">
      <c r="A14142" s="44" t="s">
        <v>11801</v>
      </c>
      <c r="B14142" s="45">
        <v>31860.0</v>
      </c>
      <c r="C14142" s="56" t="s">
        <v>4050</v>
      </c>
      <c r="D14142" s="52"/>
    </row>
    <row r="14143">
      <c r="A14143" s="44" t="s">
        <v>11802</v>
      </c>
      <c r="B14143" s="45">
        <v>11200.0</v>
      </c>
      <c r="C14143" s="55"/>
      <c r="D14143" s="52"/>
    </row>
    <row r="14144">
      <c r="A14144" s="44" t="s">
        <v>11803</v>
      </c>
      <c r="B14144" s="45">
        <v>2800.0</v>
      </c>
      <c r="C14144" s="56" t="s">
        <v>4017</v>
      </c>
      <c r="D14144" s="52"/>
    </row>
    <row r="14145">
      <c r="A14145" s="44" t="s">
        <v>11804</v>
      </c>
      <c r="B14145" s="45">
        <v>2760.0</v>
      </c>
      <c r="C14145" s="56" t="s">
        <v>11545</v>
      </c>
      <c r="D14145" s="52"/>
    </row>
    <row r="14146">
      <c r="A14146" s="44" t="s">
        <v>11805</v>
      </c>
      <c r="B14146" s="45">
        <v>2660.0</v>
      </c>
      <c r="C14146" s="56" t="s">
        <v>11545</v>
      </c>
      <c r="D14146" s="52"/>
    </row>
    <row r="14147">
      <c r="A14147" s="44" t="s">
        <v>11806</v>
      </c>
      <c r="B14147" s="45">
        <v>16660.0</v>
      </c>
      <c r="C14147" s="55"/>
      <c r="D14147" s="52"/>
    </row>
    <row r="14148">
      <c r="A14148" s="44" t="s">
        <v>11807</v>
      </c>
      <c r="B14148" s="45">
        <v>9440.0</v>
      </c>
      <c r="C14148" s="55"/>
      <c r="D14148" s="52"/>
    </row>
    <row r="14149">
      <c r="A14149" s="44" t="s">
        <v>11808</v>
      </c>
      <c r="B14149" s="45">
        <v>13500.0</v>
      </c>
      <c r="C14149" s="55"/>
      <c r="D14149" s="52"/>
    </row>
    <row r="14150">
      <c r="A14150" s="44" t="s">
        <v>11809</v>
      </c>
      <c r="B14150" s="45">
        <v>11220.0</v>
      </c>
      <c r="C14150" s="55"/>
      <c r="D14150" s="52"/>
    </row>
    <row r="14151">
      <c r="A14151" s="44" t="s">
        <v>11810</v>
      </c>
      <c r="B14151" s="45">
        <v>2900.0</v>
      </c>
      <c r="C14151" s="56" t="s">
        <v>3108</v>
      </c>
      <c r="D14151" s="52"/>
    </row>
    <row r="14152">
      <c r="A14152" s="44" t="s">
        <v>11811</v>
      </c>
      <c r="B14152" s="45">
        <v>17500.0</v>
      </c>
      <c r="C14152" s="55"/>
      <c r="D14152" s="52"/>
    </row>
    <row r="14153">
      <c r="A14153" s="44" t="s">
        <v>11812</v>
      </c>
      <c r="B14153" s="45">
        <v>2680.0</v>
      </c>
      <c r="C14153" s="56" t="s">
        <v>3108</v>
      </c>
      <c r="D14153" s="52"/>
    </row>
    <row r="14154">
      <c r="A14154" s="44" t="s">
        <v>11813</v>
      </c>
      <c r="B14154" s="45">
        <v>2540.0</v>
      </c>
      <c r="C14154" s="55"/>
      <c r="D14154" s="52"/>
    </row>
    <row r="14155">
      <c r="A14155" s="44" t="s">
        <v>11814</v>
      </c>
      <c r="B14155" s="45">
        <v>11540.0</v>
      </c>
      <c r="C14155" s="56" t="s">
        <v>9332</v>
      </c>
      <c r="D14155" s="52"/>
    </row>
    <row r="14156">
      <c r="A14156" s="44" t="s">
        <v>11815</v>
      </c>
      <c r="B14156" s="45">
        <v>2520.0</v>
      </c>
      <c r="C14156" s="55"/>
      <c r="D14156" s="52"/>
    </row>
    <row r="14157">
      <c r="A14157" s="44" t="s">
        <v>11816</v>
      </c>
      <c r="B14157" s="45">
        <v>11100.0</v>
      </c>
      <c r="C14157" s="56" t="s">
        <v>4824</v>
      </c>
      <c r="D14157" s="52"/>
    </row>
    <row r="14158">
      <c r="A14158" s="44" t="s">
        <v>11817</v>
      </c>
      <c r="B14158" s="45">
        <v>21140.0</v>
      </c>
      <c r="C14158" s="56" t="s">
        <v>8892</v>
      </c>
      <c r="D14158" s="52"/>
    </row>
    <row r="14159">
      <c r="A14159" s="44" t="s">
        <v>11818</v>
      </c>
      <c r="B14159" s="45">
        <v>10020.0</v>
      </c>
      <c r="C14159" s="55"/>
      <c r="D14159" s="52"/>
    </row>
    <row r="14160">
      <c r="A14160" s="44" t="s">
        <v>11819</v>
      </c>
      <c r="B14160" s="45">
        <v>9260.0</v>
      </c>
      <c r="C14160" s="55"/>
      <c r="D14160" s="52"/>
    </row>
    <row r="14161">
      <c r="A14161" s="44" t="s">
        <v>11820</v>
      </c>
      <c r="B14161" s="45">
        <v>31760.0</v>
      </c>
      <c r="C14161" s="56" t="s">
        <v>4050</v>
      </c>
      <c r="D14161" s="52"/>
    </row>
    <row r="14162">
      <c r="A14162" s="44" t="s">
        <v>11821</v>
      </c>
      <c r="B14162" s="45">
        <v>13600.0</v>
      </c>
      <c r="C14162" s="56" t="s">
        <v>11822</v>
      </c>
      <c r="D14162" s="52"/>
    </row>
    <row r="14163">
      <c r="A14163" s="44" t="s">
        <v>11823</v>
      </c>
      <c r="B14163" s="45">
        <v>10340.0</v>
      </c>
      <c r="C14163" s="55"/>
      <c r="D14163" s="52"/>
    </row>
    <row r="14164">
      <c r="A14164" s="44" t="s">
        <v>11824</v>
      </c>
      <c r="B14164" s="45">
        <v>2480.0</v>
      </c>
      <c r="C14164" s="56" t="s">
        <v>11825</v>
      </c>
      <c r="D14164" s="52"/>
    </row>
    <row r="14165">
      <c r="A14165" s="44" t="s">
        <v>11826</v>
      </c>
      <c r="B14165" s="45">
        <v>17460.0</v>
      </c>
      <c r="C14165" s="55"/>
      <c r="D14165" s="52"/>
    </row>
    <row r="14166">
      <c r="A14166" s="44" t="s">
        <v>11827</v>
      </c>
      <c r="B14166" s="45">
        <v>3520.0</v>
      </c>
      <c r="C14166" s="56" t="s">
        <v>11828</v>
      </c>
      <c r="D14166" s="52"/>
    </row>
    <row r="14167">
      <c r="A14167" s="44" t="s">
        <v>11829</v>
      </c>
      <c r="B14167" s="45">
        <v>3320.0</v>
      </c>
      <c r="C14167" s="56" t="s">
        <v>11830</v>
      </c>
      <c r="D14167" s="52"/>
    </row>
    <row r="14168">
      <c r="A14168" s="44" t="s">
        <v>11831</v>
      </c>
      <c r="B14168" s="45">
        <v>3340.0</v>
      </c>
      <c r="C14168" s="56" t="s">
        <v>11832</v>
      </c>
      <c r="D14168" s="52"/>
    </row>
    <row r="14169">
      <c r="A14169" s="44" t="s">
        <v>11833</v>
      </c>
      <c r="B14169" s="45">
        <v>3340.0</v>
      </c>
      <c r="C14169" s="56" t="s">
        <v>11834</v>
      </c>
      <c r="D14169" s="52"/>
    </row>
    <row r="14170">
      <c r="A14170" s="44" t="s">
        <v>11835</v>
      </c>
      <c r="B14170" s="45">
        <v>2220.0</v>
      </c>
      <c r="C14170" s="56" t="s">
        <v>11825</v>
      </c>
      <c r="D14170" s="52"/>
    </row>
    <row r="14171">
      <c r="A14171" s="44" t="s">
        <v>11836</v>
      </c>
      <c r="B14171" s="45">
        <v>3100.0</v>
      </c>
      <c r="C14171" s="56" t="s">
        <v>11837</v>
      </c>
      <c r="D14171" s="52"/>
    </row>
    <row r="14172">
      <c r="A14172" s="44" t="s">
        <v>11838</v>
      </c>
      <c r="B14172" s="45">
        <v>3100.0</v>
      </c>
      <c r="C14172" s="56" t="s">
        <v>11839</v>
      </c>
      <c r="D14172" s="52"/>
    </row>
    <row r="14173">
      <c r="A14173" s="44" t="s">
        <v>11840</v>
      </c>
      <c r="B14173" s="45">
        <v>2920.0</v>
      </c>
      <c r="C14173" s="56" t="s">
        <v>11841</v>
      </c>
      <c r="D14173" s="52"/>
    </row>
    <row r="14174">
      <c r="A14174" s="44" t="s">
        <v>11842</v>
      </c>
      <c r="B14174" s="45">
        <v>10420.0</v>
      </c>
      <c r="C14174" s="55"/>
      <c r="D14174" s="52"/>
    </row>
    <row r="14175">
      <c r="A14175" s="44" t="s">
        <v>11843</v>
      </c>
      <c r="B14175" s="45">
        <v>2760.0</v>
      </c>
      <c r="C14175" s="56" t="s">
        <v>11844</v>
      </c>
      <c r="D14175" s="52"/>
    </row>
    <row r="14176">
      <c r="A14176" s="44" t="s">
        <v>11845</v>
      </c>
      <c r="B14176" s="45">
        <v>13480.0</v>
      </c>
      <c r="C14176" s="55"/>
      <c r="D14176" s="52"/>
    </row>
    <row r="14177">
      <c r="A14177" s="44" t="s">
        <v>11846</v>
      </c>
      <c r="B14177" s="45">
        <v>9240.0</v>
      </c>
      <c r="C14177" s="55"/>
      <c r="D14177" s="52"/>
    </row>
    <row r="14178">
      <c r="A14178" s="44" t="s">
        <v>11847</v>
      </c>
      <c r="B14178" s="45">
        <v>5420.0</v>
      </c>
      <c r="C14178" s="56" t="s">
        <v>11848</v>
      </c>
      <c r="D14178" s="52"/>
    </row>
    <row r="14179">
      <c r="A14179" s="44" t="s">
        <v>11849</v>
      </c>
      <c r="B14179" s="45">
        <v>2960.0</v>
      </c>
      <c r="C14179" s="56" t="s">
        <v>4163</v>
      </c>
      <c r="D14179" s="52"/>
    </row>
    <row r="14180">
      <c r="A14180" s="44" t="s">
        <v>11850</v>
      </c>
      <c r="B14180" s="45">
        <v>3720.0</v>
      </c>
      <c r="C14180" s="55"/>
      <c r="D14180" s="52"/>
    </row>
    <row r="14181">
      <c r="A14181" s="44" t="s">
        <v>11851</v>
      </c>
      <c r="B14181" s="45">
        <v>2400.0</v>
      </c>
      <c r="C14181" s="56" t="s">
        <v>4163</v>
      </c>
      <c r="D14181" s="52"/>
    </row>
    <row r="14182">
      <c r="A14182" s="44" t="s">
        <v>11852</v>
      </c>
      <c r="B14182" s="45">
        <v>14020.0</v>
      </c>
      <c r="C14182" s="56" t="s">
        <v>11853</v>
      </c>
      <c r="D14182" s="52"/>
    </row>
    <row r="14183">
      <c r="A14183" s="44" t="s">
        <v>11854</v>
      </c>
      <c r="B14183" s="45">
        <v>21460.0</v>
      </c>
      <c r="C14183" s="56" t="s">
        <v>8892</v>
      </c>
      <c r="D14183" s="52"/>
    </row>
    <row r="14184">
      <c r="A14184" s="44" t="s">
        <v>11855</v>
      </c>
      <c r="B14184" s="45">
        <v>32140.0</v>
      </c>
      <c r="C14184" s="55"/>
      <c r="D14184" s="52"/>
    </row>
    <row r="14185">
      <c r="A14185" s="44" t="s">
        <v>11856</v>
      </c>
      <c r="B14185" s="45">
        <v>10120.0</v>
      </c>
      <c r="C14185" s="55"/>
      <c r="D14185" s="52"/>
    </row>
    <row r="14186">
      <c r="A14186" s="44" t="s">
        <v>11857</v>
      </c>
      <c r="B14186" s="45">
        <v>9360.0</v>
      </c>
      <c r="C14186" s="55"/>
      <c r="D14186" s="52"/>
    </row>
    <row r="14187">
      <c r="A14187" s="44" t="s">
        <v>11858</v>
      </c>
      <c r="B14187" s="45">
        <v>16760.0</v>
      </c>
      <c r="C14187" s="55"/>
      <c r="D14187" s="52"/>
    </row>
    <row r="14188">
      <c r="A14188" s="44" t="s">
        <v>11859</v>
      </c>
      <c r="B14188" s="45">
        <v>16700.0</v>
      </c>
      <c r="C14188" s="55"/>
      <c r="D14188" s="52"/>
    </row>
    <row r="14189">
      <c r="A14189" s="44" t="s">
        <v>11860</v>
      </c>
      <c r="B14189" s="45">
        <v>12160.0</v>
      </c>
      <c r="C14189" s="55"/>
      <c r="D14189" s="52"/>
    </row>
    <row r="14190">
      <c r="A14190" s="44" t="s">
        <v>11861</v>
      </c>
      <c r="B14190" s="45">
        <v>10060.0</v>
      </c>
      <c r="C14190" s="55"/>
      <c r="D14190" s="52"/>
    </row>
    <row r="14191">
      <c r="A14191" s="44" t="s">
        <v>11862</v>
      </c>
      <c r="B14191" s="45">
        <v>9940.0</v>
      </c>
      <c r="C14191" s="55"/>
      <c r="D14191" s="52"/>
    </row>
    <row r="14192">
      <c r="A14192" s="44" t="s">
        <v>11863</v>
      </c>
      <c r="B14192" s="45">
        <v>32380.0</v>
      </c>
      <c r="C14192" s="56" t="s">
        <v>4050</v>
      </c>
      <c r="D14192" s="52"/>
    </row>
    <row r="14193">
      <c r="A14193" s="44" t="s">
        <v>11864</v>
      </c>
      <c r="B14193" s="45">
        <v>17000.0</v>
      </c>
      <c r="C14193" s="55"/>
      <c r="D14193" s="52"/>
    </row>
    <row r="14194">
      <c r="A14194" s="44" t="s">
        <v>11865</v>
      </c>
      <c r="B14194" s="45">
        <v>17460.0</v>
      </c>
      <c r="C14194" s="55"/>
      <c r="D14194" s="52"/>
    </row>
    <row r="14195">
      <c r="A14195" s="44" t="s">
        <v>11866</v>
      </c>
      <c r="B14195" s="45">
        <v>10780.0</v>
      </c>
      <c r="C14195" s="55"/>
      <c r="D14195" s="52"/>
    </row>
    <row r="14196">
      <c r="A14196" s="44" t="s">
        <v>11867</v>
      </c>
      <c r="B14196" s="45">
        <v>3340.0</v>
      </c>
      <c r="C14196" s="55"/>
      <c r="D14196" s="52"/>
    </row>
    <row r="14197">
      <c r="A14197" s="44" t="s">
        <v>11868</v>
      </c>
      <c r="B14197" s="45">
        <v>3120.0</v>
      </c>
      <c r="C14197" s="56" t="s">
        <v>10694</v>
      </c>
      <c r="D14197" s="52"/>
    </row>
    <row r="14198">
      <c r="A14198" s="44" t="s">
        <v>11869</v>
      </c>
      <c r="B14198" s="45">
        <v>16820.0</v>
      </c>
      <c r="C14198" s="56" t="s">
        <v>4568</v>
      </c>
      <c r="D14198" s="52"/>
    </row>
    <row r="14199">
      <c r="A14199" s="44" t="s">
        <v>11870</v>
      </c>
      <c r="B14199" s="45">
        <v>2400.0</v>
      </c>
      <c r="C14199" s="56" t="s">
        <v>4800</v>
      </c>
      <c r="D14199" s="52"/>
    </row>
    <row r="14200">
      <c r="A14200" s="44" t="s">
        <v>11871</v>
      </c>
      <c r="B14200" s="45">
        <v>11260.0</v>
      </c>
      <c r="C14200" s="56" t="s">
        <v>8901</v>
      </c>
      <c r="D14200" s="52"/>
    </row>
    <row r="14201">
      <c r="A14201" s="44" t="s">
        <v>11872</v>
      </c>
      <c r="B14201" s="45">
        <v>3160.0</v>
      </c>
      <c r="C14201" s="55"/>
      <c r="D14201" s="52"/>
    </row>
    <row r="14202">
      <c r="A14202" s="44" t="s">
        <v>11873</v>
      </c>
      <c r="B14202" s="45">
        <v>9420.0</v>
      </c>
      <c r="C14202" s="55"/>
      <c r="D14202" s="52"/>
    </row>
    <row r="14203">
      <c r="A14203" s="44" t="s">
        <v>11874</v>
      </c>
      <c r="B14203" s="45">
        <v>14600.0</v>
      </c>
      <c r="C14203" s="56" t="s">
        <v>10849</v>
      </c>
      <c r="D14203" s="52"/>
    </row>
    <row r="14204">
      <c r="A14204" s="44" t="s">
        <v>11875</v>
      </c>
      <c r="B14204" s="45">
        <v>2220.0</v>
      </c>
      <c r="C14204" s="56" t="s">
        <v>4800</v>
      </c>
      <c r="D14204" s="52"/>
    </row>
    <row r="14205">
      <c r="A14205" s="44" t="s">
        <v>11876</v>
      </c>
      <c r="B14205" s="45">
        <v>2700.0</v>
      </c>
      <c r="C14205" s="56" t="s">
        <v>10694</v>
      </c>
      <c r="D14205" s="52"/>
    </row>
    <row r="14206">
      <c r="A14206" s="44" t="s">
        <v>11877</v>
      </c>
      <c r="B14206" s="45">
        <v>14600.0</v>
      </c>
      <c r="C14206" s="55"/>
      <c r="D14206" s="52"/>
    </row>
    <row r="14207">
      <c r="A14207" s="44" t="s">
        <v>11878</v>
      </c>
      <c r="B14207" s="45" t="s">
        <v>11879</v>
      </c>
      <c r="C14207" s="56" t="s">
        <v>8901</v>
      </c>
      <c r="D14207" s="52"/>
    </row>
    <row r="14208">
      <c r="A14208" s="44" t="s">
        <v>11880</v>
      </c>
      <c r="B14208" s="45">
        <v>11880.0</v>
      </c>
      <c r="C14208" s="55"/>
      <c r="D14208" s="52"/>
    </row>
    <row r="14209">
      <c r="A14209" s="44" t="s">
        <v>11881</v>
      </c>
      <c r="B14209" s="45">
        <v>10520.0</v>
      </c>
      <c r="C14209" s="55"/>
      <c r="D14209" s="52"/>
    </row>
    <row r="14210">
      <c r="A14210" s="44" t="s">
        <v>11882</v>
      </c>
      <c r="B14210" s="45">
        <v>36960.0</v>
      </c>
      <c r="C14210" s="56" t="s">
        <v>4568</v>
      </c>
      <c r="D14210" s="52"/>
    </row>
    <row r="14211">
      <c r="A14211" s="44" t="s">
        <v>11883</v>
      </c>
      <c r="B14211" s="45">
        <v>32260.0</v>
      </c>
      <c r="C14211" s="56" t="s">
        <v>4050</v>
      </c>
      <c r="D14211" s="52"/>
    </row>
    <row r="14212">
      <c r="A14212" s="44" t="s">
        <v>11884</v>
      </c>
      <c r="B14212" s="45">
        <v>3520.0</v>
      </c>
      <c r="C14212" s="56" t="s">
        <v>4017</v>
      </c>
      <c r="D14212" s="52"/>
    </row>
    <row r="14213">
      <c r="A14213" s="44" t="s">
        <v>11885</v>
      </c>
      <c r="B14213" s="45">
        <v>11280.0</v>
      </c>
      <c r="C14213" s="55"/>
      <c r="D14213" s="52"/>
    </row>
    <row r="14214">
      <c r="A14214" s="44" t="s">
        <v>11886</v>
      </c>
      <c r="B14214" s="45">
        <v>3160.0</v>
      </c>
      <c r="C14214" s="56" t="s">
        <v>10706</v>
      </c>
      <c r="D14214" s="52"/>
    </row>
    <row r="14215">
      <c r="A14215" s="44" t="s">
        <v>11887</v>
      </c>
      <c r="B14215" s="45">
        <v>2800.0</v>
      </c>
      <c r="C14215" s="55"/>
      <c r="D14215" s="52"/>
    </row>
    <row r="14216">
      <c r="A14216" s="44" t="s">
        <v>11888</v>
      </c>
      <c r="B14216" s="45">
        <v>2960.0</v>
      </c>
      <c r="C14216" s="55"/>
      <c r="D14216" s="52"/>
    </row>
    <row r="14217">
      <c r="A14217" s="44" t="s">
        <v>11889</v>
      </c>
      <c r="B14217" s="45">
        <v>14040.0</v>
      </c>
      <c r="C14217" s="55"/>
      <c r="D14217" s="52"/>
    </row>
    <row r="14218">
      <c r="A14218" s="44" t="s">
        <v>11890</v>
      </c>
      <c r="B14218" s="45">
        <v>10160.0</v>
      </c>
      <c r="C14218" s="55"/>
      <c r="D14218" s="52"/>
    </row>
    <row r="14219">
      <c r="A14219" s="44" t="s">
        <v>11891</v>
      </c>
      <c r="B14219" s="45">
        <v>14020.0</v>
      </c>
      <c r="C14219" s="55"/>
      <c r="D14219" s="52"/>
    </row>
    <row r="14220">
      <c r="A14220" s="44" t="s">
        <v>11892</v>
      </c>
      <c r="B14220" s="45">
        <v>16820.0</v>
      </c>
      <c r="C14220" s="56" t="s">
        <v>4638</v>
      </c>
      <c r="D14220" s="52"/>
    </row>
    <row r="14221">
      <c r="A14221" s="44" t="s">
        <v>11893</v>
      </c>
      <c r="B14221" s="45">
        <v>10560.0</v>
      </c>
      <c r="C14221" s="55"/>
      <c r="D14221" s="52"/>
    </row>
    <row r="14222">
      <c r="A14222" s="44" t="s">
        <v>11894</v>
      </c>
      <c r="B14222" s="45">
        <v>13560.0</v>
      </c>
      <c r="C14222" s="55"/>
      <c r="D14222" s="52"/>
    </row>
    <row r="14223">
      <c r="A14223" s="44" t="s">
        <v>11895</v>
      </c>
      <c r="B14223" s="45">
        <v>2280.0</v>
      </c>
      <c r="C14223" s="56" t="s">
        <v>6078</v>
      </c>
      <c r="D14223" s="52"/>
    </row>
    <row r="14224">
      <c r="A14224" s="44" t="s">
        <v>11896</v>
      </c>
      <c r="B14224" s="45">
        <v>2200.0</v>
      </c>
      <c r="C14224" s="55"/>
      <c r="D14224" s="52"/>
    </row>
    <row r="14225">
      <c r="A14225" s="44" t="s">
        <v>11897</v>
      </c>
      <c r="B14225" s="45">
        <v>12260.0</v>
      </c>
      <c r="C14225" s="56" t="s">
        <v>8901</v>
      </c>
      <c r="D14225" s="52"/>
    </row>
    <row r="14226">
      <c r="A14226" s="44" t="s">
        <v>11898</v>
      </c>
      <c r="B14226" s="45">
        <v>11080.0</v>
      </c>
      <c r="C14226" s="56" t="s">
        <v>8901</v>
      </c>
      <c r="D14226" s="52"/>
    </row>
    <row r="14227">
      <c r="A14227" s="44" t="s">
        <v>11899</v>
      </c>
      <c r="B14227" s="45">
        <v>11600.0</v>
      </c>
      <c r="C14227" s="55"/>
      <c r="D14227" s="52"/>
    </row>
    <row r="14228">
      <c r="A14228" s="44" t="s">
        <v>11900</v>
      </c>
      <c r="B14228" s="45">
        <v>18200.0</v>
      </c>
      <c r="C14228" s="56" t="s">
        <v>11901</v>
      </c>
      <c r="D14228" s="52"/>
    </row>
    <row r="14229">
      <c r="A14229" s="44" t="s">
        <v>11902</v>
      </c>
      <c r="B14229" s="45">
        <v>10120.0</v>
      </c>
      <c r="C14229" s="55"/>
      <c r="D14229" s="52"/>
    </row>
    <row r="14230">
      <c r="A14230" s="44" t="s">
        <v>11903</v>
      </c>
      <c r="B14230" s="45">
        <v>9380.0</v>
      </c>
      <c r="C14230" s="55"/>
      <c r="D14230" s="52"/>
    </row>
    <row r="14231">
      <c r="A14231" s="44" t="s">
        <v>11904</v>
      </c>
      <c r="B14231" s="45">
        <v>3580.0</v>
      </c>
      <c r="C14231" s="56" t="s">
        <v>11828</v>
      </c>
      <c r="D14231" s="52"/>
    </row>
    <row r="14232">
      <c r="A14232" s="44" t="s">
        <v>11905</v>
      </c>
      <c r="B14232" s="45">
        <v>32700.0</v>
      </c>
      <c r="C14232" s="56" t="s">
        <v>4050</v>
      </c>
      <c r="D14232" s="52"/>
    </row>
    <row r="14233">
      <c r="A14233" s="44" t="s">
        <v>11906</v>
      </c>
      <c r="B14233" s="45">
        <v>3360.0</v>
      </c>
      <c r="C14233" s="56" t="s">
        <v>11832</v>
      </c>
      <c r="D14233" s="52"/>
    </row>
    <row r="14234">
      <c r="A14234" s="44" t="s">
        <v>11907</v>
      </c>
      <c r="B14234" s="45">
        <v>3360.0</v>
      </c>
      <c r="C14234" s="56" t="s">
        <v>11834</v>
      </c>
      <c r="D14234" s="52"/>
    </row>
    <row r="14235">
      <c r="A14235" s="44" t="s">
        <v>11908</v>
      </c>
      <c r="B14235" s="45">
        <v>2960.0</v>
      </c>
      <c r="C14235" s="56" t="s">
        <v>11841</v>
      </c>
      <c r="D14235" s="52"/>
    </row>
    <row r="14236">
      <c r="A14236" s="44" t="s">
        <v>11909</v>
      </c>
      <c r="B14236" s="45">
        <v>11080.0</v>
      </c>
      <c r="C14236" s="56" t="s">
        <v>8901</v>
      </c>
      <c r="D14236" s="52"/>
    </row>
    <row r="14237">
      <c r="A14237" s="44" t="s">
        <v>11910</v>
      </c>
      <c r="B14237" s="45">
        <v>10300.0</v>
      </c>
      <c r="C14237" s="55"/>
      <c r="D14237" s="52"/>
    </row>
    <row r="14238">
      <c r="A14238" s="44" t="s">
        <v>11911</v>
      </c>
      <c r="B14238" s="45">
        <v>18580.0</v>
      </c>
      <c r="C14238" s="56" t="s">
        <v>4145</v>
      </c>
      <c r="D14238" s="52"/>
    </row>
    <row r="14239">
      <c r="A14239" s="44" t="s">
        <v>11912</v>
      </c>
      <c r="B14239" s="45">
        <v>3160.0</v>
      </c>
      <c r="C14239" s="56" t="s">
        <v>4444</v>
      </c>
      <c r="D14239" s="52"/>
    </row>
    <row r="14240">
      <c r="A14240" s="44" t="s">
        <v>11913</v>
      </c>
      <c r="B14240" s="45">
        <v>12680.0</v>
      </c>
      <c r="C14240" s="56" t="s">
        <v>5768</v>
      </c>
      <c r="D14240" s="52"/>
    </row>
    <row r="14241">
      <c r="A14241" s="44" t="s">
        <v>11914</v>
      </c>
      <c r="B14241" s="45">
        <v>3500.0</v>
      </c>
      <c r="C14241" s="56" t="s">
        <v>11830</v>
      </c>
      <c r="D14241" s="52"/>
    </row>
    <row r="14242">
      <c r="A14242" s="44" t="s">
        <v>11915</v>
      </c>
      <c r="B14242" s="45">
        <v>13600.0</v>
      </c>
      <c r="C14242" s="55"/>
      <c r="D14242" s="52"/>
    </row>
    <row r="14243">
      <c r="A14243" s="44" t="s">
        <v>11916</v>
      </c>
      <c r="B14243" s="45">
        <v>3140.0</v>
      </c>
      <c r="C14243" s="56" t="s">
        <v>11837</v>
      </c>
      <c r="D14243" s="52"/>
    </row>
    <row r="14244">
      <c r="A14244" s="44" t="s">
        <v>11917</v>
      </c>
      <c r="B14244" s="45">
        <v>2540.0</v>
      </c>
      <c r="C14244" s="55"/>
      <c r="D14244" s="52"/>
    </row>
    <row r="14245">
      <c r="A14245" s="44" t="s">
        <v>11918</v>
      </c>
      <c r="B14245" s="45">
        <v>3140.0</v>
      </c>
      <c r="C14245" s="55"/>
      <c r="D14245" s="52"/>
    </row>
    <row r="14246">
      <c r="A14246" s="44" t="s">
        <v>11919</v>
      </c>
      <c r="B14246" s="45">
        <v>14100.0</v>
      </c>
      <c r="C14246" s="56" t="s">
        <v>4088</v>
      </c>
      <c r="D14246" s="52"/>
    </row>
    <row r="14247">
      <c r="A14247" s="44" t="s">
        <v>11920</v>
      </c>
      <c r="B14247" s="45">
        <v>32320.0</v>
      </c>
      <c r="C14247" s="56" t="s">
        <v>4145</v>
      </c>
      <c r="D14247" s="52"/>
    </row>
    <row r="14248">
      <c r="A14248" s="44" t="s">
        <v>11921</v>
      </c>
      <c r="B14248" s="45">
        <v>2740.0</v>
      </c>
      <c r="C14248" s="55"/>
      <c r="D14248" s="52"/>
    </row>
    <row r="14249">
      <c r="A14249" s="44" t="s">
        <v>11922</v>
      </c>
      <c r="B14249" s="45">
        <v>10140.0</v>
      </c>
      <c r="C14249" s="55"/>
      <c r="D14249" s="52"/>
    </row>
    <row r="14250">
      <c r="A14250" s="44" t="s">
        <v>11923</v>
      </c>
      <c r="B14250" s="45">
        <v>9420.0</v>
      </c>
      <c r="C14250" s="55"/>
      <c r="D14250" s="52"/>
    </row>
    <row r="14251">
      <c r="A14251" s="44" t="s">
        <v>11924</v>
      </c>
      <c r="B14251" s="45">
        <v>16880.0</v>
      </c>
      <c r="C14251" s="56" t="s">
        <v>11925</v>
      </c>
      <c r="D14251" s="52"/>
    </row>
    <row r="14252">
      <c r="A14252" s="44" t="s">
        <v>11926</v>
      </c>
      <c r="B14252" s="45">
        <v>4100.0</v>
      </c>
      <c r="C14252" s="55"/>
      <c r="D14252" s="52"/>
    </row>
    <row r="14253">
      <c r="A14253" s="44" t="s">
        <v>11927</v>
      </c>
      <c r="B14253" s="45">
        <v>2740.0</v>
      </c>
      <c r="C14253" s="56" t="s">
        <v>11844</v>
      </c>
      <c r="D14253" s="52"/>
    </row>
    <row r="14254">
      <c r="A14254" s="44" t="s">
        <v>11928</v>
      </c>
      <c r="B14254" s="45">
        <v>33080.0</v>
      </c>
      <c r="C14254" s="55"/>
      <c r="D14254" s="52"/>
    </row>
    <row r="14255">
      <c r="A14255" s="44" t="s">
        <v>11929</v>
      </c>
      <c r="B14255" s="45">
        <v>12720.0</v>
      </c>
      <c r="C14255" s="56" t="s">
        <v>4576</v>
      </c>
      <c r="D14255" s="52"/>
    </row>
    <row r="14256">
      <c r="A14256" s="44" t="s">
        <v>11930</v>
      </c>
      <c r="B14256" s="45">
        <v>10080.0</v>
      </c>
      <c r="C14256" s="55"/>
      <c r="D14256" s="52"/>
    </row>
    <row r="14257">
      <c r="A14257" s="44" t="s">
        <v>11931</v>
      </c>
      <c r="B14257" s="45">
        <v>10340.0</v>
      </c>
      <c r="C14257" s="55"/>
      <c r="D14257" s="52"/>
    </row>
    <row r="14258">
      <c r="A14258" s="44" t="s">
        <v>11932</v>
      </c>
      <c r="B14258" s="45">
        <v>9480.0</v>
      </c>
      <c r="C14258" s="55"/>
      <c r="D14258" s="52"/>
    </row>
    <row r="14259">
      <c r="A14259" s="44" t="s">
        <v>11933</v>
      </c>
      <c r="B14259" s="45">
        <v>18660.0</v>
      </c>
      <c r="C14259" s="55"/>
      <c r="D14259" s="52"/>
    </row>
    <row r="14260">
      <c r="A14260" s="44" t="s">
        <v>11934</v>
      </c>
      <c r="B14260" s="45">
        <v>14580.0</v>
      </c>
      <c r="C14260" s="55"/>
      <c r="D14260" s="52"/>
    </row>
    <row r="14261">
      <c r="A14261" s="44" t="s">
        <v>11935</v>
      </c>
      <c r="B14261" s="45">
        <v>3980.0</v>
      </c>
      <c r="C14261" s="55"/>
      <c r="D14261" s="52"/>
    </row>
    <row r="14262">
      <c r="A14262" s="44" t="s">
        <v>11936</v>
      </c>
      <c r="B14262" s="45">
        <v>13560.0</v>
      </c>
      <c r="C14262" s="55"/>
      <c r="D14262" s="52"/>
    </row>
    <row r="14263">
      <c r="A14263" s="44" t="s">
        <v>11937</v>
      </c>
      <c r="B14263" s="45">
        <v>12680.0</v>
      </c>
      <c r="C14263" s="56" t="s">
        <v>5765</v>
      </c>
      <c r="D14263" s="52"/>
    </row>
    <row r="14264">
      <c r="A14264" s="44" t="s">
        <v>11938</v>
      </c>
      <c r="B14264" s="45">
        <v>19260.0</v>
      </c>
      <c r="C14264" s="56" t="s">
        <v>4301</v>
      </c>
      <c r="D14264" s="52"/>
    </row>
    <row r="14265">
      <c r="A14265" s="44" t="s">
        <v>11939</v>
      </c>
      <c r="B14265" s="45">
        <v>3060.0</v>
      </c>
      <c r="C14265" s="55"/>
      <c r="D14265" s="52"/>
    </row>
    <row r="14266">
      <c r="A14266" s="44" t="s">
        <v>11940</v>
      </c>
      <c r="B14266" s="45">
        <v>32520.0</v>
      </c>
      <c r="C14266" s="55"/>
      <c r="D14266" s="52"/>
    </row>
    <row r="14267">
      <c r="A14267" s="44" t="s">
        <v>11941</v>
      </c>
      <c r="B14267" s="45">
        <v>18560.0</v>
      </c>
      <c r="C14267" s="56" t="s">
        <v>4145</v>
      </c>
      <c r="D14267" s="52"/>
    </row>
    <row r="14268">
      <c r="A14268" s="44" t="s">
        <v>11942</v>
      </c>
      <c r="B14268" s="45">
        <v>12980.0</v>
      </c>
      <c r="C14268" s="55"/>
      <c r="D14268" s="52"/>
    </row>
    <row r="14269">
      <c r="A14269" s="44" t="s">
        <v>11943</v>
      </c>
      <c r="B14269" s="45">
        <v>1940.0</v>
      </c>
      <c r="C14269" s="55"/>
      <c r="D14269" s="52"/>
    </row>
    <row r="14270">
      <c r="A14270" s="44" t="s">
        <v>11944</v>
      </c>
      <c r="B14270" s="45">
        <v>13120.0</v>
      </c>
      <c r="C14270" s="56" t="s">
        <v>8817</v>
      </c>
      <c r="D14270" s="52"/>
    </row>
    <row r="14271">
      <c r="A14271" s="44" t="s">
        <v>11945</v>
      </c>
      <c r="B14271" s="45">
        <v>1760.0</v>
      </c>
      <c r="C14271" s="55"/>
      <c r="D14271" s="52"/>
    </row>
    <row r="14272">
      <c r="A14272" s="44" t="s">
        <v>11946</v>
      </c>
      <c r="B14272" s="45">
        <v>9320.0</v>
      </c>
      <c r="C14272" s="55"/>
      <c r="D14272" s="52"/>
    </row>
    <row r="14273">
      <c r="A14273" s="44" t="s">
        <v>11947</v>
      </c>
      <c r="B14273" s="45">
        <v>15160.0</v>
      </c>
      <c r="C14273" s="56" t="s">
        <v>9615</v>
      </c>
      <c r="D14273" s="52"/>
    </row>
    <row r="14274">
      <c r="A14274" s="44" t="s">
        <v>11948</v>
      </c>
      <c r="B14274" s="45">
        <v>9300.0</v>
      </c>
      <c r="C14274" s="55"/>
      <c r="D14274" s="52"/>
    </row>
    <row r="14275">
      <c r="A14275" s="44" t="s">
        <v>11949</v>
      </c>
      <c r="B14275" s="45">
        <v>12880.0</v>
      </c>
      <c r="C14275" s="56" t="s">
        <v>8901</v>
      </c>
      <c r="D14275" s="52"/>
    </row>
    <row r="14276">
      <c r="A14276" s="44" t="s">
        <v>11950</v>
      </c>
      <c r="B14276" s="45">
        <v>33540.0</v>
      </c>
      <c r="C14276" s="56" t="s">
        <v>4145</v>
      </c>
      <c r="D14276" s="52"/>
    </row>
    <row r="14277">
      <c r="A14277" s="44" t="s">
        <v>11951</v>
      </c>
      <c r="B14277" s="45">
        <v>10400.0</v>
      </c>
      <c r="C14277" s="56" t="s">
        <v>8901</v>
      </c>
      <c r="D14277" s="52"/>
    </row>
    <row r="14278">
      <c r="A14278" s="44" t="s">
        <v>11952</v>
      </c>
      <c r="B14278" s="45">
        <v>10120.0</v>
      </c>
      <c r="C14278" s="56" t="s">
        <v>11953</v>
      </c>
      <c r="D14278" s="52"/>
    </row>
    <row r="14279">
      <c r="A14279" s="44" t="s">
        <v>11954</v>
      </c>
      <c r="B14279" s="45">
        <v>14700.0</v>
      </c>
      <c r="C14279" s="56" t="s">
        <v>11955</v>
      </c>
      <c r="D14279" s="52"/>
    </row>
    <row r="14280">
      <c r="A14280" s="44" t="s">
        <v>11956</v>
      </c>
      <c r="B14280" s="45">
        <v>4060.0</v>
      </c>
      <c r="C14280" s="56" t="s">
        <v>3220</v>
      </c>
      <c r="D14280" s="52"/>
    </row>
    <row r="14281">
      <c r="A14281" s="44" t="s">
        <v>11957</v>
      </c>
      <c r="B14281" s="45">
        <v>8780.0</v>
      </c>
      <c r="C14281" s="55"/>
      <c r="D14281" s="52"/>
    </row>
    <row r="14282">
      <c r="A14282" s="44" t="s">
        <v>11958</v>
      </c>
      <c r="B14282" s="45">
        <v>9280.0</v>
      </c>
      <c r="C14282" s="55"/>
      <c r="D14282" s="52"/>
    </row>
    <row r="14283">
      <c r="A14283" s="44" t="s">
        <v>11959</v>
      </c>
      <c r="B14283" s="45">
        <v>10900.0</v>
      </c>
      <c r="C14283" s="55"/>
      <c r="D14283" s="52"/>
    </row>
    <row r="14284">
      <c r="A14284" s="44" t="s">
        <v>11960</v>
      </c>
      <c r="B14284" s="45">
        <v>9280.0</v>
      </c>
      <c r="C14284" s="55"/>
      <c r="D14284" s="52"/>
    </row>
    <row r="14285">
      <c r="A14285" s="44" t="s">
        <v>11961</v>
      </c>
      <c r="B14285" s="45">
        <v>9260.0</v>
      </c>
      <c r="C14285" s="55"/>
      <c r="D14285" s="52"/>
    </row>
    <row r="14286">
      <c r="A14286" s="44" t="s">
        <v>11962</v>
      </c>
      <c r="B14286" s="45">
        <v>9900.0</v>
      </c>
      <c r="C14286" s="55"/>
      <c r="D14286" s="52"/>
    </row>
    <row r="14287">
      <c r="A14287" s="44" t="s">
        <v>11963</v>
      </c>
      <c r="B14287" s="45">
        <v>11940.0</v>
      </c>
      <c r="C14287" s="55"/>
      <c r="D14287" s="52"/>
    </row>
    <row r="14288">
      <c r="A14288" s="44" t="s">
        <v>11964</v>
      </c>
      <c r="B14288" s="45">
        <v>10620.0</v>
      </c>
      <c r="C14288" s="55"/>
      <c r="D14288" s="52"/>
    </row>
    <row r="14289">
      <c r="A14289" s="44" t="s">
        <v>11965</v>
      </c>
      <c r="B14289" s="45">
        <v>32500.0</v>
      </c>
      <c r="C14289" s="56" t="s">
        <v>4050</v>
      </c>
      <c r="D14289" s="52"/>
    </row>
    <row r="14290">
      <c r="A14290" s="44" t="s">
        <v>11966</v>
      </c>
      <c r="B14290" s="45">
        <v>18580.0</v>
      </c>
      <c r="C14290" s="55"/>
      <c r="D14290" s="52"/>
    </row>
    <row r="14291">
      <c r="A14291" s="44" t="s">
        <v>11967</v>
      </c>
      <c r="B14291" s="45">
        <v>25020.0</v>
      </c>
      <c r="C14291" s="55"/>
      <c r="D14291" s="52"/>
    </row>
    <row r="14292">
      <c r="A14292" s="44" t="s">
        <v>11968</v>
      </c>
      <c r="B14292" s="45">
        <v>10640.0</v>
      </c>
      <c r="C14292" s="55"/>
      <c r="D14292" s="52"/>
    </row>
    <row r="14293">
      <c r="A14293" s="44" t="s">
        <v>11969</v>
      </c>
      <c r="B14293" s="45">
        <v>9820.0</v>
      </c>
      <c r="C14293" s="55"/>
      <c r="D14293" s="52"/>
    </row>
    <row r="14294">
      <c r="A14294" s="44" t="s">
        <v>11970</v>
      </c>
      <c r="B14294" s="45">
        <v>13560.0</v>
      </c>
      <c r="C14294" s="55"/>
      <c r="D14294" s="52"/>
    </row>
    <row r="14295">
      <c r="A14295" s="44" t="s">
        <v>11971</v>
      </c>
      <c r="B14295" s="45">
        <v>16720.0</v>
      </c>
      <c r="C14295" s="55"/>
      <c r="D14295" s="52"/>
    </row>
    <row r="14296">
      <c r="A14296" s="44" t="s">
        <v>11972</v>
      </c>
      <c r="B14296" s="45">
        <v>32840.0</v>
      </c>
      <c r="C14296" s="56" t="s">
        <v>4050</v>
      </c>
      <c r="D14296" s="52"/>
    </row>
    <row r="14297">
      <c r="A14297" s="44" t="s">
        <v>11973</v>
      </c>
      <c r="B14297" s="45">
        <v>34600.0</v>
      </c>
      <c r="C14297" s="55"/>
      <c r="D14297" s="52"/>
    </row>
    <row r="14298">
      <c r="A14298" s="44" t="s">
        <v>11974</v>
      </c>
      <c r="B14298" s="45">
        <v>11320.0</v>
      </c>
      <c r="C14298" s="56" t="s">
        <v>9388</v>
      </c>
      <c r="D14298" s="52"/>
    </row>
    <row r="14299">
      <c r="A14299" s="44" t="s">
        <v>11975</v>
      </c>
      <c r="B14299" s="45">
        <v>11580.0</v>
      </c>
      <c r="C14299" s="56" t="s">
        <v>11976</v>
      </c>
      <c r="D14299" s="52"/>
    </row>
    <row r="14300">
      <c r="A14300" s="44" t="s">
        <v>11977</v>
      </c>
      <c r="B14300" s="45">
        <v>24760.0</v>
      </c>
      <c r="C14300" s="56" t="s">
        <v>8933</v>
      </c>
      <c r="D14300" s="52"/>
    </row>
    <row r="14301">
      <c r="A14301" s="44" t="s">
        <v>11978</v>
      </c>
      <c r="B14301" s="45">
        <v>9820.0</v>
      </c>
      <c r="C14301" s="55"/>
      <c r="D14301" s="52"/>
    </row>
    <row r="14302">
      <c r="A14302" s="44" t="s">
        <v>11979</v>
      </c>
      <c r="B14302" s="45">
        <v>2440.0</v>
      </c>
      <c r="C14302" s="55"/>
      <c r="D14302" s="52"/>
    </row>
    <row r="14303">
      <c r="A14303" s="44" t="s">
        <v>11980</v>
      </c>
      <c r="B14303" s="45">
        <v>10460.0</v>
      </c>
      <c r="C14303" s="55"/>
      <c r="D14303" s="52"/>
    </row>
    <row r="14304">
      <c r="A14304" s="44" t="s">
        <v>11981</v>
      </c>
      <c r="B14304" s="45">
        <v>2360.0</v>
      </c>
      <c r="C14304" s="55"/>
      <c r="D14304" s="52"/>
    </row>
    <row r="14305">
      <c r="A14305" s="44" t="s">
        <v>11982</v>
      </c>
      <c r="B14305" s="45">
        <v>14020.0</v>
      </c>
      <c r="C14305" s="55"/>
      <c r="D14305" s="52"/>
    </row>
    <row r="14306">
      <c r="A14306" s="44" t="s">
        <v>11983</v>
      </c>
      <c r="B14306" s="45">
        <v>13560.0</v>
      </c>
      <c r="C14306" s="55"/>
      <c r="D14306" s="52"/>
    </row>
    <row r="14307">
      <c r="A14307" s="44" t="s">
        <v>11984</v>
      </c>
      <c r="B14307" s="45">
        <v>9900.0</v>
      </c>
      <c r="C14307" s="55"/>
      <c r="D14307" s="52"/>
    </row>
    <row r="14308">
      <c r="A14308" s="44" t="s">
        <v>11985</v>
      </c>
      <c r="B14308" s="45">
        <v>2940.0</v>
      </c>
      <c r="C14308" s="56" t="s">
        <v>4031</v>
      </c>
      <c r="D14308" s="52"/>
    </row>
    <row r="14309">
      <c r="A14309" s="44" t="s">
        <v>11986</v>
      </c>
      <c r="B14309" s="45">
        <v>15740.0</v>
      </c>
      <c r="C14309" s="56" t="s">
        <v>10005</v>
      </c>
      <c r="D14309" s="52"/>
    </row>
    <row r="14310">
      <c r="A14310" s="44" t="s">
        <v>11987</v>
      </c>
      <c r="B14310" s="45">
        <v>2800.0</v>
      </c>
      <c r="C14310" s="56" t="s">
        <v>4031</v>
      </c>
      <c r="D14310" s="52"/>
    </row>
    <row r="14311">
      <c r="A14311" s="44" t="s">
        <v>11988</v>
      </c>
      <c r="B14311" s="45">
        <v>10060.0</v>
      </c>
      <c r="C14311" s="55"/>
      <c r="D14311" s="52"/>
    </row>
    <row r="14312">
      <c r="A14312" s="44" t="s">
        <v>11989</v>
      </c>
      <c r="B14312" s="45">
        <v>32460.0</v>
      </c>
      <c r="C14312" s="56" t="s">
        <v>4050</v>
      </c>
      <c r="D14312" s="52"/>
    </row>
    <row r="14313">
      <c r="A14313" s="44" t="s">
        <v>11990</v>
      </c>
      <c r="B14313" s="45">
        <v>16680.0</v>
      </c>
      <c r="C14313" s="55"/>
      <c r="D14313" s="52"/>
    </row>
    <row r="14314">
      <c r="A14314" s="44" t="s">
        <v>11991</v>
      </c>
      <c r="B14314" s="45">
        <v>13720.0</v>
      </c>
      <c r="C14314" s="55"/>
      <c r="D14314" s="52"/>
    </row>
    <row r="14315">
      <c r="A14315" s="44" t="s">
        <v>11992</v>
      </c>
      <c r="B14315" s="45">
        <v>11420.0</v>
      </c>
      <c r="C14315" s="56" t="s">
        <v>4655</v>
      </c>
      <c r="D14315" s="52"/>
    </row>
    <row r="14316">
      <c r="A14316" s="44" t="s">
        <v>11993</v>
      </c>
      <c r="B14316" s="45">
        <v>13520.0</v>
      </c>
      <c r="C14316" s="55"/>
      <c r="D14316" s="52"/>
    </row>
    <row r="14317">
      <c r="A14317" s="44" t="s">
        <v>11994</v>
      </c>
      <c r="B14317" s="45">
        <v>9720.0</v>
      </c>
      <c r="C14317" s="55"/>
      <c r="D14317" s="52"/>
    </row>
    <row r="14318">
      <c r="A14318" s="44" t="s">
        <v>11995</v>
      </c>
      <c r="B14318" s="45">
        <v>2200.0</v>
      </c>
      <c r="C14318" s="56" t="s">
        <v>4017</v>
      </c>
      <c r="D14318" s="52"/>
    </row>
    <row r="14319">
      <c r="A14319" s="44" t="s">
        <v>11996</v>
      </c>
      <c r="B14319" s="45">
        <v>1840.0</v>
      </c>
      <c r="C14319" s="56" t="s">
        <v>4017</v>
      </c>
      <c r="D14319" s="52"/>
    </row>
    <row r="14320">
      <c r="A14320" s="44" t="s">
        <v>11997</v>
      </c>
      <c r="B14320" s="45">
        <v>11200.0</v>
      </c>
      <c r="C14320" s="56" t="s">
        <v>11998</v>
      </c>
      <c r="D14320" s="52"/>
    </row>
    <row r="14321">
      <c r="A14321" s="44" t="s">
        <v>11999</v>
      </c>
      <c r="B14321" s="45">
        <v>15880.0</v>
      </c>
      <c r="C14321" s="55"/>
      <c r="D14321" s="52"/>
    </row>
    <row r="14322">
      <c r="A14322" s="44" t="s">
        <v>12000</v>
      </c>
      <c r="B14322" s="45">
        <v>2740.0</v>
      </c>
      <c r="C14322" s="55"/>
      <c r="D14322" s="52"/>
    </row>
    <row r="14323">
      <c r="A14323" s="44" t="s">
        <v>12001</v>
      </c>
      <c r="B14323" s="45">
        <v>13000.0</v>
      </c>
      <c r="C14323" s="56" t="s">
        <v>12002</v>
      </c>
      <c r="D14323" s="52"/>
    </row>
    <row r="14324">
      <c r="A14324" s="44" t="s">
        <v>12003</v>
      </c>
      <c r="B14324" s="45">
        <v>9940.0</v>
      </c>
      <c r="C14324" s="55"/>
      <c r="D14324" s="52"/>
    </row>
    <row r="14325">
      <c r="A14325" s="44" t="s">
        <v>12004</v>
      </c>
      <c r="B14325" s="45">
        <v>9520.0</v>
      </c>
      <c r="C14325" s="55"/>
      <c r="D14325" s="52"/>
    </row>
    <row r="14326">
      <c r="A14326" s="44" t="s">
        <v>12005</v>
      </c>
      <c r="B14326" s="45">
        <v>15840.0</v>
      </c>
      <c r="C14326" s="55"/>
      <c r="D14326" s="52"/>
    </row>
    <row r="14327">
      <c r="A14327" s="44" t="s">
        <v>12006</v>
      </c>
      <c r="B14327" s="45">
        <v>3780.0</v>
      </c>
      <c r="C14327" s="56" t="s">
        <v>6421</v>
      </c>
      <c r="D14327" s="52"/>
    </row>
    <row r="14328">
      <c r="A14328" s="44" t="s">
        <v>12007</v>
      </c>
      <c r="B14328" s="45">
        <v>13980.0</v>
      </c>
      <c r="C14328" s="56" t="s">
        <v>4799</v>
      </c>
      <c r="D14328" s="52"/>
    </row>
    <row r="14329">
      <c r="A14329" s="44" t="s">
        <v>12008</v>
      </c>
      <c r="B14329" s="45">
        <v>13740.0</v>
      </c>
      <c r="C14329" s="55"/>
      <c r="D14329" s="52"/>
    </row>
    <row r="14330">
      <c r="A14330" s="44" t="s">
        <v>12009</v>
      </c>
      <c r="B14330" s="45">
        <v>3440.0</v>
      </c>
      <c r="C14330" s="56" t="s">
        <v>6508</v>
      </c>
      <c r="D14330" s="52"/>
    </row>
    <row r="14331">
      <c r="A14331" s="44" t="s">
        <v>12010</v>
      </c>
      <c r="B14331" s="45">
        <v>13700.0</v>
      </c>
      <c r="C14331" s="55"/>
      <c r="D14331" s="52"/>
    </row>
    <row r="14332">
      <c r="A14332" s="44" t="s">
        <v>12011</v>
      </c>
      <c r="B14332" s="45">
        <v>3440.0</v>
      </c>
      <c r="C14332" s="56" t="s">
        <v>7276</v>
      </c>
      <c r="D14332" s="52"/>
    </row>
    <row r="14333">
      <c r="A14333" s="44" t="s">
        <v>12012</v>
      </c>
      <c r="B14333" s="45">
        <v>9200.0</v>
      </c>
      <c r="C14333" s="55"/>
      <c r="D14333" s="52"/>
    </row>
    <row r="14334">
      <c r="A14334" s="44" t="s">
        <v>12013</v>
      </c>
      <c r="B14334" s="45">
        <v>10000.0</v>
      </c>
      <c r="C14334" s="55"/>
      <c r="D14334" s="52"/>
    </row>
    <row r="14335">
      <c r="A14335" s="44" t="s">
        <v>12014</v>
      </c>
      <c r="B14335" s="45">
        <v>13180.0</v>
      </c>
      <c r="C14335" s="56" t="s">
        <v>8090</v>
      </c>
      <c r="D14335" s="52"/>
    </row>
    <row r="14336">
      <c r="A14336" s="44" t="s">
        <v>12015</v>
      </c>
      <c r="B14336" s="45">
        <v>2700.0</v>
      </c>
      <c r="C14336" s="56" t="s">
        <v>12016</v>
      </c>
      <c r="D14336" s="52"/>
    </row>
    <row r="14337">
      <c r="A14337" s="44" t="s">
        <v>12017</v>
      </c>
      <c r="B14337" s="45">
        <v>10360.0</v>
      </c>
      <c r="C14337" s="55"/>
      <c r="D14337" s="52"/>
    </row>
    <row r="14338">
      <c r="A14338" s="44" t="s">
        <v>12018</v>
      </c>
      <c r="B14338" s="45">
        <v>3440.0</v>
      </c>
      <c r="C14338" s="56" t="s">
        <v>7276</v>
      </c>
      <c r="D14338" s="52"/>
    </row>
    <row r="14339">
      <c r="A14339" s="44" t="s">
        <v>12019</v>
      </c>
      <c r="B14339" s="45">
        <v>19600.0</v>
      </c>
      <c r="C14339" s="55"/>
      <c r="D14339" s="52"/>
    </row>
    <row r="14340">
      <c r="A14340" s="44" t="s">
        <v>12020</v>
      </c>
      <c r="B14340" s="45">
        <v>3080.0</v>
      </c>
      <c r="C14340" s="55"/>
      <c r="D14340" s="52"/>
    </row>
    <row r="14341">
      <c r="A14341" s="44" t="s">
        <v>12021</v>
      </c>
      <c r="B14341" s="45">
        <v>10560.0</v>
      </c>
      <c r="C14341" s="55"/>
      <c r="D14341" s="52"/>
    </row>
    <row r="14342">
      <c r="A14342" s="44" t="s">
        <v>12022</v>
      </c>
      <c r="B14342" s="45">
        <v>3840.0</v>
      </c>
      <c r="C14342" s="56" t="s">
        <v>10893</v>
      </c>
      <c r="D14342" s="52"/>
    </row>
    <row r="14343">
      <c r="A14343" s="44" t="s">
        <v>12023</v>
      </c>
      <c r="B14343" s="45">
        <v>2920.0</v>
      </c>
      <c r="C14343" s="56" t="s">
        <v>9914</v>
      </c>
      <c r="D14343" s="52"/>
    </row>
    <row r="14344">
      <c r="A14344" s="44" t="s">
        <v>12024</v>
      </c>
      <c r="B14344" s="45">
        <v>2660.0</v>
      </c>
      <c r="C14344" s="56" t="s">
        <v>12016</v>
      </c>
      <c r="D14344" s="52"/>
    </row>
    <row r="14345">
      <c r="A14345" s="44" t="s">
        <v>12025</v>
      </c>
      <c r="B14345" s="45">
        <v>11440.0</v>
      </c>
      <c r="C14345" s="56" t="s">
        <v>12026</v>
      </c>
      <c r="D14345" s="52"/>
    </row>
    <row r="14346">
      <c r="A14346" s="44" t="s">
        <v>12027</v>
      </c>
      <c r="B14346" s="45">
        <v>9860.0</v>
      </c>
      <c r="C14346" s="55"/>
      <c r="D14346" s="52"/>
    </row>
    <row r="14347">
      <c r="A14347" s="44" t="s">
        <v>12028</v>
      </c>
      <c r="B14347" s="45">
        <v>11620.0</v>
      </c>
      <c r="C14347" s="55"/>
      <c r="D14347" s="52"/>
    </row>
    <row r="14348">
      <c r="A14348" s="44" t="s">
        <v>12029</v>
      </c>
      <c r="B14348" s="45">
        <v>14320.0</v>
      </c>
      <c r="C14348" s="56" t="s">
        <v>12030</v>
      </c>
      <c r="D14348" s="52"/>
    </row>
    <row r="14349">
      <c r="A14349" s="44" t="s">
        <v>12031</v>
      </c>
      <c r="B14349" s="45">
        <v>31940.0</v>
      </c>
      <c r="C14349" s="55"/>
      <c r="D14349" s="52"/>
    </row>
    <row r="14350">
      <c r="A14350" s="44" t="s">
        <v>12032</v>
      </c>
      <c r="B14350" s="45">
        <v>17520.0</v>
      </c>
      <c r="C14350" s="56" t="s">
        <v>11658</v>
      </c>
      <c r="D14350" s="52"/>
    </row>
    <row r="14351">
      <c r="A14351" s="44" t="s">
        <v>12033</v>
      </c>
      <c r="B14351" s="45">
        <v>3300.0</v>
      </c>
      <c r="C14351" s="55"/>
      <c r="D14351" s="52"/>
    </row>
    <row r="14352">
      <c r="A14352" s="44" t="s">
        <v>12034</v>
      </c>
      <c r="B14352" s="45">
        <v>9920.0</v>
      </c>
      <c r="C14352" s="55"/>
      <c r="D14352" s="52"/>
    </row>
    <row r="14353">
      <c r="A14353" s="44" t="s">
        <v>12035</v>
      </c>
      <c r="B14353" s="45">
        <v>9880.0</v>
      </c>
      <c r="C14353" s="55"/>
      <c r="D14353" s="52"/>
    </row>
    <row r="14354">
      <c r="A14354" s="44" t="s">
        <v>12036</v>
      </c>
      <c r="B14354" s="45">
        <v>3180.0</v>
      </c>
      <c r="C14354" s="55"/>
      <c r="D14354" s="52"/>
    </row>
    <row r="14355">
      <c r="A14355" s="44" t="s">
        <v>12037</v>
      </c>
      <c r="B14355" s="45">
        <v>9980.0</v>
      </c>
      <c r="C14355" s="55"/>
      <c r="D14355" s="52"/>
    </row>
    <row r="14356">
      <c r="A14356" s="44" t="s">
        <v>12038</v>
      </c>
      <c r="B14356" s="45">
        <v>9220.0</v>
      </c>
      <c r="C14356" s="55"/>
      <c r="D14356" s="52"/>
    </row>
    <row r="14357">
      <c r="A14357" s="44" t="s">
        <v>12039</v>
      </c>
      <c r="B14357" s="45">
        <v>2720.0</v>
      </c>
      <c r="C14357" s="56" t="s">
        <v>4444</v>
      </c>
      <c r="D14357" s="52"/>
    </row>
    <row r="14358">
      <c r="A14358" s="44" t="s">
        <v>12040</v>
      </c>
      <c r="B14358" s="45">
        <v>2180.0</v>
      </c>
      <c r="C14358" s="56" t="s">
        <v>4444</v>
      </c>
      <c r="D14358" s="52"/>
    </row>
    <row r="14359">
      <c r="A14359" s="44" t="s">
        <v>12041</v>
      </c>
      <c r="B14359" s="45">
        <v>16280.0</v>
      </c>
      <c r="C14359" s="55"/>
      <c r="D14359" s="52"/>
    </row>
    <row r="14360">
      <c r="A14360" s="44" t="s">
        <v>12042</v>
      </c>
      <c r="B14360" s="45">
        <v>12520.0</v>
      </c>
      <c r="C14360" s="56" t="s">
        <v>4075</v>
      </c>
      <c r="D14360" s="52"/>
    </row>
    <row r="14361">
      <c r="A14361" s="44" t="s">
        <v>12043</v>
      </c>
      <c r="B14361" s="45">
        <v>13480.0</v>
      </c>
      <c r="C14361" s="55"/>
      <c r="D14361" s="52"/>
    </row>
    <row r="14362">
      <c r="A14362" s="44" t="s">
        <v>12044</v>
      </c>
      <c r="B14362" s="45">
        <v>9400.0</v>
      </c>
      <c r="C14362" s="55"/>
      <c r="D14362" s="52"/>
    </row>
    <row r="14363">
      <c r="A14363" s="44" t="s">
        <v>12045</v>
      </c>
      <c r="B14363" s="45">
        <v>13700.0</v>
      </c>
      <c r="C14363" s="55"/>
      <c r="D14363" s="52"/>
    </row>
    <row r="14364">
      <c r="A14364" s="44" t="s">
        <v>12046</v>
      </c>
      <c r="B14364" s="45">
        <v>10460.0</v>
      </c>
      <c r="C14364" s="55"/>
      <c r="D14364" s="52"/>
    </row>
    <row r="14365">
      <c r="A14365" s="44" t="s">
        <v>12047</v>
      </c>
      <c r="B14365" s="45">
        <v>11180.0</v>
      </c>
      <c r="C14365" s="55"/>
      <c r="D14365" s="52"/>
    </row>
    <row r="14366">
      <c r="A14366" s="44" t="s">
        <v>12048</v>
      </c>
      <c r="B14366" s="45">
        <v>14580.0</v>
      </c>
      <c r="C14366" s="55"/>
      <c r="D14366" s="52"/>
    </row>
    <row r="14367">
      <c r="A14367" s="44" t="s">
        <v>12049</v>
      </c>
      <c r="B14367" s="45">
        <v>17100.0</v>
      </c>
      <c r="C14367" s="55"/>
      <c r="D14367" s="52"/>
    </row>
    <row r="14368">
      <c r="A14368" s="44" t="s">
        <v>12050</v>
      </c>
      <c r="B14368" s="45">
        <v>31520.0</v>
      </c>
      <c r="C14368" s="55"/>
      <c r="D14368" s="52"/>
    </row>
    <row r="14369">
      <c r="A14369" s="44" t="s">
        <v>12051</v>
      </c>
      <c r="B14369" s="45">
        <v>9920.0</v>
      </c>
      <c r="C14369" s="55"/>
      <c r="D14369" s="52"/>
    </row>
    <row r="14370">
      <c r="A14370" s="44" t="s">
        <v>12052</v>
      </c>
      <c r="B14370" s="45">
        <v>12480.0</v>
      </c>
      <c r="C14370" s="55"/>
      <c r="D14370" s="52"/>
    </row>
    <row r="14371">
      <c r="A14371" s="44" t="s">
        <v>12053</v>
      </c>
      <c r="B14371" s="45">
        <v>10120.0</v>
      </c>
      <c r="C14371" s="55"/>
      <c r="D14371" s="52"/>
    </row>
    <row r="14372">
      <c r="A14372" s="44" t="s">
        <v>12054</v>
      </c>
      <c r="B14372" s="45">
        <v>12560.0</v>
      </c>
      <c r="C14372" s="56" t="s">
        <v>12055</v>
      </c>
      <c r="D14372" s="52"/>
    </row>
    <row r="14373">
      <c r="A14373" s="44" t="s">
        <v>12056</v>
      </c>
      <c r="B14373" s="45">
        <v>2380.0</v>
      </c>
      <c r="C14373" s="55"/>
      <c r="D14373" s="52"/>
    </row>
    <row r="14374">
      <c r="A14374" s="44" t="s">
        <v>12057</v>
      </c>
      <c r="B14374" s="45">
        <v>2360.0</v>
      </c>
      <c r="C14374" s="55"/>
      <c r="D14374" s="52"/>
    </row>
    <row r="14375">
      <c r="A14375" s="44" t="s">
        <v>12058</v>
      </c>
      <c r="B14375" s="45">
        <v>3640.0</v>
      </c>
      <c r="C14375" s="56" t="s">
        <v>4051</v>
      </c>
      <c r="D14375" s="52"/>
    </row>
    <row r="14376">
      <c r="A14376" s="44" t="s">
        <v>12059</v>
      </c>
      <c r="B14376" s="45">
        <v>13500.0</v>
      </c>
      <c r="C14376" s="55"/>
      <c r="D14376" s="52"/>
    </row>
    <row r="14377">
      <c r="A14377" s="44" t="s">
        <v>12060</v>
      </c>
      <c r="B14377" s="45">
        <v>9400.0</v>
      </c>
      <c r="C14377" s="55"/>
      <c r="D14377" s="52"/>
    </row>
    <row r="14378">
      <c r="A14378" s="44" t="s">
        <v>12061</v>
      </c>
      <c r="B14378" s="45">
        <v>10280.0</v>
      </c>
      <c r="C14378" s="55"/>
      <c r="D14378" s="52"/>
    </row>
    <row r="14379">
      <c r="A14379" s="44" t="s">
        <v>12062</v>
      </c>
      <c r="B14379" s="45">
        <v>11820.0</v>
      </c>
      <c r="C14379" s="56" t="s">
        <v>4576</v>
      </c>
      <c r="D14379" s="52"/>
    </row>
    <row r="14380">
      <c r="A14380" s="44" t="s">
        <v>12063</v>
      </c>
      <c r="B14380" s="45">
        <v>2560.0</v>
      </c>
      <c r="C14380" s="56" t="s">
        <v>4051</v>
      </c>
      <c r="D14380" s="52"/>
    </row>
    <row r="14381">
      <c r="A14381" s="44" t="s">
        <v>12064</v>
      </c>
      <c r="B14381" s="45">
        <v>10060.0</v>
      </c>
      <c r="C14381" s="55"/>
      <c r="D14381" s="52"/>
    </row>
    <row r="14382">
      <c r="A14382" s="44" t="s">
        <v>12065</v>
      </c>
      <c r="B14382" s="45">
        <v>2540.0</v>
      </c>
      <c r="C14382" s="56" t="s">
        <v>7445</v>
      </c>
      <c r="D14382" s="52"/>
    </row>
    <row r="14383">
      <c r="A14383" s="44" t="s">
        <v>12066</v>
      </c>
      <c r="B14383" s="45">
        <v>32140.0</v>
      </c>
      <c r="C14383" s="55"/>
      <c r="D14383" s="52"/>
    </row>
    <row r="14384">
      <c r="A14384" s="44" t="s">
        <v>12067</v>
      </c>
      <c r="B14384" s="45">
        <v>2320.0</v>
      </c>
      <c r="C14384" s="56" t="s">
        <v>7445</v>
      </c>
      <c r="D14384" s="52"/>
    </row>
    <row r="14385">
      <c r="A14385" s="44" t="s">
        <v>12068</v>
      </c>
      <c r="B14385" s="45">
        <v>11080.0</v>
      </c>
      <c r="C14385" s="56" t="s">
        <v>8315</v>
      </c>
      <c r="D14385" s="52"/>
    </row>
    <row r="14386">
      <c r="A14386" s="44" t="s">
        <v>12069</v>
      </c>
      <c r="B14386" s="45">
        <v>2700.0</v>
      </c>
      <c r="C14386" s="55"/>
      <c r="D14386" s="52"/>
    </row>
    <row r="14387">
      <c r="A14387" s="44" t="s">
        <v>12070</v>
      </c>
      <c r="B14387" s="45">
        <v>2500.0</v>
      </c>
      <c r="C14387" s="55"/>
      <c r="D14387" s="52"/>
    </row>
    <row r="14388">
      <c r="A14388" s="44" t="s">
        <v>12071</v>
      </c>
      <c r="B14388" s="45">
        <v>9940.0</v>
      </c>
      <c r="C14388" s="55"/>
      <c r="D14388" s="52"/>
    </row>
    <row r="14389">
      <c r="A14389" s="44" t="s">
        <v>12072</v>
      </c>
      <c r="B14389" s="45">
        <v>10120.0</v>
      </c>
      <c r="C14389" s="55"/>
      <c r="D14389" s="52"/>
    </row>
    <row r="14390">
      <c r="A14390" s="44" t="s">
        <v>12073</v>
      </c>
      <c r="B14390" s="45">
        <v>10180.0</v>
      </c>
      <c r="C14390" s="55"/>
      <c r="D14390" s="52"/>
    </row>
    <row r="14391">
      <c r="A14391" s="44" t="s">
        <v>12074</v>
      </c>
      <c r="B14391" s="45">
        <v>16440.0</v>
      </c>
      <c r="C14391" s="56" t="s">
        <v>10973</v>
      </c>
      <c r="D14391" s="52"/>
    </row>
    <row r="14392">
      <c r="A14392" s="44" t="s">
        <v>12075</v>
      </c>
      <c r="B14392" s="45">
        <v>10460.0</v>
      </c>
      <c r="C14392" s="55"/>
      <c r="D14392" s="52"/>
    </row>
    <row r="14393">
      <c r="A14393" s="44" t="s">
        <v>12076</v>
      </c>
      <c r="B14393" s="45">
        <v>13160.0</v>
      </c>
      <c r="C14393" s="55"/>
      <c r="D14393" s="52"/>
    </row>
    <row r="14394">
      <c r="A14394" s="44" t="s">
        <v>12077</v>
      </c>
      <c r="B14394" s="45">
        <v>13540.0</v>
      </c>
      <c r="C14394" s="55"/>
      <c r="D14394" s="52"/>
    </row>
    <row r="14395">
      <c r="A14395" s="44" t="s">
        <v>12078</v>
      </c>
      <c r="B14395" s="45">
        <v>10080.0</v>
      </c>
      <c r="C14395" s="55"/>
      <c r="D14395" s="52"/>
    </row>
    <row r="14396">
      <c r="A14396" s="44" t="s">
        <v>12079</v>
      </c>
      <c r="B14396" s="45">
        <v>9920.0</v>
      </c>
      <c r="C14396" s="55"/>
      <c r="D14396" s="52"/>
    </row>
    <row r="14397">
      <c r="A14397" s="44" t="s">
        <v>12080</v>
      </c>
      <c r="B14397" s="45">
        <v>10500.0</v>
      </c>
      <c r="C14397" s="55"/>
      <c r="D14397" s="52"/>
    </row>
    <row r="14398">
      <c r="A14398" s="44" t="s">
        <v>12081</v>
      </c>
      <c r="B14398" s="45">
        <v>2800.0</v>
      </c>
      <c r="C14398" s="55"/>
      <c r="D14398" s="52"/>
    </row>
    <row r="14399">
      <c r="A14399" s="44" t="s">
        <v>12082</v>
      </c>
      <c r="B14399" s="45">
        <v>2980.0</v>
      </c>
      <c r="C14399" s="56" t="s">
        <v>4031</v>
      </c>
      <c r="D14399" s="52"/>
    </row>
    <row r="14400">
      <c r="A14400" s="44" t="s">
        <v>12083</v>
      </c>
      <c r="B14400" s="45">
        <v>2760.0</v>
      </c>
      <c r="C14400" s="56" t="s">
        <v>4031</v>
      </c>
      <c r="D14400" s="52"/>
    </row>
    <row r="14401">
      <c r="A14401" s="44" t="s">
        <v>12084</v>
      </c>
      <c r="B14401" s="45">
        <v>3620.0</v>
      </c>
      <c r="C14401" s="56" t="s">
        <v>10671</v>
      </c>
      <c r="D14401" s="52"/>
    </row>
    <row r="14402">
      <c r="A14402" s="44" t="s">
        <v>12085</v>
      </c>
      <c r="B14402" s="45">
        <v>3880.0</v>
      </c>
      <c r="C14402" s="55"/>
      <c r="D14402" s="52"/>
    </row>
    <row r="14403">
      <c r="A14403" s="44" t="s">
        <v>12086</v>
      </c>
      <c r="B14403" s="45">
        <v>2760.0</v>
      </c>
      <c r="C14403" s="56" t="s">
        <v>3989</v>
      </c>
      <c r="D14403" s="52"/>
    </row>
    <row r="14404">
      <c r="A14404" s="44" t="s">
        <v>12087</v>
      </c>
      <c r="B14404" s="45">
        <v>3280.0</v>
      </c>
      <c r="C14404" s="56" t="s">
        <v>6508</v>
      </c>
      <c r="D14404" s="52"/>
    </row>
    <row r="14405">
      <c r="A14405" s="44" t="s">
        <v>12088</v>
      </c>
      <c r="B14405" s="45">
        <v>3280.0</v>
      </c>
      <c r="C14405" s="56" t="s">
        <v>7276</v>
      </c>
      <c r="D14405" s="52"/>
    </row>
    <row r="14406">
      <c r="A14406" s="44" t="s">
        <v>12089</v>
      </c>
      <c r="B14406" s="45">
        <v>3580.0</v>
      </c>
      <c r="C14406" s="56" t="s">
        <v>12090</v>
      </c>
      <c r="D14406" s="52"/>
    </row>
    <row r="14407">
      <c r="A14407" s="44" t="s">
        <v>12091</v>
      </c>
      <c r="B14407" s="45">
        <v>1920.0</v>
      </c>
      <c r="C14407" s="55"/>
      <c r="D14407" s="52"/>
    </row>
    <row r="14408">
      <c r="A14408" s="44" t="s">
        <v>12092</v>
      </c>
      <c r="B14408" s="45">
        <v>12800.0</v>
      </c>
      <c r="C14408" s="56" t="s">
        <v>11305</v>
      </c>
      <c r="D14408" s="52"/>
    </row>
    <row r="14409">
      <c r="A14409" s="44" t="s">
        <v>12093</v>
      </c>
      <c r="B14409" s="45">
        <v>1880.0</v>
      </c>
      <c r="C14409" s="55"/>
      <c r="D14409" s="52"/>
    </row>
    <row r="14410">
      <c r="A14410" s="44" t="s">
        <v>12094</v>
      </c>
      <c r="B14410" s="45">
        <v>1060.0</v>
      </c>
      <c r="C14410" s="55"/>
      <c r="D14410" s="52"/>
    </row>
    <row r="14411">
      <c r="A14411" s="44" t="s">
        <v>12095</v>
      </c>
      <c r="B14411" s="45">
        <v>2500.0</v>
      </c>
      <c r="C14411" s="56" t="s">
        <v>3989</v>
      </c>
      <c r="D14411" s="52"/>
    </row>
    <row r="14412">
      <c r="A14412" s="44" t="s">
        <v>12096</v>
      </c>
      <c r="B14412" s="45">
        <v>2720.0</v>
      </c>
      <c r="C14412" s="56" t="s">
        <v>9914</v>
      </c>
      <c r="D14412" s="52"/>
    </row>
    <row r="14413">
      <c r="A14413" s="44" t="s">
        <v>12097</v>
      </c>
      <c r="B14413" s="45">
        <v>11760.0</v>
      </c>
      <c r="C14413" s="55"/>
      <c r="D14413" s="52"/>
    </row>
    <row r="14414">
      <c r="A14414" s="44" t="s">
        <v>12098</v>
      </c>
      <c r="B14414" s="45">
        <v>3200.0</v>
      </c>
      <c r="C14414" s="56" t="s">
        <v>10671</v>
      </c>
      <c r="D14414" s="52"/>
    </row>
    <row r="14415">
      <c r="A14415" s="44" t="s">
        <v>12099</v>
      </c>
      <c r="B14415" s="45">
        <v>10420.0</v>
      </c>
      <c r="C14415" s="55"/>
      <c r="D14415" s="52"/>
    </row>
    <row r="14416">
      <c r="A14416" s="44" t="s">
        <v>12100</v>
      </c>
      <c r="B14416" s="45">
        <v>2800.0</v>
      </c>
      <c r="C14416" s="55"/>
      <c r="D14416" s="52"/>
    </row>
    <row r="14417">
      <c r="A14417" s="44" t="s">
        <v>12101</v>
      </c>
      <c r="B14417" s="45">
        <v>3100.0</v>
      </c>
      <c r="C14417" s="56" t="s">
        <v>3980</v>
      </c>
      <c r="D14417" s="52"/>
    </row>
    <row r="14418">
      <c r="A14418" s="44" t="s">
        <v>12102</v>
      </c>
      <c r="B14418" s="45">
        <v>3000.0</v>
      </c>
      <c r="C14418" s="56" t="s">
        <v>6508</v>
      </c>
      <c r="D14418" s="52"/>
    </row>
    <row r="14419">
      <c r="A14419" s="44" t="s">
        <v>12103</v>
      </c>
      <c r="B14419" s="45">
        <v>3000.0</v>
      </c>
      <c r="C14419" s="56" t="s">
        <v>7276</v>
      </c>
      <c r="D14419" s="52"/>
    </row>
    <row r="14420">
      <c r="A14420" s="44" t="s">
        <v>12104</v>
      </c>
      <c r="B14420" s="45">
        <v>3900.0</v>
      </c>
      <c r="C14420" s="56" t="s">
        <v>4035</v>
      </c>
      <c r="D14420" s="52"/>
    </row>
    <row r="14421">
      <c r="A14421" s="44" t="s">
        <v>12105</v>
      </c>
      <c r="B14421" s="45">
        <v>11520.0</v>
      </c>
      <c r="C14421" s="56" t="s">
        <v>11314</v>
      </c>
      <c r="D14421" s="52"/>
    </row>
    <row r="14422">
      <c r="A14422" s="44" t="s">
        <v>12106</v>
      </c>
      <c r="B14422" s="45">
        <v>2400.0</v>
      </c>
      <c r="C14422" s="56" t="s">
        <v>3980</v>
      </c>
      <c r="D14422" s="52"/>
    </row>
    <row r="14423">
      <c r="A14423" s="44" t="s">
        <v>12107</v>
      </c>
      <c r="B14423" s="45">
        <v>9880.0</v>
      </c>
      <c r="C14423" s="55"/>
      <c r="D14423" s="52"/>
    </row>
    <row r="14424">
      <c r="A14424" s="44" t="s">
        <v>12108</v>
      </c>
      <c r="B14424" s="45">
        <v>2680.0</v>
      </c>
      <c r="C14424" s="56" t="s">
        <v>4035</v>
      </c>
      <c r="D14424" s="52"/>
    </row>
    <row r="14425">
      <c r="A14425" s="44" t="s">
        <v>12109</v>
      </c>
      <c r="B14425" s="45">
        <v>3180.0</v>
      </c>
      <c r="C14425" s="56" t="s">
        <v>10694</v>
      </c>
      <c r="D14425" s="52"/>
    </row>
    <row r="14426">
      <c r="A14426" s="44" t="s">
        <v>12110</v>
      </c>
      <c r="B14426" s="45">
        <v>2600.0</v>
      </c>
      <c r="C14426" s="56" t="s">
        <v>9914</v>
      </c>
      <c r="D14426" s="52"/>
    </row>
    <row r="14427">
      <c r="A14427" s="44" t="s">
        <v>12111</v>
      </c>
      <c r="B14427" s="45">
        <v>2780.0</v>
      </c>
      <c r="C14427" s="56" t="s">
        <v>10694</v>
      </c>
      <c r="D14427" s="52"/>
    </row>
    <row r="14428">
      <c r="A14428" s="44" t="s">
        <v>12112</v>
      </c>
      <c r="B14428" s="45">
        <v>11980.0</v>
      </c>
      <c r="C14428" s="55"/>
      <c r="D14428" s="52"/>
    </row>
    <row r="14429">
      <c r="A14429" s="44" t="s">
        <v>12113</v>
      </c>
      <c r="B14429" s="45">
        <v>9400.0</v>
      </c>
      <c r="C14429" s="55"/>
      <c r="D14429" s="52"/>
    </row>
    <row r="14430">
      <c r="A14430" s="44" t="s">
        <v>12114</v>
      </c>
      <c r="B14430" s="45">
        <v>17120.0</v>
      </c>
      <c r="C14430" s="55"/>
      <c r="D14430" s="52"/>
    </row>
    <row r="14431">
      <c r="A14431" s="44" t="s">
        <v>12115</v>
      </c>
      <c r="B14431" s="45">
        <v>3040.0</v>
      </c>
      <c r="C14431" s="56" t="s">
        <v>12116</v>
      </c>
      <c r="D14431" s="52"/>
    </row>
    <row r="14432">
      <c r="A14432" s="44" t="s">
        <v>12117</v>
      </c>
      <c r="B14432" s="45">
        <v>9840.0</v>
      </c>
      <c r="C14432" s="55"/>
      <c r="D14432" s="52"/>
    </row>
    <row r="14433">
      <c r="A14433" s="44" t="s">
        <v>12118</v>
      </c>
      <c r="B14433" s="45">
        <v>10500.0</v>
      </c>
      <c r="C14433" s="55"/>
      <c r="D14433" s="52"/>
    </row>
    <row r="14434">
      <c r="A14434" s="44" t="s">
        <v>12119</v>
      </c>
      <c r="B14434" s="45">
        <v>11860.0</v>
      </c>
      <c r="C14434" s="56" t="s">
        <v>8090</v>
      </c>
      <c r="D14434" s="52"/>
    </row>
    <row r="14435">
      <c r="A14435" s="44" t="s">
        <v>12120</v>
      </c>
      <c r="B14435" s="45">
        <v>10280.0</v>
      </c>
      <c r="C14435" s="55"/>
      <c r="D14435" s="52"/>
    </row>
    <row r="14436">
      <c r="A14436" s="44" t="s">
        <v>12121</v>
      </c>
      <c r="B14436" s="45">
        <v>11080.0</v>
      </c>
      <c r="C14436" s="55"/>
      <c r="D14436" s="52"/>
    </row>
    <row r="14437">
      <c r="A14437" s="44" t="s">
        <v>12122</v>
      </c>
      <c r="B14437" s="45">
        <v>9420.0</v>
      </c>
      <c r="C14437" s="55"/>
      <c r="D14437" s="52"/>
    </row>
    <row r="14438">
      <c r="A14438" s="44" t="s">
        <v>12123</v>
      </c>
      <c r="B14438" s="45">
        <v>3880.0</v>
      </c>
      <c r="C14438" s="55"/>
      <c r="D14438" s="52"/>
    </row>
    <row r="14439">
      <c r="A14439" s="44" t="s">
        <v>12124</v>
      </c>
      <c r="B14439" s="45">
        <v>13540.0</v>
      </c>
      <c r="C14439" s="55"/>
      <c r="D14439" s="52"/>
    </row>
    <row r="14440">
      <c r="A14440" s="44" t="s">
        <v>12125</v>
      </c>
      <c r="B14440" s="45">
        <v>12160.0</v>
      </c>
      <c r="C14440" s="56" t="s">
        <v>8090</v>
      </c>
      <c r="D14440" s="52"/>
    </row>
    <row r="14441">
      <c r="A14441" s="44" t="s">
        <v>12126</v>
      </c>
      <c r="B14441" s="45">
        <v>10080.0</v>
      </c>
      <c r="C14441" s="55"/>
      <c r="D14441" s="52"/>
    </row>
    <row r="14442">
      <c r="A14442" s="44" t="s">
        <v>12127</v>
      </c>
      <c r="B14442" s="45">
        <v>9900.0</v>
      </c>
      <c r="C14442" s="55"/>
      <c r="D14442" s="52"/>
    </row>
    <row r="14443">
      <c r="A14443" s="44" t="s">
        <v>12128</v>
      </c>
      <c r="B14443" s="45">
        <v>12540.0</v>
      </c>
      <c r="C14443" s="55"/>
      <c r="D14443" s="52"/>
    </row>
    <row r="14444">
      <c r="A14444" s="44" t="s">
        <v>12129</v>
      </c>
      <c r="B14444" s="45">
        <v>9840.0</v>
      </c>
      <c r="C14444" s="55"/>
      <c r="D14444" s="52"/>
    </row>
    <row r="14445">
      <c r="A14445" s="44" t="s">
        <v>12130</v>
      </c>
      <c r="B14445" s="45">
        <v>10540.0</v>
      </c>
      <c r="C14445" s="55"/>
      <c r="D14445" s="52"/>
    </row>
    <row r="14446">
      <c r="A14446" s="44" t="s">
        <v>12131</v>
      </c>
      <c r="B14446" s="45">
        <v>9420.0</v>
      </c>
      <c r="C14446" s="55"/>
      <c r="D14446" s="52"/>
    </row>
    <row r="14447">
      <c r="A14447" s="44" t="s">
        <v>12132</v>
      </c>
      <c r="B14447" s="45">
        <v>9300.0</v>
      </c>
      <c r="C14447" s="55"/>
      <c r="D14447" s="52"/>
    </row>
    <row r="14448">
      <c r="A14448" s="44" t="s">
        <v>12133</v>
      </c>
      <c r="B14448" s="45">
        <v>9300.0</v>
      </c>
      <c r="C14448" s="55"/>
      <c r="D14448" s="52"/>
    </row>
    <row r="14449">
      <c r="A14449" s="44" t="s">
        <v>12134</v>
      </c>
      <c r="B14449" s="45">
        <v>16140.0</v>
      </c>
      <c r="C14449" s="55"/>
      <c r="D14449" s="52"/>
    </row>
    <row r="14450">
      <c r="A14450" s="44" t="s">
        <v>12135</v>
      </c>
      <c r="B14450" s="45">
        <v>13300.0</v>
      </c>
      <c r="C14450" s="55"/>
      <c r="D14450" s="52"/>
    </row>
    <row r="14451">
      <c r="A14451" s="44" t="s">
        <v>12136</v>
      </c>
      <c r="B14451" s="45">
        <v>13460.0</v>
      </c>
      <c r="C14451" s="55"/>
      <c r="D14451" s="52"/>
    </row>
    <row r="14452">
      <c r="A14452" s="44" t="s">
        <v>12137</v>
      </c>
      <c r="B14452" s="45">
        <v>8840.0</v>
      </c>
      <c r="C14452" s="55"/>
      <c r="D14452" s="52"/>
    </row>
    <row r="14453">
      <c r="A14453" s="44" t="s">
        <v>12138</v>
      </c>
      <c r="B14453" s="45">
        <v>3240.0</v>
      </c>
      <c r="C14453" s="56" t="s">
        <v>4111</v>
      </c>
      <c r="D14453" s="52"/>
    </row>
    <row r="14454">
      <c r="A14454" s="44" t="s">
        <v>12139</v>
      </c>
      <c r="B14454" s="45">
        <v>2560.0</v>
      </c>
      <c r="C14454" s="56" t="s">
        <v>4111</v>
      </c>
      <c r="D14454" s="52"/>
    </row>
    <row r="14455">
      <c r="A14455" s="44" t="s">
        <v>12140</v>
      </c>
      <c r="B14455" s="45">
        <v>9880.0</v>
      </c>
      <c r="C14455" s="56" t="s">
        <v>12141</v>
      </c>
      <c r="D14455" s="52"/>
    </row>
    <row r="14456">
      <c r="A14456" s="44" t="s">
        <v>12142</v>
      </c>
      <c r="B14456" s="45">
        <v>8820.0</v>
      </c>
      <c r="C14456" s="55"/>
      <c r="D14456" s="52"/>
    </row>
    <row r="14457">
      <c r="A14457" s="44" t="s">
        <v>12143</v>
      </c>
      <c r="B14457" s="45">
        <v>12960.0</v>
      </c>
      <c r="C14457" s="55"/>
      <c r="D14457" s="52"/>
    </row>
    <row r="14458">
      <c r="A14458" s="44" t="s">
        <v>12144</v>
      </c>
      <c r="B14458" s="45">
        <v>8800.0</v>
      </c>
      <c r="C14458" s="55"/>
      <c r="D14458" s="52"/>
    </row>
    <row r="14459">
      <c r="A14459" s="44" t="s">
        <v>12145</v>
      </c>
      <c r="B14459" s="45">
        <v>14780.0</v>
      </c>
      <c r="C14459" s="55"/>
      <c r="D14459" s="52"/>
    </row>
    <row r="14460">
      <c r="A14460" s="44" t="s">
        <v>12146</v>
      </c>
      <c r="B14460" s="45">
        <v>8820.0</v>
      </c>
      <c r="C14460" s="55"/>
      <c r="D14460" s="52"/>
    </row>
    <row r="14461">
      <c r="A14461" s="44" t="s">
        <v>12147</v>
      </c>
      <c r="B14461" s="45">
        <v>8800.0</v>
      </c>
      <c r="C14461" s="55"/>
      <c r="D14461" s="52"/>
    </row>
    <row r="14462">
      <c r="A14462" s="44" t="s">
        <v>12148</v>
      </c>
      <c r="B14462" s="45">
        <v>9300.0</v>
      </c>
      <c r="C14462" s="55"/>
      <c r="D14462" s="52"/>
    </row>
    <row r="14463">
      <c r="A14463" s="44" t="s">
        <v>12149</v>
      </c>
      <c r="B14463" s="45">
        <v>10360.0</v>
      </c>
      <c r="C14463" s="55"/>
      <c r="D14463" s="52"/>
    </row>
    <row r="14464">
      <c r="A14464" s="44" t="s">
        <v>12150</v>
      </c>
      <c r="B14464" s="45">
        <v>10360.0</v>
      </c>
      <c r="C14464" s="55"/>
      <c r="D14464" s="52"/>
    </row>
    <row r="14465">
      <c r="A14465" s="44" t="s">
        <v>12151</v>
      </c>
      <c r="B14465" s="45">
        <v>23440.0</v>
      </c>
      <c r="C14465" s="56" t="s">
        <v>12152</v>
      </c>
      <c r="D14465" s="52"/>
    </row>
    <row r="14466">
      <c r="A14466" s="44" t="s">
        <v>12153</v>
      </c>
      <c r="B14466" s="45">
        <v>11040.0</v>
      </c>
      <c r="C14466" s="56" t="s">
        <v>4155</v>
      </c>
      <c r="D14466" s="52"/>
    </row>
    <row r="14467">
      <c r="A14467" s="44" t="s">
        <v>12154</v>
      </c>
      <c r="B14467" s="45">
        <v>9900.0</v>
      </c>
      <c r="C14467" s="55"/>
      <c r="D14467" s="52"/>
    </row>
    <row r="14468">
      <c r="A14468" s="44" t="s">
        <v>12155</v>
      </c>
      <c r="B14468" s="45">
        <v>12520.0</v>
      </c>
      <c r="C14468" s="56" t="s">
        <v>8090</v>
      </c>
      <c r="D14468" s="52"/>
    </row>
    <row r="14469">
      <c r="A14469" s="44" t="s">
        <v>12156</v>
      </c>
      <c r="B14469" s="45">
        <v>3300.0</v>
      </c>
      <c r="C14469" s="56" t="s">
        <v>6421</v>
      </c>
      <c r="D14469" s="52"/>
    </row>
    <row r="14470">
      <c r="A14470" s="44" t="s">
        <v>12157</v>
      </c>
      <c r="B14470" s="45">
        <v>12920.0</v>
      </c>
      <c r="C14470" s="55"/>
      <c r="D14470" s="52"/>
    </row>
    <row r="14471">
      <c r="A14471" s="44" t="s">
        <v>12158</v>
      </c>
      <c r="B14471" s="45">
        <v>10280.0</v>
      </c>
      <c r="C14471" s="56" t="s">
        <v>8090</v>
      </c>
      <c r="D14471" s="52"/>
    </row>
    <row r="14472">
      <c r="A14472" s="44" t="s">
        <v>12159</v>
      </c>
      <c r="B14472" s="45">
        <v>9880.0</v>
      </c>
      <c r="C14472" s="55"/>
      <c r="D14472" s="52"/>
    </row>
    <row r="14473">
      <c r="A14473" s="44" t="s">
        <v>12160</v>
      </c>
      <c r="B14473" s="45">
        <v>3100.0</v>
      </c>
      <c r="C14473" s="56" t="s">
        <v>6508</v>
      </c>
      <c r="D14473" s="52"/>
    </row>
    <row r="14474">
      <c r="A14474" s="44" t="s">
        <v>12161</v>
      </c>
      <c r="B14474" s="45">
        <v>3100.0</v>
      </c>
      <c r="C14474" s="56" t="s">
        <v>12162</v>
      </c>
      <c r="D14474" s="52"/>
    </row>
    <row r="14475">
      <c r="A14475" s="44" t="s">
        <v>12163</v>
      </c>
      <c r="B14475" s="45">
        <v>2100.0</v>
      </c>
      <c r="C14475" s="56" t="s">
        <v>4017</v>
      </c>
      <c r="D14475" s="52"/>
    </row>
    <row r="14476">
      <c r="A14476" s="44" t="s">
        <v>12164</v>
      </c>
      <c r="B14476" s="45">
        <v>2860.0</v>
      </c>
      <c r="C14476" s="56" t="s">
        <v>9914</v>
      </c>
      <c r="D14476" s="52"/>
    </row>
    <row r="14477">
      <c r="A14477" s="44" t="s">
        <v>12165</v>
      </c>
      <c r="B14477" s="45">
        <v>3220.0</v>
      </c>
      <c r="C14477" s="56" t="s">
        <v>4138</v>
      </c>
      <c r="D14477" s="52"/>
    </row>
    <row r="14478">
      <c r="A14478" s="44" t="s">
        <v>12166</v>
      </c>
      <c r="B14478" s="45">
        <v>3660.0</v>
      </c>
      <c r="C14478" s="55"/>
      <c r="D14478" s="52"/>
    </row>
    <row r="14479">
      <c r="A14479" s="44" t="s">
        <v>12167</v>
      </c>
      <c r="B14479" s="45">
        <v>16660.0</v>
      </c>
      <c r="C14479" s="55"/>
      <c r="D14479" s="52"/>
    </row>
    <row r="14480">
      <c r="A14480" s="44" t="s">
        <v>12168</v>
      </c>
      <c r="B14480" s="45">
        <v>3200.0</v>
      </c>
      <c r="C14480" s="56" t="s">
        <v>4138</v>
      </c>
      <c r="D14480" s="52"/>
    </row>
    <row r="14481">
      <c r="A14481" s="44" t="s">
        <v>12169</v>
      </c>
      <c r="B14481" s="45">
        <v>1820.0</v>
      </c>
      <c r="C14481" s="56" t="s">
        <v>4017</v>
      </c>
      <c r="D14481" s="52"/>
    </row>
    <row r="14482">
      <c r="A14482" s="44" t="s">
        <v>12170</v>
      </c>
      <c r="B14482" s="45">
        <v>15560.0</v>
      </c>
      <c r="C14482" s="56" t="s">
        <v>5648</v>
      </c>
      <c r="D14482" s="52"/>
    </row>
    <row r="14483">
      <c r="A14483" s="44" t="s">
        <v>12171</v>
      </c>
      <c r="B14483" s="45">
        <v>14400.0</v>
      </c>
      <c r="C14483" s="56" t="s">
        <v>4109</v>
      </c>
      <c r="D14483" s="52"/>
    </row>
    <row r="14484">
      <c r="A14484" s="44" t="s">
        <v>12172</v>
      </c>
      <c r="B14484" s="45">
        <v>21660.0</v>
      </c>
      <c r="C14484" s="55"/>
      <c r="D14484" s="52"/>
    </row>
    <row r="14485">
      <c r="A14485" s="44" t="s">
        <v>12173</v>
      </c>
      <c r="B14485" s="45">
        <v>9860.0</v>
      </c>
      <c r="C14485" s="55"/>
      <c r="D14485" s="52"/>
    </row>
    <row r="14486">
      <c r="A14486" s="44" t="s">
        <v>12174</v>
      </c>
      <c r="B14486" s="45">
        <v>14180.0</v>
      </c>
      <c r="C14486" s="56" t="s">
        <v>4160</v>
      </c>
      <c r="D14486" s="52"/>
    </row>
    <row r="14487">
      <c r="A14487" s="44" t="s">
        <v>12175</v>
      </c>
      <c r="B14487" s="45">
        <v>20160.0</v>
      </c>
      <c r="C14487" s="55"/>
      <c r="D14487" s="52"/>
    </row>
    <row r="14488">
      <c r="A14488" s="44" t="s">
        <v>12176</v>
      </c>
      <c r="B14488" s="45">
        <v>10500.0</v>
      </c>
      <c r="C14488" s="55"/>
      <c r="D14488" s="52"/>
    </row>
    <row r="14489">
      <c r="A14489" s="44" t="s">
        <v>12177</v>
      </c>
      <c r="B14489" s="45">
        <v>2500.0</v>
      </c>
      <c r="C14489" s="56" t="s">
        <v>7445</v>
      </c>
      <c r="D14489" s="52"/>
    </row>
    <row r="14490">
      <c r="A14490" s="44" t="s">
        <v>12178</v>
      </c>
      <c r="B14490" s="45">
        <v>10880.0</v>
      </c>
      <c r="C14490" s="55"/>
      <c r="D14490" s="52"/>
    </row>
    <row r="14491">
      <c r="A14491" s="44" t="s">
        <v>12179</v>
      </c>
      <c r="B14491" s="45">
        <v>2280.0</v>
      </c>
      <c r="C14491" s="55"/>
      <c r="D14491" s="52"/>
    </row>
    <row r="14492">
      <c r="A14492" s="44" t="s">
        <v>12180</v>
      </c>
      <c r="B14492" s="45">
        <v>22060.0</v>
      </c>
      <c r="C14492" s="56" t="s">
        <v>8892</v>
      </c>
      <c r="D14492" s="52"/>
    </row>
    <row r="14493">
      <c r="A14493" s="44" t="s">
        <v>12181</v>
      </c>
      <c r="B14493" s="45">
        <v>3080.0</v>
      </c>
      <c r="C14493" s="55"/>
      <c r="D14493" s="52"/>
    </row>
    <row r="14494">
      <c r="A14494" s="44" t="s">
        <v>12182</v>
      </c>
      <c r="B14494" s="45">
        <v>18860.0</v>
      </c>
      <c r="C14494" s="56" t="s">
        <v>8641</v>
      </c>
      <c r="D14494" s="52"/>
    </row>
    <row r="14495">
      <c r="A14495" s="44" t="s">
        <v>12183</v>
      </c>
      <c r="B14495" s="45">
        <v>17380.0</v>
      </c>
      <c r="C14495" s="55"/>
      <c r="D14495" s="52"/>
    </row>
    <row r="14496">
      <c r="A14496" s="44" t="s">
        <v>12184</v>
      </c>
      <c r="B14496" s="45">
        <v>9940.0</v>
      </c>
      <c r="C14496" s="55"/>
      <c r="D14496" s="52"/>
    </row>
    <row r="14497">
      <c r="A14497" s="44" t="s">
        <v>12185</v>
      </c>
      <c r="B14497" s="45">
        <v>11400.0</v>
      </c>
      <c r="C14497" s="55"/>
      <c r="D14497" s="52"/>
    </row>
    <row r="14498">
      <c r="A14498" s="44" t="s">
        <v>12186</v>
      </c>
      <c r="B14498" s="45">
        <v>10160.0</v>
      </c>
      <c r="C14498" s="55"/>
      <c r="D14498" s="52"/>
    </row>
    <row r="14499">
      <c r="A14499" s="44" t="s">
        <v>12187</v>
      </c>
      <c r="B14499" s="45">
        <v>20620.0</v>
      </c>
      <c r="C14499" s="56" t="s">
        <v>8892</v>
      </c>
      <c r="D14499" s="52"/>
    </row>
    <row r="14500">
      <c r="A14500" s="44" t="s">
        <v>12188</v>
      </c>
      <c r="B14500" s="45">
        <v>3240.0</v>
      </c>
      <c r="C14500" s="56" t="s">
        <v>6421</v>
      </c>
      <c r="D14500" s="52"/>
    </row>
    <row r="14501">
      <c r="A14501" s="44" t="s">
        <v>12189</v>
      </c>
      <c r="B14501" s="45">
        <v>3040.0</v>
      </c>
      <c r="C14501" s="56" t="s">
        <v>6508</v>
      </c>
      <c r="D14501" s="52"/>
    </row>
    <row r="14502">
      <c r="A14502" s="44" t="s">
        <v>12190</v>
      </c>
      <c r="B14502" s="45">
        <v>3040.0</v>
      </c>
      <c r="C14502" s="56" t="s">
        <v>12162</v>
      </c>
      <c r="D14502" s="52"/>
    </row>
    <row r="14503">
      <c r="A14503" s="44" t="s">
        <v>12191</v>
      </c>
      <c r="B14503" s="45">
        <v>2620.0</v>
      </c>
      <c r="C14503" s="56" t="s">
        <v>9914</v>
      </c>
      <c r="D14503" s="52"/>
    </row>
    <row r="14504">
      <c r="A14504" s="44" t="s">
        <v>12192</v>
      </c>
      <c r="B14504" s="45">
        <v>2800.0</v>
      </c>
      <c r="C14504" s="56" t="s">
        <v>4671</v>
      </c>
      <c r="D14504" s="52"/>
    </row>
    <row r="14505">
      <c r="A14505" s="44" t="s">
        <v>12193</v>
      </c>
      <c r="B14505" s="45">
        <v>2680.0</v>
      </c>
      <c r="C14505" s="56" t="s">
        <v>4671</v>
      </c>
      <c r="D14505" s="52"/>
    </row>
    <row r="14506">
      <c r="A14506" s="44" t="s">
        <v>12194</v>
      </c>
      <c r="B14506" s="45">
        <v>12040.0</v>
      </c>
      <c r="C14506" s="56" t="s">
        <v>9321</v>
      </c>
      <c r="D14506" s="52"/>
    </row>
    <row r="14507">
      <c r="A14507" s="44" t="s">
        <v>12195</v>
      </c>
      <c r="B14507" s="45">
        <v>16680.0</v>
      </c>
      <c r="C14507" s="55"/>
      <c r="D14507" s="52"/>
    </row>
    <row r="14508">
      <c r="A14508" s="44" t="s">
        <v>12196</v>
      </c>
      <c r="B14508" s="45">
        <v>3640.0</v>
      </c>
      <c r="C14508" s="56" t="s">
        <v>6421</v>
      </c>
      <c r="D14508" s="52"/>
    </row>
    <row r="14509">
      <c r="A14509" s="44" t="s">
        <v>12197</v>
      </c>
      <c r="B14509" s="45">
        <v>17700.0</v>
      </c>
      <c r="C14509" s="55"/>
      <c r="D14509" s="52"/>
    </row>
    <row r="14510">
      <c r="A14510" s="44" t="s">
        <v>12198</v>
      </c>
      <c r="B14510" s="45">
        <v>3360.0</v>
      </c>
      <c r="C14510" s="56" t="s">
        <v>6508</v>
      </c>
      <c r="D14510" s="52"/>
    </row>
    <row r="14511">
      <c r="A14511" s="44" t="s">
        <v>12199</v>
      </c>
      <c r="B14511" s="45">
        <v>3360.0</v>
      </c>
      <c r="C14511" s="56" t="s">
        <v>12162</v>
      </c>
      <c r="D14511" s="52"/>
    </row>
    <row r="14512">
      <c r="A14512" s="44" t="s">
        <v>12200</v>
      </c>
      <c r="B14512" s="45">
        <v>3060.0</v>
      </c>
      <c r="C14512" s="56" t="s">
        <v>4035</v>
      </c>
      <c r="D14512" s="52"/>
    </row>
    <row r="14513">
      <c r="A14513" s="44" t="s">
        <v>12201</v>
      </c>
      <c r="B14513" s="45">
        <v>2720.0</v>
      </c>
      <c r="C14513" s="56" t="s">
        <v>9914</v>
      </c>
      <c r="D14513" s="52"/>
    </row>
    <row r="14514">
      <c r="A14514" s="44" t="s">
        <v>12202</v>
      </c>
      <c r="B14514" s="45">
        <v>2660.0</v>
      </c>
      <c r="C14514" s="56" t="s">
        <v>4035</v>
      </c>
      <c r="D14514" s="52"/>
    </row>
    <row r="14515">
      <c r="A14515" s="44" t="s">
        <v>12203</v>
      </c>
      <c r="B14515" s="45">
        <v>11260.0</v>
      </c>
      <c r="C14515" s="56" t="s">
        <v>12204</v>
      </c>
      <c r="D14515" s="52"/>
    </row>
    <row r="14516">
      <c r="A14516" s="44" t="s">
        <v>12205</v>
      </c>
      <c r="B14516" s="45">
        <v>9960.0</v>
      </c>
      <c r="C14516" s="55"/>
      <c r="D14516" s="52"/>
    </row>
    <row r="14517">
      <c r="A14517" s="44" t="s">
        <v>12206</v>
      </c>
      <c r="B14517" s="45">
        <v>10160.0</v>
      </c>
      <c r="C14517" s="55"/>
      <c r="D14517" s="52"/>
    </row>
    <row r="14518">
      <c r="A14518" s="44" t="s">
        <v>12207</v>
      </c>
      <c r="B14518" s="45">
        <v>9300.0</v>
      </c>
      <c r="C14518" s="55"/>
      <c r="D14518" s="52"/>
    </row>
    <row r="14519">
      <c r="A14519" s="44" t="s">
        <v>12208</v>
      </c>
      <c r="B14519" s="45">
        <v>21620.0</v>
      </c>
      <c r="C14519" s="56" t="s">
        <v>12152</v>
      </c>
      <c r="D14519" s="52"/>
    </row>
    <row r="14520">
      <c r="A14520" s="44" t="s">
        <v>12209</v>
      </c>
      <c r="B14520" s="45">
        <v>12920.0</v>
      </c>
      <c r="C14520" s="56" t="s">
        <v>12210</v>
      </c>
      <c r="D14520" s="52"/>
    </row>
    <row r="14521">
      <c r="A14521" s="44" t="s">
        <v>12211</v>
      </c>
      <c r="B14521" s="45">
        <v>10160.0</v>
      </c>
      <c r="C14521" s="55"/>
      <c r="D14521" s="52"/>
    </row>
    <row r="14522">
      <c r="A14522" s="44" t="s">
        <v>12212</v>
      </c>
      <c r="B14522" s="45">
        <v>10100.0</v>
      </c>
      <c r="C14522" s="55"/>
      <c r="D14522" s="52"/>
    </row>
    <row r="14523">
      <c r="A14523" s="44" t="s">
        <v>12213</v>
      </c>
      <c r="B14523" s="45">
        <v>2960.0</v>
      </c>
      <c r="C14523" s="55"/>
      <c r="D14523" s="52"/>
    </row>
    <row r="14524">
      <c r="A14524" s="44" t="s">
        <v>12214</v>
      </c>
      <c r="B14524" s="45">
        <v>2580.0</v>
      </c>
      <c r="C14524" s="55"/>
      <c r="D14524" s="52"/>
    </row>
    <row r="14525">
      <c r="A14525" s="44" t="s">
        <v>12215</v>
      </c>
      <c r="B14525" s="45">
        <v>21540.0</v>
      </c>
      <c r="C14525" s="55"/>
      <c r="D14525" s="52"/>
    </row>
    <row r="14526">
      <c r="A14526" s="44" t="s">
        <v>12216</v>
      </c>
      <c r="B14526" s="45">
        <v>3660.0</v>
      </c>
      <c r="C14526" s="56" t="s">
        <v>9511</v>
      </c>
      <c r="D14526" s="52"/>
    </row>
    <row r="14527">
      <c r="A14527" s="44" t="s">
        <v>12217</v>
      </c>
      <c r="B14527" s="45">
        <v>3760.0</v>
      </c>
      <c r="C14527" s="55"/>
      <c r="D14527" s="52"/>
    </row>
    <row r="14528">
      <c r="A14528" s="44" t="s">
        <v>12218</v>
      </c>
      <c r="B14528" s="45">
        <v>13680.0</v>
      </c>
      <c r="C14528" s="55"/>
      <c r="D14528" s="52"/>
    </row>
    <row r="14529">
      <c r="A14529" s="44" t="s">
        <v>12219</v>
      </c>
      <c r="B14529" s="45">
        <v>13680.0</v>
      </c>
      <c r="C14529" s="55"/>
      <c r="D14529" s="52"/>
    </row>
    <row r="14530">
      <c r="A14530" s="44" t="s">
        <v>12220</v>
      </c>
      <c r="B14530" s="45">
        <v>2600.0</v>
      </c>
      <c r="C14530" s="56" t="s">
        <v>9511</v>
      </c>
      <c r="D14530" s="52"/>
    </row>
    <row r="14531">
      <c r="A14531" s="44" t="s">
        <v>12221</v>
      </c>
      <c r="B14531" s="45">
        <v>2320.0</v>
      </c>
      <c r="C14531" s="56" t="s">
        <v>4017</v>
      </c>
      <c r="D14531" s="52"/>
    </row>
    <row r="14532">
      <c r="A14532" s="44" t="s">
        <v>12222</v>
      </c>
      <c r="B14532" s="45">
        <v>12760.0</v>
      </c>
      <c r="C14532" s="56" t="s">
        <v>12223</v>
      </c>
      <c r="D14532" s="52"/>
    </row>
    <row r="14533">
      <c r="A14533" s="44" t="s">
        <v>12224</v>
      </c>
      <c r="B14533" s="45">
        <v>1820.0</v>
      </c>
      <c r="C14533" s="55"/>
      <c r="D14533" s="52"/>
    </row>
    <row r="14534">
      <c r="A14534" s="44" t="s">
        <v>12225</v>
      </c>
      <c r="B14534" s="45">
        <v>11980.0</v>
      </c>
      <c r="C14534" s="56" t="s">
        <v>12226</v>
      </c>
      <c r="D14534" s="52"/>
    </row>
    <row r="14535">
      <c r="A14535" s="44" t="s">
        <v>12227</v>
      </c>
      <c r="B14535" s="45">
        <v>3760.0</v>
      </c>
      <c r="C14535" s="55"/>
      <c r="D14535" s="52"/>
    </row>
    <row r="14536">
      <c r="A14536" s="44" t="s">
        <v>12228</v>
      </c>
      <c r="B14536" s="45">
        <v>9360.0</v>
      </c>
      <c r="C14536" s="55"/>
      <c r="D14536" s="52"/>
    </row>
    <row r="14537">
      <c r="A14537" s="44" t="s">
        <v>12229</v>
      </c>
      <c r="B14537" s="45">
        <v>9840.0</v>
      </c>
      <c r="C14537" s="55"/>
      <c r="D14537" s="52"/>
    </row>
    <row r="14538">
      <c r="A14538" s="44" t="s">
        <v>12230</v>
      </c>
      <c r="B14538" s="45">
        <v>11800.0</v>
      </c>
      <c r="C14538" s="56" t="s">
        <v>4075</v>
      </c>
      <c r="D14538" s="52"/>
    </row>
    <row r="14539">
      <c r="A14539" s="44" t="s">
        <v>12231</v>
      </c>
      <c r="B14539" s="45">
        <v>18020.0</v>
      </c>
      <c r="C14539" s="56" t="s">
        <v>12232</v>
      </c>
      <c r="D14539" s="52"/>
    </row>
    <row r="14540">
      <c r="A14540" s="44" t="s">
        <v>12233</v>
      </c>
      <c r="B14540" s="45">
        <v>10300.0</v>
      </c>
      <c r="C14540" s="55"/>
      <c r="D14540" s="52"/>
    </row>
    <row r="14541">
      <c r="A14541" s="44" t="s">
        <v>12234</v>
      </c>
      <c r="B14541" s="45">
        <v>13420.0</v>
      </c>
      <c r="C14541" s="55"/>
      <c r="D14541" s="52"/>
    </row>
    <row r="14542">
      <c r="A14542" s="44" t="s">
        <v>12235</v>
      </c>
      <c r="B14542" s="45">
        <v>12460.0</v>
      </c>
      <c r="C14542" s="55"/>
      <c r="D14542" s="52"/>
    </row>
    <row r="14543">
      <c r="A14543" s="44" t="s">
        <v>12236</v>
      </c>
      <c r="B14543" s="45">
        <v>13780.0</v>
      </c>
      <c r="C14543" s="55"/>
      <c r="D14543" s="52"/>
    </row>
    <row r="14544">
      <c r="A14544" s="44" t="s">
        <v>12237</v>
      </c>
      <c r="B14544" s="45">
        <v>13820.0</v>
      </c>
      <c r="C14544" s="55"/>
      <c r="D14544" s="52"/>
    </row>
    <row r="14545">
      <c r="A14545" s="44" t="s">
        <v>12238</v>
      </c>
      <c r="B14545" s="45">
        <v>10080.0</v>
      </c>
      <c r="C14545" s="55"/>
      <c r="D14545" s="52"/>
    </row>
    <row r="14546">
      <c r="A14546" s="44" t="s">
        <v>12239</v>
      </c>
      <c r="B14546" s="45">
        <v>9340.0</v>
      </c>
      <c r="C14546" s="55"/>
      <c r="D14546" s="52"/>
    </row>
    <row r="14547">
      <c r="A14547" s="44" t="s">
        <v>12240</v>
      </c>
      <c r="B14547" s="45">
        <v>21540.0</v>
      </c>
      <c r="C14547" s="55"/>
      <c r="D14547" s="52"/>
    </row>
    <row r="14548">
      <c r="A14548" s="44" t="s">
        <v>12241</v>
      </c>
      <c r="B14548" s="45">
        <v>10880.0</v>
      </c>
      <c r="C14548" s="55"/>
      <c r="D14548" s="52"/>
    </row>
    <row r="14549">
      <c r="A14549" s="44" t="s">
        <v>12242</v>
      </c>
      <c r="B14549" s="45">
        <v>12420.0</v>
      </c>
      <c r="C14549" s="56" t="s">
        <v>4576</v>
      </c>
      <c r="D14549" s="52"/>
    </row>
    <row r="14550">
      <c r="A14550" s="44" t="s">
        <v>12243</v>
      </c>
      <c r="B14550" s="45">
        <v>3120.0</v>
      </c>
      <c r="C14550" s="56" t="s">
        <v>4877</v>
      </c>
      <c r="D14550" s="52"/>
    </row>
    <row r="14551">
      <c r="A14551" s="44" t="s">
        <v>12244</v>
      </c>
      <c r="B14551" s="45">
        <v>9820.0</v>
      </c>
      <c r="C14551" s="55"/>
      <c r="D14551" s="52"/>
    </row>
    <row r="14552">
      <c r="A14552" s="44" t="s">
        <v>12245</v>
      </c>
      <c r="B14552" s="45">
        <v>14600.0</v>
      </c>
      <c r="C14552" s="55"/>
      <c r="D14552" s="52"/>
    </row>
    <row r="14553">
      <c r="A14553" s="44" t="s">
        <v>12246</v>
      </c>
      <c r="B14553" s="45">
        <v>3000.0</v>
      </c>
      <c r="C14553" s="56" t="s">
        <v>3980</v>
      </c>
      <c r="D14553" s="52"/>
    </row>
    <row r="14554">
      <c r="A14554" s="44" t="s">
        <v>12247</v>
      </c>
      <c r="B14554" s="45">
        <v>2760.0</v>
      </c>
      <c r="C14554" s="56" t="s">
        <v>4877</v>
      </c>
      <c r="D14554" s="52"/>
    </row>
    <row r="14555">
      <c r="A14555" s="44" t="s">
        <v>12248</v>
      </c>
      <c r="B14555" s="45">
        <v>3040.0</v>
      </c>
      <c r="C14555" s="56" t="s">
        <v>4138</v>
      </c>
      <c r="D14555" s="52"/>
    </row>
    <row r="14556">
      <c r="A14556" s="44" t="s">
        <v>12249</v>
      </c>
      <c r="B14556" s="45">
        <v>2400.0</v>
      </c>
      <c r="C14556" s="56" t="s">
        <v>3980</v>
      </c>
      <c r="D14556" s="52"/>
    </row>
    <row r="14557">
      <c r="A14557" s="44" t="s">
        <v>12250</v>
      </c>
      <c r="B14557" s="45">
        <v>12500.0</v>
      </c>
      <c r="C14557" s="56" t="s">
        <v>8901</v>
      </c>
      <c r="D14557" s="52"/>
    </row>
    <row r="14558">
      <c r="A14558" s="44" t="s">
        <v>12251</v>
      </c>
      <c r="B14558" s="45">
        <v>2200.0</v>
      </c>
      <c r="C14558" s="56" t="s">
        <v>4017</v>
      </c>
      <c r="D14558" s="52"/>
    </row>
    <row r="14559">
      <c r="A14559" s="44" t="s">
        <v>12252</v>
      </c>
      <c r="B14559" s="45">
        <v>3000.0</v>
      </c>
      <c r="C14559" s="55"/>
      <c r="D14559" s="52"/>
    </row>
    <row r="14560">
      <c r="A14560" s="44" t="s">
        <v>12253</v>
      </c>
      <c r="B14560" s="45">
        <v>10220.0</v>
      </c>
      <c r="C14560" s="55"/>
      <c r="D14560" s="52"/>
    </row>
    <row r="14561">
      <c r="A14561" s="44" t="s">
        <v>12254</v>
      </c>
      <c r="B14561" s="45">
        <v>12160.0</v>
      </c>
      <c r="C14561" s="56" t="s">
        <v>4756</v>
      </c>
      <c r="D14561" s="52"/>
    </row>
    <row r="14562">
      <c r="A14562" s="44" t="s">
        <v>12255</v>
      </c>
      <c r="B14562" s="45">
        <v>1800.0</v>
      </c>
      <c r="C14562" s="55"/>
      <c r="D14562" s="52"/>
    </row>
    <row r="14563">
      <c r="A14563" s="44" t="s">
        <v>12256</v>
      </c>
      <c r="B14563" s="45">
        <v>16680.0</v>
      </c>
      <c r="C14563" s="55"/>
      <c r="D14563" s="52"/>
    </row>
    <row r="14564">
      <c r="A14564" s="44" t="s">
        <v>12257</v>
      </c>
      <c r="B14564" s="45">
        <v>13880.0</v>
      </c>
      <c r="C14564" s="56" t="s">
        <v>8303</v>
      </c>
      <c r="D14564" s="52"/>
    </row>
    <row r="14565">
      <c r="A14565" s="44" t="s">
        <v>12258</v>
      </c>
      <c r="B14565" s="45">
        <v>10920.0</v>
      </c>
      <c r="C14565" s="55"/>
      <c r="D14565" s="52"/>
    </row>
    <row r="14566">
      <c r="A14566" s="44" t="s">
        <v>12259</v>
      </c>
      <c r="B14566" s="45">
        <v>21100.0</v>
      </c>
      <c r="C14566" s="56" t="s">
        <v>8892</v>
      </c>
      <c r="D14566" s="52"/>
    </row>
    <row r="14567">
      <c r="A14567" s="44" t="s">
        <v>12260</v>
      </c>
      <c r="B14567" s="45">
        <v>2700.0</v>
      </c>
      <c r="C14567" s="55"/>
      <c r="D14567" s="52"/>
    </row>
    <row r="14568">
      <c r="A14568" s="44" t="s">
        <v>12261</v>
      </c>
      <c r="B14568" s="45">
        <v>10040.0</v>
      </c>
      <c r="C14568" s="55"/>
      <c r="D14568" s="52"/>
    </row>
    <row r="14569">
      <c r="A14569" s="44" t="s">
        <v>12262</v>
      </c>
      <c r="B14569" s="45">
        <v>5200.0</v>
      </c>
      <c r="C14569" s="55"/>
      <c r="D14569" s="52"/>
    </row>
    <row r="14570">
      <c r="A14570" s="44" t="s">
        <v>12263</v>
      </c>
      <c r="B14570" s="45">
        <v>5180.0</v>
      </c>
      <c r="C14570" s="55"/>
      <c r="D14570" s="52"/>
    </row>
    <row r="14571">
      <c r="A14571" s="44" t="s">
        <v>12264</v>
      </c>
      <c r="B14571" s="45">
        <v>11700.0</v>
      </c>
      <c r="C14571" s="56" t="s">
        <v>4796</v>
      </c>
      <c r="D14571" s="52"/>
    </row>
    <row r="14572">
      <c r="A14572" s="44" t="s">
        <v>12265</v>
      </c>
      <c r="B14572" s="45">
        <v>10880.0</v>
      </c>
      <c r="C14572" s="56" t="s">
        <v>8817</v>
      </c>
      <c r="D14572" s="52"/>
    </row>
    <row r="14573">
      <c r="A14573" s="44" t="s">
        <v>12266</v>
      </c>
      <c r="B14573" s="45">
        <v>8840.0</v>
      </c>
      <c r="C14573" s="55"/>
      <c r="D14573" s="52"/>
    </row>
    <row r="14574">
      <c r="A14574" s="44" t="s">
        <v>12267</v>
      </c>
      <c r="B14574" s="45">
        <v>9420.0</v>
      </c>
      <c r="C14574" s="55"/>
      <c r="D14574" s="52"/>
    </row>
    <row r="14575">
      <c r="A14575" s="44" t="s">
        <v>12268</v>
      </c>
      <c r="B14575" s="45">
        <v>16700.0</v>
      </c>
      <c r="C14575" s="55"/>
      <c r="D14575" s="52"/>
    </row>
    <row r="14576">
      <c r="A14576" s="44" t="s">
        <v>12269</v>
      </c>
      <c r="B14576" s="45">
        <v>10080.0</v>
      </c>
      <c r="C14576" s="56" t="s">
        <v>12270</v>
      </c>
      <c r="D14576" s="52"/>
    </row>
    <row r="14577">
      <c r="A14577" s="44" t="s">
        <v>12271</v>
      </c>
      <c r="B14577" s="45">
        <v>3260.0</v>
      </c>
      <c r="C14577" s="56" t="s">
        <v>2781</v>
      </c>
      <c r="D14577" s="52"/>
    </row>
    <row r="14578">
      <c r="A14578" s="44" t="s">
        <v>12272</v>
      </c>
      <c r="B14578" s="45">
        <v>9980.0</v>
      </c>
      <c r="C14578" s="55"/>
      <c r="D14578" s="52"/>
    </row>
    <row r="14579">
      <c r="A14579" s="44" t="s">
        <v>12273</v>
      </c>
      <c r="B14579" s="45">
        <v>2960.0</v>
      </c>
      <c r="C14579" s="56" t="s">
        <v>2781</v>
      </c>
      <c r="D14579" s="52"/>
    </row>
    <row r="14580">
      <c r="A14580" s="44" t="s">
        <v>12274</v>
      </c>
      <c r="B14580" s="45">
        <v>10760.0</v>
      </c>
      <c r="C14580" s="56" t="s">
        <v>12275</v>
      </c>
      <c r="D14580" s="52"/>
    </row>
    <row r="14581">
      <c r="A14581" s="44" t="s">
        <v>12276</v>
      </c>
      <c r="B14581" s="45">
        <v>2800.0</v>
      </c>
      <c r="C14581" s="56" t="s">
        <v>12277</v>
      </c>
      <c r="D14581" s="52"/>
    </row>
    <row r="14582">
      <c r="A14582" s="44" t="s">
        <v>12278</v>
      </c>
      <c r="B14582" s="45">
        <v>3080.0</v>
      </c>
      <c r="C14582" s="55"/>
      <c r="D14582" s="52"/>
    </row>
    <row r="14583">
      <c r="A14583" s="44" t="s">
        <v>12279</v>
      </c>
      <c r="B14583" s="45">
        <v>10640.0</v>
      </c>
      <c r="C14583" s="55"/>
      <c r="D14583" s="52"/>
    </row>
    <row r="14584">
      <c r="A14584" s="44" t="s">
        <v>12280</v>
      </c>
      <c r="B14584" s="45">
        <v>2720.0</v>
      </c>
      <c r="C14584" s="55"/>
      <c r="D14584" s="52"/>
    </row>
    <row r="14585">
      <c r="A14585" s="44" t="s">
        <v>12281</v>
      </c>
      <c r="B14585" s="45">
        <v>2800.0</v>
      </c>
      <c r="C14585" s="56" t="s">
        <v>12277</v>
      </c>
      <c r="D14585" s="52"/>
    </row>
    <row r="14586">
      <c r="A14586" s="44" t="s">
        <v>12282</v>
      </c>
      <c r="B14586" s="45">
        <v>21220.0</v>
      </c>
      <c r="C14586" s="56" t="s">
        <v>8892</v>
      </c>
      <c r="D14586" s="52"/>
    </row>
    <row r="14587">
      <c r="A14587" s="44" t="s">
        <v>12283</v>
      </c>
      <c r="B14587" s="45">
        <v>3340.0</v>
      </c>
      <c r="C14587" s="56" t="s">
        <v>11830</v>
      </c>
      <c r="D14587" s="52"/>
    </row>
    <row r="14588">
      <c r="A14588" s="44" t="s">
        <v>12284</v>
      </c>
      <c r="B14588" s="45">
        <v>3100.0</v>
      </c>
      <c r="C14588" s="56" t="s">
        <v>11828</v>
      </c>
      <c r="D14588" s="52"/>
    </row>
    <row r="14589">
      <c r="A14589" s="44" t="s">
        <v>12285</v>
      </c>
      <c r="B14589" s="45">
        <v>3760.0</v>
      </c>
      <c r="C14589" s="55"/>
      <c r="D14589" s="52"/>
    </row>
    <row r="14590">
      <c r="A14590" s="44" t="s">
        <v>12286</v>
      </c>
      <c r="B14590" s="45">
        <v>2980.0</v>
      </c>
      <c r="C14590" s="56" t="s">
        <v>11832</v>
      </c>
      <c r="D14590" s="52"/>
    </row>
    <row r="14591">
      <c r="A14591" s="44" t="s">
        <v>12287</v>
      </c>
      <c r="B14591" s="45">
        <v>2980.0</v>
      </c>
      <c r="C14591" s="56" t="s">
        <v>11834</v>
      </c>
      <c r="D14591" s="52"/>
    </row>
    <row r="14592">
      <c r="A14592" s="44" t="s">
        <v>12288</v>
      </c>
      <c r="B14592" s="45">
        <v>3120.0</v>
      </c>
      <c r="C14592" s="56" t="s">
        <v>11837</v>
      </c>
      <c r="D14592" s="52"/>
    </row>
    <row r="14593">
      <c r="A14593" s="44" t="s">
        <v>12289</v>
      </c>
      <c r="B14593" s="45">
        <v>3120.0</v>
      </c>
      <c r="C14593" s="56" t="s">
        <v>11839</v>
      </c>
      <c r="D14593" s="52"/>
    </row>
    <row r="14594">
      <c r="A14594" s="44" t="s">
        <v>12290</v>
      </c>
      <c r="B14594" s="45">
        <v>2620.0</v>
      </c>
      <c r="C14594" s="56" t="s">
        <v>11841</v>
      </c>
      <c r="D14594" s="52"/>
    </row>
    <row r="14595">
      <c r="A14595" s="44" t="s">
        <v>12291</v>
      </c>
      <c r="B14595" s="45">
        <v>16720.0</v>
      </c>
      <c r="C14595" s="55"/>
      <c r="D14595" s="52"/>
    </row>
    <row r="14596">
      <c r="A14596" s="44" t="s">
        <v>12292</v>
      </c>
      <c r="B14596" s="45">
        <v>11220.0</v>
      </c>
      <c r="C14596" s="56" t="s">
        <v>12293</v>
      </c>
      <c r="D14596" s="52"/>
    </row>
    <row r="14597">
      <c r="A14597" s="44" t="s">
        <v>12294</v>
      </c>
      <c r="B14597" s="45">
        <v>2780.0</v>
      </c>
      <c r="C14597" s="56" t="s">
        <v>11844</v>
      </c>
      <c r="D14597" s="52"/>
    </row>
    <row r="14598">
      <c r="A14598" s="44" t="s">
        <v>12295</v>
      </c>
      <c r="B14598" s="45">
        <v>9860.0</v>
      </c>
      <c r="C14598" s="55"/>
      <c r="D14598" s="52"/>
    </row>
    <row r="14599">
      <c r="A14599" s="44" t="s">
        <v>12296</v>
      </c>
      <c r="B14599" s="45">
        <v>2560.0</v>
      </c>
      <c r="C14599" s="56" t="s">
        <v>12277</v>
      </c>
      <c r="D14599" s="52"/>
    </row>
    <row r="14600">
      <c r="A14600" s="44" t="s">
        <v>12297</v>
      </c>
      <c r="B14600" s="45">
        <v>2560.0</v>
      </c>
      <c r="C14600" s="56" t="s">
        <v>12277</v>
      </c>
      <c r="D14600" s="52"/>
    </row>
    <row r="14601">
      <c r="A14601" s="44" t="s">
        <v>12298</v>
      </c>
      <c r="B14601" s="45">
        <v>2140.0</v>
      </c>
      <c r="C14601" s="56" t="s">
        <v>4017</v>
      </c>
      <c r="D14601" s="52"/>
    </row>
    <row r="14602">
      <c r="A14602" s="44" t="s">
        <v>12299</v>
      </c>
      <c r="B14602" s="45">
        <v>1900.0</v>
      </c>
      <c r="C14602" s="55"/>
      <c r="D14602" s="52"/>
    </row>
    <row r="14603">
      <c r="A14603" s="44" t="s">
        <v>12300</v>
      </c>
      <c r="B14603" s="45">
        <v>3260.0</v>
      </c>
      <c r="C14603" s="56" t="s">
        <v>2781</v>
      </c>
      <c r="D14603" s="52"/>
    </row>
    <row r="14604">
      <c r="A14604" s="44" t="s">
        <v>12301</v>
      </c>
      <c r="B14604" s="45">
        <v>3020.0</v>
      </c>
      <c r="C14604" s="56" t="s">
        <v>2781</v>
      </c>
      <c r="D14604" s="52"/>
    </row>
    <row r="14605">
      <c r="A14605" s="44" t="s">
        <v>12302</v>
      </c>
      <c r="B14605" s="45">
        <v>3760.0</v>
      </c>
      <c r="C14605" s="55"/>
      <c r="D14605" s="52"/>
    </row>
    <row r="14606">
      <c r="A14606" s="44" t="s">
        <v>12303</v>
      </c>
      <c r="B14606" s="45">
        <v>18720.0</v>
      </c>
      <c r="C14606" s="56" t="s">
        <v>9978</v>
      </c>
      <c r="D14606" s="52"/>
    </row>
    <row r="14607">
      <c r="A14607" s="44" t="s">
        <v>12304</v>
      </c>
      <c r="B14607" s="45">
        <v>10620.0</v>
      </c>
      <c r="C14607" s="56" t="s">
        <v>12305</v>
      </c>
      <c r="D14607" s="52"/>
    </row>
    <row r="14608">
      <c r="A14608" s="44" t="s">
        <v>12306</v>
      </c>
      <c r="B14608" s="45">
        <v>31780.0</v>
      </c>
      <c r="C14608" s="56" t="s">
        <v>4050</v>
      </c>
      <c r="D14608" s="52"/>
    </row>
    <row r="14609">
      <c r="A14609" s="44" t="s">
        <v>12307</v>
      </c>
      <c r="B14609" s="45">
        <v>10080.0</v>
      </c>
      <c r="C14609" s="55"/>
      <c r="D14609" s="52"/>
    </row>
    <row r="14610">
      <c r="A14610" s="44" t="s">
        <v>12308</v>
      </c>
      <c r="B14610" s="45">
        <v>13440.0</v>
      </c>
      <c r="C14610" s="55"/>
      <c r="D14610" s="52"/>
    </row>
    <row r="14611">
      <c r="A14611" s="44" t="s">
        <v>12309</v>
      </c>
      <c r="B14611" s="45">
        <v>12920.0</v>
      </c>
      <c r="C14611" s="56" t="s">
        <v>8901</v>
      </c>
      <c r="D14611" s="52"/>
    </row>
    <row r="14612">
      <c r="A14612" s="44" t="s">
        <v>12310</v>
      </c>
      <c r="B14612" s="45">
        <v>2580.0</v>
      </c>
      <c r="C14612" s="56" t="s">
        <v>4073</v>
      </c>
      <c r="D14612" s="52"/>
    </row>
    <row r="14613">
      <c r="A14613" s="44" t="s">
        <v>12311</v>
      </c>
      <c r="B14613" s="45">
        <v>11320.0</v>
      </c>
      <c r="C14613" s="55"/>
      <c r="D14613" s="52"/>
    </row>
    <row r="14614">
      <c r="A14614" s="44" t="s">
        <v>12312</v>
      </c>
      <c r="B14614" s="45">
        <v>2420.0</v>
      </c>
      <c r="C14614" s="55"/>
      <c r="D14614" s="52"/>
    </row>
    <row r="14615">
      <c r="A14615" s="44" t="s">
        <v>12313</v>
      </c>
      <c r="B14615" s="45">
        <v>16400.0</v>
      </c>
      <c r="C14615" s="55"/>
      <c r="D14615" s="52"/>
    </row>
    <row r="14616">
      <c r="A14616" s="44" t="s">
        <v>12314</v>
      </c>
      <c r="B14616" s="45">
        <v>12380.0</v>
      </c>
      <c r="C14616" s="55"/>
      <c r="D14616" s="52"/>
    </row>
    <row r="14617">
      <c r="A14617" s="44" t="s">
        <v>12315</v>
      </c>
      <c r="B14617" s="45">
        <v>2080.0</v>
      </c>
      <c r="C14617" s="56" t="s">
        <v>4017</v>
      </c>
      <c r="D14617" s="52"/>
    </row>
    <row r="14618">
      <c r="A14618" s="44" t="s">
        <v>12316</v>
      </c>
      <c r="B14618" s="45">
        <v>21360.0</v>
      </c>
      <c r="C14618" s="56" t="s">
        <v>10499</v>
      </c>
      <c r="D14618" s="52"/>
    </row>
    <row r="14619">
      <c r="A14619" s="44" t="s">
        <v>12317</v>
      </c>
      <c r="B14619" s="45">
        <v>9900.0</v>
      </c>
      <c r="C14619" s="55"/>
      <c r="D14619" s="52"/>
    </row>
    <row r="14620">
      <c r="A14620" s="44" t="s">
        <v>12318</v>
      </c>
      <c r="B14620" s="45">
        <v>1800.0</v>
      </c>
      <c r="C14620" s="55"/>
      <c r="D14620" s="52"/>
    </row>
    <row r="14621">
      <c r="A14621" s="44" t="s">
        <v>12319</v>
      </c>
      <c r="B14621" s="45">
        <v>32560.0</v>
      </c>
      <c r="C14621" s="56" t="s">
        <v>4050</v>
      </c>
      <c r="D14621" s="52"/>
    </row>
    <row r="14622">
      <c r="A14622" s="44" t="s">
        <v>12320</v>
      </c>
      <c r="B14622" s="45">
        <v>3540.0</v>
      </c>
      <c r="C14622" s="55"/>
      <c r="D14622" s="52"/>
    </row>
    <row r="14623">
      <c r="A14623" s="44" t="s">
        <v>12321</v>
      </c>
      <c r="B14623" s="45">
        <v>16560.0</v>
      </c>
      <c r="C14623" s="55"/>
      <c r="D14623" s="52"/>
    </row>
    <row r="14624">
      <c r="A14624" s="44" t="s">
        <v>12322</v>
      </c>
      <c r="B14624" s="45">
        <v>11460.0</v>
      </c>
      <c r="C14624" s="56" t="s">
        <v>4135</v>
      </c>
      <c r="D14624" s="52"/>
    </row>
    <row r="14625">
      <c r="A14625" s="44" t="s">
        <v>12323</v>
      </c>
      <c r="B14625" s="45">
        <v>15520.0</v>
      </c>
      <c r="C14625" s="56" t="s">
        <v>12324</v>
      </c>
      <c r="D14625" s="52"/>
    </row>
    <row r="14626">
      <c r="A14626" s="44" t="s">
        <v>12325</v>
      </c>
      <c r="B14626" s="45">
        <v>3540.0</v>
      </c>
      <c r="C14626" s="55"/>
      <c r="D14626" s="52"/>
    </row>
    <row r="14627">
      <c r="A14627" s="44" t="s">
        <v>12326</v>
      </c>
      <c r="B14627" s="45">
        <v>10000.0</v>
      </c>
      <c r="C14627" s="55"/>
      <c r="D14627" s="52"/>
    </row>
    <row r="14628">
      <c r="A14628" s="44" t="s">
        <v>12327</v>
      </c>
      <c r="B14628" s="45">
        <v>8820.0</v>
      </c>
      <c r="C14628" s="55"/>
      <c r="D14628" s="52"/>
    </row>
    <row r="14629">
      <c r="A14629" s="44" t="s">
        <v>12328</v>
      </c>
      <c r="B14629" s="45">
        <v>13460.0</v>
      </c>
      <c r="C14629" s="55"/>
      <c r="D14629" s="52"/>
    </row>
    <row r="14630">
      <c r="A14630" s="44" t="s">
        <v>12329</v>
      </c>
      <c r="B14630" s="45">
        <v>9940.0</v>
      </c>
      <c r="C14630" s="55"/>
      <c r="D14630" s="52"/>
    </row>
    <row r="14631">
      <c r="A14631" s="44" t="s">
        <v>12330</v>
      </c>
      <c r="B14631" s="45">
        <v>13800.0</v>
      </c>
      <c r="C14631" s="56" t="s">
        <v>12331</v>
      </c>
      <c r="D14631" s="52"/>
    </row>
    <row r="14632">
      <c r="A14632" s="44" t="s">
        <v>12332</v>
      </c>
      <c r="B14632" s="45">
        <v>2000.0</v>
      </c>
      <c r="C14632" s="56" t="s">
        <v>4017</v>
      </c>
      <c r="D14632" s="52"/>
    </row>
    <row r="14633">
      <c r="A14633" s="44" t="s">
        <v>12333</v>
      </c>
      <c r="B14633" s="45">
        <v>29160.0</v>
      </c>
      <c r="C14633" s="55"/>
      <c r="D14633" s="52"/>
    </row>
    <row r="14634">
      <c r="A14634" s="44" t="s">
        <v>12334</v>
      </c>
      <c r="B14634" s="45">
        <v>1800.0</v>
      </c>
      <c r="C14634" s="56" t="s">
        <v>4017</v>
      </c>
      <c r="D14634" s="52"/>
    </row>
    <row r="14635">
      <c r="A14635" s="44" t="s">
        <v>12335</v>
      </c>
      <c r="B14635" s="45">
        <v>32160.0</v>
      </c>
      <c r="C14635" s="55"/>
      <c r="D14635" s="52"/>
    </row>
    <row r="14636">
      <c r="A14636" s="44" t="s">
        <v>12336</v>
      </c>
      <c r="B14636" s="45">
        <v>32040.0</v>
      </c>
      <c r="C14636" s="55"/>
      <c r="D14636" s="52"/>
    </row>
    <row r="14637">
      <c r="A14637" s="44" t="s">
        <v>12337</v>
      </c>
      <c r="B14637" s="45">
        <v>31960.0</v>
      </c>
      <c r="C14637" s="55"/>
      <c r="D14637" s="52"/>
    </row>
    <row r="14638">
      <c r="A14638" s="44" t="s">
        <v>12338</v>
      </c>
      <c r="B14638" s="45">
        <v>17440.0</v>
      </c>
      <c r="C14638" s="55"/>
      <c r="D14638" s="52"/>
    </row>
    <row r="14639">
      <c r="A14639" s="44" t="s">
        <v>12339</v>
      </c>
      <c r="B14639" s="45">
        <v>12240.0</v>
      </c>
      <c r="C14639" s="55"/>
      <c r="D14639" s="52"/>
    </row>
    <row r="14640">
      <c r="A14640" s="44" t="s">
        <v>12340</v>
      </c>
      <c r="B14640" s="45">
        <v>32040.0</v>
      </c>
      <c r="C14640" s="55"/>
      <c r="D14640" s="52"/>
    </row>
    <row r="14641">
      <c r="A14641" s="44" t="s">
        <v>12341</v>
      </c>
      <c r="B14641" s="45">
        <v>9280.0</v>
      </c>
      <c r="C14641" s="55"/>
      <c r="D14641" s="52"/>
    </row>
    <row r="14642">
      <c r="A14642" s="44" t="s">
        <v>12342</v>
      </c>
      <c r="B14642" s="45">
        <v>8800.0</v>
      </c>
      <c r="C14642" s="55"/>
      <c r="D14642" s="52"/>
    </row>
    <row r="14643">
      <c r="A14643" s="44" t="s">
        <v>12343</v>
      </c>
      <c r="B14643" s="45">
        <v>9400.0</v>
      </c>
      <c r="C14643" s="55"/>
      <c r="D14643" s="52"/>
    </row>
    <row r="14644">
      <c r="A14644" s="44" t="s">
        <v>12344</v>
      </c>
      <c r="B14644" s="45">
        <v>12340.0</v>
      </c>
      <c r="C14644" s="55"/>
      <c r="D14644" s="52"/>
    </row>
    <row r="14645">
      <c r="A14645" s="44" t="s">
        <v>12345</v>
      </c>
      <c r="B14645" s="45">
        <v>12340.0</v>
      </c>
      <c r="C14645" s="55"/>
      <c r="D14645" s="52"/>
    </row>
    <row r="14646">
      <c r="A14646" s="44" t="s">
        <v>12346</v>
      </c>
      <c r="B14646" s="45">
        <v>10820.0</v>
      </c>
      <c r="C14646" s="55"/>
      <c r="D14646" s="52"/>
    </row>
    <row r="14647">
      <c r="A14647" s="44" t="s">
        <v>12347</v>
      </c>
      <c r="B14647" s="45">
        <v>17420.0</v>
      </c>
      <c r="C14647" s="55"/>
      <c r="D14647" s="52"/>
    </row>
    <row r="14648">
      <c r="A14648" s="44" t="s">
        <v>12348</v>
      </c>
      <c r="B14648" s="45">
        <v>2960.0</v>
      </c>
      <c r="C14648" s="56" t="s">
        <v>4713</v>
      </c>
      <c r="D14648" s="52"/>
    </row>
    <row r="14649">
      <c r="A14649" s="44" t="s">
        <v>12349</v>
      </c>
      <c r="B14649" s="45">
        <v>10180.0</v>
      </c>
      <c r="C14649" s="55"/>
      <c r="D14649" s="52"/>
    </row>
    <row r="14650">
      <c r="A14650" s="44" t="s">
        <v>12350</v>
      </c>
      <c r="B14650" s="45">
        <v>12280.0</v>
      </c>
      <c r="C14650" s="56" t="s">
        <v>12351</v>
      </c>
      <c r="D14650" s="52"/>
    </row>
    <row r="14651">
      <c r="A14651" s="44" t="s">
        <v>12352</v>
      </c>
      <c r="B14651" s="45">
        <v>9320.0</v>
      </c>
      <c r="C14651" s="55"/>
      <c r="D14651" s="52"/>
    </row>
    <row r="14652">
      <c r="A14652" s="44" t="s">
        <v>12353</v>
      </c>
      <c r="B14652" s="45">
        <v>2780.0</v>
      </c>
      <c r="C14652" s="56" t="s">
        <v>7027</v>
      </c>
      <c r="D14652" s="52"/>
    </row>
    <row r="14653">
      <c r="A14653" s="44" t="s">
        <v>12354</v>
      </c>
      <c r="B14653" s="45">
        <v>10380.0</v>
      </c>
      <c r="C14653" s="56" t="s">
        <v>12355</v>
      </c>
      <c r="D14653" s="52"/>
    </row>
    <row r="14654">
      <c r="A14654" s="44" t="s">
        <v>12356</v>
      </c>
      <c r="B14654" s="45">
        <v>1920.0</v>
      </c>
      <c r="C14654" s="56" t="s">
        <v>4220</v>
      </c>
      <c r="D14654" s="52"/>
    </row>
    <row r="14655">
      <c r="A14655" s="44" t="s">
        <v>12357</v>
      </c>
      <c r="B14655" s="45">
        <v>1860.0</v>
      </c>
      <c r="C14655" s="56" t="s">
        <v>4195</v>
      </c>
      <c r="D14655" s="52"/>
    </row>
    <row r="14656">
      <c r="A14656" s="44" t="s">
        <v>12358</v>
      </c>
      <c r="B14656" s="45">
        <v>1820.0</v>
      </c>
      <c r="C14656" s="56" t="s">
        <v>12359</v>
      </c>
      <c r="D14656" s="52"/>
    </row>
    <row r="14657">
      <c r="A14657" s="44" t="s">
        <v>12360</v>
      </c>
      <c r="B14657" s="45">
        <v>13560.0</v>
      </c>
      <c r="C14657" s="55"/>
      <c r="D14657" s="52"/>
    </row>
    <row r="14658">
      <c r="A14658" s="44" t="s">
        <v>12361</v>
      </c>
      <c r="B14658" s="45">
        <v>1700.0</v>
      </c>
      <c r="C14658" s="56" t="s">
        <v>12362</v>
      </c>
      <c r="D14658" s="52"/>
    </row>
    <row r="14659">
      <c r="A14659" s="44" t="s">
        <v>12363</v>
      </c>
      <c r="B14659" s="45">
        <v>11760.0</v>
      </c>
      <c r="C14659" s="55"/>
      <c r="D14659" s="52"/>
    </row>
    <row r="14660">
      <c r="A14660" s="44" t="s">
        <v>12364</v>
      </c>
      <c r="B14660" s="45">
        <v>10140.0</v>
      </c>
      <c r="C14660" s="55"/>
      <c r="D14660" s="52"/>
    </row>
    <row r="14661">
      <c r="A14661" s="44" t="s">
        <v>12365</v>
      </c>
      <c r="B14661" s="45">
        <v>11820.0</v>
      </c>
      <c r="C14661" s="55"/>
      <c r="D14661" s="52"/>
    </row>
    <row r="14662">
      <c r="A14662" s="44" t="s">
        <v>12366</v>
      </c>
      <c r="B14662" s="45">
        <v>1820.0</v>
      </c>
      <c r="C14662" s="56" t="s">
        <v>12359</v>
      </c>
      <c r="D14662" s="52"/>
    </row>
    <row r="14663">
      <c r="A14663" s="44" t="s">
        <v>12367</v>
      </c>
      <c r="B14663" s="45">
        <v>1700.0</v>
      </c>
      <c r="C14663" s="56" t="s">
        <v>12362</v>
      </c>
      <c r="D14663" s="52"/>
    </row>
    <row r="14664">
      <c r="A14664" s="44" t="s">
        <v>12368</v>
      </c>
      <c r="B14664" s="45">
        <v>9680.0</v>
      </c>
      <c r="C14664" s="55"/>
      <c r="D14664" s="52"/>
    </row>
    <row r="14665">
      <c r="A14665" s="44" t="s">
        <v>12369</v>
      </c>
      <c r="B14665" s="45">
        <v>32140.0</v>
      </c>
      <c r="C14665" s="55"/>
      <c r="D14665" s="52"/>
    </row>
    <row r="14666">
      <c r="A14666" s="44" t="s">
        <v>12370</v>
      </c>
      <c r="B14666" s="45">
        <v>2940.0</v>
      </c>
      <c r="C14666" s="56" t="s">
        <v>12371</v>
      </c>
      <c r="D14666" s="52"/>
    </row>
    <row r="14667">
      <c r="A14667" s="44" t="s">
        <v>12372</v>
      </c>
      <c r="B14667" s="45">
        <v>3100.0</v>
      </c>
      <c r="C14667" s="56" t="s">
        <v>12373</v>
      </c>
      <c r="D14667" s="52"/>
    </row>
    <row r="14668">
      <c r="A14668" s="44" t="s">
        <v>12374</v>
      </c>
      <c r="B14668" s="45">
        <v>17000.0</v>
      </c>
      <c r="C14668" s="55"/>
      <c r="D14668" s="52"/>
    </row>
    <row r="14669">
      <c r="A14669" s="44" t="s">
        <v>12375</v>
      </c>
      <c r="B14669" s="45">
        <v>2660.0</v>
      </c>
      <c r="C14669" s="56" t="s">
        <v>12376</v>
      </c>
      <c r="D14669" s="52"/>
    </row>
    <row r="14670">
      <c r="A14670" s="44" t="s">
        <v>12377</v>
      </c>
      <c r="B14670" s="45">
        <v>3000.0</v>
      </c>
      <c r="C14670" s="56" t="s">
        <v>12378</v>
      </c>
      <c r="D14670" s="52"/>
    </row>
    <row r="14671">
      <c r="A14671" s="44" t="s">
        <v>12379</v>
      </c>
      <c r="B14671" s="45">
        <v>11500.0</v>
      </c>
      <c r="C14671" s="56" t="s">
        <v>12351</v>
      </c>
      <c r="D14671" s="52"/>
    </row>
    <row r="14672">
      <c r="A14672" s="44" t="s">
        <v>12380</v>
      </c>
      <c r="B14672" s="45">
        <v>11020.0</v>
      </c>
      <c r="C14672" s="55"/>
      <c r="D14672" s="52"/>
    </row>
    <row r="14673">
      <c r="A14673" s="44" t="s">
        <v>12381</v>
      </c>
      <c r="B14673" s="45">
        <v>10380.0</v>
      </c>
      <c r="C14673" s="56" t="s">
        <v>12382</v>
      </c>
      <c r="D14673" s="52"/>
    </row>
    <row r="14674">
      <c r="A14674" s="44" t="s">
        <v>12383</v>
      </c>
      <c r="B14674" s="45">
        <v>2660.0</v>
      </c>
      <c r="C14674" s="55"/>
      <c r="D14674" s="52"/>
    </row>
    <row r="14675">
      <c r="A14675" s="44" t="s">
        <v>12384</v>
      </c>
      <c r="B14675" s="45">
        <v>13600.0</v>
      </c>
      <c r="C14675" s="55"/>
      <c r="D14675" s="52"/>
    </row>
    <row r="14676">
      <c r="A14676" s="44" t="s">
        <v>12385</v>
      </c>
      <c r="B14676" s="45">
        <v>16040.0</v>
      </c>
      <c r="C14676" s="55"/>
      <c r="D14676" s="52"/>
    </row>
    <row r="14677">
      <c r="A14677" s="44" t="s">
        <v>12386</v>
      </c>
      <c r="B14677" s="45">
        <v>10820.0</v>
      </c>
      <c r="C14677" s="55"/>
      <c r="D14677" s="52"/>
    </row>
    <row r="14678">
      <c r="A14678" s="44" t="s">
        <v>12387</v>
      </c>
      <c r="B14678" s="45">
        <v>2480.0</v>
      </c>
      <c r="C14678" s="55"/>
      <c r="D14678" s="52"/>
    </row>
    <row r="14679">
      <c r="A14679" s="44" t="s">
        <v>12388</v>
      </c>
      <c r="B14679" s="45">
        <v>9320.0</v>
      </c>
      <c r="C14679" s="55"/>
      <c r="D14679" s="52"/>
    </row>
    <row r="14680">
      <c r="A14680" s="44" t="s">
        <v>12389</v>
      </c>
      <c r="B14680" s="45">
        <v>3180.0</v>
      </c>
      <c r="C14680" s="56" t="s">
        <v>12390</v>
      </c>
      <c r="D14680" s="52"/>
    </row>
    <row r="14681">
      <c r="A14681" s="44" t="s">
        <v>12391</v>
      </c>
      <c r="B14681" s="45">
        <v>2980.0</v>
      </c>
      <c r="C14681" s="56" t="s">
        <v>12392</v>
      </c>
      <c r="D14681" s="52"/>
    </row>
    <row r="14682">
      <c r="A14682" s="44" t="s">
        <v>12393</v>
      </c>
      <c r="B14682" s="45">
        <v>2980.0</v>
      </c>
      <c r="C14682" s="56" t="s">
        <v>12394</v>
      </c>
      <c r="D14682" s="52"/>
    </row>
    <row r="14683">
      <c r="A14683" s="44" t="s">
        <v>12395</v>
      </c>
      <c r="B14683" s="45">
        <v>2600.0</v>
      </c>
      <c r="C14683" s="55"/>
      <c r="D14683" s="52"/>
    </row>
    <row r="14684">
      <c r="A14684" s="44" t="s">
        <v>12396</v>
      </c>
      <c r="B14684" s="45">
        <v>13360.0</v>
      </c>
      <c r="C14684" s="56" t="s">
        <v>12397</v>
      </c>
      <c r="D14684" s="52"/>
    </row>
    <row r="14685">
      <c r="A14685" s="44" t="s">
        <v>12398</v>
      </c>
      <c r="B14685" s="45">
        <v>10700.0</v>
      </c>
      <c r="C14685" s="55"/>
      <c r="D14685" s="52"/>
    </row>
    <row r="14686">
      <c r="A14686" s="44" t="s">
        <v>12399</v>
      </c>
      <c r="B14686" s="45">
        <v>13800.0</v>
      </c>
      <c r="C14686" s="55"/>
      <c r="D14686" s="52"/>
    </row>
    <row r="14687">
      <c r="A14687" s="44" t="s">
        <v>12400</v>
      </c>
      <c r="B14687" s="45">
        <v>10420.0</v>
      </c>
      <c r="C14687" s="55"/>
      <c r="D14687" s="52"/>
    </row>
    <row r="14688">
      <c r="A14688" s="44" t="s">
        <v>12401</v>
      </c>
      <c r="B14688" s="45">
        <v>3460.0</v>
      </c>
      <c r="C14688" s="55"/>
      <c r="D14688" s="52"/>
    </row>
    <row r="14689">
      <c r="A14689" s="44" t="s">
        <v>12402</v>
      </c>
      <c r="B14689" s="45">
        <v>3240.0</v>
      </c>
      <c r="C14689" s="55"/>
      <c r="D14689" s="52"/>
    </row>
    <row r="14690">
      <c r="A14690" s="44" t="s">
        <v>12403</v>
      </c>
      <c r="B14690" s="45">
        <v>3240.0</v>
      </c>
      <c r="C14690" s="55"/>
      <c r="D14690" s="52"/>
    </row>
    <row r="14691">
      <c r="A14691" s="44" t="s">
        <v>12404</v>
      </c>
      <c r="B14691" s="45">
        <v>11840.0</v>
      </c>
      <c r="C14691" s="55"/>
      <c r="D14691" s="52"/>
    </row>
    <row r="14692">
      <c r="A14692" s="44" t="s">
        <v>12405</v>
      </c>
      <c r="B14692" s="45">
        <v>2760.0</v>
      </c>
      <c r="C14692" s="55"/>
      <c r="D14692" s="52"/>
    </row>
    <row r="14693">
      <c r="A14693" s="44" t="s">
        <v>12406</v>
      </c>
      <c r="B14693" s="45">
        <v>10140.0</v>
      </c>
      <c r="C14693" s="55"/>
      <c r="D14693" s="52"/>
    </row>
    <row r="14694">
      <c r="A14694" s="44" t="s">
        <v>12407</v>
      </c>
      <c r="B14694" s="45">
        <v>9480.0</v>
      </c>
      <c r="C14694" s="55"/>
      <c r="D14694" s="52"/>
    </row>
    <row r="14695">
      <c r="A14695" s="44" t="s">
        <v>12408</v>
      </c>
      <c r="B14695" s="45">
        <v>31300.0</v>
      </c>
      <c r="C14695" s="55"/>
      <c r="D14695" s="52"/>
    </row>
    <row r="14696">
      <c r="A14696" s="44" t="s">
        <v>12409</v>
      </c>
      <c r="B14696" s="45">
        <v>2040.0</v>
      </c>
      <c r="C14696" s="55"/>
      <c r="D14696" s="52"/>
    </row>
    <row r="14697">
      <c r="A14697" s="44" t="s">
        <v>12410</v>
      </c>
      <c r="B14697" s="45">
        <v>1840.0</v>
      </c>
      <c r="C14697" s="55"/>
      <c r="D14697" s="52"/>
    </row>
    <row r="14698">
      <c r="A14698" s="44" t="s">
        <v>12411</v>
      </c>
      <c r="B14698" s="45">
        <v>11400.0</v>
      </c>
      <c r="C14698" s="55"/>
      <c r="D14698" s="52"/>
    </row>
    <row r="14699">
      <c r="A14699" s="44" t="s">
        <v>12412</v>
      </c>
      <c r="B14699" s="45">
        <v>10080.0</v>
      </c>
      <c r="C14699" s="55"/>
      <c r="D14699" s="52"/>
    </row>
    <row r="14700">
      <c r="A14700" s="44" t="s">
        <v>12413</v>
      </c>
      <c r="B14700" s="45">
        <v>13600.0</v>
      </c>
      <c r="C14700" s="55"/>
      <c r="D14700" s="52"/>
    </row>
    <row r="14701">
      <c r="A14701" s="44" t="s">
        <v>12414</v>
      </c>
      <c r="B14701" s="45">
        <v>13200.0</v>
      </c>
      <c r="C14701" s="55"/>
      <c r="D14701" s="52"/>
    </row>
    <row r="14702">
      <c r="A14702" s="44" t="s">
        <v>12415</v>
      </c>
      <c r="B14702" s="45">
        <v>2800.0</v>
      </c>
      <c r="C14702" s="55"/>
      <c r="D14702" s="52"/>
    </row>
    <row r="14703">
      <c r="A14703" s="44" t="s">
        <v>12416</v>
      </c>
      <c r="B14703" s="45">
        <v>13900.0</v>
      </c>
      <c r="C14703" s="55"/>
      <c r="D14703" s="52"/>
    </row>
    <row r="14704">
      <c r="A14704" s="44" t="s">
        <v>12417</v>
      </c>
      <c r="B14704" s="45">
        <v>9500.0</v>
      </c>
      <c r="C14704" s="55"/>
      <c r="D14704" s="52"/>
    </row>
    <row r="14705">
      <c r="A14705" s="44" t="s">
        <v>12418</v>
      </c>
      <c r="B14705" s="45">
        <v>3060.0</v>
      </c>
      <c r="C14705" s="55"/>
      <c r="D14705" s="52"/>
    </row>
    <row r="14706">
      <c r="A14706" s="44" t="s">
        <v>12419</v>
      </c>
      <c r="B14706" s="45">
        <v>10560.0</v>
      </c>
      <c r="C14706" s="55"/>
      <c r="D14706" s="52"/>
    </row>
    <row r="14707">
      <c r="A14707" s="44" t="s">
        <v>12420</v>
      </c>
      <c r="B14707" s="45">
        <v>2560.0</v>
      </c>
      <c r="C14707" s="55"/>
      <c r="D14707" s="52"/>
    </row>
    <row r="14708">
      <c r="A14708" s="44" t="s">
        <v>12421</v>
      </c>
      <c r="B14708" s="45">
        <v>11880.0</v>
      </c>
      <c r="C14708" s="55"/>
      <c r="D14708" s="52"/>
    </row>
    <row r="14709">
      <c r="A14709" s="44" t="s">
        <v>12422</v>
      </c>
      <c r="B14709" s="45">
        <v>9340.0</v>
      </c>
      <c r="C14709" s="55"/>
      <c r="D14709" s="52"/>
    </row>
    <row r="14710">
      <c r="A14710" s="44" t="s">
        <v>12423</v>
      </c>
      <c r="B14710" s="45">
        <v>17180.0</v>
      </c>
      <c r="C14710" s="55"/>
      <c r="D14710" s="52"/>
    </row>
    <row r="14711">
      <c r="A14711" s="44" t="s">
        <v>12424</v>
      </c>
      <c r="B14711" s="45">
        <v>3200.0</v>
      </c>
      <c r="C14711" s="55"/>
      <c r="D14711" s="52"/>
    </row>
    <row r="14712">
      <c r="A14712" s="44" t="s">
        <v>12425</v>
      </c>
      <c r="B14712" s="45">
        <v>17860.0</v>
      </c>
      <c r="C14712" s="55"/>
      <c r="D14712" s="52"/>
    </row>
    <row r="14713">
      <c r="A14713" s="44" t="s">
        <v>12426</v>
      </c>
      <c r="B14713" s="45">
        <v>13060.0</v>
      </c>
      <c r="C14713" s="55"/>
      <c r="D14713" s="52"/>
    </row>
    <row r="14714">
      <c r="A14714" s="44" t="s">
        <v>12427</v>
      </c>
      <c r="B14714" s="45">
        <v>9980.0</v>
      </c>
      <c r="C14714" s="55"/>
      <c r="D14714" s="52"/>
    </row>
    <row r="14715">
      <c r="A14715" s="44" t="s">
        <v>12428</v>
      </c>
      <c r="B14715" s="45">
        <v>10680.0</v>
      </c>
      <c r="C14715" s="55"/>
      <c r="D14715" s="52"/>
    </row>
    <row r="14716">
      <c r="A14716" s="44" t="s">
        <v>12429</v>
      </c>
      <c r="B14716" s="45">
        <v>10100.0</v>
      </c>
      <c r="C14716" s="55"/>
      <c r="D14716" s="52"/>
    </row>
    <row r="14717">
      <c r="A14717" s="44" t="s">
        <v>12430</v>
      </c>
      <c r="B14717" s="45">
        <v>2700.0</v>
      </c>
      <c r="C14717" s="55"/>
      <c r="D14717" s="52"/>
    </row>
    <row r="14718">
      <c r="A14718" s="44" t="s">
        <v>12431</v>
      </c>
      <c r="B14718" s="45">
        <v>11020.0</v>
      </c>
      <c r="C14718" s="55"/>
      <c r="D14718" s="52"/>
    </row>
    <row r="14719">
      <c r="A14719" s="44" t="s">
        <v>12432</v>
      </c>
      <c r="B14719" s="45">
        <v>9420.0</v>
      </c>
      <c r="C14719" s="55"/>
      <c r="D14719" s="52"/>
    </row>
    <row r="14720">
      <c r="A14720" s="44" t="s">
        <v>12433</v>
      </c>
      <c r="B14720" s="45">
        <v>10040.0</v>
      </c>
      <c r="C14720" s="55"/>
      <c r="D14720" s="52"/>
    </row>
    <row r="14721">
      <c r="A14721" s="44" t="s">
        <v>12434</v>
      </c>
      <c r="B14721" s="45">
        <v>30820.0</v>
      </c>
      <c r="C14721" s="55"/>
      <c r="D14721" s="52"/>
    </row>
    <row r="14722">
      <c r="A14722" s="44" t="s">
        <v>12435</v>
      </c>
      <c r="B14722" s="45">
        <v>9880.0</v>
      </c>
      <c r="C14722" s="55"/>
      <c r="D14722" s="52"/>
    </row>
    <row r="14723">
      <c r="A14723" s="44" t="s">
        <v>12436</v>
      </c>
      <c r="B14723" s="45">
        <v>13780.0</v>
      </c>
      <c r="C14723" s="55"/>
      <c r="D14723" s="52"/>
    </row>
    <row r="14724">
      <c r="A14724" s="44" t="s">
        <v>12437</v>
      </c>
      <c r="B14724" s="45">
        <v>13500.0</v>
      </c>
      <c r="C14724" s="55"/>
      <c r="D14724" s="52"/>
    </row>
    <row r="14725">
      <c r="A14725" s="44" t="s">
        <v>12438</v>
      </c>
      <c r="B14725" s="45">
        <v>11780.0</v>
      </c>
      <c r="C14725" s="56" t="s">
        <v>9388</v>
      </c>
      <c r="D14725" s="52"/>
    </row>
    <row r="14726">
      <c r="A14726" s="44" t="s">
        <v>12439</v>
      </c>
      <c r="B14726" s="45">
        <v>9900.0</v>
      </c>
      <c r="C14726" s="55"/>
      <c r="D14726" s="52"/>
    </row>
    <row r="14727">
      <c r="A14727" s="44" t="s">
        <v>12440</v>
      </c>
      <c r="B14727" s="45">
        <v>18200.0</v>
      </c>
      <c r="C14727" s="56" t="s">
        <v>12441</v>
      </c>
      <c r="D14727" s="52"/>
    </row>
    <row r="14728">
      <c r="A14728" s="44" t="s">
        <v>12442</v>
      </c>
      <c r="B14728" s="45">
        <v>12020.0</v>
      </c>
      <c r="C14728" s="56" t="s">
        <v>12443</v>
      </c>
      <c r="D14728" s="52"/>
    </row>
    <row r="14729">
      <c r="A14729" s="44" t="s">
        <v>12444</v>
      </c>
      <c r="B14729" s="45">
        <v>14980.0</v>
      </c>
      <c r="C14729" s="56" t="s">
        <v>12445</v>
      </c>
      <c r="D14729" s="52"/>
    </row>
    <row r="14730">
      <c r="A14730" s="44" t="s">
        <v>12446</v>
      </c>
      <c r="B14730" s="45">
        <v>34640.0</v>
      </c>
      <c r="C14730" s="56" t="s">
        <v>12447</v>
      </c>
      <c r="D14730" s="52"/>
    </row>
    <row r="14731">
      <c r="A14731" s="44" t="s">
        <v>12448</v>
      </c>
      <c r="B14731" s="45">
        <v>10120.0</v>
      </c>
      <c r="C14731" s="55"/>
      <c r="D14731" s="52"/>
    </row>
    <row r="14732">
      <c r="A14732" s="44" t="s">
        <v>12449</v>
      </c>
      <c r="B14732" s="45">
        <v>2440.0</v>
      </c>
      <c r="C14732" s="56" t="s">
        <v>4017</v>
      </c>
      <c r="D14732" s="52"/>
    </row>
    <row r="14733">
      <c r="A14733" s="44" t="s">
        <v>12450</v>
      </c>
      <c r="B14733" s="45">
        <v>32240.0</v>
      </c>
      <c r="C14733" s="55"/>
      <c r="D14733" s="52"/>
    </row>
    <row r="14734">
      <c r="A14734" s="44" t="s">
        <v>12451</v>
      </c>
      <c r="B14734" s="45">
        <v>10620.0</v>
      </c>
      <c r="C14734" s="55"/>
      <c r="D14734" s="52"/>
    </row>
    <row r="14735">
      <c r="A14735" s="44" t="s">
        <v>12452</v>
      </c>
      <c r="B14735" s="45">
        <v>10060.0</v>
      </c>
      <c r="C14735" s="55"/>
      <c r="D14735" s="52"/>
    </row>
    <row r="14736">
      <c r="A14736" s="44" t="s">
        <v>12453</v>
      </c>
      <c r="B14736" s="45">
        <v>1860.0</v>
      </c>
      <c r="C14736" s="56" t="s">
        <v>4017</v>
      </c>
      <c r="D14736" s="52"/>
    </row>
    <row r="14737">
      <c r="A14737" s="44" t="s">
        <v>12454</v>
      </c>
      <c r="B14737" s="45">
        <v>11880.0</v>
      </c>
      <c r="C14737" s="56" t="s">
        <v>9237</v>
      </c>
      <c r="D14737" s="52"/>
    </row>
    <row r="14738">
      <c r="A14738" s="44" t="s">
        <v>12455</v>
      </c>
      <c r="B14738" s="45">
        <v>10240.0</v>
      </c>
      <c r="C14738" s="55"/>
      <c r="D14738" s="52"/>
    </row>
    <row r="14739">
      <c r="A14739" s="44" t="s">
        <v>12456</v>
      </c>
      <c r="B14739" s="45">
        <v>13520.0</v>
      </c>
      <c r="C14739" s="55"/>
      <c r="D14739" s="52"/>
    </row>
    <row r="14740">
      <c r="A14740" s="44" t="s">
        <v>12457</v>
      </c>
      <c r="B14740" s="45">
        <v>20240.0</v>
      </c>
      <c r="C14740" s="55"/>
      <c r="D14740" s="52"/>
    </row>
    <row r="14741">
      <c r="A14741" s="44" t="s">
        <v>12458</v>
      </c>
      <c r="B14741" s="45">
        <v>10800.0</v>
      </c>
      <c r="C14741" s="56" t="s">
        <v>12459</v>
      </c>
      <c r="D14741" s="52"/>
    </row>
    <row r="14742">
      <c r="A14742" s="44" t="s">
        <v>12460</v>
      </c>
      <c r="B14742" s="45">
        <v>2480.0</v>
      </c>
      <c r="C14742" s="55"/>
      <c r="D14742" s="52"/>
    </row>
    <row r="14743">
      <c r="A14743" s="44" t="s">
        <v>12461</v>
      </c>
      <c r="B14743" s="45">
        <v>13040.0</v>
      </c>
      <c r="C14743" s="56" t="s">
        <v>4576</v>
      </c>
      <c r="D14743" s="52"/>
    </row>
    <row r="14744">
      <c r="A14744" s="44" t="s">
        <v>12462</v>
      </c>
      <c r="B14744" s="45">
        <v>9360.0</v>
      </c>
      <c r="C14744" s="55"/>
      <c r="D14744" s="52"/>
    </row>
    <row r="14745">
      <c r="A14745" s="44" t="s">
        <v>12463</v>
      </c>
      <c r="B14745" s="45">
        <v>4060.0</v>
      </c>
      <c r="C14745" s="56" t="s">
        <v>4035</v>
      </c>
      <c r="D14745" s="52"/>
    </row>
    <row r="14746">
      <c r="A14746" s="44" t="s">
        <v>12464</v>
      </c>
      <c r="B14746" s="45">
        <v>2300.0</v>
      </c>
      <c r="C14746" s="55"/>
      <c r="D14746" s="52"/>
    </row>
    <row r="14747">
      <c r="A14747" s="44" t="s">
        <v>12465</v>
      </c>
      <c r="B14747" s="45">
        <v>11560.0</v>
      </c>
      <c r="C14747" s="55"/>
      <c r="D14747" s="52"/>
    </row>
    <row r="14748">
      <c r="A14748" s="44" t="s">
        <v>12466</v>
      </c>
      <c r="B14748" s="45">
        <v>2640.0</v>
      </c>
      <c r="C14748" s="56" t="s">
        <v>4035</v>
      </c>
      <c r="D14748" s="52"/>
    </row>
    <row r="14749">
      <c r="A14749" s="44" t="s">
        <v>12467</v>
      </c>
      <c r="B14749" s="45">
        <v>2440.0</v>
      </c>
      <c r="C14749" s="56" t="s">
        <v>4017</v>
      </c>
      <c r="D14749" s="52"/>
    </row>
    <row r="14750">
      <c r="A14750" s="44" t="s">
        <v>12468</v>
      </c>
      <c r="B14750" s="45">
        <v>10060.0</v>
      </c>
      <c r="C14750" s="55"/>
      <c r="D14750" s="52"/>
    </row>
    <row r="14751">
      <c r="A14751" s="44" t="s">
        <v>12469</v>
      </c>
      <c r="B14751" s="45">
        <v>9860.0</v>
      </c>
      <c r="C14751" s="55"/>
      <c r="D14751" s="52"/>
    </row>
    <row r="14752">
      <c r="A14752" s="44" t="s">
        <v>12470</v>
      </c>
      <c r="B14752" s="45">
        <v>1940.0</v>
      </c>
      <c r="C14752" s="56" t="s">
        <v>4017</v>
      </c>
      <c r="D14752" s="52"/>
    </row>
    <row r="14753">
      <c r="A14753" s="44" t="s">
        <v>12471</v>
      </c>
      <c r="B14753" s="45">
        <v>2640.0</v>
      </c>
      <c r="C14753" s="56" t="s">
        <v>3980</v>
      </c>
      <c r="D14753" s="52"/>
    </row>
    <row r="14754">
      <c r="A14754" s="44" t="s">
        <v>12472</v>
      </c>
      <c r="B14754" s="45">
        <v>2340.0</v>
      </c>
      <c r="C14754" s="56" t="s">
        <v>3980</v>
      </c>
      <c r="D14754" s="52"/>
    </row>
    <row r="14755">
      <c r="A14755" s="44" t="s">
        <v>12473</v>
      </c>
      <c r="B14755" s="45">
        <v>11240.0</v>
      </c>
      <c r="C14755" s="56" t="s">
        <v>8315</v>
      </c>
      <c r="D14755" s="52"/>
    </row>
    <row r="14756">
      <c r="A14756" s="44" t="s">
        <v>12474</v>
      </c>
      <c r="B14756" s="45">
        <v>9920.0</v>
      </c>
      <c r="C14756" s="55"/>
      <c r="D14756" s="52"/>
    </row>
    <row r="14757">
      <c r="A14757" s="44" t="s">
        <v>12475</v>
      </c>
      <c r="B14757" s="45">
        <v>3260.0</v>
      </c>
      <c r="C14757" s="56" t="s">
        <v>12476</v>
      </c>
      <c r="D14757" s="52"/>
    </row>
    <row r="14758">
      <c r="A14758" s="44" t="s">
        <v>12477</v>
      </c>
      <c r="B14758" s="45">
        <v>3220.0</v>
      </c>
      <c r="C14758" s="56" t="s">
        <v>6421</v>
      </c>
      <c r="D14758" s="52"/>
    </row>
    <row r="14759">
      <c r="A14759" s="44" t="s">
        <v>12478</v>
      </c>
      <c r="B14759" s="45">
        <v>13820.0</v>
      </c>
      <c r="C14759" s="55"/>
      <c r="D14759" s="52"/>
    </row>
    <row r="14760">
      <c r="A14760" s="44" t="s">
        <v>12479</v>
      </c>
      <c r="B14760" s="45">
        <v>3080.0</v>
      </c>
      <c r="C14760" s="56" t="s">
        <v>6508</v>
      </c>
      <c r="D14760" s="52"/>
    </row>
    <row r="14761">
      <c r="A14761" s="44" t="s">
        <v>12480</v>
      </c>
      <c r="B14761" s="45">
        <v>3520.0</v>
      </c>
      <c r="C14761" s="56" t="s">
        <v>6421</v>
      </c>
      <c r="D14761" s="52"/>
    </row>
    <row r="14762">
      <c r="A14762" s="44" t="s">
        <v>12481</v>
      </c>
      <c r="B14762" s="45">
        <v>2860.0</v>
      </c>
      <c r="C14762" s="56" t="s">
        <v>12476</v>
      </c>
      <c r="D14762" s="52"/>
    </row>
    <row r="14763">
      <c r="A14763" s="44" t="s">
        <v>12482</v>
      </c>
      <c r="B14763" s="45">
        <v>3080.0</v>
      </c>
      <c r="C14763" s="56" t="s">
        <v>12162</v>
      </c>
      <c r="D14763" s="52"/>
    </row>
    <row r="14764">
      <c r="A14764" s="44" t="s">
        <v>12483</v>
      </c>
      <c r="B14764" s="45">
        <v>9860.0</v>
      </c>
      <c r="C14764" s="55"/>
      <c r="D14764" s="52"/>
    </row>
    <row r="14765">
      <c r="A14765" s="44" t="s">
        <v>12484</v>
      </c>
      <c r="B14765" s="45">
        <v>3240.0</v>
      </c>
      <c r="C14765" s="56" t="s">
        <v>6508</v>
      </c>
      <c r="D14765" s="52"/>
    </row>
    <row r="14766">
      <c r="A14766" s="44" t="s">
        <v>12485</v>
      </c>
      <c r="B14766" s="45">
        <v>2600.0</v>
      </c>
      <c r="C14766" s="55"/>
      <c r="D14766" s="52"/>
    </row>
    <row r="14767">
      <c r="A14767" s="44" t="s">
        <v>12486</v>
      </c>
      <c r="B14767" s="45">
        <v>3220.0</v>
      </c>
      <c r="C14767" s="55"/>
      <c r="D14767" s="52"/>
    </row>
    <row r="14768">
      <c r="A14768" s="44" t="s">
        <v>12487</v>
      </c>
      <c r="B14768" s="45">
        <v>12180.0</v>
      </c>
      <c r="C14768" s="55"/>
      <c r="D14768" s="52"/>
    </row>
    <row r="14769">
      <c r="A14769" s="44" t="s">
        <v>12488</v>
      </c>
      <c r="B14769" s="45">
        <v>2740.0</v>
      </c>
      <c r="C14769" s="56" t="s">
        <v>12162</v>
      </c>
      <c r="D14769" s="52"/>
    </row>
    <row r="14770">
      <c r="A14770" s="44" t="s">
        <v>12489</v>
      </c>
      <c r="B14770" s="45">
        <v>12360.0</v>
      </c>
      <c r="C14770" s="56" t="s">
        <v>12490</v>
      </c>
      <c r="D14770" s="52"/>
    </row>
    <row r="14771">
      <c r="A14771" s="44" t="s">
        <v>12491</v>
      </c>
      <c r="B14771" s="45">
        <v>9320.0</v>
      </c>
      <c r="C14771" s="55"/>
      <c r="D14771" s="52"/>
    </row>
    <row r="14772">
      <c r="A14772" s="44" t="s">
        <v>12492</v>
      </c>
      <c r="B14772" s="45">
        <v>16720.0</v>
      </c>
      <c r="C14772" s="55"/>
      <c r="D14772" s="52"/>
    </row>
    <row r="14773">
      <c r="A14773" s="44" t="s">
        <v>12493</v>
      </c>
      <c r="B14773" s="45">
        <v>3060.0</v>
      </c>
      <c r="C14773" s="56" t="s">
        <v>12494</v>
      </c>
      <c r="D14773" s="52"/>
    </row>
    <row r="14774">
      <c r="A14774" s="44" t="s">
        <v>12495</v>
      </c>
      <c r="B14774" s="45">
        <v>2740.0</v>
      </c>
      <c r="C14774" s="56" t="s">
        <v>12494</v>
      </c>
      <c r="D14774" s="52"/>
    </row>
    <row r="14775">
      <c r="A14775" s="44" t="s">
        <v>12496</v>
      </c>
      <c r="B14775" s="45">
        <v>2880.0</v>
      </c>
      <c r="C14775" s="55"/>
      <c r="D14775" s="52"/>
    </row>
    <row r="14776">
      <c r="A14776" s="44" t="s">
        <v>12497</v>
      </c>
      <c r="B14776" s="45">
        <v>2020.0</v>
      </c>
      <c r="C14776" s="56" t="s">
        <v>4017</v>
      </c>
      <c r="D14776" s="52"/>
    </row>
    <row r="14777">
      <c r="A14777" s="44" t="s">
        <v>12498</v>
      </c>
      <c r="B14777" s="45">
        <v>1860.0</v>
      </c>
      <c r="C14777" s="55"/>
      <c r="D14777" s="52"/>
    </row>
    <row r="14778">
      <c r="A14778" s="44" t="s">
        <v>12499</v>
      </c>
      <c r="B14778" s="45">
        <v>9180.0</v>
      </c>
      <c r="C14778" s="55"/>
      <c r="D14778" s="52"/>
    </row>
    <row r="14779">
      <c r="A14779" s="44" t="s">
        <v>12500</v>
      </c>
      <c r="B14779" s="45">
        <v>11060.0</v>
      </c>
      <c r="C14779" s="55"/>
      <c r="D14779" s="52"/>
    </row>
    <row r="14780">
      <c r="A14780" s="44" t="s">
        <v>12501</v>
      </c>
      <c r="B14780" s="45">
        <v>10440.0</v>
      </c>
      <c r="C14780" s="55"/>
      <c r="D14780" s="52"/>
    </row>
    <row r="14781">
      <c r="A14781" s="44" t="s">
        <v>12502</v>
      </c>
      <c r="B14781" s="45">
        <v>20380.0</v>
      </c>
      <c r="C14781" s="55"/>
      <c r="D14781" s="52"/>
    </row>
    <row r="14782">
      <c r="A14782" s="44" t="s">
        <v>12503</v>
      </c>
      <c r="B14782" s="45">
        <v>14780.0</v>
      </c>
      <c r="C14782" s="56" t="s">
        <v>12504</v>
      </c>
      <c r="D14782" s="52"/>
    </row>
    <row r="14783">
      <c r="A14783" s="44" t="s">
        <v>12505</v>
      </c>
      <c r="B14783" s="45">
        <v>9420.0</v>
      </c>
      <c r="C14783" s="55"/>
      <c r="D14783" s="52"/>
    </row>
    <row r="14784">
      <c r="A14784" s="44" t="s">
        <v>12506</v>
      </c>
      <c r="B14784" s="45">
        <v>3160.0</v>
      </c>
      <c r="C14784" s="56" t="s">
        <v>10694</v>
      </c>
      <c r="D14784" s="52"/>
    </row>
    <row r="14785">
      <c r="A14785" s="44" t="s">
        <v>12507</v>
      </c>
      <c r="B14785" s="45">
        <v>11220.0</v>
      </c>
      <c r="C14785" s="56" t="s">
        <v>12508</v>
      </c>
      <c r="D14785" s="52"/>
    </row>
    <row r="14786">
      <c r="A14786" s="44" t="s">
        <v>12509</v>
      </c>
      <c r="B14786" s="45">
        <v>11880.0</v>
      </c>
      <c r="C14786" s="55"/>
      <c r="D14786" s="52"/>
    </row>
    <row r="14787">
      <c r="A14787" s="44" t="s">
        <v>12510</v>
      </c>
      <c r="B14787" s="45">
        <v>16680.0</v>
      </c>
      <c r="C14787" s="55"/>
      <c r="D14787" s="52"/>
    </row>
    <row r="14788">
      <c r="A14788" s="44" t="s">
        <v>12511</v>
      </c>
      <c r="B14788" s="45">
        <v>2600.0</v>
      </c>
      <c r="C14788" s="56" t="s">
        <v>10694</v>
      </c>
      <c r="D14788" s="52"/>
    </row>
    <row r="14789">
      <c r="A14789" s="44" t="s">
        <v>12512</v>
      </c>
      <c r="B14789" s="45">
        <v>9820.0</v>
      </c>
      <c r="C14789" s="55"/>
      <c r="D14789" s="52"/>
    </row>
    <row r="14790">
      <c r="A14790" s="44" t="s">
        <v>12513</v>
      </c>
      <c r="B14790" s="45">
        <v>2940.0</v>
      </c>
      <c r="C14790" s="56" t="s">
        <v>4035</v>
      </c>
      <c r="D14790" s="52"/>
    </row>
    <row r="14791">
      <c r="A14791" s="44" t="s">
        <v>12514</v>
      </c>
      <c r="B14791" s="45">
        <v>9180.0</v>
      </c>
      <c r="C14791" s="55"/>
      <c r="D14791" s="52"/>
    </row>
    <row r="14792">
      <c r="A14792" s="44" t="s">
        <v>12515</v>
      </c>
      <c r="B14792" s="45">
        <v>17660.0</v>
      </c>
      <c r="C14792" s="56" t="s">
        <v>12516</v>
      </c>
      <c r="D14792" s="52"/>
    </row>
    <row r="14793">
      <c r="A14793" s="44" t="s">
        <v>12517</v>
      </c>
      <c r="B14793" s="45">
        <v>2640.0</v>
      </c>
      <c r="C14793" s="56" t="s">
        <v>4035</v>
      </c>
      <c r="D14793" s="52"/>
    </row>
    <row r="14794">
      <c r="A14794" s="44" t="s">
        <v>12518</v>
      </c>
      <c r="B14794" s="45">
        <v>9300.0</v>
      </c>
      <c r="C14794" s="55"/>
      <c r="D14794" s="52"/>
    </row>
    <row r="14795">
      <c r="A14795" s="44" t="s">
        <v>12519</v>
      </c>
      <c r="B14795" s="45">
        <v>13220.0</v>
      </c>
      <c r="C14795" s="56" t="s">
        <v>10580</v>
      </c>
      <c r="D14795" s="52"/>
    </row>
    <row r="14796">
      <c r="A14796" s="44" t="s">
        <v>12520</v>
      </c>
      <c r="B14796" s="45">
        <v>9520.0</v>
      </c>
      <c r="C14796" s="55"/>
      <c r="D14796" s="52"/>
    </row>
    <row r="14797">
      <c r="A14797" s="44" t="s">
        <v>12521</v>
      </c>
      <c r="B14797" s="45">
        <v>12880.0</v>
      </c>
      <c r="C14797" s="56" t="s">
        <v>12522</v>
      </c>
      <c r="D14797" s="52"/>
    </row>
    <row r="14798">
      <c r="A14798" s="44" t="s">
        <v>12523</v>
      </c>
      <c r="B14798" s="45">
        <v>10920.0</v>
      </c>
      <c r="C14798" s="56" t="s">
        <v>12524</v>
      </c>
      <c r="D14798" s="52"/>
    </row>
    <row r="14799">
      <c r="A14799" s="44" t="s">
        <v>12525</v>
      </c>
      <c r="B14799" s="45">
        <v>4240.0</v>
      </c>
      <c r="C14799" s="56" t="s">
        <v>5136</v>
      </c>
      <c r="D14799" s="52"/>
    </row>
    <row r="14800">
      <c r="A14800" s="44" t="s">
        <v>12526</v>
      </c>
      <c r="B14800" s="45">
        <v>9260.0</v>
      </c>
      <c r="C14800" s="55"/>
      <c r="D14800" s="52"/>
    </row>
    <row r="14801">
      <c r="A14801" s="44" t="s">
        <v>12527</v>
      </c>
      <c r="B14801" s="45">
        <v>2920.0</v>
      </c>
      <c r="C14801" s="56" t="s">
        <v>5136</v>
      </c>
      <c r="D14801" s="52"/>
    </row>
    <row r="14802">
      <c r="A14802" s="44" t="s">
        <v>12528</v>
      </c>
      <c r="B14802" s="45">
        <v>9320.0</v>
      </c>
      <c r="C14802" s="55"/>
      <c r="D14802" s="52"/>
    </row>
    <row r="14803">
      <c r="A14803" s="44" t="s">
        <v>12529</v>
      </c>
      <c r="B14803" s="45">
        <v>11780.0</v>
      </c>
      <c r="C14803" s="55"/>
      <c r="D14803" s="52"/>
    </row>
    <row r="14804">
      <c r="A14804" s="44" t="s">
        <v>12530</v>
      </c>
      <c r="B14804" s="45">
        <v>20540.0</v>
      </c>
      <c r="C14804" s="56" t="s">
        <v>4426</v>
      </c>
      <c r="D14804" s="52"/>
    </row>
    <row r="14805">
      <c r="A14805" s="44" t="s">
        <v>12531</v>
      </c>
      <c r="B14805" s="45">
        <v>9300.0</v>
      </c>
      <c r="C14805" s="55"/>
      <c r="D14805" s="52"/>
    </row>
    <row r="14806">
      <c r="A14806" s="44" t="s">
        <v>12532</v>
      </c>
      <c r="B14806" s="45">
        <v>12140.0</v>
      </c>
      <c r="C14806" s="55"/>
      <c r="D14806" s="52"/>
    </row>
    <row r="14807">
      <c r="A14807" s="44" t="s">
        <v>12533</v>
      </c>
      <c r="B14807" s="45">
        <v>12140.0</v>
      </c>
      <c r="C14807" s="55"/>
      <c r="D14807" s="52"/>
    </row>
    <row r="14808">
      <c r="A14808" s="44" t="s">
        <v>12534</v>
      </c>
      <c r="B14808" s="45">
        <v>12740.0</v>
      </c>
      <c r="C14808" s="56" t="s">
        <v>12535</v>
      </c>
      <c r="D14808" s="52"/>
    </row>
    <row r="14809">
      <c r="A14809" s="44" t="s">
        <v>12536</v>
      </c>
      <c r="B14809" s="45">
        <v>3040.0</v>
      </c>
      <c r="C14809" s="56" t="s">
        <v>3991</v>
      </c>
      <c r="D14809" s="52"/>
    </row>
    <row r="14810">
      <c r="A14810" s="44" t="s">
        <v>12537</v>
      </c>
      <c r="B14810" s="45">
        <v>16700.0</v>
      </c>
      <c r="C14810" s="56" t="s">
        <v>12538</v>
      </c>
      <c r="D14810" s="52"/>
    </row>
    <row r="14811">
      <c r="A14811" s="44" t="s">
        <v>12539</v>
      </c>
      <c r="B14811" s="45">
        <v>2920.0</v>
      </c>
      <c r="C14811" s="56" t="s">
        <v>3991</v>
      </c>
      <c r="D14811" s="52"/>
    </row>
    <row r="14812">
      <c r="A14812" s="44" t="s">
        <v>12540</v>
      </c>
      <c r="B14812" s="45">
        <v>11100.0</v>
      </c>
      <c r="C14812" s="56" t="s">
        <v>12541</v>
      </c>
      <c r="D14812" s="52"/>
    </row>
    <row r="14813">
      <c r="A14813" s="44" t="s">
        <v>12542</v>
      </c>
      <c r="B14813" s="45">
        <v>2440.0</v>
      </c>
      <c r="C14813" s="55"/>
      <c r="D14813" s="52"/>
    </row>
    <row r="14814">
      <c r="A14814" s="44" t="s">
        <v>12543</v>
      </c>
      <c r="B14814" s="45">
        <v>2400.0</v>
      </c>
      <c r="C14814" s="55"/>
      <c r="D14814" s="52"/>
    </row>
    <row r="14815">
      <c r="A14815" s="44" t="s">
        <v>12544</v>
      </c>
      <c r="B14815" s="45">
        <v>37840.0</v>
      </c>
      <c r="C14815" s="55"/>
      <c r="D14815" s="52"/>
    </row>
    <row r="14816">
      <c r="A14816" s="44" t="s">
        <v>12545</v>
      </c>
      <c r="B14816" s="45">
        <v>11240.0</v>
      </c>
      <c r="C14816" s="55"/>
      <c r="D14816" s="52"/>
    </row>
    <row r="14817">
      <c r="A14817" s="44" t="s">
        <v>12546</v>
      </c>
      <c r="B14817" s="45">
        <v>9900.0</v>
      </c>
      <c r="C14817" s="55"/>
      <c r="D14817" s="52"/>
    </row>
    <row r="14818">
      <c r="A14818" s="44" t="s">
        <v>12547</v>
      </c>
      <c r="B14818" s="45">
        <v>9800.0</v>
      </c>
      <c r="C14818" s="55"/>
      <c r="D14818" s="52"/>
    </row>
    <row r="14819">
      <c r="A14819" s="44" t="s">
        <v>12548</v>
      </c>
      <c r="B14819" s="45">
        <v>32200.0</v>
      </c>
      <c r="C14819" s="55"/>
      <c r="D14819" s="52"/>
    </row>
    <row r="14820">
      <c r="A14820" s="44" t="s">
        <v>12549</v>
      </c>
      <c r="B14820" s="45">
        <v>11400.0</v>
      </c>
      <c r="C14820" s="56" t="s">
        <v>12550</v>
      </c>
      <c r="D14820" s="52"/>
    </row>
    <row r="14821">
      <c r="A14821" s="44" t="s">
        <v>12551</v>
      </c>
      <c r="B14821" s="45">
        <v>3200.0</v>
      </c>
      <c r="C14821" s="56" t="s">
        <v>4671</v>
      </c>
      <c r="D14821" s="52"/>
    </row>
    <row r="14822">
      <c r="A14822" s="44" t="s">
        <v>12552</v>
      </c>
      <c r="B14822" s="45">
        <v>13500.0</v>
      </c>
      <c r="C14822" s="55"/>
      <c r="D14822" s="52"/>
    </row>
    <row r="14823">
      <c r="A14823" s="44" t="s">
        <v>12553</v>
      </c>
      <c r="B14823" s="45">
        <v>9360.0</v>
      </c>
      <c r="C14823" s="55"/>
      <c r="D14823" s="52"/>
    </row>
    <row r="14824">
      <c r="A14824" s="44" t="s">
        <v>12554</v>
      </c>
      <c r="B14824" s="45">
        <v>2700.0</v>
      </c>
      <c r="C14824" s="56" t="s">
        <v>4671</v>
      </c>
      <c r="D14824" s="52"/>
    </row>
    <row r="14825">
      <c r="A14825" s="44" t="s">
        <v>12555</v>
      </c>
      <c r="B14825" s="45">
        <v>2700.0</v>
      </c>
      <c r="C14825" s="56" t="s">
        <v>3980</v>
      </c>
      <c r="D14825" s="52"/>
    </row>
    <row r="14826">
      <c r="A14826" s="44" t="s">
        <v>12556</v>
      </c>
      <c r="B14826" s="45">
        <v>2340.0</v>
      </c>
      <c r="C14826" s="55"/>
      <c r="D14826" s="52"/>
    </row>
    <row r="14827">
      <c r="A14827" s="44" t="s">
        <v>12557</v>
      </c>
      <c r="B14827" s="45">
        <v>2420.0</v>
      </c>
      <c r="C14827" s="56" t="s">
        <v>4017</v>
      </c>
      <c r="D14827" s="52"/>
    </row>
    <row r="14828">
      <c r="A14828" s="44" t="s">
        <v>12558</v>
      </c>
      <c r="B14828" s="45">
        <v>32660.0</v>
      </c>
      <c r="C14828" s="55"/>
      <c r="D14828" s="52"/>
    </row>
    <row r="14829">
      <c r="A14829" s="44" t="s">
        <v>12559</v>
      </c>
      <c r="B14829" s="45">
        <v>1820.0</v>
      </c>
      <c r="C14829" s="56" t="s">
        <v>4017</v>
      </c>
      <c r="D14829" s="52"/>
    </row>
    <row r="14830">
      <c r="A14830" s="44" t="s">
        <v>12560</v>
      </c>
      <c r="B14830" s="45">
        <v>12400.0</v>
      </c>
      <c r="C14830" s="56" t="s">
        <v>4949</v>
      </c>
      <c r="D14830" s="52"/>
    </row>
    <row r="14831">
      <c r="A14831" s="44" t="s">
        <v>12561</v>
      </c>
      <c r="B14831" s="45">
        <v>15300.0</v>
      </c>
      <c r="C14831" s="56" t="s">
        <v>4949</v>
      </c>
      <c r="D14831" s="52"/>
    </row>
    <row r="14832">
      <c r="A14832" s="44" t="s">
        <v>12562</v>
      </c>
      <c r="B14832" s="45">
        <v>18860.0</v>
      </c>
      <c r="C14832" s="56" t="s">
        <v>4145</v>
      </c>
      <c r="D14832" s="52"/>
    </row>
    <row r="14833">
      <c r="A14833" s="44" t="s">
        <v>12563</v>
      </c>
      <c r="B14833" s="45">
        <v>18140.0</v>
      </c>
      <c r="C14833" s="56" t="s">
        <v>12441</v>
      </c>
      <c r="D14833" s="52"/>
    </row>
    <row r="14834">
      <c r="A14834" s="44" t="s">
        <v>12564</v>
      </c>
      <c r="B14834" s="45">
        <v>15220.0</v>
      </c>
      <c r="C14834" s="55"/>
      <c r="D14834" s="52"/>
    </row>
    <row r="14835">
      <c r="A14835" s="44" t="s">
        <v>12565</v>
      </c>
      <c r="B14835" s="45">
        <v>10100.0</v>
      </c>
      <c r="C14835" s="55"/>
      <c r="D14835" s="52"/>
    </row>
    <row r="14836">
      <c r="A14836" s="44" t="s">
        <v>12566</v>
      </c>
      <c r="B14836" s="45">
        <v>9380.0</v>
      </c>
      <c r="C14836" s="55"/>
      <c r="D14836" s="52"/>
    </row>
    <row r="14837">
      <c r="A14837" s="44" t="s">
        <v>12567</v>
      </c>
      <c r="B14837" s="45">
        <v>3220.0</v>
      </c>
      <c r="C14837" s="55"/>
      <c r="D14837" s="52"/>
    </row>
    <row r="14838">
      <c r="A14838" s="44" t="s">
        <v>12568</v>
      </c>
      <c r="B14838" s="45">
        <v>13480.0</v>
      </c>
      <c r="C14838" s="55"/>
      <c r="D14838" s="52"/>
    </row>
    <row r="14839">
      <c r="A14839" s="44" t="s">
        <v>12569</v>
      </c>
      <c r="B14839" s="45">
        <v>2640.0</v>
      </c>
      <c r="C14839" s="55"/>
      <c r="D14839" s="52"/>
    </row>
    <row r="14840">
      <c r="A14840" s="44" t="s">
        <v>12570</v>
      </c>
      <c r="B14840" s="45">
        <v>10680.0</v>
      </c>
      <c r="C14840" s="56" t="s">
        <v>12571</v>
      </c>
      <c r="D14840" s="52"/>
    </row>
    <row r="14841">
      <c r="A14841" s="44" t="s">
        <v>12572</v>
      </c>
      <c r="B14841" s="45">
        <v>2840.0</v>
      </c>
      <c r="C14841" s="55"/>
      <c r="D14841" s="52"/>
    </row>
    <row r="14842">
      <c r="A14842" s="44" t="s">
        <v>12573</v>
      </c>
      <c r="B14842" s="45">
        <v>10460.0</v>
      </c>
      <c r="C14842" s="55"/>
      <c r="D14842" s="52"/>
    </row>
    <row r="14843">
      <c r="A14843" s="44" t="s">
        <v>12574</v>
      </c>
      <c r="B14843" s="45">
        <v>31860.0</v>
      </c>
      <c r="C14843" s="56" t="s">
        <v>4145</v>
      </c>
      <c r="D14843" s="52"/>
    </row>
    <row r="14844">
      <c r="A14844" s="44" t="s">
        <v>12575</v>
      </c>
      <c r="B14844" s="45">
        <v>13880.0</v>
      </c>
      <c r="C14844" s="56" t="s">
        <v>6355</v>
      </c>
      <c r="D14844" s="52"/>
    </row>
    <row r="14845">
      <c r="A14845" s="44" t="s">
        <v>12576</v>
      </c>
      <c r="B14845" s="45">
        <v>9920.0</v>
      </c>
      <c r="C14845" s="55"/>
      <c r="D14845" s="52"/>
    </row>
    <row r="14846">
      <c r="A14846" s="44" t="s">
        <v>12577</v>
      </c>
      <c r="B14846" s="45">
        <v>2100.0</v>
      </c>
      <c r="C14846" s="56" t="s">
        <v>4017</v>
      </c>
      <c r="D14846" s="52"/>
    </row>
    <row r="14847">
      <c r="A14847" s="44" t="s">
        <v>12578</v>
      </c>
      <c r="B14847" s="45">
        <v>17700.0</v>
      </c>
      <c r="C14847" s="55"/>
      <c r="D14847" s="52"/>
    </row>
    <row r="14848">
      <c r="A14848" s="44" t="s">
        <v>12579</v>
      </c>
      <c r="B14848" s="45">
        <v>4500.0</v>
      </c>
      <c r="C14848" s="56" t="s">
        <v>5705</v>
      </c>
      <c r="D14848" s="52"/>
    </row>
    <row r="14849">
      <c r="A14849" s="44" t="s">
        <v>12580</v>
      </c>
      <c r="B14849" s="45">
        <v>1900.0</v>
      </c>
      <c r="C14849" s="55"/>
      <c r="D14849" s="52"/>
    </row>
    <row r="14850">
      <c r="A14850" s="44" t="s">
        <v>12581</v>
      </c>
      <c r="B14850" s="45">
        <v>4080.0</v>
      </c>
      <c r="C14850" s="56" t="s">
        <v>5705</v>
      </c>
      <c r="D14850" s="52"/>
    </row>
    <row r="14851">
      <c r="A14851" s="44" t="s">
        <v>12582</v>
      </c>
      <c r="B14851" s="45">
        <v>12180.0</v>
      </c>
      <c r="C14851" s="56" t="s">
        <v>11305</v>
      </c>
      <c r="D14851" s="52"/>
    </row>
    <row r="14852">
      <c r="A14852" s="44" t="s">
        <v>12583</v>
      </c>
      <c r="B14852" s="45">
        <v>15960.0</v>
      </c>
      <c r="C14852" s="55"/>
      <c r="D14852" s="52"/>
    </row>
    <row r="14853">
      <c r="A14853" s="44" t="s">
        <v>12584</v>
      </c>
      <c r="B14853" s="45">
        <v>10360.0</v>
      </c>
      <c r="C14853" s="56" t="s">
        <v>8332</v>
      </c>
      <c r="D14853" s="52"/>
    </row>
    <row r="14854">
      <c r="A14854" s="44" t="s">
        <v>12585</v>
      </c>
      <c r="B14854" s="45">
        <v>3000.0</v>
      </c>
      <c r="C14854" s="55"/>
      <c r="D14854" s="52"/>
    </row>
    <row r="14855">
      <c r="A14855" s="44" t="s">
        <v>12586</v>
      </c>
      <c r="B14855" s="45">
        <v>9960.0</v>
      </c>
      <c r="C14855" s="55"/>
      <c r="D14855" s="52"/>
    </row>
    <row r="14856">
      <c r="A14856" s="44" t="s">
        <v>12587</v>
      </c>
      <c r="B14856" s="45">
        <v>2920.0</v>
      </c>
      <c r="C14856" s="55"/>
      <c r="D14856" s="52"/>
    </row>
    <row r="14857">
      <c r="A14857" s="44" t="s">
        <v>12588</v>
      </c>
      <c r="B14857" s="45">
        <v>3120.0</v>
      </c>
      <c r="C14857" s="56" t="s">
        <v>4138</v>
      </c>
      <c r="D14857" s="52"/>
    </row>
    <row r="14858">
      <c r="A14858" s="44" t="s">
        <v>12589</v>
      </c>
      <c r="B14858" s="45">
        <v>12740.0</v>
      </c>
      <c r="C14858" s="56" t="s">
        <v>4576</v>
      </c>
      <c r="D14858" s="52"/>
    </row>
    <row r="14859">
      <c r="A14859" s="44" t="s">
        <v>12590</v>
      </c>
      <c r="B14859" s="45">
        <v>3020.0</v>
      </c>
      <c r="C14859" s="56" t="s">
        <v>4138</v>
      </c>
      <c r="D14859" s="52"/>
    </row>
    <row r="14860">
      <c r="A14860" s="44" t="s">
        <v>12591</v>
      </c>
      <c r="B14860" s="45">
        <v>9400.0</v>
      </c>
      <c r="C14860" s="55"/>
      <c r="D14860" s="52"/>
    </row>
    <row r="14861">
      <c r="A14861" s="44" t="s">
        <v>12592</v>
      </c>
      <c r="B14861" s="45">
        <v>3280.0</v>
      </c>
      <c r="C14861" s="56" t="s">
        <v>12593</v>
      </c>
      <c r="D14861" s="52"/>
    </row>
    <row r="14862">
      <c r="A14862" s="44" t="s">
        <v>12594</v>
      </c>
      <c r="B14862" s="45">
        <v>11440.0</v>
      </c>
      <c r="C14862" s="56" t="s">
        <v>12595</v>
      </c>
      <c r="D14862" s="52"/>
    </row>
    <row r="14863">
      <c r="A14863" s="44" t="s">
        <v>12596</v>
      </c>
      <c r="B14863" s="45">
        <v>13740.0</v>
      </c>
      <c r="C14863" s="56" t="s">
        <v>4039</v>
      </c>
      <c r="D14863" s="52"/>
    </row>
    <row r="14864">
      <c r="A14864" s="44" t="s">
        <v>12597</v>
      </c>
      <c r="B14864" s="45">
        <v>3340.0</v>
      </c>
      <c r="C14864" s="56" t="s">
        <v>6421</v>
      </c>
      <c r="D14864" s="52"/>
    </row>
    <row r="14865">
      <c r="A14865" s="44" t="s">
        <v>12598</v>
      </c>
      <c r="B14865" s="45">
        <v>2840.0</v>
      </c>
      <c r="C14865" s="56" t="s">
        <v>12593</v>
      </c>
      <c r="D14865" s="52"/>
    </row>
    <row r="14866">
      <c r="A14866" s="44" t="s">
        <v>12599</v>
      </c>
      <c r="B14866" s="45">
        <v>13780.0</v>
      </c>
      <c r="C14866" s="56" t="s">
        <v>4961</v>
      </c>
      <c r="D14866" s="52"/>
    </row>
    <row r="14867">
      <c r="A14867" s="44" t="s">
        <v>12600</v>
      </c>
      <c r="B14867" s="45">
        <v>2440.0</v>
      </c>
      <c r="C14867" s="56" t="s">
        <v>4017</v>
      </c>
      <c r="D14867" s="52"/>
    </row>
    <row r="14868">
      <c r="A14868" s="44" t="s">
        <v>12601</v>
      </c>
      <c r="B14868" s="45">
        <v>10160.0</v>
      </c>
      <c r="C14868" s="55"/>
      <c r="D14868" s="52"/>
    </row>
    <row r="14869">
      <c r="A14869" s="44" t="s">
        <v>12602</v>
      </c>
      <c r="B14869" s="45">
        <v>3200.0</v>
      </c>
      <c r="C14869" s="56" t="s">
        <v>6508</v>
      </c>
      <c r="D14869" s="52"/>
    </row>
    <row r="14870">
      <c r="A14870" s="44" t="s">
        <v>12603</v>
      </c>
      <c r="B14870" s="45">
        <v>3720.0</v>
      </c>
      <c r="C14870" s="56" t="s">
        <v>6421</v>
      </c>
      <c r="D14870" s="52"/>
    </row>
    <row r="14871">
      <c r="A14871" s="44" t="s">
        <v>12604</v>
      </c>
      <c r="B14871" s="45">
        <v>3200.0</v>
      </c>
      <c r="C14871" s="56" t="s">
        <v>7276</v>
      </c>
      <c r="D14871" s="52"/>
    </row>
    <row r="14872">
      <c r="A14872" s="44" t="s">
        <v>12605</v>
      </c>
      <c r="B14872" s="45">
        <v>2800.0</v>
      </c>
      <c r="C14872" s="56" t="s">
        <v>12606</v>
      </c>
      <c r="D14872" s="52"/>
    </row>
    <row r="14873">
      <c r="A14873" s="44" t="s">
        <v>12607</v>
      </c>
      <c r="B14873" s="45">
        <v>10380.0</v>
      </c>
      <c r="C14873" s="55"/>
      <c r="D14873" s="52"/>
    </row>
    <row r="14874">
      <c r="A14874" s="44" t="s">
        <v>12608</v>
      </c>
      <c r="B14874" s="45">
        <v>3280.0</v>
      </c>
      <c r="C14874" s="56" t="s">
        <v>6508</v>
      </c>
      <c r="D14874" s="52"/>
    </row>
    <row r="14875">
      <c r="A14875" s="44" t="s">
        <v>12609</v>
      </c>
      <c r="B14875" s="45">
        <v>3280.0</v>
      </c>
      <c r="C14875" s="56" t="s">
        <v>7276</v>
      </c>
      <c r="D14875" s="52"/>
    </row>
    <row r="14876">
      <c r="A14876" s="44" t="s">
        <v>12610</v>
      </c>
      <c r="B14876" s="45">
        <v>2000.0</v>
      </c>
      <c r="C14876" s="56" t="s">
        <v>4017</v>
      </c>
      <c r="D14876" s="52"/>
    </row>
    <row r="14877">
      <c r="A14877" s="44" t="s">
        <v>12611</v>
      </c>
      <c r="B14877" s="45">
        <v>2740.0</v>
      </c>
      <c r="C14877" s="56" t="s">
        <v>12606</v>
      </c>
      <c r="D14877" s="52"/>
    </row>
    <row r="14878">
      <c r="A14878" s="44" t="s">
        <v>12612</v>
      </c>
      <c r="B14878" s="45">
        <v>2320.0</v>
      </c>
      <c r="C14878" s="55"/>
      <c r="D14878" s="52"/>
    </row>
    <row r="14879">
      <c r="A14879" s="44" t="s">
        <v>12613</v>
      </c>
      <c r="B14879" s="45">
        <v>2680.0</v>
      </c>
      <c r="C14879" s="55"/>
      <c r="D14879" s="52"/>
    </row>
    <row r="14880">
      <c r="A14880" s="44" t="s">
        <v>12614</v>
      </c>
      <c r="B14880" s="45">
        <v>2340.0</v>
      </c>
      <c r="C14880" s="55"/>
      <c r="D14880" s="52"/>
    </row>
    <row r="14881">
      <c r="A14881" s="44" t="s">
        <v>12615</v>
      </c>
      <c r="B14881" s="45">
        <v>2300.0</v>
      </c>
      <c r="C14881" s="55"/>
      <c r="D14881" s="52"/>
    </row>
    <row r="14882">
      <c r="A14882" s="44" t="s">
        <v>12616</v>
      </c>
      <c r="B14882" s="45">
        <v>9860.0</v>
      </c>
      <c r="C14882" s="55"/>
      <c r="D14882" s="52"/>
    </row>
    <row r="14883">
      <c r="A14883" s="44" t="s">
        <v>12617</v>
      </c>
      <c r="B14883" s="45">
        <v>16060.0</v>
      </c>
      <c r="C14883" s="56" t="s">
        <v>12618</v>
      </c>
      <c r="D14883" s="52"/>
    </row>
    <row r="14884">
      <c r="A14884" s="44" t="s">
        <v>12619</v>
      </c>
      <c r="B14884" s="45">
        <v>9380.0</v>
      </c>
      <c r="C14884" s="55"/>
      <c r="D14884" s="52"/>
    </row>
    <row r="14885">
      <c r="A14885" s="44" t="s">
        <v>12620</v>
      </c>
      <c r="B14885" s="45">
        <v>9700.0</v>
      </c>
      <c r="C14885" s="55"/>
      <c r="D14885" s="52"/>
    </row>
    <row r="14886">
      <c r="A14886" s="44" t="s">
        <v>12621</v>
      </c>
      <c r="B14886" s="45">
        <v>12300.0</v>
      </c>
      <c r="C14886" s="55"/>
      <c r="D14886" s="52"/>
    </row>
    <row r="14887">
      <c r="A14887" s="44" t="s">
        <v>12622</v>
      </c>
      <c r="B14887" s="45">
        <v>9780.0</v>
      </c>
      <c r="C14887" s="55"/>
      <c r="D14887" s="52"/>
    </row>
    <row r="14888">
      <c r="A14888" s="44" t="s">
        <v>12623</v>
      </c>
      <c r="B14888" s="45">
        <v>12080.0</v>
      </c>
      <c r="C14888" s="56" t="s">
        <v>7323</v>
      </c>
      <c r="D14888" s="52"/>
    </row>
    <row r="14889">
      <c r="A14889" s="44" t="s">
        <v>12624</v>
      </c>
      <c r="B14889" s="45">
        <v>2140.0</v>
      </c>
      <c r="C14889" s="55"/>
      <c r="D14889" s="52"/>
    </row>
    <row r="14890">
      <c r="A14890" s="44" t="s">
        <v>12625</v>
      </c>
      <c r="B14890" s="45">
        <v>2020.0</v>
      </c>
      <c r="C14890" s="55"/>
      <c r="D14890" s="52"/>
    </row>
    <row r="14891">
      <c r="A14891" s="44" t="s">
        <v>12626</v>
      </c>
      <c r="B14891" s="45">
        <v>10320.0</v>
      </c>
      <c r="C14891" s="56" t="s">
        <v>12627</v>
      </c>
      <c r="D14891" s="52"/>
    </row>
    <row r="14892">
      <c r="A14892" s="44" t="s">
        <v>12628</v>
      </c>
      <c r="B14892" s="45">
        <v>2280.0</v>
      </c>
      <c r="C14892" s="56" t="s">
        <v>4017</v>
      </c>
      <c r="D14892" s="52"/>
    </row>
    <row r="14893">
      <c r="A14893" s="44" t="s">
        <v>12629</v>
      </c>
      <c r="B14893" s="45">
        <v>1820.0</v>
      </c>
      <c r="C14893" s="56" t="s">
        <v>4017</v>
      </c>
      <c r="D14893" s="52"/>
    </row>
    <row r="14894">
      <c r="A14894" s="44" t="s">
        <v>12630</v>
      </c>
      <c r="B14894" s="45">
        <v>12160.0</v>
      </c>
      <c r="C14894" s="56" t="s">
        <v>8901</v>
      </c>
      <c r="D14894" s="52"/>
    </row>
    <row r="14895">
      <c r="A14895" s="44" t="s">
        <v>12631</v>
      </c>
      <c r="B14895" s="45">
        <v>10120.0</v>
      </c>
      <c r="C14895" s="55"/>
      <c r="D14895" s="52"/>
    </row>
    <row r="14896">
      <c r="A14896" s="44" t="s">
        <v>12632</v>
      </c>
      <c r="B14896" s="45">
        <v>18460.0</v>
      </c>
      <c r="C14896" s="56" t="s">
        <v>4145</v>
      </c>
      <c r="D14896" s="52"/>
    </row>
    <row r="14897">
      <c r="A14897" s="44" t="s">
        <v>12633</v>
      </c>
      <c r="B14897" s="45">
        <v>15160.0</v>
      </c>
      <c r="C14897" s="55"/>
      <c r="D14897" s="52"/>
    </row>
    <row r="14898">
      <c r="A14898" s="44" t="s">
        <v>12634</v>
      </c>
      <c r="B14898" s="45">
        <v>9240.0</v>
      </c>
      <c r="C14898" s="55"/>
      <c r="D14898" s="52"/>
    </row>
    <row r="14899">
      <c r="A14899" s="44" t="s">
        <v>12635</v>
      </c>
      <c r="B14899" s="45">
        <v>15200.0</v>
      </c>
      <c r="C14899" s="56" t="s">
        <v>12636</v>
      </c>
      <c r="D14899" s="52"/>
    </row>
    <row r="14900">
      <c r="A14900" s="44" t="s">
        <v>12637</v>
      </c>
      <c r="B14900" s="45">
        <v>9340.0</v>
      </c>
      <c r="C14900" s="55"/>
      <c r="D14900" s="52"/>
    </row>
    <row r="14901">
      <c r="A14901" s="44" t="s">
        <v>12638</v>
      </c>
      <c r="B14901" s="45">
        <v>11220.0</v>
      </c>
      <c r="C14901" s="56" t="s">
        <v>6879</v>
      </c>
      <c r="D14901" s="52"/>
    </row>
    <row r="14902">
      <c r="A14902" s="44" t="s">
        <v>12639</v>
      </c>
      <c r="B14902" s="45">
        <v>8760.0</v>
      </c>
      <c r="C14902" s="55"/>
      <c r="D14902" s="52"/>
    </row>
    <row r="14903">
      <c r="A14903" s="44" t="s">
        <v>12640</v>
      </c>
      <c r="B14903" s="45">
        <v>33040.0</v>
      </c>
      <c r="C14903" s="56" t="s">
        <v>4145</v>
      </c>
      <c r="D14903" s="52"/>
    </row>
    <row r="14904">
      <c r="A14904" s="44" t="s">
        <v>12641</v>
      </c>
      <c r="B14904" s="45">
        <v>15100.0</v>
      </c>
      <c r="C14904" s="55"/>
      <c r="D14904" s="52"/>
    </row>
    <row r="14905">
      <c r="A14905" s="44" t="s">
        <v>12642</v>
      </c>
      <c r="B14905" s="45">
        <v>10060.0</v>
      </c>
      <c r="C14905" s="56" t="s">
        <v>12643</v>
      </c>
      <c r="D14905" s="52"/>
    </row>
    <row r="14906">
      <c r="A14906" s="44" t="s">
        <v>12644</v>
      </c>
      <c r="B14906" s="45">
        <v>32620.0</v>
      </c>
      <c r="C14906" s="55"/>
      <c r="D14906" s="52"/>
    </row>
    <row r="14907">
      <c r="A14907" s="44" t="s">
        <v>12645</v>
      </c>
      <c r="B14907" s="45">
        <v>9020.0</v>
      </c>
      <c r="C14907" s="55"/>
      <c r="D14907" s="52"/>
    </row>
    <row r="14908">
      <c r="A14908" s="44" t="s">
        <v>12646</v>
      </c>
      <c r="B14908" s="45">
        <v>3180.0</v>
      </c>
      <c r="C14908" s="56" t="s">
        <v>10694</v>
      </c>
      <c r="D14908" s="52"/>
    </row>
    <row r="14909">
      <c r="A14909" s="44" t="s">
        <v>12647</v>
      </c>
      <c r="B14909" s="45">
        <v>10900.0</v>
      </c>
      <c r="C14909" s="55"/>
      <c r="D14909" s="52"/>
    </row>
    <row r="14910">
      <c r="A14910" s="44" t="s">
        <v>12648</v>
      </c>
      <c r="B14910" s="45">
        <v>2440.0</v>
      </c>
      <c r="C14910" s="56" t="s">
        <v>4017</v>
      </c>
      <c r="D14910" s="52"/>
    </row>
    <row r="14911">
      <c r="A14911" s="44" t="s">
        <v>12649</v>
      </c>
      <c r="B14911" s="45">
        <v>3660.0</v>
      </c>
      <c r="C14911" s="56" t="s">
        <v>6421</v>
      </c>
      <c r="D14911" s="52"/>
    </row>
    <row r="14912">
      <c r="A14912" s="44" t="s">
        <v>12650</v>
      </c>
      <c r="B14912" s="45">
        <v>12580.0</v>
      </c>
      <c r="C14912" s="56" t="s">
        <v>4088</v>
      </c>
      <c r="D14912" s="52"/>
    </row>
    <row r="14913">
      <c r="A14913" s="44" t="s">
        <v>12651</v>
      </c>
      <c r="B14913" s="45">
        <v>3440.0</v>
      </c>
      <c r="C14913" s="56" t="s">
        <v>6508</v>
      </c>
      <c r="D14913" s="52"/>
    </row>
    <row r="14914">
      <c r="A14914" s="44" t="s">
        <v>12652</v>
      </c>
      <c r="B14914" s="45">
        <v>1820.0</v>
      </c>
      <c r="C14914" s="56" t="s">
        <v>4017</v>
      </c>
      <c r="D14914" s="52"/>
    </row>
    <row r="14915">
      <c r="A14915" s="44" t="s">
        <v>12653</v>
      </c>
      <c r="B14915" s="45">
        <v>3440.0</v>
      </c>
      <c r="C14915" s="56" t="s">
        <v>7276</v>
      </c>
      <c r="D14915" s="52"/>
    </row>
    <row r="14916">
      <c r="A14916" s="44" t="s">
        <v>12654</v>
      </c>
      <c r="B14916" s="45">
        <v>2380.0</v>
      </c>
      <c r="C14916" s="56" t="s">
        <v>10694</v>
      </c>
      <c r="D14916" s="52"/>
    </row>
    <row r="14917">
      <c r="A14917" s="44" t="s">
        <v>12655</v>
      </c>
      <c r="B14917" s="45">
        <v>9900.0</v>
      </c>
      <c r="C14917" s="55"/>
      <c r="D14917" s="52"/>
    </row>
    <row r="14918">
      <c r="A14918" s="44" t="s">
        <v>12656</v>
      </c>
      <c r="B14918" s="45">
        <v>11460.0</v>
      </c>
      <c r="C14918" s="56" t="s">
        <v>6879</v>
      </c>
      <c r="D14918" s="52"/>
    </row>
    <row r="14919">
      <c r="A14919" s="44" t="s">
        <v>12657</v>
      </c>
      <c r="B14919" s="45">
        <v>2960.0</v>
      </c>
      <c r="C14919" s="56" t="s">
        <v>9914</v>
      </c>
      <c r="D14919" s="52"/>
    </row>
    <row r="14920">
      <c r="A14920" s="44" t="s">
        <v>12658</v>
      </c>
      <c r="B14920" s="45">
        <v>11780.0</v>
      </c>
      <c r="C14920" s="56" t="s">
        <v>8901</v>
      </c>
      <c r="D14920" s="52"/>
    </row>
    <row r="14921">
      <c r="A14921" s="44" t="s">
        <v>12659</v>
      </c>
      <c r="B14921" s="45">
        <v>10020.0</v>
      </c>
      <c r="C14921" s="56" t="s">
        <v>8901</v>
      </c>
      <c r="D14921" s="52"/>
    </row>
    <row r="14922">
      <c r="A14922" s="44" t="s">
        <v>12660</v>
      </c>
      <c r="B14922" s="45">
        <v>10580.0</v>
      </c>
      <c r="C14922" s="55"/>
      <c r="D14922" s="52"/>
    </row>
    <row r="14923">
      <c r="A14923" s="44" t="s">
        <v>12661</v>
      </c>
      <c r="B14923" s="45">
        <v>4500.0</v>
      </c>
      <c r="C14923" s="56" t="s">
        <v>5705</v>
      </c>
      <c r="D14923" s="52"/>
    </row>
    <row r="14924">
      <c r="A14924" s="44" t="s">
        <v>12662</v>
      </c>
      <c r="B14924" s="45">
        <v>15260.0</v>
      </c>
      <c r="C14924" s="55"/>
      <c r="D14924" s="52"/>
    </row>
    <row r="14925">
      <c r="A14925" s="44" t="s">
        <v>12663</v>
      </c>
      <c r="B14925" s="45">
        <v>11300.0</v>
      </c>
      <c r="C14925" s="56" t="s">
        <v>12664</v>
      </c>
      <c r="D14925" s="52"/>
    </row>
    <row r="14926">
      <c r="A14926" s="44" t="s">
        <v>12665</v>
      </c>
      <c r="B14926" s="45">
        <v>3960.0</v>
      </c>
      <c r="C14926" s="56" t="s">
        <v>5705</v>
      </c>
      <c r="D14926" s="52"/>
    </row>
    <row r="14927">
      <c r="A14927" s="44" t="s">
        <v>12666</v>
      </c>
      <c r="B14927" s="45">
        <v>10300.0</v>
      </c>
      <c r="C14927" s="55"/>
      <c r="D14927" s="52"/>
    </row>
    <row r="14928">
      <c r="A14928" s="44" t="s">
        <v>12667</v>
      </c>
      <c r="B14928" s="45">
        <v>14340.0</v>
      </c>
      <c r="C14928" s="55"/>
      <c r="D14928" s="52"/>
    </row>
    <row r="14929">
      <c r="A14929" s="44" t="s">
        <v>12668</v>
      </c>
      <c r="B14929" s="45">
        <v>15880.0</v>
      </c>
      <c r="C14929" s="55"/>
      <c r="D14929" s="52"/>
    </row>
    <row r="14930">
      <c r="A14930" s="44" t="s">
        <v>12669</v>
      </c>
      <c r="B14930" s="45">
        <v>2580.0</v>
      </c>
      <c r="C14930" s="55"/>
      <c r="D14930" s="52"/>
    </row>
    <row r="14931">
      <c r="A14931" s="44" t="s">
        <v>12670</v>
      </c>
      <c r="B14931" s="45">
        <v>11520.0</v>
      </c>
      <c r="C14931" s="56" t="s">
        <v>12671</v>
      </c>
      <c r="D14931" s="52"/>
    </row>
    <row r="14932">
      <c r="A14932" s="44" t="s">
        <v>12672</v>
      </c>
      <c r="B14932" s="45">
        <v>10700.0</v>
      </c>
      <c r="C14932" s="56" t="s">
        <v>10117</v>
      </c>
      <c r="D14932" s="52"/>
    </row>
    <row r="14933">
      <c r="A14933" s="44" t="s">
        <v>12673</v>
      </c>
      <c r="B14933" s="45">
        <v>2360.0</v>
      </c>
      <c r="C14933" s="55"/>
      <c r="D14933" s="52"/>
    </row>
    <row r="14934">
      <c r="A14934" s="44" t="s">
        <v>12674</v>
      </c>
      <c r="B14934" s="45">
        <v>9460.0</v>
      </c>
      <c r="C14934" s="55"/>
      <c r="D14934" s="52"/>
    </row>
    <row r="14935">
      <c r="A14935" s="44" t="s">
        <v>12675</v>
      </c>
      <c r="B14935" s="45">
        <v>4380.0</v>
      </c>
      <c r="C14935" s="56" t="s">
        <v>4035</v>
      </c>
      <c r="D14935" s="52"/>
    </row>
    <row r="14936">
      <c r="A14936" s="44" t="s">
        <v>12676</v>
      </c>
      <c r="B14936" s="45">
        <v>3320.0</v>
      </c>
      <c r="C14936" s="55"/>
      <c r="D14936" s="52"/>
    </row>
    <row r="14937">
      <c r="A14937" s="44" t="s">
        <v>12677</v>
      </c>
      <c r="B14937" s="45">
        <v>10080.0</v>
      </c>
      <c r="C14937" s="55"/>
      <c r="D14937" s="52"/>
    </row>
    <row r="14938">
      <c r="A14938" s="44" t="s">
        <v>12678</v>
      </c>
      <c r="B14938" s="45">
        <v>11520.0</v>
      </c>
      <c r="C14938" s="56" t="s">
        <v>4759</v>
      </c>
      <c r="D14938" s="52"/>
    </row>
    <row r="14939">
      <c r="A14939" s="44" t="s">
        <v>12679</v>
      </c>
      <c r="B14939" s="45">
        <v>3320.0</v>
      </c>
      <c r="C14939" s="56" t="s">
        <v>4097</v>
      </c>
      <c r="D14939" s="52"/>
    </row>
    <row r="14940">
      <c r="A14940" s="44" t="s">
        <v>12680</v>
      </c>
      <c r="B14940" s="45">
        <v>2540.0</v>
      </c>
      <c r="C14940" s="55"/>
      <c r="D14940" s="52"/>
    </row>
    <row r="14941">
      <c r="A14941" s="44" t="s">
        <v>12681</v>
      </c>
      <c r="B14941" s="45">
        <v>2560.0</v>
      </c>
      <c r="C14941" s="55"/>
      <c r="D14941" s="52"/>
    </row>
    <row r="14942">
      <c r="A14942" s="44" t="s">
        <v>12682</v>
      </c>
      <c r="B14942" s="45">
        <v>2700.0</v>
      </c>
      <c r="C14942" s="56" t="s">
        <v>4097</v>
      </c>
      <c r="D14942" s="52"/>
    </row>
    <row r="14943">
      <c r="A14943" s="44" t="s">
        <v>12683</v>
      </c>
      <c r="B14943" s="45">
        <v>2540.0</v>
      </c>
      <c r="C14943" s="55"/>
      <c r="D14943" s="52"/>
    </row>
    <row r="14944">
      <c r="A14944" s="44" t="s">
        <v>12684</v>
      </c>
      <c r="B14944" s="45">
        <v>23700.0</v>
      </c>
      <c r="C14944" s="56" t="s">
        <v>12685</v>
      </c>
      <c r="D14944" s="52"/>
    </row>
    <row r="14945">
      <c r="A14945" s="44" t="s">
        <v>12686</v>
      </c>
      <c r="B14945" s="45">
        <v>9860.0</v>
      </c>
      <c r="C14945" s="55"/>
      <c r="D14945" s="52"/>
    </row>
    <row r="14946">
      <c r="A14946" s="44" t="s">
        <v>12687</v>
      </c>
      <c r="B14946" s="45">
        <v>10740.0</v>
      </c>
      <c r="C14946" s="55"/>
      <c r="D14946" s="52"/>
    </row>
    <row r="14947">
      <c r="A14947" s="44" t="s">
        <v>12688</v>
      </c>
      <c r="B14947" s="45">
        <v>3640.0</v>
      </c>
      <c r="C14947" s="56" t="s">
        <v>6421</v>
      </c>
      <c r="D14947" s="52"/>
    </row>
    <row r="14948">
      <c r="A14948" s="44" t="s">
        <v>12689</v>
      </c>
      <c r="B14948" s="45">
        <v>3440.0</v>
      </c>
      <c r="C14948" s="56" t="s">
        <v>6508</v>
      </c>
      <c r="D14948" s="52"/>
    </row>
    <row r="14949">
      <c r="A14949" s="44" t="s">
        <v>12690</v>
      </c>
      <c r="B14949" s="45">
        <v>3440.0</v>
      </c>
      <c r="C14949" s="56" t="s">
        <v>7276</v>
      </c>
      <c r="D14949" s="52"/>
    </row>
    <row r="14950">
      <c r="A14950" s="44" t="s">
        <v>12691</v>
      </c>
      <c r="B14950" s="45">
        <v>9460.0</v>
      </c>
      <c r="C14950" s="55"/>
      <c r="D14950" s="52"/>
    </row>
    <row r="14951">
      <c r="A14951" s="44" t="s">
        <v>12692</v>
      </c>
      <c r="B14951" s="45">
        <v>2940.0</v>
      </c>
      <c r="C14951" s="56" t="s">
        <v>9914</v>
      </c>
      <c r="D14951" s="52"/>
    </row>
    <row r="14952">
      <c r="A14952" s="44" t="s">
        <v>12693</v>
      </c>
      <c r="B14952" s="45">
        <v>11040.0</v>
      </c>
      <c r="C14952" s="56" t="s">
        <v>5933</v>
      </c>
      <c r="D14952" s="52"/>
    </row>
    <row r="14953">
      <c r="A14953" s="44" t="s">
        <v>12694</v>
      </c>
      <c r="B14953" s="45">
        <v>16580.0</v>
      </c>
      <c r="C14953" s="55"/>
      <c r="D14953" s="52"/>
    </row>
    <row r="14954">
      <c r="A14954" s="44" t="s">
        <v>12695</v>
      </c>
      <c r="B14954" s="45">
        <v>2840.0</v>
      </c>
      <c r="C14954" s="56" t="s">
        <v>4017</v>
      </c>
      <c r="D14954" s="52"/>
    </row>
    <row r="14955">
      <c r="A14955" s="44" t="s">
        <v>12696</v>
      </c>
      <c r="B14955" s="45">
        <v>3680.0</v>
      </c>
      <c r="C14955" s="56" t="s">
        <v>2781</v>
      </c>
      <c r="D14955" s="52"/>
    </row>
    <row r="14956">
      <c r="A14956" s="44" t="s">
        <v>12697</v>
      </c>
      <c r="B14956" s="45">
        <v>2980.0</v>
      </c>
      <c r="C14956" s="56" t="s">
        <v>2781</v>
      </c>
      <c r="D14956" s="52"/>
    </row>
    <row r="14957">
      <c r="A14957" s="44" t="s">
        <v>12698</v>
      </c>
      <c r="B14957" s="45">
        <v>2320.0</v>
      </c>
      <c r="C14957" s="56" t="s">
        <v>4017</v>
      </c>
      <c r="D14957" s="52"/>
    </row>
    <row r="14958">
      <c r="A14958" s="44" t="s">
        <v>12699</v>
      </c>
      <c r="B14958" s="45">
        <v>9860.0</v>
      </c>
      <c r="C14958" s="55"/>
      <c r="D14958" s="52"/>
    </row>
    <row r="14959">
      <c r="A14959" s="44" t="s">
        <v>12700</v>
      </c>
      <c r="B14959" s="45">
        <v>18680.0</v>
      </c>
      <c r="C14959" s="56" t="s">
        <v>9978</v>
      </c>
      <c r="D14959" s="52"/>
    </row>
    <row r="14960">
      <c r="A14960" s="44" t="s">
        <v>12701</v>
      </c>
      <c r="B14960" s="45">
        <v>15180.0</v>
      </c>
      <c r="C14960" s="56" t="s">
        <v>4961</v>
      </c>
      <c r="D14960" s="52"/>
    </row>
    <row r="14961">
      <c r="A14961" s="44" t="s">
        <v>12702</v>
      </c>
      <c r="B14961" s="45">
        <v>11420.0</v>
      </c>
      <c r="C14961" s="56" t="s">
        <v>10009</v>
      </c>
      <c r="D14961" s="52"/>
    </row>
    <row r="14962">
      <c r="A14962" s="44" t="s">
        <v>12703</v>
      </c>
      <c r="B14962" s="45">
        <v>3620.0</v>
      </c>
      <c r="C14962" s="56" t="s">
        <v>6421</v>
      </c>
      <c r="D14962" s="52"/>
    </row>
    <row r="14963">
      <c r="A14963" s="44" t="s">
        <v>12704</v>
      </c>
      <c r="B14963" s="45">
        <v>9520.0</v>
      </c>
      <c r="C14963" s="55"/>
      <c r="D14963" s="52"/>
    </row>
    <row r="14964">
      <c r="A14964" s="44" t="s">
        <v>12705</v>
      </c>
      <c r="B14964" s="45">
        <v>3280.0</v>
      </c>
      <c r="C14964" s="56" t="s">
        <v>6508</v>
      </c>
      <c r="D14964" s="52"/>
    </row>
    <row r="14965">
      <c r="A14965" s="44" t="s">
        <v>12706</v>
      </c>
      <c r="B14965" s="45">
        <v>3280.0</v>
      </c>
      <c r="C14965" s="56" t="s">
        <v>7276</v>
      </c>
      <c r="D14965" s="52"/>
    </row>
    <row r="14966">
      <c r="A14966" s="44" t="s">
        <v>12707</v>
      </c>
      <c r="B14966" s="45">
        <v>9980.0</v>
      </c>
      <c r="C14966" s="55"/>
      <c r="D14966" s="52"/>
    </row>
    <row r="14967">
      <c r="A14967" s="44" t="s">
        <v>12708</v>
      </c>
      <c r="B14967" s="45">
        <v>2860.0</v>
      </c>
      <c r="C14967" s="56" t="s">
        <v>9914</v>
      </c>
      <c r="D14967" s="52"/>
    </row>
    <row r="14968">
      <c r="A14968" s="44" t="s">
        <v>12709</v>
      </c>
      <c r="B14968" s="45">
        <v>16380.0</v>
      </c>
      <c r="C14968" s="55"/>
      <c r="D14968" s="52"/>
    </row>
    <row r="14969">
      <c r="A14969" s="44" t="s">
        <v>12710</v>
      </c>
      <c r="B14969" s="45">
        <v>21340.0</v>
      </c>
      <c r="C14969" s="56" t="s">
        <v>12685</v>
      </c>
      <c r="D14969" s="52"/>
    </row>
    <row r="14970">
      <c r="A14970" s="44" t="s">
        <v>12711</v>
      </c>
      <c r="B14970" s="45">
        <v>11940.0</v>
      </c>
      <c r="C14970" s="56" t="s">
        <v>12712</v>
      </c>
      <c r="D14970" s="52"/>
    </row>
    <row r="14971">
      <c r="A14971" s="44" t="s">
        <v>12713</v>
      </c>
      <c r="B14971" s="45">
        <v>9980.0</v>
      </c>
      <c r="C14971" s="55"/>
      <c r="D14971" s="52"/>
    </row>
    <row r="14972">
      <c r="A14972" s="44" t="s">
        <v>12714</v>
      </c>
      <c r="B14972" s="45">
        <v>10320.0</v>
      </c>
      <c r="C14972" s="56" t="s">
        <v>6601</v>
      </c>
      <c r="D14972" s="52"/>
    </row>
    <row r="14973">
      <c r="A14973" s="44" t="s">
        <v>12715</v>
      </c>
      <c r="B14973" s="45">
        <v>9680.0</v>
      </c>
      <c r="C14973" s="55"/>
      <c r="D14973" s="52"/>
    </row>
    <row r="14974">
      <c r="A14974" s="44" t="s">
        <v>12716</v>
      </c>
      <c r="B14974" s="45">
        <v>10920.0</v>
      </c>
      <c r="C14974" s="56" t="s">
        <v>4414</v>
      </c>
      <c r="D14974" s="52"/>
    </row>
    <row r="14975">
      <c r="A14975" s="44" t="s">
        <v>12717</v>
      </c>
      <c r="B14975" s="45">
        <v>11340.0</v>
      </c>
      <c r="C14975" s="56" t="s">
        <v>12718</v>
      </c>
      <c r="D14975" s="52"/>
    </row>
    <row r="14976">
      <c r="A14976" s="44" t="s">
        <v>12719</v>
      </c>
      <c r="B14976" s="45">
        <v>16360.0</v>
      </c>
      <c r="C14976" s="55"/>
      <c r="D14976" s="52"/>
    </row>
    <row r="14977">
      <c r="A14977" s="44" t="s">
        <v>12720</v>
      </c>
      <c r="B14977" s="45">
        <v>9200.0</v>
      </c>
      <c r="C14977" s="55"/>
      <c r="D14977" s="52"/>
    </row>
    <row r="14978">
      <c r="A14978" s="44" t="s">
        <v>12721</v>
      </c>
      <c r="B14978" s="45">
        <v>3440.0</v>
      </c>
      <c r="C14978" s="56" t="s">
        <v>2781</v>
      </c>
      <c r="D14978" s="52"/>
    </row>
    <row r="14979">
      <c r="A14979" s="44" t="s">
        <v>12722</v>
      </c>
      <c r="B14979" s="45">
        <v>12300.0</v>
      </c>
      <c r="C14979" s="56" t="s">
        <v>10893</v>
      </c>
      <c r="D14979" s="52"/>
    </row>
    <row r="14980">
      <c r="A14980" s="44" t="s">
        <v>12723</v>
      </c>
      <c r="B14980" s="45">
        <v>10020.0</v>
      </c>
      <c r="C14980" s="55"/>
      <c r="D14980" s="52"/>
    </row>
    <row r="14981">
      <c r="A14981" s="44" t="s">
        <v>12724</v>
      </c>
      <c r="B14981" s="45">
        <v>21400.0</v>
      </c>
      <c r="C14981" s="56" t="s">
        <v>12725</v>
      </c>
      <c r="D14981" s="52"/>
    </row>
    <row r="14982">
      <c r="A14982" s="44" t="s">
        <v>12726</v>
      </c>
      <c r="B14982" s="45">
        <v>2840.0</v>
      </c>
      <c r="C14982" s="55"/>
      <c r="D14982" s="52"/>
    </row>
    <row r="14983">
      <c r="A14983" s="44" t="s">
        <v>12727</v>
      </c>
      <c r="B14983" s="45">
        <v>9440.0</v>
      </c>
      <c r="C14983" s="55"/>
      <c r="D14983" s="52"/>
    </row>
    <row r="14984">
      <c r="A14984" s="44" t="s">
        <v>12728</v>
      </c>
      <c r="B14984" s="45">
        <v>10060.0</v>
      </c>
      <c r="C14984" s="56" t="s">
        <v>12729</v>
      </c>
      <c r="D14984" s="52"/>
    </row>
    <row r="14985">
      <c r="A14985" s="44" t="s">
        <v>12730</v>
      </c>
      <c r="B14985" s="45">
        <v>18280.0</v>
      </c>
      <c r="C14985" s="56" t="s">
        <v>8901</v>
      </c>
      <c r="D14985" s="52"/>
    </row>
    <row r="14986">
      <c r="A14986" s="44" t="s">
        <v>12731</v>
      </c>
      <c r="B14986" s="45">
        <v>10440.0</v>
      </c>
      <c r="C14986" s="55"/>
      <c r="D14986" s="52"/>
    </row>
    <row r="14987">
      <c r="A14987" s="44" t="s">
        <v>12732</v>
      </c>
      <c r="B14987" s="45">
        <v>11420.0</v>
      </c>
      <c r="C14987" s="56" t="s">
        <v>4167</v>
      </c>
      <c r="D14987" s="52"/>
    </row>
    <row r="14988">
      <c r="A14988" s="44" t="s">
        <v>12733</v>
      </c>
      <c r="B14988" s="45">
        <v>16660.0</v>
      </c>
      <c r="C14988" s="55"/>
      <c r="D14988" s="52"/>
    </row>
    <row r="14989">
      <c r="A14989" s="44" t="s">
        <v>12734</v>
      </c>
      <c r="B14989" s="45">
        <v>9360.0</v>
      </c>
      <c r="C14989" s="55"/>
      <c r="D14989" s="52"/>
    </row>
    <row r="14990">
      <c r="A14990" s="44" t="s">
        <v>12735</v>
      </c>
      <c r="B14990" s="45">
        <v>10260.0</v>
      </c>
      <c r="C14990" s="56" t="s">
        <v>196</v>
      </c>
      <c r="D14990" s="52"/>
    </row>
    <row r="14991">
      <c r="A14991" s="44" t="s">
        <v>12736</v>
      </c>
      <c r="B14991" s="45">
        <v>9900.0</v>
      </c>
      <c r="C14991" s="55"/>
      <c r="D14991" s="52"/>
    </row>
    <row r="14992">
      <c r="A14992" s="44" t="s">
        <v>12737</v>
      </c>
      <c r="B14992" s="45">
        <v>12120.0</v>
      </c>
      <c r="C14992" s="56" t="s">
        <v>12738</v>
      </c>
      <c r="D14992" s="52"/>
    </row>
    <row r="14993">
      <c r="A14993" s="44" t="s">
        <v>12739</v>
      </c>
      <c r="B14993" s="45">
        <v>9380.0</v>
      </c>
      <c r="C14993" s="55"/>
      <c r="D14993" s="52"/>
    </row>
    <row r="14994">
      <c r="A14994" s="44" t="s">
        <v>12740</v>
      </c>
      <c r="B14994" s="45">
        <v>10140.0</v>
      </c>
      <c r="C14994" s="55"/>
      <c r="D14994" s="52"/>
    </row>
    <row r="14995">
      <c r="A14995" s="44" t="s">
        <v>12741</v>
      </c>
      <c r="B14995" s="45">
        <v>9360.0</v>
      </c>
      <c r="C14995" s="55"/>
      <c r="D14995" s="52"/>
    </row>
    <row r="14996">
      <c r="A14996" s="44" t="s">
        <v>12742</v>
      </c>
      <c r="B14996" s="45">
        <v>11140.0</v>
      </c>
      <c r="C14996" s="55"/>
      <c r="D14996" s="52"/>
    </row>
    <row r="14997">
      <c r="A14997" s="44" t="s">
        <v>12743</v>
      </c>
      <c r="B14997" s="45">
        <v>31260.0</v>
      </c>
      <c r="C14997" s="55"/>
      <c r="D14997" s="52"/>
    </row>
    <row r="14998">
      <c r="A14998" s="44" t="s">
        <v>12744</v>
      </c>
      <c r="B14998" s="45">
        <v>8820.0</v>
      </c>
      <c r="C14998" s="55"/>
      <c r="D14998" s="52"/>
    </row>
    <row r="14999">
      <c r="A14999" s="44" t="s">
        <v>12745</v>
      </c>
      <c r="B14999" s="45">
        <v>13920.0</v>
      </c>
      <c r="C14999" s="55"/>
      <c r="D14999" s="52"/>
    </row>
    <row r="15000">
      <c r="A15000" s="44" t="s">
        <v>12746</v>
      </c>
      <c r="B15000" s="45">
        <v>23020.0</v>
      </c>
      <c r="C15000" s="56" t="s">
        <v>8283</v>
      </c>
      <c r="D15000" s="52"/>
    </row>
    <row r="15001">
      <c r="A15001" s="44" t="s">
        <v>12747</v>
      </c>
      <c r="B15001" s="45">
        <v>10500.0</v>
      </c>
      <c r="C15001" s="55"/>
      <c r="D15001" s="52"/>
    </row>
    <row r="15002">
      <c r="A15002" s="44" t="s">
        <v>12748</v>
      </c>
      <c r="B15002" s="45">
        <v>11400.0</v>
      </c>
      <c r="C15002" s="56" t="s">
        <v>12210</v>
      </c>
      <c r="D15002" s="52"/>
    </row>
    <row r="15003">
      <c r="A15003" s="44" t="s">
        <v>12749</v>
      </c>
      <c r="B15003" s="45">
        <v>10320.0</v>
      </c>
      <c r="C15003" s="55"/>
      <c r="D15003" s="52"/>
    </row>
    <row r="15004">
      <c r="A15004" s="44" t="s">
        <v>12750</v>
      </c>
      <c r="B15004" s="45">
        <v>18880.0</v>
      </c>
      <c r="C15004" s="55"/>
      <c r="D15004" s="52"/>
    </row>
    <row r="15005">
      <c r="A15005" s="44" t="s">
        <v>12751</v>
      </c>
      <c r="B15005" s="45">
        <v>10040.0</v>
      </c>
      <c r="C15005" s="55"/>
      <c r="D15005" s="52"/>
    </row>
    <row r="15006">
      <c r="A15006" s="44" t="s">
        <v>12752</v>
      </c>
      <c r="B15006" s="45">
        <v>9380.0</v>
      </c>
      <c r="C15006" s="55"/>
      <c r="D15006" s="52"/>
    </row>
    <row r="15007">
      <c r="A15007" s="44" t="s">
        <v>12753</v>
      </c>
      <c r="B15007" s="45">
        <v>3340.0</v>
      </c>
      <c r="C15007" s="55"/>
      <c r="D15007" s="52"/>
    </row>
    <row r="15008">
      <c r="A15008" s="44" t="s">
        <v>12754</v>
      </c>
      <c r="B15008" s="45">
        <v>17460.0</v>
      </c>
      <c r="C15008" s="55"/>
      <c r="D15008" s="52"/>
    </row>
    <row r="15009">
      <c r="A15009" s="44" t="s">
        <v>12755</v>
      </c>
      <c r="B15009" s="45">
        <v>3260.0</v>
      </c>
      <c r="C15009" s="55"/>
      <c r="D15009" s="52"/>
    </row>
    <row r="15010">
      <c r="A15010" s="44" t="s">
        <v>12756</v>
      </c>
      <c r="B15010" s="45">
        <v>18500.0</v>
      </c>
      <c r="C15010" s="56" t="s">
        <v>4961</v>
      </c>
      <c r="D15010" s="52"/>
    </row>
    <row r="15011">
      <c r="A15011" s="44" t="s">
        <v>12757</v>
      </c>
      <c r="B15011" s="45">
        <v>11860.0</v>
      </c>
      <c r="C15011" s="56" t="s">
        <v>8090</v>
      </c>
      <c r="D15011" s="52"/>
    </row>
    <row r="15012">
      <c r="A15012" s="44" t="s">
        <v>12758</v>
      </c>
      <c r="B15012" s="45">
        <v>9980.0</v>
      </c>
      <c r="C15012" s="55"/>
      <c r="D15012" s="52"/>
    </row>
    <row r="15013">
      <c r="A15013" s="44" t="s">
        <v>12759</v>
      </c>
      <c r="B15013" s="45">
        <v>2220.0</v>
      </c>
      <c r="C15013" s="56" t="s">
        <v>4017</v>
      </c>
      <c r="D15013" s="52"/>
    </row>
    <row r="15014">
      <c r="A15014" s="44" t="s">
        <v>12760</v>
      </c>
      <c r="B15014" s="45">
        <v>10320.0</v>
      </c>
      <c r="C15014" s="56" t="s">
        <v>8090</v>
      </c>
      <c r="D15014" s="52"/>
    </row>
    <row r="15015">
      <c r="A15015" s="44" t="s">
        <v>12761</v>
      </c>
      <c r="B15015" s="45">
        <v>23000.0</v>
      </c>
      <c r="C15015" s="55"/>
      <c r="D15015" s="52"/>
    </row>
    <row r="15016">
      <c r="A15016" s="44" t="s">
        <v>12762</v>
      </c>
      <c r="B15016" s="45">
        <v>13500.0</v>
      </c>
      <c r="C15016" s="55"/>
      <c r="D15016" s="52"/>
    </row>
    <row r="15017">
      <c r="A15017" s="44" t="s">
        <v>12763</v>
      </c>
      <c r="B15017" s="45">
        <v>1800.0</v>
      </c>
      <c r="C15017" s="56" t="s">
        <v>4017</v>
      </c>
      <c r="D15017" s="52"/>
    </row>
    <row r="15018">
      <c r="A15018" s="44" t="s">
        <v>12764</v>
      </c>
      <c r="B15018" s="45">
        <v>11420.0</v>
      </c>
      <c r="C15018" s="56" t="s">
        <v>5768</v>
      </c>
      <c r="D15018" s="52"/>
    </row>
    <row r="15019">
      <c r="A15019" s="44" t="s">
        <v>12765</v>
      </c>
      <c r="B15019" s="45">
        <v>15040.0</v>
      </c>
      <c r="C15019" s="56" t="s">
        <v>4638</v>
      </c>
      <c r="D15019" s="52"/>
    </row>
    <row r="15020">
      <c r="A15020" s="44" t="s">
        <v>12766</v>
      </c>
      <c r="B15020" s="45">
        <v>9520.0</v>
      </c>
      <c r="C15020" s="55"/>
      <c r="D15020" s="52"/>
    </row>
    <row r="15021">
      <c r="A15021" s="44" t="s">
        <v>12767</v>
      </c>
      <c r="B15021" s="45">
        <v>16680.0</v>
      </c>
      <c r="C15021" s="56" t="s">
        <v>12441</v>
      </c>
      <c r="D15021" s="52"/>
    </row>
    <row r="15022">
      <c r="A15022" s="44" t="s">
        <v>12768</v>
      </c>
      <c r="B15022" s="45">
        <v>17440.0</v>
      </c>
      <c r="C15022" s="55"/>
      <c r="D15022" s="52"/>
    </row>
    <row r="15023">
      <c r="A15023" s="44" t="s">
        <v>12769</v>
      </c>
      <c r="B15023" s="45">
        <v>10520.0</v>
      </c>
      <c r="C15023" s="55"/>
      <c r="D15023" s="52"/>
    </row>
    <row r="15024">
      <c r="A15024" s="44" t="s">
        <v>12770</v>
      </c>
      <c r="B15024" s="45">
        <v>32400.0</v>
      </c>
      <c r="C15024" s="55"/>
      <c r="D15024" s="52"/>
    </row>
    <row r="15025">
      <c r="A15025" s="44" t="s">
        <v>12771</v>
      </c>
      <c r="B15025" s="45">
        <v>9940.0</v>
      </c>
      <c r="C15025" s="55"/>
      <c r="D15025" s="52"/>
    </row>
    <row r="15026">
      <c r="A15026" s="44" t="s">
        <v>12772</v>
      </c>
      <c r="B15026" s="45">
        <v>16020.0</v>
      </c>
      <c r="C15026" s="55"/>
      <c r="D15026" s="52"/>
    </row>
    <row r="15027">
      <c r="A15027" s="44" t="s">
        <v>12773</v>
      </c>
      <c r="B15027" s="45">
        <v>2580.0</v>
      </c>
      <c r="C15027" s="55"/>
      <c r="D15027" s="52"/>
    </row>
    <row r="15028">
      <c r="A15028" s="44" t="s">
        <v>12774</v>
      </c>
      <c r="B15028" s="45">
        <v>3580.0</v>
      </c>
      <c r="C15028" s="56" t="s">
        <v>3265</v>
      </c>
      <c r="D15028" s="52"/>
    </row>
    <row r="15029">
      <c r="A15029" s="44" t="s">
        <v>12775</v>
      </c>
      <c r="B15029" s="45">
        <v>3040.0</v>
      </c>
      <c r="C15029" s="56" t="s">
        <v>3265</v>
      </c>
      <c r="D15029" s="52"/>
    </row>
    <row r="15030">
      <c r="A15030" s="44" t="s">
        <v>12776</v>
      </c>
      <c r="B15030" s="45">
        <v>3500.0</v>
      </c>
      <c r="C15030" s="56" t="s">
        <v>6421</v>
      </c>
      <c r="D15030" s="52"/>
    </row>
    <row r="15031">
      <c r="A15031" s="44" t="s">
        <v>12777</v>
      </c>
      <c r="B15031" s="45">
        <v>3340.0</v>
      </c>
      <c r="C15031" s="56" t="s">
        <v>6508</v>
      </c>
      <c r="D15031" s="52"/>
    </row>
    <row r="15032">
      <c r="A15032" s="44" t="s">
        <v>12778</v>
      </c>
      <c r="B15032" s="45">
        <v>3340.0</v>
      </c>
      <c r="C15032" s="56" t="s">
        <v>7276</v>
      </c>
      <c r="D15032" s="52"/>
    </row>
    <row r="15033">
      <c r="A15033" s="44" t="s">
        <v>12779</v>
      </c>
      <c r="B15033" s="45">
        <v>11240.0</v>
      </c>
      <c r="C15033" s="56" t="s">
        <v>12780</v>
      </c>
      <c r="D15033" s="52"/>
    </row>
    <row r="15034">
      <c r="A15034" s="44" t="s">
        <v>12781</v>
      </c>
      <c r="B15034" s="45">
        <v>2940.0</v>
      </c>
      <c r="C15034" s="56" t="s">
        <v>9914</v>
      </c>
      <c r="D15034" s="52"/>
    </row>
    <row r="15035">
      <c r="A15035" s="44" t="s">
        <v>12782</v>
      </c>
      <c r="B15035" s="45">
        <v>3840.0</v>
      </c>
      <c r="C15035" s="55"/>
      <c r="D15035" s="52"/>
    </row>
    <row r="15036">
      <c r="A15036" s="44" t="s">
        <v>12783</v>
      </c>
      <c r="B15036" s="45">
        <v>9540.0</v>
      </c>
      <c r="C15036" s="55"/>
      <c r="D15036" s="52"/>
    </row>
    <row r="15037">
      <c r="A15037" s="44" t="s">
        <v>12784</v>
      </c>
      <c r="B15037" s="45">
        <v>13520.0</v>
      </c>
      <c r="C15037" s="55"/>
      <c r="D15037" s="52"/>
    </row>
    <row r="15038">
      <c r="A15038" s="44" t="s">
        <v>12785</v>
      </c>
      <c r="B15038" s="45">
        <v>11620.0</v>
      </c>
      <c r="C15038" s="56" t="s">
        <v>12786</v>
      </c>
      <c r="D15038" s="52"/>
    </row>
    <row r="15039">
      <c r="A15039" s="44" t="s">
        <v>12787</v>
      </c>
      <c r="B15039" s="45">
        <v>10120.0</v>
      </c>
      <c r="C15039" s="55"/>
      <c r="D15039" s="52"/>
    </row>
    <row r="15040">
      <c r="A15040" s="44" t="s">
        <v>12788</v>
      </c>
      <c r="B15040" s="45">
        <v>3880.0</v>
      </c>
      <c r="C15040" s="55"/>
      <c r="D15040" s="52"/>
    </row>
    <row r="15041">
      <c r="A15041" s="44" t="s">
        <v>12789</v>
      </c>
      <c r="B15041" s="45">
        <v>11880.0</v>
      </c>
      <c r="C15041" s="56" t="s">
        <v>8090</v>
      </c>
      <c r="D15041" s="52"/>
    </row>
    <row r="15042">
      <c r="A15042" s="44" t="s">
        <v>12790</v>
      </c>
      <c r="B15042" s="45">
        <v>31880.0</v>
      </c>
      <c r="C15042" s="55"/>
      <c r="D15042" s="52"/>
    </row>
    <row r="15043">
      <c r="A15043" s="44" t="s">
        <v>12791</v>
      </c>
      <c r="B15043" s="45">
        <v>10840.0</v>
      </c>
      <c r="C15043" s="56" t="s">
        <v>8090</v>
      </c>
      <c r="D15043" s="52"/>
    </row>
    <row r="15044">
      <c r="A15044" s="44" t="s">
        <v>12792</v>
      </c>
      <c r="B15044" s="45">
        <v>3560.0</v>
      </c>
      <c r="C15044" s="56" t="s">
        <v>6421</v>
      </c>
      <c r="D15044" s="52"/>
    </row>
    <row r="15045">
      <c r="A15045" s="44" t="s">
        <v>12793</v>
      </c>
      <c r="B15045" s="45">
        <v>3540.0</v>
      </c>
      <c r="C15045" s="56" t="s">
        <v>3265</v>
      </c>
      <c r="D15045" s="52"/>
    </row>
    <row r="15046">
      <c r="A15046" s="44" t="s">
        <v>12794</v>
      </c>
      <c r="B15046" s="45">
        <v>3360.0</v>
      </c>
      <c r="C15046" s="56" t="s">
        <v>6508</v>
      </c>
      <c r="D15046" s="52"/>
    </row>
    <row r="15047">
      <c r="A15047" s="44" t="s">
        <v>12795</v>
      </c>
      <c r="B15047" s="45">
        <v>3360.0</v>
      </c>
      <c r="C15047" s="56" t="s">
        <v>7276</v>
      </c>
      <c r="D15047" s="52"/>
    </row>
    <row r="15048">
      <c r="A15048" s="44" t="s">
        <v>12796</v>
      </c>
      <c r="B15048" s="45">
        <v>3020.0</v>
      </c>
      <c r="C15048" s="56" t="s">
        <v>3265</v>
      </c>
      <c r="D15048" s="52"/>
    </row>
    <row r="15049">
      <c r="A15049" s="44" t="s">
        <v>12797</v>
      </c>
      <c r="B15049" s="45">
        <v>3900.0</v>
      </c>
      <c r="C15049" s="55"/>
      <c r="D15049" s="52"/>
    </row>
    <row r="15050">
      <c r="A15050" s="44" t="s">
        <v>12798</v>
      </c>
      <c r="B15050" s="45">
        <v>2900.0</v>
      </c>
      <c r="C15050" s="56" t="s">
        <v>9914</v>
      </c>
      <c r="D15050" s="52"/>
    </row>
    <row r="15051">
      <c r="A15051" s="44" t="s">
        <v>12799</v>
      </c>
      <c r="B15051" s="45">
        <v>9240.0</v>
      </c>
      <c r="C15051" s="55"/>
      <c r="D15051" s="52"/>
    </row>
    <row r="15052">
      <c r="A15052" s="44" t="s">
        <v>12800</v>
      </c>
      <c r="B15052" s="45">
        <v>10460.0</v>
      </c>
      <c r="C15052" s="56" t="s">
        <v>12801</v>
      </c>
      <c r="D15052" s="52"/>
    </row>
    <row r="15053">
      <c r="A15053" s="44" t="s">
        <v>12802</v>
      </c>
      <c r="B15053" s="45">
        <v>13480.0</v>
      </c>
      <c r="C15053" s="55"/>
      <c r="D15053" s="52"/>
    </row>
    <row r="15054">
      <c r="A15054" s="44" t="s">
        <v>12803</v>
      </c>
      <c r="B15054" s="45">
        <v>9520.0</v>
      </c>
      <c r="C15054" s="55"/>
      <c r="D15054" s="52"/>
    </row>
    <row r="15055">
      <c r="A15055" s="44" t="s">
        <v>12804</v>
      </c>
      <c r="B15055" s="45">
        <v>14340.0</v>
      </c>
      <c r="C15055" s="56" t="s">
        <v>3993</v>
      </c>
      <c r="D15055" s="52"/>
    </row>
    <row r="15056">
      <c r="A15056" s="44" t="s">
        <v>12805</v>
      </c>
      <c r="B15056" s="45">
        <v>10180.0</v>
      </c>
      <c r="C15056" s="55"/>
      <c r="D15056" s="52"/>
    </row>
    <row r="15057">
      <c r="A15057" s="44" t="s">
        <v>12806</v>
      </c>
      <c r="B15057" s="45">
        <v>10680.0</v>
      </c>
      <c r="C15057" s="56" t="s">
        <v>6774</v>
      </c>
      <c r="D15057" s="52"/>
    </row>
    <row r="15058">
      <c r="A15058" s="44" t="s">
        <v>12807</v>
      </c>
      <c r="B15058" s="45">
        <v>3560.0</v>
      </c>
      <c r="C15058" s="56" t="s">
        <v>4017</v>
      </c>
      <c r="D15058" s="52"/>
    </row>
    <row r="15059">
      <c r="A15059" s="44" t="s">
        <v>12808</v>
      </c>
      <c r="B15059" s="45">
        <v>26480.0</v>
      </c>
      <c r="C15059" s="55"/>
      <c r="D15059" s="52"/>
    </row>
    <row r="15060">
      <c r="A15060" s="44" t="s">
        <v>12809</v>
      </c>
      <c r="B15060" s="45">
        <v>2780.0</v>
      </c>
      <c r="C15060" s="56" t="s">
        <v>744</v>
      </c>
      <c r="D15060" s="52"/>
    </row>
    <row r="15061">
      <c r="A15061" s="44" t="s">
        <v>12810</v>
      </c>
      <c r="B15061" s="45">
        <v>32440.0</v>
      </c>
      <c r="C15061" s="55"/>
      <c r="D15061" s="52"/>
    </row>
    <row r="15062">
      <c r="A15062" s="44" t="s">
        <v>12811</v>
      </c>
      <c r="B15062" s="45">
        <v>9900.0</v>
      </c>
      <c r="C15062" s="55"/>
      <c r="D15062" s="52"/>
    </row>
    <row r="15063">
      <c r="A15063" s="44" t="s">
        <v>12812</v>
      </c>
      <c r="B15063" s="45">
        <v>2560.0</v>
      </c>
      <c r="C15063" s="56" t="s">
        <v>744</v>
      </c>
      <c r="D15063" s="52"/>
    </row>
    <row r="15064">
      <c r="A15064" s="44" t="s">
        <v>12813</v>
      </c>
      <c r="B15064" s="45">
        <v>2960.0</v>
      </c>
      <c r="C15064" s="56" t="s">
        <v>4017</v>
      </c>
      <c r="D15064" s="52"/>
    </row>
    <row r="15065">
      <c r="A15065" s="44" t="s">
        <v>12814</v>
      </c>
      <c r="B15065" s="45">
        <v>3860.0</v>
      </c>
      <c r="C15065" s="55"/>
      <c r="D15065" s="52"/>
    </row>
    <row r="15066">
      <c r="A15066" s="44" t="s">
        <v>12815</v>
      </c>
      <c r="B15066" s="45">
        <v>1060.0</v>
      </c>
      <c r="C15066" s="55"/>
      <c r="D15066" s="52"/>
    </row>
    <row r="15067">
      <c r="A15067" s="44" t="s">
        <v>12816</v>
      </c>
      <c r="B15067" s="45">
        <v>17260.0</v>
      </c>
      <c r="C15067" s="55"/>
      <c r="D15067" s="52"/>
    </row>
    <row r="15068">
      <c r="A15068" s="44" t="s">
        <v>12817</v>
      </c>
      <c r="B15068" s="45">
        <v>9460.0</v>
      </c>
      <c r="C15068" s="55"/>
      <c r="D15068" s="52"/>
    </row>
    <row r="15069">
      <c r="A15069" s="44" t="s">
        <v>12818</v>
      </c>
      <c r="B15069" s="45">
        <v>11680.0</v>
      </c>
      <c r="C15069" s="56" t="s">
        <v>8901</v>
      </c>
      <c r="D15069" s="52"/>
    </row>
    <row r="15070">
      <c r="A15070" s="44" t="s">
        <v>12819</v>
      </c>
      <c r="B15070" s="45">
        <v>9260.0</v>
      </c>
      <c r="C15070" s="55"/>
      <c r="D15070" s="52"/>
    </row>
    <row r="15071">
      <c r="A15071" s="44" t="s">
        <v>12820</v>
      </c>
      <c r="B15071" s="45">
        <v>10180.0</v>
      </c>
      <c r="C15071" s="56" t="s">
        <v>8901</v>
      </c>
      <c r="D15071" s="52"/>
    </row>
    <row r="15072">
      <c r="A15072" s="44" t="s">
        <v>12821</v>
      </c>
      <c r="B15072" s="45">
        <v>14760.0</v>
      </c>
      <c r="C15072" s="55"/>
      <c r="D15072" s="52"/>
    </row>
    <row r="15073">
      <c r="A15073" s="44" t="s">
        <v>12822</v>
      </c>
      <c r="B15073" s="45">
        <v>18620.0</v>
      </c>
      <c r="C15073" s="56" t="s">
        <v>4145</v>
      </c>
      <c r="D15073" s="52"/>
    </row>
    <row r="15074">
      <c r="A15074" s="44" t="s">
        <v>12823</v>
      </c>
      <c r="B15074" s="45">
        <v>13700.0</v>
      </c>
      <c r="C15074" s="56" t="s">
        <v>12824</v>
      </c>
      <c r="D15074" s="52"/>
    </row>
    <row r="15075">
      <c r="A15075" s="44" t="s">
        <v>12825</v>
      </c>
      <c r="B15075" s="45">
        <v>13440.0</v>
      </c>
      <c r="C15075" s="55"/>
      <c r="D15075" s="52"/>
    </row>
    <row r="15076">
      <c r="A15076" s="44" t="s">
        <v>12826</v>
      </c>
      <c r="B15076" s="45">
        <v>9500.0</v>
      </c>
      <c r="C15076" s="55"/>
      <c r="D15076" s="52"/>
    </row>
    <row r="15077">
      <c r="A15077" s="44" t="s">
        <v>12827</v>
      </c>
      <c r="B15077" s="45">
        <v>12480.0</v>
      </c>
      <c r="C15077" s="56" t="s">
        <v>11305</v>
      </c>
      <c r="D15077" s="52"/>
    </row>
    <row r="15078">
      <c r="A15078" s="44" t="s">
        <v>12828</v>
      </c>
      <c r="B15078" s="45">
        <v>14100.0</v>
      </c>
      <c r="C15078" s="56" t="s">
        <v>11658</v>
      </c>
      <c r="D15078" s="52"/>
    </row>
    <row r="15079">
      <c r="A15079" s="44" t="s">
        <v>12829</v>
      </c>
      <c r="B15079" s="45">
        <v>3320.0</v>
      </c>
      <c r="C15079" s="56" t="s">
        <v>3265</v>
      </c>
      <c r="D15079" s="52"/>
    </row>
    <row r="15080">
      <c r="A15080" s="44" t="s">
        <v>12830</v>
      </c>
      <c r="B15080" s="45">
        <v>10140.0</v>
      </c>
      <c r="C15080" s="55"/>
      <c r="D15080" s="52"/>
    </row>
    <row r="15081">
      <c r="A15081" s="44" t="s">
        <v>12831</v>
      </c>
      <c r="B15081" s="45">
        <v>2920.0</v>
      </c>
      <c r="C15081" s="56" t="s">
        <v>3265</v>
      </c>
      <c r="D15081" s="52"/>
    </row>
    <row r="15082">
      <c r="A15082" s="44" t="s">
        <v>12832</v>
      </c>
      <c r="B15082" s="45">
        <v>9340.0</v>
      </c>
      <c r="C15082" s="55"/>
      <c r="D15082" s="52"/>
    </row>
    <row r="15083">
      <c r="A15083" s="44" t="s">
        <v>12833</v>
      </c>
      <c r="B15083" s="45">
        <v>23320.0</v>
      </c>
      <c r="C15083" s="55"/>
      <c r="D15083" s="52"/>
    </row>
    <row r="15084">
      <c r="A15084" s="44" t="s">
        <v>12834</v>
      </c>
      <c r="B15084" s="45">
        <v>9200.0</v>
      </c>
      <c r="C15084" s="55"/>
      <c r="D15084" s="52"/>
    </row>
    <row r="15085">
      <c r="A15085" s="44" t="s">
        <v>12835</v>
      </c>
      <c r="B15085" s="45">
        <v>32580.0</v>
      </c>
      <c r="C15085" s="56" t="s">
        <v>4145</v>
      </c>
      <c r="D15085" s="52"/>
    </row>
    <row r="15086">
      <c r="A15086" s="44" t="s">
        <v>12836</v>
      </c>
      <c r="B15086" s="45">
        <v>2880.0</v>
      </c>
      <c r="C15086" s="55"/>
      <c r="D15086" s="52"/>
    </row>
    <row r="15087">
      <c r="A15087" s="44" t="s">
        <v>12837</v>
      </c>
      <c r="B15087" s="45">
        <v>17180.0</v>
      </c>
      <c r="C15087" s="55"/>
      <c r="D15087" s="52"/>
    </row>
    <row r="15088">
      <c r="A15088" s="44" t="s">
        <v>12838</v>
      </c>
      <c r="B15088" s="45">
        <v>31460.0</v>
      </c>
      <c r="C15088" s="55"/>
      <c r="D15088" s="52"/>
    </row>
    <row r="15089">
      <c r="A15089" s="44" t="s">
        <v>12839</v>
      </c>
      <c r="B15089" s="45">
        <v>9460.0</v>
      </c>
      <c r="C15089" s="55"/>
      <c r="D15089" s="52"/>
    </row>
    <row r="15090">
      <c r="A15090" s="44" t="s">
        <v>12840</v>
      </c>
      <c r="B15090" s="45">
        <v>11200.0</v>
      </c>
      <c r="C15090" s="56" t="s">
        <v>8315</v>
      </c>
      <c r="D15090" s="52"/>
    </row>
    <row r="15091">
      <c r="A15091" s="44" t="s">
        <v>12841</v>
      </c>
      <c r="B15091" s="45">
        <v>12800.0</v>
      </c>
      <c r="C15091" s="56" t="s">
        <v>12842</v>
      </c>
      <c r="D15091" s="52"/>
    </row>
    <row r="15092">
      <c r="A15092" s="44" t="s">
        <v>12843</v>
      </c>
      <c r="B15092" s="45">
        <v>11360.0</v>
      </c>
      <c r="C15092" s="56" t="s">
        <v>11998</v>
      </c>
      <c r="D15092" s="52"/>
    </row>
    <row r="15093">
      <c r="A15093" s="44" t="s">
        <v>12844</v>
      </c>
      <c r="B15093" s="45">
        <v>16560.0</v>
      </c>
      <c r="C15093" s="55"/>
      <c r="D15093" s="52"/>
    </row>
    <row r="15094">
      <c r="A15094" s="44" t="s">
        <v>12845</v>
      </c>
      <c r="B15094" s="45">
        <v>10060.0</v>
      </c>
      <c r="C15094" s="55"/>
      <c r="D15094" s="52"/>
    </row>
    <row r="15095">
      <c r="A15095" s="44" t="s">
        <v>12846</v>
      </c>
      <c r="B15095" s="45">
        <v>9340.0</v>
      </c>
      <c r="C15095" s="55"/>
      <c r="D15095" s="52"/>
    </row>
    <row r="15096">
      <c r="A15096" s="44" t="s">
        <v>12847</v>
      </c>
      <c r="B15096" s="45">
        <v>13440.0</v>
      </c>
      <c r="C15096" s="55"/>
      <c r="D15096" s="52"/>
    </row>
    <row r="15097">
      <c r="A15097" s="44" t="s">
        <v>12848</v>
      </c>
      <c r="B15097" s="45">
        <v>11060.0</v>
      </c>
      <c r="C15097" s="56" t="s">
        <v>196</v>
      </c>
      <c r="D15097" s="52"/>
    </row>
    <row r="15098">
      <c r="A15098" s="44" t="s">
        <v>12849</v>
      </c>
      <c r="B15098" s="45">
        <v>2800.0</v>
      </c>
      <c r="C15098" s="55"/>
      <c r="D15098" s="52"/>
    </row>
    <row r="15099">
      <c r="A15099" s="44" t="s">
        <v>12850</v>
      </c>
      <c r="B15099" s="45">
        <v>2580.0</v>
      </c>
      <c r="C15099" s="55"/>
      <c r="D15099" s="52"/>
    </row>
    <row r="15100">
      <c r="A15100" s="44" t="s">
        <v>12851</v>
      </c>
      <c r="B15100" s="45">
        <v>14000.0</v>
      </c>
      <c r="C15100" s="55"/>
      <c r="D15100" s="52"/>
    </row>
    <row r="15101">
      <c r="A15101" s="44" t="s">
        <v>12852</v>
      </c>
      <c r="B15101" s="45">
        <v>10560.0</v>
      </c>
      <c r="C15101" s="55"/>
      <c r="D15101" s="52"/>
    </row>
    <row r="15102">
      <c r="A15102" s="44" t="s">
        <v>12853</v>
      </c>
      <c r="B15102" s="45">
        <v>10340.0</v>
      </c>
      <c r="C15102" s="55"/>
      <c r="D15102" s="52"/>
    </row>
    <row r="15103">
      <c r="A15103" s="44" t="s">
        <v>12854</v>
      </c>
      <c r="B15103" s="45">
        <v>18580.0</v>
      </c>
      <c r="C15103" s="56" t="s">
        <v>4145</v>
      </c>
      <c r="D15103" s="52"/>
    </row>
    <row r="15104">
      <c r="A15104" s="44" t="s">
        <v>12855</v>
      </c>
      <c r="B15104" s="45">
        <v>31340.0</v>
      </c>
      <c r="C15104" s="55"/>
      <c r="D15104" s="52"/>
    </row>
    <row r="15105">
      <c r="A15105" s="44" t="s">
        <v>12856</v>
      </c>
      <c r="B15105" s="45">
        <v>11660.0</v>
      </c>
      <c r="C15105" s="55"/>
      <c r="D15105" s="52"/>
    </row>
    <row r="15106">
      <c r="A15106" s="44" t="s">
        <v>12857</v>
      </c>
      <c r="B15106" s="45">
        <v>8860.0</v>
      </c>
      <c r="C15106" s="55"/>
      <c r="D15106" s="52"/>
    </row>
    <row r="15107">
      <c r="A15107" s="44" t="s">
        <v>12858</v>
      </c>
      <c r="B15107" s="45">
        <v>1960.0</v>
      </c>
      <c r="C15107" s="55"/>
      <c r="D15107" s="52"/>
    </row>
    <row r="15108">
      <c r="A15108" s="44" t="s">
        <v>12859</v>
      </c>
      <c r="B15108" s="45">
        <v>11400.0</v>
      </c>
      <c r="C15108" s="56" t="s">
        <v>9254</v>
      </c>
      <c r="D15108" s="52"/>
    </row>
    <row r="15109">
      <c r="A15109" s="44" t="s">
        <v>12860</v>
      </c>
      <c r="B15109" s="45">
        <v>2340.0</v>
      </c>
      <c r="C15109" s="55"/>
      <c r="D15109" s="52"/>
    </row>
    <row r="15110">
      <c r="A15110" s="44" t="s">
        <v>12861</v>
      </c>
      <c r="B15110" s="45">
        <v>34140.0</v>
      </c>
      <c r="C15110" s="56" t="s">
        <v>4145</v>
      </c>
      <c r="D15110" s="52"/>
    </row>
    <row r="15111">
      <c r="A15111" s="44" t="s">
        <v>12862</v>
      </c>
      <c r="B15111" s="45">
        <v>2020.0</v>
      </c>
      <c r="C15111" s="55"/>
      <c r="D15111" s="52"/>
    </row>
    <row r="15112">
      <c r="A15112" s="44" t="s">
        <v>12863</v>
      </c>
      <c r="B15112" s="45">
        <v>2260.0</v>
      </c>
      <c r="C15112" s="55"/>
      <c r="D15112" s="52"/>
    </row>
    <row r="15113">
      <c r="A15113" s="44" t="s">
        <v>12864</v>
      </c>
      <c r="B15113" s="45">
        <v>3640.0</v>
      </c>
      <c r="C15113" s="55"/>
      <c r="D15113" s="52"/>
    </row>
    <row r="15114">
      <c r="A15114" s="44" t="s">
        <v>12865</v>
      </c>
      <c r="B15114" s="45">
        <v>9940.0</v>
      </c>
      <c r="C15114" s="55"/>
      <c r="D15114" s="52"/>
    </row>
    <row r="15115">
      <c r="A15115" s="44" t="s">
        <v>12866</v>
      </c>
      <c r="B15115" s="45">
        <v>12020.0</v>
      </c>
      <c r="C15115" s="56" t="s">
        <v>8901</v>
      </c>
      <c r="D15115" s="52"/>
    </row>
    <row r="15116">
      <c r="A15116" s="44" t="s">
        <v>12867</v>
      </c>
      <c r="B15116" s="45">
        <v>3440.0</v>
      </c>
      <c r="C15116" s="55"/>
      <c r="D15116" s="52"/>
    </row>
    <row r="15117">
      <c r="A15117" s="44" t="s">
        <v>12868</v>
      </c>
      <c r="B15117" s="45">
        <v>10300.0</v>
      </c>
      <c r="C15117" s="56" t="s">
        <v>8901</v>
      </c>
      <c r="D15117" s="52"/>
    </row>
    <row r="15118">
      <c r="A15118" s="44" t="s">
        <v>12869</v>
      </c>
      <c r="B15118" s="45">
        <v>3880.0</v>
      </c>
      <c r="C15118" s="56" t="s">
        <v>4017</v>
      </c>
      <c r="D15118" s="52"/>
    </row>
    <row r="15119">
      <c r="A15119" s="44" t="s">
        <v>12870</v>
      </c>
      <c r="B15119" s="45">
        <v>13340.0</v>
      </c>
      <c r="C15119" s="56" t="s">
        <v>12871</v>
      </c>
      <c r="D15119" s="52"/>
    </row>
    <row r="15120">
      <c r="A15120" s="44" t="s">
        <v>12872</v>
      </c>
      <c r="B15120" s="45">
        <v>2420.0</v>
      </c>
      <c r="C15120" s="56" t="s">
        <v>7445</v>
      </c>
      <c r="D15120" s="52"/>
    </row>
    <row r="15121">
      <c r="A15121" s="44" t="s">
        <v>12873</v>
      </c>
      <c r="B15121" s="45">
        <v>9520.0</v>
      </c>
      <c r="C15121" s="55"/>
      <c r="D15121" s="52"/>
    </row>
    <row r="15122">
      <c r="A15122" s="44" t="s">
        <v>12874</v>
      </c>
      <c r="B15122" s="45">
        <v>2220.0</v>
      </c>
      <c r="C15122" s="56" t="s">
        <v>7445</v>
      </c>
      <c r="D15122" s="52"/>
    </row>
    <row r="15123">
      <c r="A15123" s="44" t="s">
        <v>12875</v>
      </c>
      <c r="B15123" s="45">
        <v>2820.0</v>
      </c>
      <c r="C15123" s="56" t="s">
        <v>4017</v>
      </c>
      <c r="D15123" s="52"/>
    </row>
    <row r="15124">
      <c r="A15124" s="44" t="s">
        <v>12876</v>
      </c>
      <c r="B15124" s="45">
        <v>13620.0</v>
      </c>
      <c r="C15124" s="55"/>
      <c r="D15124" s="52"/>
    </row>
    <row r="15125">
      <c r="A15125" s="44" t="s">
        <v>12877</v>
      </c>
      <c r="B15125" s="45">
        <v>10420.0</v>
      </c>
      <c r="C15125" s="56" t="s">
        <v>7963</v>
      </c>
      <c r="D15125" s="52"/>
    </row>
    <row r="15126">
      <c r="A15126" s="44" t="s">
        <v>12878</v>
      </c>
      <c r="B15126" s="45">
        <v>2400.0</v>
      </c>
      <c r="C15126" s="55"/>
      <c r="D15126" s="52"/>
    </row>
    <row r="15127">
      <c r="A15127" s="44" t="s">
        <v>12879</v>
      </c>
      <c r="B15127" s="45">
        <v>31560.0</v>
      </c>
      <c r="C15127" s="55"/>
      <c r="D15127" s="52"/>
    </row>
    <row r="15128">
      <c r="A15128" s="44" t="s">
        <v>12880</v>
      </c>
      <c r="B15128" s="45">
        <v>10640.0</v>
      </c>
      <c r="C15128" s="55"/>
      <c r="D15128" s="52"/>
    </row>
    <row r="15129">
      <c r="A15129" s="44" t="s">
        <v>12881</v>
      </c>
      <c r="B15129" s="45">
        <v>15240.0</v>
      </c>
      <c r="C15129" s="56" t="s">
        <v>12882</v>
      </c>
      <c r="D15129" s="52"/>
    </row>
    <row r="15130">
      <c r="A15130" s="44" t="s">
        <v>12883</v>
      </c>
      <c r="B15130" s="45">
        <v>9180.0</v>
      </c>
      <c r="C15130" s="55"/>
      <c r="D15130" s="52"/>
    </row>
    <row r="15131">
      <c r="A15131" s="44" t="s">
        <v>12884</v>
      </c>
      <c r="B15131" s="45">
        <v>9320.0</v>
      </c>
      <c r="C15131" s="55"/>
      <c r="D15131" s="52"/>
    </row>
    <row r="15132">
      <c r="A15132" s="44" t="s">
        <v>12885</v>
      </c>
      <c r="B15132" s="45">
        <v>10340.0</v>
      </c>
      <c r="C15132" s="56" t="s">
        <v>10416</v>
      </c>
      <c r="D15132" s="52"/>
    </row>
    <row r="15133">
      <c r="A15133" s="44" t="s">
        <v>12886</v>
      </c>
      <c r="B15133" s="45">
        <v>10220.0</v>
      </c>
      <c r="C15133" s="55"/>
      <c r="D15133" s="52"/>
    </row>
    <row r="15134">
      <c r="A15134" s="44" t="s">
        <v>12887</v>
      </c>
      <c r="B15134" s="45">
        <v>14960.0</v>
      </c>
      <c r="C15134" s="56" t="s">
        <v>4149</v>
      </c>
      <c r="D15134" s="52"/>
    </row>
    <row r="15135">
      <c r="A15135" s="44" t="s">
        <v>12888</v>
      </c>
      <c r="B15135" s="45">
        <v>16980.0</v>
      </c>
      <c r="C15135" s="56" t="s">
        <v>10403</v>
      </c>
      <c r="D15135" s="52"/>
    </row>
    <row r="15136">
      <c r="A15136" s="44" t="s">
        <v>12889</v>
      </c>
      <c r="B15136" s="45">
        <v>10880.0</v>
      </c>
      <c r="C15136" s="56" t="s">
        <v>8901</v>
      </c>
      <c r="D15136" s="52"/>
    </row>
    <row r="15137">
      <c r="A15137" s="44" t="s">
        <v>12890</v>
      </c>
      <c r="B15137" s="45">
        <v>10900.0</v>
      </c>
      <c r="C15137" s="55"/>
      <c r="D15137" s="52"/>
    </row>
    <row r="15138">
      <c r="A15138" s="44" t="s">
        <v>12891</v>
      </c>
      <c r="B15138" s="45">
        <v>10020.0</v>
      </c>
      <c r="C15138" s="55"/>
      <c r="D15138" s="52"/>
    </row>
    <row r="15139">
      <c r="A15139" s="44" t="s">
        <v>12892</v>
      </c>
      <c r="B15139" s="45">
        <v>4660.0</v>
      </c>
      <c r="C15139" s="56" t="s">
        <v>5705</v>
      </c>
      <c r="D15139" s="52"/>
    </row>
    <row r="15140">
      <c r="A15140" s="44" t="s">
        <v>12893</v>
      </c>
      <c r="B15140" s="45">
        <v>10340.0</v>
      </c>
      <c r="C15140" s="55"/>
      <c r="D15140" s="52"/>
    </row>
    <row r="15141">
      <c r="A15141" s="44" t="s">
        <v>12894</v>
      </c>
      <c r="B15141" s="45">
        <v>4040.0</v>
      </c>
      <c r="C15141" s="56" t="s">
        <v>5705</v>
      </c>
      <c r="D15141" s="52"/>
    </row>
    <row r="15142">
      <c r="A15142" s="44" t="s">
        <v>12895</v>
      </c>
      <c r="B15142" s="45">
        <v>3520.0</v>
      </c>
      <c r="C15142" s="56" t="s">
        <v>6421</v>
      </c>
      <c r="D15142" s="52"/>
    </row>
    <row r="15143">
      <c r="A15143" s="44" t="s">
        <v>12896</v>
      </c>
      <c r="B15143" s="45">
        <v>3320.0</v>
      </c>
      <c r="C15143" s="56" t="s">
        <v>6508</v>
      </c>
      <c r="D15143" s="52"/>
    </row>
    <row r="15144">
      <c r="A15144" s="44" t="s">
        <v>12897</v>
      </c>
      <c r="B15144" s="45">
        <v>3320.0</v>
      </c>
      <c r="C15144" s="56" t="s">
        <v>7276</v>
      </c>
      <c r="D15144" s="52"/>
    </row>
    <row r="15145">
      <c r="A15145" s="44" t="s">
        <v>12898</v>
      </c>
      <c r="B15145" s="45">
        <v>13620.0</v>
      </c>
      <c r="C15145" s="55"/>
      <c r="D15145" s="52"/>
    </row>
    <row r="15146">
      <c r="A15146" s="44" t="s">
        <v>12899</v>
      </c>
      <c r="B15146" s="45">
        <v>2940.0</v>
      </c>
      <c r="C15146" s="56" t="s">
        <v>9914</v>
      </c>
      <c r="D15146" s="52"/>
    </row>
    <row r="15147">
      <c r="A15147" s="44" t="s">
        <v>12900</v>
      </c>
      <c r="B15147" s="45">
        <v>31460.0</v>
      </c>
      <c r="C15147" s="55"/>
      <c r="D15147" s="52"/>
    </row>
    <row r="15148">
      <c r="A15148" s="44" t="s">
        <v>12901</v>
      </c>
      <c r="B15148" s="45">
        <v>3180.0</v>
      </c>
      <c r="C15148" s="56" t="s">
        <v>3989</v>
      </c>
      <c r="D15148" s="52"/>
    </row>
    <row r="15149">
      <c r="A15149" s="44" t="s">
        <v>12902</v>
      </c>
      <c r="B15149" s="45">
        <v>2560.0</v>
      </c>
      <c r="C15149" s="55"/>
      <c r="D15149" s="52"/>
    </row>
    <row r="15150">
      <c r="A15150" s="44" t="s">
        <v>12903</v>
      </c>
      <c r="B15150" s="45">
        <v>13880.0</v>
      </c>
      <c r="C15150" s="56" t="s">
        <v>9692</v>
      </c>
      <c r="D15150" s="52"/>
    </row>
    <row r="15151">
      <c r="A15151" s="44" t="s">
        <v>12904</v>
      </c>
      <c r="B15151" s="45">
        <v>9960.0</v>
      </c>
      <c r="C15151" s="55"/>
      <c r="D15151" s="52"/>
    </row>
    <row r="15152">
      <c r="A15152" s="44" t="s">
        <v>12905</v>
      </c>
      <c r="B15152" s="45">
        <v>31320.0</v>
      </c>
      <c r="C15152" s="55"/>
      <c r="D15152" s="52"/>
    </row>
    <row r="15153">
      <c r="A15153" s="44" t="s">
        <v>12906</v>
      </c>
      <c r="B15153" s="45">
        <v>11480.0</v>
      </c>
      <c r="C15153" s="56" t="s">
        <v>9064</v>
      </c>
      <c r="D15153" s="52"/>
    </row>
    <row r="15154">
      <c r="A15154" s="44" t="s">
        <v>12907</v>
      </c>
      <c r="B15154" s="45">
        <v>12720.0</v>
      </c>
      <c r="C15154" s="56" t="s">
        <v>8976</v>
      </c>
      <c r="D15154" s="52"/>
    </row>
    <row r="15155">
      <c r="A15155" s="44" t="s">
        <v>12908</v>
      </c>
      <c r="B15155" s="45">
        <v>10160.0</v>
      </c>
      <c r="C15155" s="55"/>
      <c r="D15155" s="52"/>
    </row>
    <row r="15156">
      <c r="A15156" s="44" t="s">
        <v>12909</v>
      </c>
      <c r="B15156" s="45">
        <v>10660.0</v>
      </c>
      <c r="C15156" s="55"/>
      <c r="D15156" s="52"/>
    </row>
    <row r="15157">
      <c r="A15157" s="44" t="s">
        <v>12910</v>
      </c>
      <c r="B15157" s="45">
        <v>18500.0</v>
      </c>
      <c r="C15157" s="56" t="s">
        <v>4145</v>
      </c>
      <c r="D15157" s="52"/>
    </row>
    <row r="15158">
      <c r="A15158" s="44" t="s">
        <v>12911</v>
      </c>
      <c r="B15158" s="45">
        <v>12260.0</v>
      </c>
      <c r="C15158" s="56" t="s">
        <v>8901</v>
      </c>
      <c r="D15158" s="52"/>
    </row>
    <row r="15159">
      <c r="A15159" s="44" t="s">
        <v>12912</v>
      </c>
      <c r="B15159" s="45">
        <v>32820.0</v>
      </c>
      <c r="C15159" s="55"/>
      <c r="D15159" s="52"/>
    </row>
    <row r="15160">
      <c r="A15160" s="44" t="s">
        <v>12913</v>
      </c>
      <c r="B15160" s="45">
        <v>10320.0</v>
      </c>
      <c r="C15160" s="55"/>
      <c r="D15160" s="52"/>
    </row>
    <row r="15161">
      <c r="A15161" s="44" t="s">
        <v>12914</v>
      </c>
      <c r="B15161" s="45">
        <v>12040.0</v>
      </c>
      <c r="C15161" s="55"/>
      <c r="D15161" s="52"/>
    </row>
    <row r="15162">
      <c r="A15162" s="44" t="s">
        <v>12915</v>
      </c>
      <c r="B15162" s="45">
        <v>10040.0</v>
      </c>
      <c r="C15162" s="55"/>
      <c r="D15162" s="52"/>
    </row>
    <row r="15163">
      <c r="A15163" s="44" t="s">
        <v>12916</v>
      </c>
      <c r="B15163" s="45">
        <v>2880.0</v>
      </c>
      <c r="C15163" s="56" t="s">
        <v>4671</v>
      </c>
      <c r="D15163" s="52"/>
    </row>
    <row r="15164">
      <c r="A15164" s="44" t="s">
        <v>12917</v>
      </c>
      <c r="B15164" s="45">
        <v>13560.0</v>
      </c>
      <c r="C15164" s="55"/>
      <c r="D15164" s="52"/>
    </row>
    <row r="15165">
      <c r="A15165" s="44" t="s">
        <v>12918</v>
      </c>
      <c r="B15165" s="45">
        <v>2720.0</v>
      </c>
      <c r="C15165" s="56" t="s">
        <v>4671</v>
      </c>
      <c r="D15165" s="52"/>
    </row>
    <row r="15166">
      <c r="A15166" s="44" t="s">
        <v>12919</v>
      </c>
      <c r="B15166" s="45">
        <v>34300.0</v>
      </c>
      <c r="C15166" s="56" t="s">
        <v>4145</v>
      </c>
      <c r="D15166" s="52"/>
    </row>
    <row r="15167">
      <c r="A15167" s="44" t="s">
        <v>12920</v>
      </c>
      <c r="B15167" s="45">
        <v>12900.0</v>
      </c>
      <c r="C15167" s="56" t="s">
        <v>6033</v>
      </c>
      <c r="D15167" s="52"/>
    </row>
    <row r="15168">
      <c r="A15168" s="44" t="s">
        <v>12921</v>
      </c>
      <c r="B15168" s="45">
        <v>2660.0</v>
      </c>
      <c r="C15168" s="56" t="s">
        <v>744</v>
      </c>
      <c r="D15168" s="52"/>
    </row>
    <row r="15169">
      <c r="A15169" s="44" t="s">
        <v>12922</v>
      </c>
      <c r="B15169" s="45">
        <v>3300.0</v>
      </c>
      <c r="C15169" s="56" t="s">
        <v>3265</v>
      </c>
      <c r="D15169" s="52"/>
    </row>
    <row r="15170">
      <c r="A15170" s="44" t="s">
        <v>12923</v>
      </c>
      <c r="B15170" s="45">
        <v>3740.0</v>
      </c>
      <c r="C15170" s="56" t="s">
        <v>4111</v>
      </c>
      <c r="D15170" s="52"/>
    </row>
    <row r="15171">
      <c r="A15171" s="44" t="s">
        <v>12924</v>
      </c>
      <c r="B15171" s="45">
        <v>2540.0</v>
      </c>
      <c r="C15171" s="56" t="s">
        <v>744</v>
      </c>
      <c r="D15171" s="52"/>
    </row>
    <row r="15172">
      <c r="A15172" s="44" t="s">
        <v>12925</v>
      </c>
      <c r="B15172" s="45">
        <v>2920.0</v>
      </c>
      <c r="C15172" s="56" t="s">
        <v>3265</v>
      </c>
      <c r="D15172" s="52"/>
    </row>
    <row r="15173">
      <c r="A15173" s="44" t="s">
        <v>12926</v>
      </c>
      <c r="B15173" s="45">
        <v>2580.0</v>
      </c>
      <c r="C15173" s="56" t="s">
        <v>4111</v>
      </c>
      <c r="D15173" s="52"/>
    </row>
    <row r="15174">
      <c r="A15174" s="44" t="s">
        <v>12927</v>
      </c>
      <c r="B15174" s="45">
        <v>32400.0</v>
      </c>
      <c r="C15174" s="55"/>
      <c r="D15174" s="52"/>
    </row>
    <row r="15175">
      <c r="A15175" s="44" t="s">
        <v>12928</v>
      </c>
      <c r="B15175" s="45">
        <v>2800.0</v>
      </c>
      <c r="C15175" s="55"/>
      <c r="D15175" s="52"/>
    </row>
    <row r="15176">
      <c r="A15176" s="44" t="s">
        <v>12929</v>
      </c>
      <c r="B15176" s="45">
        <v>15300.0</v>
      </c>
      <c r="C15176" s="56" t="s">
        <v>12930</v>
      </c>
      <c r="D15176" s="52"/>
    </row>
    <row r="15177">
      <c r="A15177" s="44" t="s">
        <v>12931</v>
      </c>
      <c r="B15177" s="45">
        <v>2780.0</v>
      </c>
      <c r="C15177" s="55"/>
      <c r="D15177" s="52"/>
    </row>
    <row r="15178">
      <c r="A15178" s="44" t="s">
        <v>12932</v>
      </c>
      <c r="B15178" s="45">
        <v>9400.0</v>
      </c>
      <c r="C15178" s="55"/>
      <c r="D15178" s="52"/>
    </row>
    <row r="15179">
      <c r="A15179" s="44" t="s">
        <v>12933</v>
      </c>
      <c r="B15179" s="45">
        <v>11020.0</v>
      </c>
      <c r="C15179" s="55"/>
      <c r="D15179" s="52"/>
    </row>
    <row r="15180">
      <c r="A15180" s="44" t="s">
        <v>12934</v>
      </c>
      <c r="B15180" s="45">
        <v>9860.0</v>
      </c>
      <c r="C15180" s="55"/>
      <c r="D15180" s="52"/>
    </row>
    <row r="15181">
      <c r="A15181" s="44" t="s">
        <v>12935</v>
      </c>
      <c r="B15181" s="45">
        <v>13540.0</v>
      </c>
      <c r="C15181" s="55"/>
      <c r="D15181" s="52"/>
    </row>
    <row r="15182">
      <c r="A15182" s="44" t="s">
        <v>12936</v>
      </c>
      <c r="B15182" s="45">
        <v>9440.0</v>
      </c>
      <c r="C15182" s="55"/>
      <c r="D15182" s="52"/>
    </row>
    <row r="15183">
      <c r="A15183" s="44" t="s">
        <v>12937</v>
      </c>
      <c r="B15183" s="45">
        <v>10060.0</v>
      </c>
      <c r="C15183" s="55"/>
      <c r="D15183" s="52"/>
    </row>
    <row r="15184">
      <c r="A15184" s="44" t="s">
        <v>12938</v>
      </c>
      <c r="B15184" s="45">
        <v>10820.0</v>
      </c>
      <c r="C15184" s="55"/>
      <c r="D15184" s="52"/>
    </row>
    <row r="15185">
      <c r="A15185" s="44" t="s">
        <v>12939</v>
      </c>
      <c r="B15185" s="45">
        <v>32560.0</v>
      </c>
      <c r="C15185" s="55"/>
      <c r="D15185" s="52"/>
    </row>
    <row r="15186">
      <c r="A15186" s="44" t="s">
        <v>12940</v>
      </c>
      <c r="B15186" s="45">
        <v>16600.0</v>
      </c>
      <c r="C15186" s="56" t="s">
        <v>4961</v>
      </c>
      <c r="D15186" s="52"/>
    </row>
    <row r="15187">
      <c r="A15187" s="44" t="s">
        <v>12941</v>
      </c>
      <c r="B15187" s="45">
        <v>22020.0</v>
      </c>
      <c r="C15187" s="56" t="s">
        <v>4829</v>
      </c>
      <c r="D15187" s="52"/>
    </row>
    <row r="15188">
      <c r="A15188" s="44" t="s">
        <v>12942</v>
      </c>
      <c r="B15188" s="45">
        <v>13500.0</v>
      </c>
      <c r="C15188" s="55"/>
      <c r="D15188" s="52"/>
    </row>
    <row r="15189">
      <c r="A15189" s="44" t="s">
        <v>12943</v>
      </c>
      <c r="B15189" s="45">
        <v>10040.0</v>
      </c>
      <c r="C15189" s="55"/>
      <c r="D15189" s="52"/>
    </row>
    <row r="15190">
      <c r="A15190" s="44" t="s">
        <v>12944</v>
      </c>
      <c r="B15190" s="45">
        <v>11320.0</v>
      </c>
      <c r="C15190" s="56" t="s">
        <v>5648</v>
      </c>
      <c r="D15190" s="52"/>
    </row>
    <row r="15191">
      <c r="A15191" s="44" t="s">
        <v>12945</v>
      </c>
      <c r="B15191" s="45">
        <v>3420.0</v>
      </c>
      <c r="C15191" s="56" t="s">
        <v>4017</v>
      </c>
      <c r="D15191" s="52"/>
    </row>
    <row r="15192">
      <c r="A15192" s="44" t="s">
        <v>12946</v>
      </c>
      <c r="B15192" s="45">
        <v>3080.0</v>
      </c>
      <c r="C15192" s="55"/>
      <c r="D15192" s="52"/>
    </row>
    <row r="15193">
      <c r="A15193" s="44" t="s">
        <v>12947</v>
      </c>
      <c r="B15193" s="45">
        <v>16680.0</v>
      </c>
      <c r="C15193" s="55"/>
      <c r="D15193" s="52"/>
    </row>
    <row r="15194">
      <c r="A15194" s="44" t="s">
        <v>12948</v>
      </c>
      <c r="B15194" s="45">
        <v>32140.0</v>
      </c>
      <c r="C15194" s="55"/>
      <c r="D15194" s="52"/>
    </row>
    <row r="15195">
      <c r="A15195" s="44" t="s">
        <v>12949</v>
      </c>
      <c r="B15195" s="45">
        <v>4000.0</v>
      </c>
      <c r="C15195" s="55"/>
      <c r="D15195" s="52"/>
    </row>
    <row r="15196">
      <c r="A15196" s="44" t="s">
        <v>12950</v>
      </c>
      <c r="B15196" s="45">
        <v>15340.0</v>
      </c>
      <c r="C15196" s="56" t="s">
        <v>12951</v>
      </c>
      <c r="D15196" s="52"/>
    </row>
    <row r="15197">
      <c r="A15197" s="44" t="s">
        <v>12952</v>
      </c>
      <c r="B15197" s="45">
        <v>2840.0</v>
      </c>
      <c r="C15197" s="56" t="s">
        <v>4031</v>
      </c>
      <c r="D15197" s="52"/>
    </row>
    <row r="15198">
      <c r="A15198" s="44" t="s">
        <v>12953</v>
      </c>
      <c r="B15198" s="45">
        <v>21720.0</v>
      </c>
      <c r="C15198" s="56" t="s">
        <v>4829</v>
      </c>
      <c r="D15198" s="52"/>
    </row>
    <row r="15199">
      <c r="A15199" s="44" t="s">
        <v>12954</v>
      </c>
      <c r="B15199" s="45">
        <v>2660.0</v>
      </c>
      <c r="C15199" s="56" t="s">
        <v>4031</v>
      </c>
      <c r="D15199" s="52"/>
    </row>
    <row r="15200">
      <c r="A15200" s="44" t="s">
        <v>12955</v>
      </c>
      <c r="B15200" s="45">
        <v>3140.0</v>
      </c>
      <c r="C15200" s="55"/>
      <c r="D15200" s="52"/>
    </row>
    <row r="15201">
      <c r="A15201" s="44" t="s">
        <v>12956</v>
      </c>
      <c r="B15201" s="45">
        <v>10440.0</v>
      </c>
      <c r="C15201" s="55"/>
      <c r="D15201" s="52"/>
    </row>
    <row r="15202">
      <c r="A15202" s="44" t="s">
        <v>12957</v>
      </c>
      <c r="B15202" s="45">
        <v>15800.0</v>
      </c>
      <c r="C15202" s="56" t="s">
        <v>12958</v>
      </c>
      <c r="D15202" s="52"/>
    </row>
    <row r="15203">
      <c r="A15203" s="44" t="s">
        <v>12959</v>
      </c>
      <c r="B15203" s="45">
        <v>3120.0</v>
      </c>
      <c r="C15203" s="56" t="s">
        <v>3991</v>
      </c>
      <c r="D15203" s="52"/>
    </row>
    <row r="15204">
      <c r="A15204" s="44" t="s">
        <v>12960</v>
      </c>
      <c r="B15204" s="45">
        <v>13540.0</v>
      </c>
      <c r="C15204" s="55"/>
      <c r="D15204" s="52"/>
    </row>
    <row r="15205">
      <c r="A15205" s="44" t="s">
        <v>12961</v>
      </c>
      <c r="B15205" s="45">
        <v>9380.0</v>
      </c>
      <c r="C15205" s="55"/>
      <c r="D15205" s="52"/>
    </row>
    <row r="15206">
      <c r="A15206" s="44" t="s">
        <v>12962</v>
      </c>
      <c r="B15206" s="45">
        <v>2900.0</v>
      </c>
      <c r="C15206" s="56" t="s">
        <v>3991</v>
      </c>
      <c r="D15206" s="52"/>
    </row>
    <row r="15207">
      <c r="A15207" s="44" t="s">
        <v>12963</v>
      </c>
      <c r="B15207" s="45">
        <v>16640.0</v>
      </c>
      <c r="C15207" s="55"/>
      <c r="D15207" s="52"/>
    </row>
    <row r="15208">
      <c r="A15208" s="44" t="s">
        <v>12964</v>
      </c>
      <c r="B15208" s="45">
        <v>4340.0</v>
      </c>
      <c r="C15208" s="56" t="s">
        <v>4035</v>
      </c>
      <c r="D15208" s="52"/>
    </row>
    <row r="15209">
      <c r="A15209" s="44" t="s">
        <v>12965</v>
      </c>
      <c r="B15209" s="45">
        <v>15040.0</v>
      </c>
      <c r="C15209" s="55"/>
      <c r="D15209" s="52"/>
    </row>
    <row r="15210">
      <c r="A15210" s="44" t="s">
        <v>12966</v>
      </c>
      <c r="B15210" s="45">
        <v>2680.0</v>
      </c>
      <c r="C15210" s="56" t="s">
        <v>4035</v>
      </c>
      <c r="D15210" s="52"/>
    </row>
    <row r="15211">
      <c r="A15211" s="44" t="s">
        <v>12967</v>
      </c>
      <c r="B15211" s="45">
        <v>9960.0</v>
      </c>
      <c r="C15211" s="55"/>
      <c r="D15211" s="52"/>
    </row>
    <row r="15212">
      <c r="A15212" s="44" t="s">
        <v>12968</v>
      </c>
      <c r="B15212" s="45">
        <v>3400.0</v>
      </c>
      <c r="C15212" s="56" t="s">
        <v>6421</v>
      </c>
      <c r="D15212" s="52"/>
    </row>
    <row r="15213">
      <c r="A15213" s="44" t="s">
        <v>12969</v>
      </c>
      <c r="B15213" s="45">
        <v>9220.0</v>
      </c>
      <c r="C15213" s="55"/>
      <c r="D15213" s="52"/>
    </row>
    <row r="15214">
      <c r="A15214" s="44" t="s">
        <v>12970</v>
      </c>
      <c r="B15214" s="45">
        <v>3240.0</v>
      </c>
      <c r="C15214" s="56" t="s">
        <v>6508</v>
      </c>
      <c r="D15214" s="52"/>
    </row>
    <row r="15215">
      <c r="A15215" s="44" t="s">
        <v>12971</v>
      </c>
      <c r="B15215" s="45">
        <v>3240.0</v>
      </c>
      <c r="C15215" s="56" t="s">
        <v>7276</v>
      </c>
      <c r="D15215" s="52"/>
    </row>
    <row r="15216">
      <c r="A15216" s="44" t="s">
        <v>12972</v>
      </c>
      <c r="B15216" s="45">
        <v>10260.0</v>
      </c>
      <c r="C15216" s="56" t="s">
        <v>4642</v>
      </c>
      <c r="D15216" s="52"/>
    </row>
    <row r="15217">
      <c r="A15217" s="44" t="s">
        <v>12973</v>
      </c>
      <c r="B15217" s="45">
        <v>20880.0</v>
      </c>
      <c r="C15217" s="56" t="s">
        <v>4829</v>
      </c>
      <c r="D15217" s="52"/>
    </row>
    <row r="15218">
      <c r="A15218" s="44" t="s">
        <v>12974</v>
      </c>
      <c r="B15218" s="45">
        <v>2920.0</v>
      </c>
      <c r="C15218" s="56" t="s">
        <v>9914</v>
      </c>
      <c r="D15218" s="52"/>
    </row>
    <row r="15219">
      <c r="A15219" s="44" t="s">
        <v>12975</v>
      </c>
      <c r="B15219" s="45">
        <v>32340.0</v>
      </c>
      <c r="C15219" s="55"/>
      <c r="D15219" s="52"/>
    </row>
    <row r="15220">
      <c r="A15220" s="44" t="s">
        <v>12976</v>
      </c>
      <c r="B15220" s="45">
        <v>11100.0</v>
      </c>
      <c r="C15220" s="56" t="s">
        <v>12977</v>
      </c>
      <c r="D15220" s="52"/>
    </row>
    <row r="15221">
      <c r="A15221" s="44" t="s">
        <v>12978</v>
      </c>
      <c r="B15221" s="45">
        <v>9960.0</v>
      </c>
      <c r="C15221" s="55"/>
      <c r="D15221" s="52"/>
    </row>
    <row r="15222">
      <c r="A15222" s="44" t="s">
        <v>12979</v>
      </c>
      <c r="B15222" s="45">
        <v>10620.0</v>
      </c>
      <c r="C15222" s="55"/>
      <c r="D15222" s="52"/>
    </row>
    <row r="15223">
      <c r="A15223" s="44" t="s">
        <v>12980</v>
      </c>
      <c r="B15223" s="45">
        <v>9380.0</v>
      </c>
      <c r="C15223" s="55"/>
      <c r="D15223" s="52"/>
    </row>
    <row r="15224">
      <c r="A15224" s="44" t="s">
        <v>12981</v>
      </c>
      <c r="B15224" s="45">
        <v>10020.0</v>
      </c>
      <c r="C15224" s="55"/>
      <c r="D15224" s="52"/>
    </row>
    <row r="15225">
      <c r="A15225" s="44" t="s">
        <v>12982</v>
      </c>
      <c r="B15225" s="45">
        <v>3900.0</v>
      </c>
      <c r="C15225" s="56" t="s">
        <v>4017</v>
      </c>
      <c r="D15225" s="52"/>
    </row>
    <row r="15226">
      <c r="A15226" s="44" t="s">
        <v>12983</v>
      </c>
      <c r="B15226" s="45">
        <v>3180.0</v>
      </c>
      <c r="C15226" s="56" t="s">
        <v>4017</v>
      </c>
      <c r="D15226" s="52"/>
    </row>
    <row r="15227">
      <c r="A15227" s="44" t="s">
        <v>12984</v>
      </c>
      <c r="B15227" s="45">
        <v>3440.0</v>
      </c>
      <c r="C15227" s="56" t="s">
        <v>6421</v>
      </c>
      <c r="D15227" s="52"/>
    </row>
    <row r="15228">
      <c r="A15228" s="44" t="s">
        <v>12985</v>
      </c>
      <c r="B15228" s="45">
        <v>3240.0</v>
      </c>
      <c r="C15228" s="56" t="s">
        <v>6508</v>
      </c>
      <c r="D15228" s="52"/>
    </row>
    <row r="15229">
      <c r="A15229" s="44" t="s">
        <v>12986</v>
      </c>
      <c r="B15229" s="45">
        <v>3240.0</v>
      </c>
      <c r="C15229" s="56" t="s">
        <v>7276</v>
      </c>
      <c r="D15229" s="52"/>
    </row>
    <row r="15230">
      <c r="A15230" s="44" t="s">
        <v>12987</v>
      </c>
      <c r="B15230" s="45">
        <v>16660.0</v>
      </c>
      <c r="C15230" s="55"/>
      <c r="D15230" s="52"/>
    </row>
    <row r="15231">
      <c r="A15231" s="44" t="s">
        <v>12988</v>
      </c>
      <c r="B15231" s="45">
        <v>2780.0</v>
      </c>
      <c r="C15231" s="56" t="s">
        <v>9914</v>
      </c>
      <c r="D15231" s="52"/>
    </row>
    <row r="15232">
      <c r="A15232" s="44" t="s">
        <v>12989</v>
      </c>
      <c r="B15232" s="45">
        <v>12380.0</v>
      </c>
      <c r="C15232" s="56" t="s">
        <v>12990</v>
      </c>
      <c r="D15232" s="52"/>
    </row>
    <row r="15233">
      <c r="A15233" s="44" t="s">
        <v>12991</v>
      </c>
      <c r="B15233" s="45">
        <v>3780.0</v>
      </c>
      <c r="C15233" s="56" t="s">
        <v>4035</v>
      </c>
      <c r="D15233" s="52"/>
    </row>
    <row r="15234">
      <c r="A15234" s="44" t="s">
        <v>12992</v>
      </c>
      <c r="B15234" s="45">
        <v>2640.0</v>
      </c>
      <c r="C15234" s="56" t="s">
        <v>4035</v>
      </c>
      <c r="D15234" s="52"/>
    </row>
    <row r="15235">
      <c r="A15235" s="44" t="s">
        <v>12993</v>
      </c>
      <c r="B15235" s="45">
        <v>11120.0</v>
      </c>
      <c r="C15235" s="55"/>
      <c r="D15235" s="52"/>
    </row>
    <row r="15236">
      <c r="A15236" s="44" t="s">
        <v>12994</v>
      </c>
      <c r="B15236" s="45">
        <v>3340.0</v>
      </c>
      <c r="C15236" s="56" t="s">
        <v>12995</v>
      </c>
      <c r="D15236" s="52"/>
    </row>
    <row r="15237">
      <c r="A15237" s="44" t="s">
        <v>12996</v>
      </c>
      <c r="B15237" s="45">
        <v>3000.0</v>
      </c>
      <c r="C15237" s="56" t="s">
        <v>12995</v>
      </c>
      <c r="D15237" s="52"/>
    </row>
    <row r="15238">
      <c r="A15238" s="44" t="s">
        <v>12997</v>
      </c>
      <c r="B15238" s="45">
        <v>10900.0</v>
      </c>
      <c r="C15238" s="56" t="s">
        <v>4178</v>
      </c>
      <c r="D15238" s="52"/>
    </row>
    <row r="15239">
      <c r="A15239" s="44" t="s">
        <v>12998</v>
      </c>
      <c r="B15239" s="45">
        <v>9000.0</v>
      </c>
      <c r="C15239" s="55"/>
      <c r="D15239" s="52"/>
    </row>
    <row r="15240">
      <c r="A15240" s="44" t="s">
        <v>12999</v>
      </c>
      <c r="B15240" s="45">
        <v>21600.0</v>
      </c>
      <c r="C15240" s="56" t="s">
        <v>4829</v>
      </c>
      <c r="D15240" s="52"/>
    </row>
    <row r="15241">
      <c r="A15241" s="44" t="s">
        <v>13000</v>
      </c>
      <c r="B15241" s="45">
        <v>2960.0</v>
      </c>
      <c r="C15241" s="55"/>
      <c r="D15241" s="52"/>
    </row>
    <row r="15242">
      <c r="A15242" s="44" t="s">
        <v>13001</v>
      </c>
      <c r="B15242" s="45">
        <v>4180.0</v>
      </c>
      <c r="C15242" s="56" t="s">
        <v>4017</v>
      </c>
      <c r="D15242" s="52"/>
    </row>
    <row r="15243">
      <c r="A15243" s="44" t="s">
        <v>13002</v>
      </c>
      <c r="B15243" s="45">
        <v>2640.0</v>
      </c>
      <c r="C15243" s="55"/>
      <c r="D15243" s="52"/>
    </row>
    <row r="15244">
      <c r="A15244" s="44" t="s">
        <v>13003</v>
      </c>
      <c r="B15244" s="45">
        <v>11680.0</v>
      </c>
      <c r="C15244" s="56" t="s">
        <v>4824</v>
      </c>
      <c r="D15244" s="52"/>
    </row>
    <row r="15245">
      <c r="A15245" s="44" t="s">
        <v>13004</v>
      </c>
      <c r="B15245" s="45">
        <v>3100.0</v>
      </c>
      <c r="C15245" s="56" t="s">
        <v>4017</v>
      </c>
      <c r="D15245" s="52"/>
    </row>
    <row r="15246">
      <c r="A15246" s="44" t="s">
        <v>13005</v>
      </c>
      <c r="B15246" s="45">
        <v>16640.0</v>
      </c>
      <c r="C15246" s="55"/>
      <c r="D15246" s="52"/>
    </row>
    <row r="15247">
      <c r="A15247" s="44" t="s">
        <v>13006</v>
      </c>
      <c r="B15247" s="45">
        <v>23740.0</v>
      </c>
      <c r="C15247" s="56" t="s">
        <v>4829</v>
      </c>
      <c r="D15247" s="52"/>
    </row>
    <row r="15248">
      <c r="A15248" s="44" t="s">
        <v>13007</v>
      </c>
      <c r="B15248" s="45">
        <v>9400.0</v>
      </c>
      <c r="C15248" s="55"/>
      <c r="D15248" s="52"/>
    </row>
    <row r="15249">
      <c r="A15249" s="44" t="s">
        <v>13008</v>
      </c>
      <c r="B15249" s="45">
        <v>3560.0</v>
      </c>
      <c r="C15249" s="56" t="s">
        <v>3265</v>
      </c>
      <c r="D15249" s="52"/>
    </row>
    <row r="15250">
      <c r="A15250" s="44" t="s">
        <v>13009</v>
      </c>
      <c r="B15250" s="45">
        <v>31740.0</v>
      </c>
      <c r="C15250" s="56" t="s">
        <v>13010</v>
      </c>
      <c r="D15250" s="52"/>
    </row>
    <row r="15251">
      <c r="A15251" s="44" t="s">
        <v>13011</v>
      </c>
      <c r="B15251" s="45">
        <v>2980.0</v>
      </c>
      <c r="C15251" s="56" t="s">
        <v>3265</v>
      </c>
      <c r="D15251" s="52"/>
    </row>
    <row r="15252">
      <c r="A15252" s="44" t="s">
        <v>13012</v>
      </c>
      <c r="B15252" s="45">
        <v>17360.0</v>
      </c>
      <c r="C15252" s="55"/>
      <c r="D15252" s="52"/>
    </row>
    <row r="15253">
      <c r="A15253" s="44" t="s">
        <v>13013</v>
      </c>
      <c r="B15253" s="45">
        <v>11240.0</v>
      </c>
      <c r="C15253" s="56" t="s">
        <v>8901</v>
      </c>
      <c r="D15253" s="52"/>
    </row>
    <row r="15254">
      <c r="A15254" s="44" t="s">
        <v>13014</v>
      </c>
      <c r="B15254" s="45">
        <v>10420.0</v>
      </c>
      <c r="C15254" s="56" t="s">
        <v>8901</v>
      </c>
      <c r="D15254" s="52"/>
    </row>
    <row r="15255">
      <c r="A15255" s="44" t="s">
        <v>13015</v>
      </c>
      <c r="B15255" s="45">
        <v>19380.0</v>
      </c>
      <c r="C15255" s="56" t="s">
        <v>13016</v>
      </c>
      <c r="D15255" s="52"/>
    </row>
    <row r="15256">
      <c r="A15256" s="44" t="s">
        <v>13017</v>
      </c>
      <c r="B15256" s="45">
        <v>11840.0</v>
      </c>
      <c r="C15256" s="56" t="s">
        <v>8901</v>
      </c>
      <c r="D15256" s="52"/>
    </row>
    <row r="15257">
      <c r="A15257" s="44" t="s">
        <v>13018</v>
      </c>
      <c r="B15257" s="45">
        <v>1780.0</v>
      </c>
      <c r="C15257" s="55"/>
      <c r="D15257" s="52"/>
    </row>
    <row r="15258">
      <c r="A15258" s="44" t="s">
        <v>13019</v>
      </c>
      <c r="B15258" s="45">
        <v>11740.0</v>
      </c>
      <c r="C15258" s="56" t="s">
        <v>6464</v>
      </c>
      <c r="D15258" s="52"/>
    </row>
    <row r="15259">
      <c r="A15259" s="44" t="s">
        <v>13020</v>
      </c>
      <c r="B15259" s="45">
        <v>10440.0</v>
      </c>
      <c r="C15259" s="56" t="s">
        <v>8901</v>
      </c>
      <c r="D15259" s="52"/>
    </row>
    <row r="15260">
      <c r="A15260" s="44" t="s">
        <v>13021</v>
      </c>
      <c r="B15260" s="45">
        <v>1580.0</v>
      </c>
      <c r="C15260" s="55"/>
      <c r="D15260" s="52"/>
    </row>
    <row r="15261">
      <c r="A15261" s="44" t="s">
        <v>13022</v>
      </c>
      <c r="B15261" s="45">
        <v>12300.0</v>
      </c>
      <c r="C15261" s="56" t="s">
        <v>13023</v>
      </c>
      <c r="D15261" s="52"/>
    </row>
    <row r="15262">
      <c r="A15262" s="44" t="s">
        <v>13024</v>
      </c>
      <c r="B15262" s="45">
        <v>9940.0</v>
      </c>
      <c r="C15262" s="55"/>
      <c r="D15262" s="52"/>
    </row>
    <row r="15263">
      <c r="A15263" s="44" t="s">
        <v>13025</v>
      </c>
      <c r="B15263" s="45">
        <v>8760.0</v>
      </c>
      <c r="C15263" s="55"/>
      <c r="D15263" s="52"/>
    </row>
    <row r="15264">
      <c r="A15264" s="44" t="s">
        <v>13026</v>
      </c>
      <c r="B15264" s="45">
        <v>13520.0</v>
      </c>
      <c r="C15264" s="55"/>
      <c r="D15264" s="52"/>
    </row>
    <row r="15265">
      <c r="A15265" s="44" t="s">
        <v>13027</v>
      </c>
      <c r="B15265" s="45">
        <v>9220.0</v>
      </c>
      <c r="C15265" s="55"/>
      <c r="D15265" s="52"/>
    </row>
    <row r="15266">
      <c r="A15266" s="44" t="s">
        <v>13028</v>
      </c>
      <c r="B15266" s="45">
        <v>17760.0</v>
      </c>
      <c r="C15266" s="56" t="s">
        <v>13029</v>
      </c>
      <c r="D15266" s="52"/>
    </row>
    <row r="15267">
      <c r="A15267" s="44" t="s">
        <v>13030</v>
      </c>
      <c r="B15267" s="45">
        <v>10680.0</v>
      </c>
      <c r="C15267" s="56" t="s">
        <v>13031</v>
      </c>
      <c r="D15267" s="52"/>
    </row>
    <row r="15268">
      <c r="A15268" s="44" t="s">
        <v>13032</v>
      </c>
      <c r="B15268" s="45">
        <v>16280.0</v>
      </c>
      <c r="C15268" s="55"/>
      <c r="D15268" s="52"/>
    </row>
    <row r="15269">
      <c r="A15269" s="44" t="s">
        <v>13033</v>
      </c>
      <c r="B15269" s="45">
        <v>9340.0</v>
      </c>
      <c r="C15269" s="55"/>
      <c r="D15269" s="52"/>
    </row>
    <row r="15270">
      <c r="A15270" s="44" t="s">
        <v>13034</v>
      </c>
      <c r="B15270" s="45">
        <v>9600.0</v>
      </c>
      <c r="C15270" s="55"/>
      <c r="D15270" s="52"/>
    </row>
    <row r="15271">
      <c r="A15271" s="44" t="s">
        <v>13035</v>
      </c>
      <c r="B15271" s="45">
        <v>10080.0</v>
      </c>
      <c r="C15271" s="55"/>
      <c r="D15271" s="52"/>
    </row>
    <row r="15272">
      <c r="A15272" s="44" t="s">
        <v>13036</v>
      </c>
      <c r="B15272" s="45">
        <v>11500.0</v>
      </c>
      <c r="C15272" s="55"/>
      <c r="D15272" s="52"/>
    </row>
    <row r="15273">
      <c r="A15273" s="44" t="s">
        <v>13037</v>
      </c>
      <c r="B15273" s="45">
        <v>10060.0</v>
      </c>
      <c r="C15273" s="55"/>
      <c r="D15273" s="52"/>
    </row>
    <row r="15274">
      <c r="A15274" s="44" t="s">
        <v>13038</v>
      </c>
      <c r="B15274" s="45">
        <v>31600.0</v>
      </c>
      <c r="C15274" s="55"/>
      <c r="D15274" s="52"/>
    </row>
    <row r="15275">
      <c r="A15275" s="44" t="s">
        <v>13039</v>
      </c>
      <c r="B15275" s="45">
        <v>11460.0</v>
      </c>
      <c r="C15275" s="55"/>
      <c r="D15275" s="52"/>
    </row>
    <row r="15276">
      <c r="A15276" s="44" t="s">
        <v>13040</v>
      </c>
      <c r="B15276" s="45">
        <v>4120.0</v>
      </c>
      <c r="C15276" s="56" t="s">
        <v>13041</v>
      </c>
      <c r="D15276" s="52"/>
    </row>
    <row r="15277">
      <c r="A15277" s="44" t="s">
        <v>13042</v>
      </c>
      <c r="B15277" s="45">
        <v>3260.0</v>
      </c>
      <c r="C15277" s="56" t="s">
        <v>4138</v>
      </c>
      <c r="D15277" s="52"/>
    </row>
    <row r="15278">
      <c r="A15278" s="44" t="s">
        <v>13043</v>
      </c>
      <c r="B15278" s="45">
        <v>9580.0</v>
      </c>
      <c r="C15278" s="55"/>
      <c r="D15278" s="52"/>
    </row>
    <row r="15279">
      <c r="A15279" s="44" t="s">
        <v>13044</v>
      </c>
      <c r="B15279" s="45">
        <v>3220.0</v>
      </c>
      <c r="C15279" s="56" t="s">
        <v>13041</v>
      </c>
      <c r="D15279" s="52"/>
    </row>
    <row r="15280">
      <c r="A15280" s="44" t="s">
        <v>13045</v>
      </c>
      <c r="B15280" s="45">
        <v>3540.0</v>
      </c>
      <c r="C15280" s="55"/>
      <c r="D15280" s="52"/>
    </row>
    <row r="15281">
      <c r="A15281" s="44" t="s">
        <v>13046</v>
      </c>
      <c r="B15281" s="45">
        <v>3100.0</v>
      </c>
      <c r="C15281" s="56" t="s">
        <v>4138</v>
      </c>
      <c r="D15281" s="52"/>
    </row>
    <row r="15282">
      <c r="A15282" s="44" t="s">
        <v>13047</v>
      </c>
      <c r="B15282" s="45">
        <v>3480.0</v>
      </c>
      <c r="C15282" s="56" t="s">
        <v>4110</v>
      </c>
      <c r="D15282" s="52"/>
    </row>
    <row r="15283">
      <c r="A15283" s="44" t="s">
        <v>13048</v>
      </c>
      <c r="B15283" s="45">
        <v>3240.0</v>
      </c>
      <c r="C15283" s="56" t="s">
        <v>8433</v>
      </c>
      <c r="D15283" s="52"/>
    </row>
    <row r="15284">
      <c r="A15284" s="44" t="s">
        <v>13049</v>
      </c>
      <c r="B15284" s="45">
        <v>1920.0</v>
      </c>
      <c r="C15284" s="55"/>
      <c r="D15284" s="52"/>
    </row>
    <row r="15285">
      <c r="A15285" s="44" t="s">
        <v>13050</v>
      </c>
      <c r="B15285" s="45">
        <v>2900.0</v>
      </c>
      <c r="C15285" s="55"/>
      <c r="D15285" s="52"/>
    </row>
    <row r="15286">
      <c r="A15286" s="44" t="s">
        <v>13051</v>
      </c>
      <c r="B15286" s="45">
        <v>3260.0</v>
      </c>
      <c r="C15286" s="55"/>
      <c r="D15286" s="52"/>
    </row>
    <row r="15287">
      <c r="A15287" s="44" t="s">
        <v>13052</v>
      </c>
      <c r="B15287" s="45">
        <v>2640.0</v>
      </c>
      <c r="C15287" s="55"/>
      <c r="D15287" s="52"/>
    </row>
    <row r="15288">
      <c r="A15288" s="44" t="s">
        <v>13053</v>
      </c>
      <c r="B15288" s="45">
        <v>1680.0</v>
      </c>
      <c r="C15288" s="55"/>
      <c r="D15288" s="52"/>
    </row>
    <row r="15289">
      <c r="A15289" s="44" t="s">
        <v>13054</v>
      </c>
      <c r="B15289" s="45">
        <v>13420.0</v>
      </c>
      <c r="C15289" s="56" t="s">
        <v>13055</v>
      </c>
      <c r="D15289" s="52"/>
    </row>
    <row r="15290">
      <c r="A15290" s="44" t="s">
        <v>13056</v>
      </c>
      <c r="B15290" s="45">
        <v>3100.0</v>
      </c>
      <c r="C15290" s="55"/>
      <c r="D15290" s="52"/>
    </row>
    <row r="15291">
      <c r="A15291" s="44" t="s">
        <v>13057</v>
      </c>
      <c r="B15291" s="45">
        <v>11580.0</v>
      </c>
      <c r="C15291" s="56" t="s">
        <v>8901</v>
      </c>
      <c r="D15291" s="52"/>
    </row>
    <row r="15292">
      <c r="A15292" s="44" t="s">
        <v>13058</v>
      </c>
      <c r="B15292" s="45">
        <v>9320.0</v>
      </c>
      <c r="C15292" s="55"/>
      <c r="D15292" s="52"/>
    </row>
    <row r="15293">
      <c r="A15293" s="44" t="s">
        <v>13059</v>
      </c>
      <c r="B15293" s="45">
        <v>2920.0</v>
      </c>
      <c r="C15293" s="55"/>
      <c r="D15293" s="52"/>
    </row>
    <row r="15294">
      <c r="A15294" s="44" t="s">
        <v>13060</v>
      </c>
      <c r="B15294" s="45">
        <v>2940.0</v>
      </c>
      <c r="C15294" s="55"/>
      <c r="D15294" s="52"/>
    </row>
    <row r="15295">
      <c r="A15295" s="44" t="s">
        <v>13061</v>
      </c>
      <c r="B15295" s="45">
        <v>10600.0</v>
      </c>
      <c r="C15295" s="56" t="s">
        <v>4505</v>
      </c>
      <c r="D15295" s="52"/>
    </row>
    <row r="15296">
      <c r="A15296" s="44" t="s">
        <v>13062</v>
      </c>
      <c r="B15296" s="45">
        <v>13340.0</v>
      </c>
      <c r="C15296" s="55"/>
      <c r="D15296" s="52"/>
    </row>
    <row r="15297">
      <c r="A15297" s="44" t="s">
        <v>13063</v>
      </c>
      <c r="B15297" s="45">
        <v>9820.0</v>
      </c>
      <c r="C15297" s="55"/>
      <c r="D15297" s="52"/>
    </row>
    <row r="15298">
      <c r="A15298" s="44" t="s">
        <v>13064</v>
      </c>
      <c r="B15298" s="45">
        <v>11180.0</v>
      </c>
      <c r="C15298" s="55"/>
      <c r="D15298" s="52"/>
    </row>
    <row r="15299">
      <c r="A15299" s="44" t="s">
        <v>13065</v>
      </c>
      <c r="B15299" s="45">
        <v>13840.0</v>
      </c>
      <c r="C15299" s="56" t="s">
        <v>13066</v>
      </c>
      <c r="D15299" s="52"/>
    </row>
    <row r="15300">
      <c r="A15300" s="44" t="s">
        <v>13067</v>
      </c>
      <c r="B15300" s="45">
        <v>13660.0</v>
      </c>
      <c r="C15300" s="55"/>
      <c r="D15300" s="52"/>
    </row>
    <row r="15301">
      <c r="A15301" s="44" t="s">
        <v>13068</v>
      </c>
      <c r="B15301" s="45">
        <v>2660.0</v>
      </c>
      <c r="C15301" s="55"/>
      <c r="D15301" s="52"/>
    </row>
    <row r="15302">
      <c r="A15302" s="44" t="s">
        <v>13069</v>
      </c>
      <c r="B15302" s="45">
        <v>10060.0</v>
      </c>
      <c r="C15302" s="55"/>
      <c r="D15302" s="52"/>
    </row>
    <row r="15303">
      <c r="A15303" s="44" t="s">
        <v>13070</v>
      </c>
      <c r="B15303" s="45">
        <v>2660.0</v>
      </c>
      <c r="C15303" s="55"/>
      <c r="D15303" s="52"/>
    </row>
    <row r="15304">
      <c r="A15304" s="44" t="s">
        <v>13071</v>
      </c>
      <c r="B15304" s="45">
        <v>32240.0</v>
      </c>
      <c r="C15304" s="55"/>
      <c r="D15304" s="52"/>
    </row>
    <row r="15305">
      <c r="A15305" s="44" t="s">
        <v>13072</v>
      </c>
      <c r="B15305" s="45">
        <v>2760.0</v>
      </c>
      <c r="C15305" s="56" t="s">
        <v>4129</v>
      </c>
      <c r="D15305" s="52"/>
    </row>
    <row r="15306">
      <c r="A15306" s="44" t="s">
        <v>13073</v>
      </c>
      <c r="B15306" s="45">
        <v>12340.0</v>
      </c>
      <c r="C15306" s="55"/>
      <c r="D15306" s="52"/>
    </row>
    <row r="15307">
      <c r="A15307" s="44" t="s">
        <v>13074</v>
      </c>
      <c r="B15307" s="45">
        <v>2400.0</v>
      </c>
      <c r="C15307" s="56" t="s">
        <v>4129</v>
      </c>
      <c r="D15307" s="52"/>
    </row>
    <row r="15308">
      <c r="A15308" s="44" t="s">
        <v>13075</v>
      </c>
      <c r="B15308" s="45">
        <v>10080.0</v>
      </c>
      <c r="C15308" s="55"/>
      <c r="D15308" s="52"/>
    </row>
    <row r="15309">
      <c r="A15309" s="44" t="s">
        <v>13076</v>
      </c>
      <c r="B15309" s="45">
        <v>17000.0</v>
      </c>
      <c r="C15309" s="56" t="s">
        <v>4426</v>
      </c>
      <c r="D15309" s="52"/>
    </row>
    <row r="15310">
      <c r="A15310" s="44" t="s">
        <v>13077</v>
      </c>
      <c r="B15310" s="45">
        <v>4960.0</v>
      </c>
      <c r="C15310" s="56" t="s">
        <v>4062</v>
      </c>
      <c r="D15310" s="52"/>
    </row>
    <row r="15311">
      <c r="A15311" s="44" t="s">
        <v>13078</v>
      </c>
      <c r="B15311" s="45">
        <v>12160.0</v>
      </c>
      <c r="C15311" s="56" t="s">
        <v>8303</v>
      </c>
      <c r="D15311" s="52"/>
    </row>
    <row r="15312">
      <c r="A15312" s="44" t="s">
        <v>13079</v>
      </c>
      <c r="B15312" s="45">
        <v>3760.0</v>
      </c>
      <c r="C15312" s="56" t="s">
        <v>4062</v>
      </c>
      <c r="D15312" s="52"/>
    </row>
    <row r="15313">
      <c r="A15313" s="44" t="s">
        <v>13080</v>
      </c>
      <c r="B15313" s="45">
        <v>10060.0</v>
      </c>
      <c r="C15313" s="55"/>
      <c r="D15313" s="52"/>
    </row>
    <row r="15314">
      <c r="A15314" s="44" t="s">
        <v>13081</v>
      </c>
      <c r="B15314" s="45">
        <v>2860.0</v>
      </c>
      <c r="C15314" s="56" t="s">
        <v>10694</v>
      </c>
      <c r="D15314" s="52"/>
    </row>
    <row r="15315">
      <c r="A15315" s="44" t="s">
        <v>13082</v>
      </c>
      <c r="B15315" s="45">
        <v>4340.0</v>
      </c>
      <c r="C15315" s="56" t="s">
        <v>4035</v>
      </c>
      <c r="D15315" s="52"/>
    </row>
    <row r="15316">
      <c r="A15316" s="44" t="s">
        <v>13083</v>
      </c>
      <c r="B15316" s="45">
        <v>2640.0</v>
      </c>
      <c r="C15316" s="56" t="s">
        <v>4035</v>
      </c>
      <c r="D15316" s="52"/>
    </row>
    <row r="15317">
      <c r="A15317" s="44" t="s">
        <v>13084</v>
      </c>
      <c r="B15317" s="45">
        <v>3200.0</v>
      </c>
      <c r="C15317" s="56" t="s">
        <v>3265</v>
      </c>
      <c r="D15317" s="52"/>
    </row>
    <row r="15318">
      <c r="A15318" s="44" t="s">
        <v>13085</v>
      </c>
      <c r="B15318" s="45">
        <v>3600.0</v>
      </c>
      <c r="C15318" s="56" t="s">
        <v>6421</v>
      </c>
      <c r="D15318" s="52"/>
    </row>
    <row r="15319">
      <c r="A15319" s="44" t="s">
        <v>13086</v>
      </c>
      <c r="B15319" s="45">
        <v>3420.0</v>
      </c>
      <c r="C15319" s="56" t="s">
        <v>6508</v>
      </c>
      <c r="D15319" s="52"/>
    </row>
    <row r="15320">
      <c r="A15320" s="44" t="s">
        <v>13087</v>
      </c>
      <c r="B15320" s="45">
        <v>13640.0</v>
      </c>
      <c r="C15320" s="55"/>
      <c r="D15320" s="52"/>
    </row>
    <row r="15321">
      <c r="A15321" s="44" t="s">
        <v>13088</v>
      </c>
      <c r="B15321" s="45">
        <v>3420.0</v>
      </c>
      <c r="C15321" s="56" t="s">
        <v>7276</v>
      </c>
      <c r="D15321" s="52"/>
    </row>
    <row r="15322">
      <c r="A15322" s="44" t="s">
        <v>13089</v>
      </c>
      <c r="B15322" s="45">
        <v>2460.0</v>
      </c>
      <c r="C15322" s="56" t="s">
        <v>10694</v>
      </c>
      <c r="D15322" s="52"/>
    </row>
    <row r="15323">
      <c r="A15323" s="44" t="s">
        <v>13090</v>
      </c>
      <c r="B15323" s="45">
        <v>2960.0</v>
      </c>
      <c r="C15323" s="56" t="s">
        <v>9914</v>
      </c>
      <c r="D15323" s="52"/>
    </row>
    <row r="15324">
      <c r="A15324" s="44" t="s">
        <v>13091</v>
      </c>
      <c r="B15324" s="45">
        <v>2920.0</v>
      </c>
      <c r="C15324" s="56" t="s">
        <v>3265</v>
      </c>
      <c r="D15324" s="52"/>
    </row>
    <row r="15325">
      <c r="A15325" s="44" t="s">
        <v>13092</v>
      </c>
      <c r="B15325" s="45">
        <v>15220.0</v>
      </c>
      <c r="C15325" s="56" t="s">
        <v>4781</v>
      </c>
      <c r="D15325" s="52"/>
    </row>
    <row r="15326">
      <c r="A15326" s="44" t="s">
        <v>13093</v>
      </c>
      <c r="B15326" s="45">
        <v>30360.0</v>
      </c>
      <c r="C15326" s="56" t="s">
        <v>4426</v>
      </c>
      <c r="D15326" s="52"/>
    </row>
    <row r="15327">
      <c r="A15327" s="44" t="s">
        <v>13094</v>
      </c>
      <c r="B15327" s="45">
        <v>3540.0</v>
      </c>
      <c r="C15327" s="56" t="s">
        <v>6421</v>
      </c>
      <c r="D15327" s="52"/>
    </row>
    <row r="15328">
      <c r="A15328" s="44" t="s">
        <v>13095</v>
      </c>
      <c r="B15328" s="45">
        <v>3240.0</v>
      </c>
      <c r="C15328" s="56" t="s">
        <v>6508</v>
      </c>
      <c r="D15328" s="52"/>
    </row>
    <row r="15329">
      <c r="A15329" s="44" t="s">
        <v>13096</v>
      </c>
      <c r="B15329" s="45">
        <v>3240.0</v>
      </c>
      <c r="C15329" s="56" t="s">
        <v>7276</v>
      </c>
      <c r="D15329" s="52"/>
    </row>
    <row r="15330">
      <c r="A15330" s="44" t="s">
        <v>13097</v>
      </c>
      <c r="B15330" s="45">
        <v>33040.0</v>
      </c>
      <c r="C15330" s="55"/>
      <c r="D15330" s="52"/>
    </row>
    <row r="15331">
      <c r="A15331" s="44" t="s">
        <v>13098</v>
      </c>
      <c r="B15331" s="45">
        <v>15400.0</v>
      </c>
      <c r="C15331" s="56" t="s">
        <v>13099</v>
      </c>
      <c r="D15331" s="52"/>
    </row>
    <row r="15332">
      <c r="A15332" s="44" t="s">
        <v>13100</v>
      </c>
      <c r="B15332" s="45">
        <v>2780.0</v>
      </c>
      <c r="C15332" s="56" t="s">
        <v>9914</v>
      </c>
      <c r="D15332" s="52"/>
    </row>
    <row r="15333">
      <c r="A15333" s="44" t="s">
        <v>13101</v>
      </c>
      <c r="B15333" s="45">
        <v>3540.0</v>
      </c>
      <c r="C15333" s="56" t="s">
        <v>4112</v>
      </c>
      <c r="D15333" s="52"/>
    </row>
    <row r="15334">
      <c r="A15334" s="44" t="s">
        <v>13102</v>
      </c>
      <c r="B15334" s="45">
        <v>10520.0</v>
      </c>
      <c r="C15334" s="55"/>
      <c r="D15334" s="52"/>
    </row>
    <row r="15335">
      <c r="A15335" s="44" t="s">
        <v>13103</v>
      </c>
      <c r="B15335" s="45">
        <v>2580.0</v>
      </c>
      <c r="C15335" s="56" t="s">
        <v>4112</v>
      </c>
      <c r="D15335" s="52"/>
    </row>
    <row r="15336">
      <c r="A15336" s="44" t="s">
        <v>13104</v>
      </c>
      <c r="B15336" s="45">
        <v>9820.0</v>
      </c>
      <c r="C15336" s="55"/>
      <c r="D15336" s="52"/>
    </row>
    <row r="15337">
      <c r="A15337" s="44" t="s">
        <v>13105</v>
      </c>
      <c r="B15337" s="45">
        <v>21400.0</v>
      </c>
      <c r="C15337" s="55"/>
      <c r="D15337" s="52"/>
    </row>
    <row r="15338">
      <c r="A15338" s="44" t="s">
        <v>13106</v>
      </c>
      <c r="B15338" s="45">
        <v>10720.0</v>
      </c>
      <c r="C15338" s="55"/>
      <c r="D15338" s="52"/>
    </row>
    <row r="15339">
      <c r="A15339" s="44" t="s">
        <v>13107</v>
      </c>
      <c r="B15339" s="45">
        <v>2640.0</v>
      </c>
      <c r="C15339" s="55"/>
      <c r="D15339" s="52"/>
    </row>
    <row r="15340">
      <c r="A15340" s="44" t="s">
        <v>13108</v>
      </c>
      <c r="B15340" s="45">
        <v>4020.0</v>
      </c>
      <c r="C15340" s="56" t="s">
        <v>2781</v>
      </c>
      <c r="D15340" s="52"/>
    </row>
    <row r="15341">
      <c r="A15341" s="44" t="s">
        <v>13109</v>
      </c>
      <c r="B15341" s="45">
        <v>2540.0</v>
      </c>
      <c r="C15341" s="55"/>
      <c r="D15341" s="52"/>
    </row>
    <row r="15342">
      <c r="A15342" s="44" t="s">
        <v>13110</v>
      </c>
      <c r="B15342" s="45">
        <v>2920.0</v>
      </c>
      <c r="C15342" s="56" t="s">
        <v>2781</v>
      </c>
      <c r="D15342" s="52"/>
    </row>
    <row r="15343">
      <c r="A15343" s="44" t="s">
        <v>13111</v>
      </c>
      <c r="B15343" s="45">
        <v>10100.0</v>
      </c>
      <c r="C15343" s="55"/>
      <c r="D15343" s="52"/>
    </row>
    <row r="15344">
      <c r="A15344" s="44" t="s">
        <v>13112</v>
      </c>
      <c r="B15344" s="45">
        <v>2960.0</v>
      </c>
      <c r="C15344" s="56" t="s">
        <v>4129</v>
      </c>
      <c r="D15344" s="52"/>
    </row>
    <row r="15345">
      <c r="A15345" s="44" t="s">
        <v>13113</v>
      </c>
      <c r="B15345" s="45">
        <v>14740.0</v>
      </c>
      <c r="C15345" s="55"/>
      <c r="D15345" s="52"/>
    </row>
    <row r="15346">
      <c r="A15346" s="44" t="s">
        <v>13114</v>
      </c>
      <c r="B15346" s="45">
        <v>2440.0</v>
      </c>
      <c r="C15346" s="55"/>
      <c r="D15346" s="52"/>
    </row>
    <row r="15347">
      <c r="A15347" s="44" t="s">
        <v>13115</v>
      </c>
      <c r="B15347" s="45">
        <v>12600.0</v>
      </c>
      <c r="C15347" s="56" t="s">
        <v>12447</v>
      </c>
      <c r="D15347" s="52"/>
    </row>
    <row r="15348">
      <c r="A15348" s="44" t="s">
        <v>13116</v>
      </c>
      <c r="B15348" s="45">
        <v>3140.0</v>
      </c>
      <c r="C15348" s="56" t="s">
        <v>4839</v>
      </c>
      <c r="D15348" s="52"/>
    </row>
    <row r="15349">
      <c r="A15349" s="44" t="s">
        <v>13117</v>
      </c>
      <c r="B15349" s="45">
        <v>13580.0</v>
      </c>
      <c r="C15349" s="55"/>
      <c r="D15349" s="52"/>
    </row>
    <row r="15350">
      <c r="A15350" s="44" t="s">
        <v>13118</v>
      </c>
      <c r="B15350" s="45">
        <v>3080.0</v>
      </c>
      <c r="C15350" s="55"/>
      <c r="D15350" s="52"/>
    </row>
    <row r="15351">
      <c r="A15351" s="44" t="s">
        <v>13119</v>
      </c>
      <c r="B15351" s="45">
        <v>8480.0</v>
      </c>
      <c r="C15351" s="55"/>
      <c r="D15351" s="52"/>
    </row>
    <row r="15352">
      <c r="A15352" s="44" t="s">
        <v>13120</v>
      </c>
      <c r="B15352" s="45">
        <v>8480.0</v>
      </c>
      <c r="C15352" s="55"/>
      <c r="D15352" s="52"/>
    </row>
    <row r="15353">
      <c r="A15353" s="44" t="s">
        <v>13121</v>
      </c>
      <c r="B15353" s="45">
        <v>17920.0</v>
      </c>
      <c r="C15353" s="55"/>
      <c r="D15353" s="52"/>
    </row>
    <row r="15354">
      <c r="A15354" s="44" t="s">
        <v>13122</v>
      </c>
      <c r="B15354" s="45">
        <v>2660.0</v>
      </c>
      <c r="C15354" s="56" t="s">
        <v>4839</v>
      </c>
      <c r="D15354" s="52"/>
    </row>
    <row r="15355">
      <c r="A15355" s="44" t="s">
        <v>13123</v>
      </c>
      <c r="B15355" s="45">
        <v>17420.0</v>
      </c>
      <c r="C15355" s="56" t="s">
        <v>13124</v>
      </c>
      <c r="D15355" s="52"/>
    </row>
    <row r="15356">
      <c r="A15356" s="44" t="s">
        <v>13125</v>
      </c>
      <c r="B15356" s="45">
        <v>9420.0</v>
      </c>
      <c r="C15356" s="55"/>
      <c r="D15356" s="52"/>
    </row>
    <row r="15357">
      <c r="A15357" s="44" t="s">
        <v>13126</v>
      </c>
      <c r="B15357" s="45">
        <v>11220.0</v>
      </c>
      <c r="C15357" s="56" t="s">
        <v>13127</v>
      </c>
      <c r="D15357" s="52"/>
    </row>
    <row r="15358">
      <c r="A15358" s="44" t="s">
        <v>13128</v>
      </c>
      <c r="B15358" s="45">
        <v>17960.0</v>
      </c>
      <c r="C15358" s="55"/>
      <c r="D15358" s="52"/>
    </row>
    <row r="15359">
      <c r="A15359" s="44" t="s">
        <v>13129</v>
      </c>
      <c r="B15359" s="45">
        <v>12520.0</v>
      </c>
      <c r="C15359" s="55"/>
      <c r="D15359" s="52"/>
    </row>
    <row r="15360">
      <c r="A15360" s="44" t="s">
        <v>13130</v>
      </c>
      <c r="B15360" s="45">
        <v>8840.0</v>
      </c>
      <c r="C15360" s="55"/>
      <c r="D15360" s="52"/>
    </row>
    <row r="15361">
      <c r="A15361" s="44" t="s">
        <v>13131</v>
      </c>
      <c r="B15361" s="45">
        <v>9240.0</v>
      </c>
      <c r="C15361" s="55"/>
      <c r="D15361" s="52"/>
    </row>
    <row r="15362">
      <c r="A15362" s="44" t="s">
        <v>13132</v>
      </c>
      <c r="B15362" s="45">
        <v>3260.0</v>
      </c>
      <c r="C15362" s="55"/>
      <c r="D15362" s="52"/>
    </row>
    <row r="15363">
      <c r="A15363" s="44" t="s">
        <v>13133</v>
      </c>
      <c r="B15363" s="45">
        <v>11360.0</v>
      </c>
      <c r="C15363" s="55"/>
      <c r="D15363" s="52"/>
    </row>
    <row r="15364">
      <c r="A15364" s="44" t="s">
        <v>13134</v>
      </c>
      <c r="B15364" s="45">
        <v>8860.0</v>
      </c>
      <c r="C15364" s="55"/>
      <c r="D15364" s="52"/>
    </row>
    <row r="15365">
      <c r="A15365" s="44" t="s">
        <v>13135</v>
      </c>
      <c r="B15365" s="45">
        <v>2780.0</v>
      </c>
      <c r="C15365" s="55"/>
      <c r="D15365" s="52"/>
    </row>
    <row r="15366">
      <c r="A15366" s="44" t="s">
        <v>13136</v>
      </c>
      <c r="B15366" s="45">
        <v>2960.0</v>
      </c>
      <c r="C15366" s="55"/>
      <c r="D15366" s="52"/>
    </row>
    <row r="15367">
      <c r="A15367" s="44" t="s">
        <v>13137</v>
      </c>
      <c r="B15367" s="45">
        <v>10820.0</v>
      </c>
      <c r="C15367" s="55"/>
      <c r="D15367" s="52"/>
    </row>
    <row r="15368">
      <c r="A15368" s="44" t="s">
        <v>13138</v>
      </c>
      <c r="B15368" s="45">
        <v>2960.0</v>
      </c>
      <c r="C15368" s="55"/>
      <c r="D15368" s="52"/>
    </row>
    <row r="15369">
      <c r="A15369" s="44" t="s">
        <v>13139</v>
      </c>
      <c r="B15369" s="45">
        <v>8840.0</v>
      </c>
      <c r="C15369" s="55"/>
      <c r="D15369" s="52"/>
    </row>
    <row r="15370">
      <c r="A15370" s="44" t="s">
        <v>13140</v>
      </c>
      <c r="B15370" s="45">
        <v>2720.0</v>
      </c>
      <c r="C15370" s="55"/>
      <c r="D15370" s="52"/>
    </row>
    <row r="15371">
      <c r="A15371" s="44" t="s">
        <v>13141</v>
      </c>
      <c r="B15371" s="45">
        <v>2760.0</v>
      </c>
      <c r="C15371" s="55"/>
      <c r="D15371" s="52"/>
    </row>
    <row r="15372">
      <c r="A15372" s="44" t="s">
        <v>13142</v>
      </c>
      <c r="B15372" s="45">
        <v>4420.0</v>
      </c>
      <c r="C15372" s="55"/>
      <c r="D15372" s="52"/>
    </row>
    <row r="15373">
      <c r="A15373" s="44" t="s">
        <v>13143</v>
      </c>
      <c r="B15373" s="45">
        <v>4800.0</v>
      </c>
      <c r="C15373" s="55"/>
      <c r="D15373" s="52"/>
    </row>
    <row r="15374">
      <c r="A15374" s="44" t="s">
        <v>13144</v>
      </c>
      <c r="B15374" s="45">
        <v>4380.0</v>
      </c>
      <c r="C15374" s="55"/>
      <c r="D15374" s="52"/>
    </row>
    <row r="15375">
      <c r="A15375" s="44" t="s">
        <v>13145</v>
      </c>
      <c r="B15375" s="45">
        <v>4840.0</v>
      </c>
      <c r="C15375" s="55"/>
      <c r="D15375" s="52"/>
    </row>
    <row r="15376">
      <c r="A15376" s="44" t="s">
        <v>13146</v>
      </c>
      <c r="B15376" s="45">
        <v>4320.0</v>
      </c>
      <c r="C15376" s="55"/>
      <c r="D15376" s="52"/>
    </row>
    <row r="15377">
      <c r="A15377" s="44" t="s">
        <v>13147</v>
      </c>
      <c r="B15377" s="45">
        <v>12020.0</v>
      </c>
      <c r="C15377" s="55"/>
      <c r="D15377" s="52"/>
    </row>
    <row r="15378">
      <c r="A15378" s="44" t="s">
        <v>13148</v>
      </c>
      <c r="B15378" s="45">
        <v>5160.0</v>
      </c>
      <c r="C15378" s="55"/>
      <c r="D15378" s="52"/>
    </row>
    <row r="15379">
      <c r="A15379" s="44" t="s">
        <v>13149</v>
      </c>
      <c r="B15379" s="45">
        <v>4320.0</v>
      </c>
      <c r="C15379" s="55"/>
      <c r="D15379" s="52"/>
    </row>
    <row r="15380">
      <c r="A15380" s="44" t="s">
        <v>13150</v>
      </c>
      <c r="B15380" s="45">
        <v>4700.0</v>
      </c>
      <c r="C15380" s="55"/>
      <c r="D15380" s="52"/>
    </row>
    <row r="15381">
      <c r="A15381" s="44" t="s">
        <v>13151</v>
      </c>
      <c r="B15381" s="45">
        <v>9420.0</v>
      </c>
      <c r="C15381" s="55"/>
      <c r="D15381" s="52"/>
    </row>
    <row r="15382">
      <c r="A15382" s="44" t="s">
        <v>13152</v>
      </c>
      <c r="B15382" s="45">
        <v>4280.0</v>
      </c>
      <c r="C15382" s="55"/>
      <c r="D15382" s="52"/>
    </row>
    <row r="15383">
      <c r="A15383" s="44" t="s">
        <v>13153</v>
      </c>
      <c r="B15383" s="45">
        <v>4620.0</v>
      </c>
      <c r="C15383" s="55"/>
      <c r="D15383" s="52"/>
    </row>
    <row r="15384">
      <c r="A15384" s="44" t="s">
        <v>13154</v>
      </c>
      <c r="B15384" s="45">
        <v>4260.0</v>
      </c>
      <c r="C15384" s="55"/>
      <c r="D15384" s="52"/>
    </row>
    <row r="15385">
      <c r="A15385" s="44" t="s">
        <v>13155</v>
      </c>
      <c r="B15385" s="45">
        <v>4680.0</v>
      </c>
      <c r="C15385" s="55"/>
      <c r="D15385" s="52"/>
    </row>
    <row r="15386">
      <c r="A15386" s="44" t="s">
        <v>13156</v>
      </c>
      <c r="B15386" s="45">
        <v>4300.0</v>
      </c>
      <c r="C15386" s="55"/>
      <c r="D15386" s="52"/>
    </row>
    <row r="15387">
      <c r="A15387" s="44" t="s">
        <v>13157</v>
      </c>
      <c r="B15387" s="45">
        <v>4400.0</v>
      </c>
      <c r="C15387" s="55"/>
      <c r="D15387" s="52"/>
    </row>
    <row r="15388">
      <c r="A15388" s="44" t="s">
        <v>13158</v>
      </c>
      <c r="B15388" s="45">
        <v>16360.0</v>
      </c>
      <c r="C15388" s="55"/>
      <c r="D15388" s="52"/>
    </row>
    <row r="15389">
      <c r="A15389" s="44" t="s">
        <v>13159</v>
      </c>
      <c r="B15389" s="45">
        <v>2640.0</v>
      </c>
      <c r="C15389" s="55"/>
      <c r="D15389" s="52"/>
    </row>
    <row r="15390">
      <c r="A15390" s="44" t="s">
        <v>13160</v>
      </c>
      <c r="B15390" s="45">
        <v>2640.0</v>
      </c>
      <c r="C15390" s="55"/>
      <c r="D15390" s="52"/>
    </row>
    <row r="15391">
      <c r="A15391" s="44" t="s">
        <v>13161</v>
      </c>
      <c r="B15391" s="45">
        <v>9220.0</v>
      </c>
      <c r="C15391" s="55"/>
      <c r="D15391" s="52"/>
    </row>
    <row r="15392">
      <c r="A15392" s="44" t="s">
        <v>13162</v>
      </c>
      <c r="B15392" s="45">
        <v>11860.0</v>
      </c>
      <c r="C15392" s="55"/>
      <c r="D15392" s="52"/>
    </row>
    <row r="15393">
      <c r="A15393" s="44" t="s">
        <v>13163</v>
      </c>
      <c r="B15393" s="45">
        <v>9440.0</v>
      </c>
      <c r="C15393" s="55"/>
      <c r="D15393" s="52"/>
    </row>
    <row r="15394">
      <c r="A15394" s="44" t="s">
        <v>13164</v>
      </c>
      <c r="B15394" s="45">
        <v>16180.0</v>
      </c>
      <c r="C15394" s="55"/>
      <c r="D15394" s="52"/>
    </row>
    <row r="15395">
      <c r="A15395" s="44" t="s">
        <v>13165</v>
      </c>
      <c r="B15395" s="45">
        <v>8820.0</v>
      </c>
      <c r="C15395" s="55"/>
      <c r="D15395" s="52"/>
    </row>
    <row r="15396">
      <c r="A15396" s="44" t="s">
        <v>13166</v>
      </c>
      <c r="B15396" s="45">
        <v>10740.0</v>
      </c>
      <c r="C15396" s="55"/>
      <c r="D15396" s="52"/>
    </row>
    <row r="15397">
      <c r="A15397" s="44" t="s">
        <v>13167</v>
      </c>
      <c r="B15397" s="45">
        <v>8840.0</v>
      </c>
      <c r="C15397" s="55"/>
      <c r="D15397" s="52"/>
    </row>
    <row r="15398">
      <c r="A15398" s="44" t="s">
        <v>13168</v>
      </c>
      <c r="B15398" s="45">
        <v>11740.0</v>
      </c>
      <c r="C15398" s="55"/>
      <c r="D15398" s="52"/>
    </row>
    <row r="15399">
      <c r="A15399" s="44" t="s">
        <v>13169</v>
      </c>
      <c r="B15399" s="45">
        <v>8920.0</v>
      </c>
      <c r="C15399" s="55"/>
      <c r="D15399" s="52"/>
    </row>
    <row r="15400">
      <c r="A15400" s="44" t="s">
        <v>13170</v>
      </c>
      <c r="B15400" s="45">
        <v>10140.0</v>
      </c>
      <c r="C15400" s="55"/>
      <c r="D15400" s="52"/>
    </row>
    <row r="15401">
      <c r="A15401" s="44" t="s">
        <v>13171</v>
      </c>
      <c r="B15401" s="45">
        <v>17340.0</v>
      </c>
      <c r="C15401" s="55"/>
      <c r="D15401" s="52"/>
    </row>
    <row r="15402">
      <c r="A15402" s="44" t="s">
        <v>13172</v>
      </c>
      <c r="B15402" s="45">
        <v>12700.0</v>
      </c>
      <c r="C15402" s="55"/>
      <c r="D15402" s="52"/>
    </row>
    <row r="15403">
      <c r="A15403" s="44" t="s">
        <v>13173</v>
      </c>
      <c r="B15403" s="45">
        <v>10420.0</v>
      </c>
      <c r="C15403" s="55"/>
      <c r="D15403" s="52"/>
    </row>
    <row r="15404">
      <c r="A15404" s="44" t="s">
        <v>13174</v>
      </c>
      <c r="B15404" s="45">
        <v>12720.0</v>
      </c>
      <c r="C15404" s="55"/>
      <c r="D15404" s="52"/>
    </row>
    <row r="15405">
      <c r="A15405" s="44" t="s">
        <v>13175</v>
      </c>
      <c r="B15405" s="45">
        <v>10240.0</v>
      </c>
      <c r="C15405" s="55"/>
      <c r="D15405" s="52"/>
    </row>
    <row r="15406">
      <c r="A15406" s="44" t="s">
        <v>13176</v>
      </c>
      <c r="B15406" s="45">
        <v>21960.0</v>
      </c>
      <c r="C15406" s="56" t="s">
        <v>13177</v>
      </c>
      <c r="D15406" s="52"/>
    </row>
    <row r="15407">
      <c r="A15407" s="44" t="s">
        <v>13178</v>
      </c>
      <c r="B15407" s="45">
        <v>3840.0</v>
      </c>
      <c r="C15407" s="56" t="s">
        <v>6421</v>
      </c>
      <c r="D15407" s="52"/>
    </row>
    <row r="15408">
      <c r="A15408" s="44" t="s">
        <v>13179</v>
      </c>
      <c r="B15408" s="45">
        <v>34640.0</v>
      </c>
      <c r="C15408" s="55"/>
      <c r="D15408" s="52"/>
    </row>
    <row r="15409">
      <c r="A15409" s="44" t="s">
        <v>13180</v>
      </c>
      <c r="B15409" s="45">
        <v>3520.0</v>
      </c>
      <c r="C15409" s="56" t="s">
        <v>6508</v>
      </c>
      <c r="D15409" s="52"/>
    </row>
    <row r="15410">
      <c r="A15410" s="44" t="s">
        <v>13181</v>
      </c>
      <c r="B15410" s="45">
        <v>3520.0</v>
      </c>
      <c r="C15410" s="56" t="s">
        <v>12162</v>
      </c>
      <c r="D15410" s="52"/>
    </row>
    <row r="15411">
      <c r="A15411" s="44" t="s">
        <v>13182</v>
      </c>
      <c r="B15411" s="45">
        <v>2240.0</v>
      </c>
      <c r="C15411" s="56" t="s">
        <v>13183</v>
      </c>
      <c r="D15411" s="52"/>
    </row>
    <row r="15412">
      <c r="A15412" s="44" t="s">
        <v>13184</v>
      </c>
      <c r="B15412" s="45">
        <v>2780.0</v>
      </c>
      <c r="C15412" s="56" t="s">
        <v>9914</v>
      </c>
      <c r="D15412" s="52"/>
    </row>
    <row r="15413">
      <c r="A15413" s="44" t="s">
        <v>13185</v>
      </c>
      <c r="B15413" s="45">
        <v>1800.0</v>
      </c>
      <c r="C15413" s="55"/>
      <c r="D15413" s="52"/>
    </row>
    <row r="15414">
      <c r="A15414" s="44" t="s">
        <v>13186</v>
      </c>
      <c r="B15414" s="45">
        <v>11840.0</v>
      </c>
      <c r="C15414" s="55"/>
      <c r="D15414" s="52"/>
    </row>
    <row r="15415">
      <c r="A15415" s="44" t="s">
        <v>13187</v>
      </c>
      <c r="B15415" s="45">
        <v>16660.0</v>
      </c>
      <c r="C15415" s="55"/>
      <c r="D15415" s="52"/>
    </row>
    <row r="15416">
      <c r="A15416" s="44" t="s">
        <v>13188</v>
      </c>
      <c r="B15416" s="45">
        <v>10560.0</v>
      </c>
      <c r="C15416" s="55"/>
      <c r="D15416" s="52"/>
    </row>
    <row r="15417">
      <c r="A15417" s="44" t="s">
        <v>13189</v>
      </c>
      <c r="B15417" s="45">
        <v>11640.0</v>
      </c>
      <c r="C15417" s="55"/>
      <c r="D15417" s="52"/>
    </row>
    <row r="15418">
      <c r="A15418" s="44" t="s">
        <v>13190</v>
      </c>
      <c r="B15418" s="45">
        <v>10560.0</v>
      </c>
      <c r="C15418" s="55"/>
      <c r="D15418" s="52"/>
    </row>
    <row r="15419">
      <c r="A15419" s="44" t="s">
        <v>13191</v>
      </c>
      <c r="B15419" s="45">
        <v>22840.0</v>
      </c>
      <c r="C15419" s="56" t="s">
        <v>13192</v>
      </c>
      <c r="D15419" s="52"/>
    </row>
    <row r="15420">
      <c r="A15420" s="44" t="s">
        <v>13193</v>
      </c>
      <c r="B15420" s="45">
        <v>2960.0</v>
      </c>
      <c r="C15420" s="56" t="s">
        <v>4129</v>
      </c>
      <c r="D15420" s="52"/>
    </row>
    <row r="15421">
      <c r="A15421" s="44" t="s">
        <v>13194</v>
      </c>
      <c r="B15421" s="45">
        <v>2460.0</v>
      </c>
      <c r="C15421" s="55"/>
      <c r="D15421" s="52"/>
    </row>
    <row r="15422">
      <c r="A15422" s="44" t="s">
        <v>13195</v>
      </c>
      <c r="B15422" s="45">
        <v>16760.0</v>
      </c>
      <c r="C15422" s="55"/>
      <c r="D15422" s="52"/>
    </row>
    <row r="15423">
      <c r="A15423" s="44" t="s">
        <v>13196</v>
      </c>
      <c r="B15423" s="45">
        <v>11560.0</v>
      </c>
      <c r="C15423" s="56" t="s">
        <v>8901</v>
      </c>
      <c r="D15423" s="52"/>
    </row>
    <row r="15424">
      <c r="A15424" s="44" t="s">
        <v>13197</v>
      </c>
      <c r="B15424" s="45">
        <v>10480.0</v>
      </c>
      <c r="C15424" s="55"/>
      <c r="D15424" s="52"/>
    </row>
    <row r="15425">
      <c r="A15425" s="44" t="s">
        <v>13198</v>
      </c>
      <c r="B15425" s="45">
        <v>22420.0</v>
      </c>
      <c r="C15425" s="56" t="s">
        <v>13199</v>
      </c>
      <c r="D15425" s="52"/>
    </row>
    <row r="15426">
      <c r="A15426" s="44" t="s">
        <v>13200</v>
      </c>
      <c r="B15426" s="45">
        <v>6220.0</v>
      </c>
      <c r="C15426" s="56" t="s">
        <v>4474</v>
      </c>
      <c r="D15426" s="52"/>
    </row>
    <row r="15427">
      <c r="A15427" s="44" t="s">
        <v>13201</v>
      </c>
      <c r="B15427" s="45">
        <v>2660.0</v>
      </c>
      <c r="C15427" s="56" t="s">
        <v>4163</v>
      </c>
      <c r="D15427" s="52"/>
    </row>
    <row r="15428">
      <c r="A15428" s="44" t="s">
        <v>13202</v>
      </c>
      <c r="B15428" s="45">
        <v>2680.0</v>
      </c>
      <c r="C15428" s="55"/>
      <c r="D15428" s="52"/>
    </row>
    <row r="15429">
      <c r="A15429" s="44" t="s">
        <v>13203</v>
      </c>
      <c r="B15429" s="45">
        <v>16760.0</v>
      </c>
      <c r="C15429" s="55"/>
      <c r="D15429" s="52"/>
    </row>
    <row r="15430">
      <c r="A15430" s="44" t="s">
        <v>13204</v>
      </c>
      <c r="B15430" s="45">
        <v>11340.0</v>
      </c>
      <c r="C15430" s="56" t="s">
        <v>13205</v>
      </c>
      <c r="D15430" s="52"/>
    </row>
    <row r="15431">
      <c r="A15431" s="44" t="s">
        <v>13206</v>
      </c>
      <c r="B15431" s="45">
        <v>10540.0</v>
      </c>
      <c r="C15431" s="55"/>
      <c r="D15431" s="52"/>
    </row>
    <row r="15432">
      <c r="A15432" s="44" t="s">
        <v>13207</v>
      </c>
      <c r="B15432" s="45">
        <v>3580.0</v>
      </c>
      <c r="C15432" s="56" t="s">
        <v>6421</v>
      </c>
      <c r="D15432" s="52"/>
    </row>
    <row r="15433">
      <c r="A15433" s="44" t="s">
        <v>13208</v>
      </c>
      <c r="B15433" s="45">
        <v>12740.0</v>
      </c>
      <c r="C15433" s="56" t="s">
        <v>9388</v>
      </c>
      <c r="D15433" s="52"/>
    </row>
    <row r="15434">
      <c r="A15434" s="44" t="s">
        <v>13209</v>
      </c>
      <c r="B15434" s="45">
        <v>3300.0</v>
      </c>
      <c r="C15434" s="56" t="s">
        <v>6508</v>
      </c>
      <c r="D15434" s="52"/>
    </row>
    <row r="15435">
      <c r="A15435" s="44" t="s">
        <v>13210</v>
      </c>
      <c r="B15435" s="45">
        <v>2080.0</v>
      </c>
      <c r="C15435" s="56" t="s">
        <v>13183</v>
      </c>
      <c r="D15435" s="52"/>
    </row>
    <row r="15436">
      <c r="A15436" s="44" t="s">
        <v>13211</v>
      </c>
      <c r="B15436" s="45">
        <v>3300.0</v>
      </c>
      <c r="C15436" s="56" t="s">
        <v>12162</v>
      </c>
      <c r="D15436" s="52"/>
    </row>
    <row r="15437">
      <c r="A15437" s="44" t="s">
        <v>13212</v>
      </c>
      <c r="B15437" s="45">
        <v>22020.0</v>
      </c>
      <c r="C15437" s="56" t="s">
        <v>13192</v>
      </c>
      <c r="D15437" s="52"/>
    </row>
    <row r="15438">
      <c r="A15438" s="44" t="s">
        <v>13213</v>
      </c>
      <c r="B15438" s="45">
        <v>10160.0</v>
      </c>
      <c r="C15438" s="55"/>
      <c r="D15438" s="52"/>
    </row>
    <row r="15439">
      <c r="A15439" s="44" t="s">
        <v>13214</v>
      </c>
      <c r="B15439" s="45">
        <v>2720.0</v>
      </c>
      <c r="C15439" s="55"/>
      <c r="D15439" s="52"/>
    </row>
    <row r="15440">
      <c r="A15440" s="44" t="s">
        <v>13215</v>
      </c>
      <c r="B15440" s="45">
        <v>1800.0</v>
      </c>
      <c r="C15440" s="55"/>
      <c r="D15440" s="52"/>
    </row>
    <row r="15441">
      <c r="A15441" s="44" t="s">
        <v>13216</v>
      </c>
      <c r="B15441" s="45">
        <v>3640.0</v>
      </c>
      <c r="C15441" s="56" t="s">
        <v>6421</v>
      </c>
      <c r="D15441" s="52"/>
    </row>
    <row r="15442">
      <c r="A15442" s="44" t="s">
        <v>13217</v>
      </c>
      <c r="B15442" s="45">
        <v>2960.0</v>
      </c>
      <c r="C15442" s="56" t="s">
        <v>4129</v>
      </c>
      <c r="D15442" s="52"/>
    </row>
    <row r="15443">
      <c r="A15443" s="44" t="s">
        <v>13218</v>
      </c>
      <c r="B15443" s="45">
        <v>2740.0</v>
      </c>
      <c r="C15443" s="56" t="s">
        <v>9914</v>
      </c>
      <c r="D15443" s="52"/>
    </row>
    <row r="15444">
      <c r="A15444" s="44" t="s">
        <v>13219</v>
      </c>
      <c r="B15444" s="45">
        <v>2860.0</v>
      </c>
      <c r="C15444" s="56" t="s">
        <v>4129</v>
      </c>
      <c r="D15444" s="52"/>
    </row>
    <row r="15445">
      <c r="A15445" s="44" t="s">
        <v>13220</v>
      </c>
      <c r="B15445" s="45">
        <v>3960.0</v>
      </c>
      <c r="C15445" s="56" t="s">
        <v>4035</v>
      </c>
      <c r="D15445" s="52"/>
    </row>
    <row r="15446">
      <c r="A15446" s="44" t="s">
        <v>13221</v>
      </c>
      <c r="B15446" s="45">
        <v>3440.0</v>
      </c>
      <c r="C15446" s="56" t="s">
        <v>6508</v>
      </c>
      <c r="D15446" s="52"/>
    </row>
    <row r="15447">
      <c r="A15447" s="44" t="s">
        <v>13222</v>
      </c>
      <c r="B15447" s="45">
        <v>10780.0</v>
      </c>
      <c r="C15447" s="56" t="s">
        <v>4820</v>
      </c>
      <c r="D15447" s="52"/>
    </row>
    <row r="15448">
      <c r="A15448" s="44" t="s">
        <v>13223</v>
      </c>
      <c r="B15448" s="45">
        <v>3440.0</v>
      </c>
      <c r="C15448" s="56" t="s">
        <v>12162</v>
      </c>
      <c r="D15448" s="52"/>
    </row>
    <row r="15449">
      <c r="A15449" s="44" t="s">
        <v>13224</v>
      </c>
      <c r="B15449" s="45">
        <v>2640.0</v>
      </c>
      <c r="C15449" s="56" t="s">
        <v>4035</v>
      </c>
      <c r="D15449" s="52"/>
    </row>
    <row r="15450">
      <c r="A15450" s="44" t="s">
        <v>13225</v>
      </c>
      <c r="B15450" s="45">
        <v>9940.0</v>
      </c>
      <c r="C15450" s="55"/>
      <c r="D15450" s="52"/>
    </row>
    <row r="15451">
      <c r="A15451" s="44" t="s">
        <v>13226</v>
      </c>
      <c r="B15451" s="45">
        <v>2960.0</v>
      </c>
      <c r="C15451" s="56" t="s">
        <v>9914</v>
      </c>
      <c r="D15451" s="52"/>
    </row>
    <row r="15452">
      <c r="A15452" s="44" t="s">
        <v>13227</v>
      </c>
      <c r="B15452" s="45">
        <v>16760.0</v>
      </c>
      <c r="C15452" s="55"/>
      <c r="D15452" s="52"/>
    </row>
    <row r="15453">
      <c r="A15453" s="44" t="s">
        <v>13228</v>
      </c>
      <c r="B15453" s="45">
        <v>12440.0</v>
      </c>
      <c r="C15453" s="56" t="s">
        <v>8901</v>
      </c>
      <c r="D15453" s="52"/>
    </row>
    <row r="15454">
      <c r="A15454" s="44" t="s">
        <v>13229</v>
      </c>
      <c r="B15454" s="45">
        <v>10460.0</v>
      </c>
      <c r="C15454" s="56" t="s">
        <v>8901</v>
      </c>
      <c r="D15454" s="52"/>
    </row>
    <row r="15455">
      <c r="A15455" s="44" t="s">
        <v>13230</v>
      </c>
      <c r="B15455" s="45">
        <v>10420.0</v>
      </c>
      <c r="C15455" s="56" t="s">
        <v>13231</v>
      </c>
      <c r="D15455" s="52"/>
    </row>
    <row r="15456">
      <c r="A15456" s="44" t="s">
        <v>13232</v>
      </c>
      <c r="B15456" s="45">
        <v>22560.0</v>
      </c>
      <c r="C15456" s="56" t="s">
        <v>13199</v>
      </c>
      <c r="D15456" s="52"/>
    </row>
    <row r="15457">
      <c r="A15457" s="44" t="s">
        <v>13233</v>
      </c>
      <c r="B15457" s="45">
        <v>11760.0</v>
      </c>
      <c r="C15457" s="56" t="s">
        <v>13055</v>
      </c>
      <c r="D15457" s="52"/>
    </row>
    <row r="15458">
      <c r="A15458" s="44" t="s">
        <v>13234</v>
      </c>
      <c r="B15458" s="45">
        <v>9960.0</v>
      </c>
      <c r="C15458" s="55"/>
      <c r="D15458" s="52"/>
    </row>
    <row r="15459">
      <c r="A15459" s="44" t="s">
        <v>13235</v>
      </c>
      <c r="B15459" s="45">
        <v>12980.0</v>
      </c>
      <c r="C15459" s="56" t="s">
        <v>8901</v>
      </c>
      <c r="D15459" s="52"/>
    </row>
    <row r="15460">
      <c r="A15460" s="44" t="s">
        <v>13236</v>
      </c>
      <c r="B15460" s="45">
        <v>9480.0</v>
      </c>
      <c r="C15460" s="55"/>
      <c r="D15460" s="52"/>
    </row>
    <row r="15461">
      <c r="A15461" s="44" t="s">
        <v>13237</v>
      </c>
      <c r="B15461" s="45">
        <v>10160.0</v>
      </c>
      <c r="C15461" s="56" t="s">
        <v>8901</v>
      </c>
      <c r="D15461" s="52"/>
    </row>
    <row r="15462">
      <c r="A15462" s="44" t="s">
        <v>13238</v>
      </c>
      <c r="B15462" s="45">
        <v>16740.0</v>
      </c>
      <c r="C15462" s="55"/>
      <c r="D15462" s="52"/>
    </row>
    <row r="15463">
      <c r="A15463" s="44" t="s">
        <v>13239</v>
      </c>
      <c r="B15463" s="45">
        <v>3340.0</v>
      </c>
      <c r="C15463" s="56" t="s">
        <v>3424</v>
      </c>
      <c r="D15463" s="52"/>
    </row>
    <row r="15464">
      <c r="A15464" s="44" t="s">
        <v>13240</v>
      </c>
      <c r="B15464" s="45">
        <v>10920.0</v>
      </c>
      <c r="C15464" s="56" t="s">
        <v>13241</v>
      </c>
      <c r="D15464" s="52"/>
    </row>
    <row r="15465">
      <c r="A15465" s="44" t="s">
        <v>13242</v>
      </c>
      <c r="B15465" s="45">
        <v>2820.0</v>
      </c>
      <c r="C15465" s="56" t="s">
        <v>3424</v>
      </c>
      <c r="D15465" s="52"/>
    </row>
    <row r="15466">
      <c r="A15466" s="44" t="s">
        <v>13243</v>
      </c>
      <c r="B15466" s="45">
        <v>3340.0</v>
      </c>
      <c r="C15466" s="56" t="s">
        <v>2781</v>
      </c>
      <c r="D15466" s="52"/>
    </row>
    <row r="15467">
      <c r="A15467" s="44" t="s">
        <v>13244</v>
      </c>
      <c r="B15467" s="45">
        <v>8860.0</v>
      </c>
      <c r="C15467" s="55"/>
      <c r="D15467" s="52"/>
    </row>
    <row r="15468">
      <c r="A15468" s="44" t="s">
        <v>13245</v>
      </c>
      <c r="B15468" s="45">
        <v>2900.0</v>
      </c>
      <c r="C15468" s="56" t="s">
        <v>2781</v>
      </c>
      <c r="D15468" s="52"/>
    </row>
    <row r="15469">
      <c r="A15469" s="44" t="s">
        <v>13246</v>
      </c>
      <c r="B15469" s="45">
        <v>12360.0</v>
      </c>
      <c r="C15469" s="56" t="s">
        <v>10765</v>
      </c>
      <c r="D15469" s="52"/>
    </row>
    <row r="15470">
      <c r="A15470" s="44" t="s">
        <v>13247</v>
      </c>
      <c r="B15470" s="45">
        <v>9360.0</v>
      </c>
      <c r="C15470" s="55"/>
      <c r="D15470" s="52"/>
    </row>
    <row r="15471">
      <c r="A15471" s="44" t="s">
        <v>13248</v>
      </c>
      <c r="B15471" s="45">
        <v>9260.0</v>
      </c>
      <c r="C15471" s="55"/>
      <c r="D15471" s="52"/>
    </row>
    <row r="15472">
      <c r="A15472" s="44" t="s">
        <v>13249</v>
      </c>
      <c r="B15472" s="45">
        <v>18900.0</v>
      </c>
      <c r="C15472" s="56" t="s">
        <v>12232</v>
      </c>
      <c r="D15472" s="52"/>
    </row>
    <row r="15473">
      <c r="A15473" s="44" t="s">
        <v>13250</v>
      </c>
      <c r="B15473" s="45">
        <v>11660.0</v>
      </c>
      <c r="C15473" s="55"/>
      <c r="D15473" s="52"/>
    </row>
    <row r="15474">
      <c r="A15474" s="44" t="s">
        <v>13251</v>
      </c>
      <c r="B15474" s="45">
        <v>9560.0</v>
      </c>
      <c r="C15474" s="55"/>
      <c r="D15474" s="52"/>
    </row>
    <row r="15475">
      <c r="A15475" s="44" t="s">
        <v>13252</v>
      </c>
      <c r="B15475" s="45">
        <v>9440.0</v>
      </c>
      <c r="C15475" s="55"/>
      <c r="D15475" s="52"/>
    </row>
    <row r="15476">
      <c r="A15476" s="44" t="s">
        <v>13253</v>
      </c>
      <c r="B15476" s="45">
        <v>9960.0</v>
      </c>
      <c r="C15476" s="55"/>
      <c r="D15476" s="52"/>
    </row>
    <row r="15477">
      <c r="A15477" s="44" t="s">
        <v>13254</v>
      </c>
      <c r="B15477" s="45">
        <v>18940.0</v>
      </c>
      <c r="C15477" s="55"/>
      <c r="D15477" s="52"/>
    </row>
    <row r="15478">
      <c r="A15478" s="44" t="s">
        <v>13255</v>
      </c>
      <c r="B15478" s="45">
        <v>17220.0</v>
      </c>
      <c r="C15478" s="56" t="s">
        <v>12504</v>
      </c>
      <c r="D15478" s="52"/>
    </row>
    <row r="15479">
      <c r="A15479" s="44" t="s">
        <v>13256</v>
      </c>
      <c r="B15479" s="45">
        <v>9980.0</v>
      </c>
      <c r="C15479" s="55"/>
      <c r="D15479" s="52"/>
    </row>
    <row r="15480">
      <c r="A15480" s="44" t="s">
        <v>13257</v>
      </c>
      <c r="B15480" s="45">
        <v>13000.0</v>
      </c>
      <c r="C15480" s="55"/>
      <c r="D15480" s="52"/>
    </row>
    <row r="15481">
      <c r="A15481" s="44" t="s">
        <v>13258</v>
      </c>
      <c r="B15481" s="45">
        <v>4060.0</v>
      </c>
      <c r="C15481" s="56" t="s">
        <v>4017</v>
      </c>
      <c r="D15481" s="52"/>
    </row>
    <row r="15482">
      <c r="A15482" s="44" t="s">
        <v>13259</v>
      </c>
      <c r="B15482" s="45">
        <v>10180.0</v>
      </c>
      <c r="C15482" s="55"/>
      <c r="D15482" s="52"/>
    </row>
    <row r="15483">
      <c r="A15483" s="44" t="s">
        <v>13260</v>
      </c>
      <c r="B15483" s="45">
        <v>3160.0</v>
      </c>
      <c r="C15483" s="56" t="s">
        <v>4017</v>
      </c>
      <c r="D15483" s="52"/>
    </row>
    <row r="15484">
      <c r="A15484" s="44" t="s">
        <v>13261</v>
      </c>
      <c r="B15484" s="45">
        <v>3360.0</v>
      </c>
      <c r="C15484" s="55"/>
      <c r="D15484" s="52"/>
    </row>
    <row r="15485">
      <c r="A15485" s="44" t="s">
        <v>13262</v>
      </c>
      <c r="B15485" s="45">
        <v>3060.0</v>
      </c>
      <c r="C15485" s="55"/>
      <c r="D15485" s="52"/>
    </row>
    <row r="15486">
      <c r="A15486" s="44" t="s">
        <v>13263</v>
      </c>
      <c r="B15486" s="45">
        <v>12380.0</v>
      </c>
      <c r="C15486" s="56" t="s">
        <v>4109</v>
      </c>
      <c r="D15486" s="52"/>
    </row>
    <row r="15487">
      <c r="A15487" s="44" t="s">
        <v>13264</v>
      </c>
      <c r="B15487" s="45">
        <v>2700.0</v>
      </c>
      <c r="C15487" s="56" t="s">
        <v>3989</v>
      </c>
      <c r="D15487" s="52"/>
    </row>
    <row r="15488">
      <c r="A15488" s="44" t="s">
        <v>13265</v>
      </c>
      <c r="B15488" s="45">
        <v>10400.0</v>
      </c>
      <c r="C15488" s="55"/>
      <c r="D15488" s="52"/>
    </row>
    <row r="15489">
      <c r="A15489" s="44" t="s">
        <v>13266</v>
      </c>
      <c r="B15489" s="45">
        <v>2460.0</v>
      </c>
      <c r="C15489" s="55"/>
      <c r="D15489" s="52"/>
    </row>
    <row r="15490">
      <c r="A15490" s="44" t="s">
        <v>13267</v>
      </c>
      <c r="B15490" s="45">
        <v>16400.0</v>
      </c>
      <c r="C15490" s="55"/>
      <c r="D15490" s="52"/>
    </row>
    <row r="15491">
      <c r="A15491" s="44" t="s">
        <v>13268</v>
      </c>
      <c r="B15491" s="45">
        <v>11540.0</v>
      </c>
      <c r="C15491" s="56" t="s">
        <v>8901</v>
      </c>
      <c r="D15491" s="52"/>
    </row>
    <row r="15492">
      <c r="A15492" s="44" t="s">
        <v>13269</v>
      </c>
      <c r="B15492" s="45">
        <v>10680.0</v>
      </c>
      <c r="C15492" s="56" t="s">
        <v>8901</v>
      </c>
      <c r="D15492" s="52"/>
    </row>
    <row r="15493">
      <c r="A15493" s="44" t="s">
        <v>13270</v>
      </c>
      <c r="B15493" s="45">
        <v>13580.0</v>
      </c>
      <c r="C15493" s="55"/>
      <c r="D15493" s="52"/>
    </row>
    <row r="15494">
      <c r="A15494" s="44" t="s">
        <v>13271</v>
      </c>
      <c r="B15494" s="45">
        <v>10960.0</v>
      </c>
      <c r="C15494" s="56" t="s">
        <v>13272</v>
      </c>
      <c r="D15494" s="52"/>
    </row>
    <row r="15495">
      <c r="A15495" s="44" t="s">
        <v>13273</v>
      </c>
      <c r="B15495" s="45">
        <v>10420.0</v>
      </c>
      <c r="C15495" s="55"/>
      <c r="D15495" s="52"/>
    </row>
    <row r="15496">
      <c r="A15496" s="44" t="s">
        <v>13274</v>
      </c>
      <c r="B15496" s="45">
        <v>4020.0</v>
      </c>
      <c r="C15496" s="56" t="s">
        <v>4017</v>
      </c>
      <c r="D15496" s="52"/>
    </row>
    <row r="15497">
      <c r="A15497" s="44" t="s">
        <v>13275</v>
      </c>
      <c r="B15497" s="45">
        <v>10820.0</v>
      </c>
      <c r="C15497" s="55"/>
      <c r="D15497" s="52"/>
    </row>
    <row r="15498">
      <c r="A15498" s="44" t="s">
        <v>13276</v>
      </c>
      <c r="B15498" s="45">
        <v>3280.0</v>
      </c>
      <c r="C15498" s="56" t="s">
        <v>4017</v>
      </c>
      <c r="D15498" s="52"/>
    </row>
    <row r="15499">
      <c r="A15499" s="44" t="s">
        <v>13277</v>
      </c>
      <c r="B15499" s="45">
        <v>2480.0</v>
      </c>
      <c r="C15499" s="56" t="s">
        <v>13278</v>
      </c>
      <c r="D15499" s="52"/>
    </row>
    <row r="15500">
      <c r="A15500" s="44" t="s">
        <v>13279</v>
      </c>
      <c r="B15500" s="45">
        <v>2480.0</v>
      </c>
      <c r="C15500" s="56" t="s">
        <v>13278</v>
      </c>
      <c r="D15500" s="52"/>
    </row>
    <row r="15501">
      <c r="A15501" s="44" t="s">
        <v>13280</v>
      </c>
      <c r="B15501" s="45">
        <v>10840.0</v>
      </c>
      <c r="C15501" s="55"/>
      <c r="D15501" s="52"/>
    </row>
    <row r="15502">
      <c r="A15502" s="44" t="s">
        <v>13281</v>
      </c>
      <c r="B15502" s="45">
        <v>11260.0</v>
      </c>
      <c r="C15502" s="56" t="s">
        <v>4160</v>
      </c>
      <c r="D15502" s="52"/>
    </row>
    <row r="15503">
      <c r="A15503" s="44" t="s">
        <v>13282</v>
      </c>
      <c r="B15503" s="45">
        <v>3240.0</v>
      </c>
      <c r="C15503" s="56" t="s">
        <v>744</v>
      </c>
      <c r="D15503" s="52"/>
    </row>
    <row r="15504">
      <c r="A15504" s="44" t="s">
        <v>13283</v>
      </c>
      <c r="B15504" s="45">
        <v>10900.0</v>
      </c>
      <c r="C15504" s="55"/>
      <c r="D15504" s="52"/>
    </row>
    <row r="15505">
      <c r="A15505" s="44" t="s">
        <v>13284</v>
      </c>
      <c r="B15505" s="45">
        <v>2580.0</v>
      </c>
      <c r="C15505" s="56" t="s">
        <v>744</v>
      </c>
      <c r="D15505" s="52"/>
    </row>
    <row r="15506">
      <c r="A15506" s="44" t="s">
        <v>13285</v>
      </c>
      <c r="B15506" s="45">
        <v>3420.0</v>
      </c>
      <c r="C15506" s="56" t="s">
        <v>6421</v>
      </c>
      <c r="D15506" s="52"/>
    </row>
    <row r="15507">
      <c r="A15507" s="44" t="s">
        <v>13286</v>
      </c>
      <c r="B15507" s="45">
        <v>11500.0</v>
      </c>
      <c r="C15507" s="56" t="s">
        <v>8901</v>
      </c>
      <c r="D15507" s="52"/>
    </row>
    <row r="15508">
      <c r="A15508" s="44" t="s">
        <v>13287</v>
      </c>
      <c r="B15508" s="45">
        <v>3220.0</v>
      </c>
      <c r="C15508" s="56" t="s">
        <v>6508</v>
      </c>
      <c r="D15508" s="52"/>
    </row>
    <row r="15509">
      <c r="A15509" s="44" t="s">
        <v>13288</v>
      </c>
      <c r="B15509" s="45">
        <v>3220.0</v>
      </c>
      <c r="C15509" s="56" t="s">
        <v>12162</v>
      </c>
      <c r="D15509" s="52"/>
    </row>
    <row r="15510">
      <c r="A15510" s="44" t="s">
        <v>13289</v>
      </c>
      <c r="B15510" s="45">
        <v>10480.0</v>
      </c>
      <c r="C15510" s="55"/>
      <c r="D15510" s="52"/>
    </row>
    <row r="15511">
      <c r="A15511" s="44" t="s">
        <v>13290</v>
      </c>
      <c r="B15511" s="45">
        <v>2840.0</v>
      </c>
      <c r="C15511" s="56" t="s">
        <v>9914</v>
      </c>
      <c r="D15511" s="52"/>
    </row>
    <row r="15512">
      <c r="A15512" s="44" t="s">
        <v>13291</v>
      </c>
      <c r="B15512" s="45">
        <v>33920.0</v>
      </c>
      <c r="C15512" s="55"/>
      <c r="D15512" s="52"/>
    </row>
    <row r="15513">
      <c r="A15513" s="44" t="s">
        <v>13292</v>
      </c>
      <c r="B15513" s="45">
        <v>3660.0</v>
      </c>
      <c r="C15513" s="56" t="s">
        <v>4035</v>
      </c>
      <c r="D15513" s="52"/>
    </row>
    <row r="15514">
      <c r="A15514" s="44" t="s">
        <v>13293</v>
      </c>
      <c r="B15514" s="45">
        <v>2660.0</v>
      </c>
      <c r="C15514" s="56" t="s">
        <v>4035</v>
      </c>
      <c r="D15514" s="52"/>
    </row>
    <row r="15515">
      <c r="A15515" s="44" t="s">
        <v>13294</v>
      </c>
      <c r="B15515" s="45">
        <v>10520.0</v>
      </c>
      <c r="C15515" s="56" t="s">
        <v>4102</v>
      </c>
      <c r="D15515" s="52"/>
    </row>
    <row r="15516">
      <c r="A15516" s="44" t="s">
        <v>13295</v>
      </c>
      <c r="B15516" s="45">
        <v>10640.0</v>
      </c>
      <c r="C15516" s="56" t="s">
        <v>8901</v>
      </c>
      <c r="D15516" s="52"/>
    </row>
    <row r="15517">
      <c r="A15517" s="44" t="s">
        <v>13296</v>
      </c>
      <c r="B15517" s="45">
        <v>9500.0</v>
      </c>
      <c r="C15517" s="55"/>
      <c r="D15517" s="52"/>
    </row>
    <row r="15518">
      <c r="A15518" s="44" t="s">
        <v>13297</v>
      </c>
      <c r="B15518" s="45">
        <v>10540.0</v>
      </c>
      <c r="C15518" s="56" t="s">
        <v>8901</v>
      </c>
      <c r="D15518" s="52"/>
    </row>
    <row r="15519">
      <c r="A15519" s="44" t="s">
        <v>13298</v>
      </c>
      <c r="B15519" s="45">
        <v>10120.0</v>
      </c>
      <c r="C15519" s="56" t="s">
        <v>8901</v>
      </c>
      <c r="D15519" s="52"/>
    </row>
    <row r="15520">
      <c r="A15520" s="44" t="s">
        <v>13299</v>
      </c>
      <c r="B15520" s="45">
        <v>10720.0</v>
      </c>
      <c r="C15520" s="55"/>
      <c r="D15520" s="52"/>
    </row>
    <row r="15521">
      <c r="A15521" s="44" t="s">
        <v>13300</v>
      </c>
      <c r="B15521" s="45">
        <v>3640.0</v>
      </c>
      <c r="C15521" s="56" t="s">
        <v>4017</v>
      </c>
      <c r="D15521" s="52"/>
    </row>
    <row r="15522">
      <c r="A15522" s="44" t="s">
        <v>13301</v>
      </c>
      <c r="B15522" s="45">
        <v>3280.0</v>
      </c>
      <c r="C15522" s="56" t="s">
        <v>4017</v>
      </c>
      <c r="D15522" s="52"/>
    </row>
    <row r="15523">
      <c r="A15523" s="44" t="s">
        <v>13302</v>
      </c>
      <c r="B15523" s="45">
        <v>16140.0</v>
      </c>
      <c r="C15523" s="55"/>
      <c r="D15523" s="52"/>
    </row>
    <row r="15524">
      <c r="A15524" s="44" t="s">
        <v>13303</v>
      </c>
      <c r="B15524" s="45">
        <v>3560.0</v>
      </c>
      <c r="C15524" s="56" t="s">
        <v>6421</v>
      </c>
      <c r="D15524" s="52"/>
    </row>
    <row r="15525">
      <c r="A15525" s="44" t="s">
        <v>13304</v>
      </c>
      <c r="B15525" s="45">
        <v>32540.0</v>
      </c>
      <c r="C15525" s="55"/>
      <c r="D15525" s="52"/>
    </row>
    <row r="15526">
      <c r="A15526" s="44" t="s">
        <v>13305</v>
      </c>
      <c r="B15526" s="45">
        <v>3080.0</v>
      </c>
      <c r="C15526" s="55"/>
      <c r="D15526" s="52"/>
    </row>
    <row r="15527">
      <c r="A15527" s="44" t="s">
        <v>13306</v>
      </c>
      <c r="B15527" s="45">
        <v>3360.0</v>
      </c>
      <c r="C15527" s="56" t="s">
        <v>6508</v>
      </c>
      <c r="D15527" s="52"/>
    </row>
    <row r="15528">
      <c r="A15528" s="44" t="s">
        <v>13307</v>
      </c>
      <c r="B15528" s="45">
        <v>3360.0</v>
      </c>
      <c r="C15528" s="56" t="s">
        <v>12162</v>
      </c>
      <c r="D15528" s="52"/>
    </row>
    <row r="15529">
      <c r="A15529" s="44" t="s">
        <v>13308</v>
      </c>
      <c r="B15529" s="45">
        <v>2940.0</v>
      </c>
      <c r="C15529" s="56" t="s">
        <v>9914</v>
      </c>
      <c r="D15529" s="52"/>
    </row>
    <row r="15530">
      <c r="A15530" s="44" t="s">
        <v>13309</v>
      </c>
      <c r="B15530" s="45">
        <v>2760.0</v>
      </c>
      <c r="C15530" s="55"/>
      <c r="D15530" s="52"/>
    </row>
    <row r="15531">
      <c r="A15531" s="44" t="s">
        <v>13310</v>
      </c>
      <c r="B15531" s="45">
        <v>1920.0</v>
      </c>
      <c r="C15531" s="55"/>
      <c r="D15531" s="52"/>
    </row>
    <row r="15532">
      <c r="A15532" s="44" t="s">
        <v>13311</v>
      </c>
      <c r="B15532" s="45">
        <v>11340.0</v>
      </c>
      <c r="C15532" s="56" t="s">
        <v>6564</v>
      </c>
      <c r="D15532" s="52"/>
    </row>
    <row r="15533">
      <c r="A15533" s="44" t="s">
        <v>13312</v>
      </c>
      <c r="B15533" s="45">
        <v>9540.0</v>
      </c>
      <c r="C15533" s="55"/>
      <c r="D15533" s="52"/>
    </row>
    <row r="15534">
      <c r="A15534" s="44" t="s">
        <v>13313</v>
      </c>
      <c r="B15534" s="45">
        <v>1600.0</v>
      </c>
      <c r="C15534" s="55"/>
      <c r="D15534" s="52"/>
    </row>
    <row r="15535">
      <c r="A15535" s="44" t="s">
        <v>13314</v>
      </c>
      <c r="B15535" s="45">
        <v>16180.0</v>
      </c>
      <c r="C15535" s="55"/>
      <c r="D15535" s="52"/>
    </row>
    <row r="15536">
      <c r="A15536" s="44" t="s">
        <v>13315</v>
      </c>
      <c r="B15536" s="45">
        <v>11300.0</v>
      </c>
      <c r="C15536" s="56" t="s">
        <v>13316</v>
      </c>
      <c r="D15536" s="52"/>
    </row>
    <row r="15537">
      <c r="A15537" s="44" t="s">
        <v>13317</v>
      </c>
      <c r="B15537" s="45">
        <v>10560.0</v>
      </c>
      <c r="C15537" s="55"/>
      <c r="D15537" s="52"/>
    </row>
    <row r="15538">
      <c r="A15538" s="44" t="s">
        <v>13318</v>
      </c>
      <c r="B15538" s="45">
        <v>8940.0</v>
      </c>
      <c r="C15538" s="55"/>
      <c r="D15538" s="52"/>
    </row>
    <row r="15539">
      <c r="A15539" s="44" t="s">
        <v>13319</v>
      </c>
      <c r="B15539" s="45">
        <v>10320.0</v>
      </c>
      <c r="C15539" s="55"/>
      <c r="D15539" s="52"/>
    </row>
    <row r="15540">
      <c r="A15540" s="44" t="s">
        <v>13320</v>
      </c>
      <c r="B15540" s="45">
        <v>18880.0</v>
      </c>
      <c r="C15540" s="55"/>
      <c r="D15540" s="52"/>
    </row>
    <row r="15541">
      <c r="A15541" s="44" t="s">
        <v>13321</v>
      </c>
      <c r="B15541" s="45">
        <v>12100.0</v>
      </c>
      <c r="C15541" s="55"/>
      <c r="D15541" s="52"/>
    </row>
    <row r="15542">
      <c r="A15542" s="44" t="s">
        <v>13322</v>
      </c>
      <c r="B15542" s="45">
        <v>9540.0</v>
      </c>
      <c r="C15542" s="55"/>
      <c r="D15542" s="52"/>
    </row>
    <row r="15543">
      <c r="A15543" s="44" t="s">
        <v>13323</v>
      </c>
      <c r="B15543" s="45">
        <v>18860.0</v>
      </c>
      <c r="C15543" s="56" t="s">
        <v>4145</v>
      </c>
      <c r="D15543" s="52"/>
    </row>
    <row r="15544">
      <c r="A15544" s="44" t="s">
        <v>13324</v>
      </c>
      <c r="B15544" s="45">
        <v>17400.0</v>
      </c>
      <c r="C15544" s="56" t="s">
        <v>4426</v>
      </c>
      <c r="D15544" s="52"/>
    </row>
    <row r="15545">
      <c r="A15545" s="44" t="s">
        <v>13325</v>
      </c>
      <c r="B15545" s="45">
        <v>3520.0</v>
      </c>
      <c r="C15545" s="55"/>
      <c r="D15545" s="52"/>
    </row>
    <row r="15546">
      <c r="A15546" s="44" t="s">
        <v>13326</v>
      </c>
      <c r="B15546" s="45">
        <v>11560.0</v>
      </c>
      <c r="C15546" s="55"/>
      <c r="D15546" s="52"/>
    </row>
    <row r="15547">
      <c r="A15547" s="44" t="s">
        <v>13327</v>
      </c>
      <c r="B15547" s="45">
        <v>2980.0</v>
      </c>
      <c r="C15547" s="56" t="s">
        <v>4129</v>
      </c>
      <c r="D15547" s="52"/>
    </row>
    <row r="15548">
      <c r="A15548" s="44" t="s">
        <v>13328</v>
      </c>
      <c r="B15548" s="45">
        <v>9440.0</v>
      </c>
      <c r="C15548" s="55"/>
      <c r="D15548" s="52"/>
    </row>
    <row r="15549">
      <c r="A15549" s="44" t="s">
        <v>13329</v>
      </c>
      <c r="B15549" s="45">
        <v>11460.0</v>
      </c>
      <c r="C15549" s="55"/>
      <c r="D15549" s="52"/>
    </row>
    <row r="15550">
      <c r="A15550" s="44" t="s">
        <v>13330</v>
      </c>
      <c r="B15550" s="45">
        <v>3020.0</v>
      </c>
      <c r="C15550" s="55"/>
      <c r="D15550" s="52"/>
    </row>
    <row r="15551">
      <c r="A15551" s="44" t="s">
        <v>13331</v>
      </c>
      <c r="B15551" s="45">
        <v>3920.0</v>
      </c>
      <c r="C15551" s="56" t="s">
        <v>4017</v>
      </c>
      <c r="D15551" s="52"/>
    </row>
    <row r="15552">
      <c r="A15552" s="44" t="s">
        <v>13332</v>
      </c>
      <c r="B15552" s="45">
        <v>9560.0</v>
      </c>
      <c r="C15552" s="55"/>
      <c r="D15552" s="52"/>
    </row>
    <row r="15553">
      <c r="A15553" s="44" t="s">
        <v>13333</v>
      </c>
      <c r="B15553" s="45">
        <v>2720.0</v>
      </c>
      <c r="C15553" s="56" t="s">
        <v>4129</v>
      </c>
      <c r="D15553" s="52"/>
    </row>
    <row r="15554">
      <c r="A15554" s="44" t="s">
        <v>13334</v>
      </c>
      <c r="B15554" s="45">
        <v>3460.0</v>
      </c>
      <c r="C15554" s="55"/>
      <c r="D15554" s="52"/>
    </row>
    <row r="15555">
      <c r="A15555" s="44" t="s">
        <v>13335</v>
      </c>
      <c r="B15555" s="45">
        <v>16380.0</v>
      </c>
      <c r="C15555" s="55"/>
      <c r="D15555" s="52"/>
    </row>
    <row r="15556">
      <c r="A15556" s="44" t="s">
        <v>13336</v>
      </c>
      <c r="B15556" s="45">
        <v>32960.0</v>
      </c>
      <c r="C15556" s="56" t="s">
        <v>4145</v>
      </c>
      <c r="D15556" s="52"/>
    </row>
    <row r="15557">
      <c r="A15557" s="44" t="s">
        <v>13337</v>
      </c>
      <c r="B15557" s="45">
        <v>10720.0</v>
      </c>
      <c r="C15557" s="55"/>
      <c r="D15557" s="52"/>
    </row>
    <row r="15558">
      <c r="A15558" s="44" t="s">
        <v>13338</v>
      </c>
      <c r="B15558" s="45">
        <v>30860.0</v>
      </c>
      <c r="C15558" s="55"/>
      <c r="D15558" s="52"/>
    </row>
    <row r="15559">
      <c r="A15559" s="44" t="s">
        <v>13339</v>
      </c>
      <c r="B15559" s="45">
        <v>2560.0</v>
      </c>
      <c r="C15559" s="55"/>
      <c r="D15559" s="52"/>
    </row>
    <row r="15560">
      <c r="A15560" s="44" t="s">
        <v>13340</v>
      </c>
      <c r="B15560" s="45">
        <v>33300.0</v>
      </c>
      <c r="C15560" s="55"/>
      <c r="D15560" s="52"/>
    </row>
    <row r="15561">
      <c r="A15561" s="44" t="s">
        <v>13341</v>
      </c>
      <c r="B15561" s="45">
        <v>3640.0</v>
      </c>
      <c r="C15561" s="56" t="s">
        <v>4097</v>
      </c>
      <c r="D15561" s="52"/>
    </row>
    <row r="15562">
      <c r="A15562" s="44" t="s">
        <v>13342</v>
      </c>
      <c r="B15562" s="45">
        <v>2780.0</v>
      </c>
      <c r="C15562" s="56" t="s">
        <v>744</v>
      </c>
      <c r="D15562" s="52"/>
    </row>
    <row r="15563">
      <c r="A15563" s="44" t="s">
        <v>13343</v>
      </c>
      <c r="B15563" s="45">
        <v>2440.0</v>
      </c>
      <c r="C15563" s="55"/>
      <c r="D15563" s="52"/>
    </row>
    <row r="15564">
      <c r="A15564" s="44" t="s">
        <v>13344</v>
      </c>
      <c r="B15564" s="45">
        <v>2580.0</v>
      </c>
      <c r="C15564" s="56" t="s">
        <v>744</v>
      </c>
      <c r="D15564" s="52"/>
    </row>
    <row r="15565">
      <c r="A15565" s="44" t="s">
        <v>13345</v>
      </c>
      <c r="B15565" s="45">
        <v>2580.0</v>
      </c>
      <c r="C15565" s="56" t="s">
        <v>4097</v>
      </c>
      <c r="D15565" s="52"/>
    </row>
    <row r="15566">
      <c r="A15566" s="44" t="s">
        <v>13346</v>
      </c>
      <c r="B15566" s="45">
        <v>11780.0</v>
      </c>
      <c r="C15566" s="55"/>
      <c r="D15566" s="52"/>
    </row>
    <row r="15567">
      <c r="A15567" s="44" t="s">
        <v>13347</v>
      </c>
      <c r="B15567" s="45">
        <v>31100.0</v>
      </c>
      <c r="C15567" s="55"/>
      <c r="D15567" s="52"/>
    </row>
    <row r="15568">
      <c r="A15568" s="44" t="s">
        <v>13348</v>
      </c>
      <c r="B15568" s="45">
        <v>10140.0</v>
      </c>
      <c r="C15568" s="55"/>
      <c r="D15568" s="52"/>
    </row>
    <row r="15569">
      <c r="A15569" s="44" t="s">
        <v>13349</v>
      </c>
      <c r="B15569" s="45">
        <v>12100.0</v>
      </c>
      <c r="C15569" s="56" t="s">
        <v>13350</v>
      </c>
      <c r="D15569" s="52"/>
    </row>
    <row r="15570">
      <c r="A15570" s="44" t="s">
        <v>13351</v>
      </c>
      <c r="B15570" s="45">
        <v>9980.0</v>
      </c>
      <c r="C15570" s="55"/>
      <c r="D15570" s="52"/>
    </row>
    <row r="15571">
      <c r="A15571" s="44" t="s">
        <v>13352</v>
      </c>
      <c r="B15571" s="45">
        <v>12300.0</v>
      </c>
      <c r="C15571" s="56" t="s">
        <v>13353</v>
      </c>
      <c r="D15571" s="52"/>
    </row>
    <row r="15572">
      <c r="A15572" s="44" t="s">
        <v>13354</v>
      </c>
      <c r="B15572" s="45">
        <v>16160.0</v>
      </c>
      <c r="C15572" s="56" t="s">
        <v>13355</v>
      </c>
      <c r="D15572" s="52"/>
    </row>
    <row r="15573">
      <c r="A15573" s="44" t="s">
        <v>13356</v>
      </c>
      <c r="B15573" s="45">
        <v>10620.0</v>
      </c>
      <c r="C15573" s="55"/>
      <c r="D15573" s="52"/>
    </row>
    <row r="15574">
      <c r="A15574" s="44" t="s">
        <v>13357</v>
      </c>
      <c r="B15574" s="45">
        <v>13560.0</v>
      </c>
      <c r="C15574" s="55"/>
      <c r="D15574" s="52"/>
    </row>
    <row r="15575">
      <c r="A15575" s="44" t="s">
        <v>13358</v>
      </c>
      <c r="B15575" s="45">
        <v>34420.0</v>
      </c>
      <c r="C15575" s="55"/>
      <c r="D15575" s="52"/>
    </row>
    <row r="15576">
      <c r="A15576" s="44" t="s">
        <v>13359</v>
      </c>
      <c r="B15576" s="45">
        <v>3440.0</v>
      </c>
      <c r="C15576" s="56" t="s">
        <v>6421</v>
      </c>
      <c r="D15576" s="52"/>
    </row>
    <row r="15577">
      <c r="A15577" s="44" t="s">
        <v>13360</v>
      </c>
      <c r="B15577" s="45">
        <v>13700.0</v>
      </c>
      <c r="C15577" s="56" t="s">
        <v>13124</v>
      </c>
      <c r="D15577" s="52"/>
    </row>
    <row r="15578">
      <c r="A15578" s="44" t="s">
        <v>13361</v>
      </c>
      <c r="B15578" s="45">
        <v>3280.0</v>
      </c>
      <c r="C15578" s="56" t="s">
        <v>6508</v>
      </c>
      <c r="D15578" s="52"/>
    </row>
    <row r="15579">
      <c r="A15579" s="44" t="s">
        <v>13362</v>
      </c>
      <c r="B15579" s="45">
        <v>3280.0</v>
      </c>
      <c r="C15579" s="56" t="s">
        <v>12162</v>
      </c>
      <c r="D15579" s="52"/>
    </row>
    <row r="15580">
      <c r="A15580" s="44" t="s">
        <v>13363</v>
      </c>
      <c r="B15580" s="45">
        <v>2860.0</v>
      </c>
      <c r="C15580" s="56" t="s">
        <v>9914</v>
      </c>
      <c r="D15580" s="52"/>
    </row>
    <row r="15581">
      <c r="A15581" s="44" t="s">
        <v>13364</v>
      </c>
      <c r="B15581" s="45">
        <v>10180.0</v>
      </c>
      <c r="C15581" s="55"/>
      <c r="D15581" s="52"/>
    </row>
    <row r="15582">
      <c r="A15582" s="44" t="s">
        <v>13365</v>
      </c>
      <c r="B15582" s="45">
        <v>3020.0</v>
      </c>
      <c r="C15582" s="55"/>
      <c r="D15582" s="52"/>
    </row>
    <row r="15583">
      <c r="A15583" s="44" t="s">
        <v>13366</v>
      </c>
      <c r="B15583" s="45">
        <v>1220.0</v>
      </c>
      <c r="C15583" s="55"/>
      <c r="D15583" s="52"/>
    </row>
    <row r="15584">
      <c r="A15584" s="44" t="s">
        <v>13367</v>
      </c>
      <c r="B15584" s="45">
        <v>3140.0</v>
      </c>
      <c r="C15584" s="56" t="s">
        <v>744</v>
      </c>
      <c r="D15584" s="52"/>
    </row>
    <row r="15585">
      <c r="A15585" s="44" t="s">
        <v>13368</v>
      </c>
      <c r="B15585" s="45">
        <v>2580.0</v>
      </c>
      <c r="C15585" s="55"/>
      <c r="D15585" s="52"/>
    </row>
    <row r="15586">
      <c r="A15586" s="44" t="s">
        <v>13369</v>
      </c>
      <c r="B15586" s="45">
        <v>3900.0</v>
      </c>
      <c r="C15586" s="55"/>
      <c r="D15586" s="52"/>
    </row>
    <row r="15587">
      <c r="A15587" s="44" t="s">
        <v>13370</v>
      </c>
      <c r="B15587" s="45">
        <v>3100.0</v>
      </c>
      <c r="C15587" s="56" t="s">
        <v>4129</v>
      </c>
      <c r="D15587" s="52"/>
    </row>
    <row r="15588">
      <c r="A15588" s="44" t="s">
        <v>13371</v>
      </c>
      <c r="B15588" s="45">
        <v>2840.0</v>
      </c>
      <c r="C15588" s="55"/>
      <c r="D15588" s="52"/>
    </row>
    <row r="15589">
      <c r="A15589" s="44" t="s">
        <v>13372</v>
      </c>
      <c r="B15589" s="45">
        <v>14840.0</v>
      </c>
      <c r="C15589" s="55"/>
      <c r="D15589" s="52"/>
    </row>
    <row r="15590">
      <c r="A15590" s="44" t="s">
        <v>13373</v>
      </c>
      <c r="B15590" s="45">
        <v>3920.0</v>
      </c>
      <c r="C15590" s="56" t="s">
        <v>4017</v>
      </c>
      <c r="D15590" s="52"/>
    </row>
    <row r="15591">
      <c r="A15591" s="44" t="s">
        <v>13374</v>
      </c>
      <c r="B15591" s="45">
        <v>10680.0</v>
      </c>
      <c r="C15591" s="55"/>
      <c r="D15591" s="52"/>
    </row>
    <row r="15592">
      <c r="A15592" s="44" t="s">
        <v>13375</v>
      </c>
      <c r="B15592" s="45">
        <v>1780.0</v>
      </c>
      <c r="C15592" s="55"/>
      <c r="D15592" s="52"/>
    </row>
    <row r="15593">
      <c r="A15593" s="44" t="s">
        <v>13376</v>
      </c>
      <c r="B15593" s="45">
        <v>3620.0</v>
      </c>
      <c r="C15593" s="56" t="s">
        <v>13377</v>
      </c>
      <c r="D15593" s="52"/>
    </row>
    <row r="15594">
      <c r="A15594" s="44" t="s">
        <v>13378</v>
      </c>
      <c r="B15594" s="45">
        <v>3420.0</v>
      </c>
      <c r="C15594" s="56" t="s">
        <v>4017</v>
      </c>
      <c r="D15594" s="52"/>
    </row>
    <row r="15595">
      <c r="A15595" s="44" t="s">
        <v>13379</v>
      </c>
      <c r="B15595" s="45">
        <v>3260.0</v>
      </c>
      <c r="C15595" s="56" t="s">
        <v>13377</v>
      </c>
      <c r="D15595" s="52"/>
    </row>
    <row r="15596">
      <c r="A15596" s="44" t="s">
        <v>13380</v>
      </c>
      <c r="B15596" s="45">
        <v>3760.0</v>
      </c>
      <c r="C15596" s="56" t="s">
        <v>6421</v>
      </c>
      <c r="D15596" s="52"/>
    </row>
    <row r="15597">
      <c r="A15597" s="44" t="s">
        <v>13381</v>
      </c>
      <c r="B15597" s="45">
        <v>11000.0</v>
      </c>
      <c r="C15597" s="56" t="s">
        <v>13382</v>
      </c>
      <c r="D15597" s="52"/>
    </row>
    <row r="15598">
      <c r="A15598" s="44" t="s">
        <v>13383</v>
      </c>
      <c r="B15598" s="45">
        <v>3900.0</v>
      </c>
      <c r="C15598" s="56" t="s">
        <v>6421</v>
      </c>
      <c r="D15598" s="52"/>
    </row>
    <row r="15599">
      <c r="A15599" s="44" t="s">
        <v>13384</v>
      </c>
      <c r="B15599" s="45">
        <v>3400.0</v>
      </c>
      <c r="C15599" s="56" t="s">
        <v>6508</v>
      </c>
      <c r="D15599" s="52"/>
    </row>
    <row r="15600">
      <c r="A15600" s="44" t="s">
        <v>13385</v>
      </c>
      <c r="B15600" s="45">
        <v>3400.0</v>
      </c>
      <c r="C15600" s="56" t="s">
        <v>12162</v>
      </c>
      <c r="D15600" s="52"/>
    </row>
    <row r="15601">
      <c r="A15601" s="44" t="s">
        <v>13386</v>
      </c>
      <c r="B15601" s="45">
        <v>2960.0</v>
      </c>
      <c r="C15601" s="56" t="s">
        <v>9914</v>
      </c>
      <c r="D15601" s="52"/>
    </row>
    <row r="15602">
      <c r="A15602" s="44" t="s">
        <v>13387</v>
      </c>
      <c r="B15602" s="45">
        <v>9760.0</v>
      </c>
      <c r="C15602" s="55"/>
      <c r="D15602" s="52"/>
    </row>
    <row r="15603">
      <c r="A15603" s="44" t="s">
        <v>13388</v>
      </c>
      <c r="B15603" s="45">
        <v>18780.0</v>
      </c>
      <c r="C15603" s="56" t="s">
        <v>4145</v>
      </c>
      <c r="D15603" s="52"/>
    </row>
    <row r="15604">
      <c r="A15604" s="44" t="s">
        <v>13389</v>
      </c>
      <c r="B15604" s="45">
        <v>16300.0</v>
      </c>
      <c r="C15604" s="55"/>
      <c r="D15604" s="52"/>
    </row>
    <row r="15605">
      <c r="A15605" s="44" t="s">
        <v>13390</v>
      </c>
      <c r="B15605" s="45">
        <v>3460.0</v>
      </c>
      <c r="C15605" s="56" t="s">
        <v>4111</v>
      </c>
      <c r="D15605" s="52"/>
    </row>
    <row r="15606">
      <c r="A15606" s="44" t="s">
        <v>13391</v>
      </c>
      <c r="B15606" s="45">
        <v>14680.0</v>
      </c>
      <c r="C15606" s="55"/>
      <c r="D15606" s="52"/>
    </row>
    <row r="15607">
      <c r="A15607" s="44" t="s">
        <v>13392</v>
      </c>
      <c r="B15607" s="45">
        <v>6180.0</v>
      </c>
      <c r="C15607" s="56" t="s">
        <v>4474</v>
      </c>
      <c r="D15607" s="52"/>
    </row>
    <row r="15608">
      <c r="A15608" s="44" t="s">
        <v>13393</v>
      </c>
      <c r="B15608" s="45">
        <v>4200.0</v>
      </c>
      <c r="C15608" s="55"/>
      <c r="D15608" s="52"/>
    </row>
    <row r="15609">
      <c r="A15609" s="44" t="s">
        <v>13394</v>
      </c>
      <c r="B15609" s="45">
        <v>2780.0</v>
      </c>
      <c r="C15609" s="56" t="s">
        <v>4474</v>
      </c>
      <c r="D15609" s="52"/>
    </row>
    <row r="15610">
      <c r="A15610" s="44" t="s">
        <v>13395</v>
      </c>
      <c r="B15610" s="45">
        <v>9420.0</v>
      </c>
      <c r="C15610" s="55"/>
      <c r="D15610" s="52"/>
    </row>
    <row r="15611">
      <c r="A15611" s="44" t="s">
        <v>13396</v>
      </c>
      <c r="B15611" s="45">
        <v>2580.0</v>
      </c>
      <c r="C15611" s="56" t="s">
        <v>4111</v>
      </c>
      <c r="D15611" s="52"/>
    </row>
    <row r="15612">
      <c r="A15612" s="44" t="s">
        <v>13397</v>
      </c>
      <c r="B15612" s="45">
        <v>33020.0</v>
      </c>
      <c r="C15612" s="55"/>
      <c r="D15612" s="52"/>
    </row>
    <row r="15613">
      <c r="A15613" s="44" t="s">
        <v>13398</v>
      </c>
      <c r="B15613" s="45">
        <v>14580.0</v>
      </c>
      <c r="C15613" s="55"/>
      <c r="D15613" s="52"/>
    </row>
    <row r="15614">
      <c r="A15614" s="44" t="s">
        <v>13399</v>
      </c>
      <c r="B15614" s="45">
        <v>13160.0</v>
      </c>
      <c r="C15614" s="55"/>
      <c r="D15614" s="52"/>
    </row>
    <row r="15615">
      <c r="A15615" s="44" t="s">
        <v>13400</v>
      </c>
      <c r="B15615" s="45">
        <v>10040.0</v>
      </c>
      <c r="C15615" s="55"/>
      <c r="D15615" s="52"/>
    </row>
    <row r="15616">
      <c r="A15616" s="44" t="s">
        <v>13401</v>
      </c>
      <c r="B15616" s="45">
        <v>8880.0</v>
      </c>
      <c r="C15616" s="55"/>
      <c r="D15616" s="52"/>
    </row>
    <row r="15617">
      <c r="A15617" s="44" t="s">
        <v>13402</v>
      </c>
      <c r="B15617" s="45">
        <v>32580.0</v>
      </c>
      <c r="C15617" s="55"/>
      <c r="D15617" s="52"/>
    </row>
    <row r="15618">
      <c r="A15618" s="44" t="s">
        <v>13403</v>
      </c>
      <c r="B15618" s="45">
        <v>10100.0</v>
      </c>
      <c r="C15618" s="55"/>
      <c r="D15618" s="52"/>
    </row>
    <row r="15619">
      <c r="A15619" s="44" t="s">
        <v>13404</v>
      </c>
      <c r="B15619" s="45">
        <v>9440.0</v>
      </c>
      <c r="C15619" s="55"/>
      <c r="D15619" s="52"/>
    </row>
    <row r="15620">
      <c r="A15620" s="44" t="s">
        <v>13405</v>
      </c>
      <c r="B15620" s="45">
        <v>23560.0</v>
      </c>
      <c r="C15620" s="55"/>
      <c r="D15620" s="52"/>
    </row>
    <row r="15621">
      <c r="A15621" s="44" t="s">
        <v>13406</v>
      </c>
      <c r="B15621" s="45">
        <v>17540.0</v>
      </c>
      <c r="C15621" s="55"/>
      <c r="D15621" s="52"/>
    </row>
    <row r="15622">
      <c r="A15622" s="44" t="s">
        <v>13407</v>
      </c>
      <c r="B15622" s="45">
        <v>11360.0</v>
      </c>
      <c r="C15622" s="56" t="s">
        <v>9254</v>
      </c>
      <c r="D15622" s="52"/>
    </row>
    <row r="15623">
      <c r="A15623" s="44" t="s">
        <v>13408</v>
      </c>
      <c r="B15623" s="45">
        <v>11020.0</v>
      </c>
      <c r="C15623" s="56" t="s">
        <v>13409</v>
      </c>
      <c r="D15623" s="52"/>
    </row>
    <row r="15624">
      <c r="A15624" s="44" t="s">
        <v>13410</v>
      </c>
      <c r="B15624" s="45">
        <v>3280.0</v>
      </c>
      <c r="C15624" s="55"/>
      <c r="D15624" s="52"/>
    </row>
    <row r="15625">
      <c r="A15625" s="44" t="s">
        <v>13411</v>
      </c>
      <c r="B15625" s="45">
        <v>10080.0</v>
      </c>
      <c r="C15625" s="55"/>
      <c r="D15625" s="52"/>
    </row>
    <row r="15626">
      <c r="A15626" s="44" t="s">
        <v>13412</v>
      </c>
      <c r="B15626" s="45">
        <v>4580.0</v>
      </c>
      <c r="C15626" s="56" t="s">
        <v>4017</v>
      </c>
      <c r="D15626" s="52"/>
    </row>
    <row r="15627">
      <c r="A15627" s="44" t="s">
        <v>13413</v>
      </c>
      <c r="B15627" s="45">
        <v>3100.0</v>
      </c>
      <c r="C15627" s="56" t="s">
        <v>3991</v>
      </c>
      <c r="D15627" s="52"/>
    </row>
    <row r="15628">
      <c r="A15628" s="44" t="s">
        <v>13414</v>
      </c>
      <c r="B15628" s="45">
        <v>10340.0</v>
      </c>
      <c r="C15628" s="55"/>
      <c r="D15628" s="52"/>
    </row>
    <row r="15629">
      <c r="A15629" s="44" t="s">
        <v>13415</v>
      </c>
      <c r="B15629" s="45">
        <v>13560.0</v>
      </c>
      <c r="C15629" s="55"/>
      <c r="D15629" s="52"/>
    </row>
    <row r="15630">
      <c r="A15630" s="44" t="s">
        <v>13416</v>
      </c>
      <c r="B15630" s="45">
        <v>2940.0</v>
      </c>
      <c r="C15630" s="56" t="s">
        <v>3991</v>
      </c>
      <c r="D15630" s="52"/>
    </row>
    <row r="15631">
      <c r="A15631" s="44" t="s">
        <v>13417</v>
      </c>
      <c r="B15631" s="45">
        <v>3420.0</v>
      </c>
      <c r="C15631" s="55"/>
      <c r="D15631" s="52"/>
    </row>
    <row r="15632">
      <c r="A15632" s="44" t="s">
        <v>13418</v>
      </c>
      <c r="B15632" s="45">
        <v>2980.0</v>
      </c>
      <c r="C15632" s="55"/>
      <c r="D15632" s="52"/>
    </row>
    <row r="15633">
      <c r="A15633" s="44" t="s">
        <v>13419</v>
      </c>
      <c r="B15633" s="45">
        <v>22700.0</v>
      </c>
      <c r="C15633" s="55"/>
      <c r="D15633" s="52"/>
    </row>
    <row r="15634">
      <c r="A15634" s="44" t="s">
        <v>13420</v>
      </c>
      <c r="B15634" s="45">
        <v>3920.0</v>
      </c>
      <c r="C15634" s="55"/>
      <c r="D15634" s="52"/>
    </row>
    <row r="15635">
      <c r="A15635" s="44" t="s">
        <v>13421</v>
      </c>
      <c r="B15635" s="45">
        <v>12540.0</v>
      </c>
      <c r="C15635" s="56" t="s">
        <v>4576</v>
      </c>
      <c r="D15635" s="52"/>
    </row>
    <row r="15636">
      <c r="A15636" s="44" t="s">
        <v>13422</v>
      </c>
      <c r="B15636" s="45">
        <v>11040.0</v>
      </c>
      <c r="C15636" s="56" t="s">
        <v>13423</v>
      </c>
      <c r="D15636" s="52"/>
    </row>
    <row r="15637">
      <c r="A15637" s="44" t="s">
        <v>13424</v>
      </c>
      <c r="B15637" s="45">
        <v>10160.0</v>
      </c>
      <c r="C15637" s="55"/>
      <c r="D15637" s="52"/>
    </row>
    <row r="15638">
      <c r="A15638" s="44" t="s">
        <v>13425</v>
      </c>
      <c r="B15638" s="45">
        <v>21260.0</v>
      </c>
      <c r="C15638" s="55"/>
      <c r="D15638" s="52"/>
    </row>
    <row r="15639">
      <c r="A15639" s="44" t="s">
        <v>13426</v>
      </c>
      <c r="B15639" s="45">
        <v>10120.0</v>
      </c>
      <c r="C15639" s="55"/>
      <c r="D15639" s="52"/>
    </row>
    <row r="15640">
      <c r="A15640" s="44" t="s">
        <v>13427</v>
      </c>
      <c r="B15640" s="45">
        <v>4420.0</v>
      </c>
      <c r="C15640" s="56" t="s">
        <v>4082</v>
      </c>
      <c r="D15640" s="52"/>
    </row>
    <row r="15641">
      <c r="A15641" s="44" t="s">
        <v>13428</v>
      </c>
      <c r="B15641" s="45">
        <v>16820.0</v>
      </c>
      <c r="C15641" s="55"/>
      <c r="D15641" s="52"/>
    </row>
    <row r="15642">
      <c r="A15642" s="44" t="s">
        <v>13429</v>
      </c>
      <c r="B15642" s="45">
        <v>19880.0</v>
      </c>
      <c r="C15642" s="55"/>
      <c r="D15642" s="52"/>
    </row>
    <row r="15643">
      <c r="A15643" s="44" t="s">
        <v>13430</v>
      </c>
      <c r="B15643" s="45">
        <v>3220.0</v>
      </c>
      <c r="C15643" s="56" t="s">
        <v>4082</v>
      </c>
      <c r="D15643" s="52"/>
    </row>
    <row r="15644">
      <c r="A15644" s="44" t="s">
        <v>13431</v>
      </c>
      <c r="B15644" s="45">
        <v>11660.0</v>
      </c>
      <c r="C15644" s="56" t="s">
        <v>6879</v>
      </c>
      <c r="D15644" s="52"/>
    </row>
    <row r="15645">
      <c r="A15645" s="44" t="s">
        <v>13432</v>
      </c>
      <c r="B15645" s="45">
        <v>23120.0</v>
      </c>
      <c r="C15645" s="55"/>
      <c r="D15645" s="52"/>
    </row>
    <row r="15646">
      <c r="A15646" s="44" t="s">
        <v>13433</v>
      </c>
      <c r="B15646" s="45">
        <v>2540.0</v>
      </c>
      <c r="C15646" s="56" t="s">
        <v>4651</v>
      </c>
      <c r="D15646" s="52"/>
    </row>
    <row r="15647">
      <c r="A15647" s="44" t="s">
        <v>13434</v>
      </c>
      <c r="B15647" s="45">
        <v>13140.0</v>
      </c>
      <c r="C15647" s="56" t="s">
        <v>13055</v>
      </c>
      <c r="D15647" s="52"/>
    </row>
    <row r="15648">
      <c r="A15648" s="44" t="s">
        <v>13435</v>
      </c>
      <c r="B15648" s="45">
        <v>4300.0</v>
      </c>
      <c r="C15648" s="56" t="s">
        <v>4017</v>
      </c>
      <c r="D15648" s="52"/>
    </row>
    <row r="15649">
      <c r="A15649" s="44" t="s">
        <v>13436</v>
      </c>
      <c r="B15649" s="45">
        <v>2500.0</v>
      </c>
      <c r="C15649" s="55"/>
      <c r="D15649" s="52"/>
    </row>
    <row r="15650">
      <c r="A15650" s="44" t="s">
        <v>13437</v>
      </c>
      <c r="B15650" s="45">
        <v>10680.0</v>
      </c>
      <c r="C15650" s="55"/>
      <c r="D15650" s="52"/>
    </row>
    <row r="15651">
      <c r="A15651" s="44" t="s">
        <v>13438</v>
      </c>
      <c r="B15651" s="45">
        <v>2660.0</v>
      </c>
      <c r="C15651" s="56" t="s">
        <v>13439</v>
      </c>
      <c r="D15651" s="52"/>
    </row>
    <row r="15652">
      <c r="A15652" s="44" t="s">
        <v>13440</v>
      </c>
      <c r="B15652" s="45">
        <v>4380.0</v>
      </c>
      <c r="C15652" s="56" t="s">
        <v>4035</v>
      </c>
      <c r="D15652" s="52"/>
    </row>
    <row r="15653">
      <c r="A15653" s="44" t="s">
        <v>13441</v>
      </c>
      <c r="B15653" s="45">
        <v>10480.0</v>
      </c>
      <c r="C15653" s="55"/>
      <c r="D15653" s="52"/>
    </row>
    <row r="15654">
      <c r="A15654" s="44" t="s">
        <v>13442</v>
      </c>
      <c r="B15654" s="45">
        <v>3280.0</v>
      </c>
      <c r="C15654" s="56" t="s">
        <v>4017</v>
      </c>
      <c r="D15654" s="52"/>
    </row>
    <row r="15655">
      <c r="A15655" s="44" t="s">
        <v>13443</v>
      </c>
      <c r="B15655" s="45">
        <v>2660.0</v>
      </c>
      <c r="C15655" s="56" t="s">
        <v>4035</v>
      </c>
      <c r="D15655" s="52"/>
    </row>
    <row r="15656">
      <c r="A15656" s="44" t="s">
        <v>13444</v>
      </c>
      <c r="B15656" s="45">
        <v>2440.0</v>
      </c>
      <c r="C15656" s="56" t="s">
        <v>13439</v>
      </c>
      <c r="D15656" s="52"/>
    </row>
    <row r="15657">
      <c r="A15657" s="44" t="s">
        <v>13445</v>
      </c>
      <c r="B15657" s="45">
        <v>3940.0</v>
      </c>
      <c r="C15657" s="55"/>
      <c r="D15657" s="52"/>
    </row>
    <row r="15658">
      <c r="A15658" s="44" t="s">
        <v>13446</v>
      </c>
      <c r="B15658" s="45">
        <v>3480.0</v>
      </c>
      <c r="C15658" s="55"/>
      <c r="D15658" s="52"/>
    </row>
    <row r="15659">
      <c r="A15659" s="44" t="s">
        <v>13447</v>
      </c>
      <c r="B15659" s="45">
        <v>16780.0</v>
      </c>
      <c r="C15659" s="55"/>
      <c r="D15659" s="52"/>
    </row>
    <row r="15660">
      <c r="A15660" s="44" t="s">
        <v>13448</v>
      </c>
      <c r="B15660" s="45">
        <v>2860.0</v>
      </c>
      <c r="C15660" s="55"/>
      <c r="D15660" s="52"/>
    </row>
    <row r="15661">
      <c r="A15661" s="44" t="s">
        <v>13449</v>
      </c>
      <c r="B15661" s="45">
        <v>11280.0</v>
      </c>
      <c r="C15661" s="56" t="s">
        <v>8901</v>
      </c>
      <c r="D15661" s="52"/>
    </row>
    <row r="15662">
      <c r="A15662" s="44" t="s">
        <v>13450</v>
      </c>
      <c r="B15662" s="45">
        <v>10440.0</v>
      </c>
      <c r="C15662" s="56" t="s">
        <v>8901</v>
      </c>
      <c r="D15662" s="52"/>
    </row>
    <row r="15663">
      <c r="A15663" s="44" t="s">
        <v>13451</v>
      </c>
      <c r="B15663" s="45">
        <v>3480.0</v>
      </c>
      <c r="C15663" s="55"/>
      <c r="D15663" s="52"/>
    </row>
    <row r="15664">
      <c r="A15664" s="44" t="s">
        <v>13452</v>
      </c>
      <c r="B15664" s="45">
        <v>30780.0</v>
      </c>
      <c r="C15664" s="55"/>
      <c r="D15664" s="52"/>
    </row>
    <row r="15665">
      <c r="A15665" s="44" t="s">
        <v>13453</v>
      </c>
      <c r="B15665" s="45">
        <v>13540.0</v>
      </c>
      <c r="C15665" s="55"/>
      <c r="D15665" s="52"/>
    </row>
    <row r="15666">
      <c r="A15666" s="44" t="s">
        <v>13454</v>
      </c>
      <c r="B15666" s="45">
        <v>22340.0</v>
      </c>
      <c r="C15666" s="55"/>
      <c r="D15666" s="52"/>
    </row>
    <row r="15667">
      <c r="A15667" s="44" t="s">
        <v>13455</v>
      </c>
      <c r="B15667" s="45">
        <v>11040.0</v>
      </c>
      <c r="C15667" s="56" t="s">
        <v>13456</v>
      </c>
      <c r="D15667" s="52"/>
    </row>
    <row r="15668">
      <c r="A15668" s="44" t="s">
        <v>13457</v>
      </c>
      <c r="B15668" s="45">
        <v>10640.0</v>
      </c>
      <c r="C15668" s="55"/>
      <c r="D15668" s="52"/>
    </row>
    <row r="15669">
      <c r="A15669" s="44" t="s">
        <v>13458</v>
      </c>
      <c r="B15669" s="45">
        <v>14920.0</v>
      </c>
      <c r="C15669" s="55"/>
      <c r="D15669" s="52"/>
    </row>
    <row r="15670">
      <c r="A15670" s="44" t="s">
        <v>13459</v>
      </c>
      <c r="B15670" s="45">
        <v>9900.0</v>
      </c>
      <c r="C15670" s="55"/>
      <c r="D15670" s="52"/>
    </row>
    <row r="15671">
      <c r="A15671" s="44" t="s">
        <v>13460</v>
      </c>
      <c r="B15671" s="45">
        <v>3020.0</v>
      </c>
      <c r="C15671" s="55"/>
      <c r="D15671" s="52"/>
    </row>
    <row r="15672">
      <c r="A15672" s="44" t="s">
        <v>13461</v>
      </c>
      <c r="B15672" s="45">
        <v>16800.0</v>
      </c>
      <c r="C15672" s="55"/>
      <c r="D15672" s="52"/>
    </row>
    <row r="15673">
      <c r="A15673" s="44" t="s">
        <v>13462</v>
      </c>
      <c r="B15673" s="45">
        <v>9260.0</v>
      </c>
      <c r="C15673" s="55"/>
      <c r="D15673" s="52"/>
    </row>
    <row r="15674">
      <c r="A15674" s="44" t="s">
        <v>13463</v>
      </c>
      <c r="B15674" s="45">
        <v>2860.0</v>
      </c>
      <c r="C15674" s="55"/>
      <c r="D15674" s="52"/>
    </row>
    <row r="15675">
      <c r="A15675" s="44" t="s">
        <v>13464</v>
      </c>
      <c r="B15675" s="45">
        <v>3680.0</v>
      </c>
      <c r="C15675" s="56" t="s">
        <v>6421</v>
      </c>
      <c r="D15675" s="52"/>
    </row>
    <row r="15676">
      <c r="A15676" s="44" t="s">
        <v>13465</v>
      </c>
      <c r="B15676" s="45">
        <v>10940.0</v>
      </c>
      <c r="C15676" s="56" t="s">
        <v>8901</v>
      </c>
      <c r="D15676" s="52"/>
    </row>
    <row r="15677">
      <c r="A15677" s="44" t="s">
        <v>13466</v>
      </c>
      <c r="B15677" s="45">
        <v>3260.0</v>
      </c>
      <c r="C15677" s="56" t="s">
        <v>3265</v>
      </c>
      <c r="D15677" s="52"/>
    </row>
    <row r="15678">
      <c r="A15678" s="44" t="s">
        <v>13467</v>
      </c>
      <c r="B15678" s="45">
        <v>3400.0</v>
      </c>
      <c r="C15678" s="56" t="s">
        <v>6508</v>
      </c>
      <c r="D15678" s="52"/>
    </row>
    <row r="15679">
      <c r="A15679" s="44" t="s">
        <v>13468</v>
      </c>
      <c r="B15679" s="45">
        <v>3400.0</v>
      </c>
      <c r="C15679" s="56" t="s">
        <v>7276</v>
      </c>
      <c r="D15679" s="52"/>
    </row>
    <row r="15680">
      <c r="A15680" s="44" t="s">
        <v>13469</v>
      </c>
      <c r="B15680" s="45">
        <v>10160.0</v>
      </c>
      <c r="C15680" s="56" t="s">
        <v>8901</v>
      </c>
      <c r="D15680" s="52"/>
    </row>
    <row r="15681">
      <c r="A15681" s="44" t="s">
        <v>13470</v>
      </c>
      <c r="B15681" s="45">
        <v>17860.0</v>
      </c>
      <c r="C15681" s="55"/>
      <c r="D15681" s="52"/>
    </row>
    <row r="15682">
      <c r="A15682" s="44" t="s">
        <v>13471</v>
      </c>
      <c r="B15682" s="45">
        <v>10200.0</v>
      </c>
      <c r="C15682" s="55"/>
      <c r="D15682" s="52"/>
    </row>
    <row r="15683">
      <c r="A15683" s="44" t="s">
        <v>13472</v>
      </c>
      <c r="B15683" s="45">
        <v>2940.0</v>
      </c>
      <c r="C15683" s="56" t="s">
        <v>3265</v>
      </c>
      <c r="D15683" s="52"/>
    </row>
    <row r="15684">
      <c r="A15684" s="44" t="s">
        <v>13473</v>
      </c>
      <c r="B15684" s="45">
        <v>2780.0</v>
      </c>
      <c r="C15684" s="56" t="s">
        <v>9914</v>
      </c>
      <c r="D15684" s="52"/>
    </row>
    <row r="15685">
      <c r="A15685" s="44" t="s">
        <v>13474</v>
      </c>
      <c r="B15685" s="45">
        <v>33360.0</v>
      </c>
      <c r="C15685" s="55"/>
      <c r="D15685" s="52"/>
    </row>
    <row r="15686">
      <c r="A15686" s="44" t="s">
        <v>13475</v>
      </c>
      <c r="B15686" s="45">
        <v>22280.0</v>
      </c>
      <c r="C15686" s="55"/>
      <c r="D15686" s="52"/>
    </row>
    <row r="15687">
      <c r="A15687" s="44" t="s">
        <v>13476</v>
      </c>
      <c r="B15687" s="45">
        <v>9980.0</v>
      </c>
      <c r="C15687" s="55"/>
      <c r="D15687" s="52"/>
    </row>
    <row r="15688">
      <c r="A15688" s="44" t="s">
        <v>13477</v>
      </c>
      <c r="B15688" s="45">
        <v>13560.0</v>
      </c>
      <c r="C15688" s="55"/>
      <c r="D15688" s="52"/>
    </row>
    <row r="15689">
      <c r="A15689" s="44" t="s">
        <v>13478</v>
      </c>
      <c r="B15689" s="45">
        <v>3500.0</v>
      </c>
      <c r="C15689" s="56" t="s">
        <v>4035</v>
      </c>
      <c r="D15689" s="52"/>
    </row>
    <row r="15690">
      <c r="A15690" s="44" t="s">
        <v>13479</v>
      </c>
      <c r="B15690" s="45">
        <v>16780.0</v>
      </c>
      <c r="C15690" s="55"/>
      <c r="D15690" s="52"/>
    </row>
    <row r="15691">
      <c r="A15691" s="44" t="s">
        <v>13480</v>
      </c>
      <c r="B15691" s="45">
        <v>2720.0</v>
      </c>
      <c r="C15691" s="56" t="s">
        <v>4035</v>
      </c>
      <c r="D15691" s="52"/>
    </row>
    <row r="15692">
      <c r="A15692" s="44" t="s">
        <v>13481</v>
      </c>
      <c r="B15692" s="45">
        <v>17560.0</v>
      </c>
      <c r="C15692" s="55"/>
      <c r="D15692" s="52"/>
    </row>
    <row r="15693">
      <c r="A15693" s="44" t="s">
        <v>13482</v>
      </c>
      <c r="B15693" s="45">
        <v>4100.0</v>
      </c>
      <c r="C15693" s="56" t="s">
        <v>4112</v>
      </c>
      <c r="D15693" s="52"/>
    </row>
    <row r="15694">
      <c r="A15694" s="44" t="s">
        <v>13483</v>
      </c>
      <c r="B15694" s="45">
        <v>9580.0</v>
      </c>
      <c r="C15694" s="55"/>
      <c r="D15694" s="52"/>
    </row>
    <row r="15695">
      <c r="A15695" s="44" t="s">
        <v>13484</v>
      </c>
      <c r="B15695" s="45">
        <v>13020.0</v>
      </c>
      <c r="C15695" s="56" t="s">
        <v>13485</v>
      </c>
      <c r="D15695" s="52"/>
    </row>
    <row r="15696">
      <c r="A15696" s="44" t="s">
        <v>13486</v>
      </c>
      <c r="B15696" s="45">
        <v>2620.0</v>
      </c>
      <c r="C15696" s="56" t="s">
        <v>4112</v>
      </c>
      <c r="D15696" s="52"/>
    </row>
    <row r="15697">
      <c r="A15697" s="44" t="s">
        <v>13487</v>
      </c>
      <c r="B15697" s="45">
        <v>9400.0</v>
      </c>
      <c r="C15697" s="55"/>
      <c r="D15697" s="52"/>
    </row>
    <row r="15698">
      <c r="A15698" s="44" t="s">
        <v>13488</v>
      </c>
      <c r="B15698" s="45">
        <v>14100.0</v>
      </c>
      <c r="C15698" s="56" t="s">
        <v>13489</v>
      </c>
      <c r="D15698" s="52"/>
    </row>
    <row r="15699">
      <c r="A15699" s="44" t="s">
        <v>13490</v>
      </c>
      <c r="B15699" s="45">
        <v>11280.0</v>
      </c>
      <c r="C15699" s="56" t="s">
        <v>4075</v>
      </c>
      <c r="D15699" s="52"/>
    </row>
    <row r="15700">
      <c r="A15700" s="44" t="s">
        <v>13491</v>
      </c>
      <c r="B15700" s="45">
        <v>9940.0</v>
      </c>
      <c r="C15700" s="55"/>
      <c r="D15700" s="52"/>
    </row>
    <row r="15701">
      <c r="A15701" s="44" t="s">
        <v>13492</v>
      </c>
      <c r="B15701" s="45">
        <v>10360.0</v>
      </c>
      <c r="C15701" s="55"/>
      <c r="D15701" s="52"/>
    </row>
    <row r="15702">
      <c r="A15702" s="44" t="s">
        <v>13493</v>
      </c>
      <c r="B15702" s="45">
        <v>15520.0</v>
      </c>
      <c r="C15702" s="56" t="s">
        <v>9047</v>
      </c>
      <c r="D15702" s="52"/>
    </row>
    <row r="15703">
      <c r="A15703" s="44" t="s">
        <v>13494</v>
      </c>
      <c r="B15703" s="45">
        <v>9960.0</v>
      </c>
      <c r="C15703" s="55"/>
      <c r="D15703" s="52"/>
    </row>
    <row r="15704">
      <c r="A15704" s="44" t="s">
        <v>13495</v>
      </c>
      <c r="B15704" s="45">
        <v>9820.0</v>
      </c>
      <c r="C15704" s="55"/>
      <c r="D15704" s="52"/>
    </row>
    <row r="15705">
      <c r="A15705" s="44" t="s">
        <v>13496</v>
      </c>
      <c r="B15705" s="45">
        <v>14700.0</v>
      </c>
      <c r="C15705" s="55"/>
      <c r="D15705" s="52"/>
    </row>
    <row r="15706">
      <c r="A15706" s="44" t="s">
        <v>13497</v>
      </c>
      <c r="B15706" s="45">
        <v>9560.0</v>
      </c>
      <c r="C15706" s="55"/>
      <c r="D15706" s="52"/>
    </row>
    <row r="15707">
      <c r="A15707" s="44" t="s">
        <v>13498</v>
      </c>
      <c r="B15707" s="45">
        <v>9340.0</v>
      </c>
      <c r="C15707" s="55"/>
      <c r="D15707" s="52"/>
    </row>
    <row r="15708">
      <c r="A15708" s="44" t="s">
        <v>13499</v>
      </c>
      <c r="B15708" s="45">
        <v>32180.0</v>
      </c>
      <c r="C15708" s="55"/>
      <c r="D15708" s="52"/>
    </row>
    <row r="15709">
      <c r="A15709" s="44" t="s">
        <v>13500</v>
      </c>
      <c r="B15709" s="45">
        <v>2460.0</v>
      </c>
      <c r="C15709" s="55"/>
      <c r="D15709" s="52"/>
    </row>
    <row r="15710">
      <c r="A15710" s="44" t="s">
        <v>13501</v>
      </c>
      <c r="B15710" s="45">
        <v>2600.0</v>
      </c>
      <c r="C15710" s="55"/>
      <c r="D15710" s="52"/>
    </row>
    <row r="15711">
      <c r="A15711" s="44" t="s">
        <v>13502</v>
      </c>
      <c r="B15711" s="45">
        <v>22240.0</v>
      </c>
      <c r="C15711" s="55"/>
      <c r="D15711" s="52"/>
    </row>
    <row r="15712">
      <c r="A15712" s="44" t="s">
        <v>13503</v>
      </c>
      <c r="B15712" s="45">
        <v>14700.0</v>
      </c>
      <c r="C15712" s="56" t="s">
        <v>13504</v>
      </c>
      <c r="D15712" s="52"/>
    </row>
    <row r="15713">
      <c r="A15713" s="44" t="s">
        <v>13505</v>
      </c>
      <c r="B15713" s="45">
        <v>16760.0</v>
      </c>
      <c r="C15713" s="55"/>
      <c r="D15713" s="52"/>
    </row>
    <row r="15714">
      <c r="A15714" s="44" t="s">
        <v>13506</v>
      </c>
      <c r="B15714" s="45">
        <v>9960.0</v>
      </c>
      <c r="C15714" s="55"/>
      <c r="D15714" s="52"/>
    </row>
    <row r="15715">
      <c r="A15715" s="44" t="s">
        <v>13507</v>
      </c>
      <c r="B15715" s="45">
        <v>13600.0</v>
      </c>
      <c r="C15715" s="55"/>
      <c r="D15715" s="52"/>
    </row>
    <row r="15716">
      <c r="A15716" s="44" t="s">
        <v>13508</v>
      </c>
      <c r="B15716" s="45">
        <v>2500.0</v>
      </c>
      <c r="C15716" s="55"/>
      <c r="D15716" s="52"/>
    </row>
    <row r="15717">
      <c r="A15717" s="44" t="s">
        <v>13509</v>
      </c>
      <c r="B15717" s="45">
        <v>9980.0</v>
      </c>
      <c r="C15717" s="55"/>
      <c r="D15717" s="52"/>
    </row>
    <row r="15718">
      <c r="A15718" s="44" t="s">
        <v>13510</v>
      </c>
      <c r="B15718" s="45">
        <v>10320.0</v>
      </c>
      <c r="C15718" s="55"/>
      <c r="D15718" s="52"/>
    </row>
    <row r="15719">
      <c r="A15719" s="44" t="s">
        <v>13511</v>
      </c>
      <c r="B15719" s="45">
        <v>16780.0</v>
      </c>
      <c r="C15719" s="55"/>
      <c r="D15719" s="52"/>
    </row>
    <row r="15720">
      <c r="A15720" s="44" t="s">
        <v>13512</v>
      </c>
      <c r="B15720" s="45">
        <v>3200.0</v>
      </c>
      <c r="C15720" s="56" t="s">
        <v>4031</v>
      </c>
      <c r="D15720" s="52"/>
    </row>
    <row r="15721">
      <c r="A15721" s="44" t="s">
        <v>13513</v>
      </c>
      <c r="B15721" s="45">
        <v>15380.0</v>
      </c>
      <c r="C15721" s="56" t="s">
        <v>13514</v>
      </c>
      <c r="D15721" s="52"/>
    </row>
    <row r="15722">
      <c r="A15722" s="44" t="s">
        <v>13515</v>
      </c>
      <c r="B15722" s="45">
        <v>9960.0</v>
      </c>
      <c r="C15722" s="55"/>
      <c r="D15722" s="52"/>
    </row>
    <row r="15723">
      <c r="A15723" s="44" t="s">
        <v>13516</v>
      </c>
      <c r="B15723" s="45">
        <v>11220.0</v>
      </c>
      <c r="C15723" s="56" t="s">
        <v>8901</v>
      </c>
      <c r="D15723" s="52"/>
    </row>
    <row r="15724">
      <c r="A15724" s="44" t="s">
        <v>13517</v>
      </c>
      <c r="B15724" s="45">
        <v>13520.0</v>
      </c>
      <c r="C15724" s="55"/>
      <c r="D15724" s="52"/>
    </row>
    <row r="15725">
      <c r="A15725" s="44" t="s">
        <v>13518</v>
      </c>
      <c r="B15725" s="45">
        <v>2760.0</v>
      </c>
      <c r="C15725" s="56" t="s">
        <v>4031</v>
      </c>
      <c r="D15725" s="52"/>
    </row>
    <row r="15726">
      <c r="A15726" s="44" t="s">
        <v>13519</v>
      </c>
      <c r="B15726" s="45">
        <v>15900.0</v>
      </c>
      <c r="C15726" s="56" t="s">
        <v>13520</v>
      </c>
      <c r="D15726" s="52"/>
    </row>
    <row r="15727">
      <c r="A15727" s="44" t="s">
        <v>13521</v>
      </c>
      <c r="B15727" s="45">
        <v>10400.0</v>
      </c>
      <c r="C15727" s="56" t="s">
        <v>8901</v>
      </c>
      <c r="D15727" s="52"/>
    </row>
    <row r="15728">
      <c r="A15728" s="44" t="s">
        <v>13522</v>
      </c>
      <c r="B15728" s="45">
        <v>3900.0</v>
      </c>
      <c r="C15728" s="56" t="s">
        <v>4017</v>
      </c>
      <c r="D15728" s="52"/>
    </row>
    <row r="15729">
      <c r="A15729" s="44" t="s">
        <v>13523</v>
      </c>
      <c r="B15729" s="45">
        <v>12200.0</v>
      </c>
      <c r="C15729" s="56" t="s">
        <v>13524</v>
      </c>
      <c r="D15729" s="52"/>
    </row>
    <row r="15730">
      <c r="A15730" s="44" t="s">
        <v>13525</v>
      </c>
      <c r="B15730" s="45">
        <v>31220.0</v>
      </c>
      <c r="C15730" s="55"/>
      <c r="D15730" s="52"/>
    </row>
    <row r="15731">
      <c r="A15731" s="44" t="s">
        <v>13526</v>
      </c>
      <c r="B15731" s="45">
        <v>9940.0</v>
      </c>
      <c r="C15731" s="55"/>
      <c r="D15731" s="52"/>
    </row>
    <row r="15732">
      <c r="A15732" s="44" t="s">
        <v>13527</v>
      </c>
      <c r="B15732" s="45">
        <v>11580.0</v>
      </c>
      <c r="C15732" s="56" t="s">
        <v>7963</v>
      </c>
      <c r="D15732" s="52"/>
    </row>
    <row r="15733">
      <c r="A15733" s="44" t="s">
        <v>13528</v>
      </c>
      <c r="B15733" s="45">
        <v>3320.0</v>
      </c>
      <c r="C15733" s="55"/>
      <c r="D15733" s="52"/>
    </row>
    <row r="15734">
      <c r="A15734" s="44" t="s">
        <v>13529</v>
      </c>
      <c r="B15734" s="45">
        <v>13500.0</v>
      </c>
      <c r="C15734" s="55"/>
      <c r="D15734" s="52"/>
    </row>
    <row r="15735">
      <c r="A15735" s="44" t="s">
        <v>13530</v>
      </c>
      <c r="B15735" s="45">
        <v>10260.0</v>
      </c>
      <c r="C15735" s="55"/>
      <c r="D15735" s="52"/>
    </row>
    <row r="15736">
      <c r="A15736" s="44" t="s">
        <v>13531</v>
      </c>
      <c r="B15736" s="45">
        <v>10600.0</v>
      </c>
      <c r="C15736" s="55"/>
      <c r="D15736" s="52"/>
    </row>
    <row r="15737">
      <c r="A15737" s="44" t="s">
        <v>13532</v>
      </c>
      <c r="B15737" s="45">
        <v>20720.0</v>
      </c>
      <c r="C15737" s="56" t="s">
        <v>13533</v>
      </c>
      <c r="D15737" s="52"/>
    </row>
    <row r="15738">
      <c r="A15738" s="44" t="s">
        <v>13534</v>
      </c>
      <c r="B15738" s="45">
        <v>9960.0</v>
      </c>
      <c r="C15738" s="55"/>
      <c r="D15738" s="52"/>
    </row>
    <row r="15739">
      <c r="A15739" s="44" t="s">
        <v>13535</v>
      </c>
      <c r="B15739" s="45">
        <v>11840.0</v>
      </c>
      <c r="C15739" s="56" t="s">
        <v>5933</v>
      </c>
      <c r="D15739" s="52"/>
    </row>
    <row r="15740">
      <c r="A15740" s="44" t="s">
        <v>13536</v>
      </c>
      <c r="B15740" s="45">
        <v>30440.0</v>
      </c>
      <c r="C15740" s="55"/>
      <c r="D15740" s="52"/>
    </row>
    <row r="15741">
      <c r="A15741" s="44" t="s">
        <v>13537</v>
      </c>
      <c r="B15741" s="45">
        <v>10220.0</v>
      </c>
      <c r="C15741" s="55"/>
      <c r="D15741" s="52"/>
    </row>
    <row r="15742">
      <c r="A15742" s="44" t="s">
        <v>13538</v>
      </c>
      <c r="B15742" s="45">
        <v>3060.0</v>
      </c>
      <c r="C15742" s="55"/>
      <c r="D15742" s="52"/>
    </row>
    <row r="15743">
      <c r="A15743" s="44" t="s">
        <v>13539</v>
      </c>
      <c r="B15743" s="45">
        <v>3000.0</v>
      </c>
      <c r="C15743" s="55"/>
      <c r="D15743" s="52"/>
    </row>
    <row r="15744">
      <c r="A15744" s="44" t="s">
        <v>13540</v>
      </c>
      <c r="B15744" s="45">
        <v>16700.0</v>
      </c>
      <c r="C15744" s="55"/>
      <c r="D15744" s="52"/>
    </row>
    <row r="15745">
      <c r="A15745" s="44" t="s">
        <v>13541</v>
      </c>
      <c r="B15745" s="45">
        <v>13960.0</v>
      </c>
      <c r="C15745" s="56" t="s">
        <v>8315</v>
      </c>
      <c r="D15745" s="52"/>
    </row>
    <row r="15746">
      <c r="A15746" s="44" t="s">
        <v>13542</v>
      </c>
      <c r="B15746" s="45">
        <v>2780.0</v>
      </c>
      <c r="C15746" s="55"/>
      <c r="D15746" s="52"/>
    </row>
    <row r="15747">
      <c r="A15747" s="44" t="s">
        <v>13543</v>
      </c>
      <c r="B15747" s="45">
        <v>21460.0</v>
      </c>
      <c r="C15747" s="56" t="s">
        <v>13533</v>
      </c>
      <c r="D15747" s="52"/>
    </row>
    <row r="15748">
      <c r="A15748" s="44" t="s">
        <v>13544</v>
      </c>
      <c r="B15748" s="45">
        <v>9380.0</v>
      </c>
      <c r="C15748" s="55"/>
      <c r="D15748" s="52"/>
    </row>
    <row r="15749">
      <c r="A15749" s="44" t="s">
        <v>13545</v>
      </c>
      <c r="B15749" s="45">
        <v>14460.0</v>
      </c>
      <c r="C15749" s="56" t="s">
        <v>9047</v>
      </c>
      <c r="D15749" s="52"/>
    </row>
    <row r="15750">
      <c r="A15750" s="44" t="s">
        <v>13546</v>
      </c>
      <c r="B15750" s="45">
        <v>10020.0</v>
      </c>
      <c r="C15750" s="55"/>
      <c r="D15750" s="52"/>
    </row>
    <row r="15751">
      <c r="A15751" s="44" t="s">
        <v>13547</v>
      </c>
      <c r="B15751" s="45">
        <v>9320.0</v>
      </c>
      <c r="C15751" s="55"/>
      <c r="D15751" s="52"/>
    </row>
    <row r="15752">
      <c r="A15752" s="44" t="s">
        <v>13548</v>
      </c>
      <c r="B15752" s="45">
        <v>13460.0</v>
      </c>
      <c r="C15752" s="55"/>
      <c r="D15752" s="52"/>
    </row>
    <row r="15753">
      <c r="A15753" s="44" t="s">
        <v>13549</v>
      </c>
      <c r="B15753" s="45">
        <v>2780.0</v>
      </c>
      <c r="C15753" s="55"/>
      <c r="D15753" s="52"/>
    </row>
    <row r="15754">
      <c r="A15754" s="44" t="s">
        <v>13550</v>
      </c>
      <c r="B15754" s="45">
        <v>16680.0</v>
      </c>
      <c r="C15754" s="55"/>
      <c r="D15754" s="52"/>
    </row>
    <row r="15755">
      <c r="A15755" s="44" t="s">
        <v>13551</v>
      </c>
      <c r="B15755" s="45">
        <v>18380.0</v>
      </c>
      <c r="C15755" s="56" t="s">
        <v>5648</v>
      </c>
      <c r="D15755" s="52"/>
    </row>
    <row r="15756">
      <c r="A15756" s="44" t="s">
        <v>13552</v>
      </c>
      <c r="B15756" s="45">
        <v>19340.0</v>
      </c>
      <c r="C15756" s="55"/>
      <c r="D15756" s="52"/>
    </row>
    <row r="15757">
      <c r="A15757" s="44" t="s">
        <v>13553</v>
      </c>
      <c r="B15757" s="45">
        <v>32280.0</v>
      </c>
      <c r="C15757" s="55"/>
      <c r="D15757" s="52"/>
    </row>
    <row r="15758">
      <c r="A15758" s="44" t="s">
        <v>13554</v>
      </c>
      <c r="B15758" s="45">
        <v>9960.0</v>
      </c>
      <c r="C15758" s="55"/>
      <c r="D15758" s="52"/>
    </row>
    <row r="15759">
      <c r="A15759" s="44" t="s">
        <v>13555</v>
      </c>
      <c r="B15759" s="45">
        <v>10040.0</v>
      </c>
      <c r="C15759" s="55"/>
      <c r="D15759" s="52"/>
    </row>
    <row r="15760">
      <c r="A15760" s="44" t="s">
        <v>13556</v>
      </c>
      <c r="B15760" s="45">
        <v>16960.0</v>
      </c>
      <c r="C15760" s="55"/>
      <c r="D15760" s="52"/>
    </row>
    <row r="15761">
      <c r="A15761" s="44" t="s">
        <v>13557</v>
      </c>
      <c r="B15761" s="45">
        <v>22760.0</v>
      </c>
      <c r="C15761" s="56" t="s">
        <v>13533</v>
      </c>
      <c r="D15761" s="52"/>
    </row>
    <row r="15762">
      <c r="A15762" s="44" t="s">
        <v>13558</v>
      </c>
      <c r="B15762" s="45">
        <v>13460.0</v>
      </c>
      <c r="C15762" s="55"/>
      <c r="D15762" s="52"/>
    </row>
    <row r="15763">
      <c r="A15763" s="44" t="s">
        <v>13559</v>
      </c>
      <c r="B15763" s="45">
        <v>3840.0</v>
      </c>
      <c r="C15763" s="56" t="s">
        <v>6421</v>
      </c>
      <c r="D15763" s="52"/>
    </row>
    <row r="15764">
      <c r="A15764" s="44" t="s">
        <v>13560</v>
      </c>
      <c r="B15764" s="45">
        <v>3580.0</v>
      </c>
      <c r="C15764" s="56" t="s">
        <v>6508</v>
      </c>
      <c r="D15764" s="52"/>
    </row>
    <row r="15765">
      <c r="A15765" s="44" t="s">
        <v>13561</v>
      </c>
      <c r="B15765" s="45">
        <v>3580.0</v>
      </c>
      <c r="C15765" s="56" t="s">
        <v>8071</v>
      </c>
      <c r="D15765" s="52"/>
    </row>
    <row r="15766">
      <c r="A15766" s="44" t="s">
        <v>13562</v>
      </c>
      <c r="B15766" s="45">
        <v>2920.0</v>
      </c>
      <c r="C15766" s="56" t="s">
        <v>7954</v>
      </c>
      <c r="D15766" s="52"/>
    </row>
    <row r="15767">
      <c r="A15767" s="44" t="s">
        <v>13563</v>
      </c>
      <c r="B15767" s="45">
        <v>4440.0</v>
      </c>
      <c r="C15767" s="56" t="s">
        <v>1468</v>
      </c>
      <c r="D15767" s="52"/>
    </row>
    <row r="15768">
      <c r="A15768" s="44" t="s">
        <v>13564</v>
      </c>
      <c r="B15768" s="45">
        <v>16700.0</v>
      </c>
      <c r="C15768" s="55"/>
      <c r="D15768" s="52"/>
    </row>
    <row r="15769">
      <c r="A15769" s="44" t="s">
        <v>13565</v>
      </c>
      <c r="B15769" s="45">
        <v>4060.0</v>
      </c>
      <c r="C15769" s="56" t="s">
        <v>13566</v>
      </c>
      <c r="D15769" s="52"/>
    </row>
    <row r="15770">
      <c r="A15770" s="44" t="s">
        <v>13567</v>
      </c>
      <c r="B15770" s="45">
        <v>3800.0</v>
      </c>
      <c r="C15770" s="56" t="s">
        <v>4035</v>
      </c>
      <c r="D15770" s="52"/>
    </row>
    <row r="15771">
      <c r="A15771" s="44" t="s">
        <v>13568</v>
      </c>
      <c r="B15771" s="45">
        <v>2660.0</v>
      </c>
      <c r="C15771" s="56" t="s">
        <v>4035</v>
      </c>
      <c r="D15771" s="52"/>
    </row>
    <row r="15772">
      <c r="A15772" s="44" t="s">
        <v>13569</v>
      </c>
      <c r="B15772" s="45">
        <v>2980.0</v>
      </c>
      <c r="C15772" s="56" t="s">
        <v>4839</v>
      </c>
      <c r="D15772" s="52"/>
    </row>
    <row r="15773">
      <c r="A15773" s="44" t="s">
        <v>13570</v>
      </c>
      <c r="B15773" s="45">
        <v>3040.0</v>
      </c>
      <c r="C15773" s="56" t="s">
        <v>4031</v>
      </c>
      <c r="D15773" s="52"/>
    </row>
    <row r="15774">
      <c r="A15774" s="44" t="s">
        <v>13571</v>
      </c>
      <c r="B15774" s="45">
        <v>4020.0</v>
      </c>
      <c r="C15774" s="56" t="s">
        <v>4017</v>
      </c>
      <c r="D15774" s="52"/>
    </row>
    <row r="15775">
      <c r="A15775" s="44" t="s">
        <v>13572</v>
      </c>
      <c r="B15775" s="45">
        <v>13420.0</v>
      </c>
      <c r="C15775" s="56" t="s">
        <v>13573</v>
      </c>
      <c r="D15775" s="52"/>
    </row>
    <row r="15776">
      <c r="A15776" s="44" t="s">
        <v>13574</v>
      </c>
      <c r="B15776" s="45">
        <v>11980.0</v>
      </c>
      <c r="C15776" s="55"/>
      <c r="D15776" s="52"/>
    </row>
    <row r="15777">
      <c r="A15777" s="44" t="s">
        <v>13575</v>
      </c>
      <c r="B15777" s="45">
        <v>2680.0</v>
      </c>
      <c r="C15777" s="56" t="s">
        <v>4839</v>
      </c>
      <c r="D15777" s="52"/>
    </row>
    <row r="15778">
      <c r="A15778" s="44" t="s">
        <v>13576</v>
      </c>
      <c r="B15778" s="45">
        <v>2660.0</v>
      </c>
      <c r="C15778" s="56" t="s">
        <v>4031</v>
      </c>
      <c r="D15778" s="52"/>
    </row>
    <row r="15779">
      <c r="A15779" s="44" t="s">
        <v>13577</v>
      </c>
      <c r="B15779" s="45">
        <v>12800.0</v>
      </c>
      <c r="C15779" s="55"/>
      <c r="D15779" s="52"/>
    </row>
    <row r="15780">
      <c r="A15780" s="44" t="s">
        <v>13578</v>
      </c>
      <c r="B15780" s="45">
        <v>10740.0</v>
      </c>
      <c r="C15780" s="55"/>
      <c r="D15780" s="52"/>
    </row>
    <row r="15781">
      <c r="A15781" s="44" t="s">
        <v>13579</v>
      </c>
      <c r="B15781" s="45">
        <v>8880.0</v>
      </c>
      <c r="C15781" s="55"/>
      <c r="D15781" s="52"/>
    </row>
    <row r="15782">
      <c r="A15782" s="44" t="s">
        <v>13580</v>
      </c>
      <c r="B15782" s="45">
        <v>3280.0</v>
      </c>
      <c r="C15782" s="55"/>
      <c r="D15782" s="52"/>
    </row>
    <row r="15783">
      <c r="A15783" s="44" t="s">
        <v>13581</v>
      </c>
      <c r="B15783" s="45">
        <v>3420.0</v>
      </c>
      <c r="C15783" s="55"/>
      <c r="D15783" s="52"/>
    </row>
    <row r="15784">
      <c r="A15784" s="44" t="s">
        <v>13582</v>
      </c>
      <c r="B15784" s="45">
        <v>23540.0</v>
      </c>
      <c r="C15784" s="55"/>
      <c r="D15784" s="52"/>
    </row>
    <row r="15785">
      <c r="A15785" s="44" t="s">
        <v>13583</v>
      </c>
      <c r="B15785" s="45">
        <v>9920.0</v>
      </c>
      <c r="C15785" s="55"/>
      <c r="D15785" s="52"/>
    </row>
    <row r="15786">
      <c r="A15786" s="44" t="s">
        <v>13584</v>
      </c>
      <c r="B15786" s="45">
        <v>2780.0</v>
      </c>
      <c r="C15786" s="55"/>
      <c r="D15786" s="52"/>
    </row>
    <row r="15787">
      <c r="A15787" s="44" t="s">
        <v>13585</v>
      </c>
      <c r="B15787" s="45">
        <v>11540.0</v>
      </c>
      <c r="C15787" s="55"/>
      <c r="D15787" s="52"/>
    </row>
    <row r="15788">
      <c r="A15788" s="44" t="s">
        <v>13586</v>
      </c>
      <c r="B15788" s="45">
        <v>3540.0</v>
      </c>
      <c r="C15788" s="56" t="s">
        <v>6421</v>
      </c>
      <c r="D15788" s="52"/>
    </row>
    <row r="15789">
      <c r="A15789" s="44" t="s">
        <v>13587</v>
      </c>
      <c r="B15789" s="45">
        <v>2780.0</v>
      </c>
      <c r="C15789" s="55"/>
      <c r="D15789" s="52"/>
    </row>
    <row r="15790">
      <c r="A15790" s="44" t="s">
        <v>13588</v>
      </c>
      <c r="B15790" s="45">
        <v>2540.0</v>
      </c>
      <c r="C15790" s="55"/>
      <c r="D15790" s="52"/>
    </row>
    <row r="15791">
      <c r="A15791" s="44" t="s">
        <v>13589</v>
      </c>
      <c r="B15791" s="45">
        <v>3260.0</v>
      </c>
      <c r="C15791" s="56" t="s">
        <v>6508</v>
      </c>
      <c r="D15791" s="52"/>
    </row>
    <row r="15792">
      <c r="A15792" s="44" t="s">
        <v>13590</v>
      </c>
      <c r="B15792" s="45">
        <v>1560.0</v>
      </c>
      <c r="C15792" s="55"/>
      <c r="D15792" s="52"/>
    </row>
    <row r="15793">
      <c r="A15793" s="44" t="s">
        <v>13591</v>
      </c>
      <c r="B15793" s="45">
        <v>3260.0</v>
      </c>
      <c r="C15793" s="56" t="s">
        <v>8071</v>
      </c>
      <c r="D15793" s="52"/>
    </row>
    <row r="15794">
      <c r="A15794" s="44" t="s">
        <v>13592</v>
      </c>
      <c r="B15794" s="45">
        <v>2460.0</v>
      </c>
      <c r="C15794" s="55"/>
      <c r="D15794" s="52"/>
    </row>
    <row r="15795">
      <c r="A15795" s="44" t="s">
        <v>13593</v>
      </c>
      <c r="B15795" s="45">
        <v>13160.0</v>
      </c>
      <c r="C15795" s="56" t="s">
        <v>4924</v>
      </c>
      <c r="D15795" s="52"/>
    </row>
    <row r="15796">
      <c r="A15796" s="44" t="s">
        <v>13594</v>
      </c>
      <c r="B15796" s="45">
        <v>17440.0</v>
      </c>
      <c r="C15796" s="55"/>
      <c r="D15796" s="52"/>
    </row>
    <row r="15797">
      <c r="A15797" s="44" t="s">
        <v>13595</v>
      </c>
      <c r="B15797" s="45">
        <v>2860.0</v>
      </c>
      <c r="C15797" s="56" t="s">
        <v>7954</v>
      </c>
      <c r="D15797" s="52"/>
    </row>
    <row r="15798">
      <c r="A15798" s="44" t="s">
        <v>13596</v>
      </c>
      <c r="B15798" s="45">
        <v>3140.0</v>
      </c>
      <c r="C15798" s="56" t="s">
        <v>744</v>
      </c>
      <c r="D15798" s="52"/>
    </row>
    <row r="15799">
      <c r="A15799" s="44" t="s">
        <v>13597</v>
      </c>
      <c r="B15799" s="45">
        <v>9380.0</v>
      </c>
      <c r="C15799" s="55"/>
      <c r="D15799" s="52"/>
    </row>
    <row r="15800">
      <c r="A15800" s="44" t="s">
        <v>13598</v>
      </c>
      <c r="B15800" s="45">
        <v>21900.0</v>
      </c>
      <c r="C15800" s="55"/>
      <c r="D15800" s="52"/>
    </row>
    <row r="15801">
      <c r="A15801" s="44" t="s">
        <v>13599</v>
      </c>
      <c r="B15801" s="45">
        <v>11200.0</v>
      </c>
      <c r="C15801" s="55"/>
      <c r="D15801" s="52"/>
    </row>
    <row r="15802">
      <c r="A15802" s="44" t="s">
        <v>13600</v>
      </c>
      <c r="B15802" s="45">
        <v>2540.0</v>
      </c>
      <c r="C15802" s="55"/>
      <c r="D15802" s="52"/>
    </row>
    <row r="15803">
      <c r="A15803" s="44" t="s">
        <v>13601</v>
      </c>
      <c r="B15803" s="45">
        <v>11380.0</v>
      </c>
      <c r="C15803" s="55"/>
      <c r="D15803" s="52"/>
    </row>
    <row r="15804">
      <c r="A15804" s="44" t="s">
        <v>13602</v>
      </c>
      <c r="B15804" s="45">
        <v>11220.0</v>
      </c>
      <c r="C15804" s="55"/>
      <c r="D15804" s="52"/>
    </row>
    <row r="15805">
      <c r="A15805" s="44" t="s">
        <v>13603</v>
      </c>
      <c r="B15805" s="45">
        <v>3420.0</v>
      </c>
      <c r="C15805" s="55"/>
      <c r="D15805" s="52"/>
    </row>
    <row r="15806">
      <c r="A15806" s="44" t="s">
        <v>13604</v>
      </c>
      <c r="B15806" s="45">
        <v>11360.0</v>
      </c>
      <c r="C15806" s="55"/>
      <c r="D15806" s="52"/>
    </row>
    <row r="15807">
      <c r="A15807" s="44" t="s">
        <v>13605</v>
      </c>
      <c r="B15807" s="45">
        <v>16640.0</v>
      </c>
      <c r="C15807" s="55"/>
      <c r="D15807" s="52"/>
    </row>
    <row r="15808">
      <c r="A15808" s="44" t="s">
        <v>13606</v>
      </c>
      <c r="B15808" s="45">
        <v>12700.0</v>
      </c>
      <c r="C15808" s="55"/>
      <c r="D15808" s="52"/>
    </row>
    <row r="15809">
      <c r="A15809" s="44" t="s">
        <v>13607</v>
      </c>
      <c r="B15809" s="45">
        <v>15460.0</v>
      </c>
      <c r="C15809" s="56" t="s">
        <v>8901</v>
      </c>
      <c r="D15809" s="52"/>
    </row>
    <row r="15810">
      <c r="A15810" s="44" t="s">
        <v>13608</v>
      </c>
      <c r="B15810" s="45">
        <v>9260.0</v>
      </c>
      <c r="C15810" s="55"/>
      <c r="D15810" s="52"/>
    </row>
    <row r="15811">
      <c r="A15811" s="44" t="s">
        <v>13609</v>
      </c>
      <c r="B15811" s="45">
        <v>2780.0</v>
      </c>
      <c r="C15811" s="55"/>
      <c r="D15811" s="52"/>
    </row>
    <row r="15812">
      <c r="A15812" s="44" t="s">
        <v>13610</v>
      </c>
      <c r="B15812" s="45">
        <v>10680.0</v>
      </c>
      <c r="C15812" s="55"/>
      <c r="D15812" s="52"/>
    </row>
    <row r="15813">
      <c r="A15813" s="44" t="s">
        <v>13611</v>
      </c>
      <c r="B15813" s="45">
        <v>14860.0</v>
      </c>
      <c r="C15813" s="55"/>
      <c r="D15813" s="52"/>
    </row>
    <row r="15814">
      <c r="A15814" s="44" t="s">
        <v>13612</v>
      </c>
      <c r="B15814" s="45">
        <v>10220.0</v>
      </c>
      <c r="C15814" s="55"/>
      <c r="D15814" s="52"/>
    </row>
    <row r="15815">
      <c r="A15815" s="44" t="s">
        <v>13613</v>
      </c>
      <c r="B15815" s="45">
        <v>9420.0</v>
      </c>
      <c r="C15815" s="55"/>
      <c r="D15815" s="52"/>
    </row>
    <row r="15816">
      <c r="A15816" s="44" t="s">
        <v>13614</v>
      </c>
      <c r="B15816" s="45">
        <v>9300.0</v>
      </c>
      <c r="C15816" s="55"/>
      <c r="D15816" s="52"/>
    </row>
    <row r="15817">
      <c r="A15817" s="44" t="s">
        <v>13615</v>
      </c>
      <c r="B15817" s="45">
        <v>2880.0</v>
      </c>
      <c r="C15817" s="55"/>
      <c r="D15817" s="52"/>
    </row>
    <row r="15818">
      <c r="A15818" s="44" t="s">
        <v>13616</v>
      </c>
      <c r="B15818" s="45">
        <v>10560.0</v>
      </c>
      <c r="C15818" s="56" t="s">
        <v>13617</v>
      </c>
      <c r="D15818" s="52"/>
    </row>
    <row r="15819">
      <c r="A15819" s="44" t="s">
        <v>13618</v>
      </c>
      <c r="B15819" s="45">
        <v>14600.0</v>
      </c>
      <c r="C15819" s="55"/>
      <c r="D15819" s="52"/>
    </row>
    <row r="15820">
      <c r="A15820" s="44" t="s">
        <v>13619</v>
      </c>
      <c r="B15820" s="45">
        <v>9460.0</v>
      </c>
      <c r="C15820" s="55"/>
      <c r="D15820" s="52"/>
    </row>
    <row r="15821">
      <c r="A15821" s="44" t="s">
        <v>13620</v>
      </c>
      <c r="B15821" s="45">
        <v>9940.0</v>
      </c>
      <c r="C15821" s="55"/>
      <c r="D15821" s="52"/>
    </row>
    <row r="15822">
      <c r="A15822" s="44" t="s">
        <v>13621</v>
      </c>
      <c r="B15822" s="45">
        <v>12940.0</v>
      </c>
      <c r="C15822" s="56" t="s">
        <v>13622</v>
      </c>
      <c r="D15822" s="52"/>
    </row>
    <row r="15823">
      <c r="A15823" s="44" t="s">
        <v>13623</v>
      </c>
      <c r="B15823" s="45">
        <v>9440.0</v>
      </c>
      <c r="C15823" s="55"/>
      <c r="D15823" s="52"/>
    </row>
    <row r="15824">
      <c r="A15824" s="44" t="s">
        <v>13624</v>
      </c>
      <c r="B15824" s="45">
        <v>4820.0</v>
      </c>
      <c r="C15824" s="55"/>
      <c r="D15824" s="52"/>
    </row>
    <row r="15825">
      <c r="A15825" s="44" t="s">
        <v>13625</v>
      </c>
      <c r="B15825" s="45">
        <v>4760.0</v>
      </c>
      <c r="C15825" s="55"/>
      <c r="D15825" s="52"/>
    </row>
    <row r="15826">
      <c r="A15826" s="44" t="s">
        <v>13626</v>
      </c>
      <c r="B15826" s="45">
        <v>4740.0</v>
      </c>
      <c r="C15826" s="55"/>
      <c r="D15826" s="52"/>
    </row>
    <row r="15827">
      <c r="A15827" s="44" t="s">
        <v>13627</v>
      </c>
      <c r="B15827" s="45">
        <v>20720.0</v>
      </c>
      <c r="C15827" s="55"/>
      <c r="D15827" s="52"/>
    </row>
    <row r="15828">
      <c r="A15828" s="44" t="s">
        <v>13628</v>
      </c>
      <c r="B15828" s="45">
        <v>4820.0</v>
      </c>
      <c r="C15828" s="55"/>
      <c r="D15828" s="52"/>
    </row>
    <row r="15829">
      <c r="A15829" s="44" t="s">
        <v>13629</v>
      </c>
      <c r="B15829" s="45">
        <v>9380.0</v>
      </c>
      <c r="C15829" s="55"/>
      <c r="D15829" s="52"/>
    </row>
    <row r="15830">
      <c r="A15830" s="44" t="s">
        <v>13630</v>
      </c>
      <c r="B15830" s="45">
        <v>10680.0</v>
      </c>
      <c r="C15830" s="55"/>
      <c r="D15830" s="52"/>
    </row>
    <row r="15831">
      <c r="A15831" s="44" t="s">
        <v>13631</v>
      </c>
      <c r="B15831" s="45">
        <v>3760.0</v>
      </c>
      <c r="C15831" s="55"/>
      <c r="D15831" s="52"/>
    </row>
    <row r="15832">
      <c r="A15832" s="44" t="s">
        <v>13632</v>
      </c>
      <c r="B15832" s="45">
        <v>14380.0</v>
      </c>
      <c r="C15832" s="56" t="s">
        <v>12293</v>
      </c>
      <c r="D15832" s="52"/>
    </row>
    <row r="15833">
      <c r="A15833" s="44" t="s">
        <v>13633</v>
      </c>
      <c r="B15833" s="45">
        <v>3900.0</v>
      </c>
      <c r="C15833" s="55"/>
      <c r="D15833" s="52"/>
    </row>
    <row r="15834">
      <c r="A15834" s="44" t="s">
        <v>13634</v>
      </c>
      <c r="B15834" s="45">
        <v>9360.0</v>
      </c>
      <c r="C15834" s="55"/>
      <c r="D15834" s="52"/>
    </row>
    <row r="15835">
      <c r="A15835" s="44" t="s">
        <v>13635</v>
      </c>
      <c r="B15835" s="45">
        <v>9420.0</v>
      </c>
      <c r="C15835" s="55"/>
      <c r="D15835" s="52"/>
    </row>
    <row r="15836">
      <c r="A15836" s="44" t="s">
        <v>13636</v>
      </c>
      <c r="B15836" s="45">
        <v>3880.0</v>
      </c>
      <c r="C15836" s="55"/>
      <c r="D15836" s="52"/>
    </row>
    <row r="15837">
      <c r="A15837" s="44" t="s">
        <v>13637</v>
      </c>
      <c r="B15837" s="45">
        <v>3340.0</v>
      </c>
      <c r="C15837" s="55"/>
      <c r="D15837" s="52"/>
    </row>
    <row r="15838">
      <c r="A15838" s="44" t="s">
        <v>13638</v>
      </c>
      <c r="B15838" s="45">
        <v>12140.0</v>
      </c>
      <c r="C15838" s="56" t="s">
        <v>13639</v>
      </c>
      <c r="D15838" s="52"/>
    </row>
    <row r="15839">
      <c r="A15839" s="44" t="s">
        <v>13640</v>
      </c>
      <c r="B15839" s="45">
        <v>9400.0</v>
      </c>
      <c r="C15839" s="55"/>
      <c r="D15839" s="52"/>
    </row>
    <row r="15840">
      <c r="A15840" s="44" t="s">
        <v>13641</v>
      </c>
      <c r="B15840" s="45">
        <v>10240.0</v>
      </c>
      <c r="C15840" s="55"/>
      <c r="D15840" s="52"/>
    </row>
    <row r="15841">
      <c r="A15841" s="44" t="s">
        <v>13642</v>
      </c>
      <c r="B15841" s="45">
        <v>10120.0</v>
      </c>
      <c r="C15841" s="55"/>
      <c r="D15841" s="52"/>
    </row>
    <row r="15842">
      <c r="A15842" s="44" t="s">
        <v>13643</v>
      </c>
      <c r="B15842" s="45">
        <v>18800.0</v>
      </c>
      <c r="C15842" s="56" t="s">
        <v>9926</v>
      </c>
      <c r="D15842" s="52"/>
    </row>
    <row r="15843">
      <c r="A15843" s="44" t="s">
        <v>13644</v>
      </c>
      <c r="B15843" s="45">
        <v>16580.0</v>
      </c>
      <c r="C15843" s="55"/>
      <c r="D15843" s="52"/>
    </row>
    <row r="15844">
      <c r="A15844" s="44" t="s">
        <v>13645</v>
      </c>
      <c r="B15844" s="45">
        <v>10040.0</v>
      </c>
      <c r="C15844" s="55"/>
      <c r="D15844" s="52"/>
    </row>
    <row r="15845">
      <c r="A15845" s="44" t="s">
        <v>13646</v>
      </c>
      <c r="B15845" s="45">
        <v>10860.0</v>
      </c>
      <c r="C15845" s="56" t="s">
        <v>6701</v>
      </c>
      <c r="D15845" s="52"/>
    </row>
    <row r="15846">
      <c r="A15846" s="44" t="s">
        <v>13647</v>
      </c>
      <c r="B15846" s="45">
        <v>10000.0</v>
      </c>
      <c r="C15846" s="55"/>
      <c r="D15846" s="52"/>
    </row>
    <row r="15847">
      <c r="A15847" s="44" t="s">
        <v>13648</v>
      </c>
      <c r="B15847" s="45">
        <v>10120.0</v>
      </c>
      <c r="C15847" s="55"/>
      <c r="D15847" s="52"/>
    </row>
    <row r="15848">
      <c r="A15848" s="44" t="s">
        <v>13649</v>
      </c>
      <c r="B15848" s="45">
        <v>2980.0</v>
      </c>
      <c r="C15848" s="55"/>
      <c r="D15848" s="52"/>
    </row>
    <row r="15849">
      <c r="A15849" s="44" t="s">
        <v>13650</v>
      </c>
      <c r="B15849" s="45">
        <v>21220.0</v>
      </c>
      <c r="C15849" s="56" t="s">
        <v>4005</v>
      </c>
      <c r="D15849" s="52"/>
    </row>
    <row r="15850">
      <c r="A15850" s="44" t="s">
        <v>13651</v>
      </c>
      <c r="B15850" s="45">
        <v>12060.0</v>
      </c>
      <c r="C15850" s="55"/>
      <c r="D15850" s="52"/>
    </row>
    <row r="15851">
      <c r="A15851" s="44" t="s">
        <v>13652</v>
      </c>
      <c r="B15851" s="45">
        <v>10180.0</v>
      </c>
      <c r="C15851" s="55"/>
      <c r="D15851" s="52"/>
    </row>
    <row r="15852">
      <c r="A15852" s="44" t="s">
        <v>13653</v>
      </c>
      <c r="B15852" s="45">
        <v>5240.0</v>
      </c>
      <c r="C15852" s="56" t="s">
        <v>4062</v>
      </c>
      <c r="D15852" s="52"/>
    </row>
    <row r="15853">
      <c r="A15853" s="44" t="s">
        <v>13654</v>
      </c>
      <c r="B15853" s="45">
        <v>3720.0</v>
      </c>
      <c r="C15853" s="56" t="s">
        <v>4017</v>
      </c>
      <c r="D15853" s="52"/>
    </row>
    <row r="15854">
      <c r="A15854" s="44" t="s">
        <v>13655</v>
      </c>
      <c r="B15854" s="45">
        <v>3760.0</v>
      </c>
      <c r="C15854" s="56" t="s">
        <v>4062</v>
      </c>
      <c r="D15854" s="52"/>
    </row>
    <row r="15855">
      <c r="A15855" s="44" t="s">
        <v>13656</v>
      </c>
      <c r="B15855" s="45">
        <v>3280.0</v>
      </c>
      <c r="C15855" s="56" t="s">
        <v>4017</v>
      </c>
      <c r="D15855" s="52"/>
    </row>
    <row r="15856">
      <c r="A15856" s="44" t="s">
        <v>13657</v>
      </c>
      <c r="B15856" s="45">
        <v>16880.0</v>
      </c>
      <c r="C15856" s="55"/>
      <c r="D15856" s="52"/>
    </row>
    <row r="15857">
      <c r="A15857" s="44" t="s">
        <v>13658</v>
      </c>
      <c r="B15857" s="45">
        <v>12280.0</v>
      </c>
      <c r="C15857" s="55"/>
      <c r="D15857" s="52"/>
    </row>
    <row r="15858">
      <c r="A15858" s="44" t="s">
        <v>13659</v>
      </c>
      <c r="B15858" s="45">
        <v>10660.0</v>
      </c>
      <c r="C15858" s="55"/>
      <c r="D15858" s="52"/>
    </row>
    <row r="15859">
      <c r="A15859" s="44" t="s">
        <v>13660</v>
      </c>
      <c r="B15859" s="45">
        <v>13880.0</v>
      </c>
      <c r="C15859" s="56" t="s">
        <v>5653</v>
      </c>
      <c r="D15859" s="52"/>
    </row>
    <row r="15860">
      <c r="A15860" s="44" t="s">
        <v>13661</v>
      </c>
      <c r="B15860" s="45">
        <v>11180.0</v>
      </c>
      <c r="C15860" s="56" t="s">
        <v>12210</v>
      </c>
      <c r="D15860" s="52"/>
    </row>
    <row r="15861">
      <c r="A15861" s="44" t="s">
        <v>13662</v>
      </c>
      <c r="B15861" s="45">
        <v>10800.0</v>
      </c>
      <c r="C15861" s="55"/>
      <c r="D15861" s="52"/>
    </row>
    <row r="15862">
      <c r="A15862" s="44" t="s">
        <v>13663</v>
      </c>
      <c r="B15862" s="45">
        <v>23060.0</v>
      </c>
      <c r="C15862" s="56" t="s">
        <v>4005</v>
      </c>
      <c r="D15862" s="52"/>
    </row>
    <row r="15863">
      <c r="A15863" s="44" t="s">
        <v>13664</v>
      </c>
      <c r="B15863" s="45">
        <v>11400.0</v>
      </c>
      <c r="C15863" s="55"/>
      <c r="D15863" s="52"/>
    </row>
    <row r="15864">
      <c r="A15864" s="44" t="s">
        <v>13665</v>
      </c>
      <c r="B15864" s="45">
        <v>9260.0</v>
      </c>
      <c r="C15864" s="55"/>
      <c r="D15864" s="52"/>
    </row>
    <row r="15865">
      <c r="A15865" s="44" t="s">
        <v>13666</v>
      </c>
      <c r="B15865" s="45">
        <v>2800.0</v>
      </c>
      <c r="C15865" s="56" t="s">
        <v>13667</v>
      </c>
      <c r="D15865" s="52"/>
    </row>
    <row r="15866">
      <c r="A15866" s="44" t="s">
        <v>13668</v>
      </c>
      <c r="B15866" s="45">
        <v>2700.0</v>
      </c>
      <c r="C15866" s="55"/>
      <c r="D15866" s="52"/>
    </row>
    <row r="15867">
      <c r="A15867" s="44" t="s">
        <v>13669</v>
      </c>
      <c r="B15867" s="45">
        <v>16620.0</v>
      </c>
      <c r="C15867" s="55"/>
      <c r="D15867" s="52"/>
    </row>
    <row r="15868">
      <c r="A15868" s="44" t="s">
        <v>13670</v>
      </c>
      <c r="B15868" s="45">
        <v>4100.0</v>
      </c>
      <c r="C15868" s="56" t="s">
        <v>4097</v>
      </c>
      <c r="D15868" s="52"/>
    </row>
    <row r="15869">
      <c r="A15869" s="44" t="s">
        <v>13671</v>
      </c>
      <c r="B15869" s="45">
        <v>2700.0</v>
      </c>
      <c r="C15869" s="55"/>
      <c r="D15869" s="52"/>
    </row>
    <row r="15870">
      <c r="A15870" s="44" t="s">
        <v>13672</v>
      </c>
      <c r="B15870" s="45">
        <v>9340.0</v>
      </c>
      <c r="C15870" s="55"/>
      <c r="D15870" s="52"/>
    </row>
    <row r="15871">
      <c r="A15871" s="44" t="s">
        <v>13673</v>
      </c>
      <c r="B15871" s="45">
        <v>3720.0</v>
      </c>
      <c r="C15871" s="56" t="s">
        <v>6421</v>
      </c>
      <c r="D15871" s="52"/>
    </row>
    <row r="15872">
      <c r="A15872" s="44" t="s">
        <v>13674</v>
      </c>
      <c r="B15872" s="45">
        <v>12640.0</v>
      </c>
      <c r="C15872" s="56" t="s">
        <v>13675</v>
      </c>
      <c r="D15872" s="52"/>
    </row>
    <row r="15873">
      <c r="A15873" s="44" t="s">
        <v>13676</v>
      </c>
      <c r="B15873" s="45">
        <v>3500.0</v>
      </c>
      <c r="C15873" s="56" t="s">
        <v>6508</v>
      </c>
      <c r="D15873" s="52"/>
    </row>
    <row r="15874">
      <c r="A15874" s="44" t="s">
        <v>13677</v>
      </c>
      <c r="B15874" s="45">
        <v>2600.0</v>
      </c>
      <c r="C15874" s="56" t="s">
        <v>4073</v>
      </c>
      <c r="D15874" s="52"/>
    </row>
    <row r="15875">
      <c r="A15875" s="44" t="s">
        <v>13678</v>
      </c>
      <c r="B15875" s="45">
        <v>3500.0</v>
      </c>
      <c r="C15875" s="56" t="s">
        <v>7276</v>
      </c>
      <c r="D15875" s="52"/>
    </row>
    <row r="15876">
      <c r="A15876" s="44" t="s">
        <v>13679</v>
      </c>
      <c r="B15876" s="45">
        <v>21540.0</v>
      </c>
      <c r="C15876" s="56" t="s">
        <v>4005</v>
      </c>
      <c r="D15876" s="52"/>
    </row>
    <row r="15877">
      <c r="A15877" s="44" t="s">
        <v>13680</v>
      </c>
      <c r="B15877" s="45">
        <v>2940.0</v>
      </c>
      <c r="C15877" s="56" t="s">
        <v>9914</v>
      </c>
      <c r="D15877" s="52"/>
    </row>
    <row r="15878">
      <c r="A15878" s="44" t="s">
        <v>13681</v>
      </c>
      <c r="B15878" s="45">
        <v>2480.0</v>
      </c>
      <c r="C15878" s="56" t="s">
        <v>4073</v>
      </c>
      <c r="D15878" s="52"/>
    </row>
    <row r="15879">
      <c r="A15879" s="44" t="s">
        <v>13682</v>
      </c>
      <c r="B15879" s="45">
        <v>2840.0</v>
      </c>
      <c r="C15879" s="56" t="s">
        <v>744</v>
      </c>
      <c r="D15879" s="52"/>
    </row>
    <row r="15880">
      <c r="A15880" s="44" t="s">
        <v>13683</v>
      </c>
      <c r="B15880" s="45">
        <v>3860.0</v>
      </c>
      <c r="C15880" s="56" t="s">
        <v>4111</v>
      </c>
      <c r="D15880" s="52"/>
    </row>
    <row r="15881">
      <c r="A15881" s="44" t="s">
        <v>13684</v>
      </c>
      <c r="B15881" s="45">
        <v>9940.0</v>
      </c>
      <c r="C15881" s="55"/>
      <c r="D15881" s="52"/>
    </row>
    <row r="15882">
      <c r="A15882" s="44" t="s">
        <v>13685</v>
      </c>
      <c r="B15882" s="45">
        <v>2540.0</v>
      </c>
      <c r="C15882" s="56" t="s">
        <v>744</v>
      </c>
      <c r="D15882" s="52"/>
    </row>
    <row r="15883">
      <c r="A15883" s="44" t="s">
        <v>13686</v>
      </c>
      <c r="B15883" s="45">
        <v>2560.0</v>
      </c>
      <c r="C15883" s="56" t="s">
        <v>4111</v>
      </c>
      <c r="D15883" s="52"/>
    </row>
    <row r="15884">
      <c r="A15884" s="44" t="s">
        <v>13687</v>
      </c>
      <c r="B15884" s="45">
        <v>3620.0</v>
      </c>
      <c r="C15884" s="56" t="s">
        <v>6421</v>
      </c>
      <c r="D15884" s="52"/>
    </row>
    <row r="15885">
      <c r="A15885" s="44" t="s">
        <v>13688</v>
      </c>
      <c r="B15885" s="45">
        <v>3300.0</v>
      </c>
      <c r="C15885" s="56" t="s">
        <v>6508</v>
      </c>
      <c r="D15885" s="52"/>
    </row>
    <row r="15886">
      <c r="A15886" s="44" t="s">
        <v>13689</v>
      </c>
      <c r="B15886" s="45">
        <v>3300.0</v>
      </c>
      <c r="C15886" s="56" t="s">
        <v>7276</v>
      </c>
      <c r="D15886" s="52"/>
    </row>
    <row r="15887">
      <c r="A15887" s="44" t="s">
        <v>13690</v>
      </c>
      <c r="B15887" s="45">
        <v>16600.0</v>
      </c>
      <c r="C15887" s="55"/>
      <c r="D15887" s="52"/>
    </row>
    <row r="15888">
      <c r="A15888" s="44" t="s">
        <v>13691</v>
      </c>
      <c r="B15888" s="45">
        <v>2860.0</v>
      </c>
      <c r="C15888" s="56" t="s">
        <v>9914</v>
      </c>
      <c r="D15888" s="52"/>
    </row>
    <row r="15889">
      <c r="A15889" s="44" t="s">
        <v>13692</v>
      </c>
      <c r="B15889" s="45">
        <v>4540.0</v>
      </c>
      <c r="C15889" s="56" t="s">
        <v>4017</v>
      </c>
      <c r="D15889" s="52"/>
    </row>
    <row r="15890">
      <c r="A15890" s="44" t="s">
        <v>13693</v>
      </c>
      <c r="B15890" s="45">
        <v>3640.0</v>
      </c>
      <c r="C15890" s="56" t="s">
        <v>4082</v>
      </c>
      <c r="D15890" s="52"/>
    </row>
    <row r="15891">
      <c r="A15891" s="44" t="s">
        <v>13694</v>
      </c>
      <c r="B15891" s="45">
        <v>19580.0</v>
      </c>
      <c r="C15891" s="56" t="s">
        <v>8224</v>
      </c>
      <c r="D15891" s="52"/>
    </row>
    <row r="15892">
      <c r="A15892" s="44" t="s">
        <v>13695</v>
      </c>
      <c r="B15892" s="45">
        <v>3480.0</v>
      </c>
      <c r="C15892" s="56" t="s">
        <v>4017</v>
      </c>
      <c r="D15892" s="52"/>
    </row>
    <row r="15893">
      <c r="A15893" s="44" t="s">
        <v>13696</v>
      </c>
      <c r="B15893" s="45">
        <v>3040.0</v>
      </c>
      <c r="C15893" s="56" t="s">
        <v>4082</v>
      </c>
      <c r="D15893" s="52"/>
    </row>
    <row r="15894">
      <c r="A15894" s="44" t="s">
        <v>13697</v>
      </c>
      <c r="B15894" s="45">
        <v>2800.0</v>
      </c>
      <c r="C15894" s="55"/>
      <c r="D15894" s="52"/>
    </row>
    <row r="15895">
      <c r="A15895" s="44" t="s">
        <v>13698</v>
      </c>
      <c r="B15895" s="45">
        <v>3340.0</v>
      </c>
      <c r="C15895" s="56" t="s">
        <v>4671</v>
      </c>
      <c r="D15895" s="52"/>
    </row>
    <row r="15896">
      <c r="A15896" s="44" t="s">
        <v>13699</v>
      </c>
      <c r="B15896" s="45">
        <v>3280.0</v>
      </c>
      <c r="C15896" s="56" t="s">
        <v>4408</v>
      </c>
      <c r="D15896" s="52"/>
    </row>
    <row r="15897">
      <c r="A15897" s="44" t="s">
        <v>13700</v>
      </c>
      <c r="B15897" s="45">
        <v>2700.0</v>
      </c>
      <c r="C15897" s="56" t="s">
        <v>4671</v>
      </c>
      <c r="D15897" s="52"/>
    </row>
    <row r="15898">
      <c r="A15898" s="44" t="s">
        <v>13701</v>
      </c>
      <c r="B15898" s="45">
        <v>14640.0</v>
      </c>
      <c r="C15898" s="56" t="s">
        <v>7238</v>
      </c>
      <c r="D15898" s="52"/>
    </row>
    <row r="15899">
      <c r="A15899" s="44" t="s">
        <v>13702</v>
      </c>
      <c r="B15899" s="45">
        <v>1920.0</v>
      </c>
      <c r="C15899" s="55"/>
      <c r="D15899" s="52"/>
    </row>
    <row r="15900">
      <c r="A15900" s="44" t="s">
        <v>13703</v>
      </c>
      <c r="B15900" s="45">
        <v>2820.0</v>
      </c>
      <c r="C15900" s="56" t="s">
        <v>4408</v>
      </c>
      <c r="D15900" s="52"/>
    </row>
    <row r="15901">
      <c r="A15901" s="44" t="s">
        <v>13704</v>
      </c>
      <c r="B15901" s="45">
        <v>2800.0</v>
      </c>
      <c r="C15901" s="55"/>
      <c r="D15901" s="52"/>
    </row>
    <row r="15902">
      <c r="A15902" s="44" t="s">
        <v>13705</v>
      </c>
      <c r="B15902" s="45">
        <v>1840.0</v>
      </c>
      <c r="C15902" s="55"/>
      <c r="D15902" s="52"/>
    </row>
    <row r="15903">
      <c r="A15903" s="44" t="s">
        <v>13706</v>
      </c>
      <c r="B15903" s="45">
        <v>10280.0</v>
      </c>
      <c r="C15903" s="55"/>
      <c r="D15903" s="52"/>
    </row>
    <row r="15904">
      <c r="A15904" s="44" t="s">
        <v>13707</v>
      </c>
      <c r="B15904" s="45">
        <v>17900.0</v>
      </c>
      <c r="C15904" s="56" t="s">
        <v>13205</v>
      </c>
      <c r="D15904" s="52"/>
    </row>
    <row r="15905">
      <c r="A15905" s="44" t="s">
        <v>13708</v>
      </c>
      <c r="B15905" s="45">
        <v>16340.0</v>
      </c>
      <c r="C15905" s="55"/>
      <c r="D15905" s="52"/>
    </row>
    <row r="15906">
      <c r="A15906" s="44" t="s">
        <v>13709</v>
      </c>
      <c r="B15906" s="45">
        <v>15060.0</v>
      </c>
      <c r="C15906" s="56" t="s">
        <v>13710</v>
      </c>
      <c r="D15906" s="52"/>
    </row>
    <row r="15907">
      <c r="A15907" s="44" t="s">
        <v>13711</v>
      </c>
      <c r="B15907" s="45">
        <v>9440.0</v>
      </c>
      <c r="C15907" s="55"/>
      <c r="D15907" s="52"/>
    </row>
    <row r="15908">
      <c r="A15908" s="44" t="s">
        <v>13712</v>
      </c>
      <c r="B15908" s="45">
        <v>11240.0</v>
      </c>
      <c r="C15908" s="55"/>
      <c r="D15908" s="52"/>
    </row>
    <row r="15909">
      <c r="A15909" s="44" t="s">
        <v>13713</v>
      </c>
      <c r="B15909" s="45">
        <v>10640.0</v>
      </c>
      <c r="C15909" s="55"/>
      <c r="D15909" s="52"/>
    </row>
    <row r="15910">
      <c r="A15910" s="44" t="s">
        <v>13714</v>
      </c>
      <c r="B15910" s="45">
        <v>11220.0</v>
      </c>
      <c r="C15910" s="55"/>
      <c r="D15910" s="52"/>
    </row>
    <row r="15911">
      <c r="A15911" s="44" t="s">
        <v>13715</v>
      </c>
      <c r="B15911" s="45">
        <v>11320.0</v>
      </c>
      <c r="C15911" s="55"/>
      <c r="D15911" s="52"/>
    </row>
    <row r="15912">
      <c r="A15912" s="44" t="s">
        <v>13716</v>
      </c>
      <c r="B15912" s="45">
        <v>21060.0</v>
      </c>
      <c r="C15912" s="55"/>
      <c r="D15912" s="52"/>
    </row>
    <row r="15913">
      <c r="A15913" s="44" t="s">
        <v>13717</v>
      </c>
      <c r="B15913" s="45">
        <v>2920.0</v>
      </c>
      <c r="C15913" s="56" t="s">
        <v>744</v>
      </c>
      <c r="D15913" s="52"/>
    </row>
    <row r="15914">
      <c r="A15914" s="44" t="s">
        <v>13718</v>
      </c>
      <c r="B15914" s="45">
        <v>2540.0</v>
      </c>
      <c r="C15914" s="55"/>
      <c r="D15914" s="52"/>
    </row>
    <row r="15915">
      <c r="A15915" s="44" t="s">
        <v>13719</v>
      </c>
      <c r="B15915" s="45">
        <v>11280.0</v>
      </c>
      <c r="C15915" s="55"/>
      <c r="D15915" s="52"/>
    </row>
    <row r="15916">
      <c r="A15916" s="44" t="s">
        <v>13720</v>
      </c>
      <c r="B15916" s="45">
        <v>11300.0</v>
      </c>
      <c r="C15916" s="56" t="s">
        <v>13721</v>
      </c>
      <c r="D15916" s="52"/>
    </row>
    <row r="15917">
      <c r="A15917" s="44" t="s">
        <v>13722</v>
      </c>
      <c r="B15917" s="45">
        <v>16680.0</v>
      </c>
      <c r="C15917" s="55"/>
      <c r="D15917" s="52"/>
    </row>
    <row r="15918">
      <c r="A15918" s="44" t="s">
        <v>13723</v>
      </c>
      <c r="B15918" s="45">
        <v>9440.0</v>
      </c>
      <c r="C15918" s="55"/>
      <c r="D15918" s="52"/>
    </row>
    <row r="15919">
      <c r="A15919" s="44" t="s">
        <v>13724</v>
      </c>
      <c r="B15919" s="45">
        <v>11980.0</v>
      </c>
      <c r="C15919" s="56" t="s">
        <v>196</v>
      </c>
      <c r="D15919" s="52"/>
    </row>
    <row r="15920">
      <c r="A15920" s="44" t="s">
        <v>13725</v>
      </c>
      <c r="B15920" s="45">
        <v>13520.0</v>
      </c>
      <c r="C15920" s="55"/>
      <c r="D15920" s="52"/>
    </row>
    <row r="15921">
      <c r="A15921" s="44" t="s">
        <v>13726</v>
      </c>
      <c r="B15921" s="45">
        <v>19600.0</v>
      </c>
      <c r="C15921" s="55"/>
      <c r="D15921" s="52"/>
    </row>
    <row r="15922">
      <c r="A15922" s="44" t="s">
        <v>13727</v>
      </c>
      <c r="B15922" s="45">
        <v>9340.0</v>
      </c>
      <c r="C15922" s="55"/>
      <c r="D15922" s="52"/>
    </row>
    <row r="15923">
      <c r="A15923" s="44" t="s">
        <v>13728</v>
      </c>
      <c r="B15923" s="45">
        <v>10140.0</v>
      </c>
      <c r="C15923" s="55"/>
      <c r="D15923" s="52"/>
    </row>
    <row r="15924">
      <c r="A15924" s="44" t="s">
        <v>13729</v>
      </c>
      <c r="B15924" s="45">
        <v>9980.0</v>
      </c>
      <c r="C15924" s="55"/>
      <c r="D15924" s="52"/>
    </row>
    <row r="15925">
      <c r="A15925" s="44" t="s">
        <v>13730</v>
      </c>
      <c r="B15925" s="45">
        <v>24180.0</v>
      </c>
      <c r="C15925" s="56" t="s">
        <v>13731</v>
      </c>
      <c r="D15925" s="52"/>
    </row>
    <row r="15926">
      <c r="A15926" s="44" t="s">
        <v>13732</v>
      </c>
      <c r="B15926" s="45">
        <v>12820.0</v>
      </c>
      <c r="C15926" s="55"/>
      <c r="D15926" s="52"/>
    </row>
    <row r="15927">
      <c r="A15927" s="44" t="s">
        <v>13733</v>
      </c>
      <c r="B15927" s="45">
        <v>10600.0</v>
      </c>
      <c r="C15927" s="55"/>
      <c r="D15927" s="52"/>
    </row>
    <row r="15928">
      <c r="A15928" s="44" t="s">
        <v>13734</v>
      </c>
      <c r="B15928" s="45">
        <v>33020.0</v>
      </c>
      <c r="C15928" s="55"/>
      <c r="D15928" s="52"/>
    </row>
    <row r="15929">
      <c r="A15929" s="44" t="s">
        <v>13735</v>
      </c>
      <c r="B15929" s="45">
        <v>4240.0</v>
      </c>
      <c r="C15929" s="56" t="s">
        <v>4110</v>
      </c>
      <c r="D15929" s="52"/>
    </row>
    <row r="15930">
      <c r="A15930" s="44" t="s">
        <v>13736</v>
      </c>
      <c r="B15930" s="45">
        <v>16160.0</v>
      </c>
      <c r="C15930" s="55"/>
      <c r="D15930" s="52"/>
    </row>
    <row r="15931">
      <c r="A15931" s="44" t="s">
        <v>13737</v>
      </c>
      <c r="B15931" s="45">
        <v>3580.0</v>
      </c>
      <c r="C15931" s="56" t="s">
        <v>4110</v>
      </c>
      <c r="D15931" s="52"/>
    </row>
    <row r="15932">
      <c r="A15932" s="44" t="s">
        <v>13738</v>
      </c>
      <c r="B15932" s="45">
        <v>9380.0</v>
      </c>
      <c r="C15932" s="55"/>
      <c r="D15932" s="52"/>
    </row>
    <row r="15933">
      <c r="A15933" s="44" t="s">
        <v>13739</v>
      </c>
      <c r="B15933" s="45">
        <v>11440.0</v>
      </c>
      <c r="C15933" s="55"/>
      <c r="D15933" s="52"/>
    </row>
    <row r="15934">
      <c r="A15934" s="44" t="s">
        <v>13740</v>
      </c>
      <c r="B15934" s="45">
        <v>9980.0</v>
      </c>
      <c r="C15934" s="55"/>
      <c r="D15934" s="52"/>
    </row>
    <row r="15935">
      <c r="A15935" s="44" t="s">
        <v>13741</v>
      </c>
      <c r="B15935" s="45">
        <v>16420.0</v>
      </c>
      <c r="C15935" s="55"/>
      <c r="D15935" s="52"/>
    </row>
    <row r="15936">
      <c r="A15936" s="44" t="s">
        <v>13742</v>
      </c>
      <c r="B15936" s="45">
        <v>11440.0</v>
      </c>
      <c r="C15936" s="55"/>
      <c r="D15936" s="52"/>
    </row>
    <row r="15937">
      <c r="A15937" s="44" t="s">
        <v>13743</v>
      </c>
      <c r="B15937" s="45">
        <v>13480.0</v>
      </c>
      <c r="C15937" s="55"/>
      <c r="D15937" s="52"/>
    </row>
    <row r="15938">
      <c r="A15938" s="44" t="s">
        <v>13744</v>
      </c>
      <c r="B15938" s="45">
        <v>21580.0</v>
      </c>
      <c r="C15938" s="56" t="s">
        <v>13745</v>
      </c>
      <c r="D15938" s="52"/>
    </row>
    <row r="15939">
      <c r="A15939" s="44" t="s">
        <v>13746</v>
      </c>
      <c r="B15939" s="45">
        <v>11600.0</v>
      </c>
      <c r="C15939" s="55"/>
      <c r="D15939" s="52"/>
    </row>
    <row r="15940">
      <c r="A15940" s="44" t="s">
        <v>13747</v>
      </c>
      <c r="B15940" s="45">
        <v>11900.0</v>
      </c>
      <c r="C15940" s="56" t="s">
        <v>8303</v>
      </c>
      <c r="D15940" s="52"/>
    </row>
    <row r="15941">
      <c r="A15941" s="44" t="s">
        <v>13748</v>
      </c>
      <c r="B15941" s="45">
        <v>2500.0</v>
      </c>
      <c r="C15941" s="55"/>
      <c r="D15941" s="52"/>
    </row>
    <row r="15942">
      <c r="A15942" s="44" t="s">
        <v>13749</v>
      </c>
      <c r="B15942" s="45">
        <v>10920.0</v>
      </c>
      <c r="C15942" s="56" t="s">
        <v>7963</v>
      </c>
      <c r="D15942" s="52"/>
    </row>
    <row r="15943">
      <c r="A15943" s="44" t="s">
        <v>13750</v>
      </c>
      <c r="B15943" s="45">
        <v>9980.0</v>
      </c>
      <c r="C15943" s="55"/>
      <c r="D15943" s="52"/>
    </row>
    <row r="15944">
      <c r="A15944" s="44" t="s">
        <v>13751</v>
      </c>
      <c r="B15944" s="45">
        <v>11040.0</v>
      </c>
      <c r="C15944" s="55"/>
      <c r="D15944" s="52"/>
    </row>
    <row r="15945">
      <c r="A15945" s="44" t="s">
        <v>13752</v>
      </c>
      <c r="B15945" s="45">
        <v>11480.0</v>
      </c>
      <c r="C15945" s="56" t="s">
        <v>4961</v>
      </c>
      <c r="D15945" s="52"/>
    </row>
    <row r="15946">
      <c r="A15946" s="44" t="s">
        <v>13753</v>
      </c>
      <c r="B15946" s="45">
        <v>16440.0</v>
      </c>
      <c r="C15946" s="55"/>
      <c r="D15946" s="52"/>
    </row>
    <row r="15947">
      <c r="A15947" s="44" t="s">
        <v>13754</v>
      </c>
      <c r="B15947" s="45">
        <v>32820.0</v>
      </c>
      <c r="C15947" s="55"/>
      <c r="D15947" s="52"/>
    </row>
    <row r="15948">
      <c r="A15948" s="44" t="s">
        <v>13755</v>
      </c>
      <c r="B15948" s="45">
        <v>11260.0</v>
      </c>
      <c r="C15948" s="55"/>
      <c r="D15948" s="52"/>
    </row>
    <row r="15949">
      <c r="A15949" s="44" t="s">
        <v>13756</v>
      </c>
      <c r="B15949" s="45">
        <v>10020.0</v>
      </c>
      <c r="C15949" s="55"/>
      <c r="D15949" s="52"/>
    </row>
    <row r="15950">
      <c r="A15950" s="44" t="s">
        <v>13757</v>
      </c>
      <c r="B15950" s="45">
        <v>11520.0</v>
      </c>
      <c r="C15950" s="55"/>
      <c r="D15950" s="52"/>
    </row>
    <row r="15951">
      <c r="A15951" s="44" t="s">
        <v>13758</v>
      </c>
      <c r="B15951" s="45">
        <v>10120.0</v>
      </c>
      <c r="C15951" s="55"/>
      <c r="D15951" s="52"/>
    </row>
    <row r="15952">
      <c r="A15952" s="44" t="s">
        <v>13759</v>
      </c>
      <c r="B15952" s="45">
        <v>2380.0</v>
      </c>
      <c r="C15952" s="56" t="s">
        <v>4163</v>
      </c>
      <c r="D15952" s="52"/>
    </row>
    <row r="15953">
      <c r="A15953" s="44" t="s">
        <v>13760</v>
      </c>
      <c r="B15953" s="45">
        <v>2300.0</v>
      </c>
      <c r="C15953" s="55"/>
      <c r="D15953" s="52"/>
    </row>
    <row r="15954">
      <c r="A15954" s="44" t="s">
        <v>13761</v>
      </c>
      <c r="B15954" s="45">
        <v>9160.0</v>
      </c>
      <c r="C15954" s="55"/>
      <c r="D15954" s="52"/>
    </row>
    <row r="15955">
      <c r="A15955" s="44" t="s">
        <v>13762</v>
      </c>
      <c r="B15955" s="45">
        <v>4340.0</v>
      </c>
      <c r="C15955" s="55"/>
      <c r="D15955" s="52"/>
    </row>
    <row r="15956">
      <c r="A15956" s="44" t="s">
        <v>13763</v>
      </c>
      <c r="B15956" s="45">
        <v>23080.0</v>
      </c>
      <c r="C15956" s="56" t="s">
        <v>13764</v>
      </c>
      <c r="D15956" s="52"/>
    </row>
    <row r="15957">
      <c r="A15957" s="44" t="s">
        <v>13765</v>
      </c>
      <c r="B15957" s="45">
        <v>16480.0</v>
      </c>
      <c r="C15957" s="56" t="s">
        <v>5765</v>
      </c>
      <c r="D15957" s="52"/>
    </row>
    <row r="15958">
      <c r="A15958" s="44" t="s">
        <v>13766</v>
      </c>
      <c r="B15958" s="45">
        <v>14500.0</v>
      </c>
      <c r="C15958" s="56" t="s">
        <v>12002</v>
      </c>
      <c r="D15958" s="52"/>
    </row>
    <row r="15959">
      <c r="A15959" s="44" t="s">
        <v>13767</v>
      </c>
      <c r="B15959" s="45">
        <v>10980.0</v>
      </c>
      <c r="C15959" s="55"/>
      <c r="D15959" s="52"/>
    </row>
    <row r="15960">
      <c r="A15960" s="44" t="s">
        <v>13768</v>
      </c>
      <c r="B15960" s="45">
        <v>8840.0</v>
      </c>
      <c r="C15960" s="55"/>
      <c r="D15960" s="52"/>
    </row>
    <row r="15961">
      <c r="A15961" s="44" t="s">
        <v>13769</v>
      </c>
      <c r="B15961" s="45">
        <v>10460.0</v>
      </c>
      <c r="C15961" s="55"/>
      <c r="D15961" s="52"/>
    </row>
    <row r="15962">
      <c r="A15962" s="44" t="s">
        <v>13770</v>
      </c>
      <c r="B15962" s="45">
        <v>4340.0</v>
      </c>
      <c r="C15962" s="55"/>
      <c r="D15962" s="52"/>
    </row>
    <row r="15963">
      <c r="A15963" s="44" t="s">
        <v>13771</v>
      </c>
      <c r="B15963" s="45">
        <v>3480.0</v>
      </c>
      <c r="C15963" s="56" t="s">
        <v>6421</v>
      </c>
      <c r="D15963" s="52"/>
    </row>
    <row r="15964">
      <c r="A15964" s="44" t="s">
        <v>13772</v>
      </c>
      <c r="B15964" s="45">
        <v>13640.0</v>
      </c>
      <c r="C15964" s="55"/>
      <c r="D15964" s="52"/>
    </row>
    <row r="15965">
      <c r="A15965" s="44" t="s">
        <v>13773</v>
      </c>
      <c r="B15965" s="45">
        <v>11400.0</v>
      </c>
      <c r="C15965" s="55"/>
      <c r="D15965" s="52"/>
    </row>
    <row r="15966">
      <c r="A15966" s="44" t="s">
        <v>13774</v>
      </c>
      <c r="B15966" s="45">
        <v>3360.0</v>
      </c>
      <c r="C15966" s="56" t="s">
        <v>6508</v>
      </c>
      <c r="D15966" s="52"/>
    </row>
    <row r="15967">
      <c r="A15967" s="44" t="s">
        <v>13775</v>
      </c>
      <c r="B15967" s="45">
        <v>3360.0</v>
      </c>
      <c r="C15967" s="56" t="s">
        <v>7276</v>
      </c>
      <c r="D15967" s="52"/>
    </row>
    <row r="15968">
      <c r="A15968" s="44" t="s">
        <v>13776</v>
      </c>
      <c r="B15968" s="45">
        <v>2920.0</v>
      </c>
      <c r="C15968" s="56" t="s">
        <v>9914</v>
      </c>
      <c r="D15968" s="52"/>
    </row>
    <row r="15969">
      <c r="A15969" s="44" t="s">
        <v>13777</v>
      </c>
      <c r="B15969" s="45">
        <v>11500.0</v>
      </c>
      <c r="C15969" s="55"/>
      <c r="D15969" s="52"/>
    </row>
    <row r="15970">
      <c r="A15970" s="44" t="s">
        <v>13778</v>
      </c>
      <c r="B15970" s="45">
        <v>16420.0</v>
      </c>
      <c r="C15970" s="55"/>
      <c r="D15970" s="52"/>
    </row>
    <row r="15971">
      <c r="A15971" s="44" t="s">
        <v>13779</v>
      </c>
      <c r="B15971" s="45">
        <v>3200.0</v>
      </c>
      <c r="C15971" s="56" t="s">
        <v>4138</v>
      </c>
      <c r="D15971" s="52"/>
    </row>
    <row r="15972">
      <c r="A15972" s="44" t="s">
        <v>13780</v>
      </c>
      <c r="B15972" s="45">
        <v>3600.0</v>
      </c>
      <c r="C15972" s="56" t="s">
        <v>4444</v>
      </c>
      <c r="D15972" s="52"/>
    </row>
    <row r="15973">
      <c r="A15973" s="44" t="s">
        <v>13781</v>
      </c>
      <c r="B15973" s="45">
        <v>7280.0</v>
      </c>
      <c r="C15973" s="55"/>
      <c r="D15973" s="52"/>
    </row>
    <row r="15974">
      <c r="A15974" s="44" t="s">
        <v>13782</v>
      </c>
      <c r="B15974" s="45">
        <v>3040.0</v>
      </c>
      <c r="C15974" s="56" t="s">
        <v>4138</v>
      </c>
      <c r="D15974" s="52"/>
    </row>
    <row r="15975">
      <c r="A15975" s="44" t="s">
        <v>13783</v>
      </c>
      <c r="B15975" s="45">
        <v>4280.0</v>
      </c>
      <c r="C15975" s="55"/>
      <c r="D15975" s="52"/>
    </row>
    <row r="15976">
      <c r="A15976" s="44" t="s">
        <v>13784</v>
      </c>
      <c r="B15976" s="45">
        <v>2740.0</v>
      </c>
      <c r="C15976" s="56" t="s">
        <v>4444</v>
      </c>
      <c r="D15976" s="52"/>
    </row>
    <row r="15977">
      <c r="A15977" s="44" t="s">
        <v>13785</v>
      </c>
      <c r="B15977" s="45">
        <v>32580.0</v>
      </c>
      <c r="C15977" s="55"/>
      <c r="D15977" s="52"/>
    </row>
    <row r="15978">
      <c r="A15978" s="44" t="s">
        <v>13786</v>
      </c>
      <c r="B15978" s="45">
        <v>8300.0</v>
      </c>
      <c r="C15978" s="55"/>
      <c r="D15978" s="52"/>
    </row>
    <row r="15979">
      <c r="A15979" s="44" t="s">
        <v>13787</v>
      </c>
      <c r="B15979" s="45">
        <v>3420.0</v>
      </c>
      <c r="C15979" s="56" t="s">
        <v>6421</v>
      </c>
      <c r="D15979" s="52"/>
    </row>
    <row r="15980">
      <c r="A15980" s="44" t="s">
        <v>13788</v>
      </c>
      <c r="B15980" s="45">
        <v>4280.0</v>
      </c>
      <c r="C15980" s="55"/>
      <c r="D15980" s="52"/>
    </row>
    <row r="15981">
      <c r="A15981" s="44" t="s">
        <v>13789</v>
      </c>
      <c r="B15981" s="45">
        <v>3180.0</v>
      </c>
      <c r="C15981" s="56" t="s">
        <v>6508</v>
      </c>
      <c r="D15981" s="52"/>
    </row>
    <row r="15982">
      <c r="A15982" s="44" t="s">
        <v>13790</v>
      </c>
      <c r="B15982" s="45">
        <v>3180.0</v>
      </c>
      <c r="C15982" s="56" t="s">
        <v>7276</v>
      </c>
      <c r="D15982" s="52"/>
    </row>
    <row r="15983">
      <c r="A15983" s="44" t="s">
        <v>13791</v>
      </c>
      <c r="B15983" s="45">
        <v>7960.0</v>
      </c>
      <c r="C15983" s="55"/>
      <c r="D15983" s="52"/>
    </row>
    <row r="15984">
      <c r="A15984" s="44" t="s">
        <v>13792</v>
      </c>
      <c r="B15984" s="45">
        <v>2460.0</v>
      </c>
      <c r="C15984" s="56" t="s">
        <v>13793</v>
      </c>
      <c r="D15984" s="52"/>
    </row>
    <row r="15985">
      <c r="A15985" s="44" t="s">
        <v>13794</v>
      </c>
      <c r="B15985" s="45">
        <v>2860.0</v>
      </c>
      <c r="C15985" s="56" t="s">
        <v>9914</v>
      </c>
      <c r="D15985" s="52"/>
    </row>
    <row r="15986">
      <c r="A15986" s="44" t="s">
        <v>13795</v>
      </c>
      <c r="B15986" s="45">
        <v>4280.0</v>
      </c>
      <c r="C15986" s="55"/>
      <c r="D15986" s="52"/>
    </row>
    <row r="15987">
      <c r="A15987" s="44" t="s">
        <v>13796</v>
      </c>
      <c r="B15987" s="45">
        <v>8420.0</v>
      </c>
      <c r="C15987" s="55"/>
      <c r="D15987" s="52"/>
    </row>
    <row r="15988">
      <c r="A15988" s="44" t="s">
        <v>13797</v>
      </c>
      <c r="B15988" s="45">
        <v>2060.0</v>
      </c>
      <c r="C15988" s="55"/>
      <c r="D15988" s="52"/>
    </row>
    <row r="15989">
      <c r="A15989" s="44" t="s">
        <v>13798</v>
      </c>
      <c r="B15989" s="45">
        <v>4280.0</v>
      </c>
      <c r="C15989" s="55"/>
      <c r="D15989" s="52"/>
    </row>
    <row r="15990">
      <c r="A15990" s="44" t="s">
        <v>13799</v>
      </c>
      <c r="B15990" s="45">
        <v>7700.0</v>
      </c>
      <c r="C15990" s="55"/>
      <c r="D15990" s="52"/>
    </row>
    <row r="15991">
      <c r="A15991" s="44" t="s">
        <v>13800</v>
      </c>
      <c r="B15991" s="45">
        <v>4280.0</v>
      </c>
      <c r="C15991" s="55"/>
      <c r="D15991" s="52"/>
    </row>
    <row r="15992">
      <c r="A15992" s="44" t="s">
        <v>13801</v>
      </c>
      <c r="B15992" s="45">
        <v>8080.0</v>
      </c>
      <c r="C15992" s="55"/>
      <c r="D15992" s="52"/>
    </row>
    <row r="15993">
      <c r="A15993" s="44" t="s">
        <v>13802</v>
      </c>
      <c r="B15993" s="45">
        <v>13640.0</v>
      </c>
      <c r="C15993" s="55"/>
      <c r="D15993" s="52"/>
    </row>
    <row r="15994">
      <c r="A15994" s="44" t="s">
        <v>13803</v>
      </c>
      <c r="B15994" s="45">
        <v>4280.0</v>
      </c>
      <c r="C15994" s="55"/>
      <c r="D15994" s="52"/>
    </row>
    <row r="15995">
      <c r="A15995" s="44" t="s">
        <v>13804</v>
      </c>
      <c r="B15995" s="45">
        <v>7860.0</v>
      </c>
      <c r="C15995" s="55"/>
      <c r="D15995" s="52"/>
    </row>
    <row r="15996">
      <c r="A15996" s="44" t="s">
        <v>13805</v>
      </c>
      <c r="B15996" s="45">
        <v>4280.0</v>
      </c>
      <c r="C15996" s="55"/>
      <c r="D15996" s="52"/>
    </row>
    <row r="15997">
      <c r="A15997" s="44" t="s">
        <v>13806</v>
      </c>
      <c r="B15997" s="45">
        <v>8080.0</v>
      </c>
      <c r="C15997" s="55"/>
      <c r="D15997" s="52"/>
    </row>
    <row r="15998">
      <c r="A15998" s="44" t="s">
        <v>13807</v>
      </c>
      <c r="B15998" s="45">
        <v>4360.0</v>
      </c>
      <c r="C15998" s="55"/>
      <c r="D15998" s="52"/>
    </row>
    <row r="15999">
      <c r="A15999" s="44" t="s">
        <v>13808</v>
      </c>
      <c r="B15999" s="45">
        <v>8060.0</v>
      </c>
      <c r="C15999" s="55"/>
      <c r="D15999" s="52"/>
    </row>
    <row r="16000">
      <c r="A16000" s="44" t="s">
        <v>13809</v>
      </c>
      <c r="B16000" s="45">
        <v>11580.0</v>
      </c>
      <c r="C16000" s="56" t="s">
        <v>13810</v>
      </c>
      <c r="D16000" s="52"/>
    </row>
    <row r="16001">
      <c r="A16001" s="44" t="s">
        <v>13811</v>
      </c>
      <c r="B16001" s="45">
        <v>21720.0</v>
      </c>
      <c r="C16001" s="56" t="s">
        <v>13745</v>
      </c>
      <c r="D16001" s="52"/>
    </row>
    <row r="16002">
      <c r="A16002" s="44" t="s">
        <v>13812</v>
      </c>
      <c r="B16002" s="45">
        <v>4280.0</v>
      </c>
      <c r="C16002" s="55"/>
      <c r="D16002" s="52"/>
    </row>
    <row r="16003">
      <c r="A16003" s="44" t="s">
        <v>13813</v>
      </c>
      <c r="B16003" s="45">
        <v>7840.0</v>
      </c>
      <c r="C16003" s="55"/>
      <c r="D16003" s="52"/>
    </row>
    <row r="16004">
      <c r="A16004" s="44" t="s">
        <v>13814</v>
      </c>
      <c r="B16004" s="45">
        <v>10120.0</v>
      </c>
      <c r="C16004" s="55"/>
      <c r="D16004" s="52"/>
    </row>
    <row r="16005">
      <c r="A16005" s="44" t="s">
        <v>13815</v>
      </c>
      <c r="B16005" s="45">
        <v>3500.0</v>
      </c>
      <c r="C16005" s="56" t="s">
        <v>4444</v>
      </c>
      <c r="D16005" s="52"/>
    </row>
    <row r="16006">
      <c r="A16006" s="44" t="s">
        <v>13816</v>
      </c>
      <c r="B16006" s="45">
        <v>4280.0</v>
      </c>
      <c r="C16006" s="55"/>
      <c r="D16006" s="52"/>
    </row>
    <row r="16007">
      <c r="A16007" s="44" t="s">
        <v>13817</v>
      </c>
      <c r="B16007" s="45">
        <v>14780.0</v>
      </c>
      <c r="C16007" s="56" t="s">
        <v>4799</v>
      </c>
      <c r="D16007" s="52"/>
    </row>
    <row r="16008">
      <c r="A16008" s="44" t="s">
        <v>13818</v>
      </c>
      <c r="B16008" s="45">
        <v>8280.0</v>
      </c>
      <c r="C16008" s="55"/>
      <c r="D16008" s="52"/>
    </row>
    <row r="16009">
      <c r="A16009" s="44" t="s">
        <v>13819</v>
      </c>
      <c r="B16009" s="45">
        <v>4180.0</v>
      </c>
      <c r="C16009" s="56" t="s">
        <v>4110</v>
      </c>
      <c r="D16009" s="52"/>
    </row>
    <row r="16010">
      <c r="A16010" s="44" t="s">
        <v>13820</v>
      </c>
      <c r="B16010" s="45">
        <v>8400.0</v>
      </c>
      <c r="C16010" s="55"/>
      <c r="D16010" s="52"/>
    </row>
    <row r="16011">
      <c r="A16011" s="44" t="s">
        <v>13821</v>
      </c>
      <c r="B16011" s="45">
        <v>2720.0</v>
      </c>
      <c r="C16011" s="55"/>
      <c r="D16011" s="52"/>
    </row>
    <row r="16012">
      <c r="A16012" s="44" t="s">
        <v>13822</v>
      </c>
      <c r="B16012" s="45">
        <v>16420.0</v>
      </c>
      <c r="C16012" s="56" t="s">
        <v>4799</v>
      </c>
      <c r="D16012" s="52"/>
    </row>
    <row r="16013">
      <c r="A16013" s="44" t="s">
        <v>13823</v>
      </c>
      <c r="B16013" s="45">
        <v>31960.0</v>
      </c>
      <c r="C16013" s="55"/>
      <c r="D16013" s="52"/>
    </row>
    <row r="16014">
      <c r="A16014" s="44" t="s">
        <v>13824</v>
      </c>
      <c r="B16014" s="45">
        <v>8200.0</v>
      </c>
      <c r="C16014" s="55"/>
      <c r="D16014" s="52"/>
    </row>
    <row r="16015">
      <c r="A16015" s="44" t="s">
        <v>13825</v>
      </c>
      <c r="B16015" s="45">
        <v>9820.0</v>
      </c>
      <c r="C16015" s="55"/>
      <c r="D16015" s="52"/>
    </row>
    <row r="16016">
      <c r="A16016" s="44" t="s">
        <v>13826</v>
      </c>
      <c r="B16016" s="45">
        <v>10640.0</v>
      </c>
      <c r="C16016" s="56" t="s">
        <v>13827</v>
      </c>
      <c r="D16016" s="52"/>
    </row>
    <row r="16017">
      <c r="A16017" s="44" t="s">
        <v>13828</v>
      </c>
      <c r="B16017" s="45">
        <v>5940.0</v>
      </c>
      <c r="C16017" s="55"/>
      <c r="D16017" s="52"/>
    </row>
    <row r="16018">
      <c r="A16018" s="44" t="s">
        <v>13829</v>
      </c>
      <c r="B16018" s="45">
        <v>3380.0</v>
      </c>
      <c r="C16018" s="56" t="s">
        <v>4110</v>
      </c>
      <c r="D16018" s="52"/>
    </row>
    <row r="16019">
      <c r="A16019" s="44" t="s">
        <v>13830</v>
      </c>
      <c r="B16019" s="45">
        <v>9080.0</v>
      </c>
      <c r="C16019" s="55"/>
      <c r="D16019" s="52"/>
    </row>
    <row r="16020">
      <c r="A16020" s="44" t="s">
        <v>13831</v>
      </c>
      <c r="B16020" s="45">
        <v>13640.0</v>
      </c>
      <c r="C16020" s="55"/>
      <c r="D16020" s="52"/>
    </row>
    <row r="16021">
      <c r="A16021" s="44" t="s">
        <v>13832</v>
      </c>
      <c r="B16021" s="45">
        <v>4280.0</v>
      </c>
      <c r="C16021" s="55"/>
      <c r="D16021" s="52"/>
    </row>
    <row r="16022">
      <c r="A16022" s="44" t="s">
        <v>13833</v>
      </c>
      <c r="B16022" s="45">
        <v>10060.0</v>
      </c>
      <c r="C16022" s="55"/>
      <c r="D16022" s="52"/>
    </row>
    <row r="16023">
      <c r="A16023" s="44" t="s">
        <v>13834</v>
      </c>
      <c r="B16023" s="45">
        <v>9020.0</v>
      </c>
      <c r="C16023" s="55"/>
      <c r="D16023" s="52"/>
    </row>
    <row r="16024">
      <c r="A16024" s="44" t="s">
        <v>13835</v>
      </c>
      <c r="B16024" s="45">
        <v>4300.0</v>
      </c>
      <c r="C16024" s="55"/>
      <c r="D16024" s="52"/>
    </row>
    <row r="16025">
      <c r="A16025" s="44" t="s">
        <v>13836</v>
      </c>
      <c r="B16025" s="45">
        <v>32360.0</v>
      </c>
      <c r="C16025" s="55"/>
      <c r="D16025" s="52"/>
    </row>
    <row r="16026">
      <c r="A16026" s="44" t="s">
        <v>13837</v>
      </c>
      <c r="B16026" s="45">
        <v>9280.0</v>
      </c>
      <c r="C16026" s="55"/>
      <c r="D16026" s="52"/>
    </row>
    <row r="16027">
      <c r="A16027" s="44" t="s">
        <v>13838</v>
      </c>
      <c r="B16027" s="45">
        <v>21020.0</v>
      </c>
      <c r="C16027" s="56" t="s">
        <v>13731</v>
      </c>
      <c r="D16027" s="52"/>
    </row>
    <row r="16028">
      <c r="A16028" s="44" t="s">
        <v>13839</v>
      </c>
      <c r="B16028" s="45">
        <v>4280.0</v>
      </c>
      <c r="C16028" s="55"/>
      <c r="D16028" s="52"/>
    </row>
    <row r="16029">
      <c r="A16029" s="44" t="s">
        <v>13840</v>
      </c>
      <c r="B16029" s="45">
        <v>9000.0</v>
      </c>
      <c r="C16029" s="55"/>
      <c r="D16029" s="52"/>
    </row>
    <row r="16030">
      <c r="A16030" s="44" t="s">
        <v>13841</v>
      </c>
      <c r="B16030" s="45">
        <v>3720.0</v>
      </c>
      <c r="C16030" s="55"/>
      <c r="D16030" s="52"/>
    </row>
    <row r="16031">
      <c r="A16031" s="44" t="s">
        <v>13842</v>
      </c>
      <c r="B16031" s="45">
        <v>11340.0</v>
      </c>
      <c r="C16031" s="55"/>
      <c r="D16031" s="52"/>
    </row>
    <row r="16032">
      <c r="A16032" s="44" t="s">
        <v>13843</v>
      </c>
      <c r="B16032" s="45">
        <v>10500.0</v>
      </c>
      <c r="C16032" s="56" t="s">
        <v>738</v>
      </c>
      <c r="D16032" s="52"/>
    </row>
    <row r="16033">
      <c r="A16033" s="44" t="s">
        <v>13844</v>
      </c>
      <c r="B16033" s="45">
        <v>13600.0</v>
      </c>
      <c r="C16033" s="55"/>
      <c r="D16033" s="52"/>
    </row>
    <row r="16034">
      <c r="A16034" s="44" t="s">
        <v>13845</v>
      </c>
      <c r="B16034" s="45">
        <v>8960.0</v>
      </c>
      <c r="C16034" s="55"/>
      <c r="D16034" s="52"/>
    </row>
    <row r="16035">
      <c r="A16035" s="44" t="s">
        <v>13846</v>
      </c>
      <c r="B16035" s="45">
        <v>2520.0</v>
      </c>
      <c r="C16035" s="56" t="s">
        <v>13847</v>
      </c>
      <c r="D16035" s="52"/>
    </row>
    <row r="16036">
      <c r="A16036" s="44" t="s">
        <v>13848</v>
      </c>
      <c r="B16036" s="45">
        <v>11320.0</v>
      </c>
      <c r="C16036" s="55"/>
      <c r="D16036" s="52"/>
    </row>
    <row r="16037">
      <c r="A16037" s="44" t="s">
        <v>13849</v>
      </c>
      <c r="B16037" s="45">
        <v>4260.0</v>
      </c>
      <c r="C16037" s="55"/>
      <c r="D16037" s="52"/>
    </row>
    <row r="16038">
      <c r="A16038" s="44" t="s">
        <v>13850</v>
      </c>
      <c r="B16038" s="45">
        <v>11420.0</v>
      </c>
      <c r="C16038" s="56" t="s">
        <v>4126</v>
      </c>
      <c r="D16038" s="52"/>
    </row>
    <row r="16039">
      <c r="A16039" s="44" t="s">
        <v>13851</v>
      </c>
      <c r="B16039" s="45">
        <v>32240.0</v>
      </c>
      <c r="C16039" s="55"/>
      <c r="D16039" s="52"/>
    </row>
    <row r="16040">
      <c r="A16040" s="44" t="s">
        <v>13852</v>
      </c>
      <c r="B16040" s="45">
        <v>1980.0</v>
      </c>
      <c r="C16040" s="56" t="s">
        <v>13847</v>
      </c>
      <c r="D16040" s="52"/>
    </row>
    <row r="16041">
      <c r="A16041" s="44" t="s">
        <v>13853</v>
      </c>
      <c r="B16041" s="45">
        <v>3420.0</v>
      </c>
      <c r="C16041" s="56" t="s">
        <v>4444</v>
      </c>
      <c r="D16041" s="52"/>
    </row>
    <row r="16042">
      <c r="A16042" s="44" t="s">
        <v>13854</v>
      </c>
      <c r="B16042" s="45">
        <v>13420.0</v>
      </c>
      <c r="C16042" s="55"/>
      <c r="D16042" s="52"/>
    </row>
    <row r="16043">
      <c r="A16043" s="44" t="s">
        <v>13855</v>
      </c>
      <c r="B16043" s="45">
        <v>9680.0</v>
      </c>
      <c r="C16043" s="55"/>
      <c r="D16043" s="52"/>
    </row>
    <row r="16044">
      <c r="A16044" s="44" t="s">
        <v>13856</v>
      </c>
      <c r="B16044" s="45">
        <v>8660.0</v>
      </c>
      <c r="C16044" s="55"/>
      <c r="D16044" s="52"/>
    </row>
    <row r="16045">
      <c r="A16045" s="44" t="s">
        <v>13857</v>
      </c>
      <c r="B16045" s="45">
        <v>2780.0</v>
      </c>
      <c r="C16045" s="56" t="s">
        <v>4444</v>
      </c>
      <c r="D16045" s="52"/>
    </row>
    <row r="16046">
      <c r="A16046" s="44" t="s">
        <v>13858</v>
      </c>
      <c r="B16046" s="45">
        <v>12380.0</v>
      </c>
      <c r="C16046" s="56" t="s">
        <v>13055</v>
      </c>
      <c r="D16046" s="52"/>
    </row>
    <row r="16047">
      <c r="A16047" s="44" t="s">
        <v>13859</v>
      </c>
      <c r="B16047" s="45">
        <v>9900.0</v>
      </c>
      <c r="C16047" s="55"/>
      <c r="D16047" s="52"/>
    </row>
    <row r="16048">
      <c r="A16048" s="44" t="s">
        <v>13860</v>
      </c>
      <c r="B16048" s="45">
        <v>4280.0</v>
      </c>
      <c r="C16048" s="55"/>
      <c r="D16048" s="52"/>
    </row>
    <row r="16049">
      <c r="A16049" s="44" t="s">
        <v>13861</v>
      </c>
      <c r="B16049" s="45">
        <v>16380.0</v>
      </c>
      <c r="C16049" s="55"/>
      <c r="D16049" s="52"/>
    </row>
    <row r="16050">
      <c r="A16050" s="44" t="s">
        <v>13862</v>
      </c>
      <c r="B16050" s="45">
        <v>3860.0</v>
      </c>
      <c r="C16050" s="56" t="s">
        <v>4111</v>
      </c>
      <c r="D16050" s="52"/>
    </row>
    <row r="16051">
      <c r="A16051" s="44" t="s">
        <v>13863</v>
      </c>
      <c r="B16051" s="45">
        <v>4280.0</v>
      </c>
      <c r="C16051" s="55"/>
      <c r="D16051" s="52"/>
    </row>
    <row r="16052">
      <c r="A16052" s="44" t="s">
        <v>13864</v>
      </c>
      <c r="B16052" s="45">
        <v>13600.0</v>
      </c>
      <c r="C16052" s="55"/>
      <c r="D16052" s="52"/>
    </row>
    <row r="16053">
      <c r="A16053" s="44" t="s">
        <v>13865</v>
      </c>
      <c r="B16053" s="45">
        <v>2580.0</v>
      </c>
      <c r="C16053" s="56" t="s">
        <v>4111</v>
      </c>
      <c r="D16053" s="52"/>
    </row>
    <row r="16054">
      <c r="A16054" s="44" t="s">
        <v>13866</v>
      </c>
      <c r="B16054" s="45">
        <v>9380.0</v>
      </c>
      <c r="C16054" s="55"/>
      <c r="D16054" s="52"/>
    </row>
    <row r="16055">
      <c r="A16055" s="44" t="s">
        <v>13867</v>
      </c>
      <c r="B16055" s="45">
        <v>16680.0</v>
      </c>
      <c r="C16055" s="56" t="s">
        <v>13868</v>
      </c>
      <c r="D16055" s="52"/>
    </row>
    <row r="16056">
      <c r="A16056" s="44" t="s">
        <v>13869</v>
      </c>
      <c r="B16056" s="45">
        <v>4120.0</v>
      </c>
      <c r="C16056" s="55"/>
      <c r="D16056" s="52"/>
    </row>
    <row r="16057">
      <c r="A16057" s="44" t="s">
        <v>13870</v>
      </c>
      <c r="B16057" s="45">
        <v>9960.0</v>
      </c>
      <c r="C16057" s="56" t="s">
        <v>13871</v>
      </c>
      <c r="D16057" s="52"/>
    </row>
    <row r="16058">
      <c r="A16058" s="44" t="s">
        <v>13872</v>
      </c>
      <c r="B16058" s="45">
        <v>11100.0</v>
      </c>
      <c r="C16058" s="56" t="s">
        <v>13873</v>
      </c>
      <c r="D16058" s="52"/>
    </row>
    <row r="16059">
      <c r="A16059" s="44" t="s">
        <v>13874</v>
      </c>
      <c r="B16059" s="45">
        <v>9240.0</v>
      </c>
      <c r="C16059" s="55"/>
      <c r="D16059" s="52"/>
    </row>
    <row r="16060">
      <c r="A16060" s="44" t="s">
        <v>13875</v>
      </c>
      <c r="B16060" s="45">
        <v>12040.0</v>
      </c>
      <c r="C16060" s="56" t="s">
        <v>13876</v>
      </c>
      <c r="D16060" s="52"/>
    </row>
    <row r="16061">
      <c r="A16061" s="44" t="s">
        <v>13877</v>
      </c>
      <c r="B16061" s="45">
        <v>9240.0</v>
      </c>
      <c r="C16061" s="55"/>
      <c r="D16061" s="52"/>
    </row>
    <row r="16062">
      <c r="A16062" s="44" t="s">
        <v>13878</v>
      </c>
      <c r="B16062" s="45">
        <v>4960.0</v>
      </c>
      <c r="C16062" s="55"/>
      <c r="D16062" s="52"/>
    </row>
    <row r="16063">
      <c r="A16063" s="44" t="s">
        <v>13879</v>
      </c>
      <c r="B16063" s="45">
        <v>3200.0</v>
      </c>
      <c r="C16063" s="55"/>
      <c r="D16063" s="52"/>
    </row>
    <row r="16064">
      <c r="A16064" s="44" t="s">
        <v>13880</v>
      </c>
      <c r="B16064" s="45">
        <v>10000.0</v>
      </c>
      <c r="C16064" s="55"/>
      <c r="D16064" s="52"/>
    </row>
    <row r="16065">
      <c r="A16065" s="44" t="s">
        <v>13881</v>
      </c>
      <c r="B16065" s="45">
        <v>9380.0</v>
      </c>
      <c r="C16065" s="55"/>
      <c r="D16065" s="52"/>
    </row>
    <row r="16066">
      <c r="A16066" s="44" t="s">
        <v>13882</v>
      </c>
      <c r="B16066" s="45">
        <v>9360.0</v>
      </c>
      <c r="C16066" s="55"/>
      <c r="D16066" s="52"/>
    </row>
    <row r="16067">
      <c r="A16067" s="44" t="s">
        <v>13883</v>
      </c>
      <c r="B16067" s="45">
        <v>32100.0</v>
      </c>
      <c r="C16067" s="56" t="s">
        <v>13884</v>
      </c>
      <c r="D16067" s="52"/>
    </row>
    <row r="16068">
      <c r="A16068" s="44" t="s">
        <v>13885</v>
      </c>
      <c r="B16068" s="45">
        <v>2380.0</v>
      </c>
      <c r="C16068" s="55"/>
      <c r="D16068" s="52"/>
    </row>
    <row r="16069">
      <c r="A16069" s="44" t="s">
        <v>13886</v>
      </c>
      <c r="B16069" s="45">
        <v>2400.0</v>
      </c>
      <c r="C16069" s="55"/>
      <c r="D16069" s="52"/>
    </row>
    <row r="16070">
      <c r="A16070" s="44" t="s">
        <v>13887</v>
      </c>
      <c r="B16070" s="45">
        <v>18180.0</v>
      </c>
      <c r="C16070" s="56" t="s">
        <v>13888</v>
      </c>
      <c r="D16070" s="52"/>
    </row>
    <row r="16071">
      <c r="A16071" s="44" t="s">
        <v>13889</v>
      </c>
      <c r="B16071" s="45">
        <v>9920.0</v>
      </c>
      <c r="C16071" s="55"/>
      <c r="D16071" s="52"/>
    </row>
    <row r="16072">
      <c r="A16072" s="44" t="s">
        <v>13890</v>
      </c>
      <c r="B16072" s="45">
        <v>1940.0</v>
      </c>
      <c r="C16072" s="55"/>
      <c r="D16072" s="52"/>
    </row>
    <row r="16073">
      <c r="A16073" s="44" t="s">
        <v>13891</v>
      </c>
      <c r="B16073" s="45">
        <v>2380.0</v>
      </c>
      <c r="C16073" s="55"/>
      <c r="D16073" s="52"/>
    </row>
    <row r="16074">
      <c r="A16074" s="44" t="s">
        <v>13892</v>
      </c>
      <c r="B16074" s="45">
        <v>3300.0</v>
      </c>
      <c r="C16074" s="56" t="s">
        <v>12373</v>
      </c>
      <c r="D16074" s="52"/>
    </row>
    <row r="16075">
      <c r="A16075" s="44" t="s">
        <v>13893</v>
      </c>
      <c r="B16075" s="45">
        <v>3200.0</v>
      </c>
      <c r="C16075" s="56" t="s">
        <v>12378</v>
      </c>
      <c r="D16075" s="52"/>
    </row>
    <row r="16076">
      <c r="A16076" s="44" t="s">
        <v>13894</v>
      </c>
      <c r="B16076" s="45">
        <v>21760.0</v>
      </c>
      <c r="C16076" s="56" t="s">
        <v>13895</v>
      </c>
      <c r="D16076" s="52"/>
    </row>
    <row r="16077">
      <c r="A16077" s="44" t="s">
        <v>13896</v>
      </c>
      <c r="B16077" s="45">
        <v>2680.0</v>
      </c>
      <c r="C16077" s="55"/>
      <c r="D16077" s="52"/>
    </row>
    <row r="16078">
      <c r="A16078" s="44" t="s">
        <v>13897</v>
      </c>
      <c r="B16078" s="45">
        <v>12620.0</v>
      </c>
      <c r="C16078" s="56" t="s">
        <v>13898</v>
      </c>
      <c r="D16078" s="52"/>
    </row>
    <row r="16079">
      <c r="A16079" s="44" t="s">
        <v>13899</v>
      </c>
      <c r="B16079" s="45">
        <v>9340.0</v>
      </c>
      <c r="C16079" s="55"/>
      <c r="D16079" s="52"/>
    </row>
    <row r="16080">
      <c r="A16080" s="44" t="s">
        <v>13900</v>
      </c>
      <c r="B16080" s="45">
        <v>2780.0</v>
      </c>
      <c r="C16080" s="56" t="s">
        <v>13901</v>
      </c>
      <c r="D16080" s="52"/>
    </row>
    <row r="16081">
      <c r="A16081" s="44" t="s">
        <v>13902</v>
      </c>
      <c r="B16081" s="45">
        <v>3000.0</v>
      </c>
      <c r="C16081" s="55"/>
      <c r="D16081" s="52"/>
    </row>
    <row r="16082">
      <c r="A16082" s="44" t="s">
        <v>13903</v>
      </c>
      <c r="B16082" s="45">
        <v>10360.0</v>
      </c>
      <c r="C16082" s="56" t="s">
        <v>13904</v>
      </c>
      <c r="D16082" s="52"/>
    </row>
    <row r="16083">
      <c r="A16083" s="44" t="s">
        <v>13905</v>
      </c>
      <c r="B16083" s="45">
        <v>2600.0</v>
      </c>
      <c r="C16083" s="56" t="s">
        <v>13906</v>
      </c>
      <c r="D16083" s="52"/>
    </row>
    <row r="16084">
      <c r="A16084" s="44" t="s">
        <v>13907</v>
      </c>
      <c r="B16084" s="45">
        <v>3000.0</v>
      </c>
      <c r="C16084" s="55"/>
      <c r="D16084" s="52"/>
    </row>
    <row r="16085">
      <c r="A16085" s="44" t="s">
        <v>13908</v>
      </c>
      <c r="B16085" s="45">
        <v>13580.0</v>
      </c>
      <c r="C16085" s="55"/>
      <c r="D16085" s="52"/>
    </row>
    <row r="16086">
      <c r="A16086" s="44" t="s">
        <v>13909</v>
      </c>
      <c r="B16086" s="45">
        <v>2600.0</v>
      </c>
      <c r="C16086" s="55"/>
      <c r="D16086" s="52"/>
    </row>
    <row r="16087">
      <c r="A16087" s="44" t="s">
        <v>13910</v>
      </c>
      <c r="B16087" s="45">
        <v>3760.0</v>
      </c>
      <c r="C16087" s="56" t="s">
        <v>4220</v>
      </c>
      <c r="D16087" s="52"/>
    </row>
    <row r="16088">
      <c r="A16088" s="44" t="s">
        <v>13911</v>
      </c>
      <c r="B16088" s="45">
        <v>4900.0</v>
      </c>
      <c r="C16088" s="55"/>
      <c r="D16088" s="52"/>
    </row>
    <row r="16089">
      <c r="A16089" s="44" t="s">
        <v>13912</v>
      </c>
      <c r="B16089" s="45">
        <v>17520.0</v>
      </c>
      <c r="C16089" s="56" t="s">
        <v>13913</v>
      </c>
      <c r="D16089" s="52"/>
    </row>
    <row r="16090">
      <c r="A16090" s="44" t="s">
        <v>13914</v>
      </c>
      <c r="B16090" s="45">
        <v>4340.0</v>
      </c>
      <c r="C16090" s="55"/>
      <c r="D16090" s="52"/>
    </row>
    <row r="16091">
      <c r="A16091" s="44" t="s">
        <v>13915</v>
      </c>
      <c r="B16091" s="45">
        <v>3100.0</v>
      </c>
      <c r="C16091" s="55"/>
      <c r="D16091" s="52"/>
    </row>
    <row r="16092">
      <c r="A16092" s="44" t="s">
        <v>13916</v>
      </c>
      <c r="B16092" s="45">
        <v>16660.0</v>
      </c>
      <c r="C16092" s="55"/>
      <c r="D16092" s="52"/>
    </row>
    <row r="16093">
      <c r="A16093" s="44" t="s">
        <v>13917</v>
      </c>
      <c r="B16093" s="45">
        <v>10460.0</v>
      </c>
      <c r="C16093" s="55"/>
      <c r="D16093" s="52"/>
    </row>
    <row r="16094">
      <c r="A16094" s="44" t="s">
        <v>13918</v>
      </c>
      <c r="B16094" s="45">
        <v>8560.0</v>
      </c>
      <c r="C16094" s="55"/>
      <c r="D16094" s="52"/>
    </row>
    <row r="16095">
      <c r="A16095" s="44" t="s">
        <v>13919</v>
      </c>
      <c r="B16095" s="45">
        <v>4340.0</v>
      </c>
      <c r="C16095" s="55"/>
      <c r="D16095" s="52"/>
    </row>
    <row r="16096">
      <c r="A16096" s="44" t="s">
        <v>13920</v>
      </c>
      <c r="B16096" s="45">
        <v>1840.0</v>
      </c>
      <c r="C16096" s="55"/>
      <c r="D16096" s="52"/>
    </row>
    <row r="16097">
      <c r="A16097" s="44" t="s">
        <v>13921</v>
      </c>
      <c r="B16097" s="45">
        <v>17440.0</v>
      </c>
      <c r="C16097" s="56" t="s">
        <v>13922</v>
      </c>
      <c r="D16097" s="52"/>
    </row>
    <row r="16098">
      <c r="A16098" s="44" t="s">
        <v>13923</v>
      </c>
      <c r="B16098" s="45">
        <v>1720.0</v>
      </c>
      <c r="C16098" s="55"/>
      <c r="D16098" s="52"/>
    </row>
    <row r="16099">
      <c r="A16099" s="44" t="s">
        <v>13924</v>
      </c>
      <c r="B16099" s="45">
        <v>3000.0</v>
      </c>
      <c r="C16099" s="55"/>
      <c r="D16099" s="52"/>
    </row>
    <row r="16100">
      <c r="A16100" s="44" t="s">
        <v>13925</v>
      </c>
      <c r="B16100" s="45">
        <v>2960.0</v>
      </c>
      <c r="C16100" s="55"/>
      <c r="D16100" s="52"/>
    </row>
    <row r="16101">
      <c r="A16101" s="44" t="s">
        <v>13926</v>
      </c>
      <c r="B16101" s="45">
        <v>32140.0</v>
      </c>
      <c r="C16101" s="55"/>
      <c r="D16101" s="52"/>
    </row>
    <row r="16102">
      <c r="A16102" s="44" t="s">
        <v>13927</v>
      </c>
      <c r="B16102" s="45">
        <v>21060.0</v>
      </c>
      <c r="C16102" s="55"/>
      <c r="D16102" s="52"/>
    </row>
    <row r="16103">
      <c r="A16103" s="44" t="s">
        <v>13928</v>
      </c>
      <c r="B16103" s="45">
        <v>21020.0</v>
      </c>
      <c r="C16103" s="56" t="s">
        <v>4005</v>
      </c>
      <c r="D16103" s="52"/>
    </row>
    <row r="16104">
      <c r="A16104" s="44" t="s">
        <v>13929</v>
      </c>
      <c r="B16104" s="45">
        <v>11760.0</v>
      </c>
      <c r="C16104" s="55"/>
      <c r="D16104" s="52"/>
    </row>
    <row r="16105">
      <c r="A16105" s="44" t="s">
        <v>13930</v>
      </c>
      <c r="B16105" s="45">
        <v>3460.0</v>
      </c>
      <c r="C16105" s="56" t="s">
        <v>4444</v>
      </c>
      <c r="D16105" s="52"/>
    </row>
    <row r="16106">
      <c r="A16106" s="44" t="s">
        <v>13931</v>
      </c>
      <c r="B16106" s="45">
        <v>1420.0</v>
      </c>
      <c r="C16106" s="55"/>
      <c r="D16106" s="52"/>
    </row>
    <row r="16107">
      <c r="A16107" s="44" t="s">
        <v>13932</v>
      </c>
      <c r="B16107" s="45">
        <v>21080.0</v>
      </c>
      <c r="C16107" s="55"/>
      <c r="D16107" s="52"/>
    </row>
    <row r="16108">
      <c r="A16108" s="44" t="s">
        <v>13933</v>
      </c>
      <c r="B16108" s="45">
        <v>2700.0</v>
      </c>
      <c r="C16108" s="56" t="s">
        <v>4444</v>
      </c>
      <c r="D16108" s="52"/>
    </row>
    <row r="16109">
      <c r="A16109" s="44" t="s">
        <v>13934</v>
      </c>
      <c r="B16109" s="45">
        <v>8540.0</v>
      </c>
      <c r="C16109" s="55"/>
      <c r="D16109" s="52"/>
    </row>
    <row r="16110">
      <c r="A16110" s="44" t="s">
        <v>13935</v>
      </c>
      <c r="B16110" s="45">
        <v>4280.0</v>
      </c>
      <c r="C16110" s="55"/>
      <c r="D16110" s="52"/>
    </row>
    <row r="16111">
      <c r="A16111" s="44" t="s">
        <v>13936</v>
      </c>
      <c r="B16111" s="45">
        <v>8500.0</v>
      </c>
      <c r="C16111" s="55"/>
      <c r="D16111" s="52"/>
    </row>
    <row r="16112">
      <c r="A16112" s="44" t="s">
        <v>13937</v>
      </c>
      <c r="B16112" s="45">
        <v>4280.0</v>
      </c>
      <c r="C16112" s="55"/>
      <c r="D16112" s="52"/>
    </row>
    <row r="16113">
      <c r="A16113" s="44" t="s">
        <v>13938</v>
      </c>
      <c r="B16113" s="45">
        <v>2500.0</v>
      </c>
      <c r="C16113" s="55"/>
      <c r="D16113" s="52"/>
    </row>
    <row r="16114">
      <c r="A16114" s="44" t="s">
        <v>13939</v>
      </c>
      <c r="B16114" s="45">
        <v>8680.0</v>
      </c>
      <c r="C16114" s="55"/>
      <c r="D16114" s="52"/>
    </row>
    <row r="16115">
      <c r="A16115" s="44" t="s">
        <v>13940</v>
      </c>
      <c r="B16115" s="45">
        <v>2500.0</v>
      </c>
      <c r="C16115" s="56" t="s">
        <v>6078</v>
      </c>
      <c r="D16115" s="52"/>
    </row>
    <row r="16116">
      <c r="A16116" s="44" t="s">
        <v>13941</v>
      </c>
      <c r="B16116" s="45">
        <v>10980.0</v>
      </c>
      <c r="C16116" s="56" t="s">
        <v>4520</v>
      </c>
      <c r="D16116" s="52"/>
    </row>
    <row r="16117">
      <c r="A16117" s="44" t="s">
        <v>13942</v>
      </c>
      <c r="B16117" s="45">
        <v>4280.0</v>
      </c>
      <c r="C16117" s="55"/>
      <c r="D16117" s="52"/>
    </row>
    <row r="16118">
      <c r="A16118" s="44" t="s">
        <v>13943</v>
      </c>
      <c r="B16118" s="45">
        <v>16640.0</v>
      </c>
      <c r="C16118" s="55"/>
      <c r="D16118" s="52"/>
    </row>
    <row r="16119">
      <c r="A16119" s="44" t="s">
        <v>13944</v>
      </c>
      <c r="B16119" s="45">
        <v>8440.0</v>
      </c>
      <c r="C16119" s="55"/>
      <c r="D16119" s="52"/>
    </row>
    <row r="16120">
      <c r="A16120" s="44" t="s">
        <v>13945</v>
      </c>
      <c r="B16120" s="45">
        <v>15440.0</v>
      </c>
      <c r="C16120" s="55"/>
      <c r="D16120" s="52"/>
    </row>
    <row r="16121">
      <c r="A16121" s="44" t="s">
        <v>13946</v>
      </c>
      <c r="B16121" s="45">
        <v>2340.0</v>
      </c>
      <c r="C16121" s="56" t="s">
        <v>13847</v>
      </c>
      <c r="D16121" s="52"/>
    </row>
    <row r="16122">
      <c r="A16122" s="44" t="s">
        <v>13947</v>
      </c>
      <c r="B16122" s="45">
        <v>2180.0</v>
      </c>
      <c r="C16122" s="56" t="s">
        <v>6078</v>
      </c>
      <c r="D16122" s="52"/>
    </row>
    <row r="16123">
      <c r="A16123" s="44" t="s">
        <v>13948</v>
      </c>
      <c r="B16123" s="45">
        <v>2460.0</v>
      </c>
      <c r="C16123" s="55"/>
      <c r="D16123" s="52"/>
    </row>
    <row r="16124">
      <c r="A16124" s="44" t="s">
        <v>13949</v>
      </c>
      <c r="B16124" s="45">
        <v>2060.0</v>
      </c>
      <c r="C16124" s="56" t="s">
        <v>13847</v>
      </c>
      <c r="D16124" s="52"/>
    </row>
    <row r="16125">
      <c r="A16125" s="44" t="s">
        <v>13950</v>
      </c>
      <c r="B16125" s="45">
        <v>2360.0</v>
      </c>
      <c r="C16125" s="55"/>
      <c r="D16125" s="52"/>
    </row>
    <row r="16126">
      <c r="A16126" s="44" t="s">
        <v>13951</v>
      </c>
      <c r="B16126" s="45">
        <v>3560.0</v>
      </c>
      <c r="C16126" s="56" t="s">
        <v>6421</v>
      </c>
      <c r="D16126" s="52"/>
    </row>
    <row r="16127">
      <c r="A16127" s="44" t="s">
        <v>13952</v>
      </c>
      <c r="B16127" s="45">
        <v>13580.0</v>
      </c>
      <c r="C16127" s="55"/>
      <c r="D16127" s="52"/>
    </row>
    <row r="16128">
      <c r="A16128" s="44" t="s">
        <v>13953</v>
      </c>
      <c r="B16128" s="45">
        <v>3320.0</v>
      </c>
      <c r="C16128" s="56" t="s">
        <v>6508</v>
      </c>
      <c r="D16128" s="52"/>
    </row>
    <row r="16129">
      <c r="A16129" s="44" t="s">
        <v>13954</v>
      </c>
      <c r="B16129" s="45">
        <v>3320.0</v>
      </c>
      <c r="C16129" s="56" t="s">
        <v>7276</v>
      </c>
      <c r="D16129" s="52"/>
    </row>
    <row r="16130">
      <c r="A16130" s="44" t="s">
        <v>13955</v>
      </c>
      <c r="B16130" s="45">
        <v>2920.0</v>
      </c>
      <c r="C16130" s="56" t="s">
        <v>9914</v>
      </c>
      <c r="D16130" s="52"/>
    </row>
    <row r="16131">
      <c r="A16131" s="44" t="s">
        <v>13956</v>
      </c>
      <c r="B16131" s="45">
        <v>20700.0</v>
      </c>
      <c r="C16131" s="56" t="s">
        <v>4005</v>
      </c>
      <c r="D16131" s="52"/>
    </row>
    <row r="16132">
      <c r="A16132" s="44" t="s">
        <v>13957</v>
      </c>
      <c r="B16132" s="45">
        <v>3340.0</v>
      </c>
      <c r="C16132" s="56" t="s">
        <v>4444</v>
      </c>
      <c r="D16132" s="52"/>
    </row>
    <row r="16133">
      <c r="A16133" s="44" t="s">
        <v>13958</v>
      </c>
      <c r="B16133" s="45">
        <v>2700.0</v>
      </c>
      <c r="C16133" s="55"/>
      <c r="D16133" s="52"/>
    </row>
    <row r="16134">
      <c r="A16134" s="44" t="s">
        <v>13959</v>
      </c>
      <c r="B16134" s="45">
        <v>32400.0</v>
      </c>
      <c r="C16134" s="55"/>
      <c r="D16134" s="52"/>
    </row>
    <row r="16135">
      <c r="A16135" s="44" t="s">
        <v>13960</v>
      </c>
      <c r="B16135" s="45">
        <v>12920.0</v>
      </c>
      <c r="C16135" s="56" t="s">
        <v>3993</v>
      </c>
      <c r="D16135" s="52"/>
    </row>
    <row r="16136">
      <c r="A16136" s="44" t="s">
        <v>13961</v>
      </c>
      <c r="B16136" s="45">
        <v>16660.0</v>
      </c>
      <c r="C16136" s="55"/>
      <c r="D16136" s="52"/>
    </row>
    <row r="16137">
      <c r="A16137" s="44" t="s">
        <v>13962</v>
      </c>
      <c r="B16137" s="45">
        <v>14680.0</v>
      </c>
      <c r="C16137" s="56" t="s">
        <v>12441</v>
      </c>
      <c r="D16137" s="52"/>
    </row>
    <row r="16138">
      <c r="A16138" s="44" t="s">
        <v>13963</v>
      </c>
      <c r="B16138" s="45">
        <v>10820.0</v>
      </c>
      <c r="C16138" s="55"/>
      <c r="D16138" s="52"/>
    </row>
    <row r="16139">
      <c r="A16139" s="44" t="s">
        <v>13964</v>
      </c>
      <c r="B16139" s="45">
        <v>2700.0</v>
      </c>
      <c r="C16139" s="55"/>
      <c r="D16139" s="52"/>
    </row>
    <row r="16140">
      <c r="A16140" s="44" t="s">
        <v>13965</v>
      </c>
      <c r="B16140" s="45">
        <v>2680.0</v>
      </c>
      <c r="C16140" s="55"/>
      <c r="D16140" s="52"/>
    </row>
    <row r="16141">
      <c r="A16141" s="44" t="s">
        <v>13966</v>
      </c>
      <c r="B16141" s="45">
        <v>3420.0</v>
      </c>
      <c r="C16141" s="56" t="s">
        <v>6421</v>
      </c>
      <c r="D16141" s="52"/>
    </row>
    <row r="16142">
      <c r="A16142" s="44" t="s">
        <v>13967</v>
      </c>
      <c r="B16142" s="45">
        <v>11240.0</v>
      </c>
      <c r="C16142" s="55"/>
      <c r="D16142" s="52"/>
    </row>
    <row r="16143">
      <c r="A16143" s="44" t="s">
        <v>13968</v>
      </c>
      <c r="B16143" s="45">
        <v>3200.0</v>
      </c>
      <c r="C16143" s="56" t="s">
        <v>6508</v>
      </c>
      <c r="D16143" s="52"/>
    </row>
    <row r="16144">
      <c r="A16144" s="44" t="s">
        <v>13969</v>
      </c>
      <c r="B16144" s="45">
        <v>3200.0</v>
      </c>
      <c r="C16144" s="56" t="s">
        <v>7276</v>
      </c>
      <c r="D16144" s="52"/>
    </row>
    <row r="16145">
      <c r="A16145" s="44" t="s">
        <v>13970</v>
      </c>
      <c r="B16145" s="45">
        <v>11320.0</v>
      </c>
      <c r="C16145" s="55"/>
      <c r="D16145" s="52"/>
    </row>
    <row r="16146">
      <c r="A16146" s="44" t="s">
        <v>13971</v>
      </c>
      <c r="B16146" s="45">
        <v>2480.0</v>
      </c>
      <c r="C16146" s="56" t="s">
        <v>13847</v>
      </c>
      <c r="D16146" s="52"/>
    </row>
    <row r="16147">
      <c r="A16147" s="44" t="s">
        <v>13972</v>
      </c>
      <c r="B16147" s="45">
        <v>8120.0</v>
      </c>
      <c r="C16147" s="55"/>
      <c r="D16147" s="52"/>
    </row>
    <row r="16148">
      <c r="A16148" s="44" t="s">
        <v>13973</v>
      </c>
      <c r="B16148" s="45">
        <v>2740.0</v>
      </c>
      <c r="C16148" s="56" t="s">
        <v>9914</v>
      </c>
      <c r="D16148" s="52"/>
    </row>
    <row r="16149">
      <c r="A16149" s="44" t="s">
        <v>13974</v>
      </c>
      <c r="B16149" s="45">
        <v>2060.0</v>
      </c>
      <c r="C16149" s="56" t="s">
        <v>13847</v>
      </c>
      <c r="D16149" s="52"/>
    </row>
    <row r="16150">
      <c r="A16150" s="44" t="s">
        <v>13975</v>
      </c>
      <c r="B16150" s="45">
        <v>9500.0</v>
      </c>
      <c r="C16150" s="55"/>
      <c r="D16150" s="52"/>
    </row>
    <row r="16151">
      <c r="A16151" s="44" t="s">
        <v>13976</v>
      </c>
      <c r="B16151" s="45">
        <v>20960.0</v>
      </c>
      <c r="C16151" s="55"/>
      <c r="D16151" s="52"/>
    </row>
    <row r="16152">
      <c r="A16152" s="44" t="s">
        <v>13977</v>
      </c>
      <c r="B16152" s="45">
        <v>4360.0</v>
      </c>
      <c r="C16152" s="55"/>
      <c r="D16152" s="52"/>
    </row>
    <row r="16153">
      <c r="A16153" s="44" t="s">
        <v>13978</v>
      </c>
      <c r="B16153" s="45">
        <v>13560.0</v>
      </c>
      <c r="C16153" s="55"/>
      <c r="D16153" s="52"/>
    </row>
    <row r="16154">
      <c r="A16154" s="44" t="s">
        <v>13979</v>
      </c>
      <c r="B16154" s="45">
        <v>11740.0</v>
      </c>
      <c r="C16154" s="56" t="s">
        <v>8901</v>
      </c>
      <c r="D16154" s="52"/>
    </row>
    <row r="16155">
      <c r="A16155" s="44" t="s">
        <v>13980</v>
      </c>
      <c r="B16155" s="45">
        <v>8760.0</v>
      </c>
      <c r="C16155" s="55"/>
      <c r="D16155" s="52"/>
    </row>
    <row r="16156">
      <c r="A16156" s="44" t="s">
        <v>13981</v>
      </c>
      <c r="B16156" s="45">
        <v>10780.0</v>
      </c>
      <c r="C16156" s="55"/>
      <c r="D16156" s="52"/>
    </row>
    <row r="16157">
      <c r="A16157" s="44" t="s">
        <v>13982</v>
      </c>
      <c r="B16157" s="45">
        <v>10400.0</v>
      </c>
      <c r="C16157" s="55"/>
      <c r="D16157" s="52"/>
    </row>
    <row r="16158">
      <c r="A16158" s="44" t="s">
        <v>13983</v>
      </c>
      <c r="B16158" s="45">
        <v>4340.0</v>
      </c>
      <c r="C16158" s="55"/>
      <c r="D16158" s="52"/>
    </row>
    <row r="16159">
      <c r="A16159" s="44" t="s">
        <v>13984</v>
      </c>
      <c r="B16159" s="45">
        <v>8940.0</v>
      </c>
      <c r="C16159" s="55"/>
      <c r="D16159" s="52"/>
    </row>
    <row r="16160">
      <c r="A16160" s="44" t="s">
        <v>13985</v>
      </c>
      <c r="B16160" s="45">
        <v>13760.0</v>
      </c>
      <c r="C16160" s="56" t="s">
        <v>4149</v>
      </c>
      <c r="D16160" s="52"/>
    </row>
    <row r="16161">
      <c r="A16161" s="44" t="s">
        <v>13986</v>
      </c>
      <c r="B16161" s="45">
        <v>4340.0</v>
      </c>
      <c r="C16161" s="55"/>
      <c r="D16161" s="52"/>
    </row>
    <row r="16162">
      <c r="A16162" s="44" t="s">
        <v>13987</v>
      </c>
      <c r="B16162" s="45">
        <v>10240.0</v>
      </c>
      <c r="C16162" s="55"/>
      <c r="D16162" s="52"/>
    </row>
    <row r="16163">
      <c r="A16163" s="44" t="s">
        <v>13988</v>
      </c>
      <c r="B16163" s="45">
        <v>16660.0</v>
      </c>
      <c r="C16163" s="55"/>
      <c r="D16163" s="52"/>
    </row>
    <row r="16164">
      <c r="A16164" s="44" t="s">
        <v>13989</v>
      </c>
      <c r="B16164" s="45">
        <v>8680.0</v>
      </c>
      <c r="C16164" s="55"/>
      <c r="D16164" s="52"/>
    </row>
    <row r="16165">
      <c r="A16165" s="44" t="s">
        <v>13990</v>
      </c>
      <c r="B16165" s="45">
        <v>4440.0</v>
      </c>
      <c r="C16165" s="55"/>
      <c r="D16165" s="52"/>
    </row>
    <row r="16166">
      <c r="A16166" s="44" t="s">
        <v>13991</v>
      </c>
      <c r="B16166" s="45">
        <v>31820.0</v>
      </c>
      <c r="C16166" s="55"/>
      <c r="D16166" s="52"/>
    </row>
    <row r="16167">
      <c r="A16167" s="44" t="s">
        <v>13992</v>
      </c>
      <c r="B16167" s="45">
        <v>11240.0</v>
      </c>
      <c r="C16167" s="55"/>
      <c r="D16167" s="52"/>
    </row>
    <row r="16168">
      <c r="A16168" s="44" t="s">
        <v>13993</v>
      </c>
      <c r="B16168" s="45">
        <v>8760.0</v>
      </c>
      <c r="C16168" s="55"/>
      <c r="D16168" s="52"/>
    </row>
    <row r="16169">
      <c r="A16169" s="44" t="s">
        <v>13994</v>
      </c>
      <c r="B16169" s="45">
        <v>4440.0</v>
      </c>
      <c r="C16169" s="55"/>
      <c r="D16169" s="52"/>
    </row>
    <row r="16170">
      <c r="A16170" s="44" t="s">
        <v>13995</v>
      </c>
      <c r="B16170" s="45">
        <v>4580.0</v>
      </c>
      <c r="C16170" s="56" t="s">
        <v>5705</v>
      </c>
      <c r="D16170" s="52"/>
    </row>
    <row r="16171">
      <c r="A16171" s="44" t="s">
        <v>13996</v>
      </c>
      <c r="B16171" s="45">
        <v>11380.0</v>
      </c>
      <c r="C16171" s="55"/>
      <c r="D16171" s="52"/>
    </row>
    <row r="16172">
      <c r="A16172" s="44" t="s">
        <v>13997</v>
      </c>
      <c r="B16172" s="45">
        <v>21340.0</v>
      </c>
      <c r="C16172" s="56" t="s">
        <v>13745</v>
      </c>
      <c r="D16172" s="52"/>
    </row>
    <row r="16173">
      <c r="A16173" s="44" t="s">
        <v>13998</v>
      </c>
      <c r="B16173" s="45">
        <v>14340.0</v>
      </c>
      <c r="C16173" s="56" t="s">
        <v>8315</v>
      </c>
      <c r="D16173" s="52"/>
    </row>
    <row r="16174">
      <c r="A16174" s="44" t="s">
        <v>13999</v>
      </c>
      <c r="B16174" s="45">
        <v>8780.0</v>
      </c>
      <c r="C16174" s="55"/>
      <c r="D16174" s="52"/>
    </row>
    <row r="16175">
      <c r="A16175" s="44" t="s">
        <v>14000</v>
      </c>
      <c r="B16175" s="45">
        <v>9480.0</v>
      </c>
      <c r="C16175" s="55"/>
      <c r="D16175" s="52"/>
    </row>
    <row r="16176">
      <c r="A16176" s="44" t="s">
        <v>14001</v>
      </c>
      <c r="B16176" s="45">
        <v>15000.0</v>
      </c>
      <c r="C16176" s="56" t="s">
        <v>14002</v>
      </c>
      <c r="D16176" s="52"/>
    </row>
    <row r="16177">
      <c r="A16177" s="44" t="s">
        <v>14003</v>
      </c>
      <c r="B16177" s="45">
        <v>4420.0</v>
      </c>
      <c r="C16177" s="55"/>
      <c r="D16177" s="52"/>
    </row>
    <row r="16178">
      <c r="A16178" s="44" t="s">
        <v>14004</v>
      </c>
      <c r="B16178" s="45">
        <v>11380.0</v>
      </c>
      <c r="C16178" s="55"/>
      <c r="D16178" s="52"/>
    </row>
    <row r="16179">
      <c r="A16179" s="44" t="s">
        <v>14005</v>
      </c>
      <c r="B16179" s="45">
        <v>4020.0</v>
      </c>
      <c r="C16179" s="56" t="s">
        <v>5705</v>
      </c>
      <c r="D16179" s="52"/>
    </row>
    <row r="16180">
      <c r="A16180" s="44" t="s">
        <v>14006</v>
      </c>
      <c r="B16180" s="45">
        <v>8940.0</v>
      </c>
      <c r="C16180" s="55"/>
      <c r="D16180" s="52"/>
    </row>
    <row r="16181">
      <c r="A16181" s="44" t="s">
        <v>14007</v>
      </c>
      <c r="B16181" s="45">
        <v>2460.0</v>
      </c>
      <c r="C16181" s="56" t="s">
        <v>13847</v>
      </c>
      <c r="D16181" s="52"/>
    </row>
    <row r="16182">
      <c r="A16182" s="44" t="s">
        <v>14008</v>
      </c>
      <c r="B16182" s="45">
        <v>10340.0</v>
      </c>
      <c r="C16182" s="55"/>
      <c r="D16182" s="52"/>
    </row>
    <row r="16183">
      <c r="A16183" s="44" t="s">
        <v>14009</v>
      </c>
      <c r="B16183" s="45">
        <v>3320.0</v>
      </c>
      <c r="C16183" s="56" t="s">
        <v>4444</v>
      </c>
      <c r="D16183" s="52"/>
    </row>
    <row r="16184">
      <c r="A16184" s="44" t="s">
        <v>14010</v>
      </c>
      <c r="B16184" s="45">
        <v>2040.0</v>
      </c>
      <c r="C16184" s="56" t="s">
        <v>13847</v>
      </c>
      <c r="D16184" s="52"/>
    </row>
    <row r="16185">
      <c r="A16185" s="44" t="s">
        <v>14011</v>
      </c>
      <c r="B16185" s="45">
        <v>11700.0</v>
      </c>
      <c r="C16185" s="56" t="s">
        <v>14012</v>
      </c>
      <c r="D16185" s="52"/>
    </row>
    <row r="16186">
      <c r="A16186" s="44" t="s">
        <v>14013</v>
      </c>
      <c r="B16186" s="45">
        <v>6200.0</v>
      </c>
      <c r="C16186" s="55"/>
      <c r="D16186" s="52"/>
    </row>
    <row r="16187">
      <c r="A16187" s="44" t="s">
        <v>14014</v>
      </c>
      <c r="B16187" s="45">
        <v>2760.0</v>
      </c>
      <c r="C16187" s="56" t="s">
        <v>4444</v>
      </c>
      <c r="D16187" s="52"/>
    </row>
    <row r="16188">
      <c r="A16188" s="44" t="s">
        <v>14015</v>
      </c>
      <c r="B16188" s="45">
        <v>12140.0</v>
      </c>
      <c r="C16188" s="56" t="s">
        <v>14016</v>
      </c>
      <c r="D16188" s="52"/>
    </row>
    <row r="16189">
      <c r="A16189" s="44" t="s">
        <v>14017</v>
      </c>
      <c r="B16189" s="45">
        <v>8300.0</v>
      </c>
      <c r="C16189" s="55"/>
      <c r="D16189" s="52"/>
    </row>
    <row r="16190">
      <c r="A16190" s="44" t="s">
        <v>14018</v>
      </c>
      <c r="B16190" s="45">
        <v>16640.0</v>
      </c>
      <c r="C16190" s="55"/>
      <c r="D16190" s="52"/>
    </row>
    <row r="16191">
      <c r="A16191" s="44" t="s">
        <v>14019</v>
      </c>
      <c r="B16191" s="45">
        <v>11840.0</v>
      </c>
      <c r="C16191" s="56" t="s">
        <v>8901</v>
      </c>
      <c r="D16191" s="52"/>
    </row>
    <row r="16192">
      <c r="A16192" s="44" t="s">
        <v>14020</v>
      </c>
      <c r="B16192" s="45">
        <v>13580.0</v>
      </c>
      <c r="C16192" s="55"/>
      <c r="D16192" s="52"/>
    </row>
    <row r="16193">
      <c r="A16193" s="44" t="s">
        <v>14021</v>
      </c>
      <c r="B16193" s="45">
        <v>10220.0</v>
      </c>
      <c r="C16193" s="56" t="s">
        <v>8901</v>
      </c>
      <c r="D16193" s="52"/>
    </row>
    <row r="16194">
      <c r="A16194" s="44" t="s">
        <v>14022</v>
      </c>
      <c r="B16194" s="45">
        <v>11300.0</v>
      </c>
      <c r="C16194" s="55"/>
      <c r="D16194" s="52"/>
    </row>
    <row r="16195">
      <c r="A16195" s="44" t="s">
        <v>14023</v>
      </c>
      <c r="B16195" s="45">
        <v>1780.0</v>
      </c>
      <c r="C16195" s="55"/>
      <c r="D16195" s="52"/>
    </row>
    <row r="16196">
      <c r="A16196" s="44" t="s">
        <v>14024</v>
      </c>
      <c r="B16196" s="45">
        <v>8880.0</v>
      </c>
      <c r="C16196" s="55"/>
      <c r="D16196" s="52"/>
    </row>
    <row r="16197">
      <c r="A16197" s="44" t="s">
        <v>14025</v>
      </c>
      <c r="B16197" s="45">
        <v>4420.0</v>
      </c>
      <c r="C16197" s="55"/>
      <c r="D16197" s="52"/>
    </row>
    <row r="16198">
      <c r="A16198" s="44" t="s">
        <v>14026</v>
      </c>
      <c r="B16198" s="45">
        <v>1600.0</v>
      </c>
      <c r="C16198" s="55"/>
      <c r="D16198" s="52"/>
    </row>
    <row r="16199">
      <c r="A16199" s="44" t="s">
        <v>14027</v>
      </c>
      <c r="B16199" s="45">
        <v>2680.0</v>
      </c>
      <c r="C16199" s="55"/>
      <c r="D16199" s="52"/>
    </row>
    <row r="16200">
      <c r="A16200" s="44" t="s">
        <v>14028</v>
      </c>
      <c r="B16200" s="45">
        <v>8760.0</v>
      </c>
      <c r="C16200" s="55"/>
      <c r="D16200" s="52"/>
    </row>
    <row r="16201">
      <c r="A16201" s="44" t="s">
        <v>14029</v>
      </c>
      <c r="B16201" s="45">
        <v>9360.0</v>
      </c>
      <c r="C16201" s="55"/>
      <c r="D16201" s="52"/>
    </row>
    <row r="16202">
      <c r="A16202" s="44" t="s">
        <v>14030</v>
      </c>
      <c r="B16202" s="45">
        <v>4300.0</v>
      </c>
      <c r="C16202" s="55"/>
      <c r="D16202" s="52"/>
    </row>
    <row r="16203">
      <c r="A16203" s="44" t="s">
        <v>14031</v>
      </c>
      <c r="B16203" s="45">
        <v>11800.0</v>
      </c>
      <c r="C16203" s="56" t="s">
        <v>9321</v>
      </c>
      <c r="D16203" s="52"/>
    </row>
    <row r="16204">
      <c r="A16204" s="44" t="s">
        <v>14032</v>
      </c>
      <c r="B16204" s="45">
        <v>4300.0</v>
      </c>
      <c r="C16204" s="55"/>
      <c r="D16204" s="52"/>
    </row>
    <row r="16205">
      <c r="A16205" s="44" t="s">
        <v>14033</v>
      </c>
      <c r="B16205" s="45">
        <v>5000.0</v>
      </c>
      <c r="C16205" s="55"/>
      <c r="D16205" s="52"/>
    </row>
    <row r="16206">
      <c r="A16206" s="44" t="s">
        <v>14034</v>
      </c>
      <c r="B16206" s="45">
        <v>12260.0</v>
      </c>
      <c r="C16206" s="55"/>
      <c r="D16206" s="52"/>
    </row>
    <row r="16207">
      <c r="A16207" s="44" t="s">
        <v>14035</v>
      </c>
      <c r="B16207" s="45">
        <v>9460.0</v>
      </c>
      <c r="C16207" s="55"/>
      <c r="D16207" s="52"/>
    </row>
    <row r="16208">
      <c r="A16208" s="44" t="s">
        <v>14036</v>
      </c>
      <c r="B16208" s="45">
        <v>10060.0</v>
      </c>
      <c r="C16208" s="55"/>
      <c r="D16208" s="52"/>
    </row>
    <row r="16209">
      <c r="A16209" s="44" t="s">
        <v>14037</v>
      </c>
      <c r="B16209" s="45">
        <v>31660.0</v>
      </c>
      <c r="C16209" s="55"/>
      <c r="D16209" s="52"/>
    </row>
    <row r="16210">
      <c r="A16210" s="44" t="s">
        <v>14038</v>
      </c>
      <c r="B16210" s="45">
        <v>2700.0</v>
      </c>
      <c r="C16210" s="55"/>
      <c r="D16210" s="52"/>
    </row>
    <row r="16211">
      <c r="A16211" s="44" t="s">
        <v>14039</v>
      </c>
      <c r="B16211" s="45">
        <v>2420.0</v>
      </c>
      <c r="C16211" s="55"/>
      <c r="D16211" s="52"/>
    </row>
    <row r="16212">
      <c r="A16212" s="44" t="s">
        <v>14040</v>
      </c>
      <c r="B16212" s="45">
        <v>14700.0</v>
      </c>
      <c r="C16212" s="55"/>
      <c r="D16212" s="52"/>
    </row>
    <row r="16213">
      <c r="A16213" s="44" t="s">
        <v>14041</v>
      </c>
      <c r="B16213" s="45">
        <v>10060.0</v>
      </c>
      <c r="C16213" s="55"/>
      <c r="D16213" s="52"/>
    </row>
    <row r="16214">
      <c r="A16214" s="44" t="s">
        <v>14042</v>
      </c>
      <c r="B16214" s="45">
        <v>3000.0</v>
      </c>
      <c r="C16214" s="56" t="s">
        <v>4031</v>
      </c>
      <c r="D16214" s="52"/>
    </row>
    <row r="16215">
      <c r="A16215" s="44" t="s">
        <v>14043</v>
      </c>
      <c r="B16215" s="45">
        <v>2860.0</v>
      </c>
      <c r="C16215" s="55"/>
      <c r="D16215" s="52"/>
    </row>
    <row r="16216">
      <c r="A16216" s="44" t="s">
        <v>14044</v>
      </c>
      <c r="B16216" s="45">
        <v>3140.0</v>
      </c>
      <c r="C16216" s="55"/>
      <c r="D16216" s="52"/>
    </row>
    <row r="16217">
      <c r="A16217" s="44" t="s">
        <v>14045</v>
      </c>
      <c r="B16217" s="45">
        <v>3560.0</v>
      </c>
      <c r="C16217" s="55"/>
      <c r="D16217" s="52"/>
    </row>
    <row r="16218">
      <c r="A16218" s="44" t="s">
        <v>14046</v>
      </c>
      <c r="B16218" s="45">
        <v>13520.0</v>
      </c>
      <c r="C16218" s="55"/>
      <c r="D16218" s="52"/>
    </row>
    <row r="16219">
      <c r="A16219" s="44" t="s">
        <v>14047</v>
      </c>
      <c r="B16219" s="45">
        <v>2720.0</v>
      </c>
      <c r="C16219" s="55"/>
      <c r="D16219" s="52"/>
    </row>
    <row r="16220">
      <c r="A16220" s="44" t="s">
        <v>14048</v>
      </c>
      <c r="B16220" s="45">
        <v>3160.0</v>
      </c>
      <c r="C16220" s="55"/>
      <c r="D16220" s="52"/>
    </row>
    <row r="16221">
      <c r="A16221" s="44" t="s">
        <v>14049</v>
      </c>
      <c r="B16221" s="58">
        <v>12380.0</v>
      </c>
      <c r="C16221" s="56" t="s">
        <v>8901</v>
      </c>
      <c r="D16221" s="52"/>
    </row>
    <row r="16222">
      <c r="A16222" s="44" t="s">
        <v>14050</v>
      </c>
      <c r="B16222" s="58">
        <v>10720.0</v>
      </c>
      <c r="C16222" s="55"/>
      <c r="D16222" s="52"/>
    </row>
    <row r="16223">
      <c r="A16223" s="44" t="s">
        <v>14051</v>
      </c>
      <c r="B16223" s="45">
        <v>32540.0</v>
      </c>
      <c r="C16223" s="55"/>
      <c r="D16223" s="52"/>
    </row>
    <row r="16224">
      <c r="A16224" s="44" t="s">
        <v>14052</v>
      </c>
      <c r="B16224" s="45">
        <v>8880.0</v>
      </c>
      <c r="C16224" s="55"/>
      <c r="D16224" s="52"/>
    </row>
    <row r="16225">
      <c r="A16225" s="44" t="s">
        <v>14053</v>
      </c>
      <c r="B16225" s="45">
        <v>16420.0</v>
      </c>
      <c r="C16225" s="56" t="s">
        <v>14054</v>
      </c>
      <c r="D16225" s="52"/>
    </row>
    <row r="16226">
      <c r="A16226" s="44" t="s">
        <v>14055</v>
      </c>
      <c r="B16226" s="45">
        <v>13340.0</v>
      </c>
      <c r="C16226" s="56" t="s">
        <v>14056</v>
      </c>
      <c r="D16226" s="52"/>
    </row>
    <row r="16227">
      <c r="A16227" s="44" t="s">
        <v>14057</v>
      </c>
      <c r="B16227" s="45">
        <v>2920.0</v>
      </c>
      <c r="C16227" s="55"/>
      <c r="D16227" s="52"/>
    </row>
    <row r="16228">
      <c r="A16228" s="44" t="s">
        <v>14058</v>
      </c>
      <c r="B16228" s="45">
        <v>17780.0</v>
      </c>
      <c r="C16228" s="56" t="s">
        <v>14059</v>
      </c>
      <c r="D16228" s="52"/>
    </row>
    <row r="16229">
      <c r="A16229" s="44" t="s">
        <v>14060</v>
      </c>
      <c r="B16229" s="45">
        <v>11980.0</v>
      </c>
      <c r="C16229" s="56" t="s">
        <v>13205</v>
      </c>
      <c r="D16229" s="52"/>
    </row>
    <row r="16230">
      <c r="A16230" s="44" t="s">
        <v>14061</v>
      </c>
      <c r="B16230" s="45">
        <v>19360.0</v>
      </c>
      <c r="C16230" s="56" t="s">
        <v>4781</v>
      </c>
      <c r="D16230" s="52"/>
    </row>
    <row r="16231">
      <c r="A16231" s="44" t="s">
        <v>14062</v>
      </c>
      <c r="B16231" s="45">
        <v>3700.0</v>
      </c>
      <c r="C16231" s="56" t="s">
        <v>4671</v>
      </c>
      <c r="D16231" s="52"/>
    </row>
    <row r="16232">
      <c r="A16232" s="44" t="s">
        <v>14063</v>
      </c>
      <c r="B16232" s="45">
        <v>13880.0</v>
      </c>
      <c r="C16232" s="56" t="s">
        <v>8901</v>
      </c>
      <c r="D16232" s="52"/>
    </row>
    <row r="16233">
      <c r="A16233" s="44" t="s">
        <v>14064</v>
      </c>
      <c r="B16233" s="45">
        <v>2680.0</v>
      </c>
      <c r="C16233" s="56" t="s">
        <v>4671</v>
      </c>
      <c r="D16233" s="52"/>
    </row>
    <row r="16234">
      <c r="A16234" s="44" t="s">
        <v>14065</v>
      </c>
      <c r="B16234" s="45">
        <v>9460.0</v>
      </c>
      <c r="C16234" s="55"/>
      <c r="D16234" s="52"/>
    </row>
    <row r="16235">
      <c r="A16235" s="44" t="s">
        <v>14066</v>
      </c>
      <c r="B16235" s="45">
        <v>10720.0</v>
      </c>
      <c r="C16235" s="56" t="s">
        <v>8901</v>
      </c>
      <c r="D16235" s="52"/>
    </row>
    <row r="16236">
      <c r="A16236" s="44" t="s">
        <v>14067</v>
      </c>
      <c r="B16236" s="45">
        <v>2880.0</v>
      </c>
      <c r="C16236" s="56" t="s">
        <v>744</v>
      </c>
      <c r="D16236" s="52"/>
    </row>
    <row r="16237">
      <c r="A16237" s="44" t="s">
        <v>14068</v>
      </c>
      <c r="B16237" s="45">
        <v>2520.0</v>
      </c>
      <c r="C16237" s="56" t="s">
        <v>744</v>
      </c>
      <c r="D16237" s="52"/>
    </row>
    <row r="16238">
      <c r="A16238" s="44" t="s">
        <v>14069</v>
      </c>
      <c r="B16238" s="45">
        <v>3160.0</v>
      </c>
      <c r="C16238" s="56" t="s">
        <v>4112</v>
      </c>
      <c r="D16238" s="52"/>
    </row>
    <row r="16239">
      <c r="A16239" s="44" t="s">
        <v>14070</v>
      </c>
      <c r="B16239" s="45">
        <v>13700.0</v>
      </c>
      <c r="C16239" s="55"/>
      <c r="D16239" s="52"/>
    </row>
    <row r="16240">
      <c r="A16240" s="44" t="s">
        <v>14071</v>
      </c>
      <c r="B16240" s="45">
        <v>2600.0</v>
      </c>
      <c r="C16240" s="56" t="s">
        <v>4112</v>
      </c>
      <c r="D16240" s="52"/>
    </row>
    <row r="16241">
      <c r="A16241" s="44" t="s">
        <v>14072</v>
      </c>
      <c r="B16241" s="45">
        <v>3460.0</v>
      </c>
      <c r="C16241" s="56" t="s">
        <v>4444</v>
      </c>
      <c r="D16241" s="52"/>
    </row>
    <row r="16242">
      <c r="A16242" s="44" t="s">
        <v>14073</v>
      </c>
      <c r="B16242" s="45">
        <v>2440.0</v>
      </c>
      <c r="C16242" s="56" t="s">
        <v>13847</v>
      </c>
      <c r="D16242" s="52"/>
    </row>
    <row r="16243">
      <c r="A16243" s="44" t="s">
        <v>14074</v>
      </c>
      <c r="B16243" s="45">
        <v>2800.0</v>
      </c>
      <c r="C16243" s="56" t="s">
        <v>4444</v>
      </c>
      <c r="D16243" s="52"/>
    </row>
    <row r="16244">
      <c r="A16244" s="44" t="s">
        <v>14075</v>
      </c>
      <c r="B16244" s="45">
        <v>2060.0</v>
      </c>
      <c r="C16244" s="56" t="s">
        <v>13847</v>
      </c>
      <c r="D16244" s="52"/>
    </row>
    <row r="16245">
      <c r="A16245" s="44" t="s">
        <v>14076</v>
      </c>
      <c r="B16245" s="45">
        <v>3440.0</v>
      </c>
      <c r="C16245" s="56" t="s">
        <v>6421</v>
      </c>
      <c r="D16245" s="52"/>
    </row>
    <row r="16246">
      <c r="A16246" s="44" t="s">
        <v>14077</v>
      </c>
      <c r="B16246" s="45">
        <v>32700.0</v>
      </c>
      <c r="C16246" s="55"/>
      <c r="D16246" s="52"/>
    </row>
    <row r="16247">
      <c r="A16247" s="44" t="s">
        <v>14078</v>
      </c>
      <c r="B16247" s="45">
        <v>3300.0</v>
      </c>
      <c r="C16247" s="56" t="s">
        <v>6508</v>
      </c>
      <c r="D16247" s="52"/>
    </row>
    <row r="16248">
      <c r="A16248" s="44" t="s">
        <v>14079</v>
      </c>
      <c r="B16248" s="45">
        <v>3300.0</v>
      </c>
      <c r="C16248" s="56" t="s">
        <v>12162</v>
      </c>
      <c r="D16248" s="52"/>
    </row>
    <row r="16249">
      <c r="A16249" s="44" t="s">
        <v>14080</v>
      </c>
      <c r="B16249" s="45">
        <v>2900.0</v>
      </c>
      <c r="C16249" s="56" t="s">
        <v>9914</v>
      </c>
      <c r="D16249" s="52"/>
    </row>
    <row r="16250">
      <c r="A16250" s="44" t="s">
        <v>14081</v>
      </c>
      <c r="B16250" s="45">
        <v>3880.0</v>
      </c>
      <c r="C16250" s="56" t="s">
        <v>14082</v>
      </c>
      <c r="D16250" s="52"/>
    </row>
    <row r="16251">
      <c r="A16251" s="44" t="s">
        <v>14083</v>
      </c>
      <c r="B16251" s="45">
        <v>2900.0</v>
      </c>
      <c r="C16251" s="56" t="s">
        <v>14082</v>
      </c>
      <c r="D16251" s="52"/>
    </row>
    <row r="16252">
      <c r="A16252" s="44" t="s">
        <v>14084</v>
      </c>
      <c r="B16252" s="45">
        <v>12140.0</v>
      </c>
      <c r="C16252" s="55"/>
      <c r="D16252" s="52"/>
    </row>
    <row r="16253">
      <c r="A16253" s="44" t="s">
        <v>14085</v>
      </c>
      <c r="B16253" s="45">
        <v>3400.0</v>
      </c>
      <c r="C16253" s="56" t="s">
        <v>6421</v>
      </c>
      <c r="D16253" s="52"/>
    </row>
    <row r="16254">
      <c r="A16254" s="44" t="s">
        <v>14086</v>
      </c>
      <c r="B16254" s="45">
        <v>12040.0</v>
      </c>
      <c r="C16254" s="55"/>
      <c r="D16254" s="52"/>
    </row>
    <row r="16255">
      <c r="A16255" s="44" t="s">
        <v>14087</v>
      </c>
      <c r="B16255" s="45">
        <v>3040.0</v>
      </c>
      <c r="C16255" s="56" t="s">
        <v>6508</v>
      </c>
      <c r="D16255" s="52"/>
    </row>
    <row r="16256">
      <c r="A16256" s="44" t="s">
        <v>14088</v>
      </c>
      <c r="B16256" s="45">
        <v>3040.0</v>
      </c>
      <c r="C16256" s="56" t="s">
        <v>12162</v>
      </c>
      <c r="D16256" s="52"/>
    </row>
    <row r="16257">
      <c r="A16257" s="44" t="s">
        <v>14089</v>
      </c>
      <c r="B16257" s="45">
        <v>10080.0</v>
      </c>
      <c r="C16257" s="55"/>
      <c r="D16257" s="52"/>
    </row>
    <row r="16258">
      <c r="A16258" s="44" t="s">
        <v>14090</v>
      </c>
      <c r="B16258" s="45">
        <v>2740.0</v>
      </c>
      <c r="C16258" s="56" t="s">
        <v>9914</v>
      </c>
      <c r="D16258" s="52"/>
    </row>
    <row r="16259">
      <c r="A16259" s="44" t="s">
        <v>14091</v>
      </c>
      <c r="B16259" s="45">
        <v>2920.0</v>
      </c>
      <c r="C16259" s="55"/>
      <c r="D16259" s="52"/>
    </row>
    <row r="16260">
      <c r="A16260" s="44" t="s">
        <v>14092</v>
      </c>
      <c r="B16260" s="45">
        <v>4860.0</v>
      </c>
      <c r="C16260" s="56" t="s">
        <v>4035</v>
      </c>
      <c r="D16260" s="52"/>
    </row>
    <row r="16261">
      <c r="A16261" s="44" t="s">
        <v>14093</v>
      </c>
      <c r="B16261" s="45">
        <v>2740.0</v>
      </c>
      <c r="C16261" s="56" t="s">
        <v>4035</v>
      </c>
      <c r="D16261" s="52"/>
    </row>
    <row r="16262">
      <c r="A16262" s="44" t="s">
        <v>14094</v>
      </c>
      <c r="B16262" s="45">
        <v>2760.0</v>
      </c>
      <c r="C16262" s="56" t="s">
        <v>4031</v>
      </c>
      <c r="D16262" s="52"/>
    </row>
    <row r="16263">
      <c r="A16263" s="44" t="s">
        <v>14095</v>
      </c>
      <c r="B16263" s="45">
        <v>2620.0</v>
      </c>
      <c r="C16263" s="56" t="s">
        <v>4031</v>
      </c>
      <c r="D16263" s="52"/>
    </row>
    <row r="16264">
      <c r="A16264" s="44" t="s">
        <v>14096</v>
      </c>
      <c r="B16264" s="45">
        <v>10580.0</v>
      </c>
      <c r="C16264" s="55"/>
      <c r="D16264" s="52"/>
    </row>
    <row r="16265">
      <c r="A16265" s="44" t="s">
        <v>14097</v>
      </c>
      <c r="B16265" s="45">
        <v>3020.0</v>
      </c>
      <c r="C16265" s="56" t="s">
        <v>4444</v>
      </c>
      <c r="D16265" s="52"/>
    </row>
    <row r="16266">
      <c r="A16266" s="44" t="s">
        <v>14098</v>
      </c>
      <c r="B16266" s="45">
        <v>2720.0</v>
      </c>
      <c r="C16266" s="56" t="s">
        <v>4444</v>
      </c>
      <c r="D16266" s="52"/>
    </row>
    <row r="16267">
      <c r="A16267" s="44" t="s">
        <v>14099</v>
      </c>
      <c r="B16267" s="45">
        <v>14700.0</v>
      </c>
      <c r="C16267" s="55"/>
      <c r="D16267" s="52"/>
    </row>
    <row r="16268">
      <c r="A16268" s="44" t="s">
        <v>14100</v>
      </c>
      <c r="B16268" s="45">
        <v>13640.0</v>
      </c>
      <c r="C16268" s="55"/>
      <c r="D16268" s="52"/>
    </row>
    <row r="16269">
      <c r="A16269" s="44" t="s">
        <v>14101</v>
      </c>
      <c r="B16269" s="45">
        <v>2480.0</v>
      </c>
      <c r="C16269" s="56" t="s">
        <v>13847</v>
      </c>
      <c r="D16269" s="52"/>
    </row>
    <row r="16270">
      <c r="A16270" s="44" t="s">
        <v>14102</v>
      </c>
      <c r="B16270" s="45">
        <v>2060.0</v>
      </c>
      <c r="C16270" s="55"/>
      <c r="D16270" s="52"/>
    </row>
    <row r="16271">
      <c r="A16271" s="44" t="s">
        <v>14103</v>
      </c>
      <c r="B16271" s="45">
        <v>4200.0</v>
      </c>
      <c r="C16271" s="56" t="s">
        <v>4017</v>
      </c>
      <c r="D16271" s="52"/>
    </row>
    <row r="16272">
      <c r="A16272" s="44" t="s">
        <v>14104</v>
      </c>
      <c r="B16272" s="45">
        <v>3800.0</v>
      </c>
      <c r="C16272" s="56" t="s">
        <v>14082</v>
      </c>
      <c r="D16272" s="52"/>
    </row>
    <row r="16273">
      <c r="A16273" s="44" t="s">
        <v>14105</v>
      </c>
      <c r="B16273" s="45">
        <v>31780.0</v>
      </c>
      <c r="C16273" s="55"/>
      <c r="D16273" s="52"/>
    </row>
    <row r="16274">
      <c r="A16274" s="44" t="s">
        <v>14106</v>
      </c>
      <c r="B16274" s="45">
        <v>2900.0</v>
      </c>
      <c r="C16274" s="56" t="s">
        <v>14082</v>
      </c>
      <c r="D16274" s="52"/>
    </row>
    <row r="16275">
      <c r="A16275" s="44" t="s">
        <v>14107</v>
      </c>
      <c r="B16275" s="45">
        <v>3080.0</v>
      </c>
      <c r="C16275" s="56" t="s">
        <v>4017</v>
      </c>
      <c r="D16275" s="52"/>
    </row>
    <row r="16276">
      <c r="A16276" s="44" t="s">
        <v>14108</v>
      </c>
      <c r="B16276" s="45">
        <v>12780.0</v>
      </c>
      <c r="C16276" s="56" t="s">
        <v>10694</v>
      </c>
      <c r="D16276" s="52"/>
    </row>
    <row r="16277">
      <c r="A16277" s="44" t="s">
        <v>14109</v>
      </c>
      <c r="B16277" s="45">
        <v>9400.0</v>
      </c>
      <c r="C16277" s="55"/>
      <c r="D16277" s="52"/>
    </row>
    <row r="16278">
      <c r="A16278" s="44" t="s">
        <v>14110</v>
      </c>
      <c r="B16278" s="45">
        <v>12420.0</v>
      </c>
      <c r="C16278" s="56" t="s">
        <v>10694</v>
      </c>
      <c r="D16278" s="52"/>
    </row>
    <row r="16279">
      <c r="A16279" s="44" t="s">
        <v>14111</v>
      </c>
      <c r="B16279" s="45">
        <v>10680.0</v>
      </c>
      <c r="C16279" s="56" t="s">
        <v>4820</v>
      </c>
      <c r="D16279" s="52"/>
    </row>
    <row r="16280">
      <c r="A16280" s="44" t="s">
        <v>14112</v>
      </c>
      <c r="B16280" s="45">
        <v>10000.0</v>
      </c>
      <c r="C16280" s="55"/>
      <c r="D16280" s="52"/>
    </row>
    <row r="16281">
      <c r="A16281" s="44" t="s">
        <v>14113</v>
      </c>
      <c r="B16281" s="45">
        <v>3320.0</v>
      </c>
      <c r="C16281" s="55"/>
      <c r="D16281" s="52"/>
    </row>
    <row r="16282">
      <c r="A16282" s="44" t="s">
        <v>14114</v>
      </c>
      <c r="B16282" s="45">
        <v>3320.0</v>
      </c>
      <c r="C16282" s="55"/>
      <c r="D16282" s="52"/>
    </row>
    <row r="16283">
      <c r="A16283" s="44" t="s">
        <v>14115</v>
      </c>
      <c r="B16283" s="45">
        <v>3620.0</v>
      </c>
      <c r="C16283" s="56" t="s">
        <v>4444</v>
      </c>
      <c r="D16283" s="52"/>
    </row>
    <row r="16284">
      <c r="A16284" s="44" t="s">
        <v>14116</v>
      </c>
      <c r="B16284" s="45">
        <v>2740.0</v>
      </c>
      <c r="C16284" s="56" t="s">
        <v>4740</v>
      </c>
      <c r="D16284" s="52"/>
    </row>
    <row r="16285">
      <c r="A16285" s="44" t="s">
        <v>14117</v>
      </c>
      <c r="B16285" s="45">
        <v>2960.0</v>
      </c>
      <c r="C16285" s="56" t="s">
        <v>4031</v>
      </c>
      <c r="D16285" s="52"/>
    </row>
    <row r="16286">
      <c r="A16286" s="44" t="s">
        <v>14118</v>
      </c>
      <c r="B16286" s="45">
        <v>2720.0</v>
      </c>
      <c r="C16286" s="56" t="s">
        <v>4444</v>
      </c>
      <c r="D16286" s="52"/>
    </row>
    <row r="16287">
      <c r="A16287" s="44" t="s">
        <v>14119</v>
      </c>
      <c r="B16287" s="45">
        <v>2520.0</v>
      </c>
      <c r="C16287" s="56" t="s">
        <v>4740</v>
      </c>
      <c r="D16287" s="52"/>
    </row>
    <row r="16288">
      <c r="A16288" s="44" t="s">
        <v>14120</v>
      </c>
      <c r="B16288" s="45">
        <v>3020.0</v>
      </c>
      <c r="C16288" s="56" t="s">
        <v>4138</v>
      </c>
      <c r="D16288" s="52"/>
    </row>
    <row r="16289">
      <c r="A16289" s="44" t="s">
        <v>14121</v>
      </c>
      <c r="B16289" s="45">
        <v>2800.0</v>
      </c>
      <c r="C16289" s="56" t="s">
        <v>4031</v>
      </c>
      <c r="D16289" s="52"/>
    </row>
    <row r="16290">
      <c r="A16290" s="44" t="s">
        <v>14122</v>
      </c>
      <c r="B16290" s="45">
        <v>2940.0</v>
      </c>
      <c r="C16290" s="55"/>
      <c r="D16290" s="52"/>
    </row>
    <row r="16291">
      <c r="A16291" s="44" t="s">
        <v>14123</v>
      </c>
      <c r="B16291" s="45">
        <v>13280.0</v>
      </c>
      <c r="C16291" s="56" t="s">
        <v>5768</v>
      </c>
      <c r="D16291" s="52"/>
    </row>
    <row r="16292">
      <c r="A16292" s="44" t="s">
        <v>14124</v>
      </c>
      <c r="B16292" s="45">
        <v>13640.0</v>
      </c>
      <c r="C16292" s="55"/>
      <c r="D16292" s="52"/>
    </row>
    <row r="16293">
      <c r="A16293" s="44" t="s">
        <v>14125</v>
      </c>
      <c r="B16293" s="45">
        <v>13400.0</v>
      </c>
      <c r="C16293" s="56" t="s">
        <v>5054</v>
      </c>
      <c r="D16293" s="52"/>
    </row>
    <row r="16294">
      <c r="A16294" s="44" t="s">
        <v>14126</v>
      </c>
      <c r="B16294" s="45">
        <v>16020.0</v>
      </c>
      <c r="C16294" s="56" t="s">
        <v>14127</v>
      </c>
      <c r="D16294" s="52"/>
    </row>
    <row r="16295">
      <c r="A16295" s="44" t="s">
        <v>14128</v>
      </c>
      <c r="B16295" s="45">
        <v>14040.0</v>
      </c>
      <c r="C16295" s="56" t="s">
        <v>14129</v>
      </c>
      <c r="D16295" s="52"/>
    </row>
    <row r="16296">
      <c r="A16296" s="44" t="s">
        <v>14130</v>
      </c>
      <c r="B16296" s="45">
        <v>8840.0</v>
      </c>
      <c r="C16296" s="55"/>
      <c r="D16296" s="52"/>
    </row>
    <row r="16297">
      <c r="A16297" s="44" t="s">
        <v>14131</v>
      </c>
      <c r="B16297" s="45">
        <v>15120.0</v>
      </c>
      <c r="C16297" s="56" t="s">
        <v>4039</v>
      </c>
      <c r="D16297" s="52"/>
    </row>
    <row r="16298">
      <c r="A16298" s="44" t="s">
        <v>14132</v>
      </c>
      <c r="B16298" s="45">
        <v>10180.0</v>
      </c>
      <c r="C16298" s="55"/>
      <c r="D16298" s="52"/>
    </row>
    <row r="16299">
      <c r="A16299" s="44" t="s">
        <v>14133</v>
      </c>
      <c r="B16299" s="45">
        <v>12960.0</v>
      </c>
      <c r="C16299" s="56" t="s">
        <v>7963</v>
      </c>
      <c r="D16299" s="52"/>
    </row>
    <row r="16300">
      <c r="A16300" s="44" t="s">
        <v>14134</v>
      </c>
      <c r="B16300" s="45">
        <v>9420.0</v>
      </c>
      <c r="C16300" s="55"/>
      <c r="D16300" s="52"/>
    </row>
    <row r="16301">
      <c r="A16301" s="44" t="s">
        <v>14135</v>
      </c>
      <c r="B16301" s="45">
        <v>9400.0</v>
      </c>
      <c r="C16301" s="55"/>
      <c r="D16301" s="52"/>
    </row>
    <row r="16302">
      <c r="A16302" s="44" t="s">
        <v>14136</v>
      </c>
      <c r="B16302" s="45">
        <v>9400.0</v>
      </c>
      <c r="C16302" s="55"/>
      <c r="D16302" s="52"/>
    </row>
    <row r="16303">
      <c r="A16303" s="44" t="s">
        <v>14137</v>
      </c>
      <c r="B16303" s="45">
        <v>3380.0</v>
      </c>
      <c r="C16303" s="56" t="s">
        <v>14138</v>
      </c>
      <c r="D16303" s="52"/>
    </row>
    <row r="16304">
      <c r="A16304" s="44" t="s">
        <v>14139</v>
      </c>
      <c r="B16304" s="45">
        <v>2760.0</v>
      </c>
      <c r="C16304" s="55"/>
      <c r="D16304" s="52"/>
    </row>
    <row r="16305">
      <c r="A16305" s="44" t="s">
        <v>14140</v>
      </c>
      <c r="B16305" s="45">
        <v>11220.0</v>
      </c>
      <c r="C16305" s="56" t="s">
        <v>14141</v>
      </c>
      <c r="D16305" s="52"/>
    </row>
    <row r="16306">
      <c r="A16306" s="44" t="s">
        <v>14142</v>
      </c>
      <c r="B16306" s="45">
        <v>24160.0</v>
      </c>
      <c r="C16306" s="55"/>
      <c r="D16306" s="52"/>
    </row>
    <row r="16307">
      <c r="A16307" s="44" t="s">
        <v>14143</v>
      </c>
      <c r="B16307" s="45">
        <v>9900.0</v>
      </c>
      <c r="C16307" s="55"/>
      <c r="D16307" s="52"/>
    </row>
    <row r="16308">
      <c r="A16308" s="44" t="s">
        <v>14144</v>
      </c>
      <c r="B16308" s="45">
        <v>32440.0</v>
      </c>
      <c r="C16308" s="55"/>
      <c r="D16308" s="52"/>
    </row>
    <row r="16309">
      <c r="A16309" s="44" t="s">
        <v>14145</v>
      </c>
      <c r="B16309" s="45">
        <v>9980.0</v>
      </c>
      <c r="C16309" s="55"/>
      <c r="D16309" s="52"/>
    </row>
    <row r="16310">
      <c r="A16310" s="44" t="s">
        <v>14146</v>
      </c>
      <c r="B16310" s="45">
        <v>12120.0</v>
      </c>
      <c r="C16310" s="56" t="s">
        <v>4500</v>
      </c>
      <c r="D16310" s="52"/>
    </row>
    <row r="16311">
      <c r="A16311" s="44" t="s">
        <v>14147</v>
      </c>
      <c r="B16311" s="45">
        <v>3720.0</v>
      </c>
      <c r="C16311" s="56" t="s">
        <v>14148</v>
      </c>
      <c r="D16311" s="52"/>
    </row>
    <row r="16312">
      <c r="A16312" s="44" t="s">
        <v>14149</v>
      </c>
      <c r="B16312" s="45">
        <v>10240.0</v>
      </c>
      <c r="C16312" s="55"/>
      <c r="D16312" s="52"/>
    </row>
    <row r="16313">
      <c r="A16313" s="44" t="s">
        <v>14150</v>
      </c>
      <c r="B16313" s="45">
        <v>3620.0</v>
      </c>
      <c r="C16313" s="56" t="s">
        <v>14148</v>
      </c>
      <c r="D16313" s="52"/>
    </row>
    <row r="16314">
      <c r="A16314" s="44" t="s">
        <v>14151</v>
      </c>
      <c r="B16314" s="45">
        <v>4220.0</v>
      </c>
      <c r="C16314" s="56" t="s">
        <v>4017</v>
      </c>
      <c r="D16314" s="52"/>
    </row>
    <row r="16315">
      <c r="A16315" s="44" t="s">
        <v>14152</v>
      </c>
      <c r="B16315" s="45">
        <v>13620.0</v>
      </c>
      <c r="C16315" s="55"/>
      <c r="D16315" s="52"/>
    </row>
    <row r="16316">
      <c r="A16316" s="44" t="s">
        <v>14153</v>
      </c>
      <c r="B16316" s="45">
        <v>11520.0</v>
      </c>
      <c r="C16316" s="56" t="s">
        <v>14154</v>
      </c>
      <c r="D16316" s="52"/>
    </row>
    <row r="16317">
      <c r="A16317" s="44" t="s">
        <v>14155</v>
      </c>
      <c r="B16317" s="45">
        <v>12680.0</v>
      </c>
      <c r="C16317" s="56" t="s">
        <v>4576</v>
      </c>
      <c r="D16317" s="52"/>
    </row>
    <row r="16318">
      <c r="A16318" s="44" t="s">
        <v>14156</v>
      </c>
      <c r="B16318" s="45">
        <v>11560.0</v>
      </c>
      <c r="C16318" s="56" t="s">
        <v>8901</v>
      </c>
      <c r="D16318" s="52"/>
    </row>
    <row r="16319">
      <c r="A16319" s="44" t="s">
        <v>14157</v>
      </c>
      <c r="B16319" s="45">
        <v>3380.0</v>
      </c>
      <c r="C16319" s="55"/>
      <c r="D16319" s="52"/>
    </row>
    <row r="16320">
      <c r="A16320" s="44" t="s">
        <v>14158</v>
      </c>
      <c r="B16320" s="45">
        <v>3100.0</v>
      </c>
      <c r="C16320" s="56" t="s">
        <v>4017</v>
      </c>
      <c r="D16320" s="52"/>
    </row>
    <row r="16321">
      <c r="A16321" s="44" t="s">
        <v>14159</v>
      </c>
      <c r="B16321" s="45">
        <v>10400.0</v>
      </c>
      <c r="C16321" s="56" t="s">
        <v>8901</v>
      </c>
      <c r="D16321" s="52"/>
    </row>
    <row r="16322">
      <c r="A16322" s="44" t="s">
        <v>14160</v>
      </c>
      <c r="B16322" s="45">
        <v>3200.0</v>
      </c>
      <c r="C16322" s="55"/>
      <c r="D16322" s="52"/>
    </row>
    <row r="16323">
      <c r="A16323" s="44" t="s">
        <v>14161</v>
      </c>
      <c r="B16323" s="45">
        <v>10580.0</v>
      </c>
      <c r="C16323" s="55"/>
      <c r="D16323" s="52"/>
    </row>
    <row r="16324">
      <c r="A16324" s="44" t="s">
        <v>14162</v>
      </c>
      <c r="B16324" s="45">
        <v>10560.0</v>
      </c>
      <c r="C16324" s="55"/>
      <c r="D16324" s="52"/>
    </row>
    <row r="16325">
      <c r="A16325" s="44" t="s">
        <v>14163</v>
      </c>
      <c r="B16325" s="45">
        <v>11540.0</v>
      </c>
      <c r="C16325" s="56" t="s">
        <v>8901</v>
      </c>
      <c r="D16325" s="52"/>
    </row>
    <row r="16326">
      <c r="A16326" s="44" t="s">
        <v>14164</v>
      </c>
      <c r="B16326" s="45">
        <v>11960.0</v>
      </c>
      <c r="C16326" s="55"/>
      <c r="D16326" s="52"/>
    </row>
    <row r="16327">
      <c r="A16327" s="44" t="s">
        <v>14165</v>
      </c>
      <c r="B16327" s="45">
        <v>10220.0</v>
      </c>
      <c r="C16327" s="56" t="s">
        <v>8901</v>
      </c>
      <c r="D16327" s="52"/>
    </row>
    <row r="16328">
      <c r="A16328" s="44" t="s">
        <v>14166</v>
      </c>
      <c r="B16328" s="45">
        <v>11220.0</v>
      </c>
      <c r="C16328" s="55"/>
      <c r="D16328" s="52"/>
    </row>
    <row r="16329">
      <c r="A16329" s="44" t="s">
        <v>14167</v>
      </c>
      <c r="B16329" s="45">
        <v>12720.0</v>
      </c>
      <c r="C16329" s="55"/>
      <c r="D16329" s="52"/>
    </row>
    <row r="16330">
      <c r="A16330" s="44" t="s">
        <v>14168</v>
      </c>
      <c r="B16330" s="45">
        <v>32140.0</v>
      </c>
      <c r="C16330" s="55"/>
      <c r="D16330" s="52"/>
    </row>
    <row r="16331">
      <c r="A16331" s="44" t="s">
        <v>14169</v>
      </c>
      <c r="B16331" s="45">
        <v>11280.0</v>
      </c>
      <c r="C16331" s="55"/>
      <c r="D16331" s="52"/>
    </row>
    <row r="16332">
      <c r="A16332" s="44" t="s">
        <v>14170</v>
      </c>
      <c r="B16332" s="45">
        <v>11340.0</v>
      </c>
      <c r="C16332" s="55"/>
      <c r="D16332" s="52"/>
    </row>
    <row r="16333">
      <c r="A16333" s="44" t="s">
        <v>14171</v>
      </c>
      <c r="B16333" s="45">
        <v>2220.0</v>
      </c>
      <c r="C16333" s="55"/>
      <c r="D16333" s="52"/>
    </row>
    <row r="16334">
      <c r="A16334" s="44" t="s">
        <v>14172</v>
      </c>
      <c r="B16334" s="45">
        <v>11380.0</v>
      </c>
      <c r="C16334" s="55"/>
      <c r="D16334" s="52"/>
    </row>
    <row r="16335">
      <c r="A16335" s="44" t="s">
        <v>14173</v>
      </c>
      <c r="B16335" s="45">
        <v>12000.0</v>
      </c>
      <c r="C16335" s="55"/>
      <c r="D16335" s="52"/>
    </row>
    <row r="16336">
      <c r="A16336" s="44" t="s">
        <v>14174</v>
      </c>
      <c r="B16336" s="45">
        <v>11340.0</v>
      </c>
      <c r="C16336" s="55"/>
      <c r="D16336" s="52"/>
    </row>
    <row r="16337">
      <c r="A16337" s="44" t="s">
        <v>14175</v>
      </c>
      <c r="B16337" s="45">
        <v>2220.0</v>
      </c>
      <c r="C16337" s="55"/>
      <c r="D16337" s="52"/>
    </row>
    <row r="16338">
      <c r="A16338" s="44" t="s">
        <v>14176</v>
      </c>
      <c r="B16338" s="45">
        <v>2980.0</v>
      </c>
      <c r="C16338" s="56" t="s">
        <v>4138</v>
      </c>
      <c r="D16338" s="52"/>
    </row>
    <row r="16339">
      <c r="A16339" s="44" t="s">
        <v>14177</v>
      </c>
      <c r="B16339" s="45">
        <v>2220.0</v>
      </c>
      <c r="C16339" s="55"/>
      <c r="D16339" s="52"/>
    </row>
    <row r="16340">
      <c r="A16340" s="44" t="s">
        <v>14178</v>
      </c>
      <c r="B16340" s="45">
        <v>2860.0</v>
      </c>
      <c r="C16340" s="56" t="s">
        <v>4138</v>
      </c>
      <c r="D16340" s="52"/>
    </row>
    <row r="16341">
      <c r="A16341" s="44" t="s">
        <v>14179</v>
      </c>
      <c r="B16341" s="45">
        <v>2220.0</v>
      </c>
      <c r="C16341" s="55"/>
      <c r="D16341" s="52"/>
    </row>
    <row r="16342">
      <c r="A16342" s="44" t="s">
        <v>14180</v>
      </c>
      <c r="B16342" s="45">
        <v>17620.0</v>
      </c>
      <c r="C16342" s="55"/>
      <c r="D16342" s="52"/>
    </row>
    <row r="16343">
      <c r="A16343" s="44" t="s">
        <v>14181</v>
      </c>
      <c r="B16343" s="45">
        <v>3980.0</v>
      </c>
      <c r="C16343" s="56" t="s">
        <v>14182</v>
      </c>
      <c r="D16343" s="52"/>
    </row>
    <row r="16344">
      <c r="A16344" s="44" t="s">
        <v>14183</v>
      </c>
      <c r="B16344" s="45">
        <v>2220.0</v>
      </c>
      <c r="C16344" s="55"/>
      <c r="D16344" s="52"/>
    </row>
    <row r="16345">
      <c r="A16345" s="44" t="s">
        <v>14184</v>
      </c>
      <c r="B16345" s="45">
        <v>9780.0</v>
      </c>
      <c r="C16345" s="55"/>
      <c r="D16345" s="52"/>
    </row>
    <row r="16346">
      <c r="A16346" s="44" t="s">
        <v>14185</v>
      </c>
      <c r="B16346" s="45">
        <v>9720.0</v>
      </c>
      <c r="C16346" s="55"/>
      <c r="D16346" s="52"/>
    </row>
    <row r="16347">
      <c r="A16347" s="44" t="s">
        <v>14186</v>
      </c>
      <c r="B16347" s="45">
        <v>2760.0</v>
      </c>
      <c r="C16347" s="55"/>
      <c r="D16347" s="52"/>
    </row>
    <row r="16348">
      <c r="A16348" s="44" t="s">
        <v>14187</v>
      </c>
      <c r="B16348" s="45">
        <v>2820.0</v>
      </c>
      <c r="C16348" s="56" t="s">
        <v>14182</v>
      </c>
      <c r="D16348" s="52"/>
    </row>
    <row r="16349">
      <c r="A16349" s="44" t="s">
        <v>14188</v>
      </c>
      <c r="B16349" s="45">
        <v>13600.0</v>
      </c>
      <c r="C16349" s="55"/>
      <c r="D16349" s="52"/>
    </row>
    <row r="16350">
      <c r="A16350" s="44" t="s">
        <v>14189</v>
      </c>
      <c r="B16350" s="45">
        <v>4440.0</v>
      </c>
      <c r="C16350" s="55"/>
      <c r="D16350" s="52"/>
    </row>
    <row r="16351">
      <c r="A16351" s="44" t="s">
        <v>14190</v>
      </c>
      <c r="B16351" s="45">
        <v>2780.0</v>
      </c>
      <c r="C16351" s="55"/>
      <c r="D16351" s="52"/>
    </row>
    <row r="16352">
      <c r="A16352" s="44" t="s">
        <v>14191</v>
      </c>
      <c r="B16352" s="45">
        <v>4480.0</v>
      </c>
      <c r="C16352" s="55"/>
      <c r="D16352" s="52"/>
    </row>
    <row r="16353">
      <c r="A16353" s="44" t="s">
        <v>14192</v>
      </c>
      <c r="B16353" s="45">
        <v>32300.0</v>
      </c>
      <c r="C16353" s="55"/>
      <c r="D16353" s="52"/>
    </row>
    <row r="16354">
      <c r="A16354" s="44" t="s">
        <v>14193</v>
      </c>
      <c r="B16354" s="45">
        <v>11320.0</v>
      </c>
      <c r="C16354" s="56" t="s">
        <v>9321</v>
      </c>
      <c r="D16354" s="52"/>
    </row>
    <row r="16355">
      <c r="A16355" s="44" t="s">
        <v>14194</v>
      </c>
      <c r="B16355" s="45">
        <v>2460.0</v>
      </c>
      <c r="C16355" s="56" t="s">
        <v>13847</v>
      </c>
      <c r="D16355" s="52"/>
    </row>
    <row r="16356">
      <c r="A16356" s="44" t="s">
        <v>14195</v>
      </c>
      <c r="B16356" s="45">
        <v>19840.0</v>
      </c>
      <c r="C16356" s="56" t="s">
        <v>14196</v>
      </c>
      <c r="D16356" s="52"/>
    </row>
    <row r="16357">
      <c r="A16357" s="44" t="s">
        <v>14197</v>
      </c>
      <c r="B16357" s="45">
        <v>2040.0</v>
      </c>
      <c r="C16357" s="55"/>
      <c r="D16357" s="52"/>
    </row>
    <row r="16358">
      <c r="A16358" s="44" t="s">
        <v>14198</v>
      </c>
      <c r="B16358" s="45">
        <v>10260.0</v>
      </c>
      <c r="C16358" s="55"/>
      <c r="D16358" s="52"/>
    </row>
    <row r="16359">
      <c r="A16359" s="44" t="s">
        <v>14199</v>
      </c>
      <c r="B16359" s="45">
        <v>3560.0</v>
      </c>
      <c r="C16359" s="56" t="s">
        <v>6421</v>
      </c>
      <c r="D16359" s="52"/>
    </row>
    <row r="16360">
      <c r="A16360" s="44" t="s">
        <v>14200</v>
      </c>
      <c r="B16360" s="45">
        <v>3400.0</v>
      </c>
      <c r="C16360" s="56" t="s">
        <v>6508</v>
      </c>
      <c r="D16360" s="52"/>
    </row>
    <row r="16361">
      <c r="A16361" s="44" t="s">
        <v>14201</v>
      </c>
      <c r="B16361" s="45">
        <v>3400.0</v>
      </c>
      <c r="C16361" s="56" t="s">
        <v>7276</v>
      </c>
      <c r="D16361" s="52"/>
    </row>
    <row r="16362">
      <c r="A16362" s="44" t="s">
        <v>14202</v>
      </c>
      <c r="B16362" s="45">
        <v>2940.0</v>
      </c>
      <c r="C16362" s="56" t="s">
        <v>9914</v>
      </c>
      <c r="D16362" s="52"/>
    </row>
    <row r="16363">
      <c r="A16363" s="44" t="s">
        <v>14203</v>
      </c>
      <c r="B16363" s="45">
        <v>9980.0</v>
      </c>
      <c r="C16363" s="55"/>
      <c r="D16363" s="52"/>
    </row>
    <row r="16364">
      <c r="A16364" s="44" t="s">
        <v>14204</v>
      </c>
      <c r="B16364" s="45">
        <v>13600.0</v>
      </c>
      <c r="C16364" s="55"/>
      <c r="D16364" s="52"/>
    </row>
    <row r="16365">
      <c r="A16365" s="44" t="s">
        <v>14205</v>
      </c>
      <c r="B16365" s="45">
        <v>2960.0</v>
      </c>
      <c r="C16365" s="55"/>
      <c r="D16365" s="52"/>
    </row>
    <row r="16366">
      <c r="A16366" s="44" t="s">
        <v>14206</v>
      </c>
      <c r="B16366" s="45">
        <v>2960.0</v>
      </c>
      <c r="C16366" s="55"/>
      <c r="D16366" s="52"/>
    </row>
    <row r="16367">
      <c r="A16367" s="44" t="s">
        <v>14207</v>
      </c>
      <c r="B16367" s="45">
        <v>3540.0</v>
      </c>
      <c r="C16367" s="56" t="s">
        <v>6421</v>
      </c>
      <c r="D16367" s="52"/>
    </row>
    <row r="16368">
      <c r="A16368" s="44" t="s">
        <v>14208</v>
      </c>
      <c r="B16368" s="45">
        <v>3280.0</v>
      </c>
      <c r="C16368" s="56" t="s">
        <v>6508</v>
      </c>
      <c r="D16368" s="52"/>
    </row>
    <row r="16369">
      <c r="A16369" s="44" t="s">
        <v>14209</v>
      </c>
      <c r="B16369" s="45">
        <v>3280.0</v>
      </c>
      <c r="C16369" s="56" t="s">
        <v>7276</v>
      </c>
      <c r="D16369" s="52"/>
    </row>
    <row r="16370">
      <c r="A16370" s="44" t="s">
        <v>14210</v>
      </c>
      <c r="B16370" s="45">
        <v>12560.0</v>
      </c>
      <c r="C16370" s="56" t="s">
        <v>14211</v>
      </c>
      <c r="D16370" s="52"/>
    </row>
    <row r="16371">
      <c r="A16371" s="44" t="s">
        <v>14212</v>
      </c>
      <c r="B16371" s="45">
        <v>2780.0</v>
      </c>
      <c r="C16371" s="56" t="s">
        <v>9914</v>
      </c>
      <c r="D16371" s="52"/>
    </row>
    <row r="16372">
      <c r="A16372" s="44" t="s">
        <v>14213</v>
      </c>
      <c r="B16372" s="45">
        <v>10200.0</v>
      </c>
      <c r="C16372" s="55"/>
      <c r="D16372" s="52"/>
    </row>
    <row r="16373">
      <c r="A16373" s="44" t="s">
        <v>14214</v>
      </c>
      <c r="B16373" s="45">
        <v>3460.0</v>
      </c>
      <c r="C16373" s="56" t="s">
        <v>4444</v>
      </c>
      <c r="D16373" s="52"/>
    </row>
    <row r="16374">
      <c r="A16374" s="44" t="s">
        <v>14215</v>
      </c>
      <c r="B16374" s="45">
        <v>3680.0</v>
      </c>
      <c r="C16374" s="56" t="s">
        <v>744</v>
      </c>
      <c r="D16374" s="52"/>
    </row>
    <row r="16375">
      <c r="A16375" s="44" t="s">
        <v>14216</v>
      </c>
      <c r="B16375" s="45">
        <v>2700.0</v>
      </c>
      <c r="C16375" s="56" t="s">
        <v>4444</v>
      </c>
      <c r="D16375" s="52"/>
    </row>
    <row r="16376">
      <c r="A16376" s="44" t="s">
        <v>14217</v>
      </c>
      <c r="B16376" s="45">
        <v>2540.0</v>
      </c>
      <c r="C16376" s="55"/>
      <c r="D16376" s="52"/>
    </row>
    <row r="16377">
      <c r="A16377" s="44" t="s">
        <v>14218</v>
      </c>
      <c r="B16377" s="45">
        <v>3600.0</v>
      </c>
      <c r="C16377" s="56" t="s">
        <v>2781</v>
      </c>
      <c r="D16377" s="52"/>
    </row>
    <row r="16378">
      <c r="A16378" s="44" t="s">
        <v>14219</v>
      </c>
      <c r="B16378" s="45">
        <v>10460.0</v>
      </c>
      <c r="C16378" s="55"/>
      <c r="D16378" s="52"/>
    </row>
    <row r="16379">
      <c r="A16379" s="44" t="s">
        <v>14220</v>
      </c>
      <c r="B16379" s="45">
        <v>2840.0</v>
      </c>
      <c r="C16379" s="56" t="s">
        <v>2781</v>
      </c>
      <c r="D16379" s="52"/>
    </row>
    <row r="16380">
      <c r="A16380" s="44" t="s">
        <v>14221</v>
      </c>
      <c r="B16380" s="45">
        <v>11900.0</v>
      </c>
      <c r="C16380" s="56" t="s">
        <v>14222</v>
      </c>
      <c r="D16380" s="52"/>
    </row>
    <row r="16381">
      <c r="A16381" s="44" t="s">
        <v>14223</v>
      </c>
      <c r="B16381" s="45">
        <v>15040.0</v>
      </c>
      <c r="C16381" s="56" t="s">
        <v>4088</v>
      </c>
      <c r="D16381" s="52"/>
    </row>
    <row r="16382">
      <c r="A16382" s="44" t="s">
        <v>14224</v>
      </c>
      <c r="B16382" s="45">
        <v>10140.0</v>
      </c>
      <c r="C16382" s="55"/>
      <c r="D16382" s="52"/>
    </row>
    <row r="16383">
      <c r="A16383" s="44" t="s">
        <v>14225</v>
      </c>
      <c r="B16383" s="45">
        <v>2400.0</v>
      </c>
      <c r="C16383" s="56" t="s">
        <v>13847</v>
      </c>
      <c r="D16383" s="52"/>
    </row>
    <row r="16384">
      <c r="A16384" s="44" t="s">
        <v>14226</v>
      </c>
      <c r="B16384" s="45">
        <v>2040.0</v>
      </c>
      <c r="C16384" s="55"/>
      <c r="D16384" s="52"/>
    </row>
    <row r="16385">
      <c r="A16385" s="44" t="s">
        <v>14227</v>
      </c>
      <c r="B16385" s="45">
        <v>9020.0</v>
      </c>
      <c r="C16385" s="55"/>
      <c r="D16385" s="52"/>
    </row>
    <row r="16386">
      <c r="A16386" s="44" t="s">
        <v>14228</v>
      </c>
      <c r="B16386" s="45">
        <v>4820.0</v>
      </c>
      <c r="C16386" s="56" t="s">
        <v>14229</v>
      </c>
      <c r="D16386" s="52"/>
    </row>
    <row r="16387">
      <c r="A16387" s="44" t="s">
        <v>14230</v>
      </c>
      <c r="B16387" s="45">
        <v>17760.0</v>
      </c>
      <c r="C16387" s="56" t="s">
        <v>196</v>
      </c>
      <c r="D16387" s="52"/>
    </row>
    <row r="16388">
      <c r="A16388" s="44" t="s">
        <v>14231</v>
      </c>
      <c r="B16388" s="45">
        <v>11420.0</v>
      </c>
      <c r="C16388" s="56" t="s">
        <v>14232</v>
      </c>
      <c r="D16388" s="52"/>
    </row>
    <row r="16389">
      <c r="A16389" s="44" t="s">
        <v>14233</v>
      </c>
      <c r="B16389" s="45">
        <v>3000.0</v>
      </c>
      <c r="C16389" s="56" t="s">
        <v>14229</v>
      </c>
      <c r="D16389" s="52"/>
    </row>
    <row r="16390">
      <c r="A16390" s="44" t="s">
        <v>14234</v>
      </c>
      <c r="B16390" s="45">
        <v>3220.0</v>
      </c>
      <c r="C16390" s="56" t="s">
        <v>4444</v>
      </c>
      <c r="D16390" s="52"/>
    </row>
    <row r="16391">
      <c r="A16391" s="44" t="s">
        <v>14235</v>
      </c>
      <c r="B16391" s="45">
        <v>12540.0</v>
      </c>
      <c r="C16391" s="56" t="s">
        <v>14236</v>
      </c>
      <c r="D16391" s="52"/>
    </row>
    <row r="16392">
      <c r="A16392" s="44" t="s">
        <v>14237</v>
      </c>
      <c r="B16392" s="45">
        <v>10220.0</v>
      </c>
      <c r="C16392" s="55"/>
      <c r="D16392" s="52"/>
    </row>
    <row r="16393">
      <c r="A16393" s="44" t="s">
        <v>14238</v>
      </c>
      <c r="B16393" s="45">
        <v>2760.0</v>
      </c>
      <c r="C16393" s="56" t="s">
        <v>4444</v>
      </c>
      <c r="D16393" s="52"/>
    </row>
    <row r="16394">
      <c r="A16394" s="44" t="s">
        <v>14239</v>
      </c>
      <c r="B16394" s="45">
        <v>9680.0</v>
      </c>
      <c r="C16394" s="55"/>
      <c r="D16394" s="52"/>
    </row>
    <row r="16395">
      <c r="A16395" s="44" t="s">
        <v>14240</v>
      </c>
      <c r="B16395" s="45">
        <v>9000.0</v>
      </c>
      <c r="C16395" s="55"/>
      <c r="D16395" s="52"/>
    </row>
    <row r="16396">
      <c r="A16396" s="44" t="s">
        <v>14241</v>
      </c>
      <c r="B16396" s="45">
        <v>10960.0</v>
      </c>
      <c r="C16396" s="56" t="s">
        <v>8901</v>
      </c>
      <c r="D16396" s="52"/>
    </row>
    <row r="16397">
      <c r="A16397" s="44" t="s">
        <v>14242</v>
      </c>
      <c r="B16397" s="45">
        <v>9040.0</v>
      </c>
      <c r="C16397" s="55"/>
      <c r="D16397" s="52"/>
    </row>
    <row r="16398">
      <c r="A16398" s="44" t="s">
        <v>14243</v>
      </c>
      <c r="B16398" s="45">
        <v>10200.0</v>
      </c>
      <c r="C16398" s="55"/>
      <c r="D16398" s="52"/>
    </row>
    <row r="16399">
      <c r="A16399" s="44" t="s">
        <v>14244</v>
      </c>
      <c r="B16399" s="45">
        <v>16800.0</v>
      </c>
      <c r="C16399" s="55"/>
      <c r="D16399" s="52"/>
    </row>
    <row r="16400">
      <c r="A16400" s="44" t="s">
        <v>14245</v>
      </c>
      <c r="B16400" s="45">
        <v>13540.0</v>
      </c>
      <c r="C16400" s="55"/>
      <c r="D16400" s="52"/>
    </row>
    <row r="16401">
      <c r="A16401" s="44" t="s">
        <v>14246</v>
      </c>
      <c r="B16401" s="45">
        <v>8980.0</v>
      </c>
      <c r="C16401" s="55"/>
      <c r="D16401" s="52"/>
    </row>
    <row r="16402">
      <c r="A16402" s="44" t="s">
        <v>14247</v>
      </c>
      <c r="B16402" s="45">
        <v>13720.0</v>
      </c>
      <c r="C16402" s="55"/>
      <c r="D16402" s="52"/>
    </row>
    <row r="16403">
      <c r="A16403" s="44" t="s">
        <v>14248</v>
      </c>
      <c r="B16403" s="45">
        <v>10540.0</v>
      </c>
      <c r="C16403" s="55"/>
      <c r="D16403" s="52"/>
    </row>
    <row r="16404">
      <c r="A16404" s="44" t="s">
        <v>14249</v>
      </c>
      <c r="B16404" s="45">
        <v>12480.0</v>
      </c>
      <c r="C16404" s="56" t="s">
        <v>14250</v>
      </c>
      <c r="D16404" s="52"/>
    </row>
    <row r="16405">
      <c r="A16405" s="44" t="s">
        <v>14251</v>
      </c>
      <c r="B16405" s="45">
        <v>10060.0</v>
      </c>
      <c r="C16405" s="55"/>
      <c r="D16405" s="52"/>
    </row>
    <row r="16406">
      <c r="A16406" s="44" t="s">
        <v>14252</v>
      </c>
      <c r="B16406" s="45">
        <v>8940.0</v>
      </c>
      <c r="C16406" s="55"/>
      <c r="D16406" s="52"/>
    </row>
    <row r="16407">
      <c r="A16407" s="44" t="s">
        <v>14253</v>
      </c>
      <c r="B16407" s="45">
        <v>3460.0</v>
      </c>
      <c r="C16407" s="55"/>
      <c r="D16407" s="52"/>
    </row>
    <row r="16408">
      <c r="A16408" s="44" t="s">
        <v>14254</v>
      </c>
      <c r="B16408" s="45">
        <v>2760.0</v>
      </c>
      <c r="C16408" s="55"/>
      <c r="D16408" s="52"/>
    </row>
    <row r="16409">
      <c r="A16409" s="44" t="s">
        <v>14255</v>
      </c>
      <c r="B16409" s="45">
        <v>12580.0</v>
      </c>
      <c r="C16409" s="56" t="s">
        <v>14256</v>
      </c>
      <c r="D16409" s="52"/>
    </row>
    <row r="16410">
      <c r="A16410" s="44" t="s">
        <v>14257</v>
      </c>
      <c r="B16410" s="45">
        <v>10720.0</v>
      </c>
      <c r="C16410" s="56" t="s">
        <v>12210</v>
      </c>
      <c r="D16410" s="52"/>
    </row>
    <row r="16411">
      <c r="A16411" s="44" t="s">
        <v>14258</v>
      </c>
      <c r="B16411" s="45">
        <v>15220.0</v>
      </c>
      <c r="C16411" s="55"/>
      <c r="D16411" s="52"/>
    </row>
    <row r="16412">
      <c r="A16412" s="44" t="s">
        <v>14259</v>
      </c>
      <c r="B16412" s="45">
        <v>2700.0</v>
      </c>
      <c r="C16412" s="55"/>
      <c r="D16412" s="52"/>
    </row>
    <row r="16413">
      <c r="A16413" s="44" t="s">
        <v>14260</v>
      </c>
      <c r="B16413" s="45">
        <v>2520.0</v>
      </c>
      <c r="C16413" s="55"/>
      <c r="D16413" s="52"/>
    </row>
    <row r="16414">
      <c r="A16414" s="44" t="s">
        <v>14261</v>
      </c>
      <c r="B16414" s="45">
        <v>11880.0</v>
      </c>
      <c r="C16414" s="56" t="s">
        <v>14262</v>
      </c>
      <c r="D16414" s="52"/>
    </row>
    <row r="16415">
      <c r="A16415" s="44" t="s">
        <v>14263</v>
      </c>
      <c r="B16415" s="45">
        <v>3660.0</v>
      </c>
      <c r="C16415" s="55"/>
      <c r="D16415" s="52"/>
    </row>
    <row r="16416">
      <c r="A16416" s="44" t="s">
        <v>14264</v>
      </c>
      <c r="B16416" s="45">
        <v>3500.0</v>
      </c>
      <c r="C16416" s="55"/>
      <c r="D16416" s="52"/>
    </row>
    <row r="16417">
      <c r="A16417" s="44" t="s">
        <v>14265</v>
      </c>
      <c r="B16417" s="45">
        <v>3500.0</v>
      </c>
      <c r="C16417" s="55"/>
      <c r="D16417" s="52"/>
    </row>
    <row r="16418">
      <c r="A16418" s="44" t="s">
        <v>14266</v>
      </c>
      <c r="B16418" s="45">
        <v>10640.0</v>
      </c>
      <c r="C16418" s="55"/>
      <c r="D16418" s="52"/>
    </row>
    <row r="16419">
      <c r="A16419" s="44" t="s">
        <v>14267</v>
      </c>
      <c r="B16419" s="45">
        <v>2840.0</v>
      </c>
      <c r="C16419" s="55"/>
      <c r="D16419" s="52"/>
    </row>
    <row r="16420">
      <c r="A16420" s="44" t="s">
        <v>14268</v>
      </c>
      <c r="B16420" s="45">
        <v>13520.0</v>
      </c>
      <c r="C16420" s="56" t="s">
        <v>14269</v>
      </c>
      <c r="D16420" s="52"/>
    </row>
    <row r="16421">
      <c r="A16421" s="44" t="s">
        <v>14270</v>
      </c>
      <c r="B16421" s="45">
        <v>8920.0</v>
      </c>
      <c r="C16421" s="55"/>
      <c r="D16421" s="52"/>
    </row>
    <row r="16422">
      <c r="A16422" s="44" t="s">
        <v>14271</v>
      </c>
      <c r="B16422" s="45">
        <v>2180.0</v>
      </c>
      <c r="C16422" s="55"/>
      <c r="D16422" s="52"/>
    </row>
    <row r="16423">
      <c r="A16423" s="44" t="s">
        <v>14272</v>
      </c>
      <c r="B16423" s="45">
        <v>1960.0</v>
      </c>
      <c r="C16423" s="55"/>
      <c r="D16423" s="52"/>
    </row>
    <row r="16424">
      <c r="A16424" s="44" t="s">
        <v>14273</v>
      </c>
      <c r="B16424" s="45">
        <v>9940.0</v>
      </c>
      <c r="C16424" s="55"/>
      <c r="D16424" s="52"/>
    </row>
    <row r="16425">
      <c r="A16425" s="44" t="s">
        <v>14274</v>
      </c>
      <c r="B16425" s="45">
        <v>15920.0</v>
      </c>
      <c r="C16425" s="56" t="s">
        <v>4781</v>
      </c>
      <c r="D16425" s="52"/>
    </row>
    <row r="16426">
      <c r="A16426" s="44" t="s">
        <v>14275</v>
      </c>
      <c r="B16426" s="45">
        <v>4280.0</v>
      </c>
      <c r="C16426" s="55"/>
      <c r="D16426" s="52"/>
    </row>
    <row r="16427">
      <c r="A16427" s="44" t="s">
        <v>14276</v>
      </c>
      <c r="B16427" s="45">
        <v>9500.0</v>
      </c>
      <c r="C16427" s="55"/>
      <c r="D16427" s="52"/>
    </row>
    <row r="16428">
      <c r="A16428" s="44" t="s">
        <v>14277</v>
      </c>
      <c r="B16428" s="45">
        <v>8880.0</v>
      </c>
      <c r="C16428" s="55"/>
      <c r="D16428" s="52"/>
    </row>
    <row r="16429">
      <c r="A16429" s="44" t="s">
        <v>14278</v>
      </c>
      <c r="B16429" s="45">
        <v>4280.0</v>
      </c>
      <c r="C16429" s="55"/>
      <c r="D16429" s="52"/>
    </row>
    <row r="16430">
      <c r="A16430" s="44" t="s">
        <v>14279</v>
      </c>
      <c r="B16430" s="45">
        <v>17060.0</v>
      </c>
      <c r="C16430" s="56" t="s">
        <v>14280</v>
      </c>
      <c r="D16430" s="52"/>
    </row>
    <row r="16431">
      <c r="A16431" s="44" t="s">
        <v>14281</v>
      </c>
      <c r="B16431" s="45">
        <v>9280.0</v>
      </c>
      <c r="C16431" s="55"/>
      <c r="D16431" s="52"/>
    </row>
    <row r="16432">
      <c r="A16432" s="44" t="s">
        <v>14282</v>
      </c>
      <c r="B16432" s="45">
        <v>4280.0</v>
      </c>
      <c r="C16432" s="55"/>
      <c r="D16432" s="52"/>
    </row>
    <row r="16433">
      <c r="A16433" s="44" t="s">
        <v>14283</v>
      </c>
      <c r="B16433" s="45">
        <v>8900.0</v>
      </c>
      <c r="C16433" s="55"/>
      <c r="D16433" s="52"/>
    </row>
    <row r="16434">
      <c r="A16434" s="44" t="s">
        <v>14284</v>
      </c>
      <c r="B16434" s="45">
        <v>4280.0</v>
      </c>
      <c r="C16434" s="55"/>
      <c r="D16434" s="52"/>
    </row>
    <row r="16435">
      <c r="A16435" s="44" t="s">
        <v>14285</v>
      </c>
      <c r="B16435" s="45">
        <v>11300.0</v>
      </c>
      <c r="C16435" s="55"/>
      <c r="D16435" s="52"/>
    </row>
    <row r="16436">
      <c r="A16436" s="44" t="s">
        <v>14286</v>
      </c>
      <c r="B16436" s="45">
        <v>8940.0</v>
      </c>
      <c r="C16436" s="55"/>
      <c r="D16436" s="52"/>
    </row>
    <row r="16437">
      <c r="A16437" s="44" t="s">
        <v>14287</v>
      </c>
      <c r="B16437" s="45">
        <v>4280.0</v>
      </c>
      <c r="C16437" s="55"/>
      <c r="D16437" s="52"/>
    </row>
    <row r="16438">
      <c r="A16438" s="44" t="s">
        <v>14288</v>
      </c>
      <c r="B16438" s="45">
        <v>11220.0</v>
      </c>
      <c r="C16438" s="55"/>
      <c r="D16438" s="52"/>
    </row>
    <row r="16439">
      <c r="A16439" s="44" t="s">
        <v>14289</v>
      </c>
      <c r="B16439" s="45">
        <v>8720.0</v>
      </c>
      <c r="C16439" s="55"/>
      <c r="D16439" s="52"/>
    </row>
    <row r="16440">
      <c r="A16440" s="44" t="s">
        <v>14290</v>
      </c>
      <c r="B16440" s="45">
        <v>4280.0</v>
      </c>
      <c r="C16440" s="55"/>
      <c r="D16440" s="52"/>
    </row>
    <row r="16441">
      <c r="A16441" s="44" t="s">
        <v>14291</v>
      </c>
      <c r="B16441" s="45">
        <v>9800.0</v>
      </c>
      <c r="C16441" s="55"/>
      <c r="D16441" s="52"/>
    </row>
    <row r="16442">
      <c r="A16442" s="44" t="s">
        <v>14292</v>
      </c>
      <c r="B16442" s="45">
        <v>4280.0</v>
      </c>
      <c r="C16442" s="55"/>
      <c r="D16442" s="52"/>
    </row>
    <row r="16443">
      <c r="A16443" s="44" t="s">
        <v>14293</v>
      </c>
      <c r="B16443" s="45">
        <v>16760.0</v>
      </c>
      <c r="C16443" s="55"/>
      <c r="D16443" s="52"/>
    </row>
    <row r="16444">
      <c r="A16444" s="44" t="s">
        <v>14294</v>
      </c>
      <c r="B16444" s="45">
        <v>16980.0</v>
      </c>
      <c r="C16444" s="56" t="s">
        <v>14295</v>
      </c>
      <c r="D16444" s="52"/>
    </row>
    <row r="16445">
      <c r="A16445" s="44" t="s">
        <v>14296</v>
      </c>
      <c r="B16445" s="45">
        <v>9480.0</v>
      </c>
      <c r="C16445" s="55"/>
      <c r="D16445" s="52"/>
    </row>
    <row r="16446">
      <c r="A16446" s="44" t="s">
        <v>14297</v>
      </c>
      <c r="B16446" s="45">
        <v>10980.0</v>
      </c>
      <c r="C16446" s="56" t="s">
        <v>14298</v>
      </c>
      <c r="D16446" s="52"/>
    </row>
    <row r="16447">
      <c r="A16447" s="44" t="s">
        <v>14299</v>
      </c>
      <c r="B16447" s="45">
        <v>9500.0</v>
      </c>
      <c r="C16447" s="55"/>
      <c r="D16447" s="52"/>
    </row>
    <row r="16448">
      <c r="A16448" s="44" t="s">
        <v>14300</v>
      </c>
      <c r="B16448" s="45">
        <v>12840.0</v>
      </c>
      <c r="C16448" s="56" t="s">
        <v>14301</v>
      </c>
      <c r="D16448" s="52"/>
    </row>
    <row r="16449">
      <c r="A16449" s="44" t="s">
        <v>14302</v>
      </c>
      <c r="B16449" s="45">
        <v>9240.0</v>
      </c>
      <c r="C16449" s="55"/>
      <c r="D16449" s="52"/>
    </row>
    <row r="16450">
      <c r="A16450" s="44" t="s">
        <v>14303</v>
      </c>
      <c r="B16450" s="45">
        <v>2520.0</v>
      </c>
      <c r="C16450" s="55"/>
      <c r="D16450" s="52"/>
    </row>
    <row r="16451">
      <c r="A16451" s="44" t="s">
        <v>14304</v>
      </c>
      <c r="B16451" s="45">
        <v>1280.0</v>
      </c>
      <c r="C16451" s="55"/>
      <c r="D16451" s="52"/>
    </row>
    <row r="16452">
      <c r="A16452" s="44" t="s">
        <v>14305</v>
      </c>
      <c r="B16452" s="45">
        <v>1280.0</v>
      </c>
      <c r="C16452" s="55"/>
      <c r="D16452" s="52"/>
    </row>
    <row r="16453">
      <c r="A16453" s="44" t="s">
        <v>14306</v>
      </c>
      <c r="B16453" s="45">
        <v>2520.0</v>
      </c>
      <c r="C16453" s="55"/>
      <c r="D16453" s="52"/>
    </row>
    <row r="16454">
      <c r="A16454" s="44" t="s">
        <v>14307</v>
      </c>
      <c r="B16454" s="45">
        <v>5220.0</v>
      </c>
      <c r="C16454" s="55"/>
      <c r="D16454" s="52"/>
    </row>
    <row r="16455">
      <c r="A16455" s="44" t="s">
        <v>14308</v>
      </c>
      <c r="B16455" s="45">
        <v>17060.0</v>
      </c>
      <c r="C16455" s="55"/>
      <c r="D16455" s="52"/>
    </row>
    <row r="16456">
      <c r="A16456" s="44" t="s">
        <v>14309</v>
      </c>
      <c r="B16456" s="45">
        <v>11140.0</v>
      </c>
      <c r="C16456" s="55"/>
      <c r="D16456" s="52"/>
    </row>
    <row r="16457">
      <c r="A16457" s="44" t="s">
        <v>14310</v>
      </c>
      <c r="B16457" s="45">
        <v>10740.0</v>
      </c>
      <c r="C16457" s="55"/>
      <c r="D16457" s="52"/>
    </row>
    <row r="16458">
      <c r="A16458" s="44" t="s">
        <v>14311</v>
      </c>
      <c r="B16458" s="45">
        <v>20460.0</v>
      </c>
      <c r="C16458" s="56" t="s">
        <v>9978</v>
      </c>
      <c r="D16458" s="52"/>
    </row>
    <row r="16459">
      <c r="A16459" s="44" t="s">
        <v>14312</v>
      </c>
      <c r="B16459" s="45">
        <v>3520.0</v>
      </c>
      <c r="C16459" s="55"/>
      <c r="D16459" s="52"/>
    </row>
    <row r="16460">
      <c r="A16460" s="44" t="s">
        <v>14313</v>
      </c>
      <c r="B16460" s="45">
        <v>13340.0</v>
      </c>
      <c r="C16460" s="56" t="s">
        <v>10580</v>
      </c>
      <c r="D16460" s="52"/>
    </row>
    <row r="16461">
      <c r="A16461" s="44" t="s">
        <v>14314</v>
      </c>
      <c r="B16461" s="45">
        <v>4340.0</v>
      </c>
      <c r="C16461" s="55"/>
      <c r="D16461" s="52"/>
    </row>
    <row r="16462">
      <c r="A16462" s="44" t="s">
        <v>14315</v>
      </c>
      <c r="B16462" s="45">
        <v>10660.0</v>
      </c>
      <c r="C16462" s="55"/>
      <c r="D16462" s="52"/>
    </row>
    <row r="16463">
      <c r="A16463" s="44" t="s">
        <v>14316</v>
      </c>
      <c r="B16463" s="45">
        <v>12660.0</v>
      </c>
      <c r="C16463" s="56" t="s">
        <v>12712</v>
      </c>
      <c r="D16463" s="52"/>
    </row>
    <row r="16464">
      <c r="A16464" s="44" t="s">
        <v>14317</v>
      </c>
      <c r="B16464" s="45">
        <v>4000.0</v>
      </c>
      <c r="C16464" s="56" t="s">
        <v>4017</v>
      </c>
      <c r="D16464" s="52"/>
    </row>
    <row r="16465">
      <c r="A16465" s="44" t="s">
        <v>14318</v>
      </c>
      <c r="B16465" s="45">
        <v>3200.0</v>
      </c>
      <c r="C16465" s="56" t="s">
        <v>4017</v>
      </c>
      <c r="D16465" s="52"/>
    </row>
    <row r="16466">
      <c r="A16466" s="44" t="s">
        <v>14319</v>
      </c>
      <c r="B16466" s="45">
        <v>11200.0</v>
      </c>
      <c r="C16466" s="55"/>
      <c r="D16466" s="52"/>
    </row>
    <row r="16467">
      <c r="A16467" s="44" t="s">
        <v>14320</v>
      </c>
      <c r="B16467" s="45">
        <v>3260.0</v>
      </c>
      <c r="C16467" s="55"/>
      <c r="D16467" s="52"/>
    </row>
    <row r="16468">
      <c r="A16468" s="44" t="s">
        <v>14321</v>
      </c>
      <c r="B16468" s="45">
        <v>3140.0</v>
      </c>
      <c r="C16468" s="55"/>
      <c r="D16468" s="52"/>
    </row>
    <row r="16469">
      <c r="A16469" s="44" t="s">
        <v>14322</v>
      </c>
      <c r="B16469" s="45">
        <v>3120.0</v>
      </c>
      <c r="C16469" s="55"/>
      <c r="D16469" s="52"/>
    </row>
    <row r="16470">
      <c r="A16470" s="44" t="s">
        <v>14323</v>
      </c>
      <c r="B16470" s="45">
        <v>12980.0</v>
      </c>
      <c r="C16470" s="56" t="s">
        <v>10694</v>
      </c>
      <c r="D16470" s="52"/>
    </row>
    <row r="16471">
      <c r="A16471" s="44" t="s">
        <v>14324</v>
      </c>
      <c r="B16471" s="45">
        <v>16360.0</v>
      </c>
      <c r="C16471" s="55"/>
      <c r="D16471" s="52"/>
    </row>
    <row r="16472">
      <c r="A16472" s="44" t="s">
        <v>14325</v>
      </c>
      <c r="B16472" s="45">
        <v>4820.0</v>
      </c>
      <c r="C16472" s="55"/>
      <c r="D16472" s="52"/>
    </row>
    <row r="16473">
      <c r="A16473" s="44" t="s">
        <v>14326</v>
      </c>
      <c r="B16473" s="45">
        <v>12060.0</v>
      </c>
      <c r="C16473" s="56" t="s">
        <v>8901</v>
      </c>
      <c r="D16473" s="52"/>
    </row>
    <row r="16474">
      <c r="A16474" s="44" t="s">
        <v>14327</v>
      </c>
      <c r="B16474" s="45">
        <v>12740.0</v>
      </c>
      <c r="C16474" s="56" t="s">
        <v>4353</v>
      </c>
      <c r="D16474" s="52"/>
    </row>
    <row r="16475">
      <c r="A16475" s="44" t="s">
        <v>14328</v>
      </c>
      <c r="B16475" s="45">
        <v>10580.0</v>
      </c>
      <c r="C16475" s="56" t="s">
        <v>8901</v>
      </c>
      <c r="D16475" s="52"/>
    </row>
    <row r="16476">
      <c r="A16476" s="44" t="s">
        <v>14329</v>
      </c>
      <c r="B16476" s="45">
        <v>12600.0</v>
      </c>
      <c r="C16476" s="56" t="s">
        <v>10694</v>
      </c>
      <c r="D16476" s="52"/>
    </row>
    <row r="16477">
      <c r="A16477" s="44" t="s">
        <v>14330</v>
      </c>
      <c r="B16477" s="45">
        <v>9480.0</v>
      </c>
      <c r="C16477" s="55"/>
      <c r="D16477" s="52"/>
    </row>
    <row r="16478">
      <c r="A16478" s="44" t="s">
        <v>14331</v>
      </c>
      <c r="B16478" s="45">
        <v>10800.0</v>
      </c>
      <c r="C16478" s="55"/>
      <c r="D16478" s="52"/>
    </row>
    <row r="16479">
      <c r="A16479" s="44" t="s">
        <v>14332</v>
      </c>
      <c r="B16479" s="45">
        <v>11760.0</v>
      </c>
      <c r="C16479" s="56" t="s">
        <v>12664</v>
      </c>
      <c r="D16479" s="52"/>
    </row>
    <row r="16480">
      <c r="A16480" s="44" t="s">
        <v>14333</v>
      </c>
      <c r="B16480" s="45">
        <v>20220.0</v>
      </c>
      <c r="C16480" s="56" t="s">
        <v>14334</v>
      </c>
      <c r="D16480" s="52"/>
    </row>
    <row r="16481">
      <c r="A16481" s="44" t="s">
        <v>14335</v>
      </c>
      <c r="B16481" s="45">
        <v>10440.0</v>
      </c>
      <c r="C16481" s="55"/>
      <c r="D16481" s="52"/>
    </row>
    <row r="16482">
      <c r="A16482" s="44" t="s">
        <v>14336</v>
      </c>
      <c r="B16482" s="45">
        <v>3660.0</v>
      </c>
      <c r="C16482" s="56" t="s">
        <v>6421</v>
      </c>
      <c r="D16482" s="52"/>
    </row>
    <row r="16483">
      <c r="A16483" s="44" t="s">
        <v>14337</v>
      </c>
      <c r="B16483" s="45">
        <v>2840.0</v>
      </c>
      <c r="C16483" s="55"/>
      <c r="D16483" s="52"/>
    </row>
    <row r="16484">
      <c r="A16484" s="44" t="s">
        <v>14338</v>
      </c>
      <c r="B16484" s="45">
        <v>11900.0</v>
      </c>
      <c r="C16484" s="56" t="s">
        <v>4061</v>
      </c>
      <c r="D16484" s="52"/>
    </row>
    <row r="16485">
      <c r="A16485" s="44" t="s">
        <v>14339</v>
      </c>
      <c r="B16485" s="45">
        <v>3320.0</v>
      </c>
      <c r="C16485" s="56" t="s">
        <v>6508</v>
      </c>
      <c r="D16485" s="52"/>
    </row>
    <row r="16486">
      <c r="A16486" s="44" t="s">
        <v>14340</v>
      </c>
      <c r="B16486" s="45">
        <v>10700.0</v>
      </c>
      <c r="C16486" s="55"/>
      <c r="D16486" s="52"/>
    </row>
    <row r="16487">
      <c r="A16487" s="44" t="s">
        <v>14341</v>
      </c>
      <c r="B16487" s="45">
        <v>16620.0</v>
      </c>
      <c r="C16487" s="55"/>
      <c r="D16487" s="52"/>
    </row>
    <row r="16488">
      <c r="A16488" s="44" t="s">
        <v>14342</v>
      </c>
      <c r="B16488" s="45">
        <v>11900.0</v>
      </c>
      <c r="C16488" s="56" t="s">
        <v>8901</v>
      </c>
      <c r="D16488" s="52"/>
    </row>
    <row r="16489">
      <c r="A16489" s="44" t="s">
        <v>14343</v>
      </c>
      <c r="B16489" s="45">
        <v>3500.0</v>
      </c>
      <c r="C16489" s="56" t="s">
        <v>4444</v>
      </c>
      <c r="D16489" s="52"/>
    </row>
    <row r="16490">
      <c r="A16490" s="44" t="s">
        <v>14344</v>
      </c>
      <c r="B16490" s="45">
        <v>14400.0</v>
      </c>
      <c r="C16490" s="56" t="s">
        <v>4525</v>
      </c>
      <c r="D16490" s="52"/>
    </row>
    <row r="16491">
      <c r="A16491" s="44" t="s">
        <v>14345</v>
      </c>
      <c r="B16491" s="45">
        <v>10560.0</v>
      </c>
      <c r="C16491" s="55"/>
      <c r="D16491" s="52"/>
    </row>
    <row r="16492">
      <c r="A16492" s="44" t="s">
        <v>14346</v>
      </c>
      <c r="B16492" s="45">
        <v>3440.0</v>
      </c>
      <c r="C16492" s="56" t="s">
        <v>4111</v>
      </c>
      <c r="D16492" s="52"/>
    </row>
    <row r="16493">
      <c r="A16493" s="44" t="s">
        <v>14347</v>
      </c>
      <c r="B16493" s="45">
        <v>10280.0</v>
      </c>
      <c r="C16493" s="55"/>
      <c r="D16493" s="52"/>
    </row>
    <row r="16494">
      <c r="A16494" s="44" t="s">
        <v>14348</v>
      </c>
      <c r="B16494" s="45">
        <v>5180.0</v>
      </c>
      <c r="C16494" s="56" t="s">
        <v>4035</v>
      </c>
      <c r="D16494" s="52"/>
    </row>
    <row r="16495">
      <c r="A16495" s="44" t="s">
        <v>14349</v>
      </c>
      <c r="B16495" s="45">
        <v>2700.0</v>
      </c>
      <c r="C16495" s="56" t="s">
        <v>4444</v>
      </c>
      <c r="D16495" s="52"/>
    </row>
    <row r="16496">
      <c r="A16496" s="44" t="s">
        <v>14350</v>
      </c>
      <c r="B16496" s="45">
        <v>2580.0</v>
      </c>
      <c r="C16496" s="56" t="s">
        <v>4111</v>
      </c>
      <c r="D16496" s="52"/>
    </row>
    <row r="16497">
      <c r="A16497" s="44" t="s">
        <v>14351</v>
      </c>
      <c r="B16497" s="45">
        <v>13440.0</v>
      </c>
      <c r="C16497" s="56" t="s">
        <v>14352</v>
      </c>
      <c r="D16497" s="52"/>
    </row>
    <row r="16498">
      <c r="A16498" s="44" t="s">
        <v>14353</v>
      </c>
      <c r="B16498" s="45">
        <v>3640.0</v>
      </c>
      <c r="C16498" s="56" t="s">
        <v>6421</v>
      </c>
      <c r="D16498" s="52"/>
    </row>
    <row r="16499">
      <c r="A16499" s="44" t="s">
        <v>14354</v>
      </c>
      <c r="B16499" s="45">
        <v>2740.0</v>
      </c>
      <c r="C16499" s="56" t="s">
        <v>4035</v>
      </c>
      <c r="D16499" s="52"/>
    </row>
    <row r="16500">
      <c r="A16500" s="44" t="s">
        <v>14355</v>
      </c>
      <c r="B16500" s="45">
        <v>9500.0</v>
      </c>
      <c r="C16500" s="55"/>
      <c r="D16500" s="52"/>
    </row>
    <row r="16501">
      <c r="A16501" s="44" t="s">
        <v>14356</v>
      </c>
      <c r="B16501" s="45">
        <v>3440.0</v>
      </c>
      <c r="C16501" s="56" t="s">
        <v>6508</v>
      </c>
      <c r="D16501" s="52"/>
    </row>
    <row r="16502">
      <c r="A16502" s="44" t="s">
        <v>14357</v>
      </c>
      <c r="B16502" s="45">
        <v>3440.0</v>
      </c>
      <c r="C16502" s="56" t="s">
        <v>7276</v>
      </c>
      <c r="D16502" s="52"/>
    </row>
    <row r="16503">
      <c r="A16503" s="44" t="s">
        <v>14358</v>
      </c>
      <c r="B16503" s="45">
        <v>2920.0</v>
      </c>
      <c r="C16503" s="56" t="s">
        <v>9914</v>
      </c>
      <c r="D16503" s="52"/>
    </row>
    <row r="16504">
      <c r="A16504" s="44" t="s">
        <v>14359</v>
      </c>
      <c r="B16504" s="45">
        <v>11700.0</v>
      </c>
      <c r="C16504" s="56" t="s">
        <v>4420</v>
      </c>
      <c r="D16504" s="52"/>
    </row>
    <row r="16505">
      <c r="A16505" s="44" t="s">
        <v>14360</v>
      </c>
      <c r="B16505" s="45">
        <v>20820.0</v>
      </c>
      <c r="C16505" s="56" t="s">
        <v>14334</v>
      </c>
      <c r="D16505" s="52"/>
    </row>
    <row r="16506">
      <c r="A16506" s="44" t="s">
        <v>14361</v>
      </c>
      <c r="B16506" s="45">
        <v>10020.0</v>
      </c>
      <c r="C16506" s="55"/>
      <c r="D16506" s="52"/>
    </row>
    <row r="16507">
      <c r="A16507" s="44" t="s">
        <v>14362</v>
      </c>
      <c r="B16507" s="45">
        <v>2780.0</v>
      </c>
      <c r="C16507" s="56" t="s">
        <v>4457</v>
      </c>
      <c r="D16507" s="52"/>
    </row>
    <row r="16508">
      <c r="A16508" s="44" t="s">
        <v>14363</v>
      </c>
      <c r="B16508" s="45">
        <v>2520.0</v>
      </c>
      <c r="C16508" s="55"/>
      <c r="D16508" s="52"/>
    </row>
    <row r="16509">
      <c r="A16509" s="44" t="s">
        <v>14364</v>
      </c>
      <c r="B16509" s="45">
        <v>3680.0</v>
      </c>
      <c r="C16509" s="56" t="s">
        <v>6421</v>
      </c>
      <c r="D16509" s="52"/>
    </row>
    <row r="16510">
      <c r="A16510" s="44" t="s">
        <v>14365</v>
      </c>
      <c r="B16510" s="45">
        <v>3560.0</v>
      </c>
      <c r="C16510" s="56" t="s">
        <v>8836</v>
      </c>
      <c r="D16510" s="52"/>
    </row>
    <row r="16511">
      <c r="A16511" s="44" t="s">
        <v>14366</v>
      </c>
      <c r="B16511" s="45">
        <v>3480.0</v>
      </c>
      <c r="C16511" s="56" t="s">
        <v>6508</v>
      </c>
      <c r="D16511" s="52"/>
    </row>
    <row r="16512">
      <c r="A16512" s="44" t="s">
        <v>14367</v>
      </c>
      <c r="B16512" s="45">
        <v>3480.0</v>
      </c>
      <c r="C16512" s="56" t="s">
        <v>7276</v>
      </c>
      <c r="D16512" s="52"/>
    </row>
    <row r="16513">
      <c r="A16513" s="44" t="s">
        <v>14368</v>
      </c>
      <c r="B16513" s="45">
        <v>16640.0</v>
      </c>
      <c r="C16513" s="55"/>
      <c r="D16513" s="52"/>
    </row>
    <row r="16514">
      <c r="A16514" s="44" t="s">
        <v>14369</v>
      </c>
      <c r="B16514" s="45">
        <v>2840.0</v>
      </c>
      <c r="C16514" s="56" t="s">
        <v>8836</v>
      </c>
      <c r="D16514" s="52"/>
    </row>
    <row r="16515">
      <c r="A16515" s="44" t="s">
        <v>14370</v>
      </c>
      <c r="B16515" s="45">
        <v>2760.0</v>
      </c>
      <c r="C16515" s="55"/>
      <c r="D16515" s="52"/>
    </row>
    <row r="16516">
      <c r="A16516" s="44" t="s">
        <v>14371</v>
      </c>
      <c r="B16516" s="45">
        <v>3600.0</v>
      </c>
      <c r="C16516" s="55"/>
      <c r="D16516" s="52"/>
    </row>
    <row r="16517">
      <c r="A16517" s="44" t="s">
        <v>14372</v>
      </c>
      <c r="B16517" s="45">
        <v>14700.0</v>
      </c>
      <c r="C16517" s="56" t="s">
        <v>8315</v>
      </c>
      <c r="D16517" s="52"/>
    </row>
    <row r="16518">
      <c r="A16518" s="44" t="s">
        <v>14373</v>
      </c>
      <c r="B16518" s="45">
        <v>9960.0</v>
      </c>
      <c r="C16518" s="55"/>
      <c r="D16518" s="52"/>
    </row>
    <row r="16519">
      <c r="A16519" s="44" t="s">
        <v>14374</v>
      </c>
      <c r="B16519" s="45">
        <v>3760.0</v>
      </c>
      <c r="C16519" s="56" t="s">
        <v>3989</v>
      </c>
      <c r="D16519" s="52"/>
    </row>
    <row r="16520">
      <c r="A16520" s="44" t="s">
        <v>14375</v>
      </c>
      <c r="B16520" s="45">
        <v>3260.0</v>
      </c>
      <c r="C16520" s="56" t="s">
        <v>4444</v>
      </c>
      <c r="D16520" s="52"/>
    </row>
    <row r="16521">
      <c r="A16521" s="44" t="s">
        <v>14376</v>
      </c>
      <c r="B16521" s="45">
        <v>2700.0</v>
      </c>
      <c r="C16521" s="56" t="s">
        <v>4444</v>
      </c>
      <c r="D16521" s="52"/>
    </row>
    <row r="16522">
      <c r="A16522" s="44" t="s">
        <v>14377</v>
      </c>
      <c r="B16522" s="45">
        <v>18620.0</v>
      </c>
      <c r="C16522" s="55"/>
      <c r="D16522" s="52"/>
    </row>
    <row r="16523">
      <c r="A16523" s="44" t="s">
        <v>14378</v>
      </c>
      <c r="B16523" s="45">
        <v>20220.0</v>
      </c>
      <c r="C16523" s="55"/>
      <c r="D16523" s="52"/>
    </row>
    <row r="16524">
      <c r="A16524" s="44" t="s">
        <v>14379</v>
      </c>
      <c r="B16524" s="45">
        <v>12340.0</v>
      </c>
      <c r="C16524" s="56" t="s">
        <v>14380</v>
      </c>
      <c r="D16524" s="52"/>
    </row>
    <row r="16525">
      <c r="A16525" s="44" t="s">
        <v>14381</v>
      </c>
      <c r="B16525" s="45">
        <v>3600.0</v>
      </c>
      <c r="C16525" s="55"/>
      <c r="D16525" s="52"/>
    </row>
    <row r="16526">
      <c r="A16526" s="44" t="s">
        <v>14382</v>
      </c>
      <c r="B16526" s="45">
        <v>2500.0</v>
      </c>
      <c r="C16526" s="56" t="s">
        <v>3989</v>
      </c>
      <c r="D16526" s="52"/>
    </row>
    <row r="16527">
      <c r="A16527" s="44" t="s">
        <v>14383</v>
      </c>
      <c r="B16527" s="45">
        <v>2720.0</v>
      </c>
      <c r="C16527" s="56" t="s">
        <v>4017</v>
      </c>
      <c r="D16527" s="52"/>
    </row>
    <row r="16528">
      <c r="A16528" s="44" t="s">
        <v>14384</v>
      </c>
      <c r="B16528" s="45">
        <v>16620.0</v>
      </c>
      <c r="C16528" s="55"/>
      <c r="D16528" s="52"/>
    </row>
    <row r="16529">
      <c r="A16529" s="44" t="s">
        <v>14385</v>
      </c>
      <c r="B16529" s="45">
        <v>13900.0</v>
      </c>
      <c r="C16529" s="56" t="s">
        <v>14386</v>
      </c>
      <c r="D16529" s="52"/>
    </row>
    <row r="16530">
      <c r="A16530" s="44" t="s">
        <v>14387</v>
      </c>
      <c r="B16530" s="45">
        <v>9380.0</v>
      </c>
      <c r="C16530" s="55"/>
      <c r="D16530" s="52"/>
    </row>
    <row r="16531">
      <c r="A16531" s="44" t="s">
        <v>14388</v>
      </c>
      <c r="B16531" s="45">
        <v>2160.0</v>
      </c>
      <c r="C16531" s="56" t="s">
        <v>4017</v>
      </c>
      <c r="D16531" s="52"/>
    </row>
    <row r="16532">
      <c r="A16532" s="44" t="s">
        <v>14389</v>
      </c>
      <c r="B16532" s="45">
        <v>2760.0</v>
      </c>
      <c r="C16532" s="55"/>
      <c r="D16532" s="52"/>
    </row>
    <row r="16533">
      <c r="A16533" s="44" t="s">
        <v>14390</v>
      </c>
      <c r="B16533" s="45">
        <v>5340.0</v>
      </c>
      <c r="C16533" s="56" t="s">
        <v>14229</v>
      </c>
      <c r="D16533" s="52"/>
    </row>
    <row r="16534">
      <c r="A16534" s="44" t="s">
        <v>14391</v>
      </c>
      <c r="B16534" s="45">
        <v>20540.0</v>
      </c>
      <c r="C16534" s="55"/>
      <c r="D16534" s="52"/>
    </row>
    <row r="16535">
      <c r="A16535" s="44" t="s">
        <v>14392</v>
      </c>
      <c r="B16535" s="45">
        <v>17980.0</v>
      </c>
      <c r="C16535" s="56" t="s">
        <v>14393</v>
      </c>
      <c r="D16535" s="52"/>
    </row>
    <row r="16536">
      <c r="A16536" s="44" t="s">
        <v>14394</v>
      </c>
      <c r="B16536" s="45">
        <v>3860.0</v>
      </c>
      <c r="C16536" s="56" t="s">
        <v>4082</v>
      </c>
      <c r="D16536" s="52"/>
    </row>
    <row r="16537">
      <c r="A16537" s="44" t="s">
        <v>14395</v>
      </c>
      <c r="B16537" s="45">
        <v>9420.0</v>
      </c>
      <c r="C16537" s="55"/>
      <c r="D16537" s="52"/>
    </row>
    <row r="16538">
      <c r="A16538" s="44" t="s">
        <v>14396</v>
      </c>
      <c r="B16538" s="45">
        <v>3100.0</v>
      </c>
      <c r="C16538" s="56" t="s">
        <v>14229</v>
      </c>
      <c r="D16538" s="52"/>
    </row>
    <row r="16539">
      <c r="A16539" s="44" t="s">
        <v>14397</v>
      </c>
      <c r="B16539" s="45">
        <v>4540.0</v>
      </c>
      <c r="C16539" s="56" t="s">
        <v>4035</v>
      </c>
      <c r="D16539" s="52"/>
    </row>
    <row r="16540">
      <c r="A16540" s="44" t="s">
        <v>14398</v>
      </c>
      <c r="B16540" s="45">
        <v>4660.0</v>
      </c>
      <c r="C16540" s="56" t="s">
        <v>4133</v>
      </c>
      <c r="D16540" s="52"/>
    </row>
    <row r="16541">
      <c r="A16541" s="44" t="s">
        <v>14399</v>
      </c>
      <c r="B16541" s="45">
        <v>2920.0</v>
      </c>
      <c r="C16541" s="56" t="s">
        <v>4082</v>
      </c>
      <c r="D16541" s="52"/>
    </row>
    <row r="16542">
      <c r="A16542" s="44" t="s">
        <v>14400</v>
      </c>
      <c r="B16542" s="45">
        <v>16620.0</v>
      </c>
      <c r="C16542" s="55"/>
      <c r="D16542" s="52"/>
    </row>
    <row r="16543">
      <c r="A16543" s="44" t="s">
        <v>14401</v>
      </c>
      <c r="B16543" s="45">
        <v>2740.0</v>
      </c>
      <c r="C16543" s="56" t="s">
        <v>4035</v>
      </c>
      <c r="D16543" s="52"/>
    </row>
    <row r="16544">
      <c r="A16544" s="44" t="s">
        <v>14402</v>
      </c>
      <c r="B16544" s="45">
        <v>3140.0</v>
      </c>
      <c r="C16544" s="56" t="s">
        <v>4444</v>
      </c>
      <c r="D16544" s="52"/>
    </row>
    <row r="16545">
      <c r="A16545" s="44" t="s">
        <v>14403</v>
      </c>
      <c r="B16545" s="45">
        <v>2760.0</v>
      </c>
      <c r="C16545" s="55"/>
      <c r="D16545" s="52"/>
    </row>
    <row r="16546">
      <c r="A16546" s="44" t="s">
        <v>14404</v>
      </c>
      <c r="B16546" s="45">
        <v>11400.0</v>
      </c>
      <c r="C16546" s="56" t="s">
        <v>14405</v>
      </c>
      <c r="D16546" s="52"/>
    </row>
    <row r="16547">
      <c r="A16547" s="44" t="s">
        <v>14406</v>
      </c>
      <c r="B16547" s="45">
        <v>3040.0</v>
      </c>
      <c r="C16547" s="56" t="s">
        <v>4133</v>
      </c>
      <c r="D16547" s="52"/>
    </row>
    <row r="16548">
      <c r="A16548" s="44" t="s">
        <v>14407</v>
      </c>
      <c r="B16548" s="45">
        <v>2760.0</v>
      </c>
      <c r="C16548" s="56" t="s">
        <v>4444</v>
      </c>
      <c r="D16548" s="52"/>
    </row>
    <row r="16549">
      <c r="A16549" s="44" t="s">
        <v>14408</v>
      </c>
      <c r="B16549" s="45">
        <v>9640.0</v>
      </c>
      <c r="C16549" s="55"/>
      <c r="D16549" s="52"/>
    </row>
    <row r="16550">
      <c r="A16550" s="44" t="s">
        <v>14409</v>
      </c>
      <c r="B16550" s="45">
        <v>20600.0</v>
      </c>
      <c r="C16550" s="56" t="s">
        <v>14334</v>
      </c>
      <c r="D16550" s="52"/>
    </row>
    <row r="16551">
      <c r="A16551" s="44" t="s">
        <v>14410</v>
      </c>
      <c r="B16551" s="45">
        <v>2320.0</v>
      </c>
      <c r="C16551" s="56" t="s">
        <v>13847</v>
      </c>
      <c r="D16551" s="52"/>
    </row>
    <row r="16552">
      <c r="A16552" s="44" t="s">
        <v>14411</v>
      </c>
      <c r="B16552" s="45">
        <v>12680.0</v>
      </c>
      <c r="C16552" s="56" t="s">
        <v>14412</v>
      </c>
      <c r="D16552" s="52"/>
    </row>
    <row r="16553">
      <c r="A16553" s="44" t="s">
        <v>14413</v>
      </c>
      <c r="B16553" s="45">
        <v>2060.0</v>
      </c>
      <c r="C16553" s="56" t="s">
        <v>13847</v>
      </c>
      <c r="D16553" s="52"/>
    </row>
    <row r="16554">
      <c r="A16554" s="44" t="s">
        <v>14414</v>
      </c>
      <c r="B16554" s="45">
        <v>9420.0</v>
      </c>
      <c r="C16554" s="55"/>
      <c r="D16554" s="52"/>
    </row>
    <row r="16555">
      <c r="A16555" s="44" t="s">
        <v>14415</v>
      </c>
      <c r="B16555" s="45">
        <v>11000.0</v>
      </c>
      <c r="C16555" s="56" t="s">
        <v>11269</v>
      </c>
      <c r="D16555" s="52"/>
    </row>
    <row r="16556">
      <c r="A16556" s="44" t="s">
        <v>14416</v>
      </c>
      <c r="B16556" s="45">
        <v>11700.0</v>
      </c>
      <c r="C16556" s="56" t="s">
        <v>14417</v>
      </c>
      <c r="D16556" s="52"/>
    </row>
    <row r="16557">
      <c r="A16557" s="44" t="s">
        <v>14418</v>
      </c>
      <c r="B16557" s="45">
        <v>13840.0</v>
      </c>
      <c r="C16557" s="56" t="s">
        <v>7261</v>
      </c>
      <c r="D16557" s="52"/>
    </row>
    <row r="16558">
      <c r="A16558" s="44" t="s">
        <v>14419</v>
      </c>
      <c r="B16558" s="45">
        <v>11840.0</v>
      </c>
      <c r="C16558" s="55"/>
      <c r="D16558" s="52"/>
    </row>
    <row r="16559">
      <c r="A16559" s="44" t="s">
        <v>14420</v>
      </c>
      <c r="B16559" s="45">
        <v>2880.0</v>
      </c>
      <c r="C16559" s="55"/>
      <c r="D16559" s="52"/>
    </row>
    <row r="16560">
      <c r="A16560" s="44" t="s">
        <v>14421</v>
      </c>
      <c r="B16560" s="45">
        <v>2800.0</v>
      </c>
      <c r="C16560" s="55"/>
      <c r="D16560" s="52"/>
    </row>
    <row r="16561">
      <c r="A16561" s="44" t="s">
        <v>14422</v>
      </c>
      <c r="B16561" s="45">
        <v>11860.0</v>
      </c>
      <c r="C16561" s="55"/>
      <c r="D16561" s="52"/>
    </row>
    <row r="16562">
      <c r="A16562" s="44" t="s">
        <v>14423</v>
      </c>
      <c r="B16562" s="45">
        <v>10000.0</v>
      </c>
      <c r="C16562" s="55"/>
      <c r="D16562" s="52"/>
    </row>
    <row r="16563">
      <c r="A16563" s="44" t="s">
        <v>14424</v>
      </c>
      <c r="B16563" s="45">
        <v>9700.0</v>
      </c>
      <c r="C16563" s="55"/>
      <c r="D16563" s="52"/>
    </row>
    <row r="16564">
      <c r="A16564" s="44" t="s">
        <v>14425</v>
      </c>
      <c r="B16564" s="45">
        <v>21860.0</v>
      </c>
      <c r="C16564" s="56" t="s">
        <v>14426</v>
      </c>
      <c r="D16564" s="52"/>
    </row>
    <row r="16565">
      <c r="A16565" s="44" t="s">
        <v>14427</v>
      </c>
      <c r="B16565" s="45">
        <v>33260.0</v>
      </c>
      <c r="C16565" s="55"/>
      <c r="D16565" s="52"/>
    </row>
    <row r="16566">
      <c r="A16566" s="44" t="s">
        <v>14428</v>
      </c>
      <c r="B16566" s="45">
        <v>15460.0</v>
      </c>
      <c r="C16566" s="56" t="s">
        <v>13520</v>
      </c>
      <c r="D16566" s="52"/>
    </row>
    <row r="16567">
      <c r="A16567" s="44" t="s">
        <v>14429</v>
      </c>
      <c r="B16567" s="45">
        <v>10640.0</v>
      </c>
      <c r="C16567" s="55"/>
      <c r="D16567" s="52"/>
    </row>
    <row r="16568">
      <c r="A16568" s="44" t="s">
        <v>14430</v>
      </c>
      <c r="B16568" s="45">
        <v>2600.0</v>
      </c>
      <c r="C16568" s="55"/>
      <c r="D16568" s="52"/>
    </row>
    <row r="16569">
      <c r="A16569" s="44" t="s">
        <v>14431</v>
      </c>
      <c r="B16569" s="45">
        <v>2500.0</v>
      </c>
      <c r="C16569" s="55"/>
      <c r="D16569" s="52"/>
    </row>
    <row r="16570">
      <c r="A16570" s="44" t="s">
        <v>14432</v>
      </c>
      <c r="B16570" s="45">
        <v>16580.0</v>
      </c>
      <c r="C16570" s="55"/>
      <c r="D16570" s="52"/>
    </row>
    <row r="16571">
      <c r="A16571" s="44" t="s">
        <v>14433</v>
      </c>
      <c r="B16571" s="45">
        <v>9360.0</v>
      </c>
      <c r="C16571" s="55"/>
      <c r="D16571" s="52"/>
    </row>
    <row r="16572">
      <c r="A16572" s="44" t="s">
        <v>14434</v>
      </c>
      <c r="B16572" s="45">
        <v>10980.0</v>
      </c>
      <c r="C16572" s="56" t="s">
        <v>14435</v>
      </c>
      <c r="D16572" s="52"/>
    </row>
    <row r="16573">
      <c r="A16573" s="44" t="s">
        <v>14436</v>
      </c>
      <c r="B16573" s="45">
        <v>13600.0</v>
      </c>
      <c r="C16573" s="55"/>
      <c r="D16573" s="52"/>
    </row>
    <row r="16574">
      <c r="A16574" s="44" t="s">
        <v>14437</v>
      </c>
      <c r="B16574" s="45">
        <v>4280.0</v>
      </c>
      <c r="C16574" s="56" t="s">
        <v>4017</v>
      </c>
      <c r="D16574" s="52"/>
    </row>
    <row r="16575">
      <c r="A16575" s="44" t="s">
        <v>14438</v>
      </c>
      <c r="B16575" s="45">
        <v>3500.0</v>
      </c>
      <c r="C16575" s="55"/>
      <c r="D16575" s="52"/>
    </row>
    <row r="16576">
      <c r="A16576" s="44" t="s">
        <v>14439</v>
      </c>
      <c r="B16576" s="45">
        <v>23560.0</v>
      </c>
      <c r="C16576" s="56" t="s">
        <v>14334</v>
      </c>
      <c r="D16576" s="52"/>
    </row>
    <row r="16577">
      <c r="A16577" s="44" t="s">
        <v>14440</v>
      </c>
      <c r="B16577" s="45">
        <v>10560.0</v>
      </c>
      <c r="C16577" s="55"/>
      <c r="D16577" s="52"/>
    </row>
    <row r="16578">
      <c r="A16578" s="44" t="s">
        <v>14441</v>
      </c>
      <c r="B16578" s="45">
        <v>33040.0</v>
      </c>
      <c r="C16578" s="55"/>
      <c r="D16578" s="52"/>
    </row>
    <row r="16579">
      <c r="A16579" s="44" t="s">
        <v>14442</v>
      </c>
      <c r="B16579" s="45">
        <v>9480.0</v>
      </c>
      <c r="C16579" s="55"/>
      <c r="D16579" s="52"/>
    </row>
    <row r="16580">
      <c r="A16580" s="44" t="s">
        <v>14443</v>
      </c>
      <c r="B16580" s="45">
        <v>16660.0</v>
      </c>
      <c r="C16580" s="55"/>
      <c r="D16580" s="52"/>
    </row>
    <row r="16581">
      <c r="A16581" s="44" t="s">
        <v>14444</v>
      </c>
      <c r="B16581" s="45">
        <v>24680.0</v>
      </c>
      <c r="C16581" s="56" t="s">
        <v>12685</v>
      </c>
      <c r="D16581" s="52"/>
    </row>
    <row r="16582">
      <c r="A16582" s="44" t="s">
        <v>14445</v>
      </c>
      <c r="B16582" s="45">
        <v>19860.0</v>
      </c>
      <c r="C16582" s="56" t="s">
        <v>14446</v>
      </c>
      <c r="D16582" s="52"/>
    </row>
    <row r="16583">
      <c r="A16583" s="44" t="s">
        <v>14447</v>
      </c>
      <c r="B16583" s="45">
        <v>9460.0</v>
      </c>
      <c r="C16583" s="55"/>
      <c r="D16583" s="52"/>
    </row>
    <row r="16584">
      <c r="A16584" s="44" t="s">
        <v>14448</v>
      </c>
      <c r="B16584" s="45">
        <v>13580.0</v>
      </c>
      <c r="C16584" s="55"/>
      <c r="D16584" s="52"/>
    </row>
    <row r="16585">
      <c r="A16585" s="44" t="s">
        <v>14449</v>
      </c>
      <c r="B16585" s="45">
        <v>3740.0</v>
      </c>
      <c r="C16585" s="56" t="s">
        <v>744</v>
      </c>
      <c r="D16585" s="52"/>
    </row>
    <row r="16586">
      <c r="A16586" s="44" t="s">
        <v>14450</v>
      </c>
      <c r="B16586" s="45">
        <v>17400.0</v>
      </c>
      <c r="C16586" s="55"/>
      <c r="D16586" s="52"/>
    </row>
    <row r="16587">
      <c r="A16587" s="44" t="s">
        <v>14451</v>
      </c>
      <c r="B16587" s="45">
        <v>3680.0</v>
      </c>
      <c r="C16587" s="56" t="s">
        <v>14452</v>
      </c>
      <c r="D16587" s="52"/>
    </row>
    <row r="16588">
      <c r="A16588" s="44" t="s">
        <v>14453</v>
      </c>
      <c r="B16588" s="45">
        <v>2520.0</v>
      </c>
      <c r="C16588" s="56" t="s">
        <v>744</v>
      </c>
      <c r="D16588" s="52"/>
    </row>
    <row r="16589">
      <c r="A16589" s="44" t="s">
        <v>14454</v>
      </c>
      <c r="B16589" s="45">
        <v>3120.0</v>
      </c>
      <c r="C16589" s="56" t="s">
        <v>4444</v>
      </c>
      <c r="D16589" s="52"/>
    </row>
    <row r="16590">
      <c r="A16590" s="44" t="s">
        <v>14455</v>
      </c>
      <c r="B16590" s="45">
        <v>13100.0</v>
      </c>
      <c r="C16590" s="56" t="s">
        <v>13205</v>
      </c>
      <c r="D16590" s="52"/>
    </row>
    <row r="16591">
      <c r="A16591" s="44" t="s">
        <v>14456</v>
      </c>
      <c r="B16591" s="45">
        <v>2740.0</v>
      </c>
      <c r="C16591" s="56" t="s">
        <v>4444</v>
      </c>
      <c r="D16591" s="52"/>
    </row>
    <row r="16592">
      <c r="A16592" s="44" t="s">
        <v>14457</v>
      </c>
      <c r="B16592" s="45">
        <v>10060.0</v>
      </c>
      <c r="C16592" s="55"/>
      <c r="D16592" s="52"/>
    </row>
    <row r="16593">
      <c r="A16593" s="44" t="s">
        <v>14458</v>
      </c>
      <c r="B16593" s="45">
        <v>11320.0</v>
      </c>
      <c r="C16593" s="56" t="s">
        <v>14459</v>
      </c>
      <c r="D16593" s="52"/>
    </row>
    <row r="16594">
      <c r="A16594" s="44" t="s">
        <v>14460</v>
      </c>
      <c r="B16594" s="45">
        <v>13060.0</v>
      </c>
      <c r="C16594" s="56" t="s">
        <v>4109</v>
      </c>
      <c r="D16594" s="52"/>
    </row>
    <row r="16595">
      <c r="A16595" s="44" t="s">
        <v>14461</v>
      </c>
      <c r="B16595" s="45">
        <v>3540.0</v>
      </c>
      <c r="C16595" s="56" t="s">
        <v>6421</v>
      </c>
      <c r="D16595" s="52"/>
    </row>
    <row r="16596">
      <c r="A16596" s="44" t="s">
        <v>14462</v>
      </c>
      <c r="B16596" s="45">
        <v>3240.0</v>
      </c>
      <c r="C16596" s="55"/>
      <c r="D16596" s="52"/>
    </row>
    <row r="16597">
      <c r="A16597" s="44" t="s">
        <v>14463</v>
      </c>
      <c r="B16597" s="45">
        <v>10440.0</v>
      </c>
      <c r="C16597" s="55"/>
      <c r="D16597" s="52"/>
    </row>
    <row r="16598">
      <c r="A16598" s="44" t="s">
        <v>14464</v>
      </c>
      <c r="B16598" s="45">
        <v>3660.0</v>
      </c>
      <c r="C16598" s="56" t="s">
        <v>2781</v>
      </c>
      <c r="D16598" s="52"/>
    </row>
    <row r="16599">
      <c r="A16599" s="44" t="s">
        <v>14465</v>
      </c>
      <c r="B16599" s="45">
        <v>3380.0</v>
      </c>
      <c r="C16599" s="56" t="s">
        <v>6508</v>
      </c>
      <c r="D16599" s="52"/>
    </row>
    <row r="16600">
      <c r="A16600" s="44" t="s">
        <v>14466</v>
      </c>
      <c r="B16600" s="45">
        <v>3380.0</v>
      </c>
      <c r="C16600" s="56" t="s">
        <v>7276</v>
      </c>
      <c r="D16600" s="52"/>
    </row>
    <row r="16601">
      <c r="A16601" s="44" t="s">
        <v>14467</v>
      </c>
      <c r="B16601" s="45">
        <v>3020.0</v>
      </c>
      <c r="C16601" s="55"/>
      <c r="D16601" s="52"/>
    </row>
    <row r="16602">
      <c r="A16602" s="44" t="s">
        <v>14468</v>
      </c>
      <c r="B16602" s="45">
        <v>3020.0</v>
      </c>
      <c r="C16602" s="56" t="s">
        <v>2781</v>
      </c>
      <c r="D16602" s="52"/>
    </row>
    <row r="16603">
      <c r="A16603" s="44" t="s">
        <v>14469</v>
      </c>
      <c r="B16603" s="45">
        <v>3320.0</v>
      </c>
      <c r="C16603" s="56" t="s">
        <v>6421</v>
      </c>
      <c r="D16603" s="52"/>
    </row>
    <row r="16604">
      <c r="A16604" s="44" t="s">
        <v>14470</v>
      </c>
      <c r="B16604" s="45">
        <v>2940.0</v>
      </c>
      <c r="C16604" s="56" t="s">
        <v>9914</v>
      </c>
      <c r="D16604" s="52"/>
    </row>
    <row r="16605">
      <c r="A16605" s="44" t="s">
        <v>14471</v>
      </c>
      <c r="B16605" s="45">
        <v>20980.0</v>
      </c>
      <c r="C16605" s="56" t="s">
        <v>12685</v>
      </c>
      <c r="D16605" s="52"/>
    </row>
    <row r="16606">
      <c r="A16606" s="44" t="s">
        <v>14472</v>
      </c>
      <c r="B16606" s="45">
        <v>10080.0</v>
      </c>
      <c r="C16606" s="55"/>
      <c r="D16606" s="52"/>
    </row>
    <row r="16607">
      <c r="A16607" s="44" t="s">
        <v>14473</v>
      </c>
      <c r="B16607" s="45">
        <v>3140.0</v>
      </c>
      <c r="C16607" s="56" t="s">
        <v>6508</v>
      </c>
      <c r="D16607" s="52"/>
    </row>
    <row r="16608">
      <c r="A16608" s="44" t="s">
        <v>14474</v>
      </c>
      <c r="B16608" s="45">
        <v>3140.0</v>
      </c>
      <c r="C16608" s="56" t="s">
        <v>7276</v>
      </c>
      <c r="D16608" s="52"/>
    </row>
    <row r="16609">
      <c r="A16609" s="44" t="s">
        <v>14475</v>
      </c>
      <c r="B16609" s="45">
        <v>11760.0</v>
      </c>
      <c r="C16609" s="56" t="s">
        <v>14476</v>
      </c>
      <c r="D16609" s="52"/>
    </row>
    <row r="16610">
      <c r="A16610" s="44" t="s">
        <v>14477</v>
      </c>
      <c r="B16610" s="45">
        <v>2760.0</v>
      </c>
      <c r="C16610" s="56" t="s">
        <v>9914</v>
      </c>
      <c r="D16610" s="52"/>
    </row>
    <row r="16611">
      <c r="A16611" s="44" t="s">
        <v>14478</v>
      </c>
      <c r="B16611" s="45">
        <v>10020.0</v>
      </c>
      <c r="C16611" s="55"/>
      <c r="D16611" s="52"/>
    </row>
    <row r="16612">
      <c r="A16612" s="44" t="s">
        <v>14479</v>
      </c>
      <c r="B16612" s="45">
        <v>2800.0</v>
      </c>
      <c r="C16612" s="55"/>
      <c r="D16612" s="52"/>
    </row>
    <row r="16613">
      <c r="A16613" s="44" t="s">
        <v>14480</v>
      </c>
      <c r="B16613" s="45">
        <v>3300.0</v>
      </c>
      <c r="C16613" s="56" t="s">
        <v>744</v>
      </c>
      <c r="D16613" s="52"/>
    </row>
    <row r="16614">
      <c r="A16614" s="44" t="s">
        <v>14481</v>
      </c>
      <c r="B16614" s="45">
        <v>2520.0</v>
      </c>
      <c r="C16614" s="56" t="s">
        <v>744</v>
      </c>
      <c r="D16614" s="52"/>
    </row>
    <row r="16615">
      <c r="A16615" s="44" t="s">
        <v>14482</v>
      </c>
      <c r="B16615" s="45">
        <v>3360.0</v>
      </c>
      <c r="C16615" s="56" t="s">
        <v>4444</v>
      </c>
      <c r="D16615" s="52"/>
    </row>
    <row r="16616">
      <c r="A16616" s="44" t="s">
        <v>14483</v>
      </c>
      <c r="B16616" s="45">
        <v>2720.0</v>
      </c>
      <c r="C16616" s="56" t="s">
        <v>4444</v>
      </c>
      <c r="D16616" s="52"/>
    </row>
    <row r="16617">
      <c r="A16617" s="44" t="s">
        <v>14484</v>
      </c>
      <c r="B16617" s="45">
        <v>16560.0</v>
      </c>
      <c r="C16617" s="55"/>
      <c r="D16617" s="52"/>
    </row>
    <row r="16618">
      <c r="A16618" s="44" t="s">
        <v>14485</v>
      </c>
      <c r="B16618" s="45">
        <v>18620.0</v>
      </c>
      <c r="C16618" s="56" t="s">
        <v>14486</v>
      </c>
      <c r="D16618" s="52"/>
    </row>
    <row r="16619">
      <c r="A16619" s="44" t="s">
        <v>14487</v>
      </c>
      <c r="B16619" s="45">
        <v>5640.0</v>
      </c>
      <c r="C16619" s="56" t="s">
        <v>4062</v>
      </c>
      <c r="D16619" s="52"/>
    </row>
    <row r="16620">
      <c r="A16620" s="44" t="s">
        <v>14488</v>
      </c>
      <c r="B16620" s="45">
        <v>11180.0</v>
      </c>
      <c r="C16620" s="56" t="s">
        <v>14489</v>
      </c>
      <c r="D16620" s="52"/>
    </row>
    <row r="16621">
      <c r="A16621" s="44" t="s">
        <v>14490</v>
      </c>
      <c r="B16621" s="45">
        <v>3220.0</v>
      </c>
      <c r="C16621" s="56" t="s">
        <v>3991</v>
      </c>
      <c r="D16621" s="52"/>
    </row>
    <row r="16622">
      <c r="A16622" s="44" t="s">
        <v>14491</v>
      </c>
      <c r="B16622" s="45">
        <v>2420.0</v>
      </c>
      <c r="C16622" s="56" t="s">
        <v>4129</v>
      </c>
      <c r="D16622" s="52"/>
    </row>
    <row r="16623">
      <c r="A16623" s="44" t="s">
        <v>14492</v>
      </c>
      <c r="B16623" s="45">
        <v>10180.0</v>
      </c>
      <c r="C16623" s="55"/>
      <c r="D16623" s="52"/>
    </row>
    <row r="16624">
      <c r="A16624" s="44" t="s">
        <v>14493</v>
      </c>
      <c r="B16624" s="45">
        <v>4240.0</v>
      </c>
      <c r="C16624" s="56" t="s">
        <v>14494</v>
      </c>
      <c r="D16624" s="52"/>
    </row>
    <row r="16625">
      <c r="A16625" s="44" t="s">
        <v>14495</v>
      </c>
      <c r="B16625" s="45">
        <v>2920.0</v>
      </c>
      <c r="C16625" s="56" t="s">
        <v>3991</v>
      </c>
      <c r="D16625" s="52"/>
    </row>
    <row r="16626">
      <c r="A16626" s="44" t="s">
        <v>14496</v>
      </c>
      <c r="B16626" s="45">
        <v>4340.0</v>
      </c>
      <c r="C16626" s="56" t="s">
        <v>4062</v>
      </c>
      <c r="D16626" s="52"/>
    </row>
    <row r="16627">
      <c r="A16627" s="44" t="s">
        <v>14497</v>
      </c>
      <c r="B16627" s="45">
        <v>3060.0</v>
      </c>
      <c r="C16627" s="56" t="s">
        <v>14494</v>
      </c>
      <c r="D16627" s="52"/>
    </row>
    <row r="16628">
      <c r="A16628" s="44" t="s">
        <v>14498</v>
      </c>
      <c r="B16628" s="45">
        <v>3480.0</v>
      </c>
      <c r="C16628" s="56" t="s">
        <v>14499</v>
      </c>
      <c r="D16628" s="52"/>
    </row>
    <row r="16629">
      <c r="A16629" s="44" t="s">
        <v>14500</v>
      </c>
      <c r="B16629" s="45">
        <v>10200.0</v>
      </c>
      <c r="C16629" s="55"/>
      <c r="D16629" s="52"/>
    </row>
    <row r="16630">
      <c r="A16630" s="44" t="s">
        <v>14501</v>
      </c>
      <c r="B16630" s="45">
        <v>21940.0</v>
      </c>
      <c r="C16630" s="56" t="s">
        <v>12685</v>
      </c>
      <c r="D16630" s="52"/>
    </row>
    <row r="16631">
      <c r="A16631" s="44" t="s">
        <v>14502</v>
      </c>
      <c r="B16631" s="45">
        <v>2460.0</v>
      </c>
      <c r="C16631" s="56" t="s">
        <v>13847</v>
      </c>
      <c r="D16631" s="52"/>
    </row>
    <row r="16632">
      <c r="A16632" s="44" t="s">
        <v>14503</v>
      </c>
      <c r="B16632" s="45">
        <v>13460.0</v>
      </c>
      <c r="C16632" s="56" t="s">
        <v>8469</v>
      </c>
      <c r="D16632" s="52"/>
    </row>
    <row r="16633">
      <c r="A16633" s="44" t="s">
        <v>14504</v>
      </c>
      <c r="B16633" s="45">
        <v>2060.0</v>
      </c>
      <c r="C16633" s="56" t="s">
        <v>13847</v>
      </c>
      <c r="D16633" s="52"/>
    </row>
    <row r="16634">
      <c r="A16634" s="44" t="s">
        <v>14505</v>
      </c>
      <c r="B16634" s="45">
        <v>2900.0</v>
      </c>
      <c r="C16634" s="56" t="s">
        <v>4129</v>
      </c>
      <c r="D16634" s="52"/>
    </row>
    <row r="16635">
      <c r="A16635" s="44" t="s">
        <v>14506</v>
      </c>
      <c r="B16635" s="45">
        <v>15240.0</v>
      </c>
      <c r="C16635" s="56" t="s">
        <v>9926</v>
      </c>
      <c r="D16635" s="52"/>
    </row>
    <row r="16636">
      <c r="A16636" s="44" t="s">
        <v>14507</v>
      </c>
      <c r="B16636" s="45">
        <v>9800.0</v>
      </c>
      <c r="C16636" s="55"/>
      <c r="D16636" s="52"/>
    </row>
    <row r="16637">
      <c r="A16637" s="44" t="s">
        <v>14508</v>
      </c>
      <c r="B16637" s="45">
        <v>12960.0</v>
      </c>
      <c r="C16637" s="56" t="s">
        <v>4576</v>
      </c>
      <c r="D16637" s="52"/>
    </row>
    <row r="16638">
      <c r="A16638" s="44" t="s">
        <v>14509</v>
      </c>
      <c r="B16638" s="45">
        <v>3720.0</v>
      </c>
      <c r="C16638" s="56" t="s">
        <v>2781</v>
      </c>
      <c r="D16638" s="52"/>
    </row>
    <row r="16639">
      <c r="A16639" s="44" t="s">
        <v>14510</v>
      </c>
      <c r="B16639" s="45">
        <v>16560.0</v>
      </c>
      <c r="C16639" s="55"/>
      <c r="D16639" s="52"/>
    </row>
    <row r="16640">
      <c r="A16640" s="44" t="s">
        <v>14511</v>
      </c>
      <c r="B16640" s="45">
        <v>10120.0</v>
      </c>
      <c r="C16640" s="55"/>
      <c r="D16640" s="52"/>
    </row>
    <row r="16641">
      <c r="A16641" s="44" t="s">
        <v>14512</v>
      </c>
      <c r="B16641" s="45">
        <v>2480.0</v>
      </c>
      <c r="C16641" s="55"/>
      <c r="D16641" s="52"/>
    </row>
    <row r="16642">
      <c r="A16642" s="44" t="s">
        <v>14513</v>
      </c>
      <c r="B16642" s="45">
        <v>8840.0</v>
      </c>
      <c r="C16642" s="55"/>
      <c r="D16642" s="52"/>
    </row>
    <row r="16643">
      <c r="A16643" s="44" t="s">
        <v>14514</v>
      </c>
      <c r="B16643" s="45">
        <v>2880.0</v>
      </c>
      <c r="C16643" s="56" t="s">
        <v>2781</v>
      </c>
      <c r="D16643" s="52"/>
    </row>
    <row r="16644">
      <c r="A16644" s="44" t="s">
        <v>14515</v>
      </c>
      <c r="B16644" s="45">
        <v>3940.0</v>
      </c>
      <c r="C16644" s="56" t="s">
        <v>14494</v>
      </c>
      <c r="D16644" s="52"/>
    </row>
    <row r="16645">
      <c r="A16645" s="44" t="s">
        <v>14516</v>
      </c>
      <c r="B16645" s="45">
        <v>2780.0</v>
      </c>
      <c r="C16645" s="55"/>
      <c r="D16645" s="52"/>
    </row>
    <row r="16646">
      <c r="A16646" s="44" t="s">
        <v>14517</v>
      </c>
      <c r="B16646" s="45">
        <v>3060.0</v>
      </c>
      <c r="C16646" s="56" t="s">
        <v>14494</v>
      </c>
      <c r="D16646" s="52"/>
    </row>
    <row r="16647">
      <c r="A16647" s="44" t="s">
        <v>14518</v>
      </c>
      <c r="B16647" s="45">
        <v>22840.0</v>
      </c>
      <c r="C16647" s="56" t="s">
        <v>14519</v>
      </c>
      <c r="D16647" s="52"/>
    </row>
    <row r="16648">
      <c r="A16648" s="44" t="s">
        <v>14520</v>
      </c>
      <c r="B16648" s="45">
        <v>3460.0</v>
      </c>
      <c r="C16648" s="56" t="s">
        <v>4444</v>
      </c>
      <c r="D16648" s="52"/>
    </row>
    <row r="16649">
      <c r="A16649" s="44" t="s">
        <v>14521</v>
      </c>
      <c r="B16649" s="45">
        <v>2780.0</v>
      </c>
      <c r="C16649" s="56" t="s">
        <v>4444</v>
      </c>
      <c r="D16649" s="52"/>
    </row>
    <row r="16650">
      <c r="A16650" s="44" t="s">
        <v>14522</v>
      </c>
      <c r="B16650" s="45">
        <v>3720.0</v>
      </c>
      <c r="C16650" s="56" t="s">
        <v>4111</v>
      </c>
      <c r="D16650" s="52"/>
    </row>
    <row r="16651">
      <c r="A16651" s="44" t="s">
        <v>14523</v>
      </c>
      <c r="B16651" s="45">
        <v>10360.0</v>
      </c>
      <c r="C16651" s="56" t="s">
        <v>4375</v>
      </c>
      <c r="D16651" s="52"/>
    </row>
    <row r="16652">
      <c r="A16652" s="44" t="s">
        <v>14524</v>
      </c>
      <c r="B16652" s="45">
        <v>2600.0</v>
      </c>
      <c r="C16652" s="56" t="s">
        <v>4111</v>
      </c>
      <c r="D16652" s="52"/>
    </row>
    <row r="16653">
      <c r="A16653" s="44" t="s">
        <v>14525</v>
      </c>
      <c r="B16653" s="45">
        <v>12860.0</v>
      </c>
      <c r="C16653" s="56" t="s">
        <v>8809</v>
      </c>
      <c r="D16653" s="52"/>
    </row>
    <row r="16654">
      <c r="A16654" s="44" t="s">
        <v>14526</v>
      </c>
      <c r="B16654" s="45">
        <v>10360.0</v>
      </c>
      <c r="C16654" s="56" t="s">
        <v>14527</v>
      </c>
      <c r="D16654" s="52"/>
    </row>
    <row r="16655">
      <c r="A16655" s="44" t="s">
        <v>14528</v>
      </c>
      <c r="B16655" s="45">
        <v>9400.0</v>
      </c>
      <c r="C16655" s="55"/>
      <c r="D16655" s="52"/>
    </row>
    <row r="16656">
      <c r="A16656" s="44" t="s">
        <v>14529</v>
      </c>
      <c r="B16656" s="45">
        <v>16640.0</v>
      </c>
      <c r="C16656" s="55"/>
      <c r="D16656" s="52"/>
    </row>
    <row r="16657">
      <c r="A16657" s="44" t="s">
        <v>14530</v>
      </c>
      <c r="B16657" s="45">
        <v>9420.0</v>
      </c>
      <c r="C16657" s="55"/>
      <c r="D16657" s="52"/>
    </row>
    <row r="16658">
      <c r="A16658" s="44" t="s">
        <v>14531</v>
      </c>
      <c r="B16658" s="45">
        <v>11440.0</v>
      </c>
      <c r="C16658" s="56" t="s">
        <v>4638</v>
      </c>
      <c r="D16658" s="52"/>
    </row>
    <row r="16659">
      <c r="A16659" s="44" t="s">
        <v>14532</v>
      </c>
      <c r="B16659" s="45">
        <v>9980.0</v>
      </c>
      <c r="C16659" s="55"/>
      <c r="D16659" s="52"/>
    </row>
    <row r="16660">
      <c r="A16660" s="44" t="s">
        <v>14533</v>
      </c>
      <c r="B16660" s="45">
        <v>10000.0</v>
      </c>
      <c r="C16660" s="55"/>
      <c r="D16660" s="52"/>
    </row>
    <row r="16661">
      <c r="A16661" s="44" t="s">
        <v>14534</v>
      </c>
      <c r="B16661" s="45">
        <v>2960.0</v>
      </c>
      <c r="C16661" s="55"/>
      <c r="D16661" s="52"/>
    </row>
    <row r="16662">
      <c r="A16662" s="44" t="s">
        <v>14535</v>
      </c>
      <c r="B16662" s="45">
        <v>13380.0</v>
      </c>
      <c r="C16662" s="56" t="s">
        <v>11658</v>
      </c>
      <c r="D16662" s="52"/>
    </row>
    <row r="16663">
      <c r="A16663" s="44" t="s">
        <v>14536</v>
      </c>
      <c r="B16663" s="45">
        <v>3780.0</v>
      </c>
      <c r="C16663" s="56" t="s">
        <v>2781</v>
      </c>
      <c r="D16663" s="52"/>
    </row>
    <row r="16664">
      <c r="A16664" s="44" t="s">
        <v>14537</v>
      </c>
      <c r="B16664" s="45">
        <v>9940.0</v>
      </c>
      <c r="C16664" s="55"/>
      <c r="D16664" s="52"/>
    </row>
    <row r="16665">
      <c r="A16665" s="44" t="s">
        <v>14538</v>
      </c>
      <c r="B16665" s="45">
        <v>2980.0</v>
      </c>
      <c r="C16665" s="56" t="s">
        <v>2781</v>
      </c>
      <c r="D16665" s="52"/>
    </row>
    <row r="16666">
      <c r="A16666" s="44" t="s">
        <v>14539</v>
      </c>
      <c r="B16666" s="45">
        <v>2940.0</v>
      </c>
      <c r="C16666" s="56" t="s">
        <v>4031</v>
      </c>
      <c r="D16666" s="52"/>
    </row>
    <row r="16667">
      <c r="A16667" s="44" t="s">
        <v>14540</v>
      </c>
      <c r="B16667" s="45">
        <v>2760.0</v>
      </c>
      <c r="C16667" s="56" t="s">
        <v>4031</v>
      </c>
      <c r="D16667" s="52"/>
    </row>
    <row r="16668">
      <c r="A16668" s="44" t="s">
        <v>14541</v>
      </c>
      <c r="B16668" s="45">
        <v>2960.0</v>
      </c>
      <c r="C16668" s="56" t="s">
        <v>4671</v>
      </c>
      <c r="D16668" s="52"/>
    </row>
    <row r="16669">
      <c r="A16669" s="44" t="s">
        <v>14542</v>
      </c>
      <c r="B16669" s="45">
        <v>2700.0</v>
      </c>
      <c r="C16669" s="56" t="s">
        <v>4671</v>
      </c>
      <c r="D16669" s="52"/>
    </row>
    <row r="16670">
      <c r="A16670" s="44" t="s">
        <v>14543</v>
      </c>
      <c r="B16670" s="45">
        <v>11000.0</v>
      </c>
      <c r="C16670" s="56" t="s">
        <v>4135</v>
      </c>
      <c r="D16670" s="52"/>
    </row>
    <row r="16671">
      <c r="A16671" s="44" t="s">
        <v>14544</v>
      </c>
      <c r="B16671" s="45">
        <v>2780.0</v>
      </c>
      <c r="C16671" s="55"/>
      <c r="D16671" s="52"/>
    </row>
    <row r="16672">
      <c r="A16672" s="44" t="s">
        <v>14545</v>
      </c>
      <c r="B16672" s="45">
        <v>10000.0</v>
      </c>
      <c r="C16672" s="55"/>
      <c r="D16672" s="52"/>
    </row>
    <row r="16673">
      <c r="A16673" s="44" t="s">
        <v>14546</v>
      </c>
      <c r="B16673" s="45">
        <v>10980.0</v>
      </c>
      <c r="C16673" s="56" t="s">
        <v>8901</v>
      </c>
      <c r="D16673" s="52"/>
    </row>
    <row r="16674">
      <c r="A16674" s="44" t="s">
        <v>14547</v>
      </c>
      <c r="B16674" s="45">
        <v>1840.0</v>
      </c>
      <c r="C16674" s="56" t="s">
        <v>3370</v>
      </c>
      <c r="D16674" s="52"/>
    </row>
    <row r="16675">
      <c r="A16675" s="44" t="s">
        <v>14548</v>
      </c>
      <c r="B16675" s="45">
        <v>10000.0</v>
      </c>
      <c r="C16675" s="55"/>
      <c r="D16675" s="52"/>
    </row>
    <row r="16676">
      <c r="A16676" s="44" t="s">
        <v>14549</v>
      </c>
      <c r="B16676" s="45">
        <v>10140.0</v>
      </c>
      <c r="C16676" s="56" t="s">
        <v>8901</v>
      </c>
      <c r="D16676" s="52"/>
    </row>
    <row r="16677">
      <c r="A16677" s="44" t="s">
        <v>14550</v>
      </c>
      <c r="B16677" s="45">
        <v>1740.0</v>
      </c>
      <c r="C16677" s="56" t="s">
        <v>3370</v>
      </c>
      <c r="D16677" s="52"/>
    </row>
    <row r="16678">
      <c r="A16678" s="44" t="s">
        <v>14551</v>
      </c>
      <c r="B16678" s="45">
        <v>4620.0</v>
      </c>
      <c r="C16678" s="56" t="s">
        <v>4018</v>
      </c>
      <c r="D16678" s="52"/>
    </row>
    <row r="16679">
      <c r="A16679" s="44" t="s">
        <v>14552</v>
      </c>
      <c r="B16679" s="45">
        <v>12100.0</v>
      </c>
      <c r="C16679" s="56" t="s">
        <v>8315</v>
      </c>
      <c r="D16679" s="52"/>
    </row>
    <row r="16680">
      <c r="A16680" s="44" t="s">
        <v>14553</v>
      </c>
      <c r="B16680" s="45">
        <v>2480.0</v>
      </c>
      <c r="C16680" s="56" t="s">
        <v>6078</v>
      </c>
      <c r="D16680" s="52"/>
    </row>
    <row r="16681">
      <c r="A16681" s="44" t="s">
        <v>14554</v>
      </c>
      <c r="B16681" s="45">
        <v>2440.0</v>
      </c>
      <c r="C16681" s="56" t="s">
        <v>4018</v>
      </c>
      <c r="D16681" s="52"/>
    </row>
    <row r="16682">
      <c r="A16682" s="44" t="s">
        <v>14555</v>
      </c>
      <c r="B16682" s="45">
        <v>9880.0</v>
      </c>
      <c r="C16682" s="55"/>
      <c r="D16682" s="52"/>
    </row>
    <row r="16683">
      <c r="A16683" s="44" t="s">
        <v>14556</v>
      </c>
      <c r="B16683" s="45">
        <v>2240.0</v>
      </c>
      <c r="C16683" s="56" t="s">
        <v>6078</v>
      </c>
      <c r="D16683" s="52"/>
    </row>
    <row r="16684">
      <c r="A16684" s="44" t="s">
        <v>14557</v>
      </c>
      <c r="B16684" s="45">
        <v>10760.0</v>
      </c>
      <c r="C16684" s="56" t="s">
        <v>12204</v>
      </c>
      <c r="D16684" s="52"/>
    </row>
    <row r="16685">
      <c r="A16685" s="44" t="s">
        <v>14558</v>
      </c>
      <c r="B16685" s="45">
        <v>4600.0</v>
      </c>
      <c r="C16685" s="55"/>
      <c r="D16685" s="52"/>
    </row>
    <row r="16686">
      <c r="A16686" s="44" t="s">
        <v>14559</v>
      </c>
      <c r="B16686" s="45">
        <v>9380.0</v>
      </c>
      <c r="C16686" s="55"/>
      <c r="D16686" s="52"/>
    </row>
    <row r="16687">
      <c r="A16687" s="44" t="s">
        <v>14560</v>
      </c>
      <c r="B16687" s="45">
        <v>4600.0</v>
      </c>
      <c r="C16687" s="56" t="s">
        <v>4035</v>
      </c>
      <c r="D16687" s="52"/>
    </row>
    <row r="16688">
      <c r="A16688" s="44" t="s">
        <v>14561</v>
      </c>
      <c r="B16688" s="45">
        <v>22100.0</v>
      </c>
      <c r="C16688" s="56" t="s">
        <v>14334</v>
      </c>
      <c r="D16688" s="52"/>
    </row>
    <row r="16689">
      <c r="A16689" s="44" t="s">
        <v>14562</v>
      </c>
      <c r="B16689" s="45">
        <v>3220.0</v>
      </c>
      <c r="C16689" s="56" t="s">
        <v>4444</v>
      </c>
      <c r="D16689" s="52"/>
    </row>
    <row r="16690">
      <c r="A16690" s="44" t="s">
        <v>14563</v>
      </c>
      <c r="B16690" s="45">
        <v>2740.0</v>
      </c>
      <c r="C16690" s="56" t="s">
        <v>4035</v>
      </c>
      <c r="D16690" s="52"/>
    </row>
    <row r="16691">
      <c r="A16691" s="44" t="s">
        <v>14564</v>
      </c>
      <c r="B16691" s="45">
        <v>2700.0</v>
      </c>
      <c r="C16691" s="56" t="s">
        <v>4444</v>
      </c>
      <c r="D16691" s="52"/>
    </row>
    <row r="16692">
      <c r="A16692" s="44" t="s">
        <v>14565</v>
      </c>
      <c r="B16692" s="45">
        <v>16760.0</v>
      </c>
      <c r="C16692" s="55"/>
      <c r="D16692" s="52"/>
    </row>
    <row r="16693">
      <c r="A16693" s="44" t="s">
        <v>14566</v>
      </c>
      <c r="B16693" s="45">
        <v>3740.0</v>
      </c>
      <c r="C16693" s="56" t="s">
        <v>14182</v>
      </c>
      <c r="D16693" s="52"/>
    </row>
    <row r="16694">
      <c r="A16694" s="44" t="s">
        <v>14567</v>
      </c>
      <c r="B16694" s="45">
        <v>19880.0</v>
      </c>
      <c r="C16694" s="56" t="s">
        <v>14486</v>
      </c>
      <c r="D16694" s="52"/>
    </row>
    <row r="16695">
      <c r="A16695" s="44" t="s">
        <v>14568</v>
      </c>
      <c r="B16695" s="45">
        <v>3300.0</v>
      </c>
      <c r="C16695" s="56" t="s">
        <v>14182</v>
      </c>
      <c r="D16695" s="52"/>
    </row>
    <row r="16696">
      <c r="A16696" s="44" t="s">
        <v>14569</v>
      </c>
      <c r="B16696" s="45">
        <v>3300.0</v>
      </c>
      <c r="C16696" s="56" t="s">
        <v>14182</v>
      </c>
      <c r="D16696" s="52"/>
    </row>
    <row r="16697">
      <c r="A16697" s="44" t="s">
        <v>14570</v>
      </c>
      <c r="B16697" s="45">
        <v>9380.0</v>
      </c>
      <c r="C16697" s="55"/>
      <c r="D16697" s="52"/>
    </row>
    <row r="16698">
      <c r="A16698" s="44" t="s">
        <v>14571</v>
      </c>
      <c r="B16698" s="45">
        <v>3580.0</v>
      </c>
      <c r="C16698" s="56" t="s">
        <v>6421</v>
      </c>
      <c r="D16698" s="52"/>
    </row>
    <row r="16699">
      <c r="A16699" s="44" t="s">
        <v>14572</v>
      </c>
      <c r="B16699" s="45">
        <v>2780.0</v>
      </c>
      <c r="C16699" s="56" t="s">
        <v>14182</v>
      </c>
      <c r="D16699" s="52"/>
    </row>
    <row r="16700">
      <c r="A16700" s="44" t="s">
        <v>14573</v>
      </c>
      <c r="B16700" s="45">
        <v>3360.0</v>
      </c>
      <c r="C16700" s="56" t="s">
        <v>6508</v>
      </c>
      <c r="D16700" s="52"/>
    </row>
    <row r="16701">
      <c r="A16701" s="44" t="s">
        <v>14574</v>
      </c>
      <c r="B16701" s="45">
        <v>3340.0</v>
      </c>
      <c r="C16701" s="56" t="s">
        <v>7276</v>
      </c>
      <c r="D16701" s="52"/>
    </row>
    <row r="16702">
      <c r="A16702" s="44" t="s">
        <v>14575</v>
      </c>
      <c r="B16702" s="45">
        <v>21620.0</v>
      </c>
      <c r="C16702" s="56" t="s">
        <v>14334</v>
      </c>
      <c r="D16702" s="52"/>
    </row>
    <row r="16703">
      <c r="A16703" s="44" t="s">
        <v>14576</v>
      </c>
      <c r="B16703" s="45">
        <v>2760.0</v>
      </c>
      <c r="C16703" s="55"/>
      <c r="D16703" s="52"/>
    </row>
    <row r="16704">
      <c r="A16704" s="44" t="s">
        <v>14577</v>
      </c>
      <c r="B16704" s="45">
        <v>2920.0</v>
      </c>
      <c r="C16704" s="56" t="s">
        <v>9914</v>
      </c>
      <c r="D16704" s="52"/>
    </row>
    <row r="16705">
      <c r="A16705" s="44" t="s">
        <v>14578</v>
      </c>
      <c r="B16705" s="45">
        <v>3300.0</v>
      </c>
      <c r="C16705" s="56" t="s">
        <v>6421</v>
      </c>
      <c r="D16705" s="52"/>
    </row>
    <row r="16706">
      <c r="A16706" s="44" t="s">
        <v>14579</v>
      </c>
      <c r="B16706" s="45">
        <v>2300.0</v>
      </c>
      <c r="C16706" s="55"/>
      <c r="D16706" s="52"/>
    </row>
    <row r="16707">
      <c r="A16707" s="44" t="s">
        <v>14580</v>
      </c>
      <c r="B16707" s="45">
        <v>3120.0</v>
      </c>
      <c r="C16707" s="56" t="s">
        <v>6508</v>
      </c>
      <c r="D16707" s="52"/>
    </row>
    <row r="16708">
      <c r="A16708" s="44" t="s">
        <v>14581</v>
      </c>
      <c r="B16708" s="45">
        <v>3120.0</v>
      </c>
      <c r="C16708" s="56" t="s">
        <v>7276</v>
      </c>
      <c r="D16708" s="52"/>
    </row>
    <row r="16709">
      <c r="A16709" s="44" t="s">
        <v>14582</v>
      </c>
      <c r="B16709" s="45">
        <v>19440.0</v>
      </c>
      <c r="C16709" s="56" t="s">
        <v>14486</v>
      </c>
      <c r="D16709" s="52"/>
    </row>
    <row r="16710">
      <c r="A16710" s="44" t="s">
        <v>14583</v>
      </c>
      <c r="B16710" s="45">
        <v>4220.0</v>
      </c>
      <c r="C16710" s="56" t="s">
        <v>4035</v>
      </c>
      <c r="D16710" s="52"/>
    </row>
    <row r="16711">
      <c r="A16711" s="44" t="s">
        <v>14584</v>
      </c>
      <c r="B16711" s="45">
        <v>3620.0</v>
      </c>
      <c r="C16711" s="56" t="s">
        <v>2781</v>
      </c>
      <c r="D16711" s="52"/>
    </row>
    <row r="16712">
      <c r="A16712" s="44" t="s">
        <v>14585</v>
      </c>
      <c r="B16712" s="45">
        <v>2760.0</v>
      </c>
      <c r="C16712" s="56" t="s">
        <v>9914</v>
      </c>
      <c r="D16712" s="52"/>
    </row>
    <row r="16713">
      <c r="A16713" s="44" t="s">
        <v>14586</v>
      </c>
      <c r="B16713" s="45">
        <v>2740.0</v>
      </c>
      <c r="C16713" s="56" t="s">
        <v>4035</v>
      </c>
      <c r="D16713" s="52"/>
    </row>
    <row r="16714">
      <c r="A16714" s="44" t="s">
        <v>14587</v>
      </c>
      <c r="B16714" s="45">
        <v>2820.0</v>
      </c>
      <c r="C16714" s="56" t="s">
        <v>2781</v>
      </c>
      <c r="D16714" s="52"/>
    </row>
    <row r="16715">
      <c r="A16715" s="44" t="s">
        <v>14588</v>
      </c>
      <c r="B16715" s="45">
        <v>4680.0</v>
      </c>
      <c r="C16715" s="56" t="s">
        <v>14229</v>
      </c>
      <c r="D16715" s="52"/>
    </row>
    <row r="16716">
      <c r="A16716" s="44" t="s">
        <v>14589</v>
      </c>
      <c r="B16716" s="45">
        <v>3080.0</v>
      </c>
      <c r="C16716" s="55"/>
      <c r="D16716" s="52"/>
    </row>
    <row r="16717">
      <c r="A16717" s="44" t="s">
        <v>14590</v>
      </c>
      <c r="B16717" s="45">
        <v>13820.0</v>
      </c>
      <c r="C16717" s="56" t="s">
        <v>13055</v>
      </c>
      <c r="D16717" s="52"/>
    </row>
    <row r="16718">
      <c r="A16718" s="44" t="s">
        <v>14591</v>
      </c>
      <c r="B16718" s="45">
        <v>10220.0</v>
      </c>
      <c r="C16718" s="55"/>
      <c r="D16718" s="52"/>
    </row>
    <row r="16719">
      <c r="A16719" s="44" t="s">
        <v>14592</v>
      </c>
      <c r="B16719" s="45">
        <v>16760.0</v>
      </c>
      <c r="C16719" s="55"/>
      <c r="D16719" s="52"/>
    </row>
    <row r="16720">
      <c r="A16720" s="44" t="s">
        <v>14593</v>
      </c>
      <c r="B16720" s="45">
        <v>3180.0</v>
      </c>
      <c r="C16720" s="56" t="s">
        <v>4444</v>
      </c>
      <c r="D16720" s="52"/>
    </row>
    <row r="16721">
      <c r="A16721" s="44" t="s">
        <v>14594</v>
      </c>
      <c r="B16721" s="45">
        <v>12060.0</v>
      </c>
      <c r="C16721" s="56" t="s">
        <v>8901</v>
      </c>
      <c r="D16721" s="52"/>
    </row>
    <row r="16722">
      <c r="A16722" s="44" t="s">
        <v>14595</v>
      </c>
      <c r="B16722" s="45">
        <v>2700.0</v>
      </c>
      <c r="C16722" s="56" t="s">
        <v>4444</v>
      </c>
      <c r="D16722" s="52"/>
    </row>
    <row r="16723">
      <c r="A16723" s="44" t="s">
        <v>14596</v>
      </c>
      <c r="B16723" s="45">
        <v>10340.0</v>
      </c>
      <c r="C16723" s="56" t="s">
        <v>8901</v>
      </c>
      <c r="D16723" s="52"/>
    </row>
    <row r="16724">
      <c r="A16724" s="44" t="s">
        <v>14597</v>
      </c>
      <c r="B16724" s="45">
        <v>12140.0</v>
      </c>
      <c r="C16724" s="56" t="s">
        <v>11531</v>
      </c>
      <c r="D16724" s="52"/>
    </row>
    <row r="16725">
      <c r="A16725" s="44" t="s">
        <v>14598</v>
      </c>
      <c r="B16725" s="45">
        <v>15660.0</v>
      </c>
      <c r="C16725" s="55"/>
      <c r="D16725" s="52"/>
    </row>
    <row r="16726">
      <c r="A16726" s="44" t="s">
        <v>14599</v>
      </c>
      <c r="B16726" s="45">
        <v>2760.0</v>
      </c>
      <c r="C16726" s="56" t="s">
        <v>4017</v>
      </c>
      <c r="D16726" s="52"/>
    </row>
    <row r="16727">
      <c r="A16727" s="44" t="s">
        <v>14600</v>
      </c>
      <c r="B16727" s="45">
        <v>21720.0</v>
      </c>
      <c r="C16727" s="55"/>
      <c r="D16727" s="52"/>
    </row>
    <row r="16728">
      <c r="A16728" s="44" t="s">
        <v>14601</v>
      </c>
      <c r="B16728" s="45">
        <v>2180.0</v>
      </c>
      <c r="C16728" s="55"/>
      <c r="D16728" s="52"/>
    </row>
    <row r="16729">
      <c r="A16729" s="44" t="s">
        <v>14602</v>
      </c>
      <c r="B16729" s="45">
        <v>10540.0</v>
      </c>
      <c r="C16729" s="56" t="s">
        <v>14603</v>
      </c>
      <c r="D16729" s="52"/>
    </row>
    <row r="16730">
      <c r="A16730" s="44" t="s">
        <v>14604</v>
      </c>
      <c r="B16730" s="45">
        <v>16760.0</v>
      </c>
      <c r="C16730" s="55"/>
      <c r="D16730" s="52"/>
    </row>
    <row r="16731">
      <c r="A16731" s="44" t="s">
        <v>14605</v>
      </c>
      <c r="B16731" s="45">
        <v>9440.0</v>
      </c>
      <c r="C16731" s="55"/>
      <c r="D16731" s="52"/>
    </row>
    <row r="16732">
      <c r="A16732" s="44" t="s">
        <v>14606</v>
      </c>
      <c r="B16732" s="45">
        <v>14400.0</v>
      </c>
      <c r="C16732" s="56" t="s">
        <v>7238</v>
      </c>
      <c r="D16732" s="52"/>
    </row>
    <row r="16733">
      <c r="A16733" s="44" t="s">
        <v>14607</v>
      </c>
      <c r="B16733" s="45">
        <v>11340.0</v>
      </c>
      <c r="C16733" s="56" t="s">
        <v>14608</v>
      </c>
      <c r="D16733" s="52"/>
    </row>
    <row r="16734">
      <c r="A16734" s="44" t="s">
        <v>14609</v>
      </c>
      <c r="B16734" s="45">
        <v>9480.0</v>
      </c>
      <c r="C16734" s="55"/>
      <c r="D16734" s="52"/>
    </row>
    <row r="16735">
      <c r="A16735" s="44" t="s">
        <v>14610</v>
      </c>
      <c r="B16735" s="45">
        <v>21660.0</v>
      </c>
      <c r="C16735" s="55"/>
      <c r="D16735" s="52"/>
    </row>
    <row r="16736">
      <c r="A16736" s="44" t="s">
        <v>14611</v>
      </c>
      <c r="B16736" s="45">
        <v>10260.0</v>
      </c>
      <c r="C16736" s="55"/>
      <c r="D16736" s="52"/>
    </row>
    <row r="16737">
      <c r="A16737" s="44" t="s">
        <v>14612</v>
      </c>
      <c r="B16737" s="45">
        <v>3260.0</v>
      </c>
      <c r="C16737" s="56" t="s">
        <v>4444</v>
      </c>
      <c r="D16737" s="52"/>
    </row>
    <row r="16738">
      <c r="A16738" s="44" t="s">
        <v>14613</v>
      </c>
      <c r="B16738" s="45">
        <v>2780.0</v>
      </c>
      <c r="C16738" s="55"/>
      <c r="D16738" s="52"/>
    </row>
    <row r="16739">
      <c r="A16739" s="44" t="s">
        <v>14614</v>
      </c>
      <c r="B16739" s="45">
        <v>12700.0</v>
      </c>
      <c r="C16739" s="56" t="s">
        <v>14615</v>
      </c>
      <c r="D16739" s="52"/>
    </row>
    <row r="16740">
      <c r="A16740" s="44" t="s">
        <v>14616</v>
      </c>
      <c r="B16740" s="45">
        <v>3840.0</v>
      </c>
      <c r="C16740" s="56" t="s">
        <v>2781</v>
      </c>
      <c r="D16740" s="52"/>
    </row>
    <row r="16741">
      <c r="A16741" s="44" t="s">
        <v>14617</v>
      </c>
      <c r="B16741" s="45">
        <v>16760.0</v>
      </c>
      <c r="C16741" s="55"/>
      <c r="D16741" s="52"/>
    </row>
    <row r="16742">
      <c r="A16742" s="44" t="s">
        <v>14618</v>
      </c>
      <c r="B16742" s="45">
        <v>2800.0</v>
      </c>
      <c r="C16742" s="56" t="s">
        <v>2781</v>
      </c>
      <c r="D16742" s="52"/>
    </row>
    <row r="16743">
      <c r="A16743" s="44" t="s">
        <v>14619</v>
      </c>
      <c r="B16743" s="45">
        <v>14140.0</v>
      </c>
      <c r="C16743" s="56" t="s">
        <v>14620</v>
      </c>
      <c r="D16743" s="52"/>
    </row>
    <row r="16744">
      <c r="A16744" s="44" t="s">
        <v>14621</v>
      </c>
      <c r="B16744" s="45">
        <v>16200.0</v>
      </c>
      <c r="C16744" s="56" t="s">
        <v>14622</v>
      </c>
      <c r="D16744" s="52"/>
    </row>
    <row r="16745">
      <c r="A16745" s="44" t="s">
        <v>14623</v>
      </c>
      <c r="B16745" s="45">
        <v>8800.0</v>
      </c>
      <c r="C16745" s="55"/>
      <c r="D16745" s="52"/>
    </row>
    <row r="16746">
      <c r="A16746" s="44" t="s">
        <v>14624</v>
      </c>
      <c r="B16746" s="45">
        <v>9460.0</v>
      </c>
      <c r="C16746" s="55"/>
      <c r="D16746" s="52"/>
    </row>
    <row r="16747">
      <c r="A16747" s="44" t="s">
        <v>14625</v>
      </c>
      <c r="B16747" s="45">
        <v>10460.0</v>
      </c>
      <c r="C16747" s="56" t="s">
        <v>4788</v>
      </c>
      <c r="D16747" s="52"/>
    </row>
    <row r="16748">
      <c r="A16748" s="44" t="s">
        <v>14626</v>
      </c>
      <c r="B16748" s="45">
        <v>10780.0</v>
      </c>
      <c r="C16748" s="56" t="s">
        <v>14627</v>
      </c>
      <c r="D16748" s="52"/>
    </row>
    <row r="16749">
      <c r="A16749" s="44" t="s">
        <v>14628</v>
      </c>
      <c r="B16749" s="45">
        <v>3560.0</v>
      </c>
      <c r="C16749" s="55"/>
      <c r="D16749" s="52"/>
    </row>
    <row r="16750">
      <c r="A16750" s="44" t="s">
        <v>14629</v>
      </c>
      <c r="B16750" s="45">
        <v>6540.0</v>
      </c>
      <c r="C16750" s="55"/>
      <c r="D16750" s="52"/>
    </row>
    <row r="16751">
      <c r="A16751" s="44" t="s">
        <v>14630</v>
      </c>
      <c r="B16751" s="45">
        <v>3520.0</v>
      </c>
      <c r="C16751" s="55"/>
      <c r="D16751" s="52"/>
    </row>
    <row r="16752">
      <c r="A16752" s="44" t="s">
        <v>14631</v>
      </c>
      <c r="B16752" s="45">
        <v>17920.0</v>
      </c>
      <c r="C16752" s="56" t="s">
        <v>14334</v>
      </c>
      <c r="D16752" s="52"/>
    </row>
    <row r="16753">
      <c r="A16753" s="44" t="s">
        <v>14632</v>
      </c>
      <c r="B16753" s="45">
        <v>3480.0</v>
      </c>
      <c r="C16753" s="55"/>
      <c r="D16753" s="52"/>
    </row>
    <row r="16754">
      <c r="A16754" s="44" t="s">
        <v>14633</v>
      </c>
      <c r="B16754" s="45">
        <v>6940.0</v>
      </c>
      <c r="C16754" s="55"/>
      <c r="D16754" s="52"/>
    </row>
    <row r="16755">
      <c r="A16755" s="44" t="s">
        <v>14634</v>
      </c>
      <c r="B16755" s="45">
        <v>3540.0</v>
      </c>
      <c r="C16755" s="55"/>
      <c r="D16755" s="52"/>
    </row>
    <row r="16756">
      <c r="A16756" s="44" t="s">
        <v>14635</v>
      </c>
      <c r="B16756" s="45">
        <v>13240.0</v>
      </c>
      <c r="C16756" s="55"/>
      <c r="D16756" s="52"/>
    </row>
    <row r="16757">
      <c r="A16757" s="44" t="s">
        <v>14636</v>
      </c>
      <c r="B16757" s="45">
        <v>3360.0</v>
      </c>
      <c r="C16757" s="55"/>
      <c r="D16757" s="52"/>
    </row>
    <row r="16758">
      <c r="A16758" s="44" t="s">
        <v>14637</v>
      </c>
      <c r="B16758" s="45">
        <v>3340.0</v>
      </c>
      <c r="C16758" s="55"/>
      <c r="D16758" s="52"/>
    </row>
    <row r="16759">
      <c r="A16759" s="44" t="s">
        <v>14638</v>
      </c>
      <c r="B16759" s="45">
        <v>11320.0</v>
      </c>
      <c r="C16759" s="56" t="s">
        <v>4297</v>
      </c>
      <c r="D16759" s="52"/>
    </row>
    <row r="16760">
      <c r="A16760" s="44" t="s">
        <v>14639</v>
      </c>
      <c r="B16760" s="45">
        <v>3340.0</v>
      </c>
      <c r="C16760" s="55"/>
      <c r="D16760" s="52"/>
    </row>
    <row r="16761">
      <c r="A16761" s="44" t="s">
        <v>14640</v>
      </c>
      <c r="B16761" s="45">
        <v>6860.0</v>
      </c>
      <c r="C16761" s="55"/>
      <c r="D16761" s="52"/>
    </row>
    <row r="16762">
      <c r="A16762" s="44" t="s">
        <v>14641</v>
      </c>
      <c r="B16762" s="45">
        <v>3320.0</v>
      </c>
      <c r="C16762" s="55"/>
      <c r="D16762" s="52"/>
    </row>
    <row r="16763">
      <c r="A16763" s="44" t="s">
        <v>14642</v>
      </c>
      <c r="B16763" s="45">
        <v>3300.0</v>
      </c>
      <c r="C16763" s="55"/>
      <c r="D16763" s="52"/>
    </row>
    <row r="16764">
      <c r="A16764" s="44" t="s">
        <v>14643</v>
      </c>
      <c r="B16764" s="45">
        <v>3280.0</v>
      </c>
      <c r="C16764" s="56" t="s">
        <v>4017</v>
      </c>
      <c r="D16764" s="52"/>
    </row>
    <row r="16765">
      <c r="A16765" s="44" t="s">
        <v>14644</v>
      </c>
      <c r="B16765" s="45">
        <v>2760.0</v>
      </c>
      <c r="C16765" s="55"/>
      <c r="D16765" s="52"/>
    </row>
    <row r="16766">
      <c r="A16766" s="44" t="s">
        <v>14645</v>
      </c>
      <c r="B16766" s="45">
        <v>10000.0</v>
      </c>
      <c r="C16766" s="55"/>
      <c r="D16766" s="52"/>
    </row>
    <row r="16767">
      <c r="A16767" s="44" t="s">
        <v>14646</v>
      </c>
      <c r="B16767" s="45">
        <v>2880.0</v>
      </c>
      <c r="C16767" s="55"/>
      <c r="D16767" s="52"/>
    </row>
    <row r="16768">
      <c r="A16768" s="44" t="s">
        <v>14647</v>
      </c>
      <c r="B16768" s="45">
        <v>10560.0</v>
      </c>
      <c r="C16768" s="55"/>
      <c r="D16768" s="52"/>
    </row>
    <row r="16769">
      <c r="A16769" s="44" t="s">
        <v>14648</v>
      </c>
      <c r="B16769" s="45">
        <v>4360.0</v>
      </c>
      <c r="C16769" s="55"/>
      <c r="D16769" s="52"/>
    </row>
    <row r="16770">
      <c r="A16770" s="44" t="s">
        <v>14649</v>
      </c>
      <c r="B16770" s="45">
        <v>16700.0</v>
      </c>
      <c r="C16770" s="55"/>
      <c r="D16770" s="52"/>
    </row>
    <row r="16771">
      <c r="A16771" s="44" t="s">
        <v>14650</v>
      </c>
      <c r="B16771" s="45">
        <v>8540.0</v>
      </c>
      <c r="C16771" s="55"/>
      <c r="D16771" s="52"/>
    </row>
    <row r="16772">
      <c r="A16772" s="44" t="s">
        <v>14651</v>
      </c>
      <c r="B16772" s="45">
        <v>2460.0</v>
      </c>
      <c r="C16772" s="55"/>
      <c r="D16772" s="52"/>
    </row>
    <row r="16773">
      <c r="A16773" s="44" t="s">
        <v>14652</v>
      </c>
      <c r="B16773" s="45">
        <v>4360.0</v>
      </c>
      <c r="C16773" s="55"/>
      <c r="D16773" s="52"/>
    </row>
    <row r="16774">
      <c r="A16774" s="44" t="s">
        <v>14653</v>
      </c>
      <c r="B16774" s="45">
        <v>7980.0</v>
      </c>
      <c r="C16774" s="55"/>
      <c r="D16774" s="52"/>
    </row>
    <row r="16775">
      <c r="A16775" s="44" t="s">
        <v>14654</v>
      </c>
      <c r="B16775" s="45">
        <v>4380.0</v>
      </c>
      <c r="C16775" s="55"/>
      <c r="D16775" s="52"/>
    </row>
    <row r="16776">
      <c r="A16776" s="44" t="s">
        <v>14655</v>
      </c>
      <c r="B16776" s="45">
        <v>7820.0</v>
      </c>
      <c r="C16776" s="55"/>
      <c r="D16776" s="52"/>
    </row>
    <row r="16777">
      <c r="A16777" s="44" t="s">
        <v>14656</v>
      </c>
      <c r="B16777" s="45">
        <v>4600.0</v>
      </c>
      <c r="C16777" s="56" t="s">
        <v>4017</v>
      </c>
      <c r="D16777" s="52"/>
    </row>
    <row r="16778">
      <c r="A16778" s="44" t="s">
        <v>14657</v>
      </c>
      <c r="B16778" s="45">
        <v>4380.0</v>
      </c>
      <c r="C16778" s="55"/>
      <c r="D16778" s="52"/>
    </row>
    <row r="16779">
      <c r="A16779" s="44" t="s">
        <v>14658</v>
      </c>
      <c r="B16779" s="45">
        <v>11700.0</v>
      </c>
      <c r="C16779" s="56" t="s">
        <v>4160</v>
      </c>
      <c r="D16779" s="52"/>
    </row>
    <row r="16780">
      <c r="A16780" s="44" t="s">
        <v>14659</v>
      </c>
      <c r="B16780" s="45">
        <v>23680.0</v>
      </c>
      <c r="C16780" s="56" t="s">
        <v>14334</v>
      </c>
      <c r="D16780" s="52"/>
    </row>
    <row r="16781">
      <c r="A16781" s="44" t="s">
        <v>14660</v>
      </c>
      <c r="B16781" s="45">
        <v>10040.0</v>
      </c>
      <c r="C16781" s="55"/>
      <c r="D16781" s="52"/>
    </row>
    <row r="16782">
      <c r="A16782" s="44" t="s">
        <v>14661</v>
      </c>
      <c r="B16782" s="45">
        <v>3220.0</v>
      </c>
      <c r="C16782" s="56" t="s">
        <v>4017</v>
      </c>
      <c r="D16782" s="52"/>
    </row>
    <row r="16783">
      <c r="A16783" s="44" t="s">
        <v>14662</v>
      </c>
      <c r="B16783" s="45">
        <v>16660.0</v>
      </c>
      <c r="C16783" s="55"/>
      <c r="D16783" s="52"/>
    </row>
    <row r="16784">
      <c r="A16784" s="44" t="s">
        <v>14663</v>
      </c>
      <c r="B16784" s="45">
        <v>3880.0</v>
      </c>
      <c r="C16784" s="56" t="s">
        <v>4112</v>
      </c>
      <c r="D16784" s="52"/>
    </row>
    <row r="16785">
      <c r="A16785" s="44" t="s">
        <v>14664</v>
      </c>
      <c r="B16785" s="45">
        <v>13780.0</v>
      </c>
      <c r="C16785" s="56" t="s">
        <v>14665</v>
      </c>
      <c r="D16785" s="52"/>
    </row>
    <row r="16786">
      <c r="A16786" s="44" t="s">
        <v>14666</v>
      </c>
      <c r="B16786" s="45">
        <v>27660.0</v>
      </c>
      <c r="C16786" s="56" t="s">
        <v>12685</v>
      </c>
      <c r="D16786" s="52"/>
    </row>
    <row r="16787">
      <c r="A16787" s="44" t="s">
        <v>14667</v>
      </c>
      <c r="B16787" s="45">
        <v>2620.0</v>
      </c>
      <c r="C16787" s="56" t="s">
        <v>4112</v>
      </c>
      <c r="D16787" s="52"/>
    </row>
    <row r="16788">
      <c r="A16788" s="44" t="s">
        <v>14668</v>
      </c>
      <c r="B16788" s="45">
        <v>10020.0</v>
      </c>
      <c r="C16788" s="55"/>
      <c r="D16788" s="52"/>
    </row>
    <row r="16789">
      <c r="A16789" s="44" t="s">
        <v>14669</v>
      </c>
      <c r="B16789" s="45">
        <v>21140.0</v>
      </c>
      <c r="C16789" s="56" t="s">
        <v>14670</v>
      </c>
      <c r="D16789" s="52"/>
    </row>
    <row r="16790">
      <c r="A16790" s="44" t="s">
        <v>14671</v>
      </c>
      <c r="B16790" s="45">
        <v>11400.0</v>
      </c>
      <c r="C16790" s="55"/>
      <c r="D16790" s="52"/>
    </row>
    <row r="16791">
      <c r="A16791" s="44" t="s">
        <v>14672</v>
      </c>
      <c r="B16791" s="45">
        <v>17440.0</v>
      </c>
      <c r="C16791" s="55"/>
      <c r="D16791" s="52"/>
    </row>
    <row r="16792">
      <c r="A16792" s="44" t="s">
        <v>14673</v>
      </c>
      <c r="B16792" s="45">
        <v>8860.0</v>
      </c>
      <c r="C16792" s="55"/>
      <c r="D16792" s="52"/>
    </row>
    <row r="16793">
      <c r="A16793" s="44" t="s">
        <v>14674</v>
      </c>
      <c r="B16793" s="45">
        <v>10920.0</v>
      </c>
      <c r="C16793" s="55"/>
      <c r="D16793" s="52"/>
    </row>
    <row r="16794">
      <c r="A16794" s="44" t="s">
        <v>14675</v>
      </c>
      <c r="B16794" s="45">
        <v>3060.0</v>
      </c>
      <c r="C16794" s="56" t="s">
        <v>4138</v>
      </c>
      <c r="D16794" s="52"/>
    </row>
    <row r="16795">
      <c r="A16795" s="44" t="s">
        <v>14676</v>
      </c>
      <c r="B16795" s="45">
        <v>2920.0</v>
      </c>
      <c r="C16795" s="55"/>
      <c r="D16795" s="52"/>
    </row>
    <row r="16796">
      <c r="A16796" s="44" t="s">
        <v>14677</v>
      </c>
      <c r="B16796" s="45">
        <v>10260.0</v>
      </c>
      <c r="C16796" s="55"/>
      <c r="D16796" s="52"/>
    </row>
    <row r="16797">
      <c r="A16797" s="44" t="s">
        <v>14678</v>
      </c>
      <c r="B16797" s="45">
        <v>3460.0</v>
      </c>
      <c r="C16797" s="56" t="s">
        <v>6421</v>
      </c>
      <c r="D16797" s="52"/>
    </row>
    <row r="16798">
      <c r="A16798" s="44" t="s">
        <v>14679</v>
      </c>
      <c r="B16798" s="45">
        <v>12900.0</v>
      </c>
      <c r="C16798" s="56" t="s">
        <v>9615</v>
      </c>
      <c r="D16798" s="52"/>
    </row>
    <row r="16799">
      <c r="A16799" s="44" t="s">
        <v>14680</v>
      </c>
      <c r="B16799" s="45">
        <v>3300.0</v>
      </c>
      <c r="C16799" s="56" t="s">
        <v>6508</v>
      </c>
      <c r="D16799" s="52"/>
    </row>
    <row r="16800">
      <c r="A16800" s="44" t="s">
        <v>14681</v>
      </c>
      <c r="B16800" s="45">
        <v>3300.0</v>
      </c>
      <c r="C16800" s="56" t="s">
        <v>14682</v>
      </c>
      <c r="D16800" s="52"/>
    </row>
    <row r="16801">
      <c r="A16801" s="44" t="s">
        <v>14683</v>
      </c>
      <c r="B16801" s="45">
        <v>3700.0</v>
      </c>
      <c r="C16801" s="56" t="s">
        <v>4082</v>
      </c>
      <c r="D16801" s="52"/>
    </row>
    <row r="16802">
      <c r="A16802" s="44" t="s">
        <v>14684</v>
      </c>
      <c r="B16802" s="45">
        <v>2940.0</v>
      </c>
      <c r="C16802" s="56" t="s">
        <v>14685</v>
      </c>
      <c r="D16802" s="52"/>
    </row>
    <row r="16803">
      <c r="A16803" s="44" t="s">
        <v>14686</v>
      </c>
      <c r="B16803" s="45">
        <v>10640.0</v>
      </c>
      <c r="C16803" s="55"/>
      <c r="D16803" s="52"/>
    </row>
    <row r="16804">
      <c r="A16804" s="44" t="s">
        <v>14687</v>
      </c>
      <c r="B16804" s="45">
        <v>3600.0</v>
      </c>
      <c r="C16804" s="56" t="s">
        <v>6421</v>
      </c>
      <c r="D16804" s="52"/>
    </row>
    <row r="16805">
      <c r="A16805" s="44" t="s">
        <v>14688</v>
      </c>
      <c r="B16805" s="45">
        <v>3140.0</v>
      </c>
      <c r="C16805" s="56" t="s">
        <v>4082</v>
      </c>
      <c r="D16805" s="52"/>
    </row>
    <row r="16806">
      <c r="A16806" s="44" t="s">
        <v>14689</v>
      </c>
      <c r="B16806" s="45">
        <v>3220.0</v>
      </c>
      <c r="C16806" s="56" t="s">
        <v>6508</v>
      </c>
      <c r="D16806" s="52"/>
    </row>
    <row r="16807">
      <c r="A16807" s="44" t="s">
        <v>14690</v>
      </c>
      <c r="B16807" s="45">
        <v>3220.0</v>
      </c>
      <c r="C16807" s="56" t="s">
        <v>14682</v>
      </c>
      <c r="D16807" s="52"/>
    </row>
    <row r="16808">
      <c r="A16808" s="44" t="s">
        <v>14691</v>
      </c>
      <c r="B16808" s="45">
        <v>13100.0</v>
      </c>
      <c r="C16808" s="55"/>
      <c r="D16808" s="52"/>
    </row>
    <row r="16809">
      <c r="A16809" s="44" t="s">
        <v>14692</v>
      </c>
      <c r="B16809" s="45">
        <v>2760.0</v>
      </c>
      <c r="C16809" s="56" t="s">
        <v>14685</v>
      </c>
      <c r="D16809" s="52"/>
    </row>
    <row r="16810">
      <c r="A16810" s="44" t="s">
        <v>14693</v>
      </c>
      <c r="B16810" s="45">
        <v>11760.0</v>
      </c>
      <c r="C16810" s="56" t="s">
        <v>8901</v>
      </c>
      <c r="D16810" s="52"/>
    </row>
    <row r="16811">
      <c r="A16811" s="44" t="s">
        <v>14694</v>
      </c>
      <c r="B16811" s="45">
        <v>10400.0</v>
      </c>
      <c r="C16811" s="56" t="s">
        <v>8901</v>
      </c>
      <c r="D16811" s="52"/>
    </row>
    <row r="16812">
      <c r="A16812" s="44" t="s">
        <v>14695</v>
      </c>
      <c r="B16812" s="45">
        <v>3140.0</v>
      </c>
      <c r="C16812" s="55"/>
      <c r="D16812" s="52"/>
    </row>
    <row r="16813">
      <c r="A16813" s="44" t="s">
        <v>14696</v>
      </c>
      <c r="B16813" s="45">
        <v>3020.0</v>
      </c>
      <c r="C16813" s="55"/>
      <c r="D16813" s="52"/>
    </row>
    <row r="16814">
      <c r="A16814" s="44" t="s">
        <v>14697</v>
      </c>
      <c r="B16814" s="45">
        <v>3780.0</v>
      </c>
      <c r="C16814" s="56" t="s">
        <v>14182</v>
      </c>
      <c r="D16814" s="52"/>
    </row>
    <row r="16815">
      <c r="A16815" s="44" t="s">
        <v>14698</v>
      </c>
      <c r="B16815" s="45">
        <v>9920.0</v>
      </c>
      <c r="C16815" s="55"/>
      <c r="D16815" s="52"/>
    </row>
    <row r="16816">
      <c r="A16816" s="44" t="s">
        <v>14699</v>
      </c>
      <c r="B16816" s="45">
        <v>2880.0</v>
      </c>
      <c r="C16816" s="55"/>
      <c r="D16816" s="52"/>
    </row>
    <row r="16817">
      <c r="A16817" s="44" t="s">
        <v>14700</v>
      </c>
      <c r="B16817" s="45">
        <v>3800.0</v>
      </c>
      <c r="C16817" s="55"/>
      <c r="D16817" s="52"/>
    </row>
    <row r="16818">
      <c r="A16818" s="44" t="s">
        <v>14701</v>
      </c>
      <c r="B16818" s="45">
        <v>3760.0</v>
      </c>
      <c r="C16818" s="56" t="s">
        <v>2781</v>
      </c>
      <c r="D16818" s="52"/>
    </row>
    <row r="16819">
      <c r="A16819" s="44" t="s">
        <v>14702</v>
      </c>
      <c r="B16819" s="45">
        <v>3480.0</v>
      </c>
      <c r="C16819" s="55"/>
      <c r="D16819" s="52"/>
    </row>
    <row r="16820">
      <c r="A16820" s="44" t="s">
        <v>14703</v>
      </c>
      <c r="B16820" s="45">
        <v>23420.0</v>
      </c>
      <c r="C16820" s="56" t="s">
        <v>12685</v>
      </c>
      <c r="D16820" s="52"/>
    </row>
    <row r="16821">
      <c r="A16821" s="44" t="s">
        <v>14704</v>
      </c>
      <c r="B16821" s="45">
        <v>2780.0</v>
      </c>
      <c r="C16821" s="56" t="s">
        <v>2781</v>
      </c>
      <c r="D16821" s="52"/>
    </row>
    <row r="16822">
      <c r="A16822" s="44" t="s">
        <v>14705</v>
      </c>
      <c r="B16822" s="45">
        <v>3160.0</v>
      </c>
      <c r="C16822" s="55"/>
      <c r="D16822" s="52"/>
    </row>
    <row r="16823">
      <c r="A16823" s="44" t="s">
        <v>14706</v>
      </c>
      <c r="B16823" s="45">
        <v>4620.0</v>
      </c>
      <c r="C16823" s="56" t="s">
        <v>4017</v>
      </c>
      <c r="D16823" s="52"/>
    </row>
    <row r="16824">
      <c r="A16824" s="44" t="s">
        <v>14707</v>
      </c>
      <c r="B16824" s="45">
        <v>3540.0</v>
      </c>
      <c r="C16824" s="56" t="s">
        <v>14148</v>
      </c>
      <c r="D16824" s="52"/>
    </row>
    <row r="16825">
      <c r="A16825" s="44" t="s">
        <v>14708</v>
      </c>
      <c r="B16825" s="45">
        <v>3500.0</v>
      </c>
      <c r="C16825" s="56" t="s">
        <v>14148</v>
      </c>
      <c r="D16825" s="52"/>
    </row>
    <row r="16826">
      <c r="A16826" s="44" t="s">
        <v>14709</v>
      </c>
      <c r="B16826" s="45">
        <v>10140.0</v>
      </c>
      <c r="C16826" s="56" t="s">
        <v>14710</v>
      </c>
      <c r="D16826" s="52"/>
    </row>
    <row r="16827">
      <c r="A16827" s="44" t="s">
        <v>14711</v>
      </c>
      <c r="B16827" s="45">
        <v>3580.0</v>
      </c>
      <c r="C16827" s="56" t="s">
        <v>4017</v>
      </c>
      <c r="D16827" s="52"/>
    </row>
    <row r="16828">
      <c r="A16828" s="44" t="s">
        <v>14712</v>
      </c>
      <c r="B16828" s="45">
        <v>10540.0</v>
      </c>
      <c r="C16828" s="55"/>
      <c r="D16828" s="52"/>
    </row>
    <row r="16829">
      <c r="A16829" s="44" t="s">
        <v>14713</v>
      </c>
      <c r="B16829" s="45">
        <v>3500.0</v>
      </c>
      <c r="C16829" s="56" t="s">
        <v>4111</v>
      </c>
      <c r="D16829" s="52"/>
    </row>
    <row r="16830">
      <c r="A16830" s="44" t="s">
        <v>14714</v>
      </c>
      <c r="B16830" s="45">
        <v>16660.0</v>
      </c>
      <c r="C16830" s="55"/>
      <c r="D16830" s="52"/>
    </row>
    <row r="16831">
      <c r="A16831" s="44" t="s">
        <v>14715</v>
      </c>
      <c r="B16831" s="45">
        <v>2580.0</v>
      </c>
      <c r="C16831" s="56" t="s">
        <v>4111</v>
      </c>
      <c r="D16831" s="52"/>
    </row>
    <row r="16832">
      <c r="A16832" s="44" t="s">
        <v>14716</v>
      </c>
      <c r="B16832" s="45">
        <v>21020.0</v>
      </c>
      <c r="C16832" s="56" t="s">
        <v>9978</v>
      </c>
      <c r="D16832" s="52"/>
    </row>
    <row r="16833">
      <c r="A16833" s="44" t="s">
        <v>14717</v>
      </c>
      <c r="B16833" s="45">
        <v>10920.0</v>
      </c>
      <c r="C16833" s="56" t="s">
        <v>14718</v>
      </c>
      <c r="D16833" s="52"/>
    </row>
    <row r="16834">
      <c r="A16834" s="44" t="s">
        <v>14719</v>
      </c>
      <c r="B16834" s="45">
        <v>3780.0</v>
      </c>
      <c r="C16834" s="56" t="s">
        <v>2781</v>
      </c>
      <c r="D16834" s="52"/>
    </row>
    <row r="16835">
      <c r="A16835" s="44" t="s">
        <v>14720</v>
      </c>
      <c r="B16835" s="45">
        <v>2880.0</v>
      </c>
      <c r="C16835" s="56" t="s">
        <v>2781</v>
      </c>
      <c r="D16835" s="52"/>
    </row>
    <row r="16836">
      <c r="A16836" s="44" t="s">
        <v>14721</v>
      </c>
      <c r="B16836" s="45">
        <v>10040.0</v>
      </c>
      <c r="C16836" s="55"/>
      <c r="D16836" s="52"/>
    </row>
    <row r="16837">
      <c r="A16837" s="44" t="s">
        <v>14722</v>
      </c>
      <c r="B16837" s="45">
        <v>16320.0</v>
      </c>
      <c r="C16837" s="55"/>
      <c r="D16837" s="52"/>
    </row>
    <row r="16838">
      <c r="A16838" s="44" t="s">
        <v>14723</v>
      </c>
      <c r="B16838" s="45">
        <v>20320.0</v>
      </c>
      <c r="C16838" s="56" t="s">
        <v>14486</v>
      </c>
      <c r="D16838" s="52"/>
    </row>
    <row r="16839">
      <c r="A16839" s="44" t="s">
        <v>14724</v>
      </c>
      <c r="B16839" s="45">
        <v>12180.0</v>
      </c>
      <c r="C16839" s="56" t="s">
        <v>9237</v>
      </c>
      <c r="D16839" s="52"/>
    </row>
    <row r="16840">
      <c r="A16840" s="44" t="s">
        <v>14725</v>
      </c>
      <c r="B16840" s="45">
        <v>9500.0</v>
      </c>
      <c r="C16840" s="55"/>
      <c r="D16840" s="52"/>
    </row>
    <row r="16841">
      <c r="A16841" s="44" t="s">
        <v>14726</v>
      </c>
      <c r="B16841" s="45">
        <v>11880.0</v>
      </c>
      <c r="C16841" s="55"/>
      <c r="D16841" s="52"/>
    </row>
    <row r="16842">
      <c r="A16842" s="44" t="s">
        <v>14727</v>
      </c>
      <c r="B16842" s="45">
        <v>4320.0</v>
      </c>
      <c r="C16842" s="55"/>
      <c r="D16842" s="52"/>
    </row>
    <row r="16843">
      <c r="A16843" s="44" t="s">
        <v>14728</v>
      </c>
      <c r="B16843" s="45">
        <v>9400.0</v>
      </c>
      <c r="C16843" s="55"/>
      <c r="D16843" s="52"/>
    </row>
    <row r="16844">
      <c r="A16844" s="44" t="s">
        <v>14729</v>
      </c>
      <c r="B16844" s="45">
        <v>2820.0</v>
      </c>
      <c r="C16844" s="55"/>
      <c r="D16844" s="52"/>
    </row>
    <row r="16845">
      <c r="A16845" s="44" t="s">
        <v>14730</v>
      </c>
      <c r="B16845" s="45">
        <v>3320.0</v>
      </c>
      <c r="C16845" s="55"/>
      <c r="D16845" s="52"/>
    </row>
    <row r="16846">
      <c r="A16846" s="44" t="s">
        <v>14731</v>
      </c>
      <c r="B16846" s="45">
        <v>10660.0</v>
      </c>
      <c r="C16846" s="55"/>
      <c r="D16846" s="52"/>
    </row>
    <row r="16847">
      <c r="A16847" s="44" t="s">
        <v>14732</v>
      </c>
      <c r="B16847" s="45">
        <v>8880.0</v>
      </c>
      <c r="C16847" s="55"/>
      <c r="D16847" s="52"/>
    </row>
    <row r="16848">
      <c r="A16848" s="44" t="s">
        <v>14733</v>
      </c>
      <c r="B16848" s="45">
        <v>14760.0</v>
      </c>
      <c r="C16848" s="55"/>
      <c r="D16848" s="52"/>
    </row>
    <row r="16849">
      <c r="A16849" s="44" t="s">
        <v>14734</v>
      </c>
      <c r="B16849" s="45">
        <v>14340.0</v>
      </c>
      <c r="C16849" s="56" t="s">
        <v>14735</v>
      </c>
      <c r="D16849" s="52"/>
    </row>
    <row r="16850">
      <c r="A16850" s="44" t="s">
        <v>14736</v>
      </c>
      <c r="B16850" s="45">
        <v>14500.0</v>
      </c>
      <c r="C16850" s="55"/>
      <c r="D16850" s="52"/>
    </row>
    <row r="16851">
      <c r="A16851" s="44" t="s">
        <v>14737</v>
      </c>
      <c r="B16851" s="45">
        <v>11260.0</v>
      </c>
      <c r="C16851" s="55"/>
      <c r="D16851" s="52"/>
    </row>
    <row r="16852">
      <c r="A16852" s="44" t="s">
        <v>14738</v>
      </c>
      <c r="B16852" s="45">
        <v>15520.0</v>
      </c>
      <c r="C16852" s="55"/>
      <c r="D16852" s="52"/>
    </row>
    <row r="16853">
      <c r="A16853" s="44" t="s">
        <v>14739</v>
      </c>
      <c r="B16853" s="45">
        <v>11320.0</v>
      </c>
      <c r="C16853" s="55"/>
      <c r="D16853" s="52"/>
    </row>
    <row r="16854">
      <c r="A16854" s="44" t="s">
        <v>14740</v>
      </c>
      <c r="B16854" s="45">
        <v>9380.0</v>
      </c>
      <c r="C16854" s="55"/>
      <c r="D16854" s="52"/>
    </row>
    <row r="16855">
      <c r="A16855" s="44" t="s">
        <v>14741</v>
      </c>
      <c r="B16855" s="45">
        <v>12500.0</v>
      </c>
      <c r="C16855" s="56" t="s">
        <v>6879</v>
      </c>
      <c r="D16855" s="52"/>
    </row>
    <row r="16856">
      <c r="A16856" s="44" t="s">
        <v>14742</v>
      </c>
      <c r="B16856" s="45">
        <v>14440.0</v>
      </c>
      <c r="C16856" s="55"/>
      <c r="D16856" s="52"/>
    </row>
    <row r="16857">
      <c r="A16857" s="44" t="s">
        <v>14743</v>
      </c>
      <c r="B16857" s="45">
        <v>9380.0</v>
      </c>
      <c r="C16857" s="55"/>
      <c r="D16857" s="52"/>
    </row>
    <row r="16858">
      <c r="A16858" s="44" t="s">
        <v>14744</v>
      </c>
      <c r="B16858" s="45">
        <v>8880.0</v>
      </c>
      <c r="C16858" s="55"/>
      <c r="D16858" s="52"/>
    </row>
    <row r="16859">
      <c r="A16859" s="44" t="s">
        <v>14745</v>
      </c>
      <c r="B16859" s="45">
        <v>12460.0</v>
      </c>
      <c r="C16859" s="55"/>
      <c r="D16859" s="52"/>
    </row>
    <row r="16860">
      <c r="A16860" s="44" t="s">
        <v>14746</v>
      </c>
      <c r="B16860" s="45">
        <v>9380.0</v>
      </c>
      <c r="C16860" s="55"/>
      <c r="D16860" s="52"/>
    </row>
    <row r="16861">
      <c r="A16861" s="44" t="s">
        <v>14747</v>
      </c>
      <c r="B16861" s="45">
        <v>4940.0</v>
      </c>
      <c r="C16861" s="55"/>
      <c r="D16861" s="52"/>
    </row>
    <row r="16862">
      <c r="A16862" s="44" t="s">
        <v>14748</v>
      </c>
      <c r="B16862" s="45">
        <v>4940.0</v>
      </c>
      <c r="C16862" s="55"/>
      <c r="D16862" s="52"/>
    </row>
    <row r="16863">
      <c r="A16863" s="44" t="s">
        <v>14749</v>
      </c>
      <c r="B16863" s="45">
        <v>13920.0</v>
      </c>
      <c r="C16863" s="56" t="s">
        <v>14750</v>
      </c>
      <c r="D16863" s="52"/>
    </row>
    <row r="16864">
      <c r="A16864" s="44" t="s">
        <v>14751</v>
      </c>
      <c r="B16864" s="45">
        <v>11140.0</v>
      </c>
      <c r="C16864" s="55"/>
      <c r="D16864" s="52"/>
    </row>
    <row r="16865">
      <c r="A16865" s="44" t="s">
        <v>14752</v>
      </c>
      <c r="B16865" s="45">
        <v>3880.0</v>
      </c>
      <c r="C16865" s="56" t="s">
        <v>6421</v>
      </c>
      <c r="D16865" s="52"/>
    </row>
    <row r="16866">
      <c r="A16866" s="44" t="s">
        <v>14753</v>
      </c>
      <c r="B16866" s="45">
        <v>8840.0</v>
      </c>
      <c r="C16866" s="55"/>
      <c r="D16866" s="52"/>
    </row>
    <row r="16867">
      <c r="A16867" s="44" t="s">
        <v>14754</v>
      </c>
      <c r="B16867" s="45">
        <v>3580.0</v>
      </c>
      <c r="C16867" s="56" t="s">
        <v>6508</v>
      </c>
      <c r="D16867" s="52"/>
    </row>
    <row r="16868">
      <c r="A16868" s="44" t="s">
        <v>14755</v>
      </c>
      <c r="B16868" s="45">
        <v>3580.0</v>
      </c>
      <c r="C16868" s="56" t="s">
        <v>7276</v>
      </c>
      <c r="D16868" s="52"/>
    </row>
    <row r="16869">
      <c r="A16869" s="44" t="s">
        <v>14756</v>
      </c>
      <c r="B16869" s="45">
        <v>12060.0</v>
      </c>
      <c r="C16869" s="56" t="s">
        <v>14757</v>
      </c>
      <c r="D16869" s="52"/>
    </row>
    <row r="16870">
      <c r="A16870" s="44" t="s">
        <v>14758</v>
      </c>
      <c r="B16870" s="45">
        <v>2820.0</v>
      </c>
      <c r="C16870" s="56" t="s">
        <v>9914</v>
      </c>
      <c r="D16870" s="52"/>
    </row>
    <row r="16871">
      <c r="A16871" s="44" t="s">
        <v>14759</v>
      </c>
      <c r="B16871" s="45">
        <v>9360.0</v>
      </c>
      <c r="C16871" s="55"/>
      <c r="D16871" s="52"/>
    </row>
    <row r="16872">
      <c r="A16872" s="44" t="s">
        <v>14760</v>
      </c>
      <c r="B16872" s="45">
        <v>9840.0</v>
      </c>
      <c r="C16872" s="55"/>
      <c r="D16872" s="52"/>
    </row>
    <row r="16873">
      <c r="A16873" s="44" t="s">
        <v>14761</v>
      </c>
      <c r="B16873" s="45">
        <v>17300.0</v>
      </c>
      <c r="C16873" s="55"/>
      <c r="D16873" s="52"/>
    </row>
    <row r="16874">
      <c r="A16874" s="44" t="s">
        <v>14762</v>
      </c>
      <c r="B16874" s="45">
        <v>9380.0</v>
      </c>
      <c r="C16874" s="55"/>
      <c r="D16874" s="52"/>
    </row>
    <row r="16875">
      <c r="A16875" s="44" t="s">
        <v>14763</v>
      </c>
      <c r="B16875" s="45">
        <v>2800.0</v>
      </c>
      <c r="C16875" s="55"/>
      <c r="D16875" s="52"/>
    </row>
    <row r="16876">
      <c r="A16876" s="44" t="s">
        <v>14764</v>
      </c>
      <c r="B16876" s="45">
        <v>9320.0</v>
      </c>
      <c r="C16876" s="55"/>
      <c r="D16876" s="52"/>
    </row>
    <row r="16877">
      <c r="A16877" s="44" t="s">
        <v>14765</v>
      </c>
      <c r="B16877" s="45">
        <v>12060.0</v>
      </c>
      <c r="C16877" s="55"/>
      <c r="D16877" s="52"/>
    </row>
    <row r="16878">
      <c r="A16878" s="44" t="s">
        <v>14766</v>
      </c>
      <c r="B16878" s="45">
        <v>2900.0</v>
      </c>
      <c r="C16878" s="55"/>
      <c r="D16878" s="52"/>
    </row>
    <row r="16879">
      <c r="A16879" s="44" t="s">
        <v>14767</v>
      </c>
      <c r="B16879" s="45">
        <v>9420.0</v>
      </c>
      <c r="C16879" s="55"/>
      <c r="D16879" s="52"/>
    </row>
    <row r="16880">
      <c r="A16880" s="44" t="s">
        <v>14768</v>
      </c>
      <c r="B16880" s="45">
        <v>9940.0</v>
      </c>
      <c r="C16880" s="55"/>
      <c r="D16880" s="52"/>
    </row>
    <row r="16881">
      <c r="A16881" s="44" t="s">
        <v>14769</v>
      </c>
      <c r="B16881" s="45">
        <v>10320.0</v>
      </c>
      <c r="C16881" s="55"/>
      <c r="D16881" s="52"/>
    </row>
    <row r="16882">
      <c r="A16882" s="44" t="s">
        <v>14770</v>
      </c>
      <c r="B16882" s="45">
        <v>9340.0</v>
      </c>
      <c r="C16882" s="55"/>
      <c r="D16882" s="52"/>
    </row>
    <row r="16883">
      <c r="A16883" s="44" t="s">
        <v>14771</v>
      </c>
      <c r="B16883" s="45">
        <v>3200.0</v>
      </c>
      <c r="C16883" s="55"/>
      <c r="D16883" s="52"/>
    </row>
    <row r="16884">
      <c r="A16884" s="44" t="s">
        <v>14772</v>
      </c>
      <c r="B16884" s="45">
        <v>3140.0</v>
      </c>
      <c r="C16884" s="55"/>
      <c r="D16884" s="52"/>
    </row>
    <row r="16885">
      <c r="A16885" s="44" t="s">
        <v>14773</v>
      </c>
      <c r="B16885" s="45">
        <v>12020.0</v>
      </c>
      <c r="C16885" s="56" t="s">
        <v>4576</v>
      </c>
      <c r="D16885" s="52"/>
    </row>
    <row r="16886">
      <c r="A16886" s="44" t="s">
        <v>14774</v>
      </c>
      <c r="B16886" s="45">
        <v>10020.0</v>
      </c>
      <c r="C16886" s="55"/>
      <c r="D16886" s="52"/>
    </row>
    <row r="16887">
      <c r="A16887" s="44" t="s">
        <v>14775</v>
      </c>
      <c r="B16887" s="45">
        <v>21860.0</v>
      </c>
      <c r="C16887" s="56" t="s">
        <v>12685</v>
      </c>
      <c r="D16887" s="52"/>
    </row>
    <row r="16888">
      <c r="A16888" s="44" t="s">
        <v>14776</v>
      </c>
      <c r="B16888" s="45">
        <v>3540.0</v>
      </c>
      <c r="C16888" s="55"/>
      <c r="D16888" s="52"/>
    </row>
    <row r="16889">
      <c r="A16889" s="44" t="s">
        <v>14777</v>
      </c>
      <c r="B16889" s="45">
        <v>12820.0</v>
      </c>
      <c r="C16889" s="56" t="s">
        <v>14778</v>
      </c>
      <c r="D16889" s="52"/>
    </row>
    <row r="16890">
      <c r="A16890" s="44" t="s">
        <v>14779</v>
      </c>
      <c r="B16890" s="45">
        <v>4080.0</v>
      </c>
      <c r="C16890" s="56" t="s">
        <v>4017</v>
      </c>
      <c r="D16890" s="52"/>
    </row>
    <row r="16891">
      <c r="A16891" s="44" t="s">
        <v>14780</v>
      </c>
      <c r="B16891" s="45">
        <v>3440.0</v>
      </c>
      <c r="C16891" s="56" t="s">
        <v>4035</v>
      </c>
      <c r="D16891" s="52"/>
    </row>
    <row r="16892">
      <c r="A16892" s="44" t="s">
        <v>14781</v>
      </c>
      <c r="B16892" s="45">
        <v>10020.0</v>
      </c>
      <c r="C16892" s="55"/>
      <c r="D16892" s="52"/>
    </row>
    <row r="16893">
      <c r="A16893" s="44" t="s">
        <v>14782</v>
      </c>
      <c r="B16893" s="45">
        <v>2780.0</v>
      </c>
      <c r="C16893" s="56" t="s">
        <v>4035</v>
      </c>
      <c r="D16893" s="52"/>
    </row>
    <row r="16894">
      <c r="A16894" s="44" t="s">
        <v>14783</v>
      </c>
      <c r="B16894" s="45">
        <v>3100.0</v>
      </c>
      <c r="C16894" s="55"/>
      <c r="D16894" s="52"/>
    </row>
    <row r="16895">
      <c r="A16895" s="44" t="s">
        <v>14784</v>
      </c>
      <c r="B16895" s="45">
        <v>13040.0</v>
      </c>
      <c r="C16895" s="56" t="s">
        <v>7298</v>
      </c>
      <c r="D16895" s="52"/>
    </row>
    <row r="16896">
      <c r="A16896" s="44" t="s">
        <v>14785</v>
      </c>
      <c r="B16896" s="45">
        <v>3260.0</v>
      </c>
      <c r="C16896" s="56" t="s">
        <v>4017</v>
      </c>
      <c r="D16896" s="52"/>
    </row>
    <row r="16897">
      <c r="A16897" s="44" t="s">
        <v>14786</v>
      </c>
      <c r="B16897" s="45">
        <v>9920.0</v>
      </c>
      <c r="C16897" s="55"/>
      <c r="D16897" s="52"/>
    </row>
    <row r="16898">
      <c r="A16898" s="44" t="s">
        <v>14787</v>
      </c>
      <c r="B16898" s="45">
        <v>11600.0</v>
      </c>
      <c r="C16898" s="55"/>
      <c r="D16898" s="52"/>
    </row>
    <row r="16899">
      <c r="A16899" s="44" t="s">
        <v>14788</v>
      </c>
      <c r="B16899" s="45">
        <v>16520.0</v>
      </c>
      <c r="C16899" s="55"/>
      <c r="D16899" s="52"/>
    </row>
    <row r="16900">
      <c r="A16900" s="44" t="s">
        <v>14789</v>
      </c>
      <c r="B16900" s="45">
        <v>10580.0</v>
      </c>
      <c r="C16900" s="55"/>
      <c r="D16900" s="52"/>
    </row>
    <row r="16901">
      <c r="A16901" s="44" t="s">
        <v>14790</v>
      </c>
      <c r="B16901" s="45">
        <v>22200.0</v>
      </c>
      <c r="C16901" s="56" t="s">
        <v>12685</v>
      </c>
      <c r="D16901" s="52"/>
    </row>
    <row r="16902">
      <c r="A16902" s="44" t="s">
        <v>14791</v>
      </c>
      <c r="B16902" s="45">
        <v>12460.0</v>
      </c>
      <c r="C16902" s="56" t="s">
        <v>7238</v>
      </c>
      <c r="D16902" s="52"/>
    </row>
    <row r="16903">
      <c r="A16903" s="44" t="s">
        <v>14792</v>
      </c>
      <c r="B16903" s="45">
        <v>10600.0</v>
      </c>
      <c r="C16903" s="55"/>
      <c r="D16903" s="52"/>
    </row>
    <row r="16904">
      <c r="A16904" s="44" t="s">
        <v>14793</v>
      </c>
      <c r="B16904" s="45">
        <v>12760.0</v>
      </c>
      <c r="C16904" s="55"/>
      <c r="D16904" s="52"/>
    </row>
    <row r="16905">
      <c r="A16905" s="44" t="s">
        <v>14794</v>
      </c>
      <c r="B16905" s="45">
        <v>16540.0</v>
      </c>
      <c r="C16905" s="55"/>
      <c r="D16905" s="52"/>
    </row>
    <row r="16906">
      <c r="A16906" s="44" t="s">
        <v>14795</v>
      </c>
      <c r="B16906" s="45">
        <v>14560.0</v>
      </c>
      <c r="C16906" s="56" t="s">
        <v>5765</v>
      </c>
      <c r="D16906" s="52"/>
    </row>
    <row r="16907">
      <c r="A16907" s="44" t="s">
        <v>14796</v>
      </c>
      <c r="B16907" s="45">
        <v>11840.0</v>
      </c>
      <c r="C16907" s="55"/>
      <c r="D16907" s="52"/>
    </row>
    <row r="16908">
      <c r="A16908" s="44" t="s">
        <v>14797</v>
      </c>
      <c r="B16908" s="45">
        <v>3060.0</v>
      </c>
      <c r="C16908" s="56" t="s">
        <v>4802</v>
      </c>
      <c r="D16908" s="52"/>
    </row>
    <row r="16909">
      <c r="A16909" s="44" t="s">
        <v>14798</v>
      </c>
      <c r="B16909" s="45">
        <v>13600.0</v>
      </c>
      <c r="C16909" s="56" t="s">
        <v>8901</v>
      </c>
      <c r="D16909" s="52"/>
    </row>
    <row r="16910">
      <c r="A16910" s="44" t="s">
        <v>14799</v>
      </c>
      <c r="B16910" s="45">
        <v>2700.0</v>
      </c>
      <c r="C16910" s="56" t="s">
        <v>4802</v>
      </c>
      <c r="D16910" s="52"/>
    </row>
    <row r="16911">
      <c r="A16911" s="44" t="s">
        <v>14800</v>
      </c>
      <c r="B16911" s="45">
        <v>10460.0</v>
      </c>
      <c r="C16911" s="56" t="s">
        <v>8901</v>
      </c>
      <c r="D16911" s="52"/>
    </row>
    <row r="16912">
      <c r="A16912" s="44" t="s">
        <v>14801</v>
      </c>
      <c r="B16912" s="45">
        <v>11100.0</v>
      </c>
      <c r="C16912" s="56" t="s">
        <v>14802</v>
      </c>
      <c r="D16912" s="52"/>
    </row>
    <row r="16913">
      <c r="A16913" s="44" t="s">
        <v>14803</v>
      </c>
      <c r="B16913" s="45">
        <v>10060.0</v>
      </c>
      <c r="C16913" s="55"/>
      <c r="D16913" s="52"/>
    </row>
    <row r="16914">
      <c r="A16914" s="44" t="s">
        <v>14804</v>
      </c>
      <c r="B16914" s="45">
        <v>3880.0</v>
      </c>
      <c r="C16914" s="56" t="s">
        <v>14805</v>
      </c>
      <c r="D16914" s="52"/>
    </row>
    <row r="16915">
      <c r="A16915" s="44" t="s">
        <v>14806</v>
      </c>
      <c r="B16915" s="45">
        <v>10680.0</v>
      </c>
      <c r="C16915" s="55"/>
      <c r="D16915" s="52"/>
    </row>
    <row r="16916">
      <c r="A16916" s="44" t="s">
        <v>14807</v>
      </c>
      <c r="B16916" s="45">
        <v>20980.0</v>
      </c>
      <c r="C16916" s="56" t="s">
        <v>14519</v>
      </c>
      <c r="D16916" s="52"/>
    </row>
    <row r="16917">
      <c r="A16917" s="44" t="s">
        <v>14808</v>
      </c>
      <c r="B16917" s="45">
        <v>2900.0</v>
      </c>
      <c r="C16917" s="56" t="s">
        <v>14805</v>
      </c>
      <c r="D16917" s="52"/>
    </row>
    <row r="16918">
      <c r="A16918" s="44" t="s">
        <v>14809</v>
      </c>
      <c r="B16918" s="45">
        <v>4340.0</v>
      </c>
      <c r="C16918" s="56" t="s">
        <v>3872</v>
      </c>
      <c r="D16918" s="52"/>
    </row>
    <row r="16919">
      <c r="A16919" s="44" t="s">
        <v>14810</v>
      </c>
      <c r="B16919" s="45">
        <v>3680.0</v>
      </c>
      <c r="C16919" s="56" t="s">
        <v>6421</v>
      </c>
      <c r="D16919" s="52"/>
    </row>
    <row r="16920">
      <c r="A16920" s="44" t="s">
        <v>14811</v>
      </c>
      <c r="B16920" s="45">
        <v>4200.0</v>
      </c>
      <c r="C16920" s="56" t="s">
        <v>3872</v>
      </c>
      <c r="D16920" s="52"/>
    </row>
    <row r="16921">
      <c r="A16921" s="44" t="s">
        <v>14812</v>
      </c>
      <c r="B16921" s="45">
        <v>3500.0</v>
      </c>
      <c r="C16921" s="56" t="s">
        <v>6508</v>
      </c>
      <c r="D16921" s="52"/>
    </row>
    <row r="16922">
      <c r="A16922" s="44" t="s">
        <v>14813</v>
      </c>
      <c r="B16922" s="45">
        <v>3500.0</v>
      </c>
      <c r="C16922" s="56" t="s">
        <v>7276</v>
      </c>
      <c r="D16922" s="52"/>
    </row>
    <row r="16923">
      <c r="A16923" s="44" t="s">
        <v>14814</v>
      </c>
      <c r="B16923" s="45">
        <v>2940.0</v>
      </c>
      <c r="C16923" s="56" t="s">
        <v>9914</v>
      </c>
      <c r="D16923" s="52"/>
    </row>
    <row r="16924">
      <c r="A16924" s="44" t="s">
        <v>14815</v>
      </c>
      <c r="B16924" s="45">
        <v>3600.0</v>
      </c>
      <c r="C16924" s="56" t="s">
        <v>6421</v>
      </c>
      <c r="D16924" s="52"/>
    </row>
    <row r="16925">
      <c r="A16925" s="44" t="s">
        <v>14816</v>
      </c>
      <c r="B16925" s="45">
        <v>3340.0</v>
      </c>
      <c r="C16925" s="56" t="s">
        <v>6508</v>
      </c>
      <c r="D16925" s="52"/>
    </row>
    <row r="16926">
      <c r="A16926" s="44" t="s">
        <v>14817</v>
      </c>
      <c r="B16926" s="45">
        <v>3340.0</v>
      </c>
      <c r="C16926" s="56" t="s">
        <v>7276</v>
      </c>
      <c r="D16926" s="52"/>
    </row>
    <row r="16927">
      <c r="A16927" s="44" t="s">
        <v>14818</v>
      </c>
      <c r="B16927" s="45">
        <v>16660.0</v>
      </c>
      <c r="C16927" s="56" t="s">
        <v>12504</v>
      </c>
      <c r="D16927" s="52"/>
    </row>
    <row r="16928">
      <c r="A16928" s="44" t="s">
        <v>14819</v>
      </c>
      <c r="B16928" s="45">
        <v>2740.0</v>
      </c>
      <c r="C16928" s="56" t="s">
        <v>9914</v>
      </c>
      <c r="D16928" s="52"/>
    </row>
    <row r="16929">
      <c r="A16929" s="44" t="s">
        <v>14820</v>
      </c>
      <c r="B16929" s="45">
        <v>16980.0</v>
      </c>
      <c r="C16929" s="56" t="s">
        <v>12504</v>
      </c>
      <c r="D16929" s="52"/>
    </row>
    <row r="16930">
      <c r="A16930" s="44" t="s">
        <v>14821</v>
      </c>
      <c r="B16930" s="45">
        <v>2720.0</v>
      </c>
      <c r="C16930" s="55"/>
      <c r="D16930" s="52"/>
    </row>
    <row r="16931">
      <c r="A16931" s="44" t="s">
        <v>14822</v>
      </c>
      <c r="B16931" s="45">
        <v>2540.0</v>
      </c>
      <c r="C16931" s="55"/>
      <c r="D16931" s="52"/>
    </row>
    <row r="16932">
      <c r="A16932" s="44" t="s">
        <v>14823</v>
      </c>
      <c r="B16932" s="45">
        <v>11940.0</v>
      </c>
      <c r="C16932" s="56" t="s">
        <v>8901</v>
      </c>
      <c r="D16932" s="52"/>
    </row>
    <row r="16933">
      <c r="A16933" s="44" t="s">
        <v>14824</v>
      </c>
      <c r="B16933" s="45">
        <v>10080.0</v>
      </c>
      <c r="C16933" s="55"/>
      <c r="D16933" s="52"/>
    </row>
    <row r="16934">
      <c r="A16934" s="44" t="s">
        <v>14825</v>
      </c>
      <c r="B16934" s="45">
        <v>10520.0</v>
      </c>
      <c r="C16934" s="56" t="s">
        <v>8901</v>
      </c>
      <c r="D16934" s="52"/>
    </row>
    <row r="16935">
      <c r="A16935" s="44" t="s">
        <v>14826</v>
      </c>
      <c r="B16935" s="45">
        <v>3920.0</v>
      </c>
      <c r="C16935" s="56" t="s">
        <v>4017</v>
      </c>
      <c r="D16935" s="52"/>
    </row>
    <row r="16936">
      <c r="A16936" s="44" t="s">
        <v>14827</v>
      </c>
      <c r="B16936" s="45">
        <v>3500.0</v>
      </c>
      <c r="C16936" s="56" t="s">
        <v>4017</v>
      </c>
      <c r="D16936" s="52"/>
    </row>
    <row r="16937">
      <c r="A16937" s="44" t="s">
        <v>14828</v>
      </c>
      <c r="B16937" s="45">
        <v>2960.0</v>
      </c>
      <c r="C16937" s="55"/>
      <c r="D16937" s="52"/>
    </row>
    <row r="16938">
      <c r="A16938" s="44" t="s">
        <v>14829</v>
      </c>
      <c r="B16938" s="45">
        <v>14600.0</v>
      </c>
      <c r="C16938" s="56" t="s">
        <v>14830</v>
      </c>
      <c r="D16938" s="52"/>
    </row>
    <row r="16939">
      <c r="A16939" s="44" t="s">
        <v>14831</v>
      </c>
      <c r="B16939" s="45">
        <v>10460.0</v>
      </c>
      <c r="C16939" s="56" t="s">
        <v>14832</v>
      </c>
      <c r="D16939" s="52"/>
    </row>
    <row r="16940">
      <c r="A16940" s="44" t="s">
        <v>14833</v>
      </c>
      <c r="B16940" s="45">
        <v>9900.0</v>
      </c>
      <c r="C16940" s="55"/>
      <c r="D16940" s="52"/>
    </row>
    <row r="16941">
      <c r="A16941" s="44" t="s">
        <v>14834</v>
      </c>
      <c r="B16941" s="45">
        <v>21980.0</v>
      </c>
      <c r="C16941" s="56" t="s">
        <v>12685</v>
      </c>
      <c r="D16941" s="52"/>
    </row>
    <row r="16942">
      <c r="A16942" s="44" t="s">
        <v>14835</v>
      </c>
      <c r="B16942" s="45">
        <v>3700.0</v>
      </c>
      <c r="C16942" s="55"/>
      <c r="D16942" s="52"/>
    </row>
    <row r="16943">
      <c r="A16943" s="44" t="s">
        <v>14836</v>
      </c>
      <c r="B16943" s="45">
        <v>10300.0</v>
      </c>
      <c r="C16943" s="55"/>
      <c r="D16943" s="52"/>
    </row>
    <row r="16944">
      <c r="A16944" s="44" t="s">
        <v>14837</v>
      </c>
      <c r="B16944" s="45">
        <v>3440.0</v>
      </c>
      <c r="C16944" s="56" t="s">
        <v>4017</v>
      </c>
      <c r="D16944" s="52"/>
    </row>
    <row r="16945">
      <c r="A16945" s="44" t="s">
        <v>14838</v>
      </c>
      <c r="B16945" s="45">
        <v>15020.0</v>
      </c>
      <c r="C16945" s="56" t="s">
        <v>8227</v>
      </c>
      <c r="D16945" s="52"/>
    </row>
    <row r="16946">
      <c r="A16946" s="44" t="s">
        <v>14839</v>
      </c>
      <c r="B16946" s="45">
        <v>9460.0</v>
      </c>
      <c r="C16946" s="55"/>
      <c r="D16946" s="52"/>
    </row>
    <row r="16947">
      <c r="A16947" s="44" t="s">
        <v>14840</v>
      </c>
      <c r="B16947" s="45">
        <v>16720.0</v>
      </c>
      <c r="C16947" s="55"/>
      <c r="D16947" s="52"/>
    </row>
    <row r="16948">
      <c r="A16948" s="44" t="s">
        <v>14841</v>
      </c>
      <c r="B16948" s="45">
        <v>12020.0</v>
      </c>
      <c r="C16948" s="56" t="s">
        <v>4075</v>
      </c>
      <c r="D16948" s="52"/>
    </row>
    <row r="16949">
      <c r="A16949" s="44" t="s">
        <v>14842</v>
      </c>
      <c r="B16949" s="45">
        <v>16320.0</v>
      </c>
      <c r="C16949" s="55"/>
      <c r="D16949" s="52"/>
    </row>
    <row r="16950">
      <c r="A16950" s="44" t="s">
        <v>14843</v>
      </c>
      <c r="B16950" s="45">
        <v>12820.0</v>
      </c>
      <c r="C16950" s="56" t="s">
        <v>4021</v>
      </c>
      <c r="D16950" s="52"/>
    </row>
    <row r="16951">
      <c r="A16951" s="44" t="s">
        <v>14844</v>
      </c>
      <c r="B16951" s="45">
        <v>10440.0</v>
      </c>
      <c r="C16951" s="55"/>
      <c r="D16951" s="52"/>
    </row>
    <row r="16952">
      <c r="A16952" s="44" t="s">
        <v>14845</v>
      </c>
      <c r="B16952" s="45">
        <v>8960.0</v>
      </c>
      <c r="C16952" s="55"/>
      <c r="D16952" s="52"/>
    </row>
    <row r="16953">
      <c r="A16953" s="44" t="s">
        <v>14846</v>
      </c>
      <c r="B16953" s="45">
        <v>12100.0</v>
      </c>
      <c r="C16953" s="56" t="s">
        <v>5081</v>
      </c>
      <c r="D16953" s="52"/>
    </row>
    <row r="16954">
      <c r="A16954" s="44" t="s">
        <v>14847</v>
      </c>
      <c r="B16954" s="45">
        <v>3160.0</v>
      </c>
      <c r="C16954" s="56" t="s">
        <v>14848</v>
      </c>
      <c r="D16954" s="52"/>
    </row>
    <row r="16955">
      <c r="A16955" s="44" t="s">
        <v>14849</v>
      </c>
      <c r="B16955" s="45">
        <v>9520.0</v>
      </c>
      <c r="C16955" s="55"/>
      <c r="D16955" s="52"/>
    </row>
    <row r="16956">
      <c r="A16956" s="44" t="s">
        <v>14850</v>
      </c>
      <c r="B16956" s="45">
        <v>2580.0</v>
      </c>
      <c r="C16956" s="55"/>
      <c r="D16956" s="52"/>
    </row>
    <row r="16957">
      <c r="A16957" s="44" t="s">
        <v>14851</v>
      </c>
      <c r="B16957" s="45">
        <v>2960.0</v>
      </c>
      <c r="C16957" s="56" t="s">
        <v>14848</v>
      </c>
      <c r="D16957" s="52"/>
    </row>
    <row r="16958">
      <c r="A16958" s="44" t="s">
        <v>14852</v>
      </c>
      <c r="B16958" s="45">
        <v>2480.0</v>
      </c>
      <c r="C16958" s="55"/>
      <c r="D16958" s="52"/>
    </row>
    <row r="16959">
      <c r="A16959" s="44" t="s">
        <v>14853</v>
      </c>
      <c r="B16959" s="45">
        <v>9580.0</v>
      </c>
      <c r="C16959" s="56" t="s">
        <v>14854</v>
      </c>
      <c r="D16959" s="52"/>
    </row>
    <row r="16960">
      <c r="A16960" s="44" t="s">
        <v>14855</v>
      </c>
      <c r="B16960" s="45">
        <v>13820.0</v>
      </c>
      <c r="C16960" s="56" t="s">
        <v>14856</v>
      </c>
      <c r="D16960" s="52"/>
    </row>
    <row r="16961">
      <c r="A16961" s="44" t="s">
        <v>14857</v>
      </c>
      <c r="B16961" s="45">
        <v>11280.0</v>
      </c>
      <c r="C16961" s="56" t="s">
        <v>6368</v>
      </c>
      <c r="D16961" s="52"/>
    </row>
    <row r="16962">
      <c r="A16962" s="44" t="s">
        <v>14858</v>
      </c>
      <c r="B16962" s="45">
        <v>9500.0</v>
      </c>
      <c r="C16962" s="55"/>
      <c r="D16962" s="52"/>
    </row>
    <row r="16963">
      <c r="A16963" s="44" t="s">
        <v>14859</v>
      </c>
      <c r="B16963" s="45">
        <v>25380.0</v>
      </c>
      <c r="C16963" s="55"/>
      <c r="D16963" s="52"/>
    </row>
    <row r="16964">
      <c r="A16964" s="44" t="s">
        <v>14860</v>
      </c>
      <c r="B16964" s="45">
        <v>8960.0</v>
      </c>
      <c r="C16964" s="55"/>
      <c r="D16964" s="52"/>
    </row>
    <row r="16965">
      <c r="A16965" s="44" t="s">
        <v>14861</v>
      </c>
      <c r="B16965" s="45">
        <v>10120.0</v>
      </c>
      <c r="C16965" s="55"/>
      <c r="D16965" s="52"/>
    </row>
    <row r="16966">
      <c r="A16966" s="44" t="s">
        <v>14862</v>
      </c>
      <c r="B16966" s="45">
        <v>9500.0</v>
      </c>
      <c r="C16966" s="55"/>
      <c r="D16966" s="52"/>
    </row>
    <row r="16967">
      <c r="A16967" s="44" t="s">
        <v>14863</v>
      </c>
      <c r="B16967" s="45">
        <v>12460.0</v>
      </c>
      <c r="C16967" s="56" t="s">
        <v>4301</v>
      </c>
      <c r="D16967" s="52"/>
    </row>
    <row r="16968">
      <c r="A16968" s="44" t="s">
        <v>14864</v>
      </c>
      <c r="B16968" s="45">
        <v>33760.0</v>
      </c>
      <c r="C16968" s="55"/>
      <c r="D16968" s="52"/>
    </row>
    <row r="16969">
      <c r="A16969" s="44" t="s">
        <v>14865</v>
      </c>
      <c r="B16969" s="45">
        <v>9540.0</v>
      </c>
      <c r="C16969" s="55"/>
      <c r="D16969" s="52"/>
    </row>
    <row r="16970">
      <c r="A16970" s="44" t="s">
        <v>14866</v>
      </c>
      <c r="B16970" s="45">
        <v>13680.0</v>
      </c>
      <c r="C16970" s="56" t="s">
        <v>14867</v>
      </c>
      <c r="D16970" s="52"/>
    </row>
    <row r="16971">
      <c r="A16971" s="44" t="s">
        <v>14868</v>
      </c>
      <c r="B16971" s="45">
        <v>20860.0</v>
      </c>
      <c r="C16971" s="56" t="s">
        <v>14334</v>
      </c>
      <c r="D16971" s="52"/>
    </row>
    <row r="16972">
      <c r="A16972" s="44" t="s">
        <v>14869</v>
      </c>
      <c r="B16972" s="45">
        <v>10120.0</v>
      </c>
      <c r="C16972" s="55"/>
      <c r="D16972" s="52"/>
    </row>
    <row r="16973">
      <c r="A16973" s="44" t="s">
        <v>14870</v>
      </c>
      <c r="B16973" s="45">
        <v>10820.0</v>
      </c>
      <c r="C16973" s="56" t="s">
        <v>14871</v>
      </c>
      <c r="D16973" s="52"/>
    </row>
    <row r="16974">
      <c r="A16974" s="44" t="s">
        <v>14872</v>
      </c>
      <c r="B16974" s="45">
        <v>4220.0</v>
      </c>
      <c r="C16974" s="56" t="s">
        <v>4017</v>
      </c>
      <c r="D16974" s="52"/>
    </row>
    <row r="16975">
      <c r="A16975" s="44" t="s">
        <v>14873</v>
      </c>
      <c r="B16975" s="45">
        <v>10680.0</v>
      </c>
      <c r="C16975" s="55"/>
      <c r="D16975" s="52"/>
    </row>
    <row r="16976">
      <c r="A16976" s="44" t="s">
        <v>14874</v>
      </c>
      <c r="B16976" s="45">
        <v>16800.0</v>
      </c>
      <c r="C16976" s="55"/>
      <c r="D16976" s="52"/>
    </row>
    <row r="16977">
      <c r="A16977" s="44" t="s">
        <v>14875</v>
      </c>
      <c r="B16977" s="45">
        <v>13640.0</v>
      </c>
      <c r="C16977" s="55"/>
      <c r="D16977" s="52"/>
    </row>
    <row r="16978">
      <c r="A16978" s="44" t="s">
        <v>14876</v>
      </c>
      <c r="B16978" s="45">
        <v>3600.0</v>
      </c>
      <c r="C16978" s="55"/>
      <c r="D16978" s="52"/>
    </row>
    <row r="16979">
      <c r="A16979" s="44" t="s">
        <v>14877</v>
      </c>
      <c r="B16979" s="45">
        <v>11660.0</v>
      </c>
      <c r="C16979" s="56" t="s">
        <v>4961</v>
      </c>
      <c r="D16979" s="52"/>
    </row>
    <row r="16980">
      <c r="A16980" s="44" t="s">
        <v>14878</v>
      </c>
      <c r="B16980" s="45">
        <v>25100.0</v>
      </c>
      <c r="C16980" s="56" t="s">
        <v>12685</v>
      </c>
      <c r="D16980" s="52"/>
    </row>
    <row r="16981">
      <c r="A16981" s="44" t="s">
        <v>14879</v>
      </c>
      <c r="B16981" s="45">
        <v>10760.0</v>
      </c>
      <c r="C16981" s="55"/>
      <c r="D16981" s="52"/>
    </row>
    <row r="16982">
      <c r="A16982" s="44" t="s">
        <v>14880</v>
      </c>
      <c r="B16982" s="45">
        <v>33900.0</v>
      </c>
      <c r="C16982" s="55"/>
      <c r="D16982" s="52"/>
    </row>
    <row r="16983">
      <c r="A16983" s="44" t="s">
        <v>14881</v>
      </c>
      <c r="B16983" s="45">
        <v>12960.0</v>
      </c>
      <c r="C16983" s="55"/>
      <c r="D16983" s="52"/>
    </row>
    <row r="16984">
      <c r="A16984" s="44" t="s">
        <v>14882</v>
      </c>
      <c r="B16984" s="45">
        <v>10700.0</v>
      </c>
      <c r="C16984" s="55"/>
      <c r="D16984" s="52"/>
    </row>
    <row r="16985">
      <c r="A16985" s="44" t="s">
        <v>14883</v>
      </c>
      <c r="B16985" s="45">
        <v>17600.0</v>
      </c>
      <c r="C16985" s="55"/>
      <c r="D16985" s="52"/>
    </row>
    <row r="16986">
      <c r="A16986" s="44" t="s">
        <v>14884</v>
      </c>
      <c r="B16986" s="45">
        <v>11180.0</v>
      </c>
      <c r="C16986" s="55"/>
      <c r="D16986" s="52"/>
    </row>
    <row r="16987">
      <c r="A16987" s="44" t="s">
        <v>14885</v>
      </c>
      <c r="B16987" s="45">
        <v>11200.0</v>
      </c>
      <c r="C16987" s="56" t="s">
        <v>5054</v>
      </c>
      <c r="D16987" s="52"/>
    </row>
    <row r="16988">
      <c r="A16988" s="44" t="s">
        <v>14886</v>
      </c>
      <c r="B16988" s="45">
        <v>9620.0</v>
      </c>
      <c r="C16988" s="55"/>
      <c r="D16988" s="52"/>
    </row>
    <row r="16989">
      <c r="A16989" s="44" t="s">
        <v>14887</v>
      </c>
      <c r="B16989" s="45">
        <v>13680.0</v>
      </c>
      <c r="C16989" s="55"/>
      <c r="D16989" s="52"/>
    </row>
    <row r="16990">
      <c r="A16990" s="44" t="s">
        <v>14888</v>
      </c>
      <c r="B16990" s="45">
        <v>11900.0</v>
      </c>
      <c r="C16990" s="56" t="s">
        <v>14889</v>
      </c>
      <c r="D16990" s="52"/>
    </row>
    <row r="16991">
      <c r="A16991" s="44" t="s">
        <v>14890</v>
      </c>
      <c r="B16991" s="45">
        <v>2860.0</v>
      </c>
      <c r="C16991" s="55"/>
      <c r="D16991" s="52"/>
    </row>
    <row r="16992">
      <c r="A16992" s="44" t="s">
        <v>14891</v>
      </c>
      <c r="B16992" s="45">
        <v>10360.0</v>
      </c>
      <c r="C16992" s="55"/>
      <c r="D16992" s="52"/>
    </row>
    <row r="16993">
      <c r="A16993" s="44" t="s">
        <v>14892</v>
      </c>
      <c r="B16993" s="45">
        <v>5360.0</v>
      </c>
      <c r="C16993" s="56" t="s">
        <v>4062</v>
      </c>
      <c r="D16993" s="52"/>
    </row>
    <row r="16994">
      <c r="A16994" s="44" t="s">
        <v>14893</v>
      </c>
      <c r="B16994" s="45">
        <v>2700.0</v>
      </c>
      <c r="C16994" s="56" t="s">
        <v>4444</v>
      </c>
      <c r="D16994" s="52"/>
    </row>
    <row r="16995">
      <c r="A16995" s="44" t="s">
        <v>14894</v>
      </c>
      <c r="B16995" s="45">
        <v>3920.0</v>
      </c>
      <c r="C16995" s="55"/>
      <c r="D16995" s="52"/>
    </row>
    <row r="16996">
      <c r="A16996" s="44" t="s">
        <v>14895</v>
      </c>
      <c r="B16996" s="45">
        <v>32980.0</v>
      </c>
      <c r="C16996" s="55"/>
      <c r="D16996" s="52"/>
    </row>
    <row r="16997">
      <c r="A16997" s="44" t="s">
        <v>14896</v>
      </c>
      <c r="B16997" s="45">
        <v>3480.0</v>
      </c>
      <c r="C16997" s="56" t="s">
        <v>3989</v>
      </c>
      <c r="D16997" s="52"/>
    </row>
    <row r="16998">
      <c r="A16998" s="44" t="s">
        <v>14897</v>
      </c>
      <c r="B16998" s="45">
        <v>11380.0</v>
      </c>
      <c r="C16998" s="55"/>
      <c r="D16998" s="52"/>
    </row>
    <row r="16999">
      <c r="A16999" s="44" t="s">
        <v>14898</v>
      </c>
      <c r="B16999" s="45">
        <v>3780.0</v>
      </c>
      <c r="C16999" s="55"/>
      <c r="D16999" s="52"/>
    </row>
    <row r="17000">
      <c r="A17000" s="44" t="s">
        <v>14899</v>
      </c>
      <c r="B17000" s="45">
        <v>3800.0</v>
      </c>
      <c r="C17000" s="55"/>
      <c r="D17000" s="52"/>
    </row>
    <row r="17001">
      <c r="A17001" s="44" t="s">
        <v>14900</v>
      </c>
      <c r="B17001" s="45">
        <v>9760.0</v>
      </c>
      <c r="C17001" s="55"/>
      <c r="D17001" s="52"/>
    </row>
    <row r="17002">
      <c r="A17002" s="44" t="s">
        <v>14901</v>
      </c>
      <c r="B17002" s="45">
        <v>12300.0</v>
      </c>
      <c r="C17002" s="55"/>
      <c r="D17002" s="52"/>
    </row>
    <row r="17003">
      <c r="A17003" s="44" t="s">
        <v>14902</v>
      </c>
      <c r="B17003" s="45">
        <v>21580.0</v>
      </c>
      <c r="C17003" s="56" t="s">
        <v>14334</v>
      </c>
      <c r="D17003" s="52"/>
    </row>
    <row r="17004">
      <c r="A17004" s="44" t="s">
        <v>14903</v>
      </c>
      <c r="B17004" s="45">
        <v>3000.0</v>
      </c>
      <c r="C17004" s="55"/>
      <c r="D17004" s="52"/>
    </row>
    <row r="17005">
      <c r="A17005" s="44" t="s">
        <v>14904</v>
      </c>
      <c r="B17005" s="45">
        <v>2920.0</v>
      </c>
      <c r="C17005" s="56" t="s">
        <v>4031</v>
      </c>
      <c r="D17005" s="52"/>
    </row>
    <row r="17006">
      <c r="A17006" s="44" t="s">
        <v>14905</v>
      </c>
      <c r="B17006" s="45">
        <v>10520.0</v>
      </c>
      <c r="C17006" s="55"/>
      <c r="D17006" s="52"/>
    </row>
    <row r="17007">
      <c r="A17007" s="44" t="s">
        <v>14906</v>
      </c>
      <c r="B17007" s="45">
        <v>13560.0</v>
      </c>
      <c r="C17007" s="56" t="s">
        <v>8090</v>
      </c>
      <c r="D17007" s="52"/>
    </row>
    <row r="17008">
      <c r="A17008" s="44" t="s">
        <v>14907</v>
      </c>
      <c r="B17008" s="45">
        <v>3540.0</v>
      </c>
      <c r="C17008" s="56" t="s">
        <v>6421</v>
      </c>
      <c r="D17008" s="52"/>
    </row>
    <row r="17009">
      <c r="A17009" s="44" t="s">
        <v>14908</v>
      </c>
      <c r="B17009" s="45">
        <v>8900.0</v>
      </c>
      <c r="C17009" s="55"/>
      <c r="D17009" s="52"/>
    </row>
    <row r="17010">
      <c r="A17010" s="44" t="s">
        <v>14909</v>
      </c>
      <c r="B17010" s="45">
        <v>2660.0</v>
      </c>
      <c r="C17010" s="56" t="s">
        <v>4031</v>
      </c>
      <c r="D17010" s="52"/>
    </row>
    <row r="17011">
      <c r="A17011" s="44" t="s">
        <v>14910</v>
      </c>
      <c r="B17011" s="45">
        <v>2880.0</v>
      </c>
      <c r="C17011" s="55"/>
      <c r="D17011" s="52"/>
    </row>
    <row r="17012">
      <c r="A17012" s="44" t="s">
        <v>14911</v>
      </c>
      <c r="B17012" s="45">
        <v>3400.0</v>
      </c>
      <c r="C17012" s="56" t="s">
        <v>6508</v>
      </c>
      <c r="D17012" s="52"/>
    </row>
    <row r="17013">
      <c r="A17013" s="44" t="s">
        <v>14912</v>
      </c>
      <c r="B17013" s="45">
        <v>3400.0</v>
      </c>
      <c r="C17013" s="56" t="s">
        <v>12162</v>
      </c>
      <c r="D17013" s="52"/>
    </row>
    <row r="17014">
      <c r="A17014" s="44" t="s">
        <v>14913</v>
      </c>
      <c r="B17014" s="45">
        <v>10460.0</v>
      </c>
      <c r="C17014" s="55"/>
      <c r="D17014" s="52"/>
    </row>
    <row r="17015">
      <c r="A17015" s="44" t="s">
        <v>14914</v>
      </c>
      <c r="B17015" s="45">
        <v>13840.0</v>
      </c>
      <c r="C17015" s="55"/>
      <c r="D17015" s="52"/>
    </row>
    <row r="17016">
      <c r="A17016" s="44" t="s">
        <v>14915</v>
      </c>
      <c r="B17016" s="45">
        <v>3280.0</v>
      </c>
      <c r="C17016" s="56" t="s">
        <v>4444</v>
      </c>
      <c r="D17016" s="52"/>
    </row>
    <row r="17017">
      <c r="A17017" s="44" t="s">
        <v>14916</v>
      </c>
      <c r="B17017" s="45">
        <v>16780.0</v>
      </c>
      <c r="C17017" s="55"/>
      <c r="D17017" s="52"/>
    </row>
    <row r="17018">
      <c r="A17018" s="44" t="s">
        <v>14917</v>
      </c>
      <c r="B17018" s="45">
        <v>2700.0</v>
      </c>
      <c r="C17018" s="56" t="s">
        <v>4444</v>
      </c>
      <c r="D17018" s="52"/>
    </row>
    <row r="17019">
      <c r="A17019" s="44" t="s">
        <v>14918</v>
      </c>
      <c r="B17019" s="45">
        <v>3300.0</v>
      </c>
      <c r="C17019" s="56" t="s">
        <v>6421</v>
      </c>
      <c r="D17019" s="52"/>
    </row>
    <row r="17020">
      <c r="A17020" s="44" t="s">
        <v>14919</v>
      </c>
      <c r="B17020" s="45">
        <v>13700.0</v>
      </c>
      <c r="C17020" s="56" t="s">
        <v>14232</v>
      </c>
      <c r="D17020" s="52"/>
    </row>
    <row r="17021">
      <c r="A17021" s="44" t="s">
        <v>14920</v>
      </c>
      <c r="B17021" s="45">
        <v>33120.0</v>
      </c>
      <c r="C17021" s="55"/>
      <c r="D17021" s="52"/>
    </row>
    <row r="17022">
      <c r="A17022" s="44" t="s">
        <v>14921</v>
      </c>
      <c r="B17022" s="45">
        <v>10220.0</v>
      </c>
      <c r="C17022" s="55"/>
      <c r="D17022" s="52"/>
    </row>
    <row r="17023">
      <c r="A17023" s="44" t="s">
        <v>14922</v>
      </c>
      <c r="B17023" s="45">
        <v>3100.0</v>
      </c>
      <c r="C17023" s="56" t="s">
        <v>6508</v>
      </c>
      <c r="D17023" s="52"/>
    </row>
    <row r="17024">
      <c r="A17024" s="44" t="s">
        <v>14923</v>
      </c>
      <c r="B17024" s="45">
        <v>3200.0</v>
      </c>
      <c r="C17024" s="55"/>
      <c r="D17024" s="52"/>
    </row>
    <row r="17025">
      <c r="A17025" s="44" t="s">
        <v>14924</v>
      </c>
      <c r="B17025" s="45">
        <v>2740.0</v>
      </c>
      <c r="C17025" s="56" t="s">
        <v>9914</v>
      </c>
      <c r="D17025" s="52"/>
    </row>
    <row r="17026">
      <c r="A17026" s="44" t="s">
        <v>14925</v>
      </c>
      <c r="B17026" s="45">
        <v>11420.0</v>
      </c>
      <c r="C17026" s="56" t="s">
        <v>4135</v>
      </c>
      <c r="D17026" s="52"/>
    </row>
    <row r="17027">
      <c r="A17027" s="44" t="s">
        <v>14926</v>
      </c>
      <c r="B17027" s="45">
        <v>3280.0</v>
      </c>
      <c r="C17027" s="56" t="s">
        <v>14927</v>
      </c>
      <c r="D17027" s="52"/>
    </row>
    <row r="17028">
      <c r="A17028" s="44" t="s">
        <v>14928</v>
      </c>
      <c r="B17028" s="45">
        <v>20900.0</v>
      </c>
      <c r="C17028" s="56" t="s">
        <v>14334</v>
      </c>
      <c r="D17028" s="52"/>
    </row>
    <row r="17029">
      <c r="A17029" s="44" t="s">
        <v>14929</v>
      </c>
      <c r="B17029" s="45">
        <v>9520.0</v>
      </c>
      <c r="C17029" s="55"/>
      <c r="D17029" s="52"/>
    </row>
    <row r="17030">
      <c r="A17030" s="44" t="s">
        <v>14930</v>
      </c>
      <c r="B17030" s="45">
        <v>3300.0</v>
      </c>
      <c r="C17030" s="56" t="s">
        <v>4444</v>
      </c>
      <c r="D17030" s="52"/>
    </row>
    <row r="17031">
      <c r="A17031" s="44" t="s">
        <v>14931</v>
      </c>
      <c r="B17031" s="45">
        <v>2700.0</v>
      </c>
      <c r="C17031" s="55"/>
      <c r="D17031" s="52"/>
    </row>
    <row r="17032">
      <c r="A17032" s="44" t="s">
        <v>14932</v>
      </c>
      <c r="B17032" s="45">
        <v>13720.0</v>
      </c>
      <c r="C17032" s="55"/>
      <c r="D17032" s="52"/>
    </row>
    <row r="17033">
      <c r="A17033" s="44" t="s">
        <v>14933</v>
      </c>
      <c r="B17033" s="45">
        <v>11620.0</v>
      </c>
      <c r="C17033" s="56" t="s">
        <v>14232</v>
      </c>
      <c r="D17033" s="52"/>
    </row>
    <row r="17034">
      <c r="A17034" s="44" t="s">
        <v>14934</v>
      </c>
      <c r="B17034" s="45">
        <v>16680.0</v>
      </c>
      <c r="C17034" s="55"/>
      <c r="D17034" s="52"/>
    </row>
    <row r="17035">
      <c r="A17035" s="44" t="s">
        <v>14935</v>
      </c>
      <c r="B17035" s="45">
        <v>9800.0</v>
      </c>
      <c r="C17035" s="55"/>
      <c r="D17035" s="52"/>
    </row>
    <row r="17036">
      <c r="A17036" s="44" t="s">
        <v>14936</v>
      </c>
      <c r="B17036" s="45">
        <v>33560.0</v>
      </c>
      <c r="C17036" s="55"/>
      <c r="D17036" s="52"/>
    </row>
    <row r="17037">
      <c r="A17037" s="44" t="s">
        <v>14937</v>
      </c>
      <c r="B17037" s="45">
        <v>16780.0</v>
      </c>
      <c r="C17037" s="56" t="s">
        <v>14938</v>
      </c>
      <c r="D17037" s="52"/>
    </row>
    <row r="17038">
      <c r="A17038" s="44" t="s">
        <v>14939</v>
      </c>
      <c r="B17038" s="45">
        <v>20900.0</v>
      </c>
      <c r="C17038" s="56" t="s">
        <v>14334</v>
      </c>
      <c r="D17038" s="52"/>
    </row>
    <row r="17039">
      <c r="A17039" s="44" t="s">
        <v>14940</v>
      </c>
      <c r="B17039" s="45">
        <v>8920.0</v>
      </c>
      <c r="C17039" s="55"/>
      <c r="D17039" s="52"/>
    </row>
    <row r="17040">
      <c r="A17040" s="44" t="s">
        <v>14941</v>
      </c>
      <c r="B17040" s="45">
        <v>2760.0</v>
      </c>
      <c r="C17040" s="56" t="s">
        <v>14942</v>
      </c>
      <c r="D17040" s="52"/>
    </row>
    <row r="17041">
      <c r="A17041" s="44" t="s">
        <v>14943</v>
      </c>
      <c r="B17041" s="45">
        <v>16660.0</v>
      </c>
      <c r="C17041" s="55"/>
      <c r="D17041" s="52"/>
    </row>
    <row r="17042">
      <c r="A17042" s="44" t="s">
        <v>14944</v>
      </c>
      <c r="B17042" s="45">
        <v>4440.0</v>
      </c>
      <c r="C17042" s="56" t="s">
        <v>4017</v>
      </c>
      <c r="D17042" s="52"/>
    </row>
    <row r="17043">
      <c r="A17043" s="44" t="s">
        <v>14945</v>
      </c>
      <c r="B17043" s="45">
        <v>13720.0</v>
      </c>
      <c r="C17043" s="55"/>
      <c r="D17043" s="52"/>
    </row>
    <row r="17044">
      <c r="A17044" s="44" t="s">
        <v>14946</v>
      </c>
      <c r="B17044" s="45">
        <v>3400.0</v>
      </c>
      <c r="C17044" s="55"/>
      <c r="D17044" s="52"/>
    </row>
    <row r="17045">
      <c r="A17045" s="44" t="s">
        <v>14947</v>
      </c>
      <c r="B17045" s="45">
        <v>11260.0</v>
      </c>
      <c r="C17045" s="56" t="s">
        <v>6774</v>
      </c>
      <c r="D17045" s="52"/>
    </row>
    <row r="17046">
      <c r="A17046" s="44" t="s">
        <v>14948</v>
      </c>
      <c r="B17046" s="45">
        <v>9520.0</v>
      </c>
      <c r="C17046" s="55"/>
      <c r="D17046" s="52"/>
    </row>
    <row r="17047">
      <c r="A17047" s="44" t="s">
        <v>14949</v>
      </c>
      <c r="B17047" s="45">
        <v>21680.0</v>
      </c>
      <c r="C17047" s="56" t="s">
        <v>14334</v>
      </c>
      <c r="D17047" s="52"/>
    </row>
    <row r="17048">
      <c r="A17048" s="44" t="s">
        <v>14950</v>
      </c>
      <c r="B17048" s="45">
        <v>11780.0</v>
      </c>
      <c r="C17048" s="56" t="s">
        <v>14951</v>
      </c>
      <c r="D17048" s="52"/>
    </row>
    <row r="17049">
      <c r="A17049" s="44" t="s">
        <v>14952</v>
      </c>
      <c r="B17049" s="45">
        <v>10680.0</v>
      </c>
      <c r="C17049" s="56" t="s">
        <v>9213</v>
      </c>
      <c r="D17049" s="52"/>
    </row>
    <row r="17050">
      <c r="A17050" s="44" t="s">
        <v>14953</v>
      </c>
      <c r="B17050" s="45">
        <v>9420.0</v>
      </c>
      <c r="C17050" s="55"/>
      <c r="D17050" s="52"/>
    </row>
    <row r="17051">
      <c r="A17051" s="44" t="s">
        <v>14954</v>
      </c>
      <c r="B17051" s="45">
        <v>16720.0</v>
      </c>
      <c r="C17051" s="55"/>
      <c r="D17051" s="52"/>
    </row>
    <row r="17052">
      <c r="A17052" s="44" t="s">
        <v>14955</v>
      </c>
      <c r="B17052" s="45">
        <v>8900.0</v>
      </c>
      <c r="C17052" s="55"/>
      <c r="D17052" s="52"/>
    </row>
    <row r="17053">
      <c r="A17053" s="44" t="s">
        <v>14956</v>
      </c>
      <c r="B17053" s="45">
        <v>11240.0</v>
      </c>
      <c r="C17053" s="56" t="s">
        <v>12671</v>
      </c>
      <c r="D17053" s="52"/>
    </row>
    <row r="17054">
      <c r="A17054" s="44" t="s">
        <v>14957</v>
      </c>
      <c r="B17054" s="45">
        <v>10080.0</v>
      </c>
      <c r="C17054" s="56" t="s">
        <v>14958</v>
      </c>
      <c r="D17054" s="52"/>
    </row>
    <row r="17055">
      <c r="A17055" s="44" t="s">
        <v>14959</v>
      </c>
      <c r="B17055" s="45">
        <v>13380.0</v>
      </c>
      <c r="C17055" s="55"/>
      <c r="D17055" s="52"/>
    </row>
    <row r="17056">
      <c r="A17056" s="44" t="s">
        <v>14960</v>
      </c>
      <c r="B17056" s="45">
        <v>9360.0</v>
      </c>
      <c r="C17056" s="55"/>
      <c r="D17056" s="52"/>
    </row>
    <row r="17057">
      <c r="A17057" s="44" t="s">
        <v>14961</v>
      </c>
      <c r="B17057" s="45">
        <v>8820.0</v>
      </c>
      <c r="C17057" s="55"/>
      <c r="D17057" s="52"/>
    </row>
    <row r="17058">
      <c r="A17058" s="44" t="s">
        <v>14962</v>
      </c>
      <c r="B17058" s="45">
        <v>10200.0</v>
      </c>
      <c r="C17058" s="55"/>
      <c r="D17058" s="52"/>
    </row>
    <row r="17059">
      <c r="A17059" s="44" t="s">
        <v>14963</v>
      </c>
      <c r="B17059" s="45">
        <v>23300.0</v>
      </c>
      <c r="C17059" s="56" t="s">
        <v>12685</v>
      </c>
      <c r="D17059" s="52"/>
    </row>
    <row r="17060">
      <c r="A17060" s="44" t="s">
        <v>14964</v>
      </c>
      <c r="B17060" s="45">
        <v>10620.0</v>
      </c>
      <c r="C17060" s="56" t="s">
        <v>12210</v>
      </c>
      <c r="D17060" s="52"/>
    </row>
    <row r="17061">
      <c r="A17061" s="44" t="s">
        <v>14965</v>
      </c>
      <c r="B17061" s="45">
        <v>10100.0</v>
      </c>
      <c r="C17061" s="55"/>
      <c r="D17061" s="52"/>
    </row>
    <row r="17062">
      <c r="A17062" s="44" t="s">
        <v>14966</v>
      </c>
      <c r="B17062" s="45">
        <v>3600.0</v>
      </c>
      <c r="C17062" s="55"/>
      <c r="D17062" s="52"/>
    </row>
    <row r="17063">
      <c r="A17063" s="44" t="s">
        <v>14967</v>
      </c>
      <c r="B17063" s="45">
        <v>2600.0</v>
      </c>
      <c r="C17063" s="55"/>
      <c r="D17063" s="52"/>
    </row>
    <row r="17064">
      <c r="A17064" s="44" t="s">
        <v>14968</v>
      </c>
      <c r="B17064" s="45">
        <v>3520.0</v>
      </c>
      <c r="C17064" s="56" t="s">
        <v>4017</v>
      </c>
      <c r="D17064" s="52"/>
    </row>
    <row r="17065">
      <c r="A17065" s="44" t="s">
        <v>14969</v>
      </c>
      <c r="B17065" s="45">
        <v>2440.0</v>
      </c>
      <c r="C17065" s="55"/>
      <c r="D17065" s="52"/>
    </row>
    <row r="17066">
      <c r="A17066" s="44" t="s">
        <v>14970</v>
      </c>
      <c r="B17066" s="45">
        <v>3200.0</v>
      </c>
      <c r="C17066" s="55"/>
      <c r="D17066" s="52"/>
    </row>
    <row r="17067">
      <c r="A17067" s="44" t="s">
        <v>14971</v>
      </c>
      <c r="B17067" s="45">
        <v>3000.0</v>
      </c>
      <c r="C17067" s="55"/>
      <c r="D17067" s="52"/>
    </row>
    <row r="17068">
      <c r="A17068" s="44" t="s">
        <v>14972</v>
      </c>
      <c r="B17068" s="45">
        <v>16640.0</v>
      </c>
      <c r="C17068" s="55"/>
      <c r="D17068" s="52"/>
    </row>
    <row r="17069">
      <c r="A17069" s="44" t="s">
        <v>14973</v>
      </c>
      <c r="B17069" s="45">
        <v>22160.0</v>
      </c>
      <c r="C17069" s="56" t="s">
        <v>12685</v>
      </c>
      <c r="D17069" s="52"/>
    </row>
    <row r="17070">
      <c r="A17070" s="44" t="s">
        <v>14974</v>
      </c>
      <c r="B17070" s="45">
        <v>12180.0</v>
      </c>
      <c r="C17070" s="56" t="s">
        <v>11976</v>
      </c>
      <c r="D17070" s="52"/>
    </row>
    <row r="17071">
      <c r="A17071" s="44" t="s">
        <v>14975</v>
      </c>
      <c r="B17071" s="45">
        <v>2780.0</v>
      </c>
      <c r="C17071" s="55"/>
      <c r="D17071" s="52"/>
    </row>
    <row r="17072">
      <c r="A17072" s="44" t="s">
        <v>14976</v>
      </c>
      <c r="B17072" s="45">
        <v>10780.0</v>
      </c>
      <c r="C17072" s="55"/>
      <c r="D17072" s="52"/>
    </row>
    <row r="17073">
      <c r="A17073" s="44" t="s">
        <v>14977</v>
      </c>
      <c r="B17073" s="45">
        <v>11480.0</v>
      </c>
      <c r="C17073" s="56" t="s">
        <v>14978</v>
      </c>
      <c r="D17073" s="52"/>
    </row>
    <row r="17074">
      <c r="A17074" s="44" t="s">
        <v>14979</v>
      </c>
      <c r="B17074" s="45">
        <v>3940.0</v>
      </c>
      <c r="C17074" s="56" t="s">
        <v>4457</v>
      </c>
      <c r="D17074" s="52"/>
    </row>
    <row r="17075">
      <c r="A17075" s="44" t="s">
        <v>14980</v>
      </c>
      <c r="B17075" s="45">
        <v>2740.0</v>
      </c>
      <c r="C17075" s="55"/>
      <c r="D17075" s="52"/>
    </row>
    <row r="17076">
      <c r="A17076" s="44" t="s">
        <v>14981</v>
      </c>
      <c r="B17076" s="45">
        <v>3020.0</v>
      </c>
      <c r="C17076" s="55"/>
      <c r="D17076" s="52"/>
    </row>
    <row r="17077">
      <c r="A17077" s="44" t="s">
        <v>14982</v>
      </c>
      <c r="B17077" s="45">
        <v>10400.0</v>
      </c>
      <c r="C17077" s="55"/>
      <c r="D17077" s="52"/>
    </row>
    <row r="17078">
      <c r="A17078" s="44" t="s">
        <v>14983</v>
      </c>
      <c r="B17078" s="45">
        <v>4740.0</v>
      </c>
      <c r="C17078" s="56" t="s">
        <v>4035</v>
      </c>
      <c r="D17078" s="52"/>
    </row>
    <row r="17079">
      <c r="A17079" s="44" t="s">
        <v>14984</v>
      </c>
      <c r="B17079" s="45">
        <v>2660.0</v>
      </c>
      <c r="C17079" s="56" t="s">
        <v>4035</v>
      </c>
      <c r="D17079" s="52"/>
    </row>
    <row r="17080">
      <c r="A17080" s="44" t="s">
        <v>14985</v>
      </c>
      <c r="B17080" s="45">
        <v>16600.0</v>
      </c>
      <c r="C17080" s="55"/>
      <c r="D17080" s="52"/>
    </row>
    <row r="17081">
      <c r="A17081" s="44" t="s">
        <v>14986</v>
      </c>
      <c r="B17081" s="45">
        <v>3360.0</v>
      </c>
      <c r="C17081" s="55"/>
      <c r="D17081" s="52"/>
    </row>
    <row r="17082">
      <c r="A17082" s="44" t="s">
        <v>14987</v>
      </c>
      <c r="B17082" s="45">
        <v>12460.0</v>
      </c>
      <c r="C17082" s="56" t="s">
        <v>13055</v>
      </c>
      <c r="D17082" s="52"/>
    </row>
    <row r="17083">
      <c r="A17083" s="44" t="s">
        <v>14988</v>
      </c>
      <c r="B17083" s="45">
        <v>3080.0</v>
      </c>
      <c r="C17083" s="55"/>
      <c r="D17083" s="52"/>
    </row>
    <row r="17084">
      <c r="A17084" s="44" t="s">
        <v>14989</v>
      </c>
      <c r="B17084" s="45">
        <v>3180.0</v>
      </c>
      <c r="C17084" s="56" t="s">
        <v>4138</v>
      </c>
      <c r="D17084" s="52"/>
    </row>
    <row r="17085">
      <c r="A17085" s="44" t="s">
        <v>14990</v>
      </c>
      <c r="B17085" s="45">
        <v>23380.0</v>
      </c>
      <c r="C17085" s="55"/>
      <c r="D17085" s="52"/>
    </row>
    <row r="17086">
      <c r="A17086" s="44" t="s">
        <v>14991</v>
      </c>
      <c r="B17086" s="45">
        <v>2960.0</v>
      </c>
      <c r="C17086" s="56" t="s">
        <v>4138</v>
      </c>
      <c r="D17086" s="52"/>
    </row>
    <row r="17087">
      <c r="A17087" s="44" t="s">
        <v>14992</v>
      </c>
      <c r="B17087" s="45">
        <v>11100.0</v>
      </c>
      <c r="C17087" s="55"/>
      <c r="D17087" s="52"/>
    </row>
    <row r="17088">
      <c r="A17088" s="44" t="s">
        <v>14993</v>
      </c>
      <c r="B17088" s="45">
        <v>11280.0</v>
      </c>
      <c r="C17088" s="56" t="s">
        <v>11976</v>
      </c>
      <c r="D17088" s="52"/>
    </row>
    <row r="17089">
      <c r="A17089" s="44" t="s">
        <v>14994</v>
      </c>
      <c r="B17089" s="45">
        <v>3520.0</v>
      </c>
      <c r="C17089" s="56" t="s">
        <v>6421</v>
      </c>
      <c r="D17089" s="52"/>
    </row>
    <row r="17090">
      <c r="A17090" s="44" t="s">
        <v>14995</v>
      </c>
      <c r="B17090" s="45">
        <v>9400.0</v>
      </c>
      <c r="C17090" s="55"/>
      <c r="D17090" s="52"/>
    </row>
    <row r="17091">
      <c r="A17091" s="44" t="s">
        <v>14996</v>
      </c>
      <c r="B17091" s="45">
        <v>3360.0</v>
      </c>
      <c r="C17091" s="56" t="s">
        <v>6508</v>
      </c>
      <c r="D17091" s="52"/>
    </row>
    <row r="17092">
      <c r="A17092" s="44" t="s">
        <v>14997</v>
      </c>
      <c r="B17092" s="45">
        <v>3360.0</v>
      </c>
      <c r="C17092" s="56" t="s">
        <v>7276</v>
      </c>
      <c r="D17092" s="52"/>
    </row>
    <row r="17093">
      <c r="A17093" s="44" t="s">
        <v>14998</v>
      </c>
      <c r="B17093" s="45">
        <v>3880.0</v>
      </c>
      <c r="C17093" s="56" t="s">
        <v>4017</v>
      </c>
      <c r="D17093" s="52"/>
    </row>
    <row r="17094">
      <c r="A17094" s="44" t="s">
        <v>14999</v>
      </c>
      <c r="B17094" s="45">
        <v>2920.0</v>
      </c>
      <c r="C17094" s="56" t="s">
        <v>9914</v>
      </c>
      <c r="D17094" s="52"/>
    </row>
    <row r="17095">
      <c r="A17095" s="44" t="s">
        <v>15000</v>
      </c>
      <c r="B17095" s="45">
        <v>3420.0</v>
      </c>
      <c r="C17095" s="56" t="s">
        <v>6421</v>
      </c>
      <c r="D17095" s="52"/>
    </row>
    <row r="17096">
      <c r="A17096" s="44" t="s">
        <v>15001</v>
      </c>
      <c r="B17096" s="45">
        <v>3480.0</v>
      </c>
      <c r="C17096" s="56" t="s">
        <v>4017</v>
      </c>
      <c r="D17096" s="52"/>
    </row>
    <row r="17097">
      <c r="A17097" s="44" t="s">
        <v>15002</v>
      </c>
      <c r="B17097" s="45">
        <v>2700.0</v>
      </c>
      <c r="C17097" s="55"/>
      <c r="D17097" s="52"/>
    </row>
    <row r="17098">
      <c r="A17098" s="44" t="s">
        <v>15003</v>
      </c>
      <c r="B17098" s="45">
        <v>16640.0</v>
      </c>
      <c r="C17098" s="55"/>
      <c r="D17098" s="52"/>
    </row>
    <row r="17099">
      <c r="A17099" s="44" t="s">
        <v>15004</v>
      </c>
      <c r="B17099" s="45">
        <v>4060.0</v>
      </c>
      <c r="C17099" s="55"/>
      <c r="D17099" s="52"/>
    </row>
    <row r="17100">
      <c r="A17100" s="44" t="s">
        <v>15005</v>
      </c>
      <c r="B17100" s="45">
        <v>3180.0</v>
      </c>
      <c r="C17100" s="56" t="s">
        <v>6508</v>
      </c>
      <c r="D17100" s="52"/>
    </row>
    <row r="17101">
      <c r="A17101" s="44" t="s">
        <v>15006</v>
      </c>
      <c r="B17101" s="45">
        <v>3180.0</v>
      </c>
      <c r="C17101" s="56" t="s">
        <v>7276</v>
      </c>
      <c r="D17101" s="52"/>
    </row>
    <row r="17102">
      <c r="A17102" s="44" t="s">
        <v>15007</v>
      </c>
      <c r="B17102" s="45">
        <v>2780.0</v>
      </c>
      <c r="C17102" s="56" t="s">
        <v>9914</v>
      </c>
      <c r="D17102" s="52"/>
    </row>
    <row r="17103">
      <c r="A17103" s="44" t="s">
        <v>15008</v>
      </c>
      <c r="B17103" s="45">
        <v>10060.0</v>
      </c>
      <c r="C17103" s="56" t="s">
        <v>10466</v>
      </c>
      <c r="D17103" s="52"/>
    </row>
    <row r="17104">
      <c r="A17104" s="44" t="s">
        <v>15009</v>
      </c>
      <c r="B17104" s="45">
        <v>10080.0</v>
      </c>
      <c r="C17104" s="55"/>
      <c r="D17104" s="52"/>
    </row>
    <row r="17105">
      <c r="A17105" s="44" t="s">
        <v>15010</v>
      </c>
      <c r="B17105" s="45">
        <v>11240.0</v>
      </c>
      <c r="C17105" s="56" t="s">
        <v>15011</v>
      </c>
      <c r="D17105" s="52"/>
    </row>
    <row r="17106">
      <c r="A17106" s="44" t="s">
        <v>15012</v>
      </c>
      <c r="B17106" s="45">
        <v>24860.0</v>
      </c>
      <c r="C17106" s="56" t="s">
        <v>14334</v>
      </c>
      <c r="D17106" s="52"/>
    </row>
    <row r="17107">
      <c r="A17107" s="44" t="s">
        <v>15013</v>
      </c>
      <c r="B17107" s="45">
        <v>10060.0</v>
      </c>
      <c r="C17107" s="55"/>
      <c r="D17107" s="52"/>
    </row>
    <row r="17108">
      <c r="A17108" s="44" t="s">
        <v>15014</v>
      </c>
      <c r="B17108" s="45">
        <v>3660.0</v>
      </c>
      <c r="C17108" s="56" t="s">
        <v>4017</v>
      </c>
      <c r="D17108" s="52"/>
    </row>
    <row r="17109">
      <c r="A17109" s="44" t="s">
        <v>15015</v>
      </c>
      <c r="B17109" s="45">
        <v>11020.0</v>
      </c>
      <c r="C17109" s="56" t="s">
        <v>6701</v>
      </c>
      <c r="D17109" s="52"/>
    </row>
    <row r="17110">
      <c r="A17110" s="44" t="s">
        <v>15016</v>
      </c>
      <c r="B17110" s="45">
        <v>3260.0</v>
      </c>
      <c r="C17110" s="56" t="s">
        <v>4017</v>
      </c>
      <c r="D17110" s="52"/>
    </row>
    <row r="17111">
      <c r="A17111" s="44" t="s">
        <v>15017</v>
      </c>
      <c r="B17111" s="45">
        <v>9400.0</v>
      </c>
      <c r="C17111" s="55"/>
      <c r="D17111" s="52"/>
    </row>
    <row r="17112">
      <c r="A17112" s="44" t="s">
        <v>15018</v>
      </c>
      <c r="B17112" s="45">
        <v>3400.0</v>
      </c>
      <c r="C17112" s="56" t="s">
        <v>2781</v>
      </c>
      <c r="D17112" s="52"/>
    </row>
    <row r="17113">
      <c r="A17113" s="44" t="s">
        <v>15019</v>
      </c>
      <c r="B17113" s="45">
        <v>2780.0</v>
      </c>
      <c r="C17113" s="56" t="s">
        <v>2781</v>
      </c>
      <c r="D17113" s="52"/>
    </row>
    <row r="17114">
      <c r="A17114" s="44" t="s">
        <v>15020</v>
      </c>
      <c r="B17114" s="45">
        <v>16700.0</v>
      </c>
      <c r="C17114" s="55"/>
      <c r="D17114" s="52"/>
    </row>
    <row r="17115">
      <c r="A17115" s="44" t="s">
        <v>15021</v>
      </c>
      <c r="B17115" s="45">
        <v>11400.0</v>
      </c>
      <c r="C17115" s="56" t="s">
        <v>4113</v>
      </c>
      <c r="D17115" s="52"/>
    </row>
    <row r="17116">
      <c r="A17116" s="44" t="s">
        <v>15022</v>
      </c>
      <c r="B17116" s="45">
        <v>3380.0</v>
      </c>
      <c r="C17116" s="56" t="s">
        <v>15023</v>
      </c>
      <c r="D17116" s="52"/>
    </row>
    <row r="17117">
      <c r="A17117" s="44" t="s">
        <v>15024</v>
      </c>
      <c r="B17117" s="45">
        <v>13080.0</v>
      </c>
      <c r="C17117" s="56" t="s">
        <v>15025</v>
      </c>
      <c r="D17117" s="52"/>
    </row>
    <row r="17118">
      <c r="A17118" s="44" t="s">
        <v>15026</v>
      </c>
      <c r="B17118" s="45">
        <v>10060.0</v>
      </c>
      <c r="C17118" s="55"/>
      <c r="D17118" s="52"/>
    </row>
    <row r="17119">
      <c r="A17119" s="44" t="s">
        <v>15027</v>
      </c>
      <c r="B17119" s="45">
        <v>2780.0</v>
      </c>
      <c r="C17119" s="56" t="s">
        <v>15023</v>
      </c>
      <c r="D17119" s="52"/>
    </row>
    <row r="17120">
      <c r="A17120" s="44" t="s">
        <v>15028</v>
      </c>
      <c r="B17120" s="45">
        <v>2020.0</v>
      </c>
      <c r="C17120" s="55"/>
      <c r="D17120" s="52"/>
    </row>
    <row r="17121">
      <c r="A17121" s="44" t="s">
        <v>15029</v>
      </c>
      <c r="B17121" s="45">
        <v>3300.0</v>
      </c>
      <c r="C17121" s="56" t="s">
        <v>744</v>
      </c>
      <c r="D17121" s="52"/>
    </row>
    <row r="17122">
      <c r="A17122" s="44" t="s">
        <v>15030</v>
      </c>
      <c r="B17122" s="45">
        <v>1840.0</v>
      </c>
      <c r="C17122" s="55"/>
      <c r="D17122" s="52"/>
    </row>
    <row r="17123">
      <c r="A17123" s="44" t="s">
        <v>15031</v>
      </c>
      <c r="B17123" s="45">
        <v>10000.0</v>
      </c>
      <c r="C17123" s="55"/>
      <c r="D17123" s="52"/>
    </row>
    <row r="17124">
      <c r="A17124" s="44" t="s">
        <v>15032</v>
      </c>
      <c r="B17124" s="45">
        <v>11260.0</v>
      </c>
      <c r="C17124" s="56" t="s">
        <v>15033</v>
      </c>
      <c r="D17124" s="52"/>
    </row>
    <row r="17125">
      <c r="A17125" s="44" t="s">
        <v>15034</v>
      </c>
      <c r="B17125" s="45">
        <v>2560.0</v>
      </c>
      <c r="C17125" s="56" t="s">
        <v>744</v>
      </c>
      <c r="D17125" s="52"/>
    </row>
    <row r="17126">
      <c r="A17126" s="44" t="s">
        <v>15035</v>
      </c>
      <c r="B17126" s="45">
        <v>2800.0</v>
      </c>
      <c r="C17126" s="56" t="s">
        <v>4031</v>
      </c>
      <c r="D17126" s="52"/>
    </row>
    <row r="17127">
      <c r="A17127" s="44" t="s">
        <v>15036</v>
      </c>
      <c r="B17127" s="45">
        <v>9900.0</v>
      </c>
      <c r="C17127" s="55"/>
      <c r="D17127" s="52"/>
    </row>
    <row r="17128">
      <c r="A17128" s="44" t="s">
        <v>15037</v>
      </c>
      <c r="B17128" s="45">
        <v>21000.0</v>
      </c>
      <c r="C17128" s="55"/>
      <c r="D17128" s="52"/>
    </row>
    <row r="17129">
      <c r="A17129" s="44" t="s">
        <v>15038</v>
      </c>
      <c r="B17129" s="45">
        <v>13000.0</v>
      </c>
      <c r="C17129" s="57" t="s">
        <v>8817</v>
      </c>
      <c r="D17129" s="52"/>
    </row>
    <row r="17130">
      <c r="A17130" s="44" t="s">
        <v>15039</v>
      </c>
      <c r="B17130" s="45">
        <v>2640.0</v>
      </c>
      <c r="C17130" s="56" t="s">
        <v>4031</v>
      </c>
      <c r="D17130" s="52"/>
    </row>
    <row r="17131">
      <c r="A17131" s="44" t="s">
        <v>15040</v>
      </c>
      <c r="B17131" s="45">
        <v>9420.0</v>
      </c>
      <c r="C17131" s="55"/>
      <c r="D17131" s="52"/>
    </row>
    <row r="17132">
      <c r="A17132" s="44" t="s">
        <v>15041</v>
      </c>
      <c r="B17132" s="45">
        <v>3500.0</v>
      </c>
      <c r="C17132" s="57" t="s">
        <v>15042</v>
      </c>
      <c r="D17132" s="52"/>
    </row>
    <row r="17133">
      <c r="A17133" s="44" t="s">
        <v>15043</v>
      </c>
      <c r="B17133" s="45">
        <v>12720.0</v>
      </c>
      <c r="C17133" s="57" t="s">
        <v>9905</v>
      </c>
      <c r="D17133" s="52"/>
    </row>
    <row r="17134">
      <c r="A17134" s="44" t="s">
        <v>15044</v>
      </c>
      <c r="B17134" s="45">
        <v>16600.0</v>
      </c>
      <c r="C17134" s="55"/>
      <c r="D17134" s="52"/>
    </row>
    <row r="17135">
      <c r="A17135" s="44" t="s">
        <v>15045</v>
      </c>
      <c r="B17135" s="45">
        <v>2800.0</v>
      </c>
      <c r="C17135" s="57" t="s">
        <v>15042</v>
      </c>
      <c r="D17135" s="52"/>
    </row>
    <row r="17136">
      <c r="A17136" s="44" t="s">
        <v>15046</v>
      </c>
      <c r="B17136" s="45">
        <v>3880.0</v>
      </c>
      <c r="C17136" s="56" t="s">
        <v>4111</v>
      </c>
      <c r="D17136" s="52"/>
    </row>
    <row r="17137">
      <c r="A17137" s="44" t="s">
        <v>15047</v>
      </c>
      <c r="B17137" s="45">
        <v>12120.0</v>
      </c>
      <c r="C17137" s="57" t="s">
        <v>9050</v>
      </c>
      <c r="D17137" s="52"/>
    </row>
    <row r="17138">
      <c r="A17138" s="44" t="s">
        <v>15048</v>
      </c>
      <c r="B17138" s="45">
        <v>2580.0</v>
      </c>
      <c r="C17138" s="56" t="s">
        <v>4111</v>
      </c>
      <c r="D17138" s="52"/>
    </row>
    <row r="17139">
      <c r="A17139" s="44" t="s">
        <v>15049</v>
      </c>
      <c r="B17139" s="45">
        <v>9340.0</v>
      </c>
      <c r="C17139" s="55"/>
      <c r="D17139" s="52"/>
    </row>
    <row r="17140">
      <c r="A17140" s="44" t="s">
        <v>15050</v>
      </c>
      <c r="B17140" s="45">
        <v>2920.0</v>
      </c>
      <c r="C17140" s="56" t="s">
        <v>15023</v>
      </c>
      <c r="D17140" s="52"/>
    </row>
    <row r="17141">
      <c r="A17141" s="44" t="s">
        <v>15051</v>
      </c>
      <c r="B17141" s="45">
        <v>13720.0</v>
      </c>
      <c r="C17141" s="56" t="s">
        <v>15052</v>
      </c>
      <c r="D17141" s="52"/>
    </row>
    <row r="17142">
      <c r="A17142" s="44" t="s">
        <v>15053</v>
      </c>
      <c r="B17142" s="45">
        <v>12560.0</v>
      </c>
      <c r="C17142" s="55"/>
      <c r="D17142" s="52"/>
    </row>
    <row r="17143">
      <c r="A17143" s="44" t="s">
        <v>15054</v>
      </c>
      <c r="B17143" s="45">
        <v>3820.0</v>
      </c>
      <c r="C17143" s="55"/>
      <c r="D17143" s="52"/>
    </row>
    <row r="17144">
      <c r="A17144" s="44" t="s">
        <v>15055</v>
      </c>
      <c r="B17144" s="45">
        <v>12540.0</v>
      </c>
      <c r="C17144" s="56" t="s">
        <v>15056</v>
      </c>
      <c r="D17144" s="52"/>
    </row>
    <row r="17145">
      <c r="A17145" s="44" t="s">
        <v>15057</v>
      </c>
      <c r="B17145" s="45">
        <v>14460.0</v>
      </c>
      <c r="C17145" s="55"/>
      <c r="D17145" s="52"/>
    </row>
    <row r="17146">
      <c r="A17146" s="44" t="s">
        <v>15058</v>
      </c>
      <c r="B17146" s="45">
        <v>10620.0</v>
      </c>
      <c r="C17146" s="55"/>
      <c r="D17146" s="52"/>
    </row>
    <row r="17147">
      <c r="A17147" s="44" t="s">
        <v>15059</v>
      </c>
      <c r="B17147" s="45">
        <v>21620.0</v>
      </c>
      <c r="C17147" s="56" t="s">
        <v>14334</v>
      </c>
      <c r="D17147" s="52"/>
    </row>
    <row r="17148">
      <c r="A17148" s="44" t="s">
        <v>15060</v>
      </c>
      <c r="B17148" s="45">
        <v>15560.0</v>
      </c>
      <c r="C17148" s="56" t="s">
        <v>14620</v>
      </c>
      <c r="D17148" s="52"/>
    </row>
    <row r="17149">
      <c r="A17149" s="44" t="s">
        <v>15061</v>
      </c>
      <c r="B17149" s="45">
        <v>10280.0</v>
      </c>
      <c r="C17149" s="55"/>
      <c r="D17149" s="52"/>
    </row>
    <row r="17150">
      <c r="A17150" s="44" t="s">
        <v>15062</v>
      </c>
      <c r="B17150" s="45">
        <v>12880.0</v>
      </c>
      <c r="C17150" s="56" t="s">
        <v>5406</v>
      </c>
      <c r="D17150" s="52"/>
    </row>
    <row r="17151">
      <c r="A17151" s="44" t="s">
        <v>15063</v>
      </c>
      <c r="B17151" s="45">
        <v>10240.0</v>
      </c>
      <c r="C17151" s="55"/>
      <c r="D17151" s="52"/>
    </row>
    <row r="17152">
      <c r="A17152" s="44" t="s">
        <v>15064</v>
      </c>
      <c r="B17152" s="45">
        <v>16640.0</v>
      </c>
      <c r="C17152" s="55"/>
      <c r="D17152" s="52"/>
    </row>
    <row r="17153">
      <c r="A17153" s="44" t="s">
        <v>15065</v>
      </c>
      <c r="B17153" s="45">
        <v>10820.0</v>
      </c>
      <c r="C17153" s="55"/>
      <c r="D17153" s="52"/>
    </row>
    <row r="17154">
      <c r="A17154" s="44" t="s">
        <v>15066</v>
      </c>
      <c r="B17154" s="45">
        <v>3280.0</v>
      </c>
      <c r="C17154" s="56" t="s">
        <v>7141</v>
      </c>
      <c r="D17154" s="52"/>
    </row>
    <row r="17155">
      <c r="A17155" s="44" t="s">
        <v>15067</v>
      </c>
      <c r="B17155" s="45">
        <v>12720.0</v>
      </c>
      <c r="C17155" s="55"/>
      <c r="D17155" s="52"/>
    </row>
    <row r="17156">
      <c r="A17156" s="44" t="s">
        <v>15068</v>
      </c>
      <c r="B17156" s="45">
        <v>2700.0</v>
      </c>
      <c r="C17156" s="55"/>
      <c r="D17156" s="52"/>
    </row>
    <row r="17157">
      <c r="A17157" s="44" t="s">
        <v>15069</v>
      </c>
      <c r="B17157" s="45">
        <v>10280.0</v>
      </c>
      <c r="C17157" s="55"/>
      <c r="D17157" s="52"/>
    </row>
    <row r="17158">
      <c r="A17158" s="44" t="s">
        <v>15070</v>
      </c>
      <c r="B17158" s="45">
        <v>24720.0</v>
      </c>
      <c r="C17158" s="56" t="s">
        <v>15071</v>
      </c>
      <c r="D17158" s="52"/>
    </row>
    <row r="17159">
      <c r="A17159" s="44" t="s">
        <v>15072</v>
      </c>
      <c r="B17159" s="45">
        <v>10300.0</v>
      </c>
      <c r="C17159" s="55"/>
      <c r="D17159" s="52"/>
    </row>
    <row r="17160">
      <c r="A17160" s="44" t="s">
        <v>15073</v>
      </c>
      <c r="B17160" s="45">
        <v>11520.0</v>
      </c>
      <c r="C17160" s="56" t="s">
        <v>8901</v>
      </c>
      <c r="D17160" s="52"/>
    </row>
    <row r="17161">
      <c r="A17161" s="44" t="s">
        <v>15074</v>
      </c>
      <c r="B17161" s="45">
        <v>12120.0</v>
      </c>
      <c r="C17161" s="56" t="s">
        <v>11658</v>
      </c>
      <c r="D17161" s="52"/>
    </row>
    <row r="17162">
      <c r="A17162" s="44" t="s">
        <v>15075</v>
      </c>
      <c r="B17162" s="45">
        <v>11960.0</v>
      </c>
      <c r="C17162" s="56" t="s">
        <v>4576</v>
      </c>
      <c r="D17162" s="52"/>
    </row>
    <row r="17163">
      <c r="A17163" s="44" t="s">
        <v>15076</v>
      </c>
      <c r="B17163" s="45">
        <v>12800.0</v>
      </c>
      <c r="C17163" s="56" t="s">
        <v>4756</v>
      </c>
      <c r="D17163" s="52"/>
    </row>
    <row r="17164">
      <c r="A17164" s="44" t="s">
        <v>15077</v>
      </c>
      <c r="B17164" s="45">
        <v>10600.0</v>
      </c>
      <c r="C17164" s="55"/>
      <c r="D17164" s="52"/>
    </row>
    <row r="17165">
      <c r="A17165" s="44" t="s">
        <v>15078</v>
      </c>
      <c r="B17165" s="45">
        <v>10600.0</v>
      </c>
      <c r="C17165" s="55"/>
      <c r="D17165" s="52"/>
    </row>
    <row r="17166">
      <c r="A17166" s="44" t="s">
        <v>15079</v>
      </c>
      <c r="B17166" s="45">
        <v>17420.0</v>
      </c>
      <c r="C17166" s="55"/>
      <c r="D17166" s="52"/>
    </row>
    <row r="17167">
      <c r="A17167" s="44" t="s">
        <v>15080</v>
      </c>
      <c r="B17167" s="45">
        <v>10200.0</v>
      </c>
      <c r="C17167" s="55"/>
      <c r="D17167" s="52"/>
    </row>
    <row r="17168">
      <c r="A17168" s="44" t="s">
        <v>15081</v>
      </c>
      <c r="B17168" s="45">
        <v>2980.0</v>
      </c>
      <c r="C17168" s="55"/>
      <c r="D17168" s="52"/>
    </row>
    <row r="17169">
      <c r="A17169" s="44" t="s">
        <v>15082</v>
      </c>
      <c r="B17169" s="45">
        <v>15260.0</v>
      </c>
      <c r="C17169" s="56" t="s">
        <v>4525</v>
      </c>
      <c r="D17169" s="52"/>
    </row>
    <row r="17170">
      <c r="A17170" s="44" t="s">
        <v>15083</v>
      </c>
      <c r="B17170" s="45">
        <v>9820.0</v>
      </c>
      <c r="C17170" s="55"/>
      <c r="D17170" s="52"/>
    </row>
    <row r="17171">
      <c r="A17171" s="44" t="s">
        <v>15084</v>
      </c>
      <c r="B17171" s="45">
        <v>2780.0</v>
      </c>
      <c r="C17171" s="56" t="s">
        <v>4138</v>
      </c>
      <c r="D17171" s="52"/>
    </row>
    <row r="17172">
      <c r="A17172" s="44" t="s">
        <v>15085</v>
      </c>
      <c r="B17172" s="45">
        <v>3200.0</v>
      </c>
      <c r="C17172" s="56" t="s">
        <v>4444</v>
      </c>
      <c r="D17172" s="52"/>
    </row>
    <row r="17173">
      <c r="A17173" s="44" t="s">
        <v>15086</v>
      </c>
      <c r="B17173" s="45">
        <v>2660.0</v>
      </c>
      <c r="C17173" s="56" t="s">
        <v>4138</v>
      </c>
      <c r="D17173" s="52"/>
    </row>
    <row r="17174">
      <c r="A17174" s="44" t="s">
        <v>15087</v>
      </c>
      <c r="B17174" s="45">
        <v>2820.0</v>
      </c>
      <c r="C17174" s="55"/>
      <c r="D17174" s="52"/>
    </row>
    <row r="17175">
      <c r="A17175" s="44" t="s">
        <v>15088</v>
      </c>
      <c r="B17175" s="45">
        <v>22600.0</v>
      </c>
      <c r="C17175" s="56" t="s">
        <v>14334</v>
      </c>
      <c r="D17175" s="52"/>
    </row>
    <row r="17176">
      <c r="A17176" s="44" t="s">
        <v>15089</v>
      </c>
      <c r="B17176" s="45">
        <v>14660.0</v>
      </c>
      <c r="C17176" s="56" t="s">
        <v>3993</v>
      </c>
      <c r="D17176" s="52"/>
    </row>
    <row r="17177">
      <c r="A17177" s="44" t="s">
        <v>15090</v>
      </c>
      <c r="B17177" s="45">
        <v>3760.0</v>
      </c>
      <c r="C17177" s="56" t="s">
        <v>6421</v>
      </c>
      <c r="D17177" s="52"/>
    </row>
    <row r="17178">
      <c r="A17178" s="44" t="s">
        <v>15091</v>
      </c>
      <c r="B17178" s="45">
        <v>12080.0</v>
      </c>
      <c r="C17178" s="56" t="s">
        <v>15092</v>
      </c>
      <c r="D17178" s="52"/>
    </row>
    <row r="17179">
      <c r="A17179" s="44" t="s">
        <v>15093</v>
      </c>
      <c r="B17179" s="45">
        <v>3400.0</v>
      </c>
      <c r="C17179" s="56" t="s">
        <v>6421</v>
      </c>
      <c r="D17179" s="52"/>
    </row>
    <row r="17180">
      <c r="A17180" s="44" t="s">
        <v>15094</v>
      </c>
      <c r="B17180" s="45">
        <v>3600.0</v>
      </c>
      <c r="C17180" s="56" t="s">
        <v>6508</v>
      </c>
      <c r="D17180" s="52"/>
    </row>
    <row r="17181">
      <c r="A17181" s="44" t="s">
        <v>15095</v>
      </c>
      <c r="B17181" s="45">
        <v>3600.0</v>
      </c>
      <c r="C17181" s="56" t="s">
        <v>7276</v>
      </c>
      <c r="D17181" s="52"/>
    </row>
    <row r="17182">
      <c r="A17182" s="44" t="s">
        <v>15096</v>
      </c>
      <c r="B17182" s="45">
        <v>11280.0</v>
      </c>
      <c r="C17182" s="56" t="s">
        <v>15097</v>
      </c>
      <c r="D17182" s="52"/>
    </row>
    <row r="17183">
      <c r="A17183" s="44" t="s">
        <v>15098</v>
      </c>
      <c r="B17183" s="45">
        <v>2980.0</v>
      </c>
      <c r="C17183" s="56" t="s">
        <v>9914</v>
      </c>
      <c r="D17183" s="52"/>
    </row>
    <row r="17184">
      <c r="A17184" s="44" t="s">
        <v>15099</v>
      </c>
      <c r="B17184" s="45">
        <v>3140.0</v>
      </c>
      <c r="C17184" s="56" t="s">
        <v>6508</v>
      </c>
      <c r="D17184" s="52"/>
    </row>
    <row r="17185">
      <c r="A17185" s="44" t="s">
        <v>15100</v>
      </c>
      <c r="B17185" s="45">
        <v>9620.0</v>
      </c>
      <c r="C17185" s="55"/>
      <c r="D17185" s="52"/>
    </row>
    <row r="17186">
      <c r="A17186" s="44" t="s">
        <v>15101</v>
      </c>
      <c r="B17186" s="45">
        <v>16660.0</v>
      </c>
      <c r="C17186" s="55"/>
      <c r="D17186" s="52"/>
    </row>
    <row r="17187">
      <c r="A17187" s="44" t="s">
        <v>15102</v>
      </c>
      <c r="B17187" s="45">
        <v>3140.0</v>
      </c>
      <c r="C17187" s="56" t="s">
        <v>7276</v>
      </c>
      <c r="D17187" s="52"/>
    </row>
    <row r="17188">
      <c r="A17188" s="44" t="s">
        <v>15103</v>
      </c>
      <c r="B17188" s="45">
        <v>10100.0</v>
      </c>
      <c r="C17188" s="55"/>
      <c r="D17188" s="52"/>
    </row>
    <row r="17189">
      <c r="A17189" s="44" t="s">
        <v>15104</v>
      </c>
      <c r="B17189" s="45">
        <v>3160.0</v>
      </c>
      <c r="C17189" s="56" t="s">
        <v>4444</v>
      </c>
      <c r="D17189" s="52"/>
    </row>
    <row r="17190">
      <c r="A17190" s="44" t="s">
        <v>15105</v>
      </c>
      <c r="B17190" s="45">
        <v>2840.0</v>
      </c>
      <c r="C17190" s="56" t="s">
        <v>4444</v>
      </c>
      <c r="D17190" s="52"/>
    </row>
    <row r="17191">
      <c r="A17191" s="44" t="s">
        <v>15106</v>
      </c>
      <c r="B17191" s="45">
        <v>10880.0</v>
      </c>
      <c r="C17191" s="55"/>
      <c r="D17191" s="52"/>
    </row>
    <row r="17192">
      <c r="A17192" s="44" t="s">
        <v>15107</v>
      </c>
      <c r="B17192" s="45">
        <v>2860.0</v>
      </c>
      <c r="C17192" s="56" t="s">
        <v>9914</v>
      </c>
      <c r="D17192" s="52"/>
    </row>
    <row r="17193">
      <c r="A17193" s="44" t="s">
        <v>15108</v>
      </c>
      <c r="B17193" s="45">
        <v>19760.0</v>
      </c>
      <c r="C17193" s="56" t="s">
        <v>9978</v>
      </c>
      <c r="D17193" s="52"/>
    </row>
    <row r="17194">
      <c r="A17194" s="44" t="s">
        <v>15109</v>
      </c>
      <c r="B17194" s="45">
        <v>3100.0</v>
      </c>
      <c r="C17194" s="55"/>
      <c r="D17194" s="52"/>
    </row>
    <row r="17195">
      <c r="A17195" s="44" t="s">
        <v>15110</v>
      </c>
      <c r="B17195" s="45">
        <v>3860.0</v>
      </c>
      <c r="C17195" s="55"/>
      <c r="D17195" s="52"/>
    </row>
    <row r="17196">
      <c r="A17196" s="44" t="s">
        <v>15111</v>
      </c>
      <c r="B17196" s="45">
        <v>17400.0</v>
      </c>
      <c r="C17196" s="56" t="s">
        <v>15112</v>
      </c>
      <c r="D17196" s="52"/>
    </row>
    <row r="17197">
      <c r="A17197" s="44" t="s">
        <v>15113</v>
      </c>
      <c r="B17197" s="45">
        <v>3480.0</v>
      </c>
      <c r="C17197" s="56" t="s">
        <v>4082</v>
      </c>
      <c r="D17197" s="52"/>
    </row>
    <row r="17198">
      <c r="A17198" s="44" t="s">
        <v>15114</v>
      </c>
      <c r="B17198" s="45">
        <v>2720.0</v>
      </c>
      <c r="C17198" s="56" t="s">
        <v>4138</v>
      </c>
      <c r="D17198" s="52"/>
    </row>
    <row r="17199">
      <c r="A17199" s="44" t="s">
        <v>15115</v>
      </c>
      <c r="B17199" s="45">
        <v>2680.0</v>
      </c>
      <c r="C17199" s="56" t="s">
        <v>4138</v>
      </c>
      <c r="D17199" s="52"/>
    </row>
    <row r="17200">
      <c r="A17200" s="44" t="s">
        <v>15116</v>
      </c>
      <c r="B17200" s="45">
        <v>3560.0</v>
      </c>
      <c r="C17200" s="56" t="s">
        <v>4457</v>
      </c>
      <c r="D17200" s="52"/>
    </row>
    <row r="17201">
      <c r="A17201" s="44" t="s">
        <v>15117</v>
      </c>
      <c r="B17201" s="45">
        <v>3460.0</v>
      </c>
      <c r="C17201" s="56" t="s">
        <v>4444</v>
      </c>
      <c r="D17201" s="52"/>
    </row>
    <row r="17202">
      <c r="A17202" s="44" t="s">
        <v>15118</v>
      </c>
      <c r="B17202" s="45">
        <v>8960.0</v>
      </c>
      <c r="C17202" s="55"/>
      <c r="D17202" s="52"/>
    </row>
    <row r="17203">
      <c r="A17203" s="44" t="s">
        <v>15119</v>
      </c>
      <c r="B17203" s="45">
        <v>3120.0</v>
      </c>
      <c r="C17203" s="56" t="s">
        <v>4082</v>
      </c>
      <c r="D17203" s="52"/>
    </row>
    <row r="17204">
      <c r="A17204" s="44" t="s">
        <v>15120</v>
      </c>
      <c r="B17204" s="45">
        <v>2780.0</v>
      </c>
      <c r="C17204" s="56" t="s">
        <v>4444</v>
      </c>
      <c r="D17204" s="52"/>
    </row>
    <row r="17205">
      <c r="A17205" s="44" t="s">
        <v>15121</v>
      </c>
      <c r="B17205" s="45">
        <v>3040.0</v>
      </c>
      <c r="C17205" s="56" t="s">
        <v>4457</v>
      </c>
      <c r="D17205" s="52"/>
    </row>
    <row r="17206">
      <c r="A17206" s="44" t="s">
        <v>15122</v>
      </c>
      <c r="B17206" s="45">
        <v>12080.0</v>
      </c>
      <c r="C17206" s="56" t="s">
        <v>8303</v>
      </c>
      <c r="D17206" s="52"/>
    </row>
    <row r="17207">
      <c r="A17207" s="44" t="s">
        <v>15123</v>
      </c>
      <c r="B17207" s="45">
        <v>11060.0</v>
      </c>
      <c r="C17207" s="56" t="s">
        <v>4545</v>
      </c>
      <c r="D17207" s="52"/>
    </row>
    <row r="17208">
      <c r="A17208" s="44" t="s">
        <v>15124</v>
      </c>
      <c r="B17208" s="45">
        <v>9420.0</v>
      </c>
      <c r="C17208" s="55"/>
      <c r="D17208" s="52"/>
    </row>
    <row r="17209">
      <c r="A17209" s="44" t="s">
        <v>15125</v>
      </c>
      <c r="B17209" s="45">
        <v>9480.0</v>
      </c>
      <c r="C17209" s="55"/>
      <c r="D17209" s="52"/>
    </row>
    <row r="17210">
      <c r="A17210" s="44" t="s">
        <v>15126</v>
      </c>
      <c r="B17210" s="45">
        <v>16260.0</v>
      </c>
      <c r="C17210" s="55"/>
      <c r="D17210" s="52"/>
    </row>
    <row r="17211">
      <c r="A17211" s="44" t="s">
        <v>15127</v>
      </c>
      <c r="B17211" s="45">
        <v>10620.0</v>
      </c>
      <c r="C17211" s="56" t="s">
        <v>15128</v>
      </c>
      <c r="D17211" s="52"/>
    </row>
    <row r="17212">
      <c r="A17212" s="44" t="s">
        <v>15129</v>
      </c>
      <c r="B17212" s="45">
        <v>8920.0</v>
      </c>
      <c r="C17212" s="55"/>
      <c r="D17212" s="52"/>
    </row>
    <row r="17213">
      <c r="A17213" s="44" t="s">
        <v>15130</v>
      </c>
      <c r="B17213" s="45">
        <v>30060.0</v>
      </c>
      <c r="C17213" s="55"/>
      <c r="D17213" s="52"/>
    </row>
    <row r="17214">
      <c r="A17214" s="44" t="s">
        <v>15131</v>
      </c>
      <c r="B17214" s="45">
        <v>2880.0</v>
      </c>
      <c r="C17214" s="56" t="s">
        <v>4877</v>
      </c>
      <c r="D17214" s="52"/>
    </row>
    <row r="17215">
      <c r="A17215" s="44" t="s">
        <v>15132</v>
      </c>
      <c r="B17215" s="45">
        <v>2620.0</v>
      </c>
      <c r="C17215" s="56" t="s">
        <v>4877</v>
      </c>
      <c r="D17215" s="52"/>
    </row>
    <row r="17216">
      <c r="A17216" s="44" t="s">
        <v>15133</v>
      </c>
      <c r="B17216" s="45">
        <v>3480.0</v>
      </c>
      <c r="C17216" s="56" t="s">
        <v>4444</v>
      </c>
      <c r="D17216" s="52"/>
    </row>
    <row r="17217">
      <c r="A17217" s="44" t="s">
        <v>15134</v>
      </c>
      <c r="B17217" s="45">
        <v>2740.0</v>
      </c>
      <c r="C17217" s="56" t="s">
        <v>4444</v>
      </c>
      <c r="D17217" s="52"/>
    </row>
    <row r="17218">
      <c r="A17218" s="44" t="s">
        <v>15135</v>
      </c>
      <c r="B17218" s="45">
        <v>11440.0</v>
      </c>
      <c r="C17218" s="56" t="s">
        <v>12990</v>
      </c>
      <c r="D17218" s="52"/>
    </row>
    <row r="17219">
      <c r="A17219" s="44" t="s">
        <v>15136</v>
      </c>
      <c r="B17219" s="45">
        <v>12700.0</v>
      </c>
      <c r="C17219" s="55"/>
      <c r="D17219" s="52"/>
    </row>
    <row r="17220">
      <c r="A17220" s="44" t="s">
        <v>15137</v>
      </c>
      <c r="B17220" s="45">
        <v>8880.0</v>
      </c>
      <c r="C17220" s="55"/>
      <c r="D17220" s="52"/>
    </row>
    <row r="17221">
      <c r="A17221" s="44" t="s">
        <v>15138</v>
      </c>
      <c r="B17221" s="45">
        <v>9380.0</v>
      </c>
      <c r="C17221" s="55"/>
      <c r="D17221" s="52"/>
    </row>
    <row r="17222">
      <c r="A17222" s="44" t="s">
        <v>15139</v>
      </c>
      <c r="B17222" s="45">
        <v>13520.0</v>
      </c>
      <c r="C17222" s="55"/>
      <c r="D17222" s="52"/>
    </row>
    <row r="17223">
      <c r="A17223" s="44" t="s">
        <v>15140</v>
      </c>
      <c r="B17223" s="45">
        <v>2540.0</v>
      </c>
      <c r="C17223" s="55"/>
      <c r="D17223" s="52"/>
    </row>
    <row r="17224">
      <c r="A17224" s="44" t="s">
        <v>15141</v>
      </c>
      <c r="B17224" s="45">
        <v>4760.0</v>
      </c>
      <c r="C17224" s="55"/>
      <c r="D17224" s="52"/>
    </row>
    <row r="17225">
      <c r="A17225" s="44" t="s">
        <v>15142</v>
      </c>
      <c r="B17225" s="45">
        <v>30000.0</v>
      </c>
      <c r="C17225" s="55"/>
      <c r="D17225" s="52"/>
    </row>
    <row r="17226">
      <c r="A17226" s="44" t="s">
        <v>15143</v>
      </c>
      <c r="B17226" s="45">
        <v>9440.0</v>
      </c>
      <c r="C17226" s="55"/>
      <c r="D17226" s="52"/>
    </row>
    <row r="17227">
      <c r="A17227" s="44" t="s">
        <v>15144</v>
      </c>
      <c r="B17227" s="45">
        <v>15600.0</v>
      </c>
      <c r="C17227" s="56" t="s">
        <v>15025</v>
      </c>
      <c r="D17227" s="52"/>
    </row>
    <row r="17228">
      <c r="A17228" s="44" t="s">
        <v>15145</v>
      </c>
      <c r="B17228" s="45">
        <v>4820.0</v>
      </c>
      <c r="C17228" s="55"/>
      <c r="D17228" s="52"/>
    </row>
    <row r="17229">
      <c r="A17229" s="44" t="s">
        <v>15146</v>
      </c>
      <c r="B17229" s="45">
        <v>18800.0</v>
      </c>
      <c r="C17229" s="56" t="s">
        <v>15147</v>
      </c>
      <c r="D17229" s="52"/>
    </row>
    <row r="17230">
      <c r="A17230" s="44" t="s">
        <v>15148</v>
      </c>
      <c r="B17230" s="45">
        <v>11260.0</v>
      </c>
      <c r="C17230" s="56" t="s">
        <v>11309</v>
      </c>
      <c r="D17230" s="52"/>
    </row>
    <row r="17231">
      <c r="A17231" s="44" t="s">
        <v>15149</v>
      </c>
      <c r="B17231" s="45">
        <v>2080.0</v>
      </c>
      <c r="C17231" s="55"/>
      <c r="D17231" s="52"/>
    </row>
    <row r="17232">
      <c r="A17232" s="44" t="s">
        <v>15150</v>
      </c>
      <c r="B17232" s="45">
        <v>6820.0</v>
      </c>
      <c r="C17232" s="55"/>
      <c r="D17232" s="52"/>
    </row>
    <row r="17233">
      <c r="A17233" s="44" t="s">
        <v>15151</v>
      </c>
      <c r="B17233" s="45">
        <v>3840.0</v>
      </c>
      <c r="C17233" s="55"/>
      <c r="D17233" s="52"/>
    </row>
    <row r="17234">
      <c r="A17234" s="44" t="s">
        <v>15152</v>
      </c>
      <c r="B17234" s="45">
        <v>11240.0</v>
      </c>
      <c r="C17234" s="55"/>
      <c r="D17234" s="52"/>
    </row>
    <row r="17235">
      <c r="A17235" s="44" t="s">
        <v>15153</v>
      </c>
      <c r="B17235" s="45">
        <v>5300.0</v>
      </c>
      <c r="C17235" s="55"/>
      <c r="D17235" s="52"/>
    </row>
    <row r="17236">
      <c r="A17236" s="44" t="s">
        <v>15154</v>
      </c>
      <c r="B17236" s="45">
        <v>10220.0</v>
      </c>
      <c r="C17236" s="55"/>
      <c r="D17236" s="52"/>
    </row>
    <row r="17237">
      <c r="A17237" s="44" t="s">
        <v>15155</v>
      </c>
      <c r="B17237" s="45">
        <v>9680.0</v>
      </c>
      <c r="C17237" s="55"/>
      <c r="D17237" s="52"/>
    </row>
    <row r="17238">
      <c r="A17238" s="44" t="s">
        <v>15156</v>
      </c>
      <c r="B17238" s="45">
        <v>10180.0</v>
      </c>
      <c r="C17238" s="55"/>
      <c r="D17238" s="52"/>
    </row>
    <row r="17239">
      <c r="A17239" s="44" t="s">
        <v>15157</v>
      </c>
      <c r="B17239" s="45">
        <v>33000.0</v>
      </c>
      <c r="C17239" s="55"/>
      <c r="D17239" s="52"/>
    </row>
    <row r="17240">
      <c r="A17240" s="44" t="s">
        <v>15158</v>
      </c>
      <c r="B17240" s="45">
        <v>13540.0</v>
      </c>
      <c r="C17240" s="56" t="s">
        <v>14603</v>
      </c>
      <c r="D17240" s="52"/>
    </row>
    <row r="17241">
      <c r="A17241" s="44" t="s">
        <v>15159</v>
      </c>
      <c r="B17241" s="45">
        <v>23100.0</v>
      </c>
      <c r="C17241" s="56" t="s">
        <v>14334</v>
      </c>
      <c r="D17241" s="52"/>
    </row>
    <row r="17242">
      <c r="A17242" s="44" t="s">
        <v>15160</v>
      </c>
      <c r="B17242" s="45">
        <v>9660.0</v>
      </c>
      <c r="C17242" s="55"/>
      <c r="D17242" s="52"/>
    </row>
    <row r="17243">
      <c r="A17243" s="44" t="s">
        <v>15161</v>
      </c>
      <c r="B17243" s="45">
        <v>4980.0</v>
      </c>
      <c r="C17243" s="56" t="s">
        <v>2781</v>
      </c>
      <c r="D17243" s="52"/>
    </row>
    <row r="17244">
      <c r="A17244" s="44" t="s">
        <v>15162</v>
      </c>
      <c r="B17244" s="45">
        <v>2960.0</v>
      </c>
      <c r="C17244" s="56" t="s">
        <v>2781</v>
      </c>
      <c r="D17244" s="52"/>
    </row>
    <row r="17245">
      <c r="A17245" s="44" t="s">
        <v>15163</v>
      </c>
      <c r="B17245" s="45">
        <v>2900.0</v>
      </c>
      <c r="C17245" s="55"/>
      <c r="D17245" s="52"/>
    </row>
    <row r="17246">
      <c r="A17246" s="44" t="s">
        <v>15164</v>
      </c>
      <c r="B17246" s="45">
        <v>13920.0</v>
      </c>
      <c r="C17246" s="56" t="s">
        <v>15165</v>
      </c>
      <c r="D17246" s="52"/>
    </row>
    <row r="17247">
      <c r="A17247" s="44" t="s">
        <v>15166</v>
      </c>
      <c r="B17247" s="45">
        <v>11180.0</v>
      </c>
      <c r="C17247" s="56" t="s">
        <v>9237</v>
      </c>
      <c r="D17247" s="52"/>
    </row>
    <row r="17248">
      <c r="A17248" s="44" t="s">
        <v>15167</v>
      </c>
      <c r="B17248" s="45">
        <v>2640.0</v>
      </c>
      <c r="C17248" s="55"/>
      <c r="D17248" s="52"/>
    </row>
    <row r="17249">
      <c r="A17249" s="44" t="s">
        <v>15168</v>
      </c>
      <c r="B17249" s="45">
        <v>10380.0</v>
      </c>
      <c r="C17249" s="55"/>
      <c r="D17249" s="52"/>
    </row>
    <row r="17250">
      <c r="A17250" s="44" t="s">
        <v>15169</v>
      </c>
      <c r="B17250" s="45">
        <v>16780.0</v>
      </c>
      <c r="C17250" s="55"/>
      <c r="D17250" s="52"/>
    </row>
    <row r="17251">
      <c r="A17251" s="44" t="s">
        <v>15170</v>
      </c>
      <c r="B17251" s="45">
        <v>13680.0</v>
      </c>
      <c r="C17251" s="55"/>
      <c r="D17251" s="52"/>
    </row>
    <row r="17252">
      <c r="A17252" s="44" t="s">
        <v>15171</v>
      </c>
      <c r="B17252" s="45">
        <v>2600.0</v>
      </c>
      <c r="C17252" s="55"/>
      <c r="D17252" s="52"/>
    </row>
    <row r="17253">
      <c r="A17253" s="44" t="s">
        <v>15172</v>
      </c>
      <c r="B17253" s="45">
        <v>2540.0</v>
      </c>
      <c r="C17253" s="55"/>
      <c r="D17253" s="52"/>
    </row>
    <row r="17254">
      <c r="A17254" s="44" t="s">
        <v>15173</v>
      </c>
      <c r="B17254" s="45">
        <v>12260.0</v>
      </c>
      <c r="C17254" s="56" t="s">
        <v>13524</v>
      </c>
      <c r="D17254" s="52"/>
    </row>
    <row r="17255">
      <c r="A17255" s="44" t="s">
        <v>15174</v>
      </c>
      <c r="B17255" s="45">
        <v>10600.0</v>
      </c>
      <c r="C17255" s="55"/>
      <c r="D17255" s="52"/>
    </row>
    <row r="17256">
      <c r="A17256" s="44" t="s">
        <v>15175</v>
      </c>
      <c r="B17256" s="45">
        <v>13840.0</v>
      </c>
      <c r="C17256" s="55"/>
      <c r="D17256" s="52"/>
    </row>
    <row r="17257">
      <c r="A17257" s="44" t="s">
        <v>15176</v>
      </c>
      <c r="B17257" s="45">
        <v>3580.0</v>
      </c>
      <c r="C17257" s="56" t="s">
        <v>4017</v>
      </c>
      <c r="D17257" s="52"/>
    </row>
    <row r="17258">
      <c r="A17258" s="44" t="s">
        <v>15177</v>
      </c>
      <c r="B17258" s="45">
        <v>9680.0</v>
      </c>
      <c r="C17258" s="55"/>
      <c r="D17258" s="52"/>
    </row>
    <row r="17259">
      <c r="A17259" s="44" t="s">
        <v>15178</v>
      </c>
      <c r="B17259" s="45">
        <v>3060.0</v>
      </c>
      <c r="C17259" s="55"/>
      <c r="D17259" s="52"/>
    </row>
    <row r="17260">
      <c r="A17260" s="44" t="s">
        <v>15179</v>
      </c>
      <c r="B17260" s="45">
        <v>3440.0</v>
      </c>
      <c r="C17260" s="56" t="s">
        <v>4129</v>
      </c>
      <c r="D17260" s="52"/>
    </row>
    <row r="17261">
      <c r="A17261" s="44" t="s">
        <v>15180</v>
      </c>
      <c r="B17261" s="45">
        <v>3300.0</v>
      </c>
      <c r="C17261" s="55"/>
      <c r="D17261" s="52"/>
    </row>
    <row r="17262">
      <c r="A17262" s="44" t="s">
        <v>15181</v>
      </c>
      <c r="B17262" s="45">
        <v>11980.0</v>
      </c>
      <c r="C17262" s="56" t="s">
        <v>4580</v>
      </c>
      <c r="D17262" s="52"/>
    </row>
    <row r="17263">
      <c r="A17263" s="44" t="s">
        <v>15182</v>
      </c>
      <c r="B17263" s="45">
        <v>3120.0</v>
      </c>
      <c r="C17263" s="55"/>
      <c r="D17263" s="52"/>
    </row>
    <row r="17264">
      <c r="A17264" s="44" t="s">
        <v>15183</v>
      </c>
      <c r="B17264" s="45">
        <v>2660.0</v>
      </c>
      <c r="C17264" s="56" t="s">
        <v>4129</v>
      </c>
      <c r="D17264" s="52"/>
    </row>
    <row r="17265">
      <c r="A17265" s="44" t="s">
        <v>15184</v>
      </c>
      <c r="B17265" s="45">
        <v>9860.0</v>
      </c>
      <c r="C17265" s="55"/>
      <c r="D17265" s="52"/>
    </row>
    <row r="17266">
      <c r="A17266" s="44" t="s">
        <v>15185</v>
      </c>
      <c r="B17266" s="45">
        <v>12000.0</v>
      </c>
      <c r="C17266" s="56" t="s">
        <v>15186</v>
      </c>
      <c r="D17266" s="52"/>
    </row>
    <row r="17267">
      <c r="A17267" s="44" t="s">
        <v>15187</v>
      </c>
      <c r="B17267" s="45">
        <v>12620.0</v>
      </c>
      <c r="C17267" s="55"/>
      <c r="D17267" s="52"/>
    </row>
    <row r="17268">
      <c r="A17268" s="44" t="s">
        <v>15188</v>
      </c>
      <c r="B17268" s="45">
        <v>3580.0</v>
      </c>
      <c r="C17268" s="55"/>
      <c r="D17268" s="52"/>
    </row>
    <row r="17269">
      <c r="A17269" s="44" t="s">
        <v>15189</v>
      </c>
      <c r="B17269" s="45">
        <v>10180.0</v>
      </c>
      <c r="C17269" s="55"/>
      <c r="D17269" s="52"/>
    </row>
    <row r="17270">
      <c r="A17270" s="44" t="s">
        <v>15190</v>
      </c>
      <c r="B17270" s="45">
        <v>23140.0</v>
      </c>
      <c r="C17270" s="56" t="s">
        <v>4504</v>
      </c>
      <c r="D17270" s="52"/>
    </row>
    <row r="17271">
      <c r="A17271" s="44" t="s">
        <v>15191</v>
      </c>
      <c r="B17271" s="45">
        <v>2880.0</v>
      </c>
      <c r="C17271" s="56" t="s">
        <v>4138</v>
      </c>
      <c r="D17271" s="52"/>
    </row>
    <row r="17272">
      <c r="A17272" s="44" t="s">
        <v>15192</v>
      </c>
      <c r="B17272" s="45">
        <v>3420.0</v>
      </c>
      <c r="C17272" s="56" t="s">
        <v>5159</v>
      </c>
      <c r="D17272" s="52"/>
    </row>
    <row r="17273">
      <c r="A17273" s="44" t="s">
        <v>15193</v>
      </c>
      <c r="B17273" s="45">
        <v>3060.0</v>
      </c>
      <c r="C17273" s="55"/>
      <c r="D17273" s="52"/>
    </row>
    <row r="17274">
      <c r="A17274" s="44" t="s">
        <v>15194</v>
      </c>
      <c r="B17274" s="45">
        <v>11580.0</v>
      </c>
      <c r="C17274" s="56" t="s">
        <v>8901</v>
      </c>
      <c r="D17274" s="52"/>
    </row>
    <row r="17275">
      <c r="A17275" s="44" t="s">
        <v>15195</v>
      </c>
      <c r="B17275" s="45">
        <v>13100.0</v>
      </c>
      <c r="C17275" s="55"/>
      <c r="D17275" s="52"/>
    </row>
    <row r="17276">
      <c r="A17276" s="44" t="s">
        <v>15196</v>
      </c>
      <c r="B17276" s="45">
        <v>10120.0</v>
      </c>
      <c r="C17276" s="55"/>
      <c r="D17276" s="52"/>
    </row>
    <row r="17277">
      <c r="A17277" s="44" t="s">
        <v>15197</v>
      </c>
      <c r="B17277" s="45">
        <v>17100.0</v>
      </c>
      <c r="C17277" s="56" t="s">
        <v>4504</v>
      </c>
      <c r="D17277" s="52"/>
    </row>
    <row r="17278">
      <c r="A17278" s="44" t="s">
        <v>15198</v>
      </c>
      <c r="B17278" s="45">
        <v>9900.0</v>
      </c>
      <c r="C17278" s="55"/>
      <c r="D17278" s="52"/>
    </row>
    <row r="17279">
      <c r="A17279" s="44" t="s">
        <v>15199</v>
      </c>
      <c r="B17279" s="45">
        <v>22500.0</v>
      </c>
      <c r="C17279" s="55"/>
      <c r="D17279" s="52"/>
    </row>
    <row r="17280">
      <c r="A17280" s="44" t="s">
        <v>15200</v>
      </c>
      <c r="B17280" s="45">
        <v>12140.0</v>
      </c>
      <c r="C17280" s="56" t="s">
        <v>8901</v>
      </c>
      <c r="D17280" s="52"/>
    </row>
    <row r="17281">
      <c r="A17281" s="44" t="s">
        <v>15201</v>
      </c>
      <c r="B17281" s="45">
        <v>10780.0</v>
      </c>
      <c r="C17281" s="56" t="s">
        <v>8901</v>
      </c>
      <c r="D17281" s="52"/>
    </row>
    <row r="17282">
      <c r="A17282" s="44" t="s">
        <v>15202</v>
      </c>
      <c r="B17282" s="45">
        <v>13780.0</v>
      </c>
      <c r="C17282" s="55"/>
      <c r="D17282" s="52"/>
    </row>
    <row r="17283">
      <c r="A17283" s="44" t="s">
        <v>15203</v>
      </c>
      <c r="B17283" s="45">
        <v>23060.0</v>
      </c>
      <c r="C17283" s="55"/>
      <c r="D17283" s="52"/>
    </row>
    <row r="17284">
      <c r="A17284" s="44" t="s">
        <v>15204</v>
      </c>
      <c r="B17284" s="45">
        <v>3400.0</v>
      </c>
      <c r="C17284" s="56" t="s">
        <v>6421</v>
      </c>
      <c r="D17284" s="52"/>
    </row>
    <row r="17285">
      <c r="A17285" s="44" t="s">
        <v>15205</v>
      </c>
      <c r="B17285" s="45">
        <v>3240.0</v>
      </c>
      <c r="C17285" s="56" t="s">
        <v>6508</v>
      </c>
      <c r="D17285" s="52"/>
    </row>
    <row r="17286">
      <c r="A17286" s="44" t="s">
        <v>15206</v>
      </c>
      <c r="B17286" s="45">
        <v>3240.0</v>
      </c>
      <c r="C17286" s="56" t="s">
        <v>7276</v>
      </c>
      <c r="D17286" s="52"/>
    </row>
    <row r="17287">
      <c r="A17287" s="44" t="s">
        <v>15207</v>
      </c>
      <c r="B17287" s="45">
        <v>2940.0</v>
      </c>
      <c r="C17287" s="56" t="s">
        <v>9914</v>
      </c>
      <c r="D17287" s="52"/>
    </row>
    <row r="17288">
      <c r="A17288" s="44" t="s">
        <v>15208</v>
      </c>
      <c r="B17288" s="45">
        <v>13480.0</v>
      </c>
      <c r="C17288" s="55"/>
      <c r="D17288" s="52"/>
    </row>
    <row r="17289">
      <c r="A17289" s="44" t="s">
        <v>15209</v>
      </c>
      <c r="B17289" s="45">
        <v>2760.0</v>
      </c>
      <c r="C17289" s="55"/>
      <c r="D17289" s="52"/>
    </row>
    <row r="17290">
      <c r="A17290" s="44" t="s">
        <v>15210</v>
      </c>
      <c r="B17290" s="45">
        <v>24900.0</v>
      </c>
      <c r="C17290" s="56" t="s">
        <v>14334</v>
      </c>
      <c r="D17290" s="52"/>
    </row>
    <row r="17291">
      <c r="A17291" s="44" t="s">
        <v>15211</v>
      </c>
      <c r="B17291" s="45">
        <v>11020.0</v>
      </c>
      <c r="C17291" s="55"/>
      <c r="D17291" s="52"/>
    </row>
    <row r="17292">
      <c r="A17292" s="44" t="s">
        <v>15212</v>
      </c>
      <c r="B17292" s="45">
        <v>2880.0</v>
      </c>
      <c r="C17292" s="55"/>
      <c r="D17292" s="52"/>
    </row>
    <row r="17293">
      <c r="A17293" s="44" t="s">
        <v>15213</v>
      </c>
      <c r="B17293" s="45">
        <v>10280.0</v>
      </c>
      <c r="C17293" s="55"/>
      <c r="D17293" s="52"/>
    </row>
    <row r="17294">
      <c r="A17294" s="44" t="s">
        <v>15214</v>
      </c>
      <c r="B17294" s="45">
        <v>11440.0</v>
      </c>
      <c r="C17294" s="56" t="s">
        <v>15215</v>
      </c>
      <c r="D17294" s="52"/>
    </row>
    <row r="17295">
      <c r="A17295" s="44" t="s">
        <v>15216</v>
      </c>
      <c r="B17295" s="45">
        <v>3360.0</v>
      </c>
      <c r="C17295" s="56" t="s">
        <v>6421</v>
      </c>
      <c r="D17295" s="52"/>
    </row>
    <row r="17296">
      <c r="A17296" s="44" t="s">
        <v>15217</v>
      </c>
      <c r="B17296" s="45">
        <v>10080.0</v>
      </c>
      <c r="C17296" s="55"/>
      <c r="D17296" s="52"/>
    </row>
    <row r="17297">
      <c r="A17297" s="44" t="s">
        <v>15218</v>
      </c>
      <c r="B17297" s="45">
        <v>16600.0</v>
      </c>
      <c r="C17297" s="55"/>
      <c r="D17297" s="52"/>
    </row>
    <row r="17298">
      <c r="A17298" s="44" t="s">
        <v>15219</v>
      </c>
      <c r="B17298" s="45">
        <v>3140.0</v>
      </c>
      <c r="C17298" s="56" t="s">
        <v>6508</v>
      </c>
      <c r="D17298" s="52"/>
    </row>
    <row r="17299">
      <c r="A17299" s="44" t="s">
        <v>15220</v>
      </c>
      <c r="B17299" s="45">
        <v>3140.0</v>
      </c>
      <c r="C17299" s="56" t="s">
        <v>7276</v>
      </c>
      <c r="D17299" s="52"/>
    </row>
    <row r="17300">
      <c r="A17300" s="44" t="s">
        <v>15221</v>
      </c>
      <c r="B17300" s="45">
        <v>2720.0</v>
      </c>
      <c r="C17300" s="55"/>
      <c r="D17300" s="52"/>
    </row>
    <row r="17301">
      <c r="A17301" s="44" t="s">
        <v>15222</v>
      </c>
      <c r="B17301" s="45">
        <v>3260.0</v>
      </c>
      <c r="C17301" s="56" t="s">
        <v>2857</v>
      </c>
      <c r="D17301" s="52"/>
    </row>
    <row r="17302">
      <c r="A17302" s="44" t="s">
        <v>15223</v>
      </c>
      <c r="B17302" s="45">
        <v>3020.0</v>
      </c>
      <c r="C17302" s="56" t="s">
        <v>2857</v>
      </c>
      <c r="D17302" s="52"/>
    </row>
    <row r="17303">
      <c r="A17303" s="44" t="s">
        <v>15224</v>
      </c>
      <c r="B17303" s="45">
        <v>9320.0</v>
      </c>
      <c r="C17303" s="55"/>
      <c r="D17303" s="52"/>
    </row>
    <row r="17304">
      <c r="A17304" s="44" t="s">
        <v>15225</v>
      </c>
      <c r="B17304" s="45">
        <v>10020.0</v>
      </c>
      <c r="C17304" s="55"/>
      <c r="D17304" s="52"/>
    </row>
    <row r="17305">
      <c r="A17305" s="44" t="s">
        <v>15226</v>
      </c>
      <c r="B17305" s="45">
        <v>2780.0</v>
      </c>
      <c r="C17305" s="56" t="s">
        <v>4133</v>
      </c>
      <c r="D17305" s="52"/>
    </row>
    <row r="17306">
      <c r="A17306" s="44" t="s">
        <v>15227</v>
      </c>
      <c r="B17306" s="45">
        <v>2440.0</v>
      </c>
      <c r="C17306" s="56" t="s">
        <v>4133</v>
      </c>
      <c r="D17306" s="52"/>
    </row>
    <row r="17307">
      <c r="A17307" s="44" t="s">
        <v>15228</v>
      </c>
      <c r="B17307" s="45">
        <v>11040.0</v>
      </c>
      <c r="C17307" s="56" t="s">
        <v>13205</v>
      </c>
      <c r="D17307" s="52"/>
    </row>
    <row r="17308">
      <c r="A17308" s="44" t="s">
        <v>15229</v>
      </c>
      <c r="B17308" s="45">
        <v>4380.0</v>
      </c>
      <c r="C17308" s="56" t="s">
        <v>4444</v>
      </c>
      <c r="D17308" s="52"/>
    </row>
    <row r="17309">
      <c r="A17309" s="44" t="s">
        <v>15230</v>
      </c>
      <c r="B17309" s="45">
        <v>3020.0</v>
      </c>
      <c r="C17309" s="56" t="s">
        <v>3991</v>
      </c>
      <c r="D17309" s="52"/>
    </row>
    <row r="17310">
      <c r="A17310" s="44" t="s">
        <v>15231</v>
      </c>
      <c r="B17310" s="45">
        <v>2700.0</v>
      </c>
      <c r="C17310" s="56" t="s">
        <v>4444</v>
      </c>
      <c r="D17310" s="52"/>
    </row>
    <row r="17311">
      <c r="A17311" s="44" t="s">
        <v>15232</v>
      </c>
      <c r="B17311" s="45">
        <v>22480.0</v>
      </c>
      <c r="C17311" s="55"/>
      <c r="D17311" s="52"/>
    </row>
    <row r="17312">
      <c r="A17312" s="44" t="s">
        <v>15233</v>
      </c>
      <c r="B17312" s="45">
        <v>2520.0</v>
      </c>
      <c r="C17312" s="56" t="s">
        <v>2851</v>
      </c>
      <c r="D17312" s="52"/>
    </row>
    <row r="17313">
      <c r="A17313" s="44" t="s">
        <v>15234</v>
      </c>
      <c r="B17313" s="45">
        <v>2840.0</v>
      </c>
      <c r="C17313" s="56" t="s">
        <v>3991</v>
      </c>
      <c r="D17313" s="52"/>
    </row>
    <row r="17314">
      <c r="A17314" s="44" t="s">
        <v>15235</v>
      </c>
      <c r="B17314" s="45">
        <v>8820.0</v>
      </c>
      <c r="C17314" s="55"/>
      <c r="D17314" s="52"/>
    </row>
    <row r="17315">
      <c r="A17315" s="44" t="s">
        <v>15236</v>
      </c>
      <c r="B17315" s="45">
        <v>3240.0</v>
      </c>
      <c r="C17315" s="56" t="s">
        <v>15237</v>
      </c>
      <c r="D17315" s="52"/>
    </row>
    <row r="17316">
      <c r="A17316" s="44" t="s">
        <v>15238</v>
      </c>
      <c r="B17316" s="45">
        <v>2720.0</v>
      </c>
      <c r="C17316" s="56" t="s">
        <v>15237</v>
      </c>
      <c r="D17316" s="52"/>
    </row>
    <row r="17317">
      <c r="A17317" s="44" t="s">
        <v>15239</v>
      </c>
      <c r="B17317" s="45">
        <v>2120.0</v>
      </c>
      <c r="C17317" s="56" t="s">
        <v>2851</v>
      </c>
      <c r="D17317" s="52"/>
    </row>
    <row r="17318">
      <c r="A17318" s="44" t="s">
        <v>15240</v>
      </c>
      <c r="B17318" s="45">
        <v>12640.0</v>
      </c>
      <c r="C17318" s="56" t="s">
        <v>11664</v>
      </c>
      <c r="D17318" s="52"/>
    </row>
    <row r="17319">
      <c r="A17319" s="44" t="s">
        <v>15241</v>
      </c>
      <c r="B17319" s="45">
        <v>10580.0</v>
      </c>
      <c r="C17319" s="56" t="s">
        <v>15186</v>
      </c>
      <c r="D17319" s="52"/>
    </row>
    <row r="17320">
      <c r="A17320" s="44" t="s">
        <v>15242</v>
      </c>
      <c r="B17320" s="45">
        <v>11740.0</v>
      </c>
      <c r="C17320" s="56" t="s">
        <v>12824</v>
      </c>
      <c r="D17320" s="52"/>
    </row>
    <row r="17321">
      <c r="A17321" s="44" t="s">
        <v>15243</v>
      </c>
      <c r="B17321" s="45">
        <v>9360.0</v>
      </c>
      <c r="C17321" s="55"/>
      <c r="D17321" s="52"/>
    </row>
    <row r="17322">
      <c r="A17322" s="44" t="s">
        <v>15244</v>
      </c>
      <c r="B17322" s="45">
        <v>12280.0</v>
      </c>
      <c r="C17322" s="55"/>
      <c r="D17322" s="52"/>
    </row>
    <row r="17323">
      <c r="A17323" s="44" t="s">
        <v>15245</v>
      </c>
      <c r="B17323" s="45">
        <v>9340.0</v>
      </c>
      <c r="C17323" s="55"/>
      <c r="D17323" s="52"/>
    </row>
    <row r="17324">
      <c r="A17324" s="44" t="s">
        <v>15246</v>
      </c>
      <c r="B17324" s="45">
        <v>15940.0</v>
      </c>
      <c r="C17324" s="56" t="s">
        <v>15247</v>
      </c>
      <c r="D17324" s="52"/>
    </row>
    <row r="17325">
      <c r="A17325" s="44" t="s">
        <v>15248</v>
      </c>
      <c r="B17325" s="45">
        <v>3500.0</v>
      </c>
      <c r="C17325" s="56" t="s">
        <v>4111</v>
      </c>
      <c r="D17325" s="52"/>
    </row>
    <row r="17326">
      <c r="A17326" s="44" t="s">
        <v>15249</v>
      </c>
      <c r="B17326" s="45">
        <v>16500.0</v>
      </c>
      <c r="C17326" s="55"/>
      <c r="D17326" s="52"/>
    </row>
    <row r="17327">
      <c r="A17327" s="44" t="s">
        <v>15250</v>
      </c>
      <c r="B17327" s="45">
        <v>12000.0</v>
      </c>
      <c r="C17327" s="56" t="s">
        <v>196</v>
      </c>
      <c r="D17327" s="52"/>
    </row>
    <row r="17328">
      <c r="A17328" s="44" t="s">
        <v>15251</v>
      </c>
      <c r="B17328" s="45">
        <v>2580.0</v>
      </c>
      <c r="C17328" s="56" t="s">
        <v>4111</v>
      </c>
      <c r="D17328" s="52"/>
    </row>
    <row r="17329">
      <c r="A17329" s="44" t="s">
        <v>15252</v>
      </c>
      <c r="B17329" s="45">
        <v>8780.0</v>
      </c>
      <c r="C17329" s="55"/>
      <c r="D17329" s="52"/>
    </row>
    <row r="17330">
      <c r="A17330" s="44" t="s">
        <v>15253</v>
      </c>
      <c r="B17330" s="45">
        <v>10000.0</v>
      </c>
      <c r="C17330" s="55"/>
      <c r="D17330" s="52"/>
    </row>
    <row r="17331">
      <c r="A17331" s="44" t="s">
        <v>15254</v>
      </c>
      <c r="B17331" s="45">
        <v>9320.0</v>
      </c>
      <c r="C17331" s="55"/>
      <c r="D17331" s="52"/>
    </row>
    <row r="17332">
      <c r="A17332" s="44" t="s">
        <v>15255</v>
      </c>
      <c r="B17332" s="45">
        <v>9360.0</v>
      </c>
      <c r="C17332" s="55"/>
      <c r="D17332" s="52"/>
    </row>
    <row r="17333">
      <c r="A17333" s="44" t="s">
        <v>15256</v>
      </c>
      <c r="B17333" s="45">
        <v>4120.0</v>
      </c>
      <c r="C17333" s="56" t="s">
        <v>4017</v>
      </c>
      <c r="D17333" s="52"/>
    </row>
    <row r="17334">
      <c r="A17334" s="44" t="s">
        <v>15257</v>
      </c>
      <c r="B17334" s="45">
        <v>15320.0</v>
      </c>
      <c r="C17334" s="56" t="s">
        <v>15258</v>
      </c>
      <c r="D17334" s="52"/>
    </row>
    <row r="17335">
      <c r="A17335" s="44" t="s">
        <v>15259</v>
      </c>
      <c r="B17335" s="45">
        <v>13820.0</v>
      </c>
      <c r="C17335" s="55"/>
      <c r="D17335" s="52"/>
    </row>
    <row r="17336">
      <c r="A17336" s="44" t="s">
        <v>15260</v>
      </c>
      <c r="B17336" s="45">
        <v>3380.0</v>
      </c>
      <c r="C17336" s="56" t="s">
        <v>4017</v>
      </c>
      <c r="D17336" s="52"/>
    </row>
    <row r="17337">
      <c r="A17337" s="44" t="s">
        <v>15261</v>
      </c>
      <c r="B17337" s="45">
        <v>11580.0</v>
      </c>
      <c r="C17337" s="56" t="s">
        <v>5757</v>
      </c>
      <c r="D17337" s="52"/>
    </row>
    <row r="17338">
      <c r="A17338" s="44" t="s">
        <v>15262</v>
      </c>
      <c r="B17338" s="45">
        <v>15100.0</v>
      </c>
      <c r="C17338" s="55"/>
      <c r="D17338" s="52"/>
    </row>
    <row r="17339">
      <c r="A17339" s="44" t="s">
        <v>15263</v>
      </c>
      <c r="B17339" s="45">
        <v>9300.0</v>
      </c>
      <c r="C17339" s="55"/>
      <c r="D17339" s="52"/>
    </row>
    <row r="17340">
      <c r="A17340" s="44" t="s">
        <v>15264</v>
      </c>
      <c r="B17340" s="45">
        <v>3600.0</v>
      </c>
      <c r="C17340" s="55"/>
      <c r="D17340" s="52"/>
    </row>
    <row r="17341">
      <c r="A17341" s="44" t="s">
        <v>15265</v>
      </c>
      <c r="B17341" s="45">
        <v>3860.0</v>
      </c>
      <c r="C17341" s="55"/>
      <c r="D17341" s="52"/>
    </row>
    <row r="17342">
      <c r="A17342" s="44" t="s">
        <v>15266</v>
      </c>
      <c r="B17342" s="45">
        <v>3000.0</v>
      </c>
      <c r="C17342" s="55"/>
      <c r="D17342" s="52"/>
    </row>
    <row r="17343">
      <c r="A17343" s="44" t="s">
        <v>15267</v>
      </c>
      <c r="B17343" s="45">
        <v>3720.0</v>
      </c>
      <c r="C17343" s="55"/>
      <c r="D17343" s="52"/>
    </row>
    <row r="17344">
      <c r="A17344" s="44" t="s">
        <v>15268</v>
      </c>
      <c r="B17344" s="45">
        <v>2720.0</v>
      </c>
      <c r="C17344" s="55"/>
      <c r="D17344" s="52"/>
    </row>
    <row r="17345">
      <c r="A17345" s="44" t="s">
        <v>15269</v>
      </c>
      <c r="B17345" s="45">
        <v>12340.0</v>
      </c>
      <c r="C17345" s="56" t="s">
        <v>15270</v>
      </c>
      <c r="D17345" s="52"/>
    </row>
    <row r="17346">
      <c r="A17346" s="44" t="s">
        <v>15271</v>
      </c>
      <c r="B17346" s="45">
        <v>9420.0</v>
      </c>
      <c r="C17346" s="55"/>
      <c r="D17346" s="52"/>
    </row>
    <row r="17347">
      <c r="A17347" s="44" t="s">
        <v>15272</v>
      </c>
      <c r="B17347" s="45">
        <v>3780.0</v>
      </c>
      <c r="C17347" s="55"/>
      <c r="D17347" s="52"/>
    </row>
    <row r="17348">
      <c r="A17348" s="44" t="s">
        <v>15273</v>
      </c>
      <c r="B17348" s="45">
        <v>9420.0</v>
      </c>
      <c r="C17348" s="55"/>
      <c r="D17348" s="52"/>
    </row>
    <row r="17349">
      <c r="A17349" s="44" t="s">
        <v>15274</v>
      </c>
      <c r="B17349" s="45">
        <v>12280.0</v>
      </c>
      <c r="C17349" s="56" t="s">
        <v>15275</v>
      </c>
      <c r="D17349" s="52"/>
    </row>
    <row r="17350">
      <c r="A17350" s="44" t="s">
        <v>15276</v>
      </c>
      <c r="B17350" s="45">
        <v>9420.0</v>
      </c>
      <c r="C17350" s="55"/>
      <c r="D17350" s="52"/>
    </row>
    <row r="17351">
      <c r="A17351" s="44" t="s">
        <v>15277</v>
      </c>
      <c r="B17351" s="45">
        <v>13960.0</v>
      </c>
      <c r="C17351" s="56" t="s">
        <v>15278</v>
      </c>
      <c r="D17351" s="52"/>
    </row>
    <row r="17352">
      <c r="A17352" s="44" t="s">
        <v>15279</v>
      </c>
      <c r="B17352" s="45">
        <v>9460.0</v>
      </c>
      <c r="C17352" s="55"/>
      <c r="D17352" s="52"/>
    </row>
    <row r="17353">
      <c r="A17353" s="44" t="s">
        <v>15280</v>
      </c>
      <c r="B17353" s="45">
        <v>11880.0</v>
      </c>
      <c r="C17353" s="56" t="s">
        <v>4642</v>
      </c>
      <c r="D17353" s="52"/>
    </row>
    <row r="17354">
      <c r="A17354" s="44" t="s">
        <v>15281</v>
      </c>
      <c r="B17354" s="45">
        <v>9400.0</v>
      </c>
      <c r="C17354" s="55"/>
      <c r="D17354" s="52"/>
    </row>
    <row r="17355">
      <c r="A17355" s="44" t="s">
        <v>15282</v>
      </c>
      <c r="B17355" s="45">
        <v>3920.0</v>
      </c>
      <c r="C17355" s="56" t="s">
        <v>6421</v>
      </c>
      <c r="D17355" s="52"/>
    </row>
    <row r="17356">
      <c r="A17356" s="44" t="s">
        <v>15283</v>
      </c>
      <c r="B17356" s="45">
        <v>3620.0</v>
      </c>
      <c r="C17356" s="56" t="s">
        <v>6508</v>
      </c>
      <c r="D17356" s="52"/>
    </row>
    <row r="17357">
      <c r="A17357" s="44" t="s">
        <v>15284</v>
      </c>
      <c r="B17357" s="45">
        <v>3620.0</v>
      </c>
      <c r="C17357" s="56" t="s">
        <v>14682</v>
      </c>
      <c r="D17357" s="52"/>
    </row>
    <row r="17358">
      <c r="A17358" s="44" t="s">
        <v>15285</v>
      </c>
      <c r="B17358" s="45">
        <v>2880.0</v>
      </c>
      <c r="C17358" s="56" t="s">
        <v>14685</v>
      </c>
      <c r="D17358" s="52"/>
    </row>
    <row r="17359">
      <c r="A17359" s="44" t="s">
        <v>15286</v>
      </c>
      <c r="B17359" s="45">
        <v>11240.0</v>
      </c>
      <c r="C17359" s="56" t="s">
        <v>15287</v>
      </c>
      <c r="D17359" s="52"/>
    </row>
    <row r="17360">
      <c r="A17360" s="44" t="s">
        <v>15288</v>
      </c>
      <c r="B17360" s="45">
        <v>9980.0</v>
      </c>
      <c r="C17360" s="55"/>
      <c r="D17360" s="52"/>
    </row>
    <row r="17361">
      <c r="A17361" s="44" t="s">
        <v>15289</v>
      </c>
      <c r="B17361" s="45">
        <v>10920.0</v>
      </c>
      <c r="C17361" s="56" t="s">
        <v>15290</v>
      </c>
      <c r="D17361" s="52"/>
    </row>
    <row r="17362">
      <c r="A17362" s="44" t="s">
        <v>15291</v>
      </c>
      <c r="B17362" s="45">
        <v>9380.0</v>
      </c>
      <c r="C17362" s="55"/>
      <c r="D17362" s="52"/>
    </row>
    <row r="17363">
      <c r="A17363" s="44" t="s">
        <v>15292</v>
      </c>
      <c r="B17363" s="45">
        <v>11000.0</v>
      </c>
      <c r="C17363" s="56" t="s">
        <v>15293</v>
      </c>
      <c r="D17363" s="52"/>
    </row>
    <row r="17364">
      <c r="A17364" s="44" t="s">
        <v>15294</v>
      </c>
      <c r="B17364" s="45">
        <v>11580.0</v>
      </c>
      <c r="C17364" s="56" t="s">
        <v>15295</v>
      </c>
      <c r="D17364" s="52"/>
    </row>
    <row r="17365">
      <c r="A17365" s="44" t="s">
        <v>15296</v>
      </c>
      <c r="B17365" s="45">
        <v>9360.0</v>
      </c>
      <c r="C17365" s="55"/>
      <c r="D17365" s="52"/>
    </row>
    <row r="17366">
      <c r="A17366" s="44" t="s">
        <v>15297</v>
      </c>
      <c r="B17366" s="45">
        <v>15880.0</v>
      </c>
      <c r="C17366" s="56" t="s">
        <v>15298</v>
      </c>
      <c r="D17366" s="52"/>
    </row>
    <row r="17367">
      <c r="A17367" s="44" t="s">
        <v>15299</v>
      </c>
      <c r="B17367" s="45">
        <v>9380.0</v>
      </c>
      <c r="C17367" s="55"/>
      <c r="D17367" s="52"/>
    </row>
    <row r="17368">
      <c r="A17368" s="44" t="s">
        <v>15300</v>
      </c>
      <c r="B17368" s="45">
        <v>11260.0</v>
      </c>
      <c r="C17368" s="55"/>
      <c r="D17368" s="52"/>
    </row>
    <row r="17369">
      <c r="A17369" s="44" t="s">
        <v>15301</v>
      </c>
      <c r="B17369" s="45">
        <v>10040.0</v>
      </c>
      <c r="C17369" s="55"/>
      <c r="D17369" s="52"/>
    </row>
    <row r="17370">
      <c r="A17370" s="44" t="s">
        <v>15302</v>
      </c>
      <c r="B17370" s="45">
        <v>10320.0</v>
      </c>
      <c r="C17370" s="55"/>
      <c r="D17370" s="52"/>
    </row>
    <row r="17371">
      <c r="A17371" s="44" t="s">
        <v>15303</v>
      </c>
      <c r="B17371" s="45">
        <v>10440.0</v>
      </c>
      <c r="C17371" s="55"/>
      <c r="D17371" s="52"/>
    </row>
    <row r="17372">
      <c r="A17372" s="44" t="s">
        <v>15304</v>
      </c>
      <c r="B17372" s="45">
        <v>12180.0</v>
      </c>
      <c r="C17372" s="56" t="s">
        <v>4576</v>
      </c>
      <c r="D17372" s="52"/>
    </row>
    <row r="17373">
      <c r="A17373" s="44" t="s">
        <v>15305</v>
      </c>
      <c r="B17373" s="45">
        <v>10140.0</v>
      </c>
      <c r="C17373" s="55"/>
      <c r="D17373" s="52"/>
    </row>
    <row r="17374">
      <c r="A17374" s="44" t="s">
        <v>15306</v>
      </c>
      <c r="B17374" s="45">
        <v>3120.0</v>
      </c>
      <c r="C17374" s="56" t="s">
        <v>4031</v>
      </c>
      <c r="D17374" s="52"/>
    </row>
    <row r="17375">
      <c r="A17375" s="44" t="s">
        <v>15307</v>
      </c>
      <c r="B17375" s="45">
        <v>12480.0</v>
      </c>
      <c r="C17375" s="56" t="s">
        <v>15308</v>
      </c>
      <c r="D17375" s="52"/>
    </row>
    <row r="17376">
      <c r="A17376" s="44" t="s">
        <v>15309</v>
      </c>
      <c r="B17376" s="45">
        <v>3420.0</v>
      </c>
      <c r="C17376" s="55"/>
      <c r="D17376" s="52"/>
    </row>
    <row r="17377">
      <c r="A17377" s="44" t="s">
        <v>15310</v>
      </c>
      <c r="B17377" s="45">
        <v>13660.0</v>
      </c>
      <c r="C17377" s="55"/>
      <c r="D17377" s="52"/>
    </row>
    <row r="17378">
      <c r="A17378" s="44" t="s">
        <v>15311</v>
      </c>
      <c r="B17378" s="45">
        <v>2880.0</v>
      </c>
      <c r="C17378" s="56" t="s">
        <v>4031</v>
      </c>
      <c r="D17378" s="52"/>
    </row>
    <row r="17379">
      <c r="A17379" s="44" t="s">
        <v>15312</v>
      </c>
      <c r="B17379" s="45">
        <v>3360.0</v>
      </c>
      <c r="C17379" s="55"/>
      <c r="D17379" s="52"/>
    </row>
    <row r="17380">
      <c r="A17380" s="44" t="s">
        <v>15313</v>
      </c>
      <c r="B17380" s="45">
        <v>12940.0</v>
      </c>
      <c r="C17380" s="56" t="s">
        <v>8315</v>
      </c>
      <c r="D17380" s="52"/>
    </row>
    <row r="17381">
      <c r="A17381" s="44" t="s">
        <v>15314</v>
      </c>
      <c r="B17381" s="45">
        <v>4060.0</v>
      </c>
      <c r="C17381" s="56" t="s">
        <v>4017</v>
      </c>
      <c r="D17381" s="52"/>
    </row>
    <row r="17382">
      <c r="A17382" s="44" t="s">
        <v>15315</v>
      </c>
      <c r="B17382" s="45">
        <v>2920.0</v>
      </c>
      <c r="C17382" s="55"/>
      <c r="D17382" s="52"/>
    </row>
    <row r="17383">
      <c r="A17383" s="44" t="s">
        <v>15316</v>
      </c>
      <c r="B17383" s="45">
        <v>11160.0</v>
      </c>
      <c r="C17383" s="55"/>
      <c r="D17383" s="52"/>
    </row>
    <row r="17384">
      <c r="A17384" s="44" t="s">
        <v>15317</v>
      </c>
      <c r="B17384" s="45">
        <v>3100.0</v>
      </c>
      <c r="C17384" s="56" t="s">
        <v>4444</v>
      </c>
      <c r="D17384" s="52"/>
    </row>
    <row r="17385">
      <c r="A17385" s="44" t="s">
        <v>15318</v>
      </c>
      <c r="B17385" s="45">
        <v>10980.0</v>
      </c>
      <c r="C17385" s="55"/>
      <c r="D17385" s="52"/>
    </row>
    <row r="17386">
      <c r="A17386" s="44" t="s">
        <v>15319</v>
      </c>
      <c r="B17386" s="45">
        <v>3060.0</v>
      </c>
      <c r="C17386" s="56" t="s">
        <v>4017</v>
      </c>
      <c r="D17386" s="52"/>
    </row>
    <row r="17387">
      <c r="A17387" s="44" t="s">
        <v>15320</v>
      </c>
      <c r="B17387" s="45">
        <v>12940.0</v>
      </c>
      <c r="C17387" s="56" t="s">
        <v>8901</v>
      </c>
      <c r="D17387" s="52"/>
    </row>
    <row r="17388">
      <c r="A17388" s="44" t="s">
        <v>15321</v>
      </c>
      <c r="B17388" s="45">
        <v>2800.0</v>
      </c>
      <c r="C17388" s="56" t="s">
        <v>4444</v>
      </c>
      <c r="D17388" s="52"/>
    </row>
    <row r="17389">
      <c r="A17389" s="44" t="s">
        <v>15322</v>
      </c>
      <c r="B17389" s="45">
        <v>19220.0</v>
      </c>
      <c r="C17389" s="55"/>
      <c r="D17389" s="52"/>
    </row>
    <row r="17390">
      <c r="A17390" s="44" t="s">
        <v>15323</v>
      </c>
      <c r="B17390" s="45">
        <v>10880.0</v>
      </c>
      <c r="C17390" s="55"/>
      <c r="D17390" s="52"/>
    </row>
    <row r="17391">
      <c r="A17391" s="44" t="s">
        <v>15324</v>
      </c>
      <c r="B17391" s="45">
        <v>10540.0</v>
      </c>
      <c r="C17391" s="55"/>
      <c r="D17391" s="52"/>
    </row>
    <row r="17392">
      <c r="A17392" s="44" t="s">
        <v>15325</v>
      </c>
      <c r="B17392" s="45">
        <v>9700.0</v>
      </c>
      <c r="C17392" s="55"/>
      <c r="D17392" s="52"/>
    </row>
    <row r="17393">
      <c r="A17393" s="44" t="s">
        <v>15326</v>
      </c>
      <c r="B17393" s="45">
        <v>16380.0</v>
      </c>
      <c r="C17393" s="55"/>
      <c r="D17393" s="52"/>
    </row>
    <row r="17394">
      <c r="A17394" s="44" t="s">
        <v>15327</v>
      </c>
      <c r="B17394" s="45">
        <v>14120.0</v>
      </c>
      <c r="C17394" s="56" t="s">
        <v>15328</v>
      </c>
      <c r="D17394" s="52"/>
    </row>
    <row r="17395">
      <c r="A17395" s="44" t="s">
        <v>15329</v>
      </c>
      <c r="B17395" s="45">
        <v>3500.0</v>
      </c>
      <c r="C17395" s="56" t="s">
        <v>4671</v>
      </c>
      <c r="D17395" s="52"/>
    </row>
    <row r="17396">
      <c r="A17396" s="44" t="s">
        <v>15330</v>
      </c>
      <c r="B17396" s="45">
        <v>10200.0</v>
      </c>
      <c r="C17396" s="55"/>
      <c r="D17396" s="52"/>
    </row>
    <row r="17397">
      <c r="A17397" s="44" t="s">
        <v>15331</v>
      </c>
      <c r="B17397" s="45">
        <v>2720.0</v>
      </c>
      <c r="C17397" s="56" t="s">
        <v>4671</v>
      </c>
      <c r="D17397" s="52"/>
    </row>
    <row r="17398">
      <c r="A17398" s="44" t="s">
        <v>15332</v>
      </c>
      <c r="B17398" s="45">
        <v>3640.0</v>
      </c>
      <c r="C17398" s="56" t="s">
        <v>6421</v>
      </c>
      <c r="D17398" s="52"/>
    </row>
    <row r="17399">
      <c r="A17399" s="44" t="s">
        <v>15333</v>
      </c>
      <c r="B17399" s="45">
        <v>3440.0</v>
      </c>
      <c r="C17399" s="56" t="s">
        <v>6508</v>
      </c>
      <c r="D17399" s="52"/>
    </row>
    <row r="17400">
      <c r="A17400" s="44" t="s">
        <v>15334</v>
      </c>
      <c r="B17400" s="45">
        <v>3440.0</v>
      </c>
      <c r="C17400" s="56" t="s">
        <v>14682</v>
      </c>
      <c r="D17400" s="52"/>
    </row>
    <row r="17401">
      <c r="A17401" s="44" t="s">
        <v>15335</v>
      </c>
      <c r="B17401" s="45">
        <v>16700.0</v>
      </c>
      <c r="C17401" s="55"/>
      <c r="D17401" s="52"/>
    </row>
    <row r="17402">
      <c r="A17402" s="44" t="s">
        <v>15336</v>
      </c>
      <c r="B17402" s="45">
        <v>3060.0</v>
      </c>
      <c r="C17402" s="56" t="s">
        <v>744</v>
      </c>
      <c r="D17402" s="52"/>
    </row>
    <row r="17403">
      <c r="A17403" s="44" t="s">
        <v>15337</v>
      </c>
      <c r="B17403" s="45">
        <v>2940.0</v>
      </c>
      <c r="C17403" s="56" t="s">
        <v>14685</v>
      </c>
      <c r="D17403" s="52"/>
    </row>
    <row r="17404">
      <c r="A17404" s="44" t="s">
        <v>15338</v>
      </c>
      <c r="B17404" s="45">
        <v>11980.0</v>
      </c>
      <c r="C17404" s="56" t="s">
        <v>9465</v>
      </c>
      <c r="D17404" s="52"/>
    </row>
    <row r="17405">
      <c r="A17405" s="44" t="s">
        <v>15339</v>
      </c>
      <c r="B17405" s="45">
        <v>2600.0</v>
      </c>
      <c r="C17405" s="56" t="s">
        <v>744</v>
      </c>
      <c r="D17405" s="52"/>
    </row>
    <row r="17406">
      <c r="A17406" s="44" t="s">
        <v>15340</v>
      </c>
      <c r="B17406" s="45">
        <v>12100.0</v>
      </c>
      <c r="C17406" s="56" t="s">
        <v>8901</v>
      </c>
      <c r="D17406" s="52"/>
    </row>
    <row r="17407">
      <c r="A17407" s="44" t="s">
        <v>15341</v>
      </c>
      <c r="B17407" s="45">
        <v>10000.0</v>
      </c>
      <c r="C17407" s="55"/>
      <c r="D17407" s="52"/>
    </row>
    <row r="17408">
      <c r="A17408" s="44" t="s">
        <v>15342</v>
      </c>
      <c r="B17408" s="45">
        <v>10520.0</v>
      </c>
      <c r="C17408" s="56" t="s">
        <v>8901</v>
      </c>
      <c r="D17408" s="52"/>
    </row>
    <row r="17409">
      <c r="A17409" s="44" t="s">
        <v>15343</v>
      </c>
      <c r="B17409" s="45">
        <v>14620.0</v>
      </c>
      <c r="C17409" s="56" t="s">
        <v>4088</v>
      </c>
      <c r="D17409" s="52"/>
    </row>
    <row r="17410">
      <c r="A17410" s="44" t="s">
        <v>15344</v>
      </c>
      <c r="B17410" s="45">
        <v>3400.0</v>
      </c>
      <c r="C17410" s="56" t="s">
        <v>4444</v>
      </c>
      <c r="D17410" s="52"/>
    </row>
    <row r="17411">
      <c r="A17411" s="44" t="s">
        <v>15345</v>
      </c>
      <c r="B17411" s="45">
        <v>13580.0</v>
      </c>
      <c r="C17411" s="56" t="s">
        <v>4799</v>
      </c>
      <c r="D17411" s="52"/>
    </row>
    <row r="17412">
      <c r="A17412" s="44" t="s">
        <v>15346</v>
      </c>
      <c r="B17412" s="45">
        <v>2800.0</v>
      </c>
      <c r="C17412" s="56" t="s">
        <v>4444</v>
      </c>
      <c r="D17412" s="52"/>
    </row>
    <row r="17413">
      <c r="A17413" s="44" t="s">
        <v>15347</v>
      </c>
      <c r="B17413" s="45">
        <v>10120.0</v>
      </c>
      <c r="C17413" s="55"/>
      <c r="D17413" s="52"/>
    </row>
    <row r="17414">
      <c r="A17414" s="44" t="s">
        <v>15348</v>
      </c>
      <c r="B17414" s="45">
        <v>22340.0</v>
      </c>
      <c r="C17414" s="56" t="s">
        <v>4175</v>
      </c>
      <c r="D17414" s="52"/>
    </row>
    <row r="17415">
      <c r="A17415" s="44" t="s">
        <v>15349</v>
      </c>
      <c r="B17415" s="45">
        <v>3620.0</v>
      </c>
      <c r="C17415" s="56" t="s">
        <v>6421</v>
      </c>
      <c r="D17415" s="52"/>
    </row>
    <row r="17416">
      <c r="A17416" s="44" t="s">
        <v>15350</v>
      </c>
      <c r="B17416" s="45">
        <v>10060.0</v>
      </c>
      <c r="C17416" s="55"/>
      <c r="D17416" s="52"/>
    </row>
    <row r="17417">
      <c r="A17417" s="44" t="s">
        <v>15351</v>
      </c>
      <c r="B17417" s="45">
        <v>3340.0</v>
      </c>
      <c r="C17417" s="56" t="s">
        <v>6508</v>
      </c>
      <c r="D17417" s="52"/>
    </row>
    <row r="17418">
      <c r="A17418" s="44" t="s">
        <v>15352</v>
      </c>
      <c r="B17418" s="45">
        <v>3340.0</v>
      </c>
      <c r="C17418" s="56" t="s">
        <v>14682</v>
      </c>
      <c r="D17418" s="52"/>
    </row>
    <row r="17419">
      <c r="A17419" s="44" t="s">
        <v>15353</v>
      </c>
      <c r="B17419" s="45">
        <v>12440.0</v>
      </c>
      <c r="C17419" s="56" t="s">
        <v>8901</v>
      </c>
      <c r="D17419" s="52"/>
    </row>
    <row r="17420">
      <c r="A17420" s="44" t="s">
        <v>15354</v>
      </c>
      <c r="B17420" s="45">
        <v>2800.0</v>
      </c>
      <c r="C17420" s="56" t="s">
        <v>14685</v>
      </c>
      <c r="D17420" s="52"/>
    </row>
    <row r="17421">
      <c r="A17421" s="44" t="s">
        <v>15355</v>
      </c>
      <c r="B17421" s="45">
        <v>11480.0</v>
      </c>
      <c r="C17421" s="55"/>
      <c r="D17421" s="52"/>
    </row>
    <row r="17422">
      <c r="A17422" s="44" t="s">
        <v>15356</v>
      </c>
      <c r="B17422" s="45">
        <v>3120.0</v>
      </c>
      <c r="C17422" s="56" t="s">
        <v>4444</v>
      </c>
      <c r="D17422" s="52"/>
    </row>
    <row r="17423">
      <c r="A17423" s="44" t="s">
        <v>15357</v>
      </c>
      <c r="B17423" s="45">
        <v>2740.0</v>
      </c>
      <c r="C17423" s="55"/>
      <c r="D17423" s="52"/>
    </row>
    <row r="17424">
      <c r="A17424" s="44" t="s">
        <v>15358</v>
      </c>
      <c r="B17424" s="45">
        <v>11260.0</v>
      </c>
      <c r="C17424" s="56" t="s">
        <v>14232</v>
      </c>
      <c r="D17424" s="52"/>
    </row>
    <row r="17425">
      <c r="A17425" s="44" t="s">
        <v>15359</v>
      </c>
      <c r="B17425" s="45">
        <v>11340.0</v>
      </c>
      <c r="C17425" s="56" t="s">
        <v>15360</v>
      </c>
      <c r="D17425" s="52"/>
    </row>
    <row r="17426">
      <c r="A17426" s="44" t="s">
        <v>15361</v>
      </c>
      <c r="B17426" s="45">
        <v>10340.0</v>
      </c>
      <c r="C17426" s="55"/>
      <c r="D17426" s="52"/>
    </row>
    <row r="17427">
      <c r="A17427" s="44" t="s">
        <v>15362</v>
      </c>
      <c r="B17427" s="45">
        <v>9460.0</v>
      </c>
      <c r="C17427" s="55"/>
      <c r="D17427" s="52"/>
    </row>
    <row r="17428">
      <c r="A17428" s="44" t="s">
        <v>15363</v>
      </c>
      <c r="B17428" s="45">
        <v>3920.0</v>
      </c>
      <c r="C17428" s="56" t="s">
        <v>15364</v>
      </c>
      <c r="D17428" s="52"/>
    </row>
    <row r="17429">
      <c r="A17429" s="44" t="s">
        <v>15365</v>
      </c>
      <c r="B17429" s="45">
        <v>4020.0</v>
      </c>
      <c r="C17429" s="56" t="s">
        <v>5705</v>
      </c>
      <c r="D17429" s="52"/>
    </row>
    <row r="17430">
      <c r="A17430" s="44" t="s">
        <v>15366</v>
      </c>
      <c r="B17430" s="45">
        <v>2820.0</v>
      </c>
      <c r="C17430" s="56" t="s">
        <v>15364</v>
      </c>
      <c r="D17430" s="52"/>
    </row>
    <row r="17431">
      <c r="A17431" s="44" t="s">
        <v>15367</v>
      </c>
      <c r="B17431" s="45">
        <v>24880.0</v>
      </c>
      <c r="C17431" s="56" t="s">
        <v>12685</v>
      </c>
      <c r="D17431" s="52"/>
    </row>
    <row r="17432">
      <c r="A17432" s="44" t="s">
        <v>15368</v>
      </c>
      <c r="B17432" s="45">
        <v>3580.0</v>
      </c>
      <c r="C17432" s="56" t="s">
        <v>5705</v>
      </c>
      <c r="D17432" s="52"/>
    </row>
    <row r="17433">
      <c r="A17433" s="44" t="s">
        <v>15369</v>
      </c>
      <c r="B17433" s="45">
        <v>3160.0</v>
      </c>
      <c r="C17433" s="55"/>
      <c r="D17433" s="52"/>
    </row>
    <row r="17434">
      <c r="A17434" s="44" t="s">
        <v>15370</v>
      </c>
      <c r="B17434" s="45">
        <v>17540.0</v>
      </c>
      <c r="C17434" s="55"/>
      <c r="D17434" s="52"/>
    </row>
    <row r="17435">
      <c r="A17435" s="44" t="s">
        <v>15371</v>
      </c>
      <c r="B17435" s="45">
        <v>11520.0</v>
      </c>
      <c r="C17435" s="56" t="s">
        <v>12210</v>
      </c>
      <c r="D17435" s="52"/>
    </row>
    <row r="17436">
      <c r="A17436" s="44" t="s">
        <v>15372</v>
      </c>
      <c r="B17436" s="45">
        <v>10780.0</v>
      </c>
      <c r="C17436" s="56" t="s">
        <v>15373</v>
      </c>
      <c r="D17436" s="52"/>
    </row>
    <row r="17437">
      <c r="A17437" s="44" t="s">
        <v>15374</v>
      </c>
      <c r="B17437" s="45">
        <v>3080.0</v>
      </c>
      <c r="C17437" s="56" t="s">
        <v>4444</v>
      </c>
      <c r="D17437" s="52"/>
    </row>
    <row r="17438">
      <c r="A17438" s="44" t="s">
        <v>15375</v>
      </c>
      <c r="B17438" s="45">
        <v>2960.0</v>
      </c>
      <c r="C17438" s="55"/>
      <c r="D17438" s="52"/>
    </row>
    <row r="17439">
      <c r="A17439" s="44" t="s">
        <v>15376</v>
      </c>
      <c r="B17439" s="45">
        <v>9540.0</v>
      </c>
      <c r="C17439" s="55"/>
      <c r="D17439" s="52"/>
    </row>
    <row r="17440">
      <c r="A17440" s="44" t="s">
        <v>15377</v>
      </c>
      <c r="B17440" s="45">
        <v>2740.0</v>
      </c>
      <c r="C17440" s="56" t="s">
        <v>4444</v>
      </c>
      <c r="D17440" s="52"/>
    </row>
    <row r="17441">
      <c r="A17441" s="44" t="s">
        <v>15378</v>
      </c>
      <c r="B17441" s="45">
        <v>2900.0</v>
      </c>
      <c r="C17441" s="56" t="s">
        <v>744</v>
      </c>
      <c r="D17441" s="52"/>
    </row>
    <row r="17442">
      <c r="A17442" s="44" t="s">
        <v>15379</v>
      </c>
      <c r="B17442" s="45">
        <v>10240.0</v>
      </c>
      <c r="C17442" s="55"/>
      <c r="D17442" s="52"/>
    </row>
    <row r="17443">
      <c r="A17443" s="44" t="s">
        <v>15380</v>
      </c>
      <c r="B17443" s="45">
        <v>13800.0</v>
      </c>
      <c r="C17443" s="56" t="s">
        <v>15381</v>
      </c>
      <c r="D17443" s="52"/>
    </row>
    <row r="17444">
      <c r="A17444" s="44" t="s">
        <v>15382</v>
      </c>
      <c r="B17444" s="45">
        <v>2580.0</v>
      </c>
      <c r="C17444" s="56" t="s">
        <v>744</v>
      </c>
      <c r="D17444" s="52"/>
    </row>
    <row r="17445">
      <c r="A17445" s="44" t="s">
        <v>15383</v>
      </c>
      <c r="B17445" s="45">
        <v>4080.0</v>
      </c>
      <c r="C17445" s="56" t="s">
        <v>4671</v>
      </c>
      <c r="D17445" s="52"/>
    </row>
    <row r="17446">
      <c r="A17446" s="44" t="s">
        <v>15384</v>
      </c>
      <c r="B17446" s="45">
        <v>21560.0</v>
      </c>
      <c r="C17446" s="55"/>
      <c r="D17446" s="52"/>
    </row>
    <row r="17447">
      <c r="A17447" s="44" t="s">
        <v>15385</v>
      </c>
      <c r="B17447" s="45">
        <v>2760.0</v>
      </c>
      <c r="C17447" s="56" t="s">
        <v>4671</v>
      </c>
      <c r="D17447" s="52"/>
    </row>
    <row r="17448">
      <c r="A17448" s="44" t="s">
        <v>15386</v>
      </c>
      <c r="B17448" s="45">
        <v>11220.0</v>
      </c>
      <c r="C17448" s="56" t="s">
        <v>15387</v>
      </c>
      <c r="D17448" s="52"/>
    </row>
    <row r="17449">
      <c r="A17449" s="44" t="s">
        <v>15388</v>
      </c>
      <c r="B17449" s="45">
        <v>9480.0</v>
      </c>
      <c r="C17449" s="55"/>
      <c r="D17449" s="52"/>
    </row>
    <row r="17450">
      <c r="A17450" s="44" t="s">
        <v>15389</v>
      </c>
      <c r="B17450" s="45">
        <v>17480.0</v>
      </c>
      <c r="C17450" s="55"/>
      <c r="D17450" s="52"/>
    </row>
    <row r="17451">
      <c r="A17451" s="44" t="s">
        <v>15390</v>
      </c>
      <c r="B17451" s="45">
        <v>13700.0</v>
      </c>
      <c r="C17451" s="56" t="s">
        <v>4149</v>
      </c>
      <c r="D17451" s="52"/>
    </row>
    <row r="17452">
      <c r="A17452" s="44" t="s">
        <v>15391</v>
      </c>
      <c r="B17452" s="45">
        <v>3160.0</v>
      </c>
      <c r="C17452" s="56" t="s">
        <v>4444</v>
      </c>
      <c r="D17452" s="52"/>
    </row>
    <row r="17453">
      <c r="A17453" s="44" t="s">
        <v>15392</v>
      </c>
      <c r="B17453" s="45">
        <v>8940.0</v>
      </c>
      <c r="C17453" s="55"/>
      <c r="D17453" s="52"/>
    </row>
    <row r="17454">
      <c r="A17454" s="44" t="s">
        <v>15393</v>
      </c>
      <c r="B17454" s="45">
        <v>2780.0</v>
      </c>
      <c r="C17454" s="56" t="s">
        <v>4444</v>
      </c>
      <c r="D17454" s="52"/>
    </row>
    <row r="17455">
      <c r="A17455" s="44" t="s">
        <v>15394</v>
      </c>
      <c r="B17455" s="45">
        <v>9420.0</v>
      </c>
      <c r="C17455" s="55"/>
      <c r="D17455" s="52"/>
    </row>
    <row r="17456">
      <c r="A17456" s="44" t="s">
        <v>15395</v>
      </c>
      <c r="B17456" s="45">
        <v>2740.0</v>
      </c>
      <c r="C17456" s="55"/>
      <c r="D17456" s="52"/>
    </row>
    <row r="17457">
      <c r="A17457" s="44" t="s">
        <v>15396</v>
      </c>
      <c r="B17457" s="45">
        <v>2380.0</v>
      </c>
      <c r="C17457" s="55"/>
      <c r="D17457" s="52"/>
    </row>
    <row r="17458">
      <c r="A17458" s="44" t="s">
        <v>15397</v>
      </c>
      <c r="B17458" s="45">
        <v>2380.0</v>
      </c>
      <c r="C17458" s="55"/>
      <c r="D17458" s="52"/>
    </row>
    <row r="17459">
      <c r="A17459" s="44" t="s">
        <v>15398</v>
      </c>
      <c r="B17459" s="45">
        <v>2380.0</v>
      </c>
      <c r="C17459" s="55"/>
      <c r="D17459" s="52"/>
    </row>
    <row r="17460">
      <c r="A17460" s="44" t="s">
        <v>15399</v>
      </c>
      <c r="B17460" s="45">
        <v>4200.0</v>
      </c>
      <c r="C17460" s="56" t="s">
        <v>15400</v>
      </c>
      <c r="D17460" s="52"/>
    </row>
    <row r="17461">
      <c r="A17461" s="44" t="s">
        <v>15401</v>
      </c>
      <c r="B17461" s="45">
        <v>10980.0</v>
      </c>
      <c r="C17461" s="56" t="s">
        <v>15402</v>
      </c>
      <c r="D17461" s="52"/>
    </row>
    <row r="17462">
      <c r="A17462" s="44" t="s">
        <v>15403</v>
      </c>
      <c r="B17462" s="45">
        <v>11720.0</v>
      </c>
      <c r="C17462" s="56" t="s">
        <v>14196</v>
      </c>
      <c r="D17462" s="52"/>
    </row>
    <row r="17463">
      <c r="A17463" s="44" t="s">
        <v>15404</v>
      </c>
      <c r="B17463" s="45">
        <v>13540.0</v>
      </c>
      <c r="C17463" s="56" t="s">
        <v>15405</v>
      </c>
      <c r="D17463" s="52"/>
    </row>
    <row r="17464">
      <c r="A17464" s="44" t="s">
        <v>15406</v>
      </c>
      <c r="B17464" s="45">
        <v>4180.0</v>
      </c>
      <c r="C17464" s="55"/>
      <c r="D17464" s="52"/>
    </row>
    <row r="17465">
      <c r="A17465" s="44" t="s">
        <v>15407</v>
      </c>
      <c r="B17465" s="45">
        <v>12500.0</v>
      </c>
      <c r="C17465" s="56" t="s">
        <v>4190</v>
      </c>
      <c r="D17465" s="52"/>
    </row>
    <row r="17466">
      <c r="A17466" s="44" t="s">
        <v>15408</v>
      </c>
      <c r="B17466" s="45">
        <v>20440.0</v>
      </c>
      <c r="C17466" s="56" t="s">
        <v>9978</v>
      </c>
      <c r="D17466" s="52"/>
    </row>
    <row r="17467">
      <c r="A17467" s="44" t="s">
        <v>15409</v>
      </c>
      <c r="B17467" s="45">
        <v>12420.0</v>
      </c>
      <c r="C17467" s="56" t="s">
        <v>14459</v>
      </c>
      <c r="D17467" s="52"/>
    </row>
    <row r="17468">
      <c r="A17468" s="44" t="s">
        <v>15410</v>
      </c>
      <c r="B17468" s="45">
        <v>4180.0</v>
      </c>
      <c r="C17468" s="56" t="s">
        <v>4055</v>
      </c>
      <c r="D17468" s="52"/>
    </row>
    <row r="17469">
      <c r="A17469" s="44" t="s">
        <v>15411</v>
      </c>
      <c r="B17469" s="45">
        <v>9960.0</v>
      </c>
      <c r="C17469" s="55"/>
      <c r="D17469" s="52"/>
    </row>
    <row r="17470">
      <c r="A17470" s="44" t="s">
        <v>15412</v>
      </c>
      <c r="B17470" s="45">
        <v>10240.0</v>
      </c>
      <c r="C17470" s="55"/>
      <c r="D17470" s="52"/>
    </row>
    <row r="17471">
      <c r="A17471" s="44" t="s">
        <v>15413</v>
      </c>
      <c r="B17471" s="45">
        <v>3160.0</v>
      </c>
      <c r="C17471" s="56" t="s">
        <v>4055</v>
      </c>
      <c r="D17471" s="52"/>
    </row>
    <row r="17472">
      <c r="A17472" s="44" t="s">
        <v>15414</v>
      </c>
      <c r="B17472" s="45">
        <v>13140.0</v>
      </c>
      <c r="C17472" s="56" t="s">
        <v>4637</v>
      </c>
      <c r="D17472" s="52"/>
    </row>
    <row r="17473">
      <c r="A17473" s="44" t="s">
        <v>15415</v>
      </c>
      <c r="B17473" s="45">
        <v>13620.0</v>
      </c>
      <c r="C17473" s="55"/>
      <c r="D17473" s="52"/>
    </row>
    <row r="17474">
      <c r="A17474" s="44" t="s">
        <v>15416</v>
      </c>
      <c r="B17474" s="45">
        <v>10600.0</v>
      </c>
      <c r="C17474" s="55"/>
      <c r="D17474" s="52"/>
    </row>
    <row r="17475">
      <c r="A17475" s="44" t="s">
        <v>15417</v>
      </c>
      <c r="B17475" s="45">
        <v>3780.0</v>
      </c>
      <c r="C17475" s="56" t="s">
        <v>4017</v>
      </c>
      <c r="D17475" s="52"/>
    </row>
    <row r="17476">
      <c r="A17476" s="44" t="s">
        <v>15418</v>
      </c>
      <c r="B17476" s="45">
        <v>13200.0</v>
      </c>
      <c r="C17476" s="56" t="s">
        <v>7963</v>
      </c>
      <c r="D17476" s="52"/>
    </row>
    <row r="17477">
      <c r="A17477" s="44" t="s">
        <v>15419</v>
      </c>
      <c r="B17477" s="45">
        <v>32580.0</v>
      </c>
      <c r="C17477" s="55"/>
      <c r="D17477" s="52"/>
    </row>
    <row r="17478">
      <c r="A17478" s="44" t="s">
        <v>15420</v>
      </c>
      <c r="B17478" s="45">
        <v>10120.0</v>
      </c>
      <c r="C17478" s="55"/>
      <c r="D17478" s="52"/>
    </row>
    <row r="17479">
      <c r="A17479" s="44" t="s">
        <v>15421</v>
      </c>
      <c r="B17479" s="45">
        <v>3160.0</v>
      </c>
      <c r="C17479" s="56" t="s">
        <v>4017</v>
      </c>
      <c r="D17479" s="52"/>
    </row>
    <row r="17480">
      <c r="A17480" s="44" t="s">
        <v>15422</v>
      </c>
      <c r="B17480" s="45">
        <v>3900.0</v>
      </c>
      <c r="C17480" s="55"/>
      <c r="D17480" s="52"/>
    </row>
    <row r="17481">
      <c r="A17481" s="44" t="s">
        <v>15423</v>
      </c>
      <c r="B17481" s="45">
        <v>3180.0</v>
      </c>
      <c r="C17481" s="55"/>
      <c r="D17481" s="52"/>
    </row>
    <row r="17482">
      <c r="A17482" s="44" t="s">
        <v>15424</v>
      </c>
      <c r="B17482" s="45">
        <v>13600.0</v>
      </c>
      <c r="C17482" s="55"/>
      <c r="D17482" s="52"/>
    </row>
    <row r="17483">
      <c r="A17483" s="44" t="s">
        <v>15425</v>
      </c>
      <c r="B17483" s="45">
        <v>10740.0</v>
      </c>
      <c r="C17483" s="56" t="s">
        <v>4824</v>
      </c>
      <c r="D17483" s="52"/>
    </row>
    <row r="17484">
      <c r="A17484" s="44" t="s">
        <v>15426</v>
      </c>
      <c r="B17484" s="45">
        <v>12980.0</v>
      </c>
      <c r="C17484" s="56" t="s">
        <v>15427</v>
      </c>
      <c r="D17484" s="52"/>
    </row>
    <row r="17485">
      <c r="A17485" s="44" t="s">
        <v>15428</v>
      </c>
      <c r="B17485" s="45">
        <v>10100.0</v>
      </c>
      <c r="C17485" s="55"/>
      <c r="D17485" s="52"/>
    </row>
    <row r="17486">
      <c r="A17486" s="44" t="s">
        <v>15429</v>
      </c>
      <c r="B17486" s="45">
        <v>10100.0</v>
      </c>
      <c r="C17486" s="55"/>
      <c r="D17486" s="52"/>
    </row>
    <row r="17487">
      <c r="A17487" s="44" t="s">
        <v>15430</v>
      </c>
      <c r="B17487" s="45">
        <v>16560.0</v>
      </c>
      <c r="C17487" s="55"/>
      <c r="D17487" s="52"/>
    </row>
    <row r="17488">
      <c r="A17488" s="44" t="s">
        <v>15431</v>
      </c>
      <c r="B17488" s="45">
        <v>31040.0</v>
      </c>
      <c r="C17488" s="55"/>
      <c r="D17488" s="52"/>
    </row>
    <row r="17489">
      <c r="A17489" s="44" t="s">
        <v>15432</v>
      </c>
      <c r="B17489" s="45">
        <v>12740.0</v>
      </c>
      <c r="C17489" s="56" t="s">
        <v>8901</v>
      </c>
      <c r="D17489" s="52"/>
    </row>
    <row r="17490">
      <c r="A17490" s="44" t="s">
        <v>15433</v>
      </c>
      <c r="B17490" s="45">
        <v>13020.0</v>
      </c>
      <c r="C17490" s="56" t="s">
        <v>5237</v>
      </c>
      <c r="D17490" s="52"/>
    </row>
    <row r="17491">
      <c r="A17491" s="44" t="s">
        <v>15434</v>
      </c>
      <c r="B17491" s="45">
        <v>10400.0</v>
      </c>
      <c r="C17491" s="56" t="s">
        <v>8901</v>
      </c>
      <c r="D17491" s="52"/>
    </row>
    <row r="17492">
      <c r="A17492" s="44" t="s">
        <v>15435</v>
      </c>
      <c r="B17492" s="45">
        <v>3700.0</v>
      </c>
      <c r="C17492" s="55"/>
      <c r="D17492" s="52"/>
    </row>
    <row r="17493">
      <c r="A17493" s="44" t="s">
        <v>15436</v>
      </c>
      <c r="B17493" s="45">
        <v>13740.0</v>
      </c>
      <c r="C17493" s="55"/>
      <c r="D17493" s="52"/>
    </row>
    <row r="17494">
      <c r="A17494" s="44" t="s">
        <v>15437</v>
      </c>
      <c r="B17494" s="45">
        <v>3240.0</v>
      </c>
      <c r="C17494" s="55"/>
      <c r="D17494" s="52"/>
    </row>
    <row r="17495">
      <c r="A17495" s="44" t="s">
        <v>15438</v>
      </c>
      <c r="B17495" s="45">
        <v>12400.0</v>
      </c>
      <c r="C17495" s="56" t="s">
        <v>5237</v>
      </c>
      <c r="D17495" s="52"/>
    </row>
    <row r="17496">
      <c r="A17496" s="44" t="s">
        <v>15439</v>
      </c>
      <c r="B17496" s="45">
        <v>16760.0</v>
      </c>
      <c r="C17496" s="55"/>
      <c r="D17496" s="52"/>
    </row>
    <row r="17497">
      <c r="A17497" s="44" t="s">
        <v>15440</v>
      </c>
      <c r="B17497" s="45">
        <v>2700.0</v>
      </c>
      <c r="C17497" s="55"/>
      <c r="D17497" s="52"/>
    </row>
    <row r="17498">
      <c r="A17498" s="44" t="s">
        <v>15441</v>
      </c>
      <c r="B17498" s="45">
        <v>3560.0</v>
      </c>
      <c r="C17498" s="56" t="s">
        <v>6421</v>
      </c>
      <c r="D17498" s="52"/>
    </row>
    <row r="17499">
      <c r="A17499" s="44" t="s">
        <v>15442</v>
      </c>
      <c r="B17499" s="45">
        <v>12700.0</v>
      </c>
      <c r="C17499" s="56" t="s">
        <v>15443</v>
      </c>
      <c r="D17499" s="52"/>
    </row>
    <row r="17500">
      <c r="A17500" s="44" t="s">
        <v>15444</v>
      </c>
      <c r="B17500" s="45">
        <v>13580.0</v>
      </c>
      <c r="C17500" s="55"/>
      <c r="D17500" s="52"/>
    </row>
    <row r="17501">
      <c r="A17501" s="44" t="s">
        <v>15445</v>
      </c>
      <c r="B17501" s="45">
        <v>12580.0</v>
      </c>
      <c r="C17501" s="56" t="s">
        <v>13055</v>
      </c>
      <c r="D17501" s="52"/>
    </row>
    <row r="17502">
      <c r="A17502" s="44" t="s">
        <v>15446</v>
      </c>
      <c r="B17502" s="45">
        <v>3380.0</v>
      </c>
      <c r="C17502" s="56" t="s">
        <v>6421</v>
      </c>
      <c r="D17502" s="52"/>
    </row>
    <row r="17503">
      <c r="A17503" s="44" t="s">
        <v>15447</v>
      </c>
      <c r="B17503" s="45">
        <v>9500.0</v>
      </c>
      <c r="C17503" s="55"/>
      <c r="D17503" s="52"/>
    </row>
    <row r="17504">
      <c r="A17504" s="44" t="s">
        <v>15448</v>
      </c>
      <c r="B17504" s="45">
        <v>3360.0</v>
      </c>
      <c r="C17504" s="56" t="s">
        <v>6508</v>
      </c>
      <c r="D17504" s="52"/>
    </row>
    <row r="17505">
      <c r="A17505" s="44" t="s">
        <v>15449</v>
      </c>
      <c r="B17505" s="52">
        <v>3380.0</v>
      </c>
      <c r="C17505" s="56" t="s">
        <v>7276</v>
      </c>
      <c r="D17505" s="52"/>
    </row>
    <row r="17506">
      <c r="A17506" s="44" t="s">
        <v>15450</v>
      </c>
      <c r="B17506" s="45">
        <v>10060.0</v>
      </c>
      <c r="C17506" s="55"/>
      <c r="D17506" s="52"/>
    </row>
    <row r="17507">
      <c r="A17507" s="44" t="s">
        <v>15451</v>
      </c>
      <c r="B17507" s="45">
        <v>2960.0</v>
      </c>
      <c r="C17507" s="56" t="s">
        <v>9914</v>
      </c>
      <c r="D17507" s="52"/>
    </row>
    <row r="17508">
      <c r="A17508" s="44" t="s">
        <v>15452</v>
      </c>
      <c r="B17508" s="45">
        <v>3120.0</v>
      </c>
      <c r="C17508" s="56" t="s">
        <v>6508</v>
      </c>
      <c r="D17508" s="52"/>
    </row>
    <row r="17509">
      <c r="A17509" s="44" t="s">
        <v>15453</v>
      </c>
      <c r="B17509" s="45">
        <v>20180.0</v>
      </c>
      <c r="C17509" s="56" t="s">
        <v>12685</v>
      </c>
      <c r="D17509" s="52"/>
    </row>
    <row r="17510">
      <c r="A17510" s="44" t="s">
        <v>15454</v>
      </c>
      <c r="B17510" s="45">
        <v>3120.0</v>
      </c>
      <c r="C17510" s="56" t="s">
        <v>7276</v>
      </c>
      <c r="D17510" s="52"/>
    </row>
    <row r="17511">
      <c r="A17511" s="44" t="s">
        <v>15455</v>
      </c>
      <c r="B17511" s="45">
        <v>32780.0</v>
      </c>
      <c r="C17511" s="55"/>
      <c r="D17511" s="52"/>
    </row>
    <row r="17512">
      <c r="A17512" s="44" t="s">
        <v>15456</v>
      </c>
      <c r="B17512" s="45">
        <v>3980.0</v>
      </c>
      <c r="C17512" s="56" t="s">
        <v>4035</v>
      </c>
      <c r="D17512" s="52"/>
    </row>
    <row r="17513">
      <c r="A17513" s="44" t="s">
        <v>15457</v>
      </c>
      <c r="B17513" s="45">
        <v>2760.0</v>
      </c>
      <c r="C17513" s="56" t="s">
        <v>9914</v>
      </c>
      <c r="D17513" s="52"/>
    </row>
    <row r="17514">
      <c r="A17514" s="44" t="s">
        <v>15458</v>
      </c>
      <c r="B17514" s="45">
        <v>11220.0</v>
      </c>
      <c r="C17514" s="56" t="s">
        <v>13456</v>
      </c>
      <c r="D17514" s="52"/>
    </row>
    <row r="17515">
      <c r="A17515" s="44" t="s">
        <v>15459</v>
      </c>
      <c r="B17515" s="45">
        <v>2660.0</v>
      </c>
      <c r="C17515" s="56" t="s">
        <v>4035</v>
      </c>
      <c r="D17515" s="52"/>
    </row>
    <row r="17516">
      <c r="A17516" s="44" t="s">
        <v>15460</v>
      </c>
      <c r="B17516" s="45">
        <v>3080.0</v>
      </c>
      <c r="C17516" s="56" t="s">
        <v>4138</v>
      </c>
      <c r="D17516" s="52"/>
    </row>
    <row r="17517">
      <c r="A17517" s="44" t="s">
        <v>15461</v>
      </c>
      <c r="B17517" s="45">
        <v>16740.0</v>
      </c>
      <c r="C17517" s="55"/>
      <c r="D17517" s="52"/>
    </row>
    <row r="17518">
      <c r="A17518" s="44" t="s">
        <v>15462</v>
      </c>
      <c r="B17518" s="45">
        <v>2980.0</v>
      </c>
      <c r="C17518" s="56" t="s">
        <v>4138</v>
      </c>
      <c r="D17518" s="52"/>
    </row>
    <row r="17519">
      <c r="A17519" s="44" t="s">
        <v>15463</v>
      </c>
      <c r="B17519" s="45">
        <v>13560.0</v>
      </c>
      <c r="C17519" s="55"/>
      <c r="D17519" s="52"/>
    </row>
    <row r="17520">
      <c r="A17520" s="44" t="s">
        <v>15464</v>
      </c>
      <c r="B17520" s="45">
        <v>4140.0</v>
      </c>
      <c r="C17520" s="55"/>
      <c r="D17520" s="52"/>
    </row>
    <row r="17521">
      <c r="A17521" s="44" t="s">
        <v>15465</v>
      </c>
      <c r="B17521" s="45">
        <v>12060.0</v>
      </c>
      <c r="C17521" s="56" t="s">
        <v>15466</v>
      </c>
      <c r="D17521" s="52"/>
    </row>
    <row r="17522">
      <c r="A17522" s="44" t="s">
        <v>15467</v>
      </c>
      <c r="B17522" s="45">
        <v>9340.0</v>
      </c>
      <c r="C17522" s="55"/>
      <c r="D17522" s="52"/>
    </row>
    <row r="17523">
      <c r="A17523" s="44" t="s">
        <v>15468</v>
      </c>
      <c r="B17523" s="45">
        <v>4300.0</v>
      </c>
      <c r="C17523" s="56" t="s">
        <v>9692</v>
      </c>
      <c r="D17523" s="52"/>
    </row>
    <row r="17524">
      <c r="A17524" s="44" t="s">
        <v>15469</v>
      </c>
      <c r="B17524" s="45">
        <v>2860.0</v>
      </c>
      <c r="C17524" s="56" t="s">
        <v>9692</v>
      </c>
      <c r="D17524" s="52"/>
    </row>
    <row r="17525">
      <c r="A17525" s="44" t="s">
        <v>15470</v>
      </c>
      <c r="B17525" s="45">
        <v>10300.0</v>
      </c>
      <c r="C17525" s="55"/>
      <c r="D17525" s="52"/>
    </row>
    <row r="17526">
      <c r="A17526" s="44" t="s">
        <v>15471</v>
      </c>
      <c r="B17526" s="45">
        <v>12700.0</v>
      </c>
      <c r="C17526" s="56" t="s">
        <v>9615</v>
      </c>
      <c r="D17526" s="52"/>
    </row>
    <row r="17527">
      <c r="A17527" s="44" t="s">
        <v>15472</v>
      </c>
      <c r="B17527" s="45">
        <v>8900.0</v>
      </c>
      <c r="C17527" s="55"/>
      <c r="D17527" s="52"/>
    </row>
    <row r="17528">
      <c r="A17528" s="44" t="s">
        <v>15473</v>
      </c>
      <c r="B17528" s="45">
        <v>22120.0</v>
      </c>
      <c r="C17528" s="56" t="s">
        <v>12685</v>
      </c>
      <c r="D17528" s="52"/>
    </row>
    <row r="17529">
      <c r="A17529" s="44" t="s">
        <v>15474</v>
      </c>
      <c r="B17529" s="45">
        <v>4180.0</v>
      </c>
      <c r="C17529" s="55"/>
      <c r="D17529" s="52"/>
    </row>
    <row r="17530">
      <c r="A17530" s="44" t="s">
        <v>15475</v>
      </c>
      <c r="B17530" s="45">
        <v>12600.0</v>
      </c>
      <c r="C17530" s="56" t="s">
        <v>9321</v>
      </c>
      <c r="D17530" s="52"/>
    </row>
    <row r="17531">
      <c r="A17531" s="44" t="s">
        <v>15476</v>
      </c>
      <c r="B17531" s="45">
        <v>11540.0</v>
      </c>
      <c r="C17531" s="56" t="s">
        <v>15477</v>
      </c>
      <c r="D17531" s="52"/>
    </row>
    <row r="17532">
      <c r="A17532" s="44" t="s">
        <v>15478</v>
      </c>
      <c r="B17532" s="45">
        <v>16520.0</v>
      </c>
      <c r="C17532" s="56" t="s">
        <v>15479</v>
      </c>
      <c r="D17532" s="52"/>
    </row>
    <row r="17533">
      <c r="A17533" s="44" t="s">
        <v>15480</v>
      </c>
      <c r="B17533" s="45">
        <v>9440.0</v>
      </c>
      <c r="C17533" s="55"/>
      <c r="D17533" s="52"/>
    </row>
    <row r="17534">
      <c r="A17534" s="44" t="s">
        <v>15481</v>
      </c>
      <c r="B17534" s="45">
        <v>33640.0</v>
      </c>
      <c r="C17534" s="55"/>
      <c r="D17534" s="52"/>
    </row>
    <row r="17535">
      <c r="A17535" s="44" t="s">
        <v>15482</v>
      </c>
      <c r="B17535" s="45">
        <v>9340.0</v>
      </c>
      <c r="C17535" s="55"/>
      <c r="D17535" s="52"/>
    </row>
    <row r="17536">
      <c r="A17536" s="44" t="s">
        <v>15483</v>
      </c>
      <c r="B17536" s="45">
        <v>16740.0</v>
      </c>
      <c r="C17536" s="55"/>
      <c r="D17536" s="52"/>
    </row>
    <row r="17537">
      <c r="A17537" s="44" t="s">
        <v>15484</v>
      </c>
      <c r="B17537" s="45">
        <v>8900.0</v>
      </c>
      <c r="C17537" s="55"/>
      <c r="D17537" s="52"/>
    </row>
    <row r="17538">
      <c r="A17538" s="44" t="s">
        <v>15485</v>
      </c>
      <c r="B17538" s="45">
        <v>3540.0</v>
      </c>
      <c r="C17538" s="56" t="s">
        <v>4017</v>
      </c>
      <c r="D17538" s="52"/>
    </row>
    <row r="17539">
      <c r="A17539" s="44" t="s">
        <v>15486</v>
      </c>
      <c r="B17539" s="45">
        <v>21440.0</v>
      </c>
      <c r="C17539" s="56" t="s">
        <v>14334</v>
      </c>
      <c r="D17539" s="52"/>
    </row>
    <row r="17540">
      <c r="A17540" s="44" t="s">
        <v>15487</v>
      </c>
      <c r="B17540" s="45">
        <v>3140.0</v>
      </c>
      <c r="C17540" s="55"/>
      <c r="D17540" s="52"/>
    </row>
    <row r="17541">
      <c r="A17541" s="44" t="s">
        <v>15488</v>
      </c>
      <c r="B17541" s="45">
        <v>2580.0</v>
      </c>
      <c r="C17541" s="55"/>
      <c r="D17541" s="52"/>
    </row>
    <row r="17542">
      <c r="A17542" s="44" t="s">
        <v>15489</v>
      </c>
      <c r="B17542" s="45">
        <v>2400.0</v>
      </c>
      <c r="C17542" s="55"/>
      <c r="D17542" s="52"/>
    </row>
    <row r="17543">
      <c r="A17543" s="44" t="s">
        <v>15490</v>
      </c>
      <c r="B17543" s="45">
        <v>2440.0</v>
      </c>
      <c r="C17543" s="55"/>
      <c r="D17543" s="52"/>
    </row>
    <row r="17544">
      <c r="A17544" s="44" t="s">
        <v>15491</v>
      </c>
      <c r="B17544" s="45">
        <v>2400.0</v>
      </c>
      <c r="C17544" s="55"/>
      <c r="D17544" s="52"/>
    </row>
    <row r="17545">
      <c r="A17545" s="44" t="s">
        <v>15492</v>
      </c>
      <c r="B17545" s="45">
        <v>4520.0</v>
      </c>
      <c r="C17545" s="56" t="s">
        <v>4082</v>
      </c>
      <c r="D17545" s="52"/>
    </row>
    <row r="17546">
      <c r="A17546" s="44" t="s">
        <v>15493</v>
      </c>
      <c r="B17546" s="45">
        <v>14220.0</v>
      </c>
      <c r="C17546" s="56" t="s">
        <v>14938</v>
      </c>
      <c r="D17546" s="52"/>
    </row>
    <row r="17547">
      <c r="A17547" s="44" t="s">
        <v>15494</v>
      </c>
      <c r="B17547" s="45">
        <v>11180.0</v>
      </c>
      <c r="C17547" s="56" t="s">
        <v>15495</v>
      </c>
      <c r="D17547" s="52"/>
    </row>
    <row r="17548">
      <c r="A17548" s="44" t="s">
        <v>15496</v>
      </c>
      <c r="B17548" s="45">
        <v>3100.0</v>
      </c>
      <c r="C17548" s="56" t="s">
        <v>4082</v>
      </c>
      <c r="D17548" s="52"/>
    </row>
    <row r="17549">
      <c r="A17549" s="44" t="s">
        <v>15497</v>
      </c>
      <c r="B17549" s="45">
        <v>16740.0</v>
      </c>
      <c r="C17549" s="55"/>
      <c r="D17549" s="52"/>
    </row>
    <row r="17550">
      <c r="A17550" s="44" t="s">
        <v>15498</v>
      </c>
      <c r="B17550" s="45">
        <v>9980.0</v>
      </c>
      <c r="C17550" s="55"/>
      <c r="D17550" s="52"/>
    </row>
    <row r="17551">
      <c r="A17551" s="44" t="s">
        <v>15499</v>
      </c>
      <c r="B17551" s="45">
        <v>8900.0</v>
      </c>
      <c r="C17551" s="55"/>
      <c r="D17551" s="52"/>
    </row>
    <row r="17552">
      <c r="A17552" s="44" t="s">
        <v>15500</v>
      </c>
      <c r="B17552" s="45">
        <v>31360.0</v>
      </c>
      <c r="C17552" s="55"/>
      <c r="D17552" s="52"/>
    </row>
    <row r="17553">
      <c r="A17553" s="44" t="s">
        <v>15501</v>
      </c>
      <c r="B17553" s="45">
        <v>13000.0</v>
      </c>
      <c r="C17553" s="56" t="s">
        <v>15502</v>
      </c>
      <c r="D17553" s="52"/>
    </row>
    <row r="17554">
      <c r="A17554" s="44" t="s">
        <v>15503</v>
      </c>
      <c r="B17554" s="45">
        <v>11360.0</v>
      </c>
      <c r="C17554" s="56" t="s">
        <v>4037</v>
      </c>
      <c r="D17554" s="52"/>
    </row>
    <row r="17555">
      <c r="A17555" s="44" t="s">
        <v>15504</v>
      </c>
      <c r="B17555" s="45">
        <v>3160.0</v>
      </c>
      <c r="C17555" s="55"/>
      <c r="D17555" s="52"/>
    </row>
    <row r="17556">
      <c r="A17556" s="44" t="s">
        <v>15505</v>
      </c>
      <c r="B17556" s="45">
        <v>3040.0</v>
      </c>
      <c r="C17556" s="56" t="s">
        <v>4035</v>
      </c>
      <c r="D17556" s="52"/>
    </row>
    <row r="17557">
      <c r="A17557" s="44" t="s">
        <v>15506</v>
      </c>
      <c r="B17557" s="45">
        <v>2800.0</v>
      </c>
      <c r="C17557" s="55"/>
      <c r="D17557" s="52"/>
    </row>
    <row r="17558">
      <c r="A17558" s="44" t="s">
        <v>15507</v>
      </c>
      <c r="B17558" s="45">
        <v>2660.0</v>
      </c>
      <c r="C17558" s="56" t="s">
        <v>4035</v>
      </c>
      <c r="D17558" s="52"/>
    </row>
    <row r="17559">
      <c r="A17559" s="44" t="s">
        <v>15508</v>
      </c>
      <c r="B17559" s="45">
        <v>10220.0</v>
      </c>
      <c r="C17559" s="56" t="s">
        <v>15509</v>
      </c>
      <c r="D17559" s="52"/>
    </row>
    <row r="17560">
      <c r="A17560" s="44" t="s">
        <v>15510</v>
      </c>
      <c r="B17560" s="45">
        <v>31340.0</v>
      </c>
      <c r="C17560" s="55"/>
      <c r="D17560" s="52"/>
    </row>
    <row r="17561">
      <c r="A17561" s="44" t="s">
        <v>15511</v>
      </c>
      <c r="B17561" s="45">
        <v>9420.0</v>
      </c>
      <c r="C17561" s="55"/>
      <c r="D17561" s="52"/>
    </row>
    <row r="17562">
      <c r="A17562" s="44" t="s">
        <v>15512</v>
      </c>
      <c r="B17562" s="45">
        <v>18300.0</v>
      </c>
      <c r="C17562" s="56" t="s">
        <v>12459</v>
      </c>
      <c r="D17562" s="52"/>
    </row>
    <row r="17563">
      <c r="A17563" s="44" t="s">
        <v>15513</v>
      </c>
      <c r="B17563" s="45">
        <v>10800.0</v>
      </c>
      <c r="C17563" s="56" t="s">
        <v>15514</v>
      </c>
      <c r="D17563" s="52"/>
    </row>
    <row r="17564">
      <c r="A17564" s="44" t="s">
        <v>15515</v>
      </c>
      <c r="B17564" s="45">
        <v>11840.0</v>
      </c>
      <c r="C17564" s="56" t="s">
        <v>15516</v>
      </c>
      <c r="D17564" s="52"/>
    </row>
    <row r="17565">
      <c r="A17565" s="44" t="s">
        <v>15517</v>
      </c>
      <c r="B17565" s="45">
        <v>2500.0</v>
      </c>
      <c r="C17565" s="55"/>
      <c r="D17565" s="52"/>
    </row>
    <row r="17566">
      <c r="A17566" s="44" t="s">
        <v>15518</v>
      </c>
      <c r="B17566" s="45">
        <v>9560.0</v>
      </c>
      <c r="C17566" s="55"/>
      <c r="D17566" s="52"/>
    </row>
    <row r="17567">
      <c r="A17567" s="44" t="s">
        <v>15519</v>
      </c>
      <c r="B17567" s="45">
        <v>11840.0</v>
      </c>
      <c r="C17567" s="56" t="s">
        <v>8901</v>
      </c>
      <c r="D17567" s="52"/>
    </row>
    <row r="17568">
      <c r="A17568" s="44" t="s">
        <v>15520</v>
      </c>
      <c r="B17568" s="45">
        <v>2460.0</v>
      </c>
      <c r="C17568" s="55"/>
      <c r="D17568" s="52"/>
    </row>
    <row r="17569">
      <c r="A17569" s="44" t="s">
        <v>15521</v>
      </c>
      <c r="B17569" s="45">
        <v>10640.0</v>
      </c>
      <c r="C17569" s="55"/>
      <c r="D17569" s="52"/>
    </row>
    <row r="17570">
      <c r="A17570" s="44" t="s">
        <v>15522</v>
      </c>
      <c r="B17570" s="45">
        <v>10580.0</v>
      </c>
      <c r="C17570" s="55"/>
      <c r="D17570" s="52"/>
    </row>
    <row r="17571">
      <c r="A17571" s="44" t="s">
        <v>15523</v>
      </c>
      <c r="B17571" s="45">
        <v>10360.0</v>
      </c>
      <c r="C17571" s="55"/>
      <c r="D17571" s="52"/>
    </row>
    <row r="17572">
      <c r="A17572" s="44" t="s">
        <v>15524</v>
      </c>
      <c r="B17572" s="45">
        <v>10600.0</v>
      </c>
      <c r="C17572" s="55"/>
      <c r="D17572" s="52"/>
    </row>
    <row r="17573">
      <c r="A17573" s="44" t="s">
        <v>15525</v>
      </c>
      <c r="B17573" s="45">
        <v>3720.0</v>
      </c>
      <c r="C17573" s="56" t="s">
        <v>4017</v>
      </c>
      <c r="D17573" s="52"/>
    </row>
    <row r="17574">
      <c r="A17574" s="44" t="s">
        <v>15526</v>
      </c>
      <c r="B17574" s="45">
        <v>9760.0</v>
      </c>
      <c r="C17574" s="55"/>
      <c r="D17574" s="52"/>
    </row>
    <row r="17575">
      <c r="A17575" s="44" t="s">
        <v>15527</v>
      </c>
      <c r="B17575" s="45">
        <v>3120.0</v>
      </c>
      <c r="C17575" s="55"/>
      <c r="D17575" s="52"/>
    </row>
    <row r="17576">
      <c r="A17576" s="44" t="s">
        <v>15528</v>
      </c>
      <c r="B17576" s="45">
        <v>1860.0</v>
      </c>
      <c r="C17576" s="56" t="s">
        <v>15529</v>
      </c>
      <c r="D17576" s="52"/>
    </row>
    <row r="17577">
      <c r="A17577" s="44" t="s">
        <v>15530</v>
      </c>
      <c r="B17577" s="45">
        <v>1720.0</v>
      </c>
      <c r="C17577" s="56" t="s">
        <v>15529</v>
      </c>
      <c r="D17577" s="52"/>
    </row>
    <row r="17578">
      <c r="A17578" s="44" t="s">
        <v>15531</v>
      </c>
      <c r="B17578" s="45">
        <v>11240.0</v>
      </c>
      <c r="C17578" s="56" t="s">
        <v>4420</v>
      </c>
      <c r="D17578" s="52"/>
    </row>
    <row r="17579">
      <c r="A17579" s="44" t="s">
        <v>15532</v>
      </c>
      <c r="B17579" s="45">
        <v>14360.0</v>
      </c>
      <c r="C17579" s="56" t="s">
        <v>4071</v>
      </c>
      <c r="D17579" s="52"/>
    </row>
    <row r="17580">
      <c r="A17580" s="44" t="s">
        <v>15533</v>
      </c>
      <c r="B17580" s="45">
        <v>1860.0</v>
      </c>
      <c r="C17580" s="55"/>
      <c r="D17580" s="52"/>
    </row>
    <row r="17581">
      <c r="A17581" s="44" t="s">
        <v>15534</v>
      </c>
      <c r="B17581" s="45">
        <v>9500.0</v>
      </c>
      <c r="C17581" s="55"/>
      <c r="D17581" s="52"/>
    </row>
    <row r="17582">
      <c r="A17582" s="44" t="s">
        <v>15535</v>
      </c>
      <c r="B17582" s="45">
        <v>12740.0</v>
      </c>
      <c r="C17582" s="56" t="s">
        <v>4576</v>
      </c>
      <c r="D17582" s="52"/>
    </row>
    <row r="17583">
      <c r="A17583" s="44" t="s">
        <v>15536</v>
      </c>
      <c r="B17583" s="45">
        <v>9420.0</v>
      </c>
      <c r="C17583" s="55"/>
      <c r="D17583" s="52"/>
    </row>
    <row r="17584">
      <c r="A17584" s="44" t="s">
        <v>15537</v>
      </c>
      <c r="B17584" s="45">
        <v>1720.0</v>
      </c>
      <c r="C17584" s="55"/>
      <c r="D17584" s="52"/>
    </row>
    <row r="17585">
      <c r="A17585" s="44" t="s">
        <v>15538</v>
      </c>
      <c r="B17585" s="45">
        <v>3700.0</v>
      </c>
      <c r="C17585" s="56" t="s">
        <v>2781</v>
      </c>
      <c r="D17585" s="52"/>
    </row>
    <row r="17586">
      <c r="A17586" s="44" t="s">
        <v>15539</v>
      </c>
      <c r="B17586" s="45">
        <v>2800.0</v>
      </c>
      <c r="C17586" s="56" t="s">
        <v>2781</v>
      </c>
      <c r="D17586" s="52"/>
    </row>
    <row r="17587">
      <c r="A17587" s="44" t="s">
        <v>15540</v>
      </c>
      <c r="B17587" s="45">
        <v>10040.0</v>
      </c>
      <c r="C17587" s="55"/>
      <c r="D17587" s="52"/>
    </row>
    <row r="17588">
      <c r="A17588" s="44" t="s">
        <v>15541</v>
      </c>
      <c r="B17588" s="45">
        <v>12620.0</v>
      </c>
      <c r="C17588" s="56" t="s">
        <v>7963</v>
      </c>
      <c r="D17588" s="52"/>
    </row>
    <row r="17589">
      <c r="A17589" s="44" t="s">
        <v>15542</v>
      </c>
      <c r="B17589" s="45">
        <v>3360.0</v>
      </c>
      <c r="C17589" s="56" t="s">
        <v>744</v>
      </c>
      <c r="D17589" s="52"/>
    </row>
    <row r="17590">
      <c r="A17590" s="44" t="s">
        <v>15543</v>
      </c>
      <c r="B17590" s="45">
        <v>2940.0</v>
      </c>
      <c r="C17590" s="56" t="s">
        <v>4138</v>
      </c>
      <c r="D17590" s="52"/>
    </row>
    <row r="17591">
      <c r="A17591" s="44" t="s">
        <v>15544</v>
      </c>
      <c r="B17591" s="45">
        <v>2560.0</v>
      </c>
      <c r="C17591" s="56" t="s">
        <v>744</v>
      </c>
      <c r="D17591" s="52"/>
    </row>
    <row r="17592">
      <c r="A17592" s="44" t="s">
        <v>15545</v>
      </c>
      <c r="B17592" s="45">
        <v>10140.0</v>
      </c>
      <c r="C17592" s="55"/>
      <c r="D17592" s="52"/>
    </row>
    <row r="17593">
      <c r="A17593" s="44" t="s">
        <v>15546</v>
      </c>
      <c r="B17593" s="45">
        <v>12460.0</v>
      </c>
      <c r="C17593" s="56" t="s">
        <v>12441</v>
      </c>
      <c r="D17593" s="52"/>
    </row>
    <row r="17594">
      <c r="A17594" s="44" t="s">
        <v>15547</v>
      </c>
      <c r="B17594" s="45">
        <v>18080.0</v>
      </c>
      <c r="C17594" s="56" t="s">
        <v>14486</v>
      </c>
      <c r="D17594" s="52"/>
    </row>
    <row r="17595">
      <c r="A17595" s="44" t="s">
        <v>15548</v>
      </c>
      <c r="B17595" s="45">
        <v>9460.0</v>
      </c>
      <c r="C17595" s="55"/>
      <c r="D17595" s="52"/>
    </row>
    <row r="17596">
      <c r="A17596" s="44" t="s">
        <v>15549</v>
      </c>
      <c r="B17596" s="45">
        <v>2860.0</v>
      </c>
      <c r="C17596" s="56" t="s">
        <v>4138</v>
      </c>
      <c r="D17596" s="52"/>
    </row>
    <row r="17597">
      <c r="A17597" s="44" t="s">
        <v>15550</v>
      </c>
      <c r="B17597" s="45">
        <v>2400.0</v>
      </c>
      <c r="C17597" s="56" t="s">
        <v>8581</v>
      </c>
      <c r="D17597" s="52"/>
    </row>
    <row r="17598">
      <c r="A17598" s="44" t="s">
        <v>15551</v>
      </c>
      <c r="B17598" s="45">
        <v>9380.0</v>
      </c>
      <c r="C17598" s="55"/>
      <c r="D17598" s="52"/>
    </row>
    <row r="17599">
      <c r="A17599" s="44" t="s">
        <v>15552</v>
      </c>
      <c r="B17599" s="45">
        <v>3460.0</v>
      </c>
      <c r="C17599" s="55"/>
      <c r="D17599" s="52"/>
    </row>
    <row r="17600">
      <c r="A17600" s="44" t="s">
        <v>15553</v>
      </c>
      <c r="B17600" s="45">
        <v>2080.0</v>
      </c>
      <c r="C17600" s="56" t="s">
        <v>8581</v>
      </c>
      <c r="D17600" s="52"/>
    </row>
    <row r="17601">
      <c r="A17601" s="44" t="s">
        <v>15554</v>
      </c>
      <c r="B17601" s="45">
        <v>12220.0</v>
      </c>
      <c r="C17601" s="56" t="s">
        <v>4167</v>
      </c>
      <c r="D17601" s="52"/>
    </row>
    <row r="17602">
      <c r="A17602" s="44" t="s">
        <v>15555</v>
      </c>
      <c r="B17602" s="45">
        <v>3240.0</v>
      </c>
      <c r="C17602" s="55"/>
      <c r="D17602" s="52"/>
    </row>
    <row r="17603">
      <c r="A17603" s="44" t="s">
        <v>15556</v>
      </c>
      <c r="B17603" s="45">
        <v>10880.0</v>
      </c>
      <c r="C17603" s="55"/>
      <c r="D17603" s="52"/>
    </row>
    <row r="17604">
      <c r="A17604" s="44" t="s">
        <v>15557</v>
      </c>
      <c r="B17604" s="45">
        <v>3660.0</v>
      </c>
      <c r="C17604" s="56" t="s">
        <v>6421</v>
      </c>
      <c r="D17604" s="52"/>
    </row>
    <row r="17605">
      <c r="A17605" s="44" t="s">
        <v>15558</v>
      </c>
      <c r="B17605" s="45">
        <v>3360.0</v>
      </c>
      <c r="C17605" s="56" t="s">
        <v>6421</v>
      </c>
      <c r="D17605" s="52"/>
    </row>
    <row r="17606">
      <c r="A17606" s="44" t="s">
        <v>15559</v>
      </c>
      <c r="B17606" s="45">
        <v>3400.0</v>
      </c>
      <c r="C17606" s="56" t="s">
        <v>6508</v>
      </c>
      <c r="D17606" s="52"/>
    </row>
    <row r="17607">
      <c r="A17607" s="44" t="s">
        <v>15560</v>
      </c>
      <c r="B17607" s="45">
        <v>3400.0</v>
      </c>
      <c r="C17607" s="56" t="s">
        <v>7276</v>
      </c>
      <c r="D17607" s="52"/>
    </row>
    <row r="17608">
      <c r="A17608" s="44" t="s">
        <v>15561</v>
      </c>
      <c r="B17608" s="45">
        <v>10180.0</v>
      </c>
      <c r="C17608" s="56" t="s">
        <v>15562</v>
      </c>
      <c r="D17608" s="52"/>
    </row>
    <row r="17609">
      <c r="A17609" s="44" t="s">
        <v>15563</v>
      </c>
      <c r="B17609" s="45">
        <v>3180.0</v>
      </c>
      <c r="C17609" s="56" t="s">
        <v>6508</v>
      </c>
      <c r="D17609" s="52"/>
    </row>
    <row r="17610">
      <c r="A17610" s="44" t="s">
        <v>15564</v>
      </c>
      <c r="B17610" s="45">
        <v>2940.0</v>
      </c>
      <c r="C17610" s="56" t="s">
        <v>9914</v>
      </c>
      <c r="D17610" s="52"/>
    </row>
    <row r="17611">
      <c r="A17611" s="44" t="s">
        <v>15565</v>
      </c>
      <c r="B17611" s="45">
        <v>3180.0</v>
      </c>
      <c r="C17611" s="56" t="s">
        <v>7276</v>
      </c>
      <c r="D17611" s="52"/>
    </row>
    <row r="17612">
      <c r="A17612" s="44" t="s">
        <v>15566</v>
      </c>
      <c r="B17612" s="45">
        <v>9400.0</v>
      </c>
      <c r="C17612" s="55"/>
      <c r="D17612" s="52"/>
    </row>
    <row r="17613">
      <c r="A17613" s="44" t="s">
        <v>15567</v>
      </c>
      <c r="B17613" s="45">
        <v>2820.0</v>
      </c>
      <c r="C17613" s="56" t="s">
        <v>9914</v>
      </c>
      <c r="D17613" s="52"/>
    </row>
    <row r="17614">
      <c r="A17614" s="44" t="s">
        <v>15568</v>
      </c>
      <c r="B17614" s="45">
        <v>10860.0</v>
      </c>
      <c r="C17614" s="56" t="s">
        <v>9254</v>
      </c>
      <c r="D17614" s="52"/>
    </row>
    <row r="17615">
      <c r="A17615" s="44" t="s">
        <v>15569</v>
      </c>
      <c r="B17615" s="45">
        <v>9420.0</v>
      </c>
      <c r="C17615" s="55"/>
      <c r="D17615" s="52"/>
    </row>
    <row r="17616">
      <c r="A17616" s="44" t="s">
        <v>15570</v>
      </c>
      <c r="B17616" s="45">
        <v>9920.0</v>
      </c>
      <c r="C17616" s="56" t="s">
        <v>15571</v>
      </c>
      <c r="D17616" s="52"/>
    </row>
    <row r="17617">
      <c r="A17617" s="44" t="s">
        <v>15572</v>
      </c>
      <c r="B17617" s="45">
        <v>9380.0</v>
      </c>
      <c r="C17617" s="55"/>
      <c r="D17617" s="52"/>
    </row>
    <row r="17618">
      <c r="A17618" s="44" t="s">
        <v>15573</v>
      </c>
      <c r="B17618" s="45">
        <v>11780.0</v>
      </c>
      <c r="C17618" s="55"/>
      <c r="D17618" s="52"/>
    </row>
    <row r="17619">
      <c r="A17619" s="44" t="s">
        <v>15574</v>
      </c>
      <c r="B17619" s="45">
        <v>10960.0</v>
      </c>
      <c r="C17619" s="56" t="s">
        <v>11658</v>
      </c>
      <c r="D17619" s="52"/>
    </row>
    <row r="17620">
      <c r="A17620" s="44" t="s">
        <v>15575</v>
      </c>
      <c r="B17620" s="45">
        <v>10200.0</v>
      </c>
      <c r="C17620" s="56" t="s">
        <v>15576</v>
      </c>
      <c r="D17620" s="52"/>
    </row>
    <row r="17621">
      <c r="A17621" s="44" t="s">
        <v>15577</v>
      </c>
      <c r="B17621" s="45">
        <v>9400.0</v>
      </c>
      <c r="C17621" s="55"/>
      <c r="D17621" s="52"/>
    </row>
    <row r="17622">
      <c r="A17622" s="44" t="s">
        <v>15578</v>
      </c>
      <c r="B17622" s="45">
        <v>9740.0</v>
      </c>
      <c r="C17622" s="56" t="s">
        <v>15576</v>
      </c>
      <c r="D17622" s="52"/>
    </row>
    <row r="17623">
      <c r="A17623" s="44" t="s">
        <v>15579</v>
      </c>
      <c r="B17623" s="45">
        <v>3160.0</v>
      </c>
      <c r="C17623" s="56" t="s">
        <v>744</v>
      </c>
      <c r="D17623" s="52"/>
    </row>
    <row r="17624">
      <c r="A17624" s="44" t="s">
        <v>15580</v>
      </c>
      <c r="B17624" s="45">
        <v>2620.0</v>
      </c>
      <c r="C17624" s="56" t="s">
        <v>744</v>
      </c>
      <c r="D17624" s="52"/>
    </row>
    <row r="17625">
      <c r="A17625" s="44" t="s">
        <v>15581</v>
      </c>
      <c r="B17625" s="45">
        <v>10840.0</v>
      </c>
      <c r="C17625" s="56" t="s">
        <v>4520</v>
      </c>
      <c r="D17625" s="52"/>
    </row>
    <row r="17626">
      <c r="A17626" s="44" t="s">
        <v>15582</v>
      </c>
      <c r="B17626" s="45">
        <v>9380.0</v>
      </c>
      <c r="C17626" s="55"/>
      <c r="D17626" s="52"/>
    </row>
    <row r="17627">
      <c r="A17627" s="44" t="s">
        <v>15583</v>
      </c>
      <c r="B17627" s="45">
        <v>10640.0</v>
      </c>
      <c r="C17627" s="56" t="s">
        <v>15584</v>
      </c>
      <c r="D17627" s="52"/>
    </row>
    <row r="17628">
      <c r="A17628" s="44" t="s">
        <v>15585</v>
      </c>
      <c r="B17628" s="45">
        <v>11000.0</v>
      </c>
      <c r="C17628" s="56" t="s">
        <v>10853</v>
      </c>
      <c r="D17628" s="52"/>
    </row>
    <row r="17629">
      <c r="A17629" s="44" t="s">
        <v>15586</v>
      </c>
      <c r="B17629" s="45">
        <v>12820.0</v>
      </c>
      <c r="C17629" s="56" t="s">
        <v>15587</v>
      </c>
      <c r="D17629" s="52"/>
    </row>
    <row r="17630">
      <c r="A17630" s="44" t="s">
        <v>15588</v>
      </c>
      <c r="B17630" s="45">
        <v>31700.0</v>
      </c>
      <c r="C17630" s="55"/>
      <c r="D17630" s="52"/>
    </row>
    <row r="17631">
      <c r="A17631" s="44" t="s">
        <v>15589</v>
      </c>
      <c r="B17631" s="45">
        <v>2900.0</v>
      </c>
      <c r="C17631" s="56" t="s">
        <v>4138</v>
      </c>
      <c r="D17631" s="52"/>
    </row>
    <row r="17632">
      <c r="A17632" s="44" t="s">
        <v>15590</v>
      </c>
      <c r="B17632" s="45">
        <v>2800.0</v>
      </c>
      <c r="C17632" s="56" t="s">
        <v>4138</v>
      </c>
      <c r="D17632" s="52"/>
    </row>
    <row r="17633">
      <c r="A17633" s="44" t="s">
        <v>15591</v>
      </c>
      <c r="B17633" s="45">
        <v>9760.0</v>
      </c>
      <c r="C17633" s="55"/>
      <c r="D17633" s="52"/>
    </row>
    <row r="17634">
      <c r="A17634" s="44" t="s">
        <v>15592</v>
      </c>
      <c r="B17634" s="45">
        <v>8860.0</v>
      </c>
      <c r="C17634" s="55"/>
      <c r="D17634" s="52"/>
    </row>
    <row r="17635">
      <c r="A17635" s="44" t="s">
        <v>15593</v>
      </c>
      <c r="B17635" s="45">
        <v>2500.0</v>
      </c>
      <c r="C17635" s="55"/>
      <c r="D17635" s="52"/>
    </row>
    <row r="17636">
      <c r="A17636" s="44" t="s">
        <v>15594</v>
      </c>
      <c r="B17636" s="45">
        <v>2380.0</v>
      </c>
      <c r="C17636" s="55"/>
      <c r="D17636" s="52"/>
    </row>
    <row r="17637">
      <c r="A17637" s="44" t="s">
        <v>15595</v>
      </c>
      <c r="B17637" s="45">
        <v>2440.0</v>
      </c>
      <c r="C17637" s="55"/>
      <c r="D17637" s="52"/>
    </row>
    <row r="17638">
      <c r="A17638" s="44" t="s">
        <v>15596</v>
      </c>
      <c r="B17638" s="45">
        <v>13140.0</v>
      </c>
      <c r="C17638" s="56" t="s">
        <v>8901</v>
      </c>
      <c r="D17638" s="52"/>
    </row>
    <row r="17639">
      <c r="A17639" s="44" t="s">
        <v>15597</v>
      </c>
      <c r="B17639" s="45">
        <v>10420.0</v>
      </c>
      <c r="C17639" s="56" t="s">
        <v>8901</v>
      </c>
      <c r="D17639" s="52"/>
    </row>
    <row r="17640">
      <c r="A17640" s="44" t="s">
        <v>15598</v>
      </c>
      <c r="B17640" s="45">
        <v>10820.0</v>
      </c>
      <c r="C17640" s="56" t="s">
        <v>6355</v>
      </c>
      <c r="D17640" s="52"/>
    </row>
    <row r="17641">
      <c r="A17641" s="44" t="s">
        <v>15599</v>
      </c>
      <c r="B17641" s="45">
        <v>11940.0</v>
      </c>
      <c r="C17641" s="55"/>
      <c r="D17641" s="52"/>
    </row>
    <row r="17642">
      <c r="A17642" s="44" t="s">
        <v>15600</v>
      </c>
      <c r="B17642" s="45">
        <v>10000.0</v>
      </c>
      <c r="C17642" s="55"/>
      <c r="D17642" s="52"/>
    </row>
    <row r="17643">
      <c r="A17643" s="44" t="s">
        <v>15601</v>
      </c>
      <c r="B17643" s="45">
        <v>13760.0</v>
      </c>
      <c r="C17643" s="55"/>
      <c r="D17643" s="52"/>
    </row>
    <row r="17644">
      <c r="A17644" s="44" t="s">
        <v>15602</v>
      </c>
      <c r="B17644" s="45">
        <v>9960.0</v>
      </c>
      <c r="C17644" s="55"/>
      <c r="D17644" s="52"/>
    </row>
    <row r="17645">
      <c r="A17645" s="44" t="s">
        <v>15603</v>
      </c>
      <c r="B17645" s="45">
        <v>31820.0</v>
      </c>
      <c r="C17645" s="55"/>
      <c r="D17645" s="52"/>
    </row>
    <row r="17646">
      <c r="A17646" s="44" t="s">
        <v>15604</v>
      </c>
      <c r="B17646" s="45">
        <v>9940.0</v>
      </c>
      <c r="C17646" s="55"/>
      <c r="D17646" s="52"/>
    </row>
    <row r="17647">
      <c r="A17647" s="44" t="s">
        <v>15605</v>
      </c>
      <c r="B17647" s="45">
        <v>21140.0</v>
      </c>
      <c r="C17647" s="56" t="s">
        <v>12685</v>
      </c>
      <c r="D17647" s="52"/>
    </row>
    <row r="17648">
      <c r="A17648" s="44" t="s">
        <v>15606</v>
      </c>
      <c r="B17648" s="45">
        <v>3620.0</v>
      </c>
      <c r="C17648" s="55"/>
      <c r="D17648" s="52"/>
    </row>
    <row r="17649">
      <c r="A17649" s="44" t="s">
        <v>15607</v>
      </c>
      <c r="B17649" s="45">
        <v>10360.0</v>
      </c>
      <c r="C17649" s="56" t="s">
        <v>15608</v>
      </c>
      <c r="D17649" s="52"/>
    </row>
    <row r="17650">
      <c r="A17650" s="44" t="s">
        <v>15609</v>
      </c>
      <c r="B17650" s="45">
        <v>11960.0</v>
      </c>
      <c r="C17650" s="56" t="s">
        <v>4500</v>
      </c>
      <c r="D17650" s="52"/>
    </row>
    <row r="17651">
      <c r="A17651" s="44" t="s">
        <v>15610</v>
      </c>
      <c r="B17651" s="45">
        <v>9440.0</v>
      </c>
      <c r="C17651" s="55"/>
      <c r="D17651" s="52"/>
    </row>
    <row r="17652">
      <c r="A17652" s="44" t="s">
        <v>15611</v>
      </c>
      <c r="B17652" s="45">
        <v>3340.0</v>
      </c>
      <c r="C17652" s="55"/>
      <c r="D17652" s="52"/>
    </row>
    <row r="17653">
      <c r="A17653" s="44" t="s">
        <v>15612</v>
      </c>
      <c r="B17653" s="45">
        <v>4180.0</v>
      </c>
      <c r="C17653" s="56" t="s">
        <v>4017</v>
      </c>
      <c r="D17653" s="52"/>
    </row>
    <row r="17654">
      <c r="A17654" s="44" t="s">
        <v>15613</v>
      </c>
      <c r="B17654" s="45">
        <v>9900.0</v>
      </c>
      <c r="C17654" s="55"/>
      <c r="D17654" s="52"/>
    </row>
    <row r="17655">
      <c r="A17655" s="44" t="s">
        <v>15614</v>
      </c>
      <c r="B17655" s="45">
        <v>4320.0</v>
      </c>
      <c r="C17655" s="56" t="s">
        <v>9968</v>
      </c>
      <c r="D17655" s="52"/>
    </row>
    <row r="17656">
      <c r="A17656" s="44" t="s">
        <v>15615</v>
      </c>
      <c r="B17656" s="45">
        <v>10740.0</v>
      </c>
      <c r="C17656" s="56" t="s">
        <v>15616</v>
      </c>
      <c r="D17656" s="52"/>
    </row>
    <row r="17657">
      <c r="A17657" s="44" t="s">
        <v>15617</v>
      </c>
      <c r="B17657" s="45">
        <v>2620.0</v>
      </c>
      <c r="C17657" s="56" t="s">
        <v>9968</v>
      </c>
      <c r="D17657" s="52"/>
    </row>
    <row r="17658">
      <c r="A17658" s="44" t="s">
        <v>15618</v>
      </c>
      <c r="B17658" s="45">
        <v>16720.0</v>
      </c>
      <c r="C17658" s="55"/>
      <c r="D17658" s="52"/>
    </row>
    <row r="17659">
      <c r="A17659" s="44" t="s">
        <v>15619</v>
      </c>
      <c r="B17659" s="45">
        <v>11080.0</v>
      </c>
      <c r="C17659" s="55"/>
      <c r="D17659" s="52"/>
    </row>
    <row r="17660">
      <c r="A17660" s="44" t="s">
        <v>15620</v>
      </c>
      <c r="B17660" s="45">
        <v>3160.0</v>
      </c>
      <c r="C17660" s="55"/>
      <c r="D17660" s="52"/>
    </row>
    <row r="17661">
      <c r="A17661" s="44" t="s">
        <v>15621</v>
      </c>
      <c r="B17661" s="45">
        <v>19920.0</v>
      </c>
      <c r="C17661" s="56" t="s">
        <v>9978</v>
      </c>
      <c r="D17661" s="52"/>
    </row>
    <row r="17662">
      <c r="A17662" s="44" t="s">
        <v>15622</v>
      </c>
      <c r="B17662" s="45">
        <v>3360.0</v>
      </c>
      <c r="C17662" s="56" t="s">
        <v>4112</v>
      </c>
      <c r="D17662" s="52"/>
    </row>
    <row r="17663">
      <c r="A17663" s="44" t="s">
        <v>15623</v>
      </c>
      <c r="B17663" s="45">
        <v>2580.0</v>
      </c>
      <c r="C17663" s="55"/>
      <c r="D17663" s="52"/>
    </row>
    <row r="17664">
      <c r="A17664" s="44" t="s">
        <v>15624</v>
      </c>
      <c r="B17664" s="45">
        <v>12120.0</v>
      </c>
      <c r="C17664" s="56" t="s">
        <v>4156</v>
      </c>
      <c r="D17664" s="52"/>
    </row>
    <row r="17665">
      <c r="A17665" s="44" t="s">
        <v>15625</v>
      </c>
      <c r="B17665" s="45">
        <v>10000.0</v>
      </c>
      <c r="C17665" s="55"/>
      <c r="D17665" s="52"/>
    </row>
    <row r="17666">
      <c r="A17666" s="44" t="s">
        <v>15626</v>
      </c>
      <c r="B17666" s="45">
        <v>13560.0</v>
      </c>
      <c r="C17666" s="56" t="s">
        <v>13520</v>
      </c>
      <c r="D17666" s="52"/>
    </row>
    <row r="17667">
      <c r="A17667" s="44" t="s">
        <v>15627</v>
      </c>
      <c r="B17667" s="45">
        <v>10100.0</v>
      </c>
      <c r="C17667" s="55"/>
      <c r="D17667" s="52"/>
    </row>
    <row r="17668">
      <c r="A17668" s="44" t="s">
        <v>15628</v>
      </c>
      <c r="B17668" s="45">
        <v>12100.0</v>
      </c>
      <c r="C17668" s="56" t="s">
        <v>8901</v>
      </c>
      <c r="D17668" s="52"/>
    </row>
    <row r="17669">
      <c r="A17669" s="44" t="s">
        <v>15629</v>
      </c>
      <c r="B17669" s="45">
        <v>10420.0</v>
      </c>
      <c r="C17669" s="56" t="s">
        <v>8901</v>
      </c>
      <c r="D17669" s="52"/>
    </row>
    <row r="17670">
      <c r="A17670" s="44" t="s">
        <v>15630</v>
      </c>
      <c r="B17670" s="45">
        <v>12240.0</v>
      </c>
      <c r="C17670" s="56" t="s">
        <v>8901</v>
      </c>
      <c r="D17670" s="52"/>
    </row>
    <row r="17671">
      <c r="A17671" s="44" t="s">
        <v>15631</v>
      </c>
      <c r="B17671" s="45">
        <v>10520.0</v>
      </c>
      <c r="C17671" s="56" t="s">
        <v>8901</v>
      </c>
      <c r="D17671" s="52"/>
    </row>
    <row r="17672">
      <c r="A17672" s="44" t="s">
        <v>15632</v>
      </c>
      <c r="B17672" s="45">
        <v>16440.0</v>
      </c>
      <c r="C17672" s="56" t="s">
        <v>15633</v>
      </c>
      <c r="D17672" s="52"/>
    </row>
    <row r="17673">
      <c r="A17673" s="44" t="s">
        <v>15634</v>
      </c>
      <c r="B17673" s="45">
        <v>16460.0</v>
      </c>
      <c r="C17673" s="55"/>
      <c r="D17673" s="52"/>
    </row>
    <row r="17674">
      <c r="A17674" s="44" t="s">
        <v>15635</v>
      </c>
      <c r="B17674" s="45">
        <v>3420.0</v>
      </c>
      <c r="C17674" s="56" t="s">
        <v>3265</v>
      </c>
      <c r="D17674" s="52"/>
    </row>
    <row r="17675">
      <c r="A17675" s="44" t="s">
        <v>15636</v>
      </c>
      <c r="B17675" s="45">
        <v>10640.0</v>
      </c>
      <c r="C17675" s="56" t="s">
        <v>15637</v>
      </c>
      <c r="D17675" s="52"/>
    </row>
    <row r="17676">
      <c r="A17676" s="44" t="s">
        <v>15638</v>
      </c>
      <c r="B17676" s="45">
        <v>2960.0</v>
      </c>
      <c r="C17676" s="55"/>
      <c r="D17676" s="52"/>
    </row>
    <row r="17677">
      <c r="A17677" s="44" t="s">
        <v>15639</v>
      </c>
      <c r="B17677" s="45">
        <v>11220.0</v>
      </c>
      <c r="C17677" s="55"/>
      <c r="D17677" s="52"/>
    </row>
    <row r="17678">
      <c r="A17678" s="44" t="s">
        <v>15640</v>
      </c>
      <c r="B17678" s="45">
        <v>25020.0</v>
      </c>
      <c r="C17678" s="56" t="s">
        <v>14334</v>
      </c>
      <c r="D17678" s="52"/>
    </row>
    <row r="17679">
      <c r="A17679" s="44" t="s">
        <v>15641</v>
      </c>
      <c r="B17679" s="45">
        <v>9560.0</v>
      </c>
      <c r="C17679" s="55"/>
      <c r="D17679" s="52"/>
    </row>
    <row r="17680">
      <c r="A17680" s="44" t="s">
        <v>15642</v>
      </c>
      <c r="B17680" s="45">
        <v>3400.0</v>
      </c>
      <c r="C17680" s="56" t="s">
        <v>6421</v>
      </c>
      <c r="D17680" s="52"/>
    </row>
    <row r="17681">
      <c r="A17681" s="44" t="s">
        <v>15643</v>
      </c>
      <c r="B17681" s="45">
        <v>3160.0</v>
      </c>
      <c r="C17681" s="56" t="s">
        <v>4129</v>
      </c>
      <c r="D17681" s="52"/>
    </row>
    <row r="17682">
      <c r="A17682" s="44" t="s">
        <v>15644</v>
      </c>
      <c r="B17682" s="45">
        <v>3160.0</v>
      </c>
      <c r="C17682" s="56" t="s">
        <v>6508</v>
      </c>
      <c r="D17682" s="52"/>
    </row>
    <row r="17683">
      <c r="A17683" s="44" t="s">
        <v>15645</v>
      </c>
      <c r="B17683" s="45">
        <v>3160.0</v>
      </c>
      <c r="C17683" s="56" t="s">
        <v>7276</v>
      </c>
      <c r="D17683" s="52"/>
    </row>
    <row r="17684">
      <c r="A17684" s="44" t="s">
        <v>15646</v>
      </c>
      <c r="B17684" s="45">
        <v>3460.0</v>
      </c>
      <c r="C17684" s="56" t="s">
        <v>6421</v>
      </c>
      <c r="D17684" s="52"/>
    </row>
    <row r="17685">
      <c r="A17685" s="44" t="s">
        <v>15647</v>
      </c>
      <c r="B17685" s="45">
        <v>2800.0</v>
      </c>
      <c r="C17685" s="56" t="s">
        <v>9914</v>
      </c>
      <c r="D17685" s="52"/>
    </row>
    <row r="17686">
      <c r="A17686" s="44" t="s">
        <v>15648</v>
      </c>
      <c r="B17686" s="45">
        <v>3260.0</v>
      </c>
      <c r="C17686" s="56" t="s">
        <v>6508</v>
      </c>
      <c r="D17686" s="52"/>
    </row>
    <row r="17687">
      <c r="A17687" s="44" t="s">
        <v>15649</v>
      </c>
      <c r="B17687" s="45">
        <v>3260.0</v>
      </c>
      <c r="C17687" s="56" t="s">
        <v>7276</v>
      </c>
      <c r="D17687" s="52"/>
    </row>
    <row r="17688">
      <c r="A17688" s="44" t="s">
        <v>15650</v>
      </c>
      <c r="B17688" s="45">
        <v>2920.0</v>
      </c>
      <c r="C17688" s="56" t="s">
        <v>9914</v>
      </c>
      <c r="D17688" s="52"/>
    </row>
    <row r="17689">
      <c r="A17689" s="44" t="s">
        <v>15651</v>
      </c>
      <c r="B17689" s="45">
        <v>2580.0</v>
      </c>
      <c r="C17689" s="56" t="s">
        <v>4129</v>
      </c>
      <c r="D17689" s="52"/>
    </row>
    <row r="17690">
      <c r="A17690" s="44" t="s">
        <v>15652</v>
      </c>
      <c r="B17690" s="45">
        <v>16820.0</v>
      </c>
      <c r="C17690" s="55"/>
      <c r="D17690" s="52"/>
    </row>
    <row r="17691">
      <c r="A17691" s="44" t="s">
        <v>15653</v>
      </c>
      <c r="B17691" s="45">
        <v>3860.0</v>
      </c>
      <c r="C17691" s="55"/>
      <c r="D17691" s="52"/>
    </row>
    <row r="17692">
      <c r="A17692" s="44" t="s">
        <v>15654</v>
      </c>
      <c r="B17692" s="45">
        <v>4460.0</v>
      </c>
      <c r="C17692" s="56" t="s">
        <v>9968</v>
      </c>
      <c r="D17692" s="52"/>
    </row>
    <row r="17693">
      <c r="A17693" s="44" t="s">
        <v>15655</v>
      </c>
      <c r="B17693" s="45">
        <v>2640.0</v>
      </c>
      <c r="C17693" s="55"/>
      <c r="D17693" s="52"/>
    </row>
    <row r="17694">
      <c r="A17694" s="44" t="s">
        <v>15656</v>
      </c>
      <c r="B17694" s="45">
        <v>26040.0</v>
      </c>
      <c r="C17694" s="56" t="s">
        <v>12685</v>
      </c>
      <c r="D17694" s="52"/>
    </row>
    <row r="17695">
      <c r="A17695" s="44" t="s">
        <v>15657</v>
      </c>
      <c r="B17695" s="45">
        <v>26000.0</v>
      </c>
      <c r="C17695" s="55"/>
      <c r="D17695" s="52"/>
    </row>
    <row r="17696">
      <c r="A17696" s="44" t="s">
        <v>15658</v>
      </c>
      <c r="B17696" s="45">
        <v>4900.0</v>
      </c>
      <c r="C17696" s="56" t="s">
        <v>9968</v>
      </c>
      <c r="D17696" s="52"/>
    </row>
    <row r="17697">
      <c r="A17697" s="44" t="s">
        <v>15659</v>
      </c>
      <c r="B17697" s="45">
        <v>2620.0</v>
      </c>
      <c r="C17697" s="55"/>
      <c r="D17697" s="52"/>
    </row>
    <row r="17698">
      <c r="A17698" s="44" t="s">
        <v>15660</v>
      </c>
      <c r="B17698" s="45">
        <v>3780.0</v>
      </c>
      <c r="C17698" s="56" t="s">
        <v>4017</v>
      </c>
      <c r="D17698" s="52"/>
    </row>
    <row r="17699">
      <c r="A17699" s="44" t="s">
        <v>15661</v>
      </c>
      <c r="B17699" s="45">
        <v>12920.0</v>
      </c>
      <c r="C17699" s="56" t="s">
        <v>15662</v>
      </c>
      <c r="D17699" s="52"/>
    </row>
    <row r="17700">
      <c r="A17700" s="44" t="s">
        <v>15663</v>
      </c>
      <c r="B17700" s="45">
        <v>9900.0</v>
      </c>
      <c r="C17700" s="55"/>
      <c r="D17700" s="52"/>
    </row>
    <row r="17701">
      <c r="A17701" s="44" t="s">
        <v>15664</v>
      </c>
      <c r="B17701" s="45">
        <v>10800.0</v>
      </c>
      <c r="C17701" s="56" t="s">
        <v>15665</v>
      </c>
      <c r="D17701" s="52"/>
    </row>
    <row r="17702">
      <c r="A17702" s="44" t="s">
        <v>15666</v>
      </c>
      <c r="B17702" s="45">
        <v>13380.0</v>
      </c>
      <c r="C17702" s="56" t="s">
        <v>8426</v>
      </c>
      <c r="D17702" s="52"/>
    </row>
    <row r="17703">
      <c r="A17703" s="44" t="s">
        <v>15667</v>
      </c>
      <c r="B17703" s="45">
        <v>3440.0</v>
      </c>
      <c r="C17703" s="55"/>
      <c r="D17703" s="52"/>
    </row>
    <row r="17704">
      <c r="A17704" s="44" t="s">
        <v>15668</v>
      </c>
      <c r="B17704" s="45">
        <v>9540.0</v>
      </c>
      <c r="C17704" s="55"/>
      <c r="D17704" s="52"/>
    </row>
    <row r="17705">
      <c r="A17705" s="44" t="s">
        <v>15669</v>
      </c>
      <c r="B17705" s="45">
        <v>9920.0</v>
      </c>
      <c r="C17705" s="55"/>
      <c r="D17705" s="52"/>
    </row>
    <row r="17706">
      <c r="A17706" s="44" t="s">
        <v>15670</v>
      </c>
      <c r="B17706" s="45">
        <v>2700.0</v>
      </c>
      <c r="C17706" s="56" t="s">
        <v>744</v>
      </c>
      <c r="D17706" s="52"/>
    </row>
    <row r="17707">
      <c r="A17707" s="44" t="s">
        <v>15671</v>
      </c>
      <c r="B17707" s="45">
        <v>17520.0</v>
      </c>
      <c r="C17707" s="55"/>
      <c r="D17707" s="52"/>
    </row>
    <row r="17708">
      <c r="A17708" s="44" t="s">
        <v>15672</v>
      </c>
      <c r="B17708" s="45">
        <v>2540.0</v>
      </c>
      <c r="C17708" s="56" t="s">
        <v>744</v>
      </c>
      <c r="D17708" s="52"/>
    </row>
    <row r="17709">
      <c r="A17709" s="44" t="s">
        <v>15673</v>
      </c>
      <c r="B17709" s="45">
        <v>13760.0</v>
      </c>
      <c r="C17709" s="56" t="s">
        <v>15674</v>
      </c>
      <c r="D17709" s="52"/>
    </row>
    <row r="17710">
      <c r="A17710" s="44" t="s">
        <v>15675</v>
      </c>
      <c r="B17710" s="45">
        <v>22920.0</v>
      </c>
      <c r="C17710" s="56" t="s">
        <v>12685</v>
      </c>
      <c r="D17710" s="52"/>
    </row>
    <row r="17711">
      <c r="A17711" s="44" t="s">
        <v>15676</v>
      </c>
      <c r="B17711" s="45">
        <v>4760.0</v>
      </c>
      <c r="C17711" s="56" t="s">
        <v>9968</v>
      </c>
      <c r="D17711" s="52"/>
    </row>
    <row r="17712">
      <c r="A17712" s="44" t="s">
        <v>15677</v>
      </c>
      <c r="B17712" s="45">
        <v>11480.0</v>
      </c>
      <c r="C17712" s="56" t="s">
        <v>8901</v>
      </c>
      <c r="D17712" s="52"/>
    </row>
    <row r="17713">
      <c r="A17713" s="44" t="s">
        <v>15678</v>
      </c>
      <c r="B17713" s="45">
        <v>2620.0</v>
      </c>
      <c r="C17713" s="55"/>
      <c r="D17713" s="52"/>
    </row>
    <row r="17714">
      <c r="A17714" s="44" t="s">
        <v>15679</v>
      </c>
      <c r="B17714" s="45">
        <v>11580.0</v>
      </c>
      <c r="C17714" s="56" t="s">
        <v>5765</v>
      </c>
      <c r="D17714" s="52"/>
    </row>
    <row r="17715">
      <c r="A17715" s="44" t="s">
        <v>15680</v>
      </c>
      <c r="B17715" s="45">
        <v>10660.0</v>
      </c>
      <c r="C17715" s="55"/>
      <c r="D17715" s="52"/>
    </row>
    <row r="17716">
      <c r="A17716" s="44" t="s">
        <v>15681</v>
      </c>
      <c r="B17716" s="45">
        <v>8980.0</v>
      </c>
      <c r="C17716" s="55"/>
      <c r="D17716" s="52"/>
    </row>
    <row r="17717">
      <c r="A17717" s="44" t="s">
        <v>15682</v>
      </c>
      <c r="B17717" s="45">
        <v>10120.0</v>
      </c>
      <c r="C17717" s="55"/>
      <c r="D17717" s="52"/>
    </row>
    <row r="17718">
      <c r="A17718" s="44" t="s">
        <v>15683</v>
      </c>
      <c r="B17718" s="45">
        <v>13700.0</v>
      </c>
      <c r="C17718" s="55"/>
      <c r="D17718" s="52"/>
    </row>
    <row r="17719">
      <c r="A17719" s="44" t="s">
        <v>15684</v>
      </c>
      <c r="B17719" s="45">
        <v>17520.0</v>
      </c>
      <c r="C17719" s="55"/>
      <c r="D17719" s="52"/>
    </row>
    <row r="17720">
      <c r="A17720" s="44" t="s">
        <v>15685</v>
      </c>
      <c r="B17720" s="45">
        <v>32140.0</v>
      </c>
      <c r="C17720" s="55"/>
      <c r="D17720" s="52"/>
    </row>
    <row r="17721">
      <c r="A17721" s="44" t="s">
        <v>15686</v>
      </c>
      <c r="B17721" s="45">
        <v>12380.0</v>
      </c>
      <c r="C17721" s="56" t="s">
        <v>14232</v>
      </c>
      <c r="D17721" s="52"/>
    </row>
    <row r="17722">
      <c r="A17722" s="44" t="s">
        <v>15687</v>
      </c>
      <c r="B17722" s="45">
        <v>21380.0</v>
      </c>
      <c r="C17722" s="56" t="s">
        <v>14334</v>
      </c>
      <c r="D17722" s="52"/>
    </row>
    <row r="17723">
      <c r="A17723" s="44" t="s">
        <v>15688</v>
      </c>
      <c r="B17723" s="45">
        <v>3580.0</v>
      </c>
      <c r="C17723" s="56" t="s">
        <v>4111</v>
      </c>
      <c r="D17723" s="52"/>
    </row>
    <row r="17724">
      <c r="A17724" s="44" t="s">
        <v>15689</v>
      </c>
      <c r="B17724" s="45">
        <v>10440.0</v>
      </c>
      <c r="C17724" s="56" t="s">
        <v>4466</v>
      </c>
      <c r="D17724" s="52"/>
    </row>
    <row r="17725">
      <c r="A17725" s="44" t="s">
        <v>15690</v>
      </c>
      <c r="B17725" s="45">
        <v>2580.0</v>
      </c>
      <c r="C17725" s="56" t="s">
        <v>4111</v>
      </c>
      <c r="D17725" s="52"/>
    </row>
    <row r="17726">
      <c r="A17726" s="44" t="s">
        <v>15691</v>
      </c>
      <c r="B17726" s="45">
        <v>16820.0</v>
      </c>
      <c r="C17726" s="55"/>
      <c r="D17726" s="52"/>
    </row>
    <row r="17727">
      <c r="A17727" s="44" t="s">
        <v>15692</v>
      </c>
      <c r="B17727" s="45">
        <v>11760.0</v>
      </c>
      <c r="C17727" s="56" t="s">
        <v>15693</v>
      </c>
      <c r="D17727" s="52"/>
    </row>
    <row r="17728">
      <c r="A17728" s="44" t="s">
        <v>15694</v>
      </c>
      <c r="B17728" s="45">
        <v>3860.0</v>
      </c>
      <c r="C17728" s="55"/>
      <c r="D17728" s="52"/>
    </row>
    <row r="17729">
      <c r="A17729" s="44" t="s">
        <v>15695</v>
      </c>
      <c r="B17729" s="45">
        <v>9340.0</v>
      </c>
      <c r="C17729" s="55"/>
      <c r="D17729" s="52"/>
    </row>
    <row r="17730">
      <c r="A17730" s="44" t="s">
        <v>15696</v>
      </c>
      <c r="B17730" s="45">
        <v>15480.0</v>
      </c>
      <c r="C17730" s="55"/>
      <c r="D17730" s="52"/>
    </row>
    <row r="17731">
      <c r="A17731" s="44" t="s">
        <v>15697</v>
      </c>
      <c r="B17731" s="45">
        <v>32260.0</v>
      </c>
      <c r="C17731" s="55"/>
      <c r="D17731" s="52"/>
    </row>
    <row r="17732">
      <c r="A17732" s="44" t="s">
        <v>15698</v>
      </c>
      <c r="B17732" s="45">
        <v>3720.0</v>
      </c>
      <c r="C17732" s="56" t="s">
        <v>2781</v>
      </c>
      <c r="D17732" s="52"/>
    </row>
    <row r="17733">
      <c r="A17733" s="44" t="s">
        <v>15699</v>
      </c>
      <c r="B17733" s="45">
        <v>13700.0</v>
      </c>
      <c r="C17733" s="55"/>
      <c r="D17733" s="52"/>
    </row>
    <row r="17734">
      <c r="A17734" s="44" t="s">
        <v>15700</v>
      </c>
      <c r="B17734" s="45">
        <v>2900.0</v>
      </c>
      <c r="C17734" s="56" t="s">
        <v>4031</v>
      </c>
      <c r="D17734" s="52"/>
    </row>
    <row r="17735">
      <c r="A17735" s="44" t="s">
        <v>15701</v>
      </c>
      <c r="B17735" s="45">
        <v>2460.0</v>
      </c>
      <c r="C17735" s="56" t="s">
        <v>4790</v>
      </c>
      <c r="D17735" s="52"/>
    </row>
    <row r="17736">
      <c r="A17736" s="44" t="s">
        <v>15702</v>
      </c>
      <c r="B17736" s="45">
        <v>3880.0</v>
      </c>
      <c r="C17736" s="55"/>
      <c r="D17736" s="52"/>
    </row>
    <row r="17737">
      <c r="A17737" s="44" t="s">
        <v>15703</v>
      </c>
      <c r="B17737" s="45">
        <v>2820.0</v>
      </c>
      <c r="C17737" s="55"/>
      <c r="D17737" s="52"/>
    </row>
    <row r="17738">
      <c r="A17738" s="44" t="s">
        <v>15704</v>
      </c>
      <c r="B17738" s="45">
        <v>2800.0</v>
      </c>
      <c r="C17738" s="56" t="s">
        <v>4031</v>
      </c>
      <c r="D17738" s="52"/>
    </row>
    <row r="17739">
      <c r="A17739" s="44" t="s">
        <v>15705</v>
      </c>
      <c r="B17739" s="45">
        <v>3000.0</v>
      </c>
      <c r="C17739" s="56" t="s">
        <v>4138</v>
      </c>
      <c r="D17739" s="52"/>
    </row>
    <row r="17740">
      <c r="A17740" s="44" t="s">
        <v>15706</v>
      </c>
      <c r="B17740" s="45">
        <v>10880.0</v>
      </c>
      <c r="C17740" s="56" t="s">
        <v>15707</v>
      </c>
      <c r="D17740" s="52"/>
    </row>
    <row r="17741">
      <c r="A17741" s="44" t="s">
        <v>15708</v>
      </c>
      <c r="B17741" s="45">
        <v>12160.0</v>
      </c>
      <c r="C17741" s="56" t="s">
        <v>8901</v>
      </c>
      <c r="D17741" s="52"/>
    </row>
    <row r="17742">
      <c r="A17742" s="44" t="s">
        <v>15709</v>
      </c>
      <c r="B17742" s="45">
        <v>10000.0</v>
      </c>
      <c r="C17742" s="55"/>
      <c r="D17742" s="52"/>
    </row>
    <row r="17743">
      <c r="A17743" s="44" t="s">
        <v>15710</v>
      </c>
      <c r="B17743" s="45">
        <v>2340.0</v>
      </c>
      <c r="C17743" s="56" t="s">
        <v>4790</v>
      </c>
      <c r="D17743" s="52"/>
    </row>
    <row r="17744">
      <c r="A17744" s="44" t="s">
        <v>15711</v>
      </c>
      <c r="B17744" s="45">
        <v>3680.0</v>
      </c>
      <c r="C17744" s="56" t="s">
        <v>4017</v>
      </c>
      <c r="D17744" s="52"/>
    </row>
    <row r="17745">
      <c r="A17745" s="44" t="s">
        <v>15712</v>
      </c>
      <c r="B17745" s="45">
        <v>2840.0</v>
      </c>
      <c r="C17745" s="56" t="s">
        <v>4138</v>
      </c>
      <c r="D17745" s="52"/>
    </row>
    <row r="17746">
      <c r="A17746" s="44" t="s">
        <v>15713</v>
      </c>
      <c r="B17746" s="45">
        <v>32360.0</v>
      </c>
      <c r="C17746" s="55"/>
      <c r="D17746" s="52"/>
    </row>
    <row r="17747">
      <c r="A17747" s="44" t="s">
        <v>15714</v>
      </c>
      <c r="B17747" s="45">
        <v>10500.0</v>
      </c>
      <c r="C17747" s="56" t="s">
        <v>8901</v>
      </c>
      <c r="D17747" s="52"/>
    </row>
    <row r="17748">
      <c r="A17748" s="44" t="s">
        <v>15715</v>
      </c>
      <c r="B17748" s="45">
        <v>11920.0</v>
      </c>
      <c r="C17748" s="56" t="s">
        <v>4949</v>
      </c>
      <c r="D17748" s="52"/>
    </row>
    <row r="17749">
      <c r="A17749" s="44" t="s">
        <v>15716</v>
      </c>
      <c r="B17749" s="45">
        <v>3140.0</v>
      </c>
      <c r="C17749" s="56" t="s">
        <v>4017</v>
      </c>
      <c r="D17749" s="52"/>
    </row>
    <row r="17750">
      <c r="A17750" s="44" t="s">
        <v>15717</v>
      </c>
      <c r="B17750" s="45">
        <v>11420.0</v>
      </c>
      <c r="C17750" s="56" t="s">
        <v>8901</v>
      </c>
      <c r="D17750" s="52"/>
    </row>
    <row r="17751">
      <c r="A17751" s="44" t="s">
        <v>15718</v>
      </c>
      <c r="B17751" s="45">
        <v>9880.0</v>
      </c>
      <c r="C17751" s="55"/>
      <c r="D17751" s="52"/>
    </row>
    <row r="17752">
      <c r="A17752" s="44" t="s">
        <v>15719</v>
      </c>
      <c r="B17752" s="45">
        <v>10220.0</v>
      </c>
      <c r="C17752" s="56" t="s">
        <v>8403</v>
      </c>
      <c r="D17752" s="52"/>
    </row>
    <row r="17753">
      <c r="A17753" s="44" t="s">
        <v>15720</v>
      </c>
      <c r="B17753" s="45">
        <v>2820.0</v>
      </c>
      <c r="C17753" s="55"/>
      <c r="D17753" s="52"/>
    </row>
    <row r="17754">
      <c r="A17754" s="44" t="s">
        <v>15721</v>
      </c>
      <c r="B17754" s="45">
        <v>2360.0</v>
      </c>
      <c r="C17754" s="55"/>
      <c r="D17754" s="52"/>
    </row>
    <row r="17755">
      <c r="A17755" s="44" t="s">
        <v>15722</v>
      </c>
      <c r="B17755" s="45">
        <v>2360.0</v>
      </c>
      <c r="C17755" s="55"/>
      <c r="D17755" s="52"/>
    </row>
    <row r="17756">
      <c r="A17756" s="44" t="s">
        <v>15723</v>
      </c>
      <c r="B17756" s="45">
        <v>2480.0</v>
      </c>
      <c r="C17756" s="55"/>
      <c r="D17756" s="52"/>
    </row>
    <row r="17757">
      <c r="A17757" s="44" t="s">
        <v>15724</v>
      </c>
      <c r="B17757" s="45">
        <v>11340.0</v>
      </c>
      <c r="C17757" s="56" t="s">
        <v>15725</v>
      </c>
      <c r="D17757" s="52"/>
    </row>
    <row r="17758">
      <c r="A17758" s="44" t="s">
        <v>15726</v>
      </c>
      <c r="B17758" s="45">
        <v>13680.0</v>
      </c>
      <c r="C17758" s="55"/>
      <c r="D17758" s="52"/>
    </row>
    <row r="17759">
      <c r="A17759" s="44" t="s">
        <v>15727</v>
      </c>
      <c r="B17759" s="45">
        <v>3420.0</v>
      </c>
      <c r="C17759" s="56" t="s">
        <v>3265</v>
      </c>
      <c r="D17759" s="52"/>
    </row>
    <row r="17760">
      <c r="A17760" s="44" t="s">
        <v>15728</v>
      </c>
      <c r="B17760" s="45">
        <v>2900.0</v>
      </c>
      <c r="C17760" s="55"/>
      <c r="D17760" s="52"/>
    </row>
    <row r="17761">
      <c r="A17761" s="44" t="s">
        <v>15729</v>
      </c>
      <c r="B17761" s="45">
        <v>10600.0</v>
      </c>
      <c r="C17761" s="55"/>
      <c r="D17761" s="52"/>
    </row>
    <row r="17762">
      <c r="A17762" s="44" t="s">
        <v>15730</v>
      </c>
      <c r="B17762" s="45">
        <v>32360.0</v>
      </c>
      <c r="C17762" s="55"/>
      <c r="D17762" s="52"/>
    </row>
    <row r="17763">
      <c r="A17763" s="44" t="s">
        <v>15731</v>
      </c>
      <c r="B17763" s="45">
        <v>17300.0</v>
      </c>
      <c r="C17763" s="56" t="s">
        <v>15732</v>
      </c>
      <c r="D17763" s="52"/>
    </row>
    <row r="17764">
      <c r="A17764" s="44" t="s">
        <v>15733</v>
      </c>
      <c r="B17764" s="45">
        <v>9920.0</v>
      </c>
      <c r="C17764" s="55"/>
      <c r="D17764" s="52"/>
    </row>
    <row r="17765">
      <c r="A17765" s="44" t="s">
        <v>15734</v>
      </c>
      <c r="B17765" s="45">
        <v>13660.0</v>
      </c>
      <c r="C17765" s="55"/>
      <c r="D17765" s="52"/>
    </row>
    <row r="17766">
      <c r="A17766" s="44" t="s">
        <v>15735</v>
      </c>
      <c r="B17766" s="45">
        <v>33080.0</v>
      </c>
      <c r="C17766" s="55"/>
      <c r="D17766" s="52"/>
    </row>
    <row r="17767">
      <c r="A17767" s="44" t="s">
        <v>15736</v>
      </c>
      <c r="B17767" s="45">
        <v>11240.0</v>
      </c>
      <c r="C17767" s="56" t="s">
        <v>8901</v>
      </c>
      <c r="D17767" s="52"/>
    </row>
    <row r="17768">
      <c r="A17768" s="44" t="s">
        <v>15737</v>
      </c>
      <c r="B17768" s="45">
        <v>12560.0</v>
      </c>
      <c r="C17768" s="56" t="s">
        <v>15738</v>
      </c>
      <c r="D17768" s="52"/>
    </row>
    <row r="17769">
      <c r="A17769" s="44" t="s">
        <v>15739</v>
      </c>
      <c r="B17769" s="45">
        <v>2920.0</v>
      </c>
      <c r="C17769" s="56" t="s">
        <v>744</v>
      </c>
      <c r="D17769" s="52"/>
    </row>
    <row r="17770">
      <c r="A17770" s="44" t="s">
        <v>15740</v>
      </c>
      <c r="B17770" s="45">
        <v>3600.0</v>
      </c>
      <c r="C17770" s="56" t="s">
        <v>6421</v>
      </c>
      <c r="D17770" s="52"/>
    </row>
    <row r="17771">
      <c r="A17771" s="44" t="s">
        <v>15741</v>
      </c>
      <c r="B17771" s="45">
        <v>10260.0</v>
      </c>
      <c r="C17771" s="55"/>
      <c r="D17771" s="52"/>
    </row>
    <row r="17772">
      <c r="A17772" s="44" t="s">
        <v>15742</v>
      </c>
      <c r="B17772" s="45">
        <v>2540.0</v>
      </c>
      <c r="C17772" s="56" t="s">
        <v>744</v>
      </c>
      <c r="D17772" s="52"/>
    </row>
    <row r="17773">
      <c r="A17773" s="44" t="s">
        <v>15743</v>
      </c>
      <c r="B17773" s="45">
        <v>3420.0</v>
      </c>
      <c r="C17773" s="56" t="s">
        <v>6508</v>
      </c>
      <c r="D17773" s="52"/>
    </row>
    <row r="17774">
      <c r="A17774" s="44" t="s">
        <v>15744</v>
      </c>
      <c r="B17774" s="45">
        <v>3420.0</v>
      </c>
      <c r="C17774" s="56" t="s">
        <v>7276</v>
      </c>
      <c r="D17774" s="52"/>
    </row>
    <row r="17775">
      <c r="A17775" s="44" t="s">
        <v>15745</v>
      </c>
      <c r="B17775" s="45">
        <v>10280.0</v>
      </c>
      <c r="C17775" s="55"/>
      <c r="D17775" s="52"/>
    </row>
    <row r="17776">
      <c r="A17776" s="44" t="s">
        <v>15746</v>
      </c>
      <c r="B17776" s="45">
        <v>2920.0</v>
      </c>
      <c r="C17776" s="56" t="s">
        <v>9914</v>
      </c>
      <c r="D17776" s="52"/>
    </row>
    <row r="17777">
      <c r="A17777" s="44" t="s">
        <v>15747</v>
      </c>
      <c r="B17777" s="45">
        <v>2540.0</v>
      </c>
      <c r="C17777" s="55"/>
      <c r="D17777" s="52"/>
    </row>
    <row r="17778">
      <c r="A17778" s="44" t="s">
        <v>15748</v>
      </c>
      <c r="B17778" s="45">
        <v>9560.0</v>
      </c>
      <c r="C17778" s="55"/>
      <c r="D17778" s="52"/>
    </row>
    <row r="17779">
      <c r="A17779" s="44" t="s">
        <v>15749</v>
      </c>
      <c r="B17779" s="45">
        <v>2520.0</v>
      </c>
      <c r="C17779" s="55"/>
      <c r="D17779" s="52"/>
    </row>
    <row r="17780">
      <c r="A17780" s="44" t="s">
        <v>15750</v>
      </c>
      <c r="B17780" s="45">
        <v>13700.0</v>
      </c>
      <c r="C17780" s="56" t="s">
        <v>15751</v>
      </c>
      <c r="D17780" s="52"/>
    </row>
    <row r="17781">
      <c r="A17781" s="44" t="s">
        <v>15752</v>
      </c>
      <c r="B17781" s="45">
        <v>3480.0</v>
      </c>
      <c r="C17781" s="56" t="s">
        <v>6421</v>
      </c>
      <c r="D17781" s="52"/>
    </row>
    <row r="17782">
      <c r="A17782" s="44" t="s">
        <v>15753</v>
      </c>
      <c r="B17782" s="45">
        <v>9980.0</v>
      </c>
      <c r="C17782" s="55"/>
      <c r="D17782" s="52"/>
    </row>
    <row r="17783">
      <c r="A17783" s="44" t="s">
        <v>15754</v>
      </c>
      <c r="B17783" s="45">
        <v>13640.0</v>
      </c>
      <c r="C17783" s="55"/>
      <c r="D17783" s="52"/>
    </row>
    <row r="17784">
      <c r="A17784" s="44" t="s">
        <v>15755</v>
      </c>
      <c r="B17784" s="45">
        <v>3180.0</v>
      </c>
      <c r="C17784" s="56" t="s">
        <v>6508</v>
      </c>
      <c r="D17784" s="52"/>
    </row>
    <row r="17785">
      <c r="A17785" s="44" t="s">
        <v>15756</v>
      </c>
      <c r="B17785" s="45">
        <v>3180.0</v>
      </c>
      <c r="C17785" s="56" t="s">
        <v>7276</v>
      </c>
      <c r="D17785" s="52"/>
    </row>
    <row r="17786">
      <c r="A17786" s="44" t="s">
        <v>15757</v>
      </c>
      <c r="B17786" s="45">
        <v>2800.0</v>
      </c>
      <c r="C17786" s="56" t="s">
        <v>9914</v>
      </c>
      <c r="D17786" s="52"/>
    </row>
    <row r="17787">
      <c r="A17787" s="44" t="s">
        <v>15758</v>
      </c>
      <c r="B17787" s="45">
        <v>10440.0</v>
      </c>
      <c r="C17787" s="56" t="s">
        <v>9237</v>
      </c>
      <c r="D17787" s="52"/>
    </row>
    <row r="17788">
      <c r="A17788" s="44" t="s">
        <v>15759</v>
      </c>
      <c r="B17788" s="45">
        <v>9540.0</v>
      </c>
      <c r="C17788" s="55"/>
      <c r="D17788" s="52"/>
    </row>
    <row r="17789">
      <c r="A17789" s="44" t="s">
        <v>15760</v>
      </c>
      <c r="B17789" s="45">
        <v>19760.0</v>
      </c>
      <c r="C17789" s="55"/>
      <c r="D17789" s="52"/>
    </row>
    <row r="17790">
      <c r="A17790" s="44" t="s">
        <v>15761</v>
      </c>
      <c r="B17790" s="45">
        <v>12520.0</v>
      </c>
      <c r="C17790" s="56" t="s">
        <v>4576</v>
      </c>
      <c r="D17790" s="52"/>
    </row>
    <row r="17791">
      <c r="A17791" s="44" t="s">
        <v>15762</v>
      </c>
      <c r="B17791" s="45">
        <v>2540.0</v>
      </c>
      <c r="C17791" s="55"/>
      <c r="D17791" s="52"/>
    </row>
    <row r="17792">
      <c r="A17792" s="44" t="s">
        <v>15763</v>
      </c>
      <c r="B17792" s="45">
        <v>3520.0</v>
      </c>
      <c r="C17792" s="55"/>
      <c r="D17792" s="52"/>
    </row>
    <row r="17793">
      <c r="A17793" s="44" t="s">
        <v>15764</v>
      </c>
      <c r="B17793" s="45">
        <v>16380.0</v>
      </c>
      <c r="C17793" s="55"/>
      <c r="D17793" s="52"/>
    </row>
    <row r="17794">
      <c r="A17794" s="44" t="s">
        <v>15765</v>
      </c>
      <c r="B17794" s="45">
        <v>12300.0</v>
      </c>
      <c r="C17794" s="56" t="s">
        <v>8303</v>
      </c>
      <c r="D17794" s="52"/>
    </row>
    <row r="17795">
      <c r="A17795" s="44" t="s">
        <v>15766</v>
      </c>
      <c r="B17795" s="45">
        <v>2540.0</v>
      </c>
      <c r="C17795" s="56" t="s">
        <v>4800</v>
      </c>
      <c r="D17795" s="52"/>
    </row>
    <row r="17796">
      <c r="A17796" s="44" t="s">
        <v>15767</v>
      </c>
      <c r="B17796" s="45">
        <v>9520.0</v>
      </c>
      <c r="C17796" s="55"/>
      <c r="D17796" s="52"/>
    </row>
    <row r="17797">
      <c r="A17797" s="44" t="s">
        <v>15768</v>
      </c>
      <c r="B17797" s="45">
        <v>3780.0</v>
      </c>
      <c r="C17797" s="55"/>
      <c r="D17797" s="52"/>
    </row>
    <row r="17798">
      <c r="A17798" s="44" t="s">
        <v>15769</v>
      </c>
      <c r="B17798" s="45">
        <v>2360.0</v>
      </c>
      <c r="C17798" s="56" t="s">
        <v>4800</v>
      </c>
      <c r="D17798" s="52"/>
    </row>
    <row r="17799">
      <c r="A17799" s="44" t="s">
        <v>15770</v>
      </c>
      <c r="B17799" s="45">
        <v>10020.0</v>
      </c>
      <c r="C17799" s="55"/>
      <c r="D17799" s="52"/>
    </row>
    <row r="17800">
      <c r="A17800" s="44" t="s">
        <v>15771</v>
      </c>
      <c r="B17800" s="45">
        <v>3360.0</v>
      </c>
      <c r="C17800" s="55"/>
      <c r="D17800" s="52"/>
    </row>
    <row r="17801">
      <c r="A17801" s="44" t="s">
        <v>15772</v>
      </c>
      <c r="B17801" s="45">
        <v>12300.0</v>
      </c>
      <c r="C17801" s="56" t="s">
        <v>7963</v>
      </c>
      <c r="D17801" s="52"/>
    </row>
    <row r="17802">
      <c r="A17802" s="44" t="s">
        <v>15773</v>
      </c>
      <c r="B17802" s="45">
        <v>10560.0</v>
      </c>
      <c r="C17802" s="56" t="s">
        <v>12270</v>
      </c>
      <c r="D17802" s="52"/>
    </row>
    <row r="17803">
      <c r="A17803" s="44" t="s">
        <v>15774</v>
      </c>
      <c r="B17803" s="45">
        <v>28600.0</v>
      </c>
      <c r="C17803" s="55"/>
      <c r="D17803" s="52"/>
    </row>
    <row r="17804">
      <c r="A17804" s="44" t="s">
        <v>15775</v>
      </c>
      <c r="B17804" s="45">
        <v>9980.0</v>
      </c>
      <c r="C17804" s="55"/>
      <c r="D17804" s="52"/>
    </row>
    <row r="17805">
      <c r="A17805" s="44" t="s">
        <v>15776</v>
      </c>
      <c r="B17805" s="45">
        <v>9600.0</v>
      </c>
      <c r="C17805" s="55"/>
      <c r="D17805" s="52"/>
    </row>
    <row r="17806">
      <c r="A17806" s="44" t="s">
        <v>15777</v>
      </c>
      <c r="B17806" s="45">
        <v>31760.0</v>
      </c>
      <c r="C17806" s="55"/>
      <c r="D17806" s="52"/>
    </row>
    <row r="17807">
      <c r="A17807" s="44" t="s">
        <v>15778</v>
      </c>
      <c r="B17807" s="45">
        <v>2780.0</v>
      </c>
      <c r="C17807" s="56" t="s">
        <v>4042</v>
      </c>
      <c r="D17807" s="52"/>
    </row>
    <row r="17808">
      <c r="A17808" s="44" t="s">
        <v>15779</v>
      </c>
      <c r="B17808" s="45">
        <v>2340.0</v>
      </c>
      <c r="C17808" s="56" t="s">
        <v>4042</v>
      </c>
      <c r="D17808" s="52"/>
    </row>
    <row r="17809">
      <c r="A17809" s="44" t="s">
        <v>15780</v>
      </c>
      <c r="B17809" s="45">
        <v>12920.0</v>
      </c>
      <c r="C17809" s="56" t="s">
        <v>8901</v>
      </c>
      <c r="D17809" s="52"/>
    </row>
    <row r="17810">
      <c r="A17810" s="44" t="s">
        <v>15781</v>
      </c>
      <c r="B17810" s="45">
        <v>10480.0</v>
      </c>
      <c r="C17810" s="55"/>
      <c r="D17810" s="52"/>
    </row>
    <row r="17811">
      <c r="A17811" s="44" t="s">
        <v>15782</v>
      </c>
      <c r="B17811" s="45">
        <v>2880.0</v>
      </c>
      <c r="C17811" s="55"/>
      <c r="D17811" s="52"/>
    </row>
    <row r="17812">
      <c r="A17812" s="44" t="s">
        <v>15783</v>
      </c>
      <c r="B17812" s="45">
        <v>2860.0</v>
      </c>
      <c r="C17812" s="55"/>
      <c r="D17812" s="52"/>
    </row>
    <row r="17813">
      <c r="A17813" s="44" t="s">
        <v>15784</v>
      </c>
      <c r="B17813" s="45">
        <v>3880.0</v>
      </c>
      <c r="C17813" s="55"/>
      <c r="D17813" s="52"/>
    </row>
    <row r="17814">
      <c r="A17814" s="44" t="s">
        <v>15785</v>
      </c>
      <c r="B17814" s="45">
        <v>17520.0</v>
      </c>
      <c r="C17814" s="56" t="s">
        <v>15786</v>
      </c>
      <c r="D17814" s="52"/>
    </row>
    <row r="17815">
      <c r="A17815" s="44" t="s">
        <v>15787</v>
      </c>
      <c r="B17815" s="45">
        <v>11680.0</v>
      </c>
      <c r="C17815" s="56" t="s">
        <v>15788</v>
      </c>
      <c r="D17815" s="52"/>
    </row>
    <row r="17816">
      <c r="A17816" s="44" t="s">
        <v>15789</v>
      </c>
      <c r="B17816" s="45">
        <v>9520.0</v>
      </c>
      <c r="C17816" s="55"/>
      <c r="D17816" s="52"/>
    </row>
    <row r="17817">
      <c r="A17817" s="44" t="s">
        <v>15790</v>
      </c>
      <c r="B17817" s="45">
        <v>11060.0</v>
      </c>
      <c r="C17817" s="56" t="s">
        <v>196</v>
      </c>
      <c r="D17817" s="52"/>
    </row>
    <row r="17818">
      <c r="A17818" s="44" t="s">
        <v>15791</v>
      </c>
      <c r="B17818" s="45">
        <v>9440.0</v>
      </c>
      <c r="C17818" s="55"/>
      <c r="D17818" s="52"/>
    </row>
    <row r="17819">
      <c r="A17819" s="44" t="s">
        <v>15792</v>
      </c>
      <c r="B17819" s="45">
        <v>8920.0</v>
      </c>
      <c r="C17819" s="55"/>
      <c r="D17819" s="52"/>
    </row>
    <row r="17820">
      <c r="A17820" s="44" t="s">
        <v>15793</v>
      </c>
      <c r="B17820" s="45">
        <v>11960.0</v>
      </c>
      <c r="C17820" s="56" t="s">
        <v>8901</v>
      </c>
      <c r="D17820" s="52"/>
    </row>
    <row r="17821">
      <c r="A17821" s="44" t="s">
        <v>15794</v>
      </c>
      <c r="B17821" s="45">
        <v>3660.0</v>
      </c>
      <c r="C17821" s="56" t="s">
        <v>4097</v>
      </c>
      <c r="D17821" s="52"/>
    </row>
    <row r="17822">
      <c r="A17822" s="44" t="s">
        <v>15795</v>
      </c>
      <c r="B17822" s="45">
        <v>10140.0</v>
      </c>
      <c r="C17822" s="55"/>
      <c r="D17822" s="52"/>
    </row>
    <row r="17823">
      <c r="A17823" s="44" t="s">
        <v>15796</v>
      </c>
      <c r="B17823" s="45">
        <v>2700.0</v>
      </c>
      <c r="C17823" s="55"/>
      <c r="D17823" s="52"/>
    </row>
    <row r="17824">
      <c r="A17824" s="44" t="s">
        <v>15797</v>
      </c>
      <c r="B17824" s="45">
        <v>16280.0</v>
      </c>
      <c r="C17824" s="56" t="s">
        <v>15798</v>
      </c>
      <c r="D17824" s="52"/>
    </row>
    <row r="17825">
      <c r="A17825" s="44" t="s">
        <v>15799</v>
      </c>
      <c r="B17825" s="45">
        <v>13860.0</v>
      </c>
      <c r="C17825" s="56" t="s">
        <v>15800</v>
      </c>
      <c r="D17825" s="52"/>
    </row>
    <row r="17826">
      <c r="A17826" s="44" t="s">
        <v>15801</v>
      </c>
      <c r="B17826" s="45">
        <v>31640.0</v>
      </c>
      <c r="C17826" s="55"/>
      <c r="D17826" s="52"/>
    </row>
    <row r="17827">
      <c r="A17827" s="44" t="s">
        <v>15802</v>
      </c>
      <c r="B17827" s="45">
        <v>10420.0</v>
      </c>
      <c r="C17827" s="56" t="s">
        <v>8901</v>
      </c>
      <c r="D17827" s="52"/>
    </row>
    <row r="17828">
      <c r="A17828" s="44" t="s">
        <v>15803</v>
      </c>
      <c r="B17828" s="45">
        <v>9540.0</v>
      </c>
      <c r="C17828" s="55"/>
      <c r="D17828" s="52"/>
    </row>
    <row r="17829">
      <c r="A17829" s="44" t="s">
        <v>15804</v>
      </c>
      <c r="B17829" s="45">
        <v>9420.0</v>
      </c>
      <c r="C17829" s="55"/>
      <c r="D17829" s="52"/>
    </row>
    <row r="17830">
      <c r="A17830" s="44" t="s">
        <v>15805</v>
      </c>
      <c r="B17830" s="45">
        <v>3820.0</v>
      </c>
      <c r="C17830" s="55"/>
      <c r="D17830" s="52"/>
    </row>
    <row r="17831">
      <c r="A17831" s="44" t="s">
        <v>15806</v>
      </c>
      <c r="B17831" s="45">
        <v>11440.0</v>
      </c>
      <c r="C17831" s="55"/>
      <c r="D17831" s="52"/>
    </row>
    <row r="17832">
      <c r="A17832" s="44" t="s">
        <v>15807</v>
      </c>
      <c r="B17832" s="45">
        <v>3360.0</v>
      </c>
      <c r="C17832" s="55"/>
      <c r="D17832" s="52"/>
    </row>
    <row r="17833">
      <c r="A17833" s="44" t="s">
        <v>15808</v>
      </c>
      <c r="B17833" s="45">
        <v>8920.0</v>
      </c>
      <c r="C17833" s="55"/>
      <c r="D17833" s="52"/>
    </row>
    <row r="17834">
      <c r="A17834" s="44" t="s">
        <v>15809</v>
      </c>
      <c r="B17834" s="45">
        <v>11620.0</v>
      </c>
      <c r="C17834" s="56" t="s">
        <v>15810</v>
      </c>
      <c r="D17834" s="52"/>
    </row>
    <row r="17835">
      <c r="A17835" s="44" t="s">
        <v>15811</v>
      </c>
      <c r="B17835" s="45">
        <v>3560.0</v>
      </c>
      <c r="C17835" s="55"/>
      <c r="D17835" s="52"/>
    </row>
    <row r="17836">
      <c r="A17836" s="44" t="s">
        <v>15812</v>
      </c>
      <c r="B17836" s="45">
        <v>9380.0</v>
      </c>
      <c r="C17836" s="55"/>
      <c r="D17836" s="52"/>
    </row>
    <row r="17837">
      <c r="A17837" s="44" t="s">
        <v>15813</v>
      </c>
      <c r="B17837" s="45">
        <v>2820.0</v>
      </c>
      <c r="C17837" s="55"/>
      <c r="D17837" s="52"/>
    </row>
    <row r="17838">
      <c r="A17838" s="44" t="s">
        <v>15814</v>
      </c>
      <c r="B17838" s="45">
        <v>9960.0</v>
      </c>
      <c r="C17838" s="55"/>
      <c r="D17838" s="52"/>
    </row>
    <row r="17839">
      <c r="A17839" s="44" t="s">
        <v>15815</v>
      </c>
      <c r="B17839" s="45">
        <v>8920.0</v>
      </c>
      <c r="C17839" s="55"/>
      <c r="D17839" s="52"/>
    </row>
    <row r="17840">
      <c r="A17840" s="44" t="s">
        <v>15816</v>
      </c>
      <c r="B17840" s="45">
        <v>11060.0</v>
      </c>
      <c r="C17840" s="56" t="s">
        <v>15817</v>
      </c>
      <c r="D17840" s="52"/>
    </row>
    <row r="17841">
      <c r="A17841" s="44" t="s">
        <v>15818</v>
      </c>
      <c r="B17841" s="45">
        <v>9360.0</v>
      </c>
      <c r="C17841" s="55"/>
      <c r="D17841" s="52"/>
    </row>
    <row r="17842">
      <c r="A17842" s="44" t="s">
        <v>15819</v>
      </c>
      <c r="B17842" s="45">
        <v>5560.0</v>
      </c>
      <c r="C17842" s="55"/>
      <c r="D17842" s="52"/>
    </row>
    <row r="17843">
      <c r="A17843" s="44" t="s">
        <v>15820</v>
      </c>
      <c r="B17843" s="45">
        <v>11220.0</v>
      </c>
      <c r="C17843" s="56" t="s">
        <v>15821</v>
      </c>
      <c r="D17843" s="52"/>
    </row>
    <row r="17844">
      <c r="A17844" s="44" t="s">
        <v>15822</v>
      </c>
      <c r="B17844" s="45">
        <v>9340.0</v>
      </c>
      <c r="C17844" s="55"/>
      <c r="D17844" s="52"/>
    </row>
    <row r="17845">
      <c r="A17845" s="44" t="s">
        <v>15823</v>
      </c>
      <c r="B17845" s="45">
        <v>11700.0</v>
      </c>
      <c r="C17845" s="55"/>
      <c r="D17845" s="52"/>
    </row>
    <row r="17846">
      <c r="A17846" s="44" t="s">
        <v>15824</v>
      </c>
      <c r="B17846" s="45">
        <v>16000.0</v>
      </c>
      <c r="C17846" s="55"/>
      <c r="D17846" s="52"/>
    </row>
    <row r="17847">
      <c r="A17847" s="44" t="s">
        <v>15825</v>
      </c>
      <c r="B17847" s="45">
        <v>3980.0</v>
      </c>
      <c r="C17847" s="55"/>
      <c r="D17847" s="52"/>
    </row>
    <row r="17848">
      <c r="A17848" s="44" t="s">
        <v>15826</v>
      </c>
      <c r="B17848" s="45">
        <v>8900.0</v>
      </c>
      <c r="C17848" s="55"/>
      <c r="D17848" s="52"/>
    </row>
    <row r="17849">
      <c r="A17849" s="44" t="s">
        <v>15827</v>
      </c>
      <c r="B17849" s="45">
        <v>3740.0</v>
      </c>
      <c r="C17849" s="55"/>
      <c r="D17849" s="52"/>
    </row>
    <row r="17850">
      <c r="A17850" s="44" t="s">
        <v>15828</v>
      </c>
      <c r="B17850" s="45">
        <v>3660.0</v>
      </c>
      <c r="C17850" s="55"/>
      <c r="D17850" s="52"/>
    </row>
    <row r="17851">
      <c r="A17851" s="44" t="s">
        <v>15829</v>
      </c>
      <c r="B17851" s="45">
        <v>2860.0</v>
      </c>
      <c r="C17851" s="55"/>
      <c r="D17851" s="52"/>
    </row>
    <row r="17852">
      <c r="A17852" s="44" t="s">
        <v>15830</v>
      </c>
      <c r="B17852" s="45">
        <v>15500.0</v>
      </c>
      <c r="C17852" s="55"/>
      <c r="D17852" s="52"/>
    </row>
    <row r="17853">
      <c r="A17853" s="44" t="s">
        <v>15831</v>
      </c>
      <c r="B17853" s="45">
        <v>9440.0</v>
      </c>
      <c r="C17853" s="55"/>
      <c r="D17853" s="52"/>
    </row>
    <row r="17854">
      <c r="A17854" s="44" t="s">
        <v>15832</v>
      </c>
      <c r="B17854" s="45">
        <v>9460.0</v>
      </c>
      <c r="C17854" s="55"/>
      <c r="D17854" s="52"/>
    </row>
    <row r="17855">
      <c r="A17855" s="44" t="s">
        <v>15833</v>
      </c>
      <c r="B17855" s="45">
        <v>11280.0</v>
      </c>
      <c r="C17855" s="55"/>
      <c r="D17855" s="52"/>
    </row>
    <row r="17856">
      <c r="A17856" s="44" t="s">
        <v>15834</v>
      </c>
      <c r="B17856" s="45">
        <v>12820.0</v>
      </c>
      <c r="C17856" s="55"/>
      <c r="D17856" s="52"/>
    </row>
    <row r="17857">
      <c r="A17857" s="44" t="s">
        <v>15835</v>
      </c>
      <c r="B17857" s="45">
        <v>12840.0</v>
      </c>
      <c r="C17857" s="55"/>
      <c r="D17857" s="52"/>
    </row>
    <row r="17858">
      <c r="A17858" s="44" t="s">
        <v>15836</v>
      </c>
      <c r="B17858" s="45">
        <v>2520.0</v>
      </c>
      <c r="C17858" s="55"/>
      <c r="D17858" s="52"/>
    </row>
    <row r="17859">
      <c r="A17859" s="44" t="s">
        <v>15837</v>
      </c>
      <c r="B17859" s="45">
        <v>11340.0</v>
      </c>
      <c r="C17859" s="55"/>
      <c r="D17859" s="52"/>
    </row>
    <row r="17860">
      <c r="A17860" s="44" t="s">
        <v>15838</v>
      </c>
      <c r="B17860" s="45">
        <v>11360.0</v>
      </c>
      <c r="C17860" s="55"/>
      <c r="D17860" s="52"/>
    </row>
    <row r="17861">
      <c r="A17861" s="44" t="s">
        <v>15839</v>
      </c>
      <c r="B17861" s="45">
        <v>11580.0</v>
      </c>
      <c r="C17861" s="55"/>
      <c r="D17861" s="52"/>
    </row>
    <row r="17862">
      <c r="A17862" s="44" t="s">
        <v>15840</v>
      </c>
      <c r="B17862" s="45">
        <v>2460.0</v>
      </c>
      <c r="C17862" s="55"/>
      <c r="D17862" s="52"/>
    </row>
    <row r="17863">
      <c r="A17863" s="44" t="s">
        <v>15841</v>
      </c>
      <c r="B17863" s="45">
        <v>9520.0</v>
      </c>
      <c r="C17863" s="55"/>
      <c r="D17863" s="52"/>
    </row>
    <row r="17864">
      <c r="A17864" s="44" t="s">
        <v>15842</v>
      </c>
      <c r="B17864" s="45">
        <v>9480.0</v>
      </c>
      <c r="C17864" s="55"/>
      <c r="D17864" s="52"/>
    </row>
    <row r="17865">
      <c r="A17865" s="44" t="s">
        <v>15843</v>
      </c>
      <c r="B17865" s="45">
        <v>9320.0</v>
      </c>
      <c r="C17865" s="55"/>
      <c r="D17865" s="52"/>
    </row>
    <row r="17866">
      <c r="A17866" s="44" t="s">
        <v>15844</v>
      </c>
      <c r="B17866" s="45">
        <v>9360.0</v>
      </c>
      <c r="C17866" s="55"/>
      <c r="D17866" s="52"/>
    </row>
    <row r="17867">
      <c r="A17867" s="44" t="s">
        <v>15845</v>
      </c>
      <c r="B17867" s="45">
        <v>11180.0</v>
      </c>
      <c r="C17867" s="55"/>
      <c r="D17867" s="52"/>
    </row>
    <row r="17868">
      <c r="A17868" s="44" t="s">
        <v>15846</v>
      </c>
      <c r="B17868" s="45">
        <v>10060.0</v>
      </c>
      <c r="C17868" s="55"/>
      <c r="D17868" s="52"/>
    </row>
    <row r="17869">
      <c r="A17869" s="44" t="s">
        <v>15847</v>
      </c>
      <c r="B17869" s="45">
        <v>3160.0</v>
      </c>
      <c r="C17869" s="56" t="s">
        <v>4112</v>
      </c>
      <c r="D17869" s="52"/>
    </row>
    <row r="17870">
      <c r="A17870" s="44" t="s">
        <v>15848</v>
      </c>
      <c r="B17870" s="45">
        <v>2660.0</v>
      </c>
      <c r="C17870" s="55"/>
      <c r="D17870" s="52"/>
    </row>
    <row r="17871">
      <c r="A17871" s="44" t="s">
        <v>15849</v>
      </c>
      <c r="B17871" s="45">
        <v>31660.0</v>
      </c>
      <c r="C17871" s="55"/>
      <c r="D17871" s="52"/>
    </row>
    <row r="17872">
      <c r="A17872" s="44" t="s">
        <v>15850</v>
      </c>
      <c r="B17872" s="45">
        <v>9460.0</v>
      </c>
      <c r="C17872" s="55"/>
      <c r="D17872" s="52"/>
    </row>
    <row r="17873">
      <c r="A17873" s="44" t="s">
        <v>15851</v>
      </c>
      <c r="B17873" s="45">
        <v>3240.0</v>
      </c>
      <c r="C17873" s="56" t="s">
        <v>2857</v>
      </c>
      <c r="D17873" s="52"/>
    </row>
    <row r="17874">
      <c r="A17874" s="44" t="s">
        <v>15852</v>
      </c>
      <c r="B17874" s="45">
        <v>16480.0</v>
      </c>
      <c r="C17874" s="55"/>
      <c r="D17874" s="52"/>
    </row>
    <row r="17875">
      <c r="A17875" s="44" t="s">
        <v>15853</v>
      </c>
      <c r="B17875" s="45">
        <v>4120.0</v>
      </c>
      <c r="C17875" s="56" t="s">
        <v>4017</v>
      </c>
      <c r="D17875" s="52"/>
    </row>
    <row r="17876">
      <c r="A17876" s="44" t="s">
        <v>15854</v>
      </c>
      <c r="B17876" s="45">
        <v>3060.0</v>
      </c>
      <c r="C17876" s="56" t="s">
        <v>2857</v>
      </c>
      <c r="D17876" s="52"/>
    </row>
    <row r="17877">
      <c r="A17877" s="44" t="s">
        <v>15855</v>
      </c>
      <c r="B17877" s="45">
        <v>10620.0</v>
      </c>
      <c r="C17877" s="56" t="s">
        <v>15856</v>
      </c>
      <c r="D17877" s="52"/>
    </row>
    <row r="17878">
      <c r="A17878" s="44" t="s">
        <v>15857</v>
      </c>
      <c r="B17878" s="45">
        <v>9560.0</v>
      </c>
      <c r="C17878" s="55"/>
      <c r="D17878" s="52"/>
    </row>
    <row r="17879">
      <c r="A17879" s="44" t="s">
        <v>15858</v>
      </c>
      <c r="B17879" s="45">
        <v>13840.0</v>
      </c>
      <c r="C17879" s="55"/>
      <c r="D17879" s="52"/>
    </row>
    <row r="17880">
      <c r="A17880" s="44" t="s">
        <v>15859</v>
      </c>
      <c r="B17880" s="45">
        <v>3380.0</v>
      </c>
      <c r="C17880" s="56" t="s">
        <v>4017</v>
      </c>
      <c r="D17880" s="52"/>
    </row>
    <row r="17881">
      <c r="A17881" s="44" t="s">
        <v>15860</v>
      </c>
      <c r="B17881" s="45">
        <v>13160.0</v>
      </c>
      <c r="C17881" s="56" t="s">
        <v>4061</v>
      </c>
      <c r="D17881" s="52"/>
    </row>
    <row r="17882">
      <c r="A17882" s="44" t="s">
        <v>15861</v>
      </c>
      <c r="B17882" s="45">
        <v>10980.0</v>
      </c>
      <c r="C17882" s="56" t="s">
        <v>4126</v>
      </c>
      <c r="D17882" s="52"/>
    </row>
    <row r="17883">
      <c r="A17883" s="44" t="s">
        <v>15862</v>
      </c>
      <c r="B17883" s="45">
        <v>24140.0</v>
      </c>
      <c r="C17883" s="56" t="s">
        <v>12685</v>
      </c>
      <c r="D17883" s="52"/>
    </row>
    <row r="17884">
      <c r="A17884" s="44" t="s">
        <v>15863</v>
      </c>
      <c r="B17884" s="45">
        <v>9620.0</v>
      </c>
      <c r="C17884" s="55"/>
      <c r="D17884" s="52"/>
    </row>
    <row r="17885">
      <c r="A17885" s="44" t="s">
        <v>15864</v>
      </c>
      <c r="B17885" s="45">
        <v>13040.0</v>
      </c>
      <c r="C17885" s="56" t="s">
        <v>8901</v>
      </c>
      <c r="D17885" s="52"/>
    </row>
    <row r="17886">
      <c r="A17886" s="44" t="s">
        <v>15865</v>
      </c>
      <c r="B17886" s="45">
        <v>10640.0</v>
      </c>
      <c r="C17886" s="55"/>
      <c r="D17886" s="52"/>
    </row>
    <row r="17887">
      <c r="A17887" s="44" t="s">
        <v>15866</v>
      </c>
      <c r="B17887" s="45">
        <v>12040.0</v>
      </c>
      <c r="C17887" s="56" t="s">
        <v>4135</v>
      </c>
      <c r="D17887" s="52"/>
    </row>
    <row r="17888">
      <c r="A17888" s="44" t="s">
        <v>15867</v>
      </c>
      <c r="B17888" s="45">
        <v>11560.0</v>
      </c>
      <c r="C17888" s="55"/>
      <c r="D17888" s="52"/>
    </row>
    <row r="17889">
      <c r="A17889" s="44" t="s">
        <v>15868</v>
      </c>
      <c r="B17889" s="45">
        <v>12420.0</v>
      </c>
      <c r="C17889" s="56" t="s">
        <v>4160</v>
      </c>
      <c r="D17889" s="52"/>
    </row>
    <row r="17890">
      <c r="A17890" s="44" t="s">
        <v>15869</v>
      </c>
      <c r="B17890" s="45">
        <v>17480.0</v>
      </c>
      <c r="C17890" s="55"/>
      <c r="D17890" s="52"/>
    </row>
    <row r="17891">
      <c r="A17891" s="44" t="s">
        <v>15870</v>
      </c>
      <c r="B17891" s="45">
        <v>9380.0</v>
      </c>
      <c r="C17891" s="55"/>
      <c r="D17891" s="52"/>
    </row>
    <row r="17892">
      <c r="A17892" s="44" t="s">
        <v>15871</v>
      </c>
      <c r="B17892" s="45">
        <v>4180.0</v>
      </c>
      <c r="C17892" s="56" t="s">
        <v>4082</v>
      </c>
      <c r="D17892" s="52"/>
    </row>
    <row r="17893">
      <c r="A17893" s="44" t="s">
        <v>15872</v>
      </c>
      <c r="B17893" s="45">
        <v>2980.0</v>
      </c>
      <c r="C17893" s="55"/>
      <c r="D17893" s="52"/>
    </row>
    <row r="17894">
      <c r="A17894" s="44" t="s">
        <v>15873</v>
      </c>
      <c r="B17894" s="45">
        <v>2940.0</v>
      </c>
      <c r="C17894" s="55"/>
      <c r="D17894" s="52"/>
    </row>
    <row r="17895">
      <c r="A17895" s="44" t="s">
        <v>15874</v>
      </c>
      <c r="B17895" s="45">
        <v>3200.0</v>
      </c>
      <c r="C17895" s="56" t="s">
        <v>4082</v>
      </c>
      <c r="D17895" s="52"/>
    </row>
    <row r="17896">
      <c r="A17896" s="44" t="s">
        <v>15875</v>
      </c>
      <c r="B17896" s="45">
        <v>11400.0</v>
      </c>
      <c r="C17896" s="56" t="s">
        <v>8901</v>
      </c>
      <c r="D17896" s="52"/>
    </row>
    <row r="17897">
      <c r="A17897" s="44" t="s">
        <v>15876</v>
      </c>
      <c r="B17897" s="45">
        <v>24400.0</v>
      </c>
      <c r="C17897" s="56" t="s">
        <v>12685</v>
      </c>
      <c r="D17897" s="52"/>
    </row>
    <row r="17898">
      <c r="A17898" s="44" t="s">
        <v>15877</v>
      </c>
      <c r="B17898" s="45">
        <v>10660.0</v>
      </c>
      <c r="C17898" s="56" t="s">
        <v>8901</v>
      </c>
      <c r="D17898" s="52"/>
    </row>
    <row r="17899">
      <c r="A17899" s="44" t="s">
        <v>15878</v>
      </c>
      <c r="B17899" s="45">
        <v>10400.0</v>
      </c>
      <c r="C17899" s="56" t="s">
        <v>15879</v>
      </c>
      <c r="D17899" s="52"/>
    </row>
    <row r="17900">
      <c r="A17900" s="44" t="s">
        <v>15880</v>
      </c>
      <c r="B17900" s="45">
        <v>9320.0</v>
      </c>
      <c r="C17900" s="55"/>
      <c r="D17900" s="52"/>
    </row>
    <row r="17901">
      <c r="A17901" s="44" t="s">
        <v>15881</v>
      </c>
      <c r="B17901" s="45">
        <v>3660.0</v>
      </c>
      <c r="C17901" s="56" t="s">
        <v>6421</v>
      </c>
      <c r="D17901" s="52"/>
    </row>
    <row r="17902">
      <c r="A17902" s="44" t="s">
        <v>15882</v>
      </c>
      <c r="B17902" s="45">
        <v>9000.0</v>
      </c>
      <c r="C17902" s="55"/>
      <c r="D17902" s="52"/>
    </row>
    <row r="17903">
      <c r="A17903" s="44" t="s">
        <v>15883</v>
      </c>
      <c r="B17903" s="45">
        <v>3140.0</v>
      </c>
      <c r="C17903" s="56" t="s">
        <v>15884</v>
      </c>
      <c r="D17903" s="52"/>
    </row>
    <row r="17904">
      <c r="A17904" s="44" t="s">
        <v>15885</v>
      </c>
      <c r="B17904" s="45">
        <v>3400.0</v>
      </c>
      <c r="C17904" s="56" t="s">
        <v>6508</v>
      </c>
      <c r="D17904" s="52"/>
    </row>
    <row r="17905">
      <c r="A17905" s="44" t="s">
        <v>15886</v>
      </c>
      <c r="B17905" s="45">
        <v>3400.0</v>
      </c>
      <c r="C17905" s="56" t="s">
        <v>7276</v>
      </c>
      <c r="D17905" s="52"/>
    </row>
    <row r="17906">
      <c r="A17906" s="44" t="s">
        <v>15887</v>
      </c>
      <c r="B17906" s="45">
        <v>2720.0</v>
      </c>
      <c r="C17906" s="56" t="s">
        <v>15884</v>
      </c>
      <c r="D17906" s="52"/>
    </row>
    <row r="17907">
      <c r="A17907" s="44" t="s">
        <v>15888</v>
      </c>
      <c r="B17907" s="45">
        <v>2920.0</v>
      </c>
      <c r="C17907" s="56" t="s">
        <v>9914</v>
      </c>
      <c r="D17907" s="52"/>
    </row>
    <row r="17908">
      <c r="A17908" s="44" t="s">
        <v>15889</v>
      </c>
      <c r="B17908" s="45">
        <v>17480.0</v>
      </c>
      <c r="C17908" s="55"/>
      <c r="D17908" s="52"/>
    </row>
    <row r="17909">
      <c r="A17909" s="44" t="s">
        <v>15890</v>
      </c>
      <c r="B17909" s="45">
        <v>10280.0</v>
      </c>
      <c r="C17909" s="55"/>
      <c r="D17909" s="52"/>
    </row>
    <row r="17910">
      <c r="A17910" s="44" t="s">
        <v>15891</v>
      </c>
      <c r="B17910" s="45">
        <v>11300.0</v>
      </c>
      <c r="C17910" s="56" t="s">
        <v>15892</v>
      </c>
      <c r="D17910" s="52"/>
    </row>
    <row r="17911">
      <c r="A17911" s="44" t="s">
        <v>15893</v>
      </c>
      <c r="B17911" s="45">
        <v>10420.0</v>
      </c>
      <c r="C17911" s="55"/>
      <c r="D17911" s="52"/>
    </row>
    <row r="17912">
      <c r="A17912" s="44" t="s">
        <v>15894</v>
      </c>
      <c r="B17912" s="45">
        <v>3520.0</v>
      </c>
      <c r="C17912" s="56" t="s">
        <v>6421</v>
      </c>
      <c r="D17912" s="52"/>
    </row>
    <row r="17913">
      <c r="A17913" s="44" t="s">
        <v>15895</v>
      </c>
      <c r="B17913" s="45">
        <v>2540.0</v>
      </c>
      <c r="C17913" s="56" t="s">
        <v>4073</v>
      </c>
      <c r="D17913" s="52"/>
    </row>
    <row r="17914">
      <c r="A17914" s="44" t="s">
        <v>15896</v>
      </c>
      <c r="B17914" s="45">
        <v>24020.0</v>
      </c>
      <c r="C17914" s="56" t="s">
        <v>14334</v>
      </c>
      <c r="D17914" s="52"/>
    </row>
    <row r="17915">
      <c r="A17915" s="44" t="s">
        <v>15897</v>
      </c>
      <c r="B17915" s="45">
        <v>2460.0</v>
      </c>
      <c r="C17915" s="56" t="s">
        <v>4073</v>
      </c>
      <c r="D17915" s="52"/>
    </row>
    <row r="17916">
      <c r="A17916" s="44" t="s">
        <v>15898</v>
      </c>
      <c r="B17916" s="45">
        <v>3260.0</v>
      </c>
      <c r="C17916" s="56" t="s">
        <v>6508</v>
      </c>
      <c r="D17916" s="52"/>
    </row>
    <row r="17917">
      <c r="A17917" s="44" t="s">
        <v>15899</v>
      </c>
      <c r="B17917" s="45">
        <v>3260.0</v>
      </c>
      <c r="C17917" s="56" t="s">
        <v>7276</v>
      </c>
      <c r="D17917" s="52"/>
    </row>
    <row r="17918">
      <c r="A17918" s="44" t="s">
        <v>15900</v>
      </c>
      <c r="B17918" s="45">
        <v>2760.0</v>
      </c>
      <c r="C17918" s="56" t="s">
        <v>9914</v>
      </c>
      <c r="D17918" s="52"/>
    </row>
    <row r="17919">
      <c r="A17919" s="44" t="s">
        <v>15901</v>
      </c>
      <c r="B17919" s="45">
        <v>16700.0</v>
      </c>
      <c r="C17919" s="55"/>
      <c r="D17919" s="52"/>
    </row>
    <row r="17920">
      <c r="A17920" s="44" t="s">
        <v>15902</v>
      </c>
      <c r="B17920" s="45">
        <v>3360.0</v>
      </c>
      <c r="C17920" s="56" t="s">
        <v>15884</v>
      </c>
      <c r="D17920" s="52"/>
    </row>
    <row r="17921">
      <c r="A17921" s="44" t="s">
        <v>15903</v>
      </c>
      <c r="B17921" s="45">
        <v>2720.0</v>
      </c>
      <c r="C17921" s="55"/>
      <c r="D17921" s="52"/>
    </row>
    <row r="17922">
      <c r="A17922" s="44" t="s">
        <v>15904</v>
      </c>
      <c r="B17922" s="45">
        <v>13480.0</v>
      </c>
      <c r="C17922" s="56" t="s">
        <v>4088</v>
      </c>
      <c r="D17922" s="52"/>
    </row>
    <row r="17923">
      <c r="A17923" s="44" t="s">
        <v>15905</v>
      </c>
      <c r="B17923" s="45">
        <v>2840.0</v>
      </c>
      <c r="C17923" s="55"/>
      <c r="D17923" s="52"/>
    </row>
    <row r="17924">
      <c r="A17924" s="44" t="s">
        <v>15906</v>
      </c>
      <c r="B17924" s="45">
        <v>4020.0</v>
      </c>
      <c r="C17924" s="56" t="s">
        <v>82</v>
      </c>
      <c r="D17924" s="52"/>
    </row>
    <row r="17925">
      <c r="A17925" s="44" t="s">
        <v>15907</v>
      </c>
      <c r="B17925" s="45">
        <v>9740.0</v>
      </c>
      <c r="C17925" s="55"/>
      <c r="D17925" s="52"/>
    </row>
    <row r="17926">
      <c r="A17926" s="44" t="s">
        <v>15908</v>
      </c>
      <c r="B17926" s="45">
        <v>2580.0</v>
      </c>
      <c r="C17926" s="55"/>
      <c r="D17926" s="52"/>
    </row>
    <row r="17927">
      <c r="A17927" s="44" t="s">
        <v>15909</v>
      </c>
      <c r="B17927" s="45">
        <v>23500.0</v>
      </c>
      <c r="C17927" s="56" t="s">
        <v>12685</v>
      </c>
      <c r="D17927" s="52"/>
    </row>
    <row r="17928">
      <c r="A17928" s="44" t="s">
        <v>15910</v>
      </c>
      <c r="B17928" s="45">
        <v>11160.0</v>
      </c>
      <c r="C17928" s="56" t="s">
        <v>8901</v>
      </c>
      <c r="D17928" s="52"/>
    </row>
    <row r="17929">
      <c r="A17929" s="44" t="s">
        <v>15911</v>
      </c>
      <c r="B17929" s="45">
        <v>17460.0</v>
      </c>
      <c r="C17929" s="55"/>
      <c r="D17929" s="52"/>
    </row>
    <row r="17930">
      <c r="A17930" s="44" t="s">
        <v>15912</v>
      </c>
      <c r="B17930" s="45">
        <v>10340.0</v>
      </c>
      <c r="C17930" s="56" t="s">
        <v>8901</v>
      </c>
      <c r="D17930" s="52"/>
    </row>
    <row r="17931">
      <c r="A17931" s="44" t="s">
        <v>15913</v>
      </c>
      <c r="B17931" s="45">
        <v>10860.0</v>
      </c>
      <c r="C17931" s="56" t="s">
        <v>6774</v>
      </c>
      <c r="D17931" s="52"/>
    </row>
    <row r="17932">
      <c r="A17932" s="44" t="s">
        <v>15914</v>
      </c>
      <c r="B17932" s="45">
        <v>3760.0</v>
      </c>
      <c r="C17932" s="56" t="s">
        <v>15884</v>
      </c>
      <c r="D17932" s="52"/>
    </row>
    <row r="17933">
      <c r="A17933" s="44" t="s">
        <v>15915</v>
      </c>
      <c r="B17933" s="45">
        <v>2780.0</v>
      </c>
      <c r="C17933" s="56" t="s">
        <v>15884</v>
      </c>
      <c r="D17933" s="52"/>
    </row>
    <row r="17934">
      <c r="A17934" s="44" t="s">
        <v>15916</v>
      </c>
      <c r="B17934" s="45">
        <v>16120.0</v>
      </c>
      <c r="C17934" s="56" t="s">
        <v>15917</v>
      </c>
      <c r="D17934" s="52"/>
    </row>
    <row r="17935">
      <c r="A17935" s="44" t="s">
        <v>15918</v>
      </c>
      <c r="B17935" s="45">
        <v>21820.0</v>
      </c>
      <c r="C17935" s="56" t="s">
        <v>14334</v>
      </c>
      <c r="D17935" s="52"/>
    </row>
    <row r="17936">
      <c r="A17936" s="44" t="s">
        <v>15919</v>
      </c>
      <c r="B17936" s="45">
        <v>8960.0</v>
      </c>
      <c r="C17936" s="55"/>
      <c r="D17936" s="52"/>
    </row>
    <row r="17937">
      <c r="A17937" s="44" t="s">
        <v>15920</v>
      </c>
      <c r="B17937" s="45">
        <v>10140.0</v>
      </c>
      <c r="C17937" s="55"/>
      <c r="D17937" s="52"/>
    </row>
    <row r="17938">
      <c r="A17938" s="44" t="s">
        <v>15921</v>
      </c>
      <c r="B17938" s="45">
        <v>3240.0</v>
      </c>
      <c r="C17938" s="56" t="s">
        <v>15922</v>
      </c>
      <c r="D17938" s="52"/>
    </row>
    <row r="17939">
      <c r="A17939" s="44" t="s">
        <v>15923</v>
      </c>
      <c r="B17939" s="45">
        <v>2860.0</v>
      </c>
      <c r="C17939" s="56" t="s">
        <v>15922</v>
      </c>
      <c r="D17939" s="52"/>
    </row>
    <row r="17940">
      <c r="A17940" s="44" t="s">
        <v>15924</v>
      </c>
      <c r="B17940" s="45">
        <v>17460.0</v>
      </c>
      <c r="C17940" s="55"/>
      <c r="D17940" s="52"/>
    </row>
    <row r="17941">
      <c r="A17941" s="44" t="s">
        <v>15925</v>
      </c>
      <c r="B17941" s="45">
        <v>3640.0</v>
      </c>
      <c r="C17941" s="56" t="s">
        <v>4111</v>
      </c>
      <c r="D17941" s="52"/>
    </row>
    <row r="17942">
      <c r="A17942" s="44" t="s">
        <v>15926</v>
      </c>
      <c r="B17942" s="45">
        <v>2580.0</v>
      </c>
      <c r="C17942" s="56" t="s">
        <v>4111</v>
      </c>
      <c r="D17942" s="52"/>
    </row>
    <row r="17943">
      <c r="A17943" s="44" t="s">
        <v>15927</v>
      </c>
      <c r="B17943" s="45">
        <v>12900.0</v>
      </c>
      <c r="C17943" s="56" t="s">
        <v>8901</v>
      </c>
      <c r="D17943" s="52"/>
    </row>
    <row r="17944">
      <c r="A17944" s="44" t="s">
        <v>15928</v>
      </c>
      <c r="B17944" s="45">
        <v>10460.0</v>
      </c>
      <c r="C17944" s="56" t="s">
        <v>8901</v>
      </c>
      <c r="D17944" s="52"/>
    </row>
    <row r="17945">
      <c r="A17945" s="44" t="s">
        <v>15929</v>
      </c>
      <c r="B17945" s="45">
        <v>9400.0</v>
      </c>
      <c r="C17945" s="55"/>
      <c r="D17945" s="52"/>
    </row>
    <row r="17946">
      <c r="A17946" s="44" t="s">
        <v>15930</v>
      </c>
      <c r="B17946" s="45">
        <v>13160.0</v>
      </c>
      <c r="C17946" s="56" t="s">
        <v>15931</v>
      </c>
      <c r="D17946" s="52"/>
    </row>
    <row r="17947">
      <c r="A17947" s="44" t="s">
        <v>15932</v>
      </c>
      <c r="B17947" s="45">
        <v>12600.0</v>
      </c>
      <c r="C17947" s="55"/>
      <c r="D17947" s="52"/>
    </row>
    <row r="17948">
      <c r="A17948" s="44" t="s">
        <v>15933</v>
      </c>
      <c r="B17948" s="45">
        <v>13960.0</v>
      </c>
      <c r="C17948" s="55"/>
      <c r="D17948" s="52"/>
    </row>
    <row r="17949">
      <c r="A17949" s="44" t="s">
        <v>15934</v>
      </c>
      <c r="B17949" s="45">
        <v>10080.0</v>
      </c>
      <c r="C17949" s="55"/>
      <c r="D17949" s="52"/>
    </row>
    <row r="17950">
      <c r="A17950" s="44" t="s">
        <v>15935</v>
      </c>
      <c r="B17950" s="45">
        <v>9700.0</v>
      </c>
      <c r="C17950" s="55"/>
      <c r="D17950" s="52"/>
    </row>
    <row r="17951">
      <c r="A17951" s="44" t="s">
        <v>15936</v>
      </c>
      <c r="B17951" s="45">
        <v>10220.0</v>
      </c>
      <c r="C17951" s="55"/>
      <c r="D17951" s="52"/>
    </row>
    <row r="17952">
      <c r="A17952" s="44" t="s">
        <v>15937</v>
      </c>
      <c r="B17952" s="45">
        <v>2420.0</v>
      </c>
      <c r="C17952" s="55"/>
      <c r="D17952" s="52"/>
    </row>
    <row r="17953">
      <c r="A17953" s="44" t="s">
        <v>15938</v>
      </c>
      <c r="B17953" s="45">
        <v>2400.0</v>
      </c>
      <c r="C17953" s="55"/>
      <c r="D17953" s="52"/>
    </row>
    <row r="17954">
      <c r="A17954" s="44" t="s">
        <v>15939</v>
      </c>
      <c r="B17954" s="45">
        <v>2640.0</v>
      </c>
      <c r="C17954" s="55"/>
      <c r="D17954" s="52"/>
    </row>
    <row r="17955">
      <c r="A17955" s="44" t="s">
        <v>15940</v>
      </c>
      <c r="B17955" s="45">
        <v>2500.0</v>
      </c>
      <c r="C17955" s="55"/>
      <c r="D17955" s="52"/>
    </row>
    <row r="17956">
      <c r="A17956" s="44" t="s">
        <v>15941</v>
      </c>
      <c r="B17956" s="45">
        <v>21880.0</v>
      </c>
      <c r="C17956" s="56" t="s">
        <v>14334</v>
      </c>
      <c r="D17956" s="52"/>
    </row>
    <row r="17957">
      <c r="A17957" s="44" t="s">
        <v>15942</v>
      </c>
      <c r="B17957" s="45">
        <v>12580.0</v>
      </c>
      <c r="C17957" s="56" t="s">
        <v>4576</v>
      </c>
      <c r="D17957" s="52"/>
    </row>
    <row r="17958">
      <c r="A17958" s="44" t="s">
        <v>15943</v>
      </c>
      <c r="B17958" s="45">
        <v>9560.0</v>
      </c>
      <c r="C17958" s="55"/>
      <c r="D17958" s="52"/>
    </row>
    <row r="17959">
      <c r="A17959" s="44" t="s">
        <v>15944</v>
      </c>
      <c r="B17959" s="45">
        <v>11300.0</v>
      </c>
      <c r="C17959" s="55"/>
      <c r="D17959" s="52"/>
    </row>
    <row r="17960">
      <c r="A17960" s="44" t="s">
        <v>15945</v>
      </c>
      <c r="B17960" s="45">
        <v>17460.0</v>
      </c>
      <c r="C17960" s="55"/>
      <c r="D17960" s="52"/>
    </row>
    <row r="17961">
      <c r="A17961" s="44" t="s">
        <v>15946</v>
      </c>
      <c r="B17961" s="45">
        <v>12120.0</v>
      </c>
      <c r="C17961" s="56" t="s">
        <v>11998</v>
      </c>
      <c r="D17961" s="52"/>
    </row>
    <row r="17962">
      <c r="A17962" s="44" t="s">
        <v>15947</v>
      </c>
      <c r="B17962" s="45">
        <v>9800.0</v>
      </c>
      <c r="C17962" s="55"/>
      <c r="D17962" s="52"/>
    </row>
    <row r="17963">
      <c r="A17963" s="44" t="s">
        <v>15948</v>
      </c>
      <c r="B17963" s="45">
        <v>23360.0</v>
      </c>
      <c r="C17963" s="56" t="s">
        <v>12685</v>
      </c>
      <c r="D17963" s="52"/>
    </row>
    <row r="17964">
      <c r="A17964" s="44" t="s">
        <v>15949</v>
      </c>
      <c r="B17964" s="45">
        <v>3680.0</v>
      </c>
      <c r="C17964" s="56" t="s">
        <v>4017</v>
      </c>
      <c r="D17964" s="52"/>
    </row>
    <row r="17965">
      <c r="A17965" s="44" t="s">
        <v>15950</v>
      </c>
      <c r="B17965" s="45">
        <v>12460.0</v>
      </c>
      <c r="C17965" s="56" t="s">
        <v>11658</v>
      </c>
      <c r="D17965" s="52"/>
    </row>
    <row r="17966">
      <c r="A17966" s="44" t="s">
        <v>15951</v>
      </c>
      <c r="B17966" s="45">
        <v>10580.0</v>
      </c>
      <c r="C17966" s="55"/>
      <c r="D17966" s="52"/>
    </row>
    <row r="17967">
      <c r="A17967" s="44" t="s">
        <v>15952</v>
      </c>
      <c r="B17967" s="45">
        <v>3360.0</v>
      </c>
      <c r="C17967" s="56" t="s">
        <v>4017</v>
      </c>
      <c r="D17967" s="52"/>
    </row>
    <row r="17968">
      <c r="A17968" s="44" t="s">
        <v>15953</v>
      </c>
      <c r="B17968" s="45">
        <v>8980.0</v>
      </c>
      <c r="C17968" s="55"/>
      <c r="D17968" s="52"/>
    </row>
    <row r="17969">
      <c r="A17969" s="44" t="s">
        <v>15954</v>
      </c>
      <c r="B17969" s="45">
        <v>9960.0</v>
      </c>
      <c r="C17969" s="56" t="s">
        <v>4513</v>
      </c>
      <c r="D17969" s="52"/>
    </row>
    <row r="17970">
      <c r="A17970" s="44" t="s">
        <v>15955</v>
      </c>
      <c r="B17970" s="45">
        <v>9880.0</v>
      </c>
      <c r="C17970" s="55"/>
      <c r="D17970" s="52"/>
    </row>
    <row r="17971">
      <c r="A17971" s="44" t="s">
        <v>15956</v>
      </c>
      <c r="B17971" s="45">
        <v>3640.0</v>
      </c>
      <c r="C17971" s="56" t="s">
        <v>2781</v>
      </c>
      <c r="D17971" s="52"/>
    </row>
    <row r="17972">
      <c r="A17972" s="44" t="s">
        <v>15957</v>
      </c>
      <c r="B17972" s="45">
        <v>17440.0</v>
      </c>
      <c r="C17972" s="55"/>
      <c r="D17972" s="52"/>
    </row>
    <row r="17973">
      <c r="A17973" s="44" t="s">
        <v>15958</v>
      </c>
      <c r="B17973" s="45">
        <v>2900.0</v>
      </c>
      <c r="C17973" s="56" t="s">
        <v>2781</v>
      </c>
      <c r="D17973" s="52"/>
    </row>
    <row r="17974">
      <c r="A17974" s="44" t="s">
        <v>15959</v>
      </c>
      <c r="B17974" s="45">
        <v>12520.0</v>
      </c>
      <c r="C17974" s="56" t="s">
        <v>15960</v>
      </c>
      <c r="D17974" s="52"/>
    </row>
    <row r="17975">
      <c r="A17975" s="44" t="s">
        <v>15961</v>
      </c>
      <c r="B17975" s="45">
        <v>9320.0</v>
      </c>
      <c r="C17975" s="55"/>
      <c r="D17975" s="52"/>
    </row>
    <row r="17976">
      <c r="A17976" s="44" t="s">
        <v>15962</v>
      </c>
      <c r="B17976" s="45">
        <v>24040.0</v>
      </c>
      <c r="C17976" s="56" t="s">
        <v>12685</v>
      </c>
      <c r="D17976" s="52"/>
    </row>
    <row r="17977">
      <c r="A17977" s="44" t="s">
        <v>15963</v>
      </c>
      <c r="B17977" s="45">
        <v>13280.0</v>
      </c>
      <c r="C17977" s="56" t="s">
        <v>15964</v>
      </c>
      <c r="D17977" s="52"/>
    </row>
    <row r="17978">
      <c r="A17978" s="44" t="s">
        <v>15965</v>
      </c>
      <c r="B17978" s="45">
        <v>10120.0</v>
      </c>
      <c r="C17978" s="55"/>
      <c r="D17978" s="52"/>
    </row>
    <row r="17979">
      <c r="A17979" s="44" t="s">
        <v>15966</v>
      </c>
      <c r="B17979" s="45">
        <v>11960.0</v>
      </c>
      <c r="C17979" s="56" t="s">
        <v>8901</v>
      </c>
      <c r="D17979" s="52"/>
    </row>
    <row r="17980">
      <c r="A17980" s="44" t="s">
        <v>15967</v>
      </c>
      <c r="B17980" s="45">
        <v>9380.0</v>
      </c>
      <c r="C17980" s="55"/>
      <c r="D17980" s="52"/>
    </row>
    <row r="17981">
      <c r="A17981" s="44" t="s">
        <v>15968</v>
      </c>
      <c r="B17981" s="45">
        <v>9980.0</v>
      </c>
      <c r="C17981" s="55"/>
      <c r="D17981" s="52"/>
    </row>
    <row r="17982">
      <c r="A17982" s="44" t="s">
        <v>15969</v>
      </c>
      <c r="B17982" s="45">
        <v>10480.0</v>
      </c>
      <c r="C17982" s="55"/>
      <c r="D17982" s="52"/>
    </row>
    <row r="17983">
      <c r="A17983" s="44" t="s">
        <v>15970</v>
      </c>
      <c r="B17983" s="45">
        <v>3360.0</v>
      </c>
      <c r="C17983" s="56" t="s">
        <v>6421</v>
      </c>
      <c r="D17983" s="52"/>
    </row>
    <row r="17984">
      <c r="A17984" s="44" t="s">
        <v>15971</v>
      </c>
      <c r="B17984" s="45">
        <v>3260.0</v>
      </c>
      <c r="C17984" s="56" t="s">
        <v>6508</v>
      </c>
      <c r="D17984" s="52"/>
    </row>
    <row r="17985">
      <c r="A17985" s="44" t="s">
        <v>15972</v>
      </c>
      <c r="B17985" s="45">
        <v>4340.0</v>
      </c>
      <c r="C17985" s="56" t="s">
        <v>10778</v>
      </c>
      <c r="D17985" s="52"/>
    </row>
    <row r="17986">
      <c r="A17986" s="44" t="s">
        <v>15973</v>
      </c>
      <c r="B17986" s="45">
        <v>3260.0</v>
      </c>
      <c r="C17986" s="56" t="s">
        <v>7276</v>
      </c>
      <c r="D17986" s="52"/>
    </row>
    <row r="17987">
      <c r="A17987" s="44" t="s">
        <v>15974</v>
      </c>
      <c r="B17987" s="45">
        <v>2900.0</v>
      </c>
      <c r="C17987" s="56" t="s">
        <v>9914</v>
      </c>
      <c r="D17987" s="52"/>
    </row>
    <row r="17988">
      <c r="A17988" s="44" t="s">
        <v>15975</v>
      </c>
      <c r="B17988" s="45">
        <v>2720.0</v>
      </c>
      <c r="C17988" s="56" t="s">
        <v>10778</v>
      </c>
      <c r="D17988" s="52"/>
    </row>
    <row r="17989">
      <c r="A17989" s="44" t="s">
        <v>15976</v>
      </c>
      <c r="B17989" s="45">
        <v>17440.0</v>
      </c>
      <c r="C17989" s="55"/>
      <c r="D17989" s="52"/>
    </row>
    <row r="17990">
      <c r="A17990" s="44" t="s">
        <v>15977</v>
      </c>
      <c r="B17990" s="45">
        <v>10160.0</v>
      </c>
      <c r="C17990" s="56" t="s">
        <v>15978</v>
      </c>
      <c r="D17990" s="52"/>
    </row>
    <row r="17991">
      <c r="A17991" s="44" t="s">
        <v>15979</v>
      </c>
      <c r="B17991" s="45">
        <v>10600.0</v>
      </c>
      <c r="C17991" s="56" t="s">
        <v>4535</v>
      </c>
      <c r="D17991" s="52"/>
    </row>
    <row r="17992">
      <c r="A17992" s="44" t="s">
        <v>15980</v>
      </c>
      <c r="B17992" s="45">
        <v>13400.0</v>
      </c>
      <c r="C17992" s="56" t="s">
        <v>14352</v>
      </c>
      <c r="D17992" s="52"/>
    </row>
    <row r="17993">
      <c r="A17993" s="44" t="s">
        <v>15981</v>
      </c>
      <c r="B17993" s="45">
        <v>9980.0</v>
      </c>
      <c r="C17993" s="55"/>
      <c r="D17993" s="52"/>
    </row>
    <row r="17994">
      <c r="A17994" s="44" t="s">
        <v>15982</v>
      </c>
      <c r="B17994" s="45">
        <v>3400.0</v>
      </c>
      <c r="C17994" s="56" t="s">
        <v>6421</v>
      </c>
      <c r="D17994" s="52"/>
    </row>
    <row r="17995">
      <c r="A17995" s="44" t="s">
        <v>15983</v>
      </c>
      <c r="B17995" s="45">
        <v>9340.0</v>
      </c>
      <c r="C17995" s="55"/>
      <c r="D17995" s="52"/>
    </row>
    <row r="17996">
      <c r="A17996" s="44" t="s">
        <v>15984</v>
      </c>
      <c r="B17996" s="45">
        <v>10000.0</v>
      </c>
      <c r="C17996" s="55"/>
      <c r="D17996" s="52"/>
    </row>
    <row r="17997">
      <c r="A17997" s="44" t="s">
        <v>15985</v>
      </c>
      <c r="B17997" s="45">
        <v>22160.0</v>
      </c>
      <c r="C17997" s="56" t="s">
        <v>14334</v>
      </c>
      <c r="D17997" s="52"/>
    </row>
    <row r="17998">
      <c r="A17998" s="44" t="s">
        <v>15986</v>
      </c>
      <c r="B17998" s="45">
        <v>3180.0</v>
      </c>
      <c r="C17998" s="56" t="s">
        <v>6508</v>
      </c>
      <c r="D17998" s="52"/>
    </row>
    <row r="17999">
      <c r="A17999" s="44" t="s">
        <v>15987</v>
      </c>
      <c r="B17999" s="45">
        <v>3180.0</v>
      </c>
      <c r="C17999" s="56" t="s">
        <v>7276</v>
      </c>
      <c r="D17999" s="52"/>
    </row>
    <row r="18000">
      <c r="A18000" s="44" t="s">
        <v>15988</v>
      </c>
      <c r="B18000" s="45">
        <v>3640.0</v>
      </c>
      <c r="C18000" s="56" t="s">
        <v>4608</v>
      </c>
      <c r="D18000" s="52"/>
    </row>
    <row r="18001">
      <c r="A18001" s="44" t="s">
        <v>15989</v>
      </c>
      <c r="B18001" s="45">
        <v>2740.0</v>
      </c>
      <c r="C18001" s="56" t="s">
        <v>9914</v>
      </c>
      <c r="D18001" s="52"/>
    </row>
    <row r="18002">
      <c r="A18002" s="44" t="s">
        <v>15990</v>
      </c>
      <c r="B18002" s="45">
        <v>2780.0</v>
      </c>
      <c r="C18002" s="55"/>
      <c r="D18002" s="52"/>
    </row>
    <row r="18003">
      <c r="A18003" s="44" t="s">
        <v>15991</v>
      </c>
      <c r="B18003" s="45">
        <v>3220.0</v>
      </c>
      <c r="C18003" s="55"/>
      <c r="D18003" s="52"/>
    </row>
    <row r="18004">
      <c r="A18004" s="44" t="s">
        <v>15992</v>
      </c>
      <c r="B18004" s="45">
        <v>17440.0</v>
      </c>
      <c r="C18004" s="55"/>
      <c r="D18004" s="52"/>
    </row>
    <row r="18005">
      <c r="A18005" s="44" t="s">
        <v>15993</v>
      </c>
      <c r="B18005" s="45">
        <v>3860.0</v>
      </c>
      <c r="C18005" s="55"/>
      <c r="D18005" s="52"/>
    </row>
    <row r="18006">
      <c r="A18006" s="44" t="s">
        <v>15994</v>
      </c>
      <c r="B18006" s="45">
        <v>13740.0</v>
      </c>
      <c r="C18006" s="55"/>
      <c r="D18006" s="52"/>
    </row>
    <row r="18007">
      <c r="A18007" s="44" t="s">
        <v>15995</v>
      </c>
      <c r="B18007" s="45">
        <v>3360.0</v>
      </c>
      <c r="C18007" s="56" t="s">
        <v>4129</v>
      </c>
      <c r="D18007" s="52"/>
    </row>
    <row r="18008">
      <c r="A18008" s="44" t="s">
        <v>15996</v>
      </c>
      <c r="B18008" s="45">
        <v>16280.0</v>
      </c>
      <c r="C18008" s="55"/>
      <c r="D18008" s="52"/>
    </row>
    <row r="18009">
      <c r="A18009" s="44" t="s">
        <v>15997</v>
      </c>
      <c r="B18009" s="45">
        <v>2780.0</v>
      </c>
      <c r="C18009" s="56" t="s">
        <v>4129</v>
      </c>
      <c r="D18009" s="52"/>
    </row>
    <row r="18010">
      <c r="A18010" s="44" t="s">
        <v>15998</v>
      </c>
      <c r="B18010" s="45">
        <v>2900.0</v>
      </c>
      <c r="C18010" s="56" t="s">
        <v>9948</v>
      </c>
      <c r="D18010" s="52"/>
    </row>
    <row r="18011">
      <c r="A18011" s="44" t="s">
        <v>15999</v>
      </c>
      <c r="B18011" s="45">
        <v>15540.0</v>
      </c>
      <c r="C18011" s="56" t="s">
        <v>16000</v>
      </c>
      <c r="D18011" s="52"/>
    </row>
    <row r="18012">
      <c r="A18012" s="44" t="s">
        <v>16001</v>
      </c>
      <c r="B18012" s="45">
        <v>11300.0</v>
      </c>
      <c r="C18012" s="56" t="s">
        <v>12712</v>
      </c>
      <c r="D18012" s="52"/>
    </row>
    <row r="18013">
      <c r="A18013" s="44" t="s">
        <v>16002</v>
      </c>
      <c r="B18013" s="45">
        <v>2740.0</v>
      </c>
      <c r="C18013" s="56" t="s">
        <v>9948</v>
      </c>
      <c r="D18013" s="52"/>
    </row>
    <row r="18014">
      <c r="A18014" s="44" t="s">
        <v>16003</v>
      </c>
      <c r="B18014" s="45">
        <v>13180.0</v>
      </c>
      <c r="C18014" s="56" t="s">
        <v>16004</v>
      </c>
      <c r="D18014" s="52"/>
    </row>
    <row r="18015">
      <c r="A18015" s="44" t="s">
        <v>16005</v>
      </c>
      <c r="B18015" s="45">
        <v>9460.0</v>
      </c>
      <c r="C18015" s="55"/>
      <c r="D18015" s="52"/>
    </row>
    <row r="18016">
      <c r="A18016" s="44" t="s">
        <v>16006</v>
      </c>
      <c r="B18016" s="45">
        <v>16320.0</v>
      </c>
      <c r="C18016" s="55"/>
      <c r="D18016" s="52"/>
    </row>
    <row r="18017">
      <c r="A18017" s="44" t="s">
        <v>16007</v>
      </c>
      <c r="B18017" s="45">
        <v>9520.0</v>
      </c>
      <c r="C18017" s="55"/>
      <c r="D18017" s="52"/>
    </row>
    <row r="18018">
      <c r="A18018" s="44" t="s">
        <v>16008</v>
      </c>
      <c r="B18018" s="45">
        <v>8940.0</v>
      </c>
      <c r="C18018" s="55"/>
      <c r="D18018" s="52"/>
    </row>
    <row r="18019">
      <c r="A18019" s="44" t="s">
        <v>16009</v>
      </c>
      <c r="B18019" s="45">
        <v>3200.0</v>
      </c>
      <c r="C18019" s="55"/>
      <c r="D18019" s="52"/>
    </row>
    <row r="18020">
      <c r="A18020" s="44" t="s">
        <v>16010</v>
      </c>
      <c r="B18020" s="45">
        <v>10500.0</v>
      </c>
      <c r="C18020" s="56" t="s">
        <v>16011</v>
      </c>
      <c r="D18020" s="52"/>
    </row>
    <row r="18021">
      <c r="A18021" s="44" t="s">
        <v>16012</v>
      </c>
      <c r="B18021" s="45">
        <v>10820.0</v>
      </c>
      <c r="C18021" s="56" t="s">
        <v>16013</v>
      </c>
      <c r="D18021" s="52"/>
    </row>
    <row r="18022">
      <c r="A18022" s="44" t="s">
        <v>16014</v>
      </c>
      <c r="B18022" s="45">
        <v>11300.0</v>
      </c>
      <c r="C18022" s="56" t="s">
        <v>16015</v>
      </c>
      <c r="D18022" s="52"/>
    </row>
    <row r="18023">
      <c r="A18023" s="44" t="s">
        <v>16016</v>
      </c>
      <c r="B18023" s="45">
        <v>11240.0</v>
      </c>
      <c r="C18023" s="55"/>
      <c r="D18023" s="52"/>
    </row>
    <row r="18024">
      <c r="A18024" s="44" t="s">
        <v>16017</v>
      </c>
      <c r="B18024" s="45">
        <v>9520.0</v>
      </c>
      <c r="C18024" s="55"/>
      <c r="D18024" s="52"/>
    </row>
    <row r="18025">
      <c r="A18025" s="44" t="s">
        <v>16018</v>
      </c>
      <c r="B18025" s="45">
        <v>3440.0</v>
      </c>
      <c r="C18025" s="56" t="s">
        <v>16019</v>
      </c>
      <c r="D18025" s="52"/>
    </row>
    <row r="18026">
      <c r="A18026" s="44" t="s">
        <v>16020</v>
      </c>
      <c r="B18026" s="45">
        <v>11420.0</v>
      </c>
      <c r="C18026" s="55"/>
      <c r="D18026" s="52"/>
    </row>
    <row r="18027">
      <c r="A18027" s="44" t="s">
        <v>16021</v>
      </c>
      <c r="B18027" s="45">
        <v>3140.0</v>
      </c>
      <c r="C18027" s="56" t="s">
        <v>16019</v>
      </c>
      <c r="D18027" s="52"/>
    </row>
    <row r="18028">
      <c r="A18028" s="44" t="s">
        <v>16022</v>
      </c>
      <c r="B18028" s="45">
        <v>21840.0</v>
      </c>
      <c r="C18028" s="55"/>
      <c r="D18028" s="52"/>
    </row>
    <row r="18029">
      <c r="A18029" s="44" t="s">
        <v>16023</v>
      </c>
      <c r="B18029" s="45">
        <v>3860.0</v>
      </c>
      <c r="C18029" s="55"/>
      <c r="D18029" s="52"/>
    </row>
    <row r="18030">
      <c r="A18030" s="44" t="s">
        <v>16024</v>
      </c>
      <c r="B18030" s="45">
        <v>3960.0</v>
      </c>
      <c r="C18030" s="56" t="s">
        <v>10778</v>
      </c>
      <c r="D18030" s="52"/>
    </row>
    <row r="18031">
      <c r="A18031" s="44" t="s">
        <v>16025</v>
      </c>
      <c r="B18031" s="45">
        <v>21720.0</v>
      </c>
      <c r="C18031" s="55"/>
      <c r="D18031" s="52"/>
    </row>
    <row r="18032">
      <c r="A18032" s="44" t="s">
        <v>16026</v>
      </c>
      <c r="B18032" s="45">
        <v>2700.0</v>
      </c>
      <c r="C18032" s="56" t="s">
        <v>10778</v>
      </c>
      <c r="D18032" s="52"/>
    </row>
    <row r="18033">
      <c r="A18033" s="44" t="s">
        <v>16027</v>
      </c>
      <c r="B18033" s="45">
        <v>8900.0</v>
      </c>
      <c r="C18033" s="55"/>
      <c r="D18033" s="52"/>
    </row>
    <row r="18034">
      <c r="A18034" s="44" t="s">
        <v>16028</v>
      </c>
      <c r="B18034" s="45">
        <v>2780.0</v>
      </c>
      <c r="C18034" s="56" t="s">
        <v>4111</v>
      </c>
      <c r="D18034" s="52"/>
    </row>
    <row r="18035">
      <c r="A18035" s="44" t="s">
        <v>16029</v>
      </c>
      <c r="B18035" s="45">
        <v>2720.0</v>
      </c>
      <c r="C18035" s="55"/>
      <c r="D18035" s="52"/>
    </row>
    <row r="18036">
      <c r="A18036" s="44" t="s">
        <v>16030</v>
      </c>
      <c r="B18036" s="45">
        <v>3300.0</v>
      </c>
      <c r="C18036" s="56" t="s">
        <v>4097</v>
      </c>
      <c r="D18036" s="52"/>
    </row>
    <row r="18037">
      <c r="A18037" s="44" t="s">
        <v>16031</v>
      </c>
      <c r="B18037" s="45">
        <v>12760.0</v>
      </c>
      <c r="C18037" s="56" t="s">
        <v>16032</v>
      </c>
      <c r="D18037" s="52"/>
    </row>
    <row r="18038">
      <c r="A18038" s="44" t="s">
        <v>16033</v>
      </c>
      <c r="B18038" s="45">
        <v>2700.0</v>
      </c>
      <c r="C18038" s="56" t="s">
        <v>4097</v>
      </c>
      <c r="D18038" s="52"/>
    </row>
    <row r="18039">
      <c r="A18039" s="44" t="s">
        <v>16034</v>
      </c>
      <c r="B18039" s="45">
        <v>3420.0</v>
      </c>
      <c r="C18039" s="56" t="s">
        <v>5136</v>
      </c>
      <c r="D18039" s="52"/>
    </row>
    <row r="18040">
      <c r="A18040" s="44" t="s">
        <v>16035</v>
      </c>
      <c r="B18040" s="45">
        <v>17400.0</v>
      </c>
      <c r="C18040" s="55"/>
      <c r="D18040" s="52"/>
    </row>
    <row r="18041">
      <c r="A18041" s="44" t="s">
        <v>16036</v>
      </c>
      <c r="B18041" s="45">
        <v>2820.0</v>
      </c>
      <c r="C18041" s="56" t="s">
        <v>5136</v>
      </c>
      <c r="D18041" s="52"/>
    </row>
    <row r="18042">
      <c r="A18042" s="44" t="s">
        <v>16037</v>
      </c>
      <c r="B18042" s="45">
        <v>10120.0</v>
      </c>
      <c r="C18042" s="56" t="s">
        <v>14459</v>
      </c>
      <c r="D18042" s="52"/>
    </row>
    <row r="18043">
      <c r="A18043" s="44" t="s">
        <v>16038</v>
      </c>
      <c r="B18043" s="45">
        <v>15700.0</v>
      </c>
      <c r="C18043" s="55"/>
      <c r="D18043" s="52"/>
    </row>
    <row r="18044">
      <c r="A18044" s="44" t="s">
        <v>16039</v>
      </c>
      <c r="B18044" s="45">
        <v>9440.0</v>
      </c>
      <c r="C18044" s="55"/>
      <c r="D18044" s="52"/>
    </row>
    <row r="18045">
      <c r="A18045" s="44" t="s">
        <v>16040</v>
      </c>
      <c r="B18045" s="45">
        <v>10100.0</v>
      </c>
      <c r="C18045" s="55"/>
      <c r="D18045" s="52"/>
    </row>
    <row r="18046">
      <c r="A18046" s="44" t="s">
        <v>16041</v>
      </c>
      <c r="B18046" s="45">
        <v>10040.0</v>
      </c>
      <c r="C18046" s="56" t="s">
        <v>16042</v>
      </c>
      <c r="D18046" s="52"/>
    </row>
    <row r="18047">
      <c r="A18047" s="44" t="s">
        <v>16043</v>
      </c>
      <c r="B18047" s="45">
        <v>10700.0</v>
      </c>
      <c r="C18047" s="56" t="s">
        <v>16044</v>
      </c>
      <c r="D18047" s="52"/>
    </row>
    <row r="18048">
      <c r="A18048" s="44" t="s">
        <v>16045</v>
      </c>
      <c r="B18048" s="45">
        <v>31720.0</v>
      </c>
      <c r="C18048" s="55"/>
      <c r="D18048" s="52"/>
    </row>
    <row r="18049">
      <c r="A18049" s="44" t="s">
        <v>16046</v>
      </c>
      <c r="B18049" s="45">
        <v>14620.0</v>
      </c>
      <c r="C18049" s="55"/>
      <c r="D18049" s="52"/>
    </row>
    <row r="18050">
      <c r="A18050" s="44" t="s">
        <v>16047</v>
      </c>
      <c r="B18050" s="45">
        <v>3120.0</v>
      </c>
      <c r="C18050" s="56" t="s">
        <v>16048</v>
      </c>
      <c r="D18050" s="52"/>
    </row>
    <row r="18051">
      <c r="A18051" s="44" t="s">
        <v>16049</v>
      </c>
      <c r="B18051" s="45">
        <v>3020.0</v>
      </c>
      <c r="C18051" s="56" t="s">
        <v>16048</v>
      </c>
      <c r="D18051" s="52"/>
    </row>
    <row r="18052">
      <c r="A18052" s="44" t="s">
        <v>16050</v>
      </c>
      <c r="B18052" s="45">
        <v>2500.0</v>
      </c>
      <c r="C18052" s="55"/>
      <c r="D18052" s="52"/>
    </row>
    <row r="18053">
      <c r="A18053" s="44" t="s">
        <v>16051</v>
      </c>
      <c r="B18053" s="45">
        <v>2580.0</v>
      </c>
      <c r="C18053" s="55"/>
      <c r="D18053" s="52"/>
    </row>
    <row r="18054">
      <c r="A18054" s="44" t="s">
        <v>16052</v>
      </c>
      <c r="B18054" s="45">
        <v>2460.0</v>
      </c>
      <c r="C18054" s="55"/>
      <c r="D18054" s="52"/>
    </row>
    <row r="18055">
      <c r="A18055" s="44" t="s">
        <v>16053</v>
      </c>
      <c r="B18055" s="45">
        <v>2520.0</v>
      </c>
      <c r="C18055" s="55"/>
      <c r="D18055" s="52"/>
    </row>
    <row r="18056">
      <c r="A18056" s="44" t="s">
        <v>16054</v>
      </c>
      <c r="B18056" s="45">
        <v>4200.0</v>
      </c>
      <c r="C18056" s="56" t="s">
        <v>4017</v>
      </c>
      <c r="D18056" s="52"/>
    </row>
    <row r="18057">
      <c r="A18057" s="44" t="s">
        <v>16055</v>
      </c>
      <c r="B18057" s="45">
        <v>2380.0</v>
      </c>
      <c r="C18057" s="55"/>
      <c r="D18057" s="52"/>
    </row>
    <row r="18058">
      <c r="A18058" s="44" t="s">
        <v>16056</v>
      </c>
      <c r="B18058" s="45">
        <v>3360.0</v>
      </c>
      <c r="C18058" s="55"/>
      <c r="D18058" s="52"/>
    </row>
    <row r="18059">
      <c r="A18059" s="44" t="s">
        <v>16057</v>
      </c>
      <c r="B18059" s="45">
        <v>2440.0</v>
      </c>
      <c r="C18059" s="55"/>
      <c r="D18059" s="52"/>
    </row>
    <row r="18060">
      <c r="A18060" s="44" t="s">
        <v>16058</v>
      </c>
      <c r="B18060" s="45">
        <v>13700.0</v>
      </c>
      <c r="C18060" s="55"/>
      <c r="D18060" s="52"/>
    </row>
    <row r="18061">
      <c r="A18061" s="44" t="s">
        <v>16059</v>
      </c>
      <c r="B18061" s="45">
        <v>3640.0</v>
      </c>
      <c r="C18061" s="55"/>
      <c r="D18061" s="52"/>
    </row>
    <row r="18062">
      <c r="A18062" s="44" t="s">
        <v>16060</v>
      </c>
      <c r="B18062" s="45">
        <v>3340.0</v>
      </c>
      <c r="C18062" s="56" t="s">
        <v>4017</v>
      </c>
      <c r="D18062" s="52"/>
    </row>
    <row r="18063">
      <c r="A18063" s="44" t="s">
        <v>16061</v>
      </c>
      <c r="B18063" s="45">
        <v>2420.0</v>
      </c>
      <c r="C18063" s="55"/>
      <c r="D18063" s="52"/>
    </row>
    <row r="18064">
      <c r="A18064" s="44" t="s">
        <v>16062</v>
      </c>
      <c r="B18064" s="45">
        <v>11500.0</v>
      </c>
      <c r="C18064" s="56" t="s">
        <v>5653</v>
      </c>
      <c r="D18064" s="52"/>
    </row>
    <row r="18065">
      <c r="A18065" s="44" t="s">
        <v>16063</v>
      </c>
      <c r="B18065" s="45">
        <v>9840.0</v>
      </c>
      <c r="C18065" s="55"/>
      <c r="D18065" s="52"/>
    </row>
    <row r="18066">
      <c r="A18066" s="44" t="s">
        <v>16064</v>
      </c>
      <c r="B18066" s="45">
        <v>10200.0</v>
      </c>
      <c r="C18066" s="55"/>
      <c r="D18066" s="52"/>
    </row>
    <row r="18067">
      <c r="A18067" s="44" t="s">
        <v>16065</v>
      </c>
      <c r="B18067" s="45">
        <v>11820.0</v>
      </c>
      <c r="C18067" s="56" t="s">
        <v>16066</v>
      </c>
      <c r="D18067" s="52"/>
    </row>
    <row r="18068">
      <c r="A18068" s="44" t="s">
        <v>16067</v>
      </c>
      <c r="B18068" s="45">
        <v>32220.0</v>
      </c>
      <c r="C18068" s="55"/>
      <c r="D18068" s="52"/>
    </row>
    <row r="18069">
      <c r="A18069" s="44" t="s">
        <v>16068</v>
      </c>
      <c r="B18069" s="45">
        <v>10680.0</v>
      </c>
      <c r="C18069" s="55"/>
      <c r="D18069" s="52"/>
    </row>
    <row r="18070">
      <c r="A18070" s="44" t="s">
        <v>16069</v>
      </c>
      <c r="B18070" s="45">
        <v>3540.0</v>
      </c>
      <c r="C18070" s="55"/>
      <c r="D18070" s="52"/>
    </row>
    <row r="18071">
      <c r="A18071" s="44" t="s">
        <v>16070</v>
      </c>
      <c r="B18071" s="45">
        <v>12960.0</v>
      </c>
      <c r="C18071" s="56" t="s">
        <v>8315</v>
      </c>
      <c r="D18071" s="52"/>
    </row>
    <row r="18072">
      <c r="A18072" s="44" t="s">
        <v>16071</v>
      </c>
      <c r="B18072" s="45">
        <v>3420.0</v>
      </c>
      <c r="C18072" s="56" t="s">
        <v>3267</v>
      </c>
      <c r="D18072" s="52"/>
    </row>
    <row r="18073">
      <c r="A18073" s="44" t="s">
        <v>16072</v>
      </c>
      <c r="B18073" s="45">
        <v>11480.0</v>
      </c>
      <c r="C18073" s="56" t="s">
        <v>4088</v>
      </c>
      <c r="D18073" s="52"/>
    </row>
    <row r="18074">
      <c r="A18074" s="44" t="s">
        <v>16073</v>
      </c>
      <c r="B18074" s="45">
        <v>3060.0</v>
      </c>
      <c r="C18074" s="55"/>
      <c r="D18074" s="52"/>
    </row>
    <row r="18075">
      <c r="A18075" s="44" t="s">
        <v>16074</v>
      </c>
      <c r="B18075" s="45">
        <v>10720.0</v>
      </c>
      <c r="C18075" s="55"/>
      <c r="D18075" s="52"/>
    </row>
    <row r="18076">
      <c r="A18076" s="44" t="s">
        <v>16075</v>
      </c>
      <c r="B18076" s="45">
        <v>9600.0</v>
      </c>
      <c r="C18076" s="55"/>
      <c r="D18076" s="52"/>
    </row>
    <row r="18077">
      <c r="A18077" s="44" t="s">
        <v>16076</v>
      </c>
      <c r="B18077" s="45">
        <v>13700.0</v>
      </c>
      <c r="C18077" s="55"/>
      <c r="D18077" s="52"/>
    </row>
    <row r="18078">
      <c r="A18078" s="44" t="s">
        <v>16077</v>
      </c>
      <c r="B18078" s="45">
        <v>3800.0</v>
      </c>
      <c r="C18078" s="56" t="s">
        <v>2781</v>
      </c>
      <c r="D18078" s="52"/>
    </row>
    <row r="18079">
      <c r="A18079" s="44" t="s">
        <v>16078</v>
      </c>
      <c r="B18079" s="45">
        <v>2980.0</v>
      </c>
      <c r="C18079" s="56" t="s">
        <v>2781</v>
      </c>
      <c r="D18079" s="52"/>
    </row>
    <row r="18080">
      <c r="A18080" s="44" t="s">
        <v>16079</v>
      </c>
      <c r="B18080" s="45">
        <v>13400.0</v>
      </c>
      <c r="C18080" s="55"/>
      <c r="D18080" s="52"/>
    </row>
    <row r="18081">
      <c r="A18081" s="44" t="s">
        <v>16080</v>
      </c>
      <c r="B18081" s="45">
        <v>31840.0</v>
      </c>
      <c r="C18081" s="55"/>
      <c r="D18081" s="52"/>
    </row>
    <row r="18082">
      <c r="A18082" s="44" t="s">
        <v>16081</v>
      </c>
      <c r="B18082" s="45">
        <v>13460.0</v>
      </c>
      <c r="C18082" s="56" t="s">
        <v>16082</v>
      </c>
      <c r="D18082" s="52"/>
    </row>
    <row r="18083">
      <c r="A18083" s="44" t="s">
        <v>16083</v>
      </c>
      <c r="B18083" s="45">
        <v>4600.0</v>
      </c>
      <c r="C18083" s="56" t="s">
        <v>10778</v>
      </c>
      <c r="D18083" s="52"/>
    </row>
    <row r="18084">
      <c r="A18084" s="44" t="s">
        <v>16084</v>
      </c>
      <c r="B18084" s="45">
        <v>2700.0</v>
      </c>
      <c r="C18084" s="56" t="s">
        <v>10778</v>
      </c>
      <c r="D18084" s="52"/>
    </row>
    <row r="18085">
      <c r="A18085" s="44" t="s">
        <v>16085</v>
      </c>
      <c r="B18085" s="45">
        <v>10480.0</v>
      </c>
      <c r="C18085" s="55"/>
      <c r="D18085" s="52"/>
    </row>
    <row r="18086">
      <c r="A18086" s="44" t="s">
        <v>16086</v>
      </c>
      <c r="B18086" s="45">
        <v>17500.0</v>
      </c>
      <c r="C18086" s="56" t="s">
        <v>16087</v>
      </c>
      <c r="D18086" s="52"/>
    </row>
    <row r="18087">
      <c r="A18087" s="44" t="s">
        <v>16088</v>
      </c>
      <c r="B18087" s="45">
        <v>2920.0</v>
      </c>
      <c r="C18087" s="56" t="s">
        <v>3989</v>
      </c>
      <c r="D18087" s="52"/>
    </row>
    <row r="18088">
      <c r="A18088" s="44" t="s">
        <v>16089</v>
      </c>
      <c r="B18088" s="45">
        <v>2620.0</v>
      </c>
      <c r="C18088" s="56" t="s">
        <v>8581</v>
      </c>
      <c r="D18088" s="52"/>
    </row>
    <row r="18089">
      <c r="A18089" s="44" t="s">
        <v>16090</v>
      </c>
      <c r="B18089" s="45">
        <v>3520.0</v>
      </c>
      <c r="C18089" s="56" t="s">
        <v>6421</v>
      </c>
      <c r="D18089" s="52"/>
    </row>
    <row r="18090">
      <c r="A18090" s="44" t="s">
        <v>16091</v>
      </c>
      <c r="B18090" s="45">
        <v>3540.0</v>
      </c>
      <c r="C18090" s="56" t="s">
        <v>6421</v>
      </c>
      <c r="D18090" s="52"/>
    </row>
    <row r="18091">
      <c r="A18091" s="44" t="s">
        <v>16092</v>
      </c>
      <c r="B18091" s="45">
        <v>3320.0</v>
      </c>
      <c r="C18091" s="56" t="s">
        <v>6508</v>
      </c>
      <c r="D18091" s="52"/>
    </row>
    <row r="18092">
      <c r="A18092" s="44" t="s">
        <v>16093</v>
      </c>
      <c r="B18092" s="45">
        <v>3320.0</v>
      </c>
      <c r="C18092" s="56" t="s">
        <v>7276</v>
      </c>
      <c r="D18092" s="52"/>
    </row>
    <row r="18093">
      <c r="A18093" s="44" t="s">
        <v>16094</v>
      </c>
      <c r="B18093" s="45">
        <v>9520.0</v>
      </c>
      <c r="C18093" s="55"/>
      <c r="D18093" s="52"/>
    </row>
    <row r="18094">
      <c r="A18094" s="44" t="s">
        <v>16095</v>
      </c>
      <c r="B18094" s="45">
        <v>13840.0</v>
      </c>
      <c r="C18094" s="55"/>
      <c r="D18094" s="52"/>
    </row>
    <row r="18095">
      <c r="A18095" s="44" t="s">
        <v>16096</v>
      </c>
      <c r="B18095" s="45">
        <v>3320.0</v>
      </c>
      <c r="C18095" s="56" t="s">
        <v>6508</v>
      </c>
      <c r="D18095" s="52"/>
    </row>
    <row r="18096">
      <c r="A18096" s="44" t="s">
        <v>16097</v>
      </c>
      <c r="B18096" s="45">
        <v>2560.0</v>
      </c>
      <c r="C18096" s="56" t="s">
        <v>3989</v>
      </c>
      <c r="D18096" s="52"/>
    </row>
    <row r="18097">
      <c r="A18097" s="44" t="s">
        <v>16098</v>
      </c>
      <c r="B18097" s="45">
        <v>2060.0</v>
      </c>
      <c r="C18097" s="56" t="s">
        <v>8581</v>
      </c>
      <c r="D18097" s="52"/>
    </row>
    <row r="18098">
      <c r="A18098" s="44" t="s">
        <v>16099</v>
      </c>
      <c r="B18098" s="45">
        <v>3320.0</v>
      </c>
      <c r="C18098" s="56" t="s">
        <v>7276</v>
      </c>
      <c r="D18098" s="52"/>
    </row>
    <row r="18099">
      <c r="A18099" s="44" t="s">
        <v>16100</v>
      </c>
      <c r="B18099" s="45">
        <v>2940.0</v>
      </c>
      <c r="C18099" s="56" t="s">
        <v>9914</v>
      </c>
      <c r="D18099" s="52"/>
    </row>
    <row r="18100">
      <c r="A18100" s="44" t="s">
        <v>16101</v>
      </c>
      <c r="B18100" s="45">
        <v>13660.0</v>
      </c>
      <c r="C18100" s="55"/>
      <c r="D18100" s="52"/>
    </row>
    <row r="18101">
      <c r="A18101" s="44" t="s">
        <v>16102</v>
      </c>
      <c r="B18101" s="45">
        <v>2800.0</v>
      </c>
      <c r="C18101" s="56" t="s">
        <v>9914</v>
      </c>
      <c r="D18101" s="52"/>
    </row>
    <row r="18102">
      <c r="A18102" s="44" t="s">
        <v>16103</v>
      </c>
      <c r="B18102" s="45">
        <v>11360.0</v>
      </c>
      <c r="C18102" s="55"/>
      <c r="D18102" s="52"/>
    </row>
    <row r="18103">
      <c r="A18103" s="44" t="s">
        <v>16104</v>
      </c>
      <c r="B18103" s="45">
        <v>3240.0</v>
      </c>
      <c r="C18103" s="55"/>
      <c r="D18103" s="52"/>
    </row>
    <row r="18104">
      <c r="A18104" s="44" t="s">
        <v>16105</v>
      </c>
      <c r="B18104" s="45">
        <v>31660.0</v>
      </c>
      <c r="C18104" s="55"/>
      <c r="D18104" s="52"/>
    </row>
    <row r="18105">
      <c r="A18105" s="44" t="s">
        <v>16106</v>
      </c>
      <c r="B18105" s="45">
        <v>4200.0</v>
      </c>
      <c r="C18105" s="56" t="s">
        <v>10778</v>
      </c>
      <c r="D18105" s="52"/>
    </row>
    <row r="18106">
      <c r="A18106" s="44" t="s">
        <v>16107</v>
      </c>
      <c r="B18106" s="45">
        <v>11540.0</v>
      </c>
      <c r="C18106" s="56" t="s">
        <v>16108</v>
      </c>
      <c r="D18106" s="52"/>
    </row>
    <row r="18107">
      <c r="A18107" s="44" t="s">
        <v>16109</v>
      </c>
      <c r="B18107" s="45">
        <v>2740.0</v>
      </c>
      <c r="C18107" s="56" t="s">
        <v>3980</v>
      </c>
      <c r="D18107" s="52"/>
    </row>
    <row r="18108">
      <c r="A18108" s="44" t="s">
        <v>16110</v>
      </c>
      <c r="B18108" s="45">
        <v>2720.0</v>
      </c>
      <c r="C18108" s="56" t="s">
        <v>10778</v>
      </c>
      <c r="D18108" s="52"/>
    </row>
    <row r="18109">
      <c r="A18109" s="44" t="s">
        <v>16111</v>
      </c>
      <c r="B18109" s="45">
        <v>10060.0</v>
      </c>
      <c r="C18109" s="55"/>
      <c r="D18109" s="52"/>
    </row>
    <row r="18110">
      <c r="A18110" s="44" t="s">
        <v>16112</v>
      </c>
      <c r="B18110" s="45">
        <v>2800.0</v>
      </c>
      <c r="C18110" s="55"/>
      <c r="D18110" s="52"/>
    </row>
    <row r="18111">
      <c r="A18111" s="44" t="s">
        <v>16113</v>
      </c>
      <c r="B18111" s="45">
        <v>3120.0</v>
      </c>
      <c r="C18111" s="55"/>
      <c r="D18111" s="52"/>
    </row>
    <row r="18112">
      <c r="A18112" s="44" t="s">
        <v>16114</v>
      </c>
      <c r="B18112" s="45">
        <v>2340.0</v>
      </c>
      <c r="C18112" s="56" t="s">
        <v>3980</v>
      </c>
      <c r="D18112" s="52"/>
    </row>
    <row r="18113">
      <c r="A18113" s="44" t="s">
        <v>16115</v>
      </c>
      <c r="B18113" s="45">
        <v>3720.0</v>
      </c>
      <c r="C18113" s="56" t="s">
        <v>3265</v>
      </c>
      <c r="D18113" s="52"/>
    </row>
    <row r="18114">
      <c r="A18114" s="44" t="s">
        <v>16116</v>
      </c>
      <c r="B18114" s="45">
        <v>13660.0</v>
      </c>
      <c r="C18114" s="55"/>
      <c r="D18114" s="52"/>
    </row>
    <row r="18115">
      <c r="A18115" s="44" t="s">
        <v>16117</v>
      </c>
      <c r="B18115" s="45">
        <v>2960.0</v>
      </c>
      <c r="C18115" s="55"/>
      <c r="D18115" s="52"/>
    </row>
    <row r="18116">
      <c r="A18116" s="44" t="s">
        <v>16118</v>
      </c>
      <c r="B18116" s="45">
        <v>3980.0</v>
      </c>
      <c r="C18116" s="56" t="s">
        <v>82</v>
      </c>
      <c r="D18116" s="52"/>
    </row>
    <row r="18117">
      <c r="A18117" s="44" t="s">
        <v>16119</v>
      </c>
      <c r="B18117" s="45">
        <v>12240.0</v>
      </c>
      <c r="C18117" s="56" t="s">
        <v>16120</v>
      </c>
      <c r="D18117" s="52"/>
    </row>
    <row r="18118">
      <c r="A18118" s="44" t="s">
        <v>16121</v>
      </c>
      <c r="B18118" s="45">
        <v>2360.0</v>
      </c>
      <c r="C18118" s="56" t="s">
        <v>8581</v>
      </c>
      <c r="D18118" s="52"/>
    </row>
    <row r="18119">
      <c r="A18119" s="44" t="s">
        <v>16122</v>
      </c>
      <c r="B18119" s="45">
        <v>32280.0</v>
      </c>
      <c r="C18119" s="55"/>
      <c r="D18119" s="52"/>
    </row>
    <row r="18120">
      <c r="A18120" s="44" t="s">
        <v>16123</v>
      </c>
      <c r="B18120" s="45">
        <v>2600.0</v>
      </c>
      <c r="C18120" s="56" t="s">
        <v>82</v>
      </c>
      <c r="D18120" s="52"/>
    </row>
    <row r="18121">
      <c r="A18121" s="44" t="s">
        <v>16124</v>
      </c>
      <c r="B18121" s="45">
        <v>9980.0</v>
      </c>
      <c r="C18121" s="55"/>
      <c r="D18121" s="52"/>
    </row>
    <row r="18122">
      <c r="A18122" s="44" t="s">
        <v>16125</v>
      </c>
      <c r="B18122" s="45">
        <v>2080.0</v>
      </c>
      <c r="C18122" s="56" t="s">
        <v>8581</v>
      </c>
      <c r="D18122" s="52"/>
    </row>
    <row r="18123">
      <c r="A18123" s="44" t="s">
        <v>16126</v>
      </c>
      <c r="B18123" s="45">
        <v>12220.0</v>
      </c>
      <c r="C18123" s="56" t="s">
        <v>8901</v>
      </c>
      <c r="D18123" s="52"/>
    </row>
    <row r="18124">
      <c r="A18124" s="44" t="s">
        <v>16127</v>
      </c>
      <c r="B18124" s="45">
        <v>10520.0</v>
      </c>
      <c r="C18124" s="56" t="s">
        <v>8901</v>
      </c>
      <c r="D18124" s="52"/>
    </row>
    <row r="18125">
      <c r="A18125" s="44" t="s">
        <v>16128</v>
      </c>
      <c r="B18125" s="45">
        <v>11100.0</v>
      </c>
      <c r="C18125" s="56" t="s">
        <v>4638</v>
      </c>
      <c r="D18125" s="52"/>
    </row>
    <row r="18126">
      <c r="A18126" s="44" t="s">
        <v>16129</v>
      </c>
      <c r="B18126" s="45">
        <v>3540.0</v>
      </c>
      <c r="C18126" s="56" t="s">
        <v>4112</v>
      </c>
      <c r="D18126" s="52"/>
    </row>
    <row r="18127">
      <c r="A18127" s="44" t="s">
        <v>16130</v>
      </c>
      <c r="B18127" s="45">
        <v>2600.0</v>
      </c>
      <c r="C18127" s="55"/>
      <c r="D18127" s="52"/>
    </row>
    <row r="18128">
      <c r="A18128" s="44" t="s">
        <v>16131</v>
      </c>
      <c r="B18128" s="45">
        <v>10040.0</v>
      </c>
      <c r="C18128" s="55"/>
      <c r="D18128" s="52"/>
    </row>
    <row r="18129">
      <c r="A18129" s="44" t="s">
        <v>16132</v>
      </c>
      <c r="B18129" s="45">
        <v>14600.0</v>
      </c>
      <c r="C18129" s="55"/>
      <c r="D18129" s="52"/>
    </row>
    <row r="18130">
      <c r="A18130" s="44" t="s">
        <v>16133</v>
      </c>
      <c r="B18130" s="45">
        <v>12100.0</v>
      </c>
      <c r="C18130" s="56" t="s">
        <v>196</v>
      </c>
      <c r="D18130" s="52"/>
    </row>
    <row r="18131">
      <c r="A18131" s="44" t="s">
        <v>16134</v>
      </c>
      <c r="B18131" s="45">
        <v>32460.0</v>
      </c>
      <c r="C18131" s="55"/>
      <c r="D18131" s="52"/>
    </row>
    <row r="18132">
      <c r="A18132" s="44" t="s">
        <v>16135</v>
      </c>
      <c r="B18132" s="45">
        <v>10560.0</v>
      </c>
      <c r="C18132" s="56" t="s">
        <v>14867</v>
      </c>
      <c r="D18132" s="52"/>
    </row>
    <row r="18133">
      <c r="A18133" s="44" t="s">
        <v>16136</v>
      </c>
      <c r="B18133" s="45">
        <v>8860.0</v>
      </c>
      <c r="C18133" s="55"/>
      <c r="D18133" s="52"/>
    </row>
    <row r="18134">
      <c r="A18134" s="44" t="s">
        <v>16137</v>
      </c>
      <c r="B18134" s="45">
        <v>11540.0</v>
      </c>
      <c r="C18134" s="56" t="s">
        <v>4075</v>
      </c>
      <c r="D18134" s="52"/>
    </row>
    <row r="18135">
      <c r="A18135" s="44" t="s">
        <v>16138</v>
      </c>
      <c r="B18135" s="45">
        <v>13620.0</v>
      </c>
      <c r="C18135" s="55"/>
      <c r="D18135" s="52"/>
    </row>
    <row r="18136">
      <c r="A18136" s="44" t="s">
        <v>16139</v>
      </c>
      <c r="B18136" s="45">
        <v>3520.0</v>
      </c>
      <c r="C18136" s="55"/>
      <c r="D18136" s="52"/>
    </row>
    <row r="18137">
      <c r="A18137" s="44" t="s">
        <v>16140</v>
      </c>
      <c r="B18137" s="45">
        <v>2620.0</v>
      </c>
      <c r="C18137" s="55"/>
      <c r="D18137" s="52"/>
    </row>
    <row r="18138">
      <c r="A18138" s="44" t="s">
        <v>16141</v>
      </c>
      <c r="B18138" s="45">
        <v>3980.0</v>
      </c>
      <c r="C18138" s="56" t="s">
        <v>4513</v>
      </c>
      <c r="D18138" s="52"/>
    </row>
    <row r="18139">
      <c r="A18139" s="44" t="s">
        <v>16142</v>
      </c>
      <c r="B18139" s="45">
        <v>2800.0</v>
      </c>
      <c r="C18139" s="56" t="s">
        <v>4513</v>
      </c>
      <c r="D18139" s="52"/>
    </row>
    <row r="18140">
      <c r="A18140" s="44" t="s">
        <v>16143</v>
      </c>
      <c r="B18140" s="45">
        <v>10320.0</v>
      </c>
      <c r="C18140" s="55"/>
      <c r="D18140" s="52"/>
    </row>
    <row r="18141">
      <c r="A18141" s="44" t="s">
        <v>16144</v>
      </c>
      <c r="B18141" s="45">
        <v>9440.0</v>
      </c>
      <c r="C18141" s="55"/>
      <c r="D18141" s="52"/>
    </row>
    <row r="18142">
      <c r="A18142" s="44" t="s">
        <v>16145</v>
      </c>
      <c r="B18142" s="45">
        <v>10120.0</v>
      </c>
      <c r="C18142" s="55"/>
      <c r="D18142" s="52"/>
    </row>
    <row r="18143">
      <c r="A18143" s="44" t="s">
        <v>16146</v>
      </c>
      <c r="B18143" s="45">
        <v>13680.0</v>
      </c>
      <c r="C18143" s="55"/>
      <c r="D18143" s="52"/>
    </row>
    <row r="18144">
      <c r="A18144" s="44" t="s">
        <v>16147</v>
      </c>
      <c r="B18144" s="45">
        <v>1920.0</v>
      </c>
      <c r="C18144" s="55"/>
      <c r="D18144" s="52"/>
    </row>
    <row r="18145">
      <c r="A18145" s="44" t="s">
        <v>16148</v>
      </c>
      <c r="B18145" s="45">
        <v>3160.0</v>
      </c>
      <c r="C18145" s="56" t="s">
        <v>4138</v>
      </c>
      <c r="D18145" s="52"/>
    </row>
    <row r="18146">
      <c r="A18146" s="44" t="s">
        <v>16149</v>
      </c>
      <c r="B18146" s="45">
        <v>3420.0</v>
      </c>
      <c r="C18146" s="56" t="s">
        <v>4379</v>
      </c>
      <c r="D18146" s="52"/>
    </row>
    <row r="18147">
      <c r="A18147" s="44" t="s">
        <v>16150</v>
      </c>
      <c r="B18147" s="45">
        <v>3400.0</v>
      </c>
      <c r="C18147" s="56" t="s">
        <v>3265</v>
      </c>
      <c r="D18147" s="52"/>
    </row>
    <row r="18148">
      <c r="A18148" s="44" t="s">
        <v>16151</v>
      </c>
      <c r="B18148" s="45">
        <v>2520.0</v>
      </c>
      <c r="C18148" s="56" t="s">
        <v>3980</v>
      </c>
      <c r="D18148" s="52"/>
    </row>
    <row r="18149">
      <c r="A18149" s="44" t="s">
        <v>16152</v>
      </c>
      <c r="B18149" s="45">
        <v>2940.0</v>
      </c>
      <c r="C18149" s="56" t="s">
        <v>4138</v>
      </c>
      <c r="D18149" s="52"/>
    </row>
    <row r="18150">
      <c r="A18150" s="44" t="s">
        <v>16153</v>
      </c>
      <c r="B18150" s="45">
        <v>2880.0</v>
      </c>
      <c r="C18150" s="56" t="s">
        <v>3265</v>
      </c>
      <c r="D18150" s="52"/>
    </row>
    <row r="18151">
      <c r="A18151" s="44" t="s">
        <v>16154</v>
      </c>
      <c r="B18151" s="45">
        <v>16520.0</v>
      </c>
      <c r="C18151" s="56" t="s">
        <v>16155</v>
      </c>
      <c r="D18151" s="52"/>
    </row>
    <row r="18152">
      <c r="A18152" s="44" t="s">
        <v>16156</v>
      </c>
      <c r="B18152" s="45">
        <v>2700.0</v>
      </c>
      <c r="C18152" s="56" t="s">
        <v>4379</v>
      </c>
      <c r="D18152" s="52"/>
    </row>
    <row r="18153">
      <c r="A18153" s="44" t="s">
        <v>16157</v>
      </c>
      <c r="B18153" s="45">
        <v>2340.0</v>
      </c>
      <c r="C18153" s="56" t="s">
        <v>3980</v>
      </c>
      <c r="D18153" s="52"/>
    </row>
    <row r="18154">
      <c r="A18154" s="44" t="s">
        <v>16158</v>
      </c>
      <c r="B18154" s="45">
        <v>10060.0</v>
      </c>
      <c r="C18154" s="55"/>
      <c r="D18154" s="52"/>
    </row>
    <row r="18155">
      <c r="A18155" s="44" t="s">
        <v>16159</v>
      </c>
      <c r="B18155" s="45">
        <v>12020.0</v>
      </c>
      <c r="C18155" s="56" t="s">
        <v>8090</v>
      </c>
      <c r="D18155" s="52"/>
    </row>
    <row r="18156">
      <c r="A18156" s="44" t="s">
        <v>16160</v>
      </c>
      <c r="B18156" s="45">
        <v>4020.0</v>
      </c>
      <c r="C18156" s="56" t="s">
        <v>4017</v>
      </c>
      <c r="D18156" s="52"/>
    </row>
    <row r="18157">
      <c r="A18157" s="44" t="s">
        <v>16161</v>
      </c>
      <c r="B18157" s="45">
        <v>10400.0</v>
      </c>
      <c r="C18157" s="56" t="s">
        <v>8090</v>
      </c>
      <c r="D18157" s="52"/>
    </row>
    <row r="18158">
      <c r="A18158" s="44" t="s">
        <v>16162</v>
      </c>
      <c r="B18158" s="45">
        <v>10180.0</v>
      </c>
      <c r="C18158" s="56" t="s">
        <v>13456</v>
      </c>
      <c r="D18158" s="52"/>
    </row>
    <row r="18159">
      <c r="A18159" s="44" t="s">
        <v>16163</v>
      </c>
      <c r="B18159" s="45">
        <v>3460.0</v>
      </c>
      <c r="C18159" s="56" t="s">
        <v>4017</v>
      </c>
      <c r="D18159" s="52"/>
    </row>
    <row r="18160">
      <c r="A18160" s="44" t="s">
        <v>16164</v>
      </c>
      <c r="B18160" s="45">
        <v>10120.0</v>
      </c>
      <c r="C18160" s="55"/>
      <c r="D18160" s="52"/>
    </row>
    <row r="18161">
      <c r="A18161" s="44" t="s">
        <v>16165</v>
      </c>
      <c r="B18161" s="45">
        <v>13220.0</v>
      </c>
      <c r="C18161" s="56" t="s">
        <v>4353</v>
      </c>
      <c r="D18161" s="52"/>
    </row>
    <row r="18162">
      <c r="A18162" s="44" t="s">
        <v>16166</v>
      </c>
      <c r="B18162" s="45">
        <v>3860.0</v>
      </c>
      <c r="C18162" s="56" t="s">
        <v>2473</v>
      </c>
      <c r="D18162" s="52"/>
    </row>
    <row r="18163">
      <c r="A18163" s="44" t="s">
        <v>16167</v>
      </c>
      <c r="B18163" s="45">
        <v>3120.0</v>
      </c>
      <c r="C18163" s="56" t="s">
        <v>2473</v>
      </c>
      <c r="D18163" s="52"/>
    </row>
    <row r="18164">
      <c r="A18164" s="44" t="s">
        <v>16168</v>
      </c>
      <c r="B18164" s="45">
        <v>10640.0</v>
      </c>
      <c r="C18164" s="55"/>
      <c r="D18164" s="52"/>
    </row>
    <row r="18165">
      <c r="A18165" s="44" t="s">
        <v>16169</v>
      </c>
      <c r="B18165" s="45">
        <v>5640.0</v>
      </c>
      <c r="C18165" s="56" t="s">
        <v>16170</v>
      </c>
      <c r="D18165" s="52"/>
    </row>
    <row r="18166">
      <c r="A18166" s="44" t="s">
        <v>16171</v>
      </c>
      <c r="B18166" s="45">
        <v>25800.0</v>
      </c>
      <c r="C18166" s="56" t="s">
        <v>14334</v>
      </c>
      <c r="D18166" s="52"/>
    </row>
    <row r="18167">
      <c r="A18167" s="44" t="s">
        <v>16172</v>
      </c>
      <c r="B18167" s="45">
        <v>3180.0</v>
      </c>
      <c r="C18167" s="56" t="s">
        <v>16170</v>
      </c>
      <c r="D18167" s="52"/>
    </row>
    <row r="18168">
      <c r="A18168" s="44" t="s">
        <v>16173</v>
      </c>
      <c r="B18168" s="45">
        <v>12240.0</v>
      </c>
      <c r="C18168" s="56" t="s">
        <v>4038</v>
      </c>
      <c r="D18168" s="52"/>
    </row>
    <row r="18169">
      <c r="A18169" s="44" t="s">
        <v>16174</v>
      </c>
      <c r="B18169" s="45">
        <v>2020.0</v>
      </c>
      <c r="C18169" s="55"/>
      <c r="D18169" s="52"/>
    </row>
    <row r="18170">
      <c r="A18170" s="44" t="s">
        <v>16175</v>
      </c>
      <c r="B18170" s="45">
        <v>3220.0</v>
      </c>
      <c r="C18170" s="56" t="s">
        <v>2781</v>
      </c>
      <c r="D18170" s="52"/>
    </row>
    <row r="18171">
      <c r="A18171" s="44" t="s">
        <v>16176</v>
      </c>
      <c r="B18171" s="45">
        <v>10140.0</v>
      </c>
      <c r="C18171" s="55"/>
      <c r="D18171" s="52"/>
    </row>
    <row r="18172">
      <c r="A18172" s="44" t="s">
        <v>16177</v>
      </c>
      <c r="B18172" s="45">
        <v>16660.0</v>
      </c>
      <c r="C18172" s="55"/>
      <c r="D18172" s="52"/>
    </row>
    <row r="18173">
      <c r="A18173" s="44" t="s">
        <v>16178</v>
      </c>
      <c r="B18173" s="45">
        <v>2860.0</v>
      </c>
      <c r="C18173" s="56" t="s">
        <v>2781</v>
      </c>
      <c r="D18173" s="52"/>
    </row>
    <row r="18174">
      <c r="A18174" s="44" t="s">
        <v>16179</v>
      </c>
      <c r="B18174" s="45">
        <v>16240.0</v>
      </c>
      <c r="C18174" s="55"/>
      <c r="D18174" s="52"/>
    </row>
    <row r="18175">
      <c r="A18175" s="44" t="s">
        <v>16180</v>
      </c>
      <c r="B18175" s="45">
        <v>12340.0</v>
      </c>
      <c r="C18175" s="56" t="s">
        <v>4576</v>
      </c>
      <c r="D18175" s="52"/>
    </row>
    <row r="18176">
      <c r="A18176" s="44" t="s">
        <v>16181</v>
      </c>
      <c r="B18176" s="45">
        <v>15200.0</v>
      </c>
      <c r="C18176" s="56" t="s">
        <v>16182</v>
      </c>
      <c r="D18176" s="52"/>
    </row>
    <row r="18177">
      <c r="A18177" s="44" t="s">
        <v>16183</v>
      </c>
      <c r="B18177" s="45">
        <v>13740.0</v>
      </c>
      <c r="C18177" s="55"/>
      <c r="D18177" s="52"/>
    </row>
    <row r="18178">
      <c r="A18178" s="44" t="s">
        <v>16184</v>
      </c>
      <c r="B18178" s="45">
        <v>9520.0</v>
      </c>
      <c r="C18178" s="55"/>
      <c r="D18178" s="52"/>
    </row>
    <row r="18179">
      <c r="A18179" s="44" t="s">
        <v>16185</v>
      </c>
      <c r="B18179" s="45">
        <v>10320.0</v>
      </c>
      <c r="C18179" s="55"/>
      <c r="D18179" s="52"/>
    </row>
    <row r="18180">
      <c r="A18180" s="44" t="s">
        <v>16186</v>
      </c>
      <c r="B18180" s="45">
        <v>12260.0</v>
      </c>
      <c r="C18180" s="55"/>
      <c r="D18180" s="52"/>
    </row>
    <row r="18181">
      <c r="A18181" s="44" t="s">
        <v>16187</v>
      </c>
      <c r="B18181" s="45">
        <v>3340.0</v>
      </c>
      <c r="C18181" s="56" t="s">
        <v>6421</v>
      </c>
      <c r="D18181" s="52"/>
    </row>
    <row r="18182">
      <c r="A18182" s="44" t="s">
        <v>16188</v>
      </c>
      <c r="B18182" s="45">
        <v>3080.0</v>
      </c>
      <c r="C18182" s="56" t="s">
        <v>6508</v>
      </c>
      <c r="D18182" s="52"/>
    </row>
    <row r="18183">
      <c r="A18183" s="44" t="s">
        <v>16189</v>
      </c>
      <c r="B18183" s="45">
        <v>3080.0</v>
      </c>
      <c r="C18183" s="56" t="s">
        <v>7276</v>
      </c>
      <c r="D18183" s="52"/>
    </row>
    <row r="18184">
      <c r="A18184" s="44" t="s">
        <v>16190</v>
      </c>
      <c r="B18184" s="45">
        <v>17800.0</v>
      </c>
      <c r="C18184" s="56" t="s">
        <v>11432</v>
      </c>
      <c r="D18184" s="52"/>
    </row>
    <row r="18185">
      <c r="A18185" s="44" t="s">
        <v>16191</v>
      </c>
      <c r="B18185" s="45">
        <v>3580.0</v>
      </c>
      <c r="C18185" s="56" t="s">
        <v>6421</v>
      </c>
      <c r="D18185" s="52"/>
    </row>
    <row r="18186">
      <c r="A18186" s="44" t="s">
        <v>16192</v>
      </c>
      <c r="B18186" s="45">
        <v>14100.0</v>
      </c>
      <c r="C18186" s="56" t="s">
        <v>15633</v>
      </c>
      <c r="D18186" s="52"/>
    </row>
    <row r="18187">
      <c r="A18187" s="44" t="s">
        <v>16193</v>
      </c>
      <c r="B18187" s="45">
        <v>3400.0</v>
      </c>
      <c r="C18187" s="56" t="s">
        <v>6508</v>
      </c>
      <c r="D18187" s="52"/>
    </row>
    <row r="18188">
      <c r="A18188" s="44" t="s">
        <v>16194</v>
      </c>
      <c r="B18188" s="45">
        <v>2780.0</v>
      </c>
      <c r="C18188" s="56" t="s">
        <v>9914</v>
      </c>
      <c r="D18188" s="52"/>
    </row>
    <row r="18189">
      <c r="A18189" s="44" t="s">
        <v>16195</v>
      </c>
      <c r="B18189" s="45">
        <v>3400.0</v>
      </c>
      <c r="C18189" s="56" t="s">
        <v>7276</v>
      </c>
      <c r="D18189" s="52"/>
    </row>
    <row r="18190">
      <c r="A18190" s="44" t="s">
        <v>16196</v>
      </c>
      <c r="B18190" s="45">
        <v>2960.0</v>
      </c>
      <c r="C18190" s="56" t="s">
        <v>9914</v>
      </c>
      <c r="D18190" s="52"/>
    </row>
    <row r="18191">
      <c r="A18191" s="44" t="s">
        <v>16197</v>
      </c>
      <c r="B18191" s="45">
        <v>22300.0</v>
      </c>
      <c r="C18191" s="55"/>
      <c r="D18191" s="52"/>
    </row>
    <row r="18192">
      <c r="A18192" s="44" t="s">
        <v>16198</v>
      </c>
      <c r="B18192" s="45">
        <v>10000.0</v>
      </c>
      <c r="C18192" s="55"/>
      <c r="D18192" s="52"/>
    </row>
    <row r="18193">
      <c r="A18193" s="44" t="s">
        <v>16199</v>
      </c>
      <c r="B18193" s="45">
        <v>10100.0</v>
      </c>
      <c r="C18193" s="56" t="s">
        <v>4178</v>
      </c>
      <c r="D18193" s="52"/>
    </row>
    <row r="18194">
      <c r="A18194" s="44" t="s">
        <v>16200</v>
      </c>
      <c r="B18194" s="45">
        <v>39760.0</v>
      </c>
      <c r="C18194" s="56" t="s">
        <v>11432</v>
      </c>
      <c r="D18194" s="52"/>
    </row>
    <row r="18195">
      <c r="A18195" s="44" t="s">
        <v>16201</v>
      </c>
      <c r="B18195" s="45">
        <v>11160.0</v>
      </c>
      <c r="C18195" s="55"/>
      <c r="D18195" s="52"/>
    </row>
    <row r="18196">
      <c r="A18196" s="44" t="s">
        <v>16202</v>
      </c>
      <c r="B18196" s="45">
        <v>9960.0</v>
      </c>
      <c r="C18196" s="55"/>
      <c r="D18196" s="52"/>
    </row>
    <row r="18197">
      <c r="A18197" s="44" t="s">
        <v>16203</v>
      </c>
      <c r="B18197" s="45">
        <v>4920.0</v>
      </c>
      <c r="C18197" s="56" t="s">
        <v>4017</v>
      </c>
      <c r="D18197" s="52"/>
    </row>
    <row r="18198">
      <c r="A18198" s="44" t="s">
        <v>16204</v>
      </c>
      <c r="B18198" s="45">
        <v>11120.0</v>
      </c>
      <c r="C18198" s="56" t="s">
        <v>13205</v>
      </c>
      <c r="D18198" s="52"/>
    </row>
    <row r="18199">
      <c r="A18199" s="44" t="s">
        <v>16205</v>
      </c>
      <c r="B18199" s="45">
        <v>2020.0</v>
      </c>
      <c r="C18199" s="55"/>
      <c r="D18199" s="52"/>
    </row>
    <row r="18200">
      <c r="A18200" s="44" t="s">
        <v>16206</v>
      </c>
      <c r="B18200" s="45">
        <v>9520.0</v>
      </c>
      <c r="C18200" s="55"/>
      <c r="D18200" s="52"/>
    </row>
    <row r="18201">
      <c r="A18201" s="44" t="s">
        <v>16207</v>
      </c>
      <c r="B18201" s="45">
        <v>3840.0</v>
      </c>
      <c r="C18201" s="55"/>
      <c r="D18201" s="52"/>
    </row>
    <row r="18202">
      <c r="A18202" s="44" t="s">
        <v>16208</v>
      </c>
      <c r="B18202" s="45">
        <v>2740.0</v>
      </c>
      <c r="C18202" s="55"/>
      <c r="D18202" s="52"/>
    </row>
    <row r="18203">
      <c r="A18203" s="44" t="s">
        <v>16209</v>
      </c>
      <c r="B18203" s="45">
        <v>3940.0</v>
      </c>
      <c r="C18203" s="56" t="s">
        <v>4454</v>
      </c>
      <c r="D18203" s="52"/>
    </row>
    <row r="18204">
      <c r="A18204" s="44" t="s">
        <v>16210</v>
      </c>
      <c r="B18204" s="45">
        <v>11120.0</v>
      </c>
      <c r="C18204" s="56" t="s">
        <v>7963</v>
      </c>
      <c r="D18204" s="52"/>
    </row>
    <row r="18205">
      <c r="A18205" s="44" t="s">
        <v>16211</v>
      </c>
      <c r="B18205" s="45">
        <v>2860.0</v>
      </c>
      <c r="C18205" s="56" t="s">
        <v>4454</v>
      </c>
      <c r="D18205" s="52"/>
    </row>
    <row r="18206">
      <c r="A18206" s="44" t="s">
        <v>16212</v>
      </c>
      <c r="B18206" s="45">
        <v>9400.0</v>
      </c>
      <c r="C18206" s="55"/>
      <c r="D18206" s="52"/>
    </row>
    <row r="18207">
      <c r="A18207" s="44" t="s">
        <v>16213</v>
      </c>
      <c r="B18207" s="45">
        <v>11320.0</v>
      </c>
      <c r="C18207" s="56" t="s">
        <v>16214</v>
      </c>
      <c r="D18207" s="52"/>
    </row>
    <row r="18208">
      <c r="A18208" s="44" t="s">
        <v>16215</v>
      </c>
      <c r="B18208" s="45">
        <v>9420.0</v>
      </c>
      <c r="C18208" s="55"/>
      <c r="D18208" s="52"/>
    </row>
    <row r="18209">
      <c r="A18209" s="44" t="s">
        <v>16216</v>
      </c>
      <c r="B18209" s="45">
        <v>13600.0</v>
      </c>
      <c r="C18209" s="56" t="s">
        <v>4799</v>
      </c>
      <c r="D18209" s="52"/>
    </row>
    <row r="18210">
      <c r="A18210" s="44" t="s">
        <v>16217</v>
      </c>
      <c r="B18210" s="45">
        <v>8940.0</v>
      </c>
      <c r="C18210" s="55"/>
      <c r="D18210" s="52"/>
    </row>
    <row r="18211">
      <c r="A18211" s="44" t="s">
        <v>16218</v>
      </c>
      <c r="B18211" s="45">
        <v>12340.0</v>
      </c>
      <c r="C18211" s="56" t="s">
        <v>16219</v>
      </c>
      <c r="D18211" s="52"/>
    </row>
    <row r="18212">
      <c r="A18212" s="44" t="s">
        <v>16220</v>
      </c>
      <c r="B18212" s="45">
        <v>10720.0</v>
      </c>
      <c r="C18212" s="56" t="s">
        <v>16221</v>
      </c>
      <c r="D18212" s="52"/>
    </row>
    <row r="18213">
      <c r="A18213" s="44" t="s">
        <v>16222</v>
      </c>
      <c r="B18213" s="45">
        <v>20220.0</v>
      </c>
      <c r="C18213" s="55"/>
      <c r="D18213" s="52"/>
    </row>
    <row r="18214">
      <c r="A18214" s="44" t="s">
        <v>16223</v>
      </c>
      <c r="B18214" s="45">
        <v>9420.0</v>
      </c>
      <c r="C18214" s="55"/>
      <c r="D18214" s="52"/>
    </row>
    <row r="18215">
      <c r="A18215" s="44" t="s">
        <v>16224</v>
      </c>
      <c r="B18215" s="45">
        <v>10920.0</v>
      </c>
      <c r="C18215" s="56" t="s">
        <v>12204</v>
      </c>
      <c r="D18215" s="52"/>
    </row>
    <row r="18216">
      <c r="A18216" s="44" t="s">
        <v>16225</v>
      </c>
      <c r="B18216" s="45">
        <v>11260.0</v>
      </c>
      <c r="C18216" s="56" t="s">
        <v>8090</v>
      </c>
      <c r="D18216" s="52"/>
    </row>
    <row r="18217">
      <c r="A18217" s="44" t="s">
        <v>16226</v>
      </c>
      <c r="B18217" s="45">
        <v>8960.0</v>
      </c>
      <c r="C18217" s="55"/>
      <c r="D18217" s="52"/>
    </row>
    <row r="18218">
      <c r="A18218" s="44" t="s">
        <v>16227</v>
      </c>
      <c r="B18218" s="45">
        <v>10200.0</v>
      </c>
      <c r="C18218" s="56" t="s">
        <v>8090</v>
      </c>
      <c r="D18218" s="52"/>
    </row>
    <row r="18219">
      <c r="A18219" s="44" t="s">
        <v>16228</v>
      </c>
      <c r="B18219" s="45">
        <v>13760.0</v>
      </c>
      <c r="C18219" s="55"/>
      <c r="D18219" s="52"/>
    </row>
    <row r="18220">
      <c r="A18220" s="44" t="s">
        <v>16229</v>
      </c>
      <c r="B18220" s="45">
        <v>8920.0</v>
      </c>
      <c r="C18220" s="55"/>
      <c r="D18220" s="52"/>
    </row>
    <row r="18221">
      <c r="A18221" s="44" t="s">
        <v>16230</v>
      </c>
      <c r="B18221" s="45">
        <v>14920.0</v>
      </c>
      <c r="C18221" s="56" t="s">
        <v>15112</v>
      </c>
      <c r="D18221" s="52"/>
    </row>
    <row r="18222">
      <c r="A18222" s="44" t="s">
        <v>16231</v>
      </c>
      <c r="B18222" s="45">
        <v>13640.0</v>
      </c>
      <c r="C18222" s="55"/>
      <c r="D18222" s="52"/>
    </row>
    <row r="18223">
      <c r="A18223" s="44" t="s">
        <v>16232</v>
      </c>
      <c r="B18223" s="45">
        <v>10140.0</v>
      </c>
      <c r="C18223" s="55"/>
      <c r="D18223" s="52"/>
    </row>
    <row r="18224">
      <c r="A18224" s="44" t="s">
        <v>16233</v>
      </c>
      <c r="B18224" s="45">
        <v>17740.0</v>
      </c>
      <c r="C18224" s="56" t="s">
        <v>4426</v>
      </c>
      <c r="D18224" s="52"/>
    </row>
    <row r="18225">
      <c r="A18225" s="44" t="s">
        <v>16234</v>
      </c>
      <c r="B18225" s="45">
        <v>3420.0</v>
      </c>
      <c r="C18225" s="55"/>
      <c r="D18225" s="52"/>
    </row>
    <row r="18226">
      <c r="A18226" s="44" t="s">
        <v>16235</v>
      </c>
      <c r="B18226" s="45">
        <v>9980.0</v>
      </c>
      <c r="C18226" s="55"/>
      <c r="D18226" s="52"/>
    </row>
    <row r="18227">
      <c r="A18227" s="44" t="s">
        <v>16236</v>
      </c>
      <c r="B18227" s="45">
        <v>3300.0</v>
      </c>
      <c r="C18227" s="55"/>
      <c r="D18227" s="52"/>
    </row>
    <row r="18228">
      <c r="A18228" s="44" t="s">
        <v>16237</v>
      </c>
      <c r="B18228" s="45">
        <v>12600.0</v>
      </c>
      <c r="C18228" s="56" t="s">
        <v>8901</v>
      </c>
      <c r="D18228" s="52"/>
    </row>
    <row r="18229">
      <c r="A18229" s="44" t="s">
        <v>16238</v>
      </c>
      <c r="B18229" s="45">
        <v>37720.0</v>
      </c>
      <c r="C18229" s="55"/>
      <c r="D18229" s="52"/>
    </row>
    <row r="18230">
      <c r="A18230" s="44" t="s">
        <v>16239</v>
      </c>
      <c r="B18230" s="45">
        <v>12520.0</v>
      </c>
      <c r="C18230" s="55"/>
      <c r="D18230" s="52"/>
    </row>
    <row r="18231">
      <c r="A18231" s="44" t="s">
        <v>16240</v>
      </c>
      <c r="B18231" s="45">
        <v>14780.0</v>
      </c>
      <c r="C18231" s="56" t="s">
        <v>4075</v>
      </c>
      <c r="D18231" s="52"/>
    </row>
    <row r="18232">
      <c r="A18232" s="44" t="s">
        <v>16241</v>
      </c>
      <c r="B18232" s="45">
        <v>2940.0</v>
      </c>
      <c r="C18232" s="56" t="s">
        <v>4138</v>
      </c>
      <c r="D18232" s="52"/>
    </row>
    <row r="18233">
      <c r="A18233" s="44" t="s">
        <v>16242</v>
      </c>
      <c r="B18233" s="45">
        <v>10040.0</v>
      </c>
      <c r="C18233" s="55"/>
      <c r="D18233" s="52"/>
    </row>
    <row r="18234">
      <c r="A18234" s="44" t="s">
        <v>16243</v>
      </c>
      <c r="B18234" s="45">
        <v>11460.0</v>
      </c>
      <c r="C18234" s="55"/>
      <c r="D18234" s="52"/>
    </row>
    <row r="18235">
      <c r="A18235" s="44" t="s">
        <v>16244</v>
      </c>
      <c r="B18235" s="45">
        <v>11340.0</v>
      </c>
      <c r="C18235" s="56" t="s">
        <v>8901</v>
      </c>
      <c r="D18235" s="52"/>
    </row>
    <row r="18236">
      <c r="A18236" s="44" t="s">
        <v>16245</v>
      </c>
      <c r="B18236" s="45">
        <v>10540.0</v>
      </c>
      <c r="C18236" s="55"/>
      <c r="D18236" s="52"/>
    </row>
    <row r="18237">
      <c r="A18237" s="44" t="s">
        <v>16246</v>
      </c>
      <c r="B18237" s="45">
        <v>10480.0</v>
      </c>
      <c r="C18237" s="56" t="s">
        <v>8901</v>
      </c>
      <c r="D18237" s="52"/>
    </row>
    <row r="18238">
      <c r="A18238" s="44" t="s">
        <v>16247</v>
      </c>
      <c r="B18238" s="45">
        <v>3280.0</v>
      </c>
      <c r="C18238" s="56" t="s">
        <v>744</v>
      </c>
      <c r="D18238" s="52"/>
    </row>
    <row r="18239">
      <c r="A18239" s="44" t="s">
        <v>16248</v>
      </c>
      <c r="B18239" s="45">
        <v>13600.0</v>
      </c>
      <c r="C18239" s="55"/>
      <c r="D18239" s="52"/>
    </row>
    <row r="18240">
      <c r="A18240" s="44" t="s">
        <v>16249</v>
      </c>
      <c r="B18240" s="45">
        <v>4180.0</v>
      </c>
      <c r="C18240" s="56" t="s">
        <v>4017</v>
      </c>
      <c r="D18240" s="52"/>
    </row>
    <row r="18241">
      <c r="A18241" s="44" t="s">
        <v>16250</v>
      </c>
      <c r="B18241" s="45">
        <v>43880.0</v>
      </c>
      <c r="C18241" s="56" t="s">
        <v>4426</v>
      </c>
      <c r="D18241" s="52"/>
    </row>
    <row r="18242">
      <c r="A18242" s="44" t="s">
        <v>16251</v>
      </c>
      <c r="B18242" s="45">
        <v>21400.0</v>
      </c>
      <c r="C18242" s="56" t="s">
        <v>14519</v>
      </c>
      <c r="D18242" s="52"/>
    </row>
    <row r="18243">
      <c r="A18243" s="44" t="s">
        <v>16252</v>
      </c>
      <c r="B18243" s="45">
        <v>2900.0</v>
      </c>
      <c r="C18243" s="56" t="s">
        <v>4138</v>
      </c>
      <c r="D18243" s="52"/>
    </row>
    <row r="18244">
      <c r="A18244" s="44" t="s">
        <v>16253</v>
      </c>
      <c r="B18244" s="45">
        <v>3180.0</v>
      </c>
      <c r="C18244" s="56" t="s">
        <v>4444</v>
      </c>
      <c r="D18244" s="52"/>
    </row>
    <row r="18245">
      <c r="A18245" s="44" t="s">
        <v>16254</v>
      </c>
      <c r="B18245" s="45">
        <v>2540.0</v>
      </c>
      <c r="C18245" s="56" t="s">
        <v>744</v>
      </c>
      <c r="D18245" s="52"/>
    </row>
    <row r="18246">
      <c r="A18246" s="44" t="s">
        <v>16255</v>
      </c>
      <c r="B18246" s="45">
        <v>3500.0</v>
      </c>
      <c r="C18246" s="56" t="s">
        <v>2781</v>
      </c>
      <c r="D18246" s="52"/>
    </row>
    <row r="18247">
      <c r="A18247" s="44" t="s">
        <v>16256</v>
      </c>
      <c r="B18247" s="45">
        <v>2800.0</v>
      </c>
      <c r="C18247" s="56" t="s">
        <v>16257</v>
      </c>
      <c r="D18247" s="52"/>
    </row>
    <row r="18248">
      <c r="A18248" s="44" t="s">
        <v>16258</v>
      </c>
      <c r="B18248" s="45">
        <v>2820.0</v>
      </c>
      <c r="C18248" s="56" t="s">
        <v>2781</v>
      </c>
      <c r="D18248" s="52"/>
    </row>
    <row r="18249">
      <c r="A18249" s="44" t="s">
        <v>16259</v>
      </c>
      <c r="B18249" s="45">
        <v>11100.0</v>
      </c>
      <c r="C18249" s="56" t="s">
        <v>12055</v>
      </c>
      <c r="D18249" s="52"/>
    </row>
    <row r="18250">
      <c r="A18250" s="44" t="s">
        <v>16260</v>
      </c>
      <c r="B18250" s="45">
        <v>3340.0</v>
      </c>
      <c r="C18250" s="56" t="s">
        <v>4017</v>
      </c>
      <c r="D18250" s="52"/>
    </row>
    <row r="18251">
      <c r="A18251" s="44" t="s">
        <v>16261</v>
      </c>
      <c r="B18251" s="45">
        <v>10060.0</v>
      </c>
      <c r="C18251" s="55"/>
      <c r="D18251" s="52"/>
    </row>
    <row r="18252">
      <c r="A18252" s="44" t="s">
        <v>16262</v>
      </c>
      <c r="B18252" s="45">
        <v>18020.0</v>
      </c>
      <c r="C18252" s="56" t="s">
        <v>16263</v>
      </c>
      <c r="D18252" s="52"/>
    </row>
    <row r="18253">
      <c r="A18253" s="44" t="s">
        <v>16264</v>
      </c>
      <c r="B18253" s="45">
        <v>3200.0</v>
      </c>
      <c r="C18253" s="56" t="s">
        <v>4138</v>
      </c>
      <c r="D18253" s="52"/>
    </row>
    <row r="18254">
      <c r="A18254" s="44" t="s">
        <v>16265</v>
      </c>
      <c r="B18254" s="45">
        <v>2600.0</v>
      </c>
      <c r="C18254" s="56" t="s">
        <v>16266</v>
      </c>
      <c r="D18254" s="52"/>
    </row>
    <row r="18255">
      <c r="A18255" s="44" t="s">
        <v>16267</v>
      </c>
      <c r="B18255" s="45">
        <v>3140.0</v>
      </c>
      <c r="C18255" s="56" t="s">
        <v>4138</v>
      </c>
      <c r="D18255" s="52"/>
    </row>
    <row r="18256">
      <c r="A18256" s="44" t="s">
        <v>16268</v>
      </c>
      <c r="B18256" s="45">
        <v>2460.0</v>
      </c>
      <c r="C18256" s="56" t="s">
        <v>16266</v>
      </c>
      <c r="D18256" s="52"/>
    </row>
    <row r="18257">
      <c r="A18257" s="44" t="s">
        <v>16269</v>
      </c>
      <c r="B18257" s="45">
        <v>10880.0</v>
      </c>
      <c r="C18257" s="55"/>
      <c r="D18257" s="52"/>
    </row>
    <row r="18258">
      <c r="A18258" s="44" t="s">
        <v>16270</v>
      </c>
      <c r="B18258" s="45">
        <v>11140.0</v>
      </c>
      <c r="C18258" s="55"/>
      <c r="D18258" s="52"/>
    </row>
    <row r="18259">
      <c r="A18259" s="44" t="s">
        <v>16271</v>
      </c>
      <c r="B18259" s="45">
        <v>16700.0</v>
      </c>
      <c r="C18259" s="55"/>
      <c r="D18259" s="52"/>
    </row>
    <row r="18260">
      <c r="A18260" s="44" t="s">
        <v>16272</v>
      </c>
      <c r="B18260" s="45">
        <v>9400.0</v>
      </c>
      <c r="C18260" s="55"/>
      <c r="D18260" s="52"/>
    </row>
    <row r="18261">
      <c r="A18261" s="44" t="s">
        <v>16273</v>
      </c>
      <c r="B18261" s="45">
        <v>20800.0</v>
      </c>
      <c r="C18261" s="56" t="s">
        <v>9978</v>
      </c>
      <c r="D18261" s="52"/>
    </row>
    <row r="18262">
      <c r="A18262" s="44" t="s">
        <v>16274</v>
      </c>
      <c r="B18262" s="45">
        <v>12860.0</v>
      </c>
      <c r="C18262" s="56" t="s">
        <v>4534</v>
      </c>
      <c r="D18262" s="52"/>
    </row>
    <row r="18263">
      <c r="A18263" s="44" t="s">
        <v>16275</v>
      </c>
      <c r="B18263" s="45">
        <v>10980.0</v>
      </c>
      <c r="C18263" s="55"/>
      <c r="D18263" s="52"/>
    </row>
    <row r="18264">
      <c r="A18264" s="44" t="s">
        <v>16276</v>
      </c>
      <c r="B18264" s="45">
        <v>10600.0</v>
      </c>
      <c r="C18264" s="56" t="s">
        <v>10466</v>
      </c>
      <c r="D18264" s="52"/>
    </row>
    <row r="18265">
      <c r="A18265" s="44" t="s">
        <v>16277</v>
      </c>
      <c r="B18265" s="45">
        <v>11300.0</v>
      </c>
      <c r="C18265" s="55"/>
      <c r="D18265" s="52"/>
    </row>
    <row r="18266">
      <c r="A18266" s="44" t="s">
        <v>16278</v>
      </c>
      <c r="B18266" s="45">
        <v>8920.0</v>
      </c>
      <c r="C18266" s="55"/>
      <c r="D18266" s="52"/>
    </row>
    <row r="18267">
      <c r="A18267" s="44" t="s">
        <v>16279</v>
      </c>
      <c r="B18267" s="45">
        <v>11260.0</v>
      </c>
      <c r="C18267" s="55"/>
      <c r="D18267" s="52"/>
    </row>
    <row r="18268">
      <c r="A18268" s="44" t="s">
        <v>16280</v>
      </c>
      <c r="B18268" s="45">
        <v>15480.0</v>
      </c>
      <c r="C18268" s="56" t="s">
        <v>196</v>
      </c>
      <c r="D18268" s="52"/>
    </row>
    <row r="18269">
      <c r="A18269" s="44" t="s">
        <v>16281</v>
      </c>
      <c r="B18269" s="45">
        <v>9680.0</v>
      </c>
      <c r="C18269" s="55"/>
      <c r="D18269" s="52"/>
    </row>
    <row r="18270">
      <c r="A18270" s="44" t="s">
        <v>16282</v>
      </c>
      <c r="B18270" s="45">
        <v>2180.0</v>
      </c>
      <c r="C18270" s="55"/>
      <c r="D18270" s="52"/>
    </row>
    <row r="18271">
      <c r="A18271" s="44" t="s">
        <v>16283</v>
      </c>
      <c r="B18271" s="45">
        <v>2060.0</v>
      </c>
      <c r="C18271" s="55"/>
      <c r="D18271" s="52"/>
    </row>
    <row r="18272">
      <c r="A18272" s="44" t="s">
        <v>16284</v>
      </c>
      <c r="B18272" s="45">
        <v>3640.0</v>
      </c>
      <c r="C18272" s="56" t="s">
        <v>6421</v>
      </c>
      <c r="D18272" s="52"/>
    </row>
    <row r="18273">
      <c r="A18273" s="44" t="s">
        <v>16285</v>
      </c>
      <c r="B18273" s="45">
        <v>15920.0</v>
      </c>
      <c r="C18273" s="56" t="s">
        <v>196</v>
      </c>
      <c r="D18273" s="52"/>
    </row>
    <row r="18274">
      <c r="A18274" s="44" t="s">
        <v>16286</v>
      </c>
      <c r="B18274" s="45">
        <v>3420.0</v>
      </c>
      <c r="C18274" s="56" t="s">
        <v>6508</v>
      </c>
      <c r="D18274" s="52"/>
    </row>
    <row r="18275">
      <c r="A18275" s="44" t="s">
        <v>16287</v>
      </c>
      <c r="B18275" s="45">
        <v>3420.0</v>
      </c>
      <c r="C18275" s="56" t="s">
        <v>7276</v>
      </c>
      <c r="D18275" s="52"/>
    </row>
    <row r="18276">
      <c r="A18276" s="44" t="s">
        <v>16288</v>
      </c>
      <c r="B18276" s="45">
        <v>9600.0</v>
      </c>
      <c r="C18276" s="55"/>
      <c r="D18276" s="52"/>
    </row>
    <row r="18277">
      <c r="A18277" s="44" t="s">
        <v>16289</v>
      </c>
      <c r="B18277" s="45">
        <v>2940.0</v>
      </c>
      <c r="C18277" s="56" t="s">
        <v>9914</v>
      </c>
      <c r="D18277" s="52"/>
    </row>
    <row r="18278">
      <c r="A18278" s="44" t="s">
        <v>16290</v>
      </c>
      <c r="B18278" s="45">
        <v>16460.0</v>
      </c>
      <c r="C18278" s="55"/>
      <c r="D18278" s="52"/>
    </row>
    <row r="18279">
      <c r="A18279" s="44" t="s">
        <v>16291</v>
      </c>
      <c r="B18279" s="45">
        <v>3680.0</v>
      </c>
      <c r="C18279" s="56" t="s">
        <v>2473</v>
      </c>
      <c r="D18279" s="52"/>
    </row>
    <row r="18280">
      <c r="A18280" s="44" t="s">
        <v>16292</v>
      </c>
      <c r="B18280" s="45">
        <v>9680.0</v>
      </c>
      <c r="C18280" s="55"/>
      <c r="D18280" s="52"/>
    </row>
    <row r="18281">
      <c r="A18281" s="44" t="s">
        <v>16293</v>
      </c>
      <c r="B18281" s="45">
        <v>17880.0</v>
      </c>
      <c r="C18281" s="56" t="s">
        <v>15786</v>
      </c>
      <c r="D18281" s="52"/>
    </row>
    <row r="18282">
      <c r="A18282" s="44" t="s">
        <v>16294</v>
      </c>
      <c r="B18282" s="45">
        <v>3160.0</v>
      </c>
      <c r="C18282" s="56" t="s">
        <v>2473</v>
      </c>
      <c r="D18282" s="52"/>
    </row>
    <row r="18283">
      <c r="A18283" s="44" t="s">
        <v>16295</v>
      </c>
      <c r="B18283" s="45">
        <v>3420.0</v>
      </c>
      <c r="C18283" s="56" t="s">
        <v>6421</v>
      </c>
      <c r="D18283" s="52"/>
    </row>
    <row r="18284">
      <c r="A18284" s="44" t="s">
        <v>16296</v>
      </c>
      <c r="B18284" s="45">
        <v>4560.0</v>
      </c>
      <c r="C18284" s="56" t="s">
        <v>4017</v>
      </c>
      <c r="D18284" s="52"/>
    </row>
    <row r="18285">
      <c r="A18285" s="44" t="s">
        <v>16297</v>
      </c>
      <c r="B18285" s="45">
        <v>3140.0</v>
      </c>
      <c r="C18285" s="55"/>
      <c r="D18285" s="52"/>
    </row>
    <row r="18286">
      <c r="A18286" s="44" t="s">
        <v>16298</v>
      </c>
      <c r="B18286" s="45">
        <v>3140.0</v>
      </c>
      <c r="C18286" s="56" t="s">
        <v>7276</v>
      </c>
      <c r="D18286" s="52"/>
    </row>
    <row r="18287">
      <c r="A18287" s="44" t="s">
        <v>16299</v>
      </c>
      <c r="B18287" s="45">
        <v>13940.0</v>
      </c>
      <c r="C18287" s="55"/>
      <c r="D18287" s="52"/>
    </row>
    <row r="18288">
      <c r="A18288" s="44" t="s">
        <v>16300</v>
      </c>
      <c r="B18288" s="45">
        <v>3460.0</v>
      </c>
      <c r="C18288" s="56" t="s">
        <v>4017</v>
      </c>
      <c r="D18288" s="52"/>
    </row>
    <row r="18289">
      <c r="A18289" s="44" t="s">
        <v>16301</v>
      </c>
      <c r="B18289" s="45">
        <v>2780.0</v>
      </c>
      <c r="C18289" s="56" t="s">
        <v>9914</v>
      </c>
      <c r="D18289" s="52"/>
    </row>
    <row r="18290">
      <c r="A18290" s="44" t="s">
        <v>16302</v>
      </c>
      <c r="B18290" s="45">
        <v>2520.0</v>
      </c>
      <c r="C18290" s="55"/>
      <c r="D18290" s="52"/>
    </row>
    <row r="18291">
      <c r="A18291" s="44" t="s">
        <v>16303</v>
      </c>
      <c r="B18291" s="45">
        <v>2460.0</v>
      </c>
      <c r="C18291" s="55"/>
      <c r="D18291" s="52"/>
    </row>
    <row r="18292">
      <c r="A18292" s="44" t="s">
        <v>16304</v>
      </c>
      <c r="B18292" s="45">
        <v>9880.0</v>
      </c>
      <c r="C18292" s="55"/>
      <c r="D18292" s="52"/>
    </row>
    <row r="18293">
      <c r="A18293" s="44" t="s">
        <v>16305</v>
      </c>
      <c r="B18293" s="45">
        <v>3360.0</v>
      </c>
      <c r="C18293" s="56" t="s">
        <v>4444</v>
      </c>
      <c r="D18293" s="52"/>
    </row>
    <row r="18294">
      <c r="A18294" s="44" t="s">
        <v>16306</v>
      </c>
      <c r="B18294" s="45">
        <v>11480.0</v>
      </c>
      <c r="C18294" s="56" t="s">
        <v>11531</v>
      </c>
      <c r="D18294" s="52"/>
    </row>
    <row r="18295">
      <c r="A18295" s="44" t="s">
        <v>16307</v>
      </c>
      <c r="B18295" s="45">
        <v>10780.0</v>
      </c>
      <c r="C18295" s="56" t="s">
        <v>13456</v>
      </c>
      <c r="D18295" s="52"/>
    </row>
    <row r="18296">
      <c r="A18296" s="44" t="s">
        <v>16308</v>
      </c>
      <c r="B18296" s="45">
        <v>2800.0</v>
      </c>
      <c r="C18296" s="56" t="s">
        <v>4444</v>
      </c>
      <c r="D18296" s="52"/>
    </row>
    <row r="18297">
      <c r="A18297" s="44" t="s">
        <v>16309</v>
      </c>
      <c r="B18297" s="45">
        <v>9660.0</v>
      </c>
      <c r="C18297" s="55"/>
      <c r="D18297" s="52"/>
    </row>
    <row r="18298">
      <c r="A18298" s="44" t="s">
        <v>16310</v>
      </c>
      <c r="B18298" s="45">
        <v>9960.0</v>
      </c>
      <c r="C18298" s="55"/>
      <c r="D18298" s="52"/>
    </row>
    <row r="18299">
      <c r="A18299" s="44" t="s">
        <v>16311</v>
      </c>
      <c r="B18299" s="45">
        <v>8920.0</v>
      </c>
      <c r="C18299" s="55"/>
      <c r="D18299" s="52"/>
    </row>
    <row r="18300">
      <c r="A18300" s="44" t="s">
        <v>16312</v>
      </c>
      <c r="B18300" s="45">
        <v>3280.0</v>
      </c>
      <c r="C18300" s="56" t="s">
        <v>4016</v>
      </c>
      <c r="D18300" s="52"/>
    </row>
    <row r="18301">
      <c r="A18301" s="44" t="s">
        <v>16313</v>
      </c>
      <c r="B18301" s="45">
        <v>3300.0</v>
      </c>
      <c r="C18301" s="56" t="s">
        <v>4444</v>
      </c>
      <c r="D18301" s="52"/>
    </row>
    <row r="18302">
      <c r="A18302" s="44" t="s">
        <v>16314</v>
      </c>
      <c r="B18302" s="45">
        <v>2800.0</v>
      </c>
      <c r="C18302" s="56" t="s">
        <v>4444</v>
      </c>
      <c r="D18302" s="52"/>
    </row>
    <row r="18303">
      <c r="A18303" s="44" t="s">
        <v>16315</v>
      </c>
      <c r="B18303" s="45">
        <v>2640.0</v>
      </c>
      <c r="C18303" s="56" t="s">
        <v>4016</v>
      </c>
      <c r="D18303" s="52"/>
    </row>
    <row r="18304">
      <c r="A18304" s="44" t="s">
        <v>16316</v>
      </c>
      <c r="B18304" s="45">
        <v>11460.0</v>
      </c>
      <c r="C18304" s="56" t="s">
        <v>5768</v>
      </c>
      <c r="D18304" s="52"/>
    </row>
    <row r="18305">
      <c r="A18305" s="44" t="s">
        <v>16317</v>
      </c>
      <c r="B18305" s="45">
        <v>9620.0</v>
      </c>
      <c r="C18305" s="55"/>
      <c r="D18305" s="52"/>
    </row>
    <row r="18306">
      <c r="A18306" s="44" t="s">
        <v>16318</v>
      </c>
      <c r="B18306" s="45">
        <v>3500.0</v>
      </c>
      <c r="C18306" s="56" t="s">
        <v>4111</v>
      </c>
      <c r="D18306" s="52"/>
    </row>
    <row r="18307">
      <c r="A18307" s="44" t="s">
        <v>16319</v>
      </c>
      <c r="B18307" s="45">
        <v>13580.0</v>
      </c>
      <c r="C18307" s="56" t="s">
        <v>8901</v>
      </c>
      <c r="D18307" s="52"/>
    </row>
    <row r="18308">
      <c r="A18308" s="44" t="s">
        <v>16320</v>
      </c>
      <c r="B18308" s="45">
        <v>2580.0</v>
      </c>
      <c r="C18308" s="56" t="s">
        <v>4111</v>
      </c>
      <c r="D18308" s="52"/>
    </row>
    <row r="18309">
      <c r="A18309" s="44" t="s">
        <v>16321</v>
      </c>
      <c r="B18309" s="45">
        <v>10500.0</v>
      </c>
      <c r="C18309" s="56" t="s">
        <v>8901</v>
      </c>
      <c r="D18309" s="52"/>
    </row>
    <row r="18310">
      <c r="A18310" s="44" t="s">
        <v>16322</v>
      </c>
      <c r="B18310" s="45">
        <v>13660.0</v>
      </c>
      <c r="C18310" s="56" t="s">
        <v>16323</v>
      </c>
      <c r="D18310" s="52"/>
    </row>
    <row r="18311">
      <c r="A18311" s="44" t="s">
        <v>16324</v>
      </c>
      <c r="B18311" s="45">
        <v>11520.0</v>
      </c>
      <c r="C18311" s="56" t="s">
        <v>8901</v>
      </c>
      <c r="D18311" s="52"/>
    </row>
    <row r="18312">
      <c r="A18312" s="44" t="s">
        <v>16325</v>
      </c>
      <c r="B18312" s="45">
        <v>10160.0</v>
      </c>
      <c r="C18312" s="56" t="s">
        <v>8901</v>
      </c>
      <c r="D18312" s="52"/>
    </row>
    <row r="18313">
      <c r="A18313" s="44" t="s">
        <v>16326</v>
      </c>
      <c r="B18313" s="45">
        <v>11160.0</v>
      </c>
      <c r="C18313" s="56" t="s">
        <v>10477</v>
      </c>
      <c r="D18313" s="52"/>
    </row>
    <row r="18314">
      <c r="A18314" s="44" t="s">
        <v>16327</v>
      </c>
      <c r="B18314" s="45">
        <v>9800.0</v>
      </c>
      <c r="C18314" s="55"/>
      <c r="D18314" s="52"/>
    </row>
    <row r="18315">
      <c r="A18315" s="44" t="s">
        <v>16328</v>
      </c>
      <c r="B18315" s="45">
        <v>2980.0</v>
      </c>
      <c r="C18315" s="56" t="s">
        <v>16329</v>
      </c>
      <c r="D18315" s="52"/>
    </row>
    <row r="18316">
      <c r="A18316" s="44" t="s">
        <v>16330</v>
      </c>
      <c r="B18316" s="45">
        <v>19140.0</v>
      </c>
      <c r="C18316" s="55"/>
      <c r="D18316" s="52"/>
    </row>
    <row r="18317">
      <c r="A18317" s="44" t="s">
        <v>16331</v>
      </c>
      <c r="B18317" s="45">
        <v>9060.0</v>
      </c>
      <c r="C18317" s="55"/>
      <c r="D18317" s="52"/>
    </row>
    <row r="18318">
      <c r="A18318" s="44" t="s">
        <v>16332</v>
      </c>
      <c r="B18318" s="45">
        <v>9080.0</v>
      </c>
      <c r="C18318" s="55"/>
      <c r="D18318" s="52"/>
    </row>
    <row r="18319">
      <c r="A18319" s="44" t="s">
        <v>16333</v>
      </c>
      <c r="B18319" s="45">
        <v>2800.0</v>
      </c>
      <c r="C18319" s="55"/>
      <c r="D18319" s="52"/>
    </row>
    <row r="18320">
      <c r="A18320" s="44" t="s">
        <v>16334</v>
      </c>
      <c r="B18320" s="45">
        <v>1320.0</v>
      </c>
      <c r="C18320" s="55"/>
      <c r="D18320" s="52"/>
    </row>
    <row r="18321">
      <c r="A18321" s="44" t="s">
        <v>16335</v>
      </c>
      <c r="B18321" s="45">
        <v>2740.0</v>
      </c>
      <c r="C18321" s="55"/>
      <c r="D18321" s="52"/>
    </row>
    <row r="18322">
      <c r="A18322" s="44" t="s">
        <v>16336</v>
      </c>
      <c r="B18322" s="45">
        <v>2380.0</v>
      </c>
      <c r="C18322" s="56" t="s">
        <v>4220</v>
      </c>
      <c r="D18322" s="52"/>
    </row>
    <row r="18323">
      <c r="A18323" s="44" t="s">
        <v>16337</v>
      </c>
      <c r="B18323" s="45">
        <v>2780.0</v>
      </c>
      <c r="C18323" s="55"/>
      <c r="D18323" s="52"/>
    </row>
    <row r="18324">
      <c r="A18324" s="44" t="s">
        <v>16338</v>
      </c>
      <c r="B18324" s="45">
        <v>13500.0</v>
      </c>
      <c r="C18324" s="55"/>
      <c r="D18324" s="52"/>
    </row>
    <row r="18325">
      <c r="A18325" s="44" t="s">
        <v>16339</v>
      </c>
      <c r="B18325" s="45">
        <v>2040.0</v>
      </c>
      <c r="C18325" s="56" t="s">
        <v>4195</v>
      </c>
      <c r="D18325" s="52"/>
    </row>
    <row r="18326">
      <c r="A18326" s="44" t="s">
        <v>16340</v>
      </c>
      <c r="B18326" s="45">
        <v>12380.0</v>
      </c>
      <c r="C18326" s="55"/>
      <c r="D18326" s="52"/>
    </row>
    <row r="18327">
      <c r="A18327" s="44" t="s">
        <v>16341</v>
      </c>
      <c r="B18327" s="45">
        <v>8820.0</v>
      </c>
      <c r="C18327" s="55"/>
      <c r="D18327" s="52"/>
    </row>
    <row r="18328">
      <c r="A18328" s="44" t="s">
        <v>16342</v>
      </c>
      <c r="B18328" s="45">
        <v>3460.0</v>
      </c>
      <c r="C18328" s="56" t="s">
        <v>16343</v>
      </c>
      <c r="D18328" s="52"/>
    </row>
    <row r="18329">
      <c r="A18329" s="44" t="s">
        <v>16344</v>
      </c>
      <c r="B18329" s="45">
        <v>3040.0</v>
      </c>
      <c r="C18329" s="56" t="s">
        <v>16345</v>
      </c>
      <c r="D18329" s="52"/>
    </row>
    <row r="18330">
      <c r="A18330" s="44" t="s">
        <v>16346</v>
      </c>
      <c r="B18330" s="45">
        <v>2460.0</v>
      </c>
      <c r="C18330" s="55"/>
      <c r="D18330" s="52"/>
    </row>
    <row r="18331">
      <c r="A18331" s="44" t="s">
        <v>16347</v>
      </c>
      <c r="B18331" s="45">
        <v>2620.0</v>
      </c>
      <c r="C18331" s="55"/>
      <c r="D18331" s="52"/>
    </row>
    <row r="18332">
      <c r="A18332" s="44" t="s">
        <v>16348</v>
      </c>
      <c r="B18332" s="45">
        <v>12880.0</v>
      </c>
      <c r="C18332" s="56" t="s">
        <v>16349</v>
      </c>
      <c r="D18332" s="52"/>
    </row>
    <row r="18333">
      <c r="A18333" s="44" t="s">
        <v>16350</v>
      </c>
      <c r="B18333" s="45">
        <v>8820.0</v>
      </c>
      <c r="C18333" s="55"/>
      <c r="D18333" s="52"/>
    </row>
    <row r="18334">
      <c r="A18334" s="44" t="s">
        <v>16351</v>
      </c>
      <c r="B18334" s="45">
        <v>3860.0</v>
      </c>
      <c r="C18334" s="56" t="s">
        <v>7603</v>
      </c>
      <c r="D18334" s="52"/>
    </row>
    <row r="18335">
      <c r="A18335" s="44" t="s">
        <v>16352</v>
      </c>
      <c r="B18335" s="45">
        <v>3660.0</v>
      </c>
      <c r="C18335" s="56" t="s">
        <v>16353</v>
      </c>
      <c r="D18335" s="52"/>
    </row>
    <row r="18336">
      <c r="A18336" s="44" t="s">
        <v>16354</v>
      </c>
      <c r="B18336" s="45">
        <v>3660.0</v>
      </c>
      <c r="C18336" s="56" t="s">
        <v>16355</v>
      </c>
      <c r="D18336" s="52"/>
    </row>
    <row r="18337">
      <c r="A18337" s="44" t="s">
        <v>16356</v>
      </c>
      <c r="B18337" s="45">
        <v>2840.0</v>
      </c>
      <c r="C18337" s="56" t="s">
        <v>16357</v>
      </c>
      <c r="D18337" s="52"/>
    </row>
    <row r="18338">
      <c r="A18338" s="44" t="s">
        <v>16358</v>
      </c>
      <c r="B18338" s="45">
        <v>3500.0</v>
      </c>
      <c r="C18338" s="55"/>
      <c r="D18338" s="52"/>
    </row>
    <row r="18339">
      <c r="A18339" s="44" t="s">
        <v>16359</v>
      </c>
      <c r="B18339" s="45">
        <v>2900.0</v>
      </c>
      <c r="C18339" s="55"/>
      <c r="D18339" s="52"/>
    </row>
    <row r="18340">
      <c r="A18340" s="44" t="s">
        <v>16360</v>
      </c>
      <c r="B18340" s="45">
        <v>14480.0</v>
      </c>
      <c r="C18340" s="55"/>
      <c r="D18340" s="52"/>
    </row>
    <row r="18341">
      <c r="A18341" s="44" t="s">
        <v>16361</v>
      </c>
      <c r="B18341" s="45">
        <v>8940.0</v>
      </c>
      <c r="C18341" s="55"/>
      <c r="D18341" s="52"/>
    </row>
    <row r="18342">
      <c r="A18342" s="44" t="s">
        <v>16362</v>
      </c>
      <c r="B18342" s="45">
        <v>11620.0</v>
      </c>
      <c r="C18342" s="55"/>
      <c r="D18342" s="52"/>
    </row>
    <row r="18343">
      <c r="A18343" s="44" t="s">
        <v>16363</v>
      </c>
      <c r="B18343" s="45">
        <v>8900.0</v>
      </c>
      <c r="C18343" s="55"/>
      <c r="D18343" s="52"/>
    </row>
    <row r="18344">
      <c r="A18344" s="44" t="s">
        <v>16364</v>
      </c>
      <c r="B18344" s="45">
        <v>15940.0</v>
      </c>
      <c r="C18344" s="55"/>
      <c r="D18344" s="52"/>
    </row>
    <row r="18345">
      <c r="A18345" s="44" t="s">
        <v>16365</v>
      </c>
      <c r="B18345" s="45">
        <v>2540.0</v>
      </c>
      <c r="C18345" s="55"/>
      <c r="D18345" s="52"/>
    </row>
    <row r="18346">
      <c r="A18346" s="44" t="s">
        <v>16366</v>
      </c>
      <c r="B18346" s="45">
        <v>18860.0</v>
      </c>
      <c r="C18346" s="55"/>
      <c r="D18346" s="52"/>
    </row>
    <row r="18347">
      <c r="A18347" s="44" t="s">
        <v>16367</v>
      </c>
      <c r="B18347" s="45">
        <v>9380.0</v>
      </c>
      <c r="C18347" s="55"/>
      <c r="D18347" s="52"/>
    </row>
    <row r="18348">
      <c r="A18348" s="44" t="s">
        <v>16368</v>
      </c>
      <c r="B18348" s="45">
        <v>10240.0</v>
      </c>
      <c r="C18348" s="55"/>
      <c r="D18348" s="52"/>
    </row>
    <row r="18349">
      <c r="A18349" s="44" t="s">
        <v>16369</v>
      </c>
      <c r="B18349" s="45">
        <v>10540.0</v>
      </c>
      <c r="C18349" s="55"/>
      <c r="D18349" s="52"/>
    </row>
    <row r="18350">
      <c r="A18350" s="44" t="s">
        <v>16370</v>
      </c>
      <c r="B18350" s="45">
        <v>10540.0</v>
      </c>
      <c r="C18350" s="55"/>
      <c r="D18350" s="52"/>
    </row>
    <row r="18351">
      <c r="A18351" s="44" t="s">
        <v>16371</v>
      </c>
      <c r="B18351" s="45">
        <v>2740.0</v>
      </c>
      <c r="C18351" s="56" t="s">
        <v>744</v>
      </c>
      <c r="D18351" s="52"/>
    </row>
    <row r="18352">
      <c r="A18352" s="44" t="s">
        <v>16372</v>
      </c>
      <c r="B18352" s="45">
        <v>10780.0</v>
      </c>
      <c r="C18352" s="56" t="s">
        <v>9237</v>
      </c>
      <c r="D18352" s="52"/>
    </row>
    <row r="18353">
      <c r="A18353" s="44" t="s">
        <v>16373</v>
      </c>
      <c r="B18353" s="45">
        <v>2600.0</v>
      </c>
      <c r="C18353" s="56" t="s">
        <v>744</v>
      </c>
      <c r="D18353" s="52"/>
    </row>
    <row r="18354">
      <c r="A18354" s="44" t="s">
        <v>16374</v>
      </c>
      <c r="B18354" s="45">
        <v>10780.0</v>
      </c>
      <c r="C18354" s="55"/>
      <c r="D18354" s="52"/>
    </row>
    <row r="18355">
      <c r="A18355" s="44" t="s">
        <v>16375</v>
      </c>
      <c r="B18355" s="45">
        <v>3980.0</v>
      </c>
      <c r="C18355" s="56" t="s">
        <v>4017</v>
      </c>
      <c r="D18355" s="52"/>
    </row>
    <row r="18356">
      <c r="A18356" s="44" t="s">
        <v>16376</v>
      </c>
      <c r="B18356" s="45">
        <v>3220.0</v>
      </c>
      <c r="C18356" s="56" t="s">
        <v>4017</v>
      </c>
      <c r="D18356" s="52"/>
    </row>
    <row r="18357">
      <c r="A18357" s="44" t="s">
        <v>16377</v>
      </c>
      <c r="B18357" s="45">
        <v>4040.0</v>
      </c>
      <c r="C18357" s="55"/>
      <c r="D18357" s="52"/>
    </row>
    <row r="18358">
      <c r="A18358" s="44" t="s">
        <v>16378</v>
      </c>
      <c r="B18358" s="45">
        <v>18640.0</v>
      </c>
      <c r="C18358" s="56" t="s">
        <v>16263</v>
      </c>
      <c r="D18358" s="52"/>
    </row>
    <row r="18359">
      <c r="A18359" s="44" t="s">
        <v>16379</v>
      </c>
      <c r="B18359" s="45">
        <v>10700.0</v>
      </c>
      <c r="C18359" s="56" t="s">
        <v>4135</v>
      </c>
      <c r="D18359" s="52"/>
    </row>
    <row r="18360">
      <c r="A18360" s="44" t="s">
        <v>16380</v>
      </c>
      <c r="B18360" s="45">
        <v>2880.0</v>
      </c>
      <c r="C18360" s="56" t="s">
        <v>744</v>
      </c>
      <c r="D18360" s="52"/>
    </row>
    <row r="18361">
      <c r="A18361" s="44" t="s">
        <v>16381</v>
      </c>
      <c r="B18361" s="45">
        <v>2580.0</v>
      </c>
      <c r="C18361" s="56" t="s">
        <v>744</v>
      </c>
      <c r="D18361" s="52"/>
    </row>
    <row r="18362">
      <c r="A18362" s="44" t="s">
        <v>16382</v>
      </c>
      <c r="B18362" s="45">
        <v>10060.0</v>
      </c>
      <c r="C18362" s="55"/>
      <c r="D18362" s="52"/>
    </row>
    <row r="18363">
      <c r="A18363" s="44" t="s">
        <v>16383</v>
      </c>
      <c r="B18363" s="45">
        <v>11400.0</v>
      </c>
      <c r="C18363" s="55"/>
      <c r="D18363" s="52"/>
    </row>
    <row r="18364">
      <c r="A18364" s="44" t="s">
        <v>16384</v>
      </c>
      <c r="B18364" s="45">
        <v>3400.0</v>
      </c>
      <c r="C18364" s="55"/>
      <c r="D18364" s="52"/>
    </row>
    <row r="18365">
      <c r="A18365" s="44" t="s">
        <v>16385</v>
      </c>
      <c r="B18365" s="45">
        <v>16980.0</v>
      </c>
      <c r="C18365" s="55"/>
      <c r="D18365" s="52"/>
    </row>
    <row r="18366">
      <c r="A18366" s="44" t="s">
        <v>16386</v>
      </c>
      <c r="B18366" s="45">
        <v>4440.0</v>
      </c>
      <c r="C18366" s="56" t="s">
        <v>4035</v>
      </c>
      <c r="D18366" s="52"/>
    </row>
    <row r="18367">
      <c r="A18367" s="44" t="s">
        <v>16387</v>
      </c>
      <c r="B18367" s="45">
        <v>2700.0</v>
      </c>
      <c r="C18367" s="56" t="s">
        <v>4035</v>
      </c>
      <c r="D18367" s="52"/>
    </row>
    <row r="18368">
      <c r="A18368" s="44" t="s">
        <v>16388</v>
      </c>
      <c r="B18368" s="45">
        <v>12040.0</v>
      </c>
      <c r="C18368" s="56" t="s">
        <v>5765</v>
      </c>
      <c r="D18368" s="52"/>
    </row>
    <row r="18369">
      <c r="A18369" s="44" t="s">
        <v>16389</v>
      </c>
      <c r="B18369" s="45">
        <v>21600.0</v>
      </c>
      <c r="C18369" s="56" t="s">
        <v>14519</v>
      </c>
      <c r="D18369" s="52"/>
    </row>
    <row r="18370">
      <c r="A18370" s="44" t="s">
        <v>16390</v>
      </c>
      <c r="B18370" s="45">
        <v>3340.0</v>
      </c>
      <c r="C18370" s="56" t="s">
        <v>4444</v>
      </c>
      <c r="D18370" s="52"/>
    </row>
    <row r="18371">
      <c r="A18371" s="44" t="s">
        <v>16391</v>
      </c>
      <c r="B18371" s="45">
        <v>2800.0</v>
      </c>
      <c r="C18371" s="56" t="s">
        <v>4444</v>
      </c>
      <c r="D18371" s="52"/>
    </row>
    <row r="18372">
      <c r="A18372" s="44" t="s">
        <v>16392</v>
      </c>
      <c r="B18372" s="45">
        <v>15760.0</v>
      </c>
      <c r="C18372" s="56" t="s">
        <v>16393</v>
      </c>
      <c r="D18372" s="52"/>
    </row>
    <row r="18373">
      <c r="A18373" s="44" t="s">
        <v>16394</v>
      </c>
      <c r="B18373" s="45">
        <v>9800.0</v>
      </c>
      <c r="C18373" s="55"/>
      <c r="D18373" s="52"/>
    </row>
    <row r="18374">
      <c r="A18374" s="44" t="s">
        <v>16395</v>
      </c>
      <c r="B18374" s="45">
        <v>10960.0</v>
      </c>
      <c r="C18374" s="55"/>
      <c r="D18374" s="52"/>
    </row>
    <row r="18375">
      <c r="A18375" s="44" t="s">
        <v>16396</v>
      </c>
      <c r="B18375" s="45">
        <v>2520.0</v>
      </c>
      <c r="C18375" s="56" t="s">
        <v>4651</v>
      </c>
      <c r="D18375" s="52"/>
    </row>
    <row r="18376">
      <c r="A18376" s="44" t="s">
        <v>16397</v>
      </c>
      <c r="B18376" s="45">
        <v>3640.0</v>
      </c>
      <c r="C18376" s="56" t="s">
        <v>6421</v>
      </c>
      <c r="D18376" s="52"/>
    </row>
    <row r="18377">
      <c r="A18377" s="44" t="s">
        <v>16398</v>
      </c>
      <c r="B18377" s="45">
        <v>2480.0</v>
      </c>
      <c r="C18377" s="56" t="s">
        <v>4651</v>
      </c>
      <c r="D18377" s="52"/>
    </row>
    <row r="18378">
      <c r="A18378" s="44" t="s">
        <v>16399</v>
      </c>
      <c r="B18378" s="45">
        <v>3420.0</v>
      </c>
      <c r="C18378" s="56" t="s">
        <v>6508</v>
      </c>
      <c r="D18378" s="52"/>
    </row>
    <row r="18379">
      <c r="A18379" s="44" t="s">
        <v>16400</v>
      </c>
      <c r="B18379" s="45">
        <v>3420.0</v>
      </c>
      <c r="C18379" s="56" t="s">
        <v>7276</v>
      </c>
      <c r="D18379" s="52"/>
    </row>
    <row r="18380">
      <c r="A18380" s="44" t="s">
        <v>16401</v>
      </c>
      <c r="B18380" s="45">
        <v>2940.0</v>
      </c>
      <c r="C18380" s="56" t="s">
        <v>9914</v>
      </c>
      <c r="D18380" s="52"/>
    </row>
    <row r="18381">
      <c r="A18381" s="44" t="s">
        <v>16402</v>
      </c>
      <c r="B18381" s="45">
        <v>3500.0</v>
      </c>
      <c r="C18381" s="56" t="s">
        <v>6421</v>
      </c>
      <c r="D18381" s="52"/>
    </row>
    <row r="18382">
      <c r="A18382" s="44" t="s">
        <v>16403</v>
      </c>
      <c r="B18382" s="45">
        <v>35880.0</v>
      </c>
      <c r="C18382" s="56" t="s">
        <v>16393</v>
      </c>
      <c r="D18382" s="52"/>
    </row>
    <row r="18383">
      <c r="A18383" s="44" t="s">
        <v>16404</v>
      </c>
      <c r="B18383" s="45">
        <v>3480.0</v>
      </c>
      <c r="C18383" s="56" t="s">
        <v>4444</v>
      </c>
      <c r="D18383" s="52"/>
    </row>
    <row r="18384">
      <c r="A18384" s="44" t="s">
        <v>16405</v>
      </c>
      <c r="B18384" s="45">
        <v>3200.0</v>
      </c>
      <c r="C18384" s="56" t="s">
        <v>6508</v>
      </c>
      <c r="D18384" s="52"/>
    </row>
    <row r="18385">
      <c r="A18385" s="44" t="s">
        <v>16406</v>
      </c>
      <c r="B18385" s="45">
        <v>3200.0</v>
      </c>
      <c r="C18385" s="56" t="s">
        <v>7276</v>
      </c>
      <c r="D18385" s="52"/>
    </row>
    <row r="18386">
      <c r="A18386" s="44" t="s">
        <v>16407</v>
      </c>
      <c r="B18386" s="45">
        <v>2800.0</v>
      </c>
      <c r="C18386" s="56" t="s">
        <v>4444</v>
      </c>
      <c r="D18386" s="52"/>
    </row>
    <row r="18387">
      <c r="A18387" s="44" t="s">
        <v>16408</v>
      </c>
      <c r="B18387" s="45">
        <v>2740.0</v>
      </c>
      <c r="C18387" s="56" t="s">
        <v>9914</v>
      </c>
      <c r="D18387" s="52"/>
    </row>
    <row r="18388">
      <c r="A18388" s="44" t="s">
        <v>16409</v>
      </c>
      <c r="B18388" s="45">
        <v>17940.0</v>
      </c>
      <c r="C18388" s="56" t="s">
        <v>16410</v>
      </c>
      <c r="D18388" s="52"/>
    </row>
    <row r="18389">
      <c r="A18389" s="44" t="s">
        <v>16411</v>
      </c>
      <c r="B18389" s="45">
        <v>2800.0</v>
      </c>
      <c r="C18389" s="56" t="s">
        <v>744</v>
      </c>
      <c r="D18389" s="52"/>
    </row>
    <row r="18390">
      <c r="A18390" s="44" t="s">
        <v>16412</v>
      </c>
      <c r="B18390" s="45">
        <v>16960.0</v>
      </c>
      <c r="C18390" s="55"/>
      <c r="D18390" s="52"/>
    </row>
    <row r="18391">
      <c r="A18391" s="44" t="s">
        <v>16413</v>
      </c>
      <c r="B18391" s="45">
        <v>3160.0</v>
      </c>
      <c r="C18391" s="56" t="s">
        <v>4444</v>
      </c>
      <c r="D18391" s="52"/>
    </row>
    <row r="18392">
      <c r="A18392" s="44" t="s">
        <v>16414</v>
      </c>
      <c r="B18392" s="45">
        <v>3720.0</v>
      </c>
      <c r="C18392" s="56" t="s">
        <v>3265</v>
      </c>
      <c r="D18392" s="52"/>
    </row>
    <row r="18393">
      <c r="A18393" s="44" t="s">
        <v>16415</v>
      </c>
      <c r="B18393" s="45">
        <v>3020.0</v>
      </c>
      <c r="C18393" s="55"/>
      <c r="D18393" s="52"/>
    </row>
    <row r="18394">
      <c r="A18394" s="44" t="s">
        <v>16416</v>
      </c>
      <c r="B18394" s="45">
        <v>10780.0</v>
      </c>
      <c r="C18394" s="56" t="s">
        <v>12210</v>
      </c>
      <c r="D18394" s="52"/>
    </row>
    <row r="18395">
      <c r="A18395" s="44" t="s">
        <v>16417</v>
      </c>
      <c r="B18395" s="45">
        <v>2580.0</v>
      </c>
      <c r="C18395" s="56" t="s">
        <v>744</v>
      </c>
      <c r="D18395" s="52"/>
    </row>
    <row r="18396">
      <c r="A18396" s="44" t="s">
        <v>16418</v>
      </c>
      <c r="B18396" s="45">
        <v>10420.0</v>
      </c>
      <c r="C18396" s="55"/>
      <c r="D18396" s="52"/>
    </row>
    <row r="18397">
      <c r="A18397" s="44" t="s">
        <v>16419</v>
      </c>
      <c r="B18397" s="45">
        <v>37860.0</v>
      </c>
      <c r="C18397" s="56" t="s">
        <v>16410</v>
      </c>
      <c r="D18397" s="52"/>
    </row>
    <row r="18398">
      <c r="A18398" s="44" t="s">
        <v>16420</v>
      </c>
      <c r="B18398" s="45">
        <v>2860.0</v>
      </c>
      <c r="C18398" s="56" t="s">
        <v>3265</v>
      </c>
      <c r="D18398" s="52"/>
    </row>
    <row r="18399">
      <c r="A18399" s="44" t="s">
        <v>16421</v>
      </c>
      <c r="B18399" s="45">
        <v>14540.0</v>
      </c>
      <c r="C18399" s="55"/>
      <c r="D18399" s="52"/>
    </row>
    <row r="18400">
      <c r="A18400" s="44" t="s">
        <v>16422</v>
      </c>
      <c r="B18400" s="45">
        <v>6740.0</v>
      </c>
      <c r="C18400" s="56" t="s">
        <v>4062</v>
      </c>
      <c r="D18400" s="52"/>
    </row>
    <row r="18401">
      <c r="A18401" s="44" t="s">
        <v>16423</v>
      </c>
      <c r="B18401" s="45">
        <v>10120.0</v>
      </c>
      <c r="C18401" s="55"/>
      <c r="D18401" s="52"/>
    </row>
    <row r="18402">
      <c r="A18402" s="44" t="s">
        <v>16424</v>
      </c>
      <c r="B18402" s="45">
        <v>3800.0</v>
      </c>
      <c r="C18402" s="56" t="s">
        <v>4062</v>
      </c>
      <c r="D18402" s="52"/>
    </row>
    <row r="18403">
      <c r="A18403" s="44" t="s">
        <v>16425</v>
      </c>
      <c r="B18403" s="45">
        <v>3820.0</v>
      </c>
      <c r="C18403" s="56" t="s">
        <v>4017</v>
      </c>
      <c r="D18403" s="52"/>
    </row>
    <row r="18404">
      <c r="A18404" s="44" t="s">
        <v>16426</v>
      </c>
      <c r="B18404" s="45">
        <v>15780.0</v>
      </c>
      <c r="C18404" s="56" t="s">
        <v>16393</v>
      </c>
      <c r="D18404" s="52"/>
    </row>
    <row r="18405">
      <c r="A18405" s="44" t="s">
        <v>16427</v>
      </c>
      <c r="B18405" s="45">
        <v>11640.0</v>
      </c>
      <c r="C18405" s="56" t="s">
        <v>16428</v>
      </c>
      <c r="D18405" s="52"/>
    </row>
    <row r="18406">
      <c r="A18406" s="44" t="s">
        <v>16429</v>
      </c>
      <c r="B18406" s="45">
        <v>22020.0</v>
      </c>
      <c r="C18406" s="56" t="s">
        <v>14519</v>
      </c>
      <c r="D18406" s="52"/>
    </row>
    <row r="18407">
      <c r="A18407" s="44" t="s">
        <v>16430</v>
      </c>
      <c r="B18407" s="45">
        <v>3440.0</v>
      </c>
      <c r="C18407" s="56" t="s">
        <v>4017</v>
      </c>
      <c r="D18407" s="52"/>
    </row>
    <row r="18408">
      <c r="A18408" s="44" t="s">
        <v>16431</v>
      </c>
      <c r="B18408" s="45">
        <v>9860.0</v>
      </c>
      <c r="C18408" s="55"/>
      <c r="D18408" s="52"/>
    </row>
    <row r="18409">
      <c r="A18409" s="44" t="s">
        <v>16432</v>
      </c>
      <c r="B18409" s="45">
        <v>18220.0</v>
      </c>
      <c r="C18409" s="56" t="s">
        <v>16410</v>
      </c>
      <c r="D18409" s="52"/>
    </row>
    <row r="18410">
      <c r="A18410" s="44" t="s">
        <v>16433</v>
      </c>
      <c r="B18410" s="45">
        <v>12100.0</v>
      </c>
      <c r="C18410" s="56" t="s">
        <v>4924</v>
      </c>
      <c r="D18410" s="52"/>
    </row>
    <row r="18411">
      <c r="A18411" s="44" t="s">
        <v>16434</v>
      </c>
      <c r="B18411" s="45">
        <v>9460.0</v>
      </c>
      <c r="C18411" s="55"/>
      <c r="D18411" s="52"/>
    </row>
    <row r="18412">
      <c r="A18412" s="44" t="s">
        <v>16435</v>
      </c>
      <c r="B18412" s="45">
        <v>28860.0</v>
      </c>
      <c r="C18412" s="56" t="s">
        <v>16436</v>
      </c>
      <c r="D18412" s="52"/>
    </row>
    <row r="18413">
      <c r="A18413" s="44" t="s">
        <v>16437</v>
      </c>
      <c r="B18413" s="45">
        <v>11400.0</v>
      </c>
      <c r="C18413" s="56" t="s">
        <v>5009</v>
      </c>
      <c r="D18413" s="52"/>
    </row>
    <row r="18414">
      <c r="A18414" s="44" t="s">
        <v>16438</v>
      </c>
      <c r="B18414" s="45">
        <v>3700.0</v>
      </c>
      <c r="C18414" s="56" t="s">
        <v>4017</v>
      </c>
      <c r="D18414" s="52"/>
    </row>
    <row r="18415">
      <c r="A18415" s="44" t="s">
        <v>16439</v>
      </c>
      <c r="B18415" s="45">
        <v>2280.0</v>
      </c>
      <c r="C18415" s="55"/>
      <c r="D18415" s="52"/>
    </row>
    <row r="18416">
      <c r="A18416" s="44" t="s">
        <v>16440</v>
      </c>
      <c r="B18416" s="45">
        <v>17040.0</v>
      </c>
      <c r="C18416" s="55"/>
      <c r="D18416" s="52"/>
    </row>
    <row r="18417">
      <c r="A18417" s="44" t="s">
        <v>16441</v>
      </c>
      <c r="B18417" s="45">
        <v>3380.0</v>
      </c>
      <c r="C18417" s="56" t="s">
        <v>4017</v>
      </c>
      <c r="D18417" s="52"/>
    </row>
    <row r="18418">
      <c r="A18418" s="44" t="s">
        <v>16442</v>
      </c>
      <c r="B18418" s="45">
        <v>2100.0</v>
      </c>
      <c r="C18418" s="55"/>
      <c r="D18418" s="52"/>
    </row>
    <row r="18419">
      <c r="A18419" s="44" t="s">
        <v>16443</v>
      </c>
      <c r="B18419" s="45">
        <v>3460.0</v>
      </c>
      <c r="C18419" s="55"/>
      <c r="D18419" s="52"/>
    </row>
    <row r="18420">
      <c r="A18420" s="44" t="s">
        <v>16444</v>
      </c>
      <c r="B18420" s="45">
        <v>10000.0</v>
      </c>
      <c r="C18420" s="56" t="s">
        <v>4102</v>
      </c>
      <c r="D18420" s="52"/>
    </row>
    <row r="18421">
      <c r="A18421" s="44" t="s">
        <v>16445</v>
      </c>
      <c r="B18421" s="45">
        <v>3620.0</v>
      </c>
      <c r="C18421" s="56" t="s">
        <v>4444</v>
      </c>
      <c r="D18421" s="52"/>
    </row>
    <row r="18422">
      <c r="A18422" s="44" t="s">
        <v>16446</v>
      </c>
      <c r="B18422" s="45">
        <v>11960.0</v>
      </c>
      <c r="C18422" s="56" t="s">
        <v>16447</v>
      </c>
      <c r="D18422" s="52"/>
    </row>
    <row r="18423">
      <c r="A18423" s="44" t="s">
        <v>16448</v>
      </c>
      <c r="B18423" s="45">
        <v>11860.0</v>
      </c>
      <c r="C18423" s="56" t="s">
        <v>16449</v>
      </c>
      <c r="D18423" s="52"/>
    </row>
    <row r="18424">
      <c r="A18424" s="44" t="s">
        <v>16450</v>
      </c>
      <c r="B18424" s="45">
        <v>39300.0</v>
      </c>
      <c r="C18424" s="56" t="s">
        <v>16410</v>
      </c>
      <c r="D18424" s="52"/>
    </row>
    <row r="18425">
      <c r="A18425" s="44" t="s">
        <v>16451</v>
      </c>
      <c r="B18425" s="45">
        <v>9000.0</v>
      </c>
      <c r="C18425" s="55"/>
      <c r="D18425" s="52"/>
    </row>
    <row r="18426">
      <c r="A18426" s="44" t="s">
        <v>16452</v>
      </c>
      <c r="B18426" s="45">
        <v>9460.0</v>
      </c>
      <c r="C18426" s="55"/>
      <c r="D18426" s="52"/>
    </row>
    <row r="18427">
      <c r="A18427" s="44" t="s">
        <v>16453</v>
      </c>
      <c r="B18427" s="45">
        <v>2800.0</v>
      </c>
      <c r="C18427" s="55"/>
      <c r="D18427" s="52"/>
    </row>
    <row r="18428">
      <c r="A18428" s="44" t="s">
        <v>16454</v>
      </c>
      <c r="B18428" s="45">
        <v>2860.0</v>
      </c>
      <c r="C18428" s="55"/>
      <c r="D18428" s="52"/>
    </row>
    <row r="18429">
      <c r="A18429" s="44" t="s">
        <v>16455</v>
      </c>
      <c r="B18429" s="45">
        <v>11920.0</v>
      </c>
      <c r="C18429" s="56" t="s">
        <v>8901</v>
      </c>
      <c r="D18429" s="52"/>
    </row>
    <row r="18430">
      <c r="A18430" s="44" t="s">
        <v>16456</v>
      </c>
      <c r="B18430" s="45">
        <v>24140.0</v>
      </c>
      <c r="C18430" s="55"/>
      <c r="D18430" s="52"/>
    </row>
    <row r="18431">
      <c r="A18431" s="44" t="s">
        <v>16457</v>
      </c>
      <c r="B18431" s="45">
        <v>10480.0</v>
      </c>
      <c r="C18431" s="56" t="s">
        <v>8901</v>
      </c>
      <c r="D18431" s="52"/>
    </row>
    <row r="18432">
      <c r="A18432" s="44" t="s">
        <v>16458</v>
      </c>
      <c r="B18432" s="45">
        <v>3080.0</v>
      </c>
      <c r="C18432" s="56" t="s">
        <v>4111</v>
      </c>
      <c r="D18432" s="52"/>
    </row>
    <row r="18433">
      <c r="A18433" s="44" t="s">
        <v>16459</v>
      </c>
      <c r="B18433" s="45">
        <v>2600.0</v>
      </c>
      <c r="C18433" s="55"/>
      <c r="D18433" s="52"/>
    </row>
    <row r="18434">
      <c r="A18434" s="44" t="s">
        <v>16460</v>
      </c>
      <c r="B18434" s="45">
        <v>16660.0</v>
      </c>
      <c r="C18434" s="55"/>
      <c r="D18434" s="52"/>
    </row>
    <row r="18435">
      <c r="A18435" s="44" t="s">
        <v>16461</v>
      </c>
      <c r="B18435" s="45">
        <v>10740.0</v>
      </c>
      <c r="C18435" s="56" t="s">
        <v>16462</v>
      </c>
      <c r="D18435" s="52"/>
    </row>
    <row r="18436">
      <c r="A18436" s="44" t="s">
        <v>16463</v>
      </c>
      <c r="B18436" s="45">
        <v>14580.0</v>
      </c>
      <c r="C18436" s="55"/>
      <c r="D18436" s="52"/>
    </row>
    <row r="18437">
      <c r="A18437" s="44" t="s">
        <v>16464</v>
      </c>
      <c r="B18437" s="45">
        <v>3300.0</v>
      </c>
      <c r="C18437" s="56" t="s">
        <v>16465</v>
      </c>
      <c r="D18437" s="52"/>
    </row>
    <row r="18438">
      <c r="A18438" s="44" t="s">
        <v>16466</v>
      </c>
      <c r="B18438" s="45">
        <v>15340.0</v>
      </c>
      <c r="C18438" s="56" t="s">
        <v>16467</v>
      </c>
      <c r="D18438" s="52"/>
    </row>
    <row r="18439">
      <c r="A18439" s="44" t="s">
        <v>16468</v>
      </c>
      <c r="B18439" s="45">
        <v>9520.0</v>
      </c>
      <c r="C18439" s="55"/>
      <c r="D18439" s="52"/>
    </row>
    <row r="18440">
      <c r="A18440" s="44" t="s">
        <v>16469</v>
      </c>
      <c r="B18440" s="45">
        <v>14060.0</v>
      </c>
      <c r="C18440" s="55"/>
      <c r="D18440" s="52"/>
    </row>
    <row r="18441">
      <c r="A18441" s="44" t="s">
        <v>16470</v>
      </c>
      <c r="B18441" s="45">
        <v>11380.0</v>
      </c>
      <c r="C18441" s="56" t="s">
        <v>12664</v>
      </c>
      <c r="D18441" s="52"/>
    </row>
    <row r="18442">
      <c r="A18442" s="44" t="s">
        <v>16471</v>
      </c>
      <c r="B18442" s="45">
        <v>10360.0</v>
      </c>
      <c r="C18442" s="55"/>
      <c r="D18442" s="52"/>
    </row>
    <row r="18443">
      <c r="A18443" s="44" t="s">
        <v>16472</v>
      </c>
      <c r="B18443" s="45">
        <v>12940.0</v>
      </c>
      <c r="C18443" s="56" t="s">
        <v>4576</v>
      </c>
      <c r="D18443" s="52"/>
    </row>
    <row r="18444">
      <c r="A18444" s="44" t="s">
        <v>16473</v>
      </c>
      <c r="B18444" s="45">
        <v>9980.0</v>
      </c>
      <c r="C18444" s="55"/>
      <c r="D18444" s="52"/>
    </row>
    <row r="18445">
      <c r="A18445" s="44" t="s">
        <v>16474</v>
      </c>
      <c r="B18445" s="45">
        <v>10180.0</v>
      </c>
      <c r="C18445" s="55"/>
      <c r="D18445" s="52"/>
    </row>
    <row r="18446">
      <c r="A18446" s="44" t="s">
        <v>16475</v>
      </c>
      <c r="B18446" s="45">
        <v>33100.0</v>
      </c>
      <c r="C18446" s="55"/>
      <c r="D18446" s="52"/>
    </row>
    <row r="18447">
      <c r="A18447" s="44" t="s">
        <v>16476</v>
      </c>
      <c r="B18447" s="45">
        <v>3100.0</v>
      </c>
      <c r="C18447" s="56" t="s">
        <v>4476</v>
      </c>
      <c r="D18447" s="52"/>
    </row>
    <row r="18448">
      <c r="A18448" s="44" t="s">
        <v>16477</v>
      </c>
      <c r="B18448" s="45">
        <v>2720.0</v>
      </c>
      <c r="C18448" s="55"/>
      <c r="D18448" s="52"/>
    </row>
    <row r="18449">
      <c r="A18449" s="44" t="s">
        <v>16478</v>
      </c>
      <c r="B18449" s="45">
        <v>11660.0</v>
      </c>
      <c r="C18449" s="56" t="s">
        <v>8901</v>
      </c>
      <c r="D18449" s="52"/>
    </row>
    <row r="18450">
      <c r="A18450" s="44" t="s">
        <v>16479</v>
      </c>
      <c r="B18450" s="45">
        <v>13780.0</v>
      </c>
      <c r="C18450" s="55"/>
      <c r="D18450" s="52"/>
    </row>
    <row r="18451">
      <c r="A18451" s="44" t="s">
        <v>16480</v>
      </c>
      <c r="B18451" s="45">
        <v>3560.0</v>
      </c>
      <c r="C18451" s="56" t="s">
        <v>4017</v>
      </c>
      <c r="D18451" s="52"/>
    </row>
    <row r="18452">
      <c r="A18452" s="44" t="s">
        <v>16481</v>
      </c>
      <c r="B18452" s="45">
        <v>10480.0</v>
      </c>
      <c r="C18452" s="55"/>
      <c r="D18452" s="52"/>
    </row>
    <row r="18453">
      <c r="A18453" s="44" t="s">
        <v>16482</v>
      </c>
      <c r="B18453" s="45">
        <v>15940.0</v>
      </c>
      <c r="C18453" s="56" t="s">
        <v>16483</v>
      </c>
      <c r="D18453" s="52"/>
    </row>
    <row r="18454">
      <c r="A18454" s="44" t="s">
        <v>16484</v>
      </c>
      <c r="B18454" s="45">
        <v>3240.0</v>
      </c>
      <c r="C18454" s="55"/>
      <c r="D18454" s="52"/>
    </row>
    <row r="18455">
      <c r="A18455" s="44" t="s">
        <v>16485</v>
      </c>
      <c r="B18455" s="45">
        <v>33100.0</v>
      </c>
      <c r="C18455" s="55"/>
      <c r="D18455" s="52"/>
    </row>
    <row r="18456">
      <c r="A18456" s="44" t="s">
        <v>16486</v>
      </c>
      <c r="B18456" s="45">
        <v>11660.0</v>
      </c>
      <c r="C18456" s="56" t="s">
        <v>5054</v>
      </c>
      <c r="D18456" s="52"/>
    </row>
    <row r="18457">
      <c r="A18457" s="44" t="s">
        <v>16487</v>
      </c>
      <c r="B18457" s="45">
        <v>15180.0</v>
      </c>
      <c r="C18457" s="56" t="s">
        <v>4503</v>
      </c>
      <c r="D18457" s="52"/>
    </row>
    <row r="18458">
      <c r="A18458" s="44" t="s">
        <v>16488</v>
      </c>
      <c r="B18458" s="45">
        <v>2680.0</v>
      </c>
      <c r="C18458" s="56" t="s">
        <v>4031</v>
      </c>
      <c r="D18458" s="52"/>
    </row>
    <row r="18459">
      <c r="A18459" s="44" t="s">
        <v>16489</v>
      </c>
      <c r="B18459" s="45">
        <v>10600.0</v>
      </c>
      <c r="C18459" s="55"/>
      <c r="D18459" s="52"/>
    </row>
    <row r="18460">
      <c r="A18460" s="44" t="s">
        <v>16490</v>
      </c>
      <c r="B18460" s="45">
        <v>10280.0</v>
      </c>
      <c r="C18460" s="55"/>
      <c r="D18460" s="52"/>
    </row>
    <row r="18461">
      <c r="A18461" s="44" t="s">
        <v>16491</v>
      </c>
      <c r="B18461" s="45">
        <v>3420.0</v>
      </c>
      <c r="C18461" s="55"/>
      <c r="D18461" s="52"/>
    </row>
    <row r="18462">
      <c r="A18462" s="44" t="s">
        <v>16492</v>
      </c>
      <c r="B18462" s="45">
        <v>2440.0</v>
      </c>
      <c r="C18462" s="56" t="s">
        <v>4031</v>
      </c>
      <c r="D18462" s="52"/>
    </row>
    <row r="18463">
      <c r="A18463" s="44" t="s">
        <v>16493</v>
      </c>
      <c r="B18463" s="45">
        <v>3260.0</v>
      </c>
      <c r="C18463" s="56" t="s">
        <v>4018</v>
      </c>
      <c r="D18463" s="52"/>
    </row>
    <row r="18464">
      <c r="A18464" s="44" t="s">
        <v>16494</v>
      </c>
      <c r="B18464" s="45">
        <v>2340.0</v>
      </c>
      <c r="C18464" s="56" t="s">
        <v>4018</v>
      </c>
      <c r="D18464" s="52"/>
    </row>
    <row r="18465">
      <c r="A18465" s="44" t="s">
        <v>16495</v>
      </c>
      <c r="B18465" s="45">
        <v>3040.0</v>
      </c>
      <c r="C18465" s="55"/>
      <c r="D18465" s="52"/>
    </row>
    <row r="18466">
      <c r="A18466" s="44" t="s">
        <v>16496</v>
      </c>
      <c r="B18466" s="45">
        <v>13680.0</v>
      </c>
      <c r="C18466" s="55"/>
      <c r="D18466" s="52"/>
    </row>
    <row r="18467">
      <c r="A18467" s="44" t="s">
        <v>16497</v>
      </c>
      <c r="B18467" s="45">
        <v>13540.0</v>
      </c>
      <c r="C18467" s="56" t="s">
        <v>14486</v>
      </c>
      <c r="D18467" s="52"/>
    </row>
    <row r="18468">
      <c r="A18468" s="44" t="s">
        <v>16498</v>
      </c>
      <c r="B18468" s="45">
        <v>80340.0</v>
      </c>
      <c r="C18468" s="55"/>
      <c r="D18468" s="52"/>
    </row>
    <row r="18469">
      <c r="A18469" s="44" t="s">
        <v>16499</v>
      </c>
      <c r="B18469" s="45">
        <v>9480.0</v>
      </c>
      <c r="C18469" s="55"/>
      <c r="D18469" s="52"/>
    </row>
    <row r="18470">
      <c r="A18470" s="44" t="s">
        <v>16500</v>
      </c>
      <c r="B18470" s="45">
        <v>3000.0</v>
      </c>
      <c r="C18470" s="56" t="s">
        <v>3989</v>
      </c>
      <c r="D18470" s="52"/>
    </row>
    <row r="18471">
      <c r="A18471" s="44" t="s">
        <v>16501</v>
      </c>
      <c r="B18471" s="45">
        <v>33800.0</v>
      </c>
      <c r="C18471" s="55"/>
      <c r="D18471" s="52"/>
    </row>
    <row r="18472">
      <c r="A18472" s="44" t="s">
        <v>16502</v>
      </c>
      <c r="B18472" s="45">
        <v>11780.0</v>
      </c>
      <c r="C18472" s="56" t="s">
        <v>8901</v>
      </c>
      <c r="D18472" s="52"/>
    </row>
    <row r="18473">
      <c r="A18473" s="44" t="s">
        <v>16503</v>
      </c>
      <c r="B18473" s="45">
        <v>2660.0</v>
      </c>
      <c r="C18473" s="56" t="s">
        <v>744</v>
      </c>
      <c r="D18473" s="52"/>
    </row>
    <row r="18474">
      <c r="A18474" s="44" t="s">
        <v>16504</v>
      </c>
      <c r="B18474" s="45">
        <v>3720.0</v>
      </c>
      <c r="C18474" s="56" t="s">
        <v>4129</v>
      </c>
      <c r="D18474" s="52"/>
    </row>
    <row r="18475">
      <c r="A18475" s="44" t="s">
        <v>16505</v>
      </c>
      <c r="B18475" s="45">
        <v>10400.0</v>
      </c>
      <c r="C18475" s="56" t="s">
        <v>8901</v>
      </c>
      <c r="D18475" s="52"/>
    </row>
    <row r="18476">
      <c r="A18476" s="44" t="s">
        <v>16506</v>
      </c>
      <c r="B18476" s="45">
        <v>2500.0</v>
      </c>
      <c r="C18476" s="56" t="s">
        <v>3989</v>
      </c>
      <c r="D18476" s="52"/>
    </row>
    <row r="18477">
      <c r="A18477" s="44" t="s">
        <v>16507</v>
      </c>
      <c r="B18477" s="45">
        <v>2560.0</v>
      </c>
      <c r="C18477" s="56" t="s">
        <v>744</v>
      </c>
      <c r="D18477" s="52"/>
    </row>
    <row r="18478">
      <c r="A18478" s="44" t="s">
        <v>16508</v>
      </c>
      <c r="B18478" s="45">
        <v>12800.0</v>
      </c>
      <c r="C18478" s="55"/>
      <c r="D18478" s="52"/>
    </row>
    <row r="18479">
      <c r="A18479" s="44" t="s">
        <v>16509</v>
      </c>
      <c r="B18479" s="45">
        <v>10640.0</v>
      </c>
      <c r="C18479" s="55"/>
      <c r="D18479" s="52"/>
    </row>
    <row r="18480">
      <c r="A18480" s="44" t="s">
        <v>16510</v>
      </c>
      <c r="B18480" s="45">
        <v>3880.0</v>
      </c>
      <c r="C18480" s="56" t="s">
        <v>4017</v>
      </c>
      <c r="D18480" s="52"/>
    </row>
    <row r="18481">
      <c r="A18481" s="44" t="s">
        <v>16511</v>
      </c>
      <c r="B18481" s="45">
        <v>2960.0</v>
      </c>
      <c r="C18481" s="56" t="s">
        <v>4129</v>
      </c>
      <c r="D18481" s="52"/>
    </row>
    <row r="18482">
      <c r="A18482" s="44" t="s">
        <v>16512</v>
      </c>
      <c r="B18482" s="45">
        <v>3560.0</v>
      </c>
      <c r="C18482" s="56" t="s">
        <v>4017</v>
      </c>
      <c r="D18482" s="52"/>
    </row>
    <row r="18483">
      <c r="A18483" s="44" t="s">
        <v>16513</v>
      </c>
      <c r="B18483" s="45">
        <v>2920.0</v>
      </c>
      <c r="C18483" s="56" t="s">
        <v>4802</v>
      </c>
      <c r="D18483" s="52"/>
    </row>
    <row r="18484">
      <c r="A18484" s="44" t="s">
        <v>16514</v>
      </c>
      <c r="B18484" s="45">
        <v>3600.0</v>
      </c>
      <c r="C18484" s="56" t="s">
        <v>6421</v>
      </c>
      <c r="D18484" s="52"/>
    </row>
    <row r="18485">
      <c r="A18485" s="44" t="s">
        <v>16515</v>
      </c>
      <c r="B18485" s="45">
        <v>3280.0</v>
      </c>
      <c r="C18485" s="56" t="s">
        <v>6421</v>
      </c>
      <c r="D18485" s="52"/>
    </row>
    <row r="18486">
      <c r="A18486" s="44" t="s">
        <v>16516</v>
      </c>
      <c r="B18486" s="45">
        <v>3440.0</v>
      </c>
      <c r="C18486" s="56" t="s">
        <v>6508</v>
      </c>
      <c r="D18486" s="52"/>
    </row>
    <row r="18487">
      <c r="A18487" s="44" t="s">
        <v>16517</v>
      </c>
      <c r="B18487" s="45">
        <v>3440.0</v>
      </c>
      <c r="C18487" s="56" t="s">
        <v>12162</v>
      </c>
      <c r="D18487" s="52"/>
    </row>
    <row r="18488">
      <c r="A18488" s="44" t="s">
        <v>16518</v>
      </c>
      <c r="B18488" s="45">
        <v>2760.0</v>
      </c>
      <c r="C18488" s="56" t="s">
        <v>4802</v>
      </c>
      <c r="D18488" s="52"/>
    </row>
    <row r="18489">
      <c r="A18489" s="44" t="s">
        <v>16519</v>
      </c>
      <c r="B18489" s="45">
        <v>13740.0</v>
      </c>
      <c r="C18489" s="55"/>
      <c r="D18489" s="52"/>
    </row>
    <row r="18490">
      <c r="A18490" s="44" t="s">
        <v>16520</v>
      </c>
      <c r="B18490" s="45">
        <v>2960.0</v>
      </c>
      <c r="C18490" s="56" t="s">
        <v>9914</v>
      </c>
      <c r="D18490" s="52"/>
    </row>
    <row r="18491">
      <c r="A18491" s="44" t="s">
        <v>16521</v>
      </c>
      <c r="B18491" s="45">
        <v>3060.0</v>
      </c>
      <c r="C18491" s="56" t="s">
        <v>6508</v>
      </c>
      <c r="D18491" s="52"/>
    </row>
    <row r="18492">
      <c r="A18492" s="44" t="s">
        <v>16522</v>
      </c>
      <c r="B18492" s="45">
        <v>3060.0</v>
      </c>
      <c r="C18492" s="56" t="s">
        <v>12162</v>
      </c>
      <c r="D18492" s="52"/>
    </row>
    <row r="18493">
      <c r="A18493" s="44" t="s">
        <v>16523</v>
      </c>
      <c r="B18493" s="45">
        <v>2780.0</v>
      </c>
      <c r="C18493" s="56" t="s">
        <v>9914</v>
      </c>
      <c r="D18493" s="52"/>
    </row>
    <row r="18494">
      <c r="A18494" s="44" t="s">
        <v>16524</v>
      </c>
      <c r="B18494" s="45">
        <v>33480.0</v>
      </c>
      <c r="C18494" s="55"/>
      <c r="D18494" s="52"/>
    </row>
    <row r="18495">
      <c r="A18495" s="44" t="s">
        <v>16525</v>
      </c>
      <c r="B18495" s="45">
        <v>15920.0</v>
      </c>
      <c r="C18495" s="56" t="s">
        <v>16483</v>
      </c>
      <c r="D18495" s="52"/>
    </row>
    <row r="18496">
      <c r="A18496" s="44" t="s">
        <v>16526</v>
      </c>
      <c r="B18496" s="45">
        <v>50740.0</v>
      </c>
      <c r="C18496" s="56" t="s">
        <v>16483</v>
      </c>
      <c r="D18496" s="52"/>
    </row>
    <row r="18497">
      <c r="A18497" s="44" t="s">
        <v>16527</v>
      </c>
      <c r="B18497" s="45">
        <v>10900.0</v>
      </c>
      <c r="C18497" s="56" t="s">
        <v>7963</v>
      </c>
      <c r="D18497" s="52"/>
    </row>
    <row r="18498">
      <c r="A18498" s="44" t="s">
        <v>16528</v>
      </c>
      <c r="B18498" s="45">
        <v>9400.0</v>
      </c>
      <c r="C18498" s="55"/>
      <c r="D18498" s="52"/>
    </row>
    <row r="18499">
      <c r="A18499" s="44" t="s">
        <v>16529</v>
      </c>
      <c r="B18499" s="45">
        <v>11020.0</v>
      </c>
      <c r="C18499" s="56" t="s">
        <v>4824</v>
      </c>
      <c r="D18499" s="52"/>
    </row>
    <row r="18500">
      <c r="A18500" s="44" t="s">
        <v>16530</v>
      </c>
      <c r="B18500" s="45">
        <v>12580.0</v>
      </c>
      <c r="C18500" s="56" t="s">
        <v>196</v>
      </c>
      <c r="D18500" s="52"/>
    </row>
    <row r="18501">
      <c r="A18501" s="44" t="s">
        <v>16531</v>
      </c>
      <c r="B18501" s="45">
        <v>9500.0</v>
      </c>
      <c r="C18501" s="55"/>
      <c r="D18501" s="52"/>
    </row>
    <row r="18502">
      <c r="A18502" s="44" t="s">
        <v>16532</v>
      </c>
      <c r="B18502" s="45">
        <v>2840.0</v>
      </c>
      <c r="C18502" s="56" t="s">
        <v>4138</v>
      </c>
      <c r="D18502" s="52"/>
    </row>
    <row r="18503">
      <c r="A18503" s="44" t="s">
        <v>16533</v>
      </c>
      <c r="B18503" s="45">
        <v>10060.0</v>
      </c>
      <c r="C18503" s="55"/>
      <c r="D18503" s="52"/>
    </row>
    <row r="18504">
      <c r="A18504" s="44" t="s">
        <v>16534</v>
      </c>
      <c r="B18504" s="45">
        <v>13720.0</v>
      </c>
      <c r="C18504" s="55"/>
      <c r="D18504" s="52"/>
    </row>
    <row r="18505">
      <c r="A18505" s="44" t="s">
        <v>16535</v>
      </c>
      <c r="B18505" s="45">
        <v>2760.0</v>
      </c>
      <c r="C18505" s="55"/>
      <c r="D18505" s="52"/>
    </row>
    <row r="18506">
      <c r="A18506" s="44" t="s">
        <v>16536</v>
      </c>
      <c r="B18506" s="45">
        <v>9380.0</v>
      </c>
      <c r="C18506" s="55"/>
      <c r="D18506" s="52"/>
    </row>
    <row r="18507">
      <c r="A18507" s="44" t="s">
        <v>16537</v>
      </c>
      <c r="B18507" s="45">
        <v>33580.0</v>
      </c>
      <c r="C18507" s="55"/>
      <c r="D18507" s="52"/>
    </row>
    <row r="18508">
      <c r="A18508" s="44" t="s">
        <v>16538</v>
      </c>
      <c r="B18508" s="45">
        <v>11760.0</v>
      </c>
      <c r="C18508" s="56" t="s">
        <v>16539</v>
      </c>
      <c r="D18508" s="52"/>
    </row>
    <row r="18509">
      <c r="A18509" s="44" t="s">
        <v>16540</v>
      </c>
      <c r="B18509" s="45">
        <v>26840.0</v>
      </c>
      <c r="C18509" s="55"/>
      <c r="D18509" s="52"/>
    </row>
    <row r="18510">
      <c r="A18510" s="44" t="s">
        <v>16541</v>
      </c>
      <c r="B18510" s="45">
        <v>13880.0</v>
      </c>
      <c r="C18510" s="55"/>
      <c r="D18510" s="52"/>
    </row>
    <row r="18511">
      <c r="A18511" s="44" t="s">
        <v>16542</v>
      </c>
      <c r="B18511" s="45">
        <v>13700.0</v>
      </c>
      <c r="C18511" s="55"/>
      <c r="D18511" s="52"/>
    </row>
    <row r="18512">
      <c r="A18512" s="44" t="s">
        <v>16543</v>
      </c>
      <c r="B18512" s="45">
        <v>11560.0</v>
      </c>
      <c r="C18512" s="56" t="s">
        <v>16544</v>
      </c>
      <c r="D18512" s="52"/>
    </row>
    <row r="18513">
      <c r="A18513" s="44" t="s">
        <v>16545</v>
      </c>
      <c r="B18513" s="45">
        <v>9480.0</v>
      </c>
      <c r="C18513" s="55"/>
      <c r="D18513" s="52"/>
    </row>
    <row r="18514">
      <c r="A18514" s="44" t="s">
        <v>16546</v>
      </c>
      <c r="B18514" s="45">
        <v>33960.0</v>
      </c>
      <c r="C18514" s="55"/>
      <c r="D18514" s="52"/>
    </row>
    <row r="18515">
      <c r="A18515" s="44" t="s">
        <v>16547</v>
      </c>
      <c r="B18515" s="45">
        <v>10200.0</v>
      </c>
      <c r="C18515" s="55"/>
      <c r="D18515" s="52"/>
    </row>
    <row r="18516">
      <c r="A18516" s="44" t="s">
        <v>16548</v>
      </c>
      <c r="B18516" s="45">
        <v>20520.0</v>
      </c>
      <c r="C18516" s="55"/>
      <c r="D18516" s="52"/>
    </row>
    <row r="18517">
      <c r="A18517" s="44" t="s">
        <v>16549</v>
      </c>
      <c r="B18517" s="45">
        <v>13840.0</v>
      </c>
      <c r="C18517" s="55"/>
      <c r="D18517" s="52"/>
    </row>
    <row r="18518">
      <c r="A18518" s="44" t="s">
        <v>16550</v>
      </c>
      <c r="B18518" s="45">
        <v>2940.0</v>
      </c>
      <c r="C18518" s="56" t="s">
        <v>744</v>
      </c>
      <c r="D18518" s="52"/>
    </row>
    <row r="18519">
      <c r="A18519" s="44" t="s">
        <v>16551</v>
      </c>
      <c r="B18519" s="45">
        <v>15880.0</v>
      </c>
      <c r="C18519" s="55"/>
      <c r="D18519" s="52"/>
    </row>
    <row r="18520">
      <c r="A18520" s="44" t="s">
        <v>16552</v>
      </c>
      <c r="B18520" s="45">
        <v>2560.0</v>
      </c>
      <c r="C18520" s="56" t="s">
        <v>744</v>
      </c>
      <c r="D18520" s="52"/>
    </row>
    <row r="18521">
      <c r="A18521" s="44" t="s">
        <v>16553</v>
      </c>
      <c r="B18521" s="45">
        <v>3320.0</v>
      </c>
      <c r="C18521" s="55"/>
      <c r="D18521" s="52"/>
    </row>
    <row r="18522">
      <c r="A18522" s="44" t="s">
        <v>16554</v>
      </c>
      <c r="B18522" s="45">
        <v>13480.0</v>
      </c>
      <c r="C18522" s="56" t="s">
        <v>8901</v>
      </c>
      <c r="D18522" s="52"/>
    </row>
    <row r="18523">
      <c r="A18523" s="44" t="s">
        <v>16555</v>
      </c>
      <c r="B18523" s="45">
        <v>3280.0</v>
      </c>
      <c r="C18523" s="55"/>
      <c r="D18523" s="52"/>
    </row>
    <row r="18524">
      <c r="A18524" s="44" t="s">
        <v>16556</v>
      </c>
      <c r="B18524" s="45">
        <v>10120.0</v>
      </c>
      <c r="C18524" s="56" t="s">
        <v>8901</v>
      </c>
      <c r="D18524" s="52"/>
    </row>
    <row r="18525">
      <c r="A18525" s="44" t="s">
        <v>16557</v>
      </c>
      <c r="B18525" s="45">
        <v>48900.0</v>
      </c>
      <c r="C18525" s="55"/>
      <c r="D18525" s="52"/>
    </row>
    <row r="18526">
      <c r="A18526" s="44" t="s">
        <v>16558</v>
      </c>
      <c r="B18526" s="45">
        <v>14360.0</v>
      </c>
      <c r="C18526" s="56" t="s">
        <v>14476</v>
      </c>
      <c r="D18526" s="52"/>
    </row>
    <row r="18527">
      <c r="A18527" s="44" t="s">
        <v>16559</v>
      </c>
      <c r="B18527" s="45">
        <v>3060.0</v>
      </c>
      <c r="C18527" s="56" t="s">
        <v>4129</v>
      </c>
      <c r="D18527" s="52"/>
    </row>
    <row r="18528">
      <c r="A18528" s="44" t="s">
        <v>16560</v>
      </c>
      <c r="B18528" s="45">
        <v>17360.0</v>
      </c>
      <c r="C18528" s="55"/>
      <c r="D18528" s="52"/>
    </row>
    <row r="18529">
      <c r="A18529" s="44" t="s">
        <v>16561</v>
      </c>
      <c r="B18529" s="45">
        <v>13700.0</v>
      </c>
      <c r="C18529" s="55"/>
      <c r="D18529" s="52"/>
    </row>
    <row r="18530">
      <c r="A18530" s="44" t="s">
        <v>16562</v>
      </c>
      <c r="B18530" s="45">
        <v>8920.0</v>
      </c>
      <c r="C18530" s="55"/>
      <c r="D18530" s="52"/>
    </row>
    <row r="18531">
      <c r="A18531" s="44" t="s">
        <v>16563</v>
      </c>
      <c r="B18531" s="45">
        <v>2460.0</v>
      </c>
      <c r="C18531" s="56" t="s">
        <v>4129</v>
      </c>
      <c r="D18531" s="52"/>
    </row>
    <row r="18532">
      <c r="A18532" s="44" t="s">
        <v>16564</v>
      </c>
      <c r="B18532" s="45">
        <v>11720.0</v>
      </c>
      <c r="C18532" s="55"/>
      <c r="D18532" s="52"/>
    </row>
    <row r="18533">
      <c r="A18533" s="44" t="s">
        <v>16565</v>
      </c>
      <c r="B18533" s="45">
        <v>9340.0</v>
      </c>
      <c r="C18533" s="55"/>
      <c r="D18533" s="52"/>
    </row>
    <row r="18534">
      <c r="A18534" s="44" t="s">
        <v>16566</v>
      </c>
      <c r="B18534" s="45">
        <v>9600.0</v>
      </c>
      <c r="C18534" s="55"/>
      <c r="D18534" s="52"/>
    </row>
    <row r="18535">
      <c r="A18535" s="44" t="s">
        <v>16567</v>
      </c>
      <c r="B18535" s="45">
        <v>32560.0</v>
      </c>
      <c r="C18535" s="55"/>
      <c r="D18535" s="52"/>
    </row>
    <row r="18536">
      <c r="A18536" s="44" t="s">
        <v>16568</v>
      </c>
      <c r="B18536" s="45">
        <v>10000.0</v>
      </c>
      <c r="C18536" s="55"/>
      <c r="D18536" s="52"/>
    </row>
    <row r="18537">
      <c r="A18537" s="44" t="s">
        <v>16569</v>
      </c>
      <c r="B18537" s="45">
        <v>13660.0</v>
      </c>
      <c r="C18537" s="55"/>
      <c r="D18537" s="52"/>
    </row>
    <row r="18538">
      <c r="A18538" s="44" t="s">
        <v>16570</v>
      </c>
      <c r="B18538" s="45">
        <v>11880.0</v>
      </c>
      <c r="C18538" s="56" t="s">
        <v>11658</v>
      </c>
      <c r="D18538" s="52"/>
    </row>
    <row r="18539">
      <c r="A18539" s="44" t="s">
        <v>16571</v>
      </c>
      <c r="B18539" s="45">
        <v>32860.0</v>
      </c>
      <c r="C18539" s="55"/>
      <c r="D18539" s="52"/>
    </row>
    <row r="18540">
      <c r="A18540" s="44" t="s">
        <v>16572</v>
      </c>
      <c r="B18540" s="45">
        <v>12340.0</v>
      </c>
      <c r="C18540" s="56" t="s">
        <v>13055</v>
      </c>
      <c r="D18540" s="52"/>
    </row>
    <row r="18541">
      <c r="A18541" s="44" t="s">
        <v>16573</v>
      </c>
      <c r="B18541" s="45">
        <v>11500.0</v>
      </c>
      <c r="C18541" s="55"/>
      <c r="D18541" s="52"/>
    </row>
    <row r="18542">
      <c r="A18542" s="44" t="s">
        <v>16574</v>
      </c>
      <c r="B18542" s="45">
        <v>4180.0</v>
      </c>
      <c r="C18542" s="56" t="s">
        <v>4017</v>
      </c>
      <c r="D18542" s="52"/>
    </row>
    <row r="18543">
      <c r="A18543" s="44" t="s">
        <v>16575</v>
      </c>
      <c r="B18543" s="45">
        <v>10180.0</v>
      </c>
      <c r="C18543" s="55"/>
      <c r="D18543" s="52"/>
    </row>
    <row r="18544">
      <c r="A18544" s="44" t="s">
        <v>16576</v>
      </c>
      <c r="B18544" s="45">
        <v>10200.0</v>
      </c>
      <c r="C18544" s="55"/>
      <c r="D18544" s="52"/>
    </row>
    <row r="18545">
      <c r="A18545" s="44" t="s">
        <v>16577</v>
      </c>
      <c r="B18545" s="45">
        <v>10540.0</v>
      </c>
      <c r="C18545" s="55"/>
      <c r="D18545" s="52"/>
    </row>
    <row r="18546">
      <c r="A18546" s="44" t="s">
        <v>16578</v>
      </c>
      <c r="B18546" s="45">
        <v>11320.0</v>
      </c>
      <c r="C18546" s="56" t="s">
        <v>8901</v>
      </c>
      <c r="D18546" s="52"/>
    </row>
    <row r="18547">
      <c r="A18547" s="44" t="s">
        <v>16579</v>
      </c>
      <c r="B18547" s="45">
        <v>15760.0</v>
      </c>
      <c r="C18547" s="55"/>
      <c r="D18547" s="52"/>
    </row>
    <row r="18548">
      <c r="A18548" s="44" t="s">
        <v>16580</v>
      </c>
      <c r="B18548" s="45">
        <v>3280.0</v>
      </c>
      <c r="C18548" s="56" t="s">
        <v>4017</v>
      </c>
      <c r="D18548" s="52"/>
    </row>
    <row r="18549">
      <c r="A18549" s="44" t="s">
        <v>16581</v>
      </c>
      <c r="B18549" s="45">
        <v>45420.0</v>
      </c>
      <c r="C18549" s="55"/>
      <c r="D18549" s="52"/>
    </row>
    <row r="18550">
      <c r="A18550" s="44" t="s">
        <v>16582</v>
      </c>
      <c r="B18550" s="45">
        <v>11820.0</v>
      </c>
      <c r="C18550" s="55"/>
      <c r="D18550" s="52"/>
    </row>
    <row r="18551">
      <c r="A18551" s="44" t="s">
        <v>16583</v>
      </c>
      <c r="B18551" s="45">
        <v>17060.0</v>
      </c>
      <c r="C18551" s="56" t="s">
        <v>9926</v>
      </c>
      <c r="D18551" s="52"/>
    </row>
    <row r="18552">
      <c r="A18552" s="44" t="s">
        <v>16584</v>
      </c>
      <c r="B18552" s="45">
        <v>12320.0</v>
      </c>
      <c r="C18552" s="56" t="s">
        <v>4576</v>
      </c>
      <c r="D18552" s="52"/>
    </row>
    <row r="18553">
      <c r="A18553" s="44" t="s">
        <v>16585</v>
      </c>
      <c r="B18553" s="45">
        <v>10180.0</v>
      </c>
      <c r="C18553" s="56" t="s">
        <v>8901</v>
      </c>
      <c r="D18553" s="52"/>
    </row>
    <row r="18554">
      <c r="A18554" s="44" t="s">
        <v>16586</v>
      </c>
      <c r="B18554" s="45">
        <v>13640.0</v>
      </c>
      <c r="C18554" s="55"/>
      <c r="D18554" s="52"/>
    </row>
    <row r="18555">
      <c r="A18555" s="44" t="s">
        <v>16587</v>
      </c>
      <c r="B18555" s="45">
        <v>10180.0</v>
      </c>
      <c r="C18555" s="55"/>
      <c r="D18555" s="52"/>
    </row>
    <row r="18556">
      <c r="A18556" s="44" t="s">
        <v>16588</v>
      </c>
      <c r="B18556" s="45">
        <v>9640.0</v>
      </c>
      <c r="C18556" s="55"/>
      <c r="D18556" s="52"/>
    </row>
    <row r="18557">
      <c r="A18557" s="44" t="s">
        <v>16589</v>
      </c>
      <c r="B18557" s="45">
        <v>45040.0</v>
      </c>
      <c r="C18557" s="55"/>
      <c r="D18557" s="52"/>
    </row>
    <row r="18558">
      <c r="A18558" s="44" t="s">
        <v>16590</v>
      </c>
      <c r="B18558" s="45">
        <v>31880.0</v>
      </c>
      <c r="C18558" s="55"/>
      <c r="D18558" s="52"/>
    </row>
    <row r="18559">
      <c r="A18559" s="44" t="s">
        <v>16591</v>
      </c>
      <c r="B18559" s="45">
        <v>3140.0</v>
      </c>
      <c r="C18559" s="56" t="s">
        <v>4138</v>
      </c>
      <c r="D18559" s="52"/>
    </row>
    <row r="18560">
      <c r="A18560" s="44" t="s">
        <v>16592</v>
      </c>
      <c r="B18560" s="45">
        <v>3120.0</v>
      </c>
      <c r="C18560" s="56" t="s">
        <v>4138</v>
      </c>
      <c r="D18560" s="52"/>
    </row>
    <row r="18561">
      <c r="A18561" s="44" t="s">
        <v>16593</v>
      </c>
      <c r="B18561" s="45">
        <v>13500.0</v>
      </c>
      <c r="C18561" s="56" t="s">
        <v>4149</v>
      </c>
      <c r="D18561" s="52"/>
    </row>
    <row r="18562">
      <c r="A18562" s="44" t="s">
        <v>16594</v>
      </c>
      <c r="B18562" s="45">
        <v>10860.0</v>
      </c>
      <c r="C18562" s="56" t="s">
        <v>11998</v>
      </c>
      <c r="D18562" s="52"/>
    </row>
    <row r="18563">
      <c r="A18563" s="44" t="s">
        <v>16595</v>
      </c>
      <c r="B18563" s="45">
        <v>10640.0</v>
      </c>
      <c r="C18563" s="55"/>
      <c r="D18563" s="52"/>
    </row>
    <row r="18564">
      <c r="A18564" s="44" t="s">
        <v>16596</v>
      </c>
      <c r="B18564" s="45">
        <v>2780.0</v>
      </c>
      <c r="C18564" s="56" t="s">
        <v>7445</v>
      </c>
      <c r="D18564" s="52"/>
    </row>
    <row r="18565">
      <c r="A18565" s="44" t="s">
        <v>16597</v>
      </c>
      <c r="B18565" s="45">
        <v>10240.0</v>
      </c>
      <c r="C18565" s="55"/>
      <c r="D18565" s="52"/>
    </row>
    <row r="18566">
      <c r="A18566" s="44" t="s">
        <v>16598</v>
      </c>
      <c r="B18566" s="45">
        <v>2240.0</v>
      </c>
      <c r="C18566" s="55"/>
      <c r="D18566" s="52"/>
    </row>
    <row r="18567">
      <c r="A18567" s="44" t="s">
        <v>16599</v>
      </c>
      <c r="B18567" s="45">
        <v>2680.0</v>
      </c>
      <c r="C18567" s="56" t="s">
        <v>744</v>
      </c>
      <c r="D18567" s="52"/>
    </row>
    <row r="18568">
      <c r="A18568" s="44" t="s">
        <v>16600</v>
      </c>
      <c r="B18568" s="45">
        <v>2560.0</v>
      </c>
      <c r="C18568" s="56" t="s">
        <v>744</v>
      </c>
      <c r="D18568" s="52"/>
    </row>
    <row r="18569">
      <c r="A18569" s="44" t="s">
        <v>16601</v>
      </c>
      <c r="B18569" s="45">
        <v>33280.0</v>
      </c>
      <c r="C18569" s="55"/>
      <c r="D18569" s="52"/>
    </row>
    <row r="18570">
      <c r="A18570" s="44" t="s">
        <v>16602</v>
      </c>
      <c r="B18570" s="45">
        <v>32060.0</v>
      </c>
      <c r="C18570" s="55"/>
      <c r="D18570" s="52"/>
    </row>
    <row r="18571">
      <c r="A18571" s="44" t="s">
        <v>16603</v>
      </c>
      <c r="B18571" s="45">
        <v>2860.0</v>
      </c>
      <c r="C18571" s="55"/>
      <c r="D18571" s="52"/>
    </row>
    <row r="18572">
      <c r="A18572" s="44" t="s">
        <v>16604</v>
      </c>
      <c r="B18572" s="45">
        <v>4060.0</v>
      </c>
      <c r="C18572" s="56" t="s">
        <v>4017</v>
      </c>
      <c r="D18572" s="52"/>
    </row>
    <row r="18573">
      <c r="A18573" s="44" t="s">
        <v>16605</v>
      </c>
      <c r="B18573" s="45">
        <v>3500.0</v>
      </c>
      <c r="C18573" s="56" t="s">
        <v>6421</v>
      </c>
      <c r="D18573" s="52"/>
    </row>
    <row r="18574">
      <c r="A18574" s="44" t="s">
        <v>16606</v>
      </c>
      <c r="B18574" s="45">
        <v>9400.0</v>
      </c>
      <c r="C18574" s="55"/>
      <c r="D18574" s="52"/>
    </row>
    <row r="18575">
      <c r="A18575" s="44" t="s">
        <v>16607</v>
      </c>
      <c r="B18575" s="45">
        <v>3320.0</v>
      </c>
      <c r="C18575" s="56" t="s">
        <v>6508</v>
      </c>
      <c r="D18575" s="52"/>
    </row>
    <row r="18576">
      <c r="A18576" s="44" t="s">
        <v>16608</v>
      </c>
      <c r="B18576" s="45">
        <v>3320.0</v>
      </c>
      <c r="C18576" s="56" t="s">
        <v>7276</v>
      </c>
      <c r="D18576" s="52"/>
    </row>
    <row r="18577">
      <c r="A18577" s="44" t="s">
        <v>16609</v>
      </c>
      <c r="B18577" s="45">
        <v>11120.0</v>
      </c>
      <c r="C18577" s="56" t="s">
        <v>8901</v>
      </c>
      <c r="D18577" s="52"/>
    </row>
    <row r="18578">
      <c r="A18578" s="44" t="s">
        <v>16610</v>
      </c>
      <c r="B18578" s="45">
        <v>3320.0</v>
      </c>
      <c r="C18578" s="56" t="s">
        <v>4017</v>
      </c>
      <c r="D18578" s="52"/>
    </row>
    <row r="18579">
      <c r="A18579" s="44" t="s">
        <v>16611</v>
      </c>
      <c r="B18579" s="45">
        <v>3480.0</v>
      </c>
      <c r="C18579" s="56" t="s">
        <v>6421</v>
      </c>
      <c r="D18579" s="52"/>
    </row>
    <row r="18580">
      <c r="A18580" s="44" t="s">
        <v>16612</v>
      </c>
      <c r="B18580" s="45">
        <v>2940.0</v>
      </c>
      <c r="C18580" s="56" t="s">
        <v>9914</v>
      </c>
      <c r="D18580" s="52"/>
    </row>
    <row r="18581">
      <c r="A18581" s="44" t="s">
        <v>16613</v>
      </c>
      <c r="B18581" s="45">
        <v>11780.0</v>
      </c>
      <c r="C18581" s="56" t="s">
        <v>16614</v>
      </c>
      <c r="D18581" s="52"/>
    </row>
    <row r="18582">
      <c r="A18582" s="44" t="s">
        <v>16615</v>
      </c>
      <c r="B18582" s="45">
        <v>10580.0</v>
      </c>
      <c r="C18582" s="56" t="s">
        <v>8901</v>
      </c>
      <c r="D18582" s="52"/>
    </row>
    <row r="18583">
      <c r="A18583" s="44" t="s">
        <v>16616</v>
      </c>
      <c r="B18583" s="45">
        <v>3260.0</v>
      </c>
      <c r="C18583" s="56" t="s">
        <v>6508</v>
      </c>
      <c r="D18583" s="52"/>
    </row>
    <row r="18584">
      <c r="A18584" s="44" t="s">
        <v>16617</v>
      </c>
      <c r="B18584" s="45">
        <v>9400.0</v>
      </c>
      <c r="C18584" s="55"/>
      <c r="D18584" s="52"/>
    </row>
    <row r="18585">
      <c r="A18585" s="44" t="s">
        <v>16618</v>
      </c>
      <c r="B18585" s="45">
        <v>3240.0</v>
      </c>
      <c r="C18585" s="56" t="s">
        <v>7276</v>
      </c>
      <c r="D18585" s="52"/>
    </row>
    <row r="18586">
      <c r="A18586" s="44" t="s">
        <v>16619</v>
      </c>
      <c r="B18586" s="45">
        <v>9340.0</v>
      </c>
      <c r="C18586" s="55"/>
      <c r="D18586" s="52"/>
    </row>
    <row r="18587">
      <c r="A18587" s="44" t="s">
        <v>16620</v>
      </c>
      <c r="B18587" s="45">
        <v>32560.0</v>
      </c>
      <c r="C18587" s="55"/>
      <c r="D18587" s="52"/>
    </row>
    <row r="18588">
      <c r="A18588" s="44" t="s">
        <v>16621</v>
      </c>
      <c r="B18588" s="45">
        <v>2780.0</v>
      </c>
      <c r="C18588" s="56" t="s">
        <v>9914</v>
      </c>
      <c r="D18588" s="52"/>
    </row>
    <row r="18589">
      <c r="A18589" s="44" t="s">
        <v>16622</v>
      </c>
      <c r="B18589" s="45">
        <v>2820.0</v>
      </c>
      <c r="C18589" s="56" t="s">
        <v>4138</v>
      </c>
      <c r="D18589" s="52"/>
    </row>
    <row r="18590">
      <c r="A18590" s="44" t="s">
        <v>16623</v>
      </c>
      <c r="B18590" s="45">
        <v>2800.0</v>
      </c>
      <c r="C18590" s="56" t="s">
        <v>4138</v>
      </c>
      <c r="D18590" s="52"/>
    </row>
    <row r="18591">
      <c r="A18591" s="44" t="s">
        <v>16624</v>
      </c>
      <c r="B18591" s="45">
        <v>4000.0</v>
      </c>
      <c r="C18591" s="56" t="s">
        <v>10778</v>
      </c>
      <c r="D18591" s="52"/>
    </row>
    <row r="18592">
      <c r="A18592" s="44" t="s">
        <v>16625</v>
      </c>
      <c r="B18592" s="45">
        <v>11340.0</v>
      </c>
      <c r="C18592" s="56" t="s">
        <v>15637</v>
      </c>
      <c r="D18592" s="52"/>
    </row>
    <row r="18593">
      <c r="A18593" s="44" t="s">
        <v>16626</v>
      </c>
      <c r="B18593" s="45">
        <v>2680.0</v>
      </c>
      <c r="C18593" s="56" t="s">
        <v>10778</v>
      </c>
      <c r="D18593" s="52"/>
    </row>
    <row r="18594">
      <c r="A18594" s="44" t="s">
        <v>16627</v>
      </c>
      <c r="B18594" s="45">
        <v>13100.0</v>
      </c>
      <c r="C18594" s="56" t="s">
        <v>14867</v>
      </c>
      <c r="D18594" s="52"/>
    </row>
    <row r="18595">
      <c r="A18595" s="44" t="s">
        <v>16628</v>
      </c>
      <c r="B18595" s="45">
        <v>31780.0</v>
      </c>
      <c r="C18595" s="55"/>
      <c r="D18595" s="52"/>
    </row>
    <row r="18596">
      <c r="A18596" s="44" t="s">
        <v>16629</v>
      </c>
      <c r="B18596" s="45">
        <v>10380.0</v>
      </c>
      <c r="C18596" s="55"/>
      <c r="D18596" s="52"/>
    </row>
    <row r="18597">
      <c r="A18597" s="44" t="s">
        <v>16630</v>
      </c>
      <c r="B18597" s="45">
        <v>4960.0</v>
      </c>
      <c r="C18597" s="56" t="s">
        <v>16631</v>
      </c>
      <c r="D18597" s="52"/>
    </row>
    <row r="18598">
      <c r="A18598" s="44" t="s">
        <v>16632</v>
      </c>
      <c r="B18598" s="45">
        <v>9400.0</v>
      </c>
      <c r="C18598" s="55"/>
      <c r="D18598" s="52"/>
    </row>
    <row r="18599">
      <c r="A18599" s="44" t="s">
        <v>16633</v>
      </c>
      <c r="B18599" s="45">
        <v>2860.0</v>
      </c>
      <c r="C18599" s="56" t="s">
        <v>16631</v>
      </c>
      <c r="D18599" s="52"/>
    </row>
    <row r="18600">
      <c r="A18600" s="44" t="s">
        <v>16634</v>
      </c>
      <c r="B18600" s="45">
        <v>14720.0</v>
      </c>
      <c r="C18600" s="55"/>
      <c r="D18600" s="52"/>
    </row>
    <row r="18601">
      <c r="A18601" s="44" t="s">
        <v>16635</v>
      </c>
      <c r="B18601" s="45">
        <v>3440.0</v>
      </c>
      <c r="C18601" s="56" t="s">
        <v>4111</v>
      </c>
      <c r="D18601" s="52"/>
    </row>
    <row r="18602">
      <c r="A18602" s="44" t="s">
        <v>16636</v>
      </c>
      <c r="B18602" s="45">
        <v>15740.0</v>
      </c>
      <c r="C18602" s="55"/>
      <c r="D18602" s="52"/>
    </row>
    <row r="18603">
      <c r="A18603" s="44" t="s">
        <v>16637</v>
      </c>
      <c r="B18603" s="45">
        <v>2640.0</v>
      </c>
      <c r="C18603" s="55"/>
      <c r="D18603" s="52"/>
    </row>
    <row r="18604">
      <c r="A18604" s="44" t="s">
        <v>16638</v>
      </c>
      <c r="B18604" s="45">
        <v>13440.0</v>
      </c>
      <c r="C18604" s="56" t="s">
        <v>8901</v>
      </c>
      <c r="D18604" s="52"/>
    </row>
    <row r="18605">
      <c r="A18605" s="44" t="s">
        <v>16639</v>
      </c>
      <c r="B18605" s="45">
        <v>13260.0</v>
      </c>
      <c r="C18605" s="56" t="s">
        <v>16640</v>
      </c>
      <c r="D18605" s="52"/>
    </row>
    <row r="18606">
      <c r="A18606" s="44" t="s">
        <v>16641</v>
      </c>
      <c r="B18606" s="45">
        <v>10320.0</v>
      </c>
      <c r="C18606" s="56" t="s">
        <v>8901</v>
      </c>
      <c r="D18606" s="52"/>
    </row>
    <row r="18607">
      <c r="A18607" s="44" t="s">
        <v>16642</v>
      </c>
      <c r="B18607" s="45">
        <v>46680.0</v>
      </c>
      <c r="C18607" s="55"/>
      <c r="D18607" s="52"/>
    </row>
    <row r="18608">
      <c r="A18608" s="44" t="s">
        <v>16643</v>
      </c>
      <c r="B18608" s="45">
        <v>9400.0</v>
      </c>
      <c r="C18608" s="55"/>
      <c r="D18608" s="52"/>
    </row>
    <row r="18609">
      <c r="A18609" s="44" t="s">
        <v>16644</v>
      </c>
      <c r="B18609" s="45">
        <v>33060.0</v>
      </c>
      <c r="C18609" s="55"/>
      <c r="D18609" s="52"/>
    </row>
    <row r="18610">
      <c r="A18610" s="44" t="s">
        <v>16645</v>
      </c>
      <c r="B18610" s="45">
        <v>11920.0</v>
      </c>
      <c r="C18610" s="56" t="s">
        <v>16646</v>
      </c>
      <c r="D18610" s="52"/>
    </row>
    <row r="18611">
      <c r="A18611" s="44" t="s">
        <v>16647</v>
      </c>
      <c r="B18611" s="45">
        <v>8880.0</v>
      </c>
      <c r="C18611" s="55"/>
      <c r="D18611" s="52"/>
    </row>
    <row r="18612">
      <c r="A18612" s="44" t="s">
        <v>16648</v>
      </c>
      <c r="B18612" s="45">
        <v>12360.0</v>
      </c>
      <c r="C18612" s="56" t="s">
        <v>5081</v>
      </c>
      <c r="D18612" s="52"/>
    </row>
    <row r="18613">
      <c r="A18613" s="44" t="s">
        <v>16649</v>
      </c>
      <c r="B18613" s="45">
        <v>9340.0</v>
      </c>
      <c r="C18613" s="55"/>
      <c r="D18613" s="52"/>
    </row>
    <row r="18614">
      <c r="A18614" s="44" t="s">
        <v>16650</v>
      </c>
      <c r="B18614" s="45">
        <v>14220.0</v>
      </c>
      <c r="C18614" s="56" t="s">
        <v>5850</v>
      </c>
      <c r="D18614" s="52"/>
    </row>
    <row r="18615">
      <c r="A18615" s="44" t="s">
        <v>16651</v>
      </c>
      <c r="B18615" s="45">
        <v>2620.0</v>
      </c>
      <c r="C18615" s="56" t="s">
        <v>4042</v>
      </c>
      <c r="D18615" s="52"/>
    </row>
    <row r="18616">
      <c r="A18616" s="44" t="s">
        <v>16652</v>
      </c>
      <c r="B18616" s="45">
        <v>2360.0</v>
      </c>
      <c r="C18616" s="55"/>
      <c r="D18616" s="52"/>
    </row>
    <row r="18617">
      <c r="A18617" s="44" t="s">
        <v>16653</v>
      </c>
      <c r="B18617" s="45">
        <v>12280.0</v>
      </c>
      <c r="C18617" s="56" t="s">
        <v>8901</v>
      </c>
      <c r="D18617" s="52"/>
    </row>
    <row r="18618">
      <c r="A18618" s="44" t="s">
        <v>16654</v>
      </c>
      <c r="B18618" s="45">
        <v>10500.0</v>
      </c>
      <c r="C18618" s="56" t="s">
        <v>8901</v>
      </c>
      <c r="D18618" s="52"/>
    </row>
    <row r="18619">
      <c r="A18619" s="44" t="s">
        <v>16655</v>
      </c>
      <c r="B18619" s="45">
        <v>14840.0</v>
      </c>
      <c r="C18619" s="56" t="s">
        <v>16656</v>
      </c>
      <c r="D18619" s="52"/>
    </row>
    <row r="18620">
      <c r="A18620" s="44" t="s">
        <v>16657</v>
      </c>
      <c r="B18620" s="45">
        <v>17740.0</v>
      </c>
      <c r="C18620" s="56" t="s">
        <v>16658</v>
      </c>
      <c r="D18620" s="52"/>
    </row>
    <row r="18621">
      <c r="A18621" s="44" t="s">
        <v>16659</v>
      </c>
      <c r="B18621" s="45">
        <v>22340.0</v>
      </c>
      <c r="C18621" s="55"/>
      <c r="D18621" s="52"/>
    </row>
    <row r="18622">
      <c r="A18622" s="44" t="s">
        <v>16660</v>
      </c>
      <c r="B18622" s="45">
        <v>2740.0</v>
      </c>
      <c r="C18622" s="55"/>
      <c r="D18622" s="52"/>
    </row>
    <row r="18623">
      <c r="A18623" s="44" t="s">
        <v>16661</v>
      </c>
      <c r="B18623" s="45">
        <v>2480.0</v>
      </c>
      <c r="C18623" s="55"/>
      <c r="D18623" s="52"/>
    </row>
    <row r="18624">
      <c r="A18624" s="44" t="s">
        <v>16662</v>
      </c>
      <c r="B18624" s="45">
        <v>15160.0</v>
      </c>
      <c r="C18624" s="56" t="s">
        <v>8901</v>
      </c>
      <c r="D18624" s="52"/>
    </row>
    <row r="18625">
      <c r="A18625" s="44" t="s">
        <v>16663</v>
      </c>
      <c r="B18625" s="45">
        <v>10600.0</v>
      </c>
      <c r="C18625" s="56" t="s">
        <v>8901</v>
      </c>
      <c r="D18625" s="52"/>
    </row>
    <row r="18626">
      <c r="A18626" s="44" t="s">
        <v>16664</v>
      </c>
      <c r="B18626" s="45">
        <v>12820.0</v>
      </c>
      <c r="C18626" s="56" t="s">
        <v>10893</v>
      </c>
      <c r="D18626" s="52"/>
    </row>
    <row r="18627">
      <c r="A18627" s="44" t="s">
        <v>16665</v>
      </c>
      <c r="B18627" s="45">
        <v>11820.0</v>
      </c>
      <c r="C18627" s="56" t="s">
        <v>8901</v>
      </c>
      <c r="D18627" s="52"/>
    </row>
    <row r="18628">
      <c r="A18628" s="44" t="s">
        <v>16666</v>
      </c>
      <c r="B18628" s="45">
        <v>10120.0</v>
      </c>
      <c r="C18628" s="55"/>
      <c r="D18628" s="52"/>
    </row>
    <row r="18629">
      <c r="A18629" s="44" t="s">
        <v>16667</v>
      </c>
      <c r="B18629" s="45">
        <v>4100.0</v>
      </c>
      <c r="C18629" s="56" t="s">
        <v>4017</v>
      </c>
      <c r="D18629" s="52"/>
    </row>
    <row r="18630">
      <c r="A18630" s="44" t="s">
        <v>16668</v>
      </c>
      <c r="B18630" s="45">
        <v>10420.0</v>
      </c>
      <c r="C18630" s="55"/>
      <c r="D18630" s="52"/>
    </row>
    <row r="18631">
      <c r="A18631" s="44" t="s">
        <v>16669</v>
      </c>
      <c r="B18631" s="45">
        <v>13640.0</v>
      </c>
      <c r="C18631" s="56" t="s">
        <v>4165</v>
      </c>
      <c r="D18631" s="52"/>
    </row>
    <row r="18632">
      <c r="A18632" s="44" t="s">
        <v>16670</v>
      </c>
      <c r="B18632" s="45">
        <v>3400.0</v>
      </c>
      <c r="C18632" s="55"/>
      <c r="D18632" s="52"/>
    </row>
    <row r="18633">
      <c r="A18633" s="44" t="s">
        <v>16671</v>
      </c>
      <c r="B18633" s="45">
        <v>9580.0</v>
      </c>
      <c r="C18633" s="55"/>
      <c r="D18633" s="52"/>
    </row>
    <row r="18634">
      <c r="A18634" s="44" t="s">
        <v>16672</v>
      </c>
      <c r="B18634" s="45">
        <v>3240.0</v>
      </c>
      <c r="C18634" s="55"/>
      <c r="D18634" s="52"/>
    </row>
    <row r="18635">
      <c r="A18635" s="44" t="s">
        <v>16673</v>
      </c>
      <c r="B18635" s="45">
        <v>14200.0</v>
      </c>
      <c r="C18635" s="56" t="s">
        <v>8315</v>
      </c>
      <c r="D18635" s="52"/>
    </row>
    <row r="18636">
      <c r="A18636" s="44" t="s">
        <v>16674</v>
      </c>
      <c r="B18636" s="45">
        <v>5100.0</v>
      </c>
      <c r="C18636" s="56" t="s">
        <v>4062</v>
      </c>
      <c r="D18636" s="52"/>
    </row>
    <row r="18637">
      <c r="A18637" s="44" t="s">
        <v>16675</v>
      </c>
      <c r="B18637" s="45">
        <v>16660.0</v>
      </c>
      <c r="C18637" s="55"/>
      <c r="D18637" s="52"/>
    </row>
    <row r="18638">
      <c r="A18638" s="44" t="s">
        <v>16676</v>
      </c>
      <c r="B18638" s="45">
        <v>20460.0</v>
      </c>
      <c r="C18638" s="55"/>
      <c r="D18638" s="52"/>
    </row>
    <row r="18639">
      <c r="A18639" s="44" t="s">
        <v>16677</v>
      </c>
      <c r="B18639" s="45">
        <v>3740.0</v>
      </c>
      <c r="C18639" s="55"/>
      <c r="D18639" s="52"/>
    </row>
    <row r="18640">
      <c r="A18640" s="44" t="s">
        <v>16678</v>
      </c>
      <c r="B18640" s="45">
        <v>12120.0</v>
      </c>
      <c r="C18640" s="56" t="s">
        <v>8901</v>
      </c>
      <c r="D18640" s="52"/>
    </row>
    <row r="18641">
      <c r="A18641" s="44" t="s">
        <v>16679</v>
      </c>
      <c r="B18641" s="45">
        <v>10680.0</v>
      </c>
      <c r="C18641" s="55"/>
      <c r="D18641" s="52"/>
    </row>
    <row r="18642">
      <c r="A18642" s="44" t="s">
        <v>16680</v>
      </c>
      <c r="B18642" s="45">
        <v>2880.0</v>
      </c>
      <c r="C18642" s="56" t="s">
        <v>4444</v>
      </c>
      <c r="D18642" s="52"/>
    </row>
    <row r="18643">
      <c r="A18643" s="44" t="s">
        <v>16681</v>
      </c>
      <c r="B18643" s="45">
        <v>4300.0</v>
      </c>
      <c r="C18643" s="55"/>
      <c r="D18643" s="52"/>
    </row>
    <row r="18644">
      <c r="A18644" s="44" t="s">
        <v>16682</v>
      </c>
      <c r="B18644" s="45">
        <v>2280.0</v>
      </c>
      <c r="C18644" s="56" t="s">
        <v>4444</v>
      </c>
      <c r="D18644" s="52"/>
    </row>
    <row r="18645">
      <c r="A18645" s="44" t="s">
        <v>16683</v>
      </c>
      <c r="B18645" s="45">
        <v>4300.0</v>
      </c>
      <c r="C18645" s="56" t="s">
        <v>2781</v>
      </c>
      <c r="D18645" s="52"/>
    </row>
    <row r="18646">
      <c r="A18646" s="44" t="s">
        <v>16684</v>
      </c>
      <c r="B18646" s="45">
        <v>14680.0</v>
      </c>
      <c r="C18646" s="56" t="s">
        <v>16685</v>
      </c>
      <c r="D18646" s="52"/>
    </row>
    <row r="18647">
      <c r="A18647" s="44" t="s">
        <v>16686</v>
      </c>
      <c r="B18647" s="45">
        <v>2860.0</v>
      </c>
      <c r="C18647" s="56" t="s">
        <v>2781</v>
      </c>
      <c r="D18647" s="52"/>
    </row>
    <row r="18648">
      <c r="A18648" s="44" t="s">
        <v>16687</v>
      </c>
      <c r="B18648" s="45">
        <v>9520.0</v>
      </c>
      <c r="C18648" s="55"/>
      <c r="D18648" s="52"/>
    </row>
    <row r="18649">
      <c r="A18649" s="44" t="s">
        <v>16688</v>
      </c>
      <c r="B18649" s="45">
        <v>3100.0</v>
      </c>
      <c r="C18649" s="56" t="s">
        <v>4707</v>
      </c>
      <c r="D18649" s="52"/>
    </row>
    <row r="18650">
      <c r="A18650" s="44" t="s">
        <v>16689</v>
      </c>
      <c r="B18650" s="45">
        <v>10160.0</v>
      </c>
      <c r="C18650" s="55"/>
      <c r="D18650" s="52"/>
    </row>
    <row r="18651">
      <c r="A18651" s="44" t="s">
        <v>16690</v>
      </c>
      <c r="B18651" s="45">
        <v>9480.0</v>
      </c>
      <c r="C18651" s="55"/>
      <c r="D18651" s="52"/>
    </row>
    <row r="18652">
      <c r="A18652" s="44" t="s">
        <v>16691</v>
      </c>
      <c r="B18652" s="45">
        <v>2320.0</v>
      </c>
      <c r="C18652" s="55"/>
      <c r="D18652" s="52"/>
    </row>
    <row r="18653">
      <c r="A18653" s="44" t="s">
        <v>16692</v>
      </c>
      <c r="B18653" s="45">
        <v>3560.0</v>
      </c>
      <c r="C18653" s="56" t="s">
        <v>744</v>
      </c>
      <c r="D18653" s="52"/>
    </row>
    <row r="18654">
      <c r="A18654" s="44" t="s">
        <v>16693</v>
      </c>
      <c r="B18654" s="45">
        <v>2600.0</v>
      </c>
      <c r="C18654" s="56" t="s">
        <v>16694</v>
      </c>
      <c r="D18654" s="52"/>
    </row>
    <row r="18655">
      <c r="A18655" s="44" t="s">
        <v>16695</v>
      </c>
      <c r="B18655" s="45">
        <v>2220.0</v>
      </c>
      <c r="C18655" s="55"/>
      <c r="D18655" s="52"/>
    </row>
    <row r="18656">
      <c r="A18656" s="44" t="s">
        <v>16696</v>
      </c>
      <c r="B18656" s="45">
        <v>2540.0</v>
      </c>
      <c r="C18656" s="56" t="s">
        <v>744</v>
      </c>
      <c r="D18656" s="52"/>
    </row>
    <row r="18657">
      <c r="A18657" s="44" t="s">
        <v>16697</v>
      </c>
      <c r="B18657" s="45">
        <v>3900.0</v>
      </c>
      <c r="C18657" s="56" t="s">
        <v>4017</v>
      </c>
      <c r="D18657" s="52"/>
    </row>
    <row r="18658">
      <c r="A18658" s="44" t="s">
        <v>16698</v>
      </c>
      <c r="B18658" s="45">
        <v>32020.0</v>
      </c>
      <c r="C18658" s="55"/>
      <c r="D18658" s="52"/>
    </row>
    <row r="18659">
      <c r="A18659" s="44" t="s">
        <v>16699</v>
      </c>
      <c r="B18659" s="45">
        <v>4440.0</v>
      </c>
      <c r="C18659" s="56" t="s">
        <v>10778</v>
      </c>
      <c r="D18659" s="52"/>
    </row>
    <row r="18660">
      <c r="A18660" s="44" t="s">
        <v>16700</v>
      </c>
      <c r="B18660" s="45">
        <v>3080.0</v>
      </c>
      <c r="C18660" s="55"/>
      <c r="D18660" s="52"/>
    </row>
    <row r="18661">
      <c r="A18661" s="44" t="s">
        <v>16701</v>
      </c>
      <c r="B18661" s="45">
        <v>2660.0</v>
      </c>
      <c r="C18661" s="56" t="s">
        <v>10778</v>
      </c>
      <c r="D18661" s="52"/>
    </row>
    <row r="18662">
      <c r="A18662" s="44" t="s">
        <v>16702</v>
      </c>
      <c r="B18662" s="45">
        <v>3520.0</v>
      </c>
      <c r="C18662" s="56" t="s">
        <v>4017</v>
      </c>
      <c r="D18662" s="52"/>
    </row>
    <row r="18663">
      <c r="A18663" s="44" t="s">
        <v>16703</v>
      </c>
      <c r="B18663" s="45">
        <v>13500.0</v>
      </c>
      <c r="C18663" s="56" t="s">
        <v>4478</v>
      </c>
      <c r="D18663" s="52"/>
    </row>
    <row r="18664">
      <c r="A18664" s="44" t="s">
        <v>16704</v>
      </c>
      <c r="B18664" s="45">
        <v>11640.0</v>
      </c>
      <c r="C18664" s="56" t="s">
        <v>8901</v>
      </c>
      <c r="D18664" s="52"/>
    </row>
    <row r="18665">
      <c r="A18665" s="44" t="s">
        <v>16705</v>
      </c>
      <c r="B18665" s="45">
        <v>2980.0</v>
      </c>
      <c r="C18665" s="55"/>
      <c r="D18665" s="52"/>
    </row>
    <row r="18666">
      <c r="A18666" s="44" t="s">
        <v>16706</v>
      </c>
      <c r="B18666" s="45">
        <v>13020.0</v>
      </c>
      <c r="C18666" s="56" t="s">
        <v>15165</v>
      </c>
      <c r="D18666" s="52"/>
    </row>
    <row r="18667">
      <c r="A18667" s="44" t="s">
        <v>16707</v>
      </c>
      <c r="B18667" s="45">
        <v>10860.0</v>
      </c>
      <c r="C18667" s="56" t="s">
        <v>4341</v>
      </c>
      <c r="D18667" s="52"/>
    </row>
    <row r="18668">
      <c r="A18668" s="44" t="s">
        <v>16708</v>
      </c>
      <c r="B18668" s="45">
        <v>10300.0</v>
      </c>
      <c r="C18668" s="55"/>
      <c r="D18668" s="52"/>
    </row>
    <row r="18669">
      <c r="A18669" s="44" t="s">
        <v>16709</v>
      </c>
      <c r="B18669" s="45">
        <v>3560.0</v>
      </c>
      <c r="C18669" s="56" t="s">
        <v>6421</v>
      </c>
      <c r="D18669" s="52"/>
    </row>
    <row r="18670">
      <c r="A18670" s="44" t="s">
        <v>16710</v>
      </c>
      <c r="B18670" s="45">
        <v>9500.0</v>
      </c>
      <c r="C18670" s="55"/>
      <c r="D18670" s="52"/>
    </row>
    <row r="18671">
      <c r="A18671" s="44" t="s">
        <v>16711</v>
      </c>
      <c r="B18671" s="45">
        <v>3420.0</v>
      </c>
      <c r="C18671" s="56" t="s">
        <v>6508</v>
      </c>
      <c r="D18671" s="52"/>
    </row>
    <row r="18672">
      <c r="A18672" s="44" t="s">
        <v>16712</v>
      </c>
      <c r="B18672" s="45">
        <v>3480.0</v>
      </c>
      <c r="C18672" s="56" t="s">
        <v>6421</v>
      </c>
      <c r="D18672" s="52"/>
    </row>
    <row r="18673">
      <c r="A18673" s="44" t="s">
        <v>16713</v>
      </c>
      <c r="B18673" s="45">
        <v>3420.0</v>
      </c>
      <c r="C18673" s="56" t="s">
        <v>7276</v>
      </c>
      <c r="D18673" s="52"/>
    </row>
    <row r="18674">
      <c r="A18674" s="44" t="s">
        <v>16714</v>
      </c>
      <c r="B18674" s="45">
        <v>10380.0</v>
      </c>
      <c r="C18674" s="55"/>
      <c r="D18674" s="52"/>
    </row>
    <row r="18675">
      <c r="A18675" s="44" t="s">
        <v>16715</v>
      </c>
      <c r="B18675" s="45">
        <v>2900.0</v>
      </c>
      <c r="C18675" s="55"/>
      <c r="D18675" s="52"/>
    </row>
    <row r="18676">
      <c r="A18676" s="44" t="s">
        <v>16716</v>
      </c>
      <c r="B18676" s="45">
        <v>2980.0</v>
      </c>
      <c r="C18676" s="56" t="s">
        <v>9914</v>
      </c>
      <c r="D18676" s="52"/>
    </row>
    <row r="18677">
      <c r="A18677" s="44" t="s">
        <v>16717</v>
      </c>
      <c r="B18677" s="45">
        <v>13680.0</v>
      </c>
      <c r="C18677" s="55"/>
      <c r="D18677" s="52"/>
    </row>
    <row r="18678">
      <c r="A18678" s="44" t="s">
        <v>16718</v>
      </c>
      <c r="B18678" s="45">
        <v>9920.0</v>
      </c>
      <c r="C18678" s="55"/>
      <c r="D18678" s="52"/>
    </row>
    <row r="18679">
      <c r="A18679" s="44" t="s">
        <v>16719</v>
      </c>
      <c r="B18679" s="45">
        <v>3180.0</v>
      </c>
      <c r="C18679" s="56" t="s">
        <v>6508</v>
      </c>
      <c r="D18679" s="52"/>
    </row>
    <row r="18680">
      <c r="A18680" s="44" t="s">
        <v>16720</v>
      </c>
      <c r="B18680" s="45">
        <v>3180.0</v>
      </c>
      <c r="C18680" s="56" t="s">
        <v>7276</v>
      </c>
      <c r="D18680" s="52"/>
    </row>
    <row r="18681">
      <c r="A18681" s="44" t="s">
        <v>16721</v>
      </c>
      <c r="B18681" s="45">
        <v>2740.0</v>
      </c>
      <c r="C18681" s="56" t="s">
        <v>9914</v>
      </c>
      <c r="D18681" s="52"/>
    </row>
    <row r="18682">
      <c r="A18682" s="44" t="s">
        <v>16722</v>
      </c>
      <c r="B18682" s="45">
        <v>29860.0</v>
      </c>
      <c r="C18682" s="55"/>
      <c r="D18682" s="52"/>
    </row>
    <row r="18683">
      <c r="A18683" s="44" t="s">
        <v>16723</v>
      </c>
      <c r="B18683" s="45">
        <v>3460.0</v>
      </c>
      <c r="C18683" s="56" t="s">
        <v>16724</v>
      </c>
      <c r="D18683" s="52"/>
    </row>
    <row r="18684">
      <c r="A18684" s="44" t="s">
        <v>16725</v>
      </c>
      <c r="B18684" s="45">
        <v>2900.0</v>
      </c>
      <c r="C18684" s="56" t="s">
        <v>16724</v>
      </c>
      <c r="D18684" s="52"/>
    </row>
    <row r="18685">
      <c r="A18685" s="44" t="s">
        <v>16726</v>
      </c>
      <c r="B18685" s="45">
        <v>11300.0</v>
      </c>
      <c r="C18685" s="56" t="s">
        <v>4071</v>
      </c>
      <c r="D18685" s="52"/>
    </row>
    <row r="18686">
      <c r="A18686" s="44" t="s">
        <v>16727</v>
      </c>
      <c r="B18686" s="45">
        <v>2940.0</v>
      </c>
      <c r="C18686" s="56" t="s">
        <v>4138</v>
      </c>
      <c r="D18686" s="52"/>
    </row>
    <row r="18687">
      <c r="A18687" s="44" t="s">
        <v>16728</v>
      </c>
      <c r="B18687" s="45">
        <v>9640.0</v>
      </c>
      <c r="C18687" s="55"/>
      <c r="D18687" s="52"/>
    </row>
    <row r="18688">
      <c r="A18688" s="44" t="s">
        <v>16729</v>
      </c>
      <c r="B18688" s="45">
        <v>3060.0</v>
      </c>
      <c r="C18688" s="56" t="s">
        <v>10778</v>
      </c>
      <c r="D18688" s="52"/>
    </row>
    <row r="18689">
      <c r="A18689" s="44" t="s">
        <v>16730</v>
      </c>
      <c r="B18689" s="45">
        <v>4220.0</v>
      </c>
      <c r="C18689" s="56" t="s">
        <v>4444</v>
      </c>
      <c r="D18689" s="52"/>
    </row>
    <row r="18690">
      <c r="A18690" s="44" t="s">
        <v>16731</v>
      </c>
      <c r="B18690" s="45">
        <v>1720.0</v>
      </c>
      <c r="C18690" s="55"/>
      <c r="D18690" s="52"/>
    </row>
    <row r="18691">
      <c r="A18691" s="44" t="s">
        <v>16732</v>
      </c>
      <c r="B18691" s="45">
        <v>2800.0</v>
      </c>
      <c r="C18691" s="56" t="s">
        <v>4444</v>
      </c>
      <c r="D18691" s="52"/>
    </row>
    <row r="18692">
      <c r="A18692" s="44" t="s">
        <v>16733</v>
      </c>
      <c r="B18692" s="45">
        <v>15580.0</v>
      </c>
      <c r="C18692" s="55"/>
      <c r="D18692" s="52"/>
    </row>
    <row r="18693">
      <c r="A18693" s="44" t="s">
        <v>16734</v>
      </c>
      <c r="B18693" s="45">
        <v>2660.0</v>
      </c>
      <c r="C18693" s="56" t="s">
        <v>10778</v>
      </c>
      <c r="D18693" s="52"/>
    </row>
    <row r="18694">
      <c r="A18694" s="44" t="s">
        <v>16735</v>
      </c>
      <c r="B18694" s="45">
        <v>2780.0</v>
      </c>
      <c r="C18694" s="56" t="s">
        <v>4138</v>
      </c>
      <c r="D18694" s="52"/>
    </row>
    <row r="18695">
      <c r="A18695" s="44" t="s">
        <v>16736</v>
      </c>
      <c r="B18695" s="45">
        <v>2920.0</v>
      </c>
      <c r="C18695" s="55"/>
      <c r="D18695" s="52"/>
    </row>
    <row r="18696">
      <c r="A18696" s="44" t="s">
        <v>16737</v>
      </c>
      <c r="B18696" s="45">
        <v>1720.0</v>
      </c>
      <c r="C18696" s="55"/>
      <c r="D18696" s="52"/>
    </row>
    <row r="18697">
      <c r="A18697" s="44" t="s">
        <v>16738</v>
      </c>
      <c r="B18697" s="45">
        <v>13560.0</v>
      </c>
      <c r="C18697" s="55"/>
      <c r="D18697" s="52"/>
    </row>
    <row r="18698">
      <c r="A18698" s="44" t="s">
        <v>16739</v>
      </c>
      <c r="B18698" s="45">
        <v>2780.0</v>
      </c>
      <c r="C18698" s="55"/>
      <c r="D18698" s="52"/>
    </row>
    <row r="18699">
      <c r="A18699" s="44" t="s">
        <v>16740</v>
      </c>
      <c r="B18699" s="45">
        <v>2940.0</v>
      </c>
      <c r="C18699" s="56" t="s">
        <v>4031</v>
      </c>
      <c r="D18699" s="52"/>
    </row>
    <row r="18700">
      <c r="A18700" s="44" t="s">
        <v>16741</v>
      </c>
      <c r="B18700" s="45">
        <v>37660.0</v>
      </c>
      <c r="C18700" s="55"/>
      <c r="D18700" s="52"/>
    </row>
    <row r="18701">
      <c r="A18701" s="44" t="s">
        <v>16742</v>
      </c>
      <c r="B18701" s="45">
        <v>3140.0</v>
      </c>
      <c r="C18701" s="56" t="s">
        <v>744</v>
      </c>
      <c r="D18701" s="52"/>
    </row>
    <row r="18702">
      <c r="A18702" s="44" t="s">
        <v>16743</v>
      </c>
      <c r="B18702" s="45">
        <v>2800.0</v>
      </c>
      <c r="C18702" s="56" t="s">
        <v>4031</v>
      </c>
      <c r="D18702" s="52"/>
    </row>
    <row r="18703">
      <c r="A18703" s="44" t="s">
        <v>16744</v>
      </c>
      <c r="B18703" s="45">
        <v>15280.0</v>
      </c>
      <c r="C18703" s="56" t="s">
        <v>16745</v>
      </c>
      <c r="D18703" s="52"/>
    </row>
    <row r="18704">
      <c r="A18704" s="44" t="s">
        <v>16746</v>
      </c>
      <c r="B18704" s="45">
        <v>31580.0</v>
      </c>
      <c r="C18704" s="55"/>
      <c r="D18704" s="52"/>
    </row>
    <row r="18705">
      <c r="A18705" s="44" t="s">
        <v>16747</v>
      </c>
      <c r="B18705" s="45">
        <v>2540.0</v>
      </c>
      <c r="C18705" s="55"/>
      <c r="D18705" s="52"/>
    </row>
    <row r="18706">
      <c r="A18706" s="44" t="s">
        <v>16748</v>
      </c>
      <c r="B18706" s="45">
        <v>17320.0</v>
      </c>
      <c r="C18706" s="55"/>
      <c r="D18706" s="52"/>
    </row>
    <row r="18707">
      <c r="A18707" s="44" t="s">
        <v>16749</v>
      </c>
      <c r="B18707" s="45">
        <v>12440.0</v>
      </c>
      <c r="C18707" s="55"/>
      <c r="D18707" s="52"/>
    </row>
    <row r="18708">
      <c r="A18708" s="44" t="s">
        <v>16750</v>
      </c>
      <c r="B18708" s="45">
        <v>2900.0</v>
      </c>
      <c r="C18708" s="55"/>
      <c r="D18708" s="52"/>
    </row>
    <row r="18709">
      <c r="A18709" s="44" t="s">
        <v>16751</v>
      </c>
      <c r="B18709" s="45">
        <v>9620.0</v>
      </c>
      <c r="C18709" s="55"/>
      <c r="D18709" s="52"/>
    </row>
    <row r="18710">
      <c r="A18710" s="44" t="s">
        <v>16752</v>
      </c>
      <c r="B18710" s="45">
        <v>3140.0</v>
      </c>
      <c r="C18710" s="56" t="s">
        <v>4138</v>
      </c>
      <c r="D18710" s="52"/>
    </row>
    <row r="18711">
      <c r="A18711" s="44" t="s">
        <v>16753</v>
      </c>
      <c r="B18711" s="45">
        <v>3100.0</v>
      </c>
      <c r="C18711" s="56" t="s">
        <v>4138</v>
      </c>
      <c r="D18711" s="52"/>
    </row>
    <row r="18712">
      <c r="A18712" s="44" t="s">
        <v>16754</v>
      </c>
      <c r="B18712" s="45">
        <v>4220.0</v>
      </c>
      <c r="C18712" s="56" t="s">
        <v>4017</v>
      </c>
      <c r="D18712" s="52"/>
    </row>
    <row r="18713">
      <c r="A18713" s="44" t="s">
        <v>16755</v>
      </c>
      <c r="B18713" s="45">
        <v>13580.0</v>
      </c>
      <c r="C18713" s="55"/>
      <c r="D18713" s="52"/>
    </row>
    <row r="18714">
      <c r="A18714" s="44" t="s">
        <v>16756</v>
      </c>
      <c r="B18714" s="45">
        <v>3240.0</v>
      </c>
      <c r="C18714" s="56" t="s">
        <v>4017</v>
      </c>
      <c r="D18714" s="52"/>
    </row>
    <row r="18715">
      <c r="A18715" s="44" t="s">
        <v>16757</v>
      </c>
      <c r="B18715" s="45">
        <v>29820.0</v>
      </c>
      <c r="C18715" s="55"/>
      <c r="D18715" s="52"/>
    </row>
    <row r="18716">
      <c r="A18716" s="44" t="s">
        <v>16758</v>
      </c>
      <c r="B18716" s="45">
        <v>4480.0</v>
      </c>
      <c r="C18716" s="55"/>
      <c r="D18716" s="52"/>
    </row>
    <row r="18717">
      <c r="A18717" s="44" t="s">
        <v>16759</v>
      </c>
      <c r="B18717" s="45">
        <v>16380.0</v>
      </c>
      <c r="C18717" s="56" t="s">
        <v>14867</v>
      </c>
      <c r="D18717" s="52"/>
    </row>
    <row r="18718">
      <c r="A18718" s="44" t="s">
        <v>16760</v>
      </c>
      <c r="B18718" s="45">
        <v>11420.0</v>
      </c>
      <c r="C18718" s="56" t="s">
        <v>16761</v>
      </c>
      <c r="D18718" s="52"/>
    </row>
    <row r="18719">
      <c r="A18719" s="44" t="s">
        <v>16762</v>
      </c>
      <c r="B18719" s="45">
        <v>3620.0</v>
      </c>
      <c r="C18719" s="56" t="s">
        <v>4112</v>
      </c>
      <c r="D18719" s="52"/>
    </row>
    <row r="18720">
      <c r="A18720" s="44" t="s">
        <v>16763</v>
      </c>
      <c r="B18720" s="45">
        <v>2540.0</v>
      </c>
      <c r="C18720" s="56" t="s">
        <v>3980</v>
      </c>
      <c r="D18720" s="52"/>
    </row>
    <row r="18721">
      <c r="A18721" s="44" t="s">
        <v>16764</v>
      </c>
      <c r="B18721" s="45">
        <v>8920.0</v>
      </c>
      <c r="C18721" s="55"/>
      <c r="D18721" s="52"/>
    </row>
    <row r="18722">
      <c r="A18722" s="44" t="s">
        <v>16765</v>
      </c>
      <c r="B18722" s="45">
        <v>2640.0</v>
      </c>
      <c r="C18722" s="56" t="s">
        <v>4112</v>
      </c>
      <c r="D18722" s="52"/>
    </row>
    <row r="18723">
      <c r="A18723" s="44" t="s">
        <v>16766</v>
      </c>
      <c r="B18723" s="45">
        <v>13900.0</v>
      </c>
      <c r="C18723" s="55"/>
      <c r="D18723" s="52"/>
    </row>
    <row r="18724">
      <c r="A18724" s="44" t="s">
        <v>16767</v>
      </c>
      <c r="B18724" s="45">
        <v>3040.0</v>
      </c>
      <c r="C18724" s="56" t="s">
        <v>4129</v>
      </c>
      <c r="D18724" s="52"/>
    </row>
    <row r="18725">
      <c r="A18725" s="44" t="s">
        <v>16768</v>
      </c>
      <c r="B18725" s="45">
        <v>2380.0</v>
      </c>
      <c r="C18725" s="56" t="s">
        <v>3980</v>
      </c>
      <c r="D18725" s="52"/>
    </row>
    <row r="18726">
      <c r="A18726" s="44" t="s">
        <v>16769</v>
      </c>
      <c r="B18726" s="45">
        <v>26660.0</v>
      </c>
      <c r="C18726" s="55"/>
      <c r="D18726" s="52"/>
    </row>
    <row r="18727">
      <c r="A18727" s="44" t="s">
        <v>16770</v>
      </c>
      <c r="B18727" s="45">
        <v>2840.0</v>
      </c>
      <c r="C18727" s="55"/>
      <c r="D18727" s="52"/>
    </row>
    <row r="18728">
      <c r="A18728" s="44" t="s">
        <v>16771</v>
      </c>
      <c r="B18728" s="45">
        <v>13420.0</v>
      </c>
      <c r="C18728" s="56" t="s">
        <v>8901</v>
      </c>
      <c r="D18728" s="52"/>
    </row>
    <row r="18729">
      <c r="A18729" s="44" t="s">
        <v>16772</v>
      </c>
      <c r="B18729" s="45">
        <v>3900.0</v>
      </c>
      <c r="C18729" s="56" t="s">
        <v>2781</v>
      </c>
      <c r="D18729" s="52"/>
    </row>
    <row r="18730">
      <c r="A18730" s="44" t="s">
        <v>16773</v>
      </c>
      <c r="B18730" s="45">
        <v>3380.0</v>
      </c>
      <c r="C18730" s="56" t="s">
        <v>16774</v>
      </c>
      <c r="D18730" s="52"/>
    </row>
    <row r="18731">
      <c r="A18731" s="44" t="s">
        <v>16775</v>
      </c>
      <c r="B18731" s="45">
        <v>10500.0</v>
      </c>
      <c r="C18731" s="56" t="s">
        <v>8901</v>
      </c>
      <c r="D18731" s="52"/>
    </row>
    <row r="18732">
      <c r="A18732" s="44" t="s">
        <v>16776</v>
      </c>
      <c r="B18732" s="45">
        <v>2860.0</v>
      </c>
      <c r="C18732" s="56" t="s">
        <v>2781</v>
      </c>
      <c r="D18732" s="52"/>
    </row>
    <row r="18733">
      <c r="A18733" s="44" t="s">
        <v>16777</v>
      </c>
      <c r="B18733" s="45">
        <v>13500.0</v>
      </c>
      <c r="C18733" s="55"/>
      <c r="D18733" s="52"/>
    </row>
    <row r="18734">
      <c r="A18734" s="44" t="s">
        <v>16778</v>
      </c>
      <c r="B18734" s="45">
        <v>18080.0</v>
      </c>
      <c r="C18734" s="56" t="s">
        <v>16779</v>
      </c>
      <c r="D18734" s="52"/>
    </row>
    <row r="18735">
      <c r="A18735" s="44" t="s">
        <v>16780</v>
      </c>
      <c r="B18735" s="45">
        <v>1840.0</v>
      </c>
      <c r="C18735" s="55"/>
      <c r="D18735" s="52"/>
    </row>
    <row r="18736">
      <c r="A18736" s="44" t="s">
        <v>16781</v>
      </c>
      <c r="B18736" s="45">
        <v>2080.0</v>
      </c>
      <c r="C18736" s="55"/>
      <c r="D18736" s="52"/>
    </row>
    <row r="18737">
      <c r="A18737" s="44" t="s">
        <v>16782</v>
      </c>
      <c r="B18737" s="45">
        <v>10040.0</v>
      </c>
      <c r="C18737" s="55"/>
      <c r="D18737" s="52"/>
    </row>
    <row r="18738">
      <c r="A18738" s="44" t="s">
        <v>16783</v>
      </c>
      <c r="B18738" s="45">
        <v>8900.0</v>
      </c>
      <c r="C18738" s="55"/>
      <c r="D18738" s="52"/>
    </row>
    <row r="18739">
      <c r="A18739" s="44" t="s">
        <v>16784</v>
      </c>
      <c r="B18739" s="45">
        <v>30280.0</v>
      </c>
      <c r="C18739" s="55"/>
      <c r="D18739" s="52"/>
    </row>
    <row r="18740">
      <c r="A18740" s="44" t="s">
        <v>16785</v>
      </c>
      <c r="B18740" s="45">
        <v>10820.0</v>
      </c>
      <c r="C18740" s="55"/>
      <c r="D18740" s="52"/>
    </row>
    <row r="18741">
      <c r="A18741" s="44" t="s">
        <v>16786</v>
      </c>
      <c r="B18741" s="45">
        <v>12820.0</v>
      </c>
      <c r="C18741" s="55"/>
      <c r="D18741" s="52"/>
    </row>
    <row r="18742">
      <c r="A18742" s="44" t="s">
        <v>16787</v>
      </c>
      <c r="B18742" s="45">
        <v>20800.0</v>
      </c>
      <c r="C18742" s="56" t="s">
        <v>9978</v>
      </c>
      <c r="D18742" s="52"/>
    </row>
    <row r="18743">
      <c r="A18743" s="44" t="s">
        <v>16788</v>
      </c>
      <c r="B18743" s="45">
        <v>3560.0</v>
      </c>
      <c r="C18743" s="55"/>
      <c r="D18743" s="52"/>
    </row>
    <row r="18744">
      <c r="A18744" s="44" t="s">
        <v>16789</v>
      </c>
      <c r="B18744" s="45">
        <v>13520.0</v>
      </c>
      <c r="C18744" s="56" t="s">
        <v>4160</v>
      </c>
      <c r="D18744" s="52"/>
    </row>
    <row r="18745">
      <c r="A18745" s="44" t="s">
        <v>16790</v>
      </c>
      <c r="B18745" s="45">
        <v>10720.0</v>
      </c>
      <c r="C18745" s="55"/>
      <c r="D18745" s="52"/>
    </row>
    <row r="18746">
      <c r="A18746" s="44" t="s">
        <v>16791</v>
      </c>
      <c r="B18746" s="45">
        <v>29320.0</v>
      </c>
      <c r="C18746" s="55"/>
      <c r="D18746" s="52"/>
    </row>
    <row r="18747">
      <c r="A18747" s="44" t="s">
        <v>16792</v>
      </c>
      <c r="B18747" s="45">
        <v>15980.0</v>
      </c>
      <c r="C18747" s="55"/>
      <c r="D18747" s="52"/>
    </row>
    <row r="18748">
      <c r="A18748" s="44" t="s">
        <v>16793</v>
      </c>
      <c r="B18748" s="45">
        <v>19040.0</v>
      </c>
      <c r="C18748" s="56" t="s">
        <v>16794</v>
      </c>
      <c r="D18748" s="52"/>
    </row>
    <row r="18749">
      <c r="A18749" s="44" t="s">
        <v>16795</v>
      </c>
      <c r="B18749" s="45">
        <v>48220.0</v>
      </c>
      <c r="C18749" s="55"/>
      <c r="D18749" s="52"/>
    </row>
    <row r="18750">
      <c r="A18750" s="44" t="s">
        <v>16796</v>
      </c>
      <c r="B18750" s="45">
        <v>13380.0</v>
      </c>
      <c r="C18750" s="56" t="s">
        <v>8090</v>
      </c>
      <c r="D18750" s="52"/>
    </row>
    <row r="18751">
      <c r="A18751" s="44" t="s">
        <v>16797</v>
      </c>
      <c r="B18751" s="45">
        <v>8880.0</v>
      </c>
      <c r="C18751" s="55"/>
      <c r="D18751" s="52"/>
    </row>
    <row r="18752">
      <c r="A18752" s="44" t="s">
        <v>16798</v>
      </c>
      <c r="B18752" s="45">
        <v>11480.0</v>
      </c>
      <c r="C18752" s="55"/>
      <c r="D18752" s="52"/>
    </row>
    <row r="18753">
      <c r="A18753" s="44" t="s">
        <v>16799</v>
      </c>
      <c r="B18753" s="45">
        <v>14840.0</v>
      </c>
      <c r="C18753" s="56" t="s">
        <v>13205</v>
      </c>
      <c r="D18753" s="52"/>
    </row>
    <row r="18754">
      <c r="A18754" s="44" t="s">
        <v>16800</v>
      </c>
      <c r="B18754" s="45">
        <v>10100.0</v>
      </c>
      <c r="C18754" s="55"/>
      <c r="D18754" s="52"/>
    </row>
    <row r="18755">
      <c r="A18755" s="44" t="s">
        <v>16801</v>
      </c>
      <c r="B18755" s="45">
        <v>16420.0</v>
      </c>
      <c r="C18755" s="55"/>
      <c r="D18755" s="52"/>
    </row>
    <row r="18756">
      <c r="A18756" s="44" t="s">
        <v>16802</v>
      </c>
      <c r="B18756" s="45">
        <v>13520.0</v>
      </c>
      <c r="C18756" s="55"/>
      <c r="D18756" s="52"/>
    </row>
    <row r="18757">
      <c r="A18757" s="44" t="s">
        <v>16803</v>
      </c>
      <c r="B18757" s="45">
        <v>4420.0</v>
      </c>
      <c r="C18757" s="56" t="s">
        <v>10778</v>
      </c>
      <c r="D18757" s="52"/>
    </row>
    <row r="18758">
      <c r="A18758" s="44" t="s">
        <v>16804</v>
      </c>
      <c r="B18758" s="45">
        <v>2660.0</v>
      </c>
      <c r="C18758" s="56" t="s">
        <v>10778</v>
      </c>
      <c r="D18758" s="52"/>
    </row>
    <row r="18759">
      <c r="A18759" s="44" t="s">
        <v>16805</v>
      </c>
      <c r="B18759" s="45">
        <v>28980.0</v>
      </c>
      <c r="C18759" s="55"/>
      <c r="D18759" s="52"/>
    </row>
    <row r="18760">
      <c r="A18760" s="44" t="s">
        <v>16806</v>
      </c>
      <c r="B18760" s="45">
        <v>14380.0</v>
      </c>
      <c r="C18760" s="56" t="s">
        <v>8090</v>
      </c>
      <c r="D18760" s="52"/>
    </row>
    <row r="18761">
      <c r="A18761" s="44" t="s">
        <v>16807</v>
      </c>
      <c r="B18761" s="45">
        <v>2620.0</v>
      </c>
      <c r="C18761" s="56" t="s">
        <v>4031</v>
      </c>
      <c r="D18761" s="52"/>
    </row>
    <row r="18762">
      <c r="A18762" s="44" t="s">
        <v>16808</v>
      </c>
      <c r="B18762" s="45">
        <v>11440.0</v>
      </c>
      <c r="C18762" s="56" t="s">
        <v>8090</v>
      </c>
      <c r="D18762" s="52"/>
    </row>
    <row r="18763">
      <c r="A18763" s="44" t="s">
        <v>16809</v>
      </c>
      <c r="B18763" s="45">
        <v>17860.0</v>
      </c>
      <c r="C18763" s="56" t="s">
        <v>8521</v>
      </c>
      <c r="D18763" s="52"/>
    </row>
    <row r="18764">
      <c r="A18764" s="44" t="s">
        <v>16810</v>
      </c>
      <c r="B18764" s="45">
        <v>10940.0</v>
      </c>
      <c r="C18764" s="56" t="s">
        <v>16811</v>
      </c>
      <c r="D18764" s="52"/>
    </row>
    <row r="18765">
      <c r="A18765" s="44" t="s">
        <v>16812</v>
      </c>
      <c r="B18765" s="45">
        <v>2500.0</v>
      </c>
      <c r="C18765" s="56" t="s">
        <v>4031</v>
      </c>
      <c r="D18765" s="52"/>
    </row>
    <row r="18766">
      <c r="A18766" s="44" t="s">
        <v>16813</v>
      </c>
      <c r="B18766" s="45">
        <v>13940.0</v>
      </c>
      <c r="C18766" s="56" t="s">
        <v>4679</v>
      </c>
      <c r="D18766" s="52"/>
    </row>
    <row r="18767">
      <c r="A18767" s="44" t="s">
        <v>16814</v>
      </c>
      <c r="B18767" s="45">
        <v>22200.0</v>
      </c>
      <c r="C18767" s="56" t="s">
        <v>12685</v>
      </c>
      <c r="D18767" s="52"/>
    </row>
    <row r="18768">
      <c r="A18768" s="44" t="s">
        <v>16815</v>
      </c>
      <c r="B18768" s="45">
        <v>10140.0</v>
      </c>
      <c r="C18768" s="55"/>
      <c r="D18768" s="52"/>
    </row>
    <row r="18769">
      <c r="A18769" s="44" t="s">
        <v>16816</v>
      </c>
      <c r="B18769" s="45">
        <v>3900.0</v>
      </c>
      <c r="C18769" s="56" t="s">
        <v>4444</v>
      </c>
      <c r="D18769" s="52"/>
    </row>
    <row r="18770">
      <c r="A18770" s="44" t="s">
        <v>16817</v>
      </c>
      <c r="B18770" s="45">
        <v>8860.0</v>
      </c>
      <c r="C18770" s="55"/>
      <c r="D18770" s="52"/>
    </row>
    <row r="18771">
      <c r="A18771" s="44" t="s">
        <v>16818</v>
      </c>
      <c r="B18771" s="45">
        <v>2860.0</v>
      </c>
      <c r="C18771" s="55"/>
      <c r="D18771" s="52"/>
    </row>
    <row r="18772">
      <c r="A18772" s="44" t="s">
        <v>16819</v>
      </c>
      <c r="B18772" s="45">
        <v>10140.0</v>
      </c>
      <c r="C18772" s="55"/>
      <c r="D18772" s="52"/>
    </row>
    <row r="18773">
      <c r="A18773" s="44" t="s">
        <v>16820</v>
      </c>
      <c r="B18773" s="45">
        <v>18940.0</v>
      </c>
      <c r="C18773" s="56" t="s">
        <v>196</v>
      </c>
      <c r="D18773" s="52"/>
    </row>
    <row r="18774">
      <c r="A18774" s="44" t="s">
        <v>16821</v>
      </c>
      <c r="B18774" s="45">
        <v>15960.0</v>
      </c>
      <c r="C18774" s="55"/>
      <c r="D18774" s="52"/>
    </row>
    <row r="18775">
      <c r="A18775" s="44" t="s">
        <v>16822</v>
      </c>
      <c r="B18775" s="45">
        <v>3540.0</v>
      </c>
      <c r="C18775" s="55"/>
      <c r="D18775" s="52"/>
    </row>
    <row r="18776">
      <c r="A18776" s="44" t="s">
        <v>16823</v>
      </c>
      <c r="B18776" s="45">
        <v>10120.0</v>
      </c>
      <c r="C18776" s="56" t="s">
        <v>196</v>
      </c>
      <c r="D18776" s="52"/>
    </row>
    <row r="18777">
      <c r="A18777" s="44" t="s">
        <v>16824</v>
      </c>
      <c r="B18777" s="45">
        <v>13520.0</v>
      </c>
      <c r="C18777" s="55"/>
      <c r="D18777" s="52"/>
    </row>
    <row r="18778">
      <c r="A18778" s="44" t="s">
        <v>16825</v>
      </c>
      <c r="B18778" s="45">
        <v>42780.0</v>
      </c>
      <c r="C18778" s="55"/>
      <c r="D18778" s="52"/>
    </row>
    <row r="18779">
      <c r="A18779" s="44" t="s">
        <v>16826</v>
      </c>
      <c r="B18779" s="45">
        <v>8880.0</v>
      </c>
      <c r="C18779" s="55"/>
      <c r="D18779" s="52"/>
    </row>
    <row r="18780">
      <c r="A18780" s="44" t="s">
        <v>16827</v>
      </c>
      <c r="B18780" s="45">
        <v>16420.0</v>
      </c>
      <c r="C18780" s="55"/>
      <c r="D18780" s="52"/>
    </row>
    <row r="18781">
      <c r="A18781" s="44" t="s">
        <v>16828</v>
      </c>
      <c r="B18781" s="45">
        <v>31180.0</v>
      </c>
      <c r="C18781" s="55"/>
      <c r="D18781" s="52"/>
    </row>
    <row r="18782">
      <c r="A18782" s="44" t="s">
        <v>16829</v>
      </c>
      <c r="B18782" s="45">
        <v>13180.0</v>
      </c>
      <c r="C18782" s="56" t="s">
        <v>4576</v>
      </c>
      <c r="D18782" s="52"/>
    </row>
    <row r="18783">
      <c r="A18783" s="44" t="s">
        <v>16830</v>
      </c>
      <c r="B18783" s="45">
        <v>3800.0</v>
      </c>
      <c r="C18783" s="56" t="s">
        <v>6421</v>
      </c>
      <c r="D18783" s="52"/>
    </row>
    <row r="18784">
      <c r="A18784" s="44" t="s">
        <v>16831</v>
      </c>
      <c r="B18784" s="45">
        <v>20720.0</v>
      </c>
      <c r="C18784" s="56" t="s">
        <v>14334</v>
      </c>
      <c r="D18784" s="52"/>
    </row>
    <row r="18785">
      <c r="A18785" s="44" t="s">
        <v>16832</v>
      </c>
      <c r="B18785" s="45">
        <v>3500.0</v>
      </c>
      <c r="C18785" s="56" t="s">
        <v>6508</v>
      </c>
      <c r="D18785" s="52"/>
    </row>
    <row r="18786">
      <c r="A18786" s="44" t="s">
        <v>16833</v>
      </c>
      <c r="B18786" s="45">
        <v>3500.0</v>
      </c>
      <c r="C18786" s="56" t="s">
        <v>7276</v>
      </c>
      <c r="D18786" s="52"/>
    </row>
    <row r="18787">
      <c r="A18787" s="44" t="s">
        <v>16834</v>
      </c>
      <c r="B18787" s="45">
        <v>2960.0</v>
      </c>
      <c r="C18787" s="56" t="s">
        <v>9914</v>
      </c>
      <c r="D18787" s="52"/>
    </row>
    <row r="18788">
      <c r="A18788" s="44" t="s">
        <v>16835</v>
      </c>
      <c r="B18788" s="45">
        <v>10560.0</v>
      </c>
      <c r="C18788" s="55"/>
      <c r="D18788" s="52"/>
    </row>
    <row r="18789">
      <c r="A18789" s="44" t="s">
        <v>16836</v>
      </c>
      <c r="B18789" s="45">
        <v>3560.0</v>
      </c>
      <c r="C18789" s="56" t="s">
        <v>6421</v>
      </c>
      <c r="D18789" s="52"/>
    </row>
    <row r="18790">
      <c r="A18790" s="44" t="s">
        <v>16837</v>
      </c>
      <c r="B18790" s="45">
        <v>3220.0</v>
      </c>
      <c r="C18790" s="56" t="s">
        <v>6508</v>
      </c>
      <c r="D18790" s="52"/>
    </row>
    <row r="18791">
      <c r="A18791" s="44" t="s">
        <v>16838</v>
      </c>
      <c r="B18791" s="45">
        <v>3220.0</v>
      </c>
      <c r="C18791" s="56" t="s">
        <v>7276</v>
      </c>
      <c r="D18791" s="52"/>
    </row>
    <row r="18792">
      <c r="A18792" s="44" t="s">
        <v>16839</v>
      </c>
      <c r="B18792" s="45">
        <v>2740.0</v>
      </c>
      <c r="C18792" s="56" t="s">
        <v>9914</v>
      </c>
      <c r="D18792" s="52"/>
    </row>
    <row r="18793">
      <c r="A18793" s="44" t="s">
        <v>16840</v>
      </c>
      <c r="B18793" s="45">
        <v>3500.0</v>
      </c>
      <c r="C18793" s="56" t="s">
        <v>4444</v>
      </c>
      <c r="D18793" s="52"/>
    </row>
    <row r="18794">
      <c r="A18794" s="44" t="s">
        <v>16841</v>
      </c>
      <c r="B18794" s="45">
        <v>2820.0</v>
      </c>
      <c r="C18794" s="55"/>
      <c r="D18794" s="52"/>
    </row>
    <row r="18795">
      <c r="A18795" s="44" t="s">
        <v>16842</v>
      </c>
      <c r="B18795" s="45">
        <v>16440.0</v>
      </c>
      <c r="C18795" s="55"/>
      <c r="D18795" s="52"/>
    </row>
    <row r="18796">
      <c r="A18796" s="44" t="s">
        <v>16843</v>
      </c>
      <c r="B18796" s="45">
        <v>13520.0</v>
      </c>
      <c r="C18796" s="55"/>
      <c r="D18796" s="52"/>
    </row>
    <row r="18797">
      <c r="A18797" s="44" t="s">
        <v>16844</v>
      </c>
      <c r="B18797" s="45">
        <v>1940.0</v>
      </c>
      <c r="C18797" s="55"/>
      <c r="D18797" s="52"/>
    </row>
    <row r="18798">
      <c r="A18798" s="44" t="s">
        <v>16845</v>
      </c>
      <c r="B18798" s="45">
        <v>17580.0</v>
      </c>
      <c r="C18798" s="55"/>
      <c r="D18798" s="52"/>
    </row>
    <row r="18799">
      <c r="A18799" s="44" t="s">
        <v>16846</v>
      </c>
      <c r="B18799" s="45">
        <v>2780.0</v>
      </c>
      <c r="C18799" s="55"/>
      <c r="D18799" s="52"/>
    </row>
    <row r="18800">
      <c r="A18800" s="44" t="s">
        <v>16847</v>
      </c>
      <c r="B18800" s="45">
        <v>3020.0</v>
      </c>
      <c r="C18800" s="56" t="s">
        <v>4138</v>
      </c>
      <c r="D18800" s="52"/>
    </row>
    <row r="18801">
      <c r="A18801" s="44" t="s">
        <v>16848</v>
      </c>
      <c r="B18801" s="45">
        <v>1580.0</v>
      </c>
      <c r="C18801" s="55"/>
      <c r="D18801" s="52"/>
    </row>
    <row r="18802">
      <c r="A18802" s="44" t="s">
        <v>16849</v>
      </c>
      <c r="B18802" s="45">
        <v>2540.0</v>
      </c>
      <c r="C18802" s="55"/>
      <c r="D18802" s="52"/>
    </row>
    <row r="18803">
      <c r="A18803" s="44" t="s">
        <v>16850</v>
      </c>
      <c r="B18803" s="45">
        <v>2940.0</v>
      </c>
      <c r="C18803" s="55"/>
      <c r="D18803" s="52"/>
    </row>
    <row r="18804">
      <c r="A18804" s="44" t="s">
        <v>16851</v>
      </c>
      <c r="B18804" s="45">
        <v>3560.0</v>
      </c>
      <c r="C18804" s="56" t="s">
        <v>2781</v>
      </c>
      <c r="D18804" s="52"/>
    </row>
    <row r="18805">
      <c r="A18805" s="44" t="s">
        <v>16852</v>
      </c>
      <c r="B18805" s="45">
        <v>2860.0</v>
      </c>
      <c r="C18805" s="55"/>
      <c r="D18805" s="52"/>
    </row>
    <row r="18806">
      <c r="A18806" s="44" t="s">
        <v>16853</v>
      </c>
      <c r="B18806" s="45">
        <v>25160.0</v>
      </c>
      <c r="C18806" s="56" t="s">
        <v>14519</v>
      </c>
      <c r="D18806" s="52"/>
    </row>
    <row r="18807">
      <c r="A18807" s="44" t="s">
        <v>16854</v>
      </c>
      <c r="B18807" s="45">
        <v>11480.0</v>
      </c>
      <c r="C18807" s="55"/>
      <c r="D18807" s="52"/>
    </row>
    <row r="18808">
      <c r="A18808" s="44" t="s">
        <v>16855</v>
      </c>
      <c r="B18808" s="45">
        <v>10100.0</v>
      </c>
      <c r="C18808" s="55"/>
      <c r="D18808" s="52"/>
    </row>
    <row r="18809">
      <c r="A18809" s="44" t="s">
        <v>16856</v>
      </c>
      <c r="B18809" s="45">
        <v>12160.0</v>
      </c>
      <c r="C18809" s="56" t="s">
        <v>13524</v>
      </c>
      <c r="D18809" s="52"/>
    </row>
    <row r="18810">
      <c r="A18810" s="44" t="s">
        <v>16857</v>
      </c>
      <c r="B18810" s="45">
        <v>2700.0</v>
      </c>
      <c r="C18810" s="55"/>
      <c r="D18810" s="52"/>
    </row>
    <row r="18811">
      <c r="A18811" s="44" t="s">
        <v>16858</v>
      </c>
      <c r="B18811" s="45">
        <v>10040.0</v>
      </c>
      <c r="C18811" s="55"/>
      <c r="D18811" s="52"/>
    </row>
    <row r="18812">
      <c r="A18812" s="44" t="s">
        <v>16859</v>
      </c>
      <c r="B18812" s="45">
        <v>4280.0</v>
      </c>
      <c r="C18812" s="56" t="s">
        <v>4017</v>
      </c>
      <c r="D18812" s="52"/>
    </row>
    <row r="18813">
      <c r="A18813" s="44" t="s">
        <v>16860</v>
      </c>
      <c r="B18813" s="45">
        <v>4240.0</v>
      </c>
      <c r="C18813" s="56" t="s">
        <v>4444</v>
      </c>
      <c r="D18813" s="52"/>
    </row>
    <row r="18814">
      <c r="A18814" s="44" t="s">
        <v>16861</v>
      </c>
      <c r="B18814" s="45">
        <v>1880.0</v>
      </c>
      <c r="C18814" s="55"/>
      <c r="D18814" s="52"/>
    </row>
    <row r="18815">
      <c r="A18815" s="44" t="s">
        <v>16862</v>
      </c>
      <c r="B18815" s="45">
        <v>3280.0</v>
      </c>
      <c r="C18815" s="56" t="s">
        <v>4017</v>
      </c>
      <c r="D18815" s="52"/>
    </row>
    <row r="18816">
      <c r="A18816" s="44" t="s">
        <v>16863</v>
      </c>
      <c r="B18816" s="45">
        <v>3400.0</v>
      </c>
      <c r="C18816" s="56" t="s">
        <v>3989</v>
      </c>
      <c r="D18816" s="52"/>
    </row>
    <row r="18817">
      <c r="A18817" s="44" t="s">
        <v>16864</v>
      </c>
      <c r="B18817" s="45">
        <v>2840.0</v>
      </c>
      <c r="C18817" s="56" t="s">
        <v>4444</v>
      </c>
      <c r="D18817" s="52"/>
    </row>
    <row r="18818">
      <c r="A18818" s="44" t="s">
        <v>16865</v>
      </c>
      <c r="B18818" s="45">
        <v>1640.0</v>
      </c>
      <c r="C18818" s="55"/>
      <c r="D18818" s="52"/>
    </row>
    <row r="18819">
      <c r="A18819" s="44" t="s">
        <v>16866</v>
      </c>
      <c r="B18819" s="45">
        <v>2920.0</v>
      </c>
      <c r="C18819" s="56" t="s">
        <v>4111</v>
      </c>
      <c r="D18819" s="52"/>
    </row>
    <row r="18820">
      <c r="A18820" s="44" t="s">
        <v>16867</v>
      </c>
      <c r="B18820" s="45">
        <v>2740.0</v>
      </c>
      <c r="C18820" s="56" t="s">
        <v>10694</v>
      </c>
      <c r="D18820" s="52"/>
    </row>
    <row r="18821">
      <c r="A18821" s="44" t="s">
        <v>16868</v>
      </c>
      <c r="B18821" s="45">
        <v>17040.0</v>
      </c>
      <c r="C18821" s="55"/>
      <c r="D18821" s="52"/>
    </row>
    <row r="18822">
      <c r="A18822" s="44" t="s">
        <v>16869</v>
      </c>
      <c r="B18822" s="45">
        <v>2600.0</v>
      </c>
      <c r="C18822" s="56" t="s">
        <v>4111</v>
      </c>
      <c r="D18822" s="52"/>
    </row>
    <row r="18823">
      <c r="A18823" s="44" t="s">
        <v>16870</v>
      </c>
      <c r="B18823" s="45">
        <v>2360.0</v>
      </c>
      <c r="C18823" s="56" t="s">
        <v>10694</v>
      </c>
      <c r="D18823" s="52"/>
    </row>
    <row r="18824">
      <c r="A18824" s="44" t="s">
        <v>16871</v>
      </c>
      <c r="B18824" s="45">
        <v>11680.0</v>
      </c>
      <c r="C18824" s="56" t="s">
        <v>9237</v>
      </c>
      <c r="D18824" s="52"/>
    </row>
    <row r="18825">
      <c r="A18825" s="44" t="s">
        <v>16872</v>
      </c>
      <c r="B18825" s="45">
        <v>2700.0</v>
      </c>
      <c r="C18825" s="56" t="s">
        <v>3989</v>
      </c>
      <c r="D18825" s="52"/>
    </row>
    <row r="18826">
      <c r="A18826" s="44" t="s">
        <v>16873</v>
      </c>
      <c r="B18826" s="45">
        <v>12480.0</v>
      </c>
      <c r="C18826" s="56" t="s">
        <v>8090</v>
      </c>
      <c r="D18826" s="52"/>
    </row>
    <row r="18827">
      <c r="A18827" s="44" t="s">
        <v>16874</v>
      </c>
      <c r="B18827" s="45">
        <v>9420.0</v>
      </c>
      <c r="C18827" s="55"/>
      <c r="D18827" s="52"/>
    </row>
    <row r="18828">
      <c r="A18828" s="44" t="s">
        <v>16875</v>
      </c>
      <c r="B18828" s="45">
        <v>10540.0</v>
      </c>
      <c r="C18828" s="55"/>
      <c r="D18828" s="52"/>
    </row>
    <row r="18829">
      <c r="A18829" s="44" t="s">
        <v>16876</v>
      </c>
      <c r="B18829" s="45">
        <v>14420.0</v>
      </c>
      <c r="C18829" s="56" t="s">
        <v>4949</v>
      </c>
      <c r="D18829" s="52"/>
    </row>
    <row r="18830">
      <c r="A18830" s="44" t="s">
        <v>16877</v>
      </c>
      <c r="B18830" s="45">
        <v>13900.0</v>
      </c>
      <c r="C18830" s="55"/>
      <c r="D18830" s="52"/>
    </row>
    <row r="18831">
      <c r="A18831" s="44" t="s">
        <v>16878</v>
      </c>
      <c r="B18831" s="45">
        <v>9520.0</v>
      </c>
      <c r="C18831" s="55"/>
      <c r="D18831" s="52"/>
    </row>
    <row r="18832">
      <c r="A18832" s="44" t="s">
        <v>16879</v>
      </c>
      <c r="B18832" s="45">
        <v>19820.0</v>
      </c>
      <c r="C18832" s="55"/>
      <c r="D18832" s="52"/>
    </row>
    <row r="18833">
      <c r="A18833" s="44" t="s">
        <v>16880</v>
      </c>
      <c r="B18833" s="45">
        <v>12840.0</v>
      </c>
      <c r="C18833" s="56" t="s">
        <v>16881</v>
      </c>
      <c r="D18833" s="52"/>
    </row>
    <row r="18834">
      <c r="A18834" s="44" t="s">
        <v>16882</v>
      </c>
      <c r="B18834" s="45">
        <v>13880.0</v>
      </c>
      <c r="C18834" s="55"/>
      <c r="D18834" s="52"/>
    </row>
    <row r="18835">
      <c r="A18835" s="44" t="s">
        <v>16883</v>
      </c>
      <c r="B18835" s="45">
        <v>20340.0</v>
      </c>
      <c r="C18835" s="55"/>
      <c r="D18835" s="52"/>
    </row>
    <row r="18836">
      <c r="A18836" s="44" t="s">
        <v>16884</v>
      </c>
      <c r="B18836" s="45">
        <v>3080.0</v>
      </c>
      <c r="C18836" s="56" t="s">
        <v>4513</v>
      </c>
      <c r="D18836" s="52"/>
    </row>
    <row r="18837">
      <c r="A18837" s="44" t="s">
        <v>16885</v>
      </c>
      <c r="B18837" s="45">
        <v>11320.0</v>
      </c>
      <c r="C18837" s="55"/>
      <c r="D18837" s="52"/>
    </row>
    <row r="18838">
      <c r="A18838" s="44" t="s">
        <v>16886</v>
      </c>
      <c r="B18838" s="45">
        <v>9520.0</v>
      </c>
      <c r="C18838" s="55"/>
      <c r="D18838" s="52"/>
    </row>
    <row r="18839">
      <c r="A18839" s="44" t="s">
        <v>16887</v>
      </c>
      <c r="B18839" s="45">
        <v>17480.0</v>
      </c>
      <c r="C18839" s="55"/>
      <c r="D18839" s="52"/>
    </row>
    <row r="18840">
      <c r="A18840" s="44" t="s">
        <v>16888</v>
      </c>
      <c r="B18840" s="45">
        <v>2840.0</v>
      </c>
      <c r="C18840" s="55"/>
      <c r="D18840" s="52"/>
    </row>
    <row r="18841">
      <c r="A18841" s="44" t="s">
        <v>16889</v>
      </c>
      <c r="B18841" s="45">
        <v>17460.0</v>
      </c>
      <c r="C18841" s="55"/>
      <c r="D18841" s="52"/>
    </row>
    <row r="18842">
      <c r="A18842" s="44" t="s">
        <v>16890</v>
      </c>
      <c r="B18842" s="45">
        <v>17460.0</v>
      </c>
      <c r="C18842" s="55"/>
      <c r="D18842" s="52"/>
    </row>
    <row r="18843">
      <c r="A18843" s="44" t="s">
        <v>16891</v>
      </c>
      <c r="B18843" s="45">
        <v>11340.0</v>
      </c>
      <c r="C18843" s="56" t="s">
        <v>16892</v>
      </c>
      <c r="D18843" s="52"/>
    </row>
    <row r="18844">
      <c r="A18844" s="44" t="s">
        <v>16893</v>
      </c>
      <c r="B18844" s="45">
        <v>10320.0</v>
      </c>
      <c r="C18844" s="56" t="s">
        <v>16894</v>
      </c>
      <c r="D18844" s="52"/>
    </row>
    <row r="18845">
      <c r="A18845" s="44" t="s">
        <v>16895</v>
      </c>
      <c r="B18845" s="45">
        <v>8880.0</v>
      </c>
      <c r="C18845" s="55"/>
      <c r="D18845" s="52"/>
    </row>
    <row r="18846">
      <c r="A18846" s="44" t="s">
        <v>16896</v>
      </c>
      <c r="B18846" s="45">
        <v>13880.0</v>
      </c>
      <c r="C18846" s="56" t="s">
        <v>16897</v>
      </c>
      <c r="D18846" s="52"/>
    </row>
    <row r="18847">
      <c r="A18847" s="44" t="s">
        <v>16898</v>
      </c>
      <c r="B18847" s="45">
        <v>9420.0</v>
      </c>
      <c r="C18847" s="55"/>
      <c r="D18847" s="52"/>
    </row>
    <row r="18848">
      <c r="A18848" s="44" t="s">
        <v>16899</v>
      </c>
      <c r="B18848" s="45">
        <v>13900.0</v>
      </c>
      <c r="C18848" s="56" t="s">
        <v>16900</v>
      </c>
      <c r="D18848" s="52"/>
    </row>
    <row r="18849">
      <c r="A18849" s="44" t="s">
        <v>16901</v>
      </c>
      <c r="B18849" s="45">
        <v>10880.0</v>
      </c>
      <c r="C18849" s="55"/>
      <c r="D18849" s="52"/>
    </row>
    <row r="18850">
      <c r="A18850" s="44" t="s">
        <v>16902</v>
      </c>
      <c r="B18850" s="45">
        <v>8900.0</v>
      </c>
      <c r="C18850" s="55"/>
      <c r="D18850" s="52"/>
    </row>
    <row r="18851">
      <c r="A18851" s="44" t="s">
        <v>16903</v>
      </c>
      <c r="B18851" s="45">
        <v>20460.0</v>
      </c>
      <c r="C18851" s="55"/>
      <c r="D18851" s="52"/>
    </row>
    <row r="18852">
      <c r="A18852" s="44" t="s">
        <v>16904</v>
      </c>
      <c r="B18852" s="45">
        <v>13900.0</v>
      </c>
      <c r="C18852" s="55"/>
      <c r="D18852" s="52"/>
    </row>
    <row r="18853">
      <c r="A18853" s="44" t="s">
        <v>16905</v>
      </c>
      <c r="B18853" s="45">
        <v>16580.0</v>
      </c>
      <c r="C18853" s="55"/>
      <c r="D18853" s="52"/>
    </row>
    <row r="18854">
      <c r="A18854" s="44" t="s">
        <v>16906</v>
      </c>
      <c r="B18854" s="45">
        <v>11640.0</v>
      </c>
      <c r="C18854" s="56" t="s">
        <v>16892</v>
      </c>
      <c r="D18854" s="52"/>
    </row>
    <row r="18855">
      <c r="A18855" s="44" t="s">
        <v>16907</v>
      </c>
      <c r="B18855" s="45">
        <v>13900.0</v>
      </c>
      <c r="C18855" s="56" t="s">
        <v>16908</v>
      </c>
      <c r="D18855" s="52"/>
    </row>
    <row r="18856">
      <c r="A18856" s="44" t="s">
        <v>16909</v>
      </c>
      <c r="B18856" s="45">
        <v>10200.0</v>
      </c>
      <c r="C18856" s="56" t="s">
        <v>16894</v>
      </c>
      <c r="D18856" s="52"/>
    </row>
    <row r="18857">
      <c r="A18857" s="44" t="s">
        <v>16910</v>
      </c>
      <c r="B18857" s="45">
        <v>11260.0</v>
      </c>
      <c r="C18857" s="55"/>
      <c r="D18857" s="52"/>
    </row>
    <row r="18858">
      <c r="A18858" s="44" t="s">
        <v>16911</v>
      </c>
      <c r="B18858" s="45">
        <v>13660.0</v>
      </c>
      <c r="C18858" s="56" t="s">
        <v>16912</v>
      </c>
      <c r="D18858" s="52"/>
    </row>
    <row r="18859">
      <c r="A18859" s="44" t="s">
        <v>16913</v>
      </c>
      <c r="B18859" s="45">
        <v>15840.0</v>
      </c>
      <c r="C18859" s="55"/>
      <c r="D18859" s="52"/>
    </row>
    <row r="18860">
      <c r="A18860" s="44" t="s">
        <v>16914</v>
      </c>
      <c r="B18860" s="45">
        <v>8900.0</v>
      </c>
      <c r="C18860" s="55"/>
      <c r="D18860" s="52"/>
    </row>
    <row r="18861">
      <c r="A18861" s="44" t="s">
        <v>16915</v>
      </c>
      <c r="B18861" s="45">
        <v>4540.0</v>
      </c>
      <c r="C18861" s="56" t="s">
        <v>4220</v>
      </c>
      <c r="D18861" s="52"/>
    </row>
    <row r="18862">
      <c r="A18862" s="44" t="s">
        <v>16916</v>
      </c>
      <c r="B18862" s="45">
        <v>2460.0</v>
      </c>
      <c r="C18862" s="55"/>
      <c r="D18862" s="52"/>
    </row>
    <row r="18863">
      <c r="A18863" s="44" t="s">
        <v>16917</v>
      </c>
      <c r="B18863" s="45">
        <v>9420.0</v>
      </c>
      <c r="C18863" s="55"/>
      <c r="D18863" s="52"/>
    </row>
    <row r="18864">
      <c r="A18864" s="44" t="s">
        <v>16918</v>
      </c>
      <c r="B18864" s="45">
        <v>2420.0</v>
      </c>
      <c r="C18864" s="55"/>
      <c r="D18864" s="52"/>
    </row>
    <row r="18865">
      <c r="A18865" s="44" t="s">
        <v>16919</v>
      </c>
      <c r="B18865" s="45">
        <v>13920.0</v>
      </c>
      <c r="C18865" s="55"/>
      <c r="D18865" s="52"/>
    </row>
    <row r="18866">
      <c r="A18866" s="44" t="s">
        <v>16920</v>
      </c>
      <c r="B18866" s="45">
        <v>3380.0</v>
      </c>
      <c r="C18866" s="56" t="s">
        <v>4195</v>
      </c>
      <c r="D18866" s="52"/>
    </row>
    <row r="18867">
      <c r="A18867" s="44" t="s">
        <v>16921</v>
      </c>
      <c r="B18867" s="45">
        <v>11460.0</v>
      </c>
      <c r="C18867" s="55"/>
      <c r="D18867" s="52"/>
    </row>
    <row r="18868">
      <c r="A18868" s="44" t="s">
        <v>16922</v>
      </c>
      <c r="B18868" s="45">
        <v>11360.0</v>
      </c>
      <c r="C18868" s="56" t="s">
        <v>16923</v>
      </c>
      <c r="D18868" s="52"/>
    </row>
    <row r="18869">
      <c r="A18869" s="44" t="s">
        <v>16924</v>
      </c>
      <c r="B18869" s="45">
        <v>11340.0</v>
      </c>
      <c r="C18869" s="55"/>
      <c r="D18869" s="52"/>
    </row>
    <row r="18870">
      <c r="A18870" s="44" t="s">
        <v>16925</v>
      </c>
      <c r="B18870" s="45">
        <v>14100.0</v>
      </c>
      <c r="C18870" s="55"/>
      <c r="D18870" s="52"/>
    </row>
    <row r="18871">
      <c r="A18871" s="44" t="s">
        <v>16926</v>
      </c>
      <c r="B18871" s="45">
        <v>17020.0</v>
      </c>
      <c r="C18871" s="55"/>
      <c r="D18871" s="52"/>
    </row>
    <row r="18872">
      <c r="A18872" s="44" t="s">
        <v>16927</v>
      </c>
      <c r="B18872" s="45">
        <v>13900.0</v>
      </c>
      <c r="C18872" s="55"/>
      <c r="D18872" s="52"/>
    </row>
    <row r="18873">
      <c r="A18873" s="44" t="s">
        <v>16928</v>
      </c>
      <c r="B18873" s="45">
        <v>8880.0</v>
      </c>
      <c r="C18873" s="55"/>
      <c r="D18873" s="52"/>
    </row>
    <row r="18874">
      <c r="A18874" s="44" t="s">
        <v>16929</v>
      </c>
      <c r="B18874" s="45">
        <v>11380.0</v>
      </c>
      <c r="C18874" s="55"/>
      <c r="D18874" s="52"/>
    </row>
    <row r="18875">
      <c r="A18875" s="44" t="s">
        <v>16930</v>
      </c>
      <c r="B18875" s="45">
        <v>16220.0</v>
      </c>
      <c r="C18875" s="55"/>
      <c r="D18875" s="52"/>
    </row>
    <row r="18876">
      <c r="A18876" s="44" t="s">
        <v>16931</v>
      </c>
      <c r="B18876" s="45">
        <v>11400.0</v>
      </c>
      <c r="C18876" s="56" t="s">
        <v>12210</v>
      </c>
      <c r="D18876" s="52"/>
    </row>
    <row r="18877">
      <c r="A18877" s="44" t="s">
        <v>16932</v>
      </c>
      <c r="B18877" s="45">
        <v>13920.0</v>
      </c>
      <c r="C18877" s="55"/>
      <c r="D18877" s="52"/>
    </row>
    <row r="18878">
      <c r="A18878" s="44" t="s">
        <v>16933</v>
      </c>
      <c r="B18878" s="45">
        <v>20300.0</v>
      </c>
      <c r="C18878" s="55"/>
      <c r="D18878" s="52"/>
    </row>
    <row r="18879">
      <c r="A18879" s="44" t="s">
        <v>16934</v>
      </c>
      <c r="B18879" s="45">
        <v>2860.0</v>
      </c>
      <c r="C18879" s="55"/>
      <c r="D18879" s="52"/>
    </row>
    <row r="18880">
      <c r="A18880" s="44" t="s">
        <v>16935</v>
      </c>
      <c r="B18880" s="45">
        <v>11700.0</v>
      </c>
      <c r="C18880" s="56" t="s">
        <v>12002</v>
      </c>
      <c r="D18880" s="52"/>
    </row>
    <row r="18881">
      <c r="A18881" s="44" t="s">
        <v>16936</v>
      </c>
      <c r="B18881" s="45">
        <v>9460.0</v>
      </c>
      <c r="C18881" s="55"/>
      <c r="D18881" s="52"/>
    </row>
    <row r="18882">
      <c r="A18882" s="44" t="s">
        <v>16937</v>
      </c>
      <c r="B18882" s="45">
        <v>10000.0</v>
      </c>
      <c r="C18882" s="55"/>
      <c r="D18882" s="52"/>
    </row>
    <row r="18883">
      <c r="A18883" s="44" t="s">
        <v>16938</v>
      </c>
      <c r="B18883" s="45">
        <v>10020.0</v>
      </c>
      <c r="C18883" s="55"/>
      <c r="D18883" s="52"/>
    </row>
    <row r="18884">
      <c r="A18884" s="44" t="s">
        <v>16939</v>
      </c>
      <c r="B18884" s="45">
        <v>23200.0</v>
      </c>
      <c r="C18884" s="56" t="s">
        <v>12685</v>
      </c>
      <c r="D18884" s="52"/>
    </row>
    <row r="18885">
      <c r="A18885" s="44" t="s">
        <v>16940</v>
      </c>
      <c r="B18885" s="45">
        <v>2480.0</v>
      </c>
      <c r="C18885" s="55"/>
      <c r="D18885" s="52"/>
    </row>
    <row r="18886">
      <c r="A18886" s="44" t="s">
        <v>16941</v>
      </c>
      <c r="B18886" s="45">
        <v>2020.0</v>
      </c>
      <c r="C18886" s="55"/>
      <c r="D18886" s="52"/>
    </row>
    <row r="18887">
      <c r="A18887" s="44" t="s">
        <v>16942</v>
      </c>
      <c r="B18887" s="45">
        <v>15940.0</v>
      </c>
      <c r="C18887" s="55"/>
      <c r="D18887" s="52"/>
    </row>
    <row r="18888">
      <c r="A18888" s="44" t="s">
        <v>16943</v>
      </c>
      <c r="B18888" s="45">
        <v>2740.0</v>
      </c>
      <c r="C18888" s="56" t="s">
        <v>4031</v>
      </c>
      <c r="D18888" s="52"/>
    </row>
    <row r="18889">
      <c r="A18889" s="44" t="s">
        <v>16944</v>
      </c>
      <c r="B18889" s="45">
        <v>10260.0</v>
      </c>
      <c r="C18889" s="55"/>
      <c r="D18889" s="52"/>
    </row>
    <row r="18890">
      <c r="A18890" s="44" t="s">
        <v>16945</v>
      </c>
      <c r="B18890" s="45">
        <v>2720.0</v>
      </c>
      <c r="C18890" s="55"/>
      <c r="D18890" s="52"/>
    </row>
    <row r="18891">
      <c r="A18891" s="44" t="s">
        <v>16946</v>
      </c>
      <c r="B18891" s="45">
        <v>2960.0</v>
      </c>
      <c r="C18891" s="55"/>
      <c r="D18891" s="52"/>
    </row>
    <row r="18892">
      <c r="A18892" s="44" t="s">
        <v>16947</v>
      </c>
      <c r="B18892" s="45">
        <v>2920.0</v>
      </c>
      <c r="C18892" s="55"/>
      <c r="D18892" s="52"/>
    </row>
    <row r="18893">
      <c r="A18893" s="44" t="s">
        <v>16948</v>
      </c>
      <c r="B18893" s="45">
        <v>10100.0</v>
      </c>
      <c r="C18893" s="55"/>
      <c r="D18893" s="52"/>
    </row>
    <row r="18894">
      <c r="A18894" s="44" t="s">
        <v>16949</v>
      </c>
      <c r="B18894" s="45">
        <v>39860.0</v>
      </c>
      <c r="C18894" s="56" t="s">
        <v>4224</v>
      </c>
      <c r="D18894" s="52"/>
    </row>
    <row r="18895">
      <c r="A18895" s="44" t="s">
        <v>16950</v>
      </c>
      <c r="B18895" s="45">
        <v>3300.0</v>
      </c>
      <c r="C18895" s="55"/>
      <c r="D18895" s="52"/>
    </row>
    <row r="18896">
      <c r="A18896" s="44" t="s">
        <v>16951</v>
      </c>
      <c r="B18896" s="45">
        <v>15880.0</v>
      </c>
      <c r="C18896" s="56" t="s">
        <v>4135</v>
      </c>
      <c r="D18896" s="52"/>
    </row>
    <row r="18897">
      <c r="A18897" s="44" t="s">
        <v>16952</v>
      </c>
      <c r="B18897" s="45">
        <v>11180.0</v>
      </c>
      <c r="C18897" s="56" t="s">
        <v>6774</v>
      </c>
      <c r="D18897" s="52"/>
    </row>
    <row r="18898">
      <c r="A18898" s="44" t="s">
        <v>16953</v>
      </c>
      <c r="B18898" s="45">
        <v>3960.0</v>
      </c>
      <c r="C18898" s="56" t="s">
        <v>4017</v>
      </c>
      <c r="D18898" s="52"/>
    </row>
    <row r="18899">
      <c r="A18899" s="44" t="s">
        <v>16954</v>
      </c>
      <c r="B18899" s="45">
        <v>17020.0</v>
      </c>
      <c r="C18899" s="55"/>
      <c r="D18899" s="52"/>
    </row>
    <row r="18900">
      <c r="A18900" s="44" t="s">
        <v>16955</v>
      </c>
      <c r="B18900" s="45">
        <v>11580.0</v>
      </c>
      <c r="C18900" s="56" t="s">
        <v>13489</v>
      </c>
      <c r="D18900" s="52"/>
    </row>
    <row r="18901">
      <c r="A18901" s="44" t="s">
        <v>16956</v>
      </c>
      <c r="B18901" s="45">
        <v>45580.0</v>
      </c>
      <c r="C18901" s="56" t="s">
        <v>4224</v>
      </c>
      <c r="D18901" s="52"/>
    </row>
    <row r="18902">
      <c r="A18902" s="44" t="s">
        <v>16957</v>
      </c>
      <c r="B18902" s="45">
        <v>10140.0</v>
      </c>
      <c r="C18902" s="55"/>
      <c r="D18902" s="52"/>
    </row>
    <row r="18903">
      <c r="A18903" s="44" t="s">
        <v>16958</v>
      </c>
      <c r="B18903" s="45">
        <v>3320.0</v>
      </c>
      <c r="C18903" s="55"/>
      <c r="D18903" s="52"/>
    </row>
    <row r="18904">
      <c r="A18904" s="44" t="s">
        <v>16959</v>
      </c>
      <c r="B18904" s="45">
        <v>3000.0</v>
      </c>
      <c r="C18904" s="55"/>
      <c r="D18904" s="52"/>
    </row>
    <row r="18905">
      <c r="A18905" s="44" t="s">
        <v>16960</v>
      </c>
      <c r="B18905" s="45">
        <v>3600.0</v>
      </c>
      <c r="C18905" s="55"/>
      <c r="D18905" s="52"/>
    </row>
    <row r="18906">
      <c r="A18906" s="44" t="s">
        <v>16961</v>
      </c>
      <c r="B18906" s="45">
        <v>11780.0</v>
      </c>
      <c r="C18906" s="55"/>
      <c r="D18906" s="52"/>
    </row>
    <row r="18907">
      <c r="A18907" s="44" t="s">
        <v>16962</v>
      </c>
      <c r="B18907" s="45">
        <v>23400.0</v>
      </c>
      <c r="C18907" s="56" t="s">
        <v>14334</v>
      </c>
      <c r="D18907" s="52"/>
    </row>
    <row r="18908">
      <c r="A18908" s="44" t="s">
        <v>16963</v>
      </c>
      <c r="B18908" s="45">
        <v>3360.0</v>
      </c>
      <c r="C18908" s="55"/>
      <c r="D18908" s="52"/>
    </row>
    <row r="18909">
      <c r="A18909" s="44" t="s">
        <v>16964</v>
      </c>
      <c r="B18909" s="45">
        <v>10540.0</v>
      </c>
      <c r="C18909" s="55"/>
      <c r="D18909" s="52"/>
    </row>
    <row r="18910">
      <c r="A18910" s="44" t="s">
        <v>16965</v>
      </c>
      <c r="B18910" s="45">
        <v>3180.0</v>
      </c>
      <c r="C18910" s="56" t="s">
        <v>4671</v>
      </c>
      <c r="D18910" s="52"/>
    </row>
    <row r="18911">
      <c r="A18911" s="44" t="s">
        <v>16966</v>
      </c>
      <c r="B18911" s="45">
        <v>11640.0</v>
      </c>
      <c r="C18911" s="55"/>
      <c r="D18911" s="52"/>
    </row>
    <row r="18912">
      <c r="A18912" s="44" t="s">
        <v>16967</v>
      </c>
      <c r="B18912" s="45">
        <v>2640.0</v>
      </c>
      <c r="C18912" s="56" t="s">
        <v>4671</v>
      </c>
      <c r="D18912" s="52"/>
    </row>
    <row r="18913">
      <c r="A18913" s="44" t="s">
        <v>16968</v>
      </c>
      <c r="B18913" s="45">
        <v>9600.0</v>
      </c>
      <c r="C18913" s="55"/>
      <c r="D18913" s="52"/>
    </row>
    <row r="18914">
      <c r="A18914" s="44" t="s">
        <v>16969</v>
      </c>
      <c r="B18914" s="45">
        <v>15700.0</v>
      </c>
      <c r="C18914" s="55"/>
      <c r="D18914" s="52"/>
    </row>
    <row r="18915">
      <c r="A18915" s="44" t="s">
        <v>16970</v>
      </c>
      <c r="B18915" s="45">
        <v>16980.0</v>
      </c>
      <c r="C18915" s="55"/>
      <c r="D18915" s="52"/>
    </row>
    <row r="18916">
      <c r="A18916" s="44" t="s">
        <v>16971</v>
      </c>
      <c r="B18916" s="45">
        <v>2780.0</v>
      </c>
      <c r="C18916" s="55"/>
      <c r="D18916" s="52"/>
    </row>
    <row r="18917">
      <c r="A18917" s="44" t="s">
        <v>16972</v>
      </c>
      <c r="B18917" s="45">
        <v>2720.0</v>
      </c>
      <c r="C18917" s="55"/>
      <c r="D18917" s="52"/>
    </row>
    <row r="18918">
      <c r="A18918" s="44" t="s">
        <v>16973</v>
      </c>
      <c r="B18918" s="45">
        <v>2820.0</v>
      </c>
      <c r="C18918" s="55"/>
      <c r="D18918" s="52"/>
    </row>
    <row r="18919">
      <c r="A18919" s="44" t="s">
        <v>16974</v>
      </c>
      <c r="B18919" s="45">
        <v>3900.0</v>
      </c>
      <c r="C18919" s="56" t="s">
        <v>6421</v>
      </c>
      <c r="D18919" s="52"/>
    </row>
    <row r="18920">
      <c r="A18920" s="44" t="s">
        <v>16975</v>
      </c>
      <c r="B18920" s="45">
        <v>47400.0</v>
      </c>
      <c r="C18920" s="56" t="s">
        <v>4224</v>
      </c>
      <c r="D18920" s="52"/>
    </row>
    <row r="18921">
      <c r="A18921" s="44" t="s">
        <v>16976</v>
      </c>
      <c r="B18921" s="45">
        <v>5560.0</v>
      </c>
      <c r="C18921" s="56" t="s">
        <v>16977</v>
      </c>
      <c r="D18921" s="52"/>
    </row>
    <row r="18922">
      <c r="A18922" s="44" t="s">
        <v>16978</v>
      </c>
      <c r="B18922" s="45">
        <v>15840.0</v>
      </c>
      <c r="C18922" s="55"/>
      <c r="D18922" s="52"/>
    </row>
    <row r="18923">
      <c r="A18923" s="44" t="s">
        <v>16979</v>
      </c>
      <c r="B18923" s="45">
        <v>2700.0</v>
      </c>
      <c r="C18923" s="56" t="s">
        <v>16266</v>
      </c>
      <c r="D18923" s="52"/>
    </row>
    <row r="18924">
      <c r="A18924" s="44" t="s">
        <v>16980</v>
      </c>
      <c r="B18924" s="45">
        <v>3660.0</v>
      </c>
      <c r="C18924" s="56" t="s">
        <v>6508</v>
      </c>
      <c r="D18924" s="52"/>
    </row>
    <row r="18925">
      <c r="A18925" s="44" t="s">
        <v>16981</v>
      </c>
      <c r="B18925" s="45">
        <v>3660.0</v>
      </c>
      <c r="C18925" s="56" t="s">
        <v>7276</v>
      </c>
      <c r="D18925" s="52"/>
    </row>
    <row r="18926">
      <c r="A18926" s="44" t="s">
        <v>16982</v>
      </c>
      <c r="B18926" s="45">
        <v>22320.0</v>
      </c>
      <c r="C18926" s="56" t="s">
        <v>12685</v>
      </c>
      <c r="D18926" s="52"/>
    </row>
    <row r="18927">
      <c r="A18927" s="44" t="s">
        <v>16983</v>
      </c>
      <c r="B18927" s="45">
        <v>2940.0</v>
      </c>
      <c r="C18927" s="56" t="s">
        <v>9914</v>
      </c>
      <c r="D18927" s="52"/>
    </row>
    <row r="18928">
      <c r="A18928" s="44" t="s">
        <v>16984</v>
      </c>
      <c r="B18928" s="45">
        <v>2480.0</v>
      </c>
      <c r="C18928" s="56" t="s">
        <v>16266</v>
      </c>
      <c r="D18928" s="52"/>
    </row>
    <row r="18929">
      <c r="A18929" s="44" t="s">
        <v>16985</v>
      </c>
      <c r="B18929" s="45">
        <v>2740.0</v>
      </c>
      <c r="C18929" s="56" t="s">
        <v>4018</v>
      </c>
      <c r="D18929" s="52"/>
    </row>
    <row r="18930">
      <c r="A18930" s="44" t="s">
        <v>16986</v>
      </c>
      <c r="B18930" s="45">
        <v>2400.0</v>
      </c>
      <c r="C18930" s="56" t="s">
        <v>4018</v>
      </c>
      <c r="D18930" s="52"/>
    </row>
    <row r="18931">
      <c r="A18931" s="44" t="s">
        <v>16987</v>
      </c>
      <c r="B18931" s="45">
        <v>3160.0</v>
      </c>
      <c r="C18931" s="56" t="s">
        <v>16977</v>
      </c>
      <c r="D18931" s="52"/>
    </row>
    <row r="18932">
      <c r="A18932" s="44" t="s">
        <v>16988</v>
      </c>
      <c r="B18932" s="45">
        <v>43160.0</v>
      </c>
      <c r="C18932" s="56" t="s">
        <v>4224</v>
      </c>
      <c r="D18932" s="52"/>
    </row>
    <row r="18933">
      <c r="A18933" s="44" t="s">
        <v>16989</v>
      </c>
      <c r="B18933" s="45">
        <v>3680.0</v>
      </c>
      <c r="C18933" s="56" t="s">
        <v>4671</v>
      </c>
      <c r="D18933" s="52"/>
    </row>
    <row r="18934">
      <c r="A18934" s="44" t="s">
        <v>16990</v>
      </c>
      <c r="B18934" s="45">
        <v>13960.0</v>
      </c>
      <c r="C18934" s="56" t="s">
        <v>8090</v>
      </c>
      <c r="D18934" s="52"/>
    </row>
    <row r="18935">
      <c r="A18935" s="44" t="s">
        <v>16991</v>
      </c>
      <c r="B18935" s="45">
        <v>2660.0</v>
      </c>
      <c r="C18935" s="56" t="s">
        <v>4671</v>
      </c>
      <c r="D18935" s="52"/>
    </row>
    <row r="18936">
      <c r="A18936" s="44" t="s">
        <v>16992</v>
      </c>
      <c r="B18936" s="45">
        <v>11400.0</v>
      </c>
      <c r="C18936" s="55"/>
      <c r="D18936" s="52"/>
    </row>
    <row r="18937">
      <c r="A18937" s="44" t="s">
        <v>16993</v>
      </c>
      <c r="B18937" s="45">
        <v>11420.0</v>
      </c>
      <c r="C18937" s="56" t="s">
        <v>16994</v>
      </c>
      <c r="D18937" s="52"/>
    </row>
    <row r="18938">
      <c r="A18938" s="44" t="s">
        <v>16995</v>
      </c>
      <c r="B18938" s="45">
        <v>3720.0</v>
      </c>
      <c r="C18938" s="56" t="s">
        <v>6421</v>
      </c>
      <c r="D18938" s="52"/>
    </row>
    <row r="18939">
      <c r="A18939" s="44" t="s">
        <v>16996</v>
      </c>
      <c r="B18939" s="45">
        <v>9600.0</v>
      </c>
      <c r="C18939" s="55"/>
      <c r="D18939" s="52"/>
    </row>
    <row r="18940">
      <c r="A18940" s="44" t="s">
        <v>16997</v>
      </c>
      <c r="B18940" s="45">
        <v>16980.0</v>
      </c>
      <c r="C18940" s="55"/>
      <c r="D18940" s="52"/>
    </row>
    <row r="18941">
      <c r="A18941" s="44" t="s">
        <v>16998</v>
      </c>
      <c r="B18941" s="45">
        <v>3480.0</v>
      </c>
      <c r="C18941" s="56" t="s">
        <v>6508</v>
      </c>
      <c r="D18941" s="52"/>
    </row>
    <row r="18942">
      <c r="A18942" s="44" t="s">
        <v>16999</v>
      </c>
      <c r="B18942" s="45">
        <v>3480.0</v>
      </c>
      <c r="C18942" s="56" t="s">
        <v>7276</v>
      </c>
      <c r="D18942" s="52"/>
    </row>
    <row r="18943">
      <c r="A18943" s="44" t="s">
        <v>17000</v>
      </c>
      <c r="B18943" s="45">
        <v>4280.0</v>
      </c>
      <c r="C18943" s="56" t="s">
        <v>10778</v>
      </c>
      <c r="D18943" s="52"/>
    </row>
    <row r="18944">
      <c r="A18944" s="44" t="s">
        <v>17001</v>
      </c>
      <c r="B18944" s="45">
        <v>2700.0</v>
      </c>
      <c r="C18944" s="56" t="s">
        <v>10778</v>
      </c>
      <c r="D18944" s="52"/>
    </row>
    <row r="18945">
      <c r="A18945" s="44" t="s">
        <v>17002</v>
      </c>
      <c r="B18945" s="45">
        <v>2800.0</v>
      </c>
      <c r="C18945" s="56" t="s">
        <v>9914</v>
      </c>
      <c r="D18945" s="52"/>
    </row>
    <row r="18946">
      <c r="A18946" s="44" t="s">
        <v>17003</v>
      </c>
      <c r="B18946" s="45">
        <v>4380.0</v>
      </c>
      <c r="C18946" s="56" t="s">
        <v>4017</v>
      </c>
      <c r="D18946" s="52"/>
    </row>
    <row r="18947">
      <c r="A18947" s="44" t="s">
        <v>17004</v>
      </c>
      <c r="B18947" s="45">
        <v>3520.0</v>
      </c>
      <c r="C18947" s="55"/>
      <c r="D18947" s="52"/>
    </row>
    <row r="18948">
      <c r="A18948" s="44" t="s">
        <v>17005</v>
      </c>
      <c r="B18948" s="45">
        <v>15680.0</v>
      </c>
      <c r="C18948" s="55"/>
      <c r="D18948" s="52"/>
    </row>
    <row r="18949">
      <c r="A18949" s="44" t="s">
        <v>17006</v>
      </c>
      <c r="B18949" s="45">
        <v>21200.0</v>
      </c>
      <c r="C18949" s="55"/>
      <c r="D18949" s="52"/>
    </row>
    <row r="18950">
      <c r="A18950" s="44" t="s">
        <v>17007</v>
      </c>
      <c r="B18950" s="45">
        <v>43980.0</v>
      </c>
      <c r="C18950" s="56" t="s">
        <v>4224</v>
      </c>
      <c r="D18950" s="52"/>
    </row>
    <row r="18951">
      <c r="A18951" s="44" t="s">
        <v>17008</v>
      </c>
      <c r="B18951" s="45">
        <v>16880.0</v>
      </c>
      <c r="C18951" s="56" t="s">
        <v>16685</v>
      </c>
      <c r="D18951" s="52"/>
    </row>
    <row r="18952">
      <c r="A18952" s="44" t="s">
        <v>17009</v>
      </c>
      <c r="B18952" s="45">
        <v>10100.0</v>
      </c>
      <c r="C18952" s="55"/>
      <c r="D18952" s="52"/>
    </row>
    <row r="18953">
      <c r="A18953" s="44" t="s">
        <v>17010</v>
      </c>
      <c r="B18953" s="45">
        <v>15920.0</v>
      </c>
      <c r="C18953" s="55"/>
      <c r="D18953" s="52"/>
    </row>
    <row r="18954">
      <c r="A18954" s="44" t="s">
        <v>17011</v>
      </c>
      <c r="B18954" s="45">
        <v>22300.0</v>
      </c>
      <c r="C18954" s="56" t="s">
        <v>12685</v>
      </c>
      <c r="D18954" s="52"/>
    </row>
    <row r="18955">
      <c r="A18955" s="44" t="s">
        <v>17012</v>
      </c>
      <c r="B18955" s="45">
        <v>43220.0</v>
      </c>
      <c r="C18955" s="56" t="s">
        <v>4224</v>
      </c>
      <c r="D18955" s="52"/>
    </row>
    <row r="18956">
      <c r="A18956" s="44" t="s">
        <v>17013</v>
      </c>
      <c r="B18956" s="45">
        <v>14820.0</v>
      </c>
      <c r="C18956" s="56" t="s">
        <v>17014</v>
      </c>
      <c r="D18956" s="52"/>
    </row>
    <row r="18957">
      <c r="A18957" s="44" t="s">
        <v>17015</v>
      </c>
      <c r="B18957" s="45">
        <v>2780.0</v>
      </c>
      <c r="C18957" s="55"/>
      <c r="D18957" s="52"/>
    </row>
    <row r="18958">
      <c r="A18958" s="44" t="s">
        <v>17016</v>
      </c>
      <c r="B18958" s="45">
        <v>9520.0</v>
      </c>
      <c r="C18958" s="55"/>
      <c r="D18958" s="52"/>
    </row>
    <row r="18959">
      <c r="A18959" s="44" t="s">
        <v>17017</v>
      </c>
      <c r="B18959" s="45">
        <v>16960.0</v>
      </c>
      <c r="C18959" s="55"/>
      <c r="D18959" s="52"/>
    </row>
    <row r="18960">
      <c r="A18960" s="44" t="s">
        <v>17018</v>
      </c>
      <c r="B18960" s="45">
        <v>19240.0</v>
      </c>
      <c r="C18960" s="56" t="s">
        <v>9978</v>
      </c>
      <c r="D18960" s="52"/>
    </row>
    <row r="18961">
      <c r="A18961" s="44" t="s">
        <v>17019</v>
      </c>
      <c r="B18961" s="45">
        <v>11100.0</v>
      </c>
      <c r="C18961" s="56" t="s">
        <v>8090</v>
      </c>
      <c r="D18961" s="52"/>
    </row>
    <row r="18962">
      <c r="A18962" s="44" t="s">
        <v>17020</v>
      </c>
      <c r="B18962" s="45">
        <v>10400.0</v>
      </c>
      <c r="C18962" s="56" t="s">
        <v>8090</v>
      </c>
      <c r="D18962" s="52"/>
    </row>
    <row r="18963">
      <c r="A18963" s="44" t="s">
        <v>17021</v>
      </c>
      <c r="B18963" s="45">
        <v>15100.0</v>
      </c>
      <c r="C18963" s="56" t="s">
        <v>8227</v>
      </c>
      <c r="D18963" s="52"/>
    </row>
    <row r="18964">
      <c r="A18964" s="44" t="s">
        <v>17022</v>
      </c>
      <c r="B18964" s="45">
        <v>2760.0</v>
      </c>
      <c r="C18964" s="55"/>
      <c r="D18964" s="52"/>
    </row>
    <row r="18965">
      <c r="A18965" s="44" t="s">
        <v>17023</v>
      </c>
      <c r="B18965" s="45">
        <v>9520.0</v>
      </c>
      <c r="C18965" s="55"/>
      <c r="D18965" s="52"/>
    </row>
    <row r="18966">
      <c r="A18966" s="44" t="s">
        <v>17024</v>
      </c>
      <c r="B18966" s="45">
        <v>2520.0</v>
      </c>
      <c r="C18966" s="55"/>
      <c r="D18966" s="52"/>
    </row>
    <row r="18967">
      <c r="A18967" s="44" t="s">
        <v>17025</v>
      </c>
      <c r="B18967" s="45">
        <v>1540.0</v>
      </c>
      <c r="C18967" s="55"/>
      <c r="D18967" s="52"/>
    </row>
    <row r="18968">
      <c r="A18968" s="44" t="s">
        <v>17026</v>
      </c>
      <c r="B18968" s="45">
        <v>2480.0</v>
      </c>
      <c r="C18968" s="55"/>
      <c r="D18968" s="52"/>
    </row>
    <row r="18969">
      <c r="A18969" s="44" t="s">
        <v>17027</v>
      </c>
      <c r="B18969" s="45">
        <v>10420.0</v>
      </c>
      <c r="C18969" s="56" t="s">
        <v>5054</v>
      </c>
      <c r="D18969" s="52"/>
    </row>
    <row r="18970">
      <c r="A18970" s="44" t="s">
        <v>17028</v>
      </c>
      <c r="B18970" s="45">
        <v>14480.0</v>
      </c>
      <c r="C18970" s="55"/>
      <c r="D18970" s="52"/>
    </row>
    <row r="18971">
      <c r="A18971" s="44" t="s">
        <v>17029</v>
      </c>
      <c r="B18971" s="45">
        <v>9500.0</v>
      </c>
      <c r="C18971" s="55"/>
      <c r="D18971" s="52"/>
    </row>
    <row r="18972">
      <c r="A18972" s="44" t="s">
        <v>17030</v>
      </c>
      <c r="B18972" s="45">
        <v>5440.0</v>
      </c>
      <c r="C18972" s="56" t="s">
        <v>16977</v>
      </c>
      <c r="D18972" s="52"/>
    </row>
    <row r="18973">
      <c r="A18973" s="44" t="s">
        <v>17031</v>
      </c>
      <c r="B18973" s="45">
        <v>3180.0</v>
      </c>
      <c r="C18973" s="55"/>
      <c r="D18973" s="52"/>
    </row>
    <row r="18974">
      <c r="A18974" s="44" t="s">
        <v>17032</v>
      </c>
      <c r="B18974" s="45">
        <v>12980.0</v>
      </c>
      <c r="C18974" s="55"/>
      <c r="D18974" s="52"/>
    </row>
    <row r="18975">
      <c r="A18975" s="44" t="s">
        <v>17033</v>
      </c>
      <c r="B18975" s="45">
        <v>16360.0</v>
      </c>
      <c r="C18975" s="55"/>
      <c r="D18975" s="52"/>
    </row>
    <row r="18976">
      <c r="A18976" s="44" t="s">
        <v>17034</v>
      </c>
      <c r="B18976" s="45">
        <v>10660.0</v>
      </c>
      <c r="C18976" s="56" t="s">
        <v>12270</v>
      </c>
      <c r="D18976" s="52"/>
    </row>
    <row r="18977">
      <c r="A18977" s="44" t="s">
        <v>17035</v>
      </c>
      <c r="B18977" s="45">
        <v>8920.0</v>
      </c>
      <c r="C18977" s="55"/>
      <c r="D18977" s="52"/>
    </row>
    <row r="18978">
      <c r="A18978" s="44" t="s">
        <v>17036</v>
      </c>
      <c r="B18978" s="45">
        <v>2700.0</v>
      </c>
      <c r="C18978" s="55"/>
      <c r="D18978" s="52"/>
    </row>
    <row r="18979">
      <c r="A18979" s="44" t="s">
        <v>17037</v>
      </c>
      <c r="B18979" s="45">
        <v>16840.0</v>
      </c>
      <c r="C18979" s="56" t="s">
        <v>4759</v>
      </c>
      <c r="D18979" s="52"/>
    </row>
    <row r="18980">
      <c r="A18980" s="44" t="s">
        <v>17038</v>
      </c>
      <c r="B18980" s="45">
        <v>10060.0</v>
      </c>
      <c r="C18980" s="56" t="s">
        <v>196</v>
      </c>
      <c r="D18980" s="52"/>
    </row>
    <row r="18981">
      <c r="A18981" s="44" t="s">
        <v>17039</v>
      </c>
      <c r="B18981" s="45">
        <v>9420.0</v>
      </c>
      <c r="C18981" s="55"/>
      <c r="D18981" s="52"/>
    </row>
    <row r="18982">
      <c r="A18982" s="44" t="s">
        <v>17040</v>
      </c>
      <c r="B18982" s="45">
        <v>8940.0</v>
      </c>
      <c r="C18982" s="55"/>
      <c r="D18982" s="52"/>
    </row>
    <row r="18983">
      <c r="A18983" s="44" t="s">
        <v>17041</v>
      </c>
      <c r="B18983" s="45">
        <v>10220.0</v>
      </c>
      <c r="C18983" s="55"/>
      <c r="D18983" s="52"/>
    </row>
    <row r="18984">
      <c r="A18984" s="44" t="s">
        <v>17042</v>
      </c>
      <c r="B18984" s="45">
        <v>2720.0</v>
      </c>
      <c r="C18984" s="55"/>
      <c r="D18984" s="52"/>
    </row>
    <row r="18985">
      <c r="A18985" s="44" t="s">
        <v>17043</v>
      </c>
      <c r="B18985" s="45">
        <v>11460.0</v>
      </c>
      <c r="C18985" s="56" t="s">
        <v>8315</v>
      </c>
      <c r="D18985" s="52"/>
    </row>
    <row r="18986">
      <c r="A18986" s="44" t="s">
        <v>17044</v>
      </c>
      <c r="B18986" s="45">
        <v>12640.0</v>
      </c>
      <c r="C18986" s="56" t="s">
        <v>17045</v>
      </c>
      <c r="D18986" s="52"/>
    </row>
    <row r="18987">
      <c r="A18987" s="44" t="s">
        <v>17046</v>
      </c>
      <c r="B18987" s="45">
        <v>10240.0</v>
      </c>
      <c r="C18987" s="55"/>
      <c r="D18987" s="52"/>
    </row>
    <row r="18988">
      <c r="A18988" s="44" t="s">
        <v>17047</v>
      </c>
      <c r="B18988" s="45">
        <v>9520.0</v>
      </c>
      <c r="C18988" s="55"/>
      <c r="D18988" s="52"/>
    </row>
    <row r="18989">
      <c r="A18989" s="44" t="s">
        <v>17048</v>
      </c>
      <c r="B18989" s="45">
        <v>2080.0</v>
      </c>
      <c r="C18989" s="55"/>
      <c r="D18989" s="52"/>
    </row>
    <row r="18990">
      <c r="A18990" s="44" t="s">
        <v>17049</v>
      </c>
      <c r="B18990" s="45">
        <v>10240.0</v>
      </c>
      <c r="C18990" s="55"/>
      <c r="D18990" s="52"/>
    </row>
    <row r="18991">
      <c r="A18991" s="44" t="s">
        <v>17050</v>
      </c>
      <c r="B18991" s="45">
        <v>15940.0</v>
      </c>
      <c r="C18991" s="56" t="s">
        <v>17051</v>
      </c>
      <c r="D18991" s="52"/>
    </row>
    <row r="18992">
      <c r="A18992" s="44" t="s">
        <v>17052</v>
      </c>
      <c r="B18992" s="45">
        <v>9480.0</v>
      </c>
      <c r="C18992" s="55"/>
      <c r="D18992" s="52"/>
    </row>
    <row r="18993">
      <c r="A18993" s="44" t="s">
        <v>17053</v>
      </c>
      <c r="B18993" s="45">
        <v>22420.0</v>
      </c>
      <c r="C18993" s="56" t="s">
        <v>12685</v>
      </c>
      <c r="D18993" s="52"/>
    </row>
    <row r="18994">
      <c r="A18994" s="44" t="s">
        <v>17054</v>
      </c>
      <c r="B18994" s="45">
        <v>12380.0</v>
      </c>
      <c r="C18994" s="56" t="s">
        <v>8817</v>
      </c>
      <c r="D18994" s="52"/>
    </row>
    <row r="18995">
      <c r="A18995" s="44" t="s">
        <v>17055</v>
      </c>
      <c r="B18995" s="45">
        <v>42880.0</v>
      </c>
      <c r="C18995" s="56" t="s">
        <v>4224</v>
      </c>
      <c r="D18995" s="52"/>
    </row>
    <row r="18996">
      <c r="A18996" s="44" t="s">
        <v>17056</v>
      </c>
      <c r="B18996" s="45">
        <v>12140.0</v>
      </c>
      <c r="C18996" s="56" t="s">
        <v>10580</v>
      </c>
      <c r="D18996" s="52"/>
    </row>
    <row r="18997">
      <c r="A18997" s="44" t="s">
        <v>17057</v>
      </c>
      <c r="B18997" s="45">
        <v>12640.0</v>
      </c>
      <c r="C18997" s="56" t="s">
        <v>8090</v>
      </c>
      <c r="D18997" s="52"/>
    </row>
    <row r="18998">
      <c r="A18998" s="44" t="s">
        <v>17058</v>
      </c>
      <c r="B18998" s="45">
        <v>3740.0</v>
      </c>
      <c r="C18998" s="56" t="s">
        <v>4017</v>
      </c>
      <c r="D18998" s="52"/>
    </row>
    <row r="18999">
      <c r="A18999" s="44" t="s">
        <v>17059</v>
      </c>
      <c r="B18999" s="45">
        <v>10500.0</v>
      </c>
      <c r="C18999" s="56" t="s">
        <v>8090</v>
      </c>
      <c r="D18999" s="52"/>
    </row>
    <row r="19000">
      <c r="A19000" s="44" t="s">
        <v>17060</v>
      </c>
      <c r="B19000" s="45">
        <v>2740.0</v>
      </c>
      <c r="C19000" s="56" t="s">
        <v>4031</v>
      </c>
      <c r="D19000" s="52"/>
    </row>
    <row r="19001">
      <c r="A19001" s="44" t="s">
        <v>17061</v>
      </c>
      <c r="B19001" s="45">
        <v>19080.0</v>
      </c>
      <c r="C19001" s="55"/>
      <c r="D19001" s="52"/>
    </row>
    <row r="19002">
      <c r="A19002" s="44" t="s">
        <v>17062</v>
      </c>
      <c r="B19002" s="45">
        <v>19180.0</v>
      </c>
      <c r="C19002" s="55"/>
      <c r="D19002" s="52"/>
    </row>
    <row r="19003">
      <c r="A19003" s="44" t="s">
        <v>17063</v>
      </c>
      <c r="B19003" s="45">
        <v>10080.0</v>
      </c>
      <c r="C19003" s="55"/>
      <c r="D19003" s="52"/>
    </row>
    <row r="19004">
      <c r="A19004" s="44" t="s">
        <v>17064</v>
      </c>
      <c r="B19004" s="45">
        <v>10080.0</v>
      </c>
      <c r="C19004" s="55"/>
      <c r="D19004" s="52"/>
    </row>
    <row r="19005">
      <c r="A19005" s="44" t="s">
        <v>17065</v>
      </c>
      <c r="B19005" s="45">
        <v>16220.0</v>
      </c>
      <c r="C19005" s="55"/>
      <c r="D19005" s="52"/>
    </row>
    <row r="19006">
      <c r="A19006" s="44" t="s">
        <v>17066</v>
      </c>
      <c r="B19006" s="45">
        <v>3300.0</v>
      </c>
      <c r="C19006" s="56" t="s">
        <v>4017</v>
      </c>
      <c r="D19006" s="52"/>
    </row>
    <row r="19007">
      <c r="A19007" s="44" t="s">
        <v>17067</v>
      </c>
      <c r="B19007" s="45">
        <v>16960.0</v>
      </c>
      <c r="C19007" s="55"/>
      <c r="D19007" s="52"/>
    </row>
    <row r="19008">
      <c r="A19008" s="44" t="s">
        <v>17068</v>
      </c>
      <c r="B19008" s="45">
        <v>49380.0</v>
      </c>
      <c r="C19008" s="56" t="s">
        <v>4224</v>
      </c>
      <c r="D19008" s="52"/>
    </row>
    <row r="19009">
      <c r="A19009" s="44" t="s">
        <v>17069</v>
      </c>
      <c r="B19009" s="45">
        <v>3360.0</v>
      </c>
      <c r="C19009" s="55"/>
      <c r="D19009" s="52"/>
    </row>
    <row r="19010">
      <c r="A19010" s="44" t="s">
        <v>17070</v>
      </c>
      <c r="B19010" s="45">
        <v>10960.0</v>
      </c>
      <c r="C19010" s="56" t="s">
        <v>8090</v>
      </c>
      <c r="D19010" s="52"/>
    </row>
    <row r="19011">
      <c r="A19011" s="44" t="s">
        <v>17071</v>
      </c>
      <c r="B19011" s="45">
        <v>10440.0</v>
      </c>
      <c r="C19011" s="56" t="s">
        <v>8090</v>
      </c>
      <c r="D19011" s="52"/>
    </row>
    <row r="19012">
      <c r="A19012" s="44" t="s">
        <v>17072</v>
      </c>
      <c r="B19012" s="45">
        <v>3200.0</v>
      </c>
      <c r="C19012" s="55"/>
      <c r="D19012" s="52"/>
    </row>
    <row r="19013">
      <c r="A19013" s="44" t="s">
        <v>17073</v>
      </c>
      <c r="B19013" s="45">
        <v>24700.0</v>
      </c>
      <c r="C19013" s="56" t="s">
        <v>12685</v>
      </c>
      <c r="D19013" s="52"/>
    </row>
    <row r="19014">
      <c r="A19014" s="44" t="s">
        <v>17074</v>
      </c>
      <c r="B19014" s="45">
        <v>15880.0</v>
      </c>
      <c r="C19014" s="56" t="s">
        <v>17051</v>
      </c>
      <c r="D19014" s="52"/>
    </row>
    <row r="19015">
      <c r="A19015" s="44" t="s">
        <v>17075</v>
      </c>
      <c r="B19015" s="45">
        <v>12640.0</v>
      </c>
      <c r="C19015" s="56" t="s">
        <v>8090</v>
      </c>
      <c r="D19015" s="52"/>
    </row>
    <row r="19016">
      <c r="A19016" s="44" t="s">
        <v>17076</v>
      </c>
      <c r="B19016" s="45">
        <v>3500.0</v>
      </c>
      <c r="C19016" s="56" t="s">
        <v>6421</v>
      </c>
      <c r="D19016" s="52"/>
    </row>
    <row r="19017">
      <c r="A19017" s="44" t="s">
        <v>17077</v>
      </c>
      <c r="B19017" s="45">
        <v>2900.0</v>
      </c>
      <c r="C19017" s="55"/>
      <c r="D19017" s="52"/>
    </row>
    <row r="19018">
      <c r="A19018" s="44" t="s">
        <v>17078</v>
      </c>
      <c r="B19018" s="45">
        <v>3360.0</v>
      </c>
      <c r="C19018" s="56" t="s">
        <v>6508</v>
      </c>
      <c r="D19018" s="52"/>
    </row>
    <row r="19019">
      <c r="A19019" s="44" t="s">
        <v>17079</v>
      </c>
      <c r="B19019" s="45">
        <v>16960.0</v>
      </c>
      <c r="C19019" s="55"/>
      <c r="D19019" s="52"/>
    </row>
    <row r="19020">
      <c r="A19020" s="44" t="s">
        <v>17080</v>
      </c>
      <c r="B19020" s="45">
        <v>40720.0</v>
      </c>
      <c r="C19020" s="56" t="s">
        <v>4224</v>
      </c>
      <c r="D19020" s="52"/>
    </row>
    <row r="19021">
      <c r="A19021" s="44" t="s">
        <v>17081</v>
      </c>
      <c r="B19021" s="45">
        <v>3360.0</v>
      </c>
      <c r="C19021" s="56" t="s">
        <v>7276</v>
      </c>
      <c r="D19021" s="52"/>
    </row>
    <row r="19022">
      <c r="A19022" s="44" t="s">
        <v>17082</v>
      </c>
      <c r="B19022" s="45">
        <v>2920.0</v>
      </c>
      <c r="C19022" s="56" t="s">
        <v>9914</v>
      </c>
      <c r="D19022" s="52"/>
    </row>
    <row r="19023">
      <c r="A19023" s="44" t="s">
        <v>17083</v>
      </c>
      <c r="B19023" s="45">
        <v>10400.0</v>
      </c>
      <c r="C19023" s="56" t="s">
        <v>8090</v>
      </c>
      <c r="D19023" s="52"/>
    </row>
    <row r="19024">
      <c r="A19024" s="44" t="s">
        <v>17084</v>
      </c>
      <c r="B19024" s="45">
        <v>11160.0</v>
      </c>
      <c r="C19024" s="56" t="s">
        <v>7963</v>
      </c>
      <c r="D19024" s="52"/>
    </row>
    <row r="19025">
      <c r="A19025" s="44" t="s">
        <v>17085</v>
      </c>
      <c r="B19025" s="45">
        <v>3020.0</v>
      </c>
      <c r="C19025" s="55"/>
      <c r="D19025" s="52"/>
    </row>
    <row r="19026">
      <c r="A19026" s="44" t="s">
        <v>17086</v>
      </c>
      <c r="B19026" s="45">
        <v>3560.0</v>
      </c>
      <c r="C19026" s="56" t="s">
        <v>6421</v>
      </c>
      <c r="D19026" s="52"/>
    </row>
    <row r="19027">
      <c r="A19027" s="44" t="s">
        <v>17087</v>
      </c>
      <c r="B19027" s="45">
        <v>22800.0</v>
      </c>
      <c r="C19027" s="56" t="s">
        <v>14334</v>
      </c>
      <c r="D19027" s="52"/>
    </row>
    <row r="19028">
      <c r="A19028" s="44" t="s">
        <v>17088</v>
      </c>
      <c r="B19028" s="45">
        <v>10640.0</v>
      </c>
      <c r="C19028" s="55"/>
      <c r="D19028" s="52"/>
    </row>
    <row r="19029">
      <c r="A19029" s="44" t="s">
        <v>17089</v>
      </c>
      <c r="B19029" s="45">
        <v>2980.0</v>
      </c>
      <c r="C19029" s="55"/>
      <c r="D19029" s="52"/>
    </row>
    <row r="19030">
      <c r="A19030" s="44" t="s">
        <v>17090</v>
      </c>
      <c r="B19030" s="45">
        <v>17620.0</v>
      </c>
      <c r="C19030" s="55"/>
      <c r="D19030" s="52"/>
    </row>
    <row r="19031">
      <c r="A19031" s="44" t="s">
        <v>17091</v>
      </c>
      <c r="B19031" s="45">
        <v>3240.0</v>
      </c>
      <c r="C19031" s="56" t="s">
        <v>6508</v>
      </c>
      <c r="D19031" s="52"/>
    </row>
    <row r="19032">
      <c r="A19032" s="44" t="s">
        <v>17092</v>
      </c>
      <c r="B19032" s="45">
        <v>3240.0</v>
      </c>
      <c r="C19032" s="56" t="s">
        <v>7276</v>
      </c>
      <c r="D19032" s="52"/>
    </row>
    <row r="19033">
      <c r="A19033" s="44" t="s">
        <v>17093</v>
      </c>
      <c r="B19033" s="45">
        <v>2780.0</v>
      </c>
      <c r="C19033" s="56" t="s">
        <v>9914</v>
      </c>
      <c r="D19033" s="52"/>
    </row>
    <row r="19034">
      <c r="A19034" s="44" t="s">
        <v>17094</v>
      </c>
      <c r="B19034" s="45">
        <v>9960.0</v>
      </c>
      <c r="C19034" s="55"/>
      <c r="D19034" s="52"/>
    </row>
    <row r="19035">
      <c r="A19035" s="44" t="s">
        <v>17095</v>
      </c>
      <c r="B19035" s="45">
        <v>2940.0</v>
      </c>
      <c r="C19035" s="56" t="s">
        <v>3980</v>
      </c>
      <c r="D19035" s="52"/>
    </row>
    <row r="19036">
      <c r="A19036" s="44" t="s">
        <v>17096</v>
      </c>
      <c r="B19036" s="45">
        <v>2380.0</v>
      </c>
      <c r="C19036" s="56" t="s">
        <v>3980</v>
      </c>
      <c r="D19036" s="52"/>
    </row>
    <row r="19037">
      <c r="A19037" s="44" t="s">
        <v>17097</v>
      </c>
      <c r="B19037" s="45">
        <v>2720.0</v>
      </c>
      <c r="C19037" s="55"/>
      <c r="D19037" s="52"/>
    </row>
    <row r="19038">
      <c r="A19038" s="44" t="s">
        <v>17098</v>
      </c>
      <c r="B19038" s="45">
        <v>10760.0</v>
      </c>
      <c r="C19038" s="56" t="s">
        <v>11658</v>
      </c>
      <c r="D19038" s="52"/>
    </row>
    <row r="19039">
      <c r="A19039" s="44" t="s">
        <v>17099</v>
      </c>
      <c r="B19039" s="45">
        <v>2140.0</v>
      </c>
      <c r="C19039" s="55"/>
      <c r="D19039" s="52"/>
    </row>
    <row r="19040">
      <c r="A19040" s="44" t="s">
        <v>17100</v>
      </c>
      <c r="B19040" s="45">
        <v>10040.0</v>
      </c>
      <c r="C19040" s="55"/>
      <c r="D19040" s="52"/>
    </row>
    <row r="19041">
      <c r="A19041" s="44" t="s">
        <v>17101</v>
      </c>
      <c r="B19041" s="45">
        <v>3940.0</v>
      </c>
      <c r="C19041" s="56" t="s">
        <v>17102</v>
      </c>
      <c r="D19041" s="52"/>
    </row>
    <row r="19042">
      <c r="A19042" s="44" t="s">
        <v>17103</v>
      </c>
      <c r="B19042" s="45">
        <v>2900.0</v>
      </c>
      <c r="C19042" s="56" t="s">
        <v>17102</v>
      </c>
      <c r="D19042" s="52"/>
    </row>
    <row r="19043">
      <c r="A19043" s="44" t="s">
        <v>17104</v>
      </c>
      <c r="B19043" s="45">
        <v>2760.0</v>
      </c>
      <c r="C19043" s="55"/>
      <c r="D19043" s="52"/>
    </row>
    <row r="19044">
      <c r="A19044" s="44" t="s">
        <v>17105</v>
      </c>
      <c r="B19044" s="45">
        <v>15940.0</v>
      </c>
      <c r="C19044" s="55"/>
      <c r="D19044" s="52"/>
    </row>
    <row r="19045">
      <c r="A19045" s="44" t="s">
        <v>17106</v>
      </c>
      <c r="B19045" s="45">
        <v>2460.0</v>
      </c>
      <c r="C19045" s="55"/>
      <c r="D19045" s="52"/>
    </row>
    <row r="19046">
      <c r="A19046" s="44" t="s">
        <v>17107</v>
      </c>
      <c r="B19046" s="45">
        <v>2380.0</v>
      </c>
      <c r="C19046" s="55"/>
      <c r="D19046" s="52"/>
    </row>
    <row r="19047">
      <c r="A19047" s="44" t="s">
        <v>17108</v>
      </c>
      <c r="B19047" s="45">
        <v>45880.0</v>
      </c>
      <c r="C19047" s="56" t="s">
        <v>4224</v>
      </c>
      <c r="D19047" s="52"/>
    </row>
    <row r="19048">
      <c r="A19048" s="44" t="s">
        <v>17109</v>
      </c>
      <c r="B19048" s="45">
        <v>17040.0</v>
      </c>
      <c r="C19048" s="55"/>
      <c r="D19048" s="52"/>
    </row>
    <row r="19049">
      <c r="A19049" s="44" t="s">
        <v>17110</v>
      </c>
      <c r="B19049" s="45">
        <v>15980.0</v>
      </c>
      <c r="C19049" s="55"/>
      <c r="D19049" s="52"/>
    </row>
    <row r="19050">
      <c r="A19050" s="44" t="s">
        <v>17111</v>
      </c>
      <c r="B19050" s="45">
        <v>4200.0</v>
      </c>
      <c r="C19050" s="56" t="s">
        <v>4017</v>
      </c>
      <c r="D19050" s="52"/>
    </row>
    <row r="19051">
      <c r="A19051" s="44" t="s">
        <v>17112</v>
      </c>
      <c r="B19051" s="45">
        <v>46060.0</v>
      </c>
      <c r="C19051" s="55"/>
      <c r="D19051" s="52"/>
    </row>
    <row r="19052">
      <c r="A19052" s="44" t="s">
        <v>17113</v>
      </c>
      <c r="B19052" s="45">
        <v>23480.0</v>
      </c>
      <c r="C19052" s="56" t="s">
        <v>12685</v>
      </c>
      <c r="D19052" s="52"/>
    </row>
    <row r="19053">
      <c r="A19053" s="44" t="s">
        <v>17114</v>
      </c>
      <c r="B19053" s="45">
        <v>3840.0</v>
      </c>
      <c r="C19053" s="55"/>
      <c r="D19053" s="52"/>
    </row>
    <row r="19054">
      <c r="A19054" s="44" t="s">
        <v>17115</v>
      </c>
      <c r="B19054" s="45">
        <v>13680.0</v>
      </c>
      <c r="C19054" s="56" t="s">
        <v>17116</v>
      </c>
      <c r="D19054" s="52"/>
    </row>
    <row r="19055">
      <c r="A19055" s="44" t="s">
        <v>17117</v>
      </c>
      <c r="B19055" s="45">
        <v>10300.0</v>
      </c>
      <c r="C19055" s="55"/>
      <c r="D19055" s="52"/>
    </row>
    <row r="19056">
      <c r="A19056" s="44" t="s">
        <v>17118</v>
      </c>
      <c r="B19056" s="45">
        <v>3540.0</v>
      </c>
      <c r="C19056" s="56" t="s">
        <v>4111</v>
      </c>
      <c r="D19056" s="52"/>
    </row>
    <row r="19057">
      <c r="A19057" s="44" t="s">
        <v>17119</v>
      </c>
      <c r="B19057" s="45">
        <v>2600.0</v>
      </c>
      <c r="C19057" s="55"/>
      <c r="D19057" s="52"/>
    </row>
    <row r="19058">
      <c r="A19058" s="44" t="s">
        <v>17120</v>
      </c>
      <c r="B19058" s="45">
        <v>2600.0</v>
      </c>
      <c r="C19058" s="56" t="s">
        <v>4111</v>
      </c>
      <c r="D19058" s="52"/>
    </row>
    <row r="19059">
      <c r="A19059" s="44" t="s">
        <v>17121</v>
      </c>
      <c r="B19059" s="45">
        <v>11460.0</v>
      </c>
      <c r="C19059" s="56" t="s">
        <v>17122</v>
      </c>
      <c r="D19059" s="52"/>
    </row>
    <row r="19060">
      <c r="A19060" s="44" t="s">
        <v>17123</v>
      </c>
      <c r="B19060" s="45">
        <v>11920.0</v>
      </c>
      <c r="C19060" s="56" t="s">
        <v>17124</v>
      </c>
      <c r="D19060" s="52"/>
    </row>
    <row r="19061">
      <c r="A19061" s="44" t="s">
        <v>17125</v>
      </c>
      <c r="B19061" s="45">
        <v>20560.0</v>
      </c>
      <c r="C19061" s="56" t="s">
        <v>17126</v>
      </c>
      <c r="D19061" s="52"/>
    </row>
    <row r="19062">
      <c r="A19062" s="44" t="s">
        <v>17127</v>
      </c>
      <c r="B19062" s="45">
        <v>8920.0</v>
      </c>
      <c r="C19062" s="55"/>
      <c r="D19062" s="52"/>
    </row>
    <row r="19063">
      <c r="A19063" s="44" t="s">
        <v>17128</v>
      </c>
      <c r="B19063" s="45">
        <v>2900.0</v>
      </c>
      <c r="C19063" s="55"/>
      <c r="D19063" s="52"/>
    </row>
    <row r="19064">
      <c r="A19064" s="44" t="s">
        <v>17129</v>
      </c>
      <c r="B19064" s="45">
        <v>10060.0</v>
      </c>
      <c r="C19064" s="55"/>
      <c r="D19064" s="52"/>
    </row>
    <row r="19065">
      <c r="A19065" s="44" t="s">
        <v>17130</v>
      </c>
      <c r="B19065" s="45">
        <v>16400.0</v>
      </c>
      <c r="C19065" s="55"/>
      <c r="D19065" s="52"/>
    </row>
    <row r="19066">
      <c r="A19066" s="44" t="s">
        <v>17131</v>
      </c>
      <c r="B19066" s="45">
        <v>4360.0</v>
      </c>
      <c r="C19066" s="56" t="s">
        <v>5705</v>
      </c>
      <c r="D19066" s="52"/>
    </row>
    <row r="19067">
      <c r="A19067" s="44" t="s">
        <v>17132</v>
      </c>
      <c r="B19067" s="45">
        <v>2940.0</v>
      </c>
      <c r="C19067" s="56" t="s">
        <v>4138</v>
      </c>
      <c r="D19067" s="52"/>
    </row>
    <row r="19068">
      <c r="A19068" s="44" t="s">
        <v>17133</v>
      </c>
      <c r="B19068" s="45">
        <v>2760.0</v>
      </c>
      <c r="C19068" s="56" t="s">
        <v>4138</v>
      </c>
      <c r="D19068" s="52"/>
    </row>
    <row r="19069">
      <c r="A19069" s="44" t="s">
        <v>17134</v>
      </c>
      <c r="B19069" s="45">
        <v>11080.0</v>
      </c>
      <c r="C19069" s="56" t="s">
        <v>6701</v>
      </c>
      <c r="D19069" s="52"/>
    </row>
    <row r="19070">
      <c r="A19070" s="44" t="s">
        <v>17135</v>
      </c>
      <c r="B19070" s="45">
        <v>3580.0</v>
      </c>
      <c r="C19070" s="56" t="s">
        <v>5705</v>
      </c>
      <c r="D19070" s="52"/>
    </row>
    <row r="19071">
      <c r="A19071" s="44" t="s">
        <v>17136</v>
      </c>
      <c r="B19071" s="45">
        <v>9440.0</v>
      </c>
      <c r="C19071" s="55"/>
      <c r="D19071" s="52"/>
    </row>
    <row r="19072">
      <c r="A19072" s="44" t="s">
        <v>17137</v>
      </c>
      <c r="B19072" s="45">
        <v>16540.0</v>
      </c>
      <c r="C19072" s="56" t="s">
        <v>8521</v>
      </c>
      <c r="D19072" s="52"/>
    </row>
    <row r="19073">
      <c r="A19073" s="44" t="s">
        <v>17138</v>
      </c>
      <c r="B19073" s="45">
        <v>9500.0</v>
      </c>
      <c r="C19073" s="55"/>
      <c r="D19073" s="52"/>
    </row>
    <row r="19074">
      <c r="A19074" s="44" t="s">
        <v>17139</v>
      </c>
      <c r="B19074" s="45">
        <v>11560.0</v>
      </c>
      <c r="C19074" s="56" t="s">
        <v>17140</v>
      </c>
      <c r="D19074" s="52"/>
    </row>
    <row r="19075">
      <c r="A19075" s="44" t="s">
        <v>17141</v>
      </c>
      <c r="B19075" s="45">
        <v>17040.0</v>
      </c>
      <c r="C19075" s="55"/>
      <c r="D19075" s="52"/>
    </row>
    <row r="19076">
      <c r="A19076" s="44" t="s">
        <v>17142</v>
      </c>
      <c r="B19076" s="45">
        <v>2080.0</v>
      </c>
      <c r="C19076" s="55"/>
      <c r="D19076" s="52"/>
    </row>
    <row r="19077">
      <c r="A19077" s="44" t="s">
        <v>17143</v>
      </c>
      <c r="B19077" s="45">
        <v>3240.0</v>
      </c>
      <c r="C19077" s="55"/>
      <c r="D19077" s="52"/>
    </row>
    <row r="19078">
      <c r="A19078" s="44" t="s">
        <v>17144</v>
      </c>
      <c r="B19078" s="45">
        <v>13480.0</v>
      </c>
      <c r="C19078" s="56" t="s">
        <v>14603</v>
      </c>
      <c r="D19078" s="52"/>
    </row>
    <row r="19079">
      <c r="A19079" s="44" t="s">
        <v>17145</v>
      </c>
      <c r="B19079" s="45">
        <v>2720.0</v>
      </c>
      <c r="C19079" s="55"/>
      <c r="D19079" s="52"/>
    </row>
    <row r="19080">
      <c r="A19080" s="44" t="s">
        <v>17146</v>
      </c>
      <c r="B19080" s="45">
        <v>13540.0</v>
      </c>
      <c r="C19080" s="55"/>
      <c r="D19080" s="52"/>
    </row>
    <row r="19081">
      <c r="A19081" s="44" t="s">
        <v>17147</v>
      </c>
      <c r="B19081" s="45">
        <v>9500.0</v>
      </c>
      <c r="C19081" s="55"/>
      <c r="D19081" s="52"/>
    </row>
    <row r="19082">
      <c r="A19082" s="44" t="s">
        <v>17148</v>
      </c>
      <c r="B19082" s="45">
        <v>9420.0</v>
      </c>
      <c r="C19082" s="55"/>
      <c r="D19082" s="52"/>
    </row>
    <row r="19083">
      <c r="A19083" s="44" t="s">
        <v>17149</v>
      </c>
      <c r="B19083" s="45">
        <v>2720.0</v>
      </c>
      <c r="C19083" s="55"/>
      <c r="D19083" s="52"/>
    </row>
    <row r="19084">
      <c r="A19084" s="44" t="s">
        <v>17150</v>
      </c>
      <c r="B19084" s="45">
        <v>2720.0</v>
      </c>
      <c r="C19084" s="55"/>
      <c r="D19084" s="52"/>
    </row>
    <row r="19085">
      <c r="A19085" s="44" t="s">
        <v>17151</v>
      </c>
      <c r="B19085" s="45">
        <v>2080.0</v>
      </c>
      <c r="C19085" s="55"/>
      <c r="D19085" s="52"/>
    </row>
    <row r="19086">
      <c r="A19086" s="44" t="s">
        <v>17152</v>
      </c>
      <c r="B19086" s="45">
        <v>1760.0</v>
      </c>
      <c r="C19086" s="55"/>
      <c r="D19086" s="52"/>
    </row>
    <row r="19087">
      <c r="A19087" s="44" t="s">
        <v>17153</v>
      </c>
      <c r="B19087" s="45">
        <v>13040.0</v>
      </c>
      <c r="C19087" s="56" t="s">
        <v>17154</v>
      </c>
      <c r="D19087" s="52"/>
    </row>
    <row r="19088">
      <c r="A19088" s="44" t="s">
        <v>17155</v>
      </c>
      <c r="B19088" s="45">
        <v>12900.0</v>
      </c>
      <c r="C19088" s="56" t="s">
        <v>4071</v>
      </c>
      <c r="D19088" s="52"/>
    </row>
    <row r="19089">
      <c r="A19089" s="44" t="s">
        <v>17156</v>
      </c>
      <c r="B19089" s="45">
        <v>9940.0</v>
      </c>
      <c r="C19089" s="55"/>
      <c r="D19089" s="52"/>
    </row>
    <row r="19090">
      <c r="A19090" s="44" t="s">
        <v>17157</v>
      </c>
      <c r="B19090" s="45">
        <v>3600.0</v>
      </c>
      <c r="C19090" s="56" t="s">
        <v>2781</v>
      </c>
      <c r="D19090" s="52"/>
    </row>
    <row r="19091">
      <c r="A19091" s="44" t="s">
        <v>17158</v>
      </c>
      <c r="B19091" s="45">
        <v>21200.0</v>
      </c>
      <c r="C19091" s="56" t="s">
        <v>14334</v>
      </c>
      <c r="D19091" s="52"/>
    </row>
    <row r="19092">
      <c r="A19092" s="44" t="s">
        <v>17159</v>
      </c>
      <c r="B19092" s="45">
        <v>9460.0</v>
      </c>
      <c r="C19092" s="55"/>
      <c r="D19092" s="52"/>
    </row>
    <row r="19093">
      <c r="A19093" s="44" t="s">
        <v>17160</v>
      </c>
      <c r="B19093" s="45">
        <v>16060.0</v>
      </c>
      <c r="C19093" s="56" t="s">
        <v>17161</v>
      </c>
      <c r="D19093" s="52"/>
    </row>
    <row r="19094">
      <c r="A19094" s="44" t="s">
        <v>17162</v>
      </c>
      <c r="B19094" s="45">
        <v>3500.0</v>
      </c>
      <c r="C19094" s="56" t="s">
        <v>4082</v>
      </c>
      <c r="D19094" s="52"/>
    </row>
    <row r="19095">
      <c r="A19095" s="44" t="s">
        <v>17163</v>
      </c>
      <c r="B19095" s="45">
        <v>2880.0</v>
      </c>
      <c r="C19095" s="56" t="s">
        <v>2781</v>
      </c>
      <c r="D19095" s="52"/>
    </row>
    <row r="19096">
      <c r="A19096" s="44" t="s">
        <v>17164</v>
      </c>
      <c r="B19096" s="45">
        <v>3220.0</v>
      </c>
      <c r="C19096" s="56" t="s">
        <v>17165</v>
      </c>
      <c r="D19096" s="52"/>
    </row>
    <row r="19097">
      <c r="A19097" s="44" t="s">
        <v>17166</v>
      </c>
      <c r="B19097" s="45">
        <v>2680.0</v>
      </c>
      <c r="C19097" s="56" t="s">
        <v>17165</v>
      </c>
      <c r="D19097" s="52"/>
    </row>
    <row r="19098">
      <c r="A19098" s="44" t="s">
        <v>17167</v>
      </c>
      <c r="B19098" s="45">
        <v>11220.0</v>
      </c>
      <c r="C19098" s="56" t="s">
        <v>8090</v>
      </c>
      <c r="D19098" s="52"/>
    </row>
    <row r="19099">
      <c r="A19099" s="44" t="s">
        <v>17168</v>
      </c>
      <c r="B19099" s="45">
        <v>2980.0</v>
      </c>
      <c r="C19099" s="56" t="s">
        <v>4082</v>
      </c>
      <c r="D19099" s="52"/>
    </row>
    <row r="19100">
      <c r="A19100" s="44" t="s">
        <v>17169</v>
      </c>
      <c r="B19100" s="45">
        <v>9500.0</v>
      </c>
      <c r="C19100" s="55"/>
      <c r="D19100" s="52"/>
    </row>
    <row r="19101">
      <c r="A19101" s="44" t="s">
        <v>17170</v>
      </c>
      <c r="B19101" s="45">
        <v>3940.0</v>
      </c>
      <c r="C19101" s="55"/>
      <c r="D19101" s="52"/>
    </row>
    <row r="19102">
      <c r="A19102" s="44" t="s">
        <v>17171</v>
      </c>
      <c r="B19102" s="45">
        <v>3980.0</v>
      </c>
      <c r="C19102" s="56" t="s">
        <v>4017</v>
      </c>
      <c r="D19102" s="52"/>
    </row>
    <row r="19103">
      <c r="A19103" s="44" t="s">
        <v>17172</v>
      </c>
      <c r="B19103" s="45">
        <v>45840.0</v>
      </c>
      <c r="C19103" s="56" t="s">
        <v>17173</v>
      </c>
      <c r="D19103" s="52"/>
    </row>
    <row r="19104">
      <c r="A19104" s="44" t="s">
        <v>17174</v>
      </c>
      <c r="B19104" s="45">
        <v>10440.0</v>
      </c>
      <c r="C19104" s="56" t="s">
        <v>8090</v>
      </c>
      <c r="D19104" s="52"/>
    </row>
    <row r="19105">
      <c r="A19105" s="44" t="s">
        <v>17175</v>
      </c>
      <c r="B19105" s="45">
        <v>10260.0</v>
      </c>
      <c r="C19105" s="56" t="s">
        <v>17176</v>
      </c>
      <c r="D19105" s="52"/>
    </row>
    <row r="19106">
      <c r="A19106" s="44" t="s">
        <v>17177</v>
      </c>
      <c r="B19106" s="45">
        <v>11920.0</v>
      </c>
      <c r="C19106" s="56" t="s">
        <v>4156</v>
      </c>
      <c r="D19106" s="52"/>
    </row>
    <row r="19107">
      <c r="A19107" s="44" t="s">
        <v>17178</v>
      </c>
      <c r="B19107" s="45">
        <v>3660.0</v>
      </c>
      <c r="C19107" s="55"/>
      <c r="D19107" s="52"/>
    </row>
    <row r="19108">
      <c r="A19108" s="44" t="s">
        <v>17179</v>
      </c>
      <c r="B19108" s="45">
        <v>9560.0</v>
      </c>
      <c r="C19108" s="55"/>
      <c r="D19108" s="52"/>
    </row>
    <row r="19109">
      <c r="A19109" s="44" t="s">
        <v>17180</v>
      </c>
      <c r="B19109" s="45">
        <v>16780.0</v>
      </c>
      <c r="C19109" s="56" t="s">
        <v>17161</v>
      </c>
      <c r="D19109" s="52"/>
    </row>
    <row r="19110">
      <c r="A19110" s="44" t="s">
        <v>17181</v>
      </c>
      <c r="B19110" s="45">
        <v>17020.0</v>
      </c>
      <c r="C19110" s="55"/>
      <c r="D19110" s="52"/>
    </row>
    <row r="19111">
      <c r="A19111" s="44" t="s">
        <v>17182</v>
      </c>
      <c r="B19111" s="45">
        <v>10600.0</v>
      </c>
      <c r="C19111" s="56" t="s">
        <v>15879</v>
      </c>
      <c r="D19111" s="52"/>
    </row>
    <row r="19112">
      <c r="A19112" s="44" t="s">
        <v>17183</v>
      </c>
      <c r="B19112" s="45">
        <v>45760.0</v>
      </c>
      <c r="C19112" s="56" t="s">
        <v>17173</v>
      </c>
      <c r="D19112" s="52"/>
    </row>
    <row r="19113">
      <c r="A19113" s="44" t="s">
        <v>17184</v>
      </c>
      <c r="B19113" s="45">
        <v>2800.0</v>
      </c>
      <c r="C19113" s="56" t="s">
        <v>4017</v>
      </c>
      <c r="D19113" s="52"/>
    </row>
    <row r="19114">
      <c r="A19114" s="44" t="s">
        <v>17185</v>
      </c>
      <c r="B19114" s="45">
        <v>9540.0</v>
      </c>
      <c r="C19114" s="55"/>
      <c r="D19114" s="52"/>
    </row>
    <row r="19115">
      <c r="A19115" s="44" t="s">
        <v>17186</v>
      </c>
      <c r="B19115" s="45">
        <v>2780.0</v>
      </c>
      <c r="C19115" s="55"/>
      <c r="D19115" s="52"/>
    </row>
    <row r="19116">
      <c r="A19116" s="44" t="s">
        <v>17187</v>
      </c>
      <c r="B19116" s="45">
        <v>27360.0</v>
      </c>
      <c r="C19116" s="56" t="s">
        <v>12685</v>
      </c>
      <c r="D19116" s="52"/>
    </row>
    <row r="19117">
      <c r="A19117" s="44" t="s">
        <v>17188</v>
      </c>
      <c r="B19117" s="45">
        <v>2600.0</v>
      </c>
      <c r="C19117" s="55"/>
      <c r="D19117" s="52"/>
    </row>
    <row r="19118">
      <c r="A19118" s="44" t="s">
        <v>17189</v>
      </c>
      <c r="B19118" s="45">
        <v>12920.0</v>
      </c>
      <c r="C19118" s="56" t="s">
        <v>17190</v>
      </c>
      <c r="D19118" s="52"/>
    </row>
    <row r="19119">
      <c r="A19119" s="44" t="s">
        <v>17191</v>
      </c>
      <c r="B19119" s="45">
        <v>2440.0</v>
      </c>
      <c r="C19119" s="55"/>
      <c r="D19119" s="52"/>
    </row>
    <row r="19120">
      <c r="A19120" s="44" t="s">
        <v>17192</v>
      </c>
      <c r="B19120" s="45">
        <v>12320.0</v>
      </c>
      <c r="C19120" s="56" t="s">
        <v>4362</v>
      </c>
      <c r="D19120" s="52"/>
    </row>
    <row r="19121">
      <c r="A19121" s="44" t="s">
        <v>17193</v>
      </c>
      <c r="B19121" s="45">
        <v>11040.0</v>
      </c>
      <c r="C19121" s="56" t="s">
        <v>10005</v>
      </c>
      <c r="D19121" s="52"/>
    </row>
    <row r="19122">
      <c r="A19122" s="44" t="s">
        <v>17194</v>
      </c>
      <c r="B19122" s="45">
        <v>9440.0</v>
      </c>
      <c r="C19122" s="55"/>
      <c r="D19122" s="52"/>
    </row>
    <row r="19123">
      <c r="A19123" s="44" t="s">
        <v>17195</v>
      </c>
      <c r="B19123" s="45">
        <v>10140.0</v>
      </c>
      <c r="C19123" s="55"/>
      <c r="D19123" s="52"/>
    </row>
    <row r="19124">
      <c r="A19124" s="44" t="s">
        <v>17196</v>
      </c>
      <c r="B19124" s="45">
        <v>9440.0</v>
      </c>
      <c r="C19124" s="55"/>
      <c r="D19124" s="52"/>
    </row>
    <row r="19125">
      <c r="A19125" s="44" t="s">
        <v>17197</v>
      </c>
      <c r="B19125" s="45">
        <v>3480.0</v>
      </c>
      <c r="C19125" s="56" t="s">
        <v>4802</v>
      </c>
      <c r="D19125" s="52"/>
    </row>
    <row r="19126">
      <c r="A19126" s="44" t="s">
        <v>17198</v>
      </c>
      <c r="B19126" s="45">
        <v>2860.0</v>
      </c>
      <c r="C19126" s="56" t="s">
        <v>4802</v>
      </c>
      <c r="D19126" s="52"/>
    </row>
    <row r="19127">
      <c r="A19127" s="44" t="s">
        <v>17199</v>
      </c>
      <c r="B19127" s="45">
        <v>17000.0</v>
      </c>
      <c r="C19127" s="55"/>
      <c r="D19127" s="52"/>
    </row>
    <row r="19128">
      <c r="A19128" s="44" t="s">
        <v>17200</v>
      </c>
      <c r="B19128" s="45">
        <v>4020.0</v>
      </c>
      <c r="C19128" s="56" t="s">
        <v>4097</v>
      </c>
      <c r="D19128" s="52"/>
    </row>
    <row r="19129">
      <c r="A19129" s="44" t="s">
        <v>17201</v>
      </c>
      <c r="B19129" s="45">
        <v>2600.0</v>
      </c>
      <c r="C19129" s="56" t="s">
        <v>4097</v>
      </c>
      <c r="D19129" s="52"/>
    </row>
    <row r="19130">
      <c r="A19130" s="44" t="s">
        <v>17202</v>
      </c>
      <c r="B19130" s="45">
        <v>12320.0</v>
      </c>
      <c r="C19130" s="56" t="s">
        <v>4576</v>
      </c>
      <c r="D19130" s="52"/>
    </row>
    <row r="19131">
      <c r="A19131" s="44" t="s">
        <v>17203</v>
      </c>
      <c r="B19131" s="45">
        <v>26060.0</v>
      </c>
      <c r="C19131" s="56" t="s">
        <v>12685</v>
      </c>
      <c r="D19131" s="52"/>
    </row>
    <row r="19132">
      <c r="A19132" s="44" t="s">
        <v>17204</v>
      </c>
      <c r="B19132" s="45">
        <v>3600.0</v>
      </c>
      <c r="C19132" s="55"/>
      <c r="D19132" s="52"/>
    </row>
    <row r="19133">
      <c r="A19133" s="44" t="s">
        <v>17205</v>
      </c>
      <c r="B19133" s="45">
        <v>10060.0</v>
      </c>
      <c r="C19133" s="55"/>
      <c r="D19133" s="52"/>
    </row>
    <row r="19134">
      <c r="A19134" s="44" t="s">
        <v>17206</v>
      </c>
      <c r="B19134" s="45">
        <v>4420.0</v>
      </c>
      <c r="C19134" s="56" t="s">
        <v>4035</v>
      </c>
      <c r="D19134" s="52"/>
    </row>
    <row r="19135">
      <c r="A19135" s="44" t="s">
        <v>17207</v>
      </c>
      <c r="B19135" s="45">
        <v>16460.0</v>
      </c>
      <c r="C19135" s="56" t="s">
        <v>17208</v>
      </c>
      <c r="D19135" s="52"/>
    </row>
    <row r="19136">
      <c r="A19136" s="44" t="s">
        <v>17209</v>
      </c>
      <c r="B19136" s="45">
        <v>2660.0</v>
      </c>
      <c r="C19136" s="55"/>
      <c r="D19136" s="52"/>
    </row>
    <row r="19137">
      <c r="A19137" s="44" t="s">
        <v>17210</v>
      </c>
      <c r="B19137" s="45">
        <v>9420.0</v>
      </c>
      <c r="C19137" s="55"/>
      <c r="D19137" s="52"/>
    </row>
    <row r="19138">
      <c r="A19138" s="44" t="s">
        <v>17211</v>
      </c>
      <c r="B19138" s="45">
        <v>3360.0</v>
      </c>
      <c r="C19138" s="56" t="s">
        <v>6421</v>
      </c>
      <c r="D19138" s="52"/>
    </row>
    <row r="19139">
      <c r="A19139" s="44" t="s">
        <v>17212</v>
      </c>
      <c r="B19139" s="45">
        <v>2660.0</v>
      </c>
      <c r="C19139" s="56" t="s">
        <v>4476</v>
      </c>
      <c r="D19139" s="52"/>
    </row>
    <row r="19140">
      <c r="A19140" s="44" t="s">
        <v>17213</v>
      </c>
      <c r="B19140" s="45">
        <v>3580.0</v>
      </c>
      <c r="C19140" s="56" t="s">
        <v>6421</v>
      </c>
      <c r="D19140" s="52"/>
    </row>
    <row r="19141">
      <c r="A19141" s="44" t="s">
        <v>17214</v>
      </c>
      <c r="B19141" s="45">
        <v>3120.0</v>
      </c>
      <c r="C19141" s="56" t="s">
        <v>6508</v>
      </c>
      <c r="D19141" s="52"/>
    </row>
    <row r="19142">
      <c r="A19142" s="44" t="s">
        <v>17215</v>
      </c>
      <c r="B19142" s="45">
        <v>3120.0</v>
      </c>
      <c r="C19142" s="56" t="s">
        <v>7276</v>
      </c>
      <c r="D19142" s="52"/>
    </row>
    <row r="19143">
      <c r="A19143" s="44" t="s">
        <v>17216</v>
      </c>
      <c r="B19143" s="45">
        <v>3360.0</v>
      </c>
      <c r="C19143" s="56" t="s">
        <v>6508</v>
      </c>
      <c r="D19143" s="52"/>
    </row>
    <row r="19144">
      <c r="A19144" s="44" t="s">
        <v>17217</v>
      </c>
      <c r="B19144" s="45">
        <v>3360.0</v>
      </c>
      <c r="C19144" s="56" t="s">
        <v>7276</v>
      </c>
      <c r="D19144" s="52"/>
    </row>
    <row r="19145">
      <c r="A19145" s="44" t="s">
        <v>17218</v>
      </c>
      <c r="B19145" s="45">
        <v>2600.0</v>
      </c>
      <c r="C19145" s="56" t="s">
        <v>4476</v>
      </c>
      <c r="D19145" s="52"/>
    </row>
    <row r="19146">
      <c r="A19146" s="44" t="s">
        <v>17219</v>
      </c>
      <c r="B19146" s="45">
        <v>2760.0</v>
      </c>
      <c r="C19146" s="56" t="s">
        <v>9914</v>
      </c>
      <c r="D19146" s="52"/>
    </row>
    <row r="19147">
      <c r="A19147" s="44" t="s">
        <v>17220</v>
      </c>
      <c r="B19147" s="45">
        <v>2920.0</v>
      </c>
      <c r="C19147" s="56" t="s">
        <v>9914</v>
      </c>
      <c r="D19147" s="52"/>
    </row>
    <row r="19148">
      <c r="A19148" s="44" t="s">
        <v>17221</v>
      </c>
      <c r="B19148" s="45">
        <v>17480.0</v>
      </c>
      <c r="C19148" s="55"/>
      <c r="D19148" s="52"/>
    </row>
    <row r="19149">
      <c r="A19149" s="44" t="s">
        <v>17222</v>
      </c>
      <c r="B19149" s="45">
        <v>11540.0</v>
      </c>
      <c r="C19149" s="56" t="s">
        <v>5828</v>
      </c>
      <c r="D19149" s="52"/>
    </row>
    <row r="19150">
      <c r="A19150" s="44" t="s">
        <v>17223</v>
      </c>
      <c r="B19150" s="45">
        <v>12580.0</v>
      </c>
      <c r="C19150" s="56" t="s">
        <v>9926</v>
      </c>
      <c r="D19150" s="52"/>
    </row>
    <row r="19151">
      <c r="A19151" s="44" t="s">
        <v>17224</v>
      </c>
      <c r="B19151" s="45">
        <v>3040.0</v>
      </c>
      <c r="C19151" s="56" t="s">
        <v>4802</v>
      </c>
      <c r="D19151" s="52"/>
    </row>
    <row r="19152">
      <c r="A19152" s="44" t="s">
        <v>17225</v>
      </c>
      <c r="B19152" s="45">
        <v>2780.0</v>
      </c>
      <c r="C19152" s="55"/>
      <c r="D19152" s="52"/>
    </row>
    <row r="19153">
      <c r="A19153" s="44" t="s">
        <v>17226</v>
      </c>
      <c r="B19153" s="45">
        <v>9960.0</v>
      </c>
      <c r="C19153" s="55"/>
      <c r="D19153" s="52"/>
    </row>
    <row r="19154">
      <c r="A19154" s="44" t="s">
        <v>17227</v>
      </c>
      <c r="B19154" s="45">
        <v>16380.0</v>
      </c>
      <c r="C19154" s="56" t="s">
        <v>17228</v>
      </c>
      <c r="D19154" s="52"/>
    </row>
    <row r="19155">
      <c r="A19155" s="44" t="s">
        <v>17229</v>
      </c>
      <c r="B19155" s="45">
        <v>23020.0</v>
      </c>
      <c r="C19155" s="55"/>
      <c r="D19155" s="52"/>
    </row>
    <row r="19156">
      <c r="A19156" s="44" t="s">
        <v>17230</v>
      </c>
      <c r="B19156" s="45">
        <v>9660.0</v>
      </c>
      <c r="C19156" s="55"/>
      <c r="D19156" s="52"/>
    </row>
    <row r="19157">
      <c r="A19157" s="44" t="s">
        <v>17231</v>
      </c>
      <c r="B19157" s="45">
        <v>9520.0</v>
      </c>
      <c r="C19157" s="55"/>
      <c r="D19157" s="52"/>
    </row>
    <row r="19158">
      <c r="A19158" s="44" t="s">
        <v>17232</v>
      </c>
      <c r="B19158" s="45">
        <v>15780.0</v>
      </c>
      <c r="C19158" s="56" t="s">
        <v>17161</v>
      </c>
      <c r="D19158" s="52"/>
    </row>
    <row r="19159">
      <c r="A19159" s="44" t="s">
        <v>17233</v>
      </c>
      <c r="B19159" s="45">
        <v>16620.0</v>
      </c>
      <c r="C19159" s="56" t="s">
        <v>4525</v>
      </c>
      <c r="D19159" s="52"/>
    </row>
    <row r="19160">
      <c r="A19160" s="44" t="s">
        <v>17234</v>
      </c>
      <c r="B19160" s="45">
        <v>11640.0</v>
      </c>
      <c r="C19160" s="56" t="s">
        <v>8090</v>
      </c>
      <c r="D19160" s="52"/>
    </row>
    <row r="19161">
      <c r="A19161" s="44" t="s">
        <v>17235</v>
      </c>
      <c r="B19161" s="45">
        <v>2380.0</v>
      </c>
      <c r="C19161" s="55"/>
      <c r="D19161" s="52"/>
    </row>
    <row r="19162">
      <c r="A19162" s="44" t="s">
        <v>17236</v>
      </c>
      <c r="B19162" s="45">
        <v>2340.0</v>
      </c>
      <c r="C19162" s="55"/>
      <c r="D19162" s="52"/>
    </row>
    <row r="19163">
      <c r="A19163" s="44" t="s">
        <v>17237</v>
      </c>
      <c r="B19163" s="45">
        <v>2780.0</v>
      </c>
      <c r="C19163" s="55"/>
      <c r="D19163" s="52"/>
    </row>
    <row r="19164">
      <c r="A19164" s="44" t="s">
        <v>17238</v>
      </c>
      <c r="B19164" s="45">
        <v>8840.0</v>
      </c>
      <c r="C19164" s="55"/>
      <c r="D19164" s="52"/>
    </row>
    <row r="19165">
      <c r="A19165" s="44" t="s">
        <v>17239</v>
      </c>
      <c r="B19165" s="45">
        <v>10180.0</v>
      </c>
      <c r="C19165" s="55"/>
      <c r="D19165" s="52"/>
    </row>
    <row r="19166">
      <c r="A19166" s="44" t="s">
        <v>17240</v>
      </c>
      <c r="B19166" s="45">
        <v>43600.0</v>
      </c>
      <c r="C19166" s="56" t="s">
        <v>17173</v>
      </c>
      <c r="D19166" s="52"/>
    </row>
    <row r="19167">
      <c r="A19167" s="44" t="s">
        <v>17241</v>
      </c>
      <c r="B19167" s="45">
        <v>2680.0</v>
      </c>
      <c r="C19167" s="55"/>
      <c r="D19167" s="52"/>
    </row>
    <row r="19168">
      <c r="A19168" s="44" t="s">
        <v>17242</v>
      </c>
      <c r="B19168" s="45">
        <v>17480.0</v>
      </c>
      <c r="C19168" s="55"/>
      <c r="D19168" s="52"/>
    </row>
    <row r="19169">
      <c r="A19169" s="44" t="s">
        <v>17243</v>
      </c>
      <c r="B19169" s="45">
        <v>2960.0</v>
      </c>
      <c r="C19169" s="56" t="s">
        <v>3989</v>
      </c>
      <c r="D19169" s="52"/>
    </row>
    <row r="19170">
      <c r="A19170" s="44" t="s">
        <v>17244</v>
      </c>
      <c r="B19170" s="45">
        <v>15720.0</v>
      </c>
      <c r="C19170" s="56" t="s">
        <v>15786</v>
      </c>
      <c r="D19170" s="52"/>
    </row>
    <row r="19171">
      <c r="A19171" s="44" t="s">
        <v>17245</v>
      </c>
      <c r="B19171" s="45">
        <v>9420.0</v>
      </c>
      <c r="C19171" s="55"/>
      <c r="D19171" s="52"/>
    </row>
    <row r="19172">
      <c r="A19172" s="44" t="s">
        <v>17246</v>
      </c>
      <c r="B19172" s="45">
        <v>2680.0</v>
      </c>
      <c r="C19172" s="55"/>
      <c r="D19172" s="52"/>
    </row>
    <row r="19173">
      <c r="A19173" s="44" t="s">
        <v>17247</v>
      </c>
      <c r="B19173" s="45">
        <v>22960.0</v>
      </c>
      <c r="C19173" s="56" t="s">
        <v>14334</v>
      </c>
      <c r="D19173" s="52"/>
    </row>
    <row r="19174">
      <c r="A19174" s="44" t="s">
        <v>17248</v>
      </c>
      <c r="B19174" s="45">
        <v>2720.0</v>
      </c>
      <c r="C19174" s="55"/>
      <c r="D19174" s="52"/>
    </row>
    <row r="19175">
      <c r="A19175" s="44" t="s">
        <v>17249</v>
      </c>
      <c r="B19175" s="45">
        <v>11500.0</v>
      </c>
      <c r="C19175" s="56" t="s">
        <v>7298</v>
      </c>
      <c r="D19175" s="52"/>
    </row>
    <row r="19176">
      <c r="A19176" s="44" t="s">
        <v>17250</v>
      </c>
      <c r="B19176" s="45">
        <v>12300.0</v>
      </c>
      <c r="C19176" s="56" t="s">
        <v>17251</v>
      </c>
      <c r="D19176" s="52"/>
    </row>
    <row r="19177">
      <c r="A19177" s="44" t="s">
        <v>17252</v>
      </c>
      <c r="B19177" s="45">
        <v>9000.0</v>
      </c>
      <c r="C19177" s="55"/>
      <c r="D19177" s="52"/>
    </row>
    <row r="19178">
      <c r="A19178" s="44" t="s">
        <v>17253</v>
      </c>
      <c r="B19178" s="45">
        <v>17480.0</v>
      </c>
      <c r="C19178" s="55"/>
      <c r="D19178" s="52"/>
    </row>
    <row r="19179">
      <c r="A19179" s="44" t="s">
        <v>17254</v>
      </c>
      <c r="B19179" s="45">
        <v>12840.0</v>
      </c>
      <c r="C19179" s="56" t="s">
        <v>17255</v>
      </c>
      <c r="D19179" s="52"/>
    </row>
    <row r="19180">
      <c r="A19180" s="44" t="s">
        <v>17256</v>
      </c>
      <c r="B19180" s="45">
        <v>11280.0</v>
      </c>
      <c r="C19180" s="55"/>
      <c r="D19180" s="52"/>
    </row>
    <row r="19181">
      <c r="A19181" s="44" t="s">
        <v>17257</v>
      </c>
      <c r="B19181" s="45">
        <v>10680.0</v>
      </c>
      <c r="C19181" s="56" t="s">
        <v>8090</v>
      </c>
      <c r="D19181" s="52"/>
    </row>
    <row r="19182">
      <c r="A19182" s="44" t="s">
        <v>17258</v>
      </c>
      <c r="B19182" s="45">
        <v>11820.0</v>
      </c>
      <c r="C19182" s="55"/>
      <c r="D19182" s="52"/>
    </row>
    <row r="19183">
      <c r="A19183" s="44" t="s">
        <v>17259</v>
      </c>
      <c r="B19183" s="45">
        <v>9420.0</v>
      </c>
      <c r="C19183" s="55"/>
      <c r="D19183" s="52"/>
    </row>
    <row r="19184">
      <c r="A19184" s="44" t="s">
        <v>17260</v>
      </c>
      <c r="B19184" s="45">
        <v>10200.0</v>
      </c>
      <c r="C19184" s="55"/>
      <c r="D19184" s="52"/>
    </row>
    <row r="19185">
      <c r="A19185" s="44" t="s">
        <v>17261</v>
      </c>
      <c r="B19185" s="45">
        <v>15100.0</v>
      </c>
      <c r="C19185" s="55"/>
      <c r="D19185" s="52"/>
    </row>
    <row r="19186">
      <c r="A19186" s="44" t="s">
        <v>17262</v>
      </c>
      <c r="B19186" s="45">
        <v>2080.0</v>
      </c>
      <c r="C19186" s="55"/>
      <c r="D19186" s="52"/>
    </row>
    <row r="19187">
      <c r="A19187" s="44" t="s">
        <v>17263</v>
      </c>
      <c r="B19187" s="45">
        <v>8980.0</v>
      </c>
      <c r="C19187" s="55"/>
      <c r="D19187" s="52"/>
    </row>
    <row r="19188">
      <c r="A19188" s="44" t="s">
        <v>17264</v>
      </c>
      <c r="B19188" s="45">
        <v>3360.0</v>
      </c>
      <c r="C19188" s="55"/>
      <c r="D19188" s="52"/>
    </row>
    <row r="19189">
      <c r="A19189" s="44" t="s">
        <v>17265</v>
      </c>
      <c r="B19189" s="45">
        <v>16260.0</v>
      </c>
      <c r="C19189" s="56" t="s">
        <v>17266</v>
      </c>
      <c r="D19189" s="52"/>
    </row>
    <row r="19190">
      <c r="A19190" s="44" t="s">
        <v>17267</v>
      </c>
      <c r="B19190" s="45">
        <v>2720.0</v>
      </c>
      <c r="C19190" s="55"/>
      <c r="D19190" s="52"/>
    </row>
    <row r="19191">
      <c r="A19191" s="44" t="s">
        <v>17268</v>
      </c>
      <c r="B19191" s="45">
        <v>12100.0</v>
      </c>
      <c r="C19191" s="56" t="s">
        <v>4771</v>
      </c>
      <c r="D19191" s="52"/>
    </row>
    <row r="19192">
      <c r="A19192" s="44" t="s">
        <v>17269</v>
      </c>
      <c r="B19192" s="45">
        <v>2780.0</v>
      </c>
      <c r="C19192" s="55"/>
      <c r="D19192" s="52"/>
    </row>
    <row r="19193">
      <c r="A19193" s="44" t="s">
        <v>17270</v>
      </c>
      <c r="B19193" s="45">
        <v>1740.0</v>
      </c>
      <c r="C19193" s="55"/>
      <c r="D19193" s="52"/>
    </row>
    <row r="19194">
      <c r="A19194" s="44" t="s">
        <v>17271</v>
      </c>
      <c r="B19194" s="45">
        <v>12080.0</v>
      </c>
      <c r="C19194" s="55"/>
      <c r="D19194" s="52"/>
    </row>
    <row r="19195">
      <c r="A19195" s="44" t="s">
        <v>17272</v>
      </c>
      <c r="B19195" s="45">
        <v>14800.0</v>
      </c>
      <c r="C19195" s="55"/>
      <c r="D19195" s="52"/>
    </row>
    <row r="19196">
      <c r="A19196" s="44" t="s">
        <v>17273</v>
      </c>
      <c r="B19196" s="45">
        <v>2720.0</v>
      </c>
      <c r="C19196" s="55"/>
      <c r="D19196" s="52"/>
    </row>
    <row r="19197">
      <c r="A19197" s="44" t="s">
        <v>17274</v>
      </c>
      <c r="B19197" s="45">
        <v>2720.0</v>
      </c>
      <c r="C19197" s="55"/>
      <c r="D19197" s="52"/>
    </row>
    <row r="19198">
      <c r="A19198" s="44" t="s">
        <v>17275</v>
      </c>
      <c r="B19198" s="45">
        <v>2080.0</v>
      </c>
      <c r="C19198" s="55"/>
      <c r="D19198" s="52"/>
    </row>
    <row r="19199">
      <c r="A19199" s="44" t="s">
        <v>17276</v>
      </c>
      <c r="B19199" s="45">
        <v>3880.0</v>
      </c>
      <c r="C19199" s="56" t="s">
        <v>2781</v>
      </c>
      <c r="D19199" s="52"/>
    </row>
    <row r="19200">
      <c r="A19200" s="44" t="s">
        <v>17277</v>
      </c>
      <c r="B19200" s="45">
        <v>3100.0</v>
      </c>
      <c r="C19200" s="56" t="s">
        <v>4112</v>
      </c>
      <c r="D19200" s="52"/>
    </row>
    <row r="19201">
      <c r="A19201" s="44" t="s">
        <v>17278</v>
      </c>
      <c r="B19201" s="45">
        <v>3320.0</v>
      </c>
      <c r="C19201" s="56" t="s">
        <v>4035</v>
      </c>
      <c r="D19201" s="52"/>
    </row>
    <row r="19202">
      <c r="A19202" s="44" t="s">
        <v>17279</v>
      </c>
      <c r="B19202" s="45">
        <v>2880.0</v>
      </c>
      <c r="C19202" s="56" t="s">
        <v>2781</v>
      </c>
      <c r="D19202" s="52"/>
    </row>
    <row r="19203">
      <c r="A19203" s="44" t="s">
        <v>17280</v>
      </c>
      <c r="B19203" s="45">
        <v>2720.0</v>
      </c>
      <c r="C19203" s="56" t="s">
        <v>4035</v>
      </c>
      <c r="D19203" s="52"/>
    </row>
    <row r="19204">
      <c r="A19204" s="44" t="s">
        <v>17281</v>
      </c>
      <c r="B19204" s="45">
        <v>2620.0</v>
      </c>
      <c r="C19204" s="56" t="s">
        <v>4112</v>
      </c>
      <c r="D19204" s="52"/>
    </row>
    <row r="19205">
      <c r="A19205" s="44" t="s">
        <v>17282</v>
      </c>
      <c r="B19205" s="45">
        <v>11560.0</v>
      </c>
      <c r="C19205" s="55"/>
      <c r="D19205" s="52"/>
    </row>
    <row r="19206">
      <c r="A19206" s="44" t="s">
        <v>17283</v>
      </c>
      <c r="B19206" s="45">
        <v>10880.0</v>
      </c>
      <c r="C19206" s="56" t="s">
        <v>8901</v>
      </c>
      <c r="D19206" s="52"/>
    </row>
    <row r="19207">
      <c r="A19207" s="44" t="s">
        <v>17284</v>
      </c>
      <c r="B19207" s="45">
        <v>16960.0</v>
      </c>
      <c r="C19207" s="55"/>
      <c r="D19207" s="52"/>
    </row>
    <row r="19208">
      <c r="A19208" s="44" t="s">
        <v>17285</v>
      </c>
      <c r="B19208" s="45">
        <v>10400.0</v>
      </c>
      <c r="C19208" s="56" t="s">
        <v>8901</v>
      </c>
      <c r="D19208" s="52"/>
    </row>
    <row r="19209">
      <c r="A19209" s="44" t="s">
        <v>17286</v>
      </c>
      <c r="B19209" s="45">
        <v>11120.0</v>
      </c>
      <c r="C19209" s="56" t="s">
        <v>17287</v>
      </c>
      <c r="D19209" s="52"/>
    </row>
    <row r="19210">
      <c r="A19210" s="44" t="s">
        <v>17288</v>
      </c>
      <c r="B19210" s="45">
        <v>22020.0</v>
      </c>
      <c r="C19210" s="55"/>
      <c r="D19210" s="52"/>
    </row>
    <row r="19211">
      <c r="A19211" s="44" t="s">
        <v>17289</v>
      </c>
      <c r="B19211" s="45">
        <v>14100.0</v>
      </c>
      <c r="C19211" s="56" t="s">
        <v>8901</v>
      </c>
      <c r="D19211" s="52"/>
    </row>
    <row r="19212">
      <c r="A19212" s="44" t="s">
        <v>17290</v>
      </c>
      <c r="B19212" s="45">
        <v>9960.0</v>
      </c>
      <c r="C19212" s="55"/>
      <c r="D19212" s="52"/>
    </row>
    <row r="19213">
      <c r="A19213" s="44" t="s">
        <v>17291</v>
      </c>
      <c r="B19213" s="45">
        <v>2740.0</v>
      </c>
      <c r="C19213" s="56" t="s">
        <v>4671</v>
      </c>
      <c r="D19213" s="52"/>
    </row>
    <row r="19214">
      <c r="A19214" s="44" t="s">
        <v>17292</v>
      </c>
      <c r="B19214" s="45">
        <v>1800.0</v>
      </c>
      <c r="C19214" s="56" t="s">
        <v>15529</v>
      </c>
      <c r="D19214" s="52"/>
    </row>
    <row r="19215">
      <c r="A19215" s="44" t="s">
        <v>17293</v>
      </c>
      <c r="B19215" s="45">
        <v>10080.0</v>
      </c>
      <c r="C19215" s="55"/>
      <c r="D19215" s="52"/>
    </row>
    <row r="19216">
      <c r="A19216" s="44" t="s">
        <v>17294</v>
      </c>
      <c r="B19216" s="45">
        <v>10600.0</v>
      </c>
      <c r="C19216" s="55"/>
      <c r="D19216" s="52"/>
    </row>
    <row r="19217">
      <c r="A19217" s="44" t="s">
        <v>17295</v>
      </c>
      <c r="B19217" s="45">
        <v>9480.0</v>
      </c>
      <c r="C19217" s="55"/>
      <c r="D19217" s="52"/>
    </row>
    <row r="19218">
      <c r="A19218" s="44" t="s">
        <v>17296</v>
      </c>
      <c r="B19218" s="45">
        <v>2660.0</v>
      </c>
      <c r="C19218" s="56" t="s">
        <v>4671</v>
      </c>
      <c r="D19218" s="52"/>
    </row>
    <row r="19219">
      <c r="A19219" s="44" t="s">
        <v>17297</v>
      </c>
      <c r="B19219" s="45">
        <v>15800.0</v>
      </c>
      <c r="C19219" s="56" t="s">
        <v>17161</v>
      </c>
      <c r="D19219" s="52"/>
    </row>
    <row r="19220">
      <c r="A19220" s="44" t="s">
        <v>17298</v>
      </c>
      <c r="B19220" s="45">
        <v>1720.0</v>
      </c>
      <c r="C19220" s="56" t="s">
        <v>15529</v>
      </c>
      <c r="D19220" s="52"/>
    </row>
    <row r="19221">
      <c r="A19221" s="44" t="s">
        <v>17299</v>
      </c>
      <c r="B19221" s="45">
        <v>2000.0</v>
      </c>
      <c r="C19221" s="55"/>
      <c r="D19221" s="52"/>
    </row>
    <row r="19222">
      <c r="A19222" s="44" t="s">
        <v>17300</v>
      </c>
      <c r="B19222" s="45">
        <v>38940.0</v>
      </c>
      <c r="C19222" s="56" t="s">
        <v>17173</v>
      </c>
      <c r="D19222" s="52"/>
    </row>
    <row r="19223">
      <c r="A19223" s="44" t="s">
        <v>17301</v>
      </c>
      <c r="B19223" s="45">
        <v>12260.0</v>
      </c>
      <c r="C19223" s="55"/>
      <c r="D19223" s="52"/>
    </row>
    <row r="19224">
      <c r="A19224" s="44" t="s">
        <v>17302</v>
      </c>
      <c r="B19224" s="45">
        <v>2000.0</v>
      </c>
      <c r="C19224" s="55"/>
      <c r="D19224" s="52"/>
    </row>
    <row r="19225">
      <c r="A19225" s="44" t="s">
        <v>17303</v>
      </c>
      <c r="B19225" s="45">
        <v>16940.0</v>
      </c>
      <c r="C19225" s="55"/>
      <c r="D19225" s="52"/>
    </row>
    <row r="19226">
      <c r="A19226" s="44" t="s">
        <v>17304</v>
      </c>
      <c r="B19226" s="45">
        <v>10040.0</v>
      </c>
      <c r="C19226" s="55"/>
      <c r="D19226" s="52"/>
    </row>
    <row r="19227">
      <c r="A19227" s="44" t="s">
        <v>17305</v>
      </c>
      <c r="B19227" s="45">
        <v>14660.0</v>
      </c>
      <c r="C19227" s="56" t="s">
        <v>17116</v>
      </c>
      <c r="D19227" s="52"/>
    </row>
    <row r="19228">
      <c r="A19228" s="44" t="s">
        <v>17306</v>
      </c>
      <c r="B19228" s="45">
        <v>3460.0</v>
      </c>
      <c r="C19228" s="56" t="s">
        <v>4082</v>
      </c>
      <c r="D19228" s="52"/>
    </row>
    <row r="19229">
      <c r="A19229" s="44" t="s">
        <v>17307</v>
      </c>
      <c r="B19229" s="45">
        <v>9560.0</v>
      </c>
      <c r="C19229" s="55"/>
      <c r="D19229" s="52"/>
    </row>
    <row r="19230">
      <c r="A19230" s="44" t="s">
        <v>17308</v>
      </c>
      <c r="B19230" s="45">
        <v>12560.0</v>
      </c>
      <c r="C19230" s="56" t="s">
        <v>17309</v>
      </c>
      <c r="D19230" s="52"/>
    </row>
    <row r="19231">
      <c r="A19231" s="44" t="s">
        <v>17310</v>
      </c>
      <c r="B19231" s="45">
        <v>3300.0</v>
      </c>
      <c r="C19231" s="55"/>
      <c r="D19231" s="52"/>
    </row>
    <row r="19232">
      <c r="A19232" s="44" t="s">
        <v>17311</v>
      </c>
      <c r="B19232" s="45">
        <v>3020.0</v>
      </c>
      <c r="C19232" s="56" t="s">
        <v>4082</v>
      </c>
      <c r="D19232" s="52"/>
    </row>
    <row r="19233">
      <c r="A19233" s="44" t="s">
        <v>17312</v>
      </c>
      <c r="B19233" s="45">
        <v>10000.0</v>
      </c>
      <c r="C19233" s="55"/>
      <c r="D19233" s="52"/>
    </row>
    <row r="19234">
      <c r="A19234" s="44" t="s">
        <v>17313</v>
      </c>
      <c r="B19234" s="45">
        <v>22140.0</v>
      </c>
      <c r="C19234" s="56" t="s">
        <v>14334</v>
      </c>
      <c r="D19234" s="52"/>
    </row>
    <row r="19235">
      <c r="A19235" s="44" t="s">
        <v>17314</v>
      </c>
      <c r="B19235" s="45">
        <v>4000.0</v>
      </c>
      <c r="C19235" s="55"/>
      <c r="D19235" s="52"/>
    </row>
    <row r="19236">
      <c r="A19236" s="44" t="s">
        <v>17315</v>
      </c>
      <c r="B19236" s="45">
        <v>3220.0</v>
      </c>
      <c r="C19236" s="55"/>
      <c r="D19236" s="52"/>
    </row>
    <row r="19237">
      <c r="A19237" s="44" t="s">
        <v>17316</v>
      </c>
      <c r="B19237" s="45">
        <v>3180.0</v>
      </c>
      <c r="C19237" s="55"/>
      <c r="D19237" s="52"/>
    </row>
    <row r="19238">
      <c r="A19238" s="44" t="s">
        <v>17317</v>
      </c>
      <c r="B19238" s="45">
        <v>10900.0</v>
      </c>
      <c r="C19238" s="55"/>
      <c r="D19238" s="52"/>
    </row>
    <row r="19239">
      <c r="A19239" s="44" t="s">
        <v>17318</v>
      </c>
      <c r="B19239" s="45">
        <v>3380.0</v>
      </c>
      <c r="C19239" s="56" t="s">
        <v>6421</v>
      </c>
      <c r="D19239" s="52"/>
    </row>
    <row r="19240">
      <c r="A19240" s="44" t="s">
        <v>17319</v>
      </c>
      <c r="B19240" s="45">
        <v>3040.0</v>
      </c>
      <c r="C19240" s="56" t="s">
        <v>744</v>
      </c>
      <c r="D19240" s="52"/>
    </row>
    <row r="19241">
      <c r="A19241" s="44" t="s">
        <v>17320</v>
      </c>
      <c r="B19241" s="45">
        <v>4000.0</v>
      </c>
      <c r="C19241" s="55"/>
      <c r="D19241" s="52"/>
    </row>
    <row r="19242">
      <c r="A19242" s="44" t="s">
        <v>17321</v>
      </c>
      <c r="B19242" s="45">
        <v>9360.0</v>
      </c>
      <c r="C19242" s="55"/>
      <c r="D19242" s="52"/>
    </row>
    <row r="19243">
      <c r="A19243" s="44" t="s">
        <v>17322</v>
      </c>
      <c r="B19243" s="45">
        <v>3380.0</v>
      </c>
      <c r="C19243" s="56" t="s">
        <v>6421</v>
      </c>
      <c r="D19243" s="52"/>
    </row>
    <row r="19244">
      <c r="A19244" s="44" t="s">
        <v>17323</v>
      </c>
      <c r="B19244" s="45">
        <v>11360.0</v>
      </c>
      <c r="C19244" s="56" t="s">
        <v>10466</v>
      </c>
      <c r="D19244" s="52"/>
    </row>
    <row r="19245">
      <c r="A19245" s="44" t="s">
        <v>17324</v>
      </c>
      <c r="B19245" s="45">
        <v>3140.0</v>
      </c>
      <c r="C19245" s="56" t="s">
        <v>6508</v>
      </c>
      <c r="D19245" s="52"/>
    </row>
    <row r="19246">
      <c r="A19246" s="44" t="s">
        <v>17325</v>
      </c>
      <c r="B19246" s="45">
        <v>2540.0</v>
      </c>
      <c r="C19246" s="55"/>
      <c r="D19246" s="52"/>
    </row>
    <row r="19247">
      <c r="A19247" s="44" t="s">
        <v>17326</v>
      </c>
      <c r="B19247" s="45">
        <v>3140.0</v>
      </c>
      <c r="C19247" s="56" t="s">
        <v>11210</v>
      </c>
      <c r="D19247" s="52"/>
    </row>
    <row r="19248">
      <c r="A19248" s="44" t="s">
        <v>17327</v>
      </c>
      <c r="B19248" s="45">
        <v>12860.0</v>
      </c>
      <c r="C19248" s="55"/>
      <c r="D19248" s="52"/>
    </row>
    <row r="19249">
      <c r="A19249" s="44" t="s">
        <v>17328</v>
      </c>
      <c r="B19249" s="45">
        <v>3320.0</v>
      </c>
      <c r="C19249" s="56" t="s">
        <v>4129</v>
      </c>
      <c r="D19249" s="52"/>
    </row>
    <row r="19250">
      <c r="A19250" s="44" t="s">
        <v>17329</v>
      </c>
      <c r="B19250" s="45">
        <v>12860.0</v>
      </c>
      <c r="C19250" s="56" t="s">
        <v>8901</v>
      </c>
      <c r="D19250" s="52"/>
    </row>
    <row r="19251">
      <c r="A19251" s="44" t="s">
        <v>17330</v>
      </c>
      <c r="B19251" s="45">
        <v>15240.0</v>
      </c>
      <c r="C19251" s="56" t="s">
        <v>17331</v>
      </c>
      <c r="D19251" s="52"/>
    </row>
    <row r="19252">
      <c r="A19252" s="44" t="s">
        <v>17332</v>
      </c>
      <c r="B19252" s="45">
        <v>3260.0</v>
      </c>
      <c r="C19252" s="56" t="s">
        <v>6508</v>
      </c>
      <c r="D19252" s="52"/>
    </row>
    <row r="19253">
      <c r="A19253" s="44" t="s">
        <v>17333</v>
      </c>
      <c r="B19253" s="45">
        <v>3260.0</v>
      </c>
      <c r="C19253" s="56" t="s">
        <v>11210</v>
      </c>
      <c r="D19253" s="52"/>
    </row>
    <row r="19254">
      <c r="A19254" s="44" t="s">
        <v>17334</v>
      </c>
      <c r="B19254" s="45">
        <v>9520.0</v>
      </c>
      <c r="C19254" s="55"/>
      <c r="D19254" s="52"/>
    </row>
    <row r="19255">
      <c r="A19255" s="44" t="s">
        <v>17335</v>
      </c>
      <c r="B19255" s="45">
        <v>2760.0</v>
      </c>
      <c r="C19255" s="56" t="s">
        <v>11214</v>
      </c>
      <c r="D19255" s="52"/>
    </row>
    <row r="19256">
      <c r="A19256" s="44" t="s">
        <v>17336</v>
      </c>
      <c r="B19256" s="45">
        <v>2520.0</v>
      </c>
      <c r="C19256" s="55"/>
      <c r="D19256" s="52"/>
    </row>
    <row r="19257">
      <c r="A19257" s="44" t="s">
        <v>17337</v>
      </c>
      <c r="B19257" s="45">
        <v>2900.0</v>
      </c>
      <c r="C19257" s="56" t="s">
        <v>11214</v>
      </c>
      <c r="D19257" s="52"/>
    </row>
    <row r="19258">
      <c r="A19258" s="44" t="s">
        <v>17338</v>
      </c>
      <c r="B19258" s="45">
        <v>15940.0</v>
      </c>
      <c r="C19258" s="56" t="s">
        <v>17161</v>
      </c>
      <c r="D19258" s="52"/>
    </row>
    <row r="19259">
      <c r="A19259" s="44" t="s">
        <v>17339</v>
      </c>
      <c r="B19259" s="45">
        <v>11520.0</v>
      </c>
      <c r="C19259" s="56" t="s">
        <v>8901</v>
      </c>
      <c r="D19259" s="52"/>
    </row>
    <row r="19260">
      <c r="A19260" s="44" t="s">
        <v>17340</v>
      </c>
      <c r="B19260" s="45">
        <v>16940.0</v>
      </c>
      <c r="C19260" s="55"/>
      <c r="D19260" s="52"/>
    </row>
    <row r="19261">
      <c r="A19261" s="44" t="s">
        <v>17341</v>
      </c>
      <c r="B19261" s="45">
        <v>10160.0</v>
      </c>
      <c r="C19261" s="55"/>
      <c r="D19261" s="52"/>
    </row>
    <row r="19262">
      <c r="A19262" s="44" t="s">
        <v>17342</v>
      </c>
      <c r="B19262" s="45">
        <v>3900.0</v>
      </c>
      <c r="C19262" s="56" t="s">
        <v>4017</v>
      </c>
      <c r="D19262" s="52"/>
    </row>
    <row r="19263">
      <c r="A19263" s="44" t="s">
        <v>17343</v>
      </c>
      <c r="B19263" s="45">
        <v>38140.0</v>
      </c>
      <c r="C19263" s="56" t="s">
        <v>17173</v>
      </c>
      <c r="D19263" s="52"/>
    </row>
    <row r="19264">
      <c r="A19264" s="44" t="s">
        <v>17344</v>
      </c>
      <c r="B19264" s="45">
        <v>11280.0</v>
      </c>
      <c r="C19264" s="56" t="s">
        <v>17345</v>
      </c>
      <c r="D19264" s="52"/>
    </row>
    <row r="19265">
      <c r="A19265" s="44" t="s">
        <v>17346</v>
      </c>
      <c r="B19265" s="45">
        <v>22780.0</v>
      </c>
      <c r="C19265" s="56" t="s">
        <v>14334</v>
      </c>
      <c r="D19265" s="52"/>
    </row>
    <row r="19266">
      <c r="A19266" s="44" t="s">
        <v>17347</v>
      </c>
      <c r="B19266" s="45">
        <v>3080.0</v>
      </c>
      <c r="C19266" s="56" t="s">
        <v>4017</v>
      </c>
      <c r="D19266" s="52"/>
    </row>
    <row r="19267">
      <c r="A19267" s="44" t="s">
        <v>17348</v>
      </c>
      <c r="B19267" s="45">
        <v>9460.0</v>
      </c>
      <c r="C19267" s="55"/>
      <c r="D19267" s="52"/>
    </row>
    <row r="19268">
      <c r="A19268" s="44" t="s">
        <v>17349</v>
      </c>
      <c r="B19268" s="45">
        <v>11400.0</v>
      </c>
      <c r="C19268" s="56" t="s">
        <v>4639</v>
      </c>
      <c r="D19268" s="52"/>
    </row>
    <row r="19269">
      <c r="A19269" s="44" t="s">
        <v>17350</v>
      </c>
      <c r="B19269" s="45">
        <v>3460.0</v>
      </c>
      <c r="C19269" s="55"/>
      <c r="D19269" s="52"/>
    </row>
    <row r="19270">
      <c r="A19270" s="44" t="s">
        <v>17351</v>
      </c>
      <c r="B19270" s="45">
        <v>10300.0</v>
      </c>
      <c r="C19270" s="55"/>
      <c r="D19270" s="52"/>
    </row>
    <row r="19271">
      <c r="A19271" s="44" t="s">
        <v>17352</v>
      </c>
      <c r="B19271" s="45">
        <v>3540.0</v>
      </c>
      <c r="C19271" s="55"/>
      <c r="D19271" s="52"/>
    </row>
    <row r="19272">
      <c r="A19272" s="44" t="s">
        <v>17353</v>
      </c>
      <c r="B19272" s="45">
        <v>9340.0</v>
      </c>
      <c r="C19272" s="55"/>
      <c r="D19272" s="52"/>
    </row>
    <row r="19273">
      <c r="A19273" s="44" t="s">
        <v>17354</v>
      </c>
      <c r="B19273" s="45">
        <v>10580.0</v>
      </c>
      <c r="C19273" s="56" t="s">
        <v>17355</v>
      </c>
      <c r="D19273" s="52"/>
    </row>
    <row r="19274">
      <c r="A19274" s="44" t="s">
        <v>17356</v>
      </c>
      <c r="B19274" s="45">
        <v>11480.0</v>
      </c>
      <c r="C19274" s="55"/>
      <c r="D19274" s="52"/>
    </row>
    <row r="19275">
      <c r="A19275" s="44" t="s">
        <v>17357</v>
      </c>
      <c r="B19275" s="45">
        <v>16940.0</v>
      </c>
      <c r="C19275" s="55"/>
      <c r="D19275" s="52"/>
    </row>
    <row r="19276">
      <c r="A19276" s="44" t="s">
        <v>17358</v>
      </c>
      <c r="B19276" s="45">
        <v>13800.0</v>
      </c>
      <c r="C19276" s="55"/>
      <c r="D19276" s="52"/>
    </row>
    <row r="19277">
      <c r="A19277" s="44" t="s">
        <v>17359</v>
      </c>
      <c r="B19277" s="45">
        <v>15920.0</v>
      </c>
      <c r="C19277" s="56" t="s">
        <v>17161</v>
      </c>
      <c r="D19277" s="52"/>
    </row>
    <row r="19278">
      <c r="A19278" s="44" t="s">
        <v>17360</v>
      </c>
      <c r="B19278" s="45">
        <v>10020.0</v>
      </c>
      <c r="C19278" s="55"/>
      <c r="D19278" s="52"/>
    </row>
    <row r="19279">
      <c r="A19279" s="44" t="s">
        <v>17361</v>
      </c>
      <c r="B19279" s="45">
        <v>2760.0</v>
      </c>
      <c r="C19279" s="55"/>
      <c r="D19279" s="52"/>
    </row>
    <row r="19280">
      <c r="A19280" s="44" t="s">
        <v>17362</v>
      </c>
      <c r="B19280" s="45">
        <v>42680.0</v>
      </c>
      <c r="C19280" s="56" t="s">
        <v>17173</v>
      </c>
      <c r="D19280" s="52"/>
    </row>
    <row r="19281">
      <c r="A19281" s="44" t="s">
        <v>17363</v>
      </c>
      <c r="B19281" s="45">
        <v>3300.0</v>
      </c>
      <c r="C19281" s="56" t="s">
        <v>744</v>
      </c>
      <c r="D19281" s="52"/>
    </row>
    <row r="19282">
      <c r="A19282" s="44" t="s">
        <v>17364</v>
      </c>
      <c r="B19282" s="45">
        <v>20420.0</v>
      </c>
      <c r="C19282" s="56" t="s">
        <v>4504</v>
      </c>
      <c r="D19282" s="52"/>
    </row>
    <row r="19283">
      <c r="A19283" s="44" t="s">
        <v>17365</v>
      </c>
      <c r="B19283" s="45">
        <v>11200.0</v>
      </c>
      <c r="C19283" s="56" t="s">
        <v>16544</v>
      </c>
      <c r="D19283" s="52"/>
    </row>
    <row r="19284">
      <c r="A19284" s="44" t="s">
        <v>17366</v>
      </c>
      <c r="B19284" s="45">
        <v>4580.0</v>
      </c>
      <c r="C19284" s="56" t="s">
        <v>4062</v>
      </c>
      <c r="D19284" s="52"/>
    </row>
    <row r="19285">
      <c r="A19285" s="44" t="s">
        <v>17367</v>
      </c>
      <c r="B19285" s="45">
        <v>2540.0</v>
      </c>
      <c r="C19285" s="56" t="s">
        <v>744</v>
      </c>
      <c r="D19285" s="52"/>
    </row>
    <row r="19286">
      <c r="A19286" s="44" t="s">
        <v>17368</v>
      </c>
      <c r="B19286" s="45">
        <v>15960.0</v>
      </c>
      <c r="C19286" s="55"/>
      <c r="D19286" s="52"/>
    </row>
    <row r="19287">
      <c r="A19287" s="44" t="s">
        <v>17369</v>
      </c>
      <c r="B19287" s="45">
        <v>2380.0</v>
      </c>
      <c r="C19287" s="55"/>
      <c r="D19287" s="52"/>
    </row>
    <row r="19288">
      <c r="A19288" s="44" t="s">
        <v>17370</v>
      </c>
      <c r="B19288" s="45">
        <v>2320.0</v>
      </c>
      <c r="C19288" s="55"/>
      <c r="D19288" s="52"/>
    </row>
    <row r="19289">
      <c r="A19289" s="44" t="s">
        <v>17371</v>
      </c>
      <c r="B19289" s="45">
        <v>3720.0</v>
      </c>
      <c r="C19289" s="56" t="s">
        <v>4062</v>
      </c>
      <c r="D19289" s="52"/>
    </row>
    <row r="19290">
      <c r="A19290" s="44" t="s">
        <v>17372</v>
      </c>
      <c r="B19290" s="45">
        <v>9680.0</v>
      </c>
      <c r="C19290" s="55"/>
      <c r="D19290" s="52"/>
    </row>
    <row r="19291">
      <c r="A19291" s="44" t="s">
        <v>17373</v>
      </c>
      <c r="B19291" s="45">
        <v>3440.0</v>
      </c>
      <c r="C19291" s="55"/>
      <c r="D19291" s="52"/>
    </row>
    <row r="19292">
      <c r="A19292" s="44" t="s">
        <v>17374</v>
      </c>
      <c r="B19292" s="45">
        <v>13440.0</v>
      </c>
      <c r="C19292" s="56" t="s">
        <v>4124</v>
      </c>
      <c r="D19292" s="52"/>
    </row>
    <row r="19293">
      <c r="A19293" s="44" t="s">
        <v>17375</v>
      </c>
      <c r="B19293" s="45">
        <v>13180.0</v>
      </c>
      <c r="C19293" s="56" t="s">
        <v>17376</v>
      </c>
      <c r="D19293" s="52"/>
    </row>
    <row r="19294">
      <c r="A19294" s="44" t="s">
        <v>17377</v>
      </c>
      <c r="B19294" s="45">
        <v>3500.0</v>
      </c>
      <c r="C19294" s="55"/>
      <c r="D19294" s="52"/>
    </row>
    <row r="19295">
      <c r="A19295" s="44" t="s">
        <v>17378</v>
      </c>
      <c r="B19295" s="45">
        <v>10100.0</v>
      </c>
      <c r="C19295" s="55"/>
      <c r="D19295" s="52"/>
    </row>
    <row r="19296">
      <c r="A19296" s="44" t="s">
        <v>17379</v>
      </c>
      <c r="B19296" s="45">
        <v>9460.0</v>
      </c>
      <c r="C19296" s="55"/>
      <c r="D19296" s="52"/>
    </row>
    <row r="19297">
      <c r="A19297" s="44" t="s">
        <v>17380</v>
      </c>
      <c r="B19297" s="45">
        <v>12640.0</v>
      </c>
      <c r="C19297" s="56" t="s">
        <v>3993</v>
      </c>
      <c r="D19297" s="52"/>
    </row>
    <row r="19298">
      <c r="A19298" s="44" t="s">
        <v>17381</v>
      </c>
      <c r="B19298" s="45">
        <v>13840.0</v>
      </c>
      <c r="C19298" s="55"/>
      <c r="D19298" s="52"/>
    </row>
    <row r="19299">
      <c r="A19299" s="44" t="s">
        <v>17382</v>
      </c>
      <c r="B19299" s="45">
        <v>8960.0</v>
      </c>
      <c r="C19299" s="55"/>
      <c r="D19299" s="52"/>
    </row>
    <row r="19300">
      <c r="A19300" s="44" t="s">
        <v>17383</v>
      </c>
      <c r="B19300" s="45">
        <v>10660.0</v>
      </c>
      <c r="C19300" s="56" t="s">
        <v>17384</v>
      </c>
      <c r="D19300" s="52"/>
    </row>
    <row r="19301">
      <c r="A19301" s="44" t="s">
        <v>17385</v>
      </c>
      <c r="B19301" s="45">
        <v>11120.0</v>
      </c>
      <c r="C19301" s="56" t="s">
        <v>14459</v>
      </c>
      <c r="D19301" s="52"/>
    </row>
    <row r="19302">
      <c r="A19302" s="44" t="s">
        <v>17386</v>
      </c>
      <c r="B19302" s="45">
        <v>2080.0</v>
      </c>
      <c r="C19302" s="55"/>
      <c r="D19302" s="52"/>
    </row>
    <row r="19303">
      <c r="A19303" s="44" t="s">
        <v>17387</v>
      </c>
      <c r="B19303" s="45">
        <v>9480.0</v>
      </c>
      <c r="C19303" s="55"/>
      <c r="D19303" s="52"/>
    </row>
    <row r="19304">
      <c r="A19304" s="44" t="s">
        <v>17388</v>
      </c>
      <c r="B19304" s="45">
        <v>9480.0</v>
      </c>
      <c r="C19304" s="55"/>
      <c r="D19304" s="52"/>
    </row>
    <row r="19305">
      <c r="A19305" s="44" t="s">
        <v>17389</v>
      </c>
      <c r="B19305" s="45">
        <v>11320.0</v>
      </c>
      <c r="C19305" s="56" t="s">
        <v>16082</v>
      </c>
      <c r="D19305" s="52"/>
    </row>
    <row r="19306">
      <c r="A19306" s="44" t="s">
        <v>17390</v>
      </c>
      <c r="B19306" s="45">
        <v>2880.0</v>
      </c>
      <c r="C19306" s="55"/>
      <c r="D19306" s="52"/>
    </row>
    <row r="19307">
      <c r="A19307" s="44" t="s">
        <v>17391</v>
      </c>
      <c r="B19307" s="45">
        <v>8940.0</v>
      </c>
      <c r="C19307" s="55"/>
      <c r="D19307" s="52"/>
    </row>
    <row r="19308">
      <c r="A19308" s="44" t="s">
        <v>17392</v>
      </c>
      <c r="B19308" s="45">
        <v>10800.0</v>
      </c>
      <c r="C19308" s="56" t="s">
        <v>4580</v>
      </c>
      <c r="D19308" s="52"/>
    </row>
    <row r="19309">
      <c r="A19309" s="44" t="s">
        <v>17393</v>
      </c>
      <c r="B19309" s="45">
        <v>11180.0</v>
      </c>
      <c r="C19309" s="56" t="s">
        <v>17394</v>
      </c>
      <c r="D19309" s="52"/>
    </row>
    <row r="19310">
      <c r="A19310" s="44" t="s">
        <v>17395</v>
      </c>
      <c r="B19310" s="45">
        <v>12460.0</v>
      </c>
      <c r="C19310" s="56" t="s">
        <v>17396</v>
      </c>
      <c r="D19310" s="52"/>
    </row>
    <row r="19311">
      <c r="A19311" s="44" t="s">
        <v>17397</v>
      </c>
      <c r="B19311" s="45">
        <v>10100.0</v>
      </c>
      <c r="C19311" s="55"/>
      <c r="D19311" s="52"/>
    </row>
    <row r="19312">
      <c r="A19312" s="44" t="s">
        <v>17398</v>
      </c>
      <c r="B19312" s="45">
        <v>8920.0</v>
      </c>
      <c r="C19312" s="55"/>
      <c r="D19312" s="52"/>
    </row>
    <row r="19313">
      <c r="A19313" s="44" t="s">
        <v>17399</v>
      </c>
      <c r="B19313" s="45">
        <v>2080.0</v>
      </c>
      <c r="C19313" s="55"/>
      <c r="D19313" s="52"/>
    </row>
    <row r="19314">
      <c r="A19314" s="44" t="s">
        <v>17400</v>
      </c>
      <c r="B19314" s="45">
        <v>2580.0</v>
      </c>
      <c r="C19314" s="55"/>
      <c r="D19314" s="52"/>
    </row>
    <row r="19315">
      <c r="A19315" s="44" t="s">
        <v>17401</v>
      </c>
      <c r="B19315" s="45">
        <v>1740.0</v>
      </c>
      <c r="C19315" s="55"/>
      <c r="D19315" s="52"/>
    </row>
    <row r="19316">
      <c r="A19316" s="44" t="s">
        <v>17402</v>
      </c>
      <c r="B19316" s="45">
        <v>1740.0</v>
      </c>
      <c r="C19316" s="55"/>
      <c r="D19316" s="52"/>
    </row>
    <row r="19317">
      <c r="A19317" s="44" t="s">
        <v>17403</v>
      </c>
      <c r="B19317" s="45">
        <v>10280.0</v>
      </c>
      <c r="C19317" s="55"/>
      <c r="D19317" s="52"/>
    </row>
    <row r="19318">
      <c r="A19318" s="44" t="s">
        <v>17404</v>
      </c>
      <c r="B19318" s="45">
        <v>9500.0</v>
      </c>
      <c r="C19318" s="55"/>
      <c r="D19318" s="52"/>
    </row>
    <row r="19319">
      <c r="A19319" s="44" t="s">
        <v>17405</v>
      </c>
      <c r="B19319" s="45">
        <v>18800.0</v>
      </c>
      <c r="C19319" s="56" t="s">
        <v>9978</v>
      </c>
      <c r="D19319" s="52"/>
    </row>
    <row r="19320">
      <c r="A19320" s="44" t="s">
        <v>17406</v>
      </c>
      <c r="B19320" s="45">
        <v>9560.0</v>
      </c>
      <c r="C19320" s="55"/>
      <c r="D19320" s="52"/>
    </row>
    <row r="19321">
      <c r="A19321" s="44" t="s">
        <v>17407</v>
      </c>
      <c r="B19321" s="45">
        <v>2780.0</v>
      </c>
      <c r="C19321" s="55"/>
      <c r="D19321" s="52"/>
    </row>
    <row r="19322">
      <c r="A19322" s="44" t="s">
        <v>17408</v>
      </c>
      <c r="B19322" s="45">
        <v>12540.0</v>
      </c>
      <c r="C19322" s="56" t="s">
        <v>13055</v>
      </c>
      <c r="D19322" s="52"/>
    </row>
    <row r="19323">
      <c r="A19323" s="44" t="s">
        <v>17409</v>
      </c>
      <c r="B19323" s="45">
        <v>16360.0</v>
      </c>
      <c r="C19323" s="56" t="s">
        <v>17161</v>
      </c>
      <c r="D19323" s="52"/>
    </row>
    <row r="19324">
      <c r="A19324" s="44" t="s">
        <v>17410</v>
      </c>
      <c r="B19324" s="45">
        <v>10160.0</v>
      </c>
      <c r="C19324" s="55"/>
      <c r="D19324" s="52"/>
    </row>
    <row r="19325">
      <c r="A19325" s="44" t="s">
        <v>17411</v>
      </c>
      <c r="B19325" s="45">
        <v>11420.0</v>
      </c>
      <c r="C19325" s="56" t="s">
        <v>8901</v>
      </c>
      <c r="D19325" s="52"/>
    </row>
    <row r="19326">
      <c r="A19326" s="44" t="s">
        <v>17412</v>
      </c>
      <c r="B19326" s="45">
        <v>3560.0</v>
      </c>
      <c r="C19326" s="55"/>
      <c r="D19326" s="52"/>
    </row>
    <row r="19327">
      <c r="A19327" s="44" t="s">
        <v>17413</v>
      </c>
      <c r="B19327" s="45">
        <v>10400.0</v>
      </c>
      <c r="C19327" s="56" t="s">
        <v>8901</v>
      </c>
      <c r="D19327" s="52"/>
    </row>
    <row r="19328">
      <c r="A19328" s="44" t="s">
        <v>17414</v>
      </c>
      <c r="B19328" s="45">
        <v>2880.0</v>
      </c>
      <c r="C19328" s="55"/>
      <c r="D19328" s="52"/>
    </row>
    <row r="19329">
      <c r="A19329" s="44" t="s">
        <v>17415</v>
      </c>
      <c r="B19329" s="45">
        <v>2420.0</v>
      </c>
      <c r="C19329" s="55"/>
      <c r="D19329" s="52"/>
    </row>
    <row r="19330">
      <c r="A19330" s="44" t="s">
        <v>17416</v>
      </c>
      <c r="B19330" s="45">
        <v>3360.0</v>
      </c>
      <c r="C19330" s="56" t="s">
        <v>4017</v>
      </c>
      <c r="D19330" s="52"/>
    </row>
    <row r="19331">
      <c r="A19331" s="44" t="s">
        <v>17417</v>
      </c>
      <c r="B19331" s="45">
        <v>2420.0</v>
      </c>
      <c r="C19331" s="55"/>
      <c r="D19331" s="52"/>
    </row>
    <row r="19332">
      <c r="A19332" s="44" t="s">
        <v>17418</v>
      </c>
      <c r="B19332" s="45">
        <v>3400.0</v>
      </c>
      <c r="C19332" s="55"/>
      <c r="D19332" s="52"/>
    </row>
    <row r="19333">
      <c r="A19333" s="44" t="s">
        <v>17419</v>
      </c>
      <c r="B19333" s="45">
        <v>38160.0</v>
      </c>
      <c r="C19333" s="56" t="s">
        <v>17173</v>
      </c>
      <c r="D19333" s="52"/>
    </row>
    <row r="19334">
      <c r="A19334" s="44" t="s">
        <v>17420</v>
      </c>
      <c r="B19334" s="45">
        <v>4100.0</v>
      </c>
      <c r="C19334" s="56" t="s">
        <v>4097</v>
      </c>
      <c r="D19334" s="52"/>
    </row>
    <row r="19335">
      <c r="A19335" s="44" t="s">
        <v>17421</v>
      </c>
      <c r="B19335" s="45">
        <v>2740.0</v>
      </c>
      <c r="C19335" s="56" t="s">
        <v>4017</v>
      </c>
      <c r="D19335" s="52"/>
    </row>
    <row r="19336">
      <c r="A19336" s="44" t="s">
        <v>17422</v>
      </c>
      <c r="B19336" s="45">
        <v>3240.0</v>
      </c>
      <c r="C19336" s="55"/>
      <c r="D19336" s="52"/>
    </row>
    <row r="19337">
      <c r="A19337" s="44" t="s">
        <v>17423</v>
      </c>
      <c r="B19337" s="45">
        <v>16440.0</v>
      </c>
      <c r="C19337" s="55"/>
      <c r="D19337" s="52"/>
    </row>
    <row r="19338">
      <c r="A19338" s="44" t="s">
        <v>17424</v>
      </c>
      <c r="B19338" s="45">
        <v>2600.0</v>
      </c>
      <c r="C19338" s="56" t="s">
        <v>4097</v>
      </c>
      <c r="D19338" s="52"/>
    </row>
    <row r="19339">
      <c r="A19339" s="44" t="s">
        <v>17425</v>
      </c>
      <c r="B19339" s="45">
        <v>12980.0</v>
      </c>
      <c r="C19339" s="56" t="s">
        <v>4088</v>
      </c>
      <c r="D19339" s="52"/>
    </row>
    <row r="19340">
      <c r="A19340" s="44" t="s">
        <v>17426</v>
      </c>
      <c r="B19340" s="45">
        <v>3100.0</v>
      </c>
      <c r="C19340" s="55"/>
      <c r="D19340" s="52"/>
    </row>
    <row r="19341">
      <c r="A19341" s="44" t="s">
        <v>17427</v>
      </c>
      <c r="B19341" s="45">
        <v>3340.0</v>
      </c>
      <c r="C19341" s="55"/>
      <c r="D19341" s="52"/>
    </row>
    <row r="19342">
      <c r="A19342" s="44" t="s">
        <v>17428</v>
      </c>
      <c r="B19342" s="45">
        <v>11680.0</v>
      </c>
      <c r="C19342" s="56" t="s">
        <v>17429</v>
      </c>
      <c r="D19342" s="52"/>
    </row>
    <row r="19343">
      <c r="A19343" s="44" t="s">
        <v>17430</v>
      </c>
      <c r="B19343" s="45">
        <v>12800.0</v>
      </c>
      <c r="C19343" s="55"/>
      <c r="D19343" s="52"/>
    </row>
    <row r="19344">
      <c r="A19344" s="44" t="s">
        <v>17431</v>
      </c>
      <c r="B19344" s="45">
        <v>3640.0</v>
      </c>
      <c r="C19344" s="55"/>
      <c r="D19344" s="52"/>
    </row>
    <row r="19345">
      <c r="A19345" s="44" t="s">
        <v>17432</v>
      </c>
      <c r="B19345" s="45">
        <v>2380.0</v>
      </c>
      <c r="C19345" s="55"/>
      <c r="D19345" s="52"/>
    </row>
    <row r="19346">
      <c r="A19346" s="44" t="s">
        <v>17433</v>
      </c>
      <c r="B19346" s="45">
        <v>9520.0</v>
      </c>
      <c r="C19346" s="55"/>
      <c r="D19346" s="52"/>
    </row>
    <row r="19347">
      <c r="A19347" s="44" t="s">
        <v>17434</v>
      </c>
      <c r="B19347" s="45">
        <v>2320.0</v>
      </c>
      <c r="C19347" s="55"/>
      <c r="D19347" s="52"/>
    </row>
    <row r="19348">
      <c r="A19348" s="44" t="s">
        <v>17435</v>
      </c>
      <c r="B19348" s="45">
        <v>10220.0</v>
      </c>
      <c r="C19348" s="55"/>
      <c r="D19348" s="52"/>
    </row>
    <row r="19349">
      <c r="A19349" s="44" t="s">
        <v>17436</v>
      </c>
      <c r="B19349" s="45">
        <v>11780.0</v>
      </c>
      <c r="C19349" s="56" t="s">
        <v>8901</v>
      </c>
      <c r="D19349" s="52"/>
    </row>
    <row r="19350">
      <c r="A19350" s="44" t="s">
        <v>17437</v>
      </c>
      <c r="B19350" s="45">
        <v>9540.0</v>
      </c>
      <c r="C19350" s="55"/>
      <c r="D19350" s="52"/>
    </row>
    <row r="19351">
      <c r="A19351" s="44" t="s">
        <v>17438</v>
      </c>
      <c r="B19351" s="45">
        <v>2980.0</v>
      </c>
      <c r="C19351" s="55"/>
      <c r="D19351" s="52"/>
    </row>
    <row r="19352">
      <c r="A19352" s="44" t="s">
        <v>17439</v>
      </c>
      <c r="B19352" s="45">
        <v>10460.0</v>
      </c>
      <c r="C19352" s="55"/>
      <c r="D19352" s="52"/>
    </row>
    <row r="19353">
      <c r="A19353" s="44" t="s">
        <v>17440</v>
      </c>
      <c r="B19353" s="45">
        <v>2580.0</v>
      </c>
      <c r="C19353" s="55"/>
      <c r="D19353" s="52"/>
    </row>
    <row r="19354">
      <c r="A19354" s="44" t="s">
        <v>17441</v>
      </c>
      <c r="B19354" s="45">
        <v>18000.0</v>
      </c>
      <c r="C19354" s="56" t="s">
        <v>14519</v>
      </c>
      <c r="D19354" s="52"/>
    </row>
    <row r="19355">
      <c r="A19355" s="44" t="s">
        <v>17442</v>
      </c>
      <c r="B19355" s="45">
        <v>5120.0</v>
      </c>
      <c r="C19355" s="56" t="s">
        <v>4474</v>
      </c>
      <c r="D19355" s="52"/>
    </row>
    <row r="19356">
      <c r="A19356" s="44" t="s">
        <v>17443</v>
      </c>
      <c r="B19356" s="45">
        <v>2920.0</v>
      </c>
      <c r="C19356" s="56" t="s">
        <v>4474</v>
      </c>
      <c r="D19356" s="52"/>
    </row>
    <row r="19357">
      <c r="A19357" s="44" t="s">
        <v>17444</v>
      </c>
      <c r="B19357" s="45">
        <v>11780.0</v>
      </c>
      <c r="C19357" s="56" t="s">
        <v>5765</v>
      </c>
      <c r="D19357" s="52"/>
    </row>
    <row r="19358">
      <c r="A19358" s="44" t="s">
        <v>17445</v>
      </c>
      <c r="B19358" s="45">
        <v>9520.0</v>
      </c>
      <c r="C19358" s="55"/>
      <c r="D19358" s="52"/>
    </row>
    <row r="19359">
      <c r="A19359" s="44" t="s">
        <v>17446</v>
      </c>
      <c r="B19359" s="45">
        <v>13800.0</v>
      </c>
      <c r="C19359" s="56" t="s">
        <v>7238</v>
      </c>
      <c r="D19359" s="52"/>
    </row>
    <row r="19360">
      <c r="A19360" s="44" t="s">
        <v>17447</v>
      </c>
      <c r="B19360" s="45">
        <v>2760.0</v>
      </c>
      <c r="C19360" s="55"/>
      <c r="D19360" s="52"/>
    </row>
    <row r="19361">
      <c r="A19361" s="44" t="s">
        <v>17448</v>
      </c>
      <c r="B19361" s="45">
        <v>2200.0</v>
      </c>
      <c r="C19361" s="56" t="s">
        <v>17449</v>
      </c>
      <c r="D19361" s="52"/>
    </row>
    <row r="19362">
      <c r="A19362" s="44" t="s">
        <v>17450</v>
      </c>
      <c r="B19362" s="45">
        <v>2400.0</v>
      </c>
      <c r="C19362" s="56" t="s">
        <v>17451</v>
      </c>
      <c r="D19362" s="52"/>
    </row>
    <row r="19363">
      <c r="A19363" s="44" t="s">
        <v>17452</v>
      </c>
      <c r="B19363" s="45">
        <v>10220.0</v>
      </c>
      <c r="C19363" s="55"/>
      <c r="D19363" s="52"/>
    </row>
    <row r="19364">
      <c r="A19364" s="44" t="s">
        <v>17453</v>
      </c>
      <c r="B19364" s="45">
        <v>2980.0</v>
      </c>
      <c r="C19364" s="56" t="s">
        <v>17454</v>
      </c>
      <c r="D19364" s="52"/>
    </row>
    <row r="19365">
      <c r="A19365" s="44" t="s">
        <v>17455</v>
      </c>
      <c r="B19365" s="45">
        <v>2060.0</v>
      </c>
      <c r="C19365" s="56" t="s">
        <v>17449</v>
      </c>
      <c r="D19365" s="52"/>
    </row>
    <row r="19366">
      <c r="A19366" s="44" t="s">
        <v>17456</v>
      </c>
      <c r="B19366" s="45">
        <v>2320.0</v>
      </c>
      <c r="C19366" s="56" t="s">
        <v>17451</v>
      </c>
      <c r="D19366" s="52"/>
    </row>
    <row r="19367">
      <c r="A19367" s="44" t="s">
        <v>17457</v>
      </c>
      <c r="B19367" s="45">
        <v>2360.0</v>
      </c>
      <c r="C19367" s="56" t="s">
        <v>17458</v>
      </c>
      <c r="D19367" s="52"/>
    </row>
    <row r="19368">
      <c r="A19368" s="44" t="s">
        <v>17459</v>
      </c>
      <c r="B19368" s="45">
        <v>2720.0</v>
      </c>
      <c r="C19368" s="56" t="s">
        <v>17454</v>
      </c>
      <c r="D19368" s="52"/>
    </row>
    <row r="19369">
      <c r="A19369" s="44" t="s">
        <v>17460</v>
      </c>
      <c r="B19369" s="45">
        <v>2920.0</v>
      </c>
      <c r="C19369" s="55"/>
      <c r="D19369" s="52"/>
    </row>
    <row r="19370">
      <c r="A19370" s="44" t="s">
        <v>17461</v>
      </c>
      <c r="B19370" s="45">
        <v>16040.0</v>
      </c>
      <c r="C19370" s="56" t="s">
        <v>17161</v>
      </c>
      <c r="D19370" s="52"/>
    </row>
    <row r="19371">
      <c r="A19371" s="44" t="s">
        <v>17462</v>
      </c>
      <c r="B19371" s="45">
        <v>1860.0</v>
      </c>
      <c r="C19371" s="56" t="s">
        <v>17458</v>
      </c>
      <c r="D19371" s="52"/>
    </row>
    <row r="19372">
      <c r="A19372" s="44" t="s">
        <v>17463</v>
      </c>
      <c r="B19372" s="45">
        <v>11080.0</v>
      </c>
      <c r="C19372" s="55"/>
      <c r="D19372" s="52"/>
    </row>
    <row r="19373">
      <c r="A19373" s="44" t="s">
        <v>17464</v>
      </c>
      <c r="B19373" s="45">
        <v>2380.0</v>
      </c>
      <c r="C19373" s="55"/>
      <c r="D19373" s="52"/>
    </row>
    <row r="19374">
      <c r="A19374" s="44" t="s">
        <v>17465</v>
      </c>
      <c r="B19374" s="45">
        <v>40920.0</v>
      </c>
      <c r="C19374" s="56" t="s">
        <v>17173</v>
      </c>
      <c r="D19374" s="52"/>
    </row>
    <row r="19375">
      <c r="A19375" s="44" t="s">
        <v>17466</v>
      </c>
      <c r="B19375" s="45">
        <v>9460.0</v>
      </c>
      <c r="C19375" s="55"/>
      <c r="D19375" s="52"/>
    </row>
    <row r="19376">
      <c r="A19376" s="44" t="s">
        <v>17467</v>
      </c>
      <c r="B19376" s="45">
        <v>12100.0</v>
      </c>
      <c r="C19376" s="56" t="s">
        <v>11998</v>
      </c>
      <c r="D19376" s="52"/>
    </row>
    <row r="19377">
      <c r="A19377" s="44" t="s">
        <v>17468</v>
      </c>
      <c r="B19377" s="45">
        <v>3720.0</v>
      </c>
      <c r="C19377" s="56" t="s">
        <v>6421</v>
      </c>
      <c r="D19377" s="52"/>
    </row>
    <row r="19378">
      <c r="A19378" s="44" t="s">
        <v>17469</v>
      </c>
      <c r="B19378" s="45">
        <v>16400.0</v>
      </c>
      <c r="C19378" s="55"/>
      <c r="D19378" s="52"/>
    </row>
    <row r="19379">
      <c r="A19379" s="44" t="s">
        <v>17470</v>
      </c>
      <c r="B19379" s="45">
        <v>13240.0</v>
      </c>
      <c r="C19379" s="55"/>
      <c r="D19379" s="52"/>
    </row>
    <row r="19380">
      <c r="A19380" s="44" t="s">
        <v>17471</v>
      </c>
      <c r="B19380" s="45">
        <v>3420.0</v>
      </c>
      <c r="C19380" s="56" t="s">
        <v>6508</v>
      </c>
      <c r="D19380" s="52"/>
    </row>
    <row r="19381">
      <c r="A19381" s="44" t="s">
        <v>17472</v>
      </c>
      <c r="B19381" s="45">
        <v>10220.0</v>
      </c>
      <c r="C19381" s="55"/>
      <c r="D19381" s="52"/>
    </row>
    <row r="19382">
      <c r="A19382" s="44" t="s">
        <v>17473</v>
      </c>
      <c r="B19382" s="45">
        <v>3420.0</v>
      </c>
      <c r="C19382" s="56" t="s">
        <v>7276</v>
      </c>
      <c r="D19382" s="52"/>
    </row>
    <row r="19383">
      <c r="A19383" s="44" t="s">
        <v>17474</v>
      </c>
      <c r="B19383" s="45">
        <v>2960.0</v>
      </c>
      <c r="C19383" s="56" t="s">
        <v>9914</v>
      </c>
      <c r="D19383" s="52"/>
    </row>
    <row r="19384">
      <c r="A19384" s="44" t="s">
        <v>17475</v>
      </c>
      <c r="B19384" s="45">
        <v>2580.0</v>
      </c>
      <c r="C19384" s="55"/>
      <c r="D19384" s="52"/>
    </row>
    <row r="19385">
      <c r="A19385" s="44" t="s">
        <v>17476</v>
      </c>
      <c r="B19385" s="45">
        <v>9500.0</v>
      </c>
      <c r="C19385" s="55"/>
      <c r="D19385" s="52"/>
    </row>
    <row r="19386">
      <c r="A19386" s="44" t="s">
        <v>17477</v>
      </c>
      <c r="B19386" s="45">
        <v>3580.0</v>
      </c>
      <c r="C19386" s="56" t="s">
        <v>6421</v>
      </c>
      <c r="D19386" s="52"/>
    </row>
    <row r="19387">
      <c r="A19387" s="44" t="s">
        <v>17478</v>
      </c>
      <c r="B19387" s="45">
        <v>3100.0</v>
      </c>
      <c r="C19387" s="56" t="s">
        <v>17479</v>
      </c>
      <c r="D19387" s="52"/>
    </row>
    <row r="19388">
      <c r="A19388" s="44" t="s">
        <v>17480</v>
      </c>
      <c r="B19388" s="45">
        <v>3200.0</v>
      </c>
      <c r="C19388" s="56" t="s">
        <v>4031</v>
      </c>
      <c r="D19388" s="52"/>
    </row>
    <row r="19389">
      <c r="A19389" s="44" t="s">
        <v>17481</v>
      </c>
      <c r="B19389" s="45">
        <v>3280.0</v>
      </c>
      <c r="C19389" s="56" t="s">
        <v>6508</v>
      </c>
      <c r="D19389" s="52"/>
    </row>
    <row r="19390">
      <c r="A19390" s="44" t="s">
        <v>17482</v>
      </c>
      <c r="B19390" s="45">
        <v>3280.0</v>
      </c>
      <c r="C19390" s="56" t="s">
        <v>7276</v>
      </c>
      <c r="D19390" s="52"/>
    </row>
    <row r="19391">
      <c r="A19391" s="44" t="s">
        <v>17483</v>
      </c>
      <c r="B19391" s="45">
        <v>2740.0</v>
      </c>
      <c r="C19391" s="56" t="s">
        <v>9914</v>
      </c>
      <c r="D19391" s="52"/>
    </row>
    <row r="19392">
      <c r="A19392" s="44" t="s">
        <v>17484</v>
      </c>
      <c r="B19392" s="45">
        <v>2080.0</v>
      </c>
      <c r="C19392" s="55"/>
      <c r="D19392" s="52"/>
    </row>
    <row r="19393">
      <c r="A19393" s="44" t="s">
        <v>17485</v>
      </c>
      <c r="B19393" s="45">
        <v>2580.0</v>
      </c>
      <c r="C19393" s="56" t="s">
        <v>4031</v>
      </c>
      <c r="D19393" s="52"/>
    </row>
    <row r="19394">
      <c r="A19394" s="44" t="s">
        <v>17486</v>
      </c>
      <c r="B19394" s="45">
        <v>24260.0</v>
      </c>
      <c r="C19394" s="56" t="s">
        <v>14519</v>
      </c>
      <c r="D19394" s="52"/>
    </row>
    <row r="19395">
      <c r="A19395" s="44" t="s">
        <v>17487</v>
      </c>
      <c r="B19395" s="45">
        <v>13080.0</v>
      </c>
      <c r="C19395" s="55"/>
      <c r="D19395" s="52"/>
    </row>
    <row r="19396">
      <c r="A19396" s="44" t="s">
        <v>17488</v>
      </c>
      <c r="B19396" s="45">
        <v>9480.0</v>
      </c>
      <c r="C19396" s="55"/>
      <c r="D19396" s="52"/>
    </row>
    <row r="19397">
      <c r="A19397" s="44" t="s">
        <v>17489</v>
      </c>
      <c r="B19397" s="45">
        <v>18280.0</v>
      </c>
      <c r="C19397" s="56" t="s">
        <v>17116</v>
      </c>
      <c r="D19397" s="52"/>
    </row>
    <row r="19398">
      <c r="A19398" s="44" t="s">
        <v>17490</v>
      </c>
      <c r="B19398" s="45">
        <v>9500.0</v>
      </c>
      <c r="C19398" s="55"/>
      <c r="D19398" s="52"/>
    </row>
    <row r="19399">
      <c r="A19399" s="44" t="s">
        <v>17491</v>
      </c>
      <c r="B19399" s="45">
        <v>11340.0</v>
      </c>
      <c r="C19399" s="56" t="s">
        <v>17492</v>
      </c>
      <c r="D19399" s="52"/>
    </row>
    <row r="19400">
      <c r="A19400" s="44" t="s">
        <v>17493</v>
      </c>
      <c r="B19400" s="45">
        <v>2080.0</v>
      </c>
      <c r="C19400" s="55"/>
      <c r="D19400" s="52"/>
    </row>
    <row r="19401">
      <c r="A19401" s="44" t="s">
        <v>17494</v>
      </c>
      <c r="B19401" s="45">
        <v>2960.0</v>
      </c>
      <c r="C19401" s="55"/>
      <c r="D19401" s="52"/>
    </row>
    <row r="19402">
      <c r="A19402" s="44" t="s">
        <v>17495</v>
      </c>
      <c r="B19402" s="45">
        <v>10040.0</v>
      </c>
      <c r="C19402" s="55"/>
      <c r="D19402" s="52"/>
    </row>
    <row r="19403">
      <c r="A19403" s="44" t="s">
        <v>17496</v>
      </c>
      <c r="B19403" s="45">
        <v>18940.0</v>
      </c>
      <c r="C19403" s="55"/>
      <c r="D19403" s="52"/>
    </row>
    <row r="19404">
      <c r="A19404" s="44" t="s">
        <v>17497</v>
      </c>
      <c r="B19404" s="45">
        <v>3020.0</v>
      </c>
      <c r="C19404" s="56" t="s">
        <v>4138</v>
      </c>
      <c r="D19404" s="52"/>
    </row>
    <row r="19405">
      <c r="A19405" s="44" t="s">
        <v>17498</v>
      </c>
      <c r="B19405" s="45">
        <v>12220.0</v>
      </c>
      <c r="C19405" s="56" t="s">
        <v>17499</v>
      </c>
      <c r="D19405" s="52"/>
    </row>
    <row r="19406">
      <c r="A19406" s="44" t="s">
        <v>17500</v>
      </c>
      <c r="B19406" s="45">
        <v>2880.0</v>
      </c>
      <c r="C19406" s="56" t="s">
        <v>4042</v>
      </c>
      <c r="D19406" s="52"/>
    </row>
    <row r="19407">
      <c r="A19407" s="44" t="s">
        <v>17501</v>
      </c>
      <c r="B19407" s="45">
        <v>16740.0</v>
      </c>
      <c r="C19407" s="55"/>
      <c r="D19407" s="52"/>
    </row>
    <row r="19408">
      <c r="A19408" s="44" t="s">
        <v>17502</v>
      </c>
      <c r="B19408" s="45">
        <v>2080.0</v>
      </c>
      <c r="C19408" s="55"/>
      <c r="D19408" s="52"/>
    </row>
    <row r="19409">
      <c r="A19409" s="44" t="s">
        <v>17503</v>
      </c>
      <c r="B19409" s="45">
        <v>2840.0</v>
      </c>
      <c r="C19409" s="56" t="s">
        <v>4138</v>
      </c>
      <c r="D19409" s="52"/>
    </row>
    <row r="19410">
      <c r="A19410" s="44" t="s">
        <v>17504</v>
      </c>
      <c r="B19410" s="45">
        <v>9520.0</v>
      </c>
      <c r="C19410" s="55"/>
      <c r="D19410" s="52"/>
    </row>
    <row r="19411">
      <c r="A19411" s="44" t="s">
        <v>17505</v>
      </c>
      <c r="B19411" s="45">
        <v>2520.0</v>
      </c>
      <c r="C19411" s="56" t="s">
        <v>4042</v>
      </c>
      <c r="D19411" s="52"/>
    </row>
    <row r="19412">
      <c r="A19412" s="44" t="s">
        <v>17506</v>
      </c>
      <c r="B19412" s="45">
        <v>20580.0</v>
      </c>
      <c r="C19412" s="56" t="s">
        <v>14519</v>
      </c>
      <c r="D19412" s="52"/>
    </row>
    <row r="19413">
      <c r="A19413" s="44" t="s">
        <v>17507</v>
      </c>
      <c r="B19413" s="45">
        <v>10820.0</v>
      </c>
      <c r="C19413" s="56" t="s">
        <v>4535</v>
      </c>
      <c r="D19413" s="52"/>
    </row>
    <row r="19414">
      <c r="A19414" s="44" t="s">
        <v>17508</v>
      </c>
      <c r="B19414" s="45">
        <v>14780.0</v>
      </c>
      <c r="C19414" s="55"/>
      <c r="D19414" s="52"/>
    </row>
    <row r="19415">
      <c r="A19415" s="44" t="s">
        <v>17509</v>
      </c>
      <c r="B19415" s="45">
        <v>3780.0</v>
      </c>
      <c r="C19415" s="56" t="s">
        <v>4111</v>
      </c>
      <c r="D19415" s="52"/>
    </row>
    <row r="19416">
      <c r="A19416" s="44" t="s">
        <v>17510</v>
      </c>
      <c r="B19416" s="45">
        <v>2620.0</v>
      </c>
      <c r="C19416" s="56" t="s">
        <v>4111</v>
      </c>
      <c r="D19416" s="52"/>
    </row>
    <row r="19417">
      <c r="A19417" s="44" t="s">
        <v>17511</v>
      </c>
      <c r="B19417" s="45">
        <v>10860.0</v>
      </c>
      <c r="C19417" s="56" t="s">
        <v>17512</v>
      </c>
      <c r="D19417" s="52"/>
    </row>
    <row r="19418">
      <c r="A19418" s="44" t="s">
        <v>17513</v>
      </c>
      <c r="B19418" s="45">
        <v>2900.0</v>
      </c>
      <c r="C19418" s="56" t="s">
        <v>4138</v>
      </c>
      <c r="D19418" s="52"/>
    </row>
    <row r="19419">
      <c r="A19419" s="44" t="s">
        <v>17514</v>
      </c>
      <c r="B19419" s="45">
        <v>11860.0</v>
      </c>
      <c r="C19419" s="56" t="s">
        <v>8901</v>
      </c>
      <c r="D19419" s="52"/>
    </row>
    <row r="19420">
      <c r="A19420" s="44" t="s">
        <v>17515</v>
      </c>
      <c r="B19420" s="45">
        <v>3640.0</v>
      </c>
      <c r="C19420" s="56" t="s">
        <v>17516</v>
      </c>
      <c r="D19420" s="52"/>
    </row>
    <row r="19421">
      <c r="A19421" s="44" t="s">
        <v>17517</v>
      </c>
      <c r="B19421" s="45">
        <v>2840.0</v>
      </c>
      <c r="C19421" s="56" t="s">
        <v>4138</v>
      </c>
      <c r="D19421" s="52"/>
    </row>
    <row r="19422">
      <c r="A19422" s="44" t="s">
        <v>17518</v>
      </c>
      <c r="B19422" s="45">
        <v>10500.0</v>
      </c>
      <c r="C19422" s="56" t="s">
        <v>8901</v>
      </c>
      <c r="D19422" s="52"/>
    </row>
    <row r="19423">
      <c r="A19423" s="44" t="s">
        <v>17519</v>
      </c>
      <c r="B19423" s="45">
        <v>18440.0</v>
      </c>
      <c r="C19423" s="56" t="s">
        <v>17520</v>
      </c>
      <c r="D19423" s="52"/>
    </row>
    <row r="19424">
      <c r="A19424" s="44" t="s">
        <v>17521</v>
      </c>
      <c r="B19424" s="45">
        <v>8980.0</v>
      </c>
      <c r="C19424" s="55"/>
      <c r="D19424" s="52"/>
    </row>
    <row r="19425">
      <c r="A19425" s="44" t="s">
        <v>17522</v>
      </c>
      <c r="B19425" s="45">
        <v>2580.0</v>
      </c>
      <c r="C19425" s="55"/>
      <c r="D19425" s="52"/>
    </row>
    <row r="19426">
      <c r="A19426" s="44" t="s">
        <v>17523</v>
      </c>
      <c r="B19426" s="45">
        <v>16140.0</v>
      </c>
      <c r="C19426" s="55"/>
      <c r="D19426" s="52"/>
    </row>
    <row r="19427">
      <c r="A19427" s="44" t="s">
        <v>17524</v>
      </c>
      <c r="B19427" s="45">
        <v>2560.0</v>
      </c>
      <c r="C19427" s="55"/>
      <c r="D19427" s="52"/>
    </row>
    <row r="19428">
      <c r="A19428" s="44" t="s">
        <v>17525</v>
      </c>
      <c r="B19428" s="45">
        <v>11320.0</v>
      </c>
      <c r="C19428" s="56" t="s">
        <v>14889</v>
      </c>
      <c r="D19428" s="52"/>
    </row>
    <row r="19429">
      <c r="A19429" s="44" t="s">
        <v>17526</v>
      </c>
      <c r="B19429" s="45">
        <v>8980.0</v>
      </c>
      <c r="C19429" s="55"/>
      <c r="D19429" s="52"/>
    </row>
    <row r="19430">
      <c r="A19430" s="44" t="s">
        <v>17527</v>
      </c>
      <c r="B19430" s="45">
        <v>16040.0</v>
      </c>
      <c r="C19430" s="55"/>
      <c r="D19430" s="52"/>
    </row>
    <row r="19431">
      <c r="A19431" s="44" t="s">
        <v>17528</v>
      </c>
      <c r="B19431" s="45">
        <v>10420.0</v>
      </c>
      <c r="C19431" s="56" t="s">
        <v>17529</v>
      </c>
      <c r="D19431" s="52"/>
    </row>
    <row r="19432">
      <c r="A19432" s="44" t="s">
        <v>17530</v>
      </c>
      <c r="B19432" s="45">
        <v>10420.0</v>
      </c>
      <c r="C19432" s="55"/>
      <c r="D19432" s="52"/>
    </row>
    <row r="19433">
      <c r="A19433" s="44" t="s">
        <v>17531</v>
      </c>
      <c r="B19433" s="45">
        <v>9500.0</v>
      </c>
      <c r="C19433" s="55"/>
      <c r="D19433" s="52"/>
    </row>
    <row r="19434">
      <c r="A19434" s="44" t="s">
        <v>17532</v>
      </c>
      <c r="B19434" s="45">
        <v>8980.0</v>
      </c>
      <c r="C19434" s="55"/>
      <c r="D19434" s="52"/>
    </row>
    <row r="19435">
      <c r="A19435" s="44" t="s">
        <v>17533</v>
      </c>
      <c r="B19435" s="45">
        <v>3060.0</v>
      </c>
      <c r="C19435" s="55"/>
      <c r="D19435" s="52"/>
    </row>
    <row r="19436">
      <c r="A19436" s="44" t="s">
        <v>17534</v>
      </c>
      <c r="B19436" s="45">
        <v>2940.0</v>
      </c>
      <c r="C19436" s="55"/>
      <c r="D19436" s="52"/>
    </row>
    <row r="19437">
      <c r="A19437" s="44" t="s">
        <v>17535</v>
      </c>
      <c r="B19437" s="45">
        <v>12480.0</v>
      </c>
      <c r="C19437" s="56" t="s">
        <v>17536</v>
      </c>
      <c r="D19437" s="52"/>
    </row>
    <row r="19438">
      <c r="A19438" s="44" t="s">
        <v>17537</v>
      </c>
      <c r="B19438" s="45">
        <v>10360.0</v>
      </c>
      <c r="C19438" s="56" t="s">
        <v>17538</v>
      </c>
      <c r="D19438" s="52"/>
    </row>
    <row r="19439">
      <c r="A19439" s="44" t="s">
        <v>17539</v>
      </c>
      <c r="B19439" s="45">
        <v>8980.0</v>
      </c>
      <c r="C19439" s="55"/>
      <c r="D19439" s="52"/>
    </row>
    <row r="19440">
      <c r="A19440" s="44" t="s">
        <v>17540</v>
      </c>
      <c r="B19440" s="45">
        <v>9520.0</v>
      </c>
      <c r="C19440" s="55"/>
      <c r="D19440" s="52"/>
    </row>
    <row r="19441">
      <c r="A19441" s="44" t="s">
        <v>17541</v>
      </c>
      <c r="B19441" s="45">
        <v>11480.0</v>
      </c>
      <c r="C19441" s="56" t="s">
        <v>16004</v>
      </c>
      <c r="D19441" s="52"/>
    </row>
    <row r="19442">
      <c r="A19442" s="44" t="s">
        <v>17542</v>
      </c>
      <c r="B19442" s="45">
        <v>10520.0</v>
      </c>
      <c r="C19442" s="56" t="s">
        <v>15215</v>
      </c>
      <c r="D19442" s="52"/>
    </row>
    <row r="19443">
      <c r="A19443" s="44" t="s">
        <v>17543</v>
      </c>
      <c r="B19443" s="45">
        <v>8980.0</v>
      </c>
      <c r="C19443" s="55"/>
      <c r="D19443" s="52"/>
    </row>
    <row r="19444">
      <c r="A19444" s="44" t="s">
        <v>17544</v>
      </c>
      <c r="B19444" s="45">
        <v>9500.0</v>
      </c>
      <c r="C19444" s="55"/>
      <c r="D19444" s="52"/>
    </row>
    <row r="19445">
      <c r="A19445" s="44" t="s">
        <v>17545</v>
      </c>
      <c r="B19445" s="45">
        <v>3820.0</v>
      </c>
      <c r="C19445" s="55"/>
      <c r="D19445" s="52"/>
    </row>
    <row r="19446">
      <c r="A19446" s="44" t="s">
        <v>17546</v>
      </c>
      <c r="B19446" s="45">
        <v>3560.0</v>
      </c>
      <c r="C19446" s="55"/>
      <c r="D19446" s="52"/>
    </row>
    <row r="19447">
      <c r="A19447" s="44" t="s">
        <v>17547</v>
      </c>
      <c r="B19447" s="45">
        <v>3560.0</v>
      </c>
      <c r="C19447" s="55"/>
      <c r="D19447" s="52"/>
    </row>
    <row r="19448">
      <c r="A19448" s="44" t="s">
        <v>17548</v>
      </c>
      <c r="B19448" s="45">
        <v>2840.0</v>
      </c>
      <c r="C19448" s="55"/>
      <c r="D19448" s="52"/>
    </row>
    <row r="19449">
      <c r="A19449" s="44" t="s">
        <v>17549</v>
      </c>
      <c r="B19449" s="45">
        <v>16380.0</v>
      </c>
      <c r="C19449" s="56" t="s">
        <v>17550</v>
      </c>
      <c r="D19449" s="52"/>
    </row>
    <row r="19450">
      <c r="A19450" s="44" t="s">
        <v>17551</v>
      </c>
      <c r="B19450" s="45">
        <v>15000.0</v>
      </c>
      <c r="C19450" s="56" t="s">
        <v>17552</v>
      </c>
      <c r="D19450" s="52"/>
    </row>
    <row r="19451">
      <c r="A19451" s="44" t="s">
        <v>17553</v>
      </c>
      <c r="B19451" s="45">
        <v>9480.0</v>
      </c>
      <c r="C19451" s="55"/>
      <c r="D19451" s="52"/>
    </row>
    <row r="19452">
      <c r="A19452" s="44" t="s">
        <v>17554</v>
      </c>
      <c r="B19452" s="45">
        <v>8980.0</v>
      </c>
      <c r="C19452" s="55"/>
      <c r="D19452" s="52"/>
    </row>
    <row r="19453">
      <c r="A19453" s="44" t="s">
        <v>17555</v>
      </c>
      <c r="B19453" s="45">
        <v>14820.0</v>
      </c>
      <c r="C19453" s="56" t="s">
        <v>17556</v>
      </c>
      <c r="D19453" s="52"/>
    </row>
    <row r="19454">
      <c r="A19454" s="44" t="s">
        <v>17557</v>
      </c>
      <c r="B19454" s="45">
        <v>14560.0</v>
      </c>
      <c r="C19454" s="56" t="s">
        <v>17558</v>
      </c>
      <c r="D19454" s="52"/>
    </row>
    <row r="19455">
      <c r="A19455" s="44" t="s">
        <v>17559</v>
      </c>
      <c r="B19455" s="45">
        <v>8980.0</v>
      </c>
      <c r="C19455" s="55"/>
      <c r="D19455" s="52"/>
    </row>
    <row r="19456">
      <c r="A19456" s="44" t="s">
        <v>17560</v>
      </c>
      <c r="B19456" s="45">
        <v>9500.0</v>
      </c>
      <c r="C19456" s="55"/>
      <c r="D19456" s="52"/>
    </row>
    <row r="19457">
      <c r="A19457" s="44" t="s">
        <v>17561</v>
      </c>
      <c r="B19457" s="45">
        <v>17420.0</v>
      </c>
      <c r="C19457" s="56" t="s">
        <v>17562</v>
      </c>
      <c r="D19457" s="52"/>
    </row>
    <row r="19458">
      <c r="A19458" s="44" t="s">
        <v>17563</v>
      </c>
      <c r="B19458" s="45">
        <v>11780.0</v>
      </c>
      <c r="C19458" s="56" t="s">
        <v>17564</v>
      </c>
      <c r="D19458" s="52"/>
    </row>
    <row r="19459">
      <c r="A19459" s="44" t="s">
        <v>17565</v>
      </c>
      <c r="B19459" s="45">
        <v>9440.0</v>
      </c>
      <c r="C19459" s="55"/>
      <c r="D19459" s="52"/>
    </row>
    <row r="19460">
      <c r="A19460" s="44" t="s">
        <v>17566</v>
      </c>
      <c r="B19460" s="45">
        <v>8980.0</v>
      </c>
      <c r="C19460" s="55"/>
      <c r="D19460" s="52"/>
    </row>
    <row r="19461">
      <c r="A19461" s="44" t="s">
        <v>17567</v>
      </c>
      <c r="B19461" s="45">
        <v>1760.0</v>
      </c>
      <c r="C19461" s="55"/>
      <c r="D19461" s="52"/>
    </row>
    <row r="19462">
      <c r="A19462" s="44" t="s">
        <v>17568</v>
      </c>
      <c r="B19462" s="45">
        <v>1760.0</v>
      </c>
      <c r="C19462" s="55"/>
      <c r="D19462" s="52"/>
    </row>
    <row r="19463">
      <c r="A19463" s="44" t="s">
        <v>17569</v>
      </c>
      <c r="B19463" s="45">
        <v>16180.0</v>
      </c>
      <c r="C19463" s="55"/>
      <c r="D19463" s="52"/>
    </row>
    <row r="19464">
      <c r="A19464" s="44" t="s">
        <v>17570</v>
      </c>
      <c r="B19464" s="45">
        <v>13020.0</v>
      </c>
      <c r="C19464" s="56" t="s">
        <v>4109</v>
      </c>
      <c r="D19464" s="52"/>
    </row>
    <row r="19465">
      <c r="A19465" s="44" t="s">
        <v>17571</v>
      </c>
      <c r="B19465" s="45">
        <v>2680.0</v>
      </c>
      <c r="C19465" s="55"/>
      <c r="D19465" s="52"/>
    </row>
    <row r="19466">
      <c r="A19466" s="44" t="s">
        <v>17572</v>
      </c>
      <c r="B19466" s="45">
        <v>2720.0</v>
      </c>
      <c r="C19466" s="55"/>
      <c r="D19466" s="52"/>
    </row>
    <row r="19467">
      <c r="A19467" s="44" t="s">
        <v>17573</v>
      </c>
      <c r="B19467" s="45">
        <v>10260.0</v>
      </c>
      <c r="C19467" s="55"/>
      <c r="D19467" s="52"/>
    </row>
    <row r="19468">
      <c r="A19468" s="44" t="s">
        <v>17574</v>
      </c>
      <c r="B19468" s="45">
        <v>8980.0</v>
      </c>
      <c r="C19468" s="55"/>
      <c r="D19468" s="52"/>
    </row>
    <row r="19469">
      <c r="A19469" s="44" t="s">
        <v>17575</v>
      </c>
      <c r="B19469" s="45">
        <v>3380.0</v>
      </c>
      <c r="C19469" s="55"/>
      <c r="D19469" s="52"/>
    </row>
    <row r="19470">
      <c r="A19470" s="44" t="s">
        <v>17576</v>
      </c>
      <c r="B19470" s="45">
        <v>3580.0</v>
      </c>
      <c r="C19470" s="55"/>
      <c r="D19470" s="52"/>
    </row>
    <row r="19471">
      <c r="A19471" s="44" t="s">
        <v>17577</v>
      </c>
      <c r="B19471" s="45">
        <v>12080.0</v>
      </c>
      <c r="C19471" s="55"/>
      <c r="D19471" s="52"/>
    </row>
    <row r="19472">
      <c r="A19472" s="44" t="s">
        <v>17578</v>
      </c>
      <c r="B19472" s="45">
        <v>3340.0</v>
      </c>
      <c r="C19472" s="56" t="s">
        <v>3980</v>
      </c>
      <c r="D19472" s="52"/>
    </row>
    <row r="19473">
      <c r="A19473" s="44" t="s">
        <v>17579</v>
      </c>
      <c r="B19473" s="45">
        <v>3240.0</v>
      </c>
      <c r="C19473" s="55"/>
      <c r="D19473" s="52"/>
    </row>
    <row r="19474">
      <c r="A19474" s="44" t="s">
        <v>17580</v>
      </c>
      <c r="B19474" s="45">
        <v>22680.0</v>
      </c>
      <c r="C19474" s="56" t="s">
        <v>12685</v>
      </c>
      <c r="D19474" s="52"/>
    </row>
    <row r="19475">
      <c r="A19475" s="44" t="s">
        <v>17581</v>
      </c>
      <c r="B19475" s="45">
        <v>3580.0</v>
      </c>
      <c r="C19475" s="55"/>
      <c r="D19475" s="52"/>
    </row>
    <row r="19476">
      <c r="A19476" s="44" t="s">
        <v>17582</v>
      </c>
      <c r="B19476" s="45">
        <v>3660.0</v>
      </c>
      <c r="C19476" s="56" t="s">
        <v>4017</v>
      </c>
      <c r="D19476" s="52"/>
    </row>
    <row r="19477">
      <c r="A19477" s="44" t="s">
        <v>17583</v>
      </c>
      <c r="B19477" s="45">
        <v>9400.0</v>
      </c>
      <c r="C19477" s="55"/>
      <c r="D19477" s="52"/>
    </row>
    <row r="19478">
      <c r="A19478" s="44" t="s">
        <v>17584</v>
      </c>
      <c r="B19478" s="45">
        <v>10400.0</v>
      </c>
      <c r="C19478" s="56" t="s">
        <v>9615</v>
      </c>
      <c r="D19478" s="52"/>
    </row>
    <row r="19479">
      <c r="A19479" s="44" t="s">
        <v>17585</v>
      </c>
      <c r="B19479" s="45">
        <v>3420.0</v>
      </c>
      <c r="C19479" s="56" t="s">
        <v>3265</v>
      </c>
      <c r="D19479" s="52"/>
    </row>
    <row r="19480">
      <c r="A19480" s="44" t="s">
        <v>17586</v>
      </c>
      <c r="B19480" s="45">
        <v>11800.0</v>
      </c>
      <c r="C19480" s="56" t="s">
        <v>17587</v>
      </c>
      <c r="D19480" s="52"/>
    </row>
    <row r="19481">
      <c r="A19481" s="44" t="s">
        <v>17588</v>
      </c>
      <c r="B19481" s="45">
        <v>2440.0</v>
      </c>
      <c r="C19481" s="56" t="s">
        <v>3980</v>
      </c>
      <c r="D19481" s="52"/>
    </row>
    <row r="19482">
      <c r="A19482" s="44" t="s">
        <v>17589</v>
      </c>
      <c r="B19482" s="45">
        <v>11880.0</v>
      </c>
      <c r="C19482" s="56" t="s">
        <v>8901</v>
      </c>
      <c r="D19482" s="52"/>
    </row>
    <row r="19483">
      <c r="A19483" s="44" t="s">
        <v>17590</v>
      </c>
      <c r="B19483" s="45">
        <v>9520.0</v>
      </c>
      <c r="C19483" s="55"/>
      <c r="D19483" s="52"/>
    </row>
    <row r="19484">
      <c r="A19484" s="44" t="s">
        <v>17591</v>
      </c>
      <c r="B19484" s="45">
        <v>9460.0</v>
      </c>
      <c r="C19484" s="55"/>
      <c r="D19484" s="52"/>
    </row>
    <row r="19485">
      <c r="A19485" s="44" t="s">
        <v>17592</v>
      </c>
      <c r="B19485" s="45">
        <v>3000.0</v>
      </c>
      <c r="C19485" s="56" t="s">
        <v>3265</v>
      </c>
      <c r="D19485" s="52"/>
    </row>
    <row r="19486">
      <c r="A19486" s="44" t="s">
        <v>17593</v>
      </c>
      <c r="B19486" s="45">
        <v>2820.0</v>
      </c>
      <c r="C19486" s="55"/>
      <c r="D19486" s="52"/>
    </row>
    <row r="19487">
      <c r="A19487" s="44" t="s">
        <v>17594</v>
      </c>
      <c r="B19487" s="45">
        <v>10640.0</v>
      </c>
      <c r="C19487" s="55"/>
      <c r="D19487" s="52"/>
    </row>
    <row r="19488">
      <c r="A19488" s="44" t="s">
        <v>17595</v>
      </c>
      <c r="B19488" s="45">
        <v>13820.0</v>
      </c>
      <c r="C19488" s="56" t="s">
        <v>17596</v>
      </c>
      <c r="D19488" s="52"/>
    </row>
    <row r="19489">
      <c r="A19489" s="44" t="s">
        <v>17597</v>
      </c>
      <c r="B19489" s="45">
        <v>3480.0</v>
      </c>
      <c r="C19489" s="55"/>
      <c r="D19489" s="52"/>
    </row>
    <row r="19490">
      <c r="A19490" s="44" t="s">
        <v>17598</v>
      </c>
      <c r="B19490" s="45">
        <v>17480.0</v>
      </c>
      <c r="C19490" s="55"/>
      <c r="D19490" s="52"/>
    </row>
    <row r="19491">
      <c r="A19491" s="44" t="s">
        <v>17599</v>
      </c>
      <c r="B19491" s="45">
        <v>2740.0</v>
      </c>
      <c r="C19491" s="55"/>
      <c r="D19491" s="52"/>
    </row>
    <row r="19492">
      <c r="A19492" s="44" t="s">
        <v>17600</v>
      </c>
      <c r="B19492" s="45">
        <v>9540.0</v>
      </c>
      <c r="C19492" s="55"/>
      <c r="D19492" s="52"/>
    </row>
    <row r="19493">
      <c r="A19493" s="44" t="s">
        <v>17601</v>
      </c>
      <c r="B19493" s="45">
        <v>3580.0</v>
      </c>
      <c r="C19493" s="55"/>
      <c r="D19493" s="52"/>
    </row>
    <row r="19494">
      <c r="A19494" s="44" t="s">
        <v>17602</v>
      </c>
      <c r="B19494" s="45">
        <v>11700.0</v>
      </c>
      <c r="C19494" s="56" t="s">
        <v>13456</v>
      </c>
      <c r="D19494" s="52"/>
    </row>
    <row r="19495">
      <c r="A19495" s="44" t="s">
        <v>17603</v>
      </c>
      <c r="B19495" s="45">
        <v>13240.0</v>
      </c>
      <c r="C19495" s="56" t="s">
        <v>17429</v>
      </c>
      <c r="D19495" s="52"/>
    </row>
    <row r="19496">
      <c r="A19496" s="44" t="s">
        <v>17604</v>
      </c>
      <c r="B19496" s="45">
        <v>23160.0</v>
      </c>
      <c r="C19496" s="56" t="s">
        <v>14334</v>
      </c>
      <c r="D19496" s="52"/>
    </row>
    <row r="19497">
      <c r="A19497" s="44" t="s">
        <v>17605</v>
      </c>
      <c r="B19497" s="45">
        <v>9560.0</v>
      </c>
      <c r="C19497" s="55"/>
      <c r="D19497" s="52"/>
    </row>
    <row r="19498">
      <c r="A19498" s="44" t="s">
        <v>17606</v>
      </c>
      <c r="B19498" s="45">
        <v>3580.0</v>
      </c>
      <c r="C19498" s="55"/>
      <c r="D19498" s="52"/>
    </row>
    <row r="19499">
      <c r="A19499" s="44" t="s">
        <v>17607</v>
      </c>
      <c r="B19499" s="45">
        <v>9500.0</v>
      </c>
      <c r="C19499" s="55"/>
      <c r="D19499" s="52"/>
    </row>
    <row r="19500">
      <c r="A19500" s="44" t="s">
        <v>17608</v>
      </c>
      <c r="B19500" s="45">
        <v>4200.0</v>
      </c>
      <c r="C19500" s="56" t="s">
        <v>2781</v>
      </c>
      <c r="D19500" s="52"/>
    </row>
    <row r="19501">
      <c r="A19501" s="44" t="s">
        <v>17609</v>
      </c>
      <c r="B19501" s="45">
        <v>2860.0</v>
      </c>
      <c r="C19501" s="55"/>
      <c r="D19501" s="52"/>
    </row>
    <row r="19502">
      <c r="A19502" s="44" t="s">
        <v>17610</v>
      </c>
      <c r="B19502" s="45">
        <v>11740.0</v>
      </c>
      <c r="C19502" s="55"/>
      <c r="D19502" s="52"/>
    </row>
    <row r="19503">
      <c r="A19503" s="44" t="s">
        <v>17611</v>
      </c>
      <c r="B19503" s="45">
        <v>9360.0</v>
      </c>
      <c r="C19503" s="55"/>
      <c r="D19503" s="52"/>
    </row>
    <row r="19504">
      <c r="A19504" s="44" t="s">
        <v>17612</v>
      </c>
      <c r="B19504" s="45">
        <v>13540.0</v>
      </c>
      <c r="C19504" s="55"/>
      <c r="D19504" s="52"/>
    </row>
    <row r="19505">
      <c r="A19505" s="44" t="s">
        <v>17613</v>
      </c>
      <c r="B19505" s="45">
        <v>16920.0</v>
      </c>
      <c r="C19505" s="55"/>
      <c r="D19505" s="52"/>
    </row>
    <row r="19506">
      <c r="A19506" s="44" t="s">
        <v>17614</v>
      </c>
      <c r="B19506" s="45">
        <v>9380.0</v>
      </c>
      <c r="C19506" s="55"/>
      <c r="D19506" s="52"/>
    </row>
    <row r="19507">
      <c r="A19507" s="44" t="s">
        <v>17615</v>
      </c>
      <c r="B19507" s="45">
        <v>3760.0</v>
      </c>
      <c r="C19507" s="55"/>
      <c r="D19507" s="52"/>
    </row>
    <row r="19508">
      <c r="A19508" s="44" t="s">
        <v>17616</v>
      </c>
      <c r="B19508" s="45">
        <v>10160.0</v>
      </c>
      <c r="C19508" s="55"/>
      <c r="D19508" s="52"/>
    </row>
    <row r="19509">
      <c r="A19509" s="44" t="s">
        <v>17617</v>
      </c>
      <c r="B19509" s="45">
        <v>17740.0</v>
      </c>
      <c r="C19509" s="56" t="s">
        <v>17618</v>
      </c>
      <c r="D19509" s="52"/>
    </row>
    <row r="19510">
      <c r="A19510" s="44" t="s">
        <v>17619</v>
      </c>
      <c r="B19510" s="45">
        <v>9340.0</v>
      </c>
      <c r="C19510" s="55"/>
      <c r="D19510" s="52"/>
    </row>
    <row r="19511">
      <c r="A19511" s="44" t="s">
        <v>17620</v>
      </c>
      <c r="B19511" s="45">
        <v>3240.0</v>
      </c>
      <c r="C19511" s="55"/>
      <c r="D19511" s="52"/>
    </row>
    <row r="19512">
      <c r="A19512" s="44" t="s">
        <v>17621</v>
      </c>
      <c r="B19512" s="45">
        <v>10120.0</v>
      </c>
      <c r="C19512" s="55"/>
      <c r="D19512" s="52"/>
    </row>
    <row r="19513">
      <c r="A19513" s="44" t="s">
        <v>17622</v>
      </c>
      <c r="B19513" s="45">
        <v>3460.0</v>
      </c>
      <c r="C19513" s="55"/>
      <c r="D19513" s="52"/>
    </row>
    <row r="19514">
      <c r="A19514" s="44" t="s">
        <v>17623</v>
      </c>
      <c r="B19514" s="45">
        <v>23440.0</v>
      </c>
      <c r="C19514" s="56" t="s">
        <v>12685</v>
      </c>
      <c r="D19514" s="52"/>
    </row>
    <row r="19515">
      <c r="A19515" s="44" t="s">
        <v>17624</v>
      </c>
      <c r="B19515" s="45">
        <v>11240.0</v>
      </c>
      <c r="C19515" s="55"/>
      <c r="D19515" s="52"/>
    </row>
    <row r="19516">
      <c r="A19516" s="44" t="s">
        <v>17625</v>
      </c>
      <c r="B19516" s="45">
        <v>11480.0</v>
      </c>
      <c r="C19516" s="55"/>
      <c r="D19516" s="52"/>
    </row>
    <row r="19517">
      <c r="A19517" s="44" t="s">
        <v>17626</v>
      </c>
      <c r="B19517" s="45">
        <v>11280.0</v>
      </c>
      <c r="C19517" s="55"/>
      <c r="D19517" s="52"/>
    </row>
    <row r="19518">
      <c r="A19518" s="44" t="s">
        <v>17627</v>
      </c>
      <c r="B19518" s="45">
        <v>11300.0</v>
      </c>
      <c r="C19518" s="55"/>
      <c r="D19518" s="52"/>
    </row>
    <row r="19519">
      <c r="A19519" s="44" t="s">
        <v>17628</v>
      </c>
      <c r="B19519" s="45">
        <v>3620.0</v>
      </c>
      <c r="C19519" s="56" t="s">
        <v>6421</v>
      </c>
      <c r="D19519" s="52"/>
    </row>
    <row r="19520">
      <c r="A19520" s="44" t="s">
        <v>17629</v>
      </c>
      <c r="B19520" s="45">
        <v>3340.0</v>
      </c>
      <c r="C19520" s="56" t="s">
        <v>6508</v>
      </c>
      <c r="D19520" s="52"/>
    </row>
    <row r="19521">
      <c r="A19521" s="44" t="s">
        <v>17630</v>
      </c>
      <c r="B19521" s="45">
        <v>3340.0</v>
      </c>
      <c r="C19521" s="56" t="s">
        <v>7276</v>
      </c>
      <c r="D19521" s="52"/>
    </row>
    <row r="19522">
      <c r="A19522" s="44" t="s">
        <v>17631</v>
      </c>
      <c r="B19522" s="45">
        <v>2800.0</v>
      </c>
      <c r="C19522" s="56" t="s">
        <v>9914</v>
      </c>
      <c r="D19522" s="52"/>
    </row>
    <row r="19523">
      <c r="A19523" s="44" t="s">
        <v>17632</v>
      </c>
      <c r="B19523" s="45">
        <v>16920.0</v>
      </c>
      <c r="C19523" s="55"/>
      <c r="D19523" s="52"/>
    </row>
    <row r="19524">
      <c r="A19524" s="44" t="s">
        <v>17633</v>
      </c>
      <c r="B19524" s="45">
        <v>12520.0</v>
      </c>
      <c r="C19524" s="55"/>
      <c r="D19524" s="52"/>
    </row>
    <row r="19525">
      <c r="A19525" s="44" t="s">
        <v>17634</v>
      </c>
      <c r="B19525" s="45">
        <v>9880.0</v>
      </c>
      <c r="C19525" s="55"/>
      <c r="D19525" s="52"/>
    </row>
    <row r="19526">
      <c r="A19526" s="44" t="s">
        <v>17635</v>
      </c>
      <c r="B19526" s="45">
        <v>2780.0</v>
      </c>
      <c r="C19526" s="55"/>
      <c r="D19526" s="52"/>
    </row>
    <row r="19527">
      <c r="A19527" s="44" t="s">
        <v>17636</v>
      </c>
      <c r="B19527" s="45">
        <v>9480.0</v>
      </c>
      <c r="C19527" s="55"/>
      <c r="D19527" s="52"/>
    </row>
    <row r="19528">
      <c r="A19528" s="44" t="s">
        <v>17637</v>
      </c>
      <c r="B19528" s="45">
        <v>13600.0</v>
      </c>
      <c r="C19528" s="56" t="s">
        <v>4358</v>
      </c>
      <c r="D19528" s="52"/>
    </row>
    <row r="19529">
      <c r="A19529" s="44" t="s">
        <v>17638</v>
      </c>
      <c r="B19529" s="45">
        <v>11740.0</v>
      </c>
      <c r="C19529" s="56" t="s">
        <v>8901</v>
      </c>
      <c r="D19529" s="52"/>
    </row>
    <row r="19530">
      <c r="A19530" s="44" t="s">
        <v>17639</v>
      </c>
      <c r="B19530" s="45">
        <v>10360.0</v>
      </c>
      <c r="C19530" s="55"/>
      <c r="D19530" s="52"/>
    </row>
    <row r="19531">
      <c r="A19531" s="44" t="s">
        <v>17640</v>
      </c>
      <c r="B19531" s="45">
        <v>32020.0</v>
      </c>
      <c r="C19531" s="55"/>
      <c r="D19531" s="52"/>
    </row>
    <row r="19532">
      <c r="A19532" s="44" t="s">
        <v>17641</v>
      </c>
      <c r="B19532" s="45">
        <v>24720.0</v>
      </c>
      <c r="C19532" s="56" t="s">
        <v>12685</v>
      </c>
      <c r="D19532" s="52"/>
    </row>
    <row r="19533">
      <c r="A19533" s="44" t="s">
        <v>17642</v>
      </c>
      <c r="B19533" s="45">
        <v>10040.0</v>
      </c>
      <c r="C19533" s="55"/>
      <c r="D19533" s="52"/>
    </row>
    <row r="19534">
      <c r="A19534" s="44" t="s">
        <v>17643</v>
      </c>
      <c r="B19534" s="45">
        <v>2940.0</v>
      </c>
      <c r="C19534" s="56" t="s">
        <v>3989</v>
      </c>
      <c r="D19534" s="52"/>
    </row>
    <row r="19535">
      <c r="A19535" s="44" t="s">
        <v>17644</v>
      </c>
      <c r="B19535" s="45">
        <v>3540.0</v>
      </c>
      <c r="C19535" s="55"/>
      <c r="D19535" s="52"/>
    </row>
    <row r="19536">
      <c r="A19536" s="44" t="s">
        <v>17645</v>
      </c>
      <c r="B19536" s="45">
        <v>9980.0</v>
      </c>
      <c r="C19536" s="55"/>
      <c r="D19536" s="52"/>
    </row>
    <row r="19537">
      <c r="A19537" s="44" t="s">
        <v>17646</v>
      </c>
      <c r="B19537" s="45">
        <v>3680.0</v>
      </c>
      <c r="C19537" s="56" t="s">
        <v>6421</v>
      </c>
      <c r="D19537" s="52"/>
    </row>
    <row r="19538">
      <c r="A19538" s="44" t="s">
        <v>17647</v>
      </c>
      <c r="B19538" s="45">
        <v>8900.0</v>
      </c>
      <c r="C19538" s="55"/>
      <c r="D19538" s="52"/>
    </row>
    <row r="19539">
      <c r="A19539" s="44" t="s">
        <v>17648</v>
      </c>
      <c r="B19539" s="45">
        <v>2480.0</v>
      </c>
      <c r="C19539" s="55"/>
      <c r="D19539" s="52"/>
    </row>
    <row r="19540">
      <c r="A19540" s="44" t="s">
        <v>17649</v>
      </c>
      <c r="B19540" s="45">
        <v>3500.0</v>
      </c>
      <c r="C19540" s="56" t="s">
        <v>6508</v>
      </c>
      <c r="D19540" s="52"/>
    </row>
    <row r="19541">
      <c r="A19541" s="44" t="s">
        <v>17650</v>
      </c>
      <c r="B19541" s="45">
        <v>11080.0</v>
      </c>
      <c r="C19541" s="56" t="s">
        <v>17651</v>
      </c>
      <c r="D19541" s="52"/>
    </row>
    <row r="19542">
      <c r="A19542" s="44" t="s">
        <v>17652</v>
      </c>
      <c r="B19542" s="45">
        <v>31900.0</v>
      </c>
      <c r="C19542" s="55"/>
      <c r="D19542" s="52"/>
    </row>
    <row r="19543">
      <c r="A19543" s="44" t="s">
        <v>17653</v>
      </c>
      <c r="B19543" s="45">
        <v>11460.0</v>
      </c>
      <c r="C19543" s="56" t="s">
        <v>196</v>
      </c>
      <c r="D19543" s="52"/>
    </row>
    <row r="19544">
      <c r="A19544" s="44" t="s">
        <v>17654</v>
      </c>
      <c r="B19544" s="45">
        <v>2960.0</v>
      </c>
      <c r="C19544" s="56" t="s">
        <v>9914</v>
      </c>
      <c r="D19544" s="52"/>
    </row>
    <row r="19545">
      <c r="A19545" s="44" t="s">
        <v>17655</v>
      </c>
      <c r="B19545" s="45">
        <v>9540.0</v>
      </c>
      <c r="C19545" s="55"/>
      <c r="D19545" s="52"/>
    </row>
    <row r="19546">
      <c r="A19546" s="44" t="s">
        <v>17656</v>
      </c>
      <c r="B19546" s="45">
        <v>16880.0</v>
      </c>
      <c r="C19546" s="55"/>
      <c r="D19546" s="52"/>
    </row>
    <row r="19547">
      <c r="A19547" s="44" t="s">
        <v>17657</v>
      </c>
      <c r="B19547" s="45">
        <v>8880.0</v>
      </c>
      <c r="C19547" s="55"/>
      <c r="D19547" s="52"/>
    </row>
    <row r="19548">
      <c r="A19548" s="44" t="s">
        <v>17658</v>
      </c>
      <c r="B19548" s="45">
        <v>8900.0</v>
      </c>
      <c r="C19548" s="55"/>
      <c r="D19548" s="52"/>
    </row>
    <row r="19549">
      <c r="A19549" s="44" t="s">
        <v>17659</v>
      </c>
      <c r="B19549" s="45">
        <v>9460.0</v>
      </c>
      <c r="C19549" s="55"/>
      <c r="D19549" s="52"/>
    </row>
    <row r="19550">
      <c r="A19550" s="44" t="s">
        <v>17660</v>
      </c>
      <c r="B19550" s="45">
        <v>23360.0</v>
      </c>
      <c r="C19550" s="56" t="s">
        <v>14519</v>
      </c>
      <c r="D19550" s="52"/>
    </row>
    <row r="19551">
      <c r="A19551" s="44" t="s">
        <v>17661</v>
      </c>
      <c r="B19551" s="45">
        <v>11640.0</v>
      </c>
      <c r="C19551" s="56" t="s">
        <v>13409</v>
      </c>
      <c r="D19551" s="52"/>
    </row>
    <row r="19552">
      <c r="A19552" s="44" t="s">
        <v>17662</v>
      </c>
      <c r="B19552" s="45">
        <v>14480.0</v>
      </c>
      <c r="C19552" s="56" t="s">
        <v>17663</v>
      </c>
      <c r="D19552" s="52"/>
    </row>
    <row r="19553">
      <c r="A19553" s="44" t="s">
        <v>17664</v>
      </c>
      <c r="B19553" s="45">
        <v>10560.0</v>
      </c>
      <c r="C19553" s="56" t="s">
        <v>9237</v>
      </c>
      <c r="D19553" s="52"/>
    </row>
    <row r="19554">
      <c r="A19554" s="44" t="s">
        <v>17665</v>
      </c>
      <c r="B19554" s="45">
        <v>2640.0</v>
      </c>
      <c r="C19554" s="56" t="s">
        <v>14229</v>
      </c>
      <c r="D19554" s="52"/>
    </row>
    <row r="19555">
      <c r="A19555" s="44" t="s">
        <v>17666</v>
      </c>
      <c r="B19555" s="45">
        <v>2400.0</v>
      </c>
      <c r="C19555" s="56" t="s">
        <v>14229</v>
      </c>
      <c r="D19555" s="52"/>
    </row>
    <row r="19556">
      <c r="A19556" s="44" t="s">
        <v>17667</v>
      </c>
      <c r="B19556" s="45">
        <v>2920.0</v>
      </c>
      <c r="C19556" s="55"/>
      <c r="D19556" s="52"/>
    </row>
    <row r="19557">
      <c r="A19557" s="44" t="s">
        <v>17668</v>
      </c>
      <c r="B19557" s="45">
        <v>2620.0</v>
      </c>
      <c r="C19557" s="55"/>
      <c r="D19557" s="52"/>
    </row>
    <row r="19558">
      <c r="A19558" s="44" t="s">
        <v>17669</v>
      </c>
      <c r="B19558" s="45">
        <v>4340.0</v>
      </c>
      <c r="C19558" s="55"/>
      <c r="D19558" s="52"/>
    </row>
    <row r="19559">
      <c r="A19559" s="44" t="s">
        <v>17670</v>
      </c>
      <c r="B19559" s="45">
        <v>16280.0</v>
      </c>
      <c r="C19559" s="55"/>
      <c r="D19559" s="52"/>
    </row>
    <row r="19560">
      <c r="A19560" s="44" t="s">
        <v>17671</v>
      </c>
      <c r="B19560" s="45">
        <v>13520.0</v>
      </c>
      <c r="C19560" s="55"/>
      <c r="D19560" s="52"/>
    </row>
    <row r="19561">
      <c r="A19561" s="44" t="s">
        <v>17672</v>
      </c>
      <c r="B19561" s="45">
        <v>2740.0</v>
      </c>
      <c r="C19561" s="55"/>
      <c r="D19561" s="52"/>
    </row>
    <row r="19562">
      <c r="A19562" s="44" t="s">
        <v>17673</v>
      </c>
      <c r="B19562" s="45">
        <v>9420.0</v>
      </c>
      <c r="C19562" s="55"/>
      <c r="D19562" s="52"/>
    </row>
    <row r="19563">
      <c r="A19563" s="44" t="s">
        <v>17674</v>
      </c>
      <c r="B19563" s="45">
        <v>9460.0</v>
      </c>
      <c r="C19563" s="55"/>
      <c r="D19563" s="52"/>
    </row>
    <row r="19564">
      <c r="A19564" s="44" t="s">
        <v>17675</v>
      </c>
      <c r="B19564" s="45">
        <v>9600.0</v>
      </c>
      <c r="C19564" s="55"/>
      <c r="D19564" s="52"/>
    </row>
    <row r="19565">
      <c r="A19565" s="44" t="s">
        <v>17676</v>
      </c>
      <c r="B19565" s="45">
        <v>1740.0</v>
      </c>
      <c r="C19565" s="55"/>
      <c r="D19565" s="52"/>
    </row>
    <row r="19566">
      <c r="A19566" s="44" t="s">
        <v>17677</v>
      </c>
      <c r="B19566" s="45">
        <v>11820.0</v>
      </c>
      <c r="C19566" s="56" t="s">
        <v>17678</v>
      </c>
      <c r="D19566" s="52"/>
    </row>
    <row r="19567">
      <c r="A19567" s="44" t="s">
        <v>17679</v>
      </c>
      <c r="B19567" s="45">
        <v>12780.0</v>
      </c>
      <c r="C19567" s="56" t="s">
        <v>4576</v>
      </c>
      <c r="D19567" s="52"/>
    </row>
    <row r="19568">
      <c r="A19568" s="44" t="s">
        <v>17680</v>
      </c>
      <c r="B19568" s="52">
        <v>13420.0</v>
      </c>
      <c r="C19568" s="56" t="s">
        <v>17681</v>
      </c>
      <c r="D19568" s="52"/>
    </row>
    <row r="19569">
      <c r="A19569" s="44" t="s">
        <v>17682</v>
      </c>
      <c r="B19569" s="45">
        <v>9640.0</v>
      </c>
      <c r="C19569" s="55"/>
      <c r="D19569" s="52"/>
    </row>
    <row r="19570">
      <c r="A19570" s="44" t="s">
        <v>17683</v>
      </c>
      <c r="B19570" s="45">
        <v>10020.0</v>
      </c>
      <c r="C19570" s="55"/>
      <c r="D19570" s="52"/>
    </row>
    <row r="19571">
      <c r="A19571" s="44" t="s">
        <v>17684</v>
      </c>
      <c r="B19571" s="45">
        <v>2640.0</v>
      </c>
      <c r="C19571" s="55"/>
      <c r="D19571" s="52"/>
    </row>
    <row r="19572">
      <c r="A19572" s="44" t="s">
        <v>17685</v>
      </c>
      <c r="B19572" s="45">
        <v>14420.0</v>
      </c>
      <c r="C19572" s="55"/>
      <c r="D19572" s="52"/>
    </row>
    <row r="19573">
      <c r="A19573" s="44" t="s">
        <v>17686</v>
      </c>
      <c r="B19573" s="45">
        <v>3520.0</v>
      </c>
      <c r="C19573" s="55"/>
      <c r="D19573" s="52"/>
    </row>
    <row r="19574">
      <c r="A19574" s="44" t="s">
        <v>17687</v>
      </c>
      <c r="B19574" s="45">
        <v>21280.0</v>
      </c>
      <c r="C19574" s="56" t="s">
        <v>12685</v>
      </c>
      <c r="D19574" s="52"/>
    </row>
    <row r="19575">
      <c r="A19575" s="44" t="s">
        <v>17688</v>
      </c>
      <c r="B19575" s="45">
        <v>2480.0</v>
      </c>
      <c r="C19575" s="55"/>
      <c r="D19575" s="52"/>
    </row>
    <row r="19576">
      <c r="A19576" s="44" t="s">
        <v>17689</v>
      </c>
      <c r="B19576" s="45">
        <v>10720.0</v>
      </c>
      <c r="C19576" s="56" t="s">
        <v>17690</v>
      </c>
      <c r="D19576" s="52"/>
    </row>
    <row r="19577">
      <c r="A19577" s="44" t="s">
        <v>17691</v>
      </c>
      <c r="B19577" s="45">
        <v>1780.0</v>
      </c>
      <c r="C19577" s="55"/>
      <c r="D19577" s="52"/>
    </row>
    <row r="19578">
      <c r="A19578" s="44" t="s">
        <v>17692</v>
      </c>
      <c r="B19578" s="45">
        <v>3440.0</v>
      </c>
      <c r="C19578" s="55"/>
      <c r="D19578" s="52"/>
    </row>
    <row r="19579">
      <c r="A19579" s="44" t="s">
        <v>17693</v>
      </c>
      <c r="B19579" s="45">
        <v>2440.0</v>
      </c>
      <c r="C19579" s="55"/>
      <c r="D19579" s="52"/>
    </row>
    <row r="19580">
      <c r="A19580" s="44" t="s">
        <v>17694</v>
      </c>
      <c r="B19580" s="45">
        <v>12540.0</v>
      </c>
      <c r="C19580" s="56" t="s">
        <v>15917</v>
      </c>
      <c r="D19580" s="52"/>
    </row>
    <row r="19581">
      <c r="A19581" s="44" t="s">
        <v>17695</v>
      </c>
      <c r="B19581" s="45">
        <v>9500.0</v>
      </c>
      <c r="C19581" s="55"/>
      <c r="D19581" s="52"/>
    </row>
    <row r="19582">
      <c r="A19582" s="44" t="s">
        <v>17696</v>
      </c>
      <c r="B19582" s="45">
        <v>3520.0</v>
      </c>
      <c r="C19582" s="55"/>
      <c r="D19582" s="52"/>
    </row>
    <row r="19583">
      <c r="A19583" s="44" t="s">
        <v>17697</v>
      </c>
      <c r="B19583" s="45">
        <v>11040.0</v>
      </c>
      <c r="C19583" s="56" t="s">
        <v>4176</v>
      </c>
      <c r="D19583" s="52"/>
    </row>
    <row r="19584">
      <c r="A19584" s="44" t="s">
        <v>17698</v>
      </c>
      <c r="B19584" s="45">
        <v>10240.0</v>
      </c>
      <c r="C19584" s="55"/>
      <c r="D19584" s="52"/>
    </row>
    <row r="19585">
      <c r="A19585" s="44" t="s">
        <v>17699</v>
      </c>
      <c r="B19585" s="45">
        <v>16260.0</v>
      </c>
      <c r="C19585" s="55"/>
      <c r="D19585" s="52"/>
    </row>
    <row r="19586">
      <c r="A19586" s="44" t="s">
        <v>17700</v>
      </c>
      <c r="B19586" s="45">
        <v>10380.0</v>
      </c>
      <c r="C19586" s="55"/>
      <c r="D19586" s="52"/>
    </row>
    <row r="19587">
      <c r="A19587" s="44" t="s">
        <v>17701</v>
      </c>
      <c r="B19587" s="45">
        <v>1960.0</v>
      </c>
      <c r="C19587" s="55"/>
      <c r="D19587" s="52"/>
    </row>
    <row r="19588">
      <c r="A19588" s="44" t="s">
        <v>17702</v>
      </c>
      <c r="B19588" s="45">
        <v>9440.0</v>
      </c>
      <c r="C19588" s="55"/>
      <c r="D19588" s="52"/>
    </row>
    <row r="19589">
      <c r="A19589" s="44" t="s">
        <v>17703</v>
      </c>
      <c r="B19589" s="45">
        <v>10440.0</v>
      </c>
      <c r="C19589" s="55"/>
      <c r="D19589" s="52"/>
    </row>
    <row r="19590">
      <c r="A19590" s="44" t="s">
        <v>17704</v>
      </c>
      <c r="B19590" s="45">
        <v>27040.0</v>
      </c>
      <c r="C19590" s="55"/>
      <c r="D19590" s="52"/>
    </row>
    <row r="19591">
      <c r="A19591" s="44" t="s">
        <v>17705</v>
      </c>
      <c r="B19591" s="45">
        <v>13440.0</v>
      </c>
      <c r="C19591" s="56" t="s">
        <v>16640</v>
      </c>
      <c r="D19591" s="52"/>
    </row>
    <row r="19592">
      <c r="A19592" s="44" t="s">
        <v>17706</v>
      </c>
      <c r="B19592" s="45">
        <v>9440.0</v>
      </c>
      <c r="C19592" s="55"/>
      <c r="D19592" s="52"/>
    </row>
    <row r="19593">
      <c r="A19593" s="44" t="s">
        <v>17707</v>
      </c>
      <c r="B19593" s="45">
        <v>16260.0</v>
      </c>
      <c r="C19593" s="55"/>
      <c r="D19593" s="52"/>
    </row>
    <row r="19594">
      <c r="A19594" s="44" t="s">
        <v>17708</v>
      </c>
      <c r="B19594" s="45">
        <v>11300.0</v>
      </c>
      <c r="C19594" s="55"/>
      <c r="D19594" s="52"/>
    </row>
    <row r="19595">
      <c r="A19595" s="44" t="s">
        <v>17709</v>
      </c>
      <c r="B19595" s="45">
        <v>3400.0</v>
      </c>
      <c r="C19595" s="55"/>
      <c r="D19595" s="52"/>
    </row>
    <row r="19596">
      <c r="A19596" s="44" t="s">
        <v>17710</v>
      </c>
      <c r="B19596" s="45">
        <v>2740.0</v>
      </c>
      <c r="C19596" s="55"/>
      <c r="D19596" s="52"/>
    </row>
    <row r="19597">
      <c r="A19597" s="44" t="s">
        <v>17711</v>
      </c>
      <c r="B19597" s="45">
        <v>3480.0</v>
      </c>
      <c r="C19597" s="55"/>
      <c r="D19597" s="52"/>
    </row>
    <row r="19598">
      <c r="A19598" s="44" t="s">
        <v>17712</v>
      </c>
      <c r="B19598" s="45">
        <v>9400.0</v>
      </c>
      <c r="C19598" s="55"/>
      <c r="D19598" s="52"/>
    </row>
    <row r="19599">
      <c r="A19599" s="44" t="s">
        <v>17713</v>
      </c>
      <c r="B19599" s="45">
        <v>24460.0</v>
      </c>
      <c r="C19599" s="56" t="s">
        <v>14334</v>
      </c>
      <c r="D19599" s="52"/>
    </row>
    <row r="19600">
      <c r="A19600" s="44" t="s">
        <v>17714</v>
      </c>
      <c r="B19600" s="45">
        <v>13120.0</v>
      </c>
      <c r="C19600" s="55"/>
      <c r="D19600" s="52"/>
    </row>
    <row r="19601">
      <c r="A19601" s="44" t="s">
        <v>17715</v>
      </c>
      <c r="B19601" s="45">
        <v>9460.0</v>
      </c>
      <c r="C19601" s="55"/>
      <c r="D19601" s="52"/>
    </row>
    <row r="19602">
      <c r="A19602" s="44" t="s">
        <v>17716</v>
      </c>
      <c r="B19602" s="45">
        <v>2120.0</v>
      </c>
      <c r="C19602" s="55"/>
      <c r="D19602" s="52"/>
    </row>
    <row r="19603">
      <c r="A19603" s="44" t="s">
        <v>17717</v>
      </c>
      <c r="B19603" s="45">
        <v>11000.0</v>
      </c>
      <c r="C19603" s="56" t="s">
        <v>17718</v>
      </c>
      <c r="D19603" s="52"/>
    </row>
    <row r="19604">
      <c r="A19604" s="44" t="s">
        <v>17719</v>
      </c>
      <c r="B19604" s="45">
        <v>4000.0</v>
      </c>
      <c r="C19604" s="56" t="s">
        <v>17720</v>
      </c>
      <c r="D19604" s="52"/>
    </row>
    <row r="19605">
      <c r="A19605" s="44" t="s">
        <v>17721</v>
      </c>
      <c r="B19605" s="45">
        <v>16500.0</v>
      </c>
      <c r="C19605" s="55"/>
      <c r="D19605" s="52"/>
    </row>
    <row r="19606">
      <c r="A19606" s="44" t="s">
        <v>17722</v>
      </c>
      <c r="B19606" s="45">
        <v>3420.0</v>
      </c>
      <c r="C19606" s="56" t="s">
        <v>6421</v>
      </c>
      <c r="D19606" s="52"/>
    </row>
    <row r="19607">
      <c r="A19607" s="44" t="s">
        <v>17723</v>
      </c>
      <c r="B19607" s="45">
        <v>11400.0</v>
      </c>
      <c r="C19607" s="56" t="s">
        <v>15387</v>
      </c>
      <c r="D19607" s="52"/>
    </row>
    <row r="19608">
      <c r="A19608" s="44" t="s">
        <v>17724</v>
      </c>
      <c r="B19608" s="45">
        <v>3200.0</v>
      </c>
      <c r="C19608" s="56" t="s">
        <v>6508</v>
      </c>
      <c r="D19608" s="52"/>
    </row>
    <row r="19609">
      <c r="A19609" s="44" t="s">
        <v>17725</v>
      </c>
      <c r="B19609" s="45">
        <v>3200.0</v>
      </c>
      <c r="C19609" s="56" t="s">
        <v>7276</v>
      </c>
      <c r="D19609" s="52"/>
    </row>
    <row r="19610">
      <c r="A19610" s="44" t="s">
        <v>17726</v>
      </c>
      <c r="B19610" s="45">
        <v>2120.0</v>
      </c>
      <c r="C19610" s="55"/>
      <c r="D19610" s="52"/>
    </row>
    <row r="19611">
      <c r="A19611" s="44" t="s">
        <v>17727</v>
      </c>
      <c r="B19611" s="45">
        <v>2720.0</v>
      </c>
      <c r="C19611" s="55"/>
      <c r="D19611" s="52"/>
    </row>
    <row r="19612">
      <c r="A19612" s="44" t="s">
        <v>17728</v>
      </c>
      <c r="B19612" s="45">
        <v>2780.0</v>
      </c>
      <c r="C19612" s="56" t="s">
        <v>9914</v>
      </c>
      <c r="D19612" s="52"/>
    </row>
    <row r="19613">
      <c r="A19613" s="44" t="s">
        <v>17729</v>
      </c>
      <c r="B19613" s="45">
        <v>16400.0</v>
      </c>
      <c r="C19613" s="56" t="s">
        <v>14486</v>
      </c>
      <c r="D19613" s="52"/>
    </row>
    <row r="19614">
      <c r="A19614" s="44" t="s">
        <v>17730</v>
      </c>
      <c r="B19614" s="45">
        <v>9480.0</v>
      </c>
      <c r="C19614" s="55"/>
      <c r="D19614" s="52"/>
    </row>
    <row r="19615">
      <c r="A19615" s="44" t="s">
        <v>17731</v>
      </c>
      <c r="B19615" s="45">
        <v>1960.0</v>
      </c>
      <c r="C19615" s="55"/>
      <c r="D19615" s="52"/>
    </row>
    <row r="19616">
      <c r="A19616" s="44" t="s">
        <v>17732</v>
      </c>
      <c r="B19616" s="45">
        <v>2820.0</v>
      </c>
      <c r="C19616" s="55"/>
      <c r="D19616" s="52"/>
    </row>
    <row r="19617">
      <c r="A19617" s="44" t="s">
        <v>17733</v>
      </c>
      <c r="B19617" s="45">
        <v>11220.0</v>
      </c>
      <c r="C19617" s="55"/>
      <c r="D19617" s="52"/>
    </row>
    <row r="19618">
      <c r="A19618" s="44" t="s">
        <v>17734</v>
      </c>
      <c r="B19618" s="45">
        <v>2960.0</v>
      </c>
      <c r="C19618" s="55"/>
      <c r="D19618" s="52"/>
    </row>
    <row r="19619">
      <c r="A19619" s="44" t="s">
        <v>17735</v>
      </c>
      <c r="B19619" s="45">
        <v>11220.0</v>
      </c>
      <c r="C19619" s="55"/>
      <c r="D19619" s="52"/>
    </row>
    <row r="19620">
      <c r="A19620" s="44" t="s">
        <v>17736</v>
      </c>
      <c r="B19620" s="45">
        <v>2740.0</v>
      </c>
      <c r="C19620" s="55"/>
      <c r="D19620" s="52"/>
    </row>
    <row r="19621">
      <c r="A19621" s="44" t="s">
        <v>17737</v>
      </c>
      <c r="B19621" s="45">
        <v>11560.0</v>
      </c>
      <c r="C19621" s="56" t="s">
        <v>17738</v>
      </c>
      <c r="D19621" s="52"/>
    </row>
    <row r="19622">
      <c r="A19622" s="44" t="s">
        <v>17739</v>
      </c>
      <c r="B19622" s="45">
        <v>3760.0</v>
      </c>
      <c r="C19622" s="56" t="s">
        <v>6421</v>
      </c>
      <c r="D19622" s="52"/>
    </row>
    <row r="19623">
      <c r="A19623" s="44" t="s">
        <v>17740</v>
      </c>
      <c r="B19623" s="45">
        <v>3600.0</v>
      </c>
      <c r="C19623" s="56" t="s">
        <v>6508</v>
      </c>
      <c r="D19623" s="52"/>
    </row>
    <row r="19624">
      <c r="A19624" s="44" t="s">
        <v>17741</v>
      </c>
      <c r="B19624" s="45">
        <v>3600.0</v>
      </c>
      <c r="C19624" s="56" t="s">
        <v>7276</v>
      </c>
      <c r="D19624" s="52"/>
    </row>
    <row r="19625">
      <c r="A19625" s="44" t="s">
        <v>17742</v>
      </c>
      <c r="B19625" s="45">
        <v>3280.0</v>
      </c>
      <c r="C19625" s="56" t="s">
        <v>17743</v>
      </c>
      <c r="D19625" s="52"/>
    </row>
    <row r="19626">
      <c r="A19626" s="44" t="s">
        <v>17744</v>
      </c>
      <c r="B19626" s="45">
        <v>2960.0</v>
      </c>
      <c r="C19626" s="56" t="s">
        <v>9914</v>
      </c>
      <c r="D19626" s="52"/>
    </row>
    <row r="19627">
      <c r="A19627" s="44" t="s">
        <v>17745</v>
      </c>
      <c r="B19627" s="45">
        <v>19860.0</v>
      </c>
      <c r="C19627" s="56" t="s">
        <v>14519</v>
      </c>
      <c r="D19627" s="52"/>
    </row>
    <row r="19628">
      <c r="A19628" s="44" t="s">
        <v>17746</v>
      </c>
      <c r="B19628" s="45">
        <v>12300.0</v>
      </c>
      <c r="C19628" s="56" t="s">
        <v>5054</v>
      </c>
      <c r="D19628" s="52"/>
    </row>
    <row r="19629">
      <c r="A19629" s="44" t="s">
        <v>17747</v>
      </c>
      <c r="B19629" s="45">
        <v>9000.0</v>
      </c>
      <c r="C19629" s="55"/>
      <c r="D19629" s="52"/>
    </row>
    <row r="19630">
      <c r="A19630" s="44" t="s">
        <v>17748</v>
      </c>
      <c r="B19630" s="45">
        <v>3480.0</v>
      </c>
      <c r="C19630" s="55"/>
      <c r="D19630" s="52"/>
    </row>
    <row r="19631">
      <c r="A19631" s="44" t="s">
        <v>17749</v>
      </c>
      <c r="B19631" s="45">
        <v>12020.0</v>
      </c>
      <c r="C19631" s="56" t="s">
        <v>3993</v>
      </c>
      <c r="D19631" s="52"/>
    </row>
    <row r="19632">
      <c r="A19632" s="44" t="s">
        <v>17750</v>
      </c>
      <c r="B19632" s="45">
        <v>16700.0</v>
      </c>
      <c r="C19632" s="55"/>
      <c r="D19632" s="52"/>
    </row>
    <row r="19633">
      <c r="A19633" s="44" t="s">
        <v>17751</v>
      </c>
      <c r="B19633" s="45">
        <v>5420.0</v>
      </c>
      <c r="C19633" s="56" t="s">
        <v>4097</v>
      </c>
      <c r="D19633" s="52"/>
    </row>
    <row r="19634">
      <c r="A19634" s="44" t="s">
        <v>17752</v>
      </c>
      <c r="B19634" s="45">
        <v>9440.0</v>
      </c>
      <c r="C19634" s="55"/>
      <c r="D19634" s="52"/>
    </row>
    <row r="19635">
      <c r="A19635" s="44" t="s">
        <v>17753</v>
      </c>
      <c r="B19635" s="45">
        <v>2720.0</v>
      </c>
      <c r="C19635" s="55"/>
      <c r="D19635" s="52"/>
    </row>
    <row r="19636">
      <c r="A19636" s="44" t="s">
        <v>17754</v>
      </c>
      <c r="B19636" s="45">
        <v>11080.0</v>
      </c>
      <c r="C19636" s="56" t="s">
        <v>17755</v>
      </c>
      <c r="D19636" s="52"/>
    </row>
    <row r="19637">
      <c r="A19637" s="44" t="s">
        <v>17756</v>
      </c>
      <c r="B19637" s="45">
        <v>2600.0</v>
      </c>
      <c r="C19637" s="55"/>
      <c r="D19637" s="52"/>
    </row>
    <row r="19638">
      <c r="A19638" s="44" t="s">
        <v>17757</v>
      </c>
      <c r="B19638" s="45">
        <v>19440.0</v>
      </c>
      <c r="C19638" s="56" t="s">
        <v>9978</v>
      </c>
      <c r="D19638" s="52"/>
    </row>
    <row r="19639">
      <c r="A19639" s="44" t="s">
        <v>17758</v>
      </c>
      <c r="B19639" s="45">
        <v>2460.0</v>
      </c>
      <c r="C19639" s="55"/>
      <c r="D19639" s="52"/>
    </row>
    <row r="19640">
      <c r="A19640" s="44" t="s">
        <v>17759</v>
      </c>
      <c r="B19640" s="45">
        <v>11540.0</v>
      </c>
      <c r="C19640" s="56" t="s">
        <v>6033</v>
      </c>
      <c r="D19640" s="52"/>
    </row>
    <row r="19641">
      <c r="A19641" s="44" t="s">
        <v>17760</v>
      </c>
      <c r="B19641" s="45">
        <v>3200.0</v>
      </c>
      <c r="C19641" s="56" t="s">
        <v>17761</v>
      </c>
      <c r="D19641" s="52"/>
    </row>
    <row r="19642">
      <c r="A19642" s="44" t="s">
        <v>17762</v>
      </c>
      <c r="B19642" s="45">
        <v>2840.0</v>
      </c>
      <c r="C19642" s="56" t="s">
        <v>4513</v>
      </c>
      <c r="D19642" s="52"/>
    </row>
    <row r="19643">
      <c r="A19643" s="44" t="s">
        <v>17763</v>
      </c>
      <c r="B19643" s="45">
        <v>2800.0</v>
      </c>
      <c r="C19643" s="56" t="s">
        <v>4513</v>
      </c>
      <c r="D19643" s="52"/>
    </row>
    <row r="19644">
      <c r="A19644" s="44" t="s">
        <v>17764</v>
      </c>
      <c r="B19644" s="45">
        <v>2700.0</v>
      </c>
      <c r="C19644" s="55"/>
      <c r="D19644" s="52"/>
    </row>
    <row r="19645">
      <c r="A19645" s="44" t="s">
        <v>17765</v>
      </c>
      <c r="B19645" s="45">
        <v>2740.0</v>
      </c>
      <c r="C19645" s="55"/>
      <c r="D19645" s="52"/>
    </row>
    <row r="19646">
      <c r="A19646" s="44" t="s">
        <v>17766</v>
      </c>
      <c r="B19646" s="45">
        <v>16480.0</v>
      </c>
      <c r="C19646" s="55"/>
      <c r="D19646" s="52"/>
    </row>
    <row r="19647">
      <c r="A19647" s="44" t="s">
        <v>17767</v>
      </c>
      <c r="B19647" s="45">
        <v>1740.0</v>
      </c>
      <c r="C19647" s="55"/>
      <c r="D19647" s="52"/>
    </row>
    <row r="19648">
      <c r="A19648" s="44" t="s">
        <v>17768</v>
      </c>
      <c r="B19648" s="45">
        <v>16520.0</v>
      </c>
      <c r="C19648" s="55"/>
      <c r="D19648" s="52"/>
    </row>
    <row r="19649">
      <c r="A19649" s="44" t="s">
        <v>17769</v>
      </c>
      <c r="B19649" s="45">
        <v>10020.0</v>
      </c>
      <c r="C19649" s="55"/>
      <c r="D19649" s="52"/>
    </row>
    <row r="19650">
      <c r="A19650" s="44" t="s">
        <v>17770</v>
      </c>
      <c r="B19650" s="45">
        <v>8980.0</v>
      </c>
      <c r="C19650" s="55"/>
      <c r="D19650" s="52"/>
    </row>
    <row r="19651">
      <c r="A19651" s="44" t="s">
        <v>17771</v>
      </c>
      <c r="B19651" s="45">
        <v>11260.0</v>
      </c>
      <c r="C19651" s="56" t="s">
        <v>4655</v>
      </c>
      <c r="D19651" s="52"/>
    </row>
    <row r="19652">
      <c r="A19652" s="44" t="s">
        <v>17772</v>
      </c>
      <c r="B19652" s="45">
        <v>10380.0</v>
      </c>
      <c r="C19652" s="55"/>
      <c r="D19652" s="52"/>
    </row>
    <row r="19653">
      <c r="A19653" s="44" t="s">
        <v>17773</v>
      </c>
      <c r="B19653" s="45">
        <v>11560.0</v>
      </c>
      <c r="C19653" s="56" t="s">
        <v>17774</v>
      </c>
      <c r="D19653" s="52"/>
    </row>
    <row r="19654">
      <c r="A19654" s="44" t="s">
        <v>17775</v>
      </c>
      <c r="B19654" s="45">
        <v>11120.0</v>
      </c>
      <c r="C19654" s="56" t="s">
        <v>15674</v>
      </c>
      <c r="D19654" s="52"/>
    </row>
    <row r="19655">
      <c r="A19655" s="44" t="s">
        <v>17776</v>
      </c>
      <c r="B19655" s="45">
        <v>3460.0</v>
      </c>
      <c r="C19655" s="55"/>
      <c r="D19655" s="52"/>
    </row>
    <row r="19656">
      <c r="A19656" s="44" t="s">
        <v>17777</v>
      </c>
      <c r="B19656" s="45">
        <v>10280.0</v>
      </c>
      <c r="C19656" s="55"/>
      <c r="D19656" s="52"/>
    </row>
    <row r="19657">
      <c r="A19657" s="44" t="s">
        <v>17778</v>
      </c>
      <c r="B19657" s="45">
        <v>13460.0</v>
      </c>
      <c r="C19657" s="55"/>
      <c r="D19657" s="52"/>
    </row>
    <row r="19658">
      <c r="A19658" s="44" t="s">
        <v>17779</v>
      </c>
      <c r="B19658" s="45">
        <v>2820.0</v>
      </c>
      <c r="C19658" s="55"/>
      <c r="D19658" s="52"/>
    </row>
    <row r="19659">
      <c r="A19659" s="44" t="s">
        <v>17780</v>
      </c>
      <c r="B19659" s="45">
        <v>1800.0</v>
      </c>
      <c r="C19659" s="55"/>
      <c r="D19659" s="52"/>
    </row>
    <row r="19660">
      <c r="A19660" s="44" t="s">
        <v>17781</v>
      </c>
      <c r="B19660" s="45">
        <v>1760.0</v>
      </c>
      <c r="C19660" s="55"/>
      <c r="D19660" s="52"/>
    </row>
    <row r="19661">
      <c r="A19661" s="44" t="s">
        <v>17782</v>
      </c>
      <c r="B19661" s="45">
        <v>1780.0</v>
      </c>
      <c r="C19661" s="55"/>
      <c r="D19661" s="52"/>
    </row>
    <row r="19662">
      <c r="A19662" s="44" t="s">
        <v>17783</v>
      </c>
      <c r="B19662" s="45">
        <v>13880.0</v>
      </c>
      <c r="C19662" s="56" t="s">
        <v>17784</v>
      </c>
      <c r="D19662" s="52"/>
    </row>
    <row r="19663">
      <c r="A19663" s="44" t="s">
        <v>17785</v>
      </c>
      <c r="B19663" s="45">
        <v>4060.0</v>
      </c>
      <c r="C19663" s="56" t="s">
        <v>4017</v>
      </c>
      <c r="D19663" s="52"/>
    </row>
    <row r="19664">
      <c r="A19664" s="44" t="s">
        <v>17786</v>
      </c>
      <c r="B19664" s="45">
        <v>1640.0</v>
      </c>
      <c r="C19664" s="55"/>
      <c r="D19664" s="52"/>
    </row>
    <row r="19665">
      <c r="A19665" s="44" t="s">
        <v>17787</v>
      </c>
      <c r="B19665" s="45">
        <v>9460.0</v>
      </c>
      <c r="C19665" s="55"/>
      <c r="D19665" s="52"/>
    </row>
    <row r="19666">
      <c r="A19666" s="44" t="s">
        <v>17788</v>
      </c>
      <c r="B19666" s="45">
        <v>2940.0</v>
      </c>
      <c r="C19666" s="55"/>
      <c r="D19666" s="52"/>
    </row>
    <row r="19667">
      <c r="A19667" s="44" t="s">
        <v>17789</v>
      </c>
      <c r="B19667" s="45">
        <v>3240.0</v>
      </c>
      <c r="C19667" s="56" t="s">
        <v>4017</v>
      </c>
      <c r="D19667" s="52"/>
    </row>
    <row r="19668">
      <c r="A19668" s="44" t="s">
        <v>17790</v>
      </c>
      <c r="B19668" s="45">
        <v>2820.0</v>
      </c>
      <c r="C19668" s="55"/>
      <c r="D19668" s="52"/>
    </row>
    <row r="19669">
      <c r="A19669" s="44" t="s">
        <v>17791</v>
      </c>
      <c r="B19669" s="45">
        <v>3500.0</v>
      </c>
      <c r="C19669" s="56" t="s">
        <v>6421</v>
      </c>
      <c r="D19669" s="52"/>
    </row>
    <row r="19670">
      <c r="A19670" s="44" t="s">
        <v>17792</v>
      </c>
      <c r="B19670" s="45">
        <v>3280.0</v>
      </c>
      <c r="C19670" s="56" t="s">
        <v>6508</v>
      </c>
      <c r="D19670" s="52"/>
    </row>
    <row r="19671">
      <c r="A19671" s="44" t="s">
        <v>17793</v>
      </c>
      <c r="B19671" s="45">
        <v>3280.0</v>
      </c>
      <c r="C19671" s="56" t="s">
        <v>7276</v>
      </c>
      <c r="D19671" s="52"/>
    </row>
    <row r="19672">
      <c r="A19672" s="44" t="s">
        <v>17794</v>
      </c>
      <c r="B19672" s="45">
        <v>3120.0</v>
      </c>
      <c r="C19672" s="56" t="s">
        <v>4112</v>
      </c>
      <c r="D19672" s="52"/>
    </row>
    <row r="19673">
      <c r="A19673" s="44" t="s">
        <v>17795</v>
      </c>
      <c r="B19673" s="45">
        <v>3580.0</v>
      </c>
      <c r="C19673" s="55"/>
      <c r="D19673" s="52"/>
    </row>
    <row r="19674">
      <c r="A19674" s="44" t="s">
        <v>17796</v>
      </c>
      <c r="B19674" s="45">
        <v>2760.0</v>
      </c>
      <c r="C19674" s="56" t="s">
        <v>9914</v>
      </c>
      <c r="D19674" s="52"/>
    </row>
    <row r="19675">
      <c r="A19675" s="44" t="s">
        <v>17797</v>
      </c>
      <c r="B19675" s="45">
        <v>2660.0</v>
      </c>
      <c r="C19675" s="56" t="s">
        <v>4112</v>
      </c>
      <c r="D19675" s="52"/>
    </row>
    <row r="19676">
      <c r="A19676" s="44" t="s">
        <v>17798</v>
      </c>
      <c r="B19676" s="45">
        <v>12080.0</v>
      </c>
      <c r="C19676" s="56" t="s">
        <v>17799</v>
      </c>
      <c r="D19676" s="52"/>
    </row>
    <row r="19677">
      <c r="A19677" s="44" t="s">
        <v>17800</v>
      </c>
      <c r="B19677" s="45">
        <v>8980.0</v>
      </c>
      <c r="C19677" s="55"/>
      <c r="D19677" s="52"/>
    </row>
    <row r="19678">
      <c r="A19678" s="44" t="s">
        <v>17801</v>
      </c>
      <c r="B19678" s="45">
        <v>2460.0</v>
      </c>
      <c r="C19678" s="55"/>
      <c r="D19678" s="52"/>
    </row>
    <row r="19679">
      <c r="A19679" s="44" t="s">
        <v>17802</v>
      </c>
      <c r="B19679" s="45">
        <v>2160.0</v>
      </c>
      <c r="C19679" s="55"/>
      <c r="D19679" s="52"/>
    </row>
    <row r="19680">
      <c r="A19680" s="44" t="s">
        <v>17803</v>
      </c>
      <c r="B19680" s="45">
        <v>3820.0</v>
      </c>
      <c r="C19680" s="55"/>
      <c r="D19680" s="52"/>
    </row>
    <row r="19681">
      <c r="A19681" s="44" t="s">
        <v>17804</v>
      </c>
      <c r="B19681" s="45">
        <v>2920.0</v>
      </c>
      <c r="C19681" s="55"/>
      <c r="D19681" s="52"/>
    </row>
    <row r="19682">
      <c r="A19682" s="44" t="s">
        <v>17805</v>
      </c>
      <c r="B19682" s="45">
        <v>11220.0</v>
      </c>
      <c r="C19682" s="55"/>
      <c r="D19682" s="52"/>
    </row>
    <row r="19683">
      <c r="A19683" s="44" t="s">
        <v>17806</v>
      </c>
      <c r="B19683" s="45">
        <v>11320.0</v>
      </c>
      <c r="C19683" s="55"/>
      <c r="D19683" s="52"/>
    </row>
    <row r="19684">
      <c r="A19684" s="44" t="s">
        <v>17807</v>
      </c>
      <c r="B19684" s="45">
        <v>9560.0</v>
      </c>
      <c r="C19684" s="55"/>
      <c r="D19684" s="52"/>
    </row>
    <row r="19685">
      <c r="A19685" s="44" t="s">
        <v>17808</v>
      </c>
      <c r="B19685" s="45">
        <v>2900.0</v>
      </c>
      <c r="C19685" s="55"/>
      <c r="D19685" s="52"/>
    </row>
    <row r="19686">
      <c r="A19686" s="44" t="s">
        <v>17809</v>
      </c>
      <c r="B19686" s="45">
        <v>2900.0</v>
      </c>
      <c r="C19686" s="55"/>
      <c r="D19686" s="52"/>
    </row>
    <row r="19687">
      <c r="A19687" s="44" t="s">
        <v>17810</v>
      </c>
      <c r="B19687" s="45">
        <v>17620.0</v>
      </c>
      <c r="C19687" s="55"/>
      <c r="D19687" s="52"/>
    </row>
    <row r="19688">
      <c r="A19688" s="44" t="s">
        <v>17811</v>
      </c>
      <c r="B19688" s="45">
        <v>10800.0</v>
      </c>
      <c r="C19688" s="55"/>
      <c r="D19688" s="52"/>
    </row>
    <row r="19689">
      <c r="A19689" s="44" t="s">
        <v>17812</v>
      </c>
      <c r="B19689" s="45">
        <v>3200.0</v>
      </c>
      <c r="C19689" s="56" t="s">
        <v>17813</v>
      </c>
      <c r="D19689" s="52"/>
    </row>
    <row r="19690">
      <c r="A19690" s="44" t="s">
        <v>17814</v>
      </c>
      <c r="B19690" s="45">
        <v>2720.0</v>
      </c>
      <c r="C19690" s="56" t="s">
        <v>5588</v>
      </c>
      <c r="D19690" s="52"/>
    </row>
    <row r="19691">
      <c r="A19691" s="44" t="s">
        <v>17815</v>
      </c>
      <c r="B19691" s="45">
        <v>9000.0</v>
      </c>
      <c r="C19691" s="55"/>
      <c r="D19691" s="52"/>
    </row>
    <row r="19692">
      <c r="A19692" s="44" t="s">
        <v>17816</v>
      </c>
      <c r="B19692" s="45">
        <v>9520.0</v>
      </c>
      <c r="C19692" s="55"/>
      <c r="D19692" s="52"/>
    </row>
    <row r="19693">
      <c r="A19693" s="44" t="s">
        <v>17817</v>
      </c>
      <c r="B19693" s="45">
        <v>17760.0</v>
      </c>
      <c r="C19693" s="55"/>
      <c r="D19693" s="52"/>
    </row>
    <row r="19694">
      <c r="A19694" s="44" t="s">
        <v>17818</v>
      </c>
      <c r="B19694" s="45">
        <v>2860.0</v>
      </c>
      <c r="C19694" s="55"/>
      <c r="D19694" s="52"/>
    </row>
    <row r="19695">
      <c r="A19695" s="44" t="s">
        <v>17819</v>
      </c>
      <c r="B19695" s="45">
        <v>3420.0</v>
      </c>
      <c r="C19695" s="56" t="s">
        <v>17820</v>
      </c>
      <c r="D19695" s="52"/>
    </row>
    <row r="19696">
      <c r="A19696" s="44" t="s">
        <v>17821</v>
      </c>
      <c r="B19696" s="45">
        <v>3260.0</v>
      </c>
      <c r="C19696" s="56" t="s">
        <v>5325</v>
      </c>
      <c r="D19696" s="52"/>
    </row>
    <row r="19697">
      <c r="A19697" s="44" t="s">
        <v>17822</v>
      </c>
      <c r="B19697" s="45">
        <v>3260.0</v>
      </c>
      <c r="C19697" s="56" t="s">
        <v>17823</v>
      </c>
      <c r="D19697" s="52"/>
    </row>
    <row r="19698">
      <c r="A19698" s="44" t="s">
        <v>17824</v>
      </c>
      <c r="B19698" s="45">
        <v>11060.0</v>
      </c>
      <c r="C19698" s="55"/>
      <c r="D19698" s="52"/>
    </row>
    <row r="19699">
      <c r="A19699" s="44" t="s">
        <v>17825</v>
      </c>
      <c r="B19699" s="45">
        <v>2780.0</v>
      </c>
      <c r="C19699" s="56" t="s">
        <v>5325</v>
      </c>
      <c r="D19699" s="52"/>
    </row>
    <row r="19700">
      <c r="A19700" s="44" t="s">
        <v>17826</v>
      </c>
      <c r="B19700" s="45">
        <v>2900.0</v>
      </c>
      <c r="C19700" s="56" t="s">
        <v>17827</v>
      </c>
      <c r="D19700" s="52"/>
    </row>
    <row r="19701">
      <c r="A19701" s="44" t="s">
        <v>17828</v>
      </c>
      <c r="B19701" s="45">
        <v>9360.0</v>
      </c>
      <c r="C19701" s="55"/>
      <c r="D19701" s="52"/>
    </row>
    <row r="19702">
      <c r="A19702" s="44" t="s">
        <v>17829</v>
      </c>
      <c r="B19702" s="45">
        <v>11340.0</v>
      </c>
      <c r="C19702" s="55"/>
      <c r="D19702" s="52"/>
    </row>
    <row r="19703">
      <c r="A19703" s="44" t="s">
        <v>17830</v>
      </c>
      <c r="B19703" s="45">
        <v>10020.0</v>
      </c>
      <c r="C19703" s="55"/>
      <c r="D19703" s="52"/>
    </row>
    <row r="19704">
      <c r="A19704" s="44" t="s">
        <v>17831</v>
      </c>
      <c r="B19704" s="45">
        <v>8020.0</v>
      </c>
      <c r="C19704" s="55"/>
      <c r="D19704" s="52"/>
    </row>
    <row r="19705">
      <c r="A19705" s="44" t="s">
        <v>17832</v>
      </c>
      <c r="B19705" s="45">
        <v>11100.0</v>
      </c>
      <c r="C19705" s="55"/>
      <c r="D19705" s="52"/>
    </row>
    <row r="19706">
      <c r="A19706" s="44" t="s">
        <v>17833</v>
      </c>
      <c r="B19706" s="45">
        <v>10060.0</v>
      </c>
      <c r="C19706" s="55"/>
      <c r="D19706" s="52"/>
    </row>
    <row r="19707">
      <c r="A19707" s="44" t="s">
        <v>17834</v>
      </c>
      <c r="B19707" s="45">
        <v>3380.0</v>
      </c>
      <c r="C19707" s="56" t="s">
        <v>6812</v>
      </c>
      <c r="D19707" s="52"/>
    </row>
    <row r="19708">
      <c r="A19708" s="44" t="s">
        <v>17835</v>
      </c>
      <c r="B19708" s="45">
        <v>3260.0</v>
      </c>
      <c r="C19708" s="56" t="s">
        <v>5325</v>
      </c>
      <c r="D19708" s="52"/>
    </row>
    <row r="19709">
      <c r="A19709" s="44" t="s">
        <v>17836</v>
      </c>
      <c r="B19709" s="45">
        <v>3260.0</v>
      </c>
      <c r="C19709" s="56" t="s">
        <v>6817</v>
      </c>
      <c r="D19709" s="52"/>
    </row>
    <row r="19710">
      <c r="A19710" s="44" t="s">
        <v>17837</v>
      </c>
      <c r="B19710" s="45">
        <v>2760.0</v>
      </c>
      <c r="C19710" s="56" t="s">
        <v>5325</v>
      </c>
      <c r="D19710" s="52"/>
    </row>
    <row r="19711">
      <c r="A19711" s="44" t="s">
        <v>17838</v>
      </c>
      <c r="B19711" s="45">
        <v>1700.0</v>
      </c>
      <c r="C19711" s="55"/>
      <c r="D19711" s="52"/>
    </row>
    <row r="19712">
      <c r="A19712" s="44" t="s">
        <v>17839</v>
      </c>
      <c r="B19712" s="45">
        <v>8920.0</v>
      </c>
      <c r="C19712" s="55"/>
      <c r="D19712" s="52"/>
    </row>
    <row r="19713">
      <c r="A19713" s="44" t="s">
        <v>17840</v>
      </c>
      <c r="B19713" s="45">
        <v>2660.0</v>
      </c>
      <c r="C19713" s="55"/>
      <c r="D19713" s="52"/>
    </row>
    <row r="19714">
      <c r="A19714" s="44" t="s">
        <v>17841</v>
      </c>
      <c r="B19714" s="45">
        <v>2540.0</v>
      </c>
      <c r="C19714" s="55"/>
      <c r="D19714" s="52"/>
    </row>
    <row r="19715">
      <c r="A19715" s="44" t="s">
        <v>17842</v>
      </c>
      <c r="B19715" s="45">
        <v>1620.0</v>
      </c>
      <c r="C19715" s="55"/>
      <c r="D19715" s="52"/>
    </row>
    <row r="19716">
      <c r="A19716" s="44" t="s">
        <v>17843</v>
      </c>
      <c r="B19716" s="45">
        <v>3340.0</v>
      </c>
      <c r="C19716" s="56" t="s">
        <v>6812</v>
      </c>
      <c r="D19716" s="52"/>
    </row>
    <row r="19717">
      <c r="A19717" s="44" t="s">
        <v>17844</v>
      </c>
      <c r="B19717" s="45">
        <v>3200.0</v>
      </c>
      <c r="C19717" s="56" t="s">
        <v>5325</v>
      </c>
      <c r="D19717" s="52"/>
    </row>
    <row r="19718">
      <c r="A19718" s="44" t="s">
        <v>17845</v>
      </c>
      <c r="B19718" s="45">
        <v>3200.0</v>
      </c>
      <c r="C19718" s="56" t="s">
        <v>6817</v>
      </c>
      <c r="D19718" s="52"/>
    </row>
    <row r="19719">
      <c r="A19719" s="44" t="s">
        <v>17846</v>
      </c>
      <c r="B19719" s="45">
        <v>2760.0</v>
      </c>
      <c r="C19719" s="56" t="s">
        <v>6820</v>
      </c>
      <c r="D19719" s="52"/>
    </row>
    <row r="19720">
      <c r="A19720" s="44" t="s">
        <v>17847</v>
      </c>
      <c r="B19720" s="45">
        <v>9400.0</v>
      </c>
      <c r="C19720" s="55"/>
      <c r="D19720" s="52"/>
    </row>
    <row r="19721">
      <c r="A19721" s="44" t="s">
        <v>17848</v>
      </c>
      <c r="B19721" s="45">
        <v>3760.0</v>
      </c>
      <c r="C19721" s="55"/>
      <c r="D19721" s="52"/>
    </row>
    <row r="19722">
      <c r="A19722" s="44" t="s">
        <v>17849</v>
      </c>
      <c r="B19722" s="45">
        <v>3760.0</v>
      </c>
      <c r="C19722" s="55"/>
      <c r="D19722" s="52"/>
    </row>
    <row r="19723">
      <c r="A19723" s="44" t="s">
        <v>17850</v>
      </c>
      <c r="B19723" s="45">
        <v>2820.0</v>
      </c>
      <c r="C19723" s="55"/>
      <c r="D19723" s="52"/>
    </row>
    <row r="19724">
      <c r="A19724" s="44" t="s">
        <v>17851</v>
      </c>
      <c r="B19724" s="45">
        <v>10100.0</v>
      </c>
      <c r="C19724" s="55"/>
      <c r="D19724" s="52"/>
    </row>
    <row r="19725">
      <c r="A19725" s="44" t="s">
        <v>17852</v>
      </c>
      <c r="B19725" s="45">
        <v>12000.0</v>
      </c>
      <c r="C19725" s="55"/>
      <c r="D19725" s="52"/>
    </row>
    <row r="19726">
      <c r="A19726" s="44" t="s">
        <v>17853</v>
      </c>
      <c r="B19726" s="45">
        <v>3080.0</v>
      </c>
      <c r="C19726" s="56" t="s">
        <v>4220</v>
      </c>
      <c r="D19726" s="52"/>
    </row>
    <row r="19727">
      <c r="A19727" s="44" t="s">
        <v>17854</v>
      </c>
      <c r="B19727" s="45">
        <v>10640.0</v>
      </c>
      <c r="C19727" s="55"/>
      <c r="D19727" s="52"/>
    </row>
    <row r="19728">
      <c r="A19728" s="44" t="s">
        <v>17855</v>
      </c>
      <c r="B19728" s="45">
        <v>2200.0</v>
      </c>
      <c r="C19728" s="55"/>
      <c r="D19728" s="52"/>
    </row>
    <row r="19729">
      <c r="A19729" s="44" t="s">
        <v>17856</v>
      </c>
      <c r="B19729" s="45">
        <v>12900.0</v>
      </c>
      <c r="C19729" s="55"/>
      <c r="D19729" s="52"/>
    </row>
    <row r="19730">
      <c r="A19730" s="44" t="s">
        <v>17857</v>
      </c>
      <c r="B19730" s="45">
        <v>10040.0</v>
      </c>
      <c r="C19730" s="55"/>
      <c r="D19730" s="52"/>
    </row>
    <row r="19731">
      <c r="A19731" s="44" t="s">
        <v>17858</v>
      </c>
      <c r="B19731" s="45">
        <v>1540.0</v>
      </c>
      <c r="C19731" s="55"/>
      <c r="D19731" s="52"/>
    </row>
    <row r="19732">
      <c r="A19732" s="44" t="s">
        <v>17859</v>
      </c>
      <c r="B19732" s="45">
        <v>1480.0</v>
      </c>
      <c r="C19732" s="55"/>
      <c r="D19732" s="52"/>
    </row>
    <row r="19733">
      <c r="A19733" s="44" t="s">
        <v>17860</v>
      </c>
      <c r="B19733" s="45">
        <v>3160.0</v>
      </c>
      <c r="C19733" s="56" t="s">
        <v>17861</v>
      </c>
      <c r="D19733" s="52"/>
    </row>
    <row r="19734">
      <c r="A19734" s="44" t="s">
        <v>17862</v>
      </c>
      <c r="B19734" s="45">
        <v>12880.0</v>
      </c>
      <c r="C19734" s="55"/>
      <c r="D19734" s="52"/>
    </row>
    <row r="19735">
      <c r="A19735" s="44" t="s">
        <v>17863</v>
      </c>
      <c r="B19735" s="45">
        <v>3040.0</v>
      </c>
      <c r="C19735" s="55"/>
      <c r="D19735" s="52"/>
    </row>
    <row r="19736">
      <c r="A19736" s="44" t="s">
        <v>17864</v>
      </c>
      <c r="B19736" s="45">
        <v>3320.0</v>
      </c>
      <c r="C19736" s="56" t="s">
        <v>17865</v>
      </c>
      <c r="D19736" s="52"/>
    </row>
    <row r="19737">
      <c r="A19737" s="44" t="s">
        <v>17866</v>
      </c>
      <c r="B19737" s="45">
        <v>3200.0</v>
      </c>
      <c r="C19737" s="56" t="s">
        <v>5325</v>
      </c>
      <c r="D19737" s="52"/>
    </row>
    <row r="19738">
      <c r="A19738" s="44" t="s">
        <v>17867</v>
      </c>
      <c r="B19738" s="45">
        <v>3200.0</v>
      </c>
      <c r="C19738" s="56" t="s">
        <v>6817</v>
      </c>
      <c r="D19738" s="52"/>
    </row>
    <row r="19739">
      <c r="A19739" s="44" t="s">
        <v>17868</v>
      </c>
      <c r="B19739" s="45">
        <v>2800.0</v>
      </c>
      <c r="C19739" s="56" t="s">
        <v>6820</v>
      </c>
      <c r="D19739" s="52"/>
    </row>
    <row r="19740">
      <c r="A19740" s="44" t="s">
        <v>17869</v>
      </c>
      <c r="B19740" s="45">
        <v>9540.0</v>
      </c>
      <c r="C19740" s="55"/>
      <c r="D19740" s="52"/>
    </row>
    <row r="19741">
      <c r="A19741" s="44" t="s">
        <v>17870</v>
      </c>
      <c r="B19741" s="45">
        <v>2680.0</v>
      </c>
      <c r="C19741" s="55"/>
      <c r="D19741" s="52"/>
    </row>
    <row r="19742">
      <c r="A19742" s="44" t="s">
        <v>17871</v>
      </c>
      <c r="B19742" s="45">
        <v>1260.0</v>
      </c>
      <c r="C19742" s="55"/>
      <c r="D19742" s="52"/>
    </row>
    <row r="19743">
      <c r="A19743" s="44" t="s">
        <v>17872</v>
      </c>
      <c r="B19743" s="45">
        <v>2380.0</v>
      </c>
      <c r="C19743" s="55"/>
      <c r="D19743" s="52"/>
    </row>
    <row r="19744">
      <c r="A19744" s="44" t="s">
        <v>17873</v>
      </c>
      <c r="B19744" s="45">
        <v>2300.0</v>
      </c>
      <c r="C19744" s="55"/>
      <c r="D19744" s="52"/>
    </row>
    <row r="19745">
      <c r="A19745" s="44" t="s">
        <v>17874</v>
      </c>
      <c r="B19745" s="45">
        <v>2260.0</v>
      </c>
      <c r="C19745" s="55"/>
      <c r="D19745" s="52"/>
    </row>
    <row r="19746">
      <c r="A19746" s="44" t="s">
        <v>17875</v>
      </c>
      <c r="B19746" s="45">
        <v>2740.0</v>
      </c>
      <c r="C19746" s="55"/>
      <c r="D19746" s="52"/>
    </row>
    <row r="19747">
      <c r="A19747" s="44" t="s">
        <v>17876</v>
      </c>
      <c r="B19747" s="45">
        <v>1040.0</v>
      </c>
      <c r="C19747" s="55"/>
      <c r="D19747" s="52"/>
    </row>
    <row r="19748">
      <c r="A19748" s="44" t="s">
        <v>17877</v>
      </c>
      <c r="B19748" s="45">
        <v>2400.0</v>
      </c>
      <c r="C19748" s="55"/>
      <c r="D19748" s="52"/>
    </row>
    <row r="19749">
      <c r="A19749" s="44" t="s">
        <v>17878</v>
      </c>
      <c r="B19749" s="45">
        <v>1380.0</v>
      </c>
      <c r="C19749" s="55"/>
      <c r="D19749" s="52"/>
    </row>
    <row r="19750">
      <c r="A19750" s="44" t="s">
        <v>17879</v>
      </c>
      <c r="B19750" s="45">
        <v>9660.0</v>
      </c>
      <c r="C19750" s="55"/>
      <c r="D19750" s="52"/>
    </row>
    <row r="19751">
      <c r="A19751" s="44" t="s">
        <v>17880</v>
      </c>
      <c r="B19751" s="45">
        <v>2040.0</v>
      </c>
      <c r="C19751" s="55"/>
      <c r="D19751" s="52"/>
    </row>
    <row r="19752">
      <c r="A19752" s="44" t="s">
        <v>17881</v>
      </c>
      <c r="B19752" s="45">
        <v>9660.0</v>
      </c>
      <c r="C19752" s="55"/>
      <c r="D19752" s="52"/>
    </row>
    <row r="19753">
      <c r="A19753" s="44" t="s">
        <v>17882</v>
      </c>
      <c r="B19753" s="45">
        <v>9940.0</v>
      </c>
      <c r="C19753" s="55"/>
      <c r="D19753" s="52"/>
    </row>
    <row r="19754">
      <c r="A19754" s="44" t="s">
        <v>17883</v>
      </c>
      <c r="B19754" s="45">
        <v>11000.0</v>
      </c>
      <c r="C19754" s="55"/>
      <c r="D19754" s="52"/>
    </row>
    <row r="19755">
      <c r="A19755" s="44" t="s">
        <v>17884</v>
      </c>
      <c r="B19755" s="45">
        <v>20060.0</v>
      </c>
      <c r="C19755" s="56" t="s">
        <v>12685</v>
      </c>
      <c r="D19755" s="52"/>
    </row>
    <row r="19756">
      <c r="A19756" s="44" t="s">
        <v>17885</v>
      </c>
      <c r="B19756" s="45">
        <v>3240.0</v>
      </c>
      <c r="C19756" s="56" t="s">
        <v>4110</v>
      </c>
      <c r="D19756" s="52"/>
    </row>
    <row r="19757">
      <c r="A19757" s="44" t="s">
        <v>17886</v>
      </c>
      <c r="B19757" s="45">
        <v>2640.0</v>
      </c>
      <c r="C19757" s="55"/>
      <c r="D19757" s="52"/>
    </row>
    <row r="19758">
      <c r="A19758" s="44" t="s">
        <v>17887</v>
      </c>
      <c r="B19758" s="45">
        <v>16380.0</v>
      </c>
      <c r="C19758" s="55"/>
      <c r="D19758" s="52"/>
    </row>
    <row r="19759">
      <c r="A19759" s="44" t="s">
        <v>17888</v>
      </c>
      <c r="B19759" s="45">
        <v>12500.0</v>
      </c>
      <c r="C19759" s="56" t="s">
        <v>17889</v>
      </c>
      <c r="D19759" s="52"/>
    </row>
    <row r="19760">
      <c r="A19760" s="44" t="s">
        <v>17890</v>
      </c>
      <c r="B19760" s="45">
        <v>2740.0</v>
      </c>
      <c r="C19760" s="56" t="s">
        <v>4095</v>
      </c>
      <c r="D19760" s="52"/>
    </row>
    <row r="19761">
      <c r="A19761" s="44" t="s">
        <v>17891</v>
      </c>
      <c r="B19761" s="45">
        <v>10220.0</v>
      </c>
      <c r="C19761" s="55"/>
      <c r="D19761" s="52"/>
    </row>
    <row r="19762">
      <c r="A19762" s="44" t="s">
        <v>17892</v>
      </c>
      <c r="B19762" s="45">
        <v>2380.0</v>
      </c>
      <c r="C19762" s="56" t="s">
        <v>4095</v>
      </c>
      <c r="D19762" s="52"/>
    </row>
    <row r="19763">
      <c r="A19763" s="44" t="s">
        <v>17893</v>
      </c>
      <c r="B19763" s="45">
        <v>19220.0</v>
      </c>
      <c r="C19763" s="55"/>
      <c r="D19763" s="52"/>
    </row>
    <row r="19764">
      <c r="A19764" s="44" t="s">
        <v>17894</v>
      </c>
      <c r="B19764" s="45">
        <v>12000.0</v>
      </c>
      <c r="C19764" s="56" t="s">
        <v>16897</v>
      </c>
      <c r="D19764" s="52"/>
    </row>
    <row r="19765">
      <c r="A19765" s="44" t="s">
        <v>17895</v>
      </c>
      <c r="B19765" s="45">
        <v>10000.0</v>
      </c>
      <c r="C19765" s="55"/>
      <c r="D19765" s="52"/>
    </row>
    <row r="19766">
      <c r="A19766" s="44" t="s">
        <v>17896</v>
      </c>
      <c r="B19766" s="45">
        <v>12960.0</v>
      </c>
      <c r="C19766" s="56" t="s">
        <v>13520</v>
      </c>
      <c r="D19766" s="52"/>
    </row>
    <row r="19767">
      <c r="A19767" s="44" t="s">
        <v>17897</v>
      </c>
      <c r="B19767" s="45">
        <v>12080.0</v>
      </c>
      <c r="C19767" s="55"/>
      <c r="D19767" s="52"/>
    </row>
    <row r="19768">
      <c r="A19768" s="44" t="s">
        <v>17898</v>
      </c>
      <c r="B19768" s="45">
        <v>10880.0</v>
      </c>
      <c r="C19768" s="56" t="s">
        <v>8901</v>
      </c>
      <c r="D19768" s="52"/>
    </row>
    <row r="19769">
      <c r="A19769" s="44" t="s">
        <v>17899</v>
      </c>
      <c r="B19769" s="45">
        <v>9820.0</v>
      </c>
      <c r="C19769" s="55"/>
      <c r="D19769" s="52"/>
    </row>
    <row r="19770">
      <c r="A19770" s="44" t="s">
        <v>17900</v>
      </c>
      <c r="B19770" s="45">
        <v>10180.0</v>
      </c>
      <c r="C19770" s="56" t="s">
        <v>8901</v>
      </c>
      <c r="D19770" s="52"/>
    </row>
    <row r="19771">
      <c r="A19771" s="44" t="s">
        <v>17901</v>
      </c>
      <c r="B19771" s="45">
        <v>16340.0</v>
      </c>
      <c r="C19771" s="55"/>
      <c r="D19771" s="52"/>
    </row>
    <row r="19772">
      <c r="A19772" s="44" t="s">
        <v>17902</v>
      </c>
      <c r="B19772" s="45">
        <v>3640.0</v>
      </c>
      <c r="C19772" s="56" t="s">
        <v>6421</v>
      </c>
      <c r="D19772" s="52"/>
    </row>
    <row r="19773">
      <c r="A19773" s="44" t="s">
        <v>17903</v>
      </c>
      <c r="B19773" s="45">
        <v>19380.0</v>
      </c>
      <c r="C19773" s="55"/>
      <c r="D19773" s="52"/>
    </row>
    <row r="19774">
      <c r="A19774" s="44" t="s">
        <v>17904</v>
      </c>
      <c r="B19774" s="45">
        <v>3060.0</v>
      </c>
      <c r="C19774" s="56" t="s">
        <v>6508</v>
      </c>
      <c r="D19774" s="52"/>
    </row>
    <row r="19775">
      <c r="A19775" s="44" t="s">
        <v>17905</v>
      </c>
      <c r="B19775" s="45">
        <v>3160.0</v>
      </c>
      <c r="C19775" s="56" t="s">
        <v>12162</v>
      </c>
      <c r="D19775" s="52"/>
    </row>
    <row r="19776">
      <c r="A19776" s="44" t="s">
        <v>17906</v>
      </c>
      <c r="B19776" s="45">
        <v>2640.0</v>
      </c>
      <c r="C19776" s="56" t="s">
        <v>9914</v>
      </c>
      <c r="D19776" s="52"/>
    </row>
    <row r="19777">
      <c r="A19777" s="44" t="s">
        <v>17907</v>
      </c>
      <c r="B19777" s="45">
        <v>3540.0</v>
      </c>
      <c r="C19777" s="56" t="s">
        <v>6421</v>
      </c>
      <c r="D19777" s="52"/>
    </row>
    <row r="19778">
      <c r="A19778" s="44" t="s">
        <v>17908</v>
      </c>
      <c r="B19778" s="45">
        <v>11080.0</v>
      </c>
      <c r="C19778" s="56" t="s">
        <v>4824</v>
      </c>
      <c r="D19778" s="52"/>
    </row>
    <row r="19779">
      <c r="A19779" s="44" t="s">
        <v>17909</v>
      </c>
      <c r="B19779" s="45">
        <v>10880.0</v>
      </c>
      <c r="C19779" s="56" t="s">
        <v>4560</v>
      </c>
      <c r="D19779" s="52"/>
    </row>
    <row r="19780">
      <c r="A19780" s="44" t="s">
        <v>17910</v>
      </c>
      <c r="B19780" s="45">
        <v>10480.0</v>
      </c>
      <c r="C19780" s="55"/>
      <c r="D19780" s="52"/>
    </row>
    <row r="19781">
      <c r="A19781" s="44" t="s">
        <v>17911</v>
      </c>
      <c r="B19781" s="45">
        <v>3160.0</v>
      </c>
      <c r="C19781" s="56" t="s">
        <v>6508</v>
      </c>
      <c r="D19781" s="52"/>
    </row>
    <row r="19782">
      <c r="A19782" s="44" t="s">
        <v>17912</v>
      </c>
      <c r="B19782" s="45">
        <v>3160.0</v>
      </c>
      <c r="C19782" s="56" t="s">
        <v>12162</v>
      </c>
      <c r="D19782" s="52"/>
    </row>
    <row r="19783">
      <c r="A19783" s="44" t="s">
        <v>17913</v>
      </c>
      <c r="B19783" s="45">
        <v>11660.0</v>
      </c>
      <c r="C19783" s="56" t="s">
        <v>5765</v>
      </c>
      <c r="D19783" s="52"/>
    </row>
    <row r="19784">
      <c r="A19784" s="44" t="s">
        <v>17914</v>
      </c>
      <c r="B19784" s="45">
        <v>2740.0</v>
      </c>
      <c r="C19784" s="55"/>
      <c r="D19784" s="52"/>
    </row>
    <row r="19785">
      <c r="A19785" s="44" t="s">
        <v>17915</v>
      </c>
      <c r="B19785" s="45">
        <v>16060.0</v>
      </c>
      <c r="C19785" s="55"/>
      <c r="D19785" s="52"/>
    </row>
    <row r="19786">
      <c r="A19786" s="44" t="s">
        <v>17916</v>
      </c>
      <c r="B19786" s="45">
        <v>2540.0</v>
      </c>
      <c r="C19786" s="56" t="s">
        <v>9914</v>
      </c>
      <c r="D19786" s="52"/>
    </row>
    <row r="19787">
      <c r="A19787" s="44" t="s">
        <v>17917</v>
      </c>
      <c r="B19787" s="45">
        <v>9140.0</v>
      </c>
      <c r="C19787" s="55"/>
      <c r="D19787" s="52"/>
    </row>
    <row r="19788">
      <c r="A19788" s="44" t="s">
        <v>17918</v>
      </c>
      <c r="B19788" s="45">
        <v>10360.0</v>
      </c>
      <c r="C19788" s="55"/>
      <c r="D19788" s="52"/>
    </row>
    <row r="19789">
      <c r="A19789" s="44" t="s">
        <v>17919</v>
      </c>
      <c r="B19789" s="45">
        <v>2800.0</v>
      </c>
      <c r="C19789" s="56" t="s">
        <v>744</v>
      </c>
      <c r="D19789" s="52"/>
    </row>
    <row r="19790">
      <c r="A19790" s="44" t="s">
        <v>17920</v>
      </c>
      <c r="B19790" s="45">
        <v>2540.0</v>
      </c>
      <c r="C19790" s="56" t="s">
        <v>744</v>
      </c>
      <c r="D19790" s="52"/>
    </row>
    <row r="19791">
      <c r="A19791" s="44" t="s">
        <v>17921</v>
      </c>
      <c r="B19791" s="45">
        <v>19740.0</v>
      </c>
      <c r="C19791" s="55"/>
      <c r="D19791" s="52"/>
    </row>
    <row r="19792">
      <c r="A19792" s="44" t="s">
        <v>17922</v>
      </c>
      <c r="B19792" s="45">
        <v>11420.0</v>
      </c>
      <c r="C19792" s="56" t="s">
        <v>8901</v>
      </c>
      <c r="D19792" s="52"/>
    </row>
    <row r="19793">
      <c r="A19793" s="44" t="s">
        <v>17923</v>
      </c>
      <c r="B19793" s="45">
        <v>9620.0</v>
      </c>
      <c r="C19793" s="55"/>
      <c r="D19793" s="52"/>
    </row>
    <row r="19794">
      <c r="A19794" s="44" t="s">
        <v>17924</v>
      </c>
      <c r="B19794" s="45">
        <v>16120.0</v>
      </c>
      <c r="C19794" s="55"/>
      <c r="D19794" s="52"/>
    </row>
    <row r="19795">
      <c r="A19795" s="44" t="s">
        <v>17925</v>
      </c>
      <c r="B19795" s="45">
        <v>2780.0</v>
      </c>
      <c r="C19795" s="56" t="s">
        <v>744</v>
      </c>
      <c r="D19795" s="52"/>
    </row>
    <row r="19796">
      <c r="A19796" s="44" t="s">
        <v>17926</v>
      </c>
      <c r="B19796" s="45">
        <v>2580.0</v>
      </c>
      <c r="C19796" s="55"/>
      <c r="D19796" s="52"/>
    </row>
    <row r="19797">
      <c r="A19797" s="44" t="s">
        <v>17927</v>
      </c>
      <c r="B19797" s="45">
        <v>11600.0</v>
      </c>
      <c r="C19797" s="56" t="s">
        <v>9321</v>
      </c>
      <c r="D19797" s="52"/>
    </row>
    <row r="19798">
      <c r="A19798" s="44" t="s">
        <v>17928</v>
      </c>
      <c r="B19798" s="45">
        <v>2480.0</v>
      </c>
      <c r="C19798" s="55"/>
      <c r="D19798" s="52"/>
    </row>
    <row r="19799">
      <c r="A19799" s="44" t="s">
        <v>17929</v>
      </c>
      <c r="B19799" s="45">
        <v>9540.0</v>
      </c>
      <c r="C19799" s="55"/>
      <c r="D19799" s="52"/>
    </row>
    <row r="19800">
      <c r="A19800" s="44" t="s">
        <v>17930</v>
      </c>
      <c r="B19800" s="45">
        <v>13700.0</v>
      </c>
      <c r="C19800" s="55"/>
      <c r="D19800" s="52"/>
    </row>
    <row r="19801">
      <c r="A19801" s="44" t="s">
        <v>17931</v>
      </c>
      <c r="B19801" s="45">
        <v>13440.0</v>
      </c>
      <c r="C19801" s="56" t="s">
        <v>17932</v>
      </c>
      <c r="D19801" s="52"/>
    </row>
    <row r="19802">
      <c r="A19802" s="44" t="s">
        <v>17933</v>
      </c>
      <c r="B19802" s="45">
        <v>17160.0</v>
      </c>
      <c r="C19802" s="55"/>
      <c r="D19802" s="52"/>
    </row>
    <row r="19803">
      <c r="A19803" s="44" t="s">
        <v>17934</v>
      </c>
      <c r="B19803" s="45">
        <v>9940.0</v>
      </c>
      <c r="C19803" s="55"/>
      <c r="D19803" s="52"/>
    </row>
    <row r="19804">
      <c r="A19804" s="44" t="s">
        <v>17935</v>
      </c>
      <c r="B19804" s="45">
        <v>11280.0</v>
      </c>
      <c r="C19804" s="56" t="s">
        <v>8901</v>
      </c>
      <c r="D19804" s="52"/>
    </row>
    <row r="19805">
      <c r="A19805" s="44" t="s">
        <v>17936</v>
      </c>
      <c r="B19805" s="45">
        <v>9920.0</v>
      </c>
      <c r="C19805" s="55"/>
      <c r="D19805" s="52"/>
    </row>
    <row r="19806">
      <c r="A19806" s="44" t="s">
        <v>17937</v>
      </c>
      <c r="B19806" s="45">
        <v>10000.0</v>
      </c>
      <c r="C19806" s="55"/>
      <c r="D19806" s="52"/>
    </row>
    <row r="19807">
      <c r="A19807" s="44" t="s">
        <v>17938</v>
      </c>
      <c r="B19807" s="45">
        <v>3940.0</v>
      </c>
      <c r="C19807" s="56" t="s">
        <v>17939</v>
      </c>
      <c r="D19807" s="52"/>
    </row>
    <row r="19808">
      <c r="A19808" s="44" t="s">
        <v>17940</v>
      </c>
      <c r="B19808" s="45">
        <v>2660.0</v>
      </c>
      <c r="C19808" s="56" t="s">
        <v>4129</v>
      </c>
      <c r="D19808" s="52"/>
    </row>
    <row r="19809">
      <c r="A19809" s="44" t="s">
        <v>17941</v>
      </c>
      <c r="B19809" s="45">
        <v>2500.0</v>
      </c>
      <c r="C19809" s="55"/>
      <c r="D19809" s="52"/>
    </row>
    <row r="19810">
      <c r="A19810" s="44" t="s">
        <v>17942</v>
      </c>
      <c r="B19810" s="45">
        <v>11520.0</v>
      </c>
      <c r="C19810" s="56" t="s">
        <v>12664</v>
      </c>
      <c r="D19810" s="52"/>
    </row>
    <row r="19811">
      <c r="A19811" s="44" t="s">
        <v>17943</v>
      </c>
      <c r="B19811" s="45">
        <v>11580.0</v>
      </c>
      <c r="C19811" s="55"/>
      <c r="D19811" s="52"/>
    </row>
    <row r="19812">
      <c r="A19812" s="44" t="s">
        <v>17944</v>
      </c>
      <c r="B19812" s="45">
        <v>2520.0</v>
      </c>
      <c r="C19812" s="55"/>
      <c r="D19812" s="52"/>
    </row>
    <row r="19813">
      <c r="A19813" s="44" t="s">
        <v>17945</v>
      </c>
      <c r="B19813" s="45">
        <v>9760.0</v>
      </c>
      <c r="C19813" s="55"/>
      <c r="D19813" s="52"/>
    </row>
    <row r="19814">
      <c r="A19814" s="44" t="s">
        <v>17946</v>
      </c>
      <c r="B19814" s="45">
        <v>10900.0</v>
      </c>
      <c r="C19814" s="56" t="s">
        <v>17947</v>
      </c>
      <c r="D19814" s="52"/>
    </row>
    <row r="19815">
      <c r="A19815" s="44" t="s">
        <v>17948</v>
      </c>
      <c r="B19815" s="45">
        <v>8720.0</v>
      </c>
      <c r="C19815" s="55"/>
      <c r="D19815" s="52"/>
    </row>
    <row r="19816">
      <c r="A19816" s="44" t="s">
        <v>17949</v>
      </c>
      <c r="B19816" s="45">
        <v>13800.0</v>
      </c>
      <c r="C19816" s="56" t="s">
        <v>17950</v>
      </c>
      <c r="D19816" s="52"/>
    </row>
    <row r="19817">
      <c r="A19817" s="44" t="s">
        <v>17951</v>
      </c>
      <c r="B19817" s="45">
        <v>15780.0</v>
      </c>
      <c r="C19817" s="55"/>
      <c r="D19817" s="52"/>
    </row>
    <row r="19818">
      <c r="A19818" s="44" t="s">
        <v>17952</v>
      </c>
      <c r="B19818" s="45">
        <v>1540.0</v>
      </c>
      <c r="C19818" s="55"/>
      <c r="D19818" s="52"/>
    </row>
    <row r="19819">
      <c r="A19819" s="44" t="s">
        <v>17953</v>
      </c>
      <c r="B19819" s="45">
        <v>1280.0</v>
      </c>
      <c r="C19819" s="55"/>
      <c r="D19819" s="52"/>
    </row>
    <row r="19820">
      <c r="A19820" s="44" t="s">
        <v>17954</v>
      </c>
      <c r="B19820" s="45">
        <v>10360.0</v>
      </c>
      <c r="C19820" s="55"/>
      <c r="D19820" s="52"/>
    </row>
    <row r="19821">
      <c r="A19821" s="44" t="s">
        <v>17955</v>
      </c>
      <c r="B19821" s="45">
        <v>11460.0</v>
      </c>
      <c r="C19821" s="55"/>
      <c r="D19821" s="52"/>
    </row>
    <row r="19822">
      <c r="A19822" s="44" t="s">
        <v>17956</v>
      </c>
      <c r="B19822" s="45">
        <v>2800.0</v>
      </c>
      <c r="C19822" s="55"/>
      <c r="D19822" s="52"/>
    </row>
    <row r="19823">
      <c r="A19823" s="44" t="s">
        <v>17957</v>
      </c>
      <c r="B19823" s="45">
        <v>11500.0</v>
      </c>
      <c r="C19823" s="55"/>
      <c r="D19823" s="52"/>
    </row>
    <row r="19824">
      <c r="A19824" s="44" t="s">
        <v>17958</v>
      </c>
      <c r="B19824" s="45">
        <v>9860.0</v>
      </c>
      <c r="C19824" s="55"/>
      <c r="D19824" s="52"/>
    </row>
    <row r="19825">
      <c r="A19825" s="44" t="s">
        <v>17959</v>
      </c>
      <c r="B19825" s="45">
        <v>9980.0</v>
      </c>
      <c r="C19825" s="55"/>
      <c r="D19825" s="52"/>
    </row>
    <row r="19826">
      <c r="A19826" s="44" t="s">
        <v>17960</v>
      </c>
      <c r="B19826" s="45">
        <v>1880.0</v>
      </c>
      <c r="C19826" s="55"/>
      <c r="D19826" s="52"/>
    </row>
    <row r="19827">
      <c r="A19827" s="44" t="s">
        <v>17961</v>
      </c>
      <c r="B19827" s="45">
        <v>3140.0</v>
      </c>
      <c r="C19827" s="55"/>
      <c r="D19827" s="52"/>
    </row>
    <row r="19828">
      <c r="A19828" s="44" t="s">
        <v>17962</v>
      </c>
      <c r="B19828" s="45">
        <v>10820.0</v>
      </c>
      <c r="C19828" s="55"/>
      <c r="D19828" s="52"/>
    </row>
    <row r="19829">
      <c r="A19829" s="44" t="s">
        <v>17963</v>
      </c>
      <c r="B19829" s="45">
        <v>11540.0</v>
      </c>
      <c r="C19829" s="56" t="s">
        <v>4576</v>
      </c>
      <c r="D19829" s="52"/>
    </row>
    <row r="19830">
      <c r="A19830" s="44" t="s">
        <v>17964</v>
      </c>
      <c r="B19830" s="45">
        <v>10100.0</v>
      </c>
      <c r="C19830" s="55"/>
      <c r="D19830" s="52"/>
    </row>
    <row r="19831">
      <c r="A19831" s="44" t="s">
        <v>17965</v>
      </c>
      <c r="B19831" s="45">
        <v>3000.0</v>
      </c>
      <c r="C19831" s="55"/>
      <c r="D19831" s="52"/>
    </row>
    <row r="19832">
      <c r="A19832" s="44" t="s">
        <v>17966</v>
      </c>
      <c r="B19832" s="45">
        <v>11080.0</v>
      </c>
      <c r="C19832" s="55"/>
      <c r="D19832" s="52"/>
    </row>
    <row r="19833">
      <c r="A19833" s="44" t="s">
        <v>17967</v>
      </c>
      <c r="B19833" s="45">
        <v>2420.0</v>
      </c>
      <c r="C19833" s="56" t="s">
        <v>17968</v>
      </c>
      <c r="D19833" s="52"/>
    </row>
    <row r="19834">
      <c r="A19834" s="44" t="s">
        <v>17969</v>
      </c>
      <c r="B19834" s="45">
        <v>2960.0</v>
      </c>
      <c r="C19834" s="55"/>
      <c r="D19834" s="52"/>
    </row>
    <row r="19835">
      <c r="A19835" s="44" t="s">
        <v>17970</v>
      </c>
      <c r="B19835" s="45">
        <v>3400.0</v>
      </c>
      <c r="C19835" s="56" t="s">
        <v>17971</v>
      </c>
      <c r="D19835" s="52"/>
    </row>
    <row r="19836">
      <c r="A19836" s="44" t="s">
        <v>17972</v>
      </c>
      <c r="B19836" s="45">
        <v>2360.0</v>
      </c>
      <c r="C19836" s="56" t="s">
        <v>17968</v>
      </c>
      <c r="D19836" s="52"/>
    </row>
    <row r="19837">
      <c r="A19837" s="44" t="s">
        <v>17973</v>
      </c>
      <c r="B19837" s="45">
        <v>11760.0</v>
      </c>
      <c r="C19837" s="55"/>
      <c r="D19837" s="52"/>
    </row>
    <row r="19838">
      <c r="A19838" s="44" t="s">
        <v>17974</v>
      </c>
      <c r="B19838" s="45">
        <v>12080.0</v>
      </c>
      <c r="C19838" s="56" t="s">
        <v>8901</v>
      </c>
      <c r="D19838" s="52"/>
    </row>
    <row r="19839">
      <c r="A19839" s="44" t="s">
        <v>17975</v>
      </c>
      <c r="B19839" s="45">
        <v>2780.0</v>
      </c>
      <c r="C19839" s="56" t="s">
        <v>17971</v>
      </c>
      <c r="D19839" s="52"/>
    </row>
    <row r="19840">
      <c r="A19840" s="44" t="s">
        <v>17976</v>
      </c>
      <c r="B19840" s="45">
        <v>10320.0</v>
      </c>
      <c r="C19840" s="56" t="s">
        <v>8901</v>
      </c>
      <c r="D19840" s="52"/>
    </row>
    <row r="19841">
      <c r="A19841" s="44" t="s">
        <v>17977</v>
      </c>
      <c r="B19841" s="45">
        <v>3440.0</v>
      </c>
      <c r="C19841" s="56" t="s">
        <v>9511</v>
      </c>
      <c r="D19841" s="52"/>
    </row>
    <row r="19842">
      <c r="A19842" s="44" t="s">
        <v>17978</v>
      </c>
      <c r="B19842" s="45">
        <v>3920.0</v>
      </c>
      <c r="C19842" s="56" t="s">
        <v>4017</v>
      </c>
      <c r="D19842" s="52"/>
    </row>
    <row r="19843">
      <c r="A19843" s="44" t="s">
        <v>17979</v>
      </c>
      <c r="B19843" s="45">
        <v>2320.0</v>
      </c>
      <c r="C19843" s="55"/>
      <c r="D19843" s="52"/>
    </row>
    <row r="19844">
      <c r="A19844" s="44" t="s">
        <v>17980</v>
      </c>
      <c r="B19844" s="45">
        <v>2780.0</v>
      </c>
      <c r="C19844" s="56" t="s">
        <v>9511</v>
      </c>
      <c r="D19844" s="52"/>
    </row>
    <row r="19845">
      <c r="A19845" s="44" t="s">
        <v>17981</v>
      </c>
      <c r="B19845" s="45">
        <v>2760.0</v>
      </c>
      <c r="C19845" s="56" t="s">
        <v>4017</v>
      </c>
      <c r="D19845" s="52"/>
    </row>
    <row r="19846">
      <c r="A19846" s="44" t="s">
        <v>17982</v>
      </c>
      <c r="B19846" s="45">
        <v>10240.0</v>
      </c>
      <c r="C19846" s="56" t="s">
        <v>4375</v>
      </c>
      <c r="D19846" s="52"/>
    </row>
    <row r="19847">
      <c r="A19847" s="44" t="s">
        <v>17983</v>
      </c>
      <c r="B19847" s="45">
        <v>9240.0</v>
      </c>
      <c r="C19847" s="55"/>
      <c r="D19847" s="52"/>
    </row>
    <row r="19848">
      <c r="A19848" s="44" t="s">
        <v>17984</v>
      </c>
      <c r="B19848" s="45">
        <v>12860.0</v>
      </c>
      <c r="C19848" s="56" t="s">
        <v>4071</v>
      </c>
      <c r="D19848" s="52"/>
    </row>
    <row r="19849">
      <c r="A19849" s="44" t="s">
        <v>17985</v>
      </c>
      <c r="B19849" s="45">
        <v>9800.0</v>
      </c>
      <c r="C19849" s="55"/>
      <c r="D19849" s="52"/>
    </row>
    <row r="19850">
      <c r="A19850" s="44" t="s">
        <v>17986</v>
      </c>
      <c r="B19850" s="45">
        <v>9900.0</v>
      </c>
      <c r="C19850" s="55"/>
      <c r="D19850" s="52"/>
    </row>
    <row r="19851">
      <c r="A19851" s="44" t="s">
        <v>17987</v>
      </c>
      <c r="B19851" s="45">
        <v>10260.0</v>
      </c>
      <c r="C19851" s="55"/>
      <c r="D19851" s="52"/>
    </row>
    <row r="19852">
      <c r="A19852" s="44" t="s">
        <v>17988</v>
      </c>
      <c r="B19852" s="45">
        <v>12700.0</v>
      </c>
      <c r="C19852" s="56" t="s">
        <v>8901</v>
      </c>
      <c r="D19852" s="52"/>
    </row>
    <row r="19853">
      <c r="A19853" s="44" t="s">
        <v>17989</v>
      </c>
      <c r="B19853" s="45">
        <v>10500.0</v>
      </c>
      <c r="C19853" s="56" t="s">
        <v>8901</v>
      </c>
      <c r="D19853" s="52"/>
    </row>
    <row r="19854">
      <c r="A19854" s="44" t="s">
        <v>17990</v>
      </c>
      <c r="B19854" s="45">
        <v>18820.0</v>
      </c>
      <c r="C19854" s="56" t="s">
        <v>17116</v>
      </c>
      <c r="D19854" s="52"/>
    </row>
    <row r="19855">
      <c r="A19855" s="44" t="s">
        <v>17991</v>
      </c>
      <c r="B19855" s="45">
        <v>9660.0</v>
      </c>
      <c r="C19855" s="55"/>
      <c r="D19855" s="52"/>
    </row>
    <row r="19856">
      <c r="A19856" s="44" t="s">
        <v>17992</v>
      </c>
      <c r="B19856" s="45">
        <v>12320.0</v>
      </c>
      <c r="C19856" s="56" t="s">
        <v>8901</v>
      </c>
      <c r="D19856" s="52"/>
    </row>
    <row r="19857">
      <c r="A19857" s="44" t="s">
        <v>17993</v>
      </c>
      <c r="B19857" s="45">
        <v>3760.0</v>
      </c>
      <c r="C19857" s="56" t="s">
        <v>4082</v>
      </c>
      <c r="D19857" s="52"/>
    </row>
    <row r="19858">
      <c r="A19858" s="44" t="s">
        <v>17994</v>
      </c>
      <c r="B19858" s="45">
        <v>10900.0</v>
      </c>
      <c r="C19858" s="55"/>
      <c r="D19858" s="52"/>
    </row>
    <row r="19859">
      <c r="A19859" s="44" t="s">
        <v>17995</v>
      </c>
      <c r="B19859" s="45">
        <v>2760.0</v>
      </c>
      <c r="C19859" s="56" t="s">
        <v>4082</v>
      </c>
      <c r="D19859" s="52"/>
    </row>
    <row r="19860">
      <c r="A19860" s="44" t="s">
        <v>17996</v>
      </c>
      <c r="B19860" s="45">
        <v>14120.0</v>
      </c>
      <c r="C19860" s="56" t="s">
        <v>17997</v>
      </c>
      <c r="D19860" s="52"/>
    </row>
    <row r="19861">
      <c r="A19861" s="44" t="s">
        <v>17998</v>
      </c>
      <c r="B19861" s="45">
        <v>3760.0</v>
      </c>
      <c r="C19861" s="55"/>
      <c r="D19861" s="52"/>
    </row>
    <row r="19862">
      <c r="A19862" s="44" t="s">
        <v>17999</v>
      </c>
      <c r="B19862" s="45">
        <v>3720.0</v>
      </c>
      <c r="C19862" s="56" t="s">
        <v>6421</v>
      </c>
      <c r="D19862" s="52"/>
    </row>
    <row r="19863">
      <c r="A19863" s="44" t="s">
        <v>18000</v>
      </c>
      <c r="B19863" s="45">
        <v>10440.0</v>
      </c>
      <c r="C19863" s="55"/>
      <c r="D19863" s="52"/>
    </row>
    <row r="19864">
      <c r="A19864" s="44" t="s">
        <v>18001</v>
      </c>
      <c r="B19864" s="45">
        <v>3460.0</v>
      </c>
      <c r="C19864" s="56" t="s">
        <v>6508</v>
      </c>
      <c r="D19864" s="52"/>
    </row>
    <row r="19865">
      <c r="A19865" s="44" t="s">
        <v>18002</v>
      </c>
      <c r="B19865" s="45">
        <v>3460.0</v>
      </c>
      <c r="C19865" s="56" t="s">
        <v>7276</v>
      </c>
      <c r="D19865" s="52"/>
    </row>
    <row r="19866">
      <c r="A19866" s="44" t="s">
        <v>18003</v>
      </c>
      <c r="B19866" s="45">
        <v>12380.0</v>
      </c>
      <c r="C19866" s="56" t="s">
        <v>18004</v>
      </c>
      <c r="D19866" s="52"/>
    </row>
    <row r="19867">
      <c r="A19867" s="44" t="s">
        <v>18005</v>
      </c>
      <c r="B19867" s="45">
        <v>3040.0</v>
      </c>
      <c r="C19867" s="56" t="s">
        <v>9914</v>
      </c>
      <c r="D19867" s="52"/>
    </row>
    <row r="19868">
      <c r="A19868" s="44" t="s">
        <v>18006</v>
      </c>
      <c r="B19868" s="45">
        <v>9660.0</v>
      </c>
      <c r="C19868" s="55"/>
      <c r="D19868" s="52"/>
    </row>
    <row r="19869">
      <c r="A19869" s="44" t="s">
        <v>18007</v>
      </c>
      <c r="B19869" s="45">
        <v>3340.0</v>
      </c>
      <c r="C19869" s="56" t="s">
        <v>6508</v>
      </c>
      <c r="D19869" s="52"/>
    </row>
    <row r="19870">
      <c r="A19870" s="44" t="s">
        <v>18008</v>
      </c>
      <c r="B19870" s="45">
        <v>3520.0</v>
      </c>
      <c r="C19870" s="56" t="s">
        <v>6421</v>
      </c>
      <c r="D19870" s="52"/>
    </row>
    <row r="19871">
      <c r="A19871" s="44" t="s">
        <v>18009</v>
      </c>
      <c r="B19871" s="45">
        <v>3320.0</v>
      </c>
      <c r="C19871" s="56" t="s">
        <v>7276</v>
      </c>
      <c r="D19871" s="52"/>
    </row>
    <row r="19872">
      <c r="A19872" s="44" t="s">
        <v>18010</v>
      </c>
      <c r="B19872" s="45">
        <v>12900.0</v>
      </c>
      <c r="C19872" s="56" t="s">
        <v>8901</v>
      </c>
      <c r="D19872" s="52"/>
    </row>
    <row r="19873">
      <c r="A19873" s="44" t="s">
        <v>18011</v>
      </c>
      <c r="B19873" s="45">
        <v>3520.0</v>
      </c>
      <c r="C19873" s="55"/>
      <c r="D19873" s="52"/>
    </row>
    <row r="19874">
      <c r="A19874" s="44" t="s">
        <v>18012</v>
      </c>
      <c r="B19874" s="45">
        <v>9280.0</v>
      </c>
      <c r="C19874" s="55"/>
      <c r="D19874" s="52"/>
    </row>
    <row r="19875">
      <c r="A19875" s="44" t="s">
        <v>18013</v>
      </c>
      <c r="B19875" s="45">
        <v>2760.0</v>
      </c>
      <c r="C19875" s="56" t="s">
        <v>9914</v>
      </c>
      <c r="D19875" s="52"/>
    </row>
    <row r="19876">
      <c r="A19876" s="44" t="s">
        <v>18014</v>
      </c>
      <c r="B19876" s="45">
        <v>8460.0</v>
      </c>
      <c r="C19876" s="55"/>
      <c r="D19876" s="52"/>
    </row>
    <row r="19877">
      <c r="A19877" s="44" t="s">
        <v>18015</v>
      </c>
      <c r="B19877" s="45">
        <v>10660.0</v>
      </c>
      <c r="C19877" s="56" t="s">
        <v>8901</v>
      </c>
      <c r="D19877" s="52"/>
    </row>
    <row r="19878">
      <c r="A19878" s="44" t="s">
        <v>18016</v>
      </c>
      <c r="B19878" s="45">
        <v>15020.0</v>
      </c>
      <c r="C19878" s="56" t="s">
        <v>8901</v>
      </c>
      <c r="D19878" s="52"/>
    </row>
    <row r="19879">
      <c r="A19879" s="44" t="s">
        <v>18017</v>
      </c>
      <c r="B19879" s="45">
        <v>10620.0</v>
      </c>
      <c r="C19879" s="56" t="s">
        <v>8901</v>
      </c>
      <c r="D19879" s="52"/>
    </row>
    <row r="19880">
      <c r="A19880" s="44" t="s">
        <v>18018</v>
      </c>
      <c r="B19880" s="45">
        <v>14860.0</v>
      </c>
      <c r="C19880" s="56" t="s">
        <v>18019</v>
      </c>
      <c r="D19880" s="52"/>
    </row>
    <row r="19881">
      <c r="A19881" s="44" t="s">
        <v>18020</v>
      </c>
      <c r="B19881" s="45">
        <v>3600.0</v>
      </c>
      <c r="C19881" s="55"/>
      <c r="D19881" s="52"/>
    </row>
    <row r="19882">
      <c r="A19882" s="44" t="s">
        <v>18021</v>
      </c>
      <c r="B19882" s="45">
        <v>3560.0</v>
      </c>
      <c r="C19882" s="56" t="s">
        <v>4017</v>
      </c>
      <c r="D19882" s="52"/>
    </row>
    <row r="19883">
      <c r="A19883" s="44" t="s">
        <v>18022</v>
      </c>
      <c r="B19883" s="45">
        <v>3340.0</v>
      </c>
      <c r="C19883" s="55"/>
      <c r="D19883" s="52"/>
    </row>
    <row r="19884">
      <c r="A19884" s="44" t="s">
        <v>18023</v>
      </c>
      <c r="B19884" s="45">
        <v>3080.0</v>
      </c>
      <c r="C19884" s="56" t="s">
        <v>4017</v>
      </c>
      <c r="D19884" s="52"/>
    </row>
    <row r="19885">
      <c r="A19885" s="44" t="s">
        <v>18024</v>
      </c>
      <c r="B19885" s="45">
        <v>9620.0</v>
      </c>
      <c r="C19885" s="55"/>
      <c r="D19885" s="52"/>
    </row>
    <row r="19886">
      <c r="A19886" s="44" t="s">
        <v>18025</v>
      </c>
      <c r="B19886" s="45">
        <v>11520.0</v>
      </c>
      <c r="C19886" s="56" t="s">
        <v>18026</v>
      </c>
      <c r="D19886" s="52"/>
    </row>
    <row r="19887">
      <c r="A19887" s="44" t="s">
        <v>18027</v>
      </c>
      <c r="B19887" s="45">
        <v>10560.0</v>
      </c>
      <c r="C19887" s="55"/>
      <c r="D19887" s="52"/>
    </row>
    <row r="19888">
      <c r="A19888" s="44" t="s">
        <v>18028</v>
      </c>
      <c r="B19888" s="45">
        <v>12420.0</v>
      </c>
      <c r="C19888" s="56" t="s">
        <v>18029</v>
      </c>
      <c r="D19888" s="52"/>
    </row>
    <row r="19889">
      <c r="A19889" s="44" t="s">
        <v>18030</v>
      </c>
      <c r="B19889" s="45">
        <v>3380.0</v>
      </c>
      <c r="C19889" s="56" t="s">
        <v>4031</v>
      </c>
      <c r="D19889" s="52"/>
    </row>
    <row r="19890">
      <c r="A19890" s="44" t="s">
        <v>18031</v>
      </c>
      <c r="B19890" s="45">
        <v>10080.0</v>
      </c>
      <c r="C19890" s="55"/>
      <c r="D19890" s="52"/>
    </row>
    <row r="19891">
      <c r="A19891" s="44" t="s">
        <v>18032</v>
      </c>
      <c r="B19891" s="45">
        <v>2960.0</v>
      </c>
      <c r="C19891" s="56" t="s">
        <v>4031</v>
      </c>
      <c r="D19891" s="52"/>
    </row>
    <row r="19892">
      <c r="A19892" s="44" t="s">
        <v>18033</v>
      </c>
      <c r="B19892" s="45">
        <v>13920.0</v>
      </c>
      <c r="C19892" s="56" t="s">
        <v>18034</v>
      </c>
      <c r="D19892" s="52"/>
    </row>
    <row r="19893">
      <c r="A19893" s="44" t="s">
        <v>18035</v>
      </c>
      <c r="B19893" s="45">
        <v>12380.0</v>
      </c>
      <c r="C19893" s="56" t="s">
        <v>5765</v>
      </c>
      <c r="D19893" s="52"/>
    </row>
    <row r="19894">
      <c r="A19894" s="44" t="s">
        <v>18036</v>
      </c>
      <c r="B19894" s="45">
        <v>10800.0</v>
      </c>
      <c r="C19894" s="55"/>
      <c r="D19894" s="52"/>
    </row>
    <row r="19895">
      <c r="A19895" s="44" t="s">
        <v>18037</v>
      </c>
      <c r="B19895" s="45">
        <v>10600.0</v>
      </c>
      <c r="C19895" s="55"/>
      <c r="D19895" s="52"/>
    </row>
    <row r="19896">
      <c r="A19896" s="44" t="s">
        <v>18038</v>
      </c>
      <c r="B19896" s="45">
        <v>11440.0</v>
      </c>
      <c r="C19896" s="56" t="s">
        <v>17124</v>
      </c>
      <c r="D19896" s="52"/>
    </row>
    <row r="19897">
      <c r="A19897" s="44" t="s">
        <v>18039</v>
      </c>
      <c r="B19897" s="45">
        <v>9780.0</v>
      </c>
      <c r="C19897" s="55"/>
      <c r="D19897" s="52"/>
    </row>
    <row r="19898">
      <c r="A19898" s="44" t="s">
        <v>18040</v>
      </c>
      <c r="B19898" s="45">
        <v>15480.0</v>
      </c>
      <c r="C19898" s="56" t="s">
        <v>14476</v>
      </c>
      <c r="D19898" s="52"/>
    </row>
    <row r="19899">
      <c r="A19899" s="44" t="s">
        <v>18041</v>
      </c>
      <c r="B19899" s="45">
        <v>11440.0</v>
      </c>
      <c r="C19899" s="56" t="s">
        <v>4037</v>
      </c>
      <c r="D19899" s="52"/>
    </row>
    <row r="19900">
      <c r="A19900" s="44" t="s">
        <v>18042</v>
      </c>
      <c r="B19900" s="45">
        <v>10360.0</v>
      </c>
      <c r="C19900" s="55"/>
      <c r="D19900" s="52"/>
    </row>
    <row r="19901">
      <c r="A19901" s="44" t="s">
        <v>18043</v>
      </c>
      <c r="B19901" s="45">
        <v>11200.0</v>
      </c>
      <c r="C19901" s="56" t="s">
        <v>738</v>
      </c>
      <c r="D19901" s="52"/>
    </row>
    <row r="19902">
      <c r="A19902" s="44" t="s">
        <v>18044</v>
      </c>
      <c r="B19902" s="45">
        <v>28560.0</v>
      </c>
      <c r="C19902" s="55"/>
      <c r="D19902" s="52"/>
    </row>
    <row r="19903">
      <c r="A19903" s="44" t="s">
        <v>18045</v>
      </c>
      <c r="B19903" s="45">
        <v>11700.0</v>
      </c>
      <c r="C19903" s="56" t="s">
        <v>18046</v>
      </c>
      <c r="D19903" s="52"/>
    </row>
    <row r="19904">
      <c r="A19904" s="44" t="s">
        <v>18047</v>
      </c>
      <c r="B19904" s="45">
        <v>10420.0</v>
      </c>
      <c r="C19904" s="55"/>
      <c r="D19904" s="52"/>
    </row>
    <row r="19905">
      <c r="A19905" s="44" t="s">
        <v>18048</v>
      </c>
      <c r="B19905" s="45">
        <v>9680.0</v>
      </c>
      <c r="C19905" s="55"/>
      <c r="D19905" s="52"/>
    </row>
    <row r="19906">
      <c r="A19906" s="44" t="s">
        <v>18049</v>
      </c>
      <c r="B19906" s="45">
        <v>1600.0</v>
      </c>
      <c r="C19906" s="55"/>
      <c r="D19906" s="52"/>
    </row>
    <row r="19907">
      <c r="A19907" s="44" t="s">
        <v>18050</v>
      </c>
      <c r="B19907" s="45">
        <v>4700.0</v>
      </c>
      <c r="C19907" s="55"/>
      <c r="D19907" s="52"/>
    </row>
    <row r="19908">
      <c r="A19908" s="44" t="s">
        <v>18051</v>
      </c>
      <c r="B19908" s="45">
        <v>11640.0</v>
      </c>
      <c r="C19908" s="55"/>
      <c r="D19908" s="52"/>
    </row>
    <row r="19909">
      <c r="A19909" s="44" t="s">
        <v>18052</v>
      </c>
      <c r="B19909" s="45">
        <v>2980.0</v>
      </c>
      <c r="C19909" s="55"/>
      <c r="D19909" s="52"/>
    </row>
    <row r="19910">
      <c r="A19910" s="44" t="s">
        <v>18053</v>
      </c>
      <c r="B19910" s="45">
        <v>29140.0</v>
      </c>
      <c r="C19910" s="55"/>
      <c r="D19910" s="52"/>
    </row>
    <row r="19911">
      <c r="A19911" s="44" t="s">
        <v>18054</v>
      </c>
      <c r="B19911" s="45">
        <v>11020.0</v>
      </c>
      <c r="C19911" s="55"/>
      <c r="D19911" s="52"/>
    </row>
    <row r="19912">
      <c r="A19912" s="44" t="s">
        <v>18055</v>
      </c>
      <c r="B19912" s="45">
        <v>10160.0</v>
      </c>
      <c r="C19912" s="55"/>
      <c r="D19912" s="52"/>
    </row>
    <row r="19913">
      <c r="A19913" s="44" t="s">
        <v>18056</v>
      </c>
      <c r="B19913" s="45">
        <v>10360.0</v>
      </c>
      <c r="C19913" s="55"/>
      <c r="D19913" s="52"/>
    </row>
    <row r="19914">
      <c r="A19914" s="44" t="s">
        <v>18057</v>
      </c>
      <c r="B19914" s="45">
        <v>2700.0</v>
      </c>
      <c r="C19914" s="55"/>
      <c r="D19914" s="52"/>
    </row>
    <row r="19915">
      <c r="A19915" s="44" t="s">
        <v>18058</v>
      </c>
      <c r="B19915" s="45">
        <v>3700.0</v>
      </c>
      <c r="C19915" s="56" t="s">
        <v>18059</v>
      </c>
      <c r="D19915" s="52"/>
    </row>
    <row r="19916">
      <c r="A19916" s="44" t="s">
        <v>18060</v>
      </c>
      <c r="B19916" s="45">
        <v>2760.0</v>
      </c>
      <c r="C19916" s="55"/>
      <c r="D19916" s="52"/>
    </row>
    <row r="19917">
      <c r="A19917" s="44" t="s">
        <v>18061</v>
      </c>
      <c r="B19917" s="45">
        <v>2580.0</v>
      </c>
      <c r="C19917" s="56" t="s">
        <v>3988</v>
      </c>
      <c r="D19917" s="52"/>
    </row>
    <row r="19918">
      <c r="A19918" s="44" t="s">
        <v>18062</v>
      </c>
      <c r="B19918" s="45">
        <v>10060.0</v>
      </c>
      <c r="C19918" s="56" t="s">
        <v>18063</v>
      </c>
      <c r="D19918" s="52"/>
    </row>
    <row r="19919">
      <c r="A19919" s="44" t="s">
        <v>18064</v>
      </c>
      <c r="B19919" s="45">
        <v>3840.0</v>
      </c>
      <c r="C19919" s="56" t="s">
        <v>4244</v>
      </c>
      <c r="D19919" s="52"/>
    </row>
    <row r="19920">
      <c r="A19920" s="44" t="s">
        <v>18065</v>
      </c>
      <c r="B19920" s="45">
        <v>3880.0</v>
      </c>
      <c r="C19920" s="56" t="s">
        <v>4194</v>
      </c>
      <c r="D19920" s="52"/>
    </row>
    <row r="19921">
      <c r="A19921" s="44" t="s">
        <v>18066</v>
      </c>
      <c r="B19921" s="45">
        <v>9920.0</v>
      </c>
      <c r="C19921" s="55"/>
      <c r="D19921" s="52"/>
    </row>
    <row r="19922">
      <c r="A19922" s="44" t="s">
        <v>18067</v>
      </c>
      <c r="B19922" s="45">
        <v>2860.0</v>
      </c>
      <c r="C19922" s="56" t="s">
        <v>4114</v>
      </c>
      <c r="D19922" s="52"/>
    </row>
    <row r="19923">
      <c r="A19923" s="44" t="s">
        <v>18068</v>
      </c>
      <c r="B19923" s="45">
        <v>14820.0</v>
      </c>
      <c r="C19923" s="55"/>
      <c r="D19923" s="52"/>
    </row>
    <row r="19924">
      <c r="A19924" s="44" t="s">
        <v>18069</v>
      </c>
      <c r="B19924" s="45">
        <v>11060.0</v>
      </c>
      <c r="C19924" s="55"/>
      <c r="D19924" s="52"/>
    </row>
    <row r="19925">
      <c r="A19925" s="44" t="s">
        <v>18070</v>
      </c>
      <c r="B19925" s="45">
        <v>2920.0</v>
      </c>
      <c r="C19925" s="56" t="s">
        <v>4237</v>
      </c>
      <c r="D19925" s="52"/>
    </row>
    <row r="19926">
      <c r="A19926" s="44" t="s">
        <v>18071</v>
      </c>
      <c r="B19926" s="45">
        <v>17780.0</v>
      </c>
      <c r="C19926" s="55"/>
      <c r="D19926" s="52"/>
    </row>
    <row r="19927">
      <c r="A19927" s="44" t="s">
        <v>18072</v>
      </c>
      <c r="B19927" s="45">
        <v>10580.0</v>
      </c>
      <c r="C19927" s="55"/>
      <c r="D19927" s="52"/>
    </row>
    <row r="19928">
      <c r="A19928" s="44" t="s">
        <v>18073</v>
      </c>
      <c r="B19928" s="45">
        <v>11360.0</v>
      </c>
      <c r="C19928" s="55"/>
      <c r="D19928" s="52"/>
    </row>
    <row r="19929">
      <c r="A19929" s="44" t="s">
        <v>18074</v>
      </c>
      <c r="B19929" s="45">
        <v>11000.0</v>
      </c>
      <c r="C19929" s="55"/>
      <c r="D19929" s="52"/>
    </row>
    <row r="19930">
      <c r="A19930" s="44" t="s">
        <v>18075</v>
      </c>
      <c r="B19930" s="45">
        <v>10460.0</v>
      </c>
      <c r="C19930" s="55"/>
      <c r="D19930" s="52"/>
    </row>
    <row r="19931">
      <c r="A19931" s="44" t="s">
        <v>18076</v>
      </c>
      <c r="B19931" s="45">
        <v>2620.0</v>
      </c>
      <c r="C19931" s="55"/>
      <c r="D19931" s="52"/>
    </row>
    <row r="19932">
      <c r="A19932" s="44" t="s">
        <v>18077</v>
      </c>
      <c r="B19932" s="45">
        <v>11640.0</v>
      </c>
      <c r="C19932" s="55"/>
      <c r="D19932" s="52"/>
    </row>
    <row r="19933">
      <c r="A19933" s="44" t="s">
        <v>18078</v>
      </c>
      <c r="B19933" s="45">
        <v>2720.0</v>
      </c>
      <c r="C19933" s="55"/>
      <c r="D19933" s="52"/>
    </row>
    <row r="19934">
      <c r="A19934" s="44" t="s">
        <v>18079</v>
      </c>
      <c r="B19934" s="45">
        <v>12280.0</v>
      </c>
      <c r="C19934" s="55"/>
      <c r="D19934" s="52"/>
    </row>
    <row r="19935">
      <c r="A19935" s="44" t="s">
        <v>18080</v>
      </c>
      <c r="B19935" s="45">
        <v>10320.0</v>
      </c>
      <c r="C19935" s="55"/>
      <c r="D19935" s="52"/>
    </row>
    <row r="19936">
      <c r="A19936" s="44" t="s">
        <v>18081</v>
      </c>
      <c r="B19936" s="45">
        <v>13240.0</v>
      </c>
      <c r="C19936" s="56" t="s">
        <v>18082</v>
      </c>
      <c r="D19936" s="52"/>
    </row>
    <row r="19937">
      <c r="A19937" s="44" t="s">
        <v>18083</v>
      </c>
      <c r="B19937" s="45">
        <v>3400.0</v>
      </c>
      <c r="C19937" s="56" t="s">
        <v>6421</v>
      </c>
      <c r="D19937" s="52"/>
    </row>
    <row r="19938">
      <c r="A19938" s="44" t="s">
        <v>18084</v>
      </c>
      <c r="B19938" s="45">
        <v>3280.0</v>
      </c>
      <c r="C19938" s="56" t="s">
        <v>6508</v>
      </c>
      <c r="D19938" s="52"/>
    </row>
    <row r="19939">
      <c r="A19939" s="44" t="s">
        <v>18085</v>
      </c>
      <c r="B19939" s="45">
        <v>3280.0</v>
      </c>
      <c r="C19939" s="56" t="s">
        <v>7276</v>
      </c>
      <c r="D19939" s="52"/>
    </row>
    <row r="19940">
      <c r="A19940" s="44" t="s">
        <v>18086</v>
      </c>
      <c r="B19940" s="45">
        <v>2880.0</v>
      </c>
      <c r="C19940" s="55"/>
      <c r="D19940" s="52"/>
    </row>
    <row r="19941">
      <c r="A19941" s="44" t="s">
        <v>18087</v>
      </c>
      <c r="B19941" s="45">
        <v>4180.0</v>
      </c>
      <c r="C19941" s="56" t="s">
        <v>18088</v>
      </c>
      <c r="D19941" s="52"/>
    </row>
    <row r="19942">
      <c r="A19942" s="44" t="s">
        <v>18089</v>
      </c>
      <c r="B19942" s="45">
        <v>2820.0</v>
      </c>
      <c r="C19942" s="56" t="s">
        <v>9914</v>
      </c>
      <c r="D19942" s="52"/>
    </row>
    <row r="19943">
      <c r="A19943" s="44" t="s">
        <v>18090</v>
      </c>
      <c r="B19943" s="45">
        <v>13020.0</v>
      </c>
      <c r="C19943" s="56" t="s">
        <v>8901</v>
      </c>
      <c r="D19943" s="52"/>
    </row>
    <row r="19944">
      <c r="A19944" s="44" t="s">
        <v>18091</v>
      </c>
      <c r="B19944" s="45">
        <v>3040.0</v>
      </c>
      <c r="C19944" s="56" t="s">
        <v>18088</v>
      </c>
      <c r="D19944" s="52"/>
    </row>
    <row r="19945">
      <c r="A19945" s="44" t="s">
        <v>18092</v>
      </c>
      <c r="B19945" s="45">
        <v>10440.0</v>
      </c>
      <c r="C19945" s="55"/>
      <c r="D19945" s="52"/>
    </row>
    <row r="19946">
      <c r="A19946" s="44" t="s">
        <v>18093</v>
      </c>
      <c r="B19946" s="45">
        <v>10740.0</v>
      </c>
      <c r="C19946" s="55"/>
      <c r="D19946" s="52"/>
    </row>
    <row r="19947">
      <c r="A19947" s="44" t="s">
        <v>18094</v>
      </c>
      <c r="B19947" s="45">
        <v>4060.0</v>
      </c>
      <c r="C19947" s="56" t="s">
        <v>4035</v>
      </c>
      <c r="D19947" s="52"/>
    </row>
    <row r="19948">
      <c r="A19948" s="44" t="s">
        <v>18095</v>
      </c>
      <c r="B19948" s="45">
        <v>3260.0</v>
      </c>
      <c r="C19948" s="56" t="s">
        <v>6421</v>
      </c>
      <c r="D19948" s="52"/>
    </row>
    <row r="19949">
      <c r="A19949" s="44" t="s">
        <v>18096</v>
      </c>
      <c r="B19949" s="45">
        <v>14900.0</v>
      </c>
      <c r="C19949" s="56" t="s">
        <v>8901</v>
      </c>
      <c r="D19949" s="52"/>
    </row>
    <row r="19950">
      <c r="A19950" s="44" t="s">
        <v>18097</v>
      </c>
      <c r="B19950" s="45">
        <v>2700.0</v>
      </c>
      <c r="C19950" s="56" t="s">
        <v>4035</v>
      </c>
      <c r="D19950" s="52"/>
    </row>
    <row r="19951">
      <c r="A19951" s="44" t="s">
        <v>18098</v>
      </c>
      <c r="B19951" s="45">
        <v>3100.0</v>
      </c>
      <c r="C19951" s="56" t="s">
        <v>6508</v>
      </c>
      <c r="D19951" s="52"/>
    </row>
    <row r="19952">
      <c r="A19952" s="44" t="s">
        <v>18099</v>
      </c>
      <c r="B19952" s="45">
        <v>3100.0</v>
      </c>
      <c r="C19952" s="56" t="s">
        <v>7276</v>
      </c>
      <c r="D19952" s="52"/>
    </row>
    <row r="19953">
      <c r="A19953" s="44" t="s">
        <v>18100</v>
      </c>
      <c r="B19953" s="45">
        <v>11460.0</v>
      </c>
      <c r="C19953" s="56" t="s">
        <v>8901</v>
      </c>
      <c r="D19953" s="52"/>
    </row>
    <row r="19954">
      <c r="A19954" s="44" t="s">
        <v>18101</v>
      </c>
      <c r="B19954" s="45">
        <v>2840.0</v>
      </c>
      <c r="C19954" s="56" t="s">
        <v>9914</v>
      </c>
      <c r="D19954" s="52"/>
    </row>
    <row r="19955">
      <c r="A19955" s="44" t="s">
        <v>18102</v>
      </c>
      <c r="B19955" s="45">
        <v>3780.0</v>
      </c>
      <c r="C19955" s="56" t="s">
        <v>5765</v>
      </c>
      <c r="D19955" s="52"/>
    </row>
    <row r="19956">
      <c r="A19956" s="44" t="s">
        <v>18103</v>
      </c>
      <c r="B19956" s="45">
        <v>11200.0</v>
      </c>
      <c r="C19956" s="56" t="s">
        <v>7963</v>
      </c>
      <c r="D19956" s="52"/>
    </row>
    <row r="19957">
      <c r="A19957" s="44" t="s">
        <v>18104</v>
      </c>
      <c r="B19957" s="45">
        <v>10160.0</v>
      </c>
      <c r="C19957" s="55"/>
      <c r="D19957" s="52"/>
    </row>
    <row r="19958">
      <c r="A19958" s="44" t="s">
        <v>18105</v>
      </c>
      <c r="B19958" s="45">
        <v>3160.0</v>
      </c>
      <c r="C19958" s="55"/>
      <c r="D19958" s="52"/>
    </row>
    <row r="19959">
      <c r="A19959" s="44" t="s">
        <v>18106</v>
      </c>
      <c r="B19959" s="45">
        <v>11060.0</v>
      </c>
      <c r="C19959" s="56" t="s">
        <v>4102</v>
      </c>
      <c r="D19959" s="52"/>
    </row>
    <row r="19960">
      <c r="A19960" s="44" t="s">
        <v>18107</v>
      </c>
      <c r="B19960" s="45">
        <v>2880.0</v>
      </c>
      <c r="C19960" s="55"/>
      <c r="D19960" s="52"/>
    </row>
    <row r="19961">
      <c r="A19961" s="44" t="s">
        <v>18108</v>
      </c>
      <c r="B19961" s="45">
        <v>14780.0</v>
      </c>
      <c r="C19961" s="56" t="s">
        <v>18109</v>
      </c>
      <c r="D19961" s="52"/>
    </row>
    <row r="19962">
      <c r="A19962" s="44" t="s">
        <v>18110</v>
      </c>
      <c r="B19962" s="45">
        <v>11460.0</v>
      </c>
      <c r="C19962" s="56" t="s">
        <v>8901</v>
      </c>
      <c r="D19962" s="52"/>
    </row>
    <row r="19963">
      <c r="A19963" s="44" t="s">
        <v>18111</v>
      </c>
      <c r="B19963" s="45">
        <v>8980.0</v>
      </c>
      <c r="C19963" s="55"/>
      <c r="D19963" s="52"/>
    </row>
    <row r="19964">
      <c r="A19964" s="44" t="s">
        <v>18112</v>
      </c>
      <c r="B19964" s="45">
        <v>10680.0</v>
      </c>
      <c r="C19964" s="55"/>
      <c r="D19964" s="52"/>
    </row>
    <row r="19965">
      <c r="A19965" s="44" t="s">
        <v>18113</v>
      </c>
      <c r="B19965" s="45">
        <v>10060.0</v>
      </c>
      <c r="C19965" s="55"/>
      <c r="D19965" s="52"/>
    </row>
    <row r="19966">
      <c r="A19966" s="44" t="s">
        <v>18114</v>
      </c>
      <c r="B19966" s="45">
        <v>2860.0</v>
      </c>
      <c r="C19966" s="55"/>
      <c r="D19966" s="52"/>
    </row>
    <row r="19967">
      <c r="A19967" s="44" t="s">
        <v>18115</v>
      </c>
      <c r="B19967" s="45">
        <v>17720.0</v>
      </c>
      <c r="C19967" s="56" t="s">
        <v>18116</v>
      </c>
      <c r="D19967" s="52"/>
    </row>
    <row r="19968">
      <c r="A19968" s="44" t="s">
        <v>18117</v>
      </c>
      <c r="B19968" s="45">
        <v>12720.0</v>
      </c>
      <c r="C19968" s="56" t="s">
        <v>18118</v>
      </c>
      <c r="D19968" s="52"/>
    </row>
    <row r="19969">
      <c r="A19969" s="44" t="s">
        <v>18119</v>
      </c>
      <c r="B19969" s="45">
        <v>10280.0</v>
      </c>
      <c r="C19969" s="55"/>
      <c r="D19969" s="52"/>
    </row>
    <row r="19970">
      <c r="A19970" s="44" t="s">
        <v>18120</v>
      </c>
      <c r="B19970" s="45">
        <v>9540.0</v>
      </c>
      <c r="C19970" s="55"/>
      <c r="D19970" s="52"/>
    </row>
    <row r="19971">
      <c r="A19971" s="44" t="s">
        <v>18121</v>
      </c>
      <c r="B19971" s="45">
        <v>11760.0</v>
      </c>
      <c r="C19971" s="56" t="s">
        <v>8809</v>
      </c>
      <c r="D19971" s="52"/>
    </row>
    <row r="19972">
      <c r="A19972" s="44" t="s">
        <v>18122</v>
      </c>
      <c r="B19972" s="45">
        <v>3560.0</v>
      </c>
      <c r="C19972" s="56" t="s">
        <v>4460</v>
      </c>
      <c r="D19972" s="52"/>
    </row>
    <row r="19973">
      <c r="A19973" s="44" t="s">
        <v>18123</v>
      </c>
      <c r="B19973" s="45">
        <v>15040.0</v>
      </c>
      <c r="C19973" s="56" t="s">
        <v>14867</v>
      </c>
      <c r="D19973" s="52"/>
    </row>
    <row r="19974">
      <c r="A19974" s="44" t="s">
        <v>18124</v>
      </c>
      <c r="B19974" s="45">
        <v>9680.0</v>
      </c>
      <c r="C19974" s="56" t="s">
        <v>18125</v>
      </c>
      <c r="D19974" s="52"/>
    </row>
    <row r="19975">
      <c r="A19975" s="44" t="s">
        <v>18126</v>
      </c>
      <c r="B19975" s="45">
        <v>2780.0</v>
      </c>
      <c r="C19975" s="55"/>
      <c r="D19975" s="52"/>
    </row>
    <row r="19976">
      <c r="A19976" s="44" t="s">
        <v>18127</v>
      </c>
      <c r="B19976" s="45">
        <v>9380.0</v>
      </c>
      <c r="C19976" s="55"/>
      <c r="D19976" s="52"/>
    </row>
    <row r="19977">
      <c r="A19977" s="44" t="s">
        <v>18128</v>
      </c>
      <c r="B19977" s="45">
        <v>8900.0</v>
      </c>
      <c r="C19977" s="55"/>
      <c r="D19977" s="52"/>
    </row>
    <row r="19978">
      <c r="A19978" s="44" t="s">
        <v>18129</v>
      </c>
      <c r="B19978" s="45">
        <v>12540.0</v>
      </c>
      <c r="C19978" s="56" t="s">
        <v>8901</v>
      </c>
      <c r="D19978" s="52"/>
    </row>
    <row r="19979">
      <c r="A19979" s="44" t="s">
        <v>18130</v>
      </c>
      <c r="B19979" s="45">
        <v>9940.0</v>
      </c>
      <c r="C19979" s="55"/>
      <c r="D19979" s="52"/>
    </row>
    <row r="19980">
      <c r="A19980" s="44" t="s">
        <v>18131</v>
      </c>
      <c r="B19980" s="45">
        <v>18080.0</v>
      </c>
      <c r="C19980" s="56" t="s">
        <v>18132</v>
      </c>
      <c r="D19980" s="52"/>
    </row>
    <row r="19981">
      <c r="A19981" s="44" t="s">
        <v>18133</v>
      </c>
      <c r="B19981" s="45">
        <v>15520.0</v>
      </c>
      <c r="C19981" s="56" t="s">
        <v>12516</v>
      </c>
      <c r="D19981" s="52"/>
    </row>
    <row r="19982">
      <c r="A19982" s="44" t="s">
        <v>18134</v>
      </c>
      <c r="B19982" s="45">
        <v>9980.0</v>
      </c>
      <c r="C19982" s="55"/>
      <c r="D19982" s="52"/>
    </row>
    <row r="19983">
      <c r="A19983" s="44" t="s">
        <v>18135</v>
      </c>
      <c r="B19983" s="45">
        <v>11160.0</v>
      </c>
      <c r="C19983" s="55"/>
      <c r="D19983" s="52"/>
    </row>
    <row r="19984">
      <c r="A19984" s="44" t="s">
        <v>18136</v>
      </c>
      <c r="B19984" s="45">
        <v>11220.0</v>
      </c>
      <c r="C19984" s="55"/>
      <c r="D19984" s="52"/>
    </row>
    <row r="19985">
      <c r="A19985" s="44" t="s">
        <v>18137</v>
      </c>
      <c r="B19985" s="45">
        <v>3420.0</v>
      </c>
      <c r="C19985" s="56" t="s">
        <v>5136</v>
      </c>
      <c r="D19985" s="52"/>
    </row>
    <row r="19986">
      <c r="A19986" s="44" t="s">
        <v>18138</v>
      </c>
      <c r="B19986" s="45">
        <v>2840.0</v>
      </c>
      <c r="C19986" s="55"/>
      <c r="D19986" s="52"/>
    </row>
    <row r="19987">
      <c r="A19987" s="44" t="s">
        <v>18139</v>
      </c>
      <c r="B19987" s="45">
        <v>11420.0</v>
      </c>
      <c r="C19987" s="55"/>
      <c r="D19987" s="52"/>
    </row>
    <row r="19988">
      <c r="A19988" s="44" t="s">
        <v>18140</v>
      </c>
      <c r="B19988" s="45">
        <v>2880.0</v>
      </c>
      <c r="C19988" s="55"/>
      <c r="D19988" s="52"/>
    </row>
    <row r="19989">
      <c r="A19989" s="44" t="s">
        <v>18141</v>
      </c>
      <c r="B19989" s="45">
        <v>11680.0</v>
      </c>
      <c r="C19989" s="55"/>
      <c r="D19989" s="52"/>
    </row>
    <row r="19990">
      <c r="A19990" s="44" t="s">
        <v>18142</v>
      </c>
      <c r="B19990" s="45">
        <v>3720.0</v>
      </c>
      <c r="C19990" s="55"/>
      <c r="D19990" s="52"/>
    </row>
    <row r="19991">
      <c r="A19991" s="44" t="s">
        <v>18143</v>
      </c>
      <c r="B19991" s="45">
        <v>9540.0</v>
      </c>
      <c r="C19991" s="55"/>
      <c r="D19991" s="52"/>
    </row>
    <row r="19992">
      <c r="A19992" s="44" t="s">
        <v>18144</v>
      </c>
      <c r="B19992" s="45">
        <v>11000.0</v>
      </c>
      <c r="C19992" s="55"/>
      <c r="D19992" s="52"/>
    </row>
    <row r="19993">
      <c r="A19993" s="44" t="s">
        <v>18145</v>
      </c>
      <c r="B19993" s="45">
        <v>10560.0</v>
      </c>
      <c r="C19993" s="55"/>
      <c r="D19993" s="52"/>
    </row>
    <row r="19994">
      <c r="A19994" s="44" t="s">
        <v>18146</v>
      </c>
      <c r="B19994" s="45">
        <v>3180.0</v>
      </c>
      <c r="C19994" s="55"/>
      <c r="D19994" s="52"/>
    </row>
    <row r="19995">
      <c r="A19995" s="44" t="s">
        <v>18147</v>
      </c>
      <c r="B19995" s="45">
        <v>12580.0</v>
      </c>
      <c r="C19995" s="56" t="s">
        <v>4576</v>
      </c>
      <c r="D19995" s="52"/>
    </row>
    <row r="19996">
      <c r="A19996" s="44" t="s">
        <v>18148</v>
      </c>
      <c r="B19996" s="45">
        <v>2680.0</v>
      </c>
      <c r="C19996" s="55"/>
      <c r="D19996" s="52"/>
    </row>
    <row r="19997">
      <c r="A19997" s="44" t="s">
        <v>18149</v>
      </c>
      <c r="B19997" s="45">
        <v>10880.0</v>
      </c>
      <c r="C19997" s="55"/>
      <c r="D19997" s="52"/>
    </row>
    <row r="19998">
      <c r="A19998" s="44" t="s">
        <v>18150</v>
      </c>
      <c r="B19998" s="45">
        <v>1360.0</v>
      </c>
      <c r="C19998" s="55"/>
      <c r="D19998" s="52"/>
    </row>
    <row r="19999">
      <c r="A19999" s="44" t="s">
        <v>18151</v>
      </c>
      <c r="B19999" s="45">
        <v>15400.0</v>
      </c>
      <c r="C19999" s="56" t="s">
        <v>18152</v>
      </c>
      <c r="D19999" s="52"/>
    </row>
    <row r="20000">
      <c r="A20000" s="44" t="s">
        <v>18153</v>
      </c>
      <c r="B20000" s="45">
        <v>9760.0</v>
      </c>
      <c r="C20000" s="55"/>
      <c r="D20000" s="52"/>
    </row>
    <row r="20001">
      <c r="A20001" s="44" t="s">
        <v>18154</v>
      </c>
      <c r="B20001" s="45">
        <v>17900.0</v>
      </c>
      <c r="C20001" s="56" t="s">
        <v>18116</v>
      </c>
      <c r="D20001" s="52"/>
    </row>
    <row r="20002">
      <c r="A20002" s="44" t="s">
        <v>18155</v>
      </c>
      <c r="B20002" s="45">
        <v>10080.0</v>
      </c>
      <c r="C20002" s="55"/>
      <c r="D20002" s="52"/>
    </row>
    <row r="20003">
      <c r="A20003" s="44" t="s">
        <v>18156</v>
      </c>
      <c r="B20003" s="45">
        <v>11460.0</v>
      </c>
      <c r="C20003" s="56" t="s">
        <v>8901</v>
      </c>
      <c r="D20003" s="52"/>
    </row>
    <row r="20004">
      <c r="A20004" s="44" t="s">
        <v>18157</v>
      </c>
      <c r="B20004" s="45">
        <v>3380.0</v>
      </c>
      <c r="C20004" s="52" t="s">
        <v>4017</v>
      </c>
      <c r="D20004" s="52"/>
    </row>
    <row r="20005">
      <c r="A20005" s="44" t="s">
        <v>18158</v>
      </c>
      <c r="B20005" s="45">
        <v>10480.0</v>
      </c>
      <c r="C20005" s="52" t="s">
        <v>8817</v>
      </c>
      <c r="D20005" s="52"/>
    </row>
    <row r="20006">
      <c r="A20006" s="44" t="s">
        <v>18159</v>
      </c>
      <c r="B20006" s="45">
        <v>10600.0</v>
      </c>
      <c r="C20006" s="52"/>
      <c r="D20006" s="52"/>
    </row>
    <row r="20007">
      <c r="A20007" s="44" t="s">
        <v>18160</v>
      </c>
      <c r="B20007" s="45">
        <v>13340.0</v>
      </c>
      <c r="C20007" s="52" t="s">
        <v>4149</v>
      </c>
      <c r="D20007" s="52"/>
    </row>
    <row r="20008">
      <c r="A20008" s="44" t="s">
        <v>18161</v>
      </c>
      <c r="B20008" s="45">
        <v>3280.0</v>
      </c>
      <c r="C20008" s="52" t="s">
        <v>4035</v>
      </c>
      <c r="D20008" s="52"/>
    </row>
    <row r="20009">
      <c r="A20009" s="44" t="s">
        <v>18162</v>
      </c>
      <c r="B20009" s="45">
        <v>9500.0</v>
      </c>
      <c r="C20009" s="52"/>
      <c r="D20009" s="52"/>
    </row>
    <row r="20010">
      <c r="A20010" s="44" t="s">
        <v>18163</v>
      </c>
      <c r="B20010" s="45">
        <v>2860.0</v>
      </c>
      <c r="C20010" s="52" t="s">
        <v>4017</v>
      </c>
      <c r="D20010" s="52"/>
    </row>
    <row r="20011">
      <c r="A20011" s="44" t="s">
        <v>18164</v>
      </c>
      <c r="B20011" s="45">
        <v>2600.0</v>
      </c>
      <c r="C20011" s="52" t="s">
        <v>4035</v>
      </c>
      <c r="D20011" s="52"/>
    </row>
    <row r="20012">
      <c r="A20012" s="44" t="s">
        <v>18165</v>
      </c>
      <c r="B20012" s="45">
        <v>10680.0</v>
      </c>
      <c r="C20012" s="52"/>
      <c r="D20012" s="52"/>
    </row>
    <row r="20013">
      <c r="A20013" s="44" t="s">
        <v>18166</v>
      </c>
      <c r="B20013" s="45">
        <v>3740.0</v>
      </c>
      <c r="C20013" s="52" t="s">
        <v>744</v>
      </c>
      <c r="D20013" s="52"/>
    </row>
    <row r="20014">
      <c r="A20014" s="44" t="s">
        <v>18167</v>
      </c>
      <c r="B20014" s="45">
        <v>3400.0</v>
      </c>
      <c r="C20014" s="52" t="s">
        <v>4444</v>
      </c>
      <c r="D20014" s="52"/>
    </row>
    <row r="20015">
      <c r="A20015" s="44" t="s">
        <v>18168</v>
      </c>
      <c r="B20015" s="45">
        <v>24980.0</v>
      </c>
      <c r="C20015" s="52"/>
      <c r="D20015" s="52"/>
    </row>
    <row r="20016">
      <c r="A20016" s="44" t="s">
        <v>18169</v>
      </c>
      <c r="B20016" s="45">
        <v>2760.0</v>
      </c>
      <c r="C20016" s="52" t="s">
        <v>744</v>
      </c>
      <c r="D20016" s="52"/>
    </row>
    <row r="20017">
      <c r="A20017" s="44" t="s">
        <v>18170</v>
      </c>
      <c r="B20017" s="45">
        <v>12140.0</v>
      </c>
      <c r="C20017" s="52" t="s">
        <v>11658</v>
      </c>
      <c r="D20017" s="52"/>
    </row>
    <row r="20018">
      <c r="A20018" s="44" t="s">
        <v>18171</v>
      </c>
      <c r="B20018" s="45">
        <v>2800.0</v>
      </c>
      <c r="C20018" s="52" t="s">
        <v>4444</v>
      </c>
      <c r="D20018" s="52"/>
    </row>
    <row r="20019">
      <c r="A20019" s="44" t="s">
        <v>18172</v>
      </c>
      <c r="B20019" s="45">
        <v>23460.0</v>
      </c>
      <c r="C20019" s="52"/>
      <c r="D20019" s="52"/>
    </row>
    <row r="20020">
      <c r="A20020" s="44" t="s">
        <v>18173</v>
      </c>
      <c r="B20020" s="45">
        <v>13340.0</v>
      </c>
      <c r="C20020" s="52" t="s">
        <v>18174</v>
      </c>
      <c r="D20020" s="52"/>
    </row>
    <row r="20021">
      <c r="A20021" s="44" t="s">
        <v>18175</v>
      </c>
      <c r="B20021" s="45">
        <v>9440.0</v>
      </c>
      <c r="C20021" s="52"/>
      <c r="D20021" s="52"/>
    </row>
    <row r="20022">
      <c r="A20022" s="44" t="s">
        <v>18176</v>
      </c>
      <c r="B20022" s="45">
        <v>9280.0</v>
      </c>
      <c r="C20022" s="52"/>
      <c r="D20022" s="52"/>
    </row>
    <row r="20023">
      <c r="A20023" s="44" t="s">
        <v>18177</v>
      </c>
      <c r="B20023" s="45">
        <v>11820.0</v>
      </c>
      <c r="C20023" s="52"/>
      <c r="D20023" s="52"/>
    </row>
    <row r="20024">
      <c r="A20024" s="44" t="s">
        <v>18178</v>
      </c>
      <c r="B20024" s="45">
        <v>15120.0</v>
      </c>
      <c r="C20024" s="52"/>
      <c r="D20024" s="52"/>
    </row>
    <row r="20025">
      <c r="A20025" s="44" t="s">
        <v>18179</v>
      </c>
      <c r="B20025" s="45">
        <v>3140.0</v>
      </c>
      <c r="C20025" s="52" t="s">
        <v>6421</v>
      </c>
      <c r="D20025" s="52"/>
    </row>
    <row r="20026">
      <c r="A20026" s="44" t="s">
        <v>18180</v>
      </c>
      <c r="B20026" s="45">
        <v>2900.0</v>
      </c>
      <c r="C20026" s="52" t="s">
        <v>6508</v>
      </c>
      <c r="D20026" s="52"/>
    </row>
    <row r="20027">
      <c r="A20027" s="44" t="s">
        <v>18181</v>
      </c>
      <c r="B20027" s="45">
        <v>2900.0</v>
      </c>
      <c r="C20027" s="52" t="s">
        <v>7276</v>
      </c>
      <c r="D20027" s="52"/>
    </row>
    <row r="20028">
      <c r="A20028" s="44" t="s">
        <v>18182</v>
      </c>
      <c r="B20028" s="45">
        <v>10680.0</v>
      </c>
      <c r="C20028" s="52"/>
      <c r="D20028" s="52"/>
    </row>
    <row r="20029">
      <c r="A20029" s="44" t="s">
        <v>18183</v>
      </c>
      <c r="B20029" s="45">
        <v>11040.0</v>
      </c>
      <c r="C20029" s="52"/>
      <c r="D20029" s="52"/>
    </row>
    <row r="20030">
      <c r="A20030" s="44" t="s">
        <v>18184</v>
      </c>
      <c r="B20030" s="45">
        <v>9440.0</v>
      </c>
      <c r="C20030" s="52"/>
      <c r="D20030" s="52"/>
    </row>
    <row r="20031">
      <c r="A20031" s="44" t="s">
        <v>18185</v>
      </c>
      <c r="B20031" s="45">
        <v>10040.0</v>
      </c>
      <c r="C20031" s="52"/>
      <c r="D20031" s="52"/>
    </row>
    <row r="20032">
      <c r="A20032" s="44" t="s">
        <v>18186</v>
      </c>
      <c r="B20032" s="45">
        <v>3380.0</v>
      </c>
      <c r="C20032" s="52" t="s">
        <v>6421</v>
      </c>
      <c r="D20032" s="52"/>
    </row>
    <row r="20033">
      <c r="A20033" s="44" t="s">
        <v>18187</v>
      </c>
      <c r="B20033" s="45">
        <v>2660.0</v>
      </c>
      <c r="C20033" s="52" t="s">
        <v>9914</v>
      </c>
      <c r="D20033" s="52"/>
    </row>
    <row r="20034">
      <c r="A20034" s="44" t="s">
        <v>18188</v>
      </c>
      <c r="B20034" s="45">
        <v>9580.0</v>
      </c>
      <c r="C20034" s="52"/>
      <c r="D20034" s="52"/>
    </row>
    <row r="20035">
      <c r="A20035" s="44" t="s">
        <v>18189</v>
      </c>
      <c r="B20035" s="45">
        <v>3020.0</v>
      </c>
      <c r="C20035" s="52" t="s">
        <v>6508</v>
      </c>
      <c r="D20035" s="52"/>
    </row>
    <row r="20036">
      <c r="A20036" s="44" t="s">
        <v>18190</v>
      </c>
      <c r="B20036" s="45">
        <v>3020.0</v>
      </c>
      <c r="C20036" s="52" t="s">
        <v>7276</v>
      </c>
      <c r="D20036" s="52"/>
    </row>
    <row r="20037">
      <c r="A20037" s="44" t="s">
        <v>18191</v>
      </c>
      <c r="B20037" s="45">
        <v>3180.0</v>
      </c>
      <c r="C20037" s="52" t="s">
        <v>4444</v>
      </c>
      <c r="D20037" s="52"/>
    </row>
    <row r="20038">
      <c r="A20038" s="44" t="s">
        <v>18192</v>
      </c>
      <c r="B20038" s="45">
        <v>2700.0</v>
      </c>
      <c r="C20038" s="52" t="s">
        <v>4035</v>
      </c>
      <c r="D20038" s="52"/>
    </row>
    <row r="20039">
      <c r="A20039" s="44" t="s">
        <v>18193</v>
      </c>
      <c r="B20039" s="45">
        <v>2740.0</v>
      </c>
      <c r="C20039" s="52" t="s">
        <v>9914</v>
      </c>
      <c r="D20039" s="52"/>
    </row>
    <row r="20040">
      <c r="A20040" s="44" t="s">
        <v>18194</v>
      </c>
      <c r="B20040" s="45">
        <v>2600.0</v>
      </c>
      <c r="C20040" s="52" t="s">
        <v>4035</v>
      </c>
      <c r="D20040" s="52"/>
    </row>
    <row r="20041">
      <c r="A20041" s="44" t="s">
        <v>18195</v>
      </c>
      <c r="B20041" s="45">
        <v>2800.0</v>
      </c>
      <c r="C20041" s="52" t="s">
        <v>4444</v>
      </c>
      <c r="D20041" s="52"/>
    </row>
    <row r="20042">
      <c r="A20042" s="44" t="s">
        <v>18196</v>
      </c>
      <c r="B20042" s="45">
        <v>2860.0</v>
      </c>
      <c r="C20042" s="52" t="s">
        <v>3989</v>
      </c>
      <c r="D20042" s="52"/>
    </row>
    <row r="20043">
      <c r="A20043" s="44" t="s">
        <v>18197</v>
      </c>
      <c r="B20043" s="45">
        <v>2480.0</v>
      </c>
      <c r="C20043" s="52" t="s">
        <v>3989</v>
      </c>
      <c r="D20043" s="52"/>
    </row>
    <row r="20044">
      <c r="A20044" s="44" t="s">
        <v>18198</v>
      </c>
      <c r="B20044" s="45">
        <v>12860.0</v>
      </c>
      <c r="C20044" s="52" t="s">
        <v>4088</v>
      </c>
      <c r="D20044" s="52"/>
    </row>
    <row r="20045">
      <c r="A20045" s="44" t="s">
        <v>18199</v>
      </c>
      <c r="B20045" s="45">
        <v>9920.0</v>
      </c>
      <c r="C20045" s="52"/>
      <c r="D20045" s="52"/>
    </row>
    <row r="20046">
      <c r="A20046" s="44" t="s">
        <v>18200</v>
      </c>
      <c r="B20046" s="45">
        <v>3280.0</v>
      </c>
      <c r="C20046" s="52" t="s">
        <v>4444</v>
      </c>
      <c r="D20046" s="52"/>
    </row>
    <row r="20047">
      <c r="A20047" s="44" t="s">
        <v>18201</v>
      </c>
      <c r="B20047" s="45">
        <v>11460.0</v>
      </c>
      <c r="C20047" s="52"/>
      <c r="D20047" s="52"/>
    </row>
    <row r="20048">
      <c r="A20048" s="44" t="s">
        <v>18202</v>
      </c>
      <c r="B20048" s="45">
        <v>2800.0</v>
      </c>
      <c r="C20048" s="52" t="s">
        <v>4444</v>
      </c>
      <c r="D20048" s="52"/>
    </row>
    <row r="20049">
      <c r="A20049" s="44" t="s">
        <v>18203</v>
      </c>
      <c r="B20049" s="45">
        <v>13700.0</v>
      </c>
      <c r="C20049" s="52" t="s">
        <v>12030</v>
      </c>
      <c r="D20049" s="52"/>
    </row>
    <row r="20050">
      <c r="A20050" s="44" t="s">
        <v>18204</v>
      </c>
      <c r="B20050" s="45">
        <v>9900.0</v>
      </c>
      <c r="C20050" s="52"/>
      <c r="D20050" s="52"/>
    </row>
    <row r="20051">
      <c r="A20051" s="44" t="s">
        <v>18205</v>
      </c>
      <c r="B20051" s="45">
        <v>16120.0</v>
      </c>
      <c r="C20051" s="52" t="s">
        <v>15381</v>
      </c>
      <c r="D20051" s="52"/>
    </row>
    <row r="20052">
      <c r="A20052" s="44" t="s">
        <v>18206</v>
      </c>
      <c r="B20052" s="45">
        <v>9600.0</v>
      </c>
      <c r="C20052" s="52"/>
      <c r="D20052" s="52"/>
    </row>
    <row r="20053">
      <c r="A20053" s="44" t="s">
        <v>18207</v>
      </c>
      <c r="B20053" s="45">
        <v>2960.0</v>
      </c>
      <c r="C20053" s="52"/>
      <c r="D20053" s="52"/>
    </row>
    <row r="20054">
      <c r="A20054" s="44" t="s">
        <v>18208</v>
      </c>
      <c r="B20054" s="45">
        <v>8720.0</v>
      </c>
      <c r="C20054" s="52"/>
      <c r="D20054" s="52"/>
    </row>
    <row r="20055">
      <c r="A20055" s="44" t="s">
        <v>18209</v>
      </c>
      <c r="B20055" s="45">
        <v>15560.0</v>
      </c>
      <c r="C20055" s="52" t="s">
        <v>18116</v>
      </c>
      <c r="D20055" s="52"/>
    </row>
    <row r="20056">
      <c r="A20056" s="44" t="s">
        <v>18210</v>
      </c>
      <c r="B20056" s="45">
        <v>2120.0</v>
      </c>
      <c r="C20056" s="52"/>
      <c r="D20056" s="52"/>
    </row>
    <row r="20057">
      <c r="A20057" s="44" t="s">
        <v>18211</v>
      </c>
      <c r="B20057" s="45">
        <v>2740.0</v>
      </c>
      <c r="C20057" s="52" t="s">
        <v>18212</v>
      </c>
      <c r="D20057" s="52"/>
    </row>
    <row r="20058">
      <c r="A20058" s="44" t="s">
        <v>18213</v>
      </c>
      <c r="B20058" s="45">
        <v>9360.0</v>
      </c>
      <c r="C20058" s="52"/>
      <c r="D20058" s="52"/>
    </row>
    <row r="20059">
      <c r="A20059" s="44" t="s">
        <v>18214</v>
      </c>
      <c r="B20059" s="45">
        <v>2520.0</v>
      </c>
      <c r="C20059" s="52" t="s">
        <v>4877</v>
      </c>
      <c r="D20059" s="52"/>
    </row>
    <row r="20060">
      <c r="A20060" s="44" t="s">
        <v>18215</v>
      </c>
      <c r="B20060" s="45">
        <v>1300.0</v>
      </c>
      <c r="C20060" s="52"/>
      <c r="D20060" s="52"/>
    </row>
    <row r="20061">
      <c r="A20061" s="44" t="s">
        <v>18216</v>
      </c>
      <c r="B20061" s="45">
        <v>10720.0</v>
      </c>
      <c r="C20061" s="52" t="s">
        <v>18217</v>
      </c>
      <c r="D20061" s="52"/>
    </row>
    <row r="20062">
      <c r="A20062" s="44" t="s">
        <v>18218</v>
      </c>
      <c r="B20062" s="45">
        <v>1060.0</v>
      </c>
      <c r="C20062" s="52"/>
      <c r="D20062" s="52"/>
    </row>
    <row r="20063">
      <c r="A20063" s="44" t="s">
        <v>18219</v>
      </c>
      <c r="B20063" s="45">
        <v>9200.0</v>
      </c>
      <c r="C20063" s="52"/>
      <c r="D20063" s="52"/>
    </row>
    <row r="20064">
      <c r="A20064" s="44" t="s">
        <v>18220</v>
      </c>
      <c r="B20064" s="45">
        <v>15280.0</v>
      </c>
      <c r="C20064" s="52" t="s">
        <v>17014</v>
      </c>
      <c r="D20064" s="52"/>
    </row>
    <row r="20065">
      <c r="A20065" s="44" t="s">
        <v>18221</v>
      </c>
      <c r="B20065" s="45">
        <v>9340.0</v>
      </c>
      <c r="C20065" s="52"/>
      <c r="D20065" s="52"/>
    </row>
    <row r="20066">
      <c r="A20066" s="44" t="s">
        <v>18222</v>
      </c>
      <c r="B20066" s="45">
        <v>3880.0</v>
      </c>
      <c r="C20066" s="52" t="s">
        <v>4082</v>
      </c>
      <c r="D20066" s="52"/>
    </row>
    <row r="20067">
      <c r="A20067" s="44" t="s">
        <v>18223</v>
      </c>
      <c r="B20067" s="45">
        <v>10220.0</v>
      </c>
      <c r="C20067" s="52" t="s">
        <v>18224</v>
      </c>
      <c r="D20067" s="52"/>
    </row>
    <row r="20068">
      <c r="A20068" s="44" t="s">
        <v>18225</v>
      </c>
      <c r="B20068" s="45">
        <v>2900.0</v>
      </c>
      <c r="C20068" s="52" t="s">
        <v>4082</v>
      </c>
      <c r="D20068" s="52"/>
    </row>
    <row r="20069">
      <c r="A20069" s="44" t="s">
        <v>18226</v>
      </c>
      <c r="B20069" s="45">
        <v>9260.0</v>
      </c>
      <c r="C20069" s="52"/>
      <c r="D20069" s="52"/>
    </row>
    <row r="20070">
      <c r="A20070" s="44" t="s">
        <v>18227</v>
      </c>
      <c r="B20070" s="45">
        <v>3480.0</v>
      </c>
      <c r="C20070" s="52" t="s">
        <v>5765</v>
      </c>
      <c r="D20070" s="52"/>
    </row>
    <row r="20071">
      <c r="A20071" s="44" t="s">
        <v>18228</v>
      </c>
      <c r="B20071" s="45">
        <v>2780.0</v>
      </c>
      <c r="C20071" s="52"/>
      <c r="D20071" s="52"/>
    </row>
    <row r="20072">
      <c r="A20072" s="44" t="s">
        <v>18229</v>
      </c>
      <c r="B20072" s="45">
        <v>13720.0</v>
      </c>
      <c r="C20072" s="52" t="s">
        <v>5765</v>
      </c>
      <c r="D20072" s="52"/>
    </row>
    <row r="20073">
      <c r="A20073" s="44" t="s">
        <v>18230</v>
      </c>
      <c r="B20073" s="45">
        <v>12040.0</v>
      </c>
      <c r="C20073" s="52" t="s">
        <v>18231</v>
      </c>
      <c r="D20073" s="52"/>
    </row>
    <row r="20074">
      <c r="A20074" s="44" t="s">
        <v>18232</v>
      </c>
      <c r="B20074" s="45">
        <v>11320.0</v>
      </c>
      <c r="C20074" s="52"/>
      <c r="D20074" s="52"/>
    </row>
    <row r="20075">
      <c r="A20075" s="44" t="s">
        <v>18233</v>
      </c>
      <c r="B20075" s="45">
        <v>1340.0</v>
      </c>
      <c r="C20075" s="52"/>
      <c r="D20075" s="52"/>
    </row>
    <row r="20076">
      <c r="A20076" s="44" t="s">
        <v>18234</v>
      </c>
      <c r="B20076" s="45">
        <v>2840.0</v>
      </c>
      <c r="C20076" s="52"/>
      <c r="D20076" s="52"/>
    </row>
    <row r="20077">
      <c r="A20077" s="44" t="s">
        <v>18235</v>
      </c>
      <c r="B20077" s="45">
        <v>2940.0</v>
      </c>
      <c r="C20077" s="52"/>
      <c r="D20077" s="52"/>
    </row>
    <row r="20078">
      <c r="A20078" s="44" t="s">
        <v>18236</v>
      </c>
      <c r="B20078" s="45">
        <v>10440.0</v>
      </c>
      <c r="C20078" s="52"/>
      <c r="D20078" s="52"/>
    </row>
    <row r="20079">
      <c r="A20079" s="44" t="s">
        <v>18237</v>
      </c>
      <c r="B20079" s="45">
        <v>9780.0</v>
      </c>
      <c r="C20079" s="52"/>
      <c r="D20079" s="52"/>
    </row>
    <row r="20080">
      <c r="A20080" s="44" t="s">
        <v>18238</v>
      </c>
      <c r="B20080" s="45">
        <v>3080.0</v>
      </c>
      <c r="C20080" s="52"/>
      <c r="D20080" s="52"/>
    </row>
    <row r="20081">
      <c r="A20081" s="44" t="s">
        <v>18239</v>
      </c>
      <c r="B20081" s="45">
        <v>10460.0</v>
      </c>
      <c r="C20081" s="52"/>
      <c r="D20081" s="52"/>
    </row>
    <row r="20082">
      <c r="A20082" s="44" t="s">
        <v>18240</v>
      </c>
      <c r="B20082" s="45">
        <v>10320.0</v>
      </c>
      <c r="C20082" s="52"/>
      <c r="D20082" s="52"/>
    </row>
    <row r="20083">
      <c r="A20083" s="44" t="s">
        <v>18241</v>
      </c>
      <c r="B20083" s="45">
        <v>10260.0</v>
      </c>
      <c r="C20083" s="52"/>
      <c r="D20083" s="52"/>
    </row>
    <row r="20084">
      <c r="A20084" s="44" t="s">
        <v>18242</v>
      </c>
      <c r="B20084" s="45">
        <v>9780.0</v>
      </c>
      <c r="C20084" s="52"/>
      <c r="D20084" s="52"/>
    </row>
    <row r="20085">
      <c r="A20085" s="44" t="s">
        <v>18243</v>
      </c>
      <c r="B20085" s="45">
        <v>13800.0</v>
      </c>
      <c r="C20085" s="52" t="s">
        <v>4039</v>
      </c>
      <c r="D20085" s="52"/>
    </row>
    <row r="20086">
      <c r="A20086" s="44" t="s">
        <v>18244</v>
      </c>
      <c r="B20086" s="45">
        <v>12720.0</v>
      </c>
      <c r="C20086" s="52" t="s">
        <v>18245</v>
      </c>
      <c r="D20086" s="52"/>
    </row>
    <row r="20087">
      <c r="A20087" s="44" t="s">
        <v>18246</v>
      </c>
      <c r="B20087" s="45">
        <v>11540.0</v>
      </c>
      <c r="C20087" s="52" t="s">
        <v>18247</v>
      </c>
      <c r="D20087" s="52"/>
    </row>
    <row r="20088">
      <c r="A20088" s="44" t="s">
        <v>18248</v>
      </c>
      <c r="B20088" s="45">
        <v>11300.0</v>
      </c>
      <c r="C20088" s="52"/>
      <c r="D20088" s="52"/>
    </row>
    <row r="20089">
      <c r="A20089" s="44" t="s">
        <v>18249</v>
      </c>
      <c r="B20089" s="45">
        <v>3380.0</v>
      </c>
      <c r="C20089" s="52" t="s">
        <v>4138</v>
      </c>
      <c r="D20089" s="52"/>
    </row>
    <row r="20090">
      <c r="A20090" s="44" t="s">
        <v>18250</v>
      </c>
      <c r="B20090" s="45">
        <v>10480.0</v>
      </c>
      <c r="C20090" s="52"/>
      <c r="D20090" s="52"/>
    </row>
    <row r="20091">
      <c r="A20091" s="44" t="s">
        <v>18251</v>
      </c>
      <c r="B20091" s="45">
        <v>9840.0</v>
      </c>
      <c r="C20091" s="52"/>
      <c r="D20091" s="52"/>
    </row>
    <row r="20092">
      <c r="A20092" s="44" t="s">
        <v>18252</v>
      </c>
      <c r="B20092" s="45">
        <v>3140.0</v>
      </c>
      <c r="C20092" s="52" t="s">
        <v>4138</v>
      </c>
      <c r="D20092" s="52"/>
    </row>
    <row r="20093">
      <c r="A20093" s="44" t="s">
        <v>18253</v>
      </c>
      <c r="B20093" s="45">
        <v>11680.0</v>
      </c>
      <c r="C20093" s="52" t="s">
        <v>8901</v>
      </c>
      <c r="D20093" s="52"/>
    </row>
    <row r="20094">
      <c r="A20094" s="44" t="s">
        <v>18254</v>
      </c>
      <c r="B20094" s="45">
        <v>3880.0</v>
      </c>
      <c r="C20094" s="52" t="s">
        <v>4017</v>
      </c>
      <c r="D20094" s="52"/>
    </row>
    <row r="20095">
      <c r="A20095" s="44" t="s">
        <v>18255</v>
      </c>
      <c r="B20095" s="45">
        <v>10800.0</v>
      </c>
      <c r="C20095" s="52" t="s">
        <v>8901</v>
      </c>
      <c r="D20095" s="52"/>
    </row>
    <row r="20096">
      <c r="A20096" s="44" t="s">
        <v>18256</v>
      </c>
      <c r="B20096" s="45">
        <v>11940.0</v>
      </c>
      <c r="C20096" s="52" t="s">
        <v>18034</v>
      </c>
      <c r="D20096" s="52"/>
    </row>
    <row r="20097">
      <c r="A20097" s="44" t="s">
        <v>18257</v>
      </c>
      <c r="B20097" s="45">
        <v>3440.0</v>
      </c>
      <c r="C20097" s="52" t="s">
        <v>4017</v>
      </c>
      <c r="D20097" s="52"/>
    </row>
    <row r="20098">
      <c r="A20098" s="44" t="s">
        <v>18258</v>
      </c>
      <c r="B20098" s="45">
        <v>2860.0</v>
      </c>
      <c r="C20098" s="52"/>
      <c r="D20098" s="52"/>
    </row>
    <row r="20099">
      <c r="A20099" s="44" t="s">
        <v>18259</v>
      </c>
      <c r="B20099" s="45">
        <v>13940.0</v>
      </c>
      <c r="C20099" s="52" t="s">
        <v>9926</v>
      </c>
      <c r="D20099" s="52"/>
    </row>
    <row r="20100">
      <c r="A20100" s="44" t="s">
        <v>18260</v>
      </c>
      <c r="B20100" s="45">
        <v>14180.0</v>
      </c>
      <c r="C20100" s="52" t="s">
        <v>15427</v>
      </c>
      <c r="D20100" s="52"/>
    </row>
    <row r="20101">
      <c r="A20101" s="44" t="s">
        <v>18261</v>
      </c>
      <c r="B20101" s="45">
        <v>10760.0</v>
      </c>
      <c r="C20101" s="52"/>
      <c r="D20101" s="52"/>
    </row>
    <row r="20102">
      <c r="A20102" s="44" t="s">
        <v>18262</v>
      </c>
      <c r="B20102" s="45">
        <v>10460.0</v>
      </c>
      <c r="C20102" s="52"/>
      <c r="D20102" s="52"/>
    </row>
    <row r="20103">
      <c r="A20103" s="44" t="s">
        <v>18263</v>
      </c>
      <c r="B20103" s="45">
        <v>10560.0</v>
      </c>
      <c r="C20103" s="52"/>
      <c r="D20103" s="52"/>
    </row>
    <row r="20104">
      <c r="A20104" s="44" t="s">
        <v>18264</v>
      </c>
      <c r="B20104" s="45">
        <v>12420.0</v>
      </c>
      <c r="C20104" s="52" t="s">
        <v>18265</v>
      </c>
      <c r="D20104" s="52"/>
    </row>
    <row r="20105">
      <c r="A20105" s="44" t="s">
        <v>18266</v>
      </c>
      <c r="B20105" s="45">
        <v>10560.0</v>
      </c>
      <c r="C20105" s="52"/>
      <c r="D20105" s="52"/>
    </row>
    <row r="20106">
      <c r="A20106" s="44" t="s">
        <v>18267</v>
      </c>
      <c r="B20106" s="45">
        <v>1360.0</v>
      </c>
      <c r="C20106" s="52"/>
      <c r="D20106" s="52"/>
    </row>
    <row r="20107">
      <c r="A20107" s="44" t="s">
        <v>18268</v>
      </c>
      <c r="B20107" s="45">
        <v>3620.0</v>
      </c>
      <c r="C20107" s="52" t="s">
        <v>4444</v>
      </c>
      <c r="D20107" s="52"/>
    </row>
    <row r="20108">
      <c r="A20108" s="44" t="s">
        <v>18269</v>
      </c>
      <c r="B20108" s="45">
        <v>12320.0</v>
      </c>
      <c r="C20108" s="52" t="s">
        <v>8901</v>
      </c>
      <c r="D20108" s="52"/>
    </row>
    <row r="20109">
      <c r="A20109" s="44" t="s">
        <v>18270</v>
      </c>
      <c r="B20109" s="45">
        <v>3120.0</v>
      </c>
      <c r="C20109" s="52"/>
      <c r="D20109" s="52"/>
    </row>
    <row r="20110">
      <c r="A20110" s="44" t="s">
        <v>18271</v>
      </c>
      <c r="B20110" s="45">
        <v>2800.0</v>
      </c>
      <c r="C20110" s="52" t="s">
        <v>4444</v>
      </c>
      <c r="D20110" s="52"/>
    </row>
    <row r="20111">
      <c r="A20111" s="44" t="s">
        <v>18272</v>
      </c>
      <c r="B20111" s="45">
        <v>10840.0</v>
      </c>
      <c r="C20111" s="52"/>
      <c r="D20111" s="52"/>
    </row>
    <row r="20112">
      <c r="A20112" s="44" t="s">
        <v>18273</v>
      </c>
      <c r="B20112" s="45">
        <v>14800.0</v>
      </c>
      <c r="C20112" s="52" t="s">
        <v>17331</v>
      </c>
      <c r="D20112" s="52"/>
    </row>
    <row r="20113">
      <c r="A20113" s="44" t="s">
        <v>18274</v>
      </c>
      <c r="B20113" s="45">
        <v>12260.0</v>
      </c>
      <c r="C20113" s="52"/>
      <c r="D20113" s="52"/>
    </row>
    <row r="20114">
      <c r="A20114" s="44" t="s">
        <v>18275</v>
      </c>
      <c r="B20114" s="45">
        <v>3400.0</v>
      </c>
      <c r="C20114" s="52" t="s">
        <v>6421</v>
      </c>
      <c r="D20114" s="52"/>
    </row>
    <row r="20115">
      <c r="A20115" s="44" t="s">
        <v>18276</v>
      </c>
      <c r="B20115" s="45">
        <v>10500.0</v>
      </c>
      <c r="C20115" s="52" t="s">
        <v>18277</v>
      </c>
      <c r="D20115" s="52"/>
    </row>
    <row r="20116">
      <c r="A20116" s="44" t="s">
        <v>18278</v>
      </c>
      <c r="B20116" s="45">
        <v>3760.0</v>
      </c>
      <c r="C20116" s="52" t="s">
        <v>4112</v>
      </c>
      <c r="D20116" s="52"/>
    </row>
    <row r="20117">
      <c r="A20117" s="44" t="s">
        <v>18279</v>
      </c>
      <c r="B20117" s="45">
        <v>3140.0</v>
      </c>
      <c r="C20117" s="52" t="s">
        <v>6508</v>
      </c>
      <c r="D20117" s="52"/>
    </row>
    <row r="20118">
      <c r="A20118" s="44" t="s">
        <v>18280</v>
      </c>
      <c r="B20118" s="45">
        <v>3140.0</v>
      </c>
      <c r="C20118" s="52" t="s">
        <v>7276</v>
      </c>
      <c r="D20118" s="52"/>
    </row>
    <row r="20119">
      <c r="A20119" s="44" t="s">
        <v>18281</v>
      </c>
      <c r="B20119" s="45">
        <v>15420.0</v>
      </c>
      <c r="C20119" s="52" t="s">
        <v>8901</v>
      </c>
      <c r="D20119" s="52"/>
    </row>
    <row r="20120">
      <c r="A20120" s="44" t="s">
        <v>18282</v>
      </c>
      <c r="B20120" s="45">
        <v>10380.0</v>
      </c>
      <c r="C20120" s="52"/>
      <c r="D20120" s="52"/>
    </row>
    <row r="20121">
      <c r="A20121" s="44" t="s">
        <v>18283</v>
      </c>
      <c r="B20121" s="45">
        <v>3000.0</v>
      </c>
      <c r="C20121" s="52" t="s">
        <v>9914</v>
      </c>
      <c r="D20121" s="52"/>
    </row>
    <row r="20122">
      <c r="A20122" s="44" t="s">
        <v>18284</v>
      </c>
      <c r="B20122" s="45">
        <v>2760.0</v>
      </c>
      <c r="C20122" s="52" t="s">
        <v>4112</v>
      </c>
      <c r="D20122" s="52"/>
    </row>
    <row r="20123">
      <c r="A20123" s="44" t="s">
        <v>18285</v>
      </c>
      <c r="B20123" s="45">
        <v>10860.0</v>
      </c>
      <c r="C20123" s="52"/>
      <c r="D20123" s="52"/>
    </row>
    <row r="20124">
      <c r="A20124" s="44" t="s">
        <v>18286</v>
      </c>
      <c r="B20124" s="45">
        <v>3940.0</v>
      </c>
      <c r="C20124" s="52" t="s">
        <v>4272</v>
      </c>
      <c r="D20124" s="52" t="s">
        <v>18287</v>
      </c>
    </row>
    <row r="20125">
      <c r="A20125" s="44" t="s">
        <v>18288</v>
      </c>
      <c r="B20125" s="45">
        <v>3740.0</v>
      </c>
      <c r="C20125" s="52" t="s">
        <v>4017</v>
      </c>
      <c r="D20125" s="52"/>
    </row>
    <row r="20126">
      <c r="A20126" s="44" t="s">
        <v>18289</v>
      </c>
      <c r="B20126" s="45">
        <v>3300.0</v>
      </c>
      <c r="C20126" s="52" t="s">
        <v>2792</v>
      </c>
      <c r="D20126" s="52" t="s">
        <v>18290</v>
      </c>
    </row>
    <row r="20127">
      <c r="A20127" s="44" t="s">
        <v>18291</v>
      </c>
      <c r="B20127" s="45">
        <v>3520.0</v>
      </c>
      <c r="C20127" s="52" t="s">
        <v>6812</v>
      </c>
      <c r="D20127" s="52"/>
    </row>
    <row r="20128">
      <c r="A20128" s="44" t="s">
        <v>18292</v>
      </c>
      <c r="B20128" s="45">
        <v>3920.0</v>
      </c>
      <c r="C20128" s="52" t="s">
        <v>4082</v>
      </c>
      <c r="D20128" s="52"/>
    </row>
    <row r="20129">
      <c r="A20129" s="44" t="s">
        <v>18293</v>
      </c>
      <c r="B20129" s="45">
        <v>2860.0</v>
      </c>
      <c r="C20129" s="52"/>
      <c r="D20129" s="52"/>
    </row>
    <row r="20130">
      <c r="A20130" s="44" t="s">
        <v>18294</v>
      </c>
      <c r="B20130" s="45">
        <v>3020.0</v>
      </c>
      <c r="C20130" s="52" t="s">
        <v>4017</v>
      </c>
      <c r="D20130" s="52"/>
    </row>
    <row r="20131">
      <c r="A20131" s="44" t="s">
        <v>18295</v>
      </c>
      <c r="B20131" s="45">
        <v>3180.0</v>
      </c>
      <c r="C20131" s="52" t="s">
        <v>6508</v>
      </c>
      <c r="D20131" s="52"/>
    </row>
    <row r="20132">
      <c r="A20132" s="44" t="s">
        <v>18296</v>
      </c>
      <c r="B20132" s="45">
        <v>3180.0</v>
      </c>
      <c r="C20132" s="52" t="s">
        <v>7276</v>
      </c>
      <c r="D20132" s="52"/>
    </row>
    <row r="20133">
      <c r="A20133" s="44" t="s">
        <v>18297</v>
      </c>
      <c r="B20133" s="45">
        <v>3500.0</v>
      </c>
      <c r="C20133" s="52" t="s">
        <v>4444</v>
      </c>
      <c r="D20133" s="52"/>
    </row>
    <row r="20134">
      <c r="A20134" s="44" t="s">
        <v>18298</v>
      </c>
      <c r="B20134" s="45">
        <v>2840.0</v>
      </c>
      <c r="C20134" s="52" t="s">
        <v>2792</v>
      </c>
      <c r="D20134" s="52"/>
    </row>
    <row r="20135">
      <c r="A20135" s="44" t="s">
        <v>18299</v>
      </c>
      <c r="B20135" s="45">
        <v>2940.0</v>
      </c>
      <c r="C20135" s="52" t="s">
        <v>4082</v>
      </c>
      <c r="D20135" s="52"/>
    </row>
    <row r="20136">
      <c r="A20136" s="44" t="s">
        <v>18300</v>
      </c>
      <c r="B20136" s="45">
        <v>3600.0</v>
      </c>
      <c r="C20136" s="52"/>
      <c r="D20136" s="52"/>
    </row>
    <row r="20137">
      <c r="A20137" s="44" t="s">
        <v>18301</v>
      </c>
      <c r="B20137" s="45">
        <v>14880.0</v>
      </c>
      <c r="C20137" s="52" t="s">
        <v>11658</v>
      </c>
      <c r="D20137" s="52"/>
    </row>
    <row r="20138">
      <c r="A20138" s="44" t="s">
        <v>18302</v>
      </c>
      <c r="B20138" s="45">
        <v>2800.0</v>
      </c>
      <c r="C20138" s="52" t="s">
        <v>9914</v>
      </c>
      <c r="D20138" s="52"/>
    </row>
    <row r="20139">
      <c r="A20139" s="44" t="s">
        <v>18303</v>
      </c>
      <c r="B20139" s="45">
        <v>2740.0</v>
      </c>
      <c r="C20139" s="52"/>
      <c r="D20139" s="52"/>
    </row>
    <row r="20140">
      <c r="A20140" s="44" t="s">
        <v>18304</v>
      </c>
      <c r="B20140" s="45">
        <v>12760.0</v>
      </c>
      <c r="C20140" s="52" t="s">
        <v>18305</v>
      </c>
      <c r="D20140" s="52"/>
    </row>
    <row r="20141">
      <c r="A20141" s="44" t="s">
        <v>18306</v>
      </c>
      <c r="B20141" s="45">
        <v>9760.0</v>
      </c>
      <c r="C20141" s="52"/>
      <c r="D20141" s="52"/>
    </row>
    <row r="20142">
      <c r="A20142" s="44" t="s">
        <v>18307</v>
      </c>
      <c r="B20142" s="45">
        <v>14040.0</v>
      </c>
      <c r="C20142" s="52"/>
      <c r="D20142" s="52"/>
    </row>
    <row r="20143">
      <c r="A20143" s="44" t="s">
        <v>18308</v>
      </c>
      <c r="B20143" s="45">
        <v>9820.0</v>
      </c>
      <c r="C20143" s="52"/>
      <c r="D20143" s="52"/>
    </row>
    <row r="20144">
      <c r="A20144" s="44" t="s">
        <v>18309</v>
      </c>
      <c r="B20144" s="45">
        <v>9880.0</v>
      </c>
      <c r="C20144" s="52"/>
      <c r="D20144" s="52"/>
    </row>
    <row r="20145">
      <c r="A20145" s="44" t="s">
        <v>18310</v>
      </c>
      <c r="B20145" s="45">
        <v>4000.0</v>
      </c>
      <c r="C20145" s="52" t="s">
        <v>4082</v>
      </c>
      <c r="D20145" s="52"/>
    </row>
    <row r="20146">
      <c r="A20146" s="44" t="s">
        <v>18311</v>
      </c>
      <c r="B20146" s="45">
        <v>3040.0</v>
      </c>
      <c r="C20146" s="52" t="s">
        <v>4082</v>
      </c>
      <c r="D20146" s="52"/>
    </row>
    <row r="20147">
      <c r="A20147" s="44" t="s">
        <v>18312</v>
      </c>
      <c r="B20147" s="45">
        <v>13060.0</v>
      </c>
      <c r="C20147" s="52"/>
      <c r="D20147" s="52"/>
    </row>
    <row r="20148">
      <c r="A20148" s="44" t="s">
        <v>18313</v>
      </c>
      <c r="B20148" s="45">
        <v>12360.0</v>
      </c>
      <c r="C20148" s="52" t="s">
        <v>196</v>
      </c>
      <c r="D20148" s="52"/>
    </row>
    <row r="20149">
      <c r="A20149" s="44" t="s">
        <v>18314</v>
      </c>
      <c r="B20149" s="45">
        <v>12160.0</v>
      </c>
      <c r="C20149" s="52" t="s">
        <v>12712</v>
      </c>
      <c r="D20149" s="52"/>
    </row>
    <row r="20150">
      <c r="A20150" s="44" t="s">
        <v>18315</v>
      </c>
      <c r="B20150" s="45">
        <v>9800.0</v>
      </c>
      <c r="C20150" s="52"/>
      <c r="D20150" s="52"/>
    </row>
    <row r="20151">
      <c r="A20151" s="44" t="s">
        <v>18316</v>
      </c>
      <c r="B20151" s="45">
        <v>3060.0</v>
      </c>
      <c r="C20151" s="52" t="s">
        <v>744</v>
      </c>
      <c r="D20151" s="52"/>
    </row>
    <row r="20152">
      <c r="A20152" s="44" t="s">
        <v>18317</v>
      </c>
      <c r="B20152" s="45">
        <v>18100.0</v>
      </c>
      <c r="C20152" s="52" t="s">
        <v>18318</v>
      </c>
      <c r="D20152" s="52"/>
    </row>
    <row r="20153">
      <c r="A20153" s="44" t="s">
        <v>18319</v>
      </c>
      <c r="B20153" s="45">
        <v>9860.0</v>
      </c>
      <c r="C20153" s="52"/>
      <c r="D20153" s="52"/>
    </row>
    <row r="20154">
      <c r="A20154" s="44" t="s">
        <v>18320</v>
      </c>
      <c r="B20154" s="45">
        <v>2640.0</v>
      </c>
      <c r="C20154" s="52"/>
      <c r="D20154" s="52"/>
    </row>
    <row r="20155">
      <c r="A20155" s="44" t="s">
        <v>18321</v>
      </c>
      <c r="B20155" s="45">
        <v>9740.0</v>
      </c>
      <c r="C20155" s="52"/>
      <c r="D20155" s="52"/>
    </row>
    <row r="20156">
      <c r="A20156" s="44" t="s">
        <v>18322</v>
      </c>
      <c r="B20156" s="45">
        <v>2500.0</v>
      </c>
      <c r="C20156" s="52"/>
      <c r="D20156" s="52"/>
    </row>
    <row r="20157">
      <c r="A20157" s="44" t="s">
        <v>18323</v>
      </c>
      <c r="B20157" s="45">
        <v>1700.0</v>
      </c>
      <c r="C20157" s="52"/>
      <c r="D20157" s="52"/>
    </row>
    <row r="20158">
      <c r="A20158" s="44" t="s">
        <v>18324</v>
      </c>
      <c r="B20158" s="45">
        <v>10780.0</v>
      </c>
      <c r="C20158" s="52" t="s">
        <v>18325</v>
      </c>
      <c r="D20158" s="52"/>
    </row>
    <row r="20159">
      <c r="A20159" s="44" t="s">
        <v>18326</v>
      </c>
      <c r="B20159" s="45">
        <v>17420.0</v>
      </c>
      <c r="C20159" s="52" t="s">
        <v>18327</v>
      </c>
      <c r="D20159" s="52"/>
    </row>
    <row r="20160">
      <c r="A20160" s="44" t="s">
        <v>18328</v>
      </c>
      <c r="B20160" s="45">
        <v>11360.0</v>
      </c>
      <c r="C20160" s="52" t="s">
        <v>8901</v>
      </c>
      <c r="D20160" s="52"/>
    </row>
    <row r="20161">
      <c r="A20161" s="44" t="s">
        <v>18329</v>
      </c>
      <c r="B20161" s="45">
        <v>1300.0</v>
      </c>
      <c r="C20161" s="52"/>
      <c r="D20161" s="52"/>
    </row>
    <row r="20162">
      <c r="A20162" s="44" t="s">
        <v>18330</v>
      </c>
      <c r="B20162" s="45">
        <v>10800.0</v>
      </c>
      <c r="C20162" s="52" t="s">
        <v>4113</v>
      </c>
      <c r="D20162" s="52"/>
    </row>
    <row r="20163">
      <c r="A20163" s="44" t="s">
        <v>18331</v>
      </c>
      <c r="B20163" s="45">
        <v>10740.0</v>
      </c>
      <c r="C20163" s="52"/>
      <c r="D20163" s="52"/>
    </row>
    <row r="20164">
      <c r="A20164" s="44" t="s">
        <v>18332</v>
      </c>
      <c r="B20164" s="45">
        <v>2900.0</v>
      </c>
      <c r="C20164" s="52"/>
      <c r="D20164" s="52"/>
    </row>
    <row r="20165">
      <c r="A20165" s="44" t="s">
        <v>18333</v>
      </c>
      <c r="B20165" s="45">
        <v>3160.0</v>
      </c>
      <c r="C20165" s="52"/>
      <c r="D20165" s="52"/>
    </row>
    <row r="20166">
      <c r="A20166" s="44" t="s">
        <v>18334</v>
      </c>
      <c r="B20166" s="45">
        <v>9780.0</v>
      </c>
      <c r="C20166" s="52"/>
      <c r="D20166" s="52"/>
    </row>
    <row r="20167">
      <c r="A20167" s="44" t="s">
        <v>18335</v>
      </c>
      <c r="B20167" s="45">
        <v>2780.0</v>
      </c>
      <c r="C20167" s="52"/>
      <c r="D20167" s="52"/>
    </row>
    <row r="20168">
      <c r="A20168" s="44" t="s">
        <v>18336</v>
      </c>
      <c r="B20168" s="45">
        <v>9560.0</v>
      </c>
      <c r="C20168" s="52"/>
      <c r="D20168" s="52"/>
    </row>
    <row r="20169">
      <c r="A20169" s="44" t="s">
        <v>18337</v>
      </c>
      <c r="B20169" s="45">
        <v>9820.0</v>
      </c>
      <c r="C20169" s="52"/>
      <c r="D20169" s="52"/>
    </row>
    <row r="20170">
      <c r="A20170" s="44" t="s">
        <v>18338</v>
      </c>
      <c r="B20170" s="45">
        <v>3800.0</v>
      </c>
      <c r="C20170" s="52"/>
      <c r="D20170" s="52"/>
    </row>
    <row r="20171">
      <c r="A20171" s="44" t="s">
        <v>18339</v>
      </c>
      <c r="B20171" s="45">
        <v>3360.0</v>
      </c>
      <c r="C20171" s="52" t="s">
        <v>4194</v>
      </c>
      <c r="D20171" s="52"/>
    </row>
    <row r="20172">
      <c r="A20172" s="44" t="s">
        <v>18340</v>
      </c>
      <c r="B20172" s="45">
        <v>2960.0</v>
      </c>
      <c r="C20172" s="52" t="s">
        <v>4237</v>
      </c>
      <c r="D20172" s="52"/>
    </row>
    <row r="20173">
      <c r="A20173" s="44" t="s">
        <v>18341</v>
      </c>
      <c r="B20173" s="45">
        <v>10620.0</v>
      </c>
      <c r="C20173" s="52"/>
      <c r="D20173" s="52"/>
    </row>
    <row r="20174">
      <c r="A20174" s="44" t="s">
        <v>18342</v>
      </c>
      <c r="B20174" s="45">
        <v>9300.0</v>
      </c>
      <c r="C20174" s="52"/>
      <c r="D20174" s="52"/>
    </row>
    <row r="20175">
      <c r="A20175" s="44" t="s">
        <v>18343</v>
      </c>
      <c r="B20175" s="45">
        <v>4100.0</v>
      </c>
      <c r="C20175" s="52"/>
      <c r="D20175" s="52"/>
    </row>
    <row r="20176">
      <c r="A20176" s="44" t="s">
        <v>18344</v>
      </c>
      <c r="B20176" s="45">
        <v>9580.0</v>
      </c>
      <c r="C20176" s="52"/>
      <c r="D20176" s="52"/>
    </row>
    <row r="20177">
      <c r="A20177" s="44" t="s">
        <v>18345</v>
      </c>
      <c r="B20177" s="45">
        <v>9300.0</v>
      </c>
      <c r="C20177" s="52"/>
      <c r="D20177" s="52"/>
    </row>
    <row r="20178">
      <c r="A20178" s="44" t="s">
        <v>18346</v>
      </c>
      <c r="B20178" s="45">
        <v>3680.0</v>
      </c>
      <c r="C20178" s="52" t="s">
        <v>18347</v>
      </c>
      <c r="D20178" s="52"/>
    </row>
    <row r="20179">
      <c r="A20179" s="44" t="s">
        <v>18348</v>
      </c>
      <c r="B20179" s="45">
        <v>3420.0</v>
      </c>
      <c r="C20179" s="52" t="s">
        <v>6815</v>
      </c>
      <c r="D20179" s="52"/>
    </row>
    <row r="20180">
      <c r="A20180" s="44" t="s">
        <v>18349</v>
      </c>
      <c r="B20180" s="45">
        <v>3420.0</v>
      </c>
      <c r="C20180" s="52" t="s">
        <v>18350</v>
      </c>
      <c r="D20180" s="52"/>
    </row>
    <row r="20181">
      <c r="A20181" s="44" t="s">
        <v>18351</v>
      </c>
      <c r="B20181" s="45">
        <v>2840.0</v>
      </c>
      <c r="C20181" s="52" t="s">
        <v>7573</v>
      </c>
      <c r="D20181" s="52"/>
    </row>
    <row r="20182">
      <c r="A20182" s="44" t="s">
        <v>18352</v>
      </c>
      <c r="B20182" s="45">
        <v>11120.0</v>
      </c>
      <c r="C20182" s="52"/>
      <c r="D20182" s="52"/>
    </row>
    <row r="20183">
      <c r="A20183" s="44" t="s">
        <v>18353</v>
      </c>
      <c r="B20183" s="45">
        <v>9960.0</v>
      </c>
      <c r="C20183" s="52"/>
      <c r="D20183" s="52"/>
    </row>
    <row r="20184">
      <c r="A20184" s="44" t="s">
        <v>18354</v>
      </c>
      <c r="B20184" s="45">
        <v>2880.0</v>
      </c>
      <c r="C20184" s="52"/>
      <c r="D20184" s="52"/>
    </row>
    <row r="20185">
      <c r="A20185" s="44" t="s">
        <v>18355</v>
      </c>
      <c r="B20185" s="45">
        <v>9460.0</v>
      </c>
      <c r="C20185" s="52"/>
      <c r="D20185" s="52"/>
    </row>
    <row r="20186">
      <c r="A20186" s="44" t="s">
        <v>18356</v>
      </c>
      <c r="B20186" s="45">
        <v>10700.0</v>
      </c>
      <c r="C20186" s="52"/>
      <c r="D20186" s="52"/>
    </row>
    <row r="20187">
      <c r="A20187" s="44" t="s">
        <v>18357</v>
      </c>
      <c r="B20187" s="45">
        <v>2660.0</v>
      </c>
      <c r="C20187" s="52"/>
      <c r="D20187" s="52"/>
    </row>
    <row r="20188">
      <c r="A20188" s="44" t="s">
        <v>18358</v>
      </c>
      <c r="B20188" s="45">
        <v>1240.0</v>
      </c>
      <c r="C20188" s="52"/>
      <c r="D20188" s="52"/>
    </row>
    <row r="20189">
      <c r="A20189" s="44" t="s">
        <v>18359</v>
      </c>
      <c r="B20189" s="45">
        <v>3520.0</v>
      </c>
      <c r="C20189" s="52"/>
      <c r="D20189" s="52"/>
    </row>
    <row r="20190">
      <c r="A20190" s="44" t="s">
        <v>18360</v>
      </c>
      <c r="B20190" s="45">
        <v>12500.0</v>
      </c>
      <c r="C20190" s="52" t="s">
        <v>8901</v>
      </c>
      <c r="D20190" s="52"/>
    </row>
    <row r="20191">
      <c r="A20191" s="44" t="s">
        <v>18361</v>
      </c>
      <c r="B20191" s="45">
        <v>10180.0</v>
      </c>
      <c r="C20191" s="52"/>
      <c r="D20191" s="52"/>
    </row>
    <row r="20192">
      <c r="A20192" s="44" t="s">
        <v>18362</v>
      </c>
      <c r="B20192" s="45">
        <v>3340.0</v>
      </c>
      <c r="C20192" s="52" t="s">
        <v>4017</v>
      </c>
      <c r="D20192" s="52"/>
    </row>
    <row r="20193">
      <c r="A20193" s="44" t="s">
        <v>18363</v>
      </c>
      <c r="B20193" s="45">
        <v>10360.0</v>
      </c>
      <c r="C20193" s="52"/>
      <c r="D20193" s="52"/>
    </row>
    <row r="20194">
      <c r="A20194" s="44" t="s">
        <v>18364</v>
      </c>
      <c r="B20194" s="45">
        <v>2700.0</v>
      </c>
      <c r="C20194" s="52"/>
      <c r="D20194" s="52"/>
    </row>
    <row r="20195">
      <c r="A20195" s="44" t="s">
        <v>18365</v>
      </c>
      <c r="B20195" s="45">
        <v>2920.0</v>
      </c>
      <c r="C20195" s="52" t="s">
        <v>4017</v>
      </c>
      <c r="D20195" s="52"/>
    </row>
    <row r="20196">
      <c r="A20196" s="44" t="s">
        <v>18366</v>
      </c>
      <c r="B20196" s="45">
        <v>11360.0</v>
      </c>
      <c r="C20196" s="52" t="s">
        <v>18367</v>
      </c>
      <c r="D20196" s="52"/>
    </row>
    <row r="20197">
      <c r="A20197" s="44" t="s">
        <v>18368</v>
      </c>
      <c r="B20197" s="45">
        <v>3540.0</v>
      </c>
      <c r="C20197" s="52"/>
      <c r="D20197" s="52"/>
    </row>
    <row r="20198">
      <c r="A20198" s="44" t="s">
        <v>18369</v>
      </c>
      <c r="B20198" s="45">
        <v>12340.0</v>
      </c>
      <c r="C20198" s="52" t="s">
        <v>8901</v>
      </c>
      <c r="D20198" s="52"/>
    </row>
    <row r="20199">
      <c r="A20199" s="44" t="s">
        <v>18370</v>
      </c>
      <c r="B20199" s="45">
        <v>3300.0</v>
      </c>
      <c r="C20199" s="52" t="s">
        <v>744</v>
      </c>
      <c r="D20199" s="52"/>
    </row>
    <row r="20200">
      <c r="A20200" s="44" t="s">
        <v>18371</v>
      </c>
      <c r="B20200" s="45">
        <v>10140.0</v>
      </c>
      <c r="C20200" s="52" t="s">
        <v>18372</v>
      </c>
      <c r="D20200" s="52"/>
    </row>
    <row r="20201">
      <c r="A20201" s="44" t="s">
        <v>18373</v>
      </c>
      <c r="B20201" s="45">
        <v>10420.0</v>
      </c>
      <c r="C20201" s="52"/>
      <c r="D20201" s="52"/>
    </row>
    <row r="20202">
      <c r="A20202" s="44" t="s">
        <v>18374</v>
      </c>
      <c r="B20202" s="45">
        <v>9820.0</v>
      </c>
      <c r="C20202" s="52"/>
      <c r="D20202" s="52"/>
    </row>
    <row r="20203">
      <c r="A20203" s="44" t="s">
        <v>18375</v>
      </c>
      <c r="B20203" s="45">
        <v>2580.0</v>
      </c>
      <c r="C20203" s="52" t="s">
        <v>744</v>
      </c>
      <c r="D20203" s="52"/>
    </row>
    <row r="20204">
      <c r="A20204" s="44" t="s">
        <v>18376</v>
      </c>
      <c r="B20204" s="45">
        <v>10740.0</v>
      </c>
      <c r="C20204" s="52" t="s">
        <v>4420</v>
      </c>
      <c r="D20204" s="52"/>
    </row>
    <row r="20205">
      <c r="A20205" s="44" t="s">
        <v>18377</v>
      </c>
      <c r="B20205" s="45">
        <v>13940.0</v>
      </c>
      <c r="C20205" s="52" t="s">
        <v>18378</v>
      </c>
      <c r="D20205" s="52"/>
    </row>
    <row r="20206">
      <c r="A20206" s="44" t="s">
        <v>18379</v>
      </c>
      <c r="B20206" s="45">
        <v>10440.0</v>
      </c>
      <c r="C20206" s="52"/>
      <c r="D20206" s="52"/>
    </row>
    <row r="20207">
      <c r="A20207" s="44" t="s">
        <v>18380</v>
      </c>
      <c r="B20207" s="45">
        <v>2920.0</v>
      </c>
      <c r="C20207" s="52" t="s">
        <v>744</v>
      </c>
      <c r="D20207" s="52"/>
    </row>
    <row r="20208">
      <c r="A20208" s="44" t="s">
        <v>18381</v>
      </c>
      <c r="B20208" s="45">
        <v>10120.0</v>
      </c>
      <c r="C20208" s="52"/>
      <c r="D20208" s="52"/>
    </row>
    <row r="20209">
      <c r="A20209" s="44" t="s">
        <v>18382</v>
      </c>
      <c r="B20209" s="45">
        <v>3520.0</v>
      </c>
      <c r="C20209" s="52" t="s">
        <v>4035</v>
      </c>
      <c r="D20209" s="52"/>
    </row>
    <row r="20210">
      <c r="A20210" s="44" t="s">
        <v>18383</v>
      </c>
      <c r="B20210" s="45">
        <v>2580.0</v>
      </c>
      <c r="C20210" s="52" t="s">
        <v>744</v>
      </c>
      <c r="D20210" s="52"/>
    </row>
    <row r="20211">
      <c r="A20211" s="44" t="s">
        <v>18384</v>
      </c>
      <c r="B20211" s="45">
        <v>2660.0</v>
      </c>
      <c r="C20211" s="52"/>
      <c r="D20211" s="52"/>
    </row>
    <row r="20212">
      <c r="A20212" s="44" t="s">
        <v>18385</v>
      </c>
      <c r="B20212" s="45">
        <v>3940.0</v>
      </c>
      <c r="C20212" s="52"/>
      <c r="D20212" s="52"/>
    </row>
    <row r="20213">
      <c r="A20213" s="44" t="s">
        <v>18386</v>
      </c>
      <c r="B20213" s="45">
        <v>3300.0</v>
      </c>
      <c r="C20213" s="52" t="s">
        <v>6421</v>
      </c>
      <c r="D20213" s="52"/>
    </row>
    <row r="20214">
      <c r="A20214" s="44" t="s">
        <v>18387</v>
      </c>
      <c r="B20214" s="45">
        <v>3140.0</v>
      </c>
      <c r="C20214" s="52" t="s">
        <v>6508</v>
      </c>
      <c r="D20214" s="52"/>
    </row>
    <row r="20215">
      <c r="A20215" s="44" t="s">
        <v>18388</v>
      </c>
      <c r="B20215" s="45">
        <v>14760.0</v>
      </c>
      <c r="C20215" s="52" t="s">
        <v>14603</v>
      </c>
      <c r="D20215" s="52"/>
    </row>
    <row r="20216">
      <c r="A20216" s="44" t="s">
        <v>18389</v>
      </c>
      <c r="B20216" s="45">
        <v>3140.0</v>
      </c>
      <c r="C20216" s="52" t="s">
        <v>7276</v>
      </c>
      <c r="D20216" s="52"/>
    </row>
    <row r="20217">
      <c r="A20217" s="44" t="s">
        <v>18390</v>
      </c>
      <c r="B20217" s="45">
        <v>2780.0</v>
      </c>
      <c r="C20217" s="52" t="s">
        <v>9914</v>
      </c>
      <c r="D20217" s="52"/>
    </row>
    <row r="20218">
      <c r="A20218" s="44" t="s">
        <v>18391</v>
      </c>
      <c r="B20218" s="45">
        <v>10220.0</v>
      </c>
      <c r="C20218" s="52"/>
      <c r="D20218" s="52"/>
    </row>
    <row r="20219">
      <c r="A20219" s="44" t="s">
        <v>18392</v>
      </c>
      <c r="B20219" s="45">
        <v>12680.0</v>
      </c>
      <c r="C20219" s="52"/>
      <c r="D20219" s="52"/>
    </row>
    <row r="20220">
      <c r="A20220" s="44" t="s">
        <v>18393</v>
      </c>
      <c r="B20220" s="45">
        <v>9660.0</v>
      </c>
      <c r="C20220" s="52"/>
      <c r="D20220" s="52"/>
    </row>
    <row r="20221">
      <c r="A20221" s="44" t="s">
        <v>18394</v>
      </c>
      <c r="B20221" s="45">
        <v>3580.0</v>
      </c>
      <c r="C20221" s="52" t="s">
        <v>6421</v>
      </c>
      <c r="D20221" s="52"/>
    </row>
    <row r="20222">
      <c r="A20222" s="44" t="s">
        <v>18395</v>
      </c>
      <c r="B20222" s="45">
        <v>3340.0</v>
      </c>
      <c r="C20222" s="52" t="s">
        <v>6508</v>
      </c>
      <c r="D20222" s="52"/>
    </row>
    <row r="20223">
      <c r="A20223" s="44" t="s">
        <v>18396</v>
      </c>
      <c r="B20223" s="45">
        <v>3340.0</v>
      </c>
      <c r="C20223" s="52" t="s">
        <v>7276</v>
      </c>
      <c r="D20223" s="52"/>
    </row>
    <row r="20224">
      <c r="A20224" s="44" t="s">
        <v>18397</v>
      </c>
      <c r="B20224" s="45">
        <v>11660.0</v>
      </c>
      <c r="C20224" s="52" t="s">
        <v>8901</v>
      </c>
      <c r="D20224" s="52"/>
    </row>
    <row r="20225">
      <c r="A20225" s="44" t="s">
        <v>18398</v>
      </c>
      <c r="B20225" s="45">
        <v>2780.0</v>
      </c>
      <c r="C20225" s="52" t="s">
        <v>9914</v>
      </c>
      <c r="D20225" s="52"/>
    </row>
    <row r="20226">
      <c r="A20226" s="44" t="s">
        <v>18399</v>
      </c>
      <c r="B20226" s="45">
        <v>10740.0</v>
      </c>
      <c r="C20226" s="52" t="s">
        <v>8901</v>
      </c>
      <c r="D20226" s="52"/>
    </row>
    <row r="20227">
      <c r="A20227" s="44" t="s">
        <v>18400</v>
      </c>
      <c r="B20227" s="45">
        <v>12840.0</v>
      </c>
      <c r="C20227" s="52" t="s">
        <v>18401</v>
      </c>
      <c r="D20227" s="52"/>
    </row>
    <row r="20228">
      <c r="A20228" s="44" t="s">
        <v>18402</v>
      </c>
      <c r="B20228" s="45">
        <v>2620.0</v>
      </c>
      <c r="C20228" s="52" t="s">
        <v>3989</v>
      </c>
      <c r="D20228" s="52"/>
    </row>
    <row r="20229">
      <c r="A20229" s="44" t="s">
        <v>18403</v>
      </c>
      <c r="B20229" s="45">
        <v>10740.0</v>
      </c>
      <c r="C20229" s="52" t="s">
        <v>18404</v>
      </c>
      <c r="D20229" s="52"/>
    </row>
    <row r="20230">
      <c r="A20230" s="44" t="s">
        <v>18405</v>
      </c>
      <c r="B20230" s="45">
        <v>10200.0</v>
      </c>
      <c r="C20230" s="52"/>
      <c r="D20230" s="52"/>
    </row>
    <row r="20231">
      <c r="A20231" s="44" t="s">
        <v>18406</v>
      </c>
      <c r="B20231" s="45">
        <v>2520.0</v>
      </c>
      <c r="C20231" s="52" t="s">
        <v>3989</v>
      </c>
      <c r="D20231" s="52"/>
    </row>
    <row r="20232">
      <c r="A20232" s="44" t="s">
        <v>18407</v>
      </c>
      <c r="B20232" s="45">
        <v>3260.0</v>
      </c>
      <c r="C20232" s="52" t="s">
        <v>4055</v>
      </c>
      <c r="D20232" s="52"/>
    </row>
    <row r="20233">
      <c r="A20233" s="44" t="s">
        <v>18408</v>
      </c>
      <c r="B20233" s="45">
        <v>10340.0</v>
      </c>
      <c r="C20233" s="52"/>
      <c r="D20233" s="52"/>
    </row>
    <row r="20234">
      <c r="A20234" s="44" t="s">
        <v>18409</v>
      </c>
      <c r="B20234" s="45">
        <v>3940.0</v>
      </c>
      <c r="C20234" s="52"/>
      <c r="D20234" s="52"/>
    </row>
    <row r="20235">
      <c r="A20235" s="44" t="s">
        <v>18410</v>
      </c>
      <c r="B20235" s="45">
        <v>3000.0</v>
      </c>
      <c r="C20235" s="52" t="s">
        <v>4055</v>
      </c>
      <c r="D20235" s="52"/>
    </row>
    <row r="20236">
      <c r="A20236" s="44" t="s">
        <v>18411</v>
      </c>
      <c r="B20236" s="45">
        <v>11000.0</v>
      </c>
      <c r="C20236" s="52" t="s">
        <v>8901</v>
      </c>
      <c r="D20236" s="52"/>
    </row>
    <row r="20237">
      <c r="A20237" s="44" t="s">
        <v>18412</v>
      </c>
      <c r="B20237" s="45">
        <v>14460.0</v>
      </c>
      <c r="C20237" s="52" t="s">
        <v>16897</v>
      </c>
      <c r="D20237" s="52"/>
    </row>
    <row r="20238">
      <c r="A20238" s="44" t="s">
        <v>18413</v>
      </c>
      <c r="B20238" s="45">
        <v>10420.0</v>
      </c>
      <c r="C20238" s="52" t="s">
        <v>8403</v>
      </c>
      <c r="D20238" s="52"/>
    </row>
    <row r="20239">
      <c r="A20239" s="44" t="s">
        <v>18414</v>
      </c>
      <c r="B20239" s="45">
        <v>12940.0</v>
      </c>
      <c r="C20239" s="52" t="s">
        <v>4576</v>
      </c>
      <c r="D20239" s="52"/>
    </row>
    <row r="20240">
      <c r="A20240" s="44" t="s">
        <v>18415</v>
      </c>
      <c r="B20240" s="45">
        <v>9580.0</v>
      </c>
      <c r="C20240" s="52"/>
      <c r="D20240" s="52"/>
    </row>
    <row r="20241">
      <c r="A20241" s="44" t="s">
        <v>18416</v>
      </c>
      <c r="B20241" s="45">
        <v>10240.0</v>
      </c>
      <c r="C20241" s="52"/>
      <c r="D20241" s="52"/>
    </row>
    <row r="20242">
      <c r="A20242" s="44" t="s">
        <v>18417</v>
      </c>
      <c r="B20242" s="45">
        <v>12240.0</v>
      </c>
      <c r="C20242" s="52" t="s">
        <v>4075</v>
      </c>
      <c r="D20242" s="52"/>
    </row>
    <row r="20243">
      <c r="A20243" s="44" t="s">
        <v>18418</v>
      </c>
      <c r="B20243" s="45">
        <v>17380.0</v>
      </c>
      <c r="C20243" s="52" t="s">
        <v>4005</v>
      </c>
      <c r="D20243" s="52"/>
    </row>
    <row r="20244">
      <c r="A20244" s="44" t="s">
        <v>18419</v>
      </c>
      <c r="B20244" s="45">
        <v>11940.0</v>
      </c>
      <c r="C20244" s="52" t="s">
        <v>18420</v>
      </c>
      <c r="D20244" s="52"/>
    </row>
    <row r="20245">
      <c r="A20245" s="44" t="s">
        <v>18421</v>
      </c>
      <c r="B20245" s="45">
        <v>9440.0</v>
      </c>
      <c r="C20245" s="52"/>
      <c r="D20245" s="52"/>
    </row>
    <row r="20246">
      <c r="A20246" s="44" t="s">
        <v>18422</v>
      </c>
      <c r="B20246" s="45">
        <v>9920.0</v>
      </c>
      <c r="C20246" s="52" t="s">
        <v>18423</v>
      </c>
      <c r="D20246" s="52"/>
    </row>
    <row r="20247">
      <c r="A20247" s="44" t="s">
        <v>18424</v>
      </c>
      <c r="B20247" s="45">
        <v>13860.0</v>
      </c>
      <c r="C20247" s="52"/>
      <c r="D20247" s="52"/>
    </row>
    <row r="20248">
      <c r="A20248" s="44" t="s">
        <v>18425</v>
      </c>
      <c r="B20248" s="45">
        <v>9380.0</v>
      </c>
      <c r="C20248" s="52"/>
      <c r="D20248" s="52"/>
    </row>
    <row r="20249">
      <c r="A20249" s="44" t="s">
        <v>18426</v>
      </c>
      <c r="B20249" s="45">
        <v>10420.0</v>
      </c>
      <c r="C20249" s="52"/>
      <c r="D20249" s="52"/>
    </row>
    <row r="20250">
      <c r="A20250" s="44" t="s">
        <v>18427</v>
      </c>
      <c r="B20250" s="45">
        <v>15300.0</v>
      </c>
      <c r="C20250" s="52"/>
      <c r="D20250" s="52"/>
    </row>
    <row r="20251">
      <c r="A20251" s="44" t="s">
        <v>18428</v>
      </c>
      <c r="B20251" s="45">
        <v>2960.0</v>
      </c>
      <c r="C20251" s="52"/>
      <c r="D20251" s="52"/>
    </row>
    <row r="20252">
      <c r="A20252" s="44" t="s">
        <v>18429</v>
      </c>
      <c r="B20252" s="45">
        <v>1280.0</v>
      </c>
      <c r="C20252" s="52"/>
      <c r="D20252" s="52"/>
    </row>
    <row r="20253">
      <c r="A20253" s="44" t="s">
        <v>18430</v>
      </c>
      <c r="B20253" s="45">
        <v>10720.0</v>
      </c>
      <c r="C20253" s="52"/>
      <c r="D20253" s="52"/>
    </row>
    <row r="20254">
      <c r="A20254" s="44" t="s">
        <v>18431</v>
      </c>
      <c r="B20254" s="45">
        <v>10520.0</v>
      </c>
      <c r="C20254" s="52"/>
      <c r="D20254" s="52"/>
    </row>
    <row r="20255">
      <c r="A20255" s="44" t="s">
        <v>18432</v>
      </c>
      <c r="B20255" s="45">
        <v>2960.0</v>
      </c>
      <c r="C20255" s="52"/>
      <c r="D20255" s="52"/>
    </row>
    <row r="20256">
      <c r="A20256" s="44" t="s">
        <v>18433</v>
      </c>
      <c r="B20256" s="45">
        <v>9720.0</v>
      </c>
      <c r="C20256" s="52"/>
      <c r="D20256" s="52"/>
    </row>
    <row r="20257">
      <c r="A20257" s="44" t="s">
        <v>18434</v>
      </c>
      <c r="B20257" s="45">
        <v>1280.0</v>
      </c>
      <c r="C20257" s="52"/>
      <c r="D20257" s="52"/>
    </row>
    <row r="20258">
      <c r="A20258" s="44" t="s">
        <v>18435</v>
      </c>
      <c r="B20258" s="45">
        <v>2640.0</v>
      </c>
      <c r="C20258" s="52" t="s">
        <v>6275</v>
      </c>
      <c r="D20258" s="52"/>
    </row>
    <row r="20259">
      <c r="A20259" s="44" t="s">
        <v>18436</v>
      </c>
      <c r="B20259" s="45">
        <v>2400.0</v>
      </c>
      <c r="C20259" s="52" t="s">
        <v>6275</v>
      </c>
      <c r="D20259" s="52"/>
    </row>
    <row r="20260">
      <c r="A20260" s="44" t="s">
        <v>18437</v>
      </c>
      <c r="B20260" s="45">
        <v>11800.0</v>
      </c>
      <c r="C20260" s="52" t="s">
        <v>8901</v>
      </c>
      <c r="D20260" s="52"/>
    </row>
    <row r="20261">
      <c r="A20261" s="44" t="s">
        <v>18438</v>
      </c>
      <c r="B20261" s="45">
        <v>3440.0</v>
      </c>
      <c r="C20261" s="52" t="s">
        <v>4017</v>
      </c>
      <c r="D20261" s="52"/>
    </row>
    <row r="20262">
      <c r="A20262" s="44" t="s">
        <v>18439</v>
      </c>
      <c r="B20262" s="45">
        <v>10460.0</v>
      </c>
      <c r="C20262" s="52"/>
      <c r="D20262" s="52"/>
    </row>
    <row r="20263">
      <c r="A20263" s="44" t="s">
        <v>18440</v>
      </c>
      <c r="B20263" s="45">
        <v>19440.0</v>
      </c>
      <c r="C20263" s="52" t="s">
        <v>18116</v>
      </c>
      <c r="D20263" s="52"/>
    </row>
    <row r="20264">
      <c r="A20264" s="44" t="s">
        <v>18441</v>
      </c>
      <c r="B20264" s="45">
        <v>17480.0</v>
      </c>
      <c r="C20264" s="52" t="s">
        <v>4503</v>
      </c>
      <c r="D20264" s="52"/>
    </row>
    <row r="20265">
      <c r="A20265" s="44" t="s">
        <v>18442</v>
      </c>
      <c r="B20265" s="45">
        <v>2940.0</v>
      </c>
      <c r="C20265" s="52"/>
      <c r="D20265" s="52"/>
    </row>
    <row r="20266">
      <c r="A20266" s="44" t="s">
        <v>18443</v>
      </c>
      <c r="B20266" s="45">
        <v>12900.0</v>
      </c>
      <c r="C20266" s="52" t="s">
        <v>13055</v>
      </c>
      <c r="D20266" s="52"/>
    </row>
    <row r="20267">
      <c r="A20267" s="44" t="s">
        <v>18444</v>
      </c>
      <c r="B20267" s="45">
        <v>10240.0</v>
      </c>
      <c r="C20267" s="52"/>
      <c r="D20267" s="52"/>
    </row>
    <row r="20268">
      <c r="A20268" s="44" t="s">
        <v>18445</v>
      </c>
      <c r="B20268" s="45">
        <v>10060.0</v>
      </c>
      <c r="C20268" s="52"/>
      <c r="D20268" s="52"/>
    </row>
    <row r="20269">
      <c r="A20269" s="44" t="s">
        <v>18446</v>
      </c>
      <c r="B20269" s="45">
        <v>1880.0</v>
      </c>
      <c r="C20269" s="52"/>
      <c r="D20269" s="52"/>
    </row>
    <row r="20270">
      <c r="A20270" s="44" t="s">
        <v>18447</v>
      </c>
      <c r="B20270" s="45">
        <v>1860.0</v>
      </c>
      <c r="C20270" s="52"/>
      <c r="D20270" s="52"/>
    </row>
    <row r="20271">
      <c r="A20271" s="44" t="s">
        <v>18448</v>
      </c>
      <c r="B20271" s="45">
        <v>2840.0</v>
      </c>
      <c r="C20271" s="52" t="s">
        <v>744</v>
      </c>
      <c r="D20271" s="52"/>
    </row>
    <row r="20272">
      <c r="A20272" s="44" t="s">
        <v>18449</v>
      </c>
      <c r="B20272" s="45">
        <v>2600.0</v>
      </c>
      <c r="C20272" s="52"/>
      <c r="D20272" s="52"/>
    </row>
    <row r="20273">
      <c r="A20273" s="44" t="s">
        <v>18450</v>
      </c>
      <c r="B20273" s="45">
        <v>12100.0</v>
      </c>
      <c r="C20273" s="52"/>
      <c r="D20273" s="52"/>
    </row>
    <row r="20274">
      <c r="A20274" s="44" t="s">
        <v>18451</v>
      </c>
      <c r="B20274" s="45">
        <v>3920.0</v>
      </c>
      <c r="C20274" s="52"/>
      <c r="D20274" s="52"/>
    </row>
    <row r="20275">
      <c r="A20275" s="44" t="s">
        <v>18452</v>
      </c>
      <c r="B20275" s="45">
        <v>11460.0</v>
      </c>
      <c r="C20275" s="52"/>
      <c r="D20275" s="52"/>
    </row>
    <row r="20276">
      <c r="A20276" s="44" t="s">
        <v>18453</v>
      </c>
      <c r="B20276" s="45">
        <v>2920.0</v>
      </c>
      <c r="C20276" s="52" t="s">
        <v>4457</v>
      </c>
      <c r="D20276" s="52"/>
    </row>
    <row r="20277">
      <c r="A20277" s="44" t="s">
        <v>18454</v>
      </c>
      <c r="B20277" s="45">
        <v>13160.0</v>
      </c>
      <c r="C20277" s="52" t="s">
        <v>8901</v>
      </c>
      <c r="D20277" s="52"/>
    </row>
    <row r="20278">
      <c r="A20278" s="44" t="s">
        <v>18455</v>
      </c>
      <c r="B20278" s="45">
        <v>13140.0</v>
      </c>
      <c r="C20278" s="52"/>
      <c r="D20278" s="52"/>
    </row>
    <row r="20279">
      <c r="A20279" s="44" t="s">
        <v>18456</v>
      </c>
      <c r="B20279" s="45">
        <v>2880.0</v>
      </c>
      <c r="C20279" s="52"/>
      <c r="D20279" s="52"/>
    </row>
    <row r="20280">
      <c r="A20280" s="44" t="s">
        <v>18457</v>
      </c>
      <c r="B20280" s="45">
        <v>10440.0</v>
      </c>
      <c r="C20280" s="52" t="s">
        <v>8901</v>
      </c>
      <c r="D20280" s="52"/>
    </row>
    <row r="20281">
      <c r="A20281" s="44" t="s">
        <v>18458</v>
      </c>
      <c r="B20281" s="45">
        <v>10020.0</v>
      </c>
      <c r="C20281" s="52"/>
      <c r="D20281" s="52"/>
    </row>
    <row r="20282">
      <c r="A20282" s="44" t="s">
        <v>18459</v>
      </c>
      <c r="B20282" s="45">
        <v>4020.0</v>
      </c>
      <c r="C20282" s="52" t="s">
        <v>4017</v>
      </c>
      <c r="D20282" s="52"/>
    </row>
    <row r="20283">
      <c r="A20283" s="44" t="s">
        <v>18460</v>
      </c>
      <c r="B20283" s="45">
        <v>3240.0</v>
      </c>
      <c r="C20283" s="52" t="s">
        <v>6421</v>
      </c>
      <c r="D20283" s="52"/>
    </row>
    <row r="20284">
      <c r="A20284" s="44" t="s">
        <v>18461</v>
      </c>
      <c r="B20284" s="45">
        <v>3020.0</v>
      </c>
      <c r="C20284" s="52"/>
      <c r="D20284" s="52"/>
    </row>
    <row r="20285">
      <c r="A20285" s="44" t="s">
        <v>18462</v>
      </c>
      <c r="B20285" s="45">
        <v>3120.0</v>
      </c>
      <c r="C20285" s="52" t="s">
        <v>6508</v>
      </c>
      <c r="D20285" s="52"/>
    </row>
    <row r="20286">
      <c r="A20286" s="44" t="s">
        <v>18463</v>
      </c>
      <c r="B20286" s="45">
        <v>3120.0</v>
      </c>
      <c r="C20286" s="52" t="s">
        <v>7276</v>
      </c>
      <c r="D20286" s="52"/>
    </row>
    <row r="20287">
      <c r="A20287" s="44" t="s">
        <v>18464</v>
      </c>
      <c r="B20287" s="45">
        <v>2760.0</v>
      </c>
      <c r="C20287" s="52" t="s">
        <v>9914</v>
      </c>
      <c r="D20287" s="52"/>
    </row>
    <row r="20288">
      <c r="A20288" s="44" t="s">
        <v>18465</v>
      </c>
      <c r="B20288" s="45">
        <v>3260.0</v>
      </c>
      <c r="C20288" s="52" t="s">
        <v>6421</v>
      </c>
      <c r="D20288" s="52"/>
    </row>
    <row r="20289">
      <c r="A20289" s="44" t="s">
        <v>18466</v>
      </c>
      <c r="B20289" s="45">
        <v>3100.0</v>
      </c>
      <c r="C20289" s="52" t="s">
        <v>6508</v>
      </c>
      <c r="D20289" s="52"/>
    </row>
    <row r="20290">
      <c r="A20290" s="44" t="s">
        <v>18467</v>
      </c>
      <c r="B20290" s="45">
        <v>3100.0</v>
      </c>
      <c r="C20290" s="52" t="s">
        <v>744</v>
      </c>
      <c r="D20290" s="52"/>
    </row>
    <row r="20291">
      <c r="A20291" s="44" t="s">
        <v>18468</v>
      </c>
      <c r="B20291" s="45">
        <v>3100.0</v>
      </c>
      <c r="C20291" s="52" t="s">
        <v>7276</v>
      </c>
      <c r="D20291" s="52"/>
    </row>
    <row r="20292">
      <c r="A20292" s="44" t="s">
        <v>18469</v>
      </c>
      <c r="B20292" s="45">
        <v>14960.0</v>
      </c>
      <c r="C20292" s="52" t="s">
        <v>15025</v>
      </c>
      <c r="D20292" s="52"/>
    </row>
    <row r="20293">
      <c r="A20293" s="44" t="s">
        <v>18470</v>
      </c>
      <c r="B20293" s="45">
        <v>2580.0</v>
      </c>
      <c r="C20293" s="52" t="s">
        <v>744</v>
      </c>
      <c r="D20293" s="52"/>
    </row>
    <row r="20294">
      <c r="A20294" s="44" t="s">
        <v>18471</v>
      </c>
      <c r="B20294" s="45">
        <v>2840.0</v>
      </c>
      <c r="C20294" s="52" t="s">
        <v>9914</v>
      </c>
      <c r="D20294" s="52"/>
    </row>
    <row r="20295">
      <c r="A20295" s="44" t="s">
        <v>18472</v>
      </c>
      <c r="B20295" s="45">
        <v>9980.0</v>
      </c>
      <c r="C20295" s="52"/>
      <c r="D20295" s="52"/>
    </row>
    <row r="20296">
      <c r="A20296" s="44" t="s">
        <v>18473</v>
      </c>
      <c r="B20296" s="45">
        <v>3920.0</v>
      </c>
      <c r="C20296" s="52"/>
      <c r="D20296" s="52"/>
    </row>
    <row r="20297">
      <c r="A20297" s="44" t="s">
        <v>18474</v>
      </c>
      <c r="B20297" s="45">
        <v>10420.0</v>
      </c>
      <c r="C20297" s="52"/>
      <c r="D20297" s="52"/>
    </row>
    <row r="20298">
      <c r="A20298" s="44" t="s">
        <v>18475</v>
      </c>
      <c r="B20298" s="45">
        <v>17980.0</v>
      </c>
      <c r="C20298" s="52" t="s">
        <v>18476</v>
      </c>
      <c r="D20298" s="52"/>
    </row>
    <row r="20299">
      <c r="A20299" s="44" t="s">
        <v>18477</v>
      </c>
      <c r="B20299" s="45">
        <v>36540.0</v>
      </c>
      <c r="C20299" s="52" t="s">
        <v>18476</v>
      </c>
      <c r="D20299" s="52"/>
    </row>
    <row r="20300">
      <c r="A20300" s="44" t="s">
        <v>18478</v>
      </c>
      <c r="B20300" s="45">
        <v>3040.0</v>
      </c>
      <c r="C20300" s="52" t="s">
        <v>4031</v>
      </c>
      <c r="D20300" s="52"/>
    </row>
    <row r="20301">
      <c r="A20301" s="44" t="s">
        <v>18479</v>
      </c>
      <c r="B20301" s="45">
        <v>19460.0</v>
      </c>
      <c r="C20301" s="52" t="s">
        <v>18116</v>
      </c>
      <c r="D20301" s="52"/>
    </row>
    <row r="20302">
      <c r="A20302" s="44" t="s">
        <v>18480</v>
      </c>
      <c r="B20302" s="45">
        <v>9900.0</v>
      </c>
      <c r="C20302" s="52"/>
      <c r="D20302" s="52"/>
    </row>
    <row r="20303">
      <c r="A20303" s="44" t="s">
        <v>18481</v>
      </c>
      <c r="B20303" s="45">
        <v>2860.0</v>
      </c>
      <c r="C20303" s="52" t="s">
        <v>4031</v>
      </c>
      <c r="D20303" s="52"/>
    </row>
    <row r="20304">
      <c r="A20304" s="44" t="s">
        <v>18482</v>
      </c>
      <c r="B20304" s="45">
        <v>14540.0</v>
      </c>
      <c r="C20304" s="52" t="s">
        <v>5295</v>
      </c>
      <c r="D20304" s="52"/>
    </row>
    <row r="20305">
      <c r="A20305" s="44" t="s">
        <v>18483</v>
      </c>
      <c r="B20305" s="45">
        <v>10720.0</v>
      </c>
      <c r="C20305" s="52" t="s">
        <v>7963</v>
      </c>
      <c r="D20305" s="52"/>
    </row>
    <row r="20306">
      <c r="A20306" s="44" t="s">
        <v>18484</v>
      </c>
      <c r="B20306" s="45">
        <v>10060.0</v>
      </c>
      <c r="C20306" s="52"/>
      <c r="D20306" s="52"/>
    </row>
    <row r="20307">
      <c r="A20307" s="44" t="s">
        <v>18485</v>
      </c>
      <c r="B20307" s="45">
        <v>9720.0</v>
      </c>
      <c r="C20307" s="52"/>
      <c r="D20307" s="52"/>
    </row>
    <row r="20308">
      <c r="A20308" s="44" t="s">
        <v>18486</v>
      </c>
      <c r="B20308" s="45">
        <v>2840.0</v>
      </c>
      <c r="C20308" s="52"/>
      <c r="D20308" s="52"/>
    </row>
    <row r="20309">
      <c r="A20309" s="44" t="s">
        <v>18487</v>
      </c>
      <c r="B20309" s="45">
        <v>2340.0</v>
      </c>
      <c r="C20309" s="52" t="s">
        <v>18488</v>
      </c>
      <c r="D20309" s="52"/>
    </row>
    <row r="20310">
      <c r="A20310" s="44" t="s">
        <v>18489</v>
      </c>
      <c r="B20310" s="45">
        <v>2280.0</v>
      </c>
      <c r="C20310" s="52"/>
      <c r="D20310" s="52"/>
    </row>
    <row r="20311">
      <c r="A20311" s="44" t="s">
        <v>18490</v>
      </c>
      <c r="B20311" s="45">
        <v>13540.0</v>
      </c>
      <c r="C20311" s="52"/>
      <c r="D20311" s="52"/>
    </row>
    <row r="20312">
      <c r="A20312" s="44" t="s">
        <v>18491</v>
      </c>
      <c r="B20312" s="45">
        <v>14060.0</v>
      </c>
      <c r="C20312" s="52"/>
      <c r="D20312" s="52"/>
    </row>
    <row r="20313">
      <c r="A20313" s="44" t="s">
        <v>18492</v>
      </c>
      <c r="B20313" s="45">
        <v>10060.0</v>
      </c>
      <c r="C20313" s="52"/>
      <c r="D20313" s="52"/>
    </row>
    <row r="20314">
      <c r="A20314" s="44" t="s">
        <v>18493</v>
      </c>
      <c r="B20314" s="45">
        <v>8960.0</v>
      </c>
      <c r="C20314" s="52"/>
      <c r="D20314" s="52"/>
    </row>
    <row r="20315">
      <c r="A20315" s="44" t="s">
        <v>18494</v>
      </c>
      <c r="B20315" s="45">
        <v>11900.0</v>
      </c>
      <c r="C20315" s="52"/>
      <c r="D20315" s="52"/>
    </row>
    <row r="20316">
      <c r="A20316" s="44" t="s">
        <v>18495</v>
      </c>
      <c r="B20316" s="45">
        <v>3500.0</v>
      </c>
      <c r="C20316" s="52" t="s">
        <v>18496</v>
      </c>
      <c r="D20316" s="52"/>
    </row>
    <row r="20317">
      <c r="A20317" s="44" t="s">
        <v>18497</v>
      </c>
      <c r="B20317" s="45">
        <v>10040.0</v>
      </c>
      <c r="C20317" s="52"/>
      <c r="D20317" s="52"/>
    </row>
    <row r="20318">
      <c r="A20318" s="44" t="s">
        <v>18498</v>
      </c>
      <c r="B20318" s="45">
        <v>2820.0</v>
      </c>
      <c r="C20318" s="52" t="s">
        <v>18499</v>
      </c>
      <c r="D20318" s="52"/>
    </row>
    <row r="20319">
      <c r="A20319" s="44" t="s">
        <v>18500</v>
      </c>
      <c r="B20319" s="45">
        <v>2820.0</v>
      </c>
      <c r="C20319" s="52"/>
      <c r="D20319" s="52"/>
    </row>
    <row r="20320">
      <c r="A20320" s="44" t="s">
        <v>18501</v>
      </c>
      <c r="B20320" s="45">
        <v>2980.0</v>
      </c>
      <c r="C20320" s="52" t="s">
        <v>4235</v>
      </c>
      <c r="D20320" s="52"/>
    </row>
    <row r="20321">
      <c r="A20321" s="44" t="s">
        <v>18502</v>
      </c>
      <c r="B20321" s="45">
        <v>2560.0</v>
      </c>
      <c r="C20321" s="52" t="s">
        <v>4004</v>
      </c>
      <c r="D20321" s="52"/>
    </row>
    <row r="20322">
      <c r="A20322" s="44" t="s">
        <v>18503</v>
      </c>
      <c r="B20322" s="45">
        <v>12540.0</v>
      </c>
      <c r="C20322" s="52"/>
      <c r="D20322" s="52"/>
    </row>
    <row r="20323">
      <c r="A20323" s="44" t="s">
        <v>18504</v>
      </c>
      <c r="B20323" s="45">
        <v>8920.0</v>
      </c>
      <c r="C20323" s="52"/>
      <c r="D20323" s="52"/>
    </row>
    <row r="20324">
      <c r="A20324" s="44" t="s">
        <v>18505</v>
      </c>
      <c r="B20324" s="45">
        <v>11000.0</v>
      </c>
      <c r="C20324" s="52"/>
      <c r="D20324" s="52"/>
    </row>
    <row r="20325">
      <c r="A20325" s="44" t="s">
        <v>18506</v>
      </c>
      <c r="B20325" s="45">
        <v>2900.0</v>
      </c>
      <c r="C20325" s="52"/>
      <c r="D20325" s="52"/>
    </row>
    <row r="20326">
      <c r="A20326" s="44" t="s">
        <v>18507</v>
      </c>
      <c r="B20326" s="45">
        <v>11700.0</v>
      </c>
      <c r="C20326" s="52"/>
      <c r="D20326" s="52"/>
    </row>
    <row r="20327">
      <c r="A20327" s="44" t="s">
        <v>18508</v>
      </c>
      <c r="B20327" s="45">
        <v>10300.0</v>
      </c>
      <c r="C20327" s="52"/>
      <c r="D20327" s="52"/>
    </row>
    <row r="20328">
      <c r="A20328" s="44" t="s">
        <v>18509</v>
      </c>
      <c r="B20328" s="45">
        <v>1280.0</v>
      </c>
      <c r="C20328" s="52"/>
      <c r="D20328" s="52"/>
    </row>
    <row r="20329">
      <c r="A20329" s="44" t="s">
        <v>18510</v>
      </c>
      <c r="B20329" s="45">
        <v>10320.0</v>
      </c>
      <c r="C20329" s="52"/>
      <c r="D20329" s="52"/>
    </row>
    <row r="20330">
      <c r="A20330" s="44" t="s">
        <v>18511</v>
      </c>
      <c r="B20330" s="45">
        <v>2980.0</v>
      </c>
      <c r="C20330" s="52"/>
      <c r="D20330" s="52"/>
    </row>
    <row r="20331">
      <c r="A20331" s="44" t="s">
        <v>18512</v>
      </c>
      <c r="B20331" s="45">
        <v>10040.0</v>
      </c>
      <c r="C20331" s="52"/>
      <c r="D20331" s="52"/>
    </row>
    <row r="20332">
      <c r="A20332" s="44" t="s">
        <v>18513</v>
      </c>
      <c r="B20332" s="45">
        <v>2740.0</v>
      </c>
      <c r="C20332" s="52"/>
      <c r="D20332" s="52"/>
    </row>
    <row r="20333">
      <c r="A20333" s="44" t="s">
        <v>18514</v>
      </c>
      <c r="B20333" s="45">
        <v>11640.0</v>
      </c>
      <c r="C20333" s="52"/>
      <c r="D20333" s="52"/>
    </row>
    <row r="20334">
      <c r="A20334" s="44" t="s">
        <v>18515</v>
      </c>
      <c r="B20334" s="45">
        <v>1280.0</v>
      </c>
      <c r="C20334" s="52"/>
      <c r="D20334" s="52"/>
    </row>
    <row r="20335">
      <c r="A20335" s="44" t="s">
        <v>18516</v>
      </c>
      <c r="B20335" s="45">
        <v>2000.0</v>
      </c>
      <c r="C20335" s="52"/>
      <c r="D20335" s="52"/>
    </row>
    <row r="20336">
      <c r="A20336" s="44" t="s">
        <v>18517</v>
      </c>
      <c r="B20336" s="45">
        <v>3680.0</v>
      </c>
      <c r="C20336" s="52" t="s">
        <v>4082</v>
      </c>
      <c r="D20336" s="52"/>
    </row>
    <row r="20337">
      <c r="A20337" s="44" t="s">
        <v>18518</v>
      </c>
      <c r="B20337" s="45">
        <v>10720.0</v>
      </c>
      <c r="C20337" s="52"/>
      <c r="D20337" s="52"/>
    </row>
    <row r="20338">
      <c r="A20338" s="44" t="s">
        <v>18519</v>
      </c>
      <c r="B20338" s="45">
        <v>3000.0</v>
      </c>
      <c r="C20338" s="52" t="s">
        <v>4082</v>
      </c>
      <c r="D20338" s="52"/>
    </row>
    <row r="20339">
      <c r="A20339" s="44" t="s">
        <v>18520</v>
      </c>
      <c r="B20339" s="45">
        <v>4240.0</v>
      </c>
      <c r="C20339" s="52" t="s">
        <v>18521</v>
      </c>
      <c r="D20339" s="52"/>
    </row>
    <row r="20340">
      <c r="A20340" s="44" t="s">
        <v>18522</v>
      </c>
      <c r="B20340" s="45">
        <v>10620.0</v>
      </c>
      <c r="C20340" s="52"/>
      <c r="D20340" s="52"/>
    </row>
    <row r="20341">
      <c r="A20341" s="44" t="s">
        <v>18523</v>
      </c>
      <c r="B20341" s="45">
        <v>2820.0</v>
      </c>
      <c r="C20341" s="52" t="s">
        <v>18521</v>
      </c>
      <c r="D20341" s="52"/>
    </row>
    <row r="20342">
      <c r="A20342" s="44" t="s">
        <v>18524</v>
      </c>
      <c r="B20342" s="45">
        <v>3900.0</v>
      </c>
      <c r="C20342" s="52"/>
      <c r="D20342" s="52"/>
    </row>
    <row r="20343">
      <c r="A20343" s="44" t="s">
        <v>18525</v>
      </c>
      <c r="B20343" s="45">
        <v>9460.0</v>
      </c>
      <c r="C20343" s="52"/>
      <c r="D20343" s="52"/>
    </row>
    <row r="20344">
      <c r="A20344" s="44" t="s">
        <v>18526</v>
      </c>
      <c r="B20344" s="45">
        <v>3180.0</v>
      </c>
      <c r="C20344" s="52" t="s">
        <v>4110</v>
      </c>
      <c r="D20344" s="52"/>
    </row>
    <row r="20345">
      <c r="A20345" s="44" t="s">
        <v>18527</v>
      </c>
      <c r="B20345" s="45">
        <v>13120.0</v>
      </c>
      <c r="C20345" s="52" t="s">
        <v>14016</v>
      </c>
      <c r="D20345" s="52"/>
    </row>
    <row r="20346">
      <c r="A20346" s="44" t="s">
        <v>18528</v>
      </c>
      <c r="B20346" s="45">
        <v>3240.0</v>
      </c>
      <c r="C20346" s="52"/>
      <c r="D20346" s="52"/>
    </row>
    <row r="20347">
      <c r="A20347" s="44" t="s">
        <v>18529</v>
      </c>
      <c r="B20347" s="45">
        <v>9900.0</v>
      </c>
      <c r="C20347" s="52"/>
      <c r="D20347" s="52"/>
    </row>
    <row r="20348">
      <c r="A20348" s="44" t="s">
        <v>18530</v>
      </c>
      <c r="B20348" s="45">
        <v>10140.0</v>
      </c>
      <c r="C20348" s="52"/>
      <c r="D20348" s="52"/>
    </row>
    <row r="20349">
      <c r="A20349" s="44" t="s">
        <v>18531</v>
      </c>
      <c r="B20349" s="45">
        <v>2880.0</v>
      </c>
      <c r="C20349" s="52"/>
      <c r="D20349" s="52"/>
    </row>
    <row r="20350">
      <c r="A20350" s="44" t="s">
        <v>18532</v>
      </c>
      <c r="B20350" s="45">
        <v>3080.0</v>
      </c>
      <c r="C20350" s="52"/>
      <c r="D20350" s="52"/>
    </row>
    <row r="20351">
      <c r="A20351" s="44" t="s">
        <v>18533</v>
      </c>
      <c r="B20351" s="45">
        <v>3060.0</v>
      </c>
      <c r="C20351" s="52"/>
      <c r="D20351" s="52"/>
    </row>
    <row r="20352">
      <c r="A20352" s="44" t="s">
        <v>18534</v>
      </c>
      <c r="B20352" s="45">
        <v>29440.0</v>
      </c>
      <c r="C20352" s="52"/>
      <c r="D20352" s="52"/>
    </row>
    <row r="20353">
      <c r="A20353" s="44" t="s">
        <v>18535</v>
      </c>
      <c r="B20353" s="45">
        <v>4560.0</v>
      </c>
      <c r="C20353" s="52" t="s">
        <v>18536</v>
      </c>
      <c r="D20353" s="52"/>
    </row>
    <row r="20354">
      <c r="A20354" s="44" t="s">
        <v>18537</v>
      </c>
      <c r="B20354" s="45">
        <v>3240.0</v>
      </c>
      <c r="C20354" s="52" t="s">
        <v>18538</v>
      </c>
      <c r="D20354" s="52"/>
    </row>
    <row r="20355">
      <c r="A20355" s="44" t="s">
        <v>18539</v>
      </c>
      <c r="B20355" s="45">
        <v>11660.0</v>
      </c>
      <c r="C20355" s="52" t="s">
        <v>8901</v>
      </c>
      <c r="D20355" s="52"/>
    </row>
    <row r="20356">
      <c r="A20356" s="44" t="s">
        <v>18540</v>
      </c>
      <c r="B20356" s="45">
        <v>4400.0</v>
      </c>
      <c r="C20356" s="52" t="s">
        <v>4035</v>
      </c>
      <c r="D20356" s="52"/>
    </row>
    <row r="20357">
      <c r="A20357" s="44" t="s">
        <v>18541</v>
      </c>
      <c r="B20357" s="45">
        <v>2620.0</v>
      </c>
      <c r="C20357" s="52" t="s">
        <v>18536</v>
      </c>
      <c r="D20357" s="52"/>
    </row>
    <row r="20358">
      <c r="A20358" s="44" t="s">
        <v>18542</v>
      </c>
      <c r="B20358" s="45">
        <v>10420.0</v>
      </c>
      <c r="C20358" s="52"/>
      <c r="D20358" s="52"/>
    </row>
    <row r="20359">
      <c r="A20359" s="44" t="s">
        <v>18543</v>
      </c>
      <c r="B20359" s="45">
        <v>2680.0</v>
      </c>
      <c r="C20359" s="52"/>
      <c r="D20359" s="52"/>
    </row>
    <row r="20360">
      <c r="A20360" s="44" t="s">
        <v>18544</v>
      </c>
      <c r="B20360" s="45">
        <v>2720.0</v>
      </c>
      <c r="C20360" s="52"/>
      <c r="D20360" s="52"/>
    </row>
    <row r="20361">
      <c r="A20361" s="44" t="s">
        <v>18545</v>
      </c>
      <c r="B20361" s="45">
        <v>20460.0</v>
      </c>
      <c r="C20361" s="52"/>
      <c r="D20361" s="52"/>
    </row>
    <row r="20362">
      <c r="A20362" s="44" t="s">
        <v>18546</v>
      </c>
      <c r="B20362" s="45">
        <v>10900.0</v>
      </c>
      <c r="C20362" s="52" t="s">
        <v>18547</v>
      </c>
      <c r="D20362" s="52"/>
    </row>
    <row r="20363">
      <c r="A20363" s="44" t="s">
        <v>18548</v>
      </c>
      <c r="B20363" s="45">
        <v>10080.0</v>
      </c>
      <c r="C20363" s="52"/>
      <c r="D20363" s="52"/>
    </row>
    <row r="20364">
      <c r="A20364" s="44" t="s">
        <v>18549</v>
      </c>
      <c r="B20364" s="45">
        <v>2000.0</v>
      </c>
      <c r="C20364" s="52"/>
      <c r="D20364" s="52"/>
    </row>
    <row r="20365">
      <c r="A20365" s="44" t="s">
        <v>18550</v>
      </c>
      <c r="B20365" s="45">
        <v>10200.0</v>
      </c>
      <c r="C20365" s="52"/>
      <c r="D20365" s="52"/>
    </row>
    <row r="20366">
      <c r="A20366" s="44" t="s">
        <v>18551</v>
      </c>
      <c r="B20366" s="45">
        <v>3300.0</v>
      </c>
      <c r="C20366" s="52" t="s">
        <v>6421</v>
      </c>
      <c r="D20366" s="52"/>
    </row>
    <row r="20367">
      <c r="A20367" s="44" t="s">
        <v>18552</v>
      </c>
      <c r="B20367" s="45">
        <v>3120.0</v>
      </c>
      <c r="C20367" s="52" t="s">
        <v>6508</v>
      </c>
      <c r="D20367" s="52"/>
    </row>
    <row r="20368">
      <c r="A20368" s="44" t="s">
        <v>18553</v>
      </c>
      <c r="B20368" s="45">
        <v>3120.0</v>
      </c>
      <c r="C20368" s="52" t="s">
        <v>7276</v>
      </c>
      <c r="D20368" s="52"/>
    </row>
    <row r="20369">
      <c r="A20369" s="44" t="s">
        <v>18554</v>
      </c>
      <c r="B20369" s="45">
        <v>12640.0</v>
      </c>
      <c r="C20369" s="52" t="s">
        <v>4576</v>
      </c>
      <c r="D20369" s="52"/>
    </row>
    <row r="20370">
      <c r="A20370" s="44" t="s">
        <v>18555</v>
      </c>
      <c r="B20370" s="45">
        <v>2760.0</v>
      </c>
      <c r="C20370" s="52" t="s">
        <v>9914</v>
      </c>
      <c r="D20370" s="52"/>
    </row>
    <row r="20371">
      <c r="A20371" s="44" t="s">
        <v>18556</v>
      </c>
      <c r="B20371" s="45">
        <v>13860.0</v>
      </c>
      <c r="C20371" s="52" t="s">
        <v>16087</v>
      </c>
      <c r="D20371" s="52"/>
    </row>
    <row r="20372">
      <c r="A20372" s="44" t="s">
        <v>18557</v>
      </c>
      <c r="B20372" s="45">
        <v>3340.0</v>
      </c>
      <c r="C20372" s="52" t="s">
        <v>6421</v>
      </c>
      <c r="D20372" s="52"/>
    </row>
    <row r="20373">
      <c r="A20373" s="44" t="s">
        <v>18558</v>
      </c>
      <c r="B20373" s="45">
        <v>12780.0</v>
      </c>
      <c r="C20373" s="52" t="s">
        <v>8901</v>
      </c>
      <c r="D20373" s="52"/>
    </row>
    <row r="20374">
      <c r="A20374" s="44" t="s">
        <v>18559</v>
      </c>
      <c r="B20374" s="45">
        <v>10160.0</v>
      </c>
      <c r="C20374" s="52"/>
      <c r="D20374" s="52"/>
    </row>
    <row r="20375">
      <c r="A20375" s="44" t="s">
        <v>18560</v>
      </c>
      <c r="B20375" s="45">
        <v>3680.0</v>
      </c>
      <c r="C20375" s="52"/>
      <c r="D20375" s="52"/>
    </row>
    <row r="20376">
      <c r="A20376" s="44" t="s">
        <v>18561</v>
      </c>
      <c r="B20376" s="45">
        <v>3160.0</v>
      </c>
      <c r="C20376" s="52" t="s">
        <v>6508</v>
      </c>
      <c r="D20376" s="52"/>
    </row>
    <row r="20377">
      <c r="A20377" s="44" t="s">
        <v>18562</v>
      </c>
      <c r="B20377" s="45">
        <v>3160.0</v>
      </c>
      <c r="C20377" s="52" t="s">
        <v>7276</v>
      </c>
      <c r="D20377" s="52"/>
    </row>
    <row r="20378">
      <c r="A20378" s="44" t="s">
        <v>18563</v>
      </c>
      <c r="B20378" s="45">
        <v>10040.0</v>
      </c>
      <c r="C20378" s="52"/>
      <c r="D20378" s="52"/>
    </row>
    <row r="20379">
      <c r="A20379" s="44" t="s">
        <v>18564</v>
      </c>
      <c r="B20379" s="45">
        <v>10480.0</v>
      </c>
      <c r="C20379" s="52"/>
      <c r="D20379" s="52"/>
    </row>
    <row r="20380">
      <c r="A20380" s="44" t="s">
        <v>18565</v>
      </c>
      <c r="B20380" s="45">
        <v>10600.0</v>
      </c>
      <c r="C20380" s="52"/>
      <c r="D20380" s="52"/>
    </row>
    <row r="20381">
      <c r="A20381" s="44" t="s">
        <v>18566</v>
      </c>
      <c r="B20381" s="45">
        <v>2780.0</v>
      </c>
      <c r="C20381" s="52" t="s">
        <v>9914</v>
      </c>
      <c r="D20381" s="52"/>
    </row>
    <row r="20382">
      <c r="A20382" s="44" t="s">
        <v>18567</v>
      </c>
      <c r="B20382" s="45">
        <v>11120.0</v>
      </c>
      <c r="C20382" s="52" t="s">
        <v>6564</v>
      </c>
      <c r="D20382" s="52"/>
    </row>
    <row r="20383">
      <c r="A20383" s="44" t="s">
        <v>18568</v>
      </c>
      <c r="B20383" s="45">
        <v>9500.0</v>
      </c>
      <c r="C20383" s="52"/>
      <c r="D20383" s="52"/>
    </row>
    <row r="20384">
      <c r="A20384" s="44" t="s">
        <v>18569</v>
      </c>
      <c r="B20384" s="45">
        <v>3020.0</v>
      </c>
      <c r="C20384" s="52"/>
      <c r="D20384" s="52"/>
    </row>
    <row r="20385">
      <c r="A20385" s="44" t="s">
        <v>18570</v>
      </c>
      <c r="B20385" s="45">
        <v>4320.0</v>
      </c>
      <c r="C20385" s="52" t="s">
        <v>17165</v>
      </c>
      <c r="D20385" s="52"/>
    </row>
    <row r="20386">
      <c r="A20386" s="44" t="s">
        <v>18571</v>
      </c>
      <c r="B20386" s="45">
        <v>2680.0</v>
      </c>
      <c r="C20386" s="52"/>
      <c r="D20386" s="52"/>
    </row>
    <row r="20387">
      <c r="A20387" s="44" t="s">
        <v>18572</v>
      </c>
      <c r="B20387" s="45">
        <v>17920.0</v>
      </c>
      <c r="C20387" s="52" t="s">
        <v>18573</v>
      </c>
      <c r="D20387" s="52"/>
    </row>
    <row r="20388">
      <c r="A20388" s="44" t="s">
        <v>18574</v>
      </c>
      <c r="B20388" s="45">
        <v>3060.0</v>
      </c>
      <c r="C20388" s="52" t="s">
        <v>4138</v>
      </c>
      <c r="D20388" s="52"/>
    </row>
    <row r="20389">
      <c r="A20389" s="44" t="s">
        <v>18575</v>
      </c>
      <c r="B20389" s="45">
        <v>3880.0</v>
      </c>
      <c r="C20389" s="52" t="s">
        <v>6070</v>
      </c>
      <c r="D20389" s="52"/>
    </row>
    <row r="20390">
      <c r="A20390" s="44" t="s">
        <v>18576</v>
      </c>
      <c r="B20390" s="45">
        <v>2900.0</v>
      </c>
      <c r="C20390" s="52" t="s">
        <v>4138</v>
      </c>
      <c r="D20390" s="52"/>
    </row>
    <row r="20391">
      <c r="A20391" s="44" t="s">
        <v>18577</v>
      </c>
      <c r="B20391" s="45">
        <v>3520.0</v>
      </c>
      <c r="C20391" s="52" t="s">
        <v>6070</v>
      </c>
      <c r="D20391" s="52"/>
    </row>
    <row r="20392">
      <c r="A20392" s="44" t="s">
        <v>18578</v>
      </c>
      <c r="B20392" s="45">
        <v>14640.0</v>
      </c>
      <c r="C20392" s="52" t="s">
        <v>18579</v>
      </c>
      <c r="D20392" s="52"/>
    </row>
    <row r="20393">
      <c r="A20393" s="44" t="s">
        <v>18580</v>
      </c>
      <c r="B20393" s="45">
        <v>38700.0</v>
      </c>
      <c r="C20393" s="52" t="s">
        <v>18573</v>
      </c>
      <c r="D20393" s="52"/>
    </row>
    <row r="20394">
      <c r="A20394" s="44" t="s">
        <v>18581</v>
      </c>
      <c r="B20394" s="45">
        <v>10100.0</v>
      </c>
      <c r="C20394" s="52"/>
      <c r="D20394" s="52"/>
    </row>
    <row r="20395">
      <c r="A20395" s="44" t="s">
        <v>18582</v>
      </c>
      <c r="B20395" s="45">
        <v>3640.0</v>
      </c>
      <c r="C20395" s="52"/>
      <c r="D20395" s="52"/>
    </row>
    <row r="20396">
      <c r="A20396" s="44" t="s">
        <v>18583</v>
      </c>
      <c r="B20396" s="45">
        <v>10820.0</v>
      </c>
      <c r="C20396" s="52" t="s">
        <v>4113</v>
      </c>
      <c r="D20396" s="52"/>
    </row>
    <row r="20397">
      <c r="A20397" s="44" t="s">
        <v>18584</v>
      </c>
      <c r="B20397" s="45">
        <v>9660.0</v>
      </c>
      <c r="C20397" s="52"/>
      <c r="D20397" s="52"/>
    </row>
    <row r="20398">
      <c r="A20398" s="44" t="s">
        <v>18585</v>
      </c>
      <c r="B20398" s="45">
        <v>11840.0</v>
      </c>
      <c r="C20398" s="52" t="s">
        <v>4038</v>
      </c>
      <c r="D20398" s="52"/>
    </row>
    <row r="20399">
      <c r="A20399" s="44" t="s">
        <v>18586</v>
      </c>
      <c r="B20399" s="45">
        <v>2440.0</v>
      </c>
      <c r="C20399" s="52"/>
      <c r="D20399" s="52"/>
    </row>
    <row r="20400">
      <c r="A20400" s="44" t="s">
        <v>18587</v>
      </c>
      <c r="B20400" s="45">
        <v>10020.0</v>
      </c>
      <c r="C20400" s="52"/>
      <c r="D20400" s="52"/>
    </row>
    <row r="20401">
      <c r="A20401" s="44" t="s">
        <v>18588</v>
      </c>
      <c r="B20401" s="45">
        <v>2380.0</v>
      </c>
      <c r="C20401" s="52"/>
      <c r="D20401" s="52"/>
    </row>
    <row r="20402">
      <c r="A20402" s="44" t="s">
        <v>18589</v>
      </c>
      <c r="B20402" s="45">
        <v>17460.0</v>
      </c>
      <c r="C20402" s="52" t="s">
        <v>18590</v>
      </c>
      <c r="D20402" s="52"/>
    </row>
    <row r="20403">
      <c r="A20403" s="44" t="s">
        <v>18591</v>
      </c>
      <c r="B20403" s="45">
        <v>11640.0</v>
      </c>
      <c r="C20403" s="52" t="s">
        <v>196</v>
      </c>
      <c r="D20403" s="52"/>
    </row>
    <row r="20404">
      <c r="A20404" s="44" t="s">
        <v>18592</v>
      </c>
      <c r="B20404" s="45">
        <v>10080.0</v>
      </c>
      <c r="C20404" s="52"/>
      <c r="D20404" s="52"/>
    </row>
    <row r="20405">
      <c r="A20405" s="44" t="s">
        <v>18593</v>
      </c>
      <c r="B20405" s="45">
        <v>9620.0</v>
      </c>
      <c r="C20405" s="52"/>
      <c r="D20405" s="52"/>
    </row>
    <row r="20406">
      <c r="A20406" s="44" t="s">
        <v>18594</v>
      </c>
      <c r="B20406" s="45">
        <v>9400.0</v>
      </c>
      <c r="C20406" s="52"/>
      <c r="D20406" s="52"/>
    </row>
    <row r="20407">
      <c r="A20407" s="44" t="s">
        <v>18595</v>
      </c>
      <c r="B20407" s="45">
        <v>11600.0</v>
      </c>
      <c r="C20407" s="52" t="s">
        <v>8901</v>
      </c>
      <c r="D20407" s="52"/>
    </row>
    <row r="20408">
      <c r="A20408" s="44" t="s">
        <v>18596</v>
      </c>
      <c r="B20408" s="45">
        <v>10300.0</v>
      </c>
      <c r="C20408" s="52"/>
      <c r="D20408" s="52"/>
    </row>
    <row r="20409">
      <c r="A20409" s="44" t="s">
        <v>18597</v>
      </c>
      <c r="B20409" s="45">
        <v>3340.0</v>
      </c>
      <c r="C20409" s="52" t="s">
        <v>4454</v>
      </c>
      <c r="D20409" s="52"/>
    </row>
    <row r="20410">
      <c r="A20410" s="44" t="s">
        <v>18598</v>
      </c>
      <c r="B20410" s="45">
        <v>2900.0</v>
      </c>
      <c r="C20410" s="52"/>
      <c r="D20410" s="52"/>
    </row>
    <row r="20411">
      <c r="A20411" s="44" t="s">
        <v>18599</v>
      </c>
      <c r="B20411" s="45">
        <v>10680.0</v>
      </c>
      <c r="C20411" s="52" t="s">
        <v>18600</v>
      </c>
      <c r="D20411" s="52"/>
    </row>
    <row r="20412">
      <c r="A20412" s="44" t="s">
        <v>18601</v>
      </c>
      <c r="B20412" s="45">
        <v>15840.0</v>
      </c>
      <c r="C20412" s="52" t="s">
        <v>14393</v>
      </c>
      <c r="D20412" s="52"/>
    </row>
    <row r="20413">
      <c r="A20413" s="44" t="s">
        <v>18602</v>
      </c>
      <c r="B20413" s="45">
        <v>4400.0</v>
      </c>
      <c r="C20413" s="52"/>
      <c r="D20413" s="52"/>
    </row>
    <row r="20414">
      <c r="A20414" s="44" t="s">
        <v>18603</v>
      </c>
      <c r="B20414" s="45">
        <v>2900.0</v>
      </c>
      <c r="C20414" s="52"/>
      <c r="D20414" s="52"/>
    </row>
    <row r="20415">
      <c r="A20415" s="44" t="s">
        <v>18604</v>
      </c>
      <c r="B20415" s="45">
        <v>15840.0</v>
      </c>
      <c r="C20415" s="52"/>
      <c r="D20415" s="52"/>
    </row>
    <row r="20416">
      <c r="A20416" s="44" t="s">
        <v>18605</v>
      </c>
      <c r="B20416" s="45">
        <v>9600.0</v>
      </c>
      <c r="C20416" s="52"/>
      <c r="D20416" s="52"/>
    </row>
    <row r="20417">
      <c r="A20417" s="44" t="s">
        <v>18606</v>
      </c>
      <c r="B20417" s="45">
        <v>10020.0</v>
      </c>
      <c r="C20417" s="52"/>
      <c r="D20417" s="52"/>
    </row>
    <row r="20418">
      <c r="A20418" s="44" t="s">
        <v>18607</v>
      </c>
      <c r="B20418" s="45">
        <v>2900.0</v>
      </c>
      <c r="C20418" s="52"/>
      <c r="D20418" s="52"/>
    </row>
    <row r="20419">
      <c r="A20419" s="44" t="s">
        <v>18608</v>
      </c>
      <c r="B20419" s="45">
        <v>9960.0</v>
      </c>
      <c r="C20419" s="52"/>
      <c r="D20419" s="52"/>
    </row>
    <row r="20420">
      <c r="A20420" s="44" t="s">
        <v>18609</v>
      </c>
      <c r="B20420" s="45">
        <v>1760.0</v>
      </c>
      <c r="C20420" s="52"/>
      <c r="D20420" s="52"/>
    </row>
    <row r="20421">
      <c r="A20421" s="44" t="s">
        <v>18610</v>
      </c>
      <c r="B20421" s="45">
        <v>25780.0</v>
      </c>
      <c r="C20421" s="52" t="s">
        <v>18611</v>
      </c>
      <c r="D20421" s="52"/>
    </row>
    <row r="20422">
      <c r="A20422" s="44" t="s">
        <v>18612</v>
      </c>
      <c r="B20422" s="45">
        <v>13380.0</v>
      </c>
      <c r="C20422" s="52" t="s">
        <v>18613</v>
      </c>
      <c r="D20422" s="52"/>
    </row>
    <row r="20423">
      <c r="A20423" s="44" t="s">
        <v>18614</v>
      </c>
      <c r="B20423" s="45">
        <v>1280.0</v>
      </c>
      <c r="C20423" s="52"/>
      <c r="D20423" s="52"/>
    </row>
    <row r="20424">
      <c r="A20424" s="44" t="s">
        <v>18615</v>
      </c>
      <c r="B20424" s="45">
        <v>10400.0</v>
      </c>
      <c r="C20424" s="52"/>
      <c r="D20424" s="52"/>
    </row>
    <row r="20425">
      <c r="A20425" s="44" t="s">
        <v>18616</v>
      </c>
      <c r="B20425" s="45">
        <v>3040.0</v>
      </c>
      <c r="C20425" s="52" t="s">
        <v>18617</v>
      </c>
      <c r="D20425" s="52"/>
    </row>
    <row r="20426">
      <c r="A20426" s="44" t="s">
        <v>18618</v>
      </c>
      <c r="B20426" s="45">
        <v>3520.0</v>
      </c>
      <c r="C20426" s="52" t="s">
        <v>18619</v>
      </c>
      <c r="D20426" s="52"/>
    </row>
    <row r="20427">
      <c r="A20427" s="44" t="s">
        <v>18620</v>
      </c>
      <c r="B20427" s="45">
        <v>16880.0</v>
      </c>
      <c r="C20427" s="52"/>
      <c r="D20427" s="52"/>
    </row>
    <row r="20428">
      <c r="A20428" s="44" t="s">
        <v>18621</v>
      </c>
      <c r="B20428" s="45">
        <v>3640.0</v>
      </c>
      <c r="C20428" s="52" t="s">
        <v>2781</v>
      </c>
      <c r="D20428" s="52"/>
    </row>
    <row r="20429">
      <c r="A20429" s="44" t="s">
        <v>18622</v>
      </c>
      <c r="B20429" s="45">
        <v>3020.0</v>
      </c>
      <c r="C20429" s="52" t="s">
        <v>18617</v>
      </c>
      <c r="D20429" s="52"/>
    </row>
    <row r="20430">
      <c r="A20430" s="44" t="s">
        <v>18623</v>
      </c>
      <c r="B20430" s="45">
        <v>19260.0</v>
      </c>
      <c r="C20430" s="52" t="s">
        <v>18624</v>
      </c>
      <c r="D20430" s="52"/>
    </row>
    <row r="20431">
      <c r="A20431" s="44" t="s">
        <v>18625</v>
      </c>
      <c r="B20431" s="45">
        <v>15820.0</v>
      </c>
      <c r="C20431" s="52"/>
      <c r="D20431" s="52"/>
    </row>
    <row r="20432">
      <c r="A20432" s="44" t="s">
        <v>18626</v>
      </c>
      <c r="B20432" s="45">
        <v>3500.0</v>
      </c>
      <c r="C20432" s="52" t="s">
        <v>4017</v>
      </c>
      <c r="D20432" s="52"/>
    </row>
    <row r="20433">
      <c r="A20433" s="44" t="s">
        <v>18627</v>
      </c>
      <c r="B20433" s="45">
        <v>2860.0</v>
      </c>
      <c r="C20433" s="52" t="s">
        <v>18619</v>
      </c>
      <c r="D20433" s="52"/>
    </row>
    <row r="20434">
      <c r="A20434" s="44" t="s">
        <v>18628</v>
      </c>
      <c r="B20434" s="45">
        <v>10640.0</v>
      </c>
      <c r="C20434" s="52"/>
      <c r="D20434" s="52"/>
    </row>
    <row r="20435">
      <c r="A20435" s="44" t="s">
        <v>18629</v>
      </c>
      <c r="B20435" s="45">
        <v>11880.0</v>
      </c>
      <c r="C20435" s="52" t="s">
        <v>8901</v>
      </c>
      <c r="D20435" s="52"/>
    </row>
    <row r="20436">
      <c r="A20436" s="44" t="s">
        <v>18630</v>
      </c>
      <c r="B20436" s="45">
        <v>26520.0</v>
      </c>
      <c r="C20436" s="52" t="s">
        <v>18611</v>
      </c>
      <c r="D20436" s="52"/>
    </row>
    <row r="20437">
      <c r="A20437" s="44" t="s">
        <v>18631</v>
      </c>
      <c r="B20437" s="45">
        <v>10240.0</v>
      </c>
      <c r="C20437" s="52"/>
      <c r="D20437" s="52"/>
    </row>
    <row r="20438">
      <c r="A20438" s="44" t="s">
        <v>18632</v>
      </c>
      <c r="B20438" s="45">
        <v>12040.0</v>
      </c>
      <c r="C20438" s="52" t="s">
        <v>9321</v>
      </c>
      <c r="D20438" s="52"/>
    </row>
    <row r="20439">
      <c r="A20439" s="44" t="s">
        <v>18633</v>
      </c>
      <c r="B20439" s="45">
        <v>9440.0</v>
      </c>
      <c r="C20439" s="52"/>
      <c r="D20439" s="52"/>
    </row>
    <row r="20440">
      <c r="A20440" s="44" t="s">
        <v>18634</v>
      </c>
      <c r="B20440" s="45">
        <v>10620.0</v>
      </c>
      <c r="C20440" s="52" t="s">
        <v>8901</v>
      </c>
      <c r="D20440" s="52"/>
    </row>
    <row r="20441">
      <c r="A20441" s="44" t="s">
        <v>18635</v>
      </c>
      <c r="B20441" s="45">
        <v>2940.0</v>
      </c>
      <c r="C20441" s="52" t="s">
        <v>4017</v>
      </c>
      <c r="D20441" s="52"/>
    </row>
    <row r="20442">
      <c r="A20442" s="44" t="s">
        <v>18636</v>
      </c>
      <c r="B20442" s="45">
        <v>11820.0</v>
      </c>
      <c r="C20442" s="52" t="s">
        <v>196</v>
      </c>
      <c r="D20442" s="52"/>
    </row>
    <row r="20443">
      <c r="A20443" s="44" t="s">
        <v>18637</v>
      </c>
      <c r="B20443" s="45">
        <v>10000.0</v>
      </c>
      <c r="C20443" s="52"/>
      <c r="D20443" s="52"/>
    </row>
    <row r="20444">
      <c r="A20444" s="44" t="s">
        <v>18638</v>
      </c>
      <c r="B20444" s="45">
        <v>13140.0</v>
      </c>
      <c r="C20444" s="52" t="s">
        <v>8901</v>
      </c>
      <c r="D20444" s="52"/>
    </row>
    <row r="20445">
      <c r="A20445" s="44" t="s">
        <v>18639</v>
      </c>
      <c r="B20445" s="45">
        <v>9400.0</v>
      </c>
      <c r="C20445" s="52"/>
      <c r="D20445" s="52"/>
    </row>
    <row r="20446">
      <c r="A20446" s="44" t="s">
        <v>18640</v>
      </c>
      <c r="B20446" s="45">
        <v>10560.0</v>
      </c>
      <c r="C20446" s="52" t="s">
        <v>18641</v>
      </c>
      <c r="D20446" s="52"/>
    </row>
    <row r="20447">
      <c r="A20447" s="44" t="s">
        <v>18642</v>
      </c>
      <c r="B20447" s="45">
        <v>10180.0</v>
      </c>
      <c r="C20447" s="52"/>
      <c r="D20447" s="52"/>
    </row>
    <row r="20448">
      <c r="A20448" s="44" t="s">
        <v>18643</v>
      </c>
      <c r="B20448" s="45">
        <v>3180.0</v>
      </c>
      <c r="C20448" s="52" t="s">
        <v>4474</v>
      </c>
      <c r="D20448" s="52"/>
    </row>
    <row r="20449">
      <c r="A20449" s="44" t="s">
        <v>18644</v>
      </c>
      <c r="B20449" s="45">
        <v>17400.0</v>
      </c>
      <c r="C20449" s="52"/>
      <c r="D20449" s="52"/>
    </row>
    <row r="20450">
      <c r="A20450" s="44" t="s">
        <v>18645</v>
      </c>
      <c r="B20450" s="45">
        <v>2680.0</v>
      </c>
      <c r="C20450" s="52" t="s">
        <v>4474</v>
      </c>
      <c r="D20450" s="52"/>
    </row>
    <row r="20451">
      <c r="A20451" s="44" t="s">
        <v>18646</v>
      </c>
      <c r="B20451" s="45">
        <v>15720.0</v>
      </c>
      <c r="C20451" s="52" t="s">
        <v>18647</v>
      </c>
      <c r="D20451" s="52"/>
    </row>
    <row r="20452">
      <c r="A20452" s="44" t="s">
        <v>18648</v>
      </c>
      <c r="B20452" s="45">
        <v>3660.0</v>
      </c>
      <c r="C20452" s="52"/>
      <c r="D20452" s="52"/>
    </row>
    <row r="20453">
      <c r="A20453" s="44" t="s">
        <v>18649</v>
      </c>
      <c r="B20453" s="45">
        <v>13060.0</v>
      </c>
      <c r="C20453" s="52" t="s">
        <v>18650</v>
      </c>
      <c r="D20453" s="52"/>
    </row>
    <row r="20454">
      <c r="A20454" s="44" t="s">
        <v>18651</v>
      </c>
      <c r="B20454" s="45">
        <v>10300.0</v>
      </c>
      <c r="C20454" s="52"/>
      <c r="D20454" s="52"/>
    </row>
    <row r="20455">
      <c r="A20455" s="44" t="s">
        <v>18652</v>
      </c>
      <c r="B20455" s="45">
        <v>10540.0</v>
      </c>
      <c r="C20455" s="52" t="s">
        <v>18653</v>
      </c>
      <c r="D20455" s="52"/>
    </row>
    <row r="20456">
      <c r="A20456" s="44" t="s">
        <v>18654</v>
      </c>
      <c r="B20456" s="45">
        <v>23320.0</v>
      </c>
      <c r="C20456" s="52" t="s">
        <v>13177</v>
      </c>
      <c r="D20456" s="52"/>
    </row>
    <row r="20457">
      <c r="A20457" s="44" t="s">
        <v>18655</v>
      </c>
      <c r="B20457" s="45">
        <v>9560.0</v>
      </c>
      <c r="C20457" s="52"/>
      <c r="D20457" s="52"/>
    </row>
    <row r="20458">
      <c r="A20458" s="44" t="s">
        <v>18656</v>
      </c>
      <c r="B20458" s="45">
        <v>12060.0</v>
      </c>
      <c r="C20458" s="52" t="s">
        <v>8901</v>
      </c>
      <c r="D20458" s="52"/>
    </row>
    <row r="20459">
      <c r="A20459" s="44" t="s">
        <v>18657</v>
      </c>
      <c r="B20459" s="45">
        <v>10620.0</v>
      </c>
      <c r="C20459" s="52"/>
      <c r="D20459" s="52"/>
    </row>
    <row r="20460">
      <c r="A20460" s="44" t="s">
        <v>18658</v>
      </c>
      <c r="B20460" s="45">
        <v>2440.0</v>
      </c>
      <c r="C20460" s="52" t="s">
        <v>17458</v>
      </c>
      <c r="D20460" s="52"/>
    </row>
    <row r="20461">
      <c r="A20461" s="44" t="s">
        <v>18659</v>
      </c>
      <c r="B20461" s="45">
        <v>3640.0</v>
      </c>
      <c r="C20461" s="52" t="s">
        <v>6421</v>
      </c>
      <c r="D20461" s="52"/>
    </row>
    <row r="20462">
      <c r="A20462" s="44" t="s">
        <v>18660</v>
      </c>
      <c r="B20462" s="45">
        <v>11660.0</v>
      </c>
      <c r="C20462" s="52" t="s">
        <v>18661</v>
      </c>
      <c r="D20462" s="52"/>
    </row>
    <row r="20463">
      <c r="A20463" s="44" t="s">
        <v>18662</v>
      </c>
      <c r="B20463" s="45">
        <v>2020.0</v>
      </c>
      <c r="C20463" s="52" t="s">
        <v>17458</v>
      </c>
      <c r="D20463" s="52"/>
    </row>
    <row r="20464">
      <c r="A20464" s="44" t="s">
        <v>18663</v>
      </c>
      <c r="B20464" s="45">
        <v>3440.0</v>
      </c>
      <c r="C20464" s="52" t="s">
        <v>6508</v>
      </c>
      <c r="D20464" s="52"/>
    </row>
    <row r="20465">
      <c r="A20465" s="44" t="s">
        <v>18664</v>
      </c>
      <c r="B20465" s="45">
        <v>3440.0</v>
      </c>
      <c r="C20465" s="52" t="s">
        <v>7276</v>
      </c>
      <c r="D20465" s="52"/>
    </row>
    <row r="20466">
      <c r="A20466" s="44" t="s">
        <v>18665</v>
      </c>
      <c r="B20466" s="45">
        <v>2900.0</v>
      </c>
      <c r="C20466" s="52" t="s">
        <v>9914</v>
      </c>
      <c r="D20466" s="52"/>
    </row>
    <row r="20467">
      <c r="A20467" s="44" t="s">
        <v>18666</v>
      </c>
      <c r="B20467" s="45">
        <v>9000.0</v>
      </c>
      <c r="C20467" s="52"/>
      <c r="D20467" s="52"/>
    </row>
    <row r="20468">
      <c r="A20468" s="44" t="s">
        <v>18667</v>
      </c>
      <c r="B20468" s="45">
        <v>3560.0</v>
      </c>
      <c r="C20468" s="52"/>
      <c r="D20468" s="52"/>
    </row>
    <row r="20469">
      <c r="A20469" s="44" t="s">
        <v>18668</v>
      </c>
      <c r="B20469" s="45">
        <v>11960.0</v>
      </c>
      <c r="C20469" s="52" t="s">
        <v>18669</v>
      </c>
      <c r="D20469" s="52"/>
    </row>
    <row r="20470">
      <c r="A20470" s="44" t="s">
        <v>18670</v>
      </c>
      <c r="B20470" s="45">
        <v>16440.0</v>
      </c>
      <c r="C20470" s="52"/>
      <c r="D20470" s="52"/>
    </row>
    <row r="20471">
      <c r="A20471" s="44" t="s">
        <v>18671</v>
      </c>
      <c r="B20471" s="45">
        <v>10080.0</v>
      </c>
      <c r="C20471" s="52"/>
      <c r="D20471" s="52"/>
    </row>
    <row r="20472">
      <c r="A20472" s="44" t="s">
        <v>18672</v>
      </c>
      <c r="B20472" s="45">
        <v>17100.0</v>
      </c>
      <c r="C20472" s="52" t="s">
        <v>8901</v>
      </c>
      <c r="D20472" s="52"/>
    </row>
    <row r="20473">
      <c r="A20473" s="44" t="s">
        <v>18673</v>
      </c>
      <c r="B20473" s="45">
        <v>10700.0</v>
      </c>
      <c r="C20473" s="52"/>
      <c r="D20473" s="52"/>
    </row>
    <row r="20474">
      <c r="A20474" s="44" t="s">
        <v>18674</v>
      </c>
      <c r="B20474" s="45">
        <v>3800.0</v>
      </c>
      <c r="C20474" s="52"/>
      <c r="D20474" s="52"/>
    </row>
    <row r="20475">
      <c r="A20475" s="44" t="s">
        <v>18675</v>
      </c>
      <c r="B20475" s="45">
        <v>10140.0</v>
      </c>
      <c r="C20475" s="52"/>
      <c r="D20475" s="52"/>
    </row>
    <row r="20476">
      <c r="A20476" s="44" t="s">
        <v>18676</v>
      </c>
      <c r="B20476" s="45">
        <v>11680.0</v>
      </c>
      <c r="C20476" s="52" t="s">
        <v>17947</v>
      </c>
      <c r="D20476" s="52"/>
    </row>
    <row r="20477">
      <c r="A20477" s="44" t="s">
        <v>18677</v>
      </c>
      <c r="B20477" s="45">
        <v>2660.0</v>
      </c>
      <c r="C20477" s="52"/>
      <c r="D20477" s="52"/>
    </row>
    <row r="20478">
      <c r="A20478" s="44" t="s">
        <v>18678</v>
      </c>
      <c r="B20478" s="45">
        <v>21000.0</v>
      </c>
      <c r="C20478" s="52" t="s">
        <v>18679</v>
      </c>
      <c r="D20478" s="52"/>
    </row>
    <row r="20479">
      <c r="A20479" s="44" t="s">
        <v>18680</v>
      </c>
      <c r="B20479" s="45">
        <v>10120.0</v>
      </c>
      <c r="C20479" s="52"/>
      <c r="D20479" s="52"/>
    </row>
    <row r="20480">
      <c r="A20480" s="44" t="s">
        <v>18681</v>
      </c>
      <c r="B20480" s="45">
        <v>4620.0</v>
      </c>
      <c r="C20480" s="52" t="s">
        <v>4017</v>
      </c>
      <c r="D20480" s="52"/>
    </row>
    <row r="20481">
      <c r="A20481" s="44" t="s">
        <v>18682</v>
      </c>
      <c r="B20481" s="45">
        <v>3840.0</v>
      </c>
      <c r="C20481" s="52" t="s">
        <v>17165</v>
      </c>
      <c r="D20481" s="52"/>
    </row>
    <row r="20482">
      <c r="A20482" s="44" t="s">
        <v>18683</v>
      </c>
      <c r="B20482" s="45">
        <v>11980.0</v>
      </c>
      <c r="C20482" s="52" t="s">
        <v>4576</v>
      </c>
      <c r="D20482" s="52"/>
    </row>
    <row r="20483">
      <c r="A20483" s="44" t="s">
        <v>18684</v>
      </c>
      <c r="B20483" s="45">
        <v>4080.0</v>
      </c>
      <c r="C20483" s="52"/>
      <c r="D20483" s="52"/>
    </row>
    <row r="20484">
      <c r="A20484" s="44" t="s">
        <v>18685</v>
      </c>
      <c r="B20484" s="45">
        <v>2680.0</v>
      </c>
      <c r="C20484" s="52"/>
      <c r="D20484" s="52"/>
    </row>
    <row r="20485">
      <c r="A20485" s="44" t="s">
        <v>18686</v>
      </c>
      <c r="B20485" s="45">
        <v>9540.0</v>
      </c>
      <c r="C20485" s="52"/>
      <c r="D20485" s="52"/>
    </row>
    <row r="20486">
      <c r="A20486" s="44" t="s">
        <v>18687</v>
      </c>
      <c r="B20486" s="45">
        <v>11500.0</v>
      </c>
      <c r="C20486" s="52" t="s">
        <v>11976</v>
      </c>
      <c r="D20486" s="52"/>
    </row>
    <row r="20487">
      <c r="A20487" s="44" t="s">
        <v>18688</v>
      </c>
      <c r="B20487" s="45">
        <v>2340.0</v>
      </c>
      <c r="C20487" s="52" t="s">
        <v>7445</v>
      </c>
      <c r="D20487" s="52"/>
    </row>
    <row r="20488">
      <c r="A20488" s="44" t="s">
        <v>18689</v>
      </c>
      <c r="B20488" s="45">
        <v>2240.0</v>
      </c>
      <c r="C20488" s="52" t="s">
        <v>7445</v>
      </c>
      <c r="D20488" s="52"/>
    </row>
    <row r="20489">
      <c r="A20489" s="44" t="s">
        <v>18690</v>
      </c>
      <c r="B20489" s="45">
        <v>11760.0</v>
      </c>
      <c r="C20489" s="52" t="s">
        <v>18691</v>
      </c>
      <c r="D20489" s="52"/>
    </row>
    <row r="20490">
      <c r="A20490" s="44" t="s">
        <v>18692</v>
      </c>
      <c r="B20490" s="45">
        <v>9620.0</v>
      </c>
      <c r="C20490" s="52"/>
      <c r="D20490" s="52"/>
    </row>
    <row r="20491">
      <c r="A20491" s="44" t="s">
        <v>18693</v>
      </c>
      <c r="B20491" s="45">
        <v>4340.0</v>
      </c>
      <c r="C20491" s="52"/>
      <c r="D20491" s="52"/>
    </row>
    <row r="20492">
      <c r="A20492" s="44" t="s">
        <v>18694</v>
      </c>
      <c r="B20492" s="45">
        <v>10040.0</v>
      </c>
      <c r="C20492" s="52"/>
      <c r="D20492" s="52"/>
    </row>
    <row r="20493">
      <c r="A20493" s="44" t="s">
        <v>18695</v>
      </c>
      <c r="B20493" s="45">
        <v>16460.0</v>
      </c>
      <c r="C20493" s="52"/>
      <c r="D20493" s="52"/>
    </row>
    <row r="20494">
      <c r="A20494" s="44" t="s">
        <v>18696</v>
      </c>
      <c r="B20494" s="45">
        <v>3740.0</v>
      </c>
      <c r="C20494" s="52" t="s">
        <v>4017</v>
      </c>
      <c r="D20494" s="52"/>
    </row>
    <row r="20495">
      <c r="A20495" s="44" t="s">
        <v>18697</v>
      </c>
      <c r="B20495" s="45">
        <v>2720.0</v>
      </c>
      <c r="C20495" s="52"/>
      <c r="D20495" s="52"/>
    </row>
    <row r="20496">
      <c r="A20496" s="44" t="s">
        <v>18698</v>
      </c>
      <c r="B20496" s="45">
        <v>11260.0</v>
      </c>
      <c r="C20496" s="52"/>
      <c r="D20496" s="52"/>
    </row>
    <row r="20497">
      <c r="A20497" s="44" t="s">
        <v>18699</v>
      </c>
      <c r="B20497" s="45">
        <v>11440.0</v>
      </c>
      <c r="C20497" s="52"/>
      <c r="D20497" s="52"/>
    </row>
    <row r="20498">
      <c r="A20498" s="44" t="s">
        <v>18700</v>
      </c>
      <c r="B20498" s="45">
        <v>3160.0</v>
      </c>
      <c r="C20498" s="52" t="s">
        <v>4017</v>
      </c>
      <c r="D20498" s="52"/>
    </row>
    <row r="20499">
      <c r="A20499" s="44" t="s">
        <v>18701</v>
      </c>
      <c r="B20499" s="45">
        <v>11280.0</v>
      </c>
      <c r="C20499" s="52"/>
      <c r="D20499" s="52"/>
    </row>
    <row r="20500">
      <c r="A20500" s="44" t="s">
        <v>18702</v>
      </c>
      <c r="B20500" s="45">
        <v>14720.0</v>
      </c>
      <c r="C20500" s="52"/>
      <c r="D20500" s="52"/>
    </row>
    <row r="20501">
      <c r="A20501" s="44" t="s">
        <v>18703</v>
      </c>
      <c r="B20501" s="45">
        <v>11420.0</v>
      </c>
      <c r="C20501" s="52"/>
      <c r="D20501" s="52"/>
    </row>
    <row r="20502">
      <c r="A20502" s="44" t="s">
        <v>18704</v>
      </c>
      <c r="B20502" s="45">
        <v>9520.0</v>
      </c>
      <c r="C20502" s="52"/>
      <c r="D20502" s="52"/>
    </row>
    <row r="20503">
      <c r="A20503" s="44" t="s">
        <v>18705</v>
      </c>
      <c r="B20503" s="45">
        <v>20660.0</v>
      </c>
      <c r="C20503" s="52" t="s">
        <v>13177</v>
      </c>
      <c r="D20503" s="52"/>
    </row>
    <row r="20504">
      <c r="A20504" s="44" t="s">
        <v>18706</v>
      </c>
      <c r="B20504" s="45">
        <v>2820.0</v>
      </c>
      <c r="C20504" s="52"/>
      <c r="D20504" s="52"/>
    </row>
    <row r="20505">
      <c r="A20505" s="44" t="s">
        <v>18707</v>
      </c>
      <c r="B20505" s="45">
        <v>11120.0</v>
      </c>
      <c r="C20505" s="52" t="s">
        <v>8901</v>
      </c>
      <c r="D20505" s="52"/>
    </row>
    <row r="20506">
      <c r="A20506" s="44" t="s">
        <v>18708</v>
      </c>
      <c r="B20506" s="45">
        <v>10240.0</v>
      </c>
      <c r="C20506" s="52" t="s">
        <v>18709</v>
      </c>
      <c r="D20506" s="52"/>
    </row>
    <row r="20507">
      <c r="A20507" s="44" t="s">
        <v>18710</v>
      </c>
      <c r="B20507" s="45">
        <v>4020.0</v>
      </c>
      <c r="C20507" s="52" t="s">
        <v>18711</v>
      </c>
      <c r="D20507" s="52"/>
    </row>
    <row r="20508">
      <c r="A20508" s="44" t="s">
        <v>18712</v>
      </c>
      <c r="B20508" s="45">
        <v>3440.0</v>
      </c>
      <c r="C20508" s="52" t="s">
        <v>18713</v>
      </c>
      <c r="D20508" s="52"/>
    </row>
    <row r="20509">
      <c r="A20509" s="44" t="s">
        <v>18714</v>
      </c>
      <c r="B20509" s="45">
        <v>16360.0</v>
      </c>
      <c r="C20509" s="52"/>
      <c r="D20509" s="52"/>
    </row>
    <row r="20510">
      <c r="A20510" s="44" t="s">
        <v>18715</v>
      </c>
      <c r="B20510" s="45">
        <v>2900.0</v>
      </c>
      <c r="C20510" s="52" t="s">
        <v>18713</v>
      </c>
      <c r="D20510" s="52"/>
    </row>
    <row r="20511">
      <c r="A20511" s="44" t="s">
        <v>18716</v>
      </c>
      <c r="B20511" s="45">
        <v>11720.0</v>
      </c>
      <c r="C20511" s="52" t="s">
        <v>13205</v>
      </c>
      <c r="D20511" s="52"/>
    </row>
    <row r="20512">
      <c r="A20512" s="44" t="s">
        <v>18717</v>
      </c>
      <c r="B20512" s="45">
        <v>11520.0</v>
      </c>
      <c r="C20512" s="52" t="s">
        <v>7238</v>
      </c>
      <c r="D20512" s="52"/>
    </row>
    <row r="20513">
      <c r="A20513" s="44" t="s">
        <v>18718</v>
      </c>
      <c r="B20513" s="45">
        <v>2640.0</v>
      </c>
      <c r="C20513" s="52" t="s">
        <v>18711</v>
      </c>
      <c r="D20513" s="52"/>
    </row>
    <row r="20514">
      <c r="A20514" s="44" t="s">
        <v>18719</v>
      </c>
      <c r="B20514" s="45">
        <v>12240.0</v>
      </c>
      <c r="C20514" s="52" t="s">
        <v>4949</v>
      </c>
      <c r="D20514" s="52"/>
    </row>
    <row r="20515">
      <c r="A20515" s="44" t="s">
        <v>18720</v>
      </c>
      <c r="B20515" s="45">
        <v>9540.0</v>
      </c>
      <c r="C20515" s="52"/>
      <c r="D20515" s="52"/>
    </row>
    <row r="20516">
      <c r="A20516" s="44" t="s">
        <v>18721</v>
      </c>
      <c r="B20516" s="45">
        <v>9420.0</v>
      </c>
      <c r="C20516" s="52"/>
      <c r="D20516" s="52"/>
    </row>
    <row r="20517">
      <c r="A20517" s="44" t="s">
        <v>18722</v>
      </c>
      <c r="B20517" s="45">
        <v>4360.0</v>
      </c>
      <c r="C20517" s="52"/>
      <c r="D20517" s="52"/>
    </row>
    <row r="20518">
      <c r="A20518" s="44" t="s">
        <v>18723</v>
      </c>
      <c r="B20518" s="45">
        <v>10940.0</v>
      </c>
      <c r="C20518" s="52" t="s">
        <v>18724</v>
      </c>
      <c r="D20518" s="52"/>
    </row>
    <row r="20519">
      <c r="A20519" s="44" t="s">
        <v>18725</v>
      </c>
      <c r="B20519" s="45">
        <v>3320.0</v>
      </c>
      <c r="C20519" s="52" t="s">
        <v>18600</v>
      </c>
      <c r="D20519" s="52"/>
    </row>
    <row r="20520">
      <c r="A20520" s="44" t="s">
        <v>18726</v>
      </c>
      <c r="B20520" s="45">
        <v>2800.0</v>
      </c>
      <c r="C20520" s="52" t="s">
        <v>18600</v>
      </c>
      <c r="D20520" s="52"/>
    </row>
    <row r="20521">
      <c r="A20521" s="44" t="s">
        <v>18727</v>
      </c>
      <c r="B20521" s="45">
        <v>2800.0</v>
      </c>
      <c r="C20521" s="52"/>
      <c r="D20521" s="52"/>
    </row>
    <row r="20522">
      <c r="A20522" s="44" t="s">
        <v>18728</v>
      </c>
      <c r="B20522" s="45">
        <v>10700.0</v>
      </c>
      <c r="C20522" s="52"/>
      <c r="D20522" s="52"/>
    </row>
    <row r="20523">
      <c r="A20523" s="44" t="s">
        <v>18729</v>
      </c>
      <c r="B20523" s="45">
        <v>1760.0</v>
      </c>
      <c r="C20523" s="52"/>
      <c r="D20523" s="52"/>
    </row>
    <row r="20524">
      <c r="A20524" s="44" t="s">
        <v>18730</v>
      </c>
      <c r="B20524" s="45">
        <v>2900.0</v>
      </c>
      <c r="C20524" s="52"/>
      <c r="D20524" s="52"/>
    </row>
    <row r="20525">
      <c r="A20525" s="44" t="s">
        <v>18731</v>
      </c>
      <c r="B20525" s="45">
        <v>1280.0</v>
      </c>
      <c r="C20525" s="52"/>
      <c r="D20525" s="52"/>
    </row>
    <row r="20526">
      <c r="A20526" s="44" t="s">
        <v>18732</v>
      </c>
      <c r="B20526" s="45">
        <v>2720.0</v>
      </c>
      <c r="C20526" s="52"/>
      <c r="D20526" s="52"/>
    </row>
    <row r="20527">
      <c r="A20527" s="44" t="s">
        <v>18733</v>
      </c>
      <c r="B20527" s="45">
        <v>10120.0</v>
      </c>
      <c r="C20527" s="52"/>
      <c r="D20527" s="52"/>
    </row>
    <row r="20528">
      <c r="A20528" s="44" t="s">
        <v>18734</v>
      </c>
      <c r="B20528" s="45">
        <v>10780.0</v>
      </c>
      <c r="C20528" s="52"/>
      <c r="D20528" s="52"/>
    </row>
    <row r="20529">
      <c r="A20529" s="44" t="s">
        <v>18735</v>
      </c>
      <c r="B20529" s="45">
        <v>3040.0</v>
      </c>
      <c r="C20529" s="52"/>
      <c r="D20529" s="52"/>
    </row>
    <row r="20530">
      <c r="A20530" s="44" t="s">
        <v>18736</v>
      </c>
      <c r="B20530" s="45">
        <v>10740.0</v>
      </c>
      <c r="C20530" s="52"/>
      <c r="D20530" s="52"/>
    </row>
    <row r="20531">
      <c r="A20531" s="44" t="s">
        <v>18737</v>
      </c>
      <c r="B20531" s="45">
        <v>1980.0</v>
      </c>
      <c r="C20531" s="52"/>
      <c r="D20531" s="52"/>
    </row>
    <row r="20532">
      <c r="A20532" s="44" t="s">
        <v>18738</v>
      </c>
      <c r="B20532" s="45">
        <v>10200.0</v>
      </c>
      <c r="C20532" s="52"/>
      <c r="D20532" s="52"/>
    </row>
    <row r="20533">
      <c r="A20533" s="44" t="s">
        <v>18739</v>
      </c>
      <c r="B20533" s="45">
        <v>24920.0</v>
      </c>
      <c r="C20533" s="52" t="s">
        <v>18740</v>
      </c>
      <c r="D20533" s="52"/>
    </row>
    <row r="20534">
      <c r="A20534" s="44" t="s">
        <v>18741</v>
      </c>
      <c r="B20534" s="45">
        <v>3280.0</v>
      </c>
      <c r="C20534" s="52"/>
      <c r="D20534" s="52"/>
    </row>
    <row r="20535">
      <c r="A20535" s="44" t="s">
        <v>18742</v>
      </c>
      <c r="B20535" s="45">
        <v>11440.0</v>
      </c>
      <c r="C20535" s="52"/>
      <c r="D20535" s="52"/>
    </row>
    <row r="20536">
      <c r="A20536" s="44" t="s">
        <v>18743</v>
      </c>
      <c r="B20536" s="45">
        <v>11640.0</v>
      </c>
      <c r="C20536" s="52" t="s">
        <v>8315</v>
      </c>
      <c r="D20536" s="52"/>
    </row>
    <row r="20537">
      <c r="A20537" s="44" t="s">
        <v>18744</v>
      </c>
      <c r="B20537" s="45">
        <v>3460.0</v>
      </c>
      <c r="C20537" s="52"/>
      <c r="D20537" s="52"/>
    </row>
    <row r="20538">
      <c r="A20538" s="44" t="s">
        <v>18745</v>
      </c>
      <c r="B20538" s="45">
        <v>16400.0</v>
      </c>
      <c r="C20538" s="52" t="s">
        <v>15025</v>
      </c>
      <c r="D20538" s="52"/>
    </row>
    <row r="20539">
      <c r="A20539" s="44" t="s">
        <v>18746</v>
      </c>
      <c r="B20539" s="45">
        <v>2780.0</v>
      </c>
      <c r="C20539" s="52"/>
      <c r="D20539" s="52"/>
    </row>
    <row r="20540">
      <c r="A20540" s="44" t="s">
        <v>18747</v>
      </c>
      <c r="B20540" s="45">
        <v>10780.0</v>
      </c>
      <c r="C20540" s="52"/>
      <c r="D20540" s="52"/>
    </row>
    <row r="20541">
      <c r="A20541" s="44" t="s">
        <v>18748</v>
      </c>
      <c r="B20541" s="45">
        <v>3860.0</v>
      </c>
      <c r="C20541" s="52" t="s">
        <v>4112</v>
      </c>
      <c r="D20541" s="52"/>
    </row>
    <row r="20542">
      <c r="A20542" s="44" t="s">
        <v>18749</v>
      </c>
      <c r="B20542" s="45">
        <v>16420.0</v>
      </c>
      <c r="C20542" s="52"/>
      <c r="D20542" s="52"/>
    </row>
    <row r="20543">
      <c r="A20543" s="44" t="s">
        <v>18750</v>
      </c>
      <c r="B20543" s="45">
        <v>3160.0</v>
      </c>
      <c r="C20543" s="52" t="s">
        <v>18617</v>
      </c>
      <c r="D20543" s="52"/>
    </row>
    <row r="20544">
      <c r="A20544" s="44" t="s">
        <v>18751</v>
      </c>
      <c r="B20544" s="45">
        <v>3340.0</v>
      </c>
      <c r="C20544" s="52" t="s">
        <v>18619</v>
      </c>
      <c r="D20544" s="52"/>
    </row>
    <row r="20545">
      <c r="A20545" s="44" t="s">
        <v>18752</v>
      </c>
      <c r="B20545" s="45">
        <v>10620.0</v>
      </c>
      <c r="C20545" s="52"/>
      <c r="D20545" s="52"/>
    </row>
    <row r="20546">
      <c r="A20546" s="44" t="s">
        <v>18753</v>
      </c>
      <c r="B20546" s="45">
        <v>13480.0</v>
      </c>
      <c r="C20546" s="52" t="s">
        <v>4071</v>
      </c>
      <c r="D20546" s="52"/>
    </row>
    <row r="20547">
      <c r="A20547" s="44" t="s">
        <v>18754</v>
      </c>
      <c r="B20547" s="45">
        <v>2780.0</v>
      </c>
      <c r="C20547" s="52"/>
      <c r="D20547" s="52"/>
    </row>
    <row r="20548">
      <c r="A20548" s="44" t="s">
        <v>18755</v>
      </c>
      <c r="B20548" s="45">
        <v>3100.0</v>
      </c>
      <c r="C20548" s="52" t="s">
        <v>18617</v>
      </c>
      <c r="D20548" s="52"/>
    </row>
    <row r="20549">
      <c r="A20549" s="44" t="s">
        <v>18756</v>
      </c>
      <c r="B20549" s="45">
        <v>3040.0</v>
      </c>
      <c r="C20549" s="52" t="s">
        <v>18619</v>
      </c>
      <c r="D20549" s="52"/>
    </row>
    <row r="20550">
      <c r="A20550" s="44" t="s">
        <v>18757</v>
      </c>
      <c r="B20550" s="45">
        <v>24460.0</v>
      </c>
      <c r="C20550" s="52" t="s">
        <v>18740</v>
      </c>
      <c r="D20550" s="52"/>
    </row>
    <row r="20551">
      <c r="A20551" s="44" t="s">
        <v>18758</v>
      </c>
      <c r="B20551" s="45">
        <v>4140.0</v>
      </c>
      <c r="C20551" s="52" t="s">
        <v>4017</v>
      </c>
      <c r="D20551" s="52"/>
    </row>
    <row r="20552">
      <c r="A20552" s="44" t="s">
        <v>18759</v>
      </c>
      <c r="B20552" s="45">
        <v>10160.0</v>
      </c>
      <c r="C20552" s="52"/>
      <c r="D20552" s="52"/>
    </row>
    <row r="20553">
      <c r="A20553" s="44" t="s">
        <v>18760</v>
      </c>
      <c r="B20553" s="45">
        <v>3140.0</v>
      </c>
      <c r="C20553" s="52" t="s">
        <v>3991</v>
      </c>
      <c r="D20553" s="52"/>
    </row>
    <row r="20554">
      <c r="A20554" s="44" t="s">
        <v>18761</v>
      </c>
      <c r="B20554" s="45">
        <v>2800.0</v>
      </c>
      <c r="C20554" s="52" t="s">
        <v>3991</v>
      </c>
      <c r="D20554" s="52"/>
    </row>
    <row r="20555">
      <c r="A20555" s="44" t="s">
        <v>18762</v>
      </c>
      <c r="B20555" s="45">
        <v>3280.0</v>
      </c>
      <c r="C20555" s="52" t="s">
        <v>4017</v>
      </c>
      <c r="D20555" s="52"/>
    </row>
    <row r="20556">
      <c r="A20556" s="44" t="s">
        <v>18763</v>
      </c>
      <c r="B20556" s="45">
        <v>17680.0</v>
      </c>
      <c r="C20556" s="52" t="s">
        <v>18476</v>
      </c>
      <c r="D20556" s="52"/>
    </row>
    <row r="20557">
      <c r="A20557" s="44" t="s">
        <v>18764</v>
      </c>
      <c r="B20557" s="45">
        <v>12160.0</v>
      </c>
      <c r="C20557" s="52" t="s">
        <v>18401</v>
      </c>
      <c r="D20557" s="52"/>
    </row>
    <row r="20558">
      <c r="A20558" s="44" t="s">
        <v>18765</v>
      </c>
      <c r="B20558" s="45">
        <v>12680.0</v>
      </c>
      <c r="C20558" s="52" t="s">
        <v>5765</v>
      </c>
      <c r="D20558" s="52"/>
    </row>
    <row r="20559">
      <c r="A20559" s="44" t="s">
        <v>18766</v>
      </c>
      <c r="B20559" s="45">
        <v>16480.0</v>
      </c>
      <c r="C20559" s="52"/>
      <c r="D20559" s="52"/>
    </row>
    <row r="20560">
      <c r="A20560" s="44" t="s">
        <v>18767</v>
      </c>
      <c r="B20560" s="45">
        <v>11120.0</v>
      </c>
      <c r="C20560" s="52"/>
      <c r="D20560" s="52"/>
    </row>
    <row r="20561">
      <c r="A20561" s="44" t="s">
        <v>18768</v>
      </c>
      <c r="B20561" s="45">
        <v>10580.0</v>
      </c>
      <c r="C20561" s="52"/>
      <c r="D20561" s="52"/>
    </row>
    <row r="20562">
      <c r="A20562" s="44" t="s">
        <v>18769</v>
      </c>
      <c r="B20562" s="45">
        <v>13880.0</v>
      </c>
      <c r="C20562" s="52"/>
      <c r="D20562" s="52"/>
    </row>
    <row r="20563">
      <c r="A20563" s="44" t="s">
        <v>18770</v>
      </c>
      <c r="B20563" s="45">
        <v>35620.0</v>
      </c>
      <c r="C20563" s="52" t="s">
        <v>18476</v>
      </c>
      <c r="D20563" s="52"/>
    </row>
    <row r="20564">
      <c r="A20564" s="44" t="s">
        <v>18771</v>
      </c>
      <c r="B20564" s="45">
        <v>25320.0</v>
      </c>
      <c r="C20564" s="52" t="s">
        <v>18476</v>
      </c>
      <c r="D20564" s="52"/>
    </row>
    <row r="20565">
      <c r="A20565" s="44" t="s">
        <v>18772</v>
      </c>
      <c r="B20565" s="45">
        <v>2880.0</v>
      </c>
      <c r="C20565" s="52"/>
      <c r="D20565" s="52"/>
    </row>
    <row r="20566">
      <c r="A20566" s="44" t="s">
        <v>18773</v>
      </c>
      <c r="B20566" s="45">
        <v>3180.0</v>
      </c>
      <c r="C20566" s="52"/>
      <c r="D20566" s="52"/>
    </row>
    <row r="20567">
      <c r="A20567" s="44" t="s">
        <v>18774</v>
      </c>
      <c r="B20567" s="45">
        <v>25080.0</v>
      </c>
      <c r="C20567" s="52" t="s">
        <v>18740</v>
      </c>
      <c r="D20567" s="52"/>
    </row>
    <row r="20568">
      <c r="A20568" s="44" t="s">
        <v>18775</v>
      </c>
      <c r="B20568" s="45">
        <v>12260.0</v>
      </c>
      <c r="C20568" s="52" t="s">
        <v>8901</v>
      </c>
      <c r="D20568" s="52"/>
    </row>
    <row r="20569">
      <c r="A20569" s="44" t="s">
        <v>18776</v>
      </c>
      <c r="B20569" s="45">
        <v>10840.0</v>
      </c>
      <c r="C20569" s="52"/>
      <c r="D20569" s="52"/>
    </row>
    <row r="20570">
      <c r="A20570" s="44" t="s">
        <v>18777</v>
      </c>
      <c r="B20570" s="45">
        <v>2740.0</v>
      </c>
      <c r="C20570" s="52"/>
      <c r="D20570" s="52"/>
    </row>
    <row r="20571">
      <c r="A20571" s="44" t="s">
        <v>18778</v>
      </c>
      <c r="B20571" s="45">
        <v>3040.0</v>
      </c>
      <c r="C20571" s="52"/>
      <c r="D20571" s="52"/>
    </row>
    <row r="20572">
      <c r="A20572" s="44" t="s">
        <v>18779</v>
      </c>
      <c r="B20572" s="45">
        <v>11220.0</v>
      </c>
      <c r="C20572" s="52" t="s">
        <v>18780</v>
      </c>
      <c r="D20572" s="52"/>
    </row>
    <row r="20573">
      <c r="A20573" s="44" t="s">
        <v>18781</v>
      </c>
      <c r="B20573" s="45">
        <v>2620.0</v>
      </c>
      <c r="C20573" s="52"/>
      <c r="D20573" s="52"/>
    </row>
    <row r="20574">
      <c r="A20574" s="44" t="s">
        <v>18782</v>
      </c>
      <c r="B20574" s="45">
        <v>10240.0</v>
      </c>
      <c r="C20574" s="52"/>
      <c r="D20574" s="52"/>
    </row>
    <row r="20575">
      <c r="A20575" s="44" t="s">
        <v>18783</v>
      </c>
      <c r="B20575" s="45">
        <v>3320.0</v>
      </c>
      <c r="C20575" s="52" t="s">
        <v>6421</v>
      </c>
      <c r="D20575" s="52"/>
    </row>
    <row r="20576">
      <c r="A20576" s="44" t="s">
        <v>18784</v>
      </c>
      <c r="B20576" s="45">
        <v>18800.0</v>
      </c>
      <c r="C20576" s="52" t="s">
        <v>18785</v>
      </c>
      <c r="D20576" s="52"/>
    </row>
    <row r="20577">
      <c r="A20577" s="44" t="s">
        <v>18786</v>
      </c>
      <c r="B20577" s="45">
        <v>3200.0</v>
      </c>
      <c r="C20577" s="52" t="s">
        <v>6508</v>
      </c>
      <c r="D20577" s="52"/>
    </row>
    <row r="20578">
      <c r="A20578" s="44" t="s">
        <v>18787</v>
      </c>
      <c r="B20578" s="45">
        <v>3200.0</v>
      </c>
      <c r="C20578" s="52" t="s">
        <v>7276</v>
      </c>
      <c r="D20578" s="52"/>
    </row>
    <row r="20579">
      <c r="A20579" s="44" t="s">
        <v>18788</v>
      </c>
      <c r="B20579" s="45">
        <v>16460.0</v>
      </c>
      <c r="C20579" s="52"/>
      <c r="D20579" s="52"/>
    </row>
    <row r="20580">
      <c r="A20580" s="44" t="s">
        <v>18789</v>
      </c>
      <c r="B20580" s="45">
        <v>2820.0</v>
      </c>
      <c r="C20580" s="52" t="s">
        <v>9914</v>
      </c>
      <c r="D20580" s="52"/>
    </row>
    <row r="20581">
      <c r="A20581" s="44" t="s">
        <v>18790</v>
      </c>
      <c r="B20581" s="45">
        <v>3180.0</v>
      </c>
      <c r="C20581" s="52" t="s">
        <v>4444</v>
      </c>
      <c r="D20581" s="52"/>
    </row>
    <row r="20582">
      <c r="A20582" s="44" t="s">
        <v>18791</v>
      </c>
      <c r="B20582" s="45">
        <v>3520.0</v>
      </c>
      <c r="C20582" s="52" t="s">
        <v>6421</v>
      </c>
      <c r="D20582" s="52"/>
    </row>
    <row r="20583">
      <c r="A20583" s="44" t="s">
        <v>18792</v>
      </c>
      <c r="B20583" s="45">
        <v>10940.0</v>
      </c>
      <c r="C20583" s="52"/>
      <c r="D20583" s="52"/>
    </row>
    <row r="20584">
      <c r="A20584" s="44" t="s">
        <v>18793</v>
      </c>
      <c r="B20584" s="45">
        <v>3220.0</v>
      </c>
      <c r="C20584" s="52" t="s">
        <v>6508</v>
      </c>
      <c r="D20584" s="52"/>
    </row>
    <row r="20585">
      <c r="A20585" s="44" t="s">
        <v>18794</v>
      </c>
      <c r="B20585" s="45">
        <v>3220.0</v>
      </c>
      <c r="C20585" s="52" t="s">
        <v>7276</v>
      </c>
      <c r="D20585" s="52"/>
    </row>
    <row r="20586">
      <c r="A20586" s="44" t="s">
        <v>18795</v>
      </c>
      <c r="B20586" s="45">
        <v>2860.0</v>
      </c>
      <c r="C20586" s="52" t="s">
        <v>4444</v>
      </c>
      <c r="D20586" s="52"/>
    </row>
    <row r="20587">
      <c r="A20587" s="44" t="s">
        <v>18796</v>
      </c>
      <c r="B20587" s="45">
        <v>11780.0</v>
      </c>
      <c r="C20587" s="52" t="s">
        <v>8901</v>
      </c>
      <c r="D20587" s="52"/>
    </row>
    <row r="20588">
      <c r="A20588" s="44" t="s">
        <v>18797</v>
      </c>
      <c r="B20588" s="45">
        <v>11060.0</v>
      </c>
      <c r="C20588" s="52" t="s">
        <v>10466</v>
      </c>
      <c r="D20588" s="52"/>
    </row>
    <row r="20589">
      <c r="A20589" s="44" t="s">
        <v>18798</v>
      </c>
      <c r="B20589" s="45">
        <v>4120.0</v>
      </c>
      <c r="C20589" s="52" t="s">
        <v>4018</v>
      </c>
      <c r="D20589" s="52"/>
    </row>
    <row r="20590">
      <c r="A20590" s="44" t="s">
        <v>18799</v>
      </c>
      <c r="B20590" s="45">
        <v>2800.0</v>
      </c>
      <c r="C20590" s="52"/>
      <c r="D20590" s="52"/>
    </row>
    <row r="20591">
      <c r="A20591" s="44" t="s">
        <v>18800</v>
      </c>
      <c r="B20591" s="45">
        <v>10440.0</v>
      </c>
      <c r="C20591" s="52" t="s">
        <v>8901</v>
      </c>
      <c r="D20591" s="52"/>
    </row>
    <row r="20592">
      <c r="A20592" s="44" t="s">
        <v>18801</v>
      </c>
      <c r="B20592" s="45">
        <v>10140.0</v>
      </c>
      <c r="C20592" s="52"/>
      <c r="D20592" s="52"/>
    </row>
    <row r="20593">
      <c r="A20593" s="44" t="s">
        <v>18802</v>
      </c>
      <c r="B20593" s="45">
        <v>3180.0</v>
      </c>
      <c r="C20593" s="52" t="s">
        <v>4138</v>
      </c>
      <c r="D20593" s="52"/>
    </row>
    <row r="20594">
      <c r="A20594" s="44" t="s">
        <v>18803</v>
      </c>
      <c r="B20594" s="45">
        <v>2640.0</v>
      </c>
      <c r="C20594" s="52" t="s">
        <v>4018</v>
      </c>
      <c r="D20594" s="52"/>
    </row>
    <row r="20595">
      <c r="A20595" s="44" t="s">
        <v>18804</v>
      </c>
      <c r="B20595" s="45">
        <v>3020.0</v>
      </c>
      <c r="C20595" s="52"/>
      <c r="D20595" s="52"/>
    </row>
    <row r="20596">
      <c r="A20596" s="44" t="s">
        <v>18805</v>
      </c>
      <c r="B20596" s="45">
        <v>2980.0</v>
      </c>
      <c r="C20596" s="52"/>
      <c r="D20596" s="52"/>
    </row>
    <row r="20597">
      <c r="A20597" s="44" t="s">
        <v>18806</v>
      </c>
      <c r="B20597" s="45">
        <v>25140.0</v>
      </c>
      <c r="C20597" s="52" t="s">
        <v>18740</v>
      </c>
      <c r="D20597" s="52"/>
    </row>
    <row r="20598">
      <c r="A20598" s="44" t="s">
        <v>18807</v>
      </c>
      <c r="B20598" s="45">
        <v>12040.0</v>
      </c>
      <c r="C20598" s="52" t="s">
        <v>11976</v>
      </c>
      <c r="D20598" s="52"/>
    </row>
    <row r="20599">
      <c r="A20599" s="44" t="s">
        <v>18808</v>
      </c>
      <c r="B20599" s="45">
        <v>9740.0</v>
      </c>
      <c r="C20599" s="52"/>
      <c r="D20599" s="52"/>
    </row>
    <row r="20600">
      <c r="A20600" s="44" t="s">
        <v>18809</v>
      </c>
      <c r="B20600" s="45">
        <v>12320.0</v>
      </c>
      <c r="C20600" s="52" t="s">
        <v>17947</v>
      </c>
      <c r="D20600" s="52"/>
    </row>
    <row r="20601">
      <c r="A20601" s="44" t="s">
        <v>18810</v>
      </c>
      <c r="B20601" s="45">
        <v>3240.0</v>
      </c>
      <c r="C20601" s="52" t="s">
        <v>4444</v>
      </c>
      <c r="D20601" s="52"/>
    </row>
    <row r="20602">
      <c r="A20602" s="44" t="s">
        <v>18811</v>
      </c>
      <c r="B20602" s="45">
        <v>2860.0</v>
      </c>
      <c r="C20602" s="52"/>
      <c r="D20602" s="52"/>
    </row>
    <row r="20603">
      <c r="A20603" s="44" t="s">
        <v>18812</v>
      </c>
      <c r="B20603" s="45">
        <v>16400.0</v>
      </c>
      <c r="C20603" s="52"/>
      <c r="D20603" s="52"/>
    </row>
    <row r="20604">
      <c r="A20604" s="44" t="s">
        <v>18813</v>
      </c>
      <c r="B20604" s="45">
        <v>2880.0</v>
      </c>
      <c r="C20604" s="52" t="s">
        <v>744</v>
      </c>
      <c r="D20604" s="52"/>
    </row>
    <row r="20605">
      <c r="A20605" s="44" t="s">
        <v>18814</v>
      </c>
      <c r="B20605" s="45">
        <v>13480.0</v>
      </c>
      <c r="C20605" s="52" t="s">
        <v>18815</v>
      </c>
      <c r="D20605" s="52"/>
    </row>
    <row r="20606">
      <c r="A20606" s="44" t="s">
        <v>18816</v>
      </c>
      <c r="B20606" s="45">
        <v>23680.0</v>
      </c>
      <c r="C20606" s="52" t="s">
        <v>18740</v>
      </c>
      <c r="D20606" s="52"/>
    </row>
    <row r="20607">
      <c r="A20607" s="44" t="s">
        <v>18817</v>
      </c>
      <c r="B20607" s="45">
        <v>2560.0</v>
      </c>
      <c r="C20607" s="52" t="s">
        <v>744</v>
      </c>
      <c r="D20607" s="52"/>
    </row>
    <row r="20608">
      <c r="A20608" s="44" t="s">
        <v>18818</v>
      </c>
      <c r="B20608" s="45">
        <v>11380.0</v>
      </c>
      <c r="C20608" s="52" t="s">
        <v>18819</v>
      </c>
      <c r="D20608" s="52"/>
    </row>
    <row r="20609">
      <c r="A20609" s="44" t="s">
        <v>18820</v>
      </c>
      <c r="B20609" s="45">
        <v>2820.0</v>
      </c>
      <c r="C20609" s="52"/>
      <c r="D20609" s="52"/>
    </row>
    <row r="20610">
      <c r="A20610" s="44" t="s">
        <v>18821</v>
      </c>
      <c r="B20610" s="45">
        <v>3280.0</v>
      </c>
      <c r="C20610" s="52"/>
      <c r="D20610" s="52"/>
    </row>
    <row r="20611">
      <c r="A20611" s="44" t="s">
        <v>18822</v>
      </c>
      <c r="B20611" s="45">
        <v>3320.0</v>
      </c>
      <c r="C20611" s="52"/>
      <c r="D20611" s="52"/>
    </row>
    <row r="20612">
      <c r="A20612" s="44" t="s">
        <v>18823</v>
      </c>
      <c r="B20612" s="45">
        <v>16400.0</v>
      </c>
      <c r="C20612" s="52"/>
      <c r="D20612" s="52"/>
    </row>
    <row r="20613">
      <c r="A20613" s="44" t="s">
        <v>18824</v>
      </c>
      <c r="B20613" s="45">
        <v>10660.0</v>
      </c>
      <c r="C20613" s="52"/>
      <c r="D20613" s="52"/>
    </row>
    <row r="20614">
      <c r="A20614" s="44" t="s">
        <v>18825</v>
      </c>
      <c r="B20614" s="45">
        <v>18380.0</v>
      </c>
      <c r="C20614" s="52"/>
      <c r="D20614" s="52"/>
    </row>
    <row r="20615">
      <c r="A20615" s="44" t="s">
        <v>18826</v>
      </c>
      <c r="B20615" s="45">
        <v>1760.0</v>
      </c>
      <c r="C20615" s="52"/>
      <c r="D20615" s="52"/>
    </row>
    <row r="20616">
      <c r="A20616" s="44" t="s">
        <v>18827</v>
      </c>
      <c r="B20616" s="45">
        <v>3440.0</v>
      </c>
      <c r="C20616" s="52" t="s">
        <v>18828</v>
      </c>
      <c r="D20616" s="52"/>
    </row>
    <row r="20617">
      <c r="A20617" s="44" t="s">
        <v>18829</v>
      </c>
      <c r="B20617" s="45">
        <v>2800.0</v>
      </c>
      <c r="C20617" s="52"/>
      <c r="D20617" s="52"/>
    </row>
    <row r="20618">
      <c r="A20618" s="44" t="s">
        <v>18830</v>
      </c>
      <c r="B20618" s="45">
        <v>11320.0</v>
      </c>
      <c r="C20618" s="52" t="s">
        <v>11976</v>
      </c>
      <c r="D20618" s="52"/>
    </row>
    <row r="20619">
      <c r="A20619" s="44" t="s">
        <v>18831</v>
      </c>
      <c r="B20619" s="45">
        <v>12140.0</v>
      </c>
      <c r="C20619" s="52" t="s">
        <v>4756</v>
      </c>
      <c r="D20619" s="52"/>
    </row>
    <row r="20620">
      <c r="A20620" s="44" t="s">
        <v>18832</v>
      </c>
      <c r="B20620" s="45">
        <v>2900.0</v>
      </c>
      <c r="C20620" s="52"/>
      <c r="D20620" s="52"/>
    </row>
    <row r="20621">
      <c r="A20621" s="44" t="s">
        <v>18833</v>
      </c>
      <c r="B20621" s="45">
        <v>12020.0</v>
      </c>
      <c r="C20621" s="52"/>
      <c r="D20621" s="52"/>
    </row>
    <row r="20622">
      <c r="A20622" s="44" t="s">
        <v>18834</v>
      </c>
      <c r="B20622" s="45">
        <v>3060.0</v>
      </c>
      <c r="C20622" s="52"/>
      <c r="D20622" s="52"/>
    </row>
    <row r="20623">
      <c r="A20623" s="44" t="s">
        <v>18835</v>
      </c>
      <c r="B20623" s="45">
        <v>3800.0</v>
      </c>
      <c r="C20623" s="52"/>
      <c r="D20623" s="52"/>
    </row>
    <row r="20624">
      <c r="A20624" s="44" t="s">
        <v>18836</v>
      </c>
      <c r="B20624" s="45">
        <v>3740.0</v>
      </c>
      <c r="C20624" s="52"/>
      <c r="D20624" s="52"/>
    </row>
    <row r="20625">
      <c r="A20625" s="44" t="s">
        <v>18837</v>
      </c>
      <c r="B20625" s="45">
        <v>3380.0</v>
      </c>
      <c r="C20625" s="52"/>
      <c r="D20625" s="52"/>
    </row>
    <row r="20626">
      <c r="A20626" s="44" t="s">
        <v>18838</v>
      </c>
      <c r="B20626" s="45">
        <v>10380.0</v>
      </c>
      <c r="C20626" s="52"/>
      <c r="D20626" s="52"/>
    </row>
    <row r="20627">
      <c r="A20627" s="44" t="s">
        <v>18839</v>
      </c>
      <c r="B20627" s="45">
        <v>4640.0</v>
      </c>
      <c r="C20627" s="52"/>
      <c r="D20627" s="52"/>
    </row>
    <row r="20628">
      <c r="A20628" s="44" t="s">
        <v>18840</v>
      </c>
      <c r="B20628" s="45">
        <v>3760.0</v>
      </c>
      <c r="C20628" s="52"/>
      <c r="D20628" s="52"/>
    </row>
    <row r="20629">
      <c r="A20629" s="44" t="s">
        <v>18841</v>
      </c>
      <c r="B20629" s="45">
        <v>11800.0</v>
      </c>
      <c r="C20629" s="52"/>
      <c r="D20629" s="52"/>
    </row>
    <row r="20630">
      <c r="A20630" s="44" t="s">
        <v>18842</v>
      </c>
      <c r="B20630" s="45">
        <v>3440.0</v>
      </c>
      <c r="C20630" s="52"/>
      <c r="D20630" s="52"/>
    </row>
    <row r="20631">
      <c r="A20631" s="44" t="s">
        <v>18843</v>
      </c>
      <c r="B20631" s="45">
        <v>3440.0</v>
      </c>
      <c r="C20631" s="52"/>
      <c r="D20631" s="52"/>
    </row>
    <row r="20632">
      <c r="A20632" s="44" t="s">
        <v>18844</v>
      </c>
      <c r="B20632" s="45">
        <v>2820.0</v>
      </c>
      <c r="C20632" s="52"/>
      <c r="D20632" s="52"/>
    </row>
    <row r="20633">
      <c r="A20633" s="44" t="s">
        <v>18845</v>
      </c>
      <c r="B20633" s="45">
        <v>2900.0</v>
      </c>
      <c r="C20633" s="52"/>
      <c r="D20633" s="52"/>
    </row>
    <row r="20634">
      <c r="A20634" s="44" t="s">
        <v>18846</v>
      </c>
      <c r="B20634" s="45">
        <v>10100.0</v>
      </c>
      <c r="C20634" s="52"/>
      <c r="D20634" s="52"/>
    </row>
    <row r="20635">
      <c r="A20635" s="44" t="s">
        <v>18847</v>
      </c>
      <c r="B20635" s="45">
        <v>9940.0</v>
      </c>
      <c r="C20635" s="52"/>
      <c r="D20635" s="52"/>
    </row>
    <row r="20636">
      <c r="A20636" s="44" t="s">
        <v>18848</v>
      </c>
      <c r="B20636" s="45">
        <v>1740.0</v>
      </c>
      <c r="C20636" s="52"/>
      <c r="D20636" s="52"/>
    </row>
    <row r="20637">
      <c r="A20637" s="44" t="s">
        <v>18849</v>
      </c>
      <c r="B20637" s="45">
        <v>23480.0</v>
      </c>
      <c r="C20637" s="52" t="s">
        <v>18740</v>
      </c>
      <c r="D20637" s="52"/>
    </row>
    <row r="20638">
      <c r="A20638" s="44" t="s">
        <v>18850</v>
      </c>
      <c r="B20638" s="45">
        <v>2720.0</v>
      </c>
      <c r="C20638" s="52"/>
      <c r="D20638" s="52"/>
    </row>
    <row r="20639">
      <c r="A20639" s="44" t="s">
        <v>18851</v>
      </c>
      <c r="B20639" s="45">
        <v>1260.0</v>
      </c>
      <c r="C20639" s="52"/>
      <c r="D20639" s="52"/>
    </row>
    <row r="20640">
      <c r="A20640" s="44" t="s">
        <v>18852</v>
      </c>
      <c r="B20640" s="45">
        <v>10180.0</v>
      </c>
      <c r="C20640" s="52" t="s">
        <v>12210</v>
      </c>
      <c r="D20640" s="52"/>
    </row>
    <row r="20641">
      <c r="A20641" s="44" t="s">
        <v>18853</v>
      </c>
      <c r="B20641" s="45">
        <v>10460.0</v>
      </c>
      <c r="C20641" s="52" t="s">
        <v>4190</v>
      </c>
      <c r="D20641" s="52"/>
    </row>
    <row r="20642">
      <c r="A20642" s="44" t="s">
        <v>18854</v>
      </c>
      <c r="B20642" s="45">
        <v>16400.0</v>
      </c>
      <c r="C20642" s="52"/>
      <c r="D20642" s="52"/>
    </row>
    <row r="20643">
      <c r="A20643" s="44" t="s">
        <v>18855</v>
      </c>
      <c r="B20643" s="45">
        <v>13000.0</v>
      </c>
      <c r="C20643" s="52" t="s">
        <v>8901</v>
      </c>
      <c r="D20643" s="52"/>
    </row>
    <row r="20644">
      <c r="A20644" s="44" t="s">
        <v>18856</v>
      </c>
      <c r="B20644" s="45">
        <v>9880.0</v>
      </c>
      <c r="C20644" s="52"/>
      <c r="D20644" s="52"/>
    </row>
    <row r="20645">
      <c r="A20645" s="44" t="s">
        <v>18857</v>
      </c>
      <c r="B20645" s="45">
        <v>3660.0</v>
      </c>
      <c r="C20645" s="52"/>
      <c r="D20645" s="52"/>
    </row>
    <row r="20646">
      <c r="A20646" s="44" t="s">
        <v>18858</v>
      </c>
      <c r="B20646" s="45">
        <v>10020.0</v>
      </c>
      <c r="C20646" s="52"/>
      <c r="D20646" s="52"/>
    </row>
    <row r="20647">
      <c r="A20647" s="44" t="s">
        <v>18859</v>
      </c>
      <c r="B20647" s="45">
        <v>10480.0</v>
      </c>
      <c r="C20647" s="52" t="s">
        <v>8901</v>
      </c>
      <c r="D20647" s="52"/>
    </row>
    <row r="20648">
      <c r="A20648" s="44" t="s">
        <v>18860</v>
      </c>
      <c r="B20648" s="45">
        <v>18040.0</v>
      </c>
      <c r="C20648" s="52"/>
      <c r="D20648" s="52"/>
    </row>
    <row r="20649">
      <c r="A20649" s="44" t="s">
        <v>18861</v>
      </c>
      <c r="B20649" s="45">
        <v>3380.0</v>
      </c>
      <c r="C20649" s="52"/>
      <c r="D20649" s="52"/>
    </row>
    <row r="20650">
      <c r="A20650" s="44" t="s">
        <v>18862</v>
      </c>
      <c r="B20650" s="45">
        <v>3780.0</v>
      </c>
      <c r="C20650" s="52" t="s">
        <v>4017</v>
      </c>
      <c r="D20650" s="52"/>
    </row>
    <row r="20651">
      <c r="A20651" s="44" t="s">
        <v>18863</v>
      </c>
      <c r="B20651" s="45">
        <v>2740.0</v>
      </c>
      <c r="C20651" s="52"/>
      <c r="D20651" s="52"/>
    </row>
    <row r="20652">
      <c r="A20652" s="44" t="s">
        <v>18864</v>
      </c>
      <c r="B20652" s="45">
        <v>21620.0</v>
      </c>
      <c r="C20652" s="52" t="s">
        <v>18865</v>
      </c>
      <c r="D20652" s="52"/>
    </row>
    <row r="20653">
      <c r="A20653" s="44" t="s">
        <v>18866</v>
      </c>
      <c r="B20653" s="45">
        <v>9360.0</v>
      </c>
      <c r="C20653" s="52"/>
      <c r="D20653" s="52"/>
    </row>
    <row r="20654">
      <c r="A20654" s="44" t="s">
        <v>18867</v>
      </c>
      <c r="B20654" s="45">
        <v>9320.0</v>
      </c>
      <c r="C20654" s="52"/>
      <c r="D20654" s="52"/>
    </row>
    <row r="20655">
      <c r="A20655" s="44" t="s">
        <v>18868</v>
      </c>
      <c r="B20655" s="45">
        <v>10660.0</v>
      </c>
      <c r="C20655" s="52"/>
      <c r="D20655" s="52"/>
    </row>
    <row r="20656">
      <c r="A20656" s="44" t="s">
        <v>18869</v>
      </c>
      <c r="B20656" s="45">
        <v>3960.0</v>
      </c>
      <c r="C20656" s="52"/>
      <c r="D20656" s="52"/>
    </row>
    <row r="20657">
      <c r="A20657" s="44" t="s">
        <v>18870</v>
      </c>
      <c r="B20657" s="45">
        <v>3220.0</v>
      </c>
      <c r="C20657" s="52" t="s">
        <v>4017</v>
      </c>
      <c r="D20657" s="52"/>
    </row>
    <row r="20658">
      <c r="A20658" s="44" t="s">
        <v>18871</v>
      </c>
      <c r="B20658" s="45">
        <v>19580.0</v>
      </c>
      <c r="C20658" s="52" t="s">
        <v>18116</v>
      </c>
      <c r="D20658" s="52"/>
    </row>
    <row r="20659">
      <c r="A20659" s="44" t="s">
        <v>18872</v>
      </c>
      <c r="B20659" s="45">
        <v>13380.0</v>
      </c>
      <c r="C20659" s="52" t="s">
        <v>5038</v>
      </c>
      <c r="D20659" s="52"/>
    </row>
    <row r="20660">
      <c r="A20660" s="44" t="s">
        <v>18873</v>
      </c>
      <c r="B20660" s="45">
        <v>3520.0</v>
      </c>
      <c r="C20660" s="52"/>
      <c r="D20660" s="52"/>
    </row>
    <row r="20661">
      <c r="A20661" s="44" t="s">
        <v>18874</v>
      </c>
      <c r="B20661" s="45">
        <v>16420.0</v>
      </c>
      <c r="C20661" s="52"/>
      <c r="D20661" s="52"/>
    </row>
    <row r="20662">
      <c r="A20662" s="44" t="s">
        <v>18875</v>
      </c>
      <c r="B20662" s="45">
        <v>10240.0</v>
      </c>
      <c r="C20662" s="52"/>
      <c r="D20662" s="52"/>
    </row>
    <row r="20663">
      <c r="A20663" s="44" t="s">
        <v>18876</v>
      </c>
      <c r="B20663" s="45">
        <v>2740.0</v>
      </c>
      <c r="C20663" s="52"/>
      <c r="D20663" s="52"/>
    </row>
    <row r="20664">
      <c r="A20664" s="44" t="s">
        <v>18877</v>
      </c>
      <c r="B20664" s="45">
        <v>2740.0</v>
      </c>
      <c r="C20664" s="52"/>
      <c r="D20664" s="52"/>
    </row>
    <row r="20665">
      <c r="A20665" s="44" t="s">
        <v>18878</v>
      </c>
      <c r="B20665" s="45">
        <v>11060.0</v>
      </c>
      <c r="C20665" s="52"/>
      <c r="D20665" s="52"/>
    </row>
    <row r="20666">
      <c r="A20666" s="44" t="s">
        <v>18879</v>
      </c>
      <c r="B20666" s="45">
        <v>12560.0</v>
      </c>
      <c r="C20666" s="52"/>
      <c r="D20666" s="52"/>
    </row>
    <row r="20667">
      <c r="A20667" s="44" t="s">
        <v>18880</v>
      </c>
      <c r="B20667" s="45">
        <v>21200.0</v>
      </c>
      <c r="C20667" s="52" t="s">
        <v>18865</v>
      </c>
      <c r="D20667" s="52"/>
    </row>
    <row r="20668">
      <c r="A20668" s="44" t="s">
        <v>18881</v>
      </c>
      <c r="B20668" s="45">
        <v>2740.0</v>
      </c>
      <c r="C20668" s="52"/>
      <c r="D20668" s="52"/>
    </row>
    <row r="20669">
      <c r="A20669" s="44" t="s">
        <v>18882</v>
      </c>
      <c r="B20669" s="45">
        <v>12220.0</v>
      </c>
      <c r="C20669" s="52"/>
      <c r="D20669" s="52"/>
    </row>
    <row r="20670">
      <c r="A20670" s="44" t="s">
        <v>18883</v>
      </c>
      <c r="B20670" s="45">
        <v>16380.0</v>
      </c>
      <c r="C20670" s="52"/>
      <c r="D20670" s="52"/>
    </row>
    <row r="20671">
      <c r="A20671" s="44" t="s">
        <v>18884</v>
      </c>
      <c r="B20671" s="45">
        <v>9540.0</v>
      </c>
      <c r="C20671" s="52"/>
      <c r="D20671" s="52"/>
    </row>
    <row r="20672">
      <c r="A20672" s="44" t="s">
        <v>18885</v>
      </c>
      <c r="B20672" s="45">
        <v>10160.0</v>
      </c>
      <c r="C20672" s="52"/>
      <c r="D20672" s="52"/>
    </row>
    <row r="20673">
      <c r="A20673" s="44" t="s">
        <v>18886</v>
      </c>
      <c r="B20673" s="45">
        <v>22460.0</v>
      </c>
      <c r="C20673" s="52" t="s">
        <v>18740</v>
      </c>
      <c r="D20673" s="52"/>
    </row>
    <row r="20674">
      <c r="A20674" s="44" t="s">
        <v>18887</v>
      </c>
      <c r="B20674" s="45">
        <v>3440.0</v>
      </c>
      <c r="C20674" s="52" t="s">
        <v>4444</v>
      </c>
      <c r="D20674" s="52"/>
    </row>
    <row r="20675">
      <c r="A20675" s="44" t="s">
        <v>18888</v>
      </c>
      <c r="B20675" s="45">
        <v>2940.0</v>
      </c>
      <c r="C20675" s="52" t="s">
        <v>4444</v>
      </c>
      <c r="D20675" s="52"/>
    </row>
    <row r="20676">
      <c r="A20676" s="44" t="s">
        <v>18889</v>
      </c>
      <c r="B20676" s="45">
        <v>12300.0</v>
      </c>
      <c r="C20676" s="52"/>
      <c r="D20676" s="52"/>
    </row>
    <row r="20677">
      <c r="A20677" s="44" t="s">
        <v>18890</v>
      </c>
      <c r="B20677" s="45">
        <v>3300.0</v>
      </c>
      <c r="C20677" s="52" t="s">
        <v>6421</v>
      </c>
      <c r="D20677" s="52"/>
    </row>
    <row r="20678">
      <c r="A20678" s="44" t="s">
        <v>18891</v>
      </c>
      <c r="B20678" s="45">
        <v>10860.0</v>
      </c>
      <c r="C20678" s="52"/>
      <c r="D20678" s="52"/>
    </row>
    <row r="20679">
      <c r="A20679" s="44" t="s">
        <v>18892</v>
      </c>
      <c r="B20679" s="45">
        <v>3120.0</v>
      </c>
      <c r="C20679" s="52" t="s">
        <v>6508</v>
      </c>
      <c r="D20679" s="52"/>
    </row>
    <row r="20680">
      <c r="A20680" s="44" t="s">
        <v>18893</v>
      </c>
      <c r="B20680" s="45">
        <v>3120.0</v>
      </c>
      <c r="C20680" s="52" t="s">
        <v>7276</v>
      </c>
      <c r="D20680" s="52"/>
    </row>
    <row r="20681">
      <c r="A20681" s="44" t="s">
        <v>18894</v>
      </c>
      <c r="B20681" s="45">
        <v>2860.0</v>
      </c>
      <c r="C20681" s="52" t="s">
        <v>2169</v>
      </c>
      <c r="D20681" s="52"/>
    </row>
    <row r="20682">
      <c r="A20682" s="44" t="s">
        <v>18895</v>
      </c>
      <c r="B20682" s="45">
        <v>2760.0</v>
      </c>
      <c r="C20682" s="52" t="s">
        <v>9914</v>
      </c>
      <c r="D20682" s="52"/>
    </row>
    <row r="20683">
      <c r="A20683" s="44" t="s">
        <v>18896</v>
      </c>
      <c r="B20683" s="45">
        <v>2460.0</v>
      </c>
      <c r="C20683" s="52" t="s">
        <v>2169</v>
      </c>
      <c r="D20683" s="52"/>
    </row>
    <row r="20684">
      <c r="A20684" s="44" t="s">
        <v>18897</v>
      </c>
      <c r="B20684" s="45">
        <v>16360.0</v>
      </c>
      <c r="C20684" s="52"/>
      <c r="D20684" s="52"/>
    </row>
    <row r="20685">
      <c r="A20685" s="44" t="s">
        <v>18898</v>
      </c>
      <c r="B20685" s="45">
        <v>17020.0</v>
      </c>
      <c r="C20685" s="52" t="s">
        <v>18590</v>
      </c>
      <c r="D20685" s="52"/>
    </row>
    <row r="20686">
      <c r="A20686" s="44" t="s">
        <v>18899</v>
      </c>
      <c r="B20686" s="45">
        <v>3260.0</v>
      </c>
      <c r="C20686" s="52" t="s">
        <v>10778</v>
      </c>
      <c r="D20686" s="52"/>
    </row>
    <row r="20687">
      <c r="A20687" s="44" t="s">
        <v>18900</v>
      </c>
      <c r="B20687" s="45">
        <v>3600.0</v>
      </c>
      <c r="C20687" s="52" t="s">
        <v>6421</v>
      </c>
      <c r="D20687" s="52"/>
    </row>
    <row r="20688">
      <c r="A20688" s="44" t="s">
        <v>18901</v>
      </c>
      <c r="B20688" s="45">
        <v>10120.0</v>
      </c>
      <c r="C20688" s="52"/>
      <c r="D20688" s="52"/>
    </row>
    <row r="20689">
      <c r="A20689" s="44" t="s">
        <v>18902</v>
      </c>
      <c r="B20689" s="45">
        <v>2720.0</v>
      </c>
      <c r="C20689" s="52" t="s">
        <v>10778</v>
      </c>
      <c r="D20689" s="52"/>
    </row>
    <row r="20690">
      <c r="A20690" s="44" t="s">
        <v>18903</v>
      </c>
      <c r="B20690" s="45">
        <v>3260.0</v>
      </c>
      <c r="C20690" s="52" t="s">
        <v>6508</v>
      </c>
      <c r="D20690" s="52"/>
    </row>
    <row r="20691">
      <c r="A20691" s="44" t="s">
        <v>18904</v>
      </c>
      <c r="B20691" s="45">
        <v>3260.0</v>
      </c>
      <c r="C20691" s="52" t="s">
        <v>7276</v>
      </c>
      <c r="D20691" s="52"/>
    </row>
    <row r="20692">
      <c r="A20692" s="44" t="s">
        <v>18905</v>
      </c>
      <c r="B20692" s="45">
        <v>4260.0</v>
      </c>
      <c r="C20692" s="52"/>
      <c r="D20692" s="52"/>
    </row>
    <row r="20693">
      <c r="A20693" s="44" t="s">
        <v>18906</v>
      </c>
      <c r="B20693" s="45">
        <v>3960.0</v>
      </c>
      <c r="C20693" s="52"/>
      <c r="D20693" s="52"/>
    </row>
    <row r="20694">
      <c r="A20694" s="44" t="s">
        <v>18907</v>
      </c>
      <c r="B20694" s="45">
        <v>2820.0</v>
      </c>
      <c r="C20694" s="52" t="s">
        <v>9914</v>
      </c>
      <c r="D20694" s="52"/>
    </row>
    <row r="20695">
      <c r="A20695" s="44" t="s">
        <v>18908</v>
      </c>
      <c r="B20695" s="45">
        <v>2700.0</v>
      </c>
      <c r="C20695" s="52"/>
      <c r="D20695" s="52"/>
    </row>
    <row r="20696">
      <c r="A20696" s="44" t="s">
        <v>18909</v>
      </c>
      <c r="B20696" s="45">
        <v>10200.0</v>
      </c>
      <c r="C20696" s="52" t="s">
        <v>18910</v>
      </c>
      <c r="D20696" s="52"/>
    </row>
    <row r="20697">
      <c r="A20697" s="44" t="s">
        <v>18911</v>
      </c>
      <c r="B20697" s="45">
        <v>23700.0</v>
      </c>
      <c r="C20697" s="52" t="s">
        <v>18740</v>
      </c>
      <c r="D20697" s="52"/>
    </row>
    <row r="20698">
      <c r="A20698" s="44" t="s">
        <v>18912</v>
      </c>
      <c r="B20698" s="45">
        <v>10260.0</v>
      </c>
      <c r="C20698" s="52" t="s">
        <v>15443</v>
      </c>
      <c r="D20698" s="52"/>
    </row>
    <row r="20699">
      <c r="A20699" s="44" t="s">
        <v>18913</v>
      </c>
      <c r="B20699" s="45">
        <v>10960.0</v>
      </c>
      <c r="C20699" s="52"/>
      <c r="D20699" s="52"/>
    </row>
    <row r="20700">
      <c r="A20700" s="44" t="s">
        <v>18914</v>
      </c>
      <c r="B20700" s="45">
        <v>3620.0</v>
      </c>
      <c r="C20700" s="52" t="s">
        <v>4444</v>
      </c>
      <c r="D20700" s="52"/>
    </row>
    <row r="20701">
      <c r="A20701" s="44" t="s">
        <v>18915</v>
      </c>
      <c r="B20701" s="45">
        <v>2860.0</v>
      </c>
      <c r="C20701" s="52" t="s">
        <v>4444</v>
      </c>
      <c r="D20701" s="52"/>
    </row>
    <row r="20702">
      <c r="A20702" s="44" t="s">
        <v>18916</v>
      </c>
      <c r="B20702" s="45">
        <v>16360.0</v>
      </c>
      <c r="C20702" s="52"/>
      <c r="D20702" s="52"/>
    </row>
    <row r="20703">
      <c r="A20703" s="44" t="s">
        <v>18917</v>
      </c>
      <c r="B20703" s="45">
        <v>20240.0</v>
      </c>
      <c r="C20703" s="52" t="s">
        <v>18679</v>
      </c>
      <c r="D20703" s="52"/>
    </row>
    <row r="20704">
      <c r="A20704" s="44" t="s">
        <v>18918</v>
      </c>
      <c r="B20704" s="45">
        <v>10840.0</v>
      </c>
      <c r="C20704" s="52"/>
      <c r="D20704" s="52"/>
    </row>
    <row r="20705">
      <c r="A20705" s="44" t="s">
        <v>18919</v>
      </c>
      <c r="B20705" s="45">
        <v>10560.0</v>
      </c>
      <c r="C20705" s="52" t="s">
        <v>11658</v>
      </c>
      <c r="D20705" s="52"/>
    </row>
    <row r="20706">
      <c r="A20706" s="44" t="s">
        <v>18920</v>
      </c>
      <c r="B20706" s="45">
        <v>9000.0</v>
      </c>
      <c r="C20706" s="52"/>
      <c r="D20706" s="52"/>
    </row>
    <row r="20707">
      <c r="A20707" s="44" t="s">
        <v>18921</v>
      </c>
      <c r="B20707" s="45">
        <v>3360.0</v>
      </c>
      <c r="C20707" s="52"/>
      <c r="D20707" s="52"/>
    </row>
    <row r="20708">
      <c r="A20708" s="44" t="s">
        <v>18922</v>
      </c>
      <c r="B20708" s="45">
        <v>10740.0</v>
      </c>
      <c r="C20708" s="52" t="s">
        <v>196</v>
      </c>
      <c r="D20708" s="52"/>
    </row>
    <row r="20709">
      <c r="A20709" s="44" t="s">
        <v>18923</v>
      </c>
      <c r="B20709" s="45">
        <v>9520.0</v>
      </c>
      <c r="C20709" s="52"/>
      <c r="D20709" s="52"/>
    </row>
    <row r="20710">
      <c r="A20710" s="44" t="s">
        <v>18924</v>
      </c>
      <c r="B20710" s="45">
        <v>3200.0</v>
      </c>
      <c r="C20710" s="52"/>
      <c r="D20710" s="52"/>
    </row>
    <row r="20711">
      <c r="A20711" s="44" t="s">
        <v>18925</v>
      </c>
      <c r="B20711" s="45">
        <v>3220.0</v>
      </c>
      <c r="C20711" s="52" t="s">
        <v>2169</v>
      </c>
      <c r="D20711" s="52"/>
    </row>
    <row r="20712">
      <c r="A20712" s="44" t="s">
        <v>18926</v>
      </c>
      <c r="B20712" s="45">
        <v>2460.0</v>
      </c>
      <c r="C20712" s="52"/>
      <c r="D20712" s="52"/>
    </row>
    <row r="20713">
      <c r="A20713" s="44" t="s">
        <v>18927</v>
      </c>
      <c r="B20713" s="45">
        <v>13520.0</v>
      </c>
      <c r="C20713" s="52" t="s">
        <v>18928</v>
      </c>
      <c r="D20713" s="52"/>
    </row>
    <row r="20714">
      <c r="A20714" s="44" t="s">
        <v>18929</v>
      </c>
      <c r="B20714" s="45">
        <v>16660.0</v>
      </c>
      <c r="C20714" s="52"/>
      <c r="D20714" s="52"/>
    </row>
    <row r="20715">
      <c r="A20715" s="44" t="s">
        <v>18930</v>
      </c>
      <c r="B20715" s="45">
        <v>10460.0</v>
      </c>
      <c r="C20715" s="52" t="s">
        <v>15725</v>
      </c>
      <c r="D20715" s="52"/>
    </row>
    <row r="20716">
      <c r="A20716" s="44" t="s">
        <v>18931</v>
      </c>
      <c r="B20716" s="45">
        <v>1740.0</v>
      </c>
      <c r="C20716" s="52"/>
      <c r="D20716" s="52"/>
    </row>
    <row r="20717">
      <c r="A20717" s="44" t="s">
        <v>18932</v>
      </c>
      <c r="B20717" s="45">
        <v>10700.0</v>
      </c>
      <c r="C20717" s="52" t="s">
        <v>4113</v>
      </c>
      <c r="D20717" s="52"/>
    </row>
    <row r="20718">
      <c r="A20718" s="44" t="s">
        <v>18933</v>
      </c>
      <c r="B20718" s="45">
        <v>2900.0</v>
      </c>
      <c r="C20718" s="52"/>
      <c r="D20718" s="52"/>
    </row>
    <row r="20719">
      <c r="A20719" s="44" t="s">
        <v>18934</v>
      </c>
      <c r="B20719" s="45">
        <v>1720.0</v>
      </c>
      <c r="C20719" s="52"/>
      <c r="D20719" s="52"/>
    </row>
    <row r="20720">
      <c r="A20720" s="44" t="s">
        <v>18935</v>
      </c>
      <c r="B20720" s="45">
        <v>1260.0</v>
      </c>
      <c r="C20720" s="52"/>
      <c r="D20720" s="52"/>
    </row>
    <row r="20721">
      <c r="A20721" s="44" t="s">
        <v>18936</v>
      </c>
      <c r="B20721" s="45">
        <v>2720.0</v>
      </c>
      <c r="C20721" s="52"/>
      <c r="D20721" s="52"/>
    </row>
    <row r="20722">
      <c r="A20722" s="44" t="s">
        <v>18937</v>
      </c>
      <c r="B20722" s="45">
        <v>10700.0</v>
      </c>
      <c r="C20722" s="52"/>
      <c r="D20722" s="52"/>
    </row>
    <row r="20723">
      <c r="A20723" s="44" t="s">
        <v>18938</v>
      </c>
      <c r="B20723" s="45">
        <v>2900.0</v>
      </c>
      <c r="C20723" s="52"/>
      <c r="D20723" s="52"/>
    </row>
    <row r="20724">
      <c r="A20724" s="44" t="s">
        <v>18939</v>
      </c>
      <c r="B20724" s="45">
        <v>9700.0</v>
      </c>
      <c r="C20724" s="52"/>
      <c r="D20724" s="52"/>
    </row>
    <row r="20725">
      <c r="A20725" s="44" t="s">
        <v>18940</v>
      </c>
      <c r="B20725" s="45">
        <v>10080.0</v>
      </c>
      <c r="C20725" s="52"/>
      <c r="D20725" s="52"/>
    </row>
    <row r="20726">
      <c r="A20726" s="44" t="s">
        <v>18941</v>
      </c>
      <c r="B20726" s="45">
        <v>12240.0</v>
      </c>
      <c r="C20726" s="52" t="s">
        <v>4576</v>
      </c>
      <c r="D20726" s="52"/>
    </row>
    <row r="20727">
      <c r="A20727" s="44" t="s">
        <v>18942</v>
      </c>
      <c r="B20727" s="45">
        <v>10240.0</v>
      </c>
      <c r="C20727" s="52"/>
      <c r="D20727" s="52"/>
    </row>
    <row r="20728">
      <c r="A20728" s="44" t="s">
        <v>18943</v>
      </c>
      <c r="B20728" s="45">
        <v>1260.0</v>
      </c>
      <c r="C20728" s="52"/>
      <c r="D20728" s="52"/>
    </row>
    <row r="20729">
      <c r="A20729" s="44" t="s">
        <v>18944</v>
      </c>
      <c r="B20729" s="45">
        <v>11980.0</v>
      </c>
      <c r="C20729" s="52"/>
      <c r="D20729" s="52"/>
    </row>
    <row r="20730">
      <c r="A20730" s="44" t="s">
        <v>18945</v>
      </c>
      <c r="B20730" s="45">
        <v>2700.0</v>
      </c>
      <c r="C20730" s="52" t="s">
        <v>3980</v>
      </c>
      <c r="D20730" s="52"/>
    </row>
    <row r="20731">
      <c r="A20731" s="44" t="s">
        <v>18946</v>
      </c>
      <c r="B20731" s="45">
        <v>11940.0</v>
      </c>
      <c r="C20731" s="52" t="s">
        <v>8901</v>
      </c>
      <c r="D20731" s="52"/>
    </row>
    <row r="20732">
      <c r="A20732" s="44" t="s">
        <v>18947</v>
      </c>
      <c r="B20732" s="45">
        <v>2720.0</v>
      </c>
      <c r="C20732" s="52"/>
      <c r="D20732" s="52"/>
    </row>
    <row r="20733">
      <c r="A20733" s="44" t="s">
        <v>18948</v>
      </c>
      <c r="B20733" s="45">
        <v>10420.0</v>
      </c>
      <c r="C20733" s="52" t="s">
        <v>8901</v>
      </c>
      <c r="D20733" s="52"/>
    </row>
    <row r="20734">
      <c r="A20734" s="44" t="s">
        <v>18949</v>
      </c>
      <c r="B20734" s="45">
        <v>2440.0</v>
      </c>
      <c r="C20734" s="52" t="s">
        <v>3980</v>
      </c>
      <c r="D20734" s="52"/>
    </row>
    <row r="20735">
      <c r="A20735" s="44" t="s">
        <v>18950</v>
      </c>
      <c r="B20735" s="45">
        <v>11740.0</v>
      </c>
      <c r="C20735" s="52" t="s">
        <v>18951</v>
      </c>
      <c r="D20735" s="52"/>
    </row>
    <row r="20736">
      <c r="A20736" s="44" t="s">
        <v>18952</v>
      </c>
      <c r="B20736" s="45">
        <v>3800.0</v>
      </c>
      <c r="C20736" s="52" t="s">
        <v>4017</v>
      </c>
      <c r="D20736" s="52"/>
    </row>
    <row r="20737">
      <c r="A20737" s="44" t="s">
        <v>18953</v>
      </c>
      <c r="B20737" s="45">
        <v>13100.0</v>
      </c>
      <c r="C20737" s="52" t="s">
        <v>4088</v>
      </c>
      <c r="D20737" s="52"/>
    </row>
    <row r="20738">
      <c r="A20738" s="44" t="s">
        <v>18954</v>
      </c>
      <c r="B20738" s="45">
        <v>9540.0</v>
      </c>
      <c r="C20738" s="52"/>
      <c r="D20738" s="52"/>
    </row>
    <row r="20739">
      <c r="A20739" s="44" t="s">
        <v>18955</v>
      </c>
      <c r="B20739" s="45">
        <v>13820.0</v>
      </c>
      <c r="C20739" s="52" t="s">
        <v>12055</v>
      </c>
      <c r="D20739" s="52"/>
    </row>
    <row r="20740">
      <c r="A20740" s="44" t="s">
        <v>18956</v>
      </c>
      <c r="B20740" s="45">
        <v>10220.0</v>
      </c>
      <c r="C20740" s="52"/>
      <c r="D20740" s="52"/>
    </row>
    <row r="20741">
      <c r="A20741" s="44" t="s">
        <v>18957</v>
      </c>
      <c r="B20741" s="45">
        <v>3160.0</v>
      </c>
      <c r="C20741" s="52" t="s">
        <v>4017</v>
      </c>
      <c r="D20741" s="52"/>
    </row>
    <row r="20742">
      <c r="A20742" s="44" t="s">
        <v>18958</v>
      </c>
      <c r="B20742" s="45">
        <v>11100.0</v>
      </c>
      <c r="C20742" s="52"/>
      <c r="D20742" s="52"/>
    </row>
    <row r="20743">
      <c r="A20743" s="44" t="s">
        <v>18959</v>
      </c>
      <c r="B20743" s="45">
        <v>3440.0</v>
      </c>
      <c r="C20743" s="52" t="s">
        <v>2169</v>
      </c>
      <c r="D20743" s="52"/>
    </row>
    <row r="20744">
      <c r="A20744" s="44" t="s">
        <v>18960</v>
      </c>
      <c r="B20744" s="45">
        <v>2040.0</v>
      </c>
      <c r="C20744" s="52"/>
      <c r="D20744" s="52"/>
    </row>
    <row r="20745">
      <c r="A20745" s="44" t="s">
        <v>18961</v>
      </c>
      <c r="B20745" s="45">
        <v>11760.0</v>
      </c>
      <c r="C20745" s="52" t="s">
        <v>8315</v>
      </c>
      <c r="D20745" s="52"/>
    </row>
    <row r="20746">
      <c r="A20746" s="44" t="s">
        <v>18962</v>
      </c>
      <c r="B20746" s="45">
        <v>2520.0</v>
      </c>
      <c r="C20746" s="52" t="s">
        <v>2169</v>
      </c>
      <c r="D20746" s="52"/>
    </row>
    <row r="20747">
      <c r="A20747" s="44" t="s">
        <v>18963</v>
      </c>
      <c r="B20747" s="45">
        <v>10300.0</v>
      </c>
      <c r="C20747" s="52"/>
      <c r="D20747" s="52"/>
    </row>
    <row r="20748">
      <c r="A20748" s="44" t="s">
        <v>18964</v>
      </c>
      <c r="B20748" s="45">
        <v>3200.0</v>
      </c>
      <c r="C20748" s="52" t="s">
        <v>4129</v>
      </c>
      <c r="D20748" s="52"/>
    </row>
    <row r="20749">
      <c r="A20749" s="44" t="s">
        <v>18965</v>
      </c>
      <c r="B20749" s="45">
        <v>2700.0</v>
      </c>
      <c r="C20749" s="52"/>
      <c r="D20749" s="52"/>
    </row>
    <row r="20750">
      <c r="A20750" s="44" t="s">
        <v>18966</v>
      </c>
      <c r="B20750" s="45">
        <v>11920.0</v>
      </c>
      <c r="C20750" s="52" t="s">
        <v>16897</v>
      </c>
      <c r="D20750" s="52"/>
    </row>
    <row r="20751">
      <c r="A20751" s="44" t="s">
        <v>18967</v>
      </c>
      <c r="B20751" s="45">
        <v>15880.0</v>
      </c>
      <c r="C20751" s="52" t="s">
        <v>18968</v>
      </c>
      <c r="D20751" s="52"/>
    </row>
    <row r="20752">
      <c r="A20752" s="44" t="s">
        <v>18969</v>
      </c>
      <c r="B20752" s="45">
        <v>9720.0</v>
      </c>
      <c r="C20752" s="52"/>
      <c r="D20752" s="52"/>
    </row>
    <row r="20753">
      <c r="A20753" s="44" t="s">
        <v>18970</v>
      </c>
      <c r="B20753" s="45">
        <v>10640.0</v>
      </c>
      <c r="C20753" s="52"/>
      <c r="D20753" s="52"/>
    </row>
    <row r="20754">
      <c r="A20754" s="44" t="s">
        <v>18971</v>
      </c>
      <c r="B20754" s="45">
        <v>2940.0</v>
      </c>
      <c r="C20754" s="52" t="s">
        <v>3989</v>
      </c>
      <c r="D20754" s="52"/>
    </row>
    <row r="20755">
      <c r="A20755" s="44" t="s">
        <v>18972</v>
      </c>
      <c r="B20755" s="45">
        <v>2780.0</v>
      </c>
      <c r="C20755" s="52"/>
      <c r="D20755" s="52"/>
    </row>
    <row r="20756">
      <c r="A20756" s="44" t="s">
        <v>18973</v>
      </c>
      <c r="B20756" s="45">
        <v>3980.0</v>
      </c>
      <c r="C20756" s="52" t="s">
        <v>10778</v>
      </c>
      <c r="D20756" s="52"/>
    </row>
    <row r="20757">
      <c r="A20757" s="44" t="s">
        <v>18974</v>
      </c>
      <c r="B20757" s="45">
        <v>2800.0</v>
      </c>
      <c r="C20757" s="52" t="s">
        <v>10778</v>
      </c>
      <c r="D20757" s="52"/>
    </row>
    <row r="20758">
      <c r="A20758" s="44" t="s">
        <v>18975</v>
      </c>
      <c r="B20758" s="45">
        <v>2660.0</v>
      </c>
      <c r="C20758" s="52" t="s">
        <v>4651</v>
      </c>
      <c r="D20758" s="52"/>
    </row>
    <row r="20759">
      <c r="A20759" s="44" t="s">
        <v>18976</v>
      </c>
      <c r="B20759" s="45">
        <v>3240.0</v>
      </c>
      <c r="C20759" s="52" t="s">
        <v>6421</v>
      </c>
      <c r="D20759" s="52"/>
    </row>
    <row r="20760">
      <c r="A20760" s="44" t="s">
        <v>18977</v>
      </c>
      <c r="B20760" s="45">
        <v>2600.0</v>
      </c>
      <c r="C20760" s="52" t="s">
        <v>3989</v>
      </c>
      <c r="D20760" s="52"/>
    </row>
    <row r="20761">
      <c r="A20761" s="44" t="s">
        <v>18978</v>
      </c>
      <c r="B20761" s="45">
        <v>3120.0</v>
      </c>
      <c r="C20761" s="52" t="s">
        <v>6508</v>
      </c>
      <c r="D20761" s="52"/>
    </row>
    <row r="20762">
      <c r="A20762" s="44" t="s">
        <v>18979</v>
      </c>
      <c r="B20762" s="45">
        <v>3120.0</v>
      </c>
      <c r="C20762" s="52" t="s">
        <v>7276</v>
      </c>
      <c r="D20762" s="52"/>
    </row>
    <row r="20763">
      <c r="A20763" s="44" t="s">
        <v>18980</v>
      </c>
      <c r="B20763" s="45">
        <v>2420.0</v>
      </c>
      <c r="C20763" s="52" t="s">
        <v>4651</v>
      </c>
      <c r="D20763" s="52"/>
    </row>
    <row r="20764">
      <c r="A20764" s="44" t="s">
        <v>18981</v>
      </c>
      <c r="B20764" s="45">
        <v>2800.0</v>
      </c>
      <c r="C20764" s="52" t="s">
        <v>9914</v>
      </c>
      <c r="D20764" s="52"/>
    </row>
    <row r="20765">
      <c r="A20765" s="44" t="s">
        <v>18982</v>
      </c>
      <c r="B20765" s="45">
        <v>3380.0</v>
      </c>
      <c r="C20765" s="52" t="s">
        <v>6421</v>
      </c>
      <c r="D20765" s="52"/>
    </row>
    <row r="20766">
      <c r="A20766" s="44" t="s">
        <v>18983</v>
      </c>
      <c r="B20766" s="45">
        <v>10800.0</v>
      </c>
      <c r="C20766" s="52" t="s">
        <v>18984</v>
      </c>
      <c r="D20766" s="52"/>
    </row>
    <row r="20767">
      <c r="A20767" s="44" t="s">
        <v>18985</v>
      </c>
      <c r="B20767" s="45">
        <v>3120.0</v>
      </c>
      <c r="C20767" s="52" t="s">
        <v>6508</v>
      </c>
      <c r="D20767" s="52"/>
    </row>
    <row r="20768">
      <c r="A20768" s="44" t="s">
        <v>18986</v>
      </c>
      <c r="B20768" s="45">
        <v>11600.0</v>
      </c>
      <c r="C20768" s="52" t="s">
        <v>13055</v>
      </c>
      <c r="D20768" s="52"/>
    </row>
    <row r="20769">
      <c r="A20769" s="44" t="s">
        <v>18987</v>
      </c>
      <c r="B20769" s="45">
        <v>3120.0</v>
      </c>
      <c r="C20769" s="52" t="s">
        <v>7276</v>
      </c>
      <c r="D20769" s="52"/>
    </row>
    <row r="20770">
      <c r="A20770" s="44" t="s">
        <v>18988</v>
      </c>
      <c r="B20770" s="45">
        <v>10020.0</v>
      </c>
      <c r="C20770" s="52"/>
      <c r="D20770" s="52"/>
    </row>
    <row r="20771">
      <c r="A20771" s="44" t="s">
        <v>18989</v>
      </c>
      <c r="B20771" s="45">
        <v>3480.0</v>
      </c>
      <c r="C20771" s="52" t="s">
        <v>4017</v>
      </c>
      <c r="D20771" s="52"/>
    </row>
    <row r="20772">
      <c r="A20772" s="44" t="s">
        <v>18990</v>
      </c>
      <c r="B20772" s="45">
        <v>2800.0</v>
      </c>
      <c r="C20772" s="52" t="s">
        <v>9914</v>
      </c>
      <c r="D20772" s="52"/>
    </row>
    <row r="20773">
      <c r="A20773" s="44" t="s">
        <v>18991</v>
      </c>
      <c r="B20773" s="45">
        <v>9560.0</v>
      </c>
      <c r="C20773" s="52"/>
      <c r="D20773" s="52"/>
    </row>
    <row r="20774">
      <c r="A20774" s="44" t="s">
        <v>18992</v>
      </c>
      <c r="B20774" s="45">
        <v>3220.0</v>
      </c>
      <c r="C20774" s="52" t="s">
        <v>4017</v>
      </c>
      <c r="D20774" s="52"/>
    </row>
    <row r="20775">
      <c r="A20775" s="44" t="s">
        <v>18993</v>
      </c>
      <c r="B20775" s="45">
        <v>2780.0</v>
      </c>
      <c r="C20775" s="52"/>
      <c r="D20775" s="52"/>
    </row>
    <row r="20776">
      <c r="A20776" s="44" t="s">
        <v>18994</v>
      </c>
      <c r="B20776" s="45">
        <v>3260.0</v>
      </c>
      <c r="C20776" s="52" t="s">
        <v>2169</v>
      </c>
      <c r="D20776" s="52"/>
    </row>
    <row r="20777">
      <c r="A20777" s="44" t="s">
        <v>18995</v>
      </c>
      <c r="B20777" s="45">
        <v>2520.0</v>
      </c>
      <c r="C20777" s="52" t="s">
        <v>2169</v>
      </c>
      <c r="D20777" s="52"/>
    </row>
    <row r="20778">
      <c r="A20778" s="44" t="s">
        <v>18996</v>
      </c>
      <c r="B20778" s="45">
        <v>11680.0</v>
      </c>
      <c r="C20778" s="52" t="s">
        <v>6879</v>
      </c>
      <c r="D20778" s="52"/>
    </row>
    <row r="20779">
      <c r="A20779" s="44" t="s">
        <v>18997</v>
      </c>
      <c r="B20779" s="45">
        <v>10040.0</v>
      </c>
      <c r="C20779" s="52"/>
      <c r="D20779" s="52"/>
    </row>
    <row r="20780">
      <c r="A20780" s="44" t="s">
        <v>18998</v>
      </c>
      <c r="B20780" s="45">
        <v>12020.0</v>
      </c>
      <c r="C20780" s="52" t="s">
        <v>18999</v>
      </c>
      <c r="D20780" s="52"/>
    </row>
    <row r="20781">
      <c r="A20781" s="44" t="s">
        <v>19000</v>
      </c>
      <c r="B20781" s="45">
        <v>2760.0</v>
      </c>
      <c r="C20781" s="52"/>
      <c r="D20781" s="52"/>
    </row>
    <row r="20782">
      <c r="A20782" s="44" t="s">
        <v>19001</v>
      </c>
      <c r="B20782" s="45">
        <v>2020.0</v>
      </c>
      <c r="C20782" s="52"/>
      <c r="D20782" s="52"/>
    </row>
    <row r="20783">
      <c r="A20783" s="44" t="s">
        <v>19002</v>
      </c>
      <c r="B20783" s="45">
        <v>10780.0</v>
      </c>
      <c r="C20783" s="52"/>
      <c r="D20783" s="52"/>
    </row>
    <row r="20784">
      <c r="A20784" s="44" t="s">
        <v>19003</v>
      </c>
      <c r="B20784" s="45">
        <v>12060.0</v>
      </c>
      <c r="C20784" s="52" t="s">
        <v>7963</v>
      </c>
      <c r="D20784" s="52"/>
    </row>
    <row r="20785">
      <c r="A20785" s="44" t="s">
        <v>19004</v>
      </c>
      <c r="B20785" s="45">
        <v>3240.0</v>
      </c>
      <c r="C20785" s="52" t="s">
        <v>4138</v>
      </c>
      <c r="D20785" s="52"/>
    </row>
    <row r="20786">
      <c r="A20786" s="44" t="s">
        <v>19005</v>
      </c>
      <c r="B20786" s="45">
        <v>2740.0</v>
      </c>
      <c r="C20786" s="52"/>
      <c r="D20786" s="52"/>
    </row>
    <row r="20787">
      <c r="A20787" s="44" t="s">
        <v>19006</v>
      </c>
      <c r="B20787" s="45">
        <v>13520.0</v>
      </c>
      <c r="C20787" s="52"/>
      <c r="D20787" s="52"/>
    </row>
    <row r="20788">
      <c r="A20788" s="44" t="s">
        <v>19007</v>
      </c>
      <c r="B20788" s="45">
        <v>3140.0</v>
      </c>
      <c r="C20788" s="52" t="s">
        <v>4138</v>
      </c>
      <c r="D20788" s="52"/>
    </row>
    <row r="20789">
      <c r="A20789" s="44" t="s">
        <v>19008</v>
      </c>
      <c r="B20789" s="45">
        <v>10300.0</v>
      </c>
      <c r="C20789" s="52"/>
      <c r="D20789" s="52"/>
    </row>
    <row r="20790">
      <c r="A20790" s="44" t="s">
        <v>19009</v>
      </c>
      <c r="B20790" s="45">
        <v>3220.0</v>
      </c>
      <c r="C20790" s="52"/>
      <c r="D20790" s="52"/>
    </row>
    <row r="20791">
      <c r="A20791" s="44" t="s">
        <v>19010</v>
      </c>
      <c r="B20791" s="45">
        <v>3220.0</v>
      </c>
      <c r="C20791" s="52" t="s">
        <v>19011</v>
      </c>
      <c r="D20791" s="52"/>
    </row>
    <row r="20792">
      <c r="A20792" s="44" t="s">
        <v>19012</v>
      </c>
      <c r="B20792" s="45">
        <v>12000.0</v>
      </c>
      <c r="C20792" s="52" t="s">
        <v>14476</v>
      </c>
      <c r="D20792" s="52"/>
    </row>
    <row r="20793">
      <c r="A20793" s="44" t="s">
        <v>19013</v>
      </c>
      <c r="B20793" s="45">
        <v>12620.0</v>
      </c>
      <c r="C20793" s="52" t="s">
        <v>19014</v>
      </c>
      <c r="D20793" s="52"/>
    </row>
    <row r="20794">
      <c r="A20794" s="44" t="s">
        <v>19015</v>
      </c>
      <c r="B20794" s="45">
        <v>3380.0</v>
      </c>
      <c r="C20794" s="52" t="s">
        <v>10778</v>
      </c>
      <c r="D20794" s="52"/>
    </row>
    <row r="20795">
      <c r="A20795" s="44" t="s">
        <v>19016</v>
      </c>
      <c r="B20795" s="45">
        <v>8960.0</v>
      </c>
      <c r="C20795" s="52"/>
      <c r="D20795" s="52"/>
    </row>
    <row r="20796">
      <c r="A20796" s="44" t="s">
        <v>19017</v>
      </c>
      <c r="B20796" s="45">
        <v>10180.0</v>
      </c>
      <c r="C20796" s="52"/>
      <c r="D20796" s="52"/>
    </row>
    <row r="20797">
      <c r="A20797" s="44" t="s">
        <v>19018</v>
      </c>
      <c r="B20797" s="45">
        <v>3160.0</v>
      </c>
      <c r="C20797" s="52" t="s">
        <v>19011</v>
      </c>
      <c r="D20797" s="52"/>
    </row>
    <row r="20798">
      <c r="A20798" s="44" t="s">
        <v>19019</v>
      </c>
      <c r="B20798" s="45">
        <v>3420.0</v>
      </c>
      <c r="C20798" s="52" t="s">
        <v>2169</v>
      </c>
      <c r="D20798" s="52"/>
    </row>
    <row r="20799">
      <c r="A20799" s="44" t="s">
        <v>19020</v>
      </c>
      <c r="B20799" s="45">
        <v>10940.0</v>
      </c>
      <c r="C20799" s="52" t="s">
        <v>15387</v>
      </c>
      <c r="D20799" s="52"/>
    </row>
    <row r="20800">
      <c r="A20800" s="44" t="s">
        <v>19021</v>
      </c>
      <c r="B20800" s="45">
        <v>2720.0</v>
      </c>
      <c r="C20800" s="52" t="s">
        <v>10778</v>
      </c>
      <c r="D20800" s="52"/>
    </row>
    <row r="20801">
      <c r="A20801" s="44" t="s">
        <v>19022</v>
      </c>
      <c r="B20801" s="45">
        <v>2520.0</v>
      </c>
      <c r="C20801" s="52" t="s">
        <v>2169</v>
      </c>
      <c r="D20801" s="52"/>
    </row>
    <row r="20802">
      <c r="A20802" s="44" t="s">
        <v>19023</v>
      </c>
      <c r="B20802" s="45">
        <v>9840.0</v>
      </c>
      <c r="C20802" s="52"/>
      <c r="D20802" s="52"/>
    </row>
    <row r="20803">
      <c r="A20803" s="44" t="s">
        <v>19024</v>
      </c>
      <c r="B20803" s="45">
        <v>3240.0</v>
      </c>
      <c r="C20803" s="52" t="s">
        <v>2857</v>
      </c>
      <c r="D20803" s="52"/>
    </row>
    <row r="20804">
      <c r="A20804" s="44" t="s">
        <v>19025</v>
      </c>
      <c r="B20804" s="45">
        <v>2820.0</v>
      </c>
      <c r="C20804" s="52" t="s">
        <v>2857</v>
      </c>
      <c r="D20804" s="52"/>
    </row>
    <row r="20805">
      <c r="A20805" s="44" t="s">
        <v>19026</v>
      </c>
      <c r="B20805" s="45">
        <v>10640.0</v>
      </c>
      <c r="C20805" s="52" t="s">
        <v>19027</v>
      </c>
      <c r="D20805" s="52"/>
    </row>
    <row r="20806">
      <c r="A20806" s="44" t="s">
        <v>19028</v>
      </c>
      <c r="B20806" s="45">
        <v>2700.0</v>
      </c>
      <c r="C20806" s="52"/>
      <c r="D20806" s="52"/>
    </row>
    <row r="20807">
      <c r="A20807" s="44" t="s">
        <v>19029</v>
      </c>
      <c r="B20807" s="45">
        <v>16240.0</v>
      </c>
      <c r="C20807" s="52" t="s">
        <v>19030</v>
      </c>
      <c r="D20807" s="52"/>
    </row>
    <row r="20808">
      <c r="A20808" s="44" t="s">
        <v>19031</v>
      </c>
      <c r="B20808" s="45">
        <v>8940.0</v>
      </c>
      <c r="C20808" s="52"/>
      <c r="D20808" s="52"/>
    </row>
    <row r="20809">
      <c r="A20809" s="44" t="s">
        <v>19032</v>
      </c>
      <c r="B20809" s="45">
        <v>10840.0</v>
      </c>
      <c r="C20809" s="52" t="s">
        <v>19033</v>
      </c>
      <c r="D20809" s="52"/>
    </row>
    <row r="20810">
      <c r="A20810" s="44" t="s">
        <v>19034</v>
      </c>
      <c r="B20810" s="45">
        <v>14880.0</v>
      </c>
      <c r="C20810" s="52" t="s">
        <v>196</v>
      </c>
      <c r="D20810" s="52"/>
    </row>
    <row r="20811">
      <c r="A20811" s="44" t="s">
        <v>19035</v>
      </c>
      <c r="B20811" s="45">
        <v>9700.0</v>
      </c>
      <c r="C20811" s="52"/>
      <c r="D20811" s="52"/>
    </row>
    <row r="20812">
      <c r="A20812" s="44" t="s">
        <v>19036</v>
      </c>
      <c r="B20812" s="45">
        <v>1260.0</v>
      </c>
      <c r="C20812" s="52"/>
      <c r="D20812" s="52"/>
    </row>
    <row r="20813">
      <c r="A20813" s="44" t="s">
        <v>19037</v>
      </c>
      <c r="B20813" s="45">
        <v>8900.0</v>
      </c>
      <c r="C20813" s="52"/>
      <c r="D20813" s="52"/>
    </row>
    <row r="20814">
      <c r="A20814" s="44" t="s">
        <v>19038</v>
      </c>
      <c r="B20814" s="45">
        <v>2900.0</v>
      </c>
      <c r="C20814" s="52"/>
      <c r="D20814" s="52"/>
    </row>
    <row r="20815">
      <c r="A20815" s="44" t="s">
        <v>19039</v>
      </c>
      <c r="B20815" s="45">
        <v>2700.0</v>
      </c>
      <c r="C20815" s="52"/>
      <c r="D20815" s="52"/>
    </row>
    <row r="20816">
      <c r="A20816" s="44" t="s">
        <v>19040</v>
      </c>
      <c r="B20816" s="45">
        <v>13960.0</v>
      </c>
      <c r="C20816" s="52"/>
      <c r="D20816" s="52"/>
    </row>
    <row r="20817">
      <c r="A20817" s="44" t="s">
        <v>19041</v>
      </c>
      <c r="B20817" s="45">
        <v>9540.0</v>
      </c>
      <c r="C20817" s="52"/>
      <c r="D20817" s="52"/>
    </row>
    <row r="20818">
      <c r="A20818" s="44" t="s">
        <v>19042</v>
      </c>
      <c r="B20818" s="45">
        <v>9460.0</v>
      </c>
      <c r="C20818" s="52"/>
      <c r="D20818" s="52"/>
    </row>
    <row r="20819">
      <c r="A20819" s="44" t="s">
        <v>19043</v>
      </c>
      <c r="B20819" s="45">
        <v>10120.0</v>
      </c>
      <c r="C20819" s="52"/>
      <c r="D20819" s="52"/>
    </row>
    <row r="20820">
      <c r="A20820" s="44" t="s">
        <v>19044</v>
      </c>
      <c r="B20820" s="45">
        <v>2920.0</v>
      </c>
      <c r="C20820" s="52"/>
      <c r="D20820" s="52"/>
    </row>
    <row r="20821">
      <c r="A20821" s="44" t="s">
        <v>19045</v>
      </c>
      <c r="B20821" s="45">
        <v>1260.0</v>
      </c>
      <c r="C20821" s="52"/>
      <c r="D20821" s="52"/>
    </row>
    <row r="20822">
      <c r="A20822" s="44" t="s">
        <v>19046</v>
      </c>
      <c r="B20822" s="45">
        <v>11620.0</v>
      </c>
      <c r="C20822" s="52" t="s">
        <v>11531</v>
      </c>
      <c r="D20822" s="52"/>
    </row>
    <row r="20823">
      <c r="A20823" s="44" t="s">
        <v>19047</v>
      </c>
      <c r="B20823" s="45">
        <v>11460.0</v>
      </c>
      <c r="C20823" s="52" t="s">
        <v>8901</v>
      </c>
      <c r="D20823" s="52"/>
    </row>
    <row r="20824">
      <c r="A20824" s="44" t="s">
        <v>19048</v>
      </c>
      <c r="B20824" s="45">
        <v>3200.0</v>
      </c>
      <c r="C20824" s="52" t="s">
        <v>4585</v>
      </c>
      <c r="D20824" s="52"/>
    </row>
    <row r="20825">
      <c r="A20825" s="44" t="s">
        <v>19049</v>
      </c>
      <c r="B20825" s="45">
        <v>10080.0</v>
      </c>
      <c r="C20825" s="52"/>
      <c r="D20825" s="52"/>
    </row>
    <row r="20826">
      <c r="A20826" s="44" t="s">
        <v>19050</v>
      </c>
      <c r="B20826" s="45">
        <v>2800.0</v>
      </c>
      <c r="C20826" s="52"/>
      <c r="D20826" s="52"/>
    </row>
    <row r="20827">
      <c r="A20827" s="44" t="s">
        <v>19051</v>
      </c>
      <c r="B20827" s="45">
        <v>3800.0</v>
      </c>
      <c r="C20827" s="52" t="s">
        <v>4017</v>
      </c>
      <c r="D20827" s="52"/>
    </row>
    <row r="20828">
      <c r="A20828" s="44" t="s">
        <v>19052</v>
      </c>
      <c r="B20828" s="45">
        <v>10440.0</v>
      </c>
      <c r="C20828" s="52" t="s">
        <v>8901</v>
      </c>
      <c r="D20828" s="52"/>
    </row>
    <row r="20829">
      <c r="A20829" s="44" t="s">
        <v>19053</v>
      </c>
      <c r="B20829" s="45">
        <v>15160.0</v>
      </c>
      <c r="C20829" s="52" t="s">
        <v>19054</v>
      </c>
      <c r="D20829" s="52"/>
    </row>
    <row r="20830">
      <c r="A20830" s="44" t="s">
        <v>19055</v>
      </c>
      <c r="B20830" s="45">
        <v>2840.0</v>
      </c>
      <c r="C20830" s="52" t="s">
        <v>4585</v>
      </c>
      <c r="D20830" s="52"/>
    </row>
    <row r="20831">
      <c r="A20831" s="44" t="s">
        <v>19056</v>
      </c>
      <c r="B20831" s="45">
        <v>3200.0</v>
      </c>
      <c r="C20831" s="52" t="s">
        <v>4017</v>
      </c>
      <c r="D20831" s="52"/>
    </row>
    <row r="20832">
      <c r="A20832" s="44" t="s">
        <v>19057</v>
      </c>
      <c r="B20832" s="45">
        <v>10140.0</v>
      </c>
      <c r="C20832" s="52"/>
      <c r="D20832" s="52"/>
    </row>
    <row r="20833">
      <c r="A20833" s="44" t="s">
        <v>19058</v>
      </c>
      <c r="B20833" s="45">
        <v>11440.0</v>
      </c>
      <c r="C20833" s="52" t="s">
        <v>4001</v>
      </c>
      <c r="D20833" s="52"/>
    </row>
    <row r="20834">
      <c r="A20834" s="44" t="s">
        <v>19059</v>
      </c>
      <c r="B20834" s="45">
        <v>11660.0</v>
      </c>
      <c r="C20834" s="52" t="s">
        <v>4353</v>
      </c>
      <c r="D20834" s="52"/>
    </row>
    <row r="20835">
      <c r="A20835" s="44" t="s">
        <v>19060</v>
      </c>
      <c r="B20835" s="45">
        <v>3400.0</v>
      </c>
      <c r="C20835" s="52" t="s">
        <v>4082</v>
      </c>
      <c r="D20835" s="52"/>
    </row>
    <row r="20836">
      <c r="A20836" s="44" t="s">
        <v>19061</v>
      </c>
      <c r="B20836" s="45">
        <v>9640.0</v>
      </c>
      <c r="C20836" s="52"/>
      <c r="D20836" s="52"/>
    </row>
    <row r="20837">
      <c r="A20837" s="44" t="s">
        <v>19062</v>
      </c>
      <c r="B20837" s="45">
        <v>12100.0</v>
      </c>
      <c r="C20837" s="52" t="s">
        <v>8901</v>
      </c>
      <c r="D20837" s="52"/>
    </row>
    <row r="20838">
      <c r="A20838" s="44" t="s">
        <v>19063</v>
      </c>
      <c r="B20838" s="45">
        <v>3100.0</v>
      </c>
      <c r="C20838" s="52" t="s">
        <v>4082</v>
      </c>
      <c r="D20838" s="52"/>
    </row>
    <row r="20839">
      <c r="A20839" s="44" t="s">
        <v>19064</v>
      </c>
      <c r="B20839" s="45">
        <v>3340.0</v>
      </c>
      <c r="C20839" s="52" t="s">
        <v>2169</v>
      </c>
      <c r="D20839" s="52"/>
    </row>
    <row r="20840">
      <c r="A20840" s="44" t="s">
        <v>19065</v>
      </c>
      <c r="B20840" s="45">
        <v>12500.0</v>
      </c>
      <c r="C20840" s="52" t="s">
        <v>19066</v>
      </c>
      <c r="D20840" s="52"/>
    </row>
    <row r="20841">
      <c r="A20841" s="44" t="s">
        <v>19067</v>
      </c>
      <c r="B20841" s="45">
        <v>11100.0</v>
      </c>
      <c r="C20841" s="52"/>
      <c r="D20841" s="52"/>
    </row>
    <row r="20842">
      <c r="A20842" s="44" t="s">
        <v>19068</v>
      </c>
      <c r="B20842" s="45">
        <v>3940.0</v>
      </c>
      <c r="C20842" s="52" t="s">
        <v>4017</v>
      </c>
      <c r="D20842" s="52"/>
    </row>
    <row r="20843">
      <c r="A20843" s="44" t="s">
        <v>19069</v>
      </c>
      <c r="B20843" s="45">
        <v>10360.0</v>
      </c>
      <c r="C20843" s="52" t="s">
        <v>8901</v>
      </c>
      <c r="D20843" s="52"/>
    </row>
    <row r="20844">
      <c r="A20844" s="44" t="s">
        <v>19070</v>
      </c>
      <c r="B20844" s="45">
        <v>10120.0</v>
      </c>
      <c r="C20844" s="52"/>
      <c r="D20844" s="52"/>
    </row>
    <row r="20845">
      <c r="A20845" s="44" t="s">
        <v>19071</v>
      </c>
      <c r="B20845" s="45">
        <v>4000.0</v>
      </c>
      <c r="C20845" s="52" t="s">
        <v>19072</v>
      </c>
      <c r="D20845" s="52"/>
    </row>
    <row r="20846">
      <c r="A20846" s="44" t="s">
        <v>19073</v>
      </c>
      <c r="B20846" s="45">
        <v>2520.0</v>
      </c>
      <c r="C20846" s="52" t="s">
        <v>2169</v>
      </c>
      <c r="D20846" s="52"/>
    </row>
    <row r="20847">
      <c r="A20847" s="44" t="s">
        <v>19074</v>
      </c>
      <c r="B20847" s="45">
        <v>2800.0</v>
      </c>
      <c r="C20847" s="52"/>
      <c r="D20847" s="52"/>
    </row>
    <row r="20848">
      <c r="A20848" s="44" t="s">
        <v>19075</v>
      </c>
      <c r="B20848" s="45">
        <v>3260.0</v>
      </c>
      <c r="C20848" s="52" t="s">
        <v>4017</v>
      </c>
      <c r="D20848" s="52"/>
    </row>
    <row r="20849">
      <c r="A20849" s="44" t="s">
        <v>19076</v>
      </c>
      <c r="B20849" s="45">
        <v>2720.0</v>
      </c>
      <c r="C20849" s="52"/>
      <c r="D20849" s="52"/>
    </row>
    <row r="20850">
      <c r="A20850" s="44" t="s">
        <v>19077</v>
      </c>
      <c r="B20850" s="45">
        <v>12480.0</v>
      </c>
      <c r="C20850" s="52" t="s">
        <v>4799</v>
      </c>
      <c r="D20850" s="52"/>
    </row>
    <row r="20851">
      <c r="A20851" s="44" t="s">
        <v>19078</v>
      </c>
      <c r="B20851" s="45">
        <v>10960.0</v>
      </c>
      <c r="C20851" s="52" t="s">
        <v>19079</v>
      </c>
      <c r="D20851" s="52"/>
    </row>
    <row r="20852">
      <c r="A20852" s="44" t="s">
        <v>19080</v>
      </c>
      <c r="B20852" s="45">
        <v>11180.0</v>
      </c>
      <c r="C20852" s="52" t="s">
        <v>8901</v>
      </c>
      <c r="D20852" s="52"/>
    </row>
    <row r="20853">
      <c r="A20853" s="44" t="s">
        <v>19081</v>
      </c>
      <c r="B20853" s="45">
        <v>10260.0</v>
      </c>
      <c r="C20853" s="52"/>
      <c r="D20853" s="52"/>
    </row>
    <row r="20854">
      <c r="A20854" s="44" t="s">
        <v>19082</v>
      </c>
      <c r="B20854" s="45">
        <v>2480.0</v>
      </c>
      <c r="C20854" s="52" t="s">
        <v>4444</v>
      </c>
      <c r="D20854" s="52"/>
    </row>
    <row r="20855">
      <c r="A20855" s="44" t="s">
        <v>19083</v>
      </c>
      <c r="B20855" s="45">
        <v>10320.0</v>
      </c>
      <c r="C20855" s="52"/>
      <c r="D20855" s="52"/>
    </row>
    <row r="20856">
      <c r="A20856" s="44" t="s">
        <v>19084</v>
      </c>
      <c r="B20856" s="45">
        <v>3440.0</v>
      </c>
      <c r="C20856" s="52" t="s">
        <v>6421</v>
      </c>
      <c r="D20856" s="52"/>
    </row>
    <row r="20857">
      <c r="A20857" s="44" t="s">
        <v>19085</v>
      </c>
      <c r="B20857" s="45">
        <v>2240.0</v>
      </c>
      <c r="C20857" s="52" t="s">
        <v>4444</v>
      </c>
      <c r="D20857" s="52"/>
    </row>
    <row r="20858">
      <c r="A20858" s="44" t="s">
        <v>19086</v>
      </c>
      <c r="B20858" s="45">
        <v>3300.0</v>
      </c>
      <c r="C20858" s="52" t="s">
        <v>6421</v>
      </c>
      <c r="D20858" s="52"/>
    </row>
    <row r="20859">
      <c r="A20859" s="44" t="s">
        <v>19087</v>
      </c>
      <c r="B20859" s="45">
        <v>3140.0</v>
      </c>
      <c r="C20859" s="52" t="s">
        <v>6508</v>
      </c>
      <c r="D20859" s="52"/>
    </row>
    <row r="20860">
      <c r="A20860" s="44" t="s">
        <v>19088</v>
      </c>
      <c r="B20860" s="45">
        <v>3140.0</v>
      </c>
      <c r="C20860" s="52" t="s">
        <v>7276</v>
      </c>
      <c r="D20860" s="52"/>
    </row>
    <row r="20861">
      <c r="A20861" s="44" t="s">
        <v>19089</v>
      </c>
      <c r="B20861" s="45">
        <v>3100.0</v>
      </c>
      <c r="C20861" s="52" t="s">
        <v>6508</v>
      </c>
      <c r="D20861" s="52"/>
    </row>
    <row r="20862">
      <c r="A20862" s="44" t="s">
        <v>19090</v>
      </c>
      <c r="B20862" s="45">
        <v>3100.0</v>
      </c>
      <c r="C20862" s="52" t="s">
        <v>7276</v>
      </c>
      <c r="D20862" s="52"/>
    </row>
    <row r="20863">
      <c r="A20863" s="44" t="s">
        <v>19091</v>
      </c>
      <c r="B20863" s="45">
        <v>2780.0</v>
      </c>
      <c r="C20863" s="52" t="s">
        <v>9914</v>
      </c>
      <c r="D20863" s="52"/>
    </row>
    <row r="20864">
      <c r="A20864" s="44" t="s">
        <v>19092</v>
      </c>
      <c r="B20864" s="45">
        <v>2600.0</v>
      </c>
      <c r="C20864" s="52" t="s">
        <v>5578</v>
      </c>
      <c r="D20864" s="52"/>
    </row>
    <row r="20865">
      <c r="A20865" s="44" t="s">
        <v>19093</v>
      </c>
      <c r="B20865" s="45">
        <v>2800.0</v>
      </c>
      <c r="C20865" s="52" t="s">
        <v>9914</v>
      </c>
      <c r="D20865" s="52"/>
    </row>
    <row r="20866">
      <c r="A20866" s="44" t="s">
        <v>19094</v>
      </c>
      <c r="B20866" s="45">
        <v>2500.0</v>
      </c>
      <c r="C20866" s="52"/>
      <c r="D20866" s="52"/>
    </row>
    <row r="20867">
      <c r="A20867" s="44" t="s">
        <v>19095</v>
      </c>
      <c r="B20867" s="45">
        <v>10940.0</v>
      </c>
      <c r="C20867" s="52" t="s">
        <v>19096</v>
      </c>
      <c r="D20867" s="52"/>
    </row>
    <row r="20868">
      <c r="A20868" s="44" t="s">
        <v>19097</v>
      </c>
      <c r="B20868" s="45">
        <v>2820.0</v>
      </c>
      <c r="C20868" s="52"/>
      <c r="D20868" s="52"/>
    </row>
    <row r="20869">
      <c r="A20869" s="44" t="s">
        <v>19098</v>
      </c>
      <c r="B20869" s="45">
        <v>17020.0</v>
      </c>
      <c r="C20869" s="52"/>
      <c r="D20869" s="52"/>
    </row>
    <row r="20870">
      <c r="A20870" s="44" t="s">
        <v>19099</v>
      </c>
      <c r="B20870" s="45">
        <v>15640.0</v>
      </c>
      <c r="C20870" s="52"/>
      <c r="D20870" s="52"/>
    </row>
    <row r="20871">
      <c r="A20871" s="44" t="s">
        <v>19100</v>
      </c>
      <c r="B20871" s="45">
        <v>3380.0</v>
      </c>
      <c r="C20871" s="52" t="s">
        <v>2169</v>
      </c>
      <c r="D20871" s="52"/>
    </row>
    <row r="20872">
      <c r="A20872" s="44" t="s">
        <v>19101</v>
      </c>
      <c r="B20872" s="45">
        <v>13300.0</v>
      </c>
      <c r="C20872" s="52" t="s">
        <v>13520</v>
      </c>
      <c r="D20872" s="52"/>
    </row>
    <row r="20873">
      <c r="A20873" s="44" t="s">
        <v>19102</v>
      </c>
      <c r="B20873" s="45">
        <v>2520.0</v>
      </c>
      <c r="C20873" s="52"/>
      <c r="D20873" s="52"/>
    </row>
    <row r="20874">
      <c r="A20874" s="44" t="s">
        <v>19103</v>
      </c>
      <c r="B20874" s="45">
        <v>10080.0</v>
      </c>
      <c r="C20874" s="52"/>
      <c r="D20874" s="52"/>
    </row>
    <row r="20875">
      <c r="A20875" s="44" t="s">
        <v>19104</v>
      </c>
      <c r="B20875" s="45">
        <v>9980.0</v>
      </c>
      <c r="C20875" s="52"/>
      <c r="D20875" s="52"/>
    </row>
    <row r="20876">
      <c r="A20876" s="44" t="s">
        <v>19105</v>
      </c>
      <c r="B20876" s="45">
        <v>3900.0</v>
      </c>
      <c r="C20876" s="52" t="s">
        <v>4017</v>
      </c>
      <c r="D20876" s="52"/>
    </row>
    <row r="20877">
      <c r="A20877" s="44" t="s">
        <v>19106</v>
      </c>
      <c r="B20877" s="45">
        <v>18180.0</v>
      </c>
      <c r="C20877" s="52" t="s">
        <v>19107</v>
      </c>
      <c r="D20877" s="52"/>
    </row>
    <row r="20878">
      <c r="A20878" s="44" t="s">
        <v>19108</v>
      </c>
      <c r="B20878" s="45">
        <v>9420.0</v>
      </c>
      <c r="C20878" s="52"/>
      <c r="D20878" s="52"/>
    </row>
    <row r="20879">
      <c r="A20879" s="44" t="s">
        <v>19109</v>
      </c>
      <c r="B20879" s="45">
        <v>3280.0</v>
      </c>
      <c r="C20879" s="52" t="s">
        <v>4017</v>
      </c>
      <c r="D20879" s="52"/>
    </row>
    <row r="20880">
      <c r="A20880" s="44" t="s">
        <v>19110</v>
      </c>
      <c r="B20880" s="45">
        <v>3960.0</v>
      </c>
      <c r="C20880" s="52" t="s">
        <v>19111</v>
      </c>
      <c r="D20880" s="52"/>
    </row>
    <row r="20881">
      <c r="A20881" s="44" t="s">
        <v>19112</v>
      </c>
      <c r="B20881" s="45">
        <v>17920.0</v>
      </c>
      <c r="C20881" s="52"/>
      <c r="D20881" s="52"/>
    </row>
    <row r="20882">
      <c r="A20882" s="44" t="s">
        <v>19113</v>
      </c>
      <c r="B20882" s="45">
        <v>18060.0</v>
      </c>
      <c r="C20882" s="52"/>
      <c r="D20882" s="52"/>
    </row>
    <row r="20883">
      <c r="A20883" s="44" t="s">
        <v>19114</v>
      </c>
      <c r="B20883" s="45">
        <v>2800.0</v>
      </c>
      <c r="C20883" s="52" t="s">
        <v>19111</v>
      </c>
      <c r="D20883" s="52"/>
    </row>
    <row r="20884">
      <c r="A20884" s="44" t="s">
        <v>19115</v>
      </c>
      <c r="B20884" s="45">
        <v>12920.0</v>
      </c>
      <c r="C20884" s="52" t="s">
        <v>19014</v>
      </c>
      <c r="D20884" s="52"/>
    </row>
    <row r="20885">
      <c r="A20885" s="44" t="s">
        <v>19116</v>
      </c>
      <c r="B20885" s="45">
        <v>9520.0</v>
      </c>
      <c r="C20885" s="52"/>
      <c r="D20885" s="52"/>
    </row>
    <row r="20886">
      <c r="A20886" s="44" t="s">
        <v>19117</v>
      </c>
      <c r="B20886" s="45">
        <v>11280.0</v>
      </c>
      <c r="C20886" s="52" t="s">
        <v>19118</v>
      </c>
      <c r="D20886" s="52"/>
    </row>
    <row r="20887">
      <c r="A20887" s="44" t="s">
        <v>19119</v>
      </c>
      <c r="B20887" s="45">
        <v>2740.0</v>
      </c>
      <c r="C20887" s="52" t="s">
        <v>3980</v>
      </c>
      <c r="D20887" s="52"/>
    </row>
    <row r="20888">
      <c r="A20888" s="44" t="s">
        <v>19120</v>
      </c>
      <c r="B20888" s="45">
        <v>12320.0</v>
      </c>
      <c r="C20888" s="52" t="s">
        <v>13205</v>
      </c>
      <c r="D20888" s="52"/>
    </row>
    <row r="20889">
      <c r="A20889" s="44" t="s">
        <v>19121</v>
      </c>
      <c r="B20889" s="45">
        <v>9640.0</v>
      </c>
      <c r="C20889" s="52"/>
      <c r="D20889" s="52"/>
    </row>
    <row r="20890">
      <c r="A20890" s="44" t="s">
        <v>19122</v>
      </c>
      <c r="B20890" s="45">
        <v>3120.0</v>
      </c>
      <c r="C20890" s="52" t="s">
        <v>744</v>
      </c>
      <c r="D20890" s="52"/>
    </row>
    <row r="20891">
      <c r="A20891" s="44" t="s">
        <v>19123</v>
      </c>
      <c r="B20891" s="45">
        <v>9400.0</v>
      </c>
      <c r="C20891" s="52"/>
      <c r="D20891" s="52"/>
    </row>
    <row r="20892">
      <c r="A20892" s="44" t="s">
        <v>19124</v>
      </c>
      <c r="B20892" s="45">
        <v>2840.0</v>
      </c>
      <c r="C20892" s="52"/>
      <c r="D20892" s="52"/>
    </row>
    <row r="20893">
      <c r="A20893" s="44" t="s">
        <v>19125</v>
      </c>
      <c r="B20893" s="45">
        <v>2560.0</v>
      </c>
      <c r="C20893" s="52" t="s">
        <v>744</v>
      </c>
      <c r="D20893" s="52"/>
    </row>
    <row r="20894">
      <c r="A20894" s="44" t="s">
        <v>19126</v>
      </c>
      <c r="B20894" s="45">
        <v>2440.0</v>
      </c>
      <c r="C20894" s="52" t="s">
        <v>3980</v>
      </c>
      <c r="D20894" s="52"/>
    </row>
    <row r="20895">
      <c r="A20895" s="44" t="s">
        <v>19127</v>
      </c>
      <c r="B20895" s="45">
        <v>13820.0</v>
      </c>
      <c r="C20895" s="52" t="s">
        <v>19128</v>
      </c>
      <c r="D20895" s="52"/>
    </row>
    <row r="20896">
      <c r="A20896" s="44" t="s">
        <v>19129</v>
      </c>
      <c r="B20896" s="45">
        <v>9520.0</v>
      </c>
      <c r="C20896" s="52"/>
      <c r="D20896" s="52"/>
    </row>
    <row r="20897">
      <c r="A20897" s="44" t="s">
        <v>19130</v>
      </c>
      <c r="B20897" s="45">
        <v>10440.0</v>
      </c>
      <c r="C20897" s="52" t="s">
        <v>196</v>
      </c>
      <c r="D20897" s="52"/>
    </row>
    <row r="20898">
      <c r="A20898" s="44" t="s">
        <v>19131</v>
      </c>
      <c r="B20898" s="45">
        <v>10000.0</v>
      </c>
      <c r="C20898" s="52"/>
      <c r="D20898" s="52"/>
    </row>
    <row r="20899">
      <c r="A20899" s="44" t="s">
        <v>19132</v>
      </c>
      <c r="B20899" s="45">
        <v>9480.0</v>
      </c>
      <c r="C20899" s="52"/>
      <c r="D20899" s="52"/>
    </row>
    <row r="20900">
      <c r="A20900" s="44" t="s">
        <v>19133</v>
      </c>
      <c r="B20900" s="45">
        <v>3120.0</v>
      </c>
      <c r="C20900" s="52" t="s">
        <v>2169</v>
      </c>
      <c r="D20900" s="52"/>
    </row>
    <row r="20901">
      <c r="A20901" s="44" t="s">
        <v>19134</v>
      </c>
      <c r="B20901" s="45">
        <v>2560.0</v>
      </c>
      <c r="C20901" s="52"/>
      <c r="D20901" s="52"/>
    </row>
    <row r="20902">
      <c r="A20902" s="44" t="s">
        <v>19135</v>
      </c>
      <c r="B20902" s="45">
        <v>2520.0</v>
      </c>
      <c r="C20902" s="52" t="s">
        <v>2169</v>
      </c>
      <c r="D20902" s="52"/>
    </row>
    <row r="20903">
      <c r="A20903" s="44" t="s">
        <v>19136</v>
      </c>
      <c r="B20903" s="45">
        <v>2500.0</v>
      </c>
      <c r="C20903" s="52"/>
      <c r="D20903" s="52"/>
    </row>
    <row r="20904">
      <c r="A20904" s="44" t="s">
        <v>19137</v>
      </c>
      <c r="B20904" s="45">
        <v>4260.0</v>
      </c>
      <c r="C20904" s="52"/>
      <c r="D20904" s="52"/>
    </row>
    <row r="20905">
      <c r="A20905" s="44" t="s">
        <v>19138</v>
      </c>
      <c r="B20905" s="45">
        <v>11640.0</v>
      </c>
      <c r="C20905" s="52" t="s">
        <v>8901</v>
      </c>
      <c r="D20905" s="52"/>
    </row>
    <row r="20906">
      <c r="A20906" s="44" t="s">
        <v>19139</v>
      </c>
      <c r="B20906" s="45">
        <v>3920.0</v>
      </c>
      <c r="C20906" s="52"/>
      <c r="D20906" s="52"/>
    </row>
    <row r="20907">
      <c r="A20907" s="44" t="s">
        <v>19140</v>
      </c>
      <c r="B20907" s="45">
        <v>2920.0</v>
      </c>
      <c r="C20907" s="52" t="s">
        <v>4505</v>
      </c>
      <c r="D20907" s="52"/>
    </row>
    <row r="20908">
      <c r="A20908" s="44" t="s">
        <v>19141</v>
      </c>
      <c r="B20908" s="45">
        <v>2840.0</v>
      </c>
      <c r="C20908" s="52" t="s">
        <v>4505</v>
      </c>
      <c r="D20908" s="52"/>
    </row>
    <row r="20909">
      <c r="A20909" s="44" t="s">
        <v>19142</v>
      </c>
      <c r="B20909" s="45">
        <v>10160.0</v>
      </c>
      <c r="C20909" s="52" t="s">
        <v>8901</v>
      </c>
      <c r="D20909" s="52"/>
    </row>
    <row r="20910">
      <c r="A20910" s="44" t="s">
        <v>19143</v>
      </c>
      <c r="B20910" s="45">
        <v>3240.0</v>
      </c>
      <c r="C20910" s="52"/>
      <c r="D20910" s="52"/>
    </row>
    <row r="20911">
      <c r="A20911" s="44" t="s">
        <v>19144</v>
      </c>
      <c r="B20911" s="45">
        <v>11680.0</v>
      </c>
      <c r="C20911" s="52" t="s">
        <v>19145</v>
      </c>
      <c r="D20911" s="52"/>
    </row>
    <row r="20912">
      <c r="A20912" s="44" t="s">
        <v>19146</v>
      </c>
      <c r="B20912" s="45">
        <v>14720.0</v>
      </c>
      <c r="C20912" s="52" t="s">
        <v>8227</v>
      </c>
      <c r="D20912" s="52"/>
    </row>
    <row r="20913">
      <c r="A20913" s="44" t="s">
        <v>19147</v>
      </c>
      <c r="B20913" s="45">
        <v>2900.0</v>
      </c>
      <c r="C20913" s="52"/>
      <c r="D20913" s="52"/>
    </row>
    <row r="20914">
      <c r="A20914" s="44" t="s">
        <v>19148</v>
      </c>
      <c r="B20914" s="45">
        <v>1260.0</v>
      </c>
      <c r="C20914" s="52"/>
      <c r="D20914" s="52"/>
    </row>
    <row r="20915">
      <c r="A20915" s="44" t="s">
        <v>19149</v>
      </c>
      <c r="B20915" s="45">
        <v>3940.0</v>
      </c>
      <c r="C20915" s="52"/>
      <c r="D20915" s="52"/>
    </row>
    <row r="20916">
      <c r="A20916" s="44" t="s">
        <v>19150</v>
      </c>
      <c r="B20916" s="45">
        <v>10080.0</v>
      </c>
      <c r="C20916" s="52"/>
      <c r="D20916" s="52"/>
    </row>
    <row r="20917">
      <c r="A20917" s="44" t="s">
        <v>19151</v>
      </c>
      <c r="B20917" s="45">
        <v>10580.0</v>
      </c>
      <c r="C20917" s="52"/>
      <c r="D20917" s="52"/>
    </row>
    <row r="20918">
      <c r="A20918" s="44" t="s">
        <v>19152</v>
      </c>
      <c r="B20918" s="45">
        <v>9760.0</v>
      </c>
      <c r="C20918" s="52"/>
      <c r="D20918" s="52"/>
    </row>
    <row r="20919">
      <c r="A20919" s="44" t="s">
        <v>19153</v>
      </c>
      <c r="B20919" s="45">
        <v>2920.0</v>
      </c>
      <c r="C20919" s="52"/>
      <c r="D20919" s="52"/>
    </row>
    <row r="20920">
      <c r="A20920" s="44" t="s">
        <v>19154</v>
      </c>
      <c r="B20920" s="45">
        <v>11520.0</v>
      </c>
      <c r="C20920" s="52" t="s">
        <v>12664</v>
      </c>
      <c r="D20920" s="52"/>
    </row>
    <row r="20921">
      <c r="A20921" s="44" t="s">
        <v>19155</v>
      </c>
      <c r="B20921" s="45">
        <v>1260.0</v>
      </c>
      <c r="C20921" s="52"/>
      <c r="D20921" s="52"/>
    </row>
    <row r="20922">
      <c r="A20922" s="44" t="s">
        <v>19156</v>
      </c>
      <c r="B20922" s="45">
        <v>10340.0</v>
      </c>
      <c r="C20922" s="52"/>
      <c r="D20922" s="52"/>
    </row>
    <row r="20923">
      <c r="A20923" s="44" t="s">
        <v>19157</v>
      </c>
      <c r="B20923" s="45">
        <v>13020.0</v>
      </c>
      <c r="C20923" s="52" t="s">
        <v>5237</v>
      </c>
      <c r="D20923" s="52"/>
    </row>
    <row r="20924">
      <c r="A20924" s="44" t="s">
        <v>19158</v>
      </c>
      <c r="B20924" s="45">
        <v>1760.0</v>
      </c>
      <c r="C20924" s="52"/>
      <c r="D20924" s="52"/>
    </row>
    <row r="20925">
      <c r="A20925" s="44" t="s">
        <v>19159</v>
      </c>
      <c r="B20925" s="45">
        <v>10400.0</v>
      </c>
      <c r="C20925" s="52" t="s">
        <v>13055</v>
      </c>
      <c r="D20925" s="52"/>
    </row>
    <row r="20926">
      <c r="A20926" s="44" t="s">
        <v>19160</v>
      </c>
      <c r="B20926" s="45">
        <v>12360.0</v>
      </c>
      <c r="C20926" s="52" t="s">
        <v>5237</v>
      </c>
      <c r="D20926" s="52"/>
    </row>
    <row r="20927">
      <c r="A20927" s="44" t="s">
        <v>19161</v>
      </c>
      <c r="B20927" s="45">
        <v>3860.0</v>
      </c>
      <c r="C20927" s="52" t="s">
        <v>4017</v>
      </c>
      <c r="D20927" s="52"/>
    </row>
    <row r="20928">
      <c r="A20928" s="44" t="s">
        <v>19162</v>
      </c>
      <c r="B20928" s="45">
        <v>22820.0</v>
      </c>
      <c r="C20928" s="52" t="s">
        <v>14519</v>
      </c>
      <c r="D20928" s="52"/>
    </row>
    <row r="20929">
      <c r="A20929" s="44" t="s">
        <v>19163</v>
      </c>
      <c r="B20929" s="45">
        <v>3420.0</v>
      </c>
      <c r="C20929" s="52" t="s">
        <v>4138</v>
      </c>
      <c r="D20929" s="52"/>
    </row>
    <row r="20930">
      <c r="A20930" s="44" t="s">
        <v>19164</v>
      </c>
      <c r="B20930" s="45">
        <v>10340.0</v>
      </c>
      <c r="C20930" s="52"/>
      <c r="D20930" s="52"/>
    </row>
    <row r="20931">
      <c r="A20931" s="44" t="s">
        <v>19165</v>
      </c>
      <c r="B20931" s="45">
        <v>18620.0</v>
      </c>
      <c r="C20931" s="52" t="s">
        <v>15360</v>
      </c>
      <c r="D20931" s="52"/>
    </row>
    <row r="20932">
      <c r="A20932" s="44" t="s">
        <v>19166</v>
      </c>
      <c r="B20932" s="45">
        <v>3320.0</v>
      </c>
      <c r="C20932" s="52"/>
      <c r="D20932" s="52"/>
    </row>
    <row r="20933">
      <c r="A20933" s="44" t="s">
        <v>19167</v>
      </c>
      <c r="B20933" s="45">
        <v>3220.0</v>
      </c>
      <c r="C20933" s="52" t="s">
        <v>4138</v>
      </c>
      <c r="D20933" s="52"/>
    </row>
    <row r="20934">
      <c r="A20934" s="44" t="s">
        <v>19168</v>
      </c>
      <c r="B20934" s="45">
        <v>10620.0</v>
      </c>
      <c r="C20934" s="52"/>
      <c r="D20934" s="52"/>
    </row>
    <row r="20935">
      <c r="A20935" s="44" t="s">
        <v>19169</v>
      </c>
      <c r="B20935" s="45">
        <v>3000.0</v>
      </c>
      <c r="C20935" s="52" t="s">
        <v>4017</v>
      </c>
      <c r="D20935" s="52"/>
    </row>
    <row r="20936">
      <c r="A20936" s="44" t="s">
        <v>19170</v>
      </c>
      <c r="B20936" s="45">
        <v>3260.0</v>
      </c>
      <c r="C20936" s="52"/>
      <c r="D20936" s="52"/>
    </row>
    <row r="20937">
      <c r="A20937" s="44" t="s">
        <v>19171</v>
      </c>
      <c r="B20937" s="45">
        <v>12140.0</v>
      </c>
      <c r="C20937" s="52" t="s">
        <v>19172</v>
      </c>
      <c r="D20937" s="52"/>
    </row>
    <row r="20938">
      <c r="A20938" s="44" t="s">
        <v>19173</v>
      </c>
      <c r="B20938" s="45">
        <v>2680.0</v>
      </c>
      <c r="C20938" s="52" t="s">
        <v>744</v>
      </c>
      <c r="D20938" s="52"/>
    </row>
    <row r="20939">
      <c r="A20939" s="44" t="s">
        <v>19174</v>
      </c>
      <c r="B20939" s="45">
        <v>18120.0</v>
      </c>
      <c r="C20939" s="52" t="s">
        <v>19175</v>
      </c>
      <c r="D20939" s="52"/>
    </row>
    <row r="20940">
      <c r="A20940" s="44" t="s">
        <v>19176</v>
      </c>
      <c r="B20940" s="45">
        <v>16400.0</v>
      </c>
      <c r="C20940" s="52"/>
      <c r="D20940" s="52"/>
    </row>
    <row r="20941">
      <c r="A20941" s="44" t="s">
        <v>19177</v>
      </c>
      <c r="B20941" s="45">
        <v>9980.0</v>
      </c>
      <c r="C20941" s="52"/>
      <c r="D20941" s="52"/>
    </row>
    <row r="20942">
      <c r="A20942" s="44" t="s">
        <v>19178</v>
      </c>
      <c r="B20942" s="45">
        <v>2560.0</v>
      </c>
      <c r="C20942" s="52" t="s">
        <v>744</v>
      </c>
      <c r="D20942" s="52"/>
    </row>
    <row r="20943">
      <c r="A20943" s="44" t="s">
        <v>19179</v>
      </c>
      <c r="B20943" s="45">
        <v>25020.0</v>
      </c>
      <c r="C20943" s="52"/>
      <c r="D20943" s="52"/>
    </row>
    <row r="20944">
      <c r="A20944" s="44" t="s">
        <v>19180</v>
      </c>
      <c r="B20944" s="45">
        <v>13540.0</v>
      </c>
      <c r="C20944" s="52" t="s">
        <v>18401</v>
      </c>
      <c r="D20944" s="52"/>
    </row>
    <row r="20945">
      <c r="A20945" s="44" t="s">
        <v>19181</v>
      </c>
      <c r="B20945" s="45">
        <v>12580.0</v>
      </c>
      <c r="C20945" s="52" t="s">
        <v>16087</v>
      </c>
      <c r="D20945" s="52"/>
    </row>
    <row r="20946">
      <c r="A20946" s="44" t="s">
        <v>19182</v>
      </c>
      <c r="B20946" s="45">
        <v>10160.0</v>
      </c>
      <c r="C20946" s="52"/>
      <c r="D20946" s="52"/>
    </row>
    <row r="20947">
      <c r="A20947" s="44" t="s">
        <v>19183</v>
      </c>
      <c r="B20947" s="45">
        <v>9940.0</v>
      </c>
      <c r="C20947" s="52"/>
      <c r="D20947" s="52"/>
    </row>
    <row r="20948">
      <c r="A20948" s="44" t="s">
        <v>19184</v>
      </c>
      <c r="B20948" s="45">
        <v>3180.0</v>
      </c>
      <c r="C20948" s="52" t="s">
        <v>6421</v>
      </c>
      <c r="D20948" s="52"/>
    </row>
    <row r="20949">
      <c r="A20949" s="44" t="s">
        <v>19185</v>
      </c>
      <c r="B20949" s="45">
        <v>3040.0</v>
      </c>
      <c r="C20949" s="52" t="s">
        <v>6508</v>
      </c>
      <c r="D20949" s="52"/>
    </row>
    <row r="20950">
      <c r="A20950" s="44" t="s">
        <v>19186</v>
      </c>
      <c r="B20950" s="45">
        <v>3040.0</v>
      </c>
      <c r="C20950" s="52" t="s">
        <v>7276</v>
      </c>
      <c r="D20950" s="52"/>
    </row>
    <row r="20951">
      <c r="A20951" s="44" t="s">
        <v>19187</v>
      </c>
      <c r="B20951" s="45">
        <v>2760.0</v>
      </c>
      <c r="C20951" s="52" t="s">
        <v>9914</v>
      </c>
      <c r="D20951" s="52"/>
    </row>
    <row r="20952">
      <c r="A20952" s="44" t="s">
        <v>19188</v>
      </c>
      <c r="B20952" s="45">
        <v>14720.0</v>
      </c>
      <c r="C20952" s="52" t="s">
        <v>196</v>
      </c>
      <c r="D20952" s="52"/>
    </row>
    <row r="20953">
      <c r="A20953" s="44" t="s">
        <v>19189</v>
      </c>
      <c r="B20953" s="45">
        <v>19520.0</v>
      </c>
      <c r="C20953" s="52"/>
      <c r="D20953" s="52"/>
    </row>
    <row r="20954">
      <c r="A20954" s="44" t="s">
        <v>19190</v>
      </c>
      <c r="B20954" s="45">
        <v>10040.0</v>
      </c>
      <c r="C20954" s="52"/>
      <c r="D20954" s="52"/>
    </row>
    <row r="20955">
      <c r="A20955" s="44" t="s">
        <v>19191</v>
      </c>
      <c r="B20955" s="45">
        <v>4000.0</v>
      </c>
      <c r="C20955" s="52" t="s">
        <v>4018</v>
      </c>
      <c r="D20955" s="52"/>
    </row>
    <row r="20956">
      <c r="A20956" s="44" t="s">
        <v>19192</v>
      </c>
      <c r="B20956" s="45">
        <v>12400.0</v>
      </c>
      <c r="C20956" s="52"/>
      <c r="D20956" s="52"/>
    </row>
    <row r="20957">
      <c r="A20957" s="44" t="s">
        <v>19193</v>
      </c>
      <c r="B20957" s="45">
        <v>3260.0</v>
      </c>
      <c r="C20957" s="52" t="s">
        <v>6421</v>
      </c>
      <c r="D20957" s="52"/>
    </row>
    <row r="20958">
      <c r="A20958" s="44" t="s">
        <v>19194</v>
      </c>
      <c r="B20958" s="45">
        <v>2780.0</v>
      </c>
      <c r="C20958" s="52" t="s">
        <v>2169</v>
      </c>
      <c r="D20958" s="52"/>
    </row>
    <row r="20959">
      <c r="A20959" s="44" t="s">
        <v>19195</v>
      </c>
      <c r="B20959" s="45">
        <v>3020.0</v>
      </c>
      <c r="C20959" s="52" t="s">
        <v>6508</v>
      </c>
      <c r="D20959" s="52"/>
    </row>
    <row r="20960">
      <c r="A20960" s="44" t="s">
        <v>19196</v>
      </c>
      <c r="B20960" s="45">
        <v>3020.0</v>
      </c>
      <c r="C20960" s="52" t="s">
        <v>7276</v>
      </c>
      <c r="D20960" s="52"/>
    </row>
    <row r="20961">
      <c r="A20961" s="44" t="s">
        <v>19197</v>
      </c>
      <c r="B20961" s="45">
        <v>10100.0</v>
      </c>
      <c r="C20961" s="52"/>
      <c r="D20961" s="52"/>
    </row>
    <row r="20962">
      <c r="A20962" s="44" t="s">
        <v>19198</v>
      </c>
      <c r="B20962" s="45">
        <v>24240.0</v>
      </c>
      <c r="C20962" s="52"/>
      <c r="D20962" s="52"/>
    </row>
    <row r="20963">
      <c r="A20963" s="44" t="s">
        <v>19199</v>
      </c>
      <c r="B20963" s="45">
        <v>2500.0</v>
      </c>
      <c r="C20963" s="52" t="s">
        <v>4018</v>
      </c>
      <c r="D20963" s="52"/>
    </row>
    <row r="20964">
      <c r="A20964" s="44" t="s">
        <v>19200</v>
      </c>
      <c r="B20964" s="45">
        <v>9620.0</v>
      </c>
      <c r="C20964" s="52"/>
      <c r="D20964" s="52"/>
    </row>
    <row r="20965">
      <c r="A20965" s="44" t="s">
        <v>19201</v>
      </c>
      <c r="B20965" s="45">
        <v>2780.0</v>
      </c>
      <c r="C20965" s="52" t="s">
        <v>9914</v>
      </c>
      <c r="D20965" s="52"/>
    </row>
    <row r="20966">
      <c r="A20966" s="44" t="s">
        <v>19202</v>
      </c>
      <c r="B20966" s="45">
        <v>2560.0</v>
      </c>
      <c r="C20966" s="52" t="s">
        <v>4651</v>
      </c>
      <c r="D20966" s="52"/>
    </row>
    <row r="20967">
      <c r="A20967" s="44" t="s">
        <v>19203</v>
      </c>
      <c r="B20967" s="45">
        <v>2500.0</v>
      </c>
      <c r="C20967" s="52" t="s">
        <v>2169</v>
      </c>
      <c r="D20967" s="52"/>
    </row>
    <row r="20968">
      <c r="A20968" s="44" t="s">
        <v>19204</v>
      </c>
      <c r="B20968" s="45">
        <v>2360.0</v>
      </c>
      <c r="C20968" s="52"/>
      <c r="D20968" s="52"/>
    </row>
    <row r="20969">
      <c r="A20969" s="44" t="s">
        <v>19205</v>
      </c>
      <c r="B20969" s="45">
        <v>24200.0</v>
      </c>
      <c r="C20969" s="52"/>
      <c r="D20969" s="52"/>
    </row>
    <row r="20970">
      <c r="A20970" s="44" t="s">
        <v>19206</v>
      </c>
      <c r="B20970" s="45">
        <v>19100.0</v>
      </c>
      <c r="C20970" s="52" t="s">
        <v>19107</v>
      </c>
      <c r="D20970" s="52"/>
    </row>
    <row r="20971">
      <c r="A20971" s="44" t="s">
        <v>19207</v>
      </c>
      <c r="B20971" s="45">
        <v>9700.0</v>
      </c>
      <c r="C20971" s="52"/>
      <c r="D20971" s="52"/>
    </row>
    <row r="20972">
      <c r="A20972" s="44" t="s">
        <v>19208</v>
      </c>
      <c r="B20972" s="45">
        <v>10020.0</v>
      </c>
      <c r="C20972" s="52"/>
      <c r="D20972" s="52"/>
    </row>
    <row r="20973">
      <c r="A20973" s="44" t="s">
        <v>19209</v>
      </c>
      <c r="B20973" s="45">
        <v>10140.0</v>
      </c>
      <c r="C20973" s="52"/>
      <c r="D20973" s="52"/>
    </row>
    <row r="20974">
      <c r="A20974" s="44" t="s">
        <v>19210</v>
      </c>
      <c r="B20974" s="45">
        <v>21020.0</v>
      </c>
      <c r="C20974" s="52" t="s">
        <v>18740</v>
      </c>
      <c r="D20974" s="52"/>
    </row>
    <row r="20975">
      <c r="A20975" s="44" t="s">
        <v>19211</v>
      </c>
      <c r="B20975" s="45">
        <v>14840.0</v>
      </c>
      <c r="C20975" s="52" t="s">
        <v>19145</v>
      </c>
      <c r="D20975" s="52"/>
    </row>
    <row r="20976">
      <c r="A20976" s="44" t="s">
        <v>19212</v>
      </c>
      <c r="B20976" s="45">
        <v>2940.0</v>
      </c>
      <c r="C20976" s="52"/>
      <c r="D20976" s="52"/>
    </row>
    <row r="20977">
      <c r="A20977" s="44" t="s">
        <v>19213</v>
      </c>
      <c r="B20977" s="45">
        <v>9940.0</v>
      </c>
      <c r="C20977" s="52"/>
      <c r="D20977" s="52"/>
    </row>
    <row r="20978">
      <c r="A20978" s="44" t="s">
        <v>19214</v>
      </c>
      <c r="B20978" s="45">
        <v>10880.0</v>
      </c>
      <c r="C20978" s="52" t="s">
        <v>11998</v>
      </c>
      <c r="D20978" s="52"/>
    </row>
    <row r="20979">
      <c r="A20979" s="44" t="s">
        <v>19215</v>
      </c>
      <c r="B20979" s="45">
        <v>11760.0</v>
      </c>
      <c r="C20979" s="52" t="s">
        <v>13485</v>
      </c>
      <c r="D20979" s="52"/>
    </row>
    <row r="20980">
      <c r="A20980" s="44" t="s">
        <v>19216</v>
      </c>
      <c r="B20980" s="45">
        <v>16420.0</v>
      </c>
      <c r="C20980" s="52"/>
      <c r="D20980" s="52"/>
    </row>
    <row r="20981">
      <c r="A20981" s="44" t="s">
        <v>19217</v>
      </c>
      <c r="B20981" s="45">
        <v>15480.0</v>
      </c>
      <c r="C20981" s="52"/>
      <c r="D20981" s="52"/>
    </row>
    <row r="20982">
      <c r="A20982" s="44" t="s">
        <v>19218</v>
      </c>
      <c r="B20982" s="45">
        <v>22340.0</v>
      </c>
      <c r="C20982" s="52"/>
      <c r="D20982" s="52"/>
    </row>
    <row r="20983">
      <c r="A20983" s="44" t="s">
        <v>19219</v>
      </c>
      <c r="B20983" s="45">
        <v>3700.0</v>
      </c>
      <c r="C20983" s="52" t="s">
        <v>19220</v>
      </c>
      <c r="D20983" s="52"/>
    </row>
    <row r="20984">
      <c r="A20984" s="44" t="s">
        <v>19221</v>
      </c>
      <c r="B20984" s="45">
        <v>16420.0</v>
      </c>
      <c r="C20984" s="52"/>
      <c r="D20984" s="52"/>
    </row>
    <row r="20985">
      <c r="A20985" s="44" t="s">
        <v>19222</v>
      </c>
      <c r="B20985" s="45">
        <v>2940.0</v>
      </c>
      <c r="C20985" s="52" t="s">
        <v>19220</v>
      </c>
      <c r="D20985" s="52"/>
    </row>
    <row r="20986">
      <c r="A20986" s="44" t="s">
        <v>19223</v>
      </c>
      <c r="B20986" s="45">
        <v>12960.0</v>
      </c>
      <c r="C20986" s="52" t="s">
        <v>3993</v>
      </c>
      <c r="D20986" s="52"/>
    </row>
    <row r="20987">
      <c r="A20987" s="44" t="s">
        <v>19224</v>
      </c>
      <c r="B20987" s="45">
        <v>10820.0</v>
      </c>
      <c r="C20987" s="52" t="s">
        <v>15097</v>
      </c>
      <c r="D20987" s="52"/>
    </row>
    <row r="20988">
      <c r="A20988" s="44" t="s">
        <v>19225</v>
      </c>
      <c r="B20988" s="45">
        <v>1740.0</v>
      </c>
      <c r="C20988" s="52"/>
      <c r="D20988" s="52"/>
    </row>
    <row r="20989">
      <c r="A20989" s="44" t="s">
        <v>19226</v>
      </c>
      <c r="B20989" s="45">
        <v>2940.0</v>
      </c>
      <c r="C20989" s="52"/>
      <c r="D20989" s="52"/>
    </row>
    <row r="20990">
      <c r="A20990" s="44" t="s">
        <v>19227</v>
      </c>
      <c r="B20990" s="45">
        <v>1260.0</v>
      </c>
      <c r="C20990" s="52"/>
      <c r="D20990" s="52"/>
    </row>
    <row r="20991">
      <c r="A20991" s="44" t="s">
        <v>19228</v>
      </c>
      <c r="B20991" s="45">
        <v>15360.0</v>
      </c>
      <c r="C20991" s="52"/>
      <c r="D20991" s="52"/>
    </row>
    <row r="20992">
      <c r="A20992" s="44" t="s">
        <v>19229</v>
      </c>
      <c r="B20992" s="45">
        <v>8920.0</v>
      </c>
      <c r="C20992" s="52"/>
      <c r="D20992" s="52"/>
    </row>
    <row r="20993">
      <c r="A20993" s="44" t="s">
        <v>19230</v>
      </c>
      <c r="B20993" s="45">
        <v>9340.0</v>
      </c>
      <c r="C20993" s="52"/>
      <c r="D20993" s="52"/>
    </row>
    <row r="20994">
      <c r="A20994" s="44" t="s">
        <v>19231</v>
      </c>
      <c r="B20994" s="45">
        <v>10080.0</v>
      </c>
      <c r="C20994" s="52"/>
      <c r="D20994" s="52"/>
    </row>
    <row r="20995">
      <c r="A20995" s="44" t="s">
        <v>19232</v>
      </c>
      <c r="B20995" s="45">
        <v>1740.0</v>
      </c>
      <c r="C20995" s="52"/>
      <c r="D20995" s="52"/>
    </row>
    <row r="20996">
      <c r="A20996" s="44" t="s">
        <v>19233</v>
      </c>
      <c r="B20996" s="45">
        <v>13240.0</v>
      </c>
      <c r="C20996" s="52" t="s">
        <v>4576</v>
      </c>
      <c r="D20996" s="52"/>
    </row>
    <row r="20997">
      <c r="A20997" s="44" t="s">
        <v>19234</v>
      </c>
      <c r="B20997" s="45">
        <v>1260.0</v>
      </c>
      <c r="C20997" s="52"/>
      <c r="D20997" s="52"/>
    </row>
    <row r="20998">
      <c r="A20998" s="44" t="s">
        <v>19235</v>
      </c>
      <c r="B20998" s="45">
        <v>10600.0</v>
      </c>
      <c r="C20998" s="52"/>
      <c r="D20998" s="52"/>
    </row>
    <row r="20999">
      <c r="A20999" s="44" t="s">
        <v>19236</v>
      </c>
      <c r="B20999" s="45">
        <v>9360.0</v>
      </c>
      <c r="C20999" s="52"/>
      <c r="D20999" s="52"/>
    </row>
    <row r="21000">
      <c r="A21000" s="44" t="s">
        <v>19237</v>
      </c>
      <c r="B21000" s="45">
        <v>16540.0</v>
      </c>
      <c r="C21000" s="52"/>
      <c r="D21000" s="52"/>
    </row>
    <row r="21001">
      <c r="A21001" s="44" t="s">
        <v>19238</v>
      </c>
      <c r="B21001" s="45">
        <v>3500.0</v>
      </c>
      <c r="C21001" s="52" t="s">
        <v>4017</v>
      </c>
      <c r="D21001" s="52"/>
    </row>
    <row r="21002">
      <c r="A21002" s="44" t="s">
        <v>19239</v>
      </c>
      <c r="B21002" s="45">
        <v>10540.0</v>
      </c>
      <c r="C21002" s="52" t="s">
        <v>19240</v>
      </c>
      <c r="D21002" s="52"/>
    </row>
    <row r="21003">
      <c r="A21003" s="44" t="s">
        <v>19241</v>
      </c>
      <c r="B21003" s="45">
        <v>9540.0</v>
      </c>
      <c r="C21003" s="52"/>
      <c r="D21003" s="52"/>
    </row>
    <row r="21004">
      <c r="A21004" s="44" t="s">
        <v>19242</v>
      </c>
      <c r="B21004" s="45">
        <v>6080.0</v>
      </c>
      <c r="C21004" s="52" t="s">
        <v>4062</v>
      </c>
      <c r="D21004" s="52"/>
    </row>
    <row r="21005">
      <c r="A21005" s="44" t="s">
        <v>19243</v>
      </c>
      <c r="B21005" s="45">
        <v>3020.0</v>
      </c>
      <c r="C21005" s="52" t="s">
        <v>4017</v>
      </c>
      <c r="D21005" s="52"/>
    </row>
    <row r="21006">
      <c r="A21006" s="44" t="s">
        <v>19244</v>
      </c>
      <c r="B21006" s="45">
        <v>11500.0</v>
      </c>
      <c r="C21006" s="52" t="s">
        <v>4149</v>
      </c>
      <c r="D21006" s="52"/>
    </row>
    <row r="21007">
      <c r="A21007" s="44" t="s">
        <v>19245</v>
      </c>
      <c r="B21007" s="45">
        <v>4660.0</v>
      </c>
      <c r="C21007" s="52" t="s">
        <v>4062</v>
      </c>
      <c r="D21007" s="52"/>
    </row>
    <row r="21008">
      <c r="A21008" s="44" t="s">
        <v>19246</v>
      </c>
      <c r="B21008" s="45">
        <v>10160.0</v>
      </c>
      <c r="C21008" s="52" t="s">
        <v>19247</v>
      </c>
      <c r="D21008" s="52"/>
    </row>
    <row r="21009">
      <c r="A21009" s="44" t="s">
        <v>19248</v>
      </c>
      <c r="B21009" s="45">
        <v>9320.0</v>
      </c>
      <c r="C21009" s="52"/>
      <c r="D21009" s="52"/>
    </row>
    <row r="21010">
      <c r="A21010" s="44" t="s">
        <v>19249</v>
      </c>
      <c r="B21010" s="45">
        <v>12920.0</v>
      </c>
      <c r="C21010" s="52" t="s">
        <v>4039</v>
      </c>
      <c r="D21010" s="52"/>
    </row>
    <row r="21011">
      <c r="A21011" s="44" t="s">
        <v>19250</v>
      </c>
      <c r="B21011" s="45">
        <v>10260.0</v>
      </c>
      <c r="C21011" s="52"/>
      <c r="D21011" s="52"/>
    </row>
    <row r="21012">
      <c r="A21012" s="44" t="s">
        <v>19251</v>
      </c>
      <c r="B21012" s="45">
        <v>10080.0</v>
      </c>
      <c r="C21012" s="52"/>
      <c r="D21012" s="52"/>
    </row>
    <row r="21013">
      <c r="A21013" s="44" t="s">
        <v>19252</v>
      </c>
      <c r="B21013" s="45">
        <v>16480.0</v>
      </c>
      <c r="C21013" s="52"/>
      <c r="D21013" s="52"/>
    </row>
    <row r="21014">
      <c r="A21014" s="44" t="s">
        <v>19253</v>
      </c>
      <c r="B21014" s="45">
        <v>10760.0</v>
      </c>
      <c r="C21014" s="52" t="s">
        <v>14459</v>
      </c>
      <c r="D21014" s="52"/>
    </row>
    <row r="21015">
      <c r="A21015" s="44" t="s">
        <v>19254</v>
      </c>
      <c r="B21015" s="45">
        <v>10180.0</v>
      </c>
      <c r="C21015" s="52"/>
      <c r="D21015" s="52"/>
    </row>
    <row r="21016">
      <c r="A21016" s="44" t="s">
        <v>19255</v>
      </c>
      <c r="B21016" s="45">
        <v>10780.0</v>
      </c>
      <c r="C21016" s="52" t="s">
        <v>19256</v>
      </c>
      <c r="D21016" s="52"/>
    </row>
    <row r="21017">
      <c r="A21017" s="44" t="s">
        <v>19257</v>
      </c>
      <c r="B21017" s="45">
        <v>24220.0</v>
      </c>
      <c r="C21017" s="52" t="s">
        <v>18865</v>
      </c>
      <c r="D21017" s="52"/>
    </row>
    <row r="21018">
      <c r="A21018" s="44" t="s">
        <v>19258</v>
      </c>
      <c r="B21018" s="45">
        <v>10120.0</v>
      </c>
      <c r="C21018" s="52"/>
      <c r="D21018" s="52"/>
    </row>
    <row r="21019">
      <c r="A21019" s="44" t="s">
        <v>19259</v>
      </c>
      <c r="B21019" s="45">
        <v>16400.0</v>
      </c>
      <c r="C21019" s="52"/>
      <c r="D21019" s="52"/>
    </row>
    <row r="21020">
      <c r="A21020" s="44" t="s">
        <v>19260</v>
      </c>
      <c r="B21020" s="45">
        <v>16520.0</v>
      </c>
      <c r="C21020" s="52" t="s">
        <v>15427</v>
      </c>
      <c r="D21020" s="52"/>
    </row>
    <row r="21021">
      <c r="A21021" s="44" t="s">
        <v>19261</v>
      </c>
      <c r="B21021" s="45">
        <v>22740.0</v>
      </c>
      <c r="C21021" s="52" t="s">
        <v>18865</v>
      </c>
      <c r="D21021" s="52"/>
    </row>
    <row r="21022">
      <c r="A21022" s="44" t="s">
        <v>19262</v>
      </c>
      <c r="B21022" s="45">
        <v>3280.0</v>
      </c>
      <c r="C21022" s="52" t="s">
        <v>19263</v>
      </c>
      <c r="D21022" s="52"/>
    </row>
    <row r="21023">
      <c r="A21023" s="44" t="s">
        <v>19264</v>
      </c>
      <c r="B21023" s="45">
        <v>11620.0</v>
      </c>
      <c r="C21023" s="52" t="s">
        <v>4637</v>
      </c>
      <c r="D21023" s="52"/>
    </row>
    <row r="21024">
      <c r="A21024" s="44" t="s">
        <v>19265</v>
      </c>
      <c r="B21024" s="45">
        <v>9860.0</v>
      </c>
      <c r="C21024" s="52"/>
      <c r="D21024" s="52"/>
    </row>
    <row r="21025">
      <c r="A21025" s="44" t="s">
        <v>19266</v>
      </c>
      <c r="B21025" s="45">
        <v>3180.0</v>
      </c>
      <c r="C21025" s="52" t="s">
        <v>6508</v>
      </c>
      <c r="D21025" s="52"/>
    </row>
    <row r="21026">
      <c r="A21026" s="44" t="s">
        <v>19267</v>
      </c>
      <c r="B21026" s="45">
        <v>3180.0</v>
      </c>
      <c r="C21026" s="52" t="s">
        <v>7276</v>
      </c>
      <c r="D21026" s="52"/>
    </row>
    <row r="21027">
      <c r="A21027" s="44" t="s">
        <v>19268</v>
      </c>
      <c r="B21027" s="45">
        <v>2760.0</v>
      </c>
      <c r="C21027" s="52" t="s">
        <v>9914</v>
      </c>
      <c r="D21027" s="52"/>
    </row>
    <row r="21028">
      <c r="A21028" s="44" t="s">
        <v>19269</v>
      </c>
      <c r="B21028" s="45">
        <v>13440.0</v>
      </c>
      <c r="C21028" s="52"/>
      <c r="D21028" s="52"/>
    </row>
    <row r="21029">
      <c r="A21029" s="44" t="s">
        <v>19270</v>
      </c>
      <c r="B21029" s="45">
        <v>15340.0</v>
      </c>
      <c r="C21029" s="52" t="s">
        <v>18647</v>
      </c>
      <c r="D21029" s="52"/>
    </row>
    <row r="21030">
      <c r="A21030" s="44" t="s">
        <v>19271</v>
      </c>
      <c r="B21030" s="45">
        <v>9900.0</v>
      </c>
      <c r="C21030" s="52"/>
      <c r="D21030" s="52"/>
    </row>
    <row r="21031">
      <c r="A21031" s="44" t="s">
        <v>19272</v>
      </c>
      <c r="B21031" s="45">
        <v>2580.0</v>
      </c>
      <c r="C21031" s="52" t="s">
        <v>4444</v>
      </c>
      <c r="D21031" s="52"/>
    </row>
    <row r="21032">
      <c r="A21032" s="44" t="s">
        <v>19273</v>
      </c>
      <c r="B21032" s="45">
        <v>3920.0</v>
      </c>
      <c r="C21032" s="52"/>
      <c r="D21032" s="52"/>
    </row>
    <row r="21033">
      <c r="A21033" s="44" t="s">
        <v>19274</v>
      </c>
      <c r="B21033" s="45">
        <v>10100.0</v>
      </c>
      <c r="C21033" s="52"/>
      <c r="D21033" s="52"/>
    </row>
    <row r="21034">
      <c r="A21034" s="44" t="s">
        <v>19275</v>
      </c>
      <c r="B21034" s="45">
        <v>3660.0</v>
      </c>
      <c r="C21034" s="52"/>
      <c r="D21034" s="52"/>
    </row>
    <row r="21035">
      <c r="A21035" s="44" t="s">
        <v>19276</v>
      </c>
      <c r="B21035" s="45">
        <v>16440.0</v>
      </c>
      <c r="C21035" s="52"/>
      <c r="D21035" s="52"/>
    </row>
    <row r="21036">
      <c r="A21036" s="44" t="s">
        <v>19277</v>
      </c>
      <c r="B21036" s="45">
        <v>2200.0</v>
      </c>
      <c r="C21036" s="52" t="s">
        <v>4444</v>
      </c>
      <c r="D21036" s="52"/>
    </row>
    <row r="21037">
      <c r="A21037" s="44" t="s">
        <v>19278</v>
      </c>
      <c r="B21037" s="45">
        <v>3100.0</v>
      </c>
      <c r="C21037" s="52" t="s">
        <v>4017</v>
      </c>
      <c r="D21037" s="52"/>
    </row>
    <row r="21038">
      <c r="A21038" s="44" t="s">
        <v>19279</v>
      </c>
      <c r="B21038" s="45">
        <v>11200.0</v>
      </c>
      <c r="C21038" s="52"/>
      <c r="D21038" s="52"/>
    </row>
    <row r="21039">
      <c r="A21039" s="44" t="s">
        <v>19280</v>
      </c>
      <c r="B21039" s="45">
        <v>22140.0</v>
      </c>
      <c r="C21039" s="52" t="s">
        <v>18865</v>
      </c>
      <c r="D21039" s="52"/>
    </row>
    <row r="21040">
      <c r="A21040" s="44" t="s">
        <v>19281</v>
      </c>
      <c r="B21040" s="45">
        <v>11500.0</v>
      </c>
      <c r="C21040" s="52"/>
      <c r="D21040" s="52"/>
    </row>
    <row r="21041">
      <c r="A21041" s="44" t="s">
        <v>19282</v>
      </c>
      <c r="B21041" s="45">
        <v>14540.0</v>
      </c>
      <c r="C21041" s="52" t="s">
        <v>19283</v>
      </c>
      <c r="D21041" s="52"/>
    </row>
    <row r="21042">
      <c r="A21042" s="44" t="s">
        <v>19284</v>
      </c>
      <c r="B21042" s="45">
        <v>11240.0</v>
      </c>
      <c r="C21042" s="52"/>
      <c r="D21042" s="52"/>
    </row>
    <row r="21043">
      <c r="A21043" s="44" t="s">
        <v>19285</v>
      </c>
      <c r="B21043" s="45">
        <v>11380.0</v>
      </c>
      <c r="C21043" s="52" t="s">
        <v>19286</v>
      </c>
      <c r="D21043" s="52"/>
    </row>
    <row r="21044">
      <c r="A21044" s="44" t="s">
        <v>19287</v>
      </c>
      <c r="B21044" s="45">
        <v>11480.0</v>
      </c>
      <c r="C21044" s="52"/>
      <c r="D21044" s="52"/>
    </row>
    <row r="21045">
      <c r="A21045" s="44" t="s">
        <v>19288</v>
      </c>
      <c r="B21045" s="45">
        <v>9600.0</v>
      </c>
      <c r="C21045" s="52"/>
      <c r="D21045" s="52"/>
    </row>
    <row r="21046">
      <c r="A21046" s="44" t="s">
        <v>19289</v>
      </c>
      <c r="B21046" s="45">
        <v>9460.0</v>
      </c>
      <c r="C21046" s="52"/>
      <c r="D21046" s="52"/>
    </row>
    <row r="21047">
      <c r="A21047" s="44" t="s">
        <v>19290</v>
      </c>
      <c r="B21047" s="45">
        <v>3940.0</v>
      </c>
      <c r="C21047" s="52"/>
      <c r="D21047" s="52"/>
    </row>
    <row r="21048">
      <c r="A21048" s="44" t="s">
        <v>19291</v>
      </c>
      <c r="B21048" s="45">
        <v>16400.0</v>
      </c>
      <c r="C21048" s="52"/>
      <c r="D21048" s="52"/>
    </row>
    <row r="21049">
      <c r="A21049" s="44" t="s">
        <v>19292</v>
      </c>
      <c r="B21049" s="45">
        <v>2780.0</v>
      </c>
      <c r="C21049" s="52" t="s">
        <v>744</v>
      </c>
      <c r="D21049" s="52"/>
    </row>
    <row r="21050">
      <c r="A21050" s="44" t="s">
        <v>19293</v>
      </c>
      <c r="B21050" s="45">
        <v>2540.0</v>
      </c>
      <c r="C21050" s="52"/>
      <c r="D21050" s="52"/>
    </row>
    <row r="21051">
      <c r="A21051" s="44" t="s">
        <v>19294</v>
      </c>
      <c r="B21051" s="45">
        <v>18840.0</v>
      </c>
      <c r="C21051" s="52" t="s">
        <v>18579</v>
      </c>
      <c r="D21051" s="52"/>
    </row>
    <row r="21052">
      <c r="A21052" s="44" t="s">
        <v>19295</v>
      </c>
      <c r="B21052" s="45">
        <v>3800.0</v>
      </c>
      <c r="C21052" s="52" t="s">
        <v>4016</v>
      </c>
      <c r="D21052" s="52"/>
    </row>
    <row r="21053">
      <c r="A21053" s="44" t="s">
        <v>19296</v>
      </c>
      <c r="B21053" s="45">
        <v>10760.0</v>
      </c>
      <c r="C21053" s="52" t="s">
        <v>7963</v>
      </c>
      <c r="D21053" s="52"/>
    </row>
    <row r="21054">
      <c r="A21054" s="44" t="s">
        <v>19297</v>
      </c>
      <c r="B21054" s="45">
        <v>4180.0</v>
      </c>
      <c r="C21054" s="52" t="s">
        <v>4112</v>
      </c>
      <c r="D21054" s="52"/>
    </row>
    <row r="21055">
      <c r="A21055" s="44" t="s">
        <v>19298</v>
      </c>
      <c r="B21055" s="45">
        <v>21960.0</v>
      </c>
      <c r="C21055" s="52" t="s">
        <v>18865</v>
      </c>
      <c r="D21055" s="52"/>
    </row>
    <row r="21056">
      <c r="A21056" s="44" t="s">
        <v>19299</v>
      </c>
      <c r="B21056" s="45">
        <v>9500.0</v>
      </c>
      <c r="C21056" s="52"/>
      <c r="D21056" s="52"/>
    </row>
    <row r="21057">
      <c r="A21057" s="44" t="s">
        <v>19300</v>
      </c>
      <c r="B21057" s="45">
        <v>3180.0</v>
      </c>
      <c r="C21057" s="52"/>
      <c r="D21057" s="52"/>
    </row>
    <row r="21058">
      <c r="A21058" s="44" t="s">
        <v>19301</v>
      </c>
      <c r="B21058" s="45">
        <v>3160.0</v>
      </c>
      <c r="C21058" s="52"/>
      <c r="D21058" s="52"/>
    </row>
    <row r="21059">
      <c r="A21059" s="44" t="s">
        <v>19302</v>
      </c>
      <c r="B21059" s="45">
        <v>2720.0</v>
      </c>
      <c r="C21059" s="52" t="s">
        <v>4112</v>
      </c>
      <c r="D21059" s="52"/>
    </row>
    <row r="21060">
      <c r="A21060" s="44" t="s">
        <v>19303</v>
      </c>
      <c r="B21060" s="45">
        <v>2740.0</v>
      </c>
      <c r="C21060" s="52" t="s">
        <v>4016</v>
      </c>
      <c r="D21060" s="52"/>
    </row>
    <row r="21061">
      <c r="A21061" s="44" t="s">
        <v>19304</v>
      </c>
      <c r="B21061" s="45">
        <v>3220.0</v>
      </c>
      <c r="C21061" s="52" t="s">
        <v>2169</v>
      </c>
      <c r="D21061" s="52"/>
    </row>
    <row r="21062">
      <c r="A21062" s="44" t="s">
        <v>19305</v>
      </c>
      <c r="B21062" s="45">
        <v>2560.0</v>
      </c>
      <c r="C21062" s="52"/>
      <c r="D21062" s="52"/>
    </row>
    <row r="21063">
      <c r="A21063" s="44" t="s">
        <v>19306</v>
      </c>
      <c r="B21063" s="45">
        <v>3240.0</v>
      </c>
      <c r="C21063" s="52" t="s">
        <v>2781</v>
      </c>
      <c r="D21063" s="52"/>
    </row>
    <row r="21064">
      <c r="A21064" s="44" t="s">
        <v>19307</v>
      </c>
      <c r="B21064" s="45">
        <v>5600.0</v>
      </c>
      <c r="C21064" s="52"/>
      <c r="D21064" s="52"/>
    </row>
    <row r="21065">
      <c r="A21065" s="44" t="s">
        <v>19308</v>
      </c>
      <c r="B21065" s="45">
        <v>2920.0</v>
      </c>
      <c r="C21065" s="52"/>
      <c r="D21065" s="52"/>
    </row>
    <row r="21066">
      <c r="A21066" s="44" t="s">
        <v>19309</v>
      </c>
      <c r="B21066" s="45">
        <v>16380.0</v>
      </c>
      <c r="C21066" s="52"/>
      <c r="D21066" s="52"/>
    </row>
    <row r="21067">
      <c r="A21067" s="44" t="s">
        <v>19310</v>
      </c>
      <c r="B21067" s="45">
        <v>12140.0</v>
      </c>
      <c r="C21067" s="52" t="s">
        <v>19311</v>
      </c>
      <c r="D21067" s="52"/>
    </row>
    <row r="21068">
      <c r="A21068" s="44" t="s">
        <v>19312</v>
      </c>
      <c r="B21068" s="45">
        <v>2840.0</v>
      </c>
      <c r="C21068" s="52"/>
      <c r="D21068" s="52"/>
    </row>
    <row r="21069">
      <c r="A21069" s="44" t="s">
        <v>19313</v>
      </c>
      <c r="B21069" s="45">
        <v>22280.0</v>
      </c>
      <c r="C21069" s="52" t="s">
        <v>18865</v>
      </c>
      <c r="D21069" s="52"/>
    </row>
    <row r="21070">
      <c r="A21070" s="44" t="s">
        <v>19314</v>
      </c>
      <c r="B21070" s="45">
        <v>9420.0</v>
      </c>
      <c r="C21070" s="52"/>
      <c r="D21070" s="52"/>
    </row>
    <row r="21071">
      <c r="A21071" s="44" t="s">
        <v>19315</v>
      </c>
      <c r="B21071" s="45">
        <v>16160.0</v>
      </c>
      <c r="C21071" s="52"/>
      <c r="D21071" s="52"/>
    </row>
    <row r="21072">
      <c r="A21072" s="44" t="s">
        <v>19316</v>
      </c>
      <c r="B21072" s="45">
        <v>10980.0</v>
      </c>
      <c r="C21072" s="52" t="s">
        <v>19317</v>
      </c>
      <c r="D21072" s="52"/>
    </row>
    <row r="21073">
      <c r="A21073" s="44" t="s">
        <v>19318</v>
      </c>
      <c r="B21073" s="45">
        <v>1260.0</v>
      </c>
      <c r="C21073" s="52"/>
      <c r="D21073" s="52"/>
    </row>
    <row r="21074">
      <c r="A21074" s="44" t="s">
        <v>19319</v>
      </c>
      <c r="B21074" s="45">
        <v>16380.0</v>
      </c>
      <c r="C21074" s="52"/>
      <c r="D21074" s="52"/>
    </row>
    <row r="21075">
      <c r="A21075" s="44" t="s">
        <v>19320</v>
      </c>
      <c r="B21075" s="45">
        <v>1740.0</v>
      </c>
      <c r="C21075" s="52"/>
      <c r="D21075" s="52"/>
    </row>
    <row r="21076">
      <c r="A21076" s="44" t="s">
        <v>19321</v>
      </c>
      <c r="B21076" s="45">
        <v>12620.0</v>
      </c>
      <c r="C21076" s="52" t="s">
        <v>19322</v>
      </c>
      <c r="D21076" s="52"/>
    </row>
    <row r="21077">
      <c r="A21077" s="44" t="s">
        <v>19323</v>
      </c>
      <c r="B21077" s="45">
        <v>2920.0</v>
      </c>
      <c r="C21077" s="52"/>
      <c r="D21077" s="52"/>
    </row>
    <row r="21078">
      <c r="A21078" s="44" t="s">
        <v>19324</v>
      </c>
      <c r="B21078" s="45">
        <v>10080.0</v>
      </c>
      <c r="C21078" s="52"/>
      <c r="D21078" s="52"/>
    </row>
    <row r="21079">
      <c r="A21079" s="44" t="s">
        <v>19325</v>
      </c>
      <c r="B21079" s="45">
        <v>3480.0</v>
      </c>
      <c r="C21079" s="52"/>
      <c r="D21079" s="52"/>
    </row>
    <row r="21080">
      <c r="A21080" s="44" t="s">
        <v>19326</v>
      </c>
      <c r="B21080" s="45">
        <v>3020.0</v>
      </c>
      <c r="C21080" s="52"/>
      <c r="D21080" s="52"/>
    </row>
    <row r="21081">
      <c r="A21081" s="44" t="s">
        <v>19327</v>
      </c>
      <c r="B21081" s="45">
        <v>2680.0</v>
      </c>
      <c r="C21081" s="52"/>
      <c r="D21081" s="52"/>
    </row>
    <row r="21082">
      <c r="A21082" s="44" t="s">
        <v>19328</v>
      </c>
      <c r="B21082" s="45">
        <v>2580.0</v>
      </c>
      <c r="C21082" s="52"/>
      <c r="D21082" s="52"/>
    </row>
    <row r="21083">
      <c r="A21083" s="44" t="s">
        <v>19329</v>
      </c>
      <c r="B21083" s="45">
        <v>10040.0</v>
      </c>
      <c r="C21083" s="52"/>
      <c r="D21083" s="52"/>
    </row>
    <row r="21084">
      <c r="A21084" s="44" t="s">
        <v>19330</v>
      </c>
      <c r="B21084" s="45">
        <v>3540.0</v>
      </c>
      <c r="C21084" s="52"/>
      <c r="D21084" s="52"/>
    </row>
    <row r="21085">
      <c r="A21085" s="44" t="s">
        <v>19331</v>
      </c>
      <c r="B21085" s="45">
        <v>3440.0</v>
      </c>
      <c r="C21085" s="52"/>
      <c r="D21085" s="52"/>
    </row>
    <row r="21086">
      <c r="A21086" s="44" t="s">
        <v>19332</v>
      </c>
      <c r="B21086" s="45">
        <v>3440.0</v>
      </c>
      <c r="C21086" s="52"/>
      <c r="D21086" s="52"/>
    </row>
    <row r="21087">
      <c r="A21087" s="44" t="s">
        <v>19333</v>
      </c>
      <c r="B21087" s="45">
        <v>2920.0</v>
      </c>
      <c r="C21087" s="52"/>
      <c r="D21087" s="52"/>
    </row>
    <row r="21088">
      <c r="A21088" s="44" t="s">
        <v>19334</v>
      </c>
      <c r="B21088" s="45">
        <v>18760.0</v>
      </c>
      <c r="C21088" s="52" t="s">
        <v>19335</v>
      </c>
      <c r="D21088" s="52"/>
    </row>
    <row r="21089">
      <c r="A21089" s="44" t="s">
        <v>19336</v>
      </c>
      <c r="B21089" s="45">
        <v>3120.0</v>
      </c>
      <c r="C21089" s="52"/>
      <c r="D21089" s="52"/>
    </row>
    <row r="21090">
      <c r="A21090" s="44" t="s">
        <v>19337</v>
      </c>
      <c r="B21090" s="45">
        <v>10040.0</v>
      </c>
      <c r="C21090" s="52"/>
      <c r="D21090" s="52"/>
    </row>
    <row r="21091">
      <c r="A21091" s="44" t="s">
        <v>19338</v>
      </c>
      <c r="B21091" s="45">
        <v>2180.0</v>
      </c>
      <c r="C21091" s="52"/>
      <c r="D21091" s="52"/>
    </row>
    <row r="21092">
      <c r="A21092" s="44" t="s">
        <v>19339</v>
      </c>
      <c r="B21092" s="45">
        <v>3760.0</v>
      </c>
      <c r="C21092" s="52"/>
      <c r="D21092" s="52"/>
    </row>
    <row r="21093">
      <c r="A21093" s="44" t="s">
        <v>19340</v>
      </c>
      <c r="B21093" s="45">
        <v>3620.0</v>
      </c>
      <c r="C21093" s="52"/>
      <c r="D21093" s="52"/>
    </row>
    <row r="21094">
      <c r="A21094" s="44" t="s">
        <v>19341</v>
      </c>
      <c r="B21094" s="45">
        <v>2180.0</v>
      </c>
      <c r="C21094" s="52"/>
      <c r="D21094" s="52"/>
    </row>
    <row r="21095">
      <c r="A21095" s="44" t="s">
        <v>19342</v>
      </c>
      <c r="B21095" s="45">
        <v>3340.0</v>
      </c>
      <c r="C21095" s="52"/>
      <c r="D21095" s="52"/>
    </row>
    <row r="21096">
      <c r="A21096" s="44" t="s">
        <v>19343</v>
      </c>
      <c r="B21096" s="45">
        <v>3220.0</v>
      </c>
      <c r="C21096" s="52"/>
      <c r="D21096" s="52"/>
    </row>
    <row r="21097">
      <c r="A21097" s="44" t="s">
        <v>19344</v>
      </c>
      <c r="B21097" s="45">
        <v>3120.0</v>
      </c>
      <c r="C21097" s="52"/>
      <c r="D21097" s="52"/>
    </row>
    <row r="21098">
      <c r="A21098" s="44" t="s">
        <v>19345</v>
      </c>
      <c r="B21098" s="45">
        <v>3100.0</v>
      </c>
      <c r="C21098" s="52"/>
      <c r="D21098" s="52"/>
    </row>
    <row r="21099">
      <c r="A21099" s="44" t="s">
        <v>19346</v>
      </c>
      <c r="B21099" s="45">
        <v>2920.0</v>
      </c>
      <c r="C21099" s="52"/>
      <c r="D21099" s="52"/>
    </row>
    <row r="21100">
      <c r="A21100" s="44" t="s">
        <v>19347</v>
      </c>
      <c r="B21100" s="45">
        <v>9460.0</v>
      </c>
      <c r="C21100" s="52"/>
      <c r="D21100" s="52"/>
    </row>
    <row r="21101">
      <c r="A21101" s="44" t="s">
        <v>19348</v>
      </c>
      <c r="B21101" s="45">
        <v>9520.0</v>
      </c>
      <c r="C21101" s="52"/>
      <c r="D21101" s="52"/>
    </row>
    <row r="21102">
      <c r="A21102" s="44" t="s">
        <v>19349</v>
      </c>
      <c r="B21102" s="45">
        <v>3720.0</v>
      </c>
      <c r="C21102" s="52"/>
      <c r="D21102" s="52"/>
    </row>
    <row r="21103">
      <c r="A21103" s="44" t="s">
        <v>19350</v>
      </c>
      <c r="B21103" s="45">
        <v>13880.0</v>
      </c>
      <c r="C21103" s="52" t="s">
        <v>19351</v>
      </c>
      <c r="D21103" s="52"/>
    </row>
    <row r="21104">
      <c r="A21104" s="44" t="s">
        <v>19352</v>
      </c>
      <c r="B21104" s="45">
        <v>24100.0</v>
      </c>
      <c r="C21104" s="52" t="s">
        <v>19353</v>
      </c>
      <c r="D21104" s="52"/>
    </row>
    <row r="21105">
      <c r="A21105" s="44" t="s">
        <v>19354</v>
      </c>
      <c r="B21105" s="45">
        <v>10460.0</v>
      </c>
      <c r="C21105" s="52" t="s">
        <v>19355</v>
      </c>
      <c r="D21105" s="52"/>
    </row>
    <row r="21106">
      <c r="A21106" s="44" t="s">
        <v>19356</v>
      </c>
      <c r="B21106" s="45">
        <v>10540.0</v>
      </c>
      <c r="C21106" s="52"/>
      <c r="D21106" s="52"/>
    </row>
    <row r="21107">
      <c r="A21107" s="44" t="s">
        <v>19357</v>
      </c>
      <c r="B21107" s="45">
        <v>10480.0</v>
      </c>
      <c r="C21107" s="52"/>
      <c r="D21107" s="52"/>
    </row>
    <row r="21108">
      <c r="A21108" s="44" t="s">
        <v>19358</v>
      </c>
      <c r="B21108" s="45">
        <v>3260.0</v>
      </c>
      <c r="C21108" s="52"/>
      <c r="D21108" s="52"/>
    </row>
    <row r="21109">
      <c r="A21109" s="44" t="s">
        <v>19359</v>
      </c>
      <c r="B21109" s="45">
        <v>10460.0</v>
      </c>
      <c r="C21109" s="52"/>
      <c r="D21109" s="52"/>
    </row>
    <row r="21110">
      <c r="A21110" s="44" t="s">
        <v>19360</v>
      </c>
      <c r="B21110" s="45">
        <v>2840.0</v>
      </c>
      <c r="C21110" s="52"/>
      <c r="D21110" s="52"/>
    </row>
    <row r="21111">
      <c r="A21111" s="44" t="s">
        <v>19361</v>
      </c>
      <c r="B21111" s="45">
        <v>16940.0</v>
      </c>
      <c r="C21111" s="52"/>
      <c r="D21111" s="52"/>
    </row>
    <row r="21112">
      <c r="A21112" s="44" t="s">
        <v>19362</v>
      </c>
      <c r="B21112" s="45">
        <v>10680.0</v>
      </c>
      <c r="C21112" s="52"/>
      <c r="D21112" s="52"/>
    </row>
    <row r="21113">
      <c r="A21113" s="44" t="s">
        <v>19363</v>
      </c>
      <c r="B21113" s="45">
        <v>3320.0</v>
      </c>
      <c r="C21113" s="52" t="s">
        <v>19364</v>
      </c>
      <c r="D21113" s="52"/>
    </row>
    <row r="21114">
      <c r="A21114" s="44" t="s">
        <v>19365</v>
      </c>
      <c r="B21114" s="45">
        <v>14560.0</v>
      </c>
      <c r="C21114" s="52" t="s">
        <v>19366</v>
      </c>
      <c r="D21114" s="52"/>
    </row>
    <row r="21115">
      <c r="A21115" s="44" t="s">
        <v>19367</v>
      </c>
      <c r="B21115" s="45">
        <v>2520.0</v>
      </c>
      <c r="C21115" s="52" t="s">
        <v>19368</v>
      </c>
      <c r="D21115" s="52"/>
    </row>
    <row r="21116">
      <c r="A21116" s="44" t="s">
        <v>19369</v>
      </c>
      <c r="B21116" s="45">
        <v>10480.0</v>
      </c>
      <c r="C21116" s="52" t="s">
        <v>19370</v>
      </c>
      <c r="D21116" s="52"/>
    </row>
    <row r="21117">
      <c r="A21117" s="44" t="s">
        <v>19371</v>
      </c>
      <c r="B21117" s="45">
        <v>20060.0</v>
      </c>
      <c r="C21117" s="52" t="s">
        <v>19372</v>
      </c>
      <c r="D21117" s="52"/>
    </row>
    <row r="21118">
      <c r="A21118" s="44" t="s">
        <v>19373</v>
      </c>
      <c r="B21118" s="45">
        <v>13320.0</v>
      </c>
      <c r="C21118" s="52"/>
      <c r="D21118" s="52"/>
    </row>
    <row r="21119">
      <c r="A21119" s="44" t="s">
        <v>19374</v>
      </c>
      <c r="B21119" s="45">
        <v>3420.0</v>
      </c>
      <c r="C21119" s="52"/>
      <c r="D21119" s="52"/>
    </row>
    <row r="21120">
      <c r="A21120" s="44" t="s">
        <v>19375</v>
      </c>
      <c r="B21120" s="45">
        <v>10980.0</v>
      </c>
      <c r="C21120" s="52"/>
      <c r="D21120" s="52"/>
    </row>
    <row r="21121">
      <c r="A21121" s="44" t="s">
        <v>19376</v>
      </c>
      <c r="B21121" s="45">
        <v>16520.0</v>
      </c>
      <c r="C21121" s="52"/>
      <c r="D21121" s="52"/>
    </row>
    <row r="21122">
      <c r="A21122" s="44" t="s">
        <v>19377</v>
      </c>
      <c r="B21122" s="45">
        <v>11620.0</v>
      </c>
      <c r="C21122" s="52"/>
      <c r="D21122" s="52"/>
    </row>
    <row r="21123">
      <c r="A21123" s="44" t="s">
        <v>19378</v>
      </c>
      <c r="B21123" s="45">
        <v>9680.0</v>
      </c>
      <c r="C21123" s="52"/>
      <c r="D21123" s="52"/>
    </row>
    <row r="21124">
      <c r="A21124" s="44" t="s">
        <v>19379</v>
      </c>
      <c r="B21124" s="45">
        <v>2840.0</v>
      </c>
      <c r="C21124" s="52"/>
      <c r="D21124" s="52"/>
    </row>
    <row r="21125">
      <c r="A21125" s="44" t="s">
        <v>19380</v>
      </c>
      <c r="B21125" s="45">
        <v>25380.0</v>
      </c>
      <c r="C21125" s="52"/>
      <c r="D21125" s="52"/>
    </row>
    <row r="21126">
      <c r="A21126" s="44" t="s">
        <v>19381</v>
      </c>
      <c r="B21126" s="45">
        <v>3380.0</v>
      </c>
      <c r="C21126" s="52"/>
      <c r="D21126" s="52"/>
    </row>
    <row r="21127">
      <c r="A21127" s="44" t="s">
        <v>19382</v>
      </c>
      <c r="B21127" s="45">
        <v>3380.0</v>
      </c>
      <c r="C21127" s="52"/>
      <c r="D21127" s="52"/>
    </row>
    <row r="21128">
      <c r="A21128" s="44" t="s">
        <v>19383</v>
      </c>
      <c r="B21128" s="45">
        <v>11840.0</v>
      </c>
      <c r="C21128" s="52"/>
      <c r="D21128" s="52"/>
    </row>
    <row r="21129">
      <c r="A21129" s="44" t="s">
        <v>19384</v>
      </c>
      <c r="B21129" s="45">
        <v>2560.0</v>
      </c>
      <c r="C21129" s="52"/>
      <c r="D21129" s="52"/>
    </row>
    <row r="21130">
      <c r="A21130" s="44" t="s">
        <v>19385</v>
      </c>
      <c r="B21130" s="45">
        <v>12340.0</v>
      </c>
      <c r="C21130" s="52"/>
      <c r="D21130" s="52"/>
    </row>
    <row r="21131">
      <c r="A21131" s="44" t="s">
        <v>19386</v>
      </c>
      <c r="B21131" s="45">
        <v>2480.0</v>
      </c>
      <c r="C21131" s="52"/>
      <c r="D21131" s="52"/>
    </row>
    <row r="21132">
      <c r="A21132" s="44" t="s">
        <v>19387</v>
      </c>
      <c r="B21132" s="45">
        <v>8960.0</v>
      </c>
      <c r="C21132" s="52"/>
      <c r="D21132" s="52"/>
    </row>
    <row r="21133">
      <c r="A21133" s="44" t="s">
        <v>19388</v>
      </c>
      <c r="B21133" s="45">
        <v>15260.0</v>
      </c>
      <c r="C21133" s="52"/>
      <c r="D21133" s="52"/>
    </row>
    <row r="21134">
      <c r="A21134" s="44" t="s">
        <v>19389</v>
      </c>
      <c r="B21134" s="45">
        <v>16360.0</v>
      </c>
      <c r="C21134" s="52"/>
      <c r="D21134" s="52"/>
    </row>
    <row r="21135">
      <c r="A21135" s="44" t="s">
        <v>19390</v>
      </c>
      <c r="B21135" s="45">
        <v>3040.0</v>
      </c>
      <c r="C21135" s="52"/>
      <c r="D21135" s="52"/>
    </row>
    <row r="21136">
      <c r="A21136" s="44" t="s">
        <v>19391</v>
      </c>
      <c r="B21136" s="45">
        <v>11440.0</v>
      </c>
      <c r="C21136" s="52"/>
      <c r="D21136" s="52"/>
    </row>
    <row r="21137">
      <c r="A21137" s="44" t="s">
        <v>19392</v>
      </c>
      <c r="B21137" s="45">
        <v>12360.0</v>
      </c>
      <c r="C21137" s="52"/>
      <c r="D21137" s="52"/>
    </row>
    <row r="21138">
      <c r="A21138" s="44" t="s">
        <v>19393</v>
      </c>
      <c r="B21138" s="45">
        <v>25000.0</v>
      </c>
      <c r="C21138" s="52"/>
      <c r="D21138" s="52"/>
    </row>
    <row r="21139">
      <c r="A21139" s="44" t="s">
        <v>19394</v>
      </c>
      <c r="B21139" s="45">
        <v>9720.0</v>
      </c>
      <c r="C21139" s="52"/>
      <c r="D21139" s="52"/>
    </row>
    <row r="21140">
      <c r="A21140" s="44" t="s">
        <v>19395</v>
      </c>
      <c r="B21140" s="45">
        <v>2760.0</v>
      </c>
      <c r="C21140" s="52"/>
      <c r="D21140" s="52"/>
    </row>
    <row r="21141">
      <c r="A21141" s="44" t="s">
        <v>19396</v>
      </c>
      <c r="B21141" s="45">
        <v>2760.0</v>
      </c>
      <c r="C21141" s="52"/>
      <c r="D21141" s="52"/>
    </row>
    <row r="21142">
      <c r="A21142" s="44" t="s">
        <v>19397</v>
      </c>
      <c r="B21142" s="45">
        <v>10000.0</v>
      </c>
      <c r="C21142" s="52"/>
      <c r="D21142" s="52"/>
    </row>
    <row r="21143">
      <c r="A21143" s="44" t="s">
        <v>19398</v>
      </c>
      <c r="B21143" s="45">
        <v>10340.0</v>
      </c>
      <c r="C21143" s="52"/>
      <c r="D21143" s="52"/>
    </row>
    <row r="21144">
      <c r="A21144" s="44" t="s">
        <v>19399</v>
      </c>
      <c r="B21144" s="45">
        <v>2160.0</v>
      </c>
      <c r="C21144" s="52"/>
      <c r="D21144" s="52"/>
    </row>
    <row r="21145">
      <c r="A21145" s="44" t="s">
        <v>19400</v>
      </c>
      <c r="B21145" s="45">
        <v>2100.0</v>
      </c>
      <c r="C21145" s="52"/>
      <c r="D21145" s="52"/>
    </row>
    <row r="21146">
      <c r="A21146" s="44" t="s">
        <v>19401</v>
      </c>
      <c r="B21146" s="45">
        <v>11700.0</v>
      </c>
      <c r="C21146" s="52"/>
      <c r="D21146" s="52"/>
    </row>
    <row r="21147">
      <c r="A21147" s="44" t="s">
        <v>19402</v>
      </c>
      <c r="B21147" s="45">
        <v>10120.0</v>
      </c>
      <c r="C21147" s="52"/>
      <c r="D21147" s="52"/>
    </row>
    <row r="21148">
      <c r="A21148" s="44" t="s">
        <v>19403</v>
      </c>
      <c r="B21148" s="45">
        <v>9720.0</v>
      </c>
      <c r="C21148" s="52"/>
      <c r="D21148" s="52"/>
    </row>
    <row r="21149">
      <c r="A21149" s="44" t="s">
        <v>19404</v>
      </c>
      <c r="B21149" s="45">
        <v>10580.0</v>
      </c>
      <c r="C21149" s="52"/>
      <c r="D21149" s="52"/>
    </row>
    <row r="21150">
      <c r="A21150" s="44" t="s">
        <v>19405</v>
      </c>
      <c r="B21150" s="45">
        <v>16340.0</v>
      </c>
      <c r="C21150" s="52"/>
      <c r="D21150" s="52"/>
    </row>
    <row r="21151">
      <c r="A21151" s="44" t="s">
        <v>19406</v>
      </c>
      <c r="B21151" s="45">
        <v>10140.0</v>
      </c>
      <c r="C21151" s="52"/>
      <c r="D21151" s="52"/>
    </row>
    <row r="21152">
      <c r="A21152" s="44" t="s">
        <v>19407</v>
      </c>
      <c r="B21152" s="45">
        <v>23180.0</v>
      </c>
      <c r="C21152" s="52"/>
      <c r="D21152" s="52"/>
    </row>
    <row r="21153">
      <c r="A21153" s="44" t="s">
        <v>19408</v>
      </c>
      <c r="B21153" s="45">
        <v>17740.0</v>
      </c>
      <c r="C21153" s="52"/>
      <c r="D21153" s="52"/>
    </row>
    <row r="21154">
      <c r="A21154" s="44" t="s">
        <v>19409</v>
      </c>
      <c r="B21154" s="45">
        <v>3420.0</v>
      </c>
      <c r="C21154" s="52"/>
      <c r="D21154" s="52"/>
    </row>
    <row r="21155">
      <c r="A21155" s="44" t="s">
        <v>19410</v>
      </c>
      <c r="B21155" s="45">
        <v>2300.0</v>
      </c>
      <c r="C21155" s="52"/>
      <c r="D21155" s="52"/>
    </row>
    <row r="21156">
      <c r="A21156" s="44" t="s">
        <v>19411</v>
      </c>
      <c r="B21156" s="45">
        <v>3000.0</v>
      </c>
      <c r="C21156" s="52"/>
      <c r="D21156" s="52"/>
    </row>
    <row r="21157">
      <c r="A21157" s="44" t="s">
        <v>19412</v>
      </c>
      <c r="B21157" s="45">
        <v>9460.0</v>
      </c>
      <c r="C21157" s="52"/>
      <c r="D21157" s="52"/>
    </row>
    <row r="21158">
      <c r="A21158" s="44" t="s">
        <v>19413</v>
      </c>
      <c r="B21158" s="45">
        <v>13540.0</v>
      </c>
      <c r="C21158" s="52"/>
      <c r="D21158" s="52"/>
    </row>
    <row r="21159">
      <c r="A21159" s="44" t="s">
        <v>19414</v>
      </c>
      <c r="B21159" s="45">
        <v>10460.0</v>
      </c>
      <c r="C21159" s="52"/>
      <c r="D21159" s="52"/>
    </row>
    <row r="21160">
      <c r="A21160" s="44" t="s">
        <v>19415</v>
      </c>
      <c r="B21160" s="45">
        <v>16340.0</v>
      </c>
      <c r="C21160" s="52"/>
      <c r="D21160" s="52"/>
    </row>
    <row r="21161">
      <c r="A21161" s="44" t="s">
        <v>19416</v>
      </c>
      <c r="B21161" s="45">
        <v>2680.0</v>
      </c>
      <c r="C21161" s="52"/>
      <c r="D21161" s="52"/>
    </row>
    <row r="21162">
      <c r="A21162" s="44" t="s">
        <v>19417</v>
      </c>
      <c r="B21162" s="45">
        <v>2680.0</v>
      </c>
      <c r="C21162" s="52"/>
      <c r="D21162" s="52"/>
    </row>
    <row r="21163">
      <c r="A21163" s="44" t="s">
        <v>19418</v>
      </c>
      <c r="B21163" s="45">
        <v>11180.0</v>
      </c>
      <c r="C21163" s="52"/>
      <c r="D21163" s="52"/>
    </row>
    <row r="21164">
      <c r="A21164" s="44" t="s">
        <v>19419</v>
      </c>
      <c r="B21164" s="45">
        <v>22440.0</v>
      </c>
      <c r="C21164" s="52"/>
      <c r="D21164" s="52"/>
    </row>
    <row r="21165">
      <c r="A21165" s="44" t="s">
        <v>19420</v>
      </c>
      <c r="B21165" s="45">
        <v>10040.0</v>
      </c>
      <c r="C21165" s="52"/>
      <c r="D21165" s="52"/>
    </row>
    <row r="21166">
      <c r="A21166" s="44" t="s">
        <v>19421</v>
      </c>
      <c r="B21166" s="45">
        <v>11200.0</v>
      </c>
      <c r="C21166" s="52"/>
      <c r="D21166" s="52"/>
    </row>
    <row r="21167">
      <c r="A21167" s="44" t="s">
        <v>19422</v>
      </c>
      <c r="B21167" s="45">
        <v>22160.0</v>
      </c>
      <c r="C21167" s="52"/>
      <c r="D21167" s="52"/>
    </row>
    <row r="21168">
      <c r="A21168" s="44" t="s">
        <v>19423</v>
      </c>
      <c r="B21168" s="45">
        <v>16320.0</v>
      </c>
      <c r="C21168" s="52"/>
      <c r="D21168" s="52"/>
    </row>
    <row r="21169">
      <c r="A21169" s="44" t="s">
        <v>19424</v>
      </c>
      <c r="B21169" s="45">
        <v>1740.0</v>
      </c>
      <c r="C21169" s="52"/>
      <c r="D21169" s="52"/>
    </row>
    <row r="21170">
      <c r="A21170" s="44" t="s">
        <v>19425</v>
      </c>
      <c r="B21170" s="45">
        <v>11260.0</v>
      </c>
      <c r="C21170" s="52"/>
      <c r="D21170" s="52"/>
    </row>
    <row r="21171">
      <c r="A21171" s="44" t="s">
        <v>19426</v>
      </c>
      <c r="B21171" s="45">
        <v>2920.0</v>
      </c>
      <c r="C21171" s="52"/>
      <c r="D21171" s="52"/>
    </row>
    <row r="21172">
      <c r="A21172" s="44" t="s">
        <v>19427</v>
      </c>
      <c r="B21172" s="45">
        <v>9980.0</v>
      </c>
      <c r="C21172" s="52"/>
      <c r="D21172" s="52"/>
    </row>
    <row r="21173">
      <c r="A21173" s="44" t="s">
        <v>19428</v>
      </c>
      <c r="B21173" s="45">
        <v>1260.0</v>
      </c>
      <c r="C21173" s="52"/>
      <c r="D21173" s="52"/>
    </row>
    <row r="21174">
      <c r="A21174" s="44" t="s">
        <v>19429</v>
      </c>
      <c r="B21174" s="45">
        <v>9940.0</v>
      </c>
      <c r="C21174" s="52"/>
      <c r="D21174" s="52"/>
    </row>
    <row r="21175">
      <c r="A21175" s="44" t="s">
        <v>19430</v>
      </c>
      <c r="B21175" s="45">
        <v>10060.0</v>
      </c>
      <c r="C21175" s="52"/>
      <c r="D21175" s="52"/>
    </row>
    <row r="21176">
      <c r="A21176" s="44" t="s">
        <v>19431</v>
      </c>
      <c r="B21176" s="45">
        <v>2900.0</v>
      </c>
      <c r="C21176" s="52"/>
      <c r="D21176" s="52"/>
    </row>
    <row r="21177">
      <c r="A21177" s="44" t="s">
        <v>19432</v>
      </c>
      <c r="B21177" s="45">
        <v>9940.0</v>
      </c>
      <c r="C21177" s="52"/>
      <c r="D21177" s="52"/>
    </row>
    <row r="21178">
      <c r="A21178" s="44" t="s">
        <v>19433</v>
      </c>
      <c r="B21178" s="45">
        <v>1260.0</v>
      </c>
      <c r="C21178" s="52"/>
      <c r="D21178" s="52"/>
    </row>
    <row r="21179">
      <c r="A21179" s="44" t="s">
        <v>19434</v>
      </c>
      <c r="B21179" s="45">
        <v>12180.0</v>
      </c>
      <c r="C21179" s="52" t="s">
        <v>4576</v>
      </c>
      <c r="D21179" s="52"/>
    </row>
    <row r="21180">
      <c r="A21180" s="44" t="s">
        <v>19435</v>
      </c>
      <c r="B21180" s="45">
        <v>10160.0</v>
      </c>
      <c r="C21180" s="52"/>
      <c r="D21180" s="52"/>
    </row>
    <row r="21181">
      <c r="A21181" s="44" t="s">
        <v>19436</v>
      </c>
      <c r="B21181" s="45">
        <v>11920.0</v>
      </c>
      <c r="C21181" s="52" t="s">
        <v>9321</v>
      </c>
      <c r="D21181" s="52"/>
    </row>
    <row r="21182">
      <c r="A21182" s="44" t="s">
        <v>19437</v>
      </c>
      <c r="B21182" s="45">
        <v>9520.0</v>
      </c>
      <c r="C21182" s="52"/>
      <c r="D21182" s="52"/>
    </row>
    <row r="21183">
      <c r="A21183" s="44" t="s">
        <v>19438</v>
      </c>
      <c r="B21183" s="45">
        <v>3740.0</v>
      </c>
      <c r="C21183" s="52" t="s">
        <v>4017</v>
      </c>
      <c r="D21183" s="52"/>
    </row>
    <row r="21184">
      <c r="A21184" s="44" t="s">
        <v>19439</v>
      </c>
      <c r="B21184" s="45">
        <v>2600.0</v>
      </c>
      <c r="C21184" s="52"/>
      <c r="D21184" s="52"/>
    </row>
    <row r="21185">
      <c r="A21185" s="44" t="s">
        <v>19440</v>
      </c>
      <c r="B21185" s="45">
        <v>2620.0</v>
      </c>
      <c r="C21185" s="52"/>
      <c r="D21185" s="52"/>
    </row>
    <row r="21186">
      <c r="A21186" s="44" t="s">
        <v>19441</v>
      </c>
      <c r="B21186" s="45">
        <v>2960.0</v>
      </c>
      <c r="C21186" s="52" t="s">
        <v>4017</v>
      </c>
      <c r="D21186" s="52"/>
    </row>
    <row r="21187">
      <c r="A21187" s="44" t="s">
        <v>19442</v>
      </c>
      <c r="B21187" s="45">
        <v>13200.0</v>
      </c>
      <c r="C21187" s="52" t="s">
        <v>4576</v>
      </c>
      <c r="D21187" s="52"/>
    </row>
    <row r="21188">
      <c r="A21188" s="44" t="s">
        <v>19443</v>
      </c>
      <c r="B21188" s="45">
        <v>10200.0</v>
      </c>
      <c r="C21188" s="52"/>
      <c r="D21188" s="52"/>
    </row>
    <row r="21189">
      <c r="A21189" s="44" t="s">
        <v>19444</v>
      </c>
      <c r="B21189" s="45">
        <v>10740.0</v>
      </c>
      <c r="C21189" s="52" t="s">
        <v>8817</v>
      </c>
      <c r="D21189" s="52"/>
    </row>
    <row r="21190">
      <c r="A21190" s="44" t="s">
        <v>19445</v>
      </c>
      <c r="B21190" s="45">
        <v>3260.0</v>
      </c>
      <c r="C21190" s="52" t="s">
        <v>19446</v>
      </c>
      <c r="D21190" s="52"/>
    </row>
    <row r="21191">
      <c r="A21191" s="44" t="s">
        <v>19447</v>
      </c>
      <c r="B21191" s="45">
        <v>10520.0</v>
      </c>
      <c r="C21191" s="52" t="s">
        <v>13127</v>
      </c>
      <c r="D21191" s="52"/>
    </row>
    <row r="21192">
      <c r="A21192" s="44" t="s">
        <v>19448</v>
      </c>
      <c r="B21192" s="45">
        <v>9940.0</v>
      </c>
      <c r="C21192" s="52"/>
      <c r="D21192" s="52"/>
    </row>
    <row r="21193">
      <c r="A21193" s="44" t="s">
        <v>19449</v>
      </c>
      <c r="B21193" s="45">
        <v>2880.0</v>
      </c>
      <c r="C21193" s="52" t="s">
        <v>19446</v>
      </c>
      <c r="D21193" s="52"/>
    </row>
    <row r="21194">
      <c r="A21194" s="44" t="s">
        <v>19450</v>
      </c>
      <c r="B21194" s="45">
        <v>3560.0</v>
      </c>
      <c r="C21194" s="52"/>
      <c r="D21194" s="52"/>
    </row>
    <row r="21195">
      <c r="A21195" s="44" t="s">
        <v>19451</v>
      </c>
      <c r="B21195" s="45">
        <v>10020.0</v>
      </c>
      <c r="C21195" s="52"/>
      <c r="D21195" s="52"/>
    </row>
    <row r="21196">
      <c r="A21196" s="44" t="s">
        <v>19452</v>
      </c>
      <c r="B21196" s="45">
        <v>3180.0</v>
      </c>
      <c r="C21196" s="52"/>
      <c r="D21196" s="52"/>
    </row>
    <row r="21197">
      <c r="A21197" s="44" t="s">
        <v>19453</v>
      </c>
      <c r="B21197" s="45">
        <v>12660.0</v>
      </c>
      <c r="C21197" s="52" t="s">
        <v>5653</v>
      </c>
      <c r="D21197" s="52"/>
    </row>
    <row r="21198">
      <c r="A21198" s="44" t="s">
        <v>19454</v>
      </c>
      <c r="B21198" s="45">
        <v>10040.0</v>
      </c>
      <c r="C21198" s="52"/>
      <c r="D21198" s="52"/>
    </row>
    <row r="21199">
      <c r="A21199" s="44" t="s">
        <v>19455</v>
      </c>
      <c r="B21199" s="45">
        <v>11680.0</v>
      </c>
      <c r="C21199" s="52" t="s">
        <v>19456</v>
      </c>
      <c r="D21199" s="52"/>
    </row>
    <row r="21200">
      <c r="A21200" s="44" t="s">
        <v>19457</v>
      </c>
      <c r="B21200" s="45">
        <v>12920.0</v>
      </c>
      <c r="C21200" s="52" t="s">
        <v>8901</v>
      </c>
      <c r="D21200" s="52"/>
    </row>
    <row r="21201">
      <c r="A21201" s="44" t="s">
        <v>19458</v>
      </c>
      <c r="B21201" s="45">
        <v>10160.0</v>
      </c>
      <c r="C21201" s="52" t="s">
        <v>19459</v>
      </c>
      <c r="D21201" s="52"/>
    </row>
    <row r="21202">
      <c r="A21202" s="44" t="s">
        <v>19460</v>
      </c>
      <c r="B21202" s="45">
        <v>14680.0</v>
      </c>
      <c r="C21202" s="52" t="s">
        <v>19461</v>
      </c>
      <c r="D21202" s="52"/>
    </row>
    <row r="21203">
      <c r="A21203" s="44" t="s">
        <v>19462</v>
      </c>
      <c r="B21203" s="45">
        <v>10480.0</v>
      </c>
      <c r="C21203" s="52" t="s">
        <v>8901</v>
      </c>
      <c r="D21203" s="52"/>
    </row>
    <row r="21204">
      <c r="A21204" s="44" t="s">
        <v>19463</v>
      </c>
      <c r="B21204" s="45">
        <v>9820.0</v>
      </c>
      <c r="C21204" s="52"/>
      <c r="D21204" s="52"/>
    </row>
    <row r="21205">
      <c r="A21205" s="44" t="s">
        <v>19464</v>
      </c>
      <c r="B21205" s="45">
        <v>12320.0</v>
      </c>
      <c r="C21205" s="52" t="s">
        <v>8901</v>
      </c>
      <c r="D21205" s="52"/>
    </row>
    <row r="21206">
      <c r="A21206" s="44" t="s">
        <v>19465</v>
      </c>
      <c r="B21206" s="45">
        <v>10060.0</v>
      </c>
      <c r="C21206" s="52"/>
      <c r="D21206" s="52"/>
    </row>
    <row r="21207">
      <c r="A21207" s="44" t="s">
        <v>19466</v>
      </c>
      <c r="B21207" s="45">
        <v>9440.0</v>
      </c>
      <c r="C21207" s="52"/>
      <c r="D21207" s="52"/>
    </row>
    <row r="21208">
      <c r="A21208" s="44" t="s">
        <v>19467</v>
      </c>
      <c r="B21208" s="45">
        <v>3220.0</v>
      </c>
      <c r="C21208" s="52" t="s">
        <v>6421</v>
      </c>
      <c r="D21208" s="52"/>
    </row>
    <row r="21209">
      <c r="A21209" s="44" t="s">
        <v>19468</v>
      </c>
      <c r="B21209" s="45">
        <v>10720.0</v>
      </c>
      <c r="C21209" s="52"/>
      <c r="D21209" s="52"/>
    </row>
    <row r="21210">
      <c r="A21210" s="44" t="s">
        <v>19469</v>
      </c>
      <c r="B21210" s="45">
        <v>3080.0</v>
      </c>
      <c r="C21210" s="52" t="s">
        <v>6508</v>
      </c>
      <c r="D21210" s="52"/>
    </row>
    <row r="21211">
      <c r="A21211" s="44" t="s">
        <v>19470</v>
      </c>
      <c r="B21211" s="45">
        <v>3080.0</v>
      </c>
      <c r="C21211" s="52" t="s">
        <v>7276</v>
      </c>
      <c r="D21211" s="52"/>
    </row>
    <row r="21212">
      <c r="A21212" s="44" t="s">
        <v>19471</v>
      </c>
      <c r="B21212" s="45">
        <v>2980.0</v>
      </c>
      <c r="C21212" s="52" t="s">
        <v>5578</v>
      </c>
      <c r="D21212" s="52"/>
    </row>
    <row r="21213">
      <c r="A21213" s="44" t="s">
        <v>19472</v>
      </c>
      <c r="B21213" s="45">
        <v>2780.0</v>
      </c>
      <c r="C21213" s="52" t="s">
        <v>9914</v>
      </c>
      <c r="D21213" s="52"/>
    </row>
    <row r="21214">
      <c r="A21214" s="44" t="s">
        <v>19473</v>
      </c>
      <c r="B21214" s="45">
        <v>2880.0</v>
      </c>
      <c r="C21214" s="52"/>
      <c r="D21214" s="52"/>
    </row>
    <row r="21215">
      <c r="A21215" s="44" t="s">
        <v>19474</v>
      </c>
      <c r="B21215" s="45">
        <v>3980.0</v>
      </c>
      <c r="C21215" s="52"/>
      <c r="D21215" s="52"/>
    </row>
    <row r="21216">
      <c r="A21216" s="44" t="s">
        <v>19475</v>
      </c>
      <c r="B21216" s="45">
        <v>10840.0</v>
      </c>
      <c r="C21216" s="52"/>
      <c r="D21216" s="52"/>
    </row>
    <row r="21217">
      <c r="A21217" s="44" t="s">
        <v>19476</v>
      </c>
      <c r="B21217" s="45">
        <v>2500.0</v>
      </c>
      <c r="C21217" s="52"/>
      <c r="D21217" s="52"/>
    </row>
    <row r="21218">
      <c r="A21218" s="44" t="s">
        <v>19477</v>
      </c>
      <c r="B21218" s="45">
        <v>17980.0</v>
      </c>
      <c r="C21218" s="52" t="s">
        <v>19478</v>
      </c>
      <c r="D21218" s="52"/>
    </row>
    <row r="21219">
      <c r="A21219" s="44" t="s">
        <v>19479</v>
      </c>
      <c r="B21219" s="45">
        <v>10360.0</v>
      </c>
      <c r="C21219" s="52"/>
      <c r="D21219" s="52"/>
    </row>
    <row r="21220">
      <c r="A21220" s="44" t="s">
        <v>19480</v>
      </c>
      <c r="B21220" s="45">
        <v>4060.0</v>
      </c>
      <c r="C21220" s="52" t="s">
        <v>4111</v>
      </c>
      <c r="D21220" s="52"/>
    </row>
    <row r="21221">
      <c r="A21221" s="44" t="s">
        <v>19481</v>
      </c>
      <c r="B21221" s="45">
        <v>2840.0</v>
      </c>
      <c r="C21221" s="52"/>
      <c r="D21221" s="52"/>
    </row>
    <row r="21222">
      <c r="A21222" s="44" t="s">
        <v>19482</v>
      </c>
      <c r="B21222" s="45">
        <v>2920.0</v>
      </c>
      <c r="C21222" s="52" t="s">
        <v>4111</v>
      </c>
      <c r="D21222" s="52"/>
    </row>
    <row r="21223">
      <c r="A21223" s="44" t="s">
        <v>19483</v>
      </c>
      <c r="B21223" s="45">
        <v>9420.0</v>
      </c>
      <c r="C21223" s="52"/>
      <c r="D21223" s="52"/>
    </row>
    <row r="21224">
      <c r="A21224" s="44" t="s">
        <v>19484</v>
      </c>
      <c r="B21224" s="45">
        <v>12140.0</v>
      </c>
      <c r="C21224" s="52" t="s">
        <v>8901</v>
      </c>
      <c r="D21224" s="52"/>
    </row>
    <row r="21225">
      <c r="A21225" s="44" t="s">
        <v>19485</v>
      </c>
      <c r="B21225" s="45">
        <v>10640.0</v>
      </c>
      <c r="C21225" s="52"/>
      <c r="D21225" s="52"/>
    </row>
    <row r="21226">
      <c r="A21226" s="44" t="s">
        <v>19486</v>
      </c>
      <c r="B21226" s="45">
        <v>18540.0</v>
      </c>
      <c r="C21226" s="52" t="s">
        <v>19175</v>
      </c>
      <c r="D21226" s="52"/>
    </row>
    <row r="21227">
      <c r="A21227" s="44" t="s">
        <v>19487</v>
      </c>
      <c r="B21227" s="45">
        <v>9780.0</v>
      </c>
      <c r="C21227" s="52"/>
      <c r="D21227" s="52"/>
    </row>
    <row r="21228">
      <c r="A21228" s="44" t="s">
        <v>19488</v>
      </c>
      <c r="B21228" s="45">
        <v>9740.0</v>
      </c>
      <c r="C21228" s="52"/>
      <c r="D21228" s="52"/>
    </row>
    <row r="21229">
      <c r="A21229" s="44" t="s">
        <v>19489</v>
      </c>
      <c r="B21229" s="45">
        <v>9400.0</v>
      </c>
      <c r="C21229" s="52"/>
      <c r="D21229" s="52"/>
    </row>
    <row r="21230">
      <c r="A21230" s="44" t="s">
        <v>19490</v>
      </c>
      <c r="B21230" s="45">
        <v>4240.0</v>
      </c>
      <c r="C21230" s="52"/>
      <c r="D21230" s="52"/>
    </row>
    <row r="21231">
      <c r="A21231" s="44" t="s">
        <v>19491</v>
      </c>
      <c r="B21231" s="45">
        <v>11040.0</v>
      </c>
      <c r="C21231" s="52" t="s">
        <v>19492</v>
      </c>
      <c r="D21231" s="52"/>
    </row>
    <row r="21232">
      <c r="A21232" s="44" t="s">
        <v>19493</v>
      </c>
      <c r="B21232" s="45">
        <v>12100.0</v>
      </c>
      <c r="C21232" s="52" t="s">
        <v>4481</v>
      </c>
      <c r="D21232" s="52"/>
    </row>
    <row r="21233">
      <c r="A21233" s="44" t="s">
        <v>19494</v>
      </c>
      <c r="B21233" s="45">
        <v>9720.0</v>
      </c>
      <c r="C21233" s="52"/>
      <c r="D21233" s="52"/>
    </row>
    <row r="21234">
      <c r="A21234" s="44" t="s">
        <v>19495</v>
      </c>
      <c r="B21234" s="45">
        <v>9860.0</v>
      </c>
      <c r="C21234" s="52"/>
      <c r="D21234" s="52"/>
    </row>
    <row r="21235">
      <c r="A21235" s="44" t="s">
        <v>19496</v>
      </c>
      <c r="B21235" s="45">
        <v>10300.0</v>
      </c>
      <c r="C21235" s="52"/>
      <c r="D21235" s="52"/>
    </row>
    <row r="21236">
      <c r="A21236" s="44" t="s">
        <v>19497</v>
      </c>
      <c r="B21236" s="45">
        <v>9500.0</v>
      </c>
      <c r="C21236" s="52"/>
      <c r="D21236" s="52"/>
    </row>
    <row r="21237">
      <c r="A21237" s="44" t="s">
        <v>19498</v>
      </c>
      <c r="B21237" s="45">
        <v>4260.0</v>
      </c>
      <c r="C21237" s="52"/>
      <c r="D21237" s="52"/>
    </row>
    <row r="21238">
      <c r="A21238" s="44" t="s">
        <v>19499</v>
      </c>
      <c r="B21238" s="45">
        <v>4000.0</v>
      </c>
      <c r="C21238" s="52"/>
      <c r="D21238" s="52"/>
    </row>
    <row r="21239">
      <c r="A21239" s="44" t="s">
        <v>19500</v>
      </c>
      <c r="B21239" s="45">
        <v>3620.0</v>
      </c>
      <c r="C21239" s="52"/>
      <c r="D21239" s="52"/>
    </row>
    <row r="21240">
      <c r="A21240" s="44" t="s">
        <v>19501</v>
      </c>
      <c r="B21240" s="45">
        <v>11760.0</v>
      </c>
      <c r="C21240" s="52" t="s">
        <v>19502</v>
      </c>
      <c r="D21240" s="52"/>
    </row>
    <row r="21241">
      <c r="A21241" s="44" t="s">
        <v>19503</v>
      </c>
      <c r="B21241" s="45">
        <v>10260.0</v>
      </c>
      <c r="C21241" s="52" t="s">
        <v>19504</v>
      </c>
      <c r="D21241" s="52"/>
    </row>
    <row r="21242">
      <c r="A21242" s="44" t="s">
        <v>19505</v>
      </c>
      <c r="B21242" s="45">
        <v>11800.0</v>
      </c>
      <c r="C21242" s="52"/>
      <c r="D21242" s="52"/>
    </row>
    <row r="21243">
      <c r="A21243" s="44" t="s">
        <v>19506</v>
      </c>
      <c r="B21243" s="45">
        <v>3640.0</v>
      </c>
      <c r="C21243" s="52" t="s">
        <v>4082</v>
      </c>
      <c r="D21243" s="52"/>
    </row>
    <row r="21244">
      <c r="A21244" s="44" t="s">
        <v>19507</v>
      </c>
      <c r="B21244" s="45">
        <v>2960.0</v>
      </c>
      <c r="C21244" s="52"/>
      <c r="D21244" s="52"/>
    </row>
    <row r="21245">
      <c r="A21245" s="44" t="s">
        <v>19508</v>
      </c>
      <c r="B21245" s="45">
        <v>3040.0</v>
      </c>
      <c r="C21245" s="52" t="s">
        <v>4082</v>
      </c>
      <c r="D21245" s="52"/>
    </row>
    <row r="21246">
      <c r="A21246" s="44" t="s">
        <v>19509</v>
      </c>
      <c r="B21246" s="45">
        <v>2920.0</v>
      </c>
      <c r="C21246" s="52"/>
      <c r="D21246" s="52"/>
    </row>
    <row r="21247">
      <c r="A21247" s="44" t="s">
        <v>19510</v>
      </c>
      <c r="B21247" s="45">
        <v>1280.0</v>
      </c>
      <c r="C21247" s="52"/>
      <c r="D21247" s="52"/>
    </row>
    <row r="21248">
      <c r="A21248" s="44" t="s">
        <v>19511</v>
      </c>
      <c r="B21248" s="45">
        <v>8880.0</v>
      </c>
      <c r="C21248" s="52"/>
      <c r="D21248" s="52"/>
    </row>
    <row r="21249">
      <c r="A21249" s="44" t="s">
        <v>19512</v>
      </c>
      <c r="B21249" s="45">
        <v>16540.0</v>
      </c>
      <c r="C21249" s="52"/>
      <c r="D21249" s="52"/>
    </row>
    <row r="21250">
      <c r="A21250" s="44" t="s">
        <v>19513</v>
      </c>
      <c r="B21250" s="45">
        <v>2800.0</v>
      </c>
      <c r="C21250" s="52"/>
      <c r="D21250" s="52"/>
    </row>
    <row r="21251">
      <c r="A21251" s="44" t="s">
        <v>19514</v>
      </c>
      <c r="B21251" s="45">
        <v>9900.0</v>
      </c>
      <c r="C21251" s="52"/>
      <c r="D21251" s="52"/>
    </row>
    <row r="21252">
      <c r="A21252" s="44" t="s">
        <v>19515</v>
      </c>
      <c r="B21252" s="45">
        <v>9860.0</v>
      </c>
      <c r="C21252" s="52"/>
      <c r="D21252" s="52"/>
    </row>
    <row r="21253">
      <c r="A21253" s="44" t="s">
        <v>19516</v>
      </c>
      <c r="B21253" s="45">
        <v>9340.0</v>
      </c>
      <c r="C21253" s="52"/>
      <c r="D21253" s="52"/>
    </row>
    <row r="21254">
      <c r="A21254" s="44" t="s">
        <v>19517</v>
      </c>
      <c r="B21254" s="45">
        <v>24460.0</v>
      </c>
      <c r="C21254" s="52" t="s">
        <v>12685</v>
      </c>
      <c r="D21254" s="52"/>
    </row>
    <row r="21255">
      <c r="A21255" s="44" t="s">
        <v>19518</v>
      </c>
      <c r="B21255" s="45">
        <v>2720.0</v>
      </c>
      <c r="C21255" s="52"/>
      <c r="D21255" s="52"/>
    </row>
    <row r="21256">
      <c r="A21256" s="44" t="s">
        <v>19519</v>
      </c>
      <c r="B21256" s="45">
        <v>10280.0</v>
      </c>
      <c r="C21256" s="52" t="s">
        <v>19520</v>
      </c>
      <c r="D21256" s="52"/>
    </row>
    <row r="21257">
      <c r="A21257" s="44" t="s">
        <v>19521</v>
      </c>
      <c r="B21257" s="45">
        <v>1260.0</v>
      </c>
      <c r="C21257" s="52"/>
      <c r="D21257" s="52"/>
    </row>
    <row r="21258">
      <c r="A21258" s="44" t="s">
        <v>19522</v>
      </c>
      <c r="B21258" s="45">
        <v>10580.0</v>
      </c>
      <c r="C21258" s="52"/>
      <c r="D21258" s="52"/>
    </row>
    <row r="21259">
      <c r="A21259" s="44" t="s">
        <v>19523</v>
      </c>
      <c r="B21259" s="45">
        <v>3580.0</v>
      </c>
      <c r="C21259" s="52" t="s">
        <v>4017</v>
      </c>
      <c r="D21259" s="52"/>
    </row>
    <row r="21260">
      <c r="A21260" s="44" t="s">
        <v>19524</v>
      </c>
      <c r="B21260" s="45">
        <v>16980.0</v>
      </c>
      <c r="C21260" s="52" t="s">
        <v>18401</v>
      </c>
      <c r="D21260" s="52"/>
    </row>
    <row r="21261">
      <c r="A21261" s="44" t="s">
        <v>19525</v>
      </c>
      <c r="B21261" s="45">
        <v>9480.0</v>
      </c>
      <c r="C21261" s="52"/>
      <c r="D21261" s="52"/>
    </row>
    <row r="21262">
      <c r="A21262" s="44" t="s">
        <v>19526</v>
      </c>
      <c r="B21262" s="45">
        <v>2960.0</v>
      </c>
      <c r="C21262" s="52" t="s">
        <v>4017</v>
      </c>
      <c r="D21262" s="52"/>
    </row>
    <row r="21263">
      <c r="A21263" s="44" t="s">
        <v>19527</v>
      </c>
      <c r="B21263" s="45">
        <v>16320.0</v>
      </c>
      <c r="C21263" s="52"/>
      <c r="D21263" s="52"/>
    </row>
    <row r="21264">
      <c r="A21264" s="44" t="s">
        <v>19528</v>
      </c>
      <c r="B21264" s="45">
        <v>3140.0</v>
      </c>
      <c r="C21264" s="52" t="s">
        <v>19529</v>
      </c>
      <c r="D21264" s="52"/>
    </row>
    <row r="21265">
      <c r="A21265" s="44" t="s">
        <v>19530</v>
      </c>
      <c r="B21265" s="45">
        <v>2600.0</v>
      </c>
      <c r="C21265" s="52" t="s">
        <v>19529</v>
      </c>
      <c r="D21265" s="52"/>
    </row>
    <row r="21266">
      <c r="A21266" s="44" t="s">
        <v>19531</v>
      </c>
      <c r="B21266" s="45">
        <v>4080.0</v>
      </c>
      <c r="C21266" s="52" t="s">
        <v>19532</v>
      </c>
      <c r="D21266" s="52"/>
    </row>
    <row r="21267">
      <c r="A21267" s="44" t="s">
        <v>19533</v>
      </c>
      <c r="B21267" s="45">
        <v>11460.0</v>
      </c>
      <c r="C21267" s="52" t="s">
        <v>14603</v>
      </c>
      <c r="D21267" s="52"/>
    </row>
    <row r="21268">
      <c r="A21268" s="44" t="s">
        <v>19534</v>
      </c>
      <c r="B21268" s="45">
        <v>2820.0</v>
      </c>
      <c r="C21268" s="52" t="s">
        <v>19532</v>
      </c>
      <c r="D21268" s="52"/>
    </row>
    <row r="21269">
      <c r="A21269" s="44" t="s">
        <v>19535</v>
      </c>
      <c r="B21269" s="45">
        <v>10280.0</v>
      </c>
      <c r="C21269" s="52"/>
      <c r="D21269" s="52"/>
    </row>
    <row r="21270">
      <c r="A21270" s="44" t="s">
        <v>19536</v>
      </c>
      <c r="B21270" s="45">
        <v>2300.0</v>
      </c>
      <c r="C21270" s="52"/>
      <c r="D21270" s="52"/>
    </row>
    <row r="21271">
      <c r="A21271" s="44" t="s">
        <v>19537</v>
      </c>
      <c r="B21271" s="45">
        <v>1860.0</v>
      </c>
      <c r="C21271" s="52"/>
      <c r="D21271" s="52"/>
    </row>
    <row r="21272">
      <c r="A21272" s="44" t="s">
        <v>19538</v>
      </c>
      <c r="B21272" s="45">
        <v>1720.0</v>
      </c>
      <c r="C21272" s="52"/>
      <c r="D21272" s="52"/>
    </row>
    <row r="21273">
      <c r="A21273" s="44" t="s">
        <v>19539</v>
      </c>
      <c r="B21273" s="45">
        <v>3460.0</v>
      </c>
      <c r="C21273" s="52"/>
      <c r="D21273" s="52"/>
    </row>
    <row r="21274">
      <c r="A21274" s="44" t="s">
        <v>19540</v>
      </c>
      <c r="B21274" s="45">
        <v>17580.0</v>
      </c>
      <c r="C21274" s="52"/>
      <c r="D21274" s="52"/>
    </row>
    <row r="21275">
      <c r="A21275" s="44" t="s">
        <v>19541</v>
      </c>
      <c r="B21275" s="45">
        <v>24640.0</v>
      </c>
      <c r="C21275" s="52" t="s">
        <v>12685</v>
      </c>
      <c r="D21275" s="52"/>
    </row>
    <row r="21276">
      <c r="A21276" s="44" t="s">
        <v>19542</v>
      </c>
      <c r="B21276" s="45">
        <v>3320.0</v>
      </c>
      <c r="C21276" s="52"/>
      <c r="D21276" s="52"/>
    </row>
    <row r="21277">
      <c r="A21277" s="44" t="s">
        <v>19543</v>
      </c>
      <c r="B21277" s="45">
        <v>13720.0</v>
      </c>
      <c r="C21277" s="52" t="s">
        <v>19544</v>
      </c>
      <c r="D21277" s="52"/>
    </row>
    <row r="21278">
      <c r="A21278" s="44" t="s">
        <v>19545</v>
      </c>
      <c r="B21278" s="45">
        <v>17540.0</v>
      </c>
      <c r="C21278" s="52"/>
      <c r="D21278" s="52"/>
    </row>
    <row r="21279">
      <c r="A21279" s="44" t="s">
        <v>19546</v>
      </c>
      <c r="B21279" s="45">
        <v>11980.0</v>
      </c>
      <c r="C21279" s="52" t="s">
        <v>18034</v>
      </c>
      <c r="D21279" s="52"/>
    </row>
    <row r="21280">
      <c r="A21280" s="44" t="s">
        <v>19547</v>
      </c>
      <c r="B21280" s="45">
        <v>10000.0</v>
      </c>
      <c r="C21280" s="52"/>
      <c r="D21280" s="52"/>
    </row>
    <row r="21281">
      <c r="A21281" s="44" t="s">
        <v>19548</v>
      </c>
      <c r="B21281" s="45">
        <v>10380.0</v>
      </c>
      <c r="C21281" s="52" t="s">
        <v>19549</v>
      </c>
      <c r="D21281" s="52"/>
    </row>
    <row r="21282">
      <c r="A21282" s="44" t="s">
        <v>19550</v>
      </c>
      <c r="B21282" s="45">
        <v>9540.0</v>
      </c>
      <c r="C21282" s="52"/>
      <c r="D21282" s="52"/>
    </row>
    <row r="21283">
      <c r="A21283" s="44" t="s">
        <v>19551</v>
      </c>
      <c r="B21283" s="45">
        <v>9960.0</v>
      </c>
      <c r="C21283" s="52"/>
      <c r="D21283" s="52"/>
    </row>
    <row r="21284">
      <c r="A21284" s="44" t="s">
        <v>19552</v>
      </c>
      <c r="B21284" s="45">
        <v>11840.0</v>
      </c>
      <c r="C21284" s="52" t="s">
        <v>8901</v>
      </c>
      <c r="D21284" s="52"/>
    </row>
    <row r="21285">
      <c r="A21285" s="44" t="s">
        <v>19553</v>
      </c>
      <c r="B21285" s="45">
        <v>10360.0</v>
      </c>
      <c r="C21285" s="52"/>
      <c r="D21285" s="52"/>
    </row>
    <row r="21286">
      <c r="A21286" s="44" t="s">
        <v>19554</v>
      </c>
      <c r="B21286" s="45">
        <v>10980.0</v>
      </c>
      <c r="C21286" s="52" t="s">
        <v>13520</v>
      </c>
      <c r="D21286" s="52"/>
    </row>
    <row r="21287">
      <c r="A21287" s="44" t="s">
        <v>19555</v>
      </c>
      <c r="B21287" s="45">
        <v>16460.0</v>
      </c>
      <c r="C21287" s="52"/>
      <c r="D21287" s="52"/>
    </row>
    <row r="21288">
      <c r="A21288" s="44" t="s">
        <v>19556</v>
      </c>
      <c r="B21288" s="45">
        <v>10040.0</v>
      </c>
      <c r="C21288" s="52"/>
      <c r="D21288" s="52"/>
    </row>
    <row r="21289">
      <c r="A21289" s="44" t="s">
        <v>19557</v>
      </c>
      <c r="B21289" s="45">
        <v>11700.0</v>
      </c>
      <c r="C21289" s="52" t="s">
        <v>5765</v>
      </c>
      <c r="D21289" s="52"/>
    </row>
    <row r="21290">
      <c r="A21290" s="44" t="s">
        <v>19558</v>
      </c>
      <c r="B21290" s="45">
        <v>21340.0</v>
      </c>
      <c r="C21290" s="52" t="s">
        <v>14519</v>
      </c>
      <c r="D21290" s="52"/>
    </row>
    <row r="21291">
      <c r="A21291" s="44" t="s">
        <v>19559</v>
      </c>
      <c r="B21291" s="45">
        <v>9600.0</v>
      </c>
      <c r="C21291" s="52"/>
      <c r="D21291" s="52"/>
    </row>
    <row r="21292">
      <c r="A21292" s="44" t="s">
        <v>19560</v>
      </c>
      <c r="B21292" s="45">
        <v>3260.0</v>
      </c>
      <c r="C21292" s="52" t="s">
        <v>6421</v>
      </c>
      <c r="D21292" s="52"/>
    </row>
    <row r="21293">
      <c r="A21293" s="44" t="s">
        <v>19561</v>
      </c>
      <c r="B21293" s="45">
        <v>3080.0</v>
      </c>
      <c r="C21293" s="52" t="s">
        <v>6508</v>
      </c>
      <c r="D21293" s="52"/>
    </row>
    <row r="21294">
      <c r="A21294" s="44" t="s">
        <v>19562</v>
      </c>
      <c r="B21294" s="45">
        <v>3080.0</v>
      </c>
      <c r="C21294" s="52" t="s">
        <v>12162</v>
      </c>
      <c r="D21294" s="52"/>
    </row>
    <row r="21295">
      <c r="A21295" s="44" t="s">
        <v>19563</v>
      </c>
      <c r="B21295" s="45">
        <v>2740.0</v>
      </c>
      <c r="C21295" s="52" t="s">
        <v>9914</v>
      </c>
      <c r="D21295" s="52"/>
    </row>
    <row r="21296">
      <c r="A21296" s="44" t="s">
        <v>19564</v>
      </c>
      <c r="B21296" s="45">
        <v>16380.0</v>
      </c>
      <c r="C21296" s="52"/>
      <c r="D21296" s="52"/>
    </row>
    <row r="21297">
      <c r="A21297" s="44" t="s">
        <v>19565</v>
      </c>
      <c r="B21297" s="45">
        <v>3560.0</v>
      </c>
      <c r="C21297" s="52" t="s">
        <v>6421</v>
      </c>
      <c r="D21297" s="52"/>
    </row>
    <row r="21298">
      <c r="A21298" s="44" t="s">
        <v>19566</v>
      </c>
      <c r="B21298" s="45">
        <v>3300.0</v>
      </c>
      <c r="C21298" s="52" t="s">
        <v>6508</v>
      </c>
      <c r="D21298" s="52"/>
    </row>
    <row r="21299">
      <c r="A21299" s="44" t="s">
        <v>19567</v>
      </c>
      <c r="B21299" s="45">
        <v>3300.0</v>
      </c>
      <c r="C21299" s="52" t="s">
        <v>12162</v>
      </c>
      <c r="D21299" s="52"/>
    </row>
    <row r="21300">
      <c r="A21300" s="44" t="s">
        <v>19568</v>
      </c>
      <c r="B21300" s="45">
        <v>10900.0</v>
      </c>
      <c r="C21300" s="52" t="s">
        <v>8901</v>
      </c>
      <c r="D21300" s="52"/>
    </row>
    <row r="21301">
      <c r="A21301" s="44" t="s">
        <v>19569</v>
      </c>
      <c r="B21301" s="45">
        <v>10220.0</v>
      </c>
      <c r="C21301" s="52" t="s">
        <v>8901</v>
      </c>
      <c r="D21301" s="52"/>
    </row>
    <row r="21302">
      <c r="A21302" s="44" t="s">
        <v>19570</v>
      </c>
      <c r="B21302" s="45">
        <v>2820.0</v>
      </c>
      <c r="C21302" s="52" t="s">
        <v>9914</v>
      </c>
      <c r="D21302" s="52"/>
    </row>
    <row r="21303">
      <c r="A21303" s="44" t="s">
        <v>19571</v>
      </c>
      <c r="B21303" s="45">
        <v>3780.0</v>
      </c>
      <c r="C21303" s="52"/>
      <c r="D21303" s="52"/>
    </row>
    <row r="21304">
      <c r="A21304" s="44" t="s">
        <v>19572</v>
      </c>
      <c r="B21304" s="45">
        <v>3040.0</v>
      </c>
      <c r="C21304" s="52"/>
      <c r="D21304" s="52"/>
    </row>
    <row r="21305">
      <c r="A21305" s="44" t="s">
        <v>19573</v>
      </c>
      <c r="B21305" s="45">
        <v>3720.0</v>
      </c>
      <c r="C21305" s="52" t="s">
        <v>4129</v>
      </c>
      <c r="D21305" s="52"/>
    </row>
    <row r="21306">
      <c r="A21306" s="44" t="s">
        <v>19574</v>
      </c>
      <c r="B21306" s="45">
        <v>14060.0</v>
      </c>
      <c r="C21306" s="52" t="s">
        <v>12459</v>
      </c>
      <c r="D21306" s="52"/>
    </row>
    <row r="21307">
      <c r="A21307" s="44" t="s">
        <v>19575</v>
      </c>
      <c r="B21307" s="45">
        <v>2980.0</v>
      </c>
      <c r="C21307" s="52"/>
      <c r="D21307" s="52"/>
    </row>
    <row r="21308">
      <c r="A21308" s="44" t="s">
        <v>19576</v>
      </c>
      <c r="B21308" s="45">
        <v>2420.0</v>
      </c>
      <c r="C21308" s="52" t="s">
        <v>4129</v>
      </c>
      <c r="D21308" s="52"/>
    </row>
    <row r="21309">
      <c r="A21309" s="44" t="s">
        <v>19577</v>
      </c>
      <c r="B21309" s="45">
        <v>9420.0</v>
      </c>
      <c r="C21309" s="52"/>
      <c r="D21309" s="52"/>
    </row>
    <row r="21310">
      <c r="A21310" s="44" t="s">
        <v>19578</v>
      </c>
      <c r="B21310" s="45">
        <v>11660.0</v>
      </c>
      <c r="C21310" s="52" t="s">
        <v>19579</v>
      </c>
      <c r="D21310" s="52"/>
    </row>
    <row r="21311">
      <c r="A21311" s="44" t="s">
        <v>19580</v>
      </c>
      <c r="B21311" s="45">
        <v>11340.0</v>
      </c>
      <c r="C21311" s="52" t="s">
        <v>8315</v>
      </c>
      <c r="D21311" s="52"/>
    </row>
    <row r="21312">
      <c r="A21312" s="44" t="s">
        <v>19581</v>
      </c>
      <c r="B21312" s="45">
        <v>10060.0</v>
      </c>
      <c r="C21312" s="52"/>
      <c r="D21312" s="52"/>
    </row>
    <row r="21313">
      <c r="A21313" s="44" t="s">
        <v>19582</v>
      </c>
      <c r="B21313" s="45">
        <v>23880.0</v>
      </c>
      <c r="C21313" s="52" t="s">
        <v>14334</v>
      </c>
      <c r="D21313" s="52"/>
    </row>
    <row r="21314">
      <c r="A21314" s="44" t="s">
        <v>19583</v>
      </c>
      <c r="B21314" s="45">
        <v>11940.0</v>
      </c>
      <c r="C21314" s="52" t="s">
        <v>16544</v>
      </c>
      <c r="D21314" s="52"/>
    </row>
    <row r="21315">
      <c r="A21315" s="44" t="s">
        <v>19584</v>
      </c>
      <c r="B21315" s="45">
        <v>10380.0</v>
      </c>
      <c r="C21315" s="52"/>
      <c r="D21315" s="52"/>
    </row>
    <row r="21316">
      <c r="A21316" s="44" t="s">
        <v>19585</v>
      </c>
      <c r="B21316" s="45">
        <v>9600.0</v>
      </c>
      <c r="C21316" s="52"/>
      <c r="D21316" s="52"/>
    </row>
    <row r="21317">
      <c r="A21317" s="44" t="s">
        <v>19586</v>
      </c>
      <c r="B21317" s="45">
        <v>17020.0</v>
      </c>
      <c r="C21317" s="52"/>
      <c r="D21317" s="52"/>
    </row>
    <row r="21318">
      <c r="A21318" s="44" t="s">
        <v>19587</v>
      </c>
      <c r="B21318" s="45">
        <v>12660.0</v>
      </c>
      <c r="C21318" s="52" t="s">
        <v>6033</v>
      </c>
      <c r="D21318" s="52"/>
    </row>
    <row r="21319">
      <c r="A21319" s="44" t="s">
        <v>19588</v>
      </c>
      <c r="B21319" s="45">
        <v>9980.0</v>
      </c>
      <c r="C21319" s="52"/>
      <c r="D21319" s="52"/>
    </row>
    <row r="21320">
      <c r="A21320" s="44" t="s">
        <v>19589</v>
      </c>
      <c r="B21320" s="45">
        <v>25700.0</v>
      </c>
      <c r="C21320" s="52" t="s">
        <v>12685</v>
      </c>
      <c r="D21320" s="52"/>
    </row>
    <row r="21321">
      <c r="A21321" s="44" t="s">
        <v>19590</v>
      </c>
      <c r="B21321" s="45">
        <v>3860.0</v>
      </c>
      <c r="C21321" s="52" t="s">
        <v>4112</v>
      </c>
      <c r="D21321" s="52"/>
    </row>
    <row r="21322">
      <c r="A21322" s="44" t="s">
        <v>19591</v>
      </c>
      <c r="B21322" s="45">
        <v>2680.0</v>
      </c>
      <c r="C21322" s="52" t="s">
        <v>4112</v>
      </c>
      <c r="D21322" s="52"/>
    </row>
    <row r="21323">
      <c r="A21323" s="44" t="s">
        <v>19592</v>
      </c>
      <c r="B21323" s="45">
        <v>15600.0</v>
      </c>
      <c r="C21323" s="52" t="s">
        <v>15381</v>
      </c>
      <c r="D21323" s="52"/>
    </row>
    <row r="21324">
      <c r="A21324" s="44" t="s">
        <v>19593</v>
      </c>
      <c r="B21324" s="45">
        <v>17520.0</v>
      </c>
      <c r="C21324" s="52"/>
      <c r="D21324" s="52"/>
    </row>
    <row r="21325">
      <c r="A21325" s="44" t="s">
        <v>19594</v>
      </c>
      <c r="B21325" s="45">
        <v>3820.0</v>
      </c>
      <c r="C21325" s="52" t="s">
        <v>4017</v>
      </c>
      <c r="D21325" s="52"/>
    </row>
    <row r="21326">
      <c r="A21326" s="44" t="s">
        <v>19595</v>
      </c>
      <c r="B21326" s="45">
        <v>12460.0</v>
      </c>
      <c r="C21326" s="52" t="s">
        <v>4535</v>
      </c>
      <c r="D21326" s="52"/>
    </row>
    <row r="21327">
      <c r="A21327" s="44" t="s">
        <v>19596</v>
      </c>
      <c r="B21327" s="45">
        <v>2320.0</v>
      </c>
      <c r="C21327" s="52"/>
      <c r="D21327" s="52"/>
    </row>
    <row r="21328">
      <c r="A21328" s="44" t="s">
        <v>19597</v>
      </c>
      <c r="B21328" s="45">
        <v>15540.0</v>
      </c>
      <c r="C21328" s="52" t="s">
        <v>18401</v>
      </c>
      <c r="D21328" s="52"/>
    </row>
    <row r="21329">
      <c r="A21329" s="44" t="s">
        <v>19598</v>
      </c>
      <c r="B21329" s="45">
        <v>9520.0</v>
      </c>
      <c r="C21329" s="52"/>
      <c r="D21329" s="52"/>
    </row>
    <row r="21330">
      <c r="A21330" s="44" t="s">
        <v>19599</v>
      </c>
      <c r="B21330" s="45">
        <v>9580.0</v>
      </c>
      <c r="C21330" s="52"/>
      <c r="D21330" s="52"/>
    </row>
    <row r="21331">
      <c r="A21331" s="44" t="s">
        <v>19600</v>
      </c>
      <c r="B21331" s="45">
        <v>2960.0</v>
      </c>
      <c r="C21331" s="52" t="s">
        <v>4017</v>
      </c>
      <c r="D21331" s="52"/>
    </row>
    <row r="21332">
      <c r="A21332" s="44" t="s">
        <v>19601</v>
      </c>
      <c r="B21332" s="45">
        <v>12880.0</v>
      </c>
      <c r="C21332" s="52" t="s">
        <v>8901</v>
      </c>
      <c r="D21332" s="52"/>
    </row>
    <row r="21333">
      <c r="A21333" s="44" t="s">
        <v>19602</v>
      </c>
      <c r="B21333" s="45">
        <v>10460.0</v>
      </c>
      <c r="C21333" s="52" t="s">
        <v>8901</v>
      </c>
      <c r="D21333" s="52"/>
    </row>
    <row r="21334">
      <c r="A21334" s="44" t="s">
        <v>19603</v>
      </c>
      <c r="B21334" s="45">
        <v>10660.0</v>
      </c>
      <c r="C21334" s="52" t="s">
        <v>7963</v>
      </c>
      <c r="D21334" s="52"/>
    </row>
    <row r="21335">
      <c r="A21335" s="44" t="s">
        <v>19604</v>
      </c>
      <c r="B21335" s="45">
        <v>1260.0</v>
      </c>
      <c r="C21335" s="52"/>
      <c r="D21335" s="52"/>
    </row>
    <row r="21336">
      <c r="A21336" s="44" t="s">
        <v>19605</v>
      </c>
      <c r="B21336" s="45">
        <v>14660.0</v>
      </c>
      <c r="C21336" s="52" t="s">
        <v>19606</v>
      </c>
      <c r="D21336" s="52"/>
    </row>
    <row r="21337">
      <c r="A21337" s="44" t="s">
        <v>19607</v>
      </c>
      <c r="B21337" s="45">
        <v>2900.0</v>
      </c>
      <c r="C21337" s="52"/>
      <c r="D21337" s="52"/>
    </row>
    <row r="21338">
      <c r="A21338" s="44" t="s">
        <v>19608</v>
      </c>
      <c r="B21338" s="45">
        <v>9480.0</v>
      </c>
      <c r="C21338" s="52"/>
      <c r="D21338" s="52"/>
    </row>
    <row r="21339">
      <c r="A21339" s="44" t="s">
        <v>19609</v>
      </c>
      <c r="B21339" s="45">
        <v>10080.0</v>
      </c>
      <c r="C21339" s="52"/>
      <c r="D21339" s="52"/>
    </row>
    <row r="21340">
      <c r="A21340" s="44" t="s">
        <v>19610</v>
      </c>
      <c r="B21340" s="45">
        <v>10120.0</v>
      </c>
      <c r="C21340" s="52"/>
      <c r="D21340" s="52"/>
    </row>
    <row r="21341">
      <c r="A21341" s="44" t="s">
        <v>19611</v>
      </c>
      <c r="B21341" s="45">
        <v>2900.0</v>
      </c>
      <c r="C21341" s="52"/>
      <c r="D21341" s="52"/>
    </row>
    <row r="21342">
      <c r="A21342" s="44" t="s">
        <v>19612</v>
      </c>
      <c r="B21342" s="45">
        <v>12540.0</v>
      </c>
      <c r="C21342" s="52" t="s">
        <v>4576</v>
      </c>
      <c r="D21342" s="52"/>
    </row>
    <row r="21343">
      <c r="A21343" s="44" t="s">
        <v>19613</v>
      </c>
      <c r="B21343" s="45">
        <v>10080.0</v>
      </c>
      <c r="C21343" s="52"/>
      <c r="D21343" s="52"/>
    </row>
    <row r="21344">
      <c r="A21344" s="44" t="s">
        <v>19614</v>
      </c>
      <c r="B21344" s="45">
        <v>1260.0</v>
      </c>
      <c r="C21344" s="52"/>
      <c r="D21344" s="52"/>
    </row>
    <row r="21345">
      <c r="A21345" s="44" t="s">
        <v>19615</v>
      </c>
      <c r="B21345" s="45">
        <v>3020.0</v>
      </c>
      <c r="C21345" s="52" t="s">
        <v>4379</v>
      </c>
      <c r="D21345" s="52"/>
    </row>
    <row r="21346">
      <c r="A21346" s="44" t="s">
        <v>19616</v>
      </c>
      <c r="B21346" s="45">
        <v>2640.0</v>
      </c>
      <c r="C21346" s="52"/>
      <c r="D21346" s="52"/>
    </row>
    <row r="21347">
      <c r="A21347" s="44" t="s">
        <v>19617</v>
      </c>
      <c r="B21347" s="45">
        <v>2520.0</v>
      </c>
      <c r="C21347" s="52"/>
      <c r="D21347" s="52"/>
    </row>
    <row r="21348">
      <c r="A21348" s="44" t="s">
        <v>19618</v>
      </c>
      <c r="B21348" s="45">
        <v>2780.0</v>
      </c>
      <c r="C21348" s="52" t="s">
        <v>4379</v>
      </c>
      <c r="D21348" s="52"/>
    </row>
    <row r="21349">
      <c r="A21349" s="44" t="s">
        <v>19619</v>
      </c>
      <c r="B21349" s="45">
        <v>2980.0</v>
      </c>
      <c r="C21349" s="52"/>
      <c r="D21349" s="52"/>
    </row>
    <row r="21350">
      <c r="A21350" s="44" t="s">
        <v>19620</v>
      </c>
      <c r="B21350" s="45">
        <v>14280.0</v>
      </c>
      <c r="C21350" s="52" t="s">
        <v>19621</v>
      </c>
      <c r="D21350" s="52"/>
    </row>
    <row r="21351">
      <c r="A21351" s="44" t="s">
        <v>19622</v>
      </c>
      <c r="B21351" s="45">
        <v>3780.0</v>
      </c>
      <c r="C21351" s="52"/>
      <c r="D21351" s="52"/>
    </row>
    <row r="21352">
      <c r="A21352" s="44" t="s">
        <v>19623</v>
      </c>
      <c r="B21352" s="45">
        <v>2300.0</v>
      </c>
      <c r="C21352" s="52"/>
      <c r="D21352" s="52"/>
    </row>
    <row r="21353">
      <c r="A21353" s="44" t="s">
        <v>19624</v>
      </c>
      <c r="B21353" s="45">
        <v>10060.0</v>
      </c>
      <c r="C21353" s="52"/>
      <c r="D21353" s="52"/>
    </row>
    <row r="21354">
      <c r="A21354" s="44" t="s">
        <v>19625</v>
      </c>
      <c r="B21354" s="45">
        <v>12140.0</v>
      </c>
      <c r="C21354" s="52" t="s">
        <v>11998</v>
      </c>
      <c r="D21354" s="52"/>
    </row>
    <row r="21355">
      <c r="A21355" s="44" t="s">
        <v>19626</v>
      </c>
      <c r="B21355" s="45">
        <v>3580.0</v>
      </c>
      <c r="C21355" s="52" t="s">
        <v>4082</v>
      </c>
      <c r="D21355" s="52"/>
    </row>
    <row r="21356">
      <c r="A21356" s="44" t="s">
        <v>19627</v>
      </c>
      <c r="B21356" s="45">
        <v>3040.0</v>
      </c>
      <c r="C21356" s="52" t="s">
        <v>4082</v>
      </c>
      <c r="D21356" s="52"/>
    </row>
    <row r="21357">
      <c r="A21357" s="44" t="s">
        <v>19628</v>
      </c>
      <c r="B21357" s="45">
        <v>10020.0</v>
      </c>
      <c r="C21357" s="52"/>
      <c r="D21357" s="52"/>
    </row>
    <row r="21358">
      <c r="A21358" s="44" t="s">
        <v>19629</v>
      </c>
      <c r="B21358" s="45">
        <v>2440.0</v>
      </c>
      <c r="C21358" s="52"/>
      <c r="D21358" s="52"/>
    </row>
    <row r="21359">
      <c r="A21359" s="44" t="s">
        <v>19630</v>
      </c>
      <c r="B21359" s="45">
        <v>15740.0</v>
      </c>
      <c r="C21359" s="52" t="s">
        <v>18174</v>
      </c>
      <c r="D21359" s="52"/>
    </row>
    <row r="21360">
      <c r="A21360" s="44" t="s">
        <v>19631</v>
      </c>
      <c r="B21360" s="45">
        <v>10760.0</v>
      </c>
      <c r="C21360" s="52" t="s">
        <v>4113</v>
      </c>
      <c r="D21360" s="52"/>
    </row>
    <row r="21361">
      <c r="A21361" s="44" t="s">
        <v>19632</v>
      </c>
      <c r="B21361" s="45">
        <v>3360.0</v>
      </c>
      <c r="C21361" s="52"/>
      <c r="D21361" s="52"/>
    </row>
    <row r="21362">
      <c r="A21362" s="44" t="s">
        <v>19633</v>
      </c>
      <c r="B21362" s="45">
        <v>2320.0</v>
      </c>
      <c r="C21362" s="52"/>
      <c r="D21362" s="52"/>
    </row>
    <row r="21363">
      <c r="A21363" s="44" t="s">
        <v>19634</v>
      </c>
      <c r="B21363" s="45">
        <v>9540.0</v>
      </c>
      <c r="C21363" s="52"/>
      <c r="D21363" s="52"/>
    </row>
    <row r="21364">
      <c r="A21364" s="44" t="s">
        <v>19635</v>
      </c>
      <c r="B21364" s="45">
        <v>10720.0</v>
      </c>
      <c r="C21364" s="52"/>
      <c r="D21364" s="52"/>
    </row>
    <row r="21365">
      <c r="A21365" s="44" t="s">
        <v>19636</v>
      </c>
      <c r="B21365" s="45">
        <v>2480.0</v>
      </c>
      <c r="C21365" s="52" t="s">
        <v>19637</v>
      </c>
      <c r="D21365" s="52"/>
    </row>
    <row r="21366">
      <c r="A21366" s="44" t="s">
        <v>19638</v>
      </c>
      <c r="B21366" s="45">
        <v>2360.0</v>
      </c>
      <c r="C21366" s="52" t="s">
        <v>19637</v>
      </c>
      <c r="D21366" s="52"/>
    </row>
    <row r="21367">
      <c r="A21367" s="44" t="s">
        <v>19639</v>
      </c>
      <c r="B21367" s="45">
        <v>1040.0</v>
      </c>
      <c r="C21367" s="52"/>
      <c r="D21367" s="52"/>
    </row>
    <row r="21368">
      <c r="A21368" s="44" t="s">
        <v>19640</v>
      </c>
      <c r="B21368" s="45">
        <v>10980.0</v>
      </c>
      <c r="C21368" s="52" t="s">
        <v>10466</v>
      </c>
      <c r="D21368" s="52"/>
    </row>
    <row r="21369">
      <c r="A21369" s="44" t="s">
        <v>19641</v>
      </c>
      <c r="B21369" s="45">
        <v>13820.0</v>
      </c>
      <c r="C21369" s="52" t="s">
        <v>19642</v>
      </c>
      <c r="D21369" s="52"/>
    </row>
    <row r="21370">
      <c r="A21370" s="44" t="s">
        <v>19643</v>
      </c>
      <c r="B21370" s="45">
        <v>9640.0</v>
      </c>
      <c r="C21370" s="52"/>
      <c r="D21370" s="52"/>
    </row>
    <row r="21371">
      <c r="A21371" s="44" t="s">
        <v>19644</v>
      </c>
      <c r="B21371" s="45">
        <v>9540.0</v>
      </c>
      <c r="C21371" s="52"/>
      <c r="D21371" s="52"/>
    </row>
    <row r="21372">
      <c r="A21372" s="44" t="s">
        <v>19645</v>
      </c>
      <c r="B21372" s="45">
        <v>3200.0</v>
      </c>
      <c r="C21372" s="52" t="s">
        <v>6421</v>
      </c>
      <c r="D21372" s="52"/>
    </row>
    <row r="21373">
      <c r="A21373" s="44" t="s">
        <v>19646</v>
      </c>
      <c r="B21373" s="45">
        <v>3780.0</v>
      </c>
      <c r="C21373" s="52"/>
      <c r="D21373" s="52"/>
    </row>
    <row r="21374">
      <c r="A21374" s="44" t="s">
        <v>19647</v>
      </c>
      <c r="B21374" s="45">
        <v>3080.0</v>
      </c>
      <c r="C21374" s="52" t="s">
        <v>6508</v>
      </c>
      <c r="D21374" s="52"/>
    </row>
    <row r="21375">
      <c r="A21375" s="44" t="s">
        <v>19648</v>
      </c>
      <c r="B21375" s="45">
        <v>3500.0</v>
      </c>
      <c r="C21375" s="52" t="s">
        <v>6421</v>
      </c>
      <c r="D21375" s="52"/>
    </row>
    <row r="21376">
      <c r="A21376" s="44" t="s">
        <v>19649</v>
      </c>
      <c r="B21376" s="45">
        <v>3080.0</v>
      </c>
      <c r="C21376" s="52" t="s">
        <v>7276</v>
      </c>
      <c r="D21376" s="52"/>
    </row>
    <row r="21377">
      <c r="A21377" s="44" t="s">
        <v>19650</v>
      </c>
      <c r="B21377" s="45">
        <v>2780.0</v>
      </c>
      <c r="C21377" s="52" t="s">
        <v>9914</v>
      </c>
      <c r="D21377" s="52"/>
    </row>
    <row r="21378">
      <c r="A21378" s="44" t="s">
        <v>19651</v>
      </c>
      <c r="B21378" s="45">
        <v>3520.0</v>
      </c>
      <c r="C21378" s="52" t="s">
        <v>4017</v>
      </c>
      <c r="D21378" s="52"/>
    </row>
    <row r="21379">
      <c r="A21379" s="44" t="s">
        <v>19652</v>
      </c>
      <c r="B21379" s="45">
        <v>3180.0</v>
      </c>
      <c r="C21379" s="52" t="s">
        <v>6508</v>
      </c>
      <c r="D21379" s="52"/>
    </row>
    <row r="21380">
      <c r="A21380" s="44" t="s">
        <v>19653</v>
      </c>
      <c r="B21380" s="45">
        <v>3180.0</v>
      </c>
      <c r="C21380" s="52" t="s">
        <v>7276</v>
      </c>
      <c r="D21380" s="52"/>
    </row>
    <row r="21381">
      <c r="A21381" s="44" t="s">
        <v>19654</v>
      </c>
      <c r="B21381" s="45">
        <v>2800.0</v>
      </c>
      <c r="C21381" s="52" t="s">
        <v>9914</v>
      </c>
      <c r="D21381" s="52"/>
    </row>
    <row r="21382">
      <c r="A21382" s="44" t="s">
        <v>19655</v>
      </c>
      <c r="B21382" s="45">
        <v>3340.0</v>
      </c>
      <c r="C21382" s="52" t="s">
        <v>4017</v>
      </c>
      <c r="D21382" s="52"/>
    </row>
    <row r="21383">
      <c r="A21383" s="44" t="s">
        <v>19656</v>
      </c>
      <c r="B21383" s="45">
        <v>4260.0</v>
      </c>
      <c r="C21383" s="52"/>
      <c r="D21383" s="52"/>
    </row>
    <row r="21384">
      <c r="A21384" s="44" t="s">
        <v>19657</v>
      </c>
      <c r="B21384" s="45">
        <v>3380.0</v>
      </c>
      <c r="C21384" s="52"/>
      <c r="D21384" s="52"/>
    </row>
    <row r="21385">
      <c r="A21385" s="44" t="s">
        <v>19658</v>
      </c>
      <c r="B21385" s="45">
        <v>10720.0</v>
      </c>
      <c r="C21385" s="52" t="s">
        <v>19659</v>
      </c>
      <c r="D21385" s="52"/>
    </row>
    <row r="21386">
      <c r="A21386" s="44" t="s">
        <v>19660</v>
      </c>
      <c r="B21386" s="45">
        <v>10040.0</v>
      </c>
      <c r="C21386" s="52"/>
      <c r="D21386" s="52"/>
    </row>
    <row r="21387">
      <c r="A21387" s="44" t="s">
        <v>19661</v>
      </c>
      <c r="B21387" s="45">
        <v>4120.0</v>
      </c>
      <c r="C21387" s="52" t="s">
        <v>4062</v>
      </c>
      <c r="D21387" s="52"/>
    </row>
    <row r="21388">
      <c r="A21388" s="44" t="s">
        <v>19662</v>
      </c>
      <c r="B21388" s="45">
        <v>3540.0</v>
      </c>
      <c r="C21388" s="52"/>
      <c r="D21388" s="52"/>
    </row>
    <row r="21389">
      <c r="A21389" s="44" t="s">
        <v>19663</v>
      </c>
      <c r="B21389" s="45">
        <v>3640.0</v>
      </c>
      <c r="C21389" s="52"/>
      <c r="D21389" s="52"/>
    </row>
    <row r="21390">
      <c r="A21390" s="44" t="s">
        <v>19664</v>
      </c>
      <c r="B21390" s="45">
        <v>15600.0</v>
      </c>
      <c r="C21390" s="52" t="s">
        <v>18305</v>
      </c>
      <c r="D21390" s="52"/>
    </row>
    <row r="21391">
      <c r="A21391" s="44" t="s">
        <v>19665</v>
      </c>
      <c r="B21391" s="45">
        <v>9860.0</v>
      </c>
      <c r="C21391" s="52"/>
      <c r="D21391" s="52"/>
    </row>
    <row r="21392">
      <c r="A21392" s="44" t="s">
        <v>19666</v>
      </c>
      <c r="B21392" s="45">
        <v>4380.0</v>
      </c>
      <c r="C21392" s="52"/>
      <c r="D21392" s="52"/>
    </row>
    <row r="21393">
      <c r="A21393" s="44" t="s">
        <v>19667</v>
      </c>
      <c r="B21393" s="45">
        <v>10400.0</v>
      </c>
      <c r="C21393" s="52"/>
      <c r="D21393" s="52"/>
    </row>
    <row r="21394">
      <c r="A21394" s="44" t="s">
        <v>19668</v>
      </c>
      <c r="B21394" s="45">
        <v>10180.0</v>
      </c>
      <c r="C21394" s="52"/>
      <c r="D21394" s="52"/>
    </row>
    <row r="21395">
      <c r="A21395" s="44" t="s">
        <v>19669</v>
      </c>
      <c r="B21395" s="45">
        <v>11620.0</v>
      </c>
      <c r="C21395" s="52" t="s">
        <v>4135</v>
      </c>
      <c r="D21395" s="52"/>
    </row>
    <row r="21396">
      <c r="A21396" s="44" t="s">
        <v>19670</v>
      </c>
      <c r="B21396" s="45">
        <v>30700.0</v>
      </c>
      <c r="C21396" s="52"/>
      <c r="D21396" s="52"/>
    </row>
    <row r="21397">
      <c r="A21397" s="44" t="s">
        <v>19671</v>
      </c>
      <c r="B21397" s="45">
        <v>3360.0</v>
      </c>
      <c r="C21397" s="52"/>
      <c r="D21397" s="52"/>
    </row>
    <row r="21398">
      <c r="A21398" s="44" t="s">
        <v>19672</v>
      </c>
      <c r="B21398" s="45">
        <v>12560.0</v>
      </c>
      <c r="C21398" s="52" t="s">
        <v>15917</v>
      </c>
      <c r="D21398" s="52"/>
    </row>
    <row r="21399">
      <c r="A21399" s="44" t="s">
        <v>19673</v>
      </c>
      <c r="B21399" s="45">
        <v>3340.0</v>
      </c>
      <c r="C21399" s="52"/>
      <c r="D21399" s="52"/>
    </row>
    <row r="21400">
      <c r="A21400" s="44" t="s">
        <v>19674</v>
      </c>
      <c r="B21400" s="45">
        <v>9420.0</v>
      </c>
      <c r="C21400" s="52"/>
      <c r="D21400" s="52"/>
    </row>
    <row r="21401">
      <c r="A21401" s="44" t="s">
        <v>19675</v>
      </c>
      <c r="B21401" s="45">
        <v>2940.0</v>
      </c>
      <c r="C21401" s="52" t="s">
        <v>4790</v>
      </c>
      <c r="D21401" s="52"/>
    </row>
    <row r="21402">
      <c r="A21402" s="44" t="s">
        <v>19676</v>
      </c>
      <c r="B21402" s="45">
        <v>2580.0</v>
      </c>
      <c r="C21402" s="52"/>
      <c r="D21402" s="52"/>
    </row>
    <row r="21403">
      <c r="A21403" s="44" t="s">
        <v>19677</v>
      </c>
      <c r="B21403" s="45">
        <v>11260.0</v>
      </c>
      <c r="C21403" s="52"/>
      <c r="D21403" s="52"/>
    </row>
    <row r="21404">
      <c r="A21404" s="44" t="s">
        <v>19678</v>
      </c>
      <c r="B21404" s="45">
        <v>9860.0</v>
      </c>
      <c r="C21404" s="52" t="s">
        <v>19679</v>
      </c>
      <c r="D21404" s="52"/>
    </row>
    <row r="21405">
      <c r="A21405" s="44" t="s">
        <v>19680</v>
      </c>
      <c r="B21405" s="45">
        <v>8960.0</v>
      </c>
      <c r="C21405" s="52"/>
      <c r="D21405" s="52"/>
    </row>
    <row r="21406">
      <c r="A21406" s="44" t="s">
        <v>19681</v>
      </c>
      <c r="B21406" s="45">
        <v>11280.0</v>
      </c>
      <c r="C21406" s="52" t="s">
        <v>19682</v>
      </c>
      <c r="D21406" s="52"/>
    </row>
    <row r="21407">
      <c r="A21407" s="44" t="s">
        <v>19683</v>
      </c>
      <c r="B21407" s="45">
        <v>11200.0</v>
      </c>
      <c r="C21407" s="52" t="s">
        <v>196</v>
      </c>
      <c r="D21407" s="52"/>
    </row>
    <row r="21408">
      <c r="A21408" s="44" t="s">
        <v>19684</v>
      </c>
      <c r="B21408" s="45">
        <v>11660.0</v>
      </c>
      <c r="C21408" s="52"/>
      <c r="D21408" s="52"/>
    </row>
    <row r="21409">
      <c r="A21409" s="44" t="s">
        <v>19685</v>
      </c>
      <c r="B21409" s="45">
        <v>11320.0</v>
      </c>
      <c r="C21409" s="52"/>
      <c r="D21409" s="52"/>
    </row>
    <row r="21410">
      <c r="A21410" s="44" t="s">
        <v>19686</v>
      </c>
      <c r="B21410" s="45">
        <v>9560.0</v>
      </c>
      <c r="C21410" s="52"/>
      <c r="D21410" s="52"/>
    </row>
    <row r="21411">
      <c r="A21411" s="44" t="s">
        <v>19687</v>
      </c>
      <c r="B21411" s="45">
        <v>8920.0</v>
      </c>
      <c r="C21411" s="52"/>
      <c r="D21411" s="52"/>
    </row>
    <row r="21412">
      <c r="A21412" s="44" t="s">
        <v>19688</v>
      </c>
      <c r="B21412" s="45">
        <v>1260.0</v>
      </c>
      <c r="C21412" s="52"/>
      <c r="D21412" s="52"/>
    </row>
    <row r="21413">
      <c r="A21413" s="44" t="s">
        <v>19689</v>
      </c>
      <c r="B21413" s="45">
        <v>11740.0</v>
      </c>
      <c r="C21413" s="52"/>
      <c r="D21413" s="52"/>
    </row>
    <row r="21414">
      <c r="A21414" s="44" t="s">
        <v>19690</v>
      </c>
      <c r="B21414" s="45">
        <v>30440.0</v>
      </c>
      <c r="C21414" s="52"/>
      <c r="D21414" s="52"/>
    </row>
    <row r="21415">
      <c r="A21415" s="44" t="s">
        <v>19691</v>
      </c>
      <c r="B21415" s="45">
        <v>2920.0</v>
      </c>
      <c r="C21415" s="52"/>
      <c r="D21415" s="52"/>
    </row>
    <row r="21416">
      <c r="A21416" s="44" t="s">
        <v>19692</v>
      </c>
      <c r="B21416" s="45">
        <v>30640.0</v>
      </c>
      <c r="C21416" s="52"/>
      <c r="D21416" s="52"/>
    </row>
    <row r="21417">
      <c r="A21417" s="44" t="s">
        <v>19693</v>
      </c>
      <c r="B21417" s="45">
        <v>9540.0</v>
      </c>
      <c r="C21417" s="52"/>
      <c r="D21417" s="52"/>
    </row>
    <row r="21418">
      <c r="A21418" s="44" t="s">
        <v>19694</v>
      </c>
      <c r="B21418" s="45">
        <v>10020.0</v>
      </c>
      <c r="C21418" s="52"/>
      <c r="D21418" s="52"/>
    </row>
    <row r="21419">
      <c r="A21419" s="44" t="s">
        <v>19695</v>
      </c>
      <c r="B21419" s="45">
        <v>9720.0</v>
      </c>
      <c r="C21419" s="52"/>
      <c r="D21419" s="52"/>
    </row>
    <row r="21420">
      <c r="A21420" s="44" t="s">
        <v>19696</v>
      </c>
      <c r="B21420" s="45">
        <v>18420.0</v>
      </c>
      <c r="C21420" s="52" t="s">
        <v>19697</v>
      </c>
      <c r="D21420" s="52" t="s">
        <v>4791</v>
      </c>
    </row>
    <row r="21421">
      <c r="A21421" s="44" t="s">
        <v>19698</v>
      </c>
      <c r="B21421" s="45">
        <v>11520.0</v>
      </c>
      <c r="C21421" s="52" t="s">
        <v>4126</v>
      </c>
      <c r="D21421" s="52"/>
    </row>
    <row r="21422">
      <c r="A21422" s="44" t="s">
        <v>19699</v>
      </c>
      <c r="B21422" s="45">
        <v>1260.0</v>
      </c>
      <c r="C21422" s="52"/>
      <c r="D21422" s="52"/>
    </row>
    <row r="21423">
      <c r="A21423" s="44" t="s">
        <v>19700</v>
      </c>
      <c r="B21423" s="45">
        <v>10540.0</v>
      </c>
      <c r="C21423" s="52"/>
      <c r="D21423" s="52"/>
    </row>
    <row r="21424">
      <c r="A21424" s="44" t="s">
        <v>19701</v>
      </c>
      <c r="B21424" s="45">
        <v>11400.0</v>
      </c>
      <c r="C21424" s="52" t="s">
        <v>8901</v>
      </c>
      <c r="D21424" s="52" t="s">
        <v>19702</v>
      </c>
    </row>
    <row r="21425">
      <c r="A21425" s="44" t="s">
        <v>19703</v>
      </c>
      <c r="B21425" s="45">
        <v>3840.0</v>
      </c>
      <c r="C21425" s="52" t="s">
        <v>4017</v>
      </c>
      <c r="D21425" s="52"/>
    </row>
    <row r="21426">
      <c r="A21426" s="44" t="s">
        <v>19704</v>
      </c>
      <c r="B21426" s="45">
        <v>10380.0</v>
      </c>
      <c r="C21426" s="52"/>
      <c r="D21426" s="52"/>
    </row>
    <row r="21427">
      <c r="A21427" s="44" t="s">
        <v>19705</v>
      </c>
      <c r="B21427" s="45">
        <v>3160.0</v>
      </c>
      <c r="C21427" s="52"/>
      <c r="D21427" s="52"/>
    </row>
    <row r="21428">
      <c r="A21428" s="44" t="s">
        <v>19706</v>
      </c>
      <c r="B21428" s="45">
        <v>11580.0</v>
      </c>
      <c r="C21428" s="52"/>
      <c r="D21428" s="52"/>
    </row>
    <row r="21429">
      <c r="A21429" s="44" t="s">
        <v>19707</v>
      </c>
      <c r="B21429" s="45">
        <v>3020.0</v>
      </c>
      <c r="C21429" s="52"/>
      <c r="D21429" s="52"/>
    </row>
    <row r="21430">
      <c r="A21430" s="44" t="s">
        <v>19708</v>
      </c>
      <c r="B21430" s="45">
        <v>2960.0</v>
      </c>
      <c r="C21430" s="52"/>
      <c r="D21430" s="52"/>
    </row>
    <row r="21431">
      <c r="A21431" s="44" t="s">
        <v>19709</v>
      </c>
      <c r="B21431" s="45">
        <v>9920.0</v>
      </c>
      <c r="C21431" s="52"/>
      <c r="D21431" s="52"/>
    </row>
    <row r="21432">
      <c r="A21432" s="44" t="s">
        <v>19710</v>
      </c>
      <c r="B21432" s="45">
        <v>3920.0</v>
      </c>
      <c r="C21432" s="52"/>
      <c r="D21432" s="52"/>
    </row>
    <row r="21433">
      <c r="A21433" s="44" t="s">
        <v>19711</v>
      </c>
      <c r="B21433" s="45">
        <v>14780.0</v>
      </c>
      <c r="C21433" s="52" t="s">
        <v>19712</v>
      </c>
      <c r="D21433" s="52"/>
    </row>
    <row r="21434">
      <c r="A21434" s="44" t="s">
        <v>19713</v>
      </c>
      <c r="B21434" s="45">
        <v>16400.0</v>
      </c>
      <c r="C21434" s="52"/>
      <c r="D21434" s="52"/>
    </row>
    <row r="21435">
      <c r="A21435" s="44" t="s">
        <v>19714</v>
      </c>
      <c r="B21435" s="45">
        <v>17440.0</v>
      </c>
      <c r="C21435" s="52" t="s">
        <v>19118</v>
      </c>
      <c r="D21435" s="52"/>
    </row>
    <row r="21436">
      <c r="A21436" s="44" t="s">
        <v>19715</v>
      </c>
      <c r="B21436" s="45">
        <v>15960.0</v>
      </c>
      <c r="C21436" s="52"/>
      <c r="D21436" s="52"/>
    </row>
    <row r="21437">
      <c r="A21437" s="44" t="s">
        <v>19716</v>
      </c>
      <c r="B21437" s="45">
        <v>9960.0</v>
      </c>
      <c r="C21437" s="52"/>
      <c r="D21437" s="52"/>
    </row>
    <row r="21438">
      <c r="A21438" s="44" t="s">
        <v>19717</v>
      </c>
      <c r="B21438" s="45">
        <v>10720.0</v>
      </c>
      <c r="C21438" s="52"/>
      <c r="D21438" s="52"/>
    </row>
    <row r="21439">
      <c r="A21439" s="44" t="s">
        <v>19718</v>
      </c>
      <c r="B21439" s="45">
        <v>3940.0</v>
      </c>
      <c r="C21439" s="52"/>
      <c r="D21439" s="52"/>
    </row>
    <row r="21440">
      <c r="A21440" s="44" t="s">
        <v>19719</v>
      </c>
      <c r="B21440" s="45">
        <v>11300.0</v>
      </c>
      <c r="C21440" s="52" t="s">
        <v>11658</v>
      </c>
      <c r="D21440" s="52"/>
    </row>
    <row r="21441">
      <c r="A21441" s="44" t="s">
        <v>19720</v>
      </c>
      <c r="B21441" s="45">
        <v>9980.0</v>
      </c>
      <c r="C21441" s="52"/>
      <c r="D21441" s="52"/>
    </row>
    <row r="21442">
      <c r="A21442" s="44" t="s">
        <v>19721</v>
      </c>
      <c r="B21442" s="45">
        <v>3340.0</v>
      </c>
      <c r="C21442" s="52" t="s">
        <v>6421</v>
      </c>
      <c r="D21442" s="52" t="s">
        <v>19722</v>
      </c>
    </row>
    <row r="21443">
      <c r="A21443" s="44" t="s">
        <v>19723</v>
      </c>
      <c r="B21443" s="45">
        <v>31820.0</v>
      </c>
      <c r="C21443" s="52"/>
      <c r="D21443" s="52"/>
    </row>
    <row r="21444">
      <c r="A21444" s="44" t="s">
        <v>19724</v>
      </c>
      <c r="B21444" s="45">
        <v>3160.0</v>
      </c>
      <c r="C21444" s="52" t="s">
        <v>6508</v>
      </c>
      <c r="D21444" s="52" t="s">
        <v>19722</v>
      </c>
    </row>
    <row r="21445">
      <c r="A21445" s="44" t="s">
        <v>19725</v>
      </c>
      <c r="B21445" s="45">
        <v>3160.0</v>
      </c>
      <c r="C21445" s="52" t="s">
        <v>7276</v>
      </c>
      <c r="D21445" s="52" t="s">
        <v>19722</v>
      </c>
    </row>
    <row r="21446">
      <c r="A21446" s="44" t="s">
        <v>19726</v>
      </c>
      <c r="B21446" s="45">
        <v>3500.0</v>
      </c>
      <c r="C21446" s="52" t="s">
        <v>6421</v>
      </c>
      <c r="D21446" s="52" t="s">
        <v>19727</v>
      </c>
    </row>
    <row r="21447">
      <c r="A21447" s="44" t="s">
        <v>19728</v>
      </c>
      <c r="B21447" s="45">
        <v>2760.0</v>
      </c>
      <c r="C21447" s="52" t="s">
        <v>9914</v>
      </c>
      <c r="D21447" s="52" t="s">
        <v>19722</v>
      </c>
    </row>
    <row r="21448">
      <c r="A21448" s="44" t="s">
        <v>19729</v>
      </c>
      <c r="B21448" s="45">
        <v>9820.0</v>
      </c>
      <c r="C21448" s="52"/>
      <c r="D21448" s="52"/>
    </row>
    <row r="21449">
      <c r="A21449" s="44" t="s">
        <v>19730</v>
      </c>
      <c r="B21449" s="45">
        <v>3180.0</v>
      </c>
      <c r="C21449" s="52" t="s">
        <v>6508</v>
      </c>
      <c r="D21449" s="52" t="s">
        <v>19727</v>
      </c>
    </row>
    <row r="21450">
      <c r="A21450" s="44" t="s">
        <v>19731</v>
      </c>
      <c r="B21450" s="45">
        <v>3180.0</v>
      </c>
      <c r="C21450" s="52" t="s">
        <v>7276</v>
      </c>
      <c r="D21450" s="52" t="s">
        <v>19727</v>
      </c>
    </row>
    <row r="21451">
      <c r="A21451" s="44" t="s">
        <v>19732</v>
      </c>
      <c r="B21451" s="45">
        <v>3360.0</v>
      </c>
      <c r="C21451" s="52" t="s">
        <v>4082</v>
      </c>
      <c r="D21451" s="52"/>
    </row>
    <row r="21452">
      <c r="A21452" s="44" t="s">
        <v>19733</v>
      </c>
      <c r="B21452" s="45">
        <v>6320.0</v>
      </c>
      <c r="C21452" s="52"/>
      <c r="D21452" s="52"/>
    </row>
    <row r="21453">
      <c r="A21453" s="44" t="s">
        <v>19734</v>
      </c>
      <c r="B21453" s="45">
        <v>2760.0</v>
      </c>
      <c r="C21453" s="52" t="s">
        <v>9914</v>
      </c>
      <c r="D21453" s="52" t="s">
        <v>19727</v>
      </c>
    </row>
    <row r="21454">
      <c r="A21454" s="44" t="s">
        <v>19735</v>
      </c>
      <c r="B21454" s="45">
        <v>3040.0</v>
      </c>
      <c r="C21454" s="52"/>
      <c r="D21454" s="52"/>
    </row>
    <row r="21455">
      <c r="A21455" s="44" t="s">
        <v>19736</v>
      </c>
      <c r="B21455" s="45">
        <v>1480.0</v>
      </c>
      <c r="C21455" s="52"/>
      <c r="D21455" s="52"/>
    </row>
    <row r="21456">
      <c r="A21456" s="44" t="s">
        <v>19737</v>
      </c>
      <c r="B21456" s="45">
        <v>15960.0</v>
      </c>
      <c r="C21456" s="52"/>
      <c r="D21456" s="52"/>
    </row>
    <row r="21457">
      <c r="A21457" s="44" t="s">
        <v>19738</v>
      </c>
      <c r="B21457" s="45">
        <v>14740.0</v>
      </c>
      <c r="C21457" s="52" t="s">
        <v>18401</v>
      </c>
      <c r="D21457" s="52"/>
    </row>
    <row r="21458">
      <c r="A21458" s="44" t="s">
        <v>19739</v>
      </c>
      <c r="B21458" s="45">
        <v>9700.0</v>
      </c>
      <c r="C21458" s="52"/>
      <c r="D21458" s="52"/>
    </row>
    <row r="21459">
      <c r="A21459" s="44" t="s">
        <v>19740</v>
      </c>
      <c r="B21459" s="45">
        <v>11200.0</v>
      </c>
      <c r="C21459" s="52" t="s">
        <v>8901</v>
      </c>
      <c r="D21459" s="52" t="s">
        <v>19741</v>
      </c>
    </row>
    <row r="21460">
      <c r="A21460" s="44" t="s">
        <v>19742</v>
      </c>
      <c r="B21460" s="45">
        <v>3220.0</v>
      </c>
      <c r="C21460" s="52" t="s">
        <v>4790</v>
      </c>
      <c r="D21460" s="52"/>
    </row>
    <row r="21461">
      <c r="A21461" s="44" t="s">
        <v>19743</v>
      </c>
      <c r="B21461" s="45">
        <v>10600.0</v>
      </c>
      <c r="C21461" s="52" t="s">
        <v>19744</v>
      </c>
      <c r="D21461" s="52"/>
    </row>
    <row r="21462">
      <c r="A21462" s="44" t="s">
        <v>19745</v>
      </c>
      <c r="B21462" s="45">
        <v>10460.0</v>
      </c>
      <c r="C21462" s="52"/>
      <c r="D21462" s="52"/>
    </row>
    <row r="21463">
      <c r="A21463" s="44" t="s">
        <v>19746</v>
      </c>
      <c r="B21463" s="45">
        <v>2480.0</v>
      </c>
      <c r="C21463" s="52" t="s">
        <v>4790</v>
      </c>
      <c r="D21463" s="52"/>
    </row>
    <row r="21464">
      <c r="A21464" s="44" t="s">
        <v>19747</v>
      </c>
      <c r="B21464" s="45">
        <v>31780.0</v>
      </c>
      <c r="C21464" s="52"/>
      <c r="D21464" s="52"/>
    </row>
    <row r="21465">
      <c r="A21465" s="44" t="s">
        <v>19748</v>
      </c>
      <c r="B21465" s="45">
        <v>9440.0</v>
      </c>
      <c r="C21465" s="52"/>
      <c r="D21465" s="52"/>
    </row>
    <row r="21466">
      <c r="A21466" s="44" t="s">
        <v>19749</v>
      </c>
      <c r="B21466" s="45">
        <v>17440.0</v>
      </c>
      <c r="C21466" s="52"/>
      <c r="D21466" s="52"/>
    </row>
    <row r="21467">
      <c r="A21467" s="44" t="s">
        <v>19750</v>
      </c>
      <c r="B21467" s="45">
        <v>2520.0</v>
      </c>
      <c r="C21467" s="52" t="s">
        <v>19751</v>
      </c>
      <c r="D21467" s="52"/>
    </row>
    <row r="21468">
      <c r="A21468" s="44" t="s">
        <v>19752</v>
      </c>
      <c r="B21468" s="45">
        <v>17340.0</v>
      </c>
      <c r="C21468" s="52" t="s">
        <v>8901</v>
      </c>
      <c r="D21468" s="52" t="s">
        <v>19753</v>
      </c>
    </row>
    <row r="21469">
      <c r="A21469" s="44" t="s">
        <v>19754</v>
      </c>
      <c r="B21469" s="45">
        <v>2880.0</v>
      </c>
      <c r="C21469" s="52"/>
      <c r="D21469" s="52"/>
    </row>
    <row r="21470">
      <c r="A21470" s="44" t="s">
        <v>19755</v>
      </c>
      <c r="B21470" s="45">
        <v>2060.0</v>
      </c>
      <c r="C21470" s="52" t="s">
        <v>19751</v>
      </c>
      <c r="D21470" s="52"/>
    </row>
    <row r="21471">
      <c r="A21471" s="44" t="s">
        <v>19756</v>
      </c>
      <c r="B21471" s="45">
        <v>10220.0</v>
      </c>
      <c r="C21471" s="52" t="s">
        <v>8901</v>
      </c>
      <c r="D21471" s="52"/>
    </row>
    <row r="21472">
      <c r="A21472" s="44" t="s">
        <v>19757</v>
      </c>
      <c r="B21472" s="45">
        <v>2840.0</v>
      </c>
      <c r="C21472" s="52"/>
      <c r="D21472" s="52"/>
    </row>
    <row r="21473">
      <c r="A21473" s="44" t="s">
        <v>19758</v>
      </c>
      <c r="B21473" s="45">
        <v>11360.0</v>
      </c>
      <c r="C21473" s="52" t="s">
        <v>7238</v>
      </c>
      <c r="D21473" s="52"/>
    </row>
    <row r="21474">
      <c r="A21474" s="44" t="s">
        <v>19759</v>
      </c>
      <c r="B21474" s="45">
        <v>25200.0</v>
      </c>
      <c r="C21474" s="52"/>
      <c r="D21474" s="52"/>
    </row>
    <row r="21475">
      <c r="A21475" s="44" t="s">
        <v>19760</v>
      </c>
      <c r="B21475" s="45">
        <v>3540.0</v>
      </c>
      <c r="C21475" s="52" t="s">
        <v>3989</v>
      </c>
      <c r="D21475" s="52"/>
    </row>
    <row r="21476">
      <c r="A21476" s="44" t="s">
        <v>19761</v>
      </c>
      <c r="B21476" s="45">
        <v>13460.0</v>
      </c>
      <c r="C21476" s="52"/>
      <c r="D21476" s="52"/>
    </row>
    <row r="21477">
      <c r="A21477" s="44" t="s">
        <v>19762</v>
      </c>
      <c r="B21477" s="45">
        <v>2720.0</v>
      </c>
      <c r="C21477" s="52" t="s">
        <v>19751</v>
      </c>
      <c r="D21477" s="52"/>
    </row>
    <row r="21478">
      <c r="A21478" s="44" t="s">
        <v>19763</v>
      </c>
      <c r="B21478" s="45">
        <v>16640.0</v>
      </c>
      <c r="C21478" s="52"/>
      <c r="D21478" s="52"/>
    </row>
    <row r="21479">
      <c r="A21479" s="44" t="s">
        <v>19764</v>
      </c>
      <c r="B21479" s="45">
        <v>2080.0</v>
      </c>
      <c r="C21479" s="52" t="s">
        <v>19751</v>
      </c>
      <c r="D21479" s="52"/>
    </row>
    <row r="21480">
      <c r="A21480" s="44" t="s">
        <v>19765</v>
      </c>
      <c r="B21480" s="45">
        <v>14960.0</v>
      </c>
      <c r="C21480" s="52" t="s">
        <v>19766</v>
      </c>
      <c r="D21480" s="52"/>
    </row>
    <row r="21481">
      <c r="A21481" s="44" t="s">
        <v>19767</v>
      </c>
      <c r="B21481" s="45">
        <v>2800.0</v>
      </c>
      <c r="C21481" s="52" t="s">
        <v>3989</v>
      </c>
      <c r="D21481" s="52"/>
    </row>
    <row r="21482">
      <c r="A21482" s="44" t="s">
        <v>19768</v>
      </c>
      <c r="B21482" s="45">
        <v>12400.0</v>
      </c>
      <c r="C21482" s="52" t="s">
        <v>8901</v>
      </c>
      <c r="D21482" s="52" t="s">
        <v>19769</v>
      </c>
    </row>
    <row r="21483">
      <c r="A21483" s="44" t="s">
        <v>19770</v>
      </c>
      <c r="B21483" s="45">
        <v>10460.0</v>
      </c>
      <c r="C21483" s="52" t="s">
        <v>8901</v>
      </c>
      <c r="D21483" s="52" t="s">
        <v>19769</v>
      </c>
    </row>
    <row r="21484">
      <c r="A21484" s="44" t="s">
        <v>19771</v>
      </c>
      <c r="B21484" s="45">
        <v>2920.0</v>
      </c>
      <c r="C21484" s="52"/>
      <c r="D21484" s="52"/>
    </row>
    <row r="21485">
      <c r="A21485" s="44" t="s">
        <v>19772</v>
      </c>
      <c r="B21485" s="45">
        <v>2520.0</v>
      </c>
      <c r="C21485" s="52"/>
      <c r="D21485" s="52"/>
    </row>
    <row r="21486">
      <c r="A21486" s="44" t="s">
        <v>19773</v>
      </c>
      <c r="B21486" s="45">
        <v>17460.0</v>
      </c>
      <c r="C21486" s="52"/>
      <c r="D21486" s="52"/>
    </row>
    <row r="21487">
      <c r="A21487" s="44" t="s">
        <v>19774</v>
      </c>
      <c r="B21487" s="45">
        <v>25220.0</v>
      </c>
      <c r="C21487" s="52" t="s">
        <v>18476</v>
      </c>
      <c r="D21487" s="52" t="s">
        <v>4791</v>
      </c>
    </row>
    <row r="21488">
      <c r="A21488" s="44" t="s">
        <v>19775</v>
      </c>
      <c r="B21488" s="45">
        <v>11080.0</v>
      </c>
      <c r="C21488" s="52" t="s">
        <v>196</v>
      </c>
      <c r="D21488" s="52"/>
    </row>
    <row r="21489">
      <c r="A21489" s="44" t="s">
        <v>19776</v>
      </c>
      <c r="B21489" s="45">
        <v>1280.0</v>
      </c>
      <c r="C21489" s="52"/>
      <c r="D21489" s="52"/>
    </row>
    <row r="21490">
      <c r="A21490" s="44" t="s">
        <v>19777</v>
      </c>
      <c r="B21490" s="45">
        <v>8960.0</v>
      </c>
      <c r="C21490" s="52"/>
      <c r="D21490" s="52"/>
    </row>
    <row r="21491">
      <c r="A21491" s="44" t="s">
        <v>19778</v>
      </c>
      <c r="B21491" s="45">
        <v>11100.0</v>
      </c>
      <c r="C21491" s="52" t="s">
        <v>196</v>
      </c>
      <c r="D21491" s="52"/>
    </row>
    <row r="21492">
      <c r="A21492" s="44" t="s">
        <v>19779</v>
      </c>
      <c r="B21492" s="45">
        <v>2220.0</v>
      </c>
      <c r="C21492" s="52"/>
      <c r="D21492" s="52"/>
    </row>
    <row r="21493">
      <c r="A21493" s="44" t="s">
        <v>19780</v>
      </c>
      <c r="B21493" s="45">
        <v>9620.0</v>
      </c>
      <c r="C21493" s="52"/>
      <c r="D21493" s="52"/>
    </row>
    <row r="21494">
      <c r="A21494" s="44" t="s">
        <v>19781</v>
      </c>
      <c r="B21494" s="45">
        <v>10220.0</v>
      </c>
      <c r="C21494" s="52" t="s">
        <v>19782</v>
      </c>
      <c r="D21494" s="52"/>
    </row>
    <row r="21495">
      <c r="A21495" s="44" t="s">
        <v>19783</v>
      </c>
      <c r="B21495" s="45">
        <v>8900.0</v>
      </c>
      <c r="C21495" s="52"/>
      <c r="D21495" s="52"/>
    </row>
    <row r="21496">
      <c r="A21496" s="44" t="s">
        <v>19784</v>
      </c>
      <c r="B21496" s="45">
        <v>17020.0</v>
      </c>
      <c r="C21496" s="52"/>
      <c r="D21496" s="52"/>
    </row>
    <row r="21497">
      <c r="A21497" s="44" t="s">
        <v>19785</v>
      </c>
      <c r="B21497" s="45">
        <v>9520.0</v>
      </c>
      <c r="C21497" s="52"/>
      <c r="D21497" s="52"/>
    </row>
    <row r="21498">
      <c r="A21498" s="44" t="s">
        <v>19786</v>
      </c>
      <c r="B21498" s="45">
        <v>2740.0</v>
      </c>
      <c r="C21498" s="52"/>
      <c r="D21498" s="52"/>
    </row>
    <row r="21499">
      <c r="A21499" s="44" t="s">
        <v>19787</v>
      </c>
      <c r="B21499" s="45">
        <v>2660.0</v>
      </c>
      <c r="C21499" s="52"/>
      <c r="D21499" s="52"/>
    </row>
    <row r="21500">
      <c r="A21500" s="44" t="s">
        <v>19788</v>
      </c>
      <c r="B21500" s="45">
        <v>19500.0</v>
      </c>
      <c r="C21500" s="52"/>
      <c r="D21500" s="52"/>
    </row>
    <row r="21501">
      <c r="A21501" s="44" t="s">
        <v>19789</v>
      </c>
      <c r="B21501" s="45">
        <v>9660.0</v>
      </c>
      <c r="C21501" s="52"/>
      <c r="D21501" s="52"/>
    </row>
    <row r="21502">
      <c r="A21502" s="44" t="s">
        <v>19790</v>
      </c>
      <c r="B21502" s="45">
        <v>12500.0</v>
      </c>
      <c r="C21502" s="52"/>
      <c r="D21502" s="52"/>
    </row>
    <row r="21503">
      <c r="A21503" s="44" t="s">
        <v>19791</v>
      </c>
      <c r="B21503" s="45">
        <v>1020.0</v>
      </c>
      <c r="C21503" s="52"/>
      <c r="D21503" s="52"/>
    </row>
    <row r="21504">
      <c r="A21504" s="44" t="s">
        <v>19792</v>
      </c>
      <c r="B21504" s="45">
        <v>2800.0</v>
      </c>
      <c r="C21504" s="52"/>
      <c r="D21504" s="52"/>
    </row>
    <row r="21505">
      <c r="A21505" s="44" t="s">
        <v>19793</v>
      </c>
      <c r="B21505" s="45">
        <v>2540.0</v>
      </c>
      <c r="C21505" s="52"/>
      <c r="D21505" s="52"/>
    </row>
    <row r="21506">
      <c r="A21506" s="44" t="s">
        <v>19794</v>
      </c>
      <c r="B21506" s="45">
        <v>3220.0</v>
      </c>
      <c r="C21506" s="52"/>
      <c r="D21506" s="52"/>
    </row>
    <row r="21507">
      <c r="A21507" s="44" t="s">
        <v>19795</v>
      </c>
      <c r="B21507" s="45">
        <v>2940.0</v>
      </c>
      <c r="C21507" s="52"/>
      <c r="D21507" s="52"/>
    </row>
    <row r="21508">
      <c r="A21508" s="44" t="s">
        <v>19796</v>
      </c>
      <c r="B21508" s="45">
        <v>3660.0</v>
      </c>
      <c r="C21508" s="52"/>
      <c r="D21508" s="52"/>
    </row>
    <row r="21509">
      <c r="A21509" s="44" t="s">
        <v>19797</v>
      </c>
      <c r="B21509" s="45">
        <v>3420.0</v>
      </c>
      <c r="C21509" s="52"/>
      <c r="D21509" s="52"/>
    </row>
    <row r="21510">
      <c r="A21510" s="44" t="s">
        <v>19798</v>
      </c>
      <c r="B21510" s="45">
        <v>3400.0</v>
      </c>
      <c r="C21510" s="52"/>
      <c r="D21510" s="52"/>
    </row>
    <row r="21511">
      <c r="A21511" s="44" t="s">
        <v>19799</v>
      </c>
      <c r="B21511" s="45">
        <v>2660.0</v>
      </c>
      <c r="C21511" s="52"/>
      <c r="D21511" s="52"/>
    </row>
    <row r="21512">
      <c r="A21512" s="44" t="s">
        <v>19800</v>
      </c>
      <c r="B21512" s="45">
        <v>2740.0</v>
      </c>
      <c r="C21512" s="52"/>
      <c r="D21512" s="52"/>
    </row>
    <row r="21513">
      <c r="A21513" s="44" t="s">
        <v>19801</v>
      </c>
      <c r="B21513" s="45">
        <v>12160.0</v>
      </c>
      <c r="C21513" s="52"/>
      <c r="D21513" s="52"/>
    </row>
    <row r="21514">
      <c r="A21514" s="44" t="s">
        <v>19802</v>
      </c>
      <c r="B21514" s="45">
        <v>17000.0</v>
      </c>
      <c r="C21514" s="52"/>
      <c r="D21514" s="52"/>
    </row>
    <row r="21515">
      <c r="A21515" s="44" t="s">
        <v>19803</v>
      </c>
      <c r="B21515" s="45">
        <v>17160.0</v>
      </c>
      <c r="C21515" s="52"/>
      <c r="D21515" s="52"/>
    </row>
    <row r="21516">
      <c r="A21516" s="44" t="s">
        <v>19804</v>
      </c>
      <c r="B21516" s="45">
        <v>16980.0</v>
      </c>
      <c r="C21516" s="52"/>
      <c r="D21516" s="52"/>
    </row>
    <row r="21517">
      <c r="A21517" s="44" t="s">
        <v>19805</v>
      </c>
      <c r="B21517" s="45">
        <v>17260.0</v>
      </c>
      <c r="C21517" s="52"/>
      <c r="D21517" s="52"/>
    </row>
    <row r="21518">
      <c r="A21518" s="44" t="s">
        <v>19806</v>
      </c>
      <c r="B21518" s="45">
        <v>17120.0</v>
      </c>
      <c r="C21518" s="52"/>
      <c r="D21518" s="52"/>
    </row>
    <row r="21519">
      <c r="A21519" s="44" t="s">
        <v>19807</v>
      </c>
      <c r="B21519" s="45">
        <v>17440.0</v>
      </c>
      <c r="C21519" s="52"/>
      <c r="D21519" s="52"/>
    </row>
    <row r="21520">
      <c r="A21520" s="44" t="s">
        <v>19808</v>
      </c>
      <c r="B21520" s="45">
        <v>9540.0</v>
      </c>
      <c r="C21520" s="52"/>
      <c r="D21520" s="52"/>
    </row>
    <row r="21521">
      <c r="A21521" s="44" t="s">
        <v>19809</v>
      </c>
      <c r="B21521" s="45">
        <v>9900.0</v>
      </c>
      <c r="C21521" s="52"/>
      <c r="D21521" s="52"/>
    </row>
    <row r="21522">
      <c r="A21522" s="44" t="s">
        <v>19810</v>
      </c>
      <c r="B21522" s="45">
        <v>11620.0</v>
      </c>
      <c r="C21522" s="52" t="s">
        <v>4576</v>
      </c>
      <c r="D21522" s="52"/>
    </row>
    <row r="21523">
      <c r="A21523" s="44" t="s">
        <v>19811</v>
      </c>
      <c r="B21523" s="45">
        <v>9740.0</v>
      </c>
      <c r="C21523" s="52"/>
      <c r="D21523" s="52"/>
    </row>
    <row r="21524">
      <c r="A21524" s="44" t="s">
        <v>19812</v>
      </c>
      <c r="B21524" s="45">
        <v>14340.0</v>
      </c>
      <c r="C21524" s="52" t="s">
        <v>19813</v>
      </c>
      <c r="D21524" s="52"/>
    </row>
    <row r="21525">
      <c r="A21525" s="44" t="s">
        <v>19814</v>
      </c>
      <c r="B21525" s="45">
        <v>22080.0</v>
      </c>
      <c r="C21525" s="52" t="s">
        <v>19815</v>
      </c>
      <c r="D21525" s="52" t="s">
        <v>19816</v>
      </c>
    </row>
    <row r="21526">
      <c r="A21526" s="44" t="s">
        <v>19817</v>
      </c>
      <c r="B21526" s="45">
        <v>1200.0</v>
      </c>
      <c r="C21526" s="52"/>
      <c r="D21526" s="52"/>
    </row>
    <row r="21527">
      <c r="A21527" s="44" t="s">
        <v>19818</v>
      </c>
      <c r="B21527" s="45">
        <v>11680.0</v>
      </c>
      <c r="C21527" s="52"/>
      <c r="D21527" s="52"/>
    </row>
    <row r="21528">
      <c r="A21528" s="44" t="s">
        <v>19819</v>
      </c>
      <c r="B21528" s="45">
        <v>4620.0</v>
      </c>
      <c r="C21528" s="52" t="s">
        <v>4017</v>
      </c>
      <c r="D21528" s="52"/>
    </row>
    <row r="21529">
      <c r="A21529" s="44" t="s">
        <v>19820</v>
      </c>
      <c r="B21529" s="45">
        <v>11440.0</v>
      </c>
      <c r="C21529" s="52" t="s">
        <v>4576</v>
      </c>
      <c r="D21529" s="52"/>
    </row>
    <row r="21530">
      <c r="A21530" s="44" t="s">
        <v>19821</v>
      </c>
      <c r="B21530" s="45">
        <v>16380.0</v>
      </c>
      <c r="C21530" s="52"/>
      <c r="D21530" s="52"/>
    </row>
    <row r="21531">
      <c r="A21531" s="44" t="s">
        <v>19822</v>
      </c>
      <c r="B21531" s="45">
        <v>2520.0</v>
      </c>
      <c r="C21531" s="52"/>
      <c r="D21531" s="52"/>
    </row>
    <row r="21532">
      <c r="A21532" s="44" t="s">
        <v>19823</v>
      </c>
      <c r="B21532" s="45">
        <v>11980.0</v>
      </c>
      <c r="C21532" s="52" t="s">
        <v>8901</v>
      </c>
      <c r="D21532" s="52" t="s">
        <v>19824</v>
      </c>
    </row>
    <row r="21533">
      <c r="A21533" s="44" t="s">
        <v>19825</v>
      </c>
      <c r="B21533" s="45">
        <v>10080.0</v>
      </c>
      <c r="C21533" s="52"/>
      <c r="D21533" s="52"/>
    </row>
    <row r="21534">
      <c r="A21534" s="44" t="s">
        <v>19826</v>
      </c>
      <c r="B21534" s="45">
        <v>10320.0</v>
      </c>
      <c r="C21534" s="52" t="s">
        <v>8901</v>
      </c>
      <c r="D21534" s="52" t="s">
        <v>19824</v>
      </c>
    </row>
    <row r="21535">
      <c r="A21535" s="44" t="s">
        <v>19827</v>
      </c>
      <c r="B21535" s="45">
        <v>5300.0</v>
      </c>
      <c r="C21535" s="52" t="s">
        <v>4062</v>
      </c>
      <c r="D21535" s="52"/>
    </row>
    <row r="21536">
      <c r="A21536" s="44" t="s">
        <v>19828</v>
      </c>
      <c r="B21536" s="45">
        <v>3080.0</v>
      </c>
      <c r="C21536" s="52" t="s">
        <v>4017</v>
      </c>
      <c r="D21536" s="52"/>
    </row>
    <row r="21537">
      <c r="A21537" s="44" t="s">
        <v>19829</v>
      </c>
      <c r="B21537" s="45">
        <v>3760.0</v>
      </c>
      <c r="C21537" s="52" t="s">
        <v>4062</v>
      </c>
      <c r="D21537" s="52"/>
    </row>
    <row r="21538">
      <c r="A21538" s="44" t="s">
        <v>19830</v>
      </c>
      <c r="B21538" s="45">
        <v>10440.0</v>
      </c>
      <c r="C21538" s="52"/>
      <c r="D21538" s="52"/>
    </row>
    <row r="21539">
      <c r="A21539" s="44" t="s">
        <v>19831</v>
      </c>
      <c r="B21539" s="45">
        <v>20720.0</v>
      </c>
      <c r="C21539" s="52" t="s">
        <v>19832</v>
      </c>
      <c r="D21539" s="52" t="s">
        <v>19816</v>
      </c>
    </row>
    <row r="21540">
      <c r="A21540" s="44" t="s">
        <v>19833</v>
      </c>
      <c r="B21540" s="45">
        <v>2600.0</v>
      </c>
      <c r="C21540" s="52"/>
      <c r="D21540" s="52"/>
    </row>
    <row r="21541">
      <c r="A21541" s="44" t="s">
        <v>19834</v>
      </c>
      <c r="B21541" s="45">
        <v>2520.0</v>
      </c>
      <c r="C21541" s="52"/>
      <c r="D21541" s="52"/>
    </row>
    <row r="21542">
      <c r="A21542" s="44" t="s">
        <v>19835</v>
      </c>
      <c r="B21542" s="45">
        <v>16500.0</v>
      </c>
      <c r="C21542" s="52"/>
      <c r="D21542" s="52"/>
    </row>
    <row r="21543">
      <c r="A21543" s="44" t="s">
        <v>19836</v>
      </c>
      <c r="B21543" s="45">
        <v>10560.0</v>
      </c>
      <c r="C21543" s="52"/>
      <c r="D21543" s="52"/>
    </row>
    <row r="21544">
      <c r="A21544" s="44" t="s">
        <v>19837</v>
      </c>
      <c r="B21544" s="45">
        <v>3120.0</v>
      </c>
      <c r="C21544" s="52"/>
      <c r="D21544" s="52"/>
    </row>
    <row r="21545">
      <c r="A21545" s="44" t="s">
        <v>19838</v>
      </c>
      <c r="B21545" s="45">
        <v>18100.0</v>
      </c>
      <c r="C21545" s="52" t="s">
        <v>19839</v>
      </c>
      <c r="D21545" s="52" t="s">
        <v>19840</v>
      </c>
    </row>
    <row r="21546">
      <c r="A21546" s="44" t="s">
        <v>19841</v>
      </c>
      <c r="B21546" s="45">
        <v>13120.0</v>
      </c>
      <c r="C21546" s="52" t="s">
        <v>4481</v>
      </c>
      <c r="D21546" s="52"/>
    </row>
    <row r="21547">
      <c r="A21547" s="44" t="s">
        <v>19842</v>
      </c>
      <c r="B21547" s="45">
        <v>10500.0</v>
      </c>
      <c r="C21547" s="52"/>
      <c r="D21547" s="52"/>
    </row>
    <row r="21548">
      <c r="A21548" s="44" t="s">
        <v>19843</v>
      </c>
      <c r="B21548" s="45">
        <v>17560.0</v>
      </c>
      <c r="C21548" s="52" t="s">
        <v>18401</v>
      </c>
      <c r="D21548" s="52"/>
    </row>
    <row r="21549">
      <c r="A21549" s="44" t="s">
        <v>19844</v>
      </c>
      <c r="B21549" s="45">
        <v>11100.0</v>
      </c>
      <c r="C21549" s="52"/>
      <c r="D21549" s="52"/>
    </row>
    <row r="21550">
      <c r="A21550" s="44" t="s">
        <v>19845</v>
      </c>
      <c r="B21550" s="45">
        <v>35460.0</v>
      </c>
      <c r="C21550" s="52" t="s">
        <v>19839</v>
      </c>
      <c r="D21550" s="52" t="s">
        <v>19840</v>
      </c>
    </row>
    <row r="21551">
      <c r="A21551" s="44" t="s">
        <v>19846</v>
      </c>
      <c r="B21551" s="45">
        <v>16720.0</v>
      </c>
      <c r="C21551" s="52"/>
      <c r="D21551" s="52"/>
    </row>
    <row r="21552">
      <c r="A21552" s="44" t="s">
        <v>19847</v>
      </c>
      <c r="B21552" s="45">
        <v>11820.0</v>
      </c>
      <c r="C21552" s="52"/>
      <c r="D21552" s="52"/>
    </row>
    <row r="21553">
      <c r="A21553" s="44" t="s">
        <v>19848</v>
      </c>
      <c r="B21553" s="45">
        <v>11000.0</v>
      </c>
      <c r="C21553" s="52" t="s">
        <v>8901</v>
      </c>
      <c r="D21553" s="52" t="s">
        <v>19702</v>
      </c>
    </row>
    <row r="21554">
      <c r="A21554" s="44" t="s">
        <v>19849</v>
      </c>
      <c r="B21554" s="45">
        <v>10480.0</v>
      </c>
      <c r="C21554" s="52"/>
      <c r="D21554" s="52"/>
    </row>
    <row r="21555">
      <c r="A21555" s="44" t="s">
        <v>19850</v>
      </c>
      <c r="B21555" s="45">
        <v>10380.0</v>
      </c>
      <c r="C21555" s="52" t="s">
        <v>8901</v>
      </c>
      <c r="D21555" s="52" t="s">
        <v>19702</v>
      </c>
    </row>
    <row r="21556">
      <c r="A21556" s="44" t="s">
        <v>19851</v>
      </c>
      <c r="B21556" s="45">
        <v>20780.0</v>
      </c>
      <c r="C21556" s="52" t="s">
        <v>19852</v>
      </c>
      <c r="D21556" s="52" t="s">
        <v>19816</v>
      </c>
    </row>
    <row r="21557">
      <c r="A21557" s="44" t="s">
        <v>19853</v>
      </c>
      <c r="B21557" s="45">
        <v>18100.0</v>
      </c>
      <c r="C21557" s="52" t="s">
        <v>19839</v>
      </c>
      <c r="D21557" s="52"/>
    </row>
    <row r="21558">
      <c r="A21558" s="44" t="s">
        <v>19854</v>
      </c>
      <c r="B21558" s="45">
        <v>3400.0</v>
      </c>
      <c r="C21558" s="52" t="s">
        <v>6421</v>
      </c>
      <c r="D21558" s="52" t="s">
        <v>19855</v>
      </c>
    </row>
    <row r="21559">
      <c r="A21559" s="44" t="s">
        <v>19856</v>
      </c>
      <c r="B21559" s="45">
        <v>3160.0</v>
      </c>
      <c r="C21559" s="52" t="s">
        <v>6508</v>
      </c>
      <c r="D21559" s="52" t="s">
        <v>19855</v>
      </c>
    </row>
    <row r="21560">
      <c r="A21560" s="44" t="s">
        <v>19857</v>
      </c>
      <c r="B21560" s="45">
        <v>3160.0</v>
      </c>
      <c r="C21560" s="52" t="s">
        <v>7276</v>
      </c>
      <c r="D21560" s="52" t="s">
        <v>19855</v>
      </c>
    </row>
    <row r="21561">
      <c r="A21561" s="44" t="s">
        <v>19858</v>
      </c>
      <c r="B21561" s="45">
        <v>2780.0</v>
      </c>
      <c r="C21561" s="52" t="s">
        <v>9914</v>
      </c>
      <c r="D21561" s="52" t="s">
        <v>19855</v>
      </c>
    </row>
    <row r="21562">
      <c r="A21562" s="44" t="s">
        <v>19859</v>
      </c>
      <c r="B21562" s="45">
        <v>38920.0</v>
      </c>
      <c r="C21562" s="52" t="s">
        <v>19839</v>
      </c>
      <c r="D21562" s="52" t="s">
        <v>19840</v>
      </c>
    </row>
    <row r="21563">
      <c r="A21563" s="44" t="s">
        <v>19860</v>
      </c>
      <c r="B21563" s="45">
        <v>3680.0</v>
      </c>
      <c r="C21563" s="52" t="s">
        <v>6421</v>
      </c>
      <c r="D21563" s="52" t="s">
        <v>19861</v>
      </c>
    </row>
    <row r="21564">
      <c r="A21564" s="44" t="s">
        <v>19862</v>
      </c>
      <c r="B21564" s="45">
        <v>3360.0</v>
      </c>
      <c r="C21564" s="52" t="s">
        <v>6508</v>
      </c>
      <c r="D21564" s="52" t="s">
        <v>19861</v>
      </c>
    </row>
    <row r="21565">
      <c r="A21565" s="44" t="s">
        <v>19863</v>
      </c>
      <c r="B21565" s="45">
        <v>3360.0</v>
      </c>
      <c r="C21565" s="52" t="s">
        <v>7276</v>
      </c>
      <c r="D21565" s="52" t="s">
        <v>19861</v>
      </c>
    </row>
    <row r="21566">
      <c r="A21566" s="44" t="s">
        <v>19864</v>
      </c>
      <c r="B21566" s="45">
        <v>2900.0</v>
      </c>
      <c r="C21566" s="52" t="s">
        <v>9914</v>
      </c>
      <c r="D21566" s="52" t="s">
        <v>19861</v>
      </c>
    </row>
    <row r="21567">
      <c r="A21567" s="44" t="s">
        <v>19865</v>
      </c>
      <c r="B21567" s="45">
        <v>16420.0</v>
      </c>
      <c r="C21567" s="52"/>
      <c r="D21567" s="52"/>
    </row>
    <row r="21568">
      <c r="A21568" s="44" t="s">
        <v>19866</v>
      </c>
      <c r="B21568" s="45">
        <v>10880.0</v>
      </c>
      <c r="C21568" s="52" t="s">
        <v>4824</v>
      </c>
      <c r="D21568" s="52"/>
    </row>
    <row r="21569">
      <c r="A21569" s="44" t="s">
        <v>19867</v>
      </c>
      <c r="B21569" s="45">
        <v>10180.0</v>
      </c>
      <c r="C21569" s="52"/>
      <c r="D21569" s="52"/>
    </row>
    <row r="21570">
      <c r="A21570" s="44" t="s">
        <v>19868</v>
      </c>
      <c r="B21570" s="45">
        <v>11240.0</v>
      </c>
      <c r="C21570" s="52"/>
      <c r="D21570" s="52"/>
    </row>
    <row r="21571">
      <c r="A21571" s="44" t="s">
        <v>19869</v>
      </c>
      <c r="B21571" s="45">
        <v>11500.0</v>
      </c>
      <c r="C21571" s="52" t="s">
        <v>19870</v>
      </c>
      <c r="D21571" s="52"/>
    </row>
    <row r="21572">
      <c r="A21572" s="44" t="s">
        <v>19871</v>
      </c>
      <c r="B21572" s="45">
        <v>26780.0</v>
      </c>
      <c r="C21572" s="52" t="s">
        <v>19815</v>
      </c>
      <c r="D21572" s="52" t="s">
        <v>19816</v>
      </c>
    </row>
    <row r="21573">
      <c r="A21573" s="44" t="s">
        <v>19872</v>
      </c>
      <c r="B21573" s="45">
        <v>11900.0</v>
      </c>
      <c r="C21573" s="52"/>
      <c r="D21573" s="52"/>
    </row>
    <row r="21574">
      <c r="A21574" s="44" t="s">
        <v>19873</v>
      </c>
      <c r="B21574" s="45">
        <v>3500.0</v>
      </c>
      <c r="C21574" s="52" t="s">
        <v>19874</v>
      </c>
      <c r="D21574" s="52"/>
    </row>
    <row r="21575">
      <c r="A21575" s="44" t="s">
        <v>19875</v>
      </c>
      <c r="B21575" s="45">
        <v>10020.0</v>
      </c>
      <c r="C21575" s="52"/>
      <c r="D21575" s="52"/>
    </row>
    <row r="21576">
      <c r="A21576" s="44" t="s">
        <v>19876</v>
      </c>
      <c r="B21576" s="45">
        <v>2780.0</v>
      </c>
      <c r="C21576" s="52" t="s">
        <v>19877</v>
      </c>
      <c r="D21576" s="52" t="s">
        <v>19878</v>
      </c>
    </row>
    <row r="21577">
      <c r="A21577" s="44" t="s">
        <v>19879</v>
      </c>
      <c r="B21577" s="45">
        <v>3100.0</v>
      </c>
      <c r="C21577" s="52" t="s">
        <v>19877</v>
      </c>
      <c r="D21577" s="52" t="s">
        <v>19880</v>
      </c>
    </row>
    <row r="21578">
      <c r="A21578" s="44" t="s">
        <v>19881</v>
      </c>
      <c r="B21578" s="45">
        <v>2580.0</v>
      </c>
      <c r="C21578" s="52" t="s">
        <v>19877</v>
      </c>
      <c r="D21578" s="52" t="s">
        <v>19878</v>
      </c>
    </row>
    <row r="21579">
      <c r="A21579" s="44" t="s">
        <v>19882</v>
      </c>
      <c r="B21579" s="45">
        <v>17080.0</v>
      </c>
      <c r="C21579" s="52"/>
      <c r="D21579" s="52"/>
    </row>
    <row r="21580">
      <c r="A21580" s="44" t="s">
        <v>19883</v>
      </c>
      <c r="B21580" s="45">
        <v>10760.0</v>
      </c>
      <c r="C21580" s="52" t="s">
        <v>7963</v>
      </c>
      <c r="D21580" s="52"/>
    </row>
    <row r="21581">
      <c r="A21581" s="44" t="s">
        <v>19884</v>
      </c>
      <c r="B21581" s="45">
        <v>2820.0</v>
      </c>
      <c r="C21581" s="52" t="s">
        <v>19877</v>
      </c>
      <c r="D21581" s="52" t="s">
        <v>19880</v>
      </c>
    </row>
    <row r="21582">
      <c r="A21582" s="44" t="s">
        <v>19885</v>
      </c>
      <c r="B21582" s="45">
        <v>9740.0</v>
      </c>
      <c r="C21582" s="52"/>
      <c r="D21582" s="52"/>
    </row>
    <row r="21583">
      <c r="A21583" s="44" t="s">
        <v>19886</v>
      </c>
      <c r="B21583" s="45">
        <v>24700.0</v>
      </c>
      <c r="C21583" s="52" t="s">
        <v>19887</v>
      </c>
      <c r="D21583" s="52" t="s">
        <v>19816</v>
      </c>
    </row>
    <row r="21584">
      <c r="A21584" s="44" t="s">
        <v>19888</v>
      </c>
      <c r="B21584" s="45">
        <v>18380.0</v>
      </c>
      <c r="C21584" s="52" t="s">
        <v>19889</v>
      </c>
      <c r="D21584" s="52"/>
    </row>
    <row r="21585">
      <c r="A21585" s="44" t="s">
        <v>19890</v>
      </c>
      <c r="B21585" s="45">
        <v>2680.0</v>
      </c>
      <c r="C21585" s="52"/>
      <c r="D21585" s="52"/>
    </row>
    <row r="21586">
      <c r="A21586" s="44" t="s">
        <v>19891</v>
      </c>
      <c r="B21586" s="45">
        <v>2720.0</v>
      </c>
      <c r="C21586" s="52"/>
      <c r="D21586" s="52"/>
    </row>
    <row r="21587">
      <c r="A21587" s="44" t="s">
        <v>19892</v>
      </c>
      <c r="B21587" s="45">
        <v>9980.0</v>
      </c>
      <c r="C21587" s="52"/>
      <c r="D21587" s="52"/>
    </row>
    <row r="21588">
      <c r="A21588" s="44" t="s">
        <v>19893</v>
      </c>
      <c r="B21588" s="45">
        <v>17520.0</v>
      </c>
      <c r="C21588" s="52"/>
      <c r="D21588" s="52"/>
    </row>
    <row r="21589">
      <c r="A21589" s="44" t="s">
        <v>19894</v>
      </c>
      <c r="B21589" s="45">
        <v>13100.0</v>
      </c>
      <c r="C21589" s="52" t="s">
        <v>4088</v>
      </c>
      <c r="D21589" s="52"/>
    </row>
    <row r="21590">
      <c r="A21590" s="44" t="s">
        <v>19895</v>
      </c>
      <c r="B21590" s="45">
        <v>9640.0</v>
      </c>
      <c r="C21590" s="52"/>
      <c r="D21590" s="52"/>
    </row>
    <row r="21591">
      <c r="A21591" s="44" t="s">
        <v>19896</v>
      </c>
      <c r="B21591" s="45">
        <v>11220.0</v>
      </c>
      <c r="C21591" s="52" t="s">
        <v>11531</v>
      </c>
      <c r="D21591" s="52"/>
    </row>
    <row r="21592">
      <c r="A21592" s="44" t="s">
        <v>19897</v>
      </c>
      <c r="B21592" s="45">
        <v>3300.0</v>
      </c>
      <c r="C21592" s="52" t="s">
        <v>4454</v>
      </c>
      <c r="D21592" s="52"/>
    </row>
    <row r="21593">
      <c r="A21593" s="44" t="s">
        <v>19898</v>
      </c>
      <c r="B21593" s="45">
        <v>10980.0</v>
      </c>
      <c r="C21593" s="52" t="s">
        <v>11998</v>
      </c>
      <c r="D21593" s="52"/>
    </row>
    <row r="21594">
      <c r="A21594" s="44" t="s">
        <v>19899</v>
      </c>
      <c r="B21594" s="45">
        <v>10020.0</v>
      </c>
      <c r="C21594" s="52"/>
      <c r="D21594" s="52"/>
    </row>
    <row r="21595">
      <c r="A21595" s="44" t="s">
        <v>19900</v>
      </c>
      <c r="B21595" s="45">
        <v>2860.0</v>
      </c>
      <c r="C21595" s="52" t="s">
        <v>4454</v>
      </c>
      <c r="D21595" s="52"/>
    </row>
    <row r="21596">
      <c r="A21596" s="44" t="s">
        <v>19901</v>
      </c>
      <c r="B21596" s="45">
        <v>3140.0</v>
      </c>
      <c r="C21596" s="52" t="s">
        <v>19902</v>
      </c>
      <c r="D21596" s="52" t="s">
        <v>14942</v>
      </c>
    </row>
    <row r="21597">
      <c r="A21597" s="44" t="s">
        <v>19903</v>
      </c>
      <c r="B21597" s="45">
        <v>2800.0</v>
      </c>
      <c r="C21597" s="52" t="s">
        <v>4793</v>
      </c>
      <c r="D21597" s="52" t="s">
        <v>14942</v>
      </c>
    </row>
    <row r="21598">
      <c r="A21598" s="44" t="s">
        <v>19904</v>
      </c>
      <c r="B21598" s="45">
        <v>1260.0</v>
      </c>
      <c r="C21598" s="52"/>
      <c r="D21598" s="52"/>
    </row>
    <row r="21599">
      <c r="A21599" s="44" t="s">
        <v>19905</v>
      </c>
      <c r="B21599" s="45">
        <v>11000.0</v>
      </c>
      <c r="C21599" s="52" t="s">
        <v>738</v>
      </c>
      <c r="D21599" s="52"/>
    </row>
    <row r="21600">
      <c r="A21600" s="44" t="s">
        <v>19906</v>
      </c>
      <c r="B21600" s="45">
        <v>15860.0</v>
      </c>
      <c r="C21600" s="52" t="s">
        <v>15025</v>
      </c>
      <c r="D21600" s="52"/>
    </row>
    <row r="21601">
      <c r="A21601" s="44" t="s">
        <v>19907</v>
      </c>
      <c r="B21601" s="45">
        <v>3860.0</v>
      </c>
      <c r="C21601" s="52"/>
      <c r="D21601" s="52"/>
    </row>
    <row r="21602">
      <c r="A21602" s="44" t="s">
        <v>19908</v>
      </c>
      <c r="B21602" s="45">
        <v>3860.0</v>
      </c>
      <c r="C21602" s="52"/>
      <c r="D21602" s="52"/>
    </row>
    <row r="21603">
      <c r="A21603" s="44" t="s">
        <v>19909</v>
      </c>
      <c r="B21603" s="45">
        <v>9740.0</v>
      </c>
      <c r="C21603" s="52"/>
      <c r="D21603" s="52"/>
    </row>
    <row r="21604">
      <c r="A21604" s="44" t="s">
        <v>19910</v>
      </c>
      <c r="B21604" s="45">
        <v>9980.0</v>
      </c>
      <c r="C21604" s="52"/>
      <c r="D21604" s="52"/>
    </row>
    <row r="21605">
      <c r="A21605" s="44" t="s">
        <v>19911</v>
      </c>
      <c r="B21605" s="45">
        <v>10200.0</v>
      </c>
      <c r="C21605" s="52"/>
      <c r="D21605" s="52"/>
    </row>
    <row r="21606">
      <c r="A21606" s="44" t="s">
        <v>19912</v>
      </c>
      <c r="B21606" s="45">
        <v>2640.0</v>
      </c>
      <c r="C21606" s="52"/>
      <c r="D21606" s="52"/>
    </row>
    <row r="21607">
      <c r="A21607" s="44" t="s">
        <v>19913</v>
      </c>
      <c r="B21607" s="45">
        <v>2640.0</v>
      </c>
      <c r="C21607" s="52"/>
      <c r="D21607" s="52"/>
    </row>
    <row r="21608">
      <c r="A21608" s="44" t="s">
        <v>19914</v>
      </c>
      <c r="B21608" s="45">
        <v>11460.0</v>
      </c>
      <c r="C21608" s="52" t="s">
        <v>4190</v>
      </c>
      <c r="D21608" s="52" t="s">
        <v>19915</v>
      </c>
    </row>
    <row r="21609">
      <c r="A21609" s="44" t="s">
        <v>19916</v>
      </c>
      <c r="B21609" s="45">
        <v>9900.0</v>
      </c>
      <c r="C21609" s="52"/>
      <c r="D21609" s="52"/>
    </row>
    <row r="21610">
      <c r="A21610" s="44" t="s">
        <v>19917</v>
      </c>
      <c r="B21610" s="45">
        <v>1260.0</v>
      </c>
      <c r="C21610" s="52"/>
      <c r="D21610" s="52"/>
    </row>
    <row r="21611">
      <c r="A21611" s="44" t="s">
        <v>19918</v>
      </c>
      <c r="B21611" s="45">
        <v>3900.0</v>
      </c>
      <c r="C21611" s="52" t="s">
        <v>4082</v>
      </c>
      <c r="D21611" s="52"/>
    </row>
    <row r="21612">
      <c r="A21612" s="44" t="s">
        <v>19919</v>
      </c>
      <c r="B21612" s="45">
        <v>12580.0</v>
      </c>
      <c r="C21612" s="52" t="s">
        <v>4793</v>
      </c>
      <c r="D21612" s="52" t="s">
        <v>19920</v>
      </c>
    </row>
    <row r="21613">
      <c r="A21613" s="44" t="s">
        <v>19921</v>
      </c>
      <c r="B21613" s="45">
        <v>3620.0</v>
      </c>
      <c r="C21613" s="52" t="s">
        <v>4110</v>
      </c>
      <c r="D21613" s="52"/>
    </row>
    <row r="21614">
      <c r="A21614" s="44" t="s">
        <v>19922</v>
      </c>
      <c r="B21614" s="45">
        <v>2940.0</v>
      </c>
      <c r="C21614" s="52" t="s">
        <v>10694</v>
      </c>
      <c r="D21614" s="52"/>
    </row>
    <row r="21615">
      <c r="A21615" s="44" t="s">
        <v>19923</v>
      </c>
      <c r="B21615" s="45">
        <v>10440.0</v>
      </c>
      <c r="C21615" s="52"/>
      <c r="D21615" s="52"/>
    </row>
    <row r="21616">
      <c r="A21616" s="44" t="s">
        <v>19924</v>
      </c>
      <c r="B21616" s="45">
        <v>22080.0</v>
      </c>
      <c r="C21616" s="52" t="s">
        <v>19887</v>
      </c>
      <c r="D21616" s="52" t="s">
        <v>19816</v>
      </c>
    </row>
    <row r="21617">
      <c r="A21617" s="44" t="s">
        <v>19925</v>
      </c>
      <c r="B21617" s="45">
        <v>14180.0</v>
      </c>
      <c r="C21617" s="52" t="s">
        <v>11514</v>
      </c>
      <c r="D21617" s="52" t="s">
        <v>19926</v>
      </c>
    </row>
    <row r="21618">
      <c r="A21618" s="44" t="s">
        <v>19927</v>
      </c>
      <c r="B21618" s="45">
        <v>3080.0</v>
      </c>
      <c r="C21618" s="52" t="s">
        <v>4110</v>
      </c>
      <c r="D21618" s="52"/>
    </row>
    <row r="21619">
      <c r="A21619" s="44" t="s">
        <v>19928</v>
      </c>
      <c r="B21619" s="45">
        <v>3000.0</v>
      </c>
      <c r="C21619" s="52" t="s">
        <v>4082</v>
      </c>
      <c r="D21619" s="52"/>
    </row>
    <row r="21620">
      <c r="A21620" s="44" t="s">
        <v>19929</v>
      </c>
      <c r="B21620" s="45">
        <v>9500.0</v>
      </c>
      <c r="C21620" s="52"/>
      <c r="D21620" s="52"/>
    </row>
    <row r="21621">
      <c r="A21621" s="44" t="s">
        <v>19930</v>
      </c>
      <c r="B21621" s="45">
        <v>2580.0</v>
      </c>
      <c r="C21621" s="52" t="s">
        <v>10694</v>
      </c>
      <c r="D21621" s="52"/>
    </row>
    <row r="21622">
      <c r="A21622" s="44" t="s">
        <v>19931</v>
      </c>
      <c r="B21622" s="45">
        <v>11420.0</v>
      </c>
      <c r="C21622" s="52" t="s">
        <v>4037</v>
      </c>
      <c r="D21622" s="52"/>
    </row>
    <row r="21623">
      <c r="A21623" s="44" t="s">
        <v>19932</v>
      </c>
      <c r="B21623" s="45">
        <v>10120.0</v>
      </c>
      <c r="C21623" s="52"/>
      <c r="D21623" s="52"/>
    </row>
    <row r="21624">
      <c r="A21624" s="44" t="s">
        <v>19933</v>
      </c>
      <c r="B21624" s="45">
        <v>9460.0</v>
      </c>
      <c r="C21624" s="52"/>
      <c r="D21624" s="52"/>
    </row>
    <row r="21625">
      <c r="A21625" s="44" t="s">
        <v>19934</v>
      </c>
      <c r="B21625" s="45">
        <v>2900.0</v>
      </c>
      <c r="C21625" s="52"/>
      <c r="D21625" s="52"/>
    </row>
    <row r="21626">
      <c r="A21626" s="44" t="s">
        <v>19935</v>
      </c>
      <c r="B21626" s="45">
        <v>11480.0</v>
      </c>
      <c r="C21626" s="52" t="s">
        <v>19936</v>
      </c>
      <c r="D21626" s="52" t="s">
        <v>19915</v>
      </c>
    </row>
    <row r="21627">
      <c r="A21627" s="44" t="s">
        <v>19937</v>
      </c>
      <c r="B21627" s="45">
        <v>9920.0</v>
      </c>
      <c r="C21627" s="52"/>
      <c r="D21627" s="52"/>
    </row>
    <row r="21628">
      <c r="A21628" s="44" t="s">
        <v>19938</v>
      </c>
      <c r="B21628" s="45">
        <v>16860.0</v>
      </c>
      <c r="C21628" s="52"/>
      <c r="D21628" s="52"/>
    </row>
    <row r="21629">
      <c r="A21629" s="44" t="s">
        <v>19939</v>
      </c>
      <c r="B21629" s="45">
        <v>12120.0</v>
      </c>
      <c r="C21629" s="52" t="s">
        <v>8817</v>
      </c>
      <c r="D21629" s="52" t="s">
        <v>19920</v>
      </c>
    </row>
    <row r="21630">
      <c r="A21630" s="44" t="s">
        <v>19940</v>
      </c>
      <c r="B21630" s="45">
        <v>22480.0</v>
      </c>
      <c r="C21630" s="52" t="s">
        <v>19815</v>
      </c>
      <c r="D21630" s="52" t="s">
        <v>19816</v>
      </c>
    </row>
    <row r="21631">
      <c r="A21631" s="44" t="s">
        <v>19941</v>
      </c>
      <c r="B21631" s="45">
        <v>10120.0</v>
      </c>
      <c r="C21631" s="52"/>
      <c r="D21631" s="52"/>
    </row>
    <row r="21632">
      <c r="A21632" s="44" t="s">
        <v>19942</v>
      </c>
      <c r="B21632" s="45">
        <v>10680.0</v>
      </c>
      <c r="C21632" s="52"/>
      <c r="D21632" s="52"/>
    </row>
    <row r="21633">
      <c r="A21633" s="44" t="s">
        <v>19943</v>
      </c>
      <c r="B21633" s="45">
        <v>16460.0</v>
      </c>
      <c r="C21633" s="52"/>
      <c r="D21633" s="52"/>
    </row>
    <row r="21634">
      <c r="A21634" s="44" t="s">
        <v>19944</v>
      </c>
      <c r="B21634" s="45">
        <v>2940.0</v>
      </c>
      <c r="C21634" s="52" t="s">
        <v>4138</v>
      </c>
      <c r="D21634" s="52"/>
    </row>
    <row r="21635">
      <c r="A21635" s="44" t="s">
        <v>19945</v>
      </c>
      <c r="B21635" s="45">
        <v>2060.0</v>
      </c>
      <c r="C21635" s="52"/>
      <c r="D21635" s="52"/>
    </row>
    <row r="21636">
      <c r="A21636" s="44" t="s">
        <v>19946</v>
      </c>
      <c r="B21636" s="45">
        <v>12980.0</v>
      </c>
      <c r="C21636" s="52" t="s">
        <v>19014</v>
      </c>
      <c r="D21636" s="52" t="s">
        <v>19915</v>
      </c>
    </row>
    <row r="21637">
      <c r="A21637" s="44" t="s">
        <v>19947</v>
      </c>
      <c r="B21637" s="45">
        <v>2840.0</v>
      </c>
      <c r="C21637" s="52" t="s">
        <v>4138</v>
      </c>
      <c r="D21637" s="52"/>
    </row>
    <row r="21638">
      <c r="A21638" s="44" t="s">
        <v>19948</v>
      </c>
      <c r="B21638" s="45">
        <v>3280.0</v>
      </c>
      <c r="C21638" s="52" t="s">
        <v>6421</v>
      </c>
      <c r="D21638" s="52" t="s">
        <v>19855</v>
      </c>
    </row>
    <row r="21639">
      <c r="A21639" s="44" t="s">
        <v>19949</v>
      </c>
      <c r="B21639" s="45">
        <v>3140.0</v>
      </c>
      <c r="C21639" s="52" t="s">
        <v>6508</v>
      </c>
      <c r="D21639" s="52" t="s">
        <v>19855</v>
      </c>
    </row>
    <row r="21640">
      <c r="A21640" s="44" t="s">
        <v>19950</v>
      </c>
      <c r="B21640" s="45">
        <v>12180.0</v>
      </c>
      <c r="C21640" s="52" t="s">
        <v>5765</v>
      </c>
      <c r="D21640" s="52"/>
    </row>
    <row r="21641">
      <c r="A21641" s="44" t="s">
        <v>19951</v>
      </c>
      <c r="B21641" s="45">
        <v>3140.0</v>
      </c>
      <c r="C21641" s="52" t="s">
        <v>7276</v>
      </c>
      <c r="D21641" s="52" t="s">
        <v>19855</v>
      </c>
    </row>
    <row r="21642">
      <c r="A21642" s="44" t="s">
        <v>19952</v>
      </c>
      <c r="B21642" s="45">
        <v>23000.0</v>
      </c>
      <c r="C21642" s="52" t="s">
        <v>19887</v>
      </c>
      <c r="D21642" s="52" t="s">
        <v>19816</v>
      </c>
    </row>
    <row r="21643">
      <c r="A21643" s="44" t="s">
        <v>19953</v>
      </c>
      <c r="B21643" s="45">
        <v>3440.0</v>
      </c>
      <c r="C21643" s="52" t="s">
        <v>19954</v>
      </c>
      <c r="D21643" s="52" t="s">
        <v>14942</v>
      </c>
    </row>
    <row r="21644">
      <c r="A21644" s="44" t="s">
        <v>19955</v>
      </c>
      <c r="B21644" s="45">
        <v>12420.0</v>
      </c>
      <c r="C21644" s="52" t="s">
        <v>8901</v>
      </c>
      <c r="D21644" s="52" t="s">
        <v>19956</v>
      </c>
    </row>
    <row r="21645">
      <c r="A21645" s="44" t="s">
        <v>19957</v>
      </c>
      <c r="B21645" s="45">
        <v>2760.0</v>
      </c>
      <c r="C21645" s="52" t="s">
        <v>9914</v>
      </c>
      <c r="D21645" s="52"/>
    </row>
    <row r="21646">
      <c r="A21646" s="44" t="s">
        <v>19958</v>
      </c>
      <c r="B21646" s="45">
        <v>3960.0</v>
      </c>
      <c r="C21646" s="52" t="s">
        <v>4112</v>
      </c>
      <c r="D21646" s="52"/>
    </row>
    <row r="21647">
      <c r="A21647" s="44" t="s">
        <v>19959</v>
      </c>
      <c r="B21647" s="45">
        <v>10680.0</v>
      </c>
      <c r="C21647" s="52" t="s">
        <v>8901</v>
      </c>
      <c r="D21647" s="52" t="s">
        <v>19956</v>
      </c>
    </row>
    <row r="21648">
      <c r="A21648" s="44" t="s">
        <v>19960</v>
      </c>
      <c r="B21648" s="45">
        <v>2620.0</v>
      </c>
      <c r="C21648" s="52" t="s">
        <v>4112</v>
      </c>
      <c r="D21648" s="52"/>
    </row>
    <row r="21649">
      <c r="A21649" s="44" t="s">
        <v>19961</v>
      </c>
      <c r="B21649" s="45">
        <v>3300.0</v>
      </c>
      <c r="C21649" s="52" t="s">
        <v>6421</v>
      </c>
      <c r="D21649" s="52" t="s">
        <v>19861</v>
      </c>
    </row>
    <row r="21650">
      <c r="A21650" s="44" t="s">
        <v>19962</v>
      </c>
      <c r="B21650" s="45">
        <v>3160.0</v>
      </c>
      <c r="C21650" s="52" t="s">
        <v>6508</v>
      </c>
      <c r="D21650" s="52" t="s">
        <v>19861</v>
      </c>
    </row>
    <row r="21651">
      <c r="A21651" s="44" t="s">
        <v>19963</v>
      </c>
      <c r="B21651" s="45">
        <v>3140.0</v>
      </c>
      <c r="C21651" s="52" t="s">
        <v>7276</v>
      </c>
      <c r="D21651" s="52" t="s">
        <v>19861</v>
      </c>
    </row>
    <row r="21652">
      <c r="A21652" s="44" t="s">
        <v>19964</v>
      </c>
      <c r="B21652" s="45">
        <v>2840.0</v>
      </c>
      <c r="C21652" s="52" t="s">
        <v>9914</v>
      </c>
      <c r="D21652" s="52" t="s">
        <v>19861</v>
      </c>
    </row>
    <row r="21653">
      <c r="A21653" s="44" t="s">
        <v>19965</v>
      </c>
      <c r="B21653" s="45">
        <v>16460.0</v>
      </c>
      <c r="C21653" s="52"/>
      <c r="D21653" s="52"/>
    </row>
    <row r="21654">
      <c r="A21654" s="44" t="s">
        <v>19966</v>
      </c>
      <c r="B21654" s="45">
        <v>18120.0</v>
      </c>
      <c r="C21654" s="52" t="s">
        <v>19967</v>
      </c>
      <c r="D21654" s="52" t="s">
        <v>19915</v>
      </c>
    </row>
    <row r="21655">
      <c r="A21655" s="44" t="s">
        <v>19968</v>
      </c>
      <c r="B21655" s="45">
        <v>4300.0</v>
      </c>
      <c r="C21655" s="52" t="s">
        <v>4082</v>
      </c>
      <c r="D21655" s="52"/>
    </row>
    <row r="21656">
      <c r="A21656" s="44" t="s">
        <v>19969</v>
      </c>
      <c r="B21656" s="45">
        <v>12240.0</v>
      </c>
      <c r="C21656" s="52" t="s">
        <v>12055</v>
      </c>
      <c r="D21656" s="52" t="s">
        <v>19926</v>
      </c>
    </row>
    <row r="21657">
      <c r="A21657" s="44" t="s">
        <v>19970</v>
      </c>
      <c r="B21657" s="45">
        <v>3740.0</v>
      </c>
      <c r="C21657" s="52" t="s">
        <v>9692</v>
      </c>
      <c r="D21657" s="52" t="s">
        <v>14942</v>
      </c>
    </row>
    <row r="21658">
      <c r="A21658" s="44" t="s">
        <v>19971</v>
      </c>
      <c r="B21658" s="45">
        <v>23940.0</v>
      </c>
      <c r="C21658" s="52" t="s">
        <v>19887</v>
      </c>
      <c r="D21658" s="52" t="s">
        <v>19816</v>
      </c>
    </row>
    <row r="21659">
      <c r="A21659" s="44" t="s">
        <v>19972</v>
      </c>
      <c r="B21659" s="45">
        <v>11880.0</v>
      </c>
      <c r="C21659" s="52" t="s">
        <v>19973</v>
      </c>
      <c r="D21659" s="52" t="s">
        <v>19920</v>
      </c>
    </row>
    <row r="21660">
      <c r="A21660" s="44" t="s">
        <v>19974</v>
      </c>
      <c r="B21660" s="45">
        <v>2820.0</v>
      </c>
      <c r="C21660" s="52" t="s">
        <v>19975</v>
      </c>
      <c r="D21660" s="52"/>
    </row>
    <row r="21661">
      <c r="A21661" s="44" t="s">
        <v>19976</v>
      </c>
      <c r="B21661" s="45">
        <v>10180.0</v>
      </c>
      <c r="C21661" s="52"/>
      <c r="D21661" s="52"/>
    </row>
    <row r="21662">
      <c r="A21662" s="44" t="s">
        <v>19977</v>
      </c>
      <c r="B21662" s="45">
        <v>3000.0</v>
      </c>
      <c r="C21662" s="52" t="s">
        <v>4082</v>
      </c>
      <c r="D21662" s="52"/>
    </row>
    <row r="21663">
      <c r="A21663" s="44" t="s">
        <v>19978</v>
      </c>
      <c r="B21663" s="45">
        <v>35500.0</v>
      </c>
      <c r="C21663" s="52" t="s">
        <v>19979</v>
      </c>
      <c r="D21663" s="52" t="s">
        <v>19980</v>
      </c>
    </row>
    <row r="21664">
      <c r="A21664" s="44" t="s">
        <v>19981</v>
      </c>
      <c r="B21664" s="45">
        <v>17100.0</v>
      </c>
      <c r="C21664" s="52"/>
      <c r="D21664" s="52"/>
    </row>
    <row r="21665">
      <c r="A21665" s="44" t="s">
        <v>19982</v>
      </c>
      <c r="B21665" s="45">
        <v>10960.0</v>
      </c>
      <c r="C21665" s="52"/>
      <c r="D21665" s="52"/>
    </row>
    <row r="21666">
      <c r="A21666" s="44" t="s">
        <v>19983</v>
      </c>
      <c r="B21666" s="45">
        <v>2580.0</v>
      </c>
      <c r="C21666" s="52" t="s">
        <v>19975</v>
      </c>
      <c r="D21666" s="52"/>
    </row>
    <row r="21667">
      <c r="A21667" s="44" t="s">
        <v>19984</v>
      </c>
      <c r="B21667" s="45">
        <v>14600.0</v>
      </c>
      <c r="C21667" s="52" t="s">
        <v>19979</v>
      </c>
      <c r="D21667" s="52" t="s">
        <v>19980</v>
      </c>
    </row>
    <row r="21668">
      <c r="A21668" s="44" t="s">
        <v>19985</v>
      </c>
      <c r="B21668" s="45">
        <v>3080.0</v>
      </c>
      <c r="C21668" s="52" t="s">
        <v>3989</v>
      </c>
      <c r="D21668" s="52"/>
    </row>
    <row r="21669">
      <c r="A21669" s="44" t="s">
        <v>19986</v>
      </c>
      <c r="B21669" s="45">
        <v>2640.0</v>
      </c>
      <c r="C21669" s="52"/>
      <c r="D21669" s="52"/>
    </row>
    <row r="21670">
      <c r="A21670" s="44" t="s">
        <v>19987</v>
      </c>
      <c r="B21670" s="45">
        <v>15600.0</v>
      </c>
      <c r="C21670" s="52"/>
      <c r="D21670" s="52"/>
    </row>
    <row r="21671">
      <c r="A21671" s="44" t="s">
        <v>19988</v>
      </c>
      <c r="B21671" s="45">
        <v>3760.0</v>
      </c>
      <c r="C21671" s="52"/>
      <c r="D21671" s="52"/>
    </row>
    <row r="21672">
      <c r="A21672" s="44" t="s">
        <v>19989</v>
      </c>
      <c r="B21672" s="45">
        <v>10180.0</v>
      </c>
      <c r="C21672" s="52"/>
      <c r="D21672" s="52"/>
    </row>
    <row r="21673">
      <c r="A21673" s="44" t="s">
        <v>19990</v>
      </c>
      <c r="B21673" s="45">
        <v>3440.0</v>
      </c>
      <c r="C21673" s="52" t="s">
        <v>4110</v>
      </c>
      <c r="D21673" s="52"/>
    </row>
    <row r="21674">
      <c r="A21674" s="44" t="s">
        <v>19991</v>
      </c>
      <c r="B21674" s="45">
        <v>16440.0</v>
      </c>
      <c r="C21674" s="52"/>
      <c r="D21674" s="52"/>
    </row>
    <row r="21675">
      <c r="A21675" s="44" t="s">
        <v>19992</v>
      </c>
      <c r="B21675" s="45">
        <v>13840.0</v>
      </c>
      <c r="C21675" s="52"/>
      <c r="D21675" s="52"/>
    </row>
    <row r="21676">
      <c r="A21676" s="44" t="s">
        <v>19993</v>
      </c>
      <c r="B21676" s="45">
        <v>17220.0</v>
      </c>
      <c r="C21676" s="52" t="s">
        <v>4568</v>
      </c>
      <c r="D21676" s="52" t="s">
        <v>19994</v>
      </c>
    </row>
    <row r="21677">
      <c r="A21677" s="44" t="s">
        <v>19995</v>
      </c>
      <c r="B21677" s="45">
        <v>3100.0</v>
      </c>
      <c r="C21677" s="52"/>
      <c r="D21677" s="52"/>
    </row>
    <row r="21678">
      <c r="A21678" s="44" t="s">
        <v>19996</v>
      </c>
      <c r="B21678" s="45">
        <v>2660.0</v>
      </c>
      <c r="C21678" s="52"/>
      <c r="D21678" s="52"/>
    </row>
    <row r="21679">
      <c r="A21679" s="44" t="s">
        <v>19997</v>
      </c>
      <c r="B21679" s="45">
        <v>2460.0</v>
      </c>
      <c r="C21679" s="52"/>
      <c r="D21679" s="52"/>
    </row>
    <row r="21680">
      <c r="A21680" s="44" t="s">
        <v>19998</v>
      </c>
      <c r="B21680" s="45">
        <v>3200.0</v>
      </c>
      <c r="C21680" s="52" t="s">
        <v>19975</v>
      </c>
      <c r="D21680" s="52"/>
    </row>
    <row r="21681">
      <c r="A21681" s="44" t="s">
        <v>19999</v>
      </c>
      <c r="B21681" s="45">
        <v>2580.0</v>
      </c>
      <c r="C21681" s="52" t="s">
        <v>19975</v>
      </c>
      <c r="D21681" s="52"/>
    </row>
    <row r="21682">
      <c r="A21682" s="44" t="s">
        <v>20000</v>
      </c>
      <c r="B21682" s="45">
        <v>4000.0</v>
      </c>
      <c r="C21682" s="52" t="s">
        <v>4082</v>
      </c>
      <c r="D21682" s="52"/>
    </row>
    <row r="21683">
      <c r="A21683" s="44" t="s">
        <v>20001</v>
      </c>
      <c r="B21683" s="45">
        <v>3000.0</v>
      </c>
      <c r="C21683" s="52" t="s">
        <v>4082</v>
      </c>
      <c r="D21683" s="52"/>
    </row>
    <row r="21684">
      <c r="A21684" s="44" t="s">
        <v>20002</v>
      </c>
      <c r="B21684" s="45">
        <v>24900.0</v>
      </c>
      <c r="C21684" s="52" t="s">
        <v>4504</v>
      </c>
      <c r="D21684" s="52" t="s">
        <v>19816</v>
      </c>
    </row>
    <row r="21685">
      <c r="A21685" s="44" t="s">
        <v>20003</v>
      </c>
      <c r="B21685" s="45">
        <v>27280.0</v>
      </c>
      <c r="C21685" s="52" t="s">
        <v>4568</v>
      </c>
      <c r="D21685" s="52" t="s">
        <v>19994</v>
      </c>
    </row>
    <row r="21686">
      <c r="A21686" s="44" t="s">
        <v>20004</v>
      </c>
      <c r="B21686" s="45">
        <v>12920.0</v>
      </c>
      <c r="C21686" s="52" t="s">
        <v>8901</v>
      </c>
      <c r="D21686" s="52" t="s">
        <v>19702</v>
      </c>
    </row>
    <row r="21687">
      <c r="A21687" s="44" t="s">
        <v>20005</v>
      </c>
      <c r="B21687" s="45">
        <v>16000.0</v>
      </c>
      <c r="C21687" s="52" t="s">
        <v>4504</v>
      </c>
      <c r="D21687" s="52" t="s">
        <v>19816</v>
      </c>
    </row>
    <row r="21688">
      <c r="A21688" s="44" t="s">
        <v>20006</v>
      </c>
      <c r="B21688" s="45">
        <v>10440.0</v>
      </c>
      <c r="C21688" s="52" t="s">
        <v>8901</v>
      </c>
      <c r="D21688" s="52" t="s">
        <v>19702</v>
      </c>
    </row>
    <row r="21689">
      <c r="A21689" s="44" t="s">
        <v>20007</v>
      </c>
      <c r="B21689" s="45">
        <v>13720.0</v>
      </c>
      <c r="C21689" s="52" t="s">
        <v>17014</v>
      </c>
      <c r="D21689" s="52" t="s">
        <v>19920</v>
      </c>
    </row>
    <row r="21690">
      <c r="A21690" s="44" t="s">
        <v>20008</v>
      </c>
      <c r="B21690" s="45">
        <v>13800.0</v>
      </c>
      <c r="C21690" s="52"/>
      <c r="D21690" s="52"/>
    </row>
    <row r="21691">
      <c r="A21691" s="44" t="s">
        <v>20009</v>
      </c>
      <c r="B21691" s="45">
        <v>11220.0</v>
      </c>
      <c r="C21691" s="52" t="s">
        <v>17124</v>
      </c>
      <c r="D21691" s="52" t="s">
        <v>19920</v>
      </c>
    </row>
    <row r="21692">
      <c r="A21692" s="44" t="s">
        <v>20010</v>
      </c>
      <c r="B21692" s="45">
        <v>15620.0</v>
      </c>
      <c r="C21692" s="52"/>
      <c r="D21692" s="52"/>
    </row>
    <row r="21693">
      <c r="A21693" s="44" t="s">
        <v>20011</v>
      </c>
      <c r="B21693" s="45">
        <v>15640.0</v>
      </c>
      <c r="C21693" s="52" t="s">
        <v>19145</v>
      </c>
      <c r="D21693" s="52" t="s">
        <v>19926</v>
      </c>
    </row>
    <row r="21694">
      <c r="A21694" s="44" t="s">
        <v>20012</v>
      </c>
      <c r="B21694" s="45">
        <v>2720.0</v>
      </c>
      <c r="C21694" s="52" t="s">
        <v>20013</v>
      </c>
      <c r="D21694" s="52"/>
    </row>
    <row r="21695">
      <c r="A21695" s="44" t="s">
        <v>20014</v>
      </c>
      <c r="B21695" s="45">
        <v>11260.0</v>
      </c>
      <c r="C21695" s="52" t="s">
        <v>20015</v>
      </c>
      <c r="D21695" s="52"/>
    </row>
    <row r="21696">
      <c r="A21696" s="44" t="s">
        <v>20016</v>
      </c>
      <c r="B21696" s="45">
        <v>4060.0</v>
      </c>
      <c r="C21696" s="52" t="s">
        <v>4035</v>
      </c>
      <c r="D21696" s="52"/>
    </row>
    <row r="21697">
      <c r="A21697" s="44" t="s">
        <v>20017</v>
      </c>
      <c r="B21697" s="45">
        <v>2720.0</v>
      </c>
      <c r="C21697" s="52" t="s">
        <v>4035</v>
      </c>
      <c r="D21697" s="52"/>
    </row>
    <row r="21698">
      <c r="A21698" s="44" t="s">
        <v>20018</v>
      </c>
      <c r="B21698" s="45">
        <v>3180.0</v>
      </c>
      <c r="C21698" s="52" t="s">
        <v>19532</v>
      </c>
      <c r="D21698" s="52" t="s">
        <v>20013</v>
      </c>
    </row>
    <row r="21699">
      <c r="A21699" s="44" t="s">
        <v>20019</v>
      </c>
      <c r="B21699" s="45">
        <v>16640.0</v>
      </c>
      <c r="C21699" s="52" t="s">
        <v>20020</v>
      </c>
      <c r="D21699" s="52"/>
    </row>
    <row r="21700">
      <c r="A21700" s="44" t="s">
        <v>20021</v>
      </c>
      <c r="B21700" s="45">
        <v>3680.0</v>
      </c>
      <c r="C21700" s="52" t="s">
        <v>9968</v>
      </c>
      <c r="D21700" s="52" t="s">
        <v>20022</v>
      </c>
    </row>
    <row r="21701">
      <c r="A21701" s="44" t="s">
        <v>20023</v>
      </c>
      <c r="B21701" s="45">
        <v>2600.0</v>
      </c>
      <c r="C21701" s="52" t="s">
        <v>9968</v>
      </c>
      <c r="D21701" s="52" t="s">
        <v>20022</v>
      </c>
    </row>
    <row r="21702">
      <c r="A21702" s="44" t="s">
        <v>20024</v>
      </c>
      <c r="B21702" s="45">
        <v>12360.0</v>
      </c>
      <c r="C21702" s="52" t="s">
        <v>13205</v>
      </c>
      <c r="D21702" s="52" t="s">
        <v>19920</v>
      </c>
    </row>
    <row r="21703">
      <c r="A21703" s="44" t="s">
        <v>20025</v>
      </c>
      <c r="B21703" s="45">
        <v>13020.0</v>
      </c>
      <c r="C21703" s="52" t="s">
        <v>8901</v>
      </c>
      <c r="D21703" s="52" t="s">
        <v>20026</v>
      </c>
    </row>
    <row r="21704">
      <c r="A21704" s="44" t="s">
        <v>20027</v>
      </c>
      <c r="B21704" s="45">
        <v>13900.0</v>
      </c>
      <c r="C21704" s="52" t="s">
        <v>20028</v>
      </c>
      <c r="D21704" s="52" t="s">
        <v>19915</v>
      </c>
    </row>
    <row r="21705">
      <c r="A21705" s="44" t="s">
        <v>20029</v>
      </c>
      <c r="B21705" s="45">
        <v>10620.0</v>
      </c>
      <c r="C21705" s="52" t="s">
        <v>8901</v>
      </c>
      <c r="D21705" s="52" t="s">
        <v>20026</v>
      </c>
    </row>
    <row r="21706">
      <c r="A21706" s="44" t="s">
        <v>20030</v>
      </c>
      <c r="B21706" s="45">
        <v>13380.0</v>
      </c>
      <c r="C21706" s="52" t="s">
        <v>19461</v>
      </c>
      <c r="D21706" s="52" t="s">
        <v>19926</v>
      </c>
    </row>
    <row r="21707">
      <c r="A21707" s="44" t="s">
        <v>20031</v>
      </c>
      <c r="B21707" s="45">
        <v>12280.0</v>
      </c>
      <c r="C21707" s="52" t="s">
        <v>13485</v>
      </c>
      <c r="D21707" s="52" t="s">
        <v>19915</v>
      </c>
    </row>
    <row r="21708">
      <c r="A21708" s="44" t="s">
        <v>20032</v>
      </c>
      <c r="B21708" s="45">
        <v>10400.0</v>
      </c>
      <c r="C21708" s="52"/>
      <c r="D21708" s="52"/>
    </row>
    <row r="21709">
      <c r="A21709" s="44" t="s">
        <v>20033</v>
      </c>
      <c r="B21709" s="45">
        <v>16780.0</v>
      </c>
      <c r="C21709" s="52"/>
      <c r="D21709" s="52"/>
    </row>
    <row r="21710">
      <c r="A21710" s="44" t="s">
        <v>20034</v>
      </c>
      <c r="B21710" s="45">
        <v>11920.0</v>
      </c>
      <c r="C21710" s="52" t="s">
        <v>8901</v>
      </c>
      <c r="D21710" s="52" t="s">
        <v>20026</v>
      </c>
    </row>
    <row r="21711">
      <c r="A21711" s="44" t="s">
        <v>20035</v>
      </c>
      <c r="B21711" s="45">
        <v>9960.0</v>
      </c>
      <c r="C21711" s="52"/>
      <c r="D21711" s="52"/>
    </row>
    <row r="21712">
      <c r="A21712" s="44" t="s">
        <v>20036</v>
      </c>
      <c r="B21712" s="45">
        <v>10620.0</v>
      </c>
      <c r="C21712" s="52" t="s">
        <v>8901</v>
      </c>
      <c r="D21712" s="52"/>
    </row>
    <row r="21713">
      <c r="A21713" s="44" t="s">
        <v>20037</v>
      </c>
      <c r="B21713" s="45">
        <v>3640.0</v>
      </c>
      <c r="C21713" s="52" t="s">
        <v>9968</v>
      </c>
      <c r="D21713" s="52" t="s">
        <v>20022</v>
      </c>
    </row>
    <row r="21714">
      <c r="A21714" s="44" t="s">
        <v>20038</v>
      </c>
      <c r="B21714" s="45">
        <v>11120.0</v>
      </c>
      <c r="C21714" s="52" t="s">
        <v>19459</v>
      </c>
      <c r="D21714" s="52" t="s">
        <v>19915</v>
      </c>
    </row>
    <row r="21715">
      <c r="A21715" s="44" t="s">
        <v>20039</v>
      </c>
      <c r="B21715" s="45">
        <v>2600.0</v>
      </c>
      <c r="C21715" s="52" t="s">
        <v>9968</v>
      </c>
      <c r="D21715" s="52" t="s">
        <v>20022</v>
      </c>
    </row>
    <row r="21716">
      <c r="A21716" s="44" t="s">
        <v>20040</v>
      </c>
      <c r="B21716" s="45">
        <v>3180.0</v>
      </c>
      <c r="C21716" s="52" t="s">
        <v>6421</v>
      </c>
      <c r="D21716" s="52" t="s">
        <v>19855</v>
      </c>
    </row>
    <row r="21717">
      <c r="A21717" s="44" t="s">
        <v>20041</v>
      </c>
      <c r="B21717" s="45">
        <v>3060.0</v>
      </c>
      <c r="C21717" s="52" t="s">
        <v>6508</v>
      </c>
      <c r="D21717" s="52" t="s">
        <v>19855</v>
      </c>
    </row>
    <row r="21718">
      <c r="A21718" s="44" t="s">
        <v>20042</v>
      </c>
      <c r="B21718" s="45">
        <v>3060.0</v>
      </c>
      <c r="C21718" s="52" t="s">
        <v>7276</v>
      </c>
      <c r="D21718" s="52" t="s">
        <v>19855</v>
      </c>
    </row>
    <row r="21719">
      <c r="A21719" s="44" t="s">
        <v>20043</v>
      </c>
      <c r="B21719" s="45">
        <v>2800.0</v>
      </c>
      <c r="C21719" s="52" t="s">
        <v>9914</v>
      </c>
      <c r="D21719" s="52" t="s">
        <v>19855</v>
      </c>
    </row>
    <row r="21720">
      <c r="A21720" s="44" t="s">
        <v>20044</v>
      </c>
      <c r="B21720" s="45">
        <v>15400.0</v>
      </c>
      <c r="C21720" s="52" t="s">
        <v>20045</v>
      </c>
      <c r="D21720" s="52" t="s">
        <v>19926</v>
      </c>
    </row>
    <row r="21721">
      <c r="A21721" s="44" t="s">
        <v>20046</v>
      </c>
      <c r="B21721" s="45">
        <v>3480.0</v>
      </c>
      <c r="C21721" s="52" t="s">
        <v>6421</v>
      </c>
      <c r="D21721" s="52" t="s">
        <v>19861</v>
      </c>
    </row>
    <row r="21722">
      <c r="A21722" s="44" t="s">
        <v>20047</v>
      </c>
      <c r="B21722" s="45">
        <v>3200.0</v>
      </c>
      <c r="C21722" s="52" t="s">
        <v>6508</v>
      </c>
      <c r="D21722" s="52" t="s">
        <v>19861</v>
      </c>
    </row>
    <row r="21723">
      <c r="A21723" s="44" t="s">
        <v>20048</v>
      </c>
      <c r="B21723" s="45">
        <v>3200.0</v>
      </c>
      <c r="C21723" s="52" t="s">
        <v>7276</v>
      </c>
      <c r="D21723" s="52" t="s">
        <v>19861</v>
      </c>
    </row>
    <row r="21724">
      <c r="A21724" s="44" t="s">
        <v>20049</v>
      </c>
      <c r="B21724" s="45">
        <v>10000.0</v>
      </c>
      <c r="C21724" s="52"/>
      <c r="D21724" s="52"/>
    </row>
    <row r="21725">
      <c r="A21725" s="44" t="s">
        <v>20050</v>
      </c>
      <c r="B21725" s="45">
        <v>3100.0</v>
      </c>
      <c r="C21725" s="52" t="s">
        <v>3980</v>
      </c>
      <c r="D21725" s="52"/>
    </row>
    <row r="21726">
      <c r="A21726" s="44" t="s">
        <v>20051</v>
      </c>
      <c r="B21726" s="45">
        <v>2840.0</v>
      </c>
      <c r="C21726" s="52" t="s">
        <v>6508</v>
      </c>
      <c r="D21726" s="52" t="s">
        <v>19861</v>
      </c>
    </row>
    <row r="21727">
      <c r="A21727" s="44" t="s">
        <v>20052</v>
      </c>
      <c r="B21727" s="45">
        <v>2540.0</v>
      </c>
      <c r="C21727" s="52" t="s">
        <v>3980</v>
      </c>
      <c r="D21727" s="52"/>
    </row>
    <row r="21728">
      <c r="A21728" s="44" t="s">
        <v>20053</v>
      </c>
      <c r="B21728" s="45">
        <v>9720.0</v>
      </c>
      <c r="C21728" s="52" t="s">
        <v>20054</v>
      </c>
      <c r="D21728" s="52" t="s">
        <v>19920</v>
      </c>
    </row>
    <row r="21729">
      <c r="A21729" s="44" t="s">
        <v>20055</v>
      </c>
      <c r="B21729" s="45">
        <v>9060.0</v>
      </c>
      <c r="C21729" s="52"/>
      <c r="D21729" s="52"/>
    </row>
    <row r="21730">
      <c r="A21730" s="44" t="s">
        <v>20056</v>
      </c>
      <c r="B21730" s="45">
        <v>12900.0</v>
      </c>
      <c r="C21730" s="52" t="s">
        <v>8901</v>
      </c>
      <c r="D21730" s="52" t="s">
        <v>20026</v>
      </c>
    </row>
    <row r="21731">
      <c r="A21731" s="44" t="s">
        <v>20057</v>
      </c>
      <c r="B21731" s="45">
        <v>10400.0</v>
      </c>
      <c r="C21731" s="52" t="s">
        <v>8901</v>
      </c>
      <c r="D21731" s="52" t="s">
        <v>20026</v>
      </c>
    </row>
    <row r="21732">
      <c r="A21732" s="44" t="s">
        <v>20058</v>
      </c>
      <c r="B21732" s="45">
        <v>10820.0</v>
      </c>
      <c r="C21732" s="52" t="s">
        <v>17140</v>
      </c>
      <c r="D21732" s="52" t="s">
        <v>19926</v>
      </c>
    </row>
    <row r="21733">
      <c r="A21733" s="44" t="s">
        <v>20059</v>
      </c>
      <c r="B21733" s="45">
        <v>12680.0</v>
      </c>
      <c r="C21733" s="52" t="s">
        <v>4372</v>
      </c>
      <c r="D21733" s="52" t="s">
        <v>19915</v>
      </c>
    </row>
    <row r="21734">
      <c r="A21734" s="44" t="s">
        <v>20060</v>
      </c>
      <c r="B21734" s="45">
        <v>3500.0</v>
      </c>
      <c r="C21734" s="52" t="s">
        <v>2857</v>
      </c>
      <c r="D21734" s="52"/>
    </row>
    <row r="21735">
      <c r="A21735" s="44" t="s">
        <v>20061</v>
      </c>
      <c r="B21735" s="45">
        <v>10180.0</v>
      </c>
      <c r="C21735" s="52"/>
      <c r="D21735" s="52"/>
    </row>
    <row r="21736">
      <c r="A21736" s="44" t="s">
        <v>20062</v>
      </c>
      <c r="B21736" s="45">
        <v>3080.0</v>
      </c>
      <c r="C21736" s="52" t="s">
        <v>2857</v>
      </c>
      <c r="D21736" s="52"/>
    </row>
    <row r="21737">
      <c r="A21737" s="44" t="s">
        <v>20063</v>
      </c>
      <c r="B21737" s="45">
        <v>3440.0</v>
      </c>
      <c r="C21737" s="52" t="s">
        <v>20064</v>
      </c>
      <c r="D21737" s="52"/>
    </row>
    <row r="21738">
      <c r="A21738" s="44" t="s">
        <v>20065</v>
      </c>
      <c r="B21738" s="45">
        <v>2900.0</v>
      </c>
      <c r="C21738" s="52"/>
      <c r="D21738" s="52"/>
    </row>
    <row r="21739">
      <c r="A21739" s="44" t="s">
        <v>20066</v>
      </c>
      <c r="B21739" s="45">
        <v>3520.0</v>
      </c>
      <c r="C21739" s="52" t="s">
        <v>20067</v>
      </c>
      <c r="D21739" s="52"/>
    </row>
    <row r="21740">
      <c r="A21740" s="44" t="s">
        <v>20068</v>
      </c>
      <c r="B21740" s="45">
        <v>15360.0</v>
      </c>
      <c r="C21740" s="52" t="s">
        <v>20069</v>
      </c>
      <c r="D21740" s="52" t="s">
        <v>19915</v>
      </c>
    </row>
    <row r="21741">
      <c r="A21741" s="44" t="s">
        <v>20070</v>
      </c>
      <c r="B21741" s="45">
        <v>11420.0</v>
      </c>
      <c r="C21741" s="52" t="s">
        <v>14978</v>
      </c>
      <c r="D21741" s="52" t="s">
        <v>19920</v>
      </c>
    </row>
    <row r="21742">
      <c r="A21742" s="44" t="s">
        <v>20071</v>
      </c>
      <c r="B21742" s="45">
        <v>9400.0</v>
      </c>
      <c r="C21742" s="52"/>
      <c r="D21742" s="52"/>
    </row>
    <row r="21743">
      <c r="A21743" s="44" t="s">
        <v>20072</v>
      </c>
      <c r="B21743" s="45">
        <v>3120.0</v>
      </c>
      <c r="C21743" s="52" t="s">
        <v>20067</v>
      </c>
      <c r="D21743" s="52"/>
    </row>
    <row r="21744">
      <c r="A21744" s="44" t="s">
        <v>20073</v>
      </c>
      <c r="B21744" s="45">
        <v>9020.0</v>
      </c>
      <c r="C21744" s="52"/>
      <c r="D21744" s="52"/>
    </row>
    <row r="21745">
      <c r="A21745" s="44" t="s">
        <v>20074</v>
      </c>
      <c r="B21745" s="45">
        <v>13700.0</v>
      </c>
      <c r="C21745" s="52" t="s">
        <v>16182</v>
      </c>
      <c r="D21745" s="52" t="s">
        <v>19926</v>
      </c>
    </row>
    <row r="21746">
      <c r="A21746" s="44" t="s">
        <v>20075</v>
      </c>
      <c r="B21746" s="45">
        <v>11020.0</v>
      </c>
      <c r="C21746" s="52" t="s">
        <v>20076</v>
      </c>
      <c r="D21746" s="52" t="s">
        <v>19915</v>
      </c>
    </row>
    <row r="21747">
      <c r="A21747" s="44" t="s">
        <v>20077</v>
      </c>
      <c r="B21747" s="45">
        <v>11540.0</v>
      </c>
      <c r="C21747" s="52" t="s">
        <v>196</v>
      </c>
      <c r="D21747" s="52" t="s">
        <v>19915</v>
      </c>
    </row>
    <row r="21748">
      <c r="A21748" s="44" t="s">
        <v>20078</v>
      </c>
      <c r="B21748" s="45">
        <v>11200.0</v>
      </c>
      <c r="C21748" s="52" t="s">
        <v>20079</v>
      </c>
      <c r="D21748" s="52" t="s">
        <v>19920</v>
      </c>
    </row>
    <row r="21749">
      <c r="A21749" s="44" t="s">
        <v>20080</v>
      </c>
      <c r="B21749" s="45">
        <v>9920.0</v>
      </c>
      <c r="C21749" s="52"/>
      <c r="D21749" s="52"/>
    </row>
    <row r="21750">
      <c r="A21750" s="44" t="s">
        <v>20081</v>
      </c>
      <c r="B21750" s="45">
        <v>9020.0</v>
      </c>
      <c r="C21750" s="52"/>
      <c r="D21750" s="52"/>
    </row>
    <row r="21751">
      <c r="A21751" s="44" t="s">
        <v>20082</v>
      </c>
      <c r="B21751" s="45">
        <v>11680.0</v>
      </c>
      <c r="C21751" s="52" t="s">
        <v>8901</v>
      </c>
      <c r="D21751" s="52" t="s">
        <v>20083</v>
      </c>
    </row>
    <row r="21752">
      <c r="A21752" s="44" t="s">
        <v>20084</v>
      </c>
      <c r="B21752" s="45">
        <v>10360.0</v>
      </c>
      <c r="C21752" s="52" t="s">
        <v>8901</v>
      </c>
      <c r="D21752" s="52" t="s">
        <v>20083</v>
      </c>
    </row>
    <row r="21753">
      <c r="A21753" s="44" t="s">
        <v>20085</v>
      </c>
      <c r="B21753" s="45">
        <v>15540.0</v>
      </c>
      <c r="C21753" s="52" t="s">
        <v>14867</v>
      </c>
      <c r="D21753" s="52" t="s">
        <v>19926</v>
      </c>
    </row>
    <row r="21754">
      <c r="A21754" s="44" t="s">
        <v>20086</v>
      </c>
      <c r="B21754" s="45">
        <v>10100.0</v>
      </c>
      <c r="C21754" s="52" t="s">
        <v>12210</v>
      </c>
      <c r="D21754" s="52" t="s">
        <v>19920</v>
      </c>
    </row>
    <row r="21755">
      <c r="A21755" s="44" t="s">
        <v>20087</v>
      </c>
      <c r="B21755" s="45">
        <v>11440.0</v>
      </c>
      <c r="C21755" s="52"/>
      <c r="D21755" s="52" t="s">
        <v>2456</v>
      </c>
    </row>
    <row r="21756">
      <c r="A21756" s="44" t="s">
        <v>20088</v>
      </c>
      <c r="B21756" s="45">
        <v>11180.0</v>
      </c>
      <c r="C21756" s="52" t="s">
        <v>4576</v>
      </c>
      <c r="D21756" s="52"/>
    </row>
    <row r="21757">
      <c r="A21757" s="44" t="s">
        <v>20089</v>
      </c>
      <c r="B21757" s="45">
        <v>9920.0</v>
      </c>
      <c r="C21757" s="52"/>
      <c r="D21757" s="52"/>
    </row>
    <row r="21758">
      <c r="A21758" s="44" t="s">
        <v>20090</v>
      </c>
      <c r="B21758" s="45">
        <v>3760.0</v>
      </c>
      <c r="C21758" s="52" t="s">
        <v>4017</v>
      </c>
      <c r="D21758" s="52"/>
    </row>
    <row r="21759">
      <c r="A21759" s="44" t="s">
        <v>20091</v>
      </c>
      <c r="B21759" s="45">
        <v>10700.0</v>
      </c>
      <c r="C21759" s="52" t="s">
        <v>20092</v>
      </c>
      <c r="D21759" s="52" t="s">
        <v>19920</v>
      </c>
    </row>
    <row r="21760">
      <c r="A21760" s="44" t="s">
        <v>20093</v>
      </c>
      <c r="B21760" s="45">
        <v>2900.0</v>
      </c>
      <c r="C21760" s="52" t="s">
        <v>10694</v>
      </c>
      <c r="D21760" s="52"/>
    </row>
    <row r="21761">
      <c r="A21761" s="44" t="s">
        <v>20094</v>
      </c>
      <c r="B21761" s="45">
        <v>4060.0</v>
      </c>
      <c r="C21761" s="52" t="s">
        <v>4082</v>
      </c>
      <c r="D21761" s="52"/>
    </row>
    <row r="21762">
      <c r="A21762" s="44" t="s">
        <v>20095</v>
      </c>
      <c r="B21762" s="45">
        <v>3020.0</v>
      </c>
      <c r="C21762" s="52" t="s">
        <v>4017</v>
      </c>
      <c r="D21762" s="52"/>
    </row>
    <row r="21763">
      <c r="A21763" s="44" t="s">
        <v>20096</v>
      </c>
      <c r="B21763" s="45">
        <v>2500.0</v>
      </c>
      <c r="C21763" s="52" t="s">
        <v>10694</v>
      </c>
      <c r="D21763" s="52"/>
    </row>
    <row r="21764">
      <c r="A21764" s="44" t="s">
        <v>20097</v>
      </c>
      <c r="B21764" s="45">
        <v>3260.0</v>
      </c>
      <c r="C21764" s="52" t="s">
        <v>3989</v>
      </c>
      <c r="D21764" s="52"/>
    </row>
    <row r="21765">
      <c r="A21765" s="44" t="s">
        <v>20098</v>
      </c>
      <c r="B21765" s="45">
        <v>3100.0</v>
      </c>
      <c r="C21765" s="52" t="s">
        <v>4082</v>
      </c>
      <c r="D21765" s="52"/>
    </row>
    <row r="21766">
      <c r="A21766" s="44" t="s">
        <v>20099</v>
      </c>
      <c r="B21766" s="45">
        <v>12420.0</v>
      </c>
      <c r="C21766" s="52" t="s">
        <v>8901</v>
      </c>
      <c r="D21766" s="52" t="s">
        <v>20083</v>
      </c>
    </row>
    <row r="21767">
      <c r="A21767" s="44" t="s">
        <v>20100</v>
      </c>
      <c r="B21767" s="45">
        <v>10500.0</v>
      </c>
      <c r="C21767" s="52" t="s">
        <v>8901</v>
      </c>
      <c r="D21767" s="52" t="s">
        <v>20083</v>
      </c>
    </row>
    <row r="21768">
      <c r="A21768" s="44" t="s">
        <v>20101</v>
      </c>
      <c r="B21768" s="45">
        <v>3120.0</v>
      </c>
      <c r="C21768" s="52" t="s">
        <v>3989</v>
      </c>
      <c r="D21768" s="52"/>
    </row>
    <row r="21769">
      <c r="A21769" s="44" t="s">
        <v>20102</v>
      </c>
      <c r="B21769" s="45">
        <v>19140.0</v>
      </c>
      <c r="C21769" s="52" t="s">
        <v>20045</v>
      </c>
      <c r="D21769" s="52" t="s">
        <v>19926</v>
      </c>
    </row>
    <row r="21770">
      <c r="A21770" s="44" t="s">
        <v>20103</v>
      </c>
      <c r="B21770" s="45">
        <v>17420.0</v>
      </c>
      <c r="C21770" s="52"/>
      <c r="D21770" s="52"/>
    </row>
    <row r="21771">
      <c r="A21771" s="44" t="s">
        <v>20104</v>
      </c>
      <c r="B21771" s="45">
        <v>10780.0</v>
      </c>
      <c r="C21771" s="52" t="s">
        <v>20105</v>
      </c>
      <c r="D21771" s="52" t="s">
        <v>19915</v>
      </c>
    </row>
    <row r="21772">
      <c r="A21772" s="44" t="s">
        <v>20106</v>
      </c>
      <c r="B21772" s="45">
        <v>9480.0</v>
      </c>
      <c r="C21772" s="52"/>
      <c r="D21772" s="52"/>
    </row>
    <row r="21773">
      <c r="A21773" s="44" t="s">
        <v>20107</v>
      </c>
      <c r="B21773" s="45">
        <v>11320.0</v>
      </c>
      <c r="C21773" s="52" t="s">
        <v>20108</v>
      </c>
      <c r="D21773" s="52" t="s">
        <v>19926</v>
      </c>
    </row>
    <row r="21774">
      <c r="A21774" s="44" t="s">
        <v>20109</v>
      </c>
      <c r="B21774" s="45">
        <v>9520.0</v>
      </c>
      <c r="C21774" s="52"/>
      <c r="D21774" s="52"/>
    </row>
    <row r="21775">
      <c r="A21775" s="44" t="s">
        <v>20110</v>
      </c>
      <c r="B21775" s="45">
        <v>15500.0</v>
      </c>
      <c r="C21775" s="52" t="s">
        <v>20111</v>
      </c>
      <c r="D21775" s="52" t="s">
        <v>19920</v>
      </c>
    </row>
    <row r="21776">
      <c r="A21776" s="44" t="s">
        <v>20112</v>
      </c>
      <c r="B21776" s="45">
        <v>12040.0</v>
      </c>
      <c r="C21776" s="52" t="s">
        <v>20113</v>
      </c>
      <c r="D21776" s="52" t="s">
        <v>19915</v>
      </c>
    </row>
    <row r="21777">
      <c r="A21777" s="44" t="s">
        <v>20114</v>
      </c>
      <c r="B21777" s="45">
        <v>9660.0</v>
      </c>
      <c r="C21777" s="52"/>
      <c r="D21777" s="52"/>
    </row>
    <row r="21778">
      <c r="A21778" s="44" t="s">
        <v>20115</v>
      </c>
      <c r="B21778" s="45">
        <v>10240.0</v>
      </c>
      <c r="C21778" s="52"/>
      <c r="D21778" s="52"/>
    </row>
    <row r="21779">
      <c r="A21779" s="44" t="s">
        <v>20116</v>
      </c>
      <c r="B21779" s="45">
        <v>1080.0</v>
      </c>
      <c r="C21779" s="52"/>
      <c r="D21779" s="52"/>
    </row>
    <row r="21780">
      <c r="A21780" s="44" t="s">
        <v>20117</v>
      </c>
      <c r="B21780" s="45">
        <v>3420.0</v>
      </c>
      <c r="C21780" s="52" t="s">
        <v>6421</v>
      </c>
      <c r="D21780" s="52" t="s">
        <v>19855</v>
      </c>
    </row>
    <row r="21781">
      <c r="A21781" s="44" t="s">
        <v>20118</v>
      </c>
      <c r="B21781" s="45">
        <v>3200.0</v>
      </c>
      <c r="C21781" s="52" t="s">
        <v>6508</v>
      </c>
      <c r="D21781" s="52" t="s">
        <v>19855</v>
      </c>
    </row>
    <row r="21782">
      <c r="A21782" s="44" t="s">
        <v>20119</v>
      </c>
      <c r="B21782" s="45">
        <v>3200.0</v>
      </c>
      <c r="C21782" s="52" t="s">
        <v>12162</v>
      </c>
      <c r="D21782" s="52" t="s">
        <v>19855</v>
      </c>
    </row>
    <row r="21783">
      <c r="A21783" s="44" t="s">
        <v>20120</v>
      </c>
      <c r="B21783" s="45">
        <v>12220.0</v>
      </c>
      <c r="C21783" s="52" t="s">
        <v>4576</v>
      </c>
      <c r="D21783" s="52" t="s">
        <v>19915</v>
      </c>
    </row>
    <row r="21784">
      <c r="A21784" s="44" t="s">
        <v>20121</v>
      </c>
      <c r="B21784" s="45">
        <v>3440.0</v>
      </c>
      <c r="C21784" s="52" t="s">
        <v>2169</v>
      </c>
      <c r="D21784" s="52"/>
    </row>
    <row r="21785">
      <c r="A21785" s="44" t="s">
        <v>20122</v>
      </c>
      <c r="B21785" s="45">
        <v>2780.0</v>
      </c>
      <c r="C21785" s="52" t="s">
        <v>9914</v>
      </c>
      <c r="D21785" s="52" t="s">
        <v>19855</v>
      </c>
    </row>
    <row r="21786">
      <c r="A21786" s="44" t="s">
        <v>20123</v>
      </c>
      <c r="B21786" s="45">
        <v>2500.0</v>
      </c>
      <c r="C21786" s="52" t="s">
        <v>2169</v>
      </c>
      <c r="D21786" s="52" t="s">
        <v>19915</v>
      </c>
    </row>
    <row r="21787">
      <c r="A21787" s="44" t="s">
        <v>20124</v>
      </c>
      <c r="B21787" s="45">
        <v>10660.0</v>
      </c>
      <c r="C21787" s="52"/>
      <c r="D21787" s="52"/>
    </row>
    <row r="21788">
      <c r="A21788" s="44" t="s">
        <v>20125</v>
      </c>
      <c r="B21788" s="45">
        <v>3600.0</v>
      </c>
      <c r="C21788" s="52" t="s">
        <v>6421</v>
      </c>
      <c r="D21788" s="52" t="s">
        <v>19861</v>
      </c>
    </row>
    <row r="21789">
      <c r="A21789" s="44" t="s">
        <v>20126</v>
      </c>
      <c r="B21789" s="45">
        <v>10680.0</v>
      </c>
      <c r="C21789" s="52" t="s">
        <v>4113</v>
      </c>
      <c r="D21789" s="52" t="s">
        <v>19920</v>
      </c>
    </row>
    <row r="21790">
      <c r="A21790" s="44" t="s">
        <v>20127</v>
      </c>
      <c r="B21790" s="45">
        <v>3320.0</v>
      </c>
      <c r="C21790" s="52" t="s">
        <v>6508</v>
      </c>
      <c r="D21790" s="52" t="s">
        <v>19861</v>
      </c>
    </row>
    <row r="21791">
      <c r="A21791" s="44" t="s">
        <v>20128</v>
      </c>
      <c r="B21791" s="45">
        <v>3320.0</v>
      </c>
      <c r="C21791" s="52" t="s">
        <v>12162</v>
      </c>
      <c r="D21791" s="52" t="s">
        <v>19861</v>
      </c>
    </row>
    <row r="21792">
      <c r="A21792" s="44" t="s">
        <v>20129</v>
      </c>
      <c r="B21792" s="45">
        <v>9520.0</v>
      </c>
      <c r="C21792" s="52"/>
      <c r="D21792" s="52"/>
    </row>
    <row r="21793">
      <c r="A21793" s="44" t="s">
        <v>20130</v>
      </c>
      <c r="B21793" s="45">
        <v>21520.0</v>
      </c>
      <c r="C21793" s="52"/>
      <c r="D21793" s="52"/>
    </row>
    <row r="21794">
      <c r="A21794" s="44" t="s">
        <v>20131</v>
      </c>
      <c r="B21794" s="45">
        <v>2940.0</v>
      </c>
      <c r="C21794" s="52" t="s">
        <v>9914</v>
      </c>
      <c r="D21794" s="52"/>
    </row>
    <row r="21795">
      <c r="A21795" s="44" t="s">
        <v>20132</v>
      </c>
      <c r="B21795" s="45">
        <v>12020.0</v>
      </c>
      <c r="C21795" s="52" t="s">
        <v>8901</v>
      </c>
      <c r="D21795" s="52" t="s">
        <v>20083</v>
      </c>
    </row>
    <row r="21796">
      <c r="A21796" s="44" t="s">
        <v>20133</v>
      </c>
      <c r="B21796" s="45">
        <v>11200.0</v>
      </c>
      <c r="C21796" s="52" t="s">
        <v>19926</v>
      </c>
      <c r="D21796" s="52" t="s">
        <v>19861</v>
      </c>
    </row>
    <row r="21797">
      <c r="A21797" s="44" t="s">
        <v>20134</v>
      </c>
      <c r="B21797" s="45">
        <v>10320.0</v>
      </c>
      <c r="C21797" s="52" t="s">
        <v>8901</v>
      </c>
      <c r="D21797" s="52" t="s">
        <v>20083</v>
      </c>
    </row>
    <row r="21798">
      <c r="A21798" s="44" t="s">
        <v>20135</v>
      </c>
      <c r="B21798" s="45">
        <v>21940.0</v>
      </c>
      <c r="C21798" s="52"/>
      <c r="D21798" s="52"/>
    </row>
    <row r="21799">
      <c r="A21799" s="44" t="s">
        <v>20136</v>
      </c>
      <c r="B21799" s="45">
        <v>4620.0</v>
      </c>
      <c r="C21799" s="52" t="s">
        <v>4082</v>
      </c>
      <c r="D21799" s="52"/>
    </row>
    <row r="21800">
      <c r="A21800" s="44" t="s">
        <v>20137</v>
      </c>
      <c r="B21800" s="45">
        <v>3180.0</v>
      </c>
      <c r="C21800" s="52" t="s">
        <v>4082</v>
      </c>
      <c r="D21800" s="52"/>
    </row>
    <row r="21801">
      <c r="A21801" s="44" t="s">
        <v>20138</v>
      </c>
      <c r="B21801" s="45">
        <v>4360.0</v>
      </c>
      <c r="C21801" s="52"/>
      <c r="D21801" s="52"/>
    </row>
    <row r="21802">
      <c r="A21802" s="44" t="s">
        <v>20139</v>
      </c>
      <c r="B21802" s="45">
        <v>4000.0</v>
      </c>
      <c r="C21802" s="52" t="s">
        <v>4017</v>
      </c>
      <c r="D21802" s="52"/>
    </row>
    <row r="21803">
      <c r="A21803" s="44" t="s">
        <v>20140</v>
      </c>
      <c r="B21803" s="45">
        <v>10620.0</v>
      </c>
      <c r="C21803" s="52" t="s">
        <v>11658</v>
      </c>
      <c r="D21803" s="52"/>
    </row>
    <row r="21804">
      <c r="A21804" s="44" t="s">
        <v>20141</v>
      </c>
      <c r="B21804" s="45">
        <v>8960.0</v>
      </c>
      <c r="C21804" s="52"/>
      <c r="D21804" s="52"/>
    </row>
    <row r="21805">
      <c r="A21805" s="44" t="s">
        <v>20142</v>
      </c>
      <c r="B21805" s="45">
        <v>13860.0</v>
      </c>
      <c r="C21805" s="52" t="s">
        <v>4799</v>
      </c>
      <c r="D21805" s="52" t="s">
        <v>19915</v>
      </c>
    </row>
    <row r="21806">
      <c r="A21806" s="44" t="s">
        <v>20143</v>
      </c>
      <c r="B21806" s="45">
        <v>3080.0</v>
      </c>
      <c r="C21806" s="52" t="s">
        <v>4017</v>
      </c>
      <c r="D21806" s="52"/>
    </row>
    <row r="21807">
      <c r="A21807" s="44" t="s">
        <v>20144</v>
      </c>
      <c r="B21807" s="45">
        <v>10660.0</v>
      </c>
      <c r="C21807" s="52" t="s">
        <v>20145</v>
      </c>
      <c r="D21807" s="52" t="s">
        <v>19920</v>
      </c>
    </row>
    <row r="21808">
      <c r="A21808" s="44" t="s">
        <v>20146</v>
      </c>
      <c r="B21808" s="45">
        <v>9640.0</v>
      </c>
      <c r="C21808" s="52"/>
      <c r="D21808" s="52"/>
    </row>
    <row r="21809">
      <c r="A21809" s="44" t="s">
        <v>20147</v>
      </c>
      <c r="B21809" s="45">
        <v>11460.0</v>
      </c>
      <c r="C21809" s="52" t="s">
        <v>8901</v>
      </c>
      <c r="D21809" s="52" t="s">
        <v>20083</v>
      </c>
    </row>
    <row r="21810">
      <c r="A21810" s="44" t="s">
        <v>20148</v>
      </c>
      <c r="B21810" s="45">
        <v>10380.0</v>
      </c>
      <c r="C21810" s="52" t="s">
        <v>8901</v>
      </c>
      <c r="D21810" s="52" t="s">
        <v>20083</v>
      </c>
    </row>
    <row r="21811">
      <c r="A21811" s="44" t="s">
        <v>20149</v>
      </c>
      <c r="B21811" s="45">
        <v>18280.0</v>
      </c>
      <c r="C21811" s="52"/>
      <c r="D21811" s="52"/>
    </row>
    <row r="21812">
      <c r="A21812" s="44" t="s">
        <v>20150</v>
      </c>
      <c r="B21812" s="45">
        <v>11000.0</v>
      </c>
      <c r="C21812" s="52" t="s">
        <v>20151</v>
      </c>
      <c r="D21812" s="52" t="s">
        <v>19915</v>
      </c>
    </row>
    <row r="21813">
      <c r="A21813" s="44" t="s">
        <v>20152</v>
      </c>
      <c r="B21813" s="45">
        <v>3020.0</v>
      </c>
      <c r="C21813" s="52" t="s">
        <v>4112</v>
      </c>
      <c r="D21813" s="52"/>
    </row>
    <row r="21814">
      <c r="A21814" s="44" t="s">
        <v>20153</v>
      </c>
      <c r="B21814" s="45">
        <v>2600.0</v>
      </c>
      <c r="C21814" s="52" t="s">
        <v>4112</v>
      </c>
      <c r="D21814" s="52"/>
    </row>
    <row r="21815">
      <c r="A21815" s="44" t="s">
        <v>20154</v>
      </c>
      <c r="B21815" s="45">
        <v>9900.0</v>
      </c>
      <c r="C21815" s="52" t="s">
        <v>20155</v>
      </c>
      <c r="D21815" s="52" t="s">
        <v>19915</v>
      </c>
    </row>
    <row r="21816">
      <c r="A21816" s="44" t="s">
        <v>20156</v>
      </c>
      <c r="B21816" s="45">
        <v>13040.0</v>
      </c>
      <c r="C21816" s="52" t="s">
        <v>18785</v>
      </c>
      <c r="D21816" s="52" t="s">
        <v>19920</v>
      </c>
    </row>
    <row r="21817">
      <c r="A21817" s="44" t="s">
        <v>20157</v>
      </c>
      <c r="B21817" s="45">
        <v>3580.0</v>
      </c>
      <c r="C21817" s="52"/>
      <c r="D21817" s="52"/>
    </row>
    <row r="21818">
      <c r="A21818" s="44" t="s">
        <v>20158</v>
      </c>
      <c r="B21818" s="45">
        <v>10160.0</v>
      </c>
      <c r="C21818" s="52"/>
      <c r="D21818" s="52"/>
    </row>
    <row r="21819">
      <c r="A21819" s="44" t="s">
        <v>20159</v>
      </c>
      <c r="B21819" s="45">
        <v>8960.0</v>
      </c>
      <c r="C21819" s="52"/>
      <c r="D21819" s="52"/>
    </row>
    <row r="21820">
      <c r="A21820" s="44" t="s">
        <v>20160</v>
      </c>
      <c r="B21820" s="45">
        <v>20020.0</v>
      </c>
      <c r="C21820" s="52" t="s">
        <v>20161</v>
      </c>
      <c r="D21820" s="52" t="s">
        <v>19816</v>
      </c>
    </row>
    <row r="21821">
      <c r="A21821" s="44" t="s">
        <v>20162</v>
      </c>
      <c r="B21821" s="45">
        <v>3820.0</v>
      </c>
      <c r="C21821" s="52" t="s">
        <v>4017</v>
      </c>
      <c r="D21821" s="52"/>
    </row>
    <row r="21822">
      <c r="A21822" s="44" t="s">
        <v>20163</v>
      </c>
      <c r="B21822" s="45">
        <v>13140.0</v>
      </c>
      <c r="C21822" s="52" t="s">
        <v>13055</v>
      </c>
      <c r="D21822" s="52" t="s">
        <v>19915</v>
      </c>
    </row>
    <row r="21823">
      <c r="A21823" s="44" t="s">
        <v>20164</v>
      </c>
      <c r="B21823" s="45">
        <v>3200.0</v>
      </c>
      <c r="C21823" s="52" t="s">
        <v>4017</v>
      </c>
      <c r="D21823" s="52"/>
    </row>
    <row r="21824">
      <c r="A21824" s="44" t="s">
        <v>20165</v>
      </c>
      <c r="B21824" s="45">
        <v>18400.0</v>
      </c>
      <c r="C21824" s="52" t="s">
        <v>20166</v>
      </c>
      <c r="D21824" s="52" t="s">
        <v>19920</v>
      </c>
    </row>
    <row r="21825">
      <c r="A21825" s="44" t="s">
        <v>20167</v>
      </c>
      <c r="B21825" s="45">
        <v>16300.0</v>
      </c>
      <c r="C21825" s="52"/>
      <c r="D21825" s="52"/>
    </row>
    <row r="21826">
      <c r="A21826" s="44" t="s">
        <v>20168</v>
      </c>
      <c r="B21826" s="45">
        <v>11560.0</v>
      </c>
      <c r="C21826" s="52" t="s">
        <v>8901</v>
      </c>
      <c r="D21826" s="52" t="s">
        <v>20169</v>
      </c>
    </row>
    <row r="21827">
      <c r="A21827" s="44" t="s">
        <v>20170</v>
      </c>
      <c r="B21827" s="45">
        <v>10560.0</v>
      </c>
      <c r="C21827" s="52" t="s">
        <v>8901</v>
      </c>
      <c r="D21827" s="52" t="s">
        <v>20169</v>
      </c>
    </row>
    <row r="21828">
      <c r="A21828" s="44" t="s">
        <v>20171</v>
      </c>
      <c r="B21828" s="45">
        <v>24780.0</v>
      </c>
      <c r="C21828" s="52" t="s">
        <v>20172</v>
      </c>
      <c r="D21828" s="52" t="s">
        <v>19816</v>
      </c>
    </row>
    <row r="21829">
      <c r="A21829" s="44" t="s">
        <v>20173</v>
      </c>
      <c r="B21829" s="45">
        <v>17100.0</v>
      </c>
      <c r="C21829" s="52" t="s">
        <v>20174</v>
      </c>
      <c r="D21829" s="52" t="s">
        <v>19920</v>
      </c>
    </row>
    <row r="21830">
      <c r="A21830" s="44" t="s">
        <v>20175</v>
      </c>
      <c r="B21830" s="45">
        <v>10700.0</v>
      </c>
      <c r="C21830" s="52"/>
      <c r="D21830" s="52"/>
    </row>
    <row r="21831">
      <c r="A21831" s="44" t="s">
        <v>20176</v>
      </c>
      <c r="B21831" s="45">
        <v>16980.0</v>
      </c>
      <c r="C21831" s="52"/>
      <c r="D21831" s="52"/>
    </row>
    <row r="21832">
      <c r="A21832" s="44" t="s">
        <v>20177</v>
      </c>
      <c r="B21832" s="45">
        <v>3900.0</v>
      </c>
      <c r="C21832" s="52"/>
      <c r="D21832" s="52"/>
    </row>
    <row r="21833">
      <c r="A21833" s="44" t="s">
        <v>20178</v>
      </c>
      <c r="B21833" s="45">
        <v>3400.0</v>
      </c>
      <c r="C21833" s="52"/>
      <c r="D21833" s="52"/>
    </row>
    <row r="21834">
      <c r="A21834" s="44" t="s">
        <v>20179</v>
      </c>
      <c r="B21834" s="45">
        <v>11580.0</v>
      </c>
      <c r="C21834" s="52" t="s">
        <v>8901</v>
      </c>
      <c r="D21834" s="52" t="s">
        <v>20169</v>
      </c>
    </row>
    <row r="21835">
      <c r="A21835" s="44" t="s">
        <v>20180</v>
      </c>
      <c r="B21835" s="45">
        <v>11520.0</v>
      </c>
      <c r="C21835" s="52" t="s">
        <v>20181</v>
      </c>
      <c r="D21835" s="52" t="s">
        <v>19915</v>
      </c>
    </row>
    <row r="21836">
      <c r="A21836" s="44" t="s">
        <v>20182</v>
      </c>
      <c r="B21836" s="45">
        <v>10540.0</v>
      </c>
      <c r="C21836" s="52" t="s">
        <v>8901</v>
      </c>
      <c r="D21836" s="52" t="s">
        <v>20169</v>
      </c>
    </row>
    <row r="21837">
      <c r="A21837" s="44" t="s">
        <v>20183</v>
      </c>
      <c r="B21837" s="45">
        <v>9920.0</v>
      </c>
      <c r="C21837" s="52"/>
      <c r="D21837" s="52"/>
    </row>
    <row r="21838">
      <c r="A21838" s="44" t="s">
        <v>20184</v>
      </c>
      <c r="B21838" s="45">
        <v>3380.0</v>
      </c>
      <c r="C21838" s="52"/>
      <c r="D21838" s="52"/>
    </row>
    <row r="21839">
      <c r="A21839" s="44" t="s">
        <v>20185</v>
      </c>
      <c r="B21839" s="45">
        <v>21500.0</v>
      </c>
      <c r="C21839" s="52"/>
      <c r="D21839" s="52"/>
    </row>
    <row r="21840">
      <c r="A21840" s="44" t="s">
        <v>20186</v>
      </c>
      <c r="B21840" s="45">
        <v>11580.0</v>
      </c>
      <c r="C21840" s="52" t="s">
        <v>8901</v>
      </c>
      <c r="D21840" s="52" t="s">
        <v>20169</v>
      </c>
    </row>
    <row r="21841">
      <c r="A21841" s="44" t="s">
        <v>20187</v>
      </c>
      <c r="B21841" s="45">
        <v>2820.0</v>
      </c>
      <c r="C21841" s="52" t="s">
        <v>744</v>
      </c>
      <c r="D21841" s="52"/>
    </row>
    <row r="21842">
      <c r="A21842" s="44" t="s">
        <v>20188</v>
      </c>
      <c r="B21842" s="45">
        <v>3340.0</v>
      </c>
      <c r="C21842" s="52" t="s">
        <v>6421</v>
      </c>
      <c r="D21842" s="52" t="s">
        <v>19855</v>
      </c>
    </row>
    <row r="21843">
      <c r="A21843" s="44" t="s">
        <v>20189</v>
      </c>
      <c r="B21843" s="45">
        <v>10540.0</v>
      </c>
      <c r="C21843" s="52"/>
      <c r="D21843" s="52"/>
    </row>
    <row r="21844">
      <c r="A21844" s="44" t="s">
        <v>20190</v>
      </c>
      <c r="B21844" s="45">
        <v>2560.0</v>
      </c>
      <c r="C21844" s="52" t="s">
        <v>744</v>
      </c>
      <c r="D21844" s="52"/>
    </row>
    <row r="21845">
      <c r="A21845" s="44" t="s">
        <v>20191</v>
      </c>
      <c r="B21845" s="45">
        <v>3560.0</v>
      </c>
      <c r="C21845" s="52" t="s">
        <v>6421</v>
      </c>
      <c r="D21845" s="52" t="s">
        <v>19861</v>
      </c>
    </row>
    <row r="21846">
      <c r="A21846" s="44" t="s">
        <v>20192</v>
      </c>
      <c r="B21846" s="45">
        <v>3140.0</v>
      </c>
      <c r="C21846" s="52" t="s">
        <v>6508</v>
      </c>
      <c r="D21846" s="52" t="s">
        <v>19855</v>
      </c>
    </row>
    <row r="21847">
      <c r="A21847" s="44" t="s">
        <v>20193</v>
      </c>
      <c r="B21847" s="45">
        <v>3140.0</v>
      </c>
      <c r="C21847" s="52" t="s">
        <v>7276</v>
      </c>
      <c r="D21847" s="52" t="s">
        <v>19855</v>
      </c>
    </row>
    <row r="21848">
      <c r="A21848" s="44" t="s">
        <v>20194</v>
      </c>
      <c r="B21848" s="45">
        <v>2780.0</v>
      </c>
      <c r="C21848" s="52" t="s">
        <v>9914</v>
      </c>
      <c r="D21848" s="52" t="s">
        <v>19855</v>
      </c>
    </row>
    <row r="21849">
      <c r="A21849" s="44" t="s">
        <v>20195</v>
      </c>
      <c r="B21849" s="45">
        <v>3240.0</v>
      </c>
      <c r="C21849" s="52" t="s">
        <v>6508</v>
      </c>
      <c r="D21849" s="52" t="s">
        <v>19861</v>
      </c>
    </row>
    <row r="21850">
      <c r="A21850" s="44" t="s">
        <v>20196</v>
      </c>
      <c r="B21850" s="45">
        <v>3260.0</v>
      </c>
      <c r="C21850" s="52" t="s">
        <v>7276</v>
      </c>
      <c r="D21850" s="52" t="s">
        <v>19861</v>
      </c>
    </row>
    <row r="21851">
      <c r="A21851" s="44" t="s">
        <v>20197</v>
      </c>
      <c r="B21851" s="45">
        <v>13100.0</v>
      </c>
      <c r="C21851" s="52" t="s">
        <v>13520</v>
      </c>
      <c r="D21851" s="52" t="s">
        <v>19915</v>
      </c>
    </row>
    <row r="21852">
      <c r="A21852" s="44" t="s">
        <v>20198</v>
      </c>
      <c r="B21852" s="45">
        <v>9960.0</v>
      </c>
      <c r="C21852" s="52"/>
      <c r="D21852" s="52"/>
    </row>
    <row r="21853">
      <c r="A21853" s="44" t="s">
        <v>20199</v>
      </c>
      <c r="B21853" s="45">
        <v>2880.0</v>
      </c>
      <c r="C21853" s="52" t="s">
        <v>9914</v>
      </c>
      <c r="D21853" s="52" t="s">
        <v>19861</v>
      </c>
    </row>
    <row r="21854">
      <c r="A21854" s="44" t="s">
        <v>20200</v>
      </c>
      <c r="B21854" s="45">
        <v>21660.0</v>
      </c>
      <c r="C21854" s="52" t="s">
        <v>19832</v>
      </c>
      <c r="D21854" s="52" t="s">
        <v>19816</v>
      </c>
    </row>
    <row r="21855">
      <c r="A21855" s="44" t="s">
        <v>20201</v>
      </c>
      <c r="B21855" s="45">
        <v>12080.0</v>
      </c>
      <c r="C21855" s="52" t="s">
        <v>20202</v>
      </c>
      <c r="D21855" s="52" t="s">
        <v>19920</v>
      </c>
    </row>
    <row r="21856">
      <c r="A21856" s="44" t="s">
        <v>20203</v>
      </c>
      <c r="B21856" s="45">
        <v>3280.0</v>
      </c>
      <c r="C21856" s="52" t="s">
        <v>744</v>
      </c>
      <c r="D21856" s="52"/>
    </row>
    <row r="21857">
      <c r="A21857" s="44" t="s">
        <v>20204</v>
      </c>
      <c r="B21857" s="45">
        <v>3340.0</v>
      </c>
      <c r="C21857" s="52"/>
      <c r="D21857" s="52"/>
    </row>
    <row r="21858">
      <c r="A21858" s="44" t="s">
        <v>20205</v>
      </c>
      <c r="B21858" s="45">
        <v>2540.0</v>
      </c>
      <c r="C21858" s="52" t="s">
        <v>744</v>
      </c>
      <c r="D21858" s="52"/>
    </row>
    <row r="21859">
      <c r="A21859" s="44" t="s">
        <v>20206</v>
      </c>
      <c r="B21859" s="45">
        <v>3920.0</v>
      </c>
      <c r="C21859" s="52"/>
      <c r="D21859" s="52"/>
    </row>
    <row r="21860">
      <c r="A21860" s="44" t="s">
        <v>20207</v>
      </c>
      <c r="B21860" s="45">
        <v>3280.0</v>
      </c>
      <c r="C21860" s="52"/>
      <c r="D21860" s="52"/>
    </row>
    <row r="21861">
      <c r="A21861" s="44" t="s">
        <v>20208</v>
      </c>
      <c r="B21861" s="45">
        <v>4820.0</v>
      </c>
      <c r="C21861" s="52" t="s">
        <v>20209</v>
      </c>
      <c r="D21861" s="52"/>
    </row>
    <row r="21862">
      <c r="A21862" s="44" t="s">
        <v>20210</v>
      </c>
      <c r="B21862" s="45">
        <v>3000.0</v>
      </c>
      <c r="C21862" s="52" t="s">
        <v>20209</v>
      </c>
      <c r="D21862" s="52"/>
    </row>
    <row r="21863">
      <c r="A21863" s="44" t="s">
        <v>20211</v>
      </c>
      <c r="B21863" s="45">
        <v>2800.0</v>
      </c>
      <c r="C21863" s="52"/>
      <c r="D21863" s="52"/>
    </row>
    <row r="21864">
      <c r="A21864" s="44" t="s">
        <v>20212</v>
      </c>
      <c r="B21864" s="45">
        <v>3900.0</v>
      </c>
      <c r="C21864" s="52" t="s">
        <v>4017</v>
      </c>
      <c r="D21864" s="52"/>
    </row>
    <row r="21865">
      <c r="A21865" s="44" t="s">
        <v>20213</v>
      </c>
      <c r="B21865" s="45">
        <v>3620.0</v>
      </c>
      <c r="C21865" s="52" t="s">
        <v>4774</v>
      </c>
      <c r="D21865" s="52"/>
    </row>
    <row r="21866">
      <c r="A21866" s="44" t="s">
        <v>20214</v>
      </c>
      <c r="B21866" s="45">
        <v>12360.0</v>
      </c>
      <c r="C21866" s="52" t="s">
        <v>4503</v>
      </c>
      <c r="D21866" s="52"/>
    </row>
    <row r="21867">
      <c r="A21867" s="44" t="s">
        <v>20215</v>
      </c>
      <c r="B21867" s="45">
        <v>2960.0</v>
      </c>
      <c r="C21867" s="52"/>
      <c r="D21867" s="52"/>
    </row>
    <row r="21868">
      <c r="A21868" s="44" t="s">
        <v>20216</v>
      </c>
      <c r="B21868" s="45">
        <v>9820.0</v>
      </c>
      <c r="C21868" s="52"/>
      <c r="D21868" s="52"/>
    </row>
    <row r="21869">
      <c r="A21869" s="44" t="s">
        <v>20217</v>
      </c>
      <c r="B21869" s="45">
        <v>14280.0</v>
      </c>
      <c r="C21869" s="52" t="s">
        <v>20218</v>
      </c>
      <c r="D21869" s="52" t="s">
        <v>19915</v>
      </c>
    </row>
    <row r="21870">
      <c r="A21870" s="44" t="s">
        <v>20219</v>
      </c>
      <c r="B21870" s="45">
        <v>2820.0</v>
      </c>
      <c r="C21870" s="52" t="s">
        <v>4774</v>
      </c>
      <c r="D21870" s="52"/>
    </row>
    <row r="21871">
      <c r="A21871" s="44" t="s">
        <v>20220</v>
      </c>
      <c r="B21871" s="45">
        <v>13340.0</v>
      </c>
      <c r="C21871" s="52" t="s">
        <v>4088</v>
      </c>
      <c r="D21871" s="52" t="s">
        <v>19920</v>
      </c>
    </row>
    <row r="21872">
      <c r="A21872" s="44" t="s">
        <v>20221</v>
      </c>
      <c r="B21872" s="45">
        <v>3960.0</v>
      </c>
      <c r="C21872" s="52" t="s">
        <v>20222</v>
      </c>
      <c r="D21872" s="52" t="s">
        <v>20013</v>
      </c>
    </row>
    <row r="21873">
      <c r="A21873" s="44" t="s">
        <v>20223</v>
      </c>
      <c r="B21873" s="45">
        <v>2800.0</v>
      </c>
      <c r="C21873" s="52" t="s">
        <v>20222</v>
      </c>
      <c r="D21873" s="52" t="s">
        <v>20013</v>
      </c>
    </row>
    <row r="21874">
      <c r="A21874" s="44" t="s">
        <v>20224</v>
      </c>
      <c r="B21874" s="45">
        <v>14320.0</v>
      </c>
      <c r="C21874" s="52" t="s">
        <v>14476</v>
      </c>
      <c r="D21874" s="52" t="s">
        <v>19915</v>
      </c>
    </row>
    <row r="21875">
      <c r="A21875" s="44" t="s">
        <v>20225</v>
      </c>
      <c r="B21875" s="45">
        <v>9460.0</v>
      </c>
      <c r="C21875" s="52"/>
      <c r="D21875" s="52"/>
    </row>
    <row r="21876">
      <c r="A21876" s="44" t="s">
        <v>20226</v>
      </c>
      <c r="B21876" s="45">
        <v>1300.0</v>
      </c>
      <c r="C21876" s="52"/>
      <c r="D21876" s="52"/>
    </row>
    <row r="21877">
      <c r="A21877" s="44" t="s">
        <v>20227</v>
      </c>
      <c r="B21877" s="45">
        <v>2920.0</v>
      </c>
      <c r="C21877" s="52"/>
      <c r="D21877" s="52"/>
    </row>
    <row r="21878">
      <c r="A21878" s="44" t="s">
        <v>20228</v>
      </c>
      <c r="B21878" s="45">
        <v>12160.0</v>
      </c>
      <c r="C21878" s="52" t="s">
        <v>4075</v>
      </c>
      <c r="D21878" s="52" t="s">
        <v>19920</v>
      </c>
    </row>
    <row r="21879">
      <c r="A21879" s="44" t="s">
        <v>20229</v>
      </c>
      <c r="B21879" s="45">
        <v>9040.0</v>
      </c>
      <c r="C21879" s="52"/>
      <c r="D21879" s="52"/>
    </row>
    <row r="21880">
      <c r="A21880" s="44" t="s">
        <v>20230</v>
      </c>
      <c r="B21880" s="45">
        <v>13680.0</v>
      </c>
      <c r="C21880" s="52" t="s">
        <v>196</v>
      </c>
      <c r="D21880" s="52" t="s">
        <v>19920</v>
      </c>
    </row>
    <row r="21881">
      <c r="A21881" s="44" t="s">
        <v>20231</v>
      </c>
      <c r="B21881" s="45">
        <v>19080.0</v>
      </c>
      <c r="C21881" s="52" t="s">
        <v>19889</v>
      </c>
      <c r="D21881" s="52" t="s">
        <v>19915</v>
      </c>
    </row>
    <row r="21882">
      <c r="A21882" s="44" t="s">
        <v>20232</v>
      </c>
      <c r="B21882" s="45">
        <v>9560.0</v>
      </c>
      <c r="C21882" s="52"/>
      <c r="D21882" s="52"/>
    </row>
    <row r="21883">
      <c r="A21883" s="44" t="s">
        <v>20233</v>
      </c>
      <c r="B21883" s="45">
        <v>12300.0</v>
      </c>
      <c r="C21883" s="52"/>
      <c r="D21883" s="52" t="s">
        <v>19920</v>
      </c>
    </row>
    <row r="21884">
      <c r="A21884" s="44" t="s">
        <v>20234</v>
      </c>
      <c r="B21884" s="45">
        <v>3980.0</v>
      </c>
      <c r="C21884" s="52" t="s">
        <v>4017</v>
      </c>
      <c r="D21884" s="52"/>
    </row>
    <row r="21885">
      <c r="A21885" s="44" t="s">
        <v>20235</v>
      </c>
      <c r="B21885" s="45">
        <v>9620.0</v>
      </c>
      <c r="C21885" s="52"/>
      <c r="D21885" s="52"/>
    </row>
    <row r="21886">
      <c r="A21886" s="44" t="s">
        <v>20236</v>
      </c>
      <c r="B21886" s="45">
        <v>3260.0</v>
      </c>
      <c r="C21886" s="52" t="s">
        <v>4017</v>
      </c>
      <c r="D21886" s="52"/>
    </row>
    <row r="21887">
      <c r="A21887" s="44" t="s">
        <v>20237</v>
      </c>
      <c r="B21887" s="45">
        <v>3700.0</v>
      </c>
      <c r="C21887" s="52" t="s">
        <v>6421</v>
      </c>
      <c r="D21887" s="52" t="s">
        <v>19861</v>
      </c>
    </row>
    <row r="21888">
      <c r="A21888" s="44" t="s">
        <v>20238</v>
      </c>
      <c r="B21888" s="45">
        <v>14940.0</v>
      </c>
      <c r="C21888" s="52"/>
      <c r="D21888" s="52" t="s">
        <v>19920</v>
      </c>
    </row>
    <row r="21889">
      <c r="A21889" s="44" t="s">
        <v>20239</v>
      </c>
      <c r="B21889" s="45">
        <v>3500.0</v>
      </c>
      <c r="C21889" s="52" t="s">
        <v>6508</v>
      </c>
      <c r="D21889" s="52" t="s">
        <v>19861</v>
      </c>
    </row>
    <row r="21890">
      <c r="A21890" s="44" t="s">
        <v>20240</v>
      </c>
      <c r="B21890" s="45">
        <v>3480.0</v>
      </c>
      <c r="C21890" s="52" t="s">
        <v>7276</v>
      </c>
      <c r="D21890" s="52" t="s">
        <v>19861</v>
      </c>
    </row>
    <row r="21891">
      <c r="A21891" s="44" t="s">
        <v>20241</v>
      </c>
      <c r="B21891" s="45">
        <v>9000.0</v>
      </c>
      <c r="C21891" s="52"/>
      <c r="D21891" s="52"/>
    </row>
    <row r="21892">
      <c r="A21892" s="44" t="s">
        <v>20242</v>
      </c>
      <c r="B21892" s="45">
        <v>2800.0</v>
      </c>
      <c r="C21892" s="52" t="s">
        <v>9914</v>
      </c>
      <c r="D21892" s="52" t="s">
        <v>19861</v>
      </c>
    </row>
    <row r="21893">
      <c r="A21893" s="44" t="s">
        <v>20243</v>
      </c>
      <c r="B21893" s="45">
        <v>11860.0</v>
      </c>
      <c r="C21893" s="52"/>
      <c r="D21893" s="52" t="s">
        <v>19920</v>
      </c>
    </row>
    <row r="21894">
      <c r="A21894" s="44" t="s">
        <v>20244</v>
      </c>
      <c r="B21894" s="45">
        <v>9020.0</v>
      </c>
      <c r="C21894" s="52"/>
      <c r="D21894" s="52"/>
    </row>
    <row r="21895">
      <c r="A21895" s="44" t="s">
        <v>20245</v>
      </c>
      <c r="B21895" s="45">
        <v>11820.0</v>
      </c>
      <c r="C21895" s="52"/>
      <c r="D21895" s="52" t="s">
        <v>19920</v>
      </c>
    </row>
    <row r="21896">
      <c r="A21896" s="44" t="s">
        <v>20246</v>
      </c>
      <c r="B21896" s="45">
        <v>8960.0</v>
      </c>
      <c r="C21896" s="52"/>
      <c r="D21896" s="52"/>
    </row>
    <row r="21897">
      <c r="A21897" s="44" t="s">
        <v>20247</v>
      </c>
      <c r="B21897" s="45">
        <v>14880.0</v>
      </c>
      <c r="C21897" s="52" t="s">
        <v>19920</v>
      </c>
      <c r="D21897" s="52"/>
    </row>
    <row r="21898">
      <c r="A21898" s="44" t="s">
        <v>20248</v>
      </c>
      <c r="B21898" s="45">
        <v>8980.0</v>
      </c>
      <c r="C21898" s="52"/>
      <c r="D21898" s="52"/>
    </row>
    <row r="21899">
      <c r="A21899" s="44" t="s">
        <v>20249</v>
      </c>
      <c r="B21899" s="45">
        <v>2760.0</v>
      </c>
      <c r="C21899" s="52"/>
      <c r="D21899" s="52"/>
    </row>
    <row r="21900">
      <c r="A21900" s="44" t="s">
        <v>20250</v>
      </c>
      <c r="B21900" s="45">
        <v>2740.0</v>
      </c>
      <c r="C21900" s="52"/>
      <c r="D21900" s="52"/>
    </row>
    <row r="21901">
      <c r="A21901" s="44" t="s">
        <v>20251</v>
      </c>
      <c r="B21901" s="45">
        <v>8940.0</v>
      </c>
      <c r="C21901" s="52"/>
      <c r="D21901" s="52"/>
    </row>
    <row r="21902">
      <c r="A21902" s="44" t="s">
        <v>20252</v>
      </c>
      <c r="B21902" s="45">
        <v>10680.0</v>
      </c>
      <c r="C21902" s="52"/>
      <c r="D21902" s="52"/>
    </row>
    <row r="21903">
      <c r="A21903" s="44" t="s">
        <v>20253</v>
      </c>
      <c r="B21903" s="45">
        <v>1660.0</v>
      </c>
      <c r="C21903" s="52"/>
      <c r="D21903" s="52"/>
    </row>
    <row r="21904">
      <c r="A21904" s="44" t="s">
        <v>20254</v>
      </c>
      <c r="B21904" s="45">
        <v>10160.0</v>
      </c>
      <c r="C21904" s="52"/>
      <c r="D21904" s="52"/>
    </row>
    <row r="21905">
      <c r="A21905" s="44" t="s">
        <v>20255</v>
      </c>
      <c r="B21905" s="45">
        <v>10960.0</v>
      </c>
      <c r="C21905" s="52" t="s">
        <v>20256</v>
      </c>
      <c r="D21905" s="52" t="s">
        <v>19915</v>
      </c>
    </row>
    <row r="21906">
      <c r="A21906" s="44" t="s">
        <v>20257</v>
      </c>
      <c r="B21906" s="45">
        <v>10320.0</v>
      </c>
      <c r="C21906" s="52"/>
      <c r="D21906" s="52"/>
    </row>
    <row r="21907">
      <c r="A21907" s="44" t="s">
        <v>20258</v>
      </c>
      <c r="B21907" s="45">
        <v>24380.0</v>
      </c>
      <c r="C21907" s="52" t="s">
        <v>20172</v>
      </c>
      <c r="D21907" s="52" t="s">
        <v>19816</v>
      </c>
    </row>
    <row r="21908">
      <c r="A21908" s="44" t="s">
        <v>20259</v>
      </c>
      <c r="B21908" s="45">
        <v>3880.0</v>
      </c>
      <c r="C21908" s="52" t="s">
        <v>4017</v>
      </c>
      <c r="D21908" s="52"/>
    </row>
    <row r="21909">
      <c r="A21909" s="44" t="s">
        <v>20260</v>
      </c>
      <c r="B21909" s="45">
        <v>16920.0</v>
      </c>
      <c r="C21909" s="52"/>
      <c r="D21909" s="52"/>
    </row>
    <row r="21910">
      <c r="A21910" s="44" t="s">
        <v>20261</v>
      </c>
      <c r="B21910" s="45">
        <v>2980.0</v>
      </c>
      <c r="C21910" s="52" t="s">
        <v>4017</v>
      </c>
      <c r="D21910" s="52"/>
    </row>
    <row r="21911">
      <c r="A21911" s="44" t="s">
        <v>20262</v>
      </c>
      <c r="B21911" s="45">
        <v>12260.0</v>
      </c>
      <c r="C21911" s="52" t="s">
        <v>20263</v>
      </c>
      <c r="D21911" s="52" t="s">
        <v>19915</v>
      </c>
    </row>
    <row r="21912">
      <c r="A21912" s="44" t="s">
        <v>20264</v>
      </c>
      <c r="B21912" s="45">
        <v>10980.0</v>
      </c>
      <c r="C21912" s="52" t="s">
        <v>4824</v>
      </c>
      <c r="D21912" s="52"/>
    </row>
    <row r="21913">
      <c r="A21913" s="44" t="s">
        <v>20265</v>
      </c>
      <c r="B21913" s="45">
        <v>24900.0</v>
      </c>
      <c r="C21913" s="52" t="s">
        <v>19887</v>
      </c>
      <c r="D21913" s="52" t="s">
        <v>19816</v>
      </c>
    </row>
    <row r="21914">
      <c r="A21914" s="44" t="s">
        <v>20266</v>
      </c>
      <c r="B21914" s="45">
        <v>33480.0</v>
      </c>
      <c r="C21914" s="52" t="s">
        <v>20267</v>
      </c>
      <c r="D21914" s="52" t="s">
        <v>20268</v>
      </c>
    </row>
    <row r="21915">
      <c r="A21915" s="44" t="s">
        <v>20269</v>
      </c>
      <c r="B21915" s="45">
        <v>17400.0</v>
      </c>
      <c r="C21915" s="52"/>
      <c r="D21915" s="52"/>
    </row>
    <row r="21916">
      <c r="A21916" s="44" t="s">
        <v>20270</v>
      </c>
      <c r="B21916" s="45">
        <v>3900.0</v>
      </c>
      <c r="C21916" s="52" t="s">
        <v>20271</v>
      </c>
      <c r="D21916" s="52" t="s">
        <v>20013</v>
      </c>
    </row>
    <row r="21917">
      <c r="A21917" s="44" t="s">
        <v>20272</v>
      </c>
      <c r="B21917" s="45">
        <v>2800.0</v>
      </c>
      <c r="C21917" s="52" t="s">
        <v>20271</v>
      </c>
      <c r="D21917" s="52" t="s">
        <v>20013</v>
      </c>
    </row>
    <row r="21918">
      <c r="A21918" s="44" t="s">
        <v>20273</v>
      </c>
      <c r="B21918" s="45">
        <v>24740.0</v>
      </c>
      <c r="C21918" s="52" t="s">
        <v>19887</v>
      </c>
      <c r="D21918" s="52" t="s">
        <v>19816</v>
      </c>
    </row>
    <row r="21919">
      <c r="A21919" s="44" t="s">
        <v>20274</v>
      </c>
      <c r="B21919" s="45">
        <v>3320.0</v>
      </c>
      <c r="C21919" s="52" t="s">
        <v>6421</v>
      </c>
      <c r="D21919" s="52" t="s">
        <v>19855</v>
      </c>
    </row>
    <row r="21920">
      <c r="A21920" s="44" t="s">
        <v>20275</v>
      </c>
      <c r="B21920" s="45">
        <v>3160.0</v>
      </c>
      <c r="C21920" s="52" t="s">
        <v>6508</v>
      </c>
      <c r="D21920" s="52" t="s">
        <v>19855</v>
      </c>
    </row>
    <row r="21921">
      <c r="A21921" s="44" t="s">
        <v>20276</v>
      </c>
      <c r="B21921" s="45">
        <v>3160.0</v>
      </c>
      <c r="C21921" s="52" t="s">
        <v>7276</v>
      </c>
      <c r="D21921" s="52" t="s">
        <v>19855</v>
      </c>
    </row>
    <row r="21922">
      <c r="A21922" s="44" t="s">
        <v>20277</v>
      </c>
      <c r="B21922" s="45">
        <v>12180.0</v>
      </c>
      <c r="C21922" s="52" t="s">
        <v>16640</v>
      </c>
      <c r="D21922" s="52" t="s">
        <v>19915</v>
      </c>
    </row>
    <row r="21923">
      <c r="A21923" s="44" t="s">
        <v>20278</v>
      </c>
      <c r="B21923" s="45">
        <v>2820.0</v>
      </c>
      <c r="C21923" s="52" t="s">
        <v>9914</v>
      </c>
      <c r="D21923" s="52" t="s">
        <v>19855</v>
      </c>
    </row>
    <row r="21924">
      <c r="A21924" s="44" t="s">
        <v>20279</v>
      </c>
      <c r="B21924" s="45">
        <v>13480.0</v>
      </c>
      <c r="C21924" s="52"/>
      <c r="D21924" s="52"/>
    </row>
    <row r="21925">
      <c r="A21925" s="44" t="s">
        <v>20280</v>
      </c>
      <c r="B21925" s="45">
        <v>3400.0</v>
      </c>
      <c r="C21925" s="52"/>
      <c r="D21925" s="52"/>
    </row>
    <row r="21926">
      <c r="A21926" s="44" t="s">
        <v>20281</v>
      </c>
      <c r="B21926" s="45">
        <v>3800.0</v>
      </c>
      <c r="C21926" s="52" t="s">
        <v>20271</v>
      </c>
      <c r="D21926" s="52" t="s">
        <v>20013</v>
      </c>
    </row>
    <row r="21927">
      <c r="A21927" s="44" t="s">
        <v>20282</v>
      </c>
      <c r="B21927" s="45">
        <v>2760.0</v>
      </c>
      <c r="C21927" s="52" t="s">
        <v>744</v>
      </c>
      <c r="D21927" s="52"/>
    </row>
    <row r="21928">
      <c r="A21928" s="44" t="s">
        <v>20283</v>
      </c>
      <c r="B21928" s="45">
        <v>2800.0</v>
      </c>
      <c r="C21928" s="52" t="s">
        <v>20271</v>
      </c>
      <c r="D21928" s="52" t="s">
        <v>20013</v>
      </c>
    </row>
    <row r="21929">
      <c r="A21929" s="44" t="s">
        <v>20284</v>
      </c>
      <c r="B21929" s="45">
        <v>2560.0</v>
      </c>
      <c r="C21929" s="52" t="s">
        <v>744</v>
      </c>
      <c r="D21929" s="52"/>
    </row>
    <row r="21930">
      <c r="A21930" s="44" t="s">
        <v>20285</v>
      </c>
      <c r="B21930" s="45">
        <v>2400.0</v>
      </c>
      <c r="C21930" s="52" t="s">
        <v>20286</v>
      </c>
      <c r="D21930" s="52"/>
    </row>
    <row r="21931">
      <c r="A21931" s="44" t="s">
        <v>20287</v>
      </c>
      <c r="B21931" s="45">
        <v>2380.0</v>
      </c>
      <c r="C21931" s="52" t="s">
        <v>20286</v>
      </c>
      <c r="D21931" s="52"/>
    </row>
    <row r="21932">
      <c r="A21932" s="44" t="s">
        <v>20288</v>
      </c>
      <c r="B21932" s="45">
        <v>3380.0</v>
      </c>
      <c r="C21932" s="52" t="s">
        <v>20271</v>
      </c>
      <c r="D21932" s="52" t="s">
        <v>20013</v>
      </c>
    </row>
    <row r="21933">
      <c r="A21933" s="44" t="s">
        <v>20289</v>
      </c>
      <c r="B21933" s="45">
        <v>2800.0</v>
      </c>
      <c r="C21933" s="52" t="s">
        <v>20271</v>
      </c>
      <c r="D21933" s="52" t="s">
        <v>20013</v>
      </c>
    </row>
    <row r="21934">
      <c r="A21934" s="44" t="s">
        <v>20290</v>
      </c>
      <c r="B21934" s="45">
        <v>3660.0</v>
      </c>
      <c r="C21934" s="52" t="s">
        <v>6421</v>
      </c>
      <c r="D21934" s="52" t="s">
        <v>19861</v>
      </c>
    </row>
    <row r="21935">
      <c r="A21935" s="44" t="s">
        <v>20291</v>
      </c>
      <c r="B21935" s="45">
        <v>16700.0</v>
      </c>
      <c r="C21935" s="52" t="s">
        <v>18305</v>
      </c>
      <c r="D21935" s="52" t="s">
        <v>19920</v>
      </c>
    </row>
    <row r="21936">
      <c r="A21936" s="44" t="s">
        <v>20292</v>
      </c>
      <c r="B21936" s="45">
        <v>3340.0</v>
      </c>
      <c r="C21936" s="52" t="s">
        <v>6508</v>
      </c>
      <c r="D21936" s="52" t="s">
        <v>19861</v>
      </c>
    </row>
    <row r="21937">
      <c r="A21937" s="44" t="s">
        <v>20293</v>
      </c>
      <c r="B21937" s="45">
        <v>3320.0</v>
      </c>
      <c r="C21937" s="52" t="s">
        <v>7276</v>
      </c>
      <c r="D21937" s="52" t="s">
        <v>19861</v>
      </c>
    </row>
    <row r="21938">
      <c r="A21938" s="44" t="s">
        <v>20294</v>
      </c>
      <c r="B21938" s="45">
        <v>3920.0</v>
      </c>
      <c r="C21938" s="52" t="s">
        <v>20271</v>
      </c>
      <c r="D21938" s="52" t="s">
        <v>20013</v>
      </c>
    </row>
    <row r="21939">
      <c r="A21939" s="44" t="s">
        <v>20295</v>
      </c>
      <c r="B21939" s="45">
        <v>24400.0</v>
      </c>
      <c r="C21939" s="52" t="s">
        <v>19887</v>
      </c>
      <c r="D21939" s="52" t="s">
        <v>19816</v>
      </c>
    </row>
    <row r="21940">
      <c r="A21940" s="44" t="s">
        <v>20296</v>
      </c>
      <c r="B21940" s="45">
        <v>2800.0</v>
      </c>
      <c r="C21940" s="52" t="s">
        <v>20271</v>
      </c>
      <c r="D21940" s="52"/>
    </row>
    <row r="21941">
      <c r="A21941" s="44" t="s">
        <v>20297</v>
      </c>
      <c r="B21941" s="45">
        <v>2760.0</v>
      </c>
      <c r="C21941" s="52" t="s">
        <v>9914</v>
      </c>
      <c r="D21941" s="52" t="s">
        <v>19861</v>
      </c>
    </row>
    <row r="21942">
      <c r="A21942" s="44" t="s">
        <v>20298</v>
      </c>
      <c r="B21942" s="45">
        <v>10020.0</v>
      </c>
      <c r="C21942" s="52" t="s">
        <v>20299</v>
      </c>
      <c r="D21942" s="52" t="s">
        <v>19920</v>
      </c>
    </row>
    <row r="21943">
      <c r="A21943" s="44" t="s">
        <v>20300</v>
      </c>
      <c r="B21943" s="45">
        <v>4240.0</v>
      </c>
      <c r="C21943" s="52" t="s">
        <v>4017</v>
      </c>
      <c r="D21943" s="52"/>
    </row>
    <row r="21944">
      <c r="A21944" s="44" t="s">
        <v>20301</v>
      </c>
      <c r="B21944" s="45">
        <v>12380.0</v>
      </c>
      <c r="C21944" s="52" t="s">
        <v>20202</v>
      </c>
      <c r="D21944" s="52" t="s">
        <v>19915</v>
      </c>
    </row>
    <row r="21945">
      <c r="A21945" s="44" t="s">
        <v>20302</v>
      </c>
      <c r="B21945" s="45">
        <v>16500.0</v>
      </c>
      <c r="C21945" s="52"/>
      <c r="D21945" s="52"/>
    </row>
    <row r="21946">
      <c r="A21946" s="44" t="s">
        <v>20303</v>
      </c>
      <c r="B21946" s="45">
        <v>3120.0</v>
      </c>
      <c r="C21946" s="52" t="s">
        <v>4017</v>
      </c>
      <c r="D21946" s="52"/>
    </row>
    <row r="21947">
      <c r="A21947" s="44" t="s">
        <v>20304</v>
      </c>
      <c r="B21947" s="45">
        <v>22500.0</v>
      </c>
      <c r="C21947" s="52"/>
      <c r="D21947" s="52"/>
    </row>
    <row r="21948">
      <c r="A21948" s="44" t="s">
        <v>20305</v>
      </c>
      <c r="B21948" s="45">
        <v>10180.0</v>
      </c>
      <c r="C21948" s="52"/>
      <c r="D21948" s="52"/>
    </row>
    <row r="21949">
      <c r="A21949" s="44" t="s">
        <v>20306</v>
      </c>
      <c r="B21949" s="45">
        <v>12540.0</v>
      </c>
      <c r="C21949" s="52" t="s">
        <v>4576</v>
      </c>
      <c r="D21949" s="52" t="s">
        <v>19920</v>
      </c>
    </row>
    <row r="21950">
      <c r="A21950" s="44" t="s">
        <v>20307</v>
      </c>
      <c r="B21950" s="45">
        <v>3480.0</v>
      </c>
      <c r="C21950" s="52" t="s">
        <v>20308</v>
      </c>
      <c r="D21950" s="52" t="s">
        <v>20013</v>
      </c>
    </row>
    <row r="21951">
      <c r="A21951" s="44" t="s">
        <v>20309</v>
      </c>
      <c r="B21951" s="45">
        <v>2860.0</v>
      </c>
      <c r="C21951" s="52" t="s">
        <v>20308</v>
      </c>
      <c r="D21951" s="52" t="s">
        <v>20013</v>
      </c>
    </row>
    <row r="21952">
      <c r="A21952" s="44" t="s">
        <v>20310</v>
      </c>
      <c r="B21952" s="45">
        <v>3060.0</v>
      </c>
      <c r="C21952" s="52" t="s">
        <v>4031</v>
      </c>
      <c r="D21952" s="52"/>
    </row>
    <row r="21953">
      <c r="A21953" s="44" t="s">
        <v>20311</v>
      </c>
      <c r="B21953" s="45">
        <v>2440.0</v>
      </c>
      <c r="C21953" s="52" t="s">
        <v>2851</v>
      </c>
      <c r="D21953" s="52"/>
    </row>
    <row r="21954">
      <c r="A21954" s="44" t="s">
        <v>20312</v>
      </c>
      <c r="B21954" s="45">
        <v>2880.0</v>
      </c>
      <c r="C21954" s="52" t="s">
        <v>4031</v>
      </c>
      <c r="D21954" s="52"/>
    </row>
    <row r="21955">
      <c r="A21955" s="44" t="s">
        <v>20313</v>
      </c>
      <c r="B21955" s="45">
        <v>2280.0</v>
      </c>
      <c r="C21955" s="52" t="s">
        <v>2851</v>
      </c>
      <c r="D21955" s="52"/>
    </row>
    <row r="21956">
      <c r="A21956" s="44" t="s">
        <v>20314</v>
      </c>
      <c r="B21956" s="45">
        <v>2880.0</v>
      </c>
      <c r="C21956" s="52"/>
      <c r="D21956" s="52"/>
    </row>
    <row r="21957">
      <c r="A21957" s="44" t="s">
        <v>20315</v>
      </c>
      <c r="B21957" s="45">
        <v>12080.0</v>
      </c>
      <c r="C21957" s="52" t="s">
        <v>4038</v>
      </c>
      <c r="D21957" s="52" t="s">
        <v>19915</v>
      </c>
    </row>
    <row r="21958">
      <c r="A21958" s="44" t="s">
        <v>20316</v>
      </c>
      <c r="B21958" s="45">
        <v>4400.0</v>
      </c>
      <c r="C21958" s="52"/>
      <c r="D21958" s="52"/>
    </row>
    <row r="21959">
      <c r="A21959" s="44" t="s">
        <v>20317</v>
      </c>
      <c r="B21959" s="45">
        <v>10380.0</v>
      </c>
      <c r="C21959" s="52"/>
      <c r="D21959" s="52"/>
    </row>
    <row r="21960">
      <c r="A21960" s="44" t="s">
        <v>20318</v>
      </c>
      <c r="B21960" s="45">
        <v>14100.0</v>
      </c>
      <c r="C21960" s="52" t="s">
        <v>5038</v>
      </c>
      <c r="D21960" s="52" t="s">
        <v>19920</v>
      </c>
    </row>
    <row r="21961">
      <c r="A21961" s="44" t="s">
        <v>20319</v>
      </c>
      <c r="B21961" s="45">
        <v>1660.0</v>
      </c>
      <c r="C21961" s="52"/>
      <c r="D21961" s="52"/>
    </row>
    <row r="21962">
      <c r="A21962" s="44" t="s">
        <v>20320</v>
      </c>
      <c r="B21962" s="45">
        <v>11520.0</v>
      </c>
      <c r="C21962" s="52" t="s">
        <v>12664</v>
      </c>
      <c r="D21962" s="52" t="s">
        <v>19915</v>
      </c>
    </row>
    <row r="21963">
      <c r="A21963" s="44" t="s">
        <v>20321</v>
      </c>
      <c r="B21963" s="45">
        <v>9440.0</v>
      </c>
      <c r="C21963" s="52"/>
      <c r="D21963" s="52"/>
    </row>
    <row r="21964">
      <c r="A21964" s="44" t="s">
        <v>20322</v>
      </c>
      <c r="B21964" s="45">
        <v>1640.0</v>
      </c>
      <c r="C21964" s="52"/>
      <c r="D21964" s="52"/>
    </row>
    <row r="21965">
      <c r="A21965" s="44" t="s">
        <v>20323</v>
      </c>
      <c r="B21965" s="45">
        <v>9480.0</v>
      </c>
      <c r="C21965" s="52"/>
      <c r="D21965" s="52"/>
    </row>
    <row r="21966">
      <c r="A21966" s="44" t="s">
        <v>20324</v>
      </c>
      <c r="B21966" s="45">
        <v>10000.0</v>
      </c>
      <c r="C21966" s="52"/>
      <c r="D21966" s="52"/>
    </row>
    <row r="21967">
      <c r="A21967" s="44" t="s">
        <v>20325</v>
      </c>
      <c r="B21967" s="45">
        <v>11680.0</v>
      </c>
      <c r="C21967" s="52" t="s">
        <v>4655</v>
      </c>
      <c r="D21967" s="52" t="s">
        <v>19920</v>
      </c>
    </row>
    <row r="21968">
      <c r="A21968" s="44" t="s">
        <v>20326</v>
      </c>
      <c r="B21968" s="45">
        <v>4220.0</v>
      </c>
      <c r="C21968" s="52" t="s">
        <v>4017</v>
      </c>
      <c r="D21968" s="52"/>
    </row>
    <row r="21969">
      <c r="A21969" s="44" t="s">
        <v>20327</v>
      </c>
      <c r="B21969" s="45">
        <v>24460.0</v>
      </c>
      <c r="C21969" s="52" t="s">
        <v>19887</v>
      </c>
      <c r="D21969" s="52" t="s">
        <v>19816</v>
      </c>
    </row>
    <row r="21970">
      <c r="A21970" s="44" t="s">
        <v>20328</v>
      </c>
      <c r="B21970" s="45">
        <v>2600.0</v>
      </c>
      <c r="C21970" s="52" t="s">
        <v>3980</v>
      </c>
      <c r="D21970" s="52"/>
    </row>
    <row r="21971">
      <c r="A21971" s="44" t="s">
        <v>20329</v>
      </c>
      <c r="B21971" s="45">
        <v>19340.0</v>
      </c>
      <c r="C21971" s="52" t="s">
        <v>20166</v>
      </c>
      <c r="D21971" s="52" t="s">
        <v>19915</v>
      </c>
    </row>
    <row r="21972">
      <c r="A21972" s="44" t="s">
        <v>20330</v>
      </c>
      <c r="B21972" s="45">
        <v>12540.0</v>
      </c>
      <c r="C21972" s="52" t="s">
        <v>19813</v>
      </c>
      <c r="D21972" s="52" t="s">
        <v>19920</v>
      </c>
    </row>
    <row r="21973">
      <c r="A21973" s="44" t="s">
        <v>20331</v>
      </c>
      <c r="B21973" s="45">
        <v>10140.0</v>
      </c>
      <c r="C21973" s="52"/>
      <c r="D21973" s="52"/>
    </row>
    <row r="21974">
      <c r="A21974" s="44" t="s">
        <v>20332</v>
      </c>
      <c r="B21974" s="45">
        <v>9540.0</v>
      </c>
      <c r="C21974" s="52"/>
      <c r="D21974" s="52"/>
    </row>
    <row r="21975">
      <c r="A21975" s="44" t="s">
        <v>20333</v>
      </c>
      <c r="B21975" s="45">
        <v>3040.0</v>
      </c>
      <c r="C21975" s="52" t="s">
        <v>4017</v>
      </c>
      <c r="D21975" s="52"/>
    </row>
    <row r="21976">
      <c r="A21976" s="44" t="s">
        <v>20334</v>
      </c>
      <c r="B21976" s="45">
        <v>2480.0</v>
      </c>
      <c r="C21976" s="52" t="s">
        <v>3980</v>
      </c>
      <c r="D21976" s="52"/>
    </row>
    <row r="21977">
      <c r="A21977" s="44" t="s">
        <v>20335</v>
      </c>
      <c r="B21977" s="45">
        <v>16500.0</v>
      </c>
      <c r="C21977" s="52"/>
      <c r="D21977" s="52"/>
    </row>
    <row r="21978">
      <c r="A21978" s="44" t="s">
        <v>20336</v>
      </c>
      <c r="B21978" s="45">
        <v>11840.0</v>
      </c>
      <c r="C21978" s="52" t="s">
        <v>4576</v>
      </c>
      <c r="D21978" s="52" t="s">
        <v>19915</v>
      </c>
    </row>
    <row r="21979">
      <c r="A21979" s="44" t="s">
        <v>20337</v>
      </c>
      <c r="B21979" s="45">
        <v>10440.0</v>
      </c>
      <c r="C21979" s="52" t="s">
        <v>8817</v>
      </c>
      <c r="D21979" s="52" t="s">
        <v>19920</v>
      </c>
    </row>
    <row r="21980">
      <c r="A21980" s="44" t="s">
        <v>20338</v>
      </c>
      <c r="B21980" s="45">
        <v>20200.0</v>
      </c>
      <c r="C21980" s="52" t="s">
        <v>20172</v>
      </c>
      <c r="D21980" s="52" t="s">
        <v>19816</v>
      </c>
    </row>
    <row r="21981">
      <c r="A21981" s="44" t="s">
        <v>20339</v>
      </c>
      <c r="B21981" s="45">
        <v>32660.0</v>
      </c>
      <c r="C21981" s="52" t="s">
        <v>20340</v>
      </c>
      <c r="D21981" s="52" t="s">
        <v>20268</v>
      </c>
    </row>
    <row r="21982">
      <c r="A21982" s="44" t="s">
        <v>20341</v>
      </c>
      <c r="B21982" s="45">
        <v>3500.0</v>
      </c>
      <c r="C21982" s="52" t="s">
        <v>2781</v>
      </c>
      <c r="D21982" s="52"/>
    </row>
    <row r="21983">
      <c r="A21983" s="44" t="s">
        <v>20342</v>
      </c>
      <c r="B21983" s="45">
        <v>2820.0</v>
      </c>
      <c r="C21983" s="52" t="s">
        <v>2781</v>
      </c>
      <c r="D21983" s="52"/>
    </row>
    <row r="21984">
      <c r="A21984" s="44" t="s">
        <v>20343</v>
      </c>
      <c r="B21984" s="45">
        <v>12960.0</v>
      </c>
      <c r="C21984" s="52" t="s">
        <v>20344</v>
      </c>
      <c r="D21984" s="52" t="s">
        <v>19915</v>
      </c>
    </row>
    <row r="21985">
      <c r="A21985" s="44" t="s">
        <v>20345</v>
      </c>
      <c r="B21985" s="45">
        <v>11800.0</v>
      </c>
      <c r="C21985" s="52" t="s">
        <v>16087</v>
      </c>
      <c r="D21985" s="52" t="s">
        <v>19920</v>
      </c>
    </row>
    <row r="21986">
      <c r="A21986" s="44" t="s">
        <v>20346</v>
      </c>
      <c r="B21986" s="45">
        <v>21640.0</v>
      </c>
      <c r="C21986" s="52" t="s">
        <v>20172</v>
      </c>
      <c r="D21986" s="52" t="s">
        <v>19816</v>
      </c>
    </row>
    <row r="21987">
      <c r="A21987" s="44" t="s">
        <v>20347</v>
      </c>
      <c r="B21987" s="45">
        <v>3200.0</v>
      </c>
      <c r="C21987" s="52" t="s">
        <v>6421</v>
      </c>
      <c r="D21987" s="52" t="s">
        <v>19855</v>
      </c>
    </row>
    <row r="21988">
      <c r="A21988" s="44" t="s">
        <v>20348</v>
      </c>
      <c r="B21988" s="45">
        <v>3060.0</v>
      </c>
      <c r="C21988" s="52" t="s">
        <v>6508</v>
      </c>
      <c r="D21988" s="52" t="s">
        <v>19855</v>
      </c>
    </row>
    <row r="21989">
      <c r="A21989" s="44" t="s">
        <v>20349</v>
      </c>
      <c r="B21989" s="45">
        <v>3060.0</v>
      </c>
      <c r="C21989" s="52" t="s">
        <v>7276</v>
      </c>
      <c r="D21989" s="52" t="s">
        <v>19855</v>
      </c>
    </row>
    <row r="21990">
      <c r="A21990" s="44" t="s">
        <v>20350</v>
      </c>
      <c r="B21990" s="45">
        <v>2800.0</v>
      </c>
      <c r="C21990" s="52" t="s">
        <v>9914</v>
      </c>
      <c r="D21990" s="52" t="s">
        <v>19855</v>
      </c>
    </row>
    <row r="21991">
      <c r="A21991" s="44" t="s">
        <v>20351</v>
      </c>
      <c r="B21991" s="45">
        <v>33220.0</v>
      </c>
      <c r="C21991" s="52" t="s">
        <v>20340</v>
      </c>
      <c r="D21991" s="52" t="s">
        <v>20268</v>
      </c>
    </row>
    <row r="21992">
      <c r="A21992" s="44" t="s">
        <v>20352</v>
      </c>
      <c r="B21992" s="45">
        <v>4160.0</v>
      </c>
      <c r="C21992" s="52" t="s">
        <v>19532</v>
      </c>
      <c r="D21992" s="52" t="s">
        <v>20013</v>
      </c>
    </row>
    <row r="21993">
      <c r="A21993" s="44" t="s">
        <v>20353</v>
      </c>
      <c r="B21993" s="45">
        <v>22200.0</v>
      </c>
      <c r="C21993" s="52" t="s">
        <v>20172</v>
      </c>
      <c r="D21993" s="52" t="s">
        <v>19816</v>
      </c>
    </row>
    <row r="21994">
      <c r="A21994" s="44" t="s">
        <v>20354</v>
      </c>
      <c r="B21994" s="45">
        <v>2900.0</v>
      </c>
      <c r="C21994" s="52" t="s">
        <v>19532</v>
      </c>
      <c r="D21994" s="52" t="s">
        <v>20013</v>
      </c>
    </row>
    <row r="21995">
      <c r="A21995" s="44" t="s">
        <v>20355</v>
      </c>
      <c r="B21995" s="45">
        <v>12000.0</v>
      </c>
      <c r="C21995" s="52" t="s">
        <v>8901</v>
      </c>
      <c r="D21995" s="52" t="s">
        <v>20083</v>
      </c>
    </row>
    <row r="21996">
      <c r="A21996" s="44" t="s">
        <v>20356</v>
      </c>
      <c r="B21996" s="45">
        <v>3380.0</v>
      </c>
      <c r="C21996" s="52" t="s">
        <v>6421</v>
      </c>
      <c r="D21996" s="52" t="s">
        <v>19861</v>
      </c>
    </row>
    <row r="21997">
      <c r="A21997" s="44" t="s">
        <v>20357</v>
      </c>
      <c r="B21997" s="45">
        <v>10400.0</v>
      </c>
      <c r="C21997" s="52" t="s">
        <v>8901</v>
      </c>
      <c r="D21997" s="52"/>
    </row>
    <row r="21998">
      <c r="A21998" s="44" t="s">
        <v>20358</v>
      </c>
      <c r="B21998" s="45">
        <v>3160.0</v>
      </c>
      <c r="C21998" s="52" t="s">
        <v>6508</v>
      </c>
      <c r="D21998" s="52" t="s">
        <v>19861</v>
      </c>
    </row>
    <row r="21999">
      <c r="A21999" s="44" t="s">
        <v>20359</v>
      </c>
      <c r="B21999" s="45">
        <v>3140.0</v>
      </c>
      <c r="C21999" s="52" t="s">
        <v>7276</v>
      </c>
      <c r="D21999" s="52" t="s">
        <v>19861</v>
      </c>
    </row>
    <row r="22000">
      <c r="A22000" s="44" t="s">
        <v>20360</v>
      </c>
      <c r="B22000" s="45">
        <v>2820.0</v>
      </c>
      <c r="C22000" s="52" t="s">
        <v>9914</v>
      </c>
      <c r="D22000" s="52" t="s">
        <v>19861</v>
      </c>
    </row>
    <row r="22001">
      <c r="A22001" s="44" t="s">
        <v>20361</v>
      </c>
      <c r="B22001" s="45">
        <v>32560.0</v>
      </c>
      <c r="C22001" s="52"/>
      <c r="D22001" s="52"/>
    </row>
    <row r="22002">
      <c r="A22002" s="44" t="s">
        <v>20362</v>
      </c>
      <c r="B22002" s="45">
        <v>24680.0</v>
      </c>
      <c r="C22002" s="52" t="s">
        <v>20172</v>
      </c>
      <c r="D22002" s="52" t="s">
        <v>19816</v>
      </c>
    </row>
    <row r="22003">
      <c r="A22003" s="44" t="s">
        <v>20363</v>
      </c>
      <c r="B22003" s="45">
        <v>14980.0</v>
      </c>
      <c r="C22003" s="52" t="s">
        <v>20364</v>
      </c>
      <c r="D22003" s="52" t="s">
        <v>19920</v>
      </c>
    </row>
    <row r="22004">
      <c r="A22004" s="44" t="s">
        <v>20365</v>
      </c>
      <c r="B22004" s="45">
        <v>11100.0</v>
      </c>
      <c r="C22004" s="52" t="s">
        <v>4102</v>
      </c>
      <c r="D22004" s="52" t="s">
        <v>19915</v>
      </c>
    </row>
    <row r="22005">
      <c r="A22005" s="44" t="s">
        <v>20366</v>
      </c>
      <c r="B22005" s="45">
        <v>32700.0</v>
      </c>
      <c r="C22005" s="52" t="s">
        <v>20340</v>
      </c>
      <c r="D22005" s="52" t="s">
        <v>20268</v>
      </c>
    </row>
    <row r="22006">
      <c r="A22006" s="44" t="s">
        <v>20367</v>
      </c>
      <c r="B22006" s="45">
        <v>22180.0</v>
      </c>
      <c r="C22006" s="52"/>
      <c r="D22006" s="52" t="s">
        <v>19816</v>
      </c>
    </row>
    <row r="22007">
      <c r="A22007" s="44" t="s">
        <v>20368</v>
      </c>
      <c r="B22007" s="45">
        <v>3600.0</v>
      </c>
      <c r="C22007" s="52" t="s">
        <v>4380</v>
      </c>
      <c r="D22007" s="52" t="s">
        <v>20013</v>
      </c>
    </row>
    <row r="22008">
      <c r="A22008" s="44" t="s">
        <v>20369</v>
      </c>
      <c r="B22008" s="45">
        <v>2800.0</v>
      </c>
      <c r="C22008" s="52" t="s">
        <v>4380</v>
      </c>
      <c r="D22008" s="52" t="s">
        <v>20013</v>
      </c>
    </row>
    <row r="22009">
      <c r="A22009" s="44" t="s">
        <v>20370</v>
      </c>
      <c r="B22009" s="45">
        <v>23960.0</v>
      </c>
      <c r="C22009" s="52" t="s">
        <v>20172</v>
      </c>
      <c r="D22009" s="52" t="s">
        <v>19816</v>
      </c>
    </row>
    <row r="22010">
      <c r="A22010" s="44" t="s">
        <v>20371</v>
      </c>
      <c r="B22010" s="45">
        <v>10720.0</v>
      </c>
      <c r="C22010" s="52"/>
      <c r="D22010" s="52"/>
    </row>
    <row r="22011">
      <c r="A22011" s="44" t="s">
        <v>20372</v>
      </c>
      <c r="B22011" s="45">
        <v>10000.0</v>
      </c>
      <c r="C22011" s="52"/>
      <c r="D22011" s="52"/>
    </row>
    <row r="22012">
      <c r="A22012" s="44" t="s">
        <v>20373</v>
      </c>
      <c r="B22012" s="45">
        <v>16780.0</v>
      </c>
      <c r="C22012" s="52"/>
      <c r="D22012" s="52"/>
    </row>
    <row r="22013">
      <c r="A22013" s="44" t="s">
        <v>20374</v>
      </c>
      <c r="B22013" s="45">
        <v>18520.0</v>
      </c>
      <c r="C22013" s="52" t="s">
        <v>18305</v>
      </c>
      <c r="D22013" s="52" t="s">
        <v>19920</v>
      </c>
    </row>
    <row r="22014">
      <c r="A22014" s="44" t="s">
        <v>20375</v>
      </c>
      <c r="B22014" s="45">
        <v>2860.0</v>
      </c>
      <c r="C22014" s="52"/>
      <c r="D22014" s="52"/>
    </row>
    <row r="22015">
      <c r="A22015" s="44" t="s">
        <v>20376</v>
      </c>
      <c r="B22015" s="45">
        <v>9040.0</v>
      </c>
      <c r="C22015" s="52"/>
      <c r="D22015" s="52"/>
    </row>
    <row r="22016">
      <c r="A22016" s="44" t="s">
        <v>20377</v>
      </c>
      <c r="B22016" s="45">
        <v>11340.0</v>
      </c>
      <c r="C22016" s="52" t="s">
        <v>196</v>
      </c>
      <c r="D22016" s="52" t="s">
        <v>19920</v>
      </c>
    </row>
    <row r="22017">
      <c r="A22017" s="44" t="s">
        <v>20378</v>
      </c>
      <c r="B22017" s="45">
        <v>9640.0</v>
      </c>
      <c r="C22017" s="52"/>
      <c r="D22017" s="52"/>
    </row>
    <row r="22018">
      <c r="A22018" s="44" t="s">
        <v>20379</v>
      </c>
      <c r="B22018" s="45">
        <v>9000.0</v>
      </c>
      <c r="C22018" s="52"/>
      <c r="D22018" s="52"/>
    </row>
    <row r="22019">
      <c r="A22019" s="44" t="s">
        <v>20380</v>
      </c>
      <c r="B22019" s="45">
        <v>1640.0</v>
      </c>
      <c r="C22019" s="52"/>
      <c r="D22019" s="52"/>
    </row>
    <row r="22020">
      <c r="A22020" s="44" t="s">
        <v>20381</v>
      </c>
      <c r="B22020" s="45">
        <v>9940.0</v>
      </c>
      <c r="C22020" s="52"/>
      <c r="D22020" s="52"/>
    </row>
    <row r="22021">
      <c r="A22021" s="44" t="s">
        <v>20382</v>
      </c>
      <c r="B22021" s="45">
        <v>9440.0</v>
      </c>
      <c r="C22021" s="52"/>
      <c r="D22021" s="52"/>
    </row>
    <row r="22022">
      <c r="A22022" s="44" t="s">
        <v>20383</v>
      </c>
      <c r="B22022" s="45">
        <v>23540.0</v>
      </c>
      <c r="C22022" s="52" t="s">
        <v>19887</v>
      </c>
      <c r="D22022" s="52" t="s">
        <v>19816</v>
      </c>
    </row>
    <row r="22023">
      <c r="A22023" s="44" t="s">
        <v>20384</v>
      </c>
      <c r="B22023" s="45">
        <v>12340.0</v>
      </c>
      <c r="C22023" s="52" t="s">
        <v>9321</v>
      </c>
      <c r="D22023" s="52" t="s">
        <v>19920</v>
      </c>
    </row>
    <row r="22024">
      <c r="A22024" s="44" t="s">
        <v>20385</v>
      </c>
      <c r="B22024" s="45">
        <v>9940.0</v>
      </c>
      <c r="C22024" s="52"/>
      <c r="D22024" s="52"/>
    </row>
    <row r="22025">
      <c r="A22025" s="44" t="s">
        <v>20386</v>
      </c>
      <c r="B22025" s="45">
        <v>10340.0</v>
      </c>
      <c r="C22025" s="52" t="s">
        <v>19504</v>
      </c>
      <c r="D22025" s="52" t="s">
        <v>19915</v>
      </c>
    </row>
    <row r="22026">
      <c r="A22026" s="44" t="s">
        <v>20387</v>
      </c>
      <c r="B22026" s="45">
        <v>12540.0</v>
      </c>
      <c r="C22026" s="52" t="s">
        <v>4576</v>
      </c>
      <c r="D22026" s="52" t="s">
        <v>19920</v>
      </c>
    </row>
    <row r="22027">
      <c r="A22027" s="44" t="s">
        <v>20388</v>
      </c>
      <c r="B22027" s="45">
        <v>3960.0</v>
      </c>
      <c r="C22027" s="52" t="s">
        <v>4017</v>
      </c>
      <c r="D22027" s="52"/>
    </row>
    <row r="22028">
      <c r="A22028" s="44" t="s">
        <v>20389</v>
      </c>
      <c r="B22028" s="45">
        <v>9720.0</v>
      </c>
      <c r="C22028" s="52"/>
      <c r="D22028" s="52"/>
    </row>
    <row r="22029">
      <c r="A22029" s="44" t="s">
        <v>20390</v>
      </c>
      <c r="B22029" s="45">
        <v>3200.0</v>
      </c>
      <c r="C22029" s="52" t="s">
        <v>4017</v>
      </c>
      <c r="D22029" s="52"/>
    </row>
    <row r="22030">
      <c r="A22030" s="44" t="s">
        <v>20391</v>
      </c>
      <c r="B22030" s="45">
        <v>21140.0</v>
      </c>
      <c r="C22030" s="52" t="s">
        <v>20161</v>
      </c>
      <c r="D22030" s="52" t="s">
        <v>19816</v>
      </c>
    </row>
    <row r="22031">
      <c r="A22031" s="44" t="s">
        <v>20392</v>
      </c>
      <c r="B22031" s="45">
        <v>15560.0</v>
      </c>
      <c r="C22031" s="52" t="s">
        <v>20393</v>
      </c>
      <c r="D22031" s="52" t="s">
        <v>19915</v>
      </c>
    </row>
    <row r="22032">
      <c r="A22032" s="44" t="s">
        <v>20394</v>
      </c>
      <c r="B22032" s="45">
        <v>10620.0</v>
      </c>
      <c r="C22032" s="52" t="s">
        <v>11998</v>
      </c>
      <c r="D22032" s="52" t="s">
        <v>19920</v>
      </c>
    </row>
    <row r="22033">
      <c r="A22033" s="44" t="s">
        <v>20395</v>
      </c>
      <c r="B22033" s="45">
        <v>11900.0</v>
      </c>
      <c r="C22033" s="52" t="s">
        <v>8901</v>
      </c>
      <c r="D22033" s="52" t="s">
        <v>20083</v>
      </c>
    </row>
    <row r="22034">
      <c r="A22034" s="44" t="s">
        <v>20396</v>
      </c>
      <c r="B22034" s="45">
        <v>3120.0</v>
      </c>
      <c r="C22034" s="52" t="s">
        <v>4444</v>
      </c>
      <c r="D22034" s="52"/>
    </row>
    <row r="22035">
      <c r="A22035" s="44" t="s">
        <v>20397</v>
      </c>
      <c r="B22035" s="45">
        <v>10560.0</v>
      </c>
      <c r="C22035" s="52" t="s">
        <v>8901</v>
      </c>
      <c r="D22035" s="52" t="s">
        <v>20083</v>
      </c>
    </row>
    <row r="22036">
      <c r="A22036" s="44" t="s">
        <v>20398</v>
      </c>
      <c r="B22036" s="45">
        <v>3720.0</v>
      </c>
      <c r="C22036" s="52" t="s">
        <v>2781</v>
      </c>
      <c r="D22036" s="52"/>
    </row>
    <row r="22037">
      <c r="A22037" s="44" t="s">
        <v>20399</v>
      </c>
      <c r="B22037" s="45">
        <v>2800.0</v>
      </c>
      <c r="C22037" s="52" t="s">
        <v>4444</v>
      </c>
      <c r="D22037" s="52"/>
    </row>
    <row r="22038">
      <c r="A22038" s="44" t="s">
        <v>20400</v>
      </c>
      <c r="B22038" s="45">
        <v>3040.0</v>
      </c>
      <c r="C22038" s="52" t="s">
        <v>2781</v>
      </c>
      <c r="D22038" s="52"/>
    </row>
    <row r="22039">
      <c r="A22039" s="44" t="s">
        <v>20401</v>
      </c>
      <c r="B22039" s="45">
        <v>12020.0</v>
      </c>
      <c r="C22039" s="52" t="s">
        <v>4156</v>
      </c>
      <c r="D22039" s="52" t="s">
        <v>19915</v>
      </c>
    </row>
    <row r="22040">
      <c r="A22040" s="44" t="s">
        <v>20402</v>
      </c>
      <c r="B22040" s="45">
        <v>13480.0</v>
      </c>
      <c r="C22040" s="52" t="s">
        <v>20403</v>
      </c>
      <c r="D22040" s="52" t="s">
        <v>19926</v>
      </c>
    </row>
    <row r="22041">
      <c r="A22041" s="44" t="s">
        <v>20404</v>
      </c>
      <c r="B22041" s="45">
        <v>9460.0</v>
      </c>
      <c r="C22041" s="52"/>
      <c r="D22041" s="52"/>
    </row>
    <row r="22042">
      <c r="A22042" s="44" t="s">
        <v>20405</v>
      </c>
      <c r="B22042" s="45">
        <v>24320.0</v>
      </c>
      <c r="C22042" s="52" t="s">
        <v>19887</v>
      </c>
      <c r="D22042" s="52" t="s">
        <v>19816</v>
      </c>
    </row>
    <row r="22043">
      <c r="A22043" s="44" t="s">
        <v>20406</v>
      </c>
      <c r="B22043" s="45">
        <v>3440.0</v>
      </c>
      <c r="C22043" s="52" t="s">
        <v>3989</v>
      </c>
      <c r="D22043" s="52"/>
    </row>
    <row r="22044">
      <c r="A22044" s="44" t="s">
        <v>20407</v>
      </c>
      <c r="B22044" s="45">
        <v>2580.0</v>
      </c>
      <c r="C22044" s="52" t="s">
        <v>3989</v>
      </c>
      <c r="D22044" s="52"/>
    </row>
    <row r="22045">
      <c r="A22045" s="44" t="s">
        <v>20408</v>
      </c>
      <c r="B22045" s="45">
        <v>11680.0</v>
      </c>
      <c r="C22045" s="52" t="s">
        <v>20181</v>
      </c>
      <c r="D22045" s="52" t="s">
        <v>19920</v>
      </c>
    </row>
    <row r="22046">
      <c r="A22046" s="44" t="s">
        <v>20409</v>
      </c>
      <c r="B22046" s="45">
        <v>19260.0</v>
      </c>
      <c r="C22046" s="52" t="s">
        <v>20166</v>
      </c>
      <c r="D22046" s="52" t="s">
        <v>19915</v>
      </c>
    </row>
    <row r="22047">
      <c r="A22047" s="44" t="s">
        <v>20410</v>
      </c>
      <c r="B22047" s="45">
        <v>3280.0</v>
      </c>
      <c r="C22047" s="52" t="s">
        <v>6421</v>
      </c>
      <c r="D22047" s="52" t="s">
        <v>19855</v>
      </c>
    </row>
    <row r="22048">
      <c r="A22048" s="44" t="s">
        <v>20411</v>
      </c>
      <c r="B22048" s="45">
        <v>3100.0</v>
      </c>
      <c r="C22048" s="52" t="s">
        <v>6508</v>
      </c>
      <c r="D22048" s="52" t="s">
        <v>19855</v>
      </c>
    </row>
    <row r="22049">
      <c r="A22049" s="44" t="s">
        <v>20412</v>
      </c>
      <c r="B22049" s="45">
        <v>3100.0</v>
      </c>
      <c r="C22049" s="52" t="s">
        <v>7276</v>
      </c>
      <c r="D22049" s="52" t="s">
        <v>19855</v>
      </c>
    </row>
    <row r="22050">
      <c r="A22050" s="44" t="s">
        <v>20413</v>
      </c>
      <c r="B22050" s="45">
        <v>25540.0</v>
      </c>
      <c r="C22050" s="52" t="s">
        <v>19887</v>
      </c>
      <c r="D22050" s="52" t="s">
        <v>19816</v>
      </c>
    </row>
    <row r="22051">
      <c r="A22051" s="44" t="s">
        <v>20414</v>
      </c>
      <c r="B22051" s="45">
        <v>2740.0</v>
      </c>
      <c r="C22051" s="52" t="s">
        <v>9914</v>
      </c>
      <c r="D22051" s="52" t="s">
        <v>19855</v>
      </c>
    </row>
    <row r="22052">
      <c r="A22052" s="44" t="s">
        <v>20415</v>
      </c>
      <c r="B22052" s="45">
        <v>3280.0</v>
      </c>
      <c r="C22052" s="52" t="s">
        <v>6421</v>
      </c>
      <c r="D22052" s="52" t="s">
        <v>19861</v>
      </c>
    </row>
    <row r="22053">
      <c r="A22053" s="44" t="s">
        <v>20416</v>
      </c>
      <c r="B22053" s="45">
        <v>3100.0</v>
      </c>
      <c r="C22053" s="52" t="s">
        <v>6508</v>
      </c>
      <c r="D22053" s="52" t="s">
        <v>19861</v>
      </c>
    </row>
    <row r="22054">
      <c r="A22054" s="44" t="s">
        <v>20417</v>
      </c>
      <c r="B22054" s="45">
        <v>3100.0</v>
      </c>
      <c r="C22054" s="52" t="s">
        <v>7276</v>
      </c>
      <c r="D22054" s="52" t="s">
        <v>19861</v>
      </c>
    </row>
    <row r="22055">
      <c r="A22055" s="44" t="s">
        <v>20418</v>
      </c>
      <c r="B22055" s="45">
        <v>2760.0</v>
      </c>
      <c r="C22055" s="52" t="s">
        <v>9914</v>
      </c>
      <c r="D22055" s="52" t="s">
        <v>19861</v>
      </c>
    </row>
    <row r="22056">
      <c r="A22056" s="44" t="s">
        <v>20419</v>
      </c>
      <c r="B22056" s="45">
        <v>3280.0</v>
      </c>
      <c r="C22056" s="52" t="s">
        <v>4138</v>
      </c>
      <c r="D22056" s="52"/>
    </row>
    <row r="22057">
      <c r="A22057" s="44" t="s">
        <v>20420</v>
      </c>
      <c r="B22057" s="45">
        <v>3260.0</v>
      </c>
      <c r="C22057" s="52" t="s">
        <v>4774</v>
      </c>
      <c r="D22057" s="52"/>
    </row>
    <row r="22058">
      <c r="A22058" s="44" t="s">
        <v>20421</v>
      </c>
      <c r="B22058" s="45">
        <v>3080.0</v>
      </c>
      <c r="C22058" s="52" t="s">
        <v>4138</v>
      </c>
      <c r="D22058" s="52"/>
    </row>
    <row r="22059">
      <c r="A22059" s="44" t="s">
        <v>20422</v>
      </c>
      <c r="B22059" s="45">
        <v>2840.0</v>
      </c>
      <c r="C22059" s="52" t="s">
        <v>4774</v>
      </c>
      <c r="D22059" s="52"/>
    </row>
    <row r="22060">
      <c r="A22060" s="44" t="s">
        <v>20423</v>
      </c>
      <c r="B22060" s="45">
        <v>11560.0</v>
      </c>
      <c r="C22060" s="52" t="s">
        <v>20020</v>
      </c>
      <c r="D22060" s="52" t="s">
        <v>19920</v>
      </c>
    </row>
    <row r="22061">
      <c r="A22061" s="44" t="s">
        <v>20424</v>
      </c>
      <c r="B22061" s="45">
        <v>16200.0</v>
      </c>
      <c r="C22061" s="52" t="s">
        <v>20145</v>
      </c>
      <c r="D22061" s="52" t="s">
        <v>19920</v>
      </c>
    </row>
    <row r="22062">
      <c r="A22062" s="44" t="s">
        <v>20425</v>
      </c>
      <c r="B22062" s="45">
        <v>12140.0</v>
      </c>
      <c r="C22062" s="52" t="s">
        <v>20426</v>
      </c>
      <c r="D22062" s="52" t="s">
        <v>19915</v>
      </c>
    </row>
    <row r="22063">
      <c r="A22063" s="44" t="s">
        <v>20427</v>
      </c>
      <c r="B22063" s="45">
        <v>25100.0</v>
      </c>
      <c r="C22063" s="52" t="s">
        <v>19887</v>
      </c>
      <c r="D22063" s="52" t="s">
        <v>19816</v>
      </c>
    </row>
    <row r="22064">
      <c r="A22064" s="44" t="s">
        <v>20428</v>
      </c>
      <c r="B22064" s="45">
        <v>3080.0</v>
      </c>
      <c r="C22064" s="52" t="s">
        <v>4774</v>
      </c>
      <c r="D22064" s="52"/>
    </row>
    <row r="22065">
      <c r="A22065" s="44" t="s">
        <v>20429</v>
      </c>
      <c r="B22065" s="45">
        <v>2840.0</v>
      </c>
      <c r="C22065" s="52"/>
      <c r="D22065" s="52"/>
    </row>
    <row r="22066">
      <c r="A22066" s="44" t="s">
        <v>20430</v>
      </c>
      <c r="B22066" s="45">
        <v>12240.0</v>
      </c>
      <c r="C22066" s="52" t="s">
        <v>8901</v>
      </c>
      <c r="D22066" s="52" t="s">
        <v>20083</v>
      </c>
    </row>
    <row r="22067">
      <c r="A22067" s="44" t="s">
        <v>20431</v>
      </c>
      <c r="B22067" s="45">
        <v>10700.0</v>
      </c>
      <c r="C22067" s="52" t="s">
        <v>8901</v>
      </c>
      <c r="D22067" s="52" t="s">
        <v>20083</v>
      </c>
    </row>
    <row r="22068">
      <c r="A22068" s="44" t="s">
        <v>20432</v>
      </c>
      <c r="B22068" s="45">
        <v>13360.0</v>
      </c>
      <c r="C22068" s="52" t="s">
        <v>15097</v>
      </c>
      <c r="D22068" s="52" t="s">
        <v>19926</v>
      </c>
    </row>
    <row r="22069">
      <c r="A22069" s="44" t="s">
        <v>20433</v>
      </c>
      <c r="B22069" s="45">
        <v>11860.0</v>
      </c>
      <c r="C22069" s="52" t="s">
        <v>20202</v>
      </c>
      <c r="D22069" s="52" t="s">
        <v>19920</v>
      </c>
    </row>
    <row r="22070">
      <c r="A22070" s="44" t="s">
        <v>20434</v>
      </c>
      <c r="B22070" s="45">
        <v>10000.0</v>
      </c>
      <c r="C22070" s="52"/>
      <c r="D22070" s="52"/>
    </row>
    <row r="22071">
      <c r="A22071" s="44" t="s">
        <v>20435</v>
      </c>
      <c r="B22071" s="45">
        <v>12800.0</v>
      </c>
      <c r="C22071" s="52" t="s">
        <v>19172</v>
      </c>
      <c r="D22071" s="52" t="s">
        <v>19915</v>
      </c>
    </row>
    <row r="22072">
      <c r="A22072" s="44" t="s">
        <v>20436</v>
      </c>
      <c r="B22072" s="45">
        <v>9640.0</v>
      </c>
      <c r="C22072" s="52"/>
      <c r="D22072" s="52"/>
    </row>
    <row r="22073">
      <c r="A22073" s="44" t="s">
        <v>20437</v>
      </c>
      <c r="B22073" s="45">
        <v>17500.0</v>
      </c>
      <c r="C22073" s="52"/>
      <c r="D22073" s="52"/>
    </row>
    <row r="22074">
      <c r="A22074" s="44" t="s">
        <v>20438</v>
      </c>
      <c r="B22074" s="45">
        <v>10100.0</v>
      </c>
      <c r="C22074" s="52"/>
      <c r="D22074" s="52"/>
    </row>
    <row r="22075">
      <c r="A22075" s="44" t="s">
        <v>20439</v>
      </c>
      <c r="B22075" s="45">
        <v>11040.0</v>
      </c>
      <c r="C22075" s="52" t="s">
        <v>8901</v>
      </c>
      <c r="D22075" s="52" t="s">
        <v>20083</v>
      </c>
    </row>
    <row r="22076">
      <c r="A22076" s="44" t="s">
        <v>20440</v>
      </c>
      <c r="B22076" s="45">
        <v>10320.0</v>
      </c>
      <c r="C22076" s="52" t="s">
        <v>8901</v>
      </c>
      <c r="D22076" s="52" t="s">
        <v>20083</v>
      </c>
    </row>
    <row r="22077">
      <c r="A22077" s="44" t="s">
        <v>20441</v>
      </c>
      <c r="B22077" s="45">
        <v>10920.0</v>
      </c>
      <c r="C22077" s="52" t="s">
        <v>4576</v>
      </c>
      <c r="D22077" s="52" t="s">
        <v>19915</v>
      </c>
    </row>
    <row r="22078">
      <c r="A22078" s="44" t="s">
        <v>20442</v>
      </c>
      <c r="B22078" s="45">
        <v>10880.0</v>
      </c>
      <c r="C22078" s="52" t="s">
        <v>9050</v>
      </c>
      <c r="D22078" s="52" t="s">
        <v>19920</v>
      </c>
    </row>
    <row r="22079">
      <c r="A22079" s="44" t="s">
        <v>20443</v>
      </c>
      <c r="B22079" s="45">
        <v>21940.0</v>
      </c>
      <c r="C22079" s="52" t="s">
        <v>20172</v>
      </c>
      <c r="D22079" s="52" t="s">
        <v>19816</v>
      </c>
    </row>
    <row r="22080">
      <c r="A22080" s="44" t="s">
        <v>20444</v>
      </c>
      <c r="B22080" s="45">
        <v>3900.0</v>
      </c>
      <c r="C22080" s="52" t="s">
        <v>20445</v>
      </c>
      <c r="D22080" s="52"/>
    </row>
    <row r="22081">
      <c r="A22081" s="44" t="s">
        <v>20446</v>
      </c>
      <c r="B22081" s="45">
        <v>16400.0</v>
      </c>
      <c r="C22081" s="52"/>
      <c r="D22081" s="52"/>
    </row>
    <row r="22082">
      <c r="A22082" s="44" t="s">
        <v>20447</v>
      </c>
      <c r="B22082" s="45">
        <v>2880.0</v>
      </c>
      <c r="C22082" s="52" t="s">
        <v>20445</v>
      </c>
      <c r="D22082" s="52"/>
    </row>
    <row r="22083">
      <c r="A22083" s="44" t="s">
        <v>20448</v>
      </c>
      <c r="B22083" s="45">
        <v>11280.0</v>
      </c>
      <c r="C22083" s="52" t="s">
        <v>4135</v>
      </c>
      <c r="D22083" s="52" t="s">
        <v>19926</v>
      </c>
    </row>
    <row r="22084">
      <c r="A22084" s="44" t="s">
        <v>20449</v>
      </c>
      <c r="B22084" s="45">
        <v>12440.0</v>
      </c>
      <c r="C22084" s="52" t="s">
        <v>8303</v>
      </c>
      <c r="D22084" s="52" t="s">
        <v>19920</v>
      </c>
    </row>
    <row r="22085">
      <c r="A22085" s="44" t="s">
        <v>20450</v>
      </c>
      <c r="B22085" s="45">
        <v>9460.0</v>
      </c>
      <c r="C22085" s="52"/>
      <c r="D22085" s="52"/>
    </row>
    <row r="22086">
      <c r="A22086" s="44" t="s">
        <v>20451</v>
      </c>
      <c r="B22086" s="45">
        <v>8960.0</v>
      </c>
      <c r="C22086" s="52"/>
      <c r="D22086" s="52"/>
    </row>
    <row r="22087">
      <c r="A22087" s="44" t="s">
        <v>20452</v>
      </c>
      <c r="B22087" s="45">
        <v>12840.0</v>
      </c>
      <c r="C22087" s="52" t="s">
        <v>20453</v>
      </c>
      <c r="D22087" s="52" t="s">
        <v>19920</v>
      </c>
    </row>
    <row r="22088">
      <c r="A22088" s="44" t="s">
        <v>20454</v>
      </c>
      <c r="B22088" s="45">
        <v>12000.0</v>
      </c>
      <c r="C22088" s="52" t="s">
        <v>20174</v>
      </c>
      <c r="D22088" s="52" t="s">
        <v>19926</v>
      </c>
    </row>
    <row r="22089">
      <c r="A22089" s="44" t="s">
        <v>20455</v>
      </c>
      <c r="B22089" s="45">
        <v>8940.0</v>
      </c>
      <c r="C22089" s="52"/>
      <c r="D22089" s="52"/>
    </row>
    <row r="22090">
      <c r="A22090" s="44" t="s">
        <v>20456</v>
      </c>
      <c r="B22090" s="45">
        <v>9420.0</v>
      </c>
      <c r="C22090" s="52"/>
      <c r="D22090" s="52"/>
    </row>
    <row r="22091">
      <c r="A22091" s="44" t="s">
        <v>20457</v>
      </c>
      <c r="B22091" s="45">
        <v>11280.0</v>
      </c>
      <c r="C22091" s="52" t="s">
        <v>4529</v>
      </c>
      <c r="D22091" s="52" t="s">
        <v>19920</v>
      </c>
    </row>
    <row r="22092">
      <c r="A22092" s="44" t="s">
        <v>20458</v>
      </c>
      <c r="B22092" s="45">
        <v>1660.0</v>
      </c>
      <c r="C22092" s="52"/>
      <c r="D22092" s="52"/>
    </row>
    <row r="22093">
      <c r="A22093" s="44" t="s">
        <v>20459</v>
      </c>
      <c r="B22093" s="45">
        <v>2860.0</v>
      </c>
      <c r="C22093" s="52"/>
      <c r="D22093" s="52"/>
    </row>
    <row r="22094">
      <c r="A22094" s="44" t="s">
        <v>20460</v>
      </c>
      <c r="B22094" s="45">
        <v>12380.0</v>
      </c>
      <c r="C22094" s="52" t="s">
        <v>20461</v>
      </c>
      <c r="D22094" s="52" t="s">
        <v>19926</v>
      </c>
    </row>
    <row r="22095">
      <c r="A22095" s="44" t="s">
        <v>20462</v>
      </c>
      <c r="B22095" s="45">
        <v>9440.0</v>
      </c>
      <c r="C22095" s="52"/>
      <c r="D22095" s="52"/>
    </row>
    <row r="22096">
      <c r="A22096" s="44" t="s">
        <v>20463</v>
      </c>
      <c r="B22096" s="45">
        <v>10080.0</v>
      </c>
      <c r="C22096" s="52"/>
      <c r="D22096" s="52"/>
    </row>
    <row r="22097">
      <c r="A22097" s="44" t="s">
        <v>20464</v>
      </c>
      <c r="B22097" s="45">
        <v>32720.0</v>
      </c>
      <c r="C22097" s="52" t="s">
        <v>20340</v>
      </c>
      <c r="D22097" s="52" t="s">
        <v>20268</v>
      </c>
    </row>
    <row r="22098">
      <c r="A22098" s="44" t="s">
        <v>20465</v>
      </c>
      <c r="B22098" s="45">
        <v>10580.0</v>
      </c>
      <c r="C22098" s="52" t="s">
        <v>4576</v>
      </c>
      <c r="D22098" s="52" t="s">
        <v>19915</v>
      </c>
    </row>
    <row r="22099">
      <c r="A22099" s="44" t="s">
        <v>20466</v>
      </c>
      <c r="B22099" s="45">
        <v>3500.0</v>
      </c>
      <c r="C22099" s="52" t="s">
        <v>20467</v>
      </c>
      <c r="D22099" s="52"/>
    </row>
    <row r="22100">
      <c r="A22100" s="44" t="s">
        <v>20468</v>
      </c>
      <c r="B22100" s="45">
        <v>10220.0</v>
      </c>
      <c r="C22100" s="52"/>
      <c r="D22100" s="52"/>
    </row>
    <row r="22101">
      <c r="A22101" s="44" t="s">
        <v>20469</v>
      </c>
      <c r="B22101" s="45">
        <v>18140.0</v>
      </c>
      <c r="C22101" s="52" t="s">
        <v>18305</v>
      </c>
      <c r="D22101" s="52" t="s">
        <v>19920</v>
      </c>
    </row>
    <row r="22102">
      <c r="A22102" s="44" t="s">
        <v>20470</v>
      </c>
      <c r="B22102" s="45">
        <v>3140.0</v>
      </c>
      <c r="C22102" s="52" t="s">
        <v>20467</v>
      </c>
      <c r="D22102" s="52"/>
    </row>
    <row r="22103">
      <c r="A22103" s="44" t="s">
        <v>20471</v>
      </c>
      <c r="B22103" s="45">
        <v>14220.0</v>
      </c>
      <c r="C22103" s="52" t="s">
        <v>20111</v>
      </c>
      <c r="D22103" s="52" t="s">
        <v>19926</v>
      </c>
    </row>
    <row r="22104">
      <c r="A22104" s="44" t="s">
        <v>20472</v>
      </c>
      <c r="B22104" s="45">
        <v>15320.0</v>
      </c>
      <c r="C22104" s="52" t="s">
        <v>10893</v>
      </c>
      <c r="D22104" s="52" t="s">
        <v>19915</v>
      </c>
    </row>
    <row r="22105">
      <c r="A22105" s="44" t="s">
        <v>20473</v>
      </c>
      <c r="B22105" s="45">
        <v>9980.0</v>
      </c>
      <c r="C22105" s="52"/>
      <c r="D22105" s="52"/>
    </row>
    <row r="22106">
      <c r="A22106" s="44" t="s">
        <v>20474</v>
      </c>
      <c r="B22106" s="45">
        <v>10740.0</v>
      </c>
      <c r="C22106" s="52"/>
      <c r="D22106" s="52"/>
    </row>
    <row r="22107">
      <c r="A22107" s="44" t="s">
        <v>20475</v>
      </c>
      <c r="B22107" s="45">
        <v>31960.0</v>
      </c>
      <c r="C22107" s="52" t="s">
        <v>20340</v>
      </c>
      <c r="D22107" s="52" t="s">
        <v>20268</v>
      </c>
    </row>
    <row r="22108">
      <c r="A22108" s="44" t="s">
        <v>20476</v>
      </c>
      <c r="B22108" s="45">
        <v>14240.0</v>
      </c>
      <c r="C22108" s="52"/>
      <c r="D22108" s="52" t="s">
        <v>19920</v>
      </c>
    </row>
    <row r="22109">
      <c r="A22109" s="44" t="s">
        <v>20477</v>
      </c>
      <c r="B22109" s="45">
        <v>9640.0</v>
      </c>
      <c r="C22109" s="52"/>
      <c r="D22109" s="52"/>
    </row>
    <row r="22110">
      <c r="A22110" s="44" t="s">
        <v>20478</v>
      </c>
      <c r="B22110" s="45">
        <v>13000.0</v>
      </c>
      <c r="C22110" s="52" t="s">
        <v>19813</v>
      </c>
      <c r="D22110" s="52" t="s">
        <v>19926</v>
      </c>
    </row>
    <row r="22111">
      <c r="A22111" s="44" t="s">
        <v>20479</v>
      </c>
      <c r="B22111" s="45">
        <v>10620.0</v>
      </c>
      <c r="C22111" s="52"/>
      <c r="D22111" s="52"/>
    </row>
    <row r="22112">
      <c r="A22112" s="44" t="s">
        <v>20480</v>
      </c>
      <c r="B22112" s="45">
        <v>3560.0</v>
      </c>
      <c r="C22112" s="52" t="s">
        <v>4444</v>
      </c>
      <c r="D22112" s="52"/>
    </row>
    <row r="22113">
      <c r="A22113" s="44" t="s">
        <v>20481</v>
      </c>
      <c r="B22113" s="45">
        <v>11840.0</v>
      </c>
      <c r="C22113" s="52" t="s">
        <v>14446</v>
      </c>
      <c r="D22113" s="52" t="s">
        <v>19915</v>
      </c>
    </row>
    <row r="22114">
      <c r="A22114" s="44" t="s">
        <v>20482</v>
      </c>
      <c r="B22114" s="45">
        <v>11260.0</v>
      </c>
      <c r="C22114" s="52" t="s">
        <v>20483</v>
      </c>
      <c r="D22114" s="52" t="s">
        <v>19920</v>
      </c>
    </row>
    <row r="22115">
      <c r="A22115" s="44" t="s">
        <v>20484</v>
      </c>
      <c r="B22115" s="45">
        <v>2820.0</v>
      </c>
      <c r="C22115" s="52" t="s">
        <v>4444</v>
      </c>
      <c r="D22115" s="52"/>
    </row>
    <row r="22116">
      <c r="A22116" s="44" t="s">
        <v>20485</v>
      </c>
      <c r="B22116" s="45">
        <v>10060.0</v>
      </c>
      <c r="C22116" s="52"/>
      <c r="D22116" s="52"/>
    </row>
    <row r="22117">
      <c r="A22117" s="44" t="s">
        <v>20486</v>
      </c>
      <c r="B22117" s="45">
        <v>9660.0</v>
      </c>
      <c r="C22117" s="52"/>
      <c r="D22117" s="52"/>
    </row>
    <row r="22118">
      <c r="A22118" s="44" t="s">
        <v>20487</v>
      </c>
      <c r="B22118" s="45">
        <v>13500.0</v>
      </c>
      <c r="C22118" s="52"/>
      <c r="D22118" s="52"/>
    </row>
    <row r="22119">
      <c r="A22119" s="44" t="s">
        <v>20488</v>
      </c>
      <c r="B22119" s="45">
        <v>32260.0</v>
      </c>
      <c r="C22119" s="52" t="s">
        <v>20340</v>
      </c>
      <c r="D22119" s="52" t="s">
        <v>20268</v>
      </c>
    </row>
    <row r="22120">
      <c r="A22120" s="44" t="s">
        <v>20489</v>
      </c>
      <c r="B22120" s="45">
        <v>3000.0</v>
      </c>
      <c r="C22120" s="52" t="s">
        <v>4031</v>
      </c>
      <c r="D22120" s="52"/>
    </row>
    <row r="22121">
      <c r="A22121" s="44" t="s">
        <v>20490</v>
      </c>
      <c r="B22121" s="45">
        <v>2860.0</v>
      </c>
      <c r="C22121" s="52" t="s">
        <v>4031</v>
      </c>
      <c r="D22121" s="52"/>
    </row>
    <row r="22122">
      <c r="A22122" s="44" t="s">
        <v>20491</v>
      </c>
      <c r="B22122" s="45">
        <v>10960.0</v>
      </c>
      <c r="C22122" s="52" t="s">
        <v>7963</v>
      </c>
      <c r="D22122" s="52" t="s">
        <v>19920</v>
      </c>
    </row>
    <row r="22123">
      <c r="A22123" s="44" t="s">
        <v>20492</v>
      </c>
      <c r="B22123" s="45">
        <v>3200.0</v>
      </c>
      <c r="C22123" s="52" t="s">
        <v>6421</v>
      </c>
      <c r="D22123" s="52" t="s">
        <v>19855</v>
      </c>
    </row>
    <row r="22124">
      <c r="A22124" s="44" t="s">
        <v>20493</v>
      </c>
      <c r="B22124" s="45">
        <v>3460.0</v>
      </c>
      <c r="C22124" s="52" t="s">
        <v>6421</v>
      </c>
      <c r="D22124" s="52" t="s">
        <v>19861</v>
      </c>
    </row>
    <row r="22125">
      <c r="A22125" s="44" t="s">
        <v>20494</v>
      </c>
      <c r="B22125" s="45">
        <v>3080.0</v>
      </c>
      <c r="C22125" s="52" t="s">
        <v>6508</v>
      </c>
      <c r="D22125" s="52" t="s">
        <v>19855</v>
      </c>
    </row>
    <row r="22126">
      <c r="A22126" s="44" t="s">
        <v>20495</v>
      </c>
      <c r="B22126" s="45">
        <v>3080.0</v>
      </c>
      <c r="C22126" s="52" t="s">
        <v>7276</v>
      </c>
      <c r="D22126" s="52" t="s">
        <v>19855</v>
      </c>
    </row>
    <row r="22127">
      <c r="A22127" s="44" t="s">
        <v>20496</v>
      </c>
      <c r="B22127" s="45">
        <v>2780.0</v>
      </c>
      <c r="C22127" s="52" t="s">
        <v>9914</v>
      </c>
      <c r="D22127" s="52" t="s">
        <v>19855</v>
      </c>
    </row>
    <row r="22128">
      <c r="A22128" s="44" t="s">
        <v>20497</v>
      </c>
      <c r="B22128" s="45">
        <v>3220.0</v>
      </c>
      <c r="C22128" s="52" t="s">
        <v>6508</v>
      </c>
      <c r="D22128" s="52" t="s">
        <v>19861</v>
      </c>
    </row>
    <row r="22129">
      <c r="A22129" s="44" t="s">
        <v>20498</v>
      </c>
      <c r="B22129" s="45">
        <v>3220.0</v>
      </c>
      <c r="C22129" s="52" t="s">
        <v>7276</v>
      </c>
      <c r="D22129" s="52" t="s">
        <v>19861</v>
      </c>
    </row>
    <row r="22130">
      <c r="A22130" s="44" t="s">
        <v>20499</v>
      </c>
      <c r="B22130" s="45">
        <v>2820.0</v>
      </c>
      <c r="C22130" s="52" t="s">
        <v>9914</v>
      </c>
      <c r="D22130" s="52" t="s">
        <v>19861</v>
      </c>
    </row>
    <row r="22131">
      <c r="A22131" s="44" t="s">
        <v>20500</v>
      </c>
      <c r="B22131" s="45">
        <v>11960.0</v>
      </c>
      <c r="C22131" s="52" t="s">
        <v>8901</v>
      </c>
      <c r="D22131" s="52" t="s">
        <v>20083</v>
      </c>
    </row>
    <row r="22132">
      <c r="A22132" s="44" t="s">
        <v>20501</v>
      </c>
      <c r="B22132" s="45">
        <v>3580.0</v>
      </c>
      <c r="C22132" s="52" t="s">
        <v>4444</v>
      </c>
      <c r="D22132" s="52"/>
    </row>
    <row r="22133">
      <c r="A22133" s="44" t="s">
        <v>20502</v>
      </c>
      <c r="B22133" s="45">
        <v>2800.0</v>
      </c>
      <c r="C22133" s="52" t="s">
        <v>4444</v>
      </c>
      <c r="D22133" s="52"/>
    </row>
    <row r="22134">
      <c r="A22134" s="44" t="s">
        <v>20503</v>
      </c>
      <c r="B22134" s="45">
        <v>17340.0</v>
      </c>
      <c r="C22134" s="52" t="s">
        <v>20504</v>
      </c>
      <c r="D22134" s="52" t="s">
        <v>19926</v>
      </c>
    </row>
    <row r="22135">
      <c r="A22135" s="44" t="s">
        <v>20505</v>
      </c>
      <c r="B22135" s="45">
        <v>11440.0</v>
      </c>
      <c r="C22135" s="52" t="s">
        <v>20506</v>
      </c>
      <c r="D22135" s="52" t="s">
        <v>19915</v>
      </c>
    </row>
    <row r="22136">
      <c r="A22136" s="44" t="s">
        <v>20507</v>
      </c>
      <c r="B22136" s="45">
        <v>10220.0</v>
      </c>
      <c r="C22136" s="52"/>
      <c r="D22136" s="52"/>
    </row>
    <row r="22137">
      <c r="A22137" s="44" t="s">
        <v>20508</v>
      </c>
      <c r="B22137" s="45">
        <v>10000.0</v>
      </c>
      <c r="C22137" s="52"/>
      <c r="D22137" s="52"/>
    </row>
    <row r="22138">
      <c r="A22138" s="44" t="s">
        <v>20509</v>
      </c>
      <c r="B22138" s="45">
        <v>15900.0</v>
      </c>
      <c r="C22138" s="52" t="s">
        <v>20340</v>
      </c>
      <c r="D22138" s="52" t="s">
        <v>20510</v>
      </c>
    </row>
    <row r="22139">
      <c r="A22139" s="44" t="s">
        <v>20511</v>
      </c>
      <c r="B22139" s="45">
        <v>3260.0</v>
      </c>
      <c r="C22139" s="52" t="s">
        <v>20512</v>
      </c>
      <c r="D22139" s="52"/>
    </row>
    <row r="22140">
      <c r="A22140" s="44" t="s">
        <v>20513</v>
      </c>
      <c r="B22140" s="45">
        <v>2680.0</v>
      </c>
      <c r="C22140" s="52" t="s">
        <v>20512</v>
      </c>
      <c r="D22140" s="52"/>
    </row>
    <row r="22141">
      <c r="A22141" s="44" t="s">
        <v>20514</v>
      </c>
      <c r="B22141" s="45">
        <v>3800.0</v>
      </c>
      <c r="C22141" s="52" t="s">
        <v>4444</v>
      </c>
      <c r="D22141" s="52"/>
    </row>
    <row r="22142">
      <c r="A22142" s="44" t="s">
        <v>20515</v>
      </c>
      <c r="B22142" s="45">
        <v>24260.0</v>
      </c>
      <c r="C22142" s="52" t="s">
        <v>20172</v>
      </c>
      <c r="D22142" s="52" t="s">
        <v>19816</v>
      </c>
    </row>
    <row r="22143">
      <c r="A22143" s="44" t="s">
        <v>20516</v>
      </c>
      <c r="B22143" s="45">
        <v>2800.0</v>
      </c>
      <c r="C22143" s="52" t="s">
        <v>4444</v>
      </c>
      <c r="D22143" s="52"/>
    </row>
    <row r="22144">
      <c r="A22144" s="44" t="s">
        <v>20517</v>
      </c>
      <c r="B22144" s="45">
        <v>46880.0</v>
      </c>
      <c r="C22144" s="52" t="s">
        <v>20340</v>
      </c>
      <c r="D22144" s="52" t="s">
        <v>20510</v>
      </c>
    </row>
    <row r="22145">
      <c r="A22145" s="44" t="s">
        <v>20518</v>
      </c>
      <c r="B22145" s="45">
        <v>11780.0</v>
      </c>
      <c r="C22145" s="52" t="s">
        <v>4576</v>
      </c>
      <c r="D22145" s="52" t="s">
        <v>19915</v>
      </c>
    </row>
    <row r="22146">
      <c r="A22146" s="44" t="s">
        <v>20519</v>
      </c>
      <c r="B22146" s="45">
        <v>13440.0</v>
      </c>
      <c r="C22146" s="52" t="s">
        <v>4297</v>
      </c>
      <c r="D22146" s="52" t="s">
        <v>19926</v>
      </c>
    </row>
    <row r="22147">
      <c r="A22147" s="44" t="s">
        <v>20520</v>
      </c>
      <c r="B22147" s="45">
        <v>20820.0</v>
      </c>
      <c r="C22147" s="52" t="s">
        <v>19832</v>
      </c>
      <c r="D22147" s="52" t="s">
        <v>19816</v>
      </c>
    </row>
    <row r="22148">
      <c r="A22148" s="44" t="s">
        <v>20521</v>
      </c>
      <c r="B22148" s="45">
        <v>12660.0</v>
      </c>
      <c r="C22148" s="52" t="s">
        <v>20522</v>
      </c>
      <c r="D22148" s="52" t="s">
        <v>19920</v>
      </c>
    </row>
    <row r="22149">
      <c r="A22149" s="44" t="s">
        <v>20523</v>
      </c>
      <c r="B22149" s="45">
        <v>9060.0</v>
      </c>
      <c r="C22149" s="52"/>
      <c r="D22149" s="52"/>
    </row>
    <row r="22150">
      <c r="A22150" s="44" t="s">
        <v>20524</v>
      </c>
      <c r="B22150" s="45">
        <v>13280.0</v>
      </c>
      <c r="C22150" s="52" t="s">
        <v>20525</v>
      </c>
      <c r="D22150" s="52" t="s">
        <v>19915</v>
      </c>
    </row>
    <row r="22151">
      <c r="A22151" s="44" t="s">
        <v>20526</v>
      </c>
      <c r="B22151" s="45">
        <v>9520.0</v>
      </c>
      <c r="C22151" s="52"/>
      <c r="D22151" s="52"/>
    </row>
    <row r="22152">
      <c r="A22152" s="44" t="s">
        <v>20527</v>
      </c>
      <c r="B22152" s="45">
        <v>18420.0</v>
      </c>
      <c r="C22152" s="52" t="s">
        <v>20528</v>
      </c>
      <c r="D22152" s="52" t="s">
        <v>19926</v>
      </c>
    </row>
    <row r="22153">
      <c r="A22153" s="44" t="s">
        <v>20529</v>
      </c>
      <c r="B22153" s="45">
        <v>3640.0</v>
      </c>
      <c r="C22153" s="52" t="s">
        <v>19532</v>
      </c>
      <c r="D22153" s="52" t="s">
        <v>20013</v>
      </c>
    </row>
    <row r="22154">
      <c r="A22154" s="44" t="s">
        <v>20530</v>
      </c>
      <c r="B22154" s="45">
        <v>16740.0</v>
      </c>
      <c r="C22154" s="52"/>
      <c r="D22154" s="52"/>
    </row>
    <row r="22155">
      <c r="A22155" s="44" t="s">
        <v>20531</v>
      </c>
      <c r="B22155" s="45">
        <v>3960.0</v>
      </c>
      <c r="C22155" s="52"/>
      <c r="D22155" s="52"/>
    </row>
    <row r="22156">
      <c r="A22156" s="44" t="s">
        <v>20532</v>
      </c>
      <c r="B22156" s="45">
        <v>2860.0</v>
      </c>
      <c r="C22156" s="52" t="s">
        <v>19532</v>
      </c>
      <c r="D22156" s="52"/>
    </row>
    <row r="22157">
      <c r="A22157" s="44" t="s">
        <v>20533</v>
      </c>
      <c r="B22157" s="45">
        <v>11680.0</v>
      </c>
      <c r="C22157" s="52" t="s">
        <v>20534</v>
      </c>
      <c r="D22157" s="52" t="s">
        <v>19920</v>
      </c>
    </row>
    <row r="22158">
      <c r="A22158" s="44" t="s">
        <v>20535</v>
      </c>
      <c r="B22158" s="45">
        <v>12720.0</v>
      </c>
      <c r="C22158" s="52" t="s">
        <v>20536</v>
      </c>
      <c r="D22158" s="52" t="s">
        <v>19915</v>
      </c>
    </row>
    <row r="22159">
      <c r="A22159" s="44" t="s">
        <v>20537</v>
      </c>
      <c r="B22159" s="45">
        <v>9080.0</v>
      </c>
      <c r="C22159" s="52"/>
      <c r="D22159" s="52"/>
    </row>
    <row r="22160">
      <c r="A22160" s="44" t="s">
        <v>20538</v>
      </c>
      <c r="B22160" s="45">
        <v>10720.0</v>
      </c>
      <c r="C22160" s="52" t="s">
        <v>20539</v>
      </c>
      <c r="D22160" s="52" t="s">
        <v>19926</v>
      </c>
    </row>
    <row r="22161">
      <c r="A22161" s="44" t="s">
        <v>20540</v>
      </c>
      <c r="B22161" s="45">
        <v>1380.0</v>
      </c>
      <c r="C22161" s="52"/>
      <c r="D22161" s="52"/>
    </row>
    <row r="22162">
      <c r="A22162" s="44" t="s">
        <v>20541</v>
      </c>
      <c r="B22162" s="45">
        <v>2980.0</v>
      </c>
      <c r="C22162" s="52"/>
      <c r="D22162" s="52"/>
    </row>
    <row r="22163">
      <c r="A22163" s="44" t="s">
        <v>20542</v>
      </c>
      <c r="B22163" s="45">
        <v>11720.0</v>
      </c>
      <c r="C22163" s="52" t="s">
        <v>20543</v>
      </c>
      <c r="D22163" s="52" t="s">
        <v>19920</v>
      </c>
    </row>
    <row r="22164">
      <c r="A22164" s="44" t="s">
        <v>20544</v>
      </c>
      <c r="B22164" s="45">
        <v>9120.0</v>
      </c>
      <c r="C22164" s="52"/>
      <c r="D22164" s="52"/>
    </row>
    <row r="22165">
      <c r="A22165" s="44" t="s">
        <v>20545</v>
      </c>
      <c r="B22165" s="45">
        <v>12560.0</v>
      </c>
      <c r="C22165" s="52"/>
      <c r="D22165" s="52"/>
    </row>
    <row r="22166">
      <c r="A22166" s="44" t="s">
        <v>20546</v>
      </c>
      <c r="B22166" s="45">
        <v>1720.0</v>
      </c>
      <c r="C22166" s="52"/>
      <c r="D22166" s="52"/>
    </row>
    <row r="22167">
      <c r="A22167" s="44" t="s">
        <v>20547</v>
      </c>
      <c r="B22167" s="45">
        <v>12560.0</v>
      </c>
      <c r="C22167" s="52" t="s">
        <v>20548</v>
      </c>
      <c r="D22167" s="52" t="s">
        <v>19920</v>
      </c>
    </row>
    <row r="22168">
      <c r="A22168" s="44" t="s">
        <v>20549</v>
      </c>
      <c r="B22168" s="45">
        <v>10660.0</v>
      </c>
      <c r="C22168" s="52"/>
      <c r="D22168" s="52"/>
    </row>
    <row r="22169">
      <c r="A22169" s="44" t="s">
        <v>20550</v>
      </c>
      <c r="B22169" s="45">
        <v>12400.0</v>
      </c>
      <c r="C22169" s="52" t="s">
        <v>15674</v>
      </c>
      <c r="D22169" s="52" t="s">
        <v>19926</v>
      </c>
    </row>
    <row r="22170">
      <c r="A22170" s="44" t="s">
        <v>20551</v>
      </c>
      <c r="B22170" s="45">
        <v>3460.0</v>
      </c>
      <c r="C22170" s="52" t="s">
        <v>4017</v>
      </c>
      <c r="D22170" s="52"/>
    </row>
    <row r="22171">
      <c r="A22171" s="44" t="s">
        <v>20552</v>
      </c>
      <c r="B22171" s="45">
        <v>14020.0</v>
      </c>
      <c r="C22171" s="52" t="s">
        <v>20553</v>
      </c>
      <c r="D22171" s="52" t="s">
        <v>19915</v>
      </c>
    </row>
    <row r="22172">
      <c r="A22172" s="44" t="s">
        <v>20554</v>
      </c>
      <c r="B22172" s="45">
        <v>3060.0</v>
      </c>
      <c r="C22172" s="52" t="s">
        <v>4017</v>
      </c>
      <c r="D22172" s="52"/>
    </row>
    <row r="22173">
      <c r="A22173" s="44" t="s">
        <v>20555</v>
      </c>
      <c r="B22173" s="45">
        <v>11180.0</v>
      </c>
      <c r="C22173" s="52" t="s">
        <v>20181</v>
      </c>
      <c r="D22173" s="52" t="s">
        <v>19920</v>
      </c>
    </row>
    <row r="22174">
      <c r="A22174" s="44" t="s">
        <v>20556</v>
      </c>
      <c r="B22174" s="45">
        <v>13520.0</v>
      </c>
      <c r="C22174" s="52"/>
      <c r="D22174" s="52"/>
    </row>
    <row r="22175">
      <c r="A22175" s="44" t="s">
        <v>20557</v>
      </c>
      <c r="B22175" s="45">
        <v>3100.0</v>
      </c>
      <c r="C22175" s="52"/>
      <c r="D22175" s="52"/>
    </row>
    <row r="22176">
      <c r="A22176" s="44" t="s">
        <v>20558</v>
      </c>
      <c r="B22176" s="45">
        <v>3100.0</v>
      </c>
      <c r="C22176" s="52"/>
      <c r="D22176" s="52"/>
    </row>
    <row r="22177">
      <c r="A22177" s="44" t="s">
        <v>20559</v>
      </c>
      <c r="B22177" s="45">
        <v>14180.0</v>
      </c>
      <c r="C22177" s="52"/>
      <c r="D22177" s="52"/>
    </row>
    <row r="22178">
      <c r="A22178" s="44" t="s">
        <v>20560</v>
      </c>
      <c r="B22178" s="45">
        <v>11340.0</v>
      </c>
      <c r="C22178" s="52" t="s">
        <v>20561</v>
      </c>
      <c r="D22178" s="52" t="s">
        <v>19915</v>
      </c>
    </row>
    <row r="22179">
      <c r="A22179" s="44" t="s">
        <v>20562</v>
      </c>
      <c r="B22179" s="45">
        <v>10220.0</v>
      </c>
      <c r="C22179" s="52"/>
      <c r="D22179" s="52"/>
    </row>
    <row r="22180">
      <c r="A22180" s="44" t="s">
        <v>20563</v>
      </c>
      <c r="B22180" s="45">
        <v>11080.0</v>
      </c>
      <c r="C22180" s="52"/>
      <c r="D22180" s="52"/>
    </row>
    <row r="22181">
      <c r="A22181" s="44" t="s">
        <v>20564</v>
      </c>
      <c r="B22181" s="45">
        <v>12540.0</v>
      </c>
      <c r="C22181" s="52" t="s">
        <v>8901</v>
      </c>
      <c r="D22181" s="52" t="s">
        <v>20565</v>
      </c>
    </row>
    <row r="22182">
      <c r="A22182" s="44" t="s">
        <v>20566</v>
      </c>
      <c r="B22182" s="45">
        <v>10320.0</v>
      </c>
      <c r="C22182" s="52" t="s">
        <v>8901</v>
      </c>
      <c r="D22182" s="52" t="s">
        <v>20565</v>
      </c>
    </row>
    <row r="22183">
      <c r="A22183" s="44" t="s">
        <v>20567</v>
      </c>
      <c r="B22183" s="45">
        <v>18000.0</v>
      </c>
      <c r="C22183" s="52" t="s">
        <v>20568</v>
      </c>
      <c r="D22183" s="52" t="s">
        <v>19920</v>
      </c>
    </row>
    <row r="22184">
      <c r="A22184" s="44" t="s">
        <v>20569</v>
      </c>
      <c r="B22184" s="45">
        <v>4600.0</v>
      </c>
      <c r="C22184" s="52" t="s">
        <v>4035</v>
      </c>
      <c r="D22184" s="52"/>
    </row>
    <row r="22185">
      <c r="A22185" s="44" t="s">
        <v>20570</v>
      </c>
      <c r="B22185" s="45">
        <v>2700.0</v>
      </c>
      <c r="C22185" s="52" t="s">
        <v>4035</v>
      </c>
      <c r="D22185" s="52"/>
    </row>
    <row r="22186">
      <c r="A22186" s="44" t="s">
        <v>20571</v>
      </c>
      <c r="B22186" s="45">
        <v>9600.0</v>
      </c>
      <c r="C22186" s="52"/>
      <c r="D22186" s="52"/>
    </row>
    <row r="22187">
      <c r="A22187" s="44" t="s">
        <v>20572</v>
      </c>
      <c r="B22187" s="45">
        <v>13520.0</v>
      </c>
      <c r="C22187" s="52"/>
      <c r="D22187" s="52"/>
    </row>
    <row r="22188">
      <c r="A22188" s="44" t="s">
        <v>20573</v>
      </c>
      <c r="B22188" s="45">
        <v>3960.0</v>
      </c>
      <c r="C22188" s="52" t="s">
        <v>4444</v>
      </c>
      <c r="D22188" s="52"/>
    </row>
    <row r="22189">
      <c r="A22189" s="44" t="s">
        <v>20574</v>
      </c>
      <c r="B22189" s="45">
        <v>2780.0</v>
      </c>
      <c r="C22189" s="52" t="s">
        <v>4444</v>
      </c>
      <c r="D22189" s="52"/>
    </row>
    <row r="22190">
      <c r="A22190" s="44" t="s">
        <v>20575</v>
      </c>
      <c r="B22190" s="45">
        <v>4460.0</v>
      </c>
      <c r="C22190" s="52" t="s">
        <v>4017</v>
      </c>
      <c r="D22190" s="52"/>
    </row>
    <row r="22191">
      <c r="A22191" s="44" t="s">
        <v>20576</v>
      </c>
      <c r="B22191" s="45">
        <v>32860.0</v>
      </c>
      <c r="C22191" s="52"/>
      <c r="D22191" s="52"/>
    </row>
    <row r="22192">
      <c r="A22192" s="44" t="s">
        <v>20577</v>
      </c>
      <c r="B22192" s="45">
        <v>3260.0</v>
      </c>
      <c r="C22192" s="52"/>
      <c r="D22192" s="52"/>
    </row>
    <row r="22193">
      <c r="A22193" s="44" t="s">
        <v>20578</v>
      </c>
      <c r="B22193" s="45">
        <v>10520.0</v>
      </c>
      <c r="C22193" s="52" t="s">
        <v>7963</v>
      </c>
      <c r="D22193" s="52" t="s">
        <v>19920</v>
      </c>
    </row>
    <row r="22194">
      <c r="A22194" s="44" t="s">
        <v>20579</v>
      </c>
      <c r="B22194" s="45">
        <v>17760.0</v>
      </c>
      <c r="C22194" s="52" t="s">
        <v>18305</v>
      </c>
      <c r="D22194" s="52"/>
    </row>
    <row r="22195">
      <c r="A22195" s="44" t="s">
        <v>20580</v>
      </c>
      <c r="B22195" s="45">
        <v>4680.0</v>
      </c>
      <c r="C22195" s="52" t="s">
        <v>4035</v>
      </c>
      <c r="D22195" s="52"/>
    </row>
    <row r="22196">
      <c r="A22196" s="44" t="s">
        <v>20581</v>
      </c>
      <c r="B22196" s="45">
        <v>2700.0</v>
      </c>
      <c r="C22196" s="52" t="s">
        <v>4035</v>
      </c>
      <c r="D22196" s="52"/>
    </row>
    <row r="22197">
      <c r="A22197" s="44" t="s">
        <v>20582</v>
      </c>
      <c r="B22197" s="45">
        <v>10060.0</v>
      </c>
      <c r="C22197" s="52"/>
      <c r="D22197" s="52"/>
    </row>
    <row r="22198">
      <c r="A22198" s="44" t="s">
        <v>20583</v>
      </c>
      <c r="B22198" s="45">
        <v>12500.0</v>
      </c>
      <c r="C22198" s="52" t="s">
        <v>4667</v>
      </c>
      <c r="D22198" s="52" t="s">
        <v>19915</v>
      </c>
    </row>
    <row r="22199">
      <c r="A22199" s="44" t="s">
        <v>20584</v>
      </c>
      <c r="B22199" s="45">
        <v>14980.0</v>
      </c>
      <c r="C22199" s="52" t="s">
        <v>8901</v>
      </c>
      <c r="D22199" s="52" t="s">
        <v>20565</v>
      </c>
    </row>
    <row r="22200">
      <c r="A22200" s="44" t="s">
        <v>20585</v>
      </c>
      <c r="B22200" s="45">
        <v>11260.0</v>
      </c>
      <c r="C22200" s="52"/>
      <c r="D22200" s="52"/>
    </row>
    <row r="22201">
      <c r="A22201" s="44" t="s">
        <v>20586</v>
      </c>
      <c r="B22201" s="45">
        <v>11400.0</v>
      </c>
      <c r="C22201" s="52" t="s">
        <v>8901</v>
      </c>
      <c r="D22201" s="52" t="s">
        <v>20565</v>
      </c>
    </row>
    <row r="22202">
      <c r="A22202" s="44" t="s">
        <v>20587</v>
      </c>
      <c r="B22202" s="45">
        <v>9020.0</v>
      </c>
      <c r="C22202" s="52"/>
      <c r="D22202" s="52"/>
    </row>
    <row r="22203">
      <c r="A22203" s="44" t="s">
        <v>20588</v>
      </c>
      <c r="B22203" s="45">
        <v>11560.0</v>
      </c>
      <c r="C22203" s="52" t="s">
        <v>8901</v>
      </c>
      <c r="D22203" s="52" t="s">
        <v>20565</v>
      </c>
    </row>
    <row r="22204">
      <c r="A22204" s="44" t="s">
        <v>20589</v>
      </c>
      <c r="B22204" s="45">
        <v>11660.0</v>
      </c>
      <c r="C22204" s="52"/>
      <c r="D22204" s="52"/>
    </row>
    <row r="22205">
      <c r="A22205" s="44" t="s">
        <v>20590</v>
      </c>
      <c r="B22205" s="45">
        <v>11240.0</v>
      </c>
      <c r="C22205" s="52"/>
      <c r="D22205" s="52"/>
    </row>
    <row r="22206">
      <c r="A22206" s="44" t="s">
        <v>20591</v>
      </c>
      <c r="B22206" s="45">
        <v>11340.0</v>
      </c>
      <c r="C22206" s="52" t="s">
        <v>8901</v>
      </c>
      <c r="D22206" s="52" t="s">
        <v>20083</v>
      </c>
    </row>
    <row r="22207">
      <c r="A22207" s="44" t="s">
        <v>20592</v>
      </c>
      <c r="B22207" s="45">
        <v>3360.0</v>
      </c>
      <c r="C22207" s="52" t="s">
        <v>6421</v>
      </c>
      <c r="D22207" s="52" t="s">
        <v>19855</v>
      </c>
    </row>
    <row r="22208">
      <c r="A22208" s="44" t="s">
        <v>20593</v>
      </c>
      <c r="B22208" s="45">
        <v>10520.0</v>
      </c>
      <c r="C22208" s="52" t="s">
        <v>8901</v>
      </c>
      <c r="D22208" s="52" t="s">
        <v>20083</v>
      </c>
    </row>
    <row r="22209">
      <c r="A22209" s="44" t="s">
        <v>20594</v>
      </c>
      <c r="B22209" s="45">
        <v>3160.0</v>
      </c>
      <c r="C22209" s="52" t="s">
        <v>6508</v>
      </c>
      <c r="D22209" s="52" t="s">
        <v>19855</v>
      </c>
    </row>
    <row r="22210">
      <c r="A22210" s="44" t="s">
        <v>20595</v>
      </c>
      <c r="B22210" s="45">
        <v>3160.0</v>
      </c>
      <c r="C22210" s="52" t="s">
        <v>7276</v>
      </c>
      <c r="D22210" s="52" t="s">
        <v>19855</v>
      </c>
    </row>
    <row r="22211">
      <c r="A22211" s="44" t="s">
        <v>20596</v>
      </c>
      <c r="B22211" s="45">
        <v>2760.0</v>
      </c>
      <c r="C22211" s="52" t="s">
        <v>9914</v>
      </c>
      <c r="D22211" s="52" t="s">
        <v>19855</v>
      </c>
    </row>
    <row r="22212">
      <c r="A22212" s="44" t="s">
        <v>20597</v>
      </c>
      <c r="B22212" s="45">
        <v>12040.0</v>
      </c>
      <c r="C22212" s="52" t="s">
        <v>18034</v>
      </c>
      <c r="D22212" s="52" t="s">
        <v>19926</v>
      </c>
    </row>
    <row r="22213">
      <c r="A22213" s="44" t="s">
        <v>20598</v>
      </c>
      <c r="B22213" s="45">
        <v>4680.0</v>
      </c>
      <c r="C22213" s="52" t="s">
        <v>4035</v>
      </c>
      <c r="D22213" s="52"/>
    </row>
    <row r="22214">
      <c r="A22214" s="44" t="s">
        <v>20599</v>
      </c>
      <c r="B22214" s="45">
        <v>2700.0</v>
      </c>
      <c r="C22214" s="52" t="s">
        <v>4035</v>
      </c>
      <c r="D22214" s="52"/>
    </row>
    <row r="22215">
      <c r="A22215" s="44" t="s">
        <v>20600</v>
      </c>
      <c r="B22215" s="45">
        <v>3560.0</v>
      </c>
      <c r="C22215" s="52" t="s">
        <v>6421</v>
      </c>
      <c r="D22215" s="52" t="s">
        <v>19861</v>
      </c>
    </row>
    <row r="22216">
      <c r="A22216" s="44" t="s">
        <v>20601</v>
      </c>
      <c r="B22216" s="45">
        <v>3200.0</v>
      </c>
      <c r="C22216" s="52" t="s">
        <v>6508</v>
      </c>
      <c r="D22216" s="52" t="s">
        <v>19861</v>
      </c>
    </row>
    <row r="22217">
      <c r="A22217" s="44" t="s">
        <v>20602</v>
      </c>
      <c r="B22217" s="45">
        <v>3200.0</v>
      </c>
      <c r="C22217" s="52" t="s">
        <v>7276</v>
      </c>
      <c r="D22217" s="52" t="s">
        <v>19861</v>
      </c>
    </row>
    <row r="22218">
      <c r="A22218" s="44" t="s">
        <v>20603</v>
      </c>
      <c r="B22218" s="45">
        <v>2800.0</v>
      </c>
      <c r="C22218" s="52" t="s">
        <v>9914</v>
      </c>
      <c r="D22218" s="52" t="s">
        <v>19861</v>
      </c>
    </row>
    <row r="22219">
      <c r="A22219" s="44" t="s">
        <v>20604</v>
      </c>
      <c r="B22219" s="45">
        <v>3280.0</v>
      </c>
      <c r="C22219" s="52" t="s">
        <v>4444</v>
      </c>
      <c r="D22219" s="52"/>
    </row>
    <row r="22220">
      <c r="A22220" s="44" t="s">
        <v>20605</v>
      </c>
      <c r="B22220" s="45">
        <v>2600.0</v>
      </c>
      <c r="C22220" s="52" t="s">
        <v>3980</v>
      </c>
      <c r="D22220" s="52"/>
    </row>
    <row r="22221">
      <c r="A22221" s="44" t="s">
        <v>20606</v>
      </c>
      <c r="B22221" s="45">
        <v>2780.0</v>
      </c>
      <c r="C22221" s="52" t="s">
        <v>4444</v>
      </c>
      <c r="D22221" s="52"/>
    </row>
    <row r="22222">
      <c r="A22222" s="44" t="s">
        <v>20607</v>
      </c>
      <c r="B22222" s="45">
        <v>2220.0</v>
      </c>
      <c r="C22222" s="52" t="s">
        <v>3980</v>
      </c>
      <c r="D22222" s="52"/>
    </row>
    <row r="22223">
      <c r="A22223" s="44" t="s">
        <v>20608</v>
      </c>
      <c r="B22223" s="45">
        <v>32940.0</v>
      </c>
      <c r="C22223" s="52" t="s">
        <v>20609</v>
      </c>
      <c r="D22223" s="52" t="s">
        <v>19816</v>
      </c>
    </row>
    <row r="22224">
      <c r="A22224" s="44" t="s">
        <v>20610</v>
      </c>
      <c r="B22224" s="45">
        <v>11560.0</v>
      </c>
      <c r="C22224" s="52" t="s">
        <v>4560</v>
      </c>
      <c r="D22224" s="52" t="s">
        <v>19915</v>
      </c>
    </row>
    <row r="22225">
      <c r="A22225" s="44" t="s">
        <v>20611</v>
      </c>
      <c r="B22225" s="45">
        <v>4860.0</v>
      </c>
      <c r="C22225" s="52" t="s">
        <v>4035</v>
      </c>
      <c r="D22225" s="52"/>
    </row>
    <row r="22226">
      <c r="A22226" s="44" t="s">
        <v>20612</v>
      </c>
      <c r="B22226" s="45">
        <v>2700.0</v>
      </c>
      <c r="C22226" s="52" t="s">
        <v>4035</v>
      </c>
      <c r="D22226" s="52"/>
    </row>
    <row r="22227">
      <c r="A22227" s="44" t="s">
        <v>20613</v>
      </c>
      <c r="B22227" s="45">
        <v>3100.0</v>
      </c>
      <c r="C22227" s="52" t="s">
        <v>4444</v>
      </c>
      <c r="D22227" s="52"/>
    </row>
    <row r="22228">
      <c r="A22228" s="44" t="s">
        <v>20614</v>
      </c>
      <c r="B22228" s="45">
        <v>2780.0</v>
      </c>
      <c r="C22228" s="52" t="s">
        <v>4444</v>
      </c>
      <c r="D22228" s="52"/>
    </row>
    <row r="22229">
      <c r="A22229" s="44" t="s">
        <v>20615</v>
      </c>
      <c r="B22229" s="45">
        <v>10580.0</v>
      </c>
      <c r="C22229" s="52" t="s">
        <v>19549</v>
      </c>
      <c r="D22229" s="52" t="s">
        <v>19926</v>
      </c>
    </row>
    <row r="22230">
      <c r="A22230" s="44" t="s">
        <v>20616</v>
      </c>
      <c r="B22230" s="45">
        <v>12740.0</v>
      </c>
      <c r="C22230" s="52" t="s">
        <v>12459</v>
      </c>
      <c r="D22230" s="52" t="s">
        <v>19915</v>
      </c>
    </row>
    <row r="22231">
      <c r="A22231" s="44" t="s">
        <v>20617</v>
      </c>
      <c r="B22231" s="45">
        <v>16520.0</v>
      </c>
      <c r="C22231" s="52" t="s">
        <v>20364</v>
      </c>
      <c r="D22231" s="52" t="s">
        <v>19920</v>
      </c>
    </row>
    <row r="22232">
      <c r="A22232" s="44" t="s">
        <v>20618</v>
      </c>
      <c r="B22232" s="45">
        <v>33320.0</v>
      </c>
      <c r="C22232" s="52" t="s">
        <v>20609</v>
      </c>
      <c r="D22232" s="52" t="s">
        <v>19816</v>
      </c>
    </row>
    <row r="22233">
      <c r="A22233" s="44" t="s">
        <v>20619</v>
      </c>
      <c r="B22233" s="45">
        <v>3500.0</v>
      </c>
      <c r="C22233" s="52" t="s">
        <v>2857</v>
      </c>
      <c r="D22233" s="52"/>
    </row>
    <row r="22234">
      <c r="A22234" s="44" t="s">
        <v>20620</v>
      </c>
      <c r="B22234" s="45">
        <v>2940.0</v>
      </c>
      <c r="C22234" s="52" t="s">
        <v>2857</v>
      </c>
      <c r="D22234" s="52"/>
    </row>
    <row r="22235">
      <c r="A22235" s="44" t="s">
        <v>20621</v>
      </c>
      <c r="B22235" s="45">
        <v>10560.0</v>
      </c>
      <c r="C22235" s="52" t="s">
        <v>19459</v>
      </c>
      <c r="D22235" s="52" t="s">
        <v>19920</v>
      </c>
    </row>
    <row r="22236">
      <c r="A22236" s="44" t="s">
        <v>20622</v>
      </c>
      <c r="B22236" s="45">
        <v>12220.0</v>
      </c>
      <c r="C22236" s="52" t="s">
        <v>18951</v>
      </c>
      <c r="D22236" s="52" t="s">
        <v>19926</v>
      </c>
    </row>
    <row r="22237">
      <c r="A22237" s="44" t="s">
        <v>20623</v>
      </c>
      <c r="B22237" s="45">
        <v>10880.0</v>
      </c>
      <c r="C22237" s="52" t="s">
        <v>20624</v>
      </c>
      <c r="D22237" s="52" t="s">
        <v>19915</v>
      </c>
    </row>
    <row r="22238">
      <c r="A22238" s="44" t="s">
        <v>20625</v>
      </c>
      <c r="B22238" s="45">
        <v>19560.0</v>
      </c>
      <c r="C22238" s="52" t="s">
        <v>19175</v>
      </c>
      <c r="D22238" s="52" t="s">
        <v>19915</v>
      </c>
    </row>
    <row r="22239">
      <c r="A22239" s="44" t="s">
        <v>20626</v>
      </c>
      <c r="B22239" s="45">
        <v>11640.0</v>
      </c>
      <c r="C22239" s="52" t="s">
        <v>20627</v>
      </c>
      <c r="D22239" s="52" t="s">
        <v>19926</v>
      </c>
    </row>
    <row r="22240">
      <c r="A22240" s="44" t="s">
        <v>20628</v>
      </c>
      <c r="B22240" s="45">
        <v>11560.0</v>
      </c>
      <c r="C22240" s="52" t="s">
        <v>20629</v>
      </c>
      <c r="D22240" s="52" t="s">
        <v>19920</v>
      </c>
    </row>
    <row r="22241">
      <c r="A22241" s="45"/>
      <c r="B22241" s="45"/>
      <c r="C22241" s="52"/>
      <c r="D22241" s="52"/>
    </row>
    <row r="22242">
      <c r="A22242" s="45"/>
      <c r="B22242" s="45"/>
      <c r="C22242" s="52"/>
      <c r="D22242" s="52"/>
    </row>
    <row r="22243">
      <c r="A22243" s="45"/>
      <c r="B22243" s="45"/>
      <c r="C22243" s="52"/>
      <c r="D22243" s="52"/>
    </row>
    <row r="22244">
      <c r="A22244" s="45"/>
      <c r="B22244" s="45"/>
      <c r="C22244" s="52"/>
      <c r="D22244" s="52"/>
    </row>
    <row r="22245">
      <c r="A22245" s="45"/>
      <c r="B22245" s="45"/>
      <c r="C22245" s="52"/>
      <c r="D22245" s="52"/>
    </row>
    <row r="22246">
      <c r="A22246" s="45"/>
      <c r="B22246" s="45"/>
      <c r="C22246" s="52"/>
      <c r="D22246" s="52"/>
    </row>
    <row r="22247">
      <c r="A22247" s="45"/>
      <c r="B22247" s="45"/>
      <c r="C22247" s="52"/>
      <c r="D22247" s="52"/>
    </row>
    <row r="22248">
      <c r="A22248" s="45"/>
      <c r="B22248" s="45"/>
      <c r="C22248" s="52"/>
      <c r="D22248" s="52"/>
    </row>
    <row r="22249">
      <c r="A22249" s="45"/>
      <c r="B22249" s="45"/>
      <c r="C22249" s="52"/>
      <c r="D22249" s="52"/>
    </row>
    <row r="22250">
      <c r="A22250" s="45"/>
      <c r="B22250" s="45"/>
      <c r="C22250" s="52"/>
      <c r="D22250" s="52"/>
    </row>
    <row r="22251">
      <c r="A22251" s="45"/>
      <c r="B22251" s="45"/>
      <c r="C22251" s="52"/>
      <c r="D22251" s="52"/>
    </row>
    <row r="22252">
      <c r="A22252" s="45"/>
      <c r="B22252" s="45"/>
      <c r="C22252" s="52"/>
      <c r="D22252" s="52"/>
    </row>
    <row r="22253">
      <c r="A22253" s="45"/>
      <c r="B22253" s="45"/>
      <c r="C22253" s="52"/>
      <c r="D22253" s="52"/>
    </row>
    <row r="22254">
      <c r="A22254" s="45"/>
      <c r="B22254" s="45"/>
      <c r="C22254" s="52"/>
      <c r="D22254" s="52"/>
    </row>
    <row r="22255">
      <c r="A22255" s="45"/>
      <c r="B22255" s="45"/>
      <c r="C22255" s="52"/>
      <c r="D22255" s="52"/>
    </row>
    <row r="22256">
      <c r="A22256" s="45"/>
      <c r="B22256" s="45"/>
      <c r="C22256" s="52"/>
      <c r="D22256" s="52"/>
    </row>
    <row r="22257">
      <c r="A22257" s="45"/>
      <c r="B22257" s="45"/>
      <c r="C22257" s="52"/>
      <c r="D22257" s="52"/>
    </row>
    <row r="22258">
      <c r="A22258" s="45"/>
      <c r="B22258" s="45"/>
      <c r="C22258" s="52"/>
      <c r="D22258" s="52"/>
    </row>
    <row r="22259">
      <c r="A22259" s="45"/>
      <c r="B22259" s="45"/>
      <c r="C22259" s="52"/>
      <c r="D22259" s="52"/>
    </row>
    <row r="22260">
      <c r="A22260" s="45"/>
      <c r="B22260" s="45"/>
      <c r="C22260" s="52"/>
      <c r="D22260" s="52"/>
    </row>
    <row r="22261">
      <c r="A22261" s="45"/>
      <c r="B22261" s="45"/>
      <c r="C22261" s="52"/>
      <c r="D22261" s="52"/>
    </row>
    <row r="22262">
      <c r="A22262" s="45"/>
      <c r="B22262" s="45"/>
      <c r="C22262" s="52"/>
      <c r="D22262" s="52"/>
    </row>
    <row r="22263">
      <c r="A22263" s="45"/>
      <c r="B22263" s="45"/>
      <c r="C22263" s="52"/>
      <c r="D22263" s="52"/>
    </row>
    <row r="22264">
      <c r="A22264" s="45"/>
      <c r="B22264" s="45"/>
      <c r="C22264" s="52"/>
      <c r="D22264" s="52"/>
    </row>
    <row r="22265">
      <c r="A22265" s="45"/>
      <c r="B22265" s="45"/>
      <c r="C22265" s="52"/>
      <c r="D22265" s="52"/>
    </row>
    <row r="22266">
      <c r="A22266" s="45"/>
      <c r="B22266" s="45"/>
      <c r="C22266" s="52"/>
      <c r="D22266" s="52"/>
    </row>
    <row r="22267">
      <c r="A22267" s="45"/>
      <c r="B22267" s="45"/>
      <c r="C22267" s="52"/>
      <c r="D22267" s="52"/>
    </row>
    <row r="22268">
      <c r="A22268" s="45"/>
      <c r="B22268" s="45"/>
      <c r="C22268" s="52"/>
      <c r="D22268" s="52"/>
    </row>
    <row r="22269">
      <c r="A22269" s="45"/>
      <c r="B22269" s="45"/>
      <c r="C22269" s="52"/>
      <c r="D22269" s="52"/>
    </row>
    <row r="22270">
      <c r="A22270" s="45"/>
      <c r="B22270" s="45"/>
      <c r="C22270" s="52"/>
      <c r="D22270" s="52"/>
    </row>
    <row r="22271">
      <c r="A22271" s="45"/>
      <c r="B22271" s="45"/>
      <c r="C22271" s="52"/>
      <c r="D22271" s="52"/>
    </row>
    <row r="22272">
      <c r="A22272" s="45"/>
      <c r="B22272" s="45"/>
      <c r="C22272" s="52"/>
      <c r="D22272" s="52"/>
    </row>
    <row r="22273">
      <c r="A22273" s="45"/>
      <c r="B22273" s="45"/>
      <c r="C22273" s="52"/>
      <c r="D22273" s="52"/>
    </row>
    <row r="22274">
      <c r="A22274" s="45"/>
      <c r="B22274" s="45"/>
      <c r="C22274" s="52"/>
      <c r="D22274" s="52"/>
    </row>
    <row r="22275">
      <c r="A22275" s="45"/>
      <c r="B22275" s="45"/>
      <c r="C22275" s="52"/>
      <c r="D22275" s="52"/>
    </row>
    <row r="22276">
      <c r="A22276" s="45"/>
      <c r="B22276" s="45"/>
      <c r="C22276" s="52"/>
      <c r="D22276" s="52"/>
    </row>
    <row r="22277">
      <c r="A22277" s="45"/>
      <c r="B22277" s="45"/>
      <c r="C22277" s="52"/>
      <c r="D22277" s="52"/>
    </row>
    <row r="22278">
      <c r="A22278" s="45"/>
      <c r="B22278" s="45"/>
      <c r="C22278" s="52"/>
      <c r="D22278" s="52"/>
    </row>
    <row r="22279">
      <c r="A22279" s="45"/>
      <c r="B22279" s="45"/>
      <c r="C22279" s="52"/>
      <c r="D22279" s="52"/>
    </row>
    <row r="22280">
      <c r="A22280" s="45"/>
      <c r="B22280" s="45"/>
      <c r="C22280" s="52"/>
      <c r="D22280" s="52"/>
    </row>
    <row r="22281">
      <c r="A22281" s="45"/>
      <c r="B22281" s="45"/>
      <c r="C22281" s="52"/>
      <c r="D22281" s="52"/>
    </row>
    <row r="22282">
      <c r="A22282" s="45"/>
      <c r="B22282" s="45"/>
      <c r="C22282" s="52"/>
      <c r="D22282" s="52"/>
    </row>
    <row r="22283">
      <c r="A22283" s="45"/>
      <c r="B22283" s="45"/>
      <c r="C22283" s="52"/>
      <c r="D22283" s="52"/>
    </row>
    <row r="22284">
      <c r="A22284" s="45"/>
      <c r="B22284" s="45"/>
      <c r="C22284" s="52"/>
      <c r="D22284" s="52"/>
    </row>
    <row r="22285">
      <c r="A22285" s="45"/>
      <c r="B22285" s="45"/>
      <c r="C22285" s="52"/>
      <c r="D22285" s="52"/>
    </row>
    <row r="22286">
      <c r="A22286" s="45"/>
      <c r="B22286" s="45"/>
      <c r="C22286" s="52"/>
      <c r="D22286" s="52"/>
    </row>
    <row r="22287">
      <c r="A22287" s="45"/>
      <c r="B22287" s="45"/>
      <c r="C22287" s="52"/>
      <c r="D22287" s="52"/>
    </row>
    <row r="22288">
      <c r="A22288" s="45"/>
      <c r="B22288" s="45"/>
      <c r="C22288" s="52"/>
      <c r="D22288" s="52"/>
    </row>
    <row r="22289">
      <c r="A22289" s="45"/>
      <c r="B22289" s="45"/>
      <c r="C22289" s="52"/>
      <c r="D22289" s="52"/>
    </row>
    <row r="22290">
      <c r="A22290" s="45"/>
      <c r="B22290" s="45"/>
      <c r="C22290" s="52"/>
      <c r="D22290" s="52"/>
    </row>
    <row r="22291">
      <c r="A22291" s="45"/>
      <c r="B22291" s="45"/>
      <c r="C22291" s="52"/>
      <c r="D22291" s="52"/>
    </row>
    <row r="22292">
      <c r="A22292" s="45"/>
      <c r="B22292" s="45"/>
      <c r="C22292" s="52"/>
      <c r="D22292" s="52"/>
    </row>
    <row r="22293">
      <c r="A22293" s="45"/>
      <c r="B22293" s="45"/>
      <c r="C22293" s="52"/>
      <c r="D22293" s="52"/>
    </row>
    <row r="22294">
      <c r="A22294" s="45"/>
      <c r="B22294" s="45"/>
      <c r="C22294" s="52"/>
      <c r="D22294" s="52"/>
    </row>
    <row r="22295">
      <c r="A22295" s="45"/>
      <c r="B22295" s="45"/>
      <c r="C22295" s="52"/>
      <c r="D22295" s="52"/>
    </row>
    <row r="22296">
      <c r="A22296" s="45"/>
      <c r="B22296" s="45"/>
      <c r="C22296" s="52"/>
      <c r="D22296" s="52"/>
    </row>
    <row r="22297">
      <c r="A22297" s="45"/>
      <c r="B22297" s="45"/>
      <c r="C22297" s="52"/>
      <c r="D22297" s="52"/>
    </row>
    <row r="22298">
      <c r="A22298" s="45"/>
      <c r="B22298" s="45"/>
      <c r="C22298" s="52"/>
      <c r="D22298" s="52"/>
    </row>
    <row r="22299">
      <c r="A22299" s="45"/>
      <c r="B22299" s="45"/>
      <c r="C22299" s="52"/>
      <c r="D22299" s="52"/>
    </row>
    <row r="22300">
      <c r="A22300" s="45"/>
      <c r="B22300" s="45"/>
      <c r="C22300" s="52"/>
      <c r="D22300" s="52"/>
    </row>
    <row r="22301">
      <c r="A22301" s="45"/>
      <c r="B22301" s="45"/>
      <c r="C22301" s="52"/>
      <c r="D22301" s="52"/>
    </row>
    <row r="22302">
      <c r="A22302" s="45"/>
      <c r="B22302" s="45"/>
      <c r="C22302" s="52"/>
      <c r="D22302" s="52"/>
    </row>
    <row r="22303">
      <c r="A22303" s="45"/>
      <c r="B22303" s="45"/>
      <c r="C22303" s="52"/>
      <c r="D22303" s="52"/>
    </row>
    <row r="22304">
      <c r="A22304" s="45"/>
      <c r="B22304" s="45"/>
      <c r="C22304" s="52"/>
      <c r="D22304" s="52"/>
    </row>
    <row r="22305">
      <c r="A22305" s="45"/>
      <c r="B22305" s="45"/>
      <c r="C22305" s="52"/>
      <c r="D22305" s="52"/>
    </row>
    <row r="22306">
      <c r="A22306" s="45"/>
      <c r="B22306" s="45"/>
      <c r="C22306" s="52"/>
      <c r="D22306" s="52"/>
    </row>
    <row r="22307">
      <c r="A22307" s="45"/>
      <c r="B22307" s="45"/>
      <c r="C22307" s="52"/>
      <c r="D22307" s="52"/>
    </row>
    <row r="22308">
      <c r="A22308" s="45"/>
      <c r="B22308" s="45"/>
      <c r="C22308" s="52"/>
      <c r="D22308" s="52"/>
    </row>
    <row r="22309">
      <c r="A22309" s="45"/>
      <c r="B22309" s="45"/>
      <c r="C22309" s="52"/>
      <c r="D22309" s="52"/>
    </row>
    <row r="22310">
      <c r="A22310" s="45"/>
      <c r="B22310" s="45"/>
      <c r="C22310" s="52"/>
      <c r="D22310" s="52"/>
    </row>
    <row r="22311">
      <c r="A22311" s="45"/>
      <c r="B22311" s="45"/>
      <c r="C22311" s="52"/>
      <c r="D22311" s="52"/>
    </row>
    <row r="22312">
      <c r="A22312" s="45"/>
      <c r="B22312" s="45"/>
      <c r="C22312" s="52"/>
      <c r="D22312" s="52"/>
    </row>
    <row r="22313">
      <c r="A22313" s="45"/>
      <c r="B22313" s="45"/>
      <c r="C22313" s="52"/>
      <c r="D22313" s="52"/>
    </row>
    <row r="22314">
      <c r="A22314" s="45"/>
      <c r="B22314" s="45"/>
      <c r="C22314" s="52"/>
      <c r="D22314" s="52"/>
    </row>
    <row r="22315">
      <c r="A22315" s="45"/>
      <c r="B22315" s="45"/>
      <c r="C22315" s="52"/>
      <c r="D22315" s="52"/>
    </row>
    <row r="22316">
      <c r="A22316" s="45"/>
      <c r="B22316" s="45"/>
      <c r="C22316" s="52"/>
      <c r="D22316" s="52"/>
    </row>
    <row r="22317">
      <c r="A22317" s="45"/>
      <c r="B22317" s="45"/>
      <c r="C22317" s="52"/>
      <c r="D22317" s="52"/>
    </row>
    <row r="22318">
      <c r="A22318" s="45"/>
      <c r="B22318" s="45"/>
      <c r="C22318" s="52"/>
      <c r="D22318" s="52"/>
    </row>
    <row r="22319">
      <c r="A22319" s="45"/>
      <c r="B22319" s="45"/>
      <c r="C22319" s="52"/>
      <c r="D22319" s="52"/>
    </row>
    <row r="22320">
      <c r="A22320" s="45"/>
      <c r="B22320" s="45"/>
      <c r="C22320" s="52"/>
      <c r="D22320" s="52"/>
    </row>
    <row r="22321">
      <c r="A22321" s="45"/>
      <c r="B22321" s="45"/>
      <c r="C22321" s="52"/>
      <c r="D22321" s="52"/>
    </row>
    <row r="22322">
      <c r="A22322" s="45"/>
      <c r="B22322" s="45"/>
      <c r="C22322" s="52"/>
      <c r="D22322" s="52"/>
    </row>
    <row r="22323">
      <c r="A22323" s="45"/>
      <c r="B22323" s="45"/>
      <c r="C22323" s="52"/>
      <c r="D22323" s="52"/>
    </row>
    <row r="22324">
      <c r="A22324" s="45"/>
      <c r="B22324" s="45"/>
      <c r="C22324" s="52"/>
      <c r="D22324" s="52"/>
    </row>
    <row r="22325">
      <c r="A22325" s="45"/>
      <c r="B22325" s="45"/>
      <c r="C22325" s="52"/>
      <c r="D22325" s="52"/>
    </row>
    <row r="22326">
      <c r="A22326" s="45"/>
      <c r="B22326" s="45"/>
      <c r="C22326" s="52"/>
      <c r="D22326" s="52"/>
    </row>
    <row r="22327">
      <c r="A22327" s="45"/>
      <c r="B22327" s="45"/>
      <c r="C22327" s="52"/>
      <c r="D22327" s="52"/>
    </row>
    <row r="22328">
      <c r="A22328" s="45"/>
      <c r="B22328" s="45"/>
      <c r="C22328" s="52"/>
      <c r="D22328" s="52"/>
    </row>
    <row r="22329">
      <c r="A22329" s="45"/>
      <c r="B22329" s="45"/>
      <c r="C22329" s="52"/>
      <c r="D22329" s="52"/>
    </row>
    <row r="22330">
      <c r="A22330" s="45"/>
      <c r="B22330" s="45"/>
      <c r="C22330" s="52"/>
      <c r="D22330" s="52"/>
    </row>
    <row r="22331">
      <c r="A22331" s="45"/>
      <c r="B22331" s="45"/>
      <c r="C22331" s="52"/>
      <c r="D22331" s="52"/>
    </row>
    <row r="22332">
      <c r="A22332" s="45"/>
      <c r="B22332" s="45"/>
      <c r="C22332" s="52"/>
      <c r="D22332" s="52"/>
    </row>
    <row r="22333">
      <c r="A22333" s="45"/>
      <c r="B22333" s="45"/>
      <c r="C22333" s="52"/>
      <c r="D22333" s="52"/>
    </row>
    <row r="22334">
      <c r="A22334" s="45"/>
      <c r="B22334" s="45"/>
      <c r="C22334" s="52"/>
      <c r="D22334" s="52"/>
    </row>
    <row r="22335">
      <c r="A22335" s="45"/>
      <c r="B22335" s="45"/>
      <c r="C22335" s="52"/>
      <c r="D22335" s="52"/>
    </row>
    <row r="22336">
      <c r="A22336" s="45"/>
      <c r="B22336" s="45"/>
      <c r="C22336" s="52"/>
      <c r="D22336" s="52"/>
    </row>
    <row r="22337">
      <c r="A22337" s="45"/>
      <c r="B22337" s="45"/>
      <c r="C22337" s="52"/>
      <c r="D22337" s="52"/>
    </row>
    <row r="22338">
      <c r="A22338" s="45"/>
      <c r="B22338" s="45"/>
      <c r="C22338" s="52"/>
      <c r="D22338" s="52"/>
    </row>
    <row r="22339">
      <c r="A22339" s="45"/>
      <c r="B22339" s="45"/>
      <c r="C22339" s="52"/>
      <c r="D22339" s="52"/>
    </row>
    <row r="22340">
      <c r="A22340" s="45"/>
      <c r="B22340" s="45"/>
      <c r="C22340" s="52"/>
      <c r="D22340" s="52"/>
    </row>
    <row r="22341">
      <c r="A22341" s="45"/>
      <c r="B22341" s="45"/>
      <c r="C22341" s="52"/>
      <c r="D22341" s="52"/>
    </row>
    <row r="22342">
      <c r="A22342" s="45"/>
      <c r="B22342" s="45"/>
      <c r="C22342" s="52"/>
      <c r="D22342" s="52"/>
    </row>
    <row r="22343">
      <c r="A22343" s="45"/>
      <c r="B22343" s="45"/>
      <c r="C22343" s="52"/>
      <c r="D22343" s="52"/>
    </row>
    <row r="22344">
      <c r="A22344" s="45"/>
      <c r="B22344" s="45"/>
      <c r="C22344" s="52"/>
      <c r="D22344" s="52"/>
    </row>
    <row r="22345">
      <c r="A22345" s="45"/>
      <c r="B22345" s="45"/>
      <c r="C22345" s="52"/>
      <c r="D22345" s="52"/>
    </row>
    <row r="22346">
      <c r="A22346" s="45"/>
      <c r="B22346" s="45"/>
      <c r="C22346" s="52"/>
      <c r="D22346" s="52"/>
    </row>
    <row r="22347">
      <c r="A22347" s="45"/>
      <c r="B22347" s="45"/>
      <c r="C22347" s="52"/>
      <c r="D22347" s="52"/>
    </row>
    <row r="22348">
      <c r="A22348" s="45"/>
      <c r="B22348" s="45"/>
      <c r="C22348" s="52"/>
      <c r="D22348" s="52"/>
    </row>
    <row r="22349">
      <c r="A22349" s="45"/>
      <c r="B22349" s="45"/>
      <c r="C22349" s="52"/>
      <c r="D22349" s="52"/>
    </row>
    <row r="22350">
      <c r="A22350" s="45"/>
      <c r="B22350" s="45"/>
      <c r="C22350" s="52"/>
      <c r="D22350" s="52"/>
    </row>
    <row r="22351">
      <c r="A22351" s="45"/>
      <c r="B22351" s="45"/>
      <c r="C22351" s="52"/>
      <c r="D22351" s="52"/>
    </row>
    <row r="22352">
      <c r="A22352" s="45"/>
      <c r="B22352" s="45"/>
      <c r="C22352" s="52"/>
      <c r="D22352" s="52"/>
    </row>
    <row r="22353">
      <c r="A22353" s="45"/>
      <c r="B22353" s="45"/>
      <c r="C22353" s="52"/>
      <c r="D22353" s="52"/>
    </row>
    <row r="22354">
      <c r="A22354" s="45"/>
      <c r="B22354" s="45"/>
      <c r="C22354" s="52"/>
      <c r="D22354" s="52"/>
    </row>
    <row r="22355">
      <c r="A22355" s="45"/>
      <c r="B22355" s="45"/>
      <c r="C22355" s="52"/>
      <c r="D22355" s="52"/>
    </row>
    <row r="22356">
      <c r="A22356" s="45"/>
      <c r="B22356" s="45"/>
      <c r="C22356" s="52"/>
      <c r="D22356" s="52"/>
    </row>
    <row r="22357">
      <c r="A22357" s="45"/>
      <c r="B22357" s="45"/>
      <c r="C22357" s="52"/>
      <c r="D22357" s="52"/>
    </row>
    <row r="22358">
      <c r="A22358" s="45"/>
      <c r="B22358" s="45"/>
      <c r="C22358" s="52"/>
      <c r="D22358" s="52"/>
    </row>
    <row r="22359">
      <c r="A22359" s="45"/>
      <c r="B22359" s="45"/>
      <c r="C22359" s="52"/>
      <c r="D22359" s="52"/>
    </row>
    <row r="22360">
      <c r="A22360" s="45"/>
      <c r="B22360" s="45"/>
      <c r="C22360" s="52"/>
      <c r="D22360" s="52"/>
    </row>
    <row r="22361">
      <c r="A22361" s="45"/>
      <c r="B22361" s="45"/>
      <c r="C22361" s="52"/>
      <c r="D22361" s="52"/>
    </row>
    <row r="22362">
      <c r="A22362" s="45"/>
      <c r="B22362" s="45"/>
      <c r="C22362" s="52"/>
      <c r="D22362" s="52"/>
    </row>
    <row r="22363">
      <c r="A22363" s="45"/>
      <c r="B22363" s="45"/>
      <c r="C22363" s="52"/>
      <c r="D22363" s="52"/>
    </row>
    <row r="22364">
      <c r="A22364" s="45"/>
      <c r="B22364" s="45"/>
      <c r="C22364" s="52"/>
      <c r="D22364" s="52"/>
    </row>
    <row r="22365">
      <c r="A22365" s="45"/>
      <c r="B22365" s="45"/>
      <c r="C22365" s="52"/>
      <c r="D22365" s="52"/>
    </row>
    <row r="22366">
      <c r="A22366" s="45"/>
      <c r="B22366" s="45"/>
      <c r="C22366" s="52"/>
      <c r="D22366" s="52"/>
    </row>
    <row r="22367">
      <c r="A22367" s="45"/>
      <c r="B22367" s="45"/>
      <c r="C22367" s="52"/>
      <c r="D22367" s="52"/>
    </row>
    <row r="22368">
      <c r="A22368" s="45"/>
      <c r="B22368" s="45"/>
      <c r="C22368" s="52"/>
      <c r="D22368" s="52"/>
    </row>
    <row r="22369">
      <c r="A22369" s="45"/>
      <c r="B22369" s="45"/>
      <c r="C22369" s="52"/>
      <c r="D22369" s="52"/>
    </row>
    <row r="22370">
      <c r="A22370" s="45"/>
      <c r="B22370" s="45"/>
      <c r="C22370" s="52"/>
      <c r="D22370" s="52"/>
    </row>
    <row r="22371">
      <c r="A22371" s="45"/>
      <c r="B22371" s="45"/>
      <c r="C22371" s="52"/>
      <c r="D22371" s="52"/>
    </row>
    <row r="22372">
      <c r="A22372" s="45"/>
      <c r="B22372" s="45"/>
      <c r="C22372" s="52"/>
      <c r="D22372" s="52"/>
    </row>
    <row r="22373">
      <c r="A22373" s="45"/>
      <c r="B22373" s="45"/>
      <c r="C22373" s="52"/>
      <c r="D22373" s="52"/>
    </row>
    <row r="22374">
      <c r="A22374" s="45"/>
      <c r="B22374" s="45"/>
      <c r="C22374" s="52"/>
      <c r="D22374" s="52"/>
    </row>
    <row r="22375">
      <c r="A22375" s="45"/>
      <c r="B22375" s="45"/>
      <c r="C22375" s="52"/>
      <c r="D22375" s="52"/>
    </row>
    <row r="22376">
      <c r="A22376" s="45"/>
      <c r="B22376" s="45"/>
      <c r="C22376" s="52"/>
      <c r="D22376" s="52"/>
    </row>
    <row r="22377">
      <c r="A22377" s="45"/>
      <c r="B22377" s="45"/>
      <c r="C22377" s="52"/>
      <c r="D22377" s="52"/>
    </row>
    <row r="22378">
      <c r="A22378" s="45"/>
      <c r="B22378" s="45"/>
      <c r="C22378" s="52"/>
      <c r="D22378" s="52"/>
    </row>
    <row r="22379">
      <c r="A22379" s="45"/>
      <c r="B22379" s="45"/>
      <c r="C22379" s="52"/>
      <c r="D22379" s="52"/>
    </row>
    <row r="22380">
      <c r="A22380" s="45"/>
      <c r="B22380" s="45"/>
      <c r="C22380" s="52"/>
      <c r="D22380" s="52"/>
    </row>
    <row r="22381">
      <c r="A22381" s="45"/>
      <c r="B22381" s="45"/>
      <c r="C22381" s="52"/>
      <c r="D22381" s="52"/>
    </row>
    <row r="22382">
      <c r="A22382" s="45"/>
      <c r="B22382" s="45"/>
      <c r="C22382" s="52"/>
      <c r="D22382" s="52"/>
    </row>
    <row r="22383">
      <c r="A22383" s="45"/>
      <c r="B22383" s="45"/>
      <c r="C22383" s="52"/>
      <c r="D22383" s="52"/>
    </row>
    <row r="22384">
      <c r="A22384" s="45"/>
      <c r="B22384" s="45"/>
      <c r="C22384" s="52"/>
      <c r="D22384" s="52"/>
    </row>
    <row r="22385">
      <c r="A22385" s="45"/>
      <c r="B22385" s="45"/>
      <c r="C22385" s="52"/>
      <c r="D22385" s="52"/>
    </row>
    <row r="22386">
      <c r="A22386" s="45"/>
      <c r="B22386" s="45"/>
      <c r="C22386" s="52"/>
      <c r="D22386" s="52"/>
    </row>
    <row r="22387">
      <c r="A22387" s="45"/>
      <c r="B22387" s="45"/>
      <c r="C22387" s="52"/>
      <c r="D22387" s="52"/>
    </row>
    <row r="22388">
      <c r="A22388" s="45"/>
      <c r="B22388" s="45"/>
      <c r="C22388" s="52"/>
      <c r="D22388" s="52"/>
    </row>
    <row r="22389">
      <c r="A22389" s="45"/>
      <c r="B22389" s="45"/>
      <c r="C22389" s="52"/>
      <c r="D22389" s="52"/>
    </row>
    <row r="22390">
      <c r="A22390" s="45"/>
      <c r="B22390" s="45"/>
      <c r="C22390" s="52"/>
      <c r="D22390" s="52"/>
    </row>
    <row r="22391">
      <c r="A22391" s="45"/>
      <c r="B22391" s="45"/>
      <c r="C22391" s="52"/>
      <c r="D22391" s="52"/>
    </row>
    <row r="22392">
      <c r="A22392" s="45"/>
      <c r="B22392" s="45"/>
      <c r="C22392" s="52"/>
      <c r="D22392" s="52"/>
    </row>
    <row r="22393">
      <c r="A22393" s="45"/>
      <c r="B22393" s="45"/>
      <c r="C22393" s="52"/>
      <c r="D22393" s="52"/>
    </row>
    <row r="22394">
      <c r="A22394" s="45"/>
      <c r="B22394" s="45"/>
      <c r="C22394" s="52"/>
      <c r="D22394" s="52"/>
    </row>
    <row r="22395">
      <c r="A22395" s="45"/>
      <c r="B22395" s="45"/>
      <c r="C22395" s="52"/>
      <c r="D22395" s="52"/>
    </row>
    <row r="22396">
      <c r="A22396" s="45"/>
      <c r="B22396" s="45"/>
      <c r="C22396" s="52"/>
      <c r="D22396" s="52"/>
    </row>
    <row r="22397">
      <c r="A22397" s="45"/>
      <c r="B22397" s="45"/>
      <c r="C22397" s="52"/>
      <c r="D22397" s="52"/>
    </row>
    <row r="22398">
      <c r="A22398" s="45"/>
      <c r="B22398" s="45"/>
      <c r="C22398" s="52"/>
      <c r="D22398" s="52"/>
    </row>
    <row r="22399">
      <c r="A22399" s="45"/>
      <c r="B22399" s="45"/>
      <c r="C22399" s="52"/>
      <c r="D22399" s="52"/>
    </row>
    <row r="22400">
      <c r="A22400" s="45"/>
      <c r="B22400" s="45"/>
      <c r="C22400" s="52"/>
      <c r="D22400" s="52"/>
    </row>
    <row r="22401">
      <c r="A22401" s="45"/>
      <c r="B22401" s="45"/>
      <c r="C22401" s="52"/>
      <c r="D22401" s="52"/>
    </row>
    <row r="22402">
      <c r="A22402" s="45"/>
      <c r="B22402" s="45"/>
      <c r="C22402" s="52"/>
      <c r="D22402" s="52"/>
    </row>
    <row r="22403">
      <c r="A22403" s="45"/>
      <c r="B22403" s="45"/>
      <c r="C22403" s="52"/>
      <c r="D22403" s="52"/>
    </row>
    <row r="22404">
      <c r="A22404" s="45"/>
      <c r="B22404" s="45"/>
      <c r="C22404" s="52"/>
      <c r="D22404" s="52"/>
    </row>
    <row r="22405">
      <c r="A22405" s="45"/>
      <c r="B22405" s="45"/>
      <c r="C22405" s="52"/>
      <c r="D22405" s="52"/>
    </row>
    <row r="22406">
      <c r="A22406" s="45"/>
      <c r="B22406" s="45"/>
      <c r="C22406" s="52"/>
      <c r="D22406" s="52"/>
    </row>
    <row r="22407">
      <c r="A22407" s="45"/>
      <c r="B22407" s="45"/>
      <c r="C22407" s="52"/>
      <c r="D22407" s="52"/>
    </row>
    <row r="22408">
      <c r="A22408" s="45"/>
      <c r="B22408" s="45"/>
      <c r="C22408" s="52"/>
      <c r="D22408" s="52"/>
    </row>
    <row r="22409">
      <c r="A22409" s="45"/>
      <c r="B22409" s="45"/>
      <c r="C22409" s="52"/>
      <c r="D22409" s="52"/>
    </row>
    <row r="22410">
      <c r="A22410" s="45"/>
      <c r="B22410" s="45"/>
      <c r="C22410" s="52"/>
      <c r="D22410" s="52"/>
    </row>
    <row r="22411">
      <c r="A22411" s="45"/>
      <c r="B22411" s="45"/>
      <c r="C22411" s="52"/>
      <c r="D22411" s="52"/>
    </row>
    <row r="22412">
      <c r="A22412" s="45"/>
      <c r="B22412" s="45"/>
      <c r="C22412" s="52"/>
      <c r="D22412" s="52"/>
    </row>
    <row r="22413">
      <c r="A22413" s="45"/>
      <c r="B22413" s="45"/>
      <c r="C22413" s="52"/>
      <c r="D22413" s="52"/>
    </row>
    <row r="22414">
      <c r="A22414" s="45"/>
      <c r="B22414" s="45"/>
      <c r="C22414" s="52"/>
      <c r="D22414" s="52"/>
    </row>
    <row r="22415">
      <c r="A22415" s="45"/>
      <c r="B22415" s="45"/>
      <c r="C22415" s="52"/>
      <c r="D22415" s="52"/>
    </row>
    <row r="22416">
      <c r="A22416" s="45"/>
      <c r="B22416" s="45"/>
      <c r="C22416" s="52"/>
      <c r="D22416" s="52"/>
    </row>
    <row r="22417">
      <c r="A22417" s="45"/>
      <c r="B22417" s="45"/>
      <c r="C22417" s="52"/>
      <c r="D22417" s="52"/>
    </row>
    <row r="22418">
      <c r="A22418" s="45"/>
      <c r="B22418" s="45"/>
      <c r="C22418" s="52"/>
      <c r="D22418" s="52"/>
    </row>
    <row r="22419">
      <c r="A22419" s="45"/>
      <c r="B22419" s="45"/>
      <c r="C22419" s="52"/>
      <c r="D22419" s="52"/>
    </row>
    <row r="22420">
      <c r="A22420" s="45"/>
      <c r="B22420" s="45"/>
      <c r="C22420" s="52"/>
      <c r="D22420" s="52"/>
    </row>
    <row r="22421">
      <c r="A22421" s="45"/>
      <c r="B22421" s="45"/>
      <c r="C22421" s="52"/>
      <c r="D22421" s="52"/>
    </row>
    <row r="22422">
      <c r="A22422" s="45"/>
      <c r="B22422" s="45"/>
      <c r="C22422" s="52"/>
      <c r="D22422" s="52"/>
    </row>
    <row r="22423">
      <c r="A22423" s="45"/>
      <c r="B22423" s="45"/>
      <c r="C22423" s="52"/>
      <c r="D22423" s="52"/>
    </row>
    <row r="22424">
      <c r="A22424" s="45"/>
      <c r="B22424" s="45"/>
      <c r="C22424" s="52"/>
      <c r="D22424" s="52"/>
    </row>
    <row r="22425">
      <c r="A22425" s="45"/>
      <c r="B22425" s="45"/>
      <c r="C22425" s="52"/>
      <c r="D22425" s="52"/>
    </row>
    <row r="22426">
      <c r="A22426" s="45"/>
      <c r="B22426" s="45"/>
      <c r="C22426" s="52"/>
      <c r="D22426" s="52"/>
    </row>
    <row r="22427">
      <c r="A22427" s="45"/>
      <c r="B22427" s="45"/>
      <c r="C22427" s="52"/>
      <c r="D22427" s="52"/>
    </row>
    <row r="22428">
      <c r="A22428" s="45"/>
      <c r="B22428" s="45"/>
      <c r="C22428" s="52"/>
      <c r="D22428" s="52"/>
    </row>
    <row r="22429">
      <c r="A22429" s="45"/>
      <c r="B22429" s="45"/>
      <c r="C22429" s="52"/>
      <c r="D22429" s="52"/>
    </row>
    <row r="22430">
      <c r="A22430" s="45"/>
      <c r="B22430" s="45"/>
      <c r="C22430" s="52"/>
      <c r="D22430" s="52"/>
    </row>
    <row r="22431">
      <c r="A22431" s="45"/>
      <c r="B22431" s="45"/>
      <c r="C22431" s="52"/>
      <c r="D22431" s="52"/>
    </row>
    <row r="22432">
      <c r="A22432" s="45"/>
      <c r="B22432" s="45"/>
      <c r="C22432" s="52"/>
      <c r="D22432" s="52"/>
    </row>
    <row r="22433">
      <c r="A22433" s="45"/>
      <c r="B22433" s="45"/>
      <c r="C22433" s="52"/>
      <c r="D22433" s="52"/>
    </row>
    <row r="22434">
      <c r="A22434" s="45"/>
      <c r="B22434" s="45"/>
      <c r="C22434" s="52"/>
      <c r="D22434" s="52"/>
    </row>
    <row r="22435">
      <c r="A22435" s="45"/>
      <c r="B22435" s="45"/>
      <c r="C22435" s="52"/>
      <c r="D22435" s="52"/>
    </row>
    <row r="22436">
      <c r="A22436" s="45"/>
      <c r="B22436" s="45"/>
      <c r="C22436" s="52"/>
      <c r="D22436" s="52"/>
    </row>
    <row r="22437">
      <c r="A22437" s="45"/>
      <c r="B22437" s="45"/>
      <c r="C22437" s="52"/>
      <c r="D22437" s="52"/>
    </row>
    <row r="22438">
      <c r="A22438" s="45"/>
      <c r="B22438" s="45"/>
      <c r="C22438" s="52"/>
      <c r="D22438" s="52"/>
    </row>
    <row r="22439">
      <c r="A22439" s="45"/>
      <c r="B22439" s="45"/>
      <c r="C22439" s="52"/>
      <c r="D22439" s="52"/>
    </row>
    <row r="22440">
      <c r="A22440" s="45"/>
      <c r="B22440" s="45"/>
      <c r="C22440" s="52"/>
      <c r="D22440" s="52"/>
    </row>
    <row r="22441">
      <c r="A22441" s="45"/>
      <c r="B22441" s="45"/>
      <c r="C22441" s="52"/>
      <c r="D22441" s="52"/>
    </row>
    <row r="22442">
      <c r="A22442" s="45"/>
      <c r="B22442" s="45"/>
      <c r="C22442" s="52"/>
      <c r="D22442" s="52"/>
    </row>
    <row r="22443">
      <c r="A22443" s="45"/>
      <c r="B22443" s="45"/>
      <c r="C22443" s="52"/>
      <c r="D22443" s="52"/>
    </row>
    <row r="22444">
      <c r="A22444" s="45"/>
      <c r="B22444" s="45"/>
      <c r="C22444" s="52"/>
      <c r="D22444" s="52"/>
    </row>
    <row r="22445">
      <c r="A22445" s="45"/>
      <c r="B22445" s="45"/>
      <c r="C22445" s="52"/>
      <c r="D22445" s="52"/>
    </row>
    <row r="22446">
      <c r="A22446" s="45"/>
      <c r="B22446" s="45"/>
      <c r="C22446" s="52"/>
      <c r="D22446" s="52"/>
    </row>
    <row r="22447">
      <c r="A22447" s="45"/>
      <c r="B22447" s="45"/>
      <c r="C22447" s="52"/>
      <c r="D22447" s="52"/>
    </row>
    <row r="22448">
      <c r="A22448" s="45"/>
      <c r="B22448" s="45"/>
      <c r="C22448" s="52"/>
      <c r="D22448" s="52"/>
    </row>
    <row r="22449">
      <c r="A22449" s="45"/>
      <c r="B22449" s="45"/>
      <c r="C22449" s="52"/>
      <c r="D22449" s="52"/>
    </row>
    <row r="22450">
      <c r="A22450" s="45"/>
      <c r="B22450" s="45"/>
      <c r="C22450" s="52"/>
      <c r="D22450" s="52"/>
    </row>
    <row r="22451">
      <c r="A22451" s="45"/>
      <c r="B22451" s="45"/>
      <c r="C22451" s="52"/>
      <c r="D22451" s="52"/>
    </row>
    <row r="22452">
      <c r="A22452" s="45"/>
      <c r="B22452" s="45"/>
      <c r="C22452" s="52"/>
      <c r="D22452" s="52"/>
    </row>
    <row r="22453">
      <c r="A22453" s="45"/>
      <c r="B22453" s="45"/>
      <c r="C22453" s="52"/>
      <c r="D22453" s="52"/>
    </row>
    <row r="22454">
      <c r="A22454" s="45"/>
      <c r="B22454" s="45"/>
      <c r="C22454" s="52"/>
      <c r="D22454" s="52"/>
    </row>
    <row r="22455">
      <c r="A22455" s="45"/>
      <c r="B22455" s="45"/>
      <c r="C22455" s="52"/>
      <c r="D22455" s="52"/>
    </row>
    <row r="22456">
      <c r="A22456" s="45"/>
      <c r="B22456" s="45"/>
      <c r="C22456" s="52"/>
      <c r="D22456" s="52"/>
    </row>
    <row r="22457">
      <c r="A22457" s="45"/>
      <c r="B22457" s="45"/>
      <c r="C22457" s="52"/>
      <c r="D22457" s="52"/>
    </row>
    <row r="22458">
      <c r="A22458" s="45"/>
      <c r="B22458" s="45"/>
      <c r="C22458" s="52"/>
      <c r="D22458" s="52"/>
    </row>
    <row r="22459">
      <c r="A22459" s="45"/>
      <c r="B22459" s="45"/>
      <c r="C22459" s="52"/>
      <c r="D22459" s="52"/>
    </row>
    <row r="22460">
      <c r="A22460" s="45"/>
      <c r="B22460" s="45"/>
      <c r="C22460" s="52"/>
      <c r="D22460" s="52"/>
    </row>
    <row r="22461">
      <c r="A22461" s="45"/>
      <c r="B22461" s="45"/>
      <c r="C22461" s="52"/>
      <c r="D22461" s="52"/>
    </row>
    <row r="22462">
      <c r="A22462" s="45"/>
      <c r="B22462" s="45"/>
      <c r="C22462" s="52"/>
      <c r="D22462" s="52"/>
    </row>
    <row r="22463">
      <c r="A22463" s="45"/>
      <c r="B22463" s="45"/>
      <c r="C22463" s="52"/>
      <c r="D22463" s="52"/>
    </row>
    <row r="22464">
      <c r="A22464" s="45"/>
      <c r="B22464" s="45"/>
      <c r="C22464" s="52"/>
      <c r="D22464" s="52"/>
    </row>
    <row r="22465">
      <c r="A22465" s="45"/>
      <c r="B22465" s="45"/>
      <c r="C22465" s="52"/>
      <c r="D22465" s="52"/>
    </row>
    <row r="22466">
      <c r="A22466" s="45"/>
      <c r="B22466" s="45"/>
      <c r="C22466" s="52"/>
      <c r="D22466" s="52"/>
    </row>
    <row r="22467">
      <c r="A22467" s="45"/>
      <c r="B22467" s="45"/>
      <c r="C22467" s="52"/>
      <c r="D22467" s="52"/>
    </row>
    <row r="22468">
      <c r="A22468" s="45"/>
      <c r="B22468" s="45"/>
      <c r="C22468" s="52"/>
      <c r="D22468" s="52"/>
    </row>
    <row r="22469">
      <c r="A22469" s="45"/>
      <c r="B22469" s="45"/>
      <c r="C22469" s="52"/>
      <c r="D22469" s="52"/>
    </row>
    <row r="22470">
      <c r="A22470" s="45"/>
      <c r="B22470" s="45"/>
      <c r="C22470" s="52"/>
      <c r="D22470" s="52"/>
    </row>
    <row r="22471">
      <c r="A22471" s="45"/>
      <c r="B22471" s="45"/>
      <c r="C22471" s="52"/>
      <c r="D22471" s="52"/>
    </row>
    <row r="22472">
      <c r="A22472" s="45"/>
      <c r="B22472" s="45"/>
      <c r="C22472" s="52"/>
      <c r="D22472" s="52"/>
    </row>
    <row r="22473">
      <c r="A22473" s="45"/>
      <c r="B22473" s="45"/>
      <c r="C22473" s="52"/>
      <c r="D22473" s="52"/>
    </row>
    <row r="22474">
      <c r="A22474" s="45"/>
      <c r="B22474" s="45"/>
      <c r="C22474" s="52"/>
      <c r="D22474" s="52"/>
    </row>
    <row r="22475">
      <c r="A22475" s="45"/>
      <c r="B22475" s="45"/>
      <c r="C22475" s="52"/>
      <c r="D22475" s="52"/>
    </row>
    <row r="22476">
      <c r="A22476" s="45"/>
      <c r="B22476" s="45"/>
      <c r="C22476" s="52"/>
      <c r="D22476" s="52"/>
    </row>
    <row r="22477">
      <c r="A22477" s="45"/>
      <c r="B22477" s="45"/>
      <c r="C22477" s="52"/>
      <c r="D22477" s="52"/>
    </row>
    <row r="22478">
      <c r="A22478" s="45"/>
      <c r="B22478" s="45"/>
      <c r="C22478" s="52"/>
      <c r="D22478" s="52"/>
    </row>
    <row r="22479">
      <c r="A22479" s="45"/>
      <c r="B22479" s="45"/>
      <c r="C22479" s="52"/>
      <c r="D22479" s="52"/>
    </row>
    <row r="22480">
      <c r="A22480" s="45"/>
      <c r="B22480" s="45"/>
      <c r="C22480" s="52"/>
      <c r="D22480" s="52"/>
    </row>
    <row r="22481">
      <c r="A22481" s="45"/>
      <c r="B22481" s="45"/>
      <c r="C22481" s="52"/>
      <c r="D22481" s="52"/>
    </row>
    <row r="22482">
      <c r="A22482" s="45"/>
      <c r="B22482" s="45"/>
      <c r="C22482" s="52"/>
      <c r="D22482" s="52"/>
    </row>
    <row r="22483">
      <c r="A22483" s="45"/>
      <c r="B22483" s="45"/>
      <c r="C22483" s="52"/>
      <c r="D22483" s="52"/>
    </row>
    <row r="22484">
      <c r="A22484" s="45"/>
      <c r="B22484" s="45"/>
      <c r="C22484" s="52"/>
      <c r="D22484" s="52"/>
    </row>
    <row r="22485">
      <c r="A22485" s="45"/>
      <c r="B22485" s="45"/>
      <c r="C22485" s="52"/>
      <c r="D22485" s="52"/>
    </row>
    <row r="22486">
      <c r="A22486" s="45"/>
      <c r="B22486" s="45"/>
      <c r="C22486" s="52"/>
      <c r="D22486" s="52"/>
    </row>
    <row r="22487">
      <c r="A22487" s="45"/>
      <c r="B22487" s="45"/>
      <c r="C22487" s="52"/>
      <c r="D22487" s="52"/>
    </row>
    <row r="22488">
      <c r="A22488" s="45"/>
      <c r="B22488" s="45"/>
      <c r="C22488" s="52"/>
      <c r="D22488" s="52"/>
    </row>
    <row r="22489">
      <c r="A22489" s="45"/>
      <c r="B22489" s="45"/>
      <c r="C22489" s="52"/>
      <c r="D22489" s="52"/>
    </row>
    <row r="22490">
      <c r="A22490" s="45"/>
      <c r="B22490" s="45"/>
      <c r="C22490" s="52"/>
      <c r="D22490" s="52"/>
    </row>
    <row r="22491">
      <c r="A22491" s="45"/>
      <c r="B22491" s="45"/>
      <c r="C22491" s="52"/>
      <c r="D22491" s="52"/>
    </row>
    <row r="22492">
      <c r="A22492" s="45"/>
      <c r="B22492" s="45"/>
      <c r="C22492" s="52"/>
      <c r="D22492" s="52"/>
    </row>
    <row r="22493">
      <c r="A22493" s="45"/>
      <c r="B22493" s="45"/>
      <c r="C22493" s="52"/>
      <c r="D22493" s="52"/>
    </row>
    <row r="22494">
      <c r="A22494" s="45"/>
      <c r="B22494" s="45"/>
      <c r="C22494" s="52"/>
      <c r="D22494" s="52"/>
    </row>
    <row r="22495">
      <c r="A22495" s="45"/>
      <c r="B22495" s="45"/>
      <c r="C22495" s="52"/>
      <c r="D22495" s="52"/>
    </row>
    <row r="22496">
      <c r="A22496" s="45"/>
      <c r="B22496" s="45"/>
      <c r="C22496" s="52"/>
      <c r="D22496" s="52"/>
    </row>
    <row r="22497">
      <c r="A22497" s="45"/>
      <c r="B22497" s="45"/>
      <c r="C22497" s="52"/>
      <c r="D22497" s="52"/>
    </row>
    <row r="22498">
      <c r="A22498" s="45"/>
      <c r="B22498" s="45"/>
      <c r="C22498" s="52"/>
      <c r="D22498" s="52"/>
    </row>
    <row r="22499">
      <c r="A22499" s="45"/>
      <c r="B22499" s="45"/>
      <c r="C22499" s="52"/>
      <c r="D22499" s="52"/>
    </row>
    <row r="22500">
      <c r="A22500" s="45"/>
      <c r="B22500" s="45"/>
      <c r="C22500" s="52"/>
      <c r="D22500" s="52"/>
    </row>
    <row r="22501">
      <c r="A22501" s="45"/>
      <c r="B22501" s="45"/>
      <c r="C22501" s="52"/>
      <c r="D22501" s="52"/>
    </row>
    <row r="22502">
      <c r="A22502" s="45"/>
      <c r="B22502" s="45"/>
      <c r="C22502" s="52"/>
      <c r="D22502" s="52"/>
    </row>
    <row r="22503">
      <c r="A22503" s="45"/>
      <c r="B22503" s="45"/>
      <c r="C22503" s="52"/>
      <c r="D22503" s="52"/>
    </row>
    <row r="22504">
      <c r="A22504" s="45"/>
      <c r="B22504" s="45"/>
      <c r="C22504" s="52"/>
      <c r="D22504" s="52"/>
    </row>
    <row r="22505">
      <c r="A22505" s="45"/>
      <c r="B22505" s="45"/>
      <c r="C22505" s="52"/>
      <c r="D22505" s="52"/>
    </row>
    <row r="22506">
      <c r="A22506" s="45"/>
      <c r="B22506" s="45"/>
      <c r="C22506" s="52"/>
      <c r="D22506" s="52"/>
    </row>
    <row r="22507">
      <c r="A22507" s="45"/>
      <c r="B22507" s="45"/>
      <c r="C22507" s="52"/>
      <c r="D22507" s="52"/>
    </row>
    <row r="22508">
      <c r="A22508" s="45"/>
      <c r="B22508" s="45"/>
      <c r="C22508" s="52"/>
      <c r="D22508" s="52"/>
    </row>
    <row r="22509">
      <c r="A22509" s="45"/>
      <c r="B22509" s="45"/>
      <c r="C22509" s="52"/>
      <c r="D22509" s="52"/>
    </row>
    <row r="22510">
      <c r="A22510" s="45"/>
      <c r="B22510" s="45"/>
      <c r="C22510" s="52"/>
      <c r="D22510" s="52"/>
    </row>
    <row r="22511">
      <c r="A22511" s="45"/>
      <c r="B22511" s="45"/>
      <c r="C22511" s="52"/>
      <c r="D22511" s="52"/>
    </row>
    <row r="22512">
      <c r="A22512" s="45"/>
      <c r="B22512" s="45"/>
      <c r="C22512" s="52"/>
      <c r="D22512" s="52"/>
    </row>
    <row r="22513">
      <c r="A22513" s="45"/>
      <c r="B22513" s="45"/>
      <c r="C22513" s="52"/>
      <c r="D22513" s="52"/>
    </row>
    <row r="22514">
      <c r="A22514" s="45"/>
      <c r="B22514" s="45"/>
      <c r="C22514" s="52"/>
      <c r="D22514" s="52"/>
    </row>
    <row r="22515">
      <c r="A22515" s="45"/>
      <c r="B22515" s="45"/>
      <c r="C22515" s="52"/>
      <c r="D22515" s="52"/>
    </row>
    <row r="22516">
      <c r="A22516" s="45"/>
      <c r="B22516" s="45"/>
      <c r="C22516" s="52"/>
      <c r="D22516" s="52"/>
    </row>
    <row r="22517">
      <c r="A22517" s="45"/>
      <c r="B22517" s="45"/>
      <c r="C22517" s="52"/>
      <c r="D22517" s="52"/>
    </row>
    <row r="22518">
      <c r="A22518" s="45"/>
      <c r="B22518" s="45"/>
      <c r="C22518" s="52"/>
      <c r="D22518" s="52"/>
    </row>
    <row r="22519">
      <c r="A22519" s="45"/>
      <c r="B22519" s="45"/>
      <c r="C22519" s="52"/>
      <c r="D22519" s="52"/>
    </row>
    <row r="22520">
      <c r="A22520" s="45"/>
      <c r="B22520" s="45"/>
      <c r="C22520" s="52"/>
      <c r="D22520" s="52"/>
    </row>
    <row r="22521">
      <c r="A22521" s="45"/>
      <c r="B22521" s="45"/>
      <c r="C22521" s="52"/>
      <c r="D22521" s="52"/>
    </row>
    <row r="22522">
      <c r="A22522" s="45"/>
      <c r="B22522" s="45"/>
      <c r="C22522" s="52"/>
      <c r="D22522" s="52"/>
    </row>
    <row r="22523">
      <c r="A22523" s="45"/>
      <c r="B22523" s="45"/>
      <c r="C22523" s="52"/>
      <c r="D22523" s="52"/>
    </row>
    <row r="22524">
      <c r="A22524" s="45"/>
      <c r="B22524" s="45"/>
      <c r="C22524" s="52"/>
      <c r="D22524" s="52"/>
    </row>
    <row r="22525">
      <c r="A22525" s="45"/>
      <c r="B22525" s="45"/>
      <c r="C22525" s="52"/>
      <c r="D22525" s="52"/>
    </row>
    <row r="22526">
      <c r="A22526" s="45"/>
      <c r="B22526" s="45"/>
      <c r="C22526" s="52"/>
      <c r="D22526" s="52"/>
    </row>
    <row r="22527">
      <c r="A22527" s="45"/>
      <c r="B22527" s="45"/>
      <c r="C22527" s="52"/>
      <c r="D22527" s="52"/>
    </row>
    <row r="22528">
      <c r="A22528" s="45"/>
      <c r="B22528" s="45"/>
      <c r="C22528" s="52"/>
      <c r="D22528" s="52"/>
    </row>
    <row r="22529">
      <c r="A22529" s="45"/>
      <c r="B22529" s="45"/>
      <c r="C22529" s="52"/>
      <c r="D22529" s="52"/>
    </row>
    <row r="22530">
      <c r="A22530" s="45"/>
      <c r="B22530" s="45"/>
      <c r="C22530" s="52"/>
      <c r="D22530" s="52"/>
    </row>
    <row r="22531">
      <c r="A22531" s="45"/>
      <c r="B22531" s="45"/>
      <c r="C22531" s="52"/>
      <c r="D22531" s="52"/>
    </row>
    <row r="22532">
      <c r="A22532" s="45"/>
      <c r="B22532" s="45"/>
      <c r="C22532" s="52"/>
      <c r="D22532" s="52"/>
    </row>
    <row r="22533">
      <c r="A22533" s="45"/>
      <c r="B22533" s="45"/>
      <c r="C22533" s="52"/>
      <c r="D22533" s="52"/>
    </row>
    <row r="22534">
      <c r="A22534" s="45"/>
      <c r="B22534" s="45"/>
      <c r="C22534" s="52"/>
      <c r="D22534" s="52"/>
    </row>
    <row r="22535">
      <c r="A22535" s="45"/>
      <c r="B22535" s="45"/>
      <c r="C22535" s="52"/>
      <c r="D22535" s="52"/>
    </row>
    <row r="22536">
      <c r="A22536" s="45"/>
      <c r="B22536" s="45"/>
      <c r="C22536" s="52"/>
      <c r="D22536" s="52"/>
    </row>
    <row r="22537">
      <c r="A22537" s="45"/>
      <c r="B22537" s="45"/>
      <c r="C22537" s="52"/>
      <c r="D22537" s="52"/>
    </row>
    <row r="22538">
      <c r="A22538" s="45"/>
      <c r="B22538" s="45"/>
      <c r="C22538" s="52"/>
      <c r="D22538" s="52"/>
    </row>
    <row r="22539">
      <c r="A22539" s="45"/>
      <c r="B22539" s="45"/>
      <c r="C22539" s="52"/>
      <c r="D22539" s="52"/>
    </row>
    <row r="22540">
      <c r="A22540" s="45"/>
      <c r="B22540" s="45"/>
      <c r="C22540" s="52"/>
      <c r="D22540" s="52"/>
    </row>
    <row r="22541">
      <c r="A22541" s="45"/>
      <c r="B22541" s="45"/>
      <c r="C22541" s="52"/>
      <c r="D22541" s="52"/>
    </row>
    <row r="22542">
      <c r="A22542" s="45"/>
      <c r="B22542" s="45"/>
      <c r="C22542" s="52"/>
      <c r="D22542" s="52"/>
    </row>
    <row r="22543">
      <c r="A22543" s="45"/>
      <c r="B22543" s="45"/>
      <c r="C22543" s="52"/>
      <c r="D22543" s="52"/>
    </row>
    <row r="22544">
      <c r="A22544" s="45"/>
      <c r="B22544" s="45"/>
      <c r="C22544" s="52"/>
      <c r="D22544" s="52"/>
    </row>
    <row r="22545">
      <c r="A22545" s="45"/>
      <c r="B22545" s="45"/>
      <c r="C22545" s="52"/>
      <c r="D22545" s="52"/>
    </row>
    <row r="22546">
      <c r="A22546" s="45"/>
      <c r="B22546" s="45"/>
      <c r="C22546" s="52"/>
      <c r="D22546" s="52"/>
    </row>
    <row r="22547">
      <c r="A22547" s="45"/>
      <c r="B22547" s="45"/>
      <c r="C22547" s="52"/>
      <c r="D22547" s="52"/>
    </row>
    <row r="22548">
      <c r="A22548" s="45"/>
      <c r="B22548" s="45"/>
      <c r="C22548" s="52"/>
      <c r="D22548" s="52"/>
    </row>
    <row r="22549">
      <c r="A22549" s="45"/>
      <c r="B22549" s="45"/>
      <c r="C22549" s="52"/>
      <c r="D22549" s="52"/>
    </row>
    <row r="22550">
      <c r="A22550" s="45"/>
      <c r="B22550" s="45"/>
      <c r="C22550" s="52"/>
      <c r="D22550" s="52"/>
    </row>
    <row r="22551">
      <c r="A22551" s="45"/>
      <c r="B22551" s="45"/>
      <c r="C22551" s="52"/>
      <c r="D22551" s="52"/>
    </row>
    <row r="22552">
      <c r="A22552" s="45"/>
      <c r="B22552" s="45"/>
      <c r="C22552" s="52"/>
      <c r="D22552" s="52"/>
    </row>
    <row r="22553">
      <c r="A22553" s="45"/>
      <c r="B22553" s="45"/>
      <c r="C22553" s="52"/>
      <c r="D22553" s="52"/>
    </row>
    <row r="22554">
      <c r="A22554" s="45"/>
      <c r="B22554" s="45"/>
      <c r="C22554" s="52"/>
      <c r="D22554" s="52"/>
    </row>
    <row r="22555">
      <c r="A22555" s="45"/>
      <c r="B22555" s="45"/>
      <c r="C22555" s="52"/>
      <c r="D22555" s="52"/>
    </row>
    <row r="22556">
      <c r="A22556" s="45"/>
      <c r="B22556" s="45"/>
      <c r="C22556" s="52"/>
      <c r="D22556" s="52"/>
    </row>
    <row r="22557">
      <c r="A22557" s="45"/>
      <c r="B22557" s="45"/>
      <c r="C22557" s="52"/>
      <c r="D22557" s="52"/>
    </row>
    <row r="22558">
      <c r="A22558" s="45"/>
      <c r="B22558" s="45"/>
      <c r="C22558" s="52"/>
      <c r="D22558" s="52"/>
    </row>
    <row r="22559">
      <c r="A22559" s="45"/>
      <c r="B22559" s="45"/>
      <c r="C22559" s="52"/>
      <c r="D22559" s="52"/>
    </row>
    <row r="22560">
      <c r="A22560" s="45"/>
      <c r="B22560" s="45"/>
      <c r="C22560" s="52"/>
      <c r="D22560" s="52"/>
    </row>
    <row r="22561">
      <c r="A22561" s="45"/>
      <c r="B22561" s="45"/>
      <c r="C22561" s="52"/>
      <c r="D22561" s="52"/>
    </row>
    <row r="22562">
      <c r="A22562" s="45"/>
      <c r="B22562" s="45"/>
      <c r="C22562" s="52"/>
      <c r="D22562" s="52"/>
    </row>
    <row r="22563">
      <c r="A22563" s="45"/>
      <c r="B22563" s="45"/>
      <c r="C22563" s="52"/>
      <c r="D22563" s="52"/>
    </row>
    <row r="22564">
      <c r="A22564" s="45"/>
      <c r="B22564" s="45"/>
      <c r="C22564" s="52"/>
      <c r="D22564" s="52"/>
    </row>
    <row r="22565">
      <c r="A22565" s="45"/>
      <c r="B22565" s="45"/>
      <c r="C22565" s="52"/>
      <c r="D22565" s="52"/>
    </row>
    <row r="22566">
      <c r="A22566" s="45"/>
      <c r="B22566" s="45"/>
      <c r="C22566" s="52"/>
      <c r="D22566" s="52"/>
    </row>
    <row r="22567">
      <c r="A22567" s="45"/>
      <c r="B22567" s="45"/>
      <c r="C22567" s="52"/>
      <c r="D22567" s="52"/>
    </row>
    <row r="22568">
      <c r="A22568" s="45"/>
      <c r="B22568" s="45"/>
      <c r="C22568" s="52"/>
      <c r="D22568" s="52"/>
    </row>
    <row r="22569">
      <c r="A22569" s="45"/>
      <c r="B22569" s="45"/>
      <c r="C22569" s="52"/>
      <c r="D22569" s="52"/>
    </row>
    <row r="22570">
      <c r="A22570" s="45"/>
      <c r="B22570" s="45"/>
      <c r="C22570" s="52"/>
      <c r="D22570" s="52"/>
    </row>
    <row r="22571">
      <c r="A22571" s="45"/>
      <c r="B22571" s="45"/>
      <c r="C22571" s="52"/>
      <c r="D22571" s="52"/>
    </row>
    <row r="22572">
      <c r="A22572" s="45"/>
      <c r="B22572" s="45"/>
      <c r="C22572" s="52"/>
      <c r="D22572" s="52"/>
    </row>
    <row r="22573">
      <c r="A22573" s="45"/>
      <c r="B22573" s="45"/>
      <c r="C22573" s="52"/>
      <c r="D22573" s="52"/>
    </row>
    <row r="22574">
      <c r="A22574" s="45"/>
      <c r="B22574" s="45"/>
      <c r="C22574" s="52"/>
      <c r="D22574" s="52"/>
    </row>
    <row r="22575">
      <c r="A22575" s="45"/>
      <c r="B22575" s="45"/>
      <c r="C22575" s="52"/>
      <c r="D22575" s="52"/>
    </row>
    <row r="22576">
      <c r="A22576" s="45"/>
      <c r="B22576" s="45"/>
      <c r="C22576" s="52"/>
      <c r="D22576" s="52"/>
    </row>
    <row r="22577">
      <c r="A22577" s="45"/>
      <c r="B22577" s="45"/>
      <c r="C22577" s="52"/>
      <c r="D22577" s="52"/>
    </row>
    <row r="22578">
      <c r="A22578" s="45"/>
      <c r="B22578" s="45"/>
      <c r="C22578" s="52"/>
      <c r="D22578" s="52"/>
    </row>
    <row r="22579">
      <c r="A22579" s="45"/>
      <c r="B22579" s="45"/>
      <c r="C22579" s="52"/>
      <c r="D22579" s="52"/>
    </row>
    <row r="22580">
      <c r="A22580" s="45"/>
      <c r="B22580" s="45"/>
      <c r="C22580" s="52"/>
      <c r="D22580" s="52"/>
    </row>
    <row r="22581">
      <c r="A22581" s="45"/>
      <c r="B22581" s="45"/>
      <c r="C22581" s="52"/>
      <c r="D22581" s="52"/>
    </row>
    <row r="22582">
      <c r="A22582" s="45"/>
      <c r="B22582" s="45"/>
      <c r="C22582" s="52"/>
      <c r="D22582" s="52"/>
    </row>
    <row r="22583">
      <c r="A22583" s="45"/>
      <c r="B22583" s="45"/>
      <c r="C22583" s="52"/>
      <c r="D22583" s="52"/>
    </row>
    <row r="22584">
      <c r="A22584" s="45"/>
      <c r="B22584" s="45"/>
      <c r="C22584" s="52"/>
      <c r="D22584" s="52"/>
    </row>
    <row r="22585">
      <c r="A22585" s="45"/>
      <c r="B22585" s="45"/>
      <c r="C22585" s="52"/>
      <c r="D22585" s="52"/>
    </row>
    <row r="22586">
      <c r="A22586" s="45"/>
      <c r="B22586" s="45"/>
      <c r="C22586" s="52"/>
      <c r="D22586" s="52"/>
    </row>
    <row r="22587">
      <c r="A22587" s="45"/>
      <c r="B22587" s="45"/>
      <c r="C22587" s="52"/>
      <c r="D22587" s="52"/>
    </row>
    <row r="22588">
      <c r="A22588" s="45"/>
      <c r="B22588" s="45"/>
      <c r="C22588" s="52"/>
      <c r="D22588" s="52"/>
    </row>
    <row r="22589">
      <c r="A22589" s="45"/>
      <c r="B22589" s="45"/>
      <c r="C22589" s="52"/>
      <c r="D22589" s="52"/>
    </row>
    <row r="22590">
      <c r="A22590" s="45"/>
      <c r="B22590" s="45"/>
      <c r="C22590" s="52"/>
      <c r="D22590" s="52"/>
    </row>
    <row r="22591">
      <c r="A22591" s="45"/>
      <c r="B22591" s="45"/>
      <c r="C22591" s="52"/>
      <c r="D22591" s="52"/>
    </row>
    <row r="22592">
      <c r="A22592" s="45"/>
      <c r="B22592" s="45"/>
      <c r="C22592" s="52"/>
      <c r="D22592" s="52"/>
    </row>
    <row r="22593">
      <c r="A22593" s="45"/>
      <c r="B22593" s="45"/>
      <c r="C22593" s="52"/>
      <c r="D22593" s="52"/>
    </row>
    <row r="22594">
      <c r="A22594" s="45"/>
      <c r="B22594" s="45"/>
      <c r="C22594" s="52"/>
      <c r="D22594" s="52"/>
    </row>
    <row r="22595">
      <c r="A22595" s="45"/>
      <c r="B22595" s="45"/>
      <c r="C22595" s="52"/>
      <c r="D22595" s="52"/>
    </row>
    <row r="22596">
      <c r="A22596" s="45"/>
      <c r="B22596" s="45"/>
      <c r="C22596" s="52"/>
      <c r="D22596" s="52"/>
    </row>
    <row r="22597">
      <c r="A22597" s="45"/>
      <c r="B22597" s="45"/>
      <c r="C22597" s="52"/>
      <c r="D22597" s="52"/>
    </row>
    <row r="22598">
      <c r="A22598" s="45"/>
      <c r="B22598" s="45"/>
      <c r="C22598" s="52"/>
      <c r="D22598" s="52"/>
    </row>
    <row r="22599">
      <c r="A22599" s="45"/>
      <c r="B22599" s="45"/>
      <c r="C22599" s="52"/>
      <c r="D22599" s="52"/>
    </row>
    <row r="22600">
      <c r="A22600" s="45"/>
      <c r="B22600" s="45"/>
      <c r="C22600" s="52"/>
      <c r="D22600" s="52"/>
    </row>
    <row r="22601">
      <c r="A22601" s="45"/>
      <c r="B22601" s="45"/>
      <c r="C22601" s="52"/>
      <c r="D22601" s="52"/>
    </row>
    <row r="22602">
      <c r="A22602" s="45"/>
      <c r="B22602" s="45"/>
      <c r="C22602" s="52"/>
      <c r="D22602" s="52"/>
    </row>
    <row r="22603">
      <c r="A22603" s="45"/>
      <c r="B22603" s="45"/>
      <c r="C22603" s="52"/>
      <c r="D22603" s="52"/>
    </row>
    <row r="22604">
      <c r="A22604" s="45"/>
      <c r="B22604" s="45"/>
      <c r="C22604" s="52"/>
      <c r="D22604" s="52"/>
    </row>
    <row r="22605">
      <c r="A22605" s="45"/>
      <c r="B22605" s="45"/>
      <c r="C22605" s="52"/>
      <c r="D22605" s="52"/>
    </row>
    <row r="22606">
      <c r="A22606" s="45"/>
      <c r="B22606" s="45"/>
      <c r="C22606" s="52"/>
      <c r="D22606" s="52"/>
    </row>
    <row r="22607">
      <c r="A22607" s="45"/>
      <c r="B22607" s="45"/>
      <c r="C22607" s="52"/>
      <c r="D22607" s="52"/>
    </row>
    <row r="22608">
      <c r="A22608" s="45"/>
      <c r="B22608" s="45"/>
      <c r="C22608" s="52"/>
      <c r="D22608" s="52"/>
    </row>
    <row r="22609">
      <c r="A22609" s="45"/>
      <c r="B22609" s="45"/>
      <c r="C22609" s="52"/>
      <c r="D22609" s="52"/>
    </row>
    <row r="22610">
      <c r="A22610" s="45"/>
      <c r="B22610" s="45"/>
      <c r="C22610" s="52"/>
      <c r="D22610" s="52"/>
    </row>
    <row r="22611">
      <c r="A22611" s="45"/>
      <c r="B22611" s="45"/>
      <c r="C22611" s="52"/>
      <c r="D22611" s="52"/>
    </row>
    <row r="22612">
      <c r="A22612" s="45"/>
      <c r="B22612" s="45"/>
      <c r="C22612" s="52"/>
      <c r="D22612" s="52"/>
    </row>
    <row r="22613">
      <c r="A22613" s="45"/>
      <c r="B22613" s="45"/>
      <c r="C22613" s="52"/>
      <c r="D22613" s="52"/>
    </row>
    <row r="22614">
      <c r="A22614" s="45"/>
      <c r="B22614" s="45"/>
      <c r="C22614" s="52"/>
      <c r="D22614" s="52"/>
    </row>
    <row r="22615">
      <c r="A22615" s="45"/>
      <c r="B22615" s="45"/>
      <c r="C22615" s="52"/>
      <c r="D22615" s="52"/>
    </row>
    <row r="22616">
      <c r="A22616" s="45"/>
      <c r="B22616" s="45"/>
      <c r="C22616" s="52"/>
      <c r="D22616" s="52"/>
    </row>
    <row r="22617">
      <c r="A22617" s="45"/>
      <c r="B22617" s="45"/>
      <c r="C22617" s="52"/>
      <c r="D22617" s="52"/>
    </row>
    <row r="22618">
      <c r="A22618" s="45"/>
      <c r="B22618" s="45"/>
      <c r="C22618" s="52"/>
      <c r="D22618" s="52"/>
    </row>
    <row r="22619">
      <c r="A22619" s="45"/>
      <c r="B22619" s="45"/>
      <c r="C22619" s="52"/>
      <c r="D22619" s="52"/>
    </row>
    <row r="22620">
      <c r="A22620" s="45"/>
      <c r="B22620" s="45"/>
      <c r="C22620" s="52"/>
      <c r="D22620" s="52"/>
    </row>
    <row r="22621">
      <c r="A22621" s="45"/>
      <c r="B22621" s="45"/>
      <c r="C22621" s="52"/>
      <c r="D22621" s="52"/>
    </row>
    <row r="22622">
      <c r="A22622" s="45"/>
      <c r="B22622" s="45"/>
      <c r="C22622" s="52"/>
      <c r="D22622" s="52"/>
    </row>
    <row r="22623">
      <c r="A22623" s="45"/>
      <c r="B22623" s="45"/>
      <c r="C22623" s="52"/>
      <c r="D22623" s="52"/>
    </row>
    <row r="22624">
      <c r="A22624" s="45"/>
      <c r="B22624" s="45"/>
      <c r="C22624" s="52"/>
      <c r="D22624" s="52"/>
    </row>
    <row r="22625">
      <c r="A22625" s="45"/>
      <c r="B22625" s="45"/>
      <c r="C22625" s="52"/>
      <c r="D22625" s="52"/>
    </row>
    <row r="22626">
      <c r="A22626" s="45"/>
      <c r="B22626" s="45"/>
      <c r="C22626" s="52"/>
      <c r="D22626" s="52"/>
    </row>
    <row r="22627">
      <c r="A22627" s="45"/>
      <c r="B22627" s="45"/>
      <c r="C22627" s="52"/>
      <c r="D22627" s="52"/>
    </row>
    <row r="22628">
      <c r="A22628" s="45"/>
      <c r="B22628" s="45"/>
      <c r="C22628" s="52"/>
      <c r="D22628" s="52"/>
    </row>
    <row r="22629">
      <c r="A22629" s="45"/>
      <c r="B22629" s="45"/>
      <c r="C22629" s="52"/>
      <c r="D22629" s="52"/>
    </row>
    <row r="22630">
      <c r="A22630" s="45"/>
      <c r="B22630" s="45"/>
      <c r="C22630" s="52"/>
      <c r="D22630" s="52"/>
    </row>
    <row r="22631">
      <c r="A22631" s="45"/>
      <c r="B22631" s="45"/>
      <c r="C22631" s="52"/>
      <c r="D22631" s="52"/>
    </row>
    <row r="22632">
      <c r="A22632" s="45"/>
      <c r="B22632" s="45"/>
      <c r="C22632" s="52"/>
      <c r="D22632" s="52"/>
    </row>
    <row r="22633">
      <c r="A22633" s="45"/>
      <c r="B22633" s="45"/>
      <c r="C22633" s="52"/>
      <c r="D22633" s="52"/>
    </row>
    <row r="22634">
      <c r="A22634" s="45"/>
      <c r="B22634" s="45"/>
      <c r="C22634" s="52"/>
      <c r="D22634" s="52"/>
    </row>
    <row r="22635">
      <c r="A22635" s="45"/>
      <c r="B22635" s="45"/>
      <c r="C22635" s="52"/>
      <c r="D22635" s="52"/>
    </row>
    <row r="22636">
      <c r="A22636" s="45"/>
      <c r="B22636" s="45"/>
      <c r="C22636" s="52"/>
      <c r="D22636" s="52"/>
    </row>
    <row r="22637">
      <c r="A22637" s="45"/>
      <c r="B22637" s="45"/>
      <c r="C22637" s="52"/>
      <c r="D22637" s="52"/>
    </row>
    <row r="22638">
      <c r="A22638" s="45"/>
      <c r="B22638" s="45"/>
      <c r="C22638" s="52"/>
      <c r="D22638" s="52"/>
    </row>
    <row r="22639">
      <c r="A22639" s="45"/>
      <c r="B22639" s="45"/>
      <c r="C22639" s="52"/>
      <c r="D22639" s="52"/>
    </row>
    <row r="22640">
      <c r="A22640" s="45"/>
      <c r="B22640" s="45"/>
      <c r="C22640" s="52"/>
      <c r="D22640" s="5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88"/>
    <col hidden="1" min="3" max="3" width="12.63"/>
    <col customWidth="1" hidden="1" min="4" max="4" width="15.88"/>
    <col hidden="1" min="5" max="5" width="12.63"/>
    <col customWidth="1" min="6" max="6" width="9.88"/>
    <col customWidth="1" min="7" max="7" width="18.75"/>
    <col customWidth="1" min="8" max="8" width="20.63"/>
    <col hidden="1" min="9" max="13" width="12.63"/>
  </cols>
  <sheetData>
    <row r="1" ht="44.25" customHeight="1">
      <c r="A1" s="59" t="s">
        <v>2456</v>
      </c>
      <c r="B1" s="60"/>
      <c r="C1" s="61" t="s">
        <v>20630</v>
      </c>
      <c r="D1" s="61" t="s">
        <v>20631</v>
      </c>
      <c r="E1" s="62" t="s">
        <v>20632</v>
      </c>
      <c r="F1" s="63" t="s">
        <v>20633</v>
      </c>
      <c r="G1" s="64" t="s">
        <v>20634</v>
      </c>
      <c r="H1" s="52"/>
      <c r="I1" s="61" t="s">
        <v>20635</v>
      </c>
      <c r="J1" s="61" t="s">
        <v>20636</v>
      </c>
      <c r="K1" s="61" t="s">
        <v>20637</v>
      </c>
      <c r="L1" s="61" t="s">
        <v>20638</v>
      </c>
      <c r="M1" s="61" t="s">
        <v>60</v>
      </c>
      <c r="N1" s="65"/>
    </row>
    <row r="2">
      <c r="A2" s="66" t="s">
        <v>20639</v>
      </c>
      <c r="B2" s="67">
        <v>200.0</v>
      </c>
      <c r="C2" s="68">
        <f t="shared" ref="C2:C4" si="1">B2/1000</f>
        <v>0.2</v>
      </c>
      <c r="D2" s="69">
        <f t="shared" ref="D2:D6" si="2">sum($H$6*F2)</f>
        <v>0</v>
      </c>
      <c r="E2" s="70">
        <f t="shared" ref="E2:E6" si="3">D2*C2</f>
        <v>0</v>
      </c>
      <c r="F2" s="71">
        <v>0.0</v>
      </c>
      <c r="G2" s="72" t="s">
        <v>20640</v>
      </c>
      <c r="H2" s="73" t="s">
        <v>20641</v>
      </c>
      <c r="I2" s="74">
        <f>D3</f>
        <v>0</v>
      </c>
      <c r="J2" s="74">
        <f>D2</f>
        <v>0</v>
      </c>
      <c r="K2" s="74">
        <f>D4</f>
        <v>0</v>
      </c>
      <c r="L2" s="74">
        <f>D6</f>
        <v>0</v>
      </c>
      <c r="M2" s="74">
        <f>D5</f>
        <v>0</v>
      </c>
      <c r="N2" s="75">
        <v>46066.66615489584</v>
      </c>
    </row>
    <row r="3">
      <c r="A3" s="66" t="s">
        <v>20642</v>
      </c>
      <c r="B3" s="67">
        <v>165.0</v>
      </c>
      <c r="C3" s="68">
        <f t="shared" si="1"/>
        <v>0.165</v>
      </c>
      <c r="D3" s="69">
        <f t="shared" si="2"/>
        <v>0</v>
      </c>
      <c r="E3" s="70">
        <f t="shared" si="3"/>
        <v>0</v>
      </c>
      <c r="F3" s="71">
        <v>0.0</v>
      </c>
      <c r="G3" s="72" t="s">
        <v>3</v>
      </c>
      <c r="H3" s="52"/>
      <c r="I3" s="76"/>
      <c r="J3" s="77"/>
      <c r="K3" s="78"/>
      <c r="L3" s="79"/>
      <c r="M3" s="79"/>
      <c r="N3" s="80" t="s">
        <v>20643</v>
      </c>
    </row>
    <row r="4">
      <c r="A4" s="66" t="s">
        <v>20637</v>
      </c>
      <c r="B4" s="67">
        <v>60.0</v>
      </c>
      <c r="C4" s="68">
        <f t="shared" si="1"/>
        <v>0.06</v>
      </c>
      <c r="D4" s="69">
        <f t="shared" si="2"/>
        <v>0</v>
      </c>
      <c r="E4" s="70">
        <f t="shared" si="3"/>
        <v>0</v>
      </c>
      <c r="F4" s="81">
        <v>0.0</v>
      </c>
      <c r="G4" s="72" t="s">
        <v>20644</v>
      </c>
      <c r="H4" s="45"/>
      <c r="I4" s="82"/>
      <c r="J4" s="83"/>
      <c r="K4" s="84"/>
      <c r="L4" s="85"/>
      <c r="M4" s="85"/>
      <c r="N4" s="86"/>
    </row>
    <row r="5">
      <c r="A5" s="87" t="s">
        <v>20645</v>
      </c>
      <c r="B5" s="88">
        <v>0.0</v>
      </c>
      <c r="C5" s="89">
        <v>0.04</v>
      </c>
      <c r="D5" s="69">
        <f t="shared" si="2"/>
        <v>0</v>
      </c>
      <c r="E5" s="70">
        <f t="shared" si="3"/>
        <v>0</v>
      </c>
      <c r="F5" s="81">
        <v>0.0</v>
      </c>
      <c r="G5" s="72" t="s">
        <v>20646</v>
      </c>
      <c r="H5" s="45"/>
      <c r="I5" s="90"/>
      <c r="J5" s="91"/>
      <c r="K5" s="92"/>
      <c r="L5" s="93"/>
      <c r="M5" s="93"/>
      <c r="N5" s="94"/>
    </row>
    <row r="6">
      <c r="A6" s="66" t="s">
        <v>20638</v>
      </c>
      <c r="B6" s="67">
        <v>40.0</v>
      </c>
      <c r="C6" s="68">
        <f>B6/1000</f>
        <v>0.04</v>
      </c>
      <c r="D6" s="69">
        <f t="shared" si="2"/>
        <v>0</v>
      </c>
      <c r="E6" s="70">
        <f t="shared" si="3"/>
        <v>0</v>
      </c>
      <c r="F6" s="81">
        <v>0.0</v>
      </c>
      <c r="G6" s="95" t="s">
        <v>20647</v>
      </c>
      <c r="H6" s="96">
        <f>sum(H4-H5)</f>
        <v>0</v>
      </c>
      <c r="I6" s="97"/>
      <c r="J6" s="98"/>
      <c r="K6" s="99"/>
      <c r="L6" s="100"/>
      <c r="M6" s="100"/>
      <c r="N6" s="101" t="s">
        <v>20648</v>
      </c>
    </row>
    <row r="7" ht="21.75" customHeight="1">
      <c r="A7" s="102"/>
      <c r="B7" s="67"/>
      <c r="C7" s="103"/>
      <c r="D7" s="104"/>
      <c r="E7" s="105"/>
      <c r="F7" s="81">
        <f>sum(F2:F6)</f>
        <v>0</v>
      </c>
      <c r="G7" s="95" t="s">
        <v>20649</v>
      </c>
      <c r="H7" s="106">
        <f>SUM(E2:E6)</f>
        <v>0</v>
      </c>
      <c r="I7" s="107"/>
      <c r="J7" s="98"/>
      <c r="K7" s="99"/>
      <c r="L7" s="108"/>
      <c r="M7" s="108"/>
      <c r="N7" s="109"/>
    </row>
    <row r="8">
      <c r="A8" s="110"/>
      <c r="B8" s="111"/>
      <c r="C8" s="103"/>
      <c r="D8" s="104"/>
      <c r="E8" s="105">
        <f>sum(E2:E7)</f>
        <v>0</v>
      </c>
      <c r="F8" s="112"/>
      <c r="G8" s="95" t="s">
        <v>20650</v>
      </c>
      <c r="H8" s="106">
        <f>H7*1.2</f>
        <v>0</v>
      </c>
      <c r="I8" s="97"/>
      <c r="J8" s="98"/>
      <c r="K8" s="99"/>
      <c r="L8" s="100"/>
      <c r="M8" s="100"/>
      <c r="N8" s="109"/>
    </row>
    <row r="9" ht="18.0" customHeight="1">
      <c r="A9" s="110" t="s">
        <v>89</v>
      </c>
      <c r="B9" s="67"/>
      <c r="C9" s="103"/>
      <c r="D9" s="104"/>
      <c r="E9" s="105"/>
      <c r="F9" s="113" t="s">
        <v>22</v>
      </c>
      <c r="G9" s="95" t="s">
        <v>20651</v>
      </c>
      <c r="H9" s="114"/>
      <c r="I9" s="115"/>
      <c r="J9" s="77"/>
      <c r="K9" s="78"/>
      <c r="L9" s="79"/>
      <c r="M9" s="79"/>
      <c r="N9" s="116"/>
    </row>
    <row r="10">
      <c r="A10" s="102"/>
      <c r="B10" s="111"/>
      <c r="C10" s="103"/>
      <c r="D10" s="104"/>
      <c r="E10" s="105"/>
      <c r="F10" s="112"/>
      <c r="G10" s="95" t="s">
        <v>52</v>
      </c>
      <c r="H10" s="117"/>
      <c r="I10" s="115"/>
      <c r="J10" s="77"/>
      <c r="K10" s="78"/>
      <c r="L10" s="79"/>
      <c r="M10" s="79"/>
      <c r="N10" s="80"/>
    </row>
    <row r="11">
      <c r="A11" s="102"/>
      <c r="B11" s="118"/>
      <c r="C11" s="119"/>
      <c r="D11" s="120"/>
      <c r="E11" s="121"/>
      <c r="F11" s="112"/>
      <c r="G11" s="95" t="s">
        <v>20652</v>
      </c>
      <c r="H11" s="122"/>
      <c r="I11" s="115"/>
      <c r="J11" s="77"/>
      <c r="K11" s="78"/>
      <c r="L11" s="79"/>
      <c r="M11" s="79"/>
      <c r="N11" s="80"/>
    </row>
    <row r="12" hidden="1">
      <c r="A12" s="102"/>
      <c r="B12" s="123"/>
      <c r="C12" s="119"/>
      <c r="D12" s="120"/>
      <c r="E12" s="121"/>
      <c r="F12" s="124"/>
      <c r="G12" s="95"/>
      <c r="H12" s="125"/>
      <c r="I12" s="115"/>
      <c r="J12" s="77"/>
      <c r="K12" s="78"/>
      <c r="L12" s="79"/>
      <c r="M12" s="79"/>
      <c r="N12" s="126"/>
    </row>
    <row r="13">
      <c r="A13" s="102"/>
      <c r="B13" s="118"/>
      <c r="C13" s="119"/>
      <c r="D13" s="120"/>
      <c r="E13" s="121"/>
      <c r="F13" s="112"/>
      <c r="G13" s="127"/>
      <c r="H13" s="128"/>
      <c r="I13" s="115"/>
      <c r="J13" s="129"/>
      <c r="K13" s="130"/>
      <c r="L13" s="131"/>
      <c r="M13" s="131"/>
      <c r="N13" s="80" t="s">
        <v>2456</v>
      </c>
    </row>
    <row r="14">
      <c r="A14" s="132"/>
      <c r="B14" s="132"/>
      <c r="C14" s="128"/>
      <c r="D14" s="128"/>
      <c r="E14" s="128"/>
      <c r="G14" s="127"/>
      <c r="H14" s="128"/>
      <c r="I14" s="115"/>
      <c r="J14" s="129"/>
      <c r="K14" s="130"/>
      <c r="L14" s="131"/>
      <c r="M14" s="131"/>
      <c r="N14" s="80"/>
    </row>
    <row r="15">
      <c r="A15" s="132"/>
      <c r="B15" s="132"/>
      <c r="C15" s="128"/>
      <c r="D15" s="128"/>
      <c r="E15" s="128"/>
      <c r="F15" s="128"/>
      <c r="G15" s="133"/>
      <c r="H15" s="128"/>
      <c r="I15" s="115"/>
      <c r="J15" s="129"/>
      <c r="K15" s="130"/>
      <c r="L15" s="131"/>
      <c r="M15" s="131"/>
      <c r="N15" s="80"/>
    </row>
    <row r="16">
      <c r="A16" s="132"/>
      <c r="B16" s="132"/>
      <c r="C16" s="128"/>
      <c r="D16" s="128"/>
      <c r="E16" s="128"/>
      <c r="F16" s="128"/>
      <c r="G16" s="133"/>
      <c r="H16" s="128"/>
      <c r="I16" s="115"/>
      <c r="J16" s="129"/>
      <c r="K16" s="130"/>
      <c r="L16" s="131"/>
      <c r="M16" s="131"/>
      <c r="N16" s="80"/>
    </row>
    <row r="17">
      <c r="A17" s="132"/>
      <c r="B17" s="132"/>
      <c r="C17" s="128"/>
      <c r="D17" s="128"/>
      <c r="E17" s="128"/>
      <c r="F17" s="128"/>
      <c r="G17" s="133"/>
      <c r="H17" s="58" t="s">
        <v>2456</v>
      </c>
      <c r="I17" s="115"/>
      <c r="J17" s="129"/>
      <c r="K17" s="130"/>
      <c r="L17" s="131"/>
      <c r="M17" s="131"/>
      <c r="N17" s="80" t="s">
        <v>11413</v>
      </c>
    </row>
  </sheetData>
  <conditionalFormatting sqref="F7">
    <cfRule type="containsText" dxfId="0" priority="1" operator="containsText" text="100.00%">
      <formula>NOT(ISERROR(SEARCH(("100.00%"),(F7))))</formula>
    </cfRule>
  </conditionalFormatting>
  <conditionalFormatting sqref="F7">
    <cfRule type="notContainsText" dxfId="4" priority="2" operator="notContains" text="100.00%">
      <formula>ISERROR(SEARCH(("100.00%"),(F7)))</formula>
    </cfRule>
  </conditionalFormatting>
  <dataValidations>
    <dataValidation type="list" allowBlank="1" showErrorMessage="1" sqref="G10">
      <formula1>"Cash,Card,Invoice,Tranfers"</formula1>
    </dataValidation>
    <dataValidation type="list" allowBlank="1" showErrorMessage="1" sqref="F9">
      <formula1>"Yes,No"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12.63"/>
    <col customWidth="1" min="3" max="3" width="37.13"/>
    <col customWidth="1" min="4" max="4" width="42.38"/>
    <col customWidth="1" min="5" max="5" width="17.13"/>
    <col customWidth="1" min="6" max="6" width="14.0"/>
    <col hidden="1" min="7" max="7" width="12.63"/>
  </cols>
  <sheetData>
    <row r="1">
      <c r="A1" s="134" t="s">
        <v>20653</v>
      </c>
      <c r="B1" s="134" t="s">
        <v>0</v>
      </c>
      <c r="C1" s="134" t="s">
        <v>3</v>
      </c>
      <c r="D1" s="134" t="s">
        <v>2</v>
      </c>
      <c r="E1" s="134" t="s">
        <v>20654</v>
      </c>
      <c r="F1" s="135" t="s">
        <v>20655</v>
      </c>
      <c r="G1" s="134" t="s">
        <v>20656</v>
      </c>
      <c r="H1" s="134" t="s">
        <v>20657</v>
      </c>
      <c r="I1" s="134" t="s">
        <v>20658</v>
      </c>
      <c r="J1" s="134" t="s">
        <v>10</v>
      </c>
    </row>
    <row r="2" ht="33.0" customHeight="1">
      <c r="A2" s="136" t="s">
        <v>20659</v>
      </c>
      <c r="B2" s="137">
        <v>16.0</v>
      </c>
      <c r="C2" s="52"/>
      <c r="D2" s="52"/>
      <c r="E2" s="138"/>
      <c r="F2" s="45"/>
      <c r="G2" s="138"/>
      <c r="H2" s="137" t="s">
        <v>20660</v>
      </c>
      <c r="I2" s="45"/>
      <c r="J2" s="139">
        <v>46066.72012210648</v>
      </c>
    </row>
    <row r="3" hidden="1">
      <c r="A3" s="31">
        <v>19049.0</v>
      </c>
      <c r="B3" s="140"/>
      <c r="C3" s="140"/>
      <c r="D3" s="50">
        <v>2940.0</v>
      </c>
      <c r="E3" s="140"/>
      <c r="F3" s="141"/>
      <c r="G3" s="140"/>
      <c r="H3" s="140"/>
      <c r="I3" s="140"/>
      <c r="J3" s="142"/>
    </row>
    <row r="4" hidden="1">
      <c r="A4" s="143"/>
      <c r="B4" s="140"/>
      <c r="C4" s="140"/>
      <c r="D4" s="140"/>
      <c r="E4" s="140"/>
      <c r="F4" s="141"/>
      <c r="G4" s="140"/>
      <c r="H4" s="140"/>
      <c r="I4" s="140"/>
      <c r="J4" s="142"/>
    </row>
    <row r="5">
      <c r="A5" s="45" t="s">
        <v>20661</v>
      </c>
    </row>
  </sheetData>
  <mergeCells count="1">
    <mergeCell ref="A5:J7"/>
  </mergeCells>
  <conditionalFormatting sqref="A4">
    <cfRule type="notContainsBlanks" dxfId="0" priority="1">
      <formula>LEN(TRIM(A4))&gt;0</formula>
    </cfRule>
  </conditionalFormatting>
  <dataValidations>
    <dataValidation type="list" allowBlank="1" showErrorMessage="1" sqref="B2">
      <formula1>"4,5,6,8,12,14,16,E12,E14,E16,20,40,TIPPER,Ejector Trailer,CAGE "</formula1>
    </dataValidation>
    <dataValidation type="list" allowBlank="1" showErrorMessage="1" sqref="H2">
      <formula1>"On Site,Off site"</formula1>
    </dataValidation>
    <dataValidation type="list" allowBlank="1" showErrorMessage="1" sqref="A2">
      <formula1>"SL23 HMK,NU65 WRG,PO18 TSZ,BJ21 UMM,SN16 OAS,McKenzie's,BJ21 UMT,SV 7004,Northwest Recycling,WRS,Murdoch,WM Hamilton"</formula1>
    </dataValidation>
    <dataValidation type="list" allowBlank="1" showErrorMessage="1" sqref="E2">
      <formula1>"Mix Con,Mix Mun,Inert,Fines,Wood,Cardboard,Mixed Scrap"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9.75"/>
    <col customWidth="1" min="3" max="3" width="22.75"/>
    <col customWidth="1" min="4" max="4" width="12.0"/>
    <col customWidth="1" min="5" max="5" width="12.13"/>
    <col customWidth="1" min="6" max="6" width="7.63"/>
    <col customWidth="1" min="7" max="7" width="30.13"/>
    <col customWidth="1" min="8" max="8" width="18.38"/>
    <col customWidth="1" min="11" max="11" width="13.63"/>
    <col customWidth="1" min="12" max="12" width="11.13"/>
    <col customWidth="1" min="13" max="13" width="10.38"/>
    <col customWidth="1" min="14" max="14" width="9.75"/>
  </cols>
  <sheetData>
    <row r="1" ht="18.75" customHeight="1">
      <c r="A1" s="87">
        <v>0.0</v>
      </c>
      <c r="B1" s="144" t="s">
        <v>20640</v>
      </c>
      <c r="C1" s="87" t="s">
        <v>3</v>
      </c>
      <c r="D1" s="87" t="s">
        <v>20662</v>
      </c>
      <c r="E1" s="87" t="s">
        <v>20663</v>
      </c>
      <c r="F1" s="87" t="s">
        <v>20664</v>
      </c>
      <c r="G1" s="87" t="s">
        <v>20665</v>
      </c>
      <c r="H1" s="145" t="s">
        <v>20666</v>
      </c>
      <c r="I1" s="146" t="s">
        <v>20667</v>
      </c>
      <c r="J1" s="147" t="s">
        <v>20668</v>
      </c>
      <c r="K1" s="148" t="s">
        <v>20635</v>
      </c>
      <c r="L1" s="149" t="s">
        <v>20669</v>
      </c>
      <c r="M1" s="149" t="s">
        <v>20637</v>
      </c>
      <c r="N1" s="149" t="s">
        <v>20638</v>
      </c>
      <c r="O1" s="149" t="s">
        <v>20670</v>
      </c>
      <c r="P1" s="149" t="s">
        <v>20645</v>
      </c>
      <c r="Q1" s="149" t="s">
        <v>20671</v>
      </c>
      <c r="R1" s="149" t="s">
        <v>20672</v>
      </c>
      <c r="S1" s="149"/>
      <c r="T1" s="149"/>
    </row>
    <row r="2" ht="18.75" hidden="1" customHeight="1">
      <c r="A2" s="150">
        <v>45660.0</v>
      </c>
      <c r="B2" s="87" t="e">
        <v>#NUM!</v>
      </c>
      <c r="C2" s="151"/>
      <c r="D2" s="87" t="s">
        <v>20673</v>
      </c>
      <c r="E2" s="152"/>
      <c r="F2" s="153"/>
      <c r="G2" s="87"/>
      <c r="H2" s="145"/>
      <c r="I2" s="146">
        <v>13350.0</v>
      </c>
      <c r="J2" s="154">
        <v>13350.0</v>
      </c>
      <c r="K2" s="148"/>
      <c r="L2" s="155"/>
      <c r="M2" s="155"/>
      <c r="N2" s="156"/>
      <c r="O2" s="155"/>
      <c r="P2" s="155"/>
      <c r="Q2" s="155"/>
      <c r="R2" s="155"/>
      <c r="S2" s="155"/>
      <c r="T2" s="155"/>
    </row>
    <row r="3" ht="18.75" hidden="1" customHeight="1">
      <c r="A3" s="157">
        <v>45660.0</v>
      </c>
      <c r="B3" s="158" t="e">
        <v>#NUM!</v>
      </c>
      <c r="C3" s="158"/>
      <c r="D3" s="158" t="s">
        <v>20673</v>
      </c>
      <c r="E3" s="158"/>
      <c r="F3" s="158"/>
      <c r="G3" s="158"/>
      <c r="H3" s="159"/>
      <c r="I3" s="160">
        <v>13350.0</v>
      </c>
      <c r="J3" s="161">
        <v>13350.0</v>
      </c>
      <c r="K3" s="162"/>
      <c r="L3" s="163"/>
      <c r="M3" s="163"/>
      <c r="N3" s="163"/>
      <c r="O3" s="163"/>
      <c r="P3" s="163"/>
      <c r="Q3" s="163"/>
      <c r="R3" s="163"/>
      <c r="S3" s="163"/>
      <c r="T3" s="163"/>
    </row>
    <row r="4" ht="18.75" hidden="1" customHeight="1">
      <c r="A4" s="157">
        <v>45708.0</v>
      </c>
      <c r="B4" s="158">
        <v>14909.0</v>
      </c>
      <c r="C4" s="158" t="s">
        <v>20674</v>
      </c>
      <c r="D4" s="158" t="s">
        <v>5686</v>
      </c>
      <c r="E4" s="158">
        <v>8.0</v>
      </c>
      <c r="F4" s="158">
        <v>8.0</v>
      </c>
      <c r="G4" s="158" t="s">
        <v>20675</v>
      </c>
      <c r="H4" s="159" t="s">
        <v>20669</v>
      </c>
      <c r="I4" s="160">
        <v>3820.0</v>
      </c>
      <c r="J4" s="161">
        <v>3820.0</v>
      </c>
      <c r="K4" s="162"/>
      <c r="L4" s="164">
        <v>3820.0</v>
      </c>
      <c r="M4" s="163"/>
      <c r="N4" s="163"/>
      <c r="O4" s="163"/>
      <c r="P4" s="163"/>
      <c r="Q4" s="163"/>
      <c r="R4" s="163"/>
      <c r="S4" s="163"/>
      <c r="T4" s="163"/>
    </row>
    <row r="5" ht="18.75" hidden="1" customHeight="1">
      <c r="A5" s="157">
        <v>45713.0</v>
      </c>
      <c r="B5" s="158">
        <v>14932.0</v>
      </c>
      <c r="C5" s="158" t="s">
        <v>20676</v>
      </c>
      <c r="D5" s="158" t="s">
        <v>20677</v>
      </c>
      <c r="E5" s="158">
        <v>8.0</v>
      </c>
      <c r="F5" s="158">
        <v>8.0</v>
      </c>
      <c r="G5" s="158" t="s">
        <v>20678</v>
      </c>
      <c r="H5" s="159" t="s">
        <v>20635</v>
      </c>
      <c r="I5" s="160">
        <v>11360.0</v>
      </c>
      <c r="J5" s="161">
        <v>1340.0</v>
      </c>
      <c r="K5" s="165">
        <v>1340.0</v>
      </c>
      <c r="L5" s="163"/>
      <c r="M5" s="163"/>
      <c r="N5" s="163"/>
      <c r="O5" s="163"/>
      <c r="P5" s="163"/>
      <c r="Q5" s="163"/>
      <c r="R5" s="163"/>
      <c r="S5" s="163"/>
      <c r="T5" s="163"/>
    </row>
    <row r="6" ht="18.75" hidden="1" customHeight="1">
      <c r="A6" s="157">
        <v>45713.0</v>
      </c>
      <c r="B6" s="158">
        <v>14933.0</v>
      </c>
      <c r="C6" s="158" t="s">
        <v>20679</v>
      </c>
      <c r="D6" s="158" t="s">
        <v>20677</v>
      </c>
      <c r="E6" s="158">
        <v>8.0</v>
      </c>
      <c r="F6" s="158">
        <v>8.0</v>
      </c>
      <c r="G6" s="158" t="s">
        <v>20680</v>
      </c>
      <c r="H6" s="159" t="s">
        <v>20635</v>
      </c>
      <c r="I6" s="160">
        <v>12360.0</v>
      </c>
      <c r="J6" s="161">
        <v>2340.0</v>
      </c>
      <c r="K6" s="165">
        <v>2340.0</v>
      </c>
      <c r="L6" s="163"/>
      <c r="M6" s="163"/>
      <c r="N6" s="163"/>
      <c r="O6" s="163"/>
      <c r="P6" s="163"/>
      <c r="Q6" s="163"/>
      <c r="R6" s="163"/>
      <c r="S6" s="163"/>
      <c r="T6" s="163"/>
    </row>
    <row r="7" ht="18.75" hidden="1" customHeight="1">
      <c r="A7" s="166">
        <v>45713.0</v>
      </c>
      <c r="B7" s="158">
        <v>6795.0</v>
      </c>
      <c r="C7" s="158" t="s">
        <v>82</v>
      </c>
      <c r="D7" s="158"/>
      <c r="E7" s="158" t="s">
        <v>20634</v>
      </c>
      <c r="F7" s="158"/>
      <c r="G7" s="158" t="s">
        <v>20681</v>
      </c>
      <c r="H7" s="159" t="s">
        <v>20681</v>
      </c>
      <c r="I7" s="160">
        <v>3840.0</v>
      </c>
      <c r="J7" s="161">
        <v>1080.0</v>
      </c>
      <c r="K7" s="162">
        <v>0.0</v>
      </c>
      <c r="L7" s="163">
        <v>1080.0</v>
      </c>
      <c r="M7" s="163">
        <v>0.0</v>
      </c>
      <c r="N7" s="163">
        <v>0.0</v>
      </c>
      <c r="O7" s="163"/>
      <c r="P7" s="163"/>
      <c r="Q7" s="163"/>
      <c r="R7" s="163"/>
      <c r="S7" s="163"/>
      <c r="T7" s="163"/>
    </row>
    <row r="8" ht="18.75" hidden="1" customHeight="1">
      <c r="A8" s="166">
        <v>45713.0</v>
      </c>
      <c r="B8" s="158">
        <v>6796.0</v>
      </c>
      <c r="C8" s="158" t="s">
        <v>20682</v>
      </c>
      <c r="D8" s="158"/>
      <c r="E8" s="158" t="s">
        <v>20634</v>
      </c>
      <c r="F8" s="158"/>
      <c r="G8" s="158" t="s">
        <v>20683</v>
      </c>
      <c r="H8" s="159" t="s">
        <v>20683</v>
      </c>
      <c r="I8" s="160">
        <v>3460.0</v>
      </c>
      <c r="J8" s="161">
        <v>700.0</v>
      </c>
      <c r="K8" s="162">
        <v>0.0</v>
      </c>
      <c r="L8" s="163">
        <v>700.0</v>
      </c>
      <c r="M8" s="163">
        <v>0.0</v>
      </c>
      <c r="N8" s="163">
        <v>0.0</v>
      </c>
      <c r="O8" s="163"/>
      <c r="P8" s="163"/>
      <c r="Q8" s="163"/>
      <c r="R8" s="163"/>
      <c r="S8" s="163"/>
      <c r="T8" s="163"/>
    </row>
    <row r="9" ht="18.75" hidden="1" customHeight="1">
      <c r="A9" s="166">
        <v>45713.0</v>
      </c>
      <c r="B9" s="158">
        <v>6797.0</v>
      </c>
      <c r="C9" s="158" t="s">
        <v>20682</v>
      </c>
      <c r="D9" s="158"/>
      <c r="E9" s="158" t="s">
        <v>20634</v>
      </c>
      <c r="F9" s="158"/>
      <c r="G9" s="158" t="s">
        <v>20683</v>
      </c>
      <c r="H9" s="159" t="s">
        <v>20683</v>
      </c>
      <c r="I9" s="160">
        <v>3140.0</v>
      </c>
      <c r="J9" s="161">
        <v>380.0</v>
      </c>
      <c r="K9" s="162">
        <v>0.0</v>
      </c>
      <c r="L9" s="163">
        <v>380.0</v>
      </c>
      <c r="M9" s="163">
        <v>0.0</v>
      </c>
      <c r="N9" s="163">
        <v>0.0</v>
      </c>
      <c r="O9" s="163"/>
      <c r="P9" s="163"/>
      <c r="Q9" s="163"/>
      <c r="R9" s="163"/>
      <c r="S9" s="163"/>
      <c r="T9" s="163"/>
    </row>
    <row r="10" ht="18.75" hidden="1" customHeight="1">
      <c r="A10" s="157">
        <v>45719.0</v>
      </c>
      <c r="B10" s="158">
        <v>14903.0</v>
      </c>
      <c r="C10" s="158" t="s">
        <v>18536</v>
      </c>
      <c r="D10" s="158" t="s">
        <v>20677</v>
      </c>
      <c r="E10" s="158">
        <v>14.0</v>
      </c>
      <c r="F10" s="158" t="s">
        <v>20684</v>
      </c>
      <c r="G10" s="158" t="s">
        <v>4355</v>
      </c>
      <c r="H10" s="159" t="s">
        <v>20635</v>
      </c>
      <c r="I10" s="160">
        <v>15540.0</v>
      </c>
      <c r="J10" s="161">
        <v>5500.0</v>
      </c>
      <c r="K10" s="165">
        <v>5500.0</v>
      </c>
      <c r="L10" s="163"/>
      <c r="M10" s="163"/>
      <c r="N10" s="163"/>
      <c r="O10" s="163"/>
      <c r="P10" s="163"/>
      <c r="Q10" s="163"/>
      <c r="R10" s="163"/>
      <c r="S10" s="163"/>
      <c r="T10" s="163"/>
    </row>
    <row r="11" ht="18.75" hidden="1" customHeight="1">
      <c r="A11" s="166">
        <v>45719.0</v>
      </c>
      <c r="B11" s="158">
        <v>6774.0</v>
      </c>
      <c r="C11" s="158" t="s">
        <v>4017</v>
      </c>
      <c r="D11" s="158"/>
      <c r="E11" s="158" t="s">
        <v>20634</v>
      </c>
      <c r="F11" s="158"/>
      <c r="G11" s="158" t="s">
        <v>4500</v>
      </c>
      <c r="H11" s="159" t="s">
        <v>4500</v>
      </c>
      <c r="I11" s="160">
        <v>3140.0</v>
      </c>
      <c r="J11" s="161">
        <v>720.0</v>
      </c>
      <c r="K11" s="162">
        <v>720.0</v>
      </c>
      <c r="L11" s="163">
        <v>0.0</v>
      </c>
      <c r="M11" s="163">
        <v>0.0</v>
      </c>
      <c r="N11" s="163">
        <v>0.0</v>
      </c>
      <c r="O11" s="163"/>
      <c r="P11" s="163"/>
      <c r="Q11" s="163"/>
      <c r="R11" s="163"/>
      <c r="S11" s="163"/>
      <c r="T11" s="163"/>
    </row>
    <row r="12" ht="18.75" hidden="1" customHeight="1">
      <c r="A12" s="166">
        <v>45719.0</v>
      </c>
      <c r="B12" s="158">
        <v>6775.0</v>
      </c>
      <c r="C12" s="158" t="s">
        <v>4178</v>
      </c>
      <c r="D12" s="158"/>
      <c r="E12" s="158" t="s">
        <v>20634</v>
      </c>
      <c r="F12" s="158"/>
      <c r="G12" s="158" t="s">
        <v>20685</v>
      </c>
      <c r="H12" s="159" t="s">
        <v>20685</v>
      </c>
      <c r="I12" s="160">
        <v>10640.0</v>
      </c>
      <c r="J12" s="161">
        <v>1520.0</v>
      </c>
      <c r="K12" s="162">
        <v>1520.0</v>
      </c>
      <c r="L12" s="163">
        <v>0.0</v>
      </c>
      <c r="M12" s="163">
        <v>0.0</v>
      </c>
      <c r="N12" s="163">
        <v>0.0</v>
      </c>
      <c r="O12" s="163"/>
      <c r="P12" s="163"/>
      <c r="Q12" s="163"/>
      <c r="R12" s="163"/>
      <c r="S12" s="163"/>
      <c r="T12" s="163"/>
    </row>
    <row r="13" ht="18.75" hidden="1" customHeight="1">
      <c r="A13" s="166">
        <v>45719.0</v>
      </c>
      <c r="B13" s="158">
        <v>6776.0</v>
      </c>
      <c r="C13" s="158" t="s">
        <v>3991</v>
      </c>
      <c r="D13" s="158"/>
      <c r="E13" s="158" t="s">
        <v>20634</v>
      </c>
      <c r="F13" s="158"/>
      <c r="G13" s="158" t="s">
        <v>20685</v>
      </c>
      <c r="H13" s="159" t="s">
        <v>20685</v>
      </c>
      <c r="I13" s="160">
        <v>3100.0</v>
      </c>
      <c r="J13" s="161">
        <v>220.0</v>
      </c>
      <c r="K13" s="162">
        <v>0.0</v>
      </c>
      <c r="L13" s="163">
        <v>220.0</v>
      </c>
      <c r="M13" s="163">
        <v>0.0</v>
      </c>
      <c r="N13" s="163">
        <v>0.0</v>
      </c>
      <c r="O13" s="163"/>
      <c r="P13" s="163"/>
      <c r="Q13" s="163"/>
      <c r="R13" s="163"/>
      <c r="S13" s="163"/>
      <c r="T13" s="163"/>
    </row>
    <row r="14" ht="18.75" hidden="1" customHeight="1">
      <c r="A14" s="157">
        <v>45719.0</v>
      </c>
      <c r="B14" s="158">
        <v>14904.0</v>
      </c>
      <c r="C14" s="158" t="s">
        <v>901</v>
      </c>
      <c r="D14" s="158" t="s">
        <v>20677</v>
      </c>
      <c r="E14" s="158">
        <v>8.0</v>
      </c>
      <c r="F14" s="158" t="s">
        <v>20686</v>
      </c>
      <c r="G14" s="158" t="s">
        <v>4463</v>
      </c>
      <c r="H14" s="159" t="s">
        <v>20635</v>
      </c>
      <c r="I14" s="160">
        <v>11320.0</v>
      </c>
      <c r="J14" s="161">
        <v>1300.0</v>
      </c>
      <c r="K14" s="165">
        <v>1300.0</v>
      </c>
      <c r="L14" s="163"/>
      <c r="M14" s="163"/>
      <c r="N14" s="163"/>
      <c r="O14" s="163"/>
      <c r="P14" s="163"/>
      <c r="Q14" s="163"/>
      <c r="R14" s="163"/>
      <c r="S14" s="163"/>
      <c r="T14" s="163"/>
    </row>
    <row r="15" ht="18.75" hidden="1" customHeight="1">
      <c r="A15" s="157">
        <v>45719.0</v>
      </c>
      <c r="B15" s="158">
        <v>14905.0</v>
      </c>
      <c r="C15" s="158" t="s">
        <v>10653</v>
      </c>
      <c r="D15" s="158" t="s">
        <v>20687</v>
      </c>
      <c r="E15" s="158">
        <v>8.0</v>
      </c>
      <c r="F15" s="158" t="s">
        <v>20688</v>
      </c>
      <c r="G15" s="158" t="s">
        <v>4464</v>
      </c>
      <c r="H15" s="159" t="s">
        <v>20635</v>
      </c>
      <c r="I15" s="160">
        <v>11740.0</v>
      </c>
      <c r="J15" s="161">
        <v>1720.0</v>
      </c>
      <c r="K15" s="165">
        <v>1720.0</v>
      </c>
      <c r="L15" s="163"/>
      <c r="M15" s="163"/>
      <c r="N15" s="163"/>
      <c r="O15" s="163"/>
      <c r="P15" s="163"/>
      <c r="Q15" s="163"/>
      <c r="R15" s="163"/>
      <c r="S15" s="163"/>
      <c r="T15" s="163"/>
    </row>
    <row r="16" ht="18.75" hidden="1" customHeight="1">
      <c r="A16" s="166">
        <v>45719.0</v>
      </c>
      <c r="B16" s="158">
        <v>6777.0</v>
      </c>
      <c r="C16" s="158" t="s">
        <v>4017</v>
      </c>
      <c r="D16" s="158"/>
      <c r="E16" s="158" t="s">
        <v>20634</v>
      </c>
      <c r="F16" s="158"/>
      <c r="G16" s="158" t="s">
        <v>4500</v>
      </c>
      <c r="H16" s="159" t="s">
        <v>4500</v>
      </c>
      <c r="I16" s="160">
        <v>2940.0</v>
      </c>
      <c r="J16" s="161">
        <v>420.0</v>
      </c>
      <c r="K16" s="162">
        <v>420.0</v>
      </c>
      <c r="L16" s="163">
        <v>0.0</v>
      </c>
      <c r="M16" s="163">
        <v>0.0</v>
      </c>
      <c r="N16" s="163">
        <v>0.0</v>
      </c>
      <c r="O16" s="163"/>
      <c r="P16" s="163"/>
      <c r="Q16" s="163"/>
      <c r="R16" s="163"/>
      <c r="S16" s="163"/>
      <c r="T16" s="163"/>
    </row>
    <row r="17" ht="18.75" hidden="1" customHeight="1">
      <c r="A17" s="157">
        <v>45719.0</v>
      </c>
      <c r="B17" s="158">
        <v>14906.0</v>
      </c>
      <c r="C17" s="158" t="s">
        <v>20689</v>
      </c>
      <c r="D17" s="158" t="s">
        <v>20673</v>
      </c>
      <c r="E17" s="158">
        <v>8.0</v>
      </c>
      <c r="F17" s="158" t="s">
        <v>20690</v>
      </c>
      <c r="G17" s="158" t="s">
        <v>4465</v>
      </c>
      <c r="H17" s="159" t="s">
        <v>20635</v>
      </c>
      <c r="I17" s="160">
        <v>12780.0</v>
      </c>
      <c r="J17" s="161">
        <v>2940.0</v>
      </c>
      <c r="K17" s="165">
        <v>2940.0</v>
      </c>
      <c r="L17" s="163"/>
      <c r="M17" s="163"/>
      <c r="N17" s="163"/>
      <c r="O17" s="163"/>
      <c r="P17" s="163"/>
      <c r="Q17" s="163"/>
      <c r="R17" s="163"/>
      <c r="S17" s="163"/>
      <c r="T17" s="163"/>
    </row>
    <row r="18" ht="18.75" hidden="1" customHeight="1">
      <c r="A18" s="157">
        <v>45719.0</v>
      </c>
      <c r="B18" s="158">
        <v>14907.0</v>
      </c>
      <c r="C18" s="158" t="s">
        <v>20691</v>
      </c>
      <c r="D18" s="158" t="s">
        <v>20677</v>
      </c>
      <c r="E18" s="158">
        <v>8.0</v>
      </c>
      <c r="F18" s="158" t="s">
        <v>20692</v>
      </c>
      <c r="G18" s="158" t="s">
        <v>4466</v>
      </c>
      <c r="H18" s="159" t="s">
        <v>20638</v>
      </c>
      <c r="I18" s="160">
        <v>19080.0</v>
      </c>
      <c r="J18" s="161">
        <v>9060.0</v>
      </c>
      <c r="K18" s="162"/>
      <c r="L18" s="163"/>
      <c r="M18" s="163"/>
      <c r="N18" s="164">
        <v>9060.0</v>
      </c>
      <c r="O18" s="163"/>
      <c r="P18" s="163"/>
      <c r="Q18" s="163"/>
      <c r="R18" s="163"/>
      <c r="S18" s="163"/>
      <c r="T18" s="163"/>
    </row>
    <row r="19" ht="18.75" hidden="1" customHeight="1">
      <c r="A19" s="157">
        <v>45719.0</v>
      </c>
      <c r="B19" s="158">
        <v>14908.0</v>
      </c>
      <c r="C19" s="158" t="s">
        <v>8581</v>
      </c>
      <c r="D19" s="158" t="s">
        <v>5686</v>
      </c>
      <c r="E19" s="158">
        <v>8.0</v>
      </c>
      <c r="F19" s="158"/>
      <c r="G19" s="158"/>
      <c r="H19" s="159" t="s">
        <v>20635</v>
      </c>
      <c r="I19" s="160">
        <v>30260.0</v>
      </c>
      <c r="J19" s="161">
        <v>30260.0</v>
      </c>
      <c r="K19" s="165">
        <v>30260.0</v>
      </c>
      <c r="L19" s="163"/>
      <c r="M19" s="163"/>
      <c r="N19" s="163"/>
      <c r="O19" s="163"/>
      <c r="P19" s="163"/>
      <c r="Q19" s="163"/>
      <c r="R19" s="163"/>
      <c r="S19" s="163"/>
      <c r="T19" s="163"/>
    </row>
    <row r="20" ht="18.75" hidden="1" customHeight="1">
      <c r="A20" s="157">
        <v>45719.0</v>
      </c>
      <c r="B20" s="158">
        <v>14910.0</v>
      </c>
      <c r="C20" s="158" t="s">
        <v>8581</v>
      </c>
      <c r="D20" s="158" t="s">
        <v>20687</v>
      </c>
      <c r="E20" s="158">
        <v>8.0</v>
      </c>
      <c r="F20" s="158" t="s">
        <v>20693</v>
      </c>
      <c r="G20" s="158" t="s">
        <v>4467</v>
      </c>
      <c r="H20" s="159" t="s">
        <v>20638</v>
      </c>
      <c r="I20" s="160">
        <v>14140.0</v>
      </c>
      <c r="J20" s="161">
        <v>4120.0</v>
      </c>
      <c r="K20" s="162"/>
      <c r="L20" s="163"/>
      <c r="M20" s="163"/>
      <c r="N20" s="164">
        <v>4120.0</v>
      </c>
      <c r="O20" s="163"/>
      <c r="P20" s="163"/>
      <c r="Q20" s="163"/>
      <c r="R20" s="163"/>
      <c r="S20" s="163"/>
      <c r="T20" s="163"/>
    </row>
    <row r="21" ht="18.75" hidden="1" customHeight="1">
      <c r="A21" s="166">
        <v>45719.0</v>
      </c>
      <c r="B21" s="158">
        <v>6778.0</v>
      </c>
      <c r="C21" s="158" t="s">
        <v>3872</v>
      </c>
      <c r="D21" s="158"/>
      <c r="E21" s="158" t="s">
        <v>20634</v>
      </c>
      <c r="F21" s="158"/>
      <c r="G21" s="158" t="s">
        <v>20685</v>
      </c>
      <c r="H21" s="159" t="s">
        <v>20685</v>
      </c>
      <c r="I21" s="160">
        <v>5100.0</v>
      </c>
      <c r="J21" s="161">
        <v>1340.0</v>
      </c>
      <c r="K21" s="162">
        <v>0.0</v>
      </c>
      <c r="L21" s="163">
        <v>0.0</v>
      </c>
      <c r="M21" s="163">
        <v>0.0</v>
      </c>
      <c r="N21" s="163">
        <v>1340.0</v>
      </c>
      <c r="O21" s="163"/>
      <c r="P21" s="163"/>
      <c r="Q21" s="163"/>
      <c r="R21" s="163"/>
      <c r="S21" s="163"/>
      <c r="T21" s="163"/>
    </row>
    <row r="22" ht="18.75" hidden="1" customHeight="1">
      <c r="A22" s="157">
        <v>45719.0</v>
      </c>
      <c r="B22" s="158">
        <v>14911.0</v>
      </c>
      <c r="C22" s="158" t="s">
        <v>20694</v>
      </c>
      <c r="D22" s="158" t="s">
        <v>20695</v>
      </c>
      <c r="E22" s="158">
        <v>5.0</v>
      </c>
      <c r="F22" s="158" t="s">
        <v>20696</v>
      </c>
      <c r="G22" s="158" t="s">
        <v>4468</v>
      </c>
      <c r="H22" s="159" t="s">
        <v>20635</v>
      </c>
      <c r="I22" s="160">
        <v>10100.0</v>
      </c>
      <c r="J22" s="161">
        <v>10100.0</v>
      </c>
      <c r="K22" s="165">
        <v>10100.0</v>
      </c>
      <c r="L22" s="163"/>
      <c r="M22" s="163"/>
      <c r="N22" s="163"/>
      <c r="O22" s="163"/>
      <c r="P22" s="163"/>
      <c r="Q22" s="163"/>
      <c r="R22" s="163"/>
      <c r="S22" s="163"/>
      <c r="T22" s="163"/>
    </row>
    <row r="23" ht="18.75" hidden="1" customHeight="1">
      <c r="A23" s="166">
        <v>45719.0</v>
      </c>
      <c r="B23" s="158">
        <v>6780.0</v>
      </c>
      <c r="C23" s="158" t="s">
        <v>4031</v>
      </c>
      <c r="D23" s="158"/>
      <c r="E23" s="158" t="s">
        <v>20634</v>
      </c>
      <c r="F23" s="158"/>
      <c r="G23" s="158" t="s">
        <v>20697</v>
      </c>
      <c r="H23" s="159" t="s">
        <v>20697</v>
      </c>
      <c r="I23" s="160">
        <v>2960.0</v>
      </c>
      <c r="J23" s="161">
        <v>200.0</v>
      </c>
      <c r="K23" s="162">
        <v>200.0</v>
      </c>
      <c r="L23" s="163">
        <v>0.0</v>
      </c>
      <c r="M23" s="163">
        <v>0.0</v>
      </c>
      <c r="N23" s="163">
        <v>0.0</v>
      </c>
      <c r="O23" s="163"/>
      <c r="P23" s="163"/>
      <c r="Q23" s="163"/>
      <c r="R23" s="163"/>
      <c r="S23" s="163"/>
      <c r="T23" s="163"/>
    </row>
    <row r="24" ht="18.75" hidden="1" customHeight="1">
      <c r="A24" s="157">
        <v>45719.0</v>
      </c>
      <c r="B24" s="158">
        <v>14912.0</v>
      </c>
      <c r="C24" s="158" t="s">
        <v>20698</v>
      </c>
      <c r="D24" s="158" t="s">
        <v>20695</v>
      </c>
      <c r="E24" s="158">
        <v>5.0</v>
      </c>
      <c r="F24" s="158" t="s">
        <v>20699</v>
      </c>
      <c r="G24" s="158" t="s">
        <v>4470</v>
      </c>
      <c r="H24" s="159" t="s">
        <v>20635</v>
      </c>
      <c r="I24" s="160">
        <v>10320.0</v>
      </c>
      <c r="J24" s="161">
        <v>10320.0</v>
      </c>
      <c r="K24" s="165">
        <v>10320.0</v>
      </c>
      <c r="L24" s="163"/>
      <c r="M24" s="163"/>
      <c r="N24" s="163"/>
      <c r="O24" s="163"/>
      <c r="P24" s="163"/>
      <c r="Q24" s="163"/>
      <c r="R24" s="163"/>
      <c r="S24" s="163"/>
      <c r="T24" s="163"/>
    </row>
    <row r="25" ht="18.75" hidden="1" customHeight="1">
      <c r="A25" s="157">
        <v>45719.0</v>
      </c>
      <c r="B25" s="158">
        <v>14913.0</v>
      </c>
      <c r="C25" s="158" t="s">
        <v>4671</v>
      </c>
      <c r="D25" s="158" t="s">
        <v>20687</v>
      </c>
      <c r="E25" s="158">
        <v>8.0</v>
      </c>
      <c r="F25" s="158" t="s">
        <v>20700</v>
      </c>
      <c r="G25" s="158" t="s">
        <v>4428</v>
      </c>
      <c r="H25" s="159" t="s">
        <v>20635</v>
      </c>
      <c r="I25" s="160">
        <v>12740.0</v>
      </c>
      <c r="J25" s="161">
        <v>2720.0</v>
      </c>
      <c r="K25" s="165">
        <v>2720.0</v>
      </c>
      <c r="L25" s="163"/>
      <c r="M25" s="163"/>
      <c r="N25" s="163"/>
      <c r="O25" s="163"/>
      <c r="P25" s="163"/>
      <c r="Q25" s="163"/>
      <c r="R25" s="163"/>
      <c r="S25" s="163"/>
      <c r="T25" s="163"/>
    </row>
    <row r="26" ht="18.75" hidden="1" customHeight="1">
      <c r="A26" s="166">
        <v>45719.0</v>
      </c>
      <c r="B26" s="158">
        <v>6781.0</v>
      </c>
      <c r="C26" s="158" t="s">
        <v>3872</v>
      </c>
      <c r="D26" s="158"/>
      <c r="E26" s="158" t="s">
        <v>20634</v>
      </c>
      <c r="F26" s="158"/>
      <c r="G26" s="158" t="s">
        <v>20685</v>
      </c>
      <c r="H26" s="159" t="s">
        <v>20685</v>
      </c>
      <c r="I26" s="160">
        <v>5620.0</v>
      </c>
      <c r="J26" s="161">
        <v>1880.0</v>
      </c>
      <c r="K26" s="162">
        <v>0.0</v>
      </c>
      <c r="L26" s="163">
        <v>0.0</v>
      </c>
      <c r="M26" s="163">
        <v>0.0</v>
      </c>
      <c r="N26" s="163">
        <v>1880.0</v>
      </c>
      <c r="O26" s="163"/>
      <c r="P26" s="163"/>
      <c r="Q26" s="163"/>
      <c r="R26" s="163"/>
      <c r="S26" s="163"/>
      <c r="T26" s="163"/>
    </row>
    <row r="27" ht="18.75" hidden="1" customHeight="1">
      <c r="A27" s="157">
        <v>45719.0</v>
      </c>
      <c r="B27" s="158">
        <v>14914.0</v>
      </c>
      <c r="C27" s="158" t="s">
        <v>3845</v>
      </c>
      <c r="D27" s="158" t="s">
        <v>20695</v>
      </c>
      <c r="E27" s="158">
        <v>8.0</v>
      </c>
      <c r="F27" s="158" t="s">
        <v>20701</v>
      </c>
      <c r="G27" s="158" t="s">
        <v>4471</v>
      </c>
      <c r="H27" s="159" t="s">
        <v>20635</v>
      </c>
      <c r="I27" s="160">
        <v>13280.0</v>
      </c>
      <c r="J27" s="161">
        <v>3580.0</v>
      </c>
      <c r="K27" s="165">
        <v>3580.0</v>
      </c>
      <c r="L27" s="163"/>
      <c r="M27" s="163"/>
      <c r="N27" s="163"/>
      <c r="O27" s="163"/>
      <c r="P27" s="163"/>
      <c r="Q27" s="163"/>
      <c r="R27" s="163"/>
      <c r="S27" s="163"/>
      <c r="T27" s="163"/>
    </row>
    <row r="28" ht="18.75" hidden="1" customHeight="1">
      <c r="A28" s="157">
        <v>45719.0</v>
      </c>
      <c r="B28" s="158">
        <v>14915.0</v>
      </c>
      <c r="C28" s="158" t="s">
        <v>20702</v>
      </c>
      <c r="D28" s="158" t="s">
        <v>20673</v>
      </c>
      <c r="E28" s="158">
        <v>8.0</v>
      </c>
      <c r="F28" s="158" t="s">
        <v>20703</v>
      </c>
      <c r="G28" s="158" t="s">
        <v>4096</v>
      </c>
      <c r="H28" s="159" t="s">
        <v>20638</v>
      </c>
      <c r="I28" s="160">
        <v>16140.0</v>
      </c>
      <c r="J28" s="161">
        <v>6300.0</v>
      </c>
      <c r="K28" s="162"/>
      <c r="L28" s="163"/>
      <c r="M28" s="163"/>
      <c r="N28" s="164">
        <v>6300.0</v>
      </c>
      <c r="O28" s="163"/>
      <c r="P28" s="163"/>
      <c r="Q28" s="163"/>
      <c r="R28" s="163"/>
      <c r="S28" s="163"/>
      <c r="T28" s="163"/>
    </row>
    <row r="29" ht="18.75" hidden="1" customHeight="1">
      <c r="A29" s="166">
        <v>45719.0</v>
      </c>
      <c r="B29" s="158">
        <v>6782.0</v>
      </c>
      <c r="C29" s="158" t="s">
        <v>4111</v>
      </c>
      <c r="D29" s="158"/>
      <c r="E29" s="158" t="s">
        <v>20634</v>
      </c>
      <c r="F29" s="158"/>
      <c r="G29" s="158" t="s">
        <v>20685</v>
      </c>
      <c r="H29" s="159" t="s">
        <v>20685</v>
      </c>
      <c r="I29" s="160">
        <v>3760.0</v>
      </c>
      <c r="J29" s="161">
        <v>1120.0</v>
      </c>
      <c r="K29" s="162">
        <v>784.0</v>
      </c>
      <c r="L29" s="163">
        <v>0.0</v>
      </c>
      <c r="M29" s="163">
        <v>336.0</v>
      </c>
      <c r="N29" s="163">
        <v>0.0</v>
      </c>
      <c r="O29" s="163"/>
      <c r="P29" s="163"/>
      <c r="Q29" s="163"/>
      <c r="R29" s="163"/>
      <c r="S29" s="163"/>
      <c r="T29" s="163"/>
    </row>
    <row r="30" ht="18.75" hidden="1" customHeight="1">
      <c r="A30" s="167">
        <v>45719.02899881944</v>
      </c>
      <c r="B30" s="158">
        <v>6773.0</v>
      </c>
      <c r="C30" s="158" t="s">
        <v>744</v>
      </c>
      <c r="D30" s="158"/>
      <c r="E30" s="158" t="s">
        <v>20634</v>
      </c>
      <c r="F30" s="158"/>
      <c r="G30" s="158" t="s">
        <v>20685</v>
      </c>
      <c r="H30" s="159" t="s">
        <v>20685</v>
      </c>
      <c r="I30" s="160">
        <v>2780.0</v>
      </c>
      <c r="J30" s="161">
        <v>280.0</v>
      </c>
      <c r="K30" s="162">
        <v>280.0</v>
      </c>
      <c r="L30" s="163">
        <v>0.0</v>
      </c>
      <c r="M30" s="163">
        <v>0.0</v>
      </c>
      <c r="N30" s="163">
        <v>0.0</v>
      </c>
      <c r="O30" s="163"/>
      <c r="P30" s="163"/>
      <c r="Q30" s="163"/>
      <c r="R30" s="163"/>
      <c r="S30" s="163"/>
      <c r="T30" s="163"/>
    </row>
    <row r="31" ht="18.75" hidden="1" customHeight="1">
      <c r="A31" s="157">
        <v>45720.0</v>
      </c>
      <c r="B31" s="158">
        <v>14916.0</v>
      </c>
      <c r="C31" s="158"/>
      <c r="D31" s="158" t="s">
        <v>20673</v>
      </c>
      <c r="E31" s="158">
        <v>8.0</v>
      </c>
      <c r="F31" s="158" t="s">
        <v>20704</v>
      </c>
      <c r="G31" s="158"/>
      <c r="H31" s="159"/>
      <c r="I31" s="160">
        <v>15020.0</v>
      </c>
      <c r="J31" s="161">
        <v>5180.0</v>
      </c>
      <c r="K31" s="162"/>
      <c r="L31" s="163"/>
      <c r="M31" s="163"/>
      <c r="N31" s="163"/>
      <c r="O31" s="163"/>
      <c r="P31" s="163"/>
      <c r="Q31" s="163"/>
      <c r="R31" s="163"/>
      <c r="S31" s="163"/>
      <c r="T31" s="163"/>
    </row>
    <row r="32" ht="18.75" hidden="1" customHeight="1">
      <c r="A32" s="157">
        <v>45720.0</v>
      </c>
      <c r="B32" s="158">
        <v>14917.0</v>
      </c>
      <c r="C32" s="158" t="s">
        <v>6078</v>
      </c>
      <c r="D32" s="158" t="s">
        <v>20673</v>
      </c>
      <c r="E32" s="158">
        <v>8.0</v>
      </c>
      <c r="F32" s="158" t="s">
        <v>20704</v>
      </c>
      <c r="G32" s="158" t="s">
        <v>4472</v>
      </c>
      <c r="H32" s="159" t="s">
        <v>20635</v>
      </c>
      <c r="I32" s="160">
        <v>10660.0</v>
      </c>
      <c r="J32" s="161">
        <v>820.0</v>
      </c>
      <c r="K32" s="165">
        <v>820.0</v>
      </c>
      <c r="L32" s="163"/>
      <c r="M32" s="163"/>
      <c r="N32" s="163"/>
      <c r="O32" s="163"/>
      <c r="P32" s="163"/>
      <c r="Q32" s="163"/>
      <c r="R32" s="163"/>
      <c r="S32" s="163"/>
      <c r="T32" s="163"/>
    </row>
    <row r="33" ht="18.75" hidden="1" customHeight="1">
      <c r="A33" s="157">
        <v>45720.0</v>
      </c>
      <c r="B33" s="158">
        <v>14918.0</v>
      </c>
      <c r="C33" s="158" t="s">
        <v>20705</v>
      </c>
      <c r="D33" s="158" t="s">
        <v>20677</v>
      </c>
      <c r="E33" s="158">
        <v>8.0</v>
      </c>
      <c r="F33" s="158" t="s">
        <v>20706</v>
      </c>
      <c r="G33" s="158" t="s">
        <v>4300</v>
      </c>
      <c r="H33" s="159" t="s">
        <v>20635</v>
      </c>
      <c r="I33" s="160">
        <v>11080.0</v>
      </c>
      <c r="J33" s="161">
        <v>1060.0</v>
      </c>
      <c r="K33" s="165">
        <v>1060.0</v>
      </c>
      <c r="L33" s="163"/>
      <c r="M33" s="163"/>
      <c r="N33" s="163"/>
      <c r="O33" s="163"/>
      <c r="P33" s="163"/>
      <c r="Q33" s="163"/>
      <c r="R33" s="163"/>
      <c r="S33" s="163"/>
      <c r="T33" s="163"/>
    </row>
    <row r="34" ht="18.75" hidden="1" customHeight="1">
      <c r="A34" s="157">
        <v>45720.0</v>
      </c>
      <c r="B34" s="158">
        <v>14919.0</v>
      </c>
      <c r="C34" s="158" t="s">
        <v>20707</v>
      </c>
      <c r="D34" s="158" t="s">
        <v>20695</v>
      </c>
      <c r="E34" s="158">
        <v>6.0</v>
      </c>
      <c r="F34" s="158" t="s">
        <v>20708</v>
      </c>
      <c r="G34" s="158" t="s">
        <v>4365</v>
      </c>
      <c r="H34" s="159" t="s">
        <v>20635</v>
      </c>
      <c r="I34" s="160">
        <v>11180.0</v>
      </c>
      <c r="J34" s="161">
        <v>1340.0</v>
      </c>
      <c r="K34" s="165">
        <v>1340.0</v>
      </c>
      <c r="L34" s="163"/>
      <c r="M34" s="163"/>
      <c r="N34" s="163"/>
      <c r="O34" s="163"/>
      <c r="P34" s="163"/>
      <c r="Q34" s="163"/>
      <c r="R34" s="163"/>
      <c r="S34" s="163"/>
      <c r="T34" s="163"/>
    </row>
    <row r="35" ht="18.75" hidden="1" customHeight="1">
      <c r="A35" s="166">
        <v>45720.0</v>
      </c>
      <c r="B35" s="158">
        <v>6784.0</v>
      </c>
      <c r="C35" s="158" t="s">
        <v>4018</v>
      </c>
      <c r="D35" s="158"/>
      <c r="E35" s="158" t="s">
        <v>20634</v>
      </c>
      <c r="F35" s="158"/>
      <c r="G35" s="158" t="s">
        <v>20685</v>
      </c>
      <c r="H35" s="159" t="s">
        <v>20685</v>
      </c>
      <c r="I35" s="160">
        <v>3020.0</v>
      </c>
      <c r="J35" s="161">
        <v>680.0</v>
      </c>
      <c r="K35" s="162">
        <v>408.0</v>
      </c>
      <c r="L35" s="163">
        <v>0.0</v>
      </c>
      <c r="M35" s="163">
        <v>272.0</v>
      </c>
      <c r="N35" s="163">
        <v>0.0</v>
      </c>
      <c r="O35" s="163"/>
      <c r="P35" s="163"/>
      <c r="Q35" s="163"/>
      <c r="R35" s="163"/>
      <c r="S35" s="163"/>
      <c r="T35" s="163"/>
    </row>
    <row r="36" ht="18.75" hidden="1" customHeight="1">
      <c r="A36" s="157">
        <v>45720.0</v>
      </c>
      <c r="B36" s="158">
        <v>14920.0</v>
      </c>
      <c r="C36" s="158" t="s">
        <v>829</v>
      </c>
      <c r="D36" s="158" t="s">
        <v>20677</v>
      </c>
      <c r="E36" s="158">
        <v>8.0</v>
      </c>
      <c r="F36" s="158" t="s">
        <v>20709</v>
      </c>
      <c r="G36" s="158" t="s">
        <v>4473</v>
      </c>
      <c r="H36" s="159" t="s">
        <v>20635</v>
      </c>
      <c r="I36" s="160">
        <v>12580.0</v>
      </c>
      <c r="J36" s="161">
        <v>2560.0</v>
      </c>
      <c r="K36" s="165">
        <v>2560.0</v>
      </c>
      <c r="L36" s="163"/>
      <c r="M36" s="163"/>
      <c r="N36" s="163"/>
      <c r="O36" s="163"/>
      <c r="P36" s="163"/>
      <c r="Q36" s="163"/>
      <c r="R36" s="163"/>
      <c r="S36" s="163"/>
      <c r="T36" s="163"/>
    </row>
    <row r="37" ht="18.75" hidden="1" customHeight="1">
      <c r="A37" s="157">
        <v>45720.0</v>
      </c>
      <c r="B37" s="158">
        <v>14921.0</v>
      </c>
      <c r="C37" s="158" t="s">
        <v>829</v>
      </c>
      <c r="D37" s="158" t="s">
        <v>20673</v>
      </c>
      <c r="E37" s="158">
        <v>8.0</v>
      </c>
      <c r="F37" s="158" t="s">
        <v>20710</v>
      </c>
      <c r="G37" s="158" t="s">
        <v>4089</v>
      </c>
      <c r="H37" s="159" t="s">
        <v>20635</v>
      </c>
      <c r="I37" s="160">
        <v>11220.0</v>
      </c>
      <c r="J37" s="161">
        <v>1380.0</v>
      </c>
      <c r="K37" s="165">
        <v>1380.0</v>
      </c>
      <c r="L37" s="163"/>
      <c r="M37" s="163"/>
      <c r="N37" s="163"/>
      <c r="O37" s="163"/>
      <c r="P37" s="163"/>
      <c r="Q37" s="163"/>
      <c r="R37" s="163"/>
      <c r="S37" s="163"/>
      <c r="T37" s="163"/>
    </row>
    <row r="38" ht="18.75" hidden="1" customHeight="1">
      <c r="A38" s="166">
        <v>45720.0</v>
      </c>
      <c r="B38" s="158">
        <v>6785.0</v>
      </c>
      <c r="C38" s="158" t="s">
        <v>3950</v>
      </c>
      <c r="D38" s="158"/>
      <c r="E38" s="158" t="s">
        <v>20634</v>
      </c>
      <c r="F38" s="158"/>
      <c r="G38" s="158"/>
      <c r="H38" s="159"/>
      <c r="I38" s="160">
        <v>2980.0</v>
      </c>
      <c r="J38" s="161">
        <v>740.0</v>
      </c>
      <c r="K38" s="162">
        <v>0.0</v>
      </c>
      <c r="L38" s="163">
        <v>0.0</v>
      </c>
      <c r="M38" s="163">
        <v>0.0</v>
      </c>
      <c r="N38" s="163">
        <v>740.0</v>
      </c>
      <c r="O38" s="163"/>
      <c r="P38" s="163"/>
      <c r="Q38" s="163"/>
      <c r="R38" s="163"/>
      <c r="S38" s="163"/>
      <c r="T38" s="163"/>
    </row>
    <row r="39" ht="18.75" hidden="1" customHeight="1">
      <c r="A39" s="166">
        <v>45720.0</v>
      </c>
      <c r="B39" s="158">
        <v>6786.0</v>
      </c>
      <c r="C39" s="158" t="s">
        <v>4110</v>
      </c>
      <c r="D39" s="158"/>
      <c r="E39" s="158" t="s">
        <v>20634</v>
      </c>
      <c r="F39" s="158"/>
      <c r="G39" s="158" t="s">
        <v>4500</v>
      </c>
      <c r="H39" s="159" t="s">
        <v>4500</v>
      </c>
      <c r="I39" s="160">
        <v>3500.0</v>
      </c>
      <c r="J39" s="161">
        <v>900.0</v>
      </c>
      <c r="K39" s="162">
        <v>900.0</v>
      </c>
      <c r="L39" s="163">
        <v>0.0</v>
      </c>
      <c r="M39" s="163">
        <v>0.0</v>
      </c>
      <c r="N39" s="163">
        <v>0.0</v>
      </c>
      <c r="O39" s="163"/>
      <c r="P39" s="163"/>
      <c r="Q39" s="163"/>
      <c r="R39" s="163"/>
      <c r="S39" s="163"/>
      <c r="T39" s="163"/>
    </row>
    <row r="40" ht="18.75" hidden="1" customHeight="1">
      <c r="A40" s="157">
        <v>45720.0</v>
      </c>
      <c r="B40" s="158">
        <v>14922.0</v>
      </c>
      <c r="C40" s="158" t="s">
        <v>3461</v>
      </c>
      <c r="D40" s="158" t="s">
        <v>20687</v>
      </c>
      <c r="E40" s="158">
        <v>8.0</v>
      </c>
      <c r="F40" s="158" t="s">
        <v>20711</v>
      </c>
      <c r="G40" s="158" t="s">
        <v>4425</v>
      </c>
      <c r="H40" s="159" t="s">
        <v>20638</v>
      </c>
      <c r="I40" s="160">
        <v>18540.0</v>
      </c>
      <c r="J40" s="161">
        <v>8520.0</v>
      </c>
      <c r="K40" s="162"/>
      <c r="L40" s="163"/>
      <c r="M40" s="163"/>
      <c r="N40" s="164">
        <v>8520.0</v>
      </c>
      <c r="O40" s="163"/>
      <c r="P40" s="163"/>
      <c r="Q40" s="163"/>
      <c r="R40" s="163"/>
      <c r="S40" s="163"/>
      <c r="T40" s="163"/>
    </row>
    <row r="41" ht="18.75" hidden="1" customHeight="1">
      <c r="A41" s="166">
        <v>45720.0</v>
      </c>
      <c r="B41" s="158">
        <v>6787.0</v>
      </c>
      <c r="C41" s="158" t="s">
        <v>744</v>
      </c>
      <c r="D41" s="158"/>
      <c r="E41" s="158" t="s">
        <v>20634</v>
      </c>
      <c r="F41" s="158"/>
      <c r="G41" s="158" t="s">
        <v>20685</v>
      </c>
      <c r="H41" s="159" t="s">
        <v>20685</v>
      </c>
      <c r="I41" s="160">
        <v>2900.0</v>
      </c>
      <c r="J41" s="161">
        <v>360.0</v>
      </c>
      <c r="K41" s="162">
        <v>360.0</v>
      </c>
      <c r="L41" s="163">
        <v>0.0</v>
      </c>
      <c r="M41" s="163">
        <v>0.0</v>
      </c>
      <c r="N41" s="163">
        <v>0.0</v>
      </c>
      <c r="O41" s="163"/>
      <c r="P41" s="163"/>
      <c r="Q41" s="163"/>
      <c r="R41" s="163"/>
      <c r="S41" s="163"/>
      <c r="T41" s="163"/>
    </row>
    <row r="42" ht="18.75" hidden="1" customHeight="1">
      <c r="A42" s="166">
        <v>45720.0</v>
      </c>
      <c r="B42" s="158">
        <v>6788.0</v>
      </c>
      <c r="C42" s="158" t="s">
        <v>4138</v>
      </c>
      <c r="D42" s="158"/>
      <c r="E42" s="158" t="s">
        <v>20634</v>
      </c>
      <c r="F42" s="158"/>
      <c r="G42" s="158"/>
      <c r="H42" s="159"/>
      <c r="I42" s="160">
        <v>2700.0</v>
      </c>
      <c r="J42" s="161">
        <v>100.0</v>
      </c>
      <c r="K42" s="162">
        <v>0.0</v>
      </c>
      <c r="L42" s="163">
        <v>100.0</v>
      </c>
      <c r="M42" s="163">
        <v>0.0</v>
      </c>
      <c r="N42" s="163">
        <v>0.0</v>
      </c>
      <c r="O42" s="163"/>
      <c r="P42" s="163"/>
      <c r="Q42" s="163"/>
      <c r="R42" s="163"/>
      <c r="S42" s="163"/>
      <c r="T42" s="163"/>
    </row>
    <row r="43" ht="18.75" hidden="1" customHeight="1">
      <c r="A43" s="157">
        <v>45720.0</v>
      </c>
      <c r="B43" s="158">
        <v>14923.0</v>
      </c>
      <c r="C43" s="158" t="s">
        <v>20712</v>
      </c>
      <c r="D43" s="158" t="s">
        <v>20673</v>
      </c>
      <c r="E43" s="158">
        <v>8.0</v>
      </c>
      <c r="F43" s="158" t="s">
        <v>20713</v>
      </c>
      <c r="G43" s="158" t="s">
        <v>4001</v>
      </c>
      <c r="H43" s="159" t="s">
        <v>20635</v>
      </c>
      <c r="I43" s="160">
        <v>10540.0</v>
      </c>
      <c r="J43" s="161">
        <v>700.0</v>
      </c>
      <c r="K43" s="165">
        <v>700.0</v>
      </c>
      <c r="L43" s="163"/>
      <c r="M43" s="163"/>
      <c r="N43" s="163"/>
      <c r="O43" s="163"/>
      <c r="P43" s="163"/>
      <c r="Q43" s="163"/>
      <c r="R43" s="163"/>
      <c r="S43" s="163"/>
      <c r="T43" s="163"/>
    </row>
    <row r="44" ht="18.75" hidden="1" customHeight="1">
      <c r="A44" s="166">
        <v>45720.0</v>
      </c>
      <c r="B44" s="158">
        <v>6789.0</v>
      </c>
      <c r="C44" s="158" t="s">
        <v>4476</v>
      </c>
      <c r="D44" s="158"/>
      <c r="E44" s="158" t="s">
        <v>20634</v>
      </c>
      <c r="F44" s="158"/>
      <c r="G44" s="158"/>
      <c r="H44" s="159"/>
      <c r="I44" s="160">
        <v>2820.0</v>
      </c>
      <c r="J44" s="161">
        <v>40.0</v>
      </c>
      <c r="K44" s="162">
        <v>0.0</v>
      </c>
      <c r="L44" s="163">
        <v>40.0</v>
      </c>
      <c r="M44" s="163">
        <v>0.0</v>
      </c>
      <c r="N44" s="163">
        <v>0.0</v>
      </c>
      <c r="O44" s="163"/>
      <c r="P44" s="163"/>
      <c r="Q44" s="163"/>
      <c r="R44" s="163"/>
      <c r="S44" s="163"/>
      <c r="T44" s="163"/>
    </row>
    <row r="45" ht="18.75" hidden="1" customHeight="1">
      <c r="A45" s="157">
        <v>45720.0</v>
      </c>
      <c r="B45" s="158">
        <v>14924.0</v>
      </c>
      <c r="C45" s="158" t="s">
        <v>755</v>
      </c>
      <c r="D45" s="158" t="s">
        <v>20673</v>
      </c>
      <c r="E45" s="158">
        <v>8.0</v>
      </c>
      <c r="F45" s="158" t="s">
        <v>20714</v>
      </c>
      <c r="G45" s="158"/>
      <c r="H45" s="159" t="s">
        <v>20635</v>
      </c>
      <c r="I45" s="160">
        <v>13580.0</v>
      </c>
      <c r="J45" s="161">
        <v>3740.0</v>
      </c>
      <c r="K45" s="165">
        <v>3740.0</v>
      </c>
      <c r="L45" s="163"/>
      <c r="M45" s="163"/>
      <c r="N45" s="163"/>
      <c r="O45" s="163"/>
      <c r="P45" s="163"/>
      <c r="Q45" s="163"/>
      <c r="R45" s="163"/>
      <c r="S45" s="163"/>
      <c r="T45" s="163"/>
    </row>
    <row r="46" ht="18.75" hidden="1" customHeight="1">
      <c r="A46" s="157">
        <v>45720.0</v>
      </c>
      <c r="B46" s="158">
        <v>14928.0</v>
      </c>
      <c r="C46" s="158" t="s">
        <v>265</v>
      </c>
      <c r="D46" s="158" t="s">
        <v>20695</v>
      </c>
      <c r="E46" s="158">
        <v>14.0</v>
      </c>
      <c r="F46" s="158" t="s">
        <v>20715</v>
      </c>
      <c r="G46" s="158" t="s">
        <v>4478</v>
      </c>
      <c r="H46" s="159" t="s">
        <v>20635</v>
      </c>
      <c r="I46" s="160">
        <v>13060.0</v>
      </c>
      <c r="J46" s="161">
        <v>3340.0</v>
      </c>
      <c r="K46" s="165">
        <v>3340.0</v>
      </c>
      <c r="L46" s="163"/>
      <c r="M46" s="163"/>
      <c r="N46" s="163"/>
      <c r="O46" s="163"/>
      <c r="P46" s="163"/>
      <c r="Q46" s="163"/>
      <c r="R46" s="163"/>
      <c r="S46" s="163"/>
      <c r="T46" s="163"/>
    </row>
    <row r="47" ht="18.75" hidden="1" customHeight="1">
      <c r="A47" s="157">
        <v>45720.0</v>
      </c>
      <c r="B47" s="158">
        <v>14929.0</v>
      </c>
      <c r="C47" s="158" t="s">
        <v>20716</v>
      </c>
      <c r="D47" s="158" t="s">
        <v>20673</v>
      </c>
      <c r="E47" s="158">
        <v>16.0</v>
      </c>
      <c r="F47" s="158" t="s">
        <v>20717</v>
      </c>
      <c r="G47" s="158" t="s">
        <v>3993</v>
      </c>
      <c r="H47" s="159" t="s">
        <v>20635</v>
      </c>
      <c r="I47" s="160">
        <v>13760.0</v>
      </c>
      <c r="J47" s="161">
        <v>3480.0</v>
      </c>
      <c r="K47" s="165">
        <v>3480.0</v>
      </c>
      <c r="L47" s="163"/>
      <c r="M47" s="163"/>
      <c r="N47" s="163"/>
      <c r="O47" s="163"/>
      <c r="P47" s="163"/>
      <c r="Q47" s="163"/>
      <c r="R47" s="163"/>
      <c r="S47" s="163"/>
      <c r="T47" s="163"/>
    </row>
    <row r="48" ht="18.75" hidden="1" customHeight="1">
      <c r="A48" s="166">
        <v>45720.0</v>
      </c>
      <c r="B48" s="158">
        <v>6791.0</v>
      </c>
      <c r="C48" s="158" t="s">
        <v>744</v>
      </c>
      <c r="D48" s="158"/>
      <c r="E48" s="158" t="s">
        <v>20634</v>
      </c>
      <c r="F48" s="158"/>
      <c r="G48" s="158" t="s">
        <v>20685</v>
      </c>
      <c r="H48" s="159" t="s">
        <v>20685</v>
      </c>
      <c r="I48" s="160">
        <v>2960.0</v>
      </c>
      <c r="J48" s="161">
        <v>440.0</v>
      </c>
      <c r="K48" s="162">
        <v>0.0</v>
      </c>
      <c r="L48" s="163">
        <v>0.0</v>
      </c>
      <c r="M48" s="163">
        <v>440.0</v>
      </c>
      <c r="N48" s="163">
        <v>0.0</v>
      </c>
      <c r="O48" s="163"/>
      <c r="P48" s="163"/>
      <c r="Q48" s="163"/>
      <c r="R48" s="163"/>
      <c r="S48" s="163"/>
      <c r="T48" s="163"/>
    </row>
    <row r="49" ht="18.75" hidden="1" customHeight="1">
      <c r="A49" s="157">
        <v>45720.0</v>
      </c>
      <c r="B49" s="158">
        <v>14930.0</v>
      </c>
      <c r="C49" s="158" t="s">
        <v>20716</v>
      </c>
      <c r="D49" s="158" t="s">
        <v>20687</v>
      </c>
      <c r="E49" s="158">
        <v>16.0</v>
      </c>
      <c r="F49" s="158" t="s">
        <v>20717</v>
      </c>
      <c r="G49" s="158" t="s">
        <v>4479</v>
      </c>
      <c r="H49" s="159" t="s">
        <v>20669</v>
      </c>
      <c r="I49" s="160">
        <v>11480.0</v>
      </c>
      <c r="J49" s="161">
        <v>1440.0</v>
      </c>
      <c r="K49" s="162"/>
      <c r="L49" s="164">
        <v>1440.0</v>
      </c>
      <c r="M49" s="163"/>
      <c r="N49" s="163"/>
      <c r="O49" s="163"/>
      <c r="P49" s="163"/>
      <c r="Q49" s="163"/>
      <c r="R49" s="163"/>
      <c r="S49" s="163"/>
      <c r="T49" s="163"/>
    </row>
    <row r="50" ht="18.75" hidden="1" customHeight="1">
      <c r="A50" s="166">
        <v>45720.0</v>
      </c>
      <c r="B50" s="158">
        <v>6794.0</v>
      </c>
      <c r="C50" s="158" t="s">
        <v>4073</v>
      </c>
      <c r="D50" s="158"/>
      <c r="E50" s="158" t="s">
        <v>20634</v>
      </c>
      <c r="F50" s="158"/>
      <c r="G50" s="158"/>
      <c r="H50" s="159"/>
      <c r="I50" s="160">
        <v>2500.0</v>
      </c>
      <c r="J50" s="161">
        <v>20.0</v>
      </c>
      <c r="K50" s="162">
        <v>0.0</v>
      </c>
      <c r="L50" s="163">
        <v>0.0</v>
      </c>
      <c r="M50" s="163">
        <v>20.0</v>
      </c>
      <c r="N50" s="163">
        <v>0.0</v>
      </c>
      <c r="O50" s="163"/>
      <c r="P50" s="163"/>
      <c r="Q50" s="163"/>
      <c r="R50" s="163"/>
      <c r="S50" s="163"/>
      <c r="T50" s="163"/>
    </row>
    <row r="51" ht="18.75" hidden="1" customHeight="1">
      <c r="A51" s="157">
        <v>45720.0</v>
      </c>
      <c r="B51" s="158">
        <v>14931.0</v>
      </c>
      <c r="C51" s="158" t="s">
        <v>6611</v>
      </c>
      <c r="D51" s="158" t="s">
        <v>20677</v>
      </c>
      <c r="E51" s="158">
        <v>8.0</v>
      </c>
      <c r="F51" s="158"/>
      <c r="G51" s="158"/>
      <c r="H51" s="159" t="s">
        <v>20635</v>
      </c>
      <c r="I51" s="160">
        <v>10680.0</v>
      </c>
      <c r="J51" s="161">
        <v>660.0</v>
      </c>
      <c r="K51" s="165">
        <v>660.0</v>
      </c>
      <c r="L51" s="163"/>
      <c r="M51" s="163"/>
      <c r="N51" s="163"/>
      <c r="O51" s="163"/>
      <c r="P51" s="163"/>
      <c r="Q51" s="163"/>
      <c r="R51" s="163"/>
      <c r="S51" s="163"/>
      <c r="T51" s="163"/>
    </row>
    <row r="52" ht="18.75" hidden="1" customHeight="1">
      <c r="A52" s="157">
        <v>45720.0</v>
      </c>
      <c r="B52" s="158">
        <v>14934.0</v>
      </c>
      <c r="C52" s="158" t="s">
        <v>6611</v>
      </c>
      <c r="D52" s="158" t="s">
        <v>20677</v>
      </c>
      <c r="E52" s="158">
        <v>8.0</v>
      </c>
      <c r="F52" s="158" t="s">
        <v>20718</v>
      </c>
      <c r="G52" s="158" t="s">
        <v>4481</v>
      </c>
      <c r="H52" s="159" t="s">
        <v>20635</v>
      </c>
      <c r="I52" s="160">
        <v>13020.0</v>
      </c>
      <c r="J52" s="161">
        <v>3000.0</v>
      </c>
      <c r="K52" s="165">
        <v>3000.0</v>
      </c>
      <c r="L52" s="163"/>
      <c r="M52" s="163"/>
      <c r="N52" s="163"/>
      <c r="O52" s="163"/>
      <c r="P52" s="163"/>
      <c r="Q52" s="163"/>
      <c r="R52" s="163"/>
      <c r="S52" s="163"/>
      <c r="T52" s="163"/>
    </row>
    <row r="53" ht="18.75" hidden="1" customHeight="1">
      <c r="A53" s="157">
        <v>45720.0</v>
      </c>
      <c r="B53" s="158">
        <v>14935.0</v>
      </c>
      <c r="C53" s="158" t="s">
        <v>3265</v>
      </c>
      <c r="D53" s="158" t="s">
        <v>20695</v>
      </c>
      <c r="E53" s="158">
        <v>8.0</v>
      </c>
      <c r="F53" s="158" t="s">
        <v>20699</v>
      </c>
      <c r="G53" s="158" t="s">
        <v>4482</v>
      </c>
      <c r="H53" s="159" t="s">
        <v>20635</v>
      </c>
      <c r="I53" s="160">
        <v>12680.0</v>
      </c>
      <c r="J53" s="161">
        <v>2980.0</v>
      </c>
      <c r="K53" s="165">
        <v>2980.0</v>
      </c>
      <c r="L53" s="163"/>
      <c r="M53" s="163"/>
      <c r="N53" s="163"/>
      <c r="O53" s="163"/>
      <c r="P53" s="163"/>
      <c r="Q53" s="163"/>
      <c r="R53" s="163"/>
      <c r="S53" s="163"/>
      <c r="T53" s="163"/>
    </row>
    <row r="54" ht="18.75" hidden="1" customHeight="1">
      <c r="A54" s="166">
        <v>45720.0</v>
      </c>
      <c r="B54" s="158">
        <v>6798.0</v>
      </c>
      <c r="C54" s="158" t="s">
        <v>4082</v>
      </c>
      <c r="D54" s="158"/>
      <c r="E54" s="158" t="s">
        <v>20634</v>
      </c>
      <c r="F54" s="158"/>
      <c r="G54" s="158" t="s">
        <v>20719</v>
      </c>
      <c r="H54" s="159" t="s">
        <v>20719</v>
      </c>
      <c r="I54" s="160">
        <v>3940.0</v>
      </c>
      <c r="J54" s="161">
        <v>740.0</v>
      </c>
      <c r="K54" s="162">
        <v>0.0</v>
      </c>
      <c r="L54" s="163">
        <v>0.0</v>
      </c>
      <c r="M54" s="163">
        <v>740.0</v>
      </c>
      <c r="N54" s="163">
        <v>0.0</v>
      </c>
      <c r="O54" s="163"/>
      <c r="P54" s="163"/>
      <c r="Q54" s="163"/>
      <c r="R54" s="163"/>
      <c r="S54" s="163"/>
      <c r="T54" s="163"/>
    </row>
    <row r="55" ht="18.75" hidden="1" customHeight="1">
      <c r="A55" s="157">
        <v>45720.0</v>
      </c>
      <c r="B55" s="158">
        <v>14936.0</v>
      </c>
      <c r="C55" s="158" t="s">
        <v>20720</v>
      </c>
      <c r="D55" s="158" t="s">
        <v>20673</v>
      </c>
      <c r="E55" s="158">
        <v>8.0</v>
      </c>
      <c r="F55" s="158" t="s">
        <v>20721</v>
      </c>
      <c r="G55" s="158" t="s">
        <v>4483</v>
      </c>
      <c r="H55" s="159" t="s">
        <v>20635</v>
      </c>
      <c r="I55" s="160">
        <v>11800.0</v>
      </c>
      <c r="J55" s="161">
        <v>1960.0</v>
      </c>
      <c r="K55" s="165">
        <v>1960.0</v>
      </c>
      <c r="L55" s="163"/>
      <c r="M55" s="163"/>
      <c r="N55" s="163"/>
      <c r="O55" s="163"/>
      <c r="P55" s="163"/>
      <c r="Q55" s="163"/>
      <c r="R55" s="163"/>
      <c r="S55" s="163"/>
      <c r="T55" s="163"/>
    </row>
    <row r="56" ht="18.75" hidden="1" customHeight="1">
      <c r="A56" s="166">
        <v>45720.0</v>
      </c>
      <c r="B56" s="158">
        <v>6799.0</v>
      </c>
      <c r="C56" s="158" t="s">
        <v>3986</v>
      </c>
      <c r="D56" s="158"/>
      <c r="E56" s="158" t="s">
        <v>20634</v>
      </c>
      <c r="F56" s="158"/>
      <c r="G56" s="158" t="s">
        <v>20722</v>
      </c>
      <c r="H56" s="159" t="s">
        <v>20722</v>
      </c>
      <c r="I56" s="160">
        <v>3980.0</v>
      </c>
      <c r="J56" s="161">
        <v>1280.0</v>
      </c>
      <c r="K56" s="162">
        <v>0.0</v>
      </c>
      <c r="L56" s="163">
        <v>0.0</v>
      </c>
      <c r="M56" s="163">
        <v>1280.0</v>
      </c>
      <c r="N56" s="163">
        <v>0.0</v>
      </c>
      <c r="O56" s="163"/>
      <c r="P56" s="163"/>
      <c r="Q56" s="163"/>
      <c r="R56" s="163"/>
      <c r="S56" s="163"/>
      <c r="T56" s="163"/>
    </row>
    <row r="57" ht="18.75" hidden="1" customHeight="1">
      <c r="A57" s="157">
        <v>45720.0</v>
      </c>
      <c r="B57" s="158">
        <v>14937.0</v>
      </c>
      <c r="C57" s="158" t="s">
        <v>3013</v>
      </c>
      <c r="D57" s="158" t="s">
        <v>20687</v>
      </c>
      <c r="E57" s="158">
        <v>4.0</v>
      </c>
      <c r="F57" s="158" t="s">
        <v>20723</v>
      </c>
      <c r="G57" s="158" t="s">
        <v>4484</v>
      </c>
      <c r="H57" s="159" t="s">
        <v>20635</v>
      </c>
      <c r="I57" s="160">
        <v>10400.0</v>
      </c>
      <c r="J57" s="161">
        <v>620.0</v>
      </c>
      <c r="K57" s="165">
        <v>620.0</v>
      </c>
      <c r="L57" s="163"/>
      <c r="M57" s="163"/>
      <c r="N57" s="163"/>
      <c r="O57" s="163"/>
      <c r="P57" s="163"/>
      <c r="Q57" s="163"/>
      <c r="R57" s="163"/>
      <c r="S57" s="163"/>
      <c r="T57" s="163"/>
    </row>
    <row r="58" ht="18.75" hidden="1" customHeight="1">
      <c r="A58" s="157">
        <v>45720.0</v>
      </c>
      <c r="B58" s="158">
        <v>14938.0</v>
      </c>
      <c r="C58" s="158" t="s">
        <v>20724</v>
      </c>
      <c r="D58" s="158" t="s">
        <v>20677</v>
      </c>
      <c r="E58" s="158">
        <v>8.0</v>
      </c>
      <c r="F58" s="158" t="s">
        <v>20725</v>
      </c>
      <c r="G58" s="158" t="s">
        <v>4485</v>
      </c>
      <c r="H58" s="159" t="s">
        <v>20638</v>
      </c>
      <c r="I58" s="160">
        <v>17640.0</v>
      </c>
      <c r="J58" s="161">
        <v>7620.0</v>
      </c>
      <c r="K58" s="162"/>
      <c r="L58" s="163"/>
      <c r="M58" s="163"/>
      <c r="N58" s="164">
        <v>7620.0</v>
      </c>
      <c r="O58" s="163"/>
      <c r="P58" s="163"/>
      <c r="Q58" s="163"/>
      <c r="R58" s="163"/>
      <c r="S58" s="163"/>
      <c r="T58" s="163"/>
    </row>
    <row r="59" ht="18.75" hidden="1" customHeight="1">
      <c r="A59" s="157">
        <v>45720.0</v>
      </c>
      <c r="B59" s="158">
        <v>15055.0</v>
      </c>
      <c r="C59" s="158" t="s">
        <v>20726</v>
      </c>
      <c r="D59" s="158" t="s">
        <v>20687</v>
      </c>
      <c r="E59" s="158">
        <v>8.0</v>
      </c>
      <c r="F59" s="158"/>
      <c r="G59" s="158" t="s">
        <v>20727</v>
      </c>
      <c r="H59" s="159" t="s">
        <v>20635</v>
      </c>
      <c r="I59" s="160">
        <v>15620.0</v>
      </c>
      <c r="J59" s="161">
        <v>5600.0</v>
      </c>
      <c r="K59" s="165">
        <v>5600.0</v>
      </c>
      <c r="L59" s="163"/>
      <c r="M59" s="163"/>
      <c r="N59" s="163"/>
      <c r="O59" s="163"/>
      <c r="P59" s="163"/>
      <c r="Q59" s="163"/>
      <c r="R59" s="163"/>
      <c r="S59" s="163"/>
      <c r="T59" s="163"/>
    </row>
    <row r="60" ht="18.75" hidden="1" customHeight="1">
      <c r="A60" s="157">
        <v>45720.0</v>
      </c>
      <c r="B60" s="158">
        <v>15056.0</v>
      </c>
      <c r="C60" s="158" t="s">
        <v>6275</v>
      </c>
      <c r="D60" s="158" t="s">
        <v>20687</v>
      </c>
      <c r="E60" s="158">
        <v>8.0</v>
      </c>
      <c r="F60" s="158"/>
      <c r="G60" s="158" t="s">
        <v>20728</v>
      </c>
      <c r="H60" s="159" t="s">
        <v>20635</v>
      </c>
      <c r="I60" s="160">
        <v>11820.0</v>
      </c>
      <c r="J60" s="161">
        <v>1800.0</v>
      </c>
      <c r="K60" s="165">
        <v>1800.0</v>
      </c>
      <c r="L60" s="163"/>
      <c r="M60" s="163"/>
      <c r="N60" s="163"/>
      <c r="O60" s="163"/>
      <c r="P60" s="163"/>
      <c r="Q60" s="163"/>
      <c r="R60" s="163"/>
      <c r="S60" s="163"/>
      <c r="T60" s="163"/>
    </row>
    <row r="61" ht="18.75" hidden="1" customHeight="1">
      <c r="A61" s="157">
        <v>45720.0</v>
      </c>
      <c r="B61" s="158">
        <v>15057.0</v>
      </c>
      <c r="C61" s="158" t="s">
        <v>20729</v>
      </c>
      <c r="D61" s="158" t="s">
        <v>20687</v>
      </c>
      <c r="E61" s="158">
        <v>8.0</v>
      </c>
      <c r="F61" s="158"/>
      <c r="G61" s="158" t="s">
        <v>20730</v>
      </c>
      <c r="H61" s="159" t="s">
        <v>20635</v>
      </c>
      <c r="I61" s="160">
        <v>10820.0</v>
      </c>
      <c r="J61" s="161">
        <v>800.0</v>
      </c>
      <c r="K61" s="165">
        <v>800.0</v>
      </c>
      <c r="L61" s="163"/>
      <c r="M61" s="163"/>
      <c r="N61" s="163"/>
      <c r="O61" s="163"/>
      <c r="P61" s="163"/>
      <c r="Q61" s="163"/>
      <c r="R61" s="163"/>
      <c r="S61" s="163"/>
      <c r="T61" s="163"/>
    </row>
    <row r="62" ht="18.75" hidden="1" customHeight="1">
      <c r="A62" s="166">
        <v>45720.0</v>
      </c>
      <c r="B62" s="158">
        <v>6869.0</v>
      </c>
      <c r="C62" s="158" t="s">
        <v>20731</v>
      </c>
      <c r="D62" s="158"/>
      <c r="E62" s="158" t="s">
        <v>20634</v>
      </c>
      <c r="F62" s="158"/>
      <c r="G62" s="158" t="s">
        <v>20732</v>
      </c>
      <c r="H62" s="159" t="s">
        <v>20732</v>
      </c>
      <c r="I62" s="160">
        <v>3340.0</v>
      </c>
      <c r="J62" s="161">
        <v>660.0</v>
      </c>
      <c r="K62" s="162">
        <v>0.0</v>
      </c>
      <c r="L62" s="163">
        <v>660.0</v>
      </c>
      <c r="M62" s="163">
        <v>0.0</v>
      </c>
      <c r="N62" s="163">
        <v>0.0</v>
      </c>
      <c r="O62" s="163"/>
      <c r="P62" s="163"/>
      <c r="Q62" s="163"/>
      <c r="R62" s="163"/>
      <c r="S62" s="163"/>
      <c r="T62" s="163"/>
    </row>
    <row r="63" ht="18.75" hidden="1" customHeight="1">
      <c r="A63" s="167">
        <v>45720.02903287037</v>
      </c>
      <c r="B63" s="158">
        <v>6783.0</v>
      </c>
      <c r="C63" s="158" t="s">
        <v>4017</v>
      </c>
      <c r="D63" s="158"/>
      <c r="E63" s="158" t="s">
        <v>20634</v>
      </c>
      <c r="F63" s="158"/>
      <c r="G63" s="158" t="s">
        <v>4500</v>
      </c>
      <c r="H63" s="159" t="s">
        <v>4500</v>
      </c>
      <c r="I63" s="160">
        <v>3080.0</v>
      </c>
      <c r="J63" s="161">
        <v>640.0</v>
      </c>
      <c r="K63" s="162">
        <v>640.0</v>
      </c>
      <c r="L63" s="163">
        <v>0.0</v>
      </c>
      <c r="M63" s="163">
        <v>0.0</v>
      </c>
      <c r="N63" s="163">
        <v>0.0</v>
      </c>
      <c r="O63" s="163"/>
      <c r="P63" s="163"/>
      <c r="Q63" s="163"/>
      <c r="R63" s="163"/>
      <c r="S63" s="163"/>
      <c r="T63" s="163"/>
    </row>
    <row r="64" ht="18.75" hidden="1" customHeight="1">
      <c r="A64" s="157">
        <v>45721.0</v>
      </c>
      <c r="B64" s="158">
        <v>14939.0</v>
      </c>
      <c r="C64" s="158" t="s">
        <v>18536</v>
      </c>
      <c r="D64" s="158" t="s">
        <v>20695</v>
      </c>
      <c r="E64" s="158">
        <v>8.0</v>
      </c>
      <c r="F64" s="158" t="s">
        <v>20733</v>
      </c>
      <c r="G64" s="158" t="s">
        <v>4486</v>
      </c>
      <c r="H64" s="159" t="s">
        <v>20635</v>
      </c>
      <c r="I64" s="160">
        <v>12600.0</v>
      </c>
      <c r="J64" s="161">
        <v>2900.0</v>
      </c>
      <c r="K64" s="165">
        <v>2900.0</v>
      </c>
      <c r="L64" s="163"/>
      <c r="M64" s="163"/>
      <c r="N64" s="163"/>
      <c r="O64" s="163"/>
      <c r="P64" s="163"/>
      <c r="Q64" s="163"/>
      <c r="R64" s="163"/>
      <c r="S64" s="163"/>
      <c r="T64" s="163"/>
    </row>
    <row r="65" ht="18.75" hidden="1" customHeight="1">
      <c r="A65" s="166">
        <v>45721.0</v>
      </c>
      <c r="B65" s="158">
        <v>6801.0</v>
      </c>
      <c r="C65" s="158" t="s">
        <v>4017</v>
      </c>
      <c r="D65" s="158"/>
      <c r="E65" s="158" t="s">
        <v>20634</v>
      </c>
      <c r="F65" s="158"/>
      <c r="G65" s="158" t="s">
        <v>4500</v>
      </c>
      <c r="H65" s="159" t="s">
        <v>4500</v>
      </c>
      <c r="I65" s="160">
        <v>3140.0</v>
      </c>
      <c r="J65" s="161">
        <v>640.0</v>
      </c>
      <c r="K65" s="162">
        <v>640.0</v>
      </c>
      <c r="L65" s="163">
        <v>0.0</v>
      </c>
      <c r="M65" s="163">
        <v>0.0</v>
      </c>
      <c r="N65" s="163">
        <v>0.0</v>
      </c>
      <c r="O65" s="163"/>
      <c r="P65" s="163"/>
      <c r="Q65" s="163"/>
      <c r="R65" s="163"/>
      <c r="S65" s="163"/>
      <c r="T65" s="163"/>
    </row>
    <row r="66" ht="18.75" hidden="1" customHeight="1">
      <c r="A66" s="157">
        <v>45721.0</v>
      </c>
      <c r="B66" s="158">
        <v>14940.0</v>
      </c>
      <c r="C66" s="158" t="s">
        <v>4877</v>
      </c>
      <c r="D66" s="158" t="s">
        <v>20677</v>
      </c>
      <c r="E66" s="158">
        <v>8.0</v>
      </c>
      <c r="F66" s="158" t="s">
        <v>20734</v>
      </c>
      <c r="G66" s="158" t="s">
        <v>4488</v>
      </c>
      <c r="H66" s="159" t="s">
        <v>20635</v>
      </c>
      <c r="I66" s="160">
        <v>11200.0</v>
      </c>
      <c r="J66" s="161">
        <v>1180.0</v>
      </c>
      <c r="K66" s="165">
        <v>1180.0</v>
      </c>
      <c r="L66" s="163"/>
      <c r="M66" s="163"/>
      <c r="N66" s="163"/>
      <c r="O66" s="163"/>
      <c r="P66" s="163"/>
      <c r="Q66" s="163"/>
      <c r="R66" s="163"/>
      <c r="S66" s="163"/>
      <c r="T66" s="163"/>
    </row>
    <row r="67" ht="18.75" hidden="1" customHeight="1">
      <c r="A67" s="157">
        <v>45721.0</v>
      </c>
      <c r="B67" s="158">
        <v>14941.0</v>
      </c>
      <c r="C67" s="158" t="s">
        <v>3569</v>
      </c>
      <c r="D67" s="158" t="s">
        <v>20673</v>
      </c>
      <c r="E67" s="158">
        <v>8.0</v>
      </c>
      <c r="F67" s="158" t="s">
        <v>20700</v>
      </c>
      <c r="G67" s="158">
        <v>16940.0</v>
      </c>
      <c r="H67" s="159" t="s">
        <v>20638</v>
      </c>
      <c r="I67" s="160">
        <v>16940.0</v>
      </c>
      <c r="J67" s="161">
        <v>7100.0</v>
      </c>
      <c r="K67" s="162"/>
      <c r="L67" s="163"/>
      <c r="M67" s="163"/>
      <c r="N67" s="164">
        <v>7100.0</v>
      </c>
      <c r="O67" s="163"/>
      <c r="P67" s="163"/>
      <c r="Q67" s="163"/>
      <c r="R67" s="163"/>
      <c r="S67" s="163"/>
      <c r="T67" s="163"/>
    </row>
    <row r="68" ht="18.75" hidden="1" customHeight="1">
      <c r="A68" s="157">
        <v>45721.0</v>
      </c>
      <c r="B68" s="158">
        <v>14942.0</v>
      </c>
      <c r="C68" s="158" t="s">
        <v>18536</v>
      </c>
      <c r="D68" s="158" t="s">
        <v>20695</v>
      </c>
      <c r="E68" s="158">
        <v>8.0</v>
      </c>
      <c r="F68" s="158" t="s">
        <v>20735</v>
      </c>
      <c r="G68" s="158" t="s">
        <v>4164</v>
      </c>
      <c r="H68" s="159" t="s">
        <v>20635</v>
      </c>
      <c r="I68" s="160">
        <v>12540.0</v>
      </c>
      <c r="J68" s="161">
        <v>2840.0</v>
      </c>
      <c r="K68" s="165">
        <v>2840.0</v>
      </c>
      <c r="L68" s="163"/>
      <c r="M68" s="163"/>
      <c r="N68" s="163"/>
      <c r="O68" s="163"/>
      <c r="P68" s="163"/>
      <c r="Q68" s="163"/>
      <c r="R68" s="163"/>
      <c r="S68" s="163"/>
      <c r="T68" s="163"/>
    </row>
    <row r="69" ht="18.75" hidden="1" customHeight="1">
      <c r="A69" s="166">
        <v>45721.0</v>
      </c>
      <c r="B69" s="158">
        <v>6802.0</v>
      </c>
      <c r="C69" s="158" t="s">
        <v>4017</v>
      </c>
      <c r="D69" s="158"/>
      <c r="E69" s="158" t="s">
        <v>20634</v>
      </c>
      <c r="F69" s="158"/>
      <c r="G69" s="158" t="s">
        <v>4500</v>
      </c>
      <c r="H69" s="159" t="s">
        <v>4500</v>
      </c>
      <c r="I69" s="160">
        <v>2760.0</v>
      </c>
      <c r="J69" s="161">
        <v>140.0</v>
      </c>
      <c r="K69" s="162">
        <v>140.0</v>
      </c>
      <c r="L69" s="163">
        <v>0.0</v>
      </c>
      <c r="M69" s="163">
        <v>0.0</v>
      </c>
      <c r="N69" s="163">
        <v>0.0</v>
      </c>
      <c r="O69" s="163"/>
      <c r="P69" s="163"/>
      <c r="Q69" s="163"/>
      <c r="R69" s="163"/>
      <c r="S69" s="163"/>
      <c r="T69" s="163"/>
    </row>
    <row r="70" ht="18.75" hidden="1" customHeight="1">
      <c r="A70" s="157">
        <v>45721.0</v>
      </c>
      <c r="B70" s="158">
        <v>14943.0</v>
      </c>
      <c r="C70" s="158" t="s">
        <v>20736</v>
      </c>
      <c r="D70" s="158" t="s">
        <v>20677</v>
      </c>
      <c r="E70" s="158">
        <v>8.0</v>
      </c>
      <c r="F70" s="158" t="s">
        <v>20737</v>
      </c>
      <c r="G70" s="158" t="s">
        <v>4490</v>
      </c>
      <c r="H70" s="159" t="s">
        <v>20638</v>
      </c>
      <c r="I70" s="160">
        <v>16260.0</v>
      </c>
      <c r="J70" s="161">
        <v>6240.0</v>
      </c>
      <c r="K70" s="162"/>
      <c r="L70" s="163"/>
      <c r="M70" s="163"/>
      <c r="N70" s="164">
        <v>6240.0</v>
      </c>
      <c r="O70" s="163"/>
      <c r="P70" s="163"/>
      <c r="Q70" s="163"/>
      <c r="R70" s="163"/>
      <c r="S70" s="163"/>
      <c r="T70" s="163"/>
    </row>
    <row r="71" ht="18.75" hidden="1" customHeight="1">
      <c r="A71" s="166">
        <v>45721.0</v>
      </c>
      <c r="B71" s="158">
        <v>6803.0</v>
      </c>
      <c r="C71" s="158" t="s">
        <v>744</v>
      </c>
      <c r="D71" s="158"/>
      <c r="E71" s="158" t="s">
        <v>20634</v>
      </c>
      <c r="F71" s="158"/>
      <c r="G71" s="158"/>
      <c r="H71" s="159"/>
      <c r="I71" s="160">
        <v>2740.0</v>
      </c>
      <c r="J71" s="161">
        <v>140.0</v>
      </c>
      <c r="K71" s="162">
        <v>0.0</v>
      </c>
      <c r="L71" s="163">
        <v>0.0</v>
      </c>
      <c r="M71" s="163">
        <v>140.0</v>
      </c>
      <c r="N71" s="163">
        <v>0.0</v>
      </c>
      <c r="O71" s="163"/>
      <c r="P71" s="163"/>
      <c r="Q71" s="163"/>
      <c r="R71" s="163"/>
      <c r="S71" s="163"/>
      <c r="T71" s="163"/>
    </row>
    <row r="72" ht="18.75" hidden="1" customHeight="1">
      <c r="A72" s="157">
        <v>45721.0</v>
      </c>
      <c r="B72" s="158">
        <v>14944.0</v>
      </c>
      <c r="C72" s="158" t="s">
        <v>3260</v>
      </c>
      <c r="D72" s="158" t="s">
        <v>20695</v>
      </c>
      <c r="E72" s="158">
        <v>8.0</v>
      </c>
      <c r="F72" s="158" t="s">
        <v>20738</v>
      </c>
      <c r="G72" s="158" t="s">
        <v>4491</v>
      </c>
      <c r="H72" s="159" t="s">
        <v>20635</v>
      </c>
      <c r="I72" s="160">
        <v>11340.0</v>
      </c>
      <c r="J72" s="161">
        <v>1640.0</v>
      </c>
      <c r="K72" s="165">
        <v>1640.0</v>
      </c>
      <c r="L72" s="163"/>
      <c r="M72" s="163"/>
      <c r="N72" s="163"/>
      <c r="O72" s="163"/>
      <c r="P72" s="163"/>
      <c r="Q72" s="163"/>
      <c r="R72" s="163"/>
      <c r="S72" s="163"/>
      <c r="T72" s="163"/>
    </row>
    <row r="73" ht="18.75" hidden="1" customHeight="1">
      <c r="A73" s="157">
        <v>45721.0</v>
      </c>
      <c r="B73" s="158">
        <v>14945.0</v>
      </c>
      <c r="C73" s="158" t="s">
        <v>11848</v>
      </c>
      <c r="D73" s="158" t="s">
        <v>20673</v>
      </c>
      <c r="E73" s="158">
        <v>8.0</v>
      </c>
      <c r="F73" s="158" t="s">
        <v>20739</v>
      </c>
      <c r="G73" s="158" t="s">
        <v>4492</v>
      </c>
      <c r="H73" s="159" t="s">
        <v>20635</v>
      </c>
      <c r="I73" s="160">
        <v>13320.0</v>
      </c>
      <c r="J73" s="161">
        <v>3480.0</v>
      </c>
      <c r="K73" s="165">
        <v>3480.0</v>
      </c>
      <c r="L73" s="163"/>
      <c r="M73" s="163"/>
      <c r="N73" s="163"/>
      <c r="O73" s="163"/>
      <c r="P73" s="163"/>
      <c r="Q73" s="163"/>
      <c r="R73" s="163"/>
      <c r="S73" s="163"/>
      <c r="T73" s="163"/>
    </row>
    <row r="74" ht="18.75" hidden="1" customHeight="1">
      <c r="A74" s="157">
        <v>45721.0</v>
      </c>
      <c r="B74" s="158">
        <v>14946.0</v>
      </c>
      <c r="C74" s="158" t="s">
        <v>20740</v>
      </c>
      <c r="D74" s="158" t="s">
        <v>20677</v>
      </c>
      <c r="E74" s="158">
        <v>4.0</v>
      </c>
      <c r="F74" s="158" t="s">
        <v>20741</v>
      </c>
      <c r="G74" s="158" t="s">
        <v>4493</v>
      </c>
      <c r="H74" s="159" t="s">
        <v>20635</v>
      </c>
      <c r="I74" s="160">
        <v>30340.0</v>
      </c>
      <c r="J74" s="161">
        <v>20560.0</v>
      </c>
      <c r="K74" s="165">
        <v>20560.0</v>
      </c>
      <c r="L74" s="163"/>
      <c r="M74" s="163"/>
      <c r="N74" s="163"/>
      <c r="O74" s="163"/>
      <c r="P74" s="163"/>
      <c r="Q74" s="163"/>
      <c r="R74" s="163"/>
      <c r="S74" s="163"/>
      <c r="T74" s="163"/>
    </row>
    <row r="75" ht="18.75" hidden="1" customHeight="1">
      <c r="A75" s="166">
        <v>45721.0</v>
      </c>
      <c r="B75" s="158">
        <v>6804.0</v>
      </c>
      <c r="C75" s="158" t="s">
        <v>4017</v>
      </c>
      <c r="D75" s="158"/>
      <c r="E75" s="158" t="s">
        <v>20634</v>
      </c>
      <c r="F75" s="158"/>
      <c r="G75" s="158" t="s">
        <v>4500</v>
      </c>
      <c r="H75" s="159" t="s">
        <v>4500</v>
      </c>
      <c r="I75" s="160">
        <v>3400.0</v>
      </c>
      <c r="J75" s="161">
        <v>360.0</v>
      </c>
      <c r="K75" s="162">
        <v>360.0</v>
      </c>
      <c r="L75" s="163">
        <v>0.0</v>
      </c>
      <c r="M75" s="163">
        <v>0.0</v>
      </c>
      <c r="N75" s="163">
        <v>0.0</v>
      </c>
      <c r="O75" s="163"/>
      <c r="P75" s="163"/>
      <c r="Q75" s="163"/>
      <c r="R75" s="163"/>
      <c r="S75" s="163"/>
      <c r="T75" s="163"/>
    </row>
    <row r="76" ht="18.75" hidden="1" customHeight="1">
      <c r="A76" s="157">
        <v>45721.0</v>
      </c>
      <c r="B76" s="158">
        <v>14947.0</v>
      </c>
      <c r="C76" s="158" t="s">
        <v>4476</v>
      </c>
      <c r="D76" s="158" t="s">
        <v>20673</v>
      </c>
      <c r="E76" s="158">
        <v>8.0</v>
      </c>
      <c r="F76" s="158" t="s">
        <v>20742</v>
      </c>
      <c r="G76" s="158" t="s">
        <v>4299</v>
      </c>
      <c r="H76" s="159" t="s">
        <v>20635</v>
      </c>
      <c r="I76" s="160">
        <v>12980.0</v>
      </c>
      <c r="J76" s="161">
        <v>3140.0</v>
      </c>
      <c r="K76" s="165">
        <v>3140.0</v>
      </c>
      <c r="L76" s="163"/>
      <c r="M76" s="163"/>
      <c r="N76" s="163"/>
      <c r="O76" s="163"/>
      <c r="P76" s="163"/>
      <c r="Q76" s="163"/>
      <c r="R76" s="163"/>
      <c r="S76" s="163"/>
      <c r="T76" s="163"/>
    </row>
    <row r="77" ht="18.75" hidden="1" customHeight="1">
      <c r="A77" s="157">
        <v>45721.0</v>
      </c>
      <c r="B77" s="158">
        <v>14949.0</v>
      </c>
      <c r="C77" s="158" t="s">
        <v>357</v>
      </c>
      <c r="D77" s="158" t="s">
        <v>20695</v>
      </c>
      <c r="E77" s="158">
        <v>8.0</v>
      </c>
      <c r="F77" s="158" t="s">
        <v>20743</v>
      </c>
      <c r="G77" s="158" t="s">
        <v>4494</v>
      </c>
      <c r="H77" s="159" t="s">
        <v>20635</v>
      </c>
      <c r="I77" s="160">
        <v>12720.0</v>
      </c>
      <c r="J77" s="161">
        <v>3020.0</v>
      </c>
      <c r="K77" s="165">
        <v>3020.0</v>
      </c>
      <c r="L77" s="163"/>
      <c r="M77" s="163"/>
      <c r="N77" s="163"/>
      <c r="O77" s="163"/>
      <c r="P77" s="163"/>
      <c r="Q77" s="163"/>
      <c r="R77" s="163"/>
      <c r="S77" s="163"/>
      <c r="T77" s="163"/>
    </row>
    <row r="78" ht="18.75" hidden="1" customHeight="1">
      <c r="A78" s="157">
        <v>45721.0</v>
      </c>
      <c r="B78" s="158">
        <v>14950.0</v>
      </c>
      <c r="C78" s="158" t="s">
        <v>1906</v>
      </c>
      <c r="D78" s="158" t="s">
        <v>20677</v>
      </c>
      <c r="E78" s="158">
        <v>12.0</v>
      </c>
      <c r="F78" s="158" t="s">
        <v>20744</v>
      </c>
      <c r="G78" s="158" t="s">
        <v>4495</v>
      </c>
      <c r="H78" s="159" t="s">
        <v>20635</v>
      </c>
      <c r="I78" s="160">
        <v>11660.0</v>
      </c>
      <c r="J78" s="161">
        <v>1620.0</v>
      </c>
      <c r="K78" s="165">
        <v>1620.0</v>
      </c>
      <c r="L78" s="163"/>
      <c r="M78" s="163"/>
      <c r="N78" s="163"/>
      <c r="O78" s="163"/>
      <c r="P78" s="163"/>
      <c r="Q78" s="163"/>
      <c r="R78" s="163"/>
      <c r="S78" s="163"/>
      <c r="T78" s="163"/>
    </row>
    <row r="79" ht="18.75" hidden="1" customHeight="1">
      <c r="A79" s="157">
        <v>45721.0</v>
      </c>
      <c r="B79" s="158">
        <v>14951.0</v>
      </c>
      <c r="C79" s="158" t="s">
        <v>18536</v>
      </c>
      <c r="D79" s="158" t="s">
        <v>20695</v>
      </c>
      <c r="E79" s="158">
        <v>8.0</v>
      </c>
      <c r="F79" s="158" t="s">
        <v>20745</v>
      </c>
      <c r="G79" s="158" t="s">
        <v>4486</v>
      </c>
      <c r="H79" s="159" t="s">
        <v>20638</v>
      </c>
      <c r="I79" s="160">
        <v>16560.0</v>
      </c>
      <c r="J79" s="161">
        <v>6860.0</v>
      </c>
      <c r="K79" s="162"/>
      <c r="L79" s="163"/>
      <c r="M79" s="163"/>
      <c r="N79" s="164">
        <v>6860.0</v>
      </c>
      <c r="O79" s="163"/>
      <c r="P79" s="163"/>
      <c r="Q79" s="163"/>
      <c r="R79" s="163"/>
      <c r="S79" s="163"/>
      <c r="T79" s="163"/>
    </row>
    <row r="80" ht="18.75" hidden="1" customHeight="1">
      <c r="A80" s="157">
        <v>45721.0</v>
      </c>
      <c r="B80" s="158">
        <v>14952.0</v>
      </c>
      <c r="C80" s="158" t="s">
        <v>4368</v>
      </c>
      <c r="D80" s="158" t="s">
        <v>20673</v>
      </c>
      <c r="E80" s="158">
        <v>8.0</v>
      </c>
      <c r="F80" s="158" t="s">
        <v>20746</v>
      </c>
      <c r="G80" s="158" t="s">
        <v>4496</v>
      </c>
      <c r="H80" s="159" t="s">
        <v>20635</v>
      </c>
      <c r="I80" s="160">
        <v>13520.0</v>
      </c>
      <c r="J80" s="161">
        <v>3680.0</v>
      </c>
      <c r="K80" s="165">
        <v>3680.0</v>
      </c>
      <c r="L80" s="163"/>
      <c r="M80" s="163"/>
      <c r="N80" s="163"/>
      <c r="O80" s="163"/>
      <c r="P80" s="163"/>
      <c r="Q80" s="163"/>
      <c r="R80" s="163"/>
      <c r="S80" s="163"/>
      <c r="T80" s="163"/>
    </row>
    <row r="81" ht="18.75" hidden="1" customHeight="1">
      <c r="A81" s="157">
        <v>45721.0</v>
      </c>
      <c r="B81" s="158">
        <v>14953.0</v>
      </c>
      <c r="C81" s="158" t="s">
        <v>20747</v>
      </c>
      <c r="D81" s="158" t="s">
        <v>20695</v>
      </c>
      <c r="E81" s="158">
        <v>8.0</v>
      </c>
      <c r="F81" s="158" t="s">
        <v>20748</v>
      </c>
      <c r="G81" s="158" t="s">
        <v>4497</v>
      </c>
      <c r="H81" s="159" t="s">
        <v>20669</v>
      </c>
      <c r="I81" s="160">
        <v>10200.0</v>
      </c>
      <c r="J81" s="161">
        <v>500.0</v>
      </c>
      <c r="K81" s="162"/>
      <c r="L81" s="164">
        <v>500.0</v>
      </c>
      <c r="M81" s="163"/>
      <c r="N81" s="163"/>
      <c r="O81" s="163"/>
      <c r="P81" s="163"/>
      <c r="Q81" s="163"/>
      <c r="R81" s="163"/>
      <c r="S81" s="163"/>
      <c r="T81" s="163"/>
    </row>
    <row r="82" ht="18.75" hidden="1" customHeight="1">
      <c r="A82" s="166">
        <v>45721.0</v>
      </c>
      <c r="B82" s="158">
        <v>6809.0</v>
      </c>
      <c r="C82" s="158" t="s">
        <v>3029</v>
      </c>
      <c r="D82" s="158"/>
      <c r="E82" s="158" t="s">
        <v>20634</v>
      </c>
      <c r="F82" s="158"/>
      <c r="G82" s="158" t="s">
        <v>20685</v>
      </c>
      <c r="H82" s="159" t="s">
        <v>20685</v>
      </c>
      <c r="I82" s="160">
        <v>2800.0</v>
      </c>
      <c r="J82" s="161">
        <v>300.0</v>
      </c>
      <c r="K82" s="162">
        <v>300.0</v>
      </c>
      <c r="L82" s="163">
        <v>0.0</v>
      </c>
      <c r="M82" s="163">
        <v>0.0</v>
      </c>
      <c r="N82" s="163">
        <v>0.0</v>
      </c>
      <c r="O82" s="163"/>
      <c r="P82" s="163"/>
      <c r="Q82" s="163"/>
      <c r="R82" s="163"/>
      <c r="S82" s="163"/>
      <c r="T82" s="163"/>
    </row>
    <row r="83" ht="18.75" hidden="1" customHeight="1">
      <c r="A83" s="157">
        <v>45721.0</v>
      </c>
      <c r="B83" s="158">
        <v>14954.0</v>
      </c>
      <c r="C83" s="158" t="s">
        <v>20749</v>
      </c>
      <c r="D83" s="158" t="s">
        <v>20695</v>
      </c>
      <c r="E83" s="158">
        <v>8.0</v>
      </c>
      <c r="F83" s="158" t="s">
        <v>20750</v>
      </c>
      <c r="G83" s="158" t="s">
        <v>4498</v>
      </c>
      <c r="H83" s="159" t="s">
        <v>20635</v>
      </c>
      <c r="I83" s="160">
        <v>13740.0</v>
      </c>
      <c r="J83" s="161">
        <v>4040.0</v>
      </c>
      <c r="K83" s="165">
        <v>4040.0</v>
      </c>
      <c r="L83" s="163"/>
      <c r="M83" s="163"/>
      <c r="N83" s="163"/>
      <c r="O83" s="163"/>
      <c r="P83" s="163"/>
      <c r="Q83" s="163"/>
      <c r="R83" s="163"/>
      <c r="S83" s="163"/>
      <c r="T83" s="163"/>
    </row>
    <row r="84" ht="18.75" hidden="1" customHeight="1">
      <c r="A84" s="157">
        <v>45721.0</v>
      </c>
      <c r="B84" s="158">
        <v>14955.0</v>
      </c>
      <c r="C84" s="158" t="s">
        <v>20751</v>
      </c>
      <c r="D84" s="158" t="s">
        <v>20673</v>
      </c>
      <c r="E84" s="158">
        <v>6.0</v>
      </c>
      <c r="F84" s="158" t="s">
        <v>20752</v>
      </c>
      <c r="G84" s="158" t="s">
        <v>4099</v>
      </c>
      <c r="H84" s="159" t="s">
        <v>20635</v>
      </c>
      <c r="I84" s="160">
        <v>15220.0</v>
      </c>
      <c r="J84" s="161">
        <v>5400.0</v>
      </c>
      <c r="K84" s="165">
        <v>5400.0</v>
      </c>
      <c r="L84" s="163"/>
      <c r="M84" s="163"/>
      <c r="N84" s="163"/>
      <c r="O84" s="163"/>
      <c r="P84" s="163"/>
      <c r="Q84" s="163"/>
      <c r="R84" s="163"/>
      <c r="S84" s="163"/>
      <c r="T84" s="163"/>
    </row>
    <row r="85" ht="18.75" hidden="1" customHeight="1">
      <c r="A85" s="167">
        <v>45721.02900465278</v>
      </c>
      <c r="B85" s="158">
        <v>6800.0</v>
      </c>
      <c r="C85" s="158" t="s">
        <v>4031</v>
      </c>
      <c r="D85" s="158"/>
      <c r="E85" s="158" t="s">
        <v>20634</v>
      </c>
      <c r="F85" s="158"/>
      <c r="G85" s="158" t="s">
        <v>20697</v>
      </c>
      <c r="H85" s="159" t="s">
        <v>20697</v>
      </c>
      <c r="I85" s="160">
        <v>2840.0</v>
      </c>
      <c r="J85" s="161">
        <v>140.0</v>
      </c>
      <c r="K85" s="162">
        <v>140.0</v>
      </c>
      <c r="L85" s="163">
        <v>0.0</v>
      </c>
      <c r="M85" s="163">
        <v>0.0</v>
      </c>
      <c r="N85" s="163">
        <v>0.0</v>
      </c>
      <c r="O85" s="163"/>
      <c r="P85" s="163"/>
      <c r="Q85" s="163"/>
      <c r="R85" s="163"/>
      <c r="S85" s="163"/>
      <c r="T85" s="163"/>
    </row>
    <row r="86" ht="18.75" hidden="1" customHeight="1">
      <c r="A86" s="157">
        <v>45722.0</v>
      </c>
      <c r="B86" s="158">
        <v>14956.0</v>
      </c>
      <c r="C86" s="158" t="s">
        <v>20753</v>
      </c>
      <c r="D86" s="158" t="s">
        <v>20695</v>
      </c>
      <c r="E86" s="158">
        <v>6.0</v>
      </c>
      <c r="F86" s="158" t="s">
        <v>20754</v>
      </c>
      <c r="G86" s="158" t="s">
        <v>4364</v>
      </c>
      <c r="H86" s="159" t="s">
        <v>20635</v>
      </c>
      <c r="I86" s="160">
        <v>14720.0</v>
      </c>
      <c r="J86" s="161">
        <v>4880.0</v>
      </c>
      <c r="K86" s="165">
        <v>4880.0</v>
      </c>
      <c r="L86" s="163"/>
      <c r="M86" s="163"/>
      <c r="N86" s="163"/>
      <c r="O86" s="163"/>
      <c r="P86" s="163"/>
      <c r="Q86" s="163"/>
      <c r="R86" s="163"/>
      <c r="S86" s="163"/>
      <c r="T86" s="163"/>
    </row>
    <row r="87" ht="18.75" hidden="1" customHeight="1">
      <c r="A87" s="157">
        <v>45722.0</v>
      </c>
      <c r="B87" s="158">
        <v>14957.0</v>
      </c>
      <c r="C87" s="158" t="s">
        <v>4017</v>
      </c>
      <c r="D87" s="158" t="s">
        <v>20677</v>
      </c>
      <c r="E87" s="158">
        <v>8.0</v>
      </c>
      <c r="F87" s="158" t="s">
        <v>20755</v>
      </c>
      <c r="G87" s="158" t="s">
        <v>4500</v>
      </c>
      <c r="H87" s="159" t="s">
        <v>20635</v>
      </c>
      <c r="I87" s="160">
        <v>13180.0</v>
      </c>
      <c r="J87" s="161">
        <v>3160.0</v>
      </c>
      <c r="K87" s="165">
        <v>3160.0</v>
      </c>
      <c r="L87" s="163"/>
      <c r="M87" s="163"/>
      <c r="N87" s="163"/>
      <c r="O87" s="163"/>
      <c r="P87" s="163"/>
      <c r="Q87" s="163"/>
      <c r="R87" s="163"/>
      <c r="S87" s="163"/>
      <c r="T87" s="163"/>
    </row>
    <row r="88" ht="18.75" hidden="1" customHeight="1">
      <c r="A88" s="157">
        <v>45722.0</v>
      </c>
      <c r="B88" s="158">
        <v>14958.0</v>
      </c>
      <c r="C88" s="158" t="s">
        <v>20756</v>
      </c>
      <c r="D88" s="158" t="s">
        <v>20673</v>
      </c>
      <c r="E88" s="158">
        <v>4.0</v>
      </c>
      <c r="F88" s="158" t="s">
        <v>20757</v>
      </c>
      <c r="G88" s="158" t="s">
        <v>4501</v>
      </c>
      <c r="H88" s="159" t="s">
        <v>20635</v>
      </c>
      <c r="I88" s="160">
        <v>11860.0</v>
      </c>
      <c r="J88" s="161">
        <v>2300.0</v>
      </c>
      <c r="K88" s="165">
        <v>2300.0</v>
      </c>
      <c r="L88" s="163"/>
      <c r="M88" s="163"/>
      <c r="N88" s="163"/>
      <c r="O88" s="163"/>
      <c r="P88" s="163"/>
      <c r="Q88" s="163"/>
      <c r="R88" s="163"/>
      <c r="S88" s="163"/>
      <c r="T88" s="163"/>
    </row>
    <row r="89" ht="18.75" hidden="1" customHeight="1">
      <c r="A89" s="166">
        <v>45722.0</v>
      </c>
      <c r="B89" s="158">
        <v>6811.0</v>
      </c>
      <c r="C89" s="158" t="s">
        <v>4017</v>
      </c>
      <c r="D89" s="158"/>
      <c r="E89" s="158" t="s">
        <v>20634</v>
      </c>
      <c r="F89" s="158"/>
      <c r="G89" s="158" t="s">
        <v>4500</v>
      </c>
      <c r="H89" s="159" t="s">
        <v>4500</v>
      </c>
      <c r="I89" s="160">
        <v>3060.0</v>
      </c>
      <c r="J89" s="161">
        <v>440.0</v>
      </c>
      <c r="K89" s="162">
        <v>440.0</v>
      </c>
      <c r="L89" s="163">
        <v>0.0</v>
      </c>
      <c r="M89" s="163">
        <v>0.0</v>
      </c>
      <c r="N89" s="163">
        <v>0.0</v>
      </c>
      <c r="O89" s="163"/>
      <c r="P89" s="163"/>
      <c r="Q89" s="163"/>
      <c r="R89" s="163"/>
      <c r="S89" s="163"/>
      <c r="T89" s="163"/>
    </row>
    <row r="90" ht="18.75" hidden="1" customHeight="1">
      <c r="A90" s="166">
        <v>45722.0</v>
      </c>
      <c r="B90" s="158">
        <v>6812.0</v>
      </c>
      <c r="C90" s="158" t="s">
        <v>3990</v>
      </c>
      <c r="D90" s="158"/>
      <c r="E90" s="158" t="s">
        <v>20634</v>
      </c>
      <c r="F90" s="158"/>
      <c r="G90" s="158" t="s">
        <v>20758</v>
      </c>
      <c r="H90" s="159" t="s">
        <v>20758</v>
      </c>
      <c r="I90" s="160">
        <v>2900.0</v>
      </c>
      <c r="J90" s="161">
        <v>140.0</v>
      </c>
      <c r="K90" s="162">
        <v>140.0</v>
      </c>
      <c r="L90" s="163">
        <v>0.0</v>
      </c>
      <c r="M90" s="163">
        <v>0.0</v>
      </c>
      <c r="N90" s="163">
        <v>0.0</v>
      </c>
      <c r="O90" s="163"/>
      <c r="P90" s="163"/>
      <c r="Q90" s="163"/>
      <c r="R90" s="163"/>
      <c r="S90" s="163"/>
      <c r="T90" s="163"/>
    </row>
    <row r="91" ht="18.75" hidden="1" customHeight="1">
      <c r="A91" s="166">
        <v>45722.0</v>
      </c>
      <c r="B91" s="158">
        <v>6813.0</v>
      </c>
      <c r="C91" s="158" t="s">
        <v>20759</v>
      </c>
      <c r="D91" s="158"/>
      <c r="E91" s="158" t="s">
        <v>20634</v>
      </c>
      <c r="F91" s="158"/>
      <c r="G91" s="158" t="s">
        <v>20685</v>
      </c>
      <c r="H91" s="159" t="s">
        <v>20685</v>
      </c>
      <c r="I91" s="160">
        <v>3420.0</v>
      </c>
      <c r="J91" s="161">
        <v>520.0</v>
      </c>
      <c r="K91" s="162">
        <v>0.0</v>
      </c>
      <c r="L91" s="163">
        <v>0.0</v>
      </c>
      <c r="M91" s="163">
        <v>520.0</v>
      </c>
      <c r="N91" s="163">
        <v>0.0</v>
      </c>
      <c r="O91" s="163"/>
      <c r="P91" s="163"/>
      <c r="Q91" s="163"/>
      <c r="R91" s="163"/>
      <c r="S91" s="163"/>
      <c r="T91" s="163"/>
    </row>
    <row r="92" ht="18.75" hidden="1" customHeight="1">
      <c r="A92" s="157">
        <v>45722.0</v>
      </c>
      <c r="B92" s="158">
        <v>14959.0</v>
      </c>
      <c r="C92" s="158" t="s">
        <v>20760</v>
      </c>
      <c r="D92" s="158" t="s">
        <v>20695</v>
      </c>
      <c r="E92" s="158">
        <v>8.0</v>
      </c>
      <c r="F92" s="158" t="s">
        <v>20761</v>
      </c>
      <c r="G92" s="158" t="s">
        <v>4414</v>
      </c>
      <c r="H92" s="159" t="s">
        <v>20635</v>
      </c>
      <c r="I92" s="160">
        <v>14380.0</v>
      </c>
      <c r="J92" s="161">
        <v>4680.0</v>
      </c>
      <c r="K92" s="165">
        <v>4680.0</v>
      </c>
      <c r="L92" s="163"/>
      <c r="M92" s="163"/>
      <c r="N92" s="163"/>
      <c r="O92" s="163"/>
      <c r="P92" s="163"/>
      <c r="Q92" s="163"/>
      <c r="R92" s="163"/>
      <c r="S92" s="163"/>
      <c r="T92" s="163"/>
    </row>
    <row r="93" ht="18.75" hidden="1" customHeight="1">
      <c r="A93" s="157">
        <v>45722.0</v>
      </c>
      <c r="B93" s="158">
        <v>14960.0</v>
      </c>
      <c r="C93" s="158" t="s">
        <v>4082</v>
      </c>
      <c r="D93" s="158" t="s">
        <v>20677</v>
      </c>
      <c r="E93" s="158">
        <v>16.0</v>
      </c>
      <c r="F93" s="158" t="s">
        <v>20762</v>
      </c>
      <c r="G93" s="158" t="s">
        <v>4109</v>
      </c>
      <c r="H93" s="159" t="s">
        <v>20635</v>
      </c>
      <c r="I93" s="160">
        <v>13380.0</v>
      </c>
      <c r="J93" s="161">
        <v>3100.0</v>
      </c>
      <c r="K93" s="165">
        <v>3100.0</v>
      </c>
      <c r="L93" s="163"/>
      <c r="M93" s="163"/>
      <c r="N93" s="163"/>
      <c r="O93" s="163"/>
      <c r="P93" s="163"/>
      <c r="Q93" s="163"/>
      <c r="R93" s="163"/>
      <c r="S93" s="163"/>
      <c r="T93" s="163"/>
    </row>
    <row r="94" ht="18.75" hidden="1" customHeight="1">
      <c r="A94" s="157">
        <v>45722.0</v>
      </c>
      <c r="B94" s="158">
        <v>14961.0</v>
      </c>
      <c r="C94" s="158" t="s">
        <v>20763</v>
      </c>
      <c r="D94" s="158" t="s">
        <v>20673</v>
      </c>
      <c r="E94" s="158">
        <v>8.0</v>
      </c>
      <c r="F94" s="158" t="s">
        <v>20764</v>
      </c>
      <c r="G94" s="158" t="s">
        <v>4354</v>
      </c>
      <c r="H94" s="159" t="s">
        <v>20635</v>
      </c>
      <c r="I94" s="160">
        <v>15420.0</v>
      </c>
      <c r="J94" s="161">
        <v>5580.0</v>
      </c>
      <c r="K94" s="165">
        <v>5580.0</v>
      </c>
      <c r="L94" s="163"/>
      <c r="M94" s="163"/>
      <c r="N94" s="163"/>
      <c r="O94" s="163"/>
      <c r="P94" s="163"/>
      <c r="Q94" s="163"/>
      <c r="R94" s="163"/>
      <c r="S94" s="163"/>
      <c r="T94" s="163"/>
    </row>
    <row r="95" ht="18.75" hidden="1" customHeight="1">
      <c r="A95" s="166">
        <v>45722.0</v>
      </c>
      <c r="B95" s="158">
        <v>6814.0</v>
      </c>
      <c r="C95" s="158" t="s">
        <v>4082</v>
      </c>
      <c r="D95" s="158"/>
      <c r="E95" s="158" t="s">
        <v>20634</v>
      </c>
      <c r="F95" s="158"/>
      <c r="G95" s="158" t="s">
        <v>20765</v>
      </c>
      <c r="H95" s="159" t="s">
        <v>20765</v>
      </c>
      <c r="I95" s="160">
        <v>5320.0</v>
      </c>
      <c r="J95" s="161">
        <v>2200.0</v>
      </c>
      <c r="K95" s="162">
        <v>440.0</v>
      </c>
      <c r="L95" s="163">
        <v>0.0</v>
      </c>
      <c r="M95" s="163">
        <v>1100.0</v>
      </c>
      <c r="N95" s="163">
        <v>660.0</v>
      </c>
      <c r="O95" s="163"/>
      <c r="P95" s="163"/>
      <c r="Q95" s="163"/>
      <c r="R95" s="163"/>
      <c r="S95" s="163"/>
      <c r="T95" s="163"/>
    </row>
    <row r="96" ht="18.75" hidden="1" customHeight="1">
      <c r="A96" s="166">
        <v>45722.0</v>
      </c>
      <c r="B96" s="158">
        <v>6815.0</v>
      </c>
      <c r="C96" s="158" t="s">
        <v>744</v>
      </c>
      <c r="D96" s="158"/>
      <c r="E96" s="158" t="s">
        <v>20634</v>
      </c>
      <c r="F96" s="158"/>
      <c r="G96" s="158"/>
      <c r="H96" s="159"/>
      <c r="I96" s="160">
        <v>2840.0</v>
      </c>
      <c r="J96" s="161">
        <v>240.0</v>
      </c>
      <c r="K96" s="162">
        <v>0.0</v>
      </c>
      <c r="L96" s="163">
        <v>0.0</v>
      </c>
      <c r="M96" s="163">
        <v>240.0</v>
      </c>
      <c r="N96" s="163">
        <v>0.0</v>
      </c>
      <c r="O96" s="163"/>
      <c r="P96" s="163"/>
      <c r="Q96" s="163"/>
      <c r="R96" s="163"/>
      <c r="S96" s="163"/>
      <c r="T96" s="163"/>
    </row>
    <row r="97" ht="18.75" hidden="1" customHeight="1">
      <c r="A97" s="157">
        <v>45722.0</v>
      </c>
      <c r="B97" s="158">
        <v>14962.0</v>
      </c>
      <c r="C97" s="158" t="s">
        <v>18536</v>
      </c>
      <c r="D97" s="158" t="s">
        <v>20695</v>
      </c>
      <c r="E97" s="158">
        <v>8.0</v>
      </c>
      <c r="F97" s="158" t="s">
        <v>20743</v>
      </c>
      <c r="G97" s="158" t="s">
        <v>4486</v>
      </c>
      <c r="H97" s="159" t="s">
        <v>20638</v>
      </c>
      <c r="I97" s="160">
        <v>18540.0</v>
      </c>
      <c r="J97" s="161">
        <v>8840.0</v>
      </c>
      <c r="K97" s="162"/>
      <c r="L97" s="163"/>
      <c r="M97" s="163"/>
      <c r="N97" s="164">
        <v>8840.0</v>
      </c>
      <c r="O97" s="163"/>
      <c r="P97" s="163"/>
      <c r="Q97" s="163"/>
      <c r="R97" s="163"/>
      <c r="S97" s="163"/>
      <c r="T97" s="163"/>
    </row>
    <row r="98" ht="18.75" hidden="1" customHeight="1">
      <c r="A98" s="157">
        <v>45722.0</v>
      </c>
      <c r="B98" s="158">
        <v>14963.0</v>
      </c>
      <c r="C98" s="158" t="s">
        <v>4671</v>
      </c>
      <c r="D98" s="158" t="s">
        <v>20673</v>
      </c>
      <c r="E98" s="158">
        <v>8.0</v>
      </c>
      <c r="F98" s="158" t="s">
        <v>20766</v>
      </c>
      <c r="G98" s="158" t="s">
        <v>20767</v>
      </c>
      <c r="H98" s="159" t="s">
        <v>20638</v>
      </c>
      <c r="I98" s="160">
        <v>16560.0</v>
      </c>
      <c r="J98" s="161">
        <v>6720.0</v>
      </c>
      <c r="K98" s="162"/>
      <c r="L98" s="163"/>
      <c r="M98" s="163"/>
      <c r="N98" s="164">
        <v>6720.0</v>
      </c>
      <c r="O98" s="163"/>
      <c r="P98" s="163"/>
      <c r="Q98" s="163"/>
      <c r="R98" s="163"/>
      <c r="S98" s="163"/>
      <c r="T98" s="163"/>
    </row>
    <row r="99" ht="18.75" hidden="1" customHeight="1">
      <c r="A99" s="157">
        <v>45722.0</v>
      </c>
      <c r="B99" s="158">
        <v>14964.0</v>
      </c>
      <c r="C99" s="158" t="s">
        <v>731</v>
      </c>
      <c r="D99" s="158" t="s">
        <v>20677</v>
      </c>
      <c r="E99" s="158">
        <v>14.0</v>
      </c>
      <c r="F99" s="158" t="s">
        <v>20768</v>
      </c>
      <c r="G99" s="158" t="s">
        <v>4503</v>
      </c>
      <c r="H99" s="159" t="s">
        <v>20635</v>
      </c>
      <c r="I99" s="160">
        <v>12120.0</v>
      </c>
      <c r="J99" s="161">
        <v>2080.0</v>
      </c>
      <c r="K99" s="165">
        <v>2080.0</v>
      </c>
      <c r="L99" s="163"/>
      <c r="M99" s="163"/>
      <c r="N99" s="163"/>
      <c r="O99" s="163"/>
      <c r="P99" s="163"/>
      <c r="Q99" s="163"/>
      <c r="R99" s="163"/>
      <c r="S99" s="163"/>
      <c r="T99" s="163"/>
    </row>
    <row r="100" ht="18.75" hidden="1" customHeight="1">
      <c r="A100" s="157">
        <v>45722.0</v>
      </c>
      <c r="B100" s="158">
        <v>14965.0</v>
      </c>
      <c r="C100" s="158" t="s">
        <v>20769</v>
      </c>
      <c r="D100" s="158" t="s">
        <v>5686</v>
      </c>
      <c r="E100" s="158">
        <v>40.0</v>
      </c>
      <c r="F100" s="158"/>
      <c r="G100" s="158" t="s">
        <v>4453</v>
      </c>
      <c r="H100" s="159" t="s">
        <v>20635</v>
      </c>
      <c r="I100" s="160">
        <v>24720.0</v>
      </c>
      <c r="J100" s="161">
        <v>24720.0</v>
      </c>
      <c r="K100" s="165">
        <v>24720.0</v>
      </c>
      <c r="L100" s="163"/>
      <c r="M100" s="163"/>
      <c r="N100" s="163"/>
      <c r="O100" s="163"/>
      <c r="P100" s="163"/>
      <c r="Q100" s="163"/>
      <c r="R100" s="163"/>
      <c r="S100" s="163"/>
      <c r="T100" s="163"/>
    </row>
    <row r="101" ht="18.75" hidden="1" customHeight="1">
      <c r="A101" s="157">
        <v>45722.0</v>
      </c>
      <c r="B101" s="158">
        <v>14966.0</v>
      </c>
      <c r="C101" s="158" t="s">
        <v>20770</v>
      </c>
      <c r="D101" s="158" t="s">
        <v>5686</v>
      </c>
      <c r="E101" s="158">
        <v>20.0</v>
      </c>
      <c r="F101" s="158" t="s">
        <v>20771</v>
      </c>
      <c r="G101" s="158" t="s">
        <v>4504</v>
      </c>
      <c r="H101" s="159" t="s">
        <v>20635</v>
      </c>
      <c r="I101" s="160">
        <v>21140.0</v>
      </c>
      <c r="J101" s="161">
        <v>21140.0</v>
      </c>
      <c r="K101" s="165">
        <v>21140.0</v>
      </c>
      <c r="L101" s="163"/>
      <c r="M101" s="163"/>
      <c r="N101" s="163"/>
      <c r="O101" s="163"/>
      <c r="P101" s="163"/>
      <c r="Q101" s="163"/>
      <c r="R101" s="163"/>
      <c r="S101" s="163"/>
      <c r="T101" s="163"/>
    </row>
    <row r="102" ht="18.75" hidden="1" customHeight="1">
      <c r="A102" s="157">
        <v>45722.0</v>
      </c>
      <c r="B102" s="158">
        <v>14969.0</v>
      </c>
      <c r="C102" s="158" t="s">
        <v>491</v>
      </c>
      <c r="D102" s="158" t="s">
        <v>20695</v>
      </c>
      <c r="E102" s="158">
        <v>8.0</v>
      </c>
      <c r="F102" s="158" t="s">
        <v>20772</v>
      </c>
      <c r="G102" s="158" t="s">
        <v>4506</v>
      </c>
      <c r="H102" s="159" t="s">
        <v>20635</v>
      </c>
      <c r="I102" s="160">
        <v>14320.0</v>
      </c>
      <c r="J102" s="161">
        <v>4620.0</v>
      </c>
      <c r="K102" s="165">
        <v>4620.0</v>
      </c>
      <c r="L102" s="163"/>
      <c r="M102" s="163"/>
      <c r="N102" s="163"/>
      <c r="O102" s="163"/>
      <c r="P102" s="163"/>
      <c r="Q102" s="163"/>
      <c r="R102" s="163"/>
      <c r="S102" s="163"/>
      <c r="T102" s="163"/>
    </row>
    <row r="103" ht="18.75" hidden="1" customHeight="1">
      <c r="A103" s="157">
        <v>45722.0</v>
      </c>
      <c r="B103" s="158">
        <v>14970.0</v>
      </c>
      <c r="C103" s="158" t="s">
        <v>20773</v>
      </c>
      <c r="D103" s="158" t="s">
        <v>20673</v>
      </c>
      <c r="E103" s="158" t="s">
        <v>132</v>
      </c>
      <c r="F103" s="158" t="s">
        <v>20774</v>
      </c>
      <c r="G103" s="158" t="s">
        <v>4505</v>
      </c>
      <c r="H103" s="159" t="s">
        <v>20669</v>
      </c>
      <c r="I103" s="160">
        <v>10980.0</v>
      </c>
      <c r="J103" s="161">
        <v>820.0</v>
      </c>
      <c r="K103" s="162"/>
      <c r="L103" s="164">
        <v>820.0</v>
      </c>
      <c r="M103" s="163"/>
      <c r="N103" s="163"/>
      <c r="O103" s="163"/>
      <c r="P103" s="163"/>
      <c r="Q103" s="163"/>
      <c r="R103" s="163"/>
      <c r="S103" s="163"/>
      <c r="T103" s="163"/>
    </row>
    <row r="104" ht="18.75" hidden="1" customHeight="1">
      <c r="A104" s="166">
        <v>45722.0</v>
      </c>
      <c r="B104" s="158">
        <v>6816.0</v>
      </c>
      <c r="C104" s="158" t="s">
        <v>3445</v>
      </c>
      <c r="D104" s="158"/>
      <c r="E104" s="158" t="s">
        <v>20634</v>
      </c>
      <c r="F104" s="158"/>
      <c r="G104" s="158" t="s">
        <v>20685</v>
      </c>
      <c r="H104" s="159" t="s">
        <v>20685</v>
      </c>
      <c r="I104" s="160">
        <v>2940.0</v>
      </c>
      <c r="J104" s="161">
        <v>520.0</v>
      </c>
      <c r="K104" s="162">
        <v>520.0</v>
      </c>
      <c r="L104" s="163">
        <v>0.0</v>
      </c>
      <c r="M104" s="163">
        <v>0.0</v>
      </c>
      <c r="N104" s="163">
        <v>0.0</v>
      </c>
      <c r="O104" s="163"/>
      <c r="P104" s="163"/>
      <c r="Q104" s="163"/>
      <c r="R104" s="163"/>
      <c r="S104" s="163"/>
      <c r="T104" s="163"/>
    </row>
    <row r="105" ht="18.75" hidden="1" customHeight="1">
      <c r="A105" s="157">
        <v>45722.0</v>
      </c>
      <c r="B105" s="158">
        <v>14971.0</v>
      </c>
      <c r="C105" s="158" t="s">
        <v>20775</v>
      </c>
      <c r="D105" s="158" t="s">
        <v>20687</v>
      </c>
      <c r="E105" s="158">
        <v>14.0</v>
      </c>
      <c r="F105" s="158" t="s">
        <v>20715</v>
      </c>
      <c r="G105" s="158" t="s">
        <v>4507</v>
      </c>
      <c r="H105" s="159" t="s">
        <v>20635</v>
      </c>
      <c r="I105" s="160">
        <v>12720.0</v>
      </c>
      <c r="J105" s="161">
        <v>2680.0</v>
      </c>
      <c r="K105" s="165">
        <v>2680.0</v>
      </c>
      <c r="L105" s="163"/>
      <c r="M105" s="163"/>
      <c r="N105" s="163"/>
      <c r="O105" s="163"/>
      <c r="P105" s="163"/>
      <c r="Q105" s="163"/>
      <c r="R105" s="163"/>
      <c r="S105" s="163"/>
      <c r="T105" s="163"/>
    </row>
    <row r="106" ht="18.75" hidden="1" customHeight="1">
      <c r="A106" s="157">
        <v>45722.0</v>
      </c>
      <c r="B106" s="158">
        <v>14972.0</v>
      </c>
      <c r="C106" s="158" t="s">
        <v>3013</v>
      </c>
      <c r="D106" s="158" t="s">
        <v>20673</v>
      </c>
      <c r="E106" s="158" t="s">
        <v>132</v>
      </c>
      <c r="F106" s="158" t="s">
        <v>20776</v>
      </c>
      <c r="G106" s="158" t="s">
        <v>4075</v>
      </c>
      <c r="H106" s="159" t="s">
        <v>20635</v>
      </c>
      <c r="I106" s="160">
        <v>11780.0</v>
      </c>
      <c r="J106" s="161">
        <v>1620.0</v>
      </c>
      <c r="K106" s="165">
        <v>1620.0</v>
      </c>
      <c r="L106" s="163"/>
      <c r="M106" s="163"/>
      <c r="N106" s="163"/>
      <c r="O106" s="163"/>
      <c r="P106" s="163"/>
      <c r="Q106" s="163"/>
      <c r="R106" s="163"/>
      <c r="S106" s="163"/>
      <c r="T106" s="163"/>
    </row>
    <row r="107" ht="18.75" hidden="1" customHeight="1">
      <c r="A107" s="157">
        <v>45722.0</v>
      </c>
      <c r="B107" s="158">
        <v>14973.0</v>
      </c>
      <c r="C107" s="158" t="s">
        <v>20777</v>
      </c>
      <c r="D107" s="158" t="s">
        <v>20677</v>
      </c>
      <c r="E107" s="158">
        <v>14.0</v>
      </c>
      <c r="F107" s="158" t="s">
        <v>20778</v>
      </c>
      <c r="G107" s="158" t="s">
        <v>4508</v>
      </c>
      <c r="H107" s="159" t="s">
        <v>20635</v>
      </c>
      <c r="I107" s="160">
        <v>11500.0</v>
      </c>
      <c r="J107" s="161">
        <v>1460.0</v>
      </c>
      <c r="K107" s="165">
        <v>1460.0</v>
      </c>
      <c r="L107" s="163"/>
      <c r="M107" s="163"/>
      <c r="N107" s="163"/>
      <c r="O107" s="163"/>
      <c r="P107" s="163"/>
      <c r="Q107" s="163"/>
      <c r="R107" s="163"/>
      <c r="S107" s="163"/>
      <c r="T107" s="163"/>
    </row>
    <row r="108" ht="18.75" hidden="1" customHeight="1">
      <c r="A108" s="166">
        <v>45722.0</v>
      </c>
      <c r="B108" s="158">
        <v>6818.0</v>
      </c>
      <c r="C108" s="158" t="s">
        <v>4138</v>
      </c>
      <c r="D108" s="158"/>
      <c r="E108" s="158" t="s">
        <v>20634</v>
      </c>
      <c r="F108" s="158"/>
      <c r="G108" s="158"/>
      <c r="H108" s="159"/>
      <c r="I108" s="160">
        <v>2720.0</v>
      </c>
      <c r="J108" s="161">
        <v>100.0</v>
      </c>
      <c r="K108" s="162">
        <v>0.0</v>
      </c>
      <c r="L108" s="163">
        <v>100.0</v>
      </c>
      <c r="M108" s="163">
        <v>0.0</v>
      </c>
      <c r="N108" s="163">
        <v>0.0</v>
      </c>
      <c r="O108" s="163"/>
      <c r="P108" s="163"/>
      <c r="Q108" s="163"/>
      <c r="R108" s="163"/>
      <c r="S108" s="163"/>
      <c r="T108" s="163"/>
    </row>
    <row r="109" ht="18.75" hidden="1" customHeight="1">
      <c r="A109" s="157">
        <v>45722.0</v>
      </c>
      <c r="B109" s="158">
        <v>14974.0</v>
      </c>
      <c r="C109" s="158" t="s">
        <v>4112</v>
      </c>
      <c r="D109" s="158" t="s">
        <v>20695</v>
      </c>
      <c r="E109" s="158">
        <v>8.0</v>
      </c>
      <c r="F109" s="158" t="s">
        <v>20688</v>
      </c>
      <c r="G109" s="158" t="s">
        <v>4509</v>
      </c>
      <c r="H109" s="159" t="s">
        <v>20635</v>
      </c>
      <c r="I109" s="160">
        <v>11340.0</v>
      </c>
      <c r="J109" s="161">
        <v>1640.0</v>
      </c>
      <c r="K109" s="165">
        <v>1640.0</v>
      </c>
      <c r="L109" s="163"/>
      <c r="M109" s="163"/>
      <c r="N109" s="163"/>
      <c r="O109" s="163"/>
      <c r="P109" s="163"/>
      <c r="Q109" s="163"/>
      <c r="R109" s="163"/>
      <c r="S109" s="163"/>
      <c r="T109" s="163"/>
    </row>
    <row r="110" ht="18.75" hidden="1" customHeight="1">
      <c r="A110" s="157">
        <v>45722.0</v>
      </c>
      <c r="B110" s="158">
        <v>14975.0</v>
      </c>
      <c r="C110" s="158" t="s">
        <v>20779</v>
      </c>
      <c r="D110" s="158" t="s">
        <v>20673</v>
      </c>
      <c r="E110" s="158">
        <v>8.0</v>
      </c>
      <c r="F110" s="158" t="s">
        <v>20780</v>
      </c>
      <c r="G110" s="158" t="s">
        <v>4510</v>
      </c>
      <c r="H110" s="159" t="s">
        <v>20669</v>
      </c>
      <c r="I110" s="160">
        <v>10900.0</v>
      </c>
      <c r="J110" s="161">
        <v>1060.0</v>
      </c>
      <c r="K110" s="162"/>
      <c r="L110" s="164">
        <v>1060.0</v>
      </c>
      <c r="M110" s="163"/>
      <c r="N110" s="163"/>
      <c r="O110" s="163"/>
      <c r="P110" s="163"/>
      <c r="Q110" s="163"/>
      <c r="R110" s="163"/>
      <c r="S110" s="163"/>
      <c r="T110" s="163"/>
    </row>
    <row r="111" ht="18.75" hidden="1" customHeight="1">
      <c r="A111" s="166">
        <v>45722.0</v>
      </c>
      <c r="B111" s="158">
        <v>6819.0</v>
      </c>
      <c r="C111" s="158" t="s">
        <v>3986</v>
      </c>
      <c r="D111" s="158"/>
      <c r="E111" s="158" t="s">
        <v>20634</v>
      </c>
      <c r="F111" s="158"/>
      <c r="G111" s="158" t="s">
        <v>20722</v>
      </c>
      <c r="H111" s="159" t="s">
        <v>20722</v>
      </c>
      <c r="I111" s="160">
        <v>3640.0</v>
      </c>
      <c r="J111" s="161">
        <v>1060.0</v>
      </c>
      <c r="K111" s="162">
        <v>0.0</v>
      </c>
      <c r="L111" s="163">
        <v>0.0</v>
      </c>
      <c r="M111" s="163">
        <v>1060.0</v>
      </c>
      <c r="N111" s="163">
        <v>0.0</v>
      </c>
      <c r="O111" s="163"/>
      <c r="P111" s="163"/>
      <c r="Q111" s="163"/>
      <c r="R111" s="163"/>
      <c r="S111" s="163"/>
      <c r="T111" s="163"/>
    </row>
    <row r="112" ht="18.75" hidden="1" customHeight="1">
      <c r="A112" s="157">
        <v>45722.0</v>
      </c>
      <c r="B112" s="158">
        <v>14976.0</v>
      </c>
      <c r="C112" s="158" t="s">
        <v>20781</v>
      </c>
      <c r="D112" s="158" t="s">
        <v>20677</v>
      </c>
      <c r="E112" s="158">
        <v>8.0</v>
      </c>
      <c r="F112" s="158" t="s">
        <v>20782</v>
      </c>
      <c r="G112" s="158" t="s">
        <v>4512</v>
      </c>
      <c r="H112" s="159" t="s">
        <v>20635</v>
      </c>
      <c r="I112" s="160">
        <v>13420.0</v>
      </c>
      <c r="J112" s="161">
        <v>3400.0</v>
      </c>
      <c r="K112" s="165">
        <v>3400.0</v>
      </c>
      <c r="L112" s="163"/>
      <c r="M112" s="163"/>
      <c r="N112" s="163"/>
      <c r="O112" s="163"/>
      <c r="P112" s="163"/>
      <c r="Q112" s="163"/>
      <c r="R112" s="163"/>
      <c r="S112" s="163"/>
      <c r="T112" s="163"/>
    </row>
    <row r="113" ht="18.75" hidden="1" customHeight="1">
      <c r="A113" s="157">
        <v>45722.0</v>
      </c>
      <c r="B113" s="158">
        <v>14977.0</v>
      </c>
      <c r="C113" s="158" t="s">
        <v>20783</v>
      </c>
      <c r="D113" s="158" t="s">
        <v>20695</v>
      </c>
      <c r="E113" s="158">
        <v>5.0</v>
      </c>
      <c r="F113" s="158" t="s">
        <v>20784</v>
      </c>
      <c r="G113" s="158" t="s">
        <v>4511</v>
      </c>
      <c r="H113" s="159" t="s">
        <v>20635</v>
      </c>
      <c r="I113" s="160">
        <v>11120.0</v>
      </c>
      <c r="J113" s="161">
        <v>11120.0</v>
      </c>
      <c r="K113" s="165">
        <v>11120.0</v>
      </c>
      <c r="L113" s="163"/>
      <c r="M113" s="163"/>
      <c r="N113" s="163"/>
      <c r="O113" s="163"/>
      <c r="P113" s="163"/>
      <c r="Q113" s="163"/>
      <c r="R113" s="163"/>
      <c r="S113" s="163"/>
      <c r="T113" s="163"/>
    </row>
    <row r="114" ht="18.75" hidden="1" customHeight="1">
      <c r="A114" s="157">
        <v>45722.0</v>
      </c>
      <c r="B114" s="158">
        <v>15062.0</v>
      </c>
      <c r="C114" s="158" t="s">
        <v>20674</v>
      </c>
      <c r="D114" s="158" t="s">
        <v>20695</v>
      </c>
      <c r="E114" s="158">
        <v>6.0</v>
      </c>
      <c r="F114" s="158"/>
      <c r="G114" s="158" t="s">
        <v>20785</v>
      </c>
      <c r="H114" s="159" t="s">
        <v>20669</v>
      </c>
      <c r="I114" s="160">
        <v>11480.0</v>
      </c>
      <c r="J114" s="161">
        <v>1640.0</v>
      </c>
      <c r="K114" s="162"/>
      <c r="L114" s="164">
        <v>1640.0</v>
      </c>
      <c r="M114" s="163"/>
      <c r="N114" s="163"/>
      <c r="O114" s="163"/>
      <c r="P114" s="163"/>
      <c r="Q114" s="163"/>
      <c r="R114" s="163"/>
      <c r="S114" s="163"/>
      <c r="T114" s="163"/>
    </row>
    <row r="115" ht="18.75" hidden="1" customHeight="1">
      <c r="A115" s="167">
        <v>45722.02899821759</v>
      </c>
      <c r="B115" s="158">
        <v>6810.0</v>
      </c>
      <c r="C115" s="158" t="s">
        <v>4031</v>
      </c>
      <c r="D115" s="158"/>
      <c r="E115" s="158" t="s">
        <v>20634</v>
      </c>
      <c r="F115" s="158"/>
      <c r="G115" s="158" t="s">
        <v>20697</v>
      </c>
      <c r="H115" s="159" t="s">
        <v>20697</v>
      </c>
      <c r="I115" s="160">
        <v>3240.0</v>
      </c>
      <c r="J115" s="161">
        <v>540.0</v>
      </c>
      <c r="K115" s="162">
        <v>540.0</v>
      </c>
      <c r="L115" s="163">
        <v>0.0</v>
      </c>
      <c r="M115" s="163">
        <v>0.0</v>
      </c>
      <c r="N115" s="163">
        <v>0.0</v>
      </c>
      <c r="O115" s="163"/>
      <c r="P115" s="163"/>
      <c r="Q115" s="163"/>
      <c r="R115" s="163"/>
      <c r="S115" s="163"/>
      <c r="T115" s="163"/>
    </row>
    <row r="116" ht="18.75" hidden="1" customHeight="1">
      <c r="A116" s="157">
        <v>45723.0</v>
      </c>
      <c r="B116" s="158">
        <v>14978.0</v>
      </c>
      <c r="C116" s="158" t="s">
        <v>18536</v>
      </c>
      <c r="D116" s="158" t="s">
        <v>20695</v>
      </c>
      <c r="E116" s="158">
        <v>8.0</v>
      </c>
      <c r="F116" s="158" t="s">
        <v>20761</v>
      </c>
      <c r="G116" s="158" t="s">
        <v>4486</v>
      </c>
      <c r="H116" s="159" t="s">
        <v>20638</v>
      </c>
      <c r="I116" s="160">
        <v>18520.0</v>
      </c>
      <c r="J116" s="161">
        <v>8820.0</v>
      </c>
      <c r="K116" s="162"/>
      <c r="L116" s="163"/>
      <c r="M116" s="163"/>
      <c r="N116" s="164">
        <v>8820.0</v>
      </c>
      <c r="O116" s="163"/>
      <c r="P116" s="163"/>
      <c r="Q116" s="163"/>
      <c r="R116" s="163"/>
      <c r="S116" s="163"/>
      <c r="T116" s="163"/>
    </row>
    <row r="117" ht="18.75" hidden="1" customHeight="1">
      <c r="A117" s="157">
        <v>45723.0</v>
      </c>
      <c r="B117" s="158">
        <v>14979.0</v>
      </c>
      <c r="C117" s="158" t="s">
        <v>829</v>
      </c>
      <c r="D117" s="158" t="s">
        <v>20673</v>
      </c>
      <c r="E117" s="158">
        <v>8.0</v>
      </c>
      <c r="F117" s="158" t="s">
        <v>20700</v>
      </c>
      <c r="G117" s="158" t="s">
        <v>4089</v>
      </c>
      <c r="H117" s="159" t="s">
        <v>20635</v>
      </c>
      <c r="I117" s="160">
        <v>12000.0</v>
      </c>
      <c r="J117" s="161">
        <v>2160.0</v>
      </c>
      <c r="K117" s="165">
        <v>2160.0</v>
      </c>
      <c r="L117" s="163"/>
      <c r="M117" s="163"/>
      <c r="N117" s="163"/>
      <c r="O117" s="163"/>
      <c r="P117" s="163"/>
      <c r="Q117" s="163"/>
      <c r="R117" s="163"/>
      <c r="S117" s="163"/>
      <c r="T117" s="163"/>
    </row>
    <row r="118" ht="18.75" hidden="1" customHeight="1">
      <c r="A118" s="157">
        <v>45723.0</v>
      </c>
      <c r="B118" s="158">
        <v>14980.0</v>
      </c>
      <c r="C118" s="158" t="s">
        <v>20786</v>
      </c>
      <c r="D118" s="158" t="s">
        <v>20673</v>
      </c>
      <c r="E118" s="158">
        <v>8.0</v>
      </c>
      <c r="F118" s="158" t="s">
        <v>20787</v>
      </c>
      <c r="G118" s="158" t="s">
        <v>4025</v>
      </c>
      <c r="H118" s="159" t="s">
        <v>20635</v>
      </c>
      <c r="I118" s="160">
        <v>10300.0</v>
      </c>
      <c r="J118" s="161">
        <v>460.0</v>
      </c>
      <c r="K118" s="165">
        <v>460.0</v>
      </c>
      <c r="L118" s="163"/>
      <c r="M118" s="163"/>
      <c r="N118" s="163"/>
      <c r="O118" s="163"/>
      <c r="P118" s="163"/>
      <c r="Q118" s="163"/>
      <c r="R118" s="163"/>
      <c r="S118" s="163"/>
      <c r="T118" s="163"/>
    </row>
    <row r="119" ht="18.75" hidden="1" customHeight="1">
      <c r="A119" s="157">
        <v>45723.0</v>
      </c>
      <c r="B119" s="158">
        <v>14981.0</v>
      </c>
      <c r="C119" s="158" t="s">
        <v>2781</v>
      </c>
      <c r="D119" s="158" t="s">
        <v>20673</v>
      </c>
      <c r="E119" s="158">
        <v>8.0</v>
      </c>
      <c r="F119" s="158" t="s">
        <v>20699</v>
      </c>
      <c r="G119" s="158" t="s">
        <v>4451</v>
      </c>
      <c r="H119" s="159" t="s">
        <v>20635</v>
      </c>
      <c r="I119" s="160">
        <v>11200.0</v>
      </c>
      <c r="J119" s="161">
        <v>1360.0</v>
      </c>
      <c r="K119" s="165">
        <v>1360.0</v>
      </c>
      <c r="L119" s="163"/>
      <c r="M119" s="163"/>
      <c r="N119" s="163"/>
      <c r="O119" s="163"/>
      <c r="P119" s="163"/>
      <c r="Q119" s="163"/>
      <c r="R119" s="163"/>
      <c r="S119" s="163"/>
      <c r="T119" s="163"/>
    </row>
    <row r="120" ht="18.75" hidden="1" customHeight="1">
      <c r="A120" s="157">
        <v>45723.0</v>
      </c>
      <c r="B120" s="158">
        <v>14982.0</v>
      </c>
      <c r="C120" s="158" t="s">
        <v>20788</v>
      </c>
      <c r="D120" s="158" t="s">
        <v>20677</v>
      </c>
      <c r="E120" s="158">
        <v>8.0</v>
      </c>
      <c r="F120" s="158" t="s">
        <v>20789</v>
      </c>
      <c r="G120" s="158" t="s">
        <v>4514</v>
      </c>
      <c r="H120" s="159" t="s">
        <v>20635</v>
      </c>
      <c r="I120" s="160">
        <v>12080.0</v>
      </c>
      <c r="J120" s="161">
        <v>2060.0</v>
      </c>
      <c r="K120" s="165">
        <v>2060.0</v>
      </c>
      <c r="L120" s="163"/>
      <c r="M120" s="163"/>
      <c r="N120" s="163"/>
      <c r="O120" s="163"/>
      <c r="P120" s="163"/>
      <c r="Q120" s="163"/>
      <c r="R120" s="163"/>
      <c r="S120" s="163"/>
      <c r="T120" s="163"/>
    </row>
    <row r="121" ht="18.75" hidden="1" customHeight="1">
      <c r="A121" s="166">
        <v>45723.0</v>
      </c>
      <c r="B121" s="158">
        <v>6821.0</v>
      </c>
      <c r="C121" s="158" t="s">
        <v>4517</v>
      </c>
      <c r="D121" s="158"/>
      <c r="E121" s="158" t="s">
        <v>20634</v>
      </c>
      <c r="F121" s="158"/>
      <c r="G121" s="158"/>
      <c r="H121" s="159"/>
      <c r="I121" s="160">
        <v>3140.0</v>
      </c>
      <c r="J121" s="161">
        <v>760.0</v>
      </c>
      <c r="K121" s="162">
        <v>760.0</v>
      </c>
      <c r="L121" s="163">
        <v>0.0</v>
      </c>
      <c r="M121" s="163">
        <v>0.0</v>
      </c>
      <c r="N121" s="163">
        <v>0.0</v>
      </c>
      <c r="O121" s="163"/>
      <c r="P121" s="163"/>
      <c r="Q121" s="163"/>
      <c r="R121" s="163"/>
      <c r="S121" s="163"/>
      <c r="T121" s="163"/>
    </row>
    <row r="122" ht="18.75" hidden="1" customHeight="1">
      <c r="A122" s="157">
        <v>45723.0</v>
      </c>
      <c r="B122" s="158">
        <v>14983.0</v>
      </c>
      <c r="C122" s="158" t="s">
        <v>18536</v>
      </c>
      <c r="D122" s="158" t="s">
        <v>20673</v>
      </c>
      <c r="E122" s="158">
        <v>8.0</v>
      </c>
      <c r="F122" s="158" t="s">
        <v>20692</v>
      </c>
      <c r="G122" s="158" t="s">
        <v>4519</v>
      </c>
      <c r="H122" s="159" t="s">
        <v>20635</v>
      </c>
      <c r="I122" s="160">
        <v>13640.0</v>
      </c>
      <c r="J122" s="161">
        <v>3800.0</v>
      </c>
      <c r="K122" s="165">
        <v>3800.0</v>
      </c>
      <c r="L122" s="163"/>
      <c r="M122" s="163"/>
      <c r="N122" s="163"/>
      <c r="O122" s="163"/>
      <c r="P122" s="163"/>
      <c r="Q122" s="163"/>
      <c r="R122" s="163"/>
      <c r="S122" s="163"/>
      <c r="T122" s="163"/>
    </row>
    <row r="123" ht="18.75" hidden="1" customHeight="1">
      <c r="A123" s="157">
        <v>45723.0</v>
      </c>
      <c r="B123" s="158">
        <v>14984.0</v>
      </c>
      <c r="C123" s="158" t="s">
        <v>3322</v>
      </c>
      <c r="D123" s="158" t="s">
        <v>20673</v>
      </c>
      <c r="E123" s="158">
        <v>8.0</v>
      </c>
      <c r="F123" s="158" t="s">
        <v>20790</v>
      </c>
      <c r="G123" s="158" t="s">
        <v>4516</v>
      </c>
      <c r="H123" s="159" t="s">
        <v>20635</v>
      </c>
      <c r="I123" s="160">
        <v>11200.0</v>
      </c>
      <c r="J123" s="161">
        <v>1360.0</v>
      </c>
      <c r="K123" s="165">
        <v>1360.0</v>
      </c>
      <c r="L123" s="163"/>
      <c r="M123" s="163"/>
      <c r="N123" s="163"/>
      <c r="O123" s="163"/>
      <c r="P123" s="163"/>
      <c r="Q123" s="163"/>
      <c r="R123" s="163"/>
      <c r="S123" s="163"/>
      <c r="T123" s="163"/>
    </row>
    <row r="124" ht="18.75" hidden="1" customHeight="1">
      <c r="A124" s="166">
        <v>45723.0</v>
      </c>
      <c r="B124" s="158">
        <v>6822.0</v>
      </c>
      <c r="C124" s="158" t="s">
        <v>4017</v>
      </c>
      <c r="D124" s="158"/>
      <c r="E124" s="158" t="s">
        <v>20634</v>
      </c>
      <c r="F124" s="158"/>
      <c r="G124" s="158" t="s">
        <v>4500</v>
      </c>
      <c r="H124" s="159" t="s">
        <v>4500</v>
      </c>
      <c r="I124" s="160">
        <v>3520.0</v>
      </c>
      <c r="J124" s="161">
        <v>760.0</v>
      </c>
      <c r="K124" s="162">
        <v>760.0</v>
      </c>
      <c r="L124" s="163">
        <v>0.0</v>
      </c>
      <c r="M124" s="163">
        <v>0.0</v>
      </c>
      <c r="N124" s="163">
        <v>0.0</v>
      </c>
      <c r="O124" s="163"/>
      <c r="P124" s="163"/>
      <c r="Q124" s="163"/>
      <c r="R124" s="163"/>
      <c r="S124" s="163"/>
      <c r="T124" s="163"/>
    </row>
    <row r="125" ht="18.75" hidden="1" customHeight="1">
      <c r="A125" s="166">
        <v>45723.0</v>
      </c>
      <c r="B125" s="158">
        <v>6823.0</v>
      </c>
      <c r="C125" s="158" t="s">
        <v>4476</v>
      </c>
      <c r="D125" s="158"/>
      <c r="E125" s="158" t="s">
        <v>20634</v>
      </c>
      <c r="F125" s="158"/>
      <c r="G125" s="158" t="s">
        <v>20685</v>
      </c>
      <c r="H125" s="159" t="s">
        <v>20685</v>
      </c>
      <c r="I125" s="160">
        <v>3160.0</v>
      </c>
      <c r="J125" s="161">
        <v>440.0</v>
      </c>
      <c r="K125" s="162">
        <v>440.0</v>
      </c>
      <c r="L125" s="163">
        <v>0.0</v>
      </c>
      <c r="M125" s="163">
        <v>0.0</v>
      </c>
      <c r="N125" s="163">
        <v>0.0</v>
      </c>
      <c r="O125" s="163"/>
      <c r="P125" s="163"/>
      <c r="Q125" s="163"/>
      <c r="R125" s="163"/>
      <c r="S125" s="163"/>
      <c r="T125" s="163"/>
    </row>
    <row r="126" ht="18.75" hidden="1" customHeight="1">
      <c r="A126" s="157">
        <v>45723.0</v>
      </c>
      <c r="B126" s="158">
        <v>14985.0</v>
      </c>
      <c r="C126" s="158" t="s">
        <v>19529</v>
      </c>
      <c r="D126" s="158" t="s">
        <v>20677</v>
      </c>
      <c r="E126" s="158">
        <v>8.0</v>
      </c>
      <c r="F126" s="158" t="s">
        <v>20791</v>
      </c>
      <c r="G126" s="158" t="s">
        <v>4146</v>
      </c>
      <c r="H126" s="159" t="s">
        <v>20635</v>
      </c>
      <c r="I126" s="160">
        <v>11920.0</v>
      </c>
      <c r="J126" s="161">
        <v>1900.0</v>
      </c>
      <c r="K126" s="165">
        <v>1900.0</v>
      </c>
      <c r="L126" s="163"/>
      <c r="M126" s="163"/>
      <c r="N126" s="163"/>
      <c r="O126" s="163"/>
      <c r="P126" s="163"/>
      <c r="Q126" s="163"/>
      <c r="R126" s="163"/>
      <c r="S126" s="163"/>
      <c r="T126" s="163"/>
    </row>
    <row r="127" ht="18.75" hidden="1" customHeight="1">
      <c r="A127" s="157">
        <v>45723.0</v>
      </c>
      <c r="B127" s="158">
        <v>14986.0</v>
      </c>
      <c r="C127" s="158" t="s">
        <v>20792</v>
      </c>
      <c r="D127" s="158" t="s">
        <v>20695</v>
      </c>
      <c r="E127" s="158">
        <v>8.0</v>
      </c>
      <c r="F127" s="158" t="s">
        <v>20699</v>
      </c>
      <c r="G127" s="158" t="s">
        <v>4520</v>
      </c>
      <c r="H127" s="159" t="s">
        <v>20635</v>
      </c>
      <c r="I127" s="160">
        <v>12780.0</v>
      </c>
      <c r="J127" s="161">
        <v>3080.0</v>
      </c>
      <c r="K127" s="165">
        <v>3080.0</v>
      </c>
      <c r="L127" s="163"/>
      <c r="M127" s="163"/>
      <c r="N127" s="163"/>
      <c r="O127" s="163"/>
      <c r="P127" s="163"/>
      <c r="Q127" s="163"/>
      <c r="R127" s="163"/>
      <c r="S127" s="163"/>
      <c r="T127" s="163"/>
    </row>
    <row r="128" ht="18.75" hidden="1" customHeight="1">
      <c r="A128" s="157">
        <v>45723.0</v>
      </c>
      <c r="B128" s="158">
        <v>14987.0</v>
      </c>
      <c r="C128" s="158" t="s">
        <v>758</v>
      </c>
      <c r="D128" s="158" t="s">
        <v>20677</v>
      </c>
      <c r="E128" s="158">
        <v>14.0</v>
      </c>
      <c r="F128" s="158" t="s">
        <v>20793</v>
      </c>
      <c r="G128" s="158" t="s">
        <v>4132</v>
      </c>
      <c r="H128" s="159" t="s">
        <v>20635</v>
      </c>
      <c r="I128" s="160">
        <v>14760.0</v>
      </c>
      <c r="J128" s="161">
        <v>4720.0</v>
      </c>
      <c r="K128" s="165">
        <v>4720.0</v>
      </c>
      <c r="L128" s="163"/>
      <c r="M128" s="163"/>
      <c r="N128" s="163"/>
      <c r="O128" s="163"/>
      <c r="P128" s="163"/>
      <c r="Q128" s="163"/>
      <c r="R128" s="163"/>
      <c r="S128" s="163"/>
      <c r="T128" s="163"/>
    </row>
    <row r="129" ht="18.75" hidden="1" customHeight="1">
      <c r="A129" s="157">
        <v>45723.0</v>
      </c>
      <c r="B129" s="158">
        <v>15065.0</v>
      </c>
      <c r="C129" s="158" t="s">
        <v>1645</v>
      </c>
      <c r="D129" s="158" t="s">
        <v>20695</v>
      </c>
      <c r="E129" s="158">
        <v>8.0</v>
      </c>
      <c r="F129" s="158"/>
      <c r="G129" s="158" t="s">
        <v>20794</v>
      </c>
      <c r="H129" s="159" t="s">
        <v>20669</v>
      </c>
      <c r="I129" s="160">
        <v>9960.0</v>
      </c>
      <c r="J129" s="161">
        <v>260.0</v>
      </c>
      <c r="K129" s="162"/>
      <c r="L129" s="164">
        <v>260.0</v>
      </c>
      <c r="M129" s="163"/>
      <c r="N129" s="163"/>
      <c r="O129" s="163"/>
      <c r="P129" s="163"/>
      <c r="Q129" s="163"/>
      <c r="R129" s="163"/>
      <c r="S129" s="163"/>
      <c r="T129" s="163"/>
    </row>
    <row r="130" ht="18.75" hidden="1" customHeight="1">
      <c r="A130" s="167">
        <v>45723.02899550926</v>
      </c>
      <c r="B130" s="158">
        <v>6820.0</v>
      </c>
      <c r="C130" s="158" t="s">
        <v>4017</v>
      </c>
      <c r="D130" s="158"/>
      <c r="E130" s="158" t="s">
        <v>20634</v>
      </c>
      <c r="F130" s="158"/>
      <c r="G130" s="158" t="s">
        <v>4500</v>
      </c>
      <c r="H130" s="159" t="s">
        <v>4500</v>
      </c>
      <c r="I130" s="160">
        <v>3080.0</v>
      </c>
      <c r="J130" s="161">
        <v>620.0</v>
      </c>
      <c r="K130" s="162">
        <v>620.0</v>
      </c>
      <c r="L130" s="163">
        <v>0.0</v>
      </c>
      <c r="M130" s="163">
        <v>0.0</v>
      </c>
      <c r="N130" s="163">
        <v>0.0</v>
      </c>
      <c r="O130" s="163"/>
      <c r="P130" s="163"/>
      <c r="Q130" s="163"/>
      <c r="R130" s="163"/>
      <c r="S130" s="163"/>
      <c r="T130" s="163"/>
    </row>
    <row r="131" ht="18.75" hidden="1" customHeight="1">
      <c r="A131" s="157">
        <v>45724.0</v>
      </c>
      <c r="B131" s="158">
        <v>14988.0</v>
      </c>
      <c r="C131" s="158" t="s">
        <v>20795</v>
      </c>
      <c r="D131" s="158" t="s">
        <v>20695</v>
      </c>
      <c r="E131" s="158">
        <v>4.0</v>
      </c>
      <c r="F131" s="158">
        <v>9080.0</v>
      </c>
      <c r="G131" s="158" t="s">
        <v>20796</v>
      </c>
      <c r="H131" s="159" t="s">
        <v>20635</v>
      </c>
      <c r="I131" s="160">
        <v>9080.0</v>
      </c>
      <c r="J131" s="161">
        <v>-700.0</v>
      </c>
      <c r="K131" s="165">
        <v>-700.0</v>
      </c>
      <c r="L131" s="163"/>
      <c r="M131" s="163"/>
      <c r="N131" s="163"/>
      <c r="O131" s="163"/>
      <c r="P131" s="163"/>
      <c r="Q131" s="163"/>
      <c r="R131" s="163"/>
      <c r="S131" s="163"/>
      <c r="T131" s="163"/>
    </row>
    <row r="132" ht="18.75" hidden="1" customHeight="1">
      <c r="A132" s="157">
        <v>45726.0</v>
      </c>
      <c r="B132" s="158">
        <v>14989.0</v>
      </c>
      <c r="C132" s="158" t="s">
        <v>20797</v>
      </c>
      <c r="D132" s="158" t="s">
        <v>20673</v>
      </c>
      <c r="E132" s="158">
        <v>8.0</v>
      </c>
      <c r="F132" s="158" t="s">
        <v>20798</v>
      </c>
      <c r="G132" s="158" t="s">
        <v>4523</v>
      </c>
      <c r="H132" s="159" t="s">
        <v>20635</v>
      </c>
      <c r="I132" s="160">
        <v>15860.0</v>
      </c>
      <c r="J132" s="161">
        <v>6020.0</v>
      </c>
      <c r="K132" s="165">
        <v>6020.0</v>
      </c>
      <c r="L132" s="163"/>
      <c r="M132" s="163"/>
      <c r="N132" s="163"/>
      <c r="O132" s="163"/>
      <c r="P132" s="163"/>
      <c r="Q132" s="163"/>
      <c r="R132" s="163"/>
      <c r="S132" s="163"/>
      <c r="T132" s="163"/>
    </row>
    <row r="133" ht="18.75" hidden="1" customHeight="1">
      <c r="A133" s="157">
        <v>45726.0</v>
      </c>
      <c r="B133" s="158">
        <v>14990.0</v>
      </c>
      <c r="C133" s="158" t="s">
        <v>3785</v>
      </c>
      <c r="D133" s="158" t="s">
        <v>20687</v>
      </c>
      <c r="E133" s="158">
        <v>8.0</v>
      </c>
      <c r="F133" s="158"/>
      <c r="G133" s="158" t="s">
        <v>4524</v>
      </c>
      <c r="H133" s="159" t="s">
        <v>20635</v>
      </c>
      <c r="I133" s="160">
        <v>14580.0</v>
      </c>
      <c r="J133" s="161">
        <v>4560.0</v>
      </c>
      <c r="K133" s="165">
        <v>4560.0</v>
      </c>
      <c r="L133" s="163"/>
      <c r="M133" s="163"/>
      <c r="N133" s="163"/>
      <c r="O133" s="163"/>
      <c r="P133" s="163"/>
      <c r="Q133" s="163"/>
      <c r="R133" s="163"/>
      <c r="S133" s="163"/>
      <c r="T133" s="163"/>
    </row>
    <row r="134" ht="18.75" hidden="1" customHeight="1">
      <c r="A134" s="157">
        <v>45726.0</v>
      </c>
      <c r="B134" s="158">
        <v>14991.0</v>
      </c>
      <c r="C134" s="158" t="s">
        <v>20736</v>
      </c>
      <c r="D134" s="158" t="s">
        <v>20687</v>
      </c>
      <c r="E134" s="158">
        <v>8.0</v>
      </c>
      <c r="F134" s="158" t="s">
        <v>20799</v>
      </c>
      <c r="G134" s="158" t="s">
        <v>4301</v>
      </c>
      <c r="H134" s="159" t="s">
        <v>20635</v>
      </c>
      <c r="I134" s="160">
        <v>14740.0</v>
      </c>
      <c r="J134" s="161">
        <v>4720.0</v>
      </c>
      <c r="K134" s="165">
        <v>4720.0</v>
      </c>
      <c r="L134" s="163"/>
      <c r="M134" s="163"/>
      <c r="N134" s="163"/>
      <c r="O134" s="163"/>
      <c r="P134" s="163"/>
      <c r="Q134" s="163"/>
      <c r="R134" s="163"/>
      <c r="S134" s="163"/>
      <c r="T134" s="163"/>
    </row>
    <row r="135" ht="18.75" hidden="1" customHeight="1">
      <c r="A135" s="157">
        <v>45726.0</v>
      </c>
      <c r="B135" s="158">
        <v>14992.0</v>
      </c>
      <c r="C135" s="158" t="s">
        <v>14182</v>
      </c>
      <c r="D135" s="158" t="s">
        <v>20673</v>
      </c>
      <c r="E135" s="158" t="s">
        <v>177</v>
      </c>
      <c r="F135" s="158" t="s">
        <v>20800</v>
      </c>
      <c r="G135" s="158" t="s">
        <v>4525</v>
      </c>
      <c r="H135" s="159" t="s">
        <v>20635</v>
      </c>
      <c r="I135" s="160">
        <v>13180.0</v>
      </c>
      <c r="J135" s="161">
        <v>3060.0</v>
      </c>
      <c r="K135" s="165">
        <v>3060.0</v>
      </c>
      <c r="L135" s="163"/>
      <c r="M135" s="163"/>
      <c r="N135" s="163"/>
      <c r="O135" s="163"/>
      <c r="P135" s="163"/>
      <c r="Q135" s="163"/>
      <c r="R135" s="163"/>
      <c r="S135" s="163"/>
      <c r="T135" s="163"/>
    </row>
    <row r="136" ht="18.75" hidden="1" customHeight="1">
      <c r="A136" s="166">
        <v>45726.0</v>
      </c>
      <c r="B136" s="158">
        <v>6825.0</v>
      </c>
      <c r="C136" s="158" t="s">
        <v>3990</v>
      </c>
      <c r="D136" s="158"/>
      <c r="E136" s="158" t="s">
        <v>20634</v>
      </c>
      <c r="F136" s="158"/>
      <c r="G136" s="158" t="s">
        <v>20758</v>
      </c>
      <c r="H136" s="159" t="s">
        <v>20758</v>
      </c>
      <c r="I136" s="160">
        <v>3140.0</v>
      </c>
      <c r="J136" s="161">
        <v>340.0</v>
      </c>
      <c r="K136" s="162">
        <v>340.0</v>
      </c>
      <c r="L136" s="163">
        <v>0.0</v>
      </c>
      <c r="M136" s="163">
        <v>0.0</v>
      </c>
      <c r="N136" s="163">
        <v>0.0</v>
      </c>
      <c r="O136" s="163"/>
      <c r="P136" s="163"/>
      <c r="Q136" s="163"/>
      <c r="R136" s="163"/>
      <c r="S136" s="163"/>
      <c r="T136" s="163"/>
    </row>
    <row r="137" ht="18.75" hidden="1" customHeight="1">
      <c r="A137" s="157">
        <v>45726.0</v>
      </c>
      <c r="B137" s="158">
        <v>14993.0</v>
      </c>
      <c r="C137" s="158" t="s">
        <v>3211</v>
      </c>
      <c r="D137" s="158" t="s">
        <v>5686</v>
      </c>
      <c r="E137" s="158">
        <v>20.0</v>
      </c>
      <c r="F137" s="158"/>
      <c r="G137" s="158" t="s">
        <v>4526</v>
      </c>
      <c r="H137" s="159" t="s">
        <v>20635</v>
      </c>
      <c r="I137" s="160">
        <v>19480.0</v>
      </c>
      <c r="J137" s="161">
        <v>19480.0</v>
      </c>
      <c r="K137" s="165">
        <v>19480.0</v>
      </c>
      <c r="L137" s="163"/>
      <c r="M137" s="163"/>
      <c r="N137" s="163"/>
      <c r="O137" s="163"/>
      <c r="P137" s="163"/>
      <c r="Q137" s="163"/>
      <c r="R137" s="163"/>
      <c r="S137" s="163"/>
      <c r="T137" s="163"/>
    </row>
    <row r="138" ht="18.75" hidden="1" customHeight="1">
      <c r="A138" s="166">
        <v>45726.0</v>
      </c>
      <c r="B138" s="158">
        <v>6826.0</v>
      </c>
      <c r="C138" s="158" t="s">
        <v>4017</v>
      </c>
      <c r="D138" s="158"/>
      <c r="E138" s="158" t="s">
        <v>20634</v>
      </c>
      <c r="F138" s="158"/>
      <c r="G138" s="158" t="s">
        <v>4500</v>
      </c>
      <c r="H138" s="159" t="s">
        <v>4500</v>
      </c>
      <c r="I138" s="160">
        <v>3300.0</v>
      </c>
      <c r="J138" s="161">
        <v>520.0</v>
      </c>
      <c r="K138" s="162">
        <v>520.0</v>
      </c>
      <c r="L138" s="163">
        <v>0.0</v>
      </c>
      <c r="M138" s="163">
        <v>0.0</v>
      </c>
      <c r="N138" s="163">
        <v>0.0</v>
      </c>
      <c r="O138" s="163"/>
      <c r="P138" s="163"/>
      <c r="Q138" s="163"/>
      <c r="R138" s="163"/>
      <c r="S138" s="163"/>
      <c r="T138" s="163"/>
    </row>
    <row r="139" ht="18.75" hidden="1" customHeight="1">
      <c r="A139" s="157">
        <v>45726.0</v>
      </c>
      <c r="B139" s="158">
        <v>14994.0</v>
      </c>
      <c r="C139" s="158" t="s">
        <v>750</v>
      </c>
      <c r="D139" s="158" t="s">
        <v>20673</v>
      </c>
      <c r="E139" s="158">
        <v>8.0</v>
      </c>
      <c r="F139" s="158" t="s">
        <v>20801</v>
      </c>
      <c r="G139" s="158" t="s">
        <v>4527</v>
      </c>
      <c r="H139" s="159" t="s">
        <v>20635</v>
      </c>
      <c r="I139" s="160">
        <v>10940.0</v>
      </c>
      <c r="J139" s="161">
        <v>1100.0</v>
      </c>
      <c r="K139" s="165">
        <v>1100.0</v>
      </c>
      <c r="L139" s="163"/>
      <c r="M139" s="163"/>
      <c r="N139" s="163"/>
      <c r="O139" s="163"/>
      <c r="P139" s="163"/>
      <c r="Q139" s="163"/>
      <c r="R139" s="163"/>
      <c r="S139" s="163"/>
      <c r="T139" s="163"/>
    </row>
    <row r="140" ht="18.75" hidden="1" customHeight="1">
      <c r="A140" s="157">
        <v>45726.0</v>
      </c>
      <c r="B140" s="158">
        <v>14995.0</v>
      </c>
      <c r="C140" s="158" t="s">
        <v>20802</v>
      </c>
      <c r="D140" s="158" t="s">
        <v>20695</v>
      </c>
      <c r="E140" s="158">
        <v>12.0</v>
      </c>
      <c r="F140" s="158" t="s">
        <v>20803</v>
      </c>
      <c r="G140" s="158" t="s">
        <v>4045</v>
      </c>
      <c r="H140" s="159" t="s">
        <v>20635</v>
      </c>
      <c r="I140" s="160">
        <v>10500.0</v>
      </c>
      <c r="J140" s="161">
        <v>780.0</v>
      </c>
      <c r="K140" s="165">
        <v>780.0</v>
      </c>
      <c r="L140" s="163"/>
      <c r="M140" s="163"/>
      <c r="N140" s="163"/>
      <c r="O140" s="163"/>
      <c r="P140" s="163"/>
      <c r="Q140" s="163"/>
      <c r="R140" s="163"/>
      <c r="S140" s="163"/>
      <c r="T140" s="163"/>
    </row>
    <row r="141" ht="18.75" hidden="1" customHeight="1">
      <c r="A141" s="166">
        <v>45726.0</v>
      </c>
      <c r="B141" s="158">
        <v>6827.0</v>
      </c>
      <c r="C141" s="158" t="s">
        <v>20804</v>
      </c>
      <c r="D141" s="158"/>
      <c r="E141" s="158" t="s">
        <v>20634</v>
      </c>
      <c r="F141" s="158"/>
      <c r="G141" s="158" t="s">
        <v>20805</v>
      </c>
      <c r="H141" s="159" t="s">
        <v>20805</v>
      </c>
      <c r="I141" s="160">
        <v>2480.0</v>
      </c>
      <c r="J141" s="161">
        <v>80.0</v>
      </c>
      <c r="K141" s="162">
        <v>80.0</v>
      </c>
      <c r="L141" s="163">
        <v>0.0</v>
      </c>
      <c r="M141" s="163">
        <v>0.0</v>
      </c>
      <c r="N141" s="163">
        <v>0.0</v>
      </c>
      <c r="O141" s="163"/>
      <c r="P141" s="163"/>
      <c r="Q141" s="163"/>
      <c r="R141" s="163"/>
      <c r="S141" s="163"/>
      <c r="T141" s="163"/>
    </row>
    <row r="142" ht="18.75" hidden="1" customHeight="1">
      <c r="A142" s="166">
        <v>45726.0</v>
      </c>
      <c r="B142" s="158">
        <v>6828.0</v>
      </c>
      <c r="C142" s="158" t="s">
        <v>4528</v>
      </c>
      <c r="D142" s="158"/>
      <c r="E142" s="158" t="s">
        <v>20634</v>
      </c>
      <c r="F142" s="158"/>
      <c r="G142" s="158" t="s">
        <v>20685</v>
      </c>
      <c r="H142" s="159" t="s">
        <v>20685</v>
      </c>
      <c r="I142" s="160">
        <v>2340.0</v>
      </c>
      <c r="J142" s="161">
        <v>200.0</v>
      </c>
      <c r="K142" s="162">
        <v>0.0</v>
      </c>
      <c r="L142" s="163">
        <v>0.0</v>
      </c>
      <c r="M142" s="163">
        <v>200.0</v>
      </c>
      <c r="N142" s="163">
        <v>0.0</v>
      </c>
      <c r="O142" s="163"/>
      <c r="P142" s="163"/>
      <c r="Q142" s="163"/>
      <c r="R142" s="163"/>
      <c r="S142" s="163"/>
      <c r="T142" s="163"/>
    </row>
    <row r="143" ht="18.75" hidden="1" customHeight="1">
      <c r="A143" s="157">
        <v>45726.0</v>
      </c>
      <c r="B143" s="158">
        <v>14996.0</v>
      </c>
      <c r="C143" s="158" t="s">
        <v>4802</v>
      </c>
      <c r="D143" s="158" t="s">
        <v>20673</v>
      </c>
      <c r="E143" s="158">
        <v>8.0</v>
      </c>
      <c r="F143" s="158" t="s">
        <v>20806</v>
      </c>
      <c r="G143" s="158" t="s">
        <v>4024</v>
      </c>
      <c r="H143" s="159" t="s">
        <v>20635</v>
      </c>
      <c r="I143" s="160">
        <v>11680.0</v>
      </c>
      <c r="J143" s="161">
        <v>1840.0</v>
      </c>
      <c r="K143" s="165">
        <v>1840.0</v>
      </c>
      <c r="L143" s="163"/>
      <c r="M143" s="163"/>
      <c r="N143" s="163"/>
      <c r="O143" s="163"/>
      <c r="P143" s="163"/>
      <c r="Q143" s="163"/>
      <c r="R143" s="163"/>
      <c r="S143" s="163"/>
      <c r="T143" s="163"/>
    </row>
    <row r="144" ht="18.75" hidden="1" customHeight="1">
      <c r="A144" s="157">
        <v>45726.0</v>
      </c>
      <c r="B144" s="158">
        <v>14997.0</v>
      </c>
      <c r="C144" s="158" t="s">
        <v>20807</v>
      </c>
      <c r="D144" s="158" t="s">
        <v>20673</v>
      </c>
      <c r="E144" s="158">
        <v>14.0</v>
      </c>
      <c r="F144" s="158" t="s">
        <v>20778</v>
      </c>
      <c r="G144" s="158" t="s">
        <v>4529</v>
      </c>
      <c r="H144" s="159" t="s">
        <v>20669</v>
      </c>
      <c r="I144" s="160">
        <v>11500.0</v>
      </c>
      <c r="J144" s="161">
        <v>1640.0</v>
      </c>
      <c r="K144" s="162"/>
      <c r="L144" s="164">
        <v>1640.0</v>
      </c>
      <c r="M144" s="163"/>
      <c r="N144" s="163"/>
      <c r="O144" s="163"/>
      <c r="P144" s="163"/>
      <c r="Q144" s="163"/>
      <c r="R144" s="163"/>
      <c r="S144" s="163"/>
      <c r="T144" s="163"/>
    </row>
    <row r="145" ht="18.75" hidden="1" customHeight="1">
      <c r="A145" s="166">
        <v>45726.0</v>
      </c>
      <c r="B145" s="158">
        <v>6829.0</v>
      </c>
      <c r="C145" s="158" t="s">
        <v>3986</v>
      </c>
      <c r="D145" s="158"/>
      <c r="E145" s="158" t="s">
        <v>20634</v>
      </c>
      <c r="F145" s="158"/>
      <c r="G145" s="158" t="s">
        <v>20722</v>
      </c>
      <c r="H145" s="159" t="s">
        <v>20722</v>
      </c>
      <c r="I145" s="160">
        <v>3620.0</v>
      </c>
      <c r="J145" s="161">
        <v>900.0</v>
      </c>
      <c r="K145" s="162">
        <v>0.0</v>
      </c>
      <c r="L145" s="163">
        <v>0.0</v>
      </c>
      <c r="M145" s="163">
        <v>900.0</v>
      </c>
      <c r="N145" s="163">
        <v>0.0</v>
      </c>
      <c r="O145" s="163"/>
      <c r="P145" s="163"/>
      <c r="Q145" s="163"/>
      <c r="R145" s="163"/>
      <c r="S145" s="163"/>
      <c r="T145" s="163"/>
    </row>
    <row r="146" ht="18.75" hidden="1" customHeight="1">
      <c r="A146" s="157">
        <v>45726.0</v>
      </c>
      <c r="B146" s="158">
        <v>14998.0</v>
      </c>
      <c r="C146" s="158" t="s">
        <v>20808</v>
      </c>
      <c r="D146" s="158" t="s">
        <v>20673</v>
      </c>
      <c r="E146" s="158">
        <v>8.0</v>
      </c>
      <c r="F146" s="158" t="s">
        <v>20713</v>
      </c>
      <c r="G146" s="158" t="s">
        <v>4530</v>
      </c>
      <c r="H146" s="159" t="s">
        <v>20635</v>
      </c>
      <c r="I146" s="160">
        <v>11060.0</v>
      </c>
      <c r="J146" s="161">
        <v>1220.0</v>
      </c>
      <c r="K146" s="165">
        <v>1220.0</v>
      </c>
      <c r="L146" s="163"/>
      <c r="M146" s="163"/>
      <c r="N146" s="163"/>
      <c r="O146" s="163"/>
      <c r="P146" s="163"/>
      <c r="Q146" s="163"/>
      <c r="R146" s="163"/>
      <c r="S146" s="163"/>
      <c r="T146" s="163"/>
    </row>
    <row r="147" ht="18.75" hidden="1" customHeight="1">
      <c r="A147" s="157">
        <v>45726.0</v>
      </c>
      <c r="B147" s="158">
        <v>14999.0</v>
      </c>
      <c r="C147" s="158" t="s">
        <v>20775</v>
      </c>
      <c r="D147" s="158" t="s">
        <v>20695</v>
      </c>
      <c r="E147" s="158">
        <v>8.0</v>
      </c>
      <c r="F147" s="158" t="s">
        <v>20791</v>
      </c>
      <c r="G147" s="158" t="s">
        <v>4413</v>
      </c>
      <c r="H147" s="159" t="s">
        <v>20635</v>
      </c>
      <c r="I147" s="160">
        <v>15280.0</v>
      </c>
      <c r="J147" s="161">
        <v>5580.0</v>
      </c>
      <c r="K147" s="165">
        <v>5580.0</v>
      </c>
      <c r="L147" s="163"/>
      <c r="M147" s="163"/>
      <c r="N147" s="163"/>
      <c r="O147" s="163"/>
      <c r="P147" s="163"/>
      <c r="Q147" s="163"/>
      <c r="R147" s="163"/>
      <c r="S147" s="163"/>
      <c r="T147" s="163"/>
    </row>
    <row r="148" ht="18.75" hidden="1" customHeight="1">
      <c r="A148" s="157">
        <v>45726.0</v>
      </c>
      <c r="B148" s="158">
        <v>15000.0</v>
      </c>
      <c r="C148" s="158" t="s">
        <v>19446</v>
      </c>
      <c r="D148" s="158" t="s">
        <v>20687</v>
      </c>
      <c r="E148" s="158">
        <v>14.0</v>
      </c>
      <c r="F148" s="158" t="s">
        <v>20715</v>
      </c>
      <c r="G148" s="158" t="s">
        <v>4531</v>
      </c>
      <c r="H148" s="159" t="s">
        <v>20635</v>
      </c>
      <c r="I148" s="160">
        <v>16360.0</v>
      </c>
      <c r="J148" s="161">
        <v>6320.0</v>
      </c>
      <c r="K148" s="165">
        <v>6320.0</v>
      </c>
      <c r="L148" s="163"/>
      <c r="M148" s="163"/>
      <c r="N148" s="163"/>
      <c r="O148" s="163"/>
      <c r="P148" s="163"/>
      <c r="Q148" s="163"/>
      <c r="R148" s="163"/>
      <c r="S148" s="163"/>
      <c r="T148" s="163"/>
    </row>
    <row r="149" ht="18.75" hidden="1" customHeight="1">
      <c r="A149" s="157">
        <v>45726.0</v>
      </c>
      <c r="B149" s="158">
        <v>15001.0</v>
      </c>
      <c r="C149" s="158" t="s">
        <v>3945</v>
      </c>
      <c r="D149" s="158" t="s">
        <v>20673</v>
      </c>
      <c r="E149" s="158">
        <v>4.0</v>
      </c>
      <c r="F149" s="158" t="s">
        <v>20723</v>
      </c>
      <c r="G149" s="158" t="s">
        <v>4532</v>
      </c>
      <c r="H149" s="159" t="s">
        <v>20635</v>
      </c>
      <c r="I149" s="160">
        <v>10720.0</v>
      </c>
      <c r="J149" s="161">
        <v>1160.0</v>
      </c>
      <c r="K149" s="165">
        <v>1160.0</v>
      </c>
      <c r="L149" s="163"/>
      <c r="M149" s="163"/>
      <c r="N149" s="163"/>
      <c r="O149" s="163"/>
      <c r="P149" s="163"/>
      <c r="Q149" s="163"/>
      <c r="R149" s="163"/>
      <c r="S149" s="163"/>
      <c r="T149" s="163"/>
    </row>
    <row r="150" ht="18.75" hidden="1" customHeight="1">
      <c r="A150" s="157">
        <v>45726.0</v>
      </c>
      <c r="B150" s="158">
        <v>15066.0</v>
      </c>
      <c r="C150" s="158" t="s">
        <v>20674</v>
      </c>
      <c r="D150" s="158" t="s">
        <v>20687</v>
      </c>
      <c r="E150" s="158">
        <v>16.0</v>
      </c>
      <c r="F150" s="158"/>
      <c r="G150" s="158" t="s">
        <v>20809</v>
      </c>
      <c r="H150" s="159" t="s">
        <v>20669</v>
      </c>
      <c r="I150" s="160">
        <v>17000.0</v>
      </c>
      <c r="J150" s="161">
        <v>6960.0</v>
      </c>
      <c r="K150" s="162"/>
      <c r="L150" s="164">
        <v>6960.0</v>
      </c>
      <c r="M150" s="163"/>
      <c r="N150" s="163"/>
      <c r="O150" s="163"/>
      <c r="P150" s="163"/>
      <c r="Q150" s="163"/>
      <c r="R150" s="163"/>
      <c r="S150" s="163"/>
      <c r="T150" s="163"/>
    </row>
    <row r="151" ht="18.75" hidden="1" customHeight="1">
      <c r="A151" s="167">
        <v>45726.02901240741</v>
      </c>
      <c r="B151" s="158">
        <v>6824.0</v>
      </c>
      <c r="C151" s="158" t="s">
        <v>3998</v>
      </c>
      <c r="D151" s="158"/>
      <c r="E151" s="158" t="s">
        <v>20634</v>
      </c>
      <c r="F151" s="158"/>
      <c r="G151" s="158" t="s">
        <v>20685</v>
      </c>
      <c r="H151" s="159" t="s">
        <v>20685</v>
      </c>
      <c r="I151" s="160">
        <v>3100.0</v>
      </c>
      <c r="J151" s="161">
        <v>220.0</v>
      </c>
      <c r="K151" s="162">
        <v>220.0</v>
      </c>
      <c r="L151" s="163">
        <v>0.0</v>
      </c>
      <c r="M151" s="163">
        <v>0.0</v>
      </c>
      <c r="N151" s="163">
        <v>0.0</v>
      </c>
      <c r="O151" s="163"/>
      <c r="P151" s="163"/>
      <c r="Q151" s="163"/>
      <c r="R151" s="163"/>
      <c r="S151" s="163"/>
      <c r="T151" s="163"/>
    </row>
    <row r="152" ht="18.75" hidden="1" customHeight="1">
      <c r="A152" s="157">
        <v>45727.0</v>
      </c>
      <c r="B152" s="158">
        <v>15002.0</v>
      </c>
      <c r="C152" s="158" t="s">
        <v>4877</v>
      </c>
      <c r="D152" s="158" t="s">
        <v>20687</v>
      </c>
      <c r="E152" s="158">
        <v>6.0</v>
      </c>
      <c r="F152" s="158" t="s">
        <v>20810</v>
      </c>
      <c r="G152" s="158" t="s">
        <v>4060</v>
      </c>
      <c r="H152" s="159" t="s">
        <v>20635</v>
      </c>
      <c r="I152" s="160">
        <v>10740.0</v>
      </c>
      <c r="J152" s="161">
        <v>900.0</v>
      </c>
      <c r="K152" s="165">
        <v>900.0</v>
      </c>
      <c r="L152" s="163"/>
      <c r="M152" s="163"/>
      <c r="N152" s="163"/>
      <c r="O152" s="163"/>
      <c r="P152" s="163"/>
      <c r="Q152" s="163"/>
      <c r="R152" s="163"/>
      <c r="S152" s="163"/>
      <c r="T152" s="163"/>
    </row>
    <row r="153" ht="18.75" hidden="1" customHeight="1">
      <c r="A153" s="157">
        <v>45727.0</v>
      </c>
      <c r="B153" s="158">
        <v>15003.0</v>
      </c>
      <c r="C153" s="158" t="s">
        <v>20751</v>
      </c>
      <c r="D153" s="158" t="s">
        <v>20673</v>
      </c>
      <c r="E153" s="158">
        <v>8.0</v>
      </c>
      <c r="F153" s="158" t="s">
        <v>20811</v>
      </c>
      <c r="G153" s="158" t="s">
        <v>4533</v>
      </c>
      <c r="H153" s="159" t="s">
        <v>20635</v>
      </c>
      <c r="I153" s="160">
        <v>11120.0</v>
      </c>
      <c r="J153" s="161">
        <v>1280.0</v>
      </c>
      <c r="K153" s="165">
        <v>1280.0</v>
      </c>
      <c r="L153" s="163"/>
      <c r="M153" s="163"/>
      <c r="N153" s="163"/>
      <c r="O153" s="163"/>
      <c r="P153" s="163"/>
      <c r="Q153" s="163"/>
      <c r="R153" s="163"/>
      <c r="S153" s="163"/>
      <c r="T153" s="163"/>
    </row>
    <row r="154" ht="18.75" hidden="1" customHeight="1">
      <c r="A154" s="157">
        <v>45727.0</v>
      </c>
      <c r="B154" s="158">
        <v>15004.0</v>
      </c>
      <c r="C154" s="158" t="s">
        <v>20812</v>
      </c>
      <c r="D154" s="158" t="s">
        <v>5686</v>
      </c>
      <c r="E154" s="158">
        <v>20.0</v>
      </c>
      <c r="F154" s="158" t="s">
        <v>20771</v>
      </c>
      <c r="G154" s="158" t="s">
        <v>4369</v>
      </c>
      <c r="H154" s="159" t="s">
        <v>20635</v>
      </c>
      <c r="I154" s="160">
        <v>19860.0</v>
      </c>
      <c r="J154" s="161">
        <v>19860.0</v>
      </c>
      <c r="K154" s="165">
        <v>19860.0</v>
      </c>
      <c r="L154" s="163"/>
      <c r="M154" s="163"/>
      <c r="N154" s="163"/>
      <c r="O154" s="163"/>
      <c r="P154" s="163"/>
      <c r="Q154" s="163"/>
      <c r="R154" s="163"/>
      <c r="S154" s="163"/>
      <c r="T154" s="163"/>
    </row>
    <row r="155" ht="18.75" hidden="1" customHeight="1">
      <c r="A155" s="157">
        <v>45727.0</v>
      </c>
      <c r="B155" s="158">
        <v>15005.0</v>
      </c>
      <c r="C155" s="158" t="s">
        <v>20813</v>
      </c>
      <c r="D155" s="158" t="s">
        <v>20695</v>
      </c>
      <c r="E155" s="158">
        <v>14.0</v>
      </c>
      <c r="F155" s="158" t="s">
        <v>20778</v>
      </c>
      <c r="G155" s="158" t="s">
        <v>4534</v>
      </c>
      <c r="H155" s="159" t="s">
        <v>20637</v>
      </c>
      <c r="I155" s="160">
        <v>11760.0</v>
      </c>
      <c r="J155" s="161">
        <v>2040.0</v>
      </c>
      <c r="K155" s="162"/>
      <c r="L155" s="163"/>
      <c r="M155" s="164">
        <v>2040.0</v>
      </c>
      <c r="N155" s="163"/>
      <c r="O155" s="163"/>
      <c r="P155" s="163"/>
      <c r="Q155" s="163"/>
      <c r="R155" s="163"/>
      <c r="S155" s="163"/>
      <c r="T155" s="163"/>
    </row>
    <row r="156" ht="18.75" hidden="1" customHeight="1">
      <c r="A156" s="157">
        <v>45727.0</v>
      </c>
      <c r="B156" s="158">
        <v>15006.0</v>
      </c>
      <c r="C156" s="158" t="s">
        <v>3356</v>
      </c>
      <c r="D156" s="158" t="s">
        <v>20673</v>
      </c>
      <c r="E156" s="158">
        <v>8.0</v>
      </c>
      <c r="F156" s="158" t="s">
        <v>20814</v>
      </c>
      <c r="G156" s="158" t="s">
        <v>4535</v>
      </c>
      <c r="H156" s="159" t="s">
        <v>20635</v>
      </c>
      <c r="I156" s="160">
        <v>11100.0</v>
      </c>
      <c r="J156" s="161">
        <v>1260.0</v>
      </c>
      <c r="K156" s="165">
        <v>1260.0</v>
      </c>
      <c r="L156" s="163"/>
      <c r="M156" s="163"/>
      <c r="N156" s="163"/>
      <c r="O156" s="163"/>
      <c r="P156" s="163"/>
      <c r="Q156" s="163"/>
      <c r="R156" s="163"/>
      <c r="S156" s="163"/>
      <c r="T156" s="163"/>
    </row>
    <row r="157" ht="18.75" hidden="1" customHeight="1">
      <c r="A157" s="157">
        <v>45727.0</v>
      </c>
      <c r="B157" s="158">
        <v>15007.0</v>
      </c>
      <c r="C157" s="158" t="s">
        <v>2781</v>
      </c>
      <c r="D157" s="158" t="s">
        <v>20687</v>
      </c>
      <c r="E157" s="158">
        <v>8.0</v>
      </c>
      <c r="F157" s="158" t="s">
        <v>20787</v>
      </c>
      <c r="G157" s="158" t="s">
        <v>4451</v>
      </c>
      <c r="H157" s="159" t="s">
        <v>20635</v>
      </c>
      <c r="I157" s="160">
        <v>11200.0</v>
      </c>
      <c r="J157" s="161">
        <v>1180.0</v>
      </c>
      <c r="K157" s="165">
        <v>1180.0</v>
      </c>
      <c r="L157" s="163"/>
      <c r="M157" s="163"/>
      <c r="N157" s="163"/>
      <c r="O157" s="163"/>
      <c r="P157" s="163"/>
      <c r="Q157" s="163"/>
      <c r="R157" s="163"/>
      <c r="S157" s="163"/>
      <c r="T157" s="163"/>
    </row>
    <row r="158" ht="18.75" hidden="1" customHeight="1">
      <c r="A158" s="157">
        <v>45727.0</v>
      </c>
      <c r="B158" s="158">
        <v>15008.0</v>
      </c>
      <c r="C158" s="158" t="s">
        <v>20815</v>
      </c>
      <c r="D158" s="158" t="s">
        <v>20695</v>
      </c>
      <c r="E158" s="158">
        <v>6.0</v>
      </c>
      <c r="F158" s="158" t="s">
        <v>20816</v>
      </c>
      <c r="G158" s="158" t="s">
        <v>4536</v>
      </c>
      <c r="H158" s="159" t="s">
        <v>20635</v>
      </c>
      <c r="I158" s="160">
        <v>10300.0</v>
      </c>
      <c r="J158" s="161">
        <v>460.0</v>
      </c>
      <c r="K158" s="165">
        <v>460.0</v>
      </c>
      <c r="L158" s="163"/>
      <c r="M158" s="163"/>
      <c r="N158" s="163"/>
      <c r="O158" s="163"/>
      <c r="P158" s="163"/>
      <c r="Q158" s="163"/>
      <c r="R158" s="163"/>
      <c r="S158" s="163"/>
      <c r="T158" s="163"/>
    </row>
    <row r="159" ht="18.75" hidden="1" customHeight="1">
      <c r="A159" s="157">
        <v>45727.0</v>
      </c>
      <c r="B159" s="158">
        <v>15009.0</v>
      </c>
      <c r="C159" s="158" t="s">
        <v>18536</v>
      </c>
      <c r="D159" s="158" t="s">
        <v>20673</v>
      </c>
      <c r="E159" s="158">
        <v>8.0</v>
      </c>
      <c r="F159" s="158" t="s">
        <v>20817</v>
      </c>
      <c r="G159" s="158" t="s">
        <v>4374</v>
      </c>
      <c r="H159" s="159" t="s">
        <v>20635</v>
      </c>
      <c r="I159" s="160">
        <v>10500.0</v>
      </c>
      <c r="J159" s="161">
        <v>660.0</v>
      </c>
      <c r="K159" s="165">
        <v>660.0</v>
      </c>
      <c r="L159" s="163"/>
      <c r="M159" s="163"/>
      <c r="N159" s="163"/>
      <c r="O159" s="163"/>
      <c r="P159" s="163"/>
      <c r="Q159" s="163"/>
      <c r="R159" s="163"/>
      <c r="S159" s="163"/>
      <c r="T159" s="163"/>
    </row>
    <row r="160" ht="18.75" hidden="1" customHeight="1">
      <c r="A160" s="157">
        <v>45727.0</v>
      </c>
      <c r="B160" s="158">
        <v>15010.0</v>
      </c>
      <c r="C160" s="158" t="s">
        <v>755</v>
      </c>
      <c r="D160" s="158" t="s">
        <v>20695</v>
      </c>
      <c r="E160" s="158">
        <v>8.0</v>
      </c>
      <c r="F160" s="158" t="s">
        <v>20818</v>
      </c>
      <c r="G160" s="158" t="s">
        <v>4537</v>
      </c>
      <c r="H160" s="159" t="s">
        <v>20638</v>
      </c>
      <c r="I160" s="160">
        <v>16960.0</v>
      </c>
      <c r="J160" s="161">
        <v>7260.0</v>
      </c>
      <c r="K160" s="162"/>
      <c r="L160" s="163"/>
      <c r="M160" s="163"/>
      <c r="N160" s="164">
        <v>7260.0</v>
      </c>
      <c r="O160" s="163"/>
      <c r="P160" s="163"/>
      <c r="Q160" s="163"/>
      <c r="R160" s="163"/>
      <c r="S160" s="163"/>
      <c r="T160" s="163"/>
    </row>
    <row r="161" ht="18.75" hidden="1" customHeight="1">
      <c r="A161" s="166">
        <v>45727.0</v>
      </c>
      <c r="B161" s="158">
        <v>6831.0</v>
      </c>
      <c r="C161" s="158" t="s">
        <v>4048</v>
      </c>
      <c r="D161" s="158"/>
      <c r="E161" s="158" t="s">
        <v>20634</v>
      </c>
      <c r="F161" s="158"/>
      <c r="G161" s="158" t="s">
        <v>20819</v>
      </c>
      <c r="H161" s="159" t="s">
        <v>20819</v>
      </c>
      <c r="I161" s="160">
        <v>3840.0</v>
      </c>
      <c r="J161" s="161">
        <v>840.0</v>
      </c>
      <c r="K161" s="162">
        <v>0.0</v>
      </c>
      <c r="L161" s="163">
        <v>840.0</v>
      </c>
      <c r="M161" s="163">
        <v>0.0</v>
      </c>
      <c r="N161" s="163">
        <v>0.0</v>
      </c>
      <c r="O161" s="163"/>
      <c r="P161" s="163"/>
      <c r="Q161" s="163"/>
      <c r="R161" s="163"/>
      <c r="S161" s="163"/>
      <c r="T161" s="163"/>
    </row>
    <row r="162" ht="18.75" hidden="1" customHeight="1">
      <c r="A162" s="157">
        <v>45727.0</v>
      </c>
      <c r="B162" s="158">
        <v>15011.0</v>
      </c>
      <c r="C162" s="158" t="s">
        <v>20820</v>
      </c>
      <c r="D162" s="158" t="s">
        <v>20687</v>
      </c>
      <c r="E162" s="158">
        <v>8.0</v>
      </c>
      <c r="F162" s="158" t="s">
        <v>20821</v>
      </c>
      <c r="G162" s="158" t="s">
        <v>4538</v>
      </c>
      <c r="H162" s="159" t="s">
        <v>20635</v>
      </c>
      <c r="I162" s="160">
        <v>12480.0</v>
      </c>
      <c r="J162" s="161">
        <v>2460.0</v>
      </c>
      <c r="K162" s="165">
        <v>2460.0</v>
      </c>
      <c r="L162" s="163"/>
      <c r="M162" s="163"/>
      <c r="N162" s="163"/>
      <c r="O162" s="163"/>
      <c r="P162" s="163"/>
      <c r="Q162" s="163"/>
      <c r="R162" s="163"/>
      <c r="S162" s="163"/>
      <c r="T162" s="163"/>
    </row>
    <row r="163" ht="18.75" hidden="1" customHeight="1">
      <c r="A163" s="166">
        <v>45727.0</v>
      </c>
      <c r="B163" s="158">
        <v>6832.0</v>
      </c>
      <c r="C163" s="158" t="s">
        <v>3445</v>
      </c>
      <c r="D163" s="158"/>
      <c r="E163" s="158" t="s">
        <v>20634</v>
      </c>
      <c r="F163" s="158"/>
      <c r="G163" s="158" t="s">
        <v>20685</v>
      </c>
      <c r="H163" s="159" t="s">
        <v>20685</v>
      </c>
      <c r="I163" s="160">
        <v>3140.0</v>
      </c>
      <c r="J163" s="161">
        <v>1000.0</v>
      </c>
      <c r="K163" s="162">
        <v>0.0</v>
      </c>
      <c r="L163" s="163">
        <v>0.0</v>
      </c>
      <c r="M163" s="163">
        <v>500.0</v>
      </c>
      <c r="N163" s="163">
        <v>500.0</v>
      </c>
      <c r="O163" s="163"/>
      <c r="P163" s="163"/>
      <c r="Q163" s="163"/>
      <c r="R163" s="163"/>
      <c r="S163" s="163"/>
      <c r="T163" s="163"/>
    </row>
    <row r="164" ht="18.75" hidden="1" customHeight="1">
      <c r="A164" s="157">
        <v>45727.0</v>
      </c>
      <c r="B164" s="158">
        <v>15013.0</v>
      </c>
      <c r="C164" s="158" t="s">
        <v>739</v>
      </c>
      <c r="D164" s="158" t="s">
        <v>20673</v>
      </c>
      <c r="E164" s="158" t="s">
        <v>132</v>
      </c>
      <c r="F164" s="158" t="s">
        <v>20776</v>
      </c>
      <c r="G164" s="158" t="s">
        <v>738</v>
      </c>
      <c r="H164" s="159" t="s">
        <v>20669</v>
      </c>
      <c r="I164" s="160">
        <v>10840.0</v>
      </c>
      <c r="J164" s="161">
        <v>680.0</v>
      </c>
      <c r="K164" s="162"/>
      <c r="L164" s="164">
        <v>680.0</v>
      </c>
      <c r="M164" s="163"/>
      <c r="N164" s="163"/>
      <c r="O164" s="163"/>
      <c r="P164" s="163"/>
      <c r="Q164" s="163"/>
      <c r="R164" s="163"/>
      <c r="S164" s="163"/>
      <c r="T164" s="163"/>
    </row>
    <row r="165" ht="18.75" hidden="1" customHeight="1">
      <c r="A165" s="157">
        <v>45727.0</v>
      </c>
      <c r="B165" s="158">
        <v>15014.0</v>
      </c>
      <c r="C165" s="158" t="s">
        <v>3026</v>
      </c>
      <c r="D165" s="158" t="s">
        <v>20687</v>
      </c>
      <c r="E165" s="158">
        <v>4.0</v>
      </c>
      <c r="F165" s="158" t="s">
        <v>20822</v>
      </c>
      <c r="G165" s="158" t="s">
        <v>4189</v>
      </c>
      <c r="H165" s="159" t="s">
        <v>20635</v>
      </c>
      <c r="I165" s="160">
        <v>11260.0</v>
      </c>
      <c r="J165" s="161">
        <v>1480.0</v>
      </c>
      <c r="K165" s="165">
        <v>1480.0</v>
      </c>
      <c r="L165" s="163"/>
      <c r="M165" s="163"/>
      <c r="N165" s="163"/>
      <c r="O165" s="163"/>
      <c r="P165" s="163"/>
      <c r="Q165" s="163"/>
      <c r="R165" s="163"/>
      <c r="S165" s="163"/>
      <c r="T165" s="163"/>
    </row>
    <row r="166" ht="18.75" hidden="1" customHeight="1">
      <c r="A166" s="157">
        <v>45727.0</v>
      </c>
      <c r="B166" s="158">
        <v>15015.0</v>
      </c>
      <c r="C166" s="158" t="s">
        <v>3980</v>
      </c>
      <c r="D166" s="158" t="s">
        <v>20687</v>
      </c>
      <c r="E166" s="158">
        <v>8.0</v>
      </c>
      <c r="F166" s="158" t="s">
        <v>20700</v>
      </c>
      <c r="G166" s="158" t="s">
        <v>4357</v>
      </c>
      <c r="H166" s="159" t="s">
        <v>20635</v>
      </c>
      <c r="I166" s="160">
        <v>10740.0</v>
      </c>
      <c r="J166" s="161">
        <v>720.0</v>
      </c>
      <c r="K166" s="165">
        <v>720.0</v>
      </c>
      <c r="L166" s="163"/>
      <c r="M166" s="163"/>
      <c r="N166" s="163"/>
      <c r="O166" s="163"/>
      <c r="P166" s="163"/>
      <c r="Q166" s="163"/>
      <c r="R166" s="163"/>
      <c r="S166" s="163"/>
      <c r="T166" s="163"/>
    </row>
    <row r="167" ht="18.75" hidden="1" customHeight="1">
      <c r="A167" s="166">
        <v>45727.0</v>
      </c>
      <c r="B167" s="158">
        <v>6833.0</v>
      </c>
      <c r="C167" s="158" t="s">
        <v>744</v>
      </c>
      <c r="D167" s="158"/>
      <c r="E167" s="158" t="s">
        <v>20634</v>
      </c>
      <c r="F167" s="158"/>
      <c r="G167" s="158" t="s">
        <v>20685</v>
      </c>
      <c r="H167" s="159" t="s">
        <v>20685</v>
      </c>
      <c r="I167" s="160">
        <v>3000.0</v>
      </c>
      <c r="J167" s="161">
        <v>440.0</v>
      </c>
      <c r="K167" s="162">
        <v>440.0</v>
      </c>
      <c r="L167" s="163">
        <v>0.0</v>
      </c>
      <c r="M167" s="163">
        <v>0.0</v>
      </c>
      <c r="N167" s="163">
        <v>0.0</v>
      </c>
      <c r="O167" s="163"/>
      <c r="P167" s="163"/>
      <c r="Q167" s="163"/>
      <c r="R167" s="163"/>
      <c r="S167" s="163"/>
      <c r="T167" s="163"/>
    </row>
    <row r="168" ht="18.75" hidden="1" customHeight="1">
      <c r="A168" s="166">
        <v>45727.0</v>
      </c>
      <c r="B168" s="158">
        <v>6834.0</v>
      </c>
      <c r="C168" s="158" t="s">
        <v>4062</v>
      </c>
      <c r="D168" s="158"/>
      <c r="E168" s="158" t="s">
        <v>20634</v>
      </c>
      <c r="F168" s="158"/>
      <c r="G168" s="158" t="s">
        <v>20685</v>
      </c>
      <c r="H168" s="159" t="s">
        <v>20685</v>
      </c>
      <c r="I168" s="160">
        <v>5660.0</v>
      </c>
      <c r="J168" s="161">
        <v>1620.0</v>
      </c>
      <c r="K168" s="162">
        <v>1620.0</v>
      </c>
      <c r="L168" s="163">
        <v>0.0</v>
      </c>
      <c r="M168" s="163">
        <v>0.0</v>
      </c>
      <c r="N168" s="163">
        <v>0.0</v>
      </c>
      <c r="O168" s="163"/>
      <c r="P168" s="163"/>
      <c r="Q168" s="163"/>
      <c r="R168" s="163"/>
      <c r="S168" s="163"/>
      <c r="T168" s="163"/>
    </row>
    <row r="169" ht="18.75" hidden="1" customHeight="1">
      <c r="A169" s="157">
        <v>45727.0</v>
      </c>
      <c r="B169" s="158">
        <v>15016.0</v>
      </c>
      <c r="C169" s="158" t="s">
        <v>20823</v>
      </c>
      <c r="D169" s="158" t="s">
        <v>20695</v>
      </c>
      <c r="E169" s="158">
        <v>6.0</v>
      </c>
      <c r="F169" s="158" t="s">
        <v>20824</v>
      </c>
      <c r="G169" s="158" t="s">
        <v>4540</v>
      </c>
      <c r="H169" s="159" t="s">
        <v>20635</v>
      </c>
      <c r="I169" s="160">
        <v>10280.0</v>
      </c>
      <c r="J169" s="161">
        <v>440.0</v>
      </c>
      <c r="K169" s="165">
        <v>440.0</v>
      </c>
      <c r="L169" s="163"/>
      <c r="M169" s="163"/>
      <c r="N169" s="163"/>
      <c r="O169" s="163"/>
      <c r="P169" s="163"/>
      <c r="Q169" s="163"/>
      <c r="R169" s="163"/>
      <c r="S169" s="163"/>
      <c r="T169" s="163"/>
    </row>
    <row r="170" ht="18.75" hidden="1" customHeight="1">
      <c r="A170" s="157">
        <v>45727.0</v>
      </c>
      <c r="B170" s="158">
        <v>15017.0</v>
      </c>
      <c r="C170" s="158" t="s">
        <v>20825</v>
      </c>
      <c r="D170" s="158" t="s">
        <v>20673</v>
      </c>
      <c r="E170" s="158">
        <v>8.0</v>
      </c>
      <c r="F170" s="158" t="s">
        <v>20826</v>
      </c>
      <c r="G170" s="158" t="s">
        <v>4541</v>
      </c>
      <c r="H170" s="159" t="s">
        <v>20635</v>
      </c>
      <c r="I170" s="160">
        <v>13500.0</v>
      </c>
      <c r="J170" s="161">
        <v>3660.0</v>
      </c>
      <c r="K170" s="165">
        <v>3660.0</v>
      </c>
      <c r="L170" s="163"/>
      <c r="M170" s="163"/>
      <c r="N170" s="163"/>
      <c r="O170" s="163"/>
      <c r="P170" s="163"/>
      <c r="Q170" s="163"/>
      <c r="R170" s="163"/>
      <c r="S170" s="163"/>
      <c r="T170" s="163"/>
    </row>
    <row r="171" ht="18.75" hidden="1" customHeight="1">
      <c r="A171" s="166">
        <v>45727.0</v>
      </c>
      <c r="B171" s="158">
        <v>6835.0</v>
      </c>
      <c r="C171" s="158" t="s">
        <v>3980</v>
      </c>
      <c r="D171" s="158"/>
      <c r="E171" s="158" t="s">
        <v>20634</v>
      </c>
      <c r="F171" s="158"/>
      <c r="G171" s="158" t="s">
        <v>20685</v>
      </c>
      <c r="H171" s="159" t="s">
        <v>20685</v>
      </c>
      <c r="I171" s="160">
        <v>4640.0</v>
      </c>
      <c r="J171" s="161">
        <v>1840.0</v>
      </c>
      <c r="K171" s="162">
        <v>0.0</v>
      </c>
      <c r="L171" s="163">
        <v>0.0</v>
      </c>
      <c r="M171" s="163">
        <v>0.0</v>
      </c>
      <c r="N171" s="163">
        <v>1840.0</v>
      </c>
      <c r="O171" s="163"/>
      <c r="P171" s="163"/>
      <c r="Q171" s="163"/>
      <c r="R171" s="163"/>
      <c r="S171" s="163"/>
      <c r="T171" s="163"/>
    </row>
    <row r="172" ht="18.75" hidden="1" customHeight="1">
      <c r="A172" s="157">
        <v>45727.0</v>
      </c>
      <c r="B172" s="158">
        <v>15018.0</v>
      </c>
      <c r="C172" s="158" t="s">
        <v>20775</v>
      </c>
      <c r="D172" s="158" t="s">
        <v>20687</v>
      </c>
      <c r="E172" s="158">
        <v>8.0</v>
      </c>
      <c r="F172" s="158" t="s">
        <v>20821</v>
      </c>
      <c r="G172" s="158" t="s">
        <v>4413</v>
      </c>
      <c r="H172" s="159" t="s">
        <v>20638</v>
      </c>
      <c r="I172" s="160">
        <v>13900.0</v>
      </c>
      <c r="J172" s="161">
        <v>3880.0</v>
      </c>
      <c r="K172" s="162"/>
      <c r="L172" s="163"/>
      <c r="M172" s="163"/>
      <c r="N172" s="164">
        <v>3880.0</v>
      </c>
      <c r="O172" s="163"/>
      <c r="P172" s="163"/>
      <c r="Q172" s="163"/>
      <c r="R172" s="163"/>
      <c r="S172" s="163"/>
      <c r="T172" s="163"/>
    </row>
    <row r="173" ht="18.75" hidden="1" customHeight="1">
      <c r="A173" s="157">
        <v>45727.0</v>
      </c>
      <c r="B173" s="158">
        <v>15019.0</v>
      </c>
      <c r="C173" s="158" t="s">
        <v>3424</v>
      </c>
      <c r="D173" s="158" t="s">
        <v>20673</v>
      </c>
      <c r="E173" s="158">
        <v>4.0</v>
      </c>
      <c r="F173" s="158" t="s">
        <v>20741</v>
      </c>
      <c r="G173" s="158" t="s">
        <v>4542</v>
      </c>
      <c r="H173" s="159" t="s">
        <v>20635</v>
      </c>
      <c r="I173" s="160">
        <v>10220.0</v>
      </c>
      <c r="J173" s="161">
        <v>660.0</v>
      </c>
      <c r="K173" s="165">
        <v>660.0</v>
      </c>
      <c r="L173" s="163"/>
      <c r="M173" s="163"/>
      <c r="N173" s="163"/>
      <c r="O173" s="163"/>
      <c r="P173" s="163"/>
      <c r="Q173" s="163"/>
      <c r="R173" s="163"/>
      <c r="S173" s="163"/>
      <c r="T173" s="163"/>
    </row>
    <row r="174" ht="18.75" hidden="1" customHeight="1">
      <c r="A174" s="166">
        <v>45727.0</v>
      </c>
      <c r="B174" s="158">
        <v>6879.0</v>
      </c>
      <c r="C174" s="158" t="s">
        <v>30</v>
      </c>
      <c r="D174" s="158"/>
      <c r="E174" s="158" t="s">
        <v>20634</v>
      </c>
      <c r="F174" s="158"/>
      <c r="G174" s="158" t="s">
        <v>20827</v>
      </c>
      <c r="H174" s="159" t="s">
        <v>20827</v>
      </c>
      <c r="I174" s="160">
        <v>3320.0</v>
      </c>
      <c r="J174" s="161">
        <v>520.0</v>
      </c>
      <c r="K174" s="162">
        <v>0.0</v>
      </c>
      <c r="L174" s="163">
        <v>520.0</v>
      </c>
      <c r="M174" s="163">
        <v>0.0</v>
      </c>
      <c r="N174" s="163">
        <v>0.0</v>
      </c>
      <c r="O174" s="163"/>
      <c r="P174" s="163"/>
      <c r="Q174" s="163"/>
      <c r="R174" s="163"/>
      <c r="S174" s="163"/>
      <c r="T174" s="163"/>
    </row>
    <row r="175" ht="18.75" hidden="1" customHeight="1">
      <c r="A175" s="166">
        <v>45727.0</v>
      </c>
      <c r="B175" s="158">
        <v>6879.0</v>
      </c>
      <c r="C175" s="158" t="s">
        <v>30</v>
      </c>
      <c r="D175" s="158"/>
      <c r="E175" s="158" t="s">
        <v>20634</v>
      </c>
      <c r="F175" s="158"/>
      <c r="G175" s="158" t="s">
        <v>20827</v>
      </c>
      <c r="H175" s="159" t="s">
        <v>20827</v>
      </c>
      <c r="I175" s="160">
        <v>3320.0</v>
      </c>
      <c r="J175" s="161">
        <v>520.0</v>
      </c>
      <c r="K175" s="162">
        <v>0.0</v>
      </c>
      <c r="L175" s="163">
        <v>520.0</v>
      </c>
      <c r="M175" s="163">
        <v>0.0</v>
      </c>
      <c r="N175" s="163">
        <v>0.0</v>
      </c>
      <c r="O175" s="163"/>
      <c r="P175" s="163"/>
      <c r="Q175" s="163"/>
      <c r="R175" s="163"/>
      <c r="S175" s="163"/>
      <c r="T175" s="163"/>
    </row>
    <row r="176" ht="18.75" hidden="1" customHeight="1">
      <c r="A176" s="167">
        <v>45727.029012997686</v>
      </c>
      <c r="B176" s="158">
        <v>6830.0</v>
      </c>
      <c r="C176" s="158" t="s">
        <v>4017</v>
      </c>
      <c r="D176" s="158"/>
      <c r="E176" s="158" t="s">
        <v>20634</v>
      </c>
      <c r="F176" s="158"/>
      <c r="G176" s="158" t="s">
        <v>4500</v>
      </c>
      <c r="H176" s="159" t="s">
        <v>4500</v>
      </c>
      <c r="I176" s="160">
        <v>3500.0</v>
      </c>
      <c r="J176" s="161">
        <v>780.0</v>
      </c>
      <c r="K176" s="162">
        <v>780.0</v>
      </c>
      <c r="L176" s="163">
        <v>0.0</v>
      </c>
      <c r="M176" s="163">
        <v>0.0</v>
      </c>
      <c r="N176" s="163">
        <v>0.0</v>
      </c>
      <c r="O176" s="163"/>
      <c r="P176" s="163"/>
      <c r="Q176" s="163"/>
      <c r="R176" s="163"/>
      <c r="S176" s="163"/>
      <c r="T176" s="163"/>
    </row>
    <row r="177" ht="18.75" hidden="1" customHeight="1">
      <c r="A177" s="166">
        <v>45728.0</v>
      </c>
      <c r="B177" s="158">
        <v>6837.0</v>
      </c>
      <c r="C177" s="158" t="s">
        <v>4129</v>
      </c>
      <c r="D177" s="158"/>
      <c r="E177" s="158" t="s">
        <v>20634</v>
      </c>
      <c r="F177" s="158"/>
      <c r="G177" s="158" t="s">
        <v>20685</v>
      </c>
      <c r="H177" s="159" t="s">
        <v>20685</v>
      </c>
      <c r="I177" s="160">
        <v>3260.0</v>
      </c>
      <c r="J177" s="161">
        <v>520.0</v>
      </c>
      <c r="K177" s="162">
        <v>520.0</v>
      </c>
      <c r="L177" s="163">
        <v>0.0</v>
      </c>
      <c r="M177" s="163">
        <v>0.0</v>
      </c>
      <c r="N177" s="163">
        <v>0.0</v>
      </c>
      <c r="O177" s="163"/>
      <c r="P177" s="163"/>
      <c r="Q177" s="163"/>
      <c r="R177" s="163"/>
      <c r="S177" s="163"/>
      <c r="T177" s="163"/>
    </row>
    <row r="178" ht="18.75" hidden="1" customHeight="1">
      <c r="A178" s="166">
        <v>45728.0</v>
      </c>
      <c r="B178" s="158">
        <v>6837.0</v>
      </c>
      <c r="C178" s="158" t="s">
        <v>4129</v>
      </c>
      <c r="D178" s="158"/>
      <c r="E178" s="158" t="s">
        <v>20634</v>
      </c>
      <c r="F178" s="158"/>
      <c r="G178" s="158" t="s">
        <v>20685</v>
      </c>
      <c r="H178" s="159" t="s">
        <v>20685</v>
      </c>
      <c r="I178" s="160">
        <v>3260.0</v>
      </c>
      <c r="J178" s="161">
        <v>520.0</v>
      </c>
      <c r="K178" s="162">
        <v>520.0</v>
      </c>
      <c r="L178" s="163">
        <v>0.0</v>
      </c>
      <c r="M178" s="163">
        <v>0.0</v>
      </c>
      <c r="N178" s="163">
        <v>0.0</v>
      </c>
      <c r="O178" s="163"/>
      <c r="P178" s="163"/>
      <c r="Q178" s="163"/>
      <c r="R178" s="163"/>
      <c r="S178" s="163"/>
      <c r="T178" s="163"/>
    </row>
    <row r="179" ht="18.75" hidden="1" customHeight="1">
      <c r="A179" s="166">
        <v>45728.0</v>
      </c>
      <c r="B179" s="158">
        <v>6839.0</v>
      </c>
      <c r="C179" s="158" t="s">
        <v>4042</v>
      </c>
      <c r="D179" s="158"/>
      <c r="E179" s="158" t="s">
        <v>20634</v>
      </c>
      <c r="F179" s="158"/>
      <c r="G179" s="158" t="s">
        <v>20685</v>
      </c>
      <c r="H179" s="159" t="s">
        <v>20685</v>
      </c>
      <c r="I179" s="160">
        <v>2520.0</v>
      </c>
      <c r="J179" s="161">
        <v>140.0</v>
      </c>
      <c r="K179" s="162">
        <v>0.0</v>
      </c>
      <c r="L179" s="163">
        <v>0.0</v>
      </c>
      <c r="M179" s="163">
        <v>140.0</v>
      </c>
      <c r="N179" s="163">
        <v>0.0</v>
      </c>
      <c r="O179" s="163"/>
      <c r="P179" s="163"/>
      <c r="Q179" s="163"/>
      <c r="R179" s="163"/>
      <c r="S179" s="163"/>
      <c r="T179" s="163"/>
    </row>
    <row r="180" ht="18.75" hidden="1" customHeight="1">
      <c r="A180" s="157">
        <v>45728.0</v>
      </c>
      <c r="B180" s="158">
        <v>15020.0</v>
      </c>
      <c r="C180" s="158" t="s">
        <v>18536</v>
      </c>
      <c r="D180" s="158" t="s">
        <v>20687</v>
      </c>
      <c r="E180" s="158">
        <v>8.0</v>
      </c>
      <c r="F180" s="158" t="s">
        <v>20704</v>
      </c>
      <c r="G180" s="158" t="s">
        <v>4545</v>
      </c>
      <c r="H180" s="159" t="s">
        <v>20635</v>
      </c>
      <c r="I180" s="160">
        <v>14580.0</v>
      </c>
      <c r="J180" s="161">
        <v>4560.0</v>
      </c>
      <c r="K180" s="165">
        <v>4560.0</v>
      </c>
      <c r="L180" s="163"/>
      <c r="M180" s="163"/>
      <c r="N180" s="163"/>
      <c r="O180" s="163"/>
      <c r="P180" s="163"/>
      <c r="Q180" s="163"/>
      <c r="R180" s="163"/>
      <c r="S180" s="163"/>
      <c r="T180" s="163"/>
    </row>
    <row r="181" ht="18.75" hidden="1" customHeight="1">
      <c r="A181" s="166">
        <v>45728.0</v>
      </c>
      <c r="B181" s="158">
        <v>6840.0</v>
      </c>
      <c r="C181" s="158" t="s">
        <v>4543</v>
      </c>
      <c r="D181" s="158"/>
      <c r="E181" s="158" t="s">
        <v>20634</v>
      </c>
      <c r="F181" s="158"/>
      <c r="G181" s="158" t="s">
        <v>20697</v>
      </c>
      <c r="H181" s="159" t="s">
        <v>20697</v>
      </c>
      <c r="I181" s="160">
        <v>3380.0</v>
      </c>
      <c r="J181" s="161">
        <v>760.0</v>
      </c>
      <c r="K181" s="162">
        <v>760.0</v>
      </c>
      <c r="L181" s="163">
        <v>0.0</v>
      </c>
      <c r="M181" s="163">
        <v>0.0</v>
      </c>
      <c r="N181" s="163">
        <v>0.0</v>
      </c>
      <c r="O181" s="163"/>
      <c r="P181" s="163"/>
      <c r="Q181" s="163"/>
      <c r="R181" s="163"/>
      <c r="S181" s="163"/>
      <c r="T181" s="163"/>
    </row>
    <row r="182" ht="18.75" hidden="1" customHeight="1">
      <c r="A182" s="157">
        <v>45728.0</v>
      </c>
      <c r="B182" s="158">
        <v>15021.0</v>
      </c>
      <c r="C182" s="158" t="s">
        <v>20828</v>
      </c>
      <c r="D182" s="158" t="s">
        <v>20673</v>
      </c>
      <c r="E182" s="158">
        <v>8.0</v>
      </c>
      <c r="F182" s="158" t="s">
        <v>20772</v>
      </c>
      <c r="G182" s="158" t="s">
        <v>4503</v>
      </c>
      <c r="H182" s="159" t="s">
        <v>20638</v>
      </c>
      <c r="I182" s="160">
        <v>17200.0</v>
      </c>
      <c r="J182" s="161">
        <v>7360.0</v>
      </c>
      <c r="K182" s="162"/>
      <c r="L182" s="163"/>
      <c r="M182" s="163"/>
      <c r="N182" s="164">
        <v>7360.0</v>
      </c>
      <c r="O182" s="163"/>
      <c r="P182" s="163"/>
      <c r="Q182" s="163"/>
      <c r="R182" s="163"/>
      <c r="S182" s="163"/>
      <c r="T182" s="163"/>
    </row>
    <row r="183" ht="18.75" hidden="1" customHeight="1">
      <c r="A183" s="166">
        <v>45728.0</v>
      </c>
      <c r="B183" s="158">
        <v>6841.0</v>
      </c>
      <c r="C183" s="158" t="s">
        <v>4544</v>
      </c>
      <c r="D183" s="158"/>
      <c r="E183" s="158" t="s">
        <v>20634</v>
      </c>
      <c r="F183" s="158"/>
      <c r="G183" s="158" t="s">
        <v>20697</v>
      </c>
      <c r="H183" s="159" t="s">
        <v>20697</v>
      </c>
      <c r="I183" s="160">
        <v>3060.0</v>
      </c>
      <c r="J183" s="161">
        <v>420.0</v>
      </c>
      <c r="K183" s="162">
        <v>420.0</v>
      </c>
      <c r="L183" s="163">
        <v>0.0</v>
      </c>
      <c r="M183" s="163">
        <v>0.0</v>
      </c>
      <c r="N183" s="163">
        <v>0.0</v>
      </c>
      <c r="O183" s="163"/>
      <c r="P183" s="163"/>
      <c r="Q183" s="163"/>
      <c r="R183" s="163"/>
      <c r="S183" s="163"/>
      <c r="T183" s="163"/>
    </row>
    <row r="184" ht="18.75" hidden="1" customHeight="1">
      <c r="A184" s="166">
        <v>45728.0</v>
      </c>
      <c r="B184" s="158">
        <v>6842.0</v>
      </c>
      <c r="C184" s="158" t="s">
        <v>4017</v>
      </c>
      <c r="D184" s="158"/>
      <c r="E184" s="158" t="s">
        <v>20634</v>
      </c>
      <c r="F184" s="158"/>
      <c r="G184" s="158" t="s">
        <v>4500</v>
      </c>
      <c r="H184" s="159" t="s">
        <v>4500</v>
      </c>
      <c r="I184" s="160">
        <v>3440.0</v>
      </c>
      <c r="J184" s="161">
        <v>760.0</v>
      </c>
      <c r="K184" s="162">
        <v>760.0</v>
      </c>
      <c r="L184" s="163">
        <v>0.0</v>
      </c>
      <c r="M184" s="163">
        <v>0.0</v>
      </c>
      <c r="N184" s="163">
        <v>0.0</v>
      </c>
      <c r="O184" s="163"/>
      <c r="P184" s="163"/>
      <c r="Q184" s="163"/>
      <c r="R184" s="163"/>
      <c r="S184" s="163"/>
      <c r="T184" s="163"/>
    </row>
    <row r="185" ht="18.75" hidden="1" customHeight="1">
      <c r="A185" s="157">
        <v>45728.0</v>
      </c>
      <c r="B185" s="158">
        <v>15022.0</v>
      </c>
      <c r="C185" s="158" t="s">
        <v>20829</v>
      </c>
      <c r="D185" s="158" t="s">
        <v>20687</v>
      </c>
      <c r="E185" s="158">
        <v>8.0</v>
      </c>
      <c r="F185" s="158" t="s">
        <v>20830</v>
      </c>
      <c r="G185" s="158" t="s">
        <v>4548</v>
      </c>
      <c r="H185" s="159" t="s">
        <v>20635</v>
      </c>
      <c r="I185" s="160">
        <v>11360.0</v>
      </c>
      <c r="J185" s="161">
        <v>1340.0</v>
      </c>
      <c r="K185" s="165">
        <v>1340.0</v>
      </c>
      <c r="L185" s="163"/>
      <c r="M185" s="163"/>
      <c r="N185" s="163"/>
      <c r="O185" s="163"/>
      <c r="P185" s="163"/>
      <c r="Q185" s="163"/>
      <c r="R185" s="163"/>
      <c r="S185" s="163"/>
      <c r="T185" s="163"/>
    </row>
    <row r="186" ht="18.75" hidden="1" customHeight="1">
      <c r="A186" s="166">
        <v>45728.0</v>
      </c>
      <c r="B186" s="158">
        <v>6843.0</v>
      </c>
      <c r="C186" s="158" t="s">
        <v>3980</v>
      </c>
      <c r="D186" s="158"/>
      <c r="E186" s="158" t="s">
        <v>20634</v>
      </c>
      <c r="F186" s="158"/>
      <c r="G186" s="158" t="s">
        <v>20831</v>
      </c>
      <c r="H186" s="159" t="s">
        <v>20831</v>
      </c>
      <c r="I186" s="160">
        <v>5020.0</v>
      </c>
      <c r="J186" s="161">
        <v>2280.0</v>
      </c>
      <c r="K186" s="162">
        <v>0.0</v>
      </c>
      <c r="L186" s="163">
        <v>0.0</v>
      </c>
      <c r="M186" s="163">
        <v>0.0</v>
      </c>
      <c r="N186" s="163">
        <v>2280.0</v>
      </c>
      <c r="O186" s="163"/>
      <c r="P186" s="163"/>
      <c r="Q186" s="163"/>
      <c r="R186" s="163"/>
      <c r="S186" s="163"/>
      <c r="T186" s="163"/>
    </row>
    <row r="187" ht="18.75" hidden="1" customHeight="1">
      <c r="A187" s="157">
        <v>45728.0</v>
      </c>
      <c r="B187" s="158">
        <v>15023.0</v>
      </c>
      <c r="C187" s="158" t="s">
        <v>3980</v>
      </c>
      <c r="D187" s="158" t="s">
        <v>20673</v>
      </c>
      <c r="E187" s="158">
        <v>8.0</v>
      </c>
      <c r="F187" s="158" t="s">
        <v>20735</v>
      </c>
      <c r="G187" s="158" t="s">
        <v>4549</v>
      </c>
      <c r="H187" s="159" t="s">
        <v>20638</v>
      </c>
      <c r="I187" s="160">
        <v>16760.0</v>
      </c>
      <c r="J187" s="161">
        <v>6920.0</v>
      </c>
      <c r="K187" s="162"/>
      <c r="L187" s="163"/>
      <c r="M187" s="163"/>
      <c r="N187" s="164">
        <v>6920.0</v>
      </c>
      <c r="O187" s="163"/>
      <c r="P187" s="163"/>
      <c r="Q187" s="163"/>
      <c r="R187" s="163"/>
      <c r="S187" s="163"/>
      <c r="T187" s="163"/>
    </row>
    <row r="188" ht="18.75" hidden="1" customHeight="1">
      <c r="A188" s="157">
        <v>45728.0</v>
      </c>
      <c r="B188" s="158">
        <v>15024.0</v>
      </c>
      <c r="C188" s="158" t="s">
        <v>20832</v>
      </c>
      <c r="D188" s="158" t="s">
        <v>20687</v>
      </c>
      <c r="E188" s="158">
        <v>8.0</v>
      </c>
      <c r="F188" s="158" t="s">
        <v>20692</v>
      </c>
      <c r="G188" s="158" t="s">
        <v>4550</v>
      </c>
      <c r="H188" s="159" t="s">
        <v>20635</v>
      </c>
      <c r="I188" s="160">
        <v>14560.0</v>
      </c>
      <c r="J188" s="161">
        <v>4540.0</v>
      </c>
      <c r="K188" s="165">
        <v>4540.0</v>
      </c>
      <c r="L188" s="163"/>
      <c r="M188" s="163"/>
      <c r="N188" s="163"/>
      <c r="O188" s="163"/>
      <c r="P188" s="163"/>
      <c r="Q188" s="163"/>
      <c r="R188" s="163"/>
      <c r="S188" s="163"/>
      <c r="T188" s="163"/>
    </row>
    <row r="189" ht="18.75" hidden="1" customHeight="1">
      <c r="A189" s="166">
        <v>45728.0</v>
      </c>
      <c r="B189" s="158">
        <v>6844.0</v>
      </c>
      <c r="C189" s="158" t="s">
        <v>3989</v>
      </c>
      <c r="D189" s="158"/>
      <c r="E189" s="158" t="s">
        <v>20634</v>
      </c>
      <c r="F189" s="158"/>
      <c r="G189" s="158" t="s">
        <v>20833</v>
      </c>
      <c r="H189" s="159" t="s">
        <v>20833</v>
      </c>
      <c r="I189" s="160">
        <v>3820.0</v>
      </c>
      <c r="J189" s="161">
        <v>680.0</v>
      </c>
      <c r="K189" s="162">
        <v>0.0</v>
      </c>
      <c r="L189" s="163">
        <v>680.0</v>
      </c>
      <c r="M189" s="163">
        <v>0.0</v>
      </c>
      <c r="N189" s="163">
        <v>0.0</v>
      </c>
      <c r="O189" s="163"/>
      <c r="P189" s="163"/>
      <c r="Q189" s="163"/>
      <c r="R189" s="163"/>
      <c r="S189" s="163"/>
      <c r="T189" s="163"/>
    </row>
    <row r="190" ht="18.75" hidden="1" customHeight="1">
      <c r="A190" s="166">
        <v>45728.0</v>
      </c>
      <c r="B190" s="158">
        <v>6845.0</v>
      </c>
      <c r="C190" s="158" t="s">
        <v>744</v>
      </c>
      <c r="D190" s="158"/>
      <c r="E190" s="158" t="s">
        <v>20634</v>
      </c>
      <c r="F190" s="158"/>
      <c r="G190" s="158"/>
      <c r="H190" s="159"/>
      <c r="I190" s="160">
        <v>2980.0</v>
      </c>
      <c r="J190" s="161">
        <v>200.0</v>
      </c>
      <c r="K190" s="162">
        <v>0.0</v>
      </c>
      <c r="L190" s="163">
        <v>0.0</v>
      </c>
      <c r="M190" s="163">
        <v>200.0</v>
      </c>
      <c r="N190" s="163">
        <v>0.0</v>
      </c>
      <c r="O190" s="163"/>
      <c r="P190" s="163"/>
      <c r="Q190" s="163"/>
      <c r="R190" s="163"/>
      <c r="S190" s="163"/>
      <c r="T190" s="163"/>
    </row>
    <row r="191" ht="18.75" hidden="1" customHeight="1">
      <c r="A191" s="166">
        <v>45728.0</v>
      </c>
      <c r="B191" s="158">
        <v>6846.0</v>
      </c>
      <c r="C191" s="158" t="s">
        <v>4017</v>
      </c>
      <c r="D191" s="158"/>
      <c r="E191" s="158" t="s">
        <v>20634</v>
      </c>
      <c r="F191" s="158"/>
      <c r="G191" s="158" t="s">
        <v>4500</v>
      </c>
      <c r="H191" s="159" t="s">
        <v>4500</v>
      </c>
      <c r="I191" s="160">
        <v>3000.0</v>
      </c>
      <c r="J191" s="161">
        <v>140.0</v>
      </c>
      <c r="K191" s="162">
        <v>0.0</v>
      </c>
      <c r="L191" s="163">
        <v>140.0</v>
      </c>
      <c r="M191" s="163">
        <v>0.0</v>
      </c>
      <c r="N191" s="163">
        <v>0.0</v>
      </c>
      <c r="O191" s="163"/>
      <c r="P191" s="163"/>
      <c r="Q191" s="163"/>
      <c r="R191" s="163"/>
      <c r="S191" s="163"/>
      <c r="T191" s="163"/>
    </row>
    <row r="192" ht="18.75" hidden="1" customHeight="1">
      <c r="A192" s="166">
        <v>45728.0</v>
      </c>
      <c r="B192" s="158">
        <v>6847.0</v>
      </c>
      <c r="C192" s="158" t="s">
        <v>3445</v>
      </c>
      <c r="D192" s="158"/>
      <c r="E192" s="158" t="s">
        <v>20634</v>
      </c>
      <c r="F192" s="158"/>
      <c r="G192" s="158"/>
      <c r="H192" s="159"/>
      <c r="I192" s="160">
        <v>2760.0</v>
      </c>
      <c r="J192" s="161">
        <v>720.0</v>
      </c>
      <c r="K192" s="162">
        <v>0.0</v>
      </c>
      <c r="L192" s="163">
        <v>0.0</v>
      </c>
      <c r="M192" s="163">
        <v>0.0</v>
      </c>
      <c r="N192" s="163">
        <v>720.0</v>
      </c>
      <c r="O192" s="163"/>
      <c r="P192" s="163"/>
      <c r="Q192" s="163"/>
      <c r="R192" s="163"/>
      <c r="S192" s="163"/>
      <c r="T192" s="163"/>
    </row>
    <row r="193" ht="18.75" hidden="1" customHeight="1">
      <c r="A193" s="166">
        <v>45728.0</v>
      </c>
      <c r="B193" s="158">
        <v>6848.0</v>
      </c>
      <c r="C193" s="158" t="s">
        <v>744</v>
      </c>
      <c r="D193" s="158"/>
      <c r="E193" s="158" t="s">
        <v>20634</v>
      </c>
      <c r="F193" s="158"/>
      <c r="G193" s="158" t="s">
        <v>20685</v>
      </c>
      <c r="H193" s="159" t="s">
        <v>20685</v>
      </c>
      <c r="I193" s="160">
        <v>2740.0</v>
      </c>
      <c r="J193" s="161">
        <v>220.0</v>
      </c>
      <c r="K193" s="162">
        <v>220.0</v>
      </c>
      <c r="L193" s="163">
        <v>0.0</v>
      </c>
      <c r="M193" s="163">
        <v>0.0</v>
      </c>
      <c r="N193" s="163">
        <v>0.0</v>
      </c>
      <c r="O193" s="163"/>
      <c r="P193" s="163"/>
      <c r="Q193" s="163"/>
      <c r="R193" s="163"/>
      <c r="S193" s="163"/>
      <c r="T193" s="163"/>
    </row>
    <row r="194" ht="18.75" hidden="1" customHeight="1">
      <c r="A194" s="157">
        <v>45728.0</v>
      </c>
      <c r="B194" s="158">
        <v>15025.0</v>
      </c>
      <c r="C194" s="158" t="s">
        <v>3260</v>
      </c>
      <c r="D194" s="158" t="s">
        <v>20695</v>
      </c>
      <c r="E194" s="158">
        <v>8.0</v>
      </c>
      <c r="F194" s="158" t="s">
        <v>20834</v>
      </c>
      <c r="G194" s="158" t="s">
        <v>4491</v>
      </c>
      <c r="H194" s="159" t="s">
        <v>20635</v>
      </c>
      <c r="I194" s="160">
        <v>10440.0</v>
      </c>
      <c r="J194" s="161">
        <v>740.0</v>
      </c>
      <c r="K194" s="165">
        <v>740.0</v>
      </c>
      <c r="L194" s="163"/>
      <c r="M194" s="163"/>
      <c r="N194" s="163"/>
      <c r="O194" s="163"/>
      <c r="P194" s="163"/>
      <c r="Q194" s="163"/>
      <c r="R194" s="163"/>
      <c r="S194" s="163"/>
      <c r="T194" s="163"/>
    </row>
    <row r="195" ht="18.75" hidden="1" customHeight="1">
      <c r="A195" s="157">
        <v>45728.0</v>
      </c>
      <c r="B195" s="158">
        <v>15026.0</v>
      </c>
      <c r="C195" s="158" t="s">
        <v>20763</v>
      </c>
      <c r="D195" s="158" t="s">
        <v>20673</v>
      </c>
      <c r="E195" s="158">
        <v>8.0</v>
      </c>
      <c r="F195" s="158" t="s">
        <v>20835</v>
      </c>
      <c r="G195" s="158" t="s">
        <v>4551</v>
      </c>
      <c r="H195" s="159" t="s">
        <v>20669</v>
      </c>
      <c r="I195" s="160">
        <v>10700.0</v>
      </c>
      <c r="J195" s="161">
        <v>860.0</v>
      </c>
      <c r="K195" s="162"/>
      <c r="L195" s="164">
        <v>860.0</v>
      </c>
      <c r="M195" s="163"/>
      <c r="N195" s="163"/>
      <c r="O195" s="163"/>
      <c r="P195" s="163"/>
      <c r="Q195" s="163"/>
      <c r="R195" s="163"/>
      <c r="S195" s="163"/>
      <c r="T195" s="163"/>
    </row>
    <row r="196" ht="18.75" hidden="1" customHeight="1">
      <c r="A196" s="166">
        <v>45728.0</v>
      </c>
      <c r="B196" s="158">
        <v>6849.0</v>
      </c>
      <c r="C196" s="158" t="s">
        <v>4017</v>
      </c>
      <c r="D196" s="158"/>
      <c r="E196" s="158" t="s">
        <v>20634</v>
      </c>
      <c r="F196" s="158"/>
      <c r="G196" s="158" t="s">
        <v>4500</v>
      </c>
      <c r="H196" s="159" t="s">
        <v>4500</v>
      </c>
      <c r="I196" s="160">
        <v>3480.0</v>
      </c>
      <c r="J196" s="161">
        <v>680.0</v>
      </c>
      <c r="K196" s="162">
        <v>680.0</v>
      </c>
      <c r="L196" s="163">
        <v>0.0</v>
      </c>
      <c r="M196" s="163">
        <v>0.0</v>
      </c>
      <c r="N196" s="163">
        <v>0.0</v>
      </c>
      <c r="O196" s="163"/>
      <c r="P196" s="163"/>
      <c r="Q196" s="163"/>
      <c r="R196" s="163"/>
      <c r="S196" s="163"/>
      <c r="T196" s="163"/>
    </row>
    <row r="197" ht="18.75" hidden="1" customHeight="1">
      <c r="A197" s="157">
        <v>45728.0</v>
      </c>
      <c r="B197" s="158">
        <v>15027.0</v>
      </c>
      <c r="C197" s="158" t="s">
        <v>3260</v>
      </c>
      <c r="D197" s="158" t="s">
        <v>20695</v>
      </c>
      <c r="E197" s="158">
        <v>8.0</v>
      </c>
      <c r="F197" s="158" t="s">
        <v>20787</v>
      </c>
      <c r="G197" s="158" t="s">
        <v>4491</v>
      </c>
      <c r="H197" s="159" t="s">
        <v>20635</v>
      </c>
      <c r="I197" s="160">
        <v>13840.0</v>
      </c>
      <c r="J197" s="161">
        <v>4140.0</v>
      </c>
      <c r="K197" s="165">
        <v>4140.0</v>
      </c>
      <c r="L197" s="163"/>
      <c r="M197" s="163"/>
      <c r="N197" s="163"/>
      <c r="O197" s="163"/>
      <c r="P197" s="163"/>
      <c r="Q197" s="163"/>
      <c r="R197" s="163"/>
      <c r="S197" s="163"/>
      <c r="T197" s="163"/>
    </row>
    <row r="198" ht="18.75" hidden="1" customHeight="1">
      <c r="A198" s="157">
        <v>45728.0</v>
      </c>
      <c r="B198" s="158">
        <v>15028.0</v>
      </c>
      <c r="C198" s="158" t="s">
        <v>19529</v>
      </c>
      <c r="D198" s="158" t="s">
        <v>20687</v>
      </c>
      <c r="E198" s="158">
        <v>12.0</v>
      </c>
      <c r="F198" s="158" t="s">
        <v>20836</v>
      </c>
      <c r="G198" s="158" t="s">
        <v>4552</v>
      </c>
      <c r="H198" s="159" t="s">
        <v>20635</v>
      </c>
      <c r="I198" s="160">
        <v>11660.0</v>
      </c>
      <c r="J198" s="161">
        <v>1620.0</v>
      </c>
      <c r="K198" s="165">
        <v>1620.0</v>
      </c>
      <c r="L198" s="163"/>
      <c r="M198" s="163"/>
      <c r="N198" s="163"/>
      <c r="O198" s="163"/>
      <c r="P198" s="163"/>
      <c r="Q198" s="163"/>
      <c r="R198" s="163"/>
      <c r="S198" s="163"/>
      <c r="T198" s="163"/>
    </row>
    <row r="199" ht="18.75" hidden="1" customHeight="1">
      <c r="A199" s="166">
        <v>45728.0</v>
      </c>
      <c r="B199" s="158">
        <v>6850.0</v>
      </c>
      <c r="C199" s="158" t="s">
        <v>3445</v>
      </c>
      <c r="D199" s="158"/>
      <c r="E199" s="158" t="s">
        <v>20634</v>
      </c>
      <c r="F199" s="158"/>
      <c r="G199" s="158" t="s">
        <v>20685</v>
      </c>
      <c r="H199" s="159" t="s">
        <v>20685</v>
      </c>
      <c r="I199" s="160">
        <v>2880.0</v>
      </c>
      <c r="J199" s="161">
        <v>820.0</v>
      </c>
      <c r="K199" s="162">
        <v>0.0</v>
      </c>
      <c r="L199" s="163">
        <v>0.0</v>
      </c>
      <c r="M199" s="163">
        <v>0.0</v>
      </c>
      <c r="N199" s="163">
        <v>820.0</v>
      </c>
      <c r="O199" s="163"/>
      <c r="P199" s="163"/>
      <c r="Q199" s="163"/>
      <c r="R199" s="163"/>
      <c r="S199" s="163"/>
      <c r="T199" s="163"/>
    </row>
    <row r="200" ht="18.75" hidden="1" customHeight="1">
      <c r="A200" s="166">
        <v>45728.0</v>
      </c>
      <c r="B200" s="158">
        <v>6851.0</v>
      </c>
      <c r="C200" s="158" t="s">
        <v>744</v>
      </c>
      <c r="D200" s="158"/>
      <c r="E200" s="158" t="s">
        <v>20634</v>
      </c>
      <c r="F200" s="158"/>
      <c r="G200" s="158" t="s">
        <v>20685</v>
      </c>
      <c r="H200" s="159" t="s">
        <v>20685</v>
      </c>
      <c r="I200" s="160">
        <v>2940.0</v>
      </c>
      <c r="J200" s="161">
        <v>360.0</v>
      </c>
      <c r="K200" s="162">
        <v>360.0</v>
      </c>
      <c r="L200" s="163">
        <v>0.0</v>
      </c>
      <c r="M200" s="163">
        <v>0.0</v>
      </c>
      <c r="N200" s="163">
        <v>0.0</v>
      </c>
      <c r="O200" s="163"/>
      <c r="P200" s="163"/>
      <c r="Q200" s="163"/>
      <c r="R200" s="163"/>
      <c r="S200" s="163"/>
      <c r="T200" s="163"/>
    </row>
    <row r="201" ht="18.75" hidden="1" customHeight="1">
      <c r="A201" s="157">
        <v>45728.0</v>
      </c>
      <c r="B201" s="158">
        <v>15029.0</v>
      </c>
      <c r="C201" s="158" t="s">
        <v>20837</v>
      </c>
      <c r="D201" s="158" t="s">
        <v>20687</v>
      </c>
      <c r="E201" s="158">
        <v>8.0</v>
      </c>
      <c r="F201" s="158" t="s">
        <v>20780</v>
      </c>
      <c r="G201" s="158" t="s">
        <v>4553</v>
      </c>
      <c r="H201" s="159" t="s">
        <v>20669</v>
      </c>
      <c r="I201" s="160">
        <v>10800.0</v>
      </c>
      <c r="J201" s="161">
        <v>780.0</v>
      </c>
      <c r="K201" s="162"/>
      <c r="L201" s="164">
        <v>780.0</v>
      </c>
      <c r="M201" s="163"/>
      <c r="N201" s="163"/>
      <c r="O201" s="163"/>
      <c r="P201" s="163"/>
      <c r="Q201" s="163"/>
      <c r="R201" s="163"/>
      <c r="S201" s="163"/>
      <c r="T201" s="163"/>
    </row>
    <row r="202" ht="18.75" hidden="1" customHeight="1">
      <c r="A202" s="166">
        <v>45728.0</v>
      </c>
      <c r="B202" s="158">
        <v>6852.0</v>
      </c>
      <c r="C202" s="158" t="s">
        <v>3986</v>
      </c>
      <c r="D202" s="158"/>
      <c r="E202" s="158" t="s">
        <v>20634</v>
      </c>
      <c r="F202" s="158"/>
      <c r="G202" s="158"/>
      <c r="H202" s="159"/>
      <c r="I202" s="160">
        <v>3720.0</v>
      </c>
      <c r="J202" s="161">
        <v>1040.0</v>
      </c>
      <c r="K202" s="162">
        <v>0.0</v>
      </c>
      <c r="L202" s="163">
        <v>312.0</v>
      </c>
      <c r="M202" s="163">
        <v>728.0</v>
      </c>
      <c r="N202" s="163">
        <v>0.0</v>
      </c>
      <c r="O202" s="163"/>
      <c r="P202" s="163"/>
      <c r="Q202" s="163"/>
      <c r="R202" s="163"/>
      <c r="S202" s="163"/>
      <c r="T202" s="163"/>
    </row>
    <row r="203" ht="18.75" hidden="1" customHeight="1">
      <c r="A203" s="157">
        <v>45728.0</v>
      </c>
      <c r="B203" s="158">
        <v>15030.0</v>
      </c>
      <c r="C203" s="158" t="s">
        <v>18536</v>
      </c>
      <c r="D203" s="158" t="s">
        <v>20673</v>
      </c>
      <c r="E203" s="158">
        <v>14.0</v>
      </c>
      <c r="F203" s="158" t="s">
        <v>20838</v>
      </c>
      <c r="G203" s="158" t="s">
        <v>4074</v>
      </c>
      <c r="H203" s="159" t="s">
        <v>20635</v>
      </c>
      <c r="I203" s="160">
        <v>12300.0</v>
      </c>
      <c r="J203" s="161">
        <v>2440.0</v>
      </c>
      <c r="K203" s="165">
        <v>2440.0</v>
      </c>
      <c r="L203" s="163"/>
      <c r="M203" s="163"/>
      <c r="N203" s="163"/>
      <c r="O203" s="163"/>
      <c r="P203" s="163"/>
      <c r="Q203" s="163"/>
      <c r="R203" s="163"/>
      <c r="S203" s="163"/>
      <c r="T203" s="163"/>
    </row>
    <row r="204" ht="18.75" hidden="1" customHeight="1">
      <c r="A204" s="157">
        <v>45728.0</v>
      </c>
      <c r="B204" s="158">
        <v>15031.0</v>
      </c>
      <c r="C204" s="158" t="s">
        <v>2851</v>
      </c>
      <c r="D204" s="158" t="s">
        <v>20673</v>
      </c>
      <c r="E204" s="158">
        <v>8.0</v>
      </c>
      <c r="F204" s="158" t="s">
        <v>20839</v>
      </c>
      <c r="G204" s="158" t="s">
        <v>4135</v>
      </c>
      <c r="H204" s="159" t="s">
        <v>20635</v>
      </c>
      <c r="I204" s="160">
        <v>11160.0</v>
      </c>
      <c r="J204" s="161">
        <v>1320.0</v>
      </c>
      <c r="K204" s="165">
        <v>1320.0</v>
      </c>
      <c r="L204" s="163"/>
      <c r="M204" s="163"/>
      <c r="N204" s="163"/>
      <c r="O204" s="163"/>
      <c r="P204" s="163"/>
      <c r="Q204" s="163"/>
      <c r="R204" s="163"/>
      <c r="S204" s="163"/>
      <c r="T204" s="163"/>
    </row>
    <row r="205" ht="18.75" hidden="1" customHeight="1">
      <c r="A205" s="166">
        <v>45728.0</v>
      </c>
      <c r="B205" s="158">
        <v>6881.0</v>
      </c>
      <c r="C205" s="158" t="s">
        <v>19637</v>
      </c>
      <c r="D205" s="158"/>
      <c r="E205" s="158" t="s">
        <v>20634</v>
      </c>
      <c r="F205" s="158"/>
      <c r="G205" s="158" t="s">
        <v>20840</v>
      </c>
      <c r="H205" s="159" t="s">
        <v>20840</v>
      </c>
      <c r="I205" s="160">
        <v>2640.0</v>
      </c>
      <c r="J205" s="161">
        <v>120.0</v>
      </c>
      <c r="K205" s="162">
        <v>120.0</v>
      </c>
      <c r="L205" s="163">
        <v>0.0</v>
      </c>
      <c r="M205" s="163">
        <v>0.0</v>
      </c>
      <c r="N205" s="163">
        <v>0.0</v>
      </c>
      <c r="O205" s="163"/>
      <c r="P205" s="163"/>
      <c r="Q205" s="163"/>
      <c r="R205" s="163"/>
      <c r="S205" s="163"/>
      <c r="T205" s="163"/>
    </row>
    <row r="206" ht="18.75" hidden="1" customHeight="1">
      <c r="A206" s="167">
        <v>45728.029016203705</v>
      </c>
      <c r="B206" s="158">
        <v>6836.0</v>
      </c>
      <c r="C206" s="158" t="s">
        <v>4051</v>
      </c>
      <c r="D206" s="158"/>
      <c r="E206" s="158" t="s">
        <v>20634</v>
      </c>
      <c r="F206" s="158"/>
      <c r="G206" s="158" t="s">
        <v>20841</v>
      </c>
      <c r="H206" s="159" t="s">
        <v>20841</v>
      </c>
      <c r="I206" s="160">
        <v>2980.0</v>
      </c>
      <c r="J206" s="161">
        <v>500.0</v>
      </c>
      <c r="K206" s="162">
        <v>500.0</v>
      </c>
      <c r="L206" s="163">
        <v>0.0</v>
      </c>
      <c r="M206" s="163">
        <v>0.0</v>
      </c>
      <c r="N206" s="163">
        <v>0.0</v>
      </c>
      <c r="O206" s="163"/>
      <c r="P206" s="163"/>
      <c r="Q206" s="163"/>
      <c r="R206" s="163"/>
      <c r="S206" s="163"/>
      <c r="T206" s="163"/>
    </row>
    <row r="207" ht="18.75" hidden="1" customHeight="1">
      <c r="A207" s="157">
        <v>45729.0</v>
      </c>
      <c r="B207" s="158">
        <v>15032.0</v>
      </c>
      <c r="C207" s="158" t="s">
        <v>4017</v>
      </c>
      <c r="D207" s="158" t="s">
        <v>20677</v>
      </c>
      <c r="E207" s="158">
        <v>8.0</v>
      </c>
      <c r="F207" s="158" t="s">
        <v>20700</v>
      </c>
      <c r="G207" s="158" t="s">
        <v>4500</v>
      </c>
      <c r="H207" s="159" t="s">
        <v>20635</v>
      </c>
      <c r="I207" s="160">
        <v>12120.0</v>
      </c>
      <c r="J207" s="161">
        <v>2100.0</v>
      </c>
      <c r="K207" s="165">
        <v>2100.0</v>
      </c>
      <c r="L207" s="163"/>
      <c r="M207" s="163"/>
      <c r="N207" s="163"/>
      <c r="O207" s="163"/>
      <c r="P207" s="163"/>
      <c r="Q207" s="163"/>
      <c r="R207" s="163"/>
      <c r="S207" s="163"/>
      <c r="T207" s="163"/>
    </row>
    <row r="208" ht="18.75" hidden="1" customHeight="1">
      <c r="A208" s="157">
        <v>45729.0</v>
      </c>
      <c r="B208" s="158">
        <v>15033.0</v>
      </c>
      <c r="C208" s="158" t="s">
        <v>20760</v>
      </c>
      <c r="D208" s="158" t="s">
        <v>20687</v>
      </c>
      <c r="E208" s="158">
        <v>8.0</v>
      </c>
      <c r="F208" s="158" t="s">
        <v>20746</v>
      </c>
      <c r="G208" s="158" t="s">
        <v>4414</v>
      </c>
      <c r="H208" s="159" t="s">
        <v>20635</v>
      </c>
      <c r="I208" s="160">
        <v>12000.0</v>
      </c>
      <c r="J208" s="161">
        <v>1980.0</v>
      </c>
      <c r="K208" s="165">
        <v>1980.0</v>
      </c>
      <c r="L208" s="163"/>
      <c r="M208" s="163"/>
      <c r="N208" s="163"/>
      <c r="O208" s="163"/>
      <c r="P208" s="163"/>
      <c r="Q208" s="163"/>
      <c r="R208" s="163"/>
      <c r="S208" s="163"/>
      <c r="T208" s="163"/>
    </row>
    <row r="209" ht="18.75" hidden="1" customHeight="1">
      <c r="A209" s="166">
        <v>45729.0</v>
      </c>
      <c r="B209" s="158">
        <v>6854.0</v>
      </c>
      <c r="C209" s="158" t="s">
        <v>4017</v>
      </c>
      <c r="D209" s="158"/>
      <c r="E209" s="158" t="s">
        <v>20634</v>
      </c>
      <c r="F209" s="158"/>
      <c r="G209" s="158" t="s">
        <v>4500</v>
      </c>
      <c r="H209" s="159" t="s">
        <v>4500</v>
      </c>
      <c r="I209" s="160">
        <v>3640.0</v>
      </c>
      <c r="J209" s="161">
        <v>900.0</v>
      </c>
      <c r="K209" s="162">
        <v>900.0</v>
      </c>
      <c r="L209" s="163">
        <v>0.0</v>
      </c>
      <c r="M209" s="163">
        <v>0.0</v>
      </c>
      <c r="N209" s="163">
        <v>0.0</v>
      </c>
      <c r="O209" s="163"/>
      <c r="P209" s="163"/>
      <c r="Q209" s="163"/>
      <c r="R209" s="163"/>
      <c r="S209" s="163"/>
      <c r="T209" s="163"/>
    </row>
    <row r="210" ht="18.75" hidden="1" customHeight="1">
      <c r="A210" s="157">
        <v>45729.0</v>
      </c>
      <c r="B210" s="158">
        <v>15034.0</v>
      </c>
      <c r="C210" s="158" t="s">
        <v>3823</v>
      </c>
      <c r="D210" s="158" t="s">
        <v>20687</v>
      </c>
      <c r="E210" s="158">
        <v>8.0</v>
      </c>
      <c r="F210" s="158" t="s">
        <v>20842</v>
      </c>
      <c r="G210" s="158" t="s">
        <v>4332</v>
      </c>
      <c r="H210" s="159" t="s">
        <v>20635</v>
      </c>
      <c r="I210" s="160">
        <v>14740.0</v>
      </c>
      <c r="J210" s="161">
        <v>4720.0</v>
      </c>
      <c r="K210" s="165">
        <v>4720.0</v>
      </c>
      <c r="L210" s="163"/>
      <c r="M210" s="163"/>
      <c r="N210" s="163"/>
      <c r="O210" s="163"/>
      <c r="P210" s="163"/>
      <c r="Q210" s="163"/>
      <c r="R210" s="163"/>
      <c r="S210" s="163"/>
      <c r="T210" s="163"/>
    </row>
    <row r="211" ht="18.75" hidden="1" customHeight="1">
      <c r="A211" s="157">
        <v>45729.0</v>
      </c>
      <c r="B211" s="158">
        <v>15035.0</v>
      </c>
      <c r="C211" s="158" t="s">
        <v>265</v>
      </c>
      <c r="D211" s="158" t="s">
        <v>20677</v>
      </c>
      <c r="E211" s="158">
        <v>16.0</v>
      </c>
      <c r="F211" s="158" t="s">
        <v>20843</v>
      </c>
      <c r="G211" s="158" t="s">
        <v>4088</v>
      </c>
      <c r="H211" s="159" t="s">
        <v>20635</v>
      </c>
      <c r="I211" s="160">
        <v>14700.0</v>
      </c>
      <c r="J211" s="161">
        <v>4420.0</v>
      </c>
      <c r="K211" s="165">
        <v>4420.0</v>
      </c>
      <c r="L211" s="163"/>
      <c r="M211" s="163"/>
      <c r="N211" s="163"/>
      <c r="O211" s="163"/>
      <c r="P211" s="163"/>
      <c r="Q211" s="163"/>
      <c r="R211" s="163"/>
      <c r="S211" s="163"/>
      <c r="T211" s="163"/>
    </row>
    <row r="212" ht="18.75" hidden="1" customHeight="1">
      <c r="A212" s="157">
        <v>45729.0</v>
      </c>
      <c r="B212" s="158">
        <v>15037.0</v>
      </c>
      <c r="C212" s="158" t="s">
        <v>18536</v>
      </c>
      <c r="D212" s="158" t="s">
        <v>20687</v>
      </c>
      <c r="E212" s="158">
        <v>8.0</v>
      </c>
      <c r="F212" s="158" t="s">
        <v>20790</v>
      </c>
      <c r="G212" s="158" t="s">
        <v>4519</v>
      </c>
      <c r="H212" s="159" t="s">
        <v>20635</v>
      </c>
      <c r="I212" s="160">
        <v>11600.0</v>
      </c>
      <c r="J212" s="161">
        <v>1580.0</v>
      </c>
      <c r="K212" s="165">
        <v>1580.0</v>
      </c>
      <c r="L212" s="163"/>
      <c r="M212" s="163"/>
      <c r="N212" s="163"/>
      <c r="O212" s="163"/>
      <c r="P212" s="163"/>
      <c r="Q212" s="163"/>
      <c r="R212" s="163"/>
      <c r="S212" s="163"/>
      <c r="T212" s="163"/>
    </row>
    <row r="213" ht="18.75" hidden="1" customHeight="1">
      <c r="A213" s="166">
        <v>45729.0</v>
      </c>
      <c r="B213" s="158">
        <v>6855.0</v>
      </c>
      <c r="C213" s="158" t="s">
        <v>3445</v>
      </c>
      <c r="D213" s="158"/>
      <c r="E213" s="158" t="s">
        <v>20634</v>
      </c>
      <c r="F213" s="158"/>
      <c r="G213" s="158"/>
      <c r="H213" s="159"/>
      <c r="I213" s="160">
        <v>2820.0</v>
      </c>
      <c r="J213" s="161">
        <v>700.0</v>
      </c>
      <c r="K213" s="162">
        <v>0.0</v>
      </c>
      <c r="L213" s="163">
        <v>0.0</v>
      </c>
      <c r="M213" s="163">
        <v>0.0</v>
      </c>
      <c r="N213" s="163">
        <v>700.0</v>
      </c>
      <c r="O213" s="163"/>
      <c r="P213" s="163"/>
      <c r="Q213" s="163"/>
      <c r="R213" s="163"/>
      <c r="S213" s="163"/>
      <c r="T213" s="163"/>
    </row>
    <row r="214" ht="18.75" hidden="1" customHeight="1">
      <c r="A214" s="166">
        <v>45729.0</v>
      </c>
      <c r="B214" s="158">
        <v>6856.0</v>
      </c>
      <c r="C214" s="158" t="s">
        <v>3872</v>
      </c>
      <c r="D214" s="158"/>
      <c r="E214" s="158" t="s">
        <v>20634</v>
      </c>
      <c r="F214" s="158"/>
      <c r="G214" s="158" t="s">
        <v>20685</v>
      </c>
      <c r="H214" s="159" t="s">
        <v>20685</v>
      </c>
      <c r="I214" s="160">
        <v>3340.0</v>
      </c>
      <c r="J214" s="161">
        <v>200.0</v>
      </c>
      <c r="K214" s="162">
        <v>0.0</v>
      </c>
      <c r="L214" s="163">
        <v>0.0</v>
      </c>
      <c r="M214" s="163">
        <v>200.0</v>
      </c>
      <c r="N214" s="163">
        <v>0.0</v>
      </c>
      <c r="O214" s="163"/>
      <c r="P214" s="163"/>
      <c r="Q214" s="163"/>
      <c r="R214" s="163"/>
      <c r="S214" s="163"/>
      <c r="T214" s="163"/>
    </row>
    <row r="215" ht="18.75" hidden="1" customHeight="1">
      <c r="A215" s="166">
        <v>45729.0</v>
      </c>
      <c r="B215" s="158">
        <v>6857.0</v>
      </c>
      <c r="C215" s="158" t="s">
        <v>4017</v>
      </c>
      <c r="D215" s="158"/>
      <c r="E215" s="158" t="s">
        <v>20634</v>
      </c>
      <c r="F215" s="158"/>
      <c r="G215" s="158" t="s">
        <v>4500</v>
      </c>
      <c r="H215" s="159" t="s">
        <v>4500</v>
      </c>
      <c r="I215" s="160">
        <v>3260.0</v>
      </c>
      <c r="J215" s="161">
        <v>160.0</v>
      </c>
      <c r="K215" s="162">
        <v>0.0</v>
      </c>
      <c r="L215" s="163">
        <v>160.0</v>
      </c>
      <c r="M215" s="163">
        <v>0.0</v>
      </c>
      <c r="N215" s="163">
        <v>0.0</v>
      </c>
      <c r="O215" s="163"/>
      <c r="P215" s="163"/>
      <c r="Q215" s="163"/>
      <c r="R215" s="163"/>
      <c r="S215" s="163"/>
      <c r="T215" s="163"/>
    </row>
    <row r="216" ht="18.75" hidden="1" customHeight="1">
      <c r="A216" s="166">
        <v>45729.0</v>
      </c>
      <c r="B216" s="158">
        <v>6858.0</v>
      </c>
      <c r="C216" s="158" t="s">
        <v>744</v>
      </c>
      <c r="D216" s="158"/>
      <c r="E216" s="158" t="s">
        <v>20634</v>
      </c>
      <c r="F216" s="158"/>
      <c r="G216" s="158"/>
      <c r="H216" s="159"/>
      <c r="I216" s="160">
        <v>3320.0</v>
      </c>
      <c r="J216" s="161">
        <v>700.0</v>
      </c>
      <c r="K216" s="162">
        <v>700.0</v>
      </c>
      <c r="L216" s="163">
        <v>0.0</v>
      </c>
      <c r="M216" s="163">
        <v>0.0</v>
      </c>
      <c r="N216" s="163">
        <v>0.0</v>
      </c>
      <c r="O216" s="163"/>
      <c r="P216" s="163"/>
      <c r="Q216" s="163"/>
      <c r="R216" s="163"/>
      <c r="S216" s="163"/>
      <c r="T216" s="163"/>
    </row>
    <row r="217" ht="18.75" hidden="1" customHeight="1">
      <c r="A217" s="166">
        <v>45729.0</v>
      </c>
      <c r="B217" s="158">
        <v>6859.0</v>
      </c>
      <c r="C217" s="158" t="s">
        <v>3872</v>
      </c>
      <c r="D217" s="158"/>
      <c r="E217" s="158" t="s">
        <v>20634</v>
      </c>
      <c r="F217" s="158"/>
      <c r="G217" s="158"/>
      <c r="H217" s="159"/>
      <c r="I217" s="160">
        <v>4000.0</v>
      </c>
      <c r="J217" s="161">
        <v>400.0</v>
      </c>
      <c r="K217" s="162">
        <v>0.0</v>
      </c>
      <c r="L217" s="163">
        <v>0.0</v>
      </c>
      <c r="M217" s="163">
        <v>0.0</v>
      </c>
      <c r="N217" s="163">
        <v>400.0</v>
      </c>
      <c r="O217" s="163"/>
      <c r="P217" s="163"/>
      <c r="Q217" s="163"/>
      <c r="R217" s="163"/>
      <c r="S217" s="163"/>
      <c r="T217" s="163"/>
    </row>
    <row r="218" ht="18.75" hidden="1" customHeight="1">
      <c r="A218" s="166">
        <v>45729.0</v>
      </c>
      <c r="B218" s="158">
        <v>6860.0</v>
      </c>
      <c r="C218" s="158" t="s">
        <v>744</v>
      </c>
      <c r="D218" s="158"/>
      <c r="E218" s="158" t="s">
        <v>20634</v>
      </c>
      <c r="F218" s="158"/>
      <c r="G218" s="158"/>
      <c r="H218" s="159"/>
      <c r="I218" s="160">
        <v>2980.0</v>
      </c>
      <c r="J218" s="161">
        <v>360.0</v>
      </c>
      <c r="K218" s="162">
        <v>360.0</v>
      </c>
      <c r="L218" s="163">
        <v>0.0</v>
      </c>
      <c r="M218" s="163">
        <v>0.0</v>
      </c>
      <c r="N218" s="163">
        <v>0.0</v>
      </c>
      <c r="O218" s="163"/>
      <c r="P218" s="163"/>
      <c r="Q218" s="163"/>
      <c r="R218" s="163"/>
      <c r="S218" s="163"/>
      <c r="T218" s="163"/>
    </row>
    <row r="219" ht="18.75" hidden="1" customHeight="1">
      <c r="A219" s="157">
        <v>45729.0</v>
      </c>
      <c r="B219" s="158">
        <v>15038.0</v>
      </c>
      <c r="C219" s="158" t="s">
        <v>19529</v>
      </c>
      <c r="D219" s="158" t="s">
        <v>20687</v>
      </c>
      <c r="E219" s="158">
        <v>8.0</v>
      </c>
      <c r="F219" s="158" t="s">
        <v>20844</v>
      </c>
      <c r="G219" s="158" t="s">
        <v>4555</v>
      </c>
      <c r="H219" s="159" t="s">
        <v>20635</v>
      </c>
      <c r="I219" s="160">
        <v>11540.0</v>
      </c>
      <c r="J219" s="161">
        <v>1520.0</v>
      </c>
      <c r="K219" s="165">
        <v>1520.0</v>
      </c>
      <c r="L219" s="163"/>
      <c r="M219" s="163"/>
      <c r="N219" s="163"/>
      <c r="O219" s="163"/>
      <c r="P219" s="163"/>
      <c r="Q219" s="163"/>
      <c r="R219" s="163"/>
      <c r="S219" s="163"/>
      <c r="T219" s="163"/>
    </row>
    <row r="220" ht="18.75" hidden="1" customHeight="1">
      <c r="A220" s="157">
        <v>45729.0</v>
      </c>
      <c r="B220" s="158">
        <v>15039.0</v>
      </c>
      <c r="C220" s="158" t="s">
        <v>20820</v>
      </c>
      <c r="D220" s="158" t="s">
        <v>20695</v>
      </c>
      <c r="E220" s="158">
        <v>8.0</v>
      </c>
      <c r="F220" s="158" t="s">
        <v>20834</v>
      </c>
      <c r="G220" s="158" t="s">
        <v>4538</v>
      </c>
      <c r="H220" s="159" t="s">
        <v>20635</v>
      </c>
      <c r="I220" s="160">
        <v>14480.0</v>
      </c>
      <c r="J220" s="161">
        <v>4780.0</v>
      </c>
      <c r="K220" s="165">
        <v>4780.0</v>
      </c>
      <c r="L220" s="163"/>
      <c r="M220" s="163"/>
      <c r="N220" s="163"/>
      <c r="O220" s="163"/>
      <c r="P220" s="163"/>
      <c r="Q220" s="163"/>
      <c r="R220" s="163"/>
      <c r="S220" s="163"/>
      <c r="T220" s="163"/>
    </row>
    <row r="221" ht="18.75" hidden="1" customHeight="1">
      <c r="A221" s="157">
        <v>45729.0</v>
      </c>
      <c r="B221" s="158">
        <v>15040.0</v>
      </c>
      <c r="C221" s="158" t="s">
        <v>2214</v>
      </c>
      <c r="D221" s="158" t="s">
        <v>20687</v>
      </c>
      <c r="E221" s="158">
        <v>8.0</v>
      </c>
      <c r="F221" s="158" t="s">
        <v>20845</v>
      </c>
      <c r="G221" s="158" t="s">
        <v>4556</v>
      </c>
      <c r="H221" s="159" t="s">
        <v>20635</v>
      </c>
      <c r="I221" s="160">
        <v>13040.0</v>
      </c>
      <c r="J221" s="161">
        <v>3020.0</v>
      </c>
      <c r="K221" s="165">
        <v>3020.0</v>
      </c>
      <c r="L221" s="163"/>
      <c r="M221" s="163"/>
      <c r="N221" s="163"/>
      <c r="O221" s="163"/>
      <c r="P221" s="163"/>
      <c r="Q221" s="163"/>
      <c r="R221" s="163"/>
      <c r="S221" s="163"/>
      <c r="T221" s="163"/>
    </row>
    <row r="222" ht="18.75" hidden="1" customHeight="1">
      <c r="A222" s="166">
        <v>45729.0</v>
      </c>
      <c r="B222" s="158">
        <v>6861.0</v>
      </c>
      <c r="C222" s="158" t="s">
        <v>4129</v>
      </c>
      <c r="D222" s="158"/>
      <c r="E222" s="158" t="s">
        <v>20634</v>
      </c>
      <c r="F222" s="158"/>
      <c r="G222" s="158" t="s">
        <v>20685</v>
      </c>
      <c r="H222" s="159" t="s">
        <v>20685</v>
      </c>
      <c r="I222" s="160">
        <v>2840.0</v>
      </c>
      <c r="J222" s="161">
        <v>180.0</v>
      </c>
      <c r="K222" s="162">
        <v>0.0</v>
      </c>
      <c r="L222" s="163">
        <v>0.0</v>
      </c>
      <c r="M222" s="163">
        <v>180.0</v>
      </c>
      <c r="N222" s="163">
        <v>0.0</v>
      </c>
      <c r="O222" s="163"/>
      <c r="P222" s="163"/>
      <c r="Q222" s="163"/>
      <c r="R222" s="163"/>
      <c r="S222" s="163"/>
      <c r="T222" s="163"/>
    </row>
    <row r="223" ht="18.75" hidden="1" customHeight="1">
      <c r="A223" s="157">
        <v>45729.0</v>
      </c>
      <c r="B223" s="158">
        <v>15041.0</v>
      </c>
      <c r="C223" s="158" t="s">
        <v>4671</v>
      </c>
      <c r="D223" s="158" t="s">
        <v>20687</v>
      </c>
      <c r="E223" s="158">
        <v>8.0</v>
      </c>
      <c r="F223" s="158" t="s">
        <v>20806</v>
      </c>
      <c r="G223" s="158" t="s">
        <v>4557</v>
      </c>
      <c r="H223" s="159" t="s">
        <v>20635</v>
      </c>
      <c r="I223" s="160">
        <v>14820.0</v>
      </c>
      <c r="J223" s="161">
        <v>4800.0</v>
      </c>
      <c r="K223" s="165">
        <v>4800.0</v>
      </c>
      <c r="L223" s="163"/>
      <c r="M223" s="163"/>
      <c r="N223" s="163"/>
      <c r="O223" s="163"/>
      <c r="P223" s="163"/>
      <c r="Q223" s="163"/>
      <c r="R223" s="163"/>
      <c r="S223" s="163"/>
      <c r="T223" s="163"/>
    </row>
    <row r="224" ht="18.75" hidden="1" customHeight="1">
      <c r="A224" s="157">
        <v>45729.0</v>
      </c>
      <c r="B224" s="158">
        <v>15042.0</v>
      </c>
      <c r="C224" s="158" t="s">
        <v>20691</v>
      </c>
      <c r="D224" s="158" t="s">
        <v>20677</v>
      </c>
      <c r="E224" s="158">
        <v>8.0</v>
      </c>
      <c r="F224" s="158" t="s">
        <v>20846</v>
      </c>
      <c r="G224" s="158" t="s">
        <v>4466</v>
      </c>
      <c r="H224" s="159" t="s">
        <v>20638</v>
      </c>
      <c r="I224" s="160">
        <v>19140.0</v>
      </c>
      <c r="J224" s="161">
        <v>9120.0</v>
      </c>
      <c r="K224" s="162"/>
      <c r="L224" s="163"/>
      <c r="M224" s="163"/>
      <c r="N224" s="164">
        <v>9120.0</v>
      </c>
      <c r="O224" s="163"/>
      <c r="P224" s="163"/>
      <c r="Q224" s="163"/>
      <c r="R224" s="163"/>
      <c r="S224" s="163"/>
      <c r="T224" s="163"/>
    </row>
    <row r="225" ht="18.75" hidden="1" customHeight="1">
      <c r="A225" s="157">
        <v>45729.0</v>
      </c>
      <c r="B225" s="158">
        <v>15043.0</v>
      </c>
      <c r="C225" s="158" t="s">
        <v>2876</v>
      </c>
      <c r="D225" s="158" t="s">
        <v>20695</v>
      </c>
      <c r="E225" s="158">
        <v>8.0</v>
      </c>
      <c r="F225" s="158" t="s">
        <v>20847</v>
      </c>
      <c r="G225" s="158" t="s">
        <v>4180</v>
      </c>
      <c r="H225" s="159" t="s">
        <v>20635</v>
      </c>
      <c r="I225" s="160">
        <v>10740.0</v>
      </c>
      <c r="J225" s="161">
        <v>1040.0</v>
      </c>
      <c r="K225" s="165">
        <v>1040.0</v>
      </c>
      <c r="L225" s="163"/>
      <c r="M225" s="163"/>
      <c r="N225" s="163"/>
      <c r="O225" s="163"/>
      <c r="P225" s="163"/>
      <c r="Q225" s="163"/>
      <c r="R225" s="163"/>
      <c r="S225" s="163"/>
      <c r="T225" s="163"/>
    </row>
    <row r="226" ht="18.75" hidden="1" customHeight="1">
      <c r="A226" s="157">
        <v>45729.0</v>
      </c>
      <c r="B226" s="158">
        <v>15044.0</v>
      </c>
      <c r="C226" s="158" t="s">
        <v>3000</v>
      </c>
      <c r="D226" s="158" t="s">
        <v>20687</v>
      </c>
      <c r="E226" s="158">
        <v>14.0</v>
      </c>
      <c r="F226" s="158" t="s">
        <v>20848</v>
      </c>
      <c r="G226" s="158" t="s">
        <v>4149</v>
      </c>
      <c r="H226" s="159" t="s">
        <v>20635</v>
      </c>
      <c r="I226" s="160">
        <v>13040.0</v>
      </c>
      <c r="J226" s="161">
        <v>3000.0</v>
      </c>
      <c r="K226" s="165">
        <v>3000.0</v>
      </c>
      <c r="L226" s="163"/>
      <c r="M226" s="163"/>
      <c r="N226" s="163"/>
      <c r="O226" s="163"/>
      <c r="P226" s="163"/>
      <c r="Q226" s="163"/>
      <c r="R226" s="163"/>
      <c r="S226" s="163"/>
      <c r="T226" s="163"/>
    </row>
    <row r="227" ht="18.75" hidden="1" customHeight="1">
      <c r="A227" s="157">
        <v>45729.0</v>
      </c>
      <c r="B227" s="158">
        <v>15045.0</v>
      </c>
      <c r="C227" s="158" t="s">
        <v>20775</v>
      </c>
      <c r="D227" s="158" t="s">
        <v>20677</v>
      </c>
      <c r="E227" s="158">
        <v>4.0</v>
      </c>
      <c r="F227" s="158" t="s">
        <v>20849</v>
      </c>
      <c r="G227" s="158" t="s">
        <v>4413</v>
      </c>
      <c r="H227" s="159" t="s">
        <v>20635</v>
      </c>
      <c r="I227" s="160">
        <v>12660.0</v>
      </c>
      <c r="J227" s="161">
        <v>2880.0</v>
      </c>
      <c r="K227" s="165">
        <v>2880.0</v>
      </c>
      <c r="L227" s="163"/>
      <c r="M227" s="163"/>
      <c r="N227" s="163"/>
      <c r="O227" s="163"/>
      <c r="P227" s="163"/>
      <c r="Q227" s="163"/>
      <c r="R227" s="163"/>
      <c r="S227" s="163"/>
      <c r="T227" s="163"/>
    </row>
    <row r="228" ht="18.75" hidden="1" customHeight="1">
      <c r="A228" s="167">
        <v>45729.029017442124</v>
      </c>
      <c r="B228" s="158">
        <v>6853.0</v>
      </c>
      <c r="C228" s="158" t="s">
        <v>4112</v>
      </c>
      <c r="D228" s="158"/>
      <c r="E228" s="158" t="s">
        <v>20634</v>
      </c>
      <c r="F228" s="158"/>
      <c r="G228" s="158" t="s">
        <v>20850</v>
      </c>
      <c r="H228" s="159" t="s">
        <v>20850</v>
      </c>
      <c r="I228" s="160">
        <v>3300.0</v>
      </c>
      <c r="J228" s="161">
        <v>740.0</v>
      </c>
      <c r="K228" s="162">
        <v>740.0</v>
      </c>
      <c r="L228" s="163">
        <v>0.0</v>
      </c>
      <c r="M228" s="163">
        <v>0.0</v>
      </c>
      <c r="N228" s="163">
        <v>0.0</v>
      </c>
      <c r="O228" s="163"/>
      <c r="P228" s="163"/>
      <c r="Q228" s="163"/>
      <c r="R228" s="163"/>
      <c r="S228" s="163"/>
      <c r="T228" s="163"/>
    </row>
    <row r="229" ht="18.75" hidden="1" customHeight="1">
      <c r="A229" s="157">
        <v>45730.0</v>
      </c>
      <c r="B229" s="158">
        <v>15046.0</v>
      </c>
      <c r="C229" s="158" t="s">
        <v>6275</v>
      </c>
      <c r="D229" s="158" t="s">
        <v>20687</v>
      </c>
      <c r="E229" s="158">
        <v>8.0</v>
      </c>
      <c r="F229" s="158" t="s">
        <v>20835</v>
      </c>
      <c r="G229" s="158" t="s">
        <v>4549</v>
      </c>
      <c r="H229" s="159" t="s">
        <v>20638</v>
      </c>
      <c r="I229" s="160">
        <v>19240.0</v>
      </c>
      <c r="J229" s="161">
        <v>9220.0</v>
      </c>
      <c r="K229" s="162"/>
      <c r="L229" s="163"/>
      <c r="M229" s="163"/>
      <c r="N229" s="164">
        <v>9220.0</v>
      </c>
      <c r="O229" s="163"/>
      <c r="P229" s="163"/>
      <c r="Q229" s="163"/>
      <c r="R229" s="163"/>
      <c r="S229" s="163"/>
      <c r="T229" s="163"/>
    </row>
    <row r="230" ht="18.75" hidden="1" customHeight="1">
      <c r="A230" s="157">
        <v>45730.0</v>
      </c>
      <c r="B230" s="158">
        <v>15047.0</v>
      </c>
      <c r="C230" s="158" t="s">
        <v>4082</v>
      </c>
      <c r="D230" s="158" t="s">
        <v>20677</v>
      </c>
      <c r="E230" s="158">
        <v>8.0</v>
      </c>
      <c r="F230" s="158"/>
      <c r="G230" s="158" t="s">
        <v>4137</v>
      </c>
      <c r="H230" s="159" t="s">
        <v>20635</v>
      </c>
      <c r="I230" s="160">
        <v>11260.0</v>
      </c>
      <c r="J230" s="161">
        <v>1240.0</v>
      </c>
      <c r="K230" s="165">
        <v>1240.0</v>
      </c>
      <c r="L230" s="163"/>
      <c r="M230" s="163"/>
      <c r="N230" s="163"/>
      <c r="O230" s="163"/>
      <c r="P230" s="163"/>
      <c r="Q230" s="163"/>
      <c r="R230" s="163"/>
      <c r="S230" s="163"/>
      <c r="T230" s="163"/>
    </row>
    <row r="231" ht="18.75" hidden="1" customHeight="1">
      <c r="A231" s="157">
        <v>45730.0</v>
      </c>
      <c r="B231" s="158">
        <v>15048.0</v>
      </c>
      <c r="C231" s="158" t="s">
        <v>3680</v>
      </c>
      <c r="D231" s="158" t="s">
        <v>20687</v>
      </c>
      <c r="E231" s="158">
        <v>8.0</v>
      </c>
      <c r="F231" s="158" t="s">
        <v>20851</v>
      </c>
      <c r="G231" s="158" t="s">
        <v>4040</v>
      </c>
      <c r="H231" s="159" t="s">
        <v>20635</v>
      </c>
      <c r="I231" s="160">
        <v>11420.0</v>
      </c>
      <c r="J231" s="161">
        <v>1400.0</v>
      </c>
      <c r="K231" s="165">
        <v>1400.0</v>
      </c>
      <c r="L231" s="163"/>
      <c r="M231" s="163"/>
      <c r="N231" s="163"/>
      <c r="O231" s="163"/>
      <c r="P231" s="163"/>
      <c r="Q231" s="163"/>
      <c r="R231" s="163"/>
      <c r="S231" s="163"/>
      <c r="T231" s="163"/>
    </row>
    <row r="232" ht="18.75" hidden="1" customHeight="1">
      <c r="A232" s="166">
        <v>45730.0</v>
      </c>
      <c r="B232" s="158">
        <v>6863.0</v>
      </c>
      <c r="C232" s="158" t="s">
        <v>3990</v>
      </c>
      <c r="D232" s="158"/>
      <c r="E232" s="158" t="s">
        <v>20634</v>
      </c>
      <c r="F232" s="158"/>
      <c r="G232" s="158" t="s">
        <v>20758</v>
      </c>
      <c r="H232" s="159" t="s">
        <v>20758</v>
      </c>
      <c r="I232" s="160">
        <v>2980.0</v>
      </c>
      <c r="J232" s="161">
        <v>220.0</v>
      </c>
      <c r="K232" s="162">
        <v>220.0</v>
      </c>
      <c r="L232" s="163">
        <v>0.0</v>
      </c>
      <c r="M232" s="163">
        <v>0.0</v>
      </c>
      <c r="N232" s="163">
        <v>0.0</v>
      </c>
      <c r="O232" s="163"/>
      <c r="P232" s="163"/>
      <c r="Q232" s="163"/>
      <c r="R232" s="163"/>
      <c r="S232" s="163"/>
      <c r="T232" s="163"/>
    </row>
    <row r="233" ht="18.75" hidden="1" customHeight="1">
      <c r="A233" s="157">
        <v>45730.0</v>
      </c>
      <c r="B233" s="158">
        <v>15049.0</v>
      </c>
      <c r="C233" s="158" t="s">
        <v>3356</v>
      </c>
      <c r="D233" s="158" t="s">
        <v>20677</v>
      </c>
      <c r="E233" s="158">
        <v>8.0</v>
      </c>
      <c r="F233" s="158" t="s">
        <v>20811</v>
      </c>
      <c r="G233" s="158" t="s">
        <v>4535</v>
      </c>
      <c r="H233" s="159" t="s">
        <v>20635</v>
      </c>
      <c r="I233" s="160">
        <v>14300.0</v>
      </c>
      <c r="J233" s="161">
        <v>4280.0</v>
      </c>
      <c r="K233" s="165">
        <v>4280.0</v>
      </c>
      <c r="L233" s="163"/>
      <c r="M233" s="163"/>
      <c r="N233" s="163"/>
      <c r="O233" s="163"/>
      <c r="P233" s="163"/>
      <c r="Q233" s="163"/>
      <c r="R233" s="163"/>
      <c r="S233" s="163"/>
      <c r="T233" s="163"/>
    </row>
    <row r="234" ht="18.75" hidden="1" customHeight="1">
      <c r="A234" s="166">
        <v>45730.0</v>
      </c>
      <c r="B234" s="158">
        <v>6864.0</v>
      </c>
      <c r="C234" s="158" t="s">
        <v>4017</v>
      </c>
      <c r="D234" s="158"/>
      <c r="E234" s="158" t="s">
        <v>20634</v>
      </c>
      <c r="F234" s="158"/>
      <c r="G234" s="158" t="s">
        <v>4500</v>
      </c>
      <c r="H234" s="159" t="s">
        <v>4500</v>
      </c>
      <c r="I234" s="160">
        <v>3400.0</v>
      </c>
      <c r="J234" s="161">
        <v>320.0</v>
      </c>
      <c r="K234" s="162">
        <v>320.0</v>
      </c>
      <c r="L234" s="163">
        <v>0.0</v>
      </c>
      <c r="M234" s="163">
        <v>0.0</v>
      </c>
      <c r="N234" s="163">
        <v>0.0</v>
      </c>
      <c r="O234" s="163"/>
      <c r="P234" s="163"/>
      <c r="Q234" s="163"/>
      <c r="R234" s="163"/>
      <c r="S234" s="163"/>
      <c r="T234" s="163"/>
    </row>
    <row r="235" ht="18.75" hidden="1" customHeight="1">
      <c r="A235" s="157">
        <v>45730.0</v>
      </c>
      <c r="B235" s="158">
        <v>15051.0</v>
      </c>
      <c r="C235" s="158" t="s">
        <v>20852</v>
      </c>
      <c r="D235" s="158" t="s">
        <v>20687</v>
      </c>
      <c r="E235" s="158">
        <v>8.0</v>
      </c>
      <c r="F235" s="158" t="s">
        <v>20709</v>
      </c>
      <c r="G235" s="158" t="s">
        <v>4558</v>
      </c>
      <c r="H235" s="159" t="s">
        <v>20635</v>
      </c>
      <c r="I235" s="160">
        <v>15320.0</v>
      </c>
      <c r="J235" s="161">
        <v>5300.0</v>
      </c>
      <c r="K235" s="165">
        <v>5300.0</v>
      </c>
      <c r="L235" s="163"/>
      <c r="M235" s="163"/>
      <c r="N235" s="163"/>
      <c r="O235" s="163"/>
      <c r="P235" s="163"/>
      <c r="Q235" s="163"/>
      <c r="R235" s="163"/>
      <c r="S235" s="163"/>
      <c r="T235" s="163"/>
    </row>
    <row r="236" ht="18.75" hidden="1" customHeight="1">
      <c r="A236" s="157">
        <v>45730.0</v>
      </c>
      <c r="B236" s="158">
        <v>15052.0</v>
      </c>
      <c r="C236" s="158" t="s">
        <v>20853</v>
      </c>
      <c r="D236" s="158" t="s">
        <v>20677</v>
      </c>
      <c r="E236" s="158">
        <v>8.0</v>
      </c>
      <c r="F236" s="158" t="s">
        <v>20854</v>
      </c>
      <c r="G236" s="158" t="s">
        <v>4146</v>
      </c>
      <c r="H236" s="159" t="s">
        <v>20635</v>
      </c>
      <c r="I236" s="160">
        <v>10780.0</v>
      </c>
      <c r="J236" s="161">
        <v>760.0</v>
      </c>
      <c r="K236" s="165">
        <v>760.0</v>
      </c>
      <c r="L236" s="163"/>
      <c r="M236" s="163"/>
      <c r="N236" s="163"/>
      <c r="O236" s="163"/>
      <c r="P236" s="163"/>
      <c r="Q236" s="163"/>
      <c r="R236" s="163"/>
      <c r="S236" s="163"/>
      <c r="T236" s="163"/>
    </row>
    <row r="237" ht="18.75" hidden="1" customHeight="1">
      <c r="A237" s="166">
        <v>45730.0</v>
      </c>
      <c r="B237" s="158">
        <v>6865.0</v>
      </c>
      <c r="C237" s="158" t="s">
        <v>744</v>
      </c>
      <c r="D237" s="158"/>
      <c r="E237" s="158" t="s">
        <v>20634</v>
      </c>
      <c r="F237" s="158"/>
      <c r="G237" s="158" t="s">
        <v>20685</v>
      </c>
      <c r="H237" s="159" t="s">
        <v>20685</v>
      </c>
      <c r="I237" s="160">
        <v>3120.0</v>
      </c>
      <c r="J237" s="161">
        <v>540.0</v>
      </c>
      <c r="K237" s="162">
        <v>270.0</v>
      </c>
      <c r="L237" s="163">
        <v>0.0</v>
      </c>
      <c r="M237" s="163">
        <v>270.0</v>
      </c>
      <c r="N237" s="163">
        <v>0.0</v>
      </c>
      <c r="O237" s="163"/>
      <c r="P237" s="163"/>
      <c r="Q237" s="163"/>
      <c r="R237" s="163"/>
      <c r="S237" s="163"/>
      <c r="T237" s="163"/>
    </row>
    <row r="238" ht="18.75" hidden="1" customHeight="1">
      <c r="A238" s="157">
        <v>45730.0</v>
      </c>
      <c r="B238" s="158">
        <v>15053.0</v>
      </c>
      <c r="C238" s="158" t="s">
        <v>357</v>
      </c>
      <c r="D238" s="158" t="s">
        <v>20695</v>
      </c>
      <c r="E238" s="158">
        <v>4.0</v>
      </c>
      <c r="F238" s="158" t="s">
        <v>20741</v>
      </c>
      <c r="G238" s="158" t="s">
        <v>4559</v>
      </c>
      <c r="H238" s="159" t="s">
        <v>20635</v>
      </c>
      <c r="I238" s="160">
        <v>11640.0</v>
      </c>
      <c r="J238" s="161">
        <v>1860.0</v>
      </c>
      <c r="K238" s="165">
        <v>1860.0</v>
      </c>
      <c r="L238" s="163"/>
      <c r="M238" s="163"/>
      <c r="N238" s="163"/>
      <c r="O238" s="163"/>
      <c r="P238" s="163"/>
      <c r="Q238" s="163"/>
      <c r="R238" s="163"/>
      <c r="S238" s="163"/>
      <c r="T238" s="163"/>
    </row>
    <row r="239" ht="18.75" hidden="1" customHeight="1">
      <c r="A239" s="157">
        <v>45730.0</v>
      </c>
      <c r="B239" s="158">
        <v>15054.0</v>
      </c>
      <c r="C239" s="158" t="s">
        <v>20855</v>
      </c>
      <c r="D239" s="158" t="s">
        <v>20687</v>
      </c>
      <c r="E239" s="158">
        <v>8.0</v>
      </c>
      <c r="F239" s="158" t="s">
        <v>20856</v>
      </c>
      <c r="G239" s="158" t="s">
        <v>4560</v>
      </c>
      <c r="H239" s="159" t="s">
        <v>20635</v>
      </c>
      <c r="I239" s="160">
        <v>11340.0</v>
      </c>
      <c r="J239" s="161">
        <v>1320.0</v>
      </c>
      <c r="K239" s="165">
        <v>1320.0</v>
      </c>
      <c r="L239" s="163"/>
      <c r="M239" s="163"/>
      <c r="N239" s="163"/>
      <c r="O239" s="163"/>
      <c r="P239" s="163"/>
      <c r="Q239" s="163"/>
      <c r="R239" s="163"/>
      <c r="S239" s="163"/>
      <c r="T239" s="163"/>
    </row>
    <row r="240" ht="18.75" hidden="1" customHeight="1">
      <c r="A240" s="166">
        <v>45730.0</v>
      </c>
      <c r="B240" s="158">
        <v>6866.0</v>
      </c>
      <c r="C240" s="158" t="s">
        <v>4457</v>
      </c>
      <c r="D240" s="158"/>
      <c r="E240" s="158" t="s">
        <v>20634</v>
      </c>
      <c r="F240" s="158"/>
      <c r="G240" s="158" t="s">
        <v>20685</v>
      </c>
      <c r="H240" s="159" t="s">
        <v>20685</v>
      </c>
      <c r="I240" s="160">
        <v>3300.0</v>
      </c>
      <c r="J240" s="161">
        <v>340.0</v>
      </c>
      <c r="K240" s="162">
        <v>340.0</v>
      </c>
      <c r="L240" s="163">
        <v>0.0</v>
      </c>
      <c r="M240" s="163">
        <v>0.0</v>
      </c>
      <c r="N240" s="163">
        <v>0.0</v>
      </c>
      <c r="O240" s="163"/>
      <c r="P240" s="163"/>
      <c r="Q240" s="163"/>
      <c r="R240" s="163"/>
      <c r="S240" s="163"/>
      <c r="T240" s="163"/>
    </row>
    <row r="241" ht="18.75" hidden="1" customHeight="1">
      <c r="A241" s="166">
        <v>45730.0</v>
      </c>
      <c r="B241" s="158">
        <v>6867.0</v>
      </c>
      <c r="C241" s="158" t="s">
        <v>4339</v>
      </c>
      <c r="D241" s="158"/>
      <c r="E241" s="158" t="s">
        <v>20634</v>
      </c>
      <c r="F241" s="158"/>
      <c r="G241" s="158" t="s">
        <v>20857</v>
      </c>
      <c r="H241" s="159" t="s">
        <v>20857</v>
      </c>
      <c r="I241" s="160">
        <v>3240.0</v>
      </c>
      <c r="J241" s="161">
        <v>300.0</v>
      </c>
      <c r="K241" s="162">
        <v>0.0</v>
      </c>
      <c r="L241" s="163">
        <v>300.0</v>
      </c>
      <c r="M241" s="163">
        <v>0.0</v>
      </c>
      <c r="N241" s="163">
        <v>0.0</v>
      </c>
      <c r="O241" s="163"/>
      <c r="P241" s="163"/>
      <c r="Q241" s="163"/>
      <c r="R241" s="163"/>
      <c r="S241" s="163"/>
      <c r="T241" s="163"/>
    </row>
    <row r="242" ht="18.75" hidden="1" customHeight="1">
      <c r="A242" s="157">
        <v>45730.0</v>
      </c>
      <c r="B242" s="158">
        <v>15058.0</v>
      </c>
      <c r="C242" s="158" t="s">
        <v>20820</v>
      </c>
      <c r="D242" s="158" t="s">
        <v>20687</v>
      </c>
      <c r="E242" s="158">
        <v>8.0</v>
      </c>
      <c r="F242" s="158" t="s">
        <v>20858</v>
      </c>
      <c r="G242" s="158" t="s">
        <v>4538</v>
      </c>
      <c r="H242" s="159" t="s">
        <v>20635</v>
      </c>
      <c r="I242" s="160">
        <v>15620.0</v>
      </c>
      <c r="J242" s="161">
        <v>5600.0</v>
      </c>
      <c r="K242" s="165">
        <v>5600.0</v>
      </c>
      <c r="L242" s="163"/>
      <c r="M242" s="163"/>
      <c r="N242" s="163"/>
      <c r="O242" s="163"/>
      <c r="P242" s="163"/>
      <c r="Q242" s="163"/>
      <c r="R242" s="163"/>
      <c r="S242" s="163"/>
      <c r="T242" s="163"/>
    </row>
    <row r="243" ht="18.75" hidden="1" customHeight="1">
      <c r="A243" s="157">
        <v>45730.0</v>
      </c>
      <c r="B243" s="158">
        <v>15059.0</v>
      </c>
      <c r="C243" s="158" t="s">
        <v>20859</v>
      </c>
      <c r="D243" s="158" t="s">
        <v>20677</v>
      </c>
      <c r="E243" s="158">
        <v>5.0</v>
      </c>
      <c r="F243" s="158" t="s">
        <v>20860</v>
      </c>
      <c r="G243" s="158" t="s">
        <v>4494</v>
      </c>
      <c r="H243" s="159" t="s">
        <v>20635</v>
      </c>
      <c r="I243" s="160">
        <v>11920.0</v>
      </c>
      <c r="J243" s="161">
        <v>11920.0</v>
      </c>
      <c r="K243" s="165">
        <v>11920.0</v>
      </c>
      <c r="L243" s="163"/>
      <c r="M243" s="163"/>
      <c r="N243" s="163"/>
      <c r="O243" s="163"/>
      <c r="P243" s="163"/>
      <c r="Q243" s="163"/>
      <c r="R243" s="163"/>
      <c r="S243" s="163"/>
      <c r="T243" s="163"/>
    </row>
    <row r="244" ht="18.75" hidden="1" customHeight="1">
      <c r="A244" s="166">
        <v>45730.0</v>
      </c>
      <c r="B244" s="158">
        <v>6868.0</v>
      </c>
      <c r="C244" s="158" t="s">
        <v>744</v>
      </c>
      <c r="D244" s="158"/>
      <c r="E244" s="158" t="s">
        <v>20634</v>
      </c>
      <c r="F244" s="158"/>
      <c r="G244" s="158"/>
      <c r="H244" s="159"/>
      <c r="I244" s="160">
        <v>2920.0</v>
      </c>
      <c r="J244" s="161">
        <v>420.0</v>
      </c>
      <c r="K244" s="162">
        <v>420.0</v>
      </c>
      <c r="L244" s="163">
        <v>0.0</v>
      </c>
      <c r="M244" s="163">
        <v>0.0</v>
      </c>
      <c r="N244" s="163">
        <v>0.0</v>
      </c>
      <c r="O244" s="163"/>
      <c r="P244" s="163"/>
      <c r="Q244" s="163"/>
      <c r="R244" s="163"/>
      <c r="S244" s="163"/>
      <c r="T244" s="163"/>
    </row>
    <row r="245" ht="18.75" hidden="1" customHeight="1">
      <c r="A245" s="167">
        <v>45730.02900814815</v>
      </c>
      <c r="B245" s="158">
        <v>6862.0</v>
      </c>
      <c r="C245" s="158" t="s">
        <v>4017</v>
      </c>
      <c r="D245" s="158"/>
      <c r="E245" s="158" t="s">
        <v>20634</v>
      </c>
      <c r="F245" s="158"/>
      <c r="G245" s="158" t="s">
        <v>4500</v>
      </c>
      <c r="H245" s="159" t="s">
        <v>4500</v>
      </c>
      <c r="I245" s="160">
        <v>4280.0</v>
      </c>
      <c r="J245" s="161">
        <v>1460.0</v>
      </c>
      <c r="K245" s="162">
        <v>1021.9999999999999</v>
      </c>
      <c r="L245" s="163">
        <v>0.0</v>
      </c>
      <c r="M245" s="163">
        <v>0.0</v>
      </c>
      <c r="N245" s="163">
        <v>438.0</v>
      </c>
      <c r="O245" s="163"/>
      <c r="P245" s="163"/>
      <c r="Q245" s="163"/>
      <c r="R245" s="163"/>
      <c r="S245" s="163"/>
      <c r="T245" s="163"/>
    </row>
    <row r="246" ht="18.75" hidden="1" customHeight="1">
      <c r="A246" s="157">
        <v>45731.0</v>
      </c>
      <c r="B246" s="158">
        <v>15061.0</v>
      </c>
      <c r="C246" s="158" t="s">
        <v>4368</v>
      </c>
      <c r="D246" s="158" t="s">
        <v>20677</v>
      </c>
      <c r="E246" s="158">
        <v>16.0</v>
      </c>
      <c r="F246" s="158"/>
      <c r="G246" s="158" t="s">
        <v>4149</v>
      </c>
      <c r="H246" s="159" t="s">
        <v>20635</v>
      </c>
      <c r="I246" s="160">
        <v>13980.0</v>
      </c>
      <c r="J246" s="161">
        <v>3700.0</v>
      </c>
      <c r="K246" s="165">
        <v>3700.0</v>
      </c>
      <c r="L246" s="163"/>
      <c r="M246" s="163"/>
      <c r="N246" s="163"/>
      <c r="O246" s="163"/>
      <c r="P246" s="163"/>
      <c r="Q246" s="163"/>
      <c r="R246" s="163"/>
      <c r="S246" s="163"/>
      <c r="T246" s="163"/>
    </row>
    <row r="247" ht="18.75" hidden="1" customHeight="1">
      <c r="A247" s="166">
        <v>45731.0</v>
      </c>
      <c r="B247" s="158">
        <v>6871.0</v>
      </c>
      <c r="C247" s="158" t="s">
        <v>518</v>
      </c>
      <c r="D247" s="158"/>
      <c r="E247" s="158" t="s">
        <v>20634</v>
      </c>
      <c r="F247" s="158"/>
      <c r="G247" s="158" t="s">
        <v>20861</v>
      </c>
      <c r="H247" s="159" t="s">
        <v>20861</v>
      </c>
      <c r="I247" s="160">
        <v>3180.0</v>
      </c>
      <c r="J247" s="161">
        <v>240.0</v>
      </c>
      <c r="K247" s="162">
        <v>240.0</v>
      </c>
      <c r="L247" s="163">
        <v>0.0</v>
      </c>
      <c r="M247" s="163">
        <v>0.0</v>
      </c>
      <c r="N247" s="163">
        <v>0.0</v>
      </c>
      <c r="O247" s="163"/>
      <c r="P247" s="163"/>
      <c r="Q247" s="163"/>
      <c r="R247" s="163"/>
      <c r="S247" s="163"/>
      <c r="T247" s="163"/>
    </row>
    <row r="248" ht="18.75" hidden="1" customHeight="1">
      <c r="A248" s="166">
        <v>45731.0</v>
      </c>
      <c r="B248" s="158">
        <v>6872.0</v>
      </c>
      <c r="C248" s="158" t="s">
        <v>2792</v>
      </c>
      <c r="D248" s="158"/>
      <c r="E248" s="158" t="s">
        <v>20634</v>
      </c>
      <c r="F248" s="158"/>
      <c r="G248" s="158" t="s">
        <v>20862</v>
      </c>
      <c r="H248" s="159" t="s">
        <v>20862</v>
      </c>
      <c r="I248" s="160">
        <v>3040.0</v>
      </c>
      <c r="J248" s="161">
        <v>60.0</v>
      </c>
      <c r="K248" s="162">
        <v>54.0</v>
      </c>
      <c r="L248" s="163">
        <v>6.0</v>
      </c>
      <c r="M248" s="163">
        <v>0.0</v>
      </c>
      <c r="N248" s="163">
        <v>0.0</v>
      </c>
      <c r="O248" s="163"/>
      <c r="P248" s="163"/>
      <c r="Q248" s="163"/>
      <c r="R248" s="163"/>
      <c r="S248" s="163"/>
      <c r="T248" s="163"/>
    </row>
    <row r="249" ht="18.75" hidden="1" customHeight="1">
      <c r="A249" s="157">
        <v>45731.0</v>
      </c>
      <c r="B249" s="158">
        <v>15063.0</v>
      </c>
      <c r="C249" s="158"/>
      <c r="D249" s="158" t="s">
        <v>20687</v>
      </c>
      <c r="E249" s="158">
        <v>8.0</v>
      </c>
      <c r="F249" s="158" t="s">
        <v>20863</v>
      </c>
      <c r="G249" s="158" t="s">
        <v>20864</v>
      </c>
      <c r="H249" s="159" t="s">
        <v>20635</v>
      </c>
      <c r="I249" s="160">
        <v>18420.0</v>
      </c>
      <c r="J249" s="161">
        <v>8400.0</v>
      </c>
      <c r="K249" s="165">
        <v>8400.0</v>
      </c>
      <c r="L249" s="163"/>
      <c r="M249" s="163"/>
      <c r="N249" s="163"/>
      <c r="O249" s="163"/>
      <c r="P249" s="163"/>
      <c r="Q249" s="163"/>
      <c r="R249" s="163"/>
      <c r="S249" s="163"/>
      <c r="T249" s="163"/>
    </row>
    <row r="250" ht="18.75" hidden="1" customHeight="1">
      <c r="A250" s="157">
        <v>45731.0</v>
      </c>
      <c r="B250" s="158">
        <v>15064.0</v>
      </c>
      <c r="C250" s="158" t="s">
        <v>20865</v>
      </c>
      <c r="D250" s="158" t="s">
        <v>20673</v>
      </c>
      <c r="E250" s="158">
        <v>8.0</v>
      </c>
      <c r="F250" s="158"/>
      <c r="G250" s="158"/>
      <c r="H250" s="159" t="s">
        <v>20635</v>
      </c>
      <c r="I250" s="160">
        <v>10740.0</v>
      </c>
      <c r="J250" s="161">
        <v>900.0</v>
      </c>
      <c r="K250" s="165">
        <v>900.0</v>
      </c>
      <c r="L250" s="163"/>
      <c r="M250" s="163"/>
      <c r="N250" s="163"/>
      <c r="O250" s="163"/>
      <c r="P250" s="163"/>
      <c r="Q250" s="163"/>
      <c r="R250" s="163"/>
      <c r="S250" s="163"/>
      <c r="T250" s="163"/>
    </row>
    <row r="251" ht="18.75" hidden="1" customHeight="1">
      <c r="A251" s="167">
        <v>45731.029010300925</v>
      </c>
      <c r="B251" s="158">
        <v>6870.0</v>
      </c>
      <c r="C251" s="158" t="s">
        <v>20866</v>
      </c>
      <c r="D251" s="158"/>
      <c r="E251" s="158" t="s">
        <v>20634</v>
      </c>
      <c r="F251" s="158"/>
      <c r="G251" s="158" t="s">
        <v>20867</v>
      </c>
      <c r="H251" s="159" t="s">
        <v>20867</v>
      </c>
      <c r="I251" s="160">
        <v>3580.0</v>
      </c>
      <c r="J251" s="161">
        <v>760.0</v>
      </c>
      <c r="K251" s="162">
        <v>760.0</v>
      </c>
      <c r="L251" s="163">
        <v>0.0</v>
      </c>
      <c r="M251" s="163">
        <v>0.0</v>
      </c>
      <c r="N251" s="163">
        <v>0.0</v>
      </c>
      <c r="O251" s="163"/>
      <c r="P251" s="163"/>
      <c r="Q251" s="163"/>
      <c r="R251" s="163"/>
      <c r="S251" s="163"/>
      <c r="T251" s="163"/>
    </row>
    <row r="252" ht="18.75" hidden="1" customHeight="1">
      <c r="A252" s="157">
        <v>45733.0</v>
      </c>
      <c r="B252" s="158">
        <v>15067.0</v>
      </c>
      <c r="C252" s="158" t="s">
        <v>267</v>
      </c>
      <c r="D252" s="158" t="s">
        <v>20687</v>
      </c>
      <c r="E252" s="158">
        <v>8.0</v>
      </c>
      <c r="F252" s="158" t="s">
        <v>20868</v>
      </c>
      <c r="G252" s="158" t="s">
        <v>4548</v>
      </c>
      <c r="H252" s="159" t="s">
        <v>20638</v>
      </c>
      <c r="I252" s="160">
        <v>17040.0</v>
      </c>
      <c r="J252" s="161">
        <v>7020.0</v>
      </c>
      <c r="K252" s="162"/>
      <c r="L252" s="163"/>
      <c r="M252" s="163"/>
      <c r="N252" s="164">
        <v>7020.0</v>
      </c>
      <c r="O252" s="163"/>
      <c r="P252" s="163"/>
      <c r="Q252" s="163"/>
      <c r="R252" s="163"/>
      <c r="S252" s="163"/>
      <c r="T252" s="163"/>
    </row>
    <row r="253" ht="18.75" hidden="1" customHeight="1">
      <c r="A253" s="166">
        <v>45733.0</v>
      </c>
      <c r="B253" s="158">
        <v>6875.0</v>
      </c>
      <c r="C253" s="158" t="s">
        <v>4017</v>
      </c>
      <c r="D253" s="158"/>
      <c r="E253" s="158" t="s">
        <v>20634</v>
      </c>
      <c r="F253" s="158"/>
      <c r="G253" s="158" t="s">
        <v>4500</v>
      </c>
      <c r="H253" s="159" t="s">
        <v>4500</v>
      </c>
      <c r="I253" s="160">
        <v>3340.0</v>
      </c>
      <c r="J253" s="161">
        <v>660.0</v>
      </c>
      <c r="K253" s="162">
        <v>660.0</v>
      </c>
      <c r="L253" s="163">
        <v>0.0</v>
      </c>
      <c r="M253" s="163">
        <v>0.0</v>
      </c>
      <c r="N253" s="163">
        <v>0.0</v>
      </c>
      <c r="O253" s="163"/>
      <c r="P253" s="163"/>
      <c r="Q253" s="163"/>
      <c r="R253" s="163"/>
      <c r="S253" s="163"/>
      <c r="T253" s="163"/>
    </row>
    <row r="254" ht="18.75" hidden="1" customHeight="1">
      <c r="A254" s="157">
        <v>45733.0</v>
      </c>
      <c r="B254" s="158">
        <v>15068.0</v>
      </c>
      <c r="C254" s="158" t="s">
        <v>731</v>
      </c>
      <c r="D254" s="158" t="s">
        <v>20677</v>
      </c>
      <c r="E254" s="158">
        <v>14.0</v>
      </c>
      <c r="F254" s="158" t="s">
        <v>20778</v>
      </c>
      <c r="G254" s="158" t="s">
        <v>4021</v>
      </c>
      <c r="H254" s="159" t="s">
        <v>20635</v>
      </c>
      <c r="I254" s="160">
        <v>12940.0</v>
      </c>
      <c r="J254" s="161">
        <v>2900.0</v>
      </c>
      <c r="K254" s="165">
        <v>2900.0</v>
      </c>
      <c r="L254" s="163"/>
      <c r="M254" s="163"/>
      <c r="N254" s="163"/>
      <c r="O254" s="163"/>
      <c r="P254" s="163"/>
      <c r="Q254" s="163"/>
      <c r="R254" s="163"/>
      <c r="S254" s="163"/>
      <c r="T254" s="163"/>
    </row>
    <row r="255" ht="18.75" hidden="1" customHeight="1">
      <c r="A255" s="166">
        <v>45733.0</v>
      </c>
      <c r="B255" s="158">
        <v>6876.0</v>
      </c>
      <c r="C255" s="158" t="s">
        <v>4017</v>
      </c>
      <c r="D255" s="158"/>
      <c r="E255" s="158" t="s">
        <v>20634</v>
      </c>
      <c r="F255" s="158"/>
      <c r="G255" s="158" t="s">
        <v>4500</v>
      </c>
      <c r="H255" s="159" t="s">
        <v>4500</v>
      </c>
      <c r="I255" s="160">
        <v>3140.0</v>
      </c>
      <c r="J255" s="161">
        <v>440.0</v>
      </c>
      <c r="K255" s="162">
        <v>440.0</v>
      </c>
      <c r="L255" s="163">
        <v>0.0</v>
      </c>
      <c r="M255" s="163">
        <v>0.0</v>
      </c>
      <c r="N255" s="163">
        <v>0.0</v>
      </c>
      <c r="O255" s="163"/>
      <c r="P255" s="163"/>
      <c r="Q255" s="163"/>
      <c r="R255" s="163"/>
      <c r="S255" s="163"/>
      <c r="T255" s="163"/>
    </row>
    <row r="256" ht="18.75" hidden="1" customHeight="1">
      <c r="A256" s="157">
        <v>45733.0</v>
      </c>
      <c r="B256" s="158">
        <v>15069.0</v>
      </c>
      <c r="C256" s="158" t="s">
        <v>829</v>
      </c>
      <c r="D256" s="158" t="s">
        <v>20673</v>
      </c>
      <c r="E256" s="158">
        <v>8.0</v>
      </c>
      <c r="F256" s="158"/>
      <c r="G256" s="158" t="s">
        <v>4089</v>
      </c>
      <c r="H256" s="159" t="s">
        <v>20635</v>
      </c>
      <c r="I256" s="160">
        <v>10820.0</v>
      </c>
      <c r="J256" s="161">
        <v>980.0</v>
      </c>
      <c r="K256" s="165">
        <v>980.0</v>
      </c>
      <c r="L256" s="163"/>
      <c r="M256" s="163"/>
      <c r="N256" s="163"/>
      <c r="O256" s="163"/>
      <c r="P256" s="163"/>
      <c r="Q256" s="163"/>
      <c r="R256" s="163"/>
      <c r="S256" s="163"/>
      <c r="T256" s="163"/>
    </row>
    <row r="257" ht="18.75" hidden="1" customHeight="1">
      <c r="A257" s="157">
        <v>45733.0</v>
      </c>
      <c r="B257" s="158">
        <v>15070.0</v>
      </c>
      <c r="C257" s="158" t="s">
        <v>20770</v>
      </c>
      <c r="D257" s="158" t="s">
        <v>5686</v>
      </c>
      <c r="E257" s="158">
        <v>20.0</v>
      </c>
      <c r="F257" s="158"/>
      <c r="G257" s="158" t="s">
        <v>4504</v>
      </c>
      <c r="H257" s="159" t="s">
        <v>20635</v>
      </c>
      <c r="I257" s="160">
        <v>20220.0</v>
      </c>
      <c r="J257" s="161">
        <v>20220.0</v>
      </c>
      <c r="K257" s="165">
        <v>20220.0</v>
      </c>
      <c r="L257" s="163"/>
      <c r="M257" s="163"/>
      <c r="N257" s="163"/>
      <c r="O257" s="163"/>
      <c r="P257" s="163"/>
      <c r="Q257" s="163"/>
      <c r="R257" s="163"/>
      <c r="S257" s="163"/>
      <c r="T257" s="163"/>
    </row>
    <row r="258" ht="18.75" hidden="1" customHeight="1">
      <c r="A258" s="157">
        <v>45733.0</v>
      </c>
      <c r="B258" s="158">
        <v>15071.0</v>
      </c>
      <c r="C258" s="158" t="s">
        <v>19529</v>
      </c>
      <c r="D258" s="158" t="s">
        <v>20687</v>
      </c>
      <c r="E258" s="158">
        <v>8.0</v>
      </c>
      <c r="F258" s="158" t="s">
        <v>20790</v>
      </c>
      <c r="G258" s="158" t="s">
        <v>4555</v>
      </c>
      <c r="H258" s="159" t="s">
        <v>20635</v>
      </c>
      <c r="I258" s="160">
        <v>12100.0</v>
      </c>
      <c r="J258" s="161">
        <v>2080.0</v>
      </c>
      <c r="K258" s="165">
        <v>2080.0</v>
      </c>
      <c r="L258" s="163"/>
      <c r="M258" s="163"/>
      <c r="N258" s="163"/>
      <c r="O258" s="163"/>
      <c r="P258" s="163"/>
      <c r="Q258" s="163"/>
      <c r="R258" s="163"/>
      <c r="S258" s="163"/>
      <c r="T258" s="163"/>
    </row>
    <row r="259" ht="18.75" hidden="1" customHeight="1">
      <c r="A259" s="157">
        <v>45733.0</v>
      </c>
      <c r="B259" s="158">
        <v>15072.0</v>
      </c>
      <c r="C259" s="158" t="s">
        <v>14229</v>
      </c>
      <c r="D259" s="158" t="s">
        <v>20677</v>
      </c>
      <c r="E259" s="158">
        <v>8.0</v>
      </c>
      <c r="F259" s="158" t="s">
        <v>20700</v>
      </c>
      <c r="G259" s="158" t="s">
        <v>4098</v>
      </c>
      <c r="H259" s="159" t="s">
        <v>20635</v>
      </c>
      <c r="I259" s="160">
        <v>16420.0</v>
      </c>
      <c r="J259" s="161">
        <v>6400.0</v>
      </c>
      <c r="K259" s="165">
        <v>6400.0</v>
      </c>
      <c r="L259" s="163"/>
      <c r="M259" s="163"/>
      <c r="N259" s="163"/>
      <c r="O259" s="163"/>
      <c r="P259" s="163"/>
      <c r="Q259" s="163"/>
      <c r="R259" s="163"/>
      <c r="S259" s="163"/>
      <c r="T259" s="163"/>
    </row>
    <row r="260" ht="18.75" hidden="1" customHeight="1">
      <c r="A260" s="157">
        <v>45733.0</v>
      </c>
      <c r="B260" s="158">
        <v>15073.0</v>
      </c>
      <c r="C260" s="158" t="s">
        <v>20720</v>
      </c>
      <c r="D260" s="158" t="s">
        <v>20673</v>
      </c>
      <c r="E260" s="158">
        <v>8.0</v>
      </c>
      <c r="F260" s="158" t="s">
        <v>20869</v>
      </c>
      <c r="G260" s="158" t="s">
        <v>4483</v>
      </c>
      <c r="H260" s="159" t="s">
        <v>20635</v>
      </c>
      <c r="I260" s="160">
        <v>10900.0</v>
      </c>
      <c r="J260" s="161">
        <v>1060.0</v>
      </c>
      <c r="K260" s="165">
        <v>1060.0</v>
      </c>
      <c r="L260" s="163"/>
      <c r="M260" s="163"/>
      <c r="N260" s="163"/>
      <c r="O260" s="163"/>
      <c r="P260" s="163"/>
      <c r="Q260" s="163"/>
      <c r="R260" s="163"/>
      <c r="S260" s="163"/>
      <c r="T260" s="163"/>
    </row>
    <row r="261" ht="18.75" hidden="1" customHeight="1">
      <c r="A261" s="166">
        <v>45733.0</v>
      </c>
      <c r="B261" s="158">
        <v>6877.0</v>
      </c>
      <c r="C261" s="158" t="s">
        <v>3445</v>
      </c>
      <c r="D261" s="158"/>
      <c r="E261" s="158" t="s">
        <v>20634</v>
      </c>
      <c r="F261" s="158"/>
      <c r="G261" s="158"/>
      <c r="H261" s="159"/>
      <c r="I261" s="160">
        <v>2800.0</v>
      </c>
      <c r="J261" s="161">
        <v>720.0</v>
      </c>
      <c r="K261" s="162">
        <v>0.0</v>
      </c>
      <c r="L261" s="163">
        <v>0.0</v>
      </c>
      <c r="M261" s="163">
        <v>0.0</v>
      </c>
      <c r="N261" s="163">
        <v>720.0</v>
      </c>
      <c r="O261" s="163"/>
      <c r="P261" s="163"/>
      <c r="Q261" s="163"/>
      <c r="R261" s="163"/>
      <c r="S261" s="163"/>
      <c r="T261" s="163"/>
    </row>
    <row r="262" ht="18.75" hidden="1" customHeight="1">
      <c r="A262" s="166">
        <v>45733.0</v>
      </c>
      <c r="B262" s="158">
        <v>6878.0</v>
      </c>
      <c r="C262" s="158" t="s">
        <v>3317</v>
      </c>
      <c r="D262" s="158"/>
      <c r="E262" s="158" t="s">
        <v>20634</v>
      </c>
      <c r="F262" s="158"/>
      <c r="G262" s="158" t="s">
        <v>20870</v>
      </c>
      <c r="H262" s="159" t="s">
        <v>20870</v>
      </c>
      <c r="I262" s="160">
        <v>3580.0</v>
      </c>
      <c r="J262" s="161">
        <v>500.0</v>
      </c>
      <c r="K262" s="162">
        <v>500.0</v>
      </c>
      <c r="L262" s="163">
        <v>0.0</v>
      </c>
      <c r="M262" s="163">
        <v>0.0</v>
      </c>
      <c r="N262" s="163">
        <v>0.0</v>
      </c>
      <c r="O262" s="163"/>
      <c r="P262" s="163"/>
      <c r="Q262" s="163"/>
      <c r="R262" s="163"/>
      <c r="S262" s="163"/>
      <c r="T262" s="163"/>
    </row>
    <row r="263" ht="18.75" hidden="1" customHeight="1">
      <c r="A263" s="157">
        <v>45733.0</v>
      </c>
      <c r="B263" s="158">
        <v>15074.0</v>
      </c>
      <c r="C263" s="158" t="s">
        <v>18536</v>
      </c>
      <c r="D263" s="158" t="s">
        <v>20673</v>
      </c>
      <c r="E263" s="158">
        <v>8.0</v>
      </c>
      <c r="F263" s="158"/>
      <c r="G263" s="158" t="s">
        <v>4562</v>
      </c>
      <c r="H263" s="159" t="s">
        <v>20635</v>
      </c>
      <c r="I263" s="160">
        <v>11160.0</v>
      </c>
      <c r="J263" s="161">
        <v>1320.0</v>
      </c>
      <c r="K263" s="165">
        <v>1320.0</v>
      </c>
      <c r="L263" s="163"/>
      <c r="M263" s="163"/>
      <c r="N263" s="163"/>
      <c r="O263" s="163"/>
      <c r="P263" s="163"/>
      <c r="Q263" s="163"/>
      <c r="R263" s="163"/>
      <c r="S263" s="163"/>
      <c r="T263" s="163"/>
    </row>
    <row r="264" ht="18.75" hidden="1" customHeight="1">
      <c r="A264" s="157">
        <v>45733.0</v>
      </c>
      <c r="B264" s="158">
        <v>15075.0</v>
      </c>
      <c r="C264" s="158" t="s">
        <v>4476</v>
      </c>
      <c r="D264" s="158" t="s">
        <v>20687</v>
      </c>
      <c r="E264" s="158">
        <v>8.0</v>
      </c>
      <c r="F264" s="158" t="s">
        <v>20869</v>
      </c>
      <c r="G264" s="158" t="s">
        <v>4299</v>
      </c>
      <c r="H264" s="159" t="s">
        <v>20635</v>
      </c>
      <c r="I264" s="160">
        <v>11840.0</v>
      </c>
      <c r="J264" s="161">
        <v>1820.0</v>
      </c>
      <c r="K264" s="165">
        <v>1820.0</v>
      </c>
      <c r="L264" s="163"/>
      <c r="M264" s="163"/>
      <c r="N264" s="163"/>
      <c r="O264" s="163"/>
      <c r="P264" s="163"/>
      <c r="Q264" s="163"/>
      <c r="R264" s="163"/>
      <c r="S264" s="163"/>
      <c r="T264" s="163"/>
    </row>
    <row r="265" ht="18.75" hidden="1" customHeight="1">
      <c r="A265" s="157">
        <v>45733.0</v>
      </c>
      <c r="B265" s="158">
        <v>15076.0</v>
      </c>
      <c r="C265" s="158" t="s">
        <v>4671</v>
      </c>
      <c r="D265" s="158" t="s">
        <v>20673</v>
      </c>
      <c r="E265" s="158">
        <v>8.0</v>
      </c>
      <c r="F265" s="158" t="s">
        <v>20764</v>
      </c>
      <c r="G265" s="158" t="s">
        <v>4428</v>
      </c>
      <c r="H265" s="159" t="s">
        <v>20638</v>
      </c>
      <c r="I265" s="160">
        <v>17880.0</v>
      </c>
      <c r="J265" s="161">
        <v>8040.0</v>
      </c>
      <c r="K265" s="162"/>
      <c r="L265" s="163"/>
      <c r="M265" s="163"/>
      <c r="N265" s="164">
        <v>8040.0</v>
      </c>
      <c r="O265" s="163"/>
      <c r="P265" s="163"/>
      <c r="Q265" s="163"/>
      <c r="R265" s="163"/>
      <c r="S265" s="163"/>
      <c r="T265" s="163"/>
    </row>
    <row r="266" ht="18.75" hidden="1" customHeight="1">
      <c r="A266" s="157">
        <v>45733.0</v>
      </c>
      <c r="B266" s="158">
        <v>15077.0</v>
      </c>
      <c r="C266" s="158" t="s">
        <v>20775</v>
      </c>
      <c r="D266" s="158" t="s">
        <v>20687</v>
      </c>
      <c r="E266" s="158">
        <v>14.0</v>
      </c>
      <c r="F266" s="158" t="s">
        <v>20871</v>
      </c>
      <c r="G266" s="158" t="s">
        <v>4507</v>
      </c>
      <c r="H266" s="159" t="s">
        <v>20635</v>
      </c>
      <c r="I266" s="160">
        <v>12700.0</v>
      </c>
      <c r="J266" s="161">
        <v>2660.0</v>
      </c>
      <c r="K266" s="165">
        <v>2660.0</v>
      </c>
      <c r="L266" s="163"/>
      <c r="M266" s="163"/>
      <c r="N266" s="163"/>
      <c r="O266" s="163"/>
      <c r="P266" s="163"/>
      <c r="Q266" s="163"/>
      <c r="R266" s="163"/>
      <c r="S266" s="163"/>
      <c r="T266" s="163"/>
    </row>
    <row r="267" ht="18.75" hidden="1" customHeight="1">
      <c r="A267" s="166">
        <v>45733.0</v>
      </c>
      <c r="B267" s="158">
        <v>6880.0</v>
      </c>
      <c r="C267" s="158" t="s">
        <v>4112</v>
      </c>
      <c r="D267" s="158"/>
      <c r="E267" s="158" t="s">
        <v>20634</v>
      </c>
      <c r="F267" s="158"/>
      <c r="G267" s="158" t="s">
        <v>20872</v>
      </c>
      <c r="H267" s="159" t="s">
        <v>20872</v>
      </c>
      <c r="I267" s="160">
        <v>3680.0</v>
      </c>
      <c r="J267" s="161">
        <v>1120.0</v>
      </c>
      <c r="K267" s="162">
        <v>1120.0</v>
      </c>
      <c r="L267" s="163">
        <v>0.0</v>
      </c>
      <c r="M267" s="163">
        <v>0.0</v>
      </c>
      <c r="N267" s="163">
        <v>0.0</v>
      </c>
      <c r="O267" s="163"/>
      <c r="P267" s="163"/>
      <c r="Q267" s="163"/>
      <c r="R267" s="163"/>
      <c r="S267" s="163"/>
      <c r="T267" s="163"/>
    </row>
    <row r="268" ht="18.75" hidden="1" customHeight="1">
      <c r="A268" s="157">
        <v>45733.0</v>
      </c>
      <c r="B268" s="158">
        <v>15078.0</v>
      </c>
      <c r="C268" s="158" t="s">
        <v>731</v>
      </c>
      <c r="D268" s="158" t="s">
        <v>20677</v>
      </c>
      <c r="E268" s="158">
        <v>14.0</v>
      </c>
      <c r="F268" s="158" t="s">
        <v>20768</v>
      </c>
      <c r="G268" s="158" t="s">
        <v>4503</v>
      </c>
      <c r="H268" s="159" t="s">
        <v>20635</v>
      </c>
      <c r="I268" s="160">
        <v>12280.0</v>
      </c>
      <c r="J268" s="161">
        <v>2240.0</v>
      </c>
      <c r="K268" s="165">
        <v>2240.0</v>
      </c>
      <c r="L268" s="163"/>
      <c r="M268" s="163"/>
      <c r="N268" s="163"/>
      <c r="O268" s="163"/>
      <c r="P268" s="163"/>
      <c r="Q268" s="163"/>
      <c r="R268" s="163"/>
      <c r="S268" s="163"/>
      <c r="T268" s="163"/>
    </row>
    <row r="269" ht="18.75" hidden="1" customHeight="1">
      <c r="A269" s="157">
        <v>45733.0</v>
      </c>
      <c r="B269" s="158">
        <v>15079.0</v>
      </c>
      <c r="C269" s="158" t="s">
        <v>4017</v>
      </c>
      <c r="D269" s="158" t="s">
        <v>20677</v>
      </c>
      <c r="E269" s="158">
        <v>8.0</v>
      </c>
      <c r="F269" s="158" t="s">
        <v>20748</v>
      </c>
      <c r="G269" s="158" t="s">
        <v>4565</v>
      </c>
      <c r="H269" s="159" t="s">
        <v>20635</v>
      </c>
      <c r="I269" s="160">
        <v>10920.0</v>
      </c>
      <c r="J269" s="161">
        <v>900.0</v>
      </c>
      <c r="K269" s="165">
        <v>900.0</v>
      </c>
      <c r="L269" s="163"/>
      <c r="M269" s="163"/>
      <c r="N269" s="163"/>
      <c r="O269" s="163"/>
      <c r="P269" s="163"/>
      <c r="Q269" s="163"/>
      <c r="R269" s="163"/>
      <c r="S269" s="163"/>
      <c r="T269" s="163"/>
    </row>
    <row r="270" ht="18.75" hidden="1" customHeight="1">
      <c r="A270" s="167">
        <v>45733.02900391204</v>
      </c>
      <c r="B270" s="158">
        <v>6874.0</v>
      </c>
      <c r="C270" s="158" t="s">
        <v>3989</v>
      </c>
      <c r="D270" s="158"/>
      <c r="E270" s="158" t="s">
        <v>20634</v>
      </c>
      <c r="F270" s="158"/>
      <c r="G270" s="158" t="s">
        <v>20873</v>
      </c>
      <c r="H270" s="159" t="s">
        <v>20873</v>
      </c>
      <c r="I270" s="160">
        <v>3580.0</v>
      </c>
      <c r="J270" s="161">
        <v>680.0</v>
      </c>
      <c r="K270" s="162">
        <v>0.0</v>
      </c>
      <c r="L270" s="163">
        <v>680.0</v>
      </c>
      <c r="M270" s="163">
        <v>0.0</v>
      </c>
      <c r="N270" s="163">
        <v>0.0</v>
      </c>
      <c r="O270" s="163"/>
      <c r="P270" s="163"/>
      <c r="Q270" s="163"/>
      <c r="R270" s="163"/>
      <c r="S270" s="163"/>
      <c r="T270" s="163"/>
    </row>
    <row r="271" ht="18.75" hidden="1" customHeight="1">
      <c r="A271" s="157">
        <v>45734.0</v>
      </c>
      <c r="B271" s="158">
        <v>15080.0</v>
      </c>
      <c r="C271" s="158" t="s">
        <v>4017</v>
      </c>
      <c r="D271" s="158" t="s">
        <v>20677</v>
      </c>
      <c r="E271" s="158">
        <v>8.0</v>
      </c>
      <c r="F271" s="158"/>
      <c r="G271" s="158" t="s">
        <v>4500</v>
      </c>
      <c r="H271" s="159" t="s">
        <v>20635</v>
      </c>
      <c r="I271" s="160">
        <v>12040.0</v>
      </c>
      <c r="J271" s="161">
        <v>2020.0</v>
      </c>
      <c r="K271" s="165">
        <v>2020.0</v>
      </c>
      <c r="L271" s="163"/>
      <c r="M271" s="163"/>
      <c r="N271" s="163"/>
      <c r="O271" s="163"/>
      <c r="P271" s="163"/>
      <c r="Q271" s="163"/>
      <c r="R271" s="163"/>
      <c r="S271" s="163"/>
      <c r="T271" s="163"/>
    </row>
    <row r="272" ht="18.75" hidden="1" customHeight="1">
      <c r="A272" s="157">
        <v>45734.0</v>
      </c>
      <c r="B272" s="158">
        <v>15081.0</v>
      </c>
      <c r="C272" s="158" t="s">
        <v>20820</v>
      </c>
      <c r="D272" s="158" t="s">
        <v>20677</v>
      </c>
      <c r="E272" s="158">
        <v>8.0</v>
      </c>
      <c r="F272" s="158" t="s">
        <v>20856</v>
      </c>
      <c r="G272" s="158" t="s">
        <v>4538</v>
      </c>
      <c r="H272" s="159" t="s">
        <v>20638</v>
      </c>
      <c r="I272" s="160">
        <v>16660.0</v>
      </c>
      <c r="J272" s="161">
        <v>6640.0</v>
      </c>
      <c r="K272" s="162"/>
      <c r="L272" s="163"/>
      <c r="M272" s="163"/>
      <c r="N272" s="164">
        <v>6640.0</v>
      </c>
      <c r="O272" s="163"/>
      <c r="P272" s="163"/>
      <c r="Q272" s="163"/>
      <c r="R272" s="163"/>
      <c r="S272" s="163"/>
      <c r="T272" s="163"/>
    </row>
    <row r="273" ht="18.75" hidden="1" customHeight="1">
      <c r="A273" s="166">
        <v>45734.0</v>
      </c>
      <c r="B273" s="158">
        <v>6883.0</v>
      </c>
      <c r="C273" s="158" t="s">
        <v>4031</v>
      </c>
      <c r="D273" s="158"/>
      <c r="E273" s="158" t="s">
        <v>20634</v>
      </c>
      <c r="F273" s="158"/>
      <c r="G273" s="158" t="s">
        <v>20697</v>
      </c>
      <c r="H273" s="159" t="s">
        <v>20697</v>
      </c>
      <c r="I273" s="160">
        <v>2880.0</v>
      </c>
      <c r="J273" s="161">
        <v>80.0</v>
      </c>
      <c r="K273" s="162">
        <v>80.0</v>
      </c>
      <c r="L273" s="163">
        <v>0.0</v>
      </c>
      <c r="M273" s="163">
        <v>0.0</v>
      </c>
      <c r="N273" s="163">
        <v>0.0</v>
      </c>
      <c r="O273" s="163"/>
      <c r="P273" s="163"/>
      <c r="Q273" s="163"/>
      <c r="R273" s="163"/>
      <c r="S273" s="163"/>
      <c r="T273" s="163"/>
    </row>
    <row r="274" ht="18.75" hidden="1" customHeight="1">
      <c r="A274" s="157">
        <v>45734.0</v>
      </c>
      <c r="B274" s="158">
        <v>15082.0</v>
      </c>
      <c r="C274" s="158" t="s">
        <v>18536</v>
      </c>
      <c r="D274" s="158" t="s">
        <v>20687</v>
      </c>
      <c r="E274" s="158">
        <v>8.0</v>
      </c>
      <c r="F274" s="158" t="s">
        <v>20818</v>
      </c>
      <c r="G274" s="158" t="s">
        <v>4569</v>
      </c>
      <c r="H274" s="159" t="s">
        <v>20638</v>
      </c>
      <c r="I274" s="160">
        <v>17880.0</v>
      </c>
      <c r="J274" s="161">
        <v>7860.0</v>
      </c>
      <c r="K274" s="162"/>
      <c r="L274" s="163"/>
      <c r="M274" s="163"/>
      <c r="N274" s="164">
        <v>7860.0</v>
      </c>
      <c r="O274" s="163"/>
      <c r="P274" s="163"/>
      <c r="Q274" s="163"/>
      <c r="R274" s="163"/>
      <c r="S274" s="163"/>
      <c r="T274" s="163"/>
    </row>
    <row r="275" ht="18.75" hidden="1" customHeight="1">
      <c r="A275" s="157">
        <v>45734.0</v>
      </c>
      <c r="B275" s="158">
        <v>15084.0</v>
      </c>
      <c r="C275" s="158" t="s">
        <v>4671</v>
      </c>
      <c r="D275" s="158" t="s">
        <v>20687</v>
      </c>
      <c r="E275" s="158">
        <v>8.0</v>
      </c>
      <c r="F275" s="158" t="s">
        <v>20869</v>
      </c>
      <c r="G275" s="158" t="s">
        <v>4428</v>
      </c>
      <c r="H275" s="159" t="s">
        <v>20638</v>
      </c>
      <c r="I275" s="160">
        <v>17480.0</v>
      </c>
      <c r="J275" s="161">
        <v>7460.0</v>
      </c>
      <c r="K275" s="162"/>
      <c r="L275" s="163"/>
      <c r="M275" s="163"/>
      <c r="N275" s="164">
        <v>7460.0</v>
      </c>
      <c r="O275" s="163"/>
      <c r="P275" s="163"/>
      <c r="Q275" s="163"/>
      <c r="R275" s="163"/>
      <c r="S275" s="163"/>
      <c r="T275" s="163"/>
    </row>
    <row r="276" ht="18.75" hidden="1" customHeight="1">
      <c r="A276" s="157">
        <v>45734.0</v>
      </c>
      <c r="B276" s="158">
        <v>15085.0</v>
      </c>
      <c r="C276" s="158" t="s">
        <v>20874</v>
      </c>
      <c r="D276" s="158" t="s">
        <v>20673</v>
      </c>
      <c r="E276" s="158">
        <v>8.0</v>
      </c>
      <c r="F276" s="158" t="s">
        <v>20875</v>
      </c>
      <c r="G276" s="158" t="s">
        <v>4571</v>
      </c>
      <c r="H276" s="159" t="s">
        <v>20635</v>
      </c>
      <c r="I276" s="160">
        <v>14260.0</v>
      </c>
      <c r="J276" s="161">
        <v>4420.0</v>
      </c>
      <c r="K276" s="165">
        <v>4420.0</v>
      </c>
      <c r="L276" s="163"/>
      <c r="M276" s="163"/>
      <c r="N276" s="163"/>
      <c r="O276" s="163"/>
      <c r="P276" s="163"/>
      <c r="Q276" s="163"/>
      <c r="R276" s="163"/>
      <c r="S276" s="163"/>
      <c r="T276" s="163"/>
    </row>
    <row r="277" ht="18.75" hidden="1" customHeight="1">
      <c r="A277" s="157">
        <v>45734.0</v>
      </c>
      <c r="B277" s="158">
        <v>15086.0</v>
      </c>
      <c r="C277" s="158" t="s">
        <v>20828</v>
      </c>
      <c r="D277" s="158" t="s">
        <v>20677</v>
      </c>
      <c r="E277" s="158">
        <v>8.0</v>
      </c>
      <c r="F277" s="158" t="s">
        <v>20876</v>
      </c>
      <c r="G277" s="158" t="s">
        <v>4572</v>
      </c>
      <c r="H277" s="159" t="s">
        <v>20638</v>
      </c>
      <c r="I277" s="160">
        <v>17600.0</v>
      </c>
      <c r="J277" s="161">
        <v>7580.0</v>
      </c>
      <c r="K277" s="162"/>
      <c r="L277" s="163"/>
      <c r="M277" s="163"/>
      <c r="N277" s="164">
        <v>7580.0</v>
      </c>
      <c r="O277" s="163"/>
      <c r="P277" s="163"/>
      <c r="Q277" s="163"/>
      <c r="R277" s="163"/>
      <c r="S277" s="163"/>
      <c r="T277" s="163"/>
    </row>
    <row r="278" ht="18.75" hidden="1" customHeight="1">
      <c r="A278" s="166">
        <v>45734.0</v>
      </c>
      <c r="B278" s="158">
        <v>6884.0</v>
      </c>
      <c r="C278" s="158" t="s">
        <v>4457</v>
      </c>
      <c r="D278" s="158"/>
      <c r="E278" s="158" t="s">
        <v>20634</v>
      </c>
      <c r="F278" s="158"/>
      <c r="G278" s="158"/>
      <c r="H278" s="159"/>
      <c r="I278" s="160">
        <v>3320.0</v>
      </c>
      <c r="J278" s="161">
        <v>260.0</v>
      </c>
      <c r="K278" s="162">
        <v>260.0</v>
      </c>
      <c r="L278" s="163">
        <v>0.0</v>
      </c>
      <c r="M278" s="163">
        <v>0.0</v>
      </c>
      <c r="N278" s="163">
        <v>0.0</v>
      </c>
      <c r="O278" s="163"/>
      <c r="P278" s="163"/>
      <c r="Q278" s="163"/>
      <c r="R278" s="163"/>
      <c r="S278" s="163"/>
      <c r="T278" s="163"/>
    </row>
    <row r="279" ht="18.75" hidden="1" customHeight="1">
      <c r="A279" s="166">
        <v>45734.0</v>
      </c>
      <c r="B279" s="158">
        <v>6885.0</v>
      </c>
      <c r="C279" s="158" t="s">
        <v>744</v>
      </c>
      <c r="D279" s="158"/>
      <c r="E279" s="158" t="s">
        <v>20634</v>
      </c>
      <c r="F279" s="158"/>
      <c r="G279" s="158"/>
      <c r="H279" s="159"/>
      <c r="I279" s="160">
        <v>2820.0</v>
      </c>
      <c r="J279" s="161">
        <v>200.0</v>
      </c>
      <c r="K279" s="162">
        <v>200.0</v>
      </c>
      <c r="L279" s="163">
        <v>0.0</v>
      </c>
      <c r="M279" s="163">
        <v>0.0</v>
      </c>
      <c r="N279" s="163">
        <v>0.0</v>
      </c>
      <c r="O279" s="163"/>
      <c r="P279" s="163"/>
      <c r="Q279" s="163"/>
      <c r="R279" s="163"/>
      <c r="S279" s="163"/>
      <c r="T279" s="163"/>
    </row>
    <row r="280" ht="18.75" hidden="1" customHeight="1">
      <c r="A280" s="166">
        <v>45734.0</v>
      </c>
      <c r="B280" s="158">
        <v>6886.0</v>
      </c>
      <c r="C280" s="158" t="s">
        <v>3445</v>
      </c>
      <c r="D280" s="158"/>
      <c r="E280" s="158" t="s">
        <v>20634</v>
      </c>
      <c r="F280" s="158"/>
      <c r="G280" s="158" t="s">
        <v>20685</v>
      </c>
      <c r="H280" s="159" t="s">
        <v>20685</v>
      </c>
      <c r="I280" s="160">
        <v>2620.0</v>
      </c>
      <c r="J280" s="161">
        <v>560.0</v>
      </c>
      <c r="K280" s="162">
        <v>280.0</v>
      </c>
      <c r="L280" s="163">
        <v>0.0</v>
      </c>
      <c r="M280" s="163">
        <v>0.0</v>
      </c>
      <c r="N280" s="163">
        <v>280.0</v>
      </c>
      <c r="O280" s="163"/>
      <c r="P280" s="163"/>
      <c r="Q280" s="163"/>
      <c r="R280" s="163"/>
      <c r="S280" s="163"/>
      <c r="T280" s="163"/>
    </row>
    <row r="281" ht="18.75" hidden="1" customHeight="1">
      <c r="A281" s="157">
        <v>45734.0</v>
      </c>
      <c r="B281" s="158">
        <v>15087.0</v>
      </c>
      <c r="C281" s="158" t="s">
        <v>20786</v>
      </c>
      <c r="D281" s="158" t="s">
        <v>20677</v>
      </c>
      <c r="E281" s="158">
        <v>8.0</v>
      </c>
      <c r="F281" s="158" t="s">
        <v>20877</v>
      </c>
      <c r="G281" s="158" t="s">
        <v>4025</v>
      </c>
      <c r="H281" s="159" t="s">
        <v>20635</v>
      </c>
      <c r="I281" s="160">
        <v>11320.0</v>
      </c>
      <c r="J281" s="161">
        <v>1300.0</v>
      </c>
      <c r="K281" s="165">
        <v>1300.0</v>
      </c>
      <c r="L281" s="163"/>
      <c r="M281" s="163"/>
      <c r="N281" s="163"/>
      <c r="O281" s="163"/>
      <c r="P281" s="163"/>
      <c r="Q281" s="163"/>
      <c r="R281" s="163"/>
      <c r="S281" s="163"/>
      <c r="T281" s="163"/>
    </row>
    <row r="282" ht="18.75" hidden="1" customHeight="1">
      <c r="A282" s="157">
        <v>45734.0</v>
      </c>
      <c r="B282" s="158">
        <v>15088.0</v>
      </c>
      <c r="C282" s="158" t="s">
        <v>2957</v>
      </c>
      <c r="D282" s="158" t="s">
        <v>20687</v>
      </c>
      <c r="E282" s="158">
        <v>8.0</v>
      </c>
      <c r="F282" s="158" t="s">
        <v>20878</v>
      </c>
      <c r="G282" s="158" t="s">
        <v>4030</v>
      </c>
      <c r="H282" s="159" t="s">
        <v>20635</v>
      </c>
      <c r="I282" s="160">
        <v>12580.0</v>
      </c>
      <c r="J282" s="161">
        <v>2560.0</v>
      </c>
      <c r="K282" s="165">
        <v>2560.0</v>
      </c>
      <c r="L282" s="163"/>
      <c r="M282" s="163"/>
      <c r="N282" s="163"/>
      <c r="O282" s="163"/>
      <c r="P282" s="163"/>
      <c r="Q282" s="163"/>
      <c r="R282" s="163"/>
      <c r="S282" s="163"/>
      <c r="T282" s="163"/>
    </row>
    <row r="283" ht="18.75" hidden="1" customHeight="1">
      <c r="A283" s="157">
        <v>45734.0</v>
      </c>
      <c r="B283" s="158">
        <v>15089.0</v>
      </c>
      <c r="C283" s="158" t="s">
        <v>4474</v>
      </c>
      <c r="D283" s="158" t="s">
        <v>20677</v>
      </c>
      <c r="E283" s="158">
        <v>8.0</v>
      </c>
      <c r="F283" s="158" t="s">
        <v>20686</v>
      </c>
      <c r="G283" s="158" t="s">
        <v>4573</v>
      </c>
      <c r="H283" s="159" t="s">
        <v>20635</v>
      </c>
      <c r="I283" s="160">
        <v>13700.0</v>
      </c>
      <c r="J283" s="161">
        <v>3680.0</v>
      </c>
      <c r="K283" s="165">
        <v>3680.0</v>
      </c>
      <c r="L283" s="163"/>
      <c r="M283" s="163"/>
      <c r="N283" s="163"/>
      <c r="O283" s="163"/>
      <c r="P283" s="163"/>
      <c r="Q283" s="163"/>
      <c r="R283" s="163"/>
      <c r="S283" s="163"/>
      <c r="T283" s="163"/>
    </row>
    <row r="284" ht="18.75" hidden="1" customHeight="1">
      <c r="A284" s="166">
        <v>45734.0</v>
      </c>
      <c r="B284" s="158">
        <v>6889.0</v>
      </c>
      <c r="C284" s="158" t="s">
        <v>4112</v>
      </c>
      <c r="D284" s="158"/>
      <c r="E284" s="158" t="s">
        <v>20634</v>
      </c>
      <c r="F284" s="158"/>
      <c r="G284" s="158" t="s">
        <v>20879</v>
      </c>
      <c r="H284" s="159" t="s">
        <v>20879</v>
      </c>
      <c r="I284" s="160">
        <v>3440.0</v>
      </c>
      <c r="J284" s="161">
        <v>980.0</v>
      </c>
      <c r="K284" s="162">
        <v>980.0</v>
      </c>
      <c r="L284" s="163">
        <v>0.0</v>
      </c>
      <c r="M284" s="163">
        <v>0.0</v>
      </c>
      <c r="N284" s="163">
        <v>0.0</v>
      </c>
      <c r="O284" s="163"/>
      <c r="P284" s="163"/>
      <c r="Q284" s="163"/>
      <c r="R284" s="163"/>
      <c r="S284" s="163"/>
      <c r="T284" s="163"/>
    </row>
    <row r="285" ht="18.75" hidden="1" customHeight="1">
      <c r="A285" s="157">
        <v>45734.0</v>
      </c>
      <c r="B285" s="158">
        <v>15090.0</v>
      </c>
      <c r="C285" s="158" t="s">
        <v>20880</v>
      </c>
      <c r="D285" s="158" t="s">
        <v>20677</v>
      </c>
      <c r="E285" s="158">
        <v>4.0</v>
      </c>
      <c r="F285" s="158" t="s">
        <v>20881</v>
      </c>
      <c r="G285" s="158" t="s">
        <v>4574</v>
      </c>
      <c r="H285" s="159" t="s">
        <v>20638</v>
      </c>
      <c r="I285" s="160">
        <v>13280.0</v>
      </c>
      <c r="J285" s="161">
        <v>3500.0</v>
      </c>
      <c r="K285" s="162"/>
      <c r="L285" s="163"/>
      <c r="M285" s="163"/>
      <c r="N285" s="164">
        <v>3500.0</v>
      </c>
      <c r="O285" s="163"/>
      <c r="P285" s="163"/>
      <c r="Q285" s="163"/>
      <c r="R285" s="163"/>
      <c r="S285" s="163"/>
      <c r="T285" s="163"/>
    </row>
    <row r="286" ht="18.75" hidden="1" customHeight="1">
      <c r="A286" s="157">
        <v>45734.0</v>
      </c>
      <c r="B286" s="158">
        <v>15091.0</v>
      </c>
      <c r="C286" s="158" t="s">
        <v>20882</v>
      </c>
      <c r="D286" s="158" t="s">
        <v>20673</v>
      </c>
      <c r="E286" s="158">
        <v>8.0</v>
      </c>
      <c r="F286" s="158" t="s">
        <v>20883</v>
      </c>
      <c r="G286" s="158" t="s">
        <v>4041</v>
      </c>
      <c r="H286" s="159" t="s">
        <v>20635</v>
      </c>
      <c r="I286" s="160">
        <v>11540.0</v>
      </c>
      <c r="J286" s="161">
        <v>1700.0</v>
      </c>
      <c r="K286" s="165">
        <v>1700.0</v>
      </c>
      <c r="L286" s="163"/>
      <c r="M286" s="163"/>
      <c r="N286" s="163"/>
      <c r="O286" s="163"/>
      <c r="P286" s="163"/>
      <c r="Q286" s="163"/>
      <c r="R286" s="163"/>
      <c r="S286" s="163"/>
      <c r="T286" s="163"/>
    </row>
    <row r="287" ht="18.75" hidden="1" customHeight="1">
      <c r="A287" s="157">
        <v>45734.0</v>
      </c>
      <c r="B287" s="158">
        <v>15092.0</v>
      </c>
      <c r="C287" s="158" t="s">
        <v>4042</v>
      </c>
      <c r="D287" s="158" t="s">
        <v>20677</v>
      </c>
      <c r="E287" s="158">
        <v>8.0</v>
      </c>
      <c r="F287" s="158" t="s">
        <v>20700</v>
      </c>
      <c r="G287" s="158" t="s">
        <v>4549</v>
      </c>
      <c r="H287" s="159" t="s">
        <v>20638</v>
      </c>
      <c r="I287" s="160">
        <v>18920.0</v>
      </c>
      <c r="J287" s="161">
        <v>8900.0</v>
      </c>
      <c r="K287" s="162"/>
      <c r="L287" s="163"/>
      <c r="M287" s="163"/>
      <c r="N287" s="164">
        <v>8900.0</v>
      </c>
      <c r="O287" s="163"/>
      <c r="P287" s="163"/>
      <c r="Q287" s="163"/>
      <c r="R287" s="163"/>
      <c r="S287" s="163"/>
      <c r="T287" s="163"/>
    </row>
    <row r="288" ht="18.75" hidden="1" customHeight="1">
      <c r="A288" s="167">
        <v>45734.029002083334</v>
      </c>
      <c r="B288" s="158">
        <v>6882.0</v>
      </c>
      <c r="C288" s="158" t="s">
        <v>4017</v>
      </c>
      <c r="D288" s="158"/>
      <c r="E288" s="158" t="s">
        <v>20634</v>
      </c>
      <c r="F288" s="158"/>
      <c r="G288" s="158" t="s">
        <v>4500</v>
      </c>
      <c r="H288" s="159" t="s">
        <v>4500</v>
      </c>
      <c r="I288" s="160">
        <v>3040.0</v>
      </c>
      <c r="J288" s="161">
        <v>420.0</v>
      </c>
      <c r="K288" s="162">
        <v>420.0</v>
      </c>
      <c r="L288" s="163">
        <v>0.0</v>
      </c>
      <c r="M288" s="163">
        <v>0.0</v>
      </c>
      <c r="N288" s="163">
        <v>0.0</v>
      </c>
      <c r="O288" s="163"/>
      <c r="P288" s="163"/>
      <c r="Q288" s="163"/>
      <c r="R288" s="163"/>
      <c r="S288" s="163"/>
      <c r="T288" s="163"/>
    </row>
    <row r="289" ht="18.75" hidden="1" customHeight="1">
      <c r="A289" s="157">
        <v>45735.0</v>
      </c>
      <c r="B289" s="158">
        <v>15093.0</v>
      </c>
      <c r="C289" s="158" t="s">
        <v>18536</v>
      </c>
      <c r="D289" s="158" t="s">
        <v>20673</v>
      </c>
      <c r="E289" s="158">
        <v>8.0</v>
      </c>
      <c r="F289" s="158" t="s">
        <v>20693</v>
      </c>
      <c r="G289" s="158" t="s">
        <v>4519</v>
      </c>
      <c r="H289" s="159" t="s">
        <v>20635</v>
      </c>
      <c r="I289" s="160">
        <v>11840.0</v>
      </c>
      <c r="J289" s="161">
        <v>2000.0</v>
      </c>
      <c r="K289" s="165">
        <v>2000.0</v>
      </c>
      <c r="L289" s="163"/>
      <c r="M289" s="163"/>
      <c r="N289" s="163"/>
      <c r="O289" s="163"/>
      <c r="P289" s="163"/>
      <c r="Q289" s="163"/>
      <c r="R289" s="163"/>
      <c r="S289" s="163"/>
      <c r="T289" s="163"/>
    </row>
    <row r="290" ht="18.75" hidden="1" customHeight="1">
      <c r="A290" s="157">
        <v>45735.0</v>
      </c>
      <c r="B290" s="158">
        <v>15094.0</v>
      </c>
      <c r="C290" s="158" t="s">
        <v>20802</v>
      </c>
      <c r="D290" s="158" t="s">
        <v>20695</v>
      </c>
      <c r="E290" s="158">
        <v>12.0</v>
      </c>
      <c r="F290" s="158" t="s">
        <v>20884</v>
      </c>
      <c r="G290" s="158" t="s">
        <v>4045</v>
      </c>
      <c r="H290" s="159" t="s">
        <v>20635</v>
      </c>
      <c r="I290" s="160">
        <v>13960.0</v>
      </c>
      <c r="J290" s="161">
        <v>4240.0</v>
      </c>
      <c r="K290" s="165">
        <v>4240.0</v>
      </c>
      <c r="L290" s="163"/>
      <c r="M290" s="163"/>
      <c r="N290" s="163"/>
      <c r="O290" s="163"/>
      <c r="P290" s="163"/>
      <c r="Q290" s="163"/>
      <c r="R290" s="163"/>
      <c r="S290" s="163"/>
      <c r="T290" s="163"/>
    </row>
    <row r="291" ht="18.75" hidden="1" customHeight="1">
      <c r="A291" s="157">
        <v>45735.0</v>
      </c>
      <c r="B291" s="158">
        <v>15095.0</v>
      </c>
      <c r="C291" s="158" t="s">
        <v>20820</v>
      </c>
      <c r="D291" s="158" t="s">
        <v>20687</v>
      </c>
      <c r="E291" s="158">
        <v>8.0</v>
      </c>
      <c r="F291" s="158" t="s">
        <v>20885</v>
      </c>
      <c r="G291" s="158" t="s">
        <v>4083</v>
      </c>
      <c r="H291" s="159" t="s">
        <v>20635</v>
      </c>
      <c r="I291" s="160">
        <v>11120.0</v>
      </c>
      <c r="J291" s="161">
        <v>1100.0</v>
      </c>
      <c r="K291" s="165">
        <v>1100.0</v>
      </c>
      <c r="L291" s="163"/>
      <c r="M291" s="163"/>
      <c r="N291" s="163"/>
      <c r="O291" s="163"/>
      <c r="P291" s="163"/>
      <c r="Q291" s="163"/>
      <c r="R291" s="163"/>
      <c r="S291" s="163"/>
      <c r="T291" s="163"/>
    </row>
    <row r="292" ht="18.75" hidden="1" customHeight="1">
      <c r="A292" s="157">
        <v>45735.0</v>
      </c>
      <c r="B292" s="158">
        <v>15096.0</v>
      </c>
      <c r="C292" s="158" t="s">
        <v>14229</v>
      </c>
      <c r="D292" s="158" t="s">
        <v>20687</v>
      </c>
      <c r="E292" s="158">
        <v>8.0</v>
      </c>
      <c r="F292" s="158" t="s">
        <v>20886</v>
      </c>
      <c r="G292" s="158" t="s">
        <v>4154</v>
      </c>
      <c r="H292" s="159" t="s">
        <v>20635</v>
      </c>
      <c r="I292" s="160">
        <v>11100.0</v>
      </c>
      <c r="J292" s="161">
        <v>1080.0</v>
      </c>
      <c r="K292" s="165">
        <v>1080.0</v>
      </c>
      <c r="L292" s="163"/>
      <c r="M292" s="163"/>
      <c r="N292" s="163"/>
      <c r="O292" s="163"/>
      <c r="P292" s="163"/>
      <c r="Q292" s="163"/>
      <c r="R292" s="163"/>
      <c r="S292" s="163"/>
      <c r="T292" s="163"/>
    </row>
    <row r="293" ht="18.75" hidden="1" customHeight="1">
      <c r="A293" s="166">
        <v>45735.0</v>
      </c>
      <c r="B293" s="158">
        <v>6891.0</v>
      </c>
      <c r="C293" s="158" t="s">
        <v>4017</v>
      </c>
      <c r="D293" s="158"/>
      <c r="E293" s="158" t="s">
        <v>20634</v>
      </c>
      <c r="F293" s="158"/>
      <c r="G293" s="158" t="s">
        <v>4500</v>
      </c>
      <c r="H293" s="159" t="s">
        <v>4500</v>
      </c>
      <c r="I293" s="160">
        <v>3140.0</v>
      </c>
      <c r="J293" s="161">
        <v>480.0</v>
      </c>
      <c r="K293" s="162">
        <v>480.0</v>
      </c>
      <c r="L293" s="163">
        <v>0.0</v>
      </c>
      <c r="M293" s="163">
        <v>0.0</v>
      </c>
      <c r="N293" s="163">
        <v>0.0</v>
      </c>
      <c r="O293" s="163"/>
      <c r="P293" s="163"/>
      <c r="Q293" s="163"/>
      <c r="R293" s="163"/>
      <c r="S293" s="163"/>
      <c r="T293" s="163"/>
    </row>
    <row r="294" ht="18.75" hidden="1" customHeight="1">
      <c r="A294" s="157">
        <v>45735.0</v>
      </c>
      <c r="B294" s="158">
        <v>15097.0</v>
      </c>
      <c r="C294" s="158" t="s">
        <v>18536</v>
      </c>
      <c r="D294" s="158" t="s">
        <v>20687</v>
      </c>
      <c r="E294" s="158">
        <v>8.0</v>
      </c>
      <c r="F294" s="158" t="s">
        <v>20887</v>
      </c>
      <c r="G294" s="158" t="s">
        <v>4575</v>
      </c>
      <c r="H294" s="159" t="s">
        <v>20635</v>
      </c>
      <c r="I294" s="160">
        <v>15260.0</v>
      </c>
      <c r="J294" s="161">
        <v>5240.0</v>
      </c>
      <c r="K294" s="165">
        <v>5240.0</v>
      </c>
      <c r="L294" s="163"/>
      <c r="M294" s="163"/>
      <c r="N294" s="163"/>
      <c r="O294" s="163"/>
      <c r="P294" s="163"/>
      <c r="Q294" s="163"/>
      <c r="R294" s="163"/>
      <c r="S294" s="163"/>
      <c r="T294" s="163"/>
    </row>
    <row r="295" ht="18.75" hidden="1" customHeight="1">
      <c r="A295" s="157">
        <v>45735.0</v>
      </c>
      <c r="B295" s="158">
        <v>15098.0</v>
      </c>
      <c r="C295" s="158" t="s">
        <v>4671</v>
      </c>
      <c r="D295" s="158" t="s">
        <v>20673</v>
      </c>
      <c r="E295" s="158">
        <v>8.0</v>
      </c>
      <c r="F295" s="158" t="s">
        <v>20888</v>
      </c>
      <c r="G295" s="158" t="s">
        <v>4428</v>
      </c>
      <c r="H295" s="159" t="s">
        <v>20638</v>
      </c>
      <c r="I295" s="160">
        <v>18700.0</v>
      </c>
      <c r="J295" s="161">
        <v>8860.0</v>
      </c>
      <c r="K295" s="162"/>
      <c r="L295" s="163"/>
      <c r="M295" s="163"/>
      <c r="N295" s="164">
        <v>8860.0</v>
      </c>
      <c r="O295" s="163"/>
      <c r="P295" s="163"/>
      <c r="Q295" s="163"/>
      <c r="R295" s="163"/>
      <c r="S295" s="163"/>
      <c r="T295" s="163"/>
    </row>
    <row r="296" ht="18.75" hidden="1" customHeight="1">
      <c r="A296" s="166">
        <v>45735.0</v>
      </c>
      <c r="B296" s="158">
        <v>6892.0</v>
      </c>
      <c r="C296" s="158" t="s">
        <v>3990</v>
      </c>
      <c r="D296" s="158"/>
      <c r="E296" s="158" t="s">
        <v>20634</v>
      </c>
      <c r="F296" s="158"/>
      <c r="G296" s="158" t="s">
        <v>20758</v>
      </c>
      <c r="H296" s="159" t="s">
        <v>20758</v>
      </c>
      <c r="I296" s="160">
        <v>2980.0</v>
      </c>
      <c r="J296" s="161">
        <v>180.0</v>
      </c>
      <c r="K296" s="162">
        <v>180.0</v>
      </c>
      <c r="L296" s="163">
        <v>0.0</v>
      </c>
      <c r="M296" s="163">
        <v>0.0</v>
      </c>
      <c r="N296" s="163">
        <v>0.0</v>
      </c>
      <c r="O296" s="163"/>
      <c r="P296" s="163"/>
      <c r="Q296" s="163"/>
      <c r="R296" s="163"/>
      <c r="S296" s="163"/>
      <c r="T296" s="163"/>
    </row>
    <row r="297" ht="18.75" hidden="1" customHeight="1">
      <c r="A297" s="157">
        <v>45735.0</v>
      </c>
      <c r="B297" s="158">
        <v>15099.0</v>
      </c>
      <c r="C297" s="158" t="s">
        <v>20874</v>
      </c>
      <c r="D297" s="158" t="s">
        <v>20687</v>
      </c>
      <c r="E297" s="158">
        <v>8.0</v>
      </c>
      <c r="F297" s="158" t="s">
        <v>20889</v>
      </c>
      <c r="G297" s="158" t="s">
        <v>4049</v>
      </c>
      <c r="H297" s="159" t="s">
        <v>20635</v>
      </c>
      <c r="I297" s="160">
        <v>12320.0</v>
      </c>
      <c r="J297" s="161">
        <v>2300.0</v>
      </c>
      <c r="K297" s="165">
        <v>2300.0</v>
      </c>
      <c r="L297" s="163"/>
      <c r="M297" s="163"/>
      <c r="N297" s="163"/>
      <c r="O297" s="163"/>
      <c r="P297" s="163"/>
      <c r="Q297" s="163"/>
      <c r="R297" s="163"/>
      <c r="S297" s="163"/>
      <c r="T297" s="163"/>
    </row>
    <row r="298" ht="18.75" hidden="1" customHeight="1">
      <c r="A298" s="166">
        <v>45735.0</v>
      </c>
      <c r="B298" s="158">
        <v>6893.0</v>
      </c>
      <c r="C298" s="158" t="s">
        <v>3989</v>
      </c>
      <c r="D298" s="158"/>
      <c r="E298" s="158" t="s">
        <v>20634</v>
      </c>
      <c r="F298" s="158"/>
      <c r="G298" s="158" t="s">
        <v>20890</v>
      </c>
      <c r="H298" s="159" t="s">
        <v>20890</v>
      </c>
      <c r="I298" s="160">
        <v>4100.0</v>
      </c>
      <c r="J298" s="161">
        <v>860.0</v>
      </c>
      <c r="K298" s="162">
        <v>0.0</v>
      </c>
      <c r="L298" s="163">
        <v>860.0</v>
      </c>
      <c r="M298" s="163">
        <v>0.0</v>
      </c>
      <c r="N298" s="163">
        <v>0.0</v>
      </c>
      <c r="O298" s="163"/>
      <c r="P298" s="163"/>
      <c r="Q298" s="163"/>
      <c r="R298" s="163"/>
      <c r="S298" s="163"/>
      <c r="T298" s="163"/>
    </row>
    <row r="299" ht="18.75" hidden="1" customHeight="1">
      <c r="A299" s="166">
        <v>45735.0</v>
      </c>
      <c r="B299" s="158">
        <v>6894.0</v>
      </c>
      <c r="C299" s="158" t="s">
        <v>744</v>
      </c>
      <c r="D299" s="158"/>
      <c r="E299" s="158" t="s">
        <v>20634</v>
      </c>
      <c r="F299" s="158"/>
      <c r="G299" s="158" t="s">
        <v>20685</v>
      </c>
      <c r="H299" s="159" t="s">
        <v>20685</v>
      </c>
      <c r="I299" s="160">
        <v>3180.0</v>
      </c>
      <c r="J299" s="161">
        <v>540.0</v>
      </c>
      <c r="K299" s="162">
        <v>540.0</v>
      </c>
      <c r="L299" s="163">
        <v>0.0</v>
      </c>
      <c r="M299" s="163">
        <v>0.0</v>
      </c>
      <c r="N299" s="163">
        <v>0.0</v>
      </c>
      <c r="O299" s="163"/>
      <c r="P299" s="163"/>
      <c r="Q299" s="163"/>
      <c r="R299" s="163"/>
      <c r="S299" s="163"/>
      <c r="T299" s="163"/>
    </row>
    <row r="300" ht="18.75" hidden="1" customHeight="1">
      <c r="A300" s="166">
        <v>45735.0</v>
      </c>
      <c r="B300" s="158">
        <v>6895.0</v>
      </c>
      <c r="C300" s="158" t="s">
        <v>4112</v>
      </c>
      <c r="D300" s="158"/>
      <c r="E300" s="158" t="s">
        <v>20634</v>
      </c>
      <c r="F300" s="158"/>
      <c r="G300" s="158" t="s">
        <v>20891</v>
      </c>
      <c r="H300" s="159" t="s">
        <v>20891</v>
      </c>
      <c r="I300" s="160">
        <v>3100.0</v>
      </c>
      <c r="J300" s="161">
        <v>580.0</v>
      </c>
      <c r="K300" s="162">
        <v>580.0</v>
      </c>
      <c r="L300" s="163">
        <v>0.0</v>
      </c>
      <c r="M300" s="163">
        <v>0.0</v>
      </c>
      <c r="N300" s="163">
        <v>0.0</v>
      </c>
      <c r="O300" s="163"/>
      <c r="P300" s="163"/>
      <c r="Q300" s="163"/>
      <c r="R300" s="163"/>
      <c r="S300" s="163"/>
      <c r="T300" s="163"/>
    </row>
    <row r="301" ht="18.75" hidden="1" customHeight="1">
      <c r="A301" s="157">
        <v>45735.0</v>
      </c>
      <c r="B301" s="158">
        <v>15100.0</v>
      </c>
      <c r="C301" s="158" t="s">
        <v>20892</v>
      </c>
      <c r="D301" s="158" t="s">
        <v>20687</v>
      </c>
      <c r="E301" s="158">
        <v>8.0</v>
      </c>
      <c r="F301" s="158" t="s">
        <v>20715</v>
      </c>
      <c r="G301" s="158" t="s">
        <v>4576</v>
      </c>
      <c r="H301" s="159" t="s">
        <v>20635</v>
      </c>
      <c r="I301" s="160">
        <v>11100.0</v>
      </c>
      <c r="J301" s="161">
        <v>1080.0</v>
      </c>
      <c r="K301" s="165">
        <v>1080.0</v>
      </c>
      <c r="L301" s="163"/>
      <c r="M301" s="163"/>
      <c r="N301" s="163"/>
      <c r="O301" s="163"/>
      <c r="P301" s="163"/>
      <c r="Q301" s="163"/>
      <c r="R301" s="163"/>
      <c r="S301" s="163"/>
      <c r="T301" s="163"/>
    </row>
    <row r="302" ht="18.75" hidden="1" customHeight="1">
      <c r="A302" s="166">
        <v>45735.0</v>
      </c>
      <c r="B302" s="158">
        <v>6896.0</v>
      </c>
      <c r="C302" s="158" t="s">
        <v>4133</v>
      </c>
      <c r="D302" s="158"/>
      <c r="E302" s="158" t="s">
        <v>20634</v>
      </c>
      <c r="F302" s="158"/>
      <c r="G302" s="158"/>
      <c r="H302" s="159"/>
      <c r="I302" s="160">
        <v>3580.0</v>
      </c>
      <c r="J302" s="161">
        <v>380.0</v>
      </c>
      <c r="K302" s="162">
        <v>380.0</v>
      </c>
      <c r="L302" s="163">
        <v>0.0</v>
      </c>
      <c r="M302" s="163">
        <v>0.0</v>
      </c>
      <c r="N302" s="163">
        <v>0.0</v>
      </c>
      <c r="O302" s="163"/>
      <c r="P302" s="163"/>
      <c r="Q302" s="163"/>
      <c r="R302" s="163"/>
      <c r="S302" s="163"/>
      <c r="T302" s="163"/>
    </row>
    <row r="303" ht="18.75" hidden="1" customHeight="1">
      <c r="A303" s="166">
        <v>45735.0</v>
      </c>
      <c r="B303" s="158">
        <v>6897.0</v>
      </c>
      <c r="C303" s="158" t="s">
        <v>4062</v>
      </c>
      <c r="D303" s="158"/>
      <c r="E303" s="158" t="s">
        <v>20634</v>
      </c>
      <c r="F303" s="158"/>
      <c r="G303" s="158"/>
      <c r="H303" s="159"/>
      <c r="I303" s="160">
        <v>5240.0</v>
      </c>
      <c r="J303" s="161">
        <v>1180.0</v>
      </c>
      <c r="K303" s="162">
        <v>1180.0</v>
      </c>
      <c r="L303" s="163">
        <v>0.0</v>
      </c>
      <c r="M303" s="163">
        <v>0.0</v>
      </c>
      <c r="N303" s="163">
        <v>0.0</v>
      </c>
      <c r="O303" s="163"/>
      <c r="P303" s="163"/>
      <c r="Q303" s="163"/>
      <c r="R303" s="163"/>
      <c r="S303" s="163"/>
      <c r="T303" s="163"/>
    </row>
    <row r="304" ht="18.75" hidden="1" customHeight="1">
      <c r="A304" s="157">
        <v>45735.0</v>
      </c>
      <c r="B304" s="158">
        <v>15101.0</v>
      </c>
      <c r="C304" s="158" t="s">
        <v>20893</v>
      </c>
      <c r="D304" s="158" t="s">
        <v>20695</v>
      </c>
      <c r="E304" s="158">
        <v>8.0</v>
      </c>
      <c r="F304" s="158" t="s">
        <v>20772</v>
      </c>
      <c r="G304" s="158" t="s">
        <v>4577</v>
      </c>
      <c r="H304" s="159" t="s">
        <v>20638</v>
      </c>
      <c r="I304" s="160">
        <v>17220.0</v>
      </c>
      <c r="J304" s="161">
        <v>7520.0</v>
      </c>
      <c r="K304" s="162"/>
      <c r="L304" s="163"/>
      <c r="M304" s="163"/>
      <c r="N304" s="164">
        <v>7520.0</v>
      </c>
      <c r="O304" s="163"/>
      <c r="P304" s="163"/>
      <c r="Q304" s="163"/>
      <c r="R304" s="163"/>
      <c r="S304" s="163"/>
      <c r="T304" s="163"/>
    </row>
    <row r="305" ht="18.75" hidden="1" customHeight="1">
      <c r="A305" s="157">
        <v>45735.0</v>
      </c>
      <c r="B305" s="158">
        <v>15102.0</v>
      </c>
      <c r="C305" s="158" t="s">
        <v>3260</v>
      </c>
      <c r="D305" s="158" t="s">
        <v>20673</v>
      </c>
      <c r="E305" s="158">
        <v>8.0</v>
      </c>
      <c r="F305" s="158" t="s">
        <v>20889</v>
      </c>
      <c r="G305" s="158" t="s">
        <v>4491</v>
      </c>
      <c r="H305" s="159" t="s">
        <v>20635</v>
      </c>
      <c r="I305" s="160">
        <v>11580.0</v>
      </c>
      <c r="J305" s="161">
        <v>1740.0</v>
      </c>
      <c r="K305" s="165">
        <v>1740.0</v>
      </c>
      <c r="L305" s="163"/>
      <c r="M305" s="163"/>
      <c r="N305" s="163"/>
      <c r="O305" s="163"/>
      <c r="P305" s="163"/>
      <c r="Q305" s="163"/>
      <c r="R305" s="163"/>
      <c r="S305" s="163"/>
      <c r="T305" s="163"/>
    </row>
    <row r="306" ht="18.75" hidden="1" customHeight="1">
      <c r="A306" s="157">
        <v>45735.0</v>
      </c>
      <c r="B306" s="158">
        <v>15103.0</v>
      </c>
      <c r="C306" s="158" t="s">
        <v>4454</v>
      </c>
      <c r="D306" s="158" t="s">
        <v>20687</v>
      </c>
      <c r="E306" s="158">
        <v>16.0</v>
      </c>
      <c r="F306" s="158" t="s">
        <v>20894</v>
      </c>
      <c r="G306" s="158" t="s">
        <v>4578</v>
      </c>
      <c r="H306" s="159" t="s">
        <v>20635</v>
      </c>
      <c r="I306" s="160">
        <v>12760.0</v>
      </c>
      <c r="J306" s="161">
        <v>2720.0</v>
      </c>
      <c r="K306" s="165">
        <v>2720.0</v>
      </c>
      <c r="L306" s="163"/>
      <c r="M306" s="163"/>
      <c r="N306" s="163"/>
      <c r="O306" s="163"/>
      <c r="P306" s="163"/>
      <c r="Q306" s="163"/>
      <c r="R306" s="163"/>
      <c r="S306" s="163"/>
      <c r="T306" s="163"/>
    </row>
    <row r="307" ht="18.75" hidden="1" customHeight="1">
      <c r="A307" s="166">
        <v>45735.0</v>
      </c>
      <c r="B307" s="158">
        <v>6898.0</v>
      </c>
      <c r="C307" s="158" t="s">
        <v>4017</v>
      </c>
      <c r="D307" s="158"/>
      <c r="E307" s="158" t="s">
        <v>20634</v>
      </c>
      <c r="F307" s="158"/>
      <c r="G307" s="158" t="s">
        <v>4500</v>
      </c>
      <c r="H307" s="159" t="s">
        <v>4500</v>
      </c>
      <c r="I307" s="160">
        <v>3540.0</v>
      </c>
      <c r="J307" s="161">
        <v>360.0</v>
      </c>
      <c r="K307" s="162">
        <v>360.0</v>
      </c>
      <c r="L307" s="163">
        <v>0.0</v>
      </c>
      <c r="M307" s="163">
        <v>0.0</v>
      </c>
      <c r="N307" s="163">
        <v>0.0</v>
      </c>
      <c r="O307" s="163"/>
      <c r="P307" s="163"/>
      <c r="Q307" s="163"/>
      <c r="R307" s="163"/>
      <c r="S307" s="163"/>
      <c r="T307" s="163"/>
    </row>
    <row r="308" ht="18.75" hidden="1" customHeight="1">
      <c r="A308" s="157">
        <v>45735.0</v>
      </c>
      <c r="B308" s="158">
        <v>15104.0</v>
      </c>
      <c r="C308" s="158" t="s">
        <v>20724</v>
      </c>
      <c r="D308" s="158" t="s">
        <v>20677</v>
      </c>
      <c r="E308" s="158">
        <v>8.0</v>
      </c>
      <c r="F308" s="158"/>
      <c r="G308" s="158" t="s">
        <v>4485</v>
      </c>
      <c r="H308" s="159" t="s">
        <v>20635</v>
      </c>
      <c r="I308" s="160">
        <v>14800.0</v>
      </c>
      <c r="J308" s="161">
        <v>4780.0</v>
      </c>
      <c r="K308" s="165">
        <v>4780.0</v>
      </c>
      <c r="L308" s="163"/>
      <c r="M308" s="163"/>
      <c r="N308" s="163"/>
      <c r="O308" s="163"/>
      <c r="P308" s="163"/>
      <c r="Q308" s="163"/>
      <c r="R308" s="163"/>
      <c r="S308" s="163"/>
      <c r="T308" s="163"/>
    </row>
    <row r="309" ht="18.75" hidden="1" customHeight="1">
      <c r="A309" s="157">
        <v>45735.0</v>
      </c>
      <c r="B309" s="158">
        <v>15105.0</v>
      </c>
      <c r="C309" s="158" t="s">
        <v>2957</v>
      </c>
      <c r="D309" s="158" t="s">
        <v>20673</v>
      </c>
      <c r="E309" s="158">
        <v>8.0</v>
      </c>
      <c r="F309" s="158" t="s">
        <v>20895</v>
      </c>
      <c r="G309" s="158" t="s">
        <v>4370</v>
      </c>
      <c r="H309" s="159" t="s">
        <v>20635</v>
      </c>
      <c r="I309" s="160">
        <v>13880.0</v>
      </c>
      <c r="J309" s="161">
        <v>4040.0</v>
      </c>
      <c r="K309" s="165">
        <v>4040.0</v>
      </c>
      <c r="L309" s="163"/>
      <c r="M309" s="163"/>
      <c r="N309" s="163"/>
      <c r="O309" s="163"/>
      <c r="P309" s="163"/>
      <c r="Q309" s="163"/>
      <c r="R309" s="163"/>
      <c r="S309" s="163"/>
      <c r="T309" s="163"/>
    </row>
    <row r="310" ht="18.75" hidden="1" customHeight="1">
      <c r="A310" s="157">
        <v>45735.0</v>
      </c>
      <c r="B310" s="158">
        <v>15106.0</v>
      </c>
      <c r="C310" s="158" t="s">
        <v>20896</v>
      </c>
      <c r="D310" s="158" t="s">
        <v>20677</v>
      </c>
      <c r="E310" s="158">
        <v>8.0</v>
      </c>
      <c r="F310" s="158" t="s">
        <v>20897</v>
      </c>
      <c r="G310" s="158" t="s">
        <v>4579</v>
      </c>
      <c r="H310" s="159" t="s">
        <v>20635</v>
      </c>
      <c r="I310" s="160">
        <v>13460.0</v>
      </c>
      <c r="J310" s="161">
        <v>3440.0</v>
      </c>
      <c r="K310" s="165">
        <v>3440.0</v>
      </c>
      <c r="L310" s="163"/>
      <c r="M310" s="163"/>
      <c r="N310" s="163"/>
      <c r="O310" s="163"/>
      <c r="P310" s="163"/>
      <c r="Q310" s="163"/>
      <c r="R310" s="163"/>
      <c r="S310" s="163"/>
      <c r="T310" s="163"/>
    </row>
    <row r="311" ht="18.75" hidden="1" customHeight="1">
      <c r="A311" s="157">
        <v>45735.0</v>
      </c>
      <c r="B311" s="158">
        <v>15107.0</v>
      </c>
      <c r="C311" s="158" t="s">
        <v>4671</v>
      </c>
      <c r="D311" s="158" t="s">
        <v>20673</v>
      </c>
      <c r="E311" s="158">
        <v>8.0</v>
      </c>
      <c r="F311" s="158" t="s">
        <v>20888</v>
      </c>
      <c r="G311" s="158" t="s">
        <v>4428</v>
      </c>
      <c r="H311" s="159" t="s">
        <v>20638</v>
      </c>
      <c r="I311" s="160">
        <v>17820.0</v>
      </c>
      <c r="J311" s="161">
        <v>7980.0</v>
      </c>
      <c r="K311" s="162"/>
      <c r="L311" s="163"/>
      <c r="M311" s="163"/>
      <c r="N311" s="164">
        <v>7980.0</v>
      </c>
      <c r="O311" s="163"/>
      <c r="P311" s="163"/>
      <c r="Q311" s="163"/>
      <c r="R311" s="163"/>
      <c r="S311" s="163"/>
      <c r="T311" s="163"/>
    </row>
    <row r="312" ht="18.75" hidden="1" customHeight="1">
      <c r="A312" s="157">
        <v>45735.0</v>
      </c>
      <c r="B312" s="158">
        <v>15108.0</v>
      </c>
      <c r="C312" s="158" t="s">
        <v>20898</v>
      </c>
      <c r="D312" s="158" t="s">
        <v>20673</v>
      </c>
      <c r="E312" s="158">
        <v>8.0</v>
      </c>
      <c r="F312" s="158"/>
      <c r="G312" s="158" t="s">
        <v>4580</v>
      </c>
      <c r="H312" s="159" t="s">
        <v>20635</v>
      </c>
      <c r="I312" s="160">
        <v>11560.0</v>
      </c>
      <c r="J312" s="161">
        <v>1720.0</v>
      </c>
      <c r="K312" s="165">
        <v>1720.0</v>
      </c>
      <c r="L312" s="163"/>
      <c r="M312" s="163"/>
      <c r="N312" s="163"/>
      <c r="O312" s="163"/>
      <c r="P312" s="163"/>
      <c r="Q312" s="163"/>
      <c r="R312" s="163"/>
      <c r="S312" s="163"/>
      <c r="T312" s="163"/>
    </row>
    <row r="313" ht="18.75" hidden="1" customHeight="1">
      <c r="A313" s="157">
        <v>45735.0</v>
      </c>
      <c r="B313" s="158">
        <v>15109.0</v>
      </c>
      <c r="C313" s="158" t="s">
        <v>20820</v>
      </c>
      <c r="D313" s="158" t="s">
        <v>20695</v>
      </c>
      <c r="E313" s="158">
        <v>8.0</v>
      </c>
      <c r="F313" s="158" t="s">
        <v>20839</v>
      </c>
      <c r="G313" s="158" t="s">
        <v>4538</v>
      </c>
      <c r="H313" s="159" t="s">
        <v>20638</v>
      </c>
      <c r="I313" s="160">
        <v>16520.0</v>
      </c>
      <c r="J313" s="161">
        <v>6820.0</v>
      </c>
      <c r="K313" s="162"/>
      <c r="L313" s="163"/>
      <c r="M313" s="163"/>
      <c r="N313" s="164">
        <v>6820.0</v>
      </c>
      <c r="O313" s="163"/>
      <c r="P313" s="163"/>
      <c r="Q313" s="163"/>
      <c r="R313" s="163"/>
      <c r="S313" s="163"/>
      <c r="T313" s="163"/>
    </row>
    <row r="314" ht="18.75" hidden="1" customHeight="1">
      <c r="A314" s="167">
        <v>45735.02900678241</v>
      </c>
      <c r="B314" s="158">
        <v>6890.0</v>
      </c>
      <c r="C314" s="158" t="s">
        <v>4017</v>
      </c>
      <c r="D314" s="158"/>
      <c r="E314" s="158" t="s">
        <v>20634</v>
      </c>
      <c r="F314" s="158"/>
      <c r="G314" s="158" t="s">
        <v>4500</v>
      </c>
      <c r="H314" s="159" t="s">
        <v>4500</v>
      </c>
      <c r="I314" s="160">
        <v>3400.0</v>
      </c>
      <c r="J314" s="161">
        <v>820.0</v>
      </c>
      <c r="K314" s="162">
        <v>820.0</v>
      </c>
      <c r="L314" s="163">
        <v>0.0</v>
      </c>
      <c r="M314" s="163">
        <v>0.0</v>
      </c>
      <c r="N314" s="163">
        <v>0.0</v>
      </c>
      <c r="O314" s="163"/>
      <c r="P314" s="163"/>
      <c r="Q314" s="163"/>
      <c r="R314" s="163"/>
      <c r="S314" s="163"/>
      <c r="T314" s="163"/>
    </row>
    <row r="315" ht="18.75" hidden="1" customHeight="1">
      <c r="A315" s="157">
        <v>45736.0</v>
      </c>
      <c r="B315" s="158">
        <v>15110.0</v>
      </c>
      <c r="C315" s="158"/>
      <c r="D315" s="158" t="s">
        <v>20687</v>
      </c>
      <c r="E315" s="158">
        <v>4.0</v>
      </c>
      <c r="F315" s="158"/>
      <c r="G315" s="158" t="s">
        <v>20899</v>
      </c>
      <c r="H315" s="159" t="s">
        <v>20635</v>
      </c>
      <c r="I315" s="160">
        <v>12100.0</v>
      </c>
      <c r="J315" s="161">
        <v>2320.0</v>
      </c>
      <c r="K315" s="165">
        <v>2320.0</v>
      </c>
      <c r="L315" s="163"/>
      <c r="M315" s="163"/>
      <c r="N315" s="163"/>
      <c r="O315" s="163"/>
      <c r="P315" s="163"/>
      <c r="Q315" s="163"/>
      <c r="R315" s="163"/>
      <c r="S315" s="163"/>
      <c r="T315" s="163"/>
    </row>
    <row r="316" ht="18.75" hidden="1" customHeight="1">
      <c r="A316" s="166">
        <v>45736.0</v>
      </c>
      <c r="B316" s="158">
        <v>6900.0</v>
      </c>
      <c r="C316" s="158" t="s">
        <v>20900</v>
      </c>
      <c r="D316" s="158"/>
      <c r="E316" s="158" t="s">
        <v>20634</v>
      </c>
      <c r="F316" s="158"/>
      <c r="G316" s="158"/>
      <c r="H316" s="159"/>
      <c r="I316" s="160">
        <v>3080.0</v>
      </c>
      <c r="J316" s="161">
        <v>500.0</v>
      </c>
      <c r="K316" s="162">
        <v>500.0</v>
      </c>
      <c r="L316" s="163">
        <v>0.0</v>
      </c>
      <c r="M316" s="163">
        <v>0.0</v>
      </c>
      <c r="N316" s="163">
        <v>0.0</v>
      </c>
      <c r="O316" s="163"/>
      <c r="P316" s="163"/>
      <c r="Q316" s="163"/>
      <c r="R316" s="163"/>
      <c r="S316" s="163"/>
      <c r="T316" s="163"/>
    </row>
    <row r="317" ht="18.75" hidden="1" customHeight="1">
      <c r="A317" s="166">
        <v>45736.0</v>
      </c>
      <c r="B317" s="158">
        <v>6901.0</v>
      </c>
      <c r="C317" s="158" t="s">
        <v>4585</v>
      </c>
      <c r="D317" s="158"/>
      <c r="E317" s="158" t="s">
        <v>20634</v>
      </c>
      <c r="F317" s="158"/>
      <c r="G317" s="158" t="s">
        <v>20901</v>
      </c>
      <c r="H317" s="159" t="s">
        <v>20901</v>
      </c>
      <c r="I317" s="160">
        <v>2500.0</v>
      </c>
      <c r="J317" s="161">
        <v>60.0</v>
      </c>
      <c r="K317" s="162">
        <v>0.0</v>
      </c>
      <c r="L317" s="163">
        <v>60.0</v>
      </c>
      <c r="M317" s="163">
        <v>0.0</v>
      </c>
      <c r="N317" s="163">
        <v>0.0</v>
      </c>
      <c r="O317" s="163"/>
      <c r="P317" s="163"/>
      <c r="Q317" s="163"/>
      <c r="R317" s="163"/>
      <c r="S317" s="163"/>
      <c r="T317" s="163"/>
    </row>
    <row r="318" ht="18.75" hidden="1" customHeight="1">
      <c r="A318" s="166">
        <v>45736.0</v>
      </c>
      <c r="B318" s="158">
        <v>6902.0</v>
      </c>
      <c r="C318" s="158"/>
      <c r="D318" s="158"/>
      <c r="E318" s="158" t="s">
        <v>20634</v>
      </c>
      <c r="F318" s="158"/>
      <c r="G318" s="158"/>
      <c r="H318" s="159"/>
      <c r="I318" s="160">
        <v>3480.0</v>
      </c>
      <c r="J318" s="161">
        <v>580.0</v>
      </c>
      <c r="K318" s="162">
        <v>464.0</v>
      </c>
      <c r="L318" s="163">
        <v>0.0</v>
      </c>
      <c r="M318" s="163">
        <v>116.0</v>
      </c>
      <c r="N318" s="163">
        <v>0.0</v>
      </c>
      <c r="O318" s="163"/>
      <c r="P318" s="163"/>
      <c r="Q318" s="163"/>
      <c r="R318" s="163"/>
      <c r="S318" s="163"/>
      <c r="T318" s="163"/>
    </row>
    <row r="319" ht="18.75" hidden="1" customHeight="1">
      <c r="A319" s="157">
        <v>45736.0</v>
      </c>
      <c r="B319" s="158">
        <v>15111.0</v>
      </c>
      <c r="C319" s="158" t="s">
        <v>1459</v>
      </c>
      <c r="D319" s="158" t="s">
        <v>20687</v>
      </c>
      <c r="E319" s="158">
        <v>8.0</v>
      </c>
      <c r="F319" s="158" t="s">
        <v>20902</v>
      </c>
      <c r="G319" s="158" t="s">
        <v>20903</v>
      </c>
      <c r="H319" s="159" t="s">
        <v>20635</v>
      </c>
      <c r="I319" s="160">
        <v>12020.0</v>
      </c>
      <c r="J319" s="161">
        <v>2000.0</v>
      </c>
      <c r="K319" s="165">
        <v>2000.0</v>
      </c>
      <c r="L319" s="163"/>
      <c r="M319" s="163"/>
      <c r="N319" s="163"/>
      <c r="O319" s="163"/>
      <c r="P319" s="163"/>
      <c r="Q319" s="163"/>
      <c r="R319" s="163"/>
      <c r="S319" s="163"/>
      <c r="T319" s="163"/>
    </row>
    <row r="320" ht="18.75" hidden="1" customHeight="1">
      <c r="A320" s="166">
        <v>45736.0</v>
      </c>
      <c r="B320" s="158">
        <v>6903.0</v>
      </c>
      <c r="C320" s="158" t="s">
        <v>20904</v>
      </c>
      <c r="D320" s="158"/>
      <c r="E320" s="158" t="s">
        <v>20634</v>
      </c>
      <c r="F320" s="158"/>
      <c r="G320" s="158" t="s">
        <v>20905</v>
      </c>
      <c r="H320" s="159" t="s">
        <v>20905</v>
      </c>
      <c r="I320" s="160">
        <v>2040.0</v>
      </c>
      <c r="J320" s="161">
        <v>100.0</v>
      </c>
      <c r="K320" s="162">
        <v>100.0</v>
      </c>
      <c r="L320" s="163">
        <v>0.0</v>
      </c>
      <c r="M320" s="163">
        <v>0.0</v>
      </c>
      <c r="N320" s="163">
        <v>0.0</v>
      </c>
      <c r="O320" s="163"/>
      <c r="P320" s="163"/>
      <c r="Q320" s="163"/>
      <c r="R320" s="163"/>
      <c r="S320" s="163"/>
      <c r="T320" s="163"/>
    </row>
    <row r="321" ht="18.75" hidden="1" customHeight="1">
      <c r="A321" s="166">
        <v>45736.0</v>
      </c>
      <c r="B321" s="158">
        <v>6904.0</v>
      </c>
      <c r="C321" s="158" t="s">
        <v>20906</v>
      </c>
      <c r="D321" s="158"/>
      <c r="E321" s="158" t="s">
        <v>20634</v>
      </c>
      <c r="F321" s="158"/>
      <c r="G321" s="158" t="s">
        <v>2076</v>
      </c>
      <c r="H321" s="159" t="s">
        <v>2076</v>
      </c>
      <c r="I321" s="160">
        <v>3140.0</v>
      </c>
      <c r="J321" s="161">
        <v>500.0</v>
      </c>
      <c r="K321" s="162">
        <v>500.0</v>
      </c>
      <c r="L321" s="163">
        <v>0.0</v>
      </c>
      <c r="M321" s="163">
        <v>0.0</v>
      </c>
      <c r="N321" s="163">
        <v>0.0</v>
      </c>
      <c r="O321" s="163"/>
      <c r="P321" s="163"/>
      <c r="Q321" s="163"/>
      <c r="R321" s="163"/>
      <c r="S321" s="163"/>
      <c r="T321" s="163"/>
    </row>
    <row r="322" ht="18.75" hidden="1" customHeight="1">
      <c r="A322" s="157">
        <v>45736.0</v>
      </c>
      <c r="B322" s="158">
        <v>15112.0</v>
      </c>
      <c r="C322" s="158" t="s">
        <v>20907</v>
      </c>
      <c r="D322" s="158" t="s">
        <v>20687</v>
      </c>
      <c r="E322" s="158">
        <v>12.0</v>
      </c>
      <c r="F322" s="158">
        <v>12.009</v>
      </c>
      <c r="G322" s="158" t="s">
        <v>20908</v>
      </c>
      <c r="H322" s="159" t="s">
        <v>20635</v>
      </c>
      <c r="I322" s="160">
        <v>15640.0</v>
      </c>
      <c r="J322" s="161">
        <v>5600.0</v>
      </c>
      <c r="K322" s="165">
        <v>5600.0</v>
      </c>
      <c r="L322" s="163"/>
      <c r="M322" s="163"/>
      <c r="N322" s="163"/>
      <c r="O322" s="163"/>
      <c r="P322" s="163"/>
      <c r="Q322" s="163"/>
      <c r="R322" s="163"/>
      <c r="S322" s="163"/>
      <c r="T322" s="163"/>
    </row>
    <row r="323" ht="18.75" hidden="1" customHeight="1">
      <c r="A323" s="157">
        <v>45736.0</v>
      </c>
      <c r="B323" s="158">
        <v>15113.0</v>
      </c>
      <c r="C323" s="158" t="s">
        <v>1164</v>
      </c>
      <c r="D323" s="158" t="s">
        <v>20687</v>
      </c>
      <c r="E323" s="158">
        <v>8.0</v>
      </c>
      <c r="F323" s="158" t="s">
        <v>20909</v>
      </c>
      <c r="G323" s="158" t="s">
        <v>20910</v>
      </c>
      <c r="H323" s="159" t="s">
        <v>20635</v>
      </c>
      <c r="I323" s="160">
        <v>11500.0</v>
      </c>
      <c r="J323" s="161">
        <v>1480.0</v>
      </c>
      <c r="K323" s="165">
        <v>1480.0</v>
      </c>
      <c r="L323" s="163"/>
      <c r="M323" s="163"/>
      <c r="N323" s="163"/>
      <c r="O323" s="163"/>
      <c r="P323" s="163"/>
      <c r="Q323" s="163"/>
      <c r="R323" s="163"/>
      <c r="S323" s="163"/>
      <c r="T323" s="163"/>
    </row>
    <row r="324" ht="18.75" hidden="1" customHeight="1">
      <c r="A324" s="157">
        <v>45736.0</v>
      </c>
      <c r="B324" s="158">
        <v>15114.0</v>
      </c>
      <c r="C324" s="158" t="s">
        <v>20802</v>
      </c>
      <c r="D324" s="158" t="s">
        <v>20695</v>
      </c>
      <c r="E324" s="158">
        <v>14.0</v>
      </c>
      <c r="F324" s="158" t="s">
        <v>20911</v>
      </c>
      <c r="G324" s="158" t="s">
        <v>4434</v>
      </c>
      <c r="H324" s="159" t="s">
        <v>20635</v>
      </c>
      <c r="I324" s="160">
        <v>13220.0</v>
      </c>
      <c r="J324" s="161">
        <v>3500.0</v>
      </c>
      <c r="K324" s="165">
        <v>3500.0</v>
      </c>
      <c r="L324" s="163"/>
      <c r="M324" s="163"/>
      <c r="N324" s="163"/>
      <c r="O324" s="163"/>
      <c r="P324" s="163"/>
      <c r="Q324" s="163"/>
      <c r="R324" s="163"/>
      <c r="S324" s="163"/>
      <c r="T324" s="163"/>
    </row>
    <row r="325" ht="18.75" hidden="1" customHeight="1">
      <c r="A325" s="166">
        <v>45736.0</v>
      </c>
      <c r="B325" s="158">
        <v>6905.0</v>
      </c>
      <c r="C325" s="158" t="s">
        <v>4674</v>
      </c>
      <c r="D325" s="158"/>
      <c r="E325" s="158" t="s">
        <v>20634</v>
      </c>
      <c r="F325" s="158"/>
      <c r="G325" s="158"/>
      <c r="H325" s="159"/>
      <c r="I325" s="160">
        <v>3320.0</v>
      </c>
      <c r="J325" s="161">
        <v>1100.0</v>
      </c>
      <c r="K325" s="162">
        <v>1100.0</v>
      </c>
      <c r="L325" s="163">
        <v>0.0</v>
      </c>
      <c r="M325" s="163">
        <v>0.0</v>
      </c>
      <c r="N325" s="163">
        <v>0.0</v>
      </c>
      <c r="O325" s="163"/>
      <c r="P325" s="163"/>
      <c r="Q325" s="163"/>
      <c r="R325" s="163"/>
      <c r="S325" s="163"/>
      <c r="T325" s="163"/>
    </row>
    <row r="326" ht="18.75" hidden="1" customHeight="1">
      <c r="A326" s="157">
        <v>45736.0</v>
      </c>
      <c r="B326" s="158">
        <v>15115.0</v>
      </c>
      <c r="C326" s="158" t="s">
        <v>20912</v>
      </c>
      <c r="D326" s="158" t="s">
        <v>20677</v>
      </c>
      <c r="E326" s="158">
        <v>8.0</v>
      </c>
      <c r="F326" s="158">
        <v>8.0</v>
      </c>
      <c r="G326" s="158" t="s">
        <v>20913</v>
      </c>
      <c r="H326" s="159" t="s">
        <v>20635</v>
      </c>
      <c r="I326" s="160">
        <v>18640.0</v>
      </c>
      <c r="J326" s="161">
        <v>8620.0</v>
      </c>
      <c r="K326" s="165">
        <v>8620.0</v>
      </c>
      <c r="L326" s="163"/>
      <c r="M326" s="163"/>
      <c r="N326" s="163"/>
      <c r="O326" s="163"/>
      <c r="P326" s="163"/>
      <c r="Q326" s="163"/>
      <c r="R326" s="163"/>
      <c r="S326" s="163"/>
      <c r="T326" s="163"/>
    </row>
    <row r="327" ht="18.75" hidden="1" customHeight="1">
      <c r="A327" s="157">
        <v>45736.0</v>
      </c>
      <c r="B327" s="158">
        <v>15116.0</v>
      </c>
      <c r="C327" s="158" t="s">
        <v>20914</v>
      </c>
      <c r="D327" s="158" t="s">
        <v>20687</v>
      </c>
      <c r="E327" s="158">
        <v>8.0</v>
      </c>
      <c r="F327" s="158" t="s">
        <v>20915</v>
      </c>
      <c r="G327" s="158" t="s">
        <v>20916</v>
      </c>
      <c r="H327" s="159" t="s">
        <v>20635</v>
      </c>
      <c r="I327" s="160">
        <v>16060.0</v>
      </c>
      <c r="J327" s="161">
        <v>6040.0</v>
      </c>
      <c r="K327" s="165">
        <v>6040.0</v>
      </c>
      <c r="L327" s="163"/>
      <c r="M327" s="163"/>
      <c r="N327" s="163"/>
      <c r="O327" s="163"/>
      <c r="P327" s="163"/>
      <c r="Q327" s="163"/>
      <c r="R327" s="163"/>
      <c r="S327" s="163"/>
      <c r="T327" s="163"/>
    </row>
    <row r="328" ht="18.75" hidden="1" customHeight="1">
      <c r="A328" s="166">
        <v>45736.0</v>
      </c>
      <c r="B328" s="158">
        <v>6908.0</v>
      </c>
      <c r="C328" s="158" t="s">
        <v>20917</v>
      </c>
      <c r="D328" s="158"/>
      <c r="E328" s="158" t="s">
        <v>20634</v>
      </c>
      <c r="F328" s="158"/>
      <c r="G328" s="158" t="s">
        <v>20918</v>
      </c>
      <c r="H328" s="159" t="s">
        <v>20918</v>
      </c>
      <c r="I328" s="160">
        <v>2900.0</v>
      </c>
      <c r="J328" s="161">
        <v>220.0</v>
      </c>
      <c r="K328" s="162">
        <v>0.0</v>
      </c>
      <c r="L328" s="163">
        <v>220.0</v>
      </c>
      <c r="M328" s="163">
        <v>0.0</v>
      </c>
      <c r="N328" s="163">
        <v>0.0</v>
      </c>
      <c r="O328" s="163"/>
      <c r="P328" s="163"/>
      <c r="Q328" s="163"/>
      <c r="R328" s="163"/>
      <c r="S328" s="163"/>
      <c r="T328" s="163"/>
    </row>
    <row r="329" ht="18.75" hidden="1" customHeight="1">
      <c r="A329" s="157">
        <v>45736.0</v>
      </c>
      <c r="B329" s="158">
        <v>15117.0</v>
      </c>
      <c r="C329" s="158"/>
      <c r="D329" s="158" t="s">
        <v>20687</v>
      </c>
      <c r="E329" s="158" t="s">
        <v>132</v>
      </c>
      <c r="F329" s="158" t="s">
        <v>20919</v>
      </c>
      <c r="G329" s="158" t="s">
        <v>20920</v>
      </c>
      <c r="H329" s="159" t="s">
        <v>20635</v>
      </c>
      <c r="I329" s="160">
        <v>31600.0</v>
      </c>
      <c r="J329" s="161">
        <v>21320.0</v>
      </c>
      <c r="K329" s="165">
        <v>21320.0</v>
      </c>
      <c r="L329" s="163"/>
      <c r="M329" s="163"/>
      <c r="N329" s="163"/>
      <c r="O329" s="163"/>
      <c r="P329" s="163"/>
      <c r="Q329" s="163"/>
      <c r="R329" s="163"/>
      <c r="S329" s="163"/>
      <c r="T329" s="163"/>
    </row>
    <row r="330" ht="18.75" hidden="1" customHeight="1">
      <c r="A330" s="157">
        <v>45736.0</v>
      </c>
      <c r="B330" s="158">
        <v>15118.0</v>
      </c>
      <c r="C330" s="158" t="s">
        <v>731</v>
      </c>
      <c r="D330" s="158" t="s">
        <v>20695</v>
      </c>
      <c r="E330" s="158">
        <v>14.0</v>
      </c>
      <c r="F330" s="158" t="s">
        <v>20921</v>
      </c>
      <c r="G330" s="158" t="s">
        <v>20922</v>
      </c>
      <c r="H330" s="159" t="s">
        <v>20635</v>
      </c>
      <c r="I330" s="160">
        <v>10820.0</v>
      </c>
      <c r="J330" s="161">
        <v>1100.0</v>
      </c>
      <c r="K330" s="165">
        <v>1100.0</v>
      </c>
      <c r="L330" s="163"/>
      <c r="M330" s="163"/>
      <c r="N330" s="163"/>
      <c r="O330" s="163"/>
      <c r="P330" s="163"/>
      <c r="Q330" s="163"/>
      <c r="R330" s="163"/>
      <c r="S330" s="163"/>
      <c r="T330" s="163"/>
    </row>
    <row r="331" ht="18.75" hidden="1" customHeight="1">
      <c r="A331" s="166">
        <v>45736.0</v>
      </c>
      <c r="B331" s="158">
        <v>6909.0</v>
      </c>
      <c r="C331" s="158" t="s">
        <v>20923</v>
      </c>
      <c r="D331" s="158"/>
      <c r="E331" s="158" t="s">
        <v>20634</v>
      </c>
      <c r="F331" s="158"/>
      <c r="G331" s="158" t="s">
        <v>20924</v>
      </c>
      <c r="H331" s="159" t="s">
        <v>20924</v>
      </c>
      <c r="I331" s="160">
        <v>3380.0</v>
      </c>
      <c r="J331" s="161">
        <v>460.0</v>
      </c>
      <c r="K331" s="162">
        <v>0.0</v>
      </c>
      <c r="L331" s="163">
        <v>460.0</v>
      </c>
      <c r="M331" s="163">
        <v>0.0</v>
      </c>
      <c r="N331" s="163">
        <v>0.0</v>
      </c>
      <c r="O331" s="163"/>
      <c r="P331" s="163"/>
      <c r="Q331" s="163"/>
      <c r="R331" s="163"/>
      <c r="S331" s="163"/>
      <c r="T331" s="163"/>
    </row>
    <row r="332" ht="18.75" hidden="1" customHeight="1">
      <c r="A332" s="166">
        <v>45736.0</v>
      </c>
      <c r="B332" s="158">
        <v>6910.0</v>
      </c>
      <c r="C332" s="158" t="s">
        <v>9511</v>
      </c>
      <c r="D332" s="158"/>
      <c r="E332" s="158" t="s">
        <v>20634</v>
      </c>
      <c r="F332" s="158"/>
      <c r="G332" s="158" t="s">
        <v>20925</v>
      </c>
      <c r="H332" s="159" t="s">
        <v>20925</v>
      </c>
      <c r="I332" s="160">
        <v>3040.0</v>
      </c>
      <c r="J332" s="161">
        <v>500.0</v>
      </c>
      <c r="K332" s="162">
        <v>500.0</v>
      </c>
      <c r="L332" s="163">
        <v>0.0</v>
      </c>
      <c r="M332" s="163">
        <v>0.0</v>
      </c>
      <c r="N332" s="163">
        <v>0.0</v>
      </c>
      <c r="O332" s="163"/>
      <c r="P332" s="163"/>
      <c r="Q332" s="163"/>
      <c r="R332" s="163"/>
      <c r="S332" s="163"/>
      <c r="T332" s="163"/>
    </row>
    <row r="333" ht="18.75" hidden="1" customHeight="1">
      <c r="A333" s="157">
        <v>45736.0</v>
      </c>
      <c r="B333" s="158">
        <v>15119.0</v>
      </c>
      <c r="C333" s="158"/>
      <c r="D333" s="158" t="s">
        <v>20673</v>
      </c>
      <c r="E333" s="158">
        <v>8.0</v>
      </c>
      <c r="F333" s="158"/>
      <c r="G333" s="158" t="s">
        <v>20926</v>
      </c>
      <c r="H333" s="159" t="s">
        <v>20669</v>
      </c>
      <c r="I333" s="160">
        <v>10960.0</v>
      </c>
      <c r="J333" s="161">
        <v>1120.0</v>
      </c>
      <c r="K333" s="162"/>
      <c r="L333" s="164">
        <v>1120.0</v>
      </c>
      <c r="M333" s="163"/>
      <c r="N333" s="163"/>
      <c r="O333" s="163"/>
      <c r="P333" s="163"/>
      <c r="Q333" s="163"/>
      <c r="R333" s="163"/>
      <c r="S333" s="163"/>
      <c r="T333" s="163"/>
    </row>
    <row r="334" ht="18.75" hidden="1" customHeight="1">
      <c r="A334" s="157">
        <v>45736.0</v>
      </c>
      <c r="B334" s="158">
        <v>15120.0</v>
      </c>
      <c r="C334" s="158"/>
      <c r="D334" s="158" t="s">
        <v>20687</v>
      </c>
      <c r="E334" s="158">
        <v>14.0</v>
      </c>
      <c r="F334" s="158" t="s">
        <v>20793</v>
      </c>
      <c r="G334" s="158" t="s">
        <v>20927</v>
      </c>
      <c r="H334" s="159" t="s">
        <v>20635</v>
      </c>
      <c r="I334" s="160">
        <v>10520.0</v>
      </c>
      <c r="J334" s="161">
        <v>480.0</v>
      </c>
      <c r="K334" s="165">
        <v>480.0</v>
      </c>
      <c r="L334" s="163"/>
      <c r="M334" s="163"/>
      <c r="N334" s="163"/>
      <c r="O334" s="163"/>
      <c r="P334" s="163"/>
      <c r="Q334" s="163"/>
      <c r="R334" s="163"/>
      <c r="S334" s="163"/>
      <c r="T334" s="163"/>
    </row>
    <row r="335" ht="18.75" hidden="1" customHeight="1">
      <c r="A335" s="166">
        <v>45736.0</v>
      </c>
      <c r="B335" s="158">
        <v>6911.0</v>
      </c>
      <c r="C335" s="158" t="s">
        <v>20928</v>
      </c>
      <c r="D335" s="158"/>
      <c r="E335" s="158" t="s">
        <v>20634</v>
      </c>
      <c r="F335" s="158"/>
      <c r="G335" s="158"/>
      <c r="H335" s="159"/>
      <c r="I335" s="160">
        <v>3920.0</v>
      </c>
      <c r="J335" s="161">
        <v>520.0</v>
      </c>
      <c r="K335" s="162">
        <v>520.0</v>
      </c>
      <c r="L335" s="163">
        <v>0.0</v>
      </c>
      <c r="M335" s="163">
        <v>0.0</v>
      </c>
      <c r="N335" s="163">
        <v>0.0</v>
      </c>
      <c r="O335" s="163"/>
      <c r="P335" s="163"/>
      <c r="Q335" s="163"/>
      <c r="R335" s="163"/>
      <c r="S335" s="163"/>
      <c r="T335" s="163"/>
    </row>
    <row r="336" ht="18.75" hidden="1" customHeight="1">
      <c r="A336" s="166">
        <v>45736.0</v>
      </c>
      <c r="B336" s="158">
        <v>6912.0</v>
      </c>
      <c r="C336" s="158" t="s">
        <v>20928</v>
      </c>
      <c r="D336" s="158"/>
      <c r="E336" s="158" t="s">
        <v>20634</v>
      </c>
      <c r="F336" s="158"/>
      <c r="G336" s="158"/>
      <c r="H336" s="159"/>
      <c r="I336" s="160">
        <v>3920.0</v>
      </c>
      <c r="J336" s="161">
        <v>1420.0</v>
      </c>
      <c r="K336" s="162">
        <v>1420.0</v>
      </c>
      <c r="L336" s="163">
        <v>0.0</v>
      </c>
      <c r="M336" s="163">
        <v>0.0</v>
      </c>
      <c r="N336" s="163">
        <v>0.0</v>
      </c>
      <c r="O336" s="163"/>
      <c r="P336" s="163"/>
      <c r="Q336" s="163"/>
      <c r="R336" s="163"/>
      <c r="S336" s="163"/>
      <c r="T336" s="163"/>
    </row>
    <row r="337" ht="18.75" hidden="1" customHeight="1">
      <c r="A337" s="157">
        <v>45736.0</v>
      </c>
      <c r="B337" s="158">
        <v>15121.0</v>
      </c>
      <c r="C337" s="158"/>
      <c r="D337" s="158" t="s">
        <v>20673</v>
      </c>
      <c r="E337" s="158">
        <v>12.0</v>
      </c>
      <c r="F337" s="158" t="s">
        <v>20803</v>
      </c>
      <c r="G337" s="158" t="s">
        <v>20929</v>
      </c>
      <c r="H337" s="159" t="s">
        <v>20635</v>
      </c>
      <c r="I337" s="160">
        <v>11800.0</v>
      </c>
      <c r="J337" s="161">
        <v>1940.0</v>
      </c>
      <c r="K337" s="165">
        <v>1940.0</v>
      </c>
      <c r="L337" s="163"/>
      <c r="M337" s="163"/>
      <c r="N337" s="163"/>
      <c r="O337" s="163"/>
      <c r="P337" s="163"/>
      <c r="Q337" s="163"/>
      <c r="R337" s="163"/>
      <c r="S337" s="163"/>
      <c r="T337" s="163"/>
    </row>
    <row r="338" ht="18.75" hidden="1" customHeight="1">
      <c r="A338" s="157">
        <v>45736.0</v>
      </c>
      <c r="B338" s="158">
        <v>15122.0</v>
      </c>
      <c r="C338" s="158"/>
      <c r="D338" s="158" t="s">
        <v>20695</v>
      </c>
      <c r="E338" s="158">
        <v>8.0</v>
      </c>
      <c r="F338" s="158" t="s">
        <v>20930</v>
      </c>
      <c r="G338" s="158" t="s">
        <v>20931</v>
      </c>
      <c r="H338" s="159" t="s">
        <v>20635</v>
      </c>
      <c r="I338" s="160">
        <v>13360.0</v>
      </c>
      <c r="J338" s="161">
        <v>3660.0</v>
      </c>
      <c r="K338" s="165">
        <v>3660.0</v>
      </c>
      <c r="L338" s="163"/>
      <c r="M338" s="163"/>
      <c r="N338" s="163"/>
      <c r="O338" s="163"/>
      <c r="P338" s="163"/>
      <c r="Q338" s="163"/>
      <c r="R338" s="163"/>
      <c r="S338" s="163"/>
      <c r="T338" s="163"/>
    </row>
    <row r="339" ht="18.75" hidden="1" customHeight="1">
      <c r="A339" s="167">
        <v>45736.02902224537</v>
      </c>
      <c r="B339" s="158">
        <v>6899.0</v>
      </c>
      <c r="C339" s="158" t="s">
        <v>6275</v>
      </c>
      <c r="D339" s="158"/>
      <c r="E339" s="158" t="s">
        <v>20634</v>
      </c>
      <c r="F339" s="158"/>
      <c r="G339" s="158"/>
      <c r="H339" s="159"/>
      <c r="I339" s="160">
        <v>2180.0</v>
      </c>
      <c r="J339" s="161">
        <v>220.0</v>
      </c>
      <c r="K339" s="162">
        <v>220.0</v>
      </c>
      <c r="L339" s="163">
        <v>0.0</v>
      </c>
      <c r="M339" s="163">
        <v>0.0</v>
      </c>
      <c r="N339" s="163">
        <v>0.0</v>
      </c>
      <c r="O339" s="163"/>
      <c r="P339" s="163"/>
      <c r="Q339" s="163"/>
      <c r="R339" s="163"/>
      <c r="S339" s="163"/>
      <c r="T339" s="163"/>
    </row>
    <row r="340" ht="18.75" hidden="1" customHeight="1">
      <c r="A340" s="157">
        <v>45737.0</v>
      </c>
      <c r="B340" s="158">
        <v>15123.0</v>
      </c>
      <c r="C340" s="158" t="s">
        <v>269</v>
      </c>
      <c r="D340" s="158" t="s">
        <v>20687</v>
      </c>
      <c r="E340" s="158">
        <v>8.0</v>
      </c>
      <c r="F340" s="158" t="s">
        <v>20703</v>
      </c>
      <c r="G340" s="158" t="s">
        <v>20932</v>
      </c>
      <c r="H340" s="159" t="s">
        <v>20635</v>
      </c>
      <c r="I340" s="160">
        <v>10680.0</v>
      </c>
      <c r="J340" s="161">
        <v>660.0</v>
      </c>
      <c r="K340" s="165">
        <v>660.0</v>
      </c>
      <c r="L340" s="163"/>
      <c r="M340" s="163"/>
      <c r="N340" s="163"/>
      <c r="O340" s="163"/>
      <c r="P340" s="163"/>
      <c r="Q340" s="163"/>
      <c r="R340" s="163"/>
      <c r="S340" s="163"/>
      <c r="T340" s="163"/>
    </row>
    <row r="341" ht="18.75" hidden="1" customHeight="1">
      <c r="A341" s="166">
        <v>45737.0</v>
      </c>
      <c r="B341" s="158">
        <v>6914.0</v>
      </c>
      <c r="C341" s="158" t="s">
        <v>3265</v>
      </c>
      <c r="D341" s="158"/>
      <c r="E341" s="158" t="s">
        <v>20634</v>
      </c>
      <c r="F341" s="158"/>
      <c r="G341" s="158" t="s">
        <v>20933</v>
      </c>
      <c r="H341" s="159" t="s">
        <v>20933</v>
      </c>
      <c r="I341" s="160">
        <v>3820.0</v>
      </c>
      <c r="J341" s="161">
        <v>880.0</v>
      </c>
      <c r="K341" s="162">
        <v>880.0</v>
      </c>
      <c r="L341" s="163">
        <v>0.0</v>
      </c>
      <c r="M341" s="163">
        <v>0.0</v>
      </c>
      <c r="N341" s="163">
        <v>0.0</v>
      </c>
      <c r="O341" s="163"/>
      <c r="P341" s="163"/>
      <c r="Q341" s="163"/>
      <c r="R341" s="163"/>
      <c r="S341" s="163"/>
      <c r="T341" s="163"/>
    </row>
    <row r="342" ht="18.75" hidden="1" customHeight="1">
      <c r="A342" s="157">
        <v>45737.0</v>
      </c>
      <c r="B342" s="158">
        <v>15124.0</v>
      </c>
      <c r="C342" s="158" t="s">
        <v>18536</v>
      </c>
      <c r="D342" s="158" t="s">
        <v>20695</v>
      </c>
      <c r="E342" s="158">
        <v>8.0</v>
      </c>
      <c r="F342" s="158" t="s">
        <v>20699</v>
      </c>
      <c r="G342" s="158" t="s">
        <v>4607</v>
      </c>
      <c r="H342" s="159" t="s">
        <v>20635</v>
      </c>
      <c r="I342" s="160">
        <v>10740.0</v>
      </c>
      <c r="J342" s="161">
        <v>1040.0</v>
      </c>
      <c r="K342" s="165">
        <v>1040.0</v>
      </c>
      <c r="L342" s="163"/>
      <c r="M342" s="163"/>
      <c r="N342" s="163"/>
      <c r="O342" s="163"/>
      <c r="P342" s="163"/>
      <c r="Q342" s="163"/>
      <c r="R342" s="163"/>
      <c r="S342" s="163"/>
      <c r="T342" s="163"/>
    </row>
    <row r="343" ht="18.75" hidden="1" customHeight="1">
      <c r="A343" s="157">
        <v>45737.0</v>
      </c>
      <c r="B343" s="158">
        <v>15125.0</v>
      </c>
      <c r="C343" s="158" t="s">
        <v>265</v>
      </c>
      <c r="D343" s="158" t="s">
        <v>20687</v>
      </c>
      <c r="E343" s="158">
        <v>14.0</v>
      </c>
      <c r="F343" s="158" t="s">
        <v>20838</v>
      </c>
      <c r="G343" s="158" t="s">
        <v>4088</v>
      </c>
      <c r="H343" s="159" t="s">
        <v>20635</v>
      </c>
      <c r="I343" s="160">
        <v>15220.0</v>
      </c>
      <c r="J343" s="161">
        <v>5180.0</v>
      </c>
      <c r="K343" s="165">
        <v>5180.0</v>
      </c>
      <c r="L343" s="163"/>
      <c r="M343" s="163"/>
      <c r="N343" s="163"/>
      <c r="O343" s="163"/>
      <c r="P343" s="163"/>
      <c r="Q343" s="163"/>
      <c r="R343" s="163"/>
      <c r="S343" s="163"/>
      <c r="T343" s="163"/>
    </row>
    <row r="344" ht="18.75" hidden="1" customHeight="1">
      <c r="A344" s="166">
        <v>45737.0</v>
      </c>
      <c r="B344" s="158">
        <v>6915.0</v>
      </c>
      <c r="C344" s="158" t="s">
        <v>4608</v>
      </c>
      <c r="D344" s="158"/>
      <c r="E344" s="158" t="s">
        <v>20634</v>
      </c>
      <c r="F344" s="158"/>
      <c r="G344" s="158"/>
      <c r="H344" s="159"/>
      <c r="I344" s="160">
        <v>3360.0</v>
      </c>
      <c r="J344" s="161">
        <v>260.0</v>
      </c>
      <c r="K344" s="162">
        <v>260.0</v>
      </c>
      <c r="L344" s="163">
        <v>0.0</v>
      </c>
      <c r="M344" s="163">
        <v>0.0</v>
      </c>
      <c r="N344" s="163">
        <v>0.0</v>
      </c>
      <c r="O344" s="163"/>
      <c r="P344" s="163"/>
      <c r="Q344" s="163"/>
      <c r="R344" s="163"/>
      <c r="S344" s="163"/>
      <c r="T344" s="163"/>
    </row>
    <row r="345" ht="18.75" hidden="1" customHeight="1">
      <c r="A345" s="166">
        <v>45737.0</v>
      </c>
      <c r="B345" s="158">
        <v>6916.0</v>
      </c>
      <c r="C345" s="158" t="s">
        <v>744</v>
      </c>
      <c r="D345" s="158"/>
      <c r="E345" s="158" t="s">
        <v>20634</v>
      </c>
      <c r="F345" s="158"/>
      <c r="G345" s="158"/>
      <c r="H345" s="159"/>
      <c r="I345" s="160">
        <v>2920.0</v>
      </c>
      <c r="J345" s="161">
        <v>340.0</v>
      </c>
      <c r="K345" s="162">
        <v>340.0</v>
      </c>
      <c r="L345" s="163">
        <v>0.0</v>
      </c>
      <c r="M345" s="163">
        <v>0.0</v>
      </c>
      <c r="N345" s="163">
        <v>0.0</v>
      </c>
      <c r="O345" s="163"/>
      <c r="P345" s="163"/>
      <c r="Q345" s="163"/>
      <c r="R345" s="163"/>
      <c r="S345" s="163"/>
      <c r="T345" s="163"/>
    </row>
    <row r="346" ht="18.75" hidden="1" customHeight="1">
      <c r="A346" s="166">
        <v>45737.0</v>
      </c>
      <c r="B346" s="158">
        <v>6917.0</v>
      </c>
      <c r="C346" s="158" t="s">
        <v>4455</v>
      </c>
      <c r="D346" s="158"/>
      <c r="E346" s="158" t="s">
        <v>20634</v>
      </c>
      <c r="F346" s="158"/>
      <c r="G346" s="158" t="s">
        <v>20934</v>
      </c>
      <c r="H346" s="159" t="s">
        <v>20934</v>
      </c>
      <c r="I346" s="160">
        <v>3520.0</v>
      </c>
      <c r="J346" s="161">
        <v>560.0</v>
      </c>
      <c r="K346" s="162">
        <v>560.0</v>
      </c>
      <c r="L346" s="163">
        <v>0.0</v>
      </c>
      <c r="M346" s="163">
        <v>0.0</v>
      </c>
      <c r="N346" s="163">
        <v>0.0</v>
      </c>
      <c r="O346" s="163"/>
      <c r="P346" s="163"/>
      <c r="Q346" s="163"/>
      <c r="R346" s="163"/>
      <c r="S346" s="163"/>
      <c r="T346" s="163"/>
    </row>
    <row r="347" ht="18.75" hidden="1" customHeight="1">
      <c r="A347" s="157">
        <v>45737.0</v>
      </c>
      <c r="B347" s="158">
        <v>15126.0</v>
      </c>
      <c r="C347" s="158" t="s">
        <v>20935</v>
      </c>
      <c r="D347" s="158" t="s">
        <v>20695</v>
      </c>
      <c r="E347" s="158">
        <v>8.0</v>
      </c>
      <c r="F347" s="158" t="s">
        <v>20936</v>
      </c>
      <c r="G347" s="158" t="s">
        <v>4609</v>
      </c>
      <c r="H347" s="159" t="s">
        <v>20635</v>
      </c>
      <c r="I347" s="160">
        <v>12680.0</v>
      </c>
      <c r="J347" s="161">
        <v>2980.0</v>
      </c>
      <c r="K347" s="165">
        <v>2980.0</v>
      </c>
      <c r="L347" s="163"/>
      <c r="M347" s="163"/>
      <c r="N347" s="163"/>
      <c r="O347" s="163"/>
      <c r="P347" s="163"/>
      <c r="Q347" s="163"/>
      <c r="R347" s="163"/>
      <c r="S347" s="163"/>
      <c r="T347" s="163"/>
    </row>
    <row r="348" ht="18.75" hidden="1" customHeight="1">
      <c r="A348" s="166">
        <v>45737.0</v>
      </c>
      <c r="B348" s="158">
        <v>6918.0</v>
      </c>
      <c r="C348" s="158" t="s">
        <v>4017</v>
      </c>
      <c r="D348" s="158"/>
      <c r="E348" s="158" t="s">
        <v>20634</v>
      </c>
      <c r="F348" s="158"/>
      <c r="G348" s="158" t="s">
        <v>4500</v>
      </c>
      <c r="H348" s="159" t="s">
        <v>4500</v>
      </c>
      <c r="I348" s="160">
        <v>3480.0</v>
      </c>
      <c r="J348" s="161">
        <v>240.0</v>
      </c>
      <c r="K348" s="162">
        <v>0.0</v>
      </c>
      <c r="L348" s="163">
        <v>240.0</v>
      </c>
      <c r="M348" s="163">
        <v>0.0</v>
      </c>
      <c r="N348" s="163">
        <v>0.0</v>
      </c>
      <c r="O348" s="163"/>
      <c r="P348" s="163"/>
      <c r="Q348" s="163"/>
      <c r="R348" s="163"/>
      <c r="S348" s="163"/>
      <c r="T348" s="163"/>
    </row>
    <row r="349" ht="18.75" hidden="1" customHeight="1">
      <c r="A349" s="157">
        <v>45737.0</v>
      </c>
      <c r="B349" s="158">
        <v>15127.0</v>
      </c>
      <c r="C349" s="158" t="s">
        <v>6611</v>
      </c>
      <c r="D349" s="158" t="s">
        <v>20687</v>
      </c>
      <c r="E349" s="158">
        <v>8.0</v>
      </c>
      <c r="F349" s="158" t="s">
        <v>20714</v>
      </c>
      <c r="G349" s="158" t="s">
        <v>4481</v>
      </c>
      <c r="H349" s="159" t="s">
        <v>20635</v>
      </c>
      <c r="I349" s="160">
        <v>11120.0</v>
      </c>
      <c r="J349" s="161">
        <v>1100.0</v>
      </c>
      <c r="K349" s="165">
        <v>1100.0</v>
      </c>
      <c r="L349" s="163"/>
      <c r="M349" s="163"/>
      <c r="N349" s="163"/>
      <c r="O349" s="163"/>
      <c r="P349" s="163"/>
      <c r="Q349" s="163"/>
      <c r="R349" s="163"/>
      <c r="S349" s="163"/>
      <c r="T349" s="163"/>
    </row>
    <row r="350" ht="18.75" hidden="1" customHeight="1">
      <c r="A350" s="157">
        <v>45737.0</v>
      </c>
      <c r="B350" s="158">
        <v>15128.0</v>
      </c>
      <c r="C350" s="158" t="s">
        <v>20802</v>
      </c>
      <c r="D350" s="158" t="s">
        <v>20695</v>
      </c>
      <c r="E350" s="158">
        <v>12.0</v>
      </c>
      <c r="F350" s="158" t="s">
        <v>20937</v>
      </c>
      <c r="G350" s="158" t="s">
        <v>4610</v>
      </c>
      <c r="H350" s="159" t="s">
        <v>20669</v>
      </c>
      <c r="I350" s="160">
        <v>10380.0</v>
      </c>
      <c r="J350" s="161">
        <v>660.0</v>
      </c>
      <c r="K350" s="162"/>
      <c r="L350" s="164">
        <v>660.0</v>
      </c>
      <c r="M350" s="163"/>
      <c r="N350" s="163"/>
      <c r="O350" s="163"/>
      <c r="P350" s="163"/>
      <c r="Q350" s="163"/>
      <c r="R350" s="163"/>
      <c r="S350" s="163"/>
      <c r="T350" s="163"/>
    </row>
    <row r="351" ht="18.75" hidden="1" customHeight="1">
      <c r="A351" s="166">
        <v>45737.0</v>
      </c>
      <c r="B351" s="158">
        <v>6919.0</v>
      </c>
      <c r="C351" s="158" t="s">
        <v>4073</v>
      </c>
      <c r="D351" s="158"/>
      <c r="E351" s="158" t="s">
        <v>20634</v>
      </c>
      <c r="F351" s="158"/>
      <c r="G351" s="158" t="s">
        <v>20685</v>
      </c>
      <c r="H351" s="159" t="s">
        <v>20685</v>
      </c>
      <c r="I351" s="160">
        <v>2740.0</v>
      </c>
      <c r="J351" s="161">
        <v>160.0</v>
      </c>
      <c r="K351" s="162">
        <v>0.0</v>
      </c>
      <c r="L351" s="163">
        <v>160.0</v>
      </c>
      <c r="M351" s="163">
        <v>0.0</v>
      </c>
      <c r="N351" s="163">
        <v>0.0</v>
      </c>
      <c r="O351" s="163"/>
      <c r="P351" s="163"/>
      <c r="Q351" s="163"/>
      <c r="R351" s="163"/>
      <c r="S351" s="163"/>
      <c r="T351" s="163"/>
    </row>
    <row r="352" ht="18.75" hidden="1" customHeight="1">
      <c r="A352" s="166">
        <v>45737.0</v>
      </c>
      <c r="B352" s="158">
        <v>6920.0</v>
      </c>
      <c r="C352" s="158" t="s">
        <v>9511</v>
      </c>
      <c r="D352" s="158"/>
      <c r="E352" s="158" t="s">
        <v>20634</v>
      </c>
      <c r="F352" s="158"/>
      <c r="G352" s="158" t="s">
        <v>20938</v>
      </c>
      <c r="H352" s="159" t="s">
        <v>20938</v>
      </c>
      <c r="I352" s="160">
        <v>3180.0</v>
      </c>
      <c r="J352" s="161">
        <v>640.0</v>
      </c>
      <c r="K352" s="162">
        <v>640.0</v>
      </c>
      <c r="L352" s="163">
        <v>0.0</v>
      </c>
      <c r="M352" s="163">
        <v>0.0</v>
      </c>
      <c r="N352" s="163">
        <v>0.0</v>
      </c>
      <c r="O352" s="163"/>
      <c r="P352" s="163"/>
      <c r="Q352" s="163"/>
      <c r="R352" s="163"/>
      <c r="S352" s="163"/>
      <c r="T352" s="163"/>
    </row>
    <row r="353" ht="18.75" hidden="1" customHeight="1">
      <c r="A353" s="166">
        <v>45737.0</v>
      </c>
      <c r="B353" s="158">
        <v>6921.0</v>
      </c>
      <c r="C353" s="158" t="s">
        <v>2781</v>
      </c>
      <c r="D353" s="158"/>
      <c r="E353" s="158" t="s">
        <v>20634</v>
      </c>
      <c r="F353" s="158"/>
      <c r="G353" s="158"/>
      <c r="H353" s="159"/>
      <c r="I353" s="160">
        <v>3680.0</v>
      </c>
      <c r="J353" s="161">
        <v>820.0</v>
      </c>
      <c r="K353" s="162">
        <v>820.0</v>
      </c>
      <c r="L353" s="163">
        <v>0.0</v>
      </c>
      <c r="M353" s="163">
        <v>0.0</v>
      </c>
      <c r="N353" s="163">
        <v>0.0</v>
      </c>
      <c r="O353" s="163"/>
      <c r="P353" s="163"/>
      <c r="Q353" s="163"/>
      <c r="R353" s="163"/>
      <c r="S353" s="163"/>
      <c r="T353" s="163"/>
    </row>
    <row r="354" ht="18.75" hidden="1" customHeight="1">
      <c r="A354" s="166">
        <v>45737.0</v>
      </c>
      <c r="B354" s="158">
        <v>6922.0</v>
      </c>
      <c r="C354" s="158" t="s">
        <v>4129</v>
      </c>
      <c r="D354" s="158"/>
      <c r="E354" s="158" t="s">
        <v>20634</v>
      </c>
      <c r="F354" s="158"/>
      <c r="G354" s="158"/>
      <c r="H354" s="159"/>
      <c r="I354" s="160">
        <v>3100.0</v>
      </c>
      <c r="J354" s="161">
        <v>640.0</v>
      </c>
      <c r="K354" s="162">
        <v>64.0</v>
      </c>
      <c r="L354" s="163">
        <v>0.0</v>
      </c>
      <c r="M354" s="163">
        <v>0.0</v>
      </c>
      <c r="N354" s="163">
        <v>576.0</v>
      </c>
      <c r="O354" s="163"/>
      <c r="P354" s="163"/>
      <c r="Q354" s="163"/>
      <c r="R354" s="163"/>
      <c r="S354" s="163"/>
      <c r="T354" s="163"/>
    </row>
    <row r="355" ht="18.75" hidden="1" customHeight="1">
      <c r="A355" s="166">
        <v>45737.0</v>
      </c>
      <c r="B355" s="158">
        <v>6923.0</v>
      </c>
      <c r="C355" s="158" t="s">
        <v>3986</v>
      </c>
      <c r="D355" s="158"/>
      <c r="E355" s="158" t="s">
        <v>20634</v>
      </c>
      <c r="F355" s="158"/>
      <c r="G355" s="158" t="s">
        <v>20939</v>
      </c>
      <c r="H355" s="159" t="s">
        <v>20939</v>
      </c>
      <c r="I355" s="160">
        <v>3900.0</v>
      </c>
      <c r="J355" s="161">
        <v>840.0</v>
      </c>
      <c r="K355" s="162">
        <v>840.0</v>
      </c>
      <c r="L355" s="163">
        <v>0.0</v>
      </c>
      <c r="M355" s="163">
        <v>0.0</v>
      </c>
      <c r="N355" s="163">
        <v>0.0</v>
      </c>
      <c r="O355" s="163"/>
      <c r="P355" s="163"/>
      <c r="Q355" s="163"/>
      <c r="R355" s="163"/>
      <c r="S355" s="163"/>
      <c r="T355" s="163"/>
    </row>
    <row r="356" ht="18.75" hidden="1" customHeight="1">
      <c r="A356" s="157">
        <v>45737.0</v>
      </c>
      <c r="B356" s="158">
        <v>15129.0</v>
      </c>
      <c r="C356" s="158" t="s">
        <v>4082</v>
      </c>
      <c r="D356" s="158" t="s">
        <v>20695</v>
      </c>
      <c r="E356" s="158">
        <v>4.0</v>
      </c>
      <c r="F356" s="158" t="s">
        <v>20849</v>
      </c>
      <c r="G356" s="158" t="s">
        <v>4137</v>
      </c>
      <c r="H356" s="159" t="s">
        <v>20635</v>
      </c>
      <c r="I356" s="160">
        <v>9500.0</v>
      </c>
      <c r="J356" s="161">
        <v>-280.0</v>
      </c>
      <c r="K356" s="165">
        <v>-280.0</v>
      </c>
      <c r="L356" s="163"/>
      <c r="M356" s="163"/>
      <c r="N356" s="163"/>
      <c r="O356" s="163"/>
      <c r="P356" s="163"/>
      <c r="Q356" s="163"/>
      <c r="R356" s="163"/>
      <c r="S356" s="163"/>
      <c r="T356" s="163"/>
    </row>
    <row r="357" ht="18.75" hidden="1" customHeight="1">
      <c r="A357" s="157">
        <v>45737.0</v>
      </c>
      <c r="B357" s="158">
        <v>15130.0</v>
      </c>
      <c r="C357" s="158" t="s">
        <v>4671</v>
      </c>
      <c r="D357" s="158" t="s">
        <v>20687</v>
      </c>
      <c r="E357" s="158">
        <v>8.0</v>
      </c>
      <c r="F357" s="158" t="s">
        <v>20895</v>
      </c>
      <c r="G357" s="158" t="s">
        <v>4428</v>
      </c>
      <c r="H357" s="159" t="s">
        <v>20638</v>
      </c>
      <c r="I357" s="160">
        <v>9400.0</v>
      </c>
      <c r="J357" s="161">
        <v>-620.0</v>
      </c>
      <c r="K357" s="162"/>
      <c r="L357" s="163"/>
      <c r="M357" s="163"/>
      <c r="N357" s="164">
        <v>-620.0</v>
      </c>
      <c r="O357" s="163"/>
      <c r="P357" s="163"/>
      <c r="Q357" s="163"/>
      <c r="R357" s="163"/>
      <c r="S357" s="163"/>
      <c r="T357" s="163"/>
    </row>
    <row r="358" ht="18.75" hidden="1" customHeight="1">
      <c r="A358" s="166">
        <v>45737.0</v>
      </c>
      <c r="B358" s="158">
        <v>6944.0</v>
      </c>
      <c r="C358" s="158" t="s">
        <v>1868</v>
      </c>
      <c r="D358" s="158"/>
      <c r="E358" s="158" t="s">
        <v>20634</v>
      </c>
      <c r="F358" s="158"/>
      <c r="G358" s="158" t="s">
        <v>20940</v>
      </c>
      <c r="H358" s="159" t="s">
        <v>20940</v>
      </c>
      <c r="I358" s="160">
        <v>3580.0</v>
      </c>
      <c r="J358" s="161">
        <v>900.0</v>
      </c>
      <c r="K358" s="162">
        <v>0.0</v>
      </c>
      <c r="L358" s="163">
        <v>900.0</v>
      </c>
      <c r="M358" s="163">
        <v>0.0</v>
      </c>
      <c r="N358" s="163">
        <v>0.0</v>
      </c>
      <c r="O358" s="163"/>
      <c r="P358" s="163"/>
      <c r="Q358" s="163"/>
      <c r="R358" s="163"/>
      <c r="S358" s="163"/>
      <c r="T358" s="163"/>
    </row>
    <row r="359" ht="18.75" hidden="1" customHeight="1">
      <c r="A359" s="166">
        <v>45737.0</v>
      </c>
      <c r="B359" s="158">
        <v>6945.0</v>
      </c>
      <c r="C359" s="158" t="s">
        <v>20941</v>
      </c>
      <c r="D359" s="158"/>
      <c r="E359" s="158" t="s">
        <v>20634</v>
      </c>
      <c r="F359" s="158"/>
      <c r="G359" s="158" t="s">
        <v>20942</v>
      </c>
      <c r="H359" s="159" t="s">
        <v>20942</v>
      </c>
      <c r="I359" s="160">
        <v>3100.0</v>
      </c>
      <c r="J359" s="161">
        <v>400.0</v>
      </c>
      <c r="K359" s="162">
        <v>0.0</v>
      </c>
      <c r="L359" s="163">
        <v>400.0</v>
      </c>
      <c r="M359" s="163">
        <v>0.0</v>
      </c>
      <c r="N359" s="163">
        <v>0.0</v>
      </c>
      <c r="O359" s="163"/>
      <c r="P359" s="163"/>
      <c r="Q359" s="163"/>
      <c r="R359" s="163"/>
      <c r="S359" s="163"/>
      <c r="T359" s="163"/>
    </row>
    <row r="360" ht="18.75" hidden="1" customHeight="1">
      <c r="A360" s="166">
        <v>45737.0</v>
      </c>
      <c r="B360" s="158">
        <v>6946.0</v>
      </c>
      <c r="C360" s="158" t="s">
        <v>1320</v>
      </c>
      <c r="D360" s="158"/>
      <c r="E360" s="158" t="s">
        <v>20634</v>
      </c>
      <c r="F360" s="158"/>
      <c r="G360" s="158" t="s">
        <v>20943</v>
      </c>
      <c r="H360" s="159" t="s">
        <v>20943</v>
      </c>
      <c r="I360" s="160">
        <v>3100.0</v>
      </c>
      <c r="J360" s="161">
        <v>400.0</v>
      </c>
      <c r="K360" s="162">
        <v>0.0</v>
      </c>
      <c r="L360" s="163">
        <v>400.0</v>
      </c>
      <c r="M360" s="163">
        <v>0.0</v>
      </c>
      <c r="N360" s="163">
        <v>0.0</v>
      </c>
      <c r="O360" s="163"/>
      <c r="P360" s="163"/>
      <c r="Q360" s="163"/>
      <c r="R360" s="163"/>
      <c r="S360" s="163"/>
      <c r="T360" s="163"/>
    </row>
    <row r="361" ht="18.75" hidden="1" customHeight="1">
      <c r="A361" s="166">
        <v>45737.0</v>
      </c>
      <c r="B361" s="158">
        <v>6947.0</v>
      </c>
      <c r="C361" s="158" t="s">
        <v>1221</v>
      </c>
      <c r="D361" s="158"/>
      <c r="E361" s="158" t="s">
        <v>20634</v>
      </c>
      <c r="F361" s="158"/>
      <c r="G361" s="158" t="s">
        <v>20944</v>
      </c>
      <c r="H361" s="159" t="s">
        <v>20944</v>
      </c>
      <c r="I361" s="160">
        <v>2940.0</v>
      </c>
      <c r="J361" s="161">
        <v>260.0</v>
      </c>
      <c r="K361" s="162">
        <v>0.0</v>
      </c>
      <c r="L361" s="163">
        <v>260.0</v>
      </c>
      <c r="M361" s="163">
        <v>0.0</v>
      </c>
      <c r="N361" s="163">
        <v>0.0</v>
      </c>
      <c r="O361" s="163"/>
      <c r="P361" s="163"/>
      <c r="Q361" s="163"/>
      <c r="R361" s="163"/>
      <c r="S361" s="163"/>
      <c r="T361" s="163"/>
    </row>
    <row r="362" ht="18.75" hidden="1" customHeight="1">
      <c r="A362" s="167">
        <v>45737.028999675924</v>
      </c>
      <c r="B362" s="158">
        <v>6913.0</v>
      </c>
      <c r="C362" s="158" t="s">
        <v>4017</v>
      </c>
      <c r="D362" s="158"/>
      <c r="E362" s="158" t="s">
        <v>20634</v>
      </c>
      <c r="F362" s="158"/>
      <c r="G362" s="158" t="s">
        <v>4500</v>
      </c>
      <c r="H362" s="159" t="s">
        <v>4500</v>
      </c>
      <c r="I362" s="160">
        <v>3460.0</v>
      </c>
      <c r="J362" s="161">
        <v>760.0</v>
      </c>
      <c r="K362" s="162">
        <v>760.0</v>
      </c>
      <c r="L362" s="163">
        <v>0.0</v>
      </c>
      <c r="M362" s="163">
        <v>0.0</v>
      </c>
      <c r="N362" s="163">
        <v>0.0</v>
      </c>
      <c r="O362" s="163"/>
      <c r="P362" s="163"/>
      <c r="Q362" s="163"/>
      <c r="R362" s="163"/>
      <c r="S362" s="163"/>
      <c r="T362" s="163"/>
    </row>
    <row r="363" ht="18.75" hidden="1" customHeight="1">
      <c r="A363" s="157">
        <v>45740.0</v>
      </c>
      <c r="B363" s="158">
        <v>15131.0</v>
      </c>
      <c r="C363" s="158" t="s">
        <v>20832</v>
      </c>
      <c r="D363" s="158" t="s">
        <v>20677</v>
      </c>
      <c r="E363" s="158">
        <v>8.0</v>
      </c>
      <c r="F363" s="158" t="s">
        <v>20699</v>
      </c>
      <c r="G363" s="158" t="s">
        <v>4613</v>
      </c>
      <c r="H363" s="159" t="s">
        <v>20635</v>
      </c>
      <c r="I363" s="160">
        <v>14200.0</v>
      </c>
      <c r="J363" s="161">
        <v>4180.0</v>
      </c>
      <c r="K363" s="165">
        <v>4180.0</v>
      </c>
      <c r="L363" s="163"/>
      <c r="M363" s="163"/>
      <c r="N363" s="163"/>
      <c r="O363" s="163"/>
      <c r="P363" s="163"/>
      <c r="Q363" s="163"/>
      <c r="R363" s="163"/>
      <c r="S363" s="163"/>
      <c r="T363" s="163"/>
    </row>
    <row r="364" ht="18.75" hidden="1" customHeight="1">
      <c r="A364" s="166">
        <v>45740.0</v>
      </c>
      <c r="B364" s="158">
        <v>6925.0</v>
      </c>
      <c r="C364" s="158" t="s">
        <v>4133</v>
      </c>
      <c r="D364" s="158"/>
      <c r="E364" s="158" t="s">
        <v>20634</v>
      </c>
      <c r="F364" s="158"/>
      <c r="G364" s="158" t="s">
        <v>20945</v>
      </c>
      <c r="H364" s="159" t="s">
        <v>20945</v>
      </c>
      <c r="I364" s="160">
        <v>3140.0</v>
      </c>
      <c r="J364" s="161">
        <v>580.0</v>
      </c>
      <c r="K364" s="162">
        <v>580.0</v>
      </c>
      <c r="L364" s="163">
        <v>0.0</v>
      </c>
      <c r="M364" s="163">
        <v>0.0</v>
      </c>
      <c r="N364" s="163">
        <v>0.0</v>
      </c>
      <c r="O364" s="163"/>
      <c r="P364" s="163"/>
      <c r="Q364" s="163"/>
      <c r="R364" s="163"/>
      <c r="S364" s="163"/>
      <c r="T364" s="163"/>
    </row>
    <row r="365" ht="18.75" hidden="1" customHeight="1">
      <c r="A365" s="166">
        <v>45740.0</v>
      </c>
      <c r="B365" s="158">
        <v>6926.0</v>
      </c>
      <c r="C365" s="158" t="s">
        <v>4017</v>
      </c>
      <c r="D365" s="158"/>
      <c r="E365" s="158" t="s">
        <v>20634</v>
      </c>
      <c r="F365" s="158"/>
      <c r="G365" s="158" t="s">
        <v>4500</v>
      </c>
      <c r="H365" s="159" t="s">
        <v>4500</v>
      </c>
      <c r="I365" s="160">
        <v>3500.0</v>
      </c>
      <c r="J365" s="161">
        <v>840.0</v>
      </c>
      <c r="K365" s="162">
        <v>840.0</v>
      </c>
      <c r="L365" s="163">
        <v>0.0</v>
      </c>
      <c r="M365" s="163">
        <v>0.0</v>
      </c>
      <c r="N365" s="163">
        <v>0.0</v>
      </c>
      <c r="O365" s="163"/>
      <c r="P365" s="163"/>
      <c r="Q365" s="163"/>
      <c r="R365" s="163"/>
      <c r="S365" s="163"/>
      <c r="T365" s="163"/>
    </row>
    <row r="366" ht="18.75" hidden="1" customHeight="1">
      <c r="A366" s="166">
        <v>45740.0</v>
      </c>
      <c r="B366" s="158">
        <v>6927.0</v>
      </c>
      <c r="C366" s="158" t="s">
        <v>4129</v>
      </c>
      <c r="D366" s="158"/>
      <c r="E366" s="158" t="s">
        <v>20634</v>
      </c>
      <c r="F366" s="158"/>
      <c r="G366" s="158"/>
      <c r="H366" s="159"/>
      <c r="I366" s="160">
        <v>3160.0</v>
      </c>
      <c r="J366" s="161">
        <v>560.0</v>
      </c>
      <c r="K366" s="162">
        <v>560.0</v>
      </c>
      <c r="L366" s="163">
        <v>0.0</v>
      </c>
      <c r="M366" s="163">
        <v>0.0</v>
      </c>
      <c r="N366" s="163">
        <v>0.0</v>
      </c>
      <c r="O366" s="163"/>
      <c r="P366" s="163"/>
      <c r="Q366" s="163"/>
      <c r="R366" s="163"/>
      <c r="S366" s="163"/>
      <c r="T366" s="163"/>
    </row>
    <row r="367" ht="18.75" hidden="1" customHeight="1">
      <c r="A367" s="166">
        <v>45740.0</v>
      </c>
      <c r="B367" s="158">
        <v>6928.0</v>
      </c>
      <c r="C367" s="158" t="s">
        <v>3990</v>
      </c>
      <c r="D367" s="158"/>
      <c r="E367" s="158" t="s">
        <v>20634</v>
      </c>
      <c r="F367" s="158"/>
      <c r="G367" s="158" t="s">
        <v>20758</v>
      </c>
      <c r="H367" s="159" t="s">
        <v>20758</v>
      </c>
      <c r="I367" s="160">
        <v>3060.0</v>
      </c>
      <c r="J367" s="161">
        <v>320.0</v>
      </c>
      <c r="K367" s="162">
        <v>320.0</v>
      </c>
      <c r="L367" s="163">
        <v>0.0</v>
      </c>
      <c r="M367" s="163">
        <v>0.0</v>
      </c>
      <c r="N367" s="163">
        <v>0.0</v>
      </c>
      <c r="O367" s="163"/>
      <c r="P367" s="163"/>
      <c r="Q367" s="163"/>
      <c r="R367" s="163"/>
      <c r="S367" s="163"/>
      <c r="T367" s="163"/>
    </row>
    <row r="368" ht="18.75" hidden="1" customHeight="1">
      <c r="A368" s="157">
        <v>45740.0</v>
      </c>
      <c r="B368" s="158">
        <v>15132.0</v>
      </c>
      <c r="C368" s="158" t="s">
        <v>20898</v>
      </c>
      <c r="D368" s="158" t="s">
        <v>20695</v>
      </c>
      <c r="E368" s="158">
        <v>8.0</v>
      </c>
      <c r="F368" s="158" t="s">
        <v>20946</v>
      </c>
      <c r="G368" s="158" t="s">
        <v>4615</v>
      </c>
      <c r="H368" s="159" t="s">
        <v>20635</v>
      </c>
      <c r="I368" s="160">
        <v>12080.0</v>
      </c>
      <c r="J368" s="161">
        <v>2380.0</v>
      </c>
      <c r="K368" s="165">
        <v>2380.0</v>
      </c>
      <c r="L368" s="163"/>
      <c r="M368" s="163"/>
      <c r="N368" s="163"/>
      <c r="O368" s="163"/>
      <c r="P368" s="163"/>
      <c r="Q368" s="163"/>
      <c r="R368" s="163"/>
      <c r="S368" s="163"/>
      <c r="T368" s="163"/>
    </row>
    <row r="369" ht="18.75" hidden="1" customHeight="1">
      <c r="A369" s="166">
        <v>45740.0</v>
      </c>
      <c r="B369" s="158">
        <v>6929.0</v>
      </c>
      <c r="C369" s="158" t="s">
        <v>744</v>
      </c>
      <c r="D369" s="158"/>
      <c r="E369" s="158" t="s">
        <v>20634</v>
      </c>
      <c r="F369" s="158"/>
      <c r="G369" s="158"/>
      <c r="H369" s="159"/>
      <c r="I369" s="160">
        <v>2720.0</v>
      </c>
      <c r="J369" s="161">
        <v>140.0</v>
      </c>
      <c r="K369" s="162">
        <v>140.0</v>
      </c>
      <c r="L369" s="163">
        <v>0.0</v>
      </c>
      <c r="M369" s="163">
        <v>0.0</v>
      </c>
      <c r="N369" s="163">
        <v>0.0</v>
      </c>
      <c r="O369" s="163"/>
      <c r="P369" s="163"/>
      <c r="Q369" s="163"/>
      <c r="R369" s="163"/>
      <c r="S369" s="163"/>
      <c r="T369" s="163"/>
    </row>
    <row r="370" ht="18.75" hidden="1" customHeight="1">
      <c r="A370" s="166">
        <v>45740.0</v>
      </c>
      <c r="B370" s="158">
        <v>6930.0</v>
      </c>
      <c r="C370" s="158" t="s">
        <v>4017</v>
      </c>
      <c r="D370" s="158"/>
      <c r="E370" s="158" t="s">
        <v>20634</v>
      </c>
      <c r="F370" s="158"/>
      <c r="G370" s="158"/>
      <c r="H370" s="159"/>
      <c r="I370" s="160">
        <v>3060.0</v>
      </c>
      <c r="J370" s="161">
        <v>420.0</v>
      </c>
      <c r="K370" s="162">
        <v>0.0</v>
      </c>
      <c r="L370" s="163">
        <v>0.0</v>
      </c>
      <c r="M370" s="163">
        <v>420.0</v>
      </c>
      <c r="N370" s="163">
        <v>0.0</v>
      </c>
      <c r="O370" s="163"/>
      <c r="P370" s="163"/>
      <c r="Q370" s="163"/>
      <c r="R370" s="163"/>
      <c r="S370" s="163"/>
      <c r="T370" s="163"/>
    </row>
    <row r="371" ht="18.75" hidden="1" customHeight="1">
      <c r="A371" s="157">
        <v>45740.0</v>
      </c>
      <c r="B371" s="158">
        <v>15133.0</v>
      </c>
      <c r="C371" s="158" t="s">
        <v>20947</v>
      </c>
      <c r="D371" s="158" t="s">
        <v>20687</v>
      </c>
      <c r="E371" s="158">
        <v>8.0</v>
      </c>
      <c r="F371" s="158" t="s">
        <v>20930</v>
      </c>
      <c r="G371" s="158" t="s">
        <v>4616</v>
      </c>
      <c r="H371" s="159" t="s">
        <v>20669</v>
      </c>
      <c r="I371" s="160">
        <v>10600.0</v>
      </c>
      <c r="J371" s="161">
        <v>580.0</v>
      </c>
      <c r="K371" s="162"/>
      <c r="L371" s="164">
        <v>580.0</v>
      </c>
      <c r="M371" s="163"/>
      <c r="N371" s="163"/>
      <c r="O371" s="163"/>
      <c r="P371" s="163"/>
      <c r="Q371" s="163"/>
      <c r="R371" s="163"/>
      <c r="S371" s="163"/>
      <c r="T371" s="163"/>
    </row>
    <row r="372" ht="18.75" hidden="1" customHeight="1">
      <c r="A372" s="157">
        <v>45740.0</v>
      </c>
      <c r="B372" s="158">
        <v>15134.0</v>
      </c>
      <c r="C372" s="158" t="s">
        <v>14229</v>
      </c>
      <c r="D372" s="158" t="s">
        <v>20673</v>
      </c>
      <c r="E372" s="158">
        <v>8.0</v>
      </c>
      <c r="F372" s="158" t="s">
        <v>20948</v>
      </c>
      <c r="G372" s="158" t="s">
        <v>3982</v>
      </c>
      <c r="H372" s="159" t="s">
        <v>20635</v>
      </c>
      <c r="I372" s="160">
        <v>11060.0</v>
      </c>
      <c r="J372" s="161">
        <v>1220.0</v>
      </c>
      <c r="K372" s="165">
        <v>1220.0</v>
      </c>
      <c r="L372" s="163"/>
      <c r="M372" s="163"/>
      <c r="N372" s="163"/>
      <c r="O372" s="163"/>
      <c r="P372" s="163"/>
      <c r="Q372" s="163"/>
      <c r="R372" s="163"/>
      <c r="S372" s="163"/>
      <c r="T372" s="163"/>
    </row>
    <row r="373" ht="18.75" hidden="1" customHeight="1">
      <c r="A373" s="157">
        <v>45740.0</v>
      </c>
      <c r="B373" s="158">
        <v>15135.0</v>
      </c>
      <c r="C373" s="158" t="s">
        <v>20716</v>
      </c>
      <c r="D373" s="158" t="s">
        <v>20695</v>
      </c>
      <c r="E373" s="158">
        <v>12.0</v>
      </c>
      <c r="F373" s="158" t="s">
        <v>20949</v>
      </c>
      <c r="G373" s="158" t="s">
        <v>4617</v>
      </c>
      <c r="H373" s="159" t="s">
        <v>20635</v>
      </c>
      <c r="I373" s="160">
        <v>14140.0</v>
      </c>
      <c r="J373" s="161">
        <v>4420.0</v>
      </c>
      <c r="K373" s="165">
        <v>4420.0</v>
      </c>
      <c r="L373" s="163"/>
      <c r="M373" s="163"/>
      <c r="N373" s="163"/>
      <c r="O373" s="163"/>
      <c r="P373" s="163"/>
      <c r="Q373" s="163"/>
      <c r="R373" s="163"/>
      <c r="S373" s="163"/>
      <c r="T373" s="163"/>
    </row>
    <row r="374" ht="18.75" hidden="1" customHeight="1">
      <c r="A374" s="157">
        <v>45740.0</v>
      </c>
      <c r="B374" s="158">
        <v>15137.0</v>
      </c>
      <c r="C374" s="158" t="s">
        <v>20950</v>
      </c>
      <c r="D374" s="158" t="s">
        <v>20687</v>
      </c>
      <c r="E374" s="158" t="s">
        <v>177</v>
      </c>
      <c r="F374" s="158" t="s">
        <v>20951</v>
      </c>
      <c r="G374" s="158" t="s">
        <v>4618</v>
      </c>
      <c r="H374" s="159" t="s">
        <v>20635</v>
      </c>
      <c r="I374" s="160">
        <v>13200.0</v>
      </c>
      <c r="J374" s="161">
        <v>2960.0</v>
      </c>
      <c r="K374" s="165">
        <v>2960.0</v>
      </c>
      <c r="L374" s="163"/>
      <c r="M374" s="163"/>
      <c r="N374" s="163"/>
      <c r="O374" s="163"/>
      <c r="P374" s="163"/>
      <c r="Q374" s="163"/>
      <c r="R374" s="163"/>
      <c r="S374" s="163"/>
      <c r="T374" s="163"/>
    </row>
    <row r="375" ht="18.75" hidden="1" customHeight="1">
      <c r="A375" s="157">
        <v>45740.0</v>
      </c>
      <c r="B375" s="158">
        <v>15138.0</v>
      </c>
      <c r="C375" s="158" t="s">
        <v>2963</v>
      </c>
      <c r="D375" s="158" t="s">
        <v>20677</v>
      </c>
      <c r="E375" s="158">
        <v>5.0</v>
      </c>
      <c r="F375" s="158" t="s">
        <v>20952</v>
      </c>
      <c r="G375" s="158" t="s">
        <v>4619</v>
      </c>
      <c r="H375" s="159" t="s">
        <v>20635</v>
      </c>
      <c r="I375" s="160">
        <v>9940.0</v>
      </c>
      <c r="J375" s="161">
        <v>9940.0</v>
      </c>
      <c r="K375" s="165">
        <v>9940.0</v>
      </c>
      <c r="L375" s="163"/>
      <c r="M375" s="163"/>
      <c r="N375" s="163"/>
      <c r="O375" s="163"/>
      <c r="P375" s="163"/>
      <c r="Q375" s="163"/>
      <c r="R375" s="163"/>
      <c r="S375" s="163"/>
      <c r="T375" s="163"/>
    </row>
    <row r="376" ht="18.75" hidden="1" customHeight="1">
      <c r="A376" s="157">
        <v>45740.0</v>
      </c>
      <c r="B376" s="158">
        <v>15139.0</v>
      </c>
      <c r="C376" s="158" t="s">
        <v>491</v>
      </c>
      <c r="D376" s="158" t="s">
        <v>20695</v>
      </c>
      <c r="E376" s="158">
        <v>8.0</v>
      </c>
      <c r="F376" s="158" t="s">
        <v>20953</v>
      </c>
      <c r="G376" s="158" t="s">
        <v>4427</v>
      </c>
      <c r="H376" s="159" t="s">
        <v>20635</v>
      </c>
      <c r="I376" s="160">
        <v>12400.0</v>
      </c>
      <c r="J376" s="161">
        <v>2700.0</v>
      </c>
      <c r="K376" s="165">
        <v>2700.0</v>
      </c>
      <c r="L376" s="163"/>
      <c r="M376" s="163"/>
      <c r="N376" s="163"/>
      <c r="O376" s="163"/>
      <c r="P376" s="163"/>
      <c r="Q376" s="163"/>
      <c r="R376" s="163"/>
      <c r="S376" s="163"/>
      <c r="T376" s="163"/>
    </row>
    <row r="377" ht="18.75" hidden="1" customHeight="1">
      <c r="A377" s="157">
        <v>45740.0</v>
      </c>
      <c r="B377" s="158">
        <v>15140.0</v>
      </c>
      <c r="C377" s="158" t="s">
        <v>3945</v>
      </c>
      <c r="D377" s="158" t="s">
        <v>20677</v>
      </c>
      <c r="E377" s="158">
        <v>5.0</v>
      </c>
      <c r="F377" s="158" t="s">
        <v>20696</v>
      </c>
      <c r="G377" s="158" t="s">
        <v>4620</v>
      </c>
      <c r="H377" s="159" t="s">
        <v>20635</v>
      </c>
      <c r="I377" s="160">
        <v>10880.0</v>
      </c>
      <c r="J377" s="161">
        <v>10880.0</v>
      </c>
      <c r="K377" s="165">
        <v>10880.0</v>
      </c>
      <c r="L377" s="163"/>
      <c r="M377" s="163"/>
      <c r="N377" s="163"/>
      <c r="O377" s="163"/>
      <c r="P377" s="163"/>
      <c r="Q377" s="163"/>
      <c r="R377" s="163"/>
      <c r="S377" s="163"/>
      <c r="T377" s="163"/>
    </row>
    <row r="378" ht="18.75" hidden="1" customHeight="1">
      <c r="A378" s="157">
        <v>45740.0</v>
      </c>
      <c r="B378" s="158">
        <v>15141.0</v>
      </c>
      <c r="C378" s="158" t="s">
        <v>20954</v>
      </c>
      <c r="D378" s="158" t="s">
        <v>20687</v>
      </c>
      <c r="E378" s="158">
        <v>8.0</v>
      </c>
      <c r="F378" s="158" t="s">
        <v>20955</v>
      </c>
      <c r="G378" s="158" t="s">
        <v>4621</v>
      </c>
      <c r="H378" s="159" t="s">
        <v>20669</v>
      </c>
      <c r="I378" s="160">
        <v>10840.0</v>
      </c>
      <c r="J378" s="161">
        <v>820.0</v>
      </c>
      <c r="K378" s="162"/>
      <c r="L378" s="164">
        <v>820.0</v>
      </c>
      <c r="M378" s="163"/>
      <c r="N378" s="163"/>
      <c r="O378" s="163"/>
      <c r="P378" s="163"/>
      <c r="Q378" s="163"/>
      <c r="R378" s="163"/>
      <c r="S378" s="163"/>
      <c r="T378" s="163"/>
    </row>
    <row r="379" ht="18.75" hidden="1" customHeight="1">
      <c r="A379" s="157">
        <v>45740.0</v>
      </c>
      <c r="B379" s="158">
        <v>15142.0</v>
      </c>
      <c r="C379" s="158" t="s">
        <v>10653</v>
      </c>
      <c r="D379" s="158" t="s">
        <v>20673</v>
      </c>
      <c r="E379" s="158">
        <v>8.0</v>
      </c>
      <c r="F379" s="158" t="s">
        <v>20956</v>
      </c>
      <c r="G379" s="158" t="s">
        <v>4622</v>
      </c>
      <c r="H379" s="159" t="s">
        <v>20635</v>
      </c>
      <c r="I379" s="160">
        <v>11960.0</v>
      </c>
      <c r="J379" s="161">
        <v>2120.0</v>
      </c>
      <c r="K379" s="165">
        <v>2120.0</v>
      </c>
      <c r="L379" s="163"/>
      <c r="M379" s="163"/>
      <c r="N379" s="163"/>
      <c r="O379" s="163"/>
      <c r="P379" s="163"/>
      <c r="Q379" s="163"/>
      <c r="R379" s="163"/>
      <c r="S379" s="163"/>
      <c r="T379" s="163"/>
    </row>
    <row r="380" ht="18.75" hidden="1" customHeight="1">
      <c r="A380" s="157">
        <v>45740.0</v>
      </c>
      <c r="B380" s="158">
        <v>15143.0</v>
      </c>
      <c r="C380" s="158" t="s">
        <v>4474</v>
      </c>
      <c r="D380" s="158" t="s">
        <v>20695</v>
      </c>
      <c r="E380" s="158">
        <v>8.0</v>
      </c>
      <c r="F380" s="158" t="s">
        <v>20877</v>
      </c>
      <c r="G380" s="158" t="s">
        <v>4573</v>
      </c>
      <c r="H380" s="159" t="s">
        <v>20635</v>
      </c>
      <c r="I380" s="160">
        <v>16440.0</v>
      </c>
      <c r="J380" s="161">
        <v>6740.0</v>
      </c>
      <c r="K380" s="165">
        <v>6740.0</v>
      </c>
      <c r="L380" s="163"/>
      <c r="M380" s="163"/>
      <c r="N380" s="163"/>
      <c r="O380" s="163"/>
      <c r="P380" s="163"/>
      <c r="Q380" s="163"/>
      <c r="R380" s="163"/>
      <c r="S380" s="163"/>
      <c r="T380" s="163"/>
    </row>
    <row r="381" ht="18.75" hidden="1" customHeight="1">
      <c r="A381" s="166">
        <v>45740.0</v>
      </c>
      <c r="B381" s="158">
        <v>6951.0</v>
      </c>
      <c r="C381" s="158" t="s">
        <v>3990</v>
      </c>
      <c r="D381" s="158"/>
      <c r="E381" s="158" t="s">
        <v>20634</v>
      </c>
      <c r="F381" s="158"/>
      <c r="G381" s="158" t="s">
        <v>20758</v>
      </c>
      <c r="H381" s="159" t="s">
        <v>20758</v>
      </c>
      <c r="I381" s="160">
        <v>2860.0</v>
      </c>
      <c r="J381" s="161">
        <v>100.0</v>
      </c>
      <c r="K381" s="162">
        <v>100.0</v>
      </c>
      <c r="L381" s="163">
        <v>0.0</v>
      </c>
      <c r="M381" s="163">
        <v>0.0</v>
      </c>
      <c r="N381" s="163">
        <v>0.0</v>
      </c>
      <c r="O381" s="163"/>
      <c r="P381" s="163"/>
      <c r="Q381" s="163"/>
      <c r="R381" s="163"/>
      <c r="S381" s="163"/>
      <c r="T381" s="163"/>
    </row>
    <row r="382" ht="18.75" hidden="1" customHeight="1">
      <c r="A382" s="166">
        <v>45740.0</v>
      </c>
      <c r="B382" s="158">
        <v>6952.0</v>
      </c>
      <c r="C382" s="158" t="s">
        <v>3980</v>
      </c>
      <c r="D382" s="158"/>
      <c r="E382" s="158" t="s">
        <v>20634</v>
      </c>
      <c r="F382" s="158"/>
      <c r="G382" s="158"/>
      <c r="H382" s="159"/>
      <c r="I382" s="160">
        <v>2400.0</v>
      </c>
      <c r="J382" s="161">
        <v>80.0</v>
      </c>
      <c r="K382" s="162">
        <v>80.0</v>
      </c>
      <c r="L382" s="163">
        <v>0.0</v>
      </c>
      <c r="M382" s="163">
        <v>0.0</v>
      </c>
      <c r="N382" s="163">
        <v>0.0</v>
      </c>
      <c r="O382" s="163"/>
      <c r="P382" s="163"/>
      <c r="Q382" s="163"/>
      <c r="R382" s="163"/>
      <c r="S382" s="163"/>
      <c r="T382" s="163"/>
    </row>
    <row r="383" ht="18.75" hidden="1" customHeight="1">
      <c r="A383" s="166">
        <v>45740.0</v>
      </c>
      <c r="B383" s="158">
        <v>6953.0</v>
      </c>
      <c r="C383" s="158" t="s">
        <v>20957</v>
      </c>
      <c r="D383" s="158"/>
      <c r="E383" s="158" t="s">
        <v>20634</v>
      </c>
      <c r="F383" s="158"/>
      <c r="G383" s="158"/>
      <c r="H383" s="159"/>
      <c r="I383" s="160">
        <v>2860.0</v>
      </c>
      <c r="J383" s="161">
        <v>120.0</v>
      </c>
      <c r="K383" s="162">
        <v>120.0</v>
      </c>
      <c r="L383" s="163">
        <v>0.0</v>
      </c>
      <c r="M383" s="163">
        <v>0.0</v>
      </c>
      <c r="N383" s="163">
        <v>0.0</v>
      </c>
      <c r="O383" s="163"/>
      <c r="P383" s="163"/>
      <c r="Q383" s="163"/>
      <c r="R383" s="163"/>
      <c r="S383" s="163"/>
      <c r="T383" s="163"/>
    </row>
    <row r="384" ht="18.75" hidden="1" customHeight="1">
      <c r="A384" s="167">
        <v>45740.02900607639</v>
      </c>
      <c r="B384" s="158">
        <v>6924.0</v>
      </c>
      <c r="C384" s="158" t="s">
        <v>4614</v>
      </c>
      <c r="D384" s="158"/>
      <c r="E384" s="158" t="s">
        <v>20634</v>
      </c>
      <c r="F384" s="158"/>
      <c r="G384" s="158" t="s">
        <v>20958</v>
      </c>
      <c r="H384" s="159" t="s">
        <v>20958</v>
      </c>
      <c r="I384" s="160">
        <v>2460.0</v>
      </c>
      <c r="J384" s="161">
        <v>60.0</v>
      </c>
      <c r="K384" s="162">
        <v>60.0</v>
      </c>
      <c r="L384" s="163">
        <v>0.0</v>
      </c>
      <c r="M384" s="163">
        <v>0.0</v>
      </c>
      <c r="N384" s="163">
        <v>0.0</v>
      </c>
      <c r="O384" s="163"/>
      <c r="P384" s="163"/>
      <c r="Q384" s="163"/>
      <c r="R384" s="163"/>
      <c r="S384" s="163"/>
      <c r="T384" s="163"/>
    </row>
    <row r="385" ht="18.75" hidden="1" customHeight="1">
      <c r="A385" s="157">
        <v>45741.0</v>
      </c>
      <c r="B385" s="158">
        <v>15144.0</v>
      </c>
      <c r="C385" s="158" t="s">
        <v>3669</v>
      </c>
      <c r="D385" s="158" t="s">
        <v>20695</v>
      </c>
      <c r="E385" s="158">
        <v>8.0</v>
      </c>
      <c r="F385" s="158" t="s">
        <v>20699</v>
      </c>
      <c r="G385" s="158" t="s">
        <v>4624</v>
      </c>
      <c r="H385" s="159" t="s">
        <v>20638</v>
      </c>
      <c r="I385" s="160">
        <v>16940.0</v>
      </c>
      <c r="J385" s="161">
        <v>7240.0</v>
      </c>
      <c r="K385" s="162"/>
      <c r="L385" s="163"/>
      <c r="M385" s="163"/>
      <c r="N385" s="164">
        <v>7240.0</v>
      </c>
      <c r="O385" s="163"/>
      <c r="P385" s="163"/>
      <c r="Q385" s="163"/>
      <c r="R385" s="163"/>
      <c r="S385" s="163"/>
      <c r="T385" s="163"/>
    </row>
    <row r="386" ht="18.75" hidden="1" customHeight="1">
      <c r="A386" s="157">
        <v>45741.0</v>
      </c>
      <c r="B386" s="158">
        <v>15145.0</v>
      </c>
      <c r="C386" s="158" t="s">
        <v>20829</v>
      </c>
      <c r="D386" s="158" t="s">
        <v>20695</v>
      </c>
      <c r="E386" s="158">
        <v>8.0</v>
      </c>
      <c r="F386" s="158" t="s">
        <v>20863</v>
      </c>
      <c r="G386" s="158" t="s">
        <v>4548</v>
      </c>
      <c r="H386" s="159" t="s">
        <v>20638</v>
      </c>
      <c r="I386" s="160">
        <v>19100.0</v>
      </c>
      <c r="J386" s="161">
        <v>9400.0</v>
      </c>
      <c r="K386" s="162"/>
      <c r="L386" s="163"/>
      <c r="M386" s="163"/>
      <c r="N386" s="164">
        <v>9400.0</v>
      </c>
      <c r="O386" s="163"/>
      <c r="P386" s="163"/>
      <c r="Q386" s="163"/>
      <c r="R386" s="163"/>
      <c r="S386" s="163"/>
      <c r="T386" s="163"/>
    </row>
    <row r="387" ht="18.75" hidden="1" customHeight="1">
      <c r="A387" s="157">
        <v>45741.0</v>
      </c>
      <c r="B387" s="158">
        <v>15146.0</v>
      </c>
      <c r="C387" s="158" t="s">
        <v>20893</v>
      </c>
      <c r="D387" s="158" t="s">
        <v>20677</v>
      </c>
      <c r="E387" s="158">
        <v>8.0</v>
      </c>
      <c r="F387" s="158" t="s">
        <v>20959</v>
      </c>
      <c r="G387" s="158" t="s">
        <v>4356</v>
      </c>
      <c r="H387" s="159" t="s">
        <v>20635</v>
      </c>
      <c r="I387" s="160">
        <v>12740.0</v>
      </c>
      <c r="J387" s="161">
        <v>2720.0</v>
      </c>
      <c r="K387" s="165">
        <v>2720.0</v>
      </c>
      <c r="L387" s="163"/>
      <c r="M387" s="163"/>
      <c r="N387" s="163"/>
      <c r="O387" s="163"/>
      <c r="P387" s="163"/>
      <c r="Q387" s="163"/>
      <c r="R387" s="163"/>
      <c r="S387" s="163"/>
      <c r="T387" s="163"/>
    </row>
    <row r="388" ht="18.75" hidden="1" customHeight="1">
      <c r="A388" s="166">
        <v>45741.0</v>
      </c>
      <c r="B388" s="158">
        <v>6932.0</v>
      </c>
      <c r="C388" s="158" t="s">
        <v>4073</v>
      </c>
      <c r="D388" s="158"/>
      <c r="E388" s="158" t="s">
        <v>20634</v>
      </c>
      <c r="F388" s="158"/>
      <c r="G388" s="158" t="s">
        <v>20960</v>
      </c>
      <c r="H388" s="159" t="s">
        <v>20960</v>
      </c>
      <c r="I388" s="160">
        <v>2620.0</v>
      </c>
      <c r="J388" s="161">
        <v>160.0</v>
      </c>
      <c r="K388" s="162">
        <v>160.0</v>
      </c>
      <c r="L388" s="163">
        <v>0.0</v>
      </c>
      <c r="M388" s="163">
        <v>0.0</v>
      </c>
      <c r="N388" s="163">
        <v>0.0</v>
      </c>
      <c r="O388" s="163"/>
      <c r="P388" s="163"/>
      <c r="Q388" s="163"/>
      <c r="R388" s="163"/>
      <c r="S388" s="163"/>
      <c r="T388" s="163"/>
    </row>
    <row r="389" ht="18.75" hidden="1" customHeight="1">
      <c r="A389" s="157">
        <v>45741.0</v>
      </c>
      <c r="B389" s="158">
        <v>15147.0</v>
      </c>
      <c r="C389" s="158" t="s">
        <v>2781</v>
      </c>
      <c r="D389" s="158" t="s">
        <v>20695</v>
      </c>
      <c r="E389" s="158">
        <v>8.0</v>
      </c>
      <c r="F389" s="158" t="s">
        <v>20902</v>
      </c>
      <c r="G389" s="158" t="s">
        <v>4451</v>
      </c>
      <c r="H389" s="159" t="s">
        <v>20635</v>
      </c>
      <c r="I389" s="160">
        <v>13020.0</v>
      </c>
      <c r="J389" s="161">
        <v>3320.0</v>
      </c>
      <c r="K389" s="165">
        <v>3320.0</v>
      </c>
      <c r="L389" s="163"/>
      <c r="M389" s="163"/>
      <c r="N389" s="163"/>
      <c r="O389" s="163"/>
      <c r="P389" s="163"/>
      <c r="Q389" s="163"/>
      <c r="R389" s="163"/>
      <c r="S389" s="163"/>
      <c r="T389" s="163"/>
    </row>
    <row r="390" ht="18.75" hidden="1" customHeight="1">
      <c r="A390" s="157">
        <v>45741.0</v>
      </c>
      <c r="B390" s="158">
        <v>15148.0</v>
      </c>
      <c r="C390" s="158" t="s">
        <v>20763</v>
      </c>
      <c r="D390" s="158" t="s">
        <v>20687</v>
      </c>
      <c r="E390" s="158">
        <v>14.0</v>
      </c>
      <c r="F390" s="158"/>
      <c r="G390" s="158" t="s">
        <v>4625</v>
      </c>
      <c r="H390" s="159" t="s">
        <v>20635</v>
      </c>
      <c r="I390" s="160">
        <v>11140.0</v>
      </c>
      <c r="J390" s="161">
        <v>1100.0</v>
      </c>
      <c r="K390" s="165">
        <v>1100.0</v>
      </c>
      <c r="L390" s="163"/>
      <c r="M390" s="163"/>
      <c r="N390" s="163"/>
      <c r="O390" s="163"/>
      <c r="P390" s="163"/>
      <c r="Q390" s="163"/>
      <c r="R390" s="163"/>
      <c r="S390" s="163"/>
      <c r="T390" s="163"/>
    </row>
    <row r="391" ht="18.75" hidden="1" customHeight="1">
      <c r="A391" s="166">
        <v>45741.0</v>
      </c>
      <c r="B391" s="158">
        <v>6933.0</v>
      </c>
      <c r="C391" s="158" t="s">
        <v>4017</v>
      </c>
      <c r="D391" s="158"/>
      <c r="E391" s="158" t="s">
        <v>20634</v>
      </c>
      <c r="F391" s="158"/>
      <c r="G391" s="158" t="s">
        <v>4500</v>
      </c>
      <c r="H391" s="159" t="s">
        <v>4500</v>
      </c>
      <c r="I391" s="160">
        <v>3020.0</v>
      </c>
      <c r="J391" s="161">
        <v>280.0</v>
      </c>
      <c r="K391" s="162">
        <v>0.0</v>
      </c>
      <c r="L391" s="163">
        <v>0.0</v>
      </c>
      <c r="M391" s="163">
        <v>280.0</v>
      </c>
      <c r="N391" s="163">
        <v>0.0</v>
      </c>
      <c r="O391" s="163"/>
      <c r="P391" s="163"/>
      <c r="Q391" s="163"/>
      <c r="R391" s="163"/>
      <c r="S391" s="163"/>
      <c r="T391" s="163"/>
    </row>
    <row r="392" ht="18.75" hidden="1" customHeight="1">
      <c r="A392" s="157">
        <v>45741.0</v>
      </c>
      <c r="B392" s="158">
        <v>15149.0</v>
      </c>
      <c r="C392" s="158" t="s">
        <v>4444</v>
      </c>
      <c r="D392" s="158" t="s">
        <v>20677</v>
      </c>
      <c r="E392" s="158">
        <v>8.0</v>
      </c>
      <c r="F392" s="158" t="s">
        <v>20961</v>
      </c>
      <c r="G392" s="158" t="s">
        <v>4170</v>
      </c>
      <c r="H392" s="159" t="s">
        <v>20635</v>
      </c>
      <c r="I392" s="160">
        <v>12060.0</v>
      </c>
      <c r="J392" s="161">
        <v>2040.0</v>
      </c>
      <c r="K392" s="165">
        <v>2040.0</v>
      </c>
      <c r="L392" s="163"/>
      <c r="M392" s="163"/>
      <c r="N392" s="163"/>
      <c r="O392" s="163"/>
      <c r="P392" s="163"/>
      <c r="Q392" s="163"/>
      <c r="R392" s="163"/>
      <c r="S392" s="163"/>
      <c r="T392" s="163"/>
    </row>
    <row r="393" ht="18.75" hidden="1" customHeight="1">
      <c r="A393" s="157">
        <v>45741.0</v>
      </c>
      <c r="B393" s="158">
        <v>15150.0</v>
      </c>
      <c r="C393" s="158" t="s">
        <v>4017</v>
      </c>
      <c r="D393" s="158" t="s">
        <v>20673</v>
      </c>
      <c r="E393" s="158">
        <v>8.0</v>
      </c>
      <c r="F393" s="158" t="s">
        <v>20699</v>
      </c>
      <c r="G393" s="158" t="s">
        <v>4626</v>
      </c>
      <c r="H393" s="159" t="s">
        <v>20638</v>
      </c>
      <c r="I393" s="160">
        <v>14000.0</v>
      </c>
      <c r="J393" s="161">
        <v>4160.0</v>
      </c>
      <c r="K393" s="162"/>
      <c r="L393" s="163"/>
      <c r="M393" s="163"/>
      <c r="N393" s="164">
        <v>4160.0</v>
      </c>
      <c r="O393" s="163"/>
      <c r="P393" s="163"/>
      <c r="Q393" s="163"/>
      <c r="R393" s="163"/>
      <c r="S393" s="163"/>
      <c r="T393" s="163"/>
    </row>
    <row r="394" ht="18.75" hidden="1" customHeight="1">
      <c r="A394" s="157">
        <v>45741.0</v>
      </c>
      <c r="B394" s="158">
        <v>15151.0</v>
      </c>
      <c r="C394" s="158" t="s">
        <v>20763</v>
      </c>
      <c r="D394" s="158" t="s">
        <v>20687</v>
      </c>
      <c r="E394" s="158">
        <v>14.0</v>
      </c>
      <c r="F394" s="158" t="s">
        <v>20962</v>
      </c>
      <c r="G394" s="158" t="s">
        <v>4625</v>
      </c>
      <c r="H394" s="159" t="s">
        <v>20635</v>
      </c>
      <c r="I394" s="160">
        <v>11120.0</v>
      </c>
      <c r="J394" s="161">
        <v>1080.0</v>
      </c>
      <c r="K394" s="165">
        <v>1080.0</v>
      </c>
      <c r="L394" s="163"/>
      <c r="M394" s="163"/>
      <c r="N394" s="163"/>
      <c r="O394" s="163"/>
      <c r="P394" s="163"/>
      <c r="Q394" s="163"/>
      <c r="R394" s="163"/>
      <c r="S394" s="163"/>
      <c r="T394" s="163"/>
    </row>
    <row r="395" ht="18.75" hidden="1" customHeight="1">
      <c r="A395" s="157">
        <v>45741.0</v>
      </c>
      <c r="B395" s="158">
        <v>15152.0</v>
      </c>
      <c r="C395" s="158" t="s">
        <v>20963</v>
      </c>
      <c r="D395" s="158" t="s">
        <v>20687</v>
      </c>
      <c r="E395" s="158">
        <v>8.0</v>
      </c>
      <c r="F395" s="158"/>
      <c r="G395" s="158" t="s">
        <v>4627</v>
      </c>
      <c r="H395" s="159" t="s">
        <v>20635</v>
      </c>
      <c r="I395" s="160">
        <v>11340.0</v>
      </c>
      <c r="J395" s="161">
        <v>1320.0</v>
      </c>
      <c r="K395" s="165">
        <v>1320.0</v>
      </c>
      <c r="L395" s="163"/>
      <c r="M395" s="163"/>
      <c r="N395" s="163"/>
      <c r="O395" s="163"/>
      <c r="P395" s="163"/>
      <c r="Q395" s="163"/>
      <c r="R395" s="163"/>
      <c r="S395" s="163"/>
      <c r="T395" s="163"/>
    </row>
    <row r="396" ht="18.75" hidden="1" customHeight="1">
      <c r="A396" s="157">
        <v>45741.0</v>
      </c>
      <c r="B396" s="158">
        <v>15153.0</v>
      </c>
      <c r="C396" s="158" t="s">
        <v>20964</v>
      </c>
      <c r="D396" s="158" t="s">
        <v>20673</v>
      </c>
      <c r="E396" s="158">
        <v>8.0</v>
      </c>
      <c r="F396" s="158" t="s">
        <v>20965</v>
      </c>
      <c r="G396" s="158" t="s">
        <v>4628</v>
      </c>
      <c r="H396" s="159" t="s">
        <v>20635</v>
      </c>
      <c r="I396" s="160">
        <v>12860.0</v>
      </c>
      <c r="J396" s="161">
        <v>3020.0</v>
      </c>
      <c r="K396" s="165">
        <v>3020.0</v>
      </c>
      <c r="L396" s="163"/>
      <c r="M396" s="163"/>
      <c r="N396" s="163"/>
      <c r="O396" s="163"/>
      <c r="P396" s="163"/>
      <c r="Q396" s="163"/>
      <c r="R396" s="163"/>
      <c r="S396" s="163"/>
      <c r="T396" s="163"/>
    </row>
    <row r="397" ht="18.75" hidden="1" customHeight="1">
      <c r="A397" s="157">
        <v>45741.0</v>
      </c>
      <c r="B397" s="158">
        <v>15154.0</v>
      </c>
      <c r="C397" s="158" t="s">
        <v>20966</v>
      </c>
      <c r="D397" s="158" t="s">
        <v>20695</v>
      </c>
      <c r="E397" s="158">
        <v>8.0</v>
      </c>
      <c r="F397" s="158" t="s">
        <v>20854</v>
      </c>
      <c r="G397" s="158" t="s">
        <v>4629</v>
      </c>
      <c r="H397" s="159" t="s">
        <v>20635</v>
      </c>
      <c r="I397" s="160">
        <v>10620.0</v>
      </c>
      <c r="J397" s="161">
        <v>920.0</v>
      </c>
      <c r="K397" s="165">
        <v>920.0</v>
      </c>
      <c r="L397" s="163"/>
      <c r="M397" s="163"/>
      <c r="N397" s="163"/>
      <c r="O397" s="163"/>
      <c r="P397" s="163"/>
      <c r="Q397" s="163"/>
      <c r="R397" s="163"/>
      <c r="S397" s="163"/>
      <c r="T397" s="163"/>
    </row>
    <row r="398" ht="18.75" hidden="1" customHeight="1">
      <c r="A398" s="166">
        <v>45741.0</v>
      </c>
      <c r="B398" s="158">
        <v>6934.0</v>
      </c>
      <c r="C398" s="158" t="s">
        <v>4339</v>
      </c>
      <c r="D398" s="158"/>
      <c r="E398" s="158" t="s">
        <v>20634</v>
      </c>
      <c r="F398" s="158"/>
      <c r="G398" s="158"/>
      <c r="H398" s="159"/>
      <c r="I398" s="160">
        <v>3360.0</v>
      </c>
      <c r="J398" s="161">
        <v>400.0</v>
      </c>
      <c r="K398" s="162">
        <v>0.0</v>
      </c>
      <c r="L398" s="163">
        <v>400.0</v>
      </c>
      <c r="M398" s="163">
        <v>0.0</v>
      </c>
      <c r="N398" s="163">
        <v>0.0</v>
      </c>
      <c r="O398" s="163"/>
      <c r="P398" s="163"/>
      <c r="Q398" s="163"/>
      <c r="R398" s="163"/>
      <c r="S398" s="163"/>
      <c r="T398" s="163"/>
    </row>
    <row r="399" ht="18.75" hidden="1" customHeight="1">
      <c r="A399" s="166">
        <v>45741.0</v>
      </c>
      <c r="B399" s="158">
        <v>6935.0</v>
      </c>
      <c r="C399" s="158" t="s">
        <v>4112</v>
      </c>
      <c r="D399" s="158"/>
      <c r="E399" s="158" t="s">
        <v>20634</v>
      </c>
      <c r="F399" s="158"/>
      <c r="G399" s="158"/>
      <c r="H399" s="159"/>
      <c r="I399" s="160">
        <v>3000.0</v>
      </c>
      <c r="J399" s="161">
        <v>460.0</v>
      </c>
      <c r="K399" s="162">
        <v>460.0</v>
      </c>
      <c r="L399" s="163">
        <v>0.0</v>
      </c>
      <c r="M399" s="163">
        <v>0.0</v>
      </c>
      <c r="N399" s="163">
        <v>0.0</v>
      </c>
      <c r="O399" s="163"/>
      <c r="P399" s="163"/>
      <c r="Q399" s="163"/>
      <c r="R399" s="163"/>
      <c r="S399" s="163"/>
      <c r="T399" s="163"/>
    </row>
    <row r="400" ht="18.75" hidden="1" customHeight="1">
      <c r="A400" s="157">
        <v>45741.0</v>
      </c>
      <c r="B400" s="158">
        <v>15155.0</v>
      </c>
      <c r="C400" s="158" t="s">
        <v>20770</v>
      </c>
      <c r="D400" s="158" t="s">
        <v>20695</v>
      </c>
      <c r="E400" s="158">
        <v>8.0</v>
      </c>
      <c r="F400" s="158" t="s">
        <v>20967</v>
      </c>
      <c r="G400" s="158" t="s">
        <v>4630</v>
      </c>
      <c r="H400" s="159" t="s">
        <v>20635</v>
      </c>
      <c r="I400" s="160">
        <v>14000.0</v>
      </c>
      <c r="J400" s="161">
        <v>4300.0</v>
      </c>
      <c r="K400" s="165">
        <v>4300.0</v>
      </c>
      <c r="L400" s="163"/>
      <c r="M400" s="163"/>
      <c r="N400" s="163"/>
      <c r="O400" s="163"/>
      <c r="P400" s="163"/>
      <c r="Q400" s="163"/>
      <c r="R400" s="163"/>
      <c r="S400" s="163"/>
      <c r="T400" s="163"/>
    </row>
    <row r="401" ht="18.75" hidden="1" customHeight="1">
      <c r="A401" s="157">
        <v>45741.0</v>
      </c>
      <c r="B401" s="158">
        <v>15156.0</v>
      </c>
      <c r="C401" s="158" t="s">
        <v>3980</v>
      </c>
      <c r="D401" s="158" t="s">
        <v>20677</v>
      </c>
      <c r="E401" s="158">
        <v>8.0</v>
      </c>
      <c r="F401" s="158" t="s">
        <v>20968</v>
      </c>
      <c r="G401" s="158" t="s">
        <v>4631</v>
      </c>
      <c r="H401" s="159" t="s">
        <v>20635</v>
      </c>
      <c r="I401" s="160">
        <v>12000.0</v>
      </c>
      <c r="J401" s="161">
        <v>1980.0</v>
      </c>
      <c r="K401" s="165">
        <v>1980.0</v>
      </c>
      <c r="L401" s="163"/>
      <c r="M401" s="163"/>
      <c r="N401" s="163"/>
      <c r="O401" s="163"/>
      <c r="P401" s="163"/>
      <c r="Q401" s="163"/>
      <c r="R401" s="163"/>
      <c r="S401" s="163"/>
      <c r="T401" s="163"/>
    </row>
    <row r="402" ht="18.75" hidden="1" customHeight="1">
      <c r="A402" s="157">
        <v>45741.0</v>
      </c>
      <c r="B402" s="158">
        <v>15157.0</v>
      </c>
      <c r="C402" s="158" t="s">
        <v>3260</v>
      </c>
      <c r="D402" s="158" t="s">
        <v>20673</v>
      </c>
      <c r="E402" s="158">
        <v>8.0</v>
      </c>
      <c r="F402" s="158" t="s">
        <v>20818</v>
      </c>
      <c r="G402" s="158" t="s">
        <v>4628</v>
      </c>
      <c r="H402" s="159" t="s">
        <v>20635</v>
      </c>
      <c r="I402" s="160">
        <v>15380.0</v>
      </c>
      <c r="J402" s="161">
        <v>5540.0</v>
      </c>
      <c r="K402" s="165">
        <v>5540.0</v>
      </c>
      <c r="L402" s="163"/>
      <c r="M402" s="163"/>
      <c r="N402" s="163"/>
      <c r="O402" s="163"/>
      <c r="P402" s="163"/>
      <c r="Q402" s="163"/>
      <c r="R402" s="163"/>
      <c r="S402" s="163"/>
      <c r="T402" s="163"/>
    </row>
    <row r="403" ht="18.75" hidden="1" customHeight="1">
      <c r="A403" s="157">
        <v>45741.0</v>
      </c>
      <c r="B403" s="158">
        <v>15158.0</v>
      </c>
      <c r="C403" s="158" t="s">
        <v>3322</v>
      </c>
      <c r="D403" s="158" t="s">
        <v>20687</v>
      </c>
      <c r="E403" s="158">
        <v>8.0</v>
      </c>
      <c r="F403" s="158" t="s">
        <v>20699</v>
      </c>
      <c r="G403" s="158" t="s">
        <v>4516</v>
      </c>
      <c r="H403" s="159" t="s">
        <v>20635</v>
      </c>
      <c r="I403" s="160">
        <v>10800.0</v>
      </c>
      <c r="J403" s="161">
        <v>780.0</v>
      </c>
      <c r="K403" s="165">
        <v>780.0</v>
      </c>
      <c r="L403" s="163"/>
      <c r="M403" s="163"/>
      <c r="N403" s="163"/>
      <c r="O403" s="163"/>
      <c r="P403" s="163"/>
      <c r="Q403" s="163"/>
      <c r="R403" s="163"/>
      <c r="S403" s="163"/>
      <c r="T403" s="163"/>
    </row>
    <row r="404" ht="18.75" hidden="1" customHeight="1">
      <c r="A404" s="166">
        <v>45741.0</v>
      </c>
      <c r="B404" s="158">
        <v>6936.0</v>
      </c>
      <c r="C404" s="158" t="s">
        <v>3986</v>
      </c>
      <c r="D404" s="158"/>
      <c r="E404" s="158" t="s">
        <v>20634</v>
      </c>
      <c r="F404" s="158"/>
      <c r="G404" s="158" t="s">
        <v>20939</v>
      </c>
      <c r="H404" s="159" t="s">
        <v>20939</v>
      </c>
      <c r="I404" s="160">
        <v>4120.0</v>
      </c>
      <c r="J404" s="161">
        <v>1460.0</v>
      </c>
      <c r="K404" s="162">
        <v>1460.0</v>
      </c>
      <c r="L404" s="163">
        <v>0.0</v>
      </c>
      <c r="M404" s="163">
        <v>0.0</v>
      </c>
      <c r="N404" s="163">
        <v>0.0</v>
      </c>
      <c r="O404" s="163"/>
      <c r="P404" s="163"/>
      <c r="Q404" s="163"/>
      <c r="R404" s="163"/>
      <c r="S404" s="163"/>
      <c r="T404" s="163"/>
    </row>
    <row r="405" ht="18.75" hidden="1" customHeight="1">
      <c r="A405" s="157">
        <v>45741.0</v>
      </c>
      <c r="B405" s="158">
        <v>15159.0</v>
      </c>
      <c r="C405" s="158" t="s">
        <v>20760</v>
      </c>
      <c r="D405" s="158" t="s">
        <v>20695</v>
      </c>
      <c r="E405" s="158">
        <v>8.0</v>
      </c>
      <c r="F405" s="158" t="s">
        <v>20969</v>
      </c>
      <c r="G405" s="158" t="s">
        <v>4117</v>
      </c>
      <c r="H405" s="159" t="s">
        <v>20635</v>
      </c>
      <c r="I405" s="160">
        <v>13460.0</v>
      </c>
      <c r="J405" s="161">
        <v>3760.0</v>
      </c>
      <c r="K405" s="165">
        <v>3760.0</v>
      </c>
      <c r="L405" s="163"/>
      <c r="M405" s="163"/>
      <c r="N405" s="163"/>
      <c r="O405" s="163"/>
      <c r="P405" s="163"/>
      <c r="Q405" s="163"/>
      <c r="R405" s="163"/>
      <c r="S405" s="163"/>
      <c r="T405" s="163"/>
    </row>
    <row r="406" ht="18.75" hidden="1" customHeight="1">
      <c r="A406" s="157">
        <v>45741.0</v>
      </c>
      <c r="B406" s="158">
        <v>15160.0</v>
      </c>
      <c r="C406" s="158" t="s">
        <v>4133</v>
      </c>
      <c r="D406" s="158" t="s">
        <v>20677</v>
      </c>
      <c r="E406" s="158">
        <v>8.0</v>
      </c>
      <c r="F406" s="158" t="s">
        <v>20711</v>
      </c>
      <c r="G406" s="158" t="s">
        <v>4632</v>
      </c>
      <c r="H406" s="159" t="s">
        <v>20635</v>
      </c>
      <c r="I406" s="160">
        <v>14520.0</v>
      </c>
      <c r="J406" s="161">
        <v>4500.0</v>
      </c>
      <c r="K406" s="165">
        <v>4500.0</v>
      </c>
      <c r="L406" s="163"/>
      <c r="M406" s="163"/>
      <c r="N406" s="163"/>
      <c r="O406" s="163"/>
      <c r="P406" s="163"/>
      <c r="Q406" s="163"/>
      <c r="R406" s="163"/>
      <c r="S406" s="163"/>
      <c r="T406" s="163"/>
    </row>
    <row r="407" ht="18.75" hidden="1" customHeight="1">
      <c r="A407" s="157">
        <v>45741.0</v>
      </c>
      <c r="B407" s="158">
        <v>15161.0</v>
      </c>
      <c r="C407" s="158" t="s">
        <v>3980</v>
      </c>
      <c r="D407" s="158" t="s">
        <v>20687</v>
      </c>
      <c r="E407" s="158">
        <v>8.0</v>
      </c>
      <c r="F407" s="158" t="s">
        <v>20970</v>
      </c>
      <c r="G407" s="158" t="s">
        <v>4633</v>
      </c>
      <c r="H407" s="159" t="s">
        <v>20635</v>
      </c>
      <c r="I407" s="160">
        <v>11240.0</v>
      </c>
      <c r="J407" s="161">
        <v>1220.0</v>
      </c>
      <c r="K407" s="165">
        <v>1220.0</v>
      </c>
      <c r="L407" s="163"/>
      <c r="M407" s="163"/>
      <c r="N407" s="163"/>
      <c r="O407" s="163"/>
      <c r="P407" s="163"/>
      <c r="Q407" s="163"/>
      <c r="R407" s="163"/>
      <c r="S407" s="163"/>
      <c r="T407" s="163"/>
    </row>
    <row r="408" ht="18.75" hidden="1" customHeight="1">
      <c r="A408" s="166">
        <v>45741.0</v>
      </c>
      <c r="B408" s="158">
        <v>6965.0</v>
      </c>
      <c r="C408" s="158" t="s">
        <v>20971</v>
      </c>
      <c r="D408" s="158"/>
      <c r="E408" s="158" t="s">
        <v>20634</v>
      </c>
      <c r="F408" s="158"/>
      <c r="G408" s="158" t="s">
        <v>20972</v>
      </c>
      <c r="H408" s="159" t="s">
        <v>20972</v>
      </c>
      <c r="I408" s="160">
        <v>2740.0</v>
      </c>
      <c r="J408" s="161">
        <v>0.0</v>
      </c>
      <c r="K408" s="162">
        <v>0.0</v>
      </c>
      <c r="L408" s="163">
        <v>0.0</v>
      </c>
      <c r="M408" s="163">
        <v>0.0</v>
      </c>
      <c r="N408" s="163">
        <v>0.0</v>
      </c>
      <c r="O408" s="163"/>
      <c r="P408" s="163"/>
      <c r="Q408" s="163"/>
      <c r="R408" s="163"/>
      <c r="S408" s="163"/>
      <c r="T408" s="163"/>
    </row>
    <row r="409" ht="18.75" hidden="1" customHeight="1">
      <c r="A409" s="167">
        <v>45741.02908421296</v>
      </c>
      <c r="B409" s="158">
        <v>6931.0</v>
      </c>
      <c r="C409" s="158" t="s">
        <v>4017</v>
      </c>
      <c r="D409" s="158"/>
      <c r="E409" s="158" t="s">
        <v>20634</v>
      </c>
      <c r="F409" s="158"/>
      <c r="G409" s="158" t="s">
        <v>4500</v>
      </c>
      <c r="H409" s="159" t="s">
        <v>4500</v>
      </c>
      <c r="I409" s="160">
        <v>3060.0</v>
      </c>
      <c r="J409" s="161">
        <v>420.0</v>
      </c>
      <c r="K409" s="162">
        <v>420.0</v>
      </c>
      <c r="L409" s="163">
        <v>0.0</v>
      </c>
      <c r="M409" s="163">
        <v>0.0</v>
      </c>
      <c r="N409" s="163">
        <v>0.0</v>
      </c>
      <c r="O409" s="163"/>
      <c r="P409" s="163"/>
      <c r="Q409" s="163"/>
      <c r="R409" s="163"/>
      <c r="S409" s="163"/>
      <c r="T409" s="163"/>
    </row>
    <row r="410" ht="18.75" hidden="1" customHeight="1">
      <c r="A410" s="157">
        <v>45742.0</v>
      </c>
      <c r="B410" s="158">
        <v>15162.0</v>
      </c>
      <c r="C410" s="158" t="s">
        <v>20676</v>
      </c>
      <c r="D410" s="158" t="s">
        <v>20695</v>
      </c>
      <c r="E410" s="158">
        <v>8.0</v>
      </c>
      <c r="F410" s="158" t="s">
        <v>20973</v>
      </c>
      <c r="G410" s="158" t="s">
        <v>4300</v>
      </c>
      <c r="H410" s="159" t="s">
        <v>20635</v>
      </c>
      <c r="I410" s="160">
        <v>10360.0</v>
      </c>
      <c r="J410" s="161">
        <v>660.0</v>
      </c>
      <c r="K410" s="165">
        <v>660.0</v>
      </c>
      <c r="L410" s="163"/>
      <c r="M410" s="163"/>
      <c r="N410" s="163"/>
      <c r="O410" s="163"/>
      <c r="P410" s="163"/>
      <c r="Q410" s="163"/>
      <c r="R410" s="163"/>
      <c r="S410" s="163"/>
      <c r="T410" s="163"/>
    </row>
    <row r="411" ht="18.75" hidden="1" customHeight="1">
      <c r="A411" s="166">
        <v>45742.0</v>
      </c>
      <c r="B411" s="158">
        <v>6938.0</v>
      </c>
      <c r="C411" s="158" t="s">
        <v>744</v>
      </c>
      <c r="D411" s="158"/>
      <c r="E411" s="158" t="s">
        <v>20634</v>
      </c>
      <c r="F411" s="158"/>
      <c r="G411" s="158"/>
      <c r="H411" s="159"/>
      <c r="I411" s="160">
        <v>3000.0</v>
      </c>
      <c r="J411" s="161">
        <v>380.0</v>
      </c>
      <c r="K411" s="162">
        <v>380.0</v>
      </c>
      <c r="L411" s="163">
        <v>0.0</v>
      </c>
      <c r="M411" s="163">
        <v>0.0</v>
      </c>
      <c r="N411" s="163">
        <v>0.0</v>
      </c>
      <c r="O411" s="163"/>
      <c r="P411" s="163"/>
      <c r="Q411" s="163"/>
      <c r="R411" s="163"/>
      <c r="S411" s="163"/>
      <c r="T411" s="163"/>
    </row>
    <row r="412" ht="18.75" hidden="1" customHeight="1">
      <c r="A412" s="157">
        <v>45742.0</v>
      </c>
      <c r="B412" s="158">
        <v>15163.0</v>
      </c>
      <c r="C412" s="158" t="s">
        <v>4444</v>
      </c>
      <c r="D412" s="158" t="s">
        <v>20695</v>
      </c>
      <c r="E412" s="158">
        <v>8.0</v>
      </c>
      <c r="F412" s="158" t="s">
        <v>20869</v>
      </c>
      <c r="G412" s="158" t="s">
        <v>4148</v>
      </c>
      <c r="H412" s="159" t="s">
        <v>20635</v>
      </c>
      <c r="I412" s="160">
        <v>10500.0</v>
      </c>
      <c r="J412" s="161">
        <v>800.0</v>
      </c>
      <c r="K412" s="165">
        <v>800.0</v>
      </c>
      <c r="L412" s="163"/>
      <c r="M412" s="163"/>
      <c r="N412" s="163"/>
      <c r="O412" s="163"/>
      <c r="P412" s="163"/>
      <c r="Q412" s="163"/>
      <c r="R412" s="163"/>
      <c r="S412" s="163"/>
      <c r="T412" s="163"/>
    </row>
    <row r="413" ht="18.75" hidden="1" customHeight="1">
      <c r="A413" s="157">
        <v>45742.0</v>
      </c>
      <c r="B413" s="158">
        <v>15164.0</v>
      </c>
      <c r="C413" s="158" t="s">
        <v>20763</v>
      </c>
      <c r="D413" s="158" t="s">
        <v>20687</v>
      </c>
      <c r="E413" s="158">
        <v>14.0</v>
      </c>
      <c r="F413" s="158"/>
      <c r="G413" s="158" t="s">
        <v>4625</v>
      </c>
      <c r="H413" s="159" t="s">
        <v>20635</v>
      </c>
      <c r="I413" s="160">
        <v>11240.0</v>
      </c>
      <c r="J413" s="161">
        <v>1200.0</v>
      </c>
      <c r="K413" s="165">
        <v>1200.0</v>
      </c>
      <c r="L413" s="163"/>
      <c r="M413" s="163"/>
      <c r="N413" s="163"/>
      <c r="O413" s="163"/>
      <c r="P413" s="163"/>
      <c r="Q413" s="163"/>
      <c r="R413" s="163"/>
      <c r="S413" s="163"/>
      <c r="T413" s="163"/>
    </row>
    <row r="414" ht="18.75" hidden="1" customHeight="1">
      <c r="A414" s="157">
        <v>45742.0</v>
      </c>
      <c r="B414" s="158">
        <v>15165.0</v>
      </c>
      <c r="C414" s="158" t="s">
        <v>20783</v>
      </c>
      <c r="D414" s="158" t="s">
        <v>20677</v>
      </c>
      <c r="E414" s="158">
        <v>5.0</v>
      </c>
      <c r="F414" s="158" t="s">
        <v>20696</v>
      </c>
      <c r="G414" s="158" t="s">
        <v>4635</v>
      </c>
      <c r="H414" s="159" t="s">
        <v>20638</v>
      </c>
      <c r="I414" s="160">
        <v>13980.0</v>
      </c>
      <c r="J414" s="161">
        <v>13980.0</v>
      </c>
      <c r="K414" s="162"/>
      <c r="L414" s="163"/>
      <c r="M414" s="163"/>
      <c r="N414" s="164">
        <v>13980.0</v>
      </c>
      <c r="O414" s="163"/>
      <c r="P414" s="163"/>
      <c r="Q414" s="163"/>
      <c r="R414" s="163"/>
      <c r="S414" s="163"/>
      <c r="T414" s="163"/>
    </row>
    <row r="415" ht="18.75" hidden="1" customHeight="1">
      <c r="A415" s="166">
        <v>45742.0</v>
      </c>
      <c r="B415" s="158">
        <v>6939.0</v>
      </c>
      <c r="C415" s="158" t="s">
        <v>3445</v>
      </c>
      <c r="D415" s="158"/>
      <c r="E415" s="158" t="s">
        <v>20634</v>
      </c>
      <c r="F415" s="158"/>
      <c r="G415" s="158"/>
      <c r="H415" s="159"/>
      <c r="I415" s="160">
        <v>2740.0</v>
      </c>
      <c r="J415" s="161">
        <v>580.0</v>
      </c>
      <c r="K415" s="162">
        <v>290.0</v>
      </c>
      <c r="L415" s="163">
        <v>0.0</v>
      </c>
      <c r="M415" s="163">
        <v>290.0</v>
      </c>
      <c r="N415" s="163">
        <v>0.0</v>
      </c>
      <c r="O415" s="163"/>
      <c r="P415" s="163"/>
      <c r="Q415" s="163"/>
      <c r="R415" s="163"/>
      <c r="S415" s="163"/>
      <c r="T415" s="163"/>
    </row>
    <row r="416" ht="18.75" hidden="1" customHeight="1">
      <c r="A416" s="166">
        <v>45742.0</v>
      </c>
      <c r="B416" s="158">
        <v>6940.0</v>
      </c>
      <c r="C416" s="158" t="s">
        <v>744</v>
      </c>
      <c r="D416" s="158"/>
      <c r="E416" s="158" t="s">
        <v>20634</v>
      </c>
      <c r="F416" s="158"/>
      <c r="G416" s="158"/>
      <c r="H416" s="159"/>
      <c r="I416" s="160">
        <v>3080.0</v>
      </c>
      <c r="J416" s="161">
        <v>460.0</v>
      </c>
      <c r="K416" s="162">
        <v>460.0</v>
      </c>
      <c r="L416" s="163">
        <v>0.0</v>
      </c>
      <c r="M416" s="163">
        <v>0.0</v>
      </c>
      <c r="N416" s="163">
        <v>0.0</v>
      </c>
      <c r="O416" s="163"/>
      <c r="P416" s="163"/>
      <c r="Q416" s="163"/>
      <c r="R416" s="163"/>
      <c r="S416" s="163"/>
      <c r="T416" s="163"/>
    </row>
    <row r="417" ht="18.75" hidden="1" customHeight="1">
      <c r="A417" s="166">
        <v>45742.0</v>
      </c>
      <c r="B417" s="158">
        <v>6941.0</v>
      </c>
      <c r="C417" s="158" t="s">
        <v>3989</v>
      </c>
      <c r="D417" s="158"/>
      <c r="E417" s="158" t="s">
        <v>20634</v>
      </c>
      <c r="F417" s="158"/>
      <c r="G417" s="158" t="s">
        <v>20974</v>
      </c>
      <c r="H417" s="159" t="s">
        <v>20974</v>
      </c>
      <c r="I417" s="160">
        <v>3740.0</v>
      </c>
      <c r="J417" s="161">
        <v>560.0</v>
      </c>
      <c r="K417" s="162">
        <v>0.0</v>
      </c>
      <c r="L417" s="163">
        <v>560.0</v>
      </c>
      <c r="M417" s="163">
        <v>0.0</v>
      </c>
      <c r="N417" s="163">
        <v>0.0</v>
      </c>
      <c r="O417" s="163"/>
      <c r="P417" s="163"/>
      <c r="Q417" s="163"/>
      <c r="R417" s="163"/>
      <c r="S417" s="163"/>
      <c r="T417" s="163"/>
    </row>
    <row r="418" ht="18.75" hidden="1" customHeight="1">
      <c r="A418" s="166">
        <v>45742.0</v>
      </c>
      <c r="B418" s="158">
        <v>6942.0</v>
      </c>
      <c r="C418" s="158" t="s">
        <v>4457</v>
      </c>
      <c r="D418" s="158"/>
      <c r="E418" s="158" t="s">
        <v>20634</v>
      </c>
      <c r="F418" s="158"/>
      <c r="G418" s="158"/>
      <c r="H418" s="159"/>
      <c r="I418" s="160">
        <v>3700.0</v>
      </c>
      <c r="J418" s="161">
        <v>340.0</v>
      </c>
      <c r="K418" s="162">
        <v>340.0</v>
      </c>
      <c r="L418" s="163">
        <v>0.0</v>
      </c>
      <c r="M418" s="163">
        <v>0.0</v>
      </c>
      <c r="N418" s="163">
        <v>0.0</v>
      </c>
      <c r="O418" s="163"/>
      <c r="P418" s="163"/>
      <c r="Q418" s="163"/>
      <c r="R418" s="163"/>
      <c r="S418" s="163"/>
      <c r="T418" s="163"/>
    </row>
    <row r="419" ht="18.75" hidden="1" customHeight="1">
      <c r="A419" s="157">
        <v>45742.0</v>
      </c>
      <c r="B419" s="158">
        <v>15166.0</v>
      </c>
      <c r="C419" s="158" t="s">
        <v>3339</v>
      </c>
      <c r="D419" s="158" t="s">
        <v>20673</v>
      </c>
      <c r="E419" s="158">
        <v>8.0</v>
      </c>
      <c r="F419" s="158" t="s">
        <v>20975</v>
      </c>
      <c r="G419" s="158" t="s">
        <v>4636</v>
      </c>
      <c r="H419" s="159" t="s">
        <v>20635</v>
      </c>
      <c r="I419" s="160">
        <v>12780.0</v>
      </c>
      <c r="J419" s="161">
        <v>2940.0</v>
      </c>
      <c r="K419" s="165">
        <v>2940.0</v>
      </c>
      <c r="L419" s="163"/>
      <c r="M419" s="163"/>
      <c r="N419" s="163"/>
      <c r="O419" s="163"/>
      <c r="P419" s="163"/>
      <c r="Q419" s="163"/>
      <c r="R419" s="163"/>
      <c r="S419" s="163"/>
      <c r="T419" s="163"/>
    </row>
    <row r="420" ht="18.75" hidden="1" customHeight="1">
      <c r="A420" s="166">
        <v>45742.0</v>
      </c>
      <c r="B420" s="158">
        <v>6948.0</v>
      </c>
      <c r="C420" s="158" t="s">
        <v>4112</v>
      </c>
      <c r="D420" s="158"/>
      <c r="E420" s="158" t="s">
        <v>20634</v>
      </c>
      <c r="F420" s="158"/>
      <c r="G420" s="158" t="s">
        <v>20976</v>
      </c>
      <c r="H420" s="159" t="s">
        <v>20976</v>
      </c>
      <c r="I420" s="160">
        <v>3000.0</v>
      </c>
      <c r="J420" s="161">
        <v>440.0</v>
      </c>
      <c r="K420" s="162">
        <v>440.0</v>
      </c>
      <c r="L420" s="163">
        <v>0.0</v>
      </c>
      <c r="M420" s="163">
        <v>0.0</v>
      </c>
      <c r="N420" s="163">
        <v>0.0</v>
      </c>
      <c r="O420" s="163"/>
      <c r="P420" s="163"/>
      <c r="Q420" s="163"/>
      <c r="R420" s="163"/>
      <c r="S420" s="163"/>
      <c r="T420" s="163"/>
    </row>
    <row r="421" ht="18.75" hidden="1" customHeight="1">
      <c r="A421" s="166">
        <v>45742.0</v>
      </c>
      <c r="B421" s="158">
        <v>6950.0</v>
      </c>
      <c r="C421" s="158" t="s">
        <v>744</v>
      </c>
      <c r="D421" s="158"/>
      <c r="E421" s="158" t="s">
        <v>20634</v>
      </c>
      <c r="F421" s="158"/>
      <c r="G421" s="158"/>
      <c r="H421" s="159"/>
      <c r="I421" s="160">
        <v>2960.0</v>
      </c>
      <c r="J421" s="161">
        <v>340.0</v>
      </c>
      <c r="K421" s="162">
        <v>340.0</v>
      </c>
      <c r="L421" s="163">
        <v>0.0</v>
      </c>
      <c r="M421" s="163">
        <v>0.0</v>
      </c>
      <c r="N421" s="163">
        <v>0.0</v>
      </c>
      <c r="O421" s="163"/>
      <c r="P421" s="163"/>
      <c r="Q421" s="163"/>
      <c r="R421" s="163"/>
      <c r="S421" s="163"/>
      <c r="T421" s="163"/>
    </row>
    <row r="422" ht="18.75" hidden="1" customHeight="1">
      <c r="A422" s="157">
        <v>45742.0</v>
      </c>
      <c r="B422" s="158">
        <v>15167.0</v>
      </c>
      <c r="C422" s="158" t="s">
        <v>3117</v>
      </c>
      <c r="D422" s="158" t="s">
        <v>20695</v>
      </c>
      <c r="E422" s="158">
        <v>8.0</v>
      </c>
      <c r="F422" s="158" t="s">
        <v>20977</v>
      </c>
      <c r="G422" s="158" t="s">
        <v>4637</v>
      </c>
      <c r="H422" s="159" t="s">
        <v>20635</v>
      </c>
      <c r="I422" s="160">
        <v>11680.0</v>
      </c>
      <c r="J422" s="161">
        <v>1980.0</v>
      </c>
      <c r="K422" s="165">
        <v>1980.0</v>
      </c>
      <c r="L422" s="163"/>
      <c r="M422" s="163"/>
      <c r="N422" s="163"/>
      <c r="O422" s="163"/>
      <c r="P422" s="163"/>
      <c r="Q422" s="163"/>
      <c r="R422" s="163"/>
      <c r="S422" s="163"/>
      <c r="T422" s="163"/>
    </row>
    <row r="423" ht="18.75" hidden="1" customHeight="1">
      <c r="A423" s="157">
        <v>45742.0</v>
      </c>
      <c r="B423" s="158">
        <v>15168.0</v>
      </c>
      <c r="C423" s="158" t="s">
        <v>20978</v>
      </c>
      <c r="D423" s="158" t="s">
        <v>20677</v>
      </c>
      <c r="E423" s="158">
        <v>4.0</v>
      </c>
      <c r="F423" s="158" t="s">
        <v>20979</v>
      </c>
      <c r="G423" s="158" t="s">
        <v>4638</v>
      </c>
      <c r="H423" s="159" t="s">
        <v>20635</v>
      </c>
      <c r="I423" s="160">
        <v>10080.0</v>
      </c>
      <c r="J423" s="161">
        <v>300.0</v>
      </c>
      <c r="K423" s="165">
        <v>300.0</v>
      </c>
      <c r="L423" s="163"/>
      <c r="M423" s="163"/>
      <c r="N423" s="163"/>
      <c r="O423" s="163"/>
      <c r="P423" s="163"/>
      <c r="Q423" s="163"/>
      <c r="R423" s="163"/>
      <c r="S423" s="163"/>
      <c r="T423" s="163"/>
    </row>
    <row r="424" ht="18.75" hidden="1" customHeight="1">
      <c r="A424" s="157">
        <v>45742.0</v>
      </c>
      <c r="B424" s="158">
        <v>15169.0</v>
      </c>
      <c r="C424" s="158" t="s">
        <v>20763</v>
      </c>
      <c r="D424" s="158" t="s">
        <v>20687</v>
      </c>
      <c r="E424" s="158">
        <v>14.0</v>
      </c>
      <c r="F424" s="158" t="s">
        <v>20980</v>
      </c>
      <c r="G424" s="158" t="s">
        <v>4625</v>
      </c>
      <c r="H424" s="159" t="s">
        <v>20635</v>
      </c>
      <c r="I424" s="160">
        <v>11440.0</v>
      </c>
      <c r="J424" s="161">
        <v>1400.0</v>
      </c>
      <c r="K424" s="165">
        <v>1400.0</v>
      </c>
      <c r="L424" s="163"/>
      <c r="M424" s="163"/>
      <c r="N424" s="163"/>
      <c r="O424" s="163"/>
      <c r="P424" s="163"/>
      <c r="Q424" s="163"/>
      <c r="R424" s="163"/>
      <c r="S424" s="163"/>
      <c r="T424" s="163"/>
    </row>
    <row r="425" ht="18.75" hidden="1" customHeight="1">
      <c r="A425" s="157">
        <v>45742.0</v>
      </c>
      <c r="B425" s="158">
        <v>15170.0</v>
      </c>
      <c r="C425" s="158" t="s">
        <v>4476</v>
      </c>
      <c r="D425" s="158" t="s">
        <v>20695</v>
      </c>
      <c r="E425" s="158" t="s">
        <v>132</v>
      </c>
      <c r="F425" s="158" t="s">
        <v>20776</v>
      </c>
      <c r="G425" s="158" t="s">
        <v>4639</v>
      </c>
      <c r="H425" s="159" t="s">
        <v>20635</v>
      </c>
      <c r="I425" s="160">
        <v>10540.0</v>
      </c>
      <c r="J425" s="161">
        <v>580.0</v>
      </c>
      <c r="K425" s="165">
        <v>580.0</v>
      </c>
      <c r="L425" s="163"/>
      <c r="M425" s="163"/>
      <c r="N425" s="163"/>
      <c r="O425" s="163"/>
      <c r="P425" s="163"/>
      <c r="Q425" s="163"/>
      <c r="R425" s="163"/>
      <c r="S425" s="163"/>
      <c r="T425" s="163"/>
    </row>
    <row r="426" ht="18.75" hidden="1" customHeight="1">
      <c r="A426" s="157">
        <v>45742.0</v>
      </c>
      <c r="B426" s="158">
        <v>15171.0</v>
      </c>
      <c r="C426" s="158" t="s">
        <v>20712</v>
      </c>
      <c r="D426" s="158" t="s">
        <v>20673</v>
      </c>
      <c r="E426" s="158">
        <v>12.0</v>
      </c>
      <c r="F426" s="158" t="s">
        <v>20981</v>
      </c>
      <c r="G426" s="158" t="s">
        <v>4001</v>
      </c>
      <c r="H426" s="159" t="s">
        <v>20635</v>
      </c>
      <c r="I426" s="160">
        <v>10940.0</v>
      </c>
      <c r="J426" s="161">
        <v>1080.0</v>
      </c>
      <c r="K426" s="165">
        <v>1080.0</v>
      </c>
      <c r="L426" s="163"/>
      <c r="M426" s="163"/>
      <c r="N426" s="163"/>
      <c r="O426" s="163"/>
      <c r="P426" s="163"/>
      <c r="Q426" s="163"/>
      <c r="R426" s="163"/>
      <c r="S426" s="163"/>
      <c r="T426" s="163"/>
    </row>
    <row r="427" ht="18.75" hidden="1" customHeight="1">
      <c r="A427" s="157">
        <v>45742.0</v>
      </c>
      <c r="B427" s="158">
        <v>15172.0</v>
      </c>
      <c r="C427" s="158" t="s">
        <v>20982</v>
      </c>
      <c r="D427" s="158" t="s">
        <v>20677</v>
      </c>
      <c r="E427" s="158">
        <v>8.0</v>
      </c>
      <c r="F427" s="158" t="s">
        <v>20983</v>
      </c>
      <c r="G427" s="158" t="s">
        <v>4640</v>
      </c>
      <c r="H427" s="159" t="s">
        <v>20638</v>
      </c>
      <c r="I427" s="160">
        <v>17740.0</v>
      </c>
      <c r="J427" s="161">
        <v>7720.0</v>
      </c>
      <c r="K427" s="162"/>
      <c r="L427" s="163"/>
      <c r="M427" s="163"/>
      <c r="N427" s="164">
        <v>7720.0</v>
      </c>
      <c r="O427" s="163"/>
      <c r="P427" s="163"/>
      <c r="Q427" s="163"/>
      <c r="R427" s="163"/>
      <c r="S427" s="163"/>
      <c r="T427" s="163"/>
    </row>
    <row r="428" ht="18.75" hidden="1" customHeight="1">
      <c r="A428" s="157">
        <v>45742.0</v>
      </c>
      <c r="B428" s="158">
        <v>15173.0</v>
      </c>
      <c r="C428" s="158" t="s">
        <v>20984</v>
      </c>
      <c r="D428" s="158" t="s">
        <v>20673</v>
      </c>
      <c r="E428" s="158">
        <v>8.0</v>
      </c>
      <c r="F428" s="158" t="s">
        <v>20967</v>
      </c>
      <c r="G428" s="158" t="s">
        <v>4641</v>
      </c>
      <c r="H428" s="159" t="s">
        <v>20635</v>
      </c>
      <c r="I428" s="160">
        <v>11480.0</v>
      </c>
      <c r="J428" s="161">
        <v>1640.0</v>
      </c>
      <c r="K428" s="165">
        <v>1640.0</v>
      </c>
      <c r="L428" s="163"/>
      <c r="M428" s="163"/>
      <c r="N428" s="163"/>
      <c r="O428" s="163"/>
      <c r="P428" s="163"/>
      <c r="Q428" s="163"/>
      <c r="R428" s="163"/>
      <c r="S428" s="163"/>
      <c r="T428" s="163"/>
    </row>
    <row r="429" ht="18.75" hidden="1" customHeight="1">
      <c r="A429" s="157">
        <v>45742.0</v>
      </c>
      <c r="B429" s="158">
        <v>15174.0</v>
      </c>
      <c r="C429" s="158" t="s">
        <v>20763</v>
      </c>
      <c r="D429" s="158" t="s">
        <v>20687</v>
      </c>
      <c r="E429" s="158">
        <v>14.0</v>
      </c>
      <c r="F429" s="158" t="s">
        <v>20980</v>
      </c>
      <c r="G429" s="158" t="s">
        <v>4625</v>
      </c>
      <c r="H429" s="159" t="s">
        <v>20635</v>
      </c>
      <c r="I429" s="160">
        <v>11660.0</v>
      </c>
      <c r="J429" s="161">
        <v>1620.0</v>
      </c>
      <c r="K429" s="165">
        <v>1620.0</v>
      </c>
      <c r="L429" s="163"/>
      <c r="M429" s="163"/>
      <c r="N429" s="163"/>
      <c r="O429" s="163"/>
      <c r="P429" s="163"/>
      <c r="Q429" s="163"/>
      <c r="R429" s="163"/>
      <c r="S429" s="163"/>
      <c r="T429" s="163"/>
    </row>
    <row r="430" ht="18.75" hidden="1" customHeight="1">
      <c r="A430" s="157">
        <v>45742.0</v>
      </c>
      <c r="B430" s="158">
        <v>15192.0</v>
      </c>
      <c r="C430" s="158" t="s">
        <v>20674</v>
      </c>
      <c r="D430" s="158" t="s">
        <v>20673</v>
      </c>
      <c r="E430" s="158">
        <v>14.0</v>
      </c>
      <c r="F430" s="158"/>
      <c r="G430" s="158" t="s">
        <v>20985</v>
      </c>
      <c r="H430" s="159" t="s">
        <v>20669</v>
      </c>
      <c r="I430" s="160">
        <v>10780.0</v>
      </c>
      <c r="J430" s="161">
        <v>920.0</v>
      </c>
      <c r="K430" s="162"/>
      <c r="L430" s="164">
        <v>920.0</v>
      </c>
      <c r="M430" s="163"/>
      <c r="N430" s="163"/>
      <c r="O430" s="163"/>
      <c r="P430" s="163"/>
      <c r="Q430" s="163"/>
      <c r="R430" s="163"/>
      <c r="S430" s="163"/>
      <c r="T430" s="163"/>
    </row>
    <row r="431" ht="18.75" hidden="1" customHeight="1">
      <c r="A431" s="167">
        <v>45742.029057893524</v>
      </c>
      <c r="B431" s="158">
        <v>6937.0</v>
      </c>
      <c r="C431" s="158" t="s">
        <v>4017</v>
      </c>
      <c r="D431" s="158"/>
      <c r="E431" s="158" t="s">
        <v>20634</v>
      </c>
      <c r="F431" s="158"/>
      <c r="G431" s="158" t="s">
        <v>4500</v>
      </c>
      <c r="H431" s="159" t="s">
        <v>4500</v>
      </c>
      <c r="I431" s="160">
        <v>2960.0</v>
      </c>
      <c r="J431" s="161">
        <v>300.0</v>
      </c>
      <c r="K431" s="162">
        <v>300.0</v>
      </c>
      <c r="L431" s="163">
        <v>0.0</v>
      </c>
      <c r="M431" s="163">
        <v>0.0</v>
      </c>
      <c r="N431" s="163">
        <v>0.0</v>
      </c>
      <c r="O431" s="163"/>
      <c r="P431" s="163"/>
      <c r="Q431" s="163"/>
      <c r="R431" s="163"/>
      <c r="S431" s="163"/>
      <c r="T431" s="163"/>
    </row>
    <row r="432" ht="18.75" hidden="1" customHeight="1">
      <c r="A432" s="157">
        <v>45743.0</v>
      </c>
      <c r="B432" s="158">
        <v>15175.0</v>
      </c>
      <c r="C432" s="158" t="s">
        <v>20986</v>
      </c>
      <c r="D432" s="158" t="s">
        <v>20677</v>
      </c>
      <c r="E432" s="158">
        <v>4.0</v>
      </c>
      <c r="F432" s="158" t="s">
        <v>20723</v>
      </c>
      <c r="G432" s="158" t="s">
        <v>4034</v>
      </c>
      <c r="H432" s="159" t="s">
        <v>20635</v>
      </c>
      <c r="I432" s="160">
        <v>10560.0</v>
      </c>
      <c r="J432" s="161">
        <v>780.0</v>
      </c>
      <c r="K432" s="165">
        <v>780.0</v>
      </c>
      <c r="L432" s="163"/>
      <c r="M432" s="163"/>
      <c r="N432" s="163"/>
      <c r="O432" s="163"/>
      <c r="P432" s="163"/>
      <c r="Q432" s="163"/>
      <c r="R432" s="163"/>
      <c r="S432" s="163"/>
      <c r="T432" s="163"/>
    </row>
    <row r="433" ht="18.75" hidden="1" customHeight="1">
      <c r="A433" s="166">
        <v>45743.0</v>
      </c>
      <c r="B433" s="158">
        <v>6955.0</v>
      </c>
      <c r="C433" s="158" t="s">
        <v>4017</v>
      </c>
      <c r="D433" s="158"/>
      <c r="E433" s="158" t="s">
        <v>20634</v>
      </c>
      <c r="F433" s="158"/>
      <c r="G433" s="158"/>
      <c r="H433" s="159"/>
      <c r="I433" s="160">
        <v>3520.0</v>
      </c>
      <c r="J433" s="161">
        <v>600.0</v>
      </c>
      <c r="K433" s="162">
        <v>600.0</v>
      </c>
      <c r="L433" s="163">
        <v>0.0</v>
      </c>
      <c r="M433" s="163">
        <v>0.0</v>
      </c>
      <c r="N433" s="163">
        <v>0.0</v>
      </c>
      <c r="O433" s="163"/>
      <c r="P433" s="163"/>
      <c r="Q433" s="163"/>
      <c r="R433" s="163"/>
      <c r="S433" s="163"/>
      <c r="T433" s="163"/>
    </row>
    <row r="434" ht="18.75" hidden="1" customHeight="1">
      <c r="A434" s="157">
        <v>45743.0</v>
      </c>
      <c r="B434" s="158">
        <v>15176.0</v>
      </c>
      <c r="C434" s="158" t="s">
        <v>20770</v>
      </c>
      <c r="D434" s="158" t="s">
        <v>20687</v>
      </c>
      <c r="E434" s="158">
        <v>8.0</v>
      </c>
      <c r="F434" s="158" t="s">
        <v>20854</v>
      </c>
      <c r="G434" s="158" t="s">
        <v>4630</v>
      </c>
      <c r="H434" s="159" t="s">
        <v>20638</v>
      </c>
      <c r="I434" s="160">
        <v>16820.0</v>
      </c>
      <c r="J434" s="161">
        <v>6800.0</v>
      </c>
      <c r="K434" s="162"/>
      <c r="L434" s="163"/>
      <c r="M434" s="163"/>
      <c r="N434" s="164">
        <v>6800.0</v>
      </c>
      <c r="O434" s="163"/>
      <c r="P434" s="163"/>
      <c r="Q434" s="163"/>
      <c r="R434" s="163"/>
      <c r="S434" s="163"/>
      <c r="T434" s="163"/>
    </row>
    <row r="435" ht="18.75" hidden="1" customHeight="1">
      <c r="A435" s="166">
        <v>45743.0</v>
      </c>
      <c r="B435" s="158">
        <v>6956.0</v>
      </c>
      <c r="C435" s="158" t="s">
        <v>4062</v>
      </c>
      <c r="D435" s="158"/>
      <c r="E435" s="158" t="s">
        <v>20634</v>
      </c>
      <c r="F435" s="158"/>
      <c r="G435" s="158" t="s">
        <v>20933</v>
      </c>
      <c r="H435" s="159" t="s">
        <v>20933</v>
      </c>
      <c r="I435" s="160">
        <v>5220.0</v>
      </c>
      <c r="J435" s="161">
        <v>1400.0</v>
      </c>
      <c r="K435" s="162">
        <v>1400.0</v>
      </c>
      <c r="L435" s="163">
        <v>0.0</v>
      </c>
      <c r="M435" s="163">
        <v>0.0</v>
      </c>
      <c r="N435" s="163">
        <v>0.0</v>
      </c>
      <c r="O435" s="163"/>
      <c r="P435" s="163"/>
      <c r="Q435" s="163"/>
      <c r="R435" s="163"/>
      <c r="S435" s="163"/>
      <c r="T435" s="163"/>
    </row>
    <row r="436" ht="18.75" hidden="1" customHeight="1">
      <c r="A436" s="166">
        <v>45743.0</v>
      </c>
      <c r="B436" s="158">
        <v>6957.0</v>
      </c>
      <c r="C436" s="158" t="s">
        <v>4017</v>
      </c>
      <c r="D436" s="158"/>
      <c r="E436" s="158" t="s">
        <v>20634</v>
      </c>
      <c r="F436" s="158"/>
      <c r="G436" s="158" t="s">
        <v>4500</v>
      </c>
      <c r="H436" s="159" t="s">
        <v>4500</v>
      </c>
      <c r="I436" s="160">
        <v>3640.0</v>
      </c>
      <c r="J436" s="161">
        <v>640.0</v>
      </c>
      <c r="K436" s="162">
        <v>640.0</v>
      </c>
      <c r="L436" s="163">
        <v>0.0</v>
      </c>
      <c r="M436" s="163">
        <v>0.0</v>
      </c>
      <c r="N436" s="163">
        <v>0.0</v>
      </c>
      <c r="O436" s="163"/>
      <c r="P436" s="163"/>
      <c r="Q436" s="163"/>
      <c r="R436" s="163"/>
      <c r="S436" s="163"/>
      <c r="T436" s="163"/>
    </row>
    <row r="437" ht="18.75" hidden="1" customHeight="1">
      <c r="A437" s="157">
        <v>45743.0</v>
      </c>
      <c r="B437" s="158">
        <v>15178.0</v>
      </c>
      <c r="C437" s="158" t="s">
        <v>4042</v>
      </c>
      <c r="D437" s="158" t="s">
        <v>20687</v>
      </c>
      <c r="E437" s="158">
        <v>8.0</v>
      </c>
      <c r="F437" s="158"/>
      <c r="G437" s="158" t="s">
        <v>4357</v>
      </c>
      <c r="H437" s="159" t="s">
        <v>20635</v>
      </c>
      <c r="I437" s="160">
        <v>10700.0</v>
      </c>
      <c r="J437" s="161">
        <v>680.0</v>
      </c>
      <c r="K437" s="165">
        <v>680.0</v>
      </c>
      <c r="L437" s="163"/>
      <c r="M437" s="163"/>
      <c r="N437" s="163"/>
      <c r="O437" s="163"/>
      <c r="P437" s="163"/>
      <c r="Q437" s="163"/>
      <c r="R437" s="163"/>
      <c r="S437" s="163"/>
      <c r="T437" s="163"/>
    </row>
    <row r="438" ht="18.75" hidden="1" customHeight="1">
      <c r="A438" s="157">
        <v>45743.0</v>
      </c>
      <c r="B438" s="158">
        <v>15179.0</v>
      </c>
      <c r="C438" s="158" t="s">
        <v>20874</v>
      </c>
      <c r="D438" s="158" t="s">
        <v>20677</v>
      </c>
      <c r="E438" s="158">
        <v>8.0</v>
      </c>
      <c r="F438" s="158" t="s">
        <v>20798</v>
      </c>
      <c r="G438" s="158" t="s">
        <v>4642</v>
      </c>
      <c r="H438" s="159" t="s">
        <v>20635</v>
      </c>
      <c r="I438" s="160">
        <v>13520.0</v>
      </c>
      <c r="J438" s="161">
        <v>3500.0</v>
      </c>
      <c r="K438" s="165">
        <v>3500.0</v>
      </c>
      <c r="L438" s="163"/>
      <c r="M438" s="163"/>
      <c r="N438" s="163"/>
      <c r="O438" s="163"/>
      <c r="P438" s="163"/>
      <c r="Q438" s="163"/>
      <c r="R438" s="163"/>
      <c r="S438" s="163"/>
      <c r="T438" s="163"/>
    </row>
    <row r="439" ht="18.75" hidden="1" customHeight="1">
      <c r="A439" s="166">
        <v>45743.0</v>
      </c>
      <c r="B439" s="158">
        <v>6958.0</v>
      </c>
      <c r="C439" s="158" t="s">
        <v>3980</v>
      </c>
      <c r="D439" s="158"/>
      <c r="E439" s="158" t="s">
        <v>20634</v>
      </c>
      <c r="F439" s="158"/>
      <c r="G439" s="158"/>
      <c r="H439" s="159"/>
      <c r="I439" s="160">
        <v>2580.0</v>
      </c>
      <c r="J439" s="161">
        <v>380.0</v>
      </c>
      <c r="K439" s="162">
        <v>380.0</v>
      </c>
      <c r="L439" s="163">
        <v>0.0</v>
      </c>
      <c r="M439" s="163">
        <v>0.0</v>
      </c>
      <c r="N439" s="163">
        <v>0.0</v>
      </c>
      <c r="O439" s="163"/>
      <c r="P439" s="163"/>
      <c r="Q439" s="163"/>
      <c r="R439" s="163"/>
      <c r="S439" s="163"/>
      <c r="T439" s="163"/>
    </row>
    <row r="440" ht="18.75" hidden="1" customHeight="1">
      <c r="A440" s="157">
        <v>45743.0</v>
      </c>
      <c r="B440" s="158">
        <v>15180.0</v>
      </c>
      <c r="C440" s="158" t="s">
        <v>20829</v>
      </c>
      <c r="D440" s="158" t="s">
        <v>20687</v>
      </c>
      <c r="E440" s="158">
        <v>8.0</v>
      </c>
      <c r="F440" s="158" t="s">
        <v>20742</v>
      </c>
      <c r="G440" s="158" t="s">
        <v>4301</v>
      </c>
      <c r="H440" s="159" t="s">
        <v>20635</v>
      </c>
      <c r="I440" s="160">
        <v>14860.0</v>
      </c>
      <c r="J440" s="161">
        <v>4840.0</v>
      </c>
      <c r="K440" s="165">
        <v>4840.0</v>
      </c>
      <c r="L440" s="163"/>
      <c r="M440" s="163"/>
      <c r="N440" s="163"/>
      <c r="O440" s="163"/>
      <c r="P440" s="163"/>
      <c r="Q440" s="163"/>
      <c r="R440" s="163"/>
      <c r="S440" s="163"/>
      <c r="T440" s="163"/>
    </row>
    <row r="441" ht="18.75" hidden="1" customHeight="1">
      <c r="A441" s="166">
        <v>45743.0</v>
      </c>
      <c r="B441" s="158">
        <v>6959.0</v>
      </c>
      <c r="C441" s="158" t="s">
        <v>4133</v>
      </c>
      <c r="D441" s="158"/>
      <c r="E441" s="158" t="s">
        <v>20634</v>
      </c>
      <c r="F441" s="158"/>
      <c r="G441" s="158"/>
      <c r="H441" s="159"/>
      <c r="I441" s="160">
        <v>2960.0</v>
      </c>
      <c r="J441" s="161">
        <v>480.0</v>
      </c>
      <c r="K441" s="162">
        <v>480.0</v>
      </c>
      <c r="L441" s="163">
        <v>0.0</v>
      </c>
      <c r="M441" s="163">
        <v>0.0</v>
      </c>
      <c r="N441" s="163">
        <v>0.0</v>
      </c>
      <c r="O441" s="163"/>
      <c r="P441" s="163"/>
      <c r="Q441" s="163"/>
      <c r="R441" s="163"/>
      <c r="S441" s="163"/>
      <c r="T441" s="163"/>
    </row>
    <row r="442" ht="18.75" hidden="1" customHeight="1">
      <c r="A442" s="166">
        <v>45743.0</v>
      </c>
      <c r="B442" s="158">
        <v>6960.0</v>
      </c>
      <c r="C442" s="158" t="s">
        <v>3989</v>
      </c>
      <c r="D442" s="158"/>
      <c r="E442" s="158" t="s">
        <v>20634</v>
      </c>
      <c r="F442" s="158"/>
      <c r="G442" s="158" t="s">
        <v>20890</v>
      </c>
      <c r="H442" s="159" t="s">
        <v>20890</v>
      </c>
      <c r="I442" s="160">
        <v>3640.0</v>
      </c>
      <c r="J442" s="161">
        <v>960.0</v>
      </c>
      <c r="K442" s="162">
        <v>0.0</v>
      </c>
      <c r="L442" s="163">
        <v>960.0</v>
      </c>
      <c r="M442" s="163">
        <v>0.0</v>
      </c>
      <c r="N442" s="163">
        <v>0.0</v>
      </c>
      <c r="O442" s="163"/>
      <c r="P442" s="163"/>
      <c r="Q442" s="163"/>
      <c r="R442" s="163"/>
      <c r="S442" s="163"/>
      <c r="T442" s="163"/>
    </row>
    <row r="443" ht="18.75" hidden="1" customHeight="1">
      <c r="A443" s="166">
        <v>45743.0</v>
      </c>
      <c r="B443" s="158">
        <v>6961.0</v>
      </c>
      <c r="C443" s="158" t="s">
        <v>4100</v>
      </c>
      <c r="D443" s="158"/>
      <c r="E443" s="158" t="s">
        <v>20634</v>
      </c>
      <c r="F443" s="158"/>
      <c r="G443" s="158"/>
      <c r="H443" s="159"/>
      <c r="I443" s="160">
        <v>3560.0</v>
      </c>
      <c r="J443" s="161">
        <v>480.0</v>
      </c>
      <c r="K443" s="162">
        <v>480.0</v>
      </c>
      <c r="L443" s="163">
        <v>0.0</v>
      </c>
      <c r="M443" s="163">
        <v>0.0</v>
      </c>
      <c r="N443" s="163">
        <v>0.0</v>
      </c>
      <c r="O443" s="163"/>
      <c r="P443" s="163"/>
      <c r="Q443" s="163"/>
      <c r="R443" s="163"/>
      <c r="S443" s="163"/>
      <c r="T443" s="163"/>
    </row>
    <row r="444" ht="18.75" hidden="1" customHeight="1">
      <c r="A444" s="166">
        <v>45743.0</v>
      </c>
      <c r="B444" s="158">
        <v>6962.0</v>
      </c>
      <c r="C444" s="158" t="s">
        <v>744</v>
      </c>
      <c r="D444" s="158"/>
      <c r="E444" s="158" t="s">
        <v>20634</v>
      </c>
      <c r="F444" s="158"/>
      <c r="G444" s="158"/>
      <c r="H444" s="159"/>
      <c r="I444" s="160">
        <v>3320.0</v>
      </c>
      <c r="J444" s="161">
        <v>720.0</v>
      </c>
      <c r="K444" s="162">
        <v>0.0</v>
      </c>
      <c r="L444" s="163">
        <v>0.0</v>
      </c>
      <c r="M444" s="163">
        <v>720.0</v>
      </c>
      <c r="N444" s="163">
        <v>0.0</v>
      </c>
      <c r="O444" s="163"/>
      <c r="P444" s="163"/>
      <c r="Q444" s="163"/>
      <c r="R444" s="163"/>
      <c r="S444" s="163"/>
      <c r="T444" s="163"/>
    </row>
    <row r="445" ht="18.75" hidden="1" customHeight="1">
      <c r="A445" s="166">
        <v>45743.0</v>
      </c>
      <c r="B445" s="158">
        <v>6963.0</v>
      </c>
      <c r="C445" s="158" t="s">
        <v>3990</v>
      </c>
      <c r="D445" s="158"/>
      <c r="E445" s="158" t="s">
        <v>20634</v>
      </c>
      <c r="F445" s="158"/>
      <c r="G445" s="158" t="s">
        <v>20987</v>
      </c>
      <c r="H445" s="159" t="s">
        <v>20987</v>
      </c>
      <c r="I445" s="160">
        <v>2880.0</v>
      </c>
      <c r="J445" s="161">
        <v>140.0</v>
      </c>
      <c r="K445" s="162">
        <v>140.0</v>
      </c>
      <c r="L445" s="163">
        <v>0.0</v>
      </c>
      <c r="M445" s="163">
        <v>0.0</v>
      </c>
      <c r="N445" s="163">
        <v>0.0</v>
      </c>
      <c r="O445" s="163"/>
      <c r="P445" s="163"/>
      <c r="Q445" s="163"/>
      <c r="R445" s="163"/>
      <c r="S445" s="163"/>
      <c r="T445" s="163"/>
    </row>
    <row r="446" ht="18.75" hidden="1" customHeight="1">
      <c r="A446" s="157">
        <v>45743.0</v>
      </c>
      <c r="B446" s="158">
        <v>15181.0</v>
      </c>
      <c r="C446" s="158" t="s">
        <v>20763</v>
      </c>
      <c r="D446" s="158" t="s">
        <v>20687</v>
      </c>
      <c r="E446" s="158">
        <v>14.0</v>
      </c>
      <c r="F446" s="158" t="s">
        <v>20988</v>
      </c>
      <c r="G446" s="158" t="s">
        <v>4625</v>
      </c>
      <c r="H446" s="159" t="s">
        <v>20635</v>
      </c>
      <c r="I446" s="160">
        <v>11440.0</v>
      </c>
      <c r="J446" s="161">
        <v>1400.0</v>
      </c>
      <c r="K446" s="165">
        <v>1400.0</v>
      </c>
      <c r="L446" s="163"/>
      <c r="M446" s="163"/>
      <c r="N446" s="163"/>
      <c r="O446" s="163"/>
      <c r="P446" s="163"/>
      <c r="Q446" s="163"/>
      <c r="R446" s="163"/>
      <c r="S446" s="163"/>
      <c r="T446" s="163"/>
    </row>
    <row r="447" ht="18.75" hidden="1" customHeight="1">
      <c r="A447" s="157">
        <v>45743.0</v>
      </c>
      <c r="B447" s="158">
        <v>15182.0</v>
      </c>
      <c r="C447" s="158" t="s">
        <v>20989</v>
      </c>
      <c r="D447" s="158" t="s">
        <v>20677</v>
      </c>
      <c r="E447" s="158">
        <v>8.0</v>
      </c>
      <c r="F447" s="158" t="s">
        <v>20990</v>
      </c>
      <c r="G447" s="158" t="s">
        <v>4645</v>
      </c>
      <c r="H447" s="159" t="s">
        <v>20635</v>
      </c>
      <c r="I447" s="160">
        <v>13040.0</v>
      </c>
      <c r="J447" s="161">
        <v>3020.0</v>
      </c>
      <c r="K447" s="165">
        <v>3020.0</v>
      </c>
      <c r="L447" s="163"/>
      <c r="M447" s="163"/>
      <c r="N447" s="163"/>
      <c r="O447" s="163"/>
      <c r="P447" s="163"/>
      <c r="Q447" s="163"/>
      <c r="R447" s="163"/>
      <c r="S447" s="163"/>
      <c r="T447" s="163"/>
    </row>
    <row r="448" ht="18.75" hidden="1" customHeight="1">
      <c r="A448" s="166">
        <v>45743.0</v>
      </c>
      <c r="B448" s="158">
        <v>6964.0</v>
      </c>
      <c r="C448" s="158" t="s">
        <v>4051</v>
      </c>
      <c r="D448" s="158"/>
      <c r="E448" s="158" t="s">
        <v>20634</v>
      </c>
      <c r="F448" s="158"/>
      <c r="G448" s="158"/>
      <c r="H448" s="159"/>
      <c r="I448" s="160">
        <v>2720.0</v>
      </c>
      <c r="J448" s="161">
        <v>240.0</v>
      </c>
      <c r="K448" s="162">
        <v>240.0</v>
      </c>
      <c r="L448" s="163">
        <v>0.0</v>
      </c>
      <c r="M448" s="163">
        <v>0.0</v>
      </c>
      <c r="N448" s="163">
        <v>0.0</v>
      </c>
      <c r="O448" s="163"/>
      <c r="P448" s="163"/>
      <c r="Q448" s="163"/>
      <c r="R448" s="163"/>
      <c r="S448" s="163"/>
      <c r="T448" s="163"/>
    </row>
    <row r="449" ht="18.75" hidden="1" customHeight="1">
      <c r="A449" s="166">
        <v>45743.0</v>
      </c>
      <c r="B449" s="158">
        <v>6966.0</v>
      </c>
      <c r="C449" s="158" t="s">
        <v>3986</v>
      </c>
      <c r="D449" s="158"/>
      <c r="E449" s="158" t="s">
        <v>20634</v>
      </c>
      <c r="F449" s="158"/>
      <c r="G449" s="158" t="s">
        <v>20939</v>
      </c>
      <c r="H449" s="159" t="s">
        <v>20939</v>
      </c>
      <c r="I449" s="160">
        <v>4080.0</v>
      </c>
      <c r="J449" s="161">
        <v>1420.0</v>
      </c>
      <c r="K449" s="162">
        <v>1420.0</v>
      </c>
      <c r="L449" s="163">
        <v>0.0</v>
      </c>
      <c r="M449" s="163">
        <v>0.0</v>
      </c>
      <c r="N449" s="163">
        <v>0.0</v>
      </c>
      <c r="O449" s="163"/>
      <c r="P449" s="163"/>
      <c r="Q449" s="163"/>
      <c r="R449" s="163"/>
      <c r="S449" s="163"/>
      <c r="T449" s="163"/>
    </row>
    <row r="450" ht="18.75" hidden="1" customHeight="1">
      <c r="A450" s="157">
        <v>45743.0</v>
      </c>
      <c r="B450" s="158">
        <v>15185.0</v>
      </c>
      <c r="C450" s="158" t="s">
        <v>20770</v>
      </c>
      <c r="D450" s="158" t="s">
        <v>20687</v>
      </c>
      <c r="E450" s="158">
        <v>8.0</v>
      </c>
      <c r="F450" s="158" t="s">
        <v>20991</v>
      </c>
      <c r="G450" s="158" t="s">
        <v>4646</v>
      </c>
      <c r="H450" s="159" t="s">
        <v>20638</v>
      </c>
      <c r="I450" s="160">
        <v>16720.0</v>
      </c>
      <c r="J450" s="161">
        <v>6700.0</v>
      </c>
      <c r="K450" s="162"/>
      <c r="L450" s="163"/>
      <c r="M450" s="163"/>
      <c r="N450" s="164">
        <v>6700.0</v>
      </c>
      <c r="O450" s="163"/>
      <c r="P450" s="163"/>
      <c r="Q450" s="163"/>
      <c r="R450" s="163"/>
      <c r="S450" s="163"/>
      <c r="T450" s="163"/>
    </row>
    <row r="451" ht="18.75" hidden="1" customHeight="1">
      <c r="A451" s="167">
        <v>45743.02901722222</v>
      </c>
      <c r="B451" s="158">
        <v>6954.0</v>
      </c>
      <c r="C451" s="158" t="s">
        <v>3980</v>
      </c>
      <c r="D451" s="158"/>
      <c r="E451" s="158" t="s">
        <v>20634</v>
      </c>
      <c r="F451" s="158"/>
      <c r="G451" s="158"/>
      <c r="H451" s="159"/>
      <c r="I451" s="160">
        <v>2360.0</v>
      </c>
      <c r="J451" s="161">
        <v>200.0</v>
      </c>
      <c r="K451" s="162">
        <v>200.0</v>
      </c>
      <c r="L451" s="163">
        <v>0.0</v>
      </c>
      <c r="M451" s="163">
        <v>0.0</v>
      </c>
      <c r="N451" s="163">
        <v>0.0</v>
      </c>
      <c r="O451" s="163"/>
      <c r="P451" s="163"/>
      <c r="Q451" s="163"/>
      <c r="R451" s="163"/>
      <c r="S451" s="163"/>
      <c r="T451" s="163"/>
    </row>
    <row r="452" ht="18.75" hidden="1" customHeight="1">
      <c r="A452" s="157">
        <v>45744.0</v>
      </c>
      <c r="B452" s="158">
        <v>15186.0</v>
      </c>
      <c r="C452" s="158" t="s">
        <v>20992</v>
      </c>
      <c r="D452" s="158" t="s">
        <v>20677</v>
      </c>
      <c r="E452" s="158">
        <v>8.0</v>
      </c>
      <c r="F452" s="158" t="s">
        <v>20869</v>
      </c>
      <c r="G452" s="158" t="s">
        <v>4647</v>
      </c>
      <c r="H452" s="159" t="s">
        <v>20635</v>
      </c>
      <c r="I452" s="160">
        <v>11300.0</v>
      </c>
      <c r="J452" s="161">
        <v>1280.0</v>
      </c>
      <c r="K452" s="165">
        <v>1280.0</v>
      </c>
      <c r="L452" s="163"/>
      <c r="M452" s="163"/>
      <c r="N452" s="163"/>
      <c r="O452" s="163"/>
      <c r="P452" s="163"/>
      <c r="Q452" s="163"/>
      <c r="R452" s="163"/>
      <c r="S452" s="163"/>
      <c r="T452" s="163"/>
    </row>
    <row r="453" ht="18.75" hidden="1" customHeight="1">
      <c r="A453" s="157">
        <v>45744.0</v>
      </c>
      <c r="B453" s="158">
        <v>15187.0</v>
      </c>
      <c r="C453" s="158" t="s">
        <v>20993</v>
      </c>
      <c r="D453" s="158" t="s">
        <v>20695</v>
      </c>
      <c r="E453" s="158">
        <v>8.0</v>
      </c>
      <c r="F453" s="158" t="s">
        <v>20994</v>
      </c>
      <c r="G453" s="158" t="s">
        <v>4648</v>
      </c>
      <c r="H453" s="159" t="s">
        <v>20635</v>
      </c>
      <c r="I453" s="160">
        <v>12520.0</v>
      </c>
      <c r="J453" s="161">
        <v>2820.0</v>
      </c>
      <c r="K453" s="165">
        <v>2820.0</v>
      </c>
      <c r="L453" s="163"/>
      <c r="M453" s="163"/>
      <c r="N453" s="163"/>
      <c r="O453" s="163"/>
      <c r="P453" s="163"/>
      <c r="Q453" s="163"/>
      <c r="R453" s="163"/>
      <c r="S453" s="163"/>
      <c r="T453" s="163"/>
    </row>
    <row r="454" ht="18.75" hidden="1" customHeight="1">
      <c r="A454" s="157">
        <v>45744.0</v>
      </c>
      <c r="B454" s="158">
        <v>15188.0</v>
      </c>
      <c r="C454" s="158" t="s">
        <v>20995</v>
      </c>
      <c r="D454" s="158" t="s">
        <v>20677</v>
      </c>
      <c r="E454" s="158">
        <v>8.0</v>
      </c>
      <c r="F454" s="158" t="s">
        <v>20969</v>
      </c>
      <c r="G454" s="158" t="s">
        <v>4091</v>
      </c>
      <c r="H454" s="159" t="s">
        <v>20635</v>
      </c>
      <c r="I454" s="160">
        <v>13680.0</v>
      </c>
      <c r="J454" s="161">
        <v>3660.0</v>
      </c>
      <c r="K454" s="165">
        <v>3660.0</v>
      </c>
      <c r="L454" s="163"/>
      <c r="M454" s="163"/>
      <c r="N454" s="163"/>
      <c r="O454" s="163"/>
      <c r="P454" s="163"/>
      <c r="Q454" s="163"/>
      <c r="R454" s="163"/>
      <c r="S454" s="163"/>
      <c r="T454" s="163"/>
    </row>
    <row r="455" ht="18.75" hidden="1" customHeight="1">
      <c r="A455" s="157">
        <v>45744.0</v>
      </c>
      <c r="B455" s="158">
        <v>15189.0</v>
      </c>
      <c r="C455" s="158" t="s">
        <v>20996</v>
      </c>
      <c r="D455" s="158" t="s">
        <v>20687</v>
      </c>
      <c r="E455" s="158" t="s">
        <v>132</v>
      </c>
      <c r="F455" s="158" t="s">
        <v>20776</v>
      </c>
      <c r="G455" s="158" t="s">
        <v>4075</v>
      </c>
      <c r="H455" s="159" t="s">
        <v>20635</v>
      </c>
      <c r="I455" s="160">
        <v>10980.0</v>
      </c>
      <c r="J455" s="161">
        <v>700.0</v>
      </c>
      <c r="K455" s="165">
        <v>700.0</v>
      </c>
      <c r="L455" s="163"/>
      <c r="M455" s="163"/>
      <c r="N455" s="163"/>
      <c r="O455" s="163"/>
      <c r="P455" s="163"/>
      <c r="Q455" s="163"/>
      <c r="R455" s="163"/>
      <c r="S455" s="163"/>
      <c r="T455" s="163"/>
    </row>
    <row r="456" ht="18.75" hidden="1" customHeight="1">
      <c r="A456" s="157">
        <v>45744.0</v>
      </c>
      <c r="B456" s="158">
        <v>15190.0</v>
      </c>
      <c r="C456" s="158" t="s">
        <v>4454</v>
      </c>
      <c r="D456" s="158" t="s">
        <v>20687</v>
      </c>
      <c r="E456" s="158">
        <v>8.0</v>
      </c>
      <c r="F456" s="158" t="s">
        <v>20997</v>
      </c>
      <c r="G456" s="158">
        <v>14260.0</v>
      </c>
      <c r="H456" s="159" t="s">
        <v>20635</v>
      </c>
      <c r="I456" s="160">
        <v>14260.0</v>
      </c>
      <c r="J456" s="161">
        <v>4240.0</v>
      </c>
      <c r="K456" s="165">
        <v>4240.0</v>
      </c>
      <c r="L456" s="163"/>
      <c r="M456" s="163"/>
      <c r="N456" s="163"/>
      <c r="O456" s="163"/>
      <c r="P456" s="163"/>
      <c r="Q456" s="163"/>
      <c r="R456" s="163"/>
      <c r="S456" s="163"/>
      <c r="T456" s="163"/>
    </row>
    <row r="457" ht="18.75" hidden="1" customHeight="1">
      <c r="A457" s="157">
        <v>45744.0</v>
      </c>
      <c r="B457" s="158">
        <v>15191.0</v>
      </c>
      <c r="C457" s="158" t="s">
        <v>3923</v>
      </c>
      <c r="D457" s="158" t="s">
        <v>20677</v>
      </c>
      <c r="E457" s="158">
        <v>8.0</v>
      </c>
      <c r="F457" s="158" t="s">
        <v>20888</v>
      </c>
      <c r="G457" s="158" t="s">
        <v>4650</v>
      </c>
      <c r="H457" s="159" t="s">
        <v>20635</v>
      </c>
      <c r="I457" s="160">
        <v>11920.0</v>
      </c>
      <c r="J457" s="161">
        <v>1900.0</v>
      </c>
      <c r="K457" s="165">
        <v>1900.0</v>
      </c>
      <c r="L457" s="163"/>
      <c r="M457" s="163"/>
      <c r="N457" s="163"/>
      <c r="O457" s="163"/>
      <c r="P457" s="163"/>
      <c r="Q457" s="163"/>
      <c r="R457" s="163"/>
      <c r="S457" s="163"/>
      <c r="T457" s="163"/>
    </row>
    <row r="458" ht="18.75" hidden="1" customHeight="1">
      <c r="A458" s="166">
        <v>45744.0</v>
      </c>
      <c r="B458" s="158">
        <v>6968.0</v>
      </c>
      <c r="C458" s="158" t="s">
        <v>4129</v>
      </c>
      <c r="D458" s="158"/>
      <c r="E458" s="158" t="s">
        <v>20634</v>
      </c>
      <c r="F458" s="158"/>
      <c r="G458" s="158"/>
      <c r="H458" s="159"/>
      <c r="I458" s="160">
        <v>3000.0</v>
      </c>
      <c r="J458" s="161">
        <v>320.0</v>
      </c>
      <c r="K458" s="162">
        <v>320.0</v>
      </c>
      <c r="L458" s="163">
        <v>0.0</v>
      </c>
      <c r="M458" s="163">
        <v>0.0</v>
      </c>
      <c r="N458" s="163">
        <v>0.0</v>
      </c>
      <c r="O458" s="163"/>
      <c r="P458" s="163"/>
      <c r="Q458" s="163"/>
      <c r="R458" s="163"/>
      <c r="S458" s="163"/>
      <c r="T458" s="163"/>
    </row>
    <row r="459" ht="18.75" hidden="1" customHeight="1">
      <c r="A459" s="166">
        <v>45744.0</v>
      </c>
      <c r="B459" s="158">
        <v>6969.0</v>
      </c>
      <c r="C459" s="158" t="s">
        <v>4017</v>
      </c>
      <c r="D459" s="158"/>
      <c r="E459" s="158" t="s">
        <v>20634</v>
      </c>
      <c r="F459" s="158"/>
      <c r="G459" s="158" t="s">
        <v>4500</v>
      </c>
      <c r="H459" s="159" t="s">
        <v>4500</v>
      </c>
      <c r="I459" s="160">
        <v>3060.0</v>
      </c>
      <c r="J459" s="161">
        <v>380.0</v>
      </c>
      <c r="K459" s="162">
        <v>380.0</v>
      </c>
      <c r="L459" s="163">
        <v>0.0</v>
      </c>
      <c r="M459" s="163">
        <v>0.0</v>
      </c>
      <c r="N459" s="163">
        <v>0.0</v>
      </c>
      <c r="O459" s="163"/>
      <c r="P459" s="163"/>
      <c r="Q459" s="163"/>
      <c r="R459" s="163"/>
      <c r="S459" s="163"/>
      <c r="T459" s="163"/>
    </row>
    <row r="460" ht="18.75" hidden="1" customHeight="1">
      <c r="A460" s="166">
        <v>45744.0</v>
      </c>
      <c r="B460" s="158">
        <v>6970.0</v>
      </c>
      <c r="C460" s="158" t="s">
        <v>744</v>
      </c>
      <c r="D460" s="158"/>
      <c r="E460" s="158" t="s">
        <v>20634</v>
      </c>
      <c r="F460" s="158"/>
      <c r="G460" s="158"/>
      <c r="H460" s="159"/>
      <c r="I460" s="160">
        <v>3200.0</v>
      </c>
      <c r="J460" s="161">
        <v>680.0</v>
      </c>
      <c r="K460" s="162">
        <v>680.0</v>
      </c>
      <c r="L460" s="163">
        <v>0.0</v>
      </c>
      <c r="M460" s="163">
        <v>0.0</v>
      </c>
      <c r="N460" s="163">
        <v>0.0</v>
      </c>
      <c r="O460" s="163"/>
      <c r="P460" s="163"/>
      <c r="Q460" s="163"/>
      <c r="R460" s="163"/>
      <c r="S460" s="163"/>
      <c r="T460" s="163"/>
    </row>
    <row r="461" ht="18.75" hidden="1" customHeight="1">
      <c r="A461" s="157">
        <v>45744.0</v>
      </c>
      <c r="B461" s="158">
        <v>15193.0</v>
      </c>
      <c r="C461" s="158" t="s">
        <v>20760</v>
      </c>
      <c r="D461" s="158" t="s">
        <v>20695</v>
      </c>
      <c r="E461" s="158">
        <v>8.0</v>
      </c>
      <c r="F461" s="158" t="s">
        <v>20998</v>
      </c>
      <c r="G461" s="158" t="s">
        <v>4038</v>
      </c>
      <c r="H461" s="159" t="s">
        <v>20637</v>
      </c>
      <c r="I461" s="160">
        <v>10400.0</v>
      </c>
      <c r="J461" s="161">
        <v>700.0</v>
      </c>
      <c r="K461" s="162"/>
      <c r="L461" s="163"/>
      <c r="M461" s="164">
        <v>700.0</v>
      </c>
      <c r="N461" s="163"/>
      <c r="O461" s="163"/>
      <c r="P461" s="163"/>
      <c r="Q461" s="163"/>
      <c r="R461" s="163"/>
      <c r="S461" s="163"/>
      <c r="T461" s="163"/>
    </row>
    <row r="462" ht="18.75" hidden="1" customHeight="1">
      <c r="A462" s="166">
        <v>45744.0</v>
      </c>
      <c r="B462" s="158">
        <v>6971.0</v>
      </c>
      <c r="C462" s="158" t="s">
        <v>4651</v>
      </c>
      <c r="D462" s="158"/>
      <c r="E462" s="158" t="s">
        <v>20634</v>
      </c>
      <c r="F462" s="158"/>
      <c r="G462" s="158"/>
      <c r="H462" s="159"/>
      <c r="I462" s="160">
        <v>2780.0</v>
      </c>
      <c r="J462" s="161">
        <v>120.0</v>
      </c>
      <c r="K462" s="162">
        <v>0.0</v>
      </c>
      <c r="L462" s="163">
        <v>120.0</v>
      </c>
      <c r="M462" s="163">
        <v>0.0</v>
      </c>
      <c r="N462" s="163">
        <v>0.0</v>
      </c>
      <c r="O462" s="163"/>
      <c r="P462" s="163"/>
      <c r="Q462" s="163"/>
      <c r="R462" s="163"/>
      <c r="S462" s="163"/>
      <c r="T462" s="163"/>
    </row>
    <row r="463" ht="18.75" hidden="1" customHeight="1">
      <c r="A463" s="166">
        <v>45744.0</v>
      </c>
      <c r="B463" s="158">
        <v>6972.0</v>
      </c>
      <c r="C463" s="158" t="s">
        <v>3991</v>
      </c>
      <c r="D463" s="158"/>
      <c r="E463" s="158" t="s">
        <v>20634</v>
      </c>
      <c r="F463" s="158"/>
      <c r="G463" s="158" t="s">
        <v>20685</v>
      </c>
      <c r="H463" s="159" t="s">
        <v>20685</v>
      </c>
      <c r="I463" s="160">
        <v>3200.0</v>
      </c>
      <c r="J463" s="161">
        <v>240.0</v>
      </c>
      <c r="K463" s="162">
        <v>0.0</v>
      </c>
      <c r="L463" s="163">
        <v>240.0</v>
      </c>
      <c r="M463" s="163">
        <v>0.0</v>
      </c>
      <c r="N463" s="163">
        <v>0.0</v>
      </c>
      <c r="O463" s="163"/>
      <c r="P463" s="163"/>
      <c r="Q463" s="163"/>
      <c r="R463" s="163"/>
      <c r="S463" s="163"/>
      <c r="T463" s="163"/>
    </row>
    <row r="464" ht="18.75" hidden="1" customHeight="1">
      <c r="A464" s="157">
        <v>45744.0</v>
      </c>
      <c r="B464" s="158">
        <v>15194.0</v>
      </c>
      <c r="C464" s="158" t="s">
        <v>382</v>
      </c>
      <c r="D464" s="158" t="s">
        <v>20695</v>
      </c>
      <c r="E464" s="158">
        <v>8.0</v>
      </c>
      <c r="F464" s="158" t="s">
        <v>20699</v>
      </c>
      <c r="G464" s="158" t="s">
        <v>4652</v>
      </c>
      <c r="H464" s="159" t="s">
        <v>20635</v>
      </c>
      <c r="I464" s="160">
        <v>14240.0</v>
      </c>
      <c r="J464" s="161">
        <v>4540.0</v>
      </c>
      <c r="K464" s="165">
        <v>4540.0</v>
      </c>
      <c r="L464" s="163"/>
      <c r="M464" s="163"/>
      <c r="N464" s="163"/>
      <c r="O464" s="163"/>
      <c r="P464" s="163"/>
      <c r="Q464" s="163"/>
      <c r="R464" s="163"/>
      <c r="S464" s="163"/>
      <c r="T464" s="163"/>
    </row>
    <row r="465" ht="18.75" hidden="1" customHeight="1">
      <c r="A465" s="166">
        <v>45744.0</v>
      </c>
      <c r="B465" s="158">
        <v>6973.0</v>
      </c>
      <c r="C465" s="158" t="s">
        <v>4111</v>
      </c>
      <c r="D465" s="158"/>
      <c r="E465" s="158" t="s">
        <v>20634</v>
      </c>
      <c r="F465" s="158"/>
      <c r="G465" s="158" t="s">
        <v>20939</v>
      </c>
      <c r="H465" s="159" t="s">
        <v>20939</v>
      </c>
      <c r="I465" s="160">
        <v>4380.0</v>
      </c>
      <c r="J465" s="161">
        <v>1680.0</v>
      </c>
      <c r="K465" s="162">
        <v>1680.0</v>
      </c>
      <c r="L465" s="163">
        <v>0.0</v>
      </c>
      <c r="M465" s="163">
        <v>0.0</v>
      </c>
      <c r="N465" s="163">
        <v>0.0</v>
      </c>
      <c r="O465" s="163"/>
      <c r="P465" s="163"/>
      <c r="Q465" s="163"/>
      <c r="R465" s="163"/>
      <c r="S465" s="163"/>
      <c r="T465" s="163"/>
    </row>
    <row r="466" ht="18.75" hidden="1" customHeight="1">
      <c r="A466" s="157">
        <v>45744.0</v>
      </c>
      <c r="B466" s="158">
        <v>15195.0</v>
      </c>
      <c r="C466" s="158"/>
      <c r="D466" s="158" t="s">
        <v>20687</v>
      </c>
      <c r="E466" s="158" t="s">
        <v>132</v>
      </c>
      <c r="F466" s="158" t="s">
        <v>20999</v>
      </c>
      <c r="G466" s="158" t="s">
        <v>21000</v>
      </c>
      <c r="H466" s="159" t="s">
        <v>20635</v>
      </c>
      <c r="I466" s="160">
        <v>11600.0</v>
      </c>
      <c r="J466" s="161">
        <v>1320.0</v>
      </c>
      <c r="K466" s="165">
        <v>1320.0</v>
      </c>
      <c r="L466" s="163"/>
      <c r="M466" s="163"/>
      <c r="N466" s="163"/>
      <c r="O466" s="163"/>
      <c r="P466" s="163"/>
      <c r="Q466" s="163"/>
      <c r="R466" s="163"/>
      <c r="S466" s="163"/>
      <c r="T466" s="163"/>
    </row>
    <row r="467" ht="18.75" hidden="1" customHeight="1">
      <c r="A467" s="157">
        <v>45744.0</v>
      </c>
      <c r="B467" s="158">
        <v>15196.0</v>
      </c>
      <c r="C467" s="158" t="s">
        <v>21001</v>
      </c>
      <c r="D467" s="158" t="s">
        <v>20695</v>
      </c>
      <c r="E467" s="158">
        <v>14.0</v>
      </c>
      <c r="F467" s="158" t="s">
        <v>21002</v>
      </c>
      <c r="G467" s="158" t="s">
        <v>21003</v>
      </c>
      <c r="H467" s="159"/>
      <c r="I467" s="160">
        <v>12340.0</v>
      </c>
      <c r="J467" s="161">
        <v>2620.0</v>
      </c>
      <c r="K467" s="162"/>
      <c r="L467" s="163"/>
      <c r="M467" s="163"/>
      <c r="N467" s="163"/>
      <c r="O467" s="163"/>
      <c r="P467" s="163"/>
      <c r="Q467" s="163"/>
      <c r="R467" s="163"/>
      <c r="S467" s="163"/>
      <c r="T467" s="163"/>
    </row>
    <row r="468" ht="18.75" hidden="1" customHeight="1">
      <c r="A468" s="157">
        <v>45744.0</v>
      </c>
      <c r="B468" s="158">
        <v>15197.0</v>
      </c>
      <c r="C468" s="158" t="s">
        <v>21004</v>
      </c>
      <c r="D468" s="158" t="s">
        <v>20695</v>
      </c>
      <c r="E468" s="158">
        <v>8.0</v>
      </c>
      <c r="F468" s="158" t="s">
        <v>21005</v>
      </c>
      <c r="G468" s="158" t="s">
        <v>4654</v>
      </c>
      <c r="H468" s="159" t="s">
        <v>20635</v>
      </c>
      <c r="I468" s="160">
        <v>12600.0</v>
      </c>
      <c r="J468" s="161">
        <v>2900.0</v>
      </c>
      <c r="K468" s="165">
        <v>2900.0</v>
      </c>
      <c r="L468" s="163"/>
      <c r="M468" s="163"/>
      <c r="N468" s="163"/>
      <c r="O468" s="163"/>
      <c r="P468" s="163"/>
      <c r="Q468" s="163"/>
      <c r="R468" s="163"/>
      <c r="S468" s="163"/>
      <c r="T468" s="163"/>
    </row>
    <row r="469" ht="18.75" hidden="1" customHeight="1">
      <c r="A469" s="167">
        <v>45744.028997256944</v>
      </c>
      <c r="B469" s="158">
        <v>6967.0</v>
      </c>
      <c r="C469" s="158" t="s">
        <v>4017</v>
      </c>
      <c r="D469" s="158"/>
      <c r="E469" s="158" t="s">
        <v>20634</v>
      </c>
      <c r="F469" s="158"/>
      <c r="G469" s="158" t="s">
        <v>4500</v>
      </c>
      <c r="H469" s="159" t="s">
        <v>4500</v>
      </c>
      <c r="I469" s="160">
        <v>3500.0</v>
      </c>
      <c r="J469" s="161">
        <v>760.0</v>
      </c>
      <c r="K469" s="162">
        <v>760.0</v>
      </c>
      <c r="L469" s="163">
        <v>0.0</v>
      </c>
      <c r="M469" s="163">
        <v>0.0</v>
      </c>
      <c r="N469" s="163">
        <v>0.0</v>
      </c>
      <c r="O469" s="163"/>
      <c r="P469" s="163"/>
      <c r="Q469" s="163"/>
      <c r="R469" s="163"/>
      <c r="S469" s="163"/>
      <c r="T469" s="163"/>
    </row>
    <row r="470" ht="18.75" hidden="1" customHeight="1">
      <c r="A470" s="166">
        <v>45747.0</v>
      </c>
      <c r="B470" s="158">
        <v>6977.0</v>
      </c>
      <c r="C470" s="158" t="s">
        <v>21006</v>
      </c>
      <c r="D470" s="158"/>
      <c r="E470" s="158" t="s">
        <v>20634</v>
      </c>
      <c r="F470" s="158"/>
      <c r="G470" s="158" t="s">
        <v>21007</v>
      </c>
      <c r="H470" s="159" t="s">
        <v>21007</v>
      </c>
      <c r="I470" s="160">
        <v>3340.0</v>
      </c>
      <c r="J470" s="161">
        <v>860.0</v>
      </c>
      <c r="K470" s="162">
        <v>860.0</v>
      </c>
      <c r="L470" s="163">
        <v>0.0</v>
      </c>
      <c r="M470" s="163">
        <v>0.0</v>
      </c>
      <c r="N470" s="163">
        <v>0.0</v>
      </c>
      <c r="O470" s="163"/>
      <c r="P470" s="163"/>
      <c r="Q470" s="163"/>
      <c r="R470" s="163"/>
      <c r="S470" s="163"/>
      <c r="T470" s="163"/>
    </row>
    <row r="471" ht="18.75" hidden="1" customHeight="1">
      <c r="A471" s="166">
        <v>45747.0</v>
      </c>
      <c r="B471" s="158">
        <v>6978.0</v>
      </c>
      <c r="C471" s="158" t="s">
        <v>3980</v>
      </c>
      <c r="D471" s="158"/>
      <c r="E471" s="158" t="s">
        <v>20634</v>
      </c>
      <c r="F471" s="158"/>
      <c r="G471" s="158" t="s">
        <v>21008</v>
      </c>
      <c r="H471" s="159" t="s">
        <v>21008</v>
      </c>
      <c r="I471" s="160">
        <v>2840.0</v>
      </c>
      <c r="J471" s="161">
        <v>220.0</v>
      </c>
      <c r="K471" s="162">
        <v>220.0</v>
      </c>
      <c r="L471" s="163">
        <v>0.0</v>
      </c>
      <c r="M471" s="163">
        <v>0.0</v>
      </c>
      <c r="N471" s="163">
        <v>0.0</v>
      </c>
      <c r="O471" s="163"/>
      <c r="P471" s="163"/>
      <c r="Q471" s="163"/>
      <c r="R471" s="163"/>
      <c r="S471" s="163"/>
      <c r="T471" s="163"/>
    </row>
    <row r="472" ht="18.75" hidden="1" customHeight="1">
      <c r="A472" s="157">
        <v>45747.0</v>
      </c>
      <c r="B472" s="158">
        <v>15199.0</v>
      </c>
      <c r="C472" s="158" t="s">
        <v>20820</v>
      </c>
      <c r="D472" s="158" t="s">
        <v>20687</v>
      </c>
      <c r="E472" s="158">
        <v>8.0</v>
      </c>
      <c r="F472" s="158" t="s">
        <v>20897</v>
      </c>
      <c r="G472" s="158" t="s">
        <v>4538</v>
      </c>
      <c r="H472" s="159" t="s">
        <v>20638</v>
      </c>
      <c r="I472" s="160">
        <v>15840.0</v>
      </c>
      <c r="J472" s="161">
        <v>5820.0</v>
      </c>
      <c r="K472" s="162"/>
      <c r="L472" s="163"/>
      <c r="M472" s="163"/>
      <c r="N472" s="164">
        <v>5820.0</v>
      </c>
      <c r="O472" s="163"/>
      <c r="P472" s="163"/>
      <c r="Q472" s="163"/>
      <c r="R472" s="163"/>
      <c r="S472" s="163"/>
      <c r="T472" s="163"/>
    </row>
    <row r="473" ht="18.75" hidden="1" customHeight="1">
      <c r="A473" s="157">
        <v>45747.0</v>
      </c>
      <c r="B473" s="158">
        <v>15200.0</v>
      </c>
      <c r="C473" s="158" t="s">
        <v>265</v>
      </c>
      <c r="D473" s="158" t="s">
        <v>20677</v>
      </c>
      <c r="E473" s="158">
        <v>14.0</v>
      </c>
      <c r="F473" s="158" t="s">
        <v>20793</v>
      </c>
      <c r="G473" s="158" t="s">
        <v>4088</v>
      </c>
      <c r="H473" s="159" t="s">
        <v>20635</v>
      </c>
      <c r="I473" s="160">
        <v>15380.0</v>
      </c>
      <c r="J473" s="161">
        <v>5340.0</v>
      </c>
      <c r="K473" s="165">
        <v>5340.0</v>
      </c>
      <c r="L473" s="163"/>
      <c r="M473" s="163"/>
      <c r="N473" s="163"/>
      <c r="O473" s="163"/>
      <c r="P473" s="163"/>
      <c r="Q473" s="163"/>
      <c r="R473" s="163"/>
      <c r="S473" s="163"/>
      <c r="T473" s="163"/>
    </row>
    <row r="474" ht="18.75" hidden="1" customHeight="1">
      <c r="A474" s="157">
        <v>45747.0</v>
      </c>
      <c r="B474" s="158">
        <v>15201.0</v>
      </c>
      <c r="C474" s="158" t="s">
        <v>4051</v>
      </c>
      <c r="D474" s="158" t="s">
        <v>20687</v>
      </c>
      <c r="E474" s="158" t="s">
        <v>132</v>
      </c>
      <c r="F474" s="158" t="s">
        <v>20776</v>
      </c>
      <c r="G474" s="158" t="s">
        <v>4655</v>
      </c>
      <c r="H474" s="159" t="s">
        <v>20635</v>
      </c>
      <c r="I474" s="160">
        <v>11880.0</v>
      </c>
      <c r="J474" s="161">
        <v>1600.0</v>
      </c>
      <c r="K474" s="165">
        <v>1600.0</v>
      </c>
      <c r="L474" s="163"/>
      <c r="M474" s="163"/>
      <c r="N474" s="163"/>
      <c r="O474" s="163"/>
      <c r="P474" s="163"/>
      <c r="Q474" s="163"/>
      <c r="R474" s="163"/>
      <c r="S474" s="163"/>
      <c r="T474" s="163"/>
    </row>
    <row r="475" ht="18.75" hidden="1" customHeight="1">
      <c r="A475" s="157">
        <v>45747.0</v>
      </c>
      <c r="B475" s="158">
        <v>15202.0</v>
      </c>
      <c r="C475" s="158" t="s">
        <v>4082</v>
      </c>
      <c r="D475" s="158" t="s">
        <v>20677</v>
      </c>
      <c r="E475" s="158">
        <v>16.0</v>
      </c>
      <c r="F475" s="158" t="s">
        <v>21009</v>
      </c>
      <c r="G475" s="158" t="s">
        <v>4109</v>
      </c>
      <c r="H475" s="159" t="s">
        <v>20635</v>
      </c>
      <c r="I475" s="160">
        <v>12620.0</v>
      </c>
      <c r="J475" s="161">
        <v>2340.0</v>
      </c>
      <c r="K475" s="165">
        <v>2340.0</v>
      </c>
      <c r="L475" s="163"/>
      <c r="M475" s="163"/>
      <c r="N475" s="163"/>
      <c r="O475" s="163"/>
      <c r="P475" s="163"/>
      <c r="Q475" s="163"/>
      <c r="R475" s="163"/>
      <c r="S475" s="163"/>
      <c r="T475" s="163"/>
    </row>
    <row r="476" ht="18.75" hidden="1" customHeight="1">
      <c r="A476" s="157">
        <v>45747.0</v>
      </c>
      <c r="B476" s="158">
        <v>15203.0</v>
      </c>
      <c r="C476" s="158" t="s">
        <v>3339</v>
      </c>
      <c r="D476" s="158" t="s">
        <v>20673</v>
      </c>
      <c r="E476" s="158">
        <v>8.0</v>
      </c>
      <c r="F476" s="158" t="s">
        <v>20782</v>
      </c>
      <c r="G476" s="158" t="s">
        <v>4636</v>
      </c>
      <c r="H476" s="159" t="s">
        <v>20635</v>
      </c>
      <c r="I476" s="160">
        <v>14400.0</v>
      </c>
      <c r="J476" s="161">
        <v>4560.0</v>
      </c>
      <c r="K476" s="165">
        <v>4560.0</v>
      </c>
      <c r="L476" s="163"/>
      <c r="M476" s="163"/>
      <c r="N476" s="163"/>
      <c r="O476" s="163"/>
      <c r="P476" s="163"/>
      <c r="Q476" s="163"/>
      <c r="R476" s="163"/>
      <c r="S476" s="163"/>
      <c r="T476" s="163"/>
    </row>
    <row r="477" ht="18.75" hidden="1" customHeight="1">
      <c r="A477" s="157">
        <v>45747.0</v>
      </c>
      <c r="B477" s="158">
        <v>15204.0</v>
      </c>
      <c r="C477" s="158" t="s">
        <v>2781</v>
      </c>
      <c r="D477" s="158" t="s">
        <v>20695</v>
      </c>
      <c r="E477" s="158">
        <v>8.0</v>
      </c>
      <c r="F477" s="158" t="s">
        <v>20686</v>
      </c>
      <c r="G477" s="158" t="s">
        <v>4451</v>
      </c>
      <c r="H477" s="159" t="s">
        <v>20635</v>
      </c>
      <c r="I477" s="160">
        <v>11880.0</v>
      </c>
      <c r="J477" s="161">
        <v>2180.0</v>
      </c>
      <c r="K477" s="165">
        <v>2180.0</v>
      </c>
      <c r="L477" s="163"/>
      <c r="M477" s="163"/>
      <c r="N477" s="163"/>
      <c r="O477" s="163"/>
      <c r="P477" s="163"/>
      <c r="Q477" s="163"/>
      <c r="R477" s="163"/>
      <c r="S477" s="163"/>
      <c r="T477" s="163"/>
    </row>
    <row r="478" ht="18.75" hidden="1" customHeight="1">
      <c r="A478" s="166">
        <v>45747.0</v>
      </c>
      <c r="B478" s="158">
        <v>6979.0</v>
      </c>
      <c r="C478" s="158" t="s">
        <v>4455</v>
      </c>
      <c r="D478" s="158"/>
      <c r="E478" s="158" t="s">
        <v>20634</v>
      </c>
      <c r="F478" s="158"/>
      <c r="G478" s="158"/>
      <c r="H478" s="159"/>
      <c r="I478" s="160">
        <v>3400.0</v>
      </c>
      <c r="J478" s="161">
        <v>360.0</v>
      </c>
      <c r="K478" s="162">
        <v>360.0</v>
      </c>
      <c r="L478" s="163">
        <v>0.0</v>
      </c>
      <c r="M478" s="163">
        <v>0.0</v>
      </c>
      <c r="N478" s="163">
        <v>0.0</v>
      </c>
      <c r="O478" s="163"/>
      <c r="P478" s="163"/>
      <c r="Q478" s="163"/>
      <c r="R478" s="163"/>
      <c r="S478" s="163"/>
      <c r="T478" s="163"/>
    </row>
    <row r="479" ht="18.75" hidden="1" customHeight="1">
      <c r="A479" s="166">
        <v>45747.0</v>
      </c>
      <c r="B479" s="158">
        <v>6980.0</v>
      </c>
      <c r="C479" s="158" t="s">
        <v>4082</v>
      </c>
      <c r="D479" s="158"/>
      <c r="E479" s="158" t="s">
        <v>20634</v>
      </c>
      <c r="F479" s="158"/>
      <c r="G479" s="158" t="s">
        <v>21010</v>
      </c>
      <c r="H479" s="159" t="s">
        <v>21010</v>
      </c>
      <c r="I479" s="160">
        <v>3600.0</v>
      </c>
      <c r="J479" s="161">
        <v>3600.0</v>
      </c>
      <c r="K479" s="162">
        <v>0.0</v>
      </c>
      <c r="L479" s="163">
        <v>0.0</v>
      </c>
      <c r="M479" s="163">
        <v>3600.0</v>
      </c>
      <c r="N479" s="163">
        <v>0.0</v>
      </c>
      <c r="O479" s="163"/>
      <c r="P479" s="163"/>
      <c r="Q479" s="163"/>
      <c r="R479" s="163"/>
      <c r="S479" s="163"/>
      <c r="T479" s="163"/>
    </row>
    <row r="480" ht="18.75" hidden="1" customHeight="1">
      <c r="A480" s="157">
        <v>45747.0</v>
      </c>
      <c r="B480" s="158">
        <v>15205.0</v>
      </c>
      <c r="C480" s="158" t="s">
        <v>357</v>
      </c>
      <c r="D480" s="158" t="s">
        <v>20687</v>
      </c>
      <c r="E480" s="158">
        <v>8.0</v>
      </c>
      <c r="F480" s="158" t="s">
        <v>20821</v>
      </c>
      <c r="G480" s="158" t="s">
        <v>4657</v>
      </c>
      <c r="H480" s="159" t="s">
        <v>20635</v>
      </c>
      <c r="I480" s="160">
        <v>13800.0</v>
      </c>
      <c r="J480" s="161">
        <v>3780.0</v>
      </c>
      <c r="K480" s="165">
        <v>3780.0</v>
      </c>
      <c r="L480" s="163"/>
      <c r="M480" s="163"/>
      <c r="N480" s="163"/>
      <c r="O480" s="163"/>
      <c r="P480" s="163"/>
      <c r="Q480" s="163"/>
      <c r="R480" s="163"/>
      <c r="S480" s="163"/>
      <c r="T480" s="163"/>
    </row>
    <row r="481" ht="18.75" hidden="1" customHeight="1">
      <c r="A481" s="157">
        <v>45747.0</v>
      </c>
      <c r="B481" s="158">
        <v>15206.0</v>
      </c>
      <c r="C481" s="158" t="s">
        <v>21011</v>
      </c>
      <c r="D481" s="158" t="s">
        <v>20677</v>
      </c>
      <c r="E481" s="158">
        <v>8.0</v>
      </c>
      <c r="F481" s="158" t="s">
        <v>21012</v>
      </c>
      <c r="G481" s="158" t="s">
        <v>4658</v>
      </c>
      <c r="H481" s="159" t="s">
        <v>20635</v>
      </c>
      <c r="I481" s="160">
        <v>14140.0</v>
      </c>
      <c r="J481" s="161">
        <v>4120.0</v>
      </c>
      <c r="K481" s="165">
        <v>4120.0</v>
      </c>
      <c r="L481" s="163"/>
      <c r="M481" s="163"/>
      <c r="N481" s="163"/>
      <c r="O481" s="163"/>
      <c r="P481" s="163"/>
      <c r="Q481" s="163"/>
      <c r="R481" s="163"/>
      <c r="S481" s="163"/>
      <c r="T481" s="163"/>
    </row>
    <row r="482" ht="18.75" hidden="1" customHeight="1">
      <c r="A482" s="157">
        <v>45747.0</v>
      </c>
      <c r="B482" s="158">
        <v>15207.0</v>
      </c>
      <c r="C482" s="158" t="s">
        <v>3260</v>
      </c>
      <c r="D482" s="158" t="s">
        <v>20673</v>
      </c>
      <c r="E482" s="158">
        <v>8.0</v>
      </c>
      <c r="F482" s="158" t="s">
        <v>20842</v>
      </c>
      <c r="G482" s="158" t="s">
        <v>4659</v>
      </c>
      <c r="H482" s="159" t="s">
        <v>20635</v>
      </c>
      <c r="I482" s="160">
        <v>15340.0</v>
      </c>
      <c r="J482" s="161">
        <v>5500.0</v>
      </c>
      <c r="K482" s="165">
        <v>5500.0</v>
      </c>
      <c r="L482" s="163"/>
      <c r="M482" s="163"/>
      <c r="N482" s="163"/>
      <c r="O482" s="163"/>
      <c r="P482" s="163"/>
      <c r="Q482" s="163"/>
      <c r="R482" s="163"/>
      <c r="S482" s="163"/>
      <c r="T482" s="163"/>
    </row>
    <row r="483" ht="18.75" hidden="1" customHeight="1">
      <c r="A483" s="157">
        <v>45747.0</v>
      </c>
      <c r="B483" s="158">
        <v>15208.0</v>
      </c>
      <c r="C483" s="158" t="s">
        <v>21013</v>
      </c>
      <c r="D483" s="158" t="s">
        <v>20677</v>
      </c>
      <c r="E483" s="158">
        <v>5.0</v>
      </c>
      <c r="F483" s="158" t="s">
        <v>20696</v>
      </c>
      <c r="G483" s="158" t="s">
        <v>4660</v>
      </c>
      <c r="H483" s="159" t="s">
        <v>20669</v>
      </c>
      <c r="I483" s="160">
        <v>10320.0</v>
      </c>
      <c r="J483" s="161">
        <v>10320.0</v>
      </c>
      <c r="K483" s="162"/>
      <c r="L483" s="164">
        <v>10320.0</v>
      </c>
      <c r="M483" s="163"/>
      <c r="N483" s="163"/>
      <c r="O483" s="163"/>
      <c r="P483" s="163"/>
      <c r="Q483" s="163"/>
      <c r="R483" s="163"/>
      <c r="S483" s="163"/>
      <c r="T483" s="163"/>
    </row>
    <row r="484" ht="18.75" hidden="1" customHeight="1">
      <c r="A484" s="157">
        <v>45747.0</v>
      </c>
      <c r="B484" s="158">
        <v>15209.0</v>
      </c>
      <c r="C484" s="158" t="s">
        <v>20716</v>
      </c>
      <c r="D484" s="158" t="s">
        <v>20687</v>
      </c>
      <c r="E484" s="158">
        <v>12.0</v>
      </c>
      <c r="F484" s="158" t="s">
        <v>20937</v>
      </c>
      <c r="G484" s="158" t="s">
        <v>4617</v>
      </c>
      <c r="H484" s="159" t="s">
        <v>20635</v>
      </c>
      <c r="I484" s="160">
        <v>15160.0</v>
      </c>
      <c r="J484" s="161">
        <v>5120.0</v>
      </c>
      <c r="K484" s="165">
        <v>5120.0</v>
      </c>
      <c r="L484" s="163"/>
      <c r="M484" s="163"/>
      <c r="N484" s="163"/>
      <c r="O484" s="163"/>
      <c r="P484" s="163"/>
      <c r="Q484" s="163"/>
      <c r="R484" s="163"/>
      <c r="S484" s="163"/>
      <c r="T484" s="163"/>
    </row>
    <row r="485" ht="18.75" hidden="1" customHeight="1">
      <c r="A485" s="166">
        <v>45747.0</v>
      </c>
      <c r="B485" s="158">
        <v>6981.0</v>
      </c>
      <c r="C485" s="158" t="s">
        <v>4082</v>
      </c>
      <c r="D485" s="158"/>
      <c r="E485" s="158" t="s">
        <v>20634</v>
      </c>
      <c r="F485" s="158"/>
      <c r="G485" s="158" t="s">
        <v>21010</v>
      </c>
      <c r="H485" s="159" t="s">
        <v>21010</v>
      </c>
      <c r="I485" s="160">
        <v>3600.0</v>
      </c>
      <c r="J485" s="161">
        <v>940.0</v>
      </c>
      <c r="K485" s="162">
        <v>0.0</v>
      </c>
      <c r="L485" s="163">
        <v>0.0</v>
      </c>
      <c r="M485" s="163">
        <v>940.0</v>
      </c>
      <c r="N485" s="163">
        <v>0.0</v>
      </c>
      <c r="O485" s="163"/>
      <c r="P485" s="163"/>
      <c r="Q485" s="163"/>
      <c r="R485" s="163"/>
      <c r="S485" s="163"/>
      <c r="T485" s="163"/>
    </row>
    <row r="486" ht="18.75" hidden="1" customHeight="1">
      <c r="A486" s="157">
        <v>45747.0</v>
      </c>
      <c r="B486" s="158">
        <v>15210.0</v>
      </c>
      <c r="C486" s="158" t="s">
        <v>21014</v>
      </c>
      <c r="D486" s="158" t="s">
        <v>20695</v>
      </c>
      <c r="E486" s="158">
        <v>6.0</v>
      </c>
      <c r="F486" s="158" t="s">
        <v>20816</v>
      </c>
      <c r="G486" s="158" t="s">
        <v>4661</v>
      </c>
      <c r="H486" s="159" t="s">
        <v>20635</v>
      </c>
      <c r="I486" s="160">
        <v>13300.0</v>
      </c>
      <c r="J486" s="161">
        <v>3460.0</v>
      </c>
      <c r="K486" s="165">
        <v>3460.0</v>
      </c>
      <c r="L486" s="163"/>
      <c r="M486" s="163"/>
      <c r="N486" s="163"/>
      <c r="O486" s="163"/>
      <c r="P486" s="163"/>
      <c r="Q486" s="163"/>
      <c r="R486" s="163"/>
      <c r="S486" s="163"/>
      <c r="T486" s="163"/>
    </row>
    <row r="487" ht="18.75" hidden="1" customHeight="1">
      <c r="A487" s="166">
        <v>45747.0</v>
      </c>
      <c r="B487" s="158">
        <v>6982.0</v>
      </c>
      <c r="C487" s="158" t="s">
        <v>4662</v>
      </c>
      <c r="D487" s="158"/>
      <c r="E487" s="158" t="s">
        <v>20634</v>
      </c>
      <c r="F487" s="158"/>
      <c r="G487" s="158"/>
      <c r="H487" s="159"/>
      <c r="I487" s="160">
        <v>3380.0</v>
      </c>
      <c r="J487" s="161">
        <v>260.0</v>
      </c>
      <c r="K487" s="162">
        <v>0.0</v>
      </c>
      <c r="L487" s="163">
        <v>260.0</v>
      </c>
      <c r="M487" s="163">
        <v>0.0</v>
      </c>
      <c r="N487" s="163">
        <v>0.0</v>
      </c>
      <c r="O487" s="163"/>
      <c r="P487" s="163"/>
      <c r="Q487" s="163"/>
      <c r="R487" s="163"/>
      <c r="S487" s="163"/>
      <c r="T487" s="163"/>
    </row>
    <row r="488" ht="18.75" hidden="1" customHeight="1">
      <c r="A488" s="166">
        <v>45747.0</v>
      </c>
      <c r="B488" s="158">
        <v>6983.0</v>
      </c>
      <c r="C488" s="158" t="s">
        <v>4663</v>
      </c>
      <c r="D488" s="158"/>
      <c r="E488" s="158" t="s">
        <v>20634</v>
      </c>
      <c r="F488" s="158"/>
      <c r="G488" s="158"/>
      <c r="H488" s="159"/>
      <c r="I488" s="160">
        <v>4260.0</v>
      </c>
      <c r="J488" s="161">
        <v>1440.0</v>
      </c>
      <c r="K488" s="162">
        <v>0.0</v>
      </c>
      <c r="L488" s="163">
        <v>1440.0</v>
      </c>
      <c r="M488" s="163">
        <v>0.0</v>
      </c>
      <c r="N488" s="163">
        <v>0.0</v>
      </c>
      <c r="O488" s="163"/>
      <c r="P488" s="163"/>
      <c r="Q488" s="163"/>
      <c r="R488" s="163"/>
      <c r="S488" s="163"/>
      <c r="T488" s="163"/>
    </row>
    <row r="489" ht="18.75" hidden="1" customHeight="1">
      <c r="A489" s="157">
        <v>45747.0</v>
      </c>
      <c r="B489" s="158">
        <v>15211.0</v>
      </c>
      <c r="C489" s="158" t="s">
        <v>21015</v>
      </c>
      <c r="D489" s="158" t="s">
        <v>20687</v>
      </c>
      <c r="E489" s="158">
        <v>8.0</v>
      </c>
      <c r="F489" s="158" t="s">
        <v>21016</v>
      </c>
      <c r="G489" s="158" t="s">
        <v>4664</v>
      </c>
      <c r="H489" s="159" t="s">
        <v>20635</v>
      </c>
      <c r="I489" s="160">
        <v>11860.0</v>
      </c>
      <c r="J489" s="161">
        <v>1840.0</v>
      </c>
      <c r="K489" s="165">
        <v>1840.0</v>
      </c>
      <c r="L489" s="163"/>
      <c r="M489" s="163"/>
      <c r="N489" s="163"/>
      <c r="O489" s="163"/>
      <c r="P489" s="163"/>
      <c r="Q489" s="163"/>
      <c r="R489" s="163"/>
      <c r="S489" s="163"/>
      <c r="T489" s="163"/>
    </row>
    <row r="490" ht="18.75" hidden="1" customHeight="1">
      <c r="A490" s="157">
        <v>45747.0</v>
      </c>
      <c r="B490" s="158">
        <v>15212.0</v>
      </c>
      <c r="C490" s="158" t="s">
        <v>3417</v>
      </c>
      <c r="D490" s="158" t="s">
        <v>20695</v>
      </c>
      <c r="E490" s="158">
        <v>8.0</v>
      </c>
      <c r="F490" s="158" t="s">
        <v>20961</v>
      </c>
      <c r="G490" s="158" t="s">
        <v>4665</v>
      </c>
      <c r="H490" s="159" t="s">
        <v>20635</v>
      </c>
      <c r="I490" s="160">
        <v>11560.0</v>
      </c>
      <c r="J490" s="161">
        <v>1860.0</v>
      </c>
      <c r="K490" s="165">
        <v>1860.0</v>
      </c>
      <c r="L490" s="163"/>
      <c r="M490" s="163"/>
      <c r="N490" s="163"/>
      <c r="O490" s="163"/>
      <c r="P490" s="163"/>
      <c r="Q490" s="163"/>
      <c r="R490" s="163"/>
      <c r="S490" s="163"/>
      <c r="T490" s="163"/>
    </row>
    <row r="491" ht="18.75" hidden="1" customHeight="1">
      <c r="A491" s="166">
        <v>45747.0</v>
      </c>
      <c r="B491" s="158">
        <v>7000.0</v>
      </c>
      <c r="C491" s="158" t="s">
        <v>1221</v>
      </c>
      <c r="D491" s="158"/>
      <c r="E491" s="158" t="s">
        <v>20634</v>
      </c>
      <c r="F491" s="158"/>
      <c r="G491" s="158" t="s">
        <v>20944</v>
      </c>
      <c r="H491" s="159" t="s">
        <v>20944</v>
      </c>
      <c r="I491" s="160">
        <v>3460.0</v>
      </c>
      <c r="J491" s="161">
        <v>700.0</v>
      </c>
      <c r="K491" s="162">
        <v>0.0</v>
      </c>
      <c r="L491" s="163">
        <v>700.0</v>
      </c>
      <c r="M491" s="163">
        <v>0.0</v>
      </c>
      <c r="N491" s="163">
        <v>0.0</v>
      </c>
      <c r="O491" s="163"/>
      <c r="P491" s="163"/>
      <c r="Q491" s="163"/>
      <c r="R491" s="163"/>
      <c r="S491" s="163"/>
      <c r="T491" s="163"/>
    </row>
    <row r="492" ht="18.75" hidden="1" customHeight="1">
      <c r="A492" s="166">
        <v>45747.0</v>
      </c>
      <c r="B492" s="158">
        <v>7001.0</v>
      </c>
      <c r="C492" s="158" t="s">
        <v>1093</v>
      </c>
      <c r="D492" s="158"/>
      <c r="E492" s="158" t="s">
        <v>20634</v>
      </c>
      <c r="F492" s="158"/>
      <c r="G492" s="158" t="s">
        <v>21017</v>
      </c>
      <c r="H492" s="159" t="s">
        <v>21017</v>
      </c>
      <c r="I492" s="160">
        <v>3240.0</v>
      </c>
      <c r="J492" s="161">
        <v>500.0</v>
      </c>
      <c r="K492" s="162">
        <v>0.0</v>
      </c>
      <c r="L492" s="163">
        <v>500.0</v>
      </c>
      <c r="M492" s="163">
        <v>0.0</v>
      </c>
      <c r="N492" s="163">
        <v>0.0</v>
      </c>
      <c r="O492" s="163"/>
      <c r="P492" s="163"/>
      <c r="Q492" s="163"/>
      <c r="R492" s="163"/>
      <c r="S492" s="163"/>
      <c r="T492" s="163"/>
    </row>
    <row r="493" ht="18.75" hidden="1" customHeight="1">
      <c r="A493" s="167">
        <v>45747.0290052662</v>
      </c>
      <c r="B493" s="158">
        <v>6976.0</v>
      </c>
      <c r="C493" s="158" t="s">
        <v>4017</v>
      </c>
      <c r="D493" s="158"/>
      <c r="E493" s="158" t="s">
        <v>20634</v>
      </c>
      <c r="F493" s="158"/>
      <c r="G493" s="158" t="s">
        <v>4500</v>
      </c>
      <c r="H493" s="159" t="s">
        <v>4500</v>
      </c>
      <c r="I493" s="160">
        <v>3240.0</v>
      </c>
      <c r="J493" s="161">
        <v>720.0</v>
      </c>
      <c r="K493" s="162">
        <v>720.0</v>
      </c>
      <c r="L493" s="163">
        <v>0.0</v>
      </c>
      <c r="M493" s="163">
        <v>0.0</v>
      </c>
      <c r="N493" s="163">
        <v>0.0</v>
      </c>
      <c r="O493" s="163"/>
      <c r="P493" s="163"/>
      <c r="Q493" s="163"/>
      <c r="R493" s="163"/>
      <c r="S493" s="163"/>
      <c r="T493" s="163"/>
    </row>
    <row r="494" ht="18.75" hidden="1" customHeight="1">
      <c r="A494" s="157">
        <v>45748.0</v>
      </c>
      <c r="B494" s="158">
        <v>15213.0</v>
      </c>
      <c r="C494" s="158" t="s">
        <v>4671</v>
      </c>
      <c r="D494" s="158" t="s">
        <v>20677</v>
      </c>
      <c r="E494" s="158">
        <v>8.0</v>
      </c>
      <c r="F494" s="158" t="s">
        <v>20948</v>
      </c>
      <c r="G494" s="158" t="s">
        <v>21018</v>
      </c>
      <c r="H494" s="159" t="s">
        <v>20635</v>
      </c>
      <c r="I494" s="160">
        <v>11520.0</v>
      </c>
      <c r="J494" s="161">
        <v>1500.0</v>
      </c>
      <c r="K494" s="165">
        <v>1500.0</v>
      </c>
      <c r="L494" s="163"/>
      <c r="M494" s="163"/>
      <c r="N494" s="163"/>
      <c r="O494" s="163"/>
      <c r="P494" s="163"/>
      <c r="Q494" s="163"/>
      <c r="R494" s="163"/>
      <c r="S494" s="163"/>
      <c r="T494" s="163"/>
    </row>
    <row r="495" ht="18.75" hidden="1" customHeight="1">
      <c r="A495" s="157">
        <v>45748.0</v>
      </c>
      <c r="B495" s="158">
        <v>15214.0</v>
      </c>
      <c r="C495" s="158" t="s">
        <v>20829</v>
      </c>
      <c r="D495" s="158" t="s">
        <v>20695</v>
      </c>
      <c r="E495" s="158">
        <v>8.0</v>
      </c>
      <c r="F495" s="158" t="s">
        <v>20699</v>
      </c>
      <c r="G495" s="158" t="s">
        <v>4301</v>
      </c>
      <c r="H495" s="159" t="s">
        <v>20635</v>
      </c>
      <c r="I495" s="160">
        <v>16620.0</v>
      </c>
      <c r="J495" s="161">
        <v>6920.0</v>
      </c>
      <c r="K495" s="165">
        <v>6920.0</v>
      </c>
      <c r="L495" s="163"/>
      <c r="M495" s="163"/>
      <c r="N495" s="163"/>
      <c r="O495" s="163"/>
      <c r="P495" s="163"/>
      <c r="Q495" s="163"/>
      <c r="R495" s="163"/>
      <c r="S495" s="163"/>
      <c r="T495" s="163"/>
    </row>
    <row r="496" ht="18.75" hidden="1" customHeight="1">
      <c r="A496" s="157">
        <v>45748.0</v>
      </c>
      <c r="B496" s="158">
        <v>15215.0</v>
      </c>
      <c r="C496" s="158" t="s">
        <v>4097</v>
      </c>
      <c r="D496" s="158" t="s">
        <v>20673</v>
      </c>
      <c r="E496" s="158">
        <v>8.0</v>
      </c>
      <c r="F496" s="158" t="s">
        <v>21019</v>
      </c>
      <c r="G496" s="158" t="s">
        <v>4666</v>
      </c>
      <c r="H496" s="159" t="s">
        <v>20638</v>
      </c>
      <c r="I496" s="160">
        <v>18000.0</v>
      </c>
      <c r="J496" s="161">
        <v>8160.0</v>
      </c>
      <c r="K496" s="162"/>
      <c r="L496" s="163"/>
      <c r="M496" s="163"/>
      <c r="N496" s="164">
        <v>8160.0</v>
      </c>
      <c r="O496" s="163"/>
      <c r="P496" s="163"/>
      <c r="Q496" s="163"/>
      <c r="R496" s="163"/>
      <c r="S496" s="163"/>
      <c r="T496" s="163"/>
    </row>
    <row r="497" ht="18.75" hidden="1" customHeight="1">
      <c r="A497" s="166">
        <v>45748.0</v>
      </c>
      <c r="B497" s="158">
        <v>6985.0</v>
      </c>
      <c r="C497" s="158" t="s">
        <v>4017</v>
      </c>
      <c r="D497" s="158"/>
      <c r="E497" s="158" t="s">
        <v>20634</v>
      </c>
      <c r="F497" s="158"/>
      <c r="G497" s="158" t="s">
        <v>4500</v>
      </c>
      <c r="H497" s="159" t="s">
        <v>4500</v>
      </c>
      <c r="I497" s="160">
        <v>3040.0</v>
      </c>
      <c r="J497" s="161">
        <v>520.0</v>
      </c>
      <c r="K497" s="162">
        <v>520.0</v>
      </c>
      <c r="L497" s="163">
        <v>0.0</v>
      </c>
      <c r="M497" s="163">
        <v>0.0</v>
      </c>
      <c r="N497" s="163">
        <v>0.0</v>
      </c>
      <c r="O497" s="163"/>
      <c r="P497" s="163"/>
      <c r="Q497" s="163"/>
      <c r="R497" s="163"/>
      <c r="S497" s="163"/>
      <c r="T497" s="163"/>
    </row>
    <row r="498" ht="18.75" hidden="1" customHeight="1">
      <c r="A498" s="157">
        <v>45748.0</v>
      </c>
      <c r="B498" s="158">
        <v>15216.0</v>
      </c>
      <c r="C498" s="158" t="s">
        <v>20689</v>
      </c>
      <c r="D498" s="158" t="s">
        <v>20677</v>
      </c>
      <c r="E498" s="158">
        <v>4.0</v>
      </c>
      <c r="F498" s="158" t="s">
        <v>21020</v>
      </c>
      <c r="G498" s="158" t="s">
        <v>4667</v>
      </c>
      <c r="H498" s="159" t="s">
        <v>20635</v>
      </c>
      <c r="I498" s="160">
        <v>11600.0</v>
      </c>
      <c r="J498" s="161">
        <v>1820.0</v>
      </c>
      <c r="K498" s="165">
        <v>1820.0</v>
      </c>
      <c r="L498" s="163"/>
      <c r="M498" s="163"/>
      <c r="N498" s="163"/>
      <c r="O498" s="163"/>
      <c r="P498" s="163"/>
      <c r="Q498" s="163"/>
      <c r="R498" s="163"/>
      <c r="S498" s="163"/>
      <c r="T498" s="163"/>
    </row>
    <row r="499" ht="18.75" hidden="1" customHeight="1">
      <c r="A499" s="157">
        <v>45748.0</v>
      </c>
      <c r="B499" s="158">
        <v>15217.0</v>
      </c>
      <c r="C499" s="158" t="s">
        <v>3980</v>
      </c>
      <c r="D499" s="158" t="s">
        <v>20695</v>
      </c>
      <c r="E499" s="158">
        <v>8.0</v>
      </c>
      <c r="F499" s="158" t="s">
        <v>20738</v>
      </c>
      <c r="G499" s="158" t="s">
        <v>4549</v>
      </c>
      <c r="H499" s="159" t="s">
        <v>20635</v>
      </c>
      <c r="I499" s="160">
        <v>12140.0</v>
      </c>
      <c r="J499" s="161">
        <v>2440.0</v>
      </c>
      <c r="K499" s="165">
        <v>2440.0</v>
      </c>
      <c r="L499" s="163"/>
      <c r="M499" s="163"/>
      <c r="N499" s="163"/>
      <c r="O499" s="163"/>
      <c r="P499" s="163"/>
      <c r="Q499" s="163"/>
      <c r="R499" s="163"/>
      <c r="S499" s="163"/>
      <c r="T499" s="163"/>
    </row>
    <row r="500" ht="18.75" hidden="1" customHeight="1">
      <c r="A500" s="157">
        <v>45748.0</v>
      </c>
      <c r="B500" s="158">
        <v>15218.0</v>
      </c>
      <c r="C500" s="158" t="s">
        <v>19529</v>
      </c>
      <c r="D500" s="158" t="s">
        <v>20677</v>
      </c>
      <c r="E500" s="158">
        <v>8.0</v>
      </c>
      <c r="F500" s="158" t="s">
        <v>21021</v>
      </c>
      <c r="G500" s="158" t="s">
        <v>4555</v>
      </c>
      <c r="H500" s="159" t="s">
        <v>20635</v>
      </c>
      <c r="I500" s="160">
        <v>12060.0</v>
      </c>
      <c r="J500" s="161">
        <v>2040.0</v>
      </c>
      <c r="K500" s="165">
        <v>2040.0</v>
      </c>
      <c r="L500" s="163"/>
      <c r="M500" s="163"/>
      <c r="N500" s="163"/>
      <c r="O500" s="163"/>
      <c r="P500" s="163"/>
      <c r="Q500" s="163"/>
      <c r="R500" s="163"/>
      <c r="S500" s="163"/>
      <c r="T500" s="163"/>
    </row>
    <row r="501" ht="18.75" hidden="1" customHeight="1">
      <c r="A501" s="166">
        <v>45748.0</v>
      </c>
      <c r="B501" s="158">
        <v>6986.0</v>
      </c>
      <c r="C501" s="158" t="s">
        <v>744</v>
      </c>
      <c r="D501" s="158"/>
      <c r="E501" s="158" t="s">
        <v>20634</v>
      </c>
      <c r="F501" s="158"/>
      <c r="G501" s="158"/>
      <c r="H501" s="159"/>
      <c r="I501" s="160">
        <v>3320.0</v>
      </c>
      <c r="J501" s="161">
        <v>720.0</v>
      </c>
      <c r="K501" s="162">
        <v>0.0</v>
      </c>
      <c r="L501" s="163">
        <v>0.0</v>
      </c>
      <c r="M501" s="163">
        <v>720.0</v>
      </c>
      <c r="N501" s="163">
        <v>0.0</v>
      </c>
      <c r="O501" s="163"/>
      <c r="P501" s="163"/>
      <c r="Q501" s="163"/>
      <c r="R501" s="163"/>
      <c r="S501" s="163"/>
      <c r="T501" s="163"/>
    </row>
    <row r="502" ht="18.75" hidden="1" customHeight="1">
      <c r="A502" s="157">
        <v>45748.0</v>
      </c>
      <c r="B502" s="158">
        <v>15213.0</v>
      </c>
      <c r="C502" s="158" t="s">
        <v>21022</v>
      </c>
      <c r="D502" s="158" t="s">
        <v>20687</v>
      </c>
      <c r="E502" s="158">
        <v>8.0</v>
      </c>
      <c r="F502" s="158" t="s">
        <v>21023</v>
      </c>
      <c r="G502" s="158" t="s">
        <v>4297</v>
      </c>
      <c r="H502" s="159" t="s">
        <v>20635</v>
      </c>
      <c r="I502" s="160">
        <v>13780.0</v>
      </c>
      <c r="J502" s="161">
        <v>3760.0</v>
      </c>
      <c r="K502" s="165">
        <v>3760.0</v>
      </c>
      <c r="L502" s="163"/>
      <c r="M502" s="163"/>
      <c r="N502" s="163"/>
      <c r="O502" s="163"/>
      <c r="P502" s="163"/>
      <c r="Q502" s="163"/>
      <c r="R502" s="163"/>
      <c r="S502" s="163"/>
      <c r="T502" s="163"/>
    </row>
    <row r="503" ht="18.75" hidden="1" customHeight="1">
      <c r="A503" s="157">
        <v>45748.0</v>
      </c>
      <c r="B503" s="158">
        <v>15215.0</v>
      </c>
      <c r="C503" s="158" t="s">
        <v>21024</v>
      </c>
      <c r="D503" s="158" t="s">
        <v>20677</v>
      </c>
      <c r="E503" s="158">
        <v>8.0</v>
      </c>
      <c r="F503" s="158" t="s">
        <v>20990</v>
      </c>
      <c r="G503" s="158" t="s">
        <v>4155</v>
      </c>
      <c r="H503" s="159" t="s">
        <v>20635</v>
      </c>
      <c r="I503" s="160">
        <v>11160.0</v>
      </c>
      <c r="J503" s="161">
        <v>1140.0</v>
      </c>
      <c r="K503" s="165">
        <v>1140.0</v>
      </c>
      <c r="L503" s="163"/>
      <c r="M503" s="163"/>
      <c r="N503" s="163"/>
      <c r="O503" s="163"/>
      <c r="P503" s="163"/>
      <c r="Q503" s="163"/>
      <c r="R503" s="163"/>
      <c r="S503" s="163"/>
      <c r="T503" s="163"/>
    </row>
    <row r="504" ht="18.75" hidden="1" customHeight="1">
      <c r="A504" s="157">
        <v>45748.0</v>
      </c>
      <c r="B504" s="158">
        <v>15216.0</v>
      </c>
      <c r="C504" s="158" t="s">
        <v>483</v>
      </c>
      <c r="D504" s="158" t="s">
        <v>20673</v>
      </c>
      <c r="E504" s="158">
        <v>8.0</v>
      </c>
      <c r="F504" s="158" t="s">
        <v>20721</v>
      </c>
      <c r="G504" s="158" t="s">
        <v>4669</v>
      </c>
      <c r="H504" s="159" t="s">
        <v>20638</v>
      </c>
      <c r="I504" s="160">
        <v>16900.0</v>
      </c>
      <c r="J504" s="161">
        <v>7060.0</v>
      </c>
      <c r="K504" s="162"/>
      <c r="L504" s="163"/>
      <c r="M504" s="163"/>
      <c r="N504" s="164">
        <v>7060.0</v>
      </c>
      <c r="O504" s="163"/>
      <c r="P504" s="163"/>
      <c r="Q504" s="163"/>
      <c r="R504" s="163"/>
      <c r="S504" s="163"/>
      <c r="T504" s="163"/>
    </row>
    <row r="505" ht="18.75" hidden="1" customHeight="1">
      <c r="A505" s="166">
        <v>45748.0</v>
      </c>
      <c r="B505" s="158">
        <v>6985.0</v>
      </c>
      <c r="C505" s="158" t="s">
        <v>744</v>
      </c>
      <c r="D505" s="158"/>
      <c r="E505" s="158" t="s">
        <v>20634</v>
      </c>
      <c r="F505" s="158"/>
      <c r="G505" s="158"/>
      <c r="H505" s="159"/>
      <c r="I505" s="160">
        <v>3140.0</v>
      </c>
      <c r="J505" s="161">
        <v>540.0</v>
      </c>
      <c r="K505" s="162">
        <v>540.0</v>
      </c>
      <c r="L505" s="163">
        <v>0.0</v>
      </c>
      <c r="M505" s="163">
        <v>0.0</v>
      </c>
      <c r="N505" s="163">
        <v>0.0</v>
      </c>
      <c r="O505" s="163"/>
      <c r="P505" s="163"/>
      <c r="Q505" s="163"/>
      <c r="R505" s="163"/>
      <c r="S505" s="163"/>
      <c r="T505" s="163"/>
    </row>
    <row r="506" ht="18.75" hidden="1" customHeight="1">
      <c r="A506" s="157">
        <v>45748.0</v>
      </c>
      <c r="B506" s="158">
        <v>15218.0</v>
      </c>
      <c r="C506" s="158" t="s">
        <v>3108</v>
      </c>
      <c r="D506" s="158" t="s">
        <v>20677</v>
      </c>
      <c r="E506" s="158">
        <v>8.0</v>
      </c>
      <c r="F506" s="158" t="s">
        <v>20856</v>
      </c>
      <c r="G506" s="158" t="s">
        <v>4498</v>
      </c>
      <c r="H506" s="159" t="s">
        <v>20635</v>
      </c>
      <c r="I506" s="160">
        <v>11440.0</v>
      </c>
      <c r="J506" s="161">
        <v>1420.0</v>
      </c>
      <c r="K506" s="165">
        <v>1420.0</v>
      </c>
      <c r="L506" s="163"/>
      <c r="M506" s="163"/>
      <c r="N506" s="163"/>
      <c r="O506" s="163"/>
      <c r="P506" s="163"/>
      <c r="Q506" s="163"/>
      <c r="R506" s="163"/>
      <c r="S506" s="163"/>
      <c r="T506" s="163"/>
    </row>
    <row r="507" ht="18.75" hidden="1" customHeight="1">
      <c r="A507" s="157">
        <v>45748.0</v>
      </c>
      <c r="B507" s="158">
        <v>15219.0</v>
      </c>
      <c r="C507" s="158" t="s">
        <v>3108</v>
      </c>
      <c r="D507" s="158" t="s">
        <v>20677</v>
      </c>
      <c r="E507" s="158">
        <v>8.0</v>
      </c>
      <c r="F507" s="158" t="s">
        <v>20856</v>
      </c>
      <c r="G507" s="158" t="s">
        <v>4498</v>
      </c>
      <c r="H507" s="159" t="s">
        <v>20635</v>
      </c>
      <c r="I507" s="160">
        <v>11440.0</v>
      </c>
      <c r="J507" s="161">
        <v>1420.0</v>
      </c>
      <c r="K507" s="165">
        <v>1420.0</v>
      </c>
      <c r="L507" s="163"/>
      <c r="M507" s="163"/>
      <c r="N507" s="163"/>
      <c r="O507" s="163"/>
      <c r="P507" s="163"/>
      <c r="Q507" s="163"/>
      <c r="R507" s="163"/>
      <c r="S507" s="163"/>
      <c r="T507" s="163"/>
    </row>
    <row r="508" ht="18.75" hidden="1" customHeight="1">
      <c r="A508" s="157">
        <v>45748.0</v>
      </c>
      <c r="B508" s="158">
        <v>15220.0</v>
      </c>
      <c r="C508" s="158" t="s">
        <v>20763</v>
      </c>
      <c r="D508" s="158" t="s">
        <v>20687</v>
      </c>
      <c r="E508" s="158" t="s">
        <v>132</v>
      </c>
      <c r="F508" s="158" t="s">
        <v>21025</v>
      </c>
      <c r="G508" s="158" t="s">
        <v>4670</v>
      </c>
      <c r="H508" s="159" t="s">
        <v>20635</v>
      </c>
      <c r="I508" s="160">
        <v>11280.0</v>
      </c>
      <c r="J508" s="161">
        <v>1000.0</v>
      </c>
      <c r="K508" s="165">
        <v>1000.0</v>
      </c>
      <c r="L508" s="163"/>
      <c r="M508" s="163"/>
      <c r="N508" s="163"/>
      <c r="O508" s="163"/>
      <c r="P508" s="163"/>
      <c r="Q508" s="163"/>
      <c r="R508" s="163"/>
      <c r="S508" s="163"/>
      <c r="T508" s="163"/>
    </row>
    <row r="509" ht="18.75" hidden="1" customHeight="1">
      <c r="A509" s="157">
        <v>45748.0</v>
      </c>
      <c r="B509" s="158">
        <v>15222.0</v>
      </c>
      <c r="C509" s="158" t="s">
        <v>2851</v>
      </c>
      <c r="D509" s="158" t="s">
        <v>20673</v>
      </c>
      <c r="E509" s="158">
        <v>8.0</v>
      </c>
      <c r="F509" s="158" t="s">
        <v>21026</v>
      </c>
      <c r="G509" s="158" t="s">
        <v>4135</v>
      </c>
      <c r="H509" s="159" t="s">
        <v>20635</v>
      </c>
      <c r="I509" s="160">
        <v>11140.0</v>
      </c>
      <c r="J509" s="161">
        <v>1300.0</v>
      </c>
      <c r="K509" s="165">
        <v>1300.0</v>
      </c>
      <c r="L509" s="163"/>
      <c r="M509" s="163"/>
      <c r="N509" s="163"/>
      <c r="O509" s="163"/>
      <c r="P509" s="163"/>
      <c r="Q509" s="163"/>
      <c r="R509" s="163"/>
      <c r="S509" s="163"/>
      <c r="T509" s="163"/>
    </row>
    <row r="510" ht="18.75" hidden="1" customHeight="1">
      <c r="A510" s="166">
        <v>45748.0</v>
      </c>
      <c r="B510" s="158">
        <v>6986.0</v>
      </c>
      <c r="C510" s="158" t="s">
        <v>4671</v>
      </c>
      <c r="D510" s="158"/>
      <c r="E510" s="158" t="s">
        <v>20634</v>
      </c>
      <c r="F510" s="158"/>
      <c r="G510" s="158"/>
      <c r="H510" s="159"/>
      <c r="I510" s="160">
        <v>3180.0</v>
      </c>
      <c r="J510" s="161">
        <v>560.0</v>
      </c>
      <c r="K510" s="162">
        <v>560.0</v>
      </c>
      <c r="L510" s="163">
        <v>0.0</v>
      </c>
      <c r="M510" s="163">
        <v>0.0</v>
      </c>
      <c r="N510" s="163">
        <v>0.0</v>
      </c>
      <c r="O510" s="163"/>
      <c r="P510" s="163"/>
      <c r="Q510" s="163"/>
      <c r="R510" s="163"/>
      <c r="S510" s="163"/>
      <c r="T510" s="163"/>
    </row>
    <row r="511" ht="18.75" hidden="1" customHeight="1">
      <c r="A511" s="157">
        <v>45748.0</v>
      </c>
      <c r="B511" s="158">
        <v>15223.0</v>
      </c>
      <c r="C511" s="158" t="s">
        <v>491</v>
      </c>
      <c r="D511" s="158" t="s">
        <v>20695</v>
      </c>
      <c r="E511" s="158">
        <v>8.0</v>
      </c>
      <c r="F511" s="158" t="s">
        <v>20743</v>
      </c>
      <c r="G511" s="158" t="s">
        <v>4506</v>
      </c>
      <c r="H511" s="159" t="s">
        <v>20635</v>
      </c>
      <c r="I511" s="160">
        <v>11780.0</v>
      </c>
      <c r="J511" s="161">
        <v>2080.0</v>
      </c>
      <c r="K511" s="165">
        <v>2080.0</v>
      </c>
      <c r="L511" s="163"/>
      <c r="M511" s="163"/>
      <c r="N511" s="163"/>
      <c r="O511" s="163"/>
      <c r="P511" s="163"/>
      <c r="Q511" s="163"/>
      <c r="R511" s="163"/>
      <c r="S511" s="163"/>
      <c r="T511" s="163"/>
    </row>
    <row r="512" ht="18.75" hidden="1" customHeight="1">
      <c r="A512" s="157">
        <v>45748.0</v>
      </c>
      <c r="B512" s="158">
        <v>15224.0</v>
      </c>
      <c r="C512" s="158" t="s">
        <v>21027</v>
      </c>
      <c r="D512" s="158" t="s">
        <v>20677</v>
      </c>
      <c r="E512" s="158">
        <v>8.0</v>
      </c>
      <c r="F512" s="158" t="s">
        <v>20888</v>
      </c>
      <c r="G512" s="158" t="s">
        <v>4672</v>
      </c>
      <c r="H512" s="159" t="s">
        <v>20638</v>
      </c>
      <c r="I512" s="160">
        <v>15700.0</v>
      </c>
      <c r="J512" s="161">
        <v>5680.0</v>
      </c>
      <c r="K512" s="162"/>
      <c r="L512" s="163"/>
      <c r="M512" s="163"/>
      <c r="N512" s="164">
        <v>5680.0</v>
      </c>
      <c r="O512" s="163"/>
      <c r="P512" s="163"/>
      <c r="Q512" s="163"/>
      <c r="R512" s="163"/>
      <c r="S512" s="163"/>
      <c r="T512" s="163"/>
    </row>
    <row r="513" ht="18.75" hidden="1" customHeight="1">
      <c r="A513" s="157">
        <v>45748.0</v>
      </c>
      <c r="B513" s="158">
        <v>15225.0</v>
      </c>
      <c r="C513" s="158" t="s">
        <v>3980</v>
      </c>
      <c r="D513" s="158" t="s">
        <v>20687</v>
      </c>
      <c r="E513" s="158">
        <v>8.0</v>
      </c>
      <c r="F513" s="158" t="s">
        <v>20710</v>
      </c>
      <c r="G513" s="158" t="s">
        <v>4673</v>
      </c>
      <c r="H513" s="159" t="s">
        <v>20635</v>
      </c>
      <c r="I513" s="160">
        <v>11060.0</v>
      </c>
      <c r="J513" s="161">
        <v>1040.0</v>
      </c>
      <c r="K513" s="165">
        <v>1040.0</v>
      </c>
      <c r="L513" s="163"/>
      <c r="M513" s="163"/>
      <c r="N513" s="163"/>
      <c r="O513" s="163"/>
      <c r="P513" s="163"/>
      <c r="Q513" s="163"/>
      <c r="R513" s="163"/>
      <c r="S513" s="163"/>
      <c r="T513" s="163"/>
    </row>
    <row r="514" ht="18.75" hidden="1" customHeight="1">
      <c r="A514" s="157">
        <v>45748.0</v>
      </c>
      <c r="B514" s="158">
        <v>15226.0</v>
      </c>
      <c r="C514" s="158" t="s">
        <v>21028</v>
      </c>
      <c r="D514" s="158" t="s">
        <v>20673</v>
      </c>
      <c r="E514" s="158">
        <v>8.0</v>
      </c>
      <c r="F514" s="158" t="s">
        <v>21029</v>
      </c>
      <c r="G514" s="158" t="s">
        <v>4401</v>
      </c>
      <c r="H514" s="159" t="s">
        <v>20635</v>
      </c>
      <c r="I514" s="160">
        <v>13360.0</v>
      </c>
      <c r="J514" s="161">
        <v>3520.0</v>
      </c>
      <c r="K514" s="165">
        <v>3520.0</v>
      </c>
      <c r="L514" s="163"/>
      <c r="M514" s="163"/>
      <c r="N514" s="163"/>
      <c r="O514" s="163"/>
      <c r="P514" s="163"/>
      <c r="Q514" s="163"/>
      <c r="R514" s="163"/>
      <c r="S514" s="163"/>
      <c r="T514" s="163"/>
    </row>
    <row r="515" ht="18.75" hidden="1" customHeight="1">
      <c r="A515" s="157">
        <v>45748.0</v>
      </c>
      <c r="B515" s="158">
        <v>15227.0</v>
      </c>
      <c r="C515" s="158" t="s">
        <v>20832</v>
      </c>
      <c r="D515" s="158" t="s">
        <v>20695</v>
      </c>
      <c r="E515" s="158">
        <v>8.0</v>
      </c>
      <c r="F515" s="158" t="s">
        <v>20699</v>
      </c>
      <c r="G515" s="158" t="s">
        <v>4675</v>
      </c>
      <c r="H515" s="159" t="s">
        <v>20635</v>
      </c>
      <c r="I515" s="160">
        <v>11980.0</v>
      </c>
      <c r="J515" s="161">
        <v>2280.0</v>
      </c>
      <c r="K515" s="165">
        <v>2280.0</v>
      </c>
      <c r="L515" s="163"/>
      <c r="M515" s="163"/>
      <c r="N515" s="163"/>
      <c r="O515" s="163"/>
      <c r="P515" s="163"/>
      <c r="Q515" s="163"/>
      <c r="R515" s="163"/>
      <c r="S515" s="163"/>
      <c r="T515" s="163"/>
    </row>
    <row r="516" ht="18.75" hidden="1" customHeight="1">
      <c r="A516" s="157">
        <v>45748.0</v>
      </c>
      <c r="B516" s="158">
        <v>15228.0</v>
      </c>
      <c r="C516" s="158"/>
      <c r="D516" s="158" t="s">
        <v>20687</v>
      </c>
      <c r="E516" s="158">
        <v>8.0</v>
      </c>
      <c r="F516" s="158" t="s">
        <v>20990</v>
      </c>
      <c r="G516" s="158" t="s">
        <v>4676</v>
      </c>
      <c r="H516" s="159" t="s">
        <v>20669</v>
      </c>
      <c r="I516" s="160">
        <v>10440.0</v>
      </c>
      <c r="J516" s="161">
        <v>420.0</v>
      </c>
      <c r="K516" s="162"/>
      <c r="L516" s="164">
        <v>420.0</v>
      </c>
      <c r="M516" s="163"/>
      <c r="N516" s="163"/>
      <c r="O516" s="163"/>
      <c r="P516" s="163"/>
      <c r="Q516" s="163"/>
      <c r="R516" s="163"/>
      <c r="S516" s="163"/>
      <c r="T516" s="163"/>
    </row>
    <row r="517" ht="18.75" hidden="1" customHeight="1">
      <c r="A517" s="157">
        <v>45748.0</v>
      </c>
      <c r="B517" s="158">
        <v>15229.0</v>
      </c>
      <c r="C517" s="158" t="s">
        <v>4474</v>
      </c>
      <c r="D517" s="158" t="s">
        <v>20673</v>
      </c>
      <c r="E517" s="158">
        <v>8.0</v>
      </c>
      <c r="F517" s="158" t="s">
        <v>20953</v>
      </c>
      <c r="G517" s="158" t="s">
        <v>4573</v>
      </c>
      <c r="H517" s="159" t="s">
        <v>20638</v>
      </c>
      <c r="I517" s="160">
        <v>17360.0</v>
      </c>
      <c r="J517" s="161">
        <v>7520.0</v>
      </c>
      <c r="K517" s="162"/>
      <c r="L517" s="163"/>
      <c r="M517" s="163"/>
      <c r="N517" s="164">
        <v>7520.0</v>
      </c>
      <c r="O517" s="163"/>
      <c r="P517" s="163"/>
      <c r="Q517" s="163"/>
      <c r="R517" s="163"/>
      <c r="S517" s="163"/>
      <c r="T517" s="163"/>
    </row>
    <row r="518" ht="18.75" hidden="1" customHeight="1">
      <c r="A518" s="167">
        <v>45748.02899755787</v>
      </c>
      <c r="B518" s="158">
        <v>6984.0</v>
      </c>
      <c r="C518" s="158" t="s">
        <v>4031</v>
      </c>
      <c r="D518" s="158"/>
      <c r="E518" s="158" t="s">
        <v>20634</v>
      </c>
      <c r="F518" s="158"/>
      <c r="G518" s="158" t="s">
        <v>20697</v>
      </c>
      <c r="H518" s="159" t="s">
        <v>20697</v>
      </c>
      <c r="I518" s="160">
        <v>2820.0</v>
      </c>
      <c r="J518" s="161">
        <v>140.0</v>
      </c>
      <c r="K518" s="162">
        <v>140.0</v>
      </c>
      <c r="L518" s="163">
        <v>0.0</v>
      </c>
      <c r="M518" s="163">
        <v>0.0</v>
      </c>
      <c r="N518" s="163">
        <v>0.0</v>
      </c>
      <c r="O518" s="163"/>
      <c r="P518" s="163"/>
      <c r="Q518" s="163"/>
      <c r="R518" s="163"/>
      <c r="S518" s="163"/>
      <c r="T518" s="163"/>
    </row>
    <row r="519" ht="18.75" hidden="1" customHeight="1">
      <c r="A519" s="167">
        <v>45748.02899755787</v>
      </c>
      <c r="B519" s="158">
        <v>6984.0</v>
      </c>
      <c r="C519" s="158" t="s">
        <v>4112</v>
      </c>
      <c r="D519" s="158"/>
      <c r="E519" s="158" t="s">
        <v>20634</v>
      </c>
      <c r="F519" s="158"/>
      <c r="G519" s="158" t="s">
        <v>20938</v>
      </c>
      <c r="H519" s="159" t="s">
        <v>20938</v>
      </c>
      <c r="I519" s="160">
        <v>3220.0</v>
      </c>
      <c r="J519" s="161">
        <v>760.0</v>
      </c>
      <c r="K519" s="162">
        <v>760.0</v>
      </c>
      <c r="L519" s="163">
        <v>0.0</v>
      </c>
      <c r="M519" s="163">
        <v>0.0</v>
      </c>
      <c r="N519" s="163">
        <v>0.0</v>
      </c>
      <c r="O519" s="163"/>
      <c r="P519" s="163"/>
      <c r="Q519" s="163"/>
      <c r="R519" s="163"/>
      <c r="S519" s="163"/>
      <c r="T519" s="163"/>
    </row>
    <row r="520" ht="18.75" hidden="1" customHeight="1">
      <c r="A520" s="157">
        <v>45749.0</v>
      </c>
      <c r="B520" s="158">
        <v>15230.0</v>
      </c>
      <c r="C520" s="158" t="s">
        <v>21030</v>
      </c>
      <c r="D520" s="158" t="s">
        <v>20677</v>
      </c>
      <c r="E520" s="158">
        <v>8.0</v>
      </c>
      <c r="F520" s="158"/>
      <c r="G520" s="158" t="s">
        <v>4353</v>
      </c>
      <c r="H520" s="159" t="s">
        <v>20635</v>
      </c>
      <c r="I520" s="160">
        <v>12980.0</v>
      </c>
      <c r="J520" s="161">
        <v>2960.0</v>
      </c>
      <c r="K520" s="165">
        <v>2960.0</v>
      </c>
      <c r="L520" s="163"/>
      <c r="M520" s="163"/>
      <c r="N520" s="163"/>
      <c r="O520" s="163"/>
      <c r="P520" s="163"/>
      <c r="Q520" s="163"/>
      <c r="R520" s="163"/>
      <c r="S520" s="163"/>
      <c r="T520" s="163"/>
    </row>
    <row r="521" ht="18.75" hidden="1" customHeight="1">
      <c r="A521" s="166">
        <v>45749.0</v>
      </c>
      <c r="B521" s="158">
        <v>6988.0</v>
      </c>
      <c r="C521" s="158" t="s">
        <v>4031</v>
      </c>
      <c r="D521" s="158"/>
      <c r="E521" s="158" t="s">
        <v>20634</v>
      </c>
      <c r="F521" s="158"/>
      <c r="G521" s="158" t="s">
        <v>20697</v>
      </c>
      <c r="H521" s="159" t="s">
        <v>20697</v>
      </c>
      <c r="I521" s="160">
        <v>3280.0</v>
      </c>
      <c r="J521" s="161">
        <v>540.0</v>
      </c>
      <c r="K521" s="162">
        <v>540.0</v>
      </c>
      <c r="L521" s="163">
        <v>0.0</v>
      </c>
      <c r="M521" s="163">
        <v>0.0</v>
      </c>
      <c r="N521" s="163">
        <v>0.0</v>
      </c>
      <c r="O521" s="163"/>
      <c r="P521" s="163"/>
      <c r="Q521" s="163"/>
      <c r="R521" s="163"/>
      <c r="S521" s="163"/>
      <c r="T521" s="163"/>
    </row>
    <row r="522" ht="18.75" hidden="1" customHeight="1">
      <c r="A522" s="166">
        <v>45749.0</v>
      </c>
      <c r="B522" s="158">
        <v>6989.0</v>
      </c>
      <c r="C522" s="158" t="s">
        <v>4017</v>
      </c>
      <c r="D522" s="158"/>
      <c r="E522" s="158" t="s">
        <v>20634</v>
      </c>
      <c r="F522" s="158"/>
      <c r="G522" s="158" t="s">
        <v>4500</v>
      </c>
      <c r="H522" s="159" t="s">
        <v>4500</v>
      </c>
      <c r="I522" s="160">
        <v>2760.0</v>
      </c>
      <c r="J522" s="161">
        <v>260.0</v>
      </c>
      <c r="K522" s="162">
        <v>260.0</v>
      </c>
      <c r="L522" s="163">
        <v>0.0</v>
      </c>
      <c r="M522" s="163">
        <v>0.0</v>
      </c>
      <c r="N522" s="163">
        <v>0.0</v>
      </c>
      <c r="O522" s="163"/>
      <c r="P522" s="163"/>
      <c r="Q522" s="163"/>
      <c r="R522" s="163"/>
      <c r="S522" s="163"/>
      <c r="T522" s="163"/>
    </row>
    <row r="523" ht="18.75" hidden="1" customHeight="1">
      <c r="A523" s="166">
        <v>45749.0</v>
      </c>
      <c r="B523" s="158">
        <v>6990.0</v>
      </c>
      <c r="C523" s="158" t="s">
        <v>4677</v>
      </c>
      <c r="D523" s="158"/>
      <c r="E523" s="158" t="s">
        <v>20634</v>
      </c>
      <c r="F523" s="158"/>
      <c r="G523" s="158"/>
      <c r="H523" s="159"/>
      <c r="I523" s="160">
        <v>3180.0</v>
      </c>
      <c r="J523" s="161">
        <v>220.0</v>
      </c>
      <c r="K523" s="162">
        <v>220.0</v>
      </c>
      <c r="L523" s="163">
        <v>0.0</v>
      </c>
      <c r="M523" s="163">
        <v>0.0</v>
      </c>
      <c r="N523" s="163">
        <v>0.0</v>
      </c>
      <c r="O523" s="163"/>
      <c r="P523" s="163"/>
      <c r="Q523" s="163"/>
      <c r="R523" s="163"/>
      <c r="S523" s="163"/>
      <c r="T523" s="163"/>
    </row>
    <row r="524" ht="18.75" hidden="1" customHeight="1">
      <c r="A524" s="157">
        <v>45749.0</v>
      </c>
      <c r="B524" s="158">
        <v>15231.0</v>
      </c>
      <c r="C524" s="158" t="s">
        <v>21031</v>
      </c>
      <c r="D524" s="158" t="s">
        <v>20677</v>
      </c>
      <c r="E524" s="158">
        <v>8.0</v>
      </c>
      <c r="F524" s="158"/>
      <c r="G524" s="158" t="s">
        <v>21032</v>
      </c>
      <c r="H524" s="159" t="s">
        <v>20635</v>
      </c>
      <c r="I524" s="160">
        <v>12980.0</v>
      </c>
      <c r="J524" s="161">
        <v>2960.0</v>
      </c>
      <c r="K524" s="165">
        <v>2960.0</v>
      </c>
      <c r="L524" s="163"/>
      <c r="M524" s="163"/>
      <c r="N524" s="163"/>
      <c r="O524" s="163"/>
      <c r="P524" s="163"/>
      <c r="Q524" s="163"/>
      <c r="R524" s="163"/>
      <c r="S524" s="163"/>
      <c r="T524" s="163"/>
    </row>
    <row r="525" ht="18.75" hidden="1" customHeight="1">
      <c r="A525" s="157">
        <v>45749.0</v>
      </c>
      <c r="B525" s="158">
        <v>15232.0</v>
      </c>
      <c r="C525" s="158" t="s">
        <v>20770</v>
      </c>
      <c r="D525" s="158" t="s">
        <v>20695</v>
      </c>
      <c r="E525" s="158">
        <v>8.0</v>
      </c>
      <c r="F525" s="158" t="s">
        <v>20700</v>
      </c>
      <c r="G525" s="158" t="s">
        <v>4678</v>
      </c>
      <c r="H525" s="159" t="s">
        <v>20635</v>
      </c>
      <c r="I525" s="160">
        <v>13880.0</v>
      </c>
      <c r="J525" s="161">
        <v>4180.0</v>
      </c>
      <c r="K525" s="165">
        <v>4180.0</v>
      </c>
      <c r="L525" s="163"/>
      <c r="M525" s="163"/>
      <c r="N525" s="163"/>
      <c r="O525" s="163"/>
      <c r="P525" s="163"/>
      <c r="Q525" s="163"/>
      <c r="R525" s="163"/>
      <c r="S525" s="163"/>
      <c r="T525" s="163"/>
    </row>
    <row r="526" ht="18.75" hidden="1" customHeight="1">
      <c r="A526" s="157">
        <v>45749.0</v>
      </c>
      <c r="B526" s="158">
        <v>15233.0</v>
      </c>
      <c r="C526" s="158" t="s">
        <v>19529</v>
      </c>
      <c r="D526" s="158" t="s">
        <v>20687</v>
      </c>
      <c r="E526" s="158">
        <v>12.0</v>
      </c>
      <c r="F526" s="158" t="s">
        <v>21033</v>
      </c>
      <c r="G526" s="158" t="s">
        <v>4552</v>
      </c>
      <c r="H526" s="159" t="s">
        <v>20635</v>
      </c>
      <c r="I526" s="160">
        <v>13500.0</v>
      </c>
      <c r="J526" s="161">
        <v>3460.0</v>
      </c>
      <c r="K526" s="165">
        <v>3460.0</v>
      </c>
      <c r="L526" s="163"/>
      <c r="M526" s="163"/>
      <c r="N526" s="163"/>
      <c r="O526" s="163"/>
      <c r="P526" s="163"/>
      <c r="Q526" s="163"/>
      <c r="R526" s="163"/>
      <c r="S526" s="163"/>
      <c r="T526" s="163"/>
    </row>
    <row r="527" ht="18.75" hidden="1" customHeight="1">
      <c r="A527" s="157">
        <v>45749.0</v>
      </c>
      <c r="B527" s="158">
        <v>15234.0</v>
      </c>
      <c r="C527" s="158" t="s">
        <v>3029</v>
      </c>
      <c r="D527" s="158" t="s">
        <v>20677</v>
      </c>
      <c r="E527" s="158">
        <v>8.0</v>
      </c>
      <c r="F527" s="158" t="s">
        <v>20700</v>
      </c>
      <c r="G527" s="158" t="s">
        <v>4679</v>
      </c>
      <c r="H527" s="159" t="s">
        <v>20635</v>
      </c>
      <c r="I527" s="160">
        <v>10760.0</v>
      </c>
      <c r="J527" s="161">
        <v>740.0</v>
      </c>
      <c r="K527" s="165">
        <v>740.0</v>
      </c>
      <c r="L527" s="163"/>
      <c r="M527" s="163"/>
      <c r="N527" s="163"/>
      <c r="O527" s="163"/>
      <c r="P527" s="163"/>
      <c r="Q527" s="163"/>
      <c r="R527" s="163"/>
      <c r="S527" s="163"/>
      <c r="T527" s="163"/>
    </row>
    <row r="528" ht="18.75" hidden="1" customHeight="1">
      <c r="A528" s="166">
        <v>45749.0</v>
      </c>
      <c r="B528" s="158">
        <v>6991.0</v>
      </c>
      <c r="C528" s="158" t="s">
        <v>4566</v>
      </c>
      <c r="D528" s="158"/>
      <c r="E528" s="158" t="s">
        <v>20634</v>
      </c>
      <c r="F528" s="158"/>
      <c r="G528" s="158"/>
      <c r="H528" s="159"/>
      <c r="I528" s="160">
        <v>2000.0</v>
      </c>
      <c r="J528" s="161">
        <v>100.0</v>
      </c>
      <c r="K528" s="162">
        <v>100.0</v>
      </c>
      <c r="L528" s="163">
        <v>0.0</v>
      </c>
      <c r="M528" s="163">
        <v>0.0</v>
      </c>
      <c r="N528" s="163">
        <v>0.0</v>
      </c>
      <c r="O528" s="163"/>
      <c r="P528" s="163"/>
      <c r="Q528" s="163"/>
      <c r="R528" s="163"/>
      <c r="S528" s="163"/>
      <c r="T528" s="163"/>
    </row>
    <row r="529" ht="18.75" hidden="1" customHeight="1">
      <c r="A529" s="157">
        <v>45749.0</v>
      </c>
      <c r="B529" s="158">
        <v>15235.0</v>
      </c>
      <c r="C529" s="158" t="s">
        <v>2887</v>
      </c>
      <c r="D529" s="158" t="s">
        <v>20695</v>
      </c>
      <c r="E529" s="158">
        <v>6.0</v>
      </c>
      <c r="F529" s="158" t="s">
        <v>20810</v>
      </c>
      <c r="G529" s="158" t="s">
        <v>4168</v>
      </c>
      <c r="H529" s="159" t="s">
        <v>20635</v>
      </c>
      <c r="I529" s="160">
        <v>10040.0</v>
      </c>
      <c r="J529" s="161">
        <v>200.0</v>
      </c>
      <c r="K529" s="165">
        <v>200.0</v>
      </c>
      <c r="L529" s="163"/>
      <c r="M529" s="163"/>
      <c r="N529" s="163"/>
      <c r="O529" s="163"/>
      <c r="P529" s="163"/>
      <c r="Q529" s="163"/>
      <c r="R529" s="163"/>
      <c r="S529" s="163"/>
      <c r="T529" s="163"/>
    </row>
    <row r="530" ht="18.75" hidden="1" customHeight="1">
      <c r="A530" s="166">
        <v>45749.0</v>
      </c>
      <c r="B530" s="158">
        <v>6992.0</v>
      </c>
      <c r="C530" s="158" t="s">
        <v>21034</v>
      </c>
      <c r="D530" s="158"/>
      <c r="E530" s="158" t="s">
        <v>20634</v>
      </c>
      <c r="F530" s="158"/>
      <c r="G530" s="158"/>
      <c r="H530" s="159"/>
      <c r="I530" s="160">
        <v>2820.0</v>
      </c>
      <c r="J530" s="161">
        <v>240.0</v>
      </c>
      <c r="K530" s="162">
        <v>240.0</v>
      </c>
      <c r="L530" s="163">
        <v>0.0</v>
      </c>
      <c r="M530" s="163">
        <v>0.0</v>
      </c>
      <c r="N530" s="163">
        <v>0.0</v>
      </c>
      <c r="O530" s="163"/>
      <c r="P530" s="163"/>
      <c r="Q530" s="163"/>
      <c r="R530" s="163"/>
      <c r="S530" s="163"/>
      <c r="T530" s="163"/>
    </row>
    <row r="531" ht="18.75" hidden="1" customHeight="1">
      <c r="A531" s="157">
        <v>45749.0</v>
      </c>
      <c r="B531" s="158">
        <v>15236.0</v>
      </c>
      <c r="C531" s="158" t="s">
        <v>2957</v>
      </c>
      <c r="D531" s="158" t="s">
        <v>20687</v>
      </c>
      <c r="E531" s="158">
        <v>8.0</v>
      </c>
      <c r="F531" s="158" t="s">
        <v>20830</v>
      </c>
      <c r="G531" s="158" t="s">
        <v>4030</v>
      </c>
      <c r="H531" s="159" t="s">
        <v>20635</v>
      </c>
      <c r="I531" s="160">
        <v>12640.0</v>
      </c>
      <c r="J531" s="161">
        <v>2620.0</v>
      </c>
      <c r="K531" s="165">
        <v>2620.0</v>
      </c>
      <c r="L531" s="163"/>
      <c r="M531" s="163"/>
      <c r="N531" s="163"/>
      <c r="O531" s="163"/>
      <c r="P531" s="163"/>
      <c r="Q531" s="163"/>
      <c r="R531" s="163"/>
      <c r="S531" s="163"/>
      <c r="T531" s="163"/>
    </row>
    <row r="532" ht="18.75" hidden="1" customHeight="1">
      <c r="A532" s="166">
        <v>45749.0</v>
      </c>
      <c r="B532" s="158">
        <v>6993.0</v>
      </c>
      <c r="C532" s="158" t="s">
        <v>4138</v>
      </c>
      <c r="D532" s="158"/>
      <c r="E532" s="158" t="s">
        <v>20634</v>
      </c>
      <c r="F532" s="158"/>
      <c r="G532" s="158"/>
      <c r="H532" s="159"/>
      <c r="I532" s="160">
        <v>2920.0</v>
      </c>
      <c r="J532" s="161">
        <v>240.0</v>
      </c>
      <c r="K532" s="162">
        <v>0.0</v>
      </c>
      <c r="L532" s="163">
        <v>240.0</v>
      </c>
      <c r="M532" s="163">
        <v>0.0</v>
      </c>
      <c r="N532" s="163">
        <v>0.0</v>
      </c>
      <c r="O532" s="163"/>
      <c r="P532" s="163"/>
      <c r="Q532" s="163"/>
      <c r="R532" s="163"/>
      <c r="S532" s="163"/>
      <c r="T532" s="163"/>
    </row>
    <row r="533" ht="18.75" hidden="1" customHeight="1">
      <c r="A533" s="157">
        <v>45749.0</v>
      </c>
      <c r="B533" s="158">
        <v>15237.0</v>
      </c>
      <c r="C533" s="158" t="s">
        <v>21035</v>
      </c>
      <c r="D533" s="158" t="s">
        <v>20677</v>
      </c>
      <c r="E533" s="158">
        <v>4.0</v>
      </c>
      <c r="F533" s="158" t="s">
        <v>20757</v>
      </c>
      <c r="G533" s="158" t="s">
        <v>4680</v>
      </c>
      <c r="H533" s="159" t="s">
        <v>20635</v>
      </c>
      <c r="I533" s="160">
        <v>12680.0</v>
      </c>
      <c r="J533" s="161">
        <v>2900.0</v>
      </c>
      <c r="K533" s="165">
        <v>2900.0</v>
      </c>
      <c r="L533" s="163"/>
      <c r="M533" s="163"/>
      <c r="N533" s="163"/>
      <c r="O533" s="163"/>
      <c r="P533" s="163"/>
      <c r="Q533" s="163"/>
      <c r="R533" s="163"/>
      <c r="S533" s="163"/>
      <c r="T533" s="163"/>
    </row>
    <row r="534" ht="18.75" hidden="1" customHeight="1">
      <c r="A534" s="166">
        <v>45749.0</v>
      </c>
      <c r="B534" s="158">
        <v>6994.0</v>
      </c>
      <c r="C534" s="158" t="s">
        <v>3445</v>
      </c>
      <c r="D534" s="158"/>
      <c r="E534" s="158" t="s">
        <v>20634</v>
      </c>
      <c r="F534" s="158"/>
      <c r="G534" s="158"/>
      <c r="H534" s="159"/>
      <c r="I534" s="160">
        <v>2760.0</v>
      </c>
      <c r="J534" s="161">
        <v>760.0</v>
      </c>
      <c r="K534" s="162">
        <v>760.0</v>
      </c>
      <c r="L534" s="163">
        <v>0.0</v>
      </c>
      <c r="M534" s="163">
        <v>0.0</v>
      </c>
      <c r="N534" s="163">
        <v>0.0</v>
      </c>
      <c r="O534" s="163"/>
      <c r="P534" s="163"/>
      <c r="Q534" s="163"/>
      <c r="R534" s="163"/>
      <c r="S534" s="163"/>
      <c r="T534" s="163"/>
    </row>
    <row r="535" ht="18.75" hidden="1" customHeight="1">
      <c r="A535" s="166">
        <v>45749.0</v>
      </c>
      <c r="B535" s="158">
        <v>6995.0</v>
      </c>
      <c r="C535" s="158"/>
      <c r="D535" s="158"/>
      <c r="E535" s="158" t="s">
        <v>20634</v>
      </c>
      <c r="F535" s="158"/>
      <c r="G535" s="158"/>
      <c r="H535" s="159"/>
      <c r="I535" s="160">
        <v>3000.0</v>
      </c>
      <c r="J535" s="161">
        <v>460.0</v>
      </c>
      <c r="K535" s="162">
        <v>0.0</v>
      </c>
      <c r="L535" s="163">
        <v>0.0</v>
      </c>
      <c r="M535" s="163">
        <v>0.0</v>
      </c>
      <c r="N535" s="163">
        <v>460.0</v>
      </c>
      <c r="O535" s="163"/>
      <c r="P535" s="163"/>
      <c r="Q535" s="163"/>
      <c r="R535" s="163"/>
      <c r="S535" s="163"/>
      <c r="T535" s="163"/>
    </row>
    <row r="536" ht="18.75" hidden="1" customHeight="1">
      <c r="A536" s="157">
        <v>45749.0</v>
      </c>
      <c r="B536" s="158">
        <v>15238.0</v>
      </c>
      <c r="C536" s="158"/>
      <c r="D536" s="158" t="s">
        <v>20677</v>
      </c>
      <c r="E536" s="158">
        <v>8.0</v>
      </c>
      <c r="F536" s="158" t="s">
        <v>21036</v>
      </c>
      <c r="G536" s="158" t="s">
        <v>21037</v>
      </c>
      <c r="H536" s="159" t="s">
        <v>20635</v>
      </c>
      <c r="I536" s="160">
        <v>11040.0</v>
      </c>
      <c r="J536" s="161">
        <v>1020.0</v>
      </c>
      <c r="K536" s="165">
        <v>1020.0</v>
      </c>
      <c r="L536" s="163"/>
      <c r="M536" s="163"/>
      <c r="N536" s="163"/>
      <c r="O536" s="163"/>
      <c r="P536" s="163"/>
      <c r="Q536" s="163"/>
      <c r="R536" s="163"/>
      <c r="S536" s="163"/>
      <c r="T536" s="163"/>
    </row>
    <row r="537" ht="18.75" hidden="1" customHeight="1">
      <c r="A537" s="157">
        <v>45749.0</v>
      </c>
      <c r="B537" s="158">
        <v>15239.0</v>
      </c>
      <c r="C537" s="158"/>
      <c r="D537" s="158" t="s">
        <v>20695</v>
      </c>
      <c r="E537" s="158">
        <v>8.0</v>
      </c>
      <c r="F537" s="158" t="s">
        <v>20711</v>
      </c>
      <c r="G537" s="158" t="s">
        <v>21038</v>
      </c>
      <c r="H537" s="159" t="s">
        <v>20635</v>
      </c>
      <c r="I537" s="160">
        <v>10980.0</v>
      </c>
      <c r="J537" s="161">
        <v>1280.0</v>
      </c>
      <c r="K537" s="165">
        <v>1280.0</v>
      </c>
      <c r="L537" s="163"/>
      <c r="M537" s="163"/>
      <c r="N537" s="163"/>
      <c r="O537" s="163"/>
      <c r="P537" s="163"/>
      <c r="Q537" s="163"/>
      <c r="R537" s="163"/>
      <c r="S537" s="163"/>
      <c r="T537" s="163"/>
    </row>
    <row r="538" ht="18.75" hidden="1" customHeight="1">
      <c r="A538" s="166">
        <v>45749.0</v>
      </c>
      <c r="B538" s="158">
        <v>6996.0</v>
      </c>
      <c r="C538" s="158"/>
      <c r="D538" s="158"/>
      <c r="E538" s="158" t="s">
        <v>20634</v>
      </c>
      <c r="F538" s="158"/>
      <c r="G538" s="158"/>
      <c r="H538" s="159"/>
      <c r="I538" s="160">
        <v>3840.0</v>
      </c>
      <c r="J538" s="161">
        <v>1220.0</v>
      </c>
      <c r="K538" s="162">
        <v>1220.0</v>
      </c>
      <c r="L538" s="163">
        <v>0.0</v>
      </c>
      <c r="M538" s="163">
        <v>0.0</v>
      </c>
      <c r="N538" s="163">
        <v>0.0</v>
      </c>
      <c r="O538" s="163"/>
      <c r="P538" s="163"/>
      <c r="Q538" s="163"/>
      <c r="R538" s="163"/>
      <c r="S538" s="163"/>
      <c r="T538" s="163"/>
    </row>
    <row r="539" ht="18.75" hidden="1" customHeight="1">
      <c r="A539" s="157">
        <v>45749.0</v>
      </c>
      <c r="B539" s="158">
        <v>15240.0</v>
      </c>
      <c r="C539" s="158" t="s">
        <v>21039</v>
      </c>
      <c r="D539" s="158" t="s">
        <v>20695</v>
      </c>
      <c r="E539" s="158">
        <v>8.0</v>
      </c>
      <c r="F539" s="158">
        <v>8.0</v>
      </c>
      <c r="G539" s="158" t="s">
        <v>196</v>
      </c>
      <c r="H539" s="159" t="s">
        <v>20635</v>
      </c>
      <c r="I539" s="160">
        <v>10080.0</v>
      </c>
      <c r="J539" s="161">
        <v>380.0</v>
      </c>
      <c r="K539" s="165">
        <v>380.0</v>
      </c>
      <c r="L539" s="163"/>
      <c r="M539" s="163"/>
      <c r="N539" s="163"/>
      <c r="O539" s="163"/>
      <c r="P539" s="163"/>
      <c r="Q539" s="163"/>
      <c r="R539" s="163"/>
      <c r="S539" s="163"/>
      <c r="T539" s="163"/>
    </row>
    <row r="540" ht="18.75" hidden="1" customHeight="1">
      <c r="A540" s="166">
        <v>45749.0</v>
      </c>
      <c r="B540" s="158">
        <v>6997.0</v>
      </c>
      <c r="C540" s="158"/>
      <c r="D540" s="158"/>
      <c r="E540" s="158" t="s">
        <v>20634</v>
      </c>
      <c r="F540" s="158"/>
      <c r="G540" s="158"/>
      <c r="H540" s="159"/>
      <c r="I540" s="160">
        <v>3440.0</v>
      </c>
      <c r="J540" s="161">
        <v>500.0</v>
      </c>
      <c r="K540" s="162">
        <v>0.0</v>
      </c>
      <c r="L540" s="163">
        <v>500.0</v>
      </c>
      <c r="M540" s="163">
        <v>0.0</v>
      </c>
      <c r="N540" s="163">
        <v>0.0</v>
      </c>
      <c r="O540" s="163"/>
      <c r="P540" s="163"/>
      <c r="Q540" s="163"/>
      <c r="R540" s="163"/>
      <c r="S540" s="163"/>
      <c r="T540" s="163"/>
    </row>
    <row r="541" ht="18.75" hidden="1" customHeight="1">
      <c r="A541" s="157">
        <v>45749.0</v>
      </c>
      <c r="B541" s="158">
        <v>15241.0</v>
      </c>
      <c r="C541" s="158" t="s">
        <v>318</v>
      </c>
      <c r="D541" s="158" t="s">
        <v>20677</v>
      </c>
      <c r="E541" s="158">
        <v>8.0</v>
      </c>
      <c r="F541" s="158" t="s">
        <v>20772</v>
      </c>
      <c r="G541" s="158" t="s">
        <v>4685</v>
      </c>
      <c r="H541" s="159" t="s">
        <v>20635</v>
      </c>
      <c r="I541" s="160">
        <v>14680.0</v>
      </c>
      <c r="J541" s="161">
        <v>4660.0</v>
      </c>
      <c r="K541" s="165">
        <v>4660.0</v>
      </c>
      <c r="L541" s="163"/>
      <c r="M541" s="163"/>
      <c r="N541" s="163"/>
      <c r="O541" s="163"/>
      <c r="P541" s="163"/>
      <c r="Q541" s="163"/>
      <c r="R541" s="163"/>
      <c r="S541" s="163"/>
      <c r="T541" s="163"/>
    </row>
    <row r="542" ht="18.75" hidden="1" customHeight="1">
      <c r="A542" s="157">
        <v>45749.0</v>
      </c>
      <c r="B542" s="158">
        <v>15242.0</v>
      </c>
      <c r="C542" s="158"/>
      <c r="D542" s="158" t="s">
        <v>20673</v>
      </c>
      <c r="E542" s="158">
        <v>8.0</v>
      </c>
      <c r="F542" s="158" t="s">
        <v>20955</v>
      </c>
      <c r="G542" s="158" t="s">
        <v>4686</v>
      </c>
      <c r="H542" s="159" t="s">
        <v>20635</v>
      </c>
      <c r="I542" s="160">
        <v>13060.0</v>
      </c>
      <c r="J542" s="161">
        <v>3220.0</v>
      </c>
      <c r="K542" s="165">
        <v>3220.0</v>
      </c>
      <c r="L542" s="163"/>
      <c r="M542" s="163"/>
      <c r="N542" s="163"/>
      <c r="O542" s="163"/>
      <c r="P542" s="163"/>
      <c r="Q542" s="163"/>
      <c r="R542" s="163"/>
      <c r="S542" s="163"/>
      <c r="T542" s="163"/>
    </row>
    <row r="543" ht="18.75" hidden="1" customHeight="1">
      <c r="A543" s="166">
        <v>45749.0</v>
      </c>
      <c r="B543" s="158">
        <v>6998.0</v>
      </c>
      <c r="C543" s="158"/>
      <c r="D543" s="158"/>
      <c r="E543" s="158" t="s">
        <v>20634</v>
      </c>
      <c r="F543" s="158"/>
      <c r="G543" s="158"/>
      <c r="H543" s="159"/>
      <c r="I543" s="160">
        <v>3200.0</v>
      </c>
      <c r="J543" s="161">
        <v>160.0</v>
      </c>
      <c r="K543" s="162">
        <v>160.0</v>
      </c>
      <c r="L543" s="163">
        <v>0.0</v>
      </c>
      <c r="M543" s="163">
        <v>0.0</v>
      </c>
      <c r="N543" s="163">
        <v>0.0</v>
      </c>
      <c r="O543" s="163"/>
      <c r="P543" s="163"/>
      <c r="Q543" s="163"/>
      <c r="R543" s="163"/>
      <c r="S543" s="163"/>
      <c r="T543" s="163"/>
    </row>
    <row r="544" ht="18.75" hidden="1" customHeight="1">
      <c r="A544" s="166">
        <v>45749.0</v>
      </c>
      <c r="B544" s="158">
        <v>6999.0</v>
      </c>
      <c r="C544" s="158"/>
      <c r="D544" s="158"/>
      <c r="E544" s="158" t="s">
        <v>20634</v>
      </c>
      <c r="F544" s="158"/>
      <c r="G544" s="158"/>
      <c r="H544" s="159"/>
      <c r="I544" s="160">
        <v>3180.0</v>
      </c>
      <c r="J544" s="161">
        <v>120.0</v>
      </c>
      <c r="K544" s="162">
        <v>120.0</v>
      </c>
      <c r="L544" s="163">
        <v>0.0</v>
      </c>
      <c r="M544" s="163">
        <v>0.0</v>
      </c>
      <c r="N544" s="163">
        <v>0.0</v>
      </c>
      <c r="O544" s="163"/>
      <c r="P544" s="163"/>
      <c r="Q544" s="163"/>
      <c r="R544" s="163"/>
      <c r="S544" s="163"/>
      <c r="T544" s="163"/>
    </row>
    <row r="545" ht="18.75" hidden="1" customHeight="1">
      <c r="A545" s="157">
        <v>45749.0</v>
      </c>
      <c r="B545" s="158">
        <v>15243.0</v>
      </c>
      <c r="C545" s="158" t="s">
        <v>483</v>
      </c>
      <c r="D545" s="158" t="s">
        <v>20677</v>
      </c>
      <c r="E545" s="158">
        <v>8.0</v>
      </c>
      <c r="F545" s="158" t="s">
        <v>21040</v>
      </c>
      <c r="G545" s="158" t="s">
        <v>21041</v>
      </c>
      <c r="H545" s="159" t="s">
        <v>20638</v>
      </c>
      <c r="I545" s="160">
        <v>18500.0</v>
      </c>
      <c r="J545" s="161">
        <v>8480.0</v>
      </c>
      <c r="K545" s="162"/>
      <c r="L545" s="163"/>
      <c r="M545" s="163"/>
      <c r="N545" s="164">
        <v>8480.0</v>
      </c>
      <c r="O545" s="163"/>
      <c r="P545" s="163"/>
      <c r="Q545" s="163"/>
      <c r="R545" s="163"/>
      <c r="S545" s="163"/>
      <c r="T545" s="163"/>
    </row>
    <row r="546" ht="18.75" hidden="1" customHeight="1">
      <c r="A546" s="157">
        <v>45749.0</v>
      </c>
      <c r="B546" s="158">
        <v>15244.0</v>
      </c>
      <c r="C546" s="158" t="s">
        <v>21042</v>
      </c>
      <c r="D546" s="158" t="s">
        <v>20673</v>
      </c>
      <c r="E546" s="158">
        <v>16.0</v>
      </c>
      <c r="F546" s="158" t="s">
        <v>20793</v>
      </c>
      <c r="G546" s="158" t="s">
        <v>21043</v>
      </c>
      <c r="H546" s="159" t="s">
        <v>20635</v>
      </c>
      <c r="I546" s="160">
        <v>11260.0</v>
      </c>
      <c r="J546" s="161">
        <v>980.0</v>
      </c>
      <c r="K546" s="165">
        <v>980.0</v>
      </c>
      <c r="L546" s="163"/>
      <c r="M546" s="163"/>
      <c r="N546" s="163"/>
      <c r="O546" s="163"/>
      <c r="P546" s="163"/>
      <c r="Q546" s="163"/>
      <c r="R546" s="163"/>
      <c r="S546" s="163"/>
      <c r="T546" s="163"/>
    </row>
    <row r="547" ht="18.75" hidden="1" customHeight="1">
      <c r="A547" s="157">
        <v>45749.0</v>
      </c>
      <c r="B547" s="158">
        <v>15245.0</v>
      </c>
      <c r="C547" s="158" t="s">
        <v>20674</v>
      </c>
      <c r="D547" s="158" t="s">
        <v>20695</v>
      </c>
      <c r="E547" s="158">
        <v>16.0</v>
      </c>
      <c r="F547" s="158" t="s">
        <v>21044</v>
      </c>
      <c r="G547" s="158" t="s">
        <v>4689</v>
      </c>
      <c r="H547" s="159" t="s">
        <v>20635</v>
      </c>
      <c r="I547" s="160">
        <v>10760.0</v>
      </c>
      <c r="J547" s="161">
        <v>1040.0</v>
      </c>
      <c r="K547" s="165">
        <v>1040.0</v>
      </c>
      <c r="L547" s="163"/>
      <c r="M547" s="163"/>
      <c r="N547" s="163"/>
      <c r="O547" s="163"/>
      <c r="P547" s="163"/>
      <c r="Q547" s="163"/>
      <c r="R547" s="163"/>
      <c r="S547" s="163"/>
      <c r="T547" s="163"/>
    </row>
    <row r="548" ht="18.75" hidden="1" customHeight="1">
      <c r="A548" s="157">
        <v>45749.0</v>
      </c>
      <c r="B548" s="158">
        <v>15246.0</v>
      </c>
      <c r="C548" s="158" t="s">
        <v>21045</v>
      </c>
      <c r="D548" s="158" t="s">
        <v>20677</v>
      </c>
      <c r="E548" s="158">
        <v>4.0</v>
      </c>
      <c r="F548" s="158">
        <v>4.0</v>
      </c>
      <c r="G548" s="158"/>
      <c r="H548" s="159" t="s">
        <v>20669</v>
      </c>
      <c r="I548" s="160">
        <v>12540.0</v>
      </c>
      <c r="J548" s="161">
        <v>2760.0</v>
      </c>
      <c r="K548" s="162"/>
      <c r="L548" s="164">
        <v>2760.0</v>
      </c>
      <c r="M548" s="163"/>
      <c r="N548" s="163"/>
      <c r="O548" s="163"/>
      <c r="P548" s="163"/>
      <c r="Q548" s="163"/>
      <c r="R548" s="163"/>
      <c r="S548" s="163"/>
      <c r="T548" s="163"/>
    </row>
    <row r="549" ht="18.75" hidden="1" customHeight="1">
      <c r="A549" s="167">
        <v>45749.02902033565</v>
      </c>
      <c r="B549" s="158">
        <v>6987.0</v>
      </c>
      <c r="C549" s="158" t="s">
        <v>4674</v>
      </c>
      <c r="D549" s="158"/>
      <c r="E549" s="158" t="s">
        <v>20634</v>
      </c>
      <c r="F549" s="158"/>
      <c r="G549" s="158"/>
      <c r="H549" s="159"/>
      <c r="I549" s="160">
        <v>3600.0</v>
      </c>
      <c r="J549" s="161">
        <v>400.0</v>
      </c>
      <c r="K549" s="162">
        <v>400.0</v>
      </c>
      <c r="L549" s="163">
        <v>0.0</v>
      </c>
      <c r="M549" s="163">
        <v>0.0</v>
      </c>
      <c r="N549" s="163">
        <v>0.0</v>
      </c>
      <c r="O549" s="163"/>
      <c r="P549" s="163"/>
      <c r="Q549" s="163"/>
      <c r="R549" s="163"/>
      <c r="S549" s="163"/>
      <c r="T549" s="163"/>
    </row>
    <row r="550" ht="18.75" hidden="1" customHeight="1">
      <c r="A550" s="157">
        <v>45750.0</v>
      </c>
      <c r="B550" s="158">
        <v>15247.0</v>
      </c>
      <c r="C550" s="158" t="s">
        <v>663</v>
      </c>
      <c r="D550" s="158" t="s">
        <v>20677</v>
      </c>
      <c r="E550" s="158">
        <v>16.0</v>
      </c>
      <c r="F550" s="158" t="s">
        <v>21046</v>
      </c>
      <c r="G550" s="158" t="s">
        <v>21047</v>
      </c>
      <c r="H550" s="159" t="s">
        <v>20635</v>
      </c>
      <c r="I550" s="160">
        <v>15580.0</v>
      </c>
      <c r="J550" s="161">
        <v>5300.0</v>
      </c>
      <c r="K550" s="165">
        <v>5300.0</v>
      </c>
      <c r="L550" s="163"/>
      <c r="M550" s="163"/>
      <c r="N550" s="163"/>
      <c r="O550" s="163"/>
      <c r="P550" s="163"/>
      <c r="Q550" s="163"/>
      <c r="R550" s="163"/>
      <c r="S550" s="163"/>
      <c r="T550" s="163"/>
    </row>
    <row r="551" ht="18.75" hidden="1" customHeight="1">
      <c r="A551" s="157">
        <v>45750.0</v>
      </c>
      <c r="B551" s="158">
        <v>15248.0</v>
      </c>
      <c r="C551" s="158"/>
      <c r="D551" s="158" t="s">
        <v>20695</v>
      </c>
      <c r="E551" s="158">
        <v>8.0</v>
      </c>
      <c r="F551" s="158" t="s">
        <v>21048</v>
      </c>
      <c r="G551" s="158" t="s">
        <v>21049</v>
      </c>
      <c r="H551" s="159" t="s">
        <v>20635</v>
      </c>
      <c r="I551" s="160">
        <v>9940.0</v>
      </c>
      <c r="J551" s="161">
        <v>240.0</v>
      </c>
      <c r="K551" s="165">
        <v>240.0</v>
      </c>
      <c r="L551" s="163"/>
      <c r="M551" s="163"/>
      <c r="N551" s="163"/>
      <c r="O551" s="163"/>
      <c r="P551" s="163"/>
      <c r="Q551" s="163"/>
      <c r="R551" s="163"/>
      <c r="S551" s="163"/>
      <c r="T551" s="163"/>
    </row>
    <row r="552" ht="18.75" hidden="1" customHeight="1">
      <c r="A552" s="157">
        <v>45750.0</v>
      </c>
      <c r="B552" s="158">
        <v>15249.0</v>
      </c>
      <c r="C552" s="158"/>
      <c r="D552" s="158" t="s">
        <v>20673</v>
      </c>
      <c r="E552" s="158">
        <v>5.0</v>
      </c>
      <c r="F552" s="158" t="s">
        <v>20696</v>
      </c>
      <c r="G552" s="158" t="s">
        <v>21050</v>
      </c>
      <c r="H552" s="159" t="s">
        <v>20635</v>
      </c>
      <c r="I552" s="160">
        <v>10060.0</v>
      </c>
      <c r="J552" s="161">
        <v>440.0</v>
      </c>
      <c r="K552" s="165">
        <v>440.0</v>
      </c>
      <c r="L552" s="163"/>
      <c r="M552" s="163"/>
      <c r="N552" s="163"/>
      <c r="O552" s="163"/>
      <c r="P552" s="163"/>
      <c r="Q552" s="163"/>
      <c r="R552" s="163"/>
      <c r="S552" s="163"/>
      <c r="T552" s="163"/>
    </row>
    <row r="553" ht="18.75" hidden="1" customHeight="1">
      <c r="A553" s="157">
        <v>45750.0</v>
      </c>
      <c r="B553" s="158">
        <v>15250.0</v>
      </c>
      <c r="C553" s="158" t="s">
        <v>928</v>
      </c>
      <c r="D553" s="158" t="s">
        <v>20677</v>
      </c>
      <c r="E553" s="158">
        <v>8.0</v>
      </c>
      <c r="F553" s="158" t="s">
        <v>21051</v>
      </c>
      <c r="G553" s="158" t="s">
        <v>21052</v>
      </c>
      <c r="H553" s="159"/>
      <c r="I553" s="160">
        <v>14880.0</v>
      </c>
      <c r="J553" s="161">
        <v>4860.0</v>
      </c>
      <c r="K553" s="162"/>
      <c r="L553" s="163">
        <v>1020.0</v>
      </c>
      <c r="M553" s="163"/>
      <c r="N553" s="163"/>
      <c r="O553" s="163"/>
      <c r="P553" s="163"/>
      <c r="Q553" s="163"/>
      <c r="R553" s="163"/>
      <c r="S553" s="163"/>
      <c r="T553" s="163"/>
    </row>
    <row r="554" ht="18.75" hidden="1" customHeight="1">
      <c r="A554" s="157">
        <v>45750.0</v>
      </c>
      <c r="B554" s="158">
        <v>15251.0</v>
      </c>
      <c r="C554" s="158"/>
      <c r="D554" s="158" t="s">
        <v>20695</v>
      </c>
      <c r="E554" s="158">
        <v>8.0</v>
      </c>
      <c r="F554" s="158" t="s">
        <v>20725</v>
      </c>
      <c r="G554" s="158" t="s">
        <v>21053</v>
      </c>
      <c r="H554" s="159" t="s">
        <v>20635</v>
      </c>
      <c r="I554" s="160">
        <v>10220.0</v>
      </c>
      <c r="J554" s="161">
        <v>520.0</v>
      </c>
      <c r="K554" s="165">
        <v>520.0</v>
      </c>
      <c r="L554" s="163"/>
      <c r="M554" s="163"/>
      <c r="N554" s="163"/>
      <c r="O554" s="163"/>
      <c r="P554" s="163"/>
      <c r="Q554" s="163"/>
      <c r="R554" s="163"/>
      <c r="S554" s="163"/>
      <c r="T554" s="163"/>
    </row>
    <row r="555" ht="18.75" hidden="1" customHeight="1">
      <c r="A555" s="157">
        <v>45750.0</v>
      </c>
      <c r="B555" s="158">
        <v>15252.0</v>
      </c>
      <c r="C555" s="158" t="s">
        <v>20892</v>
      </c>
      <c r="D555" s="158" t="s">
        <v>20677</v>
      </c>
      <c r="E555" s="158">
        <v>14.0</v>
      </c>
      <c r="F555" s="158" t="s">
        <v>20793</v>
      </c>
      <c r="G555" s="158" t="s">
        <v>4576</v>
      </c>
      <c r="H555" s="159" t="s">
        <v>20635</v>
      </c>
      <c r="I555" s="160">
        <v>13340.0</v>
      </c>
      <c r="J555" s="161">
        <v>3300.0</v>
      </c>
      <c r="K555" s="165">
        <v>3300.0</v>
      </c>
      <c r="L555" s="163"/>
      <c r="M555" s="163"/>
      <c r="N555" s="163"/>
      <c r="O555" s="163"/>
      <c r="P555" s="163"/>
      <c r="Q555" s="163"/>
      <c r="R555" s="163"/>
      <c r="S555" s="163"/>
      <c r="T555" s="163"/>
    </row>
    <row r="556" ht="18.75" hidden="1" customHeight="1">
      <c r="A556" s="157">
        <v>45750.0</v>
      </c>
      <c r="B556" s="158">
        <v>15253.0</v>
      </c>
      <c r="C556" s="158"/>
      <c r="D556" s="158" t="s">
        <v>20673</v>
      </c>
      <c r="E556" s="158">
        <v>4.0</v>
      </c>
      <c r="F556" s="158" t="s">
        <v>21054</v>
      </c>
      <c r="G556" s="158" t="s">
        <v>21055</v>
      </c>
      <c r="H556" s="159" t="s">
        <v>20635</v>
      </c>
      <c r="I556" s="160">
        <v>11180.0</v>
      </c>
      <c r="J556" s="161">
        <v>1620.0</v>
      </c>
      <c r="K556" s="165">
        <v>1620.0</v>
      </c>
      <c r="L556" s="163"/>
      <c r="M556" s="163"/>
      <c r="N556" s="163"/>
      <c r="O556" s="163"/>
      <c r="P556" s="163"/>
      <c r="Q556" s="163"/>
      <c r="R556" s="163"/>
      <c r="S556" s="163"/>
      <c r="T556" s="163"/>
    </row>
    <row r="557" ht="18.75" hidden="1" customHeight="1">
      <c r="A557" s="166">
        <v>45750.0</v>
      </c>
      <c r="B557" s="158">
        <v>7003.0</v>
      </c>
      <c r="C557" s="158"/>
      <c r="D557" s="158"/>
      <c r="E557" s="158" t="s">
        <v>20634</v>
      </c>
      <c r="F557" s="158"/>
      <c r="G557" s="158"/>
      <c r="H557" s="159"/>
      <c r="I557" s="160">
        <v>3260.0</v>
      </c>
      <c r="J557" s="161">
        <v>660.0</v>
      </c>
      <c r="K557" s="162">
        <v>660.0</v>
      </c>
      <c r="L557" s="163">
        <v>0.0</v>
      </c>
      <c r="M557" s="163">
        <v>0.0</v>
      </c>
      <c r="N557" s="163">
        <v>0.0</v>
      </c>
      <c r="O557" s="163"/>
      <c r="P557" s="163"/>
      <c r="Q557" s="163"/>
      <c r="R557" s="163"/>
      <c r="S557" s="163"/>
      <c r="T557" s="163"/>
    </row>
    <row r="558" ht="18.75" hidden="1" customHeight="1">
      <c r="A558" s="166">
        <v>45750.0</v>
      </c>
      <c r="B558" s="158">
        <v>7004.0</v>
      </c>
      <c r="C558" s="158"/>
      <c r="D558" s="158"/>
      <c r="E558" s="158" t="s">
        <v>20634</v>
      </c>
      <c r="F558" s="158"/>
      <c r="G558" s="158"/>
      <c r="H558" s="159"/>
      <c r="I558" s="160">
        <v>3200.0</v>
      </c>
      <c r="J558" s="161">
        <v>660.0</v>
      </c>
      <c r="K558" s="162">
        <v>660.0</v>
      </c>
      <c r="L558" s="163">
        <v>0.0</v>
      </c>
      <c r="M558" s="163">
        <v>0.0</v>
      </c>
      <c r="N558" s="163">
        <v>0.0</v>
      </c>
      <c r="O558" s="163"/>
      <c r="P558" s="163"/>
      <c r="Q558" s="163"/>
      <c r="R558" s="163"/>
      <c r="S558" s="163"/>
      <c r="T558" s="163"/>
    </row>
    <row r="559" ht="18.75" hidden="1" customHeight="1">
      <c r="A559" s="157">
        <v>45750.0</v>
      </c>
      <c r="B559" s="158">
        <v>15254.0</v>
      </c>
      <c r="C559" s="158" t="s">
        <v>21056</v>
      </c>
      <c r="D559" s="158" t="s">
        <v>20695</v>
      </c>
      <c r="E559" s="158">
        <v>14.0</v>
      </c>
      <c r="F559" s="158" t="s">
        <v>21057</v>
      </c>
      <c r="G559" s="158" t="s">
        <v>4697</v>
      </c>
      <c r="H559" s="159" t="s">
        <v>20635</v>
      </c>
      <c r="I559" s="160">
        <v>12520.0</v>
      </c>
      <c r="J559" s="161">
        <v>2800.0</v>
      </c>
      <c r="K559" s="165">
        <v>2800.0</v>
      </c>
      <c r="L559" s="163"/>
      <c r="M559" s="163"/>
      <c r="N559" s="163"/>
      <c r="O559" s="163"/>
      <c r="P559" s="163"/>
      <c r="Q559" s="163"/>
      <c r="R559" s="163"/>
      <c r="S559" s="163"/>
      <c r="T559" s="163"/>
    </row>
    <row r="560" ht="18.75" hidden="1" customHeight="1">
      <c r="A560" s="157">
        <v>45750.0</v>
      </c>
      <c r="B560" s="158">
        <v>15255.0</v>
      </c>
      <c r="C560" s="158" t="s">
        <v>750</v>
      </c>
      <c r="D560" s="158" t="s">
        <v>21058</v>
      </c>
      <c r="E560" s="158" t="s">
        <v>21059</v>
      </c>
      <c r="F560" s="158"/>
      <c r="G560" s="158" t="s">
        <v>4701</v>
      </c>
      <c r="H560" s="159" t="s">
        <v>20635</v>
      </c>
      <c r="I560" s="160">
        <v>3120.0</v>
      </c>
      <c r="J560" s="161">
        <v>3120.0</v>
      </c>
      <c r="K560" s="165">
        <v>3120.0</v>
      </c>
      <c r="L560" s="163"/>
      <c r="M560" s="163"/>
      <c r="N560" s="163"/>
      <c r="O560" s="163"/>
      <c r="P560" s="163"/>
      <c r="Q560" s="163"/>
      <c r="R560" s="163"/>
      <c r="S560" s="163"/>
      <c r="T560" s="163"/>
    </row>
    <row r="561" ht="18.75" hidden="1" customHeight="1">
      <c r="A561" s="157">
        <v>45750.0</v>
      </c>
      <c r="B561" s="158">
        <v>15256.0</v>
      </c>
      <c r="C561" s="158" t="s">
        <v>16170</v>
      </c>
      <c r="D561" s="158" t="s">
        <v>20677</v>
      </c>
      <c r="E561" s="158">
        <v>8.0</v>
      </c>
      <c r="F561" s="158" t="s">
        <v>21060</v>
      </c>
      <c r="G561" s="158" t="s">
        <v>21061</v>
      </c>
      <c r="H561" s="159" t="s">
        <v>20635</v>
      </c>
      <c r="I561" s="160">
        <v>11040.0</v>
      </c>
      <c r="J561" s="161">
        <v>1020.0</v>
      </c>
      <c r="K561" s="165">
        <v>1020.0</v>
      </c>
      <c r="L561" s="163"/>
      <c r="M561" s="163"/>
      <c r="N561" s="163"/>
      <c r="O561" s="163"/>
      <c r="P561" s="163"/>
      <c r="Q561" s="163"/>
      <c r="R561" s="163"/>
      <c r="S561" s="163"/>
      <c r="T561" s="163"/>
    </row>
    <row r="562" ht="18.75" hidden="1" customHeight="1">
      <c r="A562" s="166">
        <v>45750.0</v>
      </c>
      <c r="B562" s="158">
        <v>7005.0</v>
      </c>
      <c r="C562" s="158"/>
      <c r="D562" s="158"/>
      <c r="E562" s="158" t="s">
        <v>20634</v>
      </c>
      <c r="F562" s="158"/>
      <c r="G562" s="158"/>
      <c r="H562" s="159"/>
      <c r="I562" s="160">
        <v>3600.0</v>
      </c>
      <c r="J562" s="161">
        <v>600.0</v>
      </c>
      <c r="K562" s="162">
        <v>600.0</v>
      </c>
      <c r="L562" s="163">
        <v>0.0</v>
      </c>
      <c r="M562" s="163">
        <v>0.0</v>
      </c>
      <c r="N562" s="163">
        <v>0.0</v>
      </c>
      <c r="O562" s="163"/>
      <c r="P562" s="163"/>
      <c r="Q562" s="163"/>
      <c r="R562" s="163"/>
      <c r="S562" s="163"/>
      <c r="T562" s="163"/>
    </row>
    <row r="563" ht="18.75" hidden="1" customHeight="1">
      <c r="A563" s="157">
        <v>45750.0</v>
      </c>
      <c r="B563" s="158">
        <v>15257.0</v>
      </c>
      <c r="C563" s="158"/>
      <c r="D563" s="158" t="s">
        <v>20673</v>
      </c>
      <c r="E563" s="158">
        <v>8.0</v>
      </c>
      <c r="F563" s="158" t="s">
        <v>21062</v>
      </c>
      <c r="G563" s="158" t="s">
        <v>21063</v>
      </c>
      <c r="H563" s="159" t="s">
        <v>20635</v>
      </c>
      <c r="I563" s="160">
        <v>13060.0</v>
      </c>
      <c r="J563" s="161">
        <v>3220.0</v>
      </c>
      <c r="K563" s="165">
        <v>3220.0</v>
      </c>
      <c r="L563" s="163"/>
      <c r="M563" s="163"/>
      <c r="N563" s="163"/>
      <c r="O563" s="163"/>
      <c r="P563" s="163"/>
      <c r="Q563" s="163"/>
      <c r="R563" s="163"/>
      <c r="S563" s="163"/>
      <c r="T563" s="163"/>
    </row>
    <row r="564" ht="18.75" hidden="1" customHeight="1">
      <c r="A564" s="157">
        <v>45750.0</v>
      </c>
      <c r="B564" s="158">
        <v>15258.0</v>
      </c>
      <c r="C564" s="158" t="s">
        <v>20971</v>
      </c>
      <c r="D564" s="158" t="s">
        <v>20677</v>
      </c>
      <c r="E564" s="158">
        <v>8.0</v>
      </c>
      <c r="F564" s="158" t="s">
        <v>21064</v>
      </c>
      <c r="G564" s="158" t="s">
        <v>21065</v>
      </c>
      <c r="H564" s="159" t="s">
        <v>20635</v>
      </c>
      <c r="I564" s="160">
        <v>10980.0</v>
      </c>
      <c r="J564" s="161">
        <v>960.0</v>
      </c>
      <c r="K564" s="165">
        <v>960.0</v>
      </c>
      <c r="L564" s="163"/>
      <c r="M564" s="163"/>
      <c r="N564" s="163"/>
      <c r="O564" s="163"/>
      <c r="P564" s="163"/>
      <c r="Q564" s="163"/>
      <c r="R564" s="163"/>
      <c r="S564" s="163"/>
      <c r="T564" s="163"/>
    </row>
    <row r="565" ht="18.75" hidden="1" customHeight="1">
      <c r="A565" s="157">
        <v>45750.0</v>
      </c>
      <c r="B565" s="158">
        <v>15259.0</v>
      </c>
      <c r="C565" s="158" t="s">
        <v>1093</v>
      </c>
      <c r="D565" s="158" t="s">
        <v>21058</v>
      </c>
      <c r="E565" s="158" t="s">
        <v>21059</v>
      </c>
      <c r="F565" s="158"/>
      <c r="G565" s="158" t="s">
        <v>4701</v>
      </c>
      <c r="H565" s="159" t="s">
        <v>20635</v>
      </c>
      <c r="I565" s="160">
        <v>2860.0</v>
      </c>
      <c r="J565" s="161">
        <v>2860.0</v>
      </c>
      <c r="K565" s="165">
        <v>2860.0</v>
      </c>
      <c r="L565" s="163"/>
      <c r="M565" s="163"/>
      <c r="N565" s="163"/>
      <c r="O565" s="163"/>
      <c r="P565" s="163"/>
      <c r="Q565" s="163"/>
      <c r="R565" s="163"/>
      <c r="S565" s="163"/>
      <c r="T565" s="163"/>
    </row>
    <row r="566" ht="18.75" hidden="1" customHeight="1">
      <c r="A566" s="166">
        <v>45750.0</v>
      </c>
      <c r="B566" s="158">
        <v>7006.0</v>
      </c>
      <c r="C566" s="158"/>
      <c r="D566" s="158"/>
      <c r="E566" s="158" t="s">
        <v>20634</v>
      </c>
      <c r="F566" s="158"/>
      <c r="G566" s="158"/>
      <c r="H566" s="159"/>
      <c r="I566" s="160">
        <v>2820.0</v>
      </c>
      <c r="J566" s="161">
        <v>140.0</v>
      </c>
      <c r="K566" s="162">
        <v>0.0</v>
      </c>
      <c r="L566" s="163">
        <v>0.0</v>
      </c>
      <c r="M566" s="163">
        <v>140.0</v>
      </c>
      <c r="N566" s="163">
        <v>0.0</v>
      </c>
      <c r="O566" s="163"/>
      <c r="P566" s="163"/>
      <c r="Q566" s="163"/>
      <c r="R566" s="163"/>
      <c r="S566" s="163"/>
      <c r="T566" s="163"/>
    </row>
    <row r="567" ht="18.75" hidden="1" customHeight="1">
      <c r="A567" s="166">
        <v>45750.0</v>
      </c>
      <c r="B567" s="158">
        <v>7007.0</v>
      </c>
      <c r="C567" s="158"/>
      <c r="D567" s="158"/>
      <c r="E567" s="158" t="s">
        <v>20634</v>
      </c>
      <c r="F567" s="158"/>
      <c r="G567" s="158"/>
      <c r="H567" s="159"/>
      <c r="I567" s="160">
        <v>3100.0</v>
      </c>
      <c r="J567" s="161">
        <v>400.0</v>
      </c>
      <c r="K567" s="162">
        <v>400.0</v>
      </c>
      <c r="L567" s="163">
        <v>0.0</v>
      </c>
      <c r="M567" s="163">
        <v>0.0</v>
      </c>
      <c r="N567" s="163">
        <v>0.0</v>
      </c>
      <c r="O567" s="163"/>
      <c r="P567" s="163"/>
      <c r="Q567" s="163"/>
      <c r="R567" s="163"/>
      <c r="S567" s="163"/>
      <c r="T567" s="163"/>
    </row>
    <row r="568" ht="18.75" hidden="1" customHeight="1">
      <c r="A568" s="157">
        <v>45750.0</v>
      </c>
      <c r="B568" s="158">
        <v>15260.0</v>
      </c>
      <c r="C568" s="158" t="s">
        <v>21066</v>
      </c>
      <c r="D568" s="158" t="s">
        <v>20695</v>
      </c>
      <c r="E568" s="158">
        <v>8.0</v>
      </c>
      <c r="F568" s="158" t="s">
        <v>20746</v>
      </c>
      <c r="G568" s="158" t="s">
        <v>4704</v>
      </c>
      <c r="H568" s="159" t="s">
        <v>20635</v>
      </c>
      <c r="I568" s="160">
        <v>10820.0</v>
      </c>
      <c r="J568" s="161">
        <v>1120.0</v>
      </c>
      <c r="K568" s="165">
        <v>1120.0</v>
      </c>
      <c r="L568" s="163"/>
      <c r="M568" s="163"/>
      <c r="N568" s="163"/>
      <c r="O568" s="163"/>
      <c r="P568" s="163"/>
      <c r="Q568" s="163"/>
      <c r="R568" s="163"/>
      <c r="S568" s="163"/>
      <c r="T568" s="163"/>
    </row>
    <row r="569" ht="18.75" hidden="1" customHeight="1">
      <c r="A569" s="157">
        <v>45750.0</v>
      </c>
      <c r="B569" s="158">
        <v>15261.0</v>
      </c>
      <c r="C569" s="158"/>
      <c r="D569" s="158" t="s">
        <v>20677</v>
      </c>
      <c r="E569" s="158">
        <v>8.0</v>
      </c>
      <c r="F569" s="158" t="s">
        <v>20690</v>
      </c>
      <c r="G569" s="158" t="s">
        <v>21067</v>
      </c>
      <c r="H569" s="159" t="s">
        <v>20635</v>
      </c>
      <c r="I569" s="160">
        <v>12840.0</v>
      </c>
      <c r="J569" s="161">
        <v>2820.0</v>
      </c>
      <c r="K569" s="165">
        <v>2820.0</v>
      </c>
      <c r="L569" s="163"/>
      <c r="M569" s="163"/>
      <c r="N569" s="163"/>
      <c r="O569" s="163"/>
      <c r="P569" s="163"/>
      <c r="Q569" s="163"/>
      <c r="R569" s="163"/>
      <c r="S569" s="163"/>
      <c r="T569" s="163"/>
    </row>
    <row r="570" ht="18.75" hidden="1" customHeight="1">
      <c r="A570" s="157">
        <v>45750.0</v>
      </c>
      <c r="B570" s="158">
        <v>15262.0</v>
      </c>
      <c r="C570" s="158"/>
      <c r="D570" s="158" t="s">
        <v>20673</v>
      </c>
      <c r="E570" s="158">
        <v>12.0</v>
      </c>
      <c r="F570" s="158" t="s">
        <v>21068</v>
      </c>
      <c r="G570" s="158" t="s">
        <v>21069</v>
      </c>
      <c r="H570" s="159" t="s">
        <v>20635</v>
      </c>
      <c r="I570" s="160">
        <v>13720.0</v>
      </c>
      <c r="J570" s="161">
        <v>3860.0</v>
      </c>
      <c r="K570" s="165">
        <v>3860.0</v>
      </c>
      <c r="L570" s="163"/>
      <c r="M570" s="163"/>
      <c r="N570" s="163"/>
      <c r="O570" s="163"/>
      <c r="P570" s="163"/>
      <c r="Q570" s="163"/>
      <c r="R570" s="163"/>
      <c r="S570" s="163"/>
      <c r="T570" s="163"/>
    </row>
    <row r="571" ht="18.75" hidden="1" customHeight="1">
      <c r="A571" s="157">
        <v>45750.0</v>
      </c>
      <c r="B571" s="158">
        <v>15263.0</v>
      </c>
      <c r="C571" s="158" t="s">
        <v>21070</v>
      </c>
      <c r="D571" s="158" t="s">
        <v>20695</v>
      </c>
      <c r="E571" s="158">
        <v>8.0</v>
      </c>
      <c r="F571" s="158" t="s">
        <v>20725</v>
      </c>
      <c r="G571" s="158" t="s">
        <v>4697</v>
      </c>
      <c r="H571" s="159" t="s">
        <v>20635</v>
      </c>
      <c r="I571" s="160">
        <v>15720.0</v>
      </c>
      <c r="J571" s="161">
        <v>6020.0</v>
      </c>
      <c r="K571" s="165">
        <v>6020.0</v>
      </c>
      <c r="L571" s="163"/>
      <c r="M571" s="163"/>
      <c r="N571" s="163"/>
      <c r="O571" s="163"/>
      <c r="P571" s="163"/>
      <c r="Q571" s="163"/>
      <c r="R571" s="163"/>
      <c r="S571" s="163"/>
      <c r="T571" s="163"/>
    </row>
    <row r="572" ht="18.75" hidden="1" customHeight="1">
      <c r="A572" s="157">
        <v>45750.0</v>
      </c>
      <c r="B572" s="158">
        <v>15264.0</v>
      </c>
      <c r="C572" s="158" t="s">
        <v>21071</v>
      </c>
      <c r="D572" s="158" t="s">
        <v>20677</v>
      </c>
      <c r="E572" s="158">
        <v>4.0</v>
      </c>
      <c r="F572" s="158" t="s">
        <v>21072</v>
      </c>
      <c r="G572" s="158" t="s">
        <v>4730</v>
      </c>
      <c r="H572" s="159" t="s">
        <v>20635</v>
      </c>
      <c r="I572" s="160">
        <v>10020.0</v>
      </c>
      <c r="J572" s="161">
        <v>240.0</v>
      </c>
      <c r="K572" s="165">
        <v>240.0</v>
      </c>
      <c r="L572" s="163"/>
      <c r="M572" s="163"/>
      <c r="N572" s="163"/>
      <c r="O572" s="163"/>
      <c r="P572" s="163"/>
      <c r="Q572" s="163"/>
      <c r="R572" s="163"/>
      <c r="S572" s="163"/>
      <c r="T572" s="163"/>
    </row>
    <row r="573" ht="18.75" hidden="1" customHeight="1">
      <c r="A573" s="157">
        <v>45750.0</v>
      </c>
      <c r="B573" s="158">
        <v>15265.0</v>
      </c>
      <c r="C573" s="158"/>
      <c r="D573" s="158" t="s">
        <v>20673</v>
      </c>
      <c r="E573" s="158" t="s">
        <v>926</v>
      </c>
      <c r="F573" s="158" t="s">
        <v>21073</v>
      </c>
      <c r="G573" s="158" t="s">
        <v>21074</v>
      </c>
      <c r="H573" s="159" t="s">
        <v>20635</v>
      </c>
      <c r="I573" s="160">
        <v>11040.0</v>
      </c>
      <c r="J573" s="161">
        <v>11040.0</v>
      </c>
      <c r="K573" s="165">
        <v>11040.0</v>
      </c>
      <c r="L573" s="163"/>
      <c r="M573" s="163"/>
      <c r="N573" s="163"/>
      <c r="O573" s="163"/>
      <c r="P573" s="163"/>
      <c r="Q573" s="163"/>
      <c r="R573" s="163"/>
      <c r="S573" s="163"/>
      <c r="T573" s="163"/>
    </row>
    <row r="574" ht="18.75" hidden="1" customHeight="1">
      <c r="A574" s="166">
        <v>45750.0</v>
      </c>
      <c r="B574" s="158">
        <v>7008.0</v>
      </c>
      <c r="C574" s="158" t="s">
        <v>230</v>
      </c>
      <c r="D574" s="158"/>
      <c r="E574" s="158" t="s">
        <v>20634</v>
      </c>
      <c r="F574" s="158"/>
      <c r="G574" s="158" t="s">
        <v>21075</v>
      </c>
      <c r="H574" s="159" t="s">
        <v>21075</v>
      </c>
      <c r="I574" s="160">
        <v>3700.0</v>
      </c>
      <c r="J574" s="161">
        <v>1140.0</v>
      </c>
      <c r="K574" s="162">
        <v>1140.0</v>
      </c>
      <c r="L574" s="163">
        <v>0.0</v>
      </c>
      <c r="M574" s="163">
        <v>0.0</v>
      </c>
      <c r="N574" s="163">
        <v>0.0</v>
      </c>
      <c r="O574" s="163"/>
      <c r="P574" s="163"/>
      <c r="Q574" s="163"/>
      <c r="R574" s="163"/>
      <c r="S574" s="163"/>
      <c r="T574" s="163"/>
    </row>
    <row r="575" ht="18.75" hidden="1" customHeight="1">
      <c r="A575" s="157">
        <v>45750.0</v>
      </c>
      <c r="B575" s="158">
        <v>15266.0</v>
      </c>
      <c r="C575" s="158"/>
      <c r="D575" s="158" t="s">
        <v>20695</v>
      </c>
      <c r="E575" s="158">
        <v>8.0</v>
      </c>
      <c r="F575" s="158" t="s">
        <v>21076</v>
      </c>
      <c r="G575" s="158" t="s">
        <v>21077</v>
      </c>
      <c r="H575" s="159" t="s">
        <v>20635</v>
      </c>
      <c r="I575" s="160">
        <v>12520.0</v>
      </c>
      <c r="J575" s="161">
        <v>2820.0</v>
      </c>
      <c r="K575" s="165">
        <v>2820.0</v>
      </c>
      <c r="L575" s="163"/>
      <c r="M575" s="163"/>
      <c r="N575" s="163"/>
      <c r="O575" s="163"/>
      <c r="P575" s="163"/>
      <c r="Q575" s="163"/>
      <c r="R575" s="163"/>
      <c r="S575" s="163"/>
      <c r="T575" s="163"/>
    </row>
    <row r="576" ht="18.75" hidden="1" customHeight="1">
      <c r="A576" s="157">
        <v>45750.0</v>
      </c>
      <c r="B576" s="158">
        <v>15267.0</v>
      </c>
      <c r="C576" s="158"/>
      <c r="D576" s="158" t="s">
        <v>20673</v>
      </c>
      <c r="E576" s="158">
        <v>8.0</v>
      </c>
      <c r="F576" s="158" t="s">
        <v>20764</v>
      </c>
      <c r="G576" s="158" t="s">
        <v>21078</v>
      </c>
      <c r="H576" s="159" t="s">
        <v>20635</v>
      </c>
      <c r="I576" s="160">
        <v>11200.0</v>
      </c>
      <c r="J576" s="161">
        <v>1360.0</v>
      </c>
      <c r="K576" s="165">
        <v>1360.0</v>
      </c>
      <c r="L576" s="163"/>
      <c r="M576" s="163"/>
      <c r="N576" s="163"/>
      <c r="O576" s="163"/>
      <c r="P576" s="163"/>
      <c r="Q576" s="163"/>
      <c r="R576" s="163"/>
      <c r="S576" s="163"/>
      <c r="T576" s="163"/>
    </row>
    <row r="577" ht="18.75" hidden="1" customHeight="1">
      <c r="A577" s="157">
        <v>45750.0</v>
      </c>
      <c r="B577" s="158">
        <v>15268.0</v>
      </c>
      <c r="C577" s="158" t="s">
        <v>21079</v>
      </c>
      <c r="D577" s="158" t="s">
        <v>20677</v>
      </c>
      <c r="E577" s="158">
        <v>8.0</v>
      </c>
      <c r="F577" s="158" t="s">
        <v>20713</v>
      </c>
      <c r="G577" s="158" t="s">
        <v>21080</v>
      </c>
      <c r="H577" s="159" t="s">
        <v>20635</v>
      </c>
      <c r="I577" s="160">
        <v>10940.0</v>
      </c>
      <c r="J577" s="161">
        <v>920.0</v>
      </c>
      <c r="K577" s="165">
        <v>920.0</v>
      </c>
      <c r="L577" s="163"/>
      <c r="M577" s="163"/>
      <c r="N577" s="163"/>
      <c r="O577" s="163"/>
      <c r="P577" s="163"/>
      <c r="Q577" s="163"/>
      <c r="R577" s="163"/>
      <c r="S577" s="163"/>
      <c r="T577" s="163"/>
    </row>
    <row r="578" ht="18.75" hidden="1" customHeight="1">
      <c r="A578" s="166">
        <v>45750.0</v>
      </c>
      <c r="B578" s="158">
        <v>7020.0</v>
      </c>
      <c r="C578" s="158" t="s">
        <v>1093</v>
      </c>
      <c r="D578" s="158"/>
      <c r="E578" s="158" t="s">
        <v>20634</v>
      </c>
      <c r="F578" s="158"/>
      <c r="G578" s="158" t="s">
        <v>21081</v>
      </c>
      <c r="H578" s="159" t="s">
        <v>21081</v>
      </c>
      <c r="I578" s="160">
        <v>2700.0</v>
      </c>
      <c r="J578" s="161">
        <v>-160.0</v>
      </c>
      <c r="K578" s="162">
        <v>0.0</v>
      </c>
      <c r="L578" s="163">
        <v>520.0</v>
      </c>
      <c r="M578" s="163">
        <v>0.0</v>
      </c>
      <c r="N578" s="163">
        <v>0.0</v>
      </c>
      <c r="O578" s="163"/>
      <c r="P578" s="163"/>
      <c r="Q578" s="163"/>
      <c r="R578" s="163"/>
      <c r="S578" s="163"/>
      <c r="T578" s="163"/>
    </row>
    <row r="579" ht="18.75" hidden="1" customHeight="1">
      <c r="A579" s="167">
        <v>45750.02903106481</v>
      </c>
      <c r="B579" s="158">
        <v>7002.0</v>
      </c>
      <c r="C579" s="158"/>
      <c r="D579" s="158"/>
      <c r="E579" s="158" t="s">
        <v>20634</v>
      </c>
      <c r="F579" s="158"/>
      <c r="G579" s="158"/>
      <c r="H579" s="159"/>
      <c r="I579" s="160">
        <v>3440.0</v>
      </c>
      <c r="J579" s="161">
        <v>960.0</v>
      </c>
      <c r="K579" s="162">
        <v>960.0</v>
      </c>
      <c r="L579" s="163">
        <v>0.0</v>
      </c>
      <c r="M579" s="163">
        <v>0.0</v>
      </c>
      <c r="N579" s="163">
        <v>0.0</v>
      </c>
      <c r="O579" s="163"/>
      <c r="P579" s="163"/>
      <c r="Q579" s="163"/>
      <c r="R579" s="163"/>
      <c r="S579" s="163"/>
      <c r="T579" s="163"/>
    </row>
    <row r="580" ht="18.75" hidden="1" customHeight="1">
      <c r="A580" s="157">
        <v>45751.0</v>
      </c>
      <c r="B580" s="158">
        <v>15269.0</v>
      </c>
      <c r="C580" s="158"/>
      <c r="D580" s="158" t="s">
        <v>20677</v>
      </c>
      <c r="E580" s="158">
        <v>8.0</v>
      </c>
      <c r="F580" s="158" t="s">
        <v>20842</v>
      </c>
      <c r="G580" s="158" t="s">
        <v>21082</v>
      </c>
      <c r="H580" s="159" t="s">
        <v>20635</v>
      </c>
      <c r="I580" s="160">
        <v>15400.0</v>
      </c>
      <c r="J580" s="161">
        <v>5380.0</v>
      </c>
      <c r="K580" s="165">
        <v>5380.0</v>
      </c>
      <c r="L580" s="163"/>
      <c r="M580" s="163"/>
      <c r="N580" s="163"/>
      <c r="O580" s="163"/>
      <c r="P580" s="163"/>
      <c r="Q580" s="163"/>
      <c r="R580" s="163"/>
      <c r="S580" s="163"/>
      <c r="T580" s="163"/>
    </row>
    <row r="581" ht="18.75" hidden="1" customHeight="1">
      <c r="A581" s="157">
        <v>45751.0</v>
      </c>
      <c r="B581" s="158">
        <v>15270.0</v>
      </c>
      <c r="C581" s="158"/>
      <c r="D581" s="158" t="s">
        <v>20695</v>
      </c>
      <c r="E581" s="158">
        <v>8.0</v>
      </c>
      <c r="F581" s="158" t="s">
        <v>21083</v>
      </c>
      <c r="G581" s="158" t="s">
        <v>21084</v>
      </c>
      <c r="H581" s="159" t="s">
        <v>20638</v>
      </c>
      <c r="I581" s="160">
        <v>17060.0</v>
      </c>
      <c r="J581" s="161">
        <v>7360.0</v>
      </c>
      <c r="K581" s="162"/>
      <c r="L581" s="163"/>
      <c r="M581" s="163"/>
      <c r="N581" s="164">
        <v>7360.0</v>
      </c>
      <c r="O581" s="163"/>
      <c r="P581" s="163"/>
      <c r="Q581" s="163"/>
      <c r="R581" s="163"/>
      <c r="S581" s="163"/>
      <c r="T581" s="163"/>
    </row>
    <row r="582" ht="18.75" hidden="1" customHeight="1">
      <c r="A582" s="157">
        <v>45751.0</v>
      </c>
      <c r="B582" s="158">
        <v>15271.0</v>
      </c>
      <c r="C582" s="158"/>
      <c r="D582" s="158" t="s">
        <v>20687</v>
      </c>
      <c r="E582" s="158">
        <v>6.0</v>
      </c>
      <c r="F582" s="158" t="s">
        <v>21085</v>
      </c>
      <c r="G582" s="158" t="s">
        <v>21086</v>
      </c>
      <c r="H582" s="159" t="s">
        <v>20635</v>
      </c>
      <c r="I582" s="160">
        <v>11720.0</v>
      </c>
      <c r="J582" s="161">
        <v>1880.0</v>
      </c>
      <c r="K582" s="165">
        <v>1880.0</v>
      </c>
      <c r="L582" s="163"/>
      <c r="M582" s="163"/>
      <c r="N582" s="163"/>
      <c r="O582" s="163"/>
      <c r="P582" s="163"/>
      <c r="Q582" s="163"/>
      <c r="R582" s="163"/>
      <c r="S582" s="163"/>
      <c r="T582" s="163"/>
    </row>
    <row r="583" ht="18.75" hidden="1" customHeight="1">
      <c r="A583" s="157">
        <v>45751.0</v>
      </c>
      <c r="B583" s="158">
        <v>15272.0</v>
      </c>
      <c r="C583" s="158" t="s">
        <v>21087</v>
      </c>
      <c r="D583" s="158" t="s">
        <v>20677</v>
      </c>
      <c r="E583" s="158">
        <v>8.0</v>
      </c>
      <c r="F583" s="158" t="s">
        <v>21036</v>
      </c>
      <c r="G583" s="158" t="s">
        <v>21088</v>
      </c>
      <c r="H583" s="159" t="s">
        <v>20635</v>
      </c>
      <c r="I583" s="160">
        <v>14960.0</v>
      </c>
      <c r="J583" s="161">
        <v>4940.0</v>
      </c>
      <c r="K583" s="165">
        <v>4940.0</v>
      </c>
      <c r="L583" s="163"/>
      <c r="M583" s="163"/>
      <c r="N583" s="163"/>
      <c r="O583" s="163"/>
      <c r="P583" s="163"/>
      <c r="Q583" s="163"/>
      <c r="R583" s="163"/>
      <c r="S583" s="163"/>
      <c r="T583" s="163"/>
    </row>
    <row r="584" ht="18.75" hidden="1" customHeight="1">
      <c r="A584" s="157">
        <v>45751.0</v>
      </c>
      <c r="B584" s="158">
        <v>15273.0</v>
      </c>
      <c r="C584" s="158"/>
      <c r="D584" s="158" t="s">
        <v>20695</v>
      </c>
      <c r="E584" s="158">
        <v>16.0</v>
      </c>
      <c r="F584" s="158">
        <v>1.0</v>
      </c>
      <c r="G584" s="158" t="s">
        <v>21089</v>
      </c>
      <c r="H584" s="159" t="s">
        <v>20669</v>
      </c>
      <c r="I584" s="160">
        <v>11400.0</v>
      </c>
      <c r="J584" s="161">
        <v>1680.0</v>
      </c>
      <c r="K584" s="162"/>
      <c r="L584" s="164">
        <v>1680.0</v>
      </c>
      <c r="M584" s="163"/>
      <c r="N584" s="163"/>
      <c r="O584" s="163"/>
      <c r="P584" s="163"/>
      <c r="Q584" s="163"/>
      <c r="R584" s="163"/>
      <c r="S584" s="163"/>
      <c r="T584" s="163"/>
    </row>
    <row r="585" ht="18.75" hidden="1" customHeight="1">
      <c r="A585" s="157">
        <v>45751.0</v>
      </c>
      <c r="B585" s="158">
        <v>15274.0</v>
      </c>
      <c r="C585" s="158"/>
      <c r="D585" s="158" t="s">
        <v>20677</v>
      </c>
      <c r="E585" s="158">
        <v>6.0</v>
      </c>
      <c r="F585" s="158" t="s">
        <v>21090</v>
      </c>
      <c r="G585" s="158" t="s">
        <v>21091</v>
      </c>
      <c r="H585" s="159" t="s">
        <v>20635</v>
      </c>
      <c r="I585" s="160">
        <v>10340.0</v>
      </c>
      <c r="J585" s="161">
        <v>500.0</v>
      </c>
      <c r="K585" s="165">
        <v>500.0</v>
      </c>
      <c r="L585" s="163"/>
      <c r="M585" s="163"/>
      <c r="N585" s="163"/>
      <c r="O585" s="163"/>
      <c r="P585" s="163"/>
      <c r="Q585" s="163"/>
      <c r="R585" s="163"/>
      <c r="S585" s="163"/>
      <c r="T585" s="163"/>
    </row>
    <row r="586" ht="18.75" hidden="1" customHeight="1">
      <c r="A586" s="166">
        <v>45751.0</v>
      </c>
      <c r="B586" s="158">
        <v>7010.0</v>
      </c>
      <c r="C586" s="158" t="s">
        <v>21092</v>
      </c>
      <c r="D586" s="158"/>
      <c r="E586" s="158" t="s">
        <v>20634</v>
      </c>
      <c r="F586" s="158"/>
      <c r="G586" s="158" t="s">
        <v>21093</v>
      </c>
      <c r="H586" s="159" t="s">
        <v>21093</v>
      </c>
      <c r="I586" s="160">
        <v>3080.0</v>
      </c>
      <c r="J586" s="161">
        <v>400.0</v>
      </c>
      <c r="K586" s="162">
        <v>0.0</v>
      </c>
      <c r="L586" s="163">
        <v>400.0</v>
      </c>
      <c r="M586" s="163">
        <v>0.0</v>
      </c>
      <c r="N586" s="163">
        <v>0.0</v>
      </c>
      <c r="O586" s="163"/>
      <c r="P586" s="163"/>
      <c r="Q586" s="163"/>
      <c r="R586" s="163"/>
      <c r="S586" s="163"/>
      <c r="T586" s="163"/>
    </row>
    <row r="587" ht="18.75" hidden="1" customHeight="1">
      <c r="A587" s="157">
        <v>45751.0</v>
      </c>
      <c r="B587" s="158">
        <v>15275.0</v>
      </c>
      <c r="C587" s="158" t="s">
        <v>21094</v>
      </c>
      <c r="D587" s="158" t="s">
        <v>20687</v>
      </c>
      <c r="E587" s="158">
        <v>4.0</v>
      </c>
      <c r="F587" s="158" t="s">
        <v>21095</v>
      </c>
      <c r="G587" s="158" t="s">
        <v>21096</v>
      </c>
      <c r="H587" s="159" t="s">
        <v>20635</v>
      </c>
      <c r="I587" s="160">
        <v>10260.0</v>
      </c>
      <c r="J587" s="161">
        <v>480.0</v>
      </c>
      <c r="K587" s="165">
        <v>480.0</v>
      </c>
      <c r="L587" s="163"/>
      <c r="M587" s="163"/>
      <c r="N587" s="163"/>
      <c r="O587" s="163"/>
      <c r="P587" s="163"/>
      <c r="Q587" s="163"/>
      <c r="R587" s="163"/>
      <c r="S587" s="163"/>
      <c r="T587" s="163"/>
    </row>
    <row r="588" ht="18.75" hidden="1" customHeight="1">
      <c r="A588" s="166">
        <v>45751.0</v>
      </c>
      <c r="B588" s="158">
        <v>7011.0</v>
      </c>
      <c r="C588" s="158"/>
      <c r="D588" s="158"/>
      <c r="E588" s="158" t="s">
        <v>20634</v>
      </c>
      <c r="F588" s="158"/>
      <c r="G588" s="158"/>
      <c r="H588" s="159"/>
      <c r="I588" s="160">
        <v>3220.0</v>
      </c>
      <c r="J588" s="161">
        <v>380.0</v>
      </c>
      <c r="K588" s="162">
        <v>380.0</v>
      </c>
      <c r="L588" s="163">
        <v>0.0</v>
      </c>
      <c r="M588" s="163">
        <v>0.0</v>
      </c>
      <c r="N588" s="163">
        <v>0.0</v>
      </c>
      <c r="O588" s="163"/>
      <c r="P588" s="163"/>
      <c r="Q588" s="163"/>
      <c r="R588" s="163"/>
      <c r="S588" s="163"/>
      <c r="T588" s="163"/>
    </row>
    <row r="589" ht="18.75" hidden="1" customHeight="1">
      <c r="A589" s="166">
        <v>45751.0</v>
      </c>
      <c r="B589" s="158">
        <v>7012.0</v>
      </c>
      <c r="C589" s="158" t="s">
        <v>21097</v>
      </c>
      <c r="D589" s="158"/>
      <c r="E589" s="158" t="s">
        <v>20634</v>
      </c>
      <c r="F589" s="158"/>
      <c r="G589" s="158" t="s">
        <v>21098</v>
      </c>
      <c r="H589" s="159" t="s">
        <v>21098</v>
      </c>
      <c r="I589" s="160">
        <v>3020.0</v>
      </c>
      <c r="J589" s="161">
        <v>280.0</v>
      </c>
      <c r="K589" s="162">
        <v>280.0</v>
      </c>
      <c r="L589" s="163">
        <v>0.0</v>
      </c>
      <c r="M589" s="163">
        <v>0.0</v>
      </c>
      <c r="N589" s="163">
        <v>0.0</v>
      </c>
      <c r="O589" s="163"/>
      <c r="P589" s="163"/>
      <c r="Q589" s="163"/>
      <c r="R589" s="163"/>
      <c r="S589" s="163"/>
      <c r="T589" s="163"/>
    </row>
    <row r="590" ht="18.75" hidden="1" customHeight="1">
      <c r="A590" s="157">
        <v>45751.0</v>
      </c>
      <c r="B590" s="158">
        <v>15276.0</v>
      </c>
      <c r="C590" s="158" t="s">
        <v>21099</v>
      </c>
      <c r="D590" s="158" t="s">
        <v>20687</v>
      </c>
      <c r="E590" s="158">
        <v>8.0</v>
      </c>
      <c r="F590" s="158" t="s">
        <v>21100</v>
      </c>
      <c r="G590" s="158" t="s">
        <v>4545</v>
      </c>
      <c r="H590" s="159" t="s">
        <v>20635</v>
      </c>
      <c r="I590" s="160">
        <v>15100.0</v>
      </c>
      <c r="J590" s="161">
        <v>5080.0</v>
      </c>
      <c r="K590" s="165">
        <v>5080.0</v>
      </c>
      <c r="L590" s="163"/>
      <c r="M590" s="163"/>
      <c r="N590" s="163"/>
      <c r="O590" s="163"/>
      <c r="P590" s="163"/>
      <c r="Q590" s="163"/>
      <c r="R590" s="163"/>
      <c r="S590" s="163"/>
      <c r="T590" s="163"/>
    </row>
    <row r="591" ht="18.75" hidden="1" customHeight="1">
      <c r="A591" s="157">
        <v>45751.0</v>
      </c>
      <c r="B591" s="158">
        <v>15277.0</v>
      </c>
      <c r="C591" s="158" t="s">
        <v>21101</v>
      </c>
      <c r="D591" s="158" t="s">
        <v>20695</v>
      </c>
      <c r="E591" s="158">
        <v>8.0</v>
      </c>
      <c r="F591" s="158"/>
      <c r="G591" s="158" t="s">
        <v>21102</v>
      </c>
      <c r="H591" s="159" t="s">
        <v>20635</v>
      </c>
      <c r="I591" s="160">
        <v>16500.0</v>
      </c>
      <c r="J591" s="161">
        <v>6800.0</v>
      </c>
      <c r="K591" s="165">
        <v>6800.0</v>
      </c>
      <c r="L591" s="163"/>
      <c r="M591" s="163"/>
      <c r="N591" s="163"/>
      <c r="O591" s="163"/>
      <c r="P591" s="163"/>
      <c r="Q591" s="163"/>
      <c r="R591" s="163"/>
      <c r="S591" s="163"/>
      <c r="T591" s="163"/>
    </row>
    <row r="592" ht="18.75" hidden="1" customHeight="1">
      <c r="A592" s="157">
        <v>45751.0</v>
      </c>
      <c r="B592" s="158">
        <v>15278.0</v>
      </c>
      <c r="C592" s="158" t="s">
        <v>4911</v>
      </c>
      <c r="D592" s="158" t="s">
        <v>20695</v>
      </c>
      <c r="E592" s="158">
        <v>8.0</v>
      </c>
      <c r="F592" s="158" t="s">
        <v>20709</v>
      </c>
      <c r="G592" s="158" t="s">
        <v>21103</v>
      </c>
      <c r="H592" s="159" t="s">
        <v>20635</v>
      </c>
      <c r="I592" s="160">
        <v>11840.0</v>
      </c>
      <c r="J592" s="161">
        <v>2140.0</v>
      </c>
      <c r="K592" s="165">
        <v>2140.0</v>
      </c>
      <c r="L592" s="163"/>
      <c r="M592" s="163"/>
      <c r="N592" s="163"/>
      <c r="O592" s="163"/>
      <c r="P592" s="163"/>
      <c r="Q592" s="163"/>
      <c r="R592" s="163"/>
      <c r="S592" s="163"/>
      <c r="T592" s="163"/>
    </row>
    <row r="593" ht="18.75" hidden="1" customHeight="1">
      <c r="A593" s="157">
        <v>45751.0</v>
      </c>
      <c r="B593" s="158">
        <v>15279.0</v>
      </c>
      <c r="C593" s="158"/>
      <c r="D593" s="158" t="s">
        <v>20677</v>
      </c>
      <c r="E593" s="158">
        <v>14.0</v>
      </c>
      <c r="F593" s="158" t="s">
        <v>20871</v>
      </c>
      <c r="G593" s="158" t="s">
        <v>4434</v>
      </c>
      <c r="H593" s="159" t="s">
        <v>20635</v>
      </c>
      <c r="I593" s="160">
        <v>12480.0</v>
      </c>
      <c r="J593" s="161">
        <v>2440.0</v>
      </c>
      <c r="K593" s="165">
        <v>2440.0</v>
      </c>
      <c r="L593" s="163"/>
      <c r="M593" s="163"/>
      <c r="N593" s="163"/>
      <c r="O593" s="163"/>
      <c r="P593" s="163"/>
      <c r="Q593" s="163"/>
      <c r="R593" s="163"/>
      <c r="S593" s="163"/>
      <c r="T593" s="163"/>
    </row>
    <row r="594" ht="18.75" hidden="1" customHeight="1">
      <c r="A594" s="157">
        <v>45751.0</v>
      </c>
      <c r="B594" s="158">
        <v>15280.0</v>
      </c>
      <c r="C594" s="158" t="s">
        <v>19446</v>
      </c>
      <c r="D594" s="158" t="s">
        <v>20687</v>
      </c>
      <c r="E594" s="158">
        <v>14.0</v>
      </c>
      <c r="F594" s="158" t="s">
        <v>21104</v>
      </c>
      <c r="G594" s="158" t="s">
        <v>21105</v>
      </c>
      <c r="H594" s="159" t="s">
        <v>20635</v>
      </c>
      <c r="I594" s="160">
        <v>14180.0</v>
      </c>
      <c r="J594" s="161">
        <v>4140.0</v>
      </c>
      <c r="K594" s="165">
        <v>4140.0</v>
      </c>
      <c r="L594" s="163"/>
      <c r="M594" s="163"/>
      <c r="N594" s="163"/>
      <c r="O594" s="163"/>
      <c r="P594" s="163"/>
      <c r="Q594" s="163"/>
      <c r="R594" s="163"/>
      <c r="S594" s="163"/>
      <c r="T594" s="163"/>
    </row>
    <row r="595" ht="18.75" hidden="1" customHeight="1">
      <c r="A595" s="166">
        <v>45751.0</v>
      </c>
      <c r="B595" s="158">
        <v>7022.0</v>
      </c>
      <c r="C595" s="158" t="s">
        <v>20731</v>
      </c>
      <c r="D595" s="158"/>
      <c r="E595" s="158" t="s">
        <v>20634</v>
      </c>
      <c r="F595" s="158"/>
      <c r="G595" s="158" t="s">
        <v>21106</v>
      </c>
      <c r="H595" s="159" t="s">
        <v>21106</v>
      </c>
      <c r="I595" s="160">
        <v>3480.0</v>
      </c>
      <c r="J595" s="161">
        <v>700.0</v>
      </c>
      <c r="K595" s="162">
        <v>0.0</v>
      </c>
      <c r="L595" s="163">
        <v>700.0</v>
      </c>
      <c r="M595" s="163">
        <v>0.0</v>
      </c>
      <c r="N595" s="163">
        <v>0.0</v>
      </c>
      <c r="O595" s="163"/>
      <c r="P595" s="163"/>
      <c r="Q595" s="163"/>
      <c r="R595" s="163"/>
      <c r="S595" s="163"/>
      <c r="T595" s="163"/>
    </row>
    <row r="596" ht="18.75" hidden="1" customHeight="1">
      <c r="A596" s="167">
        <v>45751.02902170139</v>
      </c>
      <c r="B596" s="158">
        <v>7009.0</v>
      </c>
      <c r="C596" s="158" t="s">
        <v>20917</v>
      </c>
      <c r="D596" s="158"/>
      <c r="E596" s="158" t="s">
        <v>20634</v>
      </c>
      <c r="F596" s="158"/>
      <c r="G596" s="158"/>
      <c r="H596" s="159"/>
      <c r="I596" s="160">
        <v>2740.0</v>
      </c>
      <c r="J596" s="161">
        <v>220.0</v>
      </c>
      <c r="K596" s="162">
        <v>0.0</v>
      </c>
      <c r="L596" s="163">
        <v>220.0</v>
      </c>
      <c r="M596" s="163">
        <v>0.0</v>
      </c>
      <c r="N596" s="163">
        <v>0.0</v>
      </c>
      <c r="O596" s="163"/>
      <c r="P596" s="163"/>
      <c r="Q596" s="163"/>
      <c r="R596" s="163"/>
      <c r="S596" s="163"/>
      <c r="T596" s="163"/>
    </row>
    <row r="597" ht="18.75" hidden="1" customHeight="1">
      <c r="A597" s="166">
        <v>45752.0</v>
      </c>
      <c r="B597" s="158">
        <v>7036.0</v>
      </c>
      <c r="C597" s="158" t="s">
        <v>20731</v>
      </c>
      <c r="D597" s="158"/>
      <c r="E597" s="158" t="s">
        <v>20634</v>
      </c>
      <c r="F597" s="158"/>
      <c r="G597" s="158" t="s">
        <v>21107</v>
      </c>
      <c r="H597" s="159" t="s">
        <v>21107</v>
      </c>
      <c r="I597" s="160">
        <v>2960.0</v>
      </c>
      <c r="J597" s="161">
        <v>280.0</v>
      </c>
      <c r="K597" s="162">
        <v>0.0</v>
      </c>
      <c r="L597" s="163">
        <v>280.0</v>
      </c>
      <c r="M597" s="163">
        <v>0.0</v>
      </c>
      <c r="N597" s="163">
        <v>0.0</v>
      </c>
      <c r="O597" s="163"/>
      <c r="P597" s="163"/>
      <c r="Q597" s="163"/>
      <c r="R597" s="163"/>
      <c r="S597" s="163"/>
      <c r="T597" s="163"/>
    </row>
    <row r="598" ht="18.75" hidden="1" customHeight="1">
      <c r="A598" s="167">
        <v>45752.02899407408</v>
      </c>
      <c r="B598" s="158">
        <v>7013.0</v>
      </c>
      <c r="C598" s="158"/>
      <c r="D598" s="158"/>
      <c r="E598" s="158" t="s">
        <v>20634</v>
      </c>
      <c r="F598" s="158"/>
      <c r="G598" s="158"/>
      <c r="H598" s="159"/>
      <c r="I598" s="160">
        <v>3240.0</v>
      </c>
      <c r="J598" s="161">
        <v>720.0</v>
      </c>
      <c r="K598" s="162">
        <v>720.0</v>
      </c>
      <c r="L598" s="163">
        <v>0.0</v>
      </c>
      <c r="M598" s="163">
        <v>0.0</v>
      </c>
      <c r="N598" s="163">
        <v>0.0</v>
      </c>
      <c r="O598" s="163"/>
      <c r="P598" s="163"/>
      <c r="Q598" s="163"/>
      <c r="R598" s="163"/>
      <c r="S598" s="163"/>
      <c r="T598" s="163"/>
    </row>
    <row r="599" ht="18.75" hidden="1" customHeight="1">
      <c r="A599" s="157">
        <v>45754.0</v>
      </c>
      <c r="B599" s="158">
        <v>15281.0</v>
      </c>
      <c r="C599" s="158" t="s">
        <v>21108</v>
      </c>
      <c r="D599" s="158" t="s">
        <v>20687</v>
      </c>
      <c r="E599" s="158">
        <v>8.0</v>
      </c>
      <c r="F599" s="158" t="s">
        <v>21109</v>
      </c>
      <c r="G599" s="158" t="s">
        <v>21110</v>
      </c>
      <c r="H599" s="159" t="s">
        <v>20635</v>
      </c>
      <c r="I599" s="160">
        <v>13380.0</v>
      </c>
      <c r="J599" s="161">
        <v>3360.0</v>
      </c>
      <c r="K599" s="165">
        <v>3360.0</v>
      </c>
      <c r="L599" s="163"/>
      <c r="M599" s="163"/>
      <c r="N599" s="163"/>
      <c r="O599" s="163"/>
      <c r="P599" s="163"/>
      <c r="Q599" s="163"/>
      <c r="R599" s="163"/>
      <c r="S599" s="163"/>
      <c r="T599" s="163"/>
    </row>
    <row r="600" ht="18.75" hidden="1" customHeight="1">
      <c r="A600" s="166">
        <v>45754.0</v>
      </c>
      <c r="B600" s="158">
        <v>7015.0</v>
      </c>
      <c r="C600" s="158" t="s">
        <v>4379</v>
      </c>
      <c r="D600" s="158"/>
      <c r="E600" s="158" t="s">
        <v>20634</v>
      </c>
      <c r="F600" s="158"/>
      <c r="G600" s="158" t="s">
        <v>20697</v>
      </c>
      <c r="H600" s="159" t="s">
        <v>20697</v>
      </c>
      <c r="I600" s="160">
        <v>3100.0</v>
      </c>
      <c r="J600" s="161">
        <v>60.0</v>
      </c>
      <c r="K600" s="162">
        <v>60.0</v>
      </c>
      <c r="L600" s="163">
        <v>0.0</v>
      </c>
      <c r="M600" s="163">
        <v>0.0</v>
      </c>
      <c r="N600" s="163">
        <v>0.0</v>
      </c>
      <c r="O600" s="163"/>
      <c r="P600" s="163"/>
      <c r="Q600" s="163"/>
      <c r="R600" s="163"/>
      <c r="S600" s="163"/>
      <c r="T600" s="163"/>
    </row>
    <row r="601" ht="18.75" hidden="1" customHeight="1">
      <c r="A601" s="157">
        <v>45754.0</v>
      </c>
      <c r="B601" s="158">
        <v>15283.0</v>
      </c>
      <c r="C601" s="158" t="s">
        <v>21111</v>
      </c>
      <c r="D601" s="158" t="s">
        <v>20677</v>
      </c>
      <c r="E601" s="158">
        <v>8.0</v>
      </c>
      <c r="F601" s="158" t="s">
        <v>21112</v>
      </c>
      <c r="G601" s="158" t="s">
        <v>21113</v>
      </c>
      <c r="H601" s="159" t="s">
        <v>20635</v>
      </c>
      <c r="I601" s="160">
        <v>12020.0</v>
      </c>
      <c r="J601" s="161">
        <v>2000.0</v>
      </c>
      <c r="K601" s="165">
        <v>2000.0</v>
      </c>
      <c r="L601" s="163"/>
      <c r="M601" s="163"/>
      <c r="N601" s="163"/>
      <c r="O601" s="163"/>
      <c r="P601" s="163"/>
      <c r="Q601" s="163"/>
      <c r="R601" s="163"/>
      <c r="S601" s="163"/>
      <c r="T601" s="163"/>
    </row>
    <row r="602" ht="18.75" hidden="1" customHeight="1">
      <c r="A602" s="157">
        <v>45754.0</v>
      </c>
      <c r="B602" s="158">
        <v>15284.0</v>
      </c>
      <c r="C602" s="158" t="s">
        <v>18536</v>
      </c>
      <c r="D602" s="158" t="s">
        <v>20695</v>
      </c>
      <c r="E602" s="158">
        <v>8.0</v>
      </c>
      <c r="F602" s="158" t="s">
        <v>21114</v>
      </c>
      <c r="G602" s="158" t="s">
        <v>4084</v>
      </c>
      <c r="H602" s="159" t="s">
        <v>20635</v>
      </c>
      <c r="I602" s="160">
        <v>10260.0</v>
      </c>
      <c r="J602" s="161">
        <v>560.0</v>
      </c>
      <c r="K602" s="165">
        <v>560.0</v>
      </c>
      <c r="L602" s="163"/>
      <c r="M602" s="163"/>
      <c r="N602" s="163"/>
      <c r="O602" s="163"/>
      <c r="P602" s="163"/>
      <c r="Q602" s="163"/>
      <c r="R602" s="163"/>
      <c r="S602" s="163"/>
      <c r="T602" s="163"/>
    </row>
    <row r="603" ht="18.75" hidden="1" customHeight="1">
      <c r="A603" s="157">
        <v>45754.0</v>
      </c>
      <c r="B603" s="158">
        <v>15285.0</v>
      </c>
      <c r="C603" s="158" t="s">
        <v>21115</v>
      </c>
      <c r="D603" s="158" t="s">
        <v>20673</v>
      </c>
      <c r="E603" s="158">
        <v>8.0</v>
      </c>
      <c r="F603" s="158" t="s">
        <v>20990</v>
      </c>
      <c r="G603" s="158" t="s">
        <v>4337</v>
      </c>
      <c r="H603" s="159" t="s">
        <v>20635</v>
      </c>
      <c r="I603" s="160">
        <v>13280.0</v>
      </c>
      <c r="J603" s="161">
        <v>3440.0</v>
      </c>
      <c r="K603" s="165">
        <v>3440.0</v>
      </c>
      <c r="L603" s="163"/>
      <c r="M603" s="163"/>
      <c r="N603" s="163"/>
      <c r="O603" s="163"/>
      <c r="P603" s="163"/>
      <c r="Q603" s="163"/>
      <c r="R603" s="163"/>
      <c r="S603" s="163"/>
      <c r="T603" s="163"/>
    </row>
    <row r="604" ht="18.75" hidden="1" customHeight="1">
      <c r="A604" s="157">
        <v>45754.0</v>
      </c>
      <c r="B604" s="158">
        <v>15286.0</v>
      </c>
      <c r="C604" s="158" t="s">
        <v>21116</v>
      </c>
      <c r="D604" s="158" t="s">
        <v>20687</v>
      </c>
      <c r="E604" s="158">
        <v>6.0</v>
      </c>
      <c r="F604" s="158" t="s">
        <v>21090</v>
      </c>
      <c r="G604" s="158" t="s">
        <v>4720</v>
      </c>
      <c r="H604" s="159" t="s">
        <v>20635</v>
      </c>
      <c r="I604" s="160">
        <v>10320.0</v>
      </c>
      <c r="J604" s="161">
        <v>480.0</v>
      </c>
      <c r="K604" s="165">
        <v>480.0</v>
      </c>
      <c r="L604" s="163"/>
      <c r="M604" s="163"/>
      <c r="N604" s="163"/>
      <c r="O604" s="163"/>
      <c r="P604" s="163"/>
      <c r="Q604" s="163"/>
      <c r="R604" s="163"/>
      <c r="S604" s="163"/>
      <c r="T604" s="163"/>
    </row>
    <row r="605" ht="18.75" hidden="1" customHeight="1">
      <c r="A605" s="166">
        <v>45754.0</v>
      </c>
      <c r="B605" s="158">
        <v>7016.0</v>
      </c>
      <c r="C605" s="158" t="s">
        <v>4163</v>
      </c>
      <c r="D605" s="158"/>
      <c r="E605" s="158" t="s">
        <v>20634</v>
      </c>
      <c r="F605" s="158"/>
      <c r="G605" s="158" t="s">
        <v>20685</v>
      </c>
      <c r="H605" s="159" t="s">
        <v>20685</v>
      </c>
      <c r="I605" s="160">
        <v>2940.0</v>
      </c>
      <c r="J605" s="161">
        <v>440.0</v>
      </c>
      <c r="K605" s="162">
        <v>440.0</v>
      </c>
      <c r="L605" s="163">
        <v>0.0</v>
      </c>
      <c r="M605" s="163">
        <v>0.0</v>
      </c>
      <c r="N605" s="163">
        <v>0.0</v>
      </c>
      <c r="O605" s="163"/>
      <c r="P605" s="163"/>
      <c r="Q605" s="163"/>
      <c r="R605" s="163"/>
      <c r="S605" s="163"/>
      <c r="T605" s="163"/>
    </row>
    <row r="606" ht="18.75" hidden="1" customHeight="1">
      <c r="A606" s="166">
        <v>45754.0</v>
      </c>
      <c r="B606" s="158">
        <v>7017.0</v>
      </c>
      <c r="C606" s="158" t="s">
        <v>4082</v>
      </c>
      <c r="D606" s="158"/>
      <c r="E606" s="158" t="s">
        <v>20634</v>
      </c>
      <c r="F606" s="158"/>
      <c r="G606" s="158" t="s">
        <v>21117</v>
      </c>
      <c r="H606" s="159" t="s">
        <v>21117</v>
      </c>
      <c r="I606" s="160">
        <v>3900.0</v>
      </c>
      <c r="J606" s="161">
        <v>640.0</v>
      </c>
      <c r="K606" s="162">
        <v>0.0</v>
      </c>
      <c r="L606" s="163">
        <v>0.0</v>
      </c>
      <c r="M606" s="163">
        <v>640.0</v>
      </c>
      <c r="N606" s="163">
        <v>0.0</v>
      </c>
      <c r="O606" s="163"/>
      <c r="P606" s="163"/>
      <c r="Q606" s="163"/>
      <c r="R606" s="163"/>
      <c r="S606" s="163"/>
      <c r="T606" s="163"/>
    </row>
    <row r="607" ht="18.75" hidden="1" customHeight="1">
      <c r="A607" s="157">
        <v>45754.0</v>
      </c>
      <c r="B607" s="158">
        <v>15287.0</v>
      </c>
      <c r="C607" s="158" t="s">
        <v>20760</v>
      </c>
      <c r="D607" s="158" t="s">
        <v>20677</v>
      </c>
      <c r="E607" s="158">
        <v>8.0</v>
      </c>
      <c r="F607" s="158" t="s">
        <v>20946</v>
      </c>
      <c r="G607" s="158" t="s">
        <v>4181</v>
      </c>
      <c r="H607" s="159" t="s">
        <v>20635</v>
      </c>
      <c r="I607" s="160">
        <v>10360.0</v>
      </c>
      <c r="J607" s="161">
        <v>340.0</v>
      </c>
      <c r="K607" s="165">
        <v>340.0</v>
      </c>
      <c r="L607" s="163"/>
      <c r="M607" s="163"/>
      <c r="N607" s="163"/>
      <c r="O607" s="163"/>
      <c r="P607" s="163"/>
      <c r="Q607" s="163"/>
      <c r="R607" s="163"/>
      <c r="S607" s="163"/>
      <c r="T607" s="163"/>
    </row>
    <row r="608" ht="18.75" hidden="1" customHeight="1">
      <c r="A608" s="157">
        <v>45754.0</v>
      </c>
      <c r="B608" s="158">
        <v>15288.0</v>
      </c>
      <c r="C608" s="158" t="s">
        <v>3000</v>
      </c>
      <c r="D608" s="158" t="s">
        <v>20687</v>
      </c>
      <c r="E608" s="158">
        <v>14.0</v>
      </c>
      <c r="F608" s="158" t="s">
        <v>21118</v>
      </c>
      <c r="G608" s="158" t="s">
        <v>4149</v>
      </c>
      <c r="H608" s="159" t="s">
        <v>20635</v>
      </c>
      <c r="I608" s="160">
        <v>13260.0</v>
      </c>
      <c r="J608" s="161">
        <v>3220.0</v>
      </c>
      <c r="K608" s="165">
        <v>3220.0</v>
      </c>
      <c r="L608" s="163"/>
      <c r="M608" s="163"/>
      <c r="N608" s="163"/>
      <c r="O608" s="163"/>
      <c r="P608" s="163"/>
      <c r="Q608" s="163"/>
      <c r="R608" s="163"/>
      <c r="S608" s="163"/>
      <c r="T608" s="163"/>
    </row>
    <row r="609" ht="18.75" hidden="1" customHeight="1">
      <c r="A609" s="157">
        <v>45754.0</v>
      </c>
      <c r="B609" s="158">
        <v>15289.0</v>
      </c>
      <c r="C609" s="158" t="s">
        <v>2851</v>
      </c>
      <c r="D609" s="158" t="s">
        <v>20673</v>
      </c>
      <c r="E609" s="158">
        <v>8.0</v>
      </c>
      <c r="F609" s="158" t="s">
        <v>20721</v>
      </c>
      <c r="G609" s="158" t="s">
        <v>4135</v>
      </c>
      <c r="H609" s="159" t="s">
        <v>20635</v>
      </c>
      <c r="I609" s="160">
        <v>11000.0</v>
      </c>
      <c r="J609" s="161">
        <v>1160.0</v>
      </c>
      <c r="K609" s="165">
        <v>1160.0</v>
      </c>
      <c r="L609" s="163"/>
      <c r="M609" s="163"/>
      <c r="N609" s="163"/>
      <c r="O609" s="163"/>
      <c r="P609" s="163"/>
      <c r="Q609" s="163"/>
      <c r="R609" s="163"/>
      <c r="S609" s="163"/>
      <c r="T609" s="163"/>
    </row>
    <row r="610" ht="18.75" hidden="1" customHeight="1">
      <c r="A610" s="157">
        <v>45754.0</v>
      </c>
      <c r="B610" s="158">
        <v>15290.0</v>
      </c>
      <c r="C610" s="158" t="s">
        <v>4454</v>
      </c>
      <c r="D610" s="158" t="s">
        <v>20677</v>
      </c>
      <c r="E610" s="158">
        <v>14.0</v>
      </c>
      <c r="F610" s="158" t="s">
        <v>21119</v>
      </c>
      <c r="G610" s="158" t="s">
        <v>4721</v>
      </c>
      <c r="H610" s="159" t="s">
        <v>20635</v>
      </c>
      <c r="I610" s="160">
        <v>12780.0</v>
      </c>
      <c r="J610" s="161">
        <v>2740.0</v>
      </c>
      <c r="K610" s="165">
        <v>2740.0</v>
      </c>
      <c r="L610" s="163"/>
      <c r="M610" s="163"/>
      <c r="N610" s="163"/>
      <c r="O610" s="163"/>
      <c r="P610" s="163"/>
      <c r="Q610" s="163"/>
      <c r="R610" s="163"/>
      <c r="S610" s="163"/>
      <c r="T610" s="163"/>
    </row>
    <row r="611" ht="18.75" hidden="1" customHeight="1">
      <c r="A611" s="157">
        <v>45754.0</v>
      </c>
      <c r="B611" s="158">
        <v>15291.0</v>
      </c>
      <c r="C611" s="158" t="s">
        <v>4018</v>
      </c>
      <c r="D611" s="158" t="s">
        <v>20695</v>
      </c>
      <c r="E611" s="158">
        <v>8.0</v>
      </c>
      <c r="F611" s="158" t="s">
        <v>20799</v>
      </c>
      <c r="G611" s="158" t="s">
        <v>4722</v>
      </c>
      <c r="H611" s="159" t="s">
        <v>20635</v>
      </c>
      <c r="I611" s="160">
        <v>16620.0</v>
      </c>
      <c r="J611" s="161">
        <v>6920.0</v>
      </c>
      <c r="K611" s="165">
        <v>6920.0</v>
      </c>
      <c r="L611" s="163"/>
      <c r="M611" s="163"/>
      <c r="N611" s="163"/>
      <c r="O611" s="163"/>
      <c r="P611" s="163"/>
      <c r="Q611" s="163"/>
      <c r="R611" s="163"/>
      <c r="S611" s="163"/>
      <c r="T611" s="163"/>
    </row>
    <row r="612" ht="18.75" hidden="1" customHeight="1">
      <c r="A612" s="166">
        <v>45754.0</v>
      </c>
      <c r="B612" s="158">
        <v>7018.0</v>
      </c>
      <c r="C612" s="158" t="s">
        <v>4017</v>
      </c>
      <c r="D612" s="158"/>
      <c r="E612" s="158" t="s">
        <v>20634</v>
      </c>
      <c r="F612" s="158"/>
      <c r="G612" s="158" t="s">
        <v>4500</v>
      </c>
      <c r="H612" s="159" t="s">
        <v>4500</v>
      </c>
      <c r="I612" s="160">
        <v>2840.0</v>
      </c>
      <c r="J612" s="161">
        <v>260.0</v>
      </c>
      <c r="K612" s="162">
        <v>0.0</v>
      </c>
      <c r="L612" s="163">
        <v>0.0</v>
      </c>
      <c r="M612" s="163">
        <v>260.0</v>
      </c>
      <c r="N612" s="163">
        <v>0.0</v>
      </c>
      <c r="O612" s="163"/>
      <c r="P612" s="163"/>
      <c r="Q612" s="163"/>
      <c r="R612" s="163"/>
      <c r="S612" s="163"/>
      <c r="T612" s="163"/>
    </row>
    <row r="613" ht="18.75" hidden="1" customHeight="1">
      <c r="A613" s="157">
        <v>45754.0</v>
      </c>
      <c r="B613" s="158">
        <v>15292.0</v>
      </c>
      <c r="C613" s="158" t="s">
        <v>21120</v>
      </c>
      <c r="D613" s="158" t="s">
        <v>20687</v>
      </c>
      <c r="E613" s="158">
        <v>8.0</v>
      </c>
      <c r="F613" s="158" t="s">
        <v>20967</v>
      </c>
      <c r="G613" s="158" t="s">
        <v>4723</v>
      </c>
      <c r="H613" s="159" t="s">
        <v>20635</v>
      </c>
      <c r="I613" s="160">
        <v>11140.0</v>
      </c>
      <c r="J613" s="161">
        <v>1120.0</v>
      </c>
      <c r="K613" s="165">
        <v>1120.0</v>
      </c>
      <c r="L613" s="163"/>
      <c r="M613" s="163"/>
      <c r="N613" s="163"/>
      <c r="O613" s="163"/>
      <c r="P613" s="163"/>
      <c r="Q613" s="163"/>
      <c r="R613" s="163"/>
      <c r="S613" s="163"/>
      <c r="T613" s="163"/>
    </row>
    <row r="614" ht="18.75" hidden="1" customHeight="1">
      <c r="A614" s="166">
        <v>45754.0</v>
      </c>
      <c r="B614" s="158">
        <v>7019.0</v>
      </c>
      <c r="C614" s="158" t="s">
        <v>744</v>
      </c>
      <c r="D614" s="158"/>
      <c r="E614" s="158" t="s">
        <v>20634</v>
      </c>
      <c r="F614" s="158"/>
      <c r="G614" s="158" t="s">
        <v>20685</v>
      </c>
      <c r="H614" s="159" t="s">
        <v>20685</v>
      </c>
      <c r="I614" s="160">
        <v>3480.0</v>
      </c>
      <c r="J614" s="161">
        <v>860.0</v>
      </c>
      <c r="K614" s="162">
        <v>258.0</v>
      </c>
      <c r="L614" s="163">
        <v>0.0</v>
      </c>
      <c r="M614" s="163">
        <v>0.0</v>
      </c>
      <c r="N614" s="163">
        <v>602.0</v>
      </c>
      <c r="O614" s="163"/>
      <c r="P614" s="163"/>
      <c r="Q614" s="163"/>
      <c r="R614" s="163"/>
      <c r="S614" s="163"/>
      <c r="T614" s="163"/>
    </row>
    <row r="615" ht="18.75" hidden="1" customHeight="1">
      <c r="A615" s="157">
        <v>45754.0</v>
      </c>
      <c r="B615" s="158">
        <v>15293.0</v>
      </c>
      <c r="C615" s="158" t="s">
        <v>3260</v>
      </c>
      <c r="D615" s="158" t="s">
        <v>20673</v>
      </c>
      <c r="E615" s="158">
        <v>8.0</v>
      </c>
      <c r="F615" s="158" t="s">
        <v>20965</v>
      </c>
      <c r="G615" s="158" t="s">
        <v>4659</v>
      </c>
      <c r="H615" s="159" t="s">
        <v>20635</v>
      </c>
      <c r="I615" s="160">
        <v>16180.0</v>
      </c>
      <c r="J615" s="161">
        <v>6340.0</v>
      </c>
      <c r="K615" s="165">
        <v>6340.0</v>
      </c>
      <c r="L615" s="163"/>
      <c r="M615" s="163"/>
      <c r="N615" s="163"/>
      <c r="O615" s="163"/>
      <c r="P615" s="163"/>
      <c r="Q615" s="163"/>
      <c r="R615" s="163"/>
      <c r="S615" s="163"/>
      <c r="T615" s="163"/>
    </row>
    <row r="616" ht="18.75" hidden="1" customHeight="1">
      <c r="A616" s="157">
        <v>45754.0</v>
      </c>
      <c r="B616" s="158">
        <v>15294.0</v>
      </c>
      <c r="C616" s="158" t="s">
        <v>20770</v>
      </c>
      <c r="D616" s="158" t="s">
        <v>20677</v>
      </c>
      <c r="E616" s="158">
        <v>8.0</v>
      </c>
      <c r="F616" s="158" t="s">
        <v>21012</v>
      </c>
      <c r="G616" s="158" t="s">
        <v>4630</v>
      </c>
      <c r="H616" s="159" t="s">
        <v>20638</v>
      </c>
      <c r="I616" s="160">
        <v>15360.0</v>
      </c>
      <c r="J616" s="161">
        <v>5340.0</v>
      </c>
      <c r="K616" s="162"/>
      <c r="L616" s="163"/>
      <c r="M616" s="163"/>
      <c r="N616" s="164">
        <v>5340.0</v>
      </c>
      <c r="O616" s="163"/>
      <c r="P616" s="163"/>
      <c r="Q616" s="163"/>
      <c r="R616" s="163"/>
      <c r="S616" s="163"/>
      <c r="T616" s="163"/>
    </row>
    <row r="617" ht="18.75" hidden="1" customHeight="1">
      <c r="A617" s="157">
        <v>45754.0</v>
      </c>
      <c r="B617" s="158">
        <v>15295.0</v>
      </c>
      <c r="C617" s="158" t="s">
        <v>20770</v>
      </c>
      <c r="D617" s="158" t="s">
        <v>5686</v>
      </c>
      <c r="E617" s="158">
        <v>20.0</v>
      </c>
      <c r="F617" s="158" t="s">
        <v>20771</v>
      </c>
      <c r="G617" s="158" t="s">
        <v>4504</v>
      </c>
      <c r="H617" s="159" t="s">
        <v>20635</v>
      </c>
      <c r="I617" s="160">
        <v>21760.0</v>
      </c>
      <c r="J617" s="161">
        <v>7640.0</v>
      </c>
      <c r="K617" s="165">
        <v>7640.0</v>
      </c>
      <c r="L617" s="163"/>
      <c r="M617" s="163"/>
      <c r="N617" s="163"/>
      <c r="O617" s="163"/>
      <c r="P617" s="163"/>
      <c r="Q617" s="163"/>
      <c r="R617" s="163"/>
      <c r="S617" s="163"/>
      <c r="T617" s="163"/>
    </row>
    <row r="618" ht="18.75" hidden="1" customHeight="1">
      <c r="A618" s="166">
        <v>45754.0</v>
      </c>
      <c r="B618" s="158">
        <v>7021.0</v>
      </c>
      <c r="C618" s="158" t="s">
        <v>4455</v>
      </c>
      <c r="D618" s="158"/>
      <c r="E618" s="158" t="s">
        <v>20634</v>
      </c>
      <c r="F618" s="158"/>
      <c r="G618" s="158" t="s">
        <v>21121</v>
      </c>
      <c r="H618" s="159" t="s">
        <v>21121</v>
      </c>
      <c r="I618" s="160">
        <v>3540.0</v>
      </c>
      <c r="J618" s="161">
        <v>520.0</v>
      </c>
      <c r="K618" s="162">
        <v>0.0</v>
      </c>
      <c r="L618" s="163">
        <v>520.0</v>
      </c>
      <c r="M618" s="163">
        <v>0.0</v>
      </c>
      <c r="N618" s="163">
        <v>0.0</v>
      </c>
      <c r="O618" s="163"/>
      <c r="P618" s="163"/>
      <c r="Q618" s="163"/>
      <c r="R618" s="163"/>
      <c r="S618" s="163"/>
      <c r="T618" s="163"/>
    </row>
    <row r="619" ht="18.75" hidden="1" customHeight="1">
      <c r="A619" s="157">
        <v>45754.0</v>
      </c>
      <c r="B619" s="158">
        <v>15296.0</v>
      </c>
      <c r="C619" s="158" t="s">
        <v>4110</v>
      </c>
      <c r="D619" s="158" t="s">
        <v>20673</v>
      </c>
      <c r="E619" s="158">
        <v>8.0</v>
      </c>
      <c r="F619" s="158" t="s">
        <v>20915</v>
      </c>
      <c r="G619" s="158" t="s">
        <v>4727</v>
      </c>
      <c r="H619" s="159" t="s">
        <v>20635</v>
      </c>
      <c r="I619" s="160">
        <v>15600.0</v>
      </c>
      <c r="J619" s="161">
        <v>5760.0</v>
      </c>
      <c r="K619" s="165">
        <v>5760.0</v>
      </c>
      <c r="L619" s="163"/>
      <c r="M619" s="163"/>
      <c r="N619" s="163"/>
      <c r="O619" s="163"/>
      <c r="P619" s="163"/>
      <c r="Q619" s="163"/>
      <c r="R619" s="163"/>
      <c r="S619" s="163"/>
      <c r="T619" s="163"/>
    </row>
    <row r="620" ht="18.75" hidden="1" customHeight="1">
      <c r="A620" s="157">
        <v>45754.0</v>
      </c>
      <c r="B620" s="158">
        <v>15297.0</v>
      </c>
      <c r="C620" s="158" t="s">
        <v>21122</v>
      </c>
      <c r="D620" s="158" t="s">
        <v>20687</v>
      </c>
      <c r="E620" s="158">
        <v>4.0</v>
      </c>
      <c r="F620" s="158" t="s">
        <v>21072</v>
      </c>
      <c r="G620" s="158" t="s">
        <v>4726</v>
      </c>
      <c r="H620" s="159" t="s">
        <v>20635</v>
      </c>
      <c r="I620" s="160">
        <v>9920.0</v>
      </c>
      <c r="J620" s="161">
        <v>140.0</v>
      </c>
      <c r="K620" s="165">
        <v>140.0</v>
      </c>
      <c r="L620" s="163"/>
      <c r="M620" s="163"/>
      <c r="N620" s="163"/>
      <c r="O620" s="163"/>
      <c r="P620" s="163"/>
      <c r="Q620" s="163"/>
      <c r="R620" s="163"/>
      <c r="S620" s="163"/>
      <c r="T620" s="163"/>
    </row>
    <row r="621" ht="18.75" hidden="1" customHeight="1">
      <c r="A621" s="157">
        <v>45754.0</v>
      </c>
      <c r="B621" s="158">
        <v>15298.0</v>
      </c>
      <c r="C621" s="158" t="s">
        <v>21123</v>
      </c>
      <c r="D621" s="158" t="s">
        <v>20677</v>
      </c>
      <c r="E621" s="158">
        <v>14.0</v>
      </c>
      <c r="F621" s="158" t="s">
        <v>21124</v>
      </c>
      <c r="G621" s="158" t="s">
        <v>21125</v>
      </c>
      <c r="H621" s="159" t="s">
        <v>20635</v>
      </c>
      <c r="I621" s="160">
        <v>11220.0</v>
      </c>
      <c r="J621" s="161">
        <v>1180.0</v>
      </c>
      <c r="K621" s="165">
        <v>1180.0</v>
      </c>
      <c r="L621" s="163"/>
      <c r="M621" s="163"/>
      <c r="N621" s="163"/>
      <c r="O621" s="163"/>
      <c r="P621" s="163"/>
      <c r="Q621" s="163"/>
      <c r="R621" s="163"/>
      <c r="S621" s="163"/>
      <c r="T621" s="163"/>
    </row>
    <row r="622" ht="18.75" hidden="1" customHeight="1">
      <c r="A622" s="157">
        <v>45754.0</v>
      </c>
      <c r="B622" s="158">
        <v>15299.0</v>
      </c>
      <c r="C622" s="158" t="s">
        <v>21126</v>
      </c>
      <c r="D622" s="158" t="s">
        <v>20687</v>
      </c>
      <c r="E622" s="158">
        <v>8.0</v>
      </c>
      <c r="F622" s="158" t="s">
        <v>21127</v>
      </c>
      <c r="G622" s="158" t="s">
        <v>4477</v>
      </c>
      <c r="H622" s="159" t="s">
        <v>20635</v>
      </c>
      <c r="I622" s="160">
        <v>12040.0</v>
      </c>
      <c r="J622" s="161">
        <v>2020.0</v>
      </c>
      <c r="K622" s="165">
        <v>2020.0</v>
      </c>
      <c r="L622" s="163"/>
      <c r="M622" s="163"/>
      <c r="N622" s="163"/>
      <c r="O622" s="163"/>
      <c r="P622" s="163"/>
      <c r="Q622" s="163"/>
      <c r="R622" s="163"/>
      <c r="S622" s="163"/>
      <c r="T622" s="163"/>
    </row>
    <row r="623" ht="18.75" hidden="1" customHeight="1">
      <c r="A623" s="157">
        <v>45754.0</v>
      </c>
      <c r="B623" s="158">
        <v>15300.0</v>
      </c>
      <c r="C623" s="158" t="s">
        <v>21128</v>
      </c>
      <c r="D623" s="158" t="s">
        <v>20677</v>
      </c>
      <c r="E623" s="158">
        <v>4.0</v>
      </c>
      <c r="F623" s="158" t="s">
        <v>20979</v>
      </c>
      <c r="G623" s="158" t="s">
        <v>4728</v>
      </c>
      <c r="H623" s="159" t="s">
        <v>20635</v>
      </c>
      <c r="I623" s="160">
        <v>12300.0</v>
      </c>
      <c r="J623" s="161">
        <v>2520.0</v>
      </c>
      <c r="K623" s="165">
        <v>2520.0</v>
      </c>
      <c r="L623" s="163"/>
      <c r="M623" s="163"/>
      <c r="N623" s="163"/>
      <c r="O623" s="163"/>
      <c r="P623" s="163"/>
      <c r="Q623" s="163"/>
      <c r="R623" s="163"/>
      <c r="S623" s="163"/>
      <c r="T623" s="163"/>
    </row>
    <row r="624" ht="18.75" hidden="1" customHeight="1">
      <c r="A624" s="157">
        <v>45754.0</v>
      </c>
      <c r="B624" s="158">
        <v>15328.0</v>
      </c>
      <c r="C624" s="158" t="s">
        <v>20674</v>
      </c>
      <c r="D624" s="158" t="s">
        <v>20673</v>
      </c>
      <c r="E624" s="158">
        <v>6.0</v>
      </c>
      <c r="F624" s="158">
        <v>6.008</v>
      </c>
      <c r="G624" s="158" t="s">
        <v>21129</v>
      </c>
      <c r="H624" s="159" t="s">
        <v>20669</v>
      </c>
      <c r="I624" s="160">
        <v>12520.0</v>
      </c>
      <c r="J624" s="161">
        <v>2700.0</v>
      </c>
      <c r="K624" s="162"/>
      <c r="L624" s="164">
        <v>2700.0</v>
      </c>
      <c r="M624" s="163"/>
      <c r="N624" s="163"/>
      <c r="O624" s="163"/>
      <c r="P624" s="163"/>
      <c r="Q624" s="163"/>
      <c r="R624" s="163"/>
      <c r="S624" s="163"/>
      <c r="T624" s="163"/>
    </row>
    <row r="625" ht="18.75" hidden="1" customHeight="1">
      <c r="A625" s="166">
        <v>45754.0</v>
      </c>
      <c r="B625" s="158">
        <v>7039.0</v>
      </c>
      <c r="C625" s="158" t="s">
        <v>21130</v>
      </c>
      <c r="D625" s="158"/>
      <c r="E625" s="158" t="s">
        <v>20634</v>
      </c>
      <c r="F625" s="158"/>
      <c r="G625" s="158" t="s">
        <v>21131</v>
      </c>
      <c r="H625" s="159" t="s">
        <v>21131</v>
      </c>
      <c r="I625" s="160">
        <v>3220.0</v>
      </c>
      <c r="J625" s="161">
        <v>480.0</v>
      </c>
      <c r="K625" s="162">
        <v>0.0</v>
      </c>
      <c r="L625" s="163">
        <v>480.0</v>
      </c>
      <c r="M625" s="163">
        <v>0.0</v>
      </c>
      <c r="N625" s="163">
        <v>0.0</v>
      </c>
      <c r="O625" s="163"/>
      <c r="P625" s="163"/>
      <c r="Q625" s="163"/>
      <c r="R625" s="163"/>
      <c r="S625" s="163"/>
      <c r="T625" s="163"/>
    </row>
    <row r="626" ht="18.75" hidden="1" customHeight="1">
      <c r="A626" s="167">
        <v>45754.02899380787</v>
      </c>
      <c r="B626" s="158">
        <v>7014.0</v>
      </c>
      <c r="C626" s="158" t="s">
        <v>4017</v>
      </c>
      <c r="D626" s="158"/>
      <c r="E626" s="158" t="s">
        <v>20634</v>
      </c>
      <c r="F626" s="158"/>
      <c r="G626" s="158" t="s">
        <v>21132</v>
      </c>
      <c r="H626" s="159" t="s">
        <v>21132</v>
      </c>
      <c r="I626" s="160">
        <v>3040.0</v>
      </c>
      <c r="J626" s="161">
        <v>540.0</v>
      </c>
      <c r="K626" s="162">
        <v>540.0</v>
      </c>
      <c r="L626" s="163">
        <v>0.0</v>
      </c>
      <c r="M626" s="163">
        <v>0.0</v>
      </c>
      <c r="N626" s="163">
        <v>0.0</v>
      </c>
      <c r="O626" s="163"/>
      <c r="P626" s="163"/>
      <c r="Q626" s="163"/>
      <c r="R626" s="163"/>
      <c r="S626" s="163"/>
      <c r="T626" s="163"/>
    </row>
    <row r="627" ht="18.75" hidden="1" customHeight="1">
      <c r="A627" s="157">
        <v>45755.0</v>
      </c>
      <c r="B627" s="158">
        <v>15301.0</v>
      </c>
      <c r="C627" s="158" t="s">
        <v>4017</v>
      </c>
      <c r="D627" s="158" t="s">
        <v>20677</v>
      </c>
      <c r="E627" s="158">
        <v>8.0</v>
      </c>
      <c r="F627" s="158" t="s">
        <v>20693</v>
      </c>
      <c r="G627" s="158" t="s">
        <v>4500</v>
      </c>
      <c r="H627" s="159" t="s">
        <v>20635</v>
      </c>
      <c r="I627" s="160">
        <v>13720.0</v>
      </c>
      <c r="J627" s="161">
        <v>3700.0</v>
      </c>
      <c r="K627" s="165">
        <v>3700.0</v>
      </c>
      <c r="L627" s="163"/>
      <c r="M627" s="163"/>
      <c r="N627" s="163"/>
      <c r="O627" s="163"/>
      <c r="P627" s="163"/>
      <c r="Q627" s="163"/>
      <c r="R627" s="163"/>
      <c r="S627" s="163"/>
      <c r="T627" s="163"/>
    </row>
    <row r="628" ht="18.75" hidden="1" customHeight="1">
      <c r="A628" s="157">
        <v>45755.0</v>
      </c>
      <c r="B628" s="158">
        <v>15302.0</v>
      </c>
      <c r="C628" s="158" t="s">
        <v>829</v>
      </c>
      <c r="D628" s="158" t="s">
        <v>20673</v>
      </c>
      <c r="E628" s="158">
        <v>8.0</v>
      </c>
      <c r="F628" s="158" t="s">
        <v>20983</v>
      </c>
      <c r="G628" s="158" t="s">
        <v>4729</v>
      </c>
      <c r="H628" s="159" t="s">
        <v>20638</v>
      </c>
      <c r="I628" s="160">
        <v>16280.0</v>
      </c>
      <c r="J628" s="161">
        <v>6440.0</v>
      </c>
      <c r="K628" s="162"/>
      <c r="L628" s="163"/>
      <c r="M628" s="163"/>
      <c r="N628" s="164">
        <v>6440.0</v>
      </c>
      <c r="O628" s="163"/>
      <c r="P628" s="163"/>
      <c r="Q628" s="163"/>
      <c r="R628" s="163"/>
      <c r="S628" s="163"/>
      <c r="T628" s="163"/>
    </row>
    <row r="629" ht="18.75" hidden="1" customHeight="1">
      <c r="A629" s="157">
        <v>45755.0</v>
      </c>
      <c r="B629" s="158">
        <v>15303.0</v>
      </c>
      <c r="C629" s="158" t="s">
        <v>4082</v>
      </c>
      <c r="D629" s="158" t="s">
        <v>20677</v>
      </c>
      <c r="E629" s="158">
        <v>8.0</v>
      </c>
      <c r="F629" s="158" t="s">
        <v>20690</v>
      </c>
      <c r="G629" s="158" t="s">
        <v>4730</v>
      </c>
      <c r="H629" s="159" t="s">
        <v>20635</v>
      </c>
      <c r="I629" s="160">
        <v>11240.0</v>
      </c>
      <c r="J629" s="161">
        <v>1220.0</v>
      </c>
      <c r="K629" s="165">
        <v>1220.0</v>
      </c>
      <c r="L629" s="163"/>
      <c r="M629" s="163"/>
      <c r="N629" s="163"/>
      <c r="O629" s="163"/>
      <c r="P629" s="163"/>
      <c r="Q629" s="163"/>
      <c r="R629" s="163"/>
      <c r="S629" s="163"/>
      <c r="T629" s="163"/>
    </row>
    <row r="630" ht="18.75" hidden="1" customHeight="1">
      <c r="A630" s="157">
        <v>45755.0</v>
      </c>
      <c r="B630" s="158">
        <v>15304.0</v>
      </c>
      <c r="C630" s="158" t="s">
        <v>21133</v>
      </c>
      <c r="D630" s="158" t="s">
        <v>20687</v>
      </c>
      <c r="E630" s="158">
        <v>6.0</v>
      </c>
      <c r="F630" s="158" t="s">
        <v>20708</v>
      </c>
      <c r="G630" s="158" t="s">
        <v>4731</v>
      </c>
      <c r="H630" s="159" t="s">
        <v>20635</v>
      </c>
      <c r="I630" s="160">
        <v>13500.0</v>
      </c>
      <c r="J630" s="161">
        <v>3660.0</v>
      </c>
      <c r="K630" s="165">
        <v>3660.0</v>
      </c>
      <c r="L630" s="163"/>
      <c r="M630" s="163"/>
      <c r="N630" s="163"/>
      <c r="O630" s="163"/>
      <c r="P630" s="163"/>
      <c r="Q630" s="163"/>
      <c r="R630" s="163"/>
      <c r="S630" s="163"/>
      <c r="T630" s="163"/>
    </row>
    <row r="631" ht="18.75" hidden="1" customHeight="1">
      <c r="A631" s="157">
        <v>45755.0</v>
      </c>
      <c r="B631" s="158">
        <v>15305.0</v>
      </c>
      <c r="C631" s="158" t="s">
        <v>21134</v>
      </c>
      <c r="D631" s="158" t="s">
        <v>20673</v>
      </c>
      <c r="E631" s="158">
        <v>8.0</v>
      </c>
      <c r="F631" s="158" t="s">
        <v>21135</v>
      </c>
      <c r="G631" s="158" t="s">
        <v>4126</v>
      </c>
      <c r="H631" s="159" t="s">
        <v>20635</v>
      </c>
      <c r="I631" s="160">
        <v>10620.0</v>
      </c>
      <c r="J631" s="161">
        <v>780.0</v>
      </c>
      <c r="K631" s="165">
        <v>780.0</v>
      </c>
      <c r="L631" s="163"/>
      <c r="M631" s="163"/>
      <c r="N631" s="163"/>
      <c r="O631" s="163"/>
      <c r="P631" s="163"/>
      <c r="Q631" s="163"/>
      <c r="R631" s="163"/>
      <c r="S631" s="163"/>
      <c r="T631" s="163"/>
    </row>
    <row r="632" ht="18.75" hidden="1" customHeight="1">
      <c r="A632" s="157">
        <v>45755.0</v>
      </c>
      <c r="B632" s="158">
        <v>15306.0</v>
      </c>
      <c r="C632" s="158" t="s">
        <v>3000</v>
      </c>
      <c r="D632" s="158" t="s">
        <v>20687</v>
      </c>
      <c r="E632" s="158">
        <v>8.0</v>
      </c>
      <c r="F632" s="158" t="s">
        <v>21136</v>
      </c>
      <c r="G632" s="158" t="s">
        <v>4732</v>
      </c>
      <c r="H632" s="159" t="s">
        <v>20635</v>
      </c>
      <c r="I632" s="160">
        <v>13660.0</v>
      </c>
      <c r="J632" s="161">
        <v>3640.0</v>
      </c>
      <c r="K632" s="165">
        <v>3640.0</v>
      </c>
      <c r="L632" s="163"/>
      <c r="M632" s="163"/>
      <c r="N632" s="163"/>
      <c r="O632" s="163"/>
      <c r="P632" s="163"/>
      <c r="Q632" s="163"/>
      <c r="R632" s="163"/>
      <c r="S632" s="163"/>
      <c r="T632" s="163"/>
    </row>
    <row r="633" ht="18.75" hidden="1" customHeight="1">
      <c r="A633" s="166">
        <v>45755.0</v>
      </c>
      <c r="B633" s="158">
        <v>7024.0</v>
      </c>
      <c r="C633" s="158" t="s">
        <v>3986</v>
      </c>
      <c r="D633" s="158"/>
      <c r="E633" s="158" t="s">
        <v>20634</v>
      </c>
      <c r="F633" s="158"/>
      <c r="G633" s="158"/>
      <c r="H633" s="159"/>
      <c r="I633" s="160">
        <v>3560.0</v>
      </c>
      <c r="J633" s="161">
        <v>900.0</v>
      </c>
      <c r="K633" s="162">
        <v>900.0</v>
      </c>
      <c r="L633" s="163">
        <v>0.0</v>
      </c>
      <c r="M633" s="163">
        <v>0.0</v>
      </c>
      <c r="N633" s="163">
        <v>0.0</v>
      </c>
      <c r="O633" s="163"/>
      <c r="P633" s="163"/>
      <c r="Q633" s="163"/>
      <c r="R633" s="163"/>
      <c r="S633" s="163"/>
      <c r="T633" s="163"/>
    </row>
    <row r="634" ht="18.75" hidden="1" customHeight="1">
      <c r="A634" s="166">
        <v>45755.0</v>
      </c>
      <c r="B634" s="158">
        <v>7025.0</v>
      </c>
      <c r="C634" s="158" t="s">
        <v>744</v>
      </c>
      <c r="D634" s="158"/>
      <c r="E634" s="158" t="s">
        <v>20634</v>
      </c>
      <c r="F634" s="158"/>
      <c r="G634" s="158"/>
      <c r="H634" s="159"/>
      <c r="I634" s="160">
        <v>3380.0</v>
      </c>
      <c r="J634" s="161">
        <v>820.0</v>
      </c>
      <c r="K634" s="162">
        <v>820.0</v>
      </c>
      <c r="L634" s="163">
        <v>0.0</v>
      </c>
      <c r="M634" s="163">
        <v>0.0</v>
      </c>
      <c r="N634" s="163">
        <v>0.0</v>
      </c>
      <c r="O634" s="163"/>
      <c r="P634" s="163"/>
      <c r="Q634" s="163"/>
      <c r="R634" s="163"/>
      <c r="S634" s="163"/>
      <c r="T634" s="163"/>
    </row>
    <row r="635" ht="18.75" hidden="1" customHeight="1">
      <c r="A635" s="157">
        <v>45755.0</v>
      </c>
      <c r="B635" s="158">
        <v>15308.0</v>
      </c>
      <c r="C635" s="158" t="s">
        <v>18536</v>
      </c>
      <c r="D635" s="158" t="s">
        <v>20687</v>
      </c>
      <c r="E635" s="158">
        <v>8.0</v>
      </c>
      <c r="F635" s="158" t="s">
        <v>20709</v>
      </c>
      <c r="G635" s="158" t="s">
        <v>4374</v>
      </c>
      <c r="H635" s="159" t="s">
        <v>20635</v>
      </c>
      <c r="I635" s="160">
        <v>10640.0</v>
      </c>
      <c r="J635" s="161">
        <v>620.0</v>
      </c>
      <c r="K635" s="165">
        <v>620.0</v>
      </c>
      <c r="L635" s="163"/>
      <c r="M635" s="163"/>
      <c r="N635" s="163"/>
      <c r="O635" s="163"/>
      <c r="P635" s="163"/>
      <c r="Q635" s="163"/>
      <c r="R635" s="163"/>
      <c r="S635" s="163"/>
      <c r="T635" s="163"/>
    </row>
    <row r="636" ht="18.75" hidden="1" customHeight="1">
      <c r="A636" s="157">
        <v>45755.0</v>
      </c>
      <c r="B636" s="158">
        <v>15309.0</v>
      </c>
      <c r="C636" s="158" t="s">
        <v>20825</v>
      </c>
      <c r="D636" s="158" t="s">
        <v>20673</v>
      </c>
      <c r="E636" s="158">
        <v>8.0</v>
      </c>
      <c r="F636" s="158" t="s">
        <v>21137</v>
      </c>
      <c r="G636" s="158" t="s">
        <v>4733</v>
      </c>
      <c r="H636" s="159" t="s">
        <v>20635</v>
      </c>
      <c r="I636" s="160">
        <v>13220.0</v>
      </c>
      <c r="J636" s="161">
        <v>3380.0</v>
      </c>
      <c r="K636" s="165">
        <v>3380.0</v>
      </c>
      <c r="L636" s="163"/>
      <c r="M636" s="163"/>
      <c r="N636" s="163"/>
      <c r="O636" s="163"/>
      <c r="P636" s="163"/>
      <c r="Q636" s="163"/>
      <c r="R636" s="163"/>
      <c r="S636" s="163"/>
      <c r="T636" s="163"/>
    </row>
    <row r="637" ht="18.75" hidden="1" customHeight="1">
      <c r="A637" s="157">
        <v>45755.0</v>
      </c>
      <c r="B637" s="158">
        <v>15310.0</v>
      </c>
      <c r="C637" s="158" t="s">
        <v>18536</v>
      </c>
      <c r="D637" s="158" t="s">
        <v>20677</v>
      </c>
      <c r="E637" s="158">
        <v>8.0</v>
      </c>
      <c r="F637" s="158" t="s">
        <v>21138</v>
      </c>
      <c r="G637" s="158" t="s">
        <v>4642</v>
      </c>
      <c r="H637" s="159" t="s">
        <v>20635</v>
      </c>
      <c r="I637" s="160">
        <v>12240.0</v>
      </c>
      <c r="J637" s="161">
        <v>2220.0</v>
      </c>
      <c r="K637" s="165">
        <v>2220.0</v>
      </c>
      <c r="L637" s="163"/>
      <c r="M637" s="163"/>
      <c r="N637" s="163"/>
      <c r="O637" s="163"/>
      <c r="P637" s="163"/>
      <c r="Q637" s="163"/>
      <c r="R637" s="163"/>
      <c r="S637" s="163"/>
      <c r="T637" s="163"/>
    </row>
    <row r="638" ht="18.75" hidden="1" customHeight="1">
      <c r="A638" s="157">
        <v>45755.0</v>
      </c>
      <c r="B638" s="158">
        <v>15311.0</v>
      </c>
      <c r="C638" s="158" t="s">
        <v>4671</v>
      </c>
      <c r="D638" s="158" t="s">
        <v>20687</v>
      </c>
      <c r="E638" s="158">
        <v>8.0</v>
      </c>
      <c r="F638" s="158" t="s">
        <v>20876</v>
      </c>
      <c r="G638" s="158" t="s">
        <v>4734</v>
      </c>
      <c r="H638" s="159" t="s">
        <v>20635</v>
      </c>
      <c r="I638" s="160">
        <v>13800.0</v>
      </c>
      <c r="J638" s="161">
        <v>3780.0</v>
      </c>
      <c r="K638" s="165">
        <v>3780.0</v>
      </c>
      <c r="L638" s="163"/>
      <c r="M638" s="163"/>
      <c r="N638" s="163"/>
      <c r="O638" s="163"/>
      <c r="P638" s="163"/>
      <c r="Q638" s="163"/>
      <c r="R638" s="163"/>
      <c r="S638" s="163"/>
      <c r="T638" s="163"/>
    </row>
    <row r="639" ht="18.75" hidden="1" customHeight="1">
      <c r="A639" s="157">
        <v>45755.0</v>
      </c>
      <c r="B639" s="158">
        <v>15312.0</v>
      </c>
      <c r="C639" s="158" t="s">
        <v>20898</v>
      </c>
      <c r="D639" s="158" t="s">
        <v>20673</v>
      </c>
      <c r="E639" s="158">
        <v>8.0</v>
      </c>
      <c r="F639" s="158" t="s">
        <v>21139</v>
      </c>
      <c r="G639" s="158" t="s">
        <v>4735</v>
      </c>
      <c r="H639" s="159" t="s">
        <v>20635</v>
      </c>
      <c r="I639" s="160">
        <v>15520.0</v>
      </c>
      <c r="J639" s="161">
        <v>5680.0</v>
      </c>
      <c r="K639" s="165">
        <v>5680.0</v>
      </c>
      <c r="L639" s="163"/>
      <c r="M639" s="163"/>
      <c r="N639" s="163"/>
      <c r="O639" s="163"/>
      <c r="P639" s="163"/>
      <c r="Q639" s="163"/>
      <c r="R639" s="163"/>
      <c r="S639" s="163"/>
      <c r="T639" s="163"/>
    </row>
    <row r="640" ht="18.75" hidden="1" customHeight="1">
      <c r="A640" s="157">
        <v>45755.0</v>
      </c>
      <c r="B640" s="158">
        <v>15313.0</v>
      </c>
      <c r="C640" s="158" t="s">
        <v>2963</v>
      </c>
      <c r="D640" s="158" t="s">
        <v>20677</v>
      </c>
      <c r="E640" s="158">
        <v>6.0</v>
      </c>
      <c r="F640" s="158" t="s">
        <v>21140</v>
      </c>
      <c r="G640" s="158" t="s">
        <v>4736</v>
      </c>
      <c r="H640" s="159" t="s">
        <v>20635</v>
      </c>
      <c r="I640" s="160">
        <v>13160.0</v>
      </c>
      <c r="J640" s="161">
        <v>3320.0</v>
      </c>
      <c r="K640" s="165">
        <v>3320.0</v>
      </c>
      <c r="L640" s="163"/>
      <c r="M640" s="163"/>
      <c r="N640" s="163"/>
      <c r="O640" s="163"/>
      <c r="P640" s="163"/>
      <c r="Q640" s="163"/>
      <c r="R640" s="163"/>
      <c r="S640" s="163"/>
      <c r="T640" s="163"/>
    </row>
    <row r="641" ht="18.75" hidden="1" customHeight="1">
      <c r="A641" s="157">
        <v>45755.0</v>
      </c>
      <c r="B641" s="158">
        <v>15314.0</v>
      </c>
      <c r="C641" s="158" t="s">
        <v>20989</v>
      </c>
      <c r="D641" s="158" t="s">
        <v>20687</v>
      </c>
      <c r="E641" s="158">
        <v>8.0</v>
      </c>
      <c r="F641" s="158" t="s">
        <v>20700</v>
      </c>
      <c r="G641" s="158" t="s">
        <v>4738</v>
      </c>
      <c r="H641" s="159" t="s">
        <v>20635</v>
      </c>
      <c r="I641" s="160">
        <v>15680.0</v>
      </c>
      <c r="J641" s="161">
        <v>5660.0</v>
      </c>
      <c r="K641" s="165">
        <v>5660.0</v>
      </c>
      <c r="L641" s="163"/>
      <c r="M641" s="163"/>
      <c r="N641" s="163"/>
      <c r="O641" s="163"/>
      <c r="P641" s="163"/>
      <c r="Q641" s="163"/>
      <c r="R641" s="163"/>
      <c r="S641" s="163"/>
      <c r="T641" s="163"/>
    </row>
    <row r="642" ht="18.75" hidden="1" customHeight="1">
      <c r="A642" s="157">
        <v>45755.0</v>
      </c>
      <c r="B642" s="158">
        <v>15315.0</v>
      </c>
      <c r="C642" s="158" t="s">
        <v>20716</v>
      </c>
      <c r="D642" s="158" t="s">
        <v>20677</v>
      </c>
      <c r="E642" s="158">
        <v>16.0</v>
      </c>
      <c r="F642" s="158" t="s">
        <v>20894</v>
      </c>
      <c r="G642" s="158" t="s">
        <v>3993</v>
      </c>
      <c r="H642" s="159" t="s">
        <v>20635</v>
      </c>
      <c r="I642" s="160">
        <v>15140.0</v>
      </c>
      <c r="J642" s="161">
        <v>4860.0</v>
      </c>
      <c r="K642" s="165">
        <v>4860.0</v>
      </c>
      <c r="L642" s="163"/>
      <c r="M642" s="163"/>
      <c r="N642" s="163"/>
      <c r="O642" s="163"/>
      <c r="P642" s="163"/>
      <c r="Q642" s="163"/>
      <c r="R642" s="163"/>
      <c r="S642" s="163"/>
      <c r="T642" s="163"/>
    </row>
    <row r="643" ht="18.75" hidden="1" customHeight="1">
      <c r="A643" s="157">
        <v>45755.0</v>
      </c>
      <c r="B643" s="158">
        <v>15316.0</v>
      </c>
      <c r="C643" s="158" t="s">
        <v>20783</v>
      </c>
      <c r="D643" s="158" t="s">
        <v>20673</v>
      </c>
      <c r="E643" s="158">
        <v>8.0</v>
      </c>
      <c r="F643" s="158" t="s">
        <v>20700</v>
      </c>
      <c r="G643" s="158" t="s">
        <v>4737</v>
      </c>
      <c r="H643" s="159" t="s">
        <v>20635</v>
      </c>
      <c r="I643" s="160">
        <v>11540.0</v>
      </c>
      <c r="J643" s="161">
        <v>1700.0</v>
      </c>
      <c r="K643" s="165">
        <v>1700.0</v>
      </c>
      <c r="L643" s="163"/>
      <c r="M643" s="163"/>
      <c r="N643" s="163"/>
      <c r="O643" s="163"/>
      <c r="P643" s="163"/>
      <c r="Q643" s="163"/>
      <c r="R643" s="163"/>
      <c r="S643" s="163"/>
      <c r="T643" s="163"/>
    </row>
    <row r="644" ht="18.75" hidden="1" customHeight="1">
      <c r="A644" s="157">
        <v>45755.0</v>
      </c>
      <c r="B644" s="158">
        <v>15318.0</v>
      </c>
      <c r="C644" s="158" t="s">
        <v>21141</v>
      </c>
      <c r="D644" s="158" t="s">
        <v>20677</v>
      </c>
      <c r="E644" s="158">
        <v>8.0</v>
      </c>
      <c r="F644" s="158" t="s">
        <v>20714</v>
      </c>
      <c r="G644" s="158" t="s">
        <v>21142</v>
      </c>
      <c r="H644" s="159" t="s">
        <v>20669</v>
      </c>
      <c r="I644" s="160">
        <v>10560.0</v>
      </c>
      <c r="J644" s="161">
        <v>540.0</v>
      </c>
      <c r="K644" s="162"/>
      <c r="L644" s="164">
        <v>540.0</v>
      </c>
      <c r="M644" s="163"/>
      <c r="N644" s="163"/>
      <c r="O644" s="163"/>
      <c r="P644" s="163"/>
      <c r="Q644" s="163"/>
      <c r="R644" s="163"/>
      <c r="S644" s="163"/>
      <c r="T644" s="163"/>
    </row>
    <row r="645" ht="18.75" hidden="1" customHeight="1">
      <c r="A645" s="167">
        <v>45755.02900722223</v>
      </c>
      <c r="B645" s="158">
        <v>7023.0</v>
      </c>
      <c r="C645" s="158" t="s">
        <v>4017</v>
      </c>
      <c r="D645" s="158"/>
      <c r="E645" s="158" t="s">
        <v>20634</v>
      </c>
      <c r="F645" s="158"/>
      <c r="G645" s="158" t="s">
        <v>4500</v>
      </c>
      <c r="H645" s="159" t="s">
        <v>4500</v>
      </c>
      <c r="I645" s="160">
        <v>3620.0</v>
      </c>
      <c r="J645" s="161">
        <v>1080.0</v>
      </c>
      <c r="K645" s="162">
        <v>1080.0</v>
      </c>
      <c r="L645" s="163">
        <v>0.0</v>
      </c>
      <c r="M645" s="163">
        <v>0.0</v>
      </c>
      <c r="N645" s="163">
        <v>0.0</v>
      </c>
      <c r="O645" s="163"/>
      <c r="P645" s="163"/>
      <c r="Q645" s="163"/>
      <c r="R645" s="163"/>
      <c r="S645" s="163"/>
      <c r="T645" s="163"/>
    </row>
    <row r="646" ht="18.75" hidden="1" customHeight="1">
      <c r="A646" s="157">
        <v>45756.0</v>
      </c>
      <c r="B646" s="158">
        <v>15319.0</v>
      </c>
      <c r="C646" s="158" t="s">
        <v>9968</v>
      </c>
      <c r="D646" s="158" t="s">
        <v>20687</v>
      </c>
      <c r="E646" s="158">
        <v>14.0</v>
      </c>
      <c r="F646" s="158" t="s">
        <v>21143</v>
      </c>
      <c r="G646" s="158" t="s">
        <v>4408</v>
      </c>
      <c r="H646" s="159" t="s">
        <v>20635</v>
      </c>
      <c r="I646" s="160">
        <v>11160.0</v>
      </c>
      <c r="J646" s="161">
        <v>1120.0</v>
      </c>
      <c r="K646" s="165">
        <v>1120.0</v>
      </c>
      <c r="L646" s="163"/>
      <c r="M646" s="163"/>
      <c r="N646" s="163"/>
      <c r="O646" s="163"/>
      <c r="P646" s="163"/>
      <c r="Q646" s="163"/>
      <c r="R646" s="163"/>
      <c r="S646" s="163"/>
      <c r="T646" s="163"/>
    </row>
    <row r="647" ht="18.75" hidden="1" customHeight="1">
      <c r="A647" s="157">
        <v>45756.0</v>
      </c>
      <c r="B647" s="158">
        <v>15320.0</v>
      </c>
      <c r="C647" s="158" t="s">
        <v>21144</v>
      </c>
      <c r="D647" s="158" t="s">
        <v>20677</v>
      </c>
      <c r="E647" s="158">
        <v>8.0</v>
      </c>
      <c r="F647" s="158" t="s">
        <v>21145</v>
      </c>
      <c r="G647" s="158" t="s">
        <v>4487</v>
      </c>
      <c r="H647" s="159" t="s">
        <v>20635</v>
      </c>
      <c r="I647" s="160">
        <v>13560.0</v>
      </c>
      <c r="J647" s="161">
        <v>3540.0</v>
      </c>
      <c r="K647" s="165">
        <v>3540.0</v>
      </c>
      <c r="L647" s="163"/>
      <c r="M647" s="163"/>
      <c r="N647" s="163"/>
      <c r="O647" s="163"/>
      <c r="P647" s="163"/>
      <c r="Q647" s="163"/>
      <c r="R647" s="163"/>
      <c r="S647" s="163"/>
      <c r="T647" s="163"/>
    </row>
    <row r="648" ht="18.75" hidden="1" customHeight="1">
      <c r="A648" s="157">
        <v>45756.0</v>
      </c>
      <c r="B648" s="158">
        <v>15321.0</v>
      </c>
      <c r="C648" s="158" t="s">
        <v>3356</v>
      </c>
      <c r="D648" s="158" t="s">
        <v>20687</v>
      </c>
      <c r="E648" s="158">
        <v>8.0</v>
      </c>
      <c r="F648" s="158" t="s">
        <v>21146</v>
      </c>
      <c r="G648" s="158" t="s">
        <v>4535</v>
      </c>
      <c r="H648" s="159" t="s">
        <v>20635</v>
      </c>
      <c r="I648" s="160">
        <v>13040.0</v>
      </c>
      <c r="J648" s="161">
        <v>3020.0</v>
      </c>
      <c r="K648" s="165">
        <v>3020.0</v>
      </c>
      <c r="L648" s="163"/>
      <c r="M648" s="163"/>
      <c r="N648" s="163"/>
      <c r="O648" s="163"/>
      <c r="P648" s="163"/>
      <c r="Q648" s="163"/>
      <c r="R648" s="163"/>
      <c r="S648" s="163"/>
      <c r="T648" s="163"/>
    </row>
    <row r="649" ht="18.75" hidden="1" customHeight="1">
      <c r="A649" s="166">
        <v>45756.0</v>
      </c>
      <c r="B649" s="158">
        <v>7027.0</v>
      </c>
      <c r="C649" s="158" t="s">
        <v>4740</v>
      </c>
      <c r="D649" s="158"/>
      <c r="E649" s="158" t="s">
        <v>20634</v>
      </c>
      <c r="F649" s="158"/>
      <c r="G649" s="158"/>
      <c r="H649" s="159"/>
      <c r="I649" s="160">
        <v>2880.0</v>
      </c>
      <c r="J649" s="161">
        <v>280.0</v>
      </c>
      <c r="K649" s="162">
        <v>280.0</v>
      </c>
      <c r="L649" s="163">
        <v>0.0</v>
      </c>
      <c r="M649" s="163">
        <v>0.0</v>
      </c>
      <c r="N649" s="163">
        <v>0.0</v>
      </c>
      <c r="O649" s="163"/>
      <c r="P649" s="163"/>
      <c r="Q649" s="163"/>
      <c r="R649" s="163"/>
      <c r="S649" s="163"/>
      <c r="T649" s="163"/>
    </row>
    <row r="650" ht="18.75" hidden="1" customHeight="1">
      <c r="A650" s="166">
        <v>45756.0</v>
      </c>
      <c r="B650" s="158">
        <v>7028.0</v>
      </c>
      <c r="C650" s="158" t="s">
        <v>3989</v>
      </c>
      <c r="D650" s="158"/>
      <c r="E650" s="158" t="s">
        <v>20634</v>
      </c>
      <c r="F650" s="158"/>
      <c r="G650" s="158" t="s">
        <v>20890</v>
      </c>
      <c r="H650" s="159" t="s">
        <v>20890</v>
      </c>
      <c r="I650" s="160">
        <v>3620.0</v>
      </c>
      <c r="J650" s="161">
        <v>920.0</v>
      </c>
      <c r="K650" s="162">
        <v>0.0</v>
      </c>
      <c r="L650" s="163">
        <v>920.0</v>
      </c>
      <c r="M650" s="163">
        <v>0.0</v>
      </c>
      <c r="N650" s="163">
        <v>0.0</v>
      </c>
      <c r="O650" s="163"/>
      <c r="P650" s="163"/>
      <c r="Q650" s="163"/>
      <c r="R650" s="163"/>
      <c r="S650" s="163"/>
      <c r="T650" s="163"/>
    </row>
    <row r="651" ht="18.75" hidden="1" customHeight="1">
      <c r="A651" s="157">
        <v>45756.0</v>
      </c>
      <c r="B651" s="158">
        <v>15322.0</v>
      </c>
      <c r="C651" s="158" t="s">
        <v>3823</v>
      </c>
      <c r="D651" s="158" t="s">
        <v>20677</v>
      </c>
      <c r="E651" s="158">
        <v>8.0</v>
      </c>
      <c r="F651" s="158" t="s">
        <v>20743</v>
      </c>
      <c r="G651" s="158" t="s">
        <v>4332</v>
      </c>
      <c r="H651" s="159" t="s">
        <v>20635</v>
      </c>
      <c r="I651" s="160">
        <v>11040.0</v>
      </c>
      <c r="J651" s="161">
        <v>1020.0</v>
      </c>
      <c r="K651" s="165">
        <v>1020.0</v>
      </c>
      <c r="L651" s="163"/>
      <c r="M651" s="163"/>
      <c r="N651" s="163"/>
      <c r="O651" s="163"/>
      <c r="P651" s="163"/>
      <c r="Q651" s="163"/>
      <c r="R651" s="163"/>
      <c r="S651" s="163"/>
      <c r="T651" s="163"/>
    </row>
    <row r="652" ht="18.75" hidden="1" customHeight="1">
      <c r="A652" s="157">
        <v>45756.0</v>
      </c>
      <c r="B652" s="158">
        <v>15323.0</v>
      </c>
      <c r="C652" s="158" t="s">
        <v>18536</v>
      </c>
      <c r="D652" s="158" t="s">
        <v>20673</v>
      </c>
      <c r="E652" s="158">
        <v>8.0</v>
      </c>
      <c r="F652" s="158" t="s">
        <v>20875</v>
      </c>
      <c r="G652" s="158" t="s">
        <v>4320</v>
      </c>
      <c r="H652" s="159" t="s">
        <v>20635</v>
      </c>
      <c r="I652" s="160">
        <v>11680.0</v>
      </c>
      <c r="J652" s="161">
        <v>1840.0</v>
      </c>
      <c r="K652" s="165">
        <v>1840.0</v>
      </c>
      <c r="L652" s="163"/>
      <c r="M652" s="163"/>
      <c r="N652" s="163"/>
      <c r="O652" s="163"/>
      <c r="P652" s="163"/>
      <c r="Q652" s="163"/>
      <c r="R652" s="163"/>
      <c r="S652" s="163"/>
      <c r="T652" s="163"/>
    </row>
    <row r="653" ht="18.75" hidden="1" customHeight="1">
      <c r="A653" s="157">
        <v>45756.0</v>
      </c>
      <c r="B653" s="158">
        <v>15324.0</v>
      </c>
      <c r="C653" s="158" t="s">
        <v>4454</v>
      </c>
      <c r="D653" s="158" t="s">
        <v>20677</v>
      </c>
      <c r="E653" s="158">
        <v>8.0</v>
      </c>
      <c r="F653" s="158" t="s">
        <v>21147</v>
      </c>
      <c r="G653" s="158" t="s">
        <v>4649</v>
      </c>
      <c r="H653" s="159" t="s">
        <v>20635</v>
      </c>
      <c r="I653" s="160">
        <v>14160.0</v>
      </c>
      <c r="J653" s="161">
        <v>4140.0</v>
      </c>
      <c r="K653" s="165">
        <v>4140.0</v>
      </c>
      <c r="L653" s="163"/>
      <c r="M653" s="163"/>
      <c r="N653" s="163"/>
      <c r="O653" s="163"/>
      <c r="P653" s="163"/>
      <c r="Q653" s="163"/>
      <c r="R653" s="163"/>
      <c r="S653" s="163"/>
      <c r="T653" s="163"/>
    </row>
    <row r="654" ht="18.75" hidden="1" customHeight="1">
      <c r="A654" s="166">
        <v>45756.0</v>
      </c>
      <c r="B654" s="158">
        <v>7029.0</v>
      </c>
      <c r="C654" s="158" t="s">
        <v>3990</v>
      </c>
      <c r="D654" s="158"/>
      <c r="E654" s="158" t="s">
        <v>20634</v>
      </c>
      <c r="F654" s="158"/>
      <c r="G654" s="158" t="s">
        <v>21148</v>
      </c>
      <c r="H654" s="159" t="s">
        <v>21148</v>
      </c>
      <c r="I654" s="160">
        <v>2980.0</v>
      </c>
      <c r="J654" s="161">
        <v>240.0</v>
      </c>
      <c r="K654" s="162">
        <v>0.0</v>
      </c>
      <c r="L654" s="163">
        <v>0.0</v>
      </c>
      <c r="M654" s="163">
        <v>240.0</v>
      </c>
      <c r="N654" s="163">
        <v>0.0</v>
      </c>
      <c r="O654" s="163"/>
      <c r="P654" s="163"/>
      <c r="Q654" s="163"/>
      <c r="R654" s="163"/>
      <c r="S654" s="163"/>
      <c r="T654" s="163"/>
    </row>
    <row r="655" ht="18.75" hidden="1" customHeight="1">
      <c r="A655" s="166">
        <v>45756.0</v>
      </c>
      <c r="B655" s="158">
        <v>7030.0</v>
      </c>
      <c r="C655" s="158" t="s">
        <v>744</v>
      </c>
      <c r="D655" s="158"/>
      <c r="E655" s="158" t="s">
        <v>20634</v>
      </c>
      <c r="F655" s="158"/>
      <c r="G655" s="158"/>
      <c r="H655" s="159"/>
      <c r="I655" s="160">
        <v>3340.0</v>
      </c>
      <c r="J655" s="161">
        <v>740.0</v>
      </c>
      <c r="K655" s="162">
        <v>0.0</v>
      </c>
      <c r="L655" s="163">
        <v>0.0</v>
      </c>
      <c r="M655" s="163">
        <v>740.0</v>
      </c>
      <c r="N655" s="163">
        <v>0.0</v>
      </c>
      <c r="O655" s="163"/>
      <c r="P655" s="163"/>
      <c r="Q655" s="163"/>
      <c r="R655" s="163"/>
      <c r="S655" s="163"/>
      <c r="T655" s="163"/>
    </row>
    <row r="656" ht="18.75" hidden="1" customHeight="1">
      <c r="A656" s="166">
        <v>45756.0</v>
      </c>
      <c r="B656" s="158">
        <v>7031.0</v>
      </c>
      <c r="C656" s="158" t="s">
        <v>4608</v>
      </c>
      <c r="D656" s="158"/>
      <c r="E656" s="158" t="s">
        <v>20634</v>
      </c>
      <c r="F656" s="158"/>
      <c r="G656" s="158"/>
      <c r="H656" s="159"/>
      <c r="I656" s="160">
        <v>3740.0</v>
      </c>
      <c r="J656" s="161">
        <v>740.0</v>
      </c>
      <c r="K656" s="162">
        <v>370.0</v>
      </c>
      <c r="L656" s="163">
        <v>0.0</v>
      </c>
      <c r="M656" s="163">
        <v>0.0</v>
      </c>
      <c r="N656" s="163">
        <v>370.0</v>
      </c>
      <c r="O656" s="163"/>
      <c r="P656" s="163"/>
      <c r="Q656" s="163"/>
      <c r="R656" s="163"/>
      <c r="S656" s="163"/>
      <c r="T656" s="163"/>
    </row>
    <row r="657" ht="18.75" hidden="1" customHeight="1">
      <c r="A657" s="166">
        <v>45756.0</v>
      </c>
      <c r="B657" s="158">
        <v>7032.0</v>
      </c>
      <c r="C657" s="158" t="s">
        <v>4112</v>
      </c>
      <c r="D657" s="158"/>
      <c r="E657" s="158" t="s">
        <v>20634</v>
      </c>
      <c r="F657" s="158"/>
      <c r="G657" s="158" t="s">
        <v>21149</v>
      </c>
      <c r="H657" s="159" t="s">
        <v>21149</v>
      </c>
      <c r="I657" s="160">
        <v>3540.0</v>
      </c>
      <c r="J657" s="161">
        <v>1040.0</v>
      </c>
      <c r="K657" s="162">
        <v>1040.0</v>
      </c>
      <c r="L657" s="163">
        <v>0.0</v>
      </c>
      <c r="M657" s="163">
        <v>0.0</v>
      </c>
      <c r="N657" s="163">
        <v>0.0</v>
      </c>
      <c r="O657" s="163"/>
      <c r="P657" s="163"/>
      <c r="Q657" s="163"/>
      <c r="R657" s="163"/>
      <c r="S657" s="163"/>
      <c r="T657" s="163"/>
    </row>
    <row r="658" ht="18.75" hidden="1" customHeight="1">
      <c r="A658" s="166">
        <v>45756.0</v>
      </c>
      <c r="B658" s="158">
        <v>7033.0</v>
      </c>
      <c r="C658" s="158" t="s">
        <v>4743</v>
      </c>
      <c r="D658" s="158"/>
      <c r="E658" s="158" t="s">
        <v>20634</v>
      </c>
      <c r="F658" s="158"/>
      <c r="G658" s="158"/>
      <c r="H658" s="159"/>
      <c r="I658" s="160">
        <v>3020.0</v>
      </c>
      <c r="J658" s="161">
        <v>140.0</v>
      </c>
      <c r="K658" s="162">
        <v>140.0</v>
      </c>
      <c r="L658" s="163">
        <v>0.0</v>
      </c>
      <c r="M658" s="163">
        <v>0.0</v>
      </c>
      <c r="N658" s="163">
        <v>0.0</v>
      </c>
      <c r="O658" s="163"/>
      <c r="P658" s="163"/>
      <c r="Q658" s="163"/>
      <c r="R658" s="163"/>
      <c r="S658" s="163"/>
      <c r="T658" s="163"/>
    </row>
    <row r="659" ht="18.75" hidden="1" customHeight="1">
      <c r="A659" s="157">
        <v>45756.0</v>
      </c>
      <c r="B659" s="158">
        <v>15325.0</v>
      </c>
      <c r="C659" s="158" t="s">
        <v>20770</v>
      </c>
      <c r="D659" s="158" t="s">
        <v>20677</v>
      </c>
      <c r="E659" s="158">
        <v>4.0</v>
      </c>
      <c r="F659" s="158" t="s">
        <v>21150</v>
      </c>
      <c r="G659" s="158" t="s">
        <v>4742</v>
      </c>
      <c r="H659" s="159" t="s">
        <v>20638</v>
      </c>
      <c r="I659" s="160">
        <v>12760.0</v>
      </c>
      <c r="J659" s="161">
        <v>2980.0</v>
      </c>
      <c r="K659" s="162"/>
      <c r="L659" s="163"/>
      <c r="M659" s="163"/>
      <c r="N659" s="164">
        <v>2980.0</v>
      </c>
      <c r="O659" s="163"/>
      <c r="P659" s="163"/>
      <c r="Q659" s="163"/>
      <c r="R659" s="163"/>
      <c r="S659" s="163"/>
      <c r="T659" s="163"/>
    </row>
    <row r="660" ht="18.75" hidden="1" customHeight="1">
      <c r="A660" s="157">
        <v>45756.0</v>
      </c>
      <c r="B660" s="158">
        <v>15326.0</v>
      </c>
      <c r="C660" s="158" t="s">
        <v>4444</v>
      </c>
      <c r="D660" s="158" t="s">
        <v>20687</v>
      </c>
      <c r="E660" s="158">
        <v>8.0</v>
      </c>
      <c r="F660" s="158" t="s">
        <v>21151</v>
      </c>
      <c r="G660" s="158" t="s">
        <v>4744</v>
      </c>
      <c r="H660" s="159" t="s">
        <v>20635</v>
      </c>
      <c r="I660" s="160">
        <v>10240.0</v>
      </c>
      <c r="J660" s="161">
        <v>220.0</v>
      </c>
      <c r="K660" s="165">
        <v>220.0</v>
      </c>
      <c r="L660" s="163"/>
      <c r="M660" s="163"/>
      <c r="N660" s="163"/>
      <c r="O660" s="163"/>
      <c r="P660" s="163"/>
      <c r="Q660" s="163"/>
      <c r="R660" s="163"/>
      <c r="S660" s="163"/>
      <c r="T660" s="163"/>
    </row>
    <row r="661" ht="18.75" hidden="1" customHeight="1">
      <c r="A661" s="166">
        <v>45756.0</v>
      </c>
      <c r="B661" s="158">
        <v>7034.0</v>
      </c>
      <c r="C661" s="158" t="s">
        <v>4031</v>
      </c>
      <c r="D661" s="158"/>
      <c r="E661" s="158" t="s">
        <v>20634</v>
      </c>
      <c r="F661" s="158"/>
      <c r="G661" s="158" t="s">
        <v>20697</v>
      </c>
      <c r="H661" s="159" t="s">
        <v>20697</v>
      </c>
      <c r="I661" s="160">
        <v>2820.0</v>
      </c>
      <c r="J661" s="161">
        <v>100.0</v>
      </c>
      <c r="K661" s="162">
        <v>100.0</v>
      </c>
      <c r="L661" s="163">
        <v>0.0</v>
      </c>
      <c r="M661" s="163">
        <v>0.0</v>
      </c>
      <c r="N661" s="163">
        <v>0.0</v>
      </c>
      <c r="O661" s="163"/>
      <c r="P661" s="163"/>
      <c r="Q661" s="163"/>
      <c r="R661" s="163"/>
      <c r="S661" s="163"/>
      <c r="T661" s="163"/>
    </row>
    <row r="662" ht="18.75" hidden="1" customHeight="1">
      <c r="A662" s="166">
        <v>45756.0</v>
      </c>
      <c r="B662" s="158">
        <v>7035.0</v>
      </c>
      <c r="C662" s="158" t="s">
        <v>4138</v>
      </c>
      <c r="D662" s="158"/>
      <c r="E662" s="158" t="s">
        <v>20634</v>
      </c>
      <c r="F662" s="158"/>
      <c r="G662" s="158"/>
      <c r="H662" s="159"/>
      <c r="I662" s="160">
        <v>3540.0</v>
      </c>
      <c r="J662" s="161">
        <v>520.0</v>
      </c>
      <c r="K662" s="162">
        <v>0.0</v>
      </c>
      <c r="L662" s="163">
        <v>520.0</v>
      </c>
      <c r="M662" s="163">
        <v>0.0</v>
      </c>
      <c r="N662" s="163">
        <v>0.0</v>
      </c>
      <c r="O662" s="163"/>
      <c r="P662" s="163"/>
      <c r="Q662" s="163"/>
      <c r="R662" s="163"/>
      <c r="S662" s="163"/>
      <c r="T662" s="163"/>
    </row>
    <row r="663" ht="18.75" hidden="1" customHeight="1">
      <c r="A663" s="157">
        <v>45756.0</v>
      </c>
      <c r="B663" s="158">
        <v>15327.0</v>
      </c>
      <c r="C663" s="158" t="s">
        <v>4476</v>
      </c>
      <c r="D663" s="158" t="s">
        <v>20687</v>
      </c>
      <c r="E663" s="158">
        <v>8.0</v>
      </c>
      <c r="F663" s="158" t="s">
        <v>20790</v>
      </c>
      <c r="G663" s="158" t="s">
        <v>4299</v>
      </c>
      <c r="H663" s="159" t="s">
        <v>20635</v>
      </c>
      <c r="I663" s="160">
        <v>10960.0</v>
      </c>
      <c r="J663" s="161">
        <v>940.0</v>
      </c>
      <c r="K663" s="165">
        <v>940.0</v>
      </c>
      <c r="L663" s="163"/>
      <c r="M663" s="163"/>
      <c r="N663" s="163"/>
      <c r="O663" s="163"/>
      <c r="P663" s="163"/>
      <c r="Q663" s="163"/>
      <c r="R663" s="163"/>
      <c r="S663" s="163"/>
      <c r="T663" s="163"/>
    </row>
    <row r="664" ht="18.75" hidden="1" customHeight="1">
      <c r="A664" s="157">
        <v>45756.0</v>
      </c>
      <c r="B664" s="158">
        <v>15329.0</v>
      </c>
      <c r="C664" s="158" t="s">
        <v>20829</v>
      </c>
      <c r="D664" s="158" t="s">
        <v>20687</v>
      </c>
      <c r="E664" s="158">
        <v>8.0</v>
      </c>
      <c r="F664" s="158" t="s">
        <v>21152</v>
      </c>
      <c r="G664" s="158" t="s">
        <v>4106</v>
      </c>
      <c r="H664" s="159" t="s">
        <v>20635</v>
      </c>
      <c r="I664" s="160">
        <v>10840.0</v>
      </c>
      <c r="J664" s="161">
        <v>820.0</v>
      </c>
      <c r="K664" s="165">
        <v>820.0</v>
      </c>
      <c r="L664" s="163"/>
      <c r="M664" s="163"/>
      <c r="N664" s="163"/>
      <c r="O664" s="163"/>
      <c r="P664" s="163"/>
      <c r="Q664" s="163"/>
      <c r="R664" s="163"/>
      <c r="S664" s="163"/>
      <c r="T664" s="163"/>
    </row>
    <row r="665" ht="18.75" hidden="1" customHeight="1">
      <c r="A665" s="157">
        <v>45756.0</v>
      </c>
      <c r="B665" s="158">
        <v>15330.0</v>
      </c>
      <c r="C665" s="158" t="s">
        <v>3414</v>
      </c>
      <c r="D665" s="158" t="s">
        <v>20673</v>
      </c>
      <c r="E665" s="158">
        <v>8.0</v>
      </c>
      <c r="F665" s="158" t="s">
        <v>20875</v>
      </c>
      <c r="G665" s="158" t="s">
        <v>4460</v>
      </c>
      <c r="H665" s="159" t="s">
        <v>20638</v>
      </c>
      <c r="I665" s="160">
        <v>17640.0</v>
      </c>
      <c r="J665" s="161">
        <v>7800.0</v>
      </c>
      <c r="K665" s="162"/>
      <c r="L665" s="163"/>
      <c r="M665" s="163"/>
      <c r="N665" s="164">
        <v>7800.0</v>
      </c>
      <c r="O665" s="163"/>
      <c r="P665" s="163"/>
      <c r="Q665" s="163"/>
      <c r="R665" s="163"/>
      <c r="S665" s="163"/>
      <c r="T665" s="163"/>
    </row>
    <row r="666" ht="18.75" hidden="1" customHeight="1">
      <c r="A666" s="166">
        <v>45756.0</v>
      </c>
      <c r="B666" s="158">
        <v>7037.0</v>
      </c>
      <c r="C666" s="158" t="s">
        <v>3410</v>
      </c>
      <c r="D666" s="158"/>
      <c r="E666" s="158" t="s">
        <v>20634</v>
      </c>
      <c r="F666" s="158"/>
      <c r="G666" s="158" t="s">
        <v>10605</v>
      </c>
      <c r="H666" s="159" t="s">
        <v>10605</v>
      </c>
      <c r="I666" s="160">
        <v>3720.0</v>
      </c>
      <c r="J666" s="161">
        <v>640.0</v>
      </c>
      <c r="K666" s="162">
        <v>640.0</v>
      </c>
      <c r="L666" s="163">
        <v>0.0</v>
      </c>
      <c r="M666" s="163">
        <v>0.0</v>
      </c>
      <c r="N666" s="163">
        <v>0.0</v>
      </c>
      <c r="O666" s="163"/>
      <c r="P666" s="163"/>
      <c r="Q666" s="163"/>
      <c r="R666" s="163"/>
      <c r="S666" s="163"/>
      <c r="T666" s="163"/>
    </row>
    <row r="667" ht="18.75" hidden="1" customHeight="1">
      <c r="A667" s="157">
        <v>45756.0</v>
      </c>
      <c r="B667" s="158">
        <v>15331.0</v>
      </c>
      <c r="C667" s="158" t="s">
        <v>502</v>
      </c>
      <c r="D667" s="158" t="s">
        <v>20687</v>
      </c>
      <c r="E667" s="158">
        <v>4.0</v>
      </c>
      <c r="F667" s="158" t="s">
        <v>21153</v>
      </c>
      <c r="G667" s="158" t="s">
        <v>4746</v>
      </c>
      <c r="H667" s="159" t="s">
        <v>20638</v>
      </c>
      <c r="I667" s="160">
        <v>12320.0</v>
      </c>
      <c r="J667" s="161">
        <v>2540.0</v>
      </c>
      <c r="K667" s="162"/>
      <c r="L667" s="163"/>
      <c r="M667" s="163"/>
      <c r="N667" s="164">
        <v>2540.0</v>
      </c>
      <c r="O667" s="163"/>
      <c r="P667" s="163"/>
      <c r="Q667" s="163"/>
      <c r="R667" s="163"/>
      <c r="S667" s="163"/>
      <c r="T667" s="163"/>
    </row>
    <row r="668" ht="18.75" hidden="1" customHeight="1">
      <c r="A668" s="166">
        <v>45756.0</v>
      </c>
      <c r="B668" s="158">
        <v>7038.0</v>
      </c>
      <c r="C668" s="158" t="s">
        <v>4018</v>
      </c>
      <c r="D668" s="158"/>
      <c r="E668" s="158" t="s">
        <v>20634</v>
      </c>
      <c r="F668" s="158"/>
      <c r="G668" s="158" t="s">
        <v>5081</v>
      </c>
      <c r="H668" s="159" t="s">
        <v>5081</v>
      </c>
      <c r="I668" s="160">
        <v>3020.0</v>
      </c>
      <c r="J668" s="161">
        <v>840.0</v>
      </c>
      <c r="K668" s="162">
        <v>840.0</v>
      </c>
      <c r="L668" s="163">
        <v>0.0</v>
      </c>
      <c r="M668" s="163">
        <v>0.0</v>
      </c>
      <c r="N668" s="163">
        <v>0.0</v>
      </c>
      <c r="O668" s="163"/>
      <c r="P668" s="163"/>
      <c r="Q668" s="163"/>
      <c r="R668" s="163"/>
      <c r="S668" s="163"/>
      <c r="T668" s="163"/>
    </row>
    <row r="669" ht="18.75" hidden="1" customHeight="1">
      <c r="A669" s="157">
        <v>45756.0</v>
      </c>
      <c r="B669" s="158">
        <v>15332.0</v>
      </c>
      <c r="C669" s="158" t="s">
        <v>21154</v>
      </c>
      <c r="D669" s="158" t="s">
        <v>20687</v>
      </c>
      <c r="E669" s="158">
        <v>4.0</v>
      </c>
      <c r="F669" s="158" t="s">
        <v>21020</v>
      </c>
      <c r="G669" s="158" t="s">
        <v>4747</v>
      </c>
      <c r="H669" s="159" t="s">
        <v>20635</v>
      </c>
      <c r="I669" s="160">
        <v>9880.0</v>
      </c>
      <c r="J669" s="161">
        <v>100.0</v>
      </c>
      <c r="K669" s="165">
        <v>100.0</v>
      </c>
      <c r="L669" s="163"/>
      <c r="M669" s="163"/>
      <c r="N669" s="163"/>
      <c r="O669" s="163"/>
      <c r="P669" s="163"/>
      <c r="Q669" s="163"/>
      <c r="R669" s="163"/>
      <c r="S669" s="163"/>
      <c r="T669" s="163"/>
    </row>
    <row r="670" ht="18.75" hidden="1" customHeight="1">
      <c r="A670" s="157">
        <v>45756.0</v>
      </c>
      <c r="B670" s="158">
        <v>15333.0</v>
      </c>
      <c r="C670" s="158" t="s">
        <v>3680</v>
      </c>
      <c r="D670" s="158" t="s">
        <v>20673</v>
      </c>
      <c r="E670" s="158">
        <v>8.0</v>
      </c>
      <c r="F670" s="158" t="s">
        <v>20835</v>
      </c>
      <c r="G670" s="158" t="s">
        <v>4040</v>
      </c>
      <c r="H670" s="159" t="s">
        <v>20635</v>
      </c>
      <c r="I670" s="160">
        <v>10980.0</v>
      </c>
      <c r="J670" s="161">
        <v>1140.0</v>
      </c>
      <c r="K670" s="165">
        <v>1140.0</v>
      </c>
      <c r="L670" s="163"/>
      <c r="M670" s="163"/>
      <c r="N670" s="163"/>
      <c r="O670" s="163"/>
      <c r="P670" s="163"/>
      <c r="Q670" s="163"/>
      <c r="R670" s="163"/>
      <c r="S670" s="163"/>
      <c r="T670" s="163"/>
    </row>
    <row r="671" ht="18.75" hidden="1" customHeight="1">
      <c r="A671" s="157">
        <v>45756.0</v>
      </c>
      <c r="B671" s="158">
        <v>15334.0</v>
      </c>
      <c r="C671" s="158" t="s">
        <v>20763</v>
      </c>
      <c r="D671" s="158" t="s">
        <v>20677</v>
      </c>
      <c r="E671" s="158">
        <v>16.0</v>
      </c>
      <c r="F671" s="158" t="s">
        <v>21009</v>
      </c>
      <c r="G671" s="158" t="s">
        <v>4749</v>
      </c>
      <c r="H671" s="159" t="s">
        <v>20635</v>
      </c>
      <c r="I671" s="160">
        <v>11880.0</v>
      </c>
      <c r="J671" s="161">
        <v>1600.0</v>
      </c>
      <c r="K671" s="165">
        <v>1600.0</v>
      </c>
      <c r="L671" s="163"/>
      <c r="M671" s="163"/>
      <c r="N671" s="163"/>
      <c r="O671" s="163"/>
      <c r="P671" s="163"/>
      <c r="Q671" s="163"/>
      <c r="R671" s="163"/>
      <c r="S671" s="163"/>
      <c r="T671" s="163"/>
    </row>
    <row r="672" ht="18.75" hidden="1" customHeight="1">
      <c r="A672" s="166">
        <v>45756.0</v>
      </c>
      <c r="B672" s="158">
        <v>7054.0</v>
      </c>
      <c r="C672" s="158" t="s">
        <v>21155</v>
      </c>
      <c r="D672" s="158"/>
      <c r="E672" s="158" t="s">
        <v>20634</v>
      </c>
      <c r="F672" s="158"/>
      <c r="G672" s="158" t="s">
        <v>21156</v>
      </c>
      <c r="H672" s="159" t="s">
        <v>21156</v>
      </c>
      <c r="I672" s="160">
        <v>3400.0</v>
      </c>
      <c r="J672" s="161">
        <v>620.0</v>
      </c>
      <c r="K672" s="162">
        <v>0.0</v>
      </c>
      <c r="L672" s="163">
        <v>620.0</v>
      </c>
      <c r="M672" s="163">
        <v>0.0</v>
      </c>
      <c r="N672" s="163">
        <v>0.0</v>
      </c>
      <c r="O672" s="163"/>
      <c r="P672" s="163"/>
      <c r="Q672" s="163"/>
      <c r="R672" s="163"/>
      <c r="S672" s="163"/>
      <c r="T672" s="163"/>
    </row>
    <row r="673" ht="18.75" hidden="1" customHeight="1">
      <c r="A673" s="166">
        <v>45756.0</v>
      </c>
      <c r="B673" s="158">
        <v>7055.0</v>
      </c>
      <c r="C673" s="158" t="s">
        <v>1093</v>
      </c>
      <c r="D673" s="158"/>
      <c r="E673" s="158" t="s">
        <v>20634</v>
      </c>
      <c r="F673" s="158"/>
      <c r="G673" s="158" t="s">
        <v>21157</v>
      </c>
      <c r="H673" s="159" t="s">
        <v>21157</v>
      </c>
      <c r="I673" s="160">
        <v>3500.0</v>
      </c>
      <c r="J673" s="161">
        <v>720.0</v>
      </c>
      <c r="K673" s="162">
        <v>0.0</v>
      </c>
      <c r="L673" s="163">
        <v>720.0</v>
      </c>
      <c r="M673" s="163">
        <v>0.0</v>
      </c>
      <c r="N673" s="163">
        <v>0.0</v>
      </c>
      <c r="O673" s="163"/>
      <c r="P673" s="163"/>
      <c r="Q673" s="163"/>
      <c r="R673" s="163"/>
      <c r="S673" s="163"/>
      <c r="T673" s="163"/>
    </row>
    <row r="674" ht="18.75" hidden="1" customHeight="1">
      <c r="A674" s="166">
        <v>45756.0</v>
      </c>
      <c r="B674" s="158">
        <v>7056.0</v>
      </c>
      <c r="C674" s="158" t="s">
        <v>3397</v>
      </c>
      <c r="D674" s="158"/>
      <c r="E674" s="158" t="s">
        <v>20634</v>
      </c>
      <c r="F674" s="158"/>
      <c r="G674" s="158" t="s">
        <v>21158</v>
      </c>
      <c r="H674" s="159" t="s">
        <v>21158</v>
      </c>
      <c r="I674" s="160">
        <v>3560.0</v>
      </c>
      <c r="J674" s="161">
        <v>780.0</v>
      </c>
      <c r="K674" s="162">
        <v>0.0</v>
      </c>
      <c r="L674" s="163">
        <v>780.0</v>
      </c>
      <c r="M674" s="163">
        <v>0.0</v>
      </c>
      <c r="N674" s="163">
        <v>0.0</v>
      </c>
      <c r="O674" s="163"/>
      <c r="P674" s="163"/>
      <c r="Q674" s="163"/>
      <c r="R674" s="163"/>
      <c r="S674" s="163"/>
      <c r="T674" s="163"/>
    </row>
    <row r="675" ht="18.75" hidden="1" customHeight="1">
      <c r="A675" s="167">
        <v>45756.029004131946</v>
      </c>
      <c r="B675" s="158">
        <v>7026.0</v>
      </c>
      <c r="C675" s="158" t="s">
        <v>4017</v>
      </c>
      <c r="D675" s="158"/>
      <c r="E675" s="158" t="s">
        <v>20634</v>
      </c>
      <c r="F675" s="158"/>
      <c r="G675" s="158" t="s">
        <v>4500</v>
      </c>
      <c r="H675" s="159" t="s">
        <v>4500</v>
      </c>
      <c r="I675" s="160">
        <v>3120.0</v>
      </c>
      <c r="J675" s="161">
        <v>620.0</v>
      </c>
      <c r="K675" s="162">
        <v>620.0</v>
      </c>
      <c r="L675" s="163">
        <v>0.0</v>
      </c>
      <c r="M675" s="163">
        <v>0.0</v>
      </c>
      <c r="N675" s="163">
        <v>0.0</v>
      </c>
      <c r="O675" s="163"/>
      <c r="P675" s="163"/>
      <c r="Q675" s="163"/>
      <c r="R675" s="163"/>
      <c r="S675" s="163"/>
      <c r="T675" s="163"/>
    </row>
    <row r="676" ht="18.75" hidden="1" customHeight="1">
      <c r="A676" s="157">
        <v>45757.0</v>
      </c>
      <c r="B676" s="158">
        <v>15335.0</v>
      </c>
      <c r="C676" s="158" t="s">
        <v>269</v>
      </c>
      <c r="D676" s="158" t="s">
        <v>20687</v>
      </c>
      <c r="E676" s="158">
        <v>8.0</v>
      </c>
      <c r="F676" s="158" t="s">
        <v>20692</v>
      </c>
      <c r="G676" s="158" t="s">
        <v>20932</v>
      </c>
      <c r="H676" s="159" t="s">
        <v>20635</v>
      </c>
      <c r="I676" s="160">
        <v>10620.0</v>
      </c>
      <c r="J676" s="161">
        <v>600.0</v>
      </c>
      <c r="K676" s="165">
        <v>600.0</v>
      </c>
      <c r="L676" s="163"/>
      <c r="M676" s="163"/>
      <c r="N676" s="163"/>
      <c r="O676" s="163"/>
      <c r="P676" s="163"/>
      <c r="Q676" s="163"/>
      <c r="R676" s="163"/>
      <c r="S676" s="163"/>
      <c r="T676" s="163"/>
    </row>
    <row r="677" ht="18.75" hidden="1" customHeight="1">
      <c r="A677" s="157">
        <v>45757.0</v>
      </c>
      <c r="B677" s="158">
        <v>15336.0</v>
      </c>
      <c r="C677" s="158" t="s">
        <v>2214</v>
      </c>
      <c r="D677" s="158" t="s">
        <v>20673</v>
      </c>
      <c r="E677" s="158">
        <v>8.0</v>
      </c>
      <c r="F677" s="158" t="s">
        <v>20738</v>
      </c>
      <c r="G677" s="158" t="s">
        <v>21159</v>
      </c>
      <c r="H677" s="159" t="s">
        <v>20635</v>
      </c>
      <c r="I677" s="160">
        <v>11300.0</v>
      </c>
      <c r="J677" s="161">
        <v>1460.0</v>
      </c>
      <c r="K677" s="165">
        <v>1460.0</v>
      </c>
      <c r="L677" s="163"/>
      <c r="M677" s="163"/>
      <c r="N677" s="163"/>
      <c r="O677" s="163"/>
      <c r="P677" s="163"/>
      <c r="Q677" s="163"/>
      <c r="R677" s="163"/>
      <c r="S677" s="163"/>
      <c r="T677" s="163"/>
    </row>
    <row r="678" ht="18.75" hidden="1" customHeight="1">
      <c r="A678" s="157">
        <v>45757.0</v>
      </c>
      <c r="B678" s="158">
        <v>15337.0</v>
      </c>
      <c r="C678" s="158" t="s">
        <v>20820</v>
      </c>
      <c r="D678" s="158" t="s">
        <v>20687</v>
      </c>
      <c r="E678" s="158">
        <v>8.0</v>
      </c>
      <c r="F678" s="158" t="s">
        <v>20842</v>
      </c>
      <c r="G678" s="158" t="s">
        <v>4538</v>
      </c>
      <c r="H678" s="159" t="s">
        <v>20635</v>
      </c>
      <c r="I678" s="160">
        <v>14560.0</v>
      </c>
      <c r="J678" s="161">
        <v>4540.0</v>
      </c>
      <c r="K678" s="165">
        <v>4540.0</v>
      </c>
      <c r="L678" s="163"/>
      <c r="M678" s="163"/>
      <c r="N678" s="163"/>
      <c r="O678" s="163"/>
      <c r="P678" s="163"/>
      <c r="Q678" s="163"/>
      <c r="R678" s="163"/>
      <c r="S678" s="163"/>
      <c r="T678" s="163"/>
    </row>
    <row r="679" ht="18.75" hidden="1" customHeight="1">
      <c r="A679" s="157">
        <v>45757.0</v>
      </c>
      <c r="B679" s="158">
        <v>15338.0</v>
      </c>
      <c r="C679" s="158" t="s">
        <v>21160</v>
      </c>
      <c r="D679" s="158" t="s">
        <v>20677</v>
      </c>
      <c r="E679" s="158">
        <v>8.0</v>
      </c>
      <c r="F679" s="158" t="s">
        <v>21161</v>
      </c>
      <c r="G679" s="158" t="s">
        <v>21162</v>
      </c>
      <c r="H679" s="159" t="s">
        <v>20635</v>
      </c>
      <c r="I679" s="160">
        <v>12020.0</v>
      </c>
      <c r="J679" s="161">
        <v>2000.0</v>
      </c>
      <c r="K679" s="165">
        <v>2000.0</v>
      </c>
      <c r="L679" s="163"/>
      <c r="M679" s="163"/>
      <c r="N679" s="163"/>
      <c r="O679" s="163"/>
      <c r="P679" s="163"/>
      <c r="Q679" s="163"/>
      <c r="R679" s="163"/>
      <c r="S679" s="163"/>
      <c r="T679" s="163"/>
    </row>
    <row r="680" ht="18.75" hidden="1" customHeight="1">
      <c r="A680" s="157">
        <v>45757.0</v>
      </c>
      <c r="B680" s="158">
        <v>15339.0</v>
      </c>
      <c r="C680" s="158" t="s">
        <v>21163</v>
      </c>
      <c r="D680" s="158" t="s">
        <v>20677</v>
      </c>
      <c r="E680" s="158">
        <v>8.0</v>
      </c>
      <c r="F680" s="158" t="s">
        <v>20956</v>
      </c>
      <c r="G680" s="158" t="s">
        <v>21164</v>
      </c>
      <c r="H680" s="159" t="s">
        <v>20635</v>
      </c>
      <c r="I680" s="160">
        <v>11920.0</v>
      </c>
      <c r="J680" s="161">
        <v>1900.0</v>
      </c>
      <c r="K680" s="165">
        <v>1900.0</v>
      </c>
      <c r="L680" s="163"/>
      <c r="M680" s="163"/>
      <c r="N680" s="163"/>
      <c r="O680" s="163"/>
      <c r="P680" s="163"/>
      <c r="Q680" s="163"/>
      <c r="R680" s="163"/>
      <c r="S680" s="163"/>
      <c r="T680" s="163"/>
    </row>
    <row r="681" ht="18.75" hidden="1" customHeight="1">
      <c r="A681" s="157">
        <v>45757.0</v>
      </c>
      <c r="B681" s="158">
        <v>15340.0</v>
      </c>
      <c r="C681" s="158" t="s">
        <v>4444</v>
      </c>
      <c r="D681" s="158" t="s">
        <v>20687</v>
      </c>
      <c r="E681" s="158">
        <v>8.0</v>
      </c>
      <c r="F681" s="158" t="s">
        <v>20973</v>
      </c>
      <c r="G681" s="158" t="s">
        <v>4148</v>
      </c>
      <c r="H681" s="159" t="s">
        <v>20635</v>
      </c>
      <c r="I681" s="160">
        <v>11820.0</v>
      </c>
      <c r="J681" s="161">
        <v>1800.0</v>
      </c>
      <c r="K681" s="165">
        <v>1800.0</v>
      </c>
      <c r="L681" s="163"/>
      <c r="M681" s="163"/>
      <c r="N681" s="163"/>
      <c r="O681" s="163"/>
      <c r="P681" s="163"/>
      <c r="Q681" s="163"/>
      <c r="R681" s="163"/>
      <c r="S681" s="163"/>
      <c r="T681" s="163"/>
    </row>
    <row r="682" ht="18.75" hidden="1" customHeight="1">
      <c r="A682" s="166">
        <v>45757.0</v>
      </c>
      <c r="B682" s="158">
        <v>7041.0</v>
      </c>
      <c r="C682" s="158" t="s">
        <v>21165</v>
      </c>
      <c r="D682" s="158"/>
      <c r="E682" s="158" t="s">
        <v>20634</v>
      </c>
      <c r="F682" s="158"/>
      <c r="G682" s="158" t="s">
        <v>20685</v>
      </c>
      <c r="H682" s="159" t="s">
        <v>20685</v>
      </c>
      <c r="I682" s="160">
        <v>3280.0</v>
      </c>
      <c r="J682" s="161">
        <v>800.0</v>
      </c>
      <c r="K682" s="162">
        <v>800.0</v>
      </c>
      <c r="L682" s="163">
        <v>0.0</v>
      </c>
      <c r="M682" s="163">
        <v>0.0</v>
      </c>
      <c r="N682" s="163">
        <v>0.0</v>
      </c>
      <c r="O682" s="163"/>
      <c r="P682" s="163"/>
      <c r="Q682" s="163"/>
      <c r="R682" s="163"/>
      <c r="S682" s="163"/>
      <c r="T682" s="163"/>
    </row>
    <row r="683" ht="18.75" hidden="1" customHeight="1">
      <c r="A683" s="166">
        <v>45757.0</v>
      </c>
      <c r="B683" s="158">
        <v>7042.0</v>
      </c>
      <c r="C683" s="158" t="s">
        <v>21166</v>
      </c>
      <c r="D683" s="158"/>
      <c r="E683" s="158" t="s">
        <v>20634</v>
      </c>
      <c r="F683" s="158"/>
      <c r="G683" s="158" t="s">
        <v>20987</v>
      </c>
      <c r="H683" s="159" t="s">
        <v>20987</v>
      </c>
      <c r="I683" s="160">
        <v>2640.0</v>
      </c>
      <c r="J683" s="161">
        <v>380.0</v>
      </c>
      <c r="K683" s="162">
        <v>380.0</v>
      </c>
      <c r="L683" s="163">
        <v>0.0</v>
      </c>
      <c r="M683" s="163">
        <v>0.0</v>
      </c>
      <c r="N683" s="163">
        <v>0.0</v>
      </c>
      <c r="O683" s="163"/>
      <c r="P683" s="163"/>
      <c r="Q683" s="163"/>
      <c r="R683" s="163"/>
      <c r="S683" s="163"/>
      <c r="T683" s="163"/>
    </row>
    <row r="684" ht="18.75" hidden="1" customHeight="1">
      <c r="A684" s="157">
        <v>45757.0</v>
      </c>
      <c r="B684" s="158">
        <v>15341.0</v>
      </c>
      <c r="C684" s="158" t="s">
        <v>21167</v>
      </c>
      <c r="D684" s="158" t="s">
        <v>20677</v>
      </c>
      <c r="E684" s="158">
        <v>8.0</v>
      </c>
      <c r="F684" s="158" t="s">
        <v>20991</v>
      </c>
      <c r="G684" s="158" t="s">
        <v>4503</v>
      </c>
      <c r="H684" s="159" t="s">
        <v>20635</v>
      </c>
      <c r="I684" s="160">
        <v>11120.0</v>
      </c>
      <c r="J684" s="161">
        <v>1100.0</v>
      </c>
      <c r="K684" s="165">
        <v>1100.0</v>
      </c>
      <c r="L684" s="163"/>
      <c r="M684" s="163"/>
      <c r="N684" s="163"/>
      <c r="O684" s="163"/>
      <c r="P684" s="163"/>
      <c r="Q684" s="163"/>
      <c r="R684" s="163"/>
      <c r="S684" s="163"/>
      <c r="T684" s="163"/>
    </row>
    <row r="685" ht="18.75" hidden="1" customHeight="1">
      <c r="A685" s="157">
        <v>45757.0</v>
      </c>
      <c r="B685" s="158">
        <v>15342.0</v>
      </c>
      <c r="C685" s="158" t="s">
        <v>21168</v>
      </c>
      <c r="D685" s="158" t="s">
        <v>20673</v>
      </c>
      <c r="E685" s="158">
        <v>14.0</v>
      </c>
      <c r="F685" s="158" t="s">
        <v>21169</v>
      </c>
      <c r="G685" s="158" t="s">
        <v>21170</v>
      </c>
      <c r="H685" s="159" t="s">
        <v>20635</v>
      </c>
      <c r="I685" s="160">
        <v>11720.0</v>
      </c>
      <c r="J685" s="161">
        <v>1860.0</v>
      </c>
      <c r="K685" s="165">
        <v>1860.0</v>
      </c>
      <c r="L685" s="163"/>
      <c r="M685" s="163"/>
      <c r="N685" s="163"/>
      <c r="O685" s="163"/>
      <c r="P685" s="163"/>
      <c r="Q685" s="163"/>
      <c r="R685" s="163"/>
      <c r="S685" s="163"/>
      <c r="T685" s="163"/>
    </row>
    <row r="686" ht="18.75" hidden="1" customHeight="1">
      <c r="A686" s="157">
        <v>45757.0</v>
      </c>
      <c r="B686" s="158">
        <v>15343.0</v>
      </c>
      <c r="C686" s="158" t="s">
        <v>21171</v>
      </c>
      <c r="D686" s="158" t="s">
        <v>20687</v>
      </c>
      <c r="E686" s="158">
        <v>8.0</v>
      </c>
      <c r="F686" s="158" t="s">
        <v>20839</v>
      </c>
      <c r="G686" s="158" t="s">
        <v>4451</v>
      </c>
      <c r="H686" s="159" t="s">
        <v>20635</v>
      </c>
      <c r="I686" s="160">
        <v>12120.0</v>
      </c>
      <c r="J686" s="161">
        <v>2100.0</v>
      </c>
      <c r="K686" s="165">
        <v>2100.0</v>
      </c>
      <c r="L686" s="163"/>
      <c r="M686" s="163"/>
      <c r="N686" s="163"/>
      <c r="O686" s="163"/>
      <c r="P686" s="163"/>
      <c r="Q686" s="163"/>
      <c r="R686" s="163"/>
      <c r="S686" s="163"/>
      <c r="T686" s="163"/>
    </row>
    <row r="687" ht="18.75" hidden="1" customHeight="1">
      <c r="A687" s="166">
        <v>45757.0</v>
      </c>
      <c r="B687" s="158">
        <v>7043.0</v>
      </c>
      <c r="C687" s="158" t="s">
        <v>20759</v>
      </c>
      <c r="D687" s="158"/>
      <c r="E687" s="158" t="s">
        <v>20634</v>
      </c>
      <c r="F687" s="158"/>
      <c r="G687" s="158" t="s">
        <v>21172</v>
      </c>
      <c r="H687" s="159" t="s">
        <v>21172</v>
      </c>
      <c r="I687" s="160">
        <v>3140.0</v>
      </c>
      <c r="J687" s="161">
        <v>320.0</v>
      </c>
      <c r="K687" s="162">
        <v>0.0</v>
      </c>
      <c r="L687" s="163">
        <v>320.0</v>
      </c>
      <c r="M687" s="163">
        <v>0.0</v>
      </c>
      <c r="N687" s="163">
        <v>0.0</v>
      </c>
      <c r="O687" s="163"/>
      <c r="P687" s="163"/>
      <c r="Q687" s="163"/>
      <c r="R687" s="163"/>
      <c r="S687" s="163"/>
      <c r="T687" s="163"/>
    </row>
    <row r="688" ht="18.75" hidden="1" customHeight="1">
      <c r="A688" s="157">
        <v>45757.0</v>
      </c>
      <c r="B688" s="158">
        <v>15344.0</v>
      </c>
      <c r="C688" s="158" t="s">
        <v>21173</v>
      </c>
      <c r="D688" s="158" t="s">
        <v>20687</v>
      </c>
      <c r="E688" s="158">
        <v>8.0</v>
      </c>
      <c r="F688" s="158" t="s">
        <v>21051</v>
      </c>
      <c r="G688" s="158" t="s">
        <v>3982</v>
      </c>
      <c r="H688" s="159" t="s">
        <v>20635</v>
      </c>
      <c r="I688" s="160">
        <v>10660.0</v>
      </c>
      <c r="J688" s="161">
        <v>640.0</v>
      </c>
      <c r="K688" s="165">
        <v>640.0</v>
      </c>
      <c r="L688" s="163"/>
      <c r="M688" s="163"/>
      <c r="N688" s="163"/>
      <c r="O688" s="163"/>
      <c r="P688" s="163"/>
      <c r="Q688" s="163"/>
      <c r="R688" s="163"/>
      <c r="S688" s="163"/>
      <c r="T688" s="163"/>
    </row>
    <row r="689" ht="18.75" hidden="1" customHeight="1">
      <c r="A689" s="166">
        <v>45757.0</v>
      </c>
      <c r="B689" s="158">
        <v>7044.0</v>
      </c>
      <c r="C689" s="158" t="s">
        <v>4031</v>
      </c>
      <c r="D689" s="158"/>
      <c r="E689" s="158" t="s">
        <v>20634</v>
      </c>
      <c r="F689" s="158"/>
      <c r="G689" s="158" t="s">
        <v>20685</v>
      </c>
      <c r="H689" s="159" t="s">
        <v>20685</v>
      </c>
      <c r="I689" s="160">
        <v>2800.0</v>
      </c>
      <c r="J689" s="161">
        <v>320.0</v>
      </c>
      <c r="K689" s="162">
        <v>320.0</v>
      </c>
      <c r="L689" s="163">
        <v>0.0</v>
      </c>
      <c r="M689" s="163">
        <v>0.0</v>
      </c>
      <c r="N689" s="163">
        <v>0.0</v>
      </c>
      <c r="O689" s="163"/>
      <c r="P689" s="163"/>
      <c r="Q689" s="163"/>
      <c r="R689" s="163"/>
      <c r="S689" s="163"/>
      <c r="T689" s="163"/>
    </row>
    <row r="690" ht="18.75" hidden="1" customHeight="1">
      <c r="A690" s="166">
        <v>45757.0</v>
      </c>
      <c r="B690" s="158">
        <v>7045.0</v>
      </c>
      <c r="C690" s="158" t="s">
        <v>21174</v>
      </c>
      <c r="D690" s="158"/>
      <c r="E690" s="158" t="s">
        <v>20634</v>
      </c>
      <c r="F690" s="158"/>
      <c r="G690" s="158" t="s">
        <v>20685</v>
      </c>
      <c r="H690" s="159" t="s">
        <v>20685</v>
      </c>
      <c r="I690" s="160">
        <v>3120.0</v>
      </c>
      <c r="J690" s="161">
        <v>300.0</v>
      </c>
      <c r="K690" s="162">
        <v>0.0</v>
      </c>
      <c r="L690" s="163">
        <v>300.0</v>
      </c>
      <c r="M690" s="163">
        <v>0.0</v>
      </c>
      <c r="N690" s="163">
        <v>0.0</v>
      </c>
      <c r="O690" s="163"/>
      <c r="P690" s="163"/>
      <c r="Q690" s="163"/>
      <c r="R690" s="163"/>
      <c r="S690" s="163"/>
      <c r="T690" s="163"/>
    </row>
    <row r="691" ht="18.75" hidden="1" customHeight="1">
      <c r="A691" s="157">
        <v>45757.0</v>
      </c>
      <c r="B691" s="158">
        <v>15345.0</v>
      </c>
      <c r="C691" s="158" t="s">
        <v>20828</v>
      </c>
      <c r="D691" s="158" t="s">
        <v>20677</v>
      </c>
      <c r="E691" s="158">
        <v>8.0</v>
      </c>
      <c r="F691" s="158" t="s">
        <v>21175</v>
      </c>
      <c r="G691" s="158" t="s">
        <v>21176</v>
      </c>
      <c r="H691" s="159" t="s">
        <v>20638</v>
      </c>
      <c r="I691" s="160">
        <v>18120.0</v>
      </c>
      <c r="J691" s="161">
        <v>8100.0</v>
      </c>
      <c r="K691" s="162"/>
      <c r="L691" s="163"/>
      <c r="M691" s="163"/>
      <c r="N691" s="164">
        <v>8100.0</v>
      </c>
      <c r="O691" s="163"/>
      <c r="P691" s="163"/>
      <c r="Q691" s="163"/>
      <c r="R691" s="163"/>
      <c r="S691" s="163"/>
      <c r="T691" s="163"/>
    </row>
    <row r="692" ht="18.75" hidden="1" customHeight="1">
      <c r="A692" s="166">
        <v>45757.0</v>
      </c>
      <c r="B692" s="158">
        <v>7046.0</v>
      </c>
      <c r="C692" s="158" t="s">
        <v>21177</v>
      </c>
      <c r="D692" s="158"/>
      <c r="E692" s="158" t="s">
        <v>20634</v>
      </c>
      <c r="F692" s="158"/>
      <c r="G692" s="158" t="s">
        <v>21178</v>
      </c>
      <c r="H692" s="159" t="s">
        <v>21178</v>
      </c>
      <c r="I692" s="160">
        <v>4040.0</v>
      </c>
      <c r="J692" s="161">
        <v>1040.0</v>
      </c>
      <c r="K692" s="162">
        <v>0.0</v>
      </c>
      <c r="L692" s="163">
        <v>1040.0</v>
      </c>
      <c r="M692" s="163">
        <v>0.0</v>
      </c>
      <c r="N692" s="163">
        <v>0.0</v>
      </c>
      <c r="O692" s="163"/>
      <c r="P692" s="163"/>
      <c r="Q692" s="163"/>
      <c r="R692" s="163"/>
      <c r="S692" s="163"/>
      <c r="T692" s="163"/>
    </row>
    <row r="693" ht="18.75" hidden="1" customHeight="1">
      <c r="A693" s="166">
        <v>45757.0</v>
      </c>
      <c r="B693" s="158">
        <v>7047.0</v>
      </c>
      <c r="C693" s="158" t="s">
        <v>21179</v>
      </c>
      <c r="D693" s="158"/>
      <c r="E693" s="158" t="s">
        <v>20634</v>
      </c>
      <c r="F693" s="158"/>
      <c r="G693" s="158" t="s">
        <v>21180</v>
      </c>
      <c r="H693" s="159" t="s">
        <v>21180</v>
      </c>
      <c r="I693" s="160">
        <v>6620.0</v>
      </c>
      <c r="J693" s="161">
        <v>2660.0</v>
      </c>
      <c r="K693" s="162">
        <v>532.0</v>
      </c>
      <c r="L693" s="163">
        <v>0.0</v>
      </c>
      <c r="M693" s="163">
        <v>0.0</v>
      </c>
      <c r="N693" s="163">
        <v>2128.0</v>
      </c>
      <c r="O693" s="163"/>
      <c r="P693" s="163"/>
      <c r="Q693" s="163"/>
      <c r="R693" s="163"/>
      <c r="S693" s="163"/>
      <c r="T693" s="163"/>
    </row>
    <row r="694" ht="18.75" hidden="1" customHeight="1">
      <c r="A694" s="157">
        <v>45757.0</v>
      </c>
      <c r="B694" s="158">
        <v>15346.0</v>
      </c>
      <c r="C694" s="158" t="s">
        <v>21181</v>
      </c>
      <c r="D694" s="158" t="s">
        <v>20673</v>
      </c>
      <c r="E694" s="158">
        <v>8.0</v>
      </c>
      <c r="F694" s="158" t="s">
        <v>20961</v>
      </c>
      <c r="G694" s="158" t="s">
        <v>21182</v>
      </c>
      <c r="H694" s="159" t="s">
        <v>20635</v>
      </c>
      <c r="I694" s="160">
        <v>16560.0</v>
      </c>
      <c r="J694" s="161">
        <v>6720.0</v>
      </c>
      <c r="K694" s="165">
        <v>6720.0</v>
      </c>
      <c r="L694" s="163"/>
      <c r="M694" s="163"/>
      <c r="N694" s="163"/>
      <c r="O694" s="163"/>
      <c r="P694" s="163"/>
      <c r="Q694" s="163"/>
      <c r="R694" s="163"/>
      <c r="S694" s="163"/>
      <c r="T694" s="163"/>
    </row>
    <row r="695" ht="18.75" hidden="1" customHeight="1">
      <c r="A695" s="166">
        <v>45757.0</v>
      </c>
      <c r="B695" s="158">
        <v>7048.0</v>
      </c>
      <c r="C695" s="158" t="s">
        <v>21183</v>
      </c>
      <c r="D695" s="158"/>
      <c r="E695" s="158" t="s">
        <v>20634</v>
      </c>
      <c r="F695" s="158"/>
      <c r="G695" s="158" t="s">
        <v>21184</v>
      </c>
      <c r="H695" s="159" t="s">
        <v>21184</v>
      </c>
      <c r="I695" s="160">
        <v>3940.0</v>
      </c>
      <c r="J695" s="161">
        <v>1080.0</v>
      </c>
      <c r="K695" s="162">
        <v>756.0</v>
      </c>
      <c r="L695" s="163">
        <v>0.0</v>
      </c>
      <c r="M695" s="163">
        <v>0.0</v>
      </c>
      <c r="N695" s="163">
        <v>324.0</v>
      </c>
      <c r="O695" s="163"/>
      <c r="P695" s="163"/>
      <c r="Q695" s="163"/>
      <c r="R695" s="163"/>
      <c r="S695" s="163"/>
      <c r="T695" s="163"/>
    </row>
    <row r="696" ht="18.75" hidden="1" customHeight="1">
      <c r="A696" s="166">
        <v>45757.0</v>
      </c>
      <c r="B696" s="158">
        <v>7049.0</v>
      </c>
      <c r="C696" s="158" t="s">
        <v>21185</v>
      </c>
      <c r="D696" s="158"/>
      <c r="E696" s="158" t="s">
        <v>20634</v>
      </c>
      <c r="F696" s="158"/>
      <c r="G696" s="158" t="s">
        <v>21186</v>
      </c>
      <c r="H696" s="159" t="s">
        <v>21186</v>
      </c>
      <c r="I696" s="160">
        <v>3760.0</v>
      </c>
      <c r="J696" s="161">
        <v>1080.0</v>
      </c>
      <c r="K696" s="162">
        <v>864.0</v>
      </c>
      <c r="L696" s="163">
        <v>0.0</v>
      </c>
      <c r="M696" s="163">
        <v>0.0</v>
      </c>
      <c r="N696" s="163">
        <v>216.0</v>
      </c>
      <c r="O696" s="163"/>
      <c r="P696" s="163"/>
      <c r="Q696" s="163"/>
      <c r="R696" s="163"/>
      <c r="S696" s="163"/>
      <c r="T696" s="163"/>
    </row>
    <row r="697" ht="18.75" hidden="1" customHeight="1">
      <c r="A697" s="157">
        <v>45757.0</v>
      </c>
      <c r="B697" s="158">
        <v>15347.0</v>
      </c>
      <c r="C697" s="158" t="s">
        <v>21187</v>
      </c>
      <c r="D697" s="158" t="s">
        <v>21188</v>
      </c>
      <c r="E697" s="158" t="s">
        <v>132</v>
      </c>
      <c r="F697" s="158" t="s">
        <v>21189</v>
      </c>
      <c r="G697" s="158" t="s">
        <v>21190</v>
      </c>
      <c r="H697" s="159" t="s">
        <v>20635</v>
      </c>
      <c r="I697" s="160">
        <v>10860.0</v>
      </c>
      <c r="J697" s="161">
        <v>860.0</v>
      </c>
      <c r="K697" s="165">
        <v>860.0</v>
      </c>
      <c r="L697" s="163"/>
      <c r="M697" s="163"/>
      <c r="N697" s="163"/>
      <c r="O697" s="163"/>
      <c r="P697" s="163"/>
      <c r="Q697" s="163"/>
      <c r="R697" s="163"/>
      <c r="S697" s="163"/>
      <c r="T697" s="163"/>
    </row>
    <row r="698" ht="18.75" hidden="1" customHeight="1">
      <c r="A698" s="157">
        <v>45757.0</v>
      </c>
      <c r="B698" s="158">
        <v>15348.0</v>
      </c>
      <c r="C698" s="158"/>
      <c r="D698" s="158" t="s">
        <v>20677</v>
      </c>
      <c r="E698" s="158">
        <v>8.0</v>
      </c>
      <c r="F698" s="158" t="s">
        <v>21191</v>
      </c>
      <c r="G698" s="158" t="s">
        <v>21192</v>
      </c>
      <c r="H698" s="159" t="s">
        <v>20635</v>
      </c>
      <c r="I698" s="160">
        <v>14740.0</v>
      </c>
      <c r="J698" s="161">
        <v>4720.0</v>
      </c>
      <c r="K698" s="165">
        <v>4720.0</v>
      </c>
      <c r="L698" s="163"/>
      <c r="M698" s="163"/>
      <c r="N698" s="163"/>
      <c r="O698" s="163"/>
      <c r="P698" s="163"/>
      <c r="Q698" s="163"/>
      <c r="R698" s="163"/>
      <c r="S698" s="163"/>
      <c r="T698" s="163"/>
    </row>
    <row r="699" ht="18.75" hidden="1" customHeight="1">
      <c r="A699" s="157">
        <v>45757.0</v>
      </c>
      <c r="B699" s="158">
        <v>15349.0</v>
      </c>
      <c r="C699" s="158" t="s">
        <v>21193</v>
      </c>
      <c r="D699" s="158" t="s">
        <v>20687</v>
      </c>
      <c r="E699" s="158">
        <v>8.0</v>
      </c>
      <c r="F699" s="158"/>
      <c r="G699" s="158" t="s">
        <v>21194</v>
      </c>
      <c r="H699" s="159" t="s">
        <v>20635</v>
      </c>
      <c r="I699" s="160">
        <v>10760.0</v>
      </c>
      <c r="J699" s="161">
        <v>740.0</v>
      </c>
      <c r="K699" s="165">
        <v>740.0</v>
      </c>
      <c r="L699" s="163"/>
      <c r="M699" s="163"/>
      <c r="N699" s="163"/>
      <c r="O699" s="163"/>
      <c r="P699" s="163"/>
      <c r="Q699" s="163"/>
      <c r="R699" s="163"/>
      <c r="S699" s="163"/>
      <c r="T699" s="163"/>
    </row>
    <row r="700" ht="18.75" hidden="1" customHeight="1">
      <c r="A700" s="157">
        <v>45757.0</v>
      </c>
      <c r="B700" s="158">
        <v>15350.0</v>
      </c>
      <c r="C700" s="158" t="s">
        <v>21195</v>
      </c>
      <c r="D700" s="158" t="s">
        <v>20673</v>
      </c>
      <c r="E700" s="158">
        <v>16.0</v>
      </c>
      <c r="F700" s="158"/>
      <c r="G700" s="158" t="s">
        <v>21196</v>
      </c>
      <c r="H700" s="159" t="s">
        <v>20635</v>
      </c>
      <c r="I700" s="160">
        <v>11440.0</v>
      </c>
      <c r="J700" s="161">
        <v>1160.0</v>
      </c>
      <c r="K700" s="165">
        <v>1160.0</v>
      </c>
      <c r="L700" s="163"/>
      <c r="M700" s="163"/>
      <c r="N700" s="163"/>
      <c r="O700" s="163"/>
      <c r="P700" s="163"/>
      <c r="Q700" s="163"/>
      <c r="R700" s="163"/>
      <c r="S700" s="163"/>
      <c r="T700" s="163"/>
    </row>
    <row r="701" ht="18.75" hidden="1" customHeight="1">
      <c r="A701" s="157">
        <v>45757.0</v>
      </c>
      <c r="B701" s="158">
        <v>15351.0</v>
      </c>
      <c r="C701" s="158"/>
      <c r="D701" s="158" t="s">
        <v>20677</v>
      </c>
      <c r="E701" s="158">
        <v>8.0</v>
      </c>
      <c r="F701" s="158">
        <v>8.0</v>
      </c>
      <c r="G701" s="158" t="s">
        <v>21197</v>
      </c>
      <c r="H701" s="159" t="s">
        <v>20669</v>
      </c>
      <c r="I701" s="160">
        <v>11780.0</v>
      </c>
      <c r="J701" s="161">
        <v>1760.0</v>
      </c>
      <c r="K701" s="162"/>
      <c r="L701" s="164">
        <v>1760.0</v>
      </c>
      <c r="M701" s="163"/>
      <c r="N701" s="163"/>
      <c r="O701" s="163"/>
      <c r="P701" s="163"/>
      <c r="Q701" s="163"/>
      <c r="R701" s="163"/>
      <c r="S701" s="163"/>
      <c r="T701" s="163"/>
    </row>
    <row r="702" ht="18.75" hidden="1" customHeight="1">
      <c r="A702" s="157">
        <v>45757.0</v>
      </c>
      <c r="B702" s="158">
        <v>15352.0</v>
      </c>
      <c r="C702" s="158"/>
      <c r="D702" s="158" t="s">
        <v>20687</v>
      </c>
      <c r="E702" s="158">
        <v>8.0</v>
      </c>
      <c r="F702" s="158">
        <v>8.0</v>
      </c>
      <c r="G702" s="158" t="s">
        <v>4473</v>
      </c>
      <c r="H702" s="159" t="s">
        <v>20669</v>
      </c>
      <c r="I702" s="160">
        <v>11440.0</v>
      </c>
      <c r="J702" s="161">
        <v>1420.0</v>
      </c>
      <c r="K702" s="162"/>
      <c r="L702" s="164">
        <v>1420.0</v>
      </c>
      <c r="M702" s="163"/>
      <c r="N702" s="163"/>
      <c r="O702" s="163"/>
      <c r="P702" s="163"/>
      <c r="Q702" s="163"/>
      <c r="R702" s="163"/>
      <c r="S702" s="163"/>
      <c r="T702" s="163"/>
    </row>
    <row r="703" ht="18.75" hidden="1" customHeight="1">
      <c r="A703" s="157">
        <v>45757.0</v>
      </c>
      <c r="B703" s="158">
        <v>15363.0</v>
      </c>
      <c r="C703" s="158" t="s">
        <v>20674</v>
      </c>
      <c r="D703" s="158" t="s">
        <v>20673</v>
      </c>
      <c r="E703" s="158">
        <v>14.0</v>
      </c>
      <c r="F703" s="158">
        <v>14.0</v>
      </c>
      <c r="G703" s="158" t="s">
        <v>21198</v>
      </c>
      <c r="H703" s="159" t="s">
        <v>20669</v>
      </c>
      <c r="I703" s="160">
        <v>11620.0</v>
      </c>
      <c r="J703" s="161">
        <v>1760.0</v>
      </c>
      <c r="K703" s="162"/>
      <c r="L703" s="164">
        <v>1760.0</v>
      </c>
      <c r="M703" s="163"/>
      <c r="N703" s="163"/>
      <c r="O703" s="163"/>
      <c r="P703" s="163"/>
      <c r="Q703" s="163"/>
      <c r="R703" s="163"/>
      <c r="S703" s="163"/>
      <c r="T703" s="163"/>
    </row>
    <row r="704" ht="18.75" hidden="1" customHeight="1">
      <c r="A704" s="166">
        <v>45757.0</v>
      </c>
      <c r="B704" s="158">
        <v>7081.0</v>
      </c>
      <c r="C704" s="158" t="s">
        <v>1093</v>
      </c>
      <c r="D704" s="158"/>
      <c r="E704" s="158" t="s">
        <v>20634</v>
      </c>
      <c r="F704" s="158"/>
      <c r="G704" s="158" t="s">
        <v>21199</v>
      </c>
      <c r="H704" s="159" t="s">
        <v>21199</v>
      </c>
      <c r="I704" s="160">
        <v>3120.0</v>
      </c>
      <c r="J704" s="161">
        <v>360.0</v>
      </c>
      <c r="K704" s="162">
        <v>0.0</v>
      </c>
      <c r="L704" s="163">
        <v>360.0</v>
      </c>
      <c r="M704" s="163">
        <v>0.0</v>
      </c>
      <c r="N704" s="163">
        <v>0.0</v>
      </c>
      <c r="O704" s="163"/>
      <c r="P704" s="163"/>
      <c r="Q704" s="163"/>
      <c r="R704" s="163"/>
      <c r="S704" s="163"/>
      <c r="T704" s="163"/>
    </row>
    <row r="705" ht="18.75" hidden="1" customHeight="1">
      <c r="A705" s="167">
        <v>45757.029014618056</v>
      </c>
      <c r="B705" s="158">
        <v>7040.0</v>
      </c>
      <c r="C705" s="158" t="s">
        <v>21200</v>
      </c>
      <c r="D705" s="158"/>
      <c r="E705" s="158" t="s">
        <v>20634</v>
      </c>
      <c r="F705" s="158"/>
      <c r="G705" s="158" t="s">
        <v>21201</v>
      </c>
      <c r="H705" s="159" t="s">
        <v>21201</v>
      </c>
      <c r="I705" s="160">
        <v>4820.0</v>
      </c>
      <c r="J705" s="161">
        <v>1620.0</v>
      </c>
      <c r="K705" s="162">
        <v>1620.0</v>
      </c>
      <c r="L705" s="163">
        <v>0.0</v>
      </c>
      <c r="M705" s="163">
        <v>0.0</v>
      </c>
      <c r="N705" s="163">
        <v>0.0</v>
      </c>
      <c r="O705" s="163"/>
      <c r="P705" s="163"/>
      <c r="Q705" s="163"/>
      <c r="R705" s="163"/>
      <c r="S705" s="163"/>
      <c r="T705" s="163"/>
    </row>
    <row r="706" ht="18.75" hidden="1" customHeight="1">
      <c r="A706" s="157">
        <v>45758.0</v>
      </c>
      <c r="B706" s="158">
        <v>15353.0</v>
      </c>
      <c r="C706" s="158" t="s">
        <v>21202</v>
      </c>
      <c r="D706" s="158" t="s">
        <v>20677</v>
      </c>
      <c r="E706" s="158">
        <v>8.0</v>
      </c>
      <c r="F706" s="158" t="s">
        <v>21203</v>
      </c>
      <c r="G706" s="158" t="s">
        <v>21204</v>
      </c>
      <c r="H706" s="159" t="s">
        <v>20635</v>
      </c>
      <c r="I706" s="160">
        <v>10560.0</v>
      </c>
      <c r="J706" s="161">
        <v>540.0</v>
      </c>
      <c r="K706" s="165">
        <v>540.0</v>
      </c>
      <c r="L706" s="163"/>
      <c r="M706" s="163"/>
      <c r="N706" s="163"/>
      <c r="O706" s="163"/>
      <c r="P706" s="163"/>
      <c r="Q706" s="163"/>
      <c r="R706" s="163"/>
      <c r="S706" s="163"/>
      <c r="T706" s="163"/>
    </row>
    <row r="707" ht="18.75" hidden="1" customHeight="1">
      <c r="A707" s="157">
        <v>45758.0</v>
      </c>
      <c r="B707" s="158">
        <v>15354.0</v>
      </c>
      <c r="C707" s="158" t="s">
        <v>21205</v>
      </c>
      <c r="D707" s="158" t="s">
        <v>20673</v>
      </c>
      <c r="E707" s="158">
        <v>16.0</v>
      </c>
      <c r="F707" s="158" t="s">
        <v>21044</v>
      </c>
      <c r="G707" s="158" t="s">
        <v>21206</v>
      </c>
      <c r="H707" s="159" t="s">
        <v>20635</v>
      </c>
      <c r="I707" s="160">
        <v>13300.0</v>
      </c>
      <c r="J707" s="161">
        <v>3020.0</v>
      </c>
      <c r="K707" s="165">
        <v>3020.0</v>
      </c>
      <c r="L707" s="163"/>
      <c r="M707" s="163"/>
      <c r="N707" s="163"/>
      <c r="O707" s="163"/>
      <c r="P707" s="163"/>
      <c r="Q707" s="163"/>
      <c r="R707" s="163"/>
      <c r="S707" s="163"/>
      <c r="T707" s="163"/>
    </row>
    <row r="708" ht="18.75" hidden="1" customHeight="1">
      <c r="A708" s="157">
        <v>45758.0</v>
      </c>
      <c r="B708" s="158">
        <v>15356.0</v>
      </c>
      <c r="C708" s="158" t="s">
        <v>21207</v>
      </c>
      <c r="D708" s="158" t="s">
        <v>20687</v>
      </c>
      <c r="E708" s="158">
        <v>8.0</v>
      </c>
      <c r="F708" s="158" t="s">
        <v>21135</v>
      </c>
      <c r="G708" s="158" t="s">
        <v>21208</v>
      </c>
      <c r="H708" s="159" t="s">
        <v>20635</v>
      </c>
      <c r="I708" s="160">
        <v>15300.0</v>
      </c>
      <c r="J708" s="161">
        <v>5280.0</v>
      </c>
      <c r="K708" s="165">
        <v>5280.0</v>
      </c>
      <c r="L708" s="163"/>
      <c r="M708" s="163"/>
      <c r="N708" s="163"/>
      <c r="O708" s="163"/>
      <c r="P708" s="163"/>
      <c r="Q708" s="163"/>
      <c r="R708" s="163"/>
      <c r="S708" s="163"/>
      <c r="T708" s="163"/>
    </row>
    <row r="709" ht="18.75" hidden="1" customHeight="1">
      <c r="A709" s="157">
        <v>45758.0</v>
      </c>
      <c r="B709" s="158">
        <v>15357.0</v>
      </c>
      <c r="C709" s="158" t="s">
        <v>758</v>
      </c>
      <c r="D709" s="158" t="s">
        <v>20677</v>
      </c>
      <c r="E709" s="158">
        <v>16.0</v>
      </c>
      <c r="F709" s="158" t="s">
        <v>21209</v>
      </c>
      <c r="G709" s="158" t="s">
        <v>4132</v>
      </c>
      <c r="H709" s="159" t="s">
        <v>20635</v>
      </c>
      <c r="I709" s="160">
        <v>17740.0</v>
      </c>
      <c r="J709" s="161">
        <v>7460.0</v>
      </c>
      <c r="K709" s="165">
        <v>7460.0</v>
      </c>
      <c r="L709" s="163"/>
      <c r="M709" s="163"/>
      <c r="N709" s="163"/>
      <c r="O709" s="163"/>
      <c r="P709" s="163"/>
      <c r="Q709" s="163"/>
      <c r="R709" s="163"/>
      <c r="S709" s="163"/>
      <c r="T709" s="163"/>
    </row>
    <row r="710" ht="18.75" hidden="1" customHeight="1">
      <c r="A710" s="166">
        <v>45758.0</v>
      </c>
      <c r="B710" s="158">
        <v>7051.0</v>
      </c>
      <c r="C710" s="158" t="s">
        <v>4340</v>
      </c>
      <c r="D710" s="158"/>
      <c r="E710" s="158" t="s">
        <v>20634</v>
      </c>
      <c r="F710" s="158"/>
      <c r="G710" s="158" t="s">
        <v>21210</v>
      </c>
      <c r="H710" s="159" t="s">
        <v>21210</v>
      </c>
      <c r="I710" s="160">
        <v>3280.0</v>
      </c>
      <c r="J710" s="161">
        <v>1020.0</v>
      </c>
      <c r="K710" s="162">
        <v>0.0</v>
      </c>
      <c r="L710" s="163">
        <v>612.0</v>
      </c>
      <c r="M710" s="163">
        <v>306.0</v>
      </c>
      <c r="N710" s="163">
        <v>0.0</v>
      </c>
      <c r="O710" s="163"/>
      <c r="P710" s="163"/>
      <c r="Q710" s="163"/>
      <c r="R710" s="163"/>
      <c r="S710" s="163"/>
      <c r="T710" s="163"/>
    </row>
    <row r="711" ht="18.75" hidden="1" customHeight="1">
      <c r="A711" s="166">
        <v>45758.0</v>
      </c>
      <c r="B711" s="158">
        <v>7052.0</v>
      </c>
      <c r="C711" s="158" t="s">
        <v>21211</v>
      </c>
      <c r="D711" s="158"/>
      <c r="E711" s="158" t="s">
        <v>20634</v>
      </c>
      <c r="F711" s="158"/>
      <c r="G711" s="158" t="s">
        <v>21180</v>
      </c>
      <c r="H711" s="159" t="s">
        <v>21180</v>
      </c>
      <c r="I711" s="160">
        <v>3060.0</v>
      </c>
      <c r="J711" s="161">
        <v>440.0</v>
      </c>
      <c r="K711" s="162">
        <v>440.0</v>
      </c>
      <c r="L711" s="163">
        <v>0.0</v>
      </c>
      <c r="M711" s="163">
        <v>0.0</v>
      </c>
      <c r="N711" s="163">
        <v>0.0</v>
      </c>
      <c r="O711" s="163"/>
      <c r="P711" s="163"/>
      <c r="Q711" s="163"/>
      <c r="R711" s="163"/>
      <c r="S711" s="163"/>
      <c r="T711" s="163"/>
    </row>
    <row r="712" ht="18.75" hidden="1" customHeight="1">
      <c r="A712" s="157">
        <v>45758.0</v>
      </c>
      <c r="B712" s="158">
        <v>15358.0</v>
      </c>
      <c r="C712" s="158" t="s">
        <v>21212</v>
      </c>
      <c r="D712" s="158" t="s">
        <v>20673</v>
      </c>
      <c r="E712" s="158">
        <v>8.0</v>
      </c>
      <c r="F712" s="158" t="s">
        <v>20746</v>
      </c>
      <c r="G712" s="158" t="s">
        <v>21213</v>
      </c>
      <c r="H712" s="159" t="s">
        <v>20635</v>
      </c>
      <c r="I712" s="160">
        <v>12480.0</v>
      </c>
      <c r="J712" s="161">
        <v>2640.0</v>
      </c>
      <c r="K712" s="165">
        <v>2640.0</v>
      </c>
      <c r="L712" s="163"/>
      <c r="M712" s="163"/>
      <c r="N712" s="163"/>
      <c r="O712" s="163"/>
      <c r="P712" s="163"/>
      <c r="Q712" s="163"/>
      <c r="R712" s="163"/>
      <c r="S712" s="163"/>
      <c r="T712" s="163"/>
    </row>
    <row r="713" ht="18.75" hidden="1" customHeight="1">
      <c r="A713" s="166">
        <v>45758.0</v>
      </c>
      <c r="B713" s="158">
        <v>7053.0</v>
      </c>
      <c r="C713" s="158" t="s">
        <v>5578</v>
      </c>
      <c r="D713" s="158"/>
      <c r="E713" s="158" t="s">
        <v>20634</v>
      </c>
      <c r="F713" s="158"/>
      <c r="G713" s="158" t="s">
        <v>21214</v>
      </c>
      <c r="H713" s="159" t="s">
        <v>21214</v>
      </c>
      <c r="I713" s="160">
        <v>4000.0</v>
      </c>
      <c r="J713" s="161">
        <v>680.0</v>
      </c>
      <c r="K713" s="162">
        <v>0.0</v>
      </c>
      <c r="L713" s="163">
        <v>680.0</v>
      </c>
      <c r="M713" s="163">
        <v>0.0</v>
      </c>
      <c r="N713" s="163">
        <v>0.0</v>
      </c>
      <c r="O713" s="163"/>
      <c r="P713" s="163"/>
      <c r="Q713" s="163"/>
      <c r="R713" s="163"/>
      <c r="S713" s="163"/>
      <c r="T713" s="163"/>
    </row>
    <row r="714" ht="18.75" hidden="1" customHeight="1">
      <c r="A714" s="157">
        <v>45758.0</v>
      </c>
      <c r="B714" s="158">
        <v>15359.0</v>
      </c>
      <c r="C714" s="158" t="s">
        <v>21215</v>
      </c>
      <c r="D714" s="158" t="s">
        <v>20677</v>
      </c>
      <c r="E714" s="158">
        <v>8.0</v>
      </c>
      <c r="F714" s="158">
        <v>8.0</v>
      </c>
      <c r="G714" s="158" t="s">
        <v>21216</v>
      </c>
      <c r="H714" s="159" t="s">
        <v>20669</v>
      </c>
      <c r="I714" s="160">
        <v>11840.0</v>
      </c>
      <c r="J714" s="161">
        <v>1820.0</v>
      </c>
      <c r="K714" s="162"/>
      <c r="L714" s="164">
        <v>1820.0</v>
      </c>
      <c r="M714" s="163"/>
      <c r="N714" s="163"/>
      <c r="O714" s="163"/>
      <c r="P714" s="163"/>
      <c r="Q714" s="163"/>
      <c r="R714" s="163"/>
      <c r="S714" s="163"/>
      <c r="T714" s="163"/>
    </row>
    <row r="715" ht="18.75" hidden="1" customHeight="1">
      <c r="A715" s="157">
        <v>45758.0</v>
      </c>
      <c r="B715" s="158">
        <v>15360.0</v>
      </c>
      <c r="C715" s="158" t="s">
        <v>21217</v>
      </c>
      <c r="D715" s="158" t="s">
        <v>20673</v>
      </c>
      <c r="E715" s="158">
        <v>8.0</v>
      </c>
      <c r="F715" s="158" t="s">
        <v>20799</v>
      </c>
      <c r="G715" s="158" t="s">
        <v>21218</v>
      </c>
      <c r="H715" s="159" t="s">
        <v>20635</v>
      </c>
      <c r="I715" s="160">
        <v>12140.0</v>
      </c>
      <c r="J715" s="161">
        <v>2300.0</v>
      </c>
      <c r="K715" s="165">
        <v>2300.0</v>
      </c>
      <c r="L715" s="163"/>
      <c r="M715" s="163"/>
      <c r="N715" s="163"/>
      <c r="O715" s="163"/>
      <c r="P715" s="163"/>
      <c r="Q715" s="163"/>
      <c r="R715" s="163"/>
      <c r="S715" s="163"/>
      <c r="T715" s="163"/>
    </row>
    <row r="716" ht="18.75" hidden="1" customHeight="1">
      <c r="A716" s="157">
        <v>45758.0</v>
      </c>
      <c r="B716" s="158">
        <v>15361.0</v>
      </c>
      <c r="C716" s="158" t="s">
        <v>21101</v>
      </c>
      <c r="D716" s="158" t="s">
        <v>20687</v>
      </c>
      <c r="E716" s="158">
        <v>8.0</v>
      </c>
      <c r="F716" s="158" t="s">
        <v>20737</v>
      </c>
      <c r="G716" s="158" t="s">
        <v>21219</v>
      </c>
      <c r="H716" s="159" t="s">
        <v>20635</v>
      </c>
      <c r="I716" s="160">
        <v>12560.0</v>
      </c>
      <c r="J716" s="161">
        <v>2540.0</v>
      </c>
      <c r="K716" s="165">
        <v>2540.0</v>
      </c>
      <c r="L716" s="163"/>
      <c r="M716" s="163"/>
      <c r="N716" s="163"/>
      <c r="O716" s="163"/>
      <c r="P716" s="163"/>
      <c r="Q716" s="163"/>
      <c r="R716" s="163"/>
      <c r="S716" s="163"/>
      <c r="T716" s="163"/>
    </row>
    <row r="717" ht="18.75" hidden="1" customHeight="1">
      <c r="A717" s="157">
        <v>45758.0</v>
      </c>
      <c r="B717" s="158">
        <v>15362.0</v>
      </c>
      <c r="C717" s="158" t="s">
        <v>20802</v>
      </c>
      <c r="D717" s="158" t="s">
        <v>20677</v>
      </c>
      <c r="E717" s="158" t="s">
        <v>132</v>
      </c>
      <c r="F717" s="158" t="s">
        <v>21220</v>
      </c>
      <c r="G717" s="158" t="s">
        <v>21221</v>
      </c>
      <c r="H717" s="159" t="s">
        <v>20635</v>
      </c>
      <c r="I717" s="160">
        <v>12400.0</v>
      </c>
      <c r="J717" s="161">
        <v>2040.0</v>
      </c>
      <c r="K717" s="165">
        <v>2040.0</v>
      </c>
      <c r="L717" s="163"/>
      <c r="M717" s="163"/>
      <c r="N717" s="163"/>
      <c r="O717" s="163"/>
      <c r="P717" s="163"/>
      <c r="Q717" s="163"/>
      <c r="R717" s="163"/>
      <c r="S717" s="163"/>
      <c r="T717" s="163"/>
    </row>
    <row r="718" ht="18.75" hidden="1" customHeight="1">
      <c r="A718" s="157">
        <v>45758.0</v>
      </c>
      <c r="B718" s="158">
        <v>15364.0</v>
      </c>
      <c r="C718" s="158" t="s">
        <v>20832</v>
      </c>
      <c r="D718" s="158" t="s">
        <v>20687</v>
      </c>
      <c r="E718" s="158">
        <v>8.0</v>
      </c>
      <c r="F718" s="158" t="s">
        <v>20990</v>
      </c>
      <c r="G718" s="158" t="s">
        <v>4799</v>
      </c>
      <c r="H718" s="159" t="s">
        <v>20635</v>
      </c>
      <c r="I718" s="160">
        <v>12600.0</v>
      </c>
      <c r="J718" s="161">
        <v>2580.0</v>
      </c>
      <c r="K718" s="165">
        <v>2580.0</v>
      </c>
      <c r="L718" s="163"/>
      <c r="M718" s="163"/>
      <c r="N718" s="163"/>
      <c r="O718" s="163"/>
      <c r="P718" s="163"/>
      <c r="Q718" s="163"/>
      <c r="R718" s="163"/>
      <c r="S718" s="163"/>
      <c r="T718" s="163"/>
    </row>
    <row r="719" ht="18.75" hidden="1" customHeight="1">
      <c r="A719" s="157">
        <v>45758.0</v>
      </c>
      <c r="B719" s="158">
        <v>15365.0</v>
      </c>
      <c r="C719" s="158" t="s">
        <v>21222</v>
      </c>
      <c r="D719" s="158" t="s">
        <v>20677</v>
      </c>
      <c r="E719" s="158">
        <v>8.0</v>
      </c>
      <c r="F719" s="158" t="s">
        <v>21114</v>
      </c>
      <c r="G719" s="158" t="s">
        <v>4873</v>
      </c>
      <c r="H719" s="159" t="s">
        <v>20635</v>
      </c>
      <c r="I719" s="160">
        <v>13500.0</v>
      </c>
      <c r="J719" s="161">
        <v>3480.0</v>
      </c>
      <c r="K719" s="165">
        <v>3480.0</v>
      </c>
      <c r="L719" s="163"/>
      <c r="M719" s="163"/>
      <c r="N719" s="163"/>
      <c r="O719" s="163"/>
      <c r="P719" s="163"/>
      <c r="Q719" s="163"/>
      <c r="R719" s="163"/>
      <c r="S719" s="163"/>
      <c r="T719" s="163"/>
    </row>
    <row r="720" ht="18.75" hidden="1" customHeight="1">
      <c r="A720" s="157">
        <v>45758.0</v>
      </c>
      <c r="B720" s="158">
        <v>15366.0</v>
      </c>
      <c r="C720" s="158" t="s">
        <v>4584</v>
      </c>
      <c r="D720" s="158" t="s">
        <v>20677</v>
      </c>
      <c r="E720" s="158">
        <v>16.0</v>
      </c>
      <c r="F720" s="158" t="s">
        <v>21046</v>
      </c>
      <c r="G720" s="158" t="s">
        <v>7402</v>
      </c>
      <c r="H720" s="159" t="s">
        <v>20635</v>
      </c>
      <c r="I720" s="160">
        <v>13480.0</v>
      </c>
      <c r="J720" s="161">
        <v>3200.0</v>
      </c>
      <c r="K720" s="165">
        <v>3200.0</v>
      </c>
      <c r="L720" s="163"/>
      <c r="M720" s="163"/>
      <c r="N720" s="163"/>
      <c r="O720" s="163"/>
      <c r="P720" s="163"/>
      <c r="Q720" s="163"/>
      <c r="R720" s="163"/>
      <c r="S720" s="163"/>
      <c r="T720" s="163"/>
    </row>
    <row r="721" ht="18.75" hidden="1" customHeight="1">
      <c r="A721" s="157">
        <v>45758.0</v>
      </c>
      <c r="B721" s="158">
        <v>15367.0</v>
      </c>
      <c r="C721" s="158" t="s">
        <v>21223</v>
      </c>
      <c r="D721" s="158" t="s">
        <v>20673</v>
      </c>
      <c r="E721" s="158">
        <v>8.0</v>
      </c>
      <c r="F721" s="158"/>
      <c r="G721" s="158" t="s">
        <v>13099</v>
      </c>
      <c r="H721" s="159" t="s">
        <v>20635</v>
      </c>
      <c r="I721" s="160">
        <v>12200.0</v>
      </c>
      <c r="J721" s="161">
        <v>2360.0</v>
      </c>
      <c r="K721" s="165">
        <v>2360.0</v>
      </c>
      <c r="L721" s="163"/>
      <c r="M721" s="163"/>
      <c r="N721" s="163"/>
      <c r="O721" s="163"/>
      <c r="P721" s="163"/>
      <c r="Q721" s="163"/>
      <c r="R721" s="163"/>
      <c r="S721" s="163"/>
      <c r="T721" s="163"/>
    </row>
    <row r="722" ht="18.75" hidden="1" customHeight="1">
      <c r="A722" s="157">
        <v>45758.0</v>
      </c>
      <c r="B722" s="158">
        <v>15368.0</v>
      </c>
      <c r="C722" s="158" t="s">
        <v>3026</v>
      </c>
      <c r="D722" s="158" t="s">
        <v>20687</v>
      </c>
      <c r="E722" s="158">
        <v>4.0</v>
      </c>
      <c r="F722" s="158" t="s">
        <v>21224</v>
      </c>
      <c r="G722" s="158" t="s">
        <v>4189</v>
      </c>
      <c r="H722" s="159" t="s">
        <v>20635</v>
      </c>
      <c r="I722" s="160">
        <v>10080.0</v>
      </c>
      <c r="J722" s="161">
        <v>300.0</v>
      </c>
      <c r="K722" s="165">
        <v>300.0</v>
      </c>
      <c r="L722" s="163"/>
      <c r="M722" s="163"/>
      <c r="N722" s="163"/>
      <c r="O722" s="163"/>
      <c r="P722" s="163"/>
      <c r="Q722" s="163"/>
      <c r="R722" s="163"/>
      <c r="S722" s="163"/>
      <c r="T722" s="163"/>
    </row>
    <row r="723" ht="18.75" hidden="1" customHeight="1">
      <c r="A723" s="157">
        <v>45758.0</v>
      </c>
      <c r="B723" s="158">
        <v>15459.0</v>
      </c>
      <c r="C723" s="158" t="s">
        <v>20674</v>
      </c>
      <c r="D723" s="158" t="s">
        <v>20687</v>
      </c>
      <c r="E723" s="158">
        <v>14.0</v>
      </c>
      <c r="F723" s="158">
        <v>14.0</v>
      </c>
      <c r="G723" s="158" t="s">
        <v>21225</v>
      </c>
      <c r="H723" s="159" t="s">
        <v>20669</v>
      </c>
      <c r="I723" s="160">
        <v>8880.0</v>
      </c>
      <c r="J723" s="161">
        <v>460.0</v>
      </c>
      <c r="K723" s="162"/>
      <c r="L723" s="164">
        <v>460.0</v>
      </c>
      <c r="M723" s="163"/>
      <c r="N723" s="163"/>
      <c r="O723" s="163"/>
      <c r="P723" s="163"/>
      <c r="Q723" s="163"/>
      <c r="R723" s="163"/>
      <c r="S723" s="163"/>
      <c r="T723" s="163"/>
    </row>
    <row r="724" ht="18.75" hidden="1" customHeight="1">
      <c r="A724" s="157">
        <v>45758.0</v>
      </c>
      <c r="B724" s="158">
        <v>15460.0</v>
      </c>
      <c r="C724" s="158" t="s">
        <v>20674</v>
      </c>
      <c r="D724" s="158" t="s">
        <v>20687</v>
      </c>
      <c r="E724" s="158">
        <v>14.0</v>
      </c>
      <c r="F724" s="158">
        <v>8.0</v>
      </c>
      <c r="G724" s="158" t="s">
        <v>21226</v>
      </c>
      <c r="H724" s="159" t="s">
        <v>20669</v>
      </c>
      <c r="I724" s="160">
        <v>12200.0</v>
      </c>
      <c r="J724" s="161">
        <v>2160.0</v>
      </c>
      <c r="K724" s="162"/>
      <c r="L724" s="164">
        <v>2160.0</v>
      </c>
      <c r="M724" s="163"/>
      <c r="N724" s="163"/>
      <c r="O724" s="163"/>
      <c r="P724" s="163"/>
      <c r="Q724" s="163"/>
      <c r="R724" s="163"/>
      <c r="S724" s="163"/>
      <c r="T724" s="163"/>
    </row>
    <row r="725" ht="18.75" hidden="1" customHeight="1">
      <c r="A725" s="167">
        <v>45758.029021064816</v>
      </c>
      <c r="B725" s="158">
        <v>7050.0</v>
      </c>
      <c r="C725" s="158" t="s">
        <v>21108</v>
      </c>
      <c r="D725" s="158"/>
      <c r="E725" s="158" t="s">
        <v>20634</v>
      </c>
      <c r="F725" s="158"/>
      <c r="G725" s="158" t="s">
        <v>21227</v>
      </c>
      <c r="H725" s="159" t="s">
        <v>21227</v>
      </c>
      <c r="I725" s="160">
        <v>3020.0</v>
      </c>
      <c r="J725" s="161">
        <v>720.0</v>
      </c>
      <c r="K725" s="162">
        <v>720.0</v>
      </c>
      <c r="L725" s="163">
        <v>0.0</v>
      </c>
      <c r="M725" s="163">
        <v>0.0</v>
      </c>
      <c r="N725" s="163">
        <v>0.0</v>
      </c>
      <c r="O725" s="163"/>
      <c r="P725" s="163"/>
      <c r="Q725" s="163"/>
      <c r="R725" s="163"/>
      <c r="S725" s="163"/>
      <c r="T725" s="163"/>
    </row>
    <row r="726" ht="18.75" hidden="1" customHeight="1">
      <c r="A726" s="157">
        <v>45759.0</v>
      </c>
      <c r="B726" s="158">
        <v>15369.0</v>
      </c>
      <c r="C726" s="158" t="s">
        <v>21228</v>
      </c>
      <c r="D726" s="158" t="s">
        <v>20673</v>
      </c>
      <c r="E726" s="158">
        <v>16.0</v>
      </c>
      <c r="F726" s="158" t="s">
        <v>21209</v>
      </c>
      <c r="G726" s="158" t="s">
        <v>21229</v>
      </c>
      <c r="H726" s="159" t="s">
        <v>20635</v>
      </c>
      <c r="I726" s="160">
        <v>11760.0</v>
      </c>
      <c r="J726" s="161">
        <v>1480.0</v>
      </c>
      <c r="K726" s="165">
        <v>1480.0</v>
      </c>
      <c r="L726" s="163"/>
      <c r="M726" s="163"/>
      <c r="N726" s="163"/>
      <c r="O726" s="163"/>
      <c r="P726" s="163"/>
      <c r="Q726" s="163"/>
      <c r="R726" s="163"/>
      <c r="S726" s="163"/>
      <c r="T726" s="163"/>
    </row>
    <row r="727" ht="18.75" hidden="1" customHeight="1">
      <c r="A727" s="157">
        <v>45759.0</v>
      </c>
      <c r="B727" s="158">
        <v>15370.0</v>
      </c>
      <c r="C727" s="158" t="s">
        <v>4877</v>
      </c>
      <c r="D727" s="158" t="s">
        <v>20673</v>
      </c>
      <c r="E727" s="158">
        <v>8.0</v>
      </c>
      <c r="F727" s="158" t="s">
        <v>21083</v>
      </c>
      <c r="G727" s="158" t="s">
        <v>4767</v>
      </c>
      <c r="H727" s="159" t="s">
        <v>20635</v>
      </c>
      <c r="I727" s="160">
        <v>12660.0</v>
      </c>
      <c r="J727" s="161">
        <v>2820.0</v>
      </c>
      <c r="K727" s="165">
        <v>2820.0</v>
      </c>
      <c r="L727" s="163"/>
      <c r="M727" s="163"/>
      <c r="N727" s="163"/>
      <c r="O727" s="163"/>
      <c r="P727" s="163"/>
      <c r="Q727" s="163"/>
      <c r="R727" s="163"/>
      <c r="S727" s="163"/>
      <c r="T727" s="163"/>
    </row>
    <row r="728" ht="18.75" hidden="1" customHeight="1">
      <c r="A728" s="157">
        <v>45759.0</v>
      </c>
      <c r="B728" s="158">
        <v>15371.0</v>
      </c>
      <c r="C728" s="158"/>
      <c r="D728" s="158" t="s">
        <v>20673</v>
      </c>
      <c r="E728" s="158">
        <v>8.0</v>
      </c>
      <c r="F728" s="158" t="s">
        <v>20970</v>
      </c>
      <c r="G728" s="158" t="s">
        <v>21230</v>
      </c>
      <c r="H728" s="159" t="s">
        <v>20635</v>
      </c>
      <c r="I728" s="160">
        <v>13120.0</v>
      </c>
      <c r="J728" s="161">
        <v>3280.0</v>
      </c>
      <c r="K728" s="165">
        <v>3280.0</v>
      </c>
      <c r="L728" s="163"/>
      <c r="M728" s="163"/>
      <c r="N728" s="163"/>
      <c r="O728" s="163"/>
      <c r="P728" s="163"/>
      <c r="Q728" s="163"/>
      <c r="R728" s="163"/>
      <c r="S728" s="163"/>
      <c r="T728" s="163"/>
    </row>
    <row r="729" ht="18.75" hidden="1" customHeight="1">
      <c r="A729" s="157">
        <v>45759.0</v>
      </c>
      <c r="B729" s="158">
        <v>15372.0</v>
      </c>
      <c r="C729" s="158" t="s">
        <v>21231</v>
      </c>
      <c r="D729" s="158" t="s">
        <v>20687</v>
      </c>
      <c r="E729" s="158">
        <v>8.0</v>
      </c>
      <c r="F729" s="158" t="s">
        <v>21135</v>
      </c>
      <c r="G729" s="158" t="s">
        <v>4753</v>
      </c>
      <c r="H729" s="159" t="s">
        <v>20638</v>
      </c>
      <c r="I729" s="160">
        <v>16000.0</v>
      </c>
      <c r="J729" s="161">
        <v>5980.0</v>
      </c>
      <c r="K729" s="162"/>
      <c r="L729" s="163"/>
      <c r="M729" s="163"/>
      <c r="N729" s="164">
        <v>5980.0</v>
      </c>
      <c r="O729" s="163"/>
      <c r="P729" s="163"/>
      <c r="Q729" s="163"/>
      <c r="R729" s="163"/>
      <c r="S729" s="163"/>
      <c r="T729" s="163"/>
    </row>
    <row r="730" ht="18.75" hidden="1" customHeight="1">
      <c r="A730" s="157">
        <v>45759.0</v>
      </c>
      <c r="B730" s="158">
        <v>15373.0</v>
      </c>
      <c r="C730" s="158"/>
      <c r="D730" s="158" t="s">
        <v>20687</v>
      </c>
      <c r="E730" s="158">
        <v>8.0</v>
      </c>
      <c r="F730" s="158" t="s">
        <v>20764</v>
      </c>
      <c r="G730" s="158" t="s">
        <v>4754</v>
      </c>
      <c r="H730" s="159" t="s">
        <v>20638</v>
      </c>
      <c r="I730" s="160">
        <v>17100.0</v>
      </c>
      <c r="J730" s="161">
        <v>7080.0</v>
      </c>
      <c r="K730" s="162"/>
      <c r="L730" s="163"/>
      <c r="M730" s="163"/>
      <c r="N730" s="164">
        <v>7080.0</v>
      </c>
      <c r="O730" s="163"/>
      <c r="P730" s="163"/>
      <c r="Q730" s="163"/>
      <c r="R730" s="163"/>
      <c r="S730" s="163"/>
      <c r="T730" s="163"/>
    </row>
    <row r="731" ht="18.75" hidden="1" customHeight="1">
      <c r="A731" s="157">
        <v>45759.0</v>
      </c>
      <c r="B731" s="158">
        <v>15374.0</v>
      </c>
      <c r="C731" s="158"/>
      <c r="D731" s="158" t="s">
        <v>20687</v>
      </c>
      <c r="E731" s="158">
        <v>8.0</v>
      </c>
      <c r="F731" s="158" t="s">
        <v>21232</v>
      </c>
      <c r="G731" s="158" t="s">
        <v>4417</v>
      </c>
      <c r="H731" s="159" t="s">
        <v>20635</v>
      </c>
      <c r="I731" s="160">
        <v>11000.0</v>
      </c>
      <c r="J731" s="161">
        <v>980.0</v>
      </c>
      <c r="K731" s="165">
        <v>980.0</v>
      </c>
      <c r="L731" s="163"/>
      <c r="M731" s="163"/>
      <c r="N731" s="163"/>
      <c r="O731" s="163"/>
      <c r="P731" s="163"/>
      <c r="Q731" s="163"/>
      <c r="R731" s="163"/>
      <c r="S731" s="163"/>
      <c r="T731" s="163"/>
    </row>
    <row r="732" ht="18.75" hidden="1" customHeight="1">
      <c r="A732" s="157">
        <v>45759.0</v>
      </c>
      <c r="B732" s="158">
        <v>15375.0</v>
      </c>
      <c r="C732" s="158"/>
      <c r="D732" s="158" t="s">
        <v>20687</v>
      </c>
      <c r="E732" s="158">
        <v>8.0</v>
      </c>
      <c r="F732" s="158" t="s">
        <v>20997</v>
      </c>
      <c r="G732" s="158" t="s">
        <v>4755</v>
      </c>
      <c r="H732" s="159" t="s">
        <v>20635</v>
      </c>
      <c r="I732" s="160">
        <v>11400.0</v>
      </c>
      <c r="J732" s="161">
        <v>1380.0</v>
      </c>
      <c r="K732" s="165">
        <v>1380.0</v>
      </c>
      <c r="L732" s="163"/>
      <c r="M732" s="163"/>
      <c r="N732" s="163"/>
      <c r="O732" s="163"/>
      <c r="P732" s="163"/>
      <c r="Q732" s="163"/>
      <c r="R732" s="163"/>
      <c r="S732" s="163"/>
      <c r="T732" s="163"/>
    </row>
    <row r="733" ht="18.75" hidden="1" customHeight="1">
      <c r="A733" s="157">
        <v>45761.0</v>
      </c>
      <c r="B733" s="158">
        <v>15376.0</v>
      </c>
      <c r="C733" s="158"/>
      <c r="D733" s="158" t="s">
        <v>20673</v>
      </c>
      <c r="E733" s="158">
        <v>8.0</v>
      </c>
      <c r="F733" s="158" t="s">
        <v>20710</v>
      </c>
      <c r="G733" s="158" t="s">
        <v>14958</v>
      </c>
      <c r="H733" s="159" t="s">
        <v>20635</v>
      </c>
      <c r="I733" s="160">
        <v>10680.0</v>
      </c>
      <c r="J733" s="161">
        <v>840.0</v>
      </c>
      <c r="K733" s="165">
        <v>840.0</v>
      </c>
      <c r="L733" s="163"/>
      <c r="M733" s="163"/>
      <c r="N733" s="163"/>
      <c r="O733" s="163"/>
      <c r="P733" s="163"/>
      <c r="Q733" s="163"/>
      <c r="R733" s="163"/>
      <c r="S733" s="163"/>
      <c r="T733" s="163"/>
    </row>
    <row r="734" ht="18.75" hidden="1" customHeight="1">
      <c r="A734" s="166">
        <v>45761.0</v>
      </c>
      <c r="B734" s="158">
        <v>7058.0</v>
      </c>
      <c r="C734" s="158" t="s">
        <v>4017</v>
      </c>
      <c r="D734" s="158"/>
      <c r="E734" s="158" t="s">
        <v>20634</v>
      </c>
      <c r="F734" s="158"/>
      <c r="G734" s="158" t="s">
        <v>4500</v>
      </c>
      <c r="H734" s="159" t="s">
        <v>4500</v>
      </c>
      <c r="I734" s="160">
        <v>3260.0</v>
      </c>
      <c r="J734" s="161">
        <v>700.0</v>
      </c>
      <c r="K734" s="162">
        <v>700.0</v>
      </c>
      <c r="L734" s="163">
        <v>0.0</v>
      </c>
      <c r="M734" s="163">
        <v>0.0</v>
      </c>
      <c r="N734" s="163">
        <v>0.0</v>
      </c>
      <c r="O734" s="163"/>
      <c r="P734" s="163"/>
      <c r="Q734" s="163"/>
      <c r="R734" s="163"/>
      <c r="S734" s="163"/>
      <c r="T734" s="163"/>
    </row>
    <row r="735" ht="18.75" hidden="1" customHeight="1">
      <c r="A735" s="157">
        <v>45761.0</v>
      </c>
      <c r="B735" s="158">
        <v>15377.0</v>
      </c>
      <c r="C735" s="158" t="s">
        <v>21233</v>
      </c>
      <c r="D735" s="158" t="s">
        <v>20687</v>
      </c>
      <c r="E735" s="158">
        <v>8.0</v>
      </c>
      <c r="F735" s="158" t="s">
        <v>21009</v>
      </c>
      <c r="G735" s="158" t="s">
        <v>4757</v>
      </c>
      <c r="H735" s="159" t="s">
        <v>20635</v>
      </c>
      <c r="I735" s="160">
        <v>16820.0</v>
      </c>
      <c r="J735" s="161">
        <v>6800.0</v>
      </c>
      <c r="K735" s="165">
        <v>6800.0</v>
      </c>
      <c r="L735" s="163"/>
      <c r="M735" s="163"/>
      <c r="N735" s="163"/>
      <c r="O735" s="163"/>
      <c r="P735" s="163"/>
      <c r="Q735" s="163"/>
      <c r="R735" s="163"/>
      <c r="S735" s="163"/>
      <c r="T735" s="163"/>
    </row>
    <row r="736" ht="18.75" hidden="1" customHeight="1">
      <c r="A736" s="157">
        <v>45761.0</v>
      </c>
      <c r="B736" s="158">
        <v>15378.0</v>
      </c>
      <c r="C736" s="158" t="s">
        <v>20775</v>
      </c>
      <c r="D736" s="158" t="s">
        <v>20677</v>
      </c>
      <c r="E736" s="158">
        <v>8.0</v>
      </c>
      <c r="F736" s="158" t="s">
        <v>21100</v>
      </c>
      <c r="G736" s="158" t="s">
        <v>4697</v>
      </c>
      <c r="H736" s="159" t="s">
        <v>20635</v>
      </c>
      <c r="I736" s="160">
        <v>13280.0</v>
      </c>
      <c r="J736" s="161">
        <v>3260.0</v>
      </c>
      <c r="K736" s="165">
        <v>3260.0</v>
      </c>
      <c r="L736" s="163"/>
      <c r="M736" s="163"/>
      <c r="N736" s="163"/>
      <c r="O736" s="163"/>
      <c r="P736" s="163"/>
      <c r="Q736" s="163"/>
      <c r="R736" s="163"/>
      <c r="S736" s="163"/>
      <c r="T736" s="163"/>
    </row>
    <row r="737" ht="18.75" hidden="1" customHeight="1">
      <c r="A737" s="157">
        <v>45761.0</v>
      </c>
      <c r="B737" s="158">
        <v>15379.0</v>
      </c>
      <c r="C737" s="158" t="s">
        <v>21234</v>
      </c>
      <c r="D737" s="158" t="s">
        <v>20673</v>
      </c>
      <c r="E737" s="158">
        <v>8.0</v>
      </c>
      <c r="F737" s="158"/>
      <c r="G737" s="158" t="s">
        <v>4756</v>
      </c>
      <c r="H737" s="159" t="s">
        <v>20635</v>
      </c>
      <c r="I737" s="160">
        <v>10980.0</v>
      </c>
      <c r="J737" s="161">
        <v>1140.0</v>
      </c>
      <c r="K737" s="165">
        <v>1140.0</v>
      </c>
      <c r="L737" s="163"/>
      <c r="M737" s="163"/>
      <c r="N737" s="163"/>
      <c r="O737" s="163"/>
      <c r="P737" s="163"/>
      <c r="Q737" s="163"/>
      <c r="R737" s="163"/>
      <c r="S737" s="163"/>
      <c r="T737" s="163"/>
    </row>
    <row r="738" ht="18.75" hidden="1" customHeight="1">
      <c r="A738" s="166">
        <v>45761.0</v>
      </c>
      <c r="B738" s="158">
        <v>7059.0</v>
      </c>
      <c r="C738" s="158" t="s">
        <v>6275</v>
      </c>
      <c r="D738" s="158"/>
      <c r="E738" s="158" t="s">
        <v>20634</v>
      </c>
      <c r="F738" s="158"/>
      <c r="G738" s="158" t="s">
        <v>21235</v>
      </c>
      <c r="H738" s="159" t="s">
        <v>21235</v>
      </c>
      <c r="I738" s="160">
        <v>4560.0</v>
      </c>
      <c r="J738" s="161">
        <v>1500.0</v>
      </c>
      <c r="K738" s="162">
        <v>1500.0</v>
      </c>
      <c r="L738" s="163">
        <v>0.0</v>
      </c>
      <c r="M738" s="163">
        <v>0.0</v>
      </c>
      <c r="N738" s="163">
        <v>0.0</v>
      </c>
      <c r="O738" s="163"/>
      <c r="P738" s="163"/>
      <c r="Q738" s="163"/>
      <c r="R738" s="163"/>
      <c r="S738" s="163"/>
      <c r="T738" s="163"/>
    </row>
    <row r="739" ht="18.75" hidden="1" customHeight="1">
      <c r="A739" s="166">
        <v>45761.0</v>
      </c>
      <c r="B739" s="158">
        <v>7060.0</v>
      </c>
      <c r="C739" s="158" t="s">
        <v>3980</v>
      </c>
      <c r="D739" s="158"/>
      <c r="E739" s="158" t="s">
        <v>20634</v>
      </c>
      <c r="F739" s="158"/>
      <c r="G739" s="158"/>
      <c r="H739" s="159"/>
      <c r="I739" s="160">
        <v>4560.0</v>
      </c>
      <c r="J739" s="161">
        <v>1500.0</v>
      </c>
      <c r="K739" s="162">
        <v>0.0</v>
      </c>
      <c r="L739" s="163">
        <v>0.0</v>
      </c>
      <c r="M739" s="163">
        <v>0.0</v>
      </c>
      <c r="N739" s="163">
        <v>1500.0</v>
      </c>
      <c r="O739" s="163"/>
      <c r="P739" s="163"/>
      <c r="Q739" s="163"/>
      <c r="R739" s="163"/>
      <c r="S739" s="163"/>
      <c r="T739" s="163"/>
    </row>
    <row r="740" ht="18.75" hidden="1" customHeight="1">
      <c r="A740" s="157">
        <v>45761.0</v>
      </c>
      <c r="B740" s="158">
        <v>15381.0</v>
      </c>
      <c r="C740" s="158" t="s">
        <v>2957</v>
      </c>
      <c r="D740" s="158" t="s">
        <v>20677</v>
      </c>
      <c r="E740" s="158">
        <v>14.0</v>
      </c>
      <c r="F740" s="158" t="s">
        <v>20715</v>
      </c>
      <c r="G740" s="158" t="s">
        <v>4759</v>
      </c>
      <c r="H740" s="159" t="s">
        <v>20635</v>
      </c>
      <c r="I740" s="160">
        <v>14480.0</v>
      </c>
      <c r="J740" s="161">
        <v>4440.0</v>
      </c>
      <c r="K740" s="165">
        <v>4440.0</v>
      </c>
      <c r="L740" s="163"/>
      <c r="M740" s="163"/>
      <c r="N740" s="163"/>
      <c r="O740" s="163"/>
      <c r="P740" s="163"/>
      <c r="Q740" s="163"/>
      <c r="R740" s="163"/>
      <c r="S740" s="163"/>
      <c r="T740" s="163"/>
    </row>
    <row r="741" ht="18.75" hidden="1" customHeight="1">
      <c r="A741" s="157">
        <v>45761.0</v>
      </c>
      <c r="B741" s="158">
        <v>15382.0</v>
      </c>
      <c r="C741" s="158" t="s">
        <v>20751</v>
      </c>
      <c r="D741" s="158" t="s">
        <v>20673</v>
      </c>
      <c r="E741" s="158">
        <v>8.0</v>
      </c>
      <c r="F741" s="158" t="s">
        <v>21236</v>
      </c>
      <c r="G741" s="158" t="s">
        <v>4533</v>
      </c>
      <c r="H741" s="159" t="s">
        <v>20635</v>
      </c>
      <c r="I741" s="160">
        <v>11060.0</v>
      </c>
      <c r="J741" s="161">
        <v>1220.0</v>
      </c>
      <c r="K741" s="165">
        <v>1220.0</v>
      </c>
      <c r="L741" s="163"/>
      <c r="M741" s="163"/>
      <c r="N741" s="163"/>
      <c r="O741" s="163"/>
      <c r="P741" s="163"/>
      <c r="Q741" s="163"/>
      <c r="R741" s="163"/>
      <c r="S741" s="163"/>
      <c r="T741" s="163"/>
    </row>
    <row r="742" ht="18.75" hidden="1" customHeight="1">
      <c r="A742" s="166">
        <v>45761.0</v>
      </c>
      <c r="B742" s="158">
        <v>7061.0</v>
      </c>
      <c r="C742" s="158" t="s">
        <v>3990</v>
      </c>
      <c r="D742" s="158"/>
      <c r="E742" s="158" t="s">
        <v>20634</v>
      </c>
      <c r="F742" s="158"/>
      <c r="G742" s="158"/>
      <c r="H742" s="159"/>
      <c r="I742" s="160">
        <v>3120.0</v>
      </c>
      <c r="J742" s="161">
        <v>380.0</v>
      </c>
      <c r="K742" s="162">
        <v>380.0</v>
      </c>
      <c r="L742" s="163">
        <v>0.0</v>
      </c>
      <c r="M742" s="163">
        <v>0.0</v>
      </c>
      <c r="N742" s="163">
        <v>0.0</v>
      </c>
      <c r="O742" s="163"/>
      <c r="P742" s="163"/>
      <c r="Q742" s="163"/>
      <c r="R742" s="163"/>
      <c r="S742" s="163"/>
      <c r="T742" s="163"/>
    </row>
    <row r="743" ht="18.75" hidden="1" customHeight="1">
      <c r="A743" s="166">
        <v>45761.0</v>
      </c>
      <c r="B743" s="158">
        <v>7062.0</v>
      </c>
      <c r="C743" s="158" t="s">
        <v>4017</v>
      </c>
      <c r="D743" s="158"/>
      <c r="E743" s="158" t="s">
        <v>20634</v>
      </c>
      <c r="F743" s="158"/>
      <c r="G743" s="158" t="s">
        <v>4500</v>
      </c>
      <c r="H743" s="159" t="s">
        <v>4500</v>
      </c>
      <c r="I743" s="160">
        <v>3140.0</v>
      </c>
      <c r="J743" s="161">
        <v>440.0</v>
      </c>
      <c r="K743" s="162">
        <v>440.0</v>
      </c>
      <c r="L743" s="163">
        <v>0.0</v>
      </c>
      <c r="M743" s="163">
        <v>0.0</v>
      </c>
      <c r="N743" s="163">
        <v>0.0</v>
      </c>
      <c r="O743" s="163"/>
      <c r="P743" s="163"/>
      <c r="Q743" s="163"/>
      <c r="R743" s="163"/>
      <c r="S743" s="163"/>
      <c r="T743" s="163"/>
    </row>
    <row r="744" ht="18.75" hidden="1" customHeight="1">
      <c r="A744" s="157">
        <v>45761.0</v>
      </c>
      <c r="B744" s="158">
        <v>15383.0</v>
      </c>
      <c r="C744" s="158" t="s">
        <v>21237</v>
      </c>
      <c r="D744" s="158" t="s">
        <v>20687</v>
      </c>
      <c r="E744" s="158">
        <v>8.0</v>
      </c>
      <c r="F744" s="158" t="s">
        <v>21026</v>
      </c>
      <c r="G744" s="158" t="s">
        <v>4764</v>
      </c>
      <c r="H744" s="159" t="s">
        <v>20635</v>
      </c>
      <c r="I744" s="160">
        <v>12660.0</v>
      </c>
      <c r="J744" s="161">
        <v>2640.0</v>
      </c>
      <c r="K744" s="165">
        <v>2640.0</v>
      </c>
      <c r="L744" s="163"/>
      <c r="M744" s="163"/>
      <c r="N744" s="163"/>
      <c r="O744" s="163"/>
      <c r="P744" s="163"/>
      <c r="Q744" s="163"/>
      <c r="R744" s="163"/>
      <c r="S744" s="163"/>
      <c r="T744" s="163"/>
    </row>
    <row r="745" ht="18.75" hidden="1" customHeight="1">
      <c r="A745" s="157">
        <v>45761.0</v>
      </c>
      <c r="B745" s="158">
        <v>15384.0</v>
      </c>
      <c r="C745" s="158" t="s">
        <v>4671</v>
      </c>
      <c r="D745" s="158" t="s">
        <v>20677</v>
      </c>
      <c r="E745" s="158">
        <v>8.0</v>
      </c>
      <c r="F745" s="158" t="s">
        <v>20814</v>
      </c>
      <c r="G745" s="158" t="s">
        <v>4734</v>
      </c>
      <c r="H745" s="159" t="s">
        <v>20635</v>
      </c>
      <c r="I745" s="160">
        <v>16040.0</v>
      </c>
      <c r="J745" s="161">
        <v>6020.0</v>
      </c>
      <c r="K745" s="165">
        <v>6020.0</v>
      </c>
      <c r="L745" s="163"/>
      <c r="M745" s="163"/>
      <c r="N745" s="163"/>
      <c r="O745" s="163"/>
      <c r="P745" s="163"/>
      <c r="Q745" s="163"/>
      <c r="R745" s="163"/>
      <c r="S745" s="163"/>
      <c r="T745" s="163"/>
    </row>
    <row r="746" ht="18.75" hidden="1" customHeight="1">
      <c r="A746" s="157">
        <v>45761.0</v>
      </c>
      <c r="B746" s="158">
        <v>15385.0</v>
      </c>
      <c r="C746" s="158" t="s">
        <v>20828</v>
      </c>
      <c r="D746" s="158" t="s">
        <v>20673</v>
      </c>
      <c r="E746" s="158">
        <v>8.0</v>
      </c>
      <c r="F746" s="158" t="s">
        <v>20851</v>
      </c>
      <c r="G746" s="158" t="s">
        <v>4503</v>
      </c>
      <c r="H746" s="159" t="s">
        <v>20638</v>
      </c>
      <c r="I746" s="160">
        <v>17320.0</v>
      </c>
      <c r="J746" s="161">
        <v>7480.0</v>
      </c>
      <c r="K746" s="162"/>
      <c r="L746" s="163"/>
      <c r="M746" s="163"/>
      <c r="N746" s="164">
        <v>7480.0</v>
      </c>
      <c r="O746" s="163"/>
      <c r="P746" s="163"/>
      <c r="Q746" s="163"/>
      <c r="R746" s="163"/>
      <c r="S746" s="163"/>
      <c r="T746" s="163"/>
    </row>
    <row r="747" ht="18.75" hidden="1" customHeight="1">
      <c r="A747" s="157">
        <v>45761.0</v>
      </c>
      <c r="B747" s="158">
        <v>15386.0</v>
      </c>
      <c r="C747" s="158" t="s">
        <v>21238</v>
      </c>
      <c r="D747" s="158" t="s">
        <v>5686</v>
      </c>
      <c r="E747" s="158">
        <v>40.0</v>
      </c>
      <c r="F747" s="158"/>
      <c r="G747" s="158" t="s">
        <v>21239</v>
      </c>
      <c r="H747" s="159" t="s">
        <v>20645</v>
      </c>
      <c r="I747" s="160">
        <v>16760.0</v>
      </c>
      <c r="J747" s="161">
        <v>16760.0</v>
      </c>
      <c r="K747" s="162"/>
      <c r="L747" s="163"/>
      <c r="M747" s="163"/>
      <c r="N747" s="163"/>
      <c r="O747" s="163"/>
      <c r="P747" s="164">
        <v>16760.0</v>
      </c>
      <c r="Q747" s="163"/>
      <c r="R747" s="163"/>
      <c r="S747" s="163"/>
      <c r="T747" s="163"/>
    </row>
    <row r="748" ht="18.75" hidden="1" customHeight="1">
      <c r="A748" s="166">
        <v>45761.0</v>
      </c>
      <c r="B748" s="158">
        <v>7063.0</v>
      </c>
      <c r="C748" s="158"/>
      <c r="D748" s="158"/>
      <c r="E748" s="158" t="s">
        <v>20634</v>
      </c>
      <c r="F748" s="158"/>
      <c r="G748" s="158"/>
      <c r="H748" s="159"/>
      <c r="I748" s="160">
        <v>2860.0</v>
      </c>
      <c r="J748" s="161">
        <v>80.0</v>
      </c>
      <c r="K748" s="162">
        <v>0.0</v>
      </c>
      <c r="L748" s="163">
        <v>0.0</v>
      </c>
      <c r="M748" s="163">
        <v>80.0</v>
      </c>
      <c r="N748" s="163">
        <v>0.0</v>
      </c>
      <c r="O748" s="163"/>
      <c r="P748" s="163"/>
      <c r="Q748" s="163"/>
      <c r="R748" s="163"/>
      <c r="S748" s="163"/>
      <c r="T748" s="163"/>
    </row>
    <row r="749" ht="18.75" hidden="1" customHeight="1">
      <c r="A749" s="157">
        <v>45761.0</v>
      </c>
      <c r="B749" s="158">
        <v>15387.0</v>
      </c>
      <c r="C749" s="158" t="s">
        <v>3260</v>
      </c>
      <c r="D749" s="158" t="s">
        <v>20687</v>
      </c>
      <c r="E749" s="158">
        <v>8.0</v>
      </c>
      <c r="F749" s="158" t="s">
        <v>20869</v>
      </c>
      <c r="G749" s="158" t="s">
        <v>4765</v>
      </c>
      <c r="H749" s="159" t="s">
        <v>20635</v>
      </c>
      <c r="I749" s="160">
        <v>15260.0</v>
      </c>
      <c r="J749" s="161">
        <v>5240.0</v>
      </c>
      <c r="K749" s="165">
        <v>5240.0</v>
      </c>
      <c r="L749" s="163"/>
      <c r="M749" s="163"/>
      <c r="N749" s="163"/>
      <c r="O749" s="163"/>
      <c r="P749" s="163"/>
      <c r="Q749" s="163"/>
      <c r="R749" s="163"/>
      <c r="S749" s="163"/>
      <c r="T749" s="163"/>
    </row>
    <row r="750" ht="18.75" hidden="1" customHeight="1">
      <c r="A750" s="157">
        <v>45761.0</v>
      </c>
      <c r="B750" s="158">
        <v>15388.0</v>
      </c>
      <c r="C750" s="158" t="s">
        <v>20966</v>
      </c>
      <c r="D750" s="158" t="s">
        <v>20673</v>
      </c>
      <c r="E750" s="158">
        <v>8.0</v>
      </c>
      <c r="F750" s="158" t="s">
        <v>20948</v>
      </c>
      <c r="G750" s="158" t="s">
        <v>4629</v>
      </c>
      <c r="H750" s="159" t="s">
        <v>20635</v>
      </c>
      <c r="I750" s="160">
        <v>11300.0</v>
      </c>
      <c r="J750" s="161">
        <v>1460.0</v>
      </c>
      <c r="K750" s="165">
        <v>1460.0</v>
      </c>
      <c r="L750" s="163"/>
      <c r="M750" s="163"/>
      <c r="N750" s="163"/>
      <c r="O750" s="163"/>
      <c r="P750" s="163"/>
      <c r="Q750" s="163"/>
      <c r="R750" s="163"/>
      <c r="S750" s="163"/>
      <c r="T750" s="163"/>
    </row>
    <row r="751" ht="18.75" hidden="1" customHeight="1">
      <c r="A751" s="157">
        <v>45761.0</v>
      </c>
      <c r="B751" s="158">
        <v>15389.0</v>
      </c>
      <c r="C751" s="158" t="s">
        <v>3015</v>
      </c>
      <c r="D751" s="158" t="s">
        <v>20687</v>
      </c>
      <c r="E751" s="158">
        <v>8.0</v>
      </c>
      <c r="F751" s="158" t="s">
        <v>20743</v>
      </c>
      <c r="G751" s="158" t="s">
        <v>21240</v>
      </c>
      <c r="H751" s="159" t="s">
        <v>20635</v>
      </c>
      <c r="I751" s="160">
        <v>12640.0</v>
      </c>
      <c r="J751" s="161">
        <v>2620.0</v>
      </c>
      <c r="K751" s="165">
        <v>2620.0</v>
      </c>
      <c r="L751" s="163"/>
      <c r="M751" s="163"/>
      <c r="N751" s="163"/>
      <c r="O751" s="163"/>
      <c r="P751" s="163"/>
      <c r="Q751" s="163"/>
      <c r="R751" s="163"/>
      <c r="S751" s="163"/>
      <c r="T751" s="163"/>
    </row>
    <row r="752" ht="18.75" hidden="1" customHeight="1">
      <c r="A752" s="166">
        <v>45761.0</v>
      </c>
      <c r="B752" s="158">
        <v>7084.0</v>
      </c>
      <c r="C752" s="158" t="s">
        <v>1093</v>
      </c>
      <c r="D752" s="158"/>
      <c r="E752" s="158" t="s">
        <v>20634</v>
      </c>
      <c r="F752" s="158"/>
      <c r="G752" s="158" t="s">
        <v>21241</v>
      </c>
      <c r="H752" s="159" t="s">
        <v>21241</v>
      </c>
      <c r="I752" s="160">
        <v>3080.0</v>
      </c>
      <c r="J752" s="161">
        <v>400.0</v>
      </c>
      <c r="K752" s="162">
        <v>0.0</v>
      </c>
      <c r="L752" s="163">
        <v>400.0</v>
      </c>
      <c r="M752" s="163">
        <v>0.0</v>
      </c>
      <c r="N752" s="163">
        <v>0.0</v>
      </c>
      <c r="O752" s="163"/>
      <c r="P752" s="163"/>
      <c r="Q752" s="163"/>
      <c r="R752" s="163"/>
      <c r="S752" s="163"/>
      <c r="T752" s="163"/>
    </row>
    <row r="753" ht="18.75" hidden="1" customHeight="1">
      <c r="A753" s="166">
        <v>45761.0</v>
      </c>
      <c r="B753" s="158">
        <v>7085.0</v>
      </c>
      <c r="C753" s="158" t="s">
        <v>20731</v>
      </c>
      <c r="D753" s="158"/>
      <c r="E753" s="158" t="s">
        <v>20634</v>
      </c>
      <c r="F753" s="158"/>
      <c r="G753" s="158" t="s">
        <v>21242</v>
      </c>
      <c r="H753" s="159" t="s">
        <v>21242</v>
      </c>
      <c r="I753" s="160">
        <v>3140.0</v>
      </c>
      <c r="J753" s="161">
        <v>440.0</v>
      </c>
      <c r="K753" s="162">
        <v>0.0</v>
      </c>
      <c r="L753" s="163">
        <v>440.0</v>
      </c>
      <c r="M753" s="163">
        <v>0.0</v>
      </c>
      <c r="N753" s="163">
        <v>0.0</v>
      </c>
      <c r="O753" s="163"/>
      <c r="P753" s="163"/>
      <c r="Q753" s="163"/>
      <c r="R753" s="163"/>
      <c r="S753" s="163"/>
      <c r="T753" s="163"/>
    </row>
    <row r="754" ht="18.75" hidden="1" customHeight="1">
      <c r="A754" s="167">
        <v>45761.029034189814</v>
      </c>
      <c r="B754" s="158">
        <v>7057.0</v>
      </c>
      <c r="C754" s="158" t="s">
        <v>4129</v>
      </c>
      <c r="D754" s="158"/>
      <c r="E754" s="158" t="s">
        <v>20634</v>
      </c>
      <c r="F754" s="158"/>
      <c r="G754" s="158"/>
      <c r="H754" s="159"/>
      <c r="I754" s="160">
        <v>2840.0</v>
      </c>
      <c r="J754" s="161">
        <v>240.0</v>
      </c>
      <c r="K754" s="162">
        <v>0.0</v>
      </c>
      <c r="L754" s="163">
        <v>0.0</v>
      </c>
      <c r="M754" s="163">
        <v>240.0</v>
      </c>
      <c r="N754" s="163">
        <v>0.0</v>
      </c>
      <c r="O754" s="163"/>
      <c r="P754" s="163"/>
      <c r="Q754" s="163"/>
      <c r="R754" s="163"/>
      <c r="S754" s="163"/>
      <c r="T754" s="163"/>
    </row>
    <row r="755" ht="18.75" hidden="1" customHeight="1">
      <c r="A755" s="157">
        <v>45762.0</v>
      </c>
      <c r="B755" s="158">
        <v>15390.0</v>
      </c>
      <c r="C755" s="158" t="s">
        <v>19446</v>
      </c>
      <c r="D755" s="158" t="s">
        <v>20687</v>
      </c>
      <c r="E755" s="158">
        <v>14.0</v>
      </c>
      <c r="F755" s="158" t="s">
        <v>20962</v>
      </c>
      <c r="G755" s="158" t="s">
        <v>4766</v>
      </c>
      <c r="H755" s="159" t="s">
        <v>20635</v>
      </c>
      <c r="I755" s="160">
        <v>15380.0</v>
      </c>
      <c r="J755" s="161">
        <v>5340.0</v>
      </c>
      <c r="K755" s="165">
        <v>5340.0</v>
      </c>
      <c r="L755" s="163"/>
      <c r="M755" s="163"/>
      <c r="N755" s="163"/>
      <c r="O755" s="163"/>
      <c r="P755" s="163"/>
      <c r="Q755" s="163"/>
      <c r="R755" s="163"/>
      <c r="S755" s="163"/>
      <c r="T755" s="163"/>
    </row>
    <row r="756" ht="18.75" hidden="1" customHeight="1">
      <c r="A756" s="166">
        <v>45762.0</v>
      </c>
      <c r="B756" s="158">
        <v>7065.0</v>
      </c>
      <c r="C756" s="158" t="s">
        <v>4017</v>
      </c>
      <c r="D756" s="158"/>
      <c r="E756" s="158" t="s">
        <v>20634</v>
      </c>
      <c r="F756" s="158"/>
      <c r="G756" s="158"/>
      <c r="H756" s="159"/>
      <c r="I756" s="160">
        <v>3860.0</v>
      </c>
      <c r="J756" s="161">
        <v>1300.0</v>
      </c>
      <c r="K756" s="162">
        <v>650.0</v>
      </c>
      <c r="L756" s="163">
        <v>0.0</v>
      </c>
      <c r="M756" s="163">
        <v>0.0</v>
      </c>
      <c r="N756" s="163">
        <v>650.0</v>
      </c>
      <c r="O756" s="163"/>
      <c r="P756" s="163"/>
      <c r="Q756" s="163"/>
      <c r="R756" s="163"/>
      <c r="S756" s="163"/>
      <c r="T756" s="163"/>
    </row>
    <row r="757" ht="18.75" hidden="1" customHeight="1">
      <c r="A757" s="166">
        <v>45762.0</v>
      </c>
      <c r="B757" s="158">
        <v>7066.0</v>
      </c>
      <c r="C757" s="158" t="s">
        <v>4082</v>
      </c>
      <c r="D757" s="158"/>
      <c r="E757" s="158" t="s">
        <v>20634</v>
      </c>
      <c r="F757" s="158"/>
      <c r="G757" s="158" t="s">
        <v>21243</v>
      </c>
      <c r="H757" s="159" t="s">
        <v>21243</v>
      </c>
      <c r="I757" s="160">
        <v>4200.0</v>
      </c>
      <c r="J757" s="161">
        <v>1040.0</v>
      </c>
      <c r="K757" s="162">
        <v>0.0</v>
      </c>
      <c r="L757" s="163">
        <v>0.0</v>
      </c>
      <c r="M757" s="163">
        <v>1040.0</v>
      </c>
      <c r="N757" s="163">
        <v>0.0</v>
      </c>
      <c r="O757" s="163"/>
      <c r="P757" s="163"/>
      <c r="Q757" s="163"/>
      <c r="R757" s="163"/>
      <c r="S757" s="163"/>
      <c r="T757" s="163"/>
    </row>
    <row r="758" ht="18.75" hidden="1" customHeight="1">
      <c r="A758" s="157">
        <v>45762.0</v>
      </c>
      <c r="B758" s="158">
        <v>15391.0</v>
      </c>
      <c r="C758" s="158" t="s">
        <v>18536</v>
      </c>
      <c r="D758" s="158" t="s">
        <v>20687</v>
      </c>
      <c r="E758" s="158">
        <v>14.0</v>
      </c>
      <c r="F758" s="158" t="s">
        <v>21244</v>
      </c>
      <c r="G758" s="158" t="s">
        <v>4007</v>
      </c>
      <c r="H758" s="159" t="s">
        <v>20635</v>
      </c>
      <c r="I758" s="160">
        <v>14040.0</v>
      </c>
      <c r="J758" s="161">
        <v>4000.0</v>
      </c>
      <c r="K758" s="165">
        <v>4000.0</v>
      </c>
      <c r="L758" s="163"/>
      <c r="M758" s="163"/>
      <c r="N758" s="163"/>
      <c r="O758" s="163"/>
      <c r="P758" s="163"/>
      <c r="Q758" s="163"/>
      <c r="R758" s="163"/>
      <c r="S758" s="163"/>
      <c r="T758" s="163"/>
    </row>
    <row r="759" ht="18.75" hidden="1" customHeight="1">
      <c r="A759" s="157">
        <v>45762.0</v>
      </c>
      <c r="B759" s="158">
        <v>15392.0</v>
      </c>
      <c r="C759" s="158" t="s">
        <v>18536</v>
      </c>
      <c r="D759" s="158" t="s">
        <v>20677</v>
      </c>
      <c r="E759" s="158">
        <v>8.0</v>
      </c>
      <c r="F759" s="158" t="s">
        <v>20887</v>
      </c>
      <c r="G759" s="158" t="s">
        <v>4049</v>
      </c>
      <c r="H759" s="159" t="s">
        <v>20635</v>
      </c>
      <c r="I759" s="160">
        <v>11280.0</v>
      </c>
      <c r="J759" s="161">
        <v>1260.0</v>
      </c>
      <c r="K759" s="165">
        <v>1260.0</v>
      </c>
      <c r="L759" s="163"/>
      <c r="M759" s="163"/>
      <c r="N759" s="163"/>
      <c r="O759" s="163"/>
      <c r="P759" s="163"/>
      <c r="Q759" s="163"/>
      <c r="R759" s="163"/>
      <c r="S759" s="163"/>
      <c r="T759" s="163"/>
    </row>
    <row r="760" ht="18.75" hidden="1" customHeight="1">
      <c r="A760" s="166">
        <v>45762.0</v>
      </c>
      <c r="B760" s="158">
        <v>7067.0</v>
      </c>
      <c r="C760" s="158" t="s">
        <v>744</v>
      </c>
      <c r="D760" s="158"/>
      <c r="E760" s="158" t="s">
        <v>20634</v>
      </c>
      <c r="F760" s="158"/>
      <c r="G760" s="158"/>
      <c r="H760" s="159"/>
      <c r="I760" s="160">
        <v>3200.0</v>
      </c>
      <c r="J760" s="161">
        <v>640.0</v>
      </c>
      <c r="K760" s="162">
        <v>640.0</v>
      </c>
      <c r="L760" s="163">
        <v>0.0</v>
      </c>
      <c r="M760" s="163">
        <v>0.0</v>
      </c>
      <c r="N760" s="163">
        <v>0.0</v>
      </c>
      <c r="O760" s="163"/>
      <c r="P760" s="163"/>
      <c r="Q760" s="163"/>
      <c r="R760" s="163"/>
      <c r="S760" s="163"/>
      <c r="T760" s="163"/>
    </row>
    <row r="761" ht="18.75" hidden="1" customHeight="1">
      <c r="A761" s="157">
        <v>45762.0</v>
      </c>
      <c r="B761" s="158">
        <v>15393.0</v>
      </c>
      <c r="C761" s="158" t="s">
        <v>4877</v>
      </c>
      <c r="D761" s="158" t="s">
        <v>20677</v>
      </c>
      <c r="E761" s="158">
        <v>8.0</v>
      </c>
      <c r="F761" s="158" t="s">
        <v>20997</v>
      </c>
      <c r="G761" s="158" t="s">
        <v>4767</v>
      </c>
      <c r="H761" s="159" t="s">
        <v>20638</v>
      </c>
      <c r="I761" s="160">
        <v>17500.0</v>
      </c>
      <c r="J761" s="161">
        <v>7480.0</v>
      </c>
      <c r="K761" s="162"/>
      <c r="L761" s="163"/>
      <c r="M761" s="163"/>
      <c r="N761" s="164">
        <v>7480.0</v>
      </c>
      <c r="O761" s="163"/>
      <c r="P761" s="163"/>
      <c r="Q761" s="163"/>
      <c r="R761" s="163"/>
      <c r="S761" s="163"/>
      <c r="T761" s="163"/>
    </row>
    <row r="762" ht="18.75" hidden="1" customHeight="1">
      <c r="A762" s="157">
        <v>45762.0</v>
      </c>
      <c r="B762" s="158">
        <v>15394.0</v>
      </c>
      <c r="C762" s="158" t="s">
        <v>21245</v>
      </c>
      <c r="D762" s="158" t="s">
        <v>20673</v>
      </c>
      <c r="E762" s="158">
        <v>8.0</v>
      </c>
      <c r="F762" s="158" t="s">
        <v>20701</v>
      </c>
      <c r="G762" s="158" t="s">
        <v>4165</v>
      </c>
      <c r="H762" s="159" t="s">
        <v>20635</v>
      </c>
      <c r="I762" s="160">
        <v>14820.0</v>
      </c>
      <c r="J762" s="161">
        <v>4980.0</v>
      </c>
      <c r="K762" s="165">
        <v>4980.0</v>
      </c>
      <c r="L762" s="163"/>
      <c r="M762" s="163"/>
      <c r="N762" s="163"/>
      <c r="O762" s="163"/>
      <c r="P762" s="163"/>
      <c r="Q762" s="163"/>
      <c r="R762" s="163"/>
      <c r="S762" s="163"/>
      <c r="T762" s="163"/>
    </row>
    <row r="763" ht="18.75" hidden="1" customHeight="1">
      <c r="A763" s="157">
        <v>45762.0</v>
      </c>
      <c r="B763" s="158">
        <v>15395.0</v>
      </c>
      <c r="C763" s="158" t="s">
        <v>20760</v>
      </c>
      <c r="D763" s="158" t="s">
        <v>20673</v>
      </c>
      <c r="E763" s="158">
        <v>8.0</v>
      </c>
      <c r="F763" s="158" t="s">
        <v>21112</v>
      </c>
      <c r="G763" s="158" t="s">
        <v>4181</v>
      </c>
      <c r="H763" s="159" t="s">
        <v>20635</v>
      </c>
      <c r="I763" s="160">
        <v>12120.0</v>
      </c>
      <c r="J763" s="161">
        <v>2280.0</v>
      </c>
      <c r="K763" s="165">
        <v>2280.0</v>
      </c>
      <c r="L763" s="163"/>
      <c r="M763" s="163"/>
      <c r="N763" s="163"/>
      <c r="O763" s="163"/>
      <c r="P763" s="163"/>
      <c r="Q763" s="163"/>
      <c r="R763" s="163"/>
      <c r="S763" s="163"/>
      <c r="T763" s="163"/>
    </row>
    <row r="764" ht="18.75" hidden="1" customHeight="1">
      <c r="A764" s="157">
        <v>45762.0</v>
      </c>
      <c r="B764" s="158">
        <v>15398.0</v>
      </c>
      <c r="C764" s="158" t="s">
        <v>20815</v>
      </c>
      <c r="D764" s="158" t="s">
        <v>20677</v>
      </c>
      <c r="E764" s="158">
        <v>8.0</v>
      </c>
      <c r="F764" s="158" t="s">
        <v>20709</v>
      </c>
      <c r="G764" s="158" t="s">
        <v>4560</v>
      </c>
      <c r="H764" s="159" t="s">
        <v>20635</v>
      </c>
      <c r="I764" s="160">
        <v>10660.0</v>
      </c>
      <c r="J764" s="161">
        <v>640.0</v>
      </c>
      <c r="K764" s="165">
        <v>640.0</v>
      </c>
      <c r="L764" s="163"/>
      <c r="M764" s="163"/>
      <c r="N764" s="163"/>
      <c r="O764" s="163"/>
      <c r="P764" s="163"/>
      <c r="Q764" s="163"/>
      <c r="R764" s="163"/>
      <c r="S764" s="163"/>
      <c r="T764" s="163"/>
    </row>
    <row r="765" ht="18.75" hidden="1" customHeight="1">
      <c r="A765" s="157">
        <v>45762.0</v>
      </c>
      <c r="B765" s="158">
        <v>15399.0</v>
      </c>
      <c r="C765" s="158" t="s">
        <v>20829</v>
      </c>
      <c r="D765" s="158" t="s">
        <v>20673</v>
      </c>
      <c r="E765" s="158">
        <v>8.0</v>
      </c>
      <c r="F765" s="158" t="s">
        <v>20699</v>
      </c>
      <c r="G765" s="158" t="s">
        <v>4301</v>
      </c>
      <c r="H765" s="159" t="s">
        <v>20635</v>
      </c>
      <c r="I765" s="160">
        <v>16400.0</v>
      </c>
      <c r="J765" s="161">
        <v>6560.0</v>
      </c>
      <c r="K765" s="165">
        <v>6560.0</v>
      </c>
      <c r="L765" s="163"/>
      <c r="M765" s="163"/>
      <c r="N765" s="163"/>
      <c r="O765" s="163"/>
      <c r="P765" s="163"/>
      <c r="Q765" s="163"/>
      <c r="R765" s="163"/>
      <c r="S765" s="163"/>
      <c r="T765" s="163"/>
    </row>
    <row r="766" ht="18.75" hidden="1" customHeight="1">
      <c r="A766" s="157">
        <v>45762.0</v>
      </c>
      <c r="B766" s="158">
        <v>15400.0</v>
      </c>
      <c r="C766" s="158"/>
      <c r="D766" s="158" t="s">
        <v>20687</v>
      </c>
      <c r="E766" s="158">
        <v>6.0</v>
      </c>
      <c r="F766" s="158" t="s">
        <v>20708</v>
      </c>
      <c r="G766" s="158" t="s">
        <v>4770</v>
      </c>
      <c r="H766" s="159" t="s">
        <v>20638</v>
      </c>
      <c r="I766" s="160">
        <v>13720.0</v>
      </c>
      <c r="J766" s="161">
        <v>3880.0</v>
      </c>
      <c r="K766" s="162"/>
      <c r="L766" s="163"/>
      <c r="M766" s="163"/>
      <c r="N766" s="164">
        <v>3880.0</v>
      </c>
      <c r="O766" s="163"/>
      <c r="P766" s="163"/>
      <c r="Q766" s="163"/>
      <c r="R766" s="163"/>
      <c r="S766" s="163"/>
      <c r="T766" s="163"/>
    </row>
    <row r="767" ht="18.75" hidden="1" customHeight="1">
      <c r="A767" s="157">
        <v>45762.0</v>
      </c>
      <c r="B767" s="158">
        <v>15401.0</v>
      </c>
      <c r="C767" s="158" t="s">
        <v>21246</v>
      </c>
      <c r="D767" s="158" t="s">
        <v>20687</v>
      </c>
      <c r="E767" s="158">
        <v>8.0</v>
      </c>
      <c r="F767" s="158" t="s">
        <v>21247</v>
      </c>
      <c r="G767" s="158" t="s">
        <v>4771</v>
      </c>
      <c r="H767" s="159" t="s">
        <v>20635</v>
      </c>
      <c r="I767" s="160">
        <v>10600.0</v>
      </c>
      <c r="J767" s="161">
        <v>580.0</v>
      </c>
      <c r="K767" s="165">
        <v>580.0</v>
      </c>
      <c r="L767" s="163"/>
      <c r="M767" s="163"/>
      <c r="N767" s="163"/>
      <c r="O767" s="163"/>
      <c r="P767" s="163"/>
      <c r="Q767" s="163"/>
      <c r="R767" s="163"/>
      <c r="S767" s="163"/>
      <c r="T767" s="163"/>
    </row>
    <row r="768" ht="18.75" hidden="1" customHeight="1">
      <c r="A768" s="157">
        <v>45762.0</v>
      </c>
      <c r="B768" s="158">
        <v>15402.0</v>
      </c>
      <c r="C768" s="158" t="s">
        <v>739</v>
      </c>
      <c r="D768" s="158" t="s">
        <v>20677</v>
      </c>
      <c r="E768" s="158" t="s">
        <v>132</v>
      </c>
      <c r="F768" s="158" t="s">
        <v>21248</v>
      </c>
      <c r="G768" s="158" t="s">
        <v>4772</v>
      </c>
      <c r="H768" s="159" t="s">
        <v>20669</v>
      </c>
      <c r="I768" s="160">
        <v>11440.0</v>
      </c>
      <c r="J768" s="161">
        <v>1080.0</v>
      </c>
      <c r="K768" s="162"/>
      <c r="L768" s="164">
        <v>1080.0</v>
      </c>
      <c r="M768" s="163"/>
      <c r="N768" s="163"/>
      <c r="O768" s="163"/>
      <c r="P768" s="163"/>
      <c r="Q768" s="163"/>
      <c r="R768" s="163"/>
      <c r="S768" s="163"/>
      <c r="T768" s="163"/>
    </row>
    <row r="769" ht="18.75" hidden="1" customHeight="1">
      <c r="A769" s="157">
        <v>45762.0</v>
      </c>
      <c r="B769" s="158">
        <v>15403.0</v>
      </c>
      <c r="C769" s="158" t="s">
        <v>21024</v>
      </c>
      <c r="D769" s="158" t="s">
        <v>20677</v>
      </c>
      <c r="E769" s="158">
        <v>8.0</v>
      </c>
      <c r="F769" s="158" t="s">
        <v>20738</v>
      </c>
      <c r="G769" s="158" t="s">
        <v>4155</v>
      </c>
      <c r="H769" s="159" t="s">
        <v>20635</v>
      </c>
      <c r="I769" s="160">
        <v>11400.0</v>
      </c>
      <c r="J769" s="161">
        <v>1380.0</v>
      </c>
      <c r="K769" s="165">
        <v>1380.0</v>
      </c>
      <c r="L769" s="163"/>
      <c r="M769" s="163"/>
      <c r="N769" s="163"/>
      <c r="O769" s="163"/>
      <c r="P769" s="163"/>
      <c r="Q769" s="163"/>
      <c r="R769" s="163"/>
      <c r="S769" s="163"/>
      <c r="T769" s="163"/>
    </row>
    <row r="770" ht="18.75" hidden="1" customHeight="1">
      <c r="A770" s="157">
        <v>45762.0</v>
      </c>
      <c r="B770" s="158">
        <v>15404.0</v>
      </c>
      <c r="C770" s="158" t="s">
        <v>20853</v>
      </c>
      <c r="D770" s="158" t="s">
        <v>20687</v>
      </c>
      <c r="E770" s="158">
        <v>8.0</v>
      </c>
      <c r="F770" s="158" t="s">
        <v>20877</v>
      </c>
      <c r="G770" s="158" t="s">
        <v>4146</v>
      </c>
      <c r="H770" s="159" t="s">
        <v>20635</v>
      </c>
      <c r="I770" s="160">
        <v>11260.0</v>
      </c>
      <c r="J770" s="161">
        <v>1240.0</v>
      </c>
      <c r="K770" s="165">
        <v>1240.0</v>
      </c>
      <c r="L770" s="163"/>
      <c r="M770" s="163"/>
      <c r="N770" s="163"/>
      <c r="O770" s="163"/>
      <c r="P770" s="163"/>
      <c r="Q770" s="163"/>
      <c r="R770" s="163"/>
      <c r="S770" s="163"/>
      <c r="T770" s="163"/>
    </row>
    <row r="771" ht="18.75" hidden="1" customHeight="1">
      <c r="A771" s="157">
        <v>45762.0</v>
      </c>
      <c r="B771" s="158">
        <v>15405.0</v>
      </c>
      <c r="C771" s="158" t="s">
        <v>21249</v>
      </c>
      <c r="D771" s="158" t="s">
        <v>20673</v>
      </c>
      <c r="E771" s="158">
        <v>4.0</v>
      </c>
      <c r="F771" s="158" t="s">
        <v>20979</v>
      </c>
      <c r="G771" s="158" t="s">
        <v>21250</v>
      </c>
      <c r="H771" s="159" t="s">
        <v>20635</v>
      </c>
      <c r="I771" s="160">
        <v>11040.0</v>
      </c>
      <c r="J771" s="161">
        <v>1480.0</v>
      </c>
      <c r="K771" s="165">
        <v>1480.0</v>
      </c>
      <c r="L771" s="163"/>
      <c r="M771" s="163"/>
      <c r="N771" s="163"/>
      <c r="O771" s="163"/>
      <c r="P771" s="163"/>
      <c r="Q771" s="163"/>
      <c r="R771" s="163"/>
      <c r="S771" s="163"/>
      <c r="T771" s="163"/>
    </row>
    <row r="772" ht="18.75" hidden="1" customHeight="1">
      <c r="A772" s="157">
        <v>45762.0</v>
      </c>
      <c r="B772" s="158">
        <v>15406.0</v>
      </c>
      <c r="C772" s="158" t="s">
        <v>18536</v>
      </c>
      <c r="D772" s="158" t="s">
        <v>20677</v>
      </c>
      <c r="E772" s="158">
        <v>5.0</v>
      </c>
      <c r="F772" s="158" t="s">
        <v>21251</v>
      </c>
      <c r="G772" s="158" t="s">
        <v>4569</v>
      </c>
      <c r="H772" s="159" t="s">
        <v>20635</v>
      </c>
      <c r="I772" s="160">
        <v>12560.0</v>
      </c>
      <c r="J772" s="161">
        <v>2560.0</v>
      </c>
      <c r="K772" s="165">
        <v>2560.0</v>
      </c>
      <c r="L772" s="163"/>
      <c r="M772" s="163"/>
      <c r="N772" s="163"/>
      <c r="O772" s="163"/>
      <c r="P772" s="163"/>
      <c r="Q772" s="163"/>
      <c r="R772" s="163"/>
      <c r="S772" s="163"/>
      <c r="T772" s="163"/>
    </row>
    <row r="773" ht="18.75" hidden="1" customHeight="1">
      <c r="A773" s="166">
        <v>45762.0</v>
      </c>
      <c r="B773" s="158">
        <v>7086.0</v>
      </c>
      <c r="C773" s="158" t="s">
        <v>6275</v>
      </c>
      <c r="D773" s="158"/>
      <c r="E773" s="158" t="s">
        <v>20634</v>
      </c>
      <c r="F773" s="158"/>
      <c r="G773" s="158" t="s">
        <v>21252</v>
      </c>
      <c r="H773" s="159" t="s">
        <v>21252</v>
      </c>
      <c r="I773" s="160">
        <v>3240.0</v>
      </c>
      <c r="J773" s="161">
        <v>460.0</v>
      </c>
      <c r="K773" s="162">
        <v>0.0</v>
      </c>
      <c r="L773" s="163">
        <v>460.0</v>
      </c>
      <c r="M773" s="163">
        <v>0.0</v>
      </c>
      <c r="N773" s="163">
        <v>0.0</v>
      </c>
      <c r="O773" s="163"/>
      <c r="P773" s="163"/>
      <c r="Q773" s="163"/>
      <c r="R773" s="163"/>
      <c r="S773" s="163"/>
      <c r="T773" s="163"/>
    </row>
    <row r="774" ht="18.75" hidden="1" customHeight="1">
      <c r="A774" s="167">
        <v>45762.02900633102</v>
      </c>
      <c r="B774" s="158">
        <v>7064.0</v>
      </c>
      <c r="C774" s="158" t="s">
        <v>4129</v>
      </c>
      <c r="D774" s="158"/>
      <c r="E774" s="158" t="s">
        <v>20634</v>
      </c>
      <c r="F774" s="158"/>
      <c r="G774" s="158"/>
      <c r="H774" s="159"/>
      <c r="I774" s="160">
        <v>2680.0</v>
      </c>
      <c r="J774" s="161">
        <v>160.0</v>
      </c>
      <c r="K774" s="162">
        <v>0.0</v>
      </c>
      <c r="L774" s="163">
        <v>0.0</v>
      </c>
      <c r="M774" s="163">
        <v>160.0</v>
      </c>
      <c r="N774" s="163">
        <v>0.0</v>
      </c>
      <c r="O774" s="163"/>
      <c r="P774" s="163"/>
      <c r="Q774" s="163"/>
      <c r="R774" s="163"/>
      <c r="S774" s="163"/>
      <c r="T774" s="163"/>
    </row>
    <row r="775" ht="18.75" hidden="1" customHeight="1">
      <c r="A775" s="157">
        <v>45763.0</v>
      </c>
      <c r="B775" s="158">
        <v>15407.0</v>
      </c>
      <c r="C775" s="158" t="s">
        <v>2957</v>
      </c>
      <c r="D775" s="158" t="s">
        <v>20687</v>
      </c>
      <c r="E775" s="158">
        <v>14.0</v>
      </c>
      <c r="F775" s="158" t="s">
        <v>21044</v>
      </c>
      <c r="G775" s="158" t="s">
        <v>4759</v>
      </c>
      <c r="H775" s="159" t="s">
        <v>20635</v>
      </c>
      <c r="I775" s="160">
        <v>13000.0</v>
      </c>
      <c r="J775" s="161">
        <v>2960.0</v>
      </c>
      <c r="K775" s="165">
        <v>2960.0</v>
      </c>
      <c r="L775" s="163"/>
      <c r="M775" s="163"/>
      <c r="N775" s="163"/>
      <c r="O775" s="163"/>
      <c r="P775" s="163"/>
      <c r="Q775" s="163"/>
      <c r="R775" s="163"/>
      <c r="S775" s="163"/>
      <c r="T775" s="163"/>
    </row>
    <row r="776" ht="18.75" hidden="1" customHeight="1">
      <c r="A776" s="157">
        <v>45763.0</v>
      </c>
      <c r="B776" s="158">
        <v>15408.0</v>
      </c>
      <c r="C776" s="158" t="s">
        <v>4877</v>
      </c>
      <c r="D776" s="158" t="s">
        <v>20673</v>
      </c>
      <c r="E776" s="158">
        <v>8.0</v>
      </c>
      <c r="F776" s="158" t="s">
        <v>20887</v>
      </c>
      <c r="G776" s="158" t="s">
        <v>4767</v>
      </c>
      <c r="H776" s="159" t="s">
        <v>20638</v>
      </c>
      <c r="I776" s="160">
        <v>17180.0</v>
      </c>
      <c r="J776" s="161">
        <v>7340.0</v>
      </c>
      <c r="K776" s="162"/>
      <c r="L776" s="163"/>
      <c r="M776" s="163"/>
      <c r="N776" s="164">
        <v>7340.0</v>
      </c>
      <c r="O776" s="163"/>
      <c r="P776" s="163"/>
      <c r="Q776" s="163"/>
      <c r="R776" s="163"/>
      <c r="S776" s="163"/>
      <c r="T776" s="163"/>
    </row>
    <row r="777" ht="18.75" hidden="1" customHeight="1">
      <c r="A777" s="157">
        <v>45763.0</v>
      </c>
      <c r="B777" s="158">
        <v>15409.0</v>
      </c>
      <c r="C777" s="158" t="s">
        <v>21253</v>
      </c>
      <c r="D777" s="158" t="s">
        <v>20677</v>
      </c>
      <c r="E777" s="158">
        <v>8.0</v>
      </c>
      <c r="F777" s="158" t="s">
        <v>21146</v>
      </c>
      <c r="G777" s="158" t="s">
        <v>4773</v>
      </c>
      <c r="H777" s="159" t="s">
        <v>20669</v>
      </c>
      <c r="I777" s="160">
        <v>10580.0</v>
      </c>
      <c r="J777" s="161">
        <v>560.0</v>
      </c>
      <c r="K777" s="162"/>
      <c r="L777" s="164">
        <v>560.0</v>
      </c>
      <c r="M777" s="163"/>
      <c r="N777" s="163"/>
      <c r="O777" s="163"/>
      <c r="P777" s="163"/>
      <c r="Q777" s="163"/>
      <c r="R777" s="163"/>
      <c r="S777" s="163"/>
      <c r="T777" s="163"/>
    </row>
    <row r="778" ht="18.75" hidden="1" customHeight="1">
      <c r="A778" s="166">
        <v>45763.0</v>
      </c>
      <c r="B778" s="158">
        <v>7069.0</v>
      </c>
      <c r="C778" s="158" t="s">
        <v>4133</v>
      </c>
      <c r="D778" s="158"/>
      <c r="E778" s="158" t="s">
        <v>20634</v>
      </c>
      <c r="F778" s="158"/>
      <c r="G778" s="158"/>
      <c r="H778" s="159"/>
      <c r="I778" s="160">
        <v>2760.0</v>
      </c>
      <c r="J778" s="161">
        <v>340.0</v>
      </c>
      <c r="K778" s="162">
        <v>340.0</v>
      </c>
      <c r="L778" s="163">
        <v>0.0</v>
      </c>
      <c r="M778" s="163">
        <v>0.0</v>
      </c>
      <c r="N778" s="163">
        <v>0.0</v>
      </c>
      <c r="O778" s="163"/>
      <c r="P778" s="163"/>
      <c r="Q778" s="163"/>
      <c r="R778" s="163"/>
      <c r="S778" s="163"/>
      <c r="T778" s="163"/>
    </row>
    <row r="779" ht="18.75" hidden="1" customHeight="1">
      <c r="A779" s="157">
        <v>45763.0</v>
      </c>
      <c r="B779" s="158">
        <v>15410.0</v>
      </c>
      <c r="C779" s="158" t="s">
        <v>21254</v>
      </c>
      <c r="D779" s="158" t="s">
        <v>20673</v>
      </c>
      <c r="E779" s="158">
        <v>8.0</v>
      </c>
      <c r="F779" s="158" t="s">
        <v>20713</v>
      </c>
      <c r="G779" s="158" t="s">
        <v>4776</v>
      </c>
      <c r="H779" s="159" t="s">
        <v>20635</v>
      </c>
      <c r="I779" s="160">
        <v>10740.0</v>
      </c>
      <c r="J779" s="161">
        <v>900.0</v>
      </c>
      <c r="K779" s="165">
        <v>900.0</v>
      </c>
      <c r="L779" s="163"/>
      <c r="M779" s="163"/>
      <c r="N779" s="163"/>
      <c r="O779" s="163"/>
      <c r="P779" s="163"/>
      <c r="Q779" s="163"/>
      <c r="R779" s="163"/>
      <c r="S779" s="163"/>
      <c r="T779" s="163"/>
    </row>
    <row r="780" ht="18.75" hidden="1" customHeight="1">
      <c r="A780" s="157">
        <v>45763.0</v>
      </c>
      <c r="B780" s="158">
        <v>15411.0</v>
      </c>
      <c r="C780" s="158" t="s">
        <v>20770</v>
      </c>
      <c r="D780" s="158" t="s">
        <v>20687</v>
      </c>
      <c r="E780" s="158">
        <v>8.0</v>
      </c>
      <c r="F780" s="158" t="s">
        <v>21036</v>
      </c>
      <c r="G780" s="158" t="s">
        <v>4775</v>
      </c>
      <c r="H780" s="159" t="s">
        <v>20635</v>
      </c>
      <c r="I780" s="160">
        <v>15940.0</v>
      </c>
      <c r="J780" s="161">
        <v>5920.0</v>
      </c>
      <c r="K780" s="165">
        <v>5920.0</v>
      </c>
      <c r="L780" s="163"/>
      <c r="M780" s="163"/>
      <c r="N780" s="163"/>
      <c r="O780" s="163"/>
      <c r="P780" s="163"/>
      <c r="Q780" s="163"/>
      <c r="R780" s="163"/>
      <c r="S780" s="163"/>
      <c r="T780" s="163"/>
    </row>
    <row r="781" ht="18.75" hidden="1" customHeight="1">
      <c r="A781" s="166">
        <v>45763.0</v>
      </c>
      <c r="B781" s="158">
        <v>7070.0</v>
      </c>
      <c r="C781" s="158" t="s">
        <v>4774</v>
      </c>
      <c r="D781" s="158"/>
      <c r="E781" s="158" t="s">
        <v>20634</v>
      </c>
      <c r="F781" s="158"/>
      <c r="G781" s="158" t="s">
        <v>21255</v>
      </c>
      <c r="H781" s="159" t="s">
        <v>21255</v>
      </c>
      <c r="I781" s="160">
        <v>3860.0</v>
      </c>
      <c r="J781" s="161">
        <v>600.0</v>
      </c>
      <c r="K781" s="162">
        <v>0.0</v>
      </c>
      <c r="L781" s="163">
        <v>600.0</v>
      </c>
      <c r="M781" s="163">
        <v>0.0</v>
      </c>
      <c r="N781" s="163">
        <v>0.0</v>
      </c>
      <c r="O781" s="163"/>
      <c r="P781" s="163"/>
      <c r="Q781" s="163"/>
      <c r="R781" s="163"/>
      <c r="S781" s="163"/>
      <c r="T781" s="163"/>
    </row>
    <row r="782" ht="18.75" hidden="1" customHeight="1">
      <c r="A782" s="157">
        <v>45763.0</v>
      </c>
      <c r="B782" s="158">
        <v>15412.0</v>
      </c>
      <c r="C782" s="158" t="s">
        <v>20770</v>
      </c>
      <c r="D782" s="158" t="s">
        <v>20673</v>
      </c>
      <c r="E782" s="158">
        <v>8.0</v>
      </c>
      <c r="F782" s="158" t="s">
        <v>21029</v>
      </c>
      <c r="G782" s="158" t="s">
        <v>4630</v>
      </c>
      <c r="H782" s="159" t="s">
        <v>20638</v>
      </c>
      <c r="I782" s="160">
        <v>14860.0</v>
      </c>
      <c r="J782" s="161">
        <v>5020.0</v>
      </c>
      <c r="K782" s="162"/>
      <c r="L782" s="163"/>
      <c r="M782" s="163"/>
      <c r="N782" s="164">
        <v>5020.0</v>
      </c>
      <c r="O782" s="163"/>
      <c r="P782" s="163"/>
      <c r="Q782" s="163"/>
      <c r="R782" s="163"/>
      <c r="S782" s="163"/>
      <c r="T782" s="163"/>
    </row>
    <row r="783" ht="18.75" hidden="1" customHeight="1">
      <c r="A783" s="166">
        <v>45763.0</v>
      </c>
      <c r="B783" s="158">
        <v>7071.0</v>
      </c>
      <c r="C783" s="158" t="s">
        <v>744</v>
      </c>
      <c r="D783" s="158"/>
      <c r="E783" s="158" t="s">
        <v>20634</v>
      </c>
      <c r="F783" s="158"/>
      <c r="G783" s="158"/>
      <c r="H783" s="159"/>
      <c r="I783" s="160">
        <v>2920.0</v>
      </c>
      <c r="J783" s="161">
        <v>300.0</v>
      </c>
      <c r="K783" s="162">
        <v>300.0</v>
      </c>
      <c r="L783" s="163">
        <v>0.0</v>
      </c>
      <c r="M783" s="163">
        <v>0.0</v>
      </c>
      <c r="N783" s="163">
        <v>0.0</v>
      </c>
      <c r="O783" s="163"/>
      <c r="P783" s="163"/>
      <c r="Q783" s="163"/>
      <c r="R783" s="163"/>
      <c r="S783" s="163"/>
      <c r="T783" s="163"/>
    </row>
    <row r="784" ht="18.75" hidden="1" customHeight="1">
      <c r="A784" s="157">
        <v>45763.0</v>
      </c>
      <c r="B784" s="158">
        <v>15413.0</v>
      </c>
      <c r="C784" s="158" t="s">
        <v>3013</v>
      </c>
      <c r="D784" s="158" t="s">
        <v>20687</v>
      </c>
      <c r="E784" s="158" t="s">
        <v>132</v>
      </c>
      <c r="F784" s="158" t="s">
        <v>20800</v>
      </c>
      <c r="G784" s="158" t="s">
        <v>4777</v>
      </c>
      <c r="H784" s="159" t="s">
        <v>20635</v>
      </c>
      <c r="I784" s="160">
        <v>12160.0</v>
      </c>
      <c r="J784" s="161">
        <v>1880.0</v>
      </c>
      <c r="K784" s="165">
        <v>1880.0</v>
      </c>
      <c r="L784" s="163"/>
      <c r="M784" s="163"/>
      <c r="N784" s="163"/>
      <c r="O784" s="163"/>
      <c r="P784" s="163"/>
      <c r="Q784" s="163"/>
      <c r="R784" s="163"/>
      <c r="S784" s="163"/>
      <c r="T784" s="163"/>
    </row>
    <row r="785" ht="18.75" hidden="1" customHeight="1">
      <c r="A785" s="166">
        <v>45763.0</v>
      </c>
      <c r="B785" s="158">
        <v>7072.0</v>
      </c>
      <c r="C785" s="158" t="s">
        <v>4778</v>
      </c>
      <c r="D785" s="158"/>
      <c r="E785" s="158" t="s">
        <v>20634</v>
      </c>
      <c r="F785" s="158"/>
      <c r="G785" s="158"/>
      <c r="H785" s="159"/>
      <c r="I785" s="160">
        <v>3120.0</v>
      </c>
      <c r="J785" s="161">
        <v>180.0</v>
      </c>
      <c r="K785" s="162">
        <v>0.0</v>
      </c>
      <c r="L785" s="163">
        <v>180.0</v>
      </c>
      <c r="M785" s="163">
        <v>0.0</v>
      </c>
      <c r="N785" s="163">
        <v>0.0</v>
      </c>
      <c r="O785" s="163"/>
      <c r="P785" s="163"/>
      <c r="Q785" s="163"/>
      <c r="R785" s="163"/>
      <c r="S785" s="163"/>
      <c r="T785" s="163"/>
    </row>
    <row r="786" ht="18.75" hidden="1" customHeight="1">
      <c r="A786" s="157">
        <v>45763.0</v>
      </c>
      <c r="B786" s="158">
        <v>15414.0</v>
      </c>
      <c r="C786" s="158"/>
      <c r="D786" s="158" t="s">
        <v>20687</v>
      </c>
      <c r="E786" s="158" t="s">
        <v>132</v>
      </c>
      <c r="F786" s="158" t="s">
        <v>21248</v>
      </c>
      <c r="G786" s="158" t="s">
        <v>4779</v>
      </c>
      <c r="H786" s="159" t="s">
        <v>20635</v>
      </c>
      <c r="I786" s="160">
        <v>10920.0</v>
      </c>
      <c r="J786" s="161">
        <v>640.0</v>
      </c>
      <c r="K786" s="165">
        <v>640.0</v>
      </c>
      <c r="L786" s="163"/>
      <c r="M786" s="163"/>
      <c r="N786" s="163"/>
      <c r="O786" s="163"/>
      <c r="P786" s="163"/>
      <c r="Q786" s="163"/>
      <c r="R786" s="163"/>
      <c r="S786" s="163"/>
      <c r="T786" s="163"/>
    </row>
    <row r="787" ht="18.75" hidden="1" customHeight="1">
      <c r="A787" s="157">
        <v>45763.0</v>
      </c>
      <c r="B787" s="158">
        <v>15415.0</v>
      </c>
      <c r="C787" s="158" t="s">
        <v>2957</v>
      </c>
      <c r="D787" s="158" t="s">
        <v>20677</v>
      </c>
      <c r="E787" s="158">
        <v>8.0</v>
      </c>
      <c r="F787" s="158" t="s">
        <v>20969</v>
      </c>
      <c r="G787" s="158" t="s">
        <v>4091</v>
      </c>
      <c r="H787" s="159" t="s">
        <v>20638</v>
      </c>
      <c r="I787" s="160">
        <v>19200.0</v>
      </c>
      <c r="J787" s="161">
        <v>8180.0</v>
      </c>
      <c r="K787" s="162"/>
      <c r="L787" s="163"/>
      <c r="M787" s="163"/>
      <c r="N787" s="164">
        <v>8180.0</v>
      </c>
      <c r="O787" s="163"/>
      <c r="P787" s="163"/>
      <c r="Q787" s="163"/>
      <c r="R787" s="163"/>
      <c r="S787" s="163"/>
      <c r="T787" s="163"/>
    </row>
    <row r="788" ht="18.75" hidden="1" customHeight="1">
      <c r="A788" s="157">
        <v>45763.0</v>
      </c>
      <c r="B788" s="158">
        <v>15417.0</v>
      </c>
      <c r="C788" s="158" t="s">
        <v>21256</v>
      </c>
      <c r="D788" s="158" t="s">
        <v>20677</v>
      </c>
      <c r="E788" s="158">
        <v>8.0</v>
      </c>
      <c r="F788" s="158"/>
      <c r="G788" s="158" t="s">
        <v>196</v>
      </c>
      <c r="H788" s="159" t="s">
        <v>20669</v>
      </c>
      <c r="I788" s="160">
        <v>10560.0</v>
      </c>
      <c r="J788" s="161">
        <v>540.0</v>
      </c>
      <c r="K788" s="162"/>
      <c r="L788" s="164">
        <v>540.0</v>
      </c>
      <c r="M788" s="163"/>
      <c r="N788" s="163"/>
      <c r="O788" s="163"/>
      <c r="P788" s="163"/>
      <c r="Q788" s="163"/>
      <c r="R788" s="163"/>
      <c r="S788" s="163"/>
      <c r="T788" s="163"/>
    </row>
    <row r="789" ht="18.75" hidden="1" customHeight="1">
      <c r="A789" s="157">
        <v>45763.0</v>
      </c>
      <c r="B789" s="158">
        <v>15418.0</v>
      </c>
      <c r="C789" s="158" t="s">
        <v>21257</v>
      </c>
      <c r="D789" s="158" t="s">
        <v>20687</v>
      </c>
      <c r="E789" s="158">
        <v>8.0</v>
      </c>
      <c r="F789" s="158" t="s">
        <v>20755</v>
      </c>
      <c r="G789" s="158" t="s">
        <v>4780</v>
      </c>
      <c r="H789" s="159" t="s">
        <v>20635</v>
      </c>
      <c r="I789" s="160">
        <v>11240.0</v>
      </c>
      <c r="J789" s="161">
        <v>1220.0</v>
      </c>
      <c r="K789" s="165">
        <v>1220.0</v>
      </c>
      <c r="L789" s="163"/>
      <c r="M789" s="163"/>
      <c r="N789" s="163"/>
      <c r="O789" s="163"/>
      <c r="P789" s="163"/>
      <c r="Q789" s="163"/>
      <c r="R789" s="163"/>
      <c r="S789" s="163"/>
      <c r="T789" s="163"/>
    </row>
    <row r="790" ht="18.75" hidden="1" customHeight="1">
      <c r="A790" s="157">
        <v>45763.0</v>
      </c>
      <c r="B790" s="158">
        <v>15419.0</v>
      </c>
      <c r="C790" s="158" t="s">
        <v>20760</v>
      </c>
      <c r="D790" s="158" t="s">
        <v>20673</v>
      </c>
      <c r="E790" s="158">
        <v>8.0</v>
      </c>
      <c r="F790" s="158" t="s">
        <v>20798</v>
      </c>
      <c r="G790" s="158" t="s">
        <v>4414</v>
      </c>
      <c r="H790" s="159" t="s">
        <v>20635</v>
      </c>
      <c r="I790" s="160">
        <v>15200.0</v>
      </c>
      <c r="J790" s="161">
        <v>5360.0</v>
      </c>
      <c r="K790" s="165">
        <v>5360.0</v>
      </c>
      <c r="L790" s="163"/>
      <c r="M790" s="163"/>
      <c r="N790" s="163"/>
      <c r="O790" s="163"/>
      <c r="P790" s="163"/>
      <c r="Q790" s="163"/>
      <c r="R790" s="163"/>
      <c r="S790" s="163"/>
      <c r="T790" s="163"/>
    </row>
    <row r="791" ht="18.75" hidden="1" customHeight="1">
      <c r="A791" s="157">
        <v>45763.0</v>
      </c>
      <c r="B791" s="158">
        <v>15420.0</v>
      </c>
      <c r="C791" s="158"/>
      <c r="D791" s="158" t="s">
        <v>20677</v>
      </c>
      <c r="E791" s="158">
        <v>6.0</v>
      </c>
      <c r="F791" s="158" t="s">
        <v>21090</v>
      </c>
      <c r="G791" s="158" t="s">
        <v>4781</v>
      </c>
      <c r="H791" s="159" t="s">
        <v>20635</v>
      </c>
      <c r="I791" s="160">
        <v>10580.0</v>
      </c>
      <c r="J791" s="161">
        <v>740.0</v>
      </c>
      <c r="K791" s="165">
        <v>740.0</v>
      </c>
      <c r="L791" s="163"/>
      <c r="M791" s="163"/>
      <c r="N791" s="163"/>
      <c r="O791" s="163"/>
      <c r="P791" s="163"/>
      <c r="Q791" s="163"/>
      <c r="R791" s="163"/>
      <c r="S791" s="163"/>
      <c r="T791" s="163"/>
    </row>
    <row r="792" ht="18.75" hidden="1" customHeight="1">
      <c r="A792" s="157">
        <v>45763.0</v>
      </c>
      <c r="B792" s="158">
        <v>15421.0</v>
      </c>
      <c r="C792" s="158" t="s">
        <v>3980</v>
      </c>
      <c r="D792" s="158" t="s">
        <v>20687</v>
      </c>
      <c r="E792" s="158">
        <v>8.0</v>
      </c>
      <c r="F792" s="158" t="s">
        <v>20700</v>
      </c>
      <c r="G792" s="158" t="s">
        <v>4303</v>
      </c>
      <c r="H792" s="159" t="s">
        <v>20635</v>
      </c>
      <c r="I792" s="160">
        <v>12000.0</v>
      </c>
      <c r="J792" s="161">
        <v>1980.0</v>
      </c>
      <c r="K792" s="165">
        <v>1980.0</v>
      </c>
      <c r="L792" s="163"/>
      <c r="M792" s="163"/>
      <c r="N792" s="163"/>
      <c r="O792" s="163"/>
      <c r="P792" s="163"/>
      <c r="Q792" s="163"/>
      <c r="R792" s="163"/>
      <c r="S792" s="163"/>
      <c r="T792" s="163"/>
    </row>
    <row r="793" ht="18.75" hidden="1" customHeight="1">
      <c r="A793" s="166">
        <v>45763.0</v>
      </c>
      <c r="B793" s="158">
        <v>7073.0</v>
      </c>
      <c r="C793" s="158" t="s">
        <v>4112</v>
      </c>
      <c r="D793" s="158"/>
      <c r="E793" s="158" t="s">
        <v>20634</v>
      </c>
      <c r="F793" s="158"/>
      <c r="G793" s="158" t="s">
        <v>21149</v>
      </c>
      <c r="H793" s="159" t="s">
        <v>21149</v>
      </c>
      <c r="I793" s="160">
        <v>3200.0</v>
      </c>
      <c r="J793" s="161">
        <v>700.0</v>
      </c>
      <c r="K793" s="162">
        <v>700.0</v>
      </c>
      <c r="L793" s="163">
        <v>0.0</v>
      </c>
      <c r="M793" s="163">
        <v>0.0</v>
      </c>
      <c r="N793" s="163">
        <v>0.0</v>
      </c>
      <c r="O793" s="163"/>
      <c r="P793" s="163"/>
      <c r="Q793" s="163"/>
      <c r="R793" s="163"/>
      <c r="S793" s="163"/>
      <c r="T793" s="163"/>
    </row>
    <row r="794" ht="18.75" hidden="1" customHeight="1">
      <c r="A794" s="157">
        <v>45763.0</v>
      </c>
      <c r="B794" s="158">
        <v>15422.0</v>
      </c>
      <c r="C794" s="158" t="s">
        <v>20882</v>
      </c>
      <c r="D794" s="158" t="s">
        <v>20673</v>
      </c>
      <c r="E794" s="158">
        <v>8.0</v>
      </c>
      <c r="F794" s="158" t="s">
        <v>20844</v>
      </c>
      <c r="G794" s="158" t="s">
        <v>4010</v>
      </c>
      <c r="H794" s="159" t="s">
        <v>20635</v>
      </c>
      <c r="I794" s="160">
        <v>12180.0</v>
      </c>
      <c r="J794" s="161">
        <v>2340.0</v>
      </c>
      <c r="K794" s="165">
        <v>2340.0</v>
      </c>
      <c r="L794" s="163"/>
      <c r="M794" s="163"/>
      <c r="N794" s="163"/>
      <c r="O794" s="163"/>
      <c r="P794" s="163"/>
      <c r="Q794" s="163"/>
      <c r="R794" s="163"/>
      <c r="S794" s="163"/>
      <c r="T794" s="163"/>
    </row>
    <row r="795" ht="18.75" hidden="1" customHeight="1">
      <c r="A795" s="157">
        <v>45763.0</v>
      </c>
      <c r="B795" s="158">
        <v>15423.0</v>
      </c>
      <c r="C795" s="158" t="s">
        <v>21258</v>
      </c>
      <c r="D795" s="158" t="s">
        <v>20687</v>
      </c>
      <c r="E795" s="158">
        <v>8.0</v>
      </c>
      <c r="F795" s="158" t="s">
        <v>20735</v>
      </c>
      <c r="G795" s="158" t="s">
        <v>4660</v>
      </c>
      <c r="H795" s="159" t="s">
        <v>20635</v>
      </c>
      <c r="I795" s="160">
        <v>11120.0</v>
      </c>
      <c r="J795" s="161">
        <v>1100.0</v>
      </c>
      <c r="K795" s="165">
        <v>1100.0</v>
      </c>
      <c r="L795" s="163"/>
      <c r="M795" s="163"/>
      <c r="N795" s="163"/>
      <c r="O795" s="163"/>
      <c r="P795" s="163"/>
      <c r="Q795" s="163"/>
      <c r="R795" s="163"/>
      <c r="S795" s="163"/>
      <c r="T795" s="163"/>
    </row>
    <row r="796" ht="18.75" hidden="1" customHeight="1">
      <c r="A796" s="157">
        <v>45763.0</v>
      </c>
      <c r="B796" s="158">
        <v>15424.0</v>
      </c>
      <c r="C796" s="158" t="s">
        <v>3402</v>
      </c>
      <c r="D796" s="158" t="s">
        <v>20677</v>
      </c>
      <c r="E796" s="158">
        <v>8.0</v>
      </c>
      <c r="F796" s="158" t="s">
        <v>20847</v>
      </c>
      <c r="G796" s="158" t="s">
        <v>4782</v>
      </c>
      <c r="H796" s="159" t="s">
        <v>20635</v>
      </c>
      <c r="I796" s="160">
        <v>14480.0</v>
      </c>
      <c r="J796" s="161">
        <v>4460.0</v>
      </c>
      <c r="K796" s="165">
        <v>4460.0</v>
      </c>
      <c r="L796" s="163"/>
      <c r="M796" s="163"/>
      <c r="N796" s="163"/>
      <c r="O796" s="163"/>
      <c r="P796" s="163"/>
      <c r="Q796" s="163"/>
      <c r="R796" s="163"/>
      <c r="S796" s="163"/>
      <c r="T796" s="163"/>
    </row>
    <row r="797" ht="18.75" hidden="1" customHeight="1">
      <c r="A797" s="157">
        <v>45763.0</v>
      </c>
      <c r="B797" s="158">
        <v>15469.0</v>
      </c>
      <c r="C797" s="158" t="s">
        <v>21259</v>
      </c>
      <c r="D797" s="158" t="s">
        <v>20677</v>
      </c>
      <c r="E797" s="158">
        <v>8.0</v>
      </c>
      <c r="F797" s="158">
        <v>8.0</v>
      </c>
      <c r="G797" s="158" t="s">
        <v>21260</v>
      </c>
      <c r="H797" s="159" t="s">
        <v>20669</v>
      </c>
      <c r="I797" s="160">
        <v>12800.0</v>
      </c>
      <c r="J797" s="161">
        <v>2780.0</v>
      </c>
      <c r="K797" s="162"/>
      <c r="L797" s="164">
        <v>2780.0</v>
      </c>
      <c r="M797" s="163"/>
      <c r="N797" s="163"/>
      <c r="O797" s="163"/>
      <c r="P797" s="163"/>
      <c r="Q797" s="163"/>
      <c r="R797" s="163"/>
      <c r="S797" s="163"/>
      <c r="T797" s="163"/>
    </row>
    <row r="798" ht="18.75" hidden="1" customHeight="1">
      <c r="A798" s="167">
        <v>45763.02901396991</v>
      </c>
      <c r="B798" s="158">
        <v>7068.0</v>
      </c>
      <c r="C798" s="158" t="s">
        <v>4031</v>
      </c>
      <c r="D798" s="158"/>
      <c r="E798" s="158" t="s">
        <v>20634</v>
      </c>
      <c r="F798" s="158"/>
      <c r="G798" s="158" t="s">
        <v>20697</v>
      </c>
      <c r="H798" s="159" t="s">
        <v>20697</v>
      </c>
      <c r="I798" s="160">
        <v>3000.0</v>
      </c>
      <c r="J798" s="161">
        <v>260.0</v>
      </c>
      <c r="K798" s="162">
        <v>260.0</v>
      </c>
      <c r="L798" s="163">
        <v>0.0</v>
      </c>
      <c r="M798" s="163">
        <v>0.0</v>
      </c>
      <c r="N798" s="163">
        <v>0.0</v>
      </c>
      <c r="O798" s="163"/>
      <c r="P798" s="163"/>
      <c r="Q798" s="163"/>
      <c r="R798" s="163"/>
      <c r="S798" s="163"/>
      <c r="T798" s="163"/>
    </row>
    <row r="799" ht="18.75" hidden="1" customHeight="1">
      <c r="A799" s="157">
        <v>45764.0</v>
      </c>
      <c r="B799" s="158">
        <v>15425.0</v>
      </c>
      <c r="C799" s="158" t="s">
        <v>1089</v>
      </c>
      <c r="D799" s="158" t="s">
        <v>20677</v>
      </c>
      <c r="E799" s="158">
        <v>6.0</v>
      </c>
      <c r="F799" s="158" t="s">
        <v>20816</v>
      </c>
      <c r="G799" s="158" t="s">
        <v>21261</v>
      </c>
      <c r="H799" s="159" t="s">
        <v>20635</v>
      </c>
      <c r="I799" s="160">
        <v>12380.0</v>
      </c>
      <c r="J799" s="161">
        <v>2540.0</v>
      </c>
      <c r="K799" s="165">
        <v>2540.0</v>
      </c>
      <c r="L799" s="163"/>
      <c r="M799" s="163"/>
      <c r="N799" s="163"/>
      <c r="O799" s="163"/>
      <c r="P799" s="163"/>
      <c r="Q799" s="163"/>
      <c r="R799" s="163"/>
      <c r="S799" s="163"/>
      <c r="T799" s="163"/>
    </row>
    <row r="800" ht="18.75" hidden="1" customHeight="1">
      <c r="A800" s="157">
        <v>45764.0</v>
      </c>
      <c r="B800" s="158">
        <v>15426.0</v>
      </c>
      <c r="C800" s="158" t="s">
        <v>4877</v>
      </c>
      <c r="D800" s="158" t="s">
        <v>20687</v>
      </c>
      <c r="E800" s="158">
        <v>8.0</v>
      </c>
      <c r="F800" s="158" t="s">
        <v>21262</v>
      </c>
      <c r="G800" s="158" t="s">
        <v>4767</v>
      </c>
      <c r="H800" s="159" t="s">
        <v>20635</v>
      </c>
      <c r="I800" s="160">
        <v>18400.0</v>
      </c>
      <c r="J800" s="161">
        <v>8380.0</v>
      </c>
      <c r="K800" s="165">
        <v>8380.0</v>
      </c>
      <c r="L800" s="163"/>
      <c r="M800" s="163"/>
      <c r="N800" s="163"/>
      <c r="O800" s="163"/>
      <c r="P800" s="163"/>
      <c r="Q800" s="163"/>
      <c r="R800" s="163"/>
      <c r="S800" s="163"/>
      <c r="T800" s="163"/>
    </row>
    <row r="801" ht="18.75" hidden="1" customHeight="1">
      <c r="A801" s="157">
        <v>45764.0</v>
      </c>
      <c r="B801" s="158">
        <v>15427.0</v>
      </c>
      <c r="C801" s="158" t="s">
        <v>21263</v>
      </c>
      <c r="D801" s="158" t="s">
        <v>20673</v>
      </c>
      <c r="E801" s="158">
        <v>8.0</v>
      </c>
      <c r="F801" s="158" t="s">
        <v>21083</v>
      </c>
      <c r="G801" s="158" t="s">
        <v>4723</v>
      </c>
      <c r="H801" s="159" t="s">
        <v>20635</v>
      </c>
      <c r="I801" s="160">
        <v>10480.0</v>
      </c>
      <c r="J801" s="161">
        <v>640.0</v>
      </c>
      <c r="K801" s="165">
        <v>640.0</v>
      </c>
      <c r="L801" s="163"/>
      <c r="M801" s="163"/>
      <c r="N801" s="163"/>
      <c r="O801" s="163"/>
      <c r="P801" s="163"/>
      <c r="Q801" s="163"/>
      <c r="R801" s="163"/>
      <c r="S801" s="163"/>
      <c r="T801" s="163"/>
    </row>
    <row r="802" ht="18.75" hidden="1" customHeight="1">
      <c r="A802" s="157">
        <v>45764.0</v>
      </c>
      <c r="B802" s="158">
        <v>15428.0</v>
      </c>
      <c r="C802" s="158"/>
      <c r="D802" s="158" t="s">
        <v>20673</v>
      </c>
      <c r="E802" s="158">
        <v>8.0</v>
      </c>
      <c r="F802" s="158"/>
      <c r="G802" s="158" t="s">
        <v>21264</v>
      </c>
      <c r="H802" s="159" t="s">
        <v>20635</v>
      </c>
      <c r="I802" s="160">
        <v>14520.0</v>
      </c>
      <c r="J802" s="161">
        <v>4680.0</v>
      </c>
      <c r="K802" s="165">
        <v>4680.0</v>
      </c>
      <c r="L802" s="163"/>
      <c r="M802" s="163"/>
      <c r="N802" s="163"/>
      <c r="O802" s="163"/>
      <c r="P802" s="163"/>
      <c r="Q802" s="163"/>
      <c r="R802" s="163"/>
      <c r="S802" s="163"/>
      <c r="T802" s="163"/>
    </row>
    <row r="803" ht="18.75" hidden="1" customHeight="1">
      <c r="A803" s="157">
        <v>45764.0</v>
      </c>
      <c r="B803" s="158">
        <v>15429.0</v>
      </c>
      <c r="C803" s="158" t="s">
        <v>443</v>
      </c>
      <c r="D803" s="158" t="s">
        <v>20677</v>
      </c>
      <c r="E803" s="158">
        <v>16.0</v>
      </c>
      <c r="F803" s="158" t="s">
        <v>21046</v>
      </c>
      <c r="G803" s="158" t="s">
        <v>4942</v>
      </c>
      <c r="H803" s="159" t="s">
        <v>20635</v>
      </c>
      <c r="I803" s="160">
        <v>12280.0</v>
      </c>
      <c r="J803" s="161">
        <v>2000.0</v>
      </c>
      <c r="K803" s="165">
        <v>2000.0</v>
      </c>
      <c r="L803" s="163"/>
      <c r="M803" s="163"/>
      <c r="N803" s="163"/>
      <c r="O803" s="163"/>
      <c r="P803" s="163"/>
      <c r="Q803" s="163"/>
      <c r="R803" s="163"/>
      <c r="S803" s="163"/>
      <c r="T803" s="163"/>
    </row>
    <row r="804" ht="18.75" hidden="1" customHeight="1">
      <c r="A804" s="157">
        <v>45764.0</v>
      </c>
      <c r="B804" s="158">
        <v>15430.0</v>
      </c>
      <c r="C804" s="158" t="s">
        <v>20823</v>
      </c>
      <c r="D804" s="158" t="s">
        <v>20677</v>
      </c>
      <c r="E804" s="158">
        <v>12.0</v>
      </c>
      <c r="F804" s="158"/>
      <c r="G804" s="158" t="s">
        <v>21265</v>
      </c>
      <c r="H804" s="159" t="s">
        <v>20635</v>
      </c>
      <c r="I804" s="160">
        <v>10620.0</v>
      </c>
      <c r="J804" s="161">
        <v>580.0</v>
      </c>
      <c r="K804" s="165">
        <v>580.0</v>
      </c>
      <c r="L804" s="163"/>
      <c r="M804" s="163"/>
      <c r="N804" s="163"/>
      <c r="O804" s="163"/>
      <c r="P804" s="163"/>
      <c r="Q804" s="163"/>
      <c r="R804" s="163"/>
      <c r="S804" s="163"/>
      <c r="T804" s="163"/>
    </row>
    <row r="805" ht="18.75" hidden="1" customHeight="1">
      <c r="A805" s="157">
        <v>45764.0</v>
      </c>
      <c r="B805" s="158">
        <v>15431.0</v>
      </c>
      <c r="C805" s="158"/>
      <c r="D805" s="158" t="s">
        <v>20673</v>
      </c>
      <c r="E805" s="158">
        <v>8.0</v>
      </c>
      <c r="F805" s="158" t="s">
        <v>20791</v>
      </c>
      <c r="G805" s="158" t="s">
        <v>4180</v>
      </c>
      <c r="H805" s="159" t="s">
        <v>20635</v>
      </c>
      <c r="I805" s="160">
        <v>10940.0</v>
      </c>
      <c r="J805" s="161">
        <v>1100.0</v>
      </c>
      <c r="K805" s="165">
        <v>1100.0</v>
      </c>
      <c r="L805" s="163"/>
      <c r="M805" s="163"/>
      <c r="N805" s="163"/>
      <c r="O805" s="163"/>
      <c r="P805" s="163"/>
      <c r="Q805" s="163"/>
      <c r="R805" s="163"/>
      <c r="S805" s="163"/>
      <c r="T805" s="163"/>
    </row>
    <row r="806" ht="18.75" hidden="1" customHeight="1">
      <c r="A806" s="166">
        <v>45764.0</v>
      </c>
      <c r="B806" s="158">
        <v>7075.0</v>
      </c>
      <c r="C806" s="158" t="s">
        <v>21266</v>
      </c>
      <c r="D806" s="158"/>
      <c r="E806" s="158" t="s">
        <v>20634</v>
      </c>
      <c r="F806" s="158"/>
      <c r="G806" s="158" t="s">
        <v>21267</v>
      </c>
      <c r="H806" s="159" t="s">
        <v>21267</v>
      </c>
      <c r="I806" s="160">
        <v>3180.0</v>
      </c>
      <c r="J806" s="161">
        <v>260.0</v>
      </c>
      <c r="K806" s="162">
        <v>0.0</v>
      </c>
      <c r="L806" s="163">
        <v>260.0</v>
      </c>
      <c r="M806" s="163">
        <v>0.0</v>
      </c>
      <c r="N806" s="163">
        <v>0.0</v>
      </c>
      <c r="O806" s="163"/>
      <c r="P806" s="163"/>
      <c r="Q806" s="163"/>
      <c r="R806" s="163"/>
      <c r="S806" s="163"/>
      <c r="T806" s="163"/>
    </row>
    <row r="807" ht="18.75" hidden="1" customHeight="1">
      <c r="A807" s="157">
        <v>45764.0</v>
      </c>
      <c r="B807" s="158">
        <v>15432.0</v>
      </c>
      <c r="C807" s="158"/>
      <c r="D807" s="158" t="s">
        <v>20677</v>
      </c>
      <c r="E807" s="158">
        <v>8.0</v>
      </c>
      <c r="F807" s="158" t="s">
        <v>21175</v>
      </c>
      <c r="G807" s="158" t="s">
        <v>21268</v>
      </c>
      <c r="H807" s="159" t="s">
        <v>20635</v>
      </c>
      <c r="I807" s="160">
        <v>11120.0</v>
      </c>
      <c r="J807" s="161">
        <v>1100.0</v>
      </c>
      <c r="K807" s="165">
        <v>1100.0</v>
      </c>
      <c r="L807" s="163"/>
      <c r="M807" s="163"/>
      <c r="N807" s="163"/>
      <c r="O807" s="163"/>
      <c r="P807" s="163"/>
      <c r="Q807" s="163"/>
      <c r="R807" s="163"/>
      <c r="S807" s="163"/>
      <c r="T807" s="163"/>
    </row>
    <row r="808" ht="18.75" hidden="1" customHeight="1">
      <c r="A808" s="157">
        <v>45764.0</v>
      </c>
      <c r="B808" s="158">
        <v>15433.0</v>
      </c>
      <c r="C808" s="158" t="s">
        <v>867</v>
      </c>
      <c r="D808" s="158" t="s">
        <v>20695</v>
      </c>
      <c r="E808" s="158" t="s">
        <v>132</v>
      </c>
      <c r="F808" s="158" t="s">
        <v>21025</v>
      </c>
      <c r="G808" s="158" t="s">
        <v>4993</v>
      </c>
      <c r="H808" s="159" t="s">
        <v>20635</v>
      </c>
      <c r="I808" s="160">
        <v>11440.0</v>
      </c>
      <c r="J808" s="161">
        <v>1480.0</v>
      </c>
      <c r="K808" s="165">
        <v>1480.0</v>
      </c>
      <c r="L808" s="163"/>
      <c r="M808" s="163"/>
      <c r="N808" s="163"/>
      <c r="O808" s="163"/>
      <c r="P808" s="163"/>
      <c r="Q808" s="163"/>
      <c r="R808" s="163"/>
      <c r="S808" s="163"/>
      <c r="T808" s="163"/>
    </row>
    <row r="809" ht="18.75" hidden="1" customHeight="1">
      <c r="A809" s="166">
        <v>45764.0</v>
      </c>
      <c r="B809" s="158">
        <v>7076.0</v>
      </c>
      <c r="C809" s="158" t="s">
        <v>4802</v>
      </c>
      <c r="D809" s="158"/>
      <c r="E809" s="158" t="s">
        <v>20634</v>
      </c>
      <c r="F809" s="158"/>
      <c r="G809" s="158" t="s">
        <v>21269</v>
      </c>
      <c r="H809" s="159" t="s">
        <v>21269</v>
      </c>
      <c r="I809" s="160">
        <v>3400.0</v>
      </c>
      <c r="J809" s="161">
        <v>760.0</v>
      </c>
      <c r="K809" s="162">
        <v>760.0</v>
      </c>
      <c r="L809" s="163">
        <v>0.0</v>
      </c>
      <c r="M809" s="163">
        <v>0.0</v>
      </c>
      <c r="N809" s="163">
        <v>0.0</v>
      </c>
      <c r="O809" s="163"/>
      <c r="P809" s="163"/>
      <c r="Q809" s="163"/>
      <c r="R809" s="163"/>
      <c r="S809" s="163"/>
      <c r="T809" s="163"/>
    </row>
    <row r="810" ht="18.75" hidden="1" customHeight="1">
      <c r="A810" s="157">
        <v>45764.0</v>
      </c>
      <c r="B810" s="158">
        <v>15434.0</v>
      </c>
      <c r="C810" s="158" t="s">
        <v>2851</v>
      </c>
      <c r="D810" s="158" t="s">
        <v>20673</v>
      </c>
      <c r="E810" s="158">
        <v>8.0</v>
      </c>
      <c r="F810" s="158" t="s">
        <v>20902</v>
      </c>
      <c r="G810" s="158" t="s">
        <v>4135</v>
      </c>
      <c r="H810" s="159" t="s">
        <v>20635</v>
      </c>
      <c r="I810" s="160">
        <v>11920.0</v>
      </c>
      <c r="J810" s="161">
        <v>2080.0</v>
      </c>
      <c r="K810" s="165">
        <v>2080.0</v>
      </c>
      <c r="L810" s="163"/>
      <c r="M810" s="163"/>
      <c r="N810" s="163"/>
      <c r="O810" s="163"/>
      <c r="P810" s="163"/>
      <c r="Q810" s="163"/>
      <c r="R810" s="163"/>
      <c r="S810" s="163"/>
      <c r="T810" s="163"/>
    </row>
    <row r="811" ht="18.75" hidden="1" customHeight="1">
      <c r="A811" s="157">
        <v>45764.0</v>
      </c>
      <c r="B811" s="158">
        <v>15435.0</v>
      </c>
      <c r="C811" s="158" t="s">
        <v>21270</v>
      </c>
      <c r="D811" s="158" t="s">
        <v>20677</v>
      </c>
      <c r="E811" s="158">
        <v>8.0</v>
      </c>
      <c r="F811" s="158" t="s">
        <v>21145</v>
      </c>
      <c r="G811" s="158" t="s">
        <v>21271</v>
      </c>
      <c r="H811" s="159" t="s">
        <v>20635</v>
      </c>
      <c r="I811" s="160">
        <v>12380.0</v>
      </c>
      <c r="J811" s="161">
        <v>2360.0</v>
      </c>
      <c r="K811" s="165">
        <v>2360.0</v>
      </c>
      <c r="L811" s="163"/>
      <c r="M811" s="163"/>
      <c r="N811" s="163"/>
      <c r="O811" s="163"/>
      <c r="P811" s="163"/>
      <c r="Q811" s="163"/>
      <c r="R811" s="163"/>
      <c r="S811" s="163"/>
      <c r="T811" s="163"/>
    </row>
    <row r="812" ht="18.75" hidden="1" customHeight="1">
      <c r="A812" s="157">
        <v>45764.0</v>
      </c>
      <c r="B812" s="158">
        <v>15436.0</v>
      </c>
      <c r="C812" s="158"/>
      <c r="D812" s="158" t="s">
        <v>20687</v>
      </c>
      <c r="E812" s="158">
        <v>12.0</v>
      </c>
      <c r="F812" s="158" t="s">
        <v>20981</v>
      </c>
      <c r="G812" s="158" t="s">
        <v>4387</v>
      </c>
      <c r="H812" s="159" t="s">
        <v>20635</v>
      </c>
      <c r="I812" s="160">
        <v>11640.0</v>
      </c>
      <c r="J812" s="161">
        <v>1600.0</v>
      </c>
      <c r="K812" s="165">
        <v>1600.0</v>
      </c>
      <c r="L812" s="163"/>
      <c r="M812" s="163"/>
      <c r="N812" s="163"/>
      <c r="O812" s="163"/>
      <c r="P812" s="163"/>
      <c r="Q812" s="163"/>
      <c r="R812" s="163"/>
      <c r="S812" s="163"/>
      <c r="T812" s="163"/>
    </row>
    <row r="813" ht="18.75" hidden="1" customHeight="1">
      <c r="A813" s="157">
        <v>45764.0</v>
      </c>
      <c r="B813" s="158">
        <v>15437.0</v>
      </c>
      <c r="C813" s="158" t="s">
        <v>21234</v>
      </c>
      <c r="D813" s="158" t="s">
        <v>20695</v>
      </c>
      <c r="E813" s="158">
        <v>8.0</v>
      </c>
      <c r="F813" s="158" t="s">
        <v>20710</v>
      </c>
      <c r="G813" s="158" t="s">
        <v>4756</v>
      </c>
      <c r="H813" s="159" t="s">
        <v>20635</v>
      </c>
      <c r="I813" s="160">
        <v>10520.0</v>
      </c>
      <c r="J813" s="161">
        <v>820.0</v>
      </c>
      <c r="K813" s="165">
        <v>820.0</v>
      </c>
      <c r="L813" s="163"/>
      <c r="M813" s="163"/>
      <c r="N813" s="163"/>
      <c r="O813" s="163"/>
      <c r="P813" s="163"/>
      <c r="Q813" s="163"/>
      <c r="R813" s="163"/>
      <c r="S813" s="163"/>
      <c r="T813" s="163"/>
    </row>
    <row r="814" ht="18.75" hidden="1" customHeight="1">
      <c r="A814" s="157">
        <v>45764.0</v>
      </c>
      <c r="B814" s="158">
        <v>15438.0</v>
      </c>
      <c r="C814" s="158" t="s">
        <v>21272</v>
      </c>
      <c r="D814" s="158" t="s">
        <v>20687</v>
      </c>
      <c r="E814" s="158">
        <v>8.0</v>
      </c>
      <c r="F814" s="158" t="s">
        <v>20714</v>
      </c>
      <c r="G814" s="158" t="s">
        <v>21273</v>
      </c>
      <c r="H814" s="159" t="s">
        <v>20635</v>
      </c>
      <c r="I814" s="160">
        <v>12160.0</v>
      </c>
      <c r="J814" s="161">
        <v>2140.0</v>
      </c>
      <c r="K814" s="165">
        <v>2140.0</v>
      </c>
      <c r="L814" s="163"/>
      <c r="M814" s="163"/>
      <c r="N814" s="163"/>
      <c r="O814" s="163"/>
      <c r="P814" s="163"/>
      <c r="Q814" s="163"/>
      <c r="R814" s="163"/>
      <c r="S814" s="163"/>
      <c r="T814" s="163"/>
    </row>
    <row r="815" ht="18.75" hidden="1" customHeight="1">
      <c r="A815" s="157">
        <v>45764.0</v>
      </c>
      <c r="B815" s="158">
        <v>15439.0</v>
      </c>
      <c r="C815" s="158" t="s">
        <v>21205</v>
      </c>
      <c r="D815" s="158" t="s">
        <v>20677</v>
      </c>
      <c r="E815" s="158">
        <v>14.0</v>
      </c>
      <c r="F815" s="158" t="s">
        <v>20793</v>
      </c>
      <c r="G815" s="158" t="s">
        <v>21274</v>
      </c>
      <c r="H815" s="159" t="s">
        <v>20635</v>
      </c>
      <c r="I815" s="160">
        <v>14080.0</v>
      </c>
      <c r="J815" s="161">
        <v>4040.0</v>
      </c>
      <c r="K815" s="165">
        <v>4040.0</v>
      </c>
      <c r="L815" s="163"/>
      <c r="M815" s="163"/>
      <c r="N815" s="163"/>
      <c r="O815" s="163"/>
      <c r="P815" s="163"/>
      <c r="Q815" s="163"/>
      <c r="R815" s="163"/>
      <c r="S815" s="163"/>
      <c r="T815" s="163"/>
    </row>
    <row r="816" ht="18.75" hidden="1" customHeight="1">
      <c r="A816" s="157">
        <v>45764.0</v>
      </c>
      <c r="B816" s="158">
        <v>15440.0</v>
      </c>
      <c r="C816" s="158"/>
      <c r="D816" s="158" t="s">
        <v>20673</v>
      </c>
      <c r="E816" s="158">
        <v>6.0</v>
      </c>
      <c r="F816" s="158" t="s">
        <v>20708</v>
      </c>
      <c r="G816" s="158" t="s">
        <v>21275</v>
      </c>
      <c r="H816" s="159" t="s">
        <v>20638</v>
      </c>
      <c r="I816" s="160">
        <v>15240.0</v>
      </c>
      <c r="J816" s="161">
        <v>5420.0</v>
      </c>
      <c r="K816" s="162"/>
      <c r="L816" s="163"/>
      <c r="M816" s="163"/>
      <c r="N816" s="164">
        <v>5420.0</v>
      </c>
      <c r="O816" s="163"/>
      <c r="P816" s="163"/>
      <c r="Q816" s="163"/>
      <c r="R816" s="163"/>
      <c r="S816" s="163"/>
      <c r="T816" s="163"/>
    </row>
    <row r="817" ht="18.75" hidden="1" customHeight="1">
      <c r="A817" s="157">
        <v>45764.0</v>
      </c>
      <c r="B817" s="158">
        <v>15442.0</v>
      </c>
      <c r="C817" s="158" t="s">
        <v>21276</v>
      </c>
      <c r="D817" s="158" t="s">
        <v>20677</v>
      </c>
      <c r="E817" s="158">
        <v>8.0</v>
      </c>
      <c r="F817" s="158" t="s">
        <v>20961</v>
      </c>
      <c r="G817" s="158" t="s">
        <v>21213</v>
      </c>
      <c r="H817" s="159" t="s">
        <v>20635</v>
      </c>
      <c r="I817" s="160">
        <v>12820.0</v>
      </c>
      <c r="J817" s="161">
        <v>2800.0</v>
      </c>
      <c r="K817" s="165">
        <v>2800.0</v>
      </c>
      <c r="L817" s="163"/>
      <c r="M817" s="163"/>
      <c r="N817" s="163"/>
      <c r="O817" s="163"/>
      <c r="P817" s="163"/>
      <c r="Q817" s="163"/>
      <c r="R817" s="163"/>
      <c r="S817" s="163"/>
      <c r="T817" s="163"/>
    </row>
    <row r="818" ht="18.75" hidden="1" customHeight="1">
      <c r="A818" s="157">
        <v>45764.0</v>
      </c>
      <c r="B818" s="158">
        <v>15443.0</v>
      </c>
      <c r="C818" s="158" t="s">
        <v>21277</v>
      </c>
      <c r="D818" s="158" t="s">
        <v>20677</v>
      </c>
      <c r="E818" s="158">
        <v>8.0</v>
      </c>
      <c r="F818" s="158" t="s">
        <v>20733</v>
      </c>
      <c r="G818" s="158" t="s">
        <v>21278</v>
      </c>
      <c r="H818" s="159" t="s">
        <v>20635</v>
      </c>
      <c r="I818" s="160">
        <v>13240.0</v>
      </c>
      <c r="J818" s="161">
        <v>3220.0</v>
      </c>
      <c r="K818" s="165">
        <v>3220.0</v>
      </c>
      <c r="L818" s="163"/>
      <c r="M818" s="163"/>
      <c r="N818" s="163"/>
      <c r="O818" s="163"/>
      <c r="P818" s="163"/>
      <c r="Q818" s="163"/>
      <c r="R818" s="163"/>
      <c r="S818" s="163"/>
      <c r="T818" s="163"/>
    </row>
    <row r="819" ht="18.75" hidden="1" customHeight="1">
      <c r="A819" s="157">
        <v>45764.0</v>
      </c>
      <c r="B819" s="158">
        <v>15536.0</v>
      </c>
      <c r="C819" s="158" t="s">
        <v>21259</v>
      </c>
      <c r="D819" s="158" t="s">
        <v>20695</v>
      </c>
      <c r="E819" s="158">
        <v>16.0</v>
      </c>
      <c r="F819" s="158">
        <v>16.001</v>
      </c>
      <c r="G819" s="158" t="s">
        <v>21279</v>
      </c>
      <c r="H819" s="159" t="s">
        <v>20669</v>
      </c>
      <c r="I819" s="160">
        <v>20120.0</v>
      </c>
      <c r="J819" s="161">
        <v>10400.0</v>
      </c>
      <c r="K819" s="162"/>
      <c r="L819" s="164">
        <v>10400.0</v>
      </c>
      <c r="M819" s="163"/>
      <c r="N819" s="163"/>
      <c r="O819" s="163"/>
      <c r="P819" s="163"/>
      <c r="Q819" s="163"/>
      <c r="R819" s="163"/>
      <c r="S819" s="163"/>
      <c r="T819" s="163"/>
    </row>
    <row r="820" ht="18.75" hidden="1" customHeight="1">
      <c r="A820" s="166">
        <v>45764.0</v>
      </c>
      <c r="B820" s="158">
        <v>7134.0</v>
      </c>
      <c r="C820" s="158" t="s">
        <v>21280</v>
      </c>
      <c r="D820" s="158"/>
      <c r="E820" s="158" t="s">
        <v>20634</v>
      </c>
      <c r="F820" s="158"/>
      <c r="G820" s="158"/>
      <c r="H820" s="159"/>
      <c r="I820" s="160">
        <v>3180.0</v>
      </c>
      <c r="J820" s="161">
        <v>260.0</v>
      </c>
      <c r="K820" s="162">
        <v>0.0</v>
      </c>
      <c r="L820" s="163">
        <v>260.0</v>
      </c>
      <c r="M820" s="163">
        <v>0.0</v>
      </c>
      <c r="N820" s="163">
        <v>0.0</v>
      </c>
      <c r="O820" s="163"/>
      <c r="P820" s="163"/>
      <c r="Q820" s="163"/>
      <c r="R820" s="163"/>
      <c r="S820" s="163"/>
      <c r="T820" s="163"/>
    </row>
    <row r="821" ht="18.75" hidden="1" customHeight="1">
      <c r="A821" s="167">
        <v>45764.029006666664</v>
      </c>
      <c r="B821" s="158">
        <v>7074.0</v>
      </c>
      <c r="C821" s="158" t="s">
        <v>3980</v>
      </c>
      <c r="D821" s="158"/>
      <c r="E821" s="158" t="s">
        <v>20634</v>
      </c>
      <c r="F821" s="158"/>
      <c r="G821" s="158" t="s">
        <v>21281</v>
      </c>
      <c r="H821" s="159" t="s">
        <v>21281</v>
      </c>
      <c r="I821" s="160">
        <v>3500.0</v>
      </c>
      <c r="J821" s="161">
        <v>1220.0</v>
      </c>
      <c r="K821" s="162">
        <v>976.0</v>
      </c>
      <c r="L821" s="163">
        <v>0.0</v>
      </c>
      <c r="M821" s="163">
        <v>0.0</v>
      </c>
      <c r="N821" s="163">
        <v>244.0</v>
      </c>
      <c r="O821" s="163"/>
      <c r="P821" s="163"/>
      <c r="Q821" s="163"/>
      <c r="R821" s="163"/>
      <c r="S821" s="163"/>
      <c r="T821" s="163"/>
    </row>
    <row r="822" ht="18.75" hidden="1" customHeight="1">
      <c r="A822" s="157">
        <v>45765.0</v>
      </c>
      <c r="B822" s="158">
        <v>15444.0</v>
      </c>
      <c r="C822" s="158" t="s">
        <v>21282</v>
      </c>
      <c r="D822" s="158" t="s">
        <v>20687</v>
      </c>
      <c r="E822" s="158">
        <v>8.0</v>
      </c>
      <c r="F822" s="158" t="s">
        <v>20817</v>
      </c>
      <c r="G822" s="158" t="s">
        <v>21283</v>
      </c>
      <c r="H822" s="159" t="s">
        <v>20635</v>
      </c>
      <c r="I822" s="160">
        <v>11460.0</v>
      </c>
      <c r="J822" s="161">
        <v>1440.0</v>
      </c>
      <c r="K822" s="165">
        <v>1440.0</v>
      </c>
      <c r="L822" s="163"/>
      <c r="M822" s="163"/>
      <c r="N822" s="163"/>
      <c r="O822" s="163"/>
      <c r="P822" s="163"/>
      <c r="Q822" s="163"/>
      <c r="R822" s="163"/>
      <c r="S822" s="163"/>
      <c r="T822" s="163"/>
    </row>
    <row r="823" ht="18.75" hidden="1" customHeight="1">
      <c r="A823" s="157">
        <v>45765.0</v>
      </c>
      <c r="B823" s="158">
        <v>15445.0</v>
      </c>
      <c r="C823" s="158" t="s">
        <v>21284</v>
      </c>
      <c r="D823" s="158" t="s">
        <v>20687</v>
      </c>
      <c r="E823" s="158">
        <v>8.0</v>
      </c>
      <c r="F823" s="158" t="s">
        <v>20714</v>
      </c>
      <c r="G823" s="158" t="s">
        <v>21285</v>
      </c>
      <c r="H823" s="159" t="s">
        <v>20635</v>
      </c>
      <c r="I823" s="160">
        <v>11360.0</v>
      </c>
      <c r="J823" s="161">
        <v>1340.0</v>
      </c>
      <c r="K823" s="165">
        <v>1340.0</v>
      </c>
      <c r="L823" s="163"/>
      <c r="M823" s="163"/>
      <c r="N823" s="163"/>
      <c r="O823" s="163"/>
      <c r="P823" s="163"/>
      <c r="Q823" s="163"/>
      <c r="R823" s="163"/>
      <c r="S823" s="163"/>
      <c r="T823" s="163"/>
    </row>
    <row r="824" ht="18.75" hidden="1" customHeight="1">
      <c r="A824" s="157">
        <v>45765.0</v>
      </c>
      <c r="B824" s="158">
        <v>15446.0</v>
      </c>
      <c r="C824" s="158" t="s">
        <v>21286</v>
      </c>
      <c r="D824" s="158" t="s">
        <v>20695</v>
      </c>
      <c r="E824" s="158">
        <v>16.0</v>
      </c>
      <c r="F824" s="158" t="s">
        <v>21287</v>
      </c>
      <c r="G824" s="158" t="s">
        <v>21288</v>
      </c>
      <c r="H824" s="159" t="s">
        <v>20635</v>
      </c>
      <c r="I824" s="160">
        <v>14020.0</v>
      </c>
      <c r="J824" s="161">
        <v>4300.0</v>
      </c>
      <c r="K824" s="165">
        <v>4300.0</v>
      </c>
      <c r="L824" s="163"/>
      <c r="M824" s="163"/>
      <c r="N824" s="163"/>
      <c r="O824" s="163"/>
      <c r="P824" s="163"/>
      <c r="Q824" s="163"/>
      <c r="R824" s="163"/>
      <c r="S824" s="163"/>
      <c r="T824" s="163"/>
    </row>
    <row r="825" ht="18.75" hidden="1" customHeight="1">
      <c r="A825" s="157">
        <v>45765.0</v>
      </c>
      <c r="B825" s="158">
        <v>15447.0</v>
      </c>
      <c r="C825" s="158" t="s">
        <v>21092</v>
      </c>
      <c r="D825" s="158" t="s">
        <v>20695</v>
      </c>
      <c r="E825" s="158" t="s">
        <v>132</v>
      </c>
      <c r="F825" s="158" t="s">
        <v>21289</v>
      </c>
      <c r="G825" s="158" t="s">
        <v>21290</v>
      </c>
      <c r="H825" s="159" t="s">
        <v>20635</v>
      </c>
      <c r="I825" s="160">
        <v>11440.0</v>
      </c>
      <c r="J825" s="161">
        <v>1480.0</v>
      </c>
      <c r="K825" s="165">
        <v>1480.0</v>
      </c>
      <c r="L825" s="163"/>
      <c r="M825" s="163"/>
      <c r="N825" s="163"/>
      <c r="O825" s="163"/>
      <c r="P825" s="163"/>
      <c r="Q825" s="163"/>
      <c r="R825" s="163"/>
      <c r="S825" s="163"/>
      <c r="T825" s="163"/>
    </row>
    <row r="826" ht="18.75" hidden="1" customHeight="1">
      <c r="A826" s="157">
        <v>45765.0</v>
      </c>
      <c r="B826" s="158">
        <v>15448.0</v>
      </c>
      <c r="C826" s="158" t="s">
        <v>21291</v>
      </c>
      <c r="D826" s="158" t="s">
        <v>20687</v>
      </c>
      <c r="E826" s="158">
        <v>8.0</v>
      </c>
      <c r="F826" s="158" t="s">
        <v>20897</v>
      </c>
      <c r="G826" s="158" t="s">
        <v>21292</v>
      </c>
      <c r="H826" s="159" t="s">
        <v>20635</v>
      </c>
      <c r="I826" s="160">
        <v>12860.0</v>
      </c>
      <c r="J826" s="161">
        <v>2840.0</v>
      </c>
      <c r="K826" s="165">
        <v>2840.0</v>
      </c>
      <c r="L826" s="163"/>
      <c r="M826" s="163"/>
      <c r="N826" s="163"/>
      <c r="O826" s="163"/>
      <c r="P826" s="163"/>
      <c r="Q826" s="163"/>
      <c r="R826" s="163"/>
      <c r="S826" s="163"/>
      <c r="T826" s="163"/>
    </row>
    <row r="827" ht="18.75" hidden="1" customHeight="1">
      <c r="A827" s="157">
        <v>45765.0</v>
      </c>
      <c r="B827" s="158">
        <v>15449.0</v>
      </c>
      <c r="C827" s="158" t="s">
        <v>21070</v>
      </c>
      <c r="D827" s="158" t="s">
        <v>20677</v>
      </c>
      <c r="E827" s="158">
        <v>4.0</v>
      </c>
      <c r="F827" s="158"/>
      <c r="G827" s="158" t="s">
        <v>21293</v>
      </c>
      <c r="H827" s="159" t="s">
        <v>20635</v>
      </c>
      <c r="I827" s="160">
        <v>13260.0</v>
      </c>
      <c r="J827" s="161">
        <v>3480.0</v>
      </c>
      <c r="K827" s="165">
        <v>3480.0</v>
      </c>
      <c r="L827" s="163"/>
      <c r="M827" s="163"/>
      <c r="N827" s="163"/>
      <c r="O827" s="163"/>
      <c r="P827" s="163"/>
      <c r="Q827" s="163"/>
      <c r="R827" s="163"/>
      <c r="S827" s="163"/>
      <c r="T827" s="163"/>
    </row>
    <row r="828" ht="18.75" hidden="1" customHeight="1">
      <c r="A828" s="157">
        <v>45765.0</v>
      </c>
      <c r="B828" s="158">
        <v>15450.0</v>
      </c>
      <c r="C828" s="158" t="s">
        <v>21294</v>
      </c>
      <c r="D828" s="158" t="s">
        <v>20695</v>
      </c>
      <c r="E828" s="158" t="s">
        <v>132</v>
      </c>
      <c r="F828" s="158" t="s">
        <v>21295</v>
      </c>
      <c r="G828" s="158" t="s">
        <v>4828</v>
      </c>
      <c r="H828" s="159" t="s">
        <v>20635</v>
      </c>
      <c r="I828" s="160">
        <v>11040.0</v>
      </c>
      <c r="J828" s="161">
        <v>1080.0</v>
      </c>
      <c r="K828" s="165">
        <v>1080.0</v>
      </c>
      <c r="L828" s="163"/>
      <c r="M828" s="163"/>
      <c r="N828" s="163"/>
      <c r="O828" s="163"/>
      <c r="P828" s="163"/>
      <c r="Q828" s="163"/>
      <c r="R828" s="163"/>
      <c r="S828" s="163"/>
      <c r="T828" s="163"/>
    </row>
    <row r="829" ht="18.75" hidden="1" customHeight="1">
      <c r="A829" s="166">
        <v>45765.0</v>
      </c>
      <c r="B829" s="158">
        <v>7078.0</v>
      </c>
      <c r="C829" s="158"/>
      <c r="D829" s="158"/>
      <c r="E829" s="158" t="s">
        <v>20634</v>
      </c>
      <c r="F829" s="158"/>
      <c r="G829" s="158"/>
      <c r="H829" s="159"/>
      <c r="I829" s="160"/>
      <c r="J829" s="161">
        <v>0.0</v>
      </c>
      <c r="K829" s="162">
        <v>0.0</v>
      </c>
      <c r="L829" s="163">
        <v>0.0</v>
      </c>
      <c r="M829" s="163">
        <v>0.0</v>
      </c>
      <c r="N829" s="163">
        <v>0.0</v>
      </c>
      <c r="O829" s="163"/>
      <c r="P829" s="163"/>
      <c r="Q829" s="163"/>
      <c r="R829" s="163"/>
      <c r="S829" s="163"/>
      <c r="T829" s="163"/>
    </row>
    <row r="830" ht="18.75" hidden="1" customHeight="1">
      <c r="A830" s="166">
        <v>45765.0</v>
      </c>
      <c r="B830" s="158">
        <v>7079.0</v>
      </c>
      <c r="C830" s="158" t="s">
        <v>21296</v>
      </c>
      <c r="D830" s="158"/>
      <c r="E830" s="158" t="s">
        <v>20634</v>
      </c>
      <c r="F830" s="158"/>
      <c r="G830" s="158" t="s">
        <v>20685</v>
      </c>
      <c r="H830" s="159" t="s">
        <v>20685</v>
      </c>
      <c r="I830" s="160">
        <v>2620.0</v>
      </c>
      <c r="J830" s="161">
        <v>480.0</v>
      </c>
      <c r="K830" s="162">
        <v>0.0</v>
      </c>
      <c r="L830" s="163">
        <v>0.0</v>
      </c>
      <c r="M830" s="163">
        <v>480.0</v>
      </c>
      <c r="N830" s="163">
        <v>0.0</v>
      </c>
      <c r="O830" s="163"/>
      <c r="P830" s="163"/>
      <c r="Q830" s="163"/>
      <c r="R830" s="163"/>
      <c r="S830" s="163"/>
      <c r="T830" s="163"/>
    </row>
    <row r="831" ht="18.75" hidden="1" customHeight="1">
      <c r="A831" s="157">
        <v>45765.0</v>
      </c>
      <c r="B831" s="158">
        <v>15451.0</v>
      </c>
      <c r="C831" s="158" t="s">
        <v>21297</v>
      </c>
      <c r="D831" s="158" t="s">
        <v>20687</v>
      </c>
      <c r="E831" s="158">
        <v>8.0</v>
      </c>
      <c r="F831" s="158"/>
      <c r="G831" s="158" t="s">
        <v>21298</v>
      </c>
      <c r="H831" s="159" t="s">
        <v>20635</v>
      </c>
      <c r="I831" s="160">
        <v>11780.0</v>
      </c>
      <c r="J831" s="161">
        <v>1760.0</v>
      </c>
      <c r="K831" s="165">
        <v>1760.0</v>
      </c>
      <c r="L831" s="163"/>
      <c r="M831" s="163"/>
      <c r="N831" s="163"/>
      <c r="O831" s="163"/>
      <c r="P831" s="163"/>
      <c r="Q831" s="163"/>
      <c r="R831" s="163"/>
      <c r="S831" s="163"/>
      <c r="T831" s="163"/>
    </row>
    <row r="832" ht="18.75" hidden="1" customHeight="1">
      <c r="A832" s="157">
        <v>45765.0</v>
      </c>
      <c r="B832" s="158">
        <v>15452.0</v>
      </c>
      <c r="C832" s="158" t="s">
        <v>21299</v>
      </c>
      <c r="D832" s="158" t="s">
        <v>20677</v>
      </c>
      <c r="E832" s="158">
        <v>8.0</v>
      </c>
      <c r="F832" s="158" t="s">
        <v>21161</v>
      </c>
      <c r="G832" s="158" t="s">
        <v>21300</v>
      </c>
      <c r="H832" s="159" t="s">
        <v>20635</v>
      </c>
      <c r="I832" s="160">
        <v>14260.0</v>
      </c>
      <c r="J832" s="161">
        <v>4240.0</v>
      </c>
      <c r="K832" s="165">
        <v>4240.0</v>
      </c>
      <c r="L832" s="163"/>
      <c r="M832" s="163"/>
      <c r="N832" s="163"/>
      <c r="O832" s="163"/>
      <c r="P832" s="163"/>
      <c r="Q832" s="163"/>
      <c r="R832" s="163"/>
      <c r="S832" s="163"/>
      <c r="T832" s="163"/>
    </row>
    <row r="833" ht="18.75" hidden="1" customHeight="1">
      <c r="A833" s="157">
        <v>45765.0</v>
      </c>
      <c r="B833" s="158">
        <v>15453.0</v>
      </c>
      <c r="C833" s="158" t="s">
        <v>21301</v>
      </c>
      <c r="D833" s="158" t="s">
        <v>20695</v>
      </c>
      <c r="E833" s="158">
        <v>5.0</v>
      </c>
      <c r="F833" s="158" t="s">
        <v>20952</v>
      </c>
      <c r="G833" s="158" t="s">
        <v>21302</v>
      </c>
      <c r="H833" s="159" t="s">
        <v>20635</v>
      </c>
      <c r="I833" s="160">
        <v>9800.0</v>
      </c>
      <c r="J833" s="161">
        <v>720.0</v>
      </c>
      <c r="K833" s="165">
        <v>720.0</v>
      </c>
      <c r="L833" s="163"/>
      <c r="M833" s="163"/>
      <c r="N833" s="163"/>
      <c r="O833" s="163"/>
      <c r="P833" s="163"/>
      <c r="Q833" s="163"/>
      <c r="R833" s="163"/>
      <c r="S833" s="163"/>
      <c r="T833" s="163"/>
    </row>
    <row r="834" ht="18.75" hidden="1" customHeight="1">
      <c r="A834" s="157">
        <v>45765.0</v>
      </c>
      <c r="B834" s="158">
        <v>15454.0</v>
      </c>
      <c r="C834" s="158" t="s">
        <v>4255</v>
      </c>
      <c r="D834" s="158" t="s">
        <v>20677</v>
      </c>
      <c r="E834" s="158">
        <v>8.0</v>
      </c>
      <c r="F834" s="158" t="s">
        <v>20961</v>
      </c>
      <c r="G834" s="158" t="s">
        <v>21303</v>
      </c>
      <c r="H834" s="159" t="s">
        <v>20638</v>
      </c>
      <c r="I834" s="160">
        <v>18060.0</v>
      </c>
      <c r="J834" s="161">
        <v>8040.0</v>
      </c>
      <c r="K834" s="162"/>
      <c r="L834" s="163"/>
      <c r="M834" s="163"/>
      <c r="N834" s="164">
        <v>8040.0</v>
      </c>
      <c r="O834" s="163"/>
      <c r="P834" s="163"/>
      <c r="Q834" s="163"/>
      <c r="R834" s="163"/>
      <c r="S834" s="163"/>
      <c r="T834" s="163"/>
    </row>
    <row r="835" ht="18.75" hidden="1" customHeight="1">
      <c r="A835" s="157">
        <v>45765.0</v>
      </c>
      <c r="B835" s="158">
        <v>15455.0</v>
      </c>
      <c r="C835" s="158" t="s">
        <v>21304</v>
      </c>
      <c r="D835" s="158" t="s">
        <v>20695</v>
      </c>
      <c r="E835" s="158" t="s">
        <v>132</v>
      </c>
      <c r="F835" s="158" t="s">
        <v>20800</v>
      </c>
      <c r="G835" s="158" t="s">
        <v>4779</v>
      </c>
      <c r="H835" s="159" t="s">
        <v>20635</v>
      </c>
      <c r="I835" s="160">
        <v>10760.0</v>
      </c>
      <c r="J835" s="161">
        <v>800.0</v>
      </c>
      <c r="K835" s="165">
        <v>800.0</v>
      </c>
      <c r="L835" s="163"/>
      <c r="M835" s="163"/>
      <c r="N835" s="163"/>
      <c r="O835" s="163"/>
      <c r="P835" s="163"/>
      <c r="Q835" s="163"/>
      <c r="R835" s="163"/>
      <c r="S835" s="163"/>
      <c r="T835" s="163"/>
    </row>
    <row r="836" ht="18.75" hidden="1" customHeight="1">
      <c r="A836" s="166">
        <v>45765.0</v>
      </c>
      <c r="B836" s="158">
        <v>7080.0</v>
      </c>
      <c r="C836" s="158" t="s">
        <v>21305</v>
      </c>
      <c r="D836" s="158"/>
      <c r="E836" s="158" t="s">
        <v>20634</v>
      </c>
      <c r="F836" s="158"/>
      <c r="G836" s="158" t="s">
        <v>21306</v>
      </c>
      <c r="H836" s="159" t="s">
        <v>21306</v>
      </c>
      <c r="I836" s="160">
        <v>2920.0</v>
      </c>
      <c r="J836" s="161">
        <v>300.0</v>
      </c>
      <c r="K836" s="162">
        <v>300.0</v>
      </c>
      <c r="L836" s="163">
        <v>0.0</v>
      </c>
      <c r="M836" s="163">
        <v>0.0</v>
      </c>
      <c r="N836" s="163">
        <v>0.0</v>
      </c>
      <c r="O836" s="163"/>
      <c r="P836" s="163"/>
      <c r="Q836" s="163"/>
      <c r="R836" s="163"/>
      <c r="S836" s="163"/>
      <c r="T836" s="163"/>
    </row>
    <row r="837" ht="18.75" hidden="1" customHeight="1">
      <c r="A837" s="166">
        <v>45765.0</v>
      </c>
      <c r="B837" s="158">
        <v>7082.0</v>
      </c>
      <c r="C837" s="158" t="s">
        <v>21307</v>
      </c>
      <c r="D837" s="158"/>
      <c r="E837" s="158" t="s">
        <v>20634</v>
      </c>
      <c r="F837" s="158"/>
      <c r="G837" s="158"/>
      <c r="H837" s="159"/>
      <c r="I837" s="160">
        <v>3680.0</v>
      </c>
      <c r="J837" s="161">
        <v>1020.0</v>
      </c>
      <c r="K837" s="162">
        <v>1020.0</v>
      </c>
      <c r="L837" s="163">
        <v>0.0</v>
      </c>
      <c r="M837" s="163">
        <v>0.0</v>
      </c>
      <c r="N837" s="163">
        <v>0.0</v>
      </c>
      <c r="O837" s="163"/>
      <c r="P837" s="163"/>
      <c r="Q837" s="163"/>
      <c r="R837" s="163"/>
      <c r="S837" s="163"/>
      <c r="T837" s="163"/>
    </row>
    <row r="838" ht="18.75" hidden="1" customHeight="1">
      <c r="A838" s="157">
        <v>45765.0</v>
      </c>
      <c r="B838" s="158">
        <v>15456.0</v>
      </c>
      <c r="C838" s="158" t="s">
        <v>21308</v>
      </c>
      <c r="D838" s="158" t="s">
        <v>20677</v>
      </c>
      <c r="E838" s="158">
        <v>12.0</v>
      </c>
      <c r="F838" s="158" t="s">
        <v>20937</v>
      </c>
      <c r="G838" s="158" t="s">
        <v>21309</v>
      </c>
      <c r="H838" s="159" t="s">
        <v>20635</v>
      </c>
      <c r="I838" s="160">
        <v>10780.0</v>
      </c>
      <c r="J838" s="161">
        <v>740.0</v>
      </c>
      <c r="K838" s="165">
        <v>740.0</v>
      </c>
      <c r="L838" s="163"/>
      <c r="M838" s="163"/>
      <c r="N838" s="163"/>
      <c r="O838" s="163"/>
      <c r="P838" s="163"/>
      <c r="Q838" s="163"/>
      <c r="R838" s="163"/>
      <c r="S838" s="163"/>
      <c r="T838" s="163"/>
    </row>
    <row r="839" ht="18.75" hidden="1" customHeight="1">
      <c r="A839" s="157">
        <v>45765.0</v>
      </c>
      <c r="B839" s="158">
        <v>15457.0</v>
      </c>
      <c r="C839" s="158" t="s">
        <v>21310</v>
      </c>
      <c r="D839" s="158" t="s">
        <v>20687</v>
      </c>
      <c r="E839" s="158">
        <v>5.0</v>
      </c>
      <c r="F839" s="158" t="s">
        <v>21311</v>
      </c>
      <c r="G839" s="158" t="s">
        <v>21312</v>
      </c>
      <c r="H839" s="159" t="s">
        <v>20635</v>
      </c>
      <c r="I839" s="160">
        <v>10960.0</v>
      </c>
      <c r="J839" s="161">
        <v>840.0</v>
      </c>
      <c r="K839" s="165">
        <v>840.0</v>
      </c>
      <c r="L839" s="163"/>
      <c r="M839" s="163"/>
      <c r="N839" s="163"/>
      <c r="O839" s="163"/>
      <c r="P839" s="163"/>
      <c r="Q839" s="163"/>
      <c r="R839" s="163"/>
      <c r="S839" s="163"/>
      <c r="T839" s="163"/>
    </row>
    <row r="840" ht="18.75" hidden="1" customHeight="1">
      <c r="A840" s="157">
        <v>45765.0</v>
      </c>
      <c r="B840" s="158">
        <v>15458.0</v>
      </c>
      <c r="C840" s="158" t="s">
        <v>21313</v>
      </c>
      <c r="D840" s="158" t="s">
        <v>20695</v>
      </c>
      <c r="E840" s="158">
        <v>8.0</v>
      </c>
      <c r="F840" s="158" t="s">
        <v>21036</v>
      </c>
      <c r="G840" s="158" t="s">
        <v>21314</v>
      </c>
      <c r="H840" s="159" t="s">
        <v>20635</v>
      </c>
      <c r="I840" s="160">
        <v>11880.0</v>
      </c>
      <c r="J840" s="161">
        <v>2180.0</v>
      </c>
      <c r="K840" s="165">
        <v>2180.0</v>
      </c>
      <c r="L840" s="163"/>
      <c r="M840" s="163"/>
      <c r="N840" s="163"/>
      <c r="O840" s="163"/>
      <c r="P840" s="163"/>
      <c r="Q840" s="163"/>
      <c r="R840" s="163"/>
      <c r="S840" s="163"/>
      <c r="T840" s="163"/>
    </row>
    <row r="841" ht="18.75" hidden="1" customHeight="1">
      <c r="A841" s="157">
        <v>45765.0</v>
      </c>
      <c r="B841" s="158">
        <v>15461.0</v>
      </c>
      <c r="C841" s="158" t="s">
        <v>4582</v>
      </c>
      <c r="D841" s="158" t="s">
        <v>20677</v>
      </c>
      <c r="E841" s="158">
        <v>8.0</v>
      </c>
      <c r="F841" s="158"/>
      <c r="G841" s="158"/>
      <c r="H841" s="159" t="s">
        <v>20669</v>
      </c>
      <c r="I841" s="160">
        <v>12380.0</v>
      </c>
      <c r="J841" s="161">
        <v>2360.0</v>
      </c>
      <c r="K841" s="162"/>
      <c r="L841" s="164">
        <v>2360.0</v>
      </c>
      <c r="M841" s="163"/>
      <c r="N841" s="163"/>
      <c r="O841" s="163"/>
      <c r="P841" s="163"/>
      <c r="Q841" s="163"/>
      <c r="R841" s="163"/>
      <c r="S841" s="163"/>
      <c r="T841" s="163"/>
    </row>
    <row r="842" ht="18.75" hidden="1" customHeight="1">
      <c r="A842" s="157">
        <v>45765.0</v>
      </c>
      <c r="B842" s="158">
        <v>15462.0</v>
      </c>
      <c r="C842" s="158" t="s">
        <v>20832</v>
      </c>
      <c r="D842" s="158" t="s">
        <v>20687</v>
      </c>
      <c r="E842" s="158">
        <v>8.0</v>
      </c>
      <c r="F842" s="158" t="s">
        <v>20725</v>
      </c>
      <c r="G842" s="158" t="s">
        <v>21315</v>
      </c>
      <c r="H842" s="159" t="s">
        <v>20635</v>
      </c>
      <c r="I842" s="160">
        <v>13580.0</v>
      </c>
      <c r="J842" s="161">
        <v>3560.0</v>
      </c>
      <c r="K842" s="165">
        <v>3560.0</v>
      </c>
      <c r="L842" s="163"/>
      <c r="M842" s="163"/>
      <c r="N842" s="163"/>
      <c r="O842" s="163"/>
      <c r="P842" s="163"/>
      <c r="Q842" s="163"/>
      <c r="R842" s="163"/>
      <c r="S842" s="163"/>
      <c r="T842" s="163"/>
    </row>
    <row r="843" ht="18.75" hidden="1" customHeight="1">
      <c r="A843" s="157">
        <v>45765.0</v>
      </c>
      <c r="B843" s="158">
        <v>15463.0</v>
      </c>
      <c r="C843" s="158" t="s">
        <v>20832</v>
      </c>
      <c r="D843" s="158" t="s">
        <v>20695</v>
      </c>
      <c r="E843" s="158">
        <v>8.0</v>
      </c>
      <c r="F843" s="158" t="s">
        <v>20743</v>
      </c>
      <c r="G843" s="158" t="s">
        <v>21316</v>
      </c>
      <c r="H843" s="159" t="s">
        <v>20635</v>
      </c>
      <c r="I843" s="160">
        <v>11320.0</v>
      </c>
      <c r="J843" s="161">
        <v>1620.0</v>
      </c>
      <c r="K843" s="165">
        <v>1620.0</v>
      </c>
      <c r="L843" s="163"/>
      <c r="M843" s="163"/>
      <c r="N843" s="163"/>
      <c r="O843" s="163"/>
      <c r="P843" s="163"/>
      <c r="Q843" s="163"/>
      <c r="R843" s="163"/>
      <c r="S843" s="163"/>
      <c r="T843" s="163"/>
    </row>
    <row r="844" ht="18.75" hidden="1" customHeight="1">
      <c r="A844" s="167">
        <v>45765.0290192824</v>
      </c>
      <c r="B844" s="158">
        <v>7077.0</v>
      </c>
      <c r="C844" s="158" t="s">
        <v>21317</v>
      </c>
      <c r="D844" s="158"/>
      <c r="E844" s="158" t="s">
        <v>20634</v>
      </c>
      <c r="F844" s="158"/>
      <c r="G844" s="158" t="s">
        <v>20685</v>
      </c>
      <c r="H844" s="159" t="s">
        <v>20685</v>
      </c>
      <c r="I844" s="160">
        <v>3160.0</v>
      </c>
      <c r="J844" s="161">
        <v>280.0</v>
      </c>
      <c r="K844" s="162">
        <v>280.0</v>
      </c>
      <c r="L844" s="163">
        <v>0.0</v>
      </c>
      <c r="M844" s="163">
        <v>0.0</v>
      </c>
      <c r="N844" s="163">
        <v>0.0</v>
      </c>
      <c r="O844" s="163"/>
      <c r="P844" s="163"/>
      <c r="Q844" s="163"/>
      <c r="R844" s="163"/>
      <c r="S844" s="163"/>
      <c r="T844" s="163"/>
    </row>
    <row r="845" ht="18.75" hidden="1" customHeight="1">
      <c r="A845" s="157">
        <v>45766.0</v>
      </c>
      <c r="B845" s="158">
        <v>15464.0</v>
      </c>
      <c r="C845" s="158"/>
      <c r="D845" s="158" t="s">
        <v>20677</v>
      </c>
      <c r="E845" s="158">
        <v>12.0</v>
      </c>
      <c r="F845" s="158" t="s">
        <v>21318</v>
      </c>
      <c r="G845" s="158" t="s">
        <v>21319</v>
      </c>
      <c r="H845" s="159" t="s">
        <v>20635</v>
      </c>
      <c r="I845" s="160">
        <v>13880.0</v>
      </c>
      <c r="J845" s="161">
        <v>3840.0</v>
      </c>
      <c r="K845" s="165">
        <v>3840.0</v>
      </c>
      <c r="L845" s="163"/>
      <c r="M845" s="163"/>
      <c r="N845" s="163"/>
      <c r="O845" s="163"/>
      <c r="P845" s="163"/>
      <c r="Q845" s="163"/>
      <c r="R845" s="163"/>
      <c r="S845" s="163"/>
      <c r="T845" s="163"/>
    </row>
    <row r="846" ht="18.75" hidden="1" customHeight="1">
      <c r="A846" s="157">
        <v>45766.0</v>
      </c>
      <c r="B846" s="158">
        <v>15465.0</v>
      </c>
      <c r="C846" s="158"/>
      <c r="D846" s="158" t="s">
        <v>20677</v>
      </c>
      <c r="E846" s="158">
        <v>8.0</v>
      </c>
      <c r="F846" s="158" t="s">
        <v>20959</v>
      </c>
      <c r="G846" s="158" t="s">
        <v>4170</v>
      </c>
      <c r="H846" s="159" t="s">
        <v>20635</v>
      </c>
      <c r="I846" s="160">
        <v>12020.0</v>
      </c>
      <c r="J846" s="161">
        <v>2000.0</v>
      </c>
      <c r="K846" s="165">
        <v>2000.0</v>
      </c>
      <c r="L846" s="163"/>
      <c r="M846" s="163"/>
      <c r="N846" s="163"/>
      <c r="O846" s="163"/>
      <c r="P846" s="163"/>
      <c r="Q846" s="163"/>
      <c r="R846" s="163"/>
      <c r="S846" s="163"/>
      <c r="T846" s="163"/>
    </row>
    <row r="847" ht="18.75" hidden="1" customHeight="1">
      <c r="A847" s="157">
        <v>45766.0</v>
      </c>
      <c r="B847" s="158">
        <v>15466.0</v>
      </c>
      <c r="C847" s="158"/>
      <c r="D847" s="158" t="s">
        <v>20677</v>
      </c>
      <c r="E847" s="158">
        <v>16.0</v>
      </c>
      <c r="F847" s="158" t="s">
        <v>21320</v>
      </c>
      <c r="G847" s="158" t="s">
        <v>4355</v>
      </c>
      <c r="H847" s="159" t="s">
        <v>20635</v>
      </c>
      <c r="I847" s="160">
        <v>14080.0</v>
      </c>
      <c r="J847" s="161">
        <v>3800.0</v>
      </c>
      <c r="K847" s="165">
        <v>3800.0</v>
      </c>
      <c r="L847" s="163"/>
      <c r="M847" s="163"/>
      <c r="N847" s="163"/>
      <c r="O847" s="163"/>
      <c r="P847" s="163"/>
      <c r="Q847" s="163"/>
      <c r="R847" s="163"/>
      <c r="S847" s="163"/>
      <c r="T847" s="163"/>
    </row>
    <row r="848" ht="18.75" hidden="1" customHeight="1">
      <c r="A848" s="157">
        <v>45766.0</v>
      </c>
      <c r="B848" s="158">
        <v>15467.0</v>
      </c>
      <c r="C848" s="158"/>
      <c r="D848" s="158" t="s">
        <v>20677</v>
      </c>
      <c r="E848" s="158">
        <v>8.0</v>
      </c>
      <c r="F848" s="158" t="s">
        <v>20693</v>
      </c>
      <c r="G848" s="158" t="s">
        <v>21321</v>
      </c>
      <c r="H848" s="159" t="s">
        <v>20635</v>
      </c>
      <c r="I848" s="160">
        <v>10980.0</v>
      </c>
      <c r="J848" s="161">
        <v>960.0</v>
      </c>
      <c r="K848" s="165">
        <v>960.0</v>
      </c>
      <c r="L848" s="163"/>
      <c r="M848" s="163"/>
      <c r="N848" s="163"/>
      <c r="O848" s="163"/>
      <c r="P848" s="163"/>
      <c r="Q848" s="163"/>
      <c r="R848" s="163"/>
      <c r="S848" s="163"/>
      <c r="T848" s="163"/>
    </row>
    <row r="849" ht="18.75" hidden="1" customHeight="1">
      <c r="A849" s="157">
        <v>45766.0</v>
      </c>
      <c r="B849" s="158">
        <v>15468.0</v>
      </c>
      <c r="C849" s="158"/>
      <c r="D849" s="158" t="s">
        <v>20677</v>
      </c>
      <c r="E849" s="158">
        <v>8.0</v>
      </c>
      <c r="F849" s="158" t="s">
        <v>21322</v>
      </c>
      <c r="G849" s="158" t="s">
        <v>4607</v>
      </c>
      <c r="H849" s="159" t="s">
        <v>20635</v>
      </c>
      <c r="I849" s="160">
        <v>11240.0</v>
      </c>
      <c r="J849" s="161">
        <v>1220.0</v>
      </c>
      <c r="K849" s="165">
        <v>1220.0</v>
      </c>
      <c r="L849" s="163"/>
      <c r="M849" s="163"/>
      <c r="N849" s="163"/>
      <c r="O849" s="163"/>
      <c r="P849" s="163"/>
      <c r="Q849" s="163"/>
      <c r="R849" s="163"/>
      <c r="S849" s="163"/>
      <c r="T849" s="163"/>
    </row>
    <row r="850" ht="18.75" hidden="1" customHeight="1">
      <c r="A850" s="167">
        <v>45766.02900652778</v>
      </c>
      <c r="B850" s="158">
        <v>7083.0</v>
      </c>
      <c r="C850" s="158"/>
      <c r="D850" s="158"/>
      <c r="E850" s="158" t="s">
        <v>20634</v>
      </c>
      <c r="F850" s="158"/>
      <c r="G850" s="158"/>
      <c r="H850" s="159"/>
      <c r="I850" s="160">
        <v>3100.0</v>
      </c>
      <c r="J850" s="161">
        <v>660.0</v>
      </c>
      <c r="K850" s="162">
        <v>0.0</v>
      </c>
      <c r="L850" s="163">
        <v>660.0</v>
      </c>
      <c r="M850" s="163">
        <v>0.0</v>
      </c>
      <c r="N850" s="163">
        <v>0.0</v>
      </c>
      <c r="O850" s="163"/>
      <c r="P850" s="163"/>
      <c r="Q850" s="163"/>
      <c r="R850" s="163"/>
      <c r="S850" s="163"/>
      <c r="T850" s="163"/>
    </row>
    <row r="851" ht="18.75" hidden="1" customHeight="1">
      <c r="A851" s="166">
        <v>45768.0</v>
      </c>
      <c r="B851" s="158">
        <v>7088.0</v>
      </c>
      <c r="C851" s="158" t="s">
        <v>744</v>
      </c>
      <c r="D851" s="158"/>
      <c r="E851" s="158" t="s">
        <v>20634</v>
      </c>
      <c r="F851" s="158"/>
      <c r="G851" s="158"/>
      <c r="H851" s="159"/>
      <c r="I851" s="160">
        <v>2740.0</v>
      </c>
      <c r="J851" s="161">
        <v>160.0</v>
      </c>
      <c r="K851" s="162">
        <v>160.0</v>
      </c>
      <c r="L851" s="163">
        <v>0.0</v>
      </c>
      <c r="M851" s="163">
        <v>0.0</v>
      </c>
      <c r="N851" s="163">
        <v>0.0</v>
      </c>
      <c r="O851" s="163"/>
      <c r="P851" s="163"/>
      <c r="Q851" s="163"/>
      <c r="R851" s="163"/>
      <c r="S851" s="163"/>
      <c r="T851" s="163"/>
    </row>
    <row r="852" ht="18.75" hidden="1" customHeight="1">
      <c r="A852" s="157">
        <v>45768.0</v>
      </c>
      <c r="B852" s="158">
        <v>15472.0</v>
      </c>
      <c r="C852" s="158" t="s">
        <v>20853</v>
      </c>
      <c r="D852" s="158" t="s">
        <v>20695</v>
      </c>
      <c r="E852" s="158">
        <v>8.0</v>
      </c>
      <c r="F852" s="158"/>
      <c r="G852" s="158" t="s">
        <v>4555</v>
      </c>
      <c r="H852" s="159" t="s">
        <v>20635</v>
      </c>
      <c r="I852" s="160">
        <v>12000.0</v>
      </c>
      <c r="J852" s="161">
        <v>2300.0</v>
      </c>
      <c r="K852" s="165">
        <v>2300.0</v>
      </c>
      <c r="L852" s="163"/>
      <c r="M852" s="163"/>
      <c r="N852" s="163"/>
      <c r="O852" s="163"/>
      <c r="P852" s="163"/>
      <c r="Q852" s="163"/>
      <c r="R852" s="163"/>
      <c r="S852" s="163"/>
      <c r="T852" s="163"/>
    </row>
    <row r="853" ht="18.75" hidden="1" customHeight="1">
      <c r="A853" s="166">
        <v>45768.0</v>
      </c>
      <c r="B853" s="158">
        <v>7089.0</v>
      </c>
      <c r="C853" s="158" t="s">
        <v>744</v>
      </c>
      <c r="D853" s="158"/>
      <c r="E853" s="158" t="s">
        <v>20634</v>
      </c>
      <c r="F853" s="158"/>
      <c r="G853" s="158"/>
      <c r="H853" s="159"/>
      <c r="I853" s="160">
        <v>2820.0</v>
      </c>
      <c r="J853" s="161">
        <v>240.0</v>
      </c>
      <c r="K853" s="162">
        <v>48.0</v>
      </c>
      <c r="L853" s="163">
        <v>0.0</v>
      </c>
      <c r="M853" s="163">
        <v>192.0</v>
      </c>
      <c r="N853" s="163">
        <v>0.0</v>
      </c>
      <c r="O853" s="163"/>
      <c r="P853" s="163"/>
      <c r="Q853" s="163"/>
      <c r="R853" s="163"/>
      <c r="S853" s="163"/>
      <c r="T853" s="163"/>
    </row>
    <row r="854" ht="18.75" hidden="1" customHeight="1">
      <c r="A854" s="157">
        <v>45768.0</v>
      </c>
      <c r="B854" s="158">
        <v>15473.0</v>
      </c>
      <c r="C854" s="158" t="s">
        <v>357</v>
      </c>
      <c r="D854" s="158" t="s">
        <v>20695</v>
      </c>
      <c r="E854" s="158">
        <v>8.0</v>
      </c>
      <c r="F854" s="158" t="s">
        <v>20847</v>
      </c>
      <c r="G854" s="158" t="s">
        <v>4787</v>
      </c>
      <c r="H854" s="159" t="s">
        <v>20638</v>
      </c>
      <c r="I854" s="160">
        <v>16340.0</v>
      </c>
      <c r="J854" s="161">
        <v>6640.0</v>
      </c>
      <c r="K854" s="162"/>
      <c r="L854" s="163"/>
      <c r="M854" s="163"/>
      <c r="N854" s="164">
        <v>6640.0</v>
      </c>
      <c r="O854" s="163"/>
      <c r="P854" s="163"/>
      <c r="Q854" s="163"/>
      <c r="R854" s="163"/>
      <c r="S854" s="163"/>
      <c r="T854" s="163"/>
    </row>
    <row r="855" ht="18.75" hidden="1" customHeight="1">
      <c r="A855" s="157">
        <v>45768.0</v>
      </c>
      <c r="B855" s="158">
        <v>15474.0</v>
      </c>
      <c r="C855" s="158" t="s">
        <v>20760</v>
      </c>
      <c r="D855" s="158" t="s">
        <v>20677</v>
      </c>
      <c r="E855" s="158">
        <v>8.0</v>
      </c>
      <c r="F855" s="158" t="s">
        <v>21323</v>
      </c>
      <c r="G855" s="158" t="s">
        <v>4038</v>
      </c>
      <c r="H855" s="159" t="s">
        <v>20635</v>
      </c>
      <c r="I855" s="160">
        <v>15560.0</v>
      </c>
      <c r="J855" s="161">
        <v>5540.0</v>
      </c>
      <c r="K855" s="165">
        <v>5540.0</v>
      </c>
      <c r="L855" s="163"/>
      <c r="M855" s="163"/>
      <c r="N855" s="163"/>
      <c r="O855" s="163"/>
      <c r="P855" s="163"/>
      <c r="Q855" s="163"/>
      <c r="R855" s="163"/>
      <c r="S855" s="163"/>
      <c r="T855" s="163"/>
    </row>
    <row r="856" ht="18.75" hidden="1" customHeight="1">
      <c r="A856" s="166">
        <v>45768.0</v>
      </c>
      <c r="B856" s="158">
        <v>7090.0</v>
      </c>
      <c r="C856" s="158" t="s">
        <v>744</v>
      </c>
      <c r="D856" s="158"/>
      <c r="E856" s="158" t="s">
        <v>20634</v>
      </c>
      <c r="F856" s="158"/>
      <c r="G856" s="158"/>
      <c r="H856" s="159"/>
      <c r="I856" s="160">
        <v>2880.0</v>
      </c>
      <c r="J856" s="161">
        <v>300.0</v>
      </c>
      <c r="K856" s="162">
        <v>120.0</v>
      </c>
      <c r="L856" s="163">
        <v>0.0</v>
      </c>
      <c r="M856" s="163">
        <v>180.0</v>
      </c>
      <c r="N856" s="163">
        <v>0.0</v>
      </c>
      <c r="O856" s="163"/>
      <c r="P856" s="163"/>
      <c r="Q856" s="163"/>
      <c r="R856" s="163"/>
      <c r="S856" s="163"/>
      <c r="T856" s="163"/>
    </row>
    <row r="857" ht="18.75" hidden="1" customHeight="1">
      <c r="A857" s="166">
        <v>45768.0</v>
      </c>
      <c r="B857" s="158">
        <v>7091.0</v>
      </c>
      <c r="C857" s="158" t="s">
        <v>3980</v>
      </c>
      <c r="D857" s="158"/>
      <c r="E857" s="158" t="s">
        <v>20634</v>
      </c>
      <c r="F857" s="158"/>
      <c r="G857" s="158" t="s">
        <v>21281</v>
      </c>
      <c r="H857" s="159" t="s">
        <v>21281</v>
      </c>
      <c r="I857" s="160">
        <v>3140.0</v>
      </c>
      <c r="J857" s="161">
        <v>860.0</v>
      </c>
      <c r="K857" s="162">
        <v>860.0</v>
      </c>
      <c r="L857" s="163">
        <v>0.0</v>
      </c>
      <c r="M857" s="163">
        <v>0.0</v>
      </c>
      <c r="N857" s="163">
        <v>0.0</v>
      </c>
      <c r="O857" s="163"/>
      <c r="P857" s="163"/>
      <c r="Q857" s="163"/>
      <c r="R857" s="163"/>
      <c r="S857" s="163"/>
      <c r="T857" s="163"/>
    </row>
    <row r="858" ht="18.75" hidden="1" customHeight="1">
      <c r="A858" s="166">
        <v>45768.0</v>
      </c>
      <c r="B858" s="158">
        <v>7092.0</v>
      </c>
      <c r="C858" s="158" t="s">
        <v>4671</v>
      </c>
      <c r="D858" s="158"/>
      <c r="E858" s="158" t="s">
        <v>20634</v>
      </c>
      <c r="F858" s="158"/>
      <c r="G858" s="158" t="s">
        <v>21324</v>
      </c>
      <c r="H858" s="159" t="s">
        <v>21324</v>
      </c>
      <c r="I858" s="160">
        <v>2880.0</v>
      </c>
      <c r="J858" s="161">
        <v>260.0</v>
      </c>
      <c r="K858" s="162">
        <v>260.0</v>
      </c>
      <c r="L858" s="163">
        <v>0.0</v>
      </c>
      <c r="M858" s="163">
        <v>0.0</v>
      </c>
      <c r="N858" s="163">
        <v>0.0</v>
      </c>
      <c r="O858" s="163"/>
      <c r="P858" s="163"/>
      <c r="Q858" s="163"/>
      <c r="R858" s="163"/>
      <c r="S858" s="163"/>
      <c r="T858" s="163"/>
    </row>
    <row r="859" ht="18.75" hidden="1" customHeight="1">
      <c r="A859" s="157">
        <v>45768.0</v>
      </c>
      <c r="B859" s="158">
        <v>15476.0</v>
      </c>
      <c r="C859" s="158" t="s">
        <v>20820</v>
      </c>
      <c r="D859" s="158" t="s">
        <v>20677</v>
      </c>
      <c r="E859" s="158">
        <v>8.0</v>
      </c>
      <c r="F859" s="158" t="s">
        <v>20887</v>
      </c>
      <c r="G859" s="158" t="s">
        <v>4788</v>
      </c>
      <c r="H859" s="159" t="s">
        <v>20635</v>
      </c>
      <c r="I859" s="160">
        <v>14140.0</v>
      </c>
      <c r="J859" s="161">
        <v>4120.0</v>
      </c>
      <c r="K859" s="165">
        <v>4120.0</v>
      </c>
      <c r="L859" s="163"/>
      <c r="M859" s="163"/>
      <c r="N859" s="163"/>
      <c r="O859" s="163"/>
      <c r="P859" s="163"/>
      <c r="Q859" s="163"/>
      <c r="R859" s="163"/>
      <c r="S859" s="163"/>
      <c r="T859" s="163"/>
    </row>
    <row r="860" ht="18.75" hidden="1" customHeight="1">
      <c r="A860" s="157">
        <v>45768.0</v>
      </c>
      <c r="B860" s="158">
        <v>15477.0</v>
      </c>
      <c r="C860" s="158" t="s">
        <v>21254</v>
      </c>
      <c r="D860" s="158" t="s">
        <v>20687</v>
      </c>
      <c r="E860" s="158">
        <v>12.0</v>
      </c>
      <c r="F860" s="158" t="s">
        <v>21325</v>
      </c>
      <c r="G860" s="158" t="s">
        <v>4789</v>
      </c>
      <c r="H860" s="159" t="s">
        <v>20635</v>
      </c>
      <c r="I860" s="160">
        <v>13320.0</v>
      </c>
      <c r="J860" s="161">
        <v>3280.0</v>
      </c>
      <c r="K860" s="165">
        <v>3280.0</v>
      </c>
      <c r="L860" s="163"/>
      <c r="M860" s="163"/>
      <c r="N860" s="163"/>
      <c r="O860" s="163"/>
      <c r="P860" s="163"/>
      <c r="Q860" s="163"/>
      <c r="R860" s="163"/>
      <c r="S860" s="163"/>
      <c r="T860" s="163"/>
    </row>
    <row r="861" ht="18.75" hidden="1" customHeight="1">
      <c r="A861" s="157">
        <v>45768.0</v>
      </c>
      <c r="B861" s="158">
        <v>15478.0</v>
      </c>
      <c r="C861" s="158" t="s">
        <v>20760</v>
      </c>
      <c r="D861" s="158" t="s">
        <v>20677</v>
      </c>
      <c r="E861" s="158">
        <v>8.0</v>
      </c>
      <c r="F861" s="158" t="s">
        <v>21029</v>
      </c>
      <c r="G861" s="158" t="s">
        <v>4789</v>
      </c>
      <c r="H861" s="159" t="s">
        <v>20635</v>
      </c>
      <c r="I861" s="160">
        <v>12900.0</v>
      </c>
      <c r="J861" s="161">
        <v>2880.0</v>
      </c>
      <c r="K861" s="165">
        <v>2880.0</v>
      </c>
      <c r="L861" s="163"/>
      <c r="M861" s="163"/>
      <c r="N861" s="163"/>
      <c r="O861" s="163"/>
      <c r="P861" s="163"/>
      <c r="Q861" s="163"/>
      <c r="R861" s="163"/>
      <c r="S861" s="163"/>
      <c r="T861" s="163"/>
    </row>
    <row r="862" ht="18.75" hidden="1" customHeight="1">
      <c r="A862" s="167">
        <v>45768.0290049537</v>
      </c>
      <c r="B862" s="158">
        <v>7087.0</v>
      </c>
      <c r="C862" s="158" t="s">
        <v>4017</v>
      </c>
      <c r="D862" s="158"/>
      <c r="E862" s="158" t="s">
        <v>20634</v>
      </c>
      <c r="F862" s="158"/>
      <c r="G862" s="158" t="s">
        <v>4500</v>
      </c>
      <c r="H862" s="159" t="s">
        <v>4500</v>
      </c>
      <c r="I862" s="160">
        <v>2980.0</v>
      </c>
      <c r="J862" s="161">
        <v>520.0</v>
      </c>
      <c r="K862" s="162">
        <v>520.0</v>
      </c>
      <c r="L862" s="163">
        <v>0.0</v>
      </c>
      <c r="M862" s="163">
        <v>0.0</v>
      </c>
      <c r="N862" s="163">
        <v>0.0</v>
      </c>
      <c r="O862" s="163"/>
      <c r="P862" s="163"/>
      <c r="Q862" s="163"/>
      <c r="R862" s="163"/>
      <c r="S862" s="163"/>
      <c r="T862" s="163"/>
    </row>
    <row r="863" ht="18.75" hidden="1" customHeight="1">
      <c r="A863" s="157">
        <v>45769.0</v>
      </c>
      <c r="B863" s="158">
        <v>15479.0</v>
      </c>
      <c r="C863" s="158" t="s">
        <v>21233</v>
      </c>
      <c r="D863" s="158" t="s">
        <v>20687</v>
      </c>
      <c r="E863" s="158">
        <v>16.0</v>
      </c>
      <c r="F863" s="158" t="s">
        <v>20894</v>
      </c>
      <c r="G863" s="158" t="s">
        <v>4757</v>
      </c>
      <c r="H863" s="159" t="s">
        <v>20635</v>
      </c>
      <c r="I863" s="160">
        <v>14460.0</v>
      </c>
      <c r="J863" s="161">
        <v>4420.0</v>
      </c>
      <c r="K863" s="165">
        <v>4420.0</v>
      </c>
      <c r="L863" s="163"/>
      <c r="M863" s="163"/>
      <c r="N863" s="163"/>
      <c r="O863" s="163"/>
      <c r="P863" s="163"/>
      <c r="Q863" s="163"/>
      <c r="R863" s="163"/>
      <c r="S863" s="163"/>
      <c r="T863" s="163"/>
    </row>
    <row r="864" ht="18.75" hidden="1" customHeight="1">
      <c r="A864" s="157">
        <v>45769.0</v>
      </c>
      <c r="B864" s="158">
        <v>15480.0</v>
      </c>
      <c r="C864" s="158" t="s">
        <v>4671</v>
      </c>
      <c r="D864" s="158" t="s">
        <v>20677</v>
      </c>
      <c r="E864" s="158">
        <v>8.0</v>
      </c>
      <c r="F864" s="158" t="s">
        <v>21232</v>
      </c>
      <c r="G864" s="158" t="s">
        <v>4734</v>
      </c>
      <c r="H864" s="159" t="s">
        <v>20635</v>
      </c>
      <c r="I864" s="160">
        <v>13500.0</v>
      </c>
      <c r="J864" s="161">
        <v>3480.0</v>
      </c>
      <c r="K864" s="165">
        <v>3480.0</v>
      </c>
      <c r="L864" s="163"/>
      <c r="M864" s="163"/>
      <c r="N864" s="163"/>
      <c r="O864" s="163"/>
      <c r="P864" s="163"/>
      <c r="Q864" s="163"/>
      <c r="R864" s="163"/>
      <c r="S864" s="163"/>
      <c r="T864" s="163"/>
    </row>
    <row r="865" ht="18.75" hidden="1" customHeight="1">
      <c r="A865" s="157">
        <v>45769.0</v>
      </c>
      <c r="B865" s="158">
        <v>15481.0</v>
      </c>
      <c r="C865" s="158" t="s">
        <v>4055</v>
      </c>
      <c r="D865" s="158" t="s">
        <v>20687</v>
      </c>
      <c r="E865" s="158">
        <v>16.0</v>
      </c>
      <c r="F865" s="158" t="s">
        <v>21044</v>
      </c>
      <c r="G865" s="158" t="s">
        <v>4792</v>
      </c>
      <c r="H865" s="159" t="s">
        <v>20635</v>
      </c>
      <c r="I865" s="160">
        <v>10860.0</v>
      </c>
      <c r="J865" s="161">
        <v>820.0</v>
      </c>
      <c r="K865" s="165">
        <v>820.0</v>
      </c>
      <c r="L865" s="163"/>
      <c r="M865" s="163"/>
      <c r="N865" s="163"/>
      <c r="O865" s="163"/>
      <c r="P865" s="163"/>
      <c r="Q865" s="163"/>
      <c r="R865" s="163"/>
      <c r="S865" s="163"/>
      <c r="T865" s="163"/>
    </row>
    <row r="866" ht="18.75" hidden="1" customHeight="1">
      <c r="A866" s="166">
        <v>45769.0</v>
      </c>
      <c r="B866" s="158">
        <v>7094.0</v>
      </c>
      <c r="C866" s="158" t="s">
        <v>4017</v>
      </c>
      <c r="D866" s="158"/>
      <c r="E866" s="158" t="s">
        <v>20634</v>
      </c>
      <c r="F866" s="158"/>
      <c r="G866" s="158" t="s">
        <v>4500</v>
      </c>
      <c r="H866" s="159" t="s">
        <v>4500</v>
      </c>
      <c r="I866" s="160">
        <v>3160.0</v>
      </c>
      <c r="J866" s="161">
        <v>700.0</v>
      </c>
      <c r="K866" s="162">
        <v>700.0</v>
      </c>
      <c r="L866" s="163">
        <v>0.0</v>
      </c>
      <c r="M866" s="163">
        <v>0.0</v>
      </c>
      <c r="N866" s="163">
        <v>0.0</v>
      </c>
      <c r="O866" s="163"/>
      <c r="P866" s="163"/>
      <c r="Q866" s="163"/>
      <c r="R866" s="163"/>
      <c r="S866" s="163"/>
      <c r="T866" s="163"/>
    </row>
    <row r="867" ht="18.75" hidden="1" customHeight="1">
      <c r="A867" s="157">
        <v>45769.0</v>
      </c>
      <c r="B867" s="158">
        <v>15482.0</v>
      </c>
      <c r="C867" s="158" t="s">
        <v>21304</v>
      </c>
      <c r="D867" s="158" t="s">
        <v>20677</v>
      </c>
      <c r="E867" s="158" t="s">
        <v>132</v>
      </c>
      <c r="F867" s="158" t="s">
        <v>21248</v>
      </c>
      <c r="G867" s="158" t="s">
        <v>4779</v>
      </c>
      <c r="H867" s="159" t="s">
        <v>20635</v>
      </c>
      <c r="I867" s="160">
        <v>12880.0</v>
      </c>
      <c r="J867" s="161">
        <v>2520.0</v>
      </c>
      <c r="K867" s="165">
        <v>2520.0</v>
      </c>
      <c r="L867" s="163"/>
      <c r="M867" s="163"/>
      <c r="N867" s="163"/>
      <c r="O867" s="163"/>
      <c r="P867" s="163"/>
      <c r="Q867" s="163"/>
      <c r="R867" s="163"/>
      <c r="S867" s="163"/>
      <c r="T867" s="163"/>
    </row>
    <row r="868" ht="18.75" hidden="1" customHeight="1">
      <c r="A868" s="157">
        <v>45769.0</v>
      </c>
      <c r="B868" s="158">
        <v>15483.0</v>
      </c>
      <c r="C868" s="158" t="s">
        <v>731</v>
      </c>
      <c r="D868" s="158" t="s">
        <v>20673</v>
      </c>
      <c r="E868" s="158">
        <v>16.0</v>
      </c>
      <c r="F868" s="158" t="s">
        <v>20843</v>
      </c>
      <c r="G868" s="158" t="s">
        <v>4793</v>
      </c>
      <c r="H868" s="159" t="s">
        <v>20635</v>
      </c>
      <c r="I868" s="160">
        <v>12140.0</v>
      </c>
      <c r="J868" s="161">
        <v>1860.0</v>
      </c>
      <c r="K868" s="165">
        <v>1860.0</v>
      </c>
      <c r="L868" s="163"/>
      <c r="M868" s="163"/>
      <c r="N868" s="163"/>
      <c r="O868" s="163"/>
      <c r="P868" s="163"/>
      <c r="Q868" s="163"/>
      <c r="R868" s="163"/>
      <c r="S868" s="163"/>
      <c r="T868" s="163"/>
    </row>
    <row r="869" ht="18.75" hidden="1" customHeight="1">
      <c r="A869" s="166">
        <v>45769.0</v>
      </c>
      <c r="B869" s="158">
        <v>7095.0</v>
      </c>
      <c r="C869" s="158" t="s">
        <v>4455</v>
      </c>
      <c r="D869" s="158"/>
      <c r="E869" s="158" t="s">
        <v>20634</v>
      </c>
      <c r="F869" s="158"/>
      <c r="G869" s="158" t="s">
        <v>21326</v>
      </c>
      <c r="H869" s="159" t="s">
        <v>21326</v>
      </c>
      <c r="I869" s="160">
        <v>3000.0</v>
      </c>
      <c r="J869" s="161">
        <v>320.0</v>
      </c>
      <c r="K869" s="162">
        <v>0.0</v>
      </c>
      <c r="L869" s="163">
        <v>320.0</v>
      </c>
      <c r="M869" s="163">
        <v>0.0</v>
      </c>
      <c r="N869" s="163">
        <v>0.0</v>
      </c>
      <c r="O869" s="163"/>
      <c r="P869" s="163"/>
      <c r="Q869" s="163"/>
      <c r="R869" s="163"/>
      <c r="S869" s="163"/>
      <c r="T869" s="163"/>
    </row>
    <row r="870" ht="18.75" hidden="1" customHeight="1">
      <c r="A870" s="157">
        <v>45769.0</v>
      </c>
      <c r="B870" s="158">
        <v>15484.0</v>
      </c>
      <c r="C870" s="158" t="s">
        <v>20716</v>
      </c>
      <c r="D870" s="158" t="s">
        <v>20687</v>
      </c>
      <c r="E870" s="158">
        <v>14.0</v>
      </c>
      <c r="F870" s="158" t="s">
        <v>21118</v>
      </c>
      <c r="G870" s="158" t="s">
        <v>3993</v>
      </c>
      <c r="H870" s="159" t="s">
        <v>20635</v>
      </c>
      <c r="I870" s="160">
        <v>13780.0</v>
      </c>
      <c r="J870" s="161">
        <v>3740.0</v>
      </c>
      <c r="K870" s="165">
        <v>3740.0</v>
      </c>
      <c r="L870" s="163"/>
      <c r="M870" s="163"/>
      <c r="N870" s="163"/>
      <c r="O870" s="163"/>
      <c r="P870" s="163"/>
      <c r="Q870" s="163"/>
      <c r="R870" s="163"/>
      <c r="S870" s="163"/>
      <c r="T870" s="163"/>
    </row>
    <row r="871" ht="18.75" hidden="1" customHeight="1">
      <c r="A871" s="166">
        <v>45769.0</v>
      </c>
      <c r="B871" s="158">
        <v>7096.0</v>
      </c>
      <c r="C871" s="158" t="s">
        <v>3989</v>
      </c>
      <c r="D871" s="158"/>
      <c r="E871" s="158" t="s">
        <v>20634</v>
      </c>
      <c r="F871" s="158"/>
      <c r="G871" s="158" t="s">
        <v>21327</v>
      </c>
      <c r="H871" s="159" t="s">
        <v>21327</v>
      </c>
      <c r="I871" s="160">
        <v>4300.0</v>
      </c>
      <c r="J871" s="161">
        <v>1080.0</v>
      </c>
      <c r="K871" s="162">
        <v>0.0</v>
      </c>
      <c r="L871" s="163">
        <v>1080.0</v>
      </c>
      <c r="M871" s="163">
        <v>0.0</v>
      </c>
      <c r="N871" s="163">
        <v>0.0</v>
      </c>
      <c r="O871" s="163"/>
      <c r="P871" s="163"/>
      <c r="Q871" s="163"/>
      <c r="R871" s="163"/>
      <c r="S871" s="163"/>
      <c r="T871" s="163"/>
    </row>
    <row r="872" ht="18.75" hidden="1" customHeight="1">
      <c r="A872" s="157">
        <v>45769.0</v>
      </c>
      <c r="B872" s="158">
        <v>15485.0</v>
      </c>
      <c r="C872" s="158" t="s">
        <v>14229</v>
      </c>
      <c r="D872" s="158" t="s">
        <v>20687</v>
      </c>
      <c r="E872" s="158">
        <v>14.0</v>
      </c>
      <c r="F872" s="158" t="s">
        <v>20688</v>
      </c>
      <c r="G872" s="158" t="s">
        <v>4098</v>
      </c>
      <c r="H872" s="159" t="s">
        <v>20635</v>
      </c>
      <c r="I872" s="160">
        <v>13200.0</v>
      </c>
      <c r="J872" s="161">
        <v>3160.0</v>
      </c>
      <c r="K872" s="165">
        <v>3160.0</v>
      </c>
      <c r="L872" s="163"/>
      <c r="M872" s="163"/>
      <c r="N872" s="163"/>
      <c r="O872" s="163"/>
      <c r="P872" s="163"/>
      <c r="Q872" s="163"/>
      <c r="R872" s="163"/>
      <c r="S872" s="163"/>
      <c r="T872" s="163"/>
    </row>
    <row r="873" ht="18.75" hidden="1" customHeight="1">
      <c r="A873" s="157">
        <v>45769.0</v>
      </c>
      <c r="B873" s="158">
        <v>15486.0</v>
      </c>
      <c r="C873" s="158" t="s">
        <v>20874</v>
      </c>
      <c r="D873" s="158" t="s">
        <v>20687</v>
      </c>
      <c r="E873" s="158">
        <v>8.0</v>
      </c>
      <c r="F873" s="158" t="s">
        <v>20811</v>
      </c>
      <c r="G873" s="158" t="s">
        <v>4519</v>
      </c>
      <c r="H873" s="159" t="s">
        <v>20635</v>
      </c>
      <c r="I873" s="160">
        <v>11420.0</v>
      </c>
      <c r="J873" s="161">
        <v>1400.0</v>
      </c>
      <c r="K873" s="165">
        <v>1400.0</v>
      </c>
      <c r="L873" s="163"/>
      <c r="M873" s="163"/>
      <c r="N873" s="163"/>
      <c r="O873" s="163"/>
      <c r="P873" s="163"/>
      <c r="Q873" s="163"/>
      <c r="R873" s="163"/>
      <c r="S873" s="163"/>
      <c r="T873" s="163"/>
    </row>
    <row r="874" ht="18.75" hidden="1" customHeight="1">
      <c r="A874" s="166">
        <v>45769.0</v>
      </c>
      <c r="B874" s="158">
        <v>7097.0</v>
      </c>
      <c r="C874" s="158" t="s">
        <v>4474</v>
      </c>
      <c r="D874" s="158"/>
      <c r="E874" s="158" t="s">
        <v>20634</v>
      </c>
      <c r="F874" s="158"/>
      <c r="G874" s="158"/>
      <c r="H874" s="159"/>
      <c r="I874" s="160">
        <v>5060.0</v>
      </c>
      <c r="J874" s="161">
        <v>2260.0</v>
      </c>
      <c r="K874" s="162">
        <v>0.0</v>
      </c>
      <c r="L874" s="163">
        <v>0.0</v>
      </c>
      <c r="M874" s="163">
        <v>0.0</v>
      </c>
      <c r="N874" s="163">
        <v>2260.0</v>
      </c>
      <c r="O874" s="163"/>
      <c r="P874" s="163"/>
      <c r="Q874" s="163"/>
      <c r="R874" s="163"/>
      <c r="S874" s="163"/>
      <c r="T874" s="163"/>
    </row>
    <row r="875" ht="18.75" hidden="1" customHeight="1">
      <c r="A875" s="166">
        <v>45769.0</v>
      </c>
      <c r="B875" s="158">
        <v>7098.0</v>
      </c>
      <c r="C875" s="158" t="s">
        <v>4455</v>
      </c>
      <c r="D875" s="158"/>
      <c r="E875" s="158" t="s">
        <v>20634</v>
      </c>
      <c r="F875" s="158"/>
      <c r="G875" s="158" t="s">
        <v>21326</v>
      </c>
      <c r="H875" s="159" t="s">
        <v>21326</v>
      </c>
      <c r="I875" s="160">
        <v>2920.0</v>
      </c>
      <c r="J875" s="161">
        <v>240.0</v>
      </c>
      <c r="K875" s="162">
        <v>0.0</v>
      </c>
      <c r="L875" s="163">
        <v>240.0</v>
      </c>
      <c r="M875" s="163">
        <v>0.0</v>
      </c>
      <c r="N875" s="163">
        <v>0.0</v>
      </c>
      <c r="O875" s="163"/>
      <c r="P875" s="163"/>
      <c r="Q875" s="163"/>
      <c r="R875" s="163"/>
      <c r="S875" s="163"/>
      <c r="T875" s="163"/>
    </row>
    <row r="876" ht="18.75" hidden="1" customHeight="1">
      <c r="A876" s="166">
        <v>45769.0</v>
      </c>
      <c r="B876" s="158">
        <v>7099.0</v>
      </c>
      <c r="C876" s="158" t="s">
        <v>4379</v>
      </c>
      <c r="D876" s="158"/>
      <c r="E876" s="158" t="s">
        <v>20634</v>
      </c>
      <c r="F876" s="158"/>
      <c r="G876" s="158" t="s">
        <v>20697</v>
      </c>
      <c r="H876" s="159" t="s">
        <v>20697</v>
      </c>
      <c r="I876" s="160">
        <v>2820.0</v>
      </c>
      <c r="J876" s="161">
        <v>100.0</v>
      </c>
      <c r="K876" s="162">
        <v>100.0</v>
      </c>
      <c r="L876" s="163">
        <v>0.0</v>
      </c>
      <c r="M876" s="163">
        <v>0.0</v>
      </c>
      <c r="N876" s="163">
        <v>0.0</v>
      </c>
      <c r="O876" s="163"/>
      <c r="P876" s="163"/>
      <c r="Q876" s="163"/>
      <c r="R876" s="163"/>
      <c r="S876" s="163"/>
      <c r="T876" s="163"/>
    </row>
    <row r="877" ht="18.75" hidden="1" customHeight="1">
      <c r="A877" s="157">
        <v>45769.0</v>
      </c>
      <c r="B877" s="158">
        <v>15487.0</v>
      </c>
      <c r="C877" s="158" t="s">
        <v>20775</v>
      </c>
      <c r="D877" s="158" t="s">
        <v>20677</v>
      </c>
      <c r="E877" s="158">
        <v>8.0</v>
      </c>
      <c r="F877" s="158" t="s">
        <v>20710</v>
      </c>
      <c r="G877" s="158" t="s">
        <v>4794</v>
      </c>
      <c r="H877" s="159" t="s">
        <v>20635</v>
      </c>
      <c r="I877" s="160">
        <v>13580.0</v>
      </c>
      <c r="J877" s="161">
        <v>3560.0</v>
      </c>
      <c r="K877" s="165">
        <v>3560.0</v>
      </c>
      <c r="L877" s="163"/>
      <c r="M877" s="163"/>
      <c r="N877" s="163"/>
      <c r="O877" s="163"/>
      <c r="P877" s="163"/>
      <c r="Q877" s="163"/>
      <c r="R877" s="163"/>
      <c r="S877" s="163"/>
      <c r="T877" s="163"/>
    </row>
    <row r="878" ht="18.75" hidden="1" customHeight="1">
      <c r="A878" s="157">
        <v>45769.0</v>
      </c>
      <c r="B878" s="158">
        <v>15488.0</v>
      </c>
      <c r="C878" s="158" t="s">
        <v>20689</v>
      </c>
      <c r="D878" s="158" t="s">
        <v>20677</v>
      </c>
      <c r="E878" s="158">
        <v>8.0</v>
      </c>
      <c r="F878" s="158" t="s">
        <v>20706</v>
      </c>
      <c r="G878" s="158" t="s">
        <v>4795</v>
      </c>
      <c r="H878" s="159" t="s">
        <v>20635</v>
      </c>
      <c r="I878" s="160">
        <v>15220.0</v>
      </c>
      <c r="J878" s="161">
        <v>5200.0</v>
      </c>
      <c r="K878" s="165">
        <v>5200.0</v>
      </c>
      <c r="L878" s="163"/>
      <c r="M878" s="163"/>
      <c r="N878" s="163"/>
      <c r="O878" s="163"/>
      <c r="P878" s="163"/>
      <c r="Q878" s="163"/>
      <c r="R878" s="163"/>
      <c r="S878" s="163"/>
      <c r="T878" s="163"/>
    </row>
    <row r="879" ht="18.75" hidden="1" customHeight="1">
      <c r="A879" s="166">
        <v>45769.0</v>
      </c>
      <c r="B879" s="158">
        <v>7100.0</v>
      </c>
      <c r="C879" s="158" t="s">
        <v>744</v>
      </c>
      <c r="D879" s="158"/>
      <c r="E879" s="158" t="s">
        <v>20634</v>
      </c>
      <c r="F879" s="158"/>
      <c r="G879" s="158"/>
      <c r="H879" s="159"/>
      <c r="I879" s="160">
        <v>3420.0</v>
      </c>
      <c r="J879" s="161">
        <v>820.0</v>
      </c>
      <c r="K879" s="162">
        <v>410.0</v>
      </c>
      <c r="L879" s="163">
        <v>0.0</v>
      </c>
      <c r="M879" s="163">
        <v>410.0</v>
      </c>
      <c r="N879" s="163">
        <v>0.0</v>
      </c>
      <c r="O879" s="163"/>
      <c r="P879" s="163"/>
      <c r="Q879" s="163"/>
      <c r="R879" s="163"/>
      <c r="S879" s="163"/>
      <c r="T879" s="163"/>
    </row>
    <row r="880" ht="18.75" hidden="1" customHeight="1">
      <c r="A880" s="157">
        <v>45769.0</v>
      </c>
      <c r="B880" s="158">
        <v>15489.0</v>
      </c>
      <c r="C880" s="158" t="s">
        <v>21328</v>
      </c>
      <c r="D880" s="158" t="s">
        <v>20687</v>
      </c>
      <c r="E880" s="158">
        <v>14.0</v>
      </c>
      <c r="F880" s="158" t="s">
        <v>21057</v>
      </c>
      <c r="G880" s="158" t="s">
        <v>4796</v>
      </c>
      <c r="H880" s="159" t="s">
        <v>20635</v>
      </c>
      <c r="I880" s="160">
        <v>13000.0</v>
      </c>
      <c r="J880" s="161">
        <v>2960.0</v>
      </c>
      <c r="K880" s="165">
        <v>2960.0</v>
      </c>
      <c r="L880" s="163"/>
      <c r="M880" s="163"/>
      <c r="N880" s="163"/>
      <c r="O880" s="163"/>
      <c r="P880" s="163"/>
      <c r="Q880" s="163"/>
      <c r="R880" s="163"/>
      <c r="S880" s="163"/>
      <c r="T880" s="163"/>
    </row>
    <row r="881" ht="18.75" hidden="1" customHeight="1">
      <c r="A881" s="157">
        <v>45769.0</v>
      </c>
      <c r="B881" s="158">
        <v>15490.0</v>
      </c>
      <c r="C881" s="158" t="s">
        <v>21329</v>
      </c>
      <c r="D881" s="158" t="s">
        <v>20677</v>
      </c>
      <c r="E881" s="158">
        <v>8.0</v>
      </c>
      <c r="F881" s="158" t="s">
        <v>20692</v>
      </c>
      <c r="G881" s="158" t="s">
        <v>4538</v>
      </c>
      <c r="H881" s="159" t="s">
        <v>20635</v>
      </c>
      <c r="I881" s="160">
        <v>12760.0</v>
      </c>
      <c r="J881" s="161">
        <v>2740.0</v>
      </c>
      <c r="K881" s="165">
        <v>2740.0</v>
      </c>
      <c r="L881" s="163"/>
      <c r="M881" s="163"/>
      <c r="N881" s="163"/>
      <c r="O881" s="163"/>
      <c r="P881" s="163"/>
      <c r="Q881" s="163"/>
      <c r="R881" s="163"/>
      <c r="S881" s="163"/>
      <c r="T881" s="163"/>
    </row>
    <row r="882" ht="18.75" hidden="1" customHeight="1">
      <c r="A882" s="157">
        <v>45769.0</v>
      </c>
      <c r="B882" s="158">
        <v>15491.0</v>
      </c>
      <c r="C882" s="158"/>
      <c r="D882" s="158" t="s">
        <v>20687</v>
      </c>
      <c r="E882" s="158">
        <v>8.0</v>
      </c>
      <c r="F882" s="158" t="s">
        <v>20946</v>
      </c>
      <c r="G882" s="158" t="s">
        <v>4798</v>
      </c>
      <c r="H882" s="159" t="s">
        <v>20635</v>
      </c>
      <c r="I882" s="160">
        <v>16980.0</v>
      </c>
      <c r="J882" s="161">
        <v>6960.0</v>
      </c>
      <c r="K882" s="165">
        <v>6960.0</v>
      </c>
      <c r="L882" s="163"/>
      <c r="M882" s="163"/>
      <c r="N882" s="163"/>
      <c r="O882" s="163"/>
      <c r="P882" s="163"/>
      <c r="Q882" s="163"/>
      <c r="R882" s="163"/>
      <c r="S882" s="163"/>
      <c r="T882" s="163"/>
    </row>
    <row r="883" ht="18.75" hidden="1" customHeight="1">
      <c r="A883" s="157">
        <v>45769.0</v>
      </c>
      <c r="B883" s="158">
        <v>15492.0</v>
      </c>
      <c r="C883" s="158" t="s">
        <v>21330</v>
      </c>
      <c r="D883" s="158" t="s">
        <v>20687</v>
      </c>
      <c r="E883" s="158">
        <v>8.0</v>
      </c>
      <c r="F883" s="158" t="s">
        <v>20975</v>
      </c>
      <c r="G883" s="158" t="s">
        <v>4797</v>
      </c>
      <c r="H883" s="159" t="s">
        <v>20635</v>
      </c>
      <c r="I883" s="160">
        <v>12860.0</v>
      </c>
      <c r="J883" s="161">
        <v>2840.0</v>
      </c>
      <c r="K883" s="165">
        <v>2840.0</v>
      </c>
      <c r="L883" s="163"/>
      <c r="M883" s="163"/>
      <c r="N883" s="163"/>
      <c r="O883" s="163"/>
      <c r="P883" s="163"/>
      <c r="Q883" s="163"/>
      <c r="R883" s="163"/>
      <c r="S883" s="163"/>
      <c r="T883" s="163"/>
    </row>
    <row r="884" ht="18.75" hidden="1" customHeight="1">
      <c r="A884" s="157">
        <v>45769.0</v>
      </c>
      <c r="B884" s="158">
        <v>15493.0</v>
      </c>
      <c r="C884" s="158" t="s">
        <v>20770</v>
      </c>
      <c r="D884" s="158" t="s">
        <v>20677</v>
      </c>
      <c r="E884" s="158">
        <v>8.0</v>
      </c>
      <c r="F884" s="158" t="s">
        <v>20713</v>
      </c>
      <c r="G884" s="158" t="s">
        <v>4630</v>
      </c>
      <c r="H884" s="159" t="s">
        <v>20638</v>
      </c>
      <c r="I884" s="160">
        <v>17120.0</v>
      </c>
      <c r="J884" s="161">
        <v>7100.0</v>
      </c>
      <c r="K884" s="162"/>
      <c r="L884" s="163"/>
      <c r="M884" s="163"/>
      <c r="N884" s="164">
        <v>7100.0</v>
      </c>
      <c r="O884" s="163"/>
      <c r="P884" s="163"/>
      <c r="Q884" s="163"/>
      <c r="R884" s="163"/>
      <c r="S884" s="163"/>
      <c r="T884" s="163"/>
    </row>
    <row r="885" ht="18.75" hidden="1" customHeight="1">
      <c r="A885" s="167">
        <v>45769.0290071412</v>
      </c>
      <c r="B885" s="158">
        <v>7093.0</v>
      </c>
      <c r="C885" s="158" t="s">
        <v>4790</v>
      </c>
      <c r="D885" s="158"/>
      <c r="E885" s="158" t="s">
        <v>20634</v>
      </c>
      <c r="F885" s="158"/>
      <c r="G885" s="158" t="s">
        <v>21281</v>
      </c>
      <c r="H885" s="159" t="s">
        <v>21281</v>
      </c>
      <c r="I885" s="160">
        <v>3240.0</v>
      </c>
      <c r="J885" s="161">
        <v>880.0</v>
      </c>
      <c r="K885" s="162">
        <v>880.0</v>
      </c>
      <c r="L885" s="163">
        <v>0.0</v>
      </c>
      <c r="M885" s="163">
        <v>0.0</v>
      </c>
      <c r="N885" s="163">
        <v>0.0</v>
      </c>
      <c r="O885" s="163"/>
      <c r="P885" s="163"/>
      <c r="Q885" s="163"/>
      <c r="R885" s="163"/>
      <c r="S885" s="163"/>
      <c r="T885" s="163"/>
    </row>
    <row r="886" ht="18.75" hidden="1" customHeight="1">
      <c r="A886" s="157">
        <v>45770.0</v>
      </c>
      <c r="B886" s="158">
        <v>15494.0</v>
      </c>
      <c r="C886" s="158" t="s">
        <v>4671</v>
      </c>
      <c r="D886" s="158" t="s">
        <v>20677</v>
      </c>
      <c r="E886" s="158">
        <v>8.0</v>
      </c>
      <c r="F886" s="158" t="s">
        <v>21029</v>
      </c>
      <c r="G886" s="158" t="s">
        <v>4734</v>
      </c>
      <c r="H886" s="159" t="s">
        <v>20638</v>
      </c>
      <c r="I886" s="160">
        <v>18220.0</v>
      </c>
      <c r="J886" s="161">
        <v>8200.0</v>
      </c>
      <c r="K886" s="162"/>
      <c r="L886" s="163"/>
      <c r="M886" s="163"/>
      <c r="N886" s="164">
        <v>8200.0</v>
      </c>
      <c r="O886" s="163"/>
      <c r="P886" s="163"/>
      <c r="Q886" s="163"/>
      <c r="R886" s="163"/>
      <c r="S886" s="163"/>
      <c r="T886" s="163"/>
    </row>
    <row r="887" ht="18.75" hidden="1" customHeight="1">
      <c r="A887" s="166">
        <v>45770.0</v>
      </c>
      <c r="B887" s="158">
        <v>7102.0</v>
      </c>
      <c r="C887" s="158" t="s">
        <v>4017</v>
      </c>
      <c r="D887" s="158"/>
      <c r="E887" s="158" t="s">
        <v>20634</v>
      </c>
      <c r="F887" s="158"/>
      <c r="G887" s="158" t="s">
        <v>4500</v>
      </c>
      <c r="H887" s="159" t="s">
        <v>4500</v>
      </c>
      <c r="I887" s="160">
        <v>3460.0</v>
      </c>
      <c r="J887" s="161">
        <v>960.0</v>
      </c>
      <c r="K887" s="162">
        <v>960.0</v>
      </c>
      <c r="L887" s="163">
        <v>0.0</v>
      </c>
      <c r="M887" s="163">
        <v>0.0</v>
      </c>
      <c r="N887" s="163">
        <v>0.0</v>
      </c>
      <c r="O887" s="163"/>
      <c r="P887" s="163"/>
      <c r="Q887" s="163"/>
      <c r="R887" s="163"/>
      <c r="S887" s="163"/>
      <c r="T887" s="163"/>
    </row>
    <row r="888" ht="18.75" hidden="1" customHeight="1">
      <c r="A888" s="157">
        <v>45770.0</v>
      </c>
      <c r="B888" s="158">
        <v>15495.0</v>
      </c>
      <c r="C888" s="158" t="s">
        <v>2957</v>
      </c>
      <c r="D888" s="158" t="s">
        <v>20677</v>
      </c>
      <c r="E888" s="158">
        <v>8.0</v>
      </c>
      <c r="F888" s="158" t="s">
        <v>21331</v>
      </c>
      <c r="G888" s="158" t="s">
        <v>4370</v>
      </c>
      <c r="H888" s="159" t="s">
        <v>20635</v>
      </c>
      <c r="I888" s="160">
        <v>11380.0</v>
      </c>
      <c r="J888" s="161">
        <v>1360.0</v>
      </c>
      <c r="K888" s="165">
        <v>1360.0</v>
      </c>
      <c r="L888" s="163"/>
      <c r="M888" s="163"/>
      <c r="N888" s="163"/>
      <c r="O888" s="163"/>
      <c r="P888" s="163"/>
      <c r="Q888" s="163"/>
      <c r="R888" s="163"/>
      <c r="S888" s="163"/>
      <c r="T888" s="163"/>
    </row>
    <row r="889" ht="18.75" hidden="1" customHeight="1">
      <c r="A889" s="157">
        <v>45770.0</v>
      </c>
      <c r="B889" s="158">
        <v>15496.0</v>
      </c>
      <c r="C889" s="158" t="s">
        <v>21111</v>
      </c>
      <c r="D889" s="158" t="s">
        <v>20687</v>
      </c>
      <c r="E889" s="158">
        <v>8.0</v>
      </c>
      <c r="F889" s="158" t="s">
        <v>21244</v>
      </c>
      <c r="G889" s="158" t="s">
        <v>4759</v>
      </c>
      <c r="H889" s="159" t="s">
        <v>20635</v>
      </c>
      <c r="I889" s="160">
        <v>14520.0</v>
      </c>
      <c r="J889" s="161">
        <v>4500.0</v>
      </c>
      <c r="K889" s="165">
        <v>4500.0</v>
      </c>
      <c r="L889" s="163"/>
      <c r="M889" s="163"/>
      <c r="N889" s="163"/>
      <c r="O889" s="163"/>
      <c r="P889" s="163"/>
      <c r="Q889" s="163"/>
      <c r="R889" s="163"/>
      <c r="S889" s="163"/>
      <c r="T889" s="163"/>
    </row>
    <row r="890" ht="18.75" hidden="1" customHeight="1">
      <c r="A890" s="157">
        <v>45770.0</v>
      </c>
      <c r="B890" s="158">
        <v>15497.0</v>
      </c>
      <c r="C890" s="158" t="s">
        <v>21332</v>
      </c>
      <c r="D890" s="158" t="s">
        <v>20695</v>
      </c>
      <c r="E890" s="158">
        <v>8.0</v>
      </c>
      <c r="F890" s="158" t="s">
        <v>20692</v>
      </c>
      <c r="G890" s="158" t="s">
        <v>4799</v>
      </c>
      <c r="H890" s="159" t="s">
        <v>20635</v>
      </c>
      <c r="I890" s="160">
        <v>12180.0</v>
      </c>
      <c r="J890" s="161">
        <v>2480.0</v>
      </c>
      <c r="K890" s="165">
        <v>2480.0</v>
      </c>
      <c r="L890" s="163"/>
      <c r="M890" s="163"/>
      <c r="N890" s="163"/>
      <c r="O890" s="163"/>
      <c r="P890" s="163"/>
      <c r="Q890" s="163"/>
      <c r="R890" s="163"/>
      <c r="S890" s="163"/>
      <c r="T890" s="163"/>
    </row>
    <row r="891" ht="18.75" hidden="1" customHeight="1">
      <c r="A891" s="166">
        <v>45770.0</v>
      </c>
      <c r="B891" s="158">
        <v>7103.0</v>
      </c>
      <c r="C891" s="158" t="s">
        <v>4790</v>
      </c>
      <c r="D891" s="158"/>
      <c r="E891" s="158" t="s">
        <v>20634</v>
      </c>
      <c r="F891" s="158"/>
      <c r="G891" s="158" t="s">
        <v>21281</v>
      </c>
      <c r="H891" s="159" t="s">
        <v>21281</v>
      </c>
      <c r="I891" s="160">
        <v>2660.0</v>
      </c>
      <c r="J891" s="161">
        <v>340.0</v>
      </c>
      <c r="K891" s="162">
        <v>340.0</v>
      </c>
      <c r="L891" s="163">
        <v>0.0</v>
      </c>
      <c r="M891" s="163">
        <v>0.0</v>
      </c>
      <c r="N891" s="163">
        <v>0.0</v>
      </c>
      <c r="O891" s="163"/>
      <c r="P891" s="163"/>
      <c r="Q891" s="163"/>
      <c r="R891" s="163"/>
      <c r="S891" s="163"/>
      <c r="T891" s="163"/>
    </row>
    <row r="892" ht="18.75" hidden="1" customHeight="1">
      <c r="A892" s="166">
        <v>45770.0</v>
      </c>
      <c r="B892" s="158">
        <v>7104.0</v>
      </c>
      <c r="C892" s="158" t="s">
        <v>3989</v>
      </c>
      <c r="D892" s="158"/>
      <c r="E892" s="158" t="s">
        <v>20634</v>
      </c>
      <c r="F892" s="158"/>
      <c r="G892" s="158" t="s">
        <v>21333</v>
      </c>
      <c r="H892" s="159" t="s">
        <v>21333</v>
      </c>
      <c r="I892" s="160">
        <v>3940.0</v>
      </c>
      <c r="J892" s="161">
        <v>800.0</v>
      </c>
      <c r="K892" s="162">
        <v>0.0</v>
      </c>
      <c r="L892" s="163">
        <v>800.0</v>
      </c>
      <c r="M892" s="163">
        <v>0.0</v>
      </c>
      <c r="N892" s="163">
        <v>0.0</v>
      </c>
      <c r="O892" s="163"/>
      <c r="P892" s="163"/>
      <c r="Q892" s="163"/>
      <c r="R892" s="163"/>
      <c r="S892" s="163"/>
      <c r="T892" s="163"/>
    </row>
    <row r="893" ht="18.75" hidden="1" customHeight="1">
      <c r="A893" s="157">
        <v>45770.0</v>
      </c>
      <c r="B893" s="158">
        <v>15498.0</v>
      </c>
      <c r="C893" s="158" t="s">
        <v>20775</v>
      </c>
      <c r="D893" s="158" t="s">
        <v>20677</v>
      </c>
      <c r="E893" s="158">
        <v>8.0</v>
      </c>
      <c r="F893" s="158" t="s">
        <v>20688</v>
      </c>
      <c r="G893" s="158" t="s">
        <v>4794</v>
      </c>
      <c r="H893" s="159" t="s">
        <v>20635</v>
      </c>
      <c r="I893" s="160">
        <v>15200.0</v>
      </c>
      <c r="J893" s="161">
        <v>5180.0</v>
      </c>
      <c r="K893" s="165">
        <v>5180.0</v>
      </c>
      <c r="L893" s="163"/>
      <c r="M893" s="163"/>
      <c r="N893" s="163"/>
      <c r="O893" s="163"/>
      <c r="P893" s="163"/>
      <c r="Q893" s="163"/>
      <c r="R893" s="163"/>
      <c r="S893" s="163"/>
      <c r="T893" s="163"/>
    </row>
    <row r="894" ht="18.75" hidden="1" customHeight="1">
      <c r="A894" s="166">
        <v>45770.0</v>
      </c>
      <c r="B894" s="158">
        <v>7105.0</v>
      </c>
      <c r="C894" s="158" t="s">
        <v>4138</v>
      </c>
      <c r="D894" s="158"/>
      <c r="E894" s="158" t="s">
        <v>20634</v>
      </c>
      <c r="F894" s="158"/>
      <c r="G894" s="158"/>
      <c r="H894" s="159"/>
      <c r="I894" s="160">
        <v>2940.0</v>
      </c>
      <c r="J894" s="161">
        <v>160.0</v>
      </c>
      <c r="K894" s="162">
        <v>0.0</v>
      </c>
      <c r="L894" s="163">
        <v>160.0</v>
      </c>
      <c r="M894" s="163">
        <v>0.0</v>
      </c>
      <c r="N894" s="163">
        <v>0.0</v>
      </c>
      <c r="O894" s="163"/>
      <c r="P894" s="163"/>
      <c r="Q894" s="163"/>
      <c r="R894" s="163"/>
      <c r="S894" s="163"/>
      <c r="T894" s="163"/>
    </row>
    <row r="895" ht="18.75" hidden="1" customHeight="1">
      <c r="A895" s="166">
        <v>45770.0</v>
      </c>
      <c r="B895" s="158">
        <v>7106.0</v>
      </c>
      <c r="C895" s="158" t="s">
        <v>3265</v>
      </c>
      <c r="D895" s="158"/>
      <c r="E895" s="158" t="s">
        <v>20634</v>
      </c>
      <c r="F895" s="158"/>
      <c r="G895" s="158"/>
      <c r="H895" s="159"/>
      <c r="I895" s="160">
        <v>3940.0</v>
      </c>
      <c r="J895" s="161">
        <v>1040.0</v>
      </c>
      <c r="K895" s="162">
        <v>0.0</v>
      </c>
      <c r="L895" s="163">
        <v>0.0</v>
      </c>
      <c r="M895" s="163">
        <v>0.0</v>
      </c>
      <c r="N895" s="163">
        <v>1040.0</v>
      </c>
      <c r="O895" s="163"/>
      <c r="P895" s="163"/>
      <c r="Q895" s="163"/>
      <c r="R895" s="163"/>
      <c r="S895" s="163"/>
      <c r="T895" s="163"/>
    </row>
    <row r="896" ht="18.75" hidden="1" customHeight="1">
      <c r="A896" s="157">
        <v>45770.0</v>
      </c>
      <c r="B896" s="158">
        <v>15499.0</v>
      </c>
      <c r="C896" s="158" t="s">
        <v>20760</v>
      </c>
      <c r="D896" s="158" t="s">
        <v>20677</v>
      </c>
      <c r="E896" s="158">
        <v>8.0</v>
      </c>
      <c r="F896" s="158" t="s">
        <v>20735</v>
      </c>
      <c r="G896" s="158" t="s">
        <v>4414</v>
      </c>
      <c r="H896" s="159" t="s">
        <v>20635</v>
      </c>
      <c r="I896" s="160">
        <v>14900.0</v>
      </c>
      <c r="J896" s="161">
        <v>4880.0</v>
      </c>
      <c r="K896" s="165">
        <v>4880.0</v>
      </c>
      <c r="L896" s="163"/>
      <c r="M896" s="163"/>
      <c r="N896" s="163"/>
      <c r="O896" s="163"/>
      <c r="P896" s="163"/>
      <c r="Q896" s="163"/>
      <c r="R896" s="163"/>
      <c r="S896" s="163"/>
      <c r="T896" s="163"/>
    </row>
    <row r="897" ht="18.75" hidden="1" customHeight="1">
      <c r="A897" s="157">
        <v>45770.0</v>
      </c>
      <c r="B897" s="158">
        <v>15500.0</v>
      </c>
      <c r="C897" s="158" t="s">
        <v>21304</v>
      </c>
      <c r="D897" s="158" t="s">
        <v>20677</v>
      </c>
      <c r="E897" s="158" t="s">
        <v>132</v>
      </c>
      <c r="F897" s="158" t="s">
        <v>21248</v>
      </c>
      <c r="G897" s="158" t="s">
        <v>4779</v>
      </c>
      <c r="H897" s="159" t="s">
        <v>20635</v>
      </c>
      <c r="I897" s="160">
        <v>10320.0</v>
      </c>
      <c r="J897" s="161">
        <v>440.0</v>
      </c>
      <c r="K897" s="165">
        <v>440.0</v>
      </c>
      <c r="L897" s="163"/>
      <c r="M897" s="163"/>
      <c r="N897" s="163"/>
      <c r="O897" s="163"/>
      <c r="P897" s="163"/>
      <c r="Q897" s="163"/>
      <c r="R897" s="163"/>
      <c r="S897" s="163"/>
      <c r="T897" s="163"/>
    </row>
    <row r="898" ht="18.75" hidden="1" customHeight="1">
      <c r="A898" s="157">
        <v>45770.0</v>
      </c>
      <c r="B898" s="158">
        <v>15501.0</v>
      </c>
      <c r="C898" s="158" t="s">
        <v>21334</v>
      </c>
      <c r="D898" s="158" t="s">
        <v>20695</v>
      </c>
      <c r="E898" s="158">
        <v>14.0</v>
      </c>
      <c r="F898" s="158" t="s">
        <v>20838</v>
      </c>
      <c r="G898" s="158" t="s">
        <v>4102</v>
      </c>
      <c r="H898" s="159" t="s">
        <v>20635</v>
      </c>
      <c r="I898" s="160">
        <v>10580.0</v>
      </c>
      <c r="J898" s="161">
        <v>860.0</v>
      </c>
      <c r="K898" s="165">
        <v>860.0</v>
      </c>
      <c r="L898" s="163"/>
      <c r="M898" s="163"/>
      <c r="N898" s="163"/>
      <c r="O898" s="163"/>
      <c r="P898" s="163"/>
      <c r="Q898" s="163"/>
      <c r="R898" s="163"/>
      <c r="S898" s="163"/>
      <c r="T898" s="163"/>
    </row>
    <row r="899" ht="18.75" hidden="1" customHeight="1">
      <c r="A899" s="157">
        <v>45770.0</v>
      </c>
      <c r="B899" s="158">
        <v>15502.0</v>
      </c>
      <c r="C899" s="158" t="s">
        <v>21304</v>
      </c>
      <c r="D899" s="158" t="s">
        <v>20677</v>
      </c>
      <c r="E899" s="158">
        <v>8.0</v>
      </c>
      <c r="F899" s="158" t="s">
        <v>20997</v>
      </c>
      <c r="G899" s="158" t="s">
        <v>4779</v>
      </c>
      <c r="H899" s="159" t="s">
        <v>20669</v>
      </c>
      <c r="I899" s="160">
        <v>10960.0</v>
      </c>
      <c r="J899" s="161">
        <v>940.0</v>
      </c>
      <c r="K899" s="162"/>
      <c r="L899" s="164">
        <v>940.0</v>
      </c>
      <c r="M899" s="163"/>
      <c r="N899" s="163"/>
      <c r="O899" s="163"/>
      <c r="P899" s="163"/>
      <c r="Q899" s="163"/>
      <c r="R899" s="163"/>
      <c r="S899" s="163"/>
      <c r="T899" s="163"/>
    </row>
    <row r="900" ht="18.75" hidden="1" customHeight="1">
      <c r="A900" s="166">
        <v>45770.0</v>
      </c>
      <c r="B900" s="158">
        <v>7107.0</v>
      </c>
      <c r="C900" s="158" t="s">
        <v>4800</v>
      </c>
      <c r="D900" s="158"/>
      <c r="E900" s="158" t="s">
        <v>20634</v>
      </c>
      <c r="F900" s="158"/>
      <c r="G900" s="158"/>
      <c r="H900" s="159"/>
      <c r="I900" s="160">
        <v>2340.0</v>
      </c>
      <c r="J900" s="161">
        <v>160.0</v>
      </c>
      <c r="K900" s="162">
        <v>160.0</v>
      </c>
      <c r="L900" s="163">
        <v>0.0</v>
      </c>
      <c r="M900" s="163">
        <v>0.0</v>
      </c>
      <c r="N900" s="163">
        <v>0.0</v>
      </c>
      <c r="O900" s="163"/>
      <c r="P900" s="163"/>
      <c r="Q900" s="163"/>
      <c r="R900" s="163"/>
      <c r="S900" s="163"/>
      <c r="T900" s="163"/>
    </row>
    <row r="901" ht="18.75" hidden="1" customHeight="1">
      <c r="A901" s="157">
        <v>45770.0</v>
      </c>
      <c r="B901" s="158">
        <v>15592.0</v>
      </c>
      <c r="C901" s="158" t="s">
        <v>21335</v>
      </c>
      <c r="D901" s="158" t="s">
        <v>20695</v>
      </c>
      <c r="E901" s="158">
        <v>14.0</v>
      </c>
      <c r="F901" s="158">
        <v>14.0</v>
      </c>
      <c r="G901" s="158" t="s">
        <v>21336</v>
      </c>
      <c r="H901" s="159" t="s">
        <v>20669</v>
      </c>
      <c r="I901" s="160">
        <v>9240.0</v>
      </c>
      <c r="J901" s="161">
        <v>-480.0</v>
      </c>
      <c r="K901" s="162"/>
      <c r="L901" s="164">
        <v>-480.0</v>
      </c>
      <c r="M901" s="163"/>
      <c r="N901" s="163"/>
      <c r="O901" s="163"/>
      <c r="P901" s="163"/>
      <c r="Q901" s="163"/>
      <c r="R901" s="163"/>
      <c r="S901" s="163"/>
      <c r="T901" s="163"/>
    </row>
    <row r="902" ht="18.75" hidden="1" customHeight="1">
      <c r="A902" s="167">
        <v>45770.028996967594</v>
      </c>
      <c r="B902" s="158">
        <v>7101.0</v>
      </c>
      <c r="C902" s="158" t="s">
        <v>744</v>
      </c>
      <c r="D902" s="158"/>
      <c r="E902" s="158" t="s">
        <v>20634</v>
      </c>
      <c r="F902" s="158"/>
      <c r="G902" s="158"/>
      <c r="H902" s="159"/>
      <c r="I902" s="160">
        <v>3280.0</v>
      </c>
      <c r="J902" s="161">
        <v>680.0</v>
      </c>
      <c r="K902" s="162">
        <v>272.0</v>
      </c>
      <c r="L902" s="163">
        <v>0.0</v>
      </c>
      <c r="M902" s="163">
        <v>408.0</v>
      </c>
      <c r="N902" s="163">
        <v>0.0</v>
      </c>
      <c r="O902" s="163"/>
      <c r="P902" s="163"/>
      <c r="Q902" s="163"/>
      <c r="R902" s="163"/>
      <c r="S902" s="163"/>
      <c r="T902" s="163"/>
    </row>
    <row r="903" ht="18.75" hidden="1" customHeight="1">
      <c r="A903" s="166">
        <v>45771.0</v>
      </c>
      <c r="B903" s="158">
        <v>7109.0</v>
      </c>
      <c r="C903" s="158" t="s">
        <v>4017</v>
      </c>
      <c r="D903" s="158"/>
      <c r="E903" s="158" t="s">
        <v>20634</v>
      </c>
      <c r="F903" s="158"/>
      <c r="G903" s="158" t="s">
        <v>4500</v>
      </c>
      <c r="H903" s="159" t="s">
        <v>4500</v>
      </c>
      <c r="I903" s="160">
        <v>3240.0</v>
      </c>
      <c r="J903" s="161">
        <v>780.0</v>
      </c>
      <c r="K903" s="162">
        <v>780.0</v>
      </c>
      <c r="L903" s="163">
        <v>0.0</v>
      </c>
      <c r="M903" s="163">
        <v>0.0</v>
      </c>
      <c r="N903" s="163">
        <v>0.0</v>
      </c>
      <c r="O903" s="163"/>
      <c r="P903" s="163"/>
      <c r="Q903" s="163"/>
      <c r="R903" s="163"/>
      <c r="S903" s="163"/>
      <c r="T903" s="163"/>
    </row>
    <row r="904" ht="18.75" hidden="1" customHeight="1">
      <c r="A904" s="157">
        <v>45771.0</v>
      </c>
      <c r="B904" s="158">
        <v>15503.0</v>
      </c>
      <c r="C904" s="158" t="s">
        <v>21337</v>
      </c>
      <c r="D904" s="158" t="s">
        <v>20695</v>
      </c>
      <c r="E904" s="158">
        <v>8.0</v>
      </c>
      <c r="F904" s="158" t="s">
        <v>20699</v>
      </c>
      <c r="G904" s="158" t="s">
        <v>4801</v>
      </c>
      <c r="H904" s="159" t="s">
        <v>20635</v>
      </c>
      <c r="I904" s="160">
        <v>10180.0</v>
      </c>
      <c r="J904" s="161">
        <v>480.0</v>
      </c>
      <c r="K904" s="165">
        <v>480.0</v>
      </c>
      <c r="L904" s="163"/>
      <c r="M904" s="163"/>
      <c r="N904" s="163"/>
      <c r="O904" s="163"/>
      <c r="P904" s="163"/>
      <c r="Q904" s="163"/>
      <c r="R904" s="163"/>
      <c r="S904" s="163"/>
      <c r="T904" s="163"/>
    </row>
    <row r="905" ht="18.75" hidden="1" customHeight="1">
      <c r="A905" s="166">
        <v>45771.0</v>
      </c>
      <c r="B905" s="158">
        <v>7110.0</v>
      </c>
      <c r="C905" s="158" t="s">
        <v>4802</v>
      </c>
      <c r="D905" s="158"/>
      <c r="E905" s="158" t="s">
        <v>20634</v>
      </c>
      <c r="F905" s="158"/>
      <c r="G905" s="158" t="s">
        <v>21338</v>
      </c>
      <c r="H905" s="159" t="s">
        <v>21338</v>
      </c>
      <c r="I905" s="160">
        <v>3060.0</v>
      </c>
      <c r="J905" s="161">
        <v>440.0</v>
      </c>
      <c r="K905" s="162">
        <v>0.0</v>
      </c>
      <c r="L905" s="163">
        <v>0.0</v>
      </c>
      <c r="M905" s="163">
        <v>440.0</v>
      </c>
      <c r="N905" s="163">
        <v>0.0</v>
      </c>
      <c r="O905" s="163"/>
      <c r="P905" s="163"/>
      <c r="Q905" s="163"/>
      <c r="R905" s="163"/>
      <c r="S905" s="163"/>
      <c r="T905" s="163"/>
    </row>
    <row r="906" ht="18.75" hidden="1" customHeight="1">
      <c r="A906" s="166">
        <v>45771.0</v>
      </c>
      <c r="B906" s="158">
        <v>7111.0</v>
      </c>
      <c r="C906" s="158" t="s">
        <v>744</v>
      </c>
      <c r="D906" s="158"/>
      <c r="E906" s="158" t="s">
        <v>20634</v>
      </c>
      <c r="F906" s="158"/>
      <c r="G906" s="158"/>
      <c r="H906" s="159"/>
      <c r="I906" s="160">
        <v>3040.0</v>
      </c>
      <c r="J906" s="161">
        <v>440.0</v>
      </c>
      <c r="K906" s="162">
        <v>440.0</v>
      </c>
      <c r="L906" s="163">
        <v>0.0</v>
      </c>
      <c r="M906" s="163">
        <v>0.0</v>
      </c>
      <c r="N906" s="163">
        <v>0.0</v>
      </c>
      <c r="O906" s="163"/>
      <c r="P906" s="163"/>
      <c r="Q906" s="163"/>
      <c r="R906" s="163"/>
      <c r="S906" s="163"/>
      <c r="T906" s="163"/>
    </row>
    <row r="907" ht="18.75" hidden="1" customHeight="1">
      <c r="A907" s="157">
        <v>45771.0</v>
      </c>
      <c r="B907" s="158">
        <v>15504.0</v>
      </c>
      <c r="C907" s="158" t="s">
        <v>18536</v>
      </c>
      <c r="D907" s="158" t="s">
        <v>20677</v>
      </c>
      <c r="E907" s="158">
        <v>8.0</v>
      </c>
      <c r="F907" s="158" t="s">
        <v>20711</v>
      </c>
      <c r="G907" s="158" t="s">
        <v>4803</v>
      </c>
      <c r="H907" s="159" t="s">
        <v>20635</v>
      </c>
      <c r="I907" s="160">
        <v>15320.0</v>
      </c>
      <c r="J907" s="161">
        <v>5300.0</v>
      </c>
      <c r="K907" s="165">
        <v>5300.0</v>
      </c>
      <c r="L907" s="163"/>
      <c r="M907" s="163"/>
      <c r="N907" s="163"/>
      <c r="O907" s="163"/>
      <c r="P907" s="163"/>
      <c r="Q907" s="163"/>
      <c r="R907" s="163"/>
      <c r="S907" s="163"/>
      <c r="T907" s="163"/>
    </row>
    <row r="908" ht="18.75" hidden="1" customHeight="1">
      <c r="A908" s="157">
        <v>45771.0</v>
      </c>
      <c r="B908" s="158">
        <v>15505.0</v>
      </c>
      <c r="C908" s="158" t="s">
        <v>21339</v>
      </c>
      <c r="D908" s="158" t="s">
        <v>20695</v>
      </c>
      <c r="E908" s="158">
        <v>8.0</v>
      </c>
      <c r="F908" s="158" t="s">
        <v>21236</v>
      </c>
      <c r="G908" s="158" t="s">
        <v>4805</v>
      </c>
      <c r="H908" s="159" t="s">
        <v>20669</v>
      </c>
      <c r="I908" s="160">
        <v>10880.0</v>
      </c>
      <c r="J908" s="161">
        <v>1180.0</v>
      </c>
      <c r="K908" s="162"/>
      <c r="L908" s="164">
        <v>1180.0</v>
      </c>
      <c r="M908" s="163"/>
      <c r="N908" s="163"/>
      <c r="O908" s="163"/>
      <c r="P908" s="163"/>
      <c r="Q908" s="163"/>
      <c r="R908" s="163"/>
      <c r="S908" s="163"/>
      <c r="T908" s="163"/>
    </row>
    <row r="909" ht="18.75" hidden="1" customHeight="1">
      <c r="A909" s="166">
        <v>45771.0</v>
      </c>
      <c r="B909" s="158">
        <v>7112.0</v>
      </c>
      <c r="C909" s="158" t="s">
        <v>4051</v>
      </c>
      <c r="D909" s="158"/>
      <c r="E909" s="158" t="s">
        <v>20634</v>
      </c>
      <c r="F909" s="158"/>
      <c r="G909" s="158" t="s">
        <v>21340</v>
      </c>
      <c r="H909" s="159" t="s">
        <v>21340</v>
      </c>
      <c r="I909" s="160">
        <v>3880.0</v>
      </c>
      <c r="J909" s="161">
        <v>1400.0</v>
      </c>
      <c r="K909" s="162">
        <v>1400.0</v>
      </c>
      <c r="L909" s="163">
        <v>0.0</v>
      </c>
      <c r="M909" s="163">
        <v>0.0</v>
      </c>
      <c r="N909" s="163">
        <v>0.0</v>
      </c>
      <c r="O909" s="163"/>
      <c r="P909" s="163"/>
      <c r="Q909" s="163"/>
      <c r="R909" s="163"/>
      <c r="S909" s="163"/>
      <c r="T909" s="163"/>
    </row>
    <row r="910" ht="18.75" hidden="1" customHeight="1">
      <c r="A910" s="166">
        <v>45771.0</v>
      </c>
      <c r="B910" s="158">
        <v>7113.0</v>
      </c>
      <c r="C910" s="158" t="s">
        <v>744</v>
      </c>
      <c r="D910" s="158"/>
      <c r="E910" s="158" t="s">
        <v>20634</v>
      </c>
      <c r="F910" s="158"/>
      <c r="G910" s="158"/>
      <c r="H910" s="159"/>
      <c r="I910" s="160">
        <v>2740.0</v>
      </c>
      <c r="J910" s="161">
        <v>200.0</v>
      </c>
      <c r="K910" s="162">
        <v>200.0</v>
      </c>
      <c r="L910" s="163">
        <v>0.0</v>
      </c>
      <c r="M910" s="163">
        <v>0.0</v>
      </c>
      <c r="N910" s="163">
        <v>0.0</v>
      </c>
      <c r="O910" s="163"/>
      <c r="P910" s="163"/>
      <c r="Q910" s="163"/>
      <c r="R910" s="163"/>
      <c r="S910" s="163"/>
      <c r="T910" s="163"/>
    </row>
    <row r="911" ht="18.75" hidden="1" customHeight="1">
      <c r="A911" s="157">
        <v>45771.0</v>
      </c>
      <c r="B911" s="158">
        <v>15506.0</v>
      </c>
      <c r="C911" s="158" t="s">
        <v>20775</v>
      </c>
      <c r="D911" s="158" t="s">
        <v>20677</v>
      </c>
      <c r="E911" s="158">
        <v>8.0</v>
      </c>
      <c r="F911" s="158" t="s">
        <v>20750</v>
      </c>
      <c r="G911" s="158" t="s">
        <v>4794</v>
      </c>
      <c r="H911" s="159" t="s">
        <v>20638</v>
      </c>
      <c r="I911" s="160">
        <v>14760.0</v>
      </c>
      <c r="J911" s="161">
        <v>4740.0</v>
      </c>
      <c r="K911" s="162"/>
      <c r="L911" s="163"/>
      <c r="M911" s="163"/>
      <c r="N911" s="164">
        <v>4740.0</v>
      </c>
      <c r="O911" s="163"/>
      <c r="P911" s="163"/>
      <c r="Q911" s="163"/>
      <c r="R911" s="163"/>
      <c r="S911" s="163"/>
      <c r="T911" s="163"/>
    </row>
    <row r="912" ht="18.75" hidden="1" customHeight="1">
      <c r="A912" s="166">
        <v>45771.0</v>
      </c>
      <c r="B912" s="158">
        <v>7114.0</v>
      </c>
      <c r="C912" s="158" t="s">
        <v>744</v>
      </c>
      <c r="D912" s="158"/>
      <c r="E912" s="158" t="s">
        <v>20634</v>
      </c>
      <c r="F912" s="158"/>
      <c r="G912" s="158"/>
      <c r="H912" s="159"/>
      <c r="I912" s="160">
        <v>2820.0</v>
      </c>
      <c r="J912" s="161">
        <v>300.0</v>
      </c>
      <c r="K912" s="162">
        <v>300.0</v>
      </c>
      <c r="L912" s="163">
        <v>0.0</v>
      </c>
      <c r="M912" s="163">
        <v>0.0</v>
      </c>
      <c r="N912" s="163">
        <v>0.0</v>
      </c>
      <c r="O912" s="163"/>
      <c r="P912" s="163"/>
      <c r="Q912" s="163"/>
      <c r="R912" s="163"/>
      <c r="S912" s="163"/>
      <c r="T912" s="163"/>
    </row>
    <row r="913" ht="18.75" hidden="1" customHeight="1">
      <c r="A913" s="166">
        <v>45771.0</v>
      </c>
      <c r="B913" s="158">
        <v>7115.0</v>
      </c>
      <c r="C913" s="158" t="s">
        <v>4017</v>
      </c>
      <c r="D913" s="158"/>
      <c r="E913" s="158" t="s">
        <v>20634</v>
      </c>
      <c r="F913" s="158"/>
      <c r="G913" s="158" t="s">
        <v>4500</v>
      </c>
      <c r="H913" s="159" t="s">
        <v>4500</v>
      </c>
      <c r="I913" s="160">
        <v>3240.0</v>
      </c>
      <c r="J913" s="161">
        <v>400.0</v>
      </c>
      <c r="K913" s="162">
        <v>400.0</v>
      </c>
      <c r="L913" s="163">
        <v>0.0</v>
      </c>
      <c r="M913" s="163">
        <v>0.0</v>
      </c>
      <c r="N913" s="163">
        <v>0.0</v>
      </c>
      <c r="O913" s="163"/>
      <c r="P913" s="163"/>
      <c r="Q913" s="163"/>
      <c r="R913" s="163"/>
      <c r="S913" s="163"/>
      <c r="T913" s="163"/>
    </row>
    <row r="914" ht="18.75" hidden="1" customHeight="1">
      <c r="A914" s="166">
        <v>45771.0</v>
      </c>
      <c r="B914" s="158">
        <v>7116.0</v>
      </c>
      <c r="C914" s="158" t="s">
        <v>4455</v>
      </c>
      <c r="D914" s="158"/>
      <c r="E914" s="158" t="s">
        <v>20634</v>
      </c>
      <c r="F914" s="158"/>
      <c r="G914" s="158" t="s">
        <v>21341</v>
      </c>
      <c r="H914" s="159" t="s">
        <v>21341</v>
      </c>
      <c r="I914" s="160">
        <v>3180.0</v>
      </c>
      <c r="J914" s="161">
        <v>240.0</v>
      </c>
      <c r="K914" s="162">
        <v>0.0</v>
      </c>
      <c r="L914" s="163">
        <v>240.0</v>
      </c>
      <c r="M914" s="163">
        <v>0.0</v>
      </c>
      <c r="N914" s="163">
        <v>0.0</v>
      </c>
      <c r="O914" s="163"/>
      <c r="P914" s="163"/>
      <c r="Q914" s="163"/>
      <c r="R914" s="163"/>
      <c r="S914" s="163"/>
      <c r="T914" s="163"/>
    </row>
    <row r="915" ht="18.75" hidden="1" customHeight="1">
      <c r="A915" s="166">
        <v>45771.0</v>
      </c>
      <c r="B915" s="158">
        <v>7117.0</v>
      </c>
      <c r="C915" s="158" t="s">
        <v>4051</v>
      </c>
      <c r="D915" s="158"/>
      <c r="E915" s="158" t="s">
        <v>20634</v>
      </c>
      <c r="F915" s="158"/>
      <c r="G915" s="158" t="s">
        <v>21342</v>
      </c>
      <c r="H915" s="159" t="s">
        <v>21342</v>
      </c>
      <c r="I915" s="160">
        <v>2620.0</v>
      </c>
      <c r="J915" s="161">
        <v>140.0</v>
      </c>
      <c r="K915" s="162">
        <v>140.0</v>
      </c>
      <c r="L915" s="163">
        <v>0.0</v>
      </c>
      <c r="M915" s="163">
        <v>0.0</v>
      </c>
      <c r="N915" s="163">
        <v>0.0</v>
      </c>
      <c r="O915" s="163"/>
      <c r="P915" s="163"/>
      <c r="Q915" s="163"/>
      <c r="R915" s="163"/>
      <c r="S915" s="163"/>
      <c r="T915" s="163"/>
    </row>
    <row r="916" ht="18.75" hidden="1" customHeight="1">
      <c r="A916" s="166">
        <v>45771.0</v>
      </c>
      <c r="B916" s="158">
        <v>7118.0</v>
      </c>
      <c r="C916" s="158" t="s">
        <v>3980</v>
      </c>
      <c r="D916" s="158"/>
      <c r="E916" s="158" t="s">
        <v>20634</v>
      </c>
      <c r="F916" s="158"/>
      <c r="G916" s="158" t="s">
        <v>20685</v>
      </c>
      <c r="H916" s="159" t="s">
        <v>20685</v>
      </c>
      <c r="I916" s="160">
        <v>2700.0</v>
      </c>
      <c r="J916" s="161">
        <v>440.0</v>
      </c>
      <c r="K916" s="162">
        <v>440.0</v>
      </c>
      <c r="L916" s="163">
        <v>0.0</v>
      </c>
      <c r="M916" s="163">
        <v>0.0</v>
      </c>
      <c r="N916" s="163">
        <v>0.0</v>
      </c>
      <c r="O916" s="163"/>
      <c r="P916" s="163"/>
      <c r="Q916" s="163"/>
      <c r="R916" s="163"/>
      <c r="S916" s="163"/>
      <c r="T916" s="163"/>
    </row>
    <row r="917" ht="18.75" hidden="1" customHeight="1">
      <c r="A917" s="166">
        <v>45771.0</v>
      </c>
      <c r="B917" s="158">
        <v>7119.0</v>
      </c>
      <c r="C917" s="158" t="s">
        <v>4082</v>
      </c>
      <c r="D917" s="158"/>
      <c r="E917" s="158" t="s">
        <v>20634</v>
      </c>
      <c r="F917" s="158"/>
      <c r="G917" s="158" t="s">
        <v>21343</v>
      </c>
      <c r="H917" s="159" t="s">
        <v>21343</v>
      </c>
      <c r="I917" s="160">
        <v>3940.0</v>
      </c>
      <c r="J917" s="161">
        <v>660.0</v>
      </c>
      <c r="K917" s="162">
        <v>0.0</v>
      </c>
      <c r="L917" s="163">
        <v>0.0</v>
      </c>
      <c r="M917" s="163">
        <v>660.0</v>
      </c>
      <c r="N917" s="163">
        <v>0.0</v>
      </c>
      <c r="O917" s="163"/>
      <c r="P917" s="163"/>
      <c r="Q917" s="163"/>
      <c r="R917" s="163"/>
      <c r="S917" s="163"/>
      <c r="T917" s="163"/>
    </row>
    <row r="918" ht="18.75" hidden="1" customHeight="1">
      <c r="A918" s="157">
        <v>45771.0</v>
      </c>
      <c r="B918" s="158">
        <v>15508.0</v>
      </c>
      <c r="C918" s="158" t="s">
        <v>491</v>
      </c>
      <c r="D918" s="158" t="s">
        <v>20695</v>
      </c>
      <c r="E918" s="158">
        <v>8.0</v>
      </c>
      <c r="F918" s="158" t="s">
        <v>20970</v>
      </c>
      <c r="G918" s="158" t="s">
        <v>4807</v>
      </c>
      <c r="H918" s="159" t="s">
        <v>20635</v>
      </c>
      <c r="I918" s="160">
        <v>12140.0</v>
      </c>
      <c r="J918" s="161">
        <v>2440.0</v>
      </c>
      <c r="K918" s="165">
        <v>2440.0</v>
      </c>
      <c r="L918" s="163"/>
      <c r="M918" s="163"/>
      <c r="N918" s="163"/>
      <c r="O918" s="163"/>
      <c r="P918" s="163"/>
      <c r="Q918" s="163"/>
      <c r="R918" s="163"/>
      <c r="S918" s="163"/>
      <c r="T918" s="163"/>
    </row>
    <row r="919" ht="18.75" hidden="1" customHeight="1">
      <c r="A919" s="157">
        <v>45771.0</v>
      </c>
      <c r="B919" s="158">
        <v>15599.0</v>
      </c>
      <c r="C919" s="158" t="s">
        <v>20674</v>
      </c>
      <c r="D919" s="158" t="s">
        <v>20673</v>
      </c>
      <c r="E919" s="158">
        <v>8.0</v>
      </c>
      <c r="F919" s="158">
        <v>8.0</v>
      </c>
      <c r="G919" s="158" t="s">
        <v>21344</v>
      </c>
      <c r="H919" s="159" t="s">
        <v>20669</v>
      </c>
      <c r="I919" s="160">
        <v>11200.0</v>
      </c>
      <c r="J919" s="161">
        <v>1360.0</v>
      </c>
      <c r="K919" s="162"/>
      <c r="L919" s="164">
        <v>1360.0</v>
      </c>
      <c r="M919" s="163"/>
      <c r="N919" s="163"/>
      <c r="O919" s="163"/>
      <c r="P919" s="163"/>
      <c r="Q919" s="163"/>
      <c r="R919" s="163"/>
      <c r="S919" s="163"/>
      <c r="T919" s="163"/>
    </row>
    <row r="920" ht="18.75" hidden="1" customHeight="1">
      <c r="A920" s="166">
        <v>45771.0</v>
      </c>
      <c r="B920" s="158">
        <v>7154.0</v>
      </c>
      <c r="C920" s="158" t="s">
        <v>20731</v>
      </c>
      <c r="D920" s="158"/>
      <c r="E920" s="158" t="s">
        <v>20634</v>
      </c>
      <c r="F920" s="158"/>
      <c r="G920" s="158" t="s">
        <v>21345</v>
      </c>
      <c r="H920" s="159" t="s">
        <v>21345</v>
      </c>
      <c r="I920" s="160">
        <v>2900.0</v>
      </c>
      <c r="J920" s="161">
        <v>220.0</v>
      </c>
      <c r="K920" s="162">
        <v>0.0</v>
      </c>
      <c r="L920" s="163">
        <v>220.0</v>
      </c>
      <c r="M920" s="163">
        <v>0.0</v>
      </c>
      <c r="N920" s="163">
        <v>0.0</v>
      </c>
      <c r="O920" s="163"/>
      <c r="P920" s="163"/>
      <c r="Q920" s="163"/>
      <c r="R920" s="163"/>
      <c r="S920" s="163"/>
      <c r="T920" s="163"/>
    </row>
    <row r="921" ht="18.75" hidden="1" customHeight="1">
      <c r="A921" s="167">
        <v>45771.02900494213</v>
      </c>
      <c r="B921" s="158">
        <v>7108.0</v>
      </c>
      <c r="C921" s="158" t="s">
        <v>744</v>
      </c>
      <c r="D921" s="158"/>
      <c r="E921" s="158" t="s">
        <v>20634</v>
      </c>
      <c r="F921" s="158"/>
      <c r="G921" s="158"/>
      <c r="H921" s="159"/>
      <c r="I921" s="160">
        <v>3080.0</v>
      </c>
      <c r="J921" s="161">
        <v>580.0</v>
      </c>
      <c r="K921" s="162">
        <v>580.0</v>
      </c>
      <c r="L921" s="163">
        <v>0.0</v>
      </c>
      <c r="M921" s="163">
        <v>0.0</v>
      </c>
      <c r="N921" s="163">
        <v>0.0</v>
      </c>
      <c r="O921" s="163"/>
      <c r="P921" s="163"/>
      <c r="Q921" s="163"/>
      <c r="R921" s="163"/>
      <c r="S921" s="163"/>
      <c r="T921" s="163"/>
    </row>
    <row r="922" ht="18.75" hidden="1" customHeight="1">
      <c r="A922" s="157">
        <v>45772.0</v>
      </c>
      <c r="B922" s="158">
        <v>15509.0</v>
      </c>
      <c r="C922" s="158" t="s">
        <v>21346</v>
      </c>
      <c r="D922" s="158" t="s">
        <v>20687</v>
      </c>
      <c r="E922" s="158">
        <v>14.0</v>
      </c>
      <c r="F922" s="158" t="s">
        <v>21347</v>
      </c>
      <c r="G922" s="158" t="s">
        <v>4808</v>
      </c>
      <c r="H922" s="159" t="s">
        <v>20635</v>
      </c>
      <c r="I922" s="160">
        <v>11280.0</v>
      </c>
      <c r="J922" s="161">
        <v>1240.0</v>
      </c>
      <c r="K922" s="165">
        <v>1240.0</v>
      </c>
      <c r="L922" s="163"/>
      <c r="M922" s="163"/>
      <c r="N922" s="163"/>
      <c r="O922" s="163"/>
      <c r="P922" s="163"/>
      <c r="Q922" s="163"/>
      <c r="R922" s="163"/>
      <c r="S922" s="163"/>
      <c r="T922" s="163"/>
    </row>
    <row r="923" ht="18.75" hidden="1" customHeight="1">
      <c r="A923" s="157">
        <v>45772.0</v>
      </c>
      <c r="B923" s="158">
        <v>15510.0</v>
      </c>
      <c r="C923" s="158" t="s">
        <v>21144</v>
      </c>
      <c r="D923" s="158" t="s">
        <v>20677</v>
      </c>
      <c r="E923" s="158">
        <v>8.0</v>
      </c>
      <c r="F923" s="158"/>
      <c r="G923" s="158" t="s">
        <v>4487</v>
      </c>
      <c r="H923" s="159" t="s">
        <v>20635</v>
      </c>
      <c r="I923" s="160">
        <v>13740.0</v>
      </c>
      <c r="J923" s="161">
        <v>3720.0</v>
      </c>
      <c r="K923" s="165">
        <v>3720.0</v>
      </c>
      <c r="L923" s="163"/>
      <c r="M923" s="163"/>
      <c r="N923" s="163"/>
      <c r="O923" s="163"/>
      <c r="P923" s="163"/>
      <c r="Q923" s="163"/>
      <c r="R923" s="163"/>
      <c r="S923" s="163"/>
      <c r="T923" s="163"/>
    </row>
    <row r="924" ht="18.75" hidden="1" customHeight="1">
      <c r="A924" s="157">
        <v>45772.0</v>
      </c>
      <c r="B924" s="158">
        <v>15511.0</v>
      </c>
      <c r="C924" s="158" t="s">
        <v>3267</v>
      </c>
      <c r="D924" s="158" t="s">
        <v>20695</v>
      </c>
      <c r="E924" s="158">
        <v>8.0</v>
      </c>
      <c r="F924" s="158" t="s">
        <v>20955</v>
      </c>
      <c r="G924" s="158" t="s">
        <v>4809</v>
      </c>
      <c r="H924" s="159" t="s">
        <v>20669</v>
      </c>
      <c r="I924" s="160">
        <v>10240.0</v>
      </c>
      <c r="J924" s="161">
        <v>540.0</v>
      </c>
      <c r="K924" s="162"/>
      <c r="L924" s="164">
        <v>540.0</v>
      </c>
      <c r="M924" s="163"/>
      <c r="N924" s="163"/>
      <c r="O924" s="163"/>
      <c r="P924" s="163"/>
      <c r="Q924" s="163"/>
      <c r="R924" s="163"/>
      <c r="S924" s="163"/>
      <c r="T924" s="163"/>
    </row>
    <row r="925" ht="18.75" hidden="1" customHeight="1">
      <c r="A925" s="157">
        <v>45772.0</v>
      </c>
      <c r="B925" s="158">
        <v>15512.0</v>
      </c>
      <c r="C925" s="158" t="s">
        <v>755</v>
      </c>
      <c r="D925" s="158" t="s">
        <v>20687</v>
      </c>
      <c r="E925" s="158">
        <v>8.0</v>
      </c>
      <c r="F925" s="158"/>
      <c r="G925" s="158" t="s">
        <v>4537</v>
      </c>
      <c r="H925" s="159" t="s">
        <v>20635</v>
      </c>
      <c r="I925" s="160">
        <v>13860.0</v>
      </c>
      <c r="J925" s="161">
        <v>3840.0</v>
      </c>
      <c r="K925" s="165">
        <v>3840.0</v>
      </c>
      <c r="L925" s="163"/>
      <c r="M925" s="163"/>
      <c r="N925" s="163"/>
      <c r="O925" s="163"/>
      <c r="P925" s="163"/>
      <c r="Q925" s="163"/>
      <c r="R925" s="163"/>
      <c r="S925" s="163"/>
      <c r="T925" s="163"/>
    </row>
    <row r="926" ht="18.75" hidden="1" customHeight="1">
      <c r="A926" s="157">
        <v>45772.0</v>
      </c>
      <c r="B926" s="158">
        <v>15513.0</v>
      </c>
      <c r="C926" s="158" t="s">
        <v>20770</v>
      </c>
      <c r="D926" s="158" t="s">
        <v>20677</v>
      </c>
      <c r="E926" s="158">
        <v>8.0</v>
      </c>
      <c r="F926" s="158" t="s">
        <v>20692</v>
      </c>
      <c r="G926" s="158" t="s">
        <v>4810</v>
      </c>
      <c r="H926" s="159" t="s">
        <v>20638</v>
      </c>
      <c r="I926" s="160">
        <v>17040.0</v>
      </c>
      <c r="J926" s="161">
        <v>7020.0</v>
      </c>
      <c r="K926" s="162"/>
      <c r="L926" s="163"/>
      <c r="M926" s="163"/>
      <c r="N926" s="164">
        <v>7020.0</v>
      </c>
      <c r="O926" s="163"/>
      <c r="P926" s="163"/>
      <c r="Q926" s="163"/>
      <c r="R926" s="163"/>
      <c r="S926" s="163"/>
      <c r="T926" s="163"/>
    </row>
    <row r="927" ht="18.75" hidden="1" customHeight="1">
      <c r="A927" s="157">
        <v>45772.0</v>
      </c>
      <c r="B927" s="158">
        <v>15514.0</v>
      </c>
      <c r="C927" s="158" t="s">
        <v>18536</v>
      </c>
      <c r="D927" s="158" t="s">
        <v>20673</v>
      </c>
      <c r="E927" s="158">
        <v>8.0</v>
      </c>
      <c r="F927" s="158" t="s">
        <v>21136</v>
      </c>
      <c r="G927" s="158" t="s">
        <v>4049</v>
      </c>
      <c r="H927" s="159" t="s">
        <v>20635</v>
      </c>
      <c r="I927" s="160">
        <v>13700.0</v>
      </c>
      <c r="J927" s="161">
        <v>3860.0</v>
      </c>
      <c r="K927" s="165">
        <v>3860.0</v>
      </c>
      <c r="L927" s="163"/>
      <c r="M927" s="163"/>
      <c r="N927" s="163"/>
      <c r="O927" s="163"/>
      <c r="P927" s="163"/>
      <c r="Q927" s="163"/>
      <c r="R927" s="163"/>
      <c r="S927" s="163"/>
      <c r="T927" s="163"/>
    </row>
    <row r="928" ht="18.75" hidden="1" customHeight="1">
      <c r="A928" s="157">
        <v>45772.0</v>
      </c>
      <c r="B928" s="158">
        <v>15515.0</v>
      </c>
      <c r="C928" s="158" t="s">
        <v>21348</v>
      </c>
      <c r="D928" s="158" t="s">
        <v>20677</v>
      </c>
      <c r="E928" s="158">
        <v>8.0</v>
      </c>
      <c r="F928" s="158" t="s">
        <v>20693</v>
      </c>
      <c r="G928" s="158" t="s">
        <v>4811</v>
      </c>
      <c r="H928" s="159" t="s">
        <v>20635</v>
      </c>
      <c r="I928" s="160">
        <v>11420.0</v>
      </c>
      <c r="J928" s="161">
        <v>1400.0</v>
      </c>
      <c r="K928" s="165">
        <v>1400.0</v>
      </c>
      <c r="L928" s="163"/>
      <c r="M928" s="163"/>
      <c r="N928" s="163"/>
      <c r="O928" s="163"/>
      <c r="P928" s="163"/>
      <c r="Q928" s="163"/>
      <c r="R928" s="163"/>
      <c r="S928" s="163"/>
      <c r="T928" s="163"/>
    </row>
    <row r="929" ht="18.75" hidden="1" customHeight="1">
      <c r="A929" s="157">
        <v>45772.0</v>
      </c>
      <c r="B929" s="158">
        <v>15516.0</v>
      </c>
      <c r="C929" s="158" t="s">
        <v>4018</v>
      </c>
      <c r="D929" s="158" t="s">
        <v>20695</v>
      </c>
      <c r="E929" s="158">
        <v>8.0</v>
      </c>
      <c r="F929" s="158" t="s">
        <v>20830</v>
      </c>
      <c r="G929" s="158" t="s">
        <v>4812</v>
      </c>
      <c r="H929" s="159" t="s">
        <v>20635</v>
      </c>
      <c r="I929" s="160">
        <v>14280.0</v>
      </c>
      <c r="J929" s="161">
        <v>4580.0</v>
      </c>
      <c r="K929" s="165">
        <v>4580.0</v>
      </c>
      <c r="L929" s="163"/>
      <c r="M929" s="163"/>
      <c r="N929" s="163"/>
      <c r="O929" s="163"/>
      <c r="P929" s="163"/>
      <c r="Q929" s="163"/>
      <c r="R929" s="163"/>
      <c r="S929" s="163"/>
      <c r="T929" s="163"/>
    </row>
    <row r="930" ht="18.75" hidden="1" customHeight="1">
      <c r="A930" s="166">
        <v>45772.0</v>
      </c>
      <c r="B930" s="158">
        <v>7121.0</v>
      </c>
      <c r="C930" s="158" t="s">
        <v>4062</v>
      </c>
      <c r="D930" s="158"/>
      <c r="E930" s="158" t="s">
        <v>20634</v>
      </c>
      <c r="F930" s="158"/>
      <c r="G930" s="158"/>
      <c r="H930" s="159"/>
      <c r="I930" s="160">
        <v>5600.0</v>
      </c>
      <c r="J930" s="161">
        <v>1500.0</v>
      </c>
      <c r="K930" s="162">
        <v>1500.0</v>
      </c>
      <c r="L930" s="163">
        <v>0.0</v>
      </c>
      <c r="M930" s="163">
        <v>0.0</v>
      </c>
      <c r="N930" s="163">
        <v>0.0</v>
      </c>
      <c r="O930" s="163"/>
      <c r="P930" s="163"/>
      <c r="Q930" s="163"/>
      <c r="R930" s="163"/>
      <c r="S930" s="163"/>
      <c r="T930" s="163"/>
    </row>
    <row r="931" ht="18.75" hidden="1" customHeight="1">
      <c r="A931" s="157">
        <v>45772.0</v>
      </c>
      <c r="B931" s="158">
        <v>15517.0</v>
      </c>
      <c r="C931" s="158" t="s">
        <v>4444</v>
      </c>
      <c r="D931" s="158" t="s">
        <v>20677</v>
      </c>
      <c r="E931" s="158">
        <v>8.0</v>
      </c>
      <c r="F931" s="158" t="s">
        <v>20735</v>
      </c>
      <c r="G931" s="158" t="s">
        <v>4814</v>
      </c>
      <c r="H931" s="159" t="s">
        <v>20635</v>
      </c>
      <c r="I931" s="160">
        <v>12060.0</v>
      </c>
      <c r="J931" s="161">
        <v>2040.0</v>
      </c>
      <c r="K931" s="165">
        <v>2040.0</v>
      </c>
      <c r="L931" s="163"/>
      <c r="M931" s="163"/>
      <c r="N931" s="163"/>
      <c r="O931" s="163"/>
      <c r="P931" s="163"/>
      <c r="Q931" s="163"/>
      <c r="R931" s="163"/>
      <c r="S931" s="163"/>
      <c r="T931" s="163"/>
    </row>
    <row r="932" ht="18.75" hidden="1" customHeight="1">
      <c r="A932" s="157">
        <v>45772.0</v>
      </c>
      <c r="B932" s="158">
        <v>15518.0</v>
      </c>
      <c r="C932" s="158" t="s">
        <v>21014</v>
      </c>
      <c r="D932" s="158" t="s">
        <v>20687</v>
      </c>
      <c r="E932" s="158">
        <v>4.0</v>
      </c>
      <c r="F932" s="158"/>
      <c r="G932" s="158" t="s">
        <v>4813</v>
      </c>
      <c r="H932" s="159" t="s">
        <v>20638</v>
      </c>
      <c r="I932" s="160">
        <v>11760.0</v>
      </c>
      <c r="J932" s="161">
        <v>1980.0</v>
      </c>
      <c r="K932" s="162"/>
      <c r="L932" s="163"/>
      <c r="M932" s="163"/>
      <c r="N932" s="164">
        <v>1980.0</v>
      </c>
      <c r="O932" s="163"/>
      <c r="P932" s="163"/>
      <c r="Q932" s="163"/>
      <c r="R932" s="163"/>
      <c r="S932" s="163"/>
      <c r="T932" s="163"/>
    </row>
    <row r="933" ht="18.75" hidden="1" customHeight="1">
      <c r="A933" s="157">
        <v>45772.0</v>
      </c>
      <c r="B933" s="158">
        <v>15519.0</v>
      </c>
      <c r="C933" s="158" t="s">
        <v>21349</v>
      </c>
      <c r="D933" s="158" t="s">
        <v>20677</v>
      </c>
      <c r="E933" s="158">
        <v>16.0</v>
      </c>
      <c r="F933" s="158" t="s">
        <v>20717</v>
      </c>
      <c r="G933" s="158" t="s">
        <v>21350</v>
      </c>
      <c r="H933" s="159" t="s">
        <v>20635</v>
      </c>
      <c r="I933" s="160">
        <v>11820.0</v>
      </c>
      <c r="J933" s="161">
        <v>1540.0</v>
      </c>
      <c r="K933" s="165">
        <v>1540.0</v>
      </c>
      <c r="L933" s="163"/>
      <c r="M933" s="163"/>
      <c r="N933" s="163"/>
      <c r="O933" s="163"/>
      <c r="P933" s="163"/>
      <c r="Q933" s="163"/>
      <c r="R933" s="163"/>
      <c r="S933" s="163"/>
      <c r="T933" s="163"/>
    </row>
    <row r="934" ht="18.75" hidden="1" customHeight="1">
      <c r="A934" s="166">
        <v>45772.0</v>
      </c>
      <c r="B934" s="158">
        <v>7122.0</v>
      </c>
      <c r="C934" s="158" t="s">
        <v>4017</v>
      </c>
      <c r="D934" s="158"/>
      <c r="E934" s="158" t="s">
        <v>20634</v>
      </c>
      <c r="F934" s="158"/>
      <c r="G934" s="158" t="s">
        <v>4500</v>
      </c>
      <c r="H934" s="159" t="s">
        <v>4500</v>
      </c>
      <c r="I934" s="160">
        <v>2900.0</v>
      </c>
      <c r="J934" s="161">
        <v>360.0</v>
      </c>
      <c r="K934" s="162">
        <v>360.0</v>
      </c>
      <c r="L934" s="163">
        <v>0.0</v>
      </c>
      <c r="M934" s="163">
        <v>0.0</v>
      </c>
      <c r="N934" s="163">
        <v>0.0</v>
      </c>
      <c r="O934" s="163"/>
      <c r="P934" s="163"/>
      <c r="Q934" s="163"/>
      <c r="R934" s="163"/>
      <c r="S934" s="163"/>
      <c r="T934" s="163"/>
    </row>
    <row r="935" ht="18.75" hidden="1" customHeight="1">
      <c r="A935" s="157">
        <v>45772.0</v>
      </c>
      <c r="B935" s="158">
        <v>15520.0</v>
      </c>
      <c r="C935" s="158" t="s">
        <v>21351</v>
      </c>
      <c r="D935" s="158" t="s">
        <v>20687</v>
      </c>
      <c r="E935" s="158">
        <v>8.0</v>
      </c>
      <c r="F935" s="158" t="s">
        <v>21352</v>
      </c>
      <c r="G935" s="158" t="s">
        <v>4815</v>
      </c>
      <c r="H935" s="159" t="s">
        <v>20638</v>
      </c>
      <c r="I935" s="160">
        <v>15640.0</v>
      </c>
      <c r="J935" s="161">
        <v>5620.0</v>
      </c>
      <c r="K935" s="162"/>
      <c r="L935" s="163"/>
      <c r="M935" s="163"/>
      <c r="N935" s="164">
        <v>5620.0</v>
      </c>
      <c r="O935" s="163"/>
      <c r="P935" s="163"/>
      <c r="Q935" s="163"/>
      <c r="R935" s="163"/>
      <c r="S935" s="163"/>
      <c r="T935" s="163"/>
    </row>
    <row r="936" ht="18.75" hidden="1" customHeight="1">
      <c r="A936" s="166">
        <v>45772.0</v>
      </c>
      <c r="B936" s="158">
        <v>7123.0</v>
      </c>
      <c r="C936" s="158" t="s">
        <v>4454</v>
      </c>
      <c r="D936" s="158"/>
      <c r="E936" s="158" t="s">
        <v>20634</v>
      </c>
      <c r="F936" s="158"/>
      <c r="G936" s="158" t="s">
        <v>21353</v>
      </c>
      <c r="H936" s="159" t="s">
        <v>21353</v>
      </c>
      <c r="I936" s="160">
        <v>4300.0</v>
      </c>
      <c r="J936" s="161">
        <v>1520.0</v>
      </c>
      <c r="K936" s="162">
        <v>0.0</v>
      </c>
      <c r="L936" s="163">
        <v>0.0</v>
      </c>
      <c r="M936" s="163">
        <v>0.0</v>
      </c>
      <c r="N936" s="163">
        <v>1520.0</v>
      </c>
      <c r="O936" s="163"/>
      <c r="P936" s="163"/>
      <c r="Q936" s="163"/>
      <c r="R936" s="163"/>
      <c r="S936" s="163"/>
      <c r="T936" s="163"/>
    </row>
    <row r="937" ht="18.75" hidden="1" customHeight="1">
      <c r="A937" s="166">
        <v>45772.0</v>
      </c>
      <c r="B937" s="158">
        <v>7124.0</v>
      </c>
      <c r="C937" s="158" t="s">
        <v>4455</v>
      </c>
      <c r="D937" s="158"/>
      <c r="E937" s="158" t="s">
        <v>20634</v>
      </c>
      <c r="F937" s="158"/>
      <c r="G937" s="158" t="s">
        <v>21354</v>
      </c>
      <c r="H937" s="159" t="s">
        <v>21354</v>
      </c>
      <c r="I937" s="160">
        <v>3140.0</v>
      </c>
      <c r="J937" s="161">
        <v>200.0</v>
      </c>
      <c r="K937" s="162">
        <v>200.0</v>
      </c>
      <c r="L937" s="163">
        <v>0.0</v>
      </c>
      <c r="M937" s="163">
        <v>0.0</v>
      </c>
      <c r="N937" s="163">
        <v>0.0</v>
      </c>
      <c r="O937" s="163"/>
      <c r="P937" s="163"/>
      <c r="Q937" s="163"/>
      <c r="R937" s="163"/>
      <c r="S937" s="163"/>
      <c r="T937" s="163"/>
    </row>
    <row r="938" ht="18.75" hidden="1" customHeight="1">
      <c r="A938" s="157">
        <v>45772.0</v>
      </c>
      <c r="B938" s="158">
        <v>15523.0</v>
      </c>
      <c r="C938" s="158" t="s">
        <v>20760</v>
      </c>
      <c r="D938" s="158" t="s">
        <v>20673</v>
      </c>
      <c r="E938" s="158">
        <v>8.0</v>
      </c>
      <c r="F938" s="158" t="s">
        <v>20801</v>
      </c>
      <c r="G938" s="158" t="s">
        <v>4038</v>
      </c>
      <c r="H938" s="159" t="s">
        <v>20637</v>
      </c>
      <c r="I938" s="160">
        <v>10580.0</v>
      </c>
      <c r="J938" s="161">
        <v>740.0</v>
      </c>
      <c r="K938" s="162"/>
      <c r="L938" s="163"/>
      <c r="M938" s="164">
        <v>740.0</v>
      </c>
      <c r="N938" s="163"/>
      <c r="O938" s="163"/>
      <c r="P938" s="163"/>
      <c r="Q938" s="163"/>
      <c r="R938" s="163"/>
      <c r="S938" s="163"/>
      <c r="T938" s="163"/>
    </row>
    <row r="939" ht="18.75" hidden="1" customHeight="1">
      <c r="A939" s="157">
        <v>45772.0</v>
      </c>
      <c r="B939" s="158">
        <v>15524.0</v>
      </c>
      <c r="C939" s="158" t="s">
        <v>18536</v>
      </c>
      <c r="D939" s="158" t="s">
        <v>20687</v>
      </c>
      <c r="E939" s="158">
        <v>8.0</v>
      </c>
      <c r="F939" s="158" t="s">
        <v>20948</v>
      </c>
      <c r="G939" s="158" t="s">
        <v>4642</v>
      </c>
      <c r="H939" s="159" t="s">
        <v>20635</v>
      </c>
      <c r="I939" s="160">
        <v>12220.0</v>
      </c>
      <c r="J939" s="161">
        <v>2200.0</v>
      </c>
      <c r="K939" s="165">
        <v>2200.0</v>
      </c>
      <c r="L939" s="163"/>
      <c r="M939" s="163"/>
      <c r="N939" s="163"/>
      <c r="O939" s="163"/>
      <c r="P939" s="163"/>
      <c r="Q939" s="163"/>
      <c r="R939" s="163"/>
      <c r="S939" s="163"/>
      <c r="T939" s="163"/>
    </row>
    <row r="940" ht="18.75" hidden="1" customHeight="1">
      <c r="A940" s="157">
        <v>45772.0</v>
      </c>
      <c r="B940" s="158">
        <v>15525.0</v>
      </c>
      <c r="C940" s="158" t="s">
        <v>21355</v>
      </c>
      <c r="D940" s="158" t="s">
        <v>20677</v>
      </c>
      <c r="E940" s="158">
        <v>8.0</v>
      </c>
      <c r="F940" s="158" t="s">
        <v>20990</v>
      </c>
      <c r="G940" s="158" t="s">
        <v>4816</v>
      </c>
      <c r="H940" s="159" t="s">
        <v>20635</v>
      </c>
      <c r="I940" s="160">
        <v>11020.0</v>
      </c>
      <c r="J940" s="161">
        <v>1000.0</v>
      </c>
      <c r="K940" s="165">
        <v>1000.0</v>
      </c>
      <c r="L940" s="163"/>
      <c r="M940" s="163"/>
      <c r="N940" s="163"/>
      <c r="O940" s="163"/>
      <c r="P940" s="163"/>
      <c r="Q940" s="163"/>
      <c r="R940" s="163"/>
      <c r="S940" s="163"/>
      <c r="T940" s="163"/>
    </row>
    <row r="941" ht="18.75" hidden="1" customHeight="1">
      <c r="A941" s="166">
        <v>45772.0</v>
      </c>
      <c r="B941" s="158">
        <v>7125.0</v>
      </c>
      <c r="C941" s="158" t="s">
        <v>4112</v>
      </c>
      <c r="D941" s="158"/>
      <c r="E941" s="158" t="s">
        <v>20634</v>
      </c>
      <c r="F941" s="158"/>
      <c r="G941" s="158" t="s">
        <v>21340</v>
      </c>
      <c r="H941" s="159" t="s">
        <v>21340</v>
      </c>
      <c r="I941" s="160">
        <v>3160.0</v>
      </c>
      <c r="J941" s="161">
        <v>680.0</v>
      </c>
      <c r="K941" s="162">
        <v>680.0</v>
      </c>
      <c r="L941" s="163">
        <v>0.0</v>
      </c>
      <c r="M941" s="163">
        <v>0.0</v>
      </c>
      <c r="N941" s="163">
        <v>0.0</v>
      </c>
      <c r="O941" s="163"/>
      <c r="P941" s="163"/>
      <c r="Q941" s="163"/>
      <c r="R941" s="163"/>
      <c r="S941" s="163"/>
      <c r="T941" s="163"/>
    </row>
    <row r="942" ht="18.75" hidden="1" customHeight="1">
      <c r="A942" s="166">
        <v>45772.0</v>
      </c>
      <c r="B942" s="158">
        <v>7126.0</v>
      </c>
      <c r="C942" s="158" t="s">
        <v>3265</v>
      </c>
      <c r="D942" s="158"/>
      <c r="E942" s="158" t="s">
        <v>20634</v>
      </c>
      <c r="F942" s="158"/>
      <c r="G942" s="158"/>
      <c r="H942" s="159"/>
      <c r="I942" s="160">
        <v>3660.0</v>
      </c>
      <c r="J942" s="161">
        <v>780.0</v>
      </c>
      <c r="K942" s="162">
        <v>780.0</v>
      </c>
      <c r="L942" s="163">
        <v>0.0</v>
      </c>
      <c r="M942" s="163">
        <v>0.0</v>
      </c>
      <c r="N942" s="163">
        <v>0.0</v>
      </c>
      <c r="O942" s="163"/>
      <c r="P942" s="163"/>
      <c r="Q942" s="163"/>
      <c r="R942" s="163"/>
      <c r="S942" s="163"/>
      <c r="T942" s="163"/>
    </row>
    <row r="943" ht="18.75" hidden="1" customHeight="1">
      <c r="A943" s="157">
        <v>45772.0</v>
      </c>
      <c r="B943" s="158">
        <v>15526.0</v>
      </c>
      <c r="C943" s="158" t="s">
        <v>21356</v>
      </c>
      <c r="D943" s="158" t="s">
        <v>20677</v>
      </c>
      <c r="E943" s="158">
        <v>8.0</v>
      </c>
      <c r="F943" s="158" t="s">
        <v>21357</v>
      </c>
      <c r="G943" s="158" t="s">
        <v>4530</v>
      </c>
      <c r="H943" s="159" t="s">
        <v>20635</v>
      </c>
      <c r="I943" s="160">
        <v>12480.0</v>
      </c>
      <c r="J943" s="161">
        <v>2460.0</v>
      </c>
      <c r="K943" s="165">
        <v>2460.0</v>
      </c>
      <c r="L943" s="163"/>
      <c r="M943" s="163"/>
      <c r="N943" s="163"/>
      <c r="O943" s="163"/>
      <c r="P943" s="163"/>
      <c r="Q943" s="163"/>
      <c r="R943" s="163"/>
      <c r="S943" s="163"/>
      <c r="T943" s="163"/>
    </row>
    <row r="944" ht="18.75" hidden="1" customHeight="1">
      <c r="A944" s="167">
        <v>45772.029008784724</v>
      </c>
      <c r="B944" s="158">
        <v>7120.0</v>
      </c>
      <c r="C944" s="158" t="s">
        <v>4017</v>
      </c>
      <c r="D944" s="158"/>
      <c r="E944" s="158" t="s">
        <v>20634</v>
      </c>
      <c r="F944" s="158"/>
      <c r="G944" s="158" t="s">
        <v>4500</v>
      </c>
      <c r="H944" s="159" t="s">
        <v>4500</v>
      </c>
      <c r="I944" s="160">
        <v>3320.0</v>
      </c>
      <c r="J944" s="161">
        <v>860.0</v>
      </c>
      <c r="K944" s="162">
        <v>860.0</v>
      </c>
      <c r="L944" s="163">
        <v>0.0</v>
      </c>
      <c r="M944" s="163">
        <v>0.0</v>
      </c>
      <c r="N944" s="163">
        <v>0.0</v>
      </c>
      <c r="O944" s="163"/>
      <c r="P944" s="163"/>
      <c r="Q944" s="163"/>
      <c r="R944" s="163"/>
      <c r="S944" s="163"/>
      <c r="T944" s="163"/>
    </row>
    <row r="945" ht="18.75" hidden="1" customHeight="1">
      <c r="A945" s="157">
        <v>45775.0</v>
      </c>
      <c r="B945" s="158">
        <v>15527.0</v>
      </c>
      <c r="C945" s="158" t="s">
        <v>21234</v>
      </c>
      <c r="D945" s="158" t="s">
        <v>20677</v>
      </c>
      <c r="E945" s="158">
        <v>8.0</v>
      </c>
      <c r="F945" s="158" t="s">
        <v>21262</v>
      </c>
      <c r="G945" s="158" t="s">
        <v>4756</v>
      </c>
      <c r="H945" s="159" t="s">
        <v>20635</v>
      </c>
      <c r="I945" s="160">
        <v>11240.0</v>
      </c>
      <c r="J945" s="161">
        <v>1220.0</v>
      </c>
      <c r="K945" s="165">
        <v>1220.0</v>
      </c>
      <c r="L945" s="163"/>
      <c r="M945" s="163"/>
      <c r="N945" s="163"/>
      <c r="O945" s="163"/>
      <c r="P945" s="163"/>
      <c r="Q945" s="163"/>
      <c r="R945" s="163"/>
      <c r="S945" s="163"/>
      <c r="T945" s="163"/>
    </row>
    <row r="946" ht="18.75" hidden="1" customHeight="1">
      <c r="A946" s="157">
        <v>45775.0</v>
      </c>
      <c r="B946" s="158">
        <v>15528.0</v>
      </c>
      <c r="C946" s="158" t="s">
        <v>6078</v>
      </c>
      <c r="D946" s="158" t="s">
        <v>20673</v>
      </c>
      <c r="E946" s="158">
        <v>8.0</v>
      </c>
      <c r="F946" s="158" t="s">
        <v>20699</v>
      </c>
      <c r="G946" s="158" t="s">
        <v>4190</v>
      </c>
      <c r="H946" s="159" t="s">
        <v>20669</v>
      </c>
      <c r="I946" s="160">
        <v>10720.0</v>
      </c>
      <c r="J946" s="161">
        <v>880.0</v>
      </c>
      <c r="K946" s="162"/>
      <c r="L946" s="164">
        <v>880.0</v>
      </c>
      <c r="M946" s="163"/>
      <c r="N946" s="163"/>
      <c r="O946" s="163"/>
      <c r="P946" s="163"/>
      <c r="Q946" s="163"/>
      <c r="R946" s="163"/>
      <c r="S946" s="163"/>
      <c r="T946" s="163"/>
    </row>
    <row r="947" ht="18.75" hidden="1" customHeight="1">
      <c r="A947" s="157">
        <v>45775.0</v>
      </c>
      <c r="B947" s="158">
        <v>15529.0</v>
      </c>
      <c r="C947" s="158" t="s">
        <v>3417</v>
      </c>
      <c r="D947" s="158" t="s">
        <v>20695</v>
      </c>
      <c r="E947" s="158">
        <v>14.0</v>
      </c>
      <c r="F947" s="158" t="s">
        <v>21169</v>
      </c>
      <c r="G947" s="158" t="s">
        <v>4061</v>
      </c>
      <c r="H947" s="159" t="s">
        <v>20669</v>
      </c>
      <c r="I947" s="160">
        <v>10880.0</v>
      </c>
      <c r="J947" s="161">
        <v>1160.0</v>
      </c>
      <c r="K947" s="162"/>
      <c r="L947" s="164">
        <v>1160.0</v>
      </c>
      <c r="M947" s="163"/>
      <c r="N947" s="163"/>
      <c r="O947" s="163"/>
      <c r="P947" s="163"/>
      <c r="Q947" s="163"/>
      <c r="R947" s="163"/>
      <c r="S947" s="163"/>
      <c r="T947" s="163"/>
    </row>
    <row r="948" ht="18.75" hidden="1" customHeight="1">
      <c r="A948" s="166">
        <v>45775.0</v>
      </c>
      <c r="B948" s="158">
        <v>7128.0</v>
      </c>
      <c r="C948" s="158" t="s">
        <v>4110</v>
      </c>
      <c r="D948" s="158"/>
      <c r="E948" s="158" t="s">
        <v>20634</v>
      </c>
      <c r="F948" s="158"/>
      <c r="G948" s="158" t="s">
        <v>4500</v>
      </c>
      <c r="H948" s="159" t="s">
        <v>4500</v>
      </c>
      <c r="I948" s="160">
        <v>3460.0</v>
      </c>
      <c r="J948" s="161">
        <v>980.0</v>
      </c>
      <c r="K948" s="162">
        <v>980.0</v>
      </c>
      <c r="L948" s="163">
        <v>0.0</v>
      </c>
      <c r="M948" s="163">
        <v>0.0</v>
      </c>
      <c r="N948" s="163">
        <v>0.0</v>
      </c>
      <c r="O948" s="163"/>
      <c r="P948" s="163"/>
      <c r="Q948" s="163"/>
      <c r="R948" s="163"/>
      <c r="S948" s="163"/>
      <c r="T948" s="163"/>
    </row>
    <row r="949" ht="18.75" hidden="1" customHeight="1">
      <c r="A949" s="166">
        <v>45775.0</v>
      </c>
      <c r="B949" s="158">
        <v>7129.0</v>
      </c>
      <c r="C949" s="158" t="s">
        <v>3990</v>
      </c>
      <c r="D949" s="158"/>
      <c r="E949" s="158" t="s">
        <v>20634</v>
      </c>
      <c r="F949" s="158"/>
      <c r="G949" s="158" t="s">
        <v>20758</v>
      </c>
      <c r="H949" s="159" t="s">
        <v>20758</v>
      </c>
      <c r="I949" s="160">
        <v>3140.0</v>
      </c>
      <c r="J949" s="161">
        <v>400.0</v>
      </c>
      <c r="K949" s="162">
        <v>400.0</v>
      </c>
      <c r="L949" s="163">
        <v>0.0</v>
      </c>
      <c r="M949" s="163">
        <v>0.0</v>
      </c>
      <c r="N949" s="163">
        <v>0.0</v>
      </c>
      <c r="O949" s="163"/>
      <c r="P949" s="163"/>
      <c r="Q949" s="163"/>
      <c r="R949" s="163"/>
      <c r="S949" s="163"/>
      <c r="T949" s="163"/>
    </row>
    <row r="950" ht="18.75" hidden="1" customHeight="1">
      <c r="A950" s="157">
        <v>45775.0</v>
      </c>
      <c r="B950" s="158">
        <v>15530.0</v>
      </c>
      <c r="C950" s="158" t="s">
        <v>20702</v>
      </c>
      <c r="D950" s="158" t="s">
        <v>20673</v>
      </c>
      <c r="E950" s="158">
        <v>8.0</v>
      </c>
      <c r="F950" s="158" t="s">
        <v>20997</v>
      </c>
      <c r="G950" s="158" t="s">
        <v>4096</v>
      </c>
      <c r="H950" s="159" t="s">
        <v>20635</v>
      </c>
      <c r="I950" s="160">
        <v>16300.0</v>
      </c>
      <c r="J950" s="161">
        <v>6460.0</v>
      </c>
      <c r="K950" s="165">
        <v>6460.0</v>
      </c>
      <c r="L950" s="163"/>
      <c r="M950" s="163"/>
      <c r="N950" s="163"/>
      <c r="O950" s="163"/>
      <c r="P950" s="163"/>
      <c r="Q950" s="163"/>
      <c r="R950" s="163"/>
      <c r="S950" s="163"/>
      <c r="T950" s="163"/>
    </row>
    <row r="951" ht="18.75" hidden="1" customHeight="1">
      <c r="A951" s="166">
        <v>45775.0</v>
      </c>
      <c r="B951" s="158">
        <v>7130.0</v>
      </c>
      <c r="C951" s="158" t="s">
        <v>744</v>
      </c>
      <c r="D951" s="158"/>
      <c r="E951" s="158" t="s">
        <v>20634</v>
      </c>
      <c r="F951" s="158"/>
      <c r="G951" s="158"/>
      <c r="H951" s="159"/>
      <c r="I951" s="160">
        <v>2700.0</v>
      </c>
      <c r="J951" s="161">
        <v>200.0</v>
      </c>
      <c r="K951" s="162">
        <v>0.0</v>
      </c>
      <c r="L951" s="163">
        <v>0.0</v>
      </c>
      <c r="M951" s="163">
        <v>200.0</v>
      </c>
      <c r="N951" s="163">
        <v>0.0</v>
      </c>
      <c r="O951" s="163"/>
      <c r="P951" s="163"/>
      <c r="Q951" s="163"/>
      <c r="R951" s="163"/>
      <c r="S951" s="163"/>
      <c r="T951" s="163"/>
    </row>
    <row r="952" ht="18.75" hidden="1" customHeight="1">
      <c r="A952" s="157">
        <v>45775.0</v>
      </c>
      <c r="B952" s="158">
        <v>15531.0</v>
      </c>
      <c r="C952" s="158" t="s">
        <v>21358</v>
      </c>
      <c r="D952" s="158" t="s">
        <v>20673</v>
      </c>
      <c r="E952" s="158">
        <v>8.0</v>
      </c>
      <c r="F952" s="158" t="s">
        <v>21021</v>
      </c>
      <c r="G952" s="158" t="s">
        <v>4810</v>
      </c>
      <c r="H952" s="159" t="s">
        <v>20638</v>
      </c>
      <c r="I952" s="160">
        <v>17560.0</v>
      </c>
      <c r="J952" s="161">
        <v>7720.0</v>
      </c>
      <c r="K952" s="162"/>
      <c r="L952" s="163"/>
      <c r="M952" s="163"/>
      <c r="N952" s="164">
        <v>7720.0</v>
      </c>
      <c r="O952" s="163"/>
      <c r="P952" s="163"/>
      <c r="Q952" s="163"/>
      <c r="R952" s="163"/>
      <c r="S952" s="163"/>
      <c r="T952" s="163"/>
    </row>
    <row r="953" ht="18.75" hidden="1" customHeight="1">
      <c r="A953" s="157">
        <v>45775.0</v>
      </c>
      <c r="B953" s="158">
        <v>15532.0</v>
      </c>
      <c r="C953" s="158" t="s">
        <v>265</v>
      </c>
      <c r="D953" s="158" t="s">
        <v>20695</v>
      </c>
      <c r="E953" s="158">
        <v>16.0</v>
      </c>
      <c r="F953" s="158" t="s">
        <v>21046</v>
      </c>
      <c r="G953" s="158" t="s">
        <v>4088</v>
      </c>
      <c r="H953" s="159" t="s">
        <v>20635</v>
      </c>
      <c r="I953" s="160">
        <v>16280.0</v>
      </c>
      <c r="J953" s="161">
        <v>6560.0</v>
      </c>
      <c r="K953" s="165">
        <v>6560.0</v>
      </c>
      <c r="L953" s="163"/>
      <c r="M953" s="163"/>
      <c r="N953" s="163"/>
      <c r="O953" s="163"/>
      <c r="P953" s="163"/>
      <c r="Q953" s="163"/>
      <c r="R953" s="163"/>
      <c r="S953" s="163"/>
      <c r="T953" s="163"/>
    </row>
    <row r="954" ht="18.75" hidden="1" customHeight="1">
      <c r="A954" s="166">
        <v>45775.0</v>
      </c>
      <c r="B954" s="158">
        <v>7131.0</v>
      </c>
      <c r="C954" s="158" t="s">
        <v>3989</v>
      </c>
      <c r="D954" s="158"/>
      <c r="E954" s="158" t="s">
        <v>20634</v>
      </c>
      <c r="F954" s="158"/>
      <c r="G954" s="158" t="s">
        <v>21359</v>
      </c>
      <c r="H954" s="159" t="s">
        <v>21359</v>
      </c>
      <c r="I954" s="160">
        <v>3960.0</v>
      </c>
      <c r="J954" s="161">
        <v>940.0</v>
      </c>
      <c r="K954" s="162">
        <v>0.0</v>
      </c>
      <c r="L954" s="163">
        <v>940.0</v>
      </c>
      <c r="M954" s="163">
        <v>0.0</v>
      </c>
      <c r="N954" s="163">
        <v>0.0</v>
      </c>
      <c r="O954" s="163"/>
      <c r="P954" s="163"/>
      <c r="Q954" s="163"/>
      <c r="R954" s="163"/>
      <c r="S954" s="163"/>
      <c r="T954" s="163"/>
    </row>
    <row r="955" ht="18.75" hidden="1" customHeight="1">
      <c r="A955" s="157">
        <v>45775.0</v>
      </c>
      <c r="B955" s="158">
        <v>15533.0</v>
      </c>
      <c r="C955" s="158" t="s">
        <v>3029</v>
      </c>
      <c r="D955" s="158" t="s">
        <v>20677</v>
      </c>
      <c r="E955" s="158">
        <v>8.0</v>
      </c>
      <c r="F955" s="158" t="s">
        <v>20967</v>
      </c>
      <c r="G955" s="158" t="s">
        <v>5007</v>
      </c>
      <c r="H955" s="159" t="s">
        <v>20635</v>
      </c>
      <c r="I955" s="160">
        <v>11980.0</v>
      </c>
      <c r="J955" s="161">
        <v>1960.0</v>
      </c>
      <c r="K955" s="165">
        <v>1960.0</v>
      </c>
      <c r="L955" s="163"/>
      <c r="M955" s="163"/>
      <c r="N955" s="163"/>
      <c r="O955" s="163"/>
      <c r="P955" s="163"/>
      <c r="Q955" s="163"/>
      <c r="R955" s="163"/>
      <c r="S955" s="163"/>
      <c r="T955" s="163"/>
    </row>
    <row r="956" ht="18.75" hidden="1" customHeight="1">
      <c r="A956" s="157">
        <v>45775.0</v>
      </c>
      <c r="B956" s="158">
        <v>15534.0</v>
      </c>
      <c r="C956" s="158" t="s">
        <v>3823</v>
      </c>
      <c r="D956" s="158" t="s">
        <v>20695</v>
      </c>
      <c r="E956" s="158">
        <v>8.0</v>
      </c>
      <c r="F956" s="158" t="s">
        <v>20821</v>
      </c>
      <c r="G956" s="158" t="s">
        <v>4332</v>
      </c>
      <c r="H956" s="159" t="s">
        <v>20635</v>
      </c>
      <c r="I956" s="160">
        <v>10800.0</v>
      </c>
      <c r="J956" s="161">
        <v>1100.0</v>
      </c>
      <c r="K956" s="165">
        <v>1100.0</v>
      </c>
      <c r="L956" s="163"/>
      <c r="M956" s="163"/>
      <c r="N956" s="163"/>
      <c r="O956" s="163"/>
      <c r="P956" s="163"/>
      <c r="Q956" s="163"/>
      <c r="R956" s="163"/>
      <c r="S956" s="163"/>
      <c r="T956" s="163"/>
    </row>
    <row r="957" ht="18.75" hidden="1" customHeight="1">
      <c r="A957" s="166">
        <v>45775.0</v>
      </c>
      <c r="B957" s="158">
        <v>7132.0</v>
      </c>
      <c r="C957" s="158" t="s">
        <v>744</v>
      </c>
      <c r="D957" s="158"/>
      <c r="E957" s="158" t="s">
        <v>20634</v>
      </c>
      <c r="F957" s="158"/>
      <c r="G957" s="158"/>
      <c r="H957" s="159"/>
      <c r="I957" s="160">
        <v>2880.0</v>
      </c>
      <c r="J957" s="161">
        <v>360.0</v>
      </c>
      <c r="K957" s="162">
        <v>360.0</v>
      </c>
      <c r="L957" s="163">
        <v>0.0</v>
      </c>
      <c r="M957" s="163">
        <v>0.0</v>
      </c>
      <c r="N957" s="163">
        <v>0.0</v>
      </c>
      <c r="O957" s="163"/>
      <c r="P957" s="163"/>
      <c r="Q957" s="163"/>
      <c r="R957" s="163"/>
      <c r="S957" s="163"/>
      <c r="T957" s="163"/>
    </row>
    <row r="958" ht="18.75" hidden="1" customHeight="1">
      <c r="A958" s="157">
        <v>45775.0</v>
      </c>
      <c r="B958" s="158">
        <v>15535.0</v>
      </c>
      <c r="C958" s="158" t="s">
        <v>829</v>
      </c>
      <c r="D958" s="158" t="s">
        <v>20695</v>
      </c>
      <c r="E958" s="158">
        <v>8.0</v>
      </c>
      <c r="F958" s="158" t="s">
        <v>21360</v>
      </c>
      <c r="G958" s="158" t="s">
        <v>4473</v>
      </c>
      <c r="H958" s="159" t="s">
        <v>20635</v>
      </c>
      <c r="I958" s="160">
        <v>13380.0</v>
      </c>
      <c r="J958" s="161">
        <v>3680.0</v>
      </c>
      <c r="K958" s="165">
        <v>3680.0</v>
      </c>
      <c r="L958" s="163"/>
      <c r="M958" s="163"/>
      <c r="N958" s="163"/>
      <c r="O958" s="163"/>
      <c r="P958" s="163"/>
      <c r="Q958" s="163"/>
      <c r="R958" s="163"/>
      <c r="S958" s="163"/>
      <c r="T958" s="163"/>
    </row>
    <row r="959" ht="18.75" hidden="1" customHeight="1">
      <c r="A959" s="157">
        <v>45775.0</v>
      </c>
      <c r="B959" s="158">
        <v>15537.0</v>
      </c>
      <c r="C959" s="158" t="s">
        <v>3117</v>
      </c>
      <c r="D959" s="158" t="s">
        <v>20673</v>
      </c>
      <c r="E959" s="158">
        <v>8.0</v>
      </c>
      <c r="F959" s="158" t="s">
        <v>20818</v>
      </c>
      <c r="G959" s="158" t="s">
        <v>4637</v>
      </c>
      <c r="H959" s="159" t="s">
        <v>20635</v>
      </c>
      <c r="I959" s="160">
        <v>11220.0</v>
      </c>
      <c r="J959" s="161">
        <v>1380.0</v>
      </c>
      <c r="K959" s="165">
        <v>1380.0</v>
      </c>
      <c r="L959" s="163"/>
      <c r="M959" s="163"/>
      <c r="N959" s="163"/>
      <c r="O959" s="163"/>
      <c r="P959" s="163"/>
      <c r="Q959" s="163"/>
      <c r="R959" s="163"/>
      <c r="S959" s="163"/>
      <c r="T959" s="163"/>
    </row>
    <row r="960" ht="18.75" hidden="1" customHeight="1">
      <c r="A960" s="166">
        <v>45775.0</v>
      </c>
      <c r="B960" s="158">
        <v>7133.0</v>
      </c>
      <c r="C960" s="158" t="s">
        <v>4110</v>
      </c>
      <c r="D960" s="158"/>
      <c r="E960" s="158" t="s">
        <v>20634</v>
      </c>
      <c r="F960" s="158"/>
      <c r="G960" s="158" t="s">
        <v>4500</v>
      </c>
      <c r="H960" s="159" t="s">
        <v>4500</v>
      </c>
      <c r="I960" s="160">
        <v>3540.0</v>
      </c>
      <c r="J960" s="161">
        <v>620.0</v>
      </c>
      <c r="K960" s="162">
        <v>620.0</v>
      </c>
      <c r="L960" s="163">
        <v>0.0</v>
      </c>
      <c r="M960" s="163">
        <v>0.0</v>
      </c>
      <c r="N960" s="163">
        <v>0.0</v>
      </c>
      <c r="O960" s="163"/>
      <c r="P960" s="163"/>
      <c r="Q960" s="163"/>
      <c r="R960" s="163"/>
      <c r="S960" s="163"/>
      <c r="T960" s="163"/>
    </row>
    <row r="961" ht="18.75" hidden="1" customHeight="1">
      <c r="A961" s="157">
        <v>45775.0</v>
      </c>
      <c r="B961" s="158">
        <v>15538.0</v>
      </c>
      <c r="C961" s="158" t="s">
        <v>19529</v>
      </c>
      <c r="D961" s="158" t="s">
        <v>20677</v>
      </c>
      <c r="E961" s="158">
        <v>8.0</v>
      </c>
      <c r="F961" s="158" t="s">
        <v>21322</v>
      </c>
      <c r="G961" s="158" t="s">
        <v>4555</v>
      </c>
      <c r="H961" s="159" t="s">
        <v>20635</v>
      </c>
      <c r="I961" s="160">
        <v>11080.0</v>
      </c>
      <c r="J961" s="161">
        <v>1060.0</v>
      </c>
      <c r="K961" s="165">
        <v>1060.0</v>
      </c>
      <c r="L961" s="163"/>
      <c r="M961" s="163"/>
      <c r="N961" s="163"/>
      <c r="O961" s="163"/>
      <c r="P961" s="163"/>
      <c r="Q961" s="163"/>
      <c r="R961" s="163"/>
      <c r="S961" s="163"/>
      <c r="T961" s="163"/>
    </row>
    <row r="962" ht="18.75" hidden="1" customHeight="1">
      <c r="A962" s="157">
        <v>45775.0</v>
      </c>
      <c r="B962" s="158">
        <v>15539.0</v>
      </c>
      <c r="C962" s="158" t="s">
        <v>20859</v>
      </c>
      <c r="D962" s="158" t="s">
        <v>20695</v>
      </c>
      <c r="E962" s="158">
        <v>5.0</v>
      </c>
      <c r="F962" s="158" t="s">
        <v>20860</v>
      </c>
      <c r="G962" s="158" t="s">
        <v>4818</v>
      </c>
      <c r="H962" s="159" t="s">
        <v>20638</v>
      </c>
      <c r="I962" s="160">
        <v>12600.0</v>
      </c>
      <c r="J962" s="161">
        <v>2600.0</v>
      </c>
      <c r="K962" s="162"/>
      <c r="L962" s="163"/>
      <c r="M962" s="163"/>
      <c r="N962" s="164">
        <v>2600.0</v>
      </c>
      <c r="O962" s="163"/>
      <c r="P962" s="163"/>
      <c r="Q962" s="163"/>
      <c r="R962" s="163"/>
      <c r="S962" s="163"/>
      <c r="T962" s="163"/>
    </row>
    <row r="963" ht="18.75" hidden="1" customHeight="1">
      <c r="A963" s="166">
        <v>45775.0</v>
      </c>
      <c r="B963" s="158">
        <v>7135.0</v>
      </c>
      <c r="C963" s="158" t="s">
        <v>4819</v>
      </c>
      <c r="D963" s="158"/>
      <c r="E963" s="158" t="s">
        <v>20634</v>
      </c>
      <c r="F963" s="158"/>
      <c r="G963" s="158" t="s">
        <v>11955</v>
      </c>
      <c r="H963" s="159" t="s">
        <v>11955</v>
      </c>
      <c r="I963" s="160">
        <v>3600.0</v>
      </c>
      <c r="J963" s="161">
        <v>160.0</v>
      </c>
      <c r="K963" s="162">
        <v>160.0</v>
      </c>
      <c r="L963" s="163">
        <v>0.0</v>
      </c>
      <c r="M963" s="163">
        <v>0.0</v>
      </c>
      <c r="N963" s="163">
        <v>0.0</v>
      </c>
      <c r="O963" s="163"/>
      <c r="P963" s="163"/>
      <c r="Q963" s="163"/>
      <c r="R963" s="163"/>
      <c r="S963" s="163"/>
      <c r="T963" s="163"/>
    </row>
    <row r="964" ht="18.75" hidden="1" customHeight="1">
      <c r="A964" s="167">
        <v>45775.029013217594</v>
      </c>
      <c r="B964" s="158">
        <v>7127.0</v>
      </c>
      <c r="C964" s="158"/>
      <c r="D964" s="158"/>
      <c r="E964" s="158" t="s">
        <v>20634</v>
      </c>
      <c r="F964" s="158"/>
      <c r="G964" s="158"/>
      <c r="H964" s="159"/>
      <c r="I964" s="160">
        <v>3160.0</v>
      </c>
      <c r="J964" s="161">
        <v>720.0</v>
      </c>
      <c r="K964" s="162">
        <v>720.0</v>
      </c>
      <c r="L964" s="163">
        <v>0.0</v>
      </c>
      <c r="M964" s="163">
        <v>0.0</v>
      </c>
      <c r="N964" s="163">
        <v>0.0</v>
      </c>
      <c r="O964" s="163"/>
      <c r="P964" s="163"/>
      <c r="Q964" s="163"/>
      <c r="R964" s="163"/>
      <c r="S964" s="163"/>
      <c r="T964" s="163"/>
    </row>
    <row r="965" ht="18.75" hidden="1" customHeight="1">
      <c r="A965" s="157">
        <v>45776.0</v>
      </c>
      <c r="B965" s="158">
        <v>15540.0</v>
      </c>
      <c r="C965" s="158" t="s">
        <v>21361</v>
      </c>
      <c r="D965" s="158" t="s">
        <v>20695</v>
      </c>
      <c r="E965" s="158">
        <v>8.0</v>
      </c>
      <c r="F965" s="158" t="s">
        <v>20895</v>
      </c>
      <c r="G965" s="158" t="s">
        <v>21362</v>
      </c>
      <c r="H965" s="159" t="s">
        <v>20635</v>
      </c>
      <c r="I965" s="160">
        <v>11340.0</v>
      </c>
      <c r="J965" s="161">
        <v>1640.0</v>
      </c>
      <c r="K965" s="165">
        <v>1640.0</v>
      </c>
      <c r="L965" s="163"/>
      <c r="M965" s="163"/>
      <c r="N965" s="163"/>
      <c r="O965" s="163"/>
      <c r="P965" s="163"/>
      <c r="Q965" s="163"/>
      <c r="R965" s="163"/>
      <c r="S965" s="163"/>
      <c r="T965" s="163"/>
    </row>
    <row r="966" ht="18.75" hidden="1" customHeight="1">
      <c r="A966" s="157">
        <v>45776.0</v>
      </c>
      <c r="B966" s="158">
        <v>15541.0</v>
      </c>
      <c r="C966" s="158" t="s">
        <v>21363</v>
      </c>
      <c r="D966" s="158" t="s">
        <v>20673</v>
      </c>
      <c r="E966" s="158">
        <v>8.0</v>
      </c>
      <c r="F966" s="158">
        <v>8.0</v>
      </c>
      <c r="G966" s="158" t="s">
        <v>4025</v>
      </c>
      <c r="H966" s="159" t="s">
        <v>20635</v>
      </c>
      <c r="I966" s="160">
        <v>12940.0</v>
      </c>
      <c r="J966" s="161">
        <v>3100.0</v>
      </c>
      <c r="K966" s="165">
        <v>3100.0</v>
      </c>
      <c r="L966" s="163"/>
      <c r="M966" s="163"/>
      <c r="N966" s="163"/>
      <c r="O966" s="163"/>
      <c r="P966" s="163"/>
      <c r="Q966" s="163"/>
      <c r="R966" s="163"/>
      <c r="S966" s="163"/>
      <c r="T966" s="163"/>
    </row>
    <row r="967" ht="18.75" hidden="1" customHeight="1">
      <c r="A967" s="157">
        <v>45776.0</v>
      </c>
      <c r="B967" s="158">
        <v>15542.0</v>
      </c>
      <c r="C967" s="158" t="s">
        <v>20702</v>
      </c>
      <c r="D967" s="158" t="s">
        <v>20695</v>
      </c>
      <c r="E967" s="158">
        <v>8.0</v>
      </c>
      <c r="F967" s="158" t="s">
        <v>20699</v>
      </c>
      <c r="G967" s="158" t="s">
        <v>4096</v>
      </c>
      <c r="H967" s="159" t="s">
        <v>20638</v>
      </c>
      <c r="I967" s="160">
        <v>16200.0</v>
      </c>
      <c r="J967" s="161">
        <v>6500.0</v>
      </c>
      <c r="K967" s="162"/>
      <c r="L967" s="163"/>
      <c r="M967" s="163"/>
      <c r="N967" s="164">
        <v>6500.0</v>
      </c>
      <c r="O967" s="163"/>
      <c r="P967" s="163"/>
      <c r="Q967" s="163"/>
      <c r="R967" s="163"/>
      <c r="S967" s="163"/>
      <c r="T967" s="163"/>
    </row>
    <row r="968" ht="18.75" hidden="1" customHeight="1">
      <c r="A968" s="166">
        <v>45776.0</v>
      </c>
      <c r="B968" s="158">
        <v>7137.0</v>
      </c>
      <c r="C968" s="158" t="s">
        <v>30</v>
      </c>
      <c r="D968" s="158"/>
      <c r="E968" s="158" t="s">
        <v>20634</v>
      </c>
      <c r="F968" s="158"/>
      <c r="G968" s="158" t="s">
        <v>20685</v>
      </c>
      <c r="H968" s="159" t="s">
        <v>20685</v>
      </c>
      <c r="I968" s="160">
        <v>2800.0</v>
      </c>
      <c r="J968" s="161">
        <v>200.0</v>
      </c>
      <c r="K968" s="162">
        <v>200.0</v>
      </c>
      <c r="L968" s="163">
        <v>0.0</v>
      </c>
      <c r="M968" s="163">
        <v>0.0</v>
      </c>
      <c r="N968" s="163">
        <v>0.0</v>
      </c>
      <c r="O968" s="163"/>
      <c r="P968" s="163"/>
      <c r="Q968" s="163"/>
      <c r="R968" s="163"/>
      <c r="S968" s="163"/>
      <c r="T968" s="163"/>
    </row>
    <row r="969" ht="18.75" hidden="1" customHeight="1">
      <c r="A969" s="157">
        <v>45776.0</v>
      </c>
      <c r="B969" s="158">
        <v>15543.0</v>
      </c>
      <c r="C969" s="158" t="s">
        <v>21364</v>
      </c>
      <c r="D969" s="158" t="s">
        <v>20673</v>
      </c>
      <c r="E969" s="158">
        <v>12.0</v>
      </c>
      <c r="F969" s="158" t="s">
        <v>20803</v>
      </c>
      <c r="G969" s="158" t="s">
        <v>4820</v>
      </c>
      <c r="H969" s="159" t="s">
        <v>20635</v>
      </c>
      <c r="I969" s="160">
        <v>11860.0</v>
      </c>
      <c r="J969" s="161">
        <v>2000.0</v>
      </c>
      <c r="K969" s="165">
        <v>2000.0</v>
      </c>
      <c r="L969" s="163"/>
      <c r="M969" s="163"/>
      <c r="N969" s="163"/>
      <c r="O969" s="163"/>
      <c r="P969" s="163"/>
      <c r="Q969" s="163"/>
      <c r="R969" s="163"/>
      <c r="S969" s="163"/>
      <c r="T969" s="163"/>
    </row>
    <row r="970" ht="18.75" hidden="1" customHeight="1">
      <c r="A970" s="157">
        <v>45776.0</v>
      </c>
      <c r="B970" s="158">
        <v>15544.0</v>
      </c>
      <c r="C970" s="158"/>
      <c r="D970" s="158" t="s">
        <v>20695</v>
      </c>
      <c r="E970" s="158">
        <v>12.0</v>
      </c>
      <c r="F970" s="158"/>
      <c r="G970" s="158"/>
      <c r="H970" s="159"/>
      <c r="I970" s="160">
        <v>22980.0</v>
      </c>
      <c r="J970" s="161">
        <v>13260.0</v>
      </c>
      <c r="K970" s="162"/>
      <c r="L970" s="163"/>
      <c r="M970" s="163"/>
      <c r="N970" s="163"/>
      <c r="O970" s="163"/>
      <c r="P970" s="163"/>
      <c r="Q970" s="163"/>
      <c r="R970" s="163"/>
      <c r="S970" s="163"/>
      <c r="T970" s="163"/>
    </row>
    <row r="971" ht="18.75" hidden="1" customHeight="1">
      <c r="A971" s="166">
        <v>45776.0</v>
      </c>
      <c r="B971" s="158">
        <v>7138.0</v>
      </c>
      <c r="C971" s="158" t="s">
        <v>3445</v>
      </c>
      <c r="D971" s="158"/>
      <c r="E971" s="158" t="s">
        <v>20634</v>
      </c>
      <c r="F971" s="158"/>
      <c r="G971" s="158"/>
      <c r="H971" s="159"/>
      <c r="I971" s="160">
        <v>2780.0</v>
      </c>
      <c r="J971" s="161">
        <v>740.0</v>
      </c>
      <c r="K971" s="162">
        <v>740.0</v>
      </c>
      <c r="L971" s="163">
        <v>0.0</v>
      </c>
      <c r="M971" s="163">
        <v>0.0</v>
      </c>
      <c r="N971" s="163">
        <v>0.0</v>
      </c>
      <c r="O971" s="163"/>
      <c r="P971" s="163"/>
      <c r="Q971" s="163"/>
      <c r="R971" s="163"/>
      <c r="S971" s="163"/>
      <c r="T971" s="163"/>
    </row>
    <row r="972" ht="18.75" hidden="1" customHeight="1">
      <c r="A972" s="157">
        <v>45776.0</v>
      </c>
      <c r="B972" s="158">
        <v>15545.0</v>
      </c>
      <c r="C972" s="158" t="s">
        <v>3373</v>
      </c>
      <c r="D972" s="158" t="s">
        <v>20695</v>
      </c>
      <c r="E972" s="158">
        <v>14.0</v>
      </c>
      <c r="F972" s="158" t="s">
        <v>21347</v>
      </c>
      <c r="G972" s="158" t="s">
        <v>4821</v>
      </c>
      <c r="H972" s="159" t="s">
        <v>20638</v>
      </c>
      <c r="I972" s="160">
        <v>10760.0</v>
      </c>
      <c r="J972" s="161">
        <v>1040.0</v>
      </c>
      <c r="K972" s="162"/>
      <c r="L972" s="163"/>
      <c r="M972" s="163"/>
      <c r="N972" s="164">
        <v>1040.0</v>
      </c>
      <c r="O972" s="163"/>
      <c r="P972" s="163"/>
      <c r="Q972" s="163"/>
      <c r="R972" s="163"/>
      <c r="S972" s="163"/>
      <c r="T972" s="163"/>
    </row>
    <row r="973" ht="18.75" hidden="1" customHeight="1">
      <c r="A973" s="157">
        <v>45776.0</v>
      </c>
      <c r="B973" s="158">
        <v>15546.0</v>
      </c>
      <c r="C973" s="158" t="s">
        <v>21253</v>
      </c>
      <c r="D973" s="158" t="s">
        <v>20677</v>
      </c>
      <c r="E973" s="158">
        <v>8.0</v>
      </c>
      <c r="F973" s="158" t="s">
        <v>20877</v>
      </c>
      <c r="G973" s="158" t="s">
        <v>4773</v>
      </c>
      <c r="H973" s="159" t="s">
        <v>20635</v>
      </c>
      <c r="I973" s="160">
        <v>11020.0</v>
      </c>
      <c r="J973" s="161">
        <v>1000.0</v>
      </c>
      <c r="K973" s="165">
        <v>1000.0</v>
      </c>
      <c r="L973" s="163"/>
      <c r="M973" s="163"/>
      <c r="N973" s="163"/>
      <c r="O973" s="163"/>
      <c r="P973" s="163"/>
      <c r="Q973" s="163"/>
      <c r="R973" s="163"/>
      <c r="S973" s="163"/>
      <c r="T973" s="163"/>
    </row>
    <row r="974" ht="18.75" hidden="1" customHeight="1">
      <c r="A974" s="166">
        <v>45776.0</v>
      </c>
      <c r="B974" s="158">
        <v>7139.0</v>
      </c>
      <c r="C974" s="158" t="s">
        <v>744</v>
      </c>
      <c r="D974" s="158"/>
      <c r="E974" s="158" t="s">
        <v>20634</v>
      </c>
      <c r="F974" s="158"/>
      <c r="G974" s="158"/>
      <c r="H974" s="159"/>
      <c r="I974" s="160">
        <v>2980.0</v>
      </c>
      <c r="J974" s="161">
        <v>360.0</v>
      </c>
      <c r="K974" s="162">
        <v>360.0</v>
      </c>
      <c r="L974" s="163">
        <v>0.0</v>
      </c>
      <c r="M974" s="163">
        <v>0.0</v>
      </c>
      <c r="N974" s="163">
        <v>0.0</v>
      </c>
      <c r="O974" s="163"/>
      <c r="P974" s="163"/>
      <c r="Q974" s="163"/>
      <c r="R974" s="163"/>
      <c r="S974" s="163"/>
      <c r="T974" s="163"/>
    </row>
    <row r="975" ht="18.75" hidden="1" customHeight="1">
      <c r="A975" s="157">
        <v>45776.0</v>
      </c>
      <c r="B975" s="158">
        <v>15547.0</v>
      </c>
      <c r="C975" s="158" t="s">
        <v>14182</v>
      </c>
      <c r="D975" s="158" t="s">
        <v>20687</v>
      </c>
      <c r="E975" s="158">
        <v>14.0</v>
      </c>
      <c r="F975" s="158" t="s">
        <v>21104</v>
      </c>
      <c r="G975" s="158" t="s">
        <v>21365</v>
      </c>
      <c r="H975" s="159" t="s">
        <v>20635</v>
      </c>
      <c r="I975" s="160">
        <v>14760.0</v>
      </c>
      <c r="J975" s="161">
        <v>4720.0</v>
      </c>
      <c r="K975" s="165">
        <v>4720.0</v>
      </c>
      <c r="L975" s="163"/>
      <c r="M975" s="163"/>
      <c r="N975" s="163"/>
      <c r="O975" s="163"/>
      <c r="P975" s="163"/>
      <c r="Q975" s="163"/>
      <c r="R975" s="163"/>
      <c r="S975" s="163"/>
      <c r="T975" s="163"/>
    </row>
    <row r="976" ht="18.75" hidden="1" customHeight="1">
      <c r="A976" s="166">
        <v>45776.0</v>
      </c>
      <c r="B976" s="158">
        <v>7140.0</v>
      </c>
      <c r="C976" s="158" t="s">
        <v>744</v>
      </c>
      <c r="D976" s="158"/>
      <c r="E976" s="158" t="s">
        <v>20634</v>
      </c>
      <c r="F976" s="158"/>
      <c r="G976" s="158"/>
      <c r="H976" s="159"/>
      <c r="I976" s="160">
        <v>3200.0</v>
      </c>
      <c r="J976" s="161">
        <v>600.0</v>
      </c>
      <c r="K976" s="162">
        <v>600.0</v>
      </c>
      <c r="L976" s="163">
        <v>0.0</v>
      </c>
      <c r="M976" s="163">
        <v>0.0</v>
      </c>
      <c r="N976" s="163">
        <v>0.0</v>
      </c>
      <c r="O976" s="163"/>
      <c r="P976" s="163"/>
      <c r="Q976" s="163"/>
      <c r="R976" s="163"/>
      <c r="S976" s="163"/>
      <c r="T976" s="163"/>
    </row>
    <row r="977" ht="18.75" hidden="1" customHeight="1">
      <c r="A977" s="157">
        <v>45776.0</v>
      </c>
      <c r="B977" s="158">
        <v>15548.0</v>
      </c>
      <c r="C977" s="158" t="s">
        <v>4042</v>
      </c>
      <c r="D977" s="158" t="s">
        <v>20673</v>
      </c>
      <c r="E977" s="158">
        <v>8.0</v>
      </c>
      <c r="F977" s="158" t="s">
        <v>20854</v>
      </c>
      <c r="G977" s="158" t="s">
        <v>4357</v>
      </c>
      <c r="H977" s="159" t="s">
        <v>20635</v>
      </c>
      <c r="I977" s="160">
        <v>11160.0</v>
      </c>
      <c r="J977" s="161">
        <v>1320.0</v>
      </c>
      <c r="K977" s="165">
        <v>1320.0</v>
      </c>
      <c r="L977" s="163"/>
      <c r="M977" s="163"/>
      <c r="N977" s="163"/>
      <c r="O977" s="163"/>
      <c r="P977" s="163"/>
      <c r="Q977" s="163"/>
      <c r="R977" s="163"/>
      <c r="S977" s="163"/>
      <c r="T977" s="163"/>
    </row>
    <row r="978" ht="18.75" hidden="1" customHeight="1">
      <c r="A978" s="157">
        <v>45776.0</v>
      </c>
      <c r="B978" s="158">
        <v>15549.0</v>
      </c>
      <c r="C978" s="158" t="s">
        <v>4454</v>
      </c>
      <c r="D978" s="158" t="s">
        <v>20695</v>
      </c>
      <c r="E978" s="158">
        <v>14.0</v>
      </c>
      <c r="F978" s="158" t="s">
        <v>20778</v>
      </c>
      <c r="G978" s="158" t="s">
        <v>4721</v>
      </c>
      <c r="H978" s="159" t="s">
        <v>20635</v>
      </c>
      <c r="I978" s="160">
        <v>11300.0</v>
      </c>
      <c r="J978" s="161">
        <v>1580.0</v>
      </c>
      <c r="K978" s="165">
        <v>1580.0</v>
      </c>
      <c r="L978" s="163"/>
      <c r="M978" s="163"/>
      <c r="N978" s="163"/>
      <c r="O978" s="163"/>
      <c r="P978" s="163"/>
      <c r="Q978" s="163"/>
      <c r="R978" s="163"/>
      <c r="S978" s="163"/>
      <c r="T978" s="163"/>
    </row>
    <row r="979" ht="18.75" hidden="1" customHeight="1">
      <c r="A979" s="166">
        <v>45776.0</v>
      </c>
      <c r="B979" s="158">
        <v>7141.0</v>
      </c>
      <c r="C979" s="158" t="s">
        <v>4017</v>
      </c>
      <c r="D979" s="158"/>
      <c r="E979" s="158" t="s">
        <v>20634</v>
      </c>
      <c r="F979" s="158"/>
      <c r="G979" s="158" t="s">
        <v>21366</v>
      </c>
      <c r="H979" s="159" t="s">
        <v>21366</v>
      </c>
      <c r="I979" s="160">
        <v>3200.0</v>
      </c>
      <c r="J979" s="161">
        <v>380.0</v>
      </c>
      <c r="K979" s="162">
        <v>380.0</v>
      </c>
      <c r="L979" s="163">
        <v>0.0</v>
      </c>
      <c r="M979" s="163">
        <v>0.0</v>
      </c>
      <c r="N979" s="163">
        <v>0.0</v>
      </c>
      <c r="O979" s="163"/>
      <c r="P979" s="163"/>
      <c r="Q979" s="163"/>
      <c r="R979" s="163"/>
      <c r="S979" s="163"/>
      <c r="T979" s="163"/>
    </row>
    <row r="980" ht="18.75" hidden="1" customHeight="1">
      <c r="A980" s="157">
        <v>45776.0</v>
      </c>
      <c r="B980" s="158">
        <v>15550.0</v>
      </c>
      <c r="C980" s="158" t="s">
        <v>3000</v>
      </c>
      <c r="D980" s="158" t="s">
        <v>20687</v>
      </c>
      <c r="E980" s="158">
        <v>14.0</v>
      </c>
      <c r="F980" s="158" t="s">
        <v>20871</v>
      </c>
      <c r="G980" s="158" t="s">
        <v>4149</v>
      </c>
      <c r="H980" s="159" t="s">
        <v>20635</v>
      </c>
      <c r="I980" s="160">
        <v>13860.0</v>
      </c>
      <c r="J980" s="161">
        <v>3820.0</v>
      </c>
      <c r="K980" s="165">
        <v>3820.0</v>
      </c>
      <c r="L980" s="163"/>
      <c r="M980" s="163"/>
      <c r="N980" s="163"/>
      <c r="O980" s="163"/>
      <c r="P980" s="163"/>
      <c r="Q980" s="163"/>
      <c r="R980" s="163"/>
      <c r="S980" s="163"/>
      <c r="T980" s="163"/>
    </row>
    <row r="981" ht="18.75" hidden="1" customHeight="1">
      <c r="A981" s="166">
        <v>45776.0</v>
      </c>
      <c r="B981" s="158">
        <v>7142.0</v>
      </c>
      <c r="C981" s="158" t="s">
        <v>744</v>
      </c>
      <c r="D981" s="158"/>
      <c r="E981" s="158" t="s">
        <v>20634</v>
      </c>
      <c r="F981" s="158"/>
      <c r="G981" s="158"/>
      <c r="H981" s="159"/>
      <c r="I981" s="160">
        <v>2920.0</v>
      </c>
      <c r="J981" s="161">
        <v>320.0</v>
      </c>
      <c r="K981" s="162">
        <v>320.0</v>
      </c>
      <c r="L981" s="163">
        <v>0.0</v>
      </c>
      <c r="M981" s="163">
        <v>0.0</v>
      </c>
      <c r="N981" s="163">
        <v>0.0</v>
      </c>
      <c r="O981" s="163"/>
      <c r="P981" s="163"/>
      <c r="Q981" s="163"/>
      <c r="R981" s="163"/>
      <c r="S981" s="163"/>
      <c r="T981" s="163"/>
    </row>
    <row r="982" ht="18.75" hidden="1" customHeight="1">
      <c r="A982" s="157">
        <v>45776.0</v>
      </c>
      <c r="B982" s="158">
        <v>15551.0</v>
      </c>
      <c r="C982" s="158" t="s">
        <v>20892</v>
      </c>
      <c r="D982" s="158" t="s">
        <v>20687</v>
      </c>
      <c r="E982" s="158">
        <v>16.0</v>
      </c>
      <c r="F982" s="158" t="s">
        <v>20717</v>
      </c>
      <c r="G982" s="158" t="s">
        <v>4576</v>
      </c>
      <c r="H982" s="159" t="s">
        <v>20635</v>
      </c>
      <c r="I982" s="160">
        <v>11940.0</v>
      </c>
      <c r="J982" s="161">
        <v>1900.0</v>
      </c>
      <c r="K982" s="165">
        <v>1900.0</v>
      </c>
      <c r="L982" s="163"/>
      <c r="M982" s="163"/>
      <c r="N982" s="163"/>
      <c r="O982" s="163"/>
      <c r="P982" s="163"/>
      <c r="Q982" s="163"/>
      <c r="R982" s="163"/>
      <c r="S982" s="163"/>
      <c r="T982" s="163"/>
    </row>
    <row r="983" ht="18.75" hidden="1" customHeight="1">
      <c r="A983" s="166">
        <v>45776.0</v>
      </c>
      <c r="B983" s="158">
        <v>7143.0</v>
      </c>
      <c r="C983" s="158" t="s">
        <v>3986</v>
      </c>
      <c r="D983" s="158"/>
      <c r="E983" s="158" t="s">
        <v>20634</v>
      </c>
      <c r="F983" s="158"/>
      <c r="G983" s="158" t="s">
        <v>20939</v>
      </c>
      <c r="H983" s="159" t="s">
        <v>20939</v>
      </c>
      <c r="I983" s="160">
        <v>3560.0</v>
      </c>
      <c r="J983" s="161">
        <v>980.0</v>
      </c>
      <c r="K983" s="162">
        <v>980.0</v>
      </c>
      <c r="L983" s="163">
        <v>0.0</v>
      </c>
      <c r="M983" s="163">
        <v>0.0</v>
      </c>
      <c r="N983" s="163">
        <v>0.0</v>
      </c>
      <c r="O983" s="163"/>
      <c r="P983" s="163"/>
      <c r="Q983" s="163"/>
      <c r="R983" s="163"/>
      <c r="S983" s="163"/>
      <c r="T983" s="163"/>
    </row>
    <row r="984" ht="18.75" hidden="1" customHeight="1">
      <c r="A984" s="157">
        <v>45776.0</v>
      </c>
      <c r="B984" s="158">
        <v>15552.0</v>
      </c>
      <c r="C984" s="158" t="s">
        <v>20674</v>
      </c>
      <c r="D984" s="158" t="s">
        <v>20677</v>
      </c>
      <c r="E984" s="158">
        <v>8.0</v>
      </c>
      <c r="F984" s="158" t="s">
        <v>20814</v>
      </c>
      <c r="G984" s="158" t="s">
        <v>4822</v>
      </c>
      <c r="H984" s="159" t="s">
        <v>20635</v>
      </c>
      <c r="I984" s="160">
        <v>12320.0</v>
      </c>
      <c r="J984" s="161">
        <v>2300.0</v>
      </c>
      <c r="K984" s="165">
        <v>2300.0</v>
      </c>
      <c r="L984" s="163"/>
      <c r="M984" s="163"/>
      <c r="N984" s="163"/>
      <c r="O984" s="163"/>
      <c r="P984" s="163"/>
      <c r="Q984" s="163"/>
      <c r="R984" s="163"/>
      <c r="S984" s="163"/>
      <c r="T984" s="163"/>
    </row>
    <row r="985" ht="18.75" hidden="1" customHeight="1">
      <c r="A985" s="166">
        <v>45776.0</v>
      </c>
      <c r="B985" s="158">
        <v>7157.0</v>
      </c>
      <c r="C985" s="158" t="s">
        <v>6275</v>
      </c>
      <c r="D985" s="158"/>
      <c r="E985" s="158" t="s">
        <v>20634</v>
      </c>
      <c r="F985" s="158"/>
      <c r="G985" s="158" t="s">
        <v>21367</v>
      </c>
      <c r="H985" s="159" t="s">
        <v>21367</v>
      </c>
      <c r="I985" s="160">
        <v>4060.0</v>
      </c>
      <c r="J985" s="161">
        <v>1340.0</v>
      </c>
      <c r="K985" s="162">
        <v>0.0</v>
      </c>
      <c r="L985" s="163">
        <v>1340.0</v>
      </c>
      <c r="M985" s="163">
        <v>0.0</v>
      </c>
      <c r="N985" s="163">
        <v>0.0</v>
      </c>
      <c r="O985" s="163"/>
      <c r="P985" s="163"/>
      <c r="Q985" s="163"/>
      <c r="R985" s="163"/>
      <c r="S985" s="163"/>
      <c r="T985" s="163"/>
    </row>
    <row r="986" ht="18.75" hidden="1" customHeight="1">
      <c r="A986" s="167">
        <v>45776.02901280092</v>
      </c>
      <c r="B986" s="158">
        <v>7136.0</v>
      </c>
      <c r="C986" s="158" t="s">
        <v>4017</v>
      </c>
      <c r="D986" s="158"/>
      <c r="E986" s="158" t="s">
        <v>20634</v>
      </c>
      <c r="F986" s="158"/>
      <c r="G986" s="158" t="s">
        <v>4500</v>
      </c>
      <c r="H986" s="159" t="s">
        <v>4500</v>
      </c>
      <c r="I986" s="160">
        <v>3600.0</v>
      </c>
      <c r="J986" s="161">
        <v>1040.0</v>
      </c>
      <c r="K986" s="162">
        <v>1040.0</v>
      </c>
      <c r="L986" s="163">
        <v>0.0</v>
      </c>
      <c r="M986" s="163">
        <v>0.0</v>
      </c>
      <c r="N986" s="163">
        <v>0.0</v>
      </c>
      <c r="O986" s="163"/>
      <c r="P986" s="163"/>
      <c r="Q986" s="163"/>
      <c r="R986" s="163"/>
      <c r="S986" s="163"/>
      <c r="T986" s="163"/>
    </row>
    <row r="987" ht="18.75" hidden="1" customHeight="1">
      <c r="A987" s="157">
        <v>45777.0</v>
      </c>
      <c r="B987" s="158">
        <v>15553.0</v>
      </c>
      <c r="C987" s="158" t="s">
        <v>20829</v>
      </c>
      <c r="D987" s="158" t="s">
        <v>20673</v>
      </c>
      <c r="E987" s="158">
        <v>8.0</v>
      </c>
      <c r="F987" s="158" t="s">
        <v>20761</v>
      </c>
      <c r="G987" s="158" t="s">
        <v>4910</v>
      </c>
      <c r="H987" s="159" t="s">
        <v>20635</v>
      </c>
      <c r="I987" s="160">
        <v>16500.0</v>
      </c>
      <c r="J987" s="161">
        <v>6660.0</v>
      </c>
      <c r="K987" s="165">
        <v>6660.0</v>
      </c>
      <c r="L987" s="163"/>
      <c r="M987" s="163"/>
      <c r="N987" s="163"/>
      <c r="O987" s="163"/>
      <c r="P987" s="163"/>
      <c r="Q987" s="163"/>
      <c r="R987" s="163"/>
      <c r="S987" s="163"/>
      <c r="T987" s="163"/>
    </row>
    <row r="988" ht="18.75" hidden="1" customHeight="1">
      <c r="A988" s="157">
        <v>45777.0</v>
      </c>
      <c r="B988" s="158">
        <v>15554.0</v>
      </c>
      <c r="C988" s="158"/>
      <c r="D988" s="158" t="s">
        <v>20673</v>
      </c>
      <c r="E988" s="158">
        <v>12.0</v>
      </c>
      <c r="F988" s="158"/>
      <c r="G988" s="158" t="s">
        <v>21368</v>
      </c>
      <c r="H988" s="159" t="s">
        <v>20635</v>
      </c>
      <c r="I988" s="160">
        <v>10800.0</v>
      </c>
      <c r="J988" s="161">
        <v>940.0</v>
      </c>
      <c r="K988" s="165">
        <v>940.0</v>
      </c>
      <c r="L988" s="163"/>
      <c r="M988" s="163"/>
      <c r="N988" s="163"/>
      <c r="O988" s="163"/>
      <c r="P988" s="163"/>
      <c r="Q988" s="163"/>
      <c r="R988" s="163"/>
      <c r="S988" s="163"/>
      <c r="T988" s="163"/>
    </row>
    <row r="989" ht="18.75" hidden="1" customHeight="1">
      <c r="A989" s="157">
        <v>45777.0</v>
      </c>
      <c r="B989" s="158">
        <v>15555.0</v>
      </c>
      <c r="C989" s="158" t="s">
        <v>20770</v>
      </c>
      <c r="D989" s="158" t="s">
        <v>20687</v>
      </c>
      <c r="E989" s="158">
        <v>8.0</v>
      </c>
      <c r="F989" s="158" t="s">
        <v>21247</v>
      </c>
      <c r="G989" s="158" t="s">
        <v>4775</v>
      </c>
      <c r="H989" s="159" t="s">
        <v>20635</v>
      </c>
      <c r="I989" s="160">
        <v>15220.0</v>
      </c>
      <c r="J989" s="161">
        <v>5200.0</v>
      </c>
      <c r="K989" s="165">
        <v>5200.0</v>
      </c>
      <c r="L989" s="163"/>
      <c r="M989" s="163"/>
      <c r="N989" s="163"/>
      <c r="O989" s="163"/>
      <c r="P989" s="163"/>
      <c r="Q989" s="163"/>
      <c r="R989" s="163"/>
      <c r="S989" s="163"/>
      <c r="T989" s="163"/>
    </row>
    <row r="990" ht="18.75" hidden="1" customHeight="1">
      <c r="A990" s="157">
        <v>45777.0</v>
      </c>
      <c r="B990" s="158">
        <v>15556.0</v>
      </c>
      <c r="C990" s="158" t="s">
        <v>4042</v>
      </c>
      <c r="D990" s="158" t="s">
        <v>20695</v>
      </c>
      <c r="E990" s="158">
        <v>8.0</v>
      </c>
      <c r="F990" s="158" t="s">
        <v>20789</v>
      </c>
      <c r="G990" s="158" t="s">
        <v>4549</v>
      </c>
      <c r="H990" s="159" t="s">
        <v>20635</v>
      </c>
      <c r="I990" s="160">
        <v>11300.0</v>
      </c>
      <c r="J990" s="161">
        <v>1600.0</v>
      </c>
      <c r="K990" s="165">
        <v>1600.0</v>
      </c>
      <c r="L990" s="163"/>
      <c r="M990" s="163"/>
      <c r="N990" s="163"/>
      <c r="O990" s="163"/>
      <c r="P990" s="163"/>
      <c r="Q990" s="163"/>
      <c r="R990" s="163"/>
      <c r="S990" s="163"/>
      <c r="T990" s="163"/>
    </row>
    <row r="991" ht="18.75" hidden="1" customHeight="1">
      <c r="A991" s="157">
        <v>45777.0</v>
      </c>
      <c r="B991" s="158">
        <v>15557.0</v>
      </c>
      <c r="C991" s="158" t="s">
        <v>21233</v>
      </c>
      <c r="D991" s="158" t="s">
        <v>20687</v>
      </c>
      <c r="E991" s="158">
        <v>14.0</v>
      </c>
      <c r="F991" s="158" t="s">
        <v>20793</v>
      </c>
      <c r="G991" s="158" t="s">
        <v>4757</v>
      </c>
      <c r="H991" s="159" t="s">
        <v>20635</v>
      </c>
      <c r="I991" s="160">
        <v>16160.0</v>
      </c>
      <c r="J991" s="161">
        <v>6120.0</v>
      </c>
      <c r="K991" s="165">
        <v>6120.0</v>
      </c>
      <c r="L991" s="163"/>
      <c r="M991" s="163"/>
      <c r="N991" s="163"/>
      <c r="O991" s="163"/>
      <c r="P991" s="163"/>
      <c r="Q991" s="163"/>
      <c r="R991" s="163"/>
      <c r="S991" s="163"/>
      <c r="T991" s="163"/>
    </row>
    <row r="992" ht="18.75" hidden="1" customHeight="1">
      <c r="A992" s="157">
        <v>45777.0</v>
      </c>
      <c r="B992" s="158">
        <v>15558.0</v>
      </c>
      <c r="C992" s="158" t="s">
        <v>3461</v>
      </c>
      <c r="D992" s="158" t="s">
        <v>20677</v>
      </c>
      <c r="E992" s="158">
        <v>8.0</v>
      </c>
      <c r="F992" s="158" t="s">
        <v>20755</v>
      </c>
      <c r="G992" s="158" t="s">
        <v>4425</v>
      </c>
      <c r="H992" s="159" t="s">
        <v>20635</v>
      </c>
      <c r="I992" s="160">
        <v>14580.0</v>
      </c>
      <c r="J992" s="161">
        <v>4560.0</v>
      </c>
      <c r="K992" s="165">
        <v>4560.0</v>
      </c>
      <c r="L992" s="163"/>
      <c r="M992" s="163"/>
      <c r="N992" s="163"/>
      <c r="O992" s="163"/>
      <c r="P992" s="163"/>
      <c r="Q992" s="163"/>
      <c r="R992" s="163"/>
      <c r="S992" s="163"/>
      <c r="T992" s="163"/>
    </row>
    <row r="993" ht="18.75" hidden="1" customHeight="1">
      <c r="A993" s="166">
        <v>45777.0</v>
      </c>
      <c r="B993" s="158">
        <v>7145.0</v>
      </c>
      <c r="C993" s="158" t="s">
        <v>3445</v>
      </c>
      <c r="D993" s="158"/>
      <c r="E993" s="158" t="s">
        <v>20634</v>
      </c>
      <c r="F993" s="158"/>
      <c r="G993" s="158"/>
      <c r="H993" s="159"/>
      <c r="I993" s="160">
        <v>2500.0</v>
      </c>
      <c r="J993" s="161">
        <v>500.0</v>
      </c>
      <c r="K993" s="162">
        <v>500.0</v>
      </c>
      <c r="L993" s="163">
        <v>0.0</v>
      </c>
      <c r="M993" s="163">
        <v>0.0</v>
      </c>
      <c r="N993" s="163">
        <v>0.0</v>
      </c>
      <c r="O993" s="163"/>
      <c r="P993" s="163"/>
      <c r="Q993" s="163"/>
      <c r="R993" s="163"/>
      <c r="S993" s="163"/>
      <c r="T993" s="163"/>
    </row>
    <row r="994" ht="18.75" hidden="1" customHeight="1">
      <c r="A994" s="166">
        <v>45777.0</v>
      </c>
      <c r="B994" s="158">
        <v>7146.0</v>
      </c>
      <c r="C994" s="158" t="s">
        <v>4082</v>
      </c>
      <c r="D994" s="158"/>
      <c r="E994" s="158" t="s">
        <v>20634</v>
      </c>
      <c r="F994" s="158"/>
      <c r="G994" s="158" t="s">
        <v>21343</v>
      </c>
      <c r="H994" s="159" t="s">
        <v>21343</v>
      </c>
      <c r="I994" s="160">
        <v>3620.0</v>
      </c>
      <c r="J994" s="161">
        <v>460.0</v>
      </c>
      <c r="K994" s="162">
        <v>0.0</v>
      </c>
      <c r="L994" s="163">
        <v>0.0</v>
      </c>
      <c r="M994" s="163">
        <v>460.0</v>
      </c>
      <c r="N994" s="163">
        <v>0.0</v>
      </c>
      <c r="O994" s="163"/>
      <c r="P994" s="163"/>
      <c r="Q994" s="163"/>
      <c r="R994" s="163"/>
      <c r="S994" s="163"/>
      <c r="T994" s="163"/>
    </row>
    <row r="995" ht="18.75" hidden="1" customHeight="1">
      <c r="A995" s="157">
        <v>45777.0</v>
      </c>
      <c r="B995" s="158">
        <v>15559.0</v>
      </c>
      <c r="C995" s="158" t="s">
        <v>21369</v>
      </c>
      <c r="D995" s="158" t="s">
        <v>20673</v>
      </c>
      <c r="E995" s="158">
        <v>8.0</v>
      </c>
      <c r="F995" s="158"/>
      <c r="G995" s="158" t="s">
        <v>4824</v>
      </c>
      <c r="H995" s="159" t="s">
        <v>20635</v>
      </c>
      <c r="I995" s="160">
        <v>10920.0</v>
      </c>
      <c r="J995" s="161">
        <v>1080.0</v>
      </c>
      <c r="K995" s="165">
        <v>1080.0</v>
      </c>
      <c r="L995" s="163"/>
      <c r="M995" s="163"/>
      <c r="N995" s="163"/>
      <c r="O995" s="163"/>
      <c r="P995" s="163"/>
      <c r="Q995" s="163"/>
      <c r="R995" s="163"/>
      <c r="S995" s="163"/>
      <c r="T995" s="163"/>
    </row>
    <row r="996" ht="18.75" hidden="1" customHeight="1">
      <c r="A996" s="157">
        <v>45777.0</v>
      </c>
      <c r="B996" s="158">
        <v>15560.0</v>
      </c>
      <c r="C996" s="158" t="s">
        <v>20763</v>
      </c>
      <c r="D996" s="158" t="s">
        <v>20687</v>
      </c>
      <c r="E996" s="158">
        <v>14.0</v>
      </c>
      <c r="F996" s="158" t="s">
        <v>21370</v>
      </c>
      <c r="G996" s="158" t="s">
        <v>4825</v>
      </c>
      <c r="H996" s="159" t="s">
        <v>20635</v>
      </c>
      <c r="I996" s="160">
        <v>12020.0</v>
      </c>
      <c r="J996" s="161">
        <v>1980.0</v>
      </c>
      <c r="K996" s="165">
        <v>1980.0</v>
      </c>
      <c r="L996" s="163"/>
      <c r="M996" s="163"/>
      <c r="N996" s="163"/>
      <c r="O996" s="163"/>
      <c r="P996" s="163"/>
      <c r="Q996" s="163"/>
      <c r="R996" s="163"/>
      <c r="S996" s="163"/>
      <c r="T996" s="163"/>
    </row>
    <row r="997" ht="18.75" hidden="1" customHeight="1">
      <c r="A997" s="166">
        <v>45777.0</v>
      </c>
      <c r="B997" s="158">
        <v>7147.0</v>
      </c>
      <c r="C997" s="158" t="s">
        <v>4455</v>
      </c>
      <c r="D997" s="158"/>
      <c r="E997" s="158" t="s">
        <v>20634</v>
      </c>
      <c r="F997" s="158"/>
      <c r="G997" s="158" t="s">
        <v>21341</v>
      </c>
      <c r="H997" s="159" t="s">
        <v>21341</v>
      </c>
      <c r="I997" s="160">
        <v>3780.0</v>
      </c>
      <c r="J997" s="161">
        <v>760.0</v>
      </c>
      <c r="K997" s="162">
        <v>0.0</v>
      </c>
      <c r="L997" s="163">
        <v>0.0</v>
      </c>
      <c r="M997" s="163">
        <v>0.0</v>
      </c>
      <c r="N997" s="163">
        <v>760.0</v>
      </c>
      <c r="O997" s="163"/>
      <c r="P997" s="163"/>
      <c r="Q997" s="163"/>
      <c r="R997" s="163"/>
      <c r="S997" s="163"/>
      <c r="T997" s="163"/>
    </row>
    <row r="998" ht="18.75" hidden="1" customHeight="1">
      <c r="A998" s="166">
        <v>45777.0</v>
      </c>
      <c r="B998" s="158">
        <v>7148.0</v>
      </c>
      <c r="C998" s="158" t="s">
        <v>4017</v>
      </c>
      <c r="D998" s="158"/>
      <c r="E998" s="158" t="s">
        <v>20634</v>
      </c>
      <c r="F998" s="158"/>
      <c r="G998" s="158" t="s">
        <v>4500</v>
      </c>
      <c r="H998" s="159" t="s">
        <v>4500</v>
      </c>
      <c r="I998" s="160">
        <v>3060.0</v>
      </c>
      <c r="J998" s="161">
        <v>460.0</v>
      </c>
      <c r="K998" s="162">
        <v>460.0</v>
      </c>
      <c r="L998" s="163">
        <v>0.0</v>
      </c>
      <c r="M998" s="163">
        <v>0.0</v>
      </c>
      <c r="N998" s="163">
        <v>0.0</v>
      </c>
      <c r="O998" s="163"/>
      <c r="P998" s="163"/>
      <c r="Q998" s="163"/>
      <c r="R998" s="163"/>
      <c r="S998" s="163"/>
      <c r="T998" s="163"/>
    </row>
    <row r="999" ht="18.75" hidden="1" customHeight="1">
      <c r="A999" s="166">
        <v>45777.0</v>
      </c>
      <c r="B999" s="158">
        <v>7149.0</v>
      </c>
      <c r="C999" s="158" t="s">
        <v>4112</v>
      </c>
      <c r="D999" s="158"/>
      <c r="E999" s="158" t="s">
        <v>20634</v>
      </c>
      <c r="F999" s="158"/>
      <c r="G999" s="158"/>
      <c r="H999" s="159"/>
      <c r="I999" s="160">
        <v>3220.0</v>
      </c>
      <c r="J999" s="161">
        <v>680.0</v>
      </c>
      <c r="K999" s="162">
        <v>680.0</v>
      </c>
      <c r="L999" s="163">
        <v>0.0</v>
      </c>
      <c r="M999" s="163">
        <v>0.0</v>
      </c>
      <c r="N999" s="163">
        <v>0.0</v>
      </c>
      <c r="O999" s="163"/>
      <c r="P999" s="163"/>
      <c r="Q999" s="163"/>
      <c r="R999" s="163"/>
      <c r="S999" s="163"/>
      <c r="T999" s="163"/>
    </row>
    <row r="1000" ht="18.75" hidden="1" customHeight="1">
      <c r="A1000" s="166">
        <v>45777.0</v>
      </c>
      <c r="B1000" s="158">
        <v>7150.0</v>
      </c>
      <c r="C1000" s="158" t="s">
        <v>4138</v>
      </c>
      <c r="D1000" s="158"/>
      <c r="E1000" s="158" t="s">
        <v>20634</v>
      </c>
      <c r="F1000" s="158"/>
      <c r="G1000" s="158"/>
      <c r="H1000" s="159"/>
      <c r="I1000" s="160">
        <v>2820.0</v>
      </c>
      <c r="J1000" s="161">
        <v>100.0</v>
      </c>
      <c r="K1000" s="162">
        <v>0.0</v>
      </c>
      <c r="L1000" s="163">
        <v>100.0</v>
      </c>
      <c r="M1000" s="163">
        <v>0.0</v>
      </c>
      <c r="N1000" s="163">
        <v>0.0</v>
      </c>
      <c r="O1000" s="163"/>
      <c r="P1000" s="163"/>
      <c r="Q1000" s="163"/>
      <c r="R1000" s="163"/>
      <c r="S1000" s="163"/>
      <c r="T1000" s="163"/>
    </row>
    <row r="1001" ht="18.75" hidden="1" customHeight="1">
      <c r="A1001" s="166">
        <v>45777.0</v>
      </c>
      <c r="B1001" s="158">
        <v>7151.0</v>
      </c>
      <c r="C1001" s="158" t="s">
        <v>4827</v>
      </c>
      <c r="D1001" s="158"/>
      <c r="E1001" s="158" t="s">
        <v>20634</v>
      </c>
      <c r="F1001" s="158"/>
      <c r="G1001" s="158"/>
      <c r="H1001" s="159"/>
      <c r="I1001" s="160">
        <v>3100.0</v>
      </c>
      <c r="J1001" s="161">
        <v>580.0</v>
      </c>
      <c r="K1001" s="162">
        <v>580.0</v>
      </c>
      <c r="L1001" s="163">
        <v>0.0</v>
      </c>
      <c r="M1001" s="163">
        <v>0.0</v>
      </c>
      <c r="N1001" s="163">
        <v>0.0</v>
      </c>
      <c r="O1001" s="163"/>
      <c r="P1001" s="163"/>
      <c r="Q1001" s="163"/>
      <c r="R1001" s="163"/>
      <c r="S1001" s="163"/>
      <c r="T1001" s="163"/>
    </row>
    <row r="1002" ht="18.75" hidden="1" customHeight="1">
      <c r="A1002" s="157">
        <v>45777.0</v>
      </c>
      <c r="B1002" s="158">
        <v>15561.0</v>
      </c>
      <c r="C1002" s="158" t="s">
        <v>21371</v>
      </c>
      <c r="D1002" s="158" t="s">
        <v>20677</v>
      </c>
      <c r="E1002" s="158">
        <v>8.0</v>
      </c>
      <c r="F1002" s="158" t="s">
        <v>21360</v>
      </c>
      <c r="G1002" s="158" t="s">
        <v>4826</v>
      </c>
      <c r="H1002" s="159" t="s">
        <v>20638</v>
      </c>
      <c r="I1002" s="160">
        <v>16880.0</v>
      </c>
      <c r="J1002" s="161">
        <v>6860.0</v>
      </c>
      <c r="K1002" s="162"/>
      <c r="L1002" s="163"/>
      <c r="M1002" s="163"/>
      <c r="N1002" s="164">
        <v>6860.0</v>
      </c>
      <c r="O1002" s="163"/>
      <c r="P1002" s="163"/>
      <c r="Q1002" s="163"/>
      <c r="R1002" s="163"/>
      <c r="S1002" s="163"/>
      <c r="T1002" s="163"/>
    </row>
    <row r="1003" ht="18.75" hidden="1" customHeight="1">
      <c r="A1003" s="157">
        <v>45777.0</v>
      </c>
      <c r="B1003" s="158">
        <v>15562.0</v>
      </c>
      <c r="C1003" s="158" t="s">
        <v>5705</v>
      </c>
      <c r="D1003" s="158" t="s">
        <v>20673</v>
      </c>
      <c r="E1003" s="158" t="s">
        <v>177</v>
      </c>
      <c r="F1003" s="158" t="s">
        <v>21295</v>
      </c>
      <c r="G1003" s="158" t="s">
        <v>4828</v>
      </c>
      <c r="H1003" s="159" t="s">
        <v>20635</v>
      </c>
      <c r="I1003" s="160">
        <v>11260.0</v>
      </c>
      <c r="J1003" s="161">
        <v>1140.0</v>
      </c>
      <c r="K1003" s="165">
        <v>1140.0</v>
      </c>
      <c r="L1003" s="163"/>
      <c r="M1003" s="163"/>
      <c r="N1003" s="163"/>
      <c r="O1003" s="163"/>
      <c r="P1003" s="163"/>
      <c r="Q1003" s="163"/>
      <c r="R1003" s="163"/>
      <c r="S1003" s="163"/>
      <c r="T1003" s="163"/>
    </row>
    <row r="1004" ht="18.75" hidden="1" customHeight="1">
      <c r="A1004" s="157">
        <v>45777.0</v>
      </c>
      <c r="B1004" s="158">
        <v>15563.0</v>
      </c>
      <c r="C1004" s="158" t="s">
        <v>20995</v>
      </c>
      <c r="D1004" s="158" t="s">
        <v>20687</v>
      </c>
      <c r="E1004" s="158">
        <v>14.0</v>
      </c>
      <c r="F1004" s="158" t="s">
        <v>21370</v>
      </c>
      <c r="G1004" s="158" t="s">
        <v>4759</v>
      </c>
      <c r="H1004" s="159" t="s">
        <v>20635</v>
      </c>
      <c r="I1004" s="160">
        <v>13280.0</v>
      </c>
      <c r="J1004" s="161">
        <v>3240.0</v>
      </c>
      <c r="K1004" s="165">
        <v>3240.0</v>
      </c>
      <c r="L1004" s="163"/>
      <c r="M1004" s="163"/>
      <c r="N1004" s="163"/>
      <c r="O1004" s="163"/>
      <c r="P1004" s="163"/>
      <c r="Q1004" s="163"/>
      <c r="R1004" s="163"/>
      <c r="S1004" s="163"/>
      <c r="T1004" s="163"/>
    </row>
    <row r="1005" ht="18.75" hidden="1" customHeight="1">
      <c r="A1005" s="166">
        <v>45777.0</v>
      </c>
      <c r="B1005" s="158">
        <v>7152.0</v>
      </c>
      <c r="C1005" s="158" t="s">
        <v>4455</v>
      </c>
      <c r="D1005" s="158"/>
      <c r="E1005" s="158" t="s">
        <v>20634</v>
      </c>
      <c r="F1005" s="158"/>
      <c r="G1005" s="158" t="s">
        <v>21341</v>
      </c>
      <c r="H1005" s="159" t="s">
        <v>21341</v>
      </c>
      <c r="I1005" s="160">
        <v>3820.0</v>
      </c>
      <c r="J1005" s="161">
        <v>860.0</v>
      </c>
      <c r="K1005" s="162">
        <v>0.0</v>
      </c>
      <c r="L1005" s="163">
        <v>172.0</v>
      </c>
      <c r="M1005" s="163">
        <v>0.0</v>
      </c>
      <c r="N1005" s="163">
        <v>688.0</v>
      </c>
      <c r="O1005" s="163"/>
      <c r="P1005" s="163"/>
      <c r="Q1005" s="163"/>
      <c r="R1005" s="163"/>
      <c r="S1005" s="163"/>
      <c r="T1005" s="163"/>
    </row>
    <row r="1006" ht="18.75" hidden="1" customHeight="1">
      <c r="A1006" s="157">
        <v>45777.0</v>
      </c>
      <c r="B1006" s="158">
        <v>15564.0</v>
      </c>
      <c r="C1006" s="158" t="s">
        <v>20832</v>
      </c>
      <c r="D1006" s="158" t="s">
        <v>20677</v>
      </c>
      <c r="E1006" s="158">
        <v>8.0</v>
      </c>
      <c r="F1006" s="158" t="s">
        <v>20930</v>
      </c>
      <c r="G1006" s="158" t="s">
        <v>4830</v>
      </c>
      <c r="H1006" s="159" t="s">
        <v>20635</v>
      </c>
      <c r="I1006" s="160">
        <v>16660.0</v>
      </c>
      <c r="J1006" s="161">
        <v>6640.0</v>
      </c>
      <c r="K1006" s="165">
        <v>6640.0</v>
      </c>
      <c r="L1006" s="163"/>
      <c r="M1006" s="163"/>
      <c r="N1006" s="163"/>
      <c r="O1006" s="163"/>
      <c r="P1006" s="163"/>
      <c r="Q1006" s="163"/>
      <c r="R1006" s="163"/>
      <c r="S1006" s="163"/>
      <c r="T1006" s="163"/>
    </row>
    <row r="1007" ht="18.75" hidden="1" customHeight="1">
      <c r="A1007" s="157">
        <v>45777.0</v>
      </c>
      <c r="B1007" s="158">
        <v>15565.0</v>
      </c>
      <c r="C1007" s="158" t="s">
        <v>21372</v>
      </c>
      <c r="D1007" s="158" t="s">
        <v>20695</v>
      </c>
      <c r="E1007" s="158">
        <v>8.0</v>
      </c>
      <c r="F1007" s="158" t="s">
        <v>21040</v>
      </c>
      <c r="G1007" s="158" t="s">
        <v>4831</v>
      </c>
      <c r="H1007" s="159" t="s">
        <v>20635</v>
      </c>
      <c r="I1007" s="160">
        <v>12300.0</v>
      </c>
      <c r="J1007" s="161">
        <v>2600.0</v>
      </c>
      <c r="K1007" s="165">
        <v>2600.0</v>
      </c>
      <c r="L1007" s="163"/>
      <c r="M1007" s="163"/>
      <c r="N1007" s="163"/>
      <c r="O1007" s="163"/>
      <c r="P1007" s="163"/>
      <c r="Q1007" s="163"/>
      <c r="R1007" s="163"/>
      <c r="S1007" s="163"/>
      <c r="T1007" s="163"/>
    </row>
    <row r="1008" ht="18.75" hidden="1" customHeight="1">
      <c r="A1008" s="157">
        <v>45777.0</v>
      </c>
      <c r="B1008" s="158">
        <v>15566.0</v>
      </c>
      <c r="C1008" s="158" t="s">
        <v>4476</v>
      </c>
      <c r="D1008" s="158" t="s">
        <v>20687</v>
      </c>
      <c r="E1008" s="158" t="s">
        <v>132</v>
      </c>
      <c r="F1008" s="158" t="s">
        <v>20776</v>
      </c>
      <c r="G1008" s="158" t="s">
        <v>4639</v>
      </c>
      <c r="H1008" s="159" t="s">
        <v>20635</v>
      </c>
      <c r="I1008" s="160">
        <v>11400.0</v>
      </c>
      <c r="J1008" s="161">
        <v>1120.0</v>
      </c>
      <c r="K1008" s="165">
        <v>1120.0</v>
      </c>
      <c r="L1008" s="163"/>
      <c r="M1008" s="163"/>
      <c r="N1008" s="163"/>
      <c r="O1008" s="163"/>
      <c r="P1008" s="163"/>
      <c r="Q1008" s="163"/>
      <c r="R1008" s="163"/>
      <c r="S1008" s="163"/>
      <c r="T1008" s="163"/>
    </row>
    <row r="1009" ht="18.75" hidden="1" customHeight="1">
      <c r="A1009" s="157">
        <v>45777.0</v>
      </c>
      <c r="B1009" s="158">
        <v>15567.0</v>
      </c>
      <c r="C1009" s="158" t="s">
        <v>2963</v>
      </c>
      <c r="D1009" s="158" t="s">
        <v>20677</v>
      </c>
      <c r="E1009" s="158">
        <v>5.0</v>
      </c>
      <c r="F1009" s="158" t="s">
        <v>21373</v>
      </c>
      <c r="G1009" s="158" t="s">
        <v>4420</v>
      </c>
      <c r="H1009" s="159" t="s">
        <v>20635</v>
      </c>
      <c r="I1009" s="160">
        <v>12000.0</v>
      </c>
      <c r="J1009" s="161">
        <v>1880.0</v>
      </c>
      <c r="K1009" s="165">
        <v>1880.0</v>
      </c>
      <c r="L1009" s="163"/>
      <c r="M1009" s="163"/>
      <c r="N1009" s="163"/>
      <c r="O1009" s="163"/>
      <c r="P1009" s="163"/>
      <c r="Q1009" s="163"/>
      <c r="R1009" s="163"/>
      <c r="S1009" s="163"/>
      <c r="T1009" s="163"/>
    </row>
    <row r="1010" ht="18.75" hidden="1" customHeight="1">
      <c r="A1010" s="157">
        <v>45777.0</v>
      </c>
      <c r="B1010" s="158">
        <v>15568.0</v>
      </c>
      <c r="C1010" s="158" t="s">
        <v>20832</v>
      </c>
      <c r="D1010" s="158" t="s">
        <v>20673</v>
      </c>
      <c r="E1010" s="158">
        <v>12.0</v>
      </c>
      <c r="F1010" s="158" t="s">
        <v>21068</v>
      </c>
      <c r="G1010" s="158" t="s">
        <v>4341</v>
      </c>
      <c r="H1010" s="159" t="s">
        <v>20635</v>
      </c>
      <c r="I1010" s="160">
        <v>10880.0</v>
      </c>
      <c r="J1010" s="161">
        <v>1020.0</v>
      </c>
      <c r="K1010" s="165">
        <v>1020.0</v>
      </c>
      <c r="L1010" s="163"/>
      <c r="M1010" s="163"/>
      <c r="N1010" s="163"/>
      <c r="O1010" s="163"/>
      <c r="P1010" s="163"/>
      <c r="Q1010" s="163"/>
      <c r="R1010" s="163"/>
      <c r="S1010" s="163"/>
      <c r="T1010" s="163"/>
    </row>
    <row r="1011" ht="18.75" hidden="1" customHeight="1">
      <c r="A1011" s="166">
        <v>45777.0</v>
      </c>
      <c r="B1011" s="158">
        <v>7158.0</v>
      </c>
      <c r="C1011" s="158" t="s">
        <v>1024</v>
      </c>
      <c r="D1011" s="158"/>
      <c r="E1011" s="158" t="s">
        <v>20634</v>
      </c>
      <c r="F1011" s="158"/>
      <c r="G1011" s="158" t="s">
        <v>21374</v>
      </c>
      <c r="H1011" s="159" t="s">
        <v>21374</v>
      </c>
      <c r="I1011" s="160">
        <v>3520.0</v>
      </c>
      <c r="J1011" s="161">
        <v>820.0</v>
      </c>
      <c r="K1011" s="162">
        <v>0.0</v>
      </c>
      <c r="L1011" s="163">
        <v>820.0</v>
      </c>
      <c r="M1011" s="163">
        <v>0.0</v>
      </c>
      <c r="N1011" s="163">
        <v>0.0</v>
      </c>
      <c r="O1011" s="163"/>
      <c r="P1011" s="163"/>
      <c r="Q1011" s="163"/>
      <c r="R1011" s="163"/>
      <c r="S1011" s="163"/>
      <c r="T1011" s="163"/>
    </row>
    <row r="1012" ht="18.75" hidden="1" customHeight="1">
      <c r="A1012" s="167">
        <v>45777.02900993056</v>
      </c>
      <c r="B1012" s="158">
        <v>7144.0</v>
      </c>
      <c r="C1012" s="158" t="s">
        <v>4017</v>
      </c>
      <c r="D1012" s="158"/>
      <c r="E1012" s="158" t="s">
        <v>20634</v>
      </c>
      <c r="F1012" s="158"/>
      <c r="G1012" s="158" t="s">
        <v>4500</v>
      </c>
      <c r="H1012" s="159" t="s">
        <v>4500</v>
      </c>
      <c r="I1012" s="160">
        <v>3460.0</v>
      </c>
      <c r="J1012" s="161">
        <v>900.0</v>
      </c>
      <c r="K1012" s="162">
        <v>900.0</v>
      </c>
      <c r="L1012" s="163">
        <v>0.0</v>
      </c>
      <c r="M1012" s="163">
        <v>0.0</v>
      </c>
      <c r="N1012" s="163">
        <v>0.0</v>
      </c>
      <c r="O1012" s="163"/>
      <c r="P1012" s="163"/>
      <c r="Q1012" s="163"/>
      <c r="R1012" s="163"/>
      <c r="S1012" s="163"/>
      <c r="T1012" s="163"/>
    </row>
    <row r="1013" ht="18.75" hidden="1" customHeight="1">
      <c r="A1013" s="157">
        <v>45778.0</v>
      </c>
      <c r="B1013" s="158">
        <v>15569.0</v>
      </c>
      <c r="C1013" s="158" t="s">
        <v>21375</v>
      </c>
      <c r="D1013" s="158" t="s">
        <v>20695</v>
      </c>
      <c r="E1013" s="158">
        <v>8.0</v>
      </c>
      <c r="F1013" s="158" t="s">
        <v>20701</v>
      </c>
      <c r="G1013" s="158" t="s">
        <v>4181</v>
      </c>
      <c r="H1013" s="159" t="s">
        <v>20635</v>
      </c>
      <c r="I1013" s="160">
        <v>11100.0</v>
      </c>
      <c r="J1013" s="161">
        <v>1400.0</v>
      </c>
      <c r="K1013" s="165">
        <v>1400.0</v>
      </c>
      <c r="L1013" s="163"/>
      <c r="M1013" s="163"/>
      <c r="N1013" s="163"/>
      <c r="O1013" s="163"/>
      <c r="P1013" s="163"/>
      <c r="Q1013" s="163"/>
      <c r="R1013" s="163"/>
      <c r="S1013" s="163"/>
      <c r="T1013" s="163"/>
    </row>
    <row r="1014" ht="18.75" hidden="1" customHeight="1">
      <c r="A1014" s="166">
        <v>45778.0</v>
      </c>
      <c r="B1014" s="158">
        <v>7154.0</v>
      </c>
      <c r="C1014" s="158" t="s">
        <v>4017</v>
      </c>
      <c r="D1014" s="158"/>
      <c r="E1014" s="158" t="s">
        <v>20634</v>
      </c>
      <c r="F1014" s="158"/>
      <c r="G1014" s="158" t="s">
        <v>4500</v>
      </c>
      <c r="H1014" s="159" t="s">
        <v>4500</v>
      </c>
      <c r="I1014" s="160">
        <v>3400.0</v>
      </c>
      <c r="J1014" s="161">
        <v>840.0</v>
      </c>
      <c r="K1014" s="162">
        <v>840.0</v>
      </c>
      <c r="L1014" s="163">
        <v>0.0</v>
      </c>
      <c r="M1014" s="163">
        <v>0.0</v>
      </c>
      <c r="N1014" s="163">
        <v>0.0</v>
      </c>
      <c r="O1014" s="163"/>
      <c r="P1014" s="163"/>
      <c r="Q1014" s="163"/>
      <c r="R1014" s="163"/>
      <c r="S1014" s="163"/>
      <c r="T1014" s="163"/>
    </row>
    <row r="1015" ht="18.75" hidden="1" customHeight="1">
      <c r="A1015" s="157">
        <v>45778.0</v>
      </c>
      <c r="B1015" s="158">
        <v>15570.0</v>
      </c>
      <c r="C1015" s="158" t="s">
        <v>20770</v>
      </c>
      <c r="D1015" s="158" t="s">
        <v>20695</v>
      </c>
      <c r="E1015" s="158">
        <v>8.0</v>
      </c>
      <c r="F1015" s="158" t="s">
        <v>20746</v>
      </c>
      <c r="G1015" s="158" t="s">
        <v>4834</v>
      </c>
      <c r="H1015" s="159" t="s">
        <v>20638</v>
      </c>
      <c r="I1015" s="160">
        <v>14720.0</v>
      </c>
      <c r="J1015" s="161">
        <v>5020.0</v>
      </c>
      <c r="K1015" s="162"/>
      <c r="L1015" s="163"/>
      <c r="M1015" s="163"/>
      <c r="N1015" s="164">
        <v>5020.0</v>
      </c>
      <c r="O1015" s="163"/>
      <c r="P1015" s="163"/>
      <c r="Q1015" s="163"/>
      <c r="R1015" s="163"/>
      <c r="S1015" s="163"/>
      <c r="T1015" s="163"/>
    </row>
    <row r="1016" ht="18.75" hidden="1" customHeight="1">
      <c r="A1016" s="166">
        <v>45778.0</v>
      </c>
      <c r="B1016" s="158">
        <v>7155.0</v>
      </c>
      <c r="C1016" s="158" t="s">
        <v>3990</v>
      </c>
      <c r="D1016" s="158"/>
      <c r="E1016" s="158" t="s">
        <v>20634</v>
      </c>
      <c r="F1016" s="158"/>
      <c r="G1016" s="158" t="s">
        <v>20758</v>
      </c>
      <c r="H1016" s="159" t="s">
        <v>20758</v>
      </c>
      <c r="I1016" s="160">
        <v>3060.0</v>
      </c>
      <c r="J1016" s="161">
        <v>320.0</v>
      </c>
      <c r="K1016" s="162">
        <v>320.0</v>
      </c>
      <c r="L1016" s="163">
        <v>0.0</v>
      </c>
      <c r="M1016" s="163">
        <v>0.0</v>
      </c>
      <c r="N1016" s="163">
        <v>0.0</v>
      </c>
      <c r="O1016" s="163"/>
      <c r="P1016" s="163"/>
      <c r="Q1016" s="163"/>
      <c r="R1016" s="163"/>
      <c r="S1016" s="163"/>
      <c r="T1016" s="163"/>
    </row>
    <row r="1017" ht="18.75" hidden="1" customHeight="1">
      <c r="A1017" s="157">
        <v>45778.0</v>
      </c>
      <c r="B1017" s="158">
        <v>15571.0</v>
      </c>
      <c r="C1017" s="158" t="s">
        <v>3277</v>
      </c>
      <c r="D1017" s="158" t="s">
        <v>20695</v>
      </c>
      <c r="E1017" s="158">
        <v>8.0</v>
      </c>
      <c r="F1017" s="158" t="s">
        <v>20745</v>
      </c>
      <c r="G1017" s="158" t="s">
        <v>4835</v>
      </c>
      <c r="H1017" s="159" t="s">
        <v>20635</v>
      </c>
      <c r="I1017" s="160">
        <v>11860.0</v>
      </c>
      <c r="J1017" s="161">
        <v>2160.0</v>
      </c>
      <c r="K1017" s="165">
        <v>2160.0</v>
      </c>
      <c r="L1017" s="163"/>
      <c r="M1017" s="163"/>
      <c r="N1017" s="163"/>
      <c r="O1017" s="163"/>
      <c r="P1017" s="163"/>
      <c r="Q1017" s="163"/>
      <c r="R1017" s="163"/>
      <c r="S1017" s="163"/>
      <c r="T1017" s="163"/>
    </row>
    <row r="1018" ht="18.75" hidden="1" customHeight="1">
      <c r="A1018" s="166">
        <v>45778.0</v>
      </c>
      <c r="B1018" s="158">
        <v>7156.0</v>
      </c>
      <c r="C1018" s="158" t="s">
        <v>3991</v>
      </c>
      <c r="D1018" s="158"/>
      <c r="E1018" s="158" t="s">
        <v>20634</v>
      </c>
      <c r="F1018" s="158"/>
      <c r="G1018" s="158"/>
      <c r="H1018" s="159"/>
      <c r="I1018" s="160">
        <v>3040.0</v>
      </c>
      <c r="J1018" s="161">
        <v>140.0</v>
      </c>
      <c r="K1018" s="162">
        <v>0.0</v>
      </c>
      <c r="L1018" s="163">
        <v>140.0</v>
      </c>
      <c r="M1018" s="163">
        <v>0.0</v>
      </c>
      <c r="N1018" s="163">
        <v>0.0</v>
      </c>
      <c r="O1018" s="163"/>
      <c r="P1018" s="163"/>
      <c r="Q1018" s="163"/>
      <c r="R1018" s="163"/>
      <c r="S1018" s="163"/>
      <c r="T1018" s="163"/>
    </row>
    <row r="1019" ht="18.75" hidden="1" customHeight="1">
      <c r="A1019" s="157">
        <v>45778.0</v>
      </c>
      <c r="B1019" s="158">
        <v>15572.0</v>
      </c>
      <c r="C1019" s="158" t="s">
        <v>4444</v>
      </c>
      <c r="D1019" s="158" t="s">
        <v>20677</v>
      </c>
      <c r="E1019" s="158">
        <v>8.0</v>
      </c>
      <c r="F1019" s="158" t="s">
        <v>20883</v>
      </c>
      <c r="G1019" s="158" t="s">
        <v>4148</v>
      </c>
      <c r="H1019" s="159" t="s">
        <v>20635</v>
      </c>
      <c r="I1019" s="160">
        <v>11540.0</v>
      </c>
      <c r="J1019" s="161">
        <v>1520.0</v>
      </c>
      <c r="K1019" s="165">
        <v>1520.0</v>
      </c>
      <c r="L1019" s="163"/>
      <c r="M1019" s="163"/>
      <c r="N1019" s="163"/>
      <c r="O1019" s="163"/>
      <c r="P1019" s="163"/>
      <c r="Q1019" s="163"/>
      <c r="R1019" s="163"/>
      <c r="S1019" s="163"/>
      <c r="T1019" s="163"/>
    </row>
    <row r="1020" ht="18.75" hidden="1" customHeight="1">
      <c r="A1020" s="157">
        <v>45778.0</v>
      </c>
      <c r="B1020" s="158">
        <v>15573.0</v>
      </c>
      <c r="C1020" s="158" t="s">
        <v>20893</v>
      </c>
      <c r="D1020" s="158" t="s">
        <v>20687</v>
      </c>
      <c r="E1020" s="158">
        <v>8.0</v>
      </c>
      <c r="F1020" s="158" t="s">
        <v>21376</v>
      </c>
      <c r="G1020" s="158" t="s">
        <v>21377</v>
      </c>
      <c r="H1020" s="159" t="s">
        <v>20635</v>
      </c>
      <c r="I1020" s="160">
        <v>10460.0</v>
      </c>
      <c r="J1020" s="161">
        <v>440.0</v>
      </c>
      <c r="K1020" s="165">
        <v>440.0</v>
      </c>
      <c r="L1020" s="163"/>
      <c r="M1020" s="163"/>
      <c r="N1020" s="163"/>
      <c r="O1020" s="163"/>
      <c r="P1020" s="163"/>
      <c r="Q1020" s="163"/>
      <c r="R1020" s="163"/>
      <c r="S1020" s="163"/>
      <c r="T1020" s="163"/>
    </row>
    <row r="1021" ht="18.75" hidden="1" customHeight="1">
      <c r="A1021" s="157">
        <v>45778.0</v>
      </c>
      <c r="B1021" s="158">
        <v>15574.0</v>
      </c>
      <c r="C1021" s="158" t="s">
        <v>21014</v>
      </c>
      <c r="D1021" s="158" t="s">
        <v>20673</v>
      </c>
      <c r="E1021" s="158">
        <v>4.0</v>
      </c>
      <c r="F1021" s="158" t="s">
        <v>20979</v>
      </c>
      <c r="G1021" s="158" t="s">
        <v>4836</v>
      </c>
      <c r="H1021" s="159" t="s">
        <v>20635</v>
      </c>
      <c r="I1021" s="160">
        <v>12140.0</v>
      </c>
      <c r="J1021" s="161">
        <v>2580.0</v>
      </c>
      <c r="K1021" s="165">
        <v>2580.0</v>
      </c>
      <c r="L1021" s="163"/>
      <c r="M1021" s="163"/>
      <c r="N1021" s="163"/>
      <c r="O1021" s="163"/>
      <c r="P1021" s="163"/>
      <c r="Q1021" s="163"/>
      <c r="R1021" s="163"/>
      <c r="S1021" s="163"/>
      <c r="T1021" s="163"/>
    </row>
    <row r="1022" ht="18.75" hidden="1" customHeight="1">
      <c r="A1022" s="166">
        <v>45778.0</v>
      </c>
      <c r="B1022" s="158">
        <v>7157.0</v>
      </c>
      <c r="C1022" s="158" t="s">
        <v>4112</v>
      </c>
      <c r="D1022" s="158"/>
      <c r="E1022" s="158" t="s">
        <v>20634</v>
      </c>
      <c r="F1022" s="158"/>
      <c r="G1022" s="158" t="s">
        <v>20938</v>
      </c>
      <c r="H1022" s="159" t="s">
        <v>20938</v>
      </c>
      <c r="I1022" s="160">
        <v>2840.0</v>
      </c>
      <c r="J1022" s="161">
        <v>300.0</v>
      </c>
      <c r="K1022" s="162">
        <v>300.0</v>
      </c>
      <c r="L1022" s="163">
        <v>0.0</v>
      </c>
      <c r="M1022" s="163">
        <v>0.0</v>
      </c>
      <c r="N1022" s="163">
        <v>0.0</v>
      </c>
      <c r="O1022" s="163"/>
      <c r="P1022" s="163"/>
      <c r="Q1022" s="163"/>
      <c r="R1022" s="163"/>
      <c r="S1022" s="163"/>
      <c r="T1022" s="163"/>
    </row>
    <row r="1023" ht="18.75" hidden="1" customHeight="1">
      <c r="A1023" s="166">
        <v>45778.0</v>
      </c>
      <c r="B1023" s="158">
        <v>7158.0</v>
      </c>
      <c r="C1023" s="158" t="s">
        <v>3989</v>
      </c>
      <c r="D1023" s="158"/>
      <c r="E1023" s="158" t="s">
        <v>20634</v>
      </c>
      <c r="F1023" s="158"/>
      <c r="G1023" s="158" t="s">
        <v>21378</v>
      </c>
      <c r="H1023" s="159" t="s">
        <v>21378</v>
      </c>
      <c r="I1023" s="160">
        <v>3700.0</v>
      </c>
      <c r="J1023" s="161">
        <v>600.0</v>
      </c>
      <c r="K1023" s="162">
        <v>0.0</v>
      </c>
      <c r="L1023" s="163">
        <v>600.0</v>
      </c>
      <c r="M1023" s="163">
        <v>0.0</v>
      </c>
      <c r="N1023" s="163">
        <v>0.0</v>
      </c>
      <c r="O1023" s="163"/>
      <c r="P1023" s="163"/>
      <c r="Q1023" s="163"/>
      <c r="R1023" s="163"/>
      <c r="S1023" s="163"/>
      <c r="T1023" s="163"/>
    </row>
    <row r="1024" ht="18.75" hidden="1" customHeight="1">
      <c r="A1024" s="166">
        <v>45778.0</v>
      </c>
      <c r="B1024" s="158">
        <v>7159.0</v>
      </c>
      <c r="C1024" s="158" t="s">
        <v>4082</v>
      </c>
      <c r="D1024" s="158"/>
      <c r="E1024" s="158" t="s">
        <v>20634</v>
      </c>
      <c r="F1024" s="158"/>
      <c r="G1024" s="158" t="s">
        <v>20685</v>
      </c>
      <c r="H1024" s="159" t="s">
        <v>20685</v>
      </c>
      <c r="I1024" s="160">
        <v>3900.0</v>
      </c>
      <c r="J1024" s="161">
        <v>760.0</v>
      </c>
      <c r="K1024" s="162">
        <v>0.0</v>
      </c>
      <c r="L1024" s="163">
        <v>0.0</v>
      </c>
      <c r="M1024" s="163">
        <v>760.0</v>
      </c>
      <c r="N1024" s="163">
        <v>0.0</v>
      </c>
      <c r="O1024" s="163"/>
      <c r="P1024" s="163"/>
      <c r="Q1024" s="163"/>
      <c r="R1024" s="163"/>
      <c r="S1024" s="163"/>
      <c r="T1024" s="163"/>
    </row>
    <row r="1025" ht="18.75" hidden="1" customHeight="1">
      <c r="A1025" s="157">
        <v>45778.0</v>
      </c>
      <c r="B1025" s="158">
        <v>15575.0</v>
      </c>
      <c r="C1025" s="158" t="s">
        <v>21379</v>
      </c>
      <c r="D1025" s="158" t="s">
        <v>20695</v>
      </c>
      <c r="E1025" s="158">
        <v>8.0</v>
      </c>
      <c r="F1025" s="158" t="s">
        <v>20699</v>
      </c>
      <c r="G1025" s="158" t="s">
        <v>4837</v>
      </c>
      <c r="H1025" s="159" t="s">
        <v>20635</v>
      </c>
      <c r="I1025" s="160">
        <v>11140.0</v>
      </c>
      <c r="J1025" s="161">
        <v>1440.0</v>
      </c>
      <c r="K1025" s="165">
        <v>1440.0</v>
      </c>
      <c r="L1025" s="163"/>
      <c r="M1025" s="163"/>
      <c r="N1025" s="163"/>
      <c r="O1025" s="163"/>
      <c r="P1025" s="163"/>
      <c r="Q1025" s="163"/>
      <c r="R1025" s="163"/>
      <c r="S1025" s="163"/>
      <c r="T1025" s="163"/>
    </row>
    <row r="1026" ht="18.75" hidden="1" customHeight="1">
      <c r="A1026" s="157">
        <v>45778.0</v>
      </c>
      <c r="B1026" s="158">
        <v>15576.0</v>
      </c>
      <c r="C1026" s="158" t="s">
        <v>2887</v>
      </c>
      <c r="D1026" s="158" t="s">
        <v>20677</v>
      </c>
      <c r="E1026" s="158">
        <v>6.0</v>
      </c>
      <c r="F1026" s="158" t="s">
        <v>20810</v>
      </c>
      <c r="G1026" s="158" t="s">
        <v>4168</v>
      </c>
      <c r="H1026" s="159" t="s">
        <v>20635</v>
      </c>
      <c r="I1026" s="160">
        <v>12200.0</v>
      </c>
      <c r="J1026" s="161">
        <v>2360.0</v>
      </c>
      <c r="K1026" s="165">
        <v>2360.0</v>
      </c>
      <c r="L1026" s="163"/>
      <c r="M1026" s="163"/>
      <c r="N1026" s="163"/>
      <c r="O1026" s="163"/>
      <c r="P1026" s="163"/>
      <c r="Q1026" s="163"/>
      <c r="R1026" s="163"/>
      <c r="S1026" s="163"/>
      <c r="T1026" s="163"/>
    </row>
    <row r="1027" ht="18.75" hidden="1" customHeight="1">
      <c r="A1027" s="157">
        <v>45778.0</v>
      </c>
      <c r="B1027" s="158">
        <v>15577.0</v>
      </c>
      <c r="C1027" s="158" t="s">
        <v>20882</v>
      </c>
      <c r="D1027" s="158" t="s">
        <v>20687</v>
      </c>
      <c r="E1027" s="158">
        <v>8.0</v>
      </c>
      <c r="F1027" s="158"/>
      <c r="G1027" s="158" t="s">
        <v>4041</v>
      </c>
      <c r="H1027" s="159" t="s">
        <v>20635</v>
      </c>
      <c r="I1027" s="160">
        <v>11960.0</v>
      </c>
      <c r="J1027" s="161">
        <v>1940.0</v>
      </c>
      <c r="K1027" s="165">
        <v>1940.0</v>
      </c>
      <c r="L1027" s="163"/>
      <c r="M1027" s="163"/>
      <c r="N1027" s="163"/>
      <c r="O1027" s="163"/>
      <c r="P1027" s="163"/>
      <c r="Q1027" s="163"/>
      <c r="R1027" s="163"/>
      <c r="S1027" s="163"/>
      <c r="T1027" s="163"/>
    </row>
    <row r="1028" ht="18.75" hidden="1" customHeight="1">
      <c r="A1028" s="157">
        <v>45778.0</v>
      </c>
      <c r="B1028" s="158">
        <v>15578.0</v>
      </c>
      <c r="C1028" s="158" t="s">
        <v>21380</v>
      </c>
      <c r="D1028" s="158" t="s">
        <v>20673</v>
      </c>
      <c r="E1028" s="158">
        <v>6.0</v>
      </c>
      <c r="F1028" s="158" t="s">
        <v>21381</v>
      </c>
      <c r="G1028" s="158" t="s">
        <v>4838</v>
      </c>
      <c r="H1028" s="159" t="s">
        <v>20635</v>
      </c>
      <c r="I1028" s="160">
        <v>10600.0</v>
      </c>
      <c r="J1028" s="161">
        <v>780.0</v>
      </c>
      <c r="K1028" s="165">
        <v>780.0</v>
      </c>
      <c r="L1028" s="163"/>
      <c r="M1028" s="163"/>
      <c r="N1028" s="163"/>
      <c r="O1028" s="163"/>
      <c r="P1028" s="163"/>
      <c r="Q1028" s="163"/>
      <c r="R1028" s="163"/>
      <c r="S1028" s="163"/>
      <c r="T1028" s="163"/>
    </row>
    <row r="1029" ht="18.75" hidden="1" customHeight="1">
      <c r="A1029" s="166">
        <v>45778.0</v>
      </c>
      <c r="B1029" s="158">
        <v>7160.0</v>
      </c>
      <c r="C1029" s="158" t="s">
        <v>4455</v>
      </c>
      <c r="D1029" s="158"/>
      <c r="E1029" s="158" t="s">
        <v>20634</v>
      </c>
      <c r="F1029" s="158"/>
      <c r="G1029" s="158" t="s">
        <v>21382</v>
      </c>
      <c r="H1029" s="159" t="s">
        <v>21382</v>
      </c>
      <c r="I1029" s="160">
        <v>3180.0</v>
      </c>
      <c r="J1029" s="161">
        <v>240.0</v>
      </c>
      <c r="K1029" s="162">
        <v>0.0</v>
      </c>
      <c r="L1029" s="163">
        <v>240.0</v>
      </c>
      <c r="M1029" s="163">
        <v>0.0</v>
      </c>
      <c r="N1029" s="163">
        <v>0.0</v>
      </c>
      <c r="O1029" s="163"/>
      <c r="P1029" s="163"/>
      <c r="Q1029" s="163"/>
      <c r="R1029" s="163"/>
      <c r="S1029" s="163"/>
      <c r="T1029" s="163"/>
    </row>
    <row r="1030" ht="18.75" hidden="1" customHeight="1">
      <c r="A1030" s="166">
        <v>45778.0</v>
      </c>
      <c r="B1030" s="158">
        <v>7161.0</v>
      </c>
      <c r="C1030" s="158" t="s">
        <v>4839</v>
      </c>
      <c r="D1030" s="158"/>
      <c r="E1030" s="158" t="s">
        <v>20634</v>
      </c>
      <c r="F1030" s="158"/>
      <c r="G1030" s="158" t="s">
        <v>21383</v>
      </c>
      <c r="H1030" s="159" t="s">
        <v>21383</v>
      </c>
      <c r="I1030" s="160">
        <v>2620.0</v>
      </c>
      <c r="J1030" s="161">
        <v>320.0</v>
      </c>
      <c r="K1030" s="162">
        <v>320.0</v>
      </c>
      <c r="L1030" s="163">
        <v>0.0</v>
      </c>
      <c r="M1030" s="163">
        <v>0.0</v>
      </c>
      <c r="N1030" s="163">
        <v>0.0</v>
      </c>
      <c r="O1030" s="163"/>
      <c r="P1030" s="163"/>
      <c r="Q1030" s="163"/>
      <c r="R1030" s="163"/>
      <c r="S1030" s="163"/>
      <c r="T1030" s="163"/>
    </row>
    <row r="1031" ht="18.75" hidden="1" customHeight="1">
      <c r="A1031" s="166">
        <v>45778.0</v>
      </c>
      <c r="B1031" s="158">
        <v>7162.0</v>
      </c>
      <c r="C1031" s="158" t="s">
        <v>744</v>
      </c>
      <c r="D1031" s="158"/>
      <c r="E1031" s="158" t="s">
        <v>20634</v>
      </c>
      <c r="F1031" s="158"/>
      <c r="G1031" s="158"/>
      <c r="H1031" s="159"/>
      <c r="I1031" s="160">
        <v>3560.0</v>
      </c>
      <c r="J1031" s="161">
        <v>1060.0</v>
      </c>
      <c r="K1031" s="162">
        <v>0.0</v>
      </c>
      <c r="L1031" s="163">
        <v>0.0</v>
      </c>
      <c r="M1031" s="163">
        <v>530.0</v>
      </c>
      <c r="N1031" s="163">
        <v>530.0</v>
      </c>
      <c r="O1031" s="163"/>
      <c r="P1031" s="163"/>
      <c r="Q1031" s="163"/>
      <c r="R1031" s="163"/>
      <c r="S1031" s="163"/>
      <c r="T1031" s="163"/>
    </row>
    <row r="1032" ht="18.75" hidden="1" customHeight="1">
      <c r="A1032" s="157">
        <v>45778.0</v>
      </c>
      <c r="B1032" s="158">
        <v>15579.0</v>
      </c>
      <c r="C1032" s="158" t="s">
        <v>4671</v>
      </c>
      <c r="D1032" s="158" t="s">
        <v>20687</v>
      </c>
      <c r="E1032" s="158">
        <v>8.0</v>
      </c>
      <c r="F1032" s="158" t="s">
        <v>20743</v>
      </c>
      <c r="G1032" s="158" t="s">
        <v>4734</v>
      </c>
      <c r="H1032" s="159" t="s">
        <v>20638</v>
      </c>
      <c r="I1032" s="160">
        <v>16400.0</v>
      </c>
      <c r="J1032" s="161">
        <v>6380.0</v>
      </c>
      <c r="K1032" s="162"/>
      <c r="L1032" s="163"/>
      <c r="M1032" s="163"/>
      <c r="N1032" s="164">
        <v>6380.0</v>
      </c>
      <c r="O1032" s="163"/>
      <c r="P1032" s="163"/>
      <c r="Q1032" s="163"/>
      <c r="R1032" s="163"/>
      <c r="S1032" s="163"/>
      <c r="T1032" s="163"/>
    </row>
    <row r="1033" ht="18.75" hidden="1" customHeight="1">
      <c r="A1033" s="157">
        <v>45778.0</v>
      </c>
      <c r="B1033" s="158">
        <v>15580.0</v>
      </c>
      <c r="C1033" s="158" t="s">
        <v>5705</v>
      </c>
      <c r="D1033" s="158" t="s">
        <v>20677</v>
      </c>
      <c r="E1033" s="158">
        <v>14.0</v>
      </c>
      <c r="F1033" s="158" t="s">
        <v>20980</v>
      </c>
      <c r="G1033" s="158" t="s">
        <v>4124</v>
      </c>
      <c r="H1033" s="159" t="s">
        <v>20635</v>
      </c>
      <c r="I1033" s="160">
        <v>12580.0</v>
      </c>
      <c r="J1033" s="161">
        <v>2540.0</v>
      </c>
      <c r="K1033" s="165">
        <v>2540.0</v>
      </c>
      <c r="L1033" s="163"/>
      <c r="M1033" s="163"/>
      <c r="N1033" s="163"/>
      <c r="O1033" s="163"/>
      <c r="P1033" s="163"/>
      <c r="Q1033" s="163"/>
      <c r="R1033" s="163"/>
      <c r="S1033" s="163"/>
      <c r="T1033" s="163"/>
    </row>
    <row r="1034" ht="18.75" hidden="1" customHeight="1">
      <c r="A1034" s="157">
        <v>45778.0</v>
      </c>
      <c r="B1034" s="158">
        <v>15581.0</v>
      </c>
      <c r="C1034" s="158" t="s">
        <v>21384</v>
      </c>
      <c r="D1034" s="158" t="s">
        <v>20687</v>
      </c>
      <c r="E1034" s="158">
        <v>8.0</v>
      </c>
      <c r="F1034" s="158" t="s">
        <v>20699</v>
      </c>
      <c r="G1034" s="158" t="s">
        <v>4840</v>
      </c>
      <c r="H1034" s="159" t="s">
        <v>20635</v>
      </c>
      <c r="I1034" s="160">
        <v>10600.0</v>
      </c>
      <c r="J1034" s="161">
        <v>580.0</v>
      </c>
      <c r="K1034" s="165">
        <v>580.0</v>
      </c>
      <c r="L1034" s="163"/>
      <c r="M1034" s="163"/>
      <c r="N1034" s="163"/>
      <c r="O1034" s="163"/>
      <c r="P1034" s="163"/>
      <c r="Q1034" s="163"/>
      <c r="R1034" s="163"/>
      <c r="S1034" s="163"/>
      <c r="T1034" s="163"/>
    </row>
    <row r="1035" ht="18.75" hidden="1" customHeight="1">
      <c r="A1035" s="166">
        <v>45778.0</v>
      </c>
      <c r="B1035" s="158">
        <v>7163.0</v>
      </c>
      <c r="C1035" s="158" t="s">
        <v>4454</v>
      </c>
      <c r="D1035" s="158"/>
      <c r="E1035" s="158" t="s">
        <v>20634</v>
      </c>
      <c r="F1035" s="158"/>
      <c r="G1035" s="158" t="s">
        <v>21353</v>
      </c>
      <c r="H1035" s="159" t="s">
        <v>21353</v>
      </c>
      <c r="I1035" s="160">
        <v>4500.0</v>
      </c>
      <c r="J1035" s="161">
        <v>1800.0</v>
      </c>
      <c r="K1035" s="162">
        <v>540.0</v>
      </c>
      <c r="L1035" s="163">
        <v>0.0</v>
      </c>
      <c r="M1035" s="163">
        <v>0.0</v>
      </c>
      <c r="N1035" s="163">
        <v>1260.0</v>
      </c>
      <c r="O1035" s="163"/>
      <c r="P1035" s="163"/>
      <c r="Q1035" s="163"/>
      <c r="R1035" s="163"/>
      <c r="S1035" s="163"/>
      <c r="T1035" s="163"/>
    </row>
    <row r="1036" ht="18.75" hidden="1" customHeight="1">
      <c r="A1036" s="166">
        <v>45778.0</v>
      </c>
      <c r="B1036" s="158">
        <v>7164.0</v>
      </c>
      <c r="C1036" s="158" t="s">
        <v>4129</v>
      </c>
      <c r="D1036" s="158"/>
      <c r="E1036" s="158" t="s">
        <v>20634</v>
      </c>
      <c r="F1036" s="158"/>
      <c r="G1036" s="158"/>
      <c r="H1036" s="159"/>
      <c r="I1036" s="160">
        <v>3340.0</v>
      </c>
      <c r="J1036" s="161">
        <v>580.0</v>
      </c>
      <c r="K1036" s="162">
        <v>580.0</v>
      </c>
      <c r="L1036" s="163">
        <v>0.0</v>
      </c>
      <c r="M1036" s="163">
        <v>0.0</v>
      </c>
      <c r="N1036" s="163">
        <v>0.0</v>
      </c>
      <c r="O1036" s="163"/>
      <c r="P1036" s="163"/>
      <c r="Q1036" s="163"/>
      <c r="R1036" s="163"/>
      <c r="S1036" s="163"/>
      <c r="T1036" s="163"/>
    </row>
    <row r="1037" ht="18.75" hidden="1" customHeight="1">
      <c r="A1037" s="157">
        <v>45778.0</v>
      </c>
      <c r="B1037" s="158">
        <v>15582.0</v>
      </c>
      <c r="C1037" s="158" t="s">
        <v>3602</v>
      </c>
      <c r="D1037" s="158" t="s">
        <v>20695</v>
      </c>
      <c r="E1037" s="158">
        <v>8.0</v>
      </c>
      <c r="F1037" s="158" t="s">
        <v>21385</v>
      </c>
      <c r="G1037" s="158" t="s">
        <v>4841</v>
      </c>
      <c r="H1037" s="159" t="s">
        <v>20635</v>
      </c>
      <c r="I1037" s="160">
        <v>13200.0</v>
      </c>
      <c r="J1037" s="161">
        <v>3500.0</v>
      </c>
      <c r="K1037" s="165">
        <v>3500.0</v>
      </c>
      <c r="L1037" s="163"/>
      <c r="M1037" s="163"/>
      <c r="N1037" s="163"/>
      <c r="O1037" s="163"/>
      <c r="P1037" s="163"/>
      <c r="Q1037" s="163"/>
      <c r="R1037" s="163"/>
      <c r="S1037" s="163"/>
      <c r="T1037" s="163"/>
    </row>
    <row r="1038" ht="18.75" hidden="1" customHeight="1">
      <c r="A1038" s="157">
        <v>45778.0</v>
      </c>
      <c r="B1038" s="158">
        <v>15583.0</v>
      </c>
      <c r="C1038" s="158" t="s">
        <v>20702</v>
      </c>
      <c r="D1038" s="158" t="s">
        <v>20695</v>
      </c>
      <c r="E1038" s="158">
        <v>8.0</v>
      </c>
      <c r="F1038" s="158" t="s">
        <v>21386</v>
      </c>
      <c r="G1038" s="158" t="s">
        <v>4037</v>
      </c>
      <c r="H1038" s="159" t="s">
        <v>20635</v>
      </c>
      <c r="I1038" s="160">
        <v>10000.0</v>
      </c>
      <c r="J1038" s="161">
        <v>300.0</v>
      </c>
      <c r="K1038" s="165">
        <v>300.0</v>
      </c>
      <c r="L1038" s="163"/>
      <c r="M1038" s="163"/>
      <c r="N1038" s="163"/>
      <c r="O1038" s="163"/>
      <c r="P1038" s="163"/>
      <c r="Q1038" s="163"/>
      <c r="R1038" s="163"/>
      <c r="S1038" s="163"/>
      <c r="T1038" s="163"/>
    </row>
    <row r="1039" ht="18.75" hidden="1" customHeight="1">
      <c r="A1039" s="157">
        <v>45778.0</v>
      </c>
      <c r="B1039" s="158">
        <v>15569.0</v>
      </c>
      <c r="C1039" s="158" t="s">
        <v>18536</v>
      </c>
      <c r="D1039" s="158" t="s">
        <v>20673</v>
      </c>
      <c r="E1039" s="158">
        <v>8.0</v>
      </c>
      <c r="F1039" s="158" t="s">
        <v>21387</v>
      </c>
      <c r="G1039" s="158" t="s">
        <v>4049</v>
      </c>
      <c r="H1039" s="159" t="s">
        <v>20635</v>
      </c>
      <c r="I1039" s="160">
        <v>13180.0</v>
      </c>
      <c r="J1039" s="161">
        <v>3340.0</v>
      </c>
      <c r="K1039" s="165">
        <v>3340.0</v>
      </c>
      <c r="L1039" s="163"/>
      <c r="M1039" s="163"/>
      <c r="N1039" s="163"/>
      <c r="O1039" s="163"/>
      <c r="P1039" s="163"/>
      <c r="Q1039" s="163"/>
      <c r="R1039" s="163"/>
      <c r="S1039" s="163"/>
      <c r="T1039" s="163"/>
    </row>
    <row r="1040" ht="18.75" hidden="1" customHeight="1">
      <c r="A1040" s="157">
        <v>45778.0</v>
      </c>
      <c r="B1040" s="158">
        <v>15588.0</v>
      </c>
      <c r="C1040" s="158" t="s">
        <v>21259</v>
      </c>
      <c r="D1040" s="158" t="s">
        <v>20687</v>
      </c>
      <c r="E1040" s="158">
        <v>14.0</v>
      </c>
      <c r="F1040" s="158">
        <v>14.026</v>
      </c>
      <c r="G1040" s="158" t="s">
        <v>21279</v>
      </c>
      <c r="H1040" s="159" t="s">
        <v>20669</v>
      </c>
      <c r="I1040" s="160">
        <v>13220.0</v>
      </c>
      <c r="J1040" s="161">
        <v>3180.0</v>
      </c>
      <c r="K1040" s="162"/>
      <c r="L1040" s="164">
        <v>3180.0</v>
      </c>
      <c r="M1040" s="163"/>
      <c r="N1040" s="163"/>
      <c r="O1040" s="163"/>
      <c r="P1040" s="163"/>
      <c r="Q1040" s="163"/>
      <c r="R1040" s="163"/>
      <c r="S1040" s="163"/>
      <c r="T1040" s="163"/>
    </row>
    <row r="1041" ht="18.75" hidden="1" customHeight="1">
      <c r="A1041" s="166">
        <v>45778.0</v>
      </c>
      <c r="B1041" s="158">
        <v>7163.0</v>
      </c>
      <c r="C1041" s="158" t="s">
        <v>6275</v>
      </c>
      <c r="D1041" s="158"/>
      <c r="E1041" s="158" t="s">
        <v>20634</v>
      </c>
      <c r="F1041" s="158"/>
      <c r="G1041" s="158" t="s">
        <v>21388</v>
      </c>
      <c r="H1041" s="159" t="s">
        <v>21388</v>
      </c>
      <c r="I1041" s="160">
        <v>3460.0</v>
      </c>
      <c r="J1041" s="161">
        <v>760.0</v>
      </c>
      <c r="K1041" s="162">
        <v>760.0</v>
      </c>
      <c r="L1041" s="163">
        <v>0.0</v>
      </c>
      <c r="M1041" s="163">
        <v>0.0</v>
      </c>
      <c r="N1041" s="163">
        <v>0.0</v>
      </c>
      <c r="O1041" s="163"/>
      <c r="P1041" s="163"/>
      <c r="Q1041" s="163"/>
      <c r="R1041" s="163"/>
      <c r="S1041" s="163"/>
      <c r="T1041" s="163"/>
    </row>
    <row r="1042" ht="18.75" hidden="1" customHeight="1">
      <c r="A1042" s="166">
        <v>45778.0</v>
      </c>
      <c r="B1042" s="158">
        <v>7164.0</v>
      </c>
      <c r="C1042" s="158" t="s">
        <v>6275</v>
      </c>
      <c r="D1042" s="158"/>
      <c r="E1042" s="158" t="s">
        <v>20634</v>
      </c>
      <c r="F1042" s="158"/>
      <c r="G1042" s="158" t="s">
        <v>21388</v>
      </c>
      <c r="H1042" s="159" t="s">
        <v>21388</v>
      </c>
      <c r="I1042" s="160">
        <v>3460.0</v>
      </c>
      <c r="J1042" s="161">
        <v>760.0</v>
      </c>
      <c r="K1042" s="162">
        <v>0.0</v>
      </c>
      <c r="L1042" s="163">
        <v>760.0</v>
      </c>
      <c r="M1042" s="163">
        <v>0.0</v>
      </c>
      <c r="N1042" s="163">
        <v>0.0</v>
      </c>
      <c r="O1042" s="163"/>
      <c r="P1042" s="163"/>
      <c r="Q1042" s="163"/>
      <c r="R1042" s="163"/>
      <c r="S1042" s="163"/>
      <c r="T1042" s="163"/>
    </row>
    <row r="1043" ht="18.75" hidden="1" customHeight="1">
      <c r="A1043" s="167">
        <v>45778.02901440972</v>
      </c>
      <c r="B1043" s="158">
        <v>7153.0</v>
      </c>
      <c r="C1043" s="158" t="s">
        <v>4833</v>
      </c>
      <c r="D1043" s="158"/>
      <c r="E1043" s="158" t="s">
        <v>20634</v>
      </c>
      <c r="F1043" s="158"/>
      <c r="G1043" s="158"/>
      <c r="H1043" s="159"/>
      <c r="I1043" s="160">
        <v>2500.0</v>
      </c>
      <c r="J1043" s="161">
        <v>100.0</v>
      </c>
      <c r="K1043" s="162">
        <v>100.0</v>
      </c>
      <c r="L1043" s="163">
        <v>0.0</v>
      </c>
      <c r="M1043" s="163">
        <v>0.0</v>
      </c>
      <c r="N1043" s="163">
        <v>0.0</v>
      </c>
      <c r="O1043" s="163"/>
      <c r="P1043" s="163"/>
      <c r="Q1043" s="163"/>
      <c r="R1043" s="163"/>
      <c r="S1043" s="163"/>
      <c r="T1043" s="163"/>
    </row>
    <row r="1044" ht="18.75" hidden="1" customHeight="1">
      <c r="A1044" s="167">
        <v>45778.02901440972</v>
      </c>
      <c r="B1044" s="158">
        <v>7153.0</v>
      </c>
      <c r="C1044" s="158" t="s">
        <v>3980</v>
      </c>
      <c r="D1044" s="158"/>
      <c r="E1044" s="158" t="s">
        <v>20634</v>
      </c>
      <c r="F1044" s="158"/>
      <c r="G1044" s="158"/>
      <c r="H1044" s="159"/>
      <c r="I1044" s="160">
        <v>3460.0</v>
      </c>
      <c r="J1044" s="161">
        <v>1220.0</v>
      </c>
      <c r="K1044" s="162">
        <v>0.0</v>
      </c>
      <c r="L1044" s="163">
        <v>0.0</v>
      </c>
      <c r="M1044" s="163">
        <v>0.0</v>
      </c>
      <c r="N1044" s="163">
        <v>1220.0</v>
      </c>
      <c r="O1044" s="163"/>
      <c r="P1044" s="163"/>
      <c r="Q1044" s="163"/>
      <c r="R1044" s="163"/>
      <c r="S1044" s="163"/>
      <c r="T1044" s="163"/>
    </row>
    <row r="1045" ht="18.75" hidden="1" customHeight="1">
      <c r="A1045" s="157">
        <v>45779.0</v>
      </c>
      <c r="B1045" s="158">
        <v>15584.0</v>
      </c>
      <c r="C1045" s="158" t="s">
        <v>21389</v>
      </c>
      <c r="D1045" s="158" t="s">
        <v>20695</v>
      </c>
      <c r="E1045" s="158">
        <v>8.0</v>
      </c>
      <c r="F1045" s="158"/>
      <c r="G1045" s="158" t="s">
        <v>21390</v>
      </c>
      <c r="H1045" s="159" t="s">
        <v>20635</v>
      </c>
      <c r="I1045" s="160">
        <v>14380.0</v>
      </c>
      <c r="J1045" s="161">
        <v>4680.0</v>
      </c>
      <c r="K1045" s="165">
        <v>4680.0</v>
      </c>
      <c r="L1045" s="163"/>
      <c r="M1045" s="163"/>
      <c r="N1045" s="163"/>
      <c r="O1045" s="163"/>
      <c r="P1045" s="163"/>
      <c r="Q1045" s="163"/>
      <c r="R1045" s="163"/>
      <c r="S1045" s="163"/>
      <c r="T1045" s="163"/>
    </row>
    <row r="1046" ht="18.75" hidden="1" customHeight="1">
      <c r="A1046" s="157">
        <v>45779.0</v>
      </c>
      <c r="B1046" s="158">
        <v>15585.0</v>
      </c>
      <c r="C1046" s="158" t="s">
        <v>3015</v>
      </c>
      <c r="D1046" s="158" t="s">
        <v>20677</v>
      </c>
      <c r="E1046" s="158">
        <v>8.0</v>
      </c>
      <c r="F1046" s="158" t="s">
        <v>20780</v>
      </c>
      <c r="G1046" s="158" t="s">
        <v>4843</v>
      </c>
      <c r="H1046" s="159" t="s">
        <v>20635</v>
      </c>
      <c r="I1046" s="160">
        <v>12100.0</v>
      </c>
      <c r="J1046" s="161">
        <v>2080.0</v>
      </c>
      <c r="K1046" s="165">
        <v>2080.0</v>
      </c>
      <c r="L1046" s="163"/>
      <c r="M1046" s="163"/>
      <c r="N1046" s="163"/>
      <c r="O1046" s="163"/>
      <c r="P1046" s="163"/>
      <c r="Q1046" s="163"/>
      <c r="R1046" s="163"/>
      <c r="S1046" s="163"/>
      <c r="T1046" s="163"/>
    </row>
    <row r="1047" ht="18.75" hidden="1" customHeight="1">
      <c r="A1047" s="157">
        <v>45779.0</v>
      </c>
      <c r="B1047" s="158">
        <v>15586.0</v>
      </c>
      <c r="C1047" s="158" t="s">
        <v>3041</v>
      </c>
      <c r="D1047" s="158" t="s">
        <v>20695</v>
      </c>
      <c r="E1047" s="158">
        <v>8.0</v>
      </c>
      <c r="F1047" s="158" t="s">
        <v>21391</v>
      </c>
      <c r="G1047" s="158" t="s">
        <v>4524</v>
      </c>
      <c r="H1047" s="159" t="s">
        <v>20635</v>
      </c>
      <c r="I1047" s="160">
        <v>14380.0</v>
      </c>
      <c r="J1047" s="161">
        <v>4680.0</v>
      </c>
      <c r="K1047" s="165">
        <v>4680.0</v>
      </c>
      <c r="L1047" s="163"/>
      <c r="M1047" s="163"/>
      <c r="N1047" s="163"/>
      <c r="O1047" s="163"/>
      <c r="P1047" s="163"/>
      <c r="Q1047" s="163"/>
      <c r="R1047" s="163"/>
      <c r="S1047" s="163"/>
      <c r="T1047" s="163"/>
    </row>
    <row r="1048" ht="18.75" hidden="1" customHeight="1">
      <c r="A1048" s="157">
        <v>45779.0</v>
      </c>
      <c r="B1048" s="158">
        <v>15587.0</v>
      </c>
      <c r="C1048" s="158" t="s">
        <v>4476</v>
      </c>
      <c r="D1048" s="158" t="s">
        <v>20677</v>
      </c>
      <c r="E1048" s="158">
        <v>8.0</v>
      </c>
      <c r="F1048" s="158" t="s">
        <v>20780</v>
      </c>
      <c r="G1048" s="158" t="s">
        <v>4844</v>
      </c>
      <c r="H1048" s="159" t="s">
        <v>20635</v>
      </c>
      <c r="I1048" s="160">
        <v>11520.0</v>
      </c>
      <c r="J1048" s="161">
        <v>1500.0</v>
      </c>
      <c r="K1048" s="165">
        <v>1500.0</v>
      </c>
      <c r="L1048" s="163"/>
      <c r="M1048" s="163"/>
      <c r="N1048" s="163"/>
      <c r="O1048" s="163"/>
      <c r="P1048" s="163"/>
      <c r="Q1048" s="163"/>
      <c r="R1048" s="163"/>
      <c r="S1048" s="163"/>
      <c r="T1048" s="163"/>
    </row>
    <row r="1049" ht="18.75" hidden="1" customHeight="1">
      <c r="A1049" s="166">
        <v>45779.0</v>
      </c>
      <c r="B1049" s="158">
        <v>7166.0</v>
      </c>
      <c r="C1049" s="158" t="s">
        <v>4651</v>
      </c>
      <c r="D1049" s="158"/>
      <c r="E1049" s="158" t="s">
        <v>20634</v>
      </c>
      <c r="F1049" s="158"/>
      <c r="G1049" s="158"/>
      <c r="H1049" s="159"/>
      <c r="I1049" s="160">
        <v>2580.0</v>
      </c>
      <c r="J1049" s="161">
        <v>60.0</v>
      </c>
      <c r="K1049" s="162">
        <v>0.0</v>
      </c>
      <c r="L1049" s="163">
        <v>60.0</v>
      </c>
      <c r="M1049" s="163">
        <v>0.0</v>
      </c>
      <c r="N1049" s="163">
        <v>0.0</v>
      </c>
      <c r="O1049" s="163"/>
      <c r="P1049" s="163"/>
      <c r="Q1049" s="163"/>
      <c r="R1049" s="163"/>
      <c r="S1049" s="163"/>
      <c r="T1049" s="163"/>
    </row>
    <row r="1050" ht="18.75" hidden="1" customHeight="1">
      <c r="A1050" s="166">
        <v>45779.0</v>
      </c>
      <c r="B1050" s="158">
        <v>7167.0</v>
      </c>
      <c r="C1050" s="158" t="s">
        <v>3445</v>
      </c>
      <c r="D1050" s="158"/>
      <c r="E1050" s="158" t="s">
        <v>20634</v>
      </c>
      <c r="F1050" s="158"/>
      <c r="G1050" s="158"/>
      <c r="H1050" s="159"/>
      <c r="I1050" s="160">
        <v>2520.0</v>
      </c>
      <c r="J1050" s="161">
        <v>480.0</v>
      </c>
      <c r="K1050" s="162">
        <v>480.0</v>
      </c>
      <c r="L1050" s="163">
        <v>0.0</v>
      </c>
      <c r="M1050" s="163">
        <v>0.0</v>
      </c>
      <c r="N1050" s="163">
        <v>0.0</v>
      </c>
      <c r="O1050" s="163"/>
      <c r="P1050" s="163"/>
      <c r="Q1050" s="163"/>
      <c r="R1050" s="163"/>
      <c r="S1050" s="163"/>
      <c r="T1050" s="163"/>
    </row>
    <row r="1051" ht="18.75" hidden="1" customHeight="1">
      <c r="A1051" s="166">
        <v>45779.0</v>
      </c>
      <c r="B1051" s="158">
        <v>7168.0</v>
      </c>
      <c r="C1051" s="158" t="s">
        <v>4671</v>
      </c>
      <c r="D1051" s="158"/>
      <c r="E1051" s="158" t="s">
        <v>20634</v>
      </c>
      <c r="F1051" s="158"/>
      <c r="G1051" s="158" t="s">
        <v>21392</v>
      </c>
      <c r="H1051" s="159" t="s">
        <v>21392</v>
      </c>
      <c r="I1051" s="160">
        <v>3220.0</v>
      </c>
      <c r="J1051" s="161">
        <v>480.0</v>
      </c>
      <c r="K1051" s="162">
        <v>480.0</v>
      </c>
      <c r="L1051" s="163">
        <v>0.0</v>
      </c>
      <c r="M1051" s="163">
        <v>0.0</v>
      </c>
      <c r="N1051" s="163">
        <v>0.0</v>
      </c>
      <c r="O1051" s="163"/>
      <c r="P1051" s="163"/>
      <c r="Q1051" s="163"/>
      <c r="R1051" s="163"/>
      <c r="S1051" s="163"/>
      <c r="T1051" s="163"/>
    </row>
    <row r="1052" ht="18.75" hidden="1" customHeight="1">
      <c r="A1052" s="157">
        <v>45779.0</v>
      </c>
      <c r="B1052" s="158">
        <v>15588.0</v>
      </c>
      <c r="C1052" s="158" t="s">
        <v>2851</v>
      </c>
      <c r="D1052" s="158" t="s">
        <v>20673</v>
      </c>
      <c r="E1052" s="158">
        <v>8.0</v>
      </c>
      <c r="F1052" s="158" t="s">
        <v>20791</v>
      </c>
      <c r="G1052" s="158" t="s">
        <v>4135</v>
      </c>
      <c r="H1052" s="159" t="s">
        <v>20635</v>
      </c>
      <c r="I1052" s="160">
        <v>12480.0</v>
      </c>
      <c r="J1052" s="161">
        <v>2640.0</v>
      </c>
      <c r="K1052" s="165">
        <v>2640.0</v>
      </c>
      <c r="L1052" s="163"/>
      <c r="M1052" s="163"/>
      <c r="N1052" s="163"/>
      <c r="O1052" s="163"/>
      <c r="P1052" s="163"/>
      <c r="Q1052" s="163"/>
      <c r="R1052" s="163"/>
      <c r="S1052" s="163"/>
      <c r="T1052" s="163"/>
    </row>
    <row r="1053" ht="18.75" hidden="1" customHeight="1">
      <c r="A1053" s="157">
        <v>45779.0</v>
      </c>
      <c r="B1053" s="158">
        <v>15589.0</v>
      </c>
      <c r="C1053" s="158"/>
      <c r="D1053" s="158" t="s">
        <v>20687</v>
      </c>
      <c r="E1053" s="158">
        <v>8.0</v>
      </c>
      <c r="F1053" s="158" t="s">
        <v>21393</v>
      </c>
      <c r="G1053" s="158" t="s">
        <v>4846</v>
      </c>
      <c r="H1053" s="159" t="s">
        <v>20635</v>
      </c>
      <c r="I1053" s="160">
        <v>13380.0</v>
      </c>
      <c r="J1053" s="161">
        <v>3360.0</v>
      </c>
      <c r="K1053" s="165">
        <v>3360.0</v>
      </c>
      <c r="L1053" s="163"/>
      <c r="M1053" s="163"/>
      <c r="N1053" s="163"/>
      <c r="O1053" s="163"/>
      <c r="P1053" s="163"/>
      <c r="Q1053" s="163"/>
      <c r="R1053" s="163"/>
      <c r="S1053" s="163"/>
      <c r="T1053" s="163"/>
    </row>
    <row r="1054" ht="18.75" hidden="1" customHeight="1">
      <c r="A1054" s="157">
        <v>45779.0</v>
      </c>
      <c r="B1054" s="158">
        <v>15590.0</v>
      </c>
      <c r="C1054" s="158" t="s">
        <v>21394</v>
      </c>
      <c r="D1054" s="158" t="s">
        <v>20695</v>
      </c>
      <c r="E1054" s="158">
        <v>8.0</v>
      </c>
      <c r="F1054" s="158" t="s">
        <v>20764</v>
      </c>
      <c r="G1054" s="158" t="s">
        <v>4847</v>
      </c>
      <c r="H1054" s="159" t="s">
        <v>20638</v>
      </c>
      <c r="I1054" s="160">
        <v>17160.0</v>
      </c>
      <c r="J1054" s="161">
        <v>7460.0</v>
      </c>
      <c r="K1054" s="162"/>
      <c r="L1054" s="163"/>
      <c r="M1054" s="163"/>
      <c r="N1054" s="164">
        <v>7460.0</v>
      </c>
      <c r="O1054" s="163"/>
      <c r="P1054" s="163"/>
      <c r="Q1054" s="163"/>
      <c r="R1054" s="163"/>
      <c r="S1054" s="163"/>
      <c r="T1054" s="163"/>
    </row>
    <row r="1055" ht="18.75" hidden="1" customHeight="1">
      <c r="A1055" s="166">
        <v>45779.0</v>
      </c>
      <c r="B1055" s="158">
        <v>7169.0</v>
      </c>
      <c r="C1055" s="158" t="s">
        <v>4017</v>
      </c>
      <c r="D1055" s="158"/>
      <c r="E1055" s="158" t="s">
        <v>20634</v>
      </c>
      <c r="F1055" s="158"/>
      <c r="G1055" s="158" t="s">
        <v>4500</v>
      </c>
      <c r="H1055" s="159" t="s">
        <v>4500</v>
      </c>
      <c r="I1055" s="160">
        <v>3520.0</v>
      </c>
      <c r="J1055" s="161">
        <v>940.0</v>
      </c>
      <c r="K1055" s="162">
        <v>940.0</v>
      </c>
      <c r="L1055" s="163">
        <v>0.0</v>
      </c>
      <c r="M1055" s="163">
        <v>0.0</v>
      </c>
      <c r="N1055" s="163">
        <v>0.0</v>
      </c>
      <c r="O1055" s="163"/>
      <c r="P1055" s="163"/>
      <c r="Q1055" s="163"/>
      <c r="R1055" s="163"/>
      <c r="S1055" s="163"/>
      <c r="T1055" s="163"/>
    </row>
    <row r="1056" ht="18.75" hidden="1" customHeight="1">
      <c r="A1056" s="157">
        <v>45779.0</v>
      </c>
      <c r="B1056" s="158">
        <v>15591.0</v>
      </c>
      <c r="C1056" s="158" t="s">
        <v>21395</v>
      </c>
      <c r="D1056" s="158" t="s">
        <v>20673</v>
      </c>
      <c r="E1056" s="158">
        <v>8.0</v>
      </c>
      <c r="F1056" s="158" t="s">
        <v>21360</v>
      </c>
      <c r="G1056" s="158" t="s">
        <v>4629</v>
      </c>
      <c r="H1056" s="159" t="s">
        <v>20635</v>
      </c>
      <c r="I1056" s="160">
        <v>13520.0</v>
      </c>
      <c r="J1056" s="161">
        <v>3680.0</v>
      </c>
      <c r="K1056" s="165">
        <v>3680.0</v>
      </c>
      <c r="L1056" s="163"/>
      <c r="M1056" s="163"/>
      <c r="N1056" s="163"/>
      <c r="O1056" s="163"/>
      <c r="P1056" s="163"/>
      <c r="Q1056" s="163"/>
      <c r="R1056" s="163"/>
      <c r="S1056" s="163"/>
      <c r="T1056" s="163"/>
    </row>
    <row r="1057" ht="18.75" hidden="1" customHeight="1">
      <c r="A1057" s="166">
        <v>45779.0</v>
      </c>
      <c r="B1057" s="158">
        <v>7170.0</v>
      </c>
      <c r="C1057" s="158" t="s">
        <v>4379</v>
      </c>
      <c r="D1057" s="158"/>
      <c r="E1057" s="158" t="s">
        <v>20634</v>
      </c>
      <c r="F1057" s="158"/>
      <c r="G1057" s="158" t="s">
        <v>20697</v>
      </c>
      <c r="H1057" s="159" t="s">
        <v>20697</v>
      </c>
      <c r="I1057" s="160">
        <v>3160.0</v>
      </c>
      <c r="J1057" s="161">
        <v>720.0</v>
      </c>
      <c r="K1057" s="162">
        <v>720.0</v>
      </c>
      <c r="L1057" s="163">
        <v>0.0</v>
      </c>
      <c r="M1057" s="163">
        <v>0.0</v>
      </c>
      <c r="N1057" s="163">
        <v>0.0</v>
      </c>
      <c r="O1057" s="163"/>
      <c r="P1057" s="163"/>
      <c r="Q1057" s="163"/>
      <c r="R1057" s="163"/>
      <c r="S1057" s="163"/>
      <c r="T1057" s="163"/>
    </row>
    <row r="1058" ht="18.75" hidden="1" customHeight="1">
      <c r="A1058" s="157">
        <v>45779.0</v>
      </c>
      <c r="B1058" s="158">
        <v>15593.0</v>
      </c>
      <c r="C1058" s="158" t="s">
        <v>2895</v>
      </c>
      <c r="D1058" s="158" t="s">
        <v>20687</v>
      </c>
      <c r="E1058" s="158">
        <v>14.0</v>
      </c>
      <c r="F1058" s="158" t="s">
        <v>20848</v>
      </c>
      <c r="G1058" s="158" t="s">
        <v>4039</v>
      </c>
      <c r="H1058" s="159" t="s">
        <v>20635</v>
      </c>
      <c r="I1058" s="160">
        <v>11100.0</v>
      </c>
      <c r="J1058" s="161">
        <v>1060.0</v>
      </c>
      <c r="K1058" s="165">
        <v>1060.0</v>
      </c>
      <c r="L1058" s="163"/>
      <c r="M1058" s="163"/>
      <c r="N1058" s="163"/>
      <c r="O1058" s="163"/>
      <c r="P1058" s="163"/>
      <c r="Q1058" s="163"/>
      <c r="R1058" s="163"/>
      <c r="S1058" s="163"/>
      <c r="T1058" s="163"/>
    </row>
    <row r="1059" ht="18.75" hidden="1" customHeight="1">
      <c r="A1059" s="166">
        <v>45779.0</v>
      </c>
      <c r="B1059" s="158">
        <v>7171.0</v>
      </c>
      <c r="C1059" s="158" t="s">
        <v>3445</v>
      </c>
      <c r="D1059" s="158"/>
      <c r="E1059" s="158" t="s">
        <v>20634</v>
      </c>
      <c r="F1059" s="158"/>
      <c r="G1059" s="158"/>
      <c r="H1059" s="159"/>
      <c r="I1059" s="160">
        <v>2740.0</v>
      </c>
      <c r="J1059" s="161">
        <v>700.0</v>
      </c>
      <c r="K1059" s="162">
        <v>0.0</v>
      </c>
      <c r="L1059" s="163">
        <v>0.0</v>
      </c>
      <c r="M1059" s="163">
        <v>0.0</v>
      </c>
      <c r="N1059" s="163">
        <v>700.0</v>
      </c>
      <c r="O1059" s="163"/>
      <c r="P1059" s="163"/>
      <c r="Q1059" s="163"/>
      <c r="R1059" s="163"/>
      <c r="S1059" s="163"/>
      <c r="T1059" s="163"/>
    </row>
    <row r="1060" ht="18.75" hidden="1" customHeight="1">
      <c r="A1060" s="166">
        <v>45779.0</v>
      </c>
      <c r="B1060" s="158">
        <v>7172.0</v>
      </c>
      <c r="C1060" s="158" t="s">
        <v>4474</v>
      </c>
      <c r="D1060" s="158"/>
      <c r="E1060" s="158" t="s">
        <v>20634</v>
      </c>
      <c r="F1060" s="158"/>
      <c r="G1060" s="158"/>
      <c r="H1060" s="159"/>
      <c r="I1060" s="160">
        <v>3700.0</v>
      </c>
      <c r="J1060" s="161">
        <v>1080.0</v>
      </c>
      <c r="K1060" s="162">
        <v>0.0</v>
      </c>
      <c r="L1060" s="163">
        <v>0.0</v>
      </c>
      <c r="M1060" s="163">
        <v>1080.0</v>
      </c>
      <c r="N1060" s="163">
        <v>0.0</v>
      </c>
      <c r="O1060" s="163"/>
      <c r="P1060" s="163"/>
      <c r="Q1060" s="163"/>
      <c r="R1060" s="163"/>
      <c r="S1060" s="163"/>
      <c r="T1060" s="163"/>
    </row>
    <row r="1061" ht="18.75" hidden="1" customHeight="1">
      <c r="A1061" s="157">
        <v>45779.0</v>
      </c>
      <c r="B1061" s="158">
        <v>15594.0</v>
      </c>
      <c r="C1061" s="158" t="s">
        <v>21396</v>
      </c>
      <c r="D1061" s="158" t="s">
        <v>20677</v>
      </c>
      <c r="E1061" s="158">
        <v>4.0</v>
      </c>
      <c r="F1061" s="158" t="s">
        <v>21153</v>
      </c>
      <c r="G1061" s="158" t="s">
        <v>4848</v>
      </c>
      <c r="H1061" s="159" t="s">
        <v>20635</v>
      </c>
      <c r="I1061" s="160">
        <v>11200.0</v>
      </c>
      <c r="J1061" s="161">
        <v>1420.0</v>
      </c>
      <c r="K1061" s="165">
        <v>1420.0</v>
      </c>
      <c r="L1061" s="163"/>
      <c r="M1061" s="163"/>
      <c r="N1061" s="163"/>
      <c r="O1061" s="163"/>
      <c r="P1061" s="163"/>
      <c r="Q1061" s="163"/>
      <c r="R1061" s="163"/>
      <c r="S1061" s="163"/>
      <c r="T1061" s="163"/>
    </row>
    <row r="1062" ht="18.75" hidden="1" customHeight="1">
      <c r="A1062" s="157">
        <v>45779.0</v>
      </c>
      <c r="B1062" s="158">
        <v>15595.0</v>
      </c>
      <c r="C1062" s="158" t="s">
        <v>21397</v>
      </c>
      <c r="D1062" s="158" t="s">
        <v>20695</v>
      </c>
      <c r="E1062" s="158">
        <v>14.0</v>
      </c>
      <c r="F1062" s="158" t="s">
        <v>20838</v>
      </c>
      <c r="G1062" s="158" t="s">
        <v>4825</v>
      </c>
      <c r="H1062" s="159" t="s">
        <v>20635</v>
      </c>
      <c r="I1062" s="160">
        <v>9480.0</v>
      </c>
      <c r="J1062" s="161">
        <v>-240.0</v>
      </c>
      <c r="K1062" s="165">
        <v>-240.0</v>
      </c>
      <c r="L1062" s="163"/>
      <c r="M1062" s="163"/>
      <c r="N1062" s="163"/>
      <c r="O1062" s="163"/>
      <c r="P1062" s="163"/>
      <c r="Q1062" s="163"/>
      <c r="R1062" s="163"/>
      <c r="S1062" s="163"/>
      <c r="T1062" s="163"/>
    </row>
    <row r="1063" ht="18.75" hidden="1" customHeight="1">
      <c r="A1063" s="157">
        <v>45779.0</v>
      </c>
      <c r="B1063" s="158">
        <v>15596.0</v>
      </c>
      <c r="C1063" s="158" t="s">
        <v>20763</v>
      </c>
      <c r="D1063" s="158" t="s">
        <v>20695</v>
      </c>
      <c r="E1063" s="158">
        <v>14.0</v>
      </c>
      <c r="F1063" s="158" t="s">
        <v>20838</v>
      </c>
      <c r="G1063" s="158" t="s">
        <v>4825</v>
      </c>
      <c r="H1063" s="159" t="s">
        <v>20635</v>
      </c>
      <c r="I1063" s="160">
        <v>11140.0</v>
      </c>
      <c r="J1063" s="161">
        <v>1420.0</v>
      </c>
      <c r="K1063" s="165">
        <v>1420.0</v>
      </c>
      <c r="L1063" s="163"/>
      <c r="M1063" s="163"/>
      <c r="N1063" s="163"/>
      <c r="O1063" s="163"/>
      <c r="P1063" s="163"/>
      <c r="Q1063" s="163"/>
      <c r="R1063" s="163"/>
      <c r="S1063" s="163"/>
      <c r="T1063" s="163"/>
    </row>
    <row r="1064" ht="18.75" hidden="1" customHeight="1">
      <c r="A1064" s="157">
        <v>45779.0</v>
      </c>
      <c r="B1064" s="158">
        <v>15597.0</v>
      </c>
      <c r="C1064" s="158" t="s">
        <v>3249</v>
      </c>
      <c r="D1064" s="158" t="s">
        <v>20673</v>
      </c>
      <c r="E1064" s="158">
        <v>4.0</v>
      </c>
      <c r="F1064" s="158" t="s">
        <v>21224</v>
      </c>
      <c r="G1064" s="158" t="s">
        <v>4849</v>
      </c>
      <c r="H1064" s="159" t="s">
        <v>20635</v>
      </c>
      <c r="I1064" s="160">
        <v>12620.0</v>
      </c>
      <c r="J1064" s="161">
        <v>3060.0</v>
      </c>
      <c r="K1064" s="165">
        <v>3060.0</v>
      </c>
      <c r="L1064" s="163"/>
      <c r="M1064" s="163"/>
      <c r="N1064" s="163"/>
      <c r="O1064" s="163"/>
      <c r="P1064" s="163"/>
      <c r="Q1064" s="163"/>
      <c r="R1064" s="163"/>
      <c r="S1064" s="163"/>
      <c r="T1064" s="163"/>
    </row>
    <row r="1065" ht="18.75" hidden="1" customHeight="1">
      <c r="A1065" s="157">
        <v>45779.0</v>
      </c>
      <c r="B1065" s="158">
        <v>15598.0</v>
      </c>
      <c r="C1065" s="158" t="s">
        <v>3277</v>
      </c>
      <c r="D1065" s="158" t="s">
        <v>20687</v>
      </c>
      <c r="E1065" s="158">
        <v>4.0</v>
      </c>
      <c r="F1065" s="158" t="s">
        <v>21398</v>
      </c>
      <c r="G1065" s="158" t="s">
        <v>4851</v>
      </c>
      <c r="H1065" s="159" t="s">
        <v>20635</v>
      </c>
      <c r="I1065" s="160">
        <v>9980.0</v>
      </c>
      <c r="J1065" s="161">
        <v>200.0</v>
      </c>
      <c r="K1065" s="165">
        <v>200.0</v>
      </c>
      <c r="L1065" s="163"/>
      <c r="M1065" s="163"/>
      <c r="N1065" s="163"/>
      <c r="O1065" s="163"/>
      <c r="P1065" s="163"/>
      <c r="Q1065" s="163"/>
      <c r="R1065" s="163"/>
      <c r="S1065" s="163"/>
      <c r="T1065" s="163"/>
    </row>
    <row r="1066" ht="18.75" hidden="1" customHeight="1">
      <c r="A1066" s="166">
        <v>45779.0</v>
      </c>
      <c r="B1066" s="158">
        <v>7173.0</v>
      </c>
      <c r="C1066" s="158" t="s">
        <v>744</v>
      </c>
      <c r="D1066" s="158"/>
      <c r="E1066" s="158" t="s">
        <v>20634</v>
      </c>
      <c r="F1066" s="158"/>
      <c r="G1066" s="158"/>
      <c r="H1066" s="159"/>
      <c r="I1066" s="160">
        <v>3500.0</v>
      </c>
      <c r="J1066" s="161">
        <v>940.0</v>
      </c>
      <c r="K1066" s="162">
        <v>940.0</v>
      </c>
      <c r="L1066" s="163">
        <v>0.0</v>
      </c>
      <c r="M1066" s="163">
        <v>0.0</v>
      </c>
      <c r="N1066" s="163">
        <v>0.0</v>
      </c>
      <c r="O1066" s="163"/>
      <c r="P1066" s="163"/>
      <c r="Q1066" s="163"/>
      <c r="R1066" s="163"/>
      <c r="S1066" s="163"/>
      <c r="T1066" s="163"/>
    </row>
    <row r="1067" ht="18.75" hidden="1" customHeight="1">
      <c r="A1067" s="166">
        <v>45779.0</v>
      </c>
      <c r="B1067" s="158">
        <v>7174.0</v>
      </c>
      <c r="C1067" s="158" t="s">
        <v>4850</v>
      </c>
      <c r="D1067" s="158"/>
      <c r="E1067" s="158" t="s">
        <v>20634</v>
      </c>
      <c r="F1067" s="158"/>
      <c r="G1067" s="158"/>
      <c r="H1067" s="159"/>
      <c r="I1067" s="160">
        <v>3100.0</v>
      </c>
      <c r="J1067" s="161">
        <v>360.0</v>
      </c>
      <c r="K1067" s="162">
        <v>360.0</v>
      </c>
      <c r="L1067" s="163">
        <v>0.0</v>
      </c>
      <c r="M1067" s="163">
        <v>0.0</v>
      </c>
      <c r="N1067" s="163">
        <v>0.0</v>
      </c>
      <c r="O1067" s="163"/>
      <c r="P1067" s="163"/>
      <c r="Q1067" s="163"/>
      <c r="R1067" s="163"/>
      <c r="S1067" s="163"/>
      <c r="T1067" s="163"/>
    </row>
    <row r="1068" ht="18.75" hidden="1" customHeight="1">
      <c r="A1068" s="157">
        <v>45779.0</v>
      </c>
      <c r="B1068" s="158">
        <v>15570.0</v>
      </c>
      <c r="C1068" s="158" t="s">
        <v>731</v>
      </c>
      <c r="D1068" s="158" t="s">
        <v>20695</v>
      </c>
      <c r="E1068" s="158">
        <v>14.0</v>
      </c>
      <c r="F1068" s="158" t="s">
        <v>21399</v>
      </c>
      <c r="G1068" s="158" t="s">
        <v>4503</v>
      </c>
      <c r="H1068" s="159" t="s">
        <v>20635</v>
      </c>
      <c r="I1068" s="160">
        <v>12020.0</v>
      </c>
      <c r="J1068" s="161">
        <v>2300.0</v>
      </c>
      <c r="K1068" s="165">
        <v>2300.0</v>
      </c>
      <c r="L1068" s="163"/>
      <c r="M1068" s="163"/>
      <c r="N1068" s="163"/>
      <c r="O1068" s="163"/>
      <c r="P1068" s="163"/>
      <c r="Q1068" s="163"/>
      <c r="R1068" s="163"/>
      <c r="S1068" s="163"/>
      <c r="T1068" s="163"/>
    </row>
    <row r="1069" ht="18.75" hidden="1" customHeight="1">
      <c r="A1069" s="157">
        <v>45779.0</v>
      </c>
      <c r="B1069" s="158">
        <v>15571.0</v>
      </c>
      <c r="C1069" s="158" t="s">
        <v>21351</v>
      </c>
      <c r="D1069" s="158" t="s">
        <v>20687</v>
      </c>
      <c r="E1069" s="158">
        <v>4.0</v>
      </c>
      <c r="F1069" s="158" t="s">
        <v>21020</v>
      </c>
      <c r="G1069" s="158" t="s">
        <v>4815</v>
      </c>
      <c r="H1069" s="159" t="s">
        <v>20635</v>
      </c>
      <c r="I1069" s="160">
        <v>11000.0</v>
      </c>
      <c r="J1069" s="161">
        <v>1220.0</v>
      </c>
      <c r="K1069" s="165">
        <v>1220.0</v>
      </c>
      <c r="L1069" s="163"/>
      <c r="M1069" s="163"/>
      <c r="N1069" s="163"/>
      <c r="O1069" s="163"/>
      <c r="P1069" s="163"/>
      <c r="Q1069" s="163"/>
      <c r="R1069" s="163"/>
      <c r="S1069" s="163"/>
      <c r="T1069" s="163"/>
    </row>
    <row r="1070" ht="18.75" hidden="1" customHeight="1">
      <c r="A1070" s="157">
        <v>45779.0</v>
      </c>
      <c r="B1070" s="158">
        <v>15572.0</v>
      </c>
      <c r="C1070" s="158" t="s">
        <v>21400</v>
      </c>
      <c r="D1070" s="158" t="s">
        <v>20677</v>
      </c>
      <c r="E1070" s="158">
        <v>8.0</v>
      </c>
      <c r="F1070" s="158" t="s">
        <v>20869</v>
      </c>
      <c r="G1070" s="158" t="s">
        <v>21401</v>
      </c>
      <c r="H1070" s="159" t="s">
        <v>20635</v>
      </c>
      <c r="I1070" s="160">
        <v>11580.0</v>
      </c>
      <c r="J1070" s="161">
        <v>1560.0</v>
      </c>
      <c r="K1070" s="165">
        <v>1560.0</v>
      </c>
      <c r="L1070" s="163"/>
      <c r="M1070" s="163"/>
      <c r="N1070" s="163"/>
      <c r="O1070" s="163"/>
      <c r="P1070" s="163"/>
      <c r="Q1070" s="163"/>
      <c r="R1070" s="163"/>
      <c r="S1070" s="163"/>
      <c r="T1070" s="163"/>
    </row>
    <row r="1071" ht="18.75" hidden="1" customHeight="1">
      <c r="A1071" s="157">
        <v>45779.0</v>
      </c>
      <c r="B1071" s="158">
        <v>15573.0</v>
      </c>
      <c r="C1071" s="158" t="s">
        <v>3424</v>
      </c>
      <c r="D1071" s="158" t="s">
        <v>20695</v>
      </c>
      <c r="E1071" s="158">
        <v>8.0</v>
      </c>
      <c r="F1071" s="158" t="s">
        <v>20977</v>
      </c>
      <c r="G1071" s="158" t="s">
        <v>4852</v>
      </c>
      <c r="H1071" s="159" t="s">
        <v>20635</v>
      </c>
      <c r="I1071" s="160">
        <v>11400.0</v>
      </c>
      <c r="J1071" s="161">
        <v>1700.0</v>
      </c>
      <c r="K1071" s="165">
        <v>1700.0</v>
      </c>
      <c r="L1071" s="163"/>
      <c r="M1071" s="163"/>
      <c r="N1071" s="163"/>
      <c r="O1071" s="163"/>
      <c r="P1071" s="163"/>
      <c r="Q1071" s="163"/>
      <c r="R1071" s="163"/>
      <c r="S1071" s="163"/>
      <c r="T1071" s="163"/>
    </row>
    <row r="1072" ht="18.75" hidden="1" customHeight="1">
      <c r="A1072" s="166">
        <v>45779.0</v>
      </c>
      <c r="B1072" s="158">
        <v>7165.0</v>
      </c>
      <c r="C1072" s="158" t="s">
        <v>1093</v>
      </c>
      <c r="D1072" s="158"/>
      <c r="E1072" s="158" t="s">
        <v>20634</v>
      </c>
      <c r="F1072" s="158"/>
      <c r="G1072" s="158" t="s">
        <v>21402</v>
      </c>
      <c r="H1072" s="159" t="s">
        <v>21402</v>
      </c>
      <c r="I1072" s="160">
        <v>3320.0</v>
      </c>
      <c r="J1072" s="161">
        <v>520.0</v>
      </c>
      <c r="K1072" s="162">
        <v>0.0</v>
      </c>
      <c r="L1072" s="163">
        <v>520.0</v>
      </c>
      <c r="M1072" s="163">
        <v>0.0</v>
      </c>
      <c r="N1072" s="163">
        <v>0.0</v>
      </c>
      <c r="O1072" s="163"/>
      <c r="P1072" s="163"/>
      <c r="Q1072" s="163"/>
      <c r="R1072" s="163"/>
      <c r="S1072" s="163"/>
      <c r="T1072" s="163"/>
    </row>
    <row r="1073" ht="18.75" hidden="1" customHeight="1">
      <c r="A1073" s="167">
        <v>45779.028997800924</v>
      </c>
      <c r="B1073" s="158">
        <v>7165.0</v>
      </c>
      <c r="C1073" s="158" t="s">
        <v>4017</v>
      </c>
      <c r="D1073" s="158"/>
      <c r="E1073" s="158" t="s">
        <v>20634</v>
      </c>
      <c r="F1073" s="158"/>
      <c r="G1073" s="158" t="s">
        <v>4500</v>
      </c>
      <c r="H1073" s="159" t="s">
        <v>4500</v>
      </c>
      <c r="I1073" s="160">
        <v>3180.0</v>
      </c>
      <c r="J1073" s="161">
        <v>440.0</v>
      </c>
      <c r="K1073" s="162">
        <v>132.0</v>
      </c>
      <c r="L1073" s="163">
        <v>0.0</v>
      </c>
      <c r="M1073" s="163">
        <v>308.0</v>
      </c>
      <c r="N1073" s="163">
        <v>0.0</v>
      </c>
      <c r="O1073" s="163"/>
      <c r="P1073" s="163"/>
      <c r="Q1073" s="163"/>
      <c r="R1073" s="163"/>
      <c r="S1073" s="163"/>
      <c r="T1073" s="163"/>
    </row>
    <row r="1074" ht="18.75" hidden="1" customHeight="1">
      <c r="A1074" s="166">
        <v>45780.0</v>
      </c>
      <c r="B1074" s="158">
        <v>7156.0</v>
      </c>
      <c r="C1074" s="158"/>
      <c r="D1074" s="158"/>
      <c r="E1074" s="158" t="s">
        <v>20634</v>
      </c>
      <c r="F1074" s="158"/>
      <c r="G1074" s="158"/>
      <c r="H1074" s="159"/>
      <c r="I1074" s="160">
        <v>2260.0</v>
      </c>
      <c r="J1074" s="161">
        <v>140.0</v>
      </c>
      <c r="K1074" s="162">
        <v>140.0</v>
      </c>
      <c r="L1074" s="163">
        <v>0.0</v>
      </c>
      <c r="M1074" s="163">
        <v>0.0</v>
      </c>
      <c r="N1074" s="163">
        <v>0.0</v>
      </c>
      <c r="O1074" s="163"/>
      <c r="P1074" s="163"/>
      <c r="Q1074" s="163"/>
      <c r="R1074" s="163"/>
      <c r="S1074" s="163"/>
      <c r="T1074" s="163"/>
    </row>
    <row r="1075" ht="18.75" hidden="1" customHeight="1">
      <c r="A1075" s="157">
        <v>45780.0</v>
      </c>
      <c r="B1075" s="158">
        <v>15574.0</v>
      </c>
      <c r="C1075" s="158" t="s">
        <v>21403</v>
      </c>
      <c r="D1075" s="158" t="s">
        <v>20673</v>
      </c>
      <c r="E1075" s="158">
        <v>8.0</v>
      </c>
      <c r="F1075" s="158">
        <v>8.0</v>
      </c>
      <c r="G1075" s="158"/>
      <c r="H1075" s="159" t="s">
        <v>20635</v>
      </c>
      <c r="I1075" s="160">
        <v>15760.0</v>
      </c>
      <c r="J1075" s="161">
        <v>5920.0</v>
      </c>
      <c r="K1075" s="165">
        <v>5920.0</v>
      </c>
      <c r="L1075" s="163"/>
      <c r="M1075" s="163"/>
      <c r="N1075" s="163"/>
      <c r="O1075" s="163"/>
      <c r="P1075" s="163"/>
      <c r="Q1075" s="163"/>
      <c r="R1075" s="163"/>
      <c r="S1075" s="163"/>
      <c r="T1075" s="163"/>
    </row>
    <row r="1076" ht="18.75" hidden="1" customHeight="1">
      <c r="A1076" s="157">
        <v>45780.0</v>
      </c>
      <c r="B1076" s="158">
        <v>15575.0</v>
      </c>
      <c r="C1076" s="158" t="s">
        <v>4581</v>
      </c>
      <c r="D1076" s="158" t="s">
        <v>20687</v>
      </c>
      <c r="E1076" s="158">
        <v>4.0</v>
      </c>
      <c r="F1076" s="158">
        <v>4.0</v>
      </c>
      <c r="G1076" s="158"/>
      <c r="H1076" s="159" t="s">
        <v>20669</v>
      </c>
      <c r="I1076" s="160">
        <v>10680.0</v>
      </c>
      <c r="J1076" s="161">
        <v>900.0</v>
      </c>
      <c r="K1076" s="162"/>
      <c r="L1076" s="164">
        <v>900.0</v>
      </c>
      <c r="M1076" s="163"/>
      <c r="N1076" s="163"/>
      <c r="O1076" s="163"/>
      <c r="P1076" s="163"/>
      <c r="Q1076" s="163"/>
      <c r="R1076" s="163"/>
      <c r="S1076" s="163"/>
      <c r="T1076" s="163"/>
    </row>
    <row r="1077" ht="18.75" hidden="1" customHeight="1">
      <c r="A1077" s="157">
        <v>45780.0</v>
      </c>
      <c r="B1077" s="158">
        <v>15576.0</v>
      </c>
      <c r="C1077" s="158" t="s">
        <v>4582</v>
      </c>
      <c r="D1077" s="158" t="s">
        <v>20673</v>
      </c>
      <c r="E1077" s="158">
        <v>8.0</v>
      </c>
      <c r="F1077" s="158">
        <v>8.0</v>
      </c>
      <c r="G1077" s="158"/>
      <c r="H1077" s="159" t="s">
        <v>20669</v>
      </c>
      <c r="I1077" s="160">
        <v>11300.0</v>
      </c>
      <c r="J1077" s="161">
        <v>1460.0</v>
      </c>
      <c r="K1077" s="162"/>
      <c r="L1077" s="164">
        <v>1460.0</v>
      </c>
      <c r="M1077" s="163"/>
      <c r="N1077" s="163"/>
      <c r="O1077" s="163"/>
      <c r="P1077" s="163"/>
      <c r="Q1077" s="163"/>
      <c r="R1077" s="163"/>
      <c r="S1077" s="163"/>
      <c r="T1077" s="163"/>
    </row>
    <row r="1078" ht="18.75" hidden="1" customHeight="1">
      <c r="A1078" s="157">
        <v>45780.0</v>
      </c>
      <c r="B1078" s="158">
        <v>15577.0</v>
      </c>
      <c r="C1078" s="158" t="s">
        <v>4581</v>
      </c>
      <c r="D1078" s="158" t="s">
        <v>20687</v>
      </c>
      <c r="E1078" s="158">
        <v>8.0</v>
      </c>
      <c r="F1078" s="158">
        <v>8.0</v>
      </c>
      <c r="G1078" s="158"/>
      <c r="H1078" s="159" t="s">
        <v>20669</v>
      </c>
      <c r="I1078" s="160">
        <v>11060.0</v>
      </c>
      <c r="J1078" s="161">
        <v>1040.0</v>
      </c>
      <c r="K1078" s="162"/>
      <c r="L1078" s="164">
        <v>1040.0</v>
      </c>
      <c r="M1078" s="163"/>
      <c r="N1078" s="163"/>
      <c r="O1078" s="163"/>
      <c r="P1078" s="163"/>
      <c r="Q1078" s="163"/>
      <c r="R1078" s="163"/>
      <c r="S1078" s="163"/>
      <c r="T1078" s="163"/>
    </row>
    <row r="1079" ht="18.75" hidden="1" customHeight="1">
      <c r="A1079" s="157">
        <v>45780.0</v>
      </c>
      <c r="B1079" s="158">
        <v>15578.0</v>
      </c>
      <c r="C1079" s="158"/>
      <c r="D1079" s="158" t="s">
        <v>20687</v>
      </c>
      <c r="E1079" s="158">
        <v>8.0</v>
      </c>
      <c r="F1079" s="158" t="s">
        <v>21114</v>
      </c>
      <c r="G1079" s="158" t="s">
        <v>21404</v>
      </c>
      <c r="H1079" s="159" t="s">
        <v>20635</v>
      </c>
      <c r="I1079" s="160">
        <v>13880.0</v>
      </c>
      <c r="J1079" s="161">
        <v>3860.0</v>
      </c>
      <c r="K1079" s="165">
        <v>3860.0</v>
      </c>
      <c r="L1079" s="163"/>
      <c r="M1079" s="163"/>
      <c r="N1079" s="163"/>
      <c r="O1079" s="163"/>
      <c r="P1079" s="163"/>
      <c r="Q1079" s="163"/>
      <c r="R1079" s="163"/>
      <c r="S1079" s="163"/>
      <c r="T1079" s="163"/>
    </row>
    <row r="1080" ht="18.75" hidden="1" customHeight="1">
      <c r="A1080" s="157">
        <v>45780.0</v>
      </c>
      <c r="B1080" s="158">
        <v>15579.0</v>
      </c>
      <c r="C1080" s="158"/>
      <c r="D1080" s="158" t="s">
        <v>20687</v>
      </c>
      <c r="E1080" s="158">
        <v>12.0</v>
      </c>
      <c r="F1080" s="158" t="s">
        <v>20936</v>
      </c>
      <c r="G1080" s="158" t="s">
        <v>4853</v>
      </c>
      <c r="H1080" s="159" t="s">
        <v>20635</v>
      </c>
      <c r="I1080" s="160">
        <v>14440.0</v>
      </c>
      <c r="J1080" s="161">
        <v>4400.0</v>
      </c>
      <c r="K1080" s="165">
        <v>4400.0</v>
      </c>
      <c r="L1080" s="163"/>
      <c r="M1080" s="163"/>
      <c r="N1080" s="163"/>
      <c r="O1080" s="163"/>
      <c r="P1080" s="163"/>
      <c r="Q1080" s="163"/>
      <c r="R1080" s="163"/>
      <c r="S1080" s="163"/>
      <c r="T1080" s="163"/>
    </row>
    <row r="1081" ht="18.75" hidden="1" customHeight="1">
      <c r="A1081" s="157">
        <v>45780.0</v>
      </c>
      <c r="B1081" s="158">
        <v>15580.0</v>
      </c>
      <c r="C1081" s="158"/>
      <c r="D1081" s="158" t="s">
        <v>20687</v>
      </c>
      <c r="E1081" s="158">
        <v>4.0</v>
      </c>
      <c r="F1081" s="158" t="s">
        <v>21405</v>
      </c>
      <c r="G1081" s="158" t="s">
        <v>4667</v>
      </c>
      <c r="H1081" s="159" t="s">
        <v>20635</v>
      </c>
      <c r="I1081" s="160">
        <v>10760.0</v>
      </c>
      <c r="J1081" s="161">
        <v>980.0</v>
      </c>
      <c r="K1081" s="165">
        <v>980.0</v>
      </c>
      <c r="L1081" s="163"/>
      <c r="M1081" s="163"/>
      <c r="N1081" s="163"/>
      <c r="O1081" s="163"/>
      <c r="P1081" s="163"/>
      <c r="Q1081" s="163"/>
      <c r="R1081" s="163"/>
      <c r="S1081" s="163"/>
      <c r="T1081" s="163"/>
    </row>
    <row r="1082" ht="18.75" hidden="1" customHeight="1">
      <c r="A1082" s="157">
        <v>45780.0</v>
      </c>
      <c r="B1082" s="158">
        <v>15581.0</v>
      </c>
      <c r="C1082" s="158"/>
      <c r="D1082" s="158" t="s">
        <v>20687</v>
      </c>
      <c r="E1082" s="158">
        <v>4.0</v>
      </c>
      <c r="F1082" s="158" t="s">
        <v>21150</v>
      </c>
      <c r="G1082" s="158" t="s">
        <v>4855</v>
      </c>
      <c r="H1082" s="159" t="s">
        <v>20635</v>
      </c>
      <c r="I1082" s="160">
        <v>10680.0</v>
      </c>
      <c r="J1082" s="161">
        <v>900.0</v>
      </c>
      <c r="K1082" s="165">
        <v>900.0</v>
      </c>
      <c r="L1082" s="163"/>
      <c r="M1082" s="163"/>
      <c r="N1082" s="163"/>
      <c r="O1082" s="163"/>
      <c r="P1082" s="163"/>
      <c r="Q1082" s="163"/>
      <c r="R1082" s="163"/>
      <c r="S1082" s="163"/>
      <c r="T1082" s="163"/>
    </row>
    <row r="1083" ht="18.75" hidden="1" customHeight="1">
      <c r="A1083" s="157">
        <v>45780.0</v>
      </c>
      <c r="B1083" s="158">
        <v>15582.0</v>
      </c>
      <c r="C1083" s="158"/>
      <c r="D1083" s="158" t="s">
        <v>20687</v>
      </c>
      <c r="E1083" s="158">
        <v>8.0</v>
      </c>
      <c r="F1083" s="158" t="s">
        <v>21161</v>
      </c>
      <c r="G1083" s="158" t="s">
        <v>4856</v>
      </c>
      <c r="H1083" s="159" t="s">
        <v>20635</v>
      </c>
      <c r="I1083" s="160">
        <v>11060.0</v>
      </c>
      <c r="J1083" s="161">
        <v>1040.0</v>
      </c>
      <c r="K1083" s="165">
        <v>1040.0</v>
      </c>
      <c r="L1083" s="163"/>
      <c r="M1083" s="163"/>
      <c r="N1083" s="163"/>
      <c r="O1083" s="163"/>
      <c r="P1083" s="163"/>
      <c r="Q1083" s="163"/>
      <c r="R1083" s="163"/>
      <c r="S1083" s="163"/>
      <c r="T1083" s="163"/>
    </row>
    <row r="1084" ht="18.75" hidden="1" customHeight="1">
      <c r="A1084" s="157">
        <v>45780.0</v>
      </c>
      <c r="B1084" s="158">
        <v>15719.0</v>
      </c>
      <c r="C1084" s="158" t="s">
        <v>21406</v>
      </c>
      <c r="D1084" s="158" t="s">
        <v>20677</v>
      </c>
      <c r="E1084" s="158">
        <v>6.0</v>
      </c>
      <c r="F1084" s="158">
        <v>6.0</v>
      </c>
      <c r="G1084" s="158" t="s">
        <v>21407</v>
      </c>
      <c r="H1084" s="159" t="s">
        <v>20669</v>
      </c>
      <c r="I1084" s="160">
        <v>32620.0</v>
      </c>
      <c r="J1084" s="161">
        <v>22780.0</v>
      </c>
      <c r="K1084" s="162"/>
      <c r="L1084" s="168">
        <v>22780.0</v>
      </c>
      <c r="M1084" s="163"/>
      <c r="N1084" s="163"/>
      <c r="O1084" s="163"/>
      <c r="P1084" s="163"/>
      <c r="Q1084" s="163"/>
      <c r="R1084" s="163"/>
      <c r="S1084" s="163"/>
      <c r="T1084" s="163"/>
    </row>
    <row r="1085" ht="18.75" hidden="1" customHeight="1">
      <c r="A1085" s="167">
        <v>45780.029006157405</v>
      </c>
      <c r="B1085" s="158">
        <v>7155.0</v>
      </c>
      <c r="C1085" s="158"/>
      <c r="D1085" s="158"/>
      <c r="E1085" s="158" t="s">
        <v>20634</v>
      </c>
      <c r="F1085" s="158"/>
      <c r="G1085" s="158"/>
      <c r="H1085" s="159"/>
      <c r="I1085" s="160">
        <v>3120.0</v>
      </c>
      <c r="J1085" s="161">
        <v>620.0</v>
      </c>
      <c r="K1085" s="162">
        <v>620.0</v>
      </c>
      <c r="L1085" s="163">
        <v>0.0</v>
      </c>
      <c r="M1085" s="163">
        <v>0.0</v>
      </c>
      <c r="N1085" s="163">
        <v>0.0</v>
      </c>
      <c r="O1085" s="163"/>
      <c r="P1085" s="163"/>
      <c r="Q1085" s="163"/>
      <c r="R1085" s="163"/>
      <c r="S1085" s="163"/>
      <c r="T1085" s="163"/>
    </row>
    <row r="1086" ht="18.75" hidden="1" customHeight="1">
      <c r="A1086" s="157">
        <v>45782.0</v>
      </c>
      <c r="B1086" s="158">
        <v>15583.0</v>
      </c>
      <c r="C1086" s="158"/>
      <c r="D1086" s="158" t="s">
        <v>20677</v>
      </c>
      <c r="E1086" s="158">
        <v>8.0</v>
      </c>
      <c r="F1086" s="158" t="s">
        <v>21247</v>
      </c>
      <c r="G1086" s="158" t="s">
        <v>4756</v>
      </c>
      <c r="H1086" s="159" t="s">
        <v>20635</v>
      </c>
      <c r="I1086" s="160">
        <v>10920.0</v>
      </c>
      <c r="J1086" s="161">
        <v>900.0</v>
      </c>
      <c r="K1086" s="165">
        <v>900.0</v>
      </c>
      <c r="L1086" s="163"/>
      <c r="M1086" s="163"/>
      <c r="N1086" s="163"/>
      <c r="O1086" s="163"/>
      <c r="P1086" s="163"/>
      <c r="Q1086" s="163"/>
      <c r="R1086" s="163"/>
      <c r="S1086" s="163"/>
      <c r="T1086" s="163"/>
    </row>
    <row r="1087" ht="18.75" hidden="1" customHeight="1">
      <c r="A1087" s="166">
        <v>45782.0</v>
      </c>
      <c r="B1087" s="158">
        <v>7160.0</v>
      </c>
      <c r="C1087" s="158" t="s">
        <v>3998</v>
      </c>
      <c r="D1087" s="158"/>
      <c r="E1087" s="158" t="s">
        <v>20634</v>
      </c>
      <c r="F1087" s="158"/>
      <c r="G1087" s="158"/>
      <c r="H1087" s="159"/>
      <c r="I1087" s="160">
        <v>3320.0</v>
      </c>
      <c r="J1087" s="161">
        <v>460.0</v>
      </c>
      <c r="K1087" s="162">
        <v>460.0</v>
      </c>
      <c r="L1087" s="163">
        <v>0.0</v>
      </c>
      <c r="M1087" s="163">
        <v>0.0</v>
      </c>
      <c r="N1087" s="163">
        <v>0.0</v>
      </c>
      <c r="O1087" s="163"/>
      <c r="P1087" s="163"/>
      <c r="Q1087" s="163"/>
      <c r="R1087" s="163"/>
      <c r="S1087" s="163"/>
      <c r="T1087" s="163"/>
    </row>
    <row r="1088" ht="18.75" hidden="1" customHeight="1">
      <c r="A1088" s="157">
        <v>45782.0</v>
      </c>
      <c r="B1088" s="158">
        <v>15584.0</v>
      </c>
      <c r="C1088" s="158" t="s">
        <v>21144</v>
      </c>
      <c r="D1088" s="158" t="s">
        <v>20677</v>
      </c>
      <c r="E1088" s="158">
        <v>8.0</v>
      </c>
      <c r="F1088" s="158" t="s">
        <v>20737</v>
      </c>
      <c r="G1088" s="158" t="s">
        <v>4487</v>
      </c>
      <c r="H1088" s="159" t="s">
        <v>20635</v>
      </c>
      <c r="I1088" s="160">
        <v>13240.0</v>
      </c>
      <c r="J1088" s="161">
        <v>3220.0</v>
      </c>
      <c r="K1088" s="165">
        <v>3220.0</v>
      </c>
      <c r="L1088" s="163"/>
      <c r="M1088" s="163"/>
      <c r="N1088" s="163"/>
      <c r="O1088" s="163"/>
      <c r="P1088" s="163"/>
      <c r="Q1088" s="163"/>
      <c r="R1088" s="163"/>
      <c r="S1088" s="163"/>
      <c r="T1088" s="163"/>
    </row>
    <row r="1089" ht="18.75" hidden="1" customHeight="1">
      <c r="A1089" s="157">
        <v>45782.0</v>
      </c>
      <c r="B1089" s="158">
        <v>15585.0</v>
      </c>
      <c r="C1089" s="158" t="s">
        <v>21233</v>
      </c>
      <c r="D1089" s="158" t="s">
        <v>20695</v>
      </c>
      <c r="E1089" s="158">
        <v>8.0</v>
      </c>
      <c r="F1089" s="158" t="s">
        <v>21232</v>
      </c>
      <c r="G1089" s="158" t="s">
        <v>4857</v>
      </c>
      <c r="H1089" s="159" t="s">
        <v>20635</v>
      </c>
      <c r="I1089" s="160">
        <v>15680.0</v>
      </c>
      <c r="J1089" s="161">
        <v>5980.0</v>
      </c>
      <c r="K1089" s="165">
        <v>5980.0</v>
      </c>
      <c r="L1089" s="163"/>
      <c r="M1089" s="163"/>
      <c r="N1089" s="163"/>
      <c r="O1089" s="163"/>
      <c r="P1089" s="163"/>
      <c r="Q1089" s="163"/>
      <c r="R1089" s="163"/>
      <c r="S1089" s="163"/>
      <c r="T1089" s="163"/>
    </row>
    <row r="1090" ht="18.75" hidden="1" customHeight="1">
      <c r="A1090" s="157">
        <v>45782.0</v>
      </c>
      <c r="B1090" s="158">
        <v>15586.0</v>
      </c>
      <c r="C1090" s="158" t="s">
        <v>20689</v>
      </c>
      <c r="D1090" s="158" t="s">
        <v>20687</v>
      </c>
      <c r="E1090" s="158">
        <v>8.0</v>
      </c>
      <c r="F1090" s="158" t="s">
        <v>20710</v>
      </c>
      <c r="G1090" s="158" t="s">
        <v>4795</v>
      </c>
      <c r="H1090" s="159" t="s">
        <v>20635</v>
      </c>
      <c r="I1090" s="160">
        <v>14300.0</v>
      </c>
      <c r="J1090" s="161">
        <v>4280.0</v>
      </c>
      <c r="K1090" s="165">
        <v>4280.0</v>
      </c>
      <c r="L1090" s="163"/>
      <c r="M1090" s="163"/>
      <c r="N1090" s="163"/>
      <c r="O1090" s="163"/>
      <c r="P1090" s="163"/>
      <c r="Q1090" s="163"/>
      <c r="R1090" s="163"/>
      <c r="S1090" s="163"/>
      <c r="T1090" s="163"/>
    </row>
    <row r="1091" ht="18.75" hidden="1" customHeight="1">
      <c r="A1091" s="166">
        <v>45782.0</v>
      </c>
      <c r="B1091" s="158">
        <v>7161.0</v>
      </c>
      <c r="C1091" s="158" t="s">
        <v>4082</v>
      </c>
      <c r="D1091" s="158"/>
      <c r="E1091" s="158" t="s">
        <v>20634</v>
      </c>
      <c r="F1091" s="158"/>
      <c r="G1091" s="158" t="s">
        <v>21408</v>
      </c>
      <c r="H1091" s="159" t="s">
        <v>21408</v>
      </c>
      <c r="I1091" s="160">
        <v>4540.0</v>
      </c>
      <c r="J1091" s="161">
        <v>1360.0</v>
      </c>
      <c r="K1091" s="162">
        <v>0.0</v>
      </c>
      <c r="L1091" s="163">
        <v>0.0</v>
      </c>
      <c r="M1091" s="163">
        <v>0.0</v>
      </c>
      <c r="N1091" s="163">
        <v>1360.0</v>
      </c>
      <c r="O1091" s="163"/>
      <c r="P1091" s="163"/>
      <c r="Q1091" s="163"/>
      <c r="R1091" s="163"/>
      <c r="S1091" s="163"/>
      <c r="T1091" s="163"/>
    </row>
    <row r="1092" ht="18.75" hidden="1" customHeight="1">
      <c r="A1092" s="166">
        <v>45782.0</v>
      </c>
      <c r="B1092" s="158">
        <v>7162.0</v>
      </c>
      <c r="C1092" s="158" t="s">
        <v>4133</v>
      </c>
      <c r="D1092" s="158"/>
      <c r="E1092" s="158" t="s">
        <v>20634</v>
      </c>
      <c r="F1092" s="158"/>
      <c r="G1092" s="158"/>
      <c r="H1092" s="159"/>
      <c r="I1092" s="160">
        <v>2420.0</v>
      </c>
      <c r="J1092" s="161">
        <v>300.0</v>
      </c>
      <c r="K1092" s="162">
        <v>300.0</v>
      </c>
      <c r="L1092" s="163">
        <v>0.0</v>
      </c>
      <c r="M1092" s="163">
        <v>0.0</v>
      </c>
      <c r="N1092" s="163">
        <v>0.0</v>
      </c>
      <c r="O1092" s="163"/>
      <c r="P1092" s="163"/>
      <c r="Q1092" s="163"/>
      <c r="R1092" s="163"/>
      <c r="S1092" s="163"/>
      <c r="T1092" s="163"/>
    </row>
    <row r="1093" ht="18.75" hidden="1" customHeight="1">
      <c r="A1093" s="157">
        <v>45782.0</v>
      </c>
      <c r="B1093" s="158">
        <v>15587.0</v>
      </c>
      <c r="C1093" s="158" t="s">
        <v>4444</v>
      </c>
      <c r="D1093" s="158" t="s">
        <v>20677</v>
      </c>
      <c r="E1093" s="158">
        <v>12.0</v>
      </c>
      <c r="F1093" s="158" t="s">
        <v>21033</v>
      </c>
      <c r="G1093" s="158" t="s">
        <v>4820</v>
      </c>
      <c r="H1093" s="159" t="s">
        <v>20635</v>
      </c>
      <c r="I1093" s="160">
        <v>11520.0</v>
      </c>
      <c r="J1093" s="161">
        <v>1480.0</v>
      </c>
      <c r="K1093" s="165">
        <v>1480.0</v>
      </c>
      <c r="L1093" s="163"/>
      <c r="M1093" s="163"/>
      <c r="N1093" s="163"/>
      <c r="O1093" s="163"/>
      <c r="P1093" s="163"/>
      <c r="Q1093" s="163"/>
      <c r="R1093" s="163"/>
      <c r="S1093" s="163"/>
      <c r="T1093" s="163"/>
    </row>
    <row r="1094" ht="18.75" hidden="1" customHeight="1">
      <c r="A1094" s="157">
        <v>45782.0</v>
      </c>
      <c r="B1094" s="158">
        <v>15589.0</v>
      </c>
      <c r="C1094" s="158" t="s">
        <v>21409</v>
      </c>
      <c r="D1094" s="158" t="s">
        <v>20677</v>
      </c>
      <c r="E1094" s="158">
        <v>8.0</v>
      </c>
      <c r="F1094" s="158" t="s">
        <v>20780</v>
      </c>
      <c r="G1094" s="158" t="s">
        <v>4859</v>
      </c>
      <c r="H1094" s="159" t="s">
        <v>20635</v>
      </c>
      <c r="I1094" s="160">
        <v>16340.0</v>
      </c>
      <c r="J1094" s="161">
        <v>6320.0</v>
      </c>
      <c r="K1094" s="165">
        <v>6320.0</v>
      </c>
      <c r="L1094" s="163"/>
      <c r="M1094" s="163"/>
      <c r="N1094" s="163"/>
      <c r="O1094" s="163"/>
      <c r="P1094" s="163"/>
      <c r="Q1094" s="163"/>
      <c r="R1094" s="163"/>
      <c r="S1094" s="163"/>
      <c r="T1094" s="163"/>
    </row>
    <row r="1095" ht="18.75" hidden="1" customHeight="1">
      <c r="A1095" s="157">
        <v>45782.0</v>
      </c>
      <c r="B1095" s="158">
        <v>15590.0</v>
      </c>
      <c r="C1095" s="158" t="s">
        <v>18536</v>
      </c>
      <c r="D1095" s="158" t="s">
        <v>20687</v>
      </c>
      <c r="E1095" s="158">
        <v>8.0</v>
      </c>
      <c r="F1095" s="158" t="s">
        <v>21410</v>
      </c>
      <c r="G1095" s="158" t="s">
        <v>4861</v>
      </c>
      <c r="H1095" s="159" t="s">
        <v>20635</v>
      </c>
      <c r="I1095" s="160">
        <v>12420.0</v>
      </c>
      <c r="J1095" s="161">
        <v>2400.0</v>
      </c>
      <c r="K1095" s="165">
        <v>2400.0</v>
      </c>
      <c r="L1095" s="163"/>
      <c r="M1095" s="163"/>
      <c r="N1095" s="163"/>
      <c r="O1095" s="163"/>
      <c r="P1095" s="163"/>
      <c r="Q1095" s="163"/>
      <c r="R1095" s="163"/>
      <c r="S1095" s="163"/>
      <c r="T1095" s="163"/>
    </row>
    <row r="1096" ht="18.75" hidden="1" customHeight="1">
      <c r="A1096" s="157">
        <v>45782.0</v>
      </c>
      <c r="B1096" s="158">
        <v>15591.0</v>
      </c>
      <c r="C1096" s="158" t="s">
        <v>20783</v>
      </c>
      <c r="D1096" s="158" t="s">
        <v>20695</v>
      </c>
      <c r="E1096" s="158">
        <v>5.0</v>
      </c>
      <c r="F1096" s="158" t="s">
        <v>20784</v>
      </c>
      <c r="G1096" s="158" t="s">
        <v>4862</v>
      </c>
      <c r="H1096" s="159" t="s">
        <v>20635</v>
      </c>
      <c r="I1096" s="160">
        <v>12800.0</v>
      </c>
      <c r="J1096" s="161">
        <v>12800.0</v>
      </c>
      <c r="K1096" s="165">
        <v>12800.0</v>
      </c>
      <c r="L1096" s="163"/>
      <c r="M1096" s="163"/>
      <c r="N1096" s="163"/>
      <c r="O1096" s="163"/>
      <c r="P1096" s="163"/>
      <c r="Q1096" s="163"/>
      <c r="R1096" s="163"/>
      <c r="S1096" s="163"/>
      <c r="T1096" s="163"/>
    </row>
    <row r="1097" ht="18.75" hidden="1" customHeight="1">
      <c r="A1097" s="157">
        <v>45782.0</v>
      </c>
      <c r="B1097" s="158">
        <v>15592.0</v>
      </c>
      <c r="C1097" s="158" t="s">
        <v>20859</v>
      </c>
      <c r="D1097" s="158" t="s">
        <v>20677</v>
      </c>
      <c r="E1097" s="158">
        <v>5.0</v>
      </c>
      <c r="F1097" s="158" t="s">
        <v>20952</v>
      </c>
      <c r="G1097" s="158" t="s">
        <v>4863</v>
      </c>
      <c r="H1097" s="159" t="s">
        <v>20635</v>
      </c>
      <c r="I1097" s="160">
        <v>10400.0</v>
      </c>
      <c r="J1097" s="161">
        <v>10400.0</v>
      </c>
      <c r="K1097" s="165">
        <v>10400.0</v>
      </c>
      <c r="L1097" s="163"/>
      <c r="M1097" s="163"/>
      <c r="N1097" s="163"/>
      <c r="O1097" s="163"/>
      <c r="P1097" s="163"/>
      <c r="Q1097" s="163"/>
      <c r="R1097" s="163"/>
      <c r="S1097" s="163"/>
      <c r="T1097" s="163"/>
    </row>
    <row r="1098" ht="18.75" hidden="1" customHeight="1">
      <c r="A1098" s="166">
        <v>45782.0</v>
      </c>
      <c r="B1098" s="158">
        <v>7166.0</v>
      </c>
      <c r="C1098" s="158" t="s">
        <v>4454</v>
      </c>
      <c r="D1098" s="158"/>
      <c r="E1098" s="158" t="s">
        <v>20634</v>
      </c>
      <c r="F1098" s="158"/>
      <c r="G1098" s="158" t="s">
        <v>21353</v>
      </c>
      <c r="H1098" s="159" t="s">
        <v>21353</v>
      </c>
      <c r="I1098" s="160">
        <v>3480.0</v>
      </c>
      <c r="J1098" s="161">
        <v>680.0</v>
      </c>
      <c r="K1098" s="162">
        <v>680.0</v>
      </c>
      <c r="L1098" s="163">
        <v>0.0</v>
      </c>
      <c r="M1098" s="163">
        <v>0.0</v>
      </c>
      <c r="N1098" s="163">
        <v>0.0</v>
      </c>
      <c r="O1098" s="163"/>
      <c r="P1098" s="163"/>
      <c r="Q1098" s="163"/>
      <c r="R1098" s="163"/>
      <c r="S1098" s="163"/>
      <c r="T1098" s="163"/>
    </row>
    <row r="1099" ht="18.75" hidden="1" customHeight="1">
      <c r="A1099" s="157">
        <v>45782.0</v>
      </c>
      <c r="B1099" s="158">
        <v>15593.0</v>
      </c>
      <c r="C1099" s="158" t="s">
        <v>18536</v>
      </c>
      <c r="D1099" s="158" t="s">
        <v>20687</v>
      </c>
      <c r="E1099" s="158">
        <v>5.0</v>
      </c>
      <c r="F1099" s="158" t="s">
        <v>21411</v>
      </c>
      <c r="G1099" s="158" t="s">
        <v>4864</v>
      </c>
      <c r="H1099" s="159" t="s">
        <v>20638</v>
      </c>
      <c r="I1099" s="160">
        <v>17740.0</v>
      </c>
      <c r="J1099" s="161">
        <v>17740.0</v>
      </c>
      <c r="K1099" s="162"/>
      <c r="L1099" s="163"/>
      <c r="M1099" s="163"/>
      <c r="N1099" s="168">
        <v>17740.0</v>
      </c>
      <c r="O1099" s="163"/>
      <c r="P1099" s="163"/>
      <c r="Q1099" s="163"/>
      <c r="R1099" s="163"/>
      <c r="S1099" s="163"/>
      <c r="T1099" s="163"/>
    </row>
    <row r="1100" ht="18.75" hidden="1" customHeight="1">
      <c r="A1100" s="166">
        <v>45782.0</v>
      </c>
      <c r="B1100" s="158">
        <v>7167.0</v>
      </c>
      <c r="C1100" s="158" t="s">
        <v>4133</v>
      </c>
      <c r="D1100" s="158"/>
      <c r="E1100" s="158" t="s">
        <v>20634</v>
      </c>
      <c r="F1100" s="158"/>
      <c r="G1100" s="158"/>
      <c r="H1100" s="159"/>
      <c r="I1100" s="160">
        <v>2580.0</v>
      </c>
      <c r="J1100" s="161">
        <v>320.0</v>
      </c>
      <c r="K1100" s="162">
        <v>320.0</v>
      </c>
      <c r="L1100" s="163">
        <v>0.0</v>
      </c>
      <c r="M1100" s="163">
        <v>0.0</v>
      </c>
      <c r="N1100" s="163">
        <v>0.0</v>
      </c>
      <c r="O1100" s="163"/>
      <c r="P1100" s="163"/>
      <c r="Q1100" s="163"/>
      <c r="R1100" s="163"/>
      <c r="S1100" s="163"/>
      <c r="T1100" s="163"/>
    </row>
    <row r="1101" ht="18.75" hidden="1" customHeight="1">
      <c r="A1101" s="157">
        <v>45782.0</v>
      </c>
      <c r="B1101" s="158">
        <v>15594.0</v>
      </c>
      <c r="C1101" s="158" t="s">
        <v>20820</v>
      </c>
      <c r="D1101" s="158" t="s">
        <v>20677</v>
      </c>
      <c r="E1101" s="158">
        <v>8.0</v>
      </c>
      <c r="F1101" s="158" t="s">
        <v>20953</v>
      </c>
      <c r="G1101" s="158" t="s">
        <v>4083</v>
      </c>
      <c r="H1101" s="159" t="s">
        <v>20635</v>
      </c>
      <c r="I1101" s="160">
        <v>11800.0</v>
      </c>
      <c r="J1101" s="161">
        <v>1780.0</v>
      </c>
      <c r="K1101" s="165">
        <v>1780.0</v>
      </c>
      <c r="L1101" s="163"/>
      <c r="M1101" s="163"/>
      <c r="N1101" s="163"/>
      <c r="O1101" s="163"/>
      <c r="P1101" s="163"/>
      <c r="Q1101" s="163"/>
      <c r="R1101" s="163"/>
      <c r="S1101" s="163"/>
      <c r="T1101" s="163"/>
    </row>
    <row r="1102" ht="18.75" hidden="1" customHeight="1">
      <c r="A1102" s="157">
        <v>45782.0</v>
      </c>
      <c r="B1102" s="158">
        <v>15595.0</v>
      </c>
      <c r="C1102" s="158" t="s">
        <v>20874</v>
      </c>
      <c r="D1102" s="158" t="s">
        <v>20695</v>
      </c>
      <c r="E1102" s="158">
        <v>8.0</v>
      </c>
      <c r="F1102" s="158" t="s">
        <v>20693</v>
      </c>
      <c r="G1102" s="158" t="s">
        <v>4486</v>
      </c>
      <c r="H1102" s="159" t="s">
        <v>20635</v>
      </c>
      <c r="I1102" s="160">
        <v>11120.0</v>
      </c>
      <c r="J1102" s="161">
        <v>1420.0</v>
      </c>
      <c r="K1102" s="165">
        <v>1420.0</v>
      </c>
      <c r="L1102" s="163"/>
      <c r="M1102" s="163"/>
      <c r="N1102" s="163"/>
      <c r="O1102" s="163"/>
      <c r="P1102" s="163"/>
      <c r="Q1102" s="163"/>
      <c r="R1102" s="163"/>
      <c r="S1102" s="163"/>
      <c r="T1102" s="163"/>
    </row>
    <row r="1103" ht="18.75" hidden="1" customHeight="1">
      <c r="A1103" s="157">
        <v>45782.0</v>
      </c>
      <c r="B1103" s="158">
        <v>15596.0</v>
      </c>
      <c r="C1103" s="158" t="s">
        <v>21412</v>
      </c>
      <c r="D1103" s="158" t="s">
        <v>20687</v>
      </c>
      <c r="E1103" s="158">
        <v>8.0</v>
      </c>
      <c r="F1103" s="158" t="s">
        <v>20854</v>
      </c>
      <c r="G1103" s="158" t="s">
        <v>4865</v>
      </c>
      <c r="H1103" s="159" t="s">
        <v>20635</v>
      </c>
      <c r="I1103" s="160">
        <v>14100.0</v>
      </c>
      <c r="J1103" s="161">
        <v>4080.0</v>
      </c>
      <c r="K1103" s="165">
        <v>4080.0</v>
      </c>
      <c r="L1103" s="163"/>
      <c r="M1103" s="163"/>
      <c r="N1103" s="163"/>
      <c r="O1103" s="163"/>
      <c r="P1103" s="163"/>
      <c r="Q1103" s="163"/>
      <c r="R1103" s="163"/>
      <c r="S1103" s="163"/>
      <c r="T1103" s="163"/>
    </row>
    <row r="1104" ht="18.75" hidden="1" customHeight="1">
      <c r="A1104" s="157">
        <v>45782.0</v>
      </c>
      <c r="B1104" s="158">
        <v>15597.0</v>
      </c>
      <c r="C1104" s="158" t="s">
        <v>21413</v>
      </c>
      <c r="D1104" s="158" t="s">
        <v>20695</v>
      </c>
      <c r="E1104" s="158">
        <v>8.0</v>
      </c>
      <c r="F1104" s="158" t="s">
        <v>20699</v>
      </c>
      <c r="G1104" s="158" t="s">
        <v>4867</v>
      </c>
      <c r="H1104" s="159" t="s">
        <v>20635</v>
      </c>
      <c r="I1104" s="160">
        <v>14520.0</v>
      </c>
      <c r="J1104" s="161">
        <v>4820.0</v>
      </c>
      <c r="K1104" s="165">
        <v>4820.0</v>
      </c>
      <c r="L1104" s="163"/>
      <c r="M1104" s="163"/>
      <c r="N1104" s="163"/>
      <c r="O1104" s="163"/>
      <c r="P1104" s="163"/>
      <c r="Q1104" s="163"/>
      <c r="R1104" s="163"/>
      <c r="S1104" s="163"/>
      <c r="T1104" s="163"/>
    </row>
    <row r="1105" ht="18.75" hidden="1" customHeight="1">
      <c r="A1105" s="166">
        <v>45782.0</v>
      </c>
      <c r="B1105" s="158">
        <v>7223.0</v>
      </c>
      <c r="C1105" s="158" t="s">
        <v>20731</v>
      </c>
      <c r="D1105" s="158"/>
      <c r="E1105" s="158" t="s">
        <v>20634</v>
      </c>
      <c r="F1105" s="158"/>
      <c r="G1105" s="158" t="s">
        <v>21414</v>
      </c>
      <c r="H1105" s="159" t="s">
        <v>21414</v>
      </c>
      <c r="I1105" s="160">
        <v>3800.0</v>
      </c>
      <c r="J1105" s="161">
        <v>1020.0</v>
      </c>
      <c r="K1105" s="162">
        <v>0.0</v>
      </c>
      <c r="L1105" s="163">
        <v>1020.0</v>
      </c>
      <c r="M1105" s="163">
        <v>0.0</v>
      </c>
      <c r="N1105" s="163">
        <v>0.0</v>
      </c>
      <c r="O1105" s="163"/>
      <c r="P1105" s="163"/>
      <c r="Q1105" s="163"/>
      <c r="R1105" s="163"/>
      <c r="S1105" s="163"/>
      <c r="T1105" s="163"/>
    </row>
    <row r="1106" ht="18.75" hidden="1" customHeight="1">
      <c r="A1106" s="166">
        <v>45782.0</v>
      </c>
      <c r="B1106" s="158">
        <v>7225.0</v>
      </c>
      <c r="C1106" s="158" t="s">
        <v>6275</v>
      </c>
      <c r="D1106" s="158"/>
      <c r="E1106" s="158" t="s">
        <v>20634</v>
      </c>
      <c r="F1106" s="158"/>
      <c r="G1106" s="158" t="s">
        <v>21388</v>
      </c>
      <c r="H1106" s="159" t="s">
        <v>21388</v>
      </c>
      <c r="I1106" s="160">
        <v>4060.0</v>
      </c>
      <c r="J1106" s="161">
        <v>1280.0</v>
      </c>
      <c r="K1106" s="162">
        <v>0.0</v>
      </c>
      <c r="L1106" s="163">
        <v>1280.0</v>
      </c>
      <c r="M1106" s="163">
        <v>0.0</v>
      </c>
      <c r="N1106" s="163">
        <v>0.0</v>
      </c>
      <c r="O1106" s="163"/>
      <c r="P1106" s="163"/>
      <c r="Q1106" s="163"/>
      <c r="R1106" s="163"/>
      <c r="S1106" s="163"/>
      <c r="T1106" s="163"/>
    </row>
    <row r="1107" ht="18.75" hidden="1" customHeight="1">
      <c r="A1107" s="166">
        <v>45782.0</v>
      </c>
      <c r="B1107" s="158">
        <v>7226.0</v>
      </c>
      <c r="C1107" s="158" t="s">
        <v>21415</v>
      </c>
      <c r="D1107" s="158"/>
      <c r="E1107" s="158" t="s">
        <v>20634</v>
      </c>
      <c r="F1107" s="158"/>
      <c r="G1107" s="158"/>
      <c r="H1107" s="159"/>
      <c r="I1107" s="160">
        <v>3060.0</v>
      </c>
      <c r="J1107" s="161">
        <v>280.0</v>
      </c>
      <c r="K1107" s="162">
        <v>280.0</v>
      </c>
      <c r="L1107" s="163">
        <v>0.0</v>
      </c>
      <c r="M1107" s="163">
        <v>0.0</v>
      </c>
      <c r="N1107" s="163">
        <v>0.0</v>
      </c>
      <c r="O1107" s="163"/>
      <c r="P1107" s="163"/>
      <c r="Q1107" s="163"/>
      <c r="R1107" s="163"/>
      <c r="S1107" s="163"/>
      <c r="T1107" s="163"/>
    </row>
    <row r="1108" ht="18.75" hidden="1" customHeight="1">
      <c r="A1108" s="167">
        <v>45782.02901357639</v>
      </c>
      <c r="B1108" s="158">
        <v>7159.0</v>
      </c>
      <c r="C1108" s="158" t="s">
        <v>4129</v>
      </c>
      <c r="D1108" s="158"/>
      <c r="E1108" s="158" t="s">
        <v>20634</v>
      </c>
      <c r="F1108" s="158"/>
      <c r="G1108" s="158"/>
      <c r="H1108" s="159"/>
      <c r="I1108" s="160">
        <v>3020.0</v>
      </c>
      <c r="J1108" s="161">
        <v>540.0</v>
      </c>
      <c r="K1108" s="162">
        <v>540.0</v>
      </c>
      <c r="L1108" s="163">
        <v>0.0</v>
      </c>
      <c r="M1108" s="163">
        <v>0.0</v>
      </c>
      <c r="N1108" s="163">
        <v>0.0</v>
      </c>
      <c r="O1108" s="163"/>
      <c r="P1108" s="163"/>
      <c r="Q1108" s="163"/>
      <c r="R1108" s="163"/>
      <c r="S1108" s="163"/>
      <c r="T1108" s="163"/>
    </row>
    <row r="1109" ht="18.75" hidden="1" customHeight="1">
      <c r="A1109" s="157">
        <v>45783.0</v>
      </c>
      <c r="B1109" s="158">
        <v>15598.0</v>
      </c>
      <c r="C1109" s="158" t="s">
        <v>20783</v>
      </c>
      <c r="D1109" s="158" t="s">
        <v>20687</v>
      </c>
      <c r="E1109" s="158">
        <v>8.0</v>
      </c>
      <c r="F1109" s="158" t="s">
        <v>20690</v>
      </c>
      <c r="G1109" s="158" t="s">
        <v>4954</v>
      </c>
      <c r="H1109" s="159" t="s">
        <v>20635</v>
      </c>
      <c r="I1109" s="160">
        <v>16020.0</v>
      </c>
      <c r="J1109" s="161">
        <v>6000.0</v>
      </c>
      <c r="K1109" s="165">
        <v>6000.0</v>
      </c>
      <c r="L1109" s="163"/>
      <c r="M1109" s="163"/>
      <c r="N1109" s="163"/>
      <c r="O1109" s="163"/>
      <c r="P1109" s="163"/>
      <c r="Q1109" s="163"/>
      <c r="R1109" s="163"/>
      <c r="S1109" s="163"/>
      <c r="T1109" s="163"/>
    </row>
    <row r="1110" ht="18.75" hidden="1" customHeight="1">
      <c r="A1110" s="166">
        <v>45783.0</v>
      </c>
      <c r="B1110" s="158">
        <v>7169.0</v>
      </c>
      <c r="C1110" s="158" t="s">
        <v>4031</v>
      </c>
      <c r="D1110" s="158"/>
      <c r="E1110" s="158" t="s">
        <v>20634</v>
      </c>
      <c r="F1110" s="158"/>
      <c r="G1110" s="158" t="s">
        <v>20697</v>
      </c>
      <c r="H1110" s="159" t="s">
        <v>20697</v>
      </c>
      <c r="I1110" s="160">
        <v>2960.0</v>
      </c>
      <c r="J1110" s="161">
        <v>180.0</v>
      </c>
      <c r="K1110" s="162">
        <v>180.0</v>
      </c>
      <c r="L1110" s="163">
        <v>0.0</v>
      </c>
      <c r="M1110" s="163">
        <v>0.0</v>
      </c>
      <c r="N1110" s="163">
        <v>0.0</v>
      </c>
      <c r="O1110" s="163"/>
      <c r="P1110" s="163"/>
      <c r="Q1110" s="163"/>
      <c r="R1110" s="163"/>
      <c r="S1110" s="163"/>
      <c r="T1110" s="163"/>
    </row>
    <row r="1111" ht="18.75" hidden="1" customHeight="1">
      <c r="A1111" s="166">
        <v>45783.0</v>
      </c>
      <c r="B1111" s="158">
        <v>7170.0</v>
      </c>
      <c r="C1111" s="158" t="s">
        <v>4790</v>
      </c>
      <c r="D1111" s="158"/>
      <c r="E1111" s="158" t="s">
        <v>20634</v>
      </c>
      <c r="F1111" s="158"/>
      <c r="G1111" s="158"/>
      <c r="H1111" s="159"/>
      <c r="I1111" s="160">
        <v>2780.0</v>
      </c>
      <c r="J1111" s="161">
        <v>240.0</v>
      </c>
      <c r="K1111" s="162">
        <v>240.0</v>
      </c>
      <c r="L1111" s="163">
        <v>0.0</v>
      </c>
      <c r="M1111" s="163">
        <v>0.0</v>
      </c>
      <c r="N1111" s="163">
        <v>0.0</v>
      </c>
      <c r="O1111" s="163"/>
      <c r="P1111" s="163"/>
      <c r="Q1111" s="163"/>
      <c r="R1111" s="163"/>
      <c r="S1111" s="163"/>
      <c r="T1111" s="163"/>
    </row>
    <row r="1112" ht="18.75" hidden="1" customHeight="1">
      <c r="A1112" s="166">
        <v>45783.0</v>
      </c>
      <c r="B1112" s="158">
        <v>7171.0</v>
      </c>
      <c r="C1112" s="158" t="s">
        <v>4031</v>
      </c>
      <c r="D1112" s="158"/>
      <c r="E1112" s="158" t="s">
        <v>20634</v>
      </c>
      <c r="F1112" s="158"/>
      <c r="G1112" s="158" t="s">
        <v>20697</v>
      </c>
      <c r="H1112" s="159" t="s">
        <v>20697</v>
      </c>
      <c r="I1112" s="160">
        <v>2960.0</v>
      </c>
      <c r="J1112" s="161">
        <v>240.0</v>
      </c>
      <c r="K1112" s="162">
        <v>240.0</v>
      </c>
      <c r="L1112" s="163">
        <v>0.0</v>
      </c>
      <c r="M1112" s="163">
        <v>0.0</v>
      </c>
      <c r="N1112" s="163">
        <v>0.0</v>
      </c>
      <c r="O1112" s="163"/>
      <c r="P1112" s="163"/>
      <c r="Q1112" s="163"/>
      <c r="R1112" s="163"/>
      <c r="S1112" s="163"/>
      <c r="T1112" s="163"/>
    </row>
    <row r="1113" ht="18.75" hidden="1" customHeight="1">
      <c r="A1113" s="166">
        <v>45783.0</v>
      </c>
      <c r="B1113" s="158">
        <v>7172.0</v>
      </c>
      <c r="C1113" s="158" t="s">
        <v>4017</v>
      </c>
      <c r="D1113" s="158"/>
      <c r="E1113" s="158" t="s">
        <v>20634</v>
      </c>
      <c r="F1113" s="158"/>
      <c r="G1113" s="158" t="s">
        <v>4500</v>
      </c>
      <c r="H1113" s="159" t="s">
        <v>4500</v>
      </c>
      <c r="I1113" s="160">
        <v>4060.0</v>
      </c>
      <c r="J1113" s="161">
        <v>1120.0</v>
      </c>
      <c r="K1113" s="162">
        <v>1120.0</v>
      </c>
      <c r="L1113" s="163">
        <v>0.0</v>
      </c>
      <c r="M1113" s="163">
        <v>0.0</v>
      </c>
      <c r="N1113" s="163">
        <v>0.0</v>
      </c>
      <c r="O1113" s="163"/>
      <c r="P1113" s="163"/>
      <c r="Q1113" s="163"/>
      <c r="R1113" s="163"/>
      <c r="S1113" s="163"/>
      <c r="T1113" s="163"/>
    </row>
    <row r="1114" ht="18.75" hidden="1" customHeight="1">
      <c r="A1114" s="157">
        <v>45783.0</v>
      </c>
      <c r="B1114" s="158">
        <v>15599.0</v>
      </c>
      <c r="C1114" s="158" t="s">
        <v>4671</v>
      </c>
      <c r="D1114" s="158" t="s">
        <v>20677</v>
      </c>
      <c r="E1114" s="158">
        <v>8.0</v>
      </c>
      <c r="F1114" s="158" t="s">
        <v>20789</v>
      </c>
      <c r="G1114" s="158" t="s">
        <v>4868</v>
      </c>
      <c r="H1114" s="159" t="s">
        <v>20635</v>
      </c>
      <c r="I1114" s="160">
        <v>10820.0</v>
      </c>
      <c r="J1114" s="161">
        <v>800.0</v>
      </c>
      <c r="K1114" s="165">
        <v>800.0</v>
      </c>
      <c r="L1114" s="163"/>
      <c r="M1114" s="163"/>
      <c r="N1114" s="163"/>
      <c r="O1114" s="163"/>
      <c r="P1114" s="163"/>
      <c r="Q1114" s="163"/>
      <c r="R1114" s="163"/>
      <c r="S1114" s="163"/>
      <c r="T1114" s="163"/>
    </row>
    <row r="1115" ht="18.75" hidden="1" customHeight="1">
      <c r="A1115" s="157">
        <v>45783.0</v>
      </c>
      <c r="B1115" s="158">
        <v>15600.0</v>
      </c>
      <c r="C1115" s="158" t="s">
        <v>20853</v>
      </c>
      <c r="D1115" s="158" t="s">
        <v>20695</v>
      </c>
      <c r="E1115" s="158">
        <v>8.0</v>
      </c>
      <c r="F1115" s="158" t="s">
        <v>21137</v>
      </c>
      <c r="G1115" s="158" t="s">
        <v>4555</v>
      </c>
      <c r="H1115" s="159" t="s">
        <v>20635</v>
      </c>
      <c r="I1115" s="160">
        <v>10300.0</v>
      </c>
      <c r="J1115" s="161">
        <v>600.0</v>
      </c>
      <c r="K1115" s="165">
        <v>600.0</v>
      </c>
      <c r="L1115" s="163"/>
      <c r="M1115" s="163"/>
      <c r="N1115" s="163"/>
      <c r="O1115" s="163"/>
      <c r="P1115" s="163"/>
      <c r="Q1115" s="163"/>
      <c r="R1115" s="163"/>
      <c r="S1115" s="163"/>
      <c r="T1115" s="163"/>
    </row>
    <row r="1116" ht="18.75" hidden="1" customHeight="1">
      <c r="A1116" s="157">
        <v>45783.0</v>
      </c>
      <c r="B1116" s="158">
        <v>15601.0</v>
      </c>
      <c r="C1116" s="158" t="s">
        <v>2789</v>
      </c>
      <c r="D1116" s="158" t="s">
        <v>20687</v>
      </c>
      <c r="E1116" s="158">
        <v>14.0</v>
      </c>
      <c r="F1116" s="158" t="s">
        <v>20684</v>
      </c>
      <c r="G1116" s="158" t="s">
        <v>4089</v>
      </c>
      <c r="H1116" s="159" t="s">
        <v>20635</v>
      </c>
      <c r="I1116" s="160">
        <v>11680.0</v>
      </c>
      <c r="J1116" s="161">
        <v>1640.0</v>
      </c>
      <c r="K1116" s="165">
        <v>1640.0</v>
      </c>
      <c r="L1116" s="163"/>
      <c r="M1116" s="163"/>
      <c r="N1116" s="163"/>
      <c r="O1116" s="163"/>
      <c r="P1116" s="163"/>
      <c r="Q1116" s="163"/>
      <c r="R1116" s="163"/>
      <c r="S1116" s="163"/>
      <c r="T1116" s="163"/>
    </row>
    <row r="1117" ht="18.75" hidden="1" customHeight="1">
      <c r="A1117" s="166">
        <v>45783.0</v>
      </c>
      <c r="B1117" s="158">
        <v>7173.0</v>
      </c>
      <c r="C1117" s="158"/>
      <c r="D1117" s="158"/>
      <c r="E1117" s="158" t="s">
        <v>20634</v>
      </c>
      <c r="F1117" s="158"/>
      <c r="G1117" s="158"/>
      <c r="H1117" s="159"/>
      <c r="I1117" s="160">
        <v>2320.0</v>
      </c>
      <c r="J1117" s="161">
        <v>60.0</v>
      </c>
      <c r="K1117" s="162">
        <v>0.0</v>
      </c>
      <c r="L1117" s="163">
        <v>0.0</v>
      </c>
      <c r="M1117" s="163">
        <v>60.0</v>
      </c>
      <c r="N1117" s="163">
        <v>0.0</v>
      </c>
      <c r="O1117" s="163"/>
      <c r="P1117" s="163"/>
      <c r="Q1117" s="163"/>
      <c r="R1117" s="163"/>
      <c r="S1117" s="163"/>
      <c r="T1117" s="163"/>
    </row>
    <row r="1118" ht="18.75" hidden="1" customHeight="1">
      <c r="A1118" s="157">
        <v>45783.0</v>
      </c>
      <c r="B1118" s="158">
        <v>15602.0</v>
      </c>
      <c r="C1118" s="158" t="s">
        <v>2781</v>
      </c>
      <c r="D1118" s="158" t="s">
        <v>20695</v>
      </c>
      <c r="E1118" s="158">
        <v>8.0</v>
      </c>
      <c r="F1118" s="158" t="s">
        <v>20877</v>
      </c>
      <c r="G1118" s="158" t="s">
        <v>4869</v>
      </c>
      <c r="H1118" s="159" t="s">
        <v>20635</v>
      </c>
      <c r="I1118" s="160">
        <v>11460.0</v>
      </c>
      <c r="J1118" s="161">
        <v>1760.0</v>
      </c>
      <c r="K1118" s="165">
        <v>1760.0</v>
      </c>
      <c r="L1118" s="163"/>
      <c r="M1118" s="163"/>
      <c r="N1118" s="163"/>
      <c r="O1118" s="163"/>
      <c r="P1118" s="163"/>
      <c r="Q1118" s="163"/>
      <c r="R1118" s="163"/>
      <c r="S1118" s="163"/>
      <c r="T1118" s="163"/>
    </row>
    <row r="1119" ht="18.75" hidden="1" customHeight="1">
      <c r="A1119" s="157">
        <v>45783.0</v>
      </c>
      <c r="B1119" s="158">
        <v>15603.0</v>
      </c>
      <c r="C1119" s="158" t="s">
        <v>4444</v>
      </c>
      <c r="D1119" s="158" t="s">
        <v>20677</v>
      </c>
      <c r="E1119" s="158">
        <v>12.0</v>
      </c>
      <c r="F1119" s="158"/>
      <c r="G1119" s="158" t="s">
        <v>4820</v>
      </c>
      <c r="H1119" s="159" t="s">
        <v>20635</v>
      </c>
      <c r="I1119" s="160">
        <v>11660.0</v>
      </c>
      <c r="J1119" s="161">
        <v>1620.0</v>
      </c>
      <c r="K1119" s="165">
        <v>1620.0</v>
      </c>
      <c r="L1119" s="163"/>
      <c r="M1119" s="163"/>
      <c r="N1119" s="163"/>
      <c r="O1119" s="163"/>
      <c r="P1119" s="163"/>
      <c r="Q1119" s="163"/>
      <c r="R1119" s="163"/>
      <c r="S1119" s="163"/>
      <c r="T1119" s="163"/>
    </row>
    <row r="1120" ht="18.75" hidden="1" customHeight="1">
      <c r="A1120" s="157">
        <v>45783.0</v>
      </c>
      <c r="B1120" s="158">
        <v>15604.0</v>
      </c>
      <c r="C1120" s="158" t="s">
        <v>20716</v>
      </c>
      <c r="D1120" s="158" t="s">
        <v>20687</v>
      </c>
      <c r="E1120" s="158">
        <v>6.0</v>
      </c>
      <c r="F1120" s="158" t="s">
        <v>20894</v>
      </c>
      <c r="G1120" s="158" t="s">
        <v>3993</v>
      </c>
      <c r="H1120" s="159" t="s">
        <v>20635</v>
      </c>
      <c r="I1120" s="160">
        <v>13420.0</v>
      </c>
      <c r="J1120" s="161">
        <v>3580.0</v>
      </c>
      <c r="K1120" s="165">
        <v>3580.0</v>
      </c>
      <c r="L1120" s="163"/>
      <c r="M1120" s="163"/>
      <c r="N1120" s="163"/>
      <c r="O1120" s="163"/>
      <c r="P1120" s="163"/>
      <c r="Q1120" s="163"/>
      <c r="R1120" s="163"/>
      <c r="S1120" s="163"/>
      <c r="T1120" s="163"/>
    </row>
    <row r="1121" ht="18.75" hidden="1" customHeight="1">
      <c r="A1121" s="157">
        <v>45783.0</v>
      </c>
      <c r="B1121" s="158">
        <v>15605.0</v>
      </c>
      <c r="C1121" s="158" t="s">
        <v>2802</v>
      </c>
      <c r="D1121" s="158" t="s">
        <v>20695</v>
      </c>
      <c r="E1121" s="158">
        <v>8.0</v>
      </c>
      <c r="F1121" s="158" t="s">
        <v>20699</v>
      </c>
      <c r="G1121" s="158" t="s">
        <v>4870</v>
      </c>
      <c r="H1121" s="159" t="s">
        <v>20638</v>
      </c>
      <c r="I1121" s="160">
        <v>16520.0</v>
      </c>
      <c r="J1121" s="161">
        <v>6820.0</v>
      </c>
      <c r="K1121" s="162"/>
      <c r="L1121" s="163"/>
      <c r="M1121" s="163"/>
      <c r="N1121" s="164">
        <v>6820.0</v>
      </c>
      <c r="O1121" s="163"/>
      <c r="P1121" s="163"/>
      <c r="Q1121" s="163"/>
      <c r="R1121" s="163"/>
      <c r="S1121" s="163"/>
      <c r="T1121" s="163"/>
    </row>
    <row r="1122" ht="18.75" hidden="1" customHeight="1">
      <c r="A1122" s="166">
        <v>45783.0</v>
      </c>
      <c r="B1122" s="158">
        <v>7174.0</v>
      </c>
      <c r="C1122" s="158" t="s">
        <v>4871</v>
      </c>
      <c r="D1122" s="158"/>
      <c r="E1122" s="158" t="s">
        <v>20634</v>
      </c>
      <c r="F1122" s="158"/>
      <c r="G1122" s="158"/>
      <c r="H1122" s="159"/>
      <c r="I1122" s="160">
        <v>6300.0</v>
      </c>
      <c r="J1122" s="161">
        <v>2580.0</v>
      </c>
      <c r="K1122" s="162">
        <v>1290.0</v>
      </c>
      <c r="L1122" s="163">
        <v>1290.0</v>
      </c>
      <c r="M1122" s="163">
        <v>0.0</v>
      </c>
      <c r="N1122" s="163">
        <v>0.0</v>
      </c>
      <c r="O1122" s="163"/>
      <c r="P1122" s="163"/>
      <c r="Q1122" s="163"/>
      <c r="R1122" s="163"/>
      <c r="S1122" s="163"/>
      <c r="T1122" s="163"/>
    </row>
    <row r="1123" ht="18.75" hidden="1" customHeight="1">
      <c r="A1123" s="157">
        <v>45783.0</v>
      </c>
      <c r="B1123" s="158">
        <v>15607.0</v>
      </c>
      <c r="C1123" s="158" t="s">
        <v>4444</v>
      </c>
      <c r="D1123" s="158" t="s">
        <v>20677</v>
      </c>
      <c r="E1123" s="158">
        <v>12.0</v>
      </c>
      <c r="F1123" s="158" t="s">
        <v>20949</v>
      </c>
      <c r="G1123" s="158" t="s">
        <v>4820</v>
      </c>
      <c r="H1123" s="159" t="s">
        <v>20635</v>
      </c>
      <c r="I1123" s="160">
        <v>12980.0</v>
      </c>
      <c r="J1123" s="161">
        <v>2940.0</v>
      </c>
      <c r="K1123" s="165">
        <v>2940.0</v>
      </c>
      <c r="L1123" s="163"/>
      <c r="M1123" s="163"/>
      <c r="N1123" s="163"/>
      <c r="O1123" s="163"/>
      <c r="P1123" s="163"/>
      <c r="Q1123" s="163"/>
      <c r="R1123" s="163"/>
      <c r="S1123" s="163"/>
      <c r="T1123" s="163"/>
    </row>
    <row r="1124" ht="18.75" hidden="1" customHeight="1">
      <c r="A1124" s="157">
        <v>45783.0</v>
      </c>
      <c r="B1124" s="158">
        <v>15608.0</v>
      </c>
      <c r="C1124" s="158" t="s">
        <v>2781</v>
      </c>
      <c r="D1124" s="158" t="s">
        <v>20687</v>
      </c>
      <c r="E1124" s="158">
        <v>8.0</v>
      </c>
      <c r="F1124" s="158"/>
      <c r="G1124" s="158" t="s">
        <v>4451</v>
      </c>
      <c r="H1124" s="159" t="s">
        <v>20635</v>
      </c>
      <c r="I1124" s="160">
        <v>14540.0</v>
      </c>
      <c r="J1124" s="161">
        <v>4520.0</v>
      </c>
      <c r="K1124" s="165">
        <v>4520.0</v>
      </c>
      <c r="L1124" s="163"/>
      <c r="M1124" s="163"/>
      <c r="N1124" s="163"/>
      <c r="O1124" s="163"/>
      <c r="P1124" s="163"/>
      <c r="Q1124" s="163"/>
      <c r="R1124" s="163"/>
      <c r="S1124" s="163"/>
      <c r="T1124" s="163"/>
    </row>
    <row r="1125" ht="18.75" hidden="1" customHeight="1">
      <c r="A1125" s="157">
        <v>45783.0</v>
      </c>
      <c r="B1125" s="158">
        <v>15609.0</v>
      </c>
      <c r="C1125" s="158" t="s">
        <v>843</v>
      </c>
      <c r="D1125" s="158" t="s">
        <v>20695</v>
      </c>
      <c r="E1125" s="158">
        <v>8.0</v>
      </c>
      <c r="F1125" s="158" t="s">
        <v>20700</v>
      </c>
      <c r="G1125" s="158" t="s">
        <v>4840</v>
      </c>
      <c r="H1125" s="159" t="s">
        <v>20635</v>
      </c>
      <c r="I1125" s="160">
        <v>14540.0</v>
      </c>
      <c r="J1125" s="161">
        <v>4840.0</v>
      </c>
      <c r="K1125" s="165">
        <v>4840.0</v>
      </c>
      <c r="L1125" s="163"/>
      <c r="M1125" s="163"/>
      <c r="N1125" s="163"/>
      <c r="O1125" s="163"/>
      <c r="P1125" s="163"/>
      <c r="Q1125" s="163"/>
      <c r="R1125" s="163"/>
      <c r="S1125" s="163"/>
      <c r="T1125" s="163"/>
    </row>
    <row r="1126" ht="18.75" hidden="1" customHeight="1">
      <c r="A1126" s="166">
        <v>45783.0</v>
      </c>
      <c r="B1126" s="158">
        <v>7175.0</v>
      </c>
      <c r="C1126" s="158" t="s">
        <v>4872</v>
      </c>
      <c r="D1126" s="158"/>
      <c r="E1126" s="158" t="s">
        <v>20634</v>
      </c>
      <c r="F1126" s="158"/>
      <c r="G1126" s="158"/>
      <c r="H1126" s="159"/>
      <c r="I1126" s="160">
        <v>2640.0</v>
      </c>
      <c r="J1126" s="161">
        <v>160.0</v>
      </c>
      <c r="K1126" s="162">
        <v>160.0</v>
      </c>
      <c r="L1126" s="163">
        <v>0.0</v>
      </c>
      <c r="M1126" s="163">
        <v>0.0</v>
      </c>
      <c r="N1126" s="163">
        <v>0.0</v>
      </c>
      <c r="O1126" s="163"/>
      <c r="P1126" s="163"/>
      <c r="Q1126" s="163"/>
      <c r="R1126" s="163"/>
      <c r="S1126" s="163"/>
      <c r="T1126" s="163"/>
    </row>
    <row r="1127" ht="18.75" hidden="1" customHeight="1">
      <c r="A1127" s="157">
        <v>45783.0</v>
      </c>
      <c r="B1127" s="158">
        <v>15611.0</v>
      </c>
      <c r="C1127" s="158" t="s">
        <v>265</v>
      </c>
      <c r="D1127" s="158" t="s">
        <v>20687</v>
      </c>
      <c r="E1127" s="158">
        <v>14.0</v>
      </c>
      <c r="F1127" s="158" t="s">
        <v>21044</v>
      </c>
      <c r="G1127" s="158" t="s">
        <v>4088</v>
      </c>
      <c r="H1127" s="159" t="s">
        <v>20635</v>
      </c>
      <c r="I1127" s="160">
        <v>13120.0</v>
      </c>
      <c r="J1127" s="161">
        <v>3080.0</v>
      </c>
      <c r="K1127" s="165">
        <v>3080.0</v>
      </c>
      <c r="L1127" s="163"/>
      <c r="M1127" s="163"/>
      <c r="N1127" s="163"/>
      <c r="O1127" s="163"/>
      <c r="P1127" s="163"/>
      <c r="Q1127" s="163"/>
      <c r="R1127" s="163"/>
      <c r="S1127" s="163"/>
      <c r="T1127" s="163"/>
    </row>
    <row r="1128" ht="18.75" hidden="1" customHeight="1">
      <c r="A1128" s="166">
        <v>45783.0</v>
      </c>
      <c r="B1128" s="158">
        <v>7176.0</v>
      </c>
      <c r="C1128" s="158" t="s">
        <v>744</v>
      </c>
      <c r="D1128" s="158"/>
      <c r="E1128" s="158" t="s">
        <v>20634</v>
      </c>
      <c r="F1128" s="158"/>
      <c r="G1128" s="158"/>
      <c r="H1128" s="159"/>
      <c r="I1128" s="160">
        <v>2780.0</v>
      </c>
      <c r="J1128" s="161">
        <v>240.0</v>
      </c>
      <c r="K1128" s="162">
        <v>240.0</v>
      </c>
      <c r="L1128" s="163">
        <v>0.0</v>
      </c>
      <c r="M1128" s="163">
        <v>0.0</v>
      </c>
      <c r="N1128" s="163">
        <v>0.0</v>
      </c>
      <c r="O1128" s="163"/>
      <c r="P1128" s="163"/>
      <c r="Q1128" s="163"/>
      <c r="R1128" s="163"/>
      <c r="S1128" s="163"/>
      <c r="T1128" s="163"/>
    </row>
    <row r="1129" ht="18.75" hidden="1" customHeight="1">
      <c r="A1129" s="157">
        <v>45783.0</v>
      </c>
      <c r="B1129" s="158">
        <v>15612.0</v>
      </c>
      <c r="C1129" s="158" t="s">
        <v>4671</v>
      </c>
      <c r="D1129" s="158" t="s">
        <v>20695</v>
      </c>
      <c r="E1129" s="158">
        <v>8.0</v>
      </c>
      <c r="F1129" s="158" t="s">
        <v>20834</v>
      </c>
      <c r="G1129" s="158" t="s">
        <v>4806</v>
      </c>
      <c r="H1129" s="159" t="s">
        <v>20635</v>
      </c>
      <c r="I1129" s="160">
        <v>15040.0</v>
      </c>
      <c r="J1129" s="161">
        <v>5340.0</v>
      </c>
      <c r="K1129" s="165">
        <v>5340.0</v>
      </c>
      <c r="L1129" s="163"/>
      <c r="M1129" s="163"/>
      <c r="N1129" s="163"/>
      <c r="O1129" s="163"/>
      <c r="P1129" s="163"/>
      <c r="Q1129" s="163"/>
      <c r="R1129" s="163"/>
      <c r="S1129" s="163"/>
      <c r="T1129" s="163"/>
    </row>
    <row r="1130" ht="18.75" hidden="1" customHeight="1">
      <c r="A1130" s="157">
        <v>45783.0</v>
      </c>
      <c r="B1130" s="158">
        <v>15613.0</v>
      </c>
      <c r="C1130" s="158" t="s">
        <v>3000</v>
      </c>
      <c r="D1130" s="158" t="s">
        <v>20687</v>
      </c>
      <c r="E1130" s="158">
        <v>14.0</v>
      </c>
      <c r="F1130" s="158" t="s">
        <v>21104</v>
      </c>
      <c r="G1130" s="158" t="s">
        <v>4149</v>
      </c>
      <c r="H1130" s="159" t="s">
        <v>20635</v>
      </c>
      <c r="I1130" s="160">
        <v>11840.0</v>
      </c>
      <c r="J1130" s="161">
        <v>1800.0</v>
      </c>
      <c r="K1130" s="165">
        <v>1800.0</v>
      </c>
      <c r="L1130" s="163"/>
      <c r="M1130" s="163"/>
      <c r="N1130" s="163"/>
      <c r="O1130" s="163"/>
      <c r="P1130" s="163"/>
      <c r="Q1130" s="163"/>
      <c r="R1130" s="163"/>
      <c r="S1130" s="163"/>
      <c r="T1130" s="163"/>
    </row>
    <row r="1131" ht="18.75" hidden="1" customHeight="1">
      <c r="A1131" s="157">
        <v>45783.0</v>
      </c>
      <c r="B1131" s="158">
        <v>15614.0</v>
      </c>
      <c r="C1131" s="158" t="s">
        <v>21416</v>
      </c>
      <c r="D1131" s="158" t="s">
        <v>20677</v>
      </c>
      <c r="E1131" s="158">
        <v>8.0</v>
      </c>
      <c r="F1131" s="158" t="s">
        <v>20699</v>
      </c>
      <c r="G1131" s="158" t="s">
        <v>4616</v>
      </c>
      <c r="H1131" s="159" t="s">
        <v>20635</v>
      </c>
      <c r="I1131" s="160">
        <v>13660.0</v>
      </c>
      <c r="J1131" s="161">
        <v>3640.0</v>
      </c>
      <c r="K1131" s="165">
        <v>3640.0</v>
      </c>
      <c r="L1131" s="163"/>
      <c r="M1131" s="163"/>
      <c r="N1131" s="163"/>
      <c r="O1131" s="163"/>
      <c r="P1131" s="163"/>
      <c r="Q1131" s="163"/>
      <c r="R1131" s="163"/>
      <c r="S1131" s="163"/>
      <c r="T1131" s="163"/>
    </row>
    <row r="1132" ht="18.75" hidden="1" customHeight="1">
      <c r="A1132" s="166">
        <v>45783.0</v>
      </c>
      <c r="B1132" s="158">
        <v>7177.0</v>
      </c>
      <c r="C1132" s="158" t="s">
        <v>744</v>
      </c>
      <c r="D1132" s="158"/>
      <c r="E1132" s="158" t="s">
        <v>20634</v>
      </c>
      <c r="F1132" s="158"/>
      <c r="G1132" s="158"/>
      <c r="H1132" s="159"/>
      <c r="I1132" s="160">
        <v>3380.0</v>
      </c>
      <c r="J1132" s="161">
        <v>840.0</v>
      </c>
      <c r="K1132" s="162">
        <v>0.0</v>
      </c>
      <c r="L1132" s="163">
        <v>0.0</v>
      </c>
      <c r="M1132" s="163">
        <v>0.0</v>
      </c>
      <c r="N1132" s="163">
        <v>840.0</v>
      </c>
      <c r="O1132" s="163"/>
      <c r="P1132" s="163"/>
      <c r="Q1132" s="163"/>
      <c r="R1132" s="163"/>
      <c r="S1132" s="163"/>
      <c r="T1132" s="163"/>
    </row>
    <row r="1133" ht="18.75" hidden="1" customHeight="1">
      <c r="A1133" s="166">
        <v>45783.0</v>
      </c>
      <c r="B1133" s="158">
        <v>7177.0</v>
      </c>
      <c r="C1133" s="158" t="s">
        <v>744</v>
      </c>
      <c r="D1133" s="158"/>
      <c r="E1133" s="158" t="s">
        <v>20634</v>
      </c>
      <c r="F1133" s="158"/>
      <c r="G1133" s="158"/>
      <c r="H1133" s="159"/>
      <c r="I1133" s="160">
        <v>3380.0</v>
      </c>
      <c r="J1133" s="161">
        <v>840.0</v>
      </c>
      <c r="K1133" s="162">
        <v>0.0</v>
      </c>
      <c r="L1133" s="163">
        <v>0.0</v>
      </c>
      <c r="M1133" s="163">
        <v>0.0</v>
      </c>
      <c r="N1133" s="163">
        <v>840.0</v>
      </c>
      <c r="O1133" s="163"/>
      <c r="P1133" s="163"/>
      <c r="Q1133" s="163"/>
      <c r="R1133" s="163"/>
      <c r="S1133" s="163"/>
      <c r="T1133" s="163"/>
    </row>
    <row r="1134" ht="18.75" hidden="1" customHeight="1">
      <c r="A1134" s="166">
        <v>45783.0</v>
      </c>
      <c r="B1134" s="158">
        <v>7178.0</v>
      </c>
      <c r="C1134" s="158" t="s">
        <v>3989</v>
      </c>
      <c r="D1134" s="158"/>
      <c r="E1134" s="158" t="s">
        <v>20634</v>
      </c>
      <c r="F1134" s="158"/>
      <c r="G1134" s="158" t="s">
        <v>21417</v>
      </c>
      <c r="H1134" s="159" t="s">
        <v>21417</v>
      </c>
      <c r="I1134" s="160">
        <v>2840.0</v>
      </c>
      <c r="J1134" s="161">
        <v>360.0</v>
      </c>
      <c r="K1134" s="162">
        <v>0.0</v>
      </c>
      <c r="L1134" s="163">
        <v>360.0</v>
      </c>
      <c r="M1134" s="163">
        <v>0.0</v>
      </c>
      <c r="N1134" s="163">
        <v>0.0</v>
      </c>
      <c r="O1134" s="163"/>
      <c r="P1134" s="163"/>
      <c r="Q1134" s="163"/>
      <c r="R1134" s="163"/>
      <c r="S1134" s="163"/>
      <c r="T1134" s="163"/>
    </row>
    <row r="1135" ht="18.75" hidden="1" customHeight="1">
      <c r="A1135" s="166">
        <v>45783.0</v>
      </c>
      <c r="B1135" s="158">
        <v>7179.0</v>
      </c>
      <c r="C1135" s="158" t="s">
        <v>4111</v>
      </c>
      <c r="D1135" s="158"/>
      <c r="E1135" s="158" t="s">
        <v>20634</v>
      </c>
      <c r="F1135" s="158"/>
      <c r="G1135" s="158" t="s">
        <v>20939</v>
      </c>
      <c r="H1135" s="159" t="s">
        <v>20939</v>
      </c>
      <c r="I1135" s="160">
        <v>4220.0</v>
      </c>
      <c r="J1135" s="161">
        <v>1660.0</v>
      </c>
      <c r="K1135" s="162">
        <v>1660.0</v>
      </c>
      <c r="L1135" s="163">
        <v>0.0</v>
      </c>
      <c r="M1135" s="163">
        <v>0.0</v>
      </c>
      <c r="N1135" s="163">
        <v>0.0</v>
      </c>
      <c r="O1135" s="163"/>
      <c r="P1135" s="163"/>
      <c r="Q1135" s="163"/>
      <c r="R1135" s="163"/>
      <c r="S1135" s="163"/>
      <c r="T1135" s="163"/>
    </row>
    <row r="1136" ht="18.75" hidden="1" customHeight="1">
      <c r="A1136" s="157">
        <v>45783.0</v>
      </c>
      <c r="B1136" s="158">
        <v>15615.0</v>
      </c>
      <c r="C1136" s="158" t="s">
        <v>21233</v>
      </c>
      <c r="D1136" s="158" t="s">
        <v>20687</v>
      </c>
      <c r="E1136" s="158">
        <v>8.0</v>
      </c>
      <c r="F1136" s="158" t="s">
        <v>20858</v>
      </c>
      <c r="G1136" s="158" t="s">
        <v>4757</v>
      </c>
      <c r="H1136" s="159" t="s">
        <v>20635</v>
      </c>
      <c r="I1136" s="160">
        <v>10160.0</v>
      </c>
      <c r="J1136" s="161">
        <v>140.0</v>
      </c>
      <c r="K1136" s="165">
        <v>140.0</v>
      </c>
      <c r="L1136" s="163"/>
      <c r="M1136" s="163"/>
      <c r="N1136" s="163"/>
      <c r="O1136" s="163"/>
      <c r="P1136" s="163"/>
      <c r="Q1136" s="163"/>
      <c r="R1136" s="163"/>
      <c r="S1136" s="163"/>
      <c r="T1136" s="163"/>
    </row>
    <row r="1137" ht="18.75" hidden="1" customHeight="1">
      <c r="A1137" s="157">
        <v>45783.0</v>
      </c>
      <c r="B1137" s="158">
        <v>15616.0</v>
      </c>
      <c r="C1137" s="158" t="s">
        <v>21418</v>
      </c>
      <c r="D1137" s="158" t="s">
        <v>20677</v>
      </c>
      <c r="E1137" s="158">
        <v>8.0</v>
      </c>
      <c r="F1137" s="158" t="s">
        <v>21419</v>
      </c>
      <c r="G1137" s="158" t="s">
        <v>4873</v>
      </c>
      <c r="H1137" s="159" t="s">
        <v>20635</v>
      </c>
      <c r="I1137" s="160">
        <v>12740.0</v>
      </c>
      <c r="J1137" s="161">
        <v>2720.0</v>
      </c>
      <c r="K1137" s="165">
        <v>2720.0</v>
      </c>
      <c r="L1137" s="163"/>
      <c r="M1137" s="163"/>
      <c r="N1137" s="163"/>
      <c r="O1137" s="163"/>
      <c r="P1137" s="163"/>
      <c r="Q1137" s="163"/>
      <c r="R1137" s="163"/>
      <c r="S1137" s="163"/>
      <c r="T1137" s="163"/>
    </row>
    <row r="1138" ht="18.75" hidden="1" customHeight="1">
      <c r="A1138" s="166">
        <v>45783.0</v>
      </c>
      <c r="B1138" s="158">
        <v>7229.0</v>
      </c>
      <c r="C1138" s="158" t="s">
        <v>1221</v>
      </c>
      <c r="D1138" s="158"/>
      <c r="E1138" s="158" t="s">
        <v>20634</v>
      </c>
      <c r="F1138" s="158"/>
      <c r="G1138" s="158" t="s">
        <v>20944</v>
      </c>
      <c r="H1138" s="159" t="s">
        <v>20944</v>
      </c>
      <c r="I1138" s="160">
        <v>3820.0</v>
      </c>
      <c r="J1138" s="161">
        <v>1120.0</v>
      </c>
      <c r="K1138" s="162">
        <v>0.0</v>
      </c>
      <c r="L1138" s="163">
        <v>1120.0</v>
      </c>
      <c r="M1138" s="163">
        <v>0.0</v>
      </c>
      <c r="N1138" s="163">
        <v>0.0</v>
      </c>
      <c r="O1138" s="163"/>
      <c r="P1138" s="163"/>
      <c r="Q1138" s="163"/>
      <c r="R1138" s="163"/>
      <c r="S1138" s="163"/>
      <c r="T1138" s="163"/>
    </row>
    <row r="1139" ht="18.75" hidden="1" customHeight="1">
      <c r="A1139" s="167">
        <v>45783.029002916664</v>
      </c>
      <c r="B1139" s="158">
        <v>7168.0</v>
      </c>
      <c r="C1139" s="158" t="s">
        <v>4082</v>
      </c>
      <c r="D1139" s="158"/>
      <c r="E1139" s="158" t="s">
        <v>20634</v>
      </c>
      <c r="F1139" s="158"/>
      <c r="G1139" s="158" t="s">
        <v>21408</v>
      </c>
      <c r="H1139" s="159" t="s">
        <v>21408</v>
      </c>
      <c r="I1139" s="160">
        <v>4760.0</v>
      </c>
      <c r="J1139" s="161">
        <v>1580.0</v>
      </c>
      <c r="K1139" s="162">
        <v>0.0</v>
      </c>
      <c r="L1139" s="163">
        <v>0.0</v>
      </c>
      <c r="M1139" s="163">
        <v>0.0</v>
      </c>
      <c r="N1139" s="163">
        <v>1580.0</v>
      </c>
      <c r="O1139" s="163"/>
      <c r="P1139" s="163"/>
      <c r="Q1139" s="163"/>
      <c r="R1139" s="163"/>
      <c r="S1139" s="163"/>
      <c r="T1139" s="163"/>
    </row>
    <row r="1140" ht="18.75" hidden="1" customHeight="1">
      <c r="A1140" s="157">
        <v>45784.0</v>
      </c>
      <c r="B1140" s="158">
        <v>15617.0</v>
      </c>
      <c r="C1140" s="158" t="s">
        <v>20705</v>
      </c>
      <c r="D1140" s="158" t="s">
        <v>20687</v>
      </c>
      <c r="E1140" s="158" t="s">
        <v>132</v>
      </c>
      <c r="F1140" s="158" t="s">
        <v>21420</v>
      </c>
      <c r="G1140" s="158" t="s">
        <v>4779</v>
      </c>
      <c r="H1140" s="159" t="s">
        <v>20635</v>
      </c>
      <c r="I1140" s="160">
        <v>12320.0</v>
      </c>
      <c r="J1140" s="161">
        <v>2040.0</v>
      </c>
      <c r="K1140" s="165">
        <v>2040.0</v>
      </c>
      <c r="L1140" s="163"/>
      <c r="M1140" s="163"/>
      <c r="N1140" s="163"/>
      <c r="O1140" s="163"/>
      <c r="P1140" s="163"/>
      <c r="Q1140" s="163"/>
      <c r="R1140" s="163"/>
      <c r="S1140" s="163"/>
      <c r="T1140" s="163"/>
    </row>
    <row r="1141" ht="18.75" hidden="1" customHeight="1">
      <c r="A1141" s="157">
        <v>45784.0</v>
      </c>
      <c r="B1141" s="158">
        <v>15618.0</v>
      </c>
      <c r="C1141" s="158" t="s">
        <v>3395</v>
      </c>
      <c r="D1141" s="158" t="s">
        <v>20687</v>
      </c>
      <c r="E1141" s="158">
        <v>8.0</v>
      </c>
      <c r="F1141" s="158" t="s">
        <v>20733</v>
      </c>
      <c r="G1141" s="158" t="s">
        <v>4874</v>
      </c>
      <c r="H1141" s="159" t="s">
        <v>20635</v>
      </c>
      <c r="I1141" s="160">
        <v>10560.0</v>
      </c>
      <c r="J1141" s="161">
        <v>540.0</v>
      </c>
      <c r="K1141" s="165">
        <v>540.0</v>
      </c>
      <c r="L1141" s="163"/>
      <c r="M1141" s="163"/>
      <c r="N1141" s="163"/>
      <c r="O1141" s="163"/>
      <c r="P1141" s="163"/>
      <c r="Q1141" s="163"/>
      <c r="R1141" s="163"/>
      <c r="S1141" s="163"/>
      <c r="T1141" s="163"/>
    </row>
    <row r="1142" ht="18.75" hidden="1" customHeight="1">
      <c r="A1142" s="157">
        <v>45784.0</v>
      </c>
      <c r="B1142" s="158">
        <v>15619.0</v>
      </c>
      <c r="C1142" s="158" t="s">
        <v>21371</v>
      </c>
      <c r="D1142" s="158" t="s">
        <v>20677</v>
      </c>
      <c r="E1142" s="158">
        <v>8.0</v>
      </c>
      <c r="F1142" s="158"/>
      <c r="G1142" s="158" t="s">
        <v>21421</v>
      </c>
      <c r="H1142" s="159" t="s">
        <v>20635</v>
      </c>
      <c r="I1142" s="160">
        <v>13920.0</v>
      </c>
      <c r="J1142" s="161">
        <v>3900.0</v>
      </c>
      <c r="K1142" s="165">
        <v>3900.0</v>
      </c>
      <c r="L1142" s="163"/>
      <c r="M1142" s="163"/>
      <c r="N1142" s="163"/>
      <c r="O1142" s="163"/>
      <c r="P1142" s="163"/>
      <c r="Q1142" s="163"/>
      <c r="R1142" s="163"/>
      <c r="S1142" s="163"/>
      <c r="T1142" s="163"/>
    </row>
    <row r="1143" ht="18.75" hidden="1" customHeight="1">
      <c r="A1143" s="157">
        <v>45784.0</v>
      </c>
      <c r="B1143" s="158">
        <v>15620.0</v>
      </c>
      <c r="C1143" s="158" t="s">
        <v>3013</v>
      </c>
      <c r="D1143" s="158" t="s">
        <v>20687</v>
      </c>
      <c r="E1143" s="158" t="s">
        <v>132</v>
      </c>
      <c r="F1143" s="158" t="s">
        <v>20776</v>
      </c>
      <c r="G1143" s="158" t="s">
        <v>4075</v>
      </c>
      <c r="H1143" s="159" t="s">
        <v>20635</v>
      </c>
      <c r="I1143" s="160">
        <v>11120.0</v>
      </c>
      <c r="J1143" s="161">
        <v>840.0</v>
      </c>
      <c r="K1143" s="165">
        <v>840.0</v>
      </c>
      <c r="L1143" s="163"/>
      <c r="M1143" s="163"/>
      <c r="N1143" s="163"/>
      <c r="O1143" s="163"/>
      <c r="P1143" s="163"/>
      <c r="Q1143" s="163"/>
      <c r="R1143" s="163"/>
      <c r="S1143" s="163"/>
      <c r="T1143" s="163"/>
    </row>
    <row r="1144" ht="18.75" hidden="1" customHeight="1">
      <c r="A1144" s="157">
        <v>45784.0</v>
      </c>
      <c r="B1144" s="158">
        <v>15621.0</v>
      </c>
      <c r="C1144" s="158" t="s">
        <v>21422</v>
      </c>
      <c r="D1144" s="158" t="s">
        <v>20677</v>
      </c>
      <c r="E1144" s="158">
        <v>6.0</v>
      </c>
      <c r="F1144" s="158" t="s">
        <v>20734</v>
      </c>
      <c r="G1144" s="158" t="s">
        <v>4875</v>
      </c>
      <c r="H1144" s="159" t="s">
        <v>20638</v>
      </c>
      <c r="I1144" s="160">
        <v>14220.0</v>
      </c>
      <c r="J1144" s="161">
        <v>4380.0</v>
      </c>
      <c r="K1144" s="162"/>
      <c r="L1144" s="163"/>
      <c r="M1144" s="163"/>
      <c r="N1144" s="164">
        <v>4380.0</v>
      </c>
      <c r="O1144" s="163"/>
      <c r="P1144" s="163"/>
      <c r="Q1144" s="163"/>
      <c r="R1144" s="163"/>
      <c r="S1144" s="163"/>
      <c r="T1144" s="163"/>
    </row>
    <row r="1145" ht="18.75" hidden="1" customHeight="1">
      <c r="A1145" s="157">
        <v>45784.0</v>
      </c>
      <c r="B1145" s="158">
        <v>15622.0</v>
      </c>
      <c r="C1145" s="158" t="s">
        <v>21423</v>
      </c>
      <c r="D1145" s="158" t="s">
        <v>20673</v>
      </c>
      <c r="E1145" s="158">
        <v>5.0</v>
      </c>
      <c r="F1145" s="158" t="s">
        <v>20860</v>
      </c>
      <c r="G1145" s="158" t="s">
        <v>4876</v>
      </c>
      <c r="H1145" s="159" t="s">
        <v>20669</v>
      </c>
      <c r="I1145" s="160">
        <v>10060.0</v>
      </c>
      <c r="J1145" s="161">
        <v>440.0</v>
      </c>
      <c r="K1145" s="162"/>
      <c r="L1145" s="164">
        <v>440.0</v>
      </c>
      <c r="M1145" s="163"/>
      <c r="N1145" s="163"/>
      <c r="O1145" s="163"/>
      <c r="P1145" s="163"/>
      <c r="Q1145" s="163"/>
      <c r="R1145" s="163"/>
      <c r="S1145" s="163"/>
      <c r="T1145" s="163"/>
    </row>
    <row r="1146" ht="18.75" hidden="1" customHeight="1">
      <c r="A1146" s="157">
        <v>45784.0</v>
      </c>
      <c r="B1146" s="158">
        <v>15623.0</v>
      </c>
      <c r="C1146" s="158" t="s">
        <v>21332</v>
      </c>
      <c r="D1146" s="158" t="s">
        <v>20677</v>
      </c>
      <c r="E1146" s="158">
        <v>8.0</v>
      </c>
      <c r="F1146" s="158" t="s">
        <v>21019</v>
      </c>
      <c r="G1146" s="158" t="s">
        <v>4878</v>
      </c>
      <c r="H1146" s="159" t="s">
        <v>20635</v>
      </c>
      <c r="I1146" s="160">
        <v>13280.0</v>
      </c>
      <c r="J1146" s="161">
        <v>3260.0</v>
      </c>
      <c r="K1146" s="165">
        <v>3260.0</v>
      </c>
      <c r="L1146" s="163"/>
      <c r="M1146" s="163"/>
      <c r="N1146" s="163"/>
      <c r="O1146" s="163"/>
      <c r="P1146" s="163"/>
      <c r="Q1146" s="163"/>
      <c r="R1146" s="163"/>
      <c r="S1146" s="163"/>
      <c r="T1146" s="163"/>
    </row>
    <row r="1147" ht="18.75" hidden="1" customHeight="1">
      <c r="A1147" s="166">
        <v>45784.0</v>
      </c>
      <c r="B1147" s="158">
        <v>7181.0</v>
      </c>
      <c r="C1147" s="158" t="s">
        <v>3989</v>
      </c>
      <c r="D1147" s="158"/>
      <c r="E1147" s="158" t="s">
        <v>20634</v>
      </c>
      <c r="F1147" s="158"/>
      <c r="G1147" s="158" t="s">
        <v>20873</v>
      </c>
      <c r="H1147" s="159" t="s">
        <v>20873</v>
      </c>
      <c r="I1147" s="160">
        <v>3720.0</v>
      </c>
      <c r="J1147" s="161">
        <v>640.0</v>
      </c>
      <c r="K1147" s="162">
        <v>0.0</v>
      </c>
      <c r="L1147" s="163">
        <v>640.0</v>
      </c>
      <c r="M1147" s="163">
        <v>0.0</v>
      </c>
      <c r="N1147" s="163">
        <v>0.0</v>
      </c>
      <c r="O1147" s="163"/>
      <c r="P1147" s="163"/>
      <c r="Q1147" s="163"/>
      <c r="R1147" s="163"/>
      <c r="S1147" s="163"/>
      <c r="T1147" s="163"/>
    </row>
    <row r="1148" ht="18.75" hidden="1" customHeight="1">
      <c r="A1148" s="166">
        <v>45784.0</v>
      </c>
      <c r="B1148" s="158">
        <v>7182.0</v>
      </c>
      <c r="C1148" s="158" t="s">
        <v>4877</v>
      </c>
      <c r="D1148" s="158"/>
      <c r="E1148" s="158" t="s">
        <v>20634</v>
      </c>
      <c r="F1148" s="158"/>
      <c r="G1148" s="158"/>
      <c r="H1148" s="159"/>
      <c r="I1148" s="160">
        <v>3220.0</v>
      </c>
      <c r="J1148" s="161">
        <v>280.0</v>
      </c>
      <c r="K1148" s="162">
        <v>280.0</v>
      </c>
      <c r="L1148" s="163">
        <v>0.0</v>
      </c>
      <c r="M1148" s="163">
        <v>0.0</v>
      </c>
      <c r="N1148" s="163">
        <v>0.0</v>
      </c>
      <c r="O1148" s="163"/>
      <c r="P1148" s="163"/>
      <c r="Q1148" s="163"/>
      <c r="R1148" s="163"/>
      <c r="S1148" s="163"/>
      <c r="T1148" s="163"/>
    </row>
    <row r="1149" ht="18.75" hidden="1" customHeight="1">
      <c r="A1149" s="166">
        <v>45784.0</v>
      </c>
      <c r="B1149" s="158">
        <v>7183.0</v>
      </c>
      <c r="C1149" s="158" t="s">
        <v>4879</v>
      </c>
      <c r="D1149" s="158"/>
      <c r="E1149" s="158" t="s">
        <v>20634</v>
      </c>
      <c r="F1149" s="158"/>
      <c r="G1149" s="158" t="s">
        <v>21424</v>
      </c>
      <c r="H1149" s="159" t="s">
        <v>21424</v>
      </c>
      <c r="I1149" s="160">
        <v>3140.0</v>
      </c>
      <c r="J1149" s="161">
        <v>360.0</v>
      </c>
      <c r="K1149" s="162">
        <v>360.0</v>
      </c>
      <c r="L1149" s="163">
        <v>0.0</v>
      </c>
      <c r="M1149" s="163">
        <v>0.0</v>
      </c>
      <c r="N1149" s="163">
        <v>0.0</v>
      </c>
      <c r="O1149" s="163"/>
      <c r="P1149" s="163"/>
      <c r="Q1149" s="163"/>
      <c r="R1149" s="163"/>
      <c r="S1149" s="163"/>
      <c r="T1149" s="163"/>
    </row>
    <row r="1150" ht="18.75" hidden="1" customHeight="1">
      <c r="A1150" s="157">
        <v>45784.0</v>
      </c>
      <c r="B1150" s="158">
        <v>15625.0</v>
      </c>
      <c r="C1150" s="158" t="s">
        <v>21425</v>
      </c>
      <c r="D1150" s="158" t="s">
        <v>20673</v>
      </c>
      <c r="E1150" s="158">
        <v>8.0</v>
      </c>
      <c r="F1150" s="158" t="s">
        <v>20948</v>
      </c>
      <c r="G1150" s="158" t="s">
        <v>4880</v>
      </c>
      <c r="H1150" s="159" t="s">
        <v>20635</v>
      </c>
      <c r="I1150" s="160">
        <v>15020.0</v>
      </c>
      <c r="J1150" s="161">
        <v>5180.0</v>
      </c>
      <c r="K1150" s="165">
        <v>5180.0</v>
      </c>
      <c r="L1150" s="163"/>
      <c r="M1150" s="163"/>
      <c r="N1150" s="163"/>
      <c r="O1150" s="163"/>
      <c r="P1150" s="163"/>
      <c r="Q1150" s="163"/>
      <c r="R1150" s="163"/>
      <c r="S1150" s="163"/>
      <c r="T1150" s="163"/>
    </row>
    <row r="1151" ht="18.75" hidden="1" customHeight="1">
      <c r="A1151" s="166">
        <v>45784.0</v>
      </c>
      <c r="B1151" s="158">
        <v>7184.0</v>
      </c>
      <c r="C1151" s="158" t="s">
        <v>4339</v>
      </c>
      <c r="D1151" s="158"/>
      <c r="E1151" s="158" t="s">
        <v>20634</v>
      </c>
      <c r="F1151" s="158"/>
      <c r="G1151" s="158" t="s">
        <v>21382</v>
      </c>
      <c r="H1151" s="159" t="s">
        <v>21382</v>
      </c>
      <c r="I1151" s="160">
        <v>3260.0</v>
      </c>
      <c r="J1151" s="161">
        <v>320.0</v>
      </c>
      <c r="K1151" s="162">
        <v>0.0</v>
      </c>
      <c r="L1151" s="163">
        <v>320.0</v>
      </c>
      <c r="M1151" s="163">
        <v>0.0</v>
      </c>
      <c r="N1151" s="163">
        <v>0.0</v>
      </c>
      <c r="O1151" s="163"/>
      <c r="P1151" s="163"/>
      <c r="Q1151" s="163"/>
      <c r="R1151" s="163"/>
      <c r="S1151" s="163"/>
      <c r="T1151" s="163"/>
    </row>
    <row r="1152" ht="18.75" hidden="1" customHeight="1">
      <c r="A1152" s="166">
        <v>45784.0</v>
      </c>
      <c r="B1152" s="158">
        <v>7185.0</v>
      </c>
      <c r="C1152" s="158" t="s">
        <v>4062</v>
      </c>
      <c r="D1152" s="158"/>
      <c r="E1152" s="158" t="s">
        <v>20634</v>
      </c>
      <c r="F1152" s="158"/>
      <c r="G1152" s="158"/>
      <c r="H1152" s="159"/>
      <c r="I1152" s="160">
        <v>6760.0</v>
      </c>
      <c r="J1152" s="161">
        <v>2580.0</v>
      </c>
      <c r="K1152" s="162">
        <v>0.0</v>
      </c>
      <c r="L1152" s="163">
        <v>2580.0</v>
      </c>
      <c r="M1152" s="163">
        <v>0.0</v>
      </c>
      <c r="N1152" s="163">
        <v>0.0</v>
      </c>
      <c r="O1152" s="163"/>
      <c r="P1152" s="163"/>
      <c r="Q1152" s="163"/>
      <c r="R1152" s="163"/>
      <c r="S1152" s="163"/>
      <c r="T1152" s="163"/>
    </row>
    <row r="1153" ht="18.75" hidden="1" customHeight="1">
      <c r="A1153" s="166">
        <v>45784.0</v>
      </c>
      <c r="B1153" s="158">
        <v>7186.0</v>
      </c>
      <c r="C1153" s="158" t="s">
        <v>4877</v>
      </c>
      <c r="D1153" s="158"/>
      <c r="E1153" s="158" t="s">
        <v>20634</v>
      </c>
      <c r="F1153" s="158"/>
      <c r="G1153" s="158"/>
      <c r="H1153" s="159"/>
      <c r="I1153" s="160">
        <v>3300.0</v>
      </c>
      <c r="J1153" s="161">
        <v>360.0</v>
      </c>
      <c r="K1153" s="162">
        <v>360.0</v>
      </c>
      <c r="L1153" s="163">
        <v>0.0</v>
      </c>
      <c r="M1153" s="163">
        <v>0.0</v>
      </c>
      <c r="N1153" s="163">
        <v>0.0</v>
      </c>
      <c r="O1153" s="163"/>
      <c r="P1153" s="163"/>
      <c r="Q1153" s="163"/>
      <c r="R1153" s="163"/>
      <c r="S1153" s="163"/>
      <c r="T1153" s="163"/>
    </row>
    <row r="1154" ht="18.75" hidden="1" customHeight="1">
      <c r="A1154" s="157">
        <v>45784.0</v>
      </c>
      <c r="B1154" s="158">
        <v>15626.0</v>
      </c>
      <c r="C1154" s="158" t="s">
        <v>21425</v>
      </c>
      <c r="D1154" s="158" t="s">
        <v>20673</v>
      </c>
      <c r="E1154" s="158">
        <v>8.0</v>
      </c>
      <c r="F1154" s="158"/>
      <c r="G1154" s="158" t="s">
        <v>4880</v>
      </c>
      <c r="H1154" s="159" t="s">
        <v>20635</v>
      </c>
      <c r="I1154" s="160">
        <v>15020.0</v>
      </c>
      <c r="J1154" s="161">
        <v>5180.0</v>
      </c>
      <c r="K1154" s="165">
        <v>5180.0</v>
      </c>
      <c r="L1154" s="163"/>
      <c r="M1154" s="163"/>
      <c r="N1154" s="163"/>
      <c r="O1154" s="163"/>
      <c r="P1154" s="163"/>
      <c r="Q1154" s="163"/>
      <c r="R1154" s="163"/>
      <c r="S1154" s="163"/>
      <c r="T1154" s="163"/>
    </row>
    <row r="1155" ht="18.75" hidden="1" customHeight="1">
      <c r="A1155" s="157">
        <v>45784.0</v>
      </c>
      <c r="B1155" s="158">
        <v>15627.0</v>
      </c>
      <c r="C1155" s="158" t="s">
        <v>21426</v>
      </c>
      <c r="D1155" s="158" t="s">
        <v>20677</v>
      </c>
      <c r="E1155" s="158">
        <v>12.0</v>
      </c>
      <c r="F1155" s="158" t="s">
        <v>20884</v>
      </c>
      <c r="G1155" s="158" t="s">
        <v>4001</v>
      </c>
      <c r="H1155" s="159" t="s">
        <v>20635</v>
      </c>
      <c r="I1155" s="160">
        <v>11480.0</v>
      </c>
      <c r="J1155" s="161">
        <v>1440.0</v>
      </c>
      <c r="K1155" s="165">
        <v>1440.0</v>
      </c>
      <c r="L1155" s="163"/>
      <c r="M1155" s="163"/>
      <c r="N1155" s="163"/>
      <c r="O1155" s="163"/>
      <c r="P1155" s="163"/>
      <c r="Q1155" s="163"/>
      <c r="R1155" s="163"/>
      <c r="S1155" s="163"/>
      <c r="T1155" s="163"/>
    </row>
    <row r="1156" ht="18.75" hidden="1" customHeight="1">
      <c r="A1156" s="166">
        <v>45784.0</v>
      </c>
      <c r="B1156" s="158">
        <v>7187.0</v>
      </c>
      <c r="C1156" s="158" t="s">
        <v>4112</v>
      </c>
      <c r="D1156" s="158"/>
      <c r="E1156" s="158" t="s">
        <v>20634</v>
      </c>
      <c r="F1156" s="158"/>
      <c r="G1156" s="158" t="s">
        <v>21427</v>
      </c>
      <c r="H1156" s="159" t="s">
        <v>21427</v>
      </c>
      <c r="I1156" s="160">
        <v>3240.0</v>
      </c>
      <c r="J1156" s="161">
        <v>720.0</v>
      </c>
      <c r="K1156" s="162">
        <v>720.0</v>
      </c>
      <c r="L1156" s="163">
        <v>0.0</v>
      </c>
      <c r="M1156" s="163">
        <v>0.0</v>
      </c>
      <c r="N1156" s="163">
        <v>0.0</v>
      </c>
      <c r="O1156" s="163"/>
      <c r="P1156" s="163"/>
      <c r="Q1156" s="163"/>
      <c r="R1156" s="163"/>
      <c r="S1156" s="163"/>
      <c r="T1156" s="163"/>
    </row>
    <row r="1157" ht="18.75" hidden="1" customHeight="1">
      <c r="A1157" s="166">
        <v>45784.0</v>
      </c>
      <c r="B1157" s="158">
        <v>7188.0</v>
      </c>
      <c r="C1157" s="158" t="s">
        <v>4877</v>
      </c>
      <c r="D1157" s="158"/>
      <c r="E1157" s="158" t="s">
        <v>20634</v>
      </c>
      <c r="F1157" s="158"/>
      <c r="G1157" s="158"/>
      <c r="H1157" s="159"/>
      <c r="I1157" s="160">
        <v>3260.0</v>
      </c>
      <c r="J1157" s="161">
        <v>320.0</v>
      </c>
      <c r="K1157" s="162">
        <v>0.0</v>
      </c>
      <c r="L1157" s="163">
        <v>320.0</v>
      </c>
      <c r="M1157" s="163">
        <v>0.0</v>
      </c>
      <c r="N1157" s="163">
        <v>0.0</v>
      </c>
      <c r="O1157" s="163"/>
      <c r="P1157" s="163"/>
      <c r="Q1157" s="163"/>
      <c r="R1157" s="163"/>
      <c r="S1157" s="163"/>
      <c r="T1157" s="163"/>
    </row>
    <row r="1158" ht="18.75" hidden="1" customHeight="1">
      <c r="A1158" s="166">
        <v>45784.0</v>
      </c>
      <c r="B1158" s="158">
        <v>7189.0</v>
      </c>
      <c r="C1158" s="158" t="s">
        <v>4082</v>
      </c>
      <c r="D1158" s="158"/>
      <c r="E1158" s="158" t="s">
        <v>20634</v>
      </c>
      <c r="F1158" s="158"/>
      <c r="G1158" s="158" t="s">
        <v>21408</v>
      </c>
      <c r="H1158" s="159" t="s">
        <v>21408</v>
      </c>
      <c r="I1158" s="160">
        <v>4120.0</v>
      </c>
      <c r="J1158" s="161">
        <v>1000.0</v>
      </c>
      <c r="K1158" s="162">
        <v>0.0</v>
      </c>
      <c r="L1158" s="163">
        <v>0.0</v>
      </c>
      <c r="M1158" s="163">
        <v>0.0</v>
      </c>
      <c r="N1158" s="163">
        <v>1000.0</v>
      </c>
      <c r="O1158" s="163"/>
      <c r="P1158" s="163"/>
      <c r="Q1158" s="163"/>
      <c r="R1158" s="163"/>
      <c r="S1158" s="163"/>
      <c r="T1158" s="163"/>
    </row>
    <row r="1159" ht="18.75" hidden="1" customHeight="1">
      <c r="A1159" s="166">
        <v>45784.0</v>
      </c>
      <c r="B1159" s="158">
        <v>7190.0</v>
      </c>
      <c r="C1159" s="158" t="s">
        <v>4035</v>
      </c>
      <c r="D1159" s="158"/>
      <c r="E1159" s="158" t="s">
        <v>20634</v>
      </c>
      <c r="F1159" s="158"/>
      <c r="G1159" s="158"/>
      <c r="H1159" s="159"/>
      <c r="I1159" s="160">
        <v>3660.0</v>
      </c>
      <c r="J1159" s="161">
        <v>1300.0</v>
      </c>
      <c r="K1159" s="162">
        <v>0.0</v>
      </c>
      <c r="L1159" s="163">
        <v>0.0</v>
      </c>
      <c r="M1159" s="163">
        <v>0.0</v>
      </c>
      <c r="N1159" s="163">
        <v>0.0</v>
      </c>
      <c r="O1159" s="163"/>
      <c r="P1159" s="163"/>
      <c r="Q1159" s="163"/>
      <c r="R1159" s="163"/>
      <c r="S1159" s="163"/>
      <c r="T1159" s="163"/>
    </row>
    <row r="1160" ht="18.75" hidden="1" customHeight="1">
      <c r="A1160" s="166">
        <v>45784.0</v>
      </c>
      <c r="B1160" s="158">
        <v>7191.0</v>
      </c>
      <c r="C1160" s="158" t="s">
        <v>4017</v>
      </c>
      <c r="D1160" s="158"/>
      <c r="E1160" s="158" t="s">
        <v>20634</v>
      </c>
      <c r="F1160" s="158"/>
      <c r="G1160" s="158" t="s">
        <v>4500</v>
      </c>
      <c r="H1160" s="159" t="s">
        <v>4500</v>
      </c>
      <c r="I1160" s="160">
        <v>3860.0</v>
      </c>
      <c r="J1160" s="161">
        <v>760.0</v>
      </c>
      <c r="K1160" s="162">
        <v>760.0</v>
      </c>
      <c r="L1160" s="163">
        <v>0.0</v>
      </c>
      <c r="M1160" s="163">
        <v>0.0</v>
      </c>
      <c r="N1160" s="163">
        <v>0.0</v>
      </c>
      <c r="O1160" s="163"/>
      <c r="P1160" s="163"/>
      <c r="Q1160" s="163"/>
      <c r="R1160" s="163"/>
      <c r="S1160" s="163"/>
      <c r="T1160" s="163"/>
    </row>
    <row r="1161" ht="18.75" hidden="1" customHeight="1">
      <c r="A1161" s="166">
        <v>45784.0</v>
      </c>
      <c r="B1161" s="158">
        <v>7192.0</v>
      </c>
      <c r="C1161" s="158" t="s">
        <v>744</v>
      </c>
      <c r="D1161" s="158"/>
      <c r="E1161" s="158" t="s">
        <v>20634</v>
      </c>
      <c r="F1161" s="158"/>
      <c r="G1161" s="158"/>
      <c r="H1161" s="159"/>
      <c r="I1161" s="160">
        <v>3400.0</v>
      </c>
      <c r="J1161" s="161">
        <v>340.0</v>
      </c>
      <c r="K1161" s="162">
        <v>0.0</v>
      </c>
      <c r="L1161" s="163">
        <v>0.0</v>
      </c>
      <c r="M1161" s="163">
        <v>340.0</v>
      </c>
      <c r="N1161" s="163">
        <v>0.0</v>
      </c>
      <c r="O1161" s="163"/>
      <c r="P1161" s="163"/>
      <c r="Q1161" s="163"/>
      <c r="R1161" s="163"/>
      <c r="S1161" s="163"/>
      <c r="T1161" s="163"/>
    </row>
    <row r="1162" ht="18.75" hidden="1" customHeight="1">
      <c r="A1162" s="157">
        <v>45784.0</v>
      </c>
      <c r="B1162" s="158">
        <v>15628.0</v>
      </c>
      <c r="C1162" s="158" t="s">
        <v>21028</v>
      </c>
      <c r="D1162" s="158" t="s">
        <v>20695</v>
      </c>
      <c r="E1162" s="158">
        <v>8.0</v>
      </c>
      <c r="F1162" s="158" t="s">
        <v>21428</v>
      </c>
      <c r="G1162" s="158" t="s">
        <v>4882</v>
      </c>
      <c r="H1162" s="159" t="s">
        <v>20635</v>
      </c>
      <c r="I1162" s="160">
        <v>10660.0</v>
      </c>
      <c r="J1162" s="161">
        <v>960.0</v>
      </c>
      <c r="K1162" s="165">
        <v>960.0</v>
      </c>
      <c r="L1162" s="163"/>
      <c r="M1162" s="163"/>
      <c r="N1162" s="163"/>
      <c r="O1162" s="163"/>
      <c r="P1162" s="163"/>
      <c r="Q1162" s="163"/>
      <c r="R1162" s="163"/>
      <c r="S1162" s="163"/>
      <c r="T1162" s="163"/>
    </row>
    <row r="1163" ht="18.75" hidden="1" customHeight="1">
      <c r="A1163" s="157">
        <v>45784.0</v>
      </c>
      <c r="B1163" s="158">
        <v>15629.0</v>
      </c>
      <c r="C1163" s="158" t="s">
        <v>21028</v>
      </c>
      <c r="D1163" s="158" t="s">
        <v>20673</v>
      </c>
      <c r="E1163" s="158">
        <v>8.0</v>
      </c>
      <c r="F1163" s="158" t="s">
        <v>20895</v>
      </c>
      <c r="G1163" s="158" t="s">
        <v>4884</v>
      </c>
      <c r="H1163" s="159" t="s">
        <v>20635</v>
      </c>
      <c r="I1163" s="160">
        <v>11700.0</v>
      </c>
      <c r="J1163" s="161">
        <v>1860.0</v>
      </c>
      <c r="K1163" s="165">
        <v>1860.0</v>
      </c>
      <c r="L1163" s="163"/>
      <c r="M1163" s="163"/>
      <c r="N1163" s="163"/>
      <c r="O1163" s="163"/>
      <c r="P1163" s="163"/>
      <c r="Q1163" s="163"/>
      <c r="R1163" s="163"/>
      <c r="S1163" s="163"/>
      <c r="T1163" s="163"/>
    </row>
    <row r="1164" ht="18.75" hidden="1" customHeight="1">
      <c r="A1164" s="166">
        <v>45784.0</v>
      </c>
      <c r="B1164" s="158">
        <v>7193.0</v>
      </c>
      <c r="C1164" s="158" t="s">
        <v>744</v>
      </c>
      <c r="D1164" s="158"/>
      <c r="E1164" s="158" t="s">
        <v>20634</v>
      </c>
      <c r="F1164" s="158"/>
      <c r="G1164" s="158"/>
      <c r="H1164" s="159"/>
      <c r="I1164" s="160">
        <v>2760.0</v>
      </c>
      <c r="J1164" s="161">
        <v>160.0</v>
      </c>
      <c r="K1164" s="162">
        <v>160.0</v>
      </c>
      <c r="L1164" s="163">
        <v>0.0</v>
      </c>
      <c r="M1164" s="163">
        <v>0.0</v>
      </c>
      <c r="N1164" s="163">
        <v>0.0</v>
      </c>
      <c r="O1164" s="163"/>
      <c r="P1164" s="163"/>
      <c r="Q1164" s="163"/>
      <c r="R1164" s="163"/>
      <c r="S1164" s="163"/>
      <c r="T1164" s="163"/>
    </row>
    <row r="1165" ht="18.75" hidden="1" customHeight="1">
      <c r="A1165" s="157">
        <v>45784.0</v>
      </c>
      <c r="B1165" s="158">
        <v>15630.0</v>
      </c>
      <c r="C1165" s="158" t="s">
        <v>20753</v>
      </c>
      <c r="D1165" s="158" t="s">
        <v>20677</v>
      </c>
      <c r="E1165" s="158">
        <v>6.0</v>
      </c>
      <c r="F1165" s="158" t="s">
        <v>20752</v>
      </c>
      <c r="G1165" s="158" t="s">
        <v>4364</v>
      </c>
      <c r="H1165" s="159" t="s">
        <v>20638</v>
      </c>
      <c r="I1165" s="160">
        <v>13120.0</v>
      </c>
      <c r="J1165" s="161">
        <v>3280.0</v>
      </c>
      <c r="K1165" s="162"/>
      <c r="L1165" s="163"/>
      <c r="M1165" s="163"/>
      <c r="N1165" s="164">
        <v>3280.0</v>
      </c>
      <c r="O1165" s="163"/>
      <c r="P1165" s="163"/>
      <c r="Q1165" s="163"/>
      <c r="R1165" s="163"/>
      <c r="S1165" s="163"/>
      <c r="T1165" s="163"/>
    </row>
    <row r="1166" ht="18.75" hidden="1" customHeight="1">
      <c r="A1166" s="157">
        <v>45784.0</v>
      </c>
      <c r="B1166" s="158">
        <v>15631.0</v>
      </c>
      <c r="C1166" s="158" t="s">
        <v>20763</v>
      </c>
      <c r="D1166" s="158" t="s">
        <v>20677</v>
      </c>
      <c r="E1166" s="158">
        <v>8.0</v>
      </c>
      <c r="F1166" s="158" t="s">
        <v>21236</v>
      </c>
      <c r="G1166" s="158" t="s">
        <v>4885</v>
      </c>
      <c r="H1166" s="159" t="s">
        <v>20669</v>
      </c>
      <c r="I1166" s="160">
        <v>10480.0</v>
      </c>
      <c r="J1166" s="161">
        <v>460.0</v>
      </c>
      <c r="K1166" s="162"/>
      <c r="L1166" s="164">
        <v>460.0</v>
      </c>
      <c r="M1166" s="163"/>
      <c r="N1166" s="163"/>
      <c r="O1166" s="163"/>
      <c r="P1166" s="163"/>
      <c r="Q1166" s="163"/>
      <c r="R1166" s="163"/>
      <c r="S1166" s="163"/>
      <c r="T1166" s="163"/>
    </row>
    <row r="1167" ht="18.75" hidden="1" customHeight="1">
      <c r="A1167" s="157">
        <v>45784.0</v>
      </c>
      <c r="B1167" s="158">
        <v>15632.0</v>
      </c>
      <c r="C1167" s="158" t="s">
        <v>21429</v>
      </c>
      <c r="D1167" s="158" t="s">
        <v>20695</v>
      </c>
      <c r="E1167" s="158">
        <v>8.0</v>
      </c>
      <c r="F1167" s="158" t="s">
        <v>20842</v>
      </c>
      <c r="G1167" s="158" t="s">
        <v>4959</v>
      </c>
      <c r="H1167" s="159" t="s">
        <v>20669</v>
      </c>
      <c r="I1167" s="160">
        <v>10740.0</v>
      </c>
      <c r="J1167" s="161">
        <v>1040.0</v>
      </c>
      <c r="K1167" s="162"/>
      <c r="L1167" s="164">
        <v>1040.0</v>
      </c>
      <c r="M1167" s="163"/>
      <c r="N1167" s="163"/>
      <c r="O1167" s="163"/>
      <c r="P1167" s="163"/>
      <c r="Q1167" s="163"/>
      <c r="R1167" s="163"/>
      <c r="S1167" s="163"/>
      <c r="T1167" s="163"/>
    </row>
    <row r="1168" ht="18.75" hidden="1" customHeight="1">
      <c r="A1168" s="157">
        <v>45784.0</v>
      </c>
      <c r="B1168" s="158">
        <v>15633.0</v>
      </c>
      <c r="C1168" s="158" t="s">
        <v>21430</v>
      </c>
      <c r="D1168" s="158" t="s">
        <v>20695</v>
      </c>
      <c r="E1168" s="158">
        <v>4.0</v>
      </c>
      <c r="F1168" s="158" t="s">
        <v>20979</v>
      </c>
      <c r="G1168" s="158" t="s">
        <v>4886</v>
      </c>
      <c r="H1168" s="159" t="s">
        <v>20635</v>
      </c>
      <c r="I1168" s="160">
        <v>10540.0</v>
      </c>
      <c r="J1168" s="161">
        <v>760.0</v>
      </c>
      <c r="K1168" s="165">
        <v>760.0</v>
      </c>
      <c r="L1168" s="163"/>
      <c r="M1168" s="163"/>
      <c r="N1168" s="163"/>
      <c r="O1168" s="163"/>
      <c r="P1168" s="163"/>
      <c r="Q1168" s="163"/>
      <c r="R1168" s="163"/>
      <c r="S1168" s="163"/>
      <c r="T1168" s="163"/>
    </row>
    <row r="1169" ht="18.75" hidden="1" customHeight="1">
      <c r="A1169" s="157">
        <v>45784.0</v>
      </c>
      <c r="B1169" s="158">
        <v>15634.0</v>
      </c>
      <c r="C1169" s="158" t="s">
        <v>20781</v>
      </c>
      <c r="D1169" s="158" t="s">
        <v>20673</v>
      </c>
      <c r="E1169" s="158">
        <v>5.0</v>
      </c>
      <c r="F1169" s="158" t="s">
        <v>21431</v>
      </c>
      <c r="G1169" s="158" t="s">
        <v>21432</v>
      </c>
      <c r="H1169" s="159" t="s">
        <v>20635</v>
      </c>
      <c r="I1169" s="160">
        <v>12080.0</v>
      </c>
      <c r="J1169" s="161">
        <v>2460.0</v>
      </c>
      <c r="K1169" s="165">
        <v>2460.0</v>
      </c>
      <c r="L1169" s="163"/>
      <c r="M1169" s="163"/>
      <c r="N1169" s="163"/>
      <c r="O1169" s="163"/>
      <c r="P1169" s="163"/>
      <c r="Q1169" s="163"/>
      <c r="R1169" s="163"/>
      <c r="S1169" s="163"/>
      <c r="T1169" s="163"/>
    </row>
    <row r="1170" ht="18.75" hidden="1" customHeight="1">
      <c r="A1170" s="166">
        <v>45784.0</v>
      </c>
      <c r="B1170" s="158">
        <v>7232.0</v>
      </c>
      <c r="C1170" s="158" t="s">
        <v>1221</v>
      </c>
      <c r="D1170" s="158"/>
      <c r="E1170" s="158" t="s">
        <v>20634</v>
      </c>
      <c r="F1170" s="158"/>
      <c r="G1170" s="158" t="s">
        <v>20944</v>
      </c>
      <c r="H1170" s="159" t="s">
        <v>20944</v>
      </c>
      <c r="I1170" s="160">
        <v>3460.0</v>
      </c>
      <c r="J1170" s="161">
        <v>680.0</v>
      </c>
      <c r="K1170" s="162">
        <v>0.0</v>
      </c>
      <c r="L1170" s="163">
        <v>680.0</v>
      </c>
      <c r="M1170" s="163">
        <v>0.0</v>
      </c>
      <c r="N1170" s="163">
        <v>0.0</v>
      </c>
      <c r="O1170" s="163"/>
      <c r="P1170" s="163"/>
      <c r="Q1170" s="163"/>
      <c r="R1170" s="163"/>
      <c r="S1170" s="163"/>
      <c r="T1170" s="163"/>
    </row>
    <row r="1171" ht="18.75" hidden="1" customHeight="1">
      <c r="A1171" s="166">
        <v>45784.0</v>
      </c>
      <c r="B1171" s="158">
        <v>7233.0</v>
      </c>
      <c r="C1171" s="158" t="s">
        <v>20731</v>
      </c>
      <c r="D1171" s="158"/>
      <c r="E1171" s="158" t="s">
        <v>20634</v>
      </c>
      <c r="F1171" s="158"/>
      <c r="G1171" s="158" t="s">
        <v>21433</v>
      </c>
      <c r="H1171" s="159" t="s">
        <v>21433</v>
      </c>
      <c r="I1171" s="160">
        <v>2860.0</v>
      </c>
      <c r="J1171" s="161">
        <v>140.0</v>
      </c>
      <c r="K1171" s="162">
        <v>0.0</v>
      </c>
      <c r="L1171" s="163">
        <v>140.0</v>
      </c>
      <c r="M1171" s="163">
        <v>0.0</v>
      </c>
      <c r="N1171" s="163">
        <v>0.0</v>
      </c>
      <c r="O1171" s="163"/>
      <c r="P1171" s="163"/>
      <c r="Q1171" s="163"/>
      <c r="R1171" s="163"/>
      <c r="S1171" s="163"/>
      <c r="T1171" s="163"/>
    </row>
    <row r="1172" ht="18.75" hidden="1" customHeight="1">
      <c r="A1172" s="166">
        <v>45784.0</v>
      </c>
      <c r="B1172" s="158">
        <v>7234.0</v>
      </c>
      <c r="C1172" s="158" t="s">
        <v>21434</v>
      </c>
      <c r="D1172" s="158"/>
      <c r="E1172" s="158" t="s">
        <v>20634</v>
      </c>
      <c r="F1172" s="158"/>
      <c r="G1172" s="158" t="s">
        <v>21435</v>
      </c>
      <c r="H1172" s="159" t="s">
        <v>21435</v>
      </c>
      <c r="I1172" s="160">
        <v>3420.0</v>
      </c>
      <c r="J1172" s="161">
        <v>640.0</v>
      </c>
      <c r="K1172" s="162">
        <v>0.0</v>
      </c>
      <c r="L1172" s="163">
        <v>640.0</v>
      </c>
      <c r="M1172" s="163">
        <v>0.0</v>
      </c>
      <c r="N1172" s="163">
        <v>0.0</v>
      </c>
      <c r="O1172" s="163"/>
      <c r="P1172" s="163"/>
      <c r="Q1172" s="163"/>
      <c r="R1172" s="163"/>
      <c r="S1172" s="163"/>
      <c r="T1172" s="163"/>
    </row>
    <row r="1173" ht="18.75" hidden="1" customHeight="1">
      <c r="A1173" s="166">
        <v>45784.0</v>
      </c>
      <c r="B1173" s="158">
        <v>7235.0</v>
      </c>
      <c r="C1173" s="158" t="s">
        <v>1955</v>
      </c>
      <c r="D1173" s="158"/>
      <c r="E1173" s="158" t="s">
        <v>20634</v>
      </c>
      <c r="F1173" s="158"/>
      <c r="G1173" s="158" t="s">
        <v>21436</v>
      </c>
      <c r="H1173" s="159" t="s">
        <v>21436</v>
      </c>
      <c r="I1173" s="160">
        <v>3760.0</v>
      </c>
      <c r="J1173" s="161">
        <v>960.0</v>
      </c>
      <c r="K1173" s="162">
        <v>0.0</v>
      </c>
      <c r="L1173" s="163">
        <v>960.0</v>
      </c>
      <c r="M1173" s="163">
        <v>0.0</v>
      </c>
      <c r="N1173" s="163">
        <v>0.0</v>
      </c>
      <c r="O1173" s="163"/>
      <c r="P1173" s="163"/>
      <c r="Q1173" s="163"/>
      <c r="R1173" s="163"/>
      <c r="S1173" s="163"/>
      <c r="T1173" s="163"/>
    </row>
    <row r="1174" ht="18.75" hidden="1" customHeight="1">
      <c r="A1174" s="167">
        <v>45784.029001435185</v>
      </c>
      <c r="B1174" s="158">
        <v>7180.0</v>
      </c>
      <c r="C1174" s="158" t="s">
        <v>4017</v>
      </c>
      <c r="D1174" s="158"/>
      <c r="E1174" s="158" t="s">
        <v>20634</v>
      </c>
      <c r="F1174" s="158"/>
      <c r="G1174" s="158" t="s">
        <v>4500</v>
      </c>
      <c r="H1174" s="159" t="s">
        <v>4500</v>
      </c>
      <c r="I1174" s="160">
        <v>3320.0</v>
      </c>
      <c r="J1174" s="161">
        <v>500.0</v>
      </c>
      <c r="K1174" s="162">
        <v>500.0</v>
      </c>
      <c r="L1174" s="163">
        <v>0.0</v>
      </c>
      <c r="M1174" s="163">
        <v>0.0</v>
      </c>
      <c r="N1174" s="163">
        <v>0.0</v>
      </c>
      <c r="O1174" s="163"/>
      <c r="P1174" s="163"/>
      <c r="Q1174" s="163"/>
      <c r="R1174" s="163"/>
      <c r="S1174" s="163"/>
      <c r="T1174" s="163"/>
    </row>
    <row r="1175" ht="18.75" hidden="1" customHeight="1">
      <c r="A1175" s="157">
        <v>45785.0</v>
      </c>
      <c r="B1175" s="158">
        <v>15635.0</v>
      </c>
      <c r="C1175" s="158"/>
      <c r="D1175" s="158" t="s">
        <v>20695</v>
      </c>
      <c r="E1175" s="158">
        <v>8.0</v>
      </c>
      <c r="F1175" s="158" t="s">
        <v>20701</v>
      </c>
      <c r="G1175" s="158" t="s">
        <v>4834</v>
      </c>
      <c r="H1175" s="159" t="s">
        <v>20635</v>
      </c>
      <c r="I1175" s="160">
        <v>12340.0</v>
      </c>
      <c r="J1175" s="161">
        <v>2640.0</v>
      </c>
      <c r="K1175" s="165">
        <v>2640.0</v>
      </c>
      <c r="L1175" s="163"/>
      <c r="M1175" s="163"/>
      <c r="N1175" s="163"/>
      <c r="O1175" s="163"/>
      <c r="P1175" s="163"/>
      <c r="Q1175" s="163"/>
      <c r="R1175" s="163"/>
      <c r="S1175" s="163"/>
      <c r="T1175" s="163"/>
    </row>
    <row r="1176" ht="18.75" hidden="1" customHeight="1">
      <c r="A1176" s="157">
        <v>45785.0</v>
      </c>
      <c r="B1176" s="158">
        <v>15636.0</v>
      </c>
      <c r="C1176" s="158" t="s">
        <v>21437</v>
      </c>
      <c r="D1176" s="158" t="s">
        <v>20695</v>
      </c>
      <c r="E1176" s="158">
        <v>8.0</v>
      </c>
      <c r="F1176" s="158" t="s">
        <v>21438</v>
      </c>
      <c r="G1176" s="158" t="s">
        <v>4890</v>
      </c>
      <c r="H1176" s="159" t="s">
        <v>20635</v>
      </c>
      <c r="I1176" s="160">
        <v>10960.0</v>
      </c>
      <c r="J1176" s="161">
        <v>1260.0</v>
      </c>
      <c r="K1176" s="165">
        <v>1260.0</v>
      </c>
      <c r="L1176" s="163"/>
      <c r="M1176" s="163"/>
      <c r="N1176" s="163"/>
      <c r="O1176" s="163"/>
      <c r="P1176" s="163"/>
      <c r="Q1176" s="163"/>
      <c r="R1176" s="163"/>
      <c r="S1176" s="163"/>
      <c r="T1176" s="163"/>
    </row>
    <row r="1177" ht="18.75" hidden="1" customHeight="1">
      <c r="A1177" s="157">
        <v>45785.0</v>
      </c>
      <c r="B1177" s="158">
        <v>15637.0</v>
      </c>
      <c r="C1177" s="158" t="s">
        <v>20763</v>
      </c>
      <c r="D1177" s="158" t="s">
        <v>20673</v>
      </c>
      <c r="E1177" s="158">
        <v>12.0</v>
      </c>
      <c r="F1177" s="158" t="s">
        <v>21439</v>
      </c>
      <c r="G1177" s="158" t="s">
        <v>4889</v>
      </c>
      <c r="H1177" s="159" t="s">
        <v>20635</v>
      </c>
      <c r="I1177" s="160">
        <v>11780.0</v>
      </c>
      <c r="J1177" s="161">
        <v>1920.0</v>
      </c>
      <c r="K1177" s="165">
        <v>1920.0</v>
      </c>
      <c r="L1177" s="163"/>
      <c r="M1177" s="163"/>
      <c r="N1177" s="163"/>
      <c r="O1177" s="163"/>
      <c r="P1177" s="163"/>
      <c r="Q1177" s="163"/>
      <c r="R1177" s="163"/>
      <c r="S1177" s="163"/>
      <c r="T1177" s="163"/>
    </row>
    <row r="1178" ht="18.75" hidden="1" customHeight="1">
      <c r="A1178" s="166">
        <v>45785.0</v>
      </c>
      <c r="B1178" s="158">
        <v>7195.0</v>
      </c>
      <c r="C1178" s="158" t="s">
        <v>3265</v>
      </c>
      <c r="D1178" s="158"/>
      <c r="E1178" s="158" t="s">
        <v>20634</v>
      </c>
      <c r="F1178" s="158"/>
      <c r="G1178" s="158"/>
      <c r="H1178" s="159"/>
      <c r="I1178" s="160">
        <v>4100.0</v>
      </c>
      <c r="J1178" s="161">
        <v>1300.0</v>
      </c>
      <c r="K1178" s="162">
        <v>0.0</v>
      </c>
      <c r="L1178" s="163">
        <v>0.0</v>
      </c>
      <c r="M1178" s="163">
        <v>0.0</v>
      </c>
      <c r="N1178" s="163">
        <v>1300.0</v>
      </c>
      <c r="O1178" s="163"/>
      <c r="P1178" s="163"/>
      <c r="Q1178" s="163"/>
      <c r="R1178" s="163"/>
      <c r="S1178" s="163"/>
      <c r="T1178" s="163"/>
    </row>
    <row r="1179" ht="18.75" hidden="1" customHeight="1">
      <c r="A1179" s="166">
        <v>45785.0</v>
      </c>
      <c r="B1179" s="158">
        <v>7196.0</v>
      </c>
      <c r="C1179" s="158" t="s">
        <v>4035</v>
      </c>
      <c r="D1179" s="158"/>
      <c r="E1179" s="158" t="s">
        <v>20634</v>
      </c>
      <c r="F1179" s="158"/>
      <c r="G1179" s="158"/>
      <c r="H1179" s="159"/>
      <c r="I1179" s="160">
        <v>4220.0</v>
      </c>
      <c r="J1179" s="161">
        <v>1480.0</v>
      </c>
      <c r="K1179" s="162">
        <v>0.0</v>
      </c>
      <c r="L1179" s="163">
        <v>0.0</v>
      </c>
      <c r="M1179" s="163">
        <v>0.0</v>
      </c>
      <c r="N1179" s="163">
        <v>1480.0</v>
      </c>
      <c r="O1179" s="163"/>
      <c r="P1179" s="163"/>
      <c r="Q1179" s="163"/>
      <c r="R1179" s="163"/>
      <c r="S1179" s="163"/>
      <c r="T1179" s="163"/>
    </row>
    <row r="1180" ht="18.75" hidden="1" customHeight="1">
      <c r="A1180" s="166">
        <v>45785.0</v>
      </c>
      <c r="B1180" s="158">
        <v>7197.0</v>
      </c>
      <c r="C1180" s="158" t="s">
        <v>3265</v>
      </c>
      <c r="D1180" s="158"/>
      <c r="E1180" s="158" t="s">
        <v>20634</v>
      </c>
      <c r="F1180" s="158"/>
      <c r="G1180" s="158"/>
      <c r="H1180" s="159"/>
      <c r="I1180" s="160">
        <v>2860.0</v>
      </c>
      <c r="J1180" s="161">
        <v>60.0</v>
      </c>
      <c r="K1180" s="162">
        <v>0.0</v>
      </c>
      <c r="L1180" s="163">
        <v>60.0</v>
      </c>
      <c r="M1180" s="163">
        <v>0.0</v>
      </c>
      <c r="N1180" s="163">
        <v>0.0</v>
      </c>
      <c r="O1180" s="163"/>
      <c r="P1180" s="163"/>
      <c r="Q1180" s="163"/>
      <c r="R1180" s="163"/>
      <c r="S1180" s="163"/>
      <c r="T1180" s="163"/>
    </row>
    <row r="1181" ht="18.75" hidden="1" customHeight="1">
      <c r="A1181" s="166">
        <v>45785.0</v>
      </c>
      <c r="B1181" s="158">
        <v>7197.0</v>
      </c>
      <c r="C1181" s="158" t="s">
        <v>3265</v>
      </c>
      <c r="D1181" s="158"/>
      <c r="E1181" s="158" t="s">
        <v>20634</v>
      </c>
      <c r="F1181" s="158"/>
      <c r="G1181" s="158"/>
      <c r="H1181" s="159"/>
      <c r="I1181" s="160">
        <v>2860.0</v>
      </c>
      <c r="J1181" s="161">
        <v>60.0</v>
      </c>
      <c r="K1181" s="162">
        <v>0.0</v>
      </c>
      <c r="L1181" s="163">
        <v>60.0</v>
      </c>
      <c r="M1181" s="163">
        <v>0.0</v>
      </c>
      <c r="N1181" s="163">
        <v>0.0</v>
      </c>
      <c r="O1181" s="163"/>
      <c r="P1181" s="163"/>
      <c r="Q1181" s="163"/>
      <c r="R1181" s="163"/>
      <c r="S1181" s="163"/>
      <c r="T1181" s="163"/>
    </row>
    <row r="1182" ht="18.75" hidden="1" customHeight="1">
      <c r="A1182" s="157">
        <v>45785.0</v>
      </c>
      <c r="B1182" s="158">
        <v>15638.0</v>
      </c>
      <c r="C1182" s="158" t="s">
        <v>4082</v>
      </c>
      <c r="D1182" s="158" t="s">
        <v>20695</v>
      </c>
      <c r="E1182" s="158">
        <v>14.0</v>
      </c>
      <c r="F1182" s="158" t="s">
        <v>21440</v>
      </c>
      <c r="G1182" s="158" t="s">
        <v>4109</v>
      </c>
      <c r="H1182" s="159" t="s">
        <v>20635</v>
      </c>
      <c r="I1182" s="160">
        <v>12280.0</v>
      </c>
      <c r="J1182" s="161">
        <v>2560.0</v>
      </c>
      <c r="K1182" s="165">
        <v>2560.0</v>
      </c>
      <c r="L1182" s="163"/>
      <c r="M1182" s="163"/>
      <c r="N1182" s="163"/>
      <c r="O1182" s="163"/>
      <c r="P1182" s="163"/>
      <c r="Q1182" s="163"/>
      <c r="R1182" s="163"/>
      <c r="S1182" s="163"/>
      <c r="T1182" s="163"/>
    </row>
    <row r="1183" ht="18.75" hidden="1" customHeight="1">
      <c r="A1183" s="157">
        <v>45785.0</v>
      </c>
      <c r="B1183" s="158">
        <v>15639.0</v>
      </c>
      <c r="C1183" s="158" t="s">
        <v>20763</v>
      </c>
      <c r="D1183" s="158" t="s">
        <v>20677</v>
      </c>
      <c r="E1183" s="158">
        <v>6.0</v>
      </c>
      <c r="F1183" s="158" t="s">
        <v>21085</v>
      </c>
      <c r="G1183" s="158" t="s">
        <v>4551</v>
      </c>
      <c r="H1183" s="159" t="s">
        <v>20635</v>
      </c>
      <c r="I1183" s="160">
        <v>11360.0</v>
      </c>
      <c r="J1183" s="161">
        <v>1520.0</v>
      </c>
      <c r="K1183" s="165">
        <v>1520.0</v>
      </c>
      <c r="L1183" s="163"/>
      <c r="M1183" s="163"/>
      <c r="N1183" s="163"/>
      <c r="O1183" s="163"/>
      <c r="P1183" s="163"/>
      <c r="Q1183" s="163"/>
      <c r="R1183" s="163"/>
      <c r="S1183" s="163"/>
      <c r="T1183" s="163"/>
    </row>
    <row r="1184" ht="18.75" hidden="1" customHeight="1">
      <c r="A1184" s="166">
        <v>45785.0</v>
      </c>
      <c r="B1184" s="158">
        <v>7198.0</v>
      </c>
      <c r="C1184" s="158" t="s">
        <v>4042</v>
      </c>
      <c r="D1184" s="158"/>
      <c r="E1184" s="158" t="s">
        <v>20634</v>
      </c>
      <c r="F1184" s="158"/>
      <c r="G1184" s="158"/>
      <c r="H1184" s="159"/>
      <c r="I1184" s="160">
        <v>4680.0</v>
      </c>
      <c r="J1184" s="161">
        <v>1580.0</v>
      </c>
      <c r="K1184" s="162">
        <v>0.0</v>
      </c>
      <c r="L1184" s="163">
        <v>0.0</v>
      </c>
      <c r="M1184" s="163">
        <v>0.0</v>
      </c>
      <c r="N1184" s="163">
        <v>1580.0</v>
      </c>
      <c r="O1184" s="163"/>
      <c r="P1184" s="163"/>
      <c r="Q1184" s="163"/>
      <c r="R1184" s="163"/>
      <c r="S1184" s="163"/>
      <c r="T1184" s="163"/>
    </row>
    <row r="1185" ht="18.75" hidden="1" customHeight="1">
      <c r="A1185" s="166">
        <v>45785.0</v>
      </c>
      <c r="B1185" s="158">
        <v>7199.0</v>
      </c>
      <c r="C1185" s="158" t="s">
        <v>4017</v>
      </c>
      <c r="D1185" s="158"/>
      <c r="E1185" s="158" t="s">
        <v>20634</v>
      </c>
      <c r="F1185" s="158"/>
      <c r="G1185" s="158" t="s">
        <v>4500</v>
      </c>
      <c r="H1185" s="159" t="s">
        <v>4500</v>
      </c>
      <c r="I1185" s="160">
        <v>3220.0</v>
      </c>
      <c r="J1185" s="161">
        <v>540.0</v>
      </c>
      <c r="K1185" s="162">
        <v>540.0</v>
      </c>
      <c r="L1185" s="163">
        <v>0.0</v>
      </c>
      <c r="M1185" s="163">
        <v>0.0</v>
      </c>
      <c r="N1185" s="163">
        <v>0.0</v>
      </c>
      <c r="O1185" s="163"/>
      <c r="P1185" s="163"/>
      <c r="Q1185" s="163"/>
      <c r="R1185" s="163"/>
      <c r="S1185" s="163"/>
      <c r="T1185" s="163"/>
    </row>
    <row r="1186" ht="18.75" hidden="1" customHeight="1">
      <c r="A1186" s="166">
        <v>45785.0</v>
      </c>
      <c r="B1186" s="158">
        <v>7200.0</v>
      </c>
      <c r="C1186" s="158" t="s">
        <v>4035</v>
      </c>
      <c r="D1186" s="158"/>
      <c r="E1186" s="158" t="s">
        <v>20634</v>
      </c>
      <c r="F1186" s="158"/>
      <c r="G1186" s="158"/>
      <c r="H1186" s="159"/>
      <c r="I1186" s="160">
        <v>4820.0</v>
      </c>
      <c r="J1186" s="161">
        <v>2060.0</v>
      </c>
      <c r="K1186" s="162">
        <v>0.0</v>
      </c>
      <c r="L1186" s="163">
        <v>0.0</v>
      </c>
      <c r="M1186" s="163">
        <v>0.0</v>
      </c>
      <c r="N1186" s="163">
        <v>2060.0</v>
      </c>
      <c r="O1186" s="163"/>
      <c r="P1186" s="163"/>
      <c r="Q1186" s="163"/>
      <c r="R1186" s="163"/>
      <c r="S1186" s="163"/>
      <c r="T1186" s="163"/>
    </row>
    <row r="1187" ht="18.75" hidden="1" customHeight="1">
      <c r="A1187" s="166">
        <v>45785.0</v>
      </c>
      <c r="B1187" s="158">
        <v>7201.0</v>
      </c>
      <c r="C1187" s="158" t="s">
        <v>744</v>
      </c>
      <c r="D1187" s="158"/>
      <c r="E1187" s="158" t="s">
        <v>20634</v>
      </c>
      <c r="F1187" s="158"/>
      <c r="G1187" s="158"/>
      <c r="H1187" s="159"/>
      <c r="I1187" s="160">
        <v>3220.0</v>
      </c>
      <c r="J1187" s="161">
        <v>620.0</v>
      </c>
      <c r="K1187" s="162">
        <v>620.0</v>
      </c>
      <c r="L1187" s="163">
        <v>0.0</v>
      </c>
      <c r="M1187" s="163">
        <v>0.0</v>
      </c>
      <c r="N1187" s="163">
        <v>0.0</v>
      </c>
      <c r="O1187" s="163"/>
      <c r="P1187" s="163"/>
      <c r="Q1187" s="163"/>
      <c r="R1187" s="163"/>
      <c r="S1187" s="163"/>
      <c r="T1187" s="163"/>
    </row>
    <row r="1188" ht="18.75" hidden="1" customHeight="1">
      <c r="A1188" s="157">
        <v>45785.0</v>
      </c>
      <c r="B1188" s="158">
        <v>15641.0</v>
      </c>
      <c r="C1188" s="158" t="s">
        <v>21441</v>
      </c>
      <c r="D1188" s="158" t="s">
        <v>20695</v>
      </c>
      <c r="E1188" s="158">
        <v>8.0</v>
      </c>
      <c r="F1188" s="158" t="s">
        <v>20700</v>
      </c>
      <c r="G1188" s="158" t="s">
        <v>4891</v>
      </c>
      <c r="H1188" s="159" t="s">
        <v>20635</v>
      </c>
      <c r="I1188" s="160">
        <v>11680.0</v>
      </c>
      <c r="J1188" s="161">
        <v>1980.0</v>
      </c>
      <c r="K1188" s="165">
        <v>1980.0</v>
      </c>
      <c r="L1188" s="163"/>
      <c r="M1188" s="163"/>
      <c r="N1188" s="163"/>
      <c r="O1188" s="163"/>
      <c r="P1188" s="163"/>
      <c r="Q1188" s="163"/>
      <c r="R1188" s="163"/>
      <c r="S1188" s="163"/>
      <c r="T1188" s="163"/>
    </row>
    <row r="1189" ht="18.75" hidden="1" customHeight="1">
      <c r="A1189" s="157">
        <v>45785.0</v>
      </c>
      <c r="B1189" s="158">
        <v>15642.0</v>
      </c>
      <c r="C1189" s="158" t="s">
        <v>20820</v>
      </c>
      <c r="D1189" s="158" t="s">
        <v>20673</v>
      </c>
      <c r="E1189" s="158">
        <v>8.0</v>
      </c>
      <c r="F1189" s="158" t="s">
        <v>20969</v>
      </c>
      <c r="G1189" s="158" t="s">
        <v>4538</v>
      </c>
      <c r="H1189" s="159" t="s">
        <v>20635</v>
      </c>
      <c r="I1189" s="160">
        <v>11620.0</v>
      </c>
      <c r="J1189" s="161">
        <v>1780.0</v>
      </c>
      <c r="K1189" s="165">
        <v>1780.0</v>
      </c>
      <c r="L1189" s="163"/>
      <c r="M1189" s="163"/>
      <c r="N1189" s="163"/>
      <c r="O1189" s="163"/>
      <c r="P1189" s="163"/>
      <c r="Q1189" s="163"/>
      <c r="R1189" s="163"/>
      <c r="S1189" s="163"/>
      <c r="T1189" s="163"/>
    </row>
    <row r="1190" ht="18.75" hidden="1" customHeight="1">
      <c r="A1190" s="166">
        <v>45785.0</v>
      </c>
      <c r="B1190" s="158">
        <v>7202.0</v>
      </c>
      <c r="C1190" s="158" t="s">
        <v>4017</v>
      </c>
      <c r="D1190" s="158"/>
      <c r="E1190" s="158" t="s">
        <v>20634</v>
      </c>
      <c r="F1190" s="158"/>
      <c r="G1190" s="158" t="s">
        <v>4500</v>
      </c>
      <c r="H1190" s="159" t="s">
        <v>4500</v>
      </c>
      <c r="I1190" s="160">
        <v>2940.0</v>
      </c>
      <c r="J1190" s="161">
        <v>400.0</v>
      </c>
      <c r="K1190" s="162">
        <v>400.0</v>
      </c>
      <c r="L1190" s="163">
        <v>0.0</v>
      </c>
      <c r="M1190" s="163">
        <v>0.0</v>
      </c>
      <c r="N1190" s="163">
        <v>0.0</v>
      </c>
      <c r="O1190" s="163"/>
      <c r="P1190" s="163"/>
      <c r="Q1190" s="163"/>
      <c r="R1190" s="163"/>
      <c r="S1190" s="163"/>
      <c r="T1190" s="163"/>
    </row>
    <row r="1191" ht="18.75" hidden="1" customHeight="1">
      <c r="A1191" s="157">
        <v>45785.0</v>
      </c>
      <c r="B1191" s="158">
        <v>15643.0</v>
      </c>
      <c r="C1191" s="158" t="s">
        <v>4017</v>
      </c>
      <c r="D1191" s="158" t="s">
        <v>20673</v>
      </c>
      <c r="E1191" s="158">
        <v>8.0</v>
      </c>
      <c r="F1191" s="158" t="s">
        <v>20915</v>
      </c>
      <c r="G1191" s="158" t="s">
        <v>4500</v>
      </c>
      <c r="H1191" s="159" t="s">
        <v>20635</v>
      </c>
      <c r="I1191" s="160">
        <v>13960.0</v>
      </c>
      <c r="J1191" s="161">
        <v>4120.0</v>
      </c>
      <c r="K1191" s="165">
        <v>4120.0</v>
      </c>
      <c r="L1191" s="163"/>
      <c r="M1191" s="163"/>
      <c r="N1191" s="163"/>
      <c r="O1191" s="163"/>
      <c r="P1191" s="163"/>
      <c r="Q1191" s="163"/>
      <c r="R1191" s="163"/>
      <c r="S1191" s="163"/>
      <c r="T1191" s="163"/>
    </row>
    <row r="1192" ht="18.75" hidden="1" customHeight="1">
      <c r="A1192" s="157">
        <v>45785.0</v>
      </c>
      <c r="B1192" s="158">
        <v>15644.0</v>
      </c>
      <c r="C1192" s="158" t="s">
        <v>739</v>
      </c>
      <c r="D1192" s="158" t="s">
        <v>20695</v>
      </c>
      <c r="E1192" s="158" t="s">
        <v>132</v>
      </c>
      <c r="F1192" s="158" t="s">
        <v>21442</v>
      </c>
      <c r="G1192" s="158" t="s">
        <v>738</v>
      </c>
      <c r="H1192" s="159" t="s">
        <v>20669</v>
      </c>
      <c r="I1192" s="160">
        <v>10360.0</v>
      </c>
      <c r="J1192" s="161">
        <v>400.0</v>
      </c>
      <c r="K1192" s="162"/>
      <c r="L1192" s="164">
        <v>400.0</v>
      </c>
      <c r="M1192" s="163"/>
      <c r="N1192" s="163"/>
      <c r="O1192" s="163"/>
      <c r="P1192" s="163"/>
      <c r="Q1192" s="163"/>
      <c r="R1192" s="163"/>
      <c r="S1192" s="163"/>
      <c r="T1192" s="163"/>
    </row>
    <row r="1193" ht="18.75" hidden="1" customHeight="1">
      <c r="A1193" s="157">
        <v>45785.0</v>
      </c>
      <c r="B1193" s="158">
        <v>15645.0</v>
      </c>
      <c r="C1193" s="158" t="s">
        <v>4671</v>
      </c>
      <c r="D1193" s="158" t="s">
        <v>20673</v>
      </c>
      <c r="E1193" s="158">
        <v>8.0</v>
      </c>
      <c r="F1193" s="158" t="s">
        <v>21411</v>
      </c>
      <c r="G1193" s="158" t="s">
        <v>4868</v>
      </c>
      <c r="H1193" s="159" t="s">
        <v>20635</v>
      </c>
      <c r="I1193" s="160">
        <v>15920.0</v>
      </c>
      <c r="J1193" s="161">
        <v>6080.0</v>
      </c>
      <c r="K1193" s="165">
        <v>6080.0</v>
      </c>
      <c r="L1193" s="163"/>
      <c r="M1193" s="163"/>
      <c r="N1193" s="163"/>
      <c r="O1193" s="163"/>
      <c r="P1193" s="163"/>
      <c r="Q1193" s="163"/>
      <c r="R1193" s="163"/>
      <c r="S1193" s="163"/>
      <c r="T1193" s="163"/>
    </row>
    <row r="1194" ht="18.75" hidden="1" customHeight="1">
      <c r="A1194" s="157">
        <v>45785.0</v>
      </c>
      <c r="B1194" s="158">
        <v>15646.0</v>
      </c>
      <c r="C1194" s="158" t="s">
        <v>739</v>
      </c>
      <c r="D1194" s="158" t="s">
        <v>20695</v>
      </c>
      <c r="E1194" s="158" t="s">
        <v>132</v>
      </c>
      <c r="F1194" s="158" t="s">
        <v>21443</v>
      </c>
      <c r="G1194" s="158" t="s">
        <v>4772</v>
      </c>
      <c r="H1194" s="159" t="s">
        <v>20635</v>
      </c>
      <c r="I1194" s="160">
        <v>10920.0</v>
      </c>
      <c r="J1194" s="161">
        <v>960.0</v>
      </c>
      <c r="K1194" s="165">
        <v>960.0</v>
      </c>
      <c r="L1194" s="163"/>
      <c r="M1194" s="163"/>
      <c r="N1194" s="163"/>
      <c r="O1194" s="163"/>
      <c r="P1194" s="163"/>
      <c r="Q1194" s="163"/>
      <c r="R1194" s="163"/>
      <c r="S1194" s="163"/>
      <c r="T1194" s="163"/>
    </row>
    <row r="1195" ht="18.75" hidden="1" customHeight="1">
      <c r="A1195" s="157">
        <v>45785.0</v>
      </c>
      <c r="B1195" s="158">
        <v>15647.0</v>
      </c>
      <c r="C1195" s="158" t="s">
        <v>3265</v>
      </c>
      <c r="D1195" s="158" t="s">
        <v>20695</v>
      </c>
      <c r="E1195" s="158">
        <v>8.0</v>
      </c>
      <c r="F1195" s="158" t="s">
        <v>20699</v>
      </c>
      <c r="G1195" s="158" t="s">
        <v>196</v>
      </c>
      <c r="H1195" s="159" t="s">
        <v>20635</v>
      </c>
      <c r="I1195" s="160">
        <v>11560.0</v>
      </c>
      <c r="J1195" s="161">
        <v>1860.0</v>
      </c>
      <c r="K1195" s="165">
        <v>1860.0</v>
      </c>
      <c r="L1195" s="163"/>
      <c r="M1195" s="163"/>
      <c r="N1195" s="163"/>
      <c r="O1195" s="163"/>
      <c r="P1195" s="163"/>
      <c r="Q1195" s="163"/>
      <c r="R1195" s="163"/>
      <c r="S1195" s="163"/>
      <c r="T1195" s="163"/>
    </row>
    <row r="1196" ht="18.75" hidden="1" customHeight="1">
      <c r="A1196" s="157">
        <v>45785.0</v>
      </c>
      <c r="B1196" s="158">
        <v>15701.0</v>
      </c>
      <c r="C1196" s="158" t="s">
        <v>20674</v>
      </c>
      <c r="D1196" s="158" t="s">
        <v>20673</v>
      </c>
      <c r="E1196" s="158">
        <v>14.0</v>
      </c>
      <c r="F1196" s="158"/>
      <c r="G1196" s="158" t="s">
        <v>21444</v>
      </c>
      <c r="H1196" s="159" t="s">
        <v>20669</v>
      </c>
      <c r="I1196" s="160">
        <v>31560.0</v>
      </c>
      <c r="J1196" s="161">
        <v>21700.0</v>
      </c>
      <c r="K1196" s="162"/>
      <c r="L1196" s="168">
        <v>21700.0</v>
      </c>
      <c r="M1196" s="163"/>
      <c r="N1196" s="163"/>
      <c r="O1196" s="163"/>
      <c r="P1196" s="163"/>
      <c r="Q1196" s="163"/>
      <c r="R1196" s="163"/>
      <c r="S1196" s="163"/>
      <c r="T1196" s="163"/>
    </row>
    <row r="1197" ht="18.75" hidden="1" customHeight="1">
      <c r="A1197" s="167">
        <v>45785.029011018516</v>
      </c>
      <c r="B1197" s="158">
        <v>7194.0</v>
      </c>
      <c r="C1197" s="158" t="s">
        <v>4017</v>
      </c>
      <c r="D1197" s="158"/>
      <c r="E1197" s="158" t="s">
        <v>20634</v>
      </c>
      <c r="F1197" s="158"/>
      <c r="G1197" s="158" t="s">
        <v>4500</v>
      </c>
      <c r="H1197" s="159" t="s">
        <v>4500</v>
      </c>
      <c r="I1197" s="160">
        <v>3120.0</v>
      </c>
      <c r="J1197" s="161">
        <v>540.0</v>
      </c>
      <c r="K1197" s="162">
        <v>540.0</v>
      </c>
      <c r="L1197" s="163">
        <v>0.0</v>
      </c>
      <c r="M1197" s="163">
        <v>0.0</v>
      </c>
      <c r="N1197" s="163">
        <v>0.0</v>
      </c>
      <c r="O1197" s="163"/>
      <c r="P1197" s="163"/>
      <c r="Q1197" s="163"/>
      <c r="R1197" s="163"/>
      <c r="S1197" s="163"/>
      <c r="T1197" s="163"/>
    </row>
    <row r="1198" ht="18.75" hidden="1" customHeight="1">
      <c r="A1198" s="157">
        <v>45786.0</v>
      </c>
      <c r="B1198" s="158">
        <v>15648.0</v>
      </c>
      <c r="C1198" s="158" t="s">
        <v>267</v>
      </c>
      <c r="D1198" s="158" t="s">
        <v>20673</v>
      </c>
      <c r="E1198" s="158">
        <v>8.0</v>
      </c>
      <c r="F1198" s="158" t="s">
        <v>21445</v>
      </c>
      <c r="G1198" s="158" t="s">
        <v>4301</v>
      </c>
      <c r="H1198" s="159" t="s">
        <v>20635</v>
      </c>
      <c r="I1198" s="160">
        <v>10660.0</v>
      </c>
      <c r="J1198" s="161">
        <v>820.0</v>
      </c>
      <c r="K1198" s="165">
        <v>820.0</v>
      </c>
      <c r="L1198" s="163"/>
      <c r="M1198" s="163"/>
      <c r="N1198" s="163"/>
      <c r="O1198" s="163"/>
      <c r="P1198" s="163"/>
      <c r="Q1198" s="163"/>
      <c r="R1198" s="163"/>
      <c r="S1198" s="163"/>
      <c r="T1198" s="163"/>
    </row>
    <row r="1199" ht="18.75" hidden="1" customHeight="1">
      <c r="A1199" s="157">
        <v>45786.0</v>
      </c>
      <c r="B1199" s="158">
        <v>15649.0</v>
      </c>
      <c r="C1199" s="158" t="s">
        <v>21446</v>
      </c>
      <c r="D1199" s="158" t="s">
        <v>20687</v>
      </c>
      <c r="E1199" s="158">
        <v>16.0</v>
      </c>
      <c r="F1199" s="158" t="s">
        <v>20717</v>
      </c>
      <c r="G1199" s="158" t="s">
        <v>4892</v>
      </c>
      <c r="H1199" s="159" t="s">
        <v>20635</v>
      </c>
      <c r="I1199" s="160">
        <v>12580.0</v>
      </c>
      <c r="J1199" s="161">
        <v>2540.0</v>
      </c>
      <c r="K1199" s="165">
        <v>2540.0</v>
      </c>
      <c r="L1199" s="163"/>
      <c r="M1199" s="163"/>
      <c r="N1199" s="163"/>
      <c r="O1199" s="163"/>
      <c r="P1199" s="163"/>
      <c r="Q1199" s="163"/>
      <c r="R1199" s="163"/>
      <c r="S1199" s="163"/>
      <c r="T1199" s="163"/>
    </row>
    <row r="1200" ht="18.75" hidden="1" customHeight="1">
      <c r="A1200" s="157">
        <v>45786.0</v>
      </c>
      <c r="B1200" s="158">
        <v>15650.0</v>
      </c>
      <c r="C1200" s="158" t="s">
        <v>3084</v>
      </c>
      <c r="D1200" s="158" t="s">
        <v>20673</v>
      </c>
      <c r="E1200" s="158">
        <v>8.0</v>
      </c>
      <c r="F1200" s="158" t="s">
        <v>20700</v>
      </c>
      <c r="G1200" s="158" t="s">
        <v>4893</v>
      </c>
      <c r="H1200" s="159" t="s">
        <v>20638</v>
      </c>
      <c r="I1200" s="160">
        <v>9700.0</v>
      </c>
      <c r="J1200" s="161">
        <v>-140.0</v>
      </c>
      <c r="K1200" s="162"/>
      <c r="L1200" s="163"/>
      <c r="M1200" s="163"/>
      <c r="N1200" s="168">
        <v>-140.0</v>
      </c>
      <c r="O1200" s="163"/>
      <c r="P1200" s="163"/>
      <c r="Q1200" s="163"/>
      <c r="R1200" s="163"/>
      <c r="S1200" s="163"/>
      <c r="T1200" s="163"/>
    </row>
    <row r="1201" ht="18.75" hidden="1" customHeight="1">
      <c r="A1201" s="157">
        <v>45786.0</v>
      </c>
      <c r="B1201" s="158">
        <v>15651.0</v>
      </c>
      <c r="C1201" s="158" t="s">
        <v>20781</v>
      </c>
      <c r="D1201" s="158" t="s">
        <v>20677</v>
      </c>
      <c r="E1201" s="158">
        <v>8.0</v>
      </c>
      <c r="F1201" s="158" t="s">
        <v>20883</v>
      </c>
      <c r="G1201" s="158" t="s">
        <v>21447</v>
      </c>
      <c r="H1201" s="159" t="s">
        <v>20635</v>
      </c>
      <c r="I1201" s="160">
        <v>12580.0</v>
      </c>
      <c r="J1201" s="161">
        <v>2560.0</v>
      </c>
      <c r="K1201" s="165">
        <v>2560.0</v>
      </c>
      <c r="L1201" s="163"/>
      <c r="M1201" s="163"/>
      <c r="N1201" s="163"/>
      <c r="O1201" s="163"/>
      <c r="P1201" s="163"/>
      <c r="Q1201" s="163"/>
      <c r="R1201" s="163"/>
      <c r="S1201" s="163"/>
      <c r="T1201" s="163"/>
    </row>
    <row r="1202" ht="18.75" hidden="1" customHeight="1">
      <c r="A1202" s="157">
        <v>45786.0</v>
      </c>
      <c r="B1202" s="158">
        <v>15652.0</v>
      </c>
      <c r="C1202" s="158" t="s">
        <v>21448</v>
      </c>
      <c r="D1202" s="158" t="s">
        <v>20677</v>
      </c>
      <c r="E1202" s="158">
        <v>8.0</v>
      </c>
      <c r="F1202" s="158" t="s">
        <v>20733</v>
      </c>
      <c r="G1202" s="158" t="s">
        <v>4894</v>
      </c>
      <c r="H1202" s="159" t="s">
        <v>20637</v>
      </c>
      <c r="I1202" s="160">
        <v>10960.0</v>
      </c>
      <c r="J1202" s="161">
        <v>940.0</v>
      </c>
      <c r="K1202" s="162"/>
      <c r="L1202" s="163"/>
      <c r="M1202" s="164">
        <v>940.0</v>
      </c>
      <c r="N1202" s="163"/>
      <c r="O1202" s="163"/>
      <c r="P1202" s="163"/>
      <c r="Q1202" s="163"/>
      <c r="R1202" s="163"/>
      <c r="S1202" s="163"/>
      <c r="T1202" s="163"/>
    </row>
    <row r="1203" ht="18.75" hidden="1" customHeight="1">
      <c r="A1203" s="166">
        <v>45786.0</v>
      </c>
      <c r="B1203" s="158">
        <v>7204.0</v>
      </c>
      <c r="C1203" s="158" t="s">
        <v>3980</v>
      </c>
      <c r="D1203" s="158"/>
      <c r="E1203" s="158" t="s">
        <v>20634</v>
      </c>
      <c r="F1203" s="158"/>
      <c r="G1203" s="158"/>
      <c r="H1203" s="159"/>
      <c r="I1203" s="160">
        <v>3040.0</v>
      </c>
      <c r="J1203" s="161">
        <v>760.0</v>
      </c>
      <c r="K1203" s="162">
        <v>760.0</v>
      </c>
      <c r="L1203" s="163">
        <v>0.0</v>
      </c>
      <c r="M1203" s="163">
        <v>0.0</v>
      </c>
      <c r="N1203" s="163">
        <v>0.0</v>
      </c>
      <c r="O1203" s="163"/>
      <c r="P1203" s="163"/>
      <c r="Q1203" s="163"/>
      <c r="R1203" s="163"/>
      <c r="S1203" s="163"/>
      <c r="T1203" s="163"/>
    </row>
    <row r="1204" ht="18.75" hidden="1" customHeight="1">
      <c r="A1204" s="166">
        <v>45786.0</v>
      </c>
      <c r="B1204" s="158">
        <v>7205.0</v>
      </c>
      <c r="C1204" s="158" t="s">
        <v>744</v>
      </c>
      <c r="D1204" s="158"/>
      <c r="E1204" s="158" t="s">
        <v>20634</v>
      </c>
      <c r="F1204" s="158"/>
      <c r="G1204" s="158"/>
      <c r="H1204" s="159"/>
      <c r="I1204" s="160">
        <v>3140.0</v>
      </c>
      <c r="J1204" s="161">
        <v>540.0</v>
      </c>
      <c r="K1204" s="162">
        <v>540.0</v>
      </c>
      <c r="L1204" s="163">
        <v>0.0</v>
      </c>
      <c r="M1204" s="163">
        <v>0.0</v>
      </c>
      <c r="N1204" s="163">
        <v>0.0</v>
      </c>
      <c r="O1204" s="163"/>
      <c r="P1204" s="163"/>
      <c r="Q1204" s="163"/>
      <c r="R1204" s="163"/>
      <c r="S1204" s="163"/>
      <c r="T1204" s="163"/>
    </row>
    <row r="1205" ht="18.75" hidden="1" customHeight="1">
      <c r="A1205" s="166">
        <v>45786.0</v>
      </c>
      <c r="B1205" s="158">
        <v>7206.0</v>
      </c>
      <c r="C1205" s="158" t="s">
        <v>4339</v>
      </c>
      <c r="D1205" s="158"/>
      <c r="E1205" s="158" t="s">
        <v>20634</v>
      </c>
      <c r="F1205" s="158"/>
      <c r="G1205" s="158"/>
      <c r="H1205" s="159"/>
      <c r="I1205" s="160">
        <v>3360.0</v>
      </c>
      <c r="J1205" s="161">
        <v>400.0</v>
      </c>
      <c r="K1205" s="162">
        <v>0.0</v>
      </c>
      <c r="L1205" s="163">
        <v>400.0</v>
      </c>
      <c r="M1205" s="163">
        <v>0.0</v>
      </c>
      <c r="N1205" s="163">
        <v>0.0</v>
      </c>
      <c r="O1205" s="163"/>
      <c r="P1205" s="163"/>
      <c r="Q1205" s="163"/>
      <c r="R1205" s="163"/>
      <c r="S1205" s="163"/>
      <c r="T1205" s="163"/>
    </row>
    <row r="1206" ht="18.75" hidden="1" customHeight="1">
      <c r="A1206" s="157">
        <v>45786.0</v>
      </c>
      <c r="B1206" s="158">
        <v>15653.0</v>
      </c>
      <c r="C1206" s="158" t="s">
        <v>20751</v>
      </c>
      <c r="D1206" s="158" t="s">
        <v>20673</v>
      </c>
      <c r="E1206" s="158">
        <v>8.0</v>
      </c>
      <c r="F1206" s="158" t="s">
        <v>20700</v>
      </c>
      <c r="G1206" s="158" t="s">
        <v>4895</v>
      </c>
      <c r="H1206" s="159" t="s">
        <v>20635</v>
      </c>
      <c r="I1206" s="160">
        <v>11040.0</v>
      </c>
      <c r="J1206" s="161">
        <v>1200.0</v>
      </c>
      <c r="K1206" s="165">
        <v>1200.0</v>
      </c>
      <c r="L1206" s="163"/>
      <c r="M1206" s="163"/>
      <c r="N1206" s="163"/>
      <c r="O1206" s="163"/>
      <c r="P1206" s="163"/>
      <c r="Q1206" s="163"/>
      <c r="R1206" s="163"/>
      <c r="S1206" s="163"/>
      <c r="T1206" s="163"/>
    </row>
    <row r="1207" ht="18.75" hidden="1" customHeight="1">
      <c r="A1207" s="157">
        <v>45786.0</v>
      </c>
      <c r="B1207" s="158">
        <v>15654.0</v>
      </c>
      <c r="C1207" s="158" t="s">
        <v>20882</v>
      </c>
      <c r="D1207" s="158" t="s">
        <v>20695</v>
      </c>
      <c r="E1207" s="158">
        <v>8.0</v>
      </c>
      <c r="F1207" s="158" t="s">
        <v>21376</v>
      </c>
      <c r="G1207" s="158" t="s">
        <v>4041</v>
      </c>
      <c r="H1207" s="159" t="s">
        <v>20635</v>
      </c>
      <c r="I1207" s="160">
        <v>10520.0</v>
      </c>
      <c r="J1207" s="161">
        <v>820.0</v>
      </c>
      <c r="K1207" s="165">
        <v>820.0</v>
      </c>
      <c r="L1207" s="163"/>
      <c r="M1207" s="163"/>
      <c r="N1207" s="163"/>
      <c r="O1207" s="163"/>
      <c r="P1207" s="163"/>
      <c r="Q1207" s="163"/>
      <c r="R1207" s="163"/>
      <c r="S1207" s="163"/>
      <c r="T1207" s="163"/>
    </row>
    <row r="1208" ht="18.75" hidden="1" customHeight="1">
      <c r="A1208" s="157">
        <v>45786.0</v>
      </c>
      <c r="B1208" s="158">
        <v>15655.0</v>
      </c>
      <c r="C1208" s="158" t="s">
        <v>21449</v>
      </c>
      <c r="D1208" s="158" t="s">
        <v>20677</v>
      </c>
      <c r="E1208" s="158">
        <v>4.0</v>
      </c>
      <c r="F1208" s="158" t="s">
        <v>21153</v>
      </c>
      <c r="G1208" s="158" t="s">
        <v>4897</v>
      </c>
      <c r="H1208" s="159" t="s">
        <v>20669</v>
      </c>
      <c r="I1208" s="160">
        <v>10400.0</v>
      </c>
      <c r="J1208" s="161">
        <v>620.0</v>
      </c>
      <c r="K1208" s="162"/>
      <c r="L1208" s="164">
        <v>620.0</v>
      </c>
      <c r="M1208" s="163"/>
      <c r="N1208" s="163"/>
      <c r="O1208" s="163"/>
      <c r="P1208" s="163"/>
      <c r="Q1208" s="163"/>
      <c r="R1208" s="163"/>
      <c r="S1208" s="163"/>
      <c r="T1208" s="163"/>
    </row>
    <row r="1209" ht="18.75" hidden="1" customHeight="1">
      <c r="A1209" s="157">
        <v>45786.0</v>
      </c>
      <c r="B1209" s="158">
        <v>15656.0</v>
      </c>
      <c r="C1209" s="158" t="s">
        <v>2851</v>
      </c>
      <c r="D1209" s="158" t="s">
        <v>20673</v>
      </c>
      <c r="E1209" s="158">
        <v>8.0</v>
      </c>
      <c r="F1209" s="158" t="s">
        <v>21391</v>
      </c>
      <c r="G1209" s="158" t="s">
        <v>4135</v>
      </c>
      <c r="H1209" s="159" t="s">
        <v>20635</v>
      </c>
      <c r="I1209" s="160">
        <v>12060.0</v>
      </c>
      <c r="J1209" s="161">
        <v>2220.0</v>
      </c>
      <c r="K1209" s="165">
        <v>2220.0</v>
      </c>
      <c r="L1209" s="163"/>
      <c r="M1209" s="163"/>
      <c r="N1209" s="163"/>
      <c r="O1209" s="163"/>
      <c r="P1209" s="163"/>
      <c r="Q1209" s="163"/>
      <c r="R1209" s="163"/>
      <c r="S1209" s="163"/>
      <c r="T1209" s="163"/>
    </row>
    <row r="1210" ht="18.75" hidden="1" customHeight="1">
      <c r="A1210" s="157">
        <v>45786.0</v>
      </c>
      <c r="B1210" s="158">
        <v>15657.0</v>
      </c>
      <c r="C1210" s="158" t="s">
        <v>998</v>
      </c>
      <c r="D1210" s="158" t="s">
        <v>20677</v>
      </c>
      <c r="E1210" s="158">
        <v>8.0</v>
      </c>
      <c r="F1210" s="158" t="s">
        <v>20961</v>
      </c>
      <c r="G1210" s="158" t="s">
        <v>4898</v>
      </c>
      <c r="H1210" s="159" t="s">
        <v>20635</v>
      </c>
      <c r="I1210" s="160">
        <v>10700.0</v>
      </c>
      <c r="J1210" s="161">
        <v>680.0</v>
      </c>
      <c r="K1210" s="165">
        <v>680.0</v>
      </c>
      <c r="L1210" s="163"/>
      <c r="M1210" s="163"/>
      <c r="N1210" s="163"/>
      <c r="O1210" s="163"/>
      <c r="P1210" s="163"/>
      <c r="Q1210" s="163"/>
      <c r="R1210" s="163"/>
      <c r="S1210" s="163"/>
      <c r="T1210" s="163"/>
    </row>
    <row r="1211" ht="18.75" hidden="1" customHeight="1">
      <c r="A1211" s="166">
        <v>45786.0</v>
      </c>
      <c r="B1211" s="158">
        <v>7207.0</v>
      </c>
      <c r="C1211" s="158" t="s">
        <v>4112</v>
      </c>
      <c r="D1211" s="158"/>
      <c r="E1211" s="158" t="s">
        <v>20634</v>
      </c>
      <c r="F1211" s="158"/>
      <c r="G1211" s="158"/>
      <c r="H1211" s="159"/>
      <c r="I1211" s="160">
        <v>2900.0</v>
      </c>
      <c r="J1211" s="161">
        <v>420.0</v>
      </c>
      <c r="K1211" s="162">
        <v>420.0</v>
      </c>
      <c r="L1211" s="163">
        <v>0.0</v>
      </c>
      <c r="M1211" s="163">
        <v>0.0</v>
      </c>
      <c r="N1211" s="163">
        <v>0.0</v>
      </c>
      <c r="O1211" s="163"/>
      <c r="P1211" s="163"/>
      <c r="Q1211" s="163"/>
      <c r="R1211" s="163"/>
      <c r="S1211" s="163"/>
      <c r="T1211" s="163"/>
    </row>
    <row r="1212" ht="18.75" hidden="1" customHeight="1">
      <c r="A1212" s="157">
        <v>45786.0</v>
      </c>
      <c r="B1212" s="158">
        <v>15658.0</v>
      </c>
      <c r="C1212" s="158" t="s">
        <v>21450</v>
      </c>
      <c r="D1212" s="158" t="s">
        <v>20673</v>
      </c>
      <c r="E1212" s="158">
        <v>8.0</v>
      </c>
      <c r="F1212" s="158" t="s">
        <v>20700</v>
      </c>
      <c r="G1212" s="158" t="s">
        <v>4899</v>
      </c>
      <c r="H1212" s="159" t="s">
        <v>20635</v>
      </c>
      <c r="I1212" s="160">
        <v>11220.0</v>
      </c>
      <c r="J1212" s="161">
        <v>1380.0</v>
      </c>
      <c r="K1212" s="165">
        <v>1380.0</v>
      </c>
      <c r="L1212" s="163"/>
      <c r="M1212" s="163"/>
      <c r="N1212" s="163"/>
      <c r="O1212" s="163"/>
      <c r="P1212" s="163"/>
      <c r="Q1212" s="163"/>
      <c r="R1212" s="163"/>
      <c r="S1212" s="163"/>
      <c r="T1212" s="163"/>
    </row>
    <row r="1213" ht="18.75" hidden="1" customHeight="1">
      <c r="A1213" s="166">
        <v>45786.0</v>
      </c>
      <c r="B1213" s="158">
        <v>7208.0</v>
      </c>
      <c r="C1213" s="158" t="s">
        <v>4017</v>
      </c>
      <c r="D1213" s="158"/>
      <c r="E1213" s="158" t="s">
        <v>20634</v>
      </c>
      <c r="F1213" s="158"/>
      <c r="G1213" s="158" t="s">
        <v>4500</v>
      </c>
      <c r="H1213" s="159" t="s">
        <v>4500</v>
      </c>
      <c r="I1213" s="160">
        <v>3080.0</v>
      </c>
      <c r="J1213" s="161">
        <v>300.0</v>
      </c>
      <c r="K1213" s="162">
        <v>0.0</v>
      </c>
      <c r="L1213" s="163">
        <v>0.0</v>
      </c>
      <c r="M1213" s="163">
        <v>300.0</v>
      </c>
      <c r="N1213" s="163">
        <v>0.0</v>
      </c>
      <c r="O1213" s="163"/>
      <c r="P1213" s="163"/>
      <c r="Q1213" s="163"/>
      <c r="R1213" s="163"/>
      <c r="S1213" s="163"/>
      <c r="T1213" s="163"/>
    </row>
    <row r="1214" ht="18.75" hidden="1" customHeight="1">
      <c r="A1214" s="157">
        <v>45786.0</v>
      </c>
      <c r="B1214" s="158">
        <v>15659.0</v>
      </c>
      <c r="C1214" s="158" t="s">
        <v>4454</v>
      </c>
      <c r="D1214" s="158" t="s">
        <v>20687</v>
      </c>
      <c r="E1214" s="158">
        <v>14.0</v>
      </c>
      <c r="F1214" s="158" t="s">
        <v>21347</v>
      </c>
      <c r="G1214" s="158" t="s">
        <v>4721</v>
      </c>
      <c r="H1214" s="159" t="s">
        <v>20635</v>
      </c>
      <c r="I1214" s="160">
        <v>11740.0</v>
      </c>
      <c r="J1214" s="161">
        <v>1700.0</v>
      </c>
      <c r="K1214" s="165">
        <v>1700.0</v>
      </c>
      <c r="L1214" s="163"/>
      <c r="M1214" s="163"/>
      <c r="N1214" s="163"/>
      <c r="O1214" s="163"/>
      <c r="P1214" s="163"/>
      <c r="Q1214" s="163"/>
      <c r="R1214" s="163"/>
      <c r="S1214" s="163"/>
      <c r="T1214" s="163"/>
    </row>
    <row r="1215" ht="18.75" hidden="1" customHeight="1">
      <c r="A1215" s="166">
        <v>45786.0</v>
      </c>
      <c r="B1215" s="158">
        <v>7209.0</v>
      </c>
      <c r="C1215" s="158" t="s">
        <v>4129</v>
      </c>
      <c r="D1215" s="158"/>
      <c r="E1215" s="158" t="s">
        <v>20634</v>
      </c>
      <c r="F1215" s="158"/>
      <c r="G1215" s="158"/>
      <c r="H1215" s="159"/>
      <c r="I1215" s="160">
        <v>2860.0</v>
      </c>
      <c r="J1215" s="161">
        <v>360.0</v>
      </c>
      <c r="K1215" s="162">
        <v>360.0</v>
      </c>
      <c r="L1215" s="163">
        <v>0.0</v>
      </c>
      <c r="M1215" s="163">
        <v>0.0</v>
      </c>
      <c r="N1215" s="163">
        <v>0.0</v>
      </c>
      <c r="O1215" s="163"/>
      <c r="P1215" s="163"/>
      <c r="Q1215" s="163"/>
      <c r="R1215" s="163"/>
      <c r="S1215" s="163"/>
      <c r="T1215" s="163"/>
    </row>
    <row r="1216" ht="18.75" hidden="1" customHeight="1">
      <c r="A1216" s="157">
        <v>45786.0</v>
      </c>
      <c r="B1216" s="158">
        <v>15660.0</v>
      </c>
      <c r="C1216" s="158" t="s">
        <v>21451</v>
      </c>
      <c r="D1216" s="158" t="s">
        <v>20687</v>
      </c>
      <c r="E1216" s="158">
        <v>12.0</v>
      </c>
      <c r="F1216" s="158" t="s">
        <v>21318</v>
      </c>
      <c r="G1216" s="158" t="s">
        <v>4900</v>
      </c>
      <c r="H1216" s="159" t="s">
        <v>20635</v>
      </c>
      <c r="I1216" s="160">
        <v>11360.0</v>
      </c>
      <c r="J1216" s="161">
        <v>1320.0</v>
      </c>
      <c r="K1216" s="165">
        <v>1320.0</v>
      </c>
      <c r="L1216" s="163"/>
      <c r="M1216" s="163"/>
      <c r="N1216" s="163"/>
      <c r="O1216" s="163"/>
      <c r="P1216" s="163"/>
      <c r="Q1216" s="163"/>
      <c r="R1216" s="163"/>
      <c r="S1216" s="163"/>
      <c r="T1216" s="163"/>
    </row>
    <row r="1217" ht="18.75" hidden="1" customHeight="1">
      <c r="A1217" s="157">
        <v>45786.0</v>
      </c>
      <c r="B1217" s="158">
        <v>15661.0</v>
      </c>
      <c r="C1217" s="158" t="s">
        <v>20832</v>
      </c>
      <c r="D1217" s="158" t="s">
        <v>20673</v>
      </c>
      <c r="E1217" s="158">
        <v>8.0</v>
      </c>
      <c r="F1217" s="158" t="s">
        <v>20699</v>
      </c>
      <c r="G1217" s="158" t="s">
        <v>4830</v>
      </c>
      <c r="H1217" s="159" t="s">
        <v>20638</v>
      </c>
      <c r="I1217" s="160">
        <v>16440.0</v>
      </c>
      <c r="J1217" s="161">
        <v>6600.0</v>
      </c>
      <c r="K1217" s="162"/>
      <c r="L1217" s="163"/>
      <c r="M1217" s="163"/>
      <c r="N1217" s="164">
        <v>6600.0</v>
      </c>
      <c r="O1217" s="163"/>
      <c r="P1217" s="163"/>
      <c r="Q1217" s="163"/>
      <c r="R1217" s="163"/>
      <c r="S1217" s="163"/>
      <c r="T1217" s="163"/>
    </row>
    <row r="1218" ht="18.75" hidden="1" customHeight="1">
      <c r="A1218" s="157">
        <v>45786.0</v>
      </c>
      <c r="B1218" s="158">
        <v>15662.0</v>
      </c>
      <c r="C1218" s="158" t="s">
        <v>21452</v>
      </c>
      <c r="D1218" s="158" t="s">
        <v>20677</v>
      </c>
      <c r="E1218" s="158">
        <v>16.0</v>
      </c>
      <c r="F1218" s="158" t="s">
        <v>20717</v>
      </c>
      <c r="G1218" s="158" t="s">
        <v>4901</v>
      </c>
      <c r="H1218" s="159" t="s">
        <v>20635</v>
      </c>
      <c r="I1218" s="160">
        <v>11500.0</v>
      </c>
      <c r="J1218" s="161">
        <v>1220.0</v>
      </c>
      <c r="K1218" s="165">
        <v>1220.0</v>
      </c>
      <c r="L1218" s="163"/>
      <c r="M1218" s="163"/>
      <c r="N1218" s="163"/>
      <c r="O1218" s="163"/>
      <c r="P1218" s="163"/>
      <c r="Q1218" s="163"/>
      <c r="R1218" s="163"/>
      <c r="S1218" s="163"/>
      <c r="T1218" s="163"/>
    </row>
    <row r="1219" ht="18.75" hidden="1" customHeight="1">
      <c r="A1219" s="166">
        <v>45786.0</v>
      </c>
      <c r="B1219" s="158">
        <v>7210.0</v>
      </c>
      <c r="C1219" s="158" t="s">
        <v>3989</v>
      </c>
      <c r="D1219" s="158"/>
      <c r="E1219" s="158" t="s">
        <v>20634</v>
      </c>
      <c r="F1219" s="158"/>
      <c r="G1219" s="158" t="s">
        <v>20873</v>
      </c>
      <c r="H1219" s="159" t="s">
        <v>20873</v>
      </c>
      <c r="I1219" s="160">
        <v>3520.0</v>
      </c>
      <c r="J1219" s="161">
        <v>480.0</v>
      </c>
      <c r="K1219" s="162">
        <v>0.0</v>
      </c>
      <c r="L1219" s="163">
        <v>480.0</v>
      </c>
      <c r="M1219" s="163">
        <v>0.0</v>
      </c>
      <c r="N1219" s="163">
        <v>0.0</v>
      </c>
      <c r="O1219" s="163"/>
      <c r="P1219" s="163"/>
      <c r="Q1219" s="163"/>
      <c r="R1219" s="163"/>
      <c r="S1219" s="163"/>
      <c r="T1219" s="163"/>
    </row>
    <row r="1220" ht="18.75" hidden="1" customHeight="1">
      <c r="A1220" s="166">
        <v>45786.0</v>
      </c>
      <c r="B1220" s="158">
        <v>7211.0</v>
      </c>
      <c r="C1220" s="158" t="s">
        <v>3980</v>
      </c>
      <c r="D1220" s="158"/>
      <c r="E1220" s="158" t="s">
        <v>20634</v>
      </c>
      <c r="F1220" s="158"/>
      <c r="G1220" s="158"/>
      <c r="H1220" s="159"/>
      <c r="I1220" s="160">
        <v>4260.0</v>
      </c>
      <c r="J1220" s="161">
        <v>1400.0</v>
      </c>
      <c r="K1220" s="162">
        <v>280.0</v>
      </c>
      <c r="L1220" s="163">
        <v>0.0</v>
      </c>
      <c r="M1220" s="163">
        <v>0.0</v>
      </c>
      <c r="N1220" s="163">
        <v>1120.0</v>
      </c>
      <c r="O1220" s="163"/>
      <c r="P1220" s="163"/>
      <c r="Q1220" s="163"/>
      <c r="R1220" s="163"/>
      <c r="S1220" s="163"/>
      <c r="T1220" s="163"/>
    </row>
    <row r="1221" ht="18.75" hidden="1" customHeight="1">
      <c r="A1221" s="167">
        <v>45786.02900462963</v>
      </c>
      <c r="B1221" s="158">
        <v>7203.0</v>
      </c>
      <c r="C1221" s="158" t="s">
        <v>4017</v>
      </c>
      <c r="D1221" s="158"/>
      <c r="E1221" s="158" t="s">
        <v>20634</v>
      </c>
      <c r="F1221" s="158"/>
      <c r="G1221" s="158" t="s">
        <v>4500</v>
      </c>
      <c r="H1221" s="159" t="s">
        <v>4500</v>
      </c>
      <c r="I1221" s="160">
        <v>3680.0</v>
      </c>
      <c r="J1221" s="161">
        <v>1080.0</v>
      </c>
      <c r="K1221" s="162">
        <v>1080.0</v>
      </c>
      <c r="L1221" s="163">
        <v>0.0</v>
      </c>
      <c r="M1221" s="163">
        <v>0.0</v>
      </c>
      <c r="N1221" s="163">
        <v>0.0</v>
      </c>
      <c r="O1221" s="163"/>
      <c r="P1221" s="163"/>
      <c r="Q1221" s="163"/>
      <c r="R1221" s="163"/>
      <c r="S1221" s="163"/>
      <c r="T1221" s="163"/>
    </row>
    <row r="1222" ht="18.75" hidden="1" customHeight="1">
      <c r="A1222" s="157">
        <v>45787.0</v>
      </c>
      <c r="B1222" s="158">
        <v>15663.0</v>
      </c>
      <c r="C1222" s="158"/>
      <c r="D1222" s="158" t="s">
        <v>20695</v>
      </c>
      <c r="E1222" s="158">
        <v>8.0</v>
      </c>
      <c r="F1222" s="158"/>
      <c r="G1222" s="158" t="s">
        <v>4902</v>
      </c>
      <c r="H1222" s="159" t="s">
        <v>20635</v>
      </c>
      <c r="I1222" s="160">
        <v>9940.0</v>
      </c>
      <c r="J1222" s="161">
        <v>240.0</v>
      </c>
      <c r="K1222" s="165">
        <v>240.0</v>
      </c>
      <c r="L1222" s="163"/>
      <c r="M1222" s="163"/>
      <c r="N1222" s="163"/>
      <c r="O1222" s="163"/>
      <c r="P1222" s="163"/>
      <c r="Q1222" s="163"/>
      <c r="R1222" s="163"/>
      <c r="S1222" s="163"/>
      <c r="T1222" s="163"/>
    </row>
    <row r="1223" ht="18.75" hidden="1" customHeight="1">
      <c r="A1223" s="157">
        <v>45787.0</v>
      </c>
      <c r="B1223" s="158">
        <v>15664.0</v>
      </c>
      <c r="C1223" s="158"/>
      <c r="D1223" s="158" t="s">
        <v>20695</v>
      </c>
      <c r="E1223" s="158">
        <v>4.0</v>
      </c>
      <c r="F1223" s="158" t="s">
        <v>20849</v>
      </c>
      <c r="G1223" s="158" t="s">
        <v>21453</v>
      </c>
      <c r="H1223" s="159" t="s">
        <v>20635</v>
      </c>
      <c r="I1223" s="160">
        <v>9700.0</v>
      </c>
      <c r="J1223" s="161">
        <v>-80.0</v>
      </c>
      <c r="K1223" s="165">
        <v>-80.0</v>
      </c>
      <c r="L1223" s="163"/>
      <c r="M1223" s="163"/>
      <c r="N1223" s="163"/>
      <c r="O1223" s="163"/>
      <c r="P1223" s="163"/>
      <c r="Q1223" s="163"/>
      <c r="R1223" s="163"/>
      <c r="S1223" s="163"/>
      <c r="T1223" s="163"/>
    </row>
    <row r="1224" ht="18.75" hidden="1" customHeight="1">
      <c r="A1224" s="157">
        <v>45787.0</v>
      </c>
      <c r="B1224" s="158">
        <v>15665.0</v>
      </c>
      <c r="C1224" s="158"/>
      <c r="D1224" s="158" t="s">
        <v>20695</v>
      </c>
      <c r="E1224" s="158">
        <v>4.0</v>
      </c>
      <c r="F1224" s="158" t="s">
        <v>21454</v>
      </c>
      <c r="G1224" s="158" t="s">
        <v>4904</v>
      </c>
      <c r="H1224" s="159" t="s">
        <v>20635</v>
      </c>
      <c r="I1224" s="160">
        <v>9400.0</v>
      </c>
      <c r="J1224" s="161">
        <v>-380.0</v>
      </c>
      <c r="K1224" s="165">
        <v>-380.0</v>
      </c>
      <c r="L1224" s="163"/>
      <c r="M1224" s="163"/>
      <c r="N1224" s="163"/>
      <c r="O1224" s="163"/>
      <c r="P1224" s="163"/>
      <c r="Q1224" s="163"/>
      <c r="R1224" s="163"/>
      <c r="S1224" s="163"/>
      <c r="T1224" s="163"/>
    </row>
    <row r="1225" ht="18.75" hidden="1" customHeight="1">
      <c r="A1225" s="157">
        <v>45787.0</v>
      </c>
      <c r="B1225" s="158">
        <v>15666.0</v>
      </c>
      <c r="C1225" s="158"/>
      <c r="D1225" s="158" t="s">
        <v>20695</v>
      </c>
      <c r="E1225" s="158">
        <v>8.0</v>
      </c>
      <c r="F1225" s="158" t="s">
        <v>21455</v>
      </c>
      <c r="G1225" s="158" t="s">
        <v>4905</v>
      </c>
      <c r="H1225" s="159" t="s">
        <v>20635</v>
      </c>
      <c r="I1225" s="160">
        <v>12000.0</v>
      </c>
      <c r="J1225" s="161">
        <v>2300.0</v>
      </c>
      <c r="K1225" s="165">
        <v>2300.0</v>
      </c>
      <c r="L1225" s="163"/>
      <c r="M1225" s="163"/>
      <c r="N1225" s="163"/>
      <c r="O1225" s="163"/>
      <c r="P1225" s="163"/>
      <c r="Q1225" s="163"/>
      <c r="R1225" s="163"/>
      <c r="S1225" s="163"/>
      <c r="T1225" s="163"/>
    </row>
    <row r="1226" ht="18.75" hidden="1" customHeight="1">
      <c r="A1226" s="157">
        <v>45787.0</v>
      </c>
      <c r="B1226" s="158">
        <v>15667.0</v>
      </c>
      <c r="C1226" s="158"/>
      <c r="D1226" s="158" t="s">
        <v>20695</v>
      </c>
      <c r="E1226" s="158">
        <v>8.0</v>
      </c>
      <c r="F1226" s="158" t="s">
        <v>21020</v>
      </c>
      <c r="G1226" s="158" t="s">
        <v>4906</v>
      </c>
      <c r="H1226" s="159" t="s">
        <v>20635</v>
      </c>
      <c r="I1226" s="160">
        <v>11620.0</v>
      </c>
      <c r="J1226" s="161">
        <v>1920.0</v>
      </c>
      <c r="K1226" s="165">
        <v>1920.0</v>
      </c>
      <c r="L1226" s="163"/>
      <c r="M1226" s="163"/>
      <c r="N1226" s="163"/>
      <c r="O1226" s="163"/>
      <c r="P1226" s="163"/>
      <c r="Q1226" s="163"/>
      <c r="R1226" s="163"/>
      <c r="S1226" s="163"/>
      <c r="T1226" s="163"/>
    </row>
    <row r="1227" ht="18.75" hidden="1" customHeight="1">
      <c r="A1227" s="157">
        <v>45789.0</v>
      </c>
      <c r="B1227" s="158">
        <v>15668.0</v>
      </c>
      <c r="C1227" s="158" t="s">
        <v>20820</v>
      </c>
      <c r="D1227" s="158" t="s">
        <v>20687</v>
      </c>
      <c r="E1227" s="158">
        <v>8.0</v>
      </c>
      <c r="F1227" s="158" t="s">
        <v>20725</v>
      </c>
      <c r="G1227" s="158" t="s">
        <v>4788</v>
      </c>
      <c r="H1227" s="159" t="s">
        <v>20635</v>
      </c>
      <c r="I1227" s="160">
        <v>11560.0</v>
      </c>
      <c r="J1227" s="161">
        <v>1540.0</v>
      </c>
      <c r="K1227" s="165">
        <v>1540.0</v>
      </c>
      <c r="L1227" s="163"/>
      <c r="M1227" s="163"/>
      <c r="N1227" s="163"/>
      <c r="O1227" s="163"/>
      <c r="P1227" s="163"/>
      <c r="Q1227" s="163"/>
      <c r="R1227" s="163"/>
      <c r="S1227" s="163"/>
      <c r="T1227" s="163"/>
    </row>
    <row r="1228" ht="18.75" hidden="1" customHeight="1">
      <c r="A1228" s="157">
        <v>45789.0</v>
      </c>
      <c r="B1228" s="158">
        <v>15669.0</v>
      </c>
      <c r="C1228" s="158" t="s">
        <v>19529</v>
      </c>
      <c r="D1228" s="158" t="s">
        <v>20695</v>
      </c>
      <c r="E1228" s="158">
        <v>8.0</v>
      </c>
      <c r="F1228" s="158" t="s">
        <v>20699</v>
      </c>
      <c r="G1228" s="158" t="s">
        <v>4555</v>
      </c>
      <c r="H1228" s="159" t="s">
        <v>20635</v>
      </c>
      <c r="I1228" s="160">
        <v>10020.0</v>
      </c>
      <c r="J1228" s="161">
        <v>320.0</v>
      </c>
      <c r="K1228" s="165">
        <v>320.0</v>
      </c>
      <c r="L1228" s="163"/>
      <c r="M1228" s="163"/>
      <c r="N1228" s="163"/>
      <c r="O1228" s="163"/>
      <c r="P1228" s="163"/>
      <c r="Q1228" s="163"/>
      <c r="R1228" s="163"/>
      <c r="S1228" s="163"/>
      <c r="T1228" s="163"/>
    </row>
    <row r="1229" ht="18.75" hidden="1" customHeight="1">
      <c r="A1229" s="166">
        <v>45789.0</v>
      </c>
      <c r="B1229" s="158">
        <v>7212.0</v>
      </c>
      <c r="C1229" s="158" t="s">
        <v>4017</v>
      </c>
      <c r="D1229" s="158"/>
      <c r="E1229" s="158" t="s">
        <v>20634</v>
      </c>
      <c r="F1229" s="158"/>
      <c r="G1229" s="158" t="s">
        <v>21456</v>
      </c>
      <c r="H1229" s="159" t="s">
        <v>21456</v>
      </c>
      <c r="I1229" s="160">
        <v>3140.0</v>
      </c>
      <c r="J1229" s="161">
        <v>600.0</v>
      </c>
      <c r="K1229" s="162">
        <v>600.0</v>
      </c>
      <c r="L1229" s="163">
        <v>0.0</v>
      </c>
      <c r="M1229" s="163">
        <v>0.0</v>
      </c>
      <c r="N1229" s="163">
        <v>0.0</v>
      </c>
      <c r="O1229" s="163"/>
      <c r="P1229" s="163"/>
      <c r="Q1229" s="163"/>
      <c r="R1229" s="163"/>
      <c r="S1229" s="163"/>
      <c r="T1229" s="163"/>
    </row>
    <row r="1230" ht="18.75" hidden="1" customHeight="1">
      <c r="A1230" s="166">
        <v>45789.0</v>
      </c>
      <c r="B1230" s="158">
        <v>7213.0</v>
      </c>
      <c r="C1230" s="158" t="s">
        <v>4907</v>
      </c>
      <c r="D1230" s="158"/>
      <c r="E1230" s="158" t="s">
        <v>20634</v>
      </c>
      <c r="F1230" s="158"/>
      <c r="G1230" s="158"/>
      <c r="H1230" s="159"/>
      <c r="I1230" s="160">
        <v>2260.0</v>
      </c>
      <c r="J1230" s="161">
        <v>220.0</v>
      </c>
      <c r="K1230" s="162">
        <v>0.0</v>
      </c>
      <c r="L1230" s="163">
        <v>0.0</v>
      </c>
      <c r="M1230" s="163">
        <v>220.0</v>
      </c>
      <c r="N1230" s="163">
        <v>0.0</v>
      </c>
      <c r="O1230" s="163"/>
      <c r="P1230" s="163"/>
      <c r="Q1230" s="163"/>
      <c r="R1230" s="163"/>
      <c r="S1230" s="163"/>
      <c r="T1230" s="163"/>
    </row>
    <row r="1231" ht="18.75" hidden="1" customHeight="1">
      <c r="A1231" s="166">
        <v>45789.0</v>
      </c>
      <c r="B1231" s="158">
        <v>7214.0</v>
      </c>
      <c r="C1231" s="158" t="s">
        <v>4035</v>
      </c>
      <c r="D1231" s="158"/>
      <c r="E1231" s="158" t="s">
        <v>20634</v>
      </c>
      <c r="F1231" s="158"/>
      <c r="G1231" s="158"/>
      <c r="H1231" s="159"/>
      <c r="I1231" s="160">
        <v>4440.0</v>
      </c>
      <c r="J1231" s="161">
        <v>1660.0</v>
      </c>
      <c r="K1231" s="162">
        <v>0.0</v>
      </c>
      <c r="L1231" s="163">
        <v>0.0</v>
      </c>
      <c r="M1231" s="163">
        <v>0.0</v>
      </c>
      <c r="N1231" s="163">
        <v>1660.0</v>
      </c>
      <c r="O1231" s="163"/>
      <c r="P1231" s="163"/>
      <c r="Q1231" s="163"/>
      <c r="R1231" s="163"/>
      <c r="S1231" s="163"/>
      <c r="T1231" s="163"/>
    </row>
    <row r="1232" ht="18.75" hidden="1" customHeight="1">
      <c r="A1232" s="157">
        <v>45789.0</v>
      </c>
      <c r="B1232" s="158">
        <v>15670.0</v>
      </c>
      <c r="C1232" s="158" t="s">
        <v>6078</v>
      </c>
      <c r="D1232" s="158" t="s">
        <v>20673</v>
      </c>
      <c r="E1232" s="158">
        <v>8.0</v>
      </c>
      <c r="F1232" s="158" t="s">
        <v>20699</v>
      </c>
      <c r="G1232" s="158" t="s">
        <v>4190</v>
      </c>
      <c r="H1232" s="159" t="s">
        <v>20635</v>
      </c>
      <c r="I1232" s="160">
        <v>10740.0</v>
      </c>
      <c r="J1232" s="161">
        <v>900.0</v>
      </c>
      <c r="K1232" s="165">
        <v>900.0</v>
      </c>
      <c r="L1232" s="163"/>
      <c r="M1232" s="163"/>
      <c r="N1232" s="163"/>
      <c r="O1232" s="163"/>
      <c r="P1232" s="163"/>
      <c r="Q1232" s="163"/>
      <c r="R1232" s="163"/>
      <c r="S1232" s="163"/>
      <c r="T1232" s="163"/>
    </row>
    <row r="1233" ht="18.75" hidden="1" customHeight="1">
      <c r="A1233" s="166">
        <v>45789.0</v>
      </c>
      <c r="B1233" s="158">
        <v>7215.0</v>
      </c>
      <c r="C1233" s="158" t="s">
        <v>4877</v>
      </c>
      <c r="D1233" s="158"/>
      <c r="E1233" s="158" t="s">
        <v>20634</v>
      </c>
      <c r="F1233" s="158"/>
      <c r="G1233" s="158" t="s">
        <v>21457</v>
      </c>
      <c r="H1233" s="159" t="s">
        <v>21457</v>
      </c>
      <c r="I1233" s="160">
        <v>3740.0</v>
      </c>
      <c r="J1233" s="161">
        <v>860.0</v>
      </c>
      <c r="K1233" s="162">
        <v>860.0</v>
      </c>
      <c r="L1233" s="163">
        <v>0.0</v>
      </c>
      <c r="M1233" s="163">
        <v>0.0</v>
      </c>
      <c r="N1233" s="163">
        <v>0.0</v>
      </c>
      <c r="O1233" s="163"/>
      <c r="P1233" s="163"/>
      <c r="Q1233" s="163"/>
      <c r="R1233" s="163"/>
      <c r="S1233" s="163"/>
      <c r="T1233" s="163"/>
    </row>
    <row r="1234" ht="18.75" hidden="1" customHeight="1">
      <c r="A1234" s="166">
        <v>45789.0</v>
      </c>
      <c r="B1234" s="158">
        <v>7216.0</v>
      </c>
      <c r="C1234" s="158" t="s">
        <v>4035</v>
      </c>
      <c r="D1234" s="158"/>
      <c r="E1234" s="158" t="s">
        <v>20634</v>
      </c>
      <c r="F1234" s="158"/>
      <c r="G1234" s="158"/>
      <c r="H1234" s="159"/>
      <c r="I1234" s="160">
        <v>4620.0</v>
      </c>
      <c r="J1234" s="161">
        <v>1840.0</v>
      </c>
      <c r="K1234" s="162">
        <v>0.0</v>
      </c>
      <c r="L1234" s="163">
        <v>0.0</v>
      </c>
      <c r="M1234" s="163">
        <v>0.0</v>
      </c>
      <c r="N1234" s="163">
        <v>1840.0</v>
      </c>
      <c r="O1234" s="163"/>
      <c r="P1234" s="163"/>
      <c r="Q1234" s="163"/>
      <c r="R1234" s="163"/>
      <c r="S1234" s="163"/>
      <c r="T1234" s="163"/>
    </row>
    <row r="1235" ht="18.75" hidden="1" customHeight="1">
      <c r="A1235" s="157">
        <v>45789.0</v>
      </c>
      <c r="B1235" s="158">
        <v>15671.0</v>
      </c>
      <c r="C1235" s="158" t="s">
        <v>20760</v>
      </c>
      <c r="D1235" s="158" t="s">
        <v>20695</v>
      </c>
      <c r="E1235" s="158">
        <v>8.0</v>
      </c>
      <c r="F1235" s="158" t="s">
        <v>20968</v>
      </c>
      <c r="G1235" s="158" t="s">
        <v>4181</v>
      </c>
      <c r="H1235" s="159" t="s">
        <v>20635</v>
      </c>
      <c r="I1235" s="160">
        <v>13420.0</v>
      </c>
      <c r="J1235" s="161">
        <v>3720.0</v>
      </c>
      <c r="K1235" s="165">
        <v>3720.0</v>
      </c>
      <c r="L1235" s="163"/>
      <c r="M1235" s="163"/>
      <c r="N1235" s="163"/>
      <c r="O1235" s="163"/>
      <c r="P1235" s="163"/>
      <c r="Q1235" s="163"/>
      <c r="R1235" s="163"/>
      <c r="S1235" s="163"/>
      <c r="T1235" s="163"/>
    </row>
    <row r="1236" ht="18.75" hidden="1" customHeight="1">
      <c r="A1236" s="157">
        <v>45789.0</v>
      </c>
      <c r="B1236" s="158">
        <v>15673.0</v>
      </c>
      <c r="C1236" s="158" t="s">
        <v>21371</v>
      </c>
      <c r="D1236" s="158" t="s">
        <v>20673</v>
      </c>
      <c r="E1236" s="158">
        <v>8.0</v>
      </c>
      <c r="F1236" s="158" t="s">
        <v>20895</v>
      </c>
      <c r="G1236" s="158" t="s">
        <v>4908</v>
      </c>
      <c r="H1236" s="159" t="s">
        <v>20638</v>
      </c>
      <c r="I1236" s="160">
        <v>17020.0</v>
      </c>
      <c r="J1236" s="161">
        <v>7180.0</v>
      </c>
      <c r="K1236" s="162"/>
      <c r="L1236" s="163"/>
      <c r="M1236" s="163"/>
      <c r="N1236" s="164">
        <v>7180.0</v>
      </c>
      <c r="O1236" s="163"/>
      <c r="P1236" s="163"/>
      <c r="Q1236" s="163"/>
      <c r="R1236" s="163"/>
      <c r="S1236" s="163"/>
      <c r="T1236" s="163"/>
    </row>
    <row r="1237" ht="18.75" hidden="1" customHeight="1">
      <c r="A1237" s="157">
        <v>45789.0</v>
      </c>
      <c r="B1237" s="158">
        <v>15674.0</v>
      </c>
      <c r="C1237" s="158" t="s">
        <v>3000</v>
      </c>
      <c r="D1237" s="158" t="s">
        <v>20677</v>
      </c>
      <c r="E1237" s="158">
        <v>14.0</v>
      </c>
      <c r="F1237" s="158" t="s">
        <v>21370</v>
      </c>
      <c r="G1237" s="158" t="s">
        <v>4149</v>
      </c>
      <c r="H1237" s="159" t="s">
        <v>20635</v>
      </c>
      <c r="I1237" s="160">
        <v>11460.0</v>
      </c>
      <c r="J1237" s="161">
        <v>1420.0</v>
      </c>
      <c r="K1237" s="165">
        <v>1420.0</v>
      </c>
      <c r="L1237" s="163"/>
      <c r="M1237" s="163"/>
      <c r="N1237" s="163"/>
      <c r="O1237" s="163"/>
      <c r="P1237" s="163"/>
      <c r="Q1237" s="163"/>
      <c r="R1237" s="163"/>
      <c r="S1237" s="163"/>
      <c r="T1237" s="163"/>
    </row>
    <row r="1238" ht="18.75" hidden="1" customHeight="1">
      <c r="A1238" s="166">
        <v>45789.0</v>
      </c>
      <c r="B1238" s="158">
        <v>7217.0</v>
      </c>
      <c r="C1238" s="158" t="s">
        <v>4035</v>
      </c>
      <c r="D1238" s="158"/>
      <c r="E1238" s="158" t="s">
        <v>20634</v>
      </c>
      <c r="F1238" s="158"/>
      <c r="G1238" s="158"/>
      <c r="H1238" s="159"/>
      <c r="I1238" s="160">
        <v>4040.0</v>
      </c>
      <c r="J1238" s="161">
        <v>1260.0</v>
      </c>
      <c r="K1238" s="162">
        <v>0.0</v>
      </c>
      <c r="L1238" s="163">
        <v>0.0</v>
      </c>
      <c r="M1238" s="163">
        <v>0.0</v>
      </c>
      <c r="N1238" s="163">
        <v>1260.0</v>
      </c>
      <c r="O1238" s="163"/>
      <c r="P1238" s="163"/>
      <c r="Q1238" s="163"/>
      <c r="R1238" s="163"/>
      <c r="S1238" s="163"/>
      <c r="T1238" s="163"/>
    </row>
    <row r="1239" ht="18.75" hidden="1" customHeight="1">
      <c r="A1239" s="157">
        <v>45789.0</v>
      </c>
      <c r="B1239" s="158">
        <v>15675.0</v>
      </c>
      <c r="C1239" s="158" t="s">
        <v>14229</v>
      </c>
      <c r="D1239" s="158" t="s">
        <v>20687</v>
      </c>
      <c r="E1239" s="158">
        <v>14.0</v>
      </c>
      <c r="F1239" s="158" t="s">
        <v>20911</v>
      </c>
      <c r="G1239" s="158" t="s">
        <v>4949</v>
      </c>
      <c r="H1239" s="159" t="s">
        <v>20635</v>
      </c>
      <c r="I1239" s="160">
        <v>11600.0</v>
      </c>
      <c r="J1239" s="161">
        <v>1560.0</v>
      </c>
      <c r="K1239" s="165">
        <v>1560.0</v>
      </c>
      <c r="L1239" s="163"/>
      <c r="M1239" s="163"/>
      <c r="N1239" s="163"/>
      <c r="O1239" s="163"/>
      <c r="P1239" s="163"/>
      <c r="Q1239" s="163"/>
      <c r="R1239" s="163"/>
      <c r="S1239" s="163"/>
      <c r="T1239" s="163"/>
    </row>
    <row r="1240" ht="18.75" hidden="1" customHeight="1">
      <c r="A1240" s="166">
        <v>45789.0</v>
      </c>
      <c r="B1240" s="158">
        <v>7218.0</v>
      </c>
      <c r="C1240" s="158" t="s">
        <v>4877</v>
      </c>
      <c r="D1240" s="158"/>
      <c r="E1240" s="158" t="s">
        <v>20634</v>
      </c>
      <c r="F1240" s="158"/>
      <c r="G1240" s="158" t="s">
        <v>21457</v>
      </c>
      <c r="H1240" s="159" t="s">
        <v>21457</v>
      </c>
      <c r="I1240" s="160">
        <v>3660.0</v>
      </c>
      <c r="J1240" s="161">
        <v>780.0</v>
      </c>
      <c r="K1240" s="162">
        <v>780.0</v>
      </c>
      <c r="L1240" s="163">
        <v>0.0</v>
      </c>
      <c r="M1240" s="163">
        <v>0.0</v>
      </c>
      <c r="N1240" s="163">
        <v>0.0</v>
      </c>
      <c r="O1240" s="163"/>
      <c r="P1240" s="163"/>
      <c r="Q1240" s="163"/>
      <c r="R1240" s="163"/>
      <c r="S1240" s="163"/>
      <c r="T1240" s="163"/>
    </row>
    <row r="1241" ht="18.75" hidden="1" customHeight="1">
      <c r="A1241" s="157">
        <v>45789.0</v>
      </c>
      <c r="B1241" s="158">
        <v>15676.0</v>
      </c>
      <c r="C1241" s="158" t="s">
        <v>19446</v>
      </c>
      <c r="D1241" s="158" t="s">
        <v>20687</v>
      </c>
      <c r="E1241" s="158">
        <v>14.0</v>
      </c>
      <c r="F1241" s="158" t="s">
        <v>20838</v>
      </c>
      <c r="G1241" s="158" t="s">
        <v>4406</v>
      </c>
      <c r="H1241" s="159" t="s">
        <v>20635</v>
      </c>
      <c r="I1241" s="160">
        <v>12940.0</v>
      </c>
      <c r="J1241" s="161">
        <v>2900.0</v>
      </c>
      <c r="K1241" s="165">
        <v>2900.0</v>
      </c>
      <c r="L1241" s="163"/>
      <c r="M1241" s="163"/>
      <c r="N1241" s="163"/>
      <c r="O1241" s="163"/>
      <c r="P1241" s="163"/>
      <c r="Q1241" s="163"/>
      <c r="R1241" s="163"/>
      <c r="S1241" s="163"/>
      <c r="T1241" s="163"/>
    </row>
    <row r="1242" ht="18.75" hidden="1" customHeight="1">
      <c r="A1242" s="157">
        <v>45789.0</v>
      </c>
      <c r="B1242" s="158">
        <v>15677.0</v>
      </c>
      <c r="C1242" s="158" t="s">
        <v>20829</v>
      </c>
      <c r="D1242" s="158" t="s">
        <v>20695</v>
      </c>
      <c r="E1242" s="158">
        <v>8.0</v>
      </c>
      <c r="F1242" s="158" t="s">
        <v>20790</v>
      </c>
      <c r="G1242" s="158" t="s">
        <v>4106</v>
      </c>
      <c r="H1242" s="159" t="s">
        <v>20635</v>
      </c>
      <c r="I1242" s="160">
        <v>11360.0</v>
      </c>
      <c r="J1242" s="161">
        <v>1660.0</v>
      </c>
      <c r="K1242" s="165">
        <v>1660.0</v>
      </c>
      <c r="L1242" s="163"/>
      <c r="M1242" s="163"/>
      <c r="N1242" s="163"/>
      <c r="O1242" s="163"/>
      <c r="P1242" s="163"/>
      <c r="Q1242" s="163"/>
      <c r="R1242" s="163"/>
      <c r="S1242" s="163"/>
      <c r="T1242" s="163"/>
    </row>
    <row r="1243" ht="18.75" hidden="1" customHeight="1">
      <c r="A1243" s="157">
        <v>45789.0</v>
      </c>
      <c r="B1243" s="158">
        <v>15678.0</v>
      </c>
      <c r="C1243" s="158" t="s">
        <v>21458</v>
      </c>
      <c r="D1243" s="158" t="s">
        <v>20677</v>
      </c>
      <c r="E1243" s="158">
        <v>8.0</v>
      </c>
      <c r="F1243" s="158" t="s">
        <v>21135</v>
      </c>
      <c r="G1243" s="158" t="s">
        <v>4909</v>
      </c>
      <c r="H1243" s="159" t="s">
        <v>20635</v>
      </c>
      <c r="I1243" s="160">
        <v>11360.0</v>
      </c>
      <c r="J1243" s="161">
        <v>1340.0</v>
      </c>
      <c r="K1243" s="165">
        <v>1340.0</v>
      </c>
      <c r="L1243" s="163"/>
      <c r="M1243" s="163"/>
      <c r="N1243" s="163"/>
      <c r="O1243" s="163"/>
      <c r="P1243" s="163"/>
      <c r="Q1243" s="163"/>
      <c r="R1243" s="163"/>
      <c r="S1243" s="163"/>
      <c r="T1243" s="163"/>
    </row>
    <row r="1244" ht="18.75" hidden="1" customHeight="1">
      <c r="A1244" s="157">
        <v>45789.0</v>
      </c>
      <c r="B1244" s="158">
        <v>15679.0</v>
      </c>
      <c r="C1244" s="158" t="s">
        <v>20736</v>
      </c>
      <c r="D1244" s="158" t="s">
        <v>20673</v>
      </c>
      <c r="E1244" s="158">
        <v>8.0</v>
      </c>
      <c r="F1244" s="158" t="s">
        <v>20801</v>
      </c>
      <c r="G1244" s="158" t="s">
        <v>4910</v>
      </c>
      <c r="H1244" s="159" t="s">
        <v>20635</v>
      </c>
      <c r="I1244" s="160">
        <v>14020.0</v>
      </c>
      <c r="J1244" s="161">
        <v>4180.0</v>
      </c>
      <c r="K1244" s="165">
        <v>4180.0</v>
      </c>
      <c r="L1244" s="163"/>
      <c r="M1244" s="163"/>
      <c r="N1244" s="163"/>
      <c r="O1244" s="163"/>
      <c r="P1244" s="163"/>
      <c r="Q1244" s="163"/>
      <c r="R1244" s="163"/>
      <c r="S1244" s="163"/>
      <c r="T1244" s="163"/>
    </row>
    <row r="1245" ht="18.75" hidden="1" customHeight="1">
      <c r="A1245" s="166">
        <v>45789.0</v>
      </c>
      <c r="B1245" s="158">
        <v>7219.0</v>
      </c>
      <c r="C1245" s="158" t="s">
        <v>3445</v>
      </c>
      <c r="D1245" s="158"/>
      <c r="E1245" s="158" t="s">
        <v>20634</v>
      </c>
      <c r="F1245" s="158"/>
      <c r="G1245" s="158"/>
      <c r="H1245" s="159"/>
      <c r="I1245" s="160">
        <v>2920.0</v>
      </c>
      <c r="J1245" s="161">
        <v>880.0</v>
      </c>
      <c r="K1245" s="162">
        <v>528.0</v>
      </c>
      <c r="L1245" s="163">
        <v>0.0</v>
      </c>
      <c r="M1245" s="163">
        <v>352.0</v>
      </c>
      <c r="N1245" s="163">
        <v>0.0</v>
      </c>
      <c r="O1245" s="163"/>
      <c r="P1245" s="163"/>
      <c r="Q1245" s="163"/>
      <c r="R1245" s="163"/>
      <c r="S1245" s="163"/>
      <c r="T1245" s="163"/>
    </row>
    <row r="1246" ht="18.75" hidden="1" customHeight="1">
      <c r="A1246" s="166">
        <v>45789.0</v>
      </c>
      <c r="B1246" s="158">
        <v>7220.0</v>
      </c>
      <c r="C1246" s="158" t="s">
        <v>744</v>
      </c>
      <c r="D1246" s="158"/>
      <c r="E1246" s="158" t="s">
        <v>20634</v>
      </c>
      <c r="F1246" s="158"/>
      <c r="G1246" s="158"/>
      <c r="H1246" s="159"/>
      <c r="I1246" s="160">
        <v>3000.0</v>
      </c>
      <c r="J1246" s="161">
        <v>360.0</v>
      </c>
      <c r="K1246" s="162">
        <v>360.0</v>
      </c>
      <c r="L1246" s="163">
        <v>0.0</v>
      </c>
      <c r="M1246" s="163">
        <v>0.0</v>
      </c>
      <c r="N1246" s="163">
        <v>0.0</v>
      </c>
      <c r="O1246" s="163"/>
      <c r="P1246" s="163"/>
      <c r="Q1246" s="163"/>
      <c r="R1246" s="163"/>
      <c r="S1246" s="163"/>
      <c r="T1246" s="163"/>
    </row>
    <row r="1247" ht="18.75" hidden="1" customHeight="1">
      <c r="A1247" s="166">
        <v>45789.0</v>
      </c>
      <c r="B1247" s="158">
        <v>7221.0</v>
      </c>
      <c r="C1247" s="158" t="s">
        <v>88</v>
      </c>
      <c r="D1247" s="158"/>
      <c r="E1247" s="158" t="s">
        <v>20634</v>
      </c>
      <c r="F1247" s="158"/>
      <c r="G1247" s="158" t="s">
        <v>21457</v>
      </c>
      <c r="H1247" s="159" t="s">
        <v>21457</v>
      </c>
      <c r="I1247" s="160">
        <v>3660.0</v>
      </c>
      <c r="J1247" s="161">
        <v>780.0</v>
      </c>
      <c r="K1247" s="162">
        <v>780.0</v>
      </c>
      <c r="L1247" s="163">
        <v>0.0</v>
      </c>
      <c r="M1247" s="163">
        <v>0.0</v>
      </c>
      <c r="N1247" s="163">
        <v>0.0</v>
      </c>
      <c r="O1247" s="163"/>
      <c r="P1247" s="163"/>
      <c r="Q1247" s="163"/>
      <c r="R1247" s="163"/>
      <c r="S1247" s="163"/>
      <c r="T1247" s="163"/>
    </row>
    <row r="1248" ht="18.75" hidden="1" customHeight="1">
      <c r="A1248" s="157">
        <v>45789.0</v>
      </c>
      <c r="B1248" s="158">
        <v>15680.0</v>
      </c>
      <c r="C1248" s="158" t="s">
        <v>20829</v>
      </c>
      <c r="D1248" s="158" t="s">
        <v>20695</v>
      </c>
      <c r="E1248" s="158">
        <v>8.0</v>
      </c>
      <c r="F1248" s="158" t="s">
        <v>21393</v>
      </c>
      <c r="G1248" s="158" t="s">
        <v>4490</v>
      </c>
      <c r="H1248" s="159" t="s">
        <v>20635</v>
      </c>
      <c r="I1248" s="160">
        <v>12860.0</v>
      </c>
      <c r="J1248" s="161">
        <v>3160.0</v>
      </c>
      <c r="K1248" s="165">
        <v>3160.0</v>
      </c>
      <c r="L1248" s="163"/>
      <c r="M1248" s="163"/>
      <c r="N1248" s="163"/>
      <c r="O1248" s="163"/>
      <c r="P1248" s="163"/>
      <c r="Q1248" s="163"/>
      <c r="R1248" s="163"/>
      <c r="S1248" s="163"/>
      <c r="T1248" s="163"/>
    </row>
    <row r="1249" ht="18.75" hidden="1" customHeight="1">
      <c r="A1249" s="157">
        <v>45789.0</v>
      </c>
      <c r="B1249" s="158">
        <v>15681.0</v>
      </c>
      <c r="C1249" s="158" t="s">
        <v>21459</v>
      </c>
      <c r="D1249" s="158" t="s">
        <v>20687</v>
      </c>
      <c r="E1249" s="158">
        <v>8.0</v>
      </c>
      <c r="F1249" s="158" t="s">
        <v>21352</v>
      </c>
      <c r="G1249" s="158" t="s">
        <v>4642</v>
      </c>
      <c r="H1249" s="159" t="s">
        <v>20635</v>
      </c>
      <c r="I1249" s="160">
        <v>12480.0</v>
      </c>
      <c r="J1249" s="161">
        <v>2460.0</v>
      </c>
      <c r="K1249" s="165">
        <v>2460.0</v>
      </c>
      <c r="L1249" s="163"/>
      <c r="M1249" s="163"/>
      <c r="N1249" s="163"/>
      <c r="O1249" s="163"/>
      <c r="P1249" s="163"/>
      <c r="Q1249" s="163"/>
      <c r="R1249" s="163"/>
      <c r="S1249" s="163"/>
      <c r="T1249" s="163"/>
    </row>
    <row r="1250" ht="18.75" hidden="1" customHeight="1">
      <c r="A1250" s="166">
        <v>45789.0</v>
      </c>
      <c r="B1250" s="158">
        <v>7222.0</v>
      </c>
      <c r="C1250" s="158" t="s">
        <v>3980</v>
      </c>
      <c r="D1250" s="158"/>
      <c r="E1250" s="158" t="s">
        <v>20634</v>
      </c>
      <c r="F1250" s="158"/>
      <c r="G1250" s="158"/>
      <c r="H1250" s="159"/>
      <c r="I1250" s="160">
        <v>3540.0</v>
      </c>
      <c r="J1250" s="161">
        <v>1260.0</v>
      </c>
      <c r="K1250" s="162">
        <v>378.0</v>
      </c>
      <c r="L1250" s="163">
        <v>0.0</v>
      </c>
      <c r="M1250" s="163">
        <v>0.0</v>
      </c>
      <c r="N1250" s="163">
        <v>882.0</v>
      </c>
      <c r="O1250" s="163"/>
      <c r="P1250" s="163"/>
      <c r="Q1250" s="163"/>
      <c r="R1250" s="163"/>
      <c r="S1250" s="163"/>
      <c r="T1250" s="163"/>
    </row>
    <row r="1251" ht="18.75" hidden="1" customHeight="1">
      <c r="A1251" s="166">
        <v>45789.0</v>
      </c>
      <c r="B1251" s="158">
        <v>7224.0</v>
      </c>
      <c r="C1251" s="158" t="s">
        <v>4911</v>
      </c>
      <c r="D1251" s="158"/>
      <c r="E1251" s="158" t="s">
        <v>20634</v>
      </c>
      <c r="F1251" s="158"/>
      <c r="G1251" s="158"/>
      <c r="H1251" s="159"/>
      <c r="I1251" s="160">
        <v>2560.0</v>
      </c>
      <c r="J1251" s="161">
        <v>260.0</v>
      </c>
      <c r="K1251" s="162">
        <v>0.0</v>
      </c>
      <c r="L1251" s="163">
        <v>0.0</v>
      </c>
      <c r="M1251" s="163">
        <v>0.0</v>
      </c>
      <c r="N1251" s="163">
        <v>260.0</v>
      </c>
      <c r="O1251" s="163"/>
      <c r="P1251" s="163"/>
      <c r="Q1251" s="163"/>
      <c r="R1251" s="163"/>
      <c r="S1251" s="163"/>
      <c r="T1251" s="163"/>
    </row>
    <row r="1252" ht="18.75" hidden="1" customHeight="1">
      <c r="A1252" s="157">
        <v>45789.0</v>
      </c>
      <c r="B1252" s="158">
        <v>15682.0</v>
      </c>
      <c r="C1252" s="158" t="s">
        <v>357</v>
      </c>
      <c r="D1252" s="158" t="s">
        <v>20677</v>
      </c>
      <c r="E1252" s="158">
        <v>8.0</v>
      </c>
      <c r="F1252" s="158" t="s">
        <v>20930</v>
      </c>
      <c r="G1252" s="158" t="s">
        <v>4912</v>
      </c>
      <c r="H1252" s="159" t="s">
        <v>20638</v>
      </c>
      <c r="I1252" s="160">
        <v>17020.0</v>
      </c>
      <c r="J1252" s="161">
        <v>7000.0</v>
      </c>
      <c r="K1252" s="162"/>
      <c r="L1252" s="163"/>
      <c r="M1252" s="163"/>
      <c r="N1252" s="168">
        <v>7000.0</v>
      </c>
      <c r="O1252" s="163"/>
      <c r="P1252" s="163"/>
      <c r="Q1252" s="163"/>
      <c r="R1252" s="163"/>
      <c r="S1252" s="163"/>
      <c r="T1252" s="163"/>
    </row>
    <row r="1253" ht="18.75" hidden="1" customHeight="1">
      <c r="A1253" s="157">
        <v>45789.0</v>
      </c>
      <c r="B1253" s="158">
        <v>15683.0</v>
      </c>
      <c r="C1253" s="158" t="s">
        <v>3823</v>
      </c>
      <c r="D1253" s="158" t="s">
        <v>20673</v>
      </c>
      <c r="E1253" s="158">
        <v>8.0</v>
      </c>
      <c r="F1253" s="158" t="s">
        <v>20887</v>
      </c>
      <c r="G1253" s="158" t="s">
        <v>4332</v>
      </c>
      <c r="H1253" s="159" t="s">
        <v>20635</v>
      </c>
      <c r="I1253" s="160">
        <v>10500.0</v>
      </c>
      <c r="J1253" s="161">
        <v>660.0</v>
      </c>
      <c r="K1253" s="165">
        <v>660.0</v>
      </c>
      <c r="L1253" s="163"/>
      <c r="M1253" s="163"/>
      <c r="N1253" s="163"/>
      <c r="O1253" s="163"/>
      <c r="P1253" s="163"/>
      <c r="Q1253" s="163"/>
      <c r="R1253" s="163"/>
      <c r="S1253" s="163"/>
      <c r="T1253" s="163"/>
    </row>
    <row r="1254" ht="18.75" hidden="1" customHeight="1">
      <c r="A1254" s="166">
        <v>45789.0</v>
      </c>
      <c r="B1254" s="158">
        <v>7227.0</v>
      </c>
      <c r="C1254" s="158" t="s">
        <v>744</v>
      </c>
      <c r="D1254" s="158"/>
      <c r="E1254" s="158" t="s">
        <v>20634</v>
      </c>
      <c r="F1254" s="158"/>
      <c r="G1254" s="158"/>
      <c r="H1254" s="159"/>
      <c r="I1254" s="160">
        <v>2980.0</v>
      </c>
      <c r="J1254" s="161">
        <v>340.0</v>
      </c>
      <c r="K1254" s="162">
        <v>340.0</v>
      </c>
      <c r="L1254" s="163">
        <v>0.0</v>
      </c>
      <c r="M1254" s="163">
        <v>0.0</v>
      </c>
      <c r="N1254" s="163">
        <v>0.0</v>
      </c>
      <c r="O1254" s="163"/>
      <c r="P1254" s="163"/>
      <c r="Q1254" s="163"/>
      <c r="R1254" s="163"/>
      <c r="S1254" s="163"/>
      <c r="T1254" s="163"/>
    </row>
    <row r="1255" ht="18.75" hidden="1" customHeight="1">
      <c r="A1255" s="157">
        <v>45789.0</v>
      </c>
      <c r="B1255" s="158">
        <v>15684.0</v>
      </c>
      <c r="C1255" s="158" t="s">
        <v>18536</v>
      </c>
      <c r="D1255" s="158" t="s">
        <v>20695</v>
      </c>
      <c r="E1255" s="158">
        <v>8.0</v>
      </c>
      <c r="F1255" s="158" t="s">
        <v>21393</v>
      </c>
      <c r="G1255" s="158" t="s">
        <v>4913</v>
      </c>
      <c r="H1255" s="159" t="s">
        <v>20635</v>
      </c>
      <c r="I1255" s="160">
        <v>10540.0</v>
      </c>
      <c r="J1255" s="161">
        <v>840.0</v>
      </c>
      <c r="K1255" s="165">
        <v>840.0</v>
      </c>
      <c r="L1255" s="163"/>
      <c r="M1255" s="163"/>
      <c r="N1255" s="163"/>
      <c r="O1255" s="163"/>
      <c r="P1255" s="163"/>
      <c r="Q1255" s="163"/>
      <c r="R1255" s="163"/>
      <c r="S1255" s="163"/>
      <c r="T1255" s="163"/>
    </row>
    <row r="1256" ht="18.75" hidden="1" customHeight="1">
      <c r="A1256" s="157">
        <v>45789.0</v>
      </c>
      <c r="B1256" s="158">
        <v>15685.0</v>
      </c>
      <c r="C1256" s="158" t="s">
        <v>21371</v>
      </c>
      <c r="D1256" s="158" t="s">
        <v>20673</v>
      </c>
      <c r="E1256" s="158">
        <v>8.0</v>
      </c>
      <c r="F1256" s="158" t="s">
        <v>20699</v>
      </c>
      <c r="G1256" s="158" t="s">
        <v>4908</v>
      </c>
      <c r="H1256" s="159" t="s">
        <v>20638</v>
      </c>
      <c r="I1256" s="160">
        <v>16460.0</v>
      </c>
      <c r="J1256" s="161">
        <v>6620.0</v>
      </c>
      <c r="K1256" s="162"/>
      <c r="L1256" s="163"/>
      <c r="M1256" s="163"/>
      <c r="N1256" s="164">
        <v>6620.0</v>
      </c>
      <c r="O1256" s="163"/>
      <c r="P1256" s="163"/>
      <c r="Q1256" s="163"/>
      <c r="R1256" s="163"/>
      <c r="S1256" s="163"/>
      <c r="T1256" s="163"/>
    </row>
    <row r="1257" ht="18.75" hidden="1" customHeight="1">
      <c r="A1257" s="157">
        <v>45789.0</v>
      </c>
      <c r="B1257" s="158">
        <v>15686.0</v>
      </c>
      <c r="C1257" s="158" t="s">
        <v>3108</v>
      </c>
      <c r="D1257" s="158" t="s">
        <v>20687</v>
      </c>
      <c r="E1257" s="158">
        <v>8.0</v>
      </c>
      <c r="F1257" s="158" t="s">
        <v>20692</v>
      </c>
      <c r="G1257" s="158" t="s">
        <v>21460</v>
      </c>
      <c r="H1257" s="159" t="s">
        <v>20635</v>
      </c>
      <c r="I1257" s="160">
        <v>13320.0</v>
      </c>
      <c r="J1257" s="161">
        <v>3300.0</v>
      </c>
      <c r="K1257" s="165">
        <v>3300.0</v>
      </c>
      <c r="L1257" s="163"/>
      <c r="M1257" s="163"/>
      <c r="N1257" s="163"/>
      <c r="O1257" s="163"/>
      <c r="P1257" s="163"/>
      <c r="Q1257" s="163"/>
      <c r="R1257" s="163"/>
      <c r="S1257" s="163"/>
      <c r="T1257" s="163"/>
    </row>
    <row r="1258" ht="18.75" hidden="1" customHeight="1">
      <c r="A1258" s="166">
        <v>45789.0</v>
      </c>
      <c r="B1258" s="158">
        <v>7228.0</v>
      </c>
      <c r="C1258" s="158" t="s">
        <v>4839</v>
      </c>
      <c r="D1258" s="158"/>
      <c r="E1258" s="158" t="s">
        <v>20634</v>
      </c>
      <c r="F1258" s="158"/>
      <c r="G1258" s="158" t="s">
        <v>20805</v>
      </c>
      <c r="H1258" s="159" t="s">
        <v>20805</v>
      </c>
      <c r="I1258" s="160">
        <v>2740.0</v>
      </c>
      <c r="J1258" s="161">
        <v>440.0</v>
      </c>
      <c r="K1258" s="162">
        <v>308.0</v>
      </c>
      <c r="L1258" s="163">
        <v>0.0</v>
      </c>
      <c r="M1258" s="163">
        <v>132.0</v>
      </c>
      <c r="N1258" s="163">
        <v>0.0</v>
      </c>
      <c r="O1258" s="163"/>
      <c r="P1258" s="163"/>
      <c r="Q1258" s="163"/>
      <c r="R1258" s="163"/>
      <c r="S1258" s="163"/>
      <c r="T1258" s="163"/>
    </row>
    <row r="1259" ht="18.75" hidden="1" customHeight="1">
      <c r="A1259" s="157">
        <v>45789.0</v>
      </c>
      <c r="B1259" s="158">
        <v>15687.0</v>
      </c>
      <c r="C1259" s="158" t="s">
        <v>3925</v>
      </c>
      <c r="D1259" s="158" t="s">
        <v>20695</v>
      </c>
      <c r="E1259" s="158">
        <v>8.0</v>
      </c>
      <c r="F1259" s="158" t="s">
        <v>21026</v>
      </c>
      <c r="G1259" s="158" t="s">
        <v>21461</v>
      </c>
      <c r="H1259" s="159" t="s">
        <v>20635</v>
      </c>
      <c r="I1259" s="160">
        <v>10140.0</v>
      </c>
      <c r="J1259" s="161">
        <v>440.0</v>
      </c>
      <c r="K1259" s="165">
        <v>440.0</v>
      </c>
      <c r="L1259" s="163"/>
      <c r="M1259" s="163"/>
      <c r="N1259" s="163"/>
      <c r="O1259" s="163"/>
      <c r="P1259" s="163"/>
      <c r="Q1259" s="163"/>
      <c r="R1259" s="163"/>
      <c r="S1259" s="163"/>
      <c r="T1259" s="163"/>
    </row>
    <row r="1260" ht="18.75" hidden="1" customHeight="1">
      <c r="A1260" s="157">
        <v>45789.0</v>
      </c>
      <c r="B1260" s="158">
        <v>15688.0</v>
      </c>
      <c r="C1260" s="158" t="s">
        <v>2876</v>
      </c>
      <c r="D1260" s="158" t="s">
        <v>20687</v>
      </c>
      <c r="E1260" s="158">
        <v>8.0</v>
      </c>
      <c r="F1260" s="158" t="s">
        <v>20851</v>
      </c>
      <c r="G1260" s="158" t="s">
        <v>4481</v>
      </c>
      <c r="H1260" s="159" t="s">
        <v>20635</v>
      </c>
      <c r="I1260" s="160">
        <v>11860.0</v>
      </c>
      <c r="J1260" s="161">
        <v>1840.0</v>
      </c>
      <c r="K1260" s="165">
        <v>1840.0</v>
      </c>
      <c r="L1260" s="163"/>
      <c r="M1260" s="163"/>
      <c r="N1260" s="163"/>
      <c r="O1260" s="163"/>
      <c r="P1260" s="163"/>
      <c r="Q1260" s="163"/>
      <c r="R1260" s="163"/>
      <c r="S1260" s="163"/>
      <c r="T1260" s="163"/>
    </row>
    <row r="1261" ht="18.75" hidden="1" customHeight="1">
      <c r="A1261" s="157">
        <v>45789.0</v>
      </c>
      <c r="B1261" s="158">
        <v>15724.0</v>
      </c>
      <c r="C1261" s="158" t="s">
        <v>20674</v>
      </c>
      <c r="D1261" s="158" t="s">
        <v>20677</v>
      </c>
      <c r="E1261" s="158">
        <v>8.0</v>
      </c>
      <c r="F1261" s="158">
        <v>8.0</v>
      </c>
      <c r="G1261" s="158" t="s">
        <v>21462</v>
      </c>
      <c r="H1261" s="159" t="s">
        <v>20669</v>
      </c>
      <c r="I1261" s="160">
        <v>21420.0</v>
      </c>
      <c r="J1261" s="161">
        <v>11400.0</v>
      </c>
      <c r="K1261" s="162"/>
      <c r="L1261" s="168">
        <v>11400.0</v>
      </c>
      <c r="M1261" s="163"/>
      <c r="N1261" s="163"/>
      <c r="O1261" s="163"/>
      <c r="P1261" s="163"/>
      <c r="Q1261" s="163"/>
      <c r="R1261" s="163"/>
      <c r="S1261" s="163"/>
      <c r="T1261" s="163"/>
    </row>
    <row r="1262" ht="18.75" hidden="1" customHeight="1">
      <c r="A1262" s="157">
        <v>45790.0</v>
      </c>
      <c r="B1262" s="158">
        <v>15689.0</v>
      </c>
      <c r="C1262" s="158" t="s">
        <v>20802</v>
      </c>
      <c r="D1262" s="158" t="s">
        <v>20673</v>
      </c>
      <c r="E1262" s="158" t="s">
        <v>177</v>
      </c>
      <c r="F1262" s="158" t="s">
        <v>21463</v>
      </c>
      <c r="G1262" s="158" t="s">
        <v>4914</v>
      </c>
      <c r="H1262" s="159" t="s">
        <v>20635</v>
      </c>
      <c r="I1262" s="160">
        <v>12020.0</v>
      </c>
      <c r="J1262" s="161">
        <v>1900.0</v>
      </c>
      <c r="K1262" s="165">
        <v>1900.0</v>
      </c>
      <c r="L1262" s="163"/>
      <c r="M1262" s="163"/>
      <c r="N1262" s="163"/>
      <c r="O1262" s="163"/>
      <c r="P1262" s="163"/>
      <c r="Q1262" s="163"/>
      <c r="R1262" s="163"/>
      <c r="S1262" s="163"/>
      <c r="T1262" s="163"/>
    </row>
    <row r="1263" ht="18.75" hidden="1" customHeight="1">
      <c r="A1263" s="157">
        <v>45790.0</v>
      </c>
      <c r="B1263" s="158">
        <v>15690.0</v>
      </c>
      <c r="C1263" s="158" t="s">
        <v>4112</v>
      </c>
      <c r="D1263" s="158" t="s">
        <v>20677</v>
      </c>
      <c r="E1263" s="158" t="s">
        <v>132</v>
      </c>
      <c r="F1263" s="158" t="s">
        <v>20776</v>
      </c>
      <c r="G1263" s="158" t="s">
        <v>4655</v>
      </c>
      <c r="H1263" s="159" t="s">
        <v>20635</v>
      </c>
      <c r="I1263" s="160">
        <v>11380.0</v>
      </c>
      <c r="J1263" s="161">
        <v>1020.0</v>
      </c>
      <c r="K1263" s="165">
        <v>1020.0</v>
      </c>
      <c r="L1263" s="163"/>
      <c r="M1263" s="163"/>
      <c r="N1263" s="163"/>
      <c r="O1263" s="163"/>
      <c r="P1263" s="163"/>
      <c r="Q1263" s="163"/>
      <c r="R1263" s="163"/>
      <c r="S1263" s="163"/>
      <c r="T1263" s="163"/>
    </row>
    <row r="1264" ht="18.75" hidden="1" customHeight="1">
      <c r="A1264" s="157">
        <v>45790.0</v>
      </c>
      <c r="B1264" s="158">
        <v>15691.0</v>
      </c>
      <c r="C1264" s="158" t="s">
        <v>3446</v>
      </c>
      <c r="D1264" s="158" t="s">
        <v>20673</v>
      </c>
      <c r="E1264" s="158">
        <v>8.0</v>
      </c>
      <c r="F1264" s="158" t="s">
        <v>20888</v>
      </c>
      <c r="G1264" s="158" t="s">
        <v>4353</v>
      </c>
      <c r="H1264" s="159" t="s">
        <v>20635</v>
      </c>
      <c r="I1264" s="160">
        <v>12160.0</v>
      </c>
      <c r="J1264" s="161">
        <v>2320.0</v>
      </c>
      <c r="K1264" s="165">
        <v>2320.0</v>
      </c>
      <c r="L1264" s="163"/>
      <c r="M1264" s="163"/>
      <c r="N1264" s="163"/>
      <c r="O1264" s="163"/>
      <c r="P1264" s="163"/>
      <c r="Q1264" s="163"/>
      <c r="R1264" s="163"/>
      <c r="S1264" s="163"/>
      <c r="T1264" s="163"/>
    </row>
    <row r="1265" ht="18.75" hidden="1" customHeight="1">
      <c r="A1265" s="157">
        <v>45790.0</v>
      </c>
      <c r="B1265" s="158">
        <v>15692.0</v>
      </c>
      <c r="C1265" s="158" t="s">
        <v>20724</v>
      </c>
      <c r="D1265" s="158" t="s">
        <v>20677</v>
      </c>
      <c r="E1265" s="158">
        <v>8.0</v>
      </c>
      <c r="F1265" s="158" t="s">
        <v>20718</v>
      </c>
      <c r="G1265" s="158" t="s">
        <v>4916</v>
      </c>
      <c r="H1265" s="159" t="s">
        <v>20635</v>
      </c>
      <c r="I1265" s="160">
        <v>16800.0</v>
      </c>
      <c r="J1265" s="161">
        <v>6780.0</v>
      </c>
      <c r="K1265" s="165">
        <v>6780.0</v>
      </c>
      <c r="L1265" s="163"/>
      <c r="M1265" s="163"/>
      <c r="N1265" s="163"/>
      <c r="O1265" s="163"/>
      <c r="P1265" s="163"/>
      <c r="Q1265" s="163"/>
      <c r="R1265" s="163"/>
      <c r="S1265" s="163"/>
      <c r="T1265" s="163"/>
    </row>
    <row r="1266" ht="18.75" hidden="1" customHeight="1">
      <c r="A1266" s="157">
        <v>45790.0</v>
      </c>
      <c r="B1266" s="158">
        <v>15693.0</v>
      </c>
      <c r="C1266" s="158" t="s">
        <v>21464</v>
      </c>
      <c r="D1266" s="158" t="s">
        <v>20695</v>
      </c>
      <c r="E1266" s="158">
        <v>6.0</v>
      </c>
      <c r="F1266" s="158" t="s">
        <v>21465</v>
      </c>
      <c r="G1266" s="158" t="s">
        <v>4915</v>
      </c>
      <c r="H1266" s="159" t="s">
        <v>20635</v>
      </c>
      <c r="I1266" s="160">
        <v>11820.0</v>
      </c>
      <c r="J1266" s="161">
        <v>1980.0</v>
      </c>
      <c r="K1266" s="165">
        <v>1980.0</v>
      </c>
      <c r="L1266" s="163"/>
      <c r="M1266" s="163"/>
      <c r="N1266" s="163"/>
      <c r="O1266" s="163"/>
      <c r="P1266" s="163"/>
      <c r="Q1266" s="163"/>
      <c r="R1266" s="163"/>
      <c r="S1266" s="163"/>
      <c r="T1266" s="163"/>
    </row>
    <row r="1267" ht="18.75" hidden="1" customHeight="1">
      <c r="A1267" s="166">
        <v>45790.0</v>
      </c>
      <c r="B1267" s="158">
        <v>7231.0</v>
      </c>
      <c r="C1267" s="158" t="s">
        <v>3980</v>
      </c>
      <c r="D1267" s="158"/>
      <c r="E1267" s="158" t="s">
        <v>20634</v>
      </c>
      <c r="F1267" s="158"/>
      <c r="G1267" s="158"/>
      <c r="H1267" s="159"/>
      <c r="I1267" s="160">
        <v>4560.0</v>
      </c>
      <c r="J1267" s="161">
        <v>2300.0</v>
      </c>
      <c r="K1267" s="162">
        <v>0.0</v>
      </c>
      <c r="L1267" s="163">
        <v>0.0</v>
      </c>
      <c r="M1267" s="163">
        <v>2300.0</v>
      </c>
      <c r="N1267" s="163">
        <v>0.0</v>
      </c>
      <c r="O1267" s="163"/>
      <c r="P1267" s="163"/>
      <c r="Q1267" s="163"/>
      <c r="R1267" s="163"/>
      <c r="S1267" s="163"/>
      <c r="T1267" s="163"/>
    </row>
    <row r="1268" ht="18.75" hidden="1" customHeight="1">
      <c r="A1268" s="157">
        <v>45790.0</v>
      </c>
      <c r="B1268" s="158">
        <v>15694.0</v>
      </c>
      <c r="C1268" s="158" t="s">
        <v>20702</v>
      </c>
      <c r="D1268" s="158" t="s">
        <v>20695</v>
      </c>
      <c r="E1268" s="158">
        <v>6.0</v>
      </c>
      <c r="F1268" s="158" t="s">
        <v>21466</v>
      </c>
      <c r="G1268" s="158" t="s">
        <v>4917</v>
      </c>
      <c r="H1268" s="159" t="s">
        <v>20638</v>
      </c>
      <c r="I1268" s="160">
        <v>13860.0</v>
      </c>
      <c r="J1268" s="161">
        <v>4020.0</v>
      </c>
      <c r="K1268" s="162"/>
      <c r="L1268" s="163"/>
      <c r="M1268" s="163"/>
      <c r="N1268" s="164">
        <v>4020.0</v>
      </c>
      <c r="O1268" s="163"/>
      <c r="P1268" s="163"/>
      <c r="Q1268" s="163"/>
      <c r="R1268" s="163"/>
      <c r="S1268" s="163"/>
      <c r="T1268" s="163"/>
    </row>
    <row r="1269" ht="18.75" hidden="1" customHeight="1">
      <c r="A1269" s="157">
        <v>45790.0</v>
      </c>
      <c r="B1269" s="158">
        <v>15695.0</v>
      </c>
      <c r="C1269" s="158" t="s">
        <v>20760</v>
      </c>
      <c r="D1269" s="158" t="s">
        <v>20695</v>
      </c>
      <c r="E1269" s="158">
        <v>8.0</v>
      </c>
      <c r="F1269" s="158" t="s">
        <v>20764</v>
      </c>
      <c r="G1269" s="158" t="s">
        <v>4414</v>
      </c>
      <c r="H1269" s="159" t="s">
        <v>20635</v>
      </c>
      <c r="I1269" s="160">
        <v>11540.0</v>
      </c>
      <c r="J1269" s="161">
        <v>1840.0</v>
      </c>
      <c r="K1269" s="165">
        <v>1840.0</v>
      </c>
      <c r="L1269" s="163"/>
      <c r="M1269" s="163"/>
      <c r="N1269" s="163"/>
      <c r="O1269" s="163"/>
      <c r="P1269" s="163"/>
      <c r="Q1269" s="163"/>
      <c r="R1269" s="163"/>
      <c r="S1269" s="163"/>
      <c r="T1269" s="163"/>
    </row>
    <row r="1270" ht="18.75" hidden="1" customHeight="1">
      <c r="A1270" s="166">
        <v>45790.0</v>
      </c>
      <c r="B1270" s="158">
        <v>7236.0</v>
      </c>
      <c r="C1270" s="158" t="s">
        <v>4073</v>
      </c>
      <c r="D1270" s="158"/>
      <c r="E1270" s="158" t="s">
        <v>20634</v>
      </c>
      <c r="F1270" s="158"/>
      <c r="G1270" s="158"/>
      <c r="H1270" s="159"/>
      <c r="I1270" s="160">
        <v>3280.0</v>
      </c>
      <c r="J1270" s="161">
        <v>440.0</v>
      </c>
      <c r="K1270" s="162">
        <v>440.0</v>
      </c>
      <c r="L1270" s="163">
        <v>0.0</v>
      </c>
      <c r="M1270" s="163">
        <v>0.0</v>
      </c>
      <c r="N1270" s="163">
        <v>0.0</v>
      </c>
      <c r="O1270" s="163"/>
      <c r="P1270" s="163"/>
      <c r="Q1270" s="163"/>
      <c r="R1270" s="163"/>
      <c r="S1270" s="163"/>
      <c r="T1270" s="163"/>
    </row>
    <row r="1271" ht="18.75" hidden="1" customHeight="1">
      <c r="A1271" s="166">
        <v>45790.0</v>
      </c>
      <c r="B1271" s="158">
        <v>7237.0</v>
      </c>
      <c r="C1271" s="158" t="s">
        <v>744</v>
      </c>
      <c r="D1271" s="158"/>
      <c r="E1271" s="158" t="s">
        <v>20634</v>
      </c>
      <c r="F1271" s="158"/>
      <c r="G1271" s="158"/>
      <c r="H1271" s="159"/>
      <c r="I1271" s="160">
        <v>3300.0</v>
      </c>
      <c r="J1271" s="161">
        <v>660.0</v>
      </c>
      <c r="K1271" s="162">
        <v>0.0</v>
      </c>
      <c r="L1271" s="163">
        <v>0.0</v>
      </c>
      <c r="M1271" s="163">
        <v>660.0</v>
      </c>
      <c r="N1271" s="163">
        <v>0.0</v>
      </c>
      <c r="O1271" s="163"/>
      <c r="P1271" s="163"/>
      <c r="Q1271" s="163"/>
      <c r="R1271" s="163"/>
      <c r="S1271" s="163"/>
      <c r="T1271" s="163"/>
    </row>
    <row r="1272" ht="18.75" hidden="1" customHeight="1">
      <c r="A1272" s="157">
        <v>45790.0</v>
      </c>
      <c r="B1272" s="158">
        <v>15696.0</v>
      </c>
      <c r="C1272" s="158" t="s">
        <v>4097</v>
      </c>
      <c r="D1272" s="158" t="s">
        <v>20677</v>
      </c>
      <c r="E1272" s="158">
        <v>16.0</v>
      </c>
      <c r="F1272" s="158" t="s">
        <v>20843</v>
      </c>
      <c r="G1272" s="158" t="s">
        <v>4796</v>
      </c>
      <c r="H1272" s="159" t="s">
        <v>20635</v>
      </c>
      <c r="I1272" s="160">
        <v>12320.0</v>
      </c>
      <c r="J1272" s="161">
        <v>2040.0</v>
      </c>
      <c r="K1272" s="165">
        <v>2040.0</v>
      </c>
      <c r="L1272" s="163"/>
      <c r="M1272" s="163"/>
      <c r="N1272" s="163"/>
      <c r="O1272" s="163"/>
      <c r="P1272" s="163"/>
      <c r="Q1272" s="163"/>
      <c r="R1272" s="163"/>
      <c r="S1272" s="163"/>
      <c r="T1272" s="163"/>
    </row>
    <row r="1273" ht="18.75" hidden="1" customHeight="1">
      <c r="A1273" s="157">
        <v>45790.0</v>
      </c>
      <c r="B1273" s="158">
        <v>15697.0</v>
      </c>
      <c r="C1273" s="158" t="s">
        <v>20775</v>
      </c>
      <c r="D1273" s="158" t="s">
        <v>20673</v>
      </c>
      <c r="E1273" s="158">
        <v>8.0</v>
      </c>
      <c r="F1273" s="158" t="s">
        <v>21467</v>
      </c>
      <c r="G1273" s="158" t="s">
        <v>4794</v>
      </c>
      <c r="H1273" s="159" t="s">
        <v>20635</v>
      </c>
      <c r="I1273" s="160">
        <v>13660.0</v>
      </c>
      <c r="J1273" s="161">
        <v>3820.0</v>
      </c>
      <c r="K1273" s="165">
        <v>3820.0</v>
      </c>
      <c r="L1273" s="163"/>
      <c r="M1273" s="163"/>
      <c r="N1273" s="163"/>
      <c r="O1273" s="163"/>
      <c r="P1273" s="163"/>
      <c r="Q1273" s="163"/>
      <c r="R1273" s="163"/>
      <c r="S1273" s="163"/>
      <c r="T1273" s="163"/>
    </row>
    <row r="1274" ht="18.75" hidden="1" customHeight="1">
      <c r="A1274" s="157">
        <v>45790.0</v>
      </c>
      <c r="B1274" s="158">
        <v>15698.0</v>
      </c>
      <c r="C1274" s="158" t="s">
        <v>21468</v>
      </c>
      <c r="D1274" s="158" t="s">
        <v>20687</v>
      </c>
      <c r="E1274" s="158">
        <v>8.0</v>
      </c>
      <c r="F1274" s="158" t="s">
        <v>21469</v>
      </c>
      <c r="G1274" s="158" t="s">
        <v>4919</v>
      </c>
      <c r="H1274" s="159" t="s">
        <v>20638</v>
      </c>
      <c r="I1274" s="160">
        <v>13980.0</v>
      </c>
      <c r="J1274" s="161">
        <v>3960.0</v>
      </c>
      <c r="K1274" s="162"/>
      <c r="L1274" s="163"/>
      <c r="M1274" s="163"/>
      <c r="N1274" s="164">
        <v>3960.0</v>
      </c>
      <c r="O1274" s="163"/>
      <c r="P1274" s="163"/>
      <c r="Q1274" s="163"/>
      <c r="R1274" s="163"/>
      <c r="S1274" s="163"/>
      <c r="T1274" s="163"/>
    </row>
    <row r="1275" ht="18.75" hidden="1" customHeight="1">
      <c r="A1275" s="166">
        <v>45790.0</v>
      </c>
      <c r="B1275" s="158">
        <v>7238.0</v>
      </c>
      <c r="C1275" s="158" t="s">
        <v>4017</v>
      </c>
      <c r="D1275" s="158"/>
      <c r="E1275" s="158" t="s">
        <v>20634</v>
      </c>
      <c r="F1275" s="158"/>
      <c r="G1275" s="158" t="s">
        <v>4500</v>
      </c>
      <c r="H1275" s="159" t="s">
        <v>4500</v>
      </c>
      <c r="I1275" s="160">
        <v>3680.0</v>
      </c>
      <c r="J1275" s="161">
        <v>600.0</v>
      </c>
      <c r="K1275" s="162">
        <v>600.0</v>
      </c>
      <c r="L1275" s="163">
        <v>0.0</v>
      </c>
      <c r="M1275" s="163">
        <v>0.0</v>
      </c>
      <c r="N1275" s="163">
        <v>0.0</v>
      </c>
      <c r="O1275" s="163"/>
      <c r="P1275" s="163"/>
      <c r="Q1275" s="163"/>
      <c r="R1275" s="163"/>
      <c r="S1275" s="163"/>
      <c r="T1275" s="163"/>
    </row>
    <row r="1276" ht="18.75" hidden="1" customHeight="1">
      <c r="A1276" s="157">
        <v>45790.0</v>
      </c>
      <c r="B1276" s="158">
        <v>15699.0</v>
      </c>
      <c r="C1276" s="158" t="s">
        <v>2851</v>
      </c>
      <c r="D1276" s="158" t="s">
        <v>20695</v>
      </c>
      <c r="E1276" s="158">
        <v>8.0</v>
      </c>
      <c r="F1276" s="158" t="s">
        <v>20709</v>
      </c>
      <c r="G1276" s="158" t="s">
        <v>4920</v>
      </c>
      <c r="H1276" s="159" t="s">
        <v>20635</v>
      </c>
      <c r="I1276" s="160">
        <v>12020.0</v>
      </c>
      <c r="J1276" s="161">
        <v>2320.0</v>
      </c>
      <c r="K1276" s="165">
        <v>2320.0</v>
      </c>
      <c r="L1276" s="163"/>
      <c r="M1276" s="163"/>
      <c r="N1276" s="163"/>
      <c r="O1276" s="163"/>
      <c r="P1276" s="163"/>
      <c r="Q1276" s="163"/>
      <c r="R1276" s="163"/>
      <c r="S1276" s="163"/>
      <c r="T1276" s="163"/>
    </row>
    <row r="1277" ht="18.75" hidden="1" customHeight="1">
      <c r="A1277" s="157">
        <v>45790.0</v>
      </c>
      <c r="B1277" s="158">
        <v>15700.0</v>
      </c>
      <c r="C1277" s="158" t="s">
        <v>19529</v>
      </c>
      <c r="D1277" s="158" t="s">
        <v>20673</v>
      </c>
      <c r="E1277" s="158">
        <v>8.0</v>
      </c>
      <c r="F1277" s="158" t="s">
        <v>20699</v>
      </c>
      <c r="G1277" s="158" t="s">
        <v>4921</v>
      </c>
      <c r="H1277" s="159" t="s">
        <v>20635</v>
      </c>
      <c r="I1277" s="160">
        <v>10600.0</v>
      </c>
      <c r="J1277" s="161">
        <v>760.0</v>
      </c>
      <c r="K1277" s="165">
        <v>760.0</v>
      </c>
      <c r="L1277" s="163"/>
      <c r="M1277" s="163"/>
      <c r="N1277" s="163"/>
      <c r="O1277" s="163"/>
      <c r="P1277" s="163"/>
      <c r="Q1277" s="163"/>
      <c r="R1277" s="163"/>
      <c r="S1277" s="163"/>
      <c r="T1277" s="163"/>
    </row>
    <row r="1278" ht="18.75" hidden="1" customHeight="1">
      <c r="A1278" s="166">
        <v>45790.0</v>
      </c>
      <c r="B1278" s="158">
        <v>7239.0</v>
      </c>
      <c r="C1278" s="158" t="s">
        <v>744</v>
      </c>
      <c r="D1278" s="158"/>
      <c r="E1278" s="158" t="s">
        <v>20634</v>
      </c>
      <c r="F1278" s="158"/>
      <c r="G1278" s="158"/>
      <c r="H1278" s="159"/>
      <c r="I1278" s="160">
        <v>3600.0</v>
      </c>
      <c r="J1278" s="161">
        <v>980.0</v>
      </c>
      <c r="K1278" s="162">
        <v>980.0</v>
      </c>
      <c r="L1278" s="163">
        <v>0.0</v>
      </c>
      <c r="M1278" s="163">
        <v>0.0</v>
      </c>
      <c r="N1278" s="163">
        <v>0.0</v>
      </c>
      <c r="O1278" s="163"/>
      <c r="P1278" s="163"/>
      <c r="Q1278" s="163"/>
      <c r="R1278" s="163"/>
      <c r="S1278" s="163"/>
      <c r="T1278" s="163"/>
    </row>
    <row r="1279" ht="18.75" hidden="1" customHeight="1">
      <c r="A1279" s="166">
        <v>45790.0</v>
      </c>
      <c r="B1279" s="158">
        <v>7240.0</v>
      </c>
      <c r="C1279" s="158" t="s">
        <v>4073</v>
      </c>
      <c r="D1279" s="158"/>
      <c r="E1279" s="158" t="s">
        <v>20634</v>
      </c>
      <c r="F1279" s="158"/>
      <c r="G1279" s="158"/>
      <c r="H1279" s="159"/>
      <c r="I1279" s="160">
        <v>2620.0</v>
      </c>
      <c r="J1279" s="161">
        <v>180.0</v>
      </c>
      <c r="K1279" s="162">
        <v>180.0</v>
      </c>
      <c r="L1279" s="163">
        <v>0.0</v>
      </c>
      <c r="M1279" s="163">
        <v>0.0</v>
      </c>
      <c r="N1279" s="163">
        <v>0.0</v>
      </c>
      <c r="O1279" s="163"/>
      <c r="P1279" s="163"/>
      <c r="Q1279" s="163"/>
      <c r="R1279" s="163"/>
      <c r="S1279" s="163"/>
      <c r="T1279" s="163"/>
    </row>
    <row r="1280" ht="18.75" hidden="1" customHeight="1">
      <c r="A1280" s="166">
        <v>45790.0</v>
      </c>
      <c r="B1280" s="158">
        <v>7241.0</v>
      </c>
      <c r="C1280" s="158" t="s">
        <v>4923</v>
      </c>
      <c r="D1280" s="158"/>
      <c r="E1280" s="158" t="s">
        <v>20634</v>
      </c>
      <c r="F1280" s="158"/>
      <c r="G1280" s="158" t="s">
        <v>21470</v>
      </c>
      <c r="H1280" s="159" t="s">
        <v>21470</v>
      </c>
      <c r="I1280" s="160">
        <v>3260.0</v>
      </c>
      <c r="J1280" s="161">
        <v>240.0</v>
      </c>
      <c r="K1280" s="162">
        <v>0.0</v>
      </c>
      <c r="L1280" s="163">
        <v>240.0</v>
      </c>
      <c r="M1280" s="163">
        <v>0.0</v>
      </c>
      <c r="N1280" s="163">
        <v>0.0</v>
      </c>
      <c r="O1280" s="163"/>
      <c r="P1280" s="163"/>
      <c r="Q1280" s="163"/>
      <c r="R1280" s="163"/>
      <c r="S1280" s="163"/>
      <c r="T1280" s="163"/>
    </row>
    <row r="1281" ht="18.75" hidden="1" customHeight="1">
      <c r="A1281" s="157">
        <v>45790.0</v>
      </c>
      <c r="B1281" s="158">
        <v>15702.0</v>
      </c>
      <c r="C1281" s="158" t="s">
        <v>21471</v>
      </c>
      <c r="D1281" s="158" t="s">
        <v>20673</v>
      </c>
      <c r="E1281" s="158">
        <v>4.0</v>
      </c>
      <c r="F1281" s="158" t="s">
        <v>21224</v>
      </c>
      <c r="G1281" s="158" t="s">
        <v>4927</v>
      </c>
      <c r="H1281" s="159" t="s">
        <v>20638</v>
      </c>
      <c r="I1281" s="160">
        <v>13140.0</v>
      </c>
      <c r="J1281" s="161">
        <v>3580.0</v>
      </c>
      <c r="K1281" s="162"/>
      <c r="L1281" s="163"/>
      <c r="M1281" s="163"/>
      <c r="N1281" s="164">
        <v>3580.0</v>
      </c>
      <c r="O1281" s="163"/>
      <c r="P1281" s="163"/>
      <c r="Q1281" s="163"/>
      <c r="R1281" s="163"/>
      <c r="S1281" s="163"/>
      <c r="T1281" s="163"/>
    </row>
    <row r="1282" ht="18.75" hidden="1" customHeight="1">
      <c r="A1282" s="157">
        <v>45790.0</v>
      </c>
      <c r="B1282" s="158">
        <v>15703.0</v>
      </c>
      <c r="C1282" s="158" t="s">
        <v>20702</v>
      </c>
      <c r="D1282" s="158" t="s">
        <v>20673</v>
      </c>
      <c r="E1282" s="158">
        <v>8.0</v>
      </c>
      <c r="F1282" s="158" t="s">
        <v>21161</v>
      </c>
      <c r="G1282" s="158" t="s">
        <v>4926</v>
      </c>
      <c r="H1282" s="159" t="s">
        <v>20635</v>
      </c>
      <c r="I1282" s="160">
        <v>11600.0</v>
      </c>
      <c r="J1282" s="161">
        <v>1760.0</v>
      </c>
      <c r="K1282" s="165">
        <v>1760.0</v>
      </c>
      <c r="L1282" s="163"/>
      <c r="M1282" s="163"/>
      <c r="N1282" s="163"/>
      <c r="O1282" s="163"/>
      <c r="P1282" s="163"/>
      <c r="Q1282" s="163"/>
      <c r="R1282" s="163"/>
      <c r="S1282" s="163"/>
      <c r="T1282" s="163"/>
    </row>
    <row r="1283" ht="18.75" hidden="1" customHeight="1">
      <c r="A1283" s="157">
        <v>45790.0</v>
      </c>
      <c r="B1283" s="158">
        <v>15704.0</v>
      </c>
      <c r="C1283" s="158" t="s">
        <v>20802</v>
      </c>
      <c r="D1283" s="158" t="s">
        <v>20695</v>
      </c>
      <c r="E1283" s="158">
        <v>16.0</v>
      </c>
      <c r="F1283" s="158" t="s">
        <v>21472</v>
      </c>
      <c r="G1283" s="158" t="s">
        <v>4925</v>
      </c>
      <c r="H1283" s="159" t="s">
        <v>20635</v>
      </c>
      <c r="I1283" s="160">
        <v>11400.0</v>
      </c>
      <c r="J1283" s="161">
        <v>1680.0</v>
      </c>
      <c r="K1283" s="165">
        <v>1680.0</v>
      </c>
      <c r="L1283" s="163"/>
      <c r="M1283" s="163"/>
      <c r="N1283" s="163"/>
      <c r="O1283" s="163"/>
      <c r="P1283" s="163"/>
      <c r="Q1283" s="163"/>
      <c r="R1283" s="163"/>
      <c r="S1283" s="163"/>
      <c r="T1283" s="163"/>
    </row>
    <row r="1284" ht="18.75" hidden="1" customHeight="1">
      <c r="A1284" s="157">
        <v>45790.0</v>
      </c>
      <c r="B1284" s="158">
        <v>15737.0</v>
      </c>
      <c r="C1284" s="158" t="s">
        <v>955</v>
      </c>
      <c r="D1284" s="158" t="s">
        <v>20687</v>
      </c>
      <c r="E1284" s="158">
        <v>8.0</v>
      </c>
      <c r="F1284" s="158">
        <v>8.0</v>
      </c>
      <c r="G1284" s="158" t="s">
        <v>21473</v>
      </c>
      <c r="H1284" s="159" t="s">
        <v>20669</v>
      </c>
      <c r="I1284" s="160">
        <v>12440.0</v>
      </c>
      <c r="J1284" s="161">
        <v>2420.0</v>
      </c>
      <c r="K1284" s="162"/>
      <c r="L1284" s="164">
        <v>2420.0</v>
      </c>
      <c r="M1284" s="163"/>
      <c r="N1284" s="163"/>
      <c r="O1284" s="163"/>
      <c r="P1284" s="163"/>
      <c r="Q1284" s="163"/>
      <c r="R1284" s="163"/>
      <c r="S1284" s="163"/>
      <c r="T1284" s="163"/>
    </row>
    <row r="1285" ht="18.75" hidden="1" customHeight="1">
      <c r="A1285" s="166">
        <v>45790.0</v>
      </c>
      <c r="B1285" s="158">
        <v>7259.0</v>
      </c>
      <c r="C1285" s="158" t="s">
        <v>20731</v>
      </c>
      <c r="D1285" s="158"/>
      <c r="E1285" s="158" t="s">
        <v>20634</v>
      </c>
      <c r="F1285" s="158"/>
      <c r="G1285" s="158" t="s">
        <v>21474</v>
      </c>
      <c r="H1285" s="159" t="s">
        <v>21474</v>
      </c>
      <c r="I1285" s="160">
        <v>3000.0</v>
      </c>
      <c r="J1285" s="161">
        <v>280.0</v>
      </c>
      <c r="K1285" s="162">
        <v>0.0</v>
      </c>
      <c r="L1285" s="163">
        <v>280.0</v>
      </c>
      <c r="M1285" s="163">
        <v>0.0</v>
      </c>
      <c r="N1285" s="163">
        <v>0.0</v>
      </c>
      <c r="O1285" s="163"/>
      <c r="P1285" s="163"/>
      <c r="Q1285" s="163"/>
      <c r="R1285" s="163"/>
      <c r="S1285" s="163"/>
      <c r="T1285" s="163"/>
    </row>
    <row r="1286" ht="18.75" hidden="1" customHeight="1">
      <c r="A1286" s="167">
        <v>45790.02900725695</v>
      </c>
      <c r="B1286" s="158">
        <v>7230.0</v>
      </c>
      <c r="C1286" s="158" t="s">
        <v>4017</v>
      </c>
      <c r="D1286" s="158"/>
      <c r="E1286" s="158" t="s">
        <v>20634</v>
      </c>
      <c r="F1286" s="158"/>
      <c r="G1286" s="158" t="s">
        <v>4500</v>
      </c>
      <c r="H1286" s="159" t="s">
        <v>4500</v>
      </c>
      <c r="I1286" s="160">
        <v>3820.0</v>
      </c>
      <c r="J1286" s="161">
        <v>1180.0</v>
      </c>
      <c r="K1286" s="162">
        <v>1180.0</v>
      </c>
      <c r="L1286" s="163">
        <v>0.0</v>
      </c>
      <c r="M1286" s="163">
        <v>0.0</v>
      </c>
      <c r="N1286" s="163">
        <v>0.0</v>
      </c>
      <c r="O1286" s="163"/>
      <c r="P1286" s="163"/>
      <c r="Q1286" s="163"/>
      <c r="R1286" s="163"/>
      <c r="S1286" s="163"/>
      <c r="T1286" s="163"/>
    </row>
    <row r="1287" ht="18.75" hidden="1" customHeight="1">
      <c r="A1287" s="157">
        <v>45791.0</v>
      </c>
      <c r="B1287" s="158">
        <v>15705.0</v>
      </c>
      <c r="C1287" s="158" t="s">
        <v>438</v>
      </c>
      <c r="D1287" s="158" t="s">
        <v>20673</v>
      </c>
      <c r="E1287" s="158">
        <v>4.0</v>
      </c>
      <c r="F1287" s="158" t="s">
        <v>20849</v>
      </c>
      <c r="G1287" s="158" t="s">
        <v>4929</v>
      </c>
      <c r="H1287" s="159" t="s">
        <v>20635</v>
      </c>
      <c r="I1287" s="160">
        <v>10640.0</v>
      </c>
      <c r="J1287" s="161">
        <v>1080.0</v>
      </c>
      <c r="K1287" s="165">
        <v>1080.0</v>
      </c>
      <c r="L1287" s="163"/>
      <c r="M1287" s="163"/>
      <c r="N1287" s="163"/>
      <c r="O1287" s="163"/>
      <c r="P1287" s="163"/>
      <c r="Q1287" s="163"/>
      <c r="R1287" s="163"/>
      <c r="S1287" s="163"/>
      <c r="T1287" s="163"/>
    </row>
    <row r="1288" ht="18.75" hidden="1" customHeight="1">
      <c r="A1288" s="157">
        <v>45791.0</v>
      </c>
      <c r="B1288" s="158">
        <v>15706.0</v>
      </c>
      <c r="C1288" s="158" t="s">
        <v>21134</v>
      </c>
      <c r="D1288" s="158" t="s">
        <v>20695</v>
      </c>
      <c r="E1288" s="158">
        <v>14.0</v>
      </c>
      <c r="F1288" s="158" t="s">
        <v>21370</v>
      </c>
      <c r="G1288" s="158" t="s">
        <v>4928</v>
      </c>
      <c r="H1288" s="159" t="s">
        <v>20635</v>
      </c>
      <c r="I1288" s="160">
        <v>10340.0</v>
      </c>
      <c r="J1288" s="161">
        <v>620.0</v>
      </c>
      <c r="K1288" s="165">
        <v>620.0</v>
      </c>
      <c r="L1288" s="163"/>
      <c r="M1288" s="163"/>
      <c r="N1288" s="163"/>
      <c r="O1288" s="163"/>
      <c r="P1288" s="163"/>
      <c r="Q1288" s="163"/>
      <c r="R1288" s="163"/>
      <c r="S1288" s="163"/>
      <c r="T1288" s="163"/>
    </row>
    <row r="1289" ht="18.75" hidden="1" customHeight="1">
      <c r="A1289" s="157">
        <v>45791.0</v>
      </c>
      <c r="B1289" s="158">
        <v>15707.0</v>
      </c>
      <c r="C1289" s="158" t="s">
        <v>14229</v>
      </c>
      <c r="D1289" s="158" t="s">
        <v>20687</v>
      </c>
      <c r="E1289" s="158">
        <v>8.0</v>
      </c>
      <c r="F1289" s="158" t="s">
        <v>21139</v>
      </c>
      <c r="G1289" s="158" t="s">
        <v>4930</v>
      </c>
      <c r="H1289" s="159" t="s">
        <v>20635</v>
      </c>
      <c r="I1289" s="160">
        <v>12040.0</v>
      </c>
      <c r="J1289" s="161">
        <v>2020.0</v>
      </c>
      <c r="K1289" s="165">
        <v>2020.0</v>
      </c>
      <c r="L1289" s="163"/>
      <c r="M1289" s="163"/>
      <c r="N1289" s="163"/>
      <c r="O1289" s="163"/>
      <c r="P1289" s="163"/>
      <c r="Q1289" s="163"/>
      <c r="R1289" s="163"/>
      <c r="S1289" s="163"/>
      <c r="T1289" s="163"/>
    </row>
    <row r="1290" ht="18.75" hidden="1" customHeight="1">
      <c r="A1290" s="157">
        <v>45791.0</v>
      </c>
      <c r="B1290" s="158">
        <v>15708.0</v>
      </c>
      <c r="C1290" s="158" t="s">
        <v>14229</v>
      </c>
      <c r="D1290" s="158" t="s">
        <v>20677</v>
      </c>
      <c r="E1290" s="158">
        <v>16.0</v>
      </c>
      <c r="F1290" s="158" t="s">
        <v>20894</v>
      </c>
      <c r="G1290" s="158" t="s">
        <v>4931</v>
      </c>
      <c r="H1290" s="159" t="s">
        <v>20635</v>
      </c>
      <c r="I1290" s="160">
        <v>13760.0</v>
      </c>
      <c r="J1290" s="161">
        <v>3480.0</v>
      </c>
      <c r="K1290" s="165">
        <v>3480.0</v>
      </c>
      <c r="L1290" s="163"/>
      <c r="M1290" s="163"/>
      <c r="N1290" s="163"/>
      <c r="O1290" s="163"/>
      <c r="P1290" s="163"/>
      <c r="Q1290" s="163"/>
      <c r="R1290" s="163"/>
      <c r="S1290" s="163"/>
      <c r="T1290" s="163"/>
    </row>
    <row r="1291" ht="18.75" hidden="1" customHeight="1">
      <c r="A1291" s="166">
        <v>45791.0</v>
      </c>
      <c r="B1291" s="158">
        <v>7243.0</v>
      </c>
      <c r="C1291" s="158" t="s">
        <v>4017</v>
      </c>
      <c r="D1291" s="158"/>
      <c r="E1291" s="158" t="s">
        <v>20634</v>
      </c>
      <c r="F1291" s="158"/>
      <c r="G1291" s="158" t="s">
        <v>4500</v>
      </c>
      <c r="H1291" s="159" t="s">
        <v>4500</v>
      </c>
      <c r="I1291" s="160">
        <v>3600.0</v>
      </c>
      <c r="J1291" s="161">
        <v>1020.0</v>
      </c>
      <c r="K1291" s="162">
        <v>1020.0</v>
      </c>
      <c r="L1291" s="163">
        <v>0.0</v>
      </c>
      <c r="M1291" s="163">
        <v>0.0</v>
      </c>
      <c r="N1291" s="163">
        <v>0.0</v>
      </c>
      <c r="O1291" s="163"/>
      <c r="P1291" s="163"/>
      <c r="Q1291" s="163"/>
      <c r="R1291" s="163"/>
      <c r="S1291" s="163"/>
      <c r="T1291" s="163"/>
    </row>
    <row r="1292" ht="18.75" hidden="1" customHeight="1">
      <c r="A1292" s="157">
        <v>45791.0</v>
      </c>
      <c r="B1292" s="158">
        <v>15710.0</v>
      </c>
      <c r="C1292" s="158" t="s">
        <v>21134</v>
      </c>
      <c r="D1292" s="158" t="s">
        <v>20677</v>
      </c>
      <c r="E1292" s="158">
        <v>12.0</v>
      </c>
      <c r="F1292" s="158" t="s">
        <v>20884</v>
      </c>
      <c r="G1292" s="158" t="s">
        <v>4932</v>
      </c>
      <c r="H1292" s="159" t="s">
        <v>20635</v>
      </c>
      <c r="I1292" s="160">
        <v>11820.0</v>
      </c>
      <c r="J1292" s="161">
        <v>1780.0</v>
      </c>
      <c r="K1292" s="165">
        <v>1780.0</v>
      </c>
      <c r="L1292" s="163"/>
      <c r="M1292" s="163"/>
      <c r="N1292" s="163"/>
      <c r="O1292" s="163"/>
      <c r="P1292" s="163"/>
      <c r="Q1292" s="163"/>
      <c r="R1292" s="163"/>
      <c r="S1292" s="163"/>
      <c r="T1292" s="163"/>
    </row>
    <row r="1293" ht="18.75" hidden="1" customHeight="1">
      <c r="A1293" s="157">
        <v>45791.0</v>
      </c>
      <c r="B1293" s="158">
        <v>15711.0</v>
      </c>
      <c r="C1293" s="158" t="s">
        <v>18536</v>
      </c>
      <c r="D1293" s="158" t="s">
        <v>20687</v>
      </c>
      <c r="E1293" s="158">
        <v>8.0</v>
      </c>
      <c r="F1293" s="158" t="s">
        <v>21360</v>
      </c>
      <c r="G1293" s="158" t="s">
        <v>4049</v>
      </c>
      <c r="H1293" s="159" t="s">
        <v>20635</v>
      </c>
      <c r="I1293" s="160">
        <v>10860.0</v>
      </c>
      <c r="J1293" s="161">
        <v>840.0</v>
      </c>
      <c r="K1293" s="165">
        <v>840.0</v>
      </c>
      <c r="L1293" s="163"/>
      <c r="M1293" s="163"/>
      <c r="N1293" s="163"/>
      <c r="O1293" s="163"/>
      <c r="P1293" s="163"/>
      <c r="Q1293" s="163"/>
      <c r="R1293" s="163"/>
      <c r="S1293" s="163"/>
      <c r="T1293" s="163"/>
    </row>
    <row r="1294" ht="18.75" hidden="1" customHeight="1">
      <c r="A1294" s="157">
        <v>45791.0</v>
      </c>
      <c r="B1294" s="158">
        <v>15712.0</v>
      </c>
      <c r="C1294" s="158" t="s">
        <v>21475</v>
      </c>
      <c r="D1294" s="158" t="s">
        <v>20673</v>
      </c>
      <c r="E1294" s="158">
        <v>8.0</v>
      </c>
      <c r="F1294" s="158" t="s">
        <v>21064</v>
      </c>
      <c r="G1294" s="158" t="s">
        <v>4933</v>
      </c>
      <c r="H1294" s="159" t="s">
        <v>20635</v>
      </c>
      <c r="I1294" s="160">
        <v>11760.0</v>
      </c>
      <c r="J1294" s="161">
        <v>1920.0</v>
      </c>
      <c r="K1294" s="165">
        <v>1920.0</v>
      </c>
      <c r="L1294" s="163"/>
      <c r="M1294" s="163"/>
      <c r="N1294" s="163"/>
      <c r="O1294" s="163"/>
      <c r="P1294" s="163"/>
      <c r="Q1294" s="163"/>
      <c r="R1294" s="163"/>
      <c r="S1294" s="163"/>
      <c r="T1294" s="163"/>
    </row>
    <row r="1295" ht="18.75" hidden="1" customHeight="1">
      <c r="A1295" s="166">
        <v>45791.0</v>
      </c>
      <c r="B1295" s="158">
        <v>7244.0</v>
      </c>
      <c r="C1295" s="158" t="s">
        <v>4129</v>
      </c>
      <c r="D1295" s="158"/>
      <c r="E1295" s="158" t="s">
        <v>20634</v>
      </c>
      <c r="F1295" s="158"/>
      <c r="G1295" s="158"/>
      <c r="H1295" s="159"/>
      <c r="I1295" s="160">
        <v>3600.0</v>
      </c>
      <c r="J1295" s="161">
        <v>1020.0</v>
      </c>
      <c r="K1295" s="162">
        <v>1020.0</v>
      </c>
      <c r="L1295" s="163">
        <v>0.0</v>
      </c>
      <c r="M1295" s="163">
        <v>0.0</v>
      </c>
      <c r="N1295" s="163">
        <v>0.0</v>
      </c>
      <c r="O1295" s="163"/>
      <c r="P1295" s="163"/>
      <c r="Q1295" s="163"/>
      <c r="R1295" s="163"/>
      <c r="S1295" s="163"/>
      <c r="T1295" s="163"/>
    </row>
    <row r="1296" ht="18.75" hidden="1" customHeight="1">
      <c r="A1296" s="166">
        <v>45791.0</v>
      </c>
      <c r="B1296" s="158">
        <v>7245.0</v>
      </c>
      <c r="C1296" s="158" t="s">
        <v>744</v>
      </c>
      <c r="D1296" s="158"/>
      <c r="E1296" s="158" t="s">
        <v>20634</v>
      </c>
      <c r="F1296" s="158"/>
      <c r="G1296" s="158"/>
      <c r="H1296" s="159"/>
      <c r="I1296" s="160">
        <v>2920.0</v>
      </c>
      <c r="J1296" s="161">
        <v>320.0</v>
      </c>
      <c r="K1296" s="162">
        <v>320.0</v>
      </c>
      <c r="L1296" s="163">
        <v>0.0</v>
      </c>
      <c r="M1296" s="163">
        <v>0.0</v>
      </c>
      <c r="N1296" s="163">
        <v>0.0</v>
      </c>
      <c r="O1296" s="163"/>
      <c r="P1296" s="163"/>
      <c r="Q1296" s="163"/>
      <c r="R1296" s="163"/>
      <c r="S1296" s="163"/>
      <c r="T1296" s="163"/>
    </row>
    <row r="1297" ht="18.75" hidden="1" customHeight="1">
      <c r="A1297" s="157">
        <v>45791.0</v>
      </c>
      <c r="B1297" s="158">
        <v>15713.0</v>
      </c>
      <c r="C1297" s="158" t="s">
        <v>18536</v>
      </c>
      <c r="D1297" s="158" t="s">
        <v>20677</v>
      </c>
      <c r="E1297" s="158">
        <v>8.0</v>
      </c>
      <c r="F1297" s="158" t="s">
        <v>21476</v>
      </c>
      <c r="G1297" s="158" t="s">
        <v>4934</v>
      </c>
      <c r="H1297" s="159" t="s">
        <v>20635</v>
      </c>
      <c r="I1297" s="160">
        <v>13120.0</v>
      </c>
      <c r="J1297" s="161">
        <v>3100.0</v>
      </c>
      <c r="K1297" s="165">
        <v>3100.0</v>
      </c>
      <c r="L1297" s="163"/>
      <c r="M1297" s="163"/>
      <c r="N1297" s="163"/>
      <c r="O1297" s="163"/>
      <c r="P1297" s="163"/>
      <c r="Q1297" s="163"/>
      <c r="R1297" s="163"/>
      <c r="S1297" s="163"/>
      <c r="T1297" s="163"/>
    </row>
    <row r="1298" ht="18.75" hidden="1" customHeight="1">
      <c r="A1298" s="157">
        <v>45791.0</v>
      </c>
      <c r="B1298" s="158">
        <v>15714.0</v>
      </c>
      <c r="C1298" s="158" t="s">
        <v>3945</v>
      </c>
      <c r="D1298" s="158" t="s">
        <v>20695</v>
      </c>
      <c r="E1298" s="158">
        <v>6.0</v>
      </c>
      <c r="F1298" s="158" t="s">
        <v>21477</v>
      </c>
      <c r="G1298" s="158" t="s">
        <v>4935</v>
      </c>
      <c r="H1298" s="159" t="s">
        <v>20638</v>
      </c>
      <c r="I1298" s="160">
        <v>14400.0</v>
      </c>
      <c r="J1298" s="161">
        <v>4560.0</v>
      </c>
      <c r="K1298" s="162"/>
      <c r="L1298" s="163"/>
      <c r="M1298" s="163"/>
      <c r="N1298" s="164">
        <v>4560.0</v>
      </c>
      <c r="O1298" s="163"/>
      <c r="P1298" s="163"/>
      <c r="Q1298" s="163"/>
      <c r="R1298" s="163"/>
      <c r="S1298" s="163"/>
      <c r="T1298" s="163"/>
    </row>
    <row r="1299" ht="18.75" hidden="1" customHeight="1">
      <c r="A1299" s="157">
        <v>45791.0</v>
      </c>
      <c r="B1299" s="158">
        <v>15715.0</v>
      </c>
      <c r="C1299" s="158" t="s">
        <v>3108</v>
      </c>
      <c r="D1299" s="158" t="s">
        <v>20677</v>
      </c>
      <c r="E1299" s="158">
        <v>8.0</v>
      </c>
      <c r="F1299" s="158" t="s">
        <v>21247</v>
      </c>
      <c r="G1299" s="158" t="s">
        <v>4937</v>
      </c>
      <c r="H1299" s="159" t="s">
        <v>20635</v>
      </c>
      <c r="I1299" s="160">
        <v>10940.0</v>
      </c>
      <c r="J1299" s="161">
        <v>920.0</v>
      </c>
      <c r="K1299" s="165">
        <v>920.0</v>
      </c>
      <c r="L1299" s="163"/>
      <c r="M1299" s="163"/>
      <c r="N1299" s="163"/>
      <c r="O1299" s="163"/>
      <c r="P1299" s="163"/>
      <c r="Q1299" s="163"/>
      <c r="R1299" s="163"/>
      <c r="S1299" s="163"/>
      <c r="T1299" s="163"/>
    </row>
    <row r="1300" ht="18.75" hidden="1" customHeight="1">
      <c r="A1300" s="166">
        <v>45791.0</v>
      </c>
      <c r="B1300" s="158">
        <v>7246.0</v>
      </c>
      <c r="C1300" s="158" t="s">
        <v>4936</v>
      </c>
      <c r="D1300" s="158"/>
      <c r="E1300" s="158" t="s">
        <v>20634</v>
      </c>
      <c r="F1300" s="158"/>
      <c r="G1300" s="158"/>
      <c r="H1300" s="159"/>
      <c r="I1300" s="160">
        <v>2740.0</v>
      </c>
      <c r="J1300" s="161">
        <v>740.0</v>
      </c>
      <c r="K1300" s="162">
        <v>370.0</v>
      </c>
      <c r="L1300" s="163">
        <v>0.0</v>
      </c>
      <c r="M1300" s="163">
        <v>148.0</v>
      </c>
      <c r="N1300" s="163">
        <v>222.0</v>
      </c>
      <c r="O1300" s="163"/>
      <c r="P1300" s="163"/>
      <c r="Q1300" s="163"/>
      <c r="R1300" s="163"/>
      <c r="S1300" s="163"/>
      <c r="T1300" s="163"/>
    </row>
    <row r="1301" ht="18.75" hidden="1" customHeight="1">
      <c r="A1301" s="157">
        <v>45791.0</v>
      </c>
      <c r="B1301" s="158">
        <v>15716.0</v>
      </c>
      <c r="C1301" s="158" t="s">
        <v>21011</v>
      </c>
      <c r="D1301" s="158" t="s">
        <v>20673</v>
      </c>
      <c r="E1301" s="158">
        <v>8.0</v>
      </c>
      <c r="F1301" s="158" t="s">
        <v>20998</v>
      </c>
      <c r="G1301" s="158" t="s">
        <v>4938</v>
      </c>
      <c r="H1301" s="159" t="s">
        <v>20635</v>
      </c>
      <c r="I1301" s="160">
        <v>11600.0</v>
      </c>
      <c r="J1301" s="161">
        <v>1760.0</v>
      </c>
      <c r="K1301" s="165">
        <v>1760.0</v>
      </c>
      <c r="L1301" s="163"/>
      <c r="M1301" s="163"/>
      <c r="N1301" s="163"/>
      <c r="O1301" s="163"/>
      <c r="P1301" s="163"/>
      <c r="Q1301" s="163"/>
      <c r="R1301" s="163"/>
      <c r="S1301" s="163"/>
      <c r="T1301" s="163"/>
    </row>
    <row r="1302" ht="18.75" hidden="1" customHeight="1">
      <c r="A1302" s="157">
        <v>45791.0</v>
      </c>
      <c r="B1302" s="158">
        <v>15717.0</v>
      </c>
      <c r="C1302" s="158" t="s">
        <v>21464</v>
      </c>
      <c r="D1302" s="158" t="s">
        <v>20687</v>
      </c>
      <c r="E1302" s="158">
        <v>4.0</v>
      </c>
      <c r="F1302" s="158" t="s">
        <v>20881</v>
      </c>
      <c r="G1302" s="158" t="s">
        <v>4939</v>
      </c>
      <c r="H1302" s="159" t="s">
        <v>20635</v>
      </c>
      <c r="I1302" s="160">
        <v>10380.0</v>
      </c>
      <c r="J1302" s="161">
        <v>600.0</v>
      </c>
      <c r="K1302" s="165">
        <v>600.0</v>
      </c>
      <c r="L1302" s="163"/>
      <c r="M1302" s="163"/>
      <c r="N1302" s="163"/>
      <c r="O1302" s="163"/>
      <c r="P1302" s="163"/>
      <c r="Q1302" s="163"/>
      <c r="R1302" s="163"/>
      <c r="S1302" s="163"/>
      <c r="T1302" s="163"/>
    </row>
    <row r="1303" ht="18.75" hidden="1" customHeight="1">
      <c r="A1303" s="166">
        <v>45791.0</v>
      </c>
      <c r="B1303" s="158">
        <v>7247.0</v>
      </c>
      <c r="C1303" s="158" t="s">
        <v>3999</v>
      </c>
      <c r="D1303" s="158"/>
      <c r="E1303" s="158" t="s">
        <v>20634</v>
      </c>
      <c r="F1303" s="158"/>
      <c r="G1303" s="158" t="s">
        <v>21074</v>
      </c>
      <c r="H1303" s="159" t="s">
        <v>21074</v>
      </c>
      <c r="I1303" s="160">
        <v>2340.0</v>
      </c>
      <c r="J1303" s="161">
        <v>220.0</v>
      </c>
      <c r="K1303" s="162">
        <v>220.0</v>
      </c>
      <c r="L1303" s="163">
        <v>0.0</v>
      </c>
      <c r="M1303" s="163">
        <v>0.0</v>
      </c>
      <c r="N1303" s="163">
        <v>0.0</v>
      </c>
      <c r="O1303" s="163"/>
      <c r="P1303" s="163"/>
      <c r="Q1303" s="163"/>
      <c r="R1303" s="163"/>
      <c r="S1303" s="163"/>
      <c r="T1303" s="163"/>
    </row>
    <row r="1304" ht="18.75" hidden="1" customHeight="1">
      <c r="A1304" s="166">
        <v>45791.0</v>
      </c>
      <c r="B1304" s="158">
        <v>7248.0</v>
      </c>
      <c r="C1304" s="158" t="s">
        <v>4017</v>
      </c>
      <c r="D1304" s="158"/>
      <c r="E1304" s="158" t="s">
        <v>20634</v>
      </c>
      <c r="F1304" s="158"/>
      <c r="G1304" s="158" t="s">
        <v>4500</v>
      </c>
      <c r="H1304" s="159" t="s">
        <v>4500</v>
      </c>
      <c r="I1304" s="160">
        <v>3500.0</v>
      </c>
      <c r="J1304" s="161">
        <v>860.0</v>
      </c>
      <c r="K1304" s="162">
        <v>860.0</v>
      </c>
      <c r="L1304" s="163">
        <v>0.0</v>
      </c>
      <c r="M1304" s="163">
        <v>0.0</v>
      </c>
      <c r="N1304" s="163">
        <v>0.0</v>
      </c>
      <c r="O1304" s="163"/>
      <c r="P1304" s="163"/>
      <c r="Q1304" s="163"/>
      <c r="R1304" s="163"/>
      <c r="S1304" s="163"/>
      <c r="T1304" s="163"/>
    </row>
    <row r="1305" ht="18.75" hidden="1" customHeight="1">
      <c r="A1305" s="157">
        <v>45791.0</v>
      </c>
      <c r="B1305" s="158">
        <v>15718.0</v>
      </c>
      <c r="C1305" s="158" t="s">
        <v>21478</v>
      </c>
      <c r="D1305" s="158" t="s">
        <v>20677</v>
      </c>
      <c r="E1305" s="158">
        <v>4.0</v>
      </c>
      <c r="F1305" s="158" t="s">
        <v>20741</v>
      </c>
      <c r="G1305" s="158" t="s">
        <v>4640</v>
      </c>
      <c r="H1305" s="159" t="s">
        <v>20635</v>
      </c>
      <c r="I1305" s="160">
        <v>13260.0</v>
      </c>
      <c r="J1305" s="161">
        <v>3480.0</v>
      </c>
      <c r="K1305" s="165">
        <v>3480.0</v>
      </c>
      <c r="L1305" s="163"/>
      <c r="M1305" s="163"/>
      <c r="N1305" s="163"/>
      <c r="O1305" s="163"/>
      <c r="P1305" s="163"/>
      <c r="Q1305" s="163"/>
      <c r="R1305" s="163"/>
      <c r="S1305" s="163"/>
      <c r="T1305" s="163"/>
    </row>
    <row r="1306" ht="18.75" hidden="1" customHeight="1">
      <c r="A1306" s="157">
        <v>45791.0</v>
      </c>
      <c r="B1306" s="158">
        <v>15720.0</v>
      </c>
      <c r="C1306" s="158" t="s">
        <v>3950</v>
      </c>
      <c r="D1306" s="158" t="s">
        <v>20687</v>
      </c>
      <c r="E1306" s="158">
        <v>8.0</v>
      </c>
      <c r="F1306" s="158"/>
      <c r="G1306" s="158" t="s">
        <v>21479</v>
      </c>
      <c r="H1306" s="159" t="s">
        <v>20635</v>
      </c>
      <c r="I1306" s="160">
        <v>11000.0</v>
      </c>
      <c r="J1306" s="161">
        <v>980.0</v>
      </c>
      <c r="K1306" s="165">
        <v>980.0</v>
      </c>
      <c r="L1306" s="163"/>
      <c r="M1306" s="163"/>
      <c r="N1306" s="163"/>
      <c r="O1306" s="163"/>
      <c r="P1306" s="163"/>
      <c r="Q1306" s="163"/>
      <c r="R1306" s="163"/>
      <c r="S1306" s="163"/>
      <c r="T1306" s="163"/>
    </row>
    <row r="1307" ht="18.75" hidden="1" customHeight="1">
      <c r="A1307" s="157">
        <v>45791.0</v>
      </c>
      <c r="B1307" s="158">
        <v>15721.0</v>
      </c>
      <c r="C1307" s="158" t="s">
        <v>21115</v>
      </c>
      <c r="D1307" s="158" t="s">
        <v>20673</v>
      </c>
      <c r="E1307" s="158">
        <v>12.0</v>
      </c>
      <c r="F1307" s="158" t="s">
        <v>20981</v>
      </c>
      <c r="G1307" s="158" t="s">
        <v>4337</v>
      </c>
      <c r="H1307" s="159" t="s">
        <v>20635</v>
      </c>
      <c r="I1307" s="160">
        <v>11620.0</v>
      </c>
      <c r="J1307" s="161">
        <v>1760.0</v>
      </c>
      <c r="K1307" s="165">
        <v>1760.0</v>
      </c>
      <c r="L1307" s="163"/>
      <c r="M1307" s="163"/>
      <c r="N1307" s="163"/>
      <c r="O1307" s="163"/>
      <c r="P1307" s="163"/>
      <c r="Q1307" s="163"/>
      <c r="R1307" s="163"/>
      <c r="S1307" s="163"/>
      <c r="T1307" s="163"/>
    </row>
    <row r="1308" ht="18.75" hidden="1" customHeight="1">
      <c r="A1308" s="157">
        <v>45791.0</v>
      </c>
      <c r="B1308" s="158">
        <v>15722.0</v>
      </c>
      <c r="C1308" s="158" t="s">
        <v>2802</v>
      </c>
      <c r="D1308" s="158" t="s">
        <v>20677</v>
      </c>
      <c r="E1308" s="158">
        <v>8.0</v>
      </c>
      <c r="F1308" s="158" t="s">
        <v>21040</v>
      </c>
      <c r="G1308" s="158" t="s">
        <v>4940</v>
      </c>
      <c r="H1308" s="159" t="s">
        <v>20638</v>
      </c>
      <c r="I1308" s="160">
        <v>15800.0</v>
      </c>
      <c r="J1308" s="161">
        <v>5780.0</v>
      </c>
      <c r="K1308" s="162"/>
      <c r="L1308" s="163"/>
      <c r="M1308" s="163"/>
      <c r="N1308" s="164">
        <v>5780.0</v>
      </c>
      <c r="O1308" s="163"/>
      <c r="P1308" s="163"/>
      <c r="Q1308" s="163"/>
      <c r="R1308" s="163"/>
      <c r="S1308" s="163"/>
      <c r="T1308" s="163"/>
    </row>
    <row r="1309" ht="18.75" hidden="1" customHeight="1">
      <c r="A1309" s="157">
        <v>45791.0</v>
      </c>
      <c r="B1309" s="158">
        <v>15723.0</v>
      </c>
      <c r="C1309" s="158" t="s">
        <v>755</v>
      </c>
      <c r="D1309" s="158" t="s">
        <v>20687</v>
      </c>
      <c r="E1309" s="158">
        <v>8.0</v>
      </c>
      <c r="F1309" s="158" t="s">
        <v>20699</v>
      </c>
      <c r="G1309" s="158" t="s">
        <v>4537</v>
      </c>
      <c r="H1309" s="159" t="s">
        <v>20635</v>
      </c>
      <c r="I1309" s="160">
        <v>12000.0</v>
      </c>
      <c r="J1309" s="161">
        <v>1980.0</v>
      </c>
      <c r="K1309" s="165">
        <v>1980.0</v>
      </c>
      <c r="L1309" s="163"/>
      <c r="M1309" s="163"/>
      <c r="N1309" s="163"/>
      <c r="O1309" s="163"/>
      <c r="P1309" s="163"/>
      <c r="Q1309" s="163"/>
      <c r="R1309" s="163"/>
      <c r="S1309" s="163"/>
      <c r="T1309" s="163"/>
    </row>
    <row r="1310" ht="18.75" hidden="1" customHeight="1">
      <c r="A1310" s="166">
        <v>45791.0</v>
      </c>
      <c r="B1310" s="158">
        <v>7249.0</v>
      </c>
      <c r="C1310" s="158" t="s">
        <v>3991</v>
      </c>
      <c r="D1310" s="158"/>
      <c r="E1310" s="158" t="s">
        <v>20634</v>
      </c>
      <c r="F1310" s="158"/>
      <c r="G1310" s="158"/>
      <c r="H1310" s="159"/>
      <c r="I1310" s="160">
        <v>3140.0</v>
      </c>
      <c r="J1310" s="161">
        <v>120.0</v>
      </c>
      <c r="K1310" s="162">
        <v>0.0</v>
      </c>
      <c r="L1310" s="163">
        <v>120.0</v>
      </c>
      <c r="M1310" s="163">
        <v>0.0</v>
      </c>
      <c r="N1310" s="163">
        <v>0.0</v>
      </c>
      <c r="O1310" s="163"/>
      <c r="P1310" s="163"/>
      <c r="Q1310" s="163"/>
      <c r="R1310" s="163"/>
      <c r="S1310" s="163"/>
      <c r="T1310" s="163"/>
    </row>
    <row r="1311" ht="18.75" hidden="1" customHeight="1">
      <c r="A1311" s="157">
        <v>45791.0</v>
      </c>
      <c r="B1311" s="158">
        <v>15725.0</v>
      </c>
      <c r="C1311" s="158" t="s">
        <v>21028</v>
      </c>
      <c r="D1311" s="158" t="s">
        <v>20677</v>
      </c>
      <c r="E1311" s="158">
        <v>8.0</v>
      </c>
      <c r="F1311" s="158" t="s">
        <v>20909</v>
      </c>
      <c r="G1311" s="158" t="s">
        <v>4401</v>
      </c>
      <c r="H1311" s="159" t="s">
        <v>20635</v>
      </c>
      <c r="I1311" s="160">
        <v>12520.0</v>
      </c>
      <c r="J1311" s="161">
        <v>2500.0</v>
      </c>
      <c r="K1311" s="165">
        <v>2500.0</v>
      </c>
      <c r="L1311" s="163"/>
      <c r="M1311" s="163"/>
      <c r="N1311" s="163"/>
      <c r="O1311" s="163"/>
      <c r="P1311" s="163"/>
      <c r="Q1311" s="163"/>
      <c r="R1311" s="163"/>
      <c r="S1311" s="163"/>
      <c r="T1311" s="163"/>
    </row>
    <row r="1312" ht="18.75" hidden="1" customHeight="1">
      <c r="A1312" s="157">
        <v>45791.0</v>
      </c>
      <c r="B1312" s="158">
        <v>15726.0</v>
      </c>
      <c r="C1312" s="158" t="s">
        <v>829</v>
      </c>
      <c r="D1312" s="158" t="s">
        <v>20673</v>
      </c>
      <c r="E1312" s="158">
        <v>8.0</v>
      </c>
      <c r="F1312" s="158"/>
      <c r="G1312" s="158" t="s">
        <v>4729</v>
      </c>
      <c r="H1312" s="159" t="s">
        <v>20635</v>
      </c>
      <c r="I1312" s="160">
        <v>10440.0</v>
      </c>
      <c r="J1312" s="161">
        <v>600.0</v>
      </c>
      <c r="K1312" s="165">
        <v>600.0</v>
      </c>
      <c r="L1312" s="163"/>
      <c r="M1312" s="163"/>
      <c r="N1312" s="163"/>
      <c r="O1312" s="163"/>
      <c r="P1312" s="163"/>
      <c r="Q1312" s="163"/>
      <c r="R1312" s="163"/>
      <c r="S1312" s="163"/>
      <c r="T1312" s="163"/>
    </row>
    <row r="1313" ht="18.75" hidden="1" customHeight="1">
      <c r="A1313" s="166">
        <v>45791.0</v>
      </c>
      <c r="B1313" s="158">
        <v>7285.0</v>
      </c>
      <c r="C1313" s="158" t="s">
        <v>20731</v>
      </c>
      <c r="D1313" s="158"/>
      <c r="E1313" s="158" t="s">
        <v>20634</v>
      </c>
      <c r="F1313" s="158"/>
      <c r="G1313" s="158" t="s">
        <v>21480</v>
      </c>
      <c r="H1313" s="159" t="s">
        <v>21480</v>
      </c>
      <c r="I1313" s="160">
        <v>3100.0</v>
      </c>
      <c r="J1313" s="161">
        <v>380.0</v>
      </c>
      <c r="K1313" s="162">
        <v>0.0</v>
      </c>
      <c r="L1313" s="163">
        <v>380.0</v>
      </c>
      <c r="M1313" s="163">
        <v>0.0</v>
      </c>
      <c r="N1313" s="163">
        <v>0.0</v>
      </c>
      <c r="O1313" s="163"/>
      <c r="P1313" s="163"/>
      <c r="Q1313" s="163"/>
      <c r="R1313" s="163"/>
      <c r="S1313" s="163"/>
      <c r="T1313" s="163"/>
    </row>
    <row r="1314" ht="18.75" hidden="1" customHeight="1">
      <c r="A1314" s="167">
        <v>45791.02904782408</v>
      </c>
      <c r="B1314" s="158">
        <v>7242.0</v>
      </c>
      <c r="C1314" s="158" t="s">
        <v>3980</v>
      </c>
      <c r="D1314" s="158"/>
      <c r="E1314" s="158" t="s">
        <v>20634</v>
      </c>
      <c r="F1314" s="158"/>
      <c r="G1314" s="158"/>
      <c r="H1314" s="159"/>
      <c r="I1314" s="160">
        <v>3240.0</v>
      </c>
      <c r="J1314" s="161">
        <v>960.0</v>
      </c>
      <c r="K1314" s="162">
        <v>672.0</v>
      </c>
      <c r="L1314" s="163">
        <v>0.0</v>
      </c>
      <c r="M1314" s="163">
        <v>288.0</v>
      </c>
      <c r="N1314" s="163">
        <v>0.0</v>
      </c>
      <c r="O1314" s="163"/>
      <c r="P1314" s="163"/>
      <c r="Q1314" s="163"/>
      <c r="R1314" s="163"/>
      <c r="S1314" s="163"/>
      <c r="T1314" s="163"/>
    </row>
    <row r="1315" ht="18.75" hidden="1" customHeight="1">
      <c r="A1315" s="157">
        <v>45792.0</v>
      </c>
      <c r="B1315" s="158">
        <v>15727.0</v>
      </c>
      <c r="C1315" s="158" t="s">
        <v>21339</v>
      </c>
      <c r="D1315" s="158" t="s">
        <v>20695</v>
      </c>
      <c r="E1315" s="158">
        <v>8.0</v>
      </c>
      <c r="F1315" s="158" t="s">
        <v>20699</v>
      </c>
      <c r="G1315" s="158" t="s">
        <v>4805</v>
      </c>
      <c r="H1315" s="159" t="s">
        <v>20669</v>
      </c>
      <c r="I1315" s="160">
        <v>10660.0</v>
      </c>
      <c r="J1315" s="161">
        <v>960.0</v>
      </c>
      <c r="K1315" s="162"/>
      <c r="L1315" s="164">
        <v>960.0</v>
      </c>
      <c r="M1315" s="163"/>
      <c r="N1315" s="163"/>
      <c r="O1315" s="163"/>
      <c r="P1315" s="163"/>
      <c r="Q1315" s="163"/>
      <c r="R1315" s="163"/>
      <c r="S1315" s="163"/>
      <c r="T1315" s="163"/>
    </row>
    <row r="1316" ht="18.75" hidden="1" customHeight="1">
      <c r="A1316" s="157">
        <v>45792.0</v>
      </c>
      <c r="B1316" s="158">
        <v>15728.0</v>
      </c>
      <c r="C1316" s="158" t="s">
        <v>21481</v>
      </c>
      <c r="D1316" s="158" t="s">
        <v>20687</v>
      </c>
      <c r="E1316" s="158">
        <v>8.0</v>
      </c>
      <c r="F1316" s="158" t="s">
        <v>20856</v>
      </c>
      <c r="G1316" s="158" t="s">
        <v>4560</v>
      </c>
      <c r="H1316" s="159" t="s">
        <v>20635</v>
      </c>
      <c r="I1316" s="160">
        <v>10820.0</v>
      </c>
      <c r="J1316" s="161">
        <v>800.0</v>
      </c>
      <c r="K1316" s="165">
        <v>800.0</v>
      </c>
      <c r="L1316" s="163"/>
      <c r="M1316" s="163"/>
      <c r="N1316" s="163"/>
      <c r="O1316" s="163"/>
      <c r="P1316" s="163"/>
      <c r="Q1316" s="163"/>
      <c r="R1316" s="163"/>
      <c r="S1316" s="163"/>
      <c r="T1316" s="163"/>
    </row>
    <row r="1317" ht="18.75" hidden="1" customHeight="1">
      <c r="A1317" s="157">
        <v>45792.0</v>
      </c>
      <c r="B1317" s="158">
        <v>15729.0</v>
      </c>
      <c r="C1317" s="158" t="s">
        <v>21482</v>
      </c>
      <c r="D1317" s="158" t="s">
        <v>20687</v>
      </c>
      <c r="E1317" s="158">
        <v>4.0</v>
      </c>
      <c r="F1317" s="158" t="s">
        <v>21483</v>
      </c>
      <c r="G1317" s="158" t="s">
        <v>4941</v>
      </c>
      <c r="H1317" s="159" t="s">
        <v>20669</v>
      </c>
      <c r="I1317" s="160">
        <v>9900.0</v>
      </c>
      <c r="J1317" s="161">
        <v>120.0</v>
      </c>
      <c r="K1317" s="162"/>
      <c r="L1317" s="164">
        <v>120.0</v>
      </c>
      <c r="M1317" s="163"/>
      <c r="N1317" s="163"/>
      <c r="O1317" s="163"/>
      <c r="P1317" s="163"/>
      <c r="Q1317" s="163"/>
      <c r="R1317" s="163"/>
      <c r="S1317" s="163"/>
      <c r="T1317" s="163"/>
    </row>
    <row r="1318" ht="18.75" hidden="1" customHeight="1">
      <c r="A1318" s="166">
        <v>45792.0</v>
      </c>
      <c r="B1318" s="158">
        <v>7251.0</v>
      </c>
      <c r="C1318" s="158" t="s">
        <v>4877</v>
      </c>
      <c r="D1318" s="158"/>
      <c r="E1318" s="158" t="s">
        <v>20634</v>
      </c>
      <c r="F1318" s="158"/>
      <c r="G1318" s="158" t="s">
        <v>21457</v>
      </c>
      <c r="H1318" s="159" t="s">
        <v>21457</v>
      </c>
      <c r="I1318" s="160">
        <v>3640.0</v>
      </c>
      <c r="J1318" s="161">
        <v>820.0</v>
      </c>
      <c r="K1318" s="162">
        <v>820.0</v>
      </c>
      <c r="L1318" s="163">
        <v>0.0</v>
      </c>
      <c r="M1318" s="163">
        <v>0.0</v>
      </c>
      <c r="N1318" s="163">
        <v>0.0</v>
      </c>
      <c r="O1318" s="163"/>
      <c r="P1318" s="163"/>
      <c r="Q1318" s="163"/>
      <c r="R1318" s="163"/>
      <c r="S1318" s="163"/>
      <c r="T1318" s="163"/>
    </row>
    <row r="1319" ht="18.75" hidden="1" customHeight="1">
      <c r="A1319" s="166">
        <v>45792.0</v>
      </c>
      <c r="B1319" s="158">
        <v>7252.0</v>
      </c>
      <c r="C1319" s="158" t="s">
        <v>4031</v>
      </c>
      <c r="D1319" s="158"/>
      <c r="E1319" s="158" t="s">
        <v>20634</v>
      </c>
      <c r="F1319" s="158"/>
      <c r="G1319" s="158" t="s">
        <v>20697</v>
      </c>
      <c r="H1319" s="159" t="s">
        <v>20697</v>
      </c>
      <c r="I1319" s="160">
        <v>3360.0</v>
      </c>
      <c r="J1319" s="161">
        <v>820.0</v>
      </c>
      <c r="K1319" s="162">
        <v>820.0</v>
      </c>
      <c r="L1319" s="163">
        <v>0.0</v>
      </c>
      <c r="M1319" s="163">
        <v>0.0</v>
      </c>
      <c r="N1319" s="163">
        <v>0.0</v>
      </c>
      <c r="O1319" s="163"/>
      <c r="P1319" s="163"/>
      <c r="Q1319" s="163"/>
      <c r="R1319" s="163"/>
      <c r="S1319" s="163"/>
      <c r="T1319" s="163"/>
    </row>
    <row r="1320" ht="18.75" hidden="1" customHeight="1">
      <c r="A1320" s="157">
        <v>45792.0</v>
      </c>
      <c r="B1320" s="158">
        <v>15730.0</v>
      </c>
      <c r="C1320" s="158" t="s">
        <v>443</v>
      </c>
      <c r="D1320" s="158" t="s">
        <v>20687</v>
      </c>
      <c r="E1320" s="158">
        <v>16.0</v>
      </c>
      <c r="F1320" s="158" t="s">
        <v>21009</v>
      </c>
      <c r="G1320" s="158" t="s">
        <v>4942</v>
      </c>
      <c r="H1320" s="159" t="s">
        <v>20635</v>
      </c>
      <c r="I1320" s="160">
        <v>10960.0</v>
      </c>
      <c r="J1320" s="161">
        <v>920.0</v>
      </c>
      <c r="K1320" s="165">
        <v>920.0</v>
      </c>
      <c r="L1320" s="163"/>
      <c r="M1320" s="163"/>
      <c r="N1320" s="163"/>
      <c r="O1320" s="163"/>
      <c r="P1320" s="163"/>
      <c r="Q1320" s="163"/>
      <c r="R1320" s="163"/>
      <c r="S1320" s="163"/>
      <c r="T1320" s="163"/>
    </row>
    <row r="1321" ht="18.75" hidden="1" customHeight="1">
      <c r="A1321" s="166">
        <v>45792.0</v>
      </c>
      <c r="B1321" s="158">
        <v>7253.0</v>
      </c>
      <c r="C1321" s="158" t="s">
        <v>3980</v>
      </c>
      <c r="D1321" s="158"/>
      <c r="E1321" s="158" t="s">
        <v>20634</v>
      </c>
      <c r="F1321" s="158"/>
      <c r="G1321" s="158"/>
      <c r="H1321" s="159"/>
      <c r="I1321" s="160">
        <v>2800.0</v>
      </c>
      <c r="J1321" s="161">
        <v>480.0</v>
      </c>
      <c r="K1321" s="162">
        <v>480.0</v>
      </c>
      <c r="L1321" s="163">
        <v>0.0</v>
      </c>
      <c r="M1321" s="163">
        <v>0.0</v>
      </c>
      <c r="N1321" s="163">
        <v>0.0</v>
      </c>
      <c r="O1321" s="163"/>
      <c r="P1321" s="163"/>
      <c r="Q1321" s="163"/>
      <c r="R1321" s="163"/>
      <c r="S1321" s="163"/>
      <c r="T1321" s="163"/>
    </row>
    <row r="1322" ht="18.75" hidden="1" customHeight="1">
      <c r="A1322" s="157">
        <v>45792.0</v>
      </c>
      <c r="B1322" s="158">
        <v>15731.0</v>
      </c>
      <c r="C1322" s="158" t="s">
        <v>21468</v>
      </c>
      <c r="D1322" s="158" t="s">
        <v>20687</v>
      </c>
      <c r="E1322" s="158">
        <v>8.0</v>
      </c>
      <c r="F1322" s="158" t="s">
        <v>20692</v>
      </c>
      <c r="G1322" s="158" t="s">
        <v>4919</v>
      </c>
      <c r="H1322" s="159" t="s">
        <v>20635</v>
      </c>
      <c r="I1322" s="160">
        <v>15180.0</v>
      </c>
      <c r="J1322" s="161">
        <v>5160.0</v>
      </c>
      <c r="K1322" s="165">
        <v>5160.0</v>
      </c>
      <c r="L1322" s="163"/>
      <c r="M1322" s="163"/>
      <c r="N1322" s="163"/>
      <c r="O1322" s="163"/>
      <c r="P1322" s="163"/>
      <c r="Q1322" s="163"/>
      <c r="R1322" s="163"/>
      <c r="S1322" s="163"/>
      <c r="T1322" s="163"/>
    </row>
    <row r="1323" ht="18.75" hidden="1" customHeight="1">
      <c r="A1323" s="166">
        <v>45792.0</v>
      </c>
      <c r="B1323" s="158">
        <v>7254.0</v>
      </c>
      <c r="C1323" s="158" t="s">
        <v>4877</v>
      </c>
      <c r="D1323" s="158"/>
      <c r="E1323" s="158" t="s">
        <v>20634</v>
      </c>
      <c r="F1323" s="158"/>
      <c r="G1323" s="158" t="s">
        <v>21457</v>
      </c>
      <c r="H1323" s="159" t="s">
        <v>21457</v>
      </c>
      <c r="I1323" s="160">
        <v>3700.0</v>
      </c>
      <c r="J1323" s="161">
        <v>860.0</v>
      </c>
      <c r="K1323" s="162">
        <v>860.0</v>
      </c>
      <c r="L1323" s="163">
        <v>0.0</v>
      </c>
      <c r="M1323" s="163">
        <v>0.0</v>
      </c>
      <c r="N1323" s="163">
        <v>0.0</v>
      </c>
      <c r="O1323" s="163"/>
      <c r="P1323" s="163"/>
      <c r="Q1323" s="163"/>
      <c r="R1323" s="163"/>
      <c r="S1323" s="163"/>
      <c r="T1323" s="163"/>
    </row>
    <row r="1324" ht="18.75" hidden="1" customHeight="1">
      <c r="A1324" s="157">
        <v>45792.0</v>
      </c>
      <c r="B1324" s="158">
        <v>15732.0</v>
      </c>
      <c r="C1324" s="158" t="s">
        <v>20996</v>
      </c>
      <c r="D1324" s="158" t="s">
        <v>20695</v>
      </c>
      <c r="E1324" s="158">
        <v>8.0</v>
      </c>
      <c r="F1324" s="158" t="s">
        <v>21023</v>
      </c>
      <c r="G1324" s="158" t="s">
        <v>4777</v>
      </c>
      <c r="H1324" s="159" t="s">
        <v>20635</v>
      </c>
      <c r="I1324" s="160">
        <v>10120.0</v>
      </c>
      <c r="J1324" s="161">
        <v>420.0</v>
      </c>
      <c r="K1324" s="165">
        <v>420.0</v>
      </c>
      <c r="L1324" s="163"/>
      <c r="M1324" s="163"/>
      <c r="N1324" s="163"/>
      <c r="O1324" s="163"/>
      <c r="P1324" s="163"/>
      <c r="Q1324" s="163"/>
      <c r="R1324" s="163"/>
      <c r="S1324" s="163"/>
      <c r="T1324" s="163"/>
    </row>
    <row r="1325" ht="18.75" hidden="1" customHeight="1">
      <c r="A1325" s="166">
        <v>45792.0</v>
      </c>
      <c r="B1325" s="158">
        <v>7255.0</v>
      </c>
      <c r="C1325" s="158" t="s">
        <v>744</v>
      </c>
      <c r="D1325" s="158"/>
      <c r="E1325" s="158" t="s">
        <v>20634</v>
      </c>
      <c r="F1325" s="158"/>
      <c r="G1325" s="158"/>
      <c r="H1325" s="159"/>
      <c r="I1325" s="160">
        <v>3840.0</v>
      </c>
      <c r="J1325" s="161">
        <v>60.0</v>
      </c>
      <c r="K1325" s="162">
        <v>0.0</v>
      </c>
      <c r="L1325" s="163">
        <v>60.0</v>
      </c>
      <c r="M1325" s="163">
        <v>0.0</v>
      </c>
      <c r="N1325" s="163">
        <v>0.0</v>
      </c>
      <c r="O1325" s="163"/>
      <c r="P1325" s="163"/>
      <c r="Q1325" s="163"/>
      <c r="R1325" s="163"/>
      <c r="S1325" s="163"/>
      <c r="T1325" s="163"/>
    </row>
    <row r="1326" ht="18.75" hidden="1" customHeight="1">
      <c r="A1326" s="166">
        <v>45792.0</v>
      </c>
      <c r="B1326" s="158">
        <v>7256.0</v>
      </c>
      <c r="C1326" s="158" t="s">
        <v>4138</v>
      </c>
      <c r="D1326" s="158"/>
      <c r="E1326" s="158" t="s">
        <v>20634</v>
      </c>
      <c r="F1326" s="158"/>
      <c r="G1326" s="158"/>
      <c r="H1326" s="159"/>
      <c r="I1326" s="160">
        <v>2880.0</v>
      </c>
      <c r="J1326" s="161">
        <v>120.0</v>
      </c>
      <c r="K1326" s="162">
        <v>0.0</v>
      </c>
      <c r="L1326" s="163">
        <v>120.0</v>
      </c>
      <c r="M1326" s="163">
        <v>0.0</v>
      </c>
      <c r="N1326" s="163">
        <v>0.0</v>
      </c>
      <c r="O1326" s="163"/>
      <c r="P1326" s="163"/>
      <c r="Q1326" s="163"/>
      <c r="R1326" s="163"/>
      <c r="S1326" s="163"/>
      <c r="T1326" s="163"/>
    </row>
    <row r="1327" ht="18.75" hidden="1" customHeight="1">
      <c r="A1327" s="166">
        <v>45792.0</v>
      </c>
      <c r="B1327" s="158">
        <v>7257.0</v>
      </c>
      <c r="C1327" s="158" t="s">
        <v>4877</v>
      </c>
      <c r="D1327" s="158"/>
      <c r="E1327" s="158" t="s">
        <v>20634</v>
      </c>
      <c r="F1327" s="158"/>
      <c r="G1327" s="158" t="s">
        <v>21457</v>
      </c>
      <c r="H1327" s="159" t="s">
        <v>21457</v>
      </c>
      <c r="I1327" s="160">
        <v>3740.0</v>
      </c>
      <c r="J1327" s="161">
        <v>920.0</v>
      </c>
      <c r="K1327" s="162">
        <v>920.0</v>
      </c>
      <c r="L1327" s="163">
        <v>0.0</v>
      </c>
      <c r="M1327" s="163">
        <v>0.0</v>
      </c>
      <c r="N1327" s="163">
        <v>0.0</v>
      </c>
      <c r="O1327" s="163"/>
      <c r="P1327" s="163"/>
      <c r="Q1327" s="163"/>
      <c r="R1327" s="163"/>
      <c r="S1327" s="163"/>
      <c r="T1327" s="163"/>
    </row>
    <row r="1328" ht="18.75" hidden="1" customHeight="1">
      <c r="A1328" s="157">
        <v>45792.0</v>
      </c>
      <c r="B1328" s="158">
        <v>15734.0</v>
      </c>
      <c r="C1328" s="158" t="s">
        <v>876</v>
      </c>
      <c r="D1328" s="158" t="s">
        <v>20695</v>
      </c>
      <c r="E1328" s="158">
        <v>8.0</v>
      </c>
      <c r="F1328" s="158" t="s">
        <v>20844</v>
      </c>
      <c r="G1328" s="158" t="s">
        <v>21082</v>
      </c>
      <c r="H1328" s="159" t="s">
        <v>20635</v>
      </c>
      <c r="I1328" s="160">
        <v>17360.0</v>
      </c>
      <c r="J1328" s="161">
        <v>7660.0</v>
      </c>
      <c r="K1328" s="165">
        <v>7660.0</v>
      </c>
      <c r="L1328" s="163"/>
      <c r="M1328" s="163"/>
      <c r="N1328" s="163"/>
      <c r="O1328" s="163"/>
      <c r="P1328" s="163"/>
      <c r="Q1328" s="163"/>
      <c r="R1328" s="163"/>
      <c r="S1328" s="163"/>
      <c r="T1328" s="163"/>
    </row>
    <row r="1329" ht="18.75" hidden="1" customHeight="1">
      <c r="A1329" s="157">
        <v>45792.0</v>
      </c>
      <c r="B1329" s="158">
        <v>15735.0</v>
      </c>
      <c r="C1329" s="158" t="s">
        <v>10653</v>
      </c>
      <c r="D1329" s="158" t="s">
        <v>20687</v>
      </c>
      <c r="E1329" s="158">
        <v>8.0</v>
      </c>
      <c r="F1329" s="158" t="s">
        <v>20998</v>
      </c>
      <c r="G1329" s="158" t="s">
        <v>9538</v>
      </c>
      <c r="H1329" s="159" t="s">
        <v>20635</v>
      </c>
      <c r="I1329" s="160">
        <v>13900.0</v>
      </c>
      <c r="J1329" s="161">
        <v>3880.0</v>
      </c>
      <c r="K1329" s="165">
        <v>3880.0</v>
      </c>
      <c r="L1329" s="163"/>
      <c r="M1329" s="163"/>
      <c r="N1329" s="163"/>
      <c r="O1329" s="163"/>
      <c r="P1329" s="163"/>
      <c r="Q1329" s="163"/>
      <c r="R1329" s="163"/>
      <c r="S1329" s="163"/>
      <c r="T1329" s="163"/>
    </row>
    <row r="1330" ht="18.75" hidden="1" customHeight="1">
      <c r="A1330" s="157">
        <v>45792.0</v>
      </c>
      <c r="B1330" s="158">
        <v>15736.0</v>
      </c>
      <c r="C1330" s="158" t="s">
        <v>21122</v>
      </c>
      <c r="D1330" s="158" t="s">
        <v>20695</v>
      </c>
      <c r="E1330" s="158">
        <v>4.0</v>
      </c>
      <c r="F1330" s="158" t="s">
        <v>20979</v>
      </c>
      <c r="G1330" s="158" t="s">
        <v>4945</v>
      </c>
      <c r="H1330" s="159" t="s">
        <v>20635</v>
      </c>
      <c r="I1330" s="160">
        <v>10560.0</v>
      </c>
      <c r="J1330" s="161">
        <v>780.0</v>
      </c>
      <c r="K1330" s="165">
        <v>780.0</v>
      </c>
      <c r="L1330" s="163"/>
      <c r="M1330" s="163"/>
      <c r="N1330" s="163"/>
      <c r="O1330" s="163"/>
      <c r="P1330" s="163"/>
      <c r="Q1330" s="163"/>
      <c r="R1330" s="163"/>
      <c r="S1330" s="163"/>
      <c r="T1330" s="163"/>
    </row>
    <row r="1331" ht="18.75" hidden="1" customHeight="1">
      <c r="A1331" s="166">
        <v>45792.0</v>
      </c>
      <c r="B1331" s="158">
        <v>7258.0</v>
      </c>
      <c r="C1331" s="158" t="s">
        <v>3986</v>
      </c>
      <c r="D1331" s="158"/>
      <c r="E1331" s="158" t="s">
        <v>20634</v>
      </c>
      <c r="F1331" s="158"/>
      <c r="G1331" s="158" t="s">
        <v>20939</v>
      </c>
      <c r="H1331" s="159" t="s">
        <v>20939</v>
      </c>
      <c r="I1331" s="160">
        <v>3540.0</v>
      </c>
      <c r="J1331" s="161">
        <v>980.0</v>
      </c>
      <c r="K1331" s="162">
        <v>980.0</v>
      </c>
      <c r="L1331" s="163">
        <v>0.0</v>
      </c>
      <c r="M1331" s="163">
        <v>0.0</v>
      </c>
      <c r="N1331" s="163">
        <v>0.0</v>
      </c>
      <c r="O1331" s="163"/>
      <c r="P1331" s="163"/>
      <c r="Q1331" s="163"/>
      <c r="R1331" s="163"/>
      <c r="S1331" s="163"/>
      <c r="T1331" s="163"/>
    </row>
    <row r="1332" ht="18.75" hidden="1" customHeight="1">
      <c r="A1332" s="157">
        <v>45792.0</v>
      </c>
      <c r="B1332" s="158">
        <v>15783.0</v>
      </c>
      <c r="C1332" s="158" t="s">
        <v>955</v>
      </c>
      <c r="D1332" s="158" t="s">
        <v>20673</v>
      </c>
      <c r="E1332" s="158">
        <v>8.0</v>
      </c>
      <c r="F1332" s="158">
        <v>8.0</v>
      </c>
      <c r="G1332" s="158" t="s">
        <v>21473</v>
      </c>
      <c r="H1332" s="159" t="s">
        <v>20669</v>
      </c>
      <c r="I1332" s="160">
        <v>11920.0</v>
      </c>
      <c r="J1332" s="161">
        <v>2080.0</v>
      </c>
      <c r="K1332" s="162"/>
      <c r="L1332" s="164">
        <v>2080.0</v>
      </c>
      <c r="M1332" s="163"/>
      <c r="N1332" s="163"/>
      <c r="O1332" s="163"/>
      <c r="P1332" s="163"/>
      <c r="Q1332" s="163"/>
      <c r="R1332" s="163"/>
      <c r="S1332" s="163"/>
      <c r="T1332" s="163"/>
    </row>
    <row r="1333" ht="18.75" hidden="1" customHeight="1">
      <c r="A1333" s="167">
        <v>45792.029009351856</v>
      </c>
      <c r="B1333" s="158">
        <v>7250.0</v>
      </c>
      <c r="C1333" s="158" t="s">
        <v>4017</v>
      </c>
      <c r="D1333" s="158"/>
      <c r="E1333" s="158" t="s">
        <v>20634</v>
      </c>
      <c r="F1333" s="158"/>
      <c r="G1333" s="158" t="s">
        <v>4500</v>
      </c>
      <c r="H1333" s="159" t="s">
        <v>4500</v>
      </c>
      <c r="I1333" s="160">
        <v>4020.0</v>
      </c>
      <c r="J1333" s="161">
        <v>1200.0</v>
      </c>
      <c r="K1333" s="162">
        <v>1200.0</v>
      </c>
      <c r="L1333" s="163">
        <v>0.0</v>
      </c>
      <c r="M1333" s="163">
        <v>0.0</v>
      </c>
      <c r="N1333" s="163">
        <v>0.0</v>
      </c>
      <c r="O1333" s="163"/>
      <c r="P1333" s="163"/>
      <c r="Q1333" s="163"/>
      <c r="R1333" s="163"/>
      <c r="S1333" s="163"/>
      <c r="T1333" s="163"/>
    </row>
    <row r="1334" ht="18.75" hidden="1" customHeight="1">
      <c r="A1334" s="157">
        <v>45793.0</v>
      </c>
      <c r="B1334" s="158">
        <v>15738.0</v>
      </c>
      <c r="C1334" s="158" t="s">
        <v>318</v>
      </c>
      <c r="D1334" s="158" t="s">
        <v>20687</v>
      </c>
      <c r="E1334" s="158">
        <v>8.0</v>
      </c>
      <c r="F1334" s="158" t="s">
        <v>20956</v>
      </c>
      <c r="G1334" s="158" t="s">
        <v>4160</v>
      </c>
      <c r="H1334" s="159" t="s">
        <v>20635</v>
      </c>
      <c r="I1334" s="160">
        <v>9880.0</v>
      </c>
      <c r="J1334" s="161">
        <v>-140.0</v>
      </c>
      <c r="K1334" s="165">
        <v>-140.0</v>
      </c>
      <c r="L1334" s="163"/>
      <c r="M1334" s="163"/>
      <c r="N1334" s="163"/>
      <c r="O1334" s="163"/>
      <c r="P1334" s="163"/>
      <c r="Q1334" s="163"/>
      <c r="R1334" s="163"/>
      <c r="S1334" s="163"/>
      <c r="T1334" s="163"/>
    </row>
    <row r="1335" ht="18.75" hidden="1" customHeight="1">
      <c r="A1335" s="166">
        <v>45793.0</v>
      </c>
      <c r="B1335" s="158">
        <v>7261.0</v>
      </c>
      <c r="C1335" s="158" t="s">
        <v>4774</v>
      </c>
      <c r="D1335" s="158"/>
      <c r="E1335" s="158" t="s">
        <v>20634</v>
      </c>
      <c r="F1335" s="158"/>
      <c r="G1335" s="158" t="s">
        <v>21484</v>
      </c>
      <c r="H1335" s="159" t="s">
        <v>21484</v>
      </c>
      <c r="I1335" s="160">
        <v>3040.0</v>
      </c>
      <c r="J1335" s="161">
        <v>220.0</v>
      </c>
      <c r="K1335" s="162">
        <v>0.0</v>
      </c>
      <c r="L1335" s="163">
        <v>220.0</v>
      </c>
      <c r="M1335" s="163">
        <v>0.0</v>
      </c>
      <c r="N1335" s="163">
        <v>0.0</v>
      </c>
      <c r="O1335" s="163"/>
      <c r="P1335" s="163"/>
      <c r="Q1335" s="163"/>
      <c r="R1335" s="163"/>
      <c r="S1335" s="163"/>
      <c r="T1335" s="163"/>
    </row>
    <row r="1336" ht="18.75" hidden="1" customHeight="1">
      <c r="A1336" s="157">
        <v>45793.0</v>
      </c>
      <c r="B1336" s="158">
        <v>15739.0</v>
      </c>
      <c r="C1336" s="158" t="s">
        <v>2851</v>
      </c>
      <c r="D1336" s="158" t="s">
        <v>20687</v>
      </c>
      <c r="E1336" s="158">
        <v>8.0</v>
      </c>
      <c r="F1336" s="158" t="s">
        <v>21391</v>
      </c>
      <c r="G1336" s="158" t="s">
        <v>4946</v>
      </c>
      <c r="H1336" s="159" t="s">
        <v>20635</v>
      </c>
      <c r="I1336" s="160">
        <v>10920.0</v>
      </c>
      <c r="J1336" s="161">
        <v>900.0</v>
      </c>
      <c r="K1336" s="165">
        <v>900.0</v>
      </c>
      <c r="L1336" s="163"/>
      <c r="M1336" s="163"/>
      <c r="N1336" s="163"/>
      <c r="O1336" s="163"/>
      <c r="P1336" s="163"/>
      <c r="Q1336" s="163"/>
      <c r="R1336" s="163"/>
      <c r="S1336" s="163"/>
      <c r="T1336" s="163"/>
    </row>
    <row r="1337" ht="18.75" hidden="1" customHeight="1">
      <c r="A1337" s="157">
        <v>45793.0</v>
      </c>
      <c r="B1337" s="158">
        <v>15740.0</v>
      </c>
      <c r="C1337" s="158" t="s">
        <v>4017</v>
      </c>
      <c r="D1337" s="158" t="s">
        <v>20687</v>
      </c>
      <c r="E1337" s="158">
        <v>8.0</v>
      </c>
      <c r="F1337" s="158" t="s">
        <v>21360</v>
      </c>
      <c r="G1337" s="158" t="s">
        <v>4500</v>
      </c>
      <c r="H1337" s="159" t="s">
        <v>20635</v>
      </c>
      <c r="I1337" s="160">
        <v>11860.0</v>
      </c>
      <c r="J1337" s="161">
        <v>1840.0</v>
      </c>
      <c r="K1337" s="165">
        <v>1840.0</v>
      </c>
      <c r="L1337" s="163"/>
      <c r="M1337" s="163"/>
      <c r="N1337" s="163"/>
      <c r="O1337" s="163"/>
      <c r="P1337" s="163"/>
      <c r="Q1337" s="163"/>
      <c r="R1337" s="163"/>
      <c r="S1337" s="163"/>
      <c r="T1337" s="163"/>
    </row>
    <row r="1338" ht="18.75" hidden="1" customHeight="1">
      <c r="A1338" s="157">
        <v>45793.0</v>
      </c>
      <c r="B1338" s="158">
        <v>15741.0</v>
      </c>
      <c r="C1338" s="158" t="s">
        <v>20874</v>
      </c>
      <c r="D1338" s="158" t="s">
        <v>20695</v>
      </c>
      <c r="E1338" s="158">
        <v>8.0</v>
      </c>
      <c r="F1338" s="158" t="s">
        <v>20706</v>
      </c>
      <c r="G1338" s="158" t="s">
        <v>4084</v>
      </c>
      <c r="H1338" s="159" t="s">
        <v>20635</v>
      </c>
      <c r="I1338" s="160">
        <v>10240.0</v>
      </c>
      <c r="J1338" s="161">
        <v>540.0</v>
      </c>
      <c r="K1338" s="165">
        <v>540.0</v>
      </c>
      <c r="L1338" s="163"/>
      <c r="M1338" s="163"/>
      <c r="N1338" s="163"/>
      <c r="O1338" s="163"/>
      <c r="P1338" s="163"/>
      <c r="Q1338" s="163"/>
      <c r="R1338" s="163"/>
      <c r="S1338" s="163"/>
      <c r="T1338" s="163"/>
    </row>
    <row r="1339" ht="18.75" hidden="1" customHeight="1">
      <c r="A1339" s="157">
        <v>45793.0</v>
      </c>
      <c r="B1339" s="158">
        <v>15742.0</v>
      </c>
      <c r="C1339" s="158" t="s">
        <v>843</v>
      </c>
      <c r="D1339" s="158" t="s">
        <v>20673</v>
      </c>
      <c r="E1339" s="158">
        <v>8.0</v>
      </c>
      <c r="F1339" s="158" t="s">
        <v>21386</v>
      </c>
      <c r="G1339" s="158" t="s">
        <v>4840</v>
      </c>
      <c r="H1339" s="159" t="s">
        <v>20635</v>
      </c>
      <c r="I1339" s="160">
        <v>10780.0</v>
      </c>
      <c r="J1339" s="161">
        <v>940.0</v>
      </c>
      <c r="K1339" s="165">
        <v>940.0</v>
      </c>
      <c r="L1339" s="163"/>
      <c r="M1339" s="163"/>
      <c r="N1339" s="163"/>
      <c r="O1339" s="163"/>
      <c r="P1339" s="163"/>
      <c r="Q1339" s="163"/>
      <c r="R1339" s="163"/>
      <c r="S1339" s="163"/>
      <c r="T1339" s="163"/>
    </row>
    <row r="1340" ht="18.75" hidden="1" customHeight="1">
      <c r="A1340" s="157">
        <v>45793.0</v>
      </c>
      <c r="B1340" s="158">
        <v>15743.0</v>
      </c>
      <c r="C1340" s="158" t="s">
        <v>20770</v>
      </c>
      <c r="D1340" s="158" t="s">
        <v>5686</v>
      </c>
      <c r="E1340" s="158">
        <v>20.0</v>
      </c>
      <c r="F1340" s="158" t="s">
        <v>20771</v>
      </c>
      <c r="G1340" s="158" t="s">
        <v>4504</v>
      </c>
      <c r="H1340" s="159" t="s">
        <v>20635</v>
      </c>
      <c r="I1340" s="160">
        <v>20080.0</v>
      </c>
      <c r="J1340" s="161">
        <v>20080.0</v>
      </c>
      <c r="K1340" s="165">
        <v>20080.0</v>
      </c>
      <c r="L1340" s="163"/>
      <c r="M1340" s="163"/>
      <c r="N1340" s="163"/>
      <c r="O1340" s="163"/>
      <c r="P1340" s="163"/>
      <c r="Q1340" s="163"/>
      <c r="R1340" s="163"/>
      <c r="S1340" s="163"/>
      <c r="T1340" s="163"/>
    </row>
    <row r="1341" ht="18.75" hidden="1" customHeight="1">
      <c r="A1341" s="166">
        <v>45793.0</v>
      </c>
      <c r="B1341" s="158">
        <v>7262.0</v>
      </c>
      <c r="C1341" s="158" t="s">
        <v>4947</v>
      </c>
      <c r="D1341" s="158"/>
      <c r="E1341" s="158" t="s">
        <v>20634</v>
      </c>
      <c r="F1341" s="158"/>
      <c r="G1341" s="158"/>
      <c r="H1341" s="159"/>
      <c r="I1341" s="160">
        <v>3900.0</v>
      </c>
      <c r="J1341" s="161">
        <v>1000.0</v>
      </c>
      <c r="K1341" s="162">
        <v>0.0</v>
      </c>
      <c r="L1341" s="163">
        <v>0.0</v>
      </c>
      <c r="M1341" s="163">
        <v>0.0</v>
      </c>
      <c r="N1341" s="163">
        <v>1000.0</v>
      </c>
      <c r="O1341" s="163"/>
      <c r="P1341" s="163"/>
      <c r="Q1341" s="163"/>
      <c r="R1341" s="163"/>
      <c r="S1341" s="163"/>
      <c r="T1341" s="163"/>
    </row>
    <row r="1342" ht="18.75" hidden="1" customHeight="1">
      <c r="A1342" s="166">
        <v>45793.0</v>
      </c>
      <c r="B1342" s="158">
        <v>7262.0</v>
      </c>
      <c r="C1342" s="158" t="s">
        <v>4947</v>
      </c>
      <c r="D1342" s="158"/>
      <c r="E1342" s="158" t="s">
        <v>20634</v>
      </c>
      <c r="F1342" s="158"/>
      <c r="G1342" s="158"/>
      <c r="H1342" s="159"/>
      <c r="I1342" s="160">
        <v>3900.0</v>
      </c>
      <c r="J1342" s="161">
        <v>1000.0</v>
      </c>
      <c r="K1342" s="162">
        <v>0.0</v>
      </c>
      <c r="L1342" s="163">
        <v>0.0</v>
      </c>
      <c r="M1342" s="163">
        <v>0.0</v>
      </c>
      <c r="N1342" s="163">
        <v>1000.0</v>
      </c>
      <c r="O1342" s="163"/>
      <c r="P1342" s="163"/>
      <c r="Q1342" s="163"/>
      <c r="R1342" s="163"/>
      <c r="S1342" s="163"/>
      <c r="T1342" s="163"/>
    </row>
    <row r="1343" ht="18.75" hidden="1" customHeight="1">
      <c r="A1343" s="166">
        <v>45793.0</v>
      </c>
      <c r="B1343" s="158">
        <v>7263.0</v>
      </c>
      <c r="C1343" s="158" t="s">
        <v>4948</v>
      </c>
      <c r="D1343" s="158"/>
      <c r="E1343" s="158" t="s">
        <v>20634</v>
      </c>
      <c r="F1343" s="158"/>
      <c r="G1343" s="158"/>
      <c r="H1343" s="159"/>
      <c r="I1343" s="160">
        <v>4240.0</v>
      </c>
      <c r="J1343" s="161">
        <v>1740.0</v>
      </c>
      <c r="K1343" s="162">
        <v>0.0</v>
      </c>
      <c r="L1343" s="163">
        <v>0.0</v>
      </c>
      <c r="M1343" s="163">
        <v>0.0</v>
      </c>
      <c r="N1343" s="163">
        <v>1740.0</v>
      </c>
      <c r="O1343" s="163"/>
      <c r="P1343" s="163"/>
      <c r="Q1343" s="163"/>
      <c r="R1343" s="163"/>
      <c r="S1343" s="163"/>
      <c r="T1343" s="163"/>
    </row>
    <row r="1344" ht="18.75" hidden="1" customHeight="1">
      <c r="A1344" s="166">
        <v>45793.0</v>
      </c>
      <c r="B1344" s="158">
        <v>7264.0</v>
      </c>
      <c r="C1344" s="158" t="s">
        <v>4671</v>
      </c>
      <c r="D1344" s="158"/>
      <c r="E1344" s="158" t="s">
        <v>20634</v>
      </c>
      <c r="F1344" s="158"/>
      <c r="G1344" s="158"/>
      <c r="H1344" s="159"/>
      <c r="I1344" s="160">
        <v>3040.0</v>
      </c>
      <c r="J1344" s="161">
        <v>400.0</v>
      </c>
      <c r="K1344" s="162">
        <v>400.0</v>
      </c>
      <c r="L1344" s="163">
        <v>0.0</v>
      </c>
      <c r="M1344" s="163">
        <v>0.0</v>
      </c>
      <c r="N1344" s="163">
        <v>0.0</v>
      </c>
      <c r="O1344" s="163"/>
      <c r="P1344" s="163"/>
      <c r="Q1344" s="163"/>
      <c r="R1344" s="163"/>
      <c r="S1344" s="163"/>
      <c r="T1344" s="163"/>
    </row>
    <row r="1345" ht="18.75" hidden="1" customHeight="1">
      <c r="A1345" s="166">
        <v>45793.0</v>
      </c>
      <c r="B1345" s="158">
        <v>7265.0</v>
      </c>
      <c r="C1345" s="158" t="s">
        <v>744</v>
      </c>
      <c r="D1345" s="158"/>
      <c r="E1345" s="158" t="s">
        <v>20634</v>
      </c>
      <c r="F1345" s="158"/>
      <c r="G1345" s="158"/>
      <c r="H1345" s="159"/>
      <c r="I1345" s="160">
        <v>3080.0</v>
      </c>
      <c r="J1345" s="161">
        <v>500.0</v>
      </c>
      <c r="K1345" s="162">
        <v>500.0</v>
      </c>
      <c r="L1345" s="163">
        <v>0.0</v>
      </c>
      <c r="M1345" s="163">
        <v>0.0</v>
      </c>
      <c r="N1345" s="163">
        <v>0.0</v>
      </c>
      <c r="O1345" s="163"/>
      <c r="P1345" s="163"/>
      <c r="Q1345" s="163"/>
      <c r="R1345" s="163"/>
      <c r="S1345" s="163"/>
      <c r="T1345" s="163"/>
    </row>
    <row r="1346" ht="18.75" hidden="1" customHeight="1">
      <c r="A1346" s="166">
        <v>45793.0</v>
      </c>
      <c r="B1346" s="158">
        <v>7266.0</v>
      </c>
      <c r="C1346" s="158" t="s">
        <v>3041</v>
      </c>
      <c r="D1346" s="158"/>
      <c r="E1346" s="158" t="s">
        <v>20634</v>
      </c>
      <c r="F1346" s="158"/>
      <c r="G1346" s="158"/>
      <c r="H1346" s="159"/>
      <c r="I1346" s="160">
        <v>3700.0</v>
      </c>
      <c r="J1346" s="161">
        <v>860.0</v>
      </c>
      <c r="K1346" s="162">
        <v>0.0</v>
      </c>
      <c r="L1346" s="163">
        <v>0.0</v>
      </c>
      <c r="M1346" s="163">
        <v>0.0</v>
      </c>
      <c r="N1346" s="163">
        <v>860.0</v>
      </c>
      <c r="O1346" s="163"/>
      <c r="P1346" s="163"/>
      <c r="Q1346" s="163"/>
      <c r="R1346" s="163"/>
      <c r="S1346" s="163"/>
      <c r="T1346" s="163"/>
    </row>
    <row r="1347" ht="18.75" hidden="1" customHeight="1">
      <c r="A1347" s="157">
        <v>45793.0</v>
      </c>
      <c r="B1347" s="158">
        <v>15744.0</v>
      </c>
      <c r="C1347" s="158" t="s">
        <v>20763</v>
      </c>
      <c r="D1347" s="158" t="s">
        <v>20695</v>
      </c>
      <c r="E1347" s="158">
        <v>14.0</v>
      </c>
      <c r="F1347" s="158" t="s">
        <v>20778</v>
      </c>
      <c r="G1347" s="158" t="s">
        <v>4825</v>
      </c>
      <c r="H1347" s="159" t="s">
        <v>20635</v>
      </c>
      <c r="I1347" s="160">
        <v>11880.0</v>
      </c>
      <c r="J1347" s="161">
        <v>2160.0</v>
      </c>
      <c r="K1347" s="165">
        <v>2160.0</v>
      </c>
      <c r="L1347" s="163"/>
      <c r="M1347" s="163"/>
      <c r="N1347" s="163"/>
      <c r="O1347" s="163"/>
      <c r="P1347" s="163"/>
      <c r="Q1347" s="163"/>
      <c r="R1347" s="163"/>
      <c r="S1347" s="163"/>
      <c r="T1347" s="163"/>
    </row>
    <row r="1348" ht="18.75" hidden="1" customHeight="1">
      <c r="A1348" s="157">
        <v>45793.0</v>
      </c>
      <c r="B1348" s="158">
        <v>15745.0</v>
      </c>
      <c r="C1348" s="158" t="s">
        <v>14229</v>
      </c>
      <c r="D1348" s="158" t="s">
        <v>20687</v>
      </c>
      <c r="E1348" s="158">
        <v>8.0</v>
      </c>
      <c r="F1348" s="158" t="s">
        <v>21485</v>
      </c>
      <c r="G1348" s="158" t="s">
        <v>4949</v>
      </c>
      <c r="H1348" s="159" t="s">
        <v>20635</v>
      </c>
      <c r="I1348" s="160">
        <v>15220.0</v>
      </c>
      <c r="J1348" s="161">
        <v>5200.0</v>
      </c>
      <c r="K1348" s="165">
        <v>5200.0</v>
      </c>
      <c r="L1348" s="163"/>
      <c r="M1348" s="163"/>
      <c r="N1348" s="163"/>
      <c r="O1348" s="163"/>
      <c r="P1348" s="163"/>
      <c r="Q1348" s="163"/>
      <c r="R1348" s="163"/>
      <c r="S1348" s="163"/>
      <c r="T1348" s="163"/>
    </row>
    <row r="1349" ht="18.75" hidden="1" customHeight="1">
      <c r="A1349" s="166">
        <v>45793.0</v>
      </c>
      <c r="B1349" s="158">
        <v>7267.0</v>
      </c>
      <c r="C1349" s="158" t="s">
        <v>744</v>
      </c>
      <c r="D1349" s="158"/>
      <c r="E1349" s="158" t="s">
        <v>20634</v>
      </c>
      <c r="F1349" s="158"/>
      <c r="G1349" s="158"/>
      <c r="H1349" s="159"/>
      <c r="I1349" s="160">
        <v>2740.0</v>
      </c>
      <c r="J1349" s="161">
        <v>220.0</v>
      </c>
      <c r="K1349" s="162">
        <v>0.0</v>
      </c>
      <c r="L1349" s="163">
        <v>0.0</v>
      </c>
      <c r="M1349" s="163">
        <v>220.0</v>
      </c>
      <c r="N1349" s="163">
        <v>0.0</v>
      </c>
      <c r="O1349" s="163"/>
      <c r="P1349" s="163"/>
      <c r="Q1349" s="163"/>
      <c r="R1349" s="163"/>
      <c r="S1349" s="163"/>
      <c r="T1349" s="163"/>
    </row>
    <row r="1350" ht="18.75" hidden="1" customHeight="1">
      <c r="A1350" s="157">
        <v>45793.0</v>
      </c>
      <c r="B1350" s="158">
        <v>15746.0</v>
      </c>
      <c r="C1350" s="158" t="s">
        <v>20760</v>
      </c>
      <c r="D1350" s="158" t="s">
        <v>20673</v>
      </c>
      <c r="E1350" s="158" t="s">
        <v>177</v>
      </c>
      <c r="F1350" s="158"/>
      <c r="G1350" s="158" t="s">
        <v>4117</v>
      </c>
      <c r="H1350" s="159" t="s">
        <v>20635</v>
      </c>
      <c r="I1350" s="160">
        <v>11800.0</v>
      </c>
      <c r="J1350" s="161">
        <v>1680.0</v>
      </c>
      <c r="K1350" s="165">
        <v>1680.0</v>
      </c>
      <c r="L1350" s="163"/>
      <c r="M1350" s="163"/>
      <c r="N1350" s="163"/>
      <c r="O1350" s="163"/>
      <c r="P1350" s="163"/>
      <c r="Q1350" s="163"/>
      <c r="R1350" s="163"/>
      <c r="S1350" s="163"/>
      <c r="T1350" s="163"/>
    </row>
    <row r="1351" ht="18.75" hidden="1" customHeight="1">
      <c r="A1351" s="157">
        <v>45793.0</v>
      </c>
      <c r="B1351" s="158">
        <v>15747.0</v>
      </c>
      <c r="C1351" s="158" t="s">
        <v>21486</v>
      </c>
      <c r="D1351" s="158" t="s">
        <v>20687</v>
      </c>
      <c r="E1351" s="158">
        <v>8.0</v>
      </c>
      <c r="F1351" s="158" t="s">
        <v>20700</v>
      </c>
      <c r="G1351" s="158" t="s">
        <v>4950</v>
      </c>
      <c r="H1351" s="159" t="s">
        <v>20635</v>
      </c>
      <c r="I1351" s="160">
        <v>12380.0</v>
      </c>
      <c r="J1351" s="161">
        <v>2360.0</v>
      </c>
      <c r="K1351" s="165">
        <v>2360.0</v>
      </c>
      <c r="L1351" s="163"/>
      <c r="M1351" s="163"/>
      <c r="N1351" s="163"/>
      <c r="O1351" s="163"/>
      <c r="P1351" s="163"/>
      <c r="Q1351" s="163"/>
      <c r="R1351" s="163"/>
      <c r="S1351" s="163"/>
      <c r="T1351" s="163"/>
    </row>
    <row r="1352" ht="18.75" hidden="1" customHeight="1">
      <c r="A1352" s="166">
        <v>45793.0</v>
      </c>
      <c r="B1352" s="158">
        <v>7268.0</v>
      </c>
      <c r="C1352" s="158" t="s">
        <v>4017</v>
      </c>
      <c r="D1352" s="158"/>
      <c r="E1352" s="158" t="s">
        <v>20634</v>
      </c>
      <c r="F1352" s="158"/>
      <c r="G1352" s="158"/>
      <c r="H1352" s="159"/>
      <c r="I1352" s="160">
        <v>2860.0</v>
      </c>
      <c r="J1352" s="161">
        <v>140.0</v>
      </c>
      <c r="K1352" s="162">
        <v>0.0</v>
      </c>
      <c r="L1352" s="163">
        <v>140.0</v>
      </c>
      <c r="M1352" s="163">
        <v>0.0</v>
      </c>
      <c r="N1352" s="163">
        <v>0.0</v>
      </c>
      <c r="O1352" s="163"/>
      <c r="P1352" s="163"/>
      <c r="Q1352" s="163"/>
      <c r="R1352" s="163"/>
      <c r="S1352" s="163"/>
      <c r="T1352" s="163"/>
    </row>
    <row r="1353" ht="18.75" hidden="1" customHeight="1">
      <c r="A1353" s="166">
        <v>45793.0</v>
      </c>
      <c r="B1353" s="158">
        <v>7269.0</v>
      </c>
      <c r="C1353" s="158" t="s">
        <v>3989</v>
      </c>
      <c r="D1353" s="158"/>
      <c r="E1353" s="158" t="s">
        <v>20634</v>
      </c>
      <c r="F1353" s="158"/>
      <c r="G1353" s="158" t="s">
        <v>20873</v>
      </c>
      <c r="H1353" s="159" t="s">
        <v>20873</v>
      </c>
      <c r="I1353" s="160">
        <v>3200.0</v>
      </c>
      <c r="J1353" s="161">
        <v>860.0</v>
      </c>
      <c r="K1353" s="162">
        <v>0.0</v>
      </c>
      <c r="L1353" s="163">
        <v>860.0</v>
      </c>
      <c r="M1353" s="163">
        <v>0.0</v>
      </c>
      <c r="N1353" s="163">
        <v>0.0</v>
      </c>
      <c r="O1353" s="163"/>
      <c r="P1353" s="163"/>
      <c r="Q1353" s="163"/>
      <c r="R1353" s="163"/>
      <c r="S1353" s="163"/>
      <c r="T1353" s="163"/>
    </row>
    <row r="1354" ht="18.75" hidden="1" customHeight="1">
      <c r="A1354" s="157">
        <v>45793.0</v>
      </c>
      <c r="B1354" s="158">
        <v>15748.0</v>
      </c>
      <c r="C1354" s="158" t="s">
        <v>19529</v>
      </c>
      <c r="D1354" s="158" t="s">
        <v>20687</v>
      </c>
      <c r="E1354" s="158">
        <v>8.0</v>
      </c>
      <c r="F1354" s="158" t="s">
        <v>20746</v>
      </c>
      <c r="G1354" s="158" t="s">
        <v>4951</v>
      </c>
      <c r="H1354" s="159" t="s">
        <v>20635</v>
      </c>
      <c r="I1354" s="160">
        <v>10660.0</v>
      </c>
      <c r="J1354" s="161">
        <v>640.0</v>
      </c>
      <c r="K1354" s="165">
        <v>640.0</v>
      </c>
      <c r="L1354" s="163"/>
      <c r="M1354" s="163"/>
      <c r="N1354" s="163"/>
      <c r="O1354" s="163"/>
      <c r="P1354" s="163"/>
      <c r="Q1354" s="163"/>
      <c r="R1354" s="163"/>
      <c r="S1354" s="163"/>
      <c r="T1354" s="163"/>
    </row>
    <row r="1355" ht="18.75" hidden="1" customHeight="1">
      <c r="A1355" s="166">
        <v>45793.0</v>
      </c>
      <c r="B1355" s="158">
        <v>7291.0</v>
      </c>
      <c r="C1355" s="158" t="s">
        <v>20731</v>
      </c>
      <c r="D1355" s="158"/>
      <c r="E1355" s="158" t="s">
        <v>20634</v>
      </c>
      <c r="F1355" s="158"/>
      <c r="G1355" s="158" t="s">
        <v>21487</v>
      </c>
      <c r="H1355" s="159" t="s">
        <v>21487</v>
      </c>
      <c r="I1355" s="160">
        <v>3600.0</v>
      </c>
      <c r="J1355" s="161">
        <v>900.0</v>
      </c>
      <c r="K1355" s="162">
        <v>0.0</v>
      </c>
      <c r="L1355" s="163">
        <v>900.0</v>
      </c>
      <c r="M1355" s="163">
        <v>0.0</v>
      </c>
      <c r="N1355" s="163">
        <v>0.0</v>
      </c>
      <c r="O1355" s="163"/>
      <c r="P1355" s="163"/>
      <c r="Q1355" s="163"/>
      <c r="R1355" s="163"/>
      <c r="S1355" s="163"/>
      <c r="T1355" s="163"/>
    </row>
    <row r="1356" ht="18.75" hidden="1" customHeight="1">
      <c r="A1356" s="167">
        <v>45793.029007627316</v>
      </c>
      <c r="B1356" s="158">
        <v>7260.0</v>
      </c>
      <c r="C1356" s="158" t="s">
        <v>4017</v>
      </c>
      <c r="D1356" s="158"/>
      <c r="E1356" s="158" t="s">
        <v>20634</v>
      </c>
      <c r="F1356" s="158"/>
      <c r="G1356" s="158"/>
      <c r="H1356" s="159"/>
      <c r="I1356" s="160">
        <v>3060.0</v>
      </c>
      <c r="J1356" s="161">
        <v>340.0</v>
      </c>
      <c r="K1356" s="162">
        <v>340.0</v>
      </c>
      <c r="L1356" s="163">
        <v>0.0</v>
      </c>
      <c r="M1356" s="163">
        <v>0.0</v>
      </c>
      <c r="N1356" s="163">
        <v>0.0</v>
      </c>
      <c r="O1356" s="163"/>
      <c r="P1356" s="163"/>
      <c r="Q1356" s="163"/>
      <c r="R1356" s="163"/>
      <c r="S1356" s="163"/>
      <c r="T1356" s="163"/>
    </row>
    <row r="1357" ht="18.75" hidden="1" customHeight="1">
      <c r="A1357" s="157">
        <v>45796.0</v>
      </c>
      <c r="B1357" s="158">
        <v>15749.0</v>
      </c>
      <c r="C1357" s="158" t="s">
        <v>20716</v>
      </c>
      <c r="D1357" s="158" t="s">
        <v>20687</v>
      </c>
      <c r="E1357" s="158">
        <v>12.0</v>
      </c>
      <c r="F1357" s="158" t="s">
        <v>20836</v>
      </c>
      <c r="G1357" s="158" t="s">
        <v>4617</v>
      </c>
      <c r="H1357" s="159" t="s">
        <v>20635</v>
      </c>
      <c r="I1357" s="160">
        <v>13260.0</v>
      </c>
      <c r="J1357" s="161">
        <v>3220.0</v>
      </c>
      <c r="K1357" s="165">
        <v>3220.0</v>
      </c>
      <c r="L1357" s="163"/>
      <c r="M1357" s="163"/>
      <c r="N1357" s="163"/>
      <c r="O1357" s="163"/>
      <c r="P1357" s="163"/>
      <c r="Q1357" s="163"/>
      <c r="R1357" s="163"/>
      <c r="S1357" s="163"/>
      <c r="T1357" s="163"/>
    </row>
    <row r="1358" ht="18.75" hidden="1" customHeight="1">
      <c r="A1358" s="157">
        <v>45796.0</v>
      </c>
      <c r="B1358" s="158">
        <v>15749.0</v>
      </c>
      <c r="C1358" s="158" t="s">
        <v>20716</v>
      </c>
      <c r="D1358" s="158" t="s">
        <v>20687</v>
      </c>
      <c r="E1358" s="158">
        <v>12.0</v>
      </c>
      <c r="F1358" s="158" t="s">
        <v>20836</v>
      </c>
      <c r="G1358" s="158" t="s">
        <v>4617</v>
      </c>
      <c r="H1358" s="159" t="s">
        <v>20635</v>
      </c>
      <c r="I1358" s="160">
        <v>13260.0</v>
      </c>
      <c r="J1358" s="161">
        <v>3220.0</v>
      </c>
      <c r="K1358" s="165">
        <v>3220.0</v>
      </c>
      <c r="L1358" s="163"/>
      <c r="M1358" s="163"/>
      <c r="N1358" s="163"/>
      <c r="O1358" s="163"/>
      <c r="P1358" s="163"/>
      <c r="Q1358" s="163"/>
      <c r="R1358" s="163"/>
      <c r="S1358" s="163"/>
      <c r="T1358" s="163"/>
    </row>
    <row r="1359" ht="18.75" hidden="1" customHeight="1">
      <c r="A1359" s="166">
        <v>45796.0</v>
      </c>
      <c r="B1359" s="158">
        <v>7271.0</v>
      </c>
      <c r="C1359" s="158" t="s">
        <v>15529</v>
      </c>
      <c r="D1359" s="158"/>
      <c r="E1359" s="158" t="s">
        <v>20634</v>
      </c>
      <c r="F1359" s="158"/>
      <c r="G1359" s="158"/>
      <c r="H1359" s="159"/>
      <c r="I1359" s="160">
        <v>1780.0</v>
      </c>
      <c r="J1359" s="161">
        <v>100.0</v>
      </c>
      <c r="K1359" s="162">
        <v>0.0</v>
      </c>
      <c r="L1359" s="163">
        <v>100.0</v>
      </c>
      <c r="M1359" s="163">
        <v>0.0</v>
      </c>
      <c r="N1359" s="163">
        <v>0.0</v>
      </c>
      <c r="O1359" s="163"/>
      <c r="P1359" s="163"/>
      <c r="Q1359" s="163"/>
      <c r="R1359" s="163"/>
      <c r="S1359" s="163"/>
      <c r="T1359" s="163"/>
    </row>
    <row r="1360" ht="18.75" hidden="1" customHeight="1">
      <c r="A1360" s="166">
        <v>45796.0</v>
      </c>
      <c r="B1360" s="158">
        <v>7272.0</v>
      </c>
      <c r="C1360" s="158" t="s">
        <v>744</v>
      </c>
      <c r="D1360" s="158"/>
      <c r="E1360" s="158" t="s">
        <v>20634</v>
      </c>
      <c r="F1360" s="158"/>
      <c r="G1360" s="158"/>
      <c r="H1360" s="159"/>
      <c r="I1360" s="160">
        <v>2900.0</v>
      </c>
      <c r="J1360" s="161">
        <v>320.0</v>
      </c>
      <c r="K1360" s="162">
        <v>0.0</v>
      </c>
      <c r="L1360" s="163">
        <v>0.0</v>
      </c>
      <c r="M1360" s="163">
        <v>320.0</v>
      </c>
      <c r="N1360" s="163">
        <v>0.0</v>
      </c>
      <c r="O1360" s="163"/>
      <c r="P1360" s="163"/>
      <c r="Q1360" s="163"/>
      <c r="R1360" s="163"/>
      <c r="S1360" s="163"/>
      <c r="T1360" s="163"/>
    </row>
    <row r="1361" ht="18.75" hidden="1" customHeight="1">
      <c r="A1361" s="166">
        <v>45796.0</v>
      </c>
      <c r="B1361" s="158">
        <v>7273.0</v>
      </c>
      <c r="C1361" s="158" t="s">
        <v>4129</v>
      </c>
      <c r="D1361" s="158"/>
      <c r="E1361" s="158" t="s">
        <v>20634</v>
      </c>
      <c r="F1361" s="158"/>
      <c r="G1361" s="158"/>
      <c r="H1361" s="159"/>
      <c r="I1361" s="160">
        <v>3020.0</v>
      </c>
      <c r="J1361" s="161">
        <v>600.0</v>
      </c>
      <c r="K1361" s="162">
        <v>600.0</v>
      </c>
      <c r="L1361" s="163">
        <v>0.0</v>
      </c>
      <c r="M1361" s="163">
        <v>0.0</v>
      </c>
      <c r="N1361" s="163">
        <v>0.0</v>
      </c>
      <c r="O1361" s="163"/>
      <c r="P1361" s="163"/>
      <c r="Q1361" s="163"/>
      <c r="R1361" s="163"/>
      <c r="S1361" s="163"/>
      <c r="T1361" s="163"/>
    </row>
    <row r="1362" ht="18.75" hidden="1" customHeight="1">
      <c r="A1362" s="157">
        <v>45796.0</v>
      </c>
      <c r="B1362" s="158">
        <v>15750.0</v>
      </c>
      <c r="C1362" s="158" t="s">
        <v>20783</v>
      </c>
      <c r="D1362" s="158" t="s">
        <v>20673</v>
      </c>
      <c r="E1362" s="158">
        <v>8.0</v>
      </c>
      <c r="F1362" s="158" t="s">
        <v>20854</v>
      </c>
      <c r="G1362" s="158" t="s">
        <v>4954</v>
      </c>
      <c r="H1362" s="159" t="s">
        <v>20635</v>
      </c>
      <c r="I1362" s="160">
        <v>16880.0</v>
      </c>
      <c r="J1362" s="161">
        <v>7040.0</v>
      </c>
      <c r="K1362" s="165">
        <v>7040.0</v>
      </c>
      <c r="L1362" s="163"/>
      <c r="M1362" s="163"/>
      <c r="N1362" s="163"/>
      <c r="O1362" s="163"/>
      <c r="P1362" s="163"/>
      <c r="Q1362" s="163"/>
      <c r="R1362" s="163"/>
      <c r="S1362" s="163"/>
      <c r="T1362" s="163"/>
    </row>
    <row r="1363" ht="18.75" hidden="1" customHeight="1">
      <c r="A1363" s="166">
        <v>45796.0</v>
      </c>
      <c r="B1363" s="158">
        <v>7274.0</v>
      </c>
      <c r="C1363" s="158" t="s">
        <v>4877</v>
      </c>
      <c r="D1363" s="158"/>
      <c r="E1363" s="158" t="s">
        <v>20634</v>
      </c>
      <c r="F1363" s="158"/>
      <c r="G1363" s="158" t="s">
        <v>21457</v>
      </c>
      <c r="H1363" s="159" t="s">
        <v>21457</v>
      </c>
      <c r="I1363" s="160">
        <v>3600.0</v>
      </c>
      <c r="J1363" s="161">
        <v>760.0</v>
      </c>
      <c r="K1363" s="162">
        <v>760.0</v>
      </c>
      <c r="L1363" s="163">
        <v>0.0</v>
      </c>
      <c r="M1363" s="163">
        <v>0.0</v>
      </c>
      <c r="N1363" s="163">
        <v>0.0</v>
      </c>
      <c r="O1363" s="163"/>
      <c r="P1363" s="163"/>
      <c r="Q1363" s="163"/>
      <c r="R1363" s="163"/>
      <c r="S1363" s="163"/>
      <c r="T1363" s="163"/>
    </row>
    <row r="1364" ht="18.75" hidden="1" customHeight="1">
      <c r="A1364" s="166">
        <v>45796.0</v>
      </c>
      <c r="B1364" s="158">
        <v>7275.0</v>
      </c>
      <c r="C1364" s="158" t="s">
        <v>4877</v>
      </c>
      <c r="D1364" s="158"/>
      <c r="E1364" s="158" t="s">
        <v>20634</v>
      </c>
      <c r="F1364" s="158"/>
      <c r="G1364" s="158" t="s">
        <v>21457</v>
      </c>
      <c r="H1364" s="159" t="s">
        <v>21457</v>
      </c>
      <c r="I1364" s="160">
        <v>3620.0</v>
      </c>
      <c r="J1364" s="161">
        <v>780.0</v>
      </c>
      <c r="K1364" s="162">
        <v>780.0</v>
      </c>
      <c r="L1364" s="163">
        <v>0.0</v>
      </c>
      <c r="M1364" s="163">
        <v>0.0</v>
      </c>
      <c r="N1364" s="163">
        <v>0.0</v>
      </c>
      <c r="O1364" s="163"/>
      <c r="P1364" s="163"/>
      <c r="Q1364" s="163"/>
      <c r="R1364" s="163"/>
      <c r="S1364" s="163"/>
      <c r="T1364" s="163"/>
    </row>
    <row r="1365" ht="18.75" hidden="1" customHeight="1">
      <c r="A1365" s="166">
        <v>45796.0</v>
      </c>
      <c r="B1365" s="158">
        <v>7276.0</v>
      </c>
      <c r="C1365" s="158" t="s">
        <v>4839</v>
      </c>
      <c r="D1365" s="158"/>
      <c r="E1365" s="158" t="s">
        <v>20634</v>
      </c>
      <c r="F1365" s="158"/>
      <c r="G1365" s="158" t="s">
        <v>21488</v>
      </c>
      <c r="H1365" s="159" t="s">
        <v>21488</v>
      </c>
      <c r="I1365" s="160">
        <v>3320.0</v>
      </c>
      <c r="J1365" s="161">
        <v>640.0</v>
      </c>
      <c r="K1365" s="162">
        <v>640.0</v>
      </c>
      <c r="L1365" s="163">
        <v>0.0</v>
      </c>
      <c r="M1365" s="163">
        <v>0.0</v>
      </c>
      <c r="N1365" s="163">
        <v>0.0</v>
      </c>
      <c r="O1365" s="163"/>
      <c r="P1365" s="163"/>
      <c r="Q1365" s="163"/>
      <c r="R1365" s="163"/>
      <c r="S1365" s="163"/>
      <c r="T1365" s="163"/>
    </row>
    <row r="1366" ht="18.75" hidden="1" customHeight="1">
      <c r="A1366" s="157">
        <v>45796.0</v>
      </c>
      <c r="B1366" s="158">
        <v>15751.0</v>
      </c>
      <c r="C1366" s="158" t="s">
        <v>21489</v>
      </c>
      <c r="D1366" s="158" t="s">
        <v>20687</v>
      </c>
      <c r="E1366" s="158">
        <v>8.0</v>
      </c>
      <c r="F1366" s="158" t="s">
        <v>21428</v>
      </c>
      <c r="G1366" s="158" t="s">
        <v>4956</v>
      </c>
      <c r="H1366" s="159" t="s">
        <v>20638</v>
      </c>
      <c r="I1366" s="160">
        <v>15120.0</v>
      </c>
      <c r="J1366" s="161">
        <v>5100.0</v>
      </c>
      <c r="K1366" s="162"/>
      <c r="L1366" s="163"/>
      <c r="M1366" s="163"/>
      <c r="N1366" s="164">
        <v>5100.0</v>
      </c>
      <c r="O1366" s="163"/>
      <c r="P1366" s="163"/>
      <c r="Q1366" s="163"/>
      <c r="R1366" s="163"/>
      <c r="S1366" s="163"/>
      <c r="T1366" s="163"/>
    </row>
    <row r="1367" ht="18.75" hidden="1" customHeight="1">
      <c r="A1367" s="166">
        <v>45796.0</v>
      </c>
      <c r="B1367" s="158">
        <v>7277.0</v>
      </c>
      <c r="C1367" s="158" t="s">
        <v>4955</v>
      </c>
      <c r="D1367" s="158"/>
      <c r="E1367" s="158" t="s">
        <v>20634</v>
      </c>
      <c r="F1367" s="158"/>
      <c r="G1367" s="158"/>
      <c r="H1367" s="159"/>
      <c r="I1367" s="160">
        <v>2700.0</v>
      </c>
      <c r="J1367" s="161">
        <v>660.0</v>
      </c>
      <c r="K1367" s="162">
        <v>660.0</v>
      </c>
      <c r="L1367" s="163">
        <v>0.0</v>
      </c>
      <c r="M1367" s="163">
        <v>0.0</v>
      </c>
      <c r="N1367" s="163">
        <v>0.0</v>
      </c>
      <c r="O1367" s="163"/>
      <c r="P1367" s="163"/>
      <c r="Q1367" s="163"/>
      <c r="R1367" s="163"/>
      <c r="S1367" s="163"/>
      <c r="T1367" s="163"/>
    </row>
    <row r="1368" ht="18.75" hidden="1" customHeight="1">
      <c r="A1368" s="166">
        <v>45796.0</v>
      </c>
      <c r="B1368" s="158">
        <v>7278.0</v>
      </c>
      <c r="C1368" s="158" t="s">
        <v>4129</v>
      </c>
      <c r="D1368" s="158"/>
      <c r="E1368" s="158" t="s">
        <v>20634</v>
      </c>
      <c r="F1368" s="158"/>
      <c r="G1368" s="158"/>
      <c r="H1368" s="159"/>
      <c r="I1368" s="160">
        <v>2780.0</v>
      </c>
      <c r="J1368" s="161">
        <v>100.0</v>
      </c>
      <c r="K1368" s="162">
        <v>100.0</v>
      </c>
      <c r="L1368" s="163">
        <v>0.0</v>
      </c>
      <c r="M1368" s="163">
        <v>0.0</v>
      </c>
      <c r="N1368" s="163">
        <v>0.0</v>
      </c>
      <c r="O1368" s="163"/>
      <c r="P1368" s="163"/>
      <c r="Q1368" s="163"/>
      <c r="R1368" s="163"/>
      <c r="S1368" s="163"/>
      <c r="T1368" s="163"/>
    </row>
    <row r="1369" ht="18.75" hidden="1" customHeight="1">
      <c r="A1369" s="166">
        <v>45796.0</v>
      </c>
      <c r="B1369" s="158">
        <v>7279.0</v>
      </c>
      <c r="C1369" s="158" t="s">
        <v>4877</v>
      </c>
      <c r="D1369" s="158"/>
      <c r="E1369" s="158" t="s">
        <v>20634</v>
      </c>
      <c r="F1369" s="158"/>
      <c r="G1369" s="158" t="s">
        <v>21457</v>
      </c>
      <c r="H1369" s="159" t="s">
        <v>21457</v>
      </c>
      <c r="I1369" s="160">
        <v>3220.0</v>
      </c>
      <c r="J1369" s="161">
        <v>460.0</v>
      </c>
      <c r="K1369" s="162">
        <v>460.0</v>
      </c>
      <c r="L1369" s="163">
        <v>0.0</v>
      </c>
      <c r="M1369" s="163">
        <v>0.0</v>
      </c>
      <c r="N1369" s="163">
        <v>0.0</v>
      </c>
      <c r="O1369" s="163"/>
      <c r="P1369" s="163"/>
      <c r="Q1369" s="163"/>
      <c r="R1369" s="163"/>
      <c r="S1369" s="163"/>
      <c r="T1369" s="163"/>
    </row>
    <row r="1370" ht="18.75" hidden="1" customHeight="1">
      <c r="A1370" s="166">
        <v>45796.0</v>
      </c>
      <c r="B1370" s="158">
        <v>7280.0</v>
      </c>
      <c r="C1370" s="158" t="s">
        <v>744</v>
      </c>
      <c r="D1370" s="158"/>
      <c r="E1370" s="158" t="s">
        <v>20634</v>
      </c>
      <c r="F1370" s="158"/>
      <c r="G1370" s="158"/>
      <c r="H1370" s="159"/>
      <c r="I1370" s="160">
        <v>3720.0</v>
      </c>
      <c r="J1370" s="161">
        <v>1200.0</v>
      </c>
      <c r="K1370" s="162">
        <v>1200.0</v>
      </c>
      <c r="L1370" s="163">
        <v>0.0</v>
      </c>
      <c r="M1370" s="163">
        <v>0.0</v>
      </c>
      <c r="N1370" s="163">
        <v>0.0</v>
      </c>
      <c r="O1370" s="163"/>
      <c r="P1370" s="163"/>
      <c r="Q1370" s="163"/>
      <c r="R1370" s="163"/>
      <c r="S1370" s="163"/>
      <c r="T1370" s="163"/>
    </row>
    <row r="1371" ht="18.75" hidden="1" customHeight="1">
      <c r="A1371" s="157">
        <v>45796.0</v>
      </c>
      <c r="B1371" s="158">
        <v>15752.0</v>
      </c>
      <c r="C1371" s="158" t="s">
        <v>21490</v>
      </c>
      <c r="D1371" s="158" t="s">
        <v>20695</v>
      </c>
      <c r="E1371" s="158">
        <v>14.0</v>
      </c>
      <c r="F1371" s="158" t="s">
        <v>21370</v>
      </c>
      <c r="G1371" s="158" t="s">
        <v>4957</v>
      </c>
      <c r="H1371" s="159" t="s">
        <v>20635</v>
      </c>
      <c r="I1371" s="160">
        <v>10620.0</v>
      </c>
      <c r="J1371" s="161">
        <v>900.0</v>
      </c>
      <c r="K1371" s="165">
        <v>900.0</v>
      </c>
      <c r="L1371" s="163"/>
      <c r="M1371" s="163"/>
      <c r="N1371" s="163"/>
      <c r="O1371" s="163"/>
      <c r="P1371" s="163"/>
      <c r="Q1371" s="163"/>
      <c r="R1371" s="163"/>
      <c r="S1371" s="163"/>
      <c r="T1371" s="163"/>
    </row>
    <row r="1372" ht="18.75" hidden="1" customHeight="1">
      <c r="A1372" s="157">
        <v>45796.0</v>
      </c>
      <c r="B1372" s="158">
        <v>15753.0</v>
      </c>
      <c r="C1372" s="158" t="s">
        <v>3260</v>
      </c>
      <c r="D1372" s="158" t="s">
        <v>20673</v>
      </c>
      <c r="E1372" s="158">
        <v>8.0</v>
      </c>
      <c r="F1372" s="158" t="s">
        <v>20897</v>
      </c>
      <c r="G1372" s="158" t="s">
        <v>4659</v>
      </c>
      <c r="H1372" s="159" t="s">
        <v>20635</v>
      </c>
      <c r="I1372" s="160">
        <v>14700.0</v>
      </c>
      <c r="J1372" s="161">
        <v>4860.0</v>
      </c>
      <c r="K1372" s="165">
        <v>4860.0</v>
      </c>
      <c r="L1372" s="163"/>
      <c r="M1372" s="163"/>
      <c r="N1372" s="163"/>
      <c r="O1372" s="163"/>
      <c r="P1372" s="163"/>
      <c r="Q1372" s="163"/>
      <c r="R1372" s="163"/>
      <c r="S1372" s="163"/>
      <c r="T1372" s="163"/>
    </row>
    <row r="1373" ht="18.75" hidden="1" customHeight="1">
      <c r="A1373" s="157">
        <v>45796.0</v>
      </c>
      <c r="B1373" s="158">
        <v>15754.0</v>
      </c>
      <c r="C1373" s="158" t="s">
        <v>21332</v>
      </c>
      <c r="D1373" s="158" t="s">
        <v>20687</v>
      </c>
      <c r="E1373" s="158">
        <v>8.0</v>
      </c>
      <c r="F1373" s="158" t="s">
        <v>20772</v>
      </c>
      <c r="G1373" s="158" t="s">
        <v>4799</v>
      </c>
      <c r="H1373" s="159" t="s">
        <v>20635</v>
      </c>
      <c r="I1373" s="160">
        <v>12640.0</v>
      </c>
      <c r="J1373" s="161">
        <v>2620.0</v>
      </c>
      <c r="K1373" s="165">
        <v>2620.0</v>
      </c>
      <c r="L1373" s="163"/>
      <c r="M1373" s="163"/>
      <c r="N1373" s="163"/>
      <c r="O1373" s="163"/>
      <c r="P1373" s="163"/>
      <c r="Q1373" s="163"/>
      <c r="R1373" s="163"/>
      <c r="S1373" s="163"/>
      <c r="T1373" s="163"/>
    </row>
    <row r="1374" ht="18.75" hidden="1" customHeight="1">
      <c r="A1374" s="166">
        <v>45796.0</v>
      </c>
      <c r="B1374" s="158">
        <v>7281.0</v>
      </c>
      <c r="C1374" s="158" t="s">
        <v>744</v>
      </c>
      <c r="D1374" s="158"/>
      <c r="E1374" s="158" t="s">
        <v>20634</v>
      </c>
      <c r="F1374" s="158"/>
      <c r="G1374" s="158"/>
      <c r="H1374" s="159"/>
      <c r="I1374" s="160">
        <v>3300.0</v>
      </c>
      <c r="J1374" s="161">
        <v>680.0</v>
      </c>
      <c r="K1374" s="162">
        <v>0.0</v>
      </c>
      <c r="L1374" s="163">
        <v>0.0</v>
      </c>
      <c r="M1374" s="163">
        <v>680.0</v>
      </c>
      <c r="N1374" s="163">
        <v>0.0</v>
      </c>
      <c r="O1374" s="163"/>
      <c r="P1374" s="163"/>
      <c r="Q1374" s="163"/>
      <c r="R1374" s="163"/>
      <c r="S1374" s="163"/>
      <c r="T1374" s="163"/>
    </row>
    <row r="1375" ht="18.75" hidden="1" customHeight="1">
      <c r="A1375" s="157">
        <v>45796.0</v>
      </c>
      <c r="B1375" s="158">
        <v>15755.0</v>
      </c>
      <c r="C1375" s="158" t="s">
        <v>21491</v>
      </c>
      <c r="D1375" s="158" t="s">
        <v>20673</v>
      </c>
      <c r="E1375" s="158">
        <v>8.0</v>
      </c>
      <c r="F1375" s="158" t="s">
        <v>20961</v>
      </c>
      <c r="G1375" s="158" t="s">
        <v>4959</v>
      </c>
      <c r="H1375" s="159" t="s">
        <v>20638</v>
      </c>
      <c r="I1375" s="160">
        <v>11260.0</v>
      </c>
      <c r="J1375" s="161">
        <v>1420.0</v>
      </c>
      <c r="K1375" s="162"/>
      <c r="L1375" s="163"/>
      <c r="M1375" s="163"/>
      <c r="N1375" s="164">
        <v>1420.0</v>
      </c>
      <c r="O1375" s="163"/>
      <c r="P1375" s="163"/>
      <c r="Q1375" s="163"/>
      <c r="R1375" s="163"/>
      <c r="S1375" s="163"/>
      <c r="T1375" s="163"/>
    </row>
    <row r="1376" ht="18.75" hidden="1" customHeight="1">
      <c r="A1376" s="157">
        <v>45796.0</v>
      </c>
      <c r="B1376" s="158">
        <v>15756.0</v>
      </c>
      <c r="C1376" s="158" t="s">
        <v>20775</v>
      </c>
      <c r="D1376" s="158" t="s">
        <v>20687</v>
      </c>
      <c r="E1376" s="158">
        <v>8.0</v>
      </c>
      <c r="F1376" s="158" t="s">
        <v>20713</v>
      </c>
      <c r="G1376" s="158" t="s">
        <v>4960</v>
      </c>
      <c r="H1376" s="159" t="s">
        <v>20635</v>
      </c>
      <c r="I1376" s="160">
        <v>15640.0</v>
      </c>
      <c r="J1376" s="161">
        <v>5620.0</v>
      </c>
      <c r="K1376" s="165">
        <v>5620.0</v>
      </c>
      <c r="L1376" s="163"/>
      <c r="M1376" s="163"/>
      <c r="N1376" s="163"/>
      <c r="O1376" s="163"/>
      <c r="P1376" s="163"/>
      <c r="Q1376" s="163"/>
      <c r="R1376" s="163"/>
      <c r="S1376" s="163"/>
      <c r="T1376" s="163"/>
    </row>
    <row r="1377" ht="18.75" hidden="1" customHeight="1">
      <c r="A1377" s="166">
        <v>45796.0</v>
      </c>
      <c r="B1377" s="158">
        <v>7282.0</v>
      </c>
      <c r="C1377" s="158" t="s">
        <v>744</v>
      </c>
      <c r="D1377" s="158"/>
      <c r="E1377" s="158" t="s">
        <v>20634</v>
      </c>
      <c r="F1377" s="158"/>
      <c r="G1377" s="158"/>
      <c r="H1377" s="159"/>
      <c r="I1377" s="160">
        <v>2920.0</v>
      </c>
      <c r="J1377" s="161">
        <v>400.0</v>
      </c>
      <c r="K1377" s="162">
        <v>400.0</v>
      </c>
      <c r="L1377" s="163">
        <v>0.0</v>
      </c>
      <c r="M1377" s="163">
        <v>0.0</v>
      </c>
      <c r="N1377" s="163">
        <v>0.0</v>
      </c>
      <c r="O1377" s="163"/>
      <c r="P1377" s="163"/>
      <c r="Q1377" s="163"/>
      <c r="R1377" s="163"/>
      <c r="S1377" s="163"/>
      <c r="T1377" s="163"/>
    </row>
    <row r="1378" ht="18.75" hidden="1" customHeight="1">
      <c r="A1378" s="157">
        <v>45796.0</v>
      </c>
      <c r="B1378" s="158">
        <v>15757.0</v>
      </c>
      <c r="C1378" s="158" t="s">
        <v>18536</v>
      </c>
      <c r="D1378" s="158" t="s">
        <v>20673</v>
      </c>
      <c r="E1378" s="158">
        <v>8.0</v>
      </c>
      <c r="F1378" s="158" t="s">
        <v>21146</v>
      </c>
      <c r="G1378" s="158" t="s">
        <v>4049</v>
      </c>
      <c r="H1378" s="159" t="s">
        <v>20635</v>
      </c>
      <c r="I1378" s="160">
        <v>12220.0</v>
      </c>
      <c r="J1378" s="161">
        <v>2380.0</v>
      </c>
      <c r="K1378" s="165">
        <v>2380.0</v>
      </c>
      <c r="L1378" s="163"/>
      <c r="M1378" s="163"/>
      <c r="N1378" s="163"/>
      <c r="O1378" s="163"/>
      <c r="P1378" s="163"/>
      <c r="Q1378" s="163"/>
      <c r="R1378" s="163"/>
      <c r="S1378" s="163"/>
      <c r="T1378" s="163"/>
    </row>
    <row r="1379" ht="18.75" hidden="1" customHeight="1">
      <c r="A1379" s="157">
        <v>45796.0</v>
      </c>
      <c r="B1379" s="158">
        <v>15758.0</v>
      </c>
      <c r="C1379" s="158" t="s">
        <v>4671</v>
      </c>
      <c r="D1379" s="158" t="s">
        <v>20695</v>
      </c>
      <c r="E1379" s="158">
        <v>8.0</v>
      </c>
      <c r="F1379" s="158" t="s">
        <v>21146</v>
      </c>
      <c r="G1379" s="158" t="s">
        <v>4961</v>
      </c>
      <c r="H1379" s="159" t="s">
        <v>20635</v>
      </c>
      <c r="I1379" s="160">
        <v>12120.0</v>
      </c>
      <c r="J1379" s="161">
        <v>2420.0</v>
      </c>
      <c r="K1379" s="165">
        <v>2420.0</v>
      </c>
      <c r="L1379" s="163"/>
      <c r="M1379" s="163"/>
      <c r="N1379" s="163"/>
      <c r="O1379" s="163"/>
      <c r="P1379" s="163"/>
      <c r="Q1379" s="163"/>
      <c r="R1379" s="163"/>
      <c r="S1379" s="163"/>
      <c r="T1379" s="163"/>
    </row>
    <row r="1380" ht="18.75" hidden="1" customHeight="1">
      <c r="A1380" s="157">
        <v>45796.0</v>
      </c>
      <c r="B1380" s="158">
        <v>15759.0</v>
      </c>
      <c r="C1380" s="158" t="s">
        <v>14229</v>
      </c>
      <c r="D1380" s="158" t="s">
        <v>20687</v>
      </c>
      <c r="E1380" s="158" t="s">
        <v>926</v>
      </c>
      <c r="F1380" s="158" t="s">
        <v>21492</v>
      </c>
      <c r="G1380" s="158" t="s">
        <v>3982</v>
      </c>
      <c r="H1380" s="159" t="s">
        <v>20635</v>
      </c>
      <c r="I1380" s="160">
        <v>14420.0</v>
      </c>
      <c r="J1380" s="161">
        <v>14420.0</v>
      </c>
      <c r="K1380" s="165">
        <v>14420.0</v>
      </c>
      <c r="L1380" s="163"/>
      <c r="M1380" s="163"/>
      <c r="N1380" s="163"/>
      <c r="O1380" s="163"/>
      <c r="P1380" s="163"/>
      <c r="Q1380" s="163"/>
      <c r="R1380" s="163"/>
      <c r="S1380" s="163"/>
      <c r="T1380" s="163"/>
    </row>
    <row r="1381" ht="18.75" hidden="1" customHeight="1">
      <c r="A1381" s="157">
        <v>45796.0</v>
      </c>
      <c r="B1381" s="158">
        <v>15760.0</v>
      </c>
      <c r="C1381" s="158" t="s">
        <v>21493</v>
      </c>
      <c r="D1381" s="158" t="s">
        <v>20695</v>
      </c>
      <c r="E1381" s="158">
        <v>6.0</v>
      </c>
      <c r="F1381" s="158" t="s">
        <v>21465</v>
      </c>
      <c r="G1381" s="158" t="s">
        <v>4962</v>
      </c>
      <c r="H1381" s="159" t="s">
        <v>20669</v>
      </c>
      <c r="I1381" s="160">
        <v>9940.0</v>
      </c>
      <c r="J1381" s="161">
        <v>100.0</v>
      </c>
      <c r="K1381" s="162"/>
      <c r="L1381" s="164">
        <v>100.0</v>
      </c>
      <c r="M1381" s="163"/>
      <c r="N1381" s="163"/>
      <c r="O1381" s="163"/>
      <c r="P1381" s="163"/>
      <c r="Q1381" s="163"/>
      <c r="R1381" s="163"/>
      <c r="S1381" s="163"/>
      <c r="T1381" s="163"/>
    </row>
    <row r="1382" ht="18.75" hidden="1" customHeight="1">
      <c r="A1382" s="166">
        <v>45796.0</v>
      </c>
      <c r="B1382" s="158">
        <v>7295.0</v>
      </c>
      <c r="C1382" s="158" t="s">
        <v>1093</v>
      </c>
      <c r="D1382" s="158"/>
      <c r="E1382" s="158" t="s">
        <v>20634</v>
      </c>
      <c r="F1382" s="158"/>
      <c r="G1382" s="158" t="s">
        <v>21494</v>
      </c>
      <c r="H1382" s="159" t="s">
        <v>21494</v>
      </c>
      <c r="I1382" s="160">
        <v>3640.0</v>
      </c>
      <c r="J1382" s="161">
        <v>960.0</v>
      </c>
      <c r="K1382" s="162">
        <v>0.0</v>
      </c>
      <c r="L1382" s="163">
        <v>960.0</v>
      </c>
      <c r="M1382" s="163">
        <v>0.0</v>
      </c>
      <c r="N1382" s="163">
        <v>0.0</v>
      </c>
      <c r="O1382" s="163"/>
      <c r="P1382" s="163"/>
      <c r="Q1382" s="163"/>
      <c r="R1382" s="163"/>
      <c r="S1382" s="163"/>
      <c r="T1382" s="163"/>
    </row>
    <row r="1383" ht="18.75" hidden="1" customHeight="1">
      <c r="A1383" s="167">
        <v>45796.02900122685</v>
      </c>
      <c r="B1383" s="158">
        <v>7270.0</v>
      </c>
      <c r="C1383" s="158" t="s">
        <v>4017</v>
      </c>
      <c r="D1383" s="158"/>
      <c r="E1383" s="158" t="s">
        <v>20634</v>
      </c>
      <c r="F1383" s="158"/>
      <c r="G1383" s="158" t="s">
        <v>4500</v>
      </c>
      <c r="H1383" s="159" t="s">
        <v>4500</v>
      </c>
      <c r="I1383" s="160">
        <v>3080.0</v>
      </c>
      <c r="J1383" s="161">
        <v>300.0</v>
      </c>
      <c r="K1383" s="162">
        <v>300.0</v>
      </c>
      <c r="L1383" s="163">
        <v>0.0</v>
      </c>
      <c r="M1383" s="163">
        <v>0.0</v>
      </c>
      <c r="N1383" s="163">
        <v>0.0</v>
      </c>
      <c r="O1383" s="163"/>
      <c r="P1383" s="163"/>
      <c r="Q1383" s="163"/>
      <c r="R1383" s="163"/>
      <c r="S1383" s="163"/>
      <c r="T1383" s="163"/>
    </row>
    <row r="1384" ht="18.75" hidden="1" customHeight="1">
      <c r="A1384" s="157">
        <v>45797.0</v>
      </c>
      <c r="B1384" s="158">
        <v>15761.0</v>
      </c>
      <c r="C1384" s="158" t="s">
        <v>3108</v>
      </c>
      <c r="D1384" s="158" t="s">
        <v>20687</v>
      </c>
      <c r="E1384" s="158">
        <v>8.0</v>
      </c>
      <c r="F1384" s="158" t="s">
        <v>21495</v>
      </c>
      <c r="G1384" s="158" t="s">
        <v>21496</v>
      </c>
      <c r="H1384" s="159" t="s">
        <v>20635</v>
      </c>
      <c r="I1384" s="160">
        <v>12880.0</v>
      </c>
      <c r="J1384" s="161">
        <v>2860.0</v>
      </c>
      <c r="K1384" s="165">
        <v>2860.0</v>
      </c>
      <c r="L1384" s="163"/>
      <c r="M1384" s="163"/>
      <c r="N1384" s="163"/>
      <c r="O1384" s="163"/>
      <c r="P1384" s="163"/>
      <c r="Q1384" s="163"/>
      <c r="R1384" s="163"/>
      <c r="S1384" s="163"/>
      <c r="T1384" s="163"/>
    </row>
    <row r="1385" ht="18.75" hidden="1" customHeight="1">
      <c r="A1385" s="157">
        <v>45797.0</v>
      </c>
      <c r="B1385" s="158">
        <v>15762.0</v>
      </c>
      <c r="C1385" s="158" t="s">
        <v>21497</v>
      </c>
      <c r="D1385" s="158" t="s">
        <v>20687</v>
      </c>
      <c r="E1385" s="158">
        <v>14.0</v>
      </c>
      <c r="F1385" s="158" t="s">
        <v>21370</v>
      </c>
      <c r="G1385" s="158" t="s">
        <v>4937</v>
      </c>
      <c r="H1385" s="159" t="s">
        <v>20635</v>
      </c>
      <c r="I1385" s="160">
        <v>12880.0</v>
      </c>
      <c r="J1385" s="161">
        <v>2840.0</v>
      </c>
      <c r="K1385" s="165">
        <v>2840.0</v>
      </c>
      <c r="L1385" s="163"/>
      <c r="M1385" s="163"/>
      <c r="N1385" s="163"/>
      <c r="O1385" s="163"/>
      <c r="P1385" s="163"/>
      <c r="Q1385" s="163"/>
      <c r="R1385" s="163"/>
      <c r="S1385" s="163"/>
      <c r="T1385" s="163"/>
    </row>
    <row r="1386" ht="18.75" hidden="1" customHeight="1">
      <c r="A1386" s="157">
        <v>45797.0</v>
      </c>
      <c r="B1386" s="158">
        <v>15763.0</v>
      </c>
      <c r="C1386" s="158" t="s">
        <v>3484</v>
      </c>
      <c r="D1386" s="158" t="s">
        <v>20695</v>
      </c>
      <c r="E1386" s="158">
        <v>8.0</v>
      </c>
      <c r="F1386" s="158" t="s">
        <v>20998</v>
      </c>
      <c r="G1386" s="158" t="s">
        <v>4964</v>
      </c>
      <c r="H1386" s="159" t="s">
        <v>20635</v>
      </c>
      <c r="I1386" s="160">
        <v>11500.0</v>
      </c>
      <c r="J1386" s="161">
        <v>1800.0</v>
      </c>
      <c r="K1386" s="165">
        <v>1800.0</v>
      </c>
      <c r="L1386" s="163"/>
      <c r="M1386" s="163"/>
      <c r="N1386" s="163"/>
      <c r="O1386" s="163"/>
      <c r="P1386" s="163"/>
      <c r="Q1386" s="163"/>
      <c r="R1386" s="163"/>
      <c r="S1386" s="163"/>
      <c r="T1386" s="163"/>
    </row>
    <row r="1387" ht="18.75" hidden="1" customHeight="1">
      <c r="A1387" s="157">
        <v>45797.0</v>
      </c>
      <c r="B1387" s="158">
        <v>15764.0</v>
      </c>
      <c r="C1387" s="158" t="s">
        <v>4018</v>
      </c>
      <c r="D1387" s="158" t="s">
        <v>20673</v>
      </c>
      <c r="E1387" s="158">
        <v>8.0</v>
      </c>
      <c r="F1387" s="158" t="s">
        <v>20700</v>
      </c>
      <c r="G1387" s="158" t="s">
        <v>4963</v>
      </c>
      <c r="H1387" s="159" t="s">
        <v>20635</v>
      </c>
      <c r="I1387" s="160">
        <v>12700.0</v>
      </c>
      <c r="J1387" s="161">
        <v>2860.0</v>
      </c>
      <c r="K1387" s="165">
        <v>2860.0</v>
      </c>
      <c r="L1387" s="163"/>
      <c r="M1387" s="163"/>
      <c r="N1387" s="163"/>
      <c r="O1387" s="163"/>
      <c r="P1387" s="163"/>
      <c r="Q1387" s="163"/>
      <c r="R1387" s="163"/>
      <c r="S1387" s="163"/>
      <c r="T1387" s="163"/>
    </row>
    <row r="1388" ht="18.75" hidden="1" customHeight="1">
      <c r="A1388" s="157">
        <v>45797.0</v>
      </c>
      <c r="B1388" s="158">
        <v>15765.0</v>
      </c>
      <c r="C1388" s="158" t="s">
        <v>21498</v>
      </c>
      <c r="D1388" s="158" t="s">
        <v>20687</v>
      </c>
      <c r="E1388" s="158">
        <v>8.0</v>
      </c>
      <c r="F1388" s="158" t="s">
        <v>20844</v>
      </c>
      <c r="G1388" s="158" t="s">
        <v>4965</v>
      </c>
      <c r="H1388" s="159" t="s">
        <v>20635</v>
      </c>
      <c r="I1388" s="160">
        <v>10420.0</v>
      </c>
      <c r="J1388" s="161">
        <v>400.0</v>
      </c>
      <c r="K1388" s="165">
        <v>400.0</v>
      </c>
      <c r="L1388" s="163"/>
      <c r="M1388" s="163"/>
      <c r="N1388" s="163"/>
      <c r="O1388" s="163"/>
      <c r="P1388" s="163"/>
      <c r="Q1388" s="163"/>
      <c r="R1388" s="163"/>
      <c r="S1388" s="163"/>
      <c r="T1388" s="163"/>
    </row>
    <row r="1389" ht="18.75" hidden="1" customHeight="1">
      <c r="A1389" s="157">
        <v>45797.0</v>
      </c>
      <c r="B1389" s="158">
        <v>15766.0</v>
      </c>
      <c r="C1389" s="158" t="s">
        <v>20775</v>
      </c>
      <c r="D1389" s="158" t="s">
        <v>20695</v>
      </c>
      <c r="E1389" s="158">
        <v>8.0</v>
      </c>
      <c r="F1389" s="158" t="s">
        <v>20854</v>
      </c>
      <c r="G1389" s="158" t="s">
        <v>4966</v>
      </c>
      <c r="H1389" s="159" t="s">
        <v>20638</v>
      </c>
      <c r="I1389" s="160">
        <v>17520.0</v>
      </c>
      <c r="J1389" s="161">
        <v>7820.0</v>
      </c>
      <c r="K1389" s="162"/>
      <c r="L1389" s="163"/>
      <c r="M1389" s="163"/>
      <c r="N1389" s="164">
        <v>7820.0</v>
      </c>
      <c r="O1389" s="163"/>
      <c r="P1389" s="163"/>
      <c r="Q1389" s="163"/>
      <c r="R1389" s="163"/>
      <c r="S1389" s="163"/>
      <c r="T1389" s="163"/>
    </row>
    <row r="1390" ht="18.75" hidden="1" customHeight="1">
      <c r="A1390" s="157">
        <v>45797.0</v>
      </c>
      <c r="B1390" s="158">
        <v>15767.0</v>
      </c>
      <c r="C1390" s="158" t="s">
        <v>20763</v>
      </c>
      <c r="D1390" s="158" t="s">
        <v>20687</v>
      </c>
      <c r="E1390" s="158">
        <v>14.0</v>
      </c>
      <c r="F1390" s="158" t="s">
        <v>21009</v>
      </c>
      <c r="G1390" s="158" t="s">
        <v>4825</v>
      </c>
      <c r="H1390" s="159" t="s">
        <v>20635</v>
      </c>
      <c r="I1390" s="160">
        <v>12680.0</v>
      </c>
      <c r="J1390" s="161">
        <v>2640.0</v>
      </c>
      <c r="K1390" s="165">
        <v>2640.0</v>
      </c>
      <c r="L1390" s="163"/>
      <c r="M1390" s="163"/>
      <c r="N1390" s="163"/>
      <c r="O1390" s="163"/>
      <c r="P1390" s="163"/>
      <c r="Q1390" s="163"/>
      <c r="R1390" s="163"/>
      <c r="S1390" s="163"/>
      <c r="T1390" s="163"/>
    </row>
    <row r="1391" ht="18.75" hidden="1" customHeight="1">
      <c r="A1391" s="157">
        <v>45797.0</v>
      </c>
      <c r="B1391" s="158">
        <v>15768.0</v>
      </c>
      <c r="C1391" s="158" t="s">
        <v>21369</v>
      </c>
      <c r="D1391" s="158" t="s">
        <v>20673</v>
      </c>
      <c r="E1391" s="158">
        <v>8.0</v>
      </c>
      <c r="F1391" s="158" t="s">
        <v>21352</v>
      </c>
      <c r="G1391" s="158" t="s">
        <v>4824</v>
      </c>
      <c r="H1391" s="159" t="s">
        <v>20635</v>
      </c>
      <c r="I1391" s="160">
        <v>15020.0</v>
      </c>
      <c r="J1391" s="161">
        <v>5180.0</v>
      </c>
      <c r="K1391" s="165">
        <v>5180.0</v>
      </c>
      <c r="L1391" s="163"/>
      <c r="M1391" s="163"/>
      <c r="N1391" s="163"/>
      <c r="O1391" s="163"/>
      <c r="P1391" s="163"/>
      <c r="Q1391" s="163"/>
      <c r="R1391" s="163"/>
      <c r="S1391" s="163"/>
      <c r="T1391" s="163"/>
    </row>
    <row r="1392" ht="18.75" hidden="1" customHeight="1">
      <c r="A1392" s="166">
        <v>45797.0</v>
      </c>
      <c r="B1392" s="158">
        <v>7284.0</v>
      </c>
      <c r="C1392" s="158" t="s">
        <v>4740</v>
      </c>
      <c r="D1392" s="158"/>
      <c r="E1392" s="158" t="s">
        <v>20634</v>
      </c>
      <c r="F1392" s="158"/>
      <c r="G1392" s="158"/>
      <c r="H1392" s="159"/>
      <c r="I1392" s="160">
        <v>2740.0</v>
      </c>
      <c r="J1392" s="161">
        <v>180.0</v>
      </c>
      <c r="K1392" s="162">
        <v>0.0</v>
      </c>
      <c r="L1392" s="163">
        <v>0.0</v>
      </c>
      <c r="M1392" s="163">
        <v>180.0</v>
      </c>
      <c r="N1392" s="163">
        <v>0.0</v>
      </c>
      <c r="O1392" s="163"/>
      <c r="P1392" s="163"/>
      <c r="Q1392" s="163"/>
      <c r="R1392" s="163"/>
      <c r="S1392" s="163"/>
      <c r="T1392" s="163"/>
    </row>
    <row r="1393" ht="18.75" hidden="1" customHeight="1">
      <c r="A1393" s="157">
        <v>45797.0</v>
      </c>
      <c r="B1393" s="158">
        <v>15769.0</v>
      </c>
      <c r="C1393" s="158" t="s">
        <v>19446</v>
      </c>
      <c r="D1393" s="158" t="s">
        <v>20687</v>
      </c>
      <c r="E1393" s="158">
        <v>14.0</v>
      </c>
      <c r="F1393" s="158" t="s">
        <v>21499</v>
      </c>
      <c r="G1393" s="158" t="s">
        <v>4766</v>
      </c>
      <c r="H1393" s="159" t="s">
        <v>20635</v>
      </c>
      <c r="I1393" s="160">
        <v>15680.0</v>
      </c>
      <c r="J1393" s="161">
        <v>5640.0</v>
      </c>
      <c r="K1393" s="165">
        <v>5640.0</v>
      </c>
      <c r="L1393" s="163"/>
      <c r="M1393" s="163"/>
      <c r="N1393" s="163"/>
      <c r="O1393" s="163"/>
      <c r="P1393" s="163"/>
      <c r="Q1393" s="163"/>
      <c r="R1393" s="163"/>
      <c r="S1393" s="163"/>
      <c r="T1393" s="163"/>
    </row>
    <row r="1394" ht="18.75" hidden="1" customHeight="1">
      <c r="A1394" s="157">
        <v>45797.0</v>
      </c>
      <c r="B1394" s="158">
        <v>15770.0</v>
      </c>
      <c r="C1394" s="158" t="s">
        <v>20820</v>
      </c>
      <c r="D1394" s="158" t="s">
        <v>20687</v>
      </c>
      <c r="E1394" s="158">
        <v>8.0</v>
      </c>
      <c r="F1394" s="158" t="s">
        <v>21026</v>
      </c>
      <c r="G1394" s="158" t="s">
        <v>4160</v>
      </c>
      <c r="H1394" s="159" t="s">
        <v>20638</v>
      </c>
      <c r="I1394" s="160">
        <v>16800.0</v>
      </c>
      <c r="J1394" s="161">
        <v>6780.0</v>
      </c>
      <c r="K1394" s="162"/>
      <c r="L1394" s="163"/>
      <c r="M1394" s="163"/>
      <c r="N1394" s="164">
        <v>6780.0</v>
      </c>
      <c r="O1394" s="163"/>
      <c r="P1394" s="163"/>
      <c r="Q1394" s="163"/>
      <c r="R1394" s="163"/>
      <c r="S1394" s="163"/>
      <c r="T1394" s="163"/>
    </row>
    <row r="1395" ht="18.75" hidden="1" customHeight="1">
      <c r="A1395" s="157">
        <v>45797.0</v>
      </c>
      <c r="B1395" s="158">
        <v>15771.0</v>
      </c>
      <c r="C1395" s="158" t="s">
        <v>21500</v>
      </c>
      <c r="D1395" s="158" t="s">
        <v>20673</v>
      </c>
      <c r="E1395" s="158">
        <v>8.0</v>
      </c>
      <c r="F1395" s="158" t="s">
        <v>20700</v>
      </c>
      <c r="G1395" s="158" t="s">
        <v>4967</v>
      </c>
      <c r="H1395" s="159" t="s">
        <v>20635</v>
      </c>
      <c r="I1395" s="160">
        <v>14800.0</v>
      </c>
      <c r="J1395" s="161">
        <v>4960.0</v>
      </c>
      <c r="K1395" s="165">
        <v>4960.0</v>
      </c>
      <c r="L1395" s="163"/>
      <c r="M1395" s="163"/>
      <c r="N1395" s="163"/>
      <c r="O1395" s="163"/>
      <c r="P1395" s="163"/>
      <c r="Q1395" s="163"/>
      <c r="R1395" s="163"/>
      <c r="S1395" s="163"/>
      <c r="T1395" s="163"/>
    </row>
    <row r="1396" ht="18.75" hidden="1" customHeight="1">
      <c r="A1396" s="157">
        <v>45797.0</v>
      </c>
      <c r="B1396" s="158">
        <v>15772.0</v>
      </c>
      <c r="C1396" s="158" t="s">
        <v>21501</v>
      </c>
      <c r="D1396" s="158" t="s">
        <v>20673</v>
      </c>
      <c r="E1396" s="158">
        <v>8.0</v>
      </c>
      <c r="F1396" s="158" t="s">
        <v>20711</v>
      </c>
      <c r="G1396" s="158" t="s">
        <v>4075</v>
      </c>
      <c r="H1396" s="159" t="s">
        <v>20635</v>
      </c>
      <c r="I1396" s="160">
        <v>11480.0</v>
      </c>
      <c r="J1396" s="161">
        <v>1640.0</v>
      </c>
      <c r="K1396" s="165">
        <v>1640.0</v>
      </c>
      <c r="L1396" s="163"/>
      <c r="M1396" s="163"/>
      <c r="N1396" s="163"/>
      <c r="O1396" s="163"/>
      <c r="P1396" s="163"/>
      <c r="Q1396" s="163"/>
      <c r="R1396" s="163"/>
      <c r="S1396" s="163"/>
      <c r="T1396" s="163"/>
    </row>
    <row r="1397" ht="18.75" hidden="1" customHeight="1">
      <c r="A1397" s="157">
        <v>45797.0</v>
      </c>
      <c r="B1397" s="158">
        <v>15773.0</v>
      </c>
      <c r="C1397" s="158" t="s">
        <v>14229</v>
      </c>
      <c r="D1397" s="158" t="s">
        <v>20695</v>
      </c>
      <c r="E1397" s="158">
        <v>8.0</v>
      </c>
      <c r="F1397" s="158" t="s">
        <v>20700</v>
      </c>
      <c r="G1397" s="158" t="s">
        <v>4949</v>
      </c>
      <c r="H1397" s="159" t="s">
        <v>20635</v>
      </c>
      <c r="I1397" s="160">
        <v>11480.0</v>
      </c>
      <c r="J1397" s="161">
        <v>1780.0</v>
      </c>
      <c r="K1397" s="165">
        <v>1780.0</v>
      </c>
      <c r="L1397" s="163"/>
      <c r="M1397" s="163"/>
      <c r="N1397" s="163"/>
      <c r="O1397" s="163"/>
      <c r="P1397" s="163"/>
      <c r="Q1397" s="163"/>
      <c r="R1397" s="163"/>
      <c r="S1397" s="163"/>
      <c r="T1397" s="163"/>
    </row>
    <row r="1398" ht="18.75" hidden="1" customHeight="1">
      <c r="A1398" s="157">
        <v>45797.0</v>
      </c>
      <c r="B1398" s="158">
        <v>15774.0</v>
      </c>
      <c r="C1398" s="158" t="s">
        <v>4082</v>
      </c>
      <c r="D1398" s="158" t="s">
        <v>20673</v>
      </c>
      <c r="E1398" s="158">
        <v>16.0</v>
      </c>
      <c r="F1398" s="158" t="s">
        <v>21046</v>
      </c>
      <c r="G1398" s="158" t="s">
        <v>4792</v>
      </c>
      <c r="H1398" s="159" t="s">
        <v>20635</v>
      </c>
      <c r="I1398" s="160">
        <v>13200.0</v>
      </c>
      <c r="J1398" s="161">
        <v>2920.0</v>
      </c>
      <c r="K1398" s="165">
        <v>2920.0</v>
      </c>
      <c r="L1398" s="163"/>
      <c r="M1398" s="163"/>
      <c r="N1398" s="163"/>
      <c r="O1398" s="163"/>
      <c r="P1398" s="163"/>
      <c r="Q1398" s="163"/>
      <c r="R1398" s="163"/>
      <c r="S1398" s="163"/>
      <c r="T1398" s="163"/>
    </row>
    <row r="1399" ht="18.75" hidden="1" customHeight="1">
      <c r="A1399" s="157">
        <v>45797.0</v>
      </c>
      <c r="B1399" s="158">
        <v>15775.0</v>
      </c>
      <c r="C1399" s="158" t="s">
        <v>20751</v>
      </c>
      <c r="D1399" s="158" t="s">
        <v>20695</v>
      </c>
      <c r="E1399" s="158">
        <v>8.0</v>
      </c>
      <c r="F1399" s="158" t="s">
        <v>20738</v>
      </c>
      <c r="G1399" s="158" t="s">
        <v>4968</v>
      </c>
      <c r="H1399" s="159" t="s">
        <v>20635</v>
      </c>
      <c r="I1399" s="160">
        <v>10400.0</v>
      </c>
      <c r="J1399" s="161">
        <v>700.0</v>
      </c>
      <c r="K1399" s="165">
        <v>700.0</v>
      </c>
      <c r="L1399" s="163"/>
      <c r="M1399" s="163"/>
      <c r="N1399" s="163"/>
      <c r="O1399" s="163"/>
      <c r="P1399" s="163"/>
      <c r="Q1399" s="163"/>
      <c r="R1399" s="163"/>
      <c r="S1399" s="163"/>
      <c r="T1399" s="163"/>
    </row>
    <row r="1400" ht="18.75" hidden="1" customHeight="1">
      <c r="A1400" s="157">
        <v>45797.0</v>
      </c>
      <c r="B1400" s="158">
        <v>15887.0</v>
      </c>
      <c r="C1400" s="158" t="s">
        <v>20674</v>
      </c>
      <c r="D1400" s="158" t="s">
        <v>20687</v>
      </c>
      <c r="E1400" s="158">
        <v>14.0</v>
      </c>
      <c r="F1400" s="158">
        <v>14.0</v>
      </c>
      <c r="G1400" s="158" t="s">
        <v>21444</v>
      </c>
      <c r="H1400" s="159" t="s">
        <v>20669</v>
      </c>
      <c r="I1400" s="160">
        <v>24920.0</v>
      </c>
      <c r="J1400" s="161">
        <v>14880.0</v>
      </c>
      <c r="K1400" s="162"/>
      <c r="L1400" s="168">
        <v>14880.0</v>
      </c>
      <c r="M1400" s="163"/>
      <c r="N1400" s="163"/>
      <c r="O1400" s="163"/>
      <c r="P1400" s="163"/>
      <c r="Q1400" s="163"/>
      <c r="R1400" s="163"/>
      <c r="S1400" s="163"/>
      <c r="T1400" s="163"/>
    </row>
    <row r="1401" ht="18.75" hidden="1" customHeight="1">
      <c r="A1401" s="167">
        <v>45797.02902806713</v>
      </c>
      <c r="B1401" s="158">
        <v>7283.0</v>
      </c>
      <c r="C1401" s="158" t="s">
        <v>4740</v>
      </c>
      <c r="D1401" s="158"/>
      <c r="E1401" s="158" t="s">
        <v>20634</v>
      </c>
      <c r="F1401" s="158"/>
      <c r="G1401" s="158"/>
      <c r="H1401" s="159"/>
      <c r="I1401" s="160">
        <v>2600.0</v>
      </c>
      <c r="J1401" s="161">
        <v>80.0</v>
      </c>
      <c r="K1401" s="162">
        <v>0.0</v>
      </c>
      <c r="L1401" s="163">
        <v>80.0</v>
      </c>
      <c r="M1401" s="163">
        <v>0.0</v>
      </c>
      <c r="N1401" s="163">
        <v>0.0</v>
      </c>
      <c r="O1401" s="163"/>
      <c r="P1401" s="163"/>
      <c r="Q1401" s="163"/>
      <c r="R1401" s="163"/>
      <c r="S1401" s="163"/>
      <c r="T1401" s="163"/>
    </row>
    <row r="1402" ht="18.75" hidden="1" customHeight="1">
      <c r="A1402" s="157">
        <v>45798.0</v>
      </c>
      <c r="B1402" s="158">
        <v>15776.0</v>
      </c>
      <c r="C1402" s="158" t="s">
        <v>20726</v>
      </c>
      <c r="D1402" s="158" t="s">
        <v>20695</v>
      </c>
      <c r="E1402" s="158">
        <v>8.0</v>
      </c>
      <c r="F1402" s="158" t="s">
        <v>20738</v>
      </c>
      <c r="G1402" s="158" t="s">
        <v>21502</v>
      </c>
      <c r="H1402" s="159" t="s">
        <v>20635</v>
      </c>
      <c r="I1402" s="160">
        <v>10860.0</v>
      </c>
      <c r="J1402" s="161">
        <v>1160.0</v>
      </c>
      <c r="K1402" s="165">
        <v>1160.0</v>
      </c>
      <c r="L1402" s="163"/>
      <c r="M1402" s="163"/>
      <c r="N1402" s="163"/>
      <c r="O1402" s="163"/>
      <c r="P1402" s="163"/>
      <c r="Q1402" s="163"/>
      <c r="R1402" s="163"/>
      <c r="S1402" s="163"/>
      <c r="T1402" s="163"/>
    </row>
    <row r="1403" ht="18.75" hidden="1" customHeight="1">
      <c r="A1403" s="157">
        <v>45798.0</v>
      </c>
      <c r="B1403" s="158">
        <v>15777.0</v>
      </c>
      <c r="C1403" s="158" t="s">
        <v>8581</v>
      </c>
      <c r="D1403" s="158" t="s">
        <v>20673</v>
      </c>
      <c r="E1403" s="158">
        <v>8.0</v>
      </c>
      <c r="F1403" s="158" t="s">
        <v>21455</v>
      </c>
      <c r="G1403" s="158" t="s">
        <v>21503</v>
      </c>
      <c r="H1403" s="159" t="s">
        <v>20635</v>
      </c>
      <c r="I1403" s="160">
        <v>10840.0</v>
      </c>
      <c r="J1403" s="161">
        <v>1000.0</v>
      </c>
      <c r="K1403" s="165">
        <v>1000.0</v>
      </c>
      <c r="L1403" s="163"/>
      <c r="M1403" s="163"/>
      <c r="N1403" s="163"/>
      <c r="O1403" s="163"/>
      <c r="P1403" s="163"/>
      <c r="Q1403" s="163"/>
      <c r="R1403" s="163"/>
      <c r="S1403" s="163"/>
      <c r="T1403" s="163"/>
    </row>
    <row r="1404" ht="18.75" hidden="1" customHeight="1">
      <c r="A1404" s="166">
        <v>45798.0</v>
      </c>
      <c r="B1404" s="158">
        <v>7287.0</v>
      </c>
      <c r="C1404" s="158" t="s">
        <v>21504</v>
      </c>
      <c r="D1404" s="158"/>
      <c r="E1404" s="158" t="s">
        <v>20634</v>
      </c>
      <c r="F1404" s="158"/>
      <c r="G1404" s="158" t="s">
        <v>21505</v>
      </c>
      <c r="H1404" s="159" t="s">
        <v>21505</v>
      </c>
      <c r="I1404" s="160">
        <v>2940.0</v>
      </c>
      <c r="J1404" s="161">
        <v>520.0</v>
      </c>
      <c r="K1404" s="162">
        <v>0.0</v>
      </c>
      <c r="L1404" s="163">
        <v>0.0</v>
      </c>
      <c r="M1404" s="163">
        <v>520.0</v>
      </c>
      <c r="N1404" s="163">
        <v>0.0</v>
      </c>
      <c r="O1404" s="163"/>
      <c r="P1404" s="163"/>
      <c r="Q1404" s="163"/>
      <c r="R1404" s="163"/>
      <c r="S1404" s="163"/>
      <c r="T1404" s="163"/>
    </row>
    <row r="1405" ht="18.75" hidden="1" customHeight="1">
      <c r="A1405" s="157">
        <v>45798.0</v>
      </c>
      <c r="B1405" s="158">
        <v>15778.0</v>
      </c>
      <c r="C1405" s="158" t="s">
        <v>21506</v>
      </c>
      <c r="D1405" s="158" t="s">
        <v>20695</v>
      </c>
      <c r="E1405" s="158">
        <v>8.0</v>
      </c>
      <c r="F1405" s="158" t="s">
        <v>21428</v>
      </c>
      <c r="G1405" s="158" t="s">
        <v>21507</v>
      </c>
      <c r="H1405" s="159" t="s">
        <v>20635</v>
      </c>
      <c r="I1405" s="160">
        <v>15740.0</v>
      </c>
      <c r="J1405" s="161">
        <v>6040.0</v>
      </c>
      <c r="K1405" s="165">
        <v>6040.0</v>
      </c>
      <c r="L1405" s="163"/>
      <c r="M1405" s="163"/>
      <c r="N1405" s="163"/>
      <c r="O1405" s="163"/>
      <c r="P1405" s="163"/>
      <c r="Q1405" s="163"/>
      <c r="R1405" s="163"/>
      <c r="S1405" s="163"/>
      <c r="T1405" s="163"/>
    </row>
    <row r="1406" ht="18.75" hidden="1" customHeight="1">
      <c r="A1406" s="157">
        <v>45798.0</v>
      </c>
      <c r="B1406" s="158">
        <v>15779.0</v>
      </c>
      <c r="C1406" s="158" t="s">
        <v>21193</v>
      </c>
      <c r="D1406" s="158" t="s">
        <v>20673</v>
      </c>
      <c r="E1406" s="158">
        <v>8.0</v>
      </c>
      <c r="F1406" s="158" t="s">
        <v>20718</v>
      </c>
      <c r="G1406" s="158" t="s">
        <v>21508</v>
      </c>
      <c r="H1406" s="159" t="s">
        <v>20635</v>
      </c>
      <c r="I1406" s="160">
        <v>11100.0</v>
      </c>
      <c r="J1406" s="161">
        <v>1260.0</v>
      </c>
      <c r="K1406" s="165">
        <v>1260.0</v>
      </c>
      <c r="L1406" s="163"/>
      <c r="M1406" s="163"/>
      <c r="N1406" s="163"/>
      <c r="O1406" s="163"/>
      <c r="P1406" s="163"/>
      <c r="Q1406" s="163"/>
      <c r="R1406" s="163"/>
      <c r="S1406" s="163"/>
      <c r="T1406" s="163"/>
    </row>
    <row r="1407" ht="18.75" hidden="1" customHeight="1">
      <c r="A1407" s="157">
        <v>45798.0</v>
      </c>
      <c r="B1407" s="158">
        <v>15780.0</v>
      </c>
      <c r="C1407" s="158"/>
      <c r="D1407" s="158" t="s">
        <v>20687</v>
      </c>
      <c r="E1407" s="158">
        <v>8.0</v>
      </c>
      <c r="F1407" s="158" t="s">
        <v>20742</v>
      </c>
      <c r="G1407" s="158" t="s">
        <v>21509</v>
      </c>
      <c r="H1407" s="159" t="s">
        <v>20635</v>
      </c>
      <c r="I1407" s="160">
        <v>11080.0</v>
      </c>
      <c r="J1407" s="161">
        <v>1060.0</v>
      </c>
      <c r="K1407" s="165">
        <v>1060.0</v>
      </c>
      <c r="L1407" s="163"/>
      <c r="M1407" s="163"/>
      <c r="N1407" s="163"/>
      <c r="O1407" s="163"/>
      <c r="P1407" s="163"/>
      <c r="Q1407" s="163"/>
      <c r="R1407" s="163"/>
      <c r="S1407" s="163"/>
      <c r="T1407" s="163"/>
    </row>
    <row r="1408" ht="18.75" hidden="1" customHeight="1">
      <c r="A1408" s="157">
        <v>45798.0</v>
      </c>
      <c r="B1408" s="158">
        <v>15781.0</v>
      </c>
      <c r="C1408" s="158"/>
      <c r="D1408" s="158" t="s">
        <v>20687</v>
      </c>
      <c r="E1408" s="158">
        <v>8.0</v>
      </c>
      <c r="F1408" s="158" t="s">
        <v>20967</v>
      </c>
      <c r="G1408" s="158" t="s">
        <v>21510</v>
      </c>
      <c r="H1408" s="159" t="s">
        <v>20635</v>
      </c>
      <c r="I1408" s="160">
        <v>10940.0</v>
      </c>
      <c r="J1408" s="161">
        <v>920.0</v>
      </c>
      <c r="K1408" s="165">
        <v>920.0</v>
      </c>
      <c r="L1408" s="163"/>
      <c r="M1408" s="163"/>
      <c r="N1408" s="163"/>
      <c r="O1408" s="163"/>
      <c r="P1408" s="163"/>
      <c r="Q1408" s="163"/>
      <c r="R1408" s="163"/>
      <c r="S1408" s="163"/>
      <c r="T1408" s="163"/>
    </row>
    <row r="1409" ht="18.75" hidden="1" customHeight="1">
      <c r="A1409" s="157">
        <v>45798.0</v>
      </c>
      <c r="B1409" s="158">
        <v>15782.0</v>
      </c>
      <c r="C1409" s="158" t="s">
        <v>3980</v>
      </c>
      <c r="D1409" s="158" t="s">
        <v>20673</v>
      </c>
      <c r="E1409" s="158">
        <v>8.0</v>
      </c>
      <c r="F1409" s="158" t="s">
        <v>21019</v>
      </c>
      <c r="G1409" s="158" t="s">
        <v>21511</v>
      </c>
      <c r="H1409" s="159" t="s">
        <v>20635</v>
      </c>
      <c r="I1409" s="160">
        <v>14040.0</v>
      </c>
      <c r="J1409" s="161">
        <v>4200.0</v>
      </c>
      <c r="K1409" s="165">
        <v>4200.0</v>
      </c>
      <c r="L1409" s="163"/>
      <c r="M1409" s="163"/>
      <c r="N1409" s="163"/>
      <c r="O1409" s="163"/>
      <c r="P1409" s="163"/>
      <c r="Q1409" s="163"/>
      <c r="R1409" s="163"/>
      <c r="S1409" s="163"/>
      <c r="T1409" s="163"/>
    </row>
    <row r="1410" ht="18.75" hidden="1" customHeight="1">
      <c r="A1410" s="157">
        <v>45798.0</v>
      </c>
      <c r="B1410" s="158">
        <v>15784.0</v>
      </c>
      <c r="C1410" s="158" t="s">
        <v>21512</v>
      </c>
      <c r="D1410" s="158" t="s">
        <v>20659</v>
      </c>
      <c r="E1410" s="158">
        <v>14.0</v>
      </c>
      <c r="F1410" s="158"/>
      <c r="G1410" s="158" t="s">
        <v>21513</v>
      </c>
      <c r="H1410" s="159" t="s">
        <v>20635</v>
      </c>
      <c r="I1410" s="160">
        <v>13380.0</v>
      </c>
      <c r="J1410" s="161">
        <v>13380.0</v>
      </c>
      <c r="K1410" s="165">
        <v>13380.0</v>
      </c>
      <c r="L1410" s="163"/>
      <c r="M1410" s="163"/>
      <c r="N1410" s="163"/>
      <c r="O1410" s="163"/>
      <c r="P1410" s="163"/>
      <c r="Q1410" s="163"/>
      <c r="R1410" s="163"/>
      <c r="S1410" s="163"/>
      <c r="T1410" s="163"/>
    </row>
    <row r="1411" ht="18.75" hidden="1" customHeight="1">
      <c r="A1411" s="166">
        <v>45798.0</v>
      </c>
      <c r="B1411" s="158">
        <v>7288.0</v>
      </c>
      <c r="C1411" s="158" t="s">
        <v>21514</v>
      </c>
      <c r="D1411" s="158"/>
      <c r="E1411" s="158" t="s">
        <v>20634</v>
      </c>
      <c r="F1411" s="158"/>
      <c r="G1411" s="158" t="s">
        <v>21515</v>
      </c>
      <c r="H1411" s="159" t="s">
        <v>21515</v>
      </c>
      <c r="I1411" s="160">
        <v>4060.0</v>
      </c>
      <c r="J1411" s="161">
        <v>960.0</v>
      </c>
      <c r="K1411" s="162">
        <v>864.0</v>
      </c>
      <c r="L1411" s="163">
        <v>96.0</v>
      </c>
      <c r="M1411" s="163">
        <v>0.0</v>
      </c>
      <c r="N1411" s="163">
        <v>0.0</v>
      </c>
      <c r="O1411" s="163"/>
      <c r="P1411" s="163"/>
      <c r="Q1411" s="163"/>
      <c r="R1411" s="163"/>
      <c r="S1411" s="163"/>
      <c r="T1411" s="163"/>
    </row>
    <row r="1412" ht="18.75" hidden="1" customHeight="1">
      <c r="A1412" s="166">
        <v>45798.0</v>
      </c>
      <c r="B1412" s="158">
        <v>7289.0</v>
      </c>
      <c r="C1412" s="158" t="s">
        <v>21514</v>
      </c>
      <c r="D1412" s="158"/>
      <c r="E1412" s="158" t="s">
        <v>20634</v>
      </c>
      <c r="F1412" s="158"/>
      <c r="G1412" s="158" t="s">
        <v>21515</v>
      </c>
      <c r="H1412" s="159" t="s">
        <v>21515</v>
      </c>
      <c r="I1412" s="160">
        <v>4160.0</v>
      </c>
      <c r="J1412" s="161">
        <v>740.0</v>
      </c>
      <c r="K1412" s="162">
        <v>740.0</v>
      </c>
      <c r="L1412" s="163">
        <v>0.0</v>
      </c>
      <c r="M1412" s="163">
        <v>0.0</v>
      </c>
      <c r="N1412" s="163">
        <v>0.0</v>
      </c>
      <c r="O1412" s="163"/>
      <c r="P1412" s="163"/>
      <c r="Q1412" s="163"/>
      <c r="R1412" s="163"/>
      <c r="S1412" s="163"/>
      <c r="T1412" s="163"/>
    </row>
    <row r="1413" ht="18.75" hidden="1" customHeight="1">
      <c r="A1413" s="157">
        <v>45798.0</v>
      </c>
      <c r="B1413" s="158">
        <v>15785.0</v>
      </c>
      <c r="C1413" s="158" t="s">
        <v>21185</v>
      </c>
      <c r="D1413" s="158" t="s">
        <v>20659</v>
      </c>
      <c r="E1413" s="158">
        <v>8.0</v>
      </c>
      <c r="F1413" s="158" t="s">
        <v>20863</v>
      </c>
      <c r="G1413" s="158" t="s">
        <v>21516</v>
      </c>
      <c r="H1413" s="159" t="s">
        <v>20635</v>
      </c>
      <c r="I1413" s="160">
        <v>11080.0</v>
      </c>
      <c r="J1413" s="161">
        <v>11080.0</v>
      </c>
      <c r="K1413" s="165">
        <v>11080.0</v>
      </c>
      <c r="L1413" s="163"/>
      <c r="M1413" s="163"/>
      <c r="N1413" s="163"/>
      <c r="O1413" s="163"/>
      <c r="P1413" s="163"/>
      <c r="Q1413" s="163"/>
      <c r="R1413" s="163"/>
      <c r="S1413" s="163"/>
      <c r="T1413" s="163"/>
    </row>
    <row r="1414" ht="18.75" hidden="1" customHeight="1">
      <c r="A1414" s="157">
        <v>45798.0</v>
      </c>
      <c r="B1414" s="158">
        <v>15786.0</v>
      </c>
      <c r="C1414" s="158" t="s">
        <v>21517</v>
      </c>
      <c r="D1414" s="158" t="s">
        <v>20687</v>
      </c>
      <c r="E1414" s="158">
        <v>8.0</v>
      </c>
      <c r="F1414" s="158" t="s">
        <v>21331</v>
      </c>
      <c r="G1414" s="158" t="s">
        <v>21518</v>
      </c>
      <c r="H1414" s="159" t="s">
        <v>20635</v>
      </c>
      <c r="I1414" s="160">
        <v>15000.0</v>
      </c>
      <c r="J1414" s="161">
        <v>4980.0</v>
      </c>
      <c r="K1414" s="165">
        <v>4980.0</v>
      </c>
      <c r="L1414" s="163"/>
      <c r="M1414" s="163"/>
      <c r="N1414" s="163"/>
      <c r="O1414" s="163"/>
      <c r="P1414" s="163"/>
      <c r="Q1414" s="163"/>
      <c r="R1414" s="163"/>
      <c r="S1414" s="163"/>
      <c r="T1414" s="163"/>
    </row>
    <row r="1415" ht="18.75" hidden="1" customHeight="1">
      <c r="A1415" s="166">
        <v>45798.0</v>
      </c>
      <c r="B1415" s="158">
        <v>7290.0</v>
      </c>
      <c r="C1415" s="158" t="s">
        <v>21504</v>
      </c>
      <c r="D1415" s="158"/>
      <c r="E1415" s="158" t="s">
        <v>20634</v>
      </c>
      <c r="F1415" s="158"/>
      <c r="G1415" s="158" t="s">
        <v>21519</v>
      </c>
      <c r="H1415" s="159" t="s">
        <v>21519</v>
      </c>
      <c r="I1415" s="160">
        <v>3020.0</v>
      </c>
      <c r="J1415" s="161">
        <v>720.0</v>
      </c>
      <c r="K1415" s="162">
        <v>0.0</v>
      </c>
      <c r="L1415" s="163">
        <v>0.0</v>
      </c>
      <c r="M1415" s="163">
        <v>720.0</v>
      </c>
      <c r="N1415" s="163">
        <v>0.0</v>
      </c>
      <c r="O1415" s="163"/>
      <c r="P1415" s="163"/>
      <c r="Q1415" s="163"/>
      <c r="R1415" s="163"/>
      <c r="S1415" s="163"/>
      <c r="T1415" s="163"/>
    </row>
    <row r="1416" ht="18.75" hidden="1" customHeight="1">
      <c r="A1416" s="157">
        <v>45798.0</v>
      </c>
      <c r="B1416" s="158">
        <v>15787.0</v>
      </c>
      <c r="C1416" s="158" t="s">
        <v>21520</v>
      </c>
      <c r="D1416" s="158" t="s">
        <v>20695</v>
      </c>
      <c r="E1416" s="158">
        <v>12.0</v>
      </c>
      <c r="F1416" s="158" t="s">
        <v>20981</v>
      </c>
      <c r="G1416" s="158" t="s">
        <v>21521</v>
      </c>
      <c r="H1416" s="159" t="s">
        <v>20635</v>
      </c>
      <c r="I1416" s="160">
        <v>12760.0</v>
      </c>
      <c r="J1416" s="161">
        <v>3040.0</v>
      </c>
      <c r="K1416" s="165">
        <v>3040.0</v>
      </c>
      <c r="L1416" s="163"/>
      <c r="M1416" s="163"/>
      <c r="N1416" s="163"/>
      <c r="O1416" s="163"/>
      <c r="P1416" s="163"/>
      <c r="Q1416" s="163"/>
      <c r="R1416" s="163"/>
      <c r="S1416" s="163"/>
      <c r="T1416" s="163"/>
    </row>
    <row r="1417" ht="18.75" hidden="1" customHeight="1">
      <c r="A1417" s="157">
        <v>45798.0</v>
      </c>
      <c r="B1417" s="158">
        <v>15788.0</v>
      </c>
      <c r="C1417" s="158" t="s">
        <v>21522</v>
      </c>
      <c r="D1417" s="158" t="s">
        <v>20687</v>
      </c>
      <c r="E1417" s="158">
        <v>8.0</v>
      </c>
      <c r="F1417" s="158" t="s">
        <v>21523</v>
      </c>
      <c r="G1417" s="158" t="s">
        <v>21524</v>
      </c>
      <c r="H1417" s="159" t="s">
        <v>20635</v>
      </c>
      <c r="I1417" s="160">
        <v>10960.0</v>
      </c>
      <c r="J1417" s="161">
        <v>940.0</v>
      </c>
      <c r="K1417" s="165">
        <v>940.0</v>
      </c>
      <c r="L1417" s="163"/>
      <c r="M1417" s="163"/>
      <c r="N1417" s="163"/>
      <c r="O1417" s="163"/>
      <c r="P1417" s="163"/>
      <c r="Q1417" s="163"/>
      <c r="R1417" s="163"/>
      <c r="S1417" s="163"/>
      <c r="T1417" s="163"/>
    </row>
    <row r="1418" ht="18.75" hidden="1" customHeight="1">
      <c r="A1418" s="157">
        <v>45798.0</v>
      </c>
      <c r="B1418" s="158">
        <v>15789.0</v>
      </c>
      <c r="C1418" s="158" t="s">
        <v>21525</v>
      </c>
      <c r="D1418" s="158" t="s">
        <v>20687</v>
      </c>
      <c r="E1418" s="158">
        <v>12.0</v>
      </c>
      <c r="F1418" s="158" t="s">
        <v>21526</v>
      </c>
      <c r="G1418" s="158" t="s">
        <v>21527</v>
      </c>
      <c r="H1418" s="159" t="s">
        <v>20635</v>
      </c>
      <c r="I1418" s="160">
        <v>13960.0</v>
      </c>
      <c r="J1418" s="161">
        <v>3920.0</v>
      </c>
      <c r="K1418" s="165">
        <v>3920.0</v>
      </c>
      <c r="L1418" s="163"/>
      <c r="M1418" s="163"/>
      <c r="N1418" s="163"/>
      <c r="O1418" s="163"/>
      <c r="P1418" s="163"/>
      <c r="Q1418" s="163"/>
      <c r="R1418" s="163"/>
      <c r="S1418" s="163"/>
      <c r="T1418" s="163"/>
    </row>
    <row r="1419" ht="18.75" hidden="1" customHeight="1">
      <c r="A1419" s="157">
        <v>45798.0</v>
      </c>
      <c r="B1419" s="158">
        <v>15790.0</v>
      </c>
      <c r="C1419" s="158" t="s">
        <v>21528</v>
      </c>
      <c r="D1419" s="158" t="s">
        <v>20673</v>
      </c>
      <c r="E1419" s="158">
        <v>16.0</v>
      </c>
      <c r="F1419" s="158" t="s">
        <v>20717</v>
      </c>
      <c r="G1419" s="158" t="s">
        <v>21196</v>
      </c>
      <c r="H1419" s="159" t="s">
        <v>20635</v>
      </c>
      <c r="I1419" s="160">
        <v>11860.0</v>
      </c>
      <c r="J1419" s="161">
        <v>1580.0</v>
      </c>
      <c r="K1419" s="165">
        <v>1580.0</v>
      </c>
      <c r="L1419" s="163"/>
      <c r="M1419" s="163"/>
      <c r="N1419" s="163"/>
      <c r="O1419" s="163"/>
      <c r="P1419" s="163"/>
      <c r="Q1419" s="163"/>
      <c r="R1419" s="163"/>
      <c r="S1419" s="163"/>
      <c r="T1419" s="163"/>
    </row>
    <row r="1420" ht="18.75" hidden="1" customHeight="1">
      <c r="A1420" s="166">
        <v>45798.0</v>
      </c>
      <c r="B1420" s="158">
        <v>7292.0</v>
      </c>
      <c r="C1420" s="158" t="s">
        <v>21108</v>
      </c>
      <c r="D1420" s="158"/>
      <c r="E1420" s="158" t="s">
        <v>20634</v>
      </c>
      <c r="F1420" s="158"/>
      <c r="G1420" s="158" t="s">
        <v>21529</v>
      </c>
      <c r="H1420" s="159" t="s">
        <v>21529</v>
      </c>
      <c r="I1420" s="160">
        <v>3860.0</v>
      </c>
      <c r="J1420" s="161">
        <v>1140.0</v>
      </c>
      <c r="K1420" s="162">
        <v>1140.0</v>
      </c>
      <c r="L1420" s="163">
        <v>0.0</v>
      </c>
      <c r="M1420" s="163">
        <v>0.0</v>
      </c>
      <c r="N1420" s="163">
        <v>0.0</v>
      </c>
      <c r="O1420" s="163"/>
      <c r="P1420" s="163"/>
      <c r="Q1420" s="163"/>
      <c r="R1420" s="163"/>
      <c r="S1420" s="163"/>
      <c r="T1420" s="163"/>
    </row>
    <row r="1421" ht="18.75" hidden="1" customHeight="1">
      <c r="A1421" s="166">
        <v>45798.0</v>
      </c>
      <c r="B1421" s="158">
        <v>7293.0</v>
      </c>
      <c r="C1421" s="158" t="s">
        <v>21530</v>
      </c>
      <c r="D1421" s="158"/>
      <c r="E1421" s="158" t="s">
        <v>20634</v>
      </c>
      <c r="F1421" s="158"/>
      <c r="G1421" s="158" t="s">
        <v>21531</v>
      </c>
      <c r="H1421" s="159" t="s">
        <v>21531</v>
      </c>
      <c r="I1421" s="160">
        <v>3200.0</v>
      </c>
      <c r="J1421" s="161">
        <v>440.0</v>
      </c>
      <c r="K1421" s="162">
        <v>220.0</v>
      </c>
      <c r="L1421" s="163">
        <v>220.0</v>
      </c>
      <c r="M1421" s="163">
        <v>0.0</v>
      </c>
      <c r="N1421" s="163">
        <v>0.0</v>
      </c>
      <c r="O1421" s="163"/>
      <c r="P1421" s="163"/>
      <c r="Q1421" s="163"/>
      <c r="R1421" s="163"/>
      <c r="S1421" s="163"/>
      <c r="T1421" s="163"/>
    </row>
    <row r="1422" ht="18.75" hidden="1" customHeight="1">
      <c r="A1422" s="157">
        <v>45798.0</v>
      </c>
      <c r="B1422" s="158">
        <v>15791.0</v>
      </c>
      <c r="C1422" s="158"/>
      <c r="D1422" s="158" t="s">
        <v>20687</v>
      </c>
      <c r="E1422" s="158">
        <v>4.0</v>
      </c>
      <c r="F1422" s="158"/>
      <c r="G1422" s="158" t="s">
        <v>21532</v>
      </c>
      <c r="H1422" s="159" t="s">
        <v>20635</v>
      </c>
      <c r="I1422" s="160">
        <v>11720.0</v>
      </c>
      <c r="J1422" s="161">
        <v>1940.0</v>
      </c>
      <c r="K1422" s="165">
        <v>1940.0</v>
      </c>
      <c r="L1422" s="163"/>
      <c r="M1422" s="163"/>
      <c r="N1422" s="163"/>
      <c r="O1422" s="163"/>
      <c r="P1422" s="163"/>
      <c r="Q1422" s="163"/>
      <c r="R1422" s="163"/>
      <c r="S1422" s="163"/>
      <c r="T1422" s="163"/>
    </row>
    <row r="1423" ht="18.75" hidden="1" customHeight="1">
      <c r="A1423" s="166">
        <v>45798.0</v>
      </c>
      <c r="B1423" s="158">
        <v>7294.0</v>
      </c>
      <c r="C1423" s="158"/>
      <c r="D1423" s="158"/>
      <c r="E1423" s="158" t="s">
        <v>20634</v>
      </c>
      <c r="F1423" s="158"/>
      <c r="G1423" s="158"/>
      <c r="H1423" s="159"/>
      <c r="I1423" s="160">
        <v>3980.0</v>
      </c>
      <c r="J1423" s="161">
        <v>1440.0</v>
      </c>
      <c r="K1423" s="162">
        <v>1440.0</v>
      </c>
      <c r="L1423" s="163">
        <v>0.0</v>
      </c>
      <c r="M1423" s="163">
        <v>0.0</v>
      </c>
      <c r="N1423" s="163">
        <v>0.0</v>
      </c>
      <c r="O1423" s="163"/>
      <c r="P1423" s="163"/>
      <c r="Q1423" s="163"/>
      <c r="R1423" s="163"/>
      <c r="S1423" s="163"/>
      <c r="T1423" s="163"/>
    </row>
    <row r="1424" ht="18.75" hidden="1" customHeight="1">
      <c r="A1424" s="157">
        <v>45798.0</v>
      </c>
      <c r="B1424" s="158">
        <v>15792.0</v>
      </c>
      <c r="C1424" s="158" t="s">
        <v>21195</v>
      </c>
      <c r="D1424" s="158" t="s">
        <v>20673</v>
      </c>
      <c r="E1424" s="158">
        <v>16.0</v>
      </c>
      <c r="F1424" s="158" t="s">
        <v>21440</v>
      </c>
      <c r="G1424" s="158" t="s">
        <v>21196</v>
      </c>
      <c r="H1424" s="159" t="s">
        <v>20635</v>
      </c>
      <c r="I1424" s="160">
        <v>11340.0</v>
      </c>
      <c r="J1424" s="161">
        <v>1060.0</v>
      </c>
      <c r="K1424" s="165">
        <v>1060.0</v>
      </c>
      <c r="L1424" s="163"/>
      <c r="M1424" s="163"/>
      <c r="N1424" s="163"/>
      <c r="O1424" s="163"/>
      <c r="P1424" s="163"/>
      <c r="Q1424" s="163"/>
      <c r="R1424" s="163"/>
      <c r="S1424" s="163"/>
      <c r="T1424" s="163"/>
    </row>
    <row r="1425" ht="18.75" hidden="1" customHeight="1">
      <c r="A1425" s="157">
        <v>45798.0</v>
      </c>
      <c r="B1425" s="158">
        <v>15793.0</v>
      </c>
      <c r="C1425" s="158" t="s">
        <v>21533</v>
      </c>
      <c r="D1425" s="158" t="s">
        <v>20659</v>
      </c>
      <c r="E1425" s="158">
        <v>8.0</v>
      </c>
      <c r="F1425" s="158" t="s">
        <v>20842</v>
      </c>
      <c r="G1425" s="158" t="s">
        <v>21534</v>
      </c>
      <c r="H1425" s="159" t="s">
        <v>20635</v>
      </c>
      <c r="I1425" s="160">
        <v>12020.0</v>
      </c>
      <c r="J1425" s="161">
        <v>12020.0</v>
      </c>
      <c r="K1425" s="165">
        <v>12020.0</v>
      </c>
      <c r="L1425" s="163"/>
      <c r="M1425" s="163"/>
      <c r="N1425" s="163"/>
      <c r="O1425" s="163"/>
      <c r="P1425" s="163"/>
      <c r="Q1425" s="163"/>
      <c r="R1425" s="163"/>
      <c r="S1425" s="163"/>
      <c r="T1425" s="163"/>
    </row>
    <row r="1426" ht="18.75" hidden="1" customHeight="1">
      <c r="A1426" s="157">
        <v>45798.0</v>
      </c>
      <c r="B1426" s="158">
        <v>15794.0</v>
      </c>
      <c r="C1426" s="158" t="s">
        <v>21512</v>
      </c>
      <c r="D1426" s="158" t="s">
        <v>20673</v>
      </c>
      <c r="E1426" s="158">
        <v>4.0</v>
      </c>
      <c r="F1426" s="158" t="s">
        <v>21150</v>
      </c>
      <c r="G1426" s="158" t="s">
        <v>21535</v>
      </c>
      <c r="H1426" s="159" t="s">
        <v>20635</v>
      </c>
      <c r="I1426" s="160">
        <v>9840.0</v>
      </c>
      <c r="J1426" s="161">
        <v>280.0</v>
      </c>
      <c r="K1426" s="165">
        <v>280.0</v>
      </c>
      <c r="L1426" s="163"/>
      <c r="M1426" s="163"/>
      <c r="N1426" s="163"/>
      <c r="O1426" s="163"/>
      <c r="P1426" s="163"/>
      <c r="Q1426" s="163"/>
      <c r="R1426" s="163"/>
      <c r="S1426" s="163"/>
      <c r="T1426" s="163"/>
    </row>
    <row r="1427" ht="18.75" hidden="1" customHeight="1">
      <c r="A1427" s="157">
        <v>45798.0</v>
      </c>
      <c r="B1427" s="158">
        <v>15795.0</v>
      </c>
      <c r="C1427" s="158" t="s">
        <v>21108</v>
      </c>
      <c r="D1427" s="158" t="s">
        <v>20659</v>
      </c>
      <c r="E1427" s="158">
        <v>8.0</v>
      </c>
      <c r="F1427" s="158" t="s">
        <v>21536</v>
      </c>
      <c r="G1427" s="158" t="s">
        <v>21110</v>
      </c>
      <c r="H1427" s="159" t="s">
        <v>20635</v>
      </c>
      <c r="I1427" s="160">
        <v>10560.0</v>
      </c>
      <c r="J1427" s="161">
        <v>10560.0</v>
      </c>
      <c r="K1427" s="165">
        <v>10560.0</v>
      </c>
      <c r="L1427" s="163"/>
      <c r="M1427" s="163"/>
      <c r="N1427" s="163"/>
      <c r="O1427" s="163"/>
      <c r="P1427" s="163"/>
      <c r="Q1427" s="163"/>
      <c r="R1427" s="163"/>
      <c r="S1427" s="163"/>
      <c r="T1427" s="163"/>
    </row>
    <row r="1428" ht="18.75" hidden="1" customHeight="1">
      <c r="A1428" s="166">
        <v>45798.0</v>
      </c>
      <c r="B1428" s="158">
        <v>7353.0</v>
      </c>
      <c r="C1428" s="158" t="s">
        <v>21168</v>
      </c>
      <c r="D1428" s="158"/>
      <c r="E1428" s="158" t="s">
        <v>20634</v>
      </c>
      <c r="F1428" s="158"/>
      <c r="G1428" s="158" t="s">
        <v>21537</v>
      </c>
      <c r="H1428" s="159" t="s">
        <v>21537</v>
      </c>
      <c r="I1428" s="160">
        <v>2740.0</v>
      </c>
      <c r="J1428" s="161">
        <v>120.0</v>
      </c>
      <c r="K1428" s="162">
        <v>0.0</v>
      </c>
      <c r="L1428" s="163">
        <v>120.0</v>
      </c>
      <c r="M1428" s="163">
        <v>0.0</v>
      </c>
      <c r="N1428" s="163">
        <v>0.0</v>
      </c>
      <c r="O1428" s="163"/>
      <c r="P1428" s="163"/>
      <c r="Q1428" s="163"/>
      <c r="R1428" s="163"/>
      <c r="S1428" s="163"/>
      <c r="T1428" s="163"/>
    </row>
    <row r="1429" ht="18.75" hidden="1" customHeight="1">
      <c r="A1429" s="167">
        <v>45798.02901295139</v>
      </c>
      <c r="B1429" s="158">
        <v>7286.0</v>
      </c>
      <c r="C1429" s="158" t="s">
        <v>21538</v>
      </c>
      <c r="D1429" s="158"/>
      <c r="E1429" s="158" t="s">
        <v>20634</v>
      </c>
      <c r="F1429" s="158"/>
      <c r="G1429" s="158" t="s">
        <v>21539</v>
      </c>
      <c r="H1429" s="159" t="s">
        <v>21539</v>
      </c>
      <c r="I1429" s="160">
        <v>3280.0</v>
      </c>
      <c r="J1429" s="161">
        <v>480.0</v>
      </c>
      <c r="K1429" s="162">
        <v>480.0</v>
      </c>
      <c r="L1429" s="163">
        <v>0.0</v>
      </c>
      <c r="M1429" s="163">
        <v>0.0</v>
      </c>
      <c r="N1429" s="163">
        <v>0.0</v>
      </c>
      <c r="O1429" s="163"/>
      <c r="P1429" s="163"/>
      <c r="Q1429" s="163"/>
      <c r="R1429" s="163"/>
      <c r="S1429" s="163"/>
      <c r="T1429" s="163"/>
    </row>
    <row r="1430" ht="18.75" hidden="1" customHeight="1">
      <c r="A1430" s="157">
        <v>45799.0</v>
      </c>
      <c r="B1430" s="158">
        <v>15796.0</v>
      </c>
      <c r="C1430" s="158" t="s">
        <v>19529</v>
      </c>
      <c r="D1430" s="158" t="s">
        <v>20687</v>
      </c>
      <c r="E1430" s="158">
        <v>8.0</v>
      </c>
      <c r="F1430" s="158" t="s">
        <v>21469</v>
      </c>
      <c r="G1430" s="158" t="s">
        <v>4921</v>
      </c>
      <c r="H1430" s="159" t="s">
        <v>20635</v>
      </c>
      <c r="I1430" s="160">
        <v>10640.0</v>
      </c>
      <c r="J1430" s="161">
        <v>620.0</v>
      </c>
      <c r="K1430" s="165">
        <v>620.0</v>
      </c>
      <c r="L1430" s="163"/>
      <c r="M1430" s="163"/>
      <c r="N1430" s="163"/>
      <c r="O1430" s="163"/>
      <c r="P1430" s="163"/>
      <c r="Q1430" s="163"/>
      <c r="R1430" s="163"/>
      <c r="S1430" s="163"/>
      <c r="T1430" s="163"/>
    </row>
    <row r="1431" ht="18.75" hidden="1" customHeight="1">
      <c r="A1431" s="157">
        <v>45799.0</v>
      </c>
      <c r="B1431" s="158">
        <v>15797.0</v>
      </c>
      <c r="C1431" s="158" t="s">
        <v>14229</v>
      </c>
      <c r="D1431" s="158" t="s">
        <v>20695</v>
      </c>
      <c r="E1431" s="158">
        <v>8.0</v>
      </c>
      <c r="F1431" s="158" t="s">
        <v>20764</v>
      </c>
      <c r="G1431" s="158" t="s">
        <v>4949</v>
      </c>
      <c r="H1431" s="159" t="s">
        <v>20635</v>
      </c>
      <c r="I1431" s="160">
        <v>15120.0</v>
      </c>
      <c r="J1431" s="161">
        <v>5420.0</v>
      </c>
      <c r="K1431" s="165">
        <v>5420.0</v>
      </c>
      <c r="L1431" s="163"/>
      <c r="M1431" s="163"/>
      <c r="N1431" s="163"/>
      <c r="O1431" s="163"/>
      <c r="P1431" s="163"/>
      <c r="Q1431" s="163"/>
      <c r="R1431" s="163"/>
      <c r="S1431" s="163"/>
      <c r="T1431" s="163"/>
    </row>
    <row r="1432" ht="18.75" hidden="1" customHeight="1">
      <c r="A1432" s="157">
        <v>45799.0</v>
      </c>
      <c r="B1432" s="158">
        <v>15798.0</v>
      </c>
      <c r="C1432" s="158" t="s">
        <v>20893</v>
      </c>
      <c r="D1432" s="158" t="s">
        <v>20673</v>
      </c>
      <c r="E1432" s="158">
        <v>8.0</v>
      </c>
      <c r="F1432" s="158" t="s">
        <v>21151</v>
      </c>
      <c r="G1432" s="158" t="s">
        <v>4356</v>
      </c>
      <c r="H1432" s="159" t="s">
        <v>20635</v>
      </c>
      <c r="I1432" s="160">
        <v>11820.0</v>
      </c>
      <c r="J1432" s="161">
        <v>1980.0</v>
      </c>
      <c r="K1432" s="165">
        <v>1980.0</v>
      </c>
      <c r="L1432" s="163"/>
      <c r="M1432" s="163"/>
      <c r="N1432" s="163"/>
      <c r="O1432" s="163"/>
      <c r="P1432" s="163"/>
      <c r="Q1432" s="163"/>
      <c r="R1432" s="163"/>
      <c r="S1432" s="163"/>
      <c r="T1432" s="163"/>
    </row>
    <row r="1433" ht="18.75" hidden="1" customHeight="1">
      <c r="A1433" s="166">
        <v>45799.0</v>
      </c>
      <c r="B1433" s="158">
        <v>7297.0</v>
      </c>
      <c r="C1433" s="158" t="s">
        <v>2781</v>
      </c>
      <c r="D1433" s="158"/>
      <c r="E1433" s="158" t="s">
        <v>20634</v>
      </c>
      <c r="F1433" s="158"/>
      <c r="G1433" s="158" t="s">
        <v>20933</v>
      </c>
      <c r="H1433" s="159" t="s">
        <v>20933</v>
      </c>
      <c r="I1433" s="160">
        <v>3440.0</v>
      </c>
      <c r="J1433" s="161">
        <v>600.0</v>
      </c>
      <c r="K1433" s="162">
        <v>0.0</v>
      </c>
      <c r="L1433" s="163">
        <v>0.0</v>
      </c>
      <c r="M1433" s="163">
        <v>600.0</v>
      </c>
      <c r="N1433" s="163">
        <v>0.0</v>
      </c>
      <c r="O1433" s="163"/>
      <c r="P1433" s="163"/>
      <c r="Q1433" s="163"/>
      <c r="R1433" s="163"/>
      <c r="S1433" s="163"/>
      <c r="T1433" s="163"/>
    </row>
    <row r="1434" ht="18.75" hidden="1" customHeight="1">
      <c r="A1434" s="157">
        <v>45799.0</v>
      </c>
      <c r="B1434" s="158">
        <v>15799.0</v>
      </c>
      <c r="C1434" s="158" t="s">
        <v>21134</v>
      </c>
      <c r="D1434" s="158" t="s">
        <v>20695</v>
      </c>
      <c r="E1434" s="158">
        <v>14.0</v>
      </c>
      <c r="F1434" s="158" t="s">
        <v>21540</v>
      </c>
      <c r="G1434" s="158" t="s">
        <v>4808</v>
      </c>
      <c r="H1434" s="159" t="s">
        <v>20635</v>
      </c>
      <c r="I1434" s="160">
        <v>11000.0</v>
      </c>
      <c r="J1434" s="161">
        <v>1280.0</v>
      </c>
      <c r="K1434" s="165">
        <v>1280.0</v>
      </c>
      <c r="L1434" s="163"/>
      <c r="M1434" s="163"/>
      <c r="N1434" s="163"/>
      <c r="O1434" s="163"/>
      <c r="P1434" s="163"/>
      <c r="Q1434" s="163"/>
      <c r="R1434" s="163"/>
      <c r="S1434" s="163"/>
      <c r="T1434" s="163"/>
    </row>
    <row r="1435" ht="18.75" hidden="1" customHeight="1">
      <c r="A1435" s="157">
        <v>45799.0</v>
      </c>
      <c r="B1435" s="158">
        <v>15800.0</v>
      </c>
      <c r="C1435" s="158" t="s">
        <v>483</v>
      </c>
      <c r="D1435" s="158" t="s">
        <v>20673</v>
      </c>
      <c r="E1435" s="158">
        <v>8.0</v>
      </c>
      <c r="F1435" s="158" t="s">
        <v>21385</v>
      </c>
      <c r="G1435" s="158" t="s">
        <v>4987</v>
      </c>
      <c r="H1435" s="159" t="s">
        <v>20635</v>
      </c>
      <c r="I1435" s="160">
        <v>14420.0</v>
      </c>
      <c r="J1435" s="161">
        <v>4580.0</v>
      </c>
      <c r="K1435" s="165">
        <v>4580.0</v>
      </c>
      <c r="L1435" s="163"/>
      <c r="M1435" s="163"/>
      <c r="N1435" s="163"/>
      <c r="O1435" s="163"/>
      <c r="P1435" s="163"/>
      <c r="Q1435" s="163"/>
      <c r="R1435" s="163"/>
      <c r="S1435" s="163"/>
      <c r="T1435" s="163"/>
    </row>
    <row r="1436" ht="18.75" hidden="1" customHeight="1">
      <c r="A1436" s="157">
        <v>45799.0</v>
      </c>
      <c r="B1436" s="158">
        <v>15801.0</v>
      </c>
      <c r="C1436" s="158" t="s">
        <v>20820</v>
      </c>
      <c r="D1436" s="158" t="s">
        <v>20673</v>
      </c>
      <c r="E1436" s="158">
        <v>8.0</v>
      </c>
      <c r="F1436" s="158" t="s">
        <v>21541</v>
      </c>
      <c r="G1436" s="158" t="s">
        <v>4160</v>
      </c>
      <c r="H1436" s="159" t="s">
        <v>20638</v>
      </c>
      <c r="I1436" s="160">
        <v>17340.0</v>
      </c>
      <c r="J1436" s="161">
        <v>7500.0</v>
      </c>
      <c r="K1436" s="162"/>
      <c r="L1436" s="163"/>
      <c r="M1436" s="163"/>
      <c r="N1436" s="164">
        <v>7500.0</v>
      </c>
      <c r="O1436" s="163"/>
      <c r="P1436" s="163"/>
      <c r="Q1436" s="163"/>
      <c r="R1436" s="163"/>
      <c r="S1436" s="163"/>
      <c r="T1436" s="163"/>
    </row>
    <row r="1437" ht="18.75" hidden="1" customHeight="1">
      <c r="A1437" s="157">
        <v>45799.0</v>
      </c>
      <c r="B1437" s="158">
        <v>15802.0</v>
      </c>
      <c r="C1437" s="158" t="s">
        <v>20832</v>
      </c>
      <c r="D1437" s="158" t="s">
        <v>20695</v>
      </c>
      <c r="E1437" s="158">
        <v>8.0</v>
      </c>
      <c r="F1437" s="158" t="s">
        <v>21391</v>
      </c>
      <c r="G1437" s="158" t="s">
        <v>4799</v>
      </c>
      <c r="H1437" s="159" t="s">
        <v>20635</v>
      </c>
      <c r="I1437" s="160">
        <v>13000.0</v>
      </c>
      <c r="J1437" s="161">
        <v>3300.0</v>
      </c>
      <c r="K1437" s="165">
        <v>3300.0</v>
      </c>
      <c r="L1437" s="163"/>
      <c r="M1437" s="163"/>
      <c r="N1437" s="163"/>
      <c r="O1437" s="163"/>
      <c r="P1437" s="163"/>
      <c r="Q1437" s="163"/>
      <c r="R1437" s="163"/>
      <c r="S1437" s="163"/>
      <c r="T1437" s="163"/>
    </row>
    <row r="1438" ht="18.75" hidden="1" customHeight="1">
      <c r="A1438" s="166">
        <v>45799.0</v>
      </c>
      <c r="B1438" s="158">
        <v>7298.0</v>
      </c>
      <c r="C1438" s="158" t="s">
        <v>744</v>
      </c>
      <c r="D1438" s="158"/>
      <c r="E1438" s="158" t="s">
        <v>20634</v>
      </c>
      <c r="F1438" s="158"/>
      <c r="G1438" s="158"/>
      <c r="H1438" s="159"/>
      <c r="I1438" s="160">
        <v>3040.0</v>
      </c>
      <c r="J1438" s="161">
        <v>300.0</v>
      </c>
      <c r="K1438" s="162">
        <v>0.0</v>
      </c>
      <c r="L1438" s="163">
        <v>0.0</v>
      </c>
      <c r="M1438" s="163">
        <v>300.0</v>
      </c>
      <c r="N1438" s="163">
        <v>0.0</v>
      </c>
      <c r="O1438" s="163"/>
      <c r="P1438" s="163"/>
      <c r="Q1438" s="163"/>
      <c r="R1438" s="163"/>
      <c r="S1438" s="163"/>
      <c r="T1438" s="163"/>
    </row>
    <row r="1439" ht="18.75" hidden="1" customHeight="1">
      <c r="A1439" s="157">
        <v>45799.0</v>
      </c>
      <c r="B1439" s="158">
        <v>15803.0</v>
      </c>
      <c r="C1439" s="158" t="s">
        <v>20874</v>
      </c>
      <c r="D1439" s="158" t="s">
        <v>20687</v>
      </c>
      <c r="E1439" s="158">
        <v>8.0</v>
      </c>
      <c r="F1439" s="158"/>
      <c r="G1439" s="158" t="s">
        <v>4519</v>
      </c>
      <c r="H1439" s="159" t="s">
        <v>20635</v>
      </c>
      <c r="I1439" s="160">
        <v>11020.0</v>
      </c>
      <c r="J1439" s="161">
        <v>1000.0</v>
      </c>
      <c r="K1439" s="165">
        <v>1000.0</v>
      </c>
      <c r="L1439" s="163"/>
      <c r="M1439" s="163"/>
      <c r="N1439" s="163"/>
      <c r="O1439" s="163"/>
      <c r="P1439" s="163"/>
      <c r="Q1439" s="163"/>
      <c r="R1439" s="163"/>
      <c r="S1439" s="163"/>
      <c r="T1439" s="163"/>
    </row>
    <row r="1440" ht="18.75" hidden="1" customHeight="1">
      <c r="A1440" s="166">
        <v>45799.0</v>
      </c>
      <c r="B1440" s="158">
        <v>7299.0</v>
      </c>
      <c r="C1440" s="158" t="s">
        <v>744</v>
      </c>
      <c r="D1440" s="158"/>
      <c r="E1440" s="158" t="s">
        <v>20634</v>
      </c>
      <c r="F1440" s="158"/>
      <c r="G1440" s="158"/>
      <c r="H1440" s="159"/>
      <c r="I1440" s="160">
        <v>2660.0</v>
      </c>
      <c r="J1440" s="161">
        <v>140.0</v>
      </c>
      <c r="K1440" s="162">
        <v>140.0</v>
      </c>
      <c r="L1440" s="163">
        <v>0.0</v>
      </c>
      <c r="M1440" s="163">
        <v>0.0</v>
      </c>
      <c r="N1440" s="163">
        <v>0.0</v>
      </c>
      <c r="O1440" s="163"/>
      <c r="P1440" s="163"/>
      <c r="Q1440" s="163"/>
      <c r="R1440" s="163"/>
      <c r="S1440" s="163"/>
      <c r="T1440" s="163"/>
    </row>
    <row r="1441" ht="18.75" hidden="1" customHeight="1">
      <c r="A1441" s="157">
        <v>45799.0</v>
      </c>
      <c r="B1441" s="158">
        <v>15804.0</v>
      </c>
      <c r="C1441" s="158" t="s">
        <v>150</v>
      </c>
      <c r="D1441" s="158" t="s">
        <v>20687</v>
      </c>
      <c r="E1441" s="158">
        <v>8.0</v>
      </c>
      <c r="F1441" s="158" t="s">
        <v>20700</v>
      </c>
      <c r="G1441" s="158" t="s">
        <v>4156</v>
      </c>
      <c r="H1441" s="159" t="s">
        <v>20635</v>
      </c>
      <c r="I1441" s="160">
        <v>11560.0</v>
      </c>
      <c r="J1441" s="161">
        <v>1540.0</v>
      </c>
      <c r="K1441" s="165">
        <v>1540.0</v>
      </c>
      <c r="L1441" s="163"/>
      <c r="M1441" s="163"/>
      <c r="N1441" s="163"/>
      <c r="O1441" s="163"/>
      <c r="P1441" s="163"/>
      <c r="Q1441" s="163"/>
      <c r="R1441" s="163"/>
      <c r="S1441" s="163"/>
      <c r="T1441" s="163"/>
    </row>
    <row r="1442" ht="18.75" hidden="1" customHeight="1">
      <c r="A1442" s="157">
        <v>45799.0</v>
      </c>
      <c r="B1442" s="158">
        <v>15805.0</v>
      </c>
      <c r="C1442" s="158" t="s">
        <v>18536</v>
      </c>
      <c r="D1442" s="158" t="s">
        <v>20673</v>
      </c>
      <c r="E1442" s="158">
        <v>8.0</v>
      </c>
      <c r="F1442" s="158" t="s">
        <v>20961</v>
      </c>
      <c r="G1442" s="158" t="s">
        <v>4049</v>
      </c>
      <c r="H1442" s="159" t="s">
        <v>20635</v>
      </c>
      <c r="I1442" s="160">
        <v>13140.0</v>
      </c>
      <c r="J1442" s="161">
        <v>3300.0</v>
      </c>
      <c r="K1442" s="165">
        <v>3300.0</v>
      </c>
      <c r="L1442" s="163"/>
      <c r="M1442" s="163"/>
      <c r="N1442" s="163"/>
      <c r="O1442" s="163"/>
      <c r="P1442" s="163"/>
      <c r="Q1442" s="163"/>
      <c r="R1442" s="163"/>
      <c r="S1442" s="163"/>
      <c r="T1442" s="163"/>
    </row>
    <row r="1443" ht="18.75" hidden="1" customHeight="1">
      <c r="A1443" s="166">
        <v>45799.0</v>
      </c>
      <c r="B1443" s="158">
        <v>7300.0</v>
      </c>
      <c r="C1443" s="158" t="s">
        <v>4017</v>
      </c>
      <c r="D1443" s="158"/>
      <c r="E1443" s="158" t="s">
        <v>20634</v>
      </c>
      <c r="F1443" s="158"/>
      <c r="G1443" s="158" t="s">
        <v>4500</v>
      </c>
      <c r="H1443" s="159" t="s">
        <v>4500</v>
      </c>
      <c r="I1443" s="160">
        <v>4080.0</v>
      </c>
      <c r="J1443" s="161">
        <v>640.0</v>
      </c>
      <c r="K1443" s="162">
        <v>0.0</v>
      </c>
      <c r="L1443" s="163">
        <v>64.0</v>
      </c>
      <c r="M1443" s="163">
        <v>576.0</v>
      </c>
      <c r="N1443" s="163">
        <v>0.0</v>
      </c>
      <c r="O1443" s="163"/>
      <c r="P1443" s="163"/>
      <c r="Q1443" s="163"/>
      <c r="R1443" s="163"/>
      <c r="S1443" s="163"/>
      <c r="T1443" s="163"/>
    </row>
    <row r="1444" ht="18.75" hidden="1" customHeight="1">
      <c r="A1444" s="157">
        <v>45799.0</v>
      </c>
      <c r="B1444" s="158">
        <v>15806.0</v>
      </c>
      <c r="C1444" s="158" t="s">
        <v>18536</v>
      </c>
      <c r="D1444" s="158" t="s">
        <v>20695</v>
      </c>
      <c r="E1444" s="158">
        <v>8.0</v>
      </c>
      <c r="F1444" s="158" t="s">
        <v>20969</v>
      </c>
      <c r="G1444" s="158" t="s">
        <v>4084</v>
      </c>
      <c r="H1444" s="159" t="s">
        <v>20635</v>
      </c>
      <c r="I1444" s="160">
        <v>15480.0</v>
      </c>
      <c r="J1444" s="161">
        <v>5780.0</v>
      </c>
      <c r="K1444" s="165">
        <v>5780.0</v>
      </c>
      <c r="L1444" s="163"/>
      <c r="M1444" s="163"/>
      <c r="N1444" s="163"/>
      <c r="O1444" s="163"/>
      <c r="P1444" s="163"/>
      <c r="Q1444" s="163"/>
      <c r="R1444" s="163"/>
      <c r="S1444" s="163"/>
      <c r="T1444" s="163"/>
    </row>
    <row r="1445" ht="18.75" hidden="1" customHeight="1">
      <c r="A1445" s="157">
        <v>45799.0</v>
      </c>
      <c r="B1445" s="158">
        <v>15807.0</v>
      </c>
      <c r="C1445" s="158" t="s">
        <v>3680</v>
      </c>
      <c r="D1445" s="158" t="s">
        <v>20673</v>
      </c>
      <c r="E1445" s="158">
        <v>8.0</v>
      </c>
      <c r="F1445" s="158" t="s">
        <v>20994</v>
      </c>
      <c r="G1445" s="158" t="s">
        <v>4040</v>
      </c>
      <c r="H1445" s="159" t="s">
        <v>20635</v>
      </c>
      <c r="I1445" s="160">
        <v>11160.0</v>
      </c>
      <c r="J1445" s="161">
        <v>1320.0</v>
      </c>
      <c r="K1445" s="165">
        <v>1320.0</v>
      </c>
      <c r="L1445" s="163"/>
      <c r="M1445" s="163"/>
      <c r="N1445" s="163"/>
      <c r="O1445" s="163"/>
      <c r="P1445" s="163"/>
      <c r="Q1445" s="163"/>
      <c r="R1445" s="163"/>
      <c r="S1445" s="163"/>
      <c r="T1445" s="163"/>
    </row>
    <row r="1446" ht="18.75" hidden="1" customHeight="1">
      <c r="A1446" s="157">
        <v>45799.0</v>
      </c>
      <c r="B1446" s="158">
        <v>15808.0</v>
      </c>
      <c r="C1446" s="158" t="s">
        <v>20820</v>
      </c>
      <c r="D1446" s="158" t="s">
        <v>20695</v>
      </c>
      <c r="E1446" s="158">
        <v>8.0</v>
      </c>
      <c r="F1446" s="158" t="s">
        <v>20826</v>
      </c>
      <c r="G1446" s="158" t="s">
        <v>4990</v>
      </c>
      <c r="H1446" s="159" t="s">
        <v>20635</v>
      </c>
      <c r="I1446" s="160">
        <v>10560.0</v>
      </c>
      <c r="J1446" s="161">
        <v>860.0</v>
      </c>
      <c r="K1446" s="165">
        <v>860.0</v>
      </c>
      <c r="L1446" s="163"/>
      <c r="M1446" s="163"/>
      <c r="N1446" s="163"/>
      <c r="O1446" s="163"/>
      <c r="P1446" s="163"/>
      <c r="Q1446" s="163"/>
      <c r="R1446" s="163"/>
      <c r="S1446" s="163"/>
      <c r="T1446" s="163"/>
    </row>
    <row r="1447" ht="18.75" hidden="1" customHeight="1">
      <c r="A1447" s="157">
        <v>45799.0</v>
      </c>
      <c r="B1447" s="158">
        <v>15809.0</v>
      </c>
      <c r="C1447" s="158" t="s">
        <v>20812</v>
      </c>
      <c r="D1447" s="158" t="s">
        <v>5686</v>
      </c>
      <c r="E1447" s="158">
        <v>20.0</v>
      </c>
      <c r="F1447" s="158" t="s">
        <v>20771</v>
      </c>
      <c r="G1447" s="158" t="s">
        <v>4988</v>
      </c>
      <c r="H1447" s="159" t="s">
        <v>20635</v>
      </c>
      <c r="I1447" s="160">
        <v>29060.0</v>
      </c>
      <c r="J1447" s="161">
        <v>29060.0</v>
      </c>
      <c r="K1447" s="165">
        <v>29060.0</v>
      </c>
      <c r="L1447" s="163"/>
      <c r="M1447" s="163"/>
      <c r="N1447" s="163"/>
      <c r="O1447" s="163"/>
      <c r="P1447" s="163"/>
      <c r="Q1447" s="163"/>
      <c r="R1447" s="163"/>
      <c r="S1447" s="163"/>
      <c r="T1447" s="163"/>
    </row>
    <row r="1448" ht="18.75" hidden="1" customHeight="1">
      <c r="A1448" s="157">
        <v>45799.0</v>
      </c>
      <c r="B1448" s="158">
        <v>15810.0</v>
      </c>
      <c r="C1448" s="158" t="s">
        <v>21380</v>
      </c>
      <c r="D1448" s="158" t="s">
        <v>20687</v>
      </c>
      <c r="E1448" s="158">
        <v>4.0</v>
      </c>
      <c r="F1448" s="158" t="s">
        <v>20979</v>
      </c>
      <c r="G1448" s="158">
        <v>10820.0</v>
      </c>
      <c r="H1448" s="159" t="s">
        <v>20635</v>
      </c>
      <c r="I1448" s="160">
        <v>10820.0</v>
      </c>
      <c r="J1448" s="161">
        <v>1040.0</v>
      </c>
      <c r="K1448" s="165">
        <v>1040.0</v>
      </c>
      <c r="L1448" s="163"/>
      <c r="M1448" s="163"/>
      <c r="N1448" s="163"/>
      <c r="O1448" s="163"/>
      <c r="P1448" s="163"/>
      <c r="Q1448" s="163"/>
      <c r="R1448" s="163"/>
      <c r="S1448" s="163"/>
      <c r="T1448" s="163"/>
    </row>
    <row r="1449" ht="18.75" hidden="1" customHeight="1">
      <c r="A1449" s="157">
        <v>45799.0</v>
      </c>
      <c r="B1449" s="158">
        <v>15811.0</v>
      </c>
      <c r="C1449" s="158" t="s">
        <v>730</v>
      </c>
      <c r="D1449" s="158" t="s">
        <v>20695</v>
      </c>
      <c r="E1449" s="158">
        <v>8.0</v>
      </c>
      <c r="F1449" s="158" t="s">
        <v>20733</v>
      </c>
      <c r="G1449" s="158" t="s">
        <v>4991</v>
      </c>
      <c r="H1449" s="159" t="s">
        <v>20635</v>
      </c>
      <c r="I1449" s="160">
        <v>10080.0</v>
      </c>
      <c r="J1449" s="161">
        <v>380.0</v>
      </c>
      <c r="K1449" s="165">
        <v>380.0</v>
      </c>
      <c r="L1449" s="163"/>
      <c r="M1449" s="163"/>
      <c r="N1449" s="163"/>
      <c r="O1449" s="163"/>
      <c r="P1449" s="163"/>
      <c r="Q1449" s="163"/>
      <c r="R1449" s="163"/>
      <c r="S1449" s="163"/>
      <c r="T1449" s="163"/>
    </row>
    <row r="1450" ht="18.75" hidden="1" customHeight="1">
      <c r="A1450" s="157">
        <v>45799.0</v>
      </c>
      <c r="B1450" s="158">
        <v>15812.0</v>
      </c>
      <c r="C1450" s="158" t="s">
        <v>3492</v>
      </c>
      <c r="D1450" s="158" t="s">
        <v>20673</v>
      </c>
      <c r="E1450" s="158">
        <v>8.0</v>
      </c>
      <c r="F1450" s="158" t="s">
        <v>21064</v>
      </c>
      <c r="G1450" s="158" t="s">
        <v>4992</v>
      </c>
      <c r="H1450" s="159" t="s">
        <v>20635</v>
      </c>
      <c r="I1450" s="160">
        <v>12040.0</v>
      </c>
      <c r="J1450" s="161">
        <v>2200.0</v>
      </c>
      <c r="K1450" s="165">
        <v>2200.0</v>
      </c>
      <c r="L1450" s="163"/>
      <c r="M1450" s="163"/>
      <c r="N1450" s="163"/>
      <c r="O1450" s="163"/>
      <c r="P1450" s="163"/>
      <c r="Q1450" s="163"/>
      <c r="R1450" s="163"/>
      <c r="S1450" s="163"/>
      <c r="T1450" s="163"/>
    </row>
    <row r="1451" ht="18.75" hidden="1" customHeight="1">
      <c r="A1451" s="167">
        <v>45799.02900174768</v>
      </c>
      <c r="B1451" s="158">
        <v>7296.0</v>
      </c>
      <c r="C1451" s="158" t="s">
        <v>4017</v>
      </c>
      <c r="D1451" s="158"/>
      <c r="E1451" s="158" t="s">
        <v>20634</v>
      </c>
      <c r="F1451" s="158"/>
      <c r="G1451" s="158" t="s">
        <v>4500</v>
      </c>
      <c r="H1451" s="159" t="s">
        <v>4500</v>
      </c>
      <c r="I1451" s="160">
        <v>3580.0</v>
      </c>
      <c r="J1451" s="161">
        <v>820.0</v>
      </c>
      <c r="K1451" s="162">
        <v>246.0</v>
      </c>
      <c r="L1451" s="163">
        <v>0.0</v>
      </c>
      <c r="M1451" s="163">
        <v>0.0</v>
      </c>
      <c r="N1451" s="163">
        <v>820.0</v>
      </c>
      <c r="O1451" s="163"/>
      <c r="P1451" s="163"/>
      <c r="Q1451" s="163"/>
      <c r="R1451" s="163"/>
      <c r="S1451" s="163"/>
      <c r="T1451" s="163"/>
    </row>
    <row r="1452" ht="18.75" hidden="1" customHeight="1">
      <c r="A1452" s="150">
        <v>45800.0</v>
      </c>
      <c r="B1452" s="87">
        <v>15952.0</v>
      </c>
      <c r="C1452" s="87" t="s">
        <v>20674</v>
      </c>
      <c r="D1452" s="87" t="s">
        <v>20695</v>
      </c>
      <c r="E1452" s="87">
        <v>8.0</v>
      </c>
      <c r="F1452" s="87"/>
      <c r="G1452" s="87" t="s">
        <v>21542</v>
      </c>
      <c r="H1452" s="145" t="s">
        <v>20669</v>
      </c>
      <c r="I1452" s="146">
        <v>9280.0</v>
      </c>
      <c r="J1452" s="154">
        <v>-420.0</v>
      </c>
      <c r="K1452" s="148"/>
      <c r="L1452" s="149">
        <v>-420.0</v>
      </c>
      <c r="M1452" s="156"/>
      <c r="N1452" s="156"/>
      <c r="O1452" s="155"/>
      <c r="P1452" s="155"/>
      <c r="Q1452" s="155"/>
      <c r="R1452" s="155"/>
      <c r="S1452" s="155"/>
      <c r="T1452" s="155"/>
    </row>
    <row r="1453" ht="18.75" hidden="1" customHeight="1">
      <c r="A1453" s="169">
        <v>45800.0</v>
      </c>
      <c r="B1453" s="87">
        <v>7377.0</v>
      </c>
      <c r="C1453" s="87" t="s">
        <v>1093</v>
      </c>
      <c r="D1453" s="87"/>
      <c r="E1453" s="87" t="s">
        <v>20634</v>
      </c>
      <c r="F1453" s="87"/>
      <c r="G1453" s="87" t="s">
        <v>21543</v>
      </c>
      <c r="H1453" s="145" t="s">
        <v>21543</v>
      </c>
      <c r="I1453" s="146">
        <v>3080.0</v>
      </c>
      <c r="J1453" s="154">
        <v>400.0</v>
      </c>
      <c r="K1453" s="148">
        <v>0.0</v>
      </c>
      <c r="L1453" s="156">
        <v>400.0</v>
      </c>
      <c r="M1453" s="156">
        <v>0.0</v>
      </c>
      <c r="N1453" s="156">
        <v>0.0</v>
      </c>
      <c r="O1453" s="155"/>
      <c r="P1453" s="155"/>
      <c r="Q1453" s="155"/>
      <c r="R1453" s="155"/>
      <c r="S1453" s="155"/>
      <c r="T1453" s="155"/>
    </row>
    <row r="1454" ht="18.75" hidden="1" customHeight="1">
      <c r="A1454" s="157">
        <v>45800.0</v>
      </c>
      <c r="B1454" s="158">
        <v>15813.0</v>
      </c>
      <c r="C1454" s="158" t="s">
        <v>4051</v>
      </c>
      <c r="D1454" s="158" t="s">
        <v>20695</v>
      </c>
      <c r="E1454" s="158">
        <v>8.0</v>
      </c>
      <c r="F1454" s="158" t="s">
        <v>20846</v>
      </c>
      <c r="G1454" s="158" t="s">
        <v>4509</v>
      </c>
      <c r="H1454" s="159" t="s">
        <v>20635</v>
      </c>
      <c r="I1454" s="160">
        <v>12040.0</v>
      </c>
      <c r="J1454" s="161">
        <v>2340.0</v>
      </c>
      <c r="K1454" s="165">
        <v>2340.0</v>
      </c>
      <c r="L1454" s="163"/>
      <c r="M1454" s="163"/>
      <c r="N1454" s="163"/>
      <c r="O1454" s="163"/>
      <c r="P1454" s="163"/>
      <c r="Q1454" s="163"/>
      <c r="R1454" s="163"/>
      <c r="S1454" s="163"/>
      <c r="T1454" s="163"/>
    </row>
    <row r="1455" ht="18.75" hidden="1" customHeight="1">
      <c r="A1455" s="157">
        <v>45800.0</v>
      </c>
      <c r="B1455" s="158">
        <v>15814.0</v>
      </c>
      <c r="C1455" s="158" t="s">
        <v>946</v>
      </c>
      <c r="D1455" s="158" t="s">
        <v>20687</v>
      </c>
      <c r="E1455" s="158">
        <v>8.0</v>
      </c>
      <c r="F1455" s="158" t="s">
        <v>20909</v>
      </c>
      <c r="G1455" s="158" t="s">
        <v>4880</v>
      </c>
      <c r="H1455" s="159" t="s">
        <v>20638</v>
      </c>
      <c r="I1455" s="160">
        <v>17520.0</v>
      </c>
      <c r="J1455" s="161">
        <v>7500.0</v>
      </c>
      <c r="K1455" s="162"/>
      <c r="L1455" s="163"/>
      <c r="M1455" s="163"/>
      <c r="N1455" s="164">
        <v>7500.0</v>
      </c>
      <c r="O1455" s="163"/>
      <c r="P1455" s="163"/>
      <c r="Q1455" s="163"/>
      <c r="R1455" s="163"/>
      <c r="S1455" s="163"/>
      <c r="T1455" s="163"/>
    </row>
    <row r="1456" ht="18.75" hidden="1" customHeight="1">
      <c r="A1456" s="166">
        <v>45800.0</v>
      </c>
      <c r="B1456" s="158">
        <v>7302.0</v>
      </c>
      <c r="C1456" s="158" t="s">
        <v>3980</v>
      </c>
      <c r="D1456" s="158"/>
      <c r="E1456" s="158" t="s">
        <v>20634</v>
      </c>
      <c r="F1456" s="158"/>
      <c r="G1456" s="158" t="s">
        <v>21544</v>
      </c>
      <c r="H1456" s="159" t="s">
        <v>21544</v>
      </c>
      <c r="I1456" s="160">
        <v>2660.0</v>
      </c>
      <c r="J1456" s="161">
        <v>180.0</v>
      </c>
      <c r="K1456" s="162">
        <v>180.0</v>
      </c>
      <c r="L1456" s="163">
        <v>0.0</v>
      </c>
      <c r="M1456" s="163">
        <v>0.0</v>
      </c>
      <c r="N1456" s="163">
        <v>0.0</v>
      </c>
      <c r="O1456" s="163"/>
      <c r="P1456" s="163"/>
      <c r="Q1456" s="163"/>
      <c r="R1456" s="163"/>
      <c r="S1456" s="163"/>
      <c r="T1456" s="163"/>
    </row>
    <row r="1457" ht="18.75" hidden="1" customHeight="1">
      <c r="A1457" s="166">
        <v>45800.0</v>
      </c>
      <c r="B1457" s="158">
        <v>7303.0</v>
      </c>
      <c r="C1457" s="158" t="s">
        <v>4017</v>
      </c>
      <c r="D1457" s="158"/>
      <c r="E1457" s="158" t="s">
        <v>20634</v>
      </c>
      <c r="F1457" s="158"/>
      <c r="G1457" s="158" t="s">
        <v>4500</v>
      </c>
      <c r="H1457" s="159" t="s">
        <v>4500</v>
      </c>
      <c r="I1457" s="160">
        <v>4040.0</v>
      </c>
      <c r="J1457" s="161">
        <v>1240.0</v>
      </c>
      <c r="K1457" s="162">
        <v>1240.0</v>
      </c>
      <c r="L1457" s="163">
        <v>0.0</v>
      </c>
      <c r="M1457" s="163">
        <v>0.0</v>
      </c>
      <c r="N1457" s="163">
        <v>0.0</v>
      </c>
      <c r="O1457" s="163"/>
      <c r="P1457" s="163"/>
      <c r="Q1457" s="163"/>
      <c r="R1457" s="163"/>
      <c r="S1457" s="163"/>
      <c r="T1457" s="163"/>
    </row>
    <row r="1458" ht="18.75" hidden="1" customHeight="1">
      <c r="A1458" s="166">
        <v>45800.0</v>
      </c>
      <c r="B1458" s="158">
        <v>7304.0</v>
      </c>
      <c r="C1458" s="158" t="s">
        <v>3990</v>
      </c>
      <c r="D1458" s="158"/>
      <c r="E1458" s="158" t="s">
        <v>20634</v>
      </c>
      <c r="F1458" s="158"/>
      <c r="G1458" s="158"/>
      <c r="H1458" s="159"/>
      <c r="I1458" s="160">
        <v>3040.0</v>
      </c>
      <c r="J1458" s="161">
        <v>300.0</v>
      </c>
      <c r="K1458" s="162">
        <v>300.0</v>
      </c>
      <c r="L1458" s="163">
        <v>0.0</v>
      </c>
      <c r="M1458" s="163">
        <v>0.0</v>
      </c>
      <c r="N1458" s="163">
        <v>0.0</v>
      </c>
      <c r="O1458" s="163"/>
      <c r="P1458" s="163"/>
      <c r="Q1458" s="163"/>
      <c r="R1458" s="163"/>
      <c r="S1458" s="163"/>
      <c r="T1458" s="163"/>
    </row>
    <row r="1459" ht="18.75" hidden="1" customHeight="1">
      <c r="A1459" s="166">
        <v>45800.0</v>
      </c>
      <c r="B1459" s="158">
        <v>7305.0</v>
      </c>
      <c r="C1459" s="158" t="s">
        <v>744</v>
      </c>
      <c r="D1459" s="158"/>
      <c r="E1459" s="158" t="s">
        <v>20634</v>
      </c>
      <c r="F1459" s="158"/>
      <c r="G1459" s="158"/>
      <c r="H1459" s="159"/>
      <c r="I1459" s="160">
        <v>2780.0</v>
      </c>
      <c r="J1459" s="161">
        <v>260.0</v>
      </c>
      <c r="K1459" s="162">
        <v>260.0</v>
      </c>
      <c r="L1459" s="163">
        <v>0.0</v>
      </c>
      <c r="M1459" s="163">
        <v>0.0</v>
      </c>
      <c r="N1459" s="163">
        <v>0.0</v>
      </c>
      <c r="O1459" s="163"/>
      <c r="P1459" s="163"/>
      <c r="Q1459" s="163"/>
      <c r="R1459" s="163"/>
      <c r="S1459" s="163"/>
      <c r="T1459" s="163"/>
    </row>
    <row r="1460" ht="18.75" hidden="1" customHeight="1">
      <c r="A1460" s="166">
        <v>45800.0</v>
      </c>
      <c r="B1460" s="158">
        <v>7306.0</v>
      </c>
      <c r="C1460" s="158" t="s">
        <v>4055</v>
      </c>
      <c r="D1460" s="158"/>
      <c r="E1460" s="158" t="s">
        <v>20634</v>
      </c>
      <c r="F1460" s="158"/>
      <c r="G1460" s="158"/>
      <c r="H1460" s="159"/>
      <c r="I1460" s="160">
        <v>3060.0</v>
      </c>
      <c r="J1460" s="161">
        <v>660.0</v>
      </c>
      <c r="K1460" s="162">
        <v>0.0</v>
      </c>
      <c r="L1460" s="163">
        <v>0.0</v>
      </c>
      <c r="M1460" s="163">
        <v>660.0</v>
      </c>
      <c r="N1460" s="163">
        <v>0.0</v>
      </c>
      <c r="O1460" s="163"/>
      <c r="P1460" s="163"/>
      <c r="Q1460" s="163"/>
      <c r="R1460" s="163"/>
      <c r="S1460" s="163"/>
      <c r="T1460" s="163"/>
    </row>
    <row r="1461" ht="18.75" hidden="1" customHeight="1">
      <c r="A1461" s="166">
        <v>45800.0</v>
      </c>
      <c r="B1461" s="158">
        <v>7307.0</v>
      </c>
      <c r="C1461" s="158" t="s">
        <v>4055</v>
      </c>
      <c r="D1461" s="158"/>
      <c r="E1461" s="158" t="s">
        <v>20634</v>
      </c>
      <c r="F1461" s="158"/>
      <c r="G1461" s="158"/>
      <c r="H1461" s="159"/>
      <c r="I1461" s="160">
        <v>2840.0</v>
      </c>
      <c r="J1461" s="161">
        <v>440.0</v>
      </c>
      <c r="K1461" s="162">
        <v>0.0</v>
      </c>
      <c r="L1461" s="163">
        <v>0.0</v>
      </c>
      <c r="M1461" s="163">
        <v>440.0</v>
      </c>
      <c r="N1461" s="163">
        <v>0.0</v>
      </c>
      <c r="O1461" s="163"/>
      <c r="P1461" s="163"/>
      <c r="Q1461" s="163"/>
      <c r="R1461" s="163"/>
      <c r="S1461" s="163"/>
      <c r="T1461" s="163"/>
    </row>
    <row r="1462" ht="18.75" hidden="1" customHeight="1">
      <c r="A1462" s="157">
        <v>45800.0</v>
      </c>
      <c r="B1462" s="158">
        <v>15815.0</v>
      </c>
      <c r="C1462" s="158" t="s">
        <v>21545</v>
      </c>
      <c r="D1462" s="158" t="s">
        <v>20687</v>
      </c>
      <c r="E1462" s="158">
        <v>8.0</v>
      </c>
      <c r="F1462" s="158" t="s">
        <v>20946</v>
      </c>
      <c r="G1462" s="158" t="s">
        <v>14627</v>
      </c>
      <c r="H1462" s="159" t="s">
        <v>20638</v>
      </c>
      <c r="I1462" s="160">
        <v>15200.0</v>
      </c>
      <c r="J1462" s="161">
        <v>5180.0</v>
      </c>
      <c r="K1462" s="162"/>
      <c r="L1462" s="163"/>
      <c r="M1462" s="163"/>
      <c r="N1462" s="164">
        <v>5180.0</v>
      </c>
      <c r="O1462" s="163"/>
      <c r="P1462" s="163"/>
      <c r="Q1462" s="163"/>
      <c r="R1462" s="163"/>
      <c r="S1462" s="163"/>
      <c r="T1462" s="163"/>
    </row>
    <row r="1463" ht="18.75" hidden="1" customHeight="1">
      <c r="A1463" s="157">
        <v>45800.0</v>
      </c>
      <c r="B1463" s="158">
        <v>15816.0</v>
      </c>
      <c r="C1463" s="158" t="s">
        <v>2851</v>
      </c>
      <c r="D1463" s="158" t="s">
        <v>20673</v>
      </c>
      <c r="E1463" s="158">
        <v>8.0</v>
      </c>
      <c r="F1463" s="158" t="s">
        <v>21247</v>
      </c>
      <c r="G1463" s="158" t="s">
        <v>4135</v>
      </c>
      <c r="H1463" s="159" t="s">
        <v>20635</v>
      </c>
      <c r="I1463" s="160">
        <v>12540.0</v>
      </c>
      <c r="J1463" s="161">
        <v>2700.0</v>
      </c>
      <c r="K1463" s="165">
        <v>2700.0</v>
      </c>
      <c r="L1463" s="163"/>
      <c r="M1463" s="163"/>
      <c r="N1463" s="163"/>
      <c r="O1463" s="163"/>
      <c r="P1463" s="163"/>
      <c r="Q1463" s="163"/>
      <c r="R1463" s="163"/>
      <c r="S1463" s="163"/>
      <c r="T1463" s="163"/>
    </row>
    <row r="1464" ht="18.75" hidden="1" customHeight="1">
      <c r="A1464" s="166">
        <v>45800.0</v>
      </c>
      <c r="B1464" s="158">
        <v>7308.0</v>
      </c>
      <c r="C1464" s="158" t="s">
        <v>2781</v>
      </c>
      <c r="D1464" s="158"/>
      <c r="E1464" s="158" t="s">
        <v>20634</v>
      </c>
      <c r="F1464" s="158"/>
      <c r="G1464" s="158"/>
      <c r="H1464" s="159"/>
      <c r="I1464" s="160">
        <v>3760.0</v>
      </c>
      <c r="J1464" s="161">
        <v>900.0</v>
      </c>
      <c r="K1464" s="162">
        <v>0.0</v>
      </c>
      <c r="L1464" s="163">
        <v>270.0</v>
      </c>
      <c r="M1464" s="163">
        <v>630.0</v>
      </c>
      <c r="N1464" s="163">
        <v>0.0</v>
      </c>
      <c r="O1464" s="163"/>
      <c r="P1464" s="163"/>
      <c r="Q1464" s="163"/>
      <c r="R1464" s="163"/>
      <c r="S1464" s="163"/>
      <c r="T1464" s="163"/>
    </row>
    <row r="1465" ht="18.75" hidden="1" customHeight="1">
      <c r="A1465" s="157">
        <v>45800.0</v>
      </c>
      <c r="B1465" s="158">
        <v>15817.0</v>
      </c>
      <c r="C1465" s="158" t="s">
        <v>19446</v>
      </c>
      <c r="D1465" s="158" t="s">
        <v>20687</v>
      </c>
      <c r="E1465" s="158">
        <v>16.0</v>
      </c>
      <c r="F1465" s="158" t="s">
        <v>21009</v>
      </c>
      <c r="G1465" s="158" t="s">
        <v>4766</v>
      </c>
      <c r="H1465" s="159" t="s">
        <v>20635</v>
      </c>
      <c r="I1465" s="160">
        <v>16520.0</v>
      </c>
      <c r="J1465" s="161">
        <v>6480.0</v>
      </c>
      <c r="K1465" s="165">
        <v>6480.0</v>
      </c>
      <c r="L1465" s="163"/>
      <c r="M1465" s="163"/>
      <c r="N1465" s="163"/>
      <c r="O1465" s="163"/>
      <c r="P1465" s="163"/>
      <c r="Q1465" s="163"/>
      <c r="R1465" s="163"/>
      <c r="S1465" s="163"/>
      <c r="T1465" s="163"/>
    </row>
    <row r="1466" ht="18.75" hidden="1" customHeight="1">
      <c r="A1466" s="166">
        <v>45800.0</v>
      </c>
      <c r="B1466" s="158">
        <v>7309.0</v>
      </c>
      <c r="C1466" s="158" t="s">
        <v>3029</v>
      </c>
      <c r="D1466" s="158"/>
      <c r="E1466" s="158" t="s">
        <v>20634</v>
      </c>
      <c r="F1466" s="158"/>
      <c r="G1466" s="158"/>
      <c r="H1466" s="159"/>
      <c r="I1466" s="160">
        <v>2820.0</v>
      </c>
      <c r="J1466" s="161">
        <v>160.0</v>
      </c>
      <c r="K1466" s="162">
        <v>160.0</v>
      </c>
      <c r="L1466" s="163">
        <v>0.0</v>
      </c>
      <c r="M1466" s="163">
        <v>0.0</v>
      </c>
      <c r="N1466" s="163">
        <v>0.0</v>
      </c>
      <c r="O1466" s="163"/>
      <c r="P1466" s="163"/>
      <c r="Q1466" s="163"/>
      <c r="R1466" s="163"/>
      <c r="S1466" s="163"/>
      <c r="T1466" s="163"/>
    </row>
    <row r="1467" ht="18.75" hidden="1" customHeight="1">
      <c r="A1467" s="166">
        <v>45800.0</v>
      </c>
      <c r="B1467" s="158">
        <v>7310.0</v>
      </c>
      <c r="C1467" s="158" t="s">
        <v>4035</v>
      </c>
      <c r="D1467" s="158"/>
      <c r="E1467" s="158" t="s">
        <v>20634</v>
      </c>
      <c r="F1467" s="158"/>
      <c r="G1467" s="158"/>
      <c r="H1467" s="159"/>
      <c r="I1467" s="160">
        <v>3200.0</v>
      </c>
      <c r="J1467" s="161">
        <v>820.0</v>
      </c>
      <c r="K1467" s="162">
        <v>0.0</v>
      </c>
      <c r="L1467" s="163">
        <v>0.0</v>
      </c>
      <c r="M1467" s="163">
        <v>0.0</v>
      </c>
      <c r="N1467" s="163">
        <v>820.0</v>
      </c>
      <c r="O1467" s="163"/>
      <c r="P1467" s="163"/>
      <c r="Q1467" s="163"/>
      <c r="R1467" s="163"/>
      <c r="S1467" s="163"/>
      <c r="T1467" s="163"/>
    </row>
    <row r="1468" ht="18.75" hidden="1" customHeight="1">
      <c r="A1468" s="166">
        <v>45800.0</v>
      </c>
      <c r="B1468" s="158">
        <v>7311.0</v>
      </c>
      <c r="C1468" s="158" t="s">
        <v>2781</v>
      </c>
      <c r="D1468" s="158"/>
      <c r="E1468" s="158" t="s">
        <v>20634</v>
      </c>
      <c r="F1468" s="158"/>
      <c r="G1468" s="158"/>
      <c r="H1468" s="159"/>
      <c r="I1468" s="160">
        <v>3760.0</v>
      </c>
      <c r="J1468" s="161">
        <v>780.0</v>
      </c>
      <c r="K1468" s="162">
        <v>780.0</v>
      </c>
      <c r="L1468" s="163">
        <v>0.0</v>
      </c>
      <c r="M1468" s="163">
        <v>0.0</v>
      </c>
      <c r="N1468" s="163">
        <v>0.0</v>
      </c>
      <c r="O1468" s="163"/>
      <c r="P1468" s="163"/>
      <c r="Q1468" s="163"/>
      <c r="R1468" s="163"/>
      <c r="S1468" s="163"/>
      <c r="T1468" s="163"/>
    </row>
    <row r="1469" ht="18.75" hidden="1" customHeight="1">
      <c r="A1469" s="157">
        <v>45800.0</v>
      </c>
      <c r="B1469" s="158">
        <v>15818.0</v>
      </c>
      <c r="C1469" s="158" t="s">
        <v>20950</v>
      </c>
      <c r="D1469" s="158" t="s">
        <v>20673</v>
      </c>
      <c r="E1469" s="158" t="s">
        <v>132</v>
      </c>
      <c r="F1469" s="158" t="s">
        <v>21025</v>
      </c>
      <c r="G1469" s="158" t="s">
        <v>4993</v>
      </c>
      <c r="H1469" s="159" t="s">
        <v>20635</v>
      </c>
      <c r="I1469" s="160">
        <v>11280.0</v>
      </c>
      <c r="J1469" s="161">
        <v>1120.0</v>
      </c>
      <c r="K1469" s="165">
        <v>1120.0</v>
      </c>
      <c r="L1469" s="163"/>
      <c r="M1469" s="163"/>
      <c r="N1469" s="163"/>
      <c r="O1469" s="163"/>
      <c r="P1469" s="163"/>
      <c r="Q1469" s="163"/>
      <c r="R1469" s="163"/>
      <c r="S1469" s="163"/>
      <c r="T1469" s="163"/>
    </row>
    <row r="1470" ht="18.75" hidden="1" customHeight="1">
      <c r="A1470" s="157">
        <v>45800.0</v>
      </c>
      <c r="B1470" s="158">
        <v>15819.0</v>
      </c>
      <c r="C1470" s="158" t="s">
        <v>14229</v>
      </c>
      <c r="D1470" s="158" t="s">
        <v>20695</v>
      </c>
      <c r="E1470" s="158">
        <v>8.0</v>
      </c>
      <c r="F1470" s="158" t="s">
        <v>20748</v>
      </c>
      <c r="G1470" s="158" t="s">
        <v>4949</v>
      </c>
      <c r="H1470" s="159" t="s">
        <v>20635</v>
      </c>
      <c r="I1470" s="160">
        <v>15800.0</v>
      </c>
      <c r="J1470" s="161">
        <v>6100.0</v>
      </c>
      <c r="K1470" s="165">
        <v>6100.0</v>
      </c>
      <c r="L1470" s="163"/>
      <c r="M1470" s="163"/>
      <c r="N1470" s="163"/>
      <c r="O1470" s="163"/>
      <c r="P1470" s="163"/>
      <c r="Q1470" s="163"/>
      <c r="R1470" s="163"/>
      <c r="S1470" s="163"/>
      <c r="T1470" s="163"/>
    </row>
    <row r="1471" ht="18.75" hidden="1" customHeight="1">
      <c r="A1471" s="166">
        <v>45800.0</v>
      </c>
      <c r="B1471" s="158">
        <v>7312.0</v>
      </c>
      <c r="C1471" s="158" t="s">
        <v>4017</v>
      </c>
      <c r="D1471" s="158"/>
      <c r="E1471" s="158" t="s">
        <v>20634</v>
      </c>
      <c r="F1471" s="158"/>
      <c r="G1471" s="158" t="s">
        <v>4500</v>
      </c>
      <c r="H1471" s="159" t="s">
        <v>4500</v>
      </c>
      <c r="I1471" s="160">
        <v>3440.0</v>
      </c>
      <c r="J1471" s="161">
        <v>600.0</v>
      </c>
      <c r="K1471" s="162">
        <v>600.0</v>
      </c>
      <c r="L1471" s="163">
        <v>0.0</v>
      </c>
      <c r="M1471" s="163">
        <v>0.0</v>
      </c>
      <c r="N1471" s="163">
        <v>0.0</v>
      </c>
      <c r="O1471" s="163"/>
      <c r="P1471" s="163"/>
      <c r="Q1471" s="163"/>
      <c r="R1471" s="163"/>
      <c r="S1471" s="163"/>
      <c r="T1471" s="163"/>
    </row>
    <row r="1472" ht="18.75" hidden="1" customHeight="1">
      <c r="A1472" s="157">
        <v>45800.0</v>
      </c>
      <c r="B1472" s="158">
        <v>15820.0</v>
      </c>
      <c r="C1472" s="158" t="s">
        <v>21120</v>
      </c>
      <c r="D1472" s="158" t="s">
        <v>20659</v>
      </c>
      <c r="E1472" s="158">
        <v>8.0</v>
      </c>
      <c r="F1472" s="158" t="s">
        <v>20699</v>
      </c>
      <c r="G1472" s="158" t="s">
        <v>4723</v>
      </c>
      <c r="H1472" s="159" t="s">
        <v>20638</v>
      </c>
      <c r="I1472" s="160">
        <v>15220.0</v>
      </c>
      <c r="J1472" s="161">
        <v>15220.0</v>
      </c>
      <c r="K1472" s="162"/>
      <c r="L1472" s="163"/>
      <c r="M1472" s="163"/>
      <c r="N1472" s="168">
        <v>15220.0</v>
      </c>
      <c r="O1472" s="163"/>
      <c r="P1472" s="163"/>
      <c r="Q1472" s="163"/>
      <c r="R1472" s="163"/>
      <c r="S1472" s="163"/>
      <c r="T1472" s="163"/>
    </row>
    <row r="1473" ht="18.75" hidden="1" customHeight="1">
      <c r="A1473" s="157">
        <v>45800.0</v>
      </c>
      <c r="B1473" s="158">
        <v>15821.0</v>
      </c>
      <c r="C1473" s="158" t="s">
        <v>13041</v>
      </c>
      <c r="D1473" s="158" t="s">
        <v>20659</v>
      </c>
      <c r="E1473" s="158">
        <v>8.0</v>
      </c>
      <c r="F1473" s="158" t="s">
        <v>20700</v>
      </c>
      <c r="G1473" s="158" t="s">
        <v>4994</v>
      </c>
      <c r="H1473" s="159" t="s">
        <v>20635</v>
      </c>
      <c r="I1473" s="160">
        <v>11060.0</v>
      </c>
      <c r="J1473" s="161">
        <v>11060.0</v>
      </c>
      <c r="K1473" s="165">
        <v>11060.0</v>
      </c>
      <c r="L1473" s="163"/>
      <c r="M1473" s="163"/>
      <c r="N1473" s="163"/>
      <c r="O1473" s="163"/>
      <c r="P1473" s="163"/>
      <c r="Q1473" s="163"/>
      <c r="R1473" s="163"/>
      <c r="S1473" s="163"/>
      <c r="T1473" s="163"/>
    </row>
    <row r="1474" ht="18.75" hidden="1" customHeight="1">
      <c r="A1474" s="157">
        <v>45800.0</v>
      </c>
      <c r="B1474" s="158">
        <v>15822.0</v>
      </c>
      <c r="C1474" s="158" t="s">
        <v>3414</v>
      </c>
      <c r="D1474" s="158" t="s">
        <v>20673</v>
      </c>
      <c r="E1474" s="158">
        <v>4.0</v>
      </c>
      <c r="F1474" s="158" t="s">
        <v>20979</v>
      </c>
      <c r="G1474" s="158" t="s">
        <v>4995</v>
      </c>
      <c r="H1474" s="159" t="s">
        <v>20635</v>
      </c>
      <c r="I1474" s="160">
        <v>9960.0</v>
      </c>
      <c r="J1474" s="161">
        <v>400.0</v>
      </c>
      <c r="K1474" s="165">
        <v>400.0</v>
      </c>
      <c r="L1474" s="163"/>
      <c r="M1474" s="163"/>
      <c r="N1474" s="163"/>
      <c r="O1474" s="163"/>
      <c r="P1474" s="163"/>
      <c r="Q1474" s="163"/>
      <c r="R1474" s="163"/>
      <c r="S1474" s="163"/>
      <c r="T1474" s="163"/>
    </row>
    <row r="1475" ht="18.75" hidden="1" customHeight="1">
      <c r="A1475" s="157">
        <v>45800.0</v>
      </c>
      <c r="B1475" s="158">
        <v>15823.0</v>
      </c>
      <c r="C1475" s="158" t="s">
        <v>274</v>
      </c>
      <c r="D1475" s="158" t="s">
        <v>20673</v>
      </c>
      <c r="E1475" s="158">
        <v>8.0</v>
      </c>
      <c r="F1475" s="158" t="s">
        <v>20699</v>
      </c>
      <c r="G1475" s="158" t="s">
        <v>4996</v>
      </c>
      <c r="H1475" s="159" t="s">
        <v>20635</v>
      </c>
      <c r="I1475" s="160">
        <v>11400.0</v>
      </c>
      <c r="J1475" s="161">
        <v>1560.0</v>
      </c>
      <c r="K1475" s="165">
        <v>1560.0</v>
      </c>
      <c r="L1475" s="163"/>
      <c r="M1475" s="163"/>
      <c r="N1475" s="163"/>
      <c r="O1475" s="163"/>
      <c r="P1475" s="163"/>
      <c r="Q1475" s="163"/>
      <c r="R1475" s="163"/>
      <c r="S1475" s="163"/>
      <c r="T1475" s="163"/>
    </row>
    <row r="1476" ht="18.75" hidden="1" customHeight="1">
      <c r="A1476" s="157">
        <v>45800.0</v>
      </c>
      <c r="B1476" s="158">
        <v>15824.0</v>
      </c>
      <c r="C1476" s="158" t="s">
        <v>3945</v>
      </c>
      <c r="D1476" s="158" t="s">
        <v>20659</v>
      </c>
      <c r="E1476" s="158">
        <v>8.0</v>
      </c>
      <c r="F1476" s="158" t="s">
        <v>20834</v>
      </c>
      <c r="G1476" s="158" t="s">
        <v>21546</v>
      </c>
      <c r="H1476" s="159" t="s">
        <v>20635</v>
      </c>
      <c r="I1476" s="160">
        <v>12660.0</v>
      </c>
      <c r="J1476" s="161">
        <v>12660.0</v>
      </c>
      <c r="K1476" s="165">
        <v>12660.0</v>
      </c>
      <c r="L1476" s="163"/>
      <c r="M1476" s="163"/>
      <c r="N1476" s="163"/>
      <c r="O1476" s="163"/>
      <c r="P1476" s="163"/>
      <c r="Q1476" s="163"/>
      <c r="R1476" s="163"/>
      <c r="S1476" s="163"/>
      <c r="T1476" s="163"/>
    </row>
    <row r="1477" ht="18.75" hidden="1" customHeight="1">
      <c r="A1477" s="157">
        <v>45800.0</v>
      </c>
      <c r="B1477" s="158">
        <v>15928.0</v>
      </c>
      <c r="C1477" s="158" t="s">
        <v>20674</v>
      </c>
      <c r="D1477" s="158" t="s">
        <v>20695</v>
      </c>
      <c r="E1477" s="158">
        <v>8.0</v>
      </c>
      <c r="F1477" s="158">
        <v>8.0</v>
      </c>
      <c r="G1477" s="158" t="s">
        <v>21547</v>
      </c>
      <c r="H1477" s="159" t="s">
        <v>20669</v>
      </c>
      <c r="I1477" s="160">
        <v>12100.0</v>
      </c>
      <c r="J1477" s="161">
        <v>2400.0</v>
      </c>
      <c r="K1477" s="162"/>
      <c r="L1477" s="164">
        <v>2400.0</v>
      </c>
      <c r="M1477" s="163"/>
      <c r="N1477" s="163"/>
      <c r="O1477" s="163"/>
      <c r="P1477" s="163"/>
      <c r="Q1477" s="163"/>
      <c r="R1477" s="163"/>
      <c r="S1477" s="163"/>
      <c r="T1477" s="163"/>
    </row>
    <row r="1478" ht="18.75" hidden="1" customHeight="1">
      <c r="A1478" s="167">
        <v>45800.02900763889</v>
      </c>
      <c r="B1478" s="158">
        <v>7301.0</v>
      </c>
      <c r="C1478" s="158" t="s">
        <v>3029</v>
      </c>
      <c r="D1478" s="158"/>
      <c r="E1478" s="158" t="s">
        <v>20634</v>
      </c>
      <c r="F1478" s="158"/>
      <c r="G1478" s="158"/>
      <c r="H1478" s="159"/>
      <c r="I1478" s="160">
        <v>2680.0</v>
      </c>
      <c r="J1478" s="161">
        <v>100.0</v>
      </c>
      <c r="K1478" s="162">
        <v>100.0</v>
      </c>
      <c r="L1478" s="163">
        <v>0.0</v>
      </c>
      <c r="M1478" s="163">
        <v>0.0</v>
      </c>
      <c r="N1478" s="163">
        <v>0.0</v>
      </c>
      <c r="O1478" s="163"/>
      <c r="P1478" s="163"/>
      <c r="Q1478" s="163"/>
      <c r="R1478" s="163"/>
      <c r="S1478" s="163"/>
      <c r="T1478" s="163"/>
    </row>
    <row r="1479" ht="18.75" hidden="1" customHeight="1">
      <c r="A1479" s="157">
        <v>45801.0</v>
      </c>
      <c r="B1479" s="158">
        <v>15825.0</v>
      </c>
      <c r="C1479" s="158"/>
      <c r="D1479" s="158" t="s">
        <v>20687</v>
      </c>
      <c r="E1479" s="158">
        <v>12.0</v>
      </c>
      <c r="F1479" s="158" t="s">
        <v>21439</v>
      </c>
      <c r="G1479" s="158" t="s">
        <v>4997</v>
      </c>
      <c r="H1479" s="159" t="s">
        <v>20635</v>
      </c>
      <c r="I1479" s="160">
        <v>11220.0</v>
      </c>
      <c r="J1479" s="161">
        <v>1180.0</v>
      </c>
      <c r="K1479" s="165">
        <v>1180.0</v>
      </c>
      <c r="L1479" s="163"/>
      <c r="M1479" s="163"/>
      <c r="N1479" s="163"/>
      <c r="O1479" s="163"/>
      <c r="P1479" s="163"/>
      <c r="Q1479" s="163"/>
      <c r="R1479" s="163"/>
      <c r="S1479" s="163"/>
      <c r="T1479" s="163"/>
    </row>
    <row r="1480" ht="18.75" hidden="1" customHeight="1">
      <c r="A1480" s="157">
        <v>45801.0</v>
      </c>
      <c r="B1480" s="158">
        <v>15826.0</v>
      </c>
      <c r="C1480" s="158"/>
      <c r="D1480" s="158" t="s">
        <v>20687</v>
      </c>
      <c r="E1480" s="158">
        <v>4.0</v>
      </c>
      <c r="F1480" s="158" t="s">
        <v>21454</v>
      </c>
      <c r="G1480" s="158" t="s">
        <v>4999</v>
      </c>
      <c r="H1480" s="159" t="s">
        <v>20635</v>
      </c>
      <c r="I1480" s="160">
        <v>9520.0</v>
      </c>
      <c r="J1480" s="161">
        <v>-260.0</v>
      </c>
      <c r="K1480" s="165">
        <v>-260.0</v>
      </c>
      <c r="L1480" s="163"/>
      <c r="M1480" s="163"/>
      <c r="N1480" s="163"/>
      <c r="O1480" s="163"/>
      <c r="P1480" s="163"/>
      <c r="Q1480" s="163"/>
      <c r="R1480" s="163"/>
      <c r="S1480" s="163"/>
      <c r="T1480" s="163"/>
    </row>
    <row r="1481" ht="18.75" hidden="1" customHeight="1">
      <c r="A1481" s="157">
        <v>45801.0</v>
      </c>
      <c r="B1481" s="158">
        <v>15827.0</v>
      </c>
      <c r="C1481" s="158"/>
      <c r="D1481" s="158" t="s">
        <v>20687</v>
      </c>
      <c r="E1481" s="158">
        <v>6.0</v>
      </c>
      <c r="F1481" s="158" t="s">
        <v>21548</v>
      </c>
      <c r="G1481" s="158" t="s">
        <v>5002</v>
      </c>
      <c r="H1481" s="159" t="s">
        <v>20635</v>
      </c>
      <c r="I1481" s="160">
        <v>10040.0</v>
      </c>
      <c r="J1481" s="161">
        <v>200.0</v>
      </c>
      <c r="K1481" s="165">
        <v>200.0</v>
      </c>
      <c r="L1481" s="163"/>
      <c r="M1481" s="163"/>
      <c r="N1481" s="163"/>
      <c r="O1481" s="163"/>
      <c r="P1481" s="163"/>
      <c r="Q1481" s="163"/>
      <c r="R1481" s="163"/>
      <c r="S1481" s="163"/>
      <c r="T1481" s="163"/>
    </row>
    <row r="1482" ht="18.75" hidden="1" customHeight="1">
      <c r="A1482" s="157">
        <v>45801.0</v>
      </c>
      <c r="B1482" s="158">
        <v>15828.0</v>
      </c>
      <c r="C1482" s="158" t="s">
        <v>21304</v>
      </c>
      <c r="D1482" s="158" t="s">
        <v>20687</v>
      </c>
      <c r="E1482" s="158">
        <v>8.0</v>
      </c>
      <c r="F1482" s="158" t="s">
        <v>21549</v>
      </c>
      <c r="G1482" s="158" t="s">
        <v>5004</v>
      </c>
      <c r="H1482" s="159" t="s">
        <v>20635</v>
      </c>
      <c r="I1482" s="160">
        <v>11760.0</v>
      </c>
      <c r="J1482" s="161">
        <v>1740.0</v>
      </c>
      <c r="K1482" s="165">
        <v>1740.0</v>
      </c>
      <c r="L1482" s="163"/>
      <c r="M1482" s="163"/>
      <c r="N1482" s="163"/>
      <c r="O1482" s="163"/>
      <c r="P1482" s="163"/>
      <c r="Q1482" s="163"/>
      <c r="R1482" s="163"/>
      <c r="S1482" s="163"/>
      <c r="T1482" s="163"/>
    </row>
    <row r="1483" ht="18.75" hidden="1" customHeight="1">
      <c r="A1483" s="157">
        <v>45801.0</v>
      </c>
      <c r="B1483" s="158">
        <v>15829.0</v>
      </c>
      <c r="C1483" s="158"/>
      <c r="D1483" s="158" t="s">
        <v>20687</v>
      </c>
      <c r="E1483" s="158">
        <v>8.0</v>
      </c>
      <c r="F1483" s="158" t="s">
        <v>20703</v>
      </c>
      <c r="G1483" s="158" t="s">
        <v>5007</v>
      </c>
      <c r="H1483" s="159" t="s">
        <v>20635</v>
      </c>
      <c r="I1483" s="160">
        <v>11280.0</v>
      </c>
      <c r="J1483" s="161">
        <v>1260.0</v>
      </c>
      <c r="K1483" s="165">
        <v>1260.0</v>
      </c>
      <c r="L1483" s="163"/>
      <c r="M1483" s="163"/>
      <c r="N1483" s="163"/>
      <c r="O1483" s="163"/>
      <c r="P1483" s="163"/>
      <c r="Q1483" s="163"/>
      <c r="R1483" s="163"/>
      <c r="S1483" s="163"/>
      <c r="T1483" s="163"/>
    </row>
    <row r="1484" ht="18.75" hidden="1" customHeight="1">
      <c r="A1484" s="157">
        <v>45801.0</v>
      </c>
      <c r="B1484" s="158">
        <v>15830.0</v>
      </c>
      <c r="C1484" s="158"/>
      <c r="D1484" s="158" t="s">
        <v>20673</v>
      </c>
      <c r="E1484" s="158">
        <v>8.0</v>
      </c>
      <c r="F1484" s="158" t="s">
        <v>20713</v>
      </c>
      <c r="G1484" s="158" t="s">
        <v>4998</v>
      </c>
      <c r="H1484" s="159" t="s">
        <v>20635</v>
      </c>
      <c r="I1484" s="160">
        <v>11880.0</v>
      </c>
      <c r="J1484" s="161">
        <v>2040.0</v>
      </c>
      <c r="K1484" s="165">
        <v>2040.0</v>
      </c>
      <c r="L1484" s="163"/>
      <c r="M1484" s="163"/>
      <c r="N1484" s="163"/>
      <c r="O1484" s="163"/>
      <c r="P1484" s="163"/>
      <c r="Q1484" s="163"/>
      <c r="R1484" s="163"/>
      <c r="S1484" s="163"/>
      <c r="T1484" s="163"/>
    </row>
    <row r="1485" ht="18.75" hidden="1" customHeight="1">
      <c r="A1485" s="157">
        <v>45801.0</v>
      </c>
      <c r="B1485" s="158">
        <v>15831.0</v>
      </c>
      <c r="C1485" s="158"/>
      <c r="D1485" s="158" t="s">
        <v>20673</v>
      </c>
      <c r="E1485" s="158">
        <v>4.0</v>
      </c>
      <c r="F1485" s="158" t="s">
        <v>21550</v>
      </c>
      <c r="G1485" s="158" t="s">
        <v>5001</v>
      </c>
      <c r="H1485" s="159" t="s">
        <v>20635</v>
      </c>
      <c r="I1485" s="160">
        <v>10420.0</v>
      </c>
      <c r="J1485" s="161">
        <v>860.0</v>
      </c>
      <c r="K1485" s="165">
        <v>860.0</v>
      </c>
      <c r="L1485" s="163"/>
      <c r="M1485" s="163"/>
      <c r="N1485" s="163"/>
      <c r="O1485" s="163"/>
      <c r="P1485" s="163"/>
      <c r="Q1485" s="163"/>
      <c r="R1485" s="163"/>
      <c r="S1485" s="163"/>
      <c r="T1485" s="163"/>
    </row>
    <row r="1486" ht="18.75" hidden="1" customHeight="1">
      <c r="A1486" s="157">
        <v>45801.0</v>
      </c>
      <c r="B1486" s="158">
        <v>15832.0</v>
      </c>
      <c r="C1486" s="158"/>
      <c r="D1486" s="158" t="s">
        <v>20673</v>
      </c>
      <c r="E1486" s="158">
        <v>8.0</v>
      </c>
      <c r="F1486" s="158" t="s">
        <v>20743</v>
      </c>
      <c r="G1486" s="158" t="s">
        <v>5003</v>
      </c>
      <c r="H1486" s="159" t="s">
        <v>20635</v>
      </c>
      <c r="I1486" s="160">
        <v>11180.0</v>
      </c>
      <c r="J1486" s="161">
        <v>1340.0</v>
      </c>
      <c r="K1486" s="165">
        <v>1340.0</v>
      </c>
      <c r="L1486" s="163"/>
      <c r="M1486" s="163"/>
      <c r="N1486" s="163"/>
      <c r="O1486" s="163"/>
      <c r="P1486" s="163"/>
      <c r="Q1486" s="163"/>
      <c r="R1486" s="163"/>
      <c r="S1486" s="163"/>
      <c r="T1486" s="163"/>
    </row>
    <row r="1487" ht="18.75" hidden="1" customHeight="1">
      <c r="A1487" s="157">
        <v>45801.0</v>
      </c>
      <c r="B1487" s="158">
        <v>15833.0</v>
      </c>
      <c r="C1487" s="158"/>
      <c r="D1487" s="158" t="s">
        <v>20673</v>
      </c>
      <c r="E1487" s="158">
        <v>8.0</v>
      </c>
      <c r="F1487" s="158" t="s">
        <v>21048</v>
      </c>
      <c r="G1487" s="158" t="s">
        <v>5005</v>
      </c>
      <c r="H1487" s="159" t="s">
        <v>20635</v>
      </c>
      <c r="I1487" s="160">
        <v>11200.0</v>
      </c>
      <c r="J1487" s="161">
        <v>1360.0</v>
      </c>
      <c r="K1487" s="165">
        <v>1360.0</v>
      </c>
      <c r="L1487" s="163"/>
      <c r="M1487" s="163"/>
      <c r="N1487" s="163"/>
      <c r="O1487" s="163"/>
      <c r="P1487" s="163"/>
      <c r="Q1487" s="163"/>
      <c r="R1487" s="163"/>
      <c r="S1487" s="163"/>
      <c r="T1487" s="163"/>
    </row>
    <row r="1488" ht="18.75" hidden="1" customHeight="1">
      <c r="A1488" s="157">
        <v>45801.0</v>
      </c>
      <c r="B1488" s="158">
        <v>15834.0</v>
      </c>
      <c r="C1488" s="158"/>
      <c r="D1488" s="158" t="s">
        <v>20673</v>
      </c>
      <c r="E1488" s="158">
        <v>4.0</v>
      </c>
      <c r="F1488" s="158" t="s">
        <v>21483</v>
      </c>
      <c r="G1488" s="158" t="s">
        <v>5008</v>
      </c>
      <c r="H1488" s="159" t="s">
        <v>20635</v>
      </c>
      <c r="I1488" s="160">
        <v>11000.0</v>
      </c>
      <c r="J1488" s="161">
        <v>1440.0</v>
      </c>
      <c r="K1488" s="165">
        <v>1440.0</v>
      </c>
      <c r="L1488" s="163"/>
      <c r="M1488" s="163"/>
      <c r="N1488" s="163"/>
      <c r="O1488" s="163"/>
      <c r="P1488" s="163"/>
      <c r="Q1488" s="163"/>
      <c r="R1488" s="163"/>
      <c r="S1488" s="163"/>
      <c r="T1488" s="163"/>
    </row>
    <row r="1489" ht="18.75" hidden="1" customHeight="1">
      <c r="A1489" s="157">
        <v>45801.0</v>
      </c>
      <c r="B1489" s="158">
        <v>15835.0</v>
      </c>
      <c r="C1489" s="158"/>
      <c r="D1489" s="158" t="s">
        <v>20673</v>
      </c>
      <c r="E1489" s="158">
        <v>8.0</v>
      </c>
      <c r="F1489" s="158" t="s">
        <v>20735</v>
      </c>
      <c r="G1489" s="158" t="s">
        <v>5009</v>
      </c>
      <c r="H1489" s="159" t="s">
        <v>20635</v>
      </c>
      <c r="I1489" s="160">
        <v>12560.0</v>
      </c>
      <c r="J1489" s="161">
        <v>2720.0</v>
      </c>
      <c r="K1489" s="165">
        <v>2720.0</v>
      </c>
      <c r="L1489" s="163"/>
      <c r="M1489" s="163"/>
      <c r="N1489" s="163"/>
      <c r="O1489" s="163"/>
      <c r="P1489" s="163"/>
      <c r="Q1489" s="163"/>
      <c r="R1489" s="163"/>
      <c r="S1489" s="163"/>
      <c r="T1489" s="163"/>
    </row>
    <row r="1490" ht="18.75" hidden="1" customHeight="1">
      <c r="A1490" s="157">
        <v>45801.0</v>
      </c>
      <c r="B1490" s="158">
        <v>15836.0</v>
      </c>
      <c r="C1490" s="158"/>
      <c r="D1490" s="158" t="s">
        <v>20673</v>
      </c>
      <c r="E1490" s="158">
        <v>6.0</v>
      </c>
      <c r="F1490" s="158" t="s">
        <v>20816</v>
      </c>
      <c r="G1490" s="158" t="s">
        <v>5011</v>
      </c>
      <c r="H1490" s="159" t="s">
        <v>20635</v>
      </c>
      <c r="I1490" s="160">
        <v>11880.0</v>
      </c>
      <c r="J1490" s="161">
        <v>2060.0</v>
      </c>
      <c r="K1490" s="165">
        <v>2060.0</v>
      </c>
      <c r="L1490" s="163"/>
      <c r="M1490" s="163"/>
      <c r="N1490" s="163"/>
      <c r="O1490" s="163"/>
      <c r="P1490" s="163"/>
      <c r="Q1490" s="163"/>
      <c r="R1490" s="163"/>
      <c r="S1490" s="163"/>
      <c r="T1490" s="163"/>
    </row>
    <row r="1491" ht="18.75" hidden="1" customHeight="1">
      <c r="A1491" s="157">
        <v>45801.0</v>
      </c>
      <c r="B1491" s="158">
        <v>15837.0</v>
      </c>
      <c r="C1491" s="158"/>
      <c r="D1491" s="158" t="s">
        <v>20659</v>
      </c>
      <c r="E1491" s="158">
        <v>8.0</v>
      </c>
      <c r="F1491" s="158" t="s">
        <v>21127</v>
      </c>
      <c r="G1491" s="158" t="s">
        <v>5000</v>
      </c>
      <c r="H1491" s="159" t="s">
        <v>20635</v>
      </c>
      <c r="I1491" s="160">
        <v>12540.0</v>
      </c>
      <c r="J1491" s="161">
        <v>12540.0</v>
      </c>
      <c r="K1491" s="165">
        <v>12540.0</v>
      </c>
      <c r="L1491" s="163"/>
      <c r="M1491" s="163"/>
      <c r="N1491" s="163"/>
      <c r="O1491" s="163"/>
      <c r="P1491" s="163"/>
      <c r="Q1491" s="163"/>
      <c r="R1491" s="163"/>
      <c r="S1491" s="163"/>
      <c r="T1491" s="163"/>
    </row>
    <row r="1492" ht="18.75" hidden="1" customHeight="1">
      <c r="A1492" s="157">
        <v>45801.0</v>
      </c>
      <c r="B1492" s="158">
        <v>15838.0</v>
      </c>
      <c r="C1492" s="158"/>
      <c r="D1492" s="158" t="s">
        <v>20659</v>
      </c>
      <c r="E1492" s="158">
        <v>8.0</v>
      </c>
      <c r="F1492" s="158" t="s">
        <v>21551</v>
      </c>
      <c r="G1492" s="158" t="s">
        <v>4076</v>
      </c>
      <c r="H1492" s="159" t="s">
        <v>20635</v>
      </c>
      <c r="I1492" s="160">
        <v>10460.0</v>
      </c>
      <c r="J1492" s="161">
        <v>10460.0</v>
      </c>
      <c r="K1492" s="165">
        <v>10460.0</v>
      </c>
      <c r="L1492" s="163"/>
      <c r="M1492" s="163"/>
      <c r="N1492" s="163"/>
      <c r="O1492" s="163"/>
      <c r="P1492" s="163"/>
      <c r="Q1492" s="163"/>
      <c r="R1492" s="163"/>
      <c r="S1492" s="163"/>
      <c r="T1492" s="163"/>
    </row>
    <row r="1493" ht="18.75" hidden="1" customHeight="1">
      <c r="A1493" s="157">
        <v>45801.0</v>
      </c>
      <c r="B1493" s="158">
        <v>15839.0</v>
      </c>
      <c r="C1493" s="158"/>
      <c r="D1493" s="158" t="s">
        <v>20659</v>
      </c>
      <c r="E1493" s="158">
        <v>8.0</v>
      </c>
      <c r="F1493" s="158" t="s">
        <v>20887</v>
      </c>
      <c r="G1493" s="158" t="s">
        <v>5006</v>
      </c>
      <c r="H1493" s="159" t="s">
        <v>20635</v>
      </c>
      <c r="I1493" s="160">
        <v>16720.0</v>
      </c>
      <c r="J1493" s="161">
        <v>16720.0</v>
      </c>
      <c r="K1493" s="165">
        <v>16720.0</v>
      </c>
      <c r="L1493" s="163"/>
      <c r="M1493" s="163"/>
      <c r="N1493" s="163"/>
      <c r="O1493" s="163"/>
      <c r="P1493" s="163"/>
      <c r="Q1493" s="163"/>
      <c r="R1493" s="163"/>
      <c r="S1493" s="163"/>
      <c r="T1493" s="163"/>
    </row>
    <row r="1494" ht="18.75" hidden="1" customHeight="1">
      <c r="A1494" s="157">
        <v>45801.0</v>
      </c>
      <c r="B1494" s="158">
        <v>15840.0</v>
      </c>
      <c r="C1494" s="158"/>
      <c r="D1494" s="158" t="s">
        <v>20659</v>
      </c>
      <c r="E1494" s="158">
        <v>8.0</v>
      </c>
      <c r="F1494" s="158" t="s">
        <v>21048</v>
      </c>
      <c r="G1494" s="158" t="s">
        <v>4122</v>
      </c>
      <c r="H1494" s="159" t="s">
        <v>20635</v>
      </c>
      <c r="I1494" s="160">
        <v>10020.0</v>
      </c>
      <c r="J1494" s="161">
        <v>10020.0</v>
      </c>
      <c r="K1494" s="165">
        <v>10020.0</v>
      </c>
      <c r="L1494" s="163"/>
      <c r="M1494" s="163"/>
      <c r="N1494" s="163"/>
      <c r="O1494" s="163"/>
      <c r="P1494" s="163"/>
      <c r="Q1494" s="163"/>
      <c r="R1494" s="163"/>
      <c r="S1494" s="163"/>
      <c r="T1494" s="163"/>
    </row>
    <row r="1495" ht="18.75" hidden="1" customHeight="1">
      <c r="A1495" s="157">
        <v>45801.0</v>
      </c>
      <c r="B1495" s="158">
        <v>15841.0</v>
      </c>
      <c r="C1495" s="158"/>
      <c r="D1495" s="158" t="s">
        <v>20659</v>
      </c>
      <c r="E1495" s="158">
        <v>4.0</v>
      </c>
      <c r="F1495" s="158" t="s">
        <v>20757</v>
      </c>
      <c r="G1495" s="158" t="s">
        <v>5010</v>
      </c>
      <c r="H1495" s="159" t="s">
        <v>20635</v>
      </c>
      <c r="I1495" s="160">
        <v>9660.0</v>
      </c>
      <c r="J1495" s="161">
        <v>9660.0</v>
      </c>
      <c r="K1495" s="165">
        <v>9660.0</v>
      </c>
      <c r="L1495" s="163"/>
      <c r="M1495" s="163"/>
      <c r="N1495" s="163"/>
      <c r="O1495" s="163"/>
      <c r="P1495" s="163"/>
      <c r="Q1495" s="163"/>
      <c r="R1495" s="163"/>
      <c r="S1495" s="163"/>
      <c r="T1495" s="163"/>
    </row>
    <row r="1496" ht="18.75" hidden="1" customHeight="1">
      <c r="A1496" s="157">
        <v>45803.0</v>
      </c>
      <c r="B1496" s="158">
        <v>15842.0</v>
      </c>
      <c r="C1496" s="158" t="s">
        <v>21111</v>
      </c>
      <c r="D1496" s="158" t="s">
        <v>20659</v>
      </c>
      <c r="E1496" s="158">
        <v>14.0</v>
      </c>
      <c r="F1496" s="158" t="s">
        <v>20793</v>
      </c>
      <c r="G1496" s="158" t="s">
        <v>4759</v>
      </c>
      <c r="H1496" s="159" t="s">
        <v>20635</v>
      </c>
      <c r="I1496" s="160">
        <v>14960.0</v>
      </c>
      <c r="J1496" s="161">
        <v>14960.0</v>
      </c>
      <c r="K1496" s="165">
        <v>14960.0</v>
      </c>
      <c r="L1496" s="163"/>
      <c r="M1496" s="163"/>
      <c r="N1496" s="163"/>
      <c r="O1496" s="163"/>
      <c r="P1496" s="163"/>
      <c r="Q1496" s="163"/>
      <c r="R1496" s="163"/>
      <c r="S1496" s="163"/>
      <c r="T1496" s="163"/>
    </row>
    <row r="1497" ht="18.75" hidden="1" customHeight="1">
      <c r="A1497" s="157">
        <v>45803.0</v>
      </c>
      <c r="B1497" s="158">
        <v>15843.0</v>
      </c>
      <c r="C1497" s="158" t="s">
        <v>21329</v>
      </c>
      <c r="D1497" s="158" t="s">
        <v>20695</v>
      </c>
      <c r="E1497" s="158">
        <v>8.0</v>
      </c>
      <c r="F1497" s="158" t="s">
        <v>21385</v>
      </c>
      <c r="G1497" s="158" t="s">
        <v>4160</v>
      </c>
      <c r="H1497" s="159" t="s">
        <v>20635</v>
      </c>
      <c r="I1497" s="160">
        <v>14980.0</v>
      </c>
      <c r="J1497" s="161">
        <v>5280.0</v>
      </c>
      <c r="K1497" s="165">
        <v>5280.0</v>
      </c>
      <c r="L1497" s="163"/>
      <c r="M1497" s="163"/>
      <c r="N1497" s="163"/>
      <c r="O1497" s="163"/>
      <c r="P1497" s="163"/>
      <c r="Q1497" s="163"/>
      <c r="R1497" s="163"/>
      <c r="S1497" s="163"/>
      <c r="T1497" s="163"/>
    </row>
    <row r="1498" ht="18.75" hidden="1" customHeight="1">
      <c r="A1498" s="166">
        <v>45803.0</v>
      </c>
      <c r="B1498" s="158">
        <v>7314.0</v>
      </c>
      <c r="C1498" s="158" t="s">
        <v>3980</v>
      </c>
      <c r="D1498" s="158"/>
      <c r="E1498" s="158" t="s">
        <v>20634</v>
      </c>
      <c r="F1498" s="158"/>
      <c r="G1498" s="158"/>
      <c r="H1498" s="159"/>
      <c r="I1498" s="160">
        <v>4460.0</v>
      </c>
      <c r="J1498" s="161">
        <v>1720.0</v>
      </c>
      <c r="K1498" s="162">
        <v>172.0</v>
      </c>
      <c r="L1498" s="163">
        <v>0.0</v>
      </c>
      <c r="M1498" s="163">
        <v>0.0</v>
      </c>
      <c r="N1498" s="163">
        <v>1548.0</v>
      </c>
      <c r="O1498" s="163"/>
      <c r="P1498" s="163"/>
      <c r="Q1498" s="163"/>
      <c r="R1498" s="163"/>
      <c r="S1498" s="163"/>
      <c r="T1498" s="163"/>
    </row>
    <row r="1499" ht="18.75" hidden="1" customHeight="1">
      <c r="A1499" s="166">
        <v>45803.0</v>
      </c>
      <c r="B1499" s="158">
        <v>7315.0</v>
      </c>
      <c r="C1499" s="158" t="s">
        <v>4017</v>
      </c>
      <c r="D1499" s="158"/>
      <c r="E1499" s="158" t="s">
        <v>20634</v>
      </c>
      <c r="F1499" s="158"/>
      <c r="G1499" s="158" t="s">
        <v>4500</v>
      </c>
      <c r="H1499" s="159" t="s">
        <v>4500</v>
      </c>
      <c r="I1499" s="160">
        <v>3380.0</v>
      </c>
      <c r="J1499" s="161">
        <v>520.0</v>
      </c>
      <c r="K1499" s="162">
        <v>520.0</v>
      </c>
      <c r="L1499" s="163">
        <v>0.0</v>
      </c>
      <c r="M1499" s="163">
        <v>0.0</v>
      </c>
      <c r="N1499" s="163">
        <v>0.0</v>
      </c>
      <c r="O1499" s="163"/>
      <c r="P1499" s="163"/>
      <c r="Q1499" s="163"/>
      <c r="R1499" s="163"/>
      <c r="S1499" s="163"/>
      <c r="T1499" s="163"/>
    </row>
    <row r="1500" ht="18.75" hidden="1" customHeight="1">
      <c r="A1500" s="157">
        <v>45803.0</v>
      </c>
      <c r="B1500" s="158">
        <v>15844.0</v>
      </c>
      <c r="C1500" s="158" t="s">
        <v>3117</v>
      </c>
      <c r="D1500" s="158" t="s">
        <v>20673</v>
      </c>
      <c r="E1500" s="158">
        <v>8.0</v>
      </c>
      <c r="F1500" s="158" t="s">
        <v>21357</v>
      </c>
      <c r="G1500" s="158" t="s">
        <v>4637</v>
      </c>
      <c r="H1500" s="159" t="s">
        <v>20638</v>
      </c>
      <c r="I1500" s="160">
        <v>16560.0</v>
      </c>
      <c r="J1500" s="161">
        <v>6720.0</v>
      </c>
      <c r="K1500" s="162"/>
      <c r="L1500" s="163"/>
      <c r="M1500" s="163"/>
      <c r="N1500" s="164">
        <v>6720.0</v>
      </c>
      <c r="O1500" s="163"/>
      <c r="P1500" s="163"/>
      <c r="Q1500" s="163"/>
      <c r="R1500" s="163"/>
      <c r="S1500" s="163"/>
      <c r="T1500" s="163"/>
    </row>
    <row r="1501" ht="18.75" hidden="1" customHeight="1">
      <c r="A1501" s="157">
        <v>45803.0</v>
      </c>
      <c r="B1501" s="158">
        <v>15845.0</v>
      </c>
      <c r="C1501" s="158" t="s">
        <v>4368</v>
      </c>
      <c r="D1501" s="158" t="s">
        <v>20659</v>
      </c>
      <c r="E1501" s="158">
        <v>14.0</v>
      </c>
      <c r="F1501" s="158" t="s">
        <v>21057</v>
      </c>
      <c r="G1501" s="158" t="s">
        <v>4149</v>
      </c>
      <c r="H1501" s="159" t="s">
        <v>20635</v>
      </c>
      <c r="I1501" s="160">
        <v>11640.0</v>
      </c>
      <c r="J1501" s="161">
        <v>11640.0</v>
      </c>
      <c r="K1501" s="165">
        <v>11640.0</v>
      </c>
      <c r="L1501" s="163"/>
      <c r="M1501" s="163"/>
      <c r="N1501" s="163"/>
      <c r="O1501" s="163"/>
      <c r="P1501" s="163"/>
      <c r="Q1501" s="163"/>
      <c r="R1501" s="163"/>
      <c r="S1501" s="163"/>
      <c r="T1501" s="163"/>
    </row>
    <row r="1502" ht="18.75" hidden="1" customHeight="1">
      <c r="A1502" s="157">
        <v>45803.0</v>
      </c>
      <c r="B1502" s="158">
        <v>15846.0</v>
      </c>
      <c r="C1502" s="158" t="s">
        <v>21552</v>
      </c>
      <c r="D1502" s="158" t="s">
        <v>20695</v>
      </c>
      <c r="E1502" s="158">
        <v>8.0</v>
      </c>
      <c r="F1502" s="158" t="s">
        <v>21553</v>
      </c>
      <c r="G1502" s="158" t="s">
        <v>4987</v>
      </c>
      <c r="H1502" s="159" t="s">
        <v>20638</v>
      </c>
      <c r="I1502" s="160">
        <v>17020.0</v>
      </c>
      <c r="J1502" s="161">
        <v>7320.0</v>
      </c>
      <c r="K1502" s="162"/>
      <c r="L1502" s="163"/>
      <c r="M1502" s="163"/>
      <c r="N1502" s="164">
        <v>7320.0</v>
      </c>
      <c r="O1502" s="163"/>
      <c r="P1502" s="163"/>
      <c r="Q1502" s="163"/>
      <c r="R1502" s="163"/>
      <c r="S1502" s="163"/>
      <c r="T1502" s="163"/>
    </row>
    <row r="1503" ht="18.75" hidden="1" customHeight="1">
      <c r="A1503" s="166">
        <v>45803.0</v>
      </c>
      <c r="B1503" s="158">
        <v>7316.0</v>
      </c>
      <c r="C1503" s="158" t="s">
        <v>3980</v>
      </c>
      <c r="D1503" s="158"/>
      <c r="E1503" s="158" t="s">
        <v>20634</v>
      </c>
      <c r="F1503" s="158"/>
      <c r="G1503" s="158" t="s">
        <v>21554</v>
      </c>
      <c r="H1503" s="159" t="s">
        <v>21554</v>
      </c>
      <c r="I1503" s="160">
        <v>2680.0</v>
      </c>
      <c r="J1503" s="161">
        <v>440.0</v>
      </c>
      <c r="K1503" s="162">
        <v>396.0</v>
      </c>
      <c r="L1503" s="163">
        <v>44.0</v>
      </c>
      <c r="M1503" s="163">
        <v>0.0</v>
      </c>
      <c r="N1503" s="163">
        <v>0.0</v>
      </c>
      <c r="O1503" s="163"/>
      <c r="P1503" s="163"/>
      <c r="Q1503" s="163"/>
      <c r="R1503" s="163"/>
      <c r="S1503" s="163"/>
      <c r="T1503" s="163"/>
    </row>
    <row r="1504" ht="18.75" hidden="1" customHeight="1">
      <c r="A1504" s="157">
        <v>45803.0</v>
      </c>
      <c r="B1504" s="158">
        <v>15847.0</v>
      </c>
      <c r="C1504" s="158" t="s">
        <v>3108</v>
      </c>
      <c r="D1504" s="158" t="s">
        <v>20673</v>
      </c>
      <c r="E1504" s="158">
        <v>8.0</v>
      </c>
      <c r="F1504" s="158" t="s">
        <v>20699</v>
      </c>
      <c r="G1504" s="158" t="s">
        <v>4811</v>
      </c>
      <c r="H1504" s="159" t="s">
        <v>20635</v>
      </c>
      <c r="I1504" s="160">
        <v>12340.0</v>
      </c>
      <c r="J1504" s="161">
        <v>2500.0</v>
      </c>
      <c r="K1504" s="165">
        <v>2500.0</v>
      </c>
      <c r="L1504" s="163"/>
      <c r="M1504" s="163"/>
      <c r="N1504" s="163"/>
      <c r="O1504" s="163"/>
      <c r="P1504" s="163"/>
      <c r="Q1504" s="163"/>
      <c r="R1504" s="163"/>
      <c r="S1504" s="163"/>
      <c r="T1504" s="163"/>
    </row>
    <row r="1505" ht="18.75" hidden="1" customHeight="1">
      <c r="A1505" s="157">
        <v>45803.0</v>
      </c>
      <c r="B1505" s="158">
        <v>15848.0</v>
      </c>
      <c r="C1505" s="158" t="s">
        <v>18536</v>
      </c>
      <c r="D1505" s="158" t="s">
        <v>20695</v>
      </c>
      <c r="E1505" s="158">
        <v>4.0</v>
      </c>
      <c r="F1505" s="158" t="s">
        <v>20979</v>
      </c>
      <c r="G1505" s="158" t="s">
        <v>4374</v>
      </c>
      <c r="H1505" s="159" t="s">
        <v>20635</v>
      </c>
      <c r="I1505" s="160">
        <v>9940.0</v>
      </c>
      <c r="J1505" s="161">
        <v>160.0</v>
      </c>
      <c r="K1505" s="165">
        <v>160.0</v>
      </c>
      <c r="L1505" s="163"/>
      <c r="M1505" s="163"/>
      <c r="N1505" s="163"/>
      <c r="O1505" s="163"/>
      <c r="P1505" s="163"/>
      <c r="Q1505" s="163"/>
      <c r="R1505" s="163"/>
      <c r="S1505" s="163"/>
      <c r="T1505" s="163"/>
    </row>
    <row r="1506" ht="18.75" hidden="1" customHeight="1">
      <c r="A1506" s="157">
        <v>45803.0</v>
      </c>
      <c r="B1506" s="158">
        <v>15849.0</v>
      </c>
      <c r="C1506" s="158" t="s">
        <v>3108</v>
      </c>
      <c r="D1506" s="158" t="s">
        <v>20659</v>
      </c>
      <c r="E1506" s="158">
        <v>14.0</v>
      </c>
      <c r="F1506" s="158" t="s">
        <v>21143</v>
      </c>
      <c r="G1506" s="158" t="s">
        <v>4937</v>
      </c>
      <c r="H1506" s="159" t="s">
        <v>20635</v>
      </c>
      <c r="I1506" s="160">
        <v>13780.0</v>
      </c>
      <c r="J1506" s="161">
        <v>13780.0</v>
      </c>
      <c r="K1506" s="165">
        <v>13780.0</v>
      </c>
      <c r="L1506" s="163"/>
      <c r="M1506" s="163"/>
      <c r="N1506" s="163"/>
      <c r="O1506" s="163"/>
      <c r="P1506" s="163"/>
      <c r="Q1506" s="163"/>
      <c r="R1506" s="163"/>
      <c r="S1506" s="163"/>
      <c r="T1506" s="163"/>
    </row>
    <row r="1507" ht="18.75" hidden="1" customHeight="1">
      <c r="A1507" s="166">
        <v>45803.0</v>
      </c>
      <c r="B1507" s="158">
        <v>7317.0</v>
      </c>
      <c r="C1507" s="158" t="s">
        <v>4447</v>
      </c>
      <c r="D1507" s="158"/>
      <c r="E1507" s="158" t="s">
        <v>20634</v>
      </c>
      <c r="F1507" s="158"/>
      <c r="G1507" s="158"/>
      <c r="H1507" s="159"/>
      <c r="I1507" s="160">
        <v>2380.0</v>
      </c>
      <c r="J1507" s="161">
        <v>180.0</v>
      </c>
      <c r="K1507" s="162">
        <v>180.0</v>
      </c>
      <c r="L1507" s="163">
        <v>0.0</v>
      </c>
      <c r="M1507" s="163">
        <v>0.0</v>
      </c>
      <c r="N1507" s="163">
        <v>0.0</v>
      </c>
      <c r="O1507" s="163"/>
      <c r="P1507" s="163"/>
      <c r="Q1507" s="163"/>
      <c r="R1507" s="163"/>
      <c r="S1507" s="163"/>
      <c r="T1507" s="163"/>
    </row>
    <row r="1508" ht="18.75" hidden="1" customHeight="1">
      <c r="A1508" s="157">
        <v>45803.0</v>
      </c>
      <c r="B1508" s="158">
        <v>15850.0</v>
      </c>
      <c r="C1508" s="158" t="s">
        <v>20898</v>
      </c>
      <c r="D1508" s="158" t="s">
        <v>20673</v>
      </c>
      <c r="E1508" s="158">
        <v>8.0</v>
      </c>
      <c r="F1508" s="158" t="s">
        <v>21555</v>
      </c>
      <c r="G1508" s="158" t="s">
        <v>4615</v>
      </c>
      <c r="H1508" s="159" t="s">
        <v>20635</v>
      </c>
      <c r="I1508" s="160">
        <v>12220.0</v>
      </c>
      <c r="J1508" s="161">
        <v>2380.0</v>
      </c>
      <c r="K1508" s="165">
        <v>2380.0</v>
      </c>
      <c r="L1508" s="163"/>
      <c r="M1508" s="163"/>
      <c r="N1508" s="163"/>
      <c r="O1508" s="163"/>
      <c r="P1508" s="163"/>
      <c r="Q1508" s="163"/>
      <c r="R1508" s="163"/>
      <c r="S1508" s="163"/>
      <c r="T1508" s="163"/>
    </row>
    <row r="1509" ht="18.75" hidden="1" customHeight="1">
      <c r="A1509" s="166">
        <v>45803.0</v>
      </c>
      <c r="B1509" s="158">
        <v>7318.0</v>
      </c>
      <c r="C1509" s="158" t="s">
        <v>5012</v>
      </c>
      <c r="D1509" s="158"/>
      <c r="E1509" s="158" t="s">
        <v>20634</v>
      </c>
      <c r="F1509" s="158"/>
      <c r="G1509" s="158"/>
      <c r="H1509" s="159"/>
      <c r="I1509" s="160">
        <v>2960.0</v>
      </c>
      <c r="J1509" s="161">
        <v>220.0</v>
      </c>
      <c r="K1509" s="162">
        <v>220.0</v>
      </c>
      <c r="L1509" s="163">
        <v>0.0</v>
      </c>
      <c r="M1509" s="163">
        <v>0.0</v>
      </c>
      <c r="N1509" s="163">
        <v>0.0</v>
      </c>
      <c r="O1509" s="163"/>
      <c r="P1509" s="163"/>
      <c r="Q1509" s="163"/>
      <c r="R1509" s="163"/>
      <c r="S1509" s="163"/>
      <c r="T1509" s="163"/>
    </row>
    <row r="1510" ht="18.75" hidden="1" customHeight="1">
      <c r="A1510" s="166">
        <v>45803.0</v>
      </c>
      <c r="B1510" s="158">
        <v>7319.0</v>
      </c>
      <c r="C1510" s="158" t="s">
        <v>744</v>
      </c>
      <c r="D1510" s="158"/>
      <c r="E1510" s="158" t="s">
        <v>20634</v>
      </c>
      <c r="F1510" s="158"/>
      <c r="G1510" s="158"/>
      <c r="H1510" s="159"/>
      <c r="I1510" s="160">
        <v>3360.0</v>
      </c>
      <c r="J1510" s="161">
        <v>760.0</v>
      </c>
      <c r="K1510" s="162">
        <v>760.0</v>
      </c>
      <c r="L1510" s="163">
        <v>0.0</v>
      </c>
      <c r="M1510" s="163">
        <v>0.0</v>
      </c>
      <c r="N1510" s="163">
        <v>0.0</v>
      </c>
      <c r="O1510" s="163"/>
      <c r="P1510" s="163"/>
      <c r="Q1510" s="163"/>
      <c r="R1510" s="163"/>
      <c r="S1510" s="163"/>
      <c r="T1510" s="163"/>
    </row>
    <row r="1511" ht="18.75" hidden="1" customHeight="1">
      <c r="A1511" s="157">
        <v>45803.0</v>
      </c>
      <c r="B1511" s="158">
        <v>15851.0</v>
      </c>
      <c r="C1511" s="158" t="s">
        <v>21371</v>
      </c>
      <c r="D1511" s="158" t="s">
        <v>20673</v>
      </c>
      <c r="E1511" s="158">
        <v>8.0</v>
      </c>
      <c r="F1511" s="158" t="s">
        <v>20735</v>
      </c>
      <c r="G1511" s="158" t="s">
        <v>5013</v>
      </c>
      <c r="H1511" s="159" t="s">
        <v>20638</v>
      </c>
      <c r="I1511" s="160">
        <v>16780.0</v>
      </c>
      <c r="J1511" s="161">
        <v>6940.0</v>
      </c>
      <c r="K1511" s="162"/>
      <c r="L1511" s="163"/>
      <c r="M1511" s="163"/>
      <c r="N1511" s="164">
        <v>6940.0</v>
      </c>
      <c r="O1511" s="163"/>
      <c r="P1511" s="163"/>
      <c r="Q1511" s="163"/>
      <c r="R1511" s="163"/>
      <c r="S1511" s="163"/>
      <c r="T1511" s="163"/>
    </row>
    <row r="1512" ht="18.75" hidden="1" customHeight="1">
      <c r="A1512" s="157">
        <v>45803.0</v>
      </c>
      <c r="B1512" s="158">
        <v>15852.0</v>
      </c>
      <c r="C1512" s="158" t="s">
        <v>21028</v>
      </c>
      <c r="D1512" s="158" t="s">
        <v>20695</v>
      </c>
      <c r="E1512" s="158">
        <v>12.0</v>
      </c>
      <c r="F1512" s="158" t="s">
        <v>20981</v>
      </c>
      <c r="G1512" s="158" t="s">
        <v>21556</v>
      </c>
      <c r="H1512" s="159" t="s">
        <v>20635</v>
      </c>
      <c r="I1512" s="160">
        <v>11940.0</v>
      </c>
      <c r="J1512" s="161">
        <v>2220.0</v>
      </c>
      <c r="K1512" s="165">
        <v>2220.0</v>
      </c>
      <c r="L1512" s="163"/>
      <c r="M1512" s="163"/>
      <c r="N1512" s="163"/>
      <c r="O1512" s="163"/>
      <c r="P1512" s="163"/>
      <c r="Q1512" s="163"/>
      <c r="R1512" s="163"/>
      <c r="S1512" s="163"/>
      <c r="T1512" s="163"/>
    </row>
    <row r="1513" ht="18.75" hidden="1" customHeight="1">
      <c r="A1513" s="166">
        <v>45803.0</v>
      </c>
      <c r="B1513" s="158">
        <v>7320.0</v>
      </c>
      <c r="C1513" s="158" t="s">
        <v>744</v>
      </c>
      <c r="D1513" s="158"/>
      <c r="E1513" s="158" t="s">
        <v>20634</v>
      </c>
      <c r="F1513" s="158"/>
      <c r="G1513" s="158"/>
      <c r="H1513" s="159"/>
      <c r="I1513" s="160">
        <v>3500.0</v>
      </c>
      <c r="J1513" s="161">
        <v>860.0</v>
      </c>
      <c r="K1513" s="162">
        <v>0.0</v>
      </c>
      <c r="L1513" s="163">
        <v>0.0</v>
      </c>
      <c r="M1513" s="163">
        <v>860.0</v>
      </c>
      <c r="N1513" s="163">
        <v>0.0</v>
      </c>
      <c r="O1513" s="163"/>
      <c r="P1513" s="163"/>
      <c r="Q1513" s="163"/>
      <c r="R1513" s="163"/>
      <c r="S1513" s="163"/>
      <c r="T1513" s="163"/>
    </row>
    <row r="1514" ht="18.75" hidden="1" customHeight="1">
      <c r="A1514" s="157">
        <v>45803.0</v>
      </c>
      <c r="B1514" s="158">
        <v>15853.0</v>
      </c>
      <c r="C1514" s="158" t="s">
        <v>20775</v>
      </c>
      <c r="D1514" s="158" t="s">
        <v>20659</v>
      </c>
      <c r="E1514" s="158">
        <v>8.0</v>
      </c>
      <c r="F1514" s="158" t="s">
        <v>20998</v>
      </c>
      <c r="G1514" s="158" t="s">
        <v>5014</v>
      </c>
      <c r="H1514" s="159" t="s">
        <v>20635</v>
      </c>
      <c r="I1514" s="160">
        <v>15160.0</v>
      </c>
      <c r="J1514" s="161">
        <v>15160.0</v>
      </c>
      <c r="K1514" s="165">
        <v>15160.0</v>
      </c>
      <c r="L1514" s="163"/>
      <c r="M1514" s="163"/>
      <c r="N1514" s="163"/>
      <c r="O1514" s="163"/>
      <c r="P1514" s="163"/>
      <c r="Q1514" s="163"/>
      <c r="R1514" s="163"/>
      <c r="S1514" s="163"/>
      <c r="T1514" s="163"/>
    </row>
    <row r="1515" ht="18.75" hidden="1" customHeight="1">
      <c r="A1515" s="157">
        <v>45803.0</v>
      </c>
      <c r="B1515" s="158">
        <v>15854.0</v>
      </c>
      <c r="C1515" s="158" t="s">
        <v>21557</v>
      </c>
      <c r="D1515" s="158" t="s">
        <v>20695</v>
      </c>
      <c r="E1515" s="158">
        <v>8.0</v>
      </c>
      <c r="F1515" s="158" t="s">
        <v>20735</v>
      </c>
      <c r="G1515" s="158" t="s">
        <v>5015</v>
      </c>
      <c r="H1515" s="159" t="s">
        <v>20635</v>
      </c>
      <c r="I1515" s="160">
        <v>11100.0</v>
      </c>
      <c r="J1515" s="161">
        <v>1400.0</v>
      </c>
      <c r="K1515" s="165">
        <v>1400.0</v>
      </c>
      <c r="L1515" s="163"/>
      <c r="M1515" s="163"/>
      <c r="N1515" s="163"/>
      <c r="O1515" s="163"/>
      <c r="P1515" s="163"/>
      <c r="Q1515" s="163"/>
      <c r="R1515" s="163"/>
      <c r="S1515" s="163"/>
      <c r="T1515" s="163"/>
    </row>
    <row r="1516" ht="18.75" hidden="1" customHeight="1">
      <c r="A1516" s="157">
        <v>45803.0</v>
      </c>
      <c r="B1516" s="158">
        <v>15855.0</v>
      </c>
      <c r="C1516" s="158" t="s">
        <v>14229</v>
      </c>
      <c r="D1516" s="158" t="s">
        <v>20695</v>
      </c>
      <c r="E1516" s="158">
        <v>6.0</v>
      </c>
      <c r="F1516" s="158" t="s">
        <v>21477</v>
      </c>
      <c r="G1516" s="158" t="s">
        <v>4747</v>
      </c>
      <c r="H1516" s="159" t="s">
        <v>20635</v>
      </c>
      <c r="I1516" s="160">
        <v>9800.0</v>
      </c>
      <c r="J1516" s="161">
        <v>-40.0</v>
      </c>
      <c r="K1516" s="165">
        <v>-40.0</v>
      </c>
      <c r="L1516" s="163"/>
      <c r="M1516" s="163"/>
      <c r="N1516" s="163"/>
      <c r="O1516" s="163"/>
      <c r="P1516" s="163"/>
      <c r="Q1516" s="163"/>
      <c r="R1516" s="163"/>
      <c r="S1516" s="163"/>
      <c r="T1516" s="163"/>
    </row>
    <row r="1517" ht="18.75" hidden="1" customHeight="1">
      <c r="A1517" s="157">
        <v>45803.0</v>
      </c>
      <c r="B1517" s="158">
        <v>15856.0</v>
      </c>
      <c r="C1517" s="158" t="s">
        <v>21558</v>
      </c>
      <c r="D1517" s="158" t="s">
        <v>20673</v>
      </c>
      <c r="E1517" s="158">
        <v>8.0</v>
      </c>
      <c r="F1517" s="158" t="s">
        <v>20875</v>
      </c>
      <c r="G1517" s="158" t="s">
        <v>5016</v>
      </c>
      <c r="H1517" s="159" t="s">
        <v>20635</v>
      </c>
      <c r="I1517" s="160">
        <v>16800.0</v>
      </c>
      <c r="J1517" s="161">
        <v>6960.0</v>
      </c>
      <c r="K1517" s="165">
        <v>6960.0</v>
      </c>
      <c r="L1517" s="163"/>
      <c r="M1517" s="163"/>
      <c r="N1517" s="163"/>
      <c r="O1517" s="163"/>
      <c r="P1517" s="163"/>
      <c r="Q1517" s="163"/>
      <c r="R1517" s="163"/>
      <c r="S1517" s="163"/>
      <c r="T1517" s="163"/>
    </row>
    <row r="1518" ht="18.75" hidden="1" customHeight="1">
      <c r="A1518" s="167">
        <v>45803.02901568287</v>
      </c>
      <c r="B1518" s="158">
        <v>7313.0</v>
      </c>
      <c r="C1518" s="158" t="s">
        <v>4379</v>
      </c>
      <c r="D1518" s="158"/>
      <c r="E1518" s="158" t="s">
        <v>20634</v>
      </c>
      <c r="F1518" s="158"/>
      <c r="G1518" s="158" t="s">
        <v>20697</v>
      </c>
      <c r="H1518" s="159" t="s">
        <v>20697</v>
      </c>
      <c r="I1518" s="160">
        <v>3080.0</v>
      </c>
      <c r="J1518" s="161">
        <v>380.0</v>
      </c>
      <c r="K1518" s="162">
        <v>380.0</v>
      </c>
      <c r="L1518" s="163">
        <v>0.0</v>
      </c>
      <c r="M1518" s="163">
        <v>0.0</v>
      </c>
      <c r="N1518" s="163">
        <v>0.0</v>
      </c>
      <c r="O1518" s="163"/>
      <c r="P1518" s="163"/>
      <c r="Q1518" s="163"/>
      <c r="R1518" s="163"/>
      <c r="S1518" s="163"/>
      <c r="T1518" s="163"/>
    </row>
    <row r="1519" ht="18.75" hidden="1" customHeight="1">
      <c r="A1519" s="157">
        <v>45804.0</v>
      </c>
      <c r="B1519" s="158">
        <v>15857.0</v>
      </c>
      <c r="C1519" s="158" t="s">
        <v>20736</v>
      </c>
      <c r="D1519" s="158" t="s">
        <v>20695</v>
      </c>
      <c r="E1519" s="158">
        <v>8.0</v>
      </c>
      <c r="F1519" s="158" t="s">
        <v>20742</v>
      </c>
      <c r="G1519" s="158" t="s">
        <v>4548</v>
      </c>
      <c r="H1519" s="159" t="s">
        <v>20635</v>
      </c>
      <c r="I1519" s="160">
        <v>12200.0</v>
      </c>
      <c r="J1519" s="161">
        <v>2500.0</v>
      </c>
      <c r="K1519" s="165">
        <v>2500.0</v>
      </c>
      <c r="L1519" s="163"/>
      <c r="M1519" s="163"/>
      <c r="N1519" s="163"/>
      <c r="O1519" s="163"/>
      <c r="P1519" s="163"/>
      <c r="Q1519" s="163"/>
      <c r="R1519" s="163"/>
      <c r="S1519" s="163"/>
      <c r="T1519" s="163"/>
    </row>
    <row r="1520" ht="18.75" hidden="1" customHeight="1">
      <c r="A1520" s="157">
        <v>45804.0</v>
      </c>
      <c r="B1520" s="158">
        <v>15858.0</v>
      </c>
      <c r="C1520" s="158" t="s">
        <v>4671</v>
      </c>
      <c r="D1520" s="158" t="s">
        <v>20673</v>
      </c>
      <c r="E1520" s="158">
        <v>8.0</v>
      </c>
      <c r="F1520" s="158" t="s">
        <v>20835</v>
      </c>
      <c r="G1520" s="158" t="s">
        <v>4806</v>
      </c>
      <c r="H1520" s="159" t="s">
        <v>20638</v>
      </c>
      <c r="I1520" s="160">
        <v>16000.0</v>
      </c>
      <c r="J1520" s="161">
        <v>6160.0</v>
      </c>
      <c r="K1520" s="162"/>
      <c r="L1520" s="163"/>
      <c r="M1520" s="163"/>
      <c r="N1520" s="164">
        <v>6160.0</v>
      </c>
      <c r="O1520" s="163"/>
      <c r="P1520" s="163"/>
      <c r="Q1520" s="163"/>
      <c r="R1520" s="163"/>
      <c r="S1520" s="163"/>
      <c r="T1520" s="163"/>
    </row>
    <row r="1521" ht="18.75" hidden="1" customHeight="1">
      <c r="A1521" s="166">
        <v>45804.0</v>
      </c>
      <c r="B1521" s="158">
        <v>7322.0</v>
      </c>
      <c r="C1521" s="158" t="s">
        <v>4129</v>
      </c>
      <c r="D1521" s="158"/>
      <c r="E1521" s="158" t="s">
        <v>20634</v>
      </c>
      <c r="F1521" s="158"/>
      <c r="G1521" s="158"/>
      <c r="H1521" s="159"/>
      <c r="I1521" s="160">
        <v>3060.0</v>
      </c>
      <c r="J1521" s="161">
        <v>400.0</v>
      </c>
      <c r="K1521" s="162">
        <v>400.0</v>
      </c>
      <c r="L1521" s="163">
        <v>0.0</v>
      </c>
      <c r="M1521" s="163">
        <v>0.0</v>
      </c>
      <c r="N1521" s="163">
        <v>0.0</v>
      </c>
      <c r="O1521" s="163"/>
      <c r="P1521" s="163"/>
      <c r="Q1521" s="163"/>
      <c r="R1521" s="163"/>
      <c r="S1521" s="163"/>
      <c r="T1521" s="163"/>
    </row>
    <row r="1522" ht="18.75" hidden="1" customHeight="1">
      <c r="A1522" s="157">
        <v>45804.0</v>
      </c>
      <c r="B1522" s="158">
        <v>15859.0</v>
      </c>
      <c r="C1522" s="158" t="s">
        <v>21559</v>
      </c>
      <c r="D1522" s="158" t="s">
        <v>20695</v>
      </c>
      <c r="E1522" s="158">
        <v>8.0</v>
      </c>
      <c r="F1522" s="158" t="s">
        <v>20706</v>
      </c>
      <c r="G1522" s="158" t="s">
        <v>5018</v>
      </c>
      <c r="H1522" s="159" t="s">
        <v>20635</v>
      </c>
      <c r="I1522" s="160">
        <v>10020.0</v>
      </c>
      <c r="J1522" s="161">
        <v>320.0</v>
      </c>
      <c r="K1522" s="165">
        <v>320.0</v>
      </c>
      <c r="L1522" s="163"/>
      <c r="M1522" s="163"/>
      <c r="N1522" s="163"/>
      <c r="O1522" s="163"/>
      <c r="P1522" s="163"/>
      <c r="Q1522" s="163"/>
      <c r="R1522" s="163"/>
      <c r="S1522" s="163"/>
      <c r="T1522" s="163"/>
    </row>
    <row r="1523" ht="18.75" hidden="1" customHeight="1">
      <c r="A1523" s="166">
        <v>45804.0</v>
      </c>
      <c r="B1523" s="158">
        <v>7323.0</v>
      </c>
      <c r="C1523" s="158" t="s">
        <v>4017</v>
      </c>
      <c r="D1523" s="158"/>
      <c r="E1523" s="158" t="s">
        <v>20634</v>
      </c>
      <c r="F1523" s="158"/>
      <c r="G1523" s="158" t="s">
        <v>4500</v>
      </c>
      <c r="H1523" s="159" t="s">
        <v>4500</v>
      </c>
      <c r="I1523" s="160">
        <v>3660.0</v>
      </c>
      <c r="J1523" s="161">
        <v>820.0</v>
      </c>
      <c r="K1523" s="162">
        <v>820.0</v>
      </c>
      <c r="L1523" s="163">
        <v>0.0</v>
      </c>
      <c r="M1523" s="163">
        <v>0.0</v>
      </c>
      <c r="N1523" s="163">
        <v>0.0</v>
      </c>
      <c r="O1523" s="163"/>
      <c r="P1523" s="163"/>
      <c r="Q1523" s="163"/>
      <c r="R1523" s="163"/>
      <c r="S1523" s="163"/>
      <c r="T1523" s="163"/>
    </row>
    <row r="1524" ht="18.75" hidden="1" customHeight="1">
      <c r="A1524" s="157">
        <v>45804.0</v>
      </c>
      <c r="B1524" s="158">
        <v>15860.0</v>
      </c>
      <c r="C1524" s="158" t="s">
        <v>357</v>
      </c>
      <c r="D1524" s="158" t="s">
        <v>20695</v>
      </c>
      <c r="E1524" s="158">
        <v>5.0</v>
      </c>
      <c r="F1524" s="158" t="s">
        <v>21373</v>
      </c>
      <c r="G1524" s="158" t="s">
        <v>5019</v>
      </c>
      <c r="H1524" s="159" t="s">
        <v>20635</v>
      </c>
      <c r="I1524" s="160">
        <v>11500.0</v>
      </c>
      <c r="J1524" s="161">
        <v>11500.0</v>
      </c>
      <c r="K1524" s="165">
        <v>11500.0</v>
      </c>
      <c r="L1524" s="163"/>
      <c r="M1524" s="163"/>
      <c r="N1524" s="163"/>
      <c r="O1524" s="163"/>
      <c r="P1524" s="163"/>
      <c r="Q1524" s="163"/>
      <c r="R1524" s="163"/>
      <c r="S1524" s="163"/>
      <c r="T1524" s="163"/>
    </row>
    <row r="1525" ht="18.75" hidden="1" customHeight="1">
      <c r="A1525" s="166">
        <v>45804.0</v>
      </c>
      <c r="B1525" s="158">
        <v>7324.0</v>
      </c>
      <c r="C1525" s="158" t="s">
        <v>4129</v>
      </c>
      <c r="D1525" s="158"/>
      <c r="E1525" s="158" t="s">
        <v>20634</v>
      </c>
      <c r="F1525" s="158"/>
      <c r="G1525" s="158"/>
      <c r="H1525" s="159"/>
      <c r="I1525" s="160">
        <v>3480.0</v>
      </c>
      <c r="J1525" s="161">
        <v>820.0</v>
      </c>
      <c r="K1525" s="162">
        <v>820.0</v>
      </c>
      <c r="L1525" s="163">
        <v>0.0</v>
      </c>
      <c r="M1525" s="163">
        <v>0.0</v>
      </c>
      <c r="N1525" s="163">
        <v>0.0</v>
      </c>
      <c r="O1525" s="163"/>
      <c r="P1525" s="163"/>
      <c r="Q1525" s="163"/>
      <c r="R1525" s="163"/>
      <c r="S1525" s="163"/>
      <c r="T1525" s="163"/>
    </row>
    <row r="1526" ht="18.75" hidden="1" customHeight="1">
      <c r="A1526" s="157">
        <v>45804.0</v>
      </c>
      <c r="B1526" s="158">
        <v>15861.0</v>
      </c>
      <c r="C1526" s="158" t="s">
        <v>20760</v>
      </c>
      <c r="D1526" s="158" t="s">
        <v>20659</v>
      </c>
      <c r="E1526" s="158">
        <v>8.0</v>
      </c>
      <c r="F1526" s="158" t="s">
        <v>20750</v>
      </c>
      <c r="G1526" s="158" t="s">
        <v>4038</v>
      </c>
      <c r="H1526" s="159" t="s">
        <v>20635</v>
      </c>
      <c r="I1526" s="160">
        <v>13620.0</v>
      </c>
      <c r="J1526" s="161">
        <v>13620.0</v>
      </c>
      <c r="K1526" s="165">
        <v>13620.0</v>
      </c>
      <c r="L1526" s="163"/>
      <c r="M1526" s="163"/>
      <c r="N1526" s="163"/>
      <c r="O1526" s="163"/>
      <c r="P1526" s="163"/>
      <c r="Q1526" s="163"/>
      <c r="R1526" s="163"/>
      <c r="S1526" s="163"/>
      <c r="T1526" s="163"/>
    </row>
    <row r="1527" ht="18.75" hidden="1" customHeight="1">
      <c r="A1527" s="166">
        <v>45804.0</v>
      </c>
      <c r="B1527" s="158">
        <v>7325.0</v>
      </c>
      <c r="C1527" s="158" t="s">
        <v>4138</v>
      </c>
      <c r="D1527" s="158"/>
      <c r="E1527" s="158" t="s">
        <v>20634</v>
      </c>
      <c r="F1527" s="158"/>
      <c r="G1527" s="158"/>
      <c r="H1527" s="159"/>
      <c r="I1527" s="160">
        <v>2900.0</v>
      </c>
      <c r="J1527" s="161">
        <v>100.0</v>
      </c>
      <c r="K1527" s="162">
        <v>0.0</v>
      </c>
      <c r="L1527" s="163">
        <v>100.0</v>
      </c>
      <c r="M1527" s="163">
        <v>0.0</v>
      </c>
      <c r="N1527" s="163">
        <v>0.0</v>
      </c>
      <c r="O1527" s="163"/>
      <c r="P1527" s="163"/>
      <c r="Q1527" s="163"/>
      <c r="R1527" s="163"/>
      <c r="S1527" s="163"/>
      <c r="T1527" s="163"/>
    </row>
    <row r="1528" ht="18.75" hidden="1" customHeight="1">
      <c r="A1528" s="157">
        <v>45804.0</v>
      </c>
      <c r="B1528" s="158">
        <v>15862.0</v>
      </c>
      <c r="C1528" s="158" t="s">
        <v>265</v>
      </c>
      <c r="D1528" s="158" t="s">
        <v>20695</v>
      </c>
      <c r="E1528" s="158">
        <v>14.0</v>
      </c>
      <c r="F1528" s="158" t="s">
        <v>21287</v>
      </c>
      <c r="G1528" s="158" t="s">
        <v>5020</v>
      </c>
      <c r="H1528" s="159" t="s">
        <v>20635</v>
      </c>
      <c r="I1528" s="160">
        <v>13920.0</v>
      </c>
      <c r="J1528" s="161">
        <v>4200.0</v>
      </c>
      <c r="K1528" s="165">
        <v>4200.0</v>
      </c>
      <c r="L1528" s="163"/>
      <c r="M1528" s="163"/>
      <c r="N1528" s="163"/>
      <c r="O1528" s="163"/>
      <c r="P1528" s="163"/>
      <c r="Q1528" s="163"/>
      <c r="R1528" s="163"/>
      <c r="S1528" s="163"/>
      <c r="T1528" s="163"/>
    </row>
    <row r="1529" ht="18.75" hidden="1" customHeight="1">
      <c r="A1529" s="157">
        <v>45804.0</v>
      </c>
      <c r="B1529" s="158">
        <v>15863.0</v>
      </c>
      <c r="C1529" s="158" t="s">
        <v>18536</v>
      </c>
      <c r="D1529" s="158" t="s">
        <v>20673</v>
      </c>
      <c r="E1529" s="158">
        <v>8.0</v>
      </c>
      <c r="F1529" s="158" t="s">
        <v>20764</v>
      </c>
      <c r="G1529" s="158" t="s">
        <v>4049</v>
      </c>
      <c r="H1529" s="159" t="s">
        <v>20635</v>
      </c>
      <c r="I1529" s="160">
        <v>12120.0</v>
      </c>
      <c r="J1529" s="161">
        <v>2280.0</v>
      </c>
      <c r="K1529" s="165">
        <v>2280.0</v>
      </c>
      <c r="L1529" s="163"/>
      <c r="M1529" s="163"/>
      <c r="N1529" s="163"/>
      <c r="O1529" s="163"/>
      <c r="P1529" s="163"/>
      <c r="Q1529" s="163"/>
      <c r="R1529" s="163"/>
      <c r="S1529" s="163"/>
      <c r="T1529" s="163"/>
    </row>
    <row r="1530" ht="18.75" hidden="1" customHeight="1">
      <c r="A1530" s="166">
        <v>45804.0</v>
      </c>
      <c r="B1530" s="158">
        <v>7326.0</v>
      </c>
      <c r="C1530" s="158" t="s">
        <v>744</v>
      </c>
      <c r="D1530" s="158"/>
      <c r="E1530" s="158" t="s">
        <v>20634</v>
      </c>
      <c r="F1530" s="158"/>
      <c r="G1530" s="158"/>
      <c r="H1530" s="159"/>
      <c r="I1530" s="160">
        <v>3020.0</v>
      </c>
      <c r="J1530" s="161">
        <v>440.0</v>
      </c>
      <c r="K1530" s="162">
        <v>440.0</v>
      </c>
      <c r="L1530" s="163">
        <v>0.0</v>
      </c>
      <c r="M1530" s="163">
        <v>0.0</v>
      </c>
      <c r="N1530" s="163">
        <v>0.0</v>
      </c>
      <c r="O1530" s="163"/>
      <c r="P1530" s="163"/>
      <c r="Q1530" s="163"/>
      <c r="R1530" s="163"/>
      <c r="S1530" s="163"/>
      <c r="T1530" s="163"/>
    </row>
    <row r="1531" ht="18.75" hidden="1" customHeight="1">
      <c r="A1531" s="166">
        <v>45804.0</v>
      </c>
      <c r="B1531" s="158">
        <v>7327.0</v>
      </c>
      <c r="C1531" s="158" t="s">
        <v>4947</v>
      </c>
      <c r="D1531" s="158"/>
      <c r="E1531" s="158" t="s">
        <v>20634</v>
      </c>
      <c r="F1531" s="158"/>
      <c r="G1531" s="158"/>
      <c r="H1531" s="159"/>
      <c r="I1531" s="160">
        <v>3680.0</v>
      </c>
      <c r="J1531" s="161">
        <v>1340.0</v>
      </c>
      <c r="K1531" s="162">
        <v>0.0</v>
      </c>
      <c r="L1531" s="163">
        <v>0.0</v>
      </c>
      <c r="M1531" s="163">
        <v>0.0</v>
      </c>
      <c r="N1531" s="163">
        <v>1340.0</v>
      </c>
      <c r="O1531" s="163"/>
      <c r="P1531" s="163"/>
      <c r="Q1531" s="163"/>
      <c r="R1531" s="163"/>
      <c r="S1531" s="163"/>
      <c r="T1531" s="163"/>
    </row>
    <row r="1532" ht="18.75" hidden="1" customHeight="1">
      <c r="A1532" s="166">
        <v>45804.0</v>
      </c>
      <c r="B1532" s="158">
        <v>7328.0</v>
      </c>
      <c r="C1532" s="158" t="s">
        <v>4948</v>
      </c>
      <c r="D1532" s="158"/>
      <c r="E1532" s="158" t="s">
        <v>20634</v>
      </c>
      <c r="F1532" s="158"/>
      <c r="G1532" s="158"/>
      <c r="H1532" s="159"/>
      <c r="I1532" s="160">
        <v>3780.0</v>
      </c>
      <c r="J1532" s="161">
        <v>1100.0</v>
      </c>
      <c r="K1532" s="162">
        <v>0.0</v>
      </c>
      <c r="L1532" s="163">
        <v>0.0</v>
      </c>
      <c r="M1532" s="163">
        <v>0.0</v>
      </c>
      <c r="N1532" s="163">
        <v>1100.0</v>
      </c>
      <c r="O1532" s="163"/>
      <c r="P1532" s="163"/>
      <c r="Q1532" s="163"/>
      <c r="R1532" s="163"/>
      <c r="S1532" s="163"/>
      <c r="T1532" s="163"/>
    </row>
    <row r="1533" ht="18.75" hidden="1" customHeight="1">
      <c r="A1533" s="166">
        <v>45804.0</v>
      </c>
      <c r="B1533" s="158">
        <v>7329.0</v>
      </c>
      <c r="C1533" s="158" t="s">
        <v>4031</v>
      </c>
      <c r="D1533" s="158"/>
      <c r="E1533" s="158" t="s">
        <v>20634</v>
      </c>
      <c r="F1533" s="158"/>
      <c r="G1533" s="158" t="s">
        <v>20697</v>
      </c>
      <c r="H1533" s="159" t="s">
        <v>20697</v>
      </c>
      <c r="I1533" s="160">
        <v>2920.0</v>
      </c>
      <c r="J1533" s="161">
        <v>320.0</v>
      </c>
      <c r="K1533" s="162">
        <v>320.0</v>
      </c>
      <c r="L1533" s="163">
        <v>0.0</v>
      </c>
      <c r="M1533" s="163">
        <v>0.0</v>
      </c>
      <c r="N1533" s="163">
        <v>0.0</v>
      </c>
      <c r="O1533" s="163"/>
      <c r="P1533" s="163"/>
      <c r="Q1533" s="163"/>
      <c r="R1533" s="163"/>
      <c r="S1533" s="163"/>
      <c r="T1533" s="163"/>
    </row>
    <row r="1534" ht="18.75" hidden="1" customHeight="1">
      <c r="A1534" s="157">
        <v>45804.0</v>
      </c>
      <c r="B1534" s="158">
        <v>15865.0</v>
      </c>
      <c r="C1534" s="158" t="s">
        <v>20773</v>
      </c>
      <c r="D1534" s="158" t="s">
        <v>20659</v>
      </c>
      <c r="E1534" s="158" t="s">
        <v>132</v>
      </c>
      <c r="F1534" s="158" t="s">
        <v>21560</v>
      </c>
      <c r="G1534" s="158" t="s">
        <v>4505</v>
      </c>
      <c r="H1534" s="159" t="s">
        <v>20669</v>
      </c>
      <c r="I1534" s="160">
        <v>10760.0</v>
      </c>
      <c r="J1534" s="161">
        <v>10760.0</v>
      </c>
      <c r="K1534" s="162"/>
      <c r="L1534" s="168">
        <v>10760.0</v>
      </c>
      <c r="M1534" s="163"/>
      <c r="N1534" s="163"/>
      <c r="O1534" s="163"/>
      <c r="P1534" s="163"/>
      <c r="Q1534" s="163"/>
      <c r="R1534" s="163"/>
      <c r="S1534" s="163"/>
      <c r="T1534" s="163"/>
    </row>
    <row r="1535" ht="18.75" hidden="1" customHeight="1">
      <c r="A1535" s="166">
        <v>45804.0</v>
      </c>
      <c r="B1535" s="158">
        <v>7330.0</v>
      </c>
      <c r="C1535" s="158" t="s">
        <v>5021</v>
      </c>
      <c r="D1535" s="158"/>
      <c r="E1535" s="158" t="s">
        <v>20634</v>
      </c>
      <c r="F1535" s="158"/>
      <c r="G1535" s="158"/>
      <c r="H1535" s="159"/>
      <c r="I1535" s="160">
        <v>5260.0</v>
      </c>
      <c r="J1535" s="161">
        <v>1820.0</v>
      </c>
      <c r="K1535" s="162">
        <v>0.0</v>
      </c>
      <c r="L1535" s="163">
        <v>0.0</v>
      </c>
      <c r="M1535" s="163">
        <v>0.0</v>
      </c>
      <c r="N1535" s="163">
        <v>1820.0</v>
      </c>
      <c r="O1535" s="163"/>
      <c r="P1535" s="163"/>
      <c r="Q1535" s="163"/>
      <c r="R1535" s="163"/>
      <c r="S1535" s="163"/>
      <c r="T1535" s="163"/>
    </row>
    <row r="1536" ht="18.75" hidden="1" customHeight="1">
      <c r="A1536" s="157">
        <v>45804.0</v>
      </c>
      <c r="B1536" s="158">
        <v>15866.0</v>
      </c>
      <c r="C1536" s="158" t="s">
        <v>483</v>
      </c>
      <c r="D1536" s="158" t="s">
        <v>20673</v>
      </c>
      <c r="E1536" s="158">
        <v>8.0</v>
      </c>
      <c r="F1536" s="158" t="s">
        <v>21385</v>
      </c>
      <c r="G1536" s="158" t="s">
        <v>4987</v>
      </c>
      <c r="H1536" s="159" t="s">
        <v>20638</v>
      </c>
      <c r="I1536" s="160">
        <v>19380.0</v>
      </c>
      <c r="J1536" s="161">
        <v>9540.0</v>
      </c>
      <c r="K1536" s="162"/>
      <c r="L1536" s="163"/>
      <c r="M1536" s="163"/>
      <c r="N1536" s="164">
        <v>9540.0</v>
      </c>
      <c r="O1536" s="163"/>
      <c r="P1536" s="163"/>
      <c r="Q1536" s="163"/>
      <c r="R1536" s="163"/>
      <c r="S1536" s="163"/>
      <c r="T1536" s="163"/>
    </row>
    <row r="1537" ht="18.75" hidden="1" customHeight="1">
      <c r="A1537" s="157">
        <v>45804.0</v>
      </c>
      <c r="B1537" s="158">
        <v>15867.0</v>
      </c>
      <c r="C1537" s="158" t="s">
        <v>20716</v>
      </c>
      <c r="D1537" s="158" t="s">
        <v>20695</v>
      </c>
      <c r="E1537" s="158">
        <v>14.0</v>
      </c>
      <c r="F1537" s="158" t="s">
        <v>20684</v>
      </c>
      <c r="G1537" s="158" t="s">
        <v>3993</v>
      </c>
      <c r="H1537" s="159" t="s">
        <v>20635</v>
      </c>
      <c r="I1537" s="160">
        <v>13720.0</v>
      </c>
      <c r="J1537" s="161">
        <v>4000.0</v>
      </c>
      <c r="K1537" s="165">
        <v>4000.0</v>
      </c>
      <c r="L1537" s="163"/>
      <c r="M1537" s="163"/>
      <c r="N1537" s="163"/>
      <c r="O1537" s="163"/>
      <c r="P1537" s="163"/>
      <c r="Q1537" s="163"/>
      <c r="R1537" s="163"/>
      <c r="S1537" s="163"/>
      <c r="T1537" s="163"/>
    </row>
    <row r="1538" ht="18.75" hidden="1" customHeight="1">
      <c r="A1538" s="166">
        <v>45804.0</v>
      </c>
      <c r="B1538" s="158">
        <v>7331.0</v>
      </c>
      <c r="C1538" s="158" t="s">
        <v>5021</v>
      </c>
      <c r="D1538" s="158"/>
      <c r="E1538" s="158" t="s">
        <v>20634</v>
      </c>
      <c r="F1538" s="158"/>
      <c r="G1538" s="158"/>
      <c r="H1538" s="159"/>
      <c r="I1538" s="160">
        <v>5280.0</v>
      </c>
      <c r="J1538" s="161">
        <v>1840.0</v>
      </c>
      <c r="K1538" s="162">
        <v>0.0</v>
      </c>
      <c r="L1538" s="163">
        <v>0.0</v>
      </c>
      <c r="M1538" s="163">
        <v>0.0</v>
      </c>
      <c r="N1538" s="163">
        <v>1840.0</v>
      </c>
      <c r="O1538" s="163"/>
      <c r="P1538" s="163"/>
      <c r="Q1538" s="163"/>
      <c r="R1538" s="163"/>
      <c r="S1538" s="163"/>
      <c r="T1538" s="163"/>
    </row>
    <row r="1539" ht="18.75" hidden="1" customHeight="1">
      <c r="A1539" s="157">
        <v>45804.0</v>
      </c>
      <c r="B1539" s="158">
        <v>15868.0</v>
      </c>
      <c r="C1539" s="158" t="s">
        <v>20820</v>
      </c>
      <c r="D1539" s="158" t="s">
        <v>20673</v>
      </c>
      <c r="E1539" s="158">
        <v>8.0</v>
      </c>
      <c r="F1539" s="158" t="s">
        <v>20713</v>
      </c>
      <c r="G1539" s="158" t="s">
        <v>4160</v>
      </c>
      <c r="H1539" s="159" t="s">
        <v>20635</v>
      </c>
      <c r="I1539" s="160">
        <v>12880.0</v>
      </c>
      <c r="J1539" s="161">
        <v>3040.0</v>
      </c>
      <c r="K1539" s="165">
        <v>3040.0</v>
      </c>
      <c r="L1539" s="163"/>
      <c r="M1539" s="163"/>
      <c r="N1539" s="163"/>
      <c r="O1539" s="163"/>
      <c r="P1539" s="163"/>
      <c r="Q1539" s="163"/>
      <c r="R1539" s="163"/>
      <c r="S1539" s="163"/>
      <c r="T1539" s="163"/>
    </row>
    <row r="1540" ht="18.75" hidden="1" customHeight="1">
      <c r="A1540" s="166">
        <v>45804.0</v>
      </c>
      <c r="B1540" s="158">
        <v>7332.0</v>
      </c>
      <c r="C1540" s="158" t="s">
        <v>5021</v>
      </c>
      <c r="D1540" s="158"/>
      <c r="E1540" s="158" t="s">
        <v>20634</v>
      </c>
      <c r="F1540" s="158"/>
      <c r="G1540" s="158"/>
      <c r="H1540" s="159"/>
      <c r="I1540" s="160">
        <v>5320.0</v>
      </c>
      <c r="J1540" s="161">
        <v>1880.0</v>
      </c>
      <c r="K1540" s="162">
        <v>0.0</v>
      </c>
      <c r="L1540" s="163">
        <v>0.0</v>
      </c>
      <c r="M1540" s="163">
        <v>0.0</v>
      </c>
      <c r="N1540" s="163">
        <v>1880.0</v>
      </c>
      <c r="O1540" s="163"/>
      <c r="P1540" s="163"/>
      <c r="Q1540" s="163"/>
      <c r="R1540" s="163"/>
      <c r="S1540" s="163"/>
      <c r="T1540" s="163"/>
    </row>
    <row r="1541" ht="18.75" hidden="1" customHeight="1">
      <c r="A1541" s="166">
        <v>45804.0</v>
      </c>
      <c r="B1541" s="158">
        <v>7333.0</v>
      </c>
      <c r="C1541" s="158" t="s">
        <v>5021</v>
      </c>
      <c r="D1541" s="158"/>
      <c r="E1541" s="158" t="s">
        <v>20634</v>
      </c>
      <c r="F1541" s="158"/>
      <c r="G1541" s="158"/>
      <c r="H1541" s="159"/>
      <c r="I1541" s="160">
        <v>4920.0</v>
      </c>
      <c r="J1541" s="161">
        <v>1420.0</v>
      </c>
      <c r="K1541" s="162">
        <v>0.0</v>
      </c>
      <c r="L1541" s="163">
        <v>0.0</v>
      </c>
      <c r="M1541" s="163">
        <v>0.0</v>
      </c>
      <c r="N1541" s="163">
        <v>1420.0</v>
      </c>
      <c r="O1541" s="163"/>
      <c r="P1541" s="163"/>
      <c r="Q1541" s="163"/>
      <c r="R1541" s="163"/>
      <c r="S1541" s="163"/>
      <c r="T1541" s="163"/>
    </row>
    <row r="1542" ht="18.75" hidden="1" customHeight="1">
      <c r="A1542" s="157">
        <v>45804.0</v>
      </c>
      <c r="B1542" s="158">
        <v>15869.0</v>
      </c>
      <c r="C1542" s="158" t="s">
        <v>20770</v>
      </c>
      <c r="D1542" s="158" t="s">
        <v>20695</v>
      </c>
      <c r="E1542" s="158">
        <v>8.0</v>
      </c>
      <c r="F1542" s="158" t="s">
        <v>20700</v>
      </c>
      <c r="G1542" s="158" t="s">
        <v>4810</v>
      </c>
      <c r="H1542" s="159" t="s">
        <v>20635</v>
      </c>
      <c r="I1542" s="160">
        <v>13980.0</v>
      </c>
      <c r="J1542" s="161">
        <v>4280.0</v>
      </c>
      <c r="K1542" s="165">
        <v>4280.0</v>
      </c>
      <c r="L1542" s="163"/>
      <c r="M1542" s="163"/>
      <c r="N1542" s="163"/>
      <c r="O1542" s="163"/>
      <c r="P1542" s="163"/>
      <c r="Q1542" s="163"/>
      <c r="R1542" s="163"/>
      <c r="S1542" s="163"/>
      <c r="T1542" s="163"/>
    </row>
    <row r="1543" ht="18.75" hidden="1" customHeight="1">
      <c r="A1543" s="157">
        <v>45804.0</v>
      </c>
      <c r="B1543" s="158">
        <v>15870.0</v>
      </c>
      <c r="C1543" s="158" t="s">
        <v>19529</v>
      </c>
      <c r="D1543" s="158" t="s">
        <v>20659</v>
      </c>
      <c r="E1543" s="158">
        <v>8.0</v>
      </c>
      <c r="F1543" s="158" t="s">
        <v>20700</v>
      </c>
      <c r="G1543" s="158" t="s">
        <v>4921</v>
      </c>
      <c r="H1543" s="159" t="s">
        <v>20635</v>
      </c>
      <c r="I1543" s="160">
        <v>14040.0</v>
      </c>
      <c r="J1543" s="161">
        <v>14040.0</v>
      </c>
      <c r="K1543" s="165">
        <v>14040.0</v>
      </c>
      <c r="L1543" s="163"/>
      <c r="M1543" s="163"/>
      <c r="N1543" s="163"/>
      <c r="O1543" s="163"/>
      <c r="P1543" s="163"/>
      <c r="Q1543" s="163"/>
      <c r="R1543" s="163"/>
      <c r="S1543" s="163"/>
      <c r="T1543" s="163"/>
    </row>
    <row r="1544" ht="18.75" hidden="1" customHeight="1">
      <c r="A1544" s="157">
        <v>45804.0</v>
      </c>
      <c r="B1544" s="158">
        <v>15871.0</v>
      </c>
      <c r="C1544" s="158" t="s">
        <v>3211</v>
      </c>
      <c r="D1544" s="158" t="s">
        <v>5686</v>
      </c>
      <c r="E1544" s="158">
        <v>20.0</v>
      </c>
      <c r="F1544" s="158" t="s">
        <v>21561</v>
      </c>
      <c r="G1544" s="158" t="s">
        <v>4526</v>
      </c>
      <c r="H1544" s="159" t="s">
        <v>20635</v>
      </c>
      <c r="I1544" s="160">
        <v>19780.0</v>
      </c>
      <c r="J1544" s="161">
        <v>19780.0</v>
      </c>
      <c r="K1544" s="165">
        <v>19780.0</v>
      </c>
      <c r="L1544" s="163"/>
      <c r="M1544" s="163"/>
      <c r="N1544" s="163"/>
      <c r="O1544" s="163"/>
      <c r="P1544" s="163"/>
      <c r="Q1544" s="163"/>
      <c r="R1544" s="163"/>
      <c r="S1544" s="163"/>
      <c r="T1544" s="163"/>
    </row>
    <row r="1545" ht="18.75" hidden="1" customHeight="1">
      <c r="A1545" s="166">
        <v>45804.0</v>
      </c>
      <c r="B1545" s="158">
        <v>7334.0</v>
      </c>
      <c r="C1545" s="158" t="s">
        <v>744</v>
      </c>
      <c r="D1545" s="158"/>
      <c r="E1545" s="158" t="s">
        <v>20634</v>
      </c>
      <c r="F1545" s="158"/>
      <c r="G1545" s="158"/>
      <c r="H1545" s="159"/>
      <c r="I1545" s="160">
        <v>3680.0</v>
      </c>
      <c r="J1545" s="161">
        <v>180.0</v>
      </c>
      <c r="K1545" s="162">
        <v>0.0</v>
      </c>
      <c r="L1545" s="163">
        <v>0.0</v>
      </c>
      <c r="M1545" s="163">
        <v>180.0</v>
      </c>
      <c r="N1545" s="163">
        <v>0.0</v>
      </c>
      <c r="O1545" s="163"/>
      <c r="P1545" s="163"/>
      <c r="Q1545" s="163"/>
      <c r="R1545" s="163"/>
      <c r="S1545" s="163"/>
      <c r="T1545" s="163"/>
    </row>
    <row r="1546" ht="18.75" hidden="1" customHeight="1">
      <c r="A1546" s="157">
        <v>45804.0</v>
      </c>
      <c r="B1546" s="158">
        <v>15872.0</v>
      </c>
      <c r="C1546" s="158" t="s">
        <v>3446</v>
      </c>
      <c r="D1546" s="158" t="s">
        <v>20673</v>
      </c>
      <c r="E1546" s="158">
        <v>8.0</v>
      </c>
      <c r="F1546" s="158" t="s">
        <v>20699</v>
      </c>
      <c r="G1546" s="158" t="s">
        <v>4353</v>
      </c>
      <c r="H1546" s="159" t="s">
        <v>20635</v>
      </c>
      <c r="I1546" s="160">
        <v>11680.0</v>
      </c>
      <c r="J1546" s="161">
        <v>1840.0</v>
      </c>
      <c r="K1546" s="165">
        <v>1840.0</v>
      </c>
      <c r="L1546" s="163"/>
      <c r="M1546" s="163"/>
      <c r="N1546" s="163"/>
      <c r="O1546" s="163"/>
      <c r="P1546" s="163"/>
      <c r="Q1546" s="163"/>
      <c r="R1546" s="163"/>
      <c r="S1546" s="163"/>
      <c r="T1546" s="163"/>
    </row>
    <row r="1547" ht="18.75" hidden="1" customHeight="1">
      <c r="A1547" s="166">
        <v>45804.0</v>
      </c>
      <c r="B1547" s="158">
        <v>7335.0</v>
      </c>
      <c r="C1547" s="158" t="s">
        <v>5021</v>
      </c>
      <c r="D1547" s="158"/>
      <c r="E1547" s="158" t="s">
        <v>20634</v>
      </c>
      <c r="F1547" s="158"/>
      <c r="G1547" s="158"/>
      <c r="H1547" s="159"/>
      <c r="I1547" s="160">
        <v>4240.0</v>
      </c>
      <c r="J1547" s="161">
        <v>1100.0</v>
      </c>
      <c r="K1547" s="162">
        <v>0.0</v>
      </c>
      <c r="L1547" s="163">
        <v>0.0</v>
      </c>
      <c r="M1547" s="163">
        <v>0.0</v>
      </c>
      <c r="N1547" s="163">
        <v>1100.0</v>
      </c>
      <c r="O1547" s="163"/>
      <c r="P1547" s="163"/>
      <c r="Q1547" s="163"/>
      <c r="R1547" s="163"/>
      <c r="S1547" s="163"/>
      <c r="T1547" s="163"/>
    </row>
    <row r="1548" ht="18.75" hidden="1" customHeight="1">
      <c r="A1548" s="167">
        <v>45804.02900671297</v>
      </c>
      <c r="B1548" s="158">
        <v>7321.0</v>
      </c>
      <c r="C1548" s="158" t="s">
        <v>4031</v>
      </c>
      <c r="D1548" s="158"/>
      <c r="E1548" s="158" t="s">
        <v>20634</v>
      </c>
      <c r="F1548" s="158"/>
      <c r="G1548" s="158" t="s">
        <v>20697</v>
      </c>
      <c r="H1548" s="159" t="s">
        <v>20697</v>
      </c>
      <c r="I1548" s="160">
        <v>3200.0</v>
      </c>
      <c r="J1548" s="161">
        <v>360.0</v>
      </c>
      <c r="K1548" s="162">
        <v>360.0</v>
      </c>
      <c r="L1548" s="163">
        <v>0.0</v>
      </c>
      <c r="M1548" s="163">
        <v>0.0</v>
      </c>
      <c r="N1548" s="163">
        <v>0.0</v>
      </c>
      <c r="O1548" s="163"/>
      <c r="P1548" s="163"/>
      <c r="Q1548" s="163"/>
      <c r="R1548" s="163"/>
      <c r="S1548" s="163"/>
      <c r="T1548" s="163"/>
    </row>
    <row r="1549" ht="18.75" hidden="1" customHeight="1">
      <c r="A1549" s="157">
        <v>45805.0</v>
      </c>
      <c r="B1549" s="158">
        <v>15873.0</v>
      </c>
      <c r="C1549" s="158" t="s">
        <v>3980</v>
      </c>
      <c r="D1549" s="158" t="s">
        <v>20673</v>
      </c>
      <c r="E1549" s="158">
        <v>8.0</v>
      </c>
      <c r="F1549" s="158" t="s">
        <v>20700</v>
      </c>
      <c r="G1549" s="158" t="s">
        <v>5023</v>
      </c>
      <c r="H1549" s="159" t="s">
        <v>20635</v>
      </c>
      <c r="I1549" s="160">
        <v>18140.0</v>
      </c>
      <c r="J1549" s="161">
        <v>8300.0</v>
      </c>
      <c r="K1549" s="165">
        <v>8300.0</v>
      </c>
      <c r="L1549" s="163"/>
      <c r="M1549" s="163"/>
      <c r="N1549" s="163"/>
      <c r="O1549" s="163"/>
      <c r="P1549" s="163"/>
      <c r="Q1549" s="163"/>
      <c r="R1549" s="163"/>
      <c r="S1549" s="163"/>
      <c r="T1549" s="163"/>
    </row>
    <row r="1550" ht="18.75" hidden="1" customHeight="1">
      <c r="A1550" s="157">
        <v>45805.0</v>
      </c>
      <c r="B1550" s="158">
        <v>15874.0</v>
      </c>
      <c r="C1550" s="158" t="s">
        <v>21562</v>
      </c>
      <c r="D1550" s="158" t="s">
        <v>20659</v>
      </c>
      <c r="E1550" s="158">
        <v>8.0</v>
      </c>
      <c r="F1550" s="158" t="s">
        <v>20830</v>
      </c>
      <c r="G1550" s="158" t="s">
        <v>5024</v>
      </c>
      <c r="H1550" s="159" t="s">
        <v>20635</v>
      </c>
      <c r="I1550" s="160">
        <v>15080.0</v>
      </c>
      <c r="J1550" s="161">
        <v>15080.0</v>
      </c>
      <c r="K1550" s="165">
        <v>15080.0</v>
      </c>
      <c r="L1550" s="163"/>
      <c r="M1550" s="163"/>
      <c r="N1550" s="163"/>
      <c r="O1550" s="163"/>
      <c r="P1550" s="163"/>
      <c r="Q1550" s="163"/>
      <c r="R1550" s="163"/>
      <c r="S1550" s="163"/>
      <c r="T1550" s="163"/>
    </row>
    <row r="1551" ht="18.75" hidden="1" customHeight="1">
      <c r="A1551" s="157">
        <v>45805.0</v>
      </c>
      <c r="B1551" s="158">
        <v>15875.0</v>
      </c>
      <c r="C1551" s="158" t="s">
        <v>20736</v>
      </c>
      <c r="D1551" s="158" t="s">
        <v>20695</v>
      </c>
      <c r="E1551" s="158">
        <v>8.0</v>
      </c>
      <c r="F1551" s="158" t="s">
        <v>20968</v>
      </c>
      <c r="G1551" s="158" t="s">
        <v>4106</v>
      </c>
      <c r="H1551" s="159" t="s">
        <v>20635</v>
      </c>
      <c r="I1551" s="160">
        <v>10880.0</v>
      </c>
      <c r="J1551" s="161">
        <v>1180.0</v>
      </c>
      <c r="K1551" s="165">
        <v>1180.0</v>
      </c>
      <c r="L1551" s="163"/>
      <c r="M1551" s="163"/>
      <c r="N1551" s="163"/>
      <c r="O1551" s="163"/>
      <c r="P1551" s="163"/>
      <c r="Q1551" s="163"/>
      <c r="R1551" s="163"/>
      <c r="S1551" s="163"/>
      <c r="T1551" s="163"/>
    </row>
    <row r="1552" ht="18.75" hidden="1" customHeight="1">
      <c r="A1552" s="166">
        <v>45805.0</v>
      </c>
      <c r="B1552" s="158">
        <v>7337.0</v>
      </c>
      <c r="C1552" s="158" t="s">
        <v>4017</v>
      </c>
      <c r="D1552" s="158"/>
      <c r="E1552" s="158" t="s">
        <v>20634</v>
      </c>
      <c r="F1552" s="158"/>
      <c r="G1552" s="158" t="s">
        <v>4500</v>
      </c>
      <c r="H1552" s="159" t="s">
        <v>4500</v>
      </c>
      <c r="I1552" s="160">
        <v>3560.0</v>
      </c>
      <c r="J1552" s="161">
        <v>540.0</v>
      </c>
      <c r="K1552" s="162">
        <v>540.0</v>
      </c>
      <c r="L1552" s="163">
        <v>0.0</v>
      </c>
      <c r="M1552" s="163">
        <v>0.0</v>
      </c>
      <c r="N1552" s="163">
        <v>0.0</v>
      </c>
      <c r="O1552" s="163"/>
      <c r="P1552" s="163"/>
      <c r="Q1552" s="163"/>
      <c r="R1552" s="163"/>
      <c r="S1552" s="163"/>
      <c r="T1552" s="163"/>
    </row>
    <row r="1553" ht="18.75" hidden="1" customHeight="1">
      <c r="A1553" s="157">
        <v>45805.0</v>
      </c>
      <c r="B1553" s="158">
        <v>15876.0</v>
      </c>
      <c r="C1553" s="158" t="s">
        <v>14229</v>
      </c>
      <c r="D1553" s="158" t="s">
        <v>20659</v>
      </c>
      <c r="E1553" s="158">
        <v>8.0</v>
      </c>
      <c r="F1553" s="158" t="s">
        <v>21036</v>
      </c>
      <c r="G1553" s="158" t="s">
        <v>4098</v>
      </c>
      <c r="H1553" s="159" t="s">
        <v>20635</v>
      </c>
      <c r="I1553" s="160">
        <v>12180.0</v>
      </c>
      <c r="J1553" s="161">
        <v>12180.0</v>
      </c>
      <c r="K1553" s="165">
        <v>12180.0</v>
      </c>
      <c r="L1553" s="163"/>
      <c r="M1553" s="163"/>
      <c r="N1553" s="163"/>
      <c r="O1553" s="163"/>
      <c r="P1553" s="163"/>
      <c r="Q1553" s="163"/>
      <c r="R1553" s="163"/>
      <c r="S1553" s="163"/>
      <c r="T1553" s="163"/>
    </row>
    <row r="1554" ht="18.75" hidden="1" customHeight="1">
      <c r="A1554" s="157">
        <v>45805.0</v>
      </c>
      <c r="B1554" s="158">
        <v>15877.0</v>
      </c>
      <c r="C1554" s="158" t="s">
        <v>20874</v>
      </c>
      <c r="D1554" s="158" t="s">
        <v>20695</v>
      </c>
      <c r="E1554" s="158">
        <v>14.0</v>
      </c>
      <c r="F1554" s="158" t="s">
        <v>20962</v>
      </c>
      <c r="G1554" s="158" t="s">
        <v>4007</v>
      </c>
      <c r="H1554" s="159" t="s">
        <v>20635</v>
      </c>
      <c r="I1554" s="160">
        <v>11240.0</v>
      </c>
      <c r="J1554" s="161">
        <v>1520.0</v>
      </c>
      <c r="K1554" s="165">
        <v>1520.0</v>
      </c>
      <c r="L1554" s="163"/>
      <c r="M1554" s="163"/>
      <c r="N1554" s="163"/>
      <c r="O1554" s="163"/>
      <c r="P1554" s="163"/>
      <c r="Q1554" s="163"/>
      <c r="R1554" s="163"/>
      <c r="S1554" s="163"/>
      <c r="T1554" s="163"/>
    </row>
    <row r="1555" ht="18.75" hidden="1" customHeight="1">
      <c r="A1555" s="157">
        <v>45805.0</v>
      </c>
      <c r="B1555" s="158">
        <v>15878.0</v>
      </c>
      <c r="C1555" s="158" t="s">
        <v>3569</v>
      </c>
      <c r="D1555" s="158" t="s">
        <v>20673</v>
      </c>
      <c r="E1555" s="158">
        <v>8.0</v>
      </c>
      <c r="F1555" s="158" t="s">
        <v>20700</v>
      </c>
      <c r="G1555" s="158" t="s">
        <v>4487</v>
      </c>
      <c r="H1555" s="159" t="s">
        <v>20635</v>
      </c>
      <c r="I1555" s="160">
        <v>13360.0</v>
      </c>
      <c r="J1555" s="161">
        <v>3520.0</v>
      </c>
      <c r="K1555" s="165">
        <v>3520.0</v>
      </c>
      <c r="L1555" s="163"/>
      <c r="M1555" s="163"/>
      <c r="N1555" s="163"/>
      <c r="O1555" s="163"/>
      <c r="P1555" s="163"/>
      <c r="Q1555" s="163"/>
      <c r="R1555" s="163"/>
      <c r="S1555" s="163"/>
      <c r="T1555" s="163"/>
    </row>
    <row r="1556" ht="18.75" hidden="1" customHeight="1">
      <c r="A1556" s="157">
        <v>45805.0</v>
      </c>
      <c r="B1556" s="158">
        <v>15879.0</v>
      </c>
      <c r="C1556" s="158" t="s">
        <v>21332</v>
      </c>
      <c r="D1556" s="158" t="s">
        <v>20659</v>
      </c>
      <c r="E1556" s="158">
        <v>8.0</v>
      </c>
      <c r="F1556" s="158" t="s">
        <v>21023</v>
      </c>
      <c r="G1556" s="158" t="s">
        <v>5025</v>
      </c>
      <c r="H1556" s="159" t="s">
        <v>20635</v>
      </c>
      <c r="I1556" s="160">
        <v>11900.0</v>
      </c>
      <c r="J1556" s="161">
        <v>11900.0</v>
      </c>
      <c r="K1556" s="165">
        <v>11900.0</v>
      </c>
      <c r="L1556" s="163"/>
      <c r="M1556" s="163"/>
      <c r="N1556" s="163"/>
      <c r="O1556" s="163"/>
      <c r="P1556" s="163"/>
      <c r="Q1556" s="163"/>
      <c r="R1556" s="163"/>
      <c r="S1556" s="163"/>
      <c r="T1556" s="163"/>
    </row>
    <row r="1557" ht="18.75" hidden="1" customHeight="1">
      <c r="A1557" s="157">
        <v>45805.0</v>
      </c>
      <c r="B1557" s="158">
        <v>15880.0</v>
      </c>
      <c r="C1557" s="158" t="s">
        <v>21498</v>
      </c>
      <c r="D1557" s="158" t="s">
        <v>20673</v>
      </c>
      <c r="E1557" s="158">
        <v>8.0</v>
      </c>
      <c r="F1557" s="158" t="s">
        <v>20806</v>
      </c>
      <c r="G1557" s="158" t="s">
        <v>4965</v>
      </c>
      <c r="H1557" s="159" t="s">
        <v>20635</v>
      </c>
      <c r="I1557" s="160">
        <v>11180.0</v>
      </c>
      <c r="J1557" s="161">
        <v>1340.0</v>
      </c>
      <c r="K1557" s="165">
        <v>1340.0</v>
      </c>
      <c r="L1557" s="163"/>
      <c r="M1557" s="163"/>
      <c r="N1557" s="163"/>
      <c r="O1557" s="163"/>
      <c r="P1557" s="163"/>
      <c r="Q1557" s="163"/>
      <c r="R1557" s="163"/>
      <c r="S1557" s="163"/>
      <c r="T1557" s="163"/>
    </row>
    <row r="1558" ht="18.75" hidden="1" customHeight="1">
      <c r="A1558" s="166">
        <v>45805.0</v>
      </c>
      <c r="B1558" s="158">
        <v>7338.0</v>
      </c>
      <c r="C1558" s="158" t="s">
        <v>744</v>
      </c>
      <c r="D1558" s="158"/>
      <c r="E1558" s="158" t="s">
        <v>20634</v>
      </c>
      <c r="F1558" s="158"/>
      <c r="G1558" s="158"/>
      <c r="H1558" s="159"/>
      <c r="I1558" s="160">
        <v>3460.0</v>
      </c>
      <c r="J1558" s="161">
        <v>920.0</v>
      </c>
      <c r="K1558" s="162">
        <v>0.0</v>
      </c>
      <c r="L1558" s="163">
        <v>920.0</v>
      </c>
      <c r="M1558" s="163">
        <v>0.0</v>
      </c>
      <c r="N1558" s="163">
        <v>0.0</v>
      </c>
      <c r="O1558" s="163"/>
      <c r="P1558" s="163"/>
      <c r="Q1558" s="163"/>
      <c r="R1558" s="163"/>
      <c r="S1558" s="163"/>
      <c r="T1558" s="163"/>
    </row>
    <row r="1559" ht="18.75" hidden="1" customHeight="1">
      <c r="A1559" s="166">
        <v>45805.0</v>
      </c>
      <c r="B1559" s="158">
        <v>7339.0</v>
      </c>
      <c r="C1559" s="158" t="s">
        <v>4138</v>
      </c>
      <c r="D1559" s="158"/>
      <c r="E1559" s="158" t="s">
        <v>20634</v>
      </c>
      <c r="F1559" s="158"/>
      <c r="G1559" s="158"/>
      <c r="H1559" s="159"/>
      <c r="I1559" s="160">
        <v>2840.0</v>
      </c>
      <c r="J1559" s="161">
        <v>60.0</v>
      </c>
      <c r="K1559" s="162">
        <v>0.0</v>
      </c>
      <c r="L1559" s="163">
        <v>60.0</v>
      </c>
      <c r="M1559" s="163">
        <v>0.0</v>
      </c>
      <c r="N1559" s="163">
        <v>0.0</v>
      </c>
      <c r="O1559" s="163"/>
      <c r="P1559" s="163"/>
      <c r="Q1559" s="163"/>
      <c r="R1559" s="163"/>
      <c r="S1559" s="163"/>
      <c r="T1559" s="163"/>
    </row>
    <row r="1560" ht="18.75" hidden="1" customHeight="1">
      <c r="A1560" s="166">
        <v>45805.0</v>
      </c>
      <c r="B1560" s="158">
        <v>7340.0</v>
      </c>
      <c r="C1560" s="158" t="s">
        <v>4112</v>
      </c>
      <c r="D1560" s="158"/>
      <c r="E1560" s="158" t="s">
        <v>20634</v>
      </c>
      <c r="F1560" s="158"/>
      <c r="G1560" s="158" t="s">
        <v>21563</v>
      </c>
      <c r="H1560" s="159" t="s">
        <v>21563</v>
      </c>
      <c r="I1560" s="160">
        <v>3220.0</v>
      </c>
      <c r="J1560" s="161">
        <v>760.0</v>
      </c>
      <c r="K1560" s="162">
        <v>0.0</v>
      </c>
      <c r="L1560" s="163">
        <v>760.0</v>
      </c>
      <c r="M1560" s="163">
        <v>0.0</v>
      </c>
      <c r="N1560" s="163">
        <v>0.0</v>
      </c>
      <c r="O1560" s="163"/>
      <c r="P1560" s="163"/>
      <c r="Q1560" s="163"/>
      <c r="R1560" s="163"/>
      <c r="S1560" s="163"/>
      <c r="T1560" s="163"/>
    </row>
    <row r="1561" ht="18.75" hidden="1" customHeight="1">
      <c r="A1561" s="166">
        <v>45805.0</v>
      </c>
      <c r="B1561" s="158">
        <v>7341.0</v>
      </c>
      <c r="C1561" s="158" t="s">
        <v>4017</v>
      </c>
      <c r="D1561" s="158"/>
      <c r="E1561" s="158" t="s">
        <v>20634</v>
      </c>
      <c r="F1561" s="158"/>
      <c r="G1561" s="158" t="s">
        <v>21564</v>
      </c>
      <c r="H1561" s="159" t="s">
        <v>21564</v>
      </c>
      <c r="I1561" s="160">
        <v>4240.0</v>
      </c>
      <c r="J1561" s="161">
        <v>360.0</v>
      </c>
      <c r="K1561" s="162">
        <v>0.0</v>
      </c>
      <c r="L1561" s="163">
        <v>0.0</v>
      </c>
      <c r="M1561" s="163">
        <v>360.0</v>
      </c>
      <c r="N1561" s="163">
        <v>0.0</v>
      </c>
      <c r="O1561" s="163"/>
      <c r="P1561" s="163"/>
      <c r="Q1561" s="163"/>
      <c r="R1561" s="163"/>
      <c r="S1561" s="163"/>
      <c r="T1561" s="163"/>
    </row>
    <row r="1562" ht="18.75" hidden="1" customHeight="1">
      <c r="A1562" s="166">
        <v>45805.0</v>
      </c>
      <c r="B1562" s="158">
        <v>7342.0</v>
      </c>
      <c r="C1562" s="158" t="s">
        <v>4017</v>
      </c>
      <c r="D1562" s="158"/>
      <c r="E1562" s="158" t="s">
        <v>20634</v>
      </c>
      <c r="F1562" s="158"/>
      <c r="G1562" s="158"/>
      <c r="H1562" s="159"/>
      <c r="I1562" s="160">
        <v>3880.0</v>
      </c>
      <c r="J1562" s="161">
        <v>620.0</v>
      </c>
      <c r="K1562" s="162">
        <v>620.0</v>
      </c>
      <c r="L1562" s="163">
        <v>0.0</v>
      </c>
      <c r="M1562" s="163">
        <v>0.0</v>
      </c>
      <c r="N1562" s="163">
        <v>0.0</v>
      </c>
      <c r="O1562" s="163"/>
      <c r="P1562" s="163"/>
      <c r="Q1562" s="163"/>
      <c r="R1562" s="163"/>
      <c r="S1562" s="163"/>
      <c r="T1562" s="163"/>
    </row>
    <row r="1563" ht="18.75" hidden="1" customHeight="1">
      <c r="A1563" s="157">
        <v>45805.0</v>
      </c>
      <c r="B1563" s="158">
        <v>15881.0</v>
      </c>
      <c r="C1563" s="158" t="s">
        <v>19529</v>
      </c>
      <c r="D1563" s="158" t="s">
        <v>20687</v>
      </c>
      <c r="E1563" s="158">
        <v>8.0</v>
      </c>
      <c r="F1563" s="158" t="s">
        <v>20902</v>
      </c>
      <c r="G1563" s="158" t="s">
        <v>4555</v>
      </c>
      <c r="H1563" s="159" t="s">
        <v>20635</v>
      </c>
      <c r="I1563" s="160">
        <v>11140.0</v>
      </c>
      <c r="J1563" s="161">
        <v>1120.0</v>
      </c>
      <c r="K1563" s="165">
        <v>1120.0</v>
      </c>
      <c r="L1563" s="163"/>
      <c r="M1563" s="163"/>
      <c r="N1563" s="163"/>
      <c r="O1563" s="163"/>
      <c r="P1563" s="163"/>
      <c r="Q1563" s="163"/>
      <c r="R1563" s="163"/>
      <c r="S1563" s="163"/>
      <c r="T1563" s="163"/>
    </row>
    <row r="1564" ht="18.75" hidden="1" customHeight="1">
      <c r="A1564" s="166">
        <v>45805.0</v>
      </c>
      <c r="B1564" s="158">
        <v>7343.0</v>
      </c>
      <c r="C1564" s="158" t="s">
        <v>4031</v>
      </c>
      <c r="D1564" s="158"/>
      <c r="E1564" s="158" t="s">
        <v>20634</v>
      </c>
      <c r="F1564" s="158"/>
      <c r="G1564" s="158"/>
      <c r="H1564" s="159"/>
      <c r="I1564" s="160">
        <v>2740.0</v>
      </c>
      <c r="J1564" s="161">
        <v>140.0</v>
      </c>
      <c r="K1564" s="162">
        <v>140.0</v>
      </c>
      <c r="L1564" s="163">
        <v>0.0</v>
      </c>
      <c r="M1564" s="163">
        <v>0.0</v>
      </c>
      <c r="N1564" s="163">
        <v>0.0</v>
      </c>
      <c r="O1564" s="163"/>
      <c r="P1564" s="163"/>
      <c r="Q1564" s="163"/>
      <c r="R1564" s="163"/>
      <c r="S1564" s="163"/>
      <c r="T1564" s="163"/>
    </row>
    <row r="1565" ht="18.75" hidden="1" customHeight="1">
      <c r="A1565" s="157">
        <v>45805.0</v>
      </c>
      <c r="B1565" s="158">
        <v>15882.0</v>
      </c>
      <c r="C1565" s="158" t="s">
        <v>265</v>
      </c>
      <c r="D1565" s="158" t="s">
        <v>20673</v>
      </c>
      <c r="E1565" s="158">
        <v>12.0</v>
      </c>
      <c r="F1565" s="158" t="s">
        <v>20936</v>
      </c>
      <c r="G1565" s="158" t="s">
        <v>5026</v>
      </c>
      <c r="H1565" s="159" t="s">
        <v>20635</v>
      </c>
      <c r="I1565" s="160">
        <v>14840.0</v>
      </c>
      <c r="J1565" s="161">
        <v>4980.0</v>
      </c>
      <c r="K1565" s="165">
        <v>4980.0</v>
      </c>
      <c r="L1565" s="163"/>
      <c r="M1565" s="163"/>
      <c r="N1565" s="163"/>
      <c r="O1565" s="163"/>
      <c r="P1565" s="163"/>
      <c r="Q1565" s="163"/>
      <c r="R1565" s="163"/>
      <c r="S1565" s="163"/>
      <c r="T1565" s="163"/>
    </row>
    <row r="1566" ht="18.75" hidden="1" customHeight="1">
      <c r="A1566" s="157">
        <v>45805.0</v>
      </c>
      <c r="B1566" s="158">
        <v>15883.0</v>
      </c>
      <c r="C1566" s="158" t="s">
        <v>21565</v>
      </c>
      <c r="D1566" s="158" t="s">
        <v>20695</v>
      </c>
      <c r="E1566" s="158">
        <v>4.0</v>
      </c>
      <c r="F1566" s="158" t="s">
        <v>21020</v>
      </c>
      <c r="G1566" s="158" t="s">
        <v>5027</v>
      </c>
      <c r="H1566" s="159" t="s">
        <v>20635</v>
      </c>
      <c r="I1566" s="160">
        <v>10700.0</v>
      </c>
      <c r="J1566" s="161">
        <v>920.0</v>
      </c>
      <c r="K1566" s="165">
        <v>920.0</v>
      </c>
      <c r="L1566" s="163"/>
      <c r="M1566" s="163"/>
      <c r="N1566" s="163"/>
      <c r="O1566" s="163"/>
      <c r="P1566" s="163"/>
      <c r="Q1566" s="163"/>
      <c r="R1566" s="163"/>
      <c r="S1566" s="163"/>
      <c r="T1566" s="163"/>
    </row>
    <row r="1567" ht="18.75" hidden="1" customHeight="1">
      <c r="A1567" s="166">
        <v>45805.0</v>
      </c>
      <c r="B1567" s="158">
        <v>7344.0</v>
      </c>
      <c r="C1567" s="158" t="s">
        <v>3999</v>
      </c>
      <c r="D1567" s="158"/>
      <c r="E1567" s="158" t="s">
        <v>20634</v>
      </c>
      <c r="F1567" s="158"/>
      <c r="G1567" s="158" t="s">
        <v>21566</v>
      </c>
      <c r="H1567" s="159" t="s">
        <v>21566</v>
      </c>
      <c r="I1567" s="160">
        <v>2120.0</v>
      </c>
      <c r="J1567" s="161">
        <v>20.0</v>
      </c>
      <c r="K1567" s="162">
        <v>20.0</v>
      </c>
      <c r="L1567" s="163">
        <v>0.0</v>
      </c>
      <c r="M1567" s="163">
        <v>0.0</v>
      </c>
      <c r="N1567" s="163">
        <v>0.0</v>
      </c>
      <c r="O1567" s="163"/>
      <c r="P1567" s="163"/>
      <c r="Q1567" s="163"/>
      <c r="R1567" s="163"/>
      <c r="S1567" s="163"/>
      <c r="T1567" s="163"/>
    </row>
    <row r="1568" ht="18.75" hidden="1" customHeight="1">
      <c r="A1568" s="157">
        <v>45805.0</v>
      </c>
      <c r="B1568" s="158">
        <v>15884.0</v>
      </c>
      <c r="C1568" s="158" t="s">
        <v>3980</v>
      </c>
      <c r="D1568" s="158" t="s">
        <v>20687</v>
      </c>
      <c r="E1568" s="158">
        <v>8.0</v>
      </c>
      <c r="F1568" s="158" t="s">
        <v>20700</v>
      </c>
      <c r="G1568" s="158" t="s">
        <v>5023</v>
      </c>
      <c r="H1568" s="159" t="s">
        <v>20638</v>
      </c>
      <c r="I1568" s="160">
        <v>17140.0</v>
      </c>
      <c r="J1568" s="161">
        <v>7120.0</v>
      </c>
      <c r="K1568" s="162"/>
      <c r="L1568" s="163"/>
      <c r="M1568" s="163"/>
      <c r="N1568" s="164">
        <v>7120.0</v>
      </c>
      <c r="O1568" s="163"/>
      <c r="P1568" s="163"/>
      <c r="Q1568" s="163"/>
      <c r="R1568" s="163"/>
      <c r="S1568" s="163"/>
      <c r="T1568" s="163"/>
    </row>
    <row r="1569" ht="18.75" hidden="1" customHeight="1">
      <c r="A1569" s="166">
        <v>45805.0</v>
      </c>
      <c r="B1569" s="158">
        <v>7345.0</v>
      </c>
      <c r="C1569" s="158" t="s">
        <v>3980</v>
      </c>
      <c r="D1569" s="158"/>
      <c r="E1569" s="158" t="s">
        <v>20634</v>
      </c>
      <c r="F1569" s="158"/>
      <c r="G1569" s="158"/>
      <c r="H1569" s="159"/>
      <c r="I1569" s="160">
        <v>3320.0</v>
      </c>
      <c r="J1569" s="161">
        <v>1020.0</v>
      </c>
      <c r="K1569" s="162">
        <v>0.0</v>
      </c>
      <c r="L1569" s="163">
        <v>0.0</v>
      </c>
      <c r="M1569" s="163">
        <v>0.0</v>
      </c>
      <c r="N1569" s="163">
        <v>1020.0</v>
      </c>
      <c r="O1569" s="163"/>
      <c r="P1569" s="163"/>
      <c r="Q1569" s="163"/>
      <c r="R1569" s="163"/>
      <c r="S1569" s="163"/>
      <c r="T1569" s="163"/>
    </row>
    <row r="1570" ht="18.75" hidden="1" customHeight="1">
      <c r="A1570" s="157">
        <v>45805.0</v>
      </c>
      <c r="B1570" s="158">
        <v>15885.0</v>
      </c>
      <c r="C1570" s="158" t="s">
        <v>3437</v>
      </c>
      <c r="D1570" s="158" t="s">
        <v>20687</v>
      </c>
      <c r="E1570" s="158">
        <v>8.0</v>
      </c>
      <c r="F1570" s="158" t="s">
        <v>20721</v>
      </c>
      <c r="G1570" s="158" t="s">
        <v>5028</v>
      </c>
      <c r="H1570" s="159" t="s">
        <v>20635</v>
      </c>
      <c r="I1570" s="160">
        <v>11760.0</v>
      </c>
      <c r="J1570" s="161">
        <v>1740.0</v>
      </c>
      <c r="K1570" s="165">
        <v>1740.0</v>
      </c>
      <c r="L1570" s="163"/>
      <c r="M1570" s="163"/>
      <c r="N1570" s="163"/>
      <c r="O1570" s="163"/>
      <c r="P1570" s="163"/>
      <c r="Q1570" s="163"/>
      <c r="R1570" s="163"/>
      <c r="S1570" s="163"/>
      <c r="T1570" s="163"/>
    </row>
    <row r="1571" ht="18.75" hidden="1" customHeight="1">
      <c r="A1571" s="157">
        <v>45805.0</v>
      </c>
      <c r="B1571" s="158">
        <v>15886.0</v>
      </c>
      <c r="C1571" s="158" t="s">
        <v>4911</v>
      </c>
      <c r="D1571" s="158" t="s">
        <v>20673</v>
      </c>
      <c r="E1571" s="158">
        <v>8.0</v>
      </c>
      <c r="F1571" s="158" t="s">
        <v>21114</v>
      </c>
      <c r="G1571" s="158" t="s">
        <v>5029</v>
      </c>
      <c r="H1571" s="159" t="s">
        <v>20635</v>
      </c>
      <c r="I1571" s="160">
        <v>11000.0</v>
      </c>
      <c r="J1571" s="161">
        <v>1160.0</v>
      </c>
      <c r="K1571" s="165">
        <v>1160.0</v>
      </c>
      <c r="L1571" s="163"/>
      <c r="M1571" s="163"/>
      <c r="N1571" s="163"/>
      <c r="O1571" s="163"/>
      <c r="P1571" s="163"/>
      <c r="Q1571" s="163"/>
      <c r="R1571" s="163"/>
      <c r="S1571" s="163"/>
      <c r="T1571" s="163"/>
    </row>
    <row r="1572" ht="18.75" hidden="1" customHeight="1">
      <c r="A1572" s="157">
        <v>45805.0</v>
      </c>
      <c r="B1572" s="158">
        <v>15888.0</v>
      </c>
      <c r="C1572" s="158" t="s">
        <v>3013</v>
      </c>
      <c r="D1572" s="158" t="s">
        <v>20695</v>
      </c>
      <c r="E1572" s="158" t="s">
        <v>132</v>
      </c>
      <c r="F1572" s="158" t="s">
        <v>20776</v>
      </c>
      <c r="G1572" s="158" t="s">
        <v>4075</v>
      </c>
      <c r="H1572" s="159" t="s">
        <v>20635</v>
      </c>
      <c r="I1572" s="160">
        <v>10580.0</v>
      </c>
      <c r="J1572" s="161">
        <v>620.0</v>
      </c>
      <c r="K1572" s="165">
        <v>620.0</v>
      </c>
      <c r="L1572" s="163"/>
      <c r="M1572" s="163"/>
      <c r="N1572" s="163"/>
      <c r="O1572" s="163"/>
      <c r="P1572" s="163"/>
      <c r="Q1572" s="163"/>
      <c r="R1572" s="163"/>
      <c r="S1572" s="163"/>
      <c r="T1572" s="163"/>
    </row>
    <row r="1573" ht="18.75" hidden="1" customHeight="1">
      <c r="A1573" s="166">
        <v>45805.0</v>
      </c>
      <c r="B1573" s="158">
        <v>7346.0</v>
      </c>
      <c r="C1573" s="158" t="s">
        <v>4062</v>
      </c>
      <c r="D1573" s="158"/>
      <c r="E1573" s="158" t="s">
        <v>20634</v>
      </c>
      <c r="F1573" s="158"/>
      <c r="G1573" s="158"/>
      <c r="H1573" s="159"/>
      <c r="I1573" s="160">
        <v>6360.0</v>
      </c>
      <c r="J1573" s="161">
        <v>2560.0</v>
      </c>
      <c r="K1573" s="162">
        <v>2560.0</v>
      </c>
      <c r="L1573" s="163">
        <v>0.0</v>
      </c>
      <c r="M1573" s="163">
        <v>0.0</v>
      </c>
      <c r="N1573" s="163">
        <v>0.0</v>
      </c>
      <c r="O1573" s="163"/>
      <c r="P1573" s="163"/>
      <c r="Q1573" s="163"/>
      <c r="R1573" s="163"/>
      <c r="S1573" s="163"/>
      <c r="T1573" s="163"/>
    </row>
    <row r="1574" ht="18.75" hidden="1" customHeight="1">
      <c r="A1574" s="166">
        <v>45805.0</v>
      </c>
      <c r="B1574" s="158">
        <v>7347.0</v>
      </c>
      <c r="C1574" s="158" t="s">
        <v>744</v>
      </c>
      <c r="D1574" s="158"/>
      <c r="E1574" s="158" t="s">
        <v>20634</v>
      </c>
      <c r="F1574" s="158"/>
      <c r="G1574" s="158"/>
      <c r="H1574" s="159"/>
      <c r="I1574" s="160">
        <v>2860.0</v>
      </c>
      <c r="J1574" s="161">
        <v>340.0</v>
      </c>
      <c r="K1574" s="162">
        <v>0.0</v>
      </c>
      <c r="L1574" s="163">
        <v>0.0</v>
      </c>
      <c r="M1574" s="163">
        <v>340.0</v>
      </c>
      <c r="N1574" s="163">
        <v>0.0</v>
      </c>
      <c r="O1574" s="163"/>
      <c r="P1574" s="163"/>
      <c r="Q1574" s="163"/>
      <c r="R1574" s="163"/>
      <c r="S1574" s="163"/>
      <c r="T1574" s="163"/>
    </row>
    <row r="1575" ht="18.75" hidden="1" customHeight="1">
      <c r="A1575" s="157">
        <v>45805.0</v>
      </c>
      <c r="B1575" s="158">
        <v>15889.0</v>
      </c>
      <c r="C1575" s="158" t="s">
        <v>20893</v>
      </c>
      <c r="D1575" s="158" t="s">
        <v>20673</v>
      </c>
      <c r="E1575" s="158">
        <v>8.0</v>
      </c>
      <c r="F1575" s="158" t="s">
        <v>21236</v>
      </c>
      <c r="G1575" s="158" t="s">
        <v>4185</v>
      </c>
      <c r="H1575" s="159" t="s">
        <v>20635</v>
      </c>
      <c r="I1575" s="160">
        <v>11740.0</v>
      </c>
      <c r="J1575" s="161">
        <v>1900.0</v>
      </c>
      <c r="K1575" s="165">
        <v>1900.0</v>
      </c>
      <c r="L1575" s="163"/>
      <c r="M1575" s="163"/>
      <c r="N1575" s="163"/>
      <c r="O1575" s="163"/>
      <c r="P1575" s="163"/>
      <c r="Q1575" s="163"/>
      <c r="R1575" s="163"/>
      <c r="S1575" s="163"/>
      <c r="T1575" s="163"/>
    </row>
    <row r="1576" ht="18.75" hidden="1" customHeight="1">
      <c r="A1576" s="157">
        <v>45805.0</v>
      </c>
      <c r="B1576" s="158">
        <v>15890.0</v>
      </c>
      <c r="C1576" s="158" t="s">
        <v>13041</v>
      </c>
      <c r="D1576" s="158" t="s">
        <v>20695</v>
      </c>
      <c r="E1576" s="158">
        <v>8.0</v>
      </c>
      <c r="F1576" s="158" t="s">
        <v>20699</v>
      </c>
      <c r="G1576" s="158" t="s">
        <v>4994</v>
      </c>
      <c r="H1576" s="159" t="s">
        <v>20635</v>
      </c>
      <c r="I1576" s="160">
        <v>12680.0</v>
      </c>
      <c r="J1576" s="161">
        <v>2980.0</v>
      </c>
      <c r="K1576" s="165">
        <v>2980.0</v>
      </c>
      <c r="L1576" s="163"/>
      <c r="M1576" s="163"/>
      <c r="N1576" s="163"/>
      <c r="O1576" s="163"/>
      <c r="P1576" s="163"/>
      <c r="Q1576" s="163"/>
      <c r="R1576" s="163"/>
      <c r="S1576" s="163"/>
      <c r="T1576" s="163"/>
    </row>
    <row r="1577" ht="18.75" hidden="1" customHeight="1">
      <c r="A1577" s="157">
        <v>45805.0</v>
      </c>
      <c r="B1577" s="158">
        <v>15891.0</v>
      </c>
      <c r="C1577" s="158" t="s">
        <v>20832</v>
      </c>
      <c r="D1577" s="158" t="s">
        <v>20659</v>
      </c>
      <c r="E1577" s="158">
        <v>8.0</v>
      </c>
      <c r="F1577" s="158" t="s">
        <v>20998</v>
      </c>
      <c r="G1577" s="158" t="s">
        <v>5030</v>
      </c>
      <c r="H1577" s="159" t="s">
        <v>20637</v>
      </c>
      <c r="I1577" s="160">
        <v>10320.0</v>
      </c>
      <c r="J1577" s="161">
        <v>10320.0</v>
      </c>
      <c r="K1577" s="162"/>
      <c r="L1577" s="163"/>
      <c r="M1577" s="168">
        <v>10320.0</v>
      </c>
      <c r="N1577" s="163"/>
      <c r="O1577" s="163"/>
      <c r="P1577" s="163"/>
      <c r="Q1577" s="163"/>
      <c r="R1577" s="163"/>
      <c r="S1577" s="163"/>
      <c r="T1577" s="163"/>
    </row>
    <row r="1578" ht="18.75" hidden="1" customHeight="1">
      <c r="A1578" s="167">
        <v>45805.028995347224</v>
      </c>
      <c r="B1578" s="158">
        <v>7336.0</v>
      </c>
      <c r="C1578" s="158" t="s">
        <v>5022</v>
      </c>
      <c r="D1578" s="158"/>
      <c r="E1578" s="158" t="s">
        <v>20634</v>
      </c>
      <c r="F1578" s="158"/>
      <c r="G1578" s="158"/>
      <c r="H1578" s="159"/>
      <c r="I1578" s="160">
        <v>4220.0</v>
      </c>
      <c r="J1578" s="161">
        <v>1780.0</v>
      </c>
      <c r="K1578" s="162">
        <v>1780.0</v>
      </c>
      <c r="L1578" s="163">
        <v>0.0</v>
      </c>
      <c r="M1578" s="163">
        <v>0.0</v>
      </c>
      <c r="N1578" s="163">
        <v>0.0</v>
      </c>
      <c r="O1578" s="163"/>
      <c r="P1578" s="163"/>
      <c r="Q1578" s="163"/>
      <c r="R1578" s="163"/>
      <c r="S1578" s="163"/>
      <c r="T1578" s="163"/>
    </row>
    <row r="1579" ht="18.75" hidden="1" customHeight="1">
      <c r="A1579" s="157">
        <v>45806.0</v>
      </c>
      <c r="B1579" s="158">
        <v>15892.0</v>
      </c>
      <c r="C1579" s="158" t="s">
        <v>4112</v>
      </c>
      <c r="D1579" s="158" t="s">
        <v>20659</v>
      </c>
      <c r="E1579" s="158" t="s">
        <v>132</v>
      </c>
      <c r="F1579" s="158" t="s">
        <v>20776</v>
      </c>
      <c r="G1579" s="158" t="s">
        <v>4655</v>
      </c>
      <c r="H1579" s="159" t="s">
        <v>20635</v>
      </c>
      <c r="I1579" s="160">
        <v>11040.0</v>
      </c>
      <c r="J1579" s="161">
        <v>11040.0</v>
      </c>
      <c r="K1579" s="165">
        <v>11040.0</v>
      </c>
      <c r="L1579" s="163"/>
      <c r="M1579" s="163"/>
      <c r="N1579" s="163"/>
      <c r="O1579" s="163"/>
      <c r="P1579" s="163"/>
      <c r="Q1579" s="163"/>
      <c r="R1579" s="163"/>
      <c r="S1579" s="163"/>
      <c r="T1579" s="163"/>
    </row>
    <row r="1580" ht="18.75" hidden="1" customHeight="1">
      <c r="A1580" s="157">
        <v>45806.0</v>
      </c>
      <c r="B1580" s="158">
        <v>15893.0</v>
      </c>
      <c r="C1580" s="158" t="s">
        <v>21567</v>
      </c>
      <c r="D1580" s="158" t="s">
        <v>20687</v>
      </c>
      <c r="E1580" s="158">
        <v>8.0</v>
      </c>
      <c r="F1580" s="158" t="s">
        <v>20688</v>
      </c>
      <c r="G1580" s="158" t="s">
        <v>5031</v>
      </c>
      <c r="H1580" s="159" t="s">
        <v>20635</v>
      </c>
      <c r="I1580" s="160">
        <v>12800.0</v>
      </c>
      <c r="J1580" s="161">
        <v>2780.0</v>
      </c>
      <c r="K1580" s="165">
        <v>2780.0</v>
      </c>
      <c r="L1580" s="163"/>
      <c r="M1580" s="163"/>
      <c r="N1580" s="163"/>
      <c r="O1580" s="163"/>
      <c r="P1580" s="163"/>
      <c r="Q1580" s="163"/>
      <c r="R1580" s="163"/>
      <c r="S1580" s="163"/>
      <c r="T1580" s="163"/>
    </row>
    <row r="1581" ht="18.75" hidden="1" customHeight="1">
      <c r="A1581" s="157">
        <v>45806.0</v>
      </c>
      <c r="B1581" s="158">
        <v>15894.0</v>
      </c>
      <c r="C1581" s="158" t="s">
        <v>21568</v>
      </c>
      <c r="D1581" s="158" t="s">
        <v>20673</v>
      </c>
      <c r="E1581" s="158">
        <v>8.0</v>
      </c>
      <c r="F1581" s="158" t="s">
        <v>20953</v>
      </c>
      <c r="G1581" s="158" t="s">
        <v>5032</v>
      </c>
      <c r="H1581" s="159" t="s">
        <v>20635</v>
      </c>
      <c r="I1581" s="160">
        <v>11100.0</v>
      </c>
      <c r="J1581" s="161">
        <v>1260.0</v>
      </c>
      <c r="K1581" s="165">
        <v>1260.0</v>
      </c>
      <c r="L1581" s="163"/>
      <c r="M1581" s="163"/>
      <c r="N1581" s="163"/>
      <c r="O1581" s="163"/>
      <c r="P1581" s="163"/>
      <c r="Q1581" s="163"/>
      <c r="R1581" s="163"/>
      <c r="S1581" s="163"/>
      <c r="T1581" s="163"/>
    </row>
    <row r="1582" ht="18.75" hidden="1" customHeight="1">
      <c r="A1582" s="157">
        <v>45806.0</v>
      </c>
      <c r="B1582" s="158">
        <v>15895.0</v>
      </c>
      <c r="C1582" s="158" t="s">
        <v>21569</v>
      </c>
      <c r="D1582" s="158" t="s">
        <v>20695</v>
      </c>
      <c r="E1582" s="158">
        <v>6.0</v>
      </c>
      <c r="F1582" s="158"/>
      <c r="G1582" s="158" t="s">
        <v>21570</v>
      </c>
      <c r="H1582" s="159" t="s">
        <v>20635</v>
      </c>
      <c r="I1582" s="160">
        <v>11140.0</v>
      </c>
      <c r="J1582" s="161">
        <v>1300.0</v>
      </c>
      <c r="K1582" s="165">
        <v>1300.0</v>
      </c>
      <c r="L1582" s="163"/>
      <c r="M1582" s="163"/>
      <c r="N1582" s="163"/>
      <c r="O1582" s="163"/>
      <c r="P1582" s="163"/>
      <c r="Q1582" s="163"/>
      <c r="R1582" s="163"/>
      <c r="S1582" s="163"/>
      <c r="T1582" s="163"/>
    </row>
    <row r="1583" ht="18.75" hidden="1" customHeight="1">
      <c r="A1583" s="157">
        <v>45806.0</v>
      </c>
      <c r="B1583" s="158">
        <v>15896.0</v>
      </c>
      <c r="C1583" s="158" t="s">
        <v>18536</v>
      </c>
      <c r="D1583" s="158" t="s">
        <v>20673</v>
      </c>
      <c r="E1583" s="158">
        <v>8.0</v>
      </c>
      <c r="F1583" s="158" t="s">
        <v>20700</v>
      </c>
      <c r="G1583" s="158" t="s">
        <v>4049</v>
      </c>
      <c r="H1583" s="159" t="s">
        <v>20635</v>
      </c>
      <c r="I1583" s="160">
        <v>11140.0</v>
      </c>
      <c r="J1583" s="161">
        <v>1300.0</v>
      </c>
      <c r="K1583" s="165">
        <v>1300.0</v>
      </c>
      <c r="L1583" s="163"/>
      <c r="M1583" s="163"/>
      <c r="N1583" s="163"/>
      <c r="O1583" s="163"/>
      <c r="P1583" s="163"/>
      <c r="Q1583" s="163"/>
      <c r="R1583" s="163"/>
      <c r="S1583" s="163"/>
      <c r="T1583" s="163"/>
    </row>
    <row r="1584" ht="18.75" hidden="1" customHeight="1">
      <c r="A1584" s="157">
        <v>45806.0</v>
      </c>
      <c r="B1584" s="158">
        <v>15897.0</v>
      </c>
      <c r="C1584" s="158" t="s">
        <v>3417</v>
      </c>
      <c r="D1584" s="158" t="s">
        <v>20659</v>
      </c>
      <c r="E1584" s="158">
        <v>8.0</v>
      </c>
      <c r="F1584" s="158" t="s">
        <v>21005</v>
      </c>
      <c r="G1584" s="158" t="s">
        <v>5033</v>
      </c>
      <c r="H1584" s="159" t="s">
        <v>20635</v>
      </c>
      <c r="I1584" s="160">
        <v>12900.0</v>
      </c>
      <c r="J1584" s="161">
        <v>12900.0</v>
      </c>
      <c r="K1584" s="165">
        <v>12900.0</v>
      </c>
      <c r="L1584" s="163"/>
      <c r="M1584" s="163"/>
      <c r="N1584" s="163"/>
      <c r="O1584" s="163"/>
      <c r="P1584" s="163"/>
      <c r="Q1584" s="163"/>
      <c r="R1584" s="163"/>
      <c r="S1584" s="163"/>
      <c r="T1584" s="163"/>
    </row>
    <row r="1585" ht="18.75" hidden="1" customHeight="1">
      <c r="A1585" s="157">
        <v>45806.0</v>
      </c>
      <c r="B1585" s="158">
        <v>15898.0</v>
      </c>
      <c r="C1585" s="158" t="s">
        <v>2851</v>
      </c>
      <c r="D1585" s="158" t="s">
        <v>20687</v>
      </c>
      <c r="E1585" s="158">
        <v>8.0</v>
      </c>
      <c r="F1585" s="158" t="s">
        <v>21352</v>
      </c>
      <c r="G1585" s="158" t="s">
        <v>4380</v>
      </c>
      <c r="H1585" s="159" t="s">
        <v>20635</v>
      </c>
      <c r="I1585" s="160">
        <v>10520.0</v>
      </c>
      <c r="J1585" s="161">
        <v>500.0</v>
      </c>
      <c r="K1585" s="165">
        <v>500.0</v>
      </c>
      <c r="L1585" s="163"/>
      <c r="M1585" s="163"/>
      <c r="N1585" s="163"/>
      <c r="O1585" s="163"/>
      <c r="P1585" s="163"/>
      <c r="Q1585" s="163"/>
      <c r="R1585" s="163"/>
      <c r="S1585" s="163"/>
      <c r="T1585" s="163"/>
    </row>
    <row r="1586" ht="18.75" hidden="1" customHeight="1">
      <c r="A1586" s="166">
        <v>45806.0</v>
      </c>
      <c r="B1586" s="158">
        <v>7349.0</v>
      </c>
      <c r="C1586" s="158" t="s">
        <v>4839</v>
      </c>
      <c r="D1586" s="158"/>
      <c r="E1586" s="158" t="s">
        <v>20634</v>
      </c>
      <c r="F1586" s="158"/>
      <c r="G1586" s="158"/>
      <c r="H1586" s="159"/>
      <c r="I1586" s="160">
        <v>3040.0</v>
      </c>
      <c r="J1586" s="161">
        <v>440.0</v>
      </c>
      <c r="K1586" s="162">
        <v>440.0</v>
      </c>
      <c r="L1586" s="163">
        <v>0.0</v>
      </c>
      <c r="M1586" s="163">
        <v>0.0</v>
      </c>
      <c r="N1586" s="163">
        <v>0.0</v>
      </c>
      <c r="O1586" s="163"/>
      <c r="P1586" s="163"/>
      <c r="Q1586" s="163"/>
      <c r="R1586" s="163"/>
      <c r="S1586" s="163"/>
      <c r="T1586" s="163"/>
    </row>
    <row r="1587" ht="18.75" hidden="1" customHeight="1">
      <c r="A1587" s="166">
        <v>45806.0</v>
      </c>
      <c r="B1587" s="158">
        <v>7350.0</v>
      </c>
      <c r="C1587" s="158" t="s">
        <v>4138</v>
      </c>
      <c r="D1587" s="158"/>
      <c r="E1587" s="158" t="s">
        <v>20634</v>
      </c>
      <c r="F1587" s="158"/>
      <c r="G1587" s="158"/>
      <c r="H1587" s="159"/>
      <c r="I1587" s="160">
        <v>2900.0</v>
      </c>
      <c r="J1587" s="161">
        <v>40.0</v>
      </c>
      <c r="K1587" s="162">
        <v>0.0</v>
      </c>
      <c r="L1587" s="163">
        <v>40.0</v>
      </c>
      <c r="M1587" s="163">
        <v>0.0</v>
      </c>
      <c r="N1587" s="163">
        <v>0.0</v>
      </c>
      <c r="O1587" s="163"/>
      <c r="P1587" s="163"/>
      <c r="Q1587" s="163"/>
      <c r="R1587" s="163"/>
      <c r="S1587" s="163"/>
      <c r="T1587" s="163"/>
    </row>
    <row r="1588" ht="18.75" hidden="1" customHeight="1">
      <c r="A1588" s="166">
        <v>45806.0</v>
      </c>
      <c r="B1588" s="158">
        <v>7351.0</v>
      </c>
      <c r="C1588" s="158" t="s">
        <v>3989</v>
      </c>
      <c r="D1588" s="158"/>
      <c r="E1588" s="158" t="s">
        <v>20634</v>
      </c>
      <c r="F1588" s="158"/>
      <c r="G1588" s="158" t="s">
        <v>20873</v>
      </c>
      <c r="H1588" s="159" t="s">
        <v>20873</v>
      </c>
      <c r="I1588" s="160">
        <v>3560.0</v>
      </c>
      <c r="J1588" s="161">
        <v>440.0</v>
      </c>
      <c r="K1588" s="162">
        <v>0.0</v>
      </c>
      <c r="L1588" s="163">
        <v>440.0</v>
      </c>
      <c r="M1588" s="163">
        <v>0.0</v>
      </c>
      <c r="N1588" s="163">
        <v>0.0</v>
      </c>
      <c r="O1588" s="163"/>
      <c r="P1588" s="163"/>
      <c r="Q1588" s="163"/>
      <c r="R1588" s="163"/>
      <c r="S1588" s="163"/>
      <c r="T1588" s="163"/>
    </row>
    <row r="1589" ht="18.75" hidden="1" customHeight="1">
      <c r="A1589" s="157">
        <v>45806.0</v>
      </c>
      <c r="B1589" s="158">
        <v>15899.0</v>
      </c>
      <c r="C1589" s="158" t="s">
        <v>3823</v>
      </c>
      <c r="D1589" s="158" t="s">
        <v>20687</v>
      </c>
      <c r="E1589" s="158">
        <v>8.0</v>
      </c>
      <c r="F1589" s="158" t="s">
        <v>20801</v>
      </c>
      <c r="G1589" s="158" t="s">
        <v>4332</v>
      </c>
      <c r="H1589" s="159" t="s">
        <v>20635</v>
      </c>
      <c r="I1589" s="160">
        <v>10900.0</v>
      </c>
      <c r="J1589" s="161">
        <v>880.0</v>
      </c>
      <c r="K1589" s="165">
        <v>880.0</v>
      </c>
      <c r="L1589" s="163"/>
      <c r="M1589" s="163"/>
      <c r="N1589" s="163"/>
      <c r="O1589" s="163"/>
      <c r="P1589" s="163"/>
      <c r="Q1589" s="163"/>
      <c r="R1589" s="163"/>
      <c r="S1589" s="163"/>
      <c r="T1589" s="163"/>
    </row>
    <row r="1590" ht="18.75" hidden="1" customHeight="1">
      <c r="A1590" s="157">
        <v>45806.0</v>
      </c>
      <c r="B1590" s="158">
        <v>15900.0</v>
      </c>
      <c r="C1590" s="158" t="s">
        <v>21571</v>
      </c>
      <c r="D1590" s="158" t="s">
        <v>20659</v>
      </c>
      <c r="E1590" s="158">
        <v>14.0</v>
      </c>
      <c r="F1590" s="158" t="s">
        <v>21370</v>
      </c>
      <c r="G1590" s="158" t="s">
        <v>5034</v>
      </c>
      <c r="H1590" s="159" t="s">
        <v>20669</v>
      </c>
      <c r="I1590" s="160">
        <v>10540.0</v>
      </c>
      <c r="J1590" s="161">
        <v>10540.0</v>
      </c>
      <c r="K1590" s="162"/>
      <c r="L1590" s="168">
        <v>10540.0</v>
      </c>
      <c r="M1590" s="163"/>
      <c r="N1590" s="163"/>
      <c r="O1590" s="163"/>
      <c r="P1590" s="163"/>
      <c r="Q1590" s="163"/>
      <c r="R1590" s="163"/>
      <c r="S1590" s="163"/>
      <c r="T1590" s="163"/>
    </row>
    <row r="1591" ht="18.75" hidden="1" customHeight="1">
      <c r="A1591" s="157">
        <v>45806.0</v>
      </c>
      <c r="B1591" s="158">
        <v>15901.0</v>
      </c>
      <c r="C1591" s="158" t="s">
        <v>14229</v>
      </c>
      <c r="D1591" s="158" t="s">
        <v>20695</v>
      </c>
      <c r="E1591" s="158">
        <v>16.0</v>
      </c>
      <c r="F1591" s="158" t="s">
        <v>21046</v>
      </c>
      <c r="G1591" s="158" t="s">
        <v>4949</v>
      </c>
      <c r="H1591" s="159" t="s">
        <v>20635</v>
      </c>
      <c r="I1591" s="160">
        <v>11440.0</v>
      </c>
      <c r="J1591" s="161">
        <v>1720.0</v>
      </c>
      <c r="K1591" s="165">
        <v>1720.0</v>
      </c>
      <c r="L1591" s="163"/>
      <c r="M1591" s="163"/>
      <c r="N1591" s="163"/>
      <c r="O1591" s="163"/>
      <c r="P1591" s="163"/>
      <c r="Q1591" s="163"/>
      <c r="R1591" s="163"/>
      <c r="S1591" s="163"/>
      <c r="T1591" s="163"/>
    </row>
    <row r="1592" ht="18.75" hidden="1" customHeight="1">
      <c r="A1592" s="157">
        <v>45806.0</v>
      </c>
      <c r="B1592" s="158">
        <v>15902.0</v>
      </c>
      <c r="C1592" s="158" t="s">
        <v>357</v>
      </c>
      <c r="D1592" s="158" t="s">
        <v>20687</v>
      </c>
      <c r="E1592" s="158">
        <v>8.0</v>
      </c>
      <c r="F1592" s="158" t="s">
        <v>20699</v>
      </c>
      <c r="G1592" s="158" t="s">
        <v>5035</v>
      </c>
      <c r="H1592" s="159" t="s">
        <v>20635</v>
      </c>
      <c r="I1592" s="160">
        <v>12680.0</v>
      </c>
      <c r="J1592" s="161">
        <v>2660.0</v>
      </c>
      <c r="K1592" s="165">
        <v>2660.0</v>
      </c>
      <c r="L1592" s="163"/>
      <c r="M1592" s="163"/>
      <c r="N1592" s="163"/>
      <c r="O1592" s="163"/>
      <c r="P1592" s="163"/>
      <c r="Q1592" s="163"/>
      <c r="R1592" s="163"/>
      <c r="S1592" s="163"/>
      <c r="T1592" s="163"/>
    </row>
    <row r="1593" ht="18.75" hidden="1" customHeight="1">
      <c r="A1593" s="157">
        <v>45806.0</v>
      </c>
      <c r="B1593" s="158">
        <v>15903.0</v>
      </c>
      <c r="C1593" s="158" t="s">
        <v>20832</v>
      </c>
      <c r="D1593" s="158" t="s">
        <v>20673</v>
      </c>
      <c r="E1593" s="158">
        <v>8.0</v>
      </c>
      <c r="F1593" s="158" t="s">
        <v>20699</v>
      </c>
      <c r="G1593" s="158" t="s">
        <v>5036</v>
      </c>
      <c r="H1593" s="159" t="s">
        <v>20635</v>
      </c>
      <c r="I1593" s="160">
        <v>12840.0</v>
      </c>
      <c r="J1593" s="161">
        <v>3000.0</v>
      </c>
      <c r="K1593" s="165">
        <v>3000.0</v>
      </c>
      <c r="L1593" s="163"/>
      <c r="M1593" s="163"/>
      <c r="N1593" s="163"/>
      <c r="O1593" s="163"/>
      <c r="P1593" s="163"/>
      <c r="Q1593" s="163"/>
      <c r="R1593" s="163"/>
      <c r="S1593" s="163"/>
      <c r="T1593" s="163"/>
    </row>
    <row r="1594" ht="18.75" hidden="1" customHeight="1">
      <c r="A1594" s="157">
        <v>45806.0</v>
      </c>
      <c r="B1594" s="158">
        <v>15904.0</v>
      </c>
      <c r="C1594" s="158" t="s">
        <v>20763</v>
      </c>
      <c r="D1594" s="158" t="s">
        <v>20659</v>
      </c>
      <c r="E1594" s="158">
        <v>14.0</v>
      </c>
      <c r="F1594" s="158" t="s">
        <v>21244</v>
      </c>
      <c r="G1594" s="158" t="s">
        <v>4825</v>
      </c>
      <c r="H1594" s="159" t="s">
        <v>20635</v>
      </c>
      <c r="I1594" s="160">
        <v>12040.0</v>
      </c>
      <c r="J1594" s="161">
        <v>12040.0</v>
      </c>
      <c r="K1594" s="165">
        <v>12040.0</v>
      </c>
      <c r="L1594" s="163"/>
      <c r="M1594" s="163"/>
      <c r="N1594" s="163"/>
      <c r="O1594" s="163"/>
      <c r="P1594" s="163"/>
      <c r="Q1594" s="163"/>
      <c r="R1594" s="163"/>
      <c r="S1594" s="163"/>
      <c r="T1594" s="163"/>
    </row>
    <row r="1595" ht="18.75" hidden="1" customHeight="1">
      <c r="A1595" s="166">
        <v>45806.0</v>
      </c>
      <c r="B1595" s="158">
        <v>7352.0</v>
      </c>
      <c r="C1595" s="158" t="s">
        <v>3980</v>
      </c>
      <c r="D1595" s="158"/>
      <c r="E1595" s="158" t="s">
        <v>20634</v>
      </c>
      <c r="F1595" s="158"/>
      <c r="G1595" s="158"/>
      <c r="H1595" s="159"/>
      <c r="I1595" s="160">
        <v>3720.0</v>
      </c>
      <c r="J1595" s="161">
        <v>1320.0</v>
      </c>
      <c r="K1595" s="162">
        <v>0.0</v>
      </c>
      <c r="L1595" s="163">
        <v>0.0</v>
      </c>
      <c r="M1595" s="163">
        <v>396.0</v>
      </c>
      <c r="N1595" s="163">
        <v>923.9999999999999</v>
      </c>
      <c r="O1595" s="163"/>
      <c r="P1595" s="163"/>
      <c r="Q1595" s="163"/>
      <c r="R1595" s="163"/>
      <c r="S1595" s="163"/>
      <c r="T1595" s="163"/>
    </row>
    <row r="1596" ht="18.75" hidden="1" customHeight="1">
      <c r="A1596" s="157">
        <v>45806.0</v>
      </c>
      <c r="B1596" s="158">
        <v>15905.0</v>
      </c>
      <c r="C1596" s="158" t="s">
        <v>21234</v>
      </c>
      <c r="D1596" s="158" t="s">
        <v>20687</v>
      </c>
      <c r="E1596" s="158">
        <v>8.0</v>
      </c>
      <c r="F1596" s="158" t="s">
        <v>20686</v>
      </c>
      <c r="G1596" s="158" t="s">
        <v>4756</v>
      </c>
      <c r="H1596" s="159" t="s">
        <v>20635</v>
      </c>
      <c r="I1596" s="160">
        <v>10880.0</v>
      </c>
      <c r="J1596" s="161">
        <v>860.0</v>
      </c>
      <c r="K1596" s="165">
        <v>860.0</v>
      </c>
      <c r="L1596" s="163"/>
      <c r="M1596" s="163"/>
      <c r="N1596" s="163"/>
      <c r="O1596" s="163"/>
      <c r="P1596" s="163"/>
      <c r="Q1596" s="163"/>
      <c r="R1596" s="163"/>
      <c r="S1596" s="163"/>
      <c r="T1596" s="163"/>
    </row>
    <row r="1597" ht="18.75" hidden="1" customHeight="1">
      <c r="A1597" s="157">
        <v>45806.0</v>
      </c>
      <c r="B1597" s="158">
        <v>15906.0</v>
      </c>
      <c r="C1597" s="158" t="s">
        <v>21568</v>
      </c>
      <c r="D1597" s="158" t="s">
        <v>20695</v>
      </c>
      <c r="E1597" s="158">
        <v>8.0</v>
      </c>
      <c r="F1597" s="158" t="s">
        <v>21419</v>
      </c>
      <c r="G1597" s="158" t="s">
        <v>5037</v>
      </c>
      <c r="H1597" s="159" t="s">
        <v>20635</v>
      </c>
      <c r="I1597" s="160">
        <v>11720.0</v>
      </c>
      <c r="J1597" s="161">
        <v>2020.0</v>
      </c>
      <c r="K1597" s="165">
        <v>2020.0</v>
      </c>
      <c r="L1597" s="163"/>
      <c r="M1597" s="163"/>
      <c r="N1597" s="163"/>
      <c r="O1597" s="163"/>
      <c r="P1597" s="163"/>
      <c r="Q1597" s="163"/>
      <c r="R1597" s="163"/>
      <c r="S1597" s="163"/>
      <c r="T1597" s="163"/>
    </row>
    <row r="1598" ht="18.75" hidden="1" customHeight="1">
      <c r="A1598" s="157">
        <v>45806.0</v>
      </c>
      <c r="B1598" s="158">
        <v>15907.0</v>
      </c>
      <c r="C1598" s="158" t="s">
        <v>21572</v>
      </c>
      <c r="D1598" s="158" t="s">
        <v>20673</v>
      </c>
      <c r="E1598" s="158">
        <v>12.0</v>
      </c>
      <c r="F1598" s="158" t="s">
        <v>21318</v>
      </c>
      <c r="G1598" s="158" t="s">
        <v>5038</v>
      </c>
      <c r="H1598" s="159" t="s">
        <v>20635</v>
      </c>
      <c r="I1598" s="160">
        <v>14680.0</v>
      </c>
      <c r="J1598" s="161">
        <v>4820.0</v>
      </c>
      <c r="K1598" s="165">
        <v>4820.0</v>
      </c>
      <c r="L1598" s="163"/>
      <c r="M1598" s="163"/>
      <c r="N1598" s="163"/>
      <c r="O1598" s="163"/>
      <c r="P1598" s="163"/>
      <c r="Q1598" s="163"/>
      <c r="R1598" s="163"/>
      <c r="S1598" s="163"/>
      <c r="T1598" s="163"/>
    </row>
    <row r="1599" ht="18.75" hidden="1" customHeight="1">
      <c r="A1599" s="157">
        <v>45806.0</v>
      </c>
      <c r="B1599" s="158">
        <v>15908.0</v>
      </c>
      <c r="C1599" s="158" t="s">
        <v>21573</v>
      </c>
      <c r="D1599" s="158" t="s">
        <v>20659</v>
      </c>
      <c r="E1599" s="158">
        <v>8.0</v>
      </c>
      <c r="F1599" s="158" t="s">
        <v>21574</v>
      </c>
      <c r="G1599" s="158" t="s">
        <v>5039</v>
      </c>
      <c r="H1599" s="159" t="s">
        <v>20635</v>
      </c>
      <c r="I1599" s="160">
        <v>15660.0</v>
      </c>
      <c r="J1599" s="161">
        <v>15660.0</v>
      </c>
      <c r="K1599" s="165">
        <v>15660.0</v>
      </c>
      <c r="L1599" s="163"/>
      <c r="M1599" s="163"/>
      <c r="N1599" s="163"/>
      <c r="O1599" s="163"/>
      <c r="P1599" s="163"/>
      <c r="Q1599" s="163"/>
      <c r="R1599" s="163"/>
      <c r="S1599" s="163"/>
      <c r="T1599" s="163"/>
    </row>
    <row r="1600" ht="18.75" hidden="1" customHeight="1">
      <c r="A1600" s="157">
        <v>45806.0</v>
      </c>
      <c r="B1600" s="158">
        <v>15909.0</v>
      </c>
      <c r="C1600" s="158" t="s">
        <v>3980</v>
      </c>
      <c r="D1600" s="158" t="s">
        <v>20687</v>
      </c>
      <c r="E1600" s="158">
        <v>8.0</v>
      </c>
      <c r="F1600" s="158" t="s">
        <v>20902</v>
      </c>
      <c r="G1600" s="158" t="s">
        <v>5023</v>
      </c>
      <c r="H1600" s="159" t="s">
        <v>20638</v>
      </c>
      <c r="I1600" s="160">
        <v>13000.0</v>
      </c>
      <c r="J1600" s="161">
        <v>2980.0</v>
      </c>
      <c r="K1600" s="162"/>
      <c r="L1600" s="163"/>
      <c r="M1600" s="163"/>
      <c r="N1600" s="164">
        <v>2980.0</v>
      </c>
      <c r="O1600" s="163"/>
      <c r="P1600" s="163"/>
      <c r="Q1600" s="163"/>
      <c r="R1600" s="163"/>
      <c r="S1600" s="163"/>
      <c r="T1600" s="163"/>
    </row>
    <row r="1601" ht="18.75" hidden="1" customHeight="1">
      <c r="A1601" s="157">
        <v>45806.0</v>
      </c>
      <c r="B1601" s="158">
        <v>15910.0</v>
      </c>
      <c r="C1601" s="158" t="s">
        <v>3339</v>
      </c>
      <c r="D1601" s="158" t="s">
        <v>20687</v>
      </c>
      <c r="E1601" s="158">
        <v>4.0</v>
      </c>
      <c r="F1601" s="158" t="s">
        <v>21072</v>
      </c>
      <c r="G1601" s="158" t="s">
        <v>21575</v>
      </c>
      <c r="H1601" s="159" t="s">
        <v>20638</v>
      </c>
      <c r="I1601" s="160">
        <v>14770.0</v>
      </c>
      <c r="J1601" s="161">
        <v>4990.0</v>
      </c>
      <c r="K1601" s="162"/>
      <c r="L1601" s="163"/>
      <c r="M1601" s="163"/>
      <c r="N1601" s="164">
        <v>4990.0</v>
      </c>
      <c r="O1601" s="163"/>
      <c r="P1601" s="163"/>
      <c r="Q1601" s="163"/>
      <c r="R1601" s="163"/>
      <c r="S1601" s="163"/>
      <c r="T1601" s="163"/>
    </row>
    <row r="1602" ht="18.75" hidden="1" customHeight="1">
      <c r="A1602" s="157">
        <v>45806.0</v>
      </c>
      <c r="B1602" s="158">
        <v>15911.0</v>
      </c>
      <c r="C1602" s="158" t="s">
        <v>3424</v>
      </c>
      <c r="D1602" s="158" t="s">
        <v>21058</v>
      </c>
      <c r="E1602" s="158" t="s">
        <v>21059</v>
      </c>
      <c r="F1602" s="158"/>
      <c r="G1602" s="158" t="s">
        <v>5040</v>
      </c>
      <c r="H1602" s="159" t="s">
        <v>20635</v>
      </c>
      <c r="I1602" s="160">
        <v>3420.0</v>
      </c>
      <c r="J1602" s="161">
        <v>3420.0</v>
      </c>
      <c r="K1602" s="165">
        <v>3420.0</v>
      </c>
      <c r="L1602" s="163"/>
      <c r="M1602" s="163"/>
      <c r="N1602" s="163"/>
      <c r="O1602" s="163"/>
      <c r="P1602" s="163"/>
      <c r="Q1602" s="163"/>
      <c r="R1602" s="163"/>
      <c r="S1602" s="163"/>
      <c r="T1602" s="163"/>
    </row>
    <row r="1603" ht="18.75" hidden="1" customHeight="1">
      <c r="A1603" s="157">
        <v>45806.0</v>
      </c>
      <c r="B1603" s="158">
        <v>15912.0</v>
      </c>
      <c r="C1603" s="158" t="s">
        <v>4444</v>
      </c>
      <c r="D1603" s="158" t="s">
        <v>20673</v>
      </c>
      <c r="E1603" s="158">
        <v>12.0</v>
      </c>
      <c r="F1603" s="158" t="s">
        <v>20981</v>
      </c>
      <c r="G1603" s="158" t="s">
        <v>4820</v>
      </c>
      <c r="H1603" s="159" t="s">
        <v>20635</v>
      </c>
      <c r="I1603" s="160">
        <v>10660.0</v>
      </c>
      <c r="J1603" s="161">
        <v>800.0</v>
      </c>
      <c r="K1603" s="165">
        <v>800.0</v>
      </c>
      <c r="L1603" s="163"/>
      <c r="M1603" s="163"/>
      <c r="N1603" s="163"/>
      <c r="O1603" s="163"/>
      <c r="P1603" s="163"/>
      <c r="Q1603" s="163"/>
      <c r="R1603" s="163"/>
      <c r="S1603" s="163"/>
      <c r="T1603" s="163"/>
    </row>
    <row r="1604" ht="18.75" hidden="1" customHeight="1">
      <c r="A1604" s="157">
        <v>45806.0</v>
      </c>
      <c r="B1604" s="158">
        <v>15913.0</v>
      </c>
      <c r="C1604" s="158" t="s">
        <v>14229</v>
      </c>
      <c r="D1604" s="158" t="s">
        <v>20695</v>
      </c>
      <c r="E1604" s="158">
        <v>8.0</v>
      </c>
      <c r="F1604" s="158" t="s">
        <v>20959</v>
      </c>
      <c r="G1604" s="158" t="s">
        <v>4949</v>
      </c>
      <c r="H1604" s="159" t="s">
        <v>20635</v>
      </c>
      <c r="I1604" s="160">
        <v>12860.0</v>
      </c>
      <c r="J1604" s="161">
        <v>3160.0</v>
      </c>
      <c r="K1604" s="165">
        <v>3160.0</v>
      </c>
      <c r="L1604" s="163"/>
      <c r="M1604" s="163"/>
      <c r="N1604" s="163"/>
      <c r="O1604" s="163"/>
      <c r="P1604" s="163"/>
      <c r="Q1604" s="163"/>
      <c r="R1604" s="163"/>
      <c r="S1604" s="163"/>
      <c r="T1604" s="163"/>
    </row>
    <row r="1605" ht="18.75" hidden="1" customHeight="1">
      <c r="A1605" s="157">
        <v>45806.0</v>
      </c>
      <c r="B1605" s="158">
        <v>15914.0</v>
      </c>
      <c r="C1605" s="158" t="s">
        <v>20995</v>
      </c>
      <c r="D1605" s="158" t="s">
        <v>20659</v>
      </c>
      <c r="E1605" s="158">
        <v>8.0</v>
      </c>
      <c r="F1605" s="158" t="s">
        <v>20789</v>
      </c>
      <c r="G1605" s="158" t="s">
        <v>4030</v>
      </c>
      <c r="H1605" s="159" t="s">
        <v>20635</v>
      </c>
      <c r="I1605" s="160">
        <v>14320.0</v>
      </c>
      <c r="J1605" s="161">
        <v>14320.0</v>
      </c>
      <c r="K1605" s="165">
        <v>14320.0</v>
      </c>
      <c r="L1605" s="163"/>
      <c r="M1605" s="163"/>
      <c r="N1605" s="163"/>
      <c r="O1605" s="163"/>
      <c r="P1605" s="163"/>
      <c r="Q1605" s="163"/>
      <c r="R1605" s="163"/>
      <c r="S1605" s="163"/>
      <c r="T1605" s="163"/>
    </row>
    <row r="1606" ht="18.75" hidden="1" customHeight="1">
      <c r="A1606" s="166">
        <v>45806.0</v>
      </c>
      <c r="B1606" s="158">
        <v>7354.0</v>
      </c>
      <c r="C1606" s="158" t="s">
        <v>744</v>
      </c>
      <c r="D1606" s="158"/>
      <c r="E1606" s="158" t="s">
        <v>20634</v>
      </c>
      <c r="F1606" s="158"/>
      <c r="G1606" s="158"/>
      <c r="H1606" s="159"/>
      <c r="I1606" s="160">
        <v>2880.0</v>
      </c>
      <c r="J1606" s="161">
        <v>360.0</v>
      </c>
      <c r="K1606" s="162">
        <v>324.0</v>
      </c>
      <c r="L1606" s="163">
        <v>0.0</v>
      </c>
      <c r="M1606" s="163">
        <v>36.0</v>
      </c>
      <c r="N1606" s="163">
        <v>0.0</v>
      </c>
      <c r="O1606" s="163"/>
      <c r="P1606" s="163"/>
      <c r="Q1606" s="163"/>
      <c r="R1606" s="163"/>
      <c r="S1606" s="163"/>
      <c r="T1606" s="163"/>
    </row>
    <row r="1607" ht="18.75" hidden="1" customHeight="1">
      <c r="A1607" s="157">
        <v>45806.0</v>
      </c>
      <c r="B1607" s="158">
        <v>15915.0</v>
      </c>
      <c r="C1607" s="158" t="s">
        <v>843</v>
      </c>
      <c r="D1607" s="158" t="s">
        <v>20687</v>
      </c>
      <c r="E1607" s="158">
        <v>8.0</v>
      </c>
      <c r="F1607" s="158" t="s">
        <v>21387</v>
      </c>
      <c r="G1607" s="158" t="s">
        <v>4840</v>
      </c>
      <c r="H1607" s="159" t="s">
        <v>20635</v>
      </c>
      <c r="I1607" s="160">
        <v>10760.0</v>
      </c>
      <c r="J1607" s="161">
        <v>740.0</v>
      </c>
      <c r="K1607" s="165">
        <v>740.0</v>
      </c>
      <c r="L1607" s="163"/>
      <c r="M1607" s="163"/>
      <c r="N1607" s="163"/>
      <c r="O1607" s="163"/>
      <c r="P1607" s="163"/>
      <c r="Q1607" s="163"/>
      <c r="R1607" s="163"/>
      <c r="S1607" s="163"/>
      <c r="T1607" s="163"/>
    </row>
    <row r="1608" ht="18.75" hidden="1" customHeight="1">
      <c r="A1608" s="157">
        <v>45806.0</v>
      </c>
      <c r="B1608" s="158">
        <v>15916.0</v>
      </c>
      <c r="C1608" s="158" t="s">
        <v>21380</v>
      </c>
      <c r="D1608" s="158" t="s">
        <v>20673</v>
      </c>
      <c r="E1608" s="158">
        <v>14.0</v>
      </c>
      <c r="F1608" s="158" t="s">
        <v>20684</v>
      </c>
      <c r="G1608" s="158" t="s">
        <v>5041</v>
      </c>
      <c r="H1608" s="159" t="s">
        <v>20635</v>
      </c>
      <c r="I1608" s="160">
        <v>13140.0</v>
      </c>
      <c r="J1608" s="161">
        <v>3280.0</v>
      </c>
      <c r="K1608" s="165">
        <v>3280.0</v>
      </c>
      <c r="L1608" s="163"/>
      <c r="M1608" s="163"/>
      <c r="N1608" s="163"/>
      <c r="O1608" s="163"/>
      <c r="P1608" s="163"/>
      <c r="Q1608" s="163"/>
      <c r="R1608" s="163"/>
      <c r="S1608" s="163"/>
      <c r="T1608" s="163"/>
    </row>
    <row r="1609" ht="18.75" hidden="1" customHeight="1">
      <c r="A1609" s="167">
        <v>45806.02900702546</v>
      </c>
      <c r="B1609" s="158">
        <v>7348.0</v>
      </c>
      <c r="C1609" s="158" t="s">
        <v>4017</v>
      </c>
      <c r="D1609" s="158"/>
      <c r="E1609" s="158" t="s">
        <v>20634</v>
      </c>
      <c r="F1609" s="158"/>
      <c r="G1609" s="158" t="s">
        <v>4500</v>
      </c>
      <c r="H1609" s="159" t="s">
        <v>4500</v>
      </c>
      <c r="I1609" s="160">
        <v>3540.0</v>
      </c>
      <c r="J1609" s="161">
        <v>520.0</v>
      </c>
      <c r="K1609" s="162">
        <v>520.0</v>
      </c>
      <c r="L1609" s="163">
        <v>0.0</v>
      </c>
      <c r="M1609" s="163">
        <v>0.0</v>
      </c>
      <c r="N1609" s="163">
        <v>0.0</v>
      </c>
      <c r="O1609" s="163"/>
      <c r="P1609" s="163"/>
      <c r="Q1609" s="163"/>
      <c r="R1609" s="163"/>
      <c r="S1609" s="163"/>
      <c r="T1609" s="163"/>
    </row>
    <row r="1610" ht="18.75" hidden="1" customHeight="1">
      <c r="A1610" s="157">
        <v>45807.0</v>
      </c>
      <c r="B1610" s="158">
        <v>15917.0</v>
      </c>
      <c r="C1610" s="158" t="s">
        <v>20820</v>
      </c>
      <c r="D1610" s="158" t="s">
        <v>20687</v>
      </c>
      <c r="E1610" s="158">
        <v>8.0</v>
      </c>
      <c r="F1610" s="158" t="s">
        <v>21385</v>
      </c>
      <c r="G1610" s="158" t="s">
        <v>4160</v>
      </c>
      <c r="H1610" s="159" t="s">
        <v>20635</v>
      </c>
      <c r="I1610" s="160">
        <v>14620.0</v>
      </c>
      <c r="J1610" s="161">
        <v>4600.0</v>
      </c>
      <c r="K1610" s="165">
        <v>4600.0</v>
      </c>
      <c r="L1610" s="163"/>
      <c r="M1610" s="163"/>
      <c r="N1610" s="163"/>
      <c r="O1610" s="163"/>
      <c r="P1610" s="163"/>
      <c r="Q1610" s="163"/>
      <c r="R1610" s="163"/>
      <c r="S1610" s="163"/>
      <c r="T1610" s="163"/>
    </row>
    <row r="1611" ht="18.75" hidden="1" customHeight="1">
      <c r="A1611" s="157">
        <v>45807.0</v>
      </c>
      <c r="B1611" s="158">
        <v>15918.0</v>
      </c>
      <c r="C1611" s="158" t="s">
        <v>20829</v>
      </c>
      <c r="D1611" s="158" t="s">
        <v>20659</v>
      </c>
      <c r="E1611" s="158">
        <v>8.0</v>
      </c>
      <c r="F1611" s="158" t="s">
        <v>20790</v>
      </c>
      <c r="G1611" s="158" t="s">
        <v>4490</v>
      </c>
      <c r="H1611" s="159" t="s">
        <v>20635</v>
      </c>
      <c r="I1611" s="160">
        <v>13480.0</v>
      </c>
      <c r="J1611" s="161">
        <v>13480.0</v>
      </c>
      <c r="K1611" s="165">
        <v>13480.0</v>
      </c>
      <c r="L1611" s="163"/>
      <c r="M1611" s="163"/>
      <c r="N1611" s="163"/>
      <c r="O1611" s="163"/>
      <c r="P1611" s="163"/>
      <c r="Q1611" s="163"/>
      <c r="R1611" s="163"/>
      <c r="S1611" s="163"/>
      <c r="T1611" s="163"/>
    </row>
    <row r="1612" ht="18.75" hidden="1" customHeight="1">
      <c r="A1612" s="157">
        <v>45807.0</v>
      </c>
      <c r="B1612" s="158">
        <v>15919.0</v>
      </c>
      <c r="C1612" s="158" t="s">
        <v>4082</v>
      </c>
      <c r="D1612" s="158" t="s">
        <v>20695</v>
      </c>
      <c r="E1612" s="158">
        <v>14.0</v>
      </c>
      <c r="F1612" s="158" t="s">
        <v>21499</v>
      </c>
      <c r="G1612" s="158" t="s">
        <v>5042</v>
      </c>
      <c r="H1612" s="159" t="s">
        <v>20635</v>
      </c>
      <c r="I1612" s="160">
        <v>11240.0</v>
      </c>
      <c r="J1612" s="161">
        <v>1520.0</v>
      </c>
      <c r="K1612" s="165">
        <v>1520.0</v>
      </c>
      <c r="L1612" s="163"/>
      <c r="M1612" s="163"/>
      <c r="N1612" s="163"/>
      <c r="O1612" s="163"/>
      <c r="P1612" s="163"/>
      <c r="Q1612" s="163"/>
      <c r="R1612" s="163"/>
      <c r="S1612" s="163"/>
      <c r="T1612" s="163"/>
    </row>
    <row r="1613" ht="18.75" hidden="1" customHeight="1">
      <c r="A1613" s="166">
        <v>45807.0</v>
      </c>
      <c r="B1613" s="158">
        <v>7356.0</v>
      </c>
      <c r="C1613" s="158" t="s">
        <v>4017</v>
      </c>
      <c r="D1613" s="158"/>
      <c r="E1613" s="158" t="s">
        <v>20634</v>
      </c>
      <c r="F1613" s="158"/>
      <c r="G1613" s="158" t="s">
        <v>4500</v>
      </c>
      <c r="H1613" s="159" t="s">
        <v>4500</v>
      </c>
      <c r="I1613" s="160">
        <v>3780.0</v>
      </c>
      <c r="J1613" s="161">
        <v>1480.0</v>
      </c>
      <c r="K1613" s="162">
        <v>0.0</v>
      </c>
      <c r="L1613" s="163">
        <v>0.0</v>
      </c>
      <c r="M1613" s="163">
        <v>1480.0</v>
      </c>
      <c r="N1613" s="163">
        <v>0.0</v>
      </c>
      <c r="O1613" s="163"/>
      <c r="P1613" s="163"/>
      <c r="Q1613" s="163"/>
      <c r="R1613" s="163"/>
      <c r="S1613" s="163"/>
      <c r="T1613" s="163"/>
    </row>
    <row r="1614" ht="18.75" hidden="1" customHeight="1">
      <c r="A1614" s="166">
        <v>45807.0</v>
      </c>
      <c r="B1614" s="158">
        <v>7357.0</v>
      </c>
      <c r="C1614" s="158" t="s">
        <v>4138</v>
      </c>
      <c r="D1614" s="158"/>
      <c r="E1614" s="158" t="s">
        <v>20634</v>
      </c>
      <c r="F1614" s="158"/>
      <c r="G1614" s="158"/>
      <c r="H1614" s="159"/>
      <c r="I1614" s="160">
        <v>2980.0</v>
      </c>
      <c r="J1614" s="161">
        <v>100.0</v>
      </c>
      <c r="K1614" s="162">
        <v>0.0</v>
      </c>
      <c r="L1614" s="163">
        <v>100.0</v>
      </c>
      <c r="M1614" s="163">
        <v>0.0</v>
      </c>
      <c r="N1614" s="163">
        <v>0.0</v>
      </c>
      <c r="O1614" s="163"/>
      <c r="P1614" s="163"/>
      <c r="Q1614" s="163"/>
      <c r="R1614" s="163"/>
      <c r="S1614" s="163"/>
      <c r="T1614" s="163"/>
    </row>
    <row r="1615" ht="18.75" hidden="1" customHeight="1">
      <c r="A1615" s="166">
        <v>45807.0</v>
      </c>
      <c r="B1615" s="158">
        <v>7358.0</v>
      </c>
      <c r="C1615" s="158" t="s">
        <v>3991</v>
      </c>
      <c r="D1615" s="158"/>
      <c r="E1615" s="158" t="s">
        <v>20634</v>
      </c>
      <c r="F1615" s="158"/>
      <c r="G1615" s="158"/>
      <c r="H1615" s="159"/>
      <c r="I1615" s="160">
        <v>3340.0</v>
      </c>
      <c r="J1615" s="161">
        <v>340.0</v>
      </c>
      <c r="K1615" s="162">
        <v>0.0</v>
      </c>
      <c r="L1615" s="163">
        <v>340.0</v>
      </c>
      <c r="M1615" s="163">
        <v>0.0</v>
      </c>
      <c r="N1615" s="163">
        <v>0.0</v>
      </c>
      <c r="O1615" s="163"/>
      <c r="P1615" s="163"/>
      <c r="Q1615" s="163"/>
      <c r="R1615" s="163"/>
      <c r="S1615" s="163"/>
      <c r="T1615" s="163"/>
    </row>
    <row r="1616" ht="18.75" hidden="1" customHeight="1">
      <c r="A1616" s="157">
        <v>45807.0</v>
      </c>
      <c r="B1616" s="158">
        <v>15920.0</v>
      </c>
      <c r="C1616" s="158" t="s">
        <v>21332</v>
      </c>
      <c r="D1616" s="158" t="s">
        <v>20659</v>
      </c>
      <c r="E1616" s="158">
        <v>8.0</v>
      </c>
      <c r="F1616" s="158" t="s">
        <v>21151</v>
      </c>
      <c r="G1616" s="158" t="s">
        <v>4799</v>
      </c>
      <c r="H1616" s="159" t="s">
        <v>20635</v>
      </c>
      <c r="I1616" s="160">
        <v>11220.0</v>
      </c>
      <c r="J1616" s="161">
        <v>11220.0</v>
      </c>
      <c r="K1616" s="165">
        <v>11220.0</v>
      </c>
      <c r="L1616" s="163"/>
      <c r="M1616" s="163"/>
      <c r="N1616" s="163"/>
      <c r="O1616" s="163"/>
      <c r="P1616" s="163"/>
      <c r="Q1616" s="163"/>
      <c r="R1616" s="163"/>
      <c r="S1616" s="163"/>
      <c r="T1616" s="163"/>
    </row>
    <row r="1617" ht="18.75" hidden="1" customHeight="1">
      <c r="A1617" s="157">
        <v>45807.0</v>
      </c>
      <c r="B1617" s="158">
        <v>15921.0</v>
      </c>
      <c r="C1617" s="158" t="s">
        <v>21576</v>
      </c>
      <c r="D1617" s="158" t="s">
        <v>20687</v>
      </c>
      <c r="E1617" s="158">
        <v>8.0</v>
      </c>
      <c r="F1617" s="158" t="s">
        <v>20955</v>
      </c>
      <c r="G1617" s="158" t="s">
        <v>4577</v>
      </c>
      <c r="H1617" s="159" t="s">
        <v>20635</v>
      </c>
      <c r="I1617" s="160">
        <v>10700.0</v>
      </c>
      <c r="J1617" s="161">
        <v>680.0</v>
      </c>
      <c r="K1617" s="165">
        <v>680.0</v>
      </c>
      <c r="L1617" s="163"/>
      <c r="M1617" s="163"/>
      <c r="N1617" s="163"/>
      <c r="O1617" s="163"/>
      <c r="P1617" s="163"/>
      <c r="Q1617" s="163"/>
      <c r="R1617" s="163"/>
      <c r="S1617" s="163"/>
      <c r="T1617" s="163"/>
    </row>
    <row r="1618" ht="18.75" hidden="1" customHeight="1">
      <c r="A1618" s="157">
        <v>45807.0</v>
      </c>
      <c r="B1618" s="158">
        <v>15922.0</v>
      </c>
      <c r="C1618" s="158" t="s">
        <v>491</v>
      </c>
      <c r="D1618" s="158" t="s">
        <v>20659</v>
      </c>
      <c r="E1618" s="158">
        <v>8.0</v>
      </c>
      <c r="F1618" s="158" t="s">
        <v>20888</v>
      </c>
      <c r="G1618" s="158" t="s">
        <v>21577</v>
      </c>
      <c r="H1618" s="159" t="s">
        <v>20638</v>
      </c>
      <c r="I1618" s="160">
        <v>17440.0</v>
      </c>
      <c r="J1618" s="161">
        <v>17440.0</v>
      </c>
      <c r="K1618" s="162"/>
      <c r="L1618" s="163"/>
      <c r="M1618" s="163"/>
      <c r="N1618" s="168">
        <v>17440.0</v>
      </c>
      <c r="O1618" s="163"/>
      <c r="P1618" s="163"/>
      <c r="Q1618" s="163"/>
      <c r="R1618" s="163"/>
      <c r="S1618" s="163"/>
      <c r="T1618" s="163"/>
    </row>
    <row r="1619" ht="18.75" hidden="1" customHeight="1">
      <c r="A1619" s="166">
        <v>45807.0</v>
      </c>
      <c r="B1619" s="158">
        <v>7359.0</v>
      </c>
      <c r="C1619" s="158" t="s">
        <v>3991</v>
      </c>
      <c r="D1619" s="158"/>
      <c r="E1619" s="158" t="s">
        <v>20634</v>
      </c>
      <c r="F1619" s="158"/>
      <c r="G1619" s="158"/>
      <c r="H1619" s="159"/>
      <c r="I1619" s="160">
        <v>3000.0</v>
      </c>
      <c r="J1619" s="161">
        <v>140.0</v>
      </c>
      <c r="K1619" s="162">
        <v>0.0</v>
      </c>
      <c r="L1619" s="163">
        <v>140.0</v>
      </c>
      <c r="M1619" s="163">
        <v>0.0</v>
      </c>
      <c r="N1619" s="163">
        <v>0.0</v>
      </c>
      <c r="O1619" s="163"/>
      <c r="P1619" s="163"/>
      <c r="Q1619" s="163"/>
      <c r="R1619" s="163"/>
      <c r="S1619" s="163"/>
      <c r="T1619" s="163"/>
    </row>
    <row r="1620" ht="18.75" hidden="1" customHeight="1">
      <c r="A1620" s="166">
        <v>45807.0</v>
      </c>
      <c r="B1620" s="158">
        <v>7360.0</v>
      </c>
      <c r="C1620" s="158" t="s">
        <v>5043</v>
      </c>
      <c r="D1620" s="158"/>
      <c r="E1620" s="158" t="s">
        <v>20634</v>
      </c>
      <c r="F1620" s="158"/>
      <c r="G1620" s="158" t="s">
        <v>21578</v>
      </c>
      <c r="H1620" s="159" t="s">
        <v>21578</v>
      </c>
      <c r="I1620" s="160">
        <v>2480.0</v>
      </c>
      <c r="J1620" s="161">
        <v>260.0</v>
      </c>
      <c r="K1620" s="162">
        <v>0.0</v>
      </c>
      <c r="L1620" s="163">
        <v>260.0</v>
      </c>
      <c r="M1620" s="163">
        <v>0.0</v>
      </c>
      <c r="N1620" s="163">
        <v>0.0</v>
      </c>
      <c r="O1620" s="163"/>
      <c r="P1620" s="163"/>
      <c r="Q1620" s="163"/>
      <c r="R1620" s="163"/>
      <c r="S1620" s="163"/>
      <c r="T1620" s="163"/>
    </row>
    <row r="1621" ht="18.75" hidden="1" customHeight="1">
      <c r="A1621" s="166">
        <v>45807.0</v>
      </c>
      <c r="B1621" s="158">
        <v>7361.0</v>
      </c>
      <c r="C1621" s="158" t="s">
        <v>4017</v>
      </c>
      <c r="D1621" s="158"/>
      <c r="E1621" s="158" t="s">
        <v>20634</v>
      </c>
      <c r="F1621" s="158"/>
      <c r="G1621" s="158" t="s">
        <v>4500</v>
      </c>
      <c r="H1621" s="159" t="s">
        <v>4500</v>
      </c>
      <c r="I1621" s="160">
        <v>4140.0</v>
      </c>
      <c r="J1621" s="161">
        <v>620.0</v>
      </c>
      <c r="K1621" s="162">
        <v>620.0</v>
      </c>
      <c r="L1621" s="163">
        <v>0.0</v>
      </c>
      <c r="M1621" s="163">
        <v>0.0</v>
      </c>
      <c r="N1621" s="163">
        <v>0.0</v>
      </c>
      <c r="O1621" s="163"/>
      <c r="P1621" s="163"/>
      <c r="Q1621" s="163"/>
      <c r="R1621" s="163"/>
      <c r="S1621" s="163"/>
      <c r="T1621" s="163"/>
    </row>
    <row r="1622" ht="18.75" hidden="1" customHeight="1">
      <c r="A1622" s="166">
        <v>45807.0</v>
      </c>
      <c r="B1622" s="158">
        <v>7362.0</v>
      </c>
      <c r="C1622" s="158"/>
      <c r="D1622" s="158"/>
      <c r="E1622" s="158" t="s">
        <v>20634</v>
      </c>
      <c r="F1622" s="158"/>
      <c r="G1622" s="158"/>
      <c r="H1622" s="159"/>
      <c r="I1622" s="160"/>
      <c r="J1622" s="161">
        <v>0.0</v>
      </c>
      <c r="K1622" s="162">
        <v>0.0</v>
      </c>
      <c r="L1622" s="163">
        <v>0.0</v>
      </c>
      <c r="M1622" s="163">
        <v>0.0</v>
      </c>
      <c r="N1622" s="163">
        <v>0.0</v>
      </c>
      <c r="O1622" s="163"/>
      <c r="P1622" s="163"/>
      <c r="Q1622" s="163"/>
      <c r="R1622" s="163"/>
      <c r="S1622" s="163"/>
      <c r="T1622" s="163"/>
    </row>
    <row r="1623" ht="18.75" hidden="1" customHeight="1">
      <c r="A1623" s="157">
        <v>45807.0</v>
      </c>
      <c r="B1623" s="158">
        <v>15923.0</v>
      </c>
      <c r="C1623" s="158" t="s">
        <v>5705</v>
      </c>
      <c r="D1623" s="158" t="s">
        <v>20695</v>
      </c>
      <c r="E1623" s="158">
        <v>14.0</v>
      </c>
      <c r="F1623" s="158" t="s">
        <v>20778</v>
      </c>
      <c r="G1623" s="158" t="s">
        <v>4124</v>
      </c>
      <c r="H1623" s="159" t="s">
        <v>20635</v>
      </c>
      <c r="I1623" s="160">
        <v>13360.0</v>
      </c>
      <c r="J1623" s="161">
        <v>3640.0</v>
      </c>
      <c r="K1623" s="165">
        <v>3640.0</v>
      </c>
      <c r="L1623" s="163"/>
      <c r="M1623" s="163"/>
      <c r="N1623" s="163"/>
      <c r="O1623" s="163"/>
      <c r="P1623" s="163"/>
      <c r="Q1623" s="163"/>
      <c r="R1623" s="163"/>
      <c r="S1623" s="163"/>
      <c r="T1623" s="163"/>
    </row>
    <row r="1624" ht="18.75" hidden="1" customHeight="1">
      <c r="A1624" s="166">
        <v>45807.0</v>
      </c>
      <c r="B1624" s="158">
        <v>7363.0</v>
      </c>
      <c r="C1624" s="158" t="s">
        <v>3265</v>
      </c>
      <c r="D1624" s="158"/>
      <c r="E1624" s="158" t="s">
        <v>20634</v>
      </c>
      <c r="F1624" s="158"/>
      <c r="G1624" s="158"/>
      <c r="H1624" s="159"/>
      <c r="I1624" s="160">
        <v>4360.0</v>
      </c>
      <c r="J1624" s="161">
        <v>840.0</v>
      </c>
      <c r="K1624" s="162">
        <v>0.0</v>
      </c>
      <c r="L1624" s="163">
        <v>0.0</v>
      </c>
      <c r="M1624" s="163">
        <v>0.0</v>
      </c>
      <c r="N1624" s="163">
        <v>840.0</v>
      </c>
      <c r="O1624" s="163"/>
      <c r="P1624" s="163"/>
      <c r="Q1624" s="163"/>
      <c r="R1624" s="163"/>
      <c r="S1624" s="163"/>
      <c r="T1624" s="163"/>
    </row>
    <row r="1625" ht="18.75" hidden="1" customHeight="1">
      <c r="A1625" s="157">
        <v>45807.0</v>
      </c>
      <c r="B1625" s="158">
        <v>15924.0</v>
      </c>
      <c r="C1625" s="158" t="s">
        <v>4017</v>
      </c>
      <c r="D1625" s="158" t="s">
        <v>20687</v>
      </c>
      <c r="E1625" s="158">
        <v>16.0</v>
      </c>
      <c r="F1625" s="158" t="s">
        <v>20894</v>
      </c>
      <c r="G1625" s="158" t="s">
        <v>4500</v>
      </c>
      <c r="H1625" s="159" t="s">
        <v>20635</v>
      </c>
      <c r="I1625" s="160">
        <v>13800.0</v>
      </c>
      <c r="J1625" s="161">
        <v>3760.0</v>
      </c>
      <c r="K1625" s="165">
        <v>3760.0</v>
      </c>
      <c r="L1625" s="163"/>
      <c r="M1625" s="163"/>
      <c r="N1625" s="163"/>
      <c r="O1625" s="163"/>
      <c r="P1625" s="163"/>
      <c r="Q1625" s="163"/>
      <c r="R1625" s="163"/>
      <c r="S1625" s="163"/>
      <c r="T1625" s="163"/>
    </row>
    <row r="1626" ht="18.75" hidden="1" customHeight="1">
      <c r="A1626" s="166">
        <v>45807.0</v>
      </c>
      <c r="B1626" s="158">
        <v>7364.0</v>
      </c>
      <c r="C1626" s="158" t="s">
        <v>4138</v>
      </c>
      <c r="D1626" s="158"/>
      <c r="E1626" s="158" t="s">
        <v>20634</v>
      </c>
      <c r="F1626" s="158"/>
      <c r="G1626" s="158"/>
      <c r="H1626" s="159"/>
      <c r="I1626" s="160">
        <v>2760.0</v>
      </c>
      <c r="J1626" s="161">
        <v>60.0</v>
      </c>
      <c r="K1626" s="162">
        <v>0.0</v>
      </c>
      <c r="L1626" s="163">
        <v>60.0</v>
      </c>
      <c r="M1626" s="163">
        <v>0.0</v>
      </c>
      <c r="N1626" s="163">
        <v>0.0</v>
      </c>
      <c r="O1626" s="163"/>
      <c r="P1626" s="163"/>
      <c r="Q1626" s="163"/>
      <c r="R1626" s="163"/>
      <c r="S1626" s="163"/>
      <c r="T1626" s="163"/>
    </row>
    <row r="1627" ht="18.75" hidden="1" customHeight="1">
      <c r="A1627" s="166">
        <v>45807.0</v>
      </c>
      <c r="B1627" s="158">
        <v>7365.0</v>
      </c>
      <c r="C1627" s="158" t="s">
        <v>744</v>
      </c>
      <c r="D1627" s="158"/>
      <c r="E1627" s="158" t="s">
        <v>20634</v>
      </c>
      <c r="F1627" s="158"/>
      <c r="G1627" s="158"/>
      <c r="H1627" s="159"/>
      <c r="I1627" s="160">
        <v>2820.0</v>
      </c>
      <c r="J1627" s="161">
        <v>60.0</v>
      </c>
      <c r="K1627" s="162">
        <v>0.0</v>
      </c>
      <c r="L1627" s="163">
        <v>0.0</v>
      </c>
      <c r="M1627" s="163">
        <v>60.0</v>
      </c>
      <c r="N1627" s="163">
        <v>0.0</v>
      </c>
      <c r="O1627" s="163"/>
      <c r="P1627" s="163"/>
      <c r="Q1627" s="163"/>
      <c r="R1627" s="163"/>
      <c r="S1627" s="163"/>
      <c r="T1627" s="163"/>
    </row>
    <row r="1628" ht="18.75" hidden="1" customHeight="1">
      <c r="A1628" s="166">
        <v>45807.0</v>
      </c>
      <c r="B1628" s="158">
        <v>7366.0</v>
      </c>
      <c r="C1628" s="158" t="s">
        <v>3986</v>
      </c>
      <c r="D1628" s="158"/>
      <c r="E1628" s="158" t="s">
        <v>20634</v>
      </c>
      <c r="F1628" s="158"/>
      <c r="G1628" s="158"/>
      <c r="H1628" s="159"/>
      <c r="I1628" s="160">
        <v>3980.0</v>
      </c>
      <c r="J1628" s="161">
        <v>1340.0</v>
      </c>
      <c r="K1628" s="162">
        <v>1340.0</v>
      </c>
      <c r="L1628" s="163">
        <v>0.0</v>
      </c>
      <c r="M1628" s="163">
        <v>0.0</v>
      </c>
      <c r="N1628" s="163">
        <v>0.0</v>
      </c>
      <c r="O1628" s="163"/>
      <c r="P1628" s="163"/>
      <c r="Q1628" s="163"/>
      <c r="R1628" s="163"/>
      <c r="S1628" s="163"/>
      <c r="T1628" s="163"/>
    </row>
    <row r="1629" ht="18.75" hidden="1" customHeight="1">
      <c r="A1629" s="166">
        <v>45807.0</v>
      </c>
      <c r="B1629" s="158">
        <v>7367.0</v>
      </c>
      <c r="C1629" s="158" t="s">
        <v>3980</v>
      </c>
      <c r="D1629" s="158"/>
      <c r="E1629" s="158" t="s">
        <v>20634</v>
      </c>
      <c r="F1629" s="158"/>
      <c r="G1629" s="158"/>
      <c r="H1629" s="159"/>
      <c r="I1629" s="160">
        <v>4780.0</v>
      </c>
      <c r="J1629" s="161">
        <v>2500.0</v>
      </c>
      <c r="K1629" s="162">
        <v>750.0</v>
      </c>
      <c r="L1629" s="163">
        <v>0.0</v>
      </c>
      <c r="M1629" s="163">
        <v>0.0</v>
      </c>
      <c r="N1629" s="163">
        <v>1750.0</v>
      </c>
      <c r="O1629" s="163"/>
      <c r="P1629" s="163"/>
      <c r="Q1629" s="163"/>
      <c r="R1629" s="163"/>
      <c r="S1629" s="163"/>
      <c r="T1629" s="163"/>
    </row>
    <row r="1630" ht="18.75" hidden="1" customHeight="1">
      <c r="A1630" s="157">
        <v>45807.0</v>
      </c>
      <c r="B1630" s="158">
        <v>15925.0</v>
      </c>
      <c r="C1630" s="158" t="s">
        <v>3267</v>
      </c>
      <c r="D1630" s="158" t="s">
        <v>20659</v>
      </c>
      <c r="E1630" s="158">
        <v>8.0</v>
      </c>
      <c r="F1630" s="158" t="s">
        <v>21386</v>
      </c>
      <c r="G1630" s="158" t="s">
        <v>5047</v>
      </c>
      <c r="H1630" s="159" t="s">
        <v>20635</v>
      </c>
      <c r="I1630" s="160">
        <v>12500.0</v>
      </c>
      <c r="J1630" s="161">
        <v>12500.0</v>
      </c>
      <c r="K1630" s="165">
        <v>12500.0</v>
      </c>
      <c r="L1630" s="163"/>
      <c r="M1630" s="163"/>
      <c r="N1630" s="163"/>
      <c r="O1630" s="163"/>
      <c r="P1630" s="163"/>
      <c r="Q1630" s="163"/>
      <c r="R1630" s="163"/>
      <c r="S1630" s="163"/>
      <c r="T1630" s="163"/>
    </row>
    <row r="1631" ht="18.75" hidden="1" customHeight="1">
      <c r="A1631" s="157">
        <v>45807.0</v>
      </c>
      <c r="B1631" s="158">
        <v>15926.0</v>
      </c>
      <c r="C1631" s="158" t="s">
        <v>21579</v>
      </c>
      <c r="D1631" s="158" t="s">
        <v>20687</v>
      </c>
      <c r="E1631" s="158">
        <v>8.0</v>
      </c>
      <c r="F1631" s="158" t="s">
        <v>21580</v>
      </c>
      <c r="G1631" s="158" t="s">
        <v>5046</v>
      </c>
      <c r="H1631" s="159" t="s">
        <v>20635</v>
      </c>
      <c r="I1631" s="160">
        <v>11660.0</v>
      </c>
      <c r="J1631" s="161">
        <v>1640.0</v>
      </c>
      <c r="K1631" s="165">
        <v>1640.0</v>
      </c>
      <c r="L1631" s="163"/>
      <c r="M1631" s="163"/>
      <c r="N1631" s="163"/>
      <c r="O1631" s="163"/>
      <c r="P1631" s="163"/>
      <c r="Q1631" s="163"/>
      <c r="R1631" s="163"/>
      <c r="S1631" s="163"/>
      <c r="T1631" s="163"/>
    </row>
    <row r="1632" ht="18.75" hidden="1" customHeight="1">
      <c r="A1632" s="157">
        <v>45807.0</v>
      </c>
      <c r="B1632" s="158">
        <v>15927.0</v>
      </c>
      <c r="C1632" s="158" t="s">
        <v>3923</v>
      </c>
      <c r="D1632" s="158" t="s">
        <v>20695</v>
      </c>
      <c r="E1632" s="158">
        <v>8.0</v>
      </c>
      <c r="F1632" s="158" t="s">
        <v>21581</v>
      </c>
      <c r="G1632" s="158" t="s">
        <v>4650</v>
      </c>
      <c r="H1632" s="159" t="s">
        <v>20635</v>
      </c>
      <c r="I1632" s="160">
        <v>12260.0</v>
      </c>
      <c r="J1632" s="161">
        <v>2560.0</v>
      </c>
      <c r="K1632" s="165">
        <v>2560.0</v>
      </c>
      <c r="L1632" s="163"/>
      <c r="M1632" s="163"/>
      <c r="N1632" s="163"/>
      <c r="O1632" s="163"/>
      <c r="P1632" s="163"/>
      <c r="Q1632" s="163"/>
      <c r="R1632" s="163"/>
      <c r="S1632" s="163"/>
      <c r="T1632" s="163"/>
    </row>
    <row r="1633" ht="18.75" hidden="1" customHeight="1">
      <c r="A1633" s="157">
        <v>45807.0</v>
      </c>
      <c r="B1633" s="158">
        <v>15929.0</v>
      </c>
      <c r="C1633" s="158" t="s">
        <v>20763</v>
      </c>
      <c r="D1633" s="158" t="s">
        <v>5686</v>
      </c>
      <c r="E1633" s="158">
        <v>40.0</v>
      </c>
      <c r="F1633" s="158"/>
      <c r="G1633" s="158" t="s">
        <v>5045</v>
      </c>
      <c r="H1633" s="159" t="s">
        <v>20637</v>
      </c>
      <c r="I1633" s="160">
        <v>22480.0</v>
      </c>
      <c r="J1633" s="161">
        <v>22480.0</v>
      </c>
      <c r="K1633" s="162"/>
      <c r="L1633" s="163"/>
      <c r="M1633" s="168">
        <v>22480.0</v>
      </c>
      <c r="N1633" s="163"/>
      <c r="O1633" s="163"/>
      <c r="P1633" s="163"/>
      <c r="Q1633" s="163"/>
      <c r="R1633" s="163"/>
      <c r="S1633" s="163"/>
      <c r="T1633" s="163"/>
    </row>
    <row r="1634" ht="18.75" hidden="1" customHeight="1">
      <c r="A1634" s="167">
        <v>45807.02901407407</v>
      </c>
      <c r="B1634" s="158">
        <v>7355.0</v>
      </c>
      <c r="C1634" s="158" t="s">
        <v>3980</v>
      </c>
      <c r="D1634" s="158"/>
      <c r="E1634" s="158" t="s">
        <v>20634</v>
      </c>
      <c r="F1634" s="158"/>
      <c r="G1634" s="158"/>
      <c r="H1634" s="159"/>
      <c r="I1634" s="160">
        <v>3640.0</v>
      </c>
      <c r="J1634" s="161">
        <v>1340.0</v>
      </c>
      <c r="K1634" s="162">
        <v>536.0</v>
      </c>
      <c r="L1634" s="163">
        <v>0.0</v>
      </c>
      <c r="M1634" s="163">
        <v>0.0</v>
      </c>
      <c r="N1634" s="163">
        <v>804.0</v>
      </c>
      <c r="O1634" s="163"/>
      <c r="P1634" s="163"/>
      <c r="Q1634" s="163"/>
      <c r="R1634" s="163"/>
      <c r="S1634" s="163"/>
      <c r="T1634" s="163"/>
    </row>
    <row r="1635" ht="18.75" hidden="1" customHeight="1">
      <c r="A1635" s="157">
        <v>45808.0</v>
      </c>
      <c r="B1635" s="158">
        <v>15931.0</v>
      </c>
      <c r="C1635" s="158" t="s">
        <v>21486</v>
      </c>
      <c r="D1635" s="158" t="s">
        <v>20695</v>
      </c>
      <c r="E1635" s="158">
        <v>8.0</v>
      </c>
      <c r="F1635" s="158" t="s">
        <v>21360</v>
      </c>
      <c r="G1635" s="158" t="s">
        <v>21582</v>
      </c>
      <c r="H1635" s="159" t="s">
        <v>20635</v>
      </c>
      <c r="I1635" s="160">
        <v>9880.0</v>
      </c>
      <c r="J1635" s="161">
        <v>180.0</v>
      </c>
      <c r="K1635" s="165">
        <v>180.0</v>
      </c>
      <c r="L1635" s="163"/>
      <c r="M1635" s="163"/>
      <c r="N1635" s="163"/>
      <c r="O1635" s="163"/>
      <c r="P1635" s="163"/>
      <c r="Q1635" s="163"/>
      <c r="R1635" s="163"/>
      <c r="S1635" s="163"/>
      <c r="T1635" s="163"/>
    </row>
    <row r="1636" ht="18.75" hidden="1" customHeight="1">
      <c r="A1636" s="157">
        <v>45808.0</v>
      </c>
      <c r="B1636" s="158">
        <v>15932.0</v>
      </c>
      <c r="C1636" s="158" t="s">
        <v>21583</v>
      </c>
      <c r="D1636" s="158" t="s">
        <v>20687</v>
      </c>
      <c r="E1636" s="158">
        <v>8.0</v>
      </c>
      <c r="F1636" s="158" t="s">
        <v>21551</v>
      </c>
      <c r="G1636" s="158" t="s">
        <v>21584</v>
      </c>
      <c r="H1636" s="159" t="s">
        <v>20638</v>
      </c>
      <c r="I1636" s="160">
        <v>18360.0</v>
      </c>
      <c r="J1636" s="161">
        <v>8340.0</v>
      </c>
      <c r="K1636" s="162"/>
      <c r="L1636" s="163"/>
      <c r="M1636" s="163"/>
      <c r="N1636" s="164">
        <v>8340.0</v>
      </c>
      <c r="O1636" s="163"/>
      <c r="P1636" s="163"/>
      <c r="Q1636" s="163"/>
      <c r="R1636" s="163"/>
      <c r="S1636" s="163"/>
      <c r="T1636" s="163"/>
    </row>
    <row r="1637" ht="18.75" hidden="1" customHeight="1">
      <c r="A1637" s="157">
        <v>45808.0</v>
      </c>
      <c r="B1637" s="158">
        <v>15933.0</v>
      </c>
      <c r="C1637" s="158" t="s">
        <v>21585</v>
      </c>
      <c r="D1637" s="158" t="s">
        <v>20695</v>
      </c>
      <c r="E1637" s="158">
        <v>8.0</v>
      </c>
      <c r="F1637" s="158" t="s">
        <v>21040</v>
      </c>
      <c r="G1637" s="158" t="s">
        <v>21586</v>
      </c>
      <c r="H1637" s="159" t="s">
        <v>20635</v>
      </c>
      <c r="I1637" s="160">
        <v>15940.0</v>
      </c>
      <c r="J1637" s="161">
        <v>6240.0</v>
      </c>
      <c r="K1637" s="165">
        <v>6240.0</v>
      </c>
      <c r="L1637" s="163"/>
      <c r="M1637" s="163"/>
      <c r="N1637" s="163"/>
      <c r="O1637" s="163"/>
      <c r="P1637" s="163"/>
      <c r="Q1637" s="163"/>
      <c r="R1637" s="163"/>
      <c r="S1637" s="163"/>
      <c r="T1637" s="163"/>
    </row>
    <row r="1638" ht="18.75" hidden="1" customHeight="1">
      <c r="A1638" s="157">
        <v>45808.0</v>
      </c>
      <c r="B1638" s="158">
        <v>15934.0</v>
      </c>
      <c r="C1638" s="158" t="s">
        <v>21587</v>
      </c>
      <c r="D1638" s="158" t="s">
        <v>20687</v>
      </c>
      <c r="E1638" s="158">
        <v>14.0</v>
      </c>
      <c r="F1638" s="158" t="s">
        <v>20871</v>
      </c>
      <c r="G1638" s="158" t="s">
        <v>21588</v>
      </c>
      <c r="H1638" s="159" t="s">
        <v>20635</v>
      </c>
      <c r="I1638" s="160">
        <v>10920.0</v>
      </c>
      <c r="J1638" s="161">
        <v>880.0</v>
      </c>
      <c r="K1638" s="165">
        <v>880.0</v>
      </c>
      <c r="L1638" s="163"/>
      <c r="M1638" s="163"/>
      <c r="N1638" s="163"/>
      <c r="O1638" s="163"/>
      <c r="P1638" s="163"/>
      <c r="Q1638" s="163"/>
      <c r="R1638" s="163"/>
      <c r="S1638" s="163"/>
      <c r="T1638" s="163"/>
    </row>
    <row r="1639" ht="18.75" hidden="1" customHeight="1">
      <c r="A1639" s="157">
        <v>45808.0</v>
      </c>
      <c r="B1639" s="158">
        <v>15935.0</v>
      </c>
      <c r="C1639" s="158" t="s">
        <v>21589</v>
      </c>
      <c r="D1639" s="158" t="s">
        <v>20695</v>
      </c>
      <c r="E1639" s="158">
        <v>8.0</v>
      </c>
      <c r="F1639" s="158" t="s">
        <v>21247</v>
      </c>
      <c r="G1639" s="158" t="s">
        <v>21590</v>
      </c>
      <c r="H1639" s="159" t="s">
        <v>20635</v>
      </c>
      <c r="I1639" s="160">
        <v>14560.0</v>
      </c>
      <c r="J1639" s="161">
        <v>4860.0</v>
      </c>
      <c r="K1639" s="165">
        <v>4860.0</v>
      </c>
      <c r="L1639" s="163"/>
      <c r="M1639" s="163"/>
      <c r="N1639" s="163"/>
      <c r="O1639" s="163"/>
      <c r="P1639" s="163"/>
      <c r="Q1639" s="163"/>
      <c r="R1639" s="163"/>
      <c r="S1639" s="163"/>
      <c r="T1639" s="163"/>
    </row>
    <row r="1640" ht="18.75" hidden="1" customHeight="1">
      <c r="A1640" s="157">
        <v>45808.0</v>
      </c>
      <c r="B1640" s="158">
        <v>15936.0</v>
      </c>
      <c r="C1640" s="158" t="s">
        <v>21297</v>
      </c>
      <c r="D1640" s="158" t="s">
        <v>20695</v>
      </c>
      <c r="E1640" s="158">
        <v>8.0</v>
      </c>
      <c r="F1640" s="158" t="s">
        <v>20799</v>
      </c>
      <c r="G1640" s="158" t="s">
        <v>21591</v>
      </c>
      <c r="H1640" s="159" t="s">
        <v>20635</v>
      </c>
      <c r="I1640" s="160">
        <v>10280.0</v>
      </c>
      <c r="J1640" s="161">
        <v>580.0</v>
      </c>
      <c r="K1640" s="165">
        <v>580.0</v>
      </c>
      <c r="L1640" s="163"/>
      <c r="M1640" s="163"/>
      <c r="N1640" s="163"/>
      <c r="O1640" s="163"/>
      <c r="P1640" s="163"/>
      <c r="Q1640" s="163"/>
      <c r="R1640" s="163"/>
      <c r="S1640" s="163"/>
      <c r="T1640" s="163"/>
    </row>
    <row r="1641" ht="18.75" hidden="1" customHeight="1">
      <c r="A1641" s="157">
        <v>45808.0</v>
      </c>
      <c r="B1641" s="158">
        <v>15937.0</v>
      </c>
      <c r="C1641" s="158" t="s">
        <v>21525</v>
      </c>
      <c r="D1641" s="158" t="s">
        <v>20695</v>
      </c>
      <c r="E1641" s="158">
        <v>6.0</v>
      </c>
      <c r="F1641" s="158" t="s">
        <v>21085</v>
      </c>
      <c r="G1641" s="158" t="s">
        <v>21592</v>
      </c>
      <c r="H1641" s="159" t="s">
        <v>20635</v>
      </c>
      <c r="I1641" s="160">
        <v>9960.0</v>
      </c>
      <c r="J1641" s="161">
        <v>120.0</v>
      </c>
      <c r="K1641" s="165">
        <v>120.0</v>
      </c>
      <c r="L1641" s="163"/>
      <c r="M1641" s="163"/>
      <c r="N1641" s="163"/>
      <c r="O1641" s="163"/>
      <c r="P1641" s="163"/>
      <c r="Q1641" s="163"/>
      <c r="R1641" s="163"/>
      <c r="S1641" s="163"/>
      <c r="T1641" s="163"/>
    </row>
    <row r="1642" ht="18.75" hidden="1" customHeight="1">
      <c r="A1642" s="150">
        <v>45810.0</v>
      </c>
      <c r="B1642" s="87">
        <v>15938.0</v>
      </c>
      <c r="C1642" s="87" t="s">
        <v>4017</v>
      </c>
      <c r="D1642" s="87" t="s">
        <v>20695</v>
      </c>
      <c r="E1642" s="152">
        <v>8.0</v>
      </c>
      <c r="F1642" s="87" t="s">
        <v>20710</v>
      </c>
      <c r="G1642" s="87" t="s">
        <v>5048</v>
      </c>
      <c r="H1642" s="145" t="s">
        <v>20635</v>
      </c>
      <c r="I1642" s="146">
        <v>10220.0</v>
      </c>
      <c r="J1642" s="154">
        <v>520.0</v>
      </c>
      <c r="K1642" s="148">
        <v>520.0</v>
      </c>
      <c r="L1642" s="155"/>
      <c r="M1642" s="155"/>
      <c r="N1642" s="156"/>
      <c r="O1642" s="155"/>
      <c r="P1642" s="155"/>
      <c r="Q1642" s="155"/>
      <c r="R1642" s="155"/>
      <c r="S1642" s="155"/>
      <c r="T1642" s="155"/>
    </row>
    <row r="1643" ht="18.75" hidden="1" customHeight="1">
      <c r="A1643" s="169">
        <v>45810.0</v>
      </c>
      <c r="B1643" s="87">
        <v>7369.0</v>
      </c>
      <c r="C1643" s="87" t="s">
        <v>4017</v>
      </c>
      <c r="D1643" s="87"/>
      <c r="E1643" s="87" t="s">
        <v>20634</v>
      </c>
      <c r="F1643" s="87"/>
      <c r="G1643" s="87" t="s">
        <v>4500</v>
      </c>
      <c r="H1643" s="145" t="s">
        <v>4500</v>
      </c>
      <c r="I1643" s="146">
        <v>3520.0</v>
      </c>
      <c r="J1643" s="154">
        <v>940.0</v>
      </c>
      <c r="K1643" s="148">
        <v>940.0</v>
      </c>
      <c r="L1643" s="156">
        <v>0.0</v>
      </c>
      <c r="M1643" s="156">
        <v>0.0</v>
      </c>
      <c r="N1643" s="156">
        <v>0.0</v>
      </c>
      <c r="O1643" s="155"/>
      <c r="P1643" s="155"/>
      <c r="Q1643" s="155"/>
      <c r="R1643" s="155"/>
      <c r="S1643" s="155"/>
      <c r="T1643" s="155"/>
    </row>
    <row r="1644" ht="18.75" hidden="1" customHeight="1">
      <c r="A1644" s="150">
        <v>45810.0</v>
      </c>
      <c r="B1644" s="87">
        <v>15939.0</v>
      </c>
      <c r="C1644" s="87" t="s">
        <v>21593</v>
      </c>
      <c r="D1644" s="87" t="s">
        <v>20673</v>
      </c>
      <c r="E1644" s="87">
        <v>8.0</v>
      </c>
      <c r="F1644" s="87" t="s">
        <v>21594</v>
      </c>
      <c r="G1644" s="87" t="s">
        <v>5050</v>
      </c>
      <c r="H1644" s="145" t="s">
        <v>20635</v>
      </c>
      <c r="I1644" s="146">
        <v>11160.0</v>
      </c>
      <c r="J1644" s="154">
        <v>1320.0</v>
      </c>
      <c r="K1644" s="148">
        <v>1320.0</v>
      </c>
      <c r="L1644" s="156"/>
      <c r="M1644" s="156"/>
      <c r="N1644" s="156"/>
      <c r="O1644" s="155"/>
      <c r="P1644" s="155"/>
      <c r="Q1644" s="155"/>
      <c r="R1644" s="155"/>
      <c r="S1644" s="155"/>
      <c r="T1644" s="155"/>
    </row>
    <row r="1645" ht="18.75" hidden="1" customHeight="1">
      <c r="A1645" s="150">
        <v>45810.0</v>
      </c>
      <c r="B1645" s="87">
        <v>15940.0</v>
      </c>
      <c r="C1645" s="87" t="s">
        <v>3260</v>
      </c>
      <c r="D1645" s="87" t="s">
        <v>20687</v>
      </c>
      <c r="E1645" s="87">
        <v>8.0</v>
      </c>
      <c r="F1645" s="87" t="s">
        <v>21100</v>
      </c>
      <c r="G1645" s="87" t="s">
        <v>4659</v>
      </c>
      <c r="H1645" s="145" t="s">
        <v>20635</v>
      </c>
      <c r="I1645" s="146">
        <v>11160.0</v>
      </c>
      <c r="J1645" s="154">
        <v>1140.0</v>
      </c>
      <c r="K1645" s="148">
        <v>1140.0</v>
      </c>
      <c r="L1645" s="156"/>
      <c r="M1645" s="156"/>
      <c r="N1645" s="156"/>
      <c r="O1645" s="155"/>
      <c r="P1645" s="155"/>
      <c r="Q1645" s="155"/>
      <c r="R1645" s="155"/>
      <c r="S1645" s="155"/>
      <c r="T1645" s="155"/>
    </row>
    <row r="1646" ht="18.75" hidden="1" customHeight="1">
      <c r="A1646" s="150">
        <v>45810.0</v>
      </c>
      <c r="B1646" s="87">
        <v>15941.0</v>
      </c>
      <c r="C1646" s="87" t="s">
        <v>20763</v>
      </c>
      <c r="D1646" s="87" t="s">
        <v>20695</v>
      </c>
      <c r="E1646" s="87">
        <v>8.0</v>
      </c>
      <c r="F1646" s="87" t="s">
        <v>20700</v>
      </c>
      <c r="G1646" s="87" t="s">
        <v>21595</v>
      </c>
      <c r="H1646" s="145" t="s">
        <v>20635</v>
      </c>
      <c r="I1646" s="146">
        <v>11520.0</v>
      </c>
      <c r="J1646" s="154">
        <v>1820.0</v>
      </c>
      <c r="K1646" s="148">
        <v>1820.0</v>
      </c>
      <c r="L1646" s="156"/>
      <c r="M1646" s="156"/>
      <c r="N1646" s="156"/>
      <c r="O1646" s="155"/>
      <c r="P1646" s="155"/>
      <c r="Q1646" s="155"/>
      <c r="R1646" s="155"/>
      <c r="S1646" s="155"/>
      <c r="T1646" s="155"/>
    </row>
    <row r="1647" ht="18.75" hidden="1" customHeight="1">
      <c r="A1647" s="169">
        <v>45810.0</v>
      </c>
      <c r="B1647" s="87">
        <v>7370.0</v>
      </c>
      <c r="C1647" s="87" t="s">
        <v>3980</v>
      </c>
      <c r="D1647" s="87"/>
      <c r="E1647" s="87" t="s">
        <v>20634</v>
      </c>
      <c r="F1647" s="87"/>
      <c r="G1647" s="87"/>
      <c r="H1647" s="145"/>
      <c r="I1647" s="146">
        <v>4160.0</v>
      </c>
      <c r="J1647" s="154">
        <v>1860.0</v>
      </c>
      <c r="K1647" s="148">
        <v>186.0</v>
      </c>
      <c r="L1647" s="156">
        <v>0.0</v>
      </c>
      <c r="M1647" s="156">
        <v>0.0</v>
      </c>
      <c r="N1647" s="156">
        <v>1674.0</v>
      </c>
      <c r="O1647" s="155"/>
      <c r="P1647" s="155"/>
      <c r="Q1647" s="155"/>
      <c r="R1647" s="155"/>
      <c r="S1647" s="155"/>
      <c r="T1647" s="155"/>
    </row>
    <row r="1648" ht="18.75" hidden="1" customHeight="1">
      <c r="A1648" s="150">
        <v>45810.0</v>
      </c>
      <c r="B1648" s="87">
        <v>15942.0</v>
      </c>
      <c r="C1648" s="87" t="s">
        <v>3041</v>
      </c>
      <c r="D1648" s="87" t="s">
        <v>20673</v>
      </c>
      <c r="E1648" s="87">
        <v>8.0</v>
      </c>
      <c r="F1648" s="87" t="s">
        <v>20856</v>
      </c>
      <c r="G1648" s="87" t="s">
        <v>5053</v>
      </c>
      <c r="H1648" s="145" t="s">
        <v>20635</v>
      </c>
      <c r="I1648" s="146">
        <v>12040.0</v>
      </c>
      <c r="J1648" s="154">
        <v>2200.0</v>
      </c>
      <c r="K1648" s="148">
        <v>2200.0</v>
      </c>
      <c r="L1648" s="156"/>
      <c r="M1648" s="156"/>
      <c r="N1648" s="156"/>
      <c r="O1648" s="155"/>
      <c r="P1648" s="155"/>
      <c r="Q1648" s="155"/>
      <c r="R1648" s="155"/>
      <c r="S1648" s="155"/>
      <c r="T1648" s="155"/>
    </row>
    <row r="1649" ht="18.75" hidden="1" customHeight="1">
      <c r="A1649" s="150">
        <v>45810.0</v>
      </c>
      <c r="B1649" s="87">
        <v>15943.0</v>
      </c>
      <c r="C1649" s="87" t="s">
        <v>3823</v>
      </c>
      <c r="D1649" s="87" t="s">
        <v>20659</v>
      </c>
      <c r="E1649" s="87">
        <v>8.0</v>
      </c>
      <c r="F1649" s="87" t="s">
        <v>21352</v>
      </c>
      <c r="G1649" s="87" t="s">
        <v>4332</v>
      </c>
      <c r="H1649" s="145" t="s">
        <v>20635</v>
      </c>
      <c r="I1649" s="146">
        <v>11420.0</v>
      </c>
      <c r="J1649" s="154">
        <v>11420.0</v>
      </c>
      <c r="K1649" s="148">
        <v>11420.0</v>
      </c>
      <c r="L1649" s="156"/>
      <c r="M1649" s="156"/>
      <c r="N1649" s="156"/>
      <c r="O1649" s="155"/>
      <c r="P1649" s="155"/>
      <c r="Q1649" s="155"/>
      <c r="R1649" s="155"/>
      <c r="S1649" s="155"/>
      <c r="T1649" s="155"/>
    </row>
    <row r="1650" ht="18.75" hidden="1" customHeight="1">
      <c r="A1650" s="150">
        <v>45810.0</v>
      </c>
      <c r="B1650" s="87">
        <v>15944.0</v>
      </c>
      <c r="C1650" s="87" t="s">
        <v>4097</v>
      </c>
      <c r="D1650" s="87" t="s">
        <v>20687</v>
      </c>
      <c r="E1650" s="87">
        <v>8.0</v>
      </c>
      <c r="F1650" s="87" t="s">
        <v>21594</v>
      </c>
      <c r="G1650" s="87" t="s">
        <v>4666</v>
      </c>
      <c r="H1650" s="145" t="s">
        <v>20635</v>
      </c>
      <c r="I1650" s="146">
        <v>13060.0</v>
      </c>
      <c r="J1650" s="154">
        <v>3040.0</v>
      </c>
      <c r="K1650" s="148">
        <v>3040.0</v>
      </c>
      <c r="L1650" s="156"/>
      <c r="M1650" s="156"/>
      <c r="N1650" s="156"/>
      <c r="O1650" s="155"/>
      <c r="P1650" s="155"/>
      <c r="Q1650" s="155"/>
      <c r="R1650" s="155"/>
      <c r="S1650" s="155"/>
      <c r="T1650" s="155"/>
    </row>
    <row r="1651" ht="18.75" hidden="1" customHeight="1">
      <c r="A1651" s="169">
        <v>45810.0</v>
      </c>
      <c r="B1651" s="87">
        <v>7371.0</v>
      </c>
      <c r="C1651" s="87" t="s">
        <v>4877</v>
      </c>
      <c r="D1651" s="87"/>
      <c r="E1651" s="87" t="s">
        <v>20634</v>
      </c>
      <c r="F1651" s="87"/>
      <c r="G1651" s="87"/>
      <c r="H1651" s="145"/>
      <c r="I1651" s="146">
        <v>3240.0</v>
      </c>
      <c r="J1651" s="154">
        <v>460.0</v>
      </c>
      <c r="K1651" s="148">
        <v>460.0</v>
      </c>
      <c r="L1651" s="156">
        <v>0.0</v>
      </c>
      <c r="M1651" s="156">
        <v>0.0</v>
      </c>
      <c r="N1651" s="156">
        <v>0.0</v>
      </c>
      <c r="O1651" s="155"/>
      <c r="P1651" s="155"/>
      <c r="Q1651" s="155"/>
      <c r="R1651" s="155"/>
      <c r="S1651" s="155"/>
      <c r="T1651" s="155"/>
    </row>
    <row r="1652" ht="18.75" hidden="1" customHeight="1">
      <c r="A1652" s="150">
        <v>45810.0</v>
      </c>
      <c r="B1652" s="87">
        <v>15945.0</v>
      </c>
      <c r="C1652" s="87" t="s">
        <v>21596</v>
      </c>
      <c r="D1652" s="87" t="s">
        <v>20673</v>
      </c>
      <c r="E1652" s="87">
        <v>8.0</v>
      </c>
      <c r="F1652" s="87" t="s">
        <v>20699</v>
      </c>
      <c r="G1652" s="87" t="s">
        <v>4473</v>
      </c>
      <c r="H1652" s="145" t="s">
        <v>20635</v>
      </c>
      <c r="I1652" s="146">
        <v>11180.0</v>
      </c>
      <c r="J1652" s="154">
        <v>1340.0</v>
      </c>
      <c r="K1652" s="148">
        <v>1340.0</v>
      </c>
      <c r="L1652" s="156"/>
      <c r="M1652" s="156"/>
      <c r="N1652" s="156"/>
      <c r="O1652" s="155"/>
      <c r="P1652" s="155"/>
      <c r="Q1652" s="155"/>
      <c r="R1652" s="155"/>
      <c r="S1652" s="155"/>
      <c r="T1652" s="155"/>
    </row>
    <row r="1653" ht="18.75" hidden="1" customHeight="1">
      <c r="A1653" s="150">
        <v>45810.0</v>
      </c>
      <c r="B1653" s="87">
        <v>15946.0</v>
      </c>
      <c r="C1653" s="87" t="s">
        <v>18536</v>
      </c>
      <c r="D1653" s="87" t="s">
        <v>20695</v>
      </c>
      <c r="E1653" s="87">
        <v>8.0</v>
      </c>
      <c r="F1653" s="87" t="s">
        <v>20806</v>
      </c>
      <c r="G1653" s="87" t="s">
        <v>5054</v>
      </c>
      <c r="H1653" s="145" t="s">
        <v>20635</v>
      </c>
      <c r="I1653" s="146">
        <v>10260.0</v>
      </c>
      <c r="J1653" s="154">
        <v>560.0</v>
      </c>
      <c r="K1653" s="148">
        <v>560.0</v>
      </c>
      <c r="L1653" s="156"/>
      <c r="M1653" s="156"/>
      <c r="N1653" s="156"/>
      <c r="O1653" s="155"/>
      <c r="P1653" s="155"/>
      <c r="Q1653" s="155"/>
      <c r="R1653" s="155"/>
      <c r="S1653" s="155"/>
      <c r="T1653" s="155"/>
    </row>
    <row r="1654" ht="18.75" hidden="1" customHeight="1">
      <c r="A1654" s="169">
        <v>45810.0</v>
      </c>
      <c r="B1654" s="87">
        <v>7372.0</v>
      </c>
      <c r="C1654" s="87" t="s">
        <v>744</v>
      </c>
      <c r="D1654" s="87"/>
      <c r="E1654" s="87" t="s">
        <v>20634</v>
      </c>
      <c r="F1654" s="87"/>
      <c r="G1654" s="87"/>
      <c r="H1654" s="145"/>
      <c r="I1654" s="146">
        <v>3140.0</v>
      </c>
      <c r="J1654" s="154">
        <v>580.0</v>
      </c>
      <c r="K1654" s="148">
        <v>0.0</v>
      </c>
      <c r="L1654" s="156">
        <v>0.0</v>
      </c>
      <c r="M1654" s="156">
        <v>580.0</v>
      </c>
      <c r="N1654" s="156">
        <v>0.0</v>
      </c>
      <c r="O1654" s="155"/>
      <c r="P1654" s="155"/>
      <c r="Q1654" s="155"/>
      <c r="R1654" s="155"/>
      <c r="S1654" s="155"/>
      <c r="T1654" s="155"/>
    </row>
    <row r="1655" ht="18.75" hidden="1" customHeight="1">
      <c r="A1655" s="150">
        <v>45810.0</v>
      </c>
      <c r="B1655" s="87">
        <v>15947.0</v>
      </c>
      <c r="C1655" s="87" t="s">
        <v>20882</v>
      </c>
      <c r="D1655" s="87" t="s">
        <v>20687</v>
      </c>
      <c r="E1655" s="87">
        <v>8.0</v>
      </c>
      <c r="F1655" s="87" t="s">
        <v>21428</v>
      </c>
      <c r="G1655" s="87" t="s">
        <v>5055</v>
      </c>
      <c r="H1655" s="145" t="s">
        <v>20635</v>
      </c>
      <c r="I1655" s="146">
        <v>15860.0</v>
      </c>
      <c r="J1655" s="154">
        <v>5840.0</v>
      </c>
      <c r="K1655" s="148">
        <v>5840.0</v>
      </c>
      <c r="L1655" s="156"/>
      <c r="M1655" s="156"/>
      <c r="N1655" s="156"/>
      <c r="O1655" s="155"/>
      <c r="P1655" s="155"/>
      <c r="Q1655" s="155"/>
      <c r="R1655" s="155"/>
      <c r="S1655" s="155"/>
      <c r="T1655" s="155"/>
    </row>
    <row r="1656" ht="18.75" hidden="1" customHeight="1">
      <c r="A1656" s="169">
        <v>45810.0</v>
      </c>
      <c r="B1656" s="87">
        <v>7373.0</v>
      </c>
      <c r="C1656" s="87" t="s">
        <v>4454</v>
      </c>
      <c r="D1656" s="87"/>
      <c r="E1656" s="87" t="s">
        <v>20634</v>
      </c>
      <c r="F1656" s="87"/>
      <c r="G1656" s="87" t="s">
        <v>8976</v>
      </c>
      <c r="H1656" s="145" t="s">
        <v>8976</v>
      </c>
      <c r="I1656" s="146">
        <v>3300.0</v>
      </c>
      <c r="J1656" s="154">
        <v>320.0</v>
      </c>
      <c r="K1656" s="148">
        <v>0.0</v>
      </c>
      <c r="L1656" s="156">
        <v>0.0</v>
      </c>
      <c r="M1656" s="156">
        <v>320.0</v>
      </c>
      <c r="N1656" s="156">
        <v>0.0</v>
      </c>
      <c r="O1656" s="155"/>
      <c r="P1656" s="155"/>
      <c r="Q1656" s="155"/>
      <c r="R1656" s="155"/>
      <c r="S1656" s="155"/>
      <c r="T1656" s="155"/>
    </row>
    <row r="1657" ht="18.75" hidden="1" customHeight="1">
      <c r="A1657" s="150">
        <v>45810.0</v>
      </c>
      <c r="B1657" s="87">
        <v>15948.0</v>
      </c>
      <c r="C1657" s="87" t="s">
        <v>20763</v>
      </c>
      <c r="D1657" s="87" t="s">
        <v>20673</v>
      </c>
      <c r="E1657" s="87">
        <v>8.0</v>
      </c>
      <c r="F1657" s="87" t="s">
        <v>20902</v>
      </c>
      <c r="G1657" s="87" t="s">
        <v>5056</v>
      </c>
      <c r="H1657" s="145" t="s">
        <v>20638</v>
      </c>
      <c r="I1657" s="146">
        <v>18880.0</v>
      </c>
      <c r="J1657" s="154">
        <v>9040.0</v>
      </c>
      <c r="K1657" s="148"/>
      <c r="L1657" s="156"/>
      <c r="M1657" s="156"/>
      <c r="N1657" s="156">
        <v>9040.0</v>
      </c>
      <c r="O1657" s="155"/>
      <c r="P1657" s="155"/>
      <c r="Q1657" s="155"/>
      <c r="R1657" s="155"/>
      <c r="S1657" s="155"/>
      <c r="T1657" s="155"/>
    </row>
    <row r="1658" ht="18.75" hidden="1" customHeight="1">
      <c r="A1658" s="169">
        <v>45810.0</v>
      </c>
      <c r="B1658" s="87">
        <v>7374.0</v>
      </c>
      <c r="C1658" s="87" t="s">
        <v>5057</v>
      </c>
      <c r="D1658" s="87"/>
      <c r="E1658" s="87" t="s">
        <v>20634</v>
      </c>
      <c r="F1658" s="87"/>
      <c r="G1658" s="87"/>
      <c r="H1658" s="145"/>
      <c r="I1658" s="146">
        <v>3980.0</v>
      </c>
      <c r="J1658" s="154">
        <v>1100.0</v>
      </c>
      <c r="K1658" s="148">
        <v>1100.0</v>
      </c>
      <c r="L1658" s="156">
        <v>0.0</v>
      </c>
      <c r="M1658" s="156">
        <v>0.0</v>
      </c>
      <c r="N1658" s="156">
        <v>0.0</v>
      </c>
      <c r="O1658" s="155"/>
      <c r="P1658" s="155"/>
      <c r="Q1658" s="155"/>
      <c r="R1658" s="155"/>
      <c r="S1658" s="155"/>
      <c r="T1658" s="155"/>
    </row>
    <row r="1659" ht="18.75" hidden="1" customHeight="1">
      <c r="A1659" s="169">
        <v>45810.0</v>
      </c>
      <c r="B1659" s="87">
        <v>7375.0</v>
      </c>
      <c r="C1659" s="87" t="s">
        <v>744</v>
      </c>
      <c r="D1659" s="87"/>
      <c r="E1659" s="87" t="s">
        <v>20634</v>
      </c>
      <c r="F1659" s="87"/>
      <c r="G1659" s="87"/>
      <c r="H1659" s="145"/>
      <c r="I1659" s="146">
        <v>3200.0</v>
      </c>
      <c r="J1659" s="154">
        <v>660.0</v>
      </c>
      <c r="K1659" s="148">
        <v>0.0</v>
      </c>
      <c r="L1659" s="156">
        <v>0.0</v>
      </c>
      <c r="M1659" s="156">
        <v>660.0</v>
      </c>
      <c r="N1659" s="156">
        <v>0.0</v>
      </c>
      <c r="O1659" s="155"/>
      <c r="P1659" s="155"/>
      <c r="Q1659" s="155"/>
      <c r="R1659" s="155"/>
      <c r="S1659" s="155"/>
      <c r="T1659" s="155"/>
    </row>
    <row r="1660" ht="18.75" hidden="1" customHeight="1">
      <c r="A1660" s="169">
        <v>45810.0</v>
      </c>
      <c r="B1660" s="87">
        <v>7376.0</v>
      </c>
      <c r="C1660" s="87" t="s">
        <v>5058</v>
      </c>
      <c r="D1660" s="87"/>
      <c r="E1660" s="87" t="s">
        <v>20634</v>
      </c>
      <c r="F1660" s="87"/>
      <c r="G1660" s="87"/>
      <c r="H1660" s="145"/>
      <c r="I1660" s="146">
        <v>3620.0</v>
      </c>
      <c r="J1660" s="154">
        <v>1360.0</v>
      </c>
      <c r="K1660" s="148">
        <v>951.9999999999999</v>
      </c>
      <c r="L1660" s="156">
        <v>0.0</v>
      </c>
      <c r="M1660" s="156">
        <v>408.0</v>
      </c>
      <c r="N1660" s="156">
        <v>0.0</v>
      </c>
      <c r="O1660" s="155"/>
      <c r="P1660" s="155"/>
      <c r="Q1660" s="155"/>
      <c r="R1660" s="155"/>
      <c r="S1660" s="155"/>
      <c r="T1660" s="155"/>
    </row>
    <row r="1661" ht="18.75" hidden="1" customHeight="1">
      <c r="A1661" s="150">
        <v>45810.0</v>
      </c>
      <c r="B1661" s="87">
        <v>15949.0</v>
      </c>
      <c r="C1661" s="87" t="s">
        <v>2851</v>
      </c>
      <c r="D1661" s="87" t="s">
        <v>20687</v>
      </c>
      <c r="E1661" s="87">
        <v>8.0</v>
      </c>
      <c r="F1661" s="87" t="s">
        <v>20854</v>
      </c>
      <c r="G1661" s="87" t="s">
        <v>4920</v>
      </c>
      <c r="H1661" s="145" t="s">
        <v>20635</v>
      </c>
      <c r="I1661" s="146">
        <v>11440.0</v>
      </c>
      <c r="J1661" s="154">
        <v>1420.0</v>
      </c>
      <c r="K1661" s="148">
        <v>1420.0</v>
      </c>
      <c r="L1661" s="156"/>
      <c r="M1661" s="156"/>
      <c r="N1661" s="156"/>
      <c r="O1661" s="155"/>
      <c r="P1661" s="155"/>
      <c r="Q1661" s="155"/>
      <c r="R1661" s="155"/>
      <c r="S1661" s="155"/>
      <c r="T1661" s="155"/>
    </row>
    <row r="1662" ht="18.75" hidden="1" customHeight="1">
      <c r="A1662" s="150">
        <v>45810.0</v>
      </c>
      <c r="B1662" s="87">
        <v>15950.0</v>
      </c>
      <c r="C1662" s="87" t="s">
        <v>19529</v>
      </c>
      <c r="D1662" s="87" t="s">
        <v>20695</v>
      </c>
      <c r="E1662" s="87">
        <v>8.0</v>
      </c>
      <c r="F1662" s="87" t="s">
        <v>20764</v>
      </c>
      <c r="G1662" s="87" t="s">
        <v>4921</v>
      </c>
      <c r="H1662" s="145" t="s">
        <v>20638</v>
      </c>
      <c r="I1662" s="146">
        <v>19420.0</v>
      </c>
      <c r="J1662" s="154">
        <v>9720.0</v>
      </c>
      <c r="K1662" s="148"/>
      <c r="L1662" s="156"/>
      <c r="M1662" s="156"/>
      <c r="N1662" s="156">
        <v>9720.0</v>
      </c>
      <c r="O1662" s="155"/>
      <c r="P1662" s="155"/>
      <c r="Q1662" s="155"/>
      <c r="R1662" s="155"/>
      <c r="S1662" s="155"/>
      <c r="T1662" s="155"/>
    </row>
    <row r="1663" ht="18.75" hidden="1" customHeight="1">
      <c r="A1663" s="150">
        <v>45810.0</v>
      </c>
      <c r="B1663" s="87">
        <v>15951.0</v>
      </c>
      <c r="C1663" s="87" t="s">
        <v>21597</v>
      </c>
      <c r="D1663" s="87" t="s">
        <v>20673</v>
      </c>
      <c r="E1663" s="87">
        <v>6.0</v>
      </c>
      <c r="F1663" s="87" t="s">
        <v>21466</v>
      </c>
      <c r="G1663" s="87" t="s">
        <v>5059</v>
      </c>
      <c r="H1663" s="145" t="s">
        <v>20635</v>
      </c>
      <c r="I1663" s="146">
        <v>10300.0</v>
      </c>
      <c r="J1663" s="154">
        <v>480.0</v>
      </c>
      <c r="K1663" s="148">
        <v>480.0</v>
      </c>
      <c r="L1663" s="156"/>
      <c r="M1663" s="156"/>
      <c r="N1663" s="156"/>
      <c r="O1663" s="155"/>
      <c r="P1663" s="155"/>
      <c r="Q1663" s="155"/>
      <c r="R1663" s="155"/>
      <c r="S1663" s="155"/>
      <c r="T1663" s="155"/>
    </row>
    <row r="1664" ht="18.75" hidden="1" customHeight="1">
      <c r="A1664" s="150">
        <v>45810.0</v>
      </c>
      <c r="B1664" s="87">
        <v>15953.0</v>
      </c>
      <c r="C1664" s="87"/>
      <c r="D1664" s="87" t="s">
        <v>20659</v>
      </c>
      <c r="E1664" s="87">
        <v>5.0</v>
      </c>
      <c r="F1664" s="87" t="s">
        <v>20952</v>
      </c>
      <c r="G1664" s="87" t="s">
        <v>5060</v>
      </c>
      <c r="H1664" s="145" t="s">
        <v>20635</v>
      </c>
      <c r="I1664" s="146">
        <v>11000.0</v>
      </c>
      <c r="J1664" s="154">
        <v>11000.0</v>
      </c>
      <c r="K1664" s="148">
        <v>11000.0</v>
      </c>
      <c r="L1664" s="156"/>
      <c r="M1664" s="156"/>
      <c r="N1664" s="156"/>
      <c r="O1664" s="155"/>
      <c r="P1664" s="155"/>
      <c r="Q1664" s="155"/>
      <c r="R1664" s="155"/>
      <c r="S1664" s="155"/>
      <c r="T1664" s="155"/>
    </row>
    <row r="1665" ht="18.75" hidden="1" customHeight="1">
      <c r="A1665" s="170">
        <v>45810.0</v>
      </c>
      <c r="B1665" s="171">
        <v>15954.0</v>
      </c>
      <c r="C1665" s="171" t="s">
        <v>21598</v>
      </c>
      <c r="D1665" s="171" t="s">
        <v>20687</v>
      </c>
      <c r="E1665" s="171">
        <v>8.0</v>
      </c>
      <c r="F1665" s="171" t="s">
        <v>20806</v>
      </c>
      <c r="G1665" s="171" t="s">
        <v>4921</v>
      </c>
      <c r="H1665" s="172" t="s">
        <v>20638</v>
      </c>
      <c r="I1665" s="173">
        <v>17500.0</v>
      </c>
      <c r="J1665" s="174">
        <v>7480.0</v>
      </c>
      <c r="K1665" s="175"/>
      <c r="L1665" s="176"/>
      <c r="M1665" s="176"/>
      <c r="N1665" s="177">
        <v>7480.0</v>
      </c>
      <c r="O1665" s="163"/>
      <c r="P1665" s="163"/>
      <c r="Q1665" s="163"/>
      <c r="R1665" s="163"/>
      <c r="S1665" s="163"/>
      <c r="T1665" s="163"/>
    </row>
    <row r="1666" ht="18.75" hidden="1" customHeight="1">
      <c r="A1666" s="170">
        <v>45810.0</v>
      </c>
      <c r="B1666" s="171">
        <v>15955.0</v>
      </c>
      <c r="C1666" s="171" t="s">
        <v>21599</v>
      </c>
      <c r="D1666" s="171" t="s">
        <v>20695</v>
      </c>
      <c r="E1666" s="171">
        <v>8.0</v>
      </c>
      <c r="F1666" s="171" t="s">
        <v>20700</v>
      </c>
      <c r="G1666" s="171" t="s">
        <v>5061</v>
      </c>
      <c r="H1666" s="172" t="s">
        <v>20669</v>
      </c>
      <c r="I1666" s="173">
        <v>10780.0</v>
      </c>
      <c r="J1666" s="174">
        <v>1080.0</v>
      </c>
      <c r="K1666" s="175"/>
      <c r="L1666" s="178">
        <v>1080.0</v>
      </c>
      <c r="M1666" s="176"/>
      <c r="N1666" s="176"/>
      <c r="O1666" s="163"/>
      <c r="P1666" s="163"/>
      <c r="Q1666" s="163"/>
      <c r="R1666" s="163"/>
      <c r="S1666" s="163"/>
      <c r="T1666" s="163"/>
    </row>
    <row r="1667" ht="18.75" hidden="1" customHeight="1">
      <c r="A1667" s="170">
        <v>45810.0</v>
      </c>
      <c r="B1667" s="171">
        <v>15956.0</v>
      </c>
      <c r="C1667" s="171" t="s">
        <v>20853</v>
      </c>
      <c r="D1667" s="171" t="s">
        <v>20687</v>
      </c>
      <c r="E1667" s="171">
        <v>8.0</v>
      </c>
      <c r="F1667" s="171" t="s">
        <v>20806</v>
      </c>
      <c r="G1667" s="171" t="s">
        <v>4921</v>
      </c>
      <c r="H1667" s="172" t="s">
        <v>20638</v>
      </c>
      <c r="I1667" s="173">
        <v>17500.0</v>
      </c>
      <c r="J1667" s="174">
        <v>7480.0</v>
      </c>
      <c r="K1667" s="175"/>
      <c r="L1667" s="178"/>
      <c r="M1667" s="176"/>
      <c r="N1667" s="177">
        <v>7480.0</v>
      </c>
      <c r="O1667" s="163"/>
      <c r="P1667" s="163"/>
      <c r="Q1667" s="163"/>
      <c r="R1667" s="163"/>
      <c r="S1667" s="163"/>
      <c r="T1667" s="163"/>
    </row>
    <row r="1668" ht="18.75" hidden="1" customHeight="1">
      <c r="A1668" s="170">
        <v>45810.0</v>
      </c>
      <c r="B1668" s="171">
        <v>15957.0</v>
      </c>
      <c r="C1668" s="171" t="s">
        <v>3265</v>
      </c>
      <c r="D1668" s="171" t="s">
        <v>20695</v>
      </c>
      <c r="E1668" s="171">
        <v>8.0</v>
      </c>
      <c r="F1668" s="171" t="s">
        <v>20699</v>
      </c>
      <c r="G1668" s="171" t="s">
        <v>196</v>
      </c>
      <c r="H1668" s="172" t="s">
        <v>20635</v>
      </c>
      <c r="I1668" s="173">
        <v>10720.0</v>
      </c>
      <c r="J1668" s="174">
        <v>1020.0</v>
      </c>
      <c r="K1668" s="179">
        <v>1020.0</v>
      </c>
      <c r="L1668" s="178"/>
      <c r="M1668" s="176"/>
      <c r="N1668" s="176"/>
      <c r="O1668" s="163"/>
      <c r="P1668" s="163"/>
      <c r="Q1668" s="163"/>
      <c r="R1668" s="163"/>
      <c r="S1668" s="163"/>
      <c r="T1668" s="163"/>
    </row>
    <row r="1669" ht="18.75" hidden="1" customHeight="1">
      <c r="A1669" s="170">
        <v>45810.0</v>
      </c>
      <c r="B1669" s="171">
        <v>15958.0</v>
      </c>
      <c r="C1669" s="171" t="s">
        <v>4087</v>
      </c>
      <c r="D1669" s="171" t="s">
        <v>20687</v>
      </c>
      <c r="E1669" s="171">
        <v>8.0</v>
      </c>
      <c r="F1669" s="171"/>
      <c r="G1669" s="171" t="s">
        <v>3823</v>
      </c>
      <c r="H1669" s="172" t="s">
        <v>20635</v>
      </c>
      <c r="I1669" s="173">
        <v>10980.0</v>
      </c>
      <c r="J1669" s="174">
        <v>960.0</v>
      </c>
      <c r="K1669" s="179">
        <v>960.0</v>
      </c>
      <c r="L1669" s="178"/>
      <c r="M1669" s="176"/>
      <c r="N1669" s="176"/>
      <c r="O1669" s="163"/>
      <c r="P1669" s="163"/>
      <c r="Q1669" s="163"/>
      <c r="R1669" s="163"/>
      <c r="S1669" s="163"/>
      <c r="T1669" s="163"/>
    </row>
    <row r="1670" ht="18.75" hidden="1" customHeight="1">
      <c r="A1670" s="180">
        <v>45810.0</v>
      </c>
      <c r="B1670" s="171">
        <v>7440.0</v>
      </c>
      <c r="C1670" s="171" t="s">
        <v>1061</v>
      </c>
      <c r="D1670" s="171"/>
      <c r="E1670" s="171" t="s">
        <v>20634</v>
      </c>
      <c r="F1670" s="171"/>
      <c r="G1670" s="171" t="s">
        <v>21600</v>
      </c>
      <c r="H1670" s="172" t="s">
        <v>21600</v>
      </c>
      <c r="I1670" s="173">
        <v>3680.0</v>
      </c>
      <c r="J1670" s="174">
        <v>960.0</v>
      </c>
      <c r="K1670" s="179">
        <v>0.0</v>
      </c>
      <c r="L1670" s="178">
        <v>960.0</v>
      </c>
      <c r="M1670" s="177">
        <v>0.0</v>
      </c>
      <c r="N1670" s="178">
        <v>0.0</v>
      </c>
      <c r="O1670" s="163"/>
      <c r="P1670" s="163"/>
      <c r="Q1670" s="163"/>
      <c r="R1670" s="163"/>
      <c r="S1670" s="163"/>
      <c r="T1670" s="163"/>
    </row>
    <row r="1671" ht="18.75" hidden="1" customHeight="1">
      <c r="A1671" s="181">
        <v>45810.029006805555</v>
      </c>
      <c r="B1671" s="87">
        <v>7368.0</v>
      </c>
      <c r="C1671" s="87" t="s">
        <v>4031</v>
      </c>
      <c r="D1671" s="87"/>
      <c r="E1671" s="87" t="s">
        <v>20634</v>
      </c>
      <c r="F1671" s="87"/>
      <c r="G1671" s="87" t="s">
        <v>20697</v>
      </c>
      <c r="H1671" s="145" t="s">
        <v>20697</v>
      </c>
      <c r="I1671" s="146">
        <v>3340.0</v>
      </c>
      <c r="J1671" s="154">
        <v>580.0</v>
      </c>
      <c r="K1671" s="148">
        <v>580.0</v>
      </c>
      <c r="L1671" s="156">
        <v>0.0</v>
      </c>
      <c r="M1671" s="156">
        <v>0.0</v>
      </c>
      <c r="N1671" s="156">
        <v>0.0</v>
      </c>
      <c r="O1671" s="155"/>
      <c r="P1671" s="155"/>
      <c r="Q1671" s="155"/>
      <c r="R1671" s="155"/>
      <c r="S1671" s="155"/>
      <c r="T1671" s="155"/>
    </row>
    <row r="1672" ht="18.75" hidden="1" customHeight="1">
      <c r="A1672" s="170">
        <v>45811.0</v>
      </c>
      <c r="B1672" s="171">
        <v>15959.0</v>
      </c>
      <c r="C1672" s="171" t="s">
        <v>21101</v>
      </c>
      <c r="D1672" s="171" t="s">
        <v>20687</v>
      </c>
      <c r="E1672" s="171">
        <v>8.0</v>
      </c>
      <c r="F1672" s="171" t="s">
        <v>21175</v>
      </c>
      <c r="G1672" s="171" t="s">
        <v>5056</v>
      </c>
      <c r="H1672" s="172" t="s">
        <v>20638</v>
      </c>
      <c r="I1672" s="173">
        <v>19500.0</v>
      </c>
      <c r="J1672" s="174">
        <v>9480.0</v>
      </c>
      <c r="K1672" s="179"/>
      <c r="L1672" s="178"/>
      <c r="M1672" s="176"/>
      <c r="N1672" s="177">
        <v>9480.0</v>
      </c>
      <c r="O1672" s="163"/>
      <c r="P1672" s="163"/>
      <c r="Q1672" s="163"/>
      <c r="R1672" s="163"/>
      <c r="S1672" s="163"/>
      <c r="T1672" s="163"/>
    </row>
    <row r="1673" ht="18.75" hidden="1" customHeight="1">
      <c r="A1673" s="170">
        <v>45811.0</v>
      </c>
      <c r="B1673" s="171">
        <v>15960.0</v>
      </c>
      <c r="C1673" s="171" t="s">
        <v>20829</v>
      </c>
      <c r="D1673" s="171" t="s">
        <v>20673</v>
      </c>
      <c r="E1673" s="171">
        <v>8.0</v>
      </c>
      <c r="F1673" s="171" t="s">
        <v>20700</v>
      </c>
      <c r="G1673" s="171" t="s">
        <v>4548</v>
      </c>
      <c r="H1673" s="172" t="s">
        <v>20635</v>
      </c>
      <c r="I1673" s="173">
        <v>14400.0</v>
      </c>
      <c r="J1673" s="174">
        <v>4560.0</v>
      </c>
      <c r="K1673" s="179">
        <v>4560.0</v>
      </c>
      <c r="L1673" s="178"/>
      <c r="M1673" s="176"/>
      <c r="N1673" s="176"/>
      <c r="O1673" s="163"/>
      <c r="P1673" s="163"/>
      <c r="Q1673" s="163"/>
      <c r="R1673" s="163"/>
      <c r="S1673" s="163"/>
      <c r="T1673" s="163"/>
    </row>
    <row r="1674" ht="18.75" hidden="1" customHeight="1">
      <c r="A1674" s="170">
        <v>45811.0</v>
      </c>
      <c r="B1674" s="171">
        <v>15961.0</v>
      </c>
      <c r="C1674" s="171" t="s">
        <v>4018</v>
      </c>
      <c r="D1674" s="171" t="s">
        <v>20659</v>
      </c>
      <c r="E1674" s="171" t="s">
        <v>132</v>
      </c>
      <c r="F1674" s="171" t="s">
        <v>20800</v>
      </c>
      <c r="G1674" s="171" t="s">
        <v>5081</v>
      </c>
      <c r="H1674" s="172" t="s">
        <v>20635</v>
      </c>
      <c r="I1674" s="173">
        <v>11060.0</v>
      </c>
      <c r="J1674" s="174">
        <v>11060.0</v>
      </c>
      <c r="K1674" s="179">
        <v>11060.0</v>
      </c>
      <c r="L1674" s="178"/>
      <c r="M1674" s="176"/>
      <c r="N1674" s="176"/>
      <c r="O1674" s="163"/>
      <c r="P1674" s="163"/>
      <c r="Q1674" s="163"/>
      <c r="R1674" s="163"/>
      <c r="S1674" s="163"/>
      <c r="T1674" s="163"/>
    </row>
    <row r="1675" ht="18.75" hidden="1" customHeight="1">
      <c r="A1675" s="170">
        <v>45811.0</v>
      </c>
      <c r="B1675" s="171">
        <v>15963.0</v>
      </c>
      <c r="C1675" s="171" t="s">
        <v>21601</v>
      </c>
      <c r="D1675" s="171" t="s">
        <v>20673</v>
      </c>
      <c r="E1675" s="171">
        <v>4.0</v>
      </c>
      <c r="F1675" s="171" t="s">
        <v>21020</v>
      </c>
      <c r="G1675" s="171" t="s">
        <v>21602</v>
      </c>
      <c r="H1675" s="172" t="s">
        <v>20635</v>
      </c>
      <c r="I1675" s="173">
        <v>11240.0</v>
      </c>
      <c r="J1675" s="174">
        <v>1680.0</v>
      </c>
      <c r="K1675" s="179">
        <v>1680.0</v>
      </c>
      <c r="L1675" s="178"/>
      <c r="M1675" s="176"/>
      <c r="N1675" s="176"/>
      <c r="O1675" s="163"/>
      <c r="P1675" s="163"/>
      <c r="Q1675" s="163"/>
      <c r="R1675" s="163"/>
      <c r="S1675" s="163"/>
      <c r="T1675" s="163"/>
    </row>
    <row r="1676" ht="18.75" hidden="1" customHeight="1">
      <c r="A1676" s="170">
        <v>45811.0</v>
      </c>
      <c r="B1676" s="171">
        <v>15964.0</v>
      </c>
      <c r="C1676" s="171" t="s">
        <v>19529</v>
      </c>
      <c r="D1676" s="171" t="s">
        <v>20695</v>
      </c>
      <c r="E1676" s="171">
        <v>8.0</v>
      </c>
      <c r="F1676" s="171" t="s">
        <v>20851</v>
      </c>
      <c r="G1676" s="171" t="s">
        <v>21603</v>
      </c>
      <c r="H1676" s="172" t="s">
        <v>20635</v>
      </c>
      <c r="I1676" s="173">
        <v>10020.0</v>
      </c>
      <c r="J1676" s="174">
        <v>320.0</v>
      </c>
      <c r="K1676" s="179">
        <v>320.0</v>
      </c>
      <c r="L1676" s="178"/>
      <c r="M1676" s="176"/>
      <c r="N1676" s="176"/>
      <c r="O1676" s="163"/>
      <c r="P1676" s="163"/>
      <c r="Q1676" s="163"/>
      <c r="R1676" s="163"/>
      <c r="S1676" s="163"/>
      <c r="T1676" s="163"/>
    </row>
    <row r="1677" ht="18.75" hidden="1" customHeight="1">
      <c r="A1677" s="170">
        <v>45811.0</v>
      </c>
      <c r="B1677" s="171">
        <v>15965.0</v>
      </c>
      <c r="C1677" s="171" t="s">
        <v>20892</v>
      </c>
      <c r="D1677" s="171" t="s">
        <v>20687</v>
      </c>
      <c r="E1677" s="171">
        <v>16.0</v>
      </c>
      <c r="F1677" s="171" t="s">
        <v>20717</v>
      </c>
      <c r="G1677" s="171" t="s">
        <v>4576</v>
      </c>
      <c r="H1677" s="172" t="s">
        <v>20635</v>
      </c>
      <c r="I1677" s="173">
        <v>11520.0</v>
      </c>
      <c r="J1677" s="174">
        <v>1480.0</v>
      </c>
      <c r="K1677" s="179">
        <v>1480.0</v>
      </c>
      <c r="L1677" s="178"/>
      <c r="M1677" s="176"/>
      <c r="N1677" s="176"/>
      <c r="O1677" s="163"/>
      <c r="P1677" s="163"/>
      <c r="Q1677" s="163"/>
      <c r="R1677" s="163"/>
      <c r="S1677" s="163"/>
      <c r="T1677" s="163"/>
    </row>
    <row r="1678" ht="18.75" hidden="1" customHeight="1">
      <c r="A1678" s="170">
        <v>45811.0</v>
      </c>
      <c r="B1678" s="171">
        <v>15966.0</v>
      </c>
      <c r="C1678" s="171" t="s">
        <v>739</v>
      </c>
      <c r="D1678" s="171" t="s">
        <v>20659</v>
      </c>
      <c r="E1678" s="171" t="s">
        <v>132</v>
      </c>
      <c r="F1678" s="171" t="s">
        <v>20774</v>
      </c>
      <c r="G1678" s="171" t="s">
        <v>738</v>
      </c>
      <c r="H1678" s="172" t="s">
        <v>20669</v>
      </c>
      <c r="I1678" s="173">
        <v>10200.0</v>
      </c>
      <c r="J1678" s="174">
        <v>10200.0</v>
      </c>
      <c r="K1678" s="179"/>
      <c r="L1678" s="177">
        <v>10200.0</v>
      </c>
      <c r="M1678" s="176"/>
      <c r="N1678" s="176"/>
      <c r="O1678" s="163"/>
      <c r="P1678" s="163"/>
      <c r="Q1678" s="163"/>
      <c r="R1678" s="163"/>
      <c r="S1678" s="163"/>
      <c r="T1678" s="163"/>
    </row>
    <row r="1679" ht="18.75" hidden="1" customHeight="1">
      <c r="A1679" s="180">
        <v>45811.0</v>
      </c>
      <c r="B1679" s="171">
        <v>7379.0</v>
      </c>
      <c r="C1679" s="171" t="s">
        <v>4035</v>
      </c>
      <c r="D1679" s="171"/>
      <c r="E1679" s="171" t="s">
        <v>20634</v>
      </c>
      <c r="F1679" s="171"/>
      <c r="G1679" s="171"/>
      <c r="H1679" s="172"/>
      <c r="I1679" s="173">
        <v>4480.0</v>
      </c>
      <c r="J1679" s="174">
        <v>1760.0</v>
      </c>
      <c r="K1679" s="179">
        <v>0.0</v>
      </c>
      <c r="L1679" s="178">
        <v>0.0</v>
      </c>
      <c r="M1679" s="178">
        <v>0.0</v>
      </c>
      <c r="N1679" s="178">
        <v>1760.0</v>
      </c>
      <c r="O1679" s="163"/>
      <c r="P1679" s="163"/>
      <c r="Q1679" s="163"/>
      <c r="R1679" s="163"/>
      <c r="S1679" s="163"/>
      <c r="T1679" s="163"/>
    </row>
    <row r="1680" ht="18.75" hidden="1" customHeight="1">
      <c r="A1680" s="170">
        <v>45811.0</v>
      </c>
      <c r="B1680" s="171">
        <v>15967.0</v>
      </c>
      <c r="C1680" s="171" t="s">
        <v>4368</v>
      </c>
      <c r="D1680" s="171" t="s">
        <v>20687</v>
      </c>
      <c r="E1680" s="171">
        <v>14.0</v>
      </c>
      <c r="F1680" s="171" t="s">
        <v>20793</v>
      </c>
      <c r="G1680" s="171" t="s">
        <v>4149</v>
      </c>
      <c r="H1680" s="172" t="s">
        <v>20635</v>
      </c>
      <c r="I1680" s="173">
        <v>11720.0</v>
      </c>
      <c r="J1680" s="174">
        <v>1680.0</v>
      </c>
      <c r="K1680" s="179">
        <v>1680.0</v>
      </c>
      <c r="L1680" s="178"/>
      <c r="M1680" s="178"/>
      <c r="N1680" s="178"/>
      <c r="O1680" s="163"/>
      <c r="P1680" s="163"/>
      <c r="Q1680" s="163"/>
      <c r="R1680" s="163"/>
      <c r="S1680" s="163"/>
      <c r="T1680" s="163"/>
    </row>
    <row r="1681" ht="18.75" hidden="1" customHeight="1">
      <c r="A1681" s="180">
        <v>45811.0</v>
      </c>
      <c r="B1681" s="171">
        <v>7380.0</v>
      </c>
      <c r="C1681" s="171" t="s">
        <v>3980</v>
      </c>
      <c r="D1681" s="171"/>
      <c r="E1681" s="171" t="s">
        <v>20634</v>
      </c>
      <c r="F1681" s="171"/>
      <c r="G1681" s="171"/>
      <c r="H1681" s="172"/>
      <c r="I1681" s="173">
        <v>2760.0</v>
      </c>
      <c r="J1681" s="174">
        <v>440.0</v>
      </c>
      <c r="K1681" s="179">
        <v>352.0</v>
      </c>
      <c r="L1681" s="178">
        <v>0.0</v>
      </c>
      <c r="M1681" s="178">
        <v>88.0</v>
      </c>
      <c r="N1681" s="178">
        <v>0.0</v>
      </c>
      <c r="O1681" s="163"/>
      <c r="P1681" s="163"/>
      <c r="Q1681" s="163"/>
      <c r="R1681" s="163"/>
      <c r="S1681" s="163"/>
      <c r="T1681" s="163"/>
    </row>
    <row r="1682" ht="18.75" hidden="1" customHeight="1">
      <c r="A1682" s="170">
        <v>45811.0</v>
      </c>
      <c r="B1682" s="171">
        <v>15968.0</v>
      </c>
      <c r="C1682" s="171" t="s">
        <v>20763</v>
      </c>
      <c r="D1682" s="171" t="s">
        <v>20687</v>
      </c>
      <c r="E1682" s="171">
        <v>14.0</v>
      </c>
      <c r="F1682" s="171" t="s">
        <v>20793</v>
      </c>
      <c r="G1682" s="171" t="s">
        <v>4825</v>
      </c>
      <c r="H1682" s="172" t="s">
        <v>20635</v>
      </c>
      <c r="I1682" s="173">
        <v>12380.0</v>
      </c>
      <c r="J1682" s="174">
        <v>2340.0</v>
      </c>
      <c r="K1682" s="179">
        <v>2340.0</v>
      </c>
      <c r="L1682" s="178"/>
      <c r="M1682" s="178"/>
      <c r="N1682" s="178"/>
      <c r="O1682" s="163"/>
      <c r="P1682" s="163"/>
      <c r="Q1682" s="163"/>
      <c r="R1682" s="163"/>
      <c r="S1682" s="163"/>
      <c r="T1682" s="163"/>
    </row>
    <row r="1683" ht="18.75" hidden="1" customHeight="1">
      <c r="A1683" s="180">
        <v>45811.0</v>
      </c>
      <c r="B1683" s="171">
        <v>7381.0</v>
      </c>
      <c r="C1683" s="171" t="s">
        <v>5114</v>
      </c>
      <c r="D1683" s="171"/>
      <c r="E1683" s="171" t="s">
        <v>20634</v>
      </c>
      <c r="F1683" s="171"/>
      <c r="G1683" s="171"/>
      <c r="H1683" s="172"/>
      <c r="I1683" s="173">
        <v>2480.0</v>
      </c>
      <c r="J1683" s="174">
        <v>320.0</v>
      </c>
      <c r="K1683" s="179">
        <v>320.0</v>
      </c>
      <c r="L1683" s="178">
        <v>0.0</v>
      </c>
      <c r="M1683" s="178">
        <v>0.0</v>
      </c>
      <c r="N1683" s="178">
        <v>0.0</v>
      </c>
      <c r="O1683" s="163"/>
      <c r="P1683" s="163"/>
      <c r="Q1683" s="163"/>
      <c r="R1683" s="163"/>
      <c r="S1683" s="163"/>
      <c r="T1683" s="163"/>
    </row>
    <row r="1684" ht="18.75" hidden="1" customHeight="1">
      <c r="A1684" s="180">
        <v>45811.0</v>
      </c>
      <c r="B1684" s="171">
        <v>7382.0</v>
      </c>
      <c r="C1684" s="171" t="s">
        <v>4062</v>
      </c>
      <c r="D1684" s="171"/>
      <c r="E1684" s="171" t="s">
        <v>20634</v>
      </c>
      <c r="F1684" s="171"/>
      <c r="G1684" s="171"/>
      <c r="H1684" s="172"/>
      <c r="I1684" s="173">
        <v>5920.0</v>
      </c>
      <c r="J1684" s="174">
        <v>1700.0</v>
      </c>
      <c r="K1684" s="179">
        <v>1700.0</v>
      </c>
      <c r="L1684" s="178">
        <v>0.0</v>
      </c>
      <c r="M1684" s="178">
        <v>0.0</v>
      </c>
      <c r="N1684" s="178">
        <v>0.0</v>
      </c>
      <c r="O1684" s="163"/>
      <c r="P1684" s="163"/>
      <c r="Q1684" s="163"/>
      <c r="R1684" s="163"/>
      <c r="S1684" s="163"/>
      <c r="T1684" s="163"/>
    </row>
    <row r="1685" ht="18.75" hidden="1" customHeight="1">
      <c r="A1685" s="180">
        <v>45811.0</v>
      </c>
      <c r="B1685" s="171">
        <v>7383.0</v>
      </c>
      <c r="C1685" s="171" t="s">
        <v>744</v>
      </c>
      <c r="D1685" s="171"/>
      <c r="E1685" s="171" t="s">
        <v>20634</v>
      </c>
      <c r="F1685" s="171"/>
      <c r="G1685" s="171"/>
      <c r="H1685" s="172"/>
      <c r="I1685" s="173">
        <v>3260.0</v>
      </c>
      <c r="J1685" s="174">
        <v>740.0</v>
      </c>
      <c r="K1685" s="179">
        <v>740.0</v>
      </c>
      <c r="L1685" s="178">
        <v>0.0</v>
      </c>
      <c r="M1685" s="178">
        <v>0.0</v>
      </c>
      <c r="N1685" s="178">
        <v>0.0</v>
      </c>
      <c r="O1685" s="163"/>
      <c r="P1685" s="163"/>
      <c r="Q1685" s="163"/>
      <c r="R1685" s="163"/>
      <c r="S1685" s="163"/>
      <c r="T1685" s="163"/>
    </row>
    <row r="1686" ht="18.75" hidden="1" customHeight="1">
      <c r="A1686" s="170">
        <v>45811.0</v>
      </c>
      <c r="B1686" s="171">
        <v>15969.0</v>
      </c>
      <c r="C1686" s="171" t="s">
        <v>21558</v>
      </c>
      <c r="D1686" s="171" t="s">
        <v>20673</v>
      </c>
      <c r="E1686" s="171">
        <v>8.0</v>
      </c>
      <c r="F1686" s="171" t="s">
        <v>20699</v>
      </c>
      <c r="G1686" s="171" t="s">
        <v>8426</v>
      </c>
      <c r="H1686" s="172" t="s">
        <v>20635</v>
      </c>
      <c r="I1686" s="173">
        <v>15020.0</v>
      </c>
      <c r="J1686" s="174">
        <v>5180.0</v>
      </c>
      <c r="K1686" s="179">
        <v>5180.0</v>
      </c>
      <c r="L1686" s="178"/>
      <c r="M1686" s="178"/>
      <c r="N1686" s="178"/>
      <c r="O1686" s="163"/>
      <c r="P1686" s="163"/>
      <c r="Q1686" s="163"/>
      <c r="R1686" s="163"/>
      <c r="S1686" s="163"/>
      <c r="T1686" s="163"/>
    </row>
    <row r="1687" ht="18.75" hidden="1" customHeight="1">
      <c r="A1687" s="170">
        <v>45811.0</v>
      </c>
      <c r="B1687" s="171">
        <v>15970.0</v>
      </c>
      <c r="C1687" s="171" t="s">
        <v>21604</v>
      </c>
      <c r="D1687" s="171" t="s">
        <v>20687</v>
      </c>
      <c r="E1687" s="171">
        <v>8.0</v>
      </c>
      <c r="F1687" s="171" t="s">
        <v>20883</v>
      </c>
      <c r="G1687" s="171" t="s">
        <v>4041</v>
      </c>
      <c r="H1687" s="172" t="s">
        <v>20635</v>
      </c>
      <c r="I1687" s="173">
        <v>11080.0</v>
      </c>
      <c r="J1687" s="174">
        <v>1060.0</v>
      </c>
      <c r="K1687" s="179">
        <v>1060.0</v>
      </c>
      <c r="L1687" s="178"/>
      <c r="M1687" s="178"/>
      <c r="N1687" s="178"/>
      <c r="O1687" s="163"/>
      <c r="P1687" s="163"/>
      <c r="Q1687" s="163"/>
      <c r="R1687" s="163"/>
      <c r="S1687" s="163"/>
      <c r="T1687" s="163"/>
    </row>
    <row r="1688" ht="18.75" hidden="1" customHeight="1">
      <c r="A1688" s="180">
        <v>45811.0</v>
      </c>
      <c r="B1688" s="171">
        <v>7384.0</v>
      </c>
      <c r="C1688" s="171" t="s">
        <v>4017</v>
      </c>
      <c r="D1688" s="171"/>
      <c r="E1688" s="171" t="s">
        <v>20634</v>
      </c>
      <c r="F1688" s="171"/>
      <c r="G1688" s="171" t="s">
        <v>4500</v>
      </c>
      <c r="H1688" s="172" t="s">
        <v>4500</v>
      </c>
      <c r="I1688" s="173">
        <v>2800.0</v>
      </c>
      <c r="J1688" s="174">
        <v>140.0</v>
      </c>
      <c r="K1688" s="179">
        <v>0.0</v>
      </c>
      <c r="L1688" s="178">
        <v>140.0</v>
      </c>
      <c r="M1688" s="178">
        <v>0.0</v>
      </c>
      <c r="N1688" s="178">
        <v>0.0</v>
      </c>
      <c r="O1688" s="163"/>
      <c r="P1688" s="163"/>
      <c r="Q1688" s="163"/>
      <c r="R1688" s="163"/>
      <c r="S1688" s="163"/>
      <c r="T1688" s="163"/>
    </row>
    <row r="1689" ht="18.75" hidden="1" customHeight="1">
      <c r="A1689" s="170">
        <v>45811.0</v>
      </c>
      <c r="B1689" s="171">
        <v>15971.0</v>
      </c>
      <c r="C1689" s="171" t="s">
        <v>20893</v>
      </c>
      <c r="D1689" s="171" t="s">
        <v>20695</v>
      </c>
      <c r="E1689" s="171">
        <v>8.0</v>
      </c>
      <c r="F1689" s="171" t="s">
        <v>20700</v>
      </c>
      <c r="G1689" s="171" t="s">
        <v>5083</v>
      </c>
      <c r="H1689" s="172" t="s">
        <v>20635</v>
      </c>
      <c r="I1689" s="173">
        <v>13580.0</v>
      </c>
      <c r="J1689" s="174">
        <v>3880.0</v>
      </c>
      <c r="K1689" s="179">
        <v>3880.0</v>
      </c>
      <c r="L1689" s="178"/>
      <c r="M1689" s="178"/>
      <c r="N1689" s="178"/>
      <c r="O1689" s="163"/>
      <c r="P1689" s="163"/>
      <c r="Q1689" s="163"/>
      <c r="R1689" s="163"/>
      <c r="S1689" s="163"/>
      <c r="T1689" s="163"/>
    </row>
    <row r="1690" ht="18.75" hidden="1" customHeight="1">
      <c r="A1690" s="170">
        <v>45811.0</v>
      </c>
      <c r="B1690" s="171">
        <v>15972.0</v>
      </c>
      <c r="C1690" s="171" t="s">
        <v>19529</v>
      </c>
      <c r="D1690" s="171" t="s">
        <v>20673</v>
      </c>
      <c r="E1690" s="171">
        <v>8.0</v>
      </c>
      <c r="F1690" s="171" t="s">
        <v>20854</v>
      </c>
      <c r="G1690" s="171" t="s">
        <v>4921</v>
      </c>
      <c r="H1690" s="172" t="s">
        <v>20638</v>
      </c>
      <c r="I1690" s="173">
        <v>18640.0</v>
      </c>
      <c r="J1690" s="174">
        <v>8800.0</v>
      </c>
      <c r="K1690" s="179"/>
      <c r="L1690" s="178"/>
      <c r="M1690" s="178"/>
      <c r="N1690" s="177">
        <v>8800.0</v>
      </c>
      <c r="O1690" s="163"/>
      <c r="P1690" s="163"/>
      <c r="Q1690" s="163"/>
      <c r="R1690" s="163"/>
      <c r="S1690" s="163"/>
      <c r="T1690" s="163"/>
    </row>
    <row r="1691" ht="18.75" hidden="1" customHeight="1">
      <c r="A1691" s="170">
        <v>45811.0</v>
      </c>
      <c r="B1691" s="171">
        <v>15975.0</v>
      </c>
      <c r="C1691" s="171" t="s">
        <v>21605</v>
      </c>
      <c r="D1691" s="171" t="s">
        <v>20659</v>
      </c>
      <c r="E1691" s="171">
        <v>8.0</v>
      </c>
      <c r="F1691" s="171" t="s">
        <v>20699</v>
      </c>
      <c r="G1691" s="171" t="s">
        <v>21606</v>
      </c>
      <c r="H1691" s="172" t="s">
        <v>20635</v>
      </c>
      <c r="I1691" s="173">
        <v>14620.0</v>
      </c>
      <c r="J1691" s="174">
        <v>14620.0</v>
      </c>
      <c r="K1691" s="179">
        <v>14620.0</v>
      </c>
      <c r="L1691" s="178"/>
      <c r="M1691" s="178"/>
      <c r="N1691" s="178"/>
      <c r="O1691" s="163"/>
      <c r="P1691" s="163"/>
      <c r="Q1691" s="163"/>
      <c r="R1691" s="163"/>
      <c r="S1691" s="163"/>
      <c r="T1691" s="163"/>
    </row>
    <row r="1692" ht="18.75" hidden="1" customHeight="1">
      <c r="A1692" s="170">
        <v>45811.0</v>
      </c>
      <c r="B1692" s="171">
        <v>15976.0</v>
      </c>
      <c r="C1692" s="171" t="s">
        <v>20751</v>
      </c>
      <c r="D1692" s="171" t="s">
        <v>20673</v>
      </c>
      <c r="E1692" s="171">
        <v>8.0</v>
      </c>
      <c r="F1692" s="171" t="s">
        <v>21438</v>
      </c>
      <c r="G1692" s="171" t="s">
        <v>5140</v>
      </c>
      <c r="H1692" s="172" t="s">
        <v>20635</v>
      </c>
      <c r="I1692" s="173">
        <v>11280.0</v>
      </c>
      <c r="J1692" s="174">
        <v>1440.0</v>
      </c>
      <c r="K1692" s="179">
        <v>1440.0</v>
      </c>
      <c r="L1692" s="178"/>
      <c r="M1692" s="178"/>
      <c r="N1692" s="178"/>
      <c r="O1692" s="163"/>
      <c r="P1692" s="163"/>
      <c r="Q1692" s="163"/>
      <c r="R1692" s="163"/>
      <c r="S1692" s="163"/>
      <c r="T1692" s="163"/>
    </row>
    <row r="1693" ht="18.75" hidden="1" customHeight="1">
      <c r="A1693" s="180">
        <v>45811.0</v>
      </c>
      <c r="B1693" s="171">
        <v>7445.0</v>
      </c>
      <c r="C1693" s="171" t="s">
        <v>1868</v>
      </c>
      <c r="D1693" s="171"/>
      <c r="E1693" s="171" t="s">
        <v>20634</v>
      </c>
      <c r="F1693" s="171"/>
      <c r="G1693" s="171" t="s">
        <v>21607</v>
      </c>
      <c r="H1693" s="172" t="s">
        <v>21607</v>
      </c>
      <c r="I1693" s="173">
        <v>3700.0</v>
      </c>
      <c r="J1693" s="174">
        <v>1000.0</v>
      </c>
      <c r="K1693" s="179">
        <v>0.0</v>
      </c>
      <c r="L1693" s="178">
        <v>1000.0</v>
      </c>
      <c r="M1693" s="177">
        <v>0.0</v>
      </c>
      <c r="N1693" s="178">
        <v>0.0</v>
      </c>
      <c r="O1693" s="163"/>
      <c r="P1693" s="163"/>
      <c r="Q1693" s="163"/>
      <c r="R1693" s="163"/>
      <c r="S1693" s="163"/>
      <c r="T1693" s="163"/>
    </row>
    <row r="1694" ht="18.75" hidden="1" customHeight="1">
      <c r="A1694" s="182">
        <v>45811.02900949074</v>
      </c>
      <c r="B1694" s="171">
        <v>7378.0</v>
      </c>
      <c r="C1694" s="171" t="s">
        <v>4017</v>
      </c>
      <c r="D1694" s="171"/>
      <c r="E1694" s="171" t="s">
        <v>20634</v>
      </c>
      <c r="F1694" s="171"/>
      <c r="G1694" s="171" t="s">
        <v>4500</v>
      </c>
      <c r="H1694" s="172" t="s">
        <v>4500</v>
      </c>
      <c r="I1694" s="173">
        <v>3700.0</v>
      </c>
      <c r="J1694" s="174">
        <v>1100.0</v>
      </c>
      <c r="K1694" s="179">
        <v>110.0</v>
      </c>
      <c r="L1694" s="178">
        <v>0.0</v>
      </c>
      <c r="M1694" s="178">
        <v>0.0</v>
      </c>
      <c r="N1694" s="178">
        <v>990.0</v>
      </c>
      <c r="O1694" s="163"/>
      <c r="P1694" s="163"/>
      <c r="Q1694" s="163"/>
      <c r="R1694" s="163"/>
      <c r="S1694" s="163"/>
      <c r="T1694" s="163"/>
    </row>
    <row r="1695" ht="18.75" hidden="1" customHeight="1">
      <c r="A1695" s="170">
        <v>45812.0</v>
      </c>
      <c r="B1695" s="171">
        <v>15977.0</v>
      </c>
      <c r="C1695" s="171" t="s">
        <v>731</v>
      </c>
      <c r="D1695" s="171" t="s">
        <v>20687</v>
      </c>
      <c r="E1695" s="171">
        <v>14.0</v>
      </c>
      <c r="F1695" s="171" t="s">
        <v>20838</v>
      </c>
      <c r="G1695" s="171" t="s">
        <v>4503</v>
      </c>
      <c r="H1695" s="172" t="s">
        <v>20635</v>
      </c>
      <c r="I1695" s="173">
        <v>11040.0</v>
      </c>
      <c r="J1695" s="174">
        <v>1000.0</v>
      </c>
      <c r="K1695" s="179">
        <v>1000.0</v>
      </c>
      <c r="L1695" s="178"/>
      <c r="M1695" s="178"/>
      <c r="N1695" s="178"/>
      <c r="O1695" s="163"/>
      <c r="P1695" s="163"/>
      <c r="Q1695" s="163"/>
      <c r="R1695" s="163"/>
      <c r="S1695" s="163"/>
      <c r="T1695" s="163"/>
    </row>
    <row r="1696" ht="18.75" hidden="1" customHeight="1">
      <c r="A1696" s="180">
        <v>45812.0</v>
      </c>
      <c r="B1696" s="171">
        <v>7386.0</v>
      </c>
      <c r="C1696" s="171" t="s">
        <v>5159</v>
      </c>
      <c r="D1696" s="171"/>
      <c r="E1696" s="171" t="s">
        <v>20634</v>
      </c>
      <c r="F1696" s="171"/>
      <c r="G1696" s="171" t="s">
        <v>21608</v>
      </c>
      <c r="H1696" s="172" t="s">
        <v>21608</v>
      </c>
      <c r="I1696" s="173">
        <v>4220.0</v>
      </c>
      <c r="J1696" s="174">
        <v>820.0</v>
      </c>
      <c r="K1696" s="179">
        <v>0.0</v>
      </c>
      <c r="L1696" s="178">
        <v>820.0</v>
      </c>
      <c r="M1696" s="178">
        <v>0.0</v>
      </c>
      <c r="N1696" s="178">
        <v>0.0</v>
      </c>
      <c r="O1696" s="163"/>
      <c r="P1696" s="163"/>
      <c r="Q1696" s="163"/>
      <c r="R1696" s="163"/>
      <c r="S1696" s="163"/>
      <c r="T1696" s="163"/>
    </row>
    <row r="1697" ht="18.75" hidden="1" customHeight="1">
      <c r="A1697" s="180">
        <v>45812.0</v>
      </c>
      <c r="B1697" s="171">
        <v>7386.0</v>
      </c>
      <c r="C1697" s="171" t="s">
        <v>5159</v>
      </c>
      <c r="D1697" s="171"/>
      <c r="E1697" s="171" t="s">
        <v>20634</v>
      </c>
      <c r="F1697" s="171"/>
      <c r="G1697" s="171" t="s">
        <v>21608</v>
      </c>
      <c r="H1697" s="172" t="s">
        <v>21608</v>
      </c>
      <c r="I1697" s="173">
        <v>4220.0</v>
      </c>
      <c r="J1697" s="174">
        <v>820.0</v>
      </c>
      <c r="K1697" s="179">
        <v>0.0</v>
      </c>
      <c r="L1697" s="178">
        <v>820.0</v>
      </c>
      <c r="M1697" s="178">
        <v>0.0</v>
      </c>
      <c r="N1697" s="178">
        <v>0.0</v>
      </c>
      <c r="O1697" s="163"/>
      <c r="P1697" s="163"/>
      <c r="Q1697" s="163"/>
      <c r="R1697" s="163"/>
      <c r="S1697" s="163"/>
      <c r="T1697" s="163"/>
    </row>
    <row r="1698" ht="18.75" hidden="1" customHeight="1">
      <c r="A1698" s="180">
        <v>45812.0</v>
      </c>
      <c r="B1698" s="171">
        <v>7387.0</v>
      </c>
      <c r="C1698" s="171" t="s">
        <v>4614</v>
      </c>
      <c r="D1698" s="171"/>
      <c r="E1698" s="171" t="s">
        <v>20634</v>
      </c>
      <c r="F1698" s="171"/>
      <c r="G1698" s="171" t="s">
        <v>20958</v>
      </c>
      <c r="H1698" s="172" t="s">
        <v>20958</v>
      </c>
      <c r="I1698" s="173">
        <v>2540.0</v>
      </c>
      <c r="J1698" s="174">
        <v>320.0</v>
      </c>
      <c r="K1698" s="179">
        <v>320.0</v>
      </c>
      <c r="L1698" s="178">
        <v>0.0</v>
      </c>
      <c r="M1698" s="178">
        <v>0.0</v>
      </c>
      <c r="N1698" s="178">
        <v>0.0</v>
      </c>
      <c r="O1698" s="163"/>
      <c r="P1698" s="163"/>
      <c r="Q1698" s="163"/>
      <c r="R1698" s="163"/>
      <c r="S1698" s="163"/>
      <c r="T1698" s="163"/>
    </row>
    <row r="1699" ht="18.75" hidden="1" customHeight="1">
      <c r="A1699" s="180">
        <v>45812.0</v>
      </c>
      <c r="B1699" s="171">
        <v>7387.0</v>
      </c>
      <c r="C1699" s="171" t="s">
        <v>4614</v>
      </c>
      <c r="D1699" s="171"/>
      <c r="E1699" s="171" t="s">
        <v>20634</v>
      </c>
      <c r="F1699" s="171"/>
      <c r="G1699" s="171" t="s">
        <v>20958</v>
      </c>
      <c r="H1699" s="172" t="s">
        <v>20958</v>
      </c>
      <c r="I1699" s="173">
        <v>2540.0</v>
      </c>
      <c r="J1699" s="174">
        <v>320.0</v>
      </c>
      <c r="K1699" s="179">
        <v>320.0</v>
      </c>
      <c r="L1699" s="178">
        <v>0.0</v>
      </c>
      <c r="M1699" s="178">
        <v>0.0</v>
      </c>
      <c r="N1699" s="178">
        <v>0.0</v>
      </c>
      <c r="O1699" s="163"/>
      <c r="P1699" s="163"/>
      <c r="Q1699" s="163"/>
      <c r="R1699" s="163"/>
      <c r="S1699" s="163"/>
      <c r="T1699" s="163"/>
    </row>
    <row r="1700" ht="18.75" hidden="1" customHeight="1">
      <c r="A1700" s="170">
        <v>45812.0</v>
      </c>
      <c r="B1700" s="171">
        <v>15978.0</v>
      </c>
      <c r="C1700" s="171" t="s">
        <v>3925</v>
      </c>
      <c r="D1700" s="171" t="s">
        <v>20659</v>
      </c>
      <c r="E1700" s="171">
        <v>16.0</v>
      </c>
      <c r="F1700" s="171" t="s">
        <v>20894</v>
      </c>
      <c r="G1700" s="171" t="s">
        <v>13485</v>
      </c>
      <c r="H1700" s="172" t="s">
        <v>20635</v>
      </c>
      <c r="I1700" s="173">
        <v>11360.0</v>
      </c>
      <c r="J1700" s="174">
        <v>11360.0</v>
      </c>
      <c r="K1700" s="179">
        <v>11360.0</v>
      </c>
      <c r="L1700" s="178"/>
      <c r="M1700" s="178"/>
      <c r="N1700" s="178"/>
      <c r="O1700" s="163"/>
      <c r="P1700" s="163"/>
      <c r="Q1700" s="163"/>
      <c r="R1700" s="163"/>
      <c r="S1700" s="163"/>
      <c r="T1700" s="163"/>
    </row>
    <row r="1701" ht="18.75" hidden="1" customHeight="1">
      <c r="A1701" s="170">
        <v>45812.0</v>
      </c>
      <c r="B1701" s="171">
        <v>15979.0</v>
      </c>
      <c r="C1701" s="171" t="s">
        <v>21371</v>
      </c>
      <c r="D1701" s="171" t="s">
        <v>20673</v>
      </c>
      <c r="E1701" s="171">
        <v>8.0</v>
      </c>
      <c r="F1701" s="171" t="s">
        <v>21021</v>
      </c>
      <c r="G1701" s="171" t="s">
        <v>5013</v>
      </c>
      <c r="H1701" s="172" t="s">
        <v>20635</v>
      </c>
      <c r="I1701" s="173">
        <v>15760.0</v>
      </c>
      <c r="J1701" s="174">
        <v>5920.0</v>
      </c>
      <c r="K1701" s="179">
        <v>5920.0</v>
      </c>
      <c r="L1701" s="178"/>
      <c r="M1701" s="178"/>
      <c r="N1701" s="178"/>
      <c r="O1701" s="163"/>
      <c r="P1701" s="163"/>
      <c r="Q1701" s="163"/>
      <c r="R1701" s="163"/>
      <c r="S1701" s="163"/>
      <c r="T1701" s="163"/>
    </row>
    <row r="1702" ht="18.75" hidden="1" customHeight="1">
      <c r="A1702" s="170">
        <v>45812.0</v>
      </c>
      <c r="B1702" s="171">
        <v>15980.0</v>
      </c>
      <c r="C1702" s="171" t="s">
        <v>20763</v>
      </c>
      <c r="D1702" s="171" t="s">
        <v>20687</v>
      </c>
      <c r="E1702" s="171">
        <v>14.0</v>
      </c>
      <c r="F1702" s="171" t="s">
        <v>21002</v>
      </c>
      <c r="G1702" s="171" t="s">
        <v>4825</v>
      </c>
      <c r="H1702" s="172" t="s">
        <v>20635</v>
      </c>
      <c r="I1702" s="173">
        <v>12540.0</v>
      </c>
      <c r="J1702" s="174">
        <v>2500.0</v>
      </c>
      <c r="K1702" s="179">
        <v>2500.0</v>
      </c>
      <c r="L1702" s="178"/>
      <c r="M1702" s="178"/>
      <c r="N1702" s="178"/>
      <c r="O1702" s="163"/>
      <c r="P1702" s="163"/>
      <c r="Q1702" s="163"/>
      <c r="R1702" s="163"/>
      <c r="S1702" s="163"/>
      <c r="T1702" s="163"/>
    </row>
    <row r="1703" ht="18.75" hidden="1" customHeight="1">
      <c r="A1703" s="170">
        <v>45812.0</v>
      </c>
      <c r="B1703" s="171">
        <v>15981.0</v>
      </c>
      <c r="C1703" s="171" t="s">
        <v>20763</v>
      </c>
      <c r="D1703" s="171" t="s">
        <v>20659</v>
      </c>
      <c r="E1703" s="171">
        <v>8.0</v>
      </c>
      <c r="F1703" s="171" t="s">
        <v>20700</v>
      </c>
      <c r="G1703" s="171" t="s">
        <v>5056</v>
      </c>
      <c r="H1703" s="172" t="s">
        <v>20638</v>
      </c>
      <c r="I1703" s="173">
        <v>18860.0</v>
      </c>
      <c r="J1703" s="174">
        <v>18860.0</v>
      </c>
      <c r="K1703" s="179"/>
      <c r="L1703" s="178"/>
      <c r="M1703" s="178"/>
      <c r="N1703" s="177">
        <v>18860.0</v>
      </c>
      <c r="O1703" s="163"/>
      <c r="P1703" s="163"/>
      <c r="Q1703" s="163"/>
      <c r="R1703" s="163"/>
      <c r="S1703" s="163"/>
      <c r="T1703" s="163"/>
    </row>
    <row r="1704" ht="18.75" hidden="1" customHeight="1">
      <c r="A1704" s="180">
        <v>45812.0</v>
      </c>
      <c r="B1704" s="171">
        <v>7388.0</v>
      </c>
      <c r="C1704" s="171" t="s">
        <v>3996</v>
      </c>
      <c r="D1704" s="171"/>
      <c r="E1704" s="171" t="s">
        <v>20634</v>
      </c>
      <c r="F1704" s="171"/>
      <c r="G1704" s="171" t="s">
        <v>20958</v>
      </c>
      <c r="H1704" s="172" t="s">
        <v>20958</v>
      </c>
      <c r="I1704" s="173">
        <v>2800.0</v>
      </c>
      <c r="J1704" s="174">
        <v>560.0</v>
      </c>
      <c r="K1704" s="179">
        <v>560.0</v>
      </c>
      <c r="L1704" s="178">
        <v>0.0</v>
      </c>
      <c r="M1704" s="178">
        <v>0.0</v>
      </c>
      <c r="N1704" s="178">
        <v>0.0</v>
      </c>
      <c r="O1704" s="163"/>
      <c r="P1704" s="163"/>
      <c r="Q1704" s="163"/>
      <c r="R1704" s="163"/>
      <c r="S1704" s="163"/>
      <c r="T1704" s="163"/>
    </row>
    <row r="1705" ht="18.75" hidden="1" customHeight="1">
      <c r="A1705" s="180">
        <v>45812.0</v>
      </c>
      <c r="B1705" s="171">
        <v>7389.0</v>
      </c>
      <c r="C1705" s="171" t="s">
        <v>4129</v>
      </c>
      <c r="D1705" s="171"/>
      <c r="E1705" s="171" t="s">
        <v>20634</v>
      </c>
      <c r="F1705" s="171"/>
      <c r="G1705" s="171"/>
      <c r="H1705" s="172"/>
      <c r="I1705" s="173">
        <v>3340.0</v>
      </c>
      <c r="J1705" s="174">
        <v>780.0</v>
      </c>
      <c r="K1705" s="179">
        <v>780.0</v>
      </c>
      <c r="L1705" s="178">
        <v>0.0</v>
      </c>
      <c r="M1705" s="178">
        <v>0.0</v>
      </c>
      <c r="N1705" s="178">
        <v>0.0</v>
      </c>
      <c r="O1705" s="163"/>
      <c r="P1705" s="163"/>
      <c r="Q1705" s="163"/>
      <c r="R1705" s="163"/>
      <c r="S1705" s="163"/>
      <c r="T1705" s="163"/>
    </row>
    <row r="1706" ht="18.75" hidden="1" customHeight="1">
      <c r="A1706" s="170">
        <v>45812.0</v>
      </c>
      <c r="B1706" s="171">
        <v>15982.0</v>
      </c>
      <c r="C1706" s="171" t="s">
        <v>3084</v>
      </c>
      <c r="D1706" s="171" t="s">
        <v>20673</v>
      </c>
      <c r="E1706" s="171">
        <v>8.0</v>
      </c>
      <c r="F1706" s="171" t="s">
        <v>21137</v>
      </c>
      <c r="G1706" s="171" t="s">
        <v>5193</v>
      </c>
      <c r="H1706" s="172" t="s">
        <v>20638</v>
      </c>
      <c r="I1706" s="173">
        <v>16720.0</v>
      </c>
      <c r="J1706" s="174">
        <v>6880.0</v>
      </c>
      <c r="K1706" s="179"/>
      <c r="L1706" s="178"/>
      <c r="M1706" s="178"/>
      <c r="N1706" s="177">
        <v>6880.0</v>
      </c>
      <c r="O1706" s="163"/>
      <c r="P1706" s="163"/>
      <c r="Q1706" s="163"/>
      <c r="R1706" s="163"/>
      <c r="S1706" s="163"/>
      <c r="T1706" s="163"/>
    </row>
    <row r="1707" ht="18.75" hidden="1" customHeight="1">
      <c r="A1707" s="170">
        <v>45812.0</v>
      </c>
      <c r="B1707" s="171">
        <v>15983.0</v>
      </c>
      <c r="C1707" s="171" t="s">
        <v>20893</v>
      </c>
      <c r="D1707" s="171" t="s">
        <v>20673</v>
      </c>
      <c r="E1707" s="171">
        <v>8.0</v>
      </c>
      <c r="F1707" s="171" t="s">
        <v>20806</v>
      </c>
      <c r="G1707" s="171" t="s">
        <v>5083</v>
      </c>
      <c r="H1707" s="172" t="s">
        <v>20635</v>
      </c>
      <c r="I1707" s="173">
        <v>13540.0</v>
      </c>
      <c r="J1707" s="174">
        <v>3700.0</v>
      </c>
      <c r="K1707" s="179">
        <v>3700.0</v>
      </c>
      <c r="L1707" s="178"/>
      <c r="M1707" s="178"/>
      <c r="N1707" s="178"/>
      <c r="O1707" s="163"/>
      <c r="P1707" s="163"/>
      <c r="Q1707" s="163"/>
      <c r="R1707" s="163"/>
      <c r="S1707" s="163"/>
      <c r="T1707" s="163"/>
    </row>
    <row r="1708" ht="18.75" hidden="1" customHeight="1">
      <c r="A1708" s="170">
        <v>45812.0</v>
      </c>
      <c r="B1708" s="171">
        <v>15984.0</v>
      </c>
      <c r="C1708" s="171" t="s">
        <v>4097</v>
      </c>
      <c r="D1708" s="171" t="s">
        <v>20687</v>
      </c>
      <c r="E1708" s="171">
        <v>14.0</v>
      </c>
      <c r="F1708" s="171" t="s">
        <v>21143</v>
      </c>
      <c r="G1708" s="171" t="s">
        <v>5205</v>
      </c>
      <c r="H1708" s="172" t="s">
        <v>20635</v>
      </c>
      <c r="I1708" s="173">
        <v>12660.0</v>
      </c>
      <c r="J1708" s="174">
        <v>2620.0</v>
      </c>
      <c r="K1708" s="179">
        <v>2620.0</v>
      </c>
      <c r="L1708" s="178"/>
      <c r="M1708" s="178"/>
      <c r="N1708" s="178"/>
      <c r="O1708" s="163"/>
      <c r="P1708" s="163"/>
      <c r="Q1708" s="163"/>
      <c r="R1708" s="163"/>
      <c r="S1708" s="163"/>
      <c r="T1708" s="163"/>
    </row>
    <row r="1709" ht="18.75" hidden="1" customHeight="1">
      <c r="A1709" s="180">
        <v>45812.0</v>
      </c>
      <c r="B1709" s="171">
        <v>7390.0</v>
      </c>
      <c r="C1709" s="171" t="s">
        <v>3980</v>
      </c>
      <c r="D1709" s="171"/>
      <c r="E1709" s="171" t="s">
        <v>20634</v>
      </c>
      <c r="F1709" s="171"/>
      <c r="G1709" s="171"/>
      <c r="H1709" s="172"/>
      <c r="I1709" s="173">
        <v>3620.0</v>
      </c>
      <c r="J1709" s="174">
        <v>1300.0</v>
      </c>
      <c r="K1709" s="179">
        <v>0.0</v>
      </c>
      <c r="L1709" s="178">
        <v>0.0</v>
      </c>
      <c r="M1709" s="178">
        <v>0.0</v>
      </c>
      <c r="N1709" s="178">
        <v>1300.0</v>
      </c>
      <c r="O1709" s="163"/>
      <c r="P1709" s="163"/>
      <c r="Q1709" s="163"/>
      <c r="R1709" s="163"/>
      <c r="S1709" s="163"/>
      <c r="T1709" s="163"/>
    </row>
    <row r="1710" ht="18.75" hidden="1" customHeight="1">
      <c r="A1710" s="180">
        <v>45812.0</v>
      </c>
      <c r="B1710" s="171">
        <v>7448.0</v>
      </c>
      <c r="C1710" s="171" t="s">
        <v>1868</v>
      </c>
      <c r="D1710" s="171"/>
      <c r="E1710" s="171" t="s">
        <v>20634</v>
      </c>
      <c r="F1710" s="171"/>
      <c r="G1710" s="171" t="s">
        <v>21609</v>
      </c>
      <c r="H1710" s="172" t="s">
        <v>21609</v>
      </c>
      <c r="I1710" s="173">
        <v>3600.0</v>
      </c>
      <c r="J1710" s="174">
        <v>900.0</v>
      </c>
      <c r="K1710" s="179">
        <v>0.0</v>
      </c>
      <c r="L1710" s="178">
        <v>900.0</v>
      </c>
      <c r="M1710" s="177">
        <v>0.0</v>
      </c>
      <c r="N1710" s="178">
        <v>0.0</v>
      </c>
      <c r="O1710" s="163"/>
      <c r="P1710" s="163"/>
      <c r="Q1710" s="163"/>
      <c r="R1710" s="163"/>
      <c r="S1710" s="163"/>
      <c r="T1710" s="163"/>
    </row>
    <row r="1711" ht="18.75" hidden="1" customHeight="1">
      <c r="A1711" s="180">
        <v>45812.0</v>
      </c>
      <c r="B1711" s="171">
        <v>7449.0</v>
      </c>
      <c r="C1711" s="171" t="s">
        <v>21610</v>
      </c>
      <c r="D1711" s="171"/>
      <c r="E1711" s="171" t="s">
        <v>20634</v>
      </c>
      <c r="F1711" s="171"/>
      <c r="G1711" s="171" t="s">
        <v>21611</v>
      </c>
      <c r="H1711" s="172" t="s">
        <v>21611</v>
      </c>
      <c r="I1711" s="173">
        <v>3500.0</v>
      </c>
      <c r="J1711" s="174">
        <v>800.0</v>
      </c>
      <c r="K1711" s="179">
        <v>0.0</v>
      </c>
      <c r="L1711" s="178">
        <v>800.0</v>
      </c>
      <c r="M1711" s="177">
        <v>0.0</v>
      </c>
      <c r="N1711" s="178">
        <v>0.0</v>
      </c>
      <c r="O1711" s="163"/>
      <c r="P1711" s="163"/>
      <c r="Q1711" s="163"/>
      <c r="R1711" s="163"/>
      <c r="S1711" s="163"/>
      <c r="T1711" s="163"/>
    </row>
    <row r="1712" ht="18.75" hidden="1" customHeight="1">
      <c r="A1712" s="182">
        <v>45812.029008032405</v>
      </c>
      <c r="B1712" s="171">
        <v>7385.0</v>
      </c>
      <c r="C1712" s="171" t="s">
        <v>4017</v>
      </c>
      <c r="D1712" s="171"/>
      <c r="E1712" s="171" t="s">
        <v>20634</v>
      </c>
      <c r="F1712" s="171"/>
      <c r="G1712" s="171"/>
      <c r="H1712" s="172"/>
      <c r="I1712" s="173">
        <v>3540.0</v>
      </c>
      <c r="J1712" s="174">
        <v>880.0</v>
      </c>
      <c r="K1712" s="179">
        <v>880.0</v>
      </c>
      <c r="L1712" s="178">
        <v>0.0</v>
      </c>
      <c r="M1712" s="178">
        <v>0.0</v>
      </c>
      <c r="N1712" s="178">
        <v>0.0</v>
      </c>
      <c r="O1712" s="163"/>
      <c r="P1712" s="163"/>
      <c r="Q1712" s="163"/>
      <c r="R1712" s="163"/>
      <c r="S1712" s="163"/>
      <c r="T1712" s="163"/>
    </row>
    <row r="1713" ht="18.75" hidden="1" customHeight="1">
      <c r="A1713" s="170">
        <v>45813.0</v>
      </c>
      <c r="B1713" s="171">
        <v>15986.0</v>
      </c>
      <c r="C1713" s="171" t="s">
        <v>19529</v>
      </c>
      <c r="D1713" s="171" t="s">
        <v>20659</v>
      </c>
      <c r="E1713" s="171">
        <v>8.0</v>
      </c>
      <c r="F1713" s="171" t="s">
        <v>20790</v>
      </c>
      <c r="G1713" s="171" t="s">
        <v>5850</v>
      </c>
      <c r="H1713" s="172" t="s">
        <v>20635</v>
      </c>
      <c r="I1713" s="173">
        <v>12860.0</v>
      </c>
      <c r="J1713" s="174">
        <v>12860.0</v>
      </c>
      <c r="K1713" s="179">
        <v>12860.0</v>
      </c>
      <c r="L1713" s="178"/>
      <c r="M1713" s="178"/>
      <c r="N1713" s="178"/>
      <c r="O1713" s="163"/>
      <c r="P1713" s="163"/>
      <c r="Q1713" s="163"/>
      <c r="R1713" s="163"/>
      <c r="S1713" s="163"/>
      <c r="T1713" s="163"/>
    </row>
    <row r="1714" ht="18.75" hidden="1" customHeight="1">
      <c r="A1714" s="170">
        <v>45813.0</v>
      </c>
      <c r="B1714" s="171">
        <v>15987.0</v>
      </c>
      <c r="C1714" s="171" t="s">
        <v>21612</v>
      </c>
      <c r="D1714" s="171" t="s">
        <v>20687</v>
      </c>
      <c r="E1714" s="171">
        <v>8.0</v>
      </c>
      <c r="F1714" s="171" t="s">
        <v>20699</v>
      </c>
      <c r="G1714" s="171" t="s">
        <v>19520</v>
      </c>
      <c r="H1714" s="172" t="s">
        <v>20669</v>
      </c>
      <c r="I1714" s="173">
        <v>10800.0</v>
      </c>
      <c r="J1714" s="174">
        <v>780.0</v>
      </c>
      <c r="K1714" s="179"/>
      <c r="L1714" s="178">
        <v>780.0</v>
      </c>
      <c r="M1714" s="178"/>
      <c r="N1714" s="178"/>
      <c r="O1714" s="163"/>
      <c r="P1714" s="163"/>
      <c r="Q1714" s="163"/>
      <c r="R1714" s="163"/>
      <c r="S1714" s="163"/>
      <c r="T1714" s="163"/>
    </row>
    <row r="1715" ht="18.75" hidden="1" customHeight="1">
      <c r="A1715" s="170">
        <v>45813.0</v>
      </c>
      <c r="B1715" s="171">
        <v>15988.0</v>
      </c>
      <c r="C1715" s="171" t="s">
        <v>21613</v>
      </c>
      <c r="D1715" s="171" t="s">
        <v>20687</v>
      </c>
      <c r="E1715" s="171">
        <v>8.0</v>
      </c>
      <c r="F1715" s="171" t="s">
        <v>20970</v>
      </c>
      <c r="G1715" s="171" t="s">
        <v>21614</v>
      </c>
      <c r="H1715" s="172" t="s">
        <v>20635</v>
      </c>
      <c r="I1715" s="173">
        <v>13100.0</v>
      </c>
      <c r="J1715" s="174">
        <v>3080.0</v>
      </c>
      <c r="K1715" s="179">
        <v>3080.0</v>
      </c>
      <c r="L1715" s="178"/>
      <c r="M1715" s="178"/>
      <c r="N1715" s="178"/>
      <c r="O1715" s="163"/>
      <c r="P1715" s="163"/>
      <c r="Q1715" s="163"/>
      <c r="R1715" s="163"/>
      <c r="S1715" s="163"/>
      <c r="T1715" s="163"/>
    </row>
    <row r="1716" ht="18.75" hidden="1" customHeight="1">
      <c r="A1716" s="180">
        <v>45813.0</v>
      </c>
      <c r="B1716" s="171">
        <v>7392.0</v>
      </c>
      <c r="C1716" s="171" t="s">
        <v>4017</v>
      </c>
      <c r="D1716" s="171"/>
      <c r="E1716" s="171" t="s">
        <v>20634</v>
      </c>
      <c r="F1716" s="171"/>
      <c r="G1716" s="171" t="s">
        <v>4500</v>
      </c>
      <c r="H1716" s="172" t="s">
        <v>4500</v>
      </c>
      <c r="I1716" s="173">
        <v>3420.0</v>
      </c>
      <c r="J1716" s="174">
        <v>800.0</v>
      </c>
      <c r="K1716" s="179">
        <v>800.0</v>
      </c>
      <c r="L1716" s="178">
        <v>0.0</v>
      </c>
      <c r="M1716" s="178">
        <v>0.0</v>
      </c>
      <c r="N1716" s="178">
        <v>0.0</v>
      </c>
      <c r="O1716" s="163"/>
      <c r="P1716" s="163"/>
      <c r="Q1716" s="163"/>
      <c r="R1716" s="163"/>
      <c r="S1716" s="163"/>
      <c r="T1716" s="163"/>
    </row>
    <row r="1717" ht="18.75" hidden="1" customHeight="1">
      <c r="A1717" s="170">
        <v>45813.0</v>
      </c>
      <c r="B1717" s="171">
        <v>15989.0</v>
      </c>
      <c r="C1717" s="171" t="s">
        <v>18536</v>
      </c>
      <c r="D1717" s="171" t="s">
        <v>20659</v>
      </c>
      <c r="E1717" s="171">
        <v>8.0</v>
      </c>
      <c r="F1717" s="171" t="s">
        <v>21615</v>
      </c>
      <c r="G1717" s="171" t="s">
        <v>4176</v>
      </c>
      <c r="H1717" s="172" t="s">
        <v>20635</v>
      </c>
      <c r="I1717" s="173">
        <v>14320.0</v>
      </c>
      <c r="J1717" s="174">
        <v>14320.0</v>
      </c>
      <c r="K1717" s="179">
        <v>14320.0</v>
      </c>
      <c r="L1717" s="178"/>
      <c r="M1717" s="178"/>
      <c r="N1717" s="178"/>
      <c r="O1717" s="163"/>
      <c r="P1717" s="163"/>
      <c r="Q1717" s="163"/>
      <c r="R1717" s="163"/>
      <c r="S1717" s="163"/>
      <c r="T1717" s="163"/>
    </row>
    <row r="1718" ht="18.75" hidden="1" customHeight="1">
      <c r="A1718" s="170">
        <v>45813.0</v>
      </c>
      <c r="B1718" s="171">
        <v>15990.0</v>
      </c>
      <c r="C1718" s="171" t="s">
        <v>21616</v>
      </c>
      <c r="D1718" s="171" t="s">
        <v>20673</v>
      </c>
      <c r="E1718" s="171">
        <v>6.0</v>
      </c>
      <c r="F1718" s="171" t="s">
        <v>21477</v>
      </c>
      <c r="G1718" s="171" t="s">
        <v>6591</v>
      </c>
      <c r="H1718" s="172" t="s">
        <v>20635</v>
      </c>
      <c r="I1718" s="173">
        <v>10560.0</v>
      </c>
      <c r="J1718" s="174">
        <v>740.0</v>
      </c>
      <c r="K1718" s="179">
        <v>740.0</v>
      </c>
      <c r="L1718" s="178"/>
      <c r="M1718" s="178"/>
      <c r="N1718" s="178"/>
      <c r="O1718" s="163"/>
      <c r="P1718" s="163"/>
      <c r="Q1718" s="163"/>
      <c r="R1718" s="163"/>
      <c r="S1718" s="163"/>
      <c r="T1718" s="163"/>
    </row>
    <row r="1719" ht="18.75" hidden="1" customHeight="1">
      <c r="A1719" s="170">
        <v>45813.0</v>
      </c>
      <c r="B1719" s="171">
        <v>15991.0</v>
      </c>
      <c r="C1719" s="171" t="s">
        <v>18536</v>
      </c>
      <c r="D1719" s="171" t="s">
        <v>20687</v>
      </c>
      <c r="E1719" s="171">
        <v>6.0</v>
      </c>
      <c r="F1719" s="171" t="s">
        <v>20953</v>
      </c>
      <c r="G1719" s="171" t="s">
        <v>4049</v>
      </c>
      <c r="H1719" s="172" t="s">
        <v>20635</v>
      </c>
      <c r="I1719" s="173">
        <v>13200.0</v>
      </c>
      <c r="J1719" s="174">
        <v>3360.0</v>
      </c>
      <c r="K1719" s="179">
        <v>3360.0</v>
      </c>
      <c r="L1719" s="178"/>
      <c r="M1719" s="178"/>
      <c r="N1719" s="178"/>
      <c r="O1719" s="163"/>
      <c r="P1719" s="163"/>
      <c r="Q1719" s="163"/>
      <c r="R1719" s="163"/>
      <c r="S1719" s="163"/>
      <c r="T1719" s="163"/>
    </row>
    <row r="1720" ht="18.75" hidden="1" customHeight="1">
      <c r="A1720" s="170">
        <v>45813.0</v>
      </c>
      <c r="B1720" s="171">
        <v>15992.0</v>
      </c>
      <c r="C1720" s="171" t="s">
        <v>2957</v>
      </c>
      <c r="D1720" s="171" t="s">
        <v>20695</v>
      </c>
      <c r="E1720" s="171">
        <v>8.0</v>
      </c>
      <c r="F1720" s="171" t="s">
        <v>20965</v>
      </c>
      <c r="G1720" s="171" t="s">
        <v>4759</v>
      </c>
      <c r="H1720" s="172" t="s">
        <v>20635</v>
      </c>
      <c r="I1720" s="173">
        <v>15780.0</v>
      </c>
      <c r="J1720" s="174">
        <v>6080.0</v>
      </c>
      <c r="K1720" s="179">
        <v>6080.0</v>
      </c>
      <c r="L1720" s="178"/>
      <c r="M1720" s="178"/>
      <c r="N1720" s="178"/>
      <c r="O1720" s="163"/>
      <c r="P1720" s="163"/>
      <c r="Q1720" s="163"/>
      <c r="R1720" s="163"/>
      <c r="S1720" s="163"/>
      <c r="T1720" s="163"/>
    </row>
    <row r="1721" ht="18.75" hidden="1" customHeight="1">
      <c r="A1721" s="170">
        <v>45813.0</v>
      </c>
      <c r="B1721" s="171">
        <v>15993.0</v>
      </c>
      <c r="C1721" s="171" t="s">
        <v>4055</v>
      </c>
      <c r="D1721" s="171" t="s">
        <v>20659</v>
      </c>
      <c r="E1721" s="171">
        <v>8.0</v>
      </c>
      <c r="F1721" s="171" t="s">
        <v>21112</v>
      </c>
      <c r="G1721" s="171" t="s">
        <v>21617</v>
      </c>
      <c r="H1721" s="172" t="s">
        <v>20635</v>
      </c>
      <c r="I1721" s="173">
        <v>12400.0</v>
      </c>
      <c r="J1721" s="174">
        <v>12400.0</v>
      </c>
      <c r="K1721" s="179">
        <v>12400.0</v>
      </c>
      <c r="L1721" s="178"/>
      <c r="M1721" s="178"/>
      <c r="N1721" s="178"/>
      <c r="O1721" s="163"/>
      <c r="P1721" s="163"/>
      <c r="Q1721" s="163"/>
      <c r="R1721" s="163"/>
      <c r="S1721" s="163"/>
      <c r="T1721" s="163"/>
    </row>
    <row r="1722" ht="18.75" hidden="1" customHeight="1">
      <c r="A1722" s="170">
        <v>45813.0</v>
      </c>
      <c r="B1722" s="171">
        <v>15994.0</v>
      </c>
      <c r="C1722" s="171" t="s">
        <v>20760</v>
      </c>
      <c r="D1722" s="171" t="s">
        <v>20687</v>
      </c>
      <c r="E1722" s="171">
        <v>8.0</v>
      </c>
      <c r="F1722" s="171" t="s">
        <v>21127</v>
      </c>
      <c r="G1722" s="171" t="s">
        <v>4181</v>
      </c>
      <c r="H1722" s="172" t="s">
        <v>20635</v>
      </c>
      <c r="I1722" s="173">
        <v>14580.0</v>
      </c>
      <c r="J1722" s="174">
        <v>4560.0</v>
      </c>
      <c r="K1722" s="179">
        <v>4560.0</v>
      </c>
      <c r="L1722" s="178"/>
      <c r="M1722" s="178"/>
      <c r="N1722" s="178"/>
      <c r="O1722" s="163"/>
      <c r="P1722" s="163"/>
      <c r="Q1722" s="163"/>
      <c r="R1722" s="163"/>
      <c r="S1722" s="163"/>
      <c r="T1722" s="163"/>
    </row>
    <row r="1723" ht="18.75" hidden="1" customHeight="1">
      <c r="A1723" s="180">
        <v>45813.0</v>
      </c>
      <c r="B1723" s="171">
        <v>7393.0</v>
      </c>
      <c r="C1723" s="171" t="s">
        <v>3980</v>
      </c>
      <c r="D1723" s="171"/>
      <c r="E1723" s="171" t="s">
        <v>20634</v>
      </c>
      <c r="F1723" s="171"/>
      <c r="G1723" s="171" t="s">
        <v>4823</v>
      </c>
      <c r="H1723" s="172" t="s">
        <v>4823</v>
      </c>
      <c r="I1723" s="173">
        <v>2780.0</v>
      </c>
      <c r="J1723" s="174">
        <v>460.0</v>
      </c>
      <c r="K1723" s="179">
        <v>460.0</v>
      </c>
      <c r="L1723" s="178">
        <v>0.0</v>
      </c>
      <c r="M1723" s="178">
        <v>0.0</v>
      </c>
      <c r="N1723" s="178">
        <v>0.0</v>
      </c>
      <c r="O1723" s="163"/>
      <c r="P1723" s="163"/>
      <c r="Q1723" s="163"/>
      <c r="R1723" s="163"/>
      <c r="S1723" s="163"/>
      <c r="T1723" s="163"/>
    </row>
    <row r="1724" ht="18.75" hidden="1" customHeight="1">
      <c r="A1724" s="180">
        <v>45813.0</v>
      </c>
      <c r="B1724" s="171">
        <v>7393.0</v>
      </c>
      <c r="C1724" s="171" t="s">
        <v>3980</v>
      </c>
      <c r="D1724" s="171"/>
      <c r="E1724" s="171" t="s">
        <v>20634</v>
      </c>
      <c r="F1724" s="171"/>
      <c r="G1724" s="171" t="s">
        <v>4823</v>
      </c>
      <c r="H1724" s="172" t="s">
        <v>4823</v>
      </c>
      <c r="I1724" s="173">
        <v>2780.0</v>
      </c>
      <c r="J1724" s="174">
        <v>460.0</v>
      </c>
      <c r="K1724" s="179">
        <v>460.0</v>
      </c>
      <c r="L1724" s="178">
        <v>0.0</v>
      </c>
      <c r="M1724" s="178">
        <v>0.0</v>
      </c>
      <c r="N1724" s="178">
        <v>0.0</v>
      </c>
      <c r="O1724" s="163"/>
      <c r="P1724" s="163"/>
      <c r="Q1724" s="163"/>
      <c r="R1724" s="163"/>
      <c r="S1724" s="163"/>
      <c r="T1724" s="163"/>
    </row>
    <row r="1725" ht="18.75" hidden="1" customHeight="1">
      <c r="A1725" s="170">
        <v>45813.0</v>
      </c>
      <c r="B1725" s="171">
        <v>15995.0</v>
      </c>
      <c r="C1725" s="171" t="s">
        <v>20763</v>
      </c>
      <c r="D1725" s="171" t="s">
        <v>20673</v>
      </c>
      <c r="E1725" s="171">
        <v>8.0</v>
      </c>
      <c r="F1725" s="171" t="s">
        <v>20877</v>
      </c>
      <c r="G1725" s="171" t="s">
        <v>21618</v>
      </c>
      <c r="H1725" s="172" t="s">
        <v>20635</v>
      </c>
      <c r="I1725" s="173">
        <v>13600.0</v>
      </c>
      <c r="J1725" s="174">
        <v>3760.0</v>
      </c>
      <c r="K1725" s="179">
        <v>3760.0</v>
      </c>
      <c r="L1725" s="178"/>
      <c r="M1725" s="178"/>
      <c r="N1725" s="178"/>
      <c r="O1725" s="163"/>
      <c r="P1725" s="163"/>
      <c r="Q1725" s="163"/>
      <c r="R1725" s="163"/>
      <c r="S1725" s="163"/>
      <c r="T1725" s="163"/>
    </row>
    <row r="1726" ht="18.75" hidden="1" customHeight="1">
      <c r="A1726" s="170">
        <v>45813.0</v>
      </c>
      <c r="B1726" s="171">
        <v>15996.0</v>
      </c>
      <c r="C1726" s="171" t="s">
        <v>20882</v>
      </c>
      <c r="D1726" s="171" t="s">
        <v>20659</v>
      </c>
      <c r="E1726" s="171">
        <v>8.0</v>
      </c>
      <c r="F1726" s="171" t="s">
        <v>21594</v>
      </c>
      <c r="G1726" s="171" t="s">
        <v>6368</v>
      </c>
      <c r="H1726" s="172" t="s">
        <v>20635</v>
      </c>
      <c r="I1726" s="173">
        <v>12100.0</v>
      </c>
      <c r="J1726" s="174">
        <v>12100.0</v>
      </c>
      <c r="K1726" s="179">
        <v>12100.0</v>
      </c>
      <c r="L1726" s="178"/>
      <c r="M1726" s="178"/>
      <c r="N1726" s="178"/>
      <c r="O1726" s="163"/>
      <c r="P1726" s="163"/>
      <c r="Q1726" s="163"/>
      <c r="R1726" s="163"/>
      <c r="S1726" s="163"/>
      <c r="T1726" s="163"/>
    </row>
    <row r="1727" ht="18.75" hidden="1" customHeight="1">
      <c r="A1727" s="170">
        <v>45813.0</v>
      </c>
      <c r="B1727" s="171">
        <v>15997.0</v>
      </c>
      <c r="C1727" s="171" t="s">
        <v>483</v>
      </c>
      <c r="D1727" s="171" t="s">
        <v>20695</v>
      </c>
      <c r="E1727" s="171">
        <v>8.0</v>
      </c>
      <c r="F1727" s="171" t="s">
        <v>20706</v>
      </c>
      <c r="G1727" s="171" t="s">
        <v>4987</v>
      </c>
      <c r="H1727" s="172" t="s">
        <v>20638</v>
      </c>
      <c r="I1727" s="173">
        <v>18200.0</v>
      </c>
      <c r="J1727" s="174">
        <v>8500.0</v>
      </c>
      <c r="K1727" s="179"/>
      <c r="L1727" s="178"/>
      <c r="M1727" s="178"/>
      <c r="N1727" s="177">
        <v>8500.0</v>
      </c>
      <c r="O1727" s="163"/>
      <c r="P1727" s="163"/>
      <c r="Q1727" s="163"/>
      <c r="R1727" s="163"/>
      <c r="S1727" s="163"/>
      <c r="T1727" s="163"/>
    </row>
    <row r="1728" ht="18.75" hidden="1" customHeight="1">
      <c r="A1728" s="180">
        <v>45813.0</v>
      </c>
      <c r="B1728" s="171">
        <v>7394.0</v>
      </c>
      <c r="C1728" s="171" t="s">
        <v>3989</v>
      </c>
      <c r="D1728" s="171"/>
      <c r="E1728" s="171" t="s">
        <v>20634</v>
      </c>
      <c r="F1728" s="171"/>
      <c r="G1728" s="171" t="s">
        <v>20873</v>
      </c>
      <c r="H1728" s="172" t="s">
        <v>20873</v>
      </c>
      <c r="I1728" s="173">
        <v>3820.0</v>
      </c>
      <c r="J1728" s="174">
        <v>420.0</v>
      </c>
      <c r="K1728" s="179">
        <v>420.0</v>
      </c>
      <c r="L1728" s="178">
        <v>0.0</v>
      </c>
      <c r="M1728" s="178">
        <v>0.0</v>
      </c>
      <c r="N1728" s="178">
        <v>0.0</v>
      </c>
      <c r="O1728" s="163"/>
      <c r="P1728" s="163"/>
      <c r="Q1728" s="163"/>
      <c r="R1728" s="163"/>
      <c r="S1728" s="163"/>
      <c r="T1728" s="163"/>
    </row>
    <row r="1729" ht="18.75" hidden="1" customHeight="1">
      <c r="A1729" s="170">
        <v>45813.0</v>
      </c>
      <c r="B1729" s="171">
        <v>15998.0</v>
      </c>
      <c r="C1729" s="171" t="s">
        <v>21035</v>
      </c>
      <c r="D1729" s="171" t="s">
        <v>20659</v>
      </c>
      <c r="E1729" s="171">
        <v>4.0</v>
      </c>
      <c r="F1729" s="171" t="s">
        <v>20723</v>
      </c>
      <c r="G1729" s="171" t="s">
        <v>21619</v>
      </c>
      <c r="H1729" s="172" t="s">
        <v>20638</v>
      </c>
      <c r="I1729" s="173">
        <v>14280.0</v>
      </c>
      <c r="J1729" s="174">
        <v>14280.0</v>
      </c>
      <c r="K1729" s="179"/>
      <c r="L1729" s="178"/>
      <c r="M1729" s="178"/>
      <c r="N1729" s="177">
        <v>14280.0</v>
      </c>
      <c r="O1729" s="163"/>
      <c r="P1729" s="163"/>
      <c r="Q1729" s="163"/>
      <c r="R1729" s="163"/>
      <c r="S1729" s="163"/>
      <c r="T1729" s="163"/>
    </row>
    <row r="1730" ht="18.75" hidden="1" customHeight="1">
      <c r="A1730" s="170">
        <v>45813.0</v>
      </c>
      <c r="B1730" s="171">
        <v>15999.0</v>
      </c>
      <c r="C1730" s="171" t="s">
        <v>21620</v>
      </c>
      <c r="D1730" s="171" t="s">
        <v>20687</v>
      </c>
      <c r="E1730" s="171">
        <v>8.0</v>
      </c>
      <c r="F1730" s="171" t="s">
        <v>20946</v>
      </c>
      <c r="G1730" s="171" t="s">
        <v>21621</v>
      </c>
      <c r="H1730" s="172" t="s">
        <v>20638</v>
      </c>
      <c r="I1730" s="173">
        <v>17120.0</v>
      </c>
      <c r="J1730" s="174">
        <v>7100.0</v>
      </c>
      <c r="K1730" s="179"/>
      <c r="L1730" s="178"/>
      <c r="M1730" s="178"/>
      <c r="N1730" s="177">
        <v>7100.0</v>
      </c>
      <c r="O1730" s="163"/>
      <c r="P1730" s="163"/>
      <c r="Q1730" s="163"/>
      <c r="R1730" s="163"/>
      <c r="S1730" s="163"/>
      <c r="T1730" s="163"/>
    </row>
    <row r="1731" ht="18.75" hidden="1" customHeight="1">
      <c r="A1731" s="180">
        <v>45813.0</v>
      </c>
      <c r="B1731" s="171">
        <v>7395.0</v>
      </c>
      <c r="C1731" s="171" t="s">
        <v>4065</v>
      </c>
      <c r="D1731" s="171"/>
      <c r="E1731" s="171" t="s">
        <v>20634</v>
      </c>
      <c r="F1731" s="171"/>
      <c r="G1731" s="171"/>
      <c r="H1731" s="172"/>
      <c r="I1731" s="173">
        <v>4120.0</v>
      </c>
      <c r="J1731" s="174">
        <v>1740.0</v>
      </c>
      <c r="K1731" s="179">
        <v>0.0</v>
      </c>
      <c r="L1731" s="178">
        <v>0.0</v>
      </c>
      <c r="M1731" s="178">
        <v>0.0</v>
      </c>
      <c r="N1731" s="178">
        <v>1740.0</v>
      </c>
      <c r="O1731" s="163"/>
      <c r="P1731" s="163"/>
      <c r="Q1731" s="163"/>
      <c r="R1731" s="163"/>
      <c r="S1731" s="163"/>
      <c r="T1731" s="163"/>
    </row>
    <row r="1732" ht="18.75" hidden="1" customHeight="1">
      <c r="A1732" s="180">
        <v>45813.0</v>
      </c>
      <c r="B1732" s="171">
        <v>7396.0</v>
      </c>
      <c r="C1732" s="171" t="s">
        <v>4955</v>
      </c>
      <c r="D1732" s="171"/>
      <c r="E1732" s="171" t="s">
        <v>20634</v>
      </c>
      <c r="F1732" s="171"/>
      <c r="G1732" s="171"/>
      <c r="H1732" s="172"/>
      <c r="I1732" s="173">
        <v>2560.0</v>
      </c>
      <c r="J1732" s="174">
        <v>520.0</v>
      </c>
      <c r="K1732" s="179">
        <v>520.0</v>
      </c>
      <c r="L1732" s="178">
        <v>0.0</v>
      </c>
      <c r="M1732" s="178">
        <v>0.0</v>
      </c>
      <c r="N1732" s="178">
        <v>0.0</v>
      </c>
      <c r="O1732" s="163"/>
      <c r="P1732" s="163"/>
      <c r="Q1732" s="163"/>
      <c r="R1732" s="163"/>
      <c r="S1732" s="163"/>
      <c r="T1732" s="163"/>
    </row>
    <row r="1733" ht="18.75" hidden="1" customHeight="1">
      <c r="A1733" s="170">
        <v>45813.0</v>
      </c>
      <c r="B1733" s="171">
        <v>16001.0</v>
      </c>
      <c r="C1733" s="171" t="s">
        <v>21622</v>
      </c>
      <c r="D1733" s="171" t="s">
        <v>20673</v>
      </c>
      <c r="E1733" s="171">
        <v>6.0</v>
      </c>
      <c r="F1733" s="171" t="s">
        <v>20752</v>
      </c>
      <c r="G1733" s="171" t="s">
        <v>21261</v>
      </c>
      <c r="H1733" s="172" t="s">
        <v>20635</v>
      </c>
      <c r="I1733" s="173">
        <v>12300.0</v>
      </c>
      <c r="J1733" s="174">
        <v>2480.0</v>
      </c>
      <c r="K1733" s="179">
        <v>2480.0</v>
      </c>
      <c r="L1733" s="178"/>
      <c r="M1733" s="178"/>
      <c r="N1733" s="178"/>
      <c r="O1733" s="163"/>
      <c r="P1733" s="163"/>
      <c r="Q1733" s="163"/>
      <c r="R1733" s="163"/>
      <c r="S1733" s="163"/>
      <c r="T1733" s="163"/>
    </row>
    <row r="1734" ht="18.75" hidden="1" customHeight="1">
      <c r="A1734" s="170">
        <v>45813.0</v>
      </c>
      <c r="B1734" s="171">
        <v>16002.0</v>
      </c>
      <c r="C1734" s="171" t="s">
        <v>21623</v>
      </c>
      <c r="D1734" s="171" t="s">
        <v>20659</v>
      </c>
      <c r="E1734" s="171">
        <v>8.0</v>
      </c>
      <c r="F1734" s="171" t="s">
        <v>21023</v>
      </c>
      <c r="G1734" s="171" t="s">
        <v>4788</v>
      </c>
      <c r="H1734" s="172" t="s">
        <v>20635</v>
      </c>
      <c r="I1734" s="173">
        <v>11800.0</v>
      </c>
      <c r="J1734" s="174">
        <v>11800.0</v>
      </c>
      <c r="K1734" s="179">
        <v>11800.0</v>
      </c>
      <c r="L1734" s="178"/>
      <c r="M1734" s="178"/>
      <c r="N1734" s="178"/>
      <c r="O1734" s="163"/>
      <c r="P1734" s="163"/>
      <c r="Q1734" s="163"/>
      <c r="R1734" s="163"/>
      <c r="S1734" s="163"/>
      <c r="T1734" s="163"/>
    </row>
    <row r="1735" ht="18.75" hidden="1" customHeight="1">
      <c r="A1735" s="170">
        <v>45813.0</v>
      </c>
      <c r="B1735" s="171">
        <v>16003.0</v>
      </c>
      <c r="C1735" s="171" t="s">
        <v>4454</v>
      </c>
      <c r="D1735" s="171" t="s">
        <v>20695</v>
      </c>
      <c r="E1735" s="171">
        <v>14.0</v>
      </c>
      <c r="F1735" s="171" t="s">
        <v>21044</v>
      </c>
      <c r="G1735" s="171" t="s">
        <v>4721</v>
      </c>
      <c r="H1735" s="172" t="s">
        <v>20635</v>
      </c>
      <c r="I1735" s="173">
        <v>13860.0</v>
      </c>
      <c r="J1735" s="174">
        <v>4140.0</v>
      </c>
      <c r="K1735" s="179">
        <v>4140.0</v>
      </c>
      <c r="L1735" s="178"/>
      <c r="M1735" s="178"/>
      <c r="N1735" s="178"/>
      <c r="O1735" s="163"/>
      <c r="P1735" s="163"/>
      <c r="Q1735" s="163"/>
      <c r="R1735" s="163"/>
      <c r="S1735" s="163"/>
      <c r="T1735" s="163"/>
    </row>
    <row r="1736" ht="18.75" hidden="1" customHeight="1">
      <c r="A1736" s="170">
        <v>45813.0</v>
      </c>
      <c r="B1736" s="171">
        <v>16004.0</v>
      </c>
      <c r="C1736" s="171" t="s">
        <v>3980</v>
      </c>
      <c r="D1736" s="171" t="s">
        <v>20687</v>
      </c>
      <c r="E1736" s="171">
        <v>8.0</v>
      </c>
      <c r="F1736" s="171" t="s">
        <v>20946</v>
      </c>
      <c r="G1736" s="171" t="s">
        <v>4823</v>
      </c>
      <c r="H1736" s="172" t="s">
        <v>20635</v>
      </c>
      <c r="I1736" s="173">
        <v>15500.0</v>
      </c>
      <c r="J1736" s="174">
        <v>5480.0</v>
      </c>
      <c r="K1736" s="179">
        <v>5480.0</v>
      </c>
      <c r="L1736" s="178"/>
      <c r="M1736" s="178"/>
      <c r="N1736" s="178"/>
      <c r="O1736" s="163"/>
      <c r="P1736" s="163"/>
      <c r="Q1736" s="163"/>
      <c r="R1736" s="163"/>
      <c r="S1736" s="163"/>
      <c r="T1736" s="163"/>
    </row>
    <row r="1737" ht="18.75" hidden="1" customHeight="1">
      <c r="A1737" s="170">
        <v>45813.0</v>
      </c>
      <c r="B1737" s="171">
        <v>16005.0</v>
      </c>
      <c r="C1737" s="171" t="s">
        <v>19529</v>
      </c>
      <c r="D1737" s="171" t="s">
        <v>20673</v>
      </c>
      <c r="E1737" s="171">
        <v>8.0</v>
      </c>
      <c r="F1737" s="171" t="s">
        <v>20842</v>
      </c>
      <c r="G1737" s="171" t="s">
        <v>5850</v>
      </c>
      <c r="H1737" s="172" t="s">
        <v>20635</v>
      </c>
      <c r="I1737" s="173">
        <v>11420.0</v>
      </c>
      <c r="J1737" s="174">
        <v>1580.0</v>
      </c>
      <c r="K1737" s="179">
        <v>1580.0</v>
      </c>
      <c r="L1737" s="178"/>
      <c r="M1737" s="178"/>
      <c r="N1737" s="178"/>
      <c r="O1737" s="163"/>
      <c r="P1737" s="163"/>
      <c r="Q1737" s="163"/>
      <c r="R1737" s="163"/>
      <c r="S1737" s="163"/>
      <c r="T1737" s="163"/>
    </row>
    <row r="1738" ht="18.75" hidden="1" customHeight="1">
      <c r="A1738" s="170">
        <v>45813.0</v>
      </c>
      <c r="B1738" s="171">
        <v>16006.0</v>
      </c>
      <c r="C1738" s="171" t="s">
        <v>20747</v>
      </c>
      <c r="D1738" s="171" t="s">
        <v>20673</v>
      </c>
      <c r="E1738" s="171">
        <v>8.0</v>
      </c>
      <c r="F1738" s="171" t="s">
        <v>20704</v>
      </c>
      <c r="G1738" s="171" t="s">
        <v>4497</v>
      </c>
      <c r="H1738" s="172" t="s">
        <v>20635</v>
      </c>
      <c r="I1738" s="173">
        <v>12880.0</v>
      </c>
      <c r="J1738" s="174">
        <v>3040.0</v>
      </c>
      <c r="K1738" s="179">
        <v>3040.0</v>
      </c>
      <c r="L1738" s="178"/>
      <c r="M1738" s="178"/>
      <c r="N1738" s="178"/>
      <c r="O1738" s="163"/>
      <c r="P1738" s="163"/>
      <c r="Q1738" s="163"/>
      <c r="R1738" s="163"/>
      <c r="S1738" s="163"/>
      <c r="T1738" s="163"/>
    </row>
    <row r="1739" ht="18.75" hidden="1" customHeight="1">
      <c r="A1739" s="170">
        <v>45813.0</v>
      </c>
      <c r="B1739" s="171">
        <v>16007.0</v>
      </c>
      <c r="C1739" s="171" t="s">
        <v>750</v>
      </c>
      <c r="D1739" s="171" t="s">
        <v>20659</v>
      </c>
      <c r="E1739" s="171">
        <v>8.0</v>
      </c>
      <c r="F1739" s="171" t="s">
        <v>20743</v>
      </c>
      <c r="G1739" s="171" t="s">
        <v>21624</v>
      </c>
      <c r="H1739" s="172" t="s">
        <v>20635</v>
      </c>
      <c r="I1739" s="173">
        <v>11100.0</v>
      </c>
      <c r="J1739" s="174">
        <v>11100.0</v>
      </c>
      <c r="K1739" s="179">
        <v>11100.0</v>
      </c>
      <c r="L1739" s="178"/>
      <c r="M1739" s="178"/>
      <c r="N1739" s="178"/>
      <c r="O1739" s="163"/>
      <c r="P1739" s="163"/>
      <c r="Q1739" s="163"/>
      <c r="R1739" s="163"/>
      <c r="S1739" s="163"/>
      <c r="T1739" s="163"/>
    </row>
    <row r="1740" ht="18.75" hidden="1" customHeight="1">
      <c r="A1740" s="170">
        <v>45813.0</v>
      </c>
      <c r="B1740" s="171">
        <v>16008.0</v>
      </c>
      <c r="C1740" s="171" t="s">
        <v>20775</v>
      </c>
      <c r="D1740" s="171" t="s">
        <v>20695</v>
      </c>
      <c r="E1740" s="171">
        <v>8.0</v>
      </c>
      <c r="F1740" s="171" t="s">
        <v>20772</v>
      </c>
      <c r="G1740" s="171" t="s">
        <v>21625</v>
      </c>
      <c r="H1740" s="172" t="s">
        <v>20635</v>
      </c>
      <c r="I1740" s="173">
        <v>11480.0</v>
      </c>
      <c r="J1740" s="174">
        <v>1780.0</v>
      </c>
      <c r="K1740" s="179">
        <v>1780.0</v>
      </c>
      <c r="L1740" s="178"/>
      <c r="M1740" s="178"/>
      <c r="N1740" s="178"/>
      <c r="O1740" s="163"/>
      <c r="P1740" s="163"/>
      <c r="Q1740" s="163"/>
      <c r="R1740" s="163"/>
      <c r="S1740" s="163"/>
      <c r="T1740" s="163"/>
    </row>
    <row r="1741" ht="18.75" hidden="1" customHeight="1">
      <c r="A1741" s="170">
        <v>45813.0</v>
      </c>
      <c r="B1741" s="171">
        <v>16009.0</v>
      </c>
      <c r="C1741" s="171" t="s">
        <v>21626</v>
      </c>
      <c r="D1741" s="171" t="s">
        <v>20687</v>
      </c>
      <c r="E1741" s="171" t="s">
        <v>132</v>
      </c>
      <c r="F1741" s="171" t="s">
        <v>21443</v>
      </c>
      <c r="G1741" s="171" t="s">
        <v>4520</v>
      </c>
      <c r="H1741" s="172" t="s">
        <v>20635</v>
      </c>
      <c r="I1741" s="173">
        <v>13900.0</v>
      </c>
      <c r="J1741" s="174">
        <v>3620.0</v>
      </c>
      <c r="K1741" s="179">
        <v>3620.0</v>
      </c>
      <c r="L1741" s="178"/>
      <c r="M1741" s="178"/>
      <c r="N1741" s="178"/>
      <c r="O1741" s="163"/>
      <c r="P1741" s="163"/>
      <c r="Q1741" s="163"/>
      <c r="R1741" s="163"/>
      <c r="S1741" s="163"/>
      <c r="T1741" s="163"/>
    </row>
    <row r="1742" ht="18.75" hidden="1" customHeight="1">
      <c r="A1742" s="180">
        <v>45813.0</v>
      </c>
      <c r="B1742" s="171">
        <v>7453.0</v>
      </c>
      <c r="C1742" s="171" t="s">
        <v>19637</v>
      </c>
      <c r="D1742" s="171"/>
      <c r="E1742" s="171" t="s">
        <v>20634</v>
      </c>
      <c r="F1742" s="171"/>
      <c r="G1742" s="171"/>
      <c r="H1742" s="172"/>
      <c r="I1742" s="173">
        <v>2580.0</v>
      </c>
      <c r="J1742" s="174">
        <v>60.0</v>
      </c>
      <c r="K1742" s="179">
        <v>0.0</v>
      </c>
      <c r="L1742" s="178">
        <v>60.0</v>
      </c>
      <c r="M1742" s="177">
        <v>0.0</v>
      </c>
      <c r="N1742" s="178">
        <v>0.0</v>
      </c>
      <c r="O1742" s="163"/>
      <c r="P1742" s="163"/>
      <c r="Q1742" s="163"/>
      <c r="R1742" s="163"/>
      <c r="S1742" s="163"/>
      <c r="T1742" s="163"/>
    </row>
    <row r="1743" ht="18.75" hidden="1" customHeight="1">
      <c r="A1743" s="182">
        <v>45813.02900372686</v>
      </c>
      <c r="B1743" s="171">
        <v>7391.0</v>
      </c>
      <c r="C1743" s="171" t="s">
        <v>3996</v>
      </c>
      <c r="D1743" s="171"/>
      <c r="E1743" s="171" t="s">
        <v>20634</v>
      </c>
      <c r="F1743" s="171"/>
      <c r="G1743" s="171" t="s">
        <v>20958</v>
      </c>
      <c r="H1743" s="172" t="s">
        <v>20958</v>
      </c>
      <c r="I1743" s="173">
        <v>2580.0</v>
      </c>
      <c r="J1743" s="174">
        <v>280.0</v>
      </c>
      <c r="K1743" s="179">
        <v>84.0</v>
      </c>
      <c r="L1743" s="178">
        <v>0.0</v>
      </c>
      <c r="M1743" s="178">
        <v>196.0</v>
      </c>
      <c r="N1743" s="178">
        <v>0.0</v>
      </c>
      <c r="O1743" s="163"/>
      <c r="P1743" s="163"/>
      <c r="Q1743" s="163"/>
      <c r="R1743" s="163"/>
      <c r="S1743" s="163"/>
      <c r="T1743" s="163"/>
    </row>
    <row r="1744" ht="18.75" hidden="1" customHeight="1">
      <c r="A1744" s="170">
        <v>45814.0</v>
      </c>
      <c r="B1744" s="171">
        <v>16010.0</v>
      </c>
      <c r="C1744" s="171" t="s">
        <v>21011</v>
      </c>
      <c r="D1744" s="171" t="s">
        <v>20687</v>
      </c>
      <c r="E1744" s="171">
        <v>8.0</v>
      </c>
      <c r="F1744" s="171" t="s">
        <v>21580</v>
      </c>
      <c r="G1744" s="171" t="s">
        <v>21627</v>
      </c>
      <c r="H1744" s="172" t="s">
        <v>20635</v>
      </c>
      <c r="I1744" s="173">
        <v>12270.0</v>
      </c>
      <c r="J1744" s="174">
        <v>2250.0</v>
      </c>
      <c r="K1744" s="179">
        <v>2250.0</v>
      </c>
      <c r="L1744" s="178"/>
      <c r="M1744" s="178"/>
      <c r="N1744" s="178"/>
      <c r="O1744" s="163"/>
      <c r="P1744" s="163"/>
      <c r="Q1744" s="163"/>
      <c r="R1744" s="163"/>
      <c r="S1744" s="163"/>
      <c r="T1744" s="163"/>
    </row>
    <row r="1745" ht="18.75" hidden="1" customHeight="1">
      <c r="A1745" s="180">
        <v>45814.0</v>
      </c>
      <c r="B1745" s="171">
        <v>7398.0</v>
      </c>
      <c r="C1745" s="171" t="s">
        <v>3980</v>
      </c>
      <c r="D1745" s="171"/>
      <c r="E1745" s="171" t="s">
        <v>20634</v>
      </c>
      <c r="F1745" s="171"/>
      <c r="G1745" s="171"/>
      <c r="H1745" s="172"/>
      <c r="I1745" s="173">
        <v>3060.0</v>
      </c>
      <c r="J1745" s="174">
        <v>740.0</v>
      </c>
      <c r="K1745" s="179">
        <v>740.0</v>
      </c>
      <c r="L1745" s="178">
        <v>0.0</v>
      </c>
      <c r="M1745" s="178">
        <v>0.0</v>
      </c>
      <c r="N1745" s="178">
        <v>0.0</v>
      </c>
      <c r="O1745" s="163"/>
      <c r="P1745" s="163"/>
      <c r="Q1745" s="163"/>
      <c r="R1745" s="163"/>
      <c r="S1745" s="163"/>
      <c r="T1745" s="163"/>
    </row>
    <row r="1746" ht="18.75" hidden="1" customHeight="1">
      <c r="A1746" s="180">
        <v>45814.0</v>
      </c>
      <c r="B1746" s="171">
        <v>7399.0</v>
      </c>
      <c r="C1746" s="171" t="s">
        <v>4031</v>
      </c>
      <c r="D1746" s="171"/>
      <c r="E1746" s="171" t="s">
        <v>20634</v>
      </c>
      <c r="F1746" s="171"/>
      <c r="G1746" s="171" t="s">
        <v>20697</v>
      </c>
      <c r="H1746" s="172" t="s">
        <v>20697</v>
      </c>
      <c r="I1746" s="173">
        <v>3360.0</v>
      </c>
      <c r="J1746" s="174">
        <v>600.0</v>
      </c>
      <c r="K1746" s="179">
        <v>600.0</v>
      </c>
      <c r="L1746" s="178">
        <v>0.0</v>
      </c>
      <c r="M1746" s="178">
        <v>0.0</v>
      </c>
      <c r="N1746" s="178">
        <v>0.0</v>
      </c>
      <c r="O1746" s="163"/>
      <c r="P1746" s="163"/>
      <c r="Q1746" s="163"/>
      <c r="R1746" s="163"/>
      <c r="S1746" s="163"/>
      <c r="T1746" s="163"/>
    </row>
    <row r="1747" ht="18.75" hidden="1" customHeight="1">
      <c r="A1747" s="170">
        <v>45814.0</v>
      </c>
      <c r="B1747" s="171">
        <v>16011.0</v>
      </c>
      <c r="C1747" s="171" t="s">
        <v>21134</v>
      </c>
      <c r="D1747" s="171" t="s">
        <v>20673</v>
      </c>
      <c r="E1747" s="171">
        <v>12.0</v>
      </c>
      <c r="F1747" s="171" t="s">
        <v>21526</v>
      </c>
      <c r="G1747" s="171" t="s">
        <v>4932</v>
      </c>
      <c r="H1747" s="172" t="s">
        <v>20635</v>
      </c>
      <c r="I1747" s="173">
        <v>12300.0</v>
      </c>
      <c r="J1747" s="174">
        <v>2440.0</v>
      </c>
      <c r="K1747" s="179">
        <v>2440.0</v>
      </c>
      <c r="L1747" s="178"/>
      <c r="M1747" s="178"/>
      <c r="N1747" s="178"/>
      <c r="O1747" s="163"/>
      <c r="P1747" s="163"/>
      <c r="Q1747" s="163"/>
      <c r="R1747" s="163"/>
      <c r="S1747" s="163"/>
      <c r="T1747" s="163"/>
    </row>
    <row r="1748" ht="18.75" hidden="1" customHeight="1">
      <c r="A1748" s="170">
        <v>45814.0</v>
      </c>
      <c r="B1748" s="171">
        <v>16012.0</v>
      </c>
      <c r="C1748" s="171" t="s">
        <v>20832</v>
      </c>
      <c r="D1748" s="171" t="s">
        <v>20659</v>
      </c>
      <c r="E1748" s="171">
        <v>8.0</v>
      </c>
      <c r="F1748" s="171" t="s">
        <v>20967</v>
      </c>
      <c r="G1748" s="171" t="s">
        <v>21628</v>
      </c>
      <c r="H1748" s="172" t="s">
        <v>20635</v>
      </c>
      <c r="I1748" s="173">
        <v>15200.0</v>
      </c>
      <c r="J1748" s="174">
        <v>15200.0</v>
      </c>
      <c r="K1748" s="179">
        <v>15200.0</v>
      </c>
      <c r="L1748" s="178"/>
      <c r="M1748" s="178"/>
      <c r="N1748" s="178"/>
      <c r="O1748" s="163"/>
      <c r="P1748" s="163"/>
      <c r="Q1748" s="163"/>
      <c r="R1748" s="163"/>
      <c r="S1748" s="163"/>
      <c r="T1748" s="163"/>
    </row>
    <row r="1749" ht="18.75" hidden="1" customHeight="1">
      <c r="A1749" s="170">
        <v>45814.0</v>
      </c>
      <c r="B1749" s="171">
        <v>16013.0</v>
      </c>
      <c r="C1749" s="171" t="s">
        <v>20820</v>
      </c>
      <c r="D1749" s="171" t="s">
        <v>20687</v>
      </c>
      <c r="E1749" s="171">
        <v>8.0</v>
      </c>
      <c r="F1749" s="171" t="s">
        <v>21387</v>
      </c>
      <c r="G1749" s="171" t="s">
        <v>4160</v>
      </c>
      <c r="H1749" s="172" t="s">
        <v>20635</v>
      </c>
      <c r="I1749" s="173">
        <v>14900.0</v>
      </c>
      <c r="J1749" s="174">
        <v>4880.0</v>
      </c>
      <c r="K1749" s="179">
        <v>4880.0</v>
      </c>
      <c r="L1749" s="178"/>
      <c r="M1749" s="178"/>
      <c r="N1749" s="178"/>
      <c r="O1749" s="163"/>
      <c r="P1749" s="163"/>
      <c r="Q1749" s="163"/>
      <c r="R1749" s="163"/>
      <c r="S1749" s="163"/>
      <c r="T1749" s="163"/>
    </row>
    <row r="1750" ht="18.75" hidden="1" customHeight="1">
      <c r="A1750" s="180">
        <v>45814.0</v>
      </c>
      <c r="B1750" s="171">
        <v>7400.0</v>
      </c>
      <c r="C1750" s="171" t="s">
        <v>3991</v>
      </c>
      <c r="D1750" s="171"/>
      <c r="E1750" s="171" t="s">
        <v>20634</v>
      </c>
      <c r="F1750" s="171"/>
      <c r="G1750" s="171"/>
      <c r="H1750" s="172"/>
      <c r="I1750" s="173">
        <v>3120.0</v>
      </c>
      <c r="J1750" s="174">
        <v>260.0</v>
      </c>
      <c r="K1750" s="179">
        <v>0.0</v>
      </c>
      <c r="L1750" s="178">
        <v>260.0</v>
      </c>
      <c r="M1750" s="178">
        <v>0.0</v>
      </c>
      <c r="N1750" s="178">
        <v>0.0</v>
      </c>
      <c r="O1750" s="163"/>
      <c r="P1750" s="163"/>
      <c r="Q1750" s="163"/>
      <c r="R1750" s="163"/>
      <c r="S1750" s="163"/>
      <c r="T1750" s="163"/>
    </row>
    <row r="1751" ht="18.75" hidden="1" customHeight="1">
      <c r="A1751" s="180">
        <v>45814.0</v>
      </c>
      <c r="B1751" s="171">
        <v>7401.0</v>
      </c>
      <c r="C1751" s="171" t="s">
        <v>4017</v>
      </c>
      <c r="D1751" s="171"/>
      <c r="E1751" s="171" t="s">
        <v>20634</v>
      </c>
      <c r="F1751" s="171"/>
      <c r="G1751" s="171" t="s">
        <v>4500</v>
      </c>
      <c r="H1751" s="172" t="s">
        <v>4500</v>
      </c>
      <c r="I1751" s="173">
        <v>3170.0</v>
      </c>
      <c r="J1751" s="174">
        <v>550.0</v>
      </c>
      <c r="K1751" s="179">
        <v>550.0</v>
      </c>
      <c r="L1751" s="178">
        <v>0.0</v>
      </c>
      <c r="M1751" s="178">
        <v>0.0</v>
      </c>
      <c r="N1751" s="178">
        <v>0.0</v>
      </c>
      <c r="O1751" s="163"/>
      <c r="P1751" s="163"/>
      <c r="Q1751" s="163"/>
      <c r="R1751" s="163"/>
      <c r="S1751" s="163"/>
      <c r="T1751" s="163"/>
    </row>
    <row r="1752" ht="18.75" hidden="1" customHeight="1">
      <c r="A1752" s="170">
        <v>45814.0</v>
      </c>
      <c r="B1752" s="171">
        <v>16014.0</v>
      </c>
      <c r="C1752" s="171" t="s">
        <v>21028</v>
      </c>
      <c r="D1752" s="171" t="s">
        <v>20673</v>
      </c>
      <c r="E1752" s="171">
        <v>12.0</v>
      </c>
      <c r="F1752" s="171" t="s">
        <v>21439</v>
      </c>
      <c r="G1752" s="171" t="s">
        <v>5892</v>
      </c>
      <c r="H1752" s="172" t="s">
        <v>20635</v>
      </c>
      <c r="I1752" s="173">
        <v>12980.0</v>
      </c>
      <c r="J1752" s="174">
        <v>3120.0</v>
      </c>
      <c r="K1752" s="179">
        <v>3120.0</v>
      </c>
      <c r="L1752" s="178"/>
      <c r="M1752" s="178"/>
      <c r="N1752" s="178"/>
      <c r="O1752" s="163"/>
      <c r="P1752" s="163"/>
      <c r="Q1752" s="163"/>
      <c r="R1752" s="163"/>
      <c r="S1752" s="163"/>
      <c r="T1752" s="163"/>
    </row>
    <row r="1753" ht="18.75" hidden="1" customHeight="1">
      <c r="A1753" s="170">
        <v>45814.0</v>
      </c>
      <c r="B1753" s="171">
        <v>16015.0</v>
      </c>
      <c r="C1753" s="171" t="s">
        <v>20874</v>
      </c>
      <c r="D1753" s="171" t="s">
        <v>20673</v>
      </c>
      <c r="E1753" s="171">
        <v>8.0</v>
      </c>
      <c r="F1753" s="171" t="s">
        <v>20780</v>
      </c>
      <c r="G1753" s="171" t="s">
        <v>4486</v>
      </c>
      <c r="H1753" s="172" t="s">
        <v>20635</v>
      </c>
      <c r="I1753" s="173">
        <v>15200.0</v>
      </c>
      <c r="J1753" s="174">
        <v>5360.0</v>
      </c>
      <c r="K1753" s="179">
        <v>5360.0</v>
      </c>
      <c r="L1753" s="178"/>
      <c r="M1753" s="178"/>
      <c r="N1753" s="178"/>
      <c r="O1753" s="163"/>
      <c r="P1753" s="163"/>
      <c r="Q1753" s="163"/>
      <c r="R1753" s="163"/>
      <c r="S1753" s="163"/>
      <c r="T1753" s="163"/>
    </row>
    <row r="1754" ht="18.75" hidden="1" customHeight="1">
      <c r="A1754" s="170">
        <v>45814.0</v>
      </c>
      <c r="B1754" s="171">
        <v>16016.0</v>
      </c>
      <c r="C1754" s="171" t="s">
        <v>3000</v>
      </c>
      <c r="D1754" s="171" t="s">
        <v>20687</v>
      </c>
      <c r="E1754" s="171">
        <v>4.0</v>
      </c>
      <c r="F1754" s="171" t="s">
        <v>20723</v>
      </c>
      <c r="G1754" s="171" t="s">
        <v>21629</v>
      </c>
      <c r="H1754" s="172" t="s">
        <v>20635</v>
      </c>
      <c r="I1754" s="173">
        <v>13200.0</v>
      </c>
      <c r="J1754" s="174">
        <v>3420.0</v>
      </c>
      <c r="K1754" s="179">
        <v>3420.0</v>
      </c>
      <c r="L1754" s="178"/>
      <c r="M1754" s="178"/>
      <c r="N1754" s="178"/>
      <c r="O1754" s="163"/>
      <c r="P1754" s="163"/>
      <c r="Q1754" s="163"/>
      <c r="R1754" s="163"/>
      <c r="S1754" s="163"/>
      <c r="T1754" s="163"/>
    </row>
    <row r="1755" ht="18.75" hidden="1" customHeight="1">
      <c r="A1755" s="170">
        <v>45814.0</v>
      </c>
      <c r="B1755" s="171">
        <v>16017.0</v>
      </c>
      <c r="C1755" s="171" t="s">
        <v>4671</v>
      </c>
      <c r="D1755" s="171" t="s">
        <v>20659</v>
      </c>
      <c r="E1755" s="171">
        <v>8.0</v>
      </c>
      <c r="F1755" s="171" t="s">
        <v>20875</v>
      </c>
      <c r="G1755" s="171" t="s">
        <v>4806</v>
      </c>
      <c r="H1755" s="172" t="s">
        <v>20635</v>
      </c>
      <c r="I1755" s="173">
        <v>11520.0</v>
      </c>
      <c r="J1755" s="174">
        <v>11520.0</v>
      </c>
      <c r="K1755" s="179">
        <v>11520.0</v>
      </c>
      <c r="L1755" s="178"/>
      <c r="M1755" s="178"/>
      <c r="N1755" s="178"/>
      <c r="O1755" s="163"/>
      <c r="P1755" s="163"/>
      <c r="Q1755" s="163"/>
      <c r="R1755" s="163"/>
      <c r="S1755" s="163"/>
      <c r="T1755" s="163"/>
    </row>
    <row r="1756" ht="18.75" hidden="1" customHeight="1">
      <c r="A1756" s="180">
        <v>45814.0</v>
      </c>
      <c r="B1756" s="171">
        <v>7402.0</v>
      </c>
      <c r="C1756" s="171" t="s">
        <v>3980</v>
      </c>
      <c r="D1756" s="171"/>
      <c r="E1756" s="171" t="s">
        <v>20634</v>
      </c>
      <c r="F1756" s="171"/>
      <c r="G1756" s="171"/>
      <c r="H1756" s="172"/>
      <c r="I1756" s="173">
        <v>2520.0</v>
      </c>
      <c r="J1756" s="174">
        <v>200.0</v>
      </c>
      <c r="K1756" s="179">
        <v>200.0</v>
      </c>
      <c r="L1756" s="178">
        <v>0.0</v>
      </c>
      <c r="M1756" s="178">
        <v>0.0</v>
      </c>
      <c r="N1756" s="178">
        <v>0.0</v>
      </c>
      <c r="O1756" s="163"/>
      <c r="P1756" s="163"/>
      <c r="Q1756" s="163"/>
      <c r="R1756" s="163"/>
      <c r="S1756" s="163"/>
      <c r="T1756" s="163"/>
    </row>
    <row r="1757" ht="18.75" hidden="1" customHeight="1">
      <c r="A1757" s="170">
        <v>45814.0</v>
      </c>
      <c r="B1757" s="171">
        <v>16018.0</v>
      </c>
      <c r="C1757" s="171" t="s">
        <v>20820</v>
      </c>
      <c r="D1757" s="171" t="s">
        <v>20673</v>
      </c>
      <c r="E1757" s="171">
        <v>8.0</v>
      </c>
      <c r="F1757" s="171" t="s">
        <v>20801</v>
      </c>
      <c r="G1757" s="171" t="s">
        <v>7906</v>
      </c>
      <c r="H1757" s="172" t="s">
        <v>20638</v>
      </c>
      <c r="I1757" s="173">
        <v>17660.0</v>
      </c>
      <c r="J1757" s="174">
        <v>7820.0</v>
      </c>
      <c r="K1757" s="179"/>
      <c r="L1757" s="178"/>
      <c r="M1757" s="178"/>
      <c r="N1757" s="177">
        <v>7820.0</v>
      </c>
      <c r="O1757" s="163"/>
      <c r="P1757" s="163"/>
      <c r="Q1757" s="163"/>
      <c r="R1757" s="163"/>
      <c r="S1757" s="163"/>
      <c r="T1757" s="163"/>
    </row>
    <row r="1758" ht="18.75" hidden="1" customHeight="1">
      <c r="A1758" s="170">
        <v>45814.0</v>
      </c>
      <c r="B1758" s="171">
        <v>16019.0</v>
      </c>
      <c r="C1758" s="171" t="s">
        <v>20705</v>
      </c>
      <c r="D1758" s="171" t="s">
        <v>20659</v>
      </c>
      <c r="E1758" s="171" t="s">
        <v>132</v>
      </c>
      <c r="F1758" s="171" t="s">
        <v>21248</v>
      </c>
      <c r="G1758" s="171" t="s">
        <v>4779</v>
      </c>
      <c r="H1758" s="172" t="s">
        <v>20635</v>
      </c>
      <c r="I1758" s="173">
        <v>13400.0</v>
      </c>
      <c r="J1758" s="174">
        <v>13400.0</v>
      </c>
      <c r="K1758" s="179">
        <v>13400.0</v>
      </c>
      <c r="L1758" s="178"/>
      <c r="M1758" s="178"/>
      <c r="N1758" s="178"/>
      <c r="O1758" s="163"/>
      <c r="P1758" s="163"/>
      <c r="Q1758" s="163"/>
      <c r="R1758" s="163"/>
      <c r="S1758" s="163"/>
      <c r="T1758" s="163"/>
    </row>
    <row r="1759" ht="18.75" hidden="1" customHeight="1">
      <c r="A1759" s="180">
        <v>45814.0</v>
      </c>
      <c r="B1759" s="171">
        <v>7403.0</v>
      </c>
      <c r="C1759" s="171" t="s">
        <v>4035</v>
      </c>
      <c r="D1759" s="171"/>
      <c r="E1759" s="171" t="s">
        <v>20634</v>
      </c>
      <c r="F1759" s="171"/>
      <c r="G1759" s="171"/>
      <c r="H1759" s="172"/>
      <c r="I1759" s="173">
        <v>4480.0</v>
      </c>
      <c r="J1759" s="174">
        <v>1760.0</v>
      </c>
      <c r="K1759" s="179">
        <v>0.0</v>
      </c>
      <c r="L1759" s="178">
        <v>0.0</v>
      </c>
      <c r="M1759" s="178">
        <v>0.0</v>
      </c>
      <c r="N1759" s="178">
        <v>1760.0</v>
      </c>
      <c r="O1759" s="163"/>
      <c r="P1759" s="163"/>
      <c r="Q1759" s="163"/>
      <c r="R1759" s="163"/>
      <c r="S1759" s="163"/>
      <c r="T1759" s="163"/>
    </row>
    <row r="1760" ht="18.75" hidden="1" customHeight="1">
      <c r="A1760" s="170">
        <v>45814.0</v>
      </c>
      <c r="B1760" s="171">
        <v>16020.0</v>
      </c>
      <c r="C1760" s="171" t="s">
        <v>20893</v>
      </c>
      <c r="D1760" s="171" t="s">
        <v>20673</v>
      </c>
      <c r="E1760" s="171">
        <v>8.0</v>
      </c>
      <c r="F1760" s="171" t="s">
        <v>20699</v>
      </c>
      <c r="G1760" s="171" t="s">
        <v>5083</v>
      </c>
      <c r="H1760" s="172" t="s">
        <v>20638</v>
      </c>
      <c r="I1760" s="173">
        <v>17100.0</v>
      </c>
      <c r="J1760" s="174">
        <v>7260.0</v>
      </c>
      <c r="K1760" s="179"/>
      <c r="L1760" s="178"/>
      <c r="M1760" s="178"/>
      <c r="N1760" s="177">
        <v>7260.0</v>
      </c>
      <c r="O1760" s="163"/>
      <c r="P1760" s="163"/>
      <c r="Q1760" s="163"/>
      <c r="R1760" s="163"/>
      <c r="S1760" s="163"/>
      <c r="T1760" s="163"/>
    </row>
    <row r="1761" ht="18.75" hidden="1" customHeight="1">
      <c r="A1761" s="182">
        <v>45814.02900203704</v>
      </c>
      <c r="B1761" s="171">
        <v>7397.0</v>
      </c>
      <c r="C1761" s="171" t="s">
        <v>4339</v>
      </c>
      <c r="D1761" s="171"/>
      <c r="E1761" s="171" t="s">
        <v>20634</v>
      </c>
      <c r="F1761" s="171"/>
      <c r="G1761" s="171" t="s">
        <v>21630</v>
      </c>
      <c r="H1761" s="172" t="s">
        <v>20635</v>
      </c>
      <c r="I1761" s="173">
        <v>2900.0</v>
      </c>
      <c r="J1761" s="174">
        <v>400.0</v>
      </c>
      <c r="K1761" s="179">
        <v>400.0</v>
      </c>
      <c r="L1761" s="178">
        <v>400.0</v>
      </c>
      <c r="M1761" s="178">
        <v>0.0</v>
      </c>
      <c r="N1761" s="178">
        <v>0.0</v>
      </c>
      <c r="O1761" s="163"/>
      <c r="P1761" s="163"/>
      <c r="Q1761" s="163"/>
      <c r="R1761" s="163"/>
      <c r="S1761" s="163"/>
      <c r="T1761" s="163"/>
    </row>
    <row r="1762" ht="18.75" hidden="1" customHeight="1">
      <c r="A1762" s="170">
        <v>45817.0</v>
      </c>
      <c r="B1762" s="171">
        <v>16021.0</v>
      </c>
      <c r="C1762" s="171" t="s">
        <v>20820</v>
      </c>
      <c r="D1762" s="171" t="s">
        <v>20687</v>
      </c>
      <c r="E1762" s="171">
        <v>8.0</v>
      </c>
      <c r="F1762" s="171" t="s">
        <v>20969</v>
      </c>
      <c r="G1762" s="171" t="s">
        <v>4538</v>
      </c>
      <c r="H1762" s="172" t="s">
        <v>20635</v>
      </c>
      <c r="I1762" s="173">
        <v>12580.0</v>
      </c>
      <c r="J1762" s="174">
        <v>2560.0</v>
      </c>
      <c r="K1762" s="179">
        <v>2560.0</v>
      </c>
      <c r="L1762" s="178"/>
      <c r="M1762" s="178"/>
      <c r="N1762" s="178"/>
      <c r="O1762" s="163"/>
      <c r="P1762" s="163"/>
      <c r="Q1762" s="163"/>
      <c r="R1762" s="163"/>
      <c r="S1762" s="163"/>
      <c r="T1762" s="163"/>
    </row>
    <row r="1763" ht="18.75" hidden="1" customHeight="1">
      <c r="A1763" s="170">
        <v>45817.0</v>
      </c>
      <c r="B1763" s="171">
        <v>16022.0</v>
      </c>
      <c r="C1763" s="171" t="s">
        <v>21631</v>
      </c>
      <c r="D1763" s="171" t="s">
        <v>20687</v>
      </c>
      <c r="E1763" s="171">
        <v>8.0</v>
      </c>
      <c r="F1763" s="171" t="s">
        <v>20699</v>
      </c>
      <c r="G1763" s="171" t="s">
        <v>196</v>
      </c>
      <c r="H1763" s="172" t="s">
        <v>20635</v>
      </c>
      <c r="I1763" s="173">
        <v>10900.0</v>
      </c>
      <c r="J1763" s="174">
        <v>880.0</v>
      </c>
      <c r="K1763" s="179">
        <v>880.0</v>
      </c>
      <c r="L1763" s="178"/>
      <c r="M1763" s="178"/>
      <c r="N1763" s="178"/>
      <c r="O1763" s="163"/>
      <c r="P1763" s="163"/>
      <c r="Q1763" s="163"/>
      <c r="R1763" s="163"/>
      <c r="S1763" s="163"/>
      <c r="T1763" s="163"/>
    </row>
    <row r="1764" ht="18.75" hidden="1" customHeight="1">
      <c r="A1764" s="170">
        <v>45817.0</v>
      </c>
      <c r="B1764" s="171">
        <v>16023.0</v>
      </c>
      <c r="C1764" s="171" t="s">
        <v>2957</v>
      </c>
      <c r="D1764" s="171" t="s">
        <v>20673</v>
      </c>
      <c r="E1764" s="171">
        <v>12.0</v>
      </c>
      <c r="F1764" s="171" t="s">
        <v>21632</v>
      </c>
      <c r="G1764" s="171" t="s">
        <v>17045</v>
      </c>
      <c r="H1764" s="172" t="s">
        <v>20635</v>
      </c>
      <c r="I1764" s="173">
        <v>13800.0</v>
      </c>
      <c r="J1764" s="174">
        <v>3940.0</v>
      </c>
      <c r="K1764" s="179">
        <v>3940.0</v>
      </c>
      <c r="L1764" s="178"/>
      <c r="M1764" s="178"/>
      <c r="N1764" s="178"/>
      <c r="O1764" s="163"/>
      <c r="P1764" s="163"/>
      <c r="Q1764" s="163"/>
      <c r="R1764" s="163"/>
      <c r="S1764" s="163"/>
      <c r="T1764" s="163"/>
    </row>
    <row r="1765" ht="18.75" hidden="1" customHeight="1">
      <c r="A1765" s="170">
        <v>45817.0</v>
      </c>
      <c r="B1765" s="171">
        <v>16024.0</v>
      </c>
      <c r="C1765" s="171" t="s">
        <v>4017</v>
      </c>
      <c r="D1765" s="171" t="s">
        <v>20687</v>
      </c>
      <c r="E1765" s="171">
        <v>8.0</v>
      </c>
      <c r="F1765" s="171" t="s">
        <v>20839</v>
      </c>
      <c r="G1765" s="171" t="s">
        <v>21633</v>
      </c>
      <c r="H1765" s="172" t="s">
        <v>20635</v>
      </c>
      <c r="I1765" s="173">
        <v>14560.0</v>
      </c>
      <c r="J1765" s="174">
        <v>4540.0</v>
      </c>
      <c r="K1765" s="179">
        <v>4540.0</v>
      </c>
      <c r="L1765" s="178"/>
      <c r="M1765" s="178"/>
      <c r="N1765" s="178"/>
      <c r="O1765" s="163"/>
      <c r="P1765" s="163"/>
      <c r="Q1765" s="163"/>
      <c r="R1765" s="163"/>
      <c r="S1765" s="163"/>
      <c r="T1765" s="163"/>
    </row>
    <row r="1766" ht="18.75" hidden="1" customHeight="1">
      <c r="A1766" s="170">
        <v>45817.0</v>
      </c>
      <c r="B1766" s="171">
        <v>16025.0</v>
      </c>
      <c r="C1766" s="171" t="s">
        <v>21634</v>
      </c>
      <c r="D1766" s="171" t="s">
        <v>20673</v>
      </c>
      <c r="E1766" s="171">
        <v>8.0</v>
      </c>
      <c r="F1766" s="171" t="s">
        <v>20699</v>
      </c>
      <c r="G1766" s="171" t="s">
        <v>21635</v>
      </c>
      <c r="H1766" s="172" t="s">
        <v>20635</v>
      </c>
      <c r="I1766" s="173">
        <v>11040.0</v>
      </c>
      <c r="J1766" s="174">
        <v>1200.0</v>
      </c>
      <c r="K1766" s="179">
        <v>1200.0</v>
      </c>
      <c r="L1766" s="178"/>
      <c r="M1766" s="178"/>
      <c r="N1766" s="178"/>
      <c r="O1766" s="163"/>
      <c r="P1766" s="163"/>
      <c r="Q1766" s="163"/>
      <c r="R1766" s="163"/>
      <c r="S1766" s="163"/>
      <c r="T1766" s="163"/>
    </row>
    <row r="1767" ht="18.75" hidden="1" customHeight="1">
      <c r="A1767" s="170">
        <v>45817.0</v>
      </c>
      <c r="B1767" s="171">
        <v>16026.0</v>
      </c>
      <c r="C1767" s="171" t="s">
        <v>21332</v>
      </c>
      <c r="D1767" s="171" t="s">
        <v>20659</v>
      </c>
      <c r="E1767" s="171">
        <v>8.0</v>
      </c>
      <c r="F1767" s="171" t="s">
        <v>20834</v>
      </c>
      <c r="G1767" s="171" t="s">
        <v>6368</v>
      </c>
      <c r="H1767" s="172" t="s">
        <v>20635</v>
      </c>
      <c r="I1767" s="173">
        <v>16740.0</v>
      </c>
      <c r="J1767" s="174">
        <v>16740.0</v>
      </c>
      <c r="K1767" s="179">
        <v>16740.0</v>
      </c>
      <c r="L1767" s="178"/>
      <c r="M1767" s="178"/>
      <c r="N1767" s="178"/>
      <c r="O1767" s="163"/>
      <c r="P1767" s="163"/>
      <c r="Q1767" s="163"/>
      <c r="R1767" s="163"/>
      <c r="S1767" s="163"/>
      <c r="T1767" s="163"/>
    </row>
    <row r="1768" ht="18.75" hidden="1" customHeight="1">
      <c r="A1768" s="170">
        <v>45817.0</v>
      </c>
      <c r="B1768" s="171">
        <v>16027.0</v>
      </c>
      <c r="C1768" s="171" t="s">
        <v>21501</v>
      </c>
      <c r="D1768" s="171" t="s">
        <v>20687</v>
      </c>
      <c r="E1768" s="171">
        <v>8.0</v>
      </c>
      <c r="F1768" s="171" t="s">
        <v>21636</v>
      </c>
      <c r="G1768" s="171" t="s">
        <v>4075</v>
      </c>
      <c r="H1768" s="172" t="s">
        <v>20635</v>
      </c>
      <c r="I1768" s="173">
        <v>11480.0</v>
      </c>
      <c r="J1768" s="174">
        <v>1460.0</v>
      </c>
      <c r="K1768" s="179">
        <v>1460.0</v>
      </c>
      <c r="L1768" s="178"/>
      <c r="M1768" s="178"/>
      <c r="N1768" s="178"/>
      <c r="O1768" s="163"/>
      <c r="P1768" s="163"/>
      <c r="Q1768" s="163"/>
      <c r="R1768" s="163"/>
      <c r="S1768" s="163"/>
      <c r="T1768" s="163"/>
    </row>
    <row r="1769" ht="18.75" hidden="1" customHeight="1">
      <c r="A1769" s="180">
        <v>45817.0</v>
      </c>
      <c r="B1769" s="171">
        <v>7405.0</v>
      </c>
      <c r="C1769" s="171" t="s">
        <v>4112</v>
      </c>
      <c r="D1769" s="171"/>
      <c r="E1769" s="171" t="s">
        <v>20634</v>
      </c>
      <c r="F1769" s="171"/>
      <c r="G1769" s="171"/>
      <c r="H1769" s="172"/>
      <c r="I1769" s="173">
        <v>3300.0</v>
      </c>
      <c r="J1769" s="174">
        <v>760.0</v>
      </c>
      <c r="K1769" s="179">
        <v>760.0</v>
      </c>
      <c r="L1769" s="178">
        <v>0.0</v>
      </c>
      <c r="M1769" s="178">
        <v>0.0</v>
      </c>
      <c r="N1769" s="178">
        <v>0.0</v>
      </c>
      <c r="O1769" s="163"/>
      <c r="P1769" s="163"/>
      <c r="Q1769" s="163"/>
      <c r="R1769" s="163"/>
      <c r="S1769" s="163"/>
      <c r="T1769" s="163"/>
    </row>
    <row r="1770" ht="18.75" hidden="1" customHeight="1">
      <c r="A1770" s="170">
        <v>45817.0</v>
      </c>
      <c r="B1770" s="171">
        <v>16028.0</v>
      </c>
      <c r="C1770" s="171" t="s">
        <v>21637</v>
      </c>
      <c r="D1770" s="171" t="s">
        <v>20659</v>
      </c>
      <c r="E1770" s="171">
        <v>8.0</v>
      </c>
      <c r="F1770" s="171" t="s">
        <v>20883</v>
      </c>
      <c r="G1770" s="171" t="s">
        <v>20108</v>
      </c>
      <c r="H1770" s="172" t="s">
        <v>20635</v>
      </c>
      <c r="I1770" s="173">
        <v>14560.0</v>
      </c>
      <c r="J1770" s="174">
        <v>14560.0</v>
      </c>
      <c r="K1770" s="179">
        <v>14560.0</v>
      </c>
      <c r="L1770" s="178"/>
      <c r="M1770" s="178"/>
      <c r="N1770" s="178"/>
      <c r="O1770" s="163"/>
      <c r="P1770" s="163"/>
      <c r="Q1770" s="163"/>
      <c r="R1770" s="163"/>
      <c r="S1770" s="163"/>
      <c r="T1770" s="163"/>
    </row>
    <row r="1771" ht="18.75" hidden="1" customHeight="1">
      <c r="A1771" s="180">
        <v>45817.0</v>
      </c>
      <c r="B1771" s="171">
        <v>7406.0</v>
      </c>
      <c r="C1771" s="171" t="s">
        <v>4035</v>
      </c>
      <c r="D1771" s="171"/>
      <c r="E1771" s="171" t="s">
        <v>20634</v>
      </c>
      <c r="F1771" s="171"/>
      <c r="G1771" s="171"/>
      <c r="H1771" s="172"/>
      <c r="I1771" s="173">
        <v>4660.0</v>
      </c>
      <c r="J1771" s="174">
        <v>1940.0</v>
      </c>
      <c r="K1771" s="179">
        <v>0.0</v>
      </c>
      <c r="L1771" s="178">
        <v>0.0</v>
      </c>
      <c r="M1771" s="178">
        <v>0.0</v>
      </c>
      <c r="N1771" s="178">
        <v>1940.0</v>
      </c>
      <c r="O1771" s="163"/>
      <c r="P1771" s="163"/>
      <c r="Q1771" s="163"/>
      <c r="R1771" s="163"/>
      <c r="S1771" s="163"/>
      <c r="T1771" s="163"/>
    </row>
    <row r="1772" ht="18.75" hidden="1" customHeight="1">
      <c r="A1772" s="170">
        <v>45817.0</v>
      </c>
      <c r="B1772" s="171">
        <v>16029.0</v>
      </c>
      <c r="C1772" s="171" t="s">
        <v>21369</v>
      </c>
      <c r="D1772" s="171" t="s">
        <v>20673</v>
      </c>
      <c r="E1772" s="171">
        <v>8.0</v>
      </c>
      <c r="F1772" s="171" t="s">
        <v>20888</v>
      </c>
      <c r="G1772" s="171" t="s">
        <v>4824</v>
      </c>
      <c r="H1772" s="172" t="s">
        <v>20635</v>
      </c>
      <c r="I1772" s="173">
        <v>11100.0</v>
      </c>
      <c r="J1772" s="174">
        <v>1260.0</v>
      </c>
      <c r="K1772" s="179">
        <v>1260.0</v>
      </c>
      <c r="L1772" s="178"/>
      <c r="M1772" s="178"/>
      <c r="N1772" s="178"/>
      <c r="O1772" s="163"/>
      <c r="P1772" s="163"/>
      <c r="Q1772" s="163"/>
      <c r="R1772" s="163"/>
      <c r="S1772" s="163"/>
      <c r="T1772" s="163"/>
    </row>
    <row r="1773" ht="18.75" hidden="1" customHeight="1">
      <c r="A1773" s="180">
        <v>45817.0</v>
      </c>
      <c r="B1773" s="171">
        <v>7407.0</v>
      </c>
      <c r="C1773" s="171" t="s">
        <v>3990</v>
      </c>
      <c r="D1773" s="171"/>
      <c r="E1773" s="171" t="s">
        <v>20634</v>
      </c>
      <c r="F1773" s="171"/>
      <c r="G1773" s="171" t="s">
        <v>21638</v>
      </c>
      <c r="H1773" s="172" t="s">
        <v>21638</v>
      </c>
      <c r="I1773" s="173">
        <v>3040.0</v>
      </c>
      <c r="J1773" s="174">
        <v>360.0</v>
      </c>
      <c r="K1773" s="179">
        <v>360.0</v>
      </c>
      <c r="L1773" s="178">
        <v>0.0</v>
      </c>
      <c r="M1773" s="178">
        <v>0.0</v>
      </c>
      <c r="N1773" s="178">
        <v>0.0</v>
      </c>
      <c r="O1773" s="163"/>
      <c r="P1773" s="163"/>
      <c r="Q1773" s="163"/>
      <c r="R1773" s="163"/>
      <c r="S1773" s="163"/>
      <c r="T1773" s="163"/>
    </row>
    <row r="1774" ht="18.75" hidden="1" customHeight="1">
      <c r="A1774" s="180">
        <v>45817.0</v>
      </c>
      <c r="B1774" s="171">
        <v>7408.0</v>
      </c>
      <c r="C1774" s="171" t="s">
        <v>4017</v>
      </c>
      <c r="D1774" s="171"/>
      <c r="E1774" s="171" t="s">
        <v>20634</v>
      </c>
      <c r="F1774" s="171"/>
      <c r="G1774" s="171" t="s">
        <v>21132</v>
      </c>
      <c r="H1774" s="172" t="s">
        <v>21132</v>
      </c>
      <c r="I1774" s="173">
        <v>3320.0</v>
      </c>
      <c r="J1774" s="174">
        <v>400.0</v>
      </c>
      <c r="K1774" s="179">
        <v>400.0</v>
      </c>
      <c r="L1774" s="178">
        <v>0.0</v>
      </c>
      <c r="M1774" s="178">
        <v>0.0</v>
      </c>
      <c r="N1774" s="178">
        <v>0.0</v>
      </c>
      <c r="O1774" s="163"/>
      <c r="P1774" s="163"/>
      <c r="Q1774" s="163"/>
      <c r="R1774" s="163"/>
      <c r="S1774" s="163"/>
      <c r="T1774" s="163"/>
    </row>
    <row r="1775" ht="18.75" hidden="1" customHeight="1">
      <c r="A1775" s="170">
        <v>45817.0</v>
      </c>
      <c r="B1775" s="171">
        <v>16030.0</v>
      </c>
      <c r="C1775" s="171" t="s">
        <v>20783</v>
      </c>
      <c r="D1775" s="171" t="s">
        <v>20687</v>
      </c>
      <c r="E1775" s="171">
        <v>8.0</v>
      </c>
      <c r="F1775" s="171" t="s">
        <v>21139</v>
      </c>
      <c r="G1775" s="171" t="s">
        <v>4954</v>
      </c>
      <c r="H1775" s="172" t="s">
        <v>20635</v>
      </c>
      <c r="I1775" s="173">
        <v>14160.0</v>
      </c>
      <c r="J1775" s="174">
        <v>4140.0</v>
      </c>
      <c r="K1775" s="179">
        <v>4140.0</v>
      </c>
      <c r="L1775" s="178"/>
      <c r="M1775" s="178"/>
      <c r="N1775" s="178"/>
      <c r="O1775" s="163"/>
      <c r="P1775" s="163"/>
      <c r="Q1775" s="163"/>
      <c r="R1775" s="163"/>
      <c r="S1775" s="163"/>
      <c r="T1775" s="163"/>
    </row>
    <row r="1776" ht="18.75" hidden="1" customHeight="1">
      <c r="A1776" s="180">
        <v>45817.0</v>
      </c>
      <c r="B1776" s="171">
        <v>7409.0</v>
      </c>
      <c r="C1776" s="171" t="s">
        <v>21639</v>
      </c>
      <c r="D1776" s="171"/>
      <c r="E1776" s="171" t="s">
        <v>20634</v>
      </c>
      <c r="F1776" s="171"/>
      <c r="G1776" s="171"/>
      <c r="H1776" s="172"/>
      <c r="I1776" s="173">
        <v>2880.0</v>
      </c>
      <c r="J1776" s="174">
        <v>360.0</v>
      </c>
      <c r="K1776" s="179">
        <v>0.0</v>
      </c>
      <c r="L1776" s="178">
        <v>360.0</v>
      </c>
      <c r="M1776" s="178">
        <v>0.0</v>
      </c>
      <c r="N1776" s="178">
        <v>0.0</v>
      </c>
      <c r="O1776" s="163"/>
      <c r="P1776" s="163"/>
      <c r="Q1776" s="163"/>
      <c r="R1776" s="163"/>
      <c r="S1776" s="163"/>
      <c r="T1776" s="163"/>
    </row>
    <row r="1777" ht="18.75" hidden="1" customHeight="1">
      <c r="A1777" s="170">
        <v>45817.0</v>
      </c>
      <c r="B1777" s="171">
        <v>16031.0</v>
      </c>
      <c r="C1777" s="171" t="s">
        <v>3950</v>
      </c>
      <c r="D1777" s="171" t="s">
        <v>20687</v>
      </c>
      <c r="E1777" s="171">
        <v>6.0</v>
      </c>
      <c r="F1777" s="171" t="s">
        <v>20810</v>
      </c>
      <c r="G1777" s="171" t="s">
        <v>21640</v>
      </c>
      <c r="H1777" s="172" t="s">
        <v>20638</v>
      </c>
      <c r="I1777" s="173">
        <v>14100.0</v>
      </c>
      <c r="J1777" s="174">
        <v>4260.0</v>
      </c>
      <c r="K1777" s="179"/>
      <c r="L1777" s="178"/>
      <c r="M1777" s="178"/>
      <c r="N1777" s="178">
        <v>4260.0</v>
      </c>
      <c r="O1777" s="163"/>
      <c r="P1777" s="163"/>
      <c r="Q1777" s="163"/>
      <c r="R1777" s="163"/>
      <c r="S1777" s="163"/>
      <c r="T1777" s="163"/>
    </row>
    <row r="1778" ht="18.75" hidden="1" customHeight="1">
      <c r="A1778" s="170">
        <v>45817.0</v>
      </c>
      <c r="B1778" s="171">
        <v>16032.0</v>
      </c>
      <c r="C1778" s="171" t="s">
        <v>2781</v>
      </c>
      <c r="D1778" s="171" t="s">
        <v>20659</v>
      </c>
      <c r="E1778" s="171">
        <v>8.0</v>
      </c>
      <c r="F1778" s="171" t="s">
        <v>20711</v>
      </c>
      <c r="G1778" s="171" t="s">
        <v>4869</v>
      </c>
      <c r="H1778" s="172" t="s">
        <v>20635</v>
      </c>
      <c r="I1778" s="173">
        <v>12960.0</v>
      </c>
      <c r="J1778" s="174">
        <v>12960.0</v>
      </c>
      <c r="K1778" s="179">
        <v>12960.0</v>
      </c>
      <c r="L1778" s="178"/>
      <c r="M1778" s="178"/>
      <c r="N1778" s="178"/>
      <c r="O1778" s="163"/>
      <c r="P1778" s="163"/>
      <c r="Q1778" s="163"/>
      <c r="R1778" s="163"/>
      <c r="S1778" s="163"/>
      <c r="T1778" s="163"/>
    </row>
    <row r="1779" ht="18.75" hidden="1" customHeight="1">
      <c r="A1779" s="180">
        <v>45817.0</v>
      </c>
      <c r="B1779" s="171">
        <v>7410.0</v>
      </c>
      <c r="C1779" s="171" t="s">
        <v>21641</v>
      </c>
      <c r="D1779" s="171"/>
      <c r="E1779" s="171" t="s">
        <v>20634</v>
      </c>
      <c r="F1779" s="171"/>
      <c r="G1779" s="171" t="s">
        <v>20958</v>
      </c>
      <c r="H1779" s="172" t="s">
        <v>20958</v>
      </c>
      <c r="I1779" s="173">
        <v>2640.0</v>
      </c>
      <c r="J1779" s="174">
        <v>440.0</v>
      </c>
      <c r="K1779" s="179">
        <v>440.0</v>
      </c>
      <c r="L1779" s="178">
        <v>0.0</v>
      </c>
      <c r="M1779" s="178">
        <v>0.0</v>
      </c>
      <c r="N1779" s="178">
        <v>0.0</v>
      </c>
      <c r="O1779" s="163"/>
      <c r="P1779" s="163"/>
      <c r="Q1779" s="163"/>
      <c r="R1779" s="163"/>
      <c r="S1779" s="163"/>
      <c r="T1779" s="163"/>
    </row>
    <row r="1780" ht="18.75" hidden="1" customHeight="1">
      <c r="A1780" s="180">
        <v>45817.0</v>
      </c>
      <c r="B1780" s="171">
        <v>7411.0</v>
      </c>
      <c r="C1780" s="171" t="s">
        <v>744</v>
      </c>
      <c r="D1780" s="171"/>
      <c r="E1780" s="171" t="s">
        <v>20634</v>
      </c>
      <c r="F1780" s="171"/>
      <c r="G1780" s="171"/>
      <c r="H1780" s="172"/>
      <c r="I1780" s="173">
        <v>3000.0</v>
      </c>
      <c r="J1780" s="174">
        <v>500.0</v>
      </c>
      <c r="K1780" s="179">
        <v>500.0</v>
      </c>
      <c r="L1780" s="178">
        <v>0.0</v>
      </c>
      <c r="M1780" s="178">
        <v>0.0</v>
      </c>
      <c r="N1780" s="178">
        <v>0.0</v>
      </c>
      <c r="O1780" s="163"/>
      <c r="P1780" s="163"/>
      <c r="Q1780" s="163"/>
      <c r="R1780" s="163"/>
      <c r="S1780" s="163"/>
      <c r="T1780" s="163"/>
    </row>
    <row r="1781" ht="18.75" hidden="1" customHeight="1">
      <c r="A1781" s="180">
        <v>45817.0</v>
      </c>
      <c r="B1781" s="171">
        <v>7412.0</v>
      </c>
      <c r="C1781" s="171" t="s">
        <v>382</v>
      </c>
      <c r="D1781" s="171"/>
      <c r="E1781" s="171" t="s">
        <v>20634</v>
      </c>
      <c r="F1781" s="171"/>
      <c r="G1781" s="171"/>
      <c r="H1781" s="172"/>
      <c r="I1781" s="173">
        <v>3100.0</v>
      </c>
      <c r="J1781" s="174">
        <v>800.0</v>
      </c>
      <c r="K1781" s="179">
        <v>800.0</v>
      </c>
      <c r="L1781" s="178">
        <v>0.0</v>
      </c>
      <c r="M1781" s="178">
        <v>0.0</v>
      </c>
      <c r="N1781" s="178">
        <v>0.0</v>
      </c>
      <c r="O1781" s="163"/>
      <c r="P1781" s="163"/>
      <c r="Q1781" s="163"/>
      <c r="R1781" s="163"/>
      <c r="S1781" s="163"/>
      <c r="T1781" s="163"/>
    </row>
    <row r="1782" ht="18.75" hidden="1" customHeight="1">
      <c r="A1782" s="170">
        <v>45817.0</v>
      </c>
      <c r="B1782" s="171">
        <v>16033.0</v>
      </c>
      <c r="C1782" s="171" t="s">
        <v>21011</v>
      </c>
      <c r="D1782" s="171" t="s">
        <v>20673</v>
      </c>
      <c r="E1782" s="171">
        <v>8.0</v>
      </c>
      <c r="F1782" s="171" t="s">
        <v>20714</v>
      </c>
      <c r="G1782" s="171" t="s">
        <v>4658</v>
      </c>
      <c r="H1782" s="172" t="s">
        <v>20635</v>
      </c>
      <c r="I1782" s="173">
        <v>11820.0</v>
      </c>
      <c r="J1782" s="174">
        <v>1980.0</v>
      </c>
      <c r="K1782" s="179">
        <v>1980.0</v>
      </c>
      <c r="L1782" s="178"/>
      <c r="M1782" s="178"/>
      <c r="N1782" s="178"/>
      <c r="O1782" s="163"/>
      <c r="P1782" s="163"/>
      <c r="Q1782" s="163"/>
      <c r="R1782" s="163"/>
      <c r="S1782" s="163"/>
      <c r="T1782" s="163"/>
    </row>
    <row r="1783" ht="18.75" hidden="1" customHeight="1">
      <c r="A1783" s="170">
        <v>45817.0</v>
      </c>
      <c r="B1783" s="171">
        <v>16034.0</v>
      </c>
      <c r="C1783" s="171" t="s">
        <v>4110</v>
      </c>
      <c r="D1783" s="171" t="s">
        <v>20687</v>
      </c>
      <c r="E1783" s="171">
        <v>8.0</v>
      </c>
      <c r="F1783" s="171" t="s">
        <v>20739</v>
      </c>
      <c r="G1783" s="171" t="s">
        <v>17492</v>
      </c>
      <c r="H1783" s="172" t="s">
        <v>20635</v>
      </c>
      <c r="I1783" s="173">
        <v>12440.0</v>
      </c>
      <c r="J1783" s="174">
        <v>2420.0</v>
      </c>
      <c r="K1783" s="179">
        <v>2420.0</v>
      </c>
      <c r="L1783" s="178"/>
      <c r="M1783" s="178"/>
      <c r="N1783" s="178"/>
      <c r="O1783" s="163"/>
      <c r="P1783" s="163"/>
      <c r="Q1783" s="163"/>
      <c r="R1783" s="163"/>
      <c r="S1783" s="163"/>
      <c r="T1783" s="163"/>
    </row>
    <row r="1784" ht="18.75" hidden="1" customHeight="1">
      <c r="A1784" s="170">
        <v>45817.0</v>
      </c>
      <c r="B1784" s="171">
        <v>16035.0</v>
      </c>
      <c r="C1784" s="171" t="s">
        <v>382</v>
      </c>
      <c r="D1784" s="171" t="s">
        <v>20673</v>
      </c>
      <c r="E1784" s="171">
        <v>8.0</v>
      </c>
      <c r="F1784" s="171" t="s">
        <v>20791</v>
      </c>
      <c r="G1784" s="171" t="s">
        <v>21642</v>
      </c>
      <c r="H1784" s="172" t="s">
        <v>20638</v>
      </c>
      <c r="I1784" s="173">
        <v>16330.0</v>
      </c>
      <c r="J1784" s="174">
        <v>6490.0</v>
      </c>
      <c r="K1784" s="179"/>
      <c r="L1784" s="178"/>
      <c r="M1784" s="178"/>
      <c r="N1784" s="177">
        <v>6490.0</v>
      </c>
      <c r="O1784" s="163"/>
      <c r="P1784" s="163"/>
      <c r="Q1784" s="163"/>
      <c r="R1784" s="163"/>
      <c r="S1784" s="163"/>
      <c r="T1784" s="163"/>
    </row>
    <row r="1785" ht="18.75" hidden="1" customHeight="1">
      <c r="A1785" s="170">
        <v>45817.0</v>
      </c>
      <c r="B1785" s="171">
        <v>16036.0</v>
      </c>
      <c r="C1785" s="171"/>
      <c r="D1785" s="171" t="s">
        <v>20659</v>
      </c>
      <c r="E1785" s="171">
        <v>8.0</v>
      </c>
      <c r="F1785" s="171" t="s">
        <v>21040</v>
      </c>
      <c r="G1785" s="171" t="s">
        <v>21643</v>
      </c>
      <c r="H1785" s="172" t="s">
        <v>20669</v>
      </c>
      <c r="I1785" s="173">
        <v>9900.0</v>
      </c>
      <c r="J1785" s="174">
        <v>9900.0</v>
      </c>
      <c r="K1785" s="179"/>
      <c r="L1785" s="177">
        <v>9900.0</v>
      </c>
      <c r="M1785" s="178"/>
      <c r="N1785" s="178"/>
      <c r="O1785" s="163"/>
      <c r="P1785" s="163"/>
      <c r="Q1785" s="163"/>
      <c r="R1785" s="163"/>
      <c r="S1785" s="163"/>
      <c r="T1785" s="163"/>
    </row>
    <row r="1786" ht="18.75" hidden="1" customHeight="1">
      <c r="A1786" s="170">
        <v>45817.0</v>
      </c>
      <c r="B1786" s="171">
        <v>16037.0</v>
      </c>
      <c r="C1786" s="171" t="s">
        <v>14182</v>
      </c>
      <c r="D1786" s="171" t="s">
        <v>20687</v>
      </c>
      <c r="E1786" s="171">
        <v>16.0</v>
      </c>
      <c r="F1786" s="171" t="s">
        <v>21644</v>
      </c>
      <c r="G1786" s="171" t="s">
        <v>21645</v>
      </c>
      <c r="H1786" s="172" t="s">
        <v>20635</v>
      </c>
      <c r="I1786" s="173">
        <v>15600.0</v>
      </c>
      <c r="J1786" s="174">
        <v>5560.0</v>
      </c>
      <c r="K1786" s="179">
        <v>5560.0</v>
      </c>
      <c r="L1786" s="178"/>
      <c r="M1786" s="178"/>
      <c r="N1786" s="178"/>
      <c r="O1786" s="163"/>
      <c r="P1786" s="163"/>
      <c r="Q1786" s="163"/>
      <c r="R1786" s="163"/>
      <c r="S1786" s="163"/>
      <c r="T1786" s="163"/>
    </row>
    <row r="1787" ht="18.75" hidden="1" customHeight="1">
      <c r="A1787" s="180">
        <v>45817.0</v>
      </c>
      <c r="B1787" s="171">
        <v>7461.0</v>
      </c>
      <c r="C1787" s="171" t="s">
        <v>1093</v>
      </c>
      <c r="D1787" s="171"/>
      <c r="E1787" s="171" t="s">
        <v>20634</v>
      </c>
      <c r="F1787" s="171"/>
      <c r="G1787" s="171" t="s">
        <v>21646</v>
      </c>
      <c r="H1787" s="172" t="s">
        <v>21646</v>
      </c>
      <c r="I1787" s="173">
        <v>3580.0</v>
      </c>
      <c r="J1787" s="174">
        <v>820.0</v>
      </c>
      <c r="K1787" s="179">
        <v>0.0</v>
      </c>
      <c r="L1787" s="178">
        <v>820.0</v>
      </c>
      <c r="M1787" s="177">
        <v>0.0</v>
      </c>
      <c r="N1787" s="178">
        <v>0.0</v>
      </c>
      <c r="O1787" s="163"/>
      <c r="P1787" s="163"/>
      <c r="Q1787" s="163"/>
      <c r="R1787" s="163"/>
      <c r="S1787" s="163"/>
      <c r="T1787" s="163"/>
    </row>
    <row r="1788" ht="18.75" hidden="1" customHeight="1">
      <c r="A1788" s="182">
        <v>45817.028996493056</v>
      </c>
      <c r="B1788" s="171">
        <v>7404.0</v>
      </c>
      <c r="C1788" s="171" t="s">
        <v>3996</v>
      </c>
      <c r="D1788" s="171"/>
      <c r="E1788" s="171" t="s">
        <v>20634</v>
      </c>
      <c r="F1788" s="171"/>
      <c r="G1788" s="171" t="s">
        <v>20958</v>
      </c>
      <c r="H1788" s="172" t="s">
        <v>20958</v>
      </c>
      <c r="I1788" s="173">
        <v>2400.0</v>
      </c>
      <c r="J1788" s="174">
        <v>200.0</v>
      </c>
      <c r="K1788" s="179">
        <v>200.0</v>
      </c>
      <c r="L1788" s="178">
        <v>0.0</v>
      </c>
      <c r="M1788" s="178">
        <v>0.0</v>
      </c>
      <c r="N1788" s="178">
        <v>0.0</v>
      </c>
      <c r="O1788" s="163"/>
      <c r="P1788" s="163"/>
      <c r="Q1788" s="163"/>
      <c r="R1788" s="163"/>
      <c r="S1788" s="163"/>
      <c r="T1788" s="163"/>
    </row>
    <row r="1789" ht="18.75" hidden="1" customHeight="1">
      <c r="A1789" s="170">
        <v>45818.0</v>
      </c>
      <c r="B1789" s="171">
        <v>16038.0</v>
      </c>
      <c r="C1789" s="171" t="s">
        <v>21647</v>
      </c>
      <c r="D1789" s="171" t="s">
        <v>20673</v>
      </c>
      <c r="E1789" s="171">
        <v>8.0</v>
      </c>
      <c r="F1789" s="171" t="s">
        <v>20700</v>
      </c>
      <c r="G1789" s="171" t="s">
        <v>4190</v>
      </c>
      <c r="H1789" s="172" t="s">
        <v>20635</v>
      </c>
      <c r="I1789" s="173">
        <v>10380.0</v>
      </c>
      <c r="J1789" s="174">
        <v>540.0</v>
      </c>
      <c r="K1789" s="179">
        <v>540.0</v>
      </c>
      <c r="L1789" s="178"/>
      <c r="M1789" s="178"/>
      <c r="N1789" s="178"/>
      <c r="O1789" s="163"/>
      <c r="P1789" s="163"/>
      <c r="Q1789" s="163"/>
      <c r="R1789" s="163"/>
      <c r="S1789" s="163"/>
      <c r="T1789" s="163"/>
    </row>
    <row r="1790" ht="18.75" hidden="1" customHeight="1">
      <c r="A1790" s="170">
        <v>45818.0</v>
      </c>
      <c r="B1790" s="171">
        <v>16039.0</v>
      </c>
      <c r="C1790" s="171" t="s">
        <v>20832</v>
      </c>
      <c r="D1790" s="171" t="s">
        <v>20659</v>
      </c>
      <c r="E1790" s="171">
        <v>8.0</v>
      </c>
      <c r="F1790" s="171" t="s">
        <v>20887</v>
      </c>
      <c r="G1790" s="171" t="s">
        <v>21648</v>
      </c>
      <c r="H1790" s="172" t="s">
        <v>20635</v>
      </c>
      <c r="I1790" s="173">
        <v>11280.0</v>
      </c>
      <c r="J1790" s="174">
        <v>11280.0</v>
      </c>
      <c r="K1790" s="179">
        <v>11280.0</v>
      </c>
      <c r="L1790" s="178"/>
      <c r="M1790" s="178"/>
      <c r="N1790" s="178"/>
      <c r="O1790" s="163"/>
      <c r="P1790" s="163"/>
      <c r="Q1790" s="163"/>
      <c r="R1790" s="163"/>
      <c r="S1790" s="163"/>
      <c r="T1790" s="163"/>
    </row>
    <row r="1791" ht="18.75" hidden="1" customHeight="1">
      <c r="A1791" s="170">
        <v>45818.0</v>
      </c>
      <c r="B1791" s="171">
        <v>16040.0</v>
      </c>
      <c r="C1791" s="171" t="s">
        <v>20775</v>
      </c>
      <c r="D1791" s="171" t="s">
        <v>20673</v>
      </c>
      <c r="E1791" s="171">
        <v>8.0</v>
      </c>
      <c r="F1791" s="171" t="s">
        <v>20806</v>
      </c>
      <c r="G1791" s="171" t="s">
        <v>21649</v>
      </c>
      <c r="H1791" s="172" t="s">
        <v>20638</v>
      </c>
      <c r="I1791" s="173">
        <v>17000.0</v>
      </c>
      <c r="J1791" s="174">
        <v>7160.0</v>
      </c>
      <c r="K1791" s="179"/>
      <c r="L1791" s="178"/>
      <c r="M1791" s="178"/>
      <c r="N1791" s="177">
        <v>7160.0</v>
      </c>
      <c r="O1791" s="163"/>
      <c r="P1791" s="163"/>
      <c r="Q1791" s="163"/>
      <c r="R1791" s="163"/>
      <c r="S1791" s="163"/>
      <c r="T1791" s="163"/>
    </row>
    <row r="1792" ht="18.75" hidden="1" customHeight="1">
      <c r="A1792" s="170">
        <v>45818.0</v>
      </c>
      <c r="B1792" s="171">
        <v>16040.0</v>
      </c>
      <c r="C1792" s="171" t="s">
        <v>20775</v>
      </c>
      <c r="D1792" s="171" t="s">
        <v>20673</v>
      </c>
      <c r="E1792" s="171">
        <v>8.0</v>
      </c>
      <c r="F1792" s="171" t="s">
        <v>20806</v>
      </c>
      <c r="G1792" s="171" t="s">
        <v>21649</v>
      </c>
      <c r="H1792" s="172" t="s">
        <v>20638</v>
      </c>
      <c r="I1792" s="173">
        <v>17000.0</v>
      </c>
      <c r="J1792" s="174">
        <v>7160.0</v>
      </c>
      <c r="K1792" s="179"/>
      <c r="L1792" s="178"/>
      <c r="M1792" s="178"/>
      <c r="N1792" s="177">
        <v>7160.0</v>
      </c>
      <c r="O1792" s="163"/>
      <c r="P1792" s="163"/>
      <c r="Q1792" s="163"/>
      <c r="R1792" s="163"/>
      <c r="S1792" s="163"/>
      <c r="T1792" s="163"/>
    </row>
    <row r="1793" ht="18.75" hidden="1" customHeight="1">
      <c r="A1793" s="180">
        <v>45818.0</v>
      </c>
      <c r="B1793" s="171">
        <v>7414.0</v>
      </c>
      <c r="C1793" s="171" t="s">
        <v>4042</v>
      </c>
      <c r="D1793" s="171"/>
      <c r="E1793" s="171" t="s">
        <v>20634</v>
      </c>
      <c r="F1793" s="171"/>
      <c r="G1793" s="171"/>
      <c r="H1793" s="172"/>
      <c r="I1793" s="173">
        <v>3220.0</v>
      </c>
      <c r="J1793" s="174">
        <v>860.0</v>
      </c>
      <c r="K1793" s="179">
        <v>860.0</v>
      </c>
      <c r="L1793" s="178">
        <v>0.0</v>
      </c>
      <c r="M1793" s="178">
        <v>0.0</v>
      </c>
      <c r="N1793" s="178">
        <v>0.0</v>
      </c>
      <c r="O1793" s="163"/>
      <c r="P1793" s="163"/>
      <c r="Q1793" s="163"/>
      <c r="R1793" s="163"/>
      <c r="S1793" s="163"/>
      <c r="T1793" s="163"/>
    </row>
    <row r="1794" ht="18.75" hidden="1" customHeight="1">
      <c r="A1794" s="180">
        <v>45818.0</v>
      </c>
      <c r="B1794" s="171">
        <v>7415.0</v>
      </c>
      <c r="C1794" s="171" t="s">
        <v>4129</v>
      </c>
      <c r="D1794" s="171"/>
      <c r="E1794" s="171" t="s">
        <v>20634</v>
      </c>
      <c r="F1794" s="171"/>
      <c r="G1794" s="171"/>
      <c r="H1794" s="172"/>
      <c r="I1794" s="173">
        <v>3760.0</v>
      </c>
      <c r="J1794" s="174">
        <v>1240.0</v>
      </c>
      <c r="K1794" s="179">
        <v>1240.0</v>
      </c>
      <c r="L1794" s="178">
        <v>0.0</v>
      </c>
      <c r="M1794" s="178">
        <v>0.0</v>
      </c>
      <c r="N1794" s="178">
        <v>0.0</v>
      </c>
      <c r="O1794" s="163"/>
      <c r="P1794" s="163"/>
      <c r="Q1794" s="163"/>
      <c r="R1794" s="163"/>
      <c r="S1794" s="163"/>
      <c r="T1794" s="163"/>
    </row>
    <row r="1795" ht="18.75" hidden="1" customHeight="1">
      <c r="A1795" s="170">
        <v>45818.0</v>
      </c>
      <c r="B1795" s="171">
        <v>16041.0</v>
      </c>
      <c r="C1795" s="171" t="s">
        <v>21650</v>
      </c>
      <c r="D1795" s="171" t="s">
        <v>20687</v>
      </c>
      <c r="E1795" s="171">
        <v>14.0</v>
      </c>
      <c r="F1795" s="171" t="s">
        <v>21287</v>
      </c>
      <c r="G1795" s="171" t="s">
        <v>3993</v>
      </c>
      <c r="H1795" s="172" t="s">
        <v>20635</v>
      </c>
      <c r="I1795" s="173">
        <v>13380.0</v>
      </c>
      <c r="J1795" s="174">
        <v>3340.0</v>
      </c>
      <c r="K1795" s="179">
        <v>3340.0</v>
      </c>
      <c r="L1795" s="178"/>
      <c r="M1795" s="178"/>
      <c r="N1795" s="178"/>
      <c r="O1795" s="163"/>
      <c r="P1795" s="163"/>
      <c r="Q1795" s="163"/>
      <c r="R1795" s="163"/>
      <c r="S1795" s="163"/>
      <c r="T1795" s="163"/>
    </row>
    <row r="1796" ht="18.75" hidden="1" customHeight="1">
      <c r="A1796" s="170">
        <v>45818.0</v>
      </c>
      <c r="B1796" s="171">
        <v>16042.0</v>
      </c>
      <c r="C1796" s="171" t="s">
        <v>739</v>
      </c>
      <c r="D1796" s="171" t="s">
        <v>20659</v>
      </c>
      <c r="E1796" s="171" t="s">
        <v>132</v>
      </c>
      <c r="F1796" s="171" t="s">
        <v>20800</v>
      </c>
      <c r="G1796" s="171" t="s">
        <v>738</v>
      </c>
      <c r="H1796" s="172" t="s">
        <v>20669</v>
      </c>
      <c r="I1796" s="173">
        <v>9980.0</v>
      </c>
      <c r="J1796" s="174">
        <v>9980.0</v>
      </c>
      <c r="K1796" s="179"/>
      <c r="L1796" s="177">
        <v>9980.0</v>
      </c>
      <c r="M1796" s="178"/>
      <c r="N1796" s="178"/>
      <c r="O1796" s="163"/>
      <c r="P1796" s="163"/>
      <c r="Q1796" s="163"/>
      <c r="R1796" s="163"/>
      <c r="S1796" s="163"/>
      <c r="T1796" s="163"/>
    </row>
    <row r="1797" ht="18.75" hidden="1" customHeight="1">
      <c r="A1797" s="170">
        <v>45818.0</v>
      </c>
      <c r="B1797" s="171">
        <v>16043.0</v>
      </c>
      <c r="C1797" s="171" t="s">
        <v>20760</v>
      </c>
      <c r="D1797" s="171" t="s">
        <v>20687</v>
      </c>
      <c r="E1797" s="171">
        <v>8.0</v>
      </c>
      <c r="F1797" s="171" t="s">
        <v>21029</v>
      </c>
      <c r="G1797" s="171" t="s">
        <v>4414</v>
      </c>
      <c r="H1797" s="172" t="s">
        <v>20635</v>
      </c>
      <c r="I1797" s="173">
        <v>10900.0</v>
      </c>
      <c r="J1797" s="174">
        <v>880.0</v>
      </c>
      <c r="K1797" s="179">
        <v>880.0</v>
      </c>
      <c r="L1797" s="178"/>
      <c r="M1797" s="178"/>
      <c r="N1797" s="178"/>
      <c r="O1797" s="163"/>
      <c r="P1797" s="163"/>
      <c r="Q1797" s="163"/>
      <c r="R1797" s="163"/>
      <c r="S1797" s="163"/>
      <c r="T1797" s="163"/>
    </row>
    <row r="1798" ht="18.75" hidden="1" customHeight="1">
      <c r="A1798" s="180">
        <v>45818.0</v>
      </c>
      <c r="B1798" s="171">
        <v>7416.0</v>
      </c>
      <c r="C1798" s="171" t="s">
        <v>4017</v>
      </c>
      <c r="D1798" s="171"/>
      <c r="E1798" s="171" t="s">
        <v>20634</v>
      </c>
      <c r="F1798" s="171"/>
      <c r="G1798" s="171"/>
      <c r="H1798" s="172"/>
      <c r="I1798" s="173">
        <v>3320.0</v>
      </c>
      <c r="J1798" s="174">
        <v>420.0</v>
      </c>
      <c r="K1798" s="179">
        <v>0.0</v>
      </c>
      <c r="L1798" s="178">
        <v>0.0</v>
      </c>
      <c r="M1798" s="178">
        <v>420.0</v>
      </c>
      <c r="N1798" s="178">
        <v>0.0</v>
      </c>
      <c r="O1798" s="163"/>
      <c r="P1798" s="163"/>
      <c r="Q1798" s="163"/>
      <c r="R1798" s="163"/>
      <c r="S1798" s="163"/>
      <c r="T1798" s="163"/>
    </row>
    <row r="1799" ht="18.75" hidden="1" customHeight="1">
      <c r="A1799" s="180">
        <v>45818.0</v>
      </c>
      <c r="B1799" s="171">
        <v>7417.0</v>
      </c>
      <c r="C1799" s="171" t="s">
        <v>744</v>
      </c>
      <c r="D1799" s="171"/>
      <c r="E1799" s="171" t="s">
        <v>20634</v>
      </c>
      <c r="F1799" s="171"/>
      <c r="G1799" s="171"/>
      <c r="H1799" s="172"/>
      <c r="I1799" s="173">
        <v>2640.0</v>
      </c>
      <c r="J1799" s="174">
        <v>140.0</v>
      </c>
      <c r="K1799" s="179">
        <v>0.0</v>
      </c>
      <c r="L1799" s="178">
        <v>0.0</v>
      </c>
      <c r="M1799" s="178">
        <v>140.0</v>
      </c>
      <c r="N1799" s="178">
        <v>0.0</v>
      </c>
      <c r="O1799" s="163"/>
      <c r="P1799" s="163"/>
      <c r="Q1799" s="163"/>
      <c r="R1799" s="163"/>
      <c r="S1799" s="163"/>
      <c r="T1799" s="163"/>
    </row>
    <row r="1800" ht="18.75" hidden="1" customHeight="1">
      <c r="A1800" s="180">
        <v>45818.0</v>
      </c>
      <c r="B1800" s="171">
        <v>7418.0</v>
      </c>
      <c r="C1800" s="171" t="s">
        <v>3989</v>
      </c>
      <c r="D1800" s="171"/>
      <c r="E1800" s="171" t="s">
        <v>20634</v>
      </c>
      <c r="F1800" s="171"/>
      <c r="G1800" s="171" t="s">
        <v>20873</v>
      </c>
      <c r="H1800" s="172" t="s">
        <v>20873</v>
      </c>
      <c r="I1800" s="173">
        <v>4140.0</v>
      </c>
      <c r="J1800" s="174">
        <v>940.0</v>
      </c>
      <c r="K1800" s="179">
        <v>0.0</v>
      </c>
      <c r="L1800" s="178">
        <v>940.0</v>
      </c>
      <c r="M1800" s="178">
        <v>0.0</v>
      </c>
      <c r="N1800" s="178">
        <v>0.0</v>
      </c>
      <c r="O1800" s="163"/>
      <c r="P1800" s="163"/>
      <c r="Q1800" s="163"/>
      <c r="R1800" s="163"/>
      <c r="S1800" s="163"/>
      <c r="T1800" s="163"/>
    </row>
    <row r="1801" ht="18.75" hidden="1" customHeight="1">
      <c r="A1801" s="170">
        <v>45818.0</v>
      </c>
      <c r="B1801" s="171">
        <v>16044.0</v>
      </c>
      <c r="C1801" s="171" t="s">
        <v>20763</v>
      </c>
      <c r="D1801" s="171" t="s">
        <v>20673</v>
      </c>
      <c r="E1801" s="171">
        <v>14.0</v>
      </c>
      <c r="F1801" s="171" t="s">
        <v>20778</v>
      </c>
      <c r="G1801" s="171" t="s">
        <v>4825</v>
      </c>
      <c r="H1801" s="172" t="s">
        <v>20635</v>
      </c>
      <c r="I1801" s="173">
        <v>12080.0</v>
      </c>
      <c r="J1801" s="174">
        <v>2220.0</v>
      </c>
      <c r="K1801" s="179">
        <v>2220.0</v>
      </c>
      <c r="L1801" s="178"/>
      <c r="M1801" s="178"/>
      <c r="N1801" s="178"/>
      <c r="O1801" s="163"/>
      <c r="P1801" s="163"/>
      <c r="Q1801" s="163"/>
      <c r="R1801" s="163"/>
      <c r="S1801" s="163"/>
      <c r="T1801" s="163"/>
    </row>
    <row r="1802" ht="18.75" hidden="1" customHeight="1">
      <c r="A1802" s="170">
        <v>45818.0</v>
      </c>
      <c r="B1802" s="171">
        <v>16045.0</v>
      </c>
      <c r="C1802" s="171" t="s">
        <v>21651</v>
      </c>
      <c r="D1802" s="171" t="s">
        <v>20659</v>
      </c>
      <c r="E1802" s="171">
        <v>4.0</v>
      </c>
      <c r="F1802" s="171" t="s">
        <v>21153</v>
      </c>
      <c r="G1802" s="171" t="s">
        <v>21652</v>
      </c>
      <c r="H1802" s="172" t="s">
        <v>20638</v>
      </c>
      <c r="I1802" s="173">
        <v>13520.0</v>
      </c>
      <c r="J1802" s="174">
        <v>13520.0</v>
      </c>
      <c r="K1802" s="179"/>
      <c r="L1802" s="178"/>
      <c r="M1802" s="178"/>
      <c r="N1802" s="177">
        <v>13520.0</v>
      </c>
      <c r="O1802" s="163"/>
      <c r="P1802" s="163"/>
      <c r="Q1802" s="163"/>
      <c r="R1802" s="163"/>
      <c r="S1802" s="163"/>
      <c r="T1802" s="163"/>
    </row>
    <row r="1803" ht="18.75" hidden="1" customHeight="1">
      <c r="A1803" s="180">
        <v>45818.0</v>
      </c>
      <c r="B1803" s="171">
        <v>7419.0</v>
      </c>
      <c r="C1803" s="171" t="s">
        <v>4138</v>
      </c>
      <c r="D1803" s="171"/>
      <c r="E1803" s="171" t="s">
        <v>20634</v>
      </c>
      <c r="F1803" s="171"/>
      <c r="G1803" s="171"/>
      <c r="H1803" s="172"/>
      <c r="I1803" s="173">
        <v>3080.0</v>
      </c>
      <c r="J1803" s="174">
        <v>400.0</v>
      </c>
      <c r="K1803" s="179">
        <v>0.0</v>
      </c>
      <c r="L1803" s="178">
        <v>400.0</v>
      </c>
      <c r="M1803" s="178">
        <v>0.0</v>
      </c>
      <c r="N1803" s="178">
        <v>0.0</v>
      </c>
      <c r="O1803" s="163"/>
      <c r="P1803" s="163"/>
      <c r="Q1803" s="163"/>
      <c r="R1803" s="163"/>
      <c r="S1803" s="163"/>
      <c r="T1803" s="163"/>
    </row>
    <row r="1804" ht="18.75" hidden="1" customHeight="1">
      <c r="A1804" s="170">
        <v>45818.0</v>
      </c>
      <c r="B1804" s="171">
        <v>16046.0</v>
      </c>
      <c r="C1804" s="171" t="s">
        <v>20763</v>
      </c>
      <c r="D1804" s="171" t="s">
        <v>20687</v>
      </c>
      <c r="E1804" s="171">
        <v>12.0</v>
      </c>
      <c r="F1804" s="171" t="s">
        <v>20981</v>
      </c>
      <c r="G1804" s="171" t="s">
        <v>6774</v>
      </c>
      <c r="H1804" s="172" t="s">
        <v>20635</v>
      </c>
      <c r="I1804" s="173">
        <v>10320.0</v>
      </c>
      <c r="J1804" s="174">
        <v>280.0</v>
      </c>
      <c r="K1804" s="179">
        <v>280.0</v>
      </c>
      <c r="L1804" s="178"/>
      <c r="M1804" s="178"/>
      <c r="N1804" s="178"/>
      <c r="O1804" s="163"/>
      <c r="P1804" s="163"/>
      <c r="Q1804" s="163"/>
      <c r="R1804" s="163"/>
      <c r="S1804" s="163"/>
      <c r="T1804" s="163"/>
    </row>
    <row r="1805" ht="18.75" hidden="1" customHeight="1">
      <c r="A1805" s="180">
        <v>45818.0</v>
      </c>
      <c r="B1805" s="171">
        <v>7420.0</v>
      </c>
      <c r="C1805" s="171" t="s">
        <v>4017</v>
      </c>
      <c r="D1805" s="171"/>
      <c r="E1805" s="171" t="s">
        <v>20634</v>
      </c>
      <c r="F1805" s="171"/>
      <c r="G1805" s="171" t="s">
        <v>4500</v>
      </c>
      <c r="H1805" s="172" t="s">
        <v>4500</v>
      </c>
      <c r="I1805" s="173">
        <v>3500.0</v>
      </c>
      <c r="J1805" s="174">
        <v>400.0</v>
      </c>
      <c r="K1805" s="179">
        <v>400.0</v>
      </c>
      <c r="L1805" s="178">
        <v>0.0</v>
      </c>
      <c r="M1805" s="178">
        <v>0.0</v>
      </c>
      <c r="N1805" s="178">
        <v>0.0</v>
      </c>
      <c r="O1805" s="163"/>
      <c r="P1805" s="163"/>
      <c r="Q1805" s="163"/>
      <c r="R1805" s="163"/>
      <c r="S1805" s="163"/>
      <c r="T1805" s="163"/>
    </row>
    <row r="1806" ht="18.75" hidden="1" customHeight="1">
      <c r="A1806" s="180">
        <v>45818.0</v>
      </c>
      <c r="B1806" s="171">
        <v>7421.0</v>
      </c>
      <c r="C1806" s="171" t="s">
        <v>744</v>
      </c>
      <c r="D1806" s="171"/>
      <c r="E1806" s="171" t="s">
        <v>20634</v>
      </c>
      <c r="F1806" s="171"/>
      <c r="G1806" s="171"/>
      <c r="H1806" s="172"/>
      <c r="I1806" s="173">
        <v>2800.0</v>
      </c>
      <c r="J1806" s="174">
        <v>300.0</v>
      </c>
      <c r="K1806" s="179">
        <v>300.0</v>
      </c>
      <c r="L1806" s="178">
        <v>0.0</v>
      </c>
      <c r="M1806" s="178">
        <v>0.0</v>
      </c>
      <c r="N1806" s="178">
        <v>0.0</v>
      </c>
      <c r="O1806" s="163"/>
      <c r="P1806" s="163"/>
      <c r="Q1806" s="163"/>
      <c r="R1806" s="163"/>
      <c r="S1806" s="163"/>
      <c r="T1806" s="163"/>
    </row>
    <row r="1807" ht="18.75" hidden="1" customHeight="1">
      <c r="A1807" s="170">
        <v>45818.0</v>
      </c>
      <c r="B1807" s="171">
        <v>16047.0</v>
      </c>
      <c r="C1807" s="171" t="s">
        <v>4110</v>
      </c>
      <c r="D1807" s="171" t="s">
        <v>20687</v>
      </c>
      <c r="E1807" s="171">
        <v>8.0</v>
      </c>
      <c r="F1807" s="171" t="s">
        <v>20883</v>
      </c>
      <c r="G1807" s="171" t="s">
        <v>21653</v>
      </c>
      <c r="H1807" s="172" t="s">
        <v>20638</v>
      </c>
      <c r="I1807" s="173">
        <v>16800.0</v>
      </c>
      <c r="J1807" s="174">
        <v>6780.0</v>
      </c>
      <c r="K1807" s="179"/>
      <c r="L1807" s="178"/>
      <c r="M1807" s="178"/>
      <c r="N1807" s="177">
        <v>6780.0</v>
      </c>
      <c r="O1807" s="163"/>
      <c r="P1807" s="163"/>
      <c r="Q1807" s="163"/>
      <c r="R1807" s="163"/>
      <c r="S1807" s="163"/>
      <c r="T1807" s="163"/>
    </row>
    <row r="1808" ht="18.75" hidden="1" customHeight="1">
      <c r="A1808" s="170">
        <v>45818.0</v>
      </c>
      <c r="B1808" s="171">
        <v>16048.0</v>
      </c>
      <c r="C1808" s="171" t="s">
        <v>4671</v>
      </c>
      <c r="D1808" s="171" t="s">
        <v>20659</v>
      </c>
      <c r="E1808" s="171" t="s">
        <v>177</v>
      </c>
      <c r="F1808" s="171" t="s">
        <v>21654</v>
      </c>
      <c r="G1808" s="171" t="s">
        <v>5703</v>
      </c>
      <c r="H1808" s="172" t="s">
        <v>20635</v>
      </c>
      <c r="I1808" s="173">
        <v>13800.0</v>
      </c>
      <c r="J1808" s="174">
        <v>13800.0</v>
      </c>
      <c r="K1808" s="179">
        <v>13800.0</v>
      </c>
      <c r="L1808" s="178"/>
      <c r="M1808" s="178"/>
      <c r="N1808" s="178"/>
      <c r="O1808" s="163"/>
      <c r="P1808" s="163"/>
      <c r="Q1808" s="163"/>
      <c r="R1808" s="163"/>
      <c r="S1808" s="163"/>
      <c r="T1808" s="163"/>
    </row>
    <row r="1809" ht="18.75" hidden="1" customHeight="1">
      <c r="A1809" s="180">
        <v>45818.0</v>
      </c>
      <c r="B1809" s="171">
        <v>7422.0</v>
      </c>
      <c r="C1809" s="171" t="s">
        <v>3986</v>
      </c>
      <c r="D1809" s="171"/>
      <c r="E1809" s="171" t="s">
        <v>20634</v>
      </c>
      <c r="F1809" s="171"/>
      <c r="G1809" s="171"/>
      <c r="H1809" s="172"/>
      <c r="I1809" s="173">
        <v>4040.0</v>
      </c>
      <c r="J1809" s="174">
        <v>1460.0</v>
      </c>
      <c r="K1809" s="179">
        <v>1460.0</v>
      </c>
      <c r="L1809" s="178">
        <v>0.0</v>
      </c>
      <c r="M1809" s="178">
        <v>0.0</v>
      </c>
      <c r="N1809" s="178">
        <v>0.0</v>
      </c>
      <c r="O1809" s="163"/>
      <c r="P1809" s="163"/>
      <c r="Q1809" s="163"/>
      <c r="R1809" s="163"/>
      <c r="S1809" s="163"/>
      <c r="T1809" s="163"/>
    </row>
    <row r="1810" ht="18.75" hidden="1" customHeight="1">
      <c r="A1810" s="170">
        <v>45818.0</v>
      </c>
      <c r="B1810" s="171">
        <v>16049.0</v>
      </c>
      <c r="C1810" s="171" t="s">
        <v>21655</v>
      </c>
      <c r="D1810" s="171" t="s">
        <v>20687</v>
      </c>
      <c r="E1810" s="171">
        <v>8.0</v>
      </c>
      <c r="F1810" s="171" t="s">
        <v>20780</v>
      </c>
      <c r="G1810" s="171" t="s">
        <v>18325</v>
      </c>
      <c r="H1810" s="172" t="s">
        <v>20635</v>
      </c>
      <c r="I1810" s="173">
        <v>10880.0</v>
      </c>
      <c r="J1810" s="174">
        <v>860.0</v>
      </c>
      <c r="K1810" s="179">
        <v>860.0</v>
      </c>
      <c r="L1810" s="178"/>
      <c r="M1810" s="178"/>
      <c r="N1810" s="178"/>
      <c r="O1810" s="163"/>
      <c r="P1810" s="163"/>
      <c r="Q1810" s="163"/>
      <c r="R1810" s="163"/>
      <c r="S1810" s="163"/>
      <c r="T1810" s="163"/>
    </row>
    <row r="1811" ht="18.75" hidden="1" customHeight="1">
      <c r="A1811" s="170">
        <v>45818.0</v>
      </c>
      <c r="B1811" s="171">
        <v>16050.0</v>
      </c>
      <c r="C1811" s="171" t="s">
        <v>876</v>
      </c>
      <c r="D1811" s="171" t="s">
        <v>20659</v>
      </c>
      <c r="E1811" s="171">
        <v>8.0</v>
      </c>
      <c r="F1811" s="171" t="s">
        <v>20782</v>
      </c>
      <c r="G1811" s="171" t="s">
        <v>21082</v>
      </c>
      <c r="H1811" s="172" t="s">
        <v>20635</v>
      </c>
      <c r="I1811" s="173">
        <v>13840.0</v>
      </c>
      <c r="J1811" s="174">
        <v>13840.0</v>
      </c>
      <c r="K1811" s="179">
        <v>13840.0</v>
      </c>
      <c r="L1811" s="178"/>
      <c r="M1811" s="178"/>
      <c r="N1811" s="178"/>
      <c r="O1811" s="163"/>
      <c r="P1811" s="163"/>
      <c r="Q1811" s="163"/>
      <c r="R1811" s="163"/>
      <c r="S1811" s="163"/>
      <c r="T1811" s="163"/>
    </row>
    <row r="1812" ht="18.75" hidden="1" customHeight="1">
      <c r="A1812" s="170">
        <v>45818.0</v>
      </c>
      <c r="B1812" s="171">
        <v>16051.0</v>
      </c>
      <c r="C1812" s="171" t="s">
        <v>5705</v>
      </c>
      <c r="D1812" s="171" t="s">
        <v>20673</v>
      </c>
      <c r="E1812" s="171">
        <v>8.0</v>
      </c>
      <c r="F1812" s="171" t="s">
        <v>20998</v>
      </c>
      <c r="G1812" s="171" t="s">
        <v>21656</v>
      </c>
      <c r="H1812" s="172" t="s">
        <v>20635</v>
      </c>
      <c r="I1812" s="173">
        <v>13220.0</v>
      </c>
      <c r="J1812" s="174">
        <v>3380.0</v>
      </c>
      <c r="K1812" s="179">
        <v>3380.0</v>
      </c>
      <c r="L1812" s="178"/>
      <c r="M1812" s="178"/>
      <c r="N1812" s="178"/>
      <c r="O1812" s="163"/>
      <c r="P1812" s="163"/>
      <c r="Q1812" s="163"/>
      <c r="R1812" s="163"/>
      <c r="S1812" s="163"/>
      <c r="T1812" s="163"/>
    </row>
    <row r="1813" ht="18.75" hidden="1" customHeight="1">
      <c r="A1813" s="182">
        <v>45818.029005439814</v>
      </c>
      <c r="B1813" s="171">
        <v>7413.0</v>
      </c>
      <c r="C1813" s="171" t="s">
        <v>4017</v>
      </c>
      <c r="D1813" s="171"/>
      <c r="E1813" s="171" t="s">
        <v>20634</v>
      </c>
      <c r="F1813" s="171"/>
      <c r="G1813" s="171"/>
      <c r="H1813" s="172"/>
      <c r="I1813" s="173">
        <v>3320.0</v>
      </c>
      <c r="J1813" s="174">
        <v>600.0</v>
      </c>
      <c r="K1813" s="179">
        <v>600.0</v>
      </c>
      <c r="L1813" s="178">
        <v>0.0</v>
      </c>
      <c r="M1813" s="178">
        <v>0.0</v>
      </c>
      <c r="N1813" s="178">
        <v>0.0</v>
      </c>
      <c r="O1813" s="163"/>
      <c r="P1813" s="163"/>
      <c r="Q1813" s="163"/>
      <c r="R1813" s="163"/>
      <c r="S1813" s="163"/>
      <c r="T1813" s="163"/>
    </row>
    <row r="1814" ht="18.75" hidden="1" customHeight="1">
      <c r="A1814" s="170">
        <v>45819.0</v>
      </c>
      <c r="B1814" s="171">
        <v>16052.0</v>
      </c>
      <c r="C1814" s="171" t="s">
        <v>518</v>
      </c>
      <c r="D1814" s="171" t="s">
        <v>20687</v>
      </c>
      <c r="E1814" s="171">
        <v>8.0</v>
      </c>
      <c r="F1814" s="171" t="s">
        <v>20887</v>
      </c>
      <c r="G1814" s="171" t="s">
        <v>21657</v>
      </c>
      <c r="H1814" s="172" t="s">
        <v>20638</v>
      </c>
      <c r="I1814" s="173">
        <v>17080.0</v>
      </c>
      <c r="J1814" s="174">
        <v>7060.0</v>
      </c>
      <c r="K1814" s="179"/>
      <c r="L1814" s="178"/>
      <c r="M1814" s="178"/>
      <c r="N1814" s="177">
        <v>7060.0</v>
      </c>
      <c r="O1814" s="163"/>
      <c r="P1814" s="163"/>
      <c r="Q1814" s="163"/>
      <c r="R1814" s="163"/>
      <c r="S1814" s="163"/>
      <c r="T1814" s="163"/>
    </row>
    <row r="1815" ht="18.75" hidden="1" customHeight="1">
      <c r="A1815" s="170">
        <v>45819.0</v>
      </c>
      <c r="B1815" s="171">
        <v>16054.0</v>
      </c>
      <c r="C1815" s="171" t="s">
        <v>20781</v>
      </c>
      <c r="D1815" s="171" t="s">
        <v>20673</v>
      </c>
      <c r="E1815" s="171">
        <v>8.0</v>
      </c>
      <c r="F1815" s="171" t="s">
        <v>20959</v>
      </c>
      <c r="G1815" s="171" t="s">
        <v>21658</v>
      </c>
      <c r="H1815" s="172" t="s">
        <v>20635</v>
      </c>
      <c r="I1815" s="173">
        <v>11240.0</v>
      </c>
      <c r="J1815" s="174">
        <v>1400.0</v>
      </c>
      <c r="K1815" s="179">
        <v>1400.0</v>
      </c>
      <c r="L1815" s="178"/>
      <c r="M1815" s="177"/>
      <c r="N1815" s="178"/>
      <c r="O1815" s="163"/>
      <c r="P1815" s="163"/>
      <c r="Q1815" s="163"/>
      <c r="R1815" s="163"/>
      <c r="S1815" s="163"/>
      <c r="T1815" s="163"/>
    </row>
    <row r="1816" ht="18.75" hidden="1" customHeight="1">
      <c r="A1816" s="180">
        <v>45819.0</v>
      </c>
      <c r="B1816" s="171">
        <v>7424.0</v>
      </c>
      <c r="C1816" s="171" t="s">
        <v>4051</v>
      </c>
      <c r="D1816" s="171"/>
      <c r="E1816" s="171" t="s">
        <v>20634</v>
      </c>
      <c r="F1816" s="171"/>
      <c r="G1816" s="171"/>
      <c r="H1816" s="172"/>
      <c r="I1816" s="173">
        <v>3180.0</v>
      </c>
      <c r="J1816" s="174">
        <v>680.0</v>
      </c>
      <c r="K1816" s="179">
        <v>680.0</v>
      </c>
      <c r="L1816" s="178">
        <v>0.0</v>
      </c>
      <c r="M1816" s="177">
        <v>0.0</v>
      </c>
      <c r="N1816" s="178">
        <v>0.0</v>
      </c>
      <c r="O1816" s="163"/>
      <c r="P1816" s="163"/>
      <c r="Q1816" s="163"/>
      <c r="R1816" s="163"/>
      <c r="S1816" s="163"/>
      <c r="T1816" s="163"/>
    </row>
    <row r="1817" ht="18.75" hidden="1" customHeight="1">
      <c r="A1817" s="170">
        <v>45819.0</v>
      </c>
      <c r="B1817" s="171">
        <v>16055.0</v>
      </c>
      <c r="C1817" s="171" t="s">
        <v>21659</v>
      </c>
      <c r="D1817" s="171" t="s">
        <v>20687</v>
      </c>
      <c r="E1817" s="171">
        <v>8.0</v>
      </c>
      <c r="F1817" s="171" t="s">
        <v>21051</v>
      </c>
      <c r="G1817" s="171" t="s">
        <v>4160</v>
      </c>
      <c r="H1817" s="172" t="s">
        <v>20635</v>
      </c>
      <c r="I1817" s="173">
        <v>12980.0</v>
      </c>
      <c r="J1817" s="174">
        <v>2960.0</v>
      </c>
      <c r="K1817" s="179">
        <v>2960.0</v>
      </c>
      <c r="L1817" s="178"/>
      <c r="M1817" s="177"/>
      <c r="N1817" s="178"/>
      <c r="O1817" s="163"/>
      <c r="P1817" s="163"/>
      <c r="Q1817" s="163"/>
      <c r="R1817" s="163"/>
      <c r="S1817" s="163"/>
      <c r="T1817" s="163"/>
    </row>
    <row r="1818" ht="18.75" hidden="1" customHeight="1">
      <c r="A1818" s="170">
        <v>45819.0</v>
      </c>
      <c r="B1818" s="171">
        <v>16056.0</v>
      </c>
      <c r="C1818" s="171" t="s">
        <v>20763</v>
      </c>
      <c r="D1818" s="171" t="s">
        <v>20659</v>
      </c>
      <c r="E1818" s="171">
        <v>8.0</v>
      </c>
      <c r="F1818" s="171" t="s">
        <v>20704</v>
      </c>
      <c r="G1818" s="171" t="s">
        <v>21660</v>
      </c>
      <c r="H1818" s="172" t="s">
        <v>20669</v>
      </c>
      <c r="I1818" s="173">
        <v>10700.0</v>
      </c>
      <c r="J1818" s="174">
        <v>10700.0</v>
      </c>
      <c r="K1818" s="179"/>
      <c r="L1818" s="177">
        <v>10700.0</v>
      </c>
      <c r="M1818" s="177"/>
      <c r="N1818" s="178"/>
      <c r="O1818" s="163"/>
      <c r="P1818" s="163"/>
      <c r="Q1818" s="163"/>
      <c r="R1818" s="163"/>
      <c r="S1818" s="163"/>
      <c r="T1818" s="163"/>
    </row>
    <row r="1819" ht="18.75" hidden="1" customHeight="1">
      <c r="A1819" s="180">
        <v>45819.0</v>
      </c>
      <c r="B1819" s="171">
        <v>7425.0</v>
      </c>
      <c r="C1819" s="171" t="s">
        <v>4017</v>
      </c>
      <c r="D1819" s="171"/>
      <c r="E1819" s="171" t="s">
        <v>20634</v>
      </c>
      <c r="F1819" s="171"/>
      <c r="G1819" s="171" t="s">
        <v>4500</v>
      </c>
      <c r="H1819" s="172" t="s">
        <v>4500</v>
      </c>
      <c r="I1819" s="173">
        <v>4160.0</v>
      </c>
      <c r="J1819" s="174">
        <v>1240.0</v>
      </c>
      <c r="K1819" s="179">
        <v>1240.0</v>
      </c>
      <c r="L1819" s="178">
        <v>0.0</v>
      </c>
      <c r="M1819" s="177">
        <v>0.0</v>
      </c>
      <c r="N1819" s="178">
        <v>0.0</v>
      </c>
      <c r="O1819" s="163"/>
      <c r="P1819" s="163"/>
      <c r="Q1819" s="163"/>
      <c r="R1819" s="163"/>
      <c r="S1819" s="163"/>
      <c r="T1819" s="163"/>
    </row>
    <row r="1820" ht="18.75" hidden="1" customHeight="1">
      <c r="A1820" s="170">
        <v>45819.0</v>
      </c>
      <c r="B1820" s="171">
        <v>16057.0</v>
      </c>
      <c r="C1820" s="171" t="s">
        <v>3000</v>
      </c>
      <c r="D1820" s="171" t="s">
        <v>20687</v>
      </c>
      <c r="E1820" s="171">
        <v>8.0</v>
      </c>
      <c r="F1820" s="171" t="s">
        <v>21636</v>
      </c>
      <c r="G1820" s="171" t="s">
        <v>21661</v>
      </c>
      <c r="H1820" s="172" t="s">
        <v>20635</v>
      </c>
      <c r="I1820" s="173">
        <v>15140.0</v>
      </c>
      <c r="J1820" s="174">
        <v>5120.0</v>
      </c>
      <c r="K1820" s="179">
        <v>5120.0</v>
      </c>
      <c r="L1820" s="178"/>
      <c r="M1820" s="177"/>
      <c r="N1820" s="178"/>
      <c r="O1820" s="163"/>
      <c r="P1820" s="163"/>
      <c r="Q1820" s="163"/>
      <c r="R1820" s="163"/>
      <c r="S1820" s="163"/>
      <c r="T1820" s="163"/>
    </row>
    <row r="1821" ht="18.75" hidden="1" customHeight="1">
      <c r="A1821" s="180">
        <v>45819.0</v>
      </c>
      <c r="B1821" s="171">
        <v>7426.0</v>
      </c>
      <c r="C1821" s="171" t="s">
        <v>4035</v>
      </c>
      <c r="D1821" s="171"/>
      <c r="E1821" s="171" t="s">
        <v>20634</v>
      </c>
      <c r="F1821" s="171"/>
      <c r="G1821" s="171"/>
      <c r="H1821" s="172"/>
      <c r="I1821" s="173">
        <v>4320.0</v>
      </c>
      <c r="J1821" s="174">
        <v>1740.0</v>
      </c>
      <c r="K1821" s="179">
        <v>0.0</v>
      </c>
      <c r="L1821" s="178">
        <v>0.0</v>
      </c>
      <c r="M1821" s="177">
        <v>0.0</v>
      </c>
      <c r="N1821" s="178">
        <v>1740.0</v>
      </c>
      <c r="O1821" s="163"/>
      <c r="P1821" s="163"/>
      <c r="Q1821" s="163"/>
      <c r="R1821" s="163"/>
      <c r="S1821" s="163"/>
      <c r="T1821" s="163"/>
    </row>
    <row r="1822" ht="18.75" hidden="1" customHeight="1">
      <c r="A1822" s="180">
        <v>45819.0</v>
      </c>
      <c r="B1822" s="171">
        <v>7427.0</v>
      </c>
      <c r="C1822" s="171" t="s">
        <v>3989</v>
      </c>
      <c r="D1822" s="171"/>
      <c r="E1822" s="171" t="s">
        <v>20634</v>
      </c>
      <c r="F1822" s="171"/>
      <c r="G1822" s="171" t="s">
        <v>21662</v>
      </c>
      <c r="H1822" s="172" t="s">
        <v>21662</v>
      </c>
      <c r="I1822" s="173">
        <v>3820.0</v>
      </c>
      <c r="J1822" s="174">
        <v>720.0</v>
      </c>
      <c r="K1822" s="179">
        <v>0.0</v>
      </c>
      <c r="L1822" s="178">
        <v>720.0</v>
      </c>
      <c r="M1822" s="177">
        <v>0.0</v>
      </c>
      <c r="N1822" s="178">
        <v>0.0</v>
      </c>
      <c r="O1822" s="163"/>
      <c r="P1822" s="163"/>
      <c r="Q1822" s="163"/>
      <c r="R1822" s="163"/>
      <c r="S1822" s="163"/>
      <c r="T1822" s="163"/>
    </row>
    <row r="1823" ht="18.75" hidden="1" customHeight="1">
      <c r="A1823" s="170">
        <v>45819.0</v>
      </c>
      <c r="B1823" s="171">
        <v>16058.0</v>
      </c>
      <c r="C1823" s="171" t="s">
        <v>21253</v>
      </c>
      <c r="D1823" s="171" t="s">
        <v>20659</v>
      </c>
      <c r="E1823" s="171">
        <v>8.0</v>
      </c>
      <c r="F1823" s="171" t="s">
        <v>21663</v>
      </c>
      <c r="G1823" s="171" t="s">
        <v>4773</v>
      </c>
      <c r="H1823" s="172" t="s">
        <v>20635</v>
      </c>
      <c r="I1823" s="173">
        <v>10320.0</v>
      </c>
      <c r="J1823" s="174">
        <v>10320.0</v>
      </c>
      <c r="K1823" s="179">
        <v>10320.0</v>
      </c>
      <c r="L1823" s="178"/>
      <c r="M1823" s="177"/>
      <c r="N1823" s="178"/>
      <c r="O1823" s="163"/>
      <c r="P1823" s="163"/>
      <c r="Q1823" s="163"/>
      <c r="R1823" s="163"/>
      <c r="S1823" s="163"/>
      <c r="T1823" s="163"/>
    </row>
    <row r="1824" ht="18.75" hidden="1" customHeight="1">
      <c r="A1824" s="180">
        <v>45819.0</v>
      </c>
      <c r="B1824" s="171">
        <v>7428.0</v>
      </c>
      <c r="C1824" s="171" t="s">
        <v>4035</v>
      </c>
      <c r="D1824" s="171"/>
      <c r="E1824" s="171" t="s">
        <v>20634</v>
      </c>
      <c r="F1824" s="171"/>
      <c r="G1824" s="171" t="s">
        <v>20987</v>
      </c>
      <c r="H1824" s="172" t="s">
        <v>20987</v>
      </c>
      <c r="I1824" s="173">
        <v>4100.0</v>
      </c>
      <c r="J1824" s="174">
        <v>1520.0</v>
      </c>
      <c r="K1824" s="179">
        <v>0.0</v>
      </c>
      <c r="L1824" s="178">
        <v>0.0</v>
      </c>
      <c r="M1824" s="177">
        <v>0.0</v>
      </c>
      <c r="N1824" s="178">
        <v>1520.0</v>
      </c>
      <c r="O1824" s="163"/>
      <c r="P1824" s="163"/>
      <c r="Q1824" s="163"/>
      <c r="R1824" s="163"/>
      <c r="S1824" s="163"/>
      <c r="T1824" s="163"/>
    </row>
    <row r="1825" ht="18.75" hidden="1" customHeight="1">
      <c r="A1825" s="170">
        <v>45819.0</v>
      </c>
      <c r="B1825" s="171">
        <v>16059.0</v>
      </c>
      <c r="C1825" s="171" t="s">
        <v>21664</v>
      </c>
      <c r="D1825" s="171" t="s">
        <v>20687</v>
      </c>
      <c r="E1825" s="171">
        <v>14.0</v>
      </c>
      <c r="F1825" s="171" t="s">
        <v>20778</v>
      </c>
      <c r="G1825" s="171" t="s">
        <v>4534</v>
      </c>
      <c r="H1825" s="172" t="s">
        <v>20637</v>
      </c>
      <c r="I1825" s="173">
        <v>11960.0</v>
      </c>
      <c r="J1825" s="174">
        <v>1920.0</v>
      </c>
      <c r="K1825" s="179"/>
      <c r="L1825" s="178"/>
      <c r="M1825" s="177">
        <v>1920.0</v>
      </c>
      <c r="N1825" s="178"/>
      <c r="O1825" s="163"/>
      <c r="P1825" s="163"/>
      <c r="Q1825" s="163"/>
      <c r="R1825" s="163"/>
      <c r="S1825" s="163"/>
      <c r="T1825" s="163"/>
    </row>
    <row r="1826" ht="18.75" hidden="1" customHeight="1">
      <c r="A1826" s="170">
        <v>45819.0</v>
      </c>
      <c r="B1826" s="171">
        <v>16060.0</v>
      </c>
      <c r="C1826" s="171"/>
      <c r="D1826" s="171" t="s">
        <v>20687</v>
      </c>
      <c r="E1826" s="171">
        <v>8.0</v>
      </c>
      <c r="F1826" s="171" t="s">
        <v>20895</v>
      </c>
      <c r="G1826" s="171" t="s">
        <v>21665</v>
      </c>
      <c r="H1826" s="172" t="s">
        <v>20635</v>
      </c>
      <c r="I1826" s="173">
        <v>13500.0</v>
      </c>
      <c r="J1826" s="174">
        <v>3480.0</v>
      </c>
      <c r="K1826" s="179">
        <v>3480.0</v>
      </c>
      <c r="L1826" s="178"/>
      <c r="M1826" s="177"/>
      <c r="N1826" s="178"/>
      <c r="O1826" s="163"/>
      <c r="P1826" s="163"/>
      <c r="Q1826" s="163"/>
      <c r="R1826" s="163"/>
      <c r="S1826" s="163"/>
      <c r="T1826" s="163"/>
    </row>
    <row r="1827" ht="18.75" hidden="1" customHeight="1">
      <c r="A1827" s="170">
        <v>45819.0</v>
      </c>
      <c r="B1827" s="171">
        <v>16061.0</v>
      </c>
      <c r="C1827" s="171" t="s">
        <v>20763</v>
      </c>
      <c r="D1827" s="171" t="s">
        <v>20659</v>
      </c>
      <c r="E1827" s="171">
        <v>14.0</v>
      </c>
      <c r="F1827" s="171" t="s">
        <v>21370</v>
      </c>
      <c r="G1827" s="171" t="s">
        <v>4825</v>
      </c>
      <c r="H1827" s="172" t="s">
        <v>20635</v>
      </c>
      <c r="I1827" s="173">
        <v>11640.0</v>
      </c>
      <c r="J1827" s="174">
        <v>11640.0</v>
      </c>
      <c r="K1827" s="179">
        <v>11640.0</v>
      </c>
      <c r="L1827" s="178"/>
      <c r="M1827" s="177"/>
      <c r="N1827" s="178"/>
      <c r="O1827" s="163"/>
      <c r="P1827" s="163"/>
      <c r="Q1827" s="163"/>
      <c r="R1827" s="163"/>
      <c r="S1827" s="163"/>
      <c r="T1827" s="163"/>
    </row>
    <row r="1828" ht="18.75" hidden="1" customHeight="1">
      <c r="A1828" s="170">
        <v>45819.0</v>
      </c>
      <c r="B1828" s="171">
        <v>16062.0</v>
      </c>
      <c r="C1828" s="171" t="s">
        <v>21666</v>
      </c>
      <c r="D1828" s="171" t="s">
        <v>20673</v>
      </c>
      <c r="E1828" s="171">
        <v>8.0</v>
      </c>
      <c r="F1828" s="171" t="s">
        <v>21232</v>
      </c>
      <c r="G1828" s="171" t="s">
        <v>4011</v>
      </c>
      <c r="H1828" s="172" t="s">
        <v>20638</v>
      </c>
      <c r="I1828" s="173">
        <v>14920.0</v>
      </c>
      <c r="J1828" s="174">
        <v>5080.0</v>
      </c>
      <c r="K1828" s="179"/>
      <c r="L1828" s="178"/>
      <c r="M1828" s="177"/>
      <c r="N1828" s="178">
        <v>5080.0</v>
      </c>
      <c r="O1828" s="163"/>
      <c r="P1828" s="163"/>
      <c r="Q1828" s="163"/>
      <c r="R1828" s="163"/>
      <c r="S1828" s="163"/>
      <c r="T1828" s="163"/>
    </row>
    <row r="1829" ht="18.75" hidden="1" customHeight="1">
      <c r="A1829" s="170">
        <v>45819.0</v>
      </c>
      <c r="B1829" s="171">
        <v>16063.0</v>
      </c>
      <c r="C1829" s="171" t="s">
        <v>21667</v>
      </c>
      <c r="D1829" s="171" t="s">
        <v>21058</v>
      </c>
      <c r="E1829" s="171" t="s">
        <v>21668</v>
      </c>
      <c r="F1829" s="171"/>
      <c r="G1829" s="171" t="s">
        <v>21669</v>
      </c>
      <c r="H1829" s="172" t="s">
        <v>20635</v>
      </c>
      <c r="I1829" s="173">
        <v>2820.0</v>
      </c>
      <c r="J1829" s="174">
        <v>2820.0</v>
      </c>
      <c r="K1829" s="179">
        <v>2820.0</v>
      </c>
      <c r="L1829" s="178"/>
      <c r="M1829" s="177"/>
      <c r="N1829" s="178"/>
      <c r="O1829" s="163"/>
      <c r="P1829" s="163"/>
      <c r="Q1829" s="163"/>
      <c r="R1829" s="163"/>
      <c r="S1829" s="163"/>
      <c r="T1829" s="163"/>
    </row>
    <row r="1830" ht="18.75" hidden="1" customHeight="1">
      <c r="A1830" s="180">
        <v>45819.0</v>
      </c>
      <c r="B1830" s="171">
        <v>7429.0</v>
      </c>
      <c r="C1830" s="171" t="s">
        <v>4017</v>
      </c>
      <c r="D1830" s="171"/>
      <c r="E1830" s="171" t="s">
        <v>20634</v>
      </c>
      <c r="F1830" s="171"/>
      <c r="G1830" s="171" t="s">
        <v>4500</v>
      </c>
      <c r="H1830" s="172" t="s">
        <v>4500</v>
      </c>
      <c r="I1830" s="173">
        <v>4000.0</v>
      </c>
      <c r="J1830" s="174">
        <v>800.0</v>
      </c>
      <c r="K1830" s="179">
        <v>0.0</v>
      </c>
      <c r="L1830" s="178">
        <v>0.0</v>
      </c>
      <c r="M1830" s="177">
        <v>800.0</v>
      </c>
      <c r="N1830" s="178">
        <v>0.0</v>
      </c>
      <c r="O1830" s="163"/>
      <c r="P1830" s="163"/>
      <c r="Q1830" s="163"/>
      <c r="R1830" s="163"/>
      <c r="S1830" s="163"/>
      <c r="T1830" s="163"/>
    </row>
    <row r="1831" ht="18.75" hidden="1" customHeight="1">
      <c r="A1831" s="180">
        <v>45819.0</v>
      </c>
      <c r="B1831" s="171">
        <v>7430.0</v>
      </c>
      <c r="C1831" s="171" t="s">
        <v>4774</v>
      </c>
      <c r="D1831" s="171"/>
      <c r="E1831" s="171" t="s">
        <v>20634</v>
      </c>
      <c r="F1831" s="171"/>
      <c r="G1831" s="171"/>
      <c r="H1831" s="172"/>
      <c r="I1831" s="173">
        <v>3040.0</v>
      </c>
      <c r="J1831" s="174">
        <v>580.0</v>
      </c>
      <c r="K1831" s="179">
        <v>0.0</v>
      </c>
      <c r="L1831" s="178">
        <v>580.0</v>
      </c>
      <c r="M1831" s="177">
        <v>0.0</v>
      </c>
      <c r="N1831" s="178">
        <v>0.0</v>
      </c>
      <c r="O1831" s="163"/>
      <c r="P1831" s="163"/>
      <c r="Q1831" s="163"/>
      <c r="R1831" s="163"/>
      <c r="S1831" s="163"/>
      <c r="T1831" s="163"/>
    </row>
    <row r="1832" ht="18.75" hidden="1" customHeight="1">
      <c r="A1832" s="170">
        <v>45819.0</v>
      </c>
      <c r="B1832" s="171">
        <v>16065.0</v>
      </c>
      <c r="C1832" s="171" t="s">
        <v>21670</v>
      </c>
      <c r="D1832" s="171" t="s">
        <v>20673</v>
      </c>
      <c r="E1832" s="171">
        <v>8.0</v>
      </c>
      <c r="F1832" s="171" t="s">
        <v>21615</v>
      </c>
      <c r="G1832" s="171" t="s">
        <v>21671</v>
      </c>
      <c r="H1832" s="172" t="s">
        <v>20635</v>
      </c>
      <c r="I1832" s="173">
        <v>11660.0</v>
      </c>
      <c r="J1832" s="174">
        <v>1820.0</v>
      </c>
      <c r="K1832" s="179">
        <v>1820.0</v>
      </c>
      <c r="L1832" s="178"/>
      <c r="M1832" s="177"/>
      <c r="N1832" s="178"/>
      <c r="O1832" s="163"/>
      <c r="P1832" s="163"/>
      <c r="Q1832" s="163"/>
      <c r="R1832" s="163"/>
      <c r="S1832" s="163"/>
      <c r="T1832" s="163"/>
    </row>
    <row r="1833" ht="18.75" hidden="1" customHeight="1">
      <c r="A1833" s="170">
        <v>45819.0</v>
      </c>
      <c r="B1833" s="171">
        <v>16066.0</v>
      </c>
      <c r="C1833" s="171" t="s">
        <v>2876</v>
      </c>
      <c r="D1833" s="171" t="s">
        <v>20687</v>
      </c>
      <c r="E1833" s="171">
        <v>8.0</v>
      </c>
      <c r="F1833" s="171" t="s">
        <v>20875</v>
      </c>
      <c r="G1833" s="171" t="s">
        <v>4481</v>
      </c>
      <c r="H1833" s="172" t="s">
        <v>20635</v>
      </c>
      <c r="I1833" s="173">
        <v>15940.0</v>
      </c>
      <c r="J1833" s="174">
        <v>5920.0</v>
      </c>
      <c r="K1833" s="179">
        <v>5920.0</v>
      </c>
      <c r="L1833" s="178"/>
      <c r="M1833" s="177"/>
      <c r="N1833" s="178"/>
      <c r="O1833" s="163"/>
      <c r="P1833" s="163"/>
      <c r="Q1833" s="163"/>
      <c r="R1833" s="163"/>
      <c r="S1833" s="163"/>
      <c r="T1833" s="163"/>
    </row>
    <row r="1834" ht="18.75" hidden="1" customHeight="1">
      <c r="A1834" s="170">
        <v>45819.0</v>
      </c>
      <c r="B1834" s="171">
        <v>16067.0</v>
      </c>
      <c r="C1834" s="171" t="s">
        <v>4017</v>
      </c>
      <c r="D1834" s="171" t="s">
        <v>20687</v>
      </c>
      <c r="E1834" s="171">
        <v>8.0</v>
      </c>
      <c r="F1834" s="171" t="s">
        <v>20750</v>
      </c>
      <c r="G1834" s="171" t="s">
        <v>17492</v>
      </c>
      <c r="H1834" s="172" t="s">
        <v>20638</v>
      </c>
      <c r="I1834" s="173">
        <v>17880.0</v>
      </c>
      <c r="J1834" s="174">
        <v>7860.0</v>
      </c>
      <c r="K1834" s="179"/>
      <c r="L1834" s="178"/>
      <c r="M1834" s="177"/>
      <c r="N1834" s="177">
        <v>7860.0</v>
      </c>
      <c r="O1834" s="163"/>
      <c r="P1834" s="163"/>
      <c r="Q1834" s="163"/>
      <c r="R1834" s="163"/>
      <c r="S1834" s="163"/>
      <c r="T1834" s="163"/>
    </row>
    <row r="1835" ht="18.75" hidden="1" customHeight="1">
      <c r="A1835" s="170">
        <v>45819.0</v>
      </c>
      <c r="B1835" s="171">
        <v>16068.0</v>
      </c>
      <c r="C1835" s="171" t="s">
        <v>21672</v>
      </c>
      <c r="D1835" s="171" t="s">
        <v>20659</v>
      </c>
      <c r="E1835" s="171">
        <v>8.0</v>
      </c>
      <c r="F1835" s="171" t="s">
        <v>20703</v>
      </c>
      <c r="G1835" s="171" t="s">
        <v>21673</v>
      </c>
      <c r="H1835" s="172" t="s">
        <v>20635</v>
      </c>
      <c r="I1835" s="173">
        <v>10680.0</v>
      </c>
      <c r="J1835" s="174">
        <v>10680.0</v>
      </c>
      <c r="K1835" s="179">
        <v>10680.0</v>
      </c>
      <c r="L1835" s="178"/>
      <c r="M1835" s="177"/>
      <c r="N1835" s="178"/>
      <c r="O1835" s="163"/>
      <c r="P1835" s="163"/>
      <c r="Q1835" s="163"/>
      <c r="R1835" s="163"/>
      <c r="S1835" s="163"/>
      <c r="T1835" s="163"/>
    </row>
    <row r="1836" ht="18.75" hidden="1" customHeight="1">
      <c r="A1836" s="170">
        <v>45819.0</v>
      </c>
      <c r="B1836" s="171">
        <v>16071.0</v>
      </c>
      <c r="C1836" s="171" t="s">
        <v>20751</v>
      </c>
      <c r="D1836" s="171" t="s">
        <v>20659</v>
      </c>
      <c r="E1836" s="171">
        <v>8.0</v>
      </c>
      <c r="F1836" s="171" t="s">
        <v>21145</v>
      </c>
      <c r="G1836" s="171" t="s">
        <v>21674</v>
      </c>
      <c r="H1836" s="172" t="s">
        <v>20635</v>
      </c>
      <c r="I1836" s="173">
        <v>10100.0</v>
      </c>
      <c r="J1836" s="174">
        <v>10100.0</v>
      </c>
      <c r="K1836" s="179">
        <v>10100.0</v>
      </c>
      <c r="L1836" s="178"/>
      <c r="M1836" s="177"/>
      <c r="N1836" s="178"/>
      <c r="O1836" s="163"/>
      <c r="P1836" s="163"/>
      <c r="Q1836" s="163"/>
      <c r="R1836" s="163"/>
      <c r="S1836" s="163"/>
      <c r="T1836" s="163"/>
    </row>
    <row r="1837" ht="18.75" hidden="1" customHeight="1">
      <c r="A1837" s="180">
        <v>45819.0</v>
      </c>
      <c r="B1837" s="171">
        <v>7471.0</v>
      </c>
      <c r="C1837" s="171" t="s">
        <v>21675</v>
      </c>
      <c r="D1837" s="171"/>
      <c r="E1837" s="171" t="s">
        <v>20634</v>
      </c>
      <c r="F1837" s="171"/>
      <c r="G1837" s="171" t="s">
        <v>21676</v>
      </c>
      <c r="H1837" s="172" t="s">
        <v>21676</v>
      </c>
      <c r="I1837" s="173">
        <v>2820.0</v>
      </c>
      <c r="J1837" s="174">
        <v>100.0</v>
      </c>
      <c r="K1837" s="179">
        <v>0.0</v>
      </c>
      <c r="L1837" s="178">
        <v>100.0</v>
      </c>
      <c r="M1837" s="177">
        <v>0.0</v>
      </c>
      <c r="N1837" s="178">
        <v>0.0</v>
      </c>
      <c r="O1837" s="163"/>
      <c r="P1837" s="163"/>
      <c r="Q1837" s="163"/>
      <c r="R1837" s="163"/>
      <c r="S1837" s="163"/>
      <c r="T1837" s="163"/>
    </row>
    <row r="1838" ht="18.75" hidden="1" customHeight="1">
      <c r="A1838" s="182">
        <v>45819.029002627314</v>
      </c>
      <c r="B1838" s="171">
        <v>7423.0</v>
      </c>
      <c r="C1838" s="171" t="s">
        <v>4129</v>
      </c>
      <c r="D1838" s="171"/>
      <c r="E1838" s="171" t="s">
        <v>20634</v>
      </c>
      <c r="F1838" s="171"/>
      <c r="G1838" s="171"/>
      <c r="H1838" s="172"/>
      <c r="I1838" s="173">
        <v>2920.0</v>
      </c>
      <c r="J1838" s="174">
        <v>360.0</v>
      </c>
      <c r="K1838" s="179">
        <v>360.0</v>
      </c>
      <c r="L1838" s="178">
        <v>0.0</v>
      </c>
      <c r="M1838" s="177">
        <v>0.0</v>
      </c>
      <c r="N1838" s="178">
        <v>0.0</v>
      </c>
      <c r="O1838" s="163"/>
      <c r="P1838" s="163"/>
      <c r="Q1838" s="163"/>
      <c r="R1838" s="163"/>
      <c r="S1838" s="163"/>
      <c r="T1838" s="163"/>
    </row>
    <row r="1839" ht="18.75" hidden="1" customHeight="1">
      <c r="A1839" s="170">
        <v>45820.0</v>
      </c>
      <c r="B1839" s="171">
        <v>16072.0</v>
      </c>
      <c r="C1839" s="171" t="s">
        <v>21623</v>
      </c>
      <c r="D1839" s="171" t="s">
        <v>20687</v>
      </c>
      <c r="E1839" s="171">
        <v>8.0</v>
      </c>
      <c r="F1839" s="171" t="s">
        <v>21127</v>
      </c>
      <c r="G1839" s="171" t="s">
        <v>21677</v>
      </c>
      <c r="H1839" s="172" t="s">
        <v>20635</v>
      </c>
      <c r="I1839" s="173">
        <v>10780.0</v>
      </c>
      <c r="J1839" s="174">
        <v>760.0</v>
      </c>
      <c r="K1839" s="179">
        <v>760.0</v>
      </c>
      <c r="L1839" s="178"/>
      <c r="M1839" s="177"/>
      <c r="N1839" s="178"/>
      <c r="O1839" s="163"/>
      <c r="P1839" s="163"/>
      <c r="Q1839" s="163"/>
      <c r="R1839" s="163"/>
      <c r="S1839" s="163"/>
      <c r="T1839" s="163"/>
    </row>
    <row r="1840" ht="18.75" hidden="1" customHeight="1">
      <c r="A1840" s="170">
        <v>45820.0</v>
      </c>
      <c r="B1840" s="171">
        <v>16073.0</v>
      </c>
      <c r="C1840" s="171" t="s">
        <v>4017</v>
      </c>
      <c r="D1840" s="171" t="s">
        <v>20687</v>
      </c>
      <c r="E1840" s="171">
        <v>8.0</v>
      </c>
      <c r="F1840" s="171" t="s">
        <v>20875</v>
      </c>
      <c r="G1840" s="171" t="s">
        <v>17492</v>
      </c>
      <c r="H1840" s="172" t="s">
        <v>20638</v>
      </c>
      <c r="I1840" s="173">
        <v>17620.0</v>
      </c>
      <c r="J1840" s="174">
        <v>7600.0</v>
      </c>
      <c r="K1840" s="179"/>
      <c r="L1840" s="178"/>
      <c r="M1840" s="177"/>
      <c r="N1840" s="177">
        <v>7600.0</v>
      </c>
      <c r="O1840" s="163"/>
      <c r="P1840" s="163"/>
      <c r="Q1840" s="163"/>
      <c r="R1840" s="163"/>
      <c r="S1840" s="163"/>
      <c r="T1840" s="163"/>
    </row>
    <row r="1841" ht="18.75" hidden="1" customHeight="1">
      <c r="A1841" s="170">
        <v>45820.0</v>
      </c>
      <c r="B1841" s="171">
        <v>16074.0</v>
      </c>
      <c r="C1841" s="171" t="s">
        <v>21678</v>
      </c>
      <c r="D1841" s="171" t="s">
        <v>20673</v>
      </c>
      <c r="E1841" s="171">
        <v>14.0</v>
      </c>
      <c r="F1841" s="171" t="s">
        <v>20778</v>
      </c>
      <c r="G1841" s="171" t="s">
        <v>21679</v>
      </c>
      <c r="H1841" s="172" t="s">
        <v>20635</v>
      </c>
      <c r="I1841" s="173">
        <v>11320.0</v>
      </c>
      <c r="J1841" s="174">
        <v>1460.0</v>
      </c>
      <c r="K1841" s="179">
        <v>1460.0</v>
      </c>
      <c r="L1841" s="178"/>
      <c r="M1841" s="177"/>
      <c r="N1841" s="178"/>
      <c r="O1841" s="163"/>
      <c r="P1841" s="163"/>
      <c r="Q1841" s="163"/>
      <c r="R1841" s="163"/>
      <c r="S1841" s="163"/>
      <c r="T1841" s="163"/>
    </row>
    <row r="1842" ht="18.75" hidden="1" customHeight="1">
      <c r="A1842" s="170">
        <v>45820.0</v>
      </c>
      <c r="B1842" s="171">
        <v>16075.0</v>
      </c>
      <c r="C1842" s="171" t="s">
        <v>4017</v>
      </c>
      <c r="D1842" s="171" t="s">
        <v>20695</v>
      </c>
      <c r="E1842" s="171">
        <v>8.0</v>
      </c>
      <c r="F1842" s="171" t="s">
        <v>20983</v>
      </c>
      <c r="G1842" s="171" t="s">
        <v>4500</v>
      </c>
      <c r="H1842" s="172" t="s">
        <v>20635</v>
      </c>
      <c r="I1842" s="173">
        <v>13340.0</v>
      </c>
      <c r="J1842" s="174">
        <v>3640.0</v>
      </c>
      <c r="K1842" s="179">
        <v>3640.0</v>
      </c>
      <c r="L1842" s="178"/>
      <c r="M1842" s="177"/>
      <c r="N1842" s="178"/>
      <c r="O1842" s="163"/>
      <c r="P1842" s="163"/>
      <c r="Q1842" s="163"/>
      <c r="R1842" s="163"/>
      <c r="S1842" s="163"/>
      <c r="T1842" s="163"/>
    </row>
    <row r="1843" ht="18.75" hidden="1" customHeight="1">
      <c r="A1843" s="180">
        <v>45820.0</v>
      </c>
      <c r="B1843" s="171">
        <v>7436.0</v>
      </c>
      <c r="C1843" s="171" t="s">
        <v>17454</v>
      </c>
      <c r="D1843" s="171"/>
      <c r="E1843" s="171" t="s">
        <v>20634</v>
      </c>
      <c r="F1843" s="171"/>
      <c r="G1843" s="171"/>
      <c r="H1843" s="172"/>
      <c r="I1843" s="173">
        <v>3040.0</v>
      </c>
      <c r="J1843" s="174">
        <v>480.0</v>
      </c>
      <c r="K1843" s="179">
        <v>480.0</v>
      </c>
      <c r="L1843" s="178">
        <v>0.0</v>
      </c>
      <c r="M1843" s="177">
        <v>0.0</v>
      </c>
      <c r="N1843" s="178">
        <v>0.0</v>
      </c>
      <c r="O1843" s="163"/>
      <c r="P1843" s="163"/>
      <c r="Q1843" s="163"/>
      <c r="R1843" s="163"/>
      <c r="S1843" s="163"/>
      <c r="T1843" s="163"/>
    </row>
    <row r="1844" ht="18.75" hidden="1" customHeight="1">
      <c r="A1844" s="170">
        <v>45820.0</v>
      </c>
      <c r="B1844" s="171">
        <v>16076.0</v>
      </c>
      <c r="C1844" s="171"/>
      <c r="D1844" s="171" t="s">
        <v>20687</v>
      </c>
      <c r="E1844" s="171">
        <v>4.0</v>
      </c>
      <c r="F1844" s="171" t="s">
        <v>20979</v>
      </c>
      <c r="G1844" s="171" t="s">
        <v>5039</v>
      </c>
      <c r="H1844" s="172" t="s">
        <v>20635</v>
      </c>
      <c r="I1844" s="173">
        <v>12680.0</v>
      </c>
      <c r="J1844" s="174">
        <v>2900.0</v>
      </c>
      <c r="K1844" s="179">
        <v>2900.0</v>
      </c>
      <c r="L1844" s="178"/>
      <c r="M1844" s="177"/>
      <c r="N1844" s="178"/>
      <c r="O1844" s="163"/>
      <c r="P1844" s="163"/>
      <c r="Q1844" s="163"/>
      <c r="R1844" s="163"/>
      <c r="S1844" s="163"/>
      <c r="T1844" s="163"/>
    </row>
    <row r="1845" ht="18.75" hidden="1" customHeight="1">
      <c r="A1845" s="170">
        <v>45820.0</v>
      </c>
      <c r="B1845" s="171">
        <v>16077.0</v>
      </c>
      <c r="C1845" s="171" t="s">
        <v>2851</v>
      </c>
      <c r="D1845" s="171" t="s">
        <v>20695</v>
      </c>
      <c r="E1845" s="171">
        <v>8.0</v>
      </c>
      <c r="F1845" s="171" t="s">
        <v>21428</v>
      </c>
      <c r="G1845" s="171" t="s">
        <v>4920</v>
      </c>
      <c r="H1845" s="172" t="s">
        <v>20635</v>
      </c>
      <c r="I1845" s="173">
        <v>10480.0</v>
      </c>
      <c r="J1845" s="174">
        <v>780.0</v>
      </c>
      <c r="K1845" s="179">
        <v>780.0</v>
      </c>
      <c r="L1845" s="178"/>
      <c r="M1845" s="177"/>
      <c r="N1845" s="178"/>
      <c r="O1845" s="163"/>
      <c r="P1845" s="163"/>
      <c r="Q1845" s="163"/>
      <c r="R1845" s="163"/>
      <c r="S1845" s="163"/>
      <c r="T1845" s="163"/>
    </row>
    <row r="1846" ht="18.75" hidden="1" customHeight="1">
      <c r="A1846" s="180">
        <v>45820.0</v>
      </c>
      <c r="B1846" s="171">
        <v>7437.0</v>
      </c>
      <c r="C1846" s="171" t="s">
        <v>744</v>
      </c>
      <c r="D1846" s="171"/>
      <c r="E1846" s="171" t="s">
        <v>20634</v>
      </c>
      <c r="F1846" s="171"/>
      <c r="G1846" s="171"/>
      <c r="H1846" s="172"/>
      <c r="I1846" s="173">
        <v>2740.0</v>
      </c>
      <c r="J1846" s="174">
        <v>240.0</v>
      </c>
      <c r="K1846" s="179">
        <v>240.0</v>
      </c>
      <c r="L1846" s="178">
        <v>0.0</v>
      </c>
      <c r="M1846" s="177">
        <v>0.0</v>
      </c>
      <c r="N1846" s="178">
        <v>0.0</v>
      </c>
      <c r="O1846" s="163"/>
      <c r="P1846" s="163"/>
      <c r="Q1846" s="163"/>
      <c r="R1846" s="163"/>
      <c r="S1846" s="163"/>
      <c r="T1846" s="163"/>
    </row>
    <row r="1847" ht="18.75" hidden="1" customHeight="1">
      <c r="A1847" s="170">
        <v>45820.0</v>
      </c>
      <c r="B1847" s="171">
        <v>16078.0</v>
      </c>
      <c r="C1847" s="171" t="s">
        <v>21371</v>
      </c>
      <c r="D1847" s="171" t="s">
        <v>20673</v>
      </c>
      <c r="E1847" s="171">
        <v>8.0</v>
      </c>
      <c r="F1847" s="171" t="s">
        <v>20883</v>
      </c>
      <c r="G1847" s="171" t="s">
        <v>21680</v>
      </c>
      <c r="H1847" s="172" t="s">
        <v>20638</v>
      </c>
      <c r="I1847" s="173">
        <v>16280.0</v>
      </c>
      <c r="J1847" s="174">
        <v>6440.0</v>
      </c>
      <c r="K1847" s="179"/>
      <c r="L1847" s="178"/>
      <c r="M1847" s="177"/>
      <c r="N1847" s="177">
        <v>6440.0</v>
      </c>
      <c r="O1847" s="163"/>
      <c r="P1847" s="163"/>
      <c r="Q1847" s="163"/>
      <c r="R1847" s="163"/>
      <c r="S1847" s="163"/>
      <c r="T1847" s="163"/>
    </row>
    <row r="1848" ht="18.75" hidden="1" customHeight="1">
      <c r="A1848" s="170">
        <v>45820.0</v>
      </c>
      <c r="B1848" s="171">
        <v>16079.0</v>
      </c>
      <c r="C1848" s="171" t="s">
        <v>3000</v>
      </c>
      <c r="D1848" s="171" t="s">
        <v>20687</v>
      </c>
      <c r="E1848" s="171">
        <v>8.0</v>
      </c>
      <c r="F1848" s="171" t="s">
        <v>21051</v>
      </c>
      <c r="G1848" s="171" t="s">
        <v>21661</v>
      </c>
      <c r="H1848" s="172" t="s">
        <v>20635</v>
      </c>
      <c r="I1848" s="173">
        <v>12040.0</v>
      </c>
      <c r="J1848" s="174">
        <v>2020.0</v>
      </c>
      <c r="K1848" s="179">
        <v>2020.0</v>
      </c>
      <c r="L1848" s="178"/>
      <c r="M1848" s="177"/>
      <c r="N1848" s="178"/>
      <c r="O1848" s="163"/>
      <c r="P1848" s="163"/>
      <c r="Q1848" s="163"/>
      <c r="R1848" s="163"/>
      <c r="S1848" s="163"/>
      <c r="T1848" s="163"/>
    </row>
    <row r="1849" ht="18.75" hidden="1" customHeight="1">
      <c r="A1849" s="170">
        <v>45820.0</v>
      </c>
      <c r="B1849" s="171">
        <v>16080.0</v>
      </c>
      <c r="C1849" s="171" t="s">
        <v>18536</v>
      </c>
      <c r="D1849" s="171" t="s">
        <v>20695</v>
      </c>
      <c r="E1849" s="171">
        <v>8.0</v>
      </c>
      <c r="F1849" s="171" t="s">
        <v>21581</v>
      </c>
      <c r="G1849" s="171" t="s">
        <v>4084</v>
      </c>
      <c r="H1849" s="172" t="s">
        <v>20635</v>
      </c>
      <c r="I1849" s="173">
        <v>11560.0</v>
      </c>
      <c r="J1849" s="174">
        <v>1860.0</v>
      </c>
      <c r="K1849" s="179">
        <v>1860.0</v>
      </c>
      <c r="L1849" s="178"/>
      <c r="M1849" s="177"/>
      <c r="N1849" s="178"/>
      <c r="O1849" s="163"/>
      <c r="P1849" s="163"/>
      <c r="Q1849" s="163"/>
      <c r="R1849" s="163"/>
      <c r="S1849" s="163"/>
      <c r="T1849" s="163"/>
    </row>
    <row r="1850" ht="18.75" hidden="1" customHeight="1">
      <c r="A1850" s="170">
        <v>45820.0</v>
      </c>
      <c r="B1850" s="171">
        <v>16081.0</v>
      </c>
      <c r="C1850" s="171" t="s">
        <v>2851</v>
      </c>
      <c r="D1850" s="171" t="s">
        <v>20695</v>
      </c>
      <c r="E1850" s="171">
        <v>8.0</v>
      </c>
      <c r="F1850" s="171" t="s">
        <v>21681</v>
      </c>
      <c r="G1850" s="171" t="s">
        <v>21682</v>
      </c>
      <c r="H1850" s="172" t="s">
        <v>20635</v>
      </c>
      <c r="I1850" s="173">
        <v>10340.0</v>
      </c>
      <c r="J1850" s="174">
        <v>640.0</v>
      </c>
      <c r="K1850" s="179">
        <v>640.0</v>
      </c>
      <c r="L1850" s="178"/>
      <c r="M1850" s="177"/>
      <c r="N1850" s="178"/>
      <c r="O1850" s="163"/>
      <c r="P1850" s="163"/>
      <c r="Q1850" s="163"/>
      <c r="R1850" s="163"/>
      <c r="S1850" s="163"/>
      <c r="T1850" s="163"/>
    </row>
    <row r="1851" ht="18.75" hidden="1" customHeight="1">
      <c r="A1851" s="180">
        <v>45820.0</v>
      </c>
      <c r="B1851" s="171">
        <v>7438.0</v>
      </c>
      <c r="C1851" s="171" t="s">
        <v>20209</v>
      </c>
      <c r="D1851" s="171"/>
      <c r="E1851" s="171" t="s">
        <v>20634</v>
      </c>
      <c r="F1851" s="171"/>
      <c r="G1851" s="171"/>
      <c r="H1851" s="172"/>
      <c r="I1851" s="173">
        <v>8160.0</v>
      </c>
      <c r="J1851" s="174">
        <v>2820.0</v>
      </c>
      <c r="K1851" s="179">
        <v>2820.0</v>
      </c>
      <c r="L1851" s="178">
        <v>0.0</v>
      </c>
      <c r="M1851" s="177">
        <v>0.0</v>
      </c>
      <c r="N1851" s="178">
        <v>0.0</v>
      </c>
      <c r="O1851" s="163"/>
      <c r="P1851" s="163"/>
      <c r="Q1851" s="163"/>
      <c r="R1851" s="163"/>
      <c r="S1851" s="163"/>
      <c r="T1851" s="163"/>
    </row>
    <row r="1852" ht="18.75" hidden="1" customHeight="1">
      <c r="A1852" s="170">
        <v>45820.0</v>
      </c>
      <c r="B1852" s="171">
        <v>16082.0</v>
      </c>
      <c r="C1852" s="171" t="s">
        <v>3108</v>
      </c>
      <c r="D1852" s="171" t="s">
        <v>20687</v>
      </c>
      <c r="E1852" s="171">
        <v>14.0</v>
      </c>
      <c r="F1852" s="171" t="s">
        <v>21057</v>
      </c>
      <c r="G1852" s="171" t="s">
        <v>4937</v>
      </c>
      <c r="H1852" s="172" t="s">
        <v>20635</v>
      </c>
      <c r="I1852" s="173">
        <v>11760.0</v>
      </c>
      <c r="J1852" s="174">
        <v>1720.0</v>
      </c>
      <c r="K1852" s="179">
        <v>1720.0</v>
      </c>
      <c r="L1852" s="178"/>
      <c r="M1852" s="177"/>
      <c r="N1852" s="178"/>
      <c r="O1852" s="163"/>
      <c r="P1852" s="163"/>
      <c r="Q1852" s="163"/>
      <c r="R1852" s="163"/>
      <c r="S1852" s="163"/>
      <c r="T1852" s="163"/>
    </row>
    <row r="1853" ht="18.75" hidden="1" customHeight="1">
      <c r="A1853" s="170">
        <v>45820.0</v>
      </c>
      <c r="B1853" s="171">
        <v>16083.0</v>
      </c>
      <c r="C1853" s="171" t="s">
        <v>20964</v>
      </c>
      <c r="D1853" s="171" t="s">
        <v>20673</v>
      </c>
      <c r="E1853" s="171">
        <v>8.0</v>
      </c>
      <c r="F1853" s="171" t="s">
        <v>20897</v>
      </c>
      <c r="G1853" s="171" t="s">
        <v>4765</v>
      </c>
      <c r="H1853" s="172" t="s">
        <v>20635</v>
      </c>
      <c r="I1853" s="173">
        <v>12800.0</v>
      </c>
      <c r="J1853" s="174">
        <v>2960.0</v>
      </c>
      <c r="K1853" s="179">
        <v>2960.0</v>
      </c>
      <c r="L1853" s="178"/>
      <c r="M1853" s="177"/>
      <c r="N1853" s="178"/>
      <c r="O1853" s="163"/>
      <c r="P1853" s="163"/>
      <c r="Q1853" s="163"/>
      <c r="R1853" s="163"/>
      <c r="S1853" s="163"/>
      <c r="T1853" s="163"/>
    </row>
    <row r="1854" ht="18.75" hidden="1" customHeight="1">
      <c r="A1854" s="180">
        <v>45820.0</v>
      </c>
      <c r="B1854" s="171">
        <v>7439.0</v>
      </c>
      <c r="C1854" s="171" t="s">
        <v>3980</v>
      </c>
      <c r="D1854" s="171"/>
      <c r="E1854" s="171" t="s">
        <v>20634</v>
      </c>
      <c r="F1854" s="171"/>
      <c r="G1854" s="171"/>
      <c r="H1854" s="172"/>
      <c r="I1854" s="173">
        <v>3240.0</v>
      </c>
      <c r="J1854" s="174">
        <v>1000.0</v>
      </c>
      <c r="K1854" s="179">
        <v>700.0</v>
      </c>
      <c r="L1854" s="178">
        <v>0.0</v>
      </c>
      <c r="M1854" s="177">
        <v>300.0</v>
      </c>
      <c r="N1854" s="178">
        <v>0.0</v>
      </c>
      <c r="O1854" s="163"/>
      <c r="P1854" s="163"/>
      <c r="Q1854" s="163"/>
      <c r="R1854" s="163"/>
      <c r="S1854" s="163"/>
      <c r="T1854" s="163"/>
    </row>
    <row r="1855" ht="18.75" hidden="1" customHeight="1">
      <c r="A1855" s="170">
        <v>45820.0</v>
      </c>
      <c r="B1855" s="171">
        <v>16084.0</v>
      </c>
      <c r="C1855" s="171" t="s">
        <v>265</v>
      </c>
      <c r="D1855" s="171" t="s">
        <v>20687</v>
      </c>
      <c r="E1855" s="171">
        <v>16.0</v>
      </c>
      <c r="F1855" s="171" t="s">
        <v>20684</v>
      </c>
      <c r="G1855" s="171" t="s">
        <v>4407</v>
      </c>
      <c r="H1855" s="172" t="s">
        <v>20635</v>
      </c>
      <c r="I1855" s="173">
        <v>14380.0</v>
      </c>
      <c r="J1855" s="174">
        <v>4340.0</v>
      </c>
      <c r="K1855" s="179">
        <v>4340.0</v>
      </c>
      <c r="L1855" s="178"/>
      <c r="M1855" s="177"/>
      <c r="N1855" s="178"/>
      <c r="O1855" s="163"/>
      <c r="P1855" s="163"/>
      <c r="Q1855" s="163"/>
      <c r="R1855" s="163"/>
      <c r="S1855" s="163"/>
      <c r="T1855" s="163"/>
    </row>
    <row r="1856" ht="18.75" hidden="1" customHeight="1">
      <c r="A1856" s="180">
        <v>45820.0</v>
      </c>
      <c r="B1856" s="171">
        <v>7441.0</v>
      </c>
      <c r="C1856" s="171" t="s">
        <v>744</v>
      </c>
      <c r="D1856" s="171"/>
      <c r="E1856" s="171" t="s">
        <v>20634</v>
      </c>
      <c r="F1856" s="171"/>
      <c r="G1856" s="171"/>
      <c r="H1856" s="172"/>
      <c r="I1856" s="173">
        <v>2800.0</v>
      </c>
      <c r="J1856" s="174">
        <v>260.0</v>
      </c>
      <c r="K1856" s="179">
        <v>0.0</v>
      </c>
      <c r="L1856" s="178">
        <v>260.0</v>
      </c>
      <c r="M1856" s="177">
        <v>0.0</v>
      </c>
      <c r="N1856" s="178">
        <v>0.0</v>
      </c>
      <c r="O1856" s="163"/>
      <c r="P1856" s="163"/>
      <c r="Q1856" s="163"/>
      <c r="R1856" s="163"/>
      <c r="S1856" s="163"/>
      <c r="T1856" s="163"/>
    </row>
    <row r="1857" ht="18.75" hidden="1" customHeight="1">
      <c r="A1857" s="170">
        <v>45820.0</v>
      </c>
      <c r="B1857" s="171">
        <v>16085.0</v>
      </c>
      <c r="C1857" s="171" t="s">
        <v>20775</v>
      </c>
      <c r="D1857" s="171" t="s">
        <v>20695</v>
      </c>
      <c r="E1857" s="171">
        <v>8.0</v>
      </c>
      <c r="F1857" s="171" t="s">
        <v>21026</v>
      </c>
      <c r="G1857" s="171" t="s">
        <v>21683</v>
      </c>
      <c r="H1857" s="172" t="s">
        <v>20635</v>
      </c>
      <c r="I1857" s="173">
        <v>10620.0</v>
      </c>
      <c r="J1857" s="174">
        <v>920.0</v>
      </c>
      <c r="K1857" s="179">
        <v>920.0</v>
      </c>
      <c r="L1857" s="178"/>
      <c r="M1857" s="177"/>
      <c r="N1857" s="178"/>
      <c r="O1857" s="163"/>
      <c r="P1857" s="163"/>
      <c r="Q1857" s="163"/>
      <c r="R1857" s="163"/>
      <c r="S1857" s="163"/>
      <c r="T1857" s="163"/>
    </row>
    <row r="1858" ht="18.75" hidden="1" customHeight="1">
      <c r="A1858" s="170">
        <v>45820.0</v>
      </c>
      <c r="B1858" s="171">
        <v>16086.0</v>
      </c>
      <c r="C1858" s="171" t="s">
        <v>18536</v>
      </c>
      <c r="D1858" s="171" t="s">
        <v>20673</v>
      </c>
      <c r="E1858" s="171">
        <v>8.0</v>
      </c>
      <c r="F1858" s="171" t="s">
        <v>20970</v>
      </c>
      <c r="G1858" s="171" t="s">
        <v>4049</v>
      </c>
      <c r="H1858" s="172" t="s">
        <v>20635</v>
      </c>
      <c r="I1858" s="173">
        <v>12820.0</v>
      </c>
      <c r="J1858" s="174">
        <v>2980.0</v>
      </c>
      <c r="K1858" s="179">
        <v>2980.0</v>
      </c>
      <c r="L1858" s="178"/>
      <c r="M1858" s="177"/>
      <c r="N1858" s="178"/>
      <c r="O1858" s="163"/>
      <c r="P1858" s="163"/>
      <c r="Q1858" s="163"/>
      <c r="R1858" s="163"/>
      <c r="S1858" s="163"/>
      <c r="T1858" s="163"/>
    </row>
    <row r="1859" ht="18.75" hidden="1" customHeight="1">
      <c r="A1859" s="180">
        <v>45820.0</v>
      </c>
      <c r="B1859" s="171">
        <v>7442.0</v>
      </c>
      <c r="C1859" s="171" t="s">
        <v>20978</v>
      </c>
      <c r="D1859" s="171"/>
      <c r="E1859" s="171" t="s">
        <v>20634</v>
      </c>
      <c r="F1859" s="171"/>
      <c r="G1859" s="171" t="s">
        <v>4638</v>
      </c>
      <c r="H1859" s="172" t="s">
        <v>4638</v>
      </c>
      <c r="I1859" s="173">
        <v>3100.0</v>
      </c>
      <c r="J1859" s="174">
        <v>420.0</v>
      </c>
      <c r="K1859" s="179">
        <v>420.0</v>
      </c>
      <c r="L1859" s="178">
        <v>0.0</v>
      </c>
      <c r="M1859" s="177">
        <v>0.0</v>
      </c>
      <c r="N1859" s="178">
        <v>0.0</v>
      </c>
      <c r="O1859" s="163"/>
      <c r="P1859" s="163"/>
      <c r="Q1859" s="163"/>
      <c r="R1859" s="163"/>
      <c r="S1859" s="163"/>
      <c r="T1859" s="163"/>
    </row>
    <row r="1860" ht="18.75" hidden="1" customHeight="1">
      <c r="A1860" s="170">
        <v>45820.0</v>
      </c>
      <c r="B1860" s="171">
        <v>16087.0</v>
      </c>
      <c r="C1860" s="171" t="s">
        <v>3030</v>
      </c>
      <c r="D1860" s="171" t="s">
        <v>20695</v>
      </c>
      <c r="E1860" s="171">
        <v>6.0</v>
      </c>
      <c r="F1860" s="171" t="s">
        <v>20824</v>
      </c>
      <c r="G1860" s="171" t="s">
        <v>21684</v>
      </c>
      <c r="H1860" s="172" t="s">
        <v>20635</v>
      </c>
      <c r="I1860" s="173">
        <v>10800.0</v>
      </c>
      <c r="J1860" s="174">
        <v>960.0</v>
      </c>
      <c r="K1860" s="179">
        <v>960.0</v>
      </c>
      <c r="L1860" s="178"/>
      <c r="M1860" s="177"/>
      <c r="N1860" s="178"/>
      <c r="O1860" s="163"/>
      <c r="P1860" s="163"/>
      <c r="Q1860" s="163"/>
      <c r="R1860" s="163"/>
      <c r="S1860" s="163"/>
      <c r="T1860" s="163"/>
    </row>
    <row r="1861" ht="18.75" hidden="1" customHeight="1">
      <c r="A1861" s="170">
        <v>45820.0</v>
      </c>
      <c r="B1861" s="171">
        <v>16088.0</v>
      </c>
      <c r="C1861" s="171" t="s">
        <v>19446</v>
      </c>
      <c r="D1861" s="171" t="s">
        <v>20687</v>
      </c>
      <c r="E1861" s="171">
        <v>14.0</v>
      </c>
      <c r="F1861" s="171" t="s">
        <v>21143</v>
      </c>
      <c r="G1861" s="171" t="s">
        <v>4766</v>
      </c>
      <c r="H1861" s="172" t="s">
        <v>20635</v>
      </c>
      <c r="I1861" s="173">
        <v>15940.0</v>
      </c>
      <c r="J1861" s="174">
        <v>5900.0</v>
      </c>
      <c r="K1861" s="179">
        <v>5900.0</v>
      </c>
      <c r="L1861" s="178"/>
      <c r="M1861" s="177"/>
      <c r="N1861" s="178"/>
      <c r="O1861" s="163"/>
      <c r="P1861" s="163"/>
      <c r="Q1861" s="163"/>
      <c r="R1861" s="163"/>
      <c r="S1861" s="163"/>
      <c r="T1861" s="163"/>
    </row>
    <row r="1862" ht="18.75" hidden="1" customHeight="1">
      <c r="A1862" s="180">
        <v>45820.0</v>
      </c>
      <c r="B1862" s="171">
        <v>7443.0</v>
      </c>
      <c r="C1862" s="171" t="s">
        <v>2781</v>
      </c>
      <c r="D1862" s="171"/>
      <c r="E1862" s="171" t="s">
        <v>20634</v>
      </c>
      <c r="F1862" s="171"/>
      <c r="G1862" s="171"/>
      <c r="H1862" s="172"/>
      <c r="I1862" s="173">
        <v>3480.0</v>
      </c>
      <c r="J1862" s="174">
        <v>640.0</v>
      </c>
      <c r="K1862" s="179">
        <v>0.0</v>
      </c>
      <c r="L1862" s="178">
        <v>0.0</v>
      </c>
      <c r="M1862" s="177">
        <v>640.0</v>
      </c>
      <c r="N1862" s="178">
        <v>0.0</v>
      </c>
      <c r="O1862" s="163"/>
      <c r="P1862" s="163"/>
      <c r="Q1862" s="163"/>
      <c r="R1862" s="163"/>
      <c r="S1862" s="163"/>
      <c r="T1862" s="163"/>
    </row>
    <row r="1863" ht="18.75" hidden="1" customHeight="1">
      <c r="A1863" s="170">
        <v>45820.0</v>
      </c>
      <c r="B1863" s="171">
        <v>16089.0</v>
      </c>
      <c r="C1863" s="171" t="s">
        <v>20852</v>
      </c>
      <c r="D1863" s="171" t="s">
        <v>20673</v>
      </c>
      <c r="E1863" s="171">
        <v>8.0</v>
      </c>
      <c r="F1863" s="171" t="s">
        <v>20844</v>
      </c>
      <c r="G1863" s="171" t="s">
        <v>21685</v>
      </c>
      <c r="H1863" s="172" t="s">
        <v>20635</v>
      </c>
      <c r="I1863" s="173">
        <v>19040.0</v>
      </c>
      <c r="J1863" s="174">
        <v>9200.0</v>
      </c>
      <c r="K1863" s="179">
        <v>9200.0</v>
      </c>
      <c r="L1863" s="178"/>
      <c r="M1863" s="177"/>
      <c r="N1863" s="178"/>
      <c r="O1863" s="163"/>
      <c r="P1863" s="163"/>
      <c r="Q1863" s="163"/>
      <c r="R1863" s="163"/>
      <c r="S1863" s="163"/>
      <c r="T1863" s="163"/>
    </row>
    <row r="1864" ht="18.75" hidden="1" customHeight="1">
      <c r="A1864" s="180">
        <v>45820.0</v>
      </c>
      <c r="B1864" s="171">
        <v>7444.0</v>
      </c>
      <c r="C1864" s="171" t="s">
        <v>4111</v>
      </c>
      <c r="D1864" s="171"/>
      <c r="E1864" s="171" t="s">
        <v>20634</v>
      </c>
      <c r="F1864" s="171"/>
      <c r="G1864" s="171"/>
      <c r="H1864" s="172"/>
      <c r="I1864" s="173">
        <v>3840.0</v>
      </c>
      <c r="J1864" s="174">
        <v>1260.0</v>
      </c>
      <c r="K1864" s="179">
        <v>1260.0</v>
      </c>
      <c r="L1864" s="178">
        <v>0.0</v>
      </c>
      <c r="M1864" s="177">
        <v>0.0</v>
      </c>
      <c r="N1864" s="178">
        <v>0.0</v>
      </c>
      <c r="O1864" s="163"/>
      <c r="P1864" s="163"/>
      <c r="Q1864" s="163"/>
      <c r="R1864" s="163"/>
      <c r="S1864" s="163"/>
      <c r="T1864" s="163"/>
    </row>
    <row r="1865" ht="18.75" hidden="1" customHeight="1">
      <c r="A1865" s="170">
        <v>45820.0</v>
      </c>
      <c r="B1865" s="171">
        <v>16090.0</v>
      </c>
      <c r="C1865" s="171" t="s">
        <v>2996</v>
      </c>
      <c r="D1865" s="171" t="s">
        <v>20687</v>
      </c>
      <c r="E1865" s="171">
        <v>6.0</v>
      </c>
      <c r="F1865" s="171" t="s">
        <v>21686</v>
      </c>
      <c r="G1865" s="171" t="s">
        <v>21687</v>
      </c>
      <c r="H1865" s="172" t="s">
        <v>20635</v>
      </c>
      <c r="I1865" s="173">
        <v>11100.0</v>
      </c>
      <c r="J1865" s="174">
        <v>1260.0</v>
      </c>
      <c r="K1865" s="179">
        <v>1260.0</v>
      </c>
      <c r="L1865" s="178"/>
      <c r="M1865" s="177"/>
      <c r="N1865" s="178"/>
      <c r="O1865" s="163"/>
      <c r="P1865" s="163"/>
      <c r="Q1865" s="163"/>
      <c r="R1865" s="163"/>
      <c r="S1865" s="163"/>
      <c r="T1865" s="163"/>
    </row>
    <row r="1866" ht="18.75" hidden="1" customHeight="1">
      <c r="A1866" s="170">
        <v>45820.0</v>
      </c>
      <c r="B1866" s="171">
        <v>16091.0</v>
      </c>
      <c r="C1866" s="171" t="s">
        <v>21380</v>
      </c>
      <c r="D1866" s="171" t="s">
        <v>20695</v>
      </c>
      <c r="E1866" s="171">
        <v>6.0</v>
      </c>
      <c r="F1866" s="171" t="s">
        <v>21085</v>
      </c>
      <c r="G1866" s="171" t="s">
        <v>21688</v>
      </c>
      <c r="H1866" s="172" t="s">
        <v>20669</v>
      </c>
      <c r="I1866" s="173">
        <v>9760.0</v>
      </c>
      <c r="J1866" s="174">
        <v>-80.0</v>
      </c>
      <c r="K1866" s="179"/>
      <c r="L1866" s="177">
        <v>-80.0</v>
      </c>
      <c r="M1866" s="177"/>
      <c r="N1866" s="178"/>
      <c r="O1866" s="163"/>
      <c r="P1866" s="163"/>
      <c r="Q1866" s="163"/>
      <c r="R1866" s="163"/>
      <c r="S1866" s="163"/>
      <c r="T1866" s="163"/>
    </row>
    <row r="1867" ht="18.75" hidden="1" customHeight="1">
      <c r="A1867" s="182">
        <v>45820.02900861111</v>
      </c>
      <c r="B1867" s="171">
        <v>7435.0</v>
      </c>
      <c r="C1867" s="171" t="s">
        <v>4017</v>
      </c>
      <c r="D1867" s="171"/>
      <c r="E1867" s="171" t="s">
        <v>20634</v>
      </c>
      <c r="F1867" s="171"/>
      <c r="G1867" s="171" t="s">
        <v>4500</v>
      </c>
      <c r="H1867" s="172" t="s">
        <v>4500</v>
      </c>
      <c r="I1867" s="173">
        <v>3360.0</v>
      </c>
      <c r="J1867" s="174">
        <v>620.0</v>
      </c>
      <c r="K1867" s="179">
        <v>620.0</v>
      </c>
      <c r="L1867" s="178">
        <v>0.0</v>
      </c>
      <c r="M1867" s="177">
        <v>0.0</v>
      </c>
      <c r="N1867" s="178">
        <v>0.0</v>
      </c>
      <c r="O1867" s="163"/>
      <c r="P1867" s="163"/>
      <c r="Q1867" s="163"/>
      <c r="R1867" s="163"/>
      <c r="S1867" s="163"/>
      <c r="T1867" s="163"/>
    </row>
    <row r="1868" ht="18.75" hidden="1" customHeight="1">
      <c r="A1868" s="170">
        <v>45821.0</v>
      </c>
      <c r="B1868" s="171">
        <v>16092.0</v>
      </c>
      <c r="C1868" s="171"/>
      <c r="D1868" s="171" t="s">
        <v>20687</v>
      </c>
      <c r="E1868" s="171">
        <v>8.0</v>
      </c>
      <c r="F1868" s="171" t="s">
        <v>21689</v>
      </c>
      <c r="G1868" s="171" t="s">
        <v>4424</v>
      </c>
      <c r="H1868" s="172" t="s">
        <v>20635</v>
      </c>
      <c r="I1868" s="173">
        <v>12700.0</v>
      </c>
      <c r="J1868" s="174">
        <v>2680.0</v>
      </c>
      <c r="K1868" s="179">
        <v>2680.0</v>
      </c>
      <c r="L1868" s="178"/>
      <c r="M1868" s="177"/>
      <c r="N1868" s="178"/>
      <c r="O1868" s="163"/>
      <c r="P1868" s="163"/>
      <c r="Q1868" s="163"/>
      <c r="R1868" s="163"/>
      <c r="S1868" s="163"/>
      <c r="T1868" s="163"/>
    </row>
    <row r="1869" ht="18.75" hidden="1" customHeight="1">
      <c r="A1869" s="170">
        <v>45821.0</v>
      </c>
      <c r="B1869" s="171">
        <v>16093.0</v>
      </c>
      <c r="C1869" s="171" t="s">
        <v>21690</v>
      </c>
      <c r="D1869" s="171" t="s">
        <v>20687</v>
      </c>
      <c r="E1869" s="171">
        <v>8.0</v>
      </c>
      <c r="F1869" s="171" t="s">
        <v>21689</v>
      </c>
      <c r="G1869" s="171" t="s">
        <v>21691</v>
      </c>
      <c r="H1869" s="172" t="s">
        <v>20635</v>
      </c>
      <c r="I1869" s="173">
        <v>11020.0</v>
      </c>
      <c r="J1869" s="174">
        <v>1000.0</v>
      </c>
      <c r="K1869" s="179">
        <v>1000.0</v>
      </c>
      <c r="L1869" s="178"/>
      <c r="M1869" s="177"/>
      <c r="N1869" s="178"/>
      <c r="O1869" s="163"/>
      <c r="P1869" s="163"/>
      <c r="Q1869" s="163"/>
      <c r="R1869" s="163"/>
      <c r="S1869" s="163"/>
      <c r="T1869" s="163"/>
    </row>
    <row r="1870" ht="18.75" hidden="1" customHeight="1">
      <c r="A1870" s="170">
        <v>45821.0</v>
      </c>
      <c r="B1870" s="171">
        <v>16094.0</v>
      </c>
      <c r="C1870" s="171" t="s">
        <v>21692</v>
      </c>
      <c r="D1870" s="171" t="s">
        <v>20687</v>
      </c>
      <c r="E1870" s="171">
        <v>8.0</v>
      </c>
      <c r="F1870" s="171" t="s">
        <v>21127</v>
      </c>
      <c r="G1870" s="171" t="s">
        <v>21693</v>
      </c>
      <c r="H1870" s="172" t="s">
        <v>20638</v>
      </c>
      <c r="I1870" s="173">
        <v>17680.0</v>
      </c>
      <c r="J1870" s="174">
        <v>7660.0</v>
      </c>
      <c r="K1870" s="179"/>
      <c r="L1870" s="178"/>
      <c r="M1870" s="177"/>
      <c r="N1870" s="177">
        <v>7660.0</v>
      </c>
      <c r="O1870" s="163"/>
      <c r="P1870" s="163"/>
      <c r="Q1870" s="163"/>
      <c r="R1870" s="163"/>
      <c r="S1870" s="163"/>
      <c r="T1870" s="163"/>
    </row>
    <row r="1871" ht="18.75" hidden="1" customHeight="1">
      <c r="A1871" s="170">
        <v>45821.0</v>
      </c>
      <c r="B1871" s="171">
        <v>16095.0</v>
      </c>
      <c r="C1871" s="171" t="s">
        <v>21694</v>
      </c>
      <c r="D1871" s="171" t="s">
        <v>20687</v>
      </c>
      <c r="E1871" s="171">
        <v>4.0</v>
      </c>
      <c r="F1871" s="171" t="s">
        <v>20881</v>
      </c>
      <c r="G1871" s="171" t="s">
        <v>21695</v>
      </c>
      <c r="H1871" s="172" t="s">
        <v>20635</v>
      </c>
      <c r="I1871" s="173">
        <v>12000.0</v>
      </c>
      <c r="J1871" s="174">
        <v>2220.0</v>
      </c>
      <c r="K1871" s="179">
        <v>2220.0</v>
      </c>
      <c r="L1871" s="178"/>
      <c r="M1871" s="177"/>
      <c r="N1871" s="178"/>
      <c r="O1871" s="163"/>
      <c r="P1871" s="163"/>
      <c r="Q1871" s="163"/>
      <c r="R1871" s="163"/>
      <c r="S1871" s="163"/>
      <c r="T1871" s="163"/>
    </row>
    <row r="1872" ht="18.75" hidden="1" customHeight="1">
      <c r="A1872" s="170">
        <v>45821.0</v>
      </c>
      <c r="B1872" s="171">
        <v>16096.0</v>
      </c>
      <c r="C1872" s="171" t="s">
        <v>21696</v>
      </c>
      <c r="D1872" s="171" t="s">
        <v>20673</v>
      </c>
      <c r="E1872" s="171">
        <v>8.0</v>
      </c>
      <c r="F1872" s="171" t="s">
        <v>21697</v>
      </c>
      <c r="G1872" s="171" t="s">
        <v>21698</v>
      </c>
      <c r="H1872" s="172" t="s">
        <v>20638</v>
      </c>
      <c r="I1872" s="173">
        <v>16160.0</v>
      </c>
      <c r="J1872" s="174">
        <v>6320.0</v>
      </c>
      <c r="K1872" s="179"/>
      <c r="L1872" s="178"/>
      <c r="M1872" s="177"/>
      <c r="N1872" s="177">
        <v>6320.0</v>
      </c>
      <c r="O1872" s="163"/>
      <c r="P1872" s="163"/>
      <c r="Q1872" s="163"/>
      <c r="R1872" s="163"/>
      <c r="S1872" s="163"/>
      <c r="T1872" s="163"/>
    </row>
    <row r="1873" ht="18.75" hidden="1" customHeight="1">
      <c r="A1873" s="170">
        <v>45821.0</v>
      </c>
      <c r="B1873" s="171">
        <v>16097.0</v>
      </c>
      <c r="C1873" s="171" t="s">
        <v>21583</v>
      </c>
      <c r="D1873" s="171" t="s">
        <v>20687</v>
      </c>
      <c r="E1873" s="171">
        <v>8.0</v>
      </c>
      <c r="F1873" s="171" t="s">
        <v>21699</v>
      </c>
      <c r="G1873" s="171" t="s">
        <v>21700</v>
      </c>
      <c r="H1873" s="172" t="s">
        <v>20635</v>
      </c>
      <c r="I1873" s="173">
        <v>11720.0</v>
      </c>
      <c r="J1873" s="174">
        <v>1700.0</v>
      </c>
      <c r="K1873" s="179">
        <v>1700.0</v>
      </c>
      <c r="L1873" s="178"/>
      <c r="M1873" s="177"/>
      <c r="N1873" s="178"/>
      <c r="O1873" s="163"/>
      <c r="P1873" s="163"/>
      <c r="Q1873" s="163"/>
      <c r="R1873" s="163"/>
      <c r="S1873" s="163"/>
      <c r="T1873" s="163"/>
    </row>
    <row r="1874" ht="18.75" hidden="1" customHeight="1">
      <c r="A1874" s="170">
        <v>45821.0</v>
      </c>
      <c r="B1874" s="171">
        <v>16098.0</v>
      </c>
      <c r="C1874" s="171" t="s">
        <v>21701</v>
      </c>
      <c r="D1874" s="171" t="s">
        <v>20695</v>
      </c>
      <c r="E1874" s="171">
        <v>16.0</v>
      </c>
      <c r="F1874" s="171" t="s">
        <v>21702</v>
      </c>
      <c r="G1874" s="171" t="s">
        <v>21703</v>
      </c>
      <c r="H1874" s="172" t="s">
        <v>20635</v>
      </c>
      <c r="I1874" s="173">
        <v>14660.0</v>
      </c>
      <c r="J1874" s="174">
        <v>4940.0</v>
      </c>
      <c r="K1874" s="179">
        <v>4940.0</v>
      </c>
      <c r="L1874" s="178"/>
      <c r="M1874" s="177"/>
      <c r="N1874" s="178"/>
      <c r="O1874" s="163"/>
      <c r="P1874" s="163"/>
      <c r="Q1874" s="163"/>
      <c r="R1874" s="163"/>
      <c r="S1874" s="163"/>
      <c r="T1874" s="163"/>
    </row>
    <row r="1875" ht="18.75" hidden="1" customHeight="1">
      <c r="A1875" s="170">
        <v>45821.0</v>
      </c>
      <c r="B1875" s="171">
        <v>16099.0</v>
      </c>
      <c r="C1875" s="171" t="s">
        <v>21704</v>
      </c>
      <c r="D1875" s="171" t="s">
        <v>5686</v>
      </c>
      <c r="E1875" s="171">
        <v>40.0</v>
      </c>
      <c r="F1875" s="171"/>
      <c r="G1875" s="171" t="s">
        <v>21705</v>
      </c>
      <c r="H1875" s="172" t="s">
        <v>20637</v>
      </c>
      <c r="I1875" s="173">
        <v>28860.0</v>
      </c>
      <c r="J1875" s="174">
        <v>28860.0</v>
      </c>
      <c r="K1875" s="179"/>
      <c r="L1875" s="178"/>
      <c r="M1875" s="177">
        <v>28860.0</v>
      </c>
      <c r="N1875" s="178"/>
      <c r="O1875" s="163"/>
      <c r="P1875" s="163"/>
      <c r="Q1875" s="163"/>
      <c r="R1875" s="163"/>
      <c r="S1875" s="163"/>
      <c r="T1875" s="163"/>
    </row>
    <row r="1876" ht="18.75" hidden="1" customHeight="1">
      <c r="A1876" s="180">
        <v>45821.0</v>
      </c>
      <c r="B1876" s="171">
        <v>7447.0</v>
      </c>
      <c r="C1876" s="171" t="s">
        <v>21706</v>
      </c>
      <c r="D1876" s="171"/>
      <c r="E1876" s="171" t="s">
        <v>20634</v>
      </c>
      <c r="F1876" s="171"/>
      <c r="G1876" s="171" t="s">
        <v>21180</v>
      </c>
      <c r="H1876" s="172" t="s">
        <v>21180</v>
      </c>
      <c r="I1876" s="173">
        <v>2360.0</v>
      </c>
      <c r="J1876" s="174">
        <v>340.0</v>
      </c>
      <c r="K1876" s="179">
        <v>340.0</v>
      </c>
      <c r="L1876" s="178">
        <v>0.0</v>
      </c>
      <c r="M1876" s="177">
        <v>0.0</v>
      </c>
      <c r="N1876" s="178">
        <v>0.0</v>
      </c>
      <c r="O1876" s="163"/>
      <c r="P1876" s="163"/>
      <c r="Q1876" s="163"/>
      <c r="R1876" s="163"/>
      <c r="S1876" s="163"/>
      <c r="T1876" s="163"/>
    </row>
    <row r="1877" ht="18.75" hidden="1" customHeight="1">
      <c r="A1877" s="170">
        <v>45821.0</v>
      </c>
      <c r="B1877" s="171">
        <v>16100.0</v>
      </c>
      <c r="C1877" s="171" t="s">
        <v>21707</v>
      </c>
      <c r="D1877" s="171" t="s">
        <v>20687</v>
      </c>
      <c r="E1877" s="171">
        <v>16.0</v>
      </c>
      <c r="F1877" s="171" t="s">
        <v>21169</v>
      </c>
      <c r="G1877" s="171" t="s">
        <v>21708</v>
      </c>
      <c r="H1877" s="172" t="s">
        <v>20635</v>
      </c>
      <c r="I1877" s="173">
        <v>12380.0</v>
      </c>
      <c r="J1877" s="174">
        <v>2340.0</v>
      </c>
      <c r="K1877" s="179">
        <v>2340.0</v>
      </c>
      <c r="L1877" s="178"/>
      <c r="M1877" s="177"/>
      <c r="N1877" s="178"/>
      <c r="O1877" s="163"/>
      <c r="P1877" s="163"/>
      <c r="Q1877" s="163"/>
      <c r="R1877" s="163"/>
      <c r="S1877" s="163"/>
      <c r="T1877" s="163"/>
    </row>
    <row r="1878" ht="18.75" hidden="1" customHeight="1">
      <c r="A1878" s="170">
        <v>45821.0</v>
      </c>
      <c r="B1878" s="171">
        <v>16102.0</v>
      </c>
      <c r="C1878" s="171" t="s">
        <v>21709</v>
      </c>
      <c r="D1878" s="171" t="s">
        <v>20695</v>
      </c>
      <c r="E1878" s="171">
        <v>8.0</v>
      </c>
      <c r="F1878" s="171" t="s">
        <v>21019</v>
      </c>
      <c r="G1878" s="171" t="s">
        <v>21300</v>
      </c>
      <c r="H1878" s="172" t="s">
        <v>20635</v>
      </c>
      <c r="I1878" s="173">
        <v>12320.0</v>
      </c>
      <c r="J1878" s="174">
        <v>2620.0</v>
      </c>
      <c r="K1878" s="179">
        <v>2620.0</v>
      </c>
      <c r="L1878" s="178"/>
      <c r="M1878" s="177"/>
      <c r="N1878" s="178"/>
      <c r="O1878" s="163"/>
      <c r="P1878" s="163"/>
      <c r="Q1878" s="163"/>
      <c r="R1878" s="163"/>
      <c r="S1878" s="163"/>
      <c r="T1878" s="163"/>
    </row>
    <row r="1879" ht="18.75" hidden="1" customHeight="1">
      <c r="A1879" s="180">
        <v>45821.0</v>
      </c>
      <c r="B1879" s="171">
        <v>7450.0</v>
      </c>
      <c r="C1879" s="171" t="s">
        <v>21108</v>
      </c>
      <c r="D1879" s="171"/>
      <c r="E1879" s="171" t="s">
        <v>20634</v>
      </c>
      <c r="F1879" s="171"/>
      <c r="G1879" s="171" t="s">
        <v>21180</v>
      </c>
      <c r="H1879" s="172" t="s">
        <v>21180</v>
      </c>
      <c r="I1879" s="173">
        <v>2800.0</v>
      </c>
      <c r="J1879" s="174">
        <v>480.0</v>
      </c>
      <c r="K1879" s="179">
        <v>480.0</v>
      </c>
      <c r="L1879" s="178">
        <v>0.0</v>
      </c>
      <c r="M1879" s="177">
        <v>0.0</v>
      </c>
      <c r="N1879" s="178">
        <v>0.0</v>
      </c>
      <c r="O1879" s="163"/>
      <c r="P1879" s="163"/>
      <c r="Q1879" s="163"/>
      <c r="R1879" s="163"/>
      <c r="S1879" s="163"/>
      <c r="T1879" s="163"/>
    </row>
    <row r="1880" ht="18.75" hidden="1" customHeight="1">
      <c r="A1880" s="170">
        <v>45821.0</v>
      </c>
      <c r="B1880" s="171">
        <v>16103.0</v>
      </c>
      <c r="C1880" s="171" t="s">
        <v>21185</v>
      </c>
      <c r="D1880" s="171" t="s">
        <v>20673</v>
      </c>
      <c r="E1880" s="171">
        <v>16.0</v>
      </c>
      <c r="F1880" s="171" t="s">
        <v>21002</v>
      </c>
      <c r="G1880" s="171" t="s">
        <v>21710</v>
      </c>
      <c r="H1880" s="172" t="s">
        <v>20635</v>
      </c>
      <c r="I1880" s="173">
        <v>17520.0</v>
      </c>
      <c r="J1880" s="174">
        <v>7240.0</v>
      </c>
      <c r="K1880" s="179">
        <v>7240.0</v>
      </c>
      <c r="L1880" s="178"/>
      <c r="M1880" s="177"/>
      <c r="N1880" s="178"/>
      <c r="O1880" s="163"/>
      <c r="P1880" s="163"/>
      <c r="Q1880" s="163"/>
      <c r="R1880" s="163"/>
      <c r="S1880" s="163"/>
      <c r="T1880" s="163"/>
    </row>
    <row r="1881" ht="18.75" hidden="1" customHeight="1">
      <c r="A1881" s="180">
        <v>45821.0</v>
      </c>
      <c r="B1881" s="171">
        <v>7451.0</v>
      </c>
      <c r="C1881" s="171" t="s">
        <v>21711</v>
      </c>
      <c r="D1881" s="171"/>
      <c r="E1881" s="171" t="s">
        <v>20634</v>
      </c>
      <c r="F1881" s="171"/>
      <c r="G1881" s="171" t="s">
        <v>21712</v>
      </c>
      <c r="H1881" s="172" t="s">
        <v>21712</v>
      </c>
      <c r="I1881" s="173">
        <v>3340.0</v>
      </c>
      <c r="J1881" s="174">
        <v>540.0</v>
      </c>
      <c r="K1881" s="179">
        <v>540.0</v>
      </c>
      <c r="L1881" s="178">
        <v>0.0</v>
      </c>
      <c r="M1881" s="177">
        <v>0.0</v>
      </c>
      <c r="N1881" s="178">
        <v>0.0</v>
      </c>
      <c r="O1881" s="163"/>
      <c r="P1881" s="163"/>
      <c r="Q1881" s="163"/>
      <c r="R1881" s="163"/>
      <c r="S1881" s="163"/>
      <c r="T1881" s="163"/>
    </row>
    <row r="1882" ht="18.75" hidden="1" customHeight="1">
      <c r="A1882" s="170">
        <v>45821.0</v>
      </c>
      <c r="B1882" s="171">
        <v>16104.0</v>
      </c>
      <c r="C1882" s="171" t="s">
        <v>933</v>
      </c>
      <c r="D1882" s="171" t="s">
        <v>20695</v>
      </c>
      <c r="E1882" s="171">
        <v>8.0</v>
      </c>
      <c r="F1882" s="171"/>
      <c r="G1882" s="171" t="s">
        <v>21713</v>
      </c>
      <c r="H1882" s="172" t="s">
        <v>20635</v>
      </c>
      <c r="I1882" s="173">
        <v>10120.0</v>
      </c>
      <c r="J1882" s="174">
        <v>420.0</v>
      </c>
      <c r="K1882" s="179">
        <v>420.0</v>
      </c>
      <c r="L1882" s="178"/>
      <c r="M1882" s="177"/>
      <c r="N1882" s="178"/>
      <c r="O1882" s="163"/>
      <c r="P1882" s="163"/>
      <c r="Q1882" s="163"/>
      <c r="R1882" s="163"/>
      <c r="S1882" s="163"/>
      <c r="T1882" s="163"/>
    </row>
    <row r="1883" ht="18.75" hidden="1" customHeight="1">
      <c r="A1883" s="170">
        <v>45821.0</v>
      </c>
      <c r="B1883" s="171">
        <v>16105.0</v>
      </c>
      <c r="C1883" s="171" t="s">
        <v>21714</v>
      </c>
      <c r="D1883" s="171" t="s">
        <v>20687</v>
      </c>
      <c r="E1883" s="171">
        <v>8.0</v>
      </c>
      <c r="F1883" s="171" t="s">
        <v>20738</v>
      </c>
      <c r="G1883" s="171" t="s">
        <v>21715</v>
      </c>
      <c r="H1883" s="172" t="s">
        <v>20635</v>
      </c>
      <c r="I1883" s="173">
        <v>10240.0</v>
      </c>
      <c r="J1883" s="174">
        <v>220.0</v>
      </c>
      <c r="K1883" s="179">
        <v>220.0</v>
      </c>
      <c r="L1883" s="178"/>
      <c r="M1883" s="177"/>
      <c r="N1883" s="178"/>
      <c r="O1883" s="163"/>
      <c r="P1883" s="163"/>
      <c r="Q1883" s="163"/>
      <c r="R1883" s="163"/>
      <c r="S1883" s="163"/>
      <c r="T1883" s="163"/>
    </row>
    <row r="1884" ht="18.75" hidden="1" customHeight="1">
      <c r="A1884" s="170">
        <v>45821.0</v>
      </c>
      <c r="B1884" s="171">
        <v>16106.0</v>
      </c>
      <c r="C1884" s="171" t="s">
        <v>114</v>
      </c>
      <c r="D1884" s="171" t="s">
        <v>20687</v>
      </c>
      <c r="E1884" s="171">
        <v>8.0</v>
      </c>
      <c r="F1884" s="171" t="s">
        <v>20998</v>
      </c>
      <c r="G1884" s="171" t="s">
        <v>21716</v>
      </c>
      <c r="H1884" s="172" t="s">
        <v>20635</v>
      </c>
      <c r="I1884" s="173">
        <v>13080.0</v>
      </c>
      <c r="J1884" s="174">
        <v>3060.0</v>
      </c>
      <c r="K1884" s="179">
        <v>3060.0</v>
      </c>
      <c r="L1884" s="178"/>
      <c r="M1884" s="177"/>
      <c r="N1884" s="178"/>
      <c r="O1884" s="163"/>
      <c r="P1884" s="163"/>
      <c r="Q1884" s="163"/>
      <c r="R1884" s="163"/>
      <c r="S1884" s="163"/>
      <c r="T1884" s="163"/>
    </row>
    <row r="1885" ht="18.75" hidden="1" customHeight="1">
      <c r="A1885" s="180">
        <v>45821.0</v>
      </c>
      <c r="B1885" s="171">
        <v>7452.0</v>
      </c>
      <c r="C1885" s="171" t="s">
        <v>21717</v>
      </c>
      <c r="D1885" s="171"/>
      <c r="E1885" s="171" t="s">
        <v>20634</v>
      </c>
      <c r="F1885" s="171"/>
      <c r="G1885" s="171" t="s">
        <v>21718</v>
      </c>
      <c r="H1885" s="172" t="s">
        <v>21718</v>
      </c>
      <c r="I1885" s="173">
        <v>2860.0</v>
      </c>
      <c r="J1885" s="174">
        <v>60.0</v>
      </c>
      <c r="K1885" s="179">
        <v>0.0</v>
      </c>
      <c r="L1885" s="178">
        <v>60.0</v>
      </c>
      <c r="M1885" s="177">
        <v>0.0</v>
      </c>
      <c r="N1885" s="178">
        <v>0.0</v>
      </c>
      <c r="O1885" s="163"/>
      <c r="P1885" s="163"/>
      <c r="Q1885" s="163"/>
      <c r="R1885" s="163"/>
      <c r="S1885" s="163"/>
      <c r="T1885" s="163"/>
    </row>
    <row r="1886" ht="18.75" hidden="1" customHeight="1">
      <c r="A1886" s="170">
        <v>45821.0</v>
      </c>
      <c r="B1886" s="171">
        <v>16107.0</v>
      </c>
      <c r="C1886" s="171" t="s">
        <v>21101</v>
      </c>
      <c r="D1886" s="171" t="s">
        <v>20673</v>
      </c>
      <c r="E1886" s="171">
        <v>12.0</v>
      </c>
      <c r="F1886" s="171" t="s">
        <v>21632</v>
      </c>
      <c r="G1886" s="171" t="s">
        <v>6774</v>
      </c>
      <c r="H1886" s="172" t="s">
        <v>20635</v>
      </c>
      <c r="I1886" s="173">
        <v>13980.0</v>
      </c>
      <c r="J1886" s="174">
        <v>4120.0</v>
      </c>
      <c r="K1886" s="179">
        <v>4120.0</v>
      </c>
      <c r="L1886" s="178"/>
      <c r="M1886" s="177"/>
      <c r="N1886" s="178"/>
      <c r="O1886" s="163"/>
      <c r="P1886" s="163"/>
      <c r="Q1886" s="163"/>
      <c r="R1886" s="163"/>
      <c r="S1886" s="163"/>
      <c r="T1886" s="163"/>
    </row>
    <row r="1887" ht="18.75" hidden="1" customHeight="1">
      <c r="A1887" s="170">
        <v>45821.0</v>
      </c>
      <c r="B1887" s="171">
        <v>16108.0</v>
      </c>
      <c r="C1887" s="171" t="s">
        <v>18536</v>
      </c>
      <c r="D1887" s="171" t="s">
        <v>20695</v>
      </c>
      <c r="E1887" s="171">
        <v>16.0</v>
      </c>
      <c r="F1887" s="171" t="s">
        <v>21209</v>
      </c>
      <c r="G1887" s="171" t="s">
        <v>21719</v>
      </c>
      <c r="H1887" s="172" t="s">
        <v>20635</v>
      </c>
      <c r="I1887" s="173">
        <v>13280.0</v>
      </c>
      <c r="J1887" s="174">
        <v>3560.0</v>
      </c>
      <c r="K1887" s="179">
        <v>3560.0</v>
      </c>
      <c r="L1887" s="178"/>
      <c r="M1887" s="177"/>
      <c r="N1887" s="178"/>
      <c r="O1887" s="163"/>
      <c r="P1887" s="163"/>
      <c r="Q1887" s="163"/>
      <c r="R1887" s="163"/>
      <c r="S1887" s="163"/>
      <c r="T1887" s="163"/>
    </row>
    <row r="1888" ht="18.75" hidden="1" customHeight="1">
      <c r="A1888" s="180">
        <v>45821.0</v>
      </c>
      <c r="B1888" s="171">
        <v>7485.0</v>
      </c>
      <c r="C1888" s="171" t="s">
        <v>1093</v>
      </c>
      <c r="D1888" s="171"/>
      <c r="E1888" s="171" t="s">
        <v>20634</v>
      </c>
      <c r="F1888" s="171"/>
      <c r="G1888" s="171" t="s">
        <v>21720</v>
      </c>
      <c r="H1888" s="172" t="s">
        <v>21720</v>
      </c>
      <c r="I1888" s="173">
        <v>3000.0</v>
      </c>
      <c r="J1888" s="174">
        <v>300.0</v>
      </c>
      <c r="K1888" s="179">
        <v>0.0</v>
      </c>
      <c r="L1888" s="178">
        <v>300.0</v>
      </c>
      <c r="M1888" s="177">
        <v>0.0</v>
      </c>
      <c r="N1888" s="178">
        <v>0.0</v>
      </c>
      <c r="O1888" s="163"/>
      <c r="P1888" s="163"/>
      <c r="Q1888" s="163"/>
      <c r="R1888" s="163"/>
      <c r="S1888" s="163"/>
      <c r="T1888" s="163"/>
    </row>
    <row r="1889" ht="18.75" hidden="1" customHeight="1">
      <c r="A1889" s="182">
        <v>45821.029006145836</v>
      </c>
      <c r="B1889" s="171">
        <v>7446.0</v>
      </c>
      <c r="C1889" s="171" t="s">
        <v>21721</v>
      </c>
      <c r="D1889" s="171"/>
      <c r="E1889" s="171" t="s">
        <v>20634</v>
      </c>
      <c r="F1889" s="171"/>
      <c r="G1889" s="171" t="s">
        <v>21180</v>
      </c>
      <c r="H1889" s="172" t="s">
        <v>21180</v>
      </c>
      <c r="I1889" s="173">
        <v>3120.0</v>
      </c>
      <c r="J1889" s="174">
        <v>80.0</v>
      </c>
      <c r="K1889" s="179">
        <v>0.0</v>
      </c>
      <c r="L1889" s="178">
        <v>80.0</v>
      </c>
      <c r="M1889" s="177">
        <v>0.0</v>
      </c>
      <c r="N1889" s="178">
        <v>0.0</v>
      </c>
      <c r="O1889" s="163"/>
      <c r="P1889" s="163"/>
      <c r="Q1889" s="163"/>
      <c r="R1889" s="163"/>
      <c r="S1889" s="163"/>
      <c r="T1889" s="163"/>
    </row>
    <row r="1890" ht="18.75" hidden="1" customHeight="1">
      <c r="A1890" s="170">
        <v>45824.0</v>
      </c>
      <c r="B1890" s="171">
        <v>16109.0</v>
      </c>
      <c r="C1890" s="171"/>
      <c r="D1890" s="171" t="s">
        <v>20687</v>
      </c>
      <c r="E1890" s="171">
        <v>8.0</v>
      </c>
      <c r="F1890" s="171" t="s">
        <v>20755</v>
      </c>
      <c r="G1890" s="171" t="s">
        <v>21722</v>
      </c>
      <c r="H1890" s="172" t="s">
        <v>20635</v>
      </c>
      <c r="I1890" s="173">
        <v>13720.0</v>
      </c>
      <c r="J1890" s="174">
        <v>3700.0</v>
      </c>
      <c r="K1890" s="179">
        <v>3700.0</v>
      </c>
      <c r="L1890" s="178"/>
      <c r="M1890" s="177"/>
      <c r="N1890" s="178"/>
      <c r="O1890" s="163"/>
      <c r="P1890" s="163"/>
      <c r="Q1890" s="163"/>
      <c r="R1890" s="163"/>
      <c r="S1890" s="163"/>
      <c r="T1890" s="163"/>
    </row>
    <row r="1891" ht="18.75" hidden="1" customHeight="1">
      <c r="A1891" s="170">
        <v>45824.0</v>
      </c>
      <c r="B1891" s="171">
        <v>16110.0</v>
      </c>
      <c r="C1891" s="171" t="s">
        <v>2851</v>
      </c>
      <c r="D1891" s="171" t="s">
        <v>20695</v>
      </c>
      <c r="E1891" s="171">
        <v>8.0</v>
      </c>
      <c r="F1891" s="171" t="s">
        <v>21469</v>
      </c>
      <c r="G1891" s="171" t="s">
        <v>4135</v>
      </c>
      <c r="H1891" s="172" t="s">
        <v>20635</v>
      </c>
      <c r="I1891" s="173">
        <v>12800.0</v>
      </c>
      <c r="J1891" s="174">
        <v>3100.0</v>
      </c>
      <c r="K1891" s="179">
        <v>3100.0</v>
      </c>
      <c r="L1891" s="178"/>
      <c r="M1891" s="177"/>
      <c r="N1891" s="178"/>
      <c r="O1891" s="163"/>
      <c r="P1891" s="163"/>
      <c r="Q1891" s="163"/>
      <c r="R1891" s="163"/>
      <c r="S1891" s="163"/>
      <c r="T1891" s="163"/>
    </row>
    <row r="1892" ht="18.75" hidden="1" customHeight="1">
      <c r="A1892" s="170">
        <v>45824.0</v>
      </c>
      <c r="B1892" s="171">
        <v>16111.0</v>
      </c>
      <c r="C1892" s="171" t="s">
        <v>581</v>
      </c>
      <c r="D1892" s="171" t="s">
        <v>20673</v>
      </c>
      <c r="E1892" s="171">
        <v>8.0</v>
      </c>
      <c r="F1892" s="171" t="s">
        <v>21232</v>
      </c>
      <c r="G1892" s="171" t="s">
        <v>21723</v>
      </c>
      <c r="H1892" s="172" t="s">
        <v>20635</v>
      </c>
      <c r="I1892" s="173">
        <v>11960.0</v>
      </c>
      <c r="J1892" s="174">
        <v>2120.0</v>
      </c>
      <c r="K1892" s="179">
        <v>2120.0</v>
      </c>
      <c r="L1892" s="178"/>
      <c r="M1892" s="177"/>
      <c r="N1892" s="178"/>
      <c r="O1892" s="163"/>
      <c r="P1892" s="163"/>
      <c r="Q1892" s="163"/>
      <c r="R1892" s="163"/>
      <c r="S1892" s="163"/>
      <c r="T1892" s="163"/>
    </row>
    <row r="1893" ht="18.75" hidden="1" customHeight="1">
      <c r="A1893" s="170">
        <v>45824.0</v>
      </c>
      <c r="B1893" s="171">
        <v>16112.0</v>
      </c>
      <c r="C1893" s="171" t="s">
        <v>4097</v>
      </c>
      <c r="D1893" s="171" t="s">
        <v>20695</v>
      </c>
      <c r="E1893" s="171">
        <v>14.0</v>
      </c>
      <c r="F1893" s="171" t="s">
        <v>21118</v>
      </c>
      <c r="G1893" s="171" t="s">
        <v>4796</v>
      </c>
      <c r="H1893" s="172" t="s">
        <v>20635</v>
      </c>
      <c r="I1893" s="173">
        <v>14200.0</v>
      </c>
      <c r="J1893" s="174">
        <v>4480.0</v>
      </c>
      <c r="K1893" s="179">
        <v>4480.0</v>
      </c>
      <c r="L1893" s="178"/>
      <c r="M1893" s="177"/>
      <c r="N1893" s="178"/>
      <c r="O1893" s="163"/>
      <c r="P1893" s="163"/>
      <c r="Q1893" s="163"/>
      <c r="R1893" s="163"/>
      <c r="S1893" s="163"/>
      <c r="T1893" s="163"/>
    </row>
    <row r="1894" ht="18.75" hidden="1" customHeight="1">
      <c r="A1894" s="170">
        <v>45824.0</v>
      </c>
      <c r="B1894" s="171">
        <v>16113.0</v>
      </c>
      <c r="C1894" s="171" t="s">
        <v>20763</v>
      </c>
      <c r="D1894" s="171" t="s">
        <v>20673</v>
      </c>
      <c r="E1894" s="171">
        <v>14.0</v>
      </c>
      <c r="F1894" s="171" t="s">
        <v>21370</v>
      </c>
      <c r="G1894" s="171" t="s">
        <v>4825</v>
      </c>
      <c r="H1894" s="172" t="s">
        <v>20635</v>
      </c>
      <c r="I1894" s="173">
        <v>12380.0</v>
      </c>
      <c r="J1894" s="174">
        <v>2520.0</v>
      </c>
      <c r="K1894" s="179">
        <v>2520.0</v>
      </c>
      <c r="L1894" s="178"/>
      <c r="M1894" s="177"/>
      <c r="N1894" s="178"/>
      <c r="O1894" s="163"/>
      <c r="P1894" s="163"/>
      <c r="Q1894" s="163"/>
      <c r="R1894" s="163"/>
      <c r="S1894" s="163"/>
      <c r="T1894" s="163"/>
    </row>
    <row r="1895" ht="18.75" hidden="1" customHeight="1">
      <c r="A1895" s="170">
        <v>45824.0</v>
      </c>
      <c r="B1895" s="171">
        <v>16114.0</v>
      </c>
      <c r="C1895" s="171" t="s">
        <v>20751</v>
      </c>
      <c r="D1895" s="171" t="s">
        <v>20687</v>
      </c>
      <c r="E1895" s="171">
        <v>8.0</v>
      </c>
      <c r="F1895" s="171" t="s">
        <v>20746</v>
      </c>
      <c r="G1895" s="171" t="s">
        <v>21724</v>
      </c>
      <c r="H1895" s="172" t="s">
        <v>20635</v>
      </c>
      <c r="I1895" s="173">
        <v>11400.0</v>
      </c>
      <c r="J1895" s="174">
        <v>1380.0</v>
      </c>
      <c r="K1895" s="179">
        <v>1380.0</v>
      </c>
      <c r="L1895" s="178"/>
      <c r="M1895" s="177"/>
      <c r="N1895" s="178"/>
      <c r="O1895" s="163"/>
      <c r="P1895" s="163"/>
      <c r="Q1895" s="163"/>
      <c r="R1895" s="163"/>
      <c r="S1895" s="163"/>
      <c r="T1895" s="163"/>
    </row>
    <row r="1896" ht="18.75" hidden="1" customHeight="1">
      <c r="A1896" s="170">
        <v>45824.0</v>
      </c>
      <c r="B1896" s="171">
        <v>16115.0</v>
      </c>
      <c r="C1896" s="171" t="s">
        <v>483</v>
      </c>
      <c r="D1896" s="171" t="s">
        <v>20695</v>
      </c>
      <c r="E1896" s="171">
        <v>8.0</v>
      </c>
      <c r="F1896" s="171" t="s">
        <v>20965</v>
      </c>
      <c r="G1896" s="171" t="s">
        <v>4987</v>
      </c>
      <c r="H1896" s="172" t="s">
        <v>20638</v>
      </c>
      <c r="I1896" s="173">
        <v>16520.0</v>
      </c>
      <c r="J1896" s="174">
        <v>6820.0</v>
      </c>
      <c r="K1896" s="179"/>
      <c r="L1896" s="178"/>
      <c r="M1896" s="177"/>
      <c r="N1896" s="177">
        <v>6820.0</v>
      </c>
      <c r="O1896" s="163"/>
      <c r="P1896" s="163"/>
      <c r="Q1896" s="163"/>
      <c r="R1896" s="163"/>
      <c r="S1896" s="163"/>
      <c r="T1896" s="163"/>
    </row>
    <row r="1897" ht="18.75" hidden="1" customHeight="1">
      <c r="A1897" s="170">
        <v>45824.0</v>
      </c>
      <c r="B1897" s="171">
        <v>16116.0</v>
      </c>
      <c r="C1897" s="171" t="s">
        <v>4017</v>
      </c>
      <c r="D1897" s="171" t="s">
        <v>20687</v>
      </c>
      <c r="E1897" s="171">
        <v>8.0</v>
      </c>
      <c r="F1897" s="171" t="s">
        <v>21689</v>
      </c>
      <c r="G1897" s="171" t="s">
        <v>17492</v>
      </c>
      <c r="H1897" s="172" t="s">
        <v>20635</v>
      </c>
      <c r="I1897" s="173">
        <v>12100.0</v>
      </c>
      <c r="J1897" s="174">
        <v>2080.0</v>
      </c>
      <c r="K1897" s="179">
        <v>2080.0</v>
      </c>
      <c r="L1897" s="178"/>
      <c r="M1897" s="177"/>
      <c r="N1897" s="178"/>
      <c r="O1897" s="163"/>
      <c r="P1897" s="163"/>
      <c r="Q1897" s="163"/>
      <c r="R1897" s="163"/>
      <c r="S1897" s="163"/>
      <c r="T1897" s="163"/>
    </row>
    <row r="1898" ht="18.75" hidden="1" customHeight="1">
      <c r="A1898" s="170">
        <v>45824.0</v>
      </c>
      <c r="B1898" s="171">
        <v>16117.0</v>
      </c>
      <c r="C1898" s="171" t="s">
        <v>2781</v>
      </c>
      <c r="D1898" s="171" t="s">
        <v>20695</v>
      </c>
      <c r="E1898" s="171">
        <v>8.0</v>
      </c>
      <c r="F1898" s="171" t="s">
        <v>21139</v>
      </c>
      <c r="G1898" s="171" t="s">
        <v>4869</v>
      </c>
      <c r="H1898" s="172" t="s">
        <v>20635</v>
      </c>
      <c r="I1898" s="173">
        <v>13600.0</v>
      </c>
      <c r="J1898" s="174">
        <v>3900.0</v>
      </c>
      <c r="K1898" s="179">
        <v>3900.0</v>
      </c>
      <c r="L1898" s="178"/>
      <c r="M1898" s="177"/>
      <c r="N1898" s="178"/>
      <c r="O1898" s="163"/>
      <c r="P1898" s="163"/>
      <c r="Q1898" s="163"/>
      <c r="R1898" s="163"/>
      <c r="S1898" s="163"/>
      <c r="T1898" s="163"/>
    </row>
    <row r="1899" ht="18.75" hidden="1" customHeight="1">
      <c r="A1899" s="180">
        <v>45824.0</v>
      </c>
      <c r="B1899" s="171">
        <v>7455.0</v>
      </c>
      <c r="C1899" s="171" t="s">
        <v>20775</v>
      </c>
      <c r="D1899" s="171"/>
      <c r="E1899" s="171" t="s">
        <v>20634</v>
      </c>
      <c r="F1899" s="171"/>
      <c r="G1899" s="171" t="s">
        <v>21683</v>
      </c>
      <c r="H1899" s="172" t="s">
        <v>21683</v>
      </c>
      <c r="I1899" s="173">
        <v>3300.0</v>
      </c>
      <c r="J1899" s="174">
        <v>440.0</v>
      </c>
      <c r="K1899" s="179">
        <v>0.0</v>
      </c>
      <c r="L1899" s="178">
        <v>0.0</v>
      </c>
      <c r="M1899" s="177">
        <v>440.0</v>
      </c>
      <c r="N1899" s="178">
        <v>0.0</v>
      </c>
      <c r="O1899" s="163"/>
      <c r="P1899" s="163"/>
      <c r="Q1899" s="163"/>
      <c r="R1899" s="163"/>
      <c r="S1899" s="163"/>
      <c r="T1899" s="163"/>
    </row>
    <row r="1900" ht="18.75" hidden="1" customHeight="1">
      <c r="A1900" s="180">
        <v>45824.0</v>
      </c>
      <c r="B1900" s="171">
        <v>7456.0</v>
      </c>
      <c r="C1900" s="171" t="s">
        <v>3991</v>
      </c>
      <c r="D1900" s="171"/>
      <c r="E1900" s="171" t="s">
        <v>20634</v>
      </c>
      <c r="F1900" s="171"/>
      <c r="G1900" s="171"/>
      <c r="H1900" s="172"/>
      <c r="I1900" s="173">
        <v>3160.0</v>
      </c>
      <c r="J1900" s="174">
        <v>300.0</v>
      </c>
      <c r="K1900" s="179">
        <v>0.0</v>
      </c>
      <c r="L1900" s="178">
        <v>300.0</v>
      </c>
      <c r="M1900" s="177">
        <v>0.0</v>
      </c>
      <c r="N1900" s="178">
        <v>0.0</v>
      </c>
      <c r="O1900" s="163"/>
      <c r="P1900" s="163"/>
      <c r="Q1900" s="163"/>
      <c r="R1900" s="163"/>
      <c r="S1900" s="163"/>
      <c r="T1900" s="163"/>
    </row>
    <row r="1901" ht="18.75" hidden="1" customHeight="1">
      <c r="A1901" s="170">
        <v>45824.0</v>
      </c>
      <c r="B1901" s="171">
        <v>16118.0</v>
      </c>
      <c r="C1901" s="171" t="s">
        <v>21725</v>
      </c>
      <c r="D1901" s="171" t="s">
        <v>20687</v>
      </c>
      <c r="E1901" s="171">
        <v>8.0</v>
      </c>
      <c r="F1901" s="171" t="s">
        <v>20787</v>
      </c>
      <c r="G1901" s="171" t="s">
        <v>8469</v>
      </c>
      <c r="H1901" s="172" t="s">
        <v>20635</v>
      </c>
      <c r="I1901" s="173">
        <v>13200.0</v>
      </c>
      <c r="J1901" s="174">
        <v>3180.0</v>
      </c>
      <c r="K1901" s="179">
        <v>3180.0</v>
      </c>
      <c r="L1901" s="178"/>
      <c r="M1901" s="177"/>
      <c r="N1901" s="178"/>
      <c r="O1901" s="163"/>
      <c r="P1901" s="163"/>
      <c r="Q1901" s="163"/>
      <c r="R1901" s="163"/>
      <c r="S1901" s="163"/>
      <c r="T1901" s="163"/>
    </row>
    <row r="1902" ht="18.75" hidden="1" customHeight="1">
      <c r="A1902" s="170">
        <v>45824.0</v>
      </c>
      <c r="B1902" s="171">
        <v>16119.0</v>
      </c>
      <c r="C1902" s="171" t="s">
        <v>20751</v>
      </c>
      <c r="D1902" s="171" t="s">
        <v>20695</v>
      </c>
      <c r="E1902" s="171">
        <v>8.0</v>
      </c>
      <c r="F1902" s="171" t="s">
        <v>21161</v>
      </c>
      <c r="G1902" s="171" t="s">
        <v>21726</v>
      </c>
      <c r="H1902" s="172" t="s">
        <v>20635</v>
      </c>
      <c r="I1902" s="173">
        <v>10900.0</v>
      </c>
      <c r="J1902" s="174">
        <v>1200.0</v>
      </c>
      <c r="K1902" s="179">
        <v>1200.0</v>
      </c>
      <c r="L1902" s="178"/>
      <c r="M1902" s="177"/>
      <c r="N1902" s="178"/>
      <c r="O1902" s="163"/>
      <c r="P1902" s="163"/>
      <c r="Q1902" s="163"/>
      <c r="R1902" s="163"/>
      <c r="S1902" s="163"/>
      <c r="T1902" s="163"/>
    </row>
    <row r="1903" ht="18.75" hidden="1" customHeight="1">
      <c r="A1903" s="170">
        <v>45824.0</v>
      </c>
      <c r="B1903" s="171">
        <v>16120.0</v>
      </c>
      <c r="C1903" s="171" t="s">
        <v>20829</v>
      </c>
      <c r="D1903" s="171" t="s">
        <v>20687</v>
      </c>
      <c r="E1903" s="171">
        <v>8.0</v>
      </c>
      <c r="F1903" s="171" t="s">
        <v>21445</v>
      </c>
      <c r="G1903" s="171" t="s">
        <v>4301</v>
      </c>
      <c r="H1903" s="172" t="s">
        <v>20635</v>
      </c>
      <c r="I1903" s="173">
        <v>14600.0</v>
      </c>
      <c r="J1903" s="174">
        <v>4580.0</v>
      </c>
      <c r="K1903" s="179">
        <v>4580.0</v>
      </c>
      <c r="L1903" s="178"/>
      <c r="M1903" s="177"/>
      <c r="N1903" s="178"/>
      <c r="O1903" s="163"/>
      <c r="P1903" s="163"/>
      <c r="Q1903" s="163"/>
      <c r="R1903" s="163"/>
      <c r="S1903" s="163"/>
      <c r="T1903" s="163"/>
    </row>
    <row r="1904" ht="18.75" hidden="1" customHeight="1">
      <c r="A1904" s="170">
        <v>45824.0</v>
      </c>
      <c r="B1904" s="171">
        <v>16249.0</v>
      </c>
      <c r="C1904" s="171" t="s">
        <v>20674</v>
      </c>
      <c r="D1904" s="171" t="s">
        <v>20673</v>
      </c>
      <c r="E1904" s="171">
        <v>14.0</v>
      </c>
      <c r="F1904" s="171">
        <v>14.0</v>
      </c>
      <c r="G1904" s="171" t="s">
        <v>21444</v>
      </c>
      <c r="H1904" s="172" t="s">
        <v>20669</v>
      </c>
      <c r="I1904" s="173">
        <v>1120.0</v>
      </c>
      <c r="J1904" s="174">
        <v>-8740.0</v>
      </c>
      <c r="K1904" s="179"/>
      <c r="L1904" s="177">
        <v>-8740.0</v>
      </c>
      <c r="M1904" s="177"/>
      <c r="N1904" s="178"/>
      <c r="O1904" s="163"/>
      <c r="P1904" s="163"/>
      <c r="Q1904" s="163"/>
      <c r="R1904" s="163"/>
      <c r="S1904" s="163"/>
      <c r="T1904" s="163"/>
    </row>
    <row r="1905" ht="18.75" hidden="1" customHeight="1">
      <c r="A1905" s="182">
        <v>45824.02902556713</v>
      </c>
      <c r="B1905" s="171">
        <v>7454.0</v>
      </c>
      <c r="C1905" s="171" t="s">
        <v>4017</v>
      </c>
      <c r="D1905" s="171"/>
      <c r="E1905" s="171" t="s">
        <v>20634</v>
      </c>
      <c r="F1905" s="171"/>
      <c r="G1905" s="171" t="s">
        <v>4500</v>
      </c>
      <c r="H1905" s="172" t="s">
        <v>4500</v>
      </c>
      <c r="I1905" s="173">
        <v>3540.0</v>
      </c>
      <c r="J1905" s="174">
        <v>540.0</v>
      </c>
      <c r="K1905" s="179">
        <v>540.0</v>
      </c>
      <c r="L1905" s="178">
        <v>0.0</v>
      </c>
      <c r="M1905" s="177">
        <v>0.0</v>
      </c>
      <c r="N1905" s="178">
        <v>0.0</v>
      </c>
      <c r="O1905" s="163"/>
      <c r="P1905" s="163"/>
      <c r="Q1905" s="163"/>
      <c r="R1905" s="163"/>
      <c r="S1905" s="163"/>
      <c r="T1905" s="163"/>
    </row>
    <row r="1906" ht="18.75" hidden="1" customHeight="1">
      <c r="A1906" s="170">
        <v>45825.0</v>
      </c>
      <c r="B1906" s="171">
        <v>16121.0</v>
      </c>
      <c r="C1906" s="171" t="s">
        <v>20892</v>
      </c>
      <c r="D1906" s="171" t="s">
        <v>20687</v>
      </c>
      <c r="E1906" s="171">
        <v>16.0</v>
      </c>
      <c r="F1906" s="171" t="s">
        <v>21727</v>
      </c>
      <c r="G1906" s="171" t="s">
        <v>4576</v>
      </c>
      <c r="H1906" s="172" t="s">
        <v>20635</v>
      </c>
      <c r="I1906" s="173">
        <v>15220.0</v>
      </c>
      <c r="J1906" s="174">
        <v>5180.0</v>
      </c>
      <c r="K1906" s="179">
        <v>5180.0</v>
      </c>
      <c r="L1906" s="178"/>
      <c r="M1906" s="177"/>
      <c r="N1906" s="178"/>
      <c r="O1906" s="163"/>
      <c r="P1906" s="163"/>
      <c r="Q1906" s="163"/>
      <c r="R1906" s="163"/>
      <c r="S1906" s="163"/>
      <c r="T1906" s="163"/>
    </row>
    <row r="1907" ht="18.75" hidden="1" customHeight="1">
      <c r="A1907" s="180">
        <v>45825.0</v>
      </c>
      <c r="B1907" s="171">
        <v>7458.0</v>
      </c>
      <c r="C1907" s="171" t="s">
        <v>3980</v>
      </c>
      <c r="D1907" s="171"/>
      <c r="E1907" s="171" t="s">
        <v>20634</v>
      </c>
      <c r="F1907" s="171"/>
      <c r="G1907" s="171"/>
      <c r="H1907" s="172"/>
      <c r="I1907" s="173">
        <v>3400.0</v>
      </c>
      <c r="J1907" s="174">
        <v>1100.0</v>
      </c>
      <c r="K1907" s="179">
        <v>550.0</v>
      </c>
      <c r="L1907" s="178">
        <v>550.0</v>
      </c>
      <c r="M1907" s="177">
        <v>0.0</v>
      </c>
      <c r="N1907" s="178">
        <v>0.0</v>
      </c>
      <c r="O1907" s="163"/>
      <c r="P1907" s="163"/>
      <c r="Q1907" s="163"/>
      <c r="R1907" s="163"/>
      <c r="S1907" s="163"/>
      <c r="T1907" s="163"/>
    </row>
    <row r="1908" ht="18.75" hidden="1" customHeight="1">
      <c r="A1908" s="170">
        <v>45825.0</v>
      </c>
      <c r="B1908" s="171">
        <v>16122.0</v>
      </c>
      <c r="C1908" s="171" t="s">
        <v>20893</v>
      </c>
      <c r="D1908" s="171" t="s">
        <v>20695</v>
      </c>
      <c r="E1908" s="171">
        <v>8.0</v>
      </c>
      <c r="F1908" s="171" t="s">
        <v>21728</v>
      </c>
      <c r="G1908" s="171" t="s">
        <v>21729</v>
      </c>
      <c r="H1908" s="172" t="s">
        <v>20635</v>
      </c>
      <c r="I1908" s="173">
        <v>14100.0</v>
      </c>
      <c r="J1908" s="174">
        <v>4400.0</v>
      </c>
      <c r="K1908" s="179">
        <v>4400.0</v>
      </c>
      <c r="L1908" s="178"/>
      <c r="M1908" s="177"/>
      <c r="N1908" s="178"/>
      <c r="O1908" s="163"/>
      <c r="P1908" s="163"/>
      <c r="Q1908" s="163"/>
      <c r="R1908" s="163"/>
      <c r="S1908" s="163"/>
      <c r="T1908" s="163"/>
    </row>
    <row r="1909" ht="18.75" hidden="1" customHeight="1">
      <c r="A1909" s="170">
        <v>45825.0</v>
      </c>
      <c r="B1909" s="171">
        <v>16123.0</v>
      </c>
      <c r="C1909" s="171" t="s">
        <v>8581</v>
      </c>
      <c r="D1909" s="171" t="s">
        <v>20673</v>
      </c>
      <c r="E1909" s="171">
        <v>8.0</v>
      </c>
      <c r="F1909" s="171" t="s">
        <v>20700</v>
      </c>
      <c r="G1909" s="171" t="s">
        <v>4190</v>
      </c>
      <c r="H1909" s="172" t="s">
        <v>20635</v>
      </c>
      <c r="I1909" s="173">
        <v>11600.0</v>
      </c>
      <c r="J1909" s="174">
        <v>1760.0</v>
      </c>
      <c r="K1909" s="179">
        <v>1760.0</v>
      </c>
      <c r="L1909" s="178"/>
      <c r="M1909" s="177"/>
      <c r="N1909" s="178"/>
      <c r="O1909" s="163"/>
      <c r="P1909" s="163"/>
      <c r="Q1909" s="163"/>
      <c r="R1909" s="163"/>
      <c r="S1909" s="163"/>
      <c r="T1909" s="163"/>
    </row>
    <row r="1910" ht="18.75" hidden="1" customHeight="1">
      <c r="A1910" s="170">
        <v>45825.0</v>
      </c>
      <c r="B1910" s="171">
        <v>16124.0</v>
      </c>
      <c r="C1910" s="171" t="s">
        <v>20775</v>
      </c>
      <c r="D1910" s="171" t="s">
        <v>20687</v>
      </c>
      <c r="E1910" s="171">
        <v>8.0</v>
      </c>
      <c r="F1910" s="171" t="s">
        <v>21681</v>
      </c>
      <c r="G1910" s="171" t="s">
        <v>21683</v>
      </c>
      <c r="H1910" s="172" t="s">
        <v>20635</v>
      </c>
      <c r="I1910" s="173">
        <v>15640.0</v>
      </c>
      <c r="J1910" s="174">
        <v>5620.0</v>
      </c>
      <c r="K1910" s="179">
        <v>5620.0</v>
      </c>
      <c r="L1910" s="178"/>
      <c r="M1910" s="177"/>
      <c r="N1910" s="178"/>
      <c r="O1910" s="163"/>
      <c r="P1910" s="163"/>
      <c r="Q1910" s="163"/>
      <c r="R1910" s="163"/>
      <c r="S1910" s="163"/>
      <c r="T1910" s="163"/>
    </row>
    <row r="1911" ht="18.75" hidden="1" customHeight="1">
      <c r="A1911" s="180">
        <v>45825.0</v>
      </c>
      <c r="B1911" s="171">
        <v>7459.0</v>
      </c>
      <c r="C1911" s="171" t="s">
        <v>744</v>
      </c>
      <c r="D1911" s="171"/>
      <c r="E1911" s="171" t="s">
        <v>20634</v>
      </c>
      <c r="F1911" s="171"/>
      <c r="G1911" s="171"/>
      <c r="H1911" s="172"/>
      <c r="I1911" s="173">
        <v>2820.0</v>
      </c>
      <c r="J1911" s="174">
        <v>300.0</v>
      </c>
      <c r="K1911" s="179">
        <v>300.0</v>
      </c>
      <c r="L1911" s="178">
        <v>0.0</v>
      </c>
      <c r="M1911" s="177">
        <v>0.0</v>
      </c>
      <c r="N1911" s="178">
        <v>0.0</v>
      </c>
      <c r="O1911" s="163"/>
      <c r="P1911" s="163"/>
      <c r="Q1911" s="163"/>
      <c r="R1911" s="163"/>
      <c r="S1911" s="163"/>
      <c r="T1911" s="163"/>
    </row>
    <row r="1912" ht="18.75" hidden="1" customHeight="1">
      <c r="A1912" s="180">
        <v>45825.0</v>
      </c>
      <c r="B1912" s="171">
        <v>7460.0</v>
      </c>
      <c r="C1912" s="171" t="s">
        <v>4017</v>
      </c>
      <c r="D1912" s="171"/>
      <c r="E1912" s="171" t="s">
        <v>20634</v>
      </c>
      <c r="F1912" s="171"/>
      <c r="G1912" s="171" t="s">
        <v>4500</v>
      </c>
      <c r="H1912" s="172" t="s">
        <v>4500</v>
      </c>
      <c r="I1912" s="173">
        <v>3400.0</v>
      </c>
      <c r="J1912" s="174">
        <v>520.0</v>
      </c>
      <c r="K1912" s="179">
        <v>520.0</v>
      </c>
      <c r="L1912" s="178">
        <v>0.0</v>
      </c>
      <c r="M1912" s="177">
        <v>0.0</v>
      </c>
      <c r="N1912" s="178">
        <v>0.0</v>
      </c>
      <c r="O1912" s="163"/>
      <c r="P1912" s="163"/>
      <c r="Q1912" s="163"/>
      <c r="R1912" s="163"/>
      <c r="S1912" s="163"/>
      <c r="T1912" s="163"/>
    </row>
    <row r="1913" ht="18.75" hidden="1" customHeight="1">
      <c r="A1913" s="170">
        <v>45825.0</v>
      </c>
      <c r="B1913" s="171">
        <v>16125.0</v>
      </c>
      <c r="C1913" s="171" t="s">
        <v>21134</v>
      </c>
      <c r="D1913" s="171" t="s">
        <v>20687</v>
      </c>
      <c r="E1913" s="171">
        <v>8.0</v>
      </c>
      <c r="F1913" s="171"/>
      <c r="G1913" s="171" t="s">
        <v>21730</v>
      </c>
      <c r="H1913" s="172" t="s">
        <v>20635</v>
      </c>
      <c r="I1913" s="173">
        <v>12600.0</v>
      </c>
      <c r="J1913" s="174">
        <v>2580.0</v>
      </c>
      <c r="K1913" s="179">
        <v>2580.0</v>
      </c>
      <c r="L1913" s="178"/>
      <c r="M1913" s="177"/>
      <c r="N1913" s="178"/>
      <c r="O1913" s="163"/>
      <c r="P1913" s="163"/>
      <c r="Q1913" s="163"/>
      <c r="R1913" s="163"/>
      <c r="S1913" s="163"/>
      <c r="T1913" s="163"/>
    </row>
    <row r="1914" ht="18.75" hidden="1" customHeight="1">
      <c r="A1914" s="170">
        <v>45825.0</v>
      </c>
      <c r="B1914" s="171">
        <v>16126.0</v>
      </c>
      <c r="C1914" s="171" t="s">
        <v>21731</v>
      </c>
      <c r="D1914" s="171" t="s">
        <v>20687</v>
      </c>
      <c r="E1914" s="171">
        <v>16.0</v>
      </c>
      <c r="F1914" s="171" t="s">
        <v>21287</v>
      </c>
      <c r="G1914" s="171" t="s">
        <v>21732</v>
      </c>
      <c r="H1914" s="172" t="s">
        <v>20635</v>
      </c>
      <c r="I1914" s="173">
        <v>16460.0</v>
      </c>
      <c r="J1914" s="174">
        <v>6420.0</v>
      </c>
      <c r="K1914" s="179">
        <v>6420.0</v>
      </c>
      <c r="L1914" s="178"/>
      <c r="M1914" s="177"/>
      <c r="N1914" s="178"/>
      <c r="O1914" s="163"/>
      <c r="P1914" s="163"/>
      <c r="Q1914" s="163"/>
      <c r="R1914" s="163"/>
      <c r="S1914" s="163"/>
      <c r="T1914" s="163"/>
    </row>
    <row r="1915" ht="18.75" hidden="1" customHeight="1">
      <c r="A1915" s="170">
        <v>45825.0</v>
      </c>
      <c r="B1915" s="171">
        <v>16127.0</v>
      </c>
      <c r="C1915" s="171" t="s">
        <v>21576</v>
      </c>
      <c r="D1915" s="171" t="s">
        <v>20687</v>
      </c>
      <c r="E1915" s="171">
        <v>8.0</v>
      </c>
      <c r="F1915" s="171" t="s">
        <v>20801</v>
      </c>
      <c r="G1915" s="171"/>
      <c r="H1915" s="172" t="s">
        <v>20635</v>
      </c>
      <c r="I1915" s="173">
        <v>12120.0</v>
      </c>
      <c r="J1915" s="174">
        <v>2100.0</v>
      </c>
      <c r="K1915" s="179">
        <v>2100.0</v>
      </c>
      <c r="L1915" s="178"/>
      <c r="M1915" s="177"/>
      <c r="N1915" s="178"/>
      <c r="O1915" s="163"/>
      <c r="P1915" s="163"/>
      <c r="Q1915" s="163"/>
      <c r="R1915" s="163"/>
      <c r="S1915" s="163"/>
      <c r="T1915" s="163"/>
    </row>
    <row r="1916" ht="18.75" hidden="1" customHeight="1">
      <c r="A1916" s="170">
        <v>45825.0</v>
      </c>
      <c r="B1916" s="171">
        <v>16128.0</v>
      </c>
      <c r="C1916" s="171" t="s">
        <v>3980</v>
      </c>
      <c r="D1916" s="171" t="s">
        <v>20659</v>
      </c>
      <c r="E1916" s="171">
        <v>8.0</v>
      </c>
      <c r="F1916" s="171"/>
      <c r="G1916" s="171" t="s">
        <v>21733</v>
      </c>
      <c r="H1916" s="172" t="s">
        <v>20635</v>
      </c>
      <c r="I1916" s="173">
        <v>13460.0</v>
      </c>
      <c r="J1916" s="174">
        <v>13460.0</v>
      </c>
      <c r="K1916" s="179">
        <v>13460.0</v>
      </c>
      <c r="L1916" s="178"/>
      <c r="M1916" s="177"/>
      <c r="N1916" s="178"/>
      <c r="O1916" s="163"/>
      <c r="P1916" s="163"/>
      <c r="Q1916" s="163"/>
      <c r="R1916" s="163"/>
      <c r="S1916" s="163"/>
      <c r="T1916" s="163"/>
    </row>
    <row r="1917" ht="18.75" hidden="1" customHeight="1">
      <c r="A1917" s="170">
        <v>45825.0</v>
      </c>
      <c r="B1917" s="171">
        <v>16129.0</v>
      </c>
      <c r="C1917" s="171" t="s">
        <v>20760</v>
      </c>
      <c r="D1917" s="171" t="s">
        <v>20673</v>
      </c>
      <c r="E1917" s="171">
        <v>8.0</v>
      </c>
      <c r="F1917" s="171" t="s">
        <v>20700</v>
      </c>
      <c r="G1917" s="171" t="s">
        <v>4414</v>
      </c>
      <c r="H1917" s="172" t="s">
        <v>20635</v>
      </c>
      <c r="I1917" s="173">
        <v>11060.0</v>
      </c>
      <c r="J1917" s="174">
        <v>1220.0</v>
      </c>
      <c r="K1917" s="179">
        <v>1220.0</v>
      </c>
      <c r="L1917" s="178"/>
      <c r="M1917" s="177"/>
      <c r="N1917" s="178"/>
      <c r="O1917" s="163"/>
      <c r="P1917" s="163"/>
      <c r="Q1917" s="163"/>
      <c r="R1917" s="163"/>
      <c r="S1917" s="163"/>
      <c r="T1917" s="163"/>
    </row>
    <row r="1918" ht="18.75" hidden="1" customHeight="1">
      <c r="A1918" s="180">
        <v>45825.0</v>
      </c>
      <c r="B1918" s="171">
        <v>7528.0</v>
      </c>
      <c r="C1918" s="171" t="s">
        <v>6275</v>
      </c>
      <c r="D1918" s="171"/>
      <c r="E1918" s="171" t="s">
        <v>20634</v>
      </c>
      <c r="F1918" s="171"/>
      <c r="G1918" s="171"/>
      <c r="H1918" s="172"/>
      <c r="I1918" s="173">
        <v>3400.0</v>
      </c>
      <c r="J1918" s="174">
        <v>1100.0</v>
      </c>
      <c r="K1918" s="179">
        <v>1100.0</v>
      </c>
      <c r="L1918" s="178">
        <v>0.0</v>
      </c>
      <c r="M1918" s="177">
        <v>0.0</v>
      </c>
      <c r="N1918" s="178">
        <v>0.0</v>
      </c>
      <c r="O1918" s="163"/>
      <c r="P1918" s="163"/>
      <c r="Q1918" s="163"/>
      <c r="R1918" s="163"/>
      <c r="S1918" s="163"/>
      <c r="T1918" s="163"/>
    </row>
    <row r="1919" ht="18.75" hidden="1" customHeight="1">
      <c r="A1919" s="182">
        <v>45825.02902274305</v>
      </c>
      <c r="B1919" s="171">
        <v>7457.0</v>
      </c>
      <c r="C1919" s="171" t="s">
        <v>3986</v>
      </c>
      <c r="D1919" s="171"/>
      <c r="E1919" s="171" t="s">
        <v>20634</v>
      </c>
      <c r="F1919" s="171"/>
      <c r="G1919" s="171" t="s">
        <v>21734</v>
      </c>
      <c r="H1919" s="172" t="s">
        <v>21734</v>
      </c>
      <c r="I1919" s="173">
        <v>3000.0</v>
      </c>
      <c r="J1919" s="174">
        <v>340.0</v>
      </c>
      <c r="K1919" s="179">
        <v>340.0</v>
      </c>
      <c r="L1919" s="178">
        <v>0.0</v>
      </c>
      <c r="M1919" s="177">
        <v>0.0</v>
      </c>
      <c r="N1919" s="178">
        <v>0.0</v>
      </c>
      <c r="O1919" s="163"/>
      <c r="P1919" s="163"/>
      <c r="Q1919" s="163"/>
      <c r="R1919" s="163"/>
      <c r="S1919" s="163"/>
      <c r="T1919" s="163"/>
    </row>
    <row r="1920" ht="18.75" hidden="1" customHeight="1">
      <c r="A1920" s="170">
        <v>45826.0</v>
      </c>
      <c r="B1920" s="171">
        <v>16130.0</v>
      </c>
      <c r="C1920" s="171" t="s">
        <v>21572</v>
      </c>
      <c r="D1920" s="171" t="s">
        <v>20695</v>
      </c>
      <c r="E1920" s="171">
        <v>8.0</v>
      </c>
      <c r="F1920" s="171"/>
      <c r="G1920" s="171" t="s">
        <v>5038</v>
      </c>
      <c r="H1920" s="172" t="s">
        <v>20635</v>
      </c>
      <c r="I1920" s="173">
        <v>16640.0</v>
      </c>
      <c r="J1920" s="174">
        <v>6940.0</v>
      </c>
      <c r="K1920" s="179">
        <v>6940.0</v>
      </c>
      <c r="L1920" s="178"/>
      <c r="M1920" s="177"/>
      <c r="N1920" s="178"/>
      <c r="O1920" s="163"/>
      <c r="P1920" s="163"/>
      <c r="Q1920" s="163"/>
      <c r="R1920" s="163"/>
      <c r="S1920" s="163"/>
      <c r="T1920" s="163"/>
    </row>
    <row r="1921" ht="18.75" hidden="1" customHeight="1">
      <c r="A1921" s="170">
        <v>45826.0</v>
      </c>
      <c r="B1921" s="171">
        <v>16131.0</v>
      </c>
      <c r="C1921" s="171" t="s">
        <v>20893</v>
      </c>
      <c r="D1921" s="171" t="s">
        <v>20687</v>
      </c>
      <c r="E1921" s="171">
        <v>8.0</v>
      </c>
      <c r="F1921" s="171" t="s">
        <v>21019</v>
      </c>
      <c r="G1921" s="171" t="s">
        <v>21729</v>
      </c>
      <c r="H1921" s="172" t="s">
        <v>20635</v>
      </c>
      <c r="I1921" s="173">
        <v>14640.0</v>
      </c>
      <c r="J1921" s="174">
        <v>4620.0</v>
      </c>
      <c r="K1921" s="179">
        <v>4620.0</v>
      </c>
      <c r="L1921" s="178"/>
      <c r="M1921" s="177"/>
      <c r="N1921" s="178"/>
      <c r="O1921" s="163"/>
      <c r="P1921" s="163"/>
      <c r="Q1921" s="163"/>
      <c r="R1921" s="163"/>
      <c r="S1921" s="163"/>
      <c r="T1921" s="163"/>
    </row>
    <row r="1922" ht="18.75" hidden="1" customHeight="1">
      <c r="A1922" s="180">
        <v>45826.0</v>
      </c>
      <c r="B1922" s="171">
        <v>7463.0</v>
      </c>
      <c r="C1922" s="171" t="s">
        <v>744</v>
      </c>
      <c r="D1922" s="171"/>
      <c r="E1922" s="171" t="s">
        <v>20634</v>
      </c>
      <c r="F1922" s="171"/>
      <c r="G1922" s="171"/>
      <c r="H1922" s="172"/>
      <c r="I1922" s="173">
        <v>3180.0</v>
      </c>
      <c r="J1922" s="174">
        <v>660.0</v>
      </c>
      <c r="K1922" s="179">
        <v>0.0</v>
      </c>
      <c r="L1922" s="178">
        <v>0.0</v>
      </c>
      <c r="M1922" s="177">
        <v>660.0</v>
      </c>
      <c r="N1922" s="178">
        <v>0.0</v>
      </c>
      <c r="O1922" s="163"/>
      <c r="P1922" s="163"/>
      <c r="Q1922" s="163"/>
      <c r="R1922" s="163"/>
      <c r="S1922" s="163"/>
      <c r="T1922" s="163"/>
    </row>
    <row r="1923" ht="18.75" hidden="1" customHeight="1">
      <c r="A1923" s="170">
        <v>45826.0</v>
      </c>
      <c r="B1923" s="171">
        <v>16132.0</v>
      </c>
      <c r="C1923" s="171" t="s">
        <v>4018</v>
      </c>
      <c r="D1923" s="171" t="s">
        <v>20673</v>
      </c>
      <c r="E1923" s="171" t="s">
        <v>177</v>
      </c>
      <c r="F1923" s="171" t="s">
        <v>21735</v>
      </c>
      <c r="G1923" s="171" t="s">
        <v>21736</v>
      </c>
      <c r="H1923" s="172" t="s">
        <v>20635</v>
      </c>
      <c r="I1923" s="173">
        <v>12220.0</v>
      </c>
      <c r="J1923" s="174">
        <v>2100.0</v>
      </c>
      <c r="K1923" s="179">
        <v>2100.0</v>
      </c>
      <c r="L1923" s="178"/>
      <c r="M1923" s="177"/>
      <c r="N1923" s="178"/>
      <c r="O1923" s="163"/>
      <c r="P1923" s="163"/>
      <c r="Q1923" s="163"/>
      <c r="R1923" s="163"/>
      <c r="S1923" s="163"/>
      <c r="T1923" s="163"/>
    </row>
    <row r="1924" ht="18.75" hidden="1" customHeight="1">
      <c r="A1924" s="170">
        <v>45826.0</v>
      </c>
      <c r="B1924" s="171">
        <v>16133.0</v>
      </c>
      <c r="C1924" s="171" t="s">
        <v>21737</v>
      </c>
      <c r="D1924" s="171" t="s">
        <v>20695</v>
      </c>
      <c r="E1924" s="171">
        <v>8.0</v>
      </c>
      <c r="F1924" s="171" t="s">
        <v>21445</v>
      </c>
      <c r="G1924" s="171" t="s">
        <v>21738</v>
      </c>
      <c r="H1924" s="172" t="s">
        <v>20635</v>
      </c>
      <c r="I1924" s="173">
        <v>16920.0</v>
      </c>
      <c r="J1924" s="174">
        <v>7220.0</v>
      </c>
      <c r="K1924" s="179">
        <v>7220.0</v>
      </c>
      <c r="L1924" s="178"/>
      <c r="M1924" s="177"/>
      <c r="N1924" s="178"/>
      <c r="O1924" s="163"/>
      <c r="P1924" s="163"/>
      <c r="Q1924" s="163"/>
      <c r="R1924" s="163"/>
      <c r="S1924" s="163"/>
      <c r="T1924" s="163"/>
    </row>
    <row r="1925" ht="18.75" hidden="1" customHeight="1">
      <c r="A1925" s="170">
        <v>45826.0</v>
      </c>
      <c r="B1925" s="171">
        <v>16134.0</v>
      </c>
      <c r="C1925" s="171" t="s">
        <v>20829</v>
      </c>
      <c r="D1925" s="171" t="s">
        <v>20687</v>
      </c>
      <c r="E1925" s="171">
        <v>8.0</v>
      </c>
      <c r="F1925" s="171" t="s">
        <v>20789</v>
      </c>
      <c r="G1925" s="171" t="s">
        <v>4490</v>
      </c>
      <c r="H1925" s="172" t="s">
        <v>20635</v>
      </c>
      <c r="I1925" s="173">
        <v>14800.0</v>
      </c>
      <c r="J1925" s="174">
        <v>4780.0</v>
      </c>
      <c r="K1925" s="179">
        <v>4780.0</v>
      </c>
      <c r="L1925" s="178"/>
      <c r="M1925" s="177"/>
      <c r="N1925" s="178"/>
      <c r="O1925" s="163"/>
      <c r="P1925" s="163"/>
      <c r="Q1925" s="163"/>
      <c r="R1925" s="163"/>
      <c r="S1925" s="163"/>
      <c r="T1925" s="163"/>
    </row>
    <row r="1926" ht="18.75" hidden="1" customHeight="1">
      <c r="A1926" s="180">
        <v>45826.0</v>
      </c>
      <c r="B1926" s="171">
        <v>7464.0</v>
      </c>
      <c r="C1926" s="171" t="s">
        <v>21739</v>
      </c>
      <c r="D1926" s="171"/>
      <c r="E1926" s="171" t="s">
        <v>20634</v>
      </c>
      <c r="F1926" s="171"/>
      <c r="G1926" s="171"/>
      <c r="H1926" s="172"/>
      <c r="I1926" s="173">
        <v>2640.0</v>
      </c>
      <c r="J1926" s="174">
        <v>260.0</v>
      </c>
      <c r="K1926" s="179">
        <v>260.0</v>
      </c>
      <c r="L1926" s="178">
        <v>0.0</v>
      </c>
      <c r="M1926" s="177">
        <v>0.0</v>
      </c>
      <c r="N1926" s="178">
        <v>0.0</v>
      </c>
      <c r="O1926" s="163"/>
      <c r="P1926" s="163"/>
      <c r="Q1926" s="163"/>
      <c r="R1926" s="163"/>
      <c r="S1926" s="163"/>
      <c r="T1926" s="163"/>
    </row>
    <row r="1927" ht="18.75" hidden="1" customHeight="1">
      <c r="A1927" s="170">
        <v>45826.0</v>
      </c>
      <c r="B1927" s="171">
        <v>16135.0</v>
      </c>
      <c r="C1927" s="171" t="s">
        <v>20874</v>
      </c>
      <c r="D1927" s="171" t="s">
        <v>20673</v>
      </c>
      <c r="E1927" s="171">
        <v>8.0</v>
      </c>
      <c r="F1927" s="171" t="s">
        <v>20897</v>
      </c>
      <c r="G1927" s="171" t="s">
        <v>4049</v>
      </c>
      <c r="H1927" s="172" t="s">
        <v>20635</v>
      </c>
      <c r="I1927" s="173">
        <v>11260.0</v>
      </c>
      <c r="J1927" s="174">
        <v>1420.0</v>
      </c>
      <c r="K1927" s="179">
        <v>1420.0</v>
      </c>
      <c r="L1927" s="178"/>
      <c r="M1927" s="177"/>
      <c r="N1927" s="178"/>
      <c r="O1927" s="163"/>
      <c r="P1927" s="163"/>
      <c r="Q1927" s="163"/>
      <c r="R1927" s="163"/>
      <c r="S1927" s="163"/>
      <c r="T1927" s="163"/>
    </row>
    <row r="1928" ht="18.75" hidden="1" customHeight="1">
      <c r="A1928" s="170">
        <v>45826.0</v>
      </c>
      <c r="B1928" s="171">
        <v>16136.0</v>
      </c>
      <c r="C1928" s="171" t="s">
        <v>20760</v>
      </c>
      <c r="D1928" s="171" t="s">
        <v>20695</v>
      </c>
      <c r="E1928" s="171">
        <v>8.0</v>
      </c>
      <c r="F1928" s="171" t="s">
        <v>20701</v>
      </c>
      <c r="G1928" s="171" t="s">
        <v>4181</v>
      </c>
      <c r="H1928" s="172" t="s">
        <v>20635</v>
      </c>
      <c r="I1928" s="173">
        <v>14940.0</v>
      </c>
      <c r="J1928" s="174">
        <v>5240.0</v>
      </c>
      <c r="K1928" s="179">
        <v>5240.0</v>
      </c>
      <c r="L1928" s="178"/>
      <c r="M1928" s="177"/>
      <c r="N1928" s="178"/>
      <c r="O1928" s="163"/>
      <c r="P1928" s="163"/>
      <c r="Q1928" s="163"/>
      <c r="R1928" s="163"/>
      <c r="S1928" s="163"/>
      <c r="T1928" s="163"/>
    </row>
    <row r="1929" ht="18.75" hidden="1" customHeight="1">
      <c r="A1929" s="170">
        <v>45826.0</v>
      </c>
      <c r="B1929" s="171">
        <v>16137.0</v>
      </c>
      <c r="C1929" s="171" t="s">
        <v>21450</v>
      </c>
      <c r="D1929" s="171" t="s">
        <v>20687</v>
      </c>
      <c r="E1929" s="171">
        <v>8.0</v>
      </c>
      <c r="F1929" s="171" t="s">
        <v>20983</v>
      </c>
      <c r="G1929" s="171" t="s">
        <v>4920</v>
      </c>
      <c r="H1929" s="172" t="s">
        <v>20635</v>
      </c>
      <c r="I1929" s="173">
        <v>11480.0</v>
      </c>
      <c r="J1929" s="174">
        <v>1460.0</v>
      </c>
      <c r="K1929" s="179">
        <v>1460.0</v>
      </c>
      <c r="L1929" s="178"/>
      <c r="M1929" s="177"/>
      <c r="N1929" s="178"/>
      <c r="O1929" s="163"/>
      <c r="P1929" s="163"/>
      <c r="Q1929" s="163"/>
      <c r="R1929" s="163"/>
      <c r="S1929" s="163"/>
      <c r="T1929" s="163"/>
    </row>
    <row r="1930" ht="18.75" hidden="1" customHeight="1">
      <c r="A1930" s="180">
        <v>45826.0</v>
      </c>
      <c r="B1930" s="171">
        <v>7465.0</v>
      </c>
      <c r="C1930" s="171" t="s">
        <v>4048</v>
      </c>
      <c r="D1930" s="171"/>
      <c r="E1930" s="171" t="s">
        <v>20634</v>
      </c>
      <c r="F1930" s="171"/>
      <c r="G1930" s="171" t="s">
        <v>21740</v>
      </c>
      <c r="H1930" s="172" t="s">
        <v>21740</v>
      </c>
      <c r="I1930" s="173">
        <v>3920.0</v>
      </c>
      <c r="J1930" s="174">
        <v>900.0</v>
      </c>
      <c r="K1930" s="179">
        <v>0.0</v>
      </c>
      <c r="L1930" s="178">
        <v>900.0</v>
      </c>
      <c r="M1930" s="177">
        <v>0.0</v>
      </c>
      <c r="N1930" s="178">
        <v>0.0</v>
      </c>
      <c r="O1930" s="163"/>
      <c r="P1930" s="163"/>
      <c r="Q1930" s="163"/>
      <c r="R1930" s="163"/>
      <c r="S1930" s="163"/>
      <c r="T1930" s="163"/>
    </row>
    <row r="1931" ht="18.75" hidden="1" customHeight="1">
      <c r="A1931" s="170">
        <v>45826.0</v>
      </c>
      <c r="B1931" s="171">
        <v>16139.0</v>
      </c>
      <c r="C1931" s="171" t="s">
        <v>21741</v>
      </c>
      <c r="D1931" s="171" t="s">
        <v>20673</v>
      </c>
      <c r="E1931" s="171">
        <v>8.0</v>
      </c>
      <c r="F1931" s="171" t="s">
        <v>21352</v>
      </c>
      <c r="G1931" s="171" t="s">
        <v>6675</v>
      </c>
      <c r="H1931" s="172" t="s">
        <v>20635</v>
      </c>
      <c r="I1931" s="173">
        <v>12960.0</v>
      </c>
      <c r="J1931" s="174">
        <v>3120.0</v>
      </c>
      <c r="K1931" s="179">
        <v>3120.0</v>
      </c>
      <c r="L1931" s="178"/>
      <c r="M1931" s="177"/>
      <c r="N1931" s="178"/>
      <c r="O1931" s="163"/>
      <c r="P1931" s="163"/>
      <c r="Q1931" s="163"/>
      <c r="R1931" s="163"/>
      <c r="S1931" s="163"/>
      <c r="T1931" s="163"/>
    </row>
    <row r="1932" ht="18.75" hidden="1" customHeight="1">
      <c r="A1932" s="170">
        <v>45826.0</v>
      </c>
      <c r="B1932" s="171">
        <v>16140.0</v>
      </c>
      <c r="C1932" s="171" t="s">
        <v>21742</v>
      </c>
      <c r="D1932" s="171" t="s">
        <v>20659</v>
      </c>
      <c r="E1932" s="171">
        <v>12.0</v>
      </c>
      <c r="F1932" s="171" t="s">
        <v>20836</v>
      </c>
      <c r="G1932" s="171" t="s">
        <v>21743</v>
      </c>
      <c r="H1932" s="172" t="s">
        <v>20635</v>
      </c>
      <c r="I1932" s="173">
        <v>11120.0</v>
      </c>
      <c r="J1932" s="174">
        <v>11120.0</v>
      </c>
      <c r="K1932" s="179">
        <v>11120.0</v>
      </c>
      <c r="L1932" s="178"/>
      <c r="M1932" s="177"/>
      <c r="N1932" s="178"/>
      <c r="O1932" s="163"/>
      <c r="P1932" s="163"/>
      <c r="Q1932" s="163"/>
      <c r="R1932" s="163"/>
      <c r="S1932" s="163"/>
      <c r="T1932" s="163"/>
    </row>
    <row r="1933" ht="18.75" hidden="1" customHeight="1">
      <c r="A1933" s="170">
        <v>45826.0</v>
      </c>
      <c r="B1933" s="171">
        <v>16141.0</v>
      </c>
      <c r="C1933" s="171" t="s">
        <v>21744</v>
      </c>
      <c r="D1933" s="171" t="s">
        <v>20695</v>
      </c>
      <c r="E1933" s="171">
        <v>6.0</v>
      </c>
      <c r="F1933" s="171" t="s">
        <v>21466</v>
      </c>
      <c r="G1933" s="171" t="s">
        <v>21745</v>
      </c>
      <c r="H1933" s="172" t="s">
        <v>20638</v>
      </c>
      <c r="I1933" s="173">
        <v>11560.0</v>
      </c>
      <c r="J1933" s="174">
        <v>1720.0</v>
      </c>
      <c r="K1933" s="179"/>
      <c r="L1933" s="178"/>
      <c r="M1933" s="177"/>
      <c r="N1933" s="178">
        <v>1720.0</v>
      </c>
      <c r="O1933" s="163"/>
      <c r="P1933" s="163"/>
      <c r="Q1933" s="163"/>
      <c r="R1933" s="163"/>
      <c r="S1933" s="163"/>
      <c r="T1933" s="163"/>
    </row>
    <row r="1934" ht="18.75" hidden="1" customHeight="1">
      <c r="A1934" s="180">
        <v>45826.0</v>
      </c>
      <c r="B1934" s="171">
        <v>7466.0</v>
      </c>
      <c r="C1934" s="171" t="s">
        <v>4017</v>
      </c>
      <c r="D1934" s="171"/>
      <c r="E1934" s="171" t="s">
        <v>20634</v>
      </c>
      <c r="F1934" s="171"/>
      <c r="G1934" s="171"/>
      <c r="H1934" s="172"/>
      <c r="I1934" s="173">
        <v>3460.0</v>
      </c>
      <c r="J1934" s="174">
        <v>640.0</v>
      </c>
      <c r="K1934" s="179">
        <v>0.0</v>
      </c>
      <c r="L1934" s="178">
        <v>0.0</v>
      </c>
      <c r="M1934" s="177">
        <v>0.0</v>
      </c>
      <c r="N1934" s="178">
        <v>640.0</v>
      </c>
      <c r="O1934" s="163"/>
      <c r="P1934" s="163"/>
      <c r="Q1934" s="163"/>
      <c r="R1934" s="163"/>
      <c r="S1934" s="163"/>
      <c r="T1934" s="163"/>
    </row>
    <row r="1935" ht="18.75" hidden="1" customHeight="1">
      <c r="A1935" s="170">
        <v>45826.0</v>
      </c>
      <c r="B1935" s="171">
        <v>16142.0</v>
      </c>
      <c r="C1935" s="171" t="s">
        <v>20832</v>
      </c>
      <c r="D1935" s="171" t="s">
        <v>20687</v>
      </c>
      <c r="E1935" s="171">
        <v>8.0</v>
      </c>
      <c r="F1935" s="171" t="s">
        <v>20748</v>
      </c>
      <c r="G1935" s="171" t="s">
        <v>4799</v>
      </c>
      <c r="H1935" s="172" t="s">
        <v>20635</v>
      </c>
      <c r="I1935" s="173">
        <v>12600.0</v>
      </c>
      <c r="J1935" s="174">
        <v>2580.0</v>
      </c>
      <c r="K1935" s="179">
        <v>2580.0</v>
      </c>
      <c r="L1935" s="178"/>
      <c r="M1935" s="177"/>
      <c r="N1935" s="178"/>
      <c r="O1935" s="163"/>
      <c r="P1935" s="163"/>
      <c r="Q1935" s="163"/>
      <c r="R1935" s="163"/>
      <c r="S1935" s="163"/>
      <c r="T1935" s="163"/>
    </row>
    <row r="1936" ht="18.75" hidden="1" customHeight="1">
      <c r="A1936" s="180">
        <v>45826.0</v>
      </c>
      <c r="B1936" s="171">
        <v>7467.0</v>
      </c>
      <c r="C1936" s="171" t="s">
        <v>8581</v>
      </c>
      <c r="D1936" s="171"/>
      <c r="E1936" s="171" t="s">
        <v>20634</v>
      </c>
      <c r="F1936" s="171"/>
      <c r="G1936" s="171"/>
      <c r="H1936" s="172"/>
      <c r="I1936" s="173">
        <v>2420.0</v>
      </c>
      <c r="J1936" s="174">
        <v>200.0</v>
      </c>
      <c r="K1936" s="179">
        <v>200.0</v>
      </c>
      <c r="L1936" s="178">
        <v>0.0</v>
      </c>
      <c r="M1936" s="177">
        <v>0.0</v>
      </c>
      <c r="N1936" s="178">
        <v>0.0</v>
      </c>
      <c r="O1936" s="163"/>
      <c r="P1936" s="163"/>
      <c r="Q1936" s="163"/>
      <c r="R1936" s="163"/>
      <c r="S1936" s="163"/>
      <c r="T1936" s="163"/>
    </row>
    <row r="1937" ht="18.75" hidden="1" customHeight="1">
      <c r="A1937" s="180">
        <v>45826.0</v>
      </c>
      <c r="B1937" s="171">
        <v>7468.0</v>
      </c>
      <c r="C1937" s="171" t="s">
        <v>20978</v>
      </c>
      <c r="D1937" s="171"/>
      <c r="E1937" s="171" t="s">
        <v>20634</v>
      </c>
      <c r="F1937" s="171"/>
      <c r="G1937" s="171" t="s">
        <v>4638</v>
      </c>
      <c r="H1937" s="172" t="s">
        <v>4638</v>
      </c>
      <c r="I1937" s="173">
        <v>2860.0</v>
      </c>
      <c r="J1937" s="174">
        <v>120.0</v>
      </c>
      <c r="K1937" s="179">
        <v>120.0</v>
      </c>
      <c r="L1937" s="178">
        <v>0.0</v>
      </c>
      <c r="M1937" s="177">
        <v>0.0</v>
      </c>
      <c r="N1937" s="178">
        <v>0.0</v>
      </c>
      <c r="O1937" s="163"/>
      <c r="P1937" s="163"/>
      <c r="Q1937" s="163"/>
      <c r="R1937" s="163"/>
      <c r="S1937" s="163"/>
      <c r="T1937" s="163"/>
    </row>
    <row r="1938" ht="18.75" hidden="1" customHeight="1">
      <c r="A1938" s="170">
        <v>45826.0</v>
      </c>
      <c r="B1938" s="171">
        <v>16143.0</v>
      </c>
      <c r="C1938" s="171" t="s">
        <v>502</v>
      </c>
      <c r="D1938" s="171" t="s">
        <v>20687</v>
      </c>
      <c r="E1938" s="171">
        <v>8.0</v>
      </c>
      <c r="F1938" s="171" t="s">
        <v>20690</v>
      </c>
      <c r="G1938" s="171" t="s">
        <v>21746</v>
      </c>
      <c r="H1938" s="172" t="s">
        <v>20635</v>
      </c>
      <c r="I1938" s="173">
        <v>11180.0</v>
      </c>
      <c r="J1938" s="174">
        <v>1160.0</v>
      </c>
      <c r="K1938" s="179">
        <v>1160.0</v>
      </c>
      <c r="L1938" s="178"/>
      <c r="M1938" s="177"/>
      <c r="N1938" s="178"/>
      <c r="O1938" s="163"/>
      <c r="P1938" s="163"/>
      <c r="Q1938" s="163"/>
      <c r="R1938" s="163"/>
      <c r="S1938" s="163"/>
      <c r="T1938" s="163"/>
    </row>
    <row r="1939" ht="18.75" hidden="1" customHeight="1">
      <c r="A1939" s="180">
        <v>45826.0</v>
      </c>
      <c r="B1939" s="171">
        <v>7469.0</v>
      </c>
      <c r="C1939" s="171" t="s">
        <v>4112</v>
      </c>
      <c r="D1939" s="171"/>
      <c r="E1939" s="171" t="s">
        <v>20634</v>
      </c>
      <c r="F1939" s="171"/>
      <c r="G1939" s="171"/>
      <c r="H1939" s="172"/>
      <c r="I1939" s="173">
        <v>2860.0</v>
      </c>
      <c r="J1939" s="174">
        <v>400.0</v>
      </c>
      <c r="K1939" s="179">
        <v>400.0</v>
      </c>
      <c r="L1939" s="178">
        <v>0.0</v>
      </c>
      <c r="M1939" s="177">
        <v>0.0</v>
      </c>
      <c r="N1939" s="178">
        <v>0.0</v>
      </c>
      <c r="O1939" s="163"/>
      <c r="P1939" s="163"/>
      <c r="Q1939" s="163"/>
      <c r="R1939" s="163"/>
      <c r="S1939" s="163"/>
      <c r="T1939" s="163"/>
    </row>
    <row r="1940" ht="18.75" hidden="1" customHeight="1">
      <c r="A1940" s="170">
        <v>45826.0</v>
      </c>
      <c r="B1940" s="171">
        <v>16144.0</v>
      </c>
      <c r="C1940" s="171" t="s">
        <v>20763</v>
      </c>
      <c r="D1940" s="171" t="s">
        <v>20673</v>
      </c>
      <c r="E1940" s="171">
        <v>14.0</v>
      </c>
      <c r="F1940" s="171" t="s">
        <v>20778</v>
      </c>
      <c r="G1940" s="171" t="s">
        <v>4825</v>
      </c>
      <c r="H1940" s="172" t="s">
        <v>20635</v>
      </c>
      <c r="I1940" s="173">
        <v>11900.0</v>
      </c>
      <c r="J1940" s="174">
        <v>2040.0</v>
      </c>
      <c r="K1940" s="179">
        <v>2040.0</v>
      </c>
      <c r="L1940" s="178"/>
      <c r="M1940" s="177"/>
      <c r="N1940" s="178"/>
      <c r="O1940" s="163"/>
      <c r="P1940" s="163"/>
      <c r="Q1940" s="163"/>
      <c r="R1940" s="163"/>
      <c r="S1940" s="163"/>
      <c r="T1940" s="163"/>
    </row>
    <row r="1941" ht="18.75" hidden="1" customHeight="1">
      <c r="A1941" s="170">
        <v>45826.0</v>
      </c>
      <c r="B1941" s="171">
        <v>16145.0</v>
      </c>
      <c r="C1941" s="171" t="s">
        <v>357</v>
      </c>
      <c r="D1941" s="171" t="s">
        <v>20687</v>
      </c>
      <c r="E1941" s="171">
        <v>8.0</v>
      </c>
      <c r="F1941" s="171" t="s">
        <v>20806</v>
      </c>
      <c r="G1941" s="171" t="s">
        <v>21747</v>
      </c>
      <c r="H1941" s="172" t="s">
        <v>20638</v>
      </c>
      <c r="I1941" s="173">
        <v>15780.0</v>
      </c>
      <c r="J1941" s="174">
        <v>5760.0</v>
      </c>
      <c r="K1941" s="179"/>
      <c r="L1941" s="178"/>
      <c r="M1941" s="177"/>
      <c r="N1941" s="177">
        <v>5760.0</v>
      </c>
      <c r="O1941" s="163"/>
      <c r="P1941" s="163"/>
      <c r="Q1941" s="163"/>
      <c r="R1941" s="163"/>
      <c r="S1941" s="163"/>
      <c r="T1941" s="163"/>
    </row>
    <row r="1942" ht="18.75" hidden="1" customHeight="1">
      <c r="A1942" s="180">
        <v>45826.0</v>
      </c>
      <c r="B1942" s="171">
        <v>7470.0</v>
      </c>
      <c r="C1942" s="171" t="s">
        <v>4455</v>
      </c>
      <c r="D1942" s="171"/>
      <c r="E1942" s="171" t="s">
        <v>20634</v>
      </c>
      <c r="F1942" s="171"/>
      <c r="G1942" s="171" t="s">
        <v>21748</v>
      </c>
      <c r="H1942" s="172" t="s">
        <v>21748</v>
      </c>
      <c r="I1942" s="173">
        <v>3380.0</v>
      </c>
      <c r="J1942" s="174">
        <v>560.0</v>
      </c>
      <c r="K1942" s="179">
        <v>560.0</v>
      </c>
      <c r="L1942" s="178">
        <v>0.0</v>
      </c>
      <c r="M1942" s="177">
        <v>0.0</v>
      </c>
      <c r="N1942" s="178">
        <v>0.0</v>
      </c>
      <c r="O1942" s="163"/>
      <c r="P1942" s="163"/>
      <c r="Q1942" s="163"/>
      <c r="R1942" s="163"/>
      <c r="S1942" s="163"/>
      <c r="T1942" s="163"/>
    </row>
    <row r="1943" ht="18.75" hidden="1" customHeight="1">
      <c r="A1943" s="170">
        <v>45826.0</v>
      </c>
      <c r="B1943" s="171">
        <v>16146.0</v>
      </c>
      <c r="C1943" s="171"/>
      <c r="D1943" s="171" t="s">
        <v>20687</v>
      </c>
      <c r="E1943" s="171">
        <v>8.0</v>
      </c>
      <c r="F1943" s="171" t="s">
        <v>21139</v>
      </c>
      <c r="G1943" s="171" t="s">
        <v>21749</v>
      </c>
      <c r="H1943" s="172" t="s">
        <v>20638</v>
      </c>
      <c r="I1943" s="173">
        <v>18380.0</v>
      </c>
      <c r="J1943" s="174">
        <v>8360.0</v>
      </c>
      <c r="K1943" s="179"/>
      <c r="L1943" s="178"/>
      <c r="M1943" s="177"/>
      <c r="N1943" s="177">
        <v>8360.0</v>
      </c>
      <c r="O1943" s="163"/>
      <c r="P1943" s="163"/>
      <c r="Q1943" s="163"/>
      <c r="R1943" s="163"/>
      <c r="S1943" s="163"/>
      <c r="T1943" s="163"/>
    </row>
    <row r="1944" ht="18.75" hidden="1" customHeight="1">
      <c r="A1944" s="180">
        <v>45826.0</v>
      </c>
      <c r="B1944" s="171">
        <v>7537.0</v>
      </c>
      <c r="C1944" s="171" t="s">
        <v>1221</v>
      </c>
      <c r="D1944" s="171"/>
      <c r="E1944" s="171" t="s">
        <v>20634</v>
      </c>
      <c r="F1944" s="171"/>
      <c r="G1944" s="171" t="s">
        <v>20944</v>
      </c>
      <c r="H1944" s="172" t="s">
        <v>20944</v>
      </c>
      <c r="I1944" s="173">
        <v>3440.0</v>
      </c>
      <c r="J1944" s="174">
        <v>720.0</v>
      </c>
      <c r="K1944" s="179">
        <v>0.0</v>
      </c>
      <c r="L1944" s="178">
        <v>720.0</v>
      </c>
      <c r="M1944" s="177">
        <v>0.0</v>
      </c>
      <c r="N1944" s="178">
        <v>0.0</v>
      </c>
      <c r="O1944" s="163"/>
      <c r="P1944" s="163"/>
      <c r="Q1944" s="163"/>
      <c r="R1944" s="163"/>
      <c r="S1944" s="163"/>
      <c r="T1944" s="163"/>
    </row>
    <row r="1945" ht="18.75" hidden="1" customHeight="1">
      <c r="A1945" s="180">
        <v>45826.0</v>
      </c>
      <c r="B1945" s="171">
        <v>7538.0</v>
      </c>
      <c r="C1945" s="171" t="s">
        <v>21750</v>
      </c>
      <c r="D1945" s="171"/>
      <c r="E1945" s="171" t="s">
        <v>20634</v>
      </c>
      <c r="F1945" s="171"/>
      <c r="G1945" s="171" t="s">
        <v>21611</v>
      </c>
      <c r="H1945" s="172" t="s">
        <v>21611</v>
      </c>
      <c r="I1945" s="173">
        <v>3060.0</v>
      </c>
      <c r="J1945" s="174">
        <v>340.0</v>
      </c>
      <c r="K1945" s="179">
        <v>0.0</v>
      </c>
      <c r="L1945" s="178">
        <v>340.0</v>
      </c>
      <c r="M1945" s="177">
        <v>0.0</v>
      </c>
      <c r="N1945" s="178">
        <v>0.0</v>
      </c>
      <c r="O1945" s="163"/>
      <c r="P1945" s="163"/>
      <c r="Q1945" s="163"/>
      <c r="R1945" s="163"/>
      <c r="S1945" s="163"/>
      <c r="T1945" s="163"/>
    </row>
    <row r="1946" ht="18.75" hidden="1" customHeight="1">
      <c r="A1946" s="182">
        <v>45826.029006122684</v>
      </c>
      <c r="B1946" s="171">
        <v>7462.0</v>
      </c>
      <c r="C1946" s="171" t="s">
        <v>4017</v>
      </c>
      <c r="D1946" s="171"/>
      <c r="E1946" s="171" t="s">
        <v>20634</v>
      </c>
      <c r="F1946" s="171"/>
      <c r="G1946" s="171" t="s">
        <v>4500</v>
      </c>
      <c r="H1946" s="172" t="s">
        <v>4500</v>
      </c>
      <c r="I1946" s="173">
        <v>3460.0</v>
      </c>
      <c r="J1946" s="174">
        <v>440.0</v>
      </c>
      <c r="K1946" s="179">
        <v>308.0</v>
      </c>
      <c r="L1946" s="178">
        <v>0.0</v>
      </c>
      <c r="M1946" s="177">
        <v>132.0</v>
      </c>
      <c r="N1946" s="178">
        <v>0.0</v>
      </c>
      <c r="O1946" s="163"/>
      <c r="P1946" s="163"/>
      <c r="Q1946" s="163"/>
      <c r="R1946" s="163"/>
      <c r="S1946" s="163"/>
      <c r="T1946" s="163"/>
    </row>
    <row r="1947" ht="18.75" hidden="1" customHeight="1">
      <c r="A1947" s="170">
        <v>45827.0</v>
      </c>
      <c r="B1947" s="171">
        <v>16147.0</v>
      </c>
      <c r="C1947" s="171" t="s">
        <v>20775</v>
      </c>
      <c r="D1947" s="171" t="s">
        <v>20687</v>
      </c>
      <c r="E1947" s="171">
        <v>8.0</v>
      </c>
      <c r="F1947" s="171" t="s">
        <v>21114</v>
      </c>
      <c r="G1947" s="171" t="s">
        <v>21683</v>
      </c>
      <c r="H1947" s="172" t="s">
        <v>20635</v>
      </c>
      <c r="I1947" s="173">
        <v>11270.0</v>
      </c>
      <c r="J1947" s="174">
        <v>1250.0</v>
      </c>
      <c r="K1947" s="179">
        <v>1250.0</v>
      </c>
      <c r="L1947" s="178"/>
      <c r="M1947" s="177"/>
      <c r="N1947" s="178"/>
      <c r="O1947" s="163"/>
      <c r="P1947" s="163"/>
      <c r="Q1947" s="163"/>
      <c r="R1947" s="163"/>
      <c r="S1947" s="163"/>
      <c r="T1947" s="163"/>
    </row>
    <row r="1948" ht="18.75" hidden="1" customHeight="1">
      <c r="A1948" s="170">
        <v>45827.0</v>
      </c>
      <c r="B1948" s="171">
        <v>16148.0</v>
      </c>
      <c r="C1948" s="171"/>
      <c r="D1948" s="171" t="s">
        <v>20687</v>
      </c>
      <c r="E1948" s="171">
        <v>8.0</v>
      </c>
      <c r="F1948" s="171" t="s">
        <v>21139</v>
      </c>
      <c r="G1948" s="171" t="s">
        <v>21751</v>
      </c>
      <c r="H1948" s="172" t="s">
        <v>20635</v>
      </c>
      <c r="I1948" s="173">
        <v>11460.0</v>
      </c>
      <c r="J1948" s="174">
        <v>1440.0</v>
      </c>
      <c r="K1948" s="179">
        <v>1440.0</v>
      </c>
      <c r="L1948" s="178"/>
      <c r="M1948" s="177"/>
      <c r="N1948" s="178"/>
      <c r="O1948" s="163"/>
      <c r="P1948" s="163"/>
      <c r="Q1948" s="163"/>
      <c r="R1948" s="163"/>
      <c r="S1948" s="163"/>
      <c r="T1948" s="163"/>
    </row>
    <row r="1949" ht="18.75" hidden="1" customHeight="1">
      <c r="A1949" s="170">
        <v>45827.0</v>
      </c>
      <c r="B1949" s="171">
        <v>16149.0</v>
      </c>
      <c r="C1949" s="171" t="s">
        <v>21752</v>
      </c>
      <c r="D1949" s="171" t="s">
        <v>20687</v>
      </c>
      <c r="E1949" s="171">
        <v>8.0</v>
      </c>
      <c r="F1949" s="171" t="s">
        <v>20750</v>
      </c>
      <c r="G1949" s="171" t="s">
        <v>4788</v>
      </c>
      <c r="H1949" s="172" t="s">
        <v>20635</v>
      </c>
      <c r="I1949" s="173">
        <v>11080.0</v>
      </c>
      <c r="J1949" s="174">
        <v>1060.0</v>
      </c>
      <c r="K1949" s="179">
        <v>1060.0</v>
      </c>
      <c r="L1949" s="178"/>
      <c r="M1949" s="177"/>
      <c r="N1949" s="178"/>
      <c r="O1949" s="163"/>
      <c r="P1949" s="163"/>
      <c r="Q1949" s="163"/>
      <c r="R1949" s="163"/>
      <c r="S1949" s="163"/>
      <c r="T1949" s="163"/>
    </row>
    <row r="1950" ht="18.75" hidden="1" customHeight="1">
      <c r="A1950" s="180">
        <v>45827.0</v>
      </c>
      <c r="B1950" s="171">
        <v>7473.0</v>
      </c>
      <c r="C1950" s="171" t="s">
        <v>1164</v>
      </c>
      <c r="D1950" s="171"/>
      <c r="E1950" s="171" t="s">
        <v>20634</v>
      </c>
      <c r="F1950" s="171"/>
      <c r="G1950" s="171"/>
      <c r="H1950" s="172"/>
      <c r="I1950" s="173">
        <v>4220.0</v>
      </c>
      <c r="J1950" s="174">
        <v>1620.0</v>
      </c>
      <c r="K1950" s="179">
        <v>1620.0</v>
      </c>
      <c r="L1950" s="178">
        <v>0.0</v>
      </c>
      <c r="M1950" s="177">
        <v>0.0</v>
      </c>
      <c r="N1950" s="178">
        <v>0.0</v>
      </c>
      <c r="O1950" s="163"/>
      <c r="P1950" s="163"/>
      <c r="Q1950" s="163"/>
      <c r="R1950" s="163"/>
      <c r="S1950" s="163"/>
      <c r="T1950" s="163"/>
    </row>
    <row r="1951" ht="18.75" hidden="1" customHeight="1">
      <c r="A1951" s="180">
        <v>45827.0</v>
      </c>
      <c r="B1951" s="171">
        <v>7474.0</v>
      </c>
      <c r="C1951" s="171" t="s">
        <v>1164</v>
      </c>
      <c r="D1951" s="171"/>
      <c r="E1951" s="171" t="s">
        <v>20634</v>
      </c>
      <c r="F1951" s="171"/>
      <c r="G1951" s="171"/>
      <c r="H1951" s="172"/>
      <c r="I1951" s="173">
        <v>3840.0</v>
      </c>
      <c r="J1951" s="174">
        <v>1280.0</v>
      </c>
      <c r="K1951" s="179">
        <v>0.0</v>
      </c>
      <c r="L1951" s="178">
        <v>0.0</v>
      </c>
      <c r="M1951" s="177">
        <v>1280.0</v>
      </c>
      <c r="N1951" s="178">
        <v>0.0</v>
      </c>
      <c r="O1951" s="163"/>
      <c r="P1951" s="163"/>
      <c r="Q1951" s="163"/>
      <c r="R1951" s="163"/>
      <c r="S1951" s="163"/>
      <c r="T1951" s="163"/>
    </row>
    <row r="1952" ht="18.75" hidden="1" customHeight="1">
      <c r="A1952" s="170">
        <v>45827.0</v>
      </c>
      <c r="B1952" s="171">
        <v>16150.0</v>
      </c>
      <c r="C1952" s="171" t="s">
        <v>20893</v>
      </c>
      <c r="D1952" s="171" t="s">
        <v>20659</v>
      </c>
      <c r="E1952" s="171">
        <v>8.0</v>
      </c>
      <c r="F1952" s="171" t="s">
        <v>21161</v>
      </c>
      <c r="G1952" s="171" t="s">
        <v>21753</v>
      </c>
      <c r="H1952" s="172" t="s">
        <v>20638</v>
      </c>
      <c r="I1952" s="173">
        <v>16460.0</v>
      </c>
      <c r="J1952" s="174">
        <v>16460.0</v>
      </c>
      <c r="K1952" s="179"/>
      <c r="L1952" s="178"/>
      <c r="M1952" s="177"/>
      <c r="N1952" s="177">
        <v>16460.0</v>
      </c>
      <c r="O1952" s="163"/>
      <c r="P1952" s="163"/>
      <c r="Q1952" s="163"/>
      <c r="R1952" s="163"/>
      <c r="S1952" s="163"/>
      <c r="T1952" s="163"/>
    </row>
    <row r="1953" ht="18.75" hidden="1" customHeight="1">
      <c r="A1953" s="170">
        <v>45827.0</v>
      </c>
      <c r="B1953" s="171">
        <v>16151.0</v>
      </c>
      <c r="C1953" s="171"/>
      <c r="D1953" s="171" t="s">
        <v>20687</v>
      </c>
      <c r="E1953" s="171">
        <v>4.0</v>
      </c>
      <c r="F1953" s="171" t="s">
        <v>21398</v>
      </c>
      <c r="G1953" s="171" t="s">
        <v>4189</v>
      </c>
      <c r="H1953" s="172" t="s">
        <v>20635</v>
      </c>
      <c r="I1953" s="173">
        <v>10040.0</v>
      </c>
      <c r="J1953" s="174">
        <v>260.0</v>
      </c>
      <c r="K1953" s="179">
        <v>260.0</v>
      </c>
      <c r="L1953" s="178"/>
      <c r="M1953" s="177"/>
      <c r="N1953" s="178"/>
      <c r="O1953" s="163"/>
      <c r="P1953" s="163"/>
      <c r="Q1953" s="163"/>
      <c r="R1953" s="163"/>
      <c r="S1953" s="163"/>
      <c r="T1953" s="163"/>
    </row>
    <row r="1954" ht="18.75" hidden="1" customHeight="1">
      <c r="A1954" s="170">
        <v>45827.0</v>
      </c>
      <c r="B1954" s="171">
        <v>16152.0</v>
      </c>
      <c r="C1954" s="171"/>
      <c r="D1954" s="171" t="s">
        <v>20695</v>
      </c>
      <c r="E1954" s="171">
        <v>8.0</v>
      </c>
      <c r="F1954" s="171" t="s">
        <v>20991</v>
      </c>
      <c r="G1954" s="171" t="s">
        <v>4503</v>
      </c>
      <c r="H1954" s="172" t="s">
        <v>20638</v>
      </c>
      <c r="I1954" s="173">
        <v>14920.0</v>
      </c>
      <c r="J1954" s="174">
        <v>5220.0</v>
      </c>
      <c r="K1954" s="179"/>
      <c r="L1954" s="178"/>
      <c r="M1954" s="177"/>
      <c r="N1954" s="177">
        <v>5220.0</v>
      </c>
      <c r="O1954" s="163"/>
      <c r="P1954" s="163"/>
      <c r="Q1954" s="163"/>
      <c r="R1954" s="163"/>
      <c r="S1954" s="163"/>
      <c r="T1954" s="163"/>
    </row>
    <row r="1955" ht="18.75" hidden="1" customHeight="1">
      <c r="A1955" s="170">
        <v>45827.0</v>
      </c>
      <c r="B1955" s="171">
        <v>16153.0</v>
      </c>
      <c r="C1955" s="171"/>
      <c r="D1955" s="171" t="s">
        <v>20673</v>
      </c>
      <c r="E1955" s="171">
        <v>12.0</v>
      </c>
      <c r="F1955" s="171" t="s">
        <v>21318</v>
      </c>
      <c r="G1955" s="171" t="s">
        <v>4820</v>
      </c>
      <c r="H1955" s="172" t="s">
        <v>20635</v>
      </c>
      <c r="I1955" s="173">
        <v>11080.0</v>
      </c>
      <c r="J1955" s="174">
        <v>1220.0</v>
      </c>
      <c r="K1955" s="179">
        <v>1220.0</v>
      </c>
      <c r="L1955" s="178"/>
      <c r="M1955" s="177"/>
      <c r="N1955" s="178"/>
      <c r="O1955" s="163"/>
      <c r="P1955" s="163"/>
      <c r="Q1955" s="163"/>
      <c r="R1955" s="163"/>
      <c r="S1955" s="163"/>
      <c r="T1955" s="163"/>
    </row>
    <row r="1956" ht="18.75" hidden="1" customHeight="1">
      <c r="A1956" s="180">
        <v>45827.0</v>
      </c>
      <c r="B1956" s="171">
        <v>7475.0</v>
      </c>
      <c r="C1956" s="171" t="s">
        <v>1164</v>
      </c>
      <c r="D1956" s="171"/>
      <c r="E1956" s="171" t="s">
        <v>20634</v>
      </c>
      <c r="F1956" s="171"/>
      <c r="G1956" s="171"/>
      <c r="H1956" s="172"/>
      <c r="I1956" s="173">
        <v>3460.0</v>
      </c>
      <c r="J1956" s="174">
        <v>900.0</v>
      </c>
      <c r="K1956" s="179">
        <v>0.0</v>
      </c>
      <c r="L1956" s="178">
        <v>0.0</v>
      </c>
      <c r="M1956" s="177">
        <v>900.0</v>
      </c>
      <c r="N1956" s="178">
        <v>0.0</v>
      </c>
      <c r="O1956" s="163"/>
      <c r="P1956" s="163"/>
      <c r="Q1956" s="163"/>
      <c r="R1956" s="163"/>
      <c r="S1956" s="163"/>
      <c r="T1956" s="163"/>
    </row>
    <row r="1957" ht="18.75" hidden="1" customHeight="1">
      <c r="A1957" s="180">
        <v>45827.0</v>
      </c>
      <c r="B1957" s="171">
        <v>7476.0</v>
      </c>
      <c r="C1957" s="171" t="s">
        <v>1164</v>
      </c>
      <c r="D1957" s="171"/>
      <c r="E1957" s="171" t="s">
        <v>20634</v>
      </c>
      <c r="F1957" s="171"/>
      <c r="G1957" s="171"/>
      <c r="H1957" s="172"/>
      <c r="I1957" s="173">
        <v>3420.0</v>
      </c>
      <c r="J1957" s="174">
        <v>860.0</v>
      </c>
      <c r="K1957" s="179">
        <v>0.0</v>
      </c>
      <c r="L1957" s="178">
        <v>0.0</v>
      </c>
      <c r="M1957" s="177">
        <v>860.0</v>
      </c>
      <c r="N1957" s="178">
        <v>0.0</v>
      </c>
      <c r="O1957" s="163"/>
      <c r="P1957" s="163"/>
      <c r="Q1957" s="163"/>
      <c r="R1957" s="163"/>
      <c r="S1957" s="163"/>
      <c r="T1957" s="163"/>
    </row>
    <row r="1958" ht="18.75" hidden="1" customHeight="1">
      <c r="A1958" s="180">
        <v>45827.0</v>
      </c>
      <c r="B1958" s="171">
        <v>7477.0</v>
      </c>
      <c r="C1958" s="171" t="s">
        <v>21754</v>
      </c>
      <c r="D1958" s="171"/>
      <c r="E1958" s="171" t="s">
        <v>20634</v>
      </c>
      <c r="F1958" s="171"/>
      <c r="G1958" s="171"/>
      <c r="H1958" s="172"/>
      <c r="I1958" s="173">
        <v>4620.0</v>
      </c>
      <c r="J1958" s="174">
        <v>1980.0</v>
      </c>
      <c r="K1958" s="179">
        <v>0.0</v>
      </c>
      <c r="L1958" s="178">
        <v>0.0</v>
      </c>
      <c r="M1958" s="177">
        <v>0.0</v>
      </c>
      <c r="N1958" s="178">
        <v>1980.0</v>
      </c>
      <c r="O1958" s="163"/>
      <c r="P1958" s="163"/>
      <c r="Q1958" s="163"/>
      <c r="R1958" s="163"/>
      <c r="S1958" s="163"/>
      <c r="T1958" s="163"/>
    </row>
    <row r="1959" ht="18.75" hidden="1" customHeight="1">
      <c r="A1959" s="170">
        <v>45827.0</v>
      </c>
      <c r="B1959" s="171">
        <v>16154.0</v>
      </c>
      <c r="C1959" s="171" t="s">
        <v>750</v>
      </c>
      <c r="D1959" s="171" t="s">
        <v>20687</v>
      </c>
      <c r="E1959" s="171">
        <v>8.0</v>
      </c>
      <c r="F1959" s="171" t="s">
        <v>20706</v>
      </c>
      <c r="G1959" s="171" t="s">
        <v>21755</v>
      </c>
      <c r="H1959" s="172" t="s">
        <v>20635</v>
      </c>
      <c r="I1959" s="173">
        <v>10820.0</v>
      </c>
      <c r="J1959" s="174">
        <v>800.0</v>
      </c>
      <c r="K1959" s="179">
        <v>800.0</v>
      </c>
      <c r="L1959" s="178"/>
      <c r="M1959" s="177"/>
      <c r="N1959" s="178"/>
      <c r="O1959" s="163"/>
      <c r="P1959" s="163"/>
      <c r="Q1959" s="163"/>
      <c r="R1959" s="163"/>
      <c r="S1959" s="163"/>
      <c r="T1959" s="163"/>
    </row>
    <row r="1960" ht="18.75" hidden="1" customHeight="1">
      <c r="A1960" s="170">
        <v>45827.0</v>
      </c>
      <c r="B1960" s="171">
        <v>16156.0</v>
      </c>
      <c r="C1960" s="171" t="s">
        <v>6275</v>
      </c>
      <c r="D1960" s="171" t="s">
        <v>20695</v>
      </c>
      <c r="E1960" s="171">
        <v>8.0</v>
      </c>
      <c r="F1960" s="171">
        <v>8.087</v>
      </c>
      <c r="G1960" s="171" t="s">
        <v>21756</v>
      </c>
      <c r="H1960" s="172" t="s">
        <v>20635</v>
      </c>
      <c r="I1960" s="173">
        <v>11250.0</v>
      </c>
      <c r="J1960" s="174">
        <v>1550.0</v>
      </c>
      <c r="K1960" s="179">
        <v>1550.0</v>
      </c>
      <c r="L1960" s="178"/>
      <c r="M1960" s="177"/>
      <c r="N1960" s="178"/>
      <c r="O1960" s="163"/>
      <c r="P1960" s="163"/>
      <c r="Q1960" s="163"/>
      <c r="R1960" s="163"/>
      <c r="S1960" s="163"/>
      <c r="T1960" s="163"/>
    </row>
    <row r="1961" ht="18.75" hidden="1" customHeight="1">
      <c r="A1961" s="180">
        <v>45827.0</v>
      </c>
      <c r="B1961" s="171">
        <v>7478.0</v>
      </c>
      <c r="C1961" s="171" t="s">
        <v>1164</v>
      </c>
      <c r="D1961" s="171"/>
      <c r="E1961" s="171" t="s">
        <v>20634</v>
      </c>
      <c r="F1961" s="171"/>
      <c r="G1961" s="171"/>
      <c r="H1961" s="172"/>
      <c r="I1961" s="173">
        <v>3480.0</v>
      </c>
      <c r="J1961" s="174">
        <v>920.0</v>
      </c>
      <c r="K1961" s="179">
        <v>920.0</v>
      </c>
      <c r="L1961" s="178">
        <v>0.0</v>
      </c>
      <c r="M1961" s="177">
        <v>0.0</v>
      </c>
      <c r="N1961" s="178">
        <v>0.0</v>
      </c>
      <c r="O1961" s="163"/>
      <c r="P1961" s="163"/>
      <c r="Q1961" s="163"/>
      <c r="R1961" s="163"/>
      <c r="S1961" s="163"/>
      <c r="T1961" s="163"/>
    </row>
    <row r="1962" ht="18.75" hidden="1" customHeight="1">
      <c r="A1962" s="180">
        <v>45827.0</v>
      </c>
      <c r="B1962" s="171">
        <v>7479.0</v>
      </c>
      <c r="C1962" s="171" t="s">
        <v>21757</v>
      </c>
      <c r="D1962" s="171"/>
      <c r="E1962" s="171" t="s">
        <v>20634</v>
      </c>
      <c r="F1962" s="171"/>
      <c r="G1962" s="171"/>
      <c r="H1962" s="172"/>
      <c r="I1962" s="173">
        <v>3100.0</v>
      </c>
      <c r="J1962" s="174">
        <v>400.0</v>
      </c>
      <c r="K1962" s="179">
        <v>0.0</v>
      </c>
      <c r="L1962" s="178">
        <v>0.0</v>
      </c>
      <c r="M1962" s="177">
        <v>400.0</v>
      </c>
      <c r="N1962" s="178">
        <v>0.0</v>
      </c>
      <c r="O1962" s="163"/>
      <c r="P1962" s="163"/>
      <c r="Q1962" s="163"/>
      <c r="R1962" s="163"/>
      <c r="S1962" s="163"/>
      <c r="T1962" s="163"/>
    </row>
    <row r="1963" ht="18.75" hidden="1" customHeight="1">
      <c r="A1963" s="180">
        <v>45827.0</v>
      </c>
      <c r="B1963" s="171">
        <v>7480.0</v>
      </c>
      <c r="C1963" s="171" t="s">
        <v>2872</v>
      </c>
      <c r="D1963" s="171"/>
      <c r="E1963" s="171" t="s">
        <v>20634</v>
      </c>
      <c r="F1963" s="171"/>
      <c r="G1963" s="171"/>
      <c r="H1963" s="172"/>
      <c r="I1963" s="173">
        <v>4460.0</v>
      </c>
      <c r="J1963" s="174">
        <v>1820.0</v>
      </c>
      <c r="K1963" s="179">
        <v>0.0</v>
      </c>
      <c r="L1963" s="178">
        <v>0.0</v>
      </c>
      <c r="M1963" s="177">
        <v>0.0</v>
      </c>
      <c r="N1963" s="178">
        <v>1820.0</v>
      </c>
      <c r="O1963" s="163"/>
      <c r="P1963" s="163"/>
      <c r="Q1963" s="163"/>
      <c r="R1963" s="163"/>
      <c r="S1963" s="163"/>
      <c r="T1963" s="163"/>
    </row>
    <row r="1964" ht="18.75" hidden="1" customHeight="1">
      <c r="A1964" s="170">
        <v>45827.0</v>
      </c>
      <c r="B1964" s="171">
        <v>16157.0</v>
      </c>
      <c r="C1964" s="171" t="s">
        <v>21087</v>
      </c>
      <c r="D1964" s="171" t="s">
        <v>20695</v>
      </c>
      <c r="E1964" s="171">
        <v>8.0</v>
      </c>
      <c r="F1964" s="171" t="s">
        <v>21758</v>
      </c>
      <c r="G1964" s="171" t="s">
        <v>21759</v>
      </c>
      <c r="H1964" s="172" t="s">
        <v>20635</v>
      </c>
      <c r="I1964" s="173">
        <v>11600.0</v>
      </c>
      <c r="J1964" s="174">
        <v>1900.0</v>
      </c>
      <c r="K1964" s="179">
        <v>1900.0</v>
      </c>
      <c r="L1964" s="178"/>
      <c r="M1964" s="177"/>
      <c r="N1964" s="178"/>
      <c r="O1964" s="163"/>
      <c r="P1964" s="163"/>
      <c r="Q1964" s="163"/>
      <c r="R1964" s="163"/>
      <c r="S1964" s="163"/>
      <c r="T1964" s="163"/>
    </row>
    <row r="1965" ht="18.75" hidden="1" customHeight="1">
      <c r="A1965" s="180">
        <v>45827.0</v>
      </c>
      <c r="B1965" s="171">
        <v>7481.0</v>
      </c>
      <c r="C1965" s="171" t="s">
        <v>19975</v>
      </c>
      <c r="D1965" s="171"/>
      <c r="E1965" s="171" t="s">
        <v>20634</v>
      </c>
      <c r="F1965" s="171"/>
      <c r="G1965" s="171"/>
      <c r="H1965" s="172"/>
      <c r="I1965" s="173">
        <v>3100.0</v>
      </c>
      <c r="J1965" s="174">
        <v>580.0</v>
      </c>
      <c r="K1965" s="179">
        <v>0.0</v>
      </c>
      <c r="L1965" s="178">
        <v>0.0</v>
      </c>
      <c r="M1965" s="177">
        <v>580.0</v>
      </c>
      <c r="N1965" s="178">
        <v>0.0</v>
      </c>
      <c r="O1965" s="163"/>
      <c r="P1965" s="163"/>
      <c r="Q1965" s="163"/>
      <c r="R1965" s="163"/>
      <c r="S1965" s="163"/>
      <c r="T1965" s="163"/>
    </row>
    <row r="1966" ht="18.75" hidden="1" customHeight="1">
      <c r="A1966" s="170">
        <v>45827.0</v>
      </c>
      <c r="B1966" s="171">
        <v>16158.0</v>
      </c>
      <c r="C1966" s="171" t="s">
        <v>21205</v>
      </c>
      <c r="D1966" s="171" t="s">
        <v>20695</v>
      </c>
      <c r="E1966" s="171">
        <v>8.0</v>
      </c>
      <c r="F1966" s="171" t="s">
        <v>21760</v>
      </c>
      <c r="G1966" s="171" t="s">
        <v>21206</v>
      </c>
      <c r="H1966" s="172" t="s">
        <v>20635</v>
      </c>
      <c r="I1966" s="173">
        <v>18160.0</v>
      </c>
      <c r="J1966" s="174">
        <v>8460.0</v>
      </c>
      <c r="K1966" s="179">
        <v>8460.0</v>
      </c>
      <c r="L1966" s="178"/>
      <c r="M1966" s="177"/>
      <c r="N1966" s="178"/>
      <c r="O1966" s="163"/>
      <c r="P1966" s="163"/>
      <c r="Q1966" s="163"/>
      <c r="R1966" s="163"/>
      <c r="S1966" s="163"/>
      <c r="T1966" s="163"/>
    </row>
    <row r="1967" ht="18.75" hidden="1" customHeight="1">
      <c r="A1967" s="180">
        <v>45827.0</v>
      </c>
      <c r="B1967" s="171">
        <v>7482.0</v>
      </c>
      <c r="C1967" s="171" t="s">
        <v>21761</v>
      </c>
      <c r="D1967" s="171"/>
      <c r="E1967" s="171" t="s">
        <v>20634</v>
      </c>
      <c r="F1967" s="171"/>
      <c r="G1967" s="171" t="s">
        <v>21061</v>
      </c>
      <c r="H1967" s="172" t="s">
        <v>21061</v>
      </c>
      <c r="I1967" s="173">
        <v>4380.0</v>
      </c>
      <c r="J1967" s="174">
        <v>1740.0</v>
      </c>
      <c r="K1967" s="179">
        <v>0.0</v>
      </c>
      <c r="L1967" s="178">
        <v>0.0</v>
      </c>
      <c r="M1967" s="177">
        <v>0.0</v>
      </c>
      <c r="N1967" s="178">
        <v>1740.0</v>
      </c>
      <c r="O1967" s="163"/>
      <c r="P1967" s="163"/>
      <c r="Q1967" s="163"/>
      <c r="R1967" s="163"/>
      <c r="S1967" s="163"/>
      <c r="T1967" s="163"/>
    </row>
    <row r="1968" ht="18.75" hidden="1" customHeight="1">
      <c r="A1968" s="170">
        <v>45827.0</v>
      </c>
      <c r="B1968" s="171">
        <v>16159.0</v>
      </c>
      <c r="C1968" s="171" t="s">
        <v>21297</v>
      </c>
      <c r="D1968" s="171" t="s">
        <v>20673</v>
      </c>
      <c r="E1968" s="171">
        <v>8.0</v>
      </c>
      <c r="F1968" s="171" t="s">
        <v>21697</v>
      </c>
      <c r="G1968" s="171" t="s">
        <v>21762</v>
      </c>
      <c r="H1968" s="172" t="s">
        <v>20635</v>
      </c>
      <c r="I1968" s="173">
        <v>18600.0</v>
      </c>
      <c r="J1968" s="174">
        <v>8760.0</v>
      </c>
      <c r="K1968" s="179">
        <v>8760.0</v>
      </c>
      <c r="L1968" s="178"/>
      <c r="M1968" s="177"/>
      <c r="N1968" s="178"/>
      <c r="O1968" s="163"/>
      <c r="P1968" s="163"/>
      <c r="Q1968" s="163"/>
      <c r="R1968" s="163"/>
      <c r="S1968" s="163"/>
      <c r="T1968" s="163"/>
    </row>
    <row r="1969" ht="18.75" hidden="1" customHeight="1">
      <c r="A1969" s="170">
        <v>45827.0</v>
      </c>
      <c r="B1969" s="171">
        <v>16160.0</v>
      </c>
      <c r="C1969" s="171"/>
      <c r="D1969" s="171" t="s">
        <v>20687</v>
      </c>
      <c r="E1969" s="171">
        <v>8.0</v>
      </c>
      <c r="F1969" s="171" t="s">
        <v>21386</v>
      </c>
      <c r="G1969" s="171" t="s">
        <v>21763</v>
      </c>
      <c r="H1969" s="172" t="s">
        <v>20638</v>
      </c>
      <c r="I1969" s="173">
        <v>17440.0</v>
      </c>
      <c r="J1969" s="174">
        <v>7420.0</v>
      </c>
      <c r="K1969" s="179"/>
      <c r="L1969" s="178"/>
      <c r="M1969" s="177"/>
      <c r="N1969" s="177">
        <v>7420.0</v>
      </c>
      <c r="O1969" s="163"/>
      <c r="P1969" s="163"/>
      <c r="Q1969" s="163"/>
      <c r="R1969" s="163"/>
      <c r="S1969" s="163"/>
      <c r="T1969" s="163"/>
    </row>
    <row r="1970" ht="18.75" hidden="1" customHeight="1">
      <c r="A1970" s="180">
        <v>45827.0</v>
      </c>
      <c r="B1970" s="171">
        <v>7483.0</v>
      </c>
      <c r="C1970" s="171" t="s">
        <v>5578</v>
      </c>
      <c r="D1970" s="171"/>
      <c r="E1970" s="171" t="s">
        <v>20634</v>
      </c>
      <c r="F1970" s="171"/>
      <c r="G1970" s="171"/>
      <c r="H1970" s="172"/>
      <c r="I1970" s="173">
        <v>3760.0</v>
      </c>
      <c r="J1970" s="174">
        <v>420.0</v>
      </c>
      <c r="K1970" s="179">
        <v>0.0</v>
      </c>
      <c r="L1970" s="178">
        <v>420.0</v>
      </c>
      <c r="M1970" s="177">
        <v>0.0</v>
      </c>
      <c r="N1970" s="178">
        <v>0.0</v>
      </c>
      <c r="O1970" s="163"/>
      <c r="P1970" s="163"/>
      <c r="Q1970" s="163"/>
      <c r="R1970" s="163"/>
      <c r="S1970" s="163"/>
      <c r="T1970" s="163"/>
    </row>
    <row r="1971" ht="18.75" hidden="1" customHeight="1">
      <c r="A1971" s="170">
        <v>45827.0</v>
      </c>
      <c r="B1971" s="171">
        <v>16161.0</v>
      </c>
      <c r="C1971" s="171" t="s">
        <v>21764</v>
      </c>
      <c r="D1971" s="171" t="s">
        <v>20687</v>
      </c>
      <c r="E1971" s="171">
        <v>8.0</v>
      </c>
      <c r="F1971" s="171" t="s">
        <v>21331</v>
      </c>
      <c r="G1971" s="171" t="s">
        <v>21524</v>
      </c>
      <c r="H1971" s="172" t="s">
        <v>20635</v>
      </c>
      <c r="I1971" s="173">
        <v>10520.0</v>
      </c>
      <c r="J1971" s="174">
        <v>500.0</v>
      </c>
      <c r="K1971" s="179">
        <v>500.0</v>
      </c>
      <c r="L1971" s="178"/>
      <c r="M1971" s="177"/>
      <c r="N1971" s="178"/>
      <c r="O1971" s="163"/>
      <c r="P1971" s="163"/>
      <c r="Q1971" s="163"/>
      <c r="R1971" s="163"/>
      <c r="S1971" s="163"/>
      <c r="T1971" s="163"/>
    </row>
    <row r="1972" ht="18.75" hidden="1" customHeight="1">
      <c r="A1972" s="180">
        <v>45827.0</v>
      </c>
      <c r="B1972" s="171">
        <v>7484.0</v>
      </c>
      <c r="C1972" s="171" t="s">
        <v>20512</v>
      </c>
      <c r="D1972" s="171"/>
      <c r="E1972" s="171" t="s">
        <v>20634</v>
      </c>
      <c r="F1972" s="171"/>
      <c r="G1972" s="171"/>
      <c r="H1972" s="172"/>
      <c r="I1972" s="173">
        <v>2820.0</v>
      </c>
      <c r="J1972" s="174">
        <v>300.0</v>
      </c>
      <c r="K1972" s="179">
        <v>240.0</v>
      </c>
      <c r="L1972" s="178">
        <v>60.0</v>
      </c>
      <c r="M1972" s="177">
        <v>0.0</v>
      </c>
      <c r="N1972" s="178">
        <v>0.0</v>
      </c>
      <c r="O1972" s="163"/>
      <c r="P1972" s="163"/>
      <c r="Q1972" s="163"/>
      <c r="R1972" s="163"/>
      <c r="S1972" s="163"/>
      <c r="T1972" s="163"/>
    </row>
    <row r="1973" ht="18.75" hidden="1" customHeight="1">
      <c r="A1973" s="170">
        <v>45827.0</v>
      </c>
      <c r="B1973" s="171">
        <v>16162.0</v>
      </c>
      <c r="C1973" s="171"/>
      <c r="D1973" s="171" t="s">
        <v>20687</v>
      </c>
      <c r="E1973" s="171">
        <v>16.0</v>
      </c>
      <c r="F1973" s="171">
        <v>16.0</v>
      </c>
      <c r="G1973" s="171" t="s">
        <v>21765</v>
      </c>
      <c r="H1973" s="172" t="s">
        <v>20635</v>
      </c>
      <c r="I1973" s="173">
        <v>12020.0</v>
      </c>
      <c r="J1973" s="174">
        <v>1980.0</v>
      </c>
      <c r="K1973" s="179">
        <v>1980.0</v>
      </c>
      <c r="L1973" s="178"/>
      <c r="M1973" s="177"/>
      <c r="N1973" s="178"/>
      <c r="O1973" s="163"/>
      <c r="P1973" s="163"/>
      <c r="Q1973" s="163"/>
      <c r="R1973" s="163"/>
      <c r="S1973" s="163"/>
      <c r="T1973" s="163"/>
    </row>
    <row r="1974" ht="18.75" hidden="1" customHeight="1">
      <c r="A1974" s="170">
        <v>45827.0</v>
      </c>
      <c r="B1974" s="171">
        <v>16163.0</v>
      </c>
      <c r="C1974" s="171" t="s">
        <v>21766</v>
      </c>
      <c r="D1974" s="171" t="s">
        <v>20687</v>
      </c>
      <c r="E1974" s="171">
        <v>8.0</v>
      </c>
      <c r="F1974" s="171"/>
      <c r="G1974" s="171" t="s">
        <v>21767</v>
      </c>
      <c r="H1974" s="172" t="s">
        <v>20635</v>
      </c>
      <c r="I1974" s="173">
        <v>12020.0</v>
      </c>
      <c r="J1974" s="174">
        <v>2000.0</v>
      </c>
      <c r="K1974" s="179">
        <v>2000.0</v>
      </c>
      <c r="L1974" s="178"/>
      <c r="M1974" s="177"/>
      <c r="N1974" s="178"/>
      <c r="O1974" s="163"/>
      <c r="P1974" s="163"/>
      <c r="Q1974" s="163"/>
      <c r="R1974" s="163"/>
      <c r="S1974" s="163"/>
      <c r="T1974" s="163"/>
    </row>
    <row r="1975" ht="18.75" hidden="1" customHeight="1">
      <c r="A1975" s="170">
        <v>45827.0</v>
      </c>
      <c r="B1975" s="171">
        <v>16164.0</v>
      </c>
      <c r="C1975" s="171" t="s">
        <v>21768</v>
      </c>
      <c r="D1975" s="171" t="s">
        <v>20687</v>
      </c>
      <c r="E1975" s="171">
        <v>8.0</v>
      </c>
      <c r="F1975" s="171" t="s">
        <v>20718</v>
      </c>
      <c r="G1975" s="171" t="s">
        <v>21769</v>
      </c>
      <c r="H1975" s="172" t="s">
        <v>20638</v>
      </c>
      <c r="I1975" s="173">
        <v>12700.0</v>
      </c>
      <c r="J1975" s="174">
        <v>2680.0</v>
      </c>
      <c r="K1975" s="179"/>
      <c r="L1975" s="178"/>
      <c r="M1975" s="177"/>
      <c r="N1975" s="178">
        <v>2680.0</v>
      </c>
      <c r="O1975" s="163"/>
      <c r="P1975" s="163"/>
      <c r="Q1975" s="163"/>
      <c r="R1975" s="163"/>
      <c r="S1975" s="163"/>
      <c r="T1975" s="163"/>
    </row>
    <row r="1976" ht="18.75" hidden="1" customHeight="1">
      <c r="A1976" s="180">
        <v>45827.0</v>
      </c>
      <c r="B1976" s="171">
        <v>7486.0</v>
      </c>
      <c r="C1976" s="171" t="s">
        <v>518</v>
      </c>
      <c r="D1976" s="171"/>
      <c r="E1976" s="171" t="s">
        <v>20634</v>
      </c>
      <c r="F1976" s="171"/>
      <c r="G1976" s="171" t="s">
        <v>20861</v>
      </c>
      <c r="H1976" s="172" t="s">
        <v>20861</v>
      </c>
      <c r="I1976" s="173">
        <v>3520.0</v>
      </c>
      <c r="J1976" s="174">
        <v>420.0</v>
      </c>
      <c r="K1976" s="179">
        <v>0.0</v>
      </c>
      <c r="L1976" s="178">
        <v>420.0</v>
      </c>
      <c r="M1976" s="177">
        <v>0.0</v>
      </c>
      <c r="N1976" s="178">
        <v>0.0</v>
      </c>
      <c r="O1976" s="163"/>
      <c r="P1976" s="163"/>
      <c r="Q1976" s="163"/>
      <c r="R1976" s="163"/>
      <c r="S1976" s="163"/>
      <c r="T1976" s="163"/>
    </row>
    <row r="1977" ht="18.75" hidden="1" customHeight="1">
      <c r="A1977" s="170">
        <v>45827.0</v>
      </c>
      <c r="B1977" s="171">
        <v>16165.0</v>
      </c>
      <c r="C1977" s="171" t="s">
        <v>21770</v>
      </c>
      <c r="D1977" s="171" t="s">
        <v>20687</v>
      </c>
      <c r="E1977" s="171">
        <v>6.0</v>
      </c>
      <c r="F1977" s="171" t="s">
        <v>20752</v>
      </c>
      <c r="G1977" s="171" t="s">
        <v>21771</v>
      </c>
      <c r="H1977" s="172" t="s">
        <v>20638</v>
      </c>
      <c r="I1977" s="173">
        <v>15740.0</v>
      </c>
      <c r="J1977" s="174">
        <v>5900.0</v>
      </c>
      <c r="K1977" s="179"/>
      <c r="L1977" s="178"/>
      <c r="M1977" s="177"/>
      <c r="N1977" s="177">
        <v>5900.0</v>
      </c>
      <c r="O1977" s="163"/>
      <c r="P1977" s="163"/>
      <c r="Q1977" s="163"/>
      <c r="R1977" s="163"/>
      <c r="S1977" s="163"/>
      <c r="T1977" s="163"/>
    </row>
    <row r="1978" ht="18.75" hidden="1" customHeight="1">
      <c r="A1978" s="170">
        <v>45827.0</v>
      </c>
      <c r="B1978" s="171">
        <v>16166.0</v>
      </c>
      <c r="C1978" s="171"/>
      <c r="D1978" s="171" t="s">
        <v>20687</v>
      </c>
      <c r="E1978" s="171">
        <v>8.0</v>
      </c>
      <c r="F1978" s="171">
        <v>8.0</v>
      </c>
      <c r="G1978" s="171" t="s">
        <v>21772</v>
      </c>
      <c r="H1978" s="172" t="s">
        <v>20669</v>
      </c>
      <c r="I1978" s="173">
        <v>16240.0</v>
      </c>
      <c r="J1978" s="174">
        <v>6220.0</v>
      </c>
      <c r="K1978" s="179"/>
      <c r="L1978" s="178">
        <v>6220.0</v>
      </c>
      <c r="M1978" s="177"/>
      <c r="N1978" s="178"/>
      <c r="O1978" s="163"/>
      <c r="P1978" s="163"/>
      <c r="Q1978" s="163"/>
      <c r="R1978" s="163"/>
      <c r="S1978" s="163"/>
      <c r="T1978" s="163"/>
    </row>
    <row r="1979" ht="18.75" hidden="1" customHeight="1">
      <c r="A1979" s="170">
        <v>45827.0</v>
      </c>
      <c r="B1979" s="171">
        <v>16290.0</v>
      </c>
      <c r="C1979" s="171" t="s">
        <v>20674</v>
      </c>
      <c r="D1979" s="171" t="s">
        <v>20673</v>
      </c>
      <c r="E1979" s="171">
        <v>12.0</v>
      </c>
      <c r="F1979" s="171">
        <v>12.0</v>
      </c>
      <c r="G1979" s="171" t="s">
        <v>21773</v>
      </c>
      <c r="H1979" s="172" t="s">
        <v>20669</v>
      </c>
      <c r="I1979" s="173">
        <v>12520.0</v>
      </c>
      <c r="J1979" s="174">
        <v>2660.0</v>
      </c>
      <c r="K1979" s="179"/>
      <c r="L1979" s="178">
        <v>2660.0</v>
      </c>
      <c r="M1979" s="177"/>
      <c r="N1979" s="178"/>
      <c r="O1979" s="163"/>
      <c r="P1979" s="163"/>
      <c r="Q1979" s="163"/>
      <c r="R1979" s="163"/>
      <c r="S1979" s="163"/>
      <c r="T1979" s="163"/>
    </row>
    <row r="1980" ht="18.75" hidden="1" customHeight="1">
      <c r="A1980" s="170">
        <v>45827.0</v>
      </c>
      <c r="B1980" s="171">
        <v>16291.0</v>
      </c>
      <c r="C1980" s="171" t="s">
        <v>20674</v>
      </c>
      <c r="D1980" s="171" t="s">
        <v>20659</v>
      </c>
      <c r="E1980" s="171">
        <v>8.0</v>
      </c>
      <c r="F1980" s="171">
        <v>8.0</v>
      </c>
      <c r="G1980" s="171" t="s">
        <v>21774</v>
      </c>
      <c r="H1980" s="172" t="s">
        <v>20669</v>
      </c>
      <c r="I1980" s="173">
        <v>102020.0</v>
      </c>
      <c r="J1980" s="174">
        <v>102020.0</v>
      </c>
      <c r="K1980" s="179"/>
      <c r="L1980" s="177">
        <v>102020.0</v>
      </c>
      <c r="M1980" s="177"/>
      <c r="N1980" s="178"/>
      <c r="O1980" s="163"/>
      <c r="P1980" s="163"/>
      <c r="Q1980" s="163"/>
      <c r="R1980" s="163"/>
      <c r="S1980" s="163"/>
      <c r="T1980" s="163"/>
    </row>
    <row r="1981" ht="18.75" hidden="1" customHeight="1">
      <c r="A1981" s="180">
        <v>45827.0</v>
      </c>
      <c r="B1981" s="171">
        <v>7539.0</v>
      </c>
      <c r="C1981" s="171" t="s">
        <v>1061</v>
      </c>
      <c r="D1981" s="171"/>
      <c r="E1981" s="171" t="s">
        <v>20634</v>
      </c>
      <c r="F1981" s="171"/>
      <c r="G1981" s="171" t="s">
        <v>21600</v>
      </c>
      <c r="H1981" s="172" t="s">
        <v>21600</v>
      </c>
      <c r="I1981" s="173">
        <v>3800.0</v>
      </c>
      <c r="J1981" s="174">
        <v>1100.0</v>
      </c>
      <c r="K1981" s="179">
        <v>0.0</v>
      </c>
      <c r="L1981" s="178">
        <v>1100.0</v>
      </c>
      <c r="M1981" s="177">
        <v>0.0</v>
      </c>
      <c r="N1981" s="178">
        <v>0.0</v>
      </c>
      <c r="O1981" s="163"/>
      <c r="P1981" s="163"/>
      <c r="Q1981" s="163"/>
      <c r="R1981" s="163"/>
      <c r="S1981" s="163"/>
      <c r="T1981" s="163"/>
    </row>
    <row r="1982" ht="18.75" hidden="1" customHeight="1">
      <c r="A1982" s="182">
        <v>45827.02900274306</v>
      </c>
      <c r="B1982" s="171">
        <v>7472.0</v>
      </c>
      <c r="C1982" s="171" t="s">
        <v>1164</v>
      </c>
      <c r="D1982" s="171"/>
      <c r="E1982" s="171" t="s">
        <v>20634</v>
      </c>
      <c r="F1982" s="171"/>
      <c r="G1982" s="171"/>
      <c r="H1982" s="172"/>
      <c r="I1982" s="173">
        <v>3920.0</v>
      </c>
      <c r="J1982" s="174">
        <v>1260.0</v>
      </c>
      <c r="K1982" s="179">
        <v>0.0</v>
      </c>
      <c r="L1982" s="178">
        <v>0.0</v>
      </c>
      <c r="M1982" s="177">
        <v>1260.0</v>
      </c>
      <c r="N1982" s="178">
        <v>0.0</v>
      </c>
      <c r="O1982" s="163"/>
      <c r="P1982" s="163"/>
      <c r="Q1982" s="163"/>
      <c r="R1982" s="163"/>
      <c r="S1982" s="163"/>
      <c r="T1982" s="163"/>
    </row>
    <row r="1983" ht="18.75" hidden="1" customHeight="1">
      <c r="A1983" s="170">
        <v>45828.0</v>
      </c>
      <c r="B1983" s="171">
        <v>16167.0</v>
      </c>
      <c r="C1983" s="171" t="s">
        <v>3108</v>
      </c>
      <c r="D1983" s="171" t="s">
        <v>20687</v>
      </c>
      <c r="E1983" s="171">
        <v>8.0</v>
      </c>
      <c r="F1983" s="171" t="s">
        <v>21775</v>
      </c>
      <c r="G1983" s="171" t="s">
        <v>4937</v>
      </c>
      <c r="H1983" s="172" t="s">
        <v>20635</v>
      </c>
      <c r="I1983" s="173">
        <v>10640.0</v>
      </c>
      <c r="J1983" s="174">
        <v>620.0</v>
      </c>
      <c r="K1983" s="179">
        <v>620.0</v>
      </c>
      <c r="L1983" s="178"/>
      <c r="M1983" s="177"/>
      <c r="N1983" s="178"/>
      <c r="O1983" s="163"/>
      <c r="P1983" s="163"/>
      <c r="Q1983" s="163"/>
      <c r="R1983" s="163"/>
      <c r="S1983" s="163"/>
      <c r="T1983" s="163"/>
    </row>
    <row r="1984" ht="18.75" hidden="1" customHeight="1">
      <c r="A1984" s="170">
        <v>45828.0</v>
      </c>
      <c r="B1984" s="171">
        <v>16168.0</v>
      </c>
      <c r="C1984" s="171" t="s">
        <v>20882</v>
      </c>
      <c r="D1984" s="171" t="s">
        <v>20673</v>
      </c>
      <c r="E1984" s="171">
        <v>8.0</v>
      </c>
      <c r="F1984" s="171" t="s">
        <v>20700</v>
      </c>
      <c r="G1984" s="171" t="s">
        <v>6368</v>
      </c>
      <c r="H1984" s="172" t="s">
        <v>20635</v>
      </c>
      <c r="I1984" s="173">
        <v>13900.0</v>
      </c>
      <c r="J1984" s="174">
        <v>4060.0</v>
      </c>
      <c r="K1984" s="179">
        <v>4060.0</v>
      </c>
      <c r="L1984" s="178"/>
      <c r="M1984" s="177"/>
      <c r="N1984" s="178"/>
      <c r="O1984" s="163"/>
      <c r="P1984" s="163"/>
      <c r="Q1984" s="163"/>
      <c r="R1984" s="163"/>
      <c r="S1984" s="163"/>
      <c r="T1984" s="163"/>
    </row>
    <row r="1985" ht="18.75" hidden="1" customHeight="1">
      <c r="A1985" s="180">
        <v>45828.0</v>
      </c>
      <c r="B1985" s="171">
        <v>7488.0</v>
      </c>
      <c r="C1985" s="171" t="s">
        <v>4017</v>
      </c>
      <c r="D1985" s="171"/>
      <c r="E1985" s="171" t="s">
        <v>20634</v>
      </c>
      <c r="F1985" s="171"/>
      <c r="G1985" s="171" t="s">
        <v>4500</v>
      </c>
      <c r="H1985" s="172" t="s">
        <v>4500</v>
      </c>
      <c r="I1985" s="173">
        <v>3440.0</v>
      </c>
      <c r="J1985" s="174">
        <v>560.0</v>
      </c>
      <c r="K1985" s="179">
        <v>560.0</v>
      </c>
      <c r="L1985" s="178">
        <v>0.0</v>
      </c>
      <c r="M1985" s="177">
        <v>0.0</v>
      </c>
      <c r="N1985" s="178">
        <v>0.0</v>
      </c>
      <c r="O1985" s="163"/>
      <c r="P1985" s="163"/>
      <c r="Q1985" s="163"/>
      <c r="R1985" s="163"/>
      <c r="S1985" s="163"/>
      <c r="T1985" s="163"/>
    </row>
    <row r="1986" ht="18.75" hidden="1" customHeight="1">
      <c r="A1986" s="180">
        <v>45828.0</v>
      </c>
      <c r="B1986" s="171">
        <v>7489.0</v>
      </c>
      <c r="C1986" s="171" t="s">
        <v>4062</v>
      </c>
      <c r="D1986" s="171"/>
      <c r="E1986" s="171" t="s">
        <v>20634</v>
      </c>
      <c r="F1986" s="171"/>
      <c r="G1986" s="171"/>
      <c r="H1986" s="172"/>
      <c r="I1986" s="173">
        <v>4960.0</v>
      </c>
      <c r="J1986" s="174">
        <v>1180.0</v>
      </c>
      <c r="K1986" s="179">
        <v>1180.0</v>
      </c>
      <c r="L1986" s="178">
        <v>0.0</v>
      </c>
      <c r="M1986" s="177">
        <v>0.0</v>
      </c>
      <c r="N1986" s="178">
        <v>0.0</v>
      </c>
      <c r="O1986" s="163"/>
      <c r="P1986" s="163"/>
      <c r="Q1986" s="163"/>
      <c r="R1986" s="163"/>
      <c r="S1986" s="163"/>
      <c r="T1986" s="163"/>
    </row>
    <row r="1987" ht="18.75" hidden="1" customHeight="1">
      <c r="A1987" s="180">
        <v>45828.0</v>
      </c>
      <c r="B1987" s="171">
        <v>7490.0</v>
      </c>
      <c r="C1987" s="171" t="s">
        <v>4872</v>
      </c>
      <c r="D1987" s="171"/>
      <c r="E1987" s="171" t="s">
        <v>20634</v>
      </c>
      <c r="F1987" s="171"/>
      <c r="G1987" s="171"/>
      <c r="H1987" s="172"/>
      <c r="I1987" s="173">
        <v>2700.0</v>
      </c>
      <c r="J1987" s="174">
        <v>120.0</v>
      </c>
      <c r="K1987" s="179">
        <v>120.0</v>
      </c>
      <c r="L1987" s="178">
        <v>0.0</v>
      </c>
      <c r="M1987" s="177">
        <v>0.0</v>
      </c>
      <c r="N1987" s="178">
        <v>0.0</v>
      </c>
      <c r="O1987" s="163"/>
      <c r="P1987" s="163"/>
      <c r="Q1987" s="163"/>
      <c r="R1987" s="163"/>
      <c r="S1987" s="163"/>
      <c r="T1987" s="163"/>
    </row>
    <row r="1988" ht="18.75" hidden="1" customHeight="1">
      <c r="A1988" s="180">
        <v>45828.0</v>
      </c>
      <c r="B1988" s="171">
        <v>7491.0</v>
      </c>
      <c r="C1988" s="171" t="s">
        <v>4017</v>
      </c>
      <c r="D1988" s="171"/>
      <c r="E1988" s="171" t="s">
        <v>20634</v>
      </c>
      <c r="F1988" s="171"/>
      <c r="G1988" s="171" t="s">
        <v>4500</v>
      </c>
      <c r="H1988" s="172" t="s">
        <v>4500</v>
      </c>
      <c r="I1988" s="173">
        <v>3260.0</v>
      </c>
      <c r="J1988" s="174">
        <v>460.0</v>
      </c>
      <c r="K1988" s="179">
        <v>460.0</v>
      </c>
      <c r="L1988" s="178">
        <v>0.0</v>
      </c>
      <c r="M1988" s="177">
        <v>0.0</v>
      </c>
      <c r="N1988" s="178">
        <v>0.0</v>
      </c>
      <c r="O1988" s="163"/>
      <c r="P1988" s="163"/>
      <c r="Q1988" s="163"/>
      <c r="R1988" s="163"/>
      <c r="S1988" s="163"/>
      <c r="T1988" s="163"/>
    </row>
    <row r="1989" ht="18.75" hidden="1" customHeight="1">
      <c r="A1989" s="180">
        <v>45828.0</v>
      </c>
      <c r="B1989" s="171">
        <v>7492.0</v>
      </c>
      <c r="C1989" s="171" t="s">
        <v>744</v>
      </c>
      <c r="D1989" s="171"/>
      <c r="E1989" s="171" t="s">
        <v>20634</v>
      </c>
      <c r="F1989" s="171"/>
      <c r="G1989" s="171"/>
      <c r="H1989" s="172"/>
      <c r="I1989" s="173">
        <v>2760.0</v>
      </c>
      <c r="J1989" s="174">
        <v>240.0</v>
      </c>
      <c r="K1989" s="179">
        <v>240.0</v>
      </c>
      <c r="L1989" s="178">
        <v>0.0</v>
      </c>
      <c r="M1989" s="177">
        <v>0.0</v>
      </c>
      <c r="N1989" s="178">
        <v>0.0</v>
      </c>
      <c r="O1989" s="163"/>
      <c r="P1989" s="163"/>
      <c r="Q1989" s="163"/>
      <c r="R1989" s="163"/>
      <c r="S1989" s="163"/>
      <c r="T1989" s="163"/>
    </row>
    <row r="1990" ht="18.75" hidden="1" customHeight="1">
      <c r="A1990" s="180">
        <v>45828.0</v>
      </c>
      <c r="B1990" s="171">
        <v>7493.0</v>
      </c>
      <c r="C1990" s="171" t="s">
        <v>4138</v>
      </c>
      <c r="D1990" s="171"/>
      <c r="E1990" s="171" t="s">
        <v>20634</v>
      </c>
      <c r="F1990" s="171"/>
      <c r="G1990" s="171"/>
      <c r="H1990" s="172"/>
      <c r="I1990" s="173">
        <v>2920.0</v>
      </c>
      <c r="J1990" s="174">
        <v>160.0</v>
      </c>
      <c r="K1990" s="179">
        <v>0.0</v>
      </c>
      <c r="L1990" s="178">
        <v>160.0</v>
      </c>
      <c r="M1990" s="177">
        <v>0.0</v>
      </c>
      <c r="N1990" s="178">
        <v>0.0</v>
      </c>
      <c r="O1990" s="163"/>
      <c r="P1990" s="163"/>
      <c r="Q1990" s="163"/>
      <c r="R1990" s="163"/>
      <c r="S1990" s="163"/>
      <c r="T1990" s="163"/>
    </row>
    <row r="1991" ht="18.75" hidden="1" customHeight="1">
      <c r="A1991" s="180">
        <v>45828.0</v>
      </c>
      <c r="B1991" s="171">
        <v>7494.0</v>
      </c>
      <c r="C1991" s="171" t="s">
        <v>5697</v>
      </c>
      <c r="D1991" s="171"/>
      <c r="E1991" s="171" t="s">
        <v>20634</v>
      </c>
      <c r="F1991" s="171"/>
      <c r="G1991" s="171"/>
      <c r="H1991" s="172"/>
      <c r="I1991" s="173">
        <v>3720.0</v>
      </c>
      <c r="J1991" s="174">
        <v>680.0</v>
      </c>
      <c r="K1991" s="179">
        <v>0.0</v>
      </c>
      <c r="L1991" s="178">
        <v>0.0</v>
      </c>
      <c r="M1991" s="177">
        <v>0.0</v>
      </c>
      <c r="N1991" s="178">
        <v>680.0</v>
      </c>
      <c r="O1991" s="163"/>
      <c r="P1991" s="163"/>
      <c r="Q1991" s="163"/>
      <c r="R1991" s="163"/>
      <c r="S1991" s="163"/>
      <c r="T1991" s="163"/>
    </row>
    <row r="1992" ht="18.75" hidden="1" customHeight="1">
      <c r="A1992" s="180">
        <v>45828.0</v>
      </c>
      <c r="B1992" s="171">
        <v>7495.0</v>
      </c>
      <c r="C1992" s="171" t="s">
        <v>4111</v>
      </c>
      <c r="D1992" s="171"/>
      <c r="E1992" s="171" t="s">
        <v>20634</v>
      </c>
      <c r="F1992" s="171"/>
      <c r="G1992" s="171"/>
      <c r="H1992" s="172"/>
      <c r="I1992" s="173">
        <v>3600.0</v>
      </c>
      <c r="J1992" s="174">
        <v>1040.0</v>
      </c>
      <c r="K1992" s="179">
        <v>624.0</v>
      </c>
      <c r="L1992" s="178">
        <v>0.0</v>
      </c>
      <c r="M1992" s="177">
        <v>416.0</v>
      </c>
      <c r="N1992" s="178">
        <v>0.0</v>
      </c>
      <c r="O1992" s="163"/>
      <c r="P1992" s="163"/>
      <c r="Q1992" s="163"/>
      <c r="R1992" s="163"/>
      <c r="S1992" s="163"/>
      <c r="T1992" s="163"/>
    </row>
    <row r="1993" ht="18.75" hidden="1" customHeight="1">
      <c r="A1993" s="170">
        <v>45828.0</v>
      </c>
      <c r="B1993" s="171">
        <v>16169.0</v>
      </c>
      <c r="C1993" s="171" t="s">
        <v>20898</v>
      </c>
      <c r="D1993" s="171" t="s">
        <v>20687</v>
      </c>
      <c r="E1993" s="171">
        <v>8.0</v>
      </c>
      <c r="F1993" s="171" t="s">
        <v>20700</v>
      </c>
      <c r="G1993" s="171" t="s">
        <v>4615</v>
      </c>
      <c r="H1993" s="172" t="s">
        <v>20635</v>
      </c>
      <c r="I1993" s="173">
        <v>10980.0</v>
      </c>
      <c r="J1993" s="174">
        <v>960.0</v>
      </c>
      <c r="K1993" s="179">
        <v>960.0</v>
      </c>
      <c r="L1993" s="178"/>
      <c r="M1993" s="177"/>
      <c r="N1993" s="178"/>
      <c r="O1993" s="163"/>
      <c r="P1993" s="163"/>
      <c r="Q1993" s="163"/>
      <c r="R1993" s="163"/>
      <c r="S1993" s="163"/>
      <c r="T1993" s="163"/>
    </row>
    <row r="1994" ht="18.75" hidden="1" customHeight="1">
      <c r="A1994" s="170">
        <v>45828.0</v>
      </c>
      <c r="B1994" s="171">
        <v>16170.0</v>
      </c>
      <c r="C1994" s="171" t="s">
        <v>21014</v>
      </c>
      <c r="D1994" s="171" t="s">
        <v>20687</v>
      </c>
      <c r="E1994" s="171">
        <v>4.0</v>
      </c>
      <c r="F1994" s="171" t="s">
        <v>20979</v>
      </c>
      <c r="G1994" s="171" t="s">
        <v>21776</v>
      </c>
      <c r="H1994" s="172" t="s">
        <v>20635</v>
      </c>
      <c r="I1994" s="173">
        <v>12440.0</v>
      </c>
      <c r="J1994" s="174">
        <v>2660.0</v>
      </c>
      <c r="K1994" s="179">
        <v>2660.0</v>
      </c>
      <c r="L1994" s="178"/>
      <c r="M1994" s="177"/>
      <c r="N1994" s="178"/>
      <c r="O1994" s="163"/>
      <c r="P1994" s="163"/>
      <c r="Q1994" s="163"/>
      <c r="R1994" s="163"/>
      <c r="S1994" s="163"/>
      <c r="T1994" s="163"/>
    </row>
    <row r="1995" ht="18.75" hidden="1" customHeight="1">
      <c r="A1995" s="170">
        <v>45828.0</v>
      </c>
      <c r="B1995" s="171">
        <v>16171.0</v>
      </c>
      <c r="C1995" s="171" t="s">
        <v>20853</v>
      </c>
      <c r="D1995" s="171" t="s">
        <v>20687</v>
      </c>
      <c r="E1995" s="171">
        <v>8.0</v>
      </c>
      <c r="F1995" s="171" t="s">
        <v>20801</v>
      </c>
      <c r="G1995" s="171" t="s">
        <v>5850</v>
      </c>
      <c r="H1995" s="172" t="s">
        <v>20635</v>
      </c>
      <c r="I1995" s="173">
        <v>15760.0</v>
      </c>
      <c r="J1995" s="174">
        <v>5740.0</v>
      </c>
      <c r="K1995" s="179">
        <v>5740.0</v>
      </c>
      <c r="L1995" s="178"/>
      <c r="M1995" s="177"/>
      <c r="N1995" s="178"/>
      <c r="O1995" s="163"/>
      <c r="P1995" s="163"/>
      <c r="Q1995" s="163"/>
      <c r="R1995" s="163"/>
      <c r="S1995" s="163"/>
      <c r="T1995" s="163"/>
    </row>
    <row r="1996" ht="18.75" hidden="1" customHeight="1">
      <c r="A1996" s="170">
        <v>45828.0</v>
      </c>
      <c r="B1996" s="171">
        <v>16172.0</v>
      </c>
      <c r="C1996" s="171" t="s">
        <v>20893</v>
      </c>
      <c r="D1996" s="171" t="s">
        <v>20687</v>
      </c>
      <c r="E1996" s="171">
        <v>8.0</v>
      </c>
      <c r="F1996" s="171" t="s">
        <v>20801</v>
      </c>
      <c r="G1996" s="171" t="s">
        <v>21729</v>
      </c>
      <c r="H1996" s="172" t="s">
        <v>20635</v>
      </c>
      <c r="I1996" s="173">
        <v>13960.0</v>
      </c>
      <c r="J1996" s="174">
        <v>3940.0</v>
      </c>
      <c r="K1996" s="179">
        <v>3940.0</v>
      </c>
      <c r="L1996" s="178"/>
      <c r="M1996" s="177"/>
      <c r="N1996" s="178"/>
      <c r="O1996" s="163"/>
      <c r="P1996" s="163"/>
      <c r="Q1996" s="163"/>
      <c r="R1996" s="163"/>
      <c r="S1996" s="163"/>
      <c r="T1996" s="163"/>
    </row>
    <row r="1997" ht="18.75" hidden="1" customHeight="1">
      <c r="A1997" s="170">
        <v>45828.0</v>
      </c>
      <c r="B1997" s="171">
        <v>16173.0</v>
      </c>
      <c r="C1997" s="171" t="s">
        <v>21014</v>
      </c>
      <c r="D1997" s="171" t="s">
        <v>20687</v>
      </c>
      <c r="E1997" s="171">
        <v>4.0</v>
      </c>
      <c r="F1997" s="171" t="s">
        <v>21153</v>
      </c>
      <c r="G1997" s="171" t="s">
        <v>21777</v>
      </c>
      <c r="H1997" s="172" t="s">
        <v>20635</v>
      </c>
      <c r="I1997" s="173">
        <v>12820.0</v>
      </c>
      <c r="J1997" s="174">
        <v>3040.0</v>
      </c>
      <c r="K1997" s="179">
        <v>3040.0</v>
      </c>
      <c r="L1997" s="178"/>
      <c r="M1997" s="177"/>
      <c r="N1997" s="178"/>
      <c r="O1997" s="163"/>
      <c r="P1997" s="163"/>
      <c r="Q1997" s="163"/>
      <c r="R1997" s="163"/>
      <c r="S1997" s="163"/>
      <c r="T1997" s="163"/>
    </row>
    <row r="1998" ht="18.75" hidden="1" customHeight="1">
      <c r="A1998" s="170">
        <v>45828.0</v>
      </c>
      <c r="B1998" s="171">
        <v>16174.0</v>
      </c>
      <c r="C1998" s="171" t="s">
        <v>21778</v>
      </c>
      <c r="D1998" s="171" t="s">
        <v>20659</v>
      </c>
      <c r="E1998" s="171">
        <v>12.0</v>
      </c>
      <c r="F1998" s="171" t="s">
        <v>20936</v>
      </c>
      <c r="G1998" s="171" t="s">
        <v>4337</v>
      </c>
      <c r="H1998" s="172" t="s">
        <v>20635</v>
      </c>
      <c r="I1998" s="173">
        <v>10420.0</v>
      </c>
      <c r="J1998" s="174">
        <v>10420.0</v>
      </c>
      <c r="K1998" s="179">
        <v>10420.0</v>
      </c>
      <c r="L1998" s="178"/>
      <c r="M1998" s="177"/>
      <c r="N1998" s="178"/>
      <c r="O1998" s="163"/>
      <c r="P1998" s="163"/>
      <c r="Q1998" s="163"/>
      <c r="R1998" s="163"/>
      <c r="S1998" s="163"/>
      <c r="T1998" s="163"/>
    </row>
    <row r="1999" ht="18.75" hidden="1" customHeight="1">
      <c r="A1999" s="170">
        <v>45828.0</v>
      </c>
      <c r="B1999" s="171">
        <v>16175.0</v>
      </c>
      <c r="C1999" s="171" t="s">
        <v>21779</v>
      </c>
      <c r="D1999" s="171" t="s">
        <v>20673</v>
      </c>
      <c r="E1999" s="171">
        <v>4.0</v>
      </c>
      <c r="F1999" s="171" t="s">
        <v>21020</v>
      </c>
      <c r="G1999" s="171" t="s">
        <v>21780</v>
      </c>
      <c r="H1999" s="172" t="s">
        <v>20638</v>
      </c>
      <c r="I1999" s="173">
        <v>13520.0</v>
      </c>
      <c r="J1999" s="174">
        <v>3960.0</v>
      </c>
      <c r="K1999" s="179"/>
      <c r="L1999" s="178"/>
      <c r="M1999" s="177"/>
      <c r="N1999" s="178">
        <v>3960.0</v>
      </c>
      <c r="O1999" s="163"/>
      <c r="P1999" s="163"/>
      <c r="Q1999" s="163"/>
      <c r="R1999" s="163"/>
      <c r="S1999" s="163"/>
      <c r="T1999" s="163"/>
    </row>
    <row r="2000" ht="18.75" hidden="1" customHeight="1">
      <c r="A2000" s="170">
        <v>45828.0</v>
      </c>
      <c r="B2000" s="171">
        <v>16176.0</v>
      </c>
      <c r="C2000" s="171" t="s">
        <v>21257</v>
      </c>
      <c r="D2000" s="171" t="s">
        <v>20673</v>
      </c>
      <c r="E2000" s="171">
        <v>6.0</v>
      </c>
      <c r="F2000" s="171" t="s">
        <v>20754</v>
      </c>
      <c r="G2000" s="171" t="s">
        <v>4780</v>
      </c>
      <c r="H2000" s="172" t="s">
        <v>20635</v>
      </c>
      <c r="I2000" s="173">
        <v>10680.0</v>
      </c>
      <c r="J2000" s="174">
        <v>860.0</v>
      </c>
      <c r="K2000" s="179">
        <v>860.0</v>
      </c>
      <c r="L2000" s="178"/>
      <c r="M2000" s="177"/>
      <c r="N2000" s="178"/>
      <c r="O2000" s="163"/>
      <c r="P2000" s="163"/>
      <c r="Q2000" s="163"/>
      <c r="R2000" s="163"/>
      <c r="S2000" s="163"/>
      <c r="T2000" s="163"/>
    </row>
    <row r="2001" ht="18.75" hidden="1" customHeight="1">
      <c r="A2001" s="170">
        <v>45828.0</v>
      </c>
      <c r="B2001" s="171">
        <v>16177.0</v>
      </c>
      <c r="C2001" s="171" t="s">
        <v>2781</v>
      </c>
      <c r="D2001" s="171" t="s">
        <v>20673</v>
      </c>
      <c r="E2001" s="171">
        <v>8.0</v>
      </c>
      <c r="F2001" s="171" t="s">
        <v>20700</v>
      </c>
      <c r="G2001" s="171" t="s">
        <v>4869</v>
      </c>
      <c r="H2001" s="172" t="s">
        <v>20635</v>
      </c>
      <c r="I2001" s="173">
        <v>15760.0</v>
      </c>
      <c r="J2001" s="174">
        <v>5920.0</v>
      </c>
      <c r="K2001" s="179">
        <v>5920.0</v>
      </c>
      <c r="L2001" s="178"/>
      <c r="M2001" s="177"/>
      <c r="N2001" s="178"/>
      <c r="O2001" s="163"/>
      <c r="P2001" s="163"/>
      <c r="Q2001" s="163"/>
      <c r="R2001" s="163"/>
      <c r="S2001" s="163"/>
      <c r="T2001" s="163"/>
    </row>
    <row r="2002" ht="18.75" hidden="1" customHeight="1">
      <c r="A2002" s="170">
        <v>45828.0</v>
      </c>
      <c r="B2002" s="171">
        <v>16178.0</v>
      </c>
      <c r="C2002" s="171" t="s">
        <v>4476</v>
      </c>
      <c r="D2002" s="171" t="s">
        <v>20673</v>
      </c>
      <c r="E2002" s="171" t="s">
        <v>132</v>
      </c>
      <c r="F2002" s="171" t="s">
        <v>20776</v>
      </c>
      <c r="G2002" s="171" t="s">
        <v>4639</v>
      </c>
      <c r="H2002" s="172" t="s">
        <v>20635</v>
      </c>
      <c r="I2002" s="173">
        <v>11840.0</v>
      </c>
      <c r="J2002" s="174">
        <v>1680.0</v>
      </c>
      <c r="K2002" s="179">
        <v>1680.0</v>
      </c>
      <c r="L2002" s="178"/>
      <c r="M2002" s="177"/>
      <c r="N2002" s="178"/>
      <c r="O2002" s="163"/>
      <c r="P2002" s="163"/>
      <c r="Q2002" s="163"/>
      <c r="R2002" s="163"/>
      <c r="S2002" s="163"/>
      <c r="T2002" s="163"/>
    </row>
    <row r="2003" ht="18.75" hidden="1" customHeight="1">
      <c r="A2003" s="170">
        <v>45828.0</v>
      </c>
      <c r="B2003" s="171">
        <v>16179.0</v>
      </c>
      <c r="C2003" s="171" t="s">
        <v>20751</v>
      </c>
      <c r="D2003" s="171" t="s">
        <v>20673</v>
      </c>
      <c r="E2003" s="171">
        <v>8.0</v>
      </c>
      <c r="F2003" s="171" t="s">
        <v>20968</v>
      </c>
      <c r="G2003" s="171" t="s">
        <v>21781</v>
      </c>
      <c r="H2003" s="172" t="s">
        <v>20635</v>
      </c>
      <c r="I2003" s="173">
        <v>11300.0</v>
      </c>
      <c r="J2003" s="174">
        <v>1460.0</v>
      </c>
      <c r="K2003" s="179">
        <v>1460.0</v>
      </c>
      <c r="L2003" s="178"/>
      <c r="M2003" s="177"/>
      <c r="N2003" s="178"/>
      <c r="O2003" s="163"/>
      <c r="P2003" s="163"/>
      <c r="Q2003" s="163"/>
      <c r="R2003" s="163"/>
      <c r="S2003" s="163"/>
      <c r="T2003" s="163"/>
    </row>
    <row r="2004" ht="18.75" hidden="1" customHeight="1">
      <c r="A2004" s="170">
        <v>45828.0</v>
      </c>
      <c r="B2004" s="171">
        <v>16180.0</v>
      </c>
      <c r="C2004" s="171" t="s">
        <v>829</v>
      </c>
      <c r="D2004" s="171" t="s">
        <v>20673</v>
      </c>
      <c r="E2004" s="171">
        <v>8.0</v>
      </c>
      <c r="F2004" s="171" t="s">
        <v>20856</v>
      </c>
      <c r="G2004" s="171" t="s">
        <v>4473</v>
      </c>
      <c r="H2004" s="172" t="s">
        <v>20635</v>
      </c>
      <c r="I2004" s="173">
        <v>12020.0</v>
      </c>
      <c r="J2004" s="174">
        <v>2180.0</v>
      </c>
      <c r="K2004" s="179">
        <v>2180.0</v>
      </c>
      <c r="L2004" s="178"/>
      <c r="M2004" s="177"/>
      <c r="N2004" s="178"/>
      <c r="O2004" s="163"/>
      <c r="P2004" s="163"/>
      <c r="Q2004" s="163"/>
      <c r="R2004" s="163"/>
      <c r="S2004" s="163"/>
      <c r="T2004" s="163"/>
    </row>
    <row r="2005" ht="18.75" hidden="1" customHeight="1">
      <c r="A2005" s="170">
        <v>45828.0</v>
      </c>
      <c r="B2005" s="171">
        <v>16181.0</v>
      </c>
      <c r="C2005" s="171" t="s">
        <v>2802</v>
      </c>
      <c r="D2005" s="171" t="s">
        <v>20695</v>
      </c>
      <c r="E2005" s="171">
        <v>8.0</v>
      </c>
      <c r="F2005" s="171" t="s">
        <v>21594</v>
      </c>
      <c r="G2005" s="171" t="s">
        <v>21782</v>
      </c>
      <c r="H2005" s="172" t="s">
        <v>20638</v>
      </c>
      <c r="I2005" s="173">
        <v>15640.0</v>
      </c>
      <c r="J2005" s="174">
        <v>5940.0</v>
      </c>
      <c r="K2005" s="179"/>
      <c r="L2005" s="178"/>
      <c r="M2005" s="177"/>
      <c r="N2005" s="177">
        <v>5940.0</v>
      </c>
      <c r="O2005" s="163"/>
      <c r="P2005" s="163"/>
      <c r="Q2005" s="163"/>
      <c r="R2005" s="163"/>
      <c r="S2005" s="163"/>
      <c r="T2005" s="163"/>
    </row>
    <row r="2006" ht="18.75" hidden="1" customHeight="1">
      <c r="A2006" s="170">
        <v>45828.0</v>
      </c>
      <c r="B2006" s="171">
        <v>16182.0</v>
      </c>
      <c r="C2006" s="171" t="s">
        <v>731</v>
      </c>
      <c r="D2006" s="171" t="s">
        <v>20695</v>
      </c>
      <c r="E2006" s="171">
        <v>14.0</v>
      </c>
      <c r="F2006" s="171" t="s">
        <v>20715</v>
      </c>
      <c r="G2006" s="171" t="s">
        <v>4021</v>
      </c>
      <c r="H2006" s="172" t="s">
        <v>20635</v>
      </c>
      <c r="I2006" s="173">
        <v>13340.0</v>
      </c>
      <c r="J2006" s="174">
        <v>3620.0</v>
      </c>
      <c r="K2006" s="179">
        <v>3620.0</v>
      </c>
      <c r="L2006" s="178"/>
      <c r="M2006" s="177"/>
      <c r="N2006" s="178"/>
      <c r="O2006" s="163"/>
      <c r="P2006" s="163"/>
      <c r="Q2006" s="163"/>
      <c r="R2006" s="163"/>
      <c r="S2006" s="163"/>
      <c r="T2006" s="163"/>
    </row>
    <row r="2007" ht="18.75" hidden="1" customHeight="1">
      <c r="A2007" s="180">
        <v>45828.0</v>
      </c>
      <c r="B2007" s="171">
        <v>7496.0</v>
      </c>
      <c r="C2007" s="171" t="s">
        <v>744</v>
      </c>
      <c r="D2007" s="171"/>
      <c r="E2007" s="171" t="s">
        <v>20634</v>
      </c>
      <c r="F2007" s="171"/>
      <c r="G2007" s="171"/>
      <c r="H2007" s="172"/>
      <c r="I2007" s="173">
        <v>2860.0</v>
      </c>
      <c r="J2007" s="174">
        <v>340.0</v>
      </c>
      <c r="K2007" s="179">
        <v>340.0</v>
      </c>
      <c r="L2007" s="178">
        <v>0.0</v>
      </c>
      <c r="M2007" s="177">
        <v>0.0</v>
      </c>
      <c r="N2007" s="178">
        <v>0.0</v>
      </c>
      <c r="O2007" s="163"/>
      <c r="P2007" s="163"/>
      <c r="Q2007" s="163"/>
      <c r="R2007" s="163"/>
      <c r="S2007" s="163"/>
      <c r="T2007" s="163"/>
    </row>
    <row r="2008" ht="18.75" hidden="1" customHeight="1">
      <c r="A2008" s="180">
        <v>45828.0</v>
      </c>
      <c r="B2008" s="171">
        <v>7497.0</v>
      </c>
      <c r="C2008" s="171"/>
      <c r="D2008" s="171"/>
      <c r="E2008" s="171" t="s">
        <v>20634</v>
      </c>
      <c r="F2008" s="171"/>
      <c r="G2008" s="171"/>
      <c r="H2008" s="172"/>
      <c r="I2008" s="173"/>
      <c r="J2008" s="174">
        <v>0.0</v>
      </c>
      <c r="K2008" s="179">
        <v>0.0</v>
      </c>
      <c r="L2008" s="178">
        <v>0.0</v>
      </c>
      <c r="M2008" s="177">
        <v>0.0</v>
      </c>
      <c r="N2008" s="178">
        <v>0.0</v>
      </c>
      <c r="O2008" s="163"/>
      <c r="P2008" s="163"/>
      <c r="Q2008" s="163"/>
      <c r="R2008" s="163"/>
      <c r="S2008" s="163"/>
      <c r="T2008" s="163"/>
    </row>
    <row r="2009" ht="18.75" hidden="1" customHeight="1">
      <c r="A2009" s="180">
        <v>45828.0</v>
      </c>
      <c r="B2009" s="171">
        <v>7498.0</v>
      </c>
      <c r="C2009" s="171" t="s">
        <v>5705</v>
      </c>
      <c r="D2009" s="171"/>
      <c r="E2009" s="171" t="s">
        <v>20634</v>
      </c>
      <c r="F2009" s="171"/>
      <c r="G2009" s="171" t="s">
        <v>21783</v>
      </c>
      <c r="H2009" s="172" t="s">
        <v>21783</v>
      </c>
      <c r="I2009" s="173">
        <v>4600.0</v>
      </c>
      <c r="J2009" s="174">
        <v>860.0</v>
      </c>
      <c r="K2009" s="179">
        <v>860.0</v>
      </c>
      <c r="L2009" s="178">
        <v>0.0</v>
      </c>
      <c r="M2009" s="177">
        <v>0.0</v>
      </c>
      <c r="N2009" s="178">
        <v>0.0</v>
      </c>
      <c r="O2009" s="163"/>
      <c r="P2009" s="163"/>
      <c r="Q2009" s="163"/>
      <c r="R2009" s="163"/>
      <c r="S2009" s="163"/>
      <c r="T2009" s="163"/>
    </row>
    <row r="2010" ht="18.75" hidden="1" customHeight="1">
      <c r="A2010" s="170">
        <v>45828.0</v>
      </c>
      <c r="B2010" s="171">
        <v>16183.0</v>
      </c>
      <c r="C2010" s="171" t="s">
        <v>21784</v>
      </c>
      <c r="D2010" s="171" t="s">
        <v>20695</v>
      </c>
      <c r="E2010" s="171">
        <v>8.0</v>
      </c>
      <c r="F2010" s="171" t="s">
        <v>20711</v>
      </c>
      <c r="G2010" s="171" t="s">
        <v>21785</v>
      </c>
      <c r="H2010" s="172" t="s">
        <v>20635</v>
      </c>
      <c r="I2010" s="173">
        <v>15460.0</v>
      </c>
      <c r="J2010" s="174">
        <v>5760.0</v>
      </c>
      <c r="K2010" s="179">
        <v>5760.0</v>
      </c>
      <c r="L2010" s="178"/>
      <c r="M2010" s="177"/>
      <c r="N2010" s="178"/>
      <c r="O2010" s="163"/>
      <c r="P2010" s="163"/>
      <c r="Q2010" s="163"/>
      <c r="R2010" s="163"/>
      <c r="S2010" s="163"/>
      <c r="T2010" s="163"/>
    </row>
    <row r="2011" ht="18.75" hidden="1" customHeight="1">
      <c r="A2011" s="170">
        <v>45828.0</v>
      </c>
      <c r="B2011" s="171">
        <v>16184.0</v>
      </c>
      <c r="C2011" s="171" t="s">
        <v>3322</v>
      </c>
      <c r="D2011" s="171" t="s">
        <v>20659</v>
      </c>
      <c r="E2011" s="171">
        <v>8.0</v>
      </c>
      <c r="F2011" s="171" t="s">
        <v>21262</v>
      </c>
      <c r="G2011" s="171" t="s">
        <v>4516</v>
      </c>
      <c r="H2011" s="172" t="s">
        <v>20635</v>
      </c>
      <c r="I2011" s="173">
        <v>11100.0</v>
      </c>
      <c r="J2011" s="174">
        <v>11100.0</v>
      </c>
      <c r="K2011" s="179">
        <v>11100.0</v>
      </c>
      <c r="L2011" s="178"/>
      <c r="M2011" s="177"/>
      <c r="N2011" s="178"/>
      <c r="O2011" s="163"/>
      <c r="P2011" s="163"/>
      <c r="Q2011" s="163"/>
      <c r="R2011" s="163"/>
      <c r="S2011" s="163"/>
      <c r="T2011" s="163"/>
    </row>
    <row r="2012" ht="18.75" hidden="1" customHeight="1">
      <c r="A2012" s="170">
        <v>45828.0</v>
      </c>
      <c r="B2012" s="171">
        <v>16185.0</v>
      </c>
      <c r="C2012" s="171" t="s">
        <v>14229</v>
      </c>
      <c r="D2012" s="171" t="s">
        <v>20659</v>
      </c>
      <c r="E2012" s="171">
        <v>8.0</v>
      </c>
      <c r="F2012" s="171" t="s">
        <v>21138</v>
      </c>
      <c r="G2012" s="171" t="s">
        <v>4098</v>
      </c>
      <c r="H2012" s="172" t="s">
        <v>20635</v>
      </c>
      <c r="I2012" s="173">
        <v>11040.0</v>
      </c>
      <c r="J2012" s="174">
        <v>11040.0</v>
      </c>
      <c r="K2012" s="179">
        <v>11040.0</v>
      </c>
      <c r="L2012" s="178"/>
      <c r="M2012" s="177"/>
      <c r="N2012" s="178"/>
      <c r="O2012" s="163"/>
      <c r="P2012" s="163"/>
      <c r="Q2012" s="163"/>
      <c r="R2012" s="163"/>
      <c r="S2012" s="163"/>
      <c r="T2012" s="163"/>
    </row>
    <row r="2013" ht="18.75" hidden="1" customHeight="1">
      <c r="A2013" s="170">
        <v>45828.0</v>
      </c>
      <c r="B2013" s="171">
        <v>16186.0</v>
      </c>
      <c r="C2013" s="171" t="s">
        <v>21786</v>
      </c>
      <c r="D2013" s="171" t="s">
        <v>20659</v>
      </c>
      <c r="E2013" s="171">
        <v>8.0</v>
      </c>
      <c r="F2013" s="171" t="s">
        <v>20699</v>
      </c>
      <c r="G2013" s="171" t="s">
        <v>21787</v>
      </c>
      <c r="H2013" s="172" t="s">
        <v>20635</v>
      </c>
      <c r="I2013" s="173">
        <v>13340.0</v>
      </c>
      <c r="J2013" s="174">
        <v>13340.0</v>
      </c>
      <c r="K2013" s="179">
        <v>13340.0</v>
      </c>
      <c r="L2013" s="178"/>
      <c r="M2013" s="177"/>
      <c r="N2013" s="178"/>
      <c r="O2013" s="163"/>
      <c r="P2013" s="163"/>
      <c r="Q2013" s="163"/>
      <c r="R2013" s="163"/>
      <c r="S2013" s="163"/>
      <c r="T2013" s="163"/>
    </row>
    <row r="2014" ht="18.75" hidden="1" customHeight="1">
      <c r="A2014" s="170">
        <v>45828.0</v>
      </c>
      <c r="B2014" s="171">
        <v>16187.0</v>
      </c>
      <c r="C2014" s="171" t="s">
        <v>21409</v>
      </c>
      <c r="D2014" s="171" t="s">
        <v>20695</v>
      </c>
      <c r="E2014" s="171">
        <v>8.0</v>
      </c>
      <c r="F2014" s="171" t="s">
        <v>20977</v>
      </c>
      <c r="G2014" s="171" t="s">
        <v>4859</v>
      </c>
      <c r="H2014" s="172" t="s">
        <v>20635</v>
      </c>
      <c r="I2014" s="173">
        <v>13560.0</v>
      </c>
      <c r="J2014" s="174">
        <v>3860.0</v>
      </c>
      <c r="K2014" s="179">
        <v>3860.0</v>
      </c>
      <c r="L2014" s="178"/>
      <c r="M2014" s="177"/>
      <c r="N2014" s="178"/>
      <c r="O2014" s="163"/>
      <c r="P2014" s="163"/>
      <c r="Q2014" s="163"/>
      <c r="R2014" s="163"/>
      <c r="S2014" s="163"/>
      <c r="T2014" s="163"/>
    </row>
    <row r="2015" ht="18.75" hidden="1" customHeight="1">
      <c r="A2015" s="180">
        <v>45828.0</v>
      </c>
      <c r="B2015" s="171">
        <v>7569.0</v>
      </c>
      <c r="C2015" s="171" t="s">
        <v>6275</v>
      </c>
      <c r="D2015" s="171"/>
      <c r="E2015" s="171" t="s">
        <v>20634</v>
      </c>
      <c r="F2015" s="171"/>
      <c r="G2015" s="171"/>
      <c r="H2015" s="172"/>
      <c r="I2015" s="173">
        <v>3320.0</v>
      </c>
      <c r="J2015" s="174">
        <v>980.0</v>
      </c>
      <c r="K2015" s="179">
        <v>980.0</v>
      </c>
      <c r="L2015" s="178">
        <v>0.0</v>
      </c>
      <c r="M2015" s="177">
        <v>0.0</v>
      </c>
      <c r="N2015" s="178">
        <v>0.0</v>
      </c>
      <c r="O2015" s="163"/>
      <c r="P2015" s="163"/>
      <c r="Q2015" s="163"/>
      <c r="R2015" s="163"/>
      <c r="S2015" s="163"/>
      <c r="T2015" s="163"/>
    </row>
    <row r="2016" ht="18.75" hidden="1" customHeight="1">
      <c r="A2016" s="182">
        <v>45828.028999490736</v>
      </c>
      <c r="B2016" s="171">
        <v>7487.0</v>
      </c>
      <c r="C2016" s="171" t="s">
        <v>744</v>
      </c>
      <c r="D2016" s="171"/>
      <c r="E2016" s="171" t="s">
        <v>20634</v>
      </c>
      <c r="F2016" s="171"/>
      <c r="G2016" s="171"/>
      <c r="H2016" s="172"/>
      <c r="I2016" s="173">
        <v>3100.0</v>
      </c>
      <c r="J2016" s="174">
        <v>580.0</v>
      </c>
      <c r="K2016" s="179">
        <v>580.0</v>
      </c>
      <c r="L2016" s="178">
        <v>0.0</v>
      </c>
      <c r="M2016" s="177">
        <v>0.0</v>
      </c>
      <c r="N2016" s="178">
        <v>0.0</v>
      </c>
      <c r="O2016" s="163"/>
      <c r="P2016" s="163"/>
      <c r="Q2016" s="163"/>
      <c r="R2016" s="163"/>
      <c r="S2016" s="163"/>
      <c r="T2016" s="163"/>
    </row>
    <row r="2017" ht="18.75" hidden="1" customHeight="1">
      <c r="A2017" s="170">
        <v>45831.0</v>
      </c>
      <c r="B2017" s="171">
        <v>16188.0</v>
      </c>
      <c r="C2017" s="171" t="s">
        <v>21737</v>
      </c>
      <c r="D2017" s="171" t="s">
        <v>20687</v>
      </c>
      <c r="E2017" s="171">
        <v>8.0</v>
      </c>
      <c r="F2017" s="171" t="s">
        <v>20806</v>
      </c>
      <c r="G2017" s="171" t="s">
        <v>21788</v>
      </c>
      <c r="H2017" s="172" t="s">
        <v>20635</v>
      </c>
      <c r="I2017" s="173">
        <v>13120.0</v>
      </c>
      <c r="J2017" s="174">
        <v>3100.0</v>
      </c>
      <c r="K2017" s="179">
        <v>3100.0</v>
      </c>
      <c r="L2017" s="178"/>
      <c r="M2017" s="177"/>
      <c r="N2017" s="178"/>
      <c r="O2017" s="163"/>
      <c r="P2017" s="163"/>
      <c r="Q2017" s="163"/>
      <c r="R2017" s="163"/>
      <c r="S2017" s="163"/>
      <c r="T2017" s="163"/>
    </row>
    <row r="2018" ht="18.75" hidden="1" customHeight="1">
      <c r="A2018" s="170">
        <v>45831.0</v>
      </c>
      <c r="B2018" s="171">
        <v>16189.0</v>
      </c>
      <c r="C2018" s="171" t="s">
        <v>731</v>
      </c>
      <c r="D2018" s="171" t="s">
        <v>20695</v>
      </c>
      <c r="E2018" s="171">
        <v>14.0</v>
      </c>
      <c r="F2018" s="171" t="s">
        <v>20793</v>
      </c>
      <c r="G2018" s="171" t="s">
        <v>4503</v>
      </c>
      <c r="H2018" s="172" t="s">
        <v>20635</v>
      </c>
      <c r="I2018" s="173">
        <v>11840.0</v>
      </c>
      <c r="J2018" s="174">
        <v>2120.0</v>
      </c>
      <c r="K2018" s="179">
        <v>2120.0</v>
      </c>
      <c r="L2018" s="178"/>
      <c r="M2018" s="177"/>
      <c r="N2018" s="178"/>
      <c r="O2018" s="163"/>
      <c r="P2018" s="163"/>
      <c r="Q2018" s="163"/>
      <c r="R2018" s="163"/>
      <c r="S2018" s="163"/>
      <c r="T2018" s="163"/>
    </row>
    <row r="2019" ht="18.75" hidden="1" customHeight="1">
      <c r="A2019" s="180">
        <v>45831.0</v>
      </c>
      <c r="B2019" s="171">
        <v>7501.0</v>
      </c>
      <c r="C2019" s="171" t="s">
        <v>4110</v>
      </c>
      <c r="D2019" s="171"/>
      <c r="E2019" s="171" t="s">
        <v>20634</v>
      </c>
      <c r="F2019" s="171"/>
      <c r="G2019" s="171"/>
      <c r="H2019" s="172"/>
      <c r="I2019" s="173">
        <v>3300.0</v>
      </c>
      <c r="J2019" s="174">
        <v>240.0</v>
      </c>
      <c r="K2019" s="179">
        <v>0.0</v>
      </c>
      <c r="L2019" s="178">
        <v>0.0</v>
      </c>
      <c r="M2019" s="177">
        <v>240.0</v>
      </c>
      <c r="N2019" s="178">
        <v>0.0</v>
      </c>
      <c r="O2019" s="163"/>
      <c r="P2019" s="163"/>
      <c r="Q2019" s="163"/>
      <c r="R2019" s="163"/>
      <c r="S2019" s="163"/>
      <c r="T2019" s="163"/>
    </row>
    <row r="2020" ht="18.75" hidden="1" customHeight="1">
      <c r="A2020" s="170">
        <v>45831.0</v>
      </c>
      <c r="B2020" s="171">
        <v>16190.0</v>
      </c>
      <c r="C2020" s="171" t="s">
        <v>20892</v>
      </c>
      <c r="D2020" s="171" t="s">
        <v>20695</v>
      </c>
      <c r="E2020" s="171">
        <v>14.0</v>
      </c>
      <c r="F2020" s="171" t="s">
        <v>20911</v>
      </c>
      <c r="G2020" s="171" t="s">
        <v>4576</v>
      </c>
      <c r="H2020" s="172" t="s">
        <v>20635</v>
      </c>
      <c r="I2020" s="173">
        <v>10820.0</v>
      </c>
      <c r="J2020" s="174">
        <v>1100.0</v>
      </c>
      <c r="K2020" s="179">
        <v>1100.0</v>
      </c>
      <c r="L2020" s="178"/>
      <c r="M2020" s="177"/>
      <c r="N2020" s="178"/>
      <c r="O2020" s="163"/>
      <c r="P2020" s="163"/>
      <c r="Q2020" s="163"/>
      <c r="R2020" s="163"/>
      <c r="S2020" s="163"/>
      <c r="T2020" s="163"/>
    </row>
    <row r="2021" ht="18.75" hidden="1" customHeight="1">
      <c r="A2021" s="170">
        <v>45831.0</v>
      </c>
      <c r="B2021" s="171">
        <v>16191.0</v>
      </c>
      <c r="C2021" s="171" t="s">
        <v>21789</v>
      </c>
      <c r="D2021" s="171" t="s">
        <v>20673</v>
      </c>
      <c r="E2021" s="171">
        <v>5.0</v>
      </c>
      <c r="F2021" s="171" t="s">
        <v>20784</v>
      </c>
      <c r="G2021" s="171" t="s">
        <v>21790</v>
      </c>
      <c r="H2021" s="172" t="s">
        <v>20635</v>
      </c>
      <c r="I2021" s="173">
        <v>10340.0</v>
      </c>
      <c r="J2021" s="174">
        <v>720.0</v>
      </c>
      <c r="K2021" s="179">
        <v>720.0</v>
      </c>
      <c r="L2021" s="178"/>
      <c r="M2021" s="177"/>
      <c r="N2021" s="178"/>
      <c r="O2021" s="163"/>
      <c r="P2021" s="163"/>
      <c r="Q2021" s="163"/>
      <c r="R2021" s="163"/>
      <c r="S2021" s="163"/>
      <c r="T2021" s="163"/>
    </row>
    <row r="2022" ht="18.75" hidden="1" customHeight="1">
      <c r="A2022" s="170">
        <v>45831.0</v>
      </c>
      <c r="B2022" s="171">
        <v>16192.0</v>
      </c>
      <c r="C2022" s="171" t="s">
        <v>20760</v>
      </c>
      <c r="D2022" s="171" t="s">
        <v>20659</v>
      </c>
      <c r="E2022" s="171">
        <v>8.0</v>
      </c>
      <c r="F2022" s="171" t="s">
        <v>20735</v>
      </c>
      <c r="G2022" s="171" t="s">
        <v>4113</v>
      </c>
      <c r="H2022" s="172" t="s">
        <v>20635</v>
      </c>
      <c r="I2022" s="173">
        <v>12020.0</v>
      </c>
      <c r="J2022" s="174">
        <v>12020.0</v>
      </c>
      <c r="K2022" s="179">
        <v>12020.0</v>
      </c>
      <c r="L2022" s="178"/>
      <c r="M2022" s="177"/>
      <c r="N2022" s="178"/>
      <c r="O2022" s="163"/>
      <c r="P2022" s="163"/>
      <c r="Q2022" s="163"/>
      <c r="R2022" s="163"/>
      <c r="S2022" s="163"/>
      <c r="T2022" s="163"/>
    </row>
    <row r="2023" ht="18.75" hidden="1" customHeight="1">
      <c r="A2023" s="170">
        <v>45831.0</v>
      </c>
      <c r="B2023" s="171">
        <v>16193.0</v>
      </c>
      <c r="C2023" s="171" t="s">
        <v>4082</v>
      </c>
      <c r="D2023" s="171" t="s">
        <v>20659</v>
      </c>
      <c r="E2023" s="171">
        <v>8.0</v>
      </c>
      <c r="F2023" s="171" t="s">
        <v>20692</v>
      </c>
      <c r="G2023" s="171" t="s">
        <v>6192</v>
      </c>
      <c r="H2023" s="172" t="s">
        <v>20635</v>
      </c>
      <c r="I2023" s="173">
        <v>10740.0</v>
      </c>
      <c r="J2023" s="174">
        <v>10740.0</v>
      </c>
      <c r="K2023" s="179">
        <v>10740.0</v>
      </c>
      <c r="L2023" s="178"/>
      <c r="M2023" s="177"/>
      <c r="N2023" s="178"/>
      <c r="O2023" s="163"/>
      <c r="P2023" s="163"/>
      <c r="Q2023" s="163"/>
      <c r="R2023" s="163"/>
      <c r="S2023" s="163"/>
      <c r="T2023" s="163"/>
    </row>
    <row r="2024" ht="18.75" hidden="1" customHeight="1">
      <c r="A2024" s="170">
        <v>45831.0</v>
      </c>
      <c r="B2024" s="171">
        <v>16194.0</v>
      </c>
      <c r="C2024" s="171" t="s">
        <v>20832</v>
      </c>
      <c r="D2024" s="171" t="s">
        <v>20687</v>
      </c>
      <c r="E2024" s="171">
        <v>8.0</v>
      </c>
      <c r="F2024" s="171" t="s">
        <v>20743</v>
      </c>
      <c r="G2024" s="171" t="s">
        <v>21791</v>
      </c>
      <c r="H2024" s="172" t="s">
        <v>20635</v>
      </c>
      <c r="I2024" s="173">
        <v>13820.0</v>
      </c>
      <c r="J2024" s="174">
        <v>3800.0</v>
      </c>
      <c r="K2024" s="179">
        <v>3800.0</v>
      </c>
      <c r="L2024" s="178"/>
      <c r="M2024" s="177"/>
      <c r="N2024" s="178"/>
      <c r="O2024" s="163"/>
      <c r="P2024" s="163"/>
      <c r="Q2024" s="163"/>
      <c r="R2024" s="163"/>
      <c r="S2024" s="163"/>
      <c r="T2024" s="163"/>
    </row>
    <row r="2025" ht="18.75" hidden="1" customHeight="1">
      <c r="A2025" s="180">
        <v>45831.0</v>
      </c>
      <c r="B2025" s="171">
        <v>7502.0</v>
      </c>
      <c r="C2025" s="171" t="s">
        <v>4129</v>
      </c>
      <c r="D2025" s="171"/>
      <c r="E2025" s="171" t="s">
        <v>20634</v>
      </c>
      <c r="F2025" s="171"/>
      <c r="G2025" s="171"/>
      <c r="H2025" s="172"/>
      <c r="I2025" s="173">
        <v>2680.0</v>
      </c>
      <c r="J2025" s="174">
        <v>180.0</v>
      </c>
      <c r="K2025" s="179">
        <v>0.0</v>
      </c>
      <c r="L2025" s="178">
        <v>0.0</v>
      </c>
      <c r="M2025" s="177">
        <v>180.0</v>
      </c>
      <c r="N2025" s="178">
        <v>0.0</v>
      </c>
      <c r="O2025" s="163"/>
      <c r="P2025" s="163"/>
      <c r="Q2025" s="163"/>
      <c r="R2025" s="163"/>
      <c r="S2025" s="163"/>
      <c r="T2025" s="163"/>
    </row>
    <row r="2026" ht="18.75" hidden="1" customHeight="1">
      <c r="A2026" s="170">
        <v>45831.0</v>
      </c>
      <c r="B2026" s="171">
        <v>16195.0</v>
      </c>
      <c r="C2026" s="171" t="s">
        <v>4671</v>
      </c>
      <c r="D2026" s="171" t="s">
        <v>20659</v>
      </c>
      <c r="E2026" s="171">
        <v>8.0</v>
      </c>
      <c r="F2026" s="171" t="s">
        <v>21615</v>
      </c>
      <c r="G2026" s="171" t="s">
        <v>5933</v>
      </c>
      <c r="H2026" s="172" t="s">
        <v>20635</v>
      </c>
      <c r="I2026" s="173">
        <v>13920.0</v>
      </c>
      <c r="J2026" s="174">
        <v>13920.0</v>
      </c>
      <c r="K2026" s="179">
        <v>13920.0</v>
      </c>
      <c r="L2026" s="178"/>
      <c r="M2026" s="177"/>
      <c r="N2026" s="178"/>
      <c r="O2026" s="163"/>
      <c r="P2026" s="163"/>
      <c r="Q2026" s="163"/>
      <c r="R2026" s="163"/>
      <c r="S2026" s="163"/>
      <c r="T2026" s="163"/>
    </row>
    <row r="2027" ht="18.75" hidden="1" customHeight="1">
      <c r="A2027" s="170">
        <v>45831.0</v>
      </c>
      <c r="B2027" s="171">
        <v>16196.0</v>
      </c>
      <c r="C2027" s="171" t="s">
        <v>2851</v>
      </c>
      <c r="D2027" s="171" t="s">
        <v>20673</v>
      </c>
      <c r="E2027" s="171">
        <v>8.0</v>
      </c>
      <c r="F2027" s="171" t="s">
        <v>20799</v>
      </c>
      <c r="G2027" s="171" t="s">
        <v>4135</v>
      </c>
      <c r="H2027" s="172" t="s">
        <v>20635</v>
      </c>
      <c r="I2027" s="173">
        <v>10640.0</v>
      </c>
      <c r="J2027" s="174">
        <v>800.0</v>
      </c>
      <c r="K2027" s="179">
        <v>800.0</v>
      </c>
      <c r="L2027" s="178"/>
      <c r="M2027" s="177"/>
      <c r="N2027" s="178"/>
      <c r="O2027" s="163"/>
      <c r="P2027" s="163"/>
      <c r="Q2027" s="163"/>
      <c r="R2027" s="163"/>
      <c r="S2027" s="163"/>
      <c r="T2027" s="163"/>
    </row>
    <row r="2028" ht="18.75" hidden="1" customHeight="1">
      <c r="A2028" s="180">
        <v>45831.0</v>
      </c>
      <c r="B2028" s="171">
        <v>7503.0</v>
      </c>
      <c r="C2028" s="171" t="s">
        <v>5114</v>
      </c>
      <c r="D2028" s="171"/>
      <c r="E2028" s="171" t="s">
        <v>20634</v>
      </c>
      <c r="F2028" s="171"/>
      <c r="G2028" s="171"/>
      <c r="H2028" s="172"/>
      <c r="I2028" s="173">
        <v>2440.0</v>
      </c>
      <c r="J2028" s="174">
        <v>180.0</v>
      </c>
      <c r="K2028" s="179">
        <v>180.0</v>
      </c>
      <c r="L2028" s="178">
        <v>0.0</v>
      </c>
      <c r="M2028" s="177">
        <v>0.0</v>
      </c>
      <c r="N2028" s="178">
        <v>0.0</v>
      </c>
      <c r="O2028" s="163"/>
      <c r="P2028" s="163"/>
      <c r="Q2028" s="163"/>
      <c r="R2028" s="163"/>
      <c r="S2028" s="163"/>
      <c r="T2028" s="163"/>
    </row>
    <row r="2029" ht="18.75" hidden="1" customHeight="1">
      <c r="A2029" s="170">
        <v>45831.0</v>
      </c>
      <c r="B2029" s="171">
        <v>16197.0</v>
      </c>
      <c r="C2029" s="171" t="s">
        <v>20853</v>
      </c>
      <c r="D2029" s="171" t="s">
        <v>20659</v>
      </c>
      <c r="E2029" s="171">
        <v>8.0</v>
      </c>
      <c r="F2029" s="171" t="s">
        <v>20718</v>
      </c>
      <c r="G2029" s="171" t="s">
        <v>5850</v>
      </c>
      <c r="H2029" s="172" t="s">
        <v>20638</v>
      </c>
      <c r="I2029" s="173">
        <v>17100.0</v>
      </c>
      <c r="J2029" s="174">
        <v>17100.0</v>
      </c>
      <c r="K2029" s="179"/>
      <c r="L2029" s="178"/>
      <c r="M2029" s="177"/>
      <c r="N2029" s="177">
        <v>17100.0</v>
      </c>
      <c r="O2029" s="163"/>
      <c r="P2029" s="163"/>
      <c r="Q2029" s="163"/>
      <c r="R2029" s="163"/>
      <c r="S2029" s="163"/>
      <c r="T2029" s="163"/>
    </row>
    <row r="2030" ht="18.75" hidden="1" customHeight="1">
      <c r="A2030" s="170">
        <v>45831.0</v>
      </c>
      <c r="B2030" s="171">
        <v>16198.0</v>
      </c>
      <c r="C2030" s="171" t="s">
        <v>4671</v>
      </c>
      <c r="D2030" s="171" t="s">
        <v>20687</v>
      </c>
      <c r="E2030" s="171">
        <v>8.0</v>
      </c>
      <c r="F2030" s="171" t="s">
        <v>21581</v>
      </c>
      <c r="G2030" s="171" t="s">
        <v>4961</v>
      </c>
      <c r="H2030" s="172" t="s">
        <v>20635</v>
      </c>
      <c r="I2030" s="173">
        <v>15440.0</v>
      </c>
      <c r="J2030" s="174">
        <v>5420.0</v>
      </c>
      <c r="K2030" s="179">
        <v>5420.0</v>
      </c>
      <c r="L2030" s="178"/>
      <c r="M2030" s="177"/>
      <c r="N2030" s="178"/>
      <c r="O2030" s="163"/>
      <c r="P2030" s="163"/>
      <c r="Q2030" s="163"/>
      <c r="R2030" s="163"/>
      <c r="S2030" s="163"/>
      <c r="T2030" s="163"/>
    </row>
    <row r="2031" ht="18.75" hidden="1" customHeight="1">
      <c r="A2031" s="170">
        <v>45831.0</v>
      </c>
      <c r="B2031" s="171">
        <v>16199.0</v>
      </c>
      <c r="C2031" s="171" t="s">
        <v>18536</v>
      </c>
      <c r="D2031" s="171" t="s">
        <v>20695</v>
      </c>
      <c r="E2031" s="171">
        <v>14.0</v>
      </c>
      <c r="F2031" s="171" t="s">
        <v>20838</v>
      </c>
      <c r="G2031" s="171" t="s">
        <v>4642</v>
      </c>
      <c r="H2031" s="172" t="s">
        <v>20635</v>
      </c>
      <c r="I2031" s="173">
        <v>13360.0</v>
      </c>
      <c r="J2031" s="174">
        <v>3640.0</v>
      </c>
      <c r="K2031" s="179">
        <v>3640.0</v>
      </c>
      <c r="L2031" s="178"/>
      <c r="M2031" s="177"/>
      <c r="N2031" s="178"/>
      <c r="O2031" s="163"/>
      <c r="P2031" s="163"/>
      <c r="Q2031" s="163"/>
      <c r="R2031" s="163"/>
      <c r="S2031" s="163"/>
      <c r="T2031" s="163"/>
    </row>
    <row r="2032" ht="18.75" hidden="1" customHeight="1">
      <c r="A2032" s="170">
        <v>45831.0</v>
      </c>
      <c r="B2032" s="171">
        <v>16200.0</v>
      </c>
      <c r="C2032" s="171" t="s">
        <v>21792</v>
      </c>
      <c r="D2032" s="171" t="s">
        <v>20687</v>
      </c>
      <c r="E2032" s="171">
        <v>8.0</v>
      </c>
      <c r="F2032" s="171" t="s">
        <v>20930</v>
      </c>
      <c r="G2032" s="171" t="s">
        <v>21793</v>
      </c>
      <c r="H2032" s="172" t="s">
        <v>20635</v>
      </c>
      <c r="I2032" s="173">
        <v>15060.0</v>
      </c>
      <c r="J2032" s="174">
        <v>5040.0</v>
      </c>
      <c r="K2032" s="179">
        <v>5040.0</v>
      </c>
      <c r="L2032" s="178"/>
      <c r="M2032" s="177"/>
      <c r="N2032" s="178"/>
      <c r="O2032" s="163"/>
      <c r="P2032" s="163"/>
      <c r="Q2032" s="163"/>
      <c r="R2032" s="163"/>
      <c r="S2032" s="163"/>
      <c r="T2032" s="163"/>
    </row>
    <row r="2033" ht="18.75" hidden="1" customHeight="1">
      <c r="A2033" s="180">
        <v>45831.0</v>
      </c>
      <c r="B2033" s="171">
        <v>7504.0</v>
      </c>
      <c r="C2033" s="171" t="s">
        <v>3980</v>
      </c>
      <c r="D2033" s="171"/>
      <c r="E2033" s="171" t="s">
        <v>20634</v>
      </c>
      <c r="F2033" s="171"/>
      <c r="G2033" s="171"/>
      <c r="H2033" s="172"/>
      <c r="I2033" s="173">
        <v>3080.0</v>
      </c>
      <c r="J2033" s="174">
        <v>780.0</v>
      </c>
      <c r="K2033" s="179">
        <v>780.0</v>
      </c>
      <c r="L2033" s="178">
        <v>0.0</v>
      </c>
      <c r="M2033" s="177">
        <v>0.0</v>
      </c>
      <c r="N2033" s="178">
        <v>0.0</v>
      </c>
      <c r="O2033" s="163"/>
      <c r="P2033" s="163"/>
      <c r="Q2033" s="163"/>
      <c r="R2033" s="163"/>
      <c r="S2033" s="163"/>
      <c r="T2033" s="163"/>
    </row>
    <row r="2034" ht="18.75" hidden="1" customHeight="1">
      <c r="A2034" s="180">
        <v>45831.0</v>
      </c>
      <c r="B2034" s="171">
        <v>7505.0</v>
      </c>
      <c r="C2034" s="171" t="s">
        <v>6178</v>
      </c>
      <c r="D2034" s="171"/>
      <c r="E2034" s="171" t="s">
        <v>20634</v>
      </c>
      <c r="F2034" s="171"/>
      <c r="G2034" s="171"/>
      <c r="H2034" s="172"/>
      <c r="I2034" s="173">
        <v>3160.0</v>
      </c>
      <c r="J2034" s="174">
        <v>220.0</v>
      </c>
      <c r="K2034" s="179">
        <v>0.0</v>
      </c>
      <c r="L2034" s="178">
        <v>0.0</v>
      </c>
      <c r="M2034" s="177">
        <v>220.0</v>
      </c>
      <c r="N2034" s="178">
        <v>0.0</v>
      </c>
      <c r="O2034" s="163"/>
      <c r="P2034" s="163"/>
      <c r="Q2034" s="163"/>
      <c r="R2034" s="163"/>
      <c r="S2034" s="163"/>
      <c r="T2034" s="163"/>
    </row>
    <row r="2035" ht="18.75" hidden="1" customHeight="1">
      <c r="A2035" s="170">
        <v>45831.0</v>
      </c>
      <c r="B2035" s="171">
        <v>16201.0</v>
      </c>
      <c r="C2035" s="171" t="s">
        <v>20751</v>
      </c>
      <c r="D2035" s="171" t="s">
        <v>20673</v>
      </c>
      <c r="E2035" s="171">
        <v>8.0</v>
      </c>
      <c r="F2035" s="171" t="s">
        <v>20799</v>
      </c>
      <c r="G2035" s="171" t="s">
        <v>21794</v>
      </c>
      <c r="H2035" s="172" t="s">
        <v>20635</v>
      </c>
      <c r="I2035" s="173">
        <v>10460.0</v>
      </c>
      <c r="J2035" s="174">
        <v>620.0</v>
      </c>
      <c r="K2035" s="179">
        <v>620.0</v>
      </c>
      <c r="L2035" s="178"/>
      <c r="M2035" s="177"/>
      <c r="N2035" s="178"/>
      <c r="O2035" s="163"/>
      <c r="P2035" s="163"/>
      <c r="Q2035" s="163"/>
      <c r="R2035" s="163"/>
      <c r="S2035" s="163"/>
      <c r="T2035" s="163"/>
    </row>
    <row r="2036" ht="18.75" hidden="1" customHeight="1">
      <c r="A2036" s="170">
        <v>45831.0</v>
      </c>
      <c r="B2036" s="171">
        <v>16202.0</v>
      </c>
      <c r="C2036" s="171" t="s">
        <v>21332</v>
      </c>
      <c r="D2036" s="171" t="s">
        <v>20695</v>
      </c>
      <c r="E2036" s="171">
        <v>8.0</v>
      </c>
      <c r="F2036" s="171" t="s">
        <v>20700</v>
      </c>
      <c r="G2036" s="171" t="s">
        <v>21795</v>
      </c>
      <c r="H2036" s="172" t="s">
        <v>20635</v>
      </c>
      <c r="I2036" s="173">
        <v>14160.0</v>
      </c>
      <c r="J2036" s="174">
        <v>4460.0</v>
      </c>
      <c r="K2036" s="179">
        <v>4460.0</v>
      </c>
      <c r="L2036" s="178"/>
      <c r="M2036" s="177"/>
      <c r="N2036" s="178"/>
      <c r="O2036" s="163"/>
      <c r="P2036" s="163"/>
      <c r="Q2036" s="163"/>
      <c r="R2036" s="163"/>
      <c r="S2036" s="163"/>
      <c r="T2036" s="163"/>
    </row>
    <row r="2037" ht="18.75" hidden="1" customHeight="1">
      <c r="A2037" s="170">
        <v>45831.0</v>
      </c>
      <c r="B2037" s="171">
        <v>16203.0</v>
      </c>
      <c r="C2037" s="171" t="s">
        <v>21796</v>
      </c>
      <c r="D2037" s="171" t="s">
        <v>20659</v>
      </c>
      <c r="E2037" s="171">
        <v>8.0</v>
      </c>
      <c r="F2037" s="171" t="s">
        <v>20846</v>
      </c>
      <c r="G2037" s="171" t="s">
        <v>21797</v>
      </c>
      <c r="H2037" s="172" t="s">
        <v>20669</v>
      </c>
      <c r="I2037" s="173">
        <v>9760.0</v>
      </c>
      <c r="J2037" s="174">
        <v>9760.0</v>
      </c>
      <c r="K2037" s="179"/>
      <c r="L2037" s="177">
        <v>9760.0</v>
      </c>
      <c r="M2037" s="177"/>
      <c r="N2037" s="178"/>
      <c r="O2037" s="163"/>
      <c r="P2037" s="163"/>
      <c r="Q2037" s="163"/>
      <c r="R2037" s="163"/>
      <c r="S2037" s="163"/>
      <c r="T2037" s="163"/>
    </row>
    <row r="2038" ht="18.75" hidden="1" customHeight="1">
      <c r="A2038" s="170">
        <v>45831.0</v>
      </c>
      <c r="B2038" s="171">
        <v>16204.0</v>
      </c>
      <c r="C2038" s="171" t="s">
        <v>21798</v>
      </c>
      <c r="D2038" s="171" t="s">
        <v>20687</v>
      </c>
      <c r="E2038" s="171">
        <v>6.0</v>
      </c>
      <c r="F2038" s="171" t="s">
        <v>21686</v>
      </c>
      <c r="G2038" s="171" t="s">
        <v>21799</v>
      </c>
      <c r="H2038" s="172" t="s">
        <v>20638</v>
      </c>
      <c r="I2038" s="173">
        <v>11220.0</v>
      </c>
      <c r="J2038" s="174">
        <v>1380.0</v>
      </c>
      <c r="K2038" s="179"/>
      <c r="L2038" s="178"/>
      <c r="M2038" s="177"/>
      <c r="N2038" s="178">
        <v>1380.0</v>
      </c>
      <c r="O2038" s="163"/>
      <c r="P2038" s="163"/>
      <c r="Q2038" s="163"/>
      <c r="R2038" s="163"/>
      <c r="S2038" s="163"/>
      <c r="T2038" s="163"/>
    </row>
    <row r="2039" ht="18.75" hidden="1" customHeight="1">
      <c r="A2039" s="170">
        <v>45831.0</v>
      </c>
      <c r="B2039" s="171">
        <v>16205.0</v>
      </c>
      <c r="C2039" s="171" t="s">
        <v>21800</v>
      </c>
      <c r="D2039" s="171" t="s">
        <v>20673</v>
      </c>
      <c r="E2039" s="171">
        <v>8.0</v>
      </c>
      <c r="F2039" s="171" t="s">
        <v>21728</v>
      </c>
      <c r="G2039" s="171" t="s">
        <v>21801</v>
      </c>
      <c r="H2039" s="172" t="s">
        <v>20635</v>
      </c>
      <c r="I2039" s="173">
        <v>13620.0</v>
      </c>
      <c r="J2039" s="174">
        <v>3780.0</v>
      </c>
      <c r="K2039" s="179">
        <v>3780.0</v>
      </c>
      <c r="L2039" s="178"/>
      <c r="M2039" s="177"/>
      <c r="N2039" s="178"/>
      <c r="O2039" s="163"/>
      <c r="P2039" s="163"/>
      <c r="Q2039" s="163"/>
      <c r="R2039" s="163"/>
      <c r="S2039" s="163"/>
      <c r="T2039" s="163"/>
    </row>
    <row r="2040" ht="18.75" hidden="1" customHeight="1">
      <c r="A2040" s="170">
        <v>45831.0</v>
      </c>
      <c r="B2040" s="171">
        <v>16206.0</v>
      </c>
      <c r="C2040" s="171" t="s">
        <v>21802</v>
      </c>
      <c r="D2040" s="171" t="s">
        <v>20659</v>
      </c>
      <c r="E2040" s="171">
        <v>8.0</v>
      </c>
      <c r="F2040" s="171" t="s">
        <v>21803</v>
      </c>
      <c r="G2040" s="171" t="s">
        <v>21804</v>
      </c>
      <c r="H2040" s="172" t="s">
        <v>20669</v>
      </c>
      <c r="I2040" s="173">
        <v>9640.0</v>
      </c>
      <c r="J2040" s="174">
        <v>9640.0</v>
      </c>
      <c r="K2040" s="179"/>
      <c r="L2040" s="178">
        <v>9640.0</v>
      </c>
      <c r="M2040" s="177"/>
      <c r="N2040" s="178"/>
      <c r="O2040" s="163"/>
      <c r="P2040" s="163"/>
      <c r="Q2040" s="163"/>
      <c r="R2040" s="163"/>
      <c r="S2040" s="163"/>
      <c r="T2040" s="163"/>
    </row>
    <row r="2041" ht="18.75" hidden="1" customHeight="1">
      <c r="A2041" s="170">
        <v>45831.0</v>
      </c>
      <c r="B2041" s="171">
        <v>16207.0</v>
      </c>
      <c r="C2041" s="171" t="s">
        <v>20832</v>
      </c>
      <c r="D2041" s="171" t="s">
        <v>20695</v>
      </c>
      <c r="E2041" s="171">
        <v>8.0</v>
      </c>
      <c r="F2041" s="171" t="s">
        <v>20699</v>
      </c>
      <c r="G2041" s="171" t="s">
        <v>21805</v>
      </c>
      <c r="H2041" s="172" t="s">
        <v>20635</v>
      </c>
      <c r="I2041" s="173">
        <v>11760.0</v>
      </c>
      <c r="J2041" s="174">
        <v>2060.0</v>
      </c>
      <c r="K2041" s="179">
        <v>2060.0</v>
      </c>
      <c r="L2041" s="178"/>
      <c r="M2041" s="177"/>
      <c r="N2041" s="178"/>
      <c r="O2041" s="163"/>
      <c r="P2041" s="163"/>
      <c r="Q2041" s="163"/>
      <c r="R2041" s="163"/>
      <c r="S2041" s="163"/>
      <c r="T2041" s="163"/>
    </row>
    <row r="2042" ht="18.75" hidden="1" customHeight="1">
      <c r="A2042" s="170">
        <v>45831.0</v>
      </c>
      <c r="B2042" s="171">
        <v>16208.0</v>
      </c>
      <c r="C2042" s="171" t="s">
        <v>21806</v>
      </c>
      <c r="D2042" s="171" t="s">
        <v>20687</v>
      </c>
      <c r="E2042" s="171">
        <v>8.0</v>
      </c>
      <c r="F2042" s="171" t="s">
        <v>20738</v>
      </c>
      <c r="G2042" s="171" t="s">
        <v>21807</v>
      </c>
      <c r="H2042" s="172" t="s">
        <v>20635</v>
      </c>
      <c r="I2042" s="173">
        <v>10900.0</v>
      </c>
      <c r="J2042" s="174">
        <v>880.0</v>
      </c>
      <c r="K2042" s="179">
        <v>880.0</v>
      </c>
      <c r="L2042" s="178"/>
      <c r="M2042" s="177"/>
      <c r="N2042" s="178"/>
      <c r="O2042" s="163"/>
      <c r="P2042" s="163"/>
      <c r="Q2042" s="163"/>
      <c r="R2042" s="163"/>
      <c r="S2042" s="163"/>
      <c r="T2042" s="163"/>
    </row>
    <row r="2043" ht="18.75" hidden="1" customHeight="1">
      <c r="A2043" s="182">
        <v>45831.029003206015</v>
      </c>
      <c r="B2043" s="171">
        <v>7500.0</v>
      </c>
      <c r="C2043" s="171" t="s">
        <v>4017</v>
      </c>
      <c r="D2043" s="171"/>
      <c r="E2043" s="171" t="s">
        <v>20634</v>
      </c>
      <c r="F2043" s="171"/>
      <c r="G2043" s="171" t="s">
        <v>4500</v>
      </c>
      <c r="H2043" s="172" t="s">
        <v>4500</v>
      </c>
      <c r="I2043" s="173">
        <v>4060.0</v>
      </c>
      <c r="J2043" s="174">
        <v>840.0</v>
      </c>
      <c r="K2043" s="179">
        <v>840.0</v>
      </c>
      <c r="L2043" s="178">
        <v>0.0</v>
      </c>
      <c r="M2043" s="177">
        <v>0.0</v>
      </c>
      <c r="N2043" s="178">
        <v>0.0</v>
      </c>
      <c r="O2043" s="163"/>
      <c r="P2043" s="163"/>
      <c r="Q2043" s="163"/>
      <c r="R2043" s="163"/>
      <c r="S2043" s="163"/>
      <c r="T2043" s="163"/>
    </row>
    <row r="2044" ht="18.75" hidden="1" customHeight="1">
      <c r="A2044" s="170">
        <v>45832.0</v>
      </c>
      <c r="B2044" s="171">
        <v>16209.0</v>
      </c>
      <c r="C2044" s="171" t="s">
        <v>933</v>
      </c>
      <c r="D2044" s="171" t="s">
        <v>20687</v>
      </c>
      <c r="E2044" s="171">
        <v>8.0</v>
      </c>
      <c r="F2044" s="171" t="s">
        <v>21697</v>
      </c>
      <c r="G2044" s="171" t="s">
        <v>21808</v>
      </c>
      <c r="H2044" s="172" t="s">
        <v>20635</v>
      </c>
      <c r="I2044" s="173">
        <v>11720.0</v>
      </c>
      <c r="J2044" s="174">
        <v>1700.0</v>
      </c>
      <c r="K2044" s="179">
        <v>1700.0</v>
      </c>
      <c r="L2044" s="178"/>
      <c r="M2044" s="177"/>
      <c r="N2044" s="178"/>
      <c r="O2044" s="163"/>
      <c r="P2044" s="163"/>
      <c r="Q2044" s="163"/>
      <c r="R2044" s="163"/>
      <c r="S2044" s="163"/>
      <c r="T2044" s="163"/>
    </row>
    <row r="2045" ht="18.75" hidden="1" customHeight="1">
      <c r="A2045" s="170">
        <v>45832.0</v>
      </c>
      <c r="B2045" s="171">
        <v>16210.0</v>
      </c>
      <c r="C2045" s="171" t="s">
        <v>20853</v>
      </c>
      <c r="D2045" s="171" t="s">
        <v>20687</v>
      </c>
      <c r="E2045" s="171">
        <v>8.0</v>
      </c>
      <c r="F2045" s="171" t="s">
        <v>21697</v>
      </c>
      <c r="G2045" s="171" t="s">
        <v>5850</v>
      </c>
      <c r="H2045" s="172" t="s">
        <v>20638</v>
      </c>
      <c r="I2045" s="173">
        <v>17200.0</v>
      </c>
      <c r="J2045" s="174">
        <v>7180.0</v>
      </c>
      <c r="K2045" s="179"/>
      <c r="L2045" s="178"/>
      <c r="M2045" s="177"/>
      <c r="N2045" s="178">
        <v>7180.0</v>
      </c>
      <c r="O2045" s="163"/>
      <c r="P2045" s="163"/>
      <c r="Q2045" s="163"/>
      <c r="R2045" s="163"/>
      <c r="S2045" s="163"/>
      <c r="T2045" s="163"/>
    </row>
    <row r="2046" ht="18.75" hidden="1" customHeight="1">
      <c r="A2046" s="170">
        <v>45832.0</v>
      </c>
      <c r="B2046" s="171">
        <v>16211.0</v>
      </c>
      <c r="C2046" s="171" t="s">
        <v>21144</v>
      </c>
      <c r="D2046" s="171" t="s">
        <v>20673</v>
      </c>
      <c r="E2046" s="171">
        <v>8.0</v>
      </c>
      <c r="F2046" s="171" t="s">
        <v>20700</v>
      </c>
      <c r="G2046" s="171" t="s">
        <v>21809</v>
      </c>
      <c r="H2046" s="172" t="s">
        <v>20635</v>
      </c>
      <c r="I2046" s="173">
        <v>12600.0</v>
      </c>
      <c r="J2046" s="174">
        <v>2760.0</v>
      </c>
      <c r="K2046" s="179">
        <v>2760.0</v>
      </c>
      <c r="L2046" s="178"/>
      <c r="M2046" s="177"/>
      <c r="N2046" s="178"/>
      <c r="O2046" s="163"/>
      <c r="P2046" s="163"/>
      <c r="Q2046" s="163"/>
      <c r="R2046" s="163"/>
      <c r="S2046" s="163"/>
      <c r="T2046" s="163"/>
    </row>
    <row r="2047" ht="18.75" hidden="1" customHeight="1">
      <c r="A2047" s="180">
        <v>45832.0</v>
      </c>
      <c r="B2047" s="171">
        <v>7507.0</v>
      </c>
      <c r="C2047" s="171" t="s">
        <v>4017</v>
      </c>
      <c r="D2047" s="171"/>
      <c r="E2047" s="171" t="s">
        <v>20634</v>
      </c>
      <c r="F2047" s="171"/>
      <c r="G2047" s="171"/>
      <c r="H2047" s="172"/>
      <c r="I2047" s="173">
        <v>4120.0</v>
      </c>
      <c r="J2047" s="174">
        <v>920.0</v>
      </c>
      <c r="K2047" s="179">
        <v>920.0</v>
      </c>
      <c r="L2047" s="178">
        <v>0.0</v>
      </c>
      <c r="M2047" s="177">
        <v>0.0</v>
      </c>
      <c r="N2047" s="178">
        <v>0.0</v>
      </c>
      <c r="O2047" s="163"/>
      <c r="P2047" s="163"/>
      <c r="Q2047" s="163"/>
      <c r="R2047" s="163"/>
      <c r="S2047" s="163"/>
      <c r="T2047" s="163"/>
    </row>
    <row r="2048" ht="18.75" hidden="1" customHeight="1">
      <c r="A2048" s="170">
        <v>45832.0</v>
      </c>
      <c r="B2048" s="171">
        <v>16212.0</v>
      </c>
      <c r="C2048" s="171" t="s">
        <v>21810</v>
      </c>
      <c r="D2048" s="171" t="s">
        <v>20659</v>
      </c>
      <c r="E2048" s="171">
        <v>8.0</v>
      </c>
      <c r="F2048" s="171" t="s">
        <v>21811</v>
      </c>
      <c r="G2048" s="171" t="s">
        <v>21812</v>
      </c>
      <c r="H2048" s="172" t="s">
        <v>20635</v>
      </c>
      <c r="I2048" s="173">
        <v>13200.0</v>
      </c>
      <c r="J2048" s="174">
        <v>13200.0</v>
      </c>
      <c r="K2048" s="179">
        <v>13200.0</v>
      </c>
      <c r="L2048" s="178"/>
      <c r="M2048" s="177"/>
      <c r="N2048" s="178"/>
      <c r="O2048" s="163"/>
      <c r="P2048" s="163"/>
      <c r="Q2048" s="163"/>
      <c r="R2048" s="163"/>
      <c r="S2048" s="163"/>
      <c r="T2048" s="163"/>
    </row>
    <row r="2049" ht="18.75" hidden="1" customHeight="1">
      <c r="A2049" s="170">
        <v>45832.0</v>
      </c>
      <c r="B2049" s="171">
        <v>16213.0</v>
      </c>
      <c r="C2049" s="171" t="s">
        <v>443</v>
      </c>
      <c r="D2049" s="171" t="s">
        <v>20659</v>
      </c>
      <c r="E2049" s="171">
        <v>16.0</v>
      </c>
      <c r="F2049" s="171" t="s">
        <v>20894</v>
      </c>
      <c r="G2049" s="171" t="s">
        <v>5749</v>
      </c>
      <c r="H2049" s="172" t="s">
        <v>20635</v>
      </c>
      <c r="I2049" s="173">
        <v>13780.0</v>
      </c>
      <c r="J2049" s="174">
        <v>13780.0</v>
      </c>
      <c r="K2049" s="179">
        <v>13780.0</v>
      </c>
      <c r="L2049" s="178"/>
      <c r="M2049" s="177"/>
      <c r="N2049" s="178"/>
      <c r="O2049" s="163"/>
      <c r="P2049" s="163"/>
      <c r="Q2049" s="163"/>
      <c r="R2049" s="163"/>
      <c r="S2049" s="163"/>
      <c r="T2049" s="163"/>
    </row>
    <row r="2050" ht="18.75" hidden="1" customHeight="1">
      <c r="A2050" s="170">
        <v>45832.0</v>
      </c>
      <c r="B2050" s="171">
        <v>16214.0</v>
      </c>
      <c r="C2050" s="171" t="s">
        <v>19446</v>
      </c>
      <c r="D2050" s="171" t="s">
        <v>20687</v>
      </c>
      <c r="E2050" s="171">
        <v>8.0</v>
      </c>
      <c r="F2050" s="171" t="s">
        <v>21151</v>
      </c>
      <c r="G2050" s="171" t="s">
        <v>4766</v>
      </c>
      <c r="H2050" s="172" t="s">
        <v>20635</v>
      </c>
      <c r="I2050" s="173">
        <v>15000.0</v>
      </c>
      <c r="J2050" s="174">
        <v>4980.0</v>
      </c>
      <c r="K2050" s="179">
        <v>4980.0</v>
      </c>
      <c r="L2050" s="178"/>
      <c r="M2050" s="177"/>
      <c r="N2050" s="178"/>
      <c r="O2050" s="163"/>
      <c r="P2050" s="163"/>
      <c r="Q2050" s="163"/>
      <c r="R2050" s="163"/>
      <c r="S2050" s="163"/>
      <c r="T2050" s="163"/>
    </row>
    <row r="2051" ht="18.75" hidden="1" customHeight="1">
      <c r="A2051" s="180">
        <v>45832.0</v>
      </c>
      <c r="B2051" s="171">
        <v>7508.0</v>
      </c>
      <c r="C2051" s="171" t="s">
        <v>4017</v>
      </c>
      <c r="D2051" s="171"/>
      <c r="E2051" s="171" t="s">
        <v>20634</v>
      </c>
      <c r="F2051" s="171"/>
      <c r="G2051" s="171" t="s">
        <v>4500</v>
      </c>
      <c r="H2051" s="172" t="s">
        <v>4500</v>
      </c>
      <c r="I2051" s="173">
        <v>3680.0</v>
      </c>
      <c r="J2051" s="174">
        <v>380.0</v>
      </c>
      <c r="K2051" s="179">
        <v>380.0</v>
      </c>
      <c r="L2051" s="178">
        <v>0.0</v>
      </c>
      <c r="M2051" s="177">
        <v>0.0</v>
      </c>
      <c r="N2051" s="178">
        <v>0.0</v>
      </c>
      <c r="O2051" s="163"/>
      <c r="P2051" s="163"/>
      <c r="Q2051" s="163"/>
      <c r="R2051" s="163"/>
      <c r="S2051" s="163"/>
      <c r="T2051" s="163"/>
    </row>
    <row r="2052" ht="18.75" hidden="1" customHeight="1">
      <c r="A2052" s="170">
        <v>45832.0</v>
      </c>
      <c r="B2052" s="171">
        <v>16215.0</v>
      </c>
      <c r="C2052" s="171" t="s">
        <v>21813</v>
      </c>
      <c r="D2052" s="171" t="s">
        <v>20695</v>
      </c>
      <c r="E2052" s="171">
        <v>14.0</v>
      </c>
      <c r="F2052" s="171" t="s">
        <v>20988</v>
      </c>
      <c r="G2052" s="171" t="s">
        <v>4397</v>
      </c>
      <c r="H2052" s="172" t="s">
        <v>20635</v>
      </c>
      <c r="I2052" s="173">
        <v>12260.0</v>
      </c>
      <c r="J2052" s="174">
        <v>2540.0</v>
      </c>
      <c r="K2052" s="179">
        <v>2540.0</v>
      </c>
      <c r="L2052" s="178"/>
      <c r="M2052" s="177"/>
      <c r="N2052" s="178"/>
      <c r="O2052" s="163"/>
      <c r="P2052" s="163"/>
      <c r="Q2052" s="163"/>
      <c r="R2052" s="163"/>
      <c r="S2052" s="163"/>
      <c r="T2052" s="163"/>
    </row>
    <row r="2053" ht="18.75" hidden="1" customHeight="1">
      <c r="A2053" s="180">
        <v>45832.0</v>
      </c>
      <c r="B2053" s="171">
        <v>7509.0</v>
      </c>
      <c r="C2053" s="171" t="s">
        <v>744</v>
      </c>
      <c r="D2053" s="171"/>
      <c r="E2053" s="171" t="s">
        <v>20634</v>
      </c>
      <c r="F2053" s="171"/>
      <c r="G2053" s="171"/>
      <c r="H2053" s="172"/>
      <c r="I2053" s="173">
        <v>2980.0</v>
      </c>
      <c r="J2053" s="174">
        <v>460.0</v>
      </c>
      <c r="K2053" s="179">
        <v>460.0</v>
      </c>
      <c r="L2053" s="178">
        <v>0.0</v>
      </c>
      <c r="M2053" s="177">
        <v>0.0</v>
      </c>
      <c r="N2053" s="178">
        <v>0.0</v>
      </c>
      <c r="O2053" s="163"/>
      <c r="P2053" s="163"/>
      <c r="Q2053" s="163"/>
      <c r="R2053" s="163"/>
      <c r="S2053" s="163"/>
      <c r="T2053" s="163"/>
    </row>
    <row r="2054" ht="18.75" hidden="1" customHeight="1">
      <c r="A2054" s="180">
        <v>45832.0</v>
      </c>
      <c r="B2054" s="171">
        <v>7510.0</v>
      </c>
      <c r="C2054" s="171" t="s">
        <v>4042</v>
      </c>
      <c r="D2054" s="171"/>
      <c r="E2054" s="171" t="s">
        <v>20634</v>
      </c>
      <c r="F2054" s="171"/>
      <c r="G2054" s="171"/>
      <c r="H2054" s="172"/>
      <c r="I2054" s="173">
        <v>3340.0</v>
      </c>
      <c r="J2054" s="174">
        <v>840.0</v>
      </c>
      <c r="K2054" s="179">
        <v>420.0</v>
      </c>
      <c r="L2054" s="178">
        <v>0.0</v>
      </c>
      <c r="M2054" s="177">
        <v>0.0</v>
      </c>
      <c r="N2054" s="178">
        <v>420.0</v>
      </c>
      <c r="O2054" s="163"/>
      <c r="P2054" s="163"/>
      <c r="Q2054" s="163"/>
      <c r="R2054" s="163"/>
      <c r="S2054" s="163"/>
      <c r="T2054" s="163"/>
    </row>
    <row r="2055" ht="18.75" hidden="1" customHeight="1">
      <c r="A2055" s="180">
        <v>45832.0</v>
      </c>
      <c r="B2055" s="171">
        <v>7511.0</v>
      </c>
      <c r="C2055" s="171" t="s">
        <v>21814</v>
      </c>
      <c r="D2055" s="171"/>
      <c r="E2055" s="171" t="s">
        <v>20634</v>
      </c>
      <c r="F2055" s="171"/>
      <c r="G2055" s="171"/>
      <c r="H2055" s="172"/>
      <c r="I2055" s="173">
        <v>4640.0</v>
      </c>
      <c r="J2055" s="174">
        <v>2100.0</v>
      </c>
      <c r="K2055" s="179">
        <v>0.0</v>
      </c>
      <c r="L2055" s="178">
        <v>0.0</v>
      </c>
      <c r="M2055" s="177">
        <v>0.0</v>
      </c>
      <c r="N2055" s="178">
        <v>2100.0</v>
      </c>
      <c r="O2055" s="163"/>
      <c r="P2055" s="163"/>
      <c r="Q2055" s="163"/>
      <c r="R2055" s="163"/>
      <c r="S2055" s="163"/>
      <c r="T2055" s="163"/>
    </row>
    <row r="2056" ht="18.75" hidden="1" customHeight="1">
      <c r="A2056" s="180">
        <v>45832.0</v>
      </c>
      <c r="B2056" s="171">
        <v>7512.0</v>
      </c>
      <c r="C2056" s="171" t="s">
        <v>4048</v>
      </c>
      <c r="D2056" s="171"/>
      <c r="E2056" s="171" t="s">
        <v>20634</v>
      </c>
      <c r="F2056" s="171"/>
      <c r="G2056" s="171"/>
      <c r="H2056" s="172"/>
      <c r="I2056" s="173">
        <v>4320.0</v>
      </c>
      <c r="J2056" s="174">
        <v>940.0</v>
      </c>
      <c r="K2056" s="179">
        <v>0.0</v>
      </c>
      <c r="L2056" s="178">
        <v>940.0</v>
      </c>
      <c r="M2056" s="177">
        <v>0.0</v>
      </c>
      <c r="N2056" s="178">
        <v>0.0</v>
      </c>
      <c r="O2056" s="163"/>
      <c r="P2056" s="163"/>
      <c r="Q2056" s="163"/>
      <c r="R2056" s="163"/>
      <c r="S2056" s="163"/>
      <c r="T2056" s="163"/>
    </row>
    <row r="2057" ht="18.75" hidden="1" customHeight="1">
      <c r="A2057" s="170">
        <v>45832.0</v>
      </c>
      <c r="B2057" s="171">
        <v>16216.0</v>
      </c>
      <c r="C2057" s="171" t="s">
        <v>4671</v>
      </c>
      <c r="D2057" s="171" t="s">
        <v>20659</v>
      </c>
      <c r="E2057" s="171" t="s">
        <v>132</v>
      </c>
      <c r="F2057" s="171" t="s">
        <v>21248</v>
      </c>
      <c r="G2057" s="171" t="s">
        <v>5703</v>
      </c>
      <c r="H2057" s="172" t="s">
        <v>20635</v>
      </c>
      <c r="I2057" s="173">
        <v>13940.0</v>
      </c>
      <c r="J2057" s="174">
        <v>13940.0</v>
      </c>
      <c r="K2057" s="179">
        <v>13940.0</v>
      </c>
      <c r="L2057" s="178"/>
      <c r="M2057" s="177"/>
      <c r="N2057" s="178"/>
      <c r="O2057" s="163"/>
      <c r="P2057" s="163"/>
      <c r="Q2057" s="163"/>
      <c r="R2057" s="163"/>
      <c r="S2057" s="163"/>
      <c r="T2057" s="163"/>
    </row>
    <row r="2058" ht="18.75" hidden="1" customHeight="1">
      <c r="A2058" s="170">
        <v>45832.0</v>
      </c>
      <c r="B2058" s="171">
        <v>16217.0</v>
      </c>
      <c r="C2058" s="171" t="s">
        <v>20775</v>
      </c>
      <c r="D2058" s="171" t="s">
        <v>20673</v>
      </c>
      <c r="E2058" s="171">
        <v>8.0</v>
      </c>
      <c r="F2058" s="171" t="s">
        <v>21615</v>
      </c>
      <c r="G2058" s="171" t="s">
        <v>21679</v>
      </c>
      <c r="H2058" s="172" t="s">
        <v>20638</v>
      </c>
      <c r="I2058" s="173">
        <v>17160.0</v>
      </c>
      <c r="J2058" s="174">
        <v>7320.0</v>
      </c>
      <c r="K2058" s="179"/>
      <c r="L2058" s="178"/>
      <c r="M2058" s="177"/>
      <c r="N2058" s="177">
        <v>7320.0</v>
      </c>
      <c r="O2058" s="163"/>
      <c r="P2058" s="163"/>
      <c r="Q2058" s="163"/>
      <c r="R2058" s="163"/>
      <c r="S2058" s="163"/>
      <c r="T2058" s="163"/>
    </row>
    <row r="2059" ht="18.75" hidden="1" customHeight="1">
      <c r="A2059" s="170">
        <v>45832.0</v>
      </c>
      <c r="B2059" s="171">
        <v>16218.0</v>
      </c>
      <c r="C2059" s="171" t="s">
        <v>4877</v>
      </c>
      <c r="D2059" s="171" t="s">
        <v>20687</v>
      </c>
      <c r="E2059" s="171">
        <v>8.0</v>
      </c>
      <c r="F2059" s="171" t="s">
        <v>20869</v>
      </c>
      <c r="G2059" s="171" t="s">
        <v>14802</v>
      </c>
      <c r="H2059" s="172" t="s">
        <v>20635</v>
      </c>
      <c r="I2059" s="173">
        <v>12920.0</v>
      </c>
      <c r="J2059" s="174">
        <v>2900.0</v>
      </c>
      <c r="K2059" s="179">
        <v>2900.0</v>
      </c>
      <c r="L2059" s="178"/>
      <c r="M2059" s="177"/>
      <c r="N2059" s="178"/>
      <c r="O2059" s="163"/>
      <c r="P2059" s="163"/>
      <c r="Q2059" s="163"/>
      <c r="R2059" s="163"/>
      <c r="S2059" s="163"/>
      <c r="T2059" s="163"/>
    </row>
    <row r="2060" ht="18.75" hidden="1" customHeight="1">
      <c r="A2060" s="180">
        <v>45832.0</v>
      </c>
      <c r="B2060" s="171">
        <v>7513.0</v>
      </c>
      <c r="C2060" s="171" t="s">
        <v>4017</v>
      </c>
      <c r="D2060" s="171"/>
      <c r="E2060" s="171" t="s">
        <v>20634</v>
      </c>
      <c r="F2060" s="171"/>
      <c r="G2060" s="171" t="s">
        <v>4500</v>
      </c>
      <c r="H2060" s="172" t="s">
        <v>4500</v>
      </c>
      <c r="I2060" s="173">
        <v>3820.0</v>
      </c>
      <c r="J2060" s="174">
        <v>620.0</v>
      </c>
      <c r="K2060" s="179">
        <v>0.0</v>
      </c>
      <c r="L2060" s="178">
        <v>0.0</v>
      </c>
      <c r="M2060" s="177">
        <v>620.0</v>
      </c>
      <c r="N2060" s="178">
        <v>0.0</v>
      </c>
      <c r="O2060" s="163"/>
      <c r="P2060" s="163"/>
      <c r="Q2060" s="163"/>
      <c r="R2060" s="163"/>
      <c r="S2060" s="163"/>
      <c r="T2060" s="163"/>
    </row>
    <row r="2061" ht="18.75" hidden="1" customHeight="1">
      <c r="A2061" s="170">
        <v>45832.0</v>
      </c>
      <c r="B2061" s="171">
        <v>16219.0</v>
      </c>
      <c r="C2061" s="171" t="s">
        <v>20829</v>
      </c>
      <c r="D2061" s="171" t="s">
        <v>20673</v>
      </c>
      <c r="E2061" s="171">
        <v>8.0</v>
      </c>
      <c r="F2061" s="171" t="s">
        <v>21019</v>
      </c>
      <c r="G2061" s="171" t="s">
        <v>4490</v>
      </c>
      <c r="H2061" s="172" t="s">
        <v>20635</v>
      </c>
      <c r="I2061" s="173">
        <v>15780.0</v>
      </c>
      <c r="J2061" s="174">
        <v>5940.0</v>
      </c>
      <c r="K2061" s="179">
        <v>5940.0</v>
      </c>
      <c r="L2061" s="178"/>
      <c r="M2061" s="177"/>
      <c r="N2061" s="178"/>
      <c r="O2061" s="163"/>
      <c r="P2061" s="163"/>
      <c r="Q2061" s="163"/>
      <c r="R2061" s="163"/>
      <c r="S2061" s="163"/>
      <c r="T2061" s="163"/>
    </row>
    <row r="2062" ht="18.75" hidden="1" customHeight="1">
      <c r="A2062" s="170">
        <v>45832.0</v>
      </c>
      <c r="B2062" s="171">
        <v>16220.0</v>
      </c>
      <c r="C2062" s="171" t="s">
        <v>4671</v>
      </c>
      <c r="D2062" s="171" t="s">
        <v>20659</v>
      </c>
      <c r="E2062" s="171">
        <v>8.0</v>
      </c>
      <c r="F2062" s="171" t="s">
        <v>21438</v>
      </c>
      <c r="G2062" s="171" t="s">
        <v>5933</v>
      </c>
      <c r="H2062" s="172" t="s">
        <v>20635</v>
      </c>
      <c r="I2062" s="173">
        <v>13900.0</v>
      </c>
      <c r="J2062" s="174">
        <v>13900.0</v>
      </c>
      <c r="K2062" s="179">
        <v>13900.0</v>
      </c>
      <c r="L2062" s="178"/>
      <c r="M2062" s="177"/>
      <c r="N2062" s="178"/>
      <c r="O2062" s="163"/>
      <c r="P2062" s="163"/>
      <c r="Q2062" s="163"/>
      <c r="R2062" s="163"/>
      <c r="S2062" s="163"/>
      <c r="T2062" s="163"/>
    </row>
    <row r="2063" ht="18.75" hidden="1" customHeight="1">
      <c r="A2063" s="170">
        <v>45832.0</v>
      </c>
      <c r="B2063" s="171">
        <v>16221.0</v>
      </c>
      <c r="C2063" s="171" t="s">
        <v>4444</v>
      </c>
      <c r="D2063" s="171" t="s">
        <v>20687</v>
      </c>
      <c r="E2063" s="171">
        <v>12.0</v>
      </c>
      <c r="F2063" s="171" t="s">
        <v>20981</v>
      </c>
      <c r="G2063" s="171" t="s">
        <v>4820</v>
      </c>
      <c r="H2063" s="172" t="s">
        <v>20635</v>
      </c>
      <c r="I2063" s="173">
        <v>11340.0</v>
      </c>
      <c r="J2063" s="174">
        <v>1300.0</v>
      </c>
      <c r="K2063" s="179">
        <v>1300.0</v>
      </c>
      <c r="L2063" s="178"/>
      <c r="M2063" s="177"/>
      <c r="N2063" s="178"/>
      <c r="O2063" s="163"/>
      <c r="P2063" s="163"/>
      <c r="Q2063" s="163"/>
      <c r="R2063" s="163"/>
      <c r="S2063" s="163"/>
      <c r="T2063" s="163"/>
    </row>
    <row r="2064" ht="18.75" hidden="1" customHeight="1">
      <c r="A2064" s="170">
        <v>45832.0</v>
      </c>
      <c r="B2064" s="171">
        <v>16222.0</v>
      </c>
      <c r="C2064" s="171" t="s">
        <v>21815</v>
      </c>
      <c r="D2064" s="171" t="s">
        <v>20659</v>
      </c>
      <c r="E2064" s="171">
        <v>8.0</v>
      </c>
      <c r="F2064" s="171" t="s">
        <v>21393</v>
      </c>
      <c r="G2064" s="171" t="s">
        <v>12490</v>
      </c>
      <c r="H2064" s="172" t="s">
        <v>20635</v>
      </c>
      <c r="I2064" s="173">
        <v>15040.0</v>
      </c>
      <c r="J2064" s="174">
        <v>15040.0</v>
      </c>
      <c r="K2064" s="179">
        <v>15040.0</v>
      </c>
      <c r="L2064" s="178"/>
      <c r="M2064" s="177"/>
      <c r="N2064" s="178"/>
      <c r="O2064" s="163"/>
      <c r="P2064" s="163"/>
      <c r="Q2064" s="163"/>
      <c r="R2064" s="163"/>
      <c r="S2064" s="163"/>
      <c r="T2064" s="163"/>
    </row>
    <row r="2065" ht="18.75" hidden="1" customHeight="1">
      <c r="A2065" s="180">
        <v>45832.0</v>
      </c>
      <c r="B2065" s="171">
        <v>7514.0</v>
      </c>
      <c r="C2065" s="171" t="s">
        <v>4031</v>
      </c>
      <c r="D2065" s="171"/>
      <c r="E2065" s="171" t="s">
        <v>20634</v>
      </c>
      <c r="F2065" s="171"/>
      <c r="G2065" s="171" t="s">
        <v>20697</v>
      </c>
      <c r="H2065" s="172" t="s">
        <v>20697</v>
      </c>
      <c r="I2065" s="173">
        <v>2920.0</v>
      </c>
      <c r="J2065" s="174">
        <v>140.0</v>
      </c>
      <c r="K2065" s="179">
        <v>140.0</v>
      </c>
      <c r="L2065" s="178">
        <v>0.0</v>
      </c>
      <c r="M2065" s="177">
        <v>0.0</v>
      </c>
      <c r="N2065" s="178">
        <v>0.0</v>
      </c>
      <c r="O2065" s="163"/>
      <c r="P2065" s="163"/>
      <c r="Q2065" s="163"/>
      <c r="R2065" s="163"/>
      <c r="S2065" s="163"/>
      <c r="T2065" s="163"/>
    </row>
    <row r="2066" ht="18.75" hidden="1" customHeight="1">
      <c r="A2066" s="170">
        <v>45832.0</v>
      </c>
      <c r="B2066" s="171">
        <v>16223.0</v>
      </c>
      <c r="C2066" s="171" t="s">
        <v>19529</v>
      </c>
      <c r="D2066" s="171" t="s">
        <v>20673</v>
      </c>
      <c r="E2066" s="171">
        <v>8.0</v>
      </c>
      <c r="F2066" s="171" t="s">
        <v>20738</v>
      </c>
      <c r="G2066" s="171" t="s">
        <v>5850</v>
      </c>
      <c r="H2066" s="172" t="s">
        <v>20638</v>
      </c>
      <c r="I2066" s="173">
        <v>18120.0</v>
      </c>
      <c r="J2066" s="174">
        <v>8280.0</v>
      </c>
      <c r="K2066" s="179"/>
      <c r="L2066" s="178"/>
      <c r="M2066" s="177"/>
      <c r="N2066" s="177">
        <v>8280.0</v>
      </c>
      <c r="O2066" s="163"/>
      <c r="P2066" s="163"/>
      <c r="Q2066" s="163"/>
      <c r="R2066" s="163"/>
      <c r="S2066" s="163"/>
      <c r="T2066" s="163"/>
    </row>
    <row r="2067" ht="18.75" hidden="1" customHeight="1">
      <c r="A2067" s="170">
        <v>45832.0</v>
      </c>
      <c r="B2067" s="171">
        <v>16224.0</v>
      </c>
      <c r="C2067" s="171" t="s">
        <v>20829</v>
      </c>
      <c r="D2067" s="171" t="s">
        <v>20695</v>
      </c>
      <c r="E2067" s="171">
        <v>8.0</v>
      </c>
      <c r="F2067" s="171" t="s">
        <v>20875</v>
      </c>
      <c r="G2067" s="171" t="s">
        <v>21816</v>
      </c>
      <c r="H2067" s="172" t="s">
        <v>20635</v>
      </c>
      <c r="I2067" s="173">
        <v>13720.0</v>
      </c>
      <c r="J2067" s="174">
        <v>4020.0</v>
      </c>
      <c r="K2067" s="179">
        <v>4020.0</v>
      </c>
      <c r="L2067" s="178"/>
      <c r="M2067" s="177"/>
      <c r="N2067" s="178"/>
      <c r="O2067" s="163"/>
      <c r="P2067" s="163"/>
      <c r="Q2067" s="163"/>
      <c r="R2067" s="163"/>
      <c r="S2067" s="163"/>
      <c r="T2067" s="163"/>
    </row>
    <row r="2068" ht="18.75" hidden="1" customHeight="1">
      <c r="A2068" s="170">
        <v>45832.0</v>
      </c>
      <c r="B2068" s="171">
        <v>16225.0</v>
      </c>
      <c r="C2068" s="171" t="s">
        <v>21011</v>
      </c>
      <c r="D2068" s="171" t="s">
        <v>20659</v>
      </c>
      <c r="E2068" s="171">
        <v>8.0</v>
      </c>
      <c r="F2068" s="171" t="s">
        <v>20772</v>
      </c>
      <c r="G2068" s="171" t="s">
        <v>21817</v>
      </c>
      <c r="H2068" s="172" t="s">
        <v>20635</v>
      </c>
      <c r="I2068" s="173">
        <v>10980.0</v>
      </c>
      <c r="J2068" s="174">
        <v>10980.0</v>
      </c>
      <c r="K2068" s="179">
        <v>10980.0</v>
      </c>
      <c r="L2068" s="178"/>
      <c r="M2068" s="177"/>
      <c r="N2068" s="178"/>
      <c r="O2068" s="163"/>
      <c r="P2068" s="163"/>
      <c r="Q2068" s="163"/>
      <c r="R2068" s="163"/>
      <c r="S2068" s="163"/>
      <c r="T2068" s="163"/>
    </row>
    <row r="2069" ht="18.75" hidden="1" customHeight="1">
      <c r="A2069" s="170">
        <v>45832.0</v>
      </c>
      <c r="B2069" s="171">
        <v>16226.0</v>
      </c>
      <c r="C2069" s="171" t="s">
        <v>21111</v>
      </c>
      <c r="D2069" s="171" t="s">
        <v>20687</v>
      </c>
      <c r="E2069" s="171">
        <v>8.0</v>
      </c>
      <c r="F2069" s="171" t="s">
        <v>20821</v>
      </c>
      <c r="G2069" s="171" t="s">
        <v>4759</v>
      </c>
      <c r="H2069" s="172" t="s">
        <v>20635</v>
      </c>
      <c r="I2069" s="173">
        <v>12940.0</v>
      </c>
      <c r="J2069" s="174">
        <v>2920.0</v>
      </c>
      <c r="K2069" s="179">
        <v>2920.0</v>
      </c>
      <c r="L2069" s="178"/>
      <c r="M2069" s="177"/>
      <c r="N2069" s="178"/>
      <c r="O2069" s="163"/>
      <c r="P2069" s="163"/>
      <c r="Q2069" s="163"/>
      <c r="R2069" s="163"/>
      <c r="S2069" s="163"/>
      <c r="T2069" s="163"/>
    </row>
    <row r="2070" ht="18.75" hidden="1" customHeight="1">
      <c r="A2070" s="170">
        <v>45832.0</v>
      </c>
      <c r="B2070" s="171">
        <v>16227.0</v>
      </c>
      <c r="C2070" s="171" t="s">
        <v>357</v>
      </c>
      <c r="D2070" s="171" t="s">
        <v>20673</v>
      </c>
      <c r="E2070" s="171">
        <v>8.0</v>
      </c>
      <c r="F2070" s="171" t="s">
        <v>20959</v>
      </c>
      <c r="G2070" s="171" t="s">
        <v>21818</v>
      </c>
      <c r="H2070" s="172" t="s">
        <v>20635</v>
      </c>
      <c r="I2070" s="173">
        <v>16720.0</v>
      </c>
      <c r="J2070" s="174">
        <v>6880.0</v>
      </c>
      <c r="K2070" s="179">
        <v>6880.0</v>
      </c>
      <c r="L2070" s="178"/>
      <c r="M2070" s="177"/>
      <c r="N2070" s="178"/>
      <c r="O2070" s="163"/>
      <c r="P2070" s="163"/>
      <c r="Q2070" s="163"/>
      <c r="R2070" s="163"/>
      <c r="S2070" s="163"/>
      <c r="T2070" s="163"/>
    </row>
    <row r="2071" ht="18.75" hidden="1" customHeight="1">
      <c r="A2071" s="170">
        <v>45832.0</v>
      </c>
      <c r="B2071" s="171">
        <v>16228.0</v>
      </c>
      <c r="C2071" s="171" t="s">
        <v>21819</v>
      </c>
      <c r="D2071" s="171" t="s">
        <v>20695</v>
      </c>
      <c r="E2071" s="171">
        <v>14.0</v>
      </c>
      <c r="F2071" s="171" t="s">
        <v>21540</v>
      </c>
      <c r="G2071" s="171" t="s">
        <v>21820</v>
      </c>
      <c r="H2071" s="172" t="s">
        <v>20635</v>
      </c>
      <c r="I2071" s="173">
        <v>12940.0</v>
      </c>
      <c r="J2071" s="174">
        <v>3220.0</v>
      </c>
      <c r="K2071" s="179">
        <v>3220.0</v>
      </c>
      <c r="L2071" s="178"/>
      <c r="M2071" s="177"/>
      <c r="N2071" s="178"/>
      <c r="O2071" s="163"/>
      <c r="P2071" s="163"/>
      <c r="Q2071" s="163"/>
      <c r="R2071" s="163"/>
      <c r="S2071" s="163"/>
      <c r="T2071" s="163"/>
    </row>
    <row r="2072" ht="18.75" hidden="1" customHeight="1">
      <c r="A2072" s="182">
        <v>45832.02900460648</v>
      </c>
      <c r="B2072" s="171">
        <v>7506.0</v>
      </c>
      <c r="C2072" s="171" t="s">
        <v>4379</v>
      </c>
      <c r="D2072" s="171"/>
      <c r="E2072" s="171" t="s">
        <v>20634</v>
      </c>
      <c r="F2072" s="171"/>
      <c r="G2072" s="171" t="s">
        <v>20697</v>
      </c>
      <c r="H2072" s="172" t="s">
        <v>20697</v>
      </c>
      <c r="I2072" s="173">
        <v>2960.0</v>
      </c>
      <c r="J2072" s="174">
        <v>140.0</v>
      </c>
      <c r="K2072" s="179">
        <v>140.0</v>
      </c>
      <c r="L2072" s="178">
        <v>0.0</v>
      </c>
      <c r="M2072" s="177">
        <v>0.0</v>
      </c>
      <c r="N2072" s="178">
        <v>0.0</v>
      </c>
      <c r="O2072" s="163"/>
      <c r="P2072" s="163"/>
      <c r="Q2072" s="163"/>
      <c r="R2072" s="163"/>
      <c r="S2072" s="163"/>
      <c r="T2072" s="163"/>
    </row>
    <row r="2073" ht="18.75" hidden="1" customHeight="1">
      <c r="A2073" s="170">
        <v>45833.0</v>
      </c>
      <c r="B2073" s="171">
        <v>16229.0</v>
      </c>
      <c r="C2073" s="171" t="s">
        <v>21821</v>
      </c>
      <c r="D2073" s="171" t="s">
        <v>20687</v>
      </c>
      <c r="E2073" s="171">
        <v>14.0</v>
      </c>
      <c r="F2073" s="171" t="s">
        <v>21143</v>
      </c>
      <c r="G2073" s="171" t="s">
        <v>21822</v>
      </c>
      <c r="H2073" s="172" t="s">
        <v>20635</v>
      </c>
      <c r="I2073" s="173">
        <v>11140.0</v>
      </c>
      <c r="J2073" s="174">
        <v>1100.0</v>
      </c>
      <c r="K2073" s="179">
        <v>1100.0</v>
      </c>
      <c r="L2073" s="178"/>
      <c r="M2073" s="177"/>
      <c r="N2073" s="178"/>
      <c r="O2073" s="163"/>
      <c r="P2073" s="163"/>
      <c r="Q2073" s="163"/>
      <c r="R2073" s="163"/>
      <c r="S2073" s="163"/>
      <c r="T2073" s="163"/>
    </row>
    <row r="2074" ht="18.75" hidden="1" customHeight="1">
      <c r="A2074" s="170">
        <v>45833.0</v>
      </c>
      <c r="B2074" s="171">
        <v>16230.0</v>
      </c>
      <c r="C2074" s="171" t="s">
        <v>21823</v>
      </c>
      <c r="D2074" s="171" t="s">
        <v>20659</v>
      </c>
      <c r="E2074" s="171">
        <v>8.0</v>
      </c>
      <c r="F2074" s="171" t="s">
        <v>21824</v>
      </c>
      <c r="G2074" s="171" t="s">
        <v>5038</v>
      </c>
      <c r="H2074" s="172" t="s">
        <v>20635</v>
      </c>
      <c r="I2074" s="173">
        <v>15840.0</v>
      </c>
      <c r="J2074" s="174">
        <v>15840.0</v>
      </c>
      <c r="K2074" s="179">
        <v>15840.0</v>
      </c>
      <c r="L2074" s="178"/>
      <c r="M2074" s="177"/>
      <c r="N2074" s="178"/>
      <c r="O2074" s="163"/>
      <c r="P2074" s="163"/>
      <c r="Q2074" s="163"/>
      <c r="R2074" s="163"/>
      <c r="S2074" s="163"/>
      <c r="T2074" s="163"/>
    </row>
    <row r="2075" ht="18.75" hidden="1" customHeight="1">
      <c r="A2075" s="170">
        <v>45833.0</v>
      </c>
      <c r="B2075" s="171">
        <v>16231.0</v>
      </c>
      <c r="C2075" s="171" t="s">
        <v>20832</v>
      </c>
      <c r="D2075" s="171" t="s">
        <v>20673</v>
      </c>
      <c r="E2075" s="171">
        <v>8.0</v>
      </c>
      <c r="F2075" s="171" t="s">
        <v>21146</v>
      </c>
      <c r="G2075" s="171" t="s">
        <v>21825</v>
      </c>
      <c r="H2075" s="172" t="s">
        <v>20635</v>
      </c>
      <c r="I2075" s="173">
        <v>12280.0</v>
      </c>
      <c r="J2075" s="174">
        <v>2440.0</v>
      </c>
      <c r="K2075" s="179">
        <v>2440.0</v>
      </c>
      <c r="L2075" s="178"/>
      <c r="M2075" s="177"/>
      <c r="N2075" s="178"/>
      <c r="O2075" s="163"/>
      <c r="P2075" s="163"/>
      <c r="Q2075" s="163"/>
      <c r="R2075" s="163"/>
      <c r="S2075" s="163"/>
      <c r="T2075" s="163"/>
    </row>
    <row r="2076" ht="18.75" hidden="1" customHeight="1">
      <c r="A2076" s="170">
        <v>45833.0</v>
      </c>
      <c r="B2076" s="171">
        <v>16232.0</v>
      </c>
      <c r="C2076" s="171" t="s">
        <v>4877</v>
      </c>
      <c r="D2076" s="171" t="s">
        <v>20687</v>
      </c>
      <c r="E2076" s="171" t="s">
        <v>177</v>
      </c>
      <c r="F2076" s="171" t="s">
        <v>21295</v>
      </c>
      <c r="G2076" s="171" t="s">
        <v>9938</v>
      </c>
      <c r="H2076" s="172" t="s">
        <v>20635</v>
      </c>
      <c r="I2076" s="173">
        <v>11880.0</v>
      </c>
      <c r="J2076" s="174">
        <v>1640.0</v>
      </c>
      <c r="K2076" s="179">
        <v>1640.0</v>
      </c>
      <c r="L2076" s="178"/>
      <c r="M2076" s="177"/>
      <c r="N2076" s="178"/>
      <c r="O2076" s="163"/>
      <c r="P2076" s="163"/>
      <c r="Q2076" s="163"/>
      <c r="R2076" s="163"/>
      <c r="S2076" s="163"/>
      <c r="T2076" s="163"/>
    </row>
    <row r="2077" ht="18.75" hidden="1" customHeight="1">
      <c r="A2077" s="170">
        <v>45833.0</v>
      </c>
      <c r="B2077" s="171">
        <v>16233.0</v>
      </c>
      <c r="C2077" s="171" t="s">
        <v>21826</v>
      </c>
      <c r="D2077" s="171" t="s">
        <v>20695</v>
      </c>
      <c r="E2077" s="171">
        <v>6.0</v>
      </c>
      <c r="F2077" s="171" t="s">
        <v>21466</v>
      </c>
      <c r="G2077" s="171" t="s">
        <v>21827</v>
      </c>
      <c r="H2077" s="172" t="s">
        <v>20669</v>
      </c>
      <c r="I2077" s="173">
        <v>9500.0</v>
      </c>
      <c r="J2077" s="174">
        <v>-340.0</v>
      </c>
      <c r="K2077" s="179"/>
      <c r="L2077" s="177">
        <v>-340.0</v>
      </c>
      <c r="M2077" s="177"/>
      <c r="N2077" s="178"/>
      <c r="O2077" s="163"/>
      <c r="P2077" s="163"/>
      <c r="Q2077" s="163"/>
      <c r="R2077" s="163"/>
      <c r="S2077" s="163"/>
      <c r="T2077" s="163"/>
    </row>
    <row r="2078" ht="18.75" hidden="1" customHeight="1">
      <c r="A2078" s="170">
        <v>45833.0</v>
      </c>
      <c r="B2078" s="171">
        <v>16234.0</v>
      </c>
      <c r="C2078" s="171" t="s">
        <v>10653</v>
      </c>
      <c r="D2078" s="171" t="s">
        <v>20673</v>
      </c>
      <c r="E2078" s="171">
        <v>8.0</v>
      </c>
      <c r="F2078" s="171" t="s">
        <v>20693</v>
      </c>
      <c r="G2078" s="171" t="s">
        <v>21828</v>
      </c>
      <c r="H2078" s="172" t="s">
        <v>20635</v>
      </c>
      <c r="I2078" s="173">
        <v>11780.0</v>
      </c>
      <c r="J2078" s="174">
        <v>1940.0</v>
      </c>
      <c r="K2078" s="179">
        <v>1940.0</v>
      </c>
      <c r="L2078" s="178"/>
      <c r="M2078" s="177"/>
      <c r="N2078" s="178"/>
      <c r="O2078" s="163"/>
      <c r="P2078" s="163"/>
      <c r="Q2078" s="163"/>
      <c r="R2078" s="163"/>
      <c r="S2078" s="163"/>
      <c r="T2078" s="163"/>
    </row>
    <row r="2079" ht="18.75" hidden="1" customHeight="1">
      <c r="A2079" s="170">
        <v>45833.0</v>
      </c>
      <c r="B2079" s="171">
        <v>16235.0</v>
      </c>
      <c r="C2079" s="171" t="s">
        <v>4671</v>
      </c>
      <c r="D2079" s="171" t="s">
        <v>20687</v>
      </c>
      <c r="E2079" s="171" t="s">
        <v>132</v>
      </c>
      <c r="F2079" s="171" t="s">
        <v>21442</v>
      </c>
      <c r="G2079" s="171" t="s">
        <v>5703</v>
      </c>
      <c r="H2079" s="172" t="s">
        <v>20635</v>
      </c>
      <c r="I2079" s="173">
        <v>12560.0</v>
      </c>
      <c r="J2079" s="174">
        <v>2280.0</v>
      </c>
      <c r="K2079" s="179">
        <v>2280.0</v>
      </c>
      <c r="L2079" s="178"/>
      <c r="M2079" s="177"/>
      <c r="N2079" s="178"/>
      <c r="O2079" s="163"/>
      <c r="P2079" s="163"/>
      <c r="Q2079" s="163"/>
      <c r="R2079" s="163"/>
      <c r="S2079" s="163"/>
      <c r="T2079" s="163"/>
    </row>
    <row r="2080" ht="18.75" hidden="1" customHeight="1">
      <c r="A2080" s="170">
        <v>45833.0</v>
      </c>
      <c r="B2080" s="171">
        <v>16236.0</v>
      </c>
      <c r="C2080" s="171" t="s">
        <v>21672</v>
      </c>
      <c r="D2080" s="171" t="s">
        <v>20695</v>
      </c>
      <c r="E2080" s="171">
        <v>14.0</v>
      </c>
      <c r="F2080" s="171" t="s">
        <v>20988</v>
      </c>
      <c r="G2080" s="171" t="s">
        <v>21829</v>
      </c>
      <c r="H2080" s="172" t="s">
        <v>20635</v>
      </c>
      <c r="I2080" s="173">
        <v>10940.0</v>
      </c>
      <c r="J2080" s="174">
        <v>1220.0</v>
      </c>
      <c r="K2080" s="179">
        <v>1220.0</v>
      </c>
      <c r="L2080" s="178"/>
      <c r="M2080" s="177"/>
      <c r="N2080" s="178"/>
      <c r="O2080" s="163"/>
      <c r="P2080" s="163"/>
      <c r="Q2080" s="163"/>
      <c r="R2080" s="163"/>
      <c r="S2080" s="163"/>
      <c r="T2080" s="163"/>
    </row>
    <row r="2081" ht="18.75" hidden="1" customHeight="1">
      <c r="A2081" s="170">
        <v>45833.0</v>
      </c>
      <c r="B2081" s="171">
        <v>16239.0</v>
      </c>
      <c r="C2081" s="171" t="s">
        <v>20760</v>
      </c>
      <c r="D2081" s="171" t="s">
        <v>20673</v>
      </c>
      <c r="E2081" s="171">
        <v>8.0</v>
      </c>
      <c r="F2081" s="171" t="s">
        <v>21012</v>
      </c>
      <c r="G2081" s="171" t="s">
        <v>4414</v>
      </c>
      <c r="H2081" s="172" t="s">
        <v>20635</v>
      </c>
      <c r="I2081" s="173">
        <v>11020.0</v>
      </c>
      <c r="J2081" s="174">
        <v>1180.0</v>
      </c>
      <c r="K2081" s="179">
        <v>1180.0</v>
      </c>
      <c r="L2081" s="178"/>
      <c r="M2081" s="177"/>
      <c r="N2081" s="178"/>
      <c r="O2081" s="163"/>
      <c r="P2081" s="163"/>
      <c r="Q2081" s="163"/>
      <c r="R2081" s="163"/>
      <c r="S2081" s="163"/>
      <c r="T2081" s="163"/>
    </row>
    <row r="2082" ht="18.75" hidden="1" customHeight="1">
      <c r="A2082" s="180">
        <v>45833.0</v>
      </c>
      <c r="B2082" s="171">
        <v>7516.0</v>
      </c>
      <c r="C2082" s="171" t="s">
        <v>4051</v>
      </c>
      <c r="D2082" s="171"/>
      <c r="E2082" s="171" t="s">
        <v>20634</v>
      </c>
      <c r="F2082" s="171"/>
      <c r="G2082" s="171" t="s">
        <v>21563</v>
      </c>
      <c r="H2082" s="172" t="s">
        <v>21563</v>
      </c>
      <c r="I2082" s="173">
        <v>2780.0</v>
      </c>
      <c r="J2082" s="174">
        <v>320.0</v>
      </c>
      <c r="K2082" s="179">
        <v>320.0</v>
      </c>
      <c r="L2082" s="178">
        <v>0.0</v>
      </c>
      <c r="M2082" s="177">
        <v>0.0</v>
      </c>
      <c r="N2082" s="178">
        <v>0.0</v>
      </c>
      <c r="O2082" s="163"/>
      <c r="P2082" s="163"/>
      <c r="Q2082" s="163"/>
      <c r="R2082" s="163"/>
      <c r="S2082" s="163"/>
      <c r="T2082" s="163"/>
    </row>
    <row r="2083" ht="18.75" hidden="1" customHeight="1">
      <c r="A2083" s="180">
        <v>45833.0</v>
      </c>
      <c r="B2083" s="171">
        <v>7517.0</v>
      </c>
      <c r="C2083" s="171" t="s">
        <v>4017</v>
      </c>
      <c r="D2083" s="171"/>
      <c r="E2083" s="171" t="s">
        <v>20634</v>
      </c>
      <c r="F2083" s="171"/>
      <c r="G2083" s="171" t="s">
        <v>4500</v>
      </c>
      <c r="H2083" s="172" t="s">
        <v>4500</v>
      </c>
      <c r="I2083" s="173">
        <v>3780.0</v>
      </c>
      <c r="J2083" s="174">
        <v>440.0</v>
      </c>
      <c r="K2083" s="179">
        <v>396.0</v>
      </c>
      <c r="L2083" s="178">
        <v>0.0</v>
      </c>
      <c r="M2083" s="177">
        <v>44.0</v>
      </c>
      <c r="N2083" s="178">
        <v>0.0</v>
      </c>
      <c r="O2083" s="163"/>
      <c r="P2083" s="163"/>
      <c r="Q2083" s="163"/>
      <c r="R2083" s="163"/>
      <c r="S2083" s="163"/>
      <c r="T2083" s="163"/>
    </row>
    <row r="2084" ht="18.75" hidden="1" customHeight="1">
      <c r="A2084" s="170">
        <v>45833.0</v>
      </c>
      <c r="B2084" s="171">
        <v>16240.0</v>
      </c>
      <c r="C2084" s="171" t="s">
        <v>4802</v>
      </c>
      <c r="D2084" s="171" t="s">
        <v>20659</v>
      </c>
      <c r="E2084" s="171">
        <v>8.0</v>
      </c>
      <c r="F2084" s="171" t="s">
        <v>20834</v>
      </c>
      <c r="G2084" s="171" t="s">
        <v>5933</v>
      </c>
      <c r="H2084" s="172" t="s">
        <v>20669</v>
      </c>
      <c r="I2084" s="173">
        <v>17800.0</v>
      </c>
      <c r="J2084" s="174">
        <v>17800.0</v>
      </c>
      <c r="K2084" s="179"/>
      <c r="L2084" s="177">
        <v>17800.0</v>
      </c>
      <c r="M2084" s="177"/>
      <c r="N2084" s="178"/>
      <c r="O2084" s="163"/>
      <c r="P2084" s="163"/>
      <c r="Q2084" s="163"/>
      <c r="R2084" s="163"/>
      <c r="S2084" s="163"/>
      <c r="T2084" s="163"/>
    </row>
    <row r="2085" ht="18.75" hidden="1" customHeight="1">
      <c r="A2085" s="170">
        <v>45833.0</v>
      </c>
      <c r="B2085" s="171">
        <v>16241.0</v>
      </c>
      <c r="C2085" s="171" t="s">
        <v>21741</v>
      </c>
      <c r="D2085" s="171" t="s">
        <v>20687</v>
      </c>
      <c r="E2085" s="171">
        <v>8.0</v>
      </c>
      <c r="F2085" s="171" t="s">
        <v>20953</v>
      </c>
      <c r="G2085" s="171" t="s">
        <v>6675</v>
      </c>
      <c r="H2085" s="172" t="s">
        <v>20635</v>
      </c>
      <c r="I2085" s="173">
        <v>14600.0</v>
      </c>
      <c r="J2085" s="174">
        <v>4580.0</v>
      </c>
      <c r="K2085" s="179">
        <v>4580.0</v>
      </c>
      <c r="L2085" s="178"/>
      <c r="M2085" s="177"/>
      <c r="N2085" s="178"/>
      <c r="O2085" s="163"/>
      <c r="P2085" s="163"/>
      <c r="Q2085" s="163"/>
      <c r="R2085" s="163"/>
      <c r="S2085" s="163"/>
      <c r="T2085" s="163"/>
    </row>
    <row r="2086" ht="18.75" hidden="1" customHeight="1">
      <c r="A2086" s="170">
        <v>45833.0</v>
      </c>
      <c r="B2086" s="171">
        <v>16242.0</v>
      </c>
      <c r="C2086" s="171" t="s">
        <v>21604</v>
      </c>
      <c r="D2086" s="171" t="s">
        <v>20659</v>
      </c>
      <c r="E2086" s="171">
        <v>8.0</v>
      </c>
      <c r="F2086" s="171" t="s">
        <v>20834</v>
      </c>
      <c r="G2086" s="171" t="s">
        <v>12324</v>
      </c>
      <c r="H2086" s="172" t="s">
        <v>20635</v>
      </c>
      <c r="I2086" s="173">
        <v>11060.0</v>
      </c>
      <c r="J2086" s="174">
        <v>11060.0</v>
      </c>
      <c r="K2086" s="179">
        <v>11060.0</v>
      </c>
      <c r="L2086" s="178"/>
      <c r="M2086" s="177"/>
      <c r="N2086" s="178"/>
      <c r="O2086" s="163"/>
      <c r="P2086" s="163"/>
      <c r="Q2086" s="163"/>
      <c r="R2086" s="163"/>
      <c r="S2086" s="163"/>
      <c r="T2086" s="163"/>
    </row>
    <row r="2087" ht="18.75" hidden="1" customHeight="1">
      <c r="A2087" s="180">
        <v>45833.0</v>
      </c>
      <c r="B2087" s="171">
        <v>7518.0</v>
      </c>
      <c r="C2087" s="171" t="s">
        <v>3989</v>
      </c>
      <c r="D2087" s="171"/>
      <c r="E2087" s="171" t="s">
        <v>20634</v>
      </c>
      <c r="F2087" s="171"/>
      <c r="G2087" s="171" t="s">
        <v>20873</v>
      </c>
      <c r="H2087" s="172" t="s">
        <v>20873</v>
      </c>
      <c r="I2087" s="173">
        <v>3520.0</v>
      </c>
      <c r="J2087" s="174">
        <v>440.0</v>
      </c>
      <c r="K2087" s="179">
        <v>0.0</v>
      </c>
      <c r="L2087" s="178">
        <v>440.0</v>
      </c>
      <c r="M2087" s="177">
        <v>0.0</v>
      </c>
      <c r="N2087" s="178">
        <v>0.0</v>
      </c>
      <c r="O2087" s="163"/>
      <c r="P2087" s="163"/>
      <c r="Q2087" s="163"/>
      <c r="R2087" s="163"/>
      <c r="S2087" s="163"/>
      <c r="T2087" s="163"/>
    </row>
    <row r="2088" ht="18.75" hidden="1" customHeight="1">
      <c r="A2088" s="170">
        <v>45833.0</v>
      </c>
      <c r="B2088" s="171">
        <v>16243.0</v>
      </c>
      <c r="C2088" s="171" t="s">
        <v>20832</v>
      </c>
      <c r="D2088" s="171" t="s">
        <v>20687</v>
      </c>
      <c r="E2088" s="171">
        <v>8.0</v>
      </c>
      <c r="F2088" s="171" t="s">
        <v>21036</v>
      </c>
      <c r="G2088" s="171" t="s">
        <v>5025</v>
      </c>
      <c r="H2088" s="172" t="s">
        <v>20635</v>
      </c>
      <c r="I2088" s="173">
        <v>12980.0</v>
      </c>
      <c r="J2088" s="174">
        <v>2960.0</v>
      </c>
      <c r="K2088" s="179">
        <v>2960.0</v>
      </c>
      <c r="L2088" s="178"/>
      <c r="M2088" s="177"/>
      <c r="N2088" s="178"/>
      <c r="O2088" s="163"/>
      <c r="P2088" s="163"/>
      <c r="Q2088" s="163"/>
      <c r="R2088" s="163"/>
      <c r="S2088" s="163"/>
      <c r="T2088" s="163"/>
    </row>
    <row r="2089" ht="18.75" hidden="1" customHeight="1">
      <c r="A2089" s="170">
        <v>45833.0</v>
      </c>
      <c r="B2089" s="171">
        <v>16244.0</v>
      </c>
      <c r="C2089" s="171" t="s">
        <v>3260</v>
      </c>
      <c r="D2089" s="171" t="s">
        <v>20673</v>
      </c>
      <c r="E2089" s="171">
        <v>8.0</v>
      </c>
      <c r="F2089" s="171" t="s">
        <v>21247</v>
      </c>
      <c r="G2089" s="171" t="s">
        <v>4765</v>
      </c>
      <c r="H2089" s="172" t="s">
        <v>20635</v>
      </c>
      <c r="I2089" s="173">
        <v>12700.0</v>
      </c>
      <c r="J2089" s="174">
        <v>2860.0</v>
      </c>
      <c r="K2089" s="179">
        <v>2860.0</v>
      </c>
      <c r="L2089" s="178"/>
      <c r="M2089" s="177"/>
      <c r="N2089" s="178"/>
      <c r="O2089" s="163"/>
      <c r="P2089" s="163"/>
      <c r="Q2089" s="163"/>
      <c r="R2089" s="163"/>
      <c r="S2089" s="163"/>
      <c r="T2089" s="163"/>
    </row>
    <row r="2090" ht="18.75" hidden="1" customHeight="1">
      <c r="A2090" s="170">
        <v>45833.0</v>
      </c>
      <c r="B2090" s="171">
        <v>16245.0</v>
      </c>
      <c r="C2090" s="171" t="s">
        <v>20770</v>
      </c>
      <c r="D2090" s="171" t="s">
        <v>5686</v>
      </c>
      <c r="E2090" s="171">
        <v>20.0</v>
      </c>
      <c r="F2090" s="171" t="s">
        <v>20771</v>
      </c>
      <c r="G2090" s="171" t="s">
        <v>4504</v>
      </c>
      <c r="H2090" s="172" t="s">
        <v>20635</v>
      </c>
      <c r="I2090" s="173">
        <v>19940.0</v>
      </c>
      <c r="J2090" s="174">
        <v>19940.0</v>
      </c>
      <c r="K2090" s="179">
        <v>19940.0</v>
      </c>
      <c r="L2090" s="178"/>
      <c r="M2090" s="177"/>
      <c r="N2090" s="178"/>
      <c r="O2090" s="163"/>
      <c r="P2090" s="163"/>
      <c r="Q2090" s="163"/>
      <c r="R2090" s="163"/>
      <c r="S2090" s="163"/>
      <c r="T2090" s="163"/>
    </row>
    <row r="2091" ht="18.75" hidden="1" customHeight="1">
      <c r="A2091" s="170">
        <v>45833.0</v>
      </c>
      <c r="B2091" s="171">
        <v>16246.0</v>
      </c>
      <c r="C2091" s="171" t="s">
        <v>3980</v>
      </c>
      <c r="D2091" s="171" t="s">
        <v>20695</v>
      </c>
      <c r="E2091" s="171">
        <v>8.0</v>
      </c>
      <c r="F2091" s="171" t="s">
        <v>20748</v>
      </c>
      <c r="G2091" s="171" t="s">
        <v>5136</v>
      </c>
      <c r="H2091" s="172" t="s">
        <v>20635</v>
      </c>
      <c r="I2091" s="173">
        <v>19960.0</v>
      </c>
      <c r="J2091" s="174">
        <v>10260.0</v>
      </c>
      <c r="K2091" s="179">
        <v>10260.0</v>
      </c>
      <c r="L2091" s="178"/>
      <c r="M2091" s="177"/>
      <c r="N2091" s="178"/>
      <c r="O2091" s="163"/>
      <c r="P2091" s="163"/>
      <c r="Q2091" s="163"/>
      <c r="R2091" s="163"/>
      <c r="S2091" s="163"/>
      <c r="T2091" s="163"/>
    </row>
    <row r="2092" ht="18.75" hidden="1" customHeight="1">
      <c r="A2092" s="170">
        <v>45833.0</v>
      </c>
      <c r="B2092" s="171">
        <v>16247.0</v>
      </c>
      <c r="C2092" s="171" t="s">
        <v>2876</v>
      </c>
      <c r="D2092" s="171" t="s">
        <v>20659</v>
      </c>
      <c r="E2092" s="171">
        <v>16.0</v>
      </c>
      <c r="F2092" s="171" t="s">
        <v>20894</v>
      </c>
      <c r="G2092" s="171" t="s">
        <v>4481</v>
      </c>
      <c r="H2092" s="172" t="s">
        <v>20635</v>
      </c>
      <c r="I2092" s="173">
        <v>12720.0</v>
      </c>
      <c r="J2092" s="174">
        <v>12720.0</v>
      </c>
      <c r="K2092" s="179">
        <v>12720.0</v>
      </c>
      <c r="L2092" s="178"/>
      <c r="M2092" s="177"/>
      <c r="N2092" s="178"/>
      <c r="O2092" s="163"/>
      <c r="P2092" s="163"/>
      <c r="Q2092" s="163"/>
      <c r="R2092" s="163"/>
      <c r="S2092" s="163"/>
      <c r="T2092" s="163"/>
    </row>
    <row r="2093" ht="18.75" hidden="1" customHeight="1">
      <c r="A2093" s="170">
        <v>45833.0</v>
      </c>
      <c r="B2093" s="171">
        <v>16248.0</v>
      </c>
      <c r="C2093" s="171" t="s">
        <v>4671</v>
      </c>
      <c r="D2093" s="171" t="s">
        <v>20687</v>
      </c>
      <c r="E2093" s="171">
        <v>8.0</v>
      </c>
      <c r="F2093" s="171" t="s">
        <v>21026</v>
      </c>
      <c r="G2093" s="171" t="s">
        <v>5933</v>
      </c>
      <c r="H2093" s="172" t="s">
        <v>20635</v>
      </c>
      <c r="I2093" s="173">
        <v>16720.0</v>
      </c>
      <c r="J2093" s="174">
        <v>6700.0</v>
      </c>
      <c r="K2093" s="179">
        <v>6700.0</v>
      </c>
      <c r="L2093" s="178"/>
      <c r="M2093" s="177"/>
      <c r="N2093" s="178"/>
      <c r="O2093" s="163"/>
      <c r="P2093" s="163"/>
      <c r="Q2093" s="163"/>
      <c r="R2093" s="163"/>
      <c r="S2093" s="163"/>
      <c r="T2093" s="163"/>
    </row>
    <row r="2094" ht="18.75" hidden="1" customHeight="1">
      <c r="A2094" s="170">
        <v>45833.0</v>
      </c>
      <c r="B2094" s="171">
        <v>16250.0</v>
      </c>
      <c r="C2094" s="171" t="s">
        <v>21830</v>
      </c>
      <c r="D2094" s="171" t="s">
        <v>20673</v>
      </c>
      <c r="E2094" s="171">
        <v>8.0</v>
      </c>
      <c r="F2094" s="171" t="s">
        <v>21831</v>
      </c>
      <c r="G2094" s="171" t="s">
        <v>4155</v>
      </c>
      <c r="H2094" s="172" t="s">
        <v>20635</v>
      </c>
      <c r="I2094" s="173">
        <v>11040.0</v>
      </c>
      <c r="J2094" s="174">
        <v>1200.0</v>
      </c>
      <c r="K2094" s="179">
        <v>1200.0</v>
      </c>
      <c r="L2094" s="178"/>
      <c r="M2094" s="177"/>
      <c r="N2094" s="178"/>
      <c r="O2094" s="163"/>
      <c r="P2094" s="163"/>
      <c r="Q2094" s="163"/>
      <c r="R2094" s="163"/>
      <c r="S2094" s="163"/>
      <c r="T2094" s="163"/>
    </row>
    <row r="2095" ht="18.75" hidden="1" customHeight="1">
      <c r="A2095" s="170">
        <v>45833.0</v>
      </c>
      <c r="B2095" s="171">
        <v>16251.0</v>
      </c>
      <c r="C2095" s="171" t="s">
        <v>21332</v>
      </c>
      <c r="D2095" s="171" t="s">
        <v>20695</v>
      </c>
      <c r="E2095" s="171">
        <v>8.0</v>
      </c>
      <c r="F2095" s="171" t="s">
        <v>21262</v>
      </c>
      <c r="G2095" s="171" t="s">
        <v>21315</v>
      </c>
      <c r="H2095" s="172" t="s">
        <v>20635</v>
      </c>
      <c r="I2095" s="173">
        <v>13280.0</v>
      </c>
      <c r="J2095" s="174">
        <v>3580.0</v>
      </c>
      <c r="K2095" s="179">
        <v>3580.0</v>
      </c>
      <c r="L2095" s="178"/>
      <c r="M2095" s="177"/>
      <c r="N2095" s="178"/>
      <c r="O2095" s="163"/>
      <c r="P2095" s="163"/>
      <c r="Q2095" s="163"/>
      <c r="R2095" s="163"/>
      <c r="S2095" s="163"/>
      <c r="T2095" s="163"/>
    </row>
    <row r="2096" ht="18.75" hidden="1" customHeight="1">
      <c r="A2096" s="170">
        <v>45833.0</v>
      </c>
      <c r="B2096" s="171">
        <v>16252.0</v>
      </c>
      <c r="C2096" s="171" t="s">
        <v>21832</v>
      </c>
      <c r="D2096" s="171" t="s">
        <v>20673</v>
      </c>
      <c r="E2096" s="171">
        <v>6.0</v>
      </c>
      <c r="F2096" s="171"/>
      <c r="G2096" s="171" t="s">
        <v>21833</v>
      </c>
      <c r="H2096" s="172" t="s">
        <v>20635</v>
      </c>
      <c r="I2096" s="173">
        <v>11820.0</v>
      </c>
      <c r="J2096" s="174">
        <v>2000.0</v>
      </c>
      <c r="K2096" s="179">
        <v>2000.0</v>
      </c>
      <c r="L2096" s="178"/>
      <c r="M2096" s="177"/>
      <c r="N2096" s="178"/>
      <c r="O2096" s="163"/>
      <c r="P2096" s="163"/>
      <c r="Q2096" s="163"/>
      <c r="R2096" s="163"/>
      <c r="S2096" s="163"/>
      <c r="T2096" s="163"/>
    </row>
    <row r="2097" ht="18.75" hidden="1" customHeight="1">
      <c r="A2097" s="182">
        <v>45833.02901356481</v>
      </c>
      <c r="B2097" s="171">
        <v>7515.0</v>
      </c>
      <c r="C2097" s="171" t="s">
        <v>4017</v>
      </c>
      <c r="D2097" s="171"/>
      <c r="E2097" s="171" t="s">
        <v>20634</v>
      </c>
      <c r="F2097" s="171"/>
      <c r="G2097" s="171" t="s">
        <v>4500</v>
      </c>
      <c r="H2097" s="172" t="s">
        <v>4500</v>
      </c>
      <c r="I2097" s="173">
        <v>3400.0</v>
      </c>
      <c r="J2097" s="174">
        <v>740.0</v>
      </c>
      <c r="K2097" s="179">
        <v>740.0</v>
      </c>
      <c r="L2097" s="178">
        <v>0.0</v>
      </c>
      <c r="M2097" s="177">
        <v>0.0</v>
      </c>
      <c r="N2097" s="178">
        <v>0.0</v>
      </c>
      <c r="O2097" s="163"/>
      <c r="P2097" s="163"/>
      <c r="Q2097" s="163"/>
      <c r="R2097" s="163"/>
      <c r="S2097" s="163"/>
      <c r="T2097" s="163"/>
    </row>
    <row r="2098" ht="18.75" hidden="1" customHeight="1">
      <c r="A2098" s="180">
        <v>45834.0</v>
      </c>
      <c r="B2098" s="171">
        <v>7520.0</v>
      </c>
      <c r="C2098" s="171" t="s">
        <v>4017</v>
      </c>
      <c r="D2098" s="171"/>
      <c r="E2098" s="171" t="s">
        <v>20634</v>
      </c>
      <c r="F2098" s="171"/>
      <c r="G2098" s="171" t="s">
        <v>4500</v>
      </c>
      <c r="H2098" s="172" t="s">
        <v>4500</v>
      </c>
      <c r="I2098" s="173">
        <v>4060.0</v>
      </c>
      <c r="J2098" s="174">
        <v>1020.0</v>
      </c>
      <c r="K2098" s="179">
        <v>1020.0</v>
      </c>
      <c r="L2098" s="178">
        <v>0.0</v>
      </c>
      <c r="M2098" s="177">
        <v>0.0</v>
      </c>
      <c r="N2098" s="178">
        <v>0.0</v>
      </c>
      <c r="O2098" s="163"/>
      <c r="P2098" s="163"/>
      <c r="Q2098" s="163"/>
      <c r="R2098" s="163"/>
      <c r="S2098" s="163"/>
      <c r="T2098" s="163"/>
    </row>
    <row r="2099" ht="18.75" hidden="1" customHeight="1">
      <c r="A2099" s="170">
        <v>45834.0</v>
      </c>
      <c r="B2099" s="171">
        <v>16253.0</v>
      </c>
      <c r="C2099" s="171" t="s">
        <v>21834</v>
      </c>
      <c r="D2099" s="171" t="s">
        <v>20659</v>
      </c>
      <c r="E2099" s="171">
        <v>8.0</v>
      </c>
      <c r="F2099" s="171" t="s">
        <v>21331</v>
      </c>
      <c r="G2099" s="171" t="s">
        <v>21293</v>
      </c>
      <c r="H2099" s="172" t="s">
        <v>20635</v>
      </c>
      <c r="I2099" s="173">
        <v>13960.0</v>
      </c>
      <c r="J2099" s="174">
        <v>13960.0</v>
      </c>
      <c r="K2099" s="179">
        <v>13960.0</v>
      </c>
      <c r="L2099" s="178"/>
      <c r="M2099" s="177"/>
      <c r="N2099" s="178"/>
      <c r="O2099" s="163"/>
      <c r="P2099" s="163"/>
      <c r="Q2099" s="163"/>
      <c r="R2099" s="163"/>
      <c r="S2099" s="163"/>
      <c r="T2099" s="163"/>
    </row>
    <row r="2100" ht="18.75" hidden="1" customHeight="1">
      <c r="A2100" s="170">
        <v>45834.0</v>
      </c>
      <c r="B2100" s="171">
        <v>16254.0</v>
      </c>
      <c r="C2100" s="171" t="s">
        <v>18536</v>
      </c>
      <c r="D2100" s="171" t="s">
        <v>20673</v>
      </c>
      <c r="E2100" s="171">
        <v>8.0</v>
      </c>
      <c r="F2100" s="171" t="s">
        <v>21428</v>
      </c>
      <c r="G2100" s="171" t="s">
        <v>4084</v>
      </c>
      <c r="H2100" s="172" t="s">
        <v>20635</v>
      </c>
      <c r="I2100" s="173">
        <v>11620.0</v>
      </c>
      <c r="J2100" s="174">
        <v>1780.0</v>
      </c>
      <c r="K2100" s="179">
        <v>1780.0</v>
      </c>
      <c r="L2100" s="178"/>
      <c r="M2100" s="177"/>
      <c r="N2100" s="178"/>
      <c r="O2100" s="163"/>
      <c r="P2100" s="163"/>
      <c r="Q2100" s="163"/>
      <c r="R2100" s="163"/>
      <c r="S2100" s="163"/>
      <c r="T2100" s="163"/>
    </row>
    <row r="2101" ht="18.75" hidden="1" customHeight="1">
      <c r="A2101" s="170">
        <v>45834.0</v>
      </c>
      <c r="B2101" s="171">
        <v>16255.0</v>
      </c>
      <c r="C2101" s="171" t="s">
        <v>20829</v>
      </c>
      <c r="D2101" s="171" t="s">
        <v>20687</v>
      </c>
      <c r="E2101" s="171">
        <v>8.0</v>
      </c>
      <c r="F2101" s="171" t="s">
        <v>20772</v>
      </c>
      <c r="G2101" s="171" t="s">
        <v>6517</v>
      </c>
      <c r="H2101" s="172" t="s">
        <v>20635</v>
      </c>
      <c r="I2101" s="173">
        <v>10720.0</v>
      </c>
      <c r="J2101" s="174">
        <v>700.0</v>
      </c>
      <c r="K2101" s="179">
        <v>700.0</v>
      </c>
      <c r="L2101" s="178"/>
      <c r="M2101" s="177"/>
      <c r="N2101" s="178"/>
      <c r="O2101" s="163"/>
      <c r="P2101" s="163"/>
      <c r="Q2101" s="163"/>
      <c r="R2101" s="163"/>
      <c r="S2101" s="163"/>
      <c r="T2101" s="163"/>
    </row>
    <row r="2102" ht="18.75" hidden="1" customHeight="1">
      <c r="A2102" s="170">
        <v>45834.0</v>
      </c>
      <c r="B2102" s="171">
        <v>16256.0</v>
      </c>
      <c r="C2102" s="171" t="s">
        <v>18536</v>
      </c>
      <c r="D2102" s="171" t="s">
        <v>20695</v>
      </c>
      <c r="E2102" s="171">
        <v>14.0</v>
      </c>
      <c r="F2102" s="171" t="s">
        <v>21399</v>
      </c>
      <c r="G2102" s="171" t="s">
        <v>17799</v>
      </c>
      <c r="H2102" s="172" t="s">
        <v>20635</v>
      </c>
      <c r="I2102" s="173">
        <v>13320.0</v>
      </c>
      <c r="J2102" s="174">
        <v>3600.0</v>
      </c>
      <c r="K2102" s="179">
        <v>3600.0</v>
      </c>
      <c r="L2102" s="178"/>
      <c r="M2102" s="177"/>
      <c r="N2102" s="178"/>
      <c r="O2102" s="163"/>
      <c r="P2102" s="163"/>
      <c r="Q2102" s="163"/>
      <c r="R2102" s="163"/>
      <c r="S2102" s="163"/>
      <c r="T2102" s="163"/>
    </row>
    <row r="2103" ht="18.75" hidden="1" customHeight="1">
      <c r="A2103" s="180">
        <v>45834.0</v>
      </c>
      <c r="B2103" s="171">
        <v>7521.0</v>
      </c>
      <c r="C2103" s="171" t="s">
        <v>5705</v>
      </c>
      <c r="D2103" s="171"/>
      <c r="E2103" s="171" t="s">
        <v>20634</v>
      </c>
      <c r="F2103" s="171"/>
      <c r="G2103" s="171" t="s">
        <v>4124</v>
      </c>
      <c r="H2103" s="172" t="s">
        <v>4124</v>
      </c>
      <c r="I2103" s="173">
        <v>4460.0</v>
      </c>
      <c r="J2103" s="174">
        <v>760.0</v>
      </c>
      <c r="K2103" s="179">
        <v>0.0</v>
      </c>
      <c r="L2103" s="178">
        <v>0.0</v>
      </c>
      <c r="M2103" s="177">
        <v>760.0</v>
      </c>
      <c r="N2103" s="178">
        <v>0.0</v>
      </c>
      <c r="O2103" s="163"/>
      <c r="P2103" s="163"/>
      <c r="Q2103" s="163"/>
      <c r="R2103" s="163"/>
      <c r="S2103" s="163"/>
      <c r="T2103" s="163"/>
    </row>
    <row r="2104" ht="18.75" hidden="1" customHeight="1">
      <c r="A2104" s="180">
        <v>45834.0</v>
      </c>
      <c r="B2104" s="171">
        <v>7522.0</v>
      </c>
      <c r="C2104" s="171" t="s">
        <v>8433</v>
      </c>
      <c r="D2104" s="171"/>
      <c r="E2104" s="171" t="s">
        <v>20634</v>
      </c>
      <c r="F2104" s="171"/>
      <c r="G2104" s="171"/>
      <c r="H2104" s="172"/>
      <c r="I2104" s="173">
        <v>3420.0</v>
      </c>
      <c r="J2104" s="174">
        <v>460.0</v>
      </c>
      <c r="K2104" s="179">
        <v>0.0</v>
      </c>
      <c r="L2104" s="178">
        <v>460.0</v>
      </c>
      <c r="M2104" s="177">
        <v>0.0</v>
      </c>
      <c r="N2104" s="178">
        <v>0.0</v>
      </c>
      <c r="O2104" s="163"/>
      <c r="P2104" s="163"/>
      <c r="Q2104" s="163"/>
      <c r="R2104" s="163"/>
      <c r="S2104" s="163"/>
      <c r="T2104" s="163"/>
    </row>
    <row r="2105" ht="18.75" hidden="1" customHeight="1">
      <c r="A2105" s="170">
        <v>45834.0</v>
      </c>
      <c r="B2105" s="171">
        <v>16257.0</v>
      </c>
      <c r="C2105" s="171" t="s">
        <v>4877</v>
      </c>
      <c r="D2105" s="171" t="s">
        <v>20659</v>
      </c>
      <c r="E2105" s="171">
        <v>8.0</v>
      </c>
      <c r="F2105" s="171" t="s">
        <v>20709</v>
      </c>
      <c r="G2105" s="171" t="s">
        <v>21835</v>
      </c>
      <c r="H2105" s="172" t="s">
        <v>20635</v>
      </c>
      <c r="I2105" s="173">
        <v>12860.0</v>
      </c>
      <c r="J2105" s="174">
        <v>12860.0</v>
      </c>
      <c r="K2105" s="179">
        <v>12860.0</v>
      </c>
      <c r="L2105" s="178"/>
      <c r="M2105" s="177"/>
      <c r="N2105" s="178"/>
      <c r="O2105" s="163"/>
      <c r="P2105" s="163"/>
      <c r="Q2105" s="163"/>
      <c r="R2105" s="163"/>
      <c r="S2105" s="163"/>
      <c r="T2105" s="163"/>
    </row>
    <row r="2106" ht="18.75" hidden="1" customHeight="1">
      <c r="A2106" s="180">
        <v>45834.0</v>
      </c>
      <c r="B2106" s="171">
        <v>7523.0</v>
      </c>
      <c r="C2106" s="171" t="s">
        <v>7445</v>
      </c>
      <c r="D2106" s="171"/>
      <c r="E2106" s="171" t="s">
        <v>20634</v>
      </c>
      <c r="F2106" s="171"/>
      <c r="G2106" s="171"/>
      <c r="H2106" s="172"/>
      <c r="I2106" s="173">
        <v>2380.0</v>
      </c>
      <c r="J2106" s="174">
        <v>160.0</v>
      </c>
      <c r="K2106" s="179">
        <v>80.0</v>
      </c>
      <c r="L2106" s="178">
        <v>0.0</v>
      </c>
      <c r="M2106" s="177">
        <v>80.0</v>
      </c>
      <c r="N2106" s="178">
        <v>0.0</v>
      </c>
      <c r="O2106" s="163"/>
      <c r="P2106" s="163"/>
      <c r="Q2106" s="163"/>
      <c r="R2106" s="163"/>
      <c r="S2106" s="163"/>
      <c r="T2106" s="163"/>
    </row>
    <row r="2107" ht="18.75" hidden="1" customHeight="1">
      <c r="A2107" s="170">
        <v>45834.0</v>
      </c>
      <c r="B2107" s="171">
        <v>16258.0</v>
      </c>
      <c r="C2107" s="171" t="s">
        <v>2876</v>
      </c>
      <c r="D2107" s="171" t="s">
        <v>5686</v>
      </c>
      <c r="E2107" s="171">
        <v>40.0</v>
      </c>
      <c r="F2107" s="171"/>
      <c r="G2107" s="171" t="s">
        <v>4481</v>
      </c>
      <c r="H2107" s="172" t="s">
        <v>20637</v>
      </c>
      <c r="I2107" s="173">
        <v>20240.0</v>
      </c>
      <c r="J2107" s="174">
        <v>20240.0</v>
      </c>
      <c r="K2107" s="179"/>
      <c r="L2107" s="178"/>
      <c r="M2107" s="177">
        <v>20240.0</v>
      </c>
      <c r="N2107" s="178"/>
      <c r="O2107" s="163"/>
      <c r="P2107" s="163"/>
      <c r="Q2107" s="163"/>
      <c r="R2107" s="163"/>
      <c r="S2107" s="163"/>
      <c r="T2107" s="163"/>
    </row>
    <row r="2108" ht="18.75" hidden="1" customHeight="1">
      <c r="A2108" s="170">
        <v>45834.0</v>
      </c>
      <c r="B2108" s="171">
        <v>16259.0</v>
      </c>
      <c r="C2108" s="171" t="s">
        <v>3945</v>
      </c>
      <c r="D2108" s="171" t="s">
        <v>20695</v>
      </c>
      <c r="E2108" s="171">
        <v>8.0</v>
      </c>
      <c r="F2108" s="171" t="s">
        <v>21236</v>
      </c>
      <c r="G2108" s="171" t="s">
        <v>21836</v>
      </c>
      <c r="H2108" s="172" t="s">
        <v>20635</v>
      </c>
      <c r="I2108" s="173">
        <v>15580.0</v>
      </c>
      <c r="J2108" s="174">
        <v>5880.0</v>
      </c>
      <c r="K2108" s="179">
        <v>5880.0</v>
      </c>
      <c r="L2108" s="178"/>
      <c r="M2108" s="177"/>
      <c r="N2108" s="178"/>
      <c r="O2108" s="163"/>
      <c r="P2108" s="163"/>
      <c r="Q2108" s="163"/>
      <c r="R2108" s="163"/>
      <c r="S2108" s="163"/>
      <c r="T2108" s="163"/>
    </row>
    <row r="2109" ht="18.75" hidden="1" customHeight="1">
      <c r="A2109" s="170">
        <v>45834.0</v>
      </c>
      <c r="B2109" s="171">
        <v>16260.0</v>
      </c>
      <c r="C2109" s="171" t="s">
        <v>21481</v>
      </c>
      <c r="D2109" s="171" t="s">
        <v>20687</v>
      </c>
      <c r="E2109" s="171">
        <v>8.0</v>
      </c>
      <c r="F2109" s="171" t="s">
        <v>20699</v>
      </c>
      <c r="G2109" s="171" t="s">
        <v>4560</v>
      </c>
      <c r="H2109" s="172" t="s">
        <v>20635</v>
      </c>
      <c r="I2109" s="173">
        <v>11740.0</v>
      </c>
      <c r="J2109" s="174">
        <v>1720.0</v>
      </c>
      <c r="K2109" s="179">
        <v>1720.0</v>
      </c>
      <c r="L2109" s="178"/>
      <c r="M2109" s="177"/>
      <c r="N2109" s="178"/>
      <c r="O2109" s="163"/>
      <c r="P2109" s="163"/>
      <c r="Q2109" s="163"/>
      <c r="R2109" s="163"/>
      <c r="S2109" s="163"/>
      <c r="T2109" s="163"/>
    </row>
    <row r="2110" ht="18.75" hidden="1" customHeight="1">
      <c r="A2110" s="170">
        <v>45834.0</v>
      </c>
      <c r="B2110" s="171">
        <v>16261.0</v>
      </c>
      <c r="C2110" s="171" t="s">
        <v>2781</v>
      </c>
      <c r="D2110" s="171" t="s">
        <v>20659</v>
      </c>
      <c r="E2110" s="171">
        <v>8.0</v>
      </c>
      <c r="F2110" s="171" t="s">
        <v>20761</v>
      </c>
      <c r="G2110" s="171" t="s">
        <v>4869</v>
      </c>
      <c r="H2110" s="172" t="s">
        <v>20635</v>
      </c>
      <c r="I2110" s="173">
        <v>10880.0</v>
      </c>
      <c r="J2110" s="174">
        <v>10880.0</v>
      </c>
      <c r="K2110" s="179">
        <v>10880.0</v>
      </c>
      <c r="L2110" s="178"/>
      <c r="M2110" s="177"/>
      <c r="N2110" s="178"/>
      <c r="O2110" s="163"/>
      <c r="P2110" s="163"/>
      <c r="Q2110" s="163"/>
      <c r="R2110" s="163"/>
      <c r="S2110" s="163"/>
      <c r="T2110" s="163"/>
    </row>
    <row r="2111" ht="18.75" hidden="1" customHeight="1">
      <c r="A2111" s="170">
        <v>45834.0</v>
      </c>
      <c r="B2111" s="171">
        <v>16262.0</v>
      </c>
      <c r="C2111" s="171" t="s">
        <v>4444</v>
      </c>
      <c r="D2111" s="171" t="s">
        <v>20659</v>
      </c>
      <c r="E2111" s="171">
        <v>8.0</v>
      </c>
      <c r="F2111" s="171" t="s">
        <v>20738</v>
      </c>
      <c r="G2111" s="171" t="s">
        <v>8042</v>
      </c>
      <c r="H2111" s="172" t="s">
        <v>20635</v>
      </c>
      <c r="I2111" s="173">
        <v>13780.0</v>
      </c>
      <c r="J2111" s="174">
        <v>13780.0</v>
      </c>
      <c r="K2111" s="179">
        <v>13780.0</v>
      </c>
      <c r="L2111" s="178"/>
      <c r="M2111" s="177"/>
      <c r="N2111" s="178"/>
      <c r="O2111" s="163"/>
      <c r="P2111" s="163"/>
      <c r="Q2111" s="163"/>
      <c r="R2111" s="163"/>
      <c r="S2111" s="163"/>
      <c r="T2111" s="163"/>
    </row>
    <row r="2112" ht="18.75" hidden="1" customHeight="1">
      <c r="A2112" s="170">
        <v>45834.0</v>
      </c>
      <c r="B2112" s="171">
        <v>16263.0</v>
      </c>
      <c r="C2112" s="171" t="s">
        <v>21837</v>
      </c>
      <c r="D2112" s="171" t="s">
        <v>20687</v>
      </c>
      <c r="E2112" s="171">
        <v>8.0</v>
      </c>
      <c r="F2112" s="171" t="s">
        <v>21135</v>
      </c>
      <c r="G2112" s="171" t="s">
        <v>4353</v>
      </c>
      <c r="H2112" s="172" t="s">
        <v>20635</v>
      </c>
      <c r="I2112" s="173">
        <v>12660.0</v>
      </c>
      <c r="J2112" s="174">
        <v>2640.0</v>
      </c>
      <c r="K2112" s="179">
        <v>2640.0</v>
      </c>
      <c r="L2112" s="178"/>
      <c r="M2112" s="177"/>
      <c r="N2112" s="178"/>
      <c r="O2112" s="163"/>
      <c r="P2112" s="163"/>
      <c r="Q2112" s="163"/>
      <c r="R2112" s="163"/>
      <c r="S2112" s="163"/>
      <c r="T2112" s="163"/>
    </row>
    <row r="2113" ht="18.75" hidden="1" customHeight="1">
      <c r="A2113" s="170">
        <v>45834.0</v>
      </c>
      <c r="B2113" s="171">
        <v>16264.0</v>
      </c>
      <c r="C2113" s="171" t="s">
        <v>21838</v>
      </c>
      <c r="D2113" s="171" t="s">
        <v>20695</v>
      </c>
      <c r="E2113" s="171">
        <v>8.0</v>
      </c>
      <c r="F2113" s="171" t="s">
        <v>21005</v>
      </c>
      <c r="G2113" s="171" t="s">
        <v>21839</v>
      </c>
      <c r="H2113" s="172" t="s">
        <v>20635</v>
      </c>
      <c r="I2113" s="173">
        <v>12680.0</v>
      </c>
      <c r="J2113" s="174">
        <v>2980.0</v>
      </c>
      <c r="K2113" s="179">
        <v>2980.0</v>
      </c>
      <c r="L2113" s="178"/>
      <c r="M2113" s="177"/>
      <c r="N2113" s="178"/>
      <c r="O2113" s="163"/>
      <c r="P2113" s="163"/>
      <c r="Q2113" s="163"/>
      <c r="R2113" s="163"/>
      <c r="S2113" s="163"/>
      <c r="T2113" s="163"/>
    </row>
    <row r="2114" ht="18.75" hidden="1" customHeight="1">
      <c r="A2114" s="170">
        <v>45834.0</v>
      </c>
      <c r="B2114" s="171">
        <v>16265.0</v>
      </c>
      <c r="C2114" s="171" t="s">
        <v>21840</v>
      </c>
      <c r="D2114" s="171" t="s">
        <v>20673</v>
      </c>
      <c r="E2114" s="171">
        <v>4.0</v>
      </c>
      <c r="F2114" s="171" t="s">
        <v>21841</v>
      </c>
      <c r="G2114" s="171" t="s">
        <v>21842</v>
      </c>
      <c r="H2114" s="172" t="s">
        <v>20635</v>
      </c>
      <c r="I2114" s="173">
        <v>11580.0</v>
      </c>
      <c r="J2114" s="174">
        <v>2020.0</v>
      </c>
      <c r="K2114" s="179">
        <v>2020.0</v>
      </c>
      <c r="L2114" s="178"/>
      <c r="M2114" s="177"/>
      <c r="N2114" s="178"/>
      <c r="O2114" s="163"/>
      <c r="P2114" s="163"/>
      <c r="Q2114" s="163"/>
      <c r="R2114" s="163"/>
      <c r="S2114" s="163"/>
      <c r="T2114" s="163"/>
    </row>
    <row r="2115" ht="18.75" hidden="1" customHeight="1">
      <c r="A2115" s="170">
        <v>45834.0</v>
      </c>
      <c r="B2115" s="171">
        <v>16266.0</v>
      </c>
      <c r="C2115" s="171" t="s">
        <v>19529</v>
      </c>
      <c r="D2115" s="171" t="s">
        <v>20695</v>
      </c>
      <c r="E2115" s="171">
        <v>8.0</v>
      </c>
      <c r="F2115" s="171" t="s">
        <v>20699</v>
      </c>
      <c r="G2115" s="171" t="s">
        <v>21843</v>
      </c>
      <c r="H2115" s="172" t="s">
        <v>20635</v>
      </c>
      <c r="I2115" s="173">
        <v>13100.0</v>
      </c>
      <c r="J2115" s="174">
        <v>3400.0</v>
      </c>
      <c r="K2115" s="179">
        <v>3400.0</v>
      </c>
      <c r="L2115" s="178"/>
      <c r="M2115" s="177"/>
      <c r="N2115" s="178"/>
      <c r="O2115" s="163"/>
      <c r="P2115" s="163"/>
      <c r="Q2115" s="163"/>
      <c r="R2115" s="163"/>
      <c r="S2115" s="163"/>
      <c r="T2115" s="163"/>
    </row>
    <row r="2116" ht="18.75" hidden="1" customHeight="1">
      <c r="A2116" s="180">
        <v>45834.0</v>
      </c>
      <c r="B2116" s="171">
        <v>7524.0</v>
      </c>
      <c r="C2116" s="171" t="s">
        <v>4138</v>
      </c>
      <c r="D2116" s="171"/>
      <c r="E2116" s="171" t="s">
        <v>20634</v>
      </c>
      <c r="F2116" s="171"/>
      <c r="G2116" s="171"/>
      <c r="H2116" s="172"/>
      <c r="I2116" s="173">
        <v>2880.0</v>
      </c>
      <c r="J2116" s="174">
        <v>120.0</v>
      </c>
      <c r="K2116" s="179">
        <v>0.0</v>
      </c>
      <c r="L2116" s="178">
        <v>120.0</v>
      </c>
      <c r="M2116" s="177">
        <v>0.0</v>
      </c>
      <c r="N2116" s="178">
        <v>0.0</v>
      </c>
      <c r="O2116" s="163"/>
      <c r="P2116" s="163"/>
      <c r="Q2116" s="163"/>
      <c r="R2116" s="163"/>
      <c r="S2116" s="163"/>
      <c r="T2116" s="163"/>
    </row>
    <row r="2117" ht="18.75" hidden="1" customHeight="1">
      <c r="A2117" s="170">
        <v>45834.0</v>
      </c>
      <c r="B2117" s="171">
        <v>16267.0</v>
      </c>
      <c r="C2117" s="171" t="s">
        <v>2876</v>
      </c>
      <c r="D2117" s="171" t="s">
        <v>20659</v>
      </c>
      <c r="E2117" s="171">
        <v>14.0</v>
      </c>
      <c r="F2117" s="171" t="s">
        <v>21002</v>
      </c>
      <c r="G2117" s="171" t="s">
        <v>4481</v>
      </c>
      <c r="H2117" s="172" t="s">
        <v>20635</v>
      </c>
      <c r="I2117" s="173">
        <v>12140.0</v>
      </c>
      <c r="J2117" s="174">
        <v>12140.0</v>
      </c>
      <c r="K2117" s="179">
        <v>12140.0</v>
      </c>
      <c r="L2117" s="178"/>
      <c r="M2117" s="177"/>
      <c r="N2117" s="178"/>
      <c r="O2117" s="163"/>
      <c r="P2117" s="163"/>
      <c r="Q2117" s="163"/>
      <c r="R2117" s="163"/>
      <c r="S2117" s="163"/>
      <c r="T2117" s="163"/>
    </row>
    <row r="2118" ht="18.75" hidden="1" customHeight="1">
      <c r="A2118" s="170">
        <v>45834.0</v>
      </c>
      <c r="B2118" s="171">
        <v>16268.0</v>
      </c>
      <c r="C2118" s="171" t="s">
        <v>730</v>
      </c>
      <c r="D2118" s="171" t="s">
        <v>20687</v>
      </c>
      <c r="E2118" s="171">
        <v>8.0</v>
      </c>
      <c r="F2118" s="171"/>
      <c r="G2118" s="171" t="s">
        <v>21844</v>
      </c>
      <c r="H2118" s="172" t="s">
        <v>20635</v>
      </c>
      <c r="I2118" s="173">
        <v>10640.0</v>
      </c>
      <c r="J2118" s="174">
        <v>620.0</v>
      </c>
      <c r="K2118" s="179">
        <v>620.0</v>
      </c>
      <c r="L2118" s="178"/>
      <c r="M2118" s="177"/>
      <c r="N2118" s="178"/>
      <c r="O2118" s="163"/>
      <c r="P2118" s="163"/>
      <c r="Q2118" s="163"/>
      <c r="R2118" s="163"/>
      <c r="S2118" s="163"/>
      <c r="T2118" s="163"/>
    </row>
    <row r="2119" ht="18.75" hidden="1" customHeight="1">
      <c r="A2119" s="170">
        <v>45834.0</v>
      </c>
      <c r="B2119" s="171">
        <v>16269.0</v>
      </c>
      <c r="C2119" s="171" t="s">
        <v>21845</v>
      </c>
      <c r="D2119" s="171" t="s">
        <v>20695</v>
      </c>
      <c r="E2119" s="171">
        <v>12.0</v>
      </c>
      <c r="F2119" s="171" t="s">
        <v>21439</v>
      </c>
      <c r="G2119" s="171" t="s">
        <v>4932</v>
      </c>
      <c r="H2119" s="172" t="s">
        <v>20635</v>
      </c>
      <c r="I2119" s="173">
        <v>11020.0</v>
      </c>
      <c r="J2119" s="174">
        <v>1300.0</v>
      </c>
      <c r="K2119" s="179">
        <v>1300.0</v>
      </c>
      <c r="L2119" s="178"/>
      <c r="M2119" s="177"/>
      <c r="N2119" s="178"/>
      <c r="O2119" s="163"/>
      <c r="P2119" s="163"/>
      <c r="Q2119" s="163"/>
      <c r="R2119" s="163"/>
      <c r="S2119" s="163"/>
      <c r="T2119" s="163"/>
    </row>
    <row r="2120" ht="18.75" hidden="1" customHeight="1">
      <c r="A2120" s="170">
        <v>45834.0</v>
      </c>
      <c r="B2120" s="171">
        <v>16270.0</v>
      </c>
      <c r="C2120" s="171" t="s">
        <v>21846</v>
      </c>
      <c r="D2120" s="171" t="s">
        <v>20659</v>
      </c>
      <c r="E2120" s="171">
        <v>6.0</v>
      </c>
      <c r="F2120" s="171" t="s">
        <v>20810</v>
      </c>
      <c r="G2120" s="171" t="s">
        <v>21847</v>
      </c>
      <c r="H2120" s="172" t="s">
        <v>20635</v>
      </c>
      <c r="I2120" s="173">
        <v>10520.0</v>
      </c>
      <c r="J2120" s="174">
        <v>10520.0</v>
      </c>
      <c r="K2120" s="179">
        <v>10520.0</v>
      </c>
      <c r="L2120" s="178"/>
      <c r="M2120" s="177"/>
      <c r="N2120" s="178"/>
      <c r="O2120" s="163"/>
      <c r="P2120" s="163"/>
      <c r="Q2120" s="163"/>
      <c r="R2120" s="163"/>
      <c r="S2120" s="163"/>
      <c r="T2120" s="163"/>
    </row>
    <row r="2121" ht="18.75" hidden="1" customHeight="1">
      <c r="A2121" s="180">
        <v>45834.0</v>
      </c>
      <c r="B2121" s="171">
        <v>7565.0</v>
      </c>
      <c r="C2121" s="171" t="s">
        <v>6275</v>
      </c>
      <c r="D2121" s="171"/>
      <c r="E2121" s="171" t="s">
        <v>20634</v>
      </c>
      <c r="F2121" s="171"/>
      <c r="G2121" s="171"/>
      <c r="H2121" s="172"/>
      <c r="I2121" s="173">
        <v>3560.0</v>
      </c>
      <c r="J2121" s="174">
        <v>1280.0</v>
      </c>
      <c r="K2121" s="179">
        <v>1280.0</v>
      </c>
      <c r="L2121" s="178">
        <v>0.0</v>
      </c>
      <c r="M2121" s="177">
        <v>0.0</v>
      </c>
      <c r="N2121" s="178">
        <v>0.0</v>
      </c>
      <c r="O2121" s="163"/>
      <c r="P2121" s="163"/>
      <c r="Q2121" s="163"/>
      <c r="R2121" s="163"/>
      <c r="S2121" s="163"/>
      <c r="T2121" s="163"/>
    </row>
    <row r="2122" ht="18.75" hidden="1" customHeight="1">
      <c r="A2122" s="182">
        <v>45834.0290015162</v>
      </c>
      <c r="B2122" s="171">
        <v>7519.0</v>
      </c>
      <c r="C2122" s="171" t="s">
        <v>3980</v>
      </c>
      <c r="D2122" s="171"/>
      <c r="E2122" s="171" t="s">
        <v>20634</v>
      </c>
      <c r="F2122" s="171"/>
      <c r="G2122" s="171"/>
      <c r="H2122" s="172"/>
      <c r="I2122" s="173">
        <v>2560.0</v>
      </c>
      <c r="J2122" s="174">
        <v>280.0</v>
      </c>
      <c r="K2122" s="179">
        <v>140.0</v>
      </c>
      <c r="L2122" s="178">
        <v>0.0</v>
      </c>
      <c r="M2122" s="177">
        <v>140.0</v>
      </c>
      <c r="N2122" s="178">
        <v>0.0</v>
      </c>
      <c r="O2122" s="163"/>
      <c r="P2122" s="163"/>
      <c r="Q2122" s="163"/>
      <c r="R2122" s="163"/>
      <c r="S2122" s="163"/>
      <c r="T2122" s="163"/>
    </row>
    <row r="2123" ht="18.75" hidden="1" customHeight="1">
      <c r="A2123" s="170">
        <v>45835.0</v>
      </c>
      <c r="B2123" s="171">
        <v>16271.0</v>
      </c>
      <c r="C2123" s="171" t="s">
        <v>21576</v>
      </c>
      <c r="D2123" s="171" t="s">
        <v>20687</v>
      </c>
      <c r="E2123" s="171">
        <v>8.0</v>
      </c>
      <c r="F2123" s="171" t="s">
        <v>21848</v>
      </c>
      <c r="G2123" s="171" t="s">
        <v>13031</v>
      </c>
      <c r="H2123" s="172" t="s">
        <v>20635</v>
      </c>
      <c r="I2123" s="173">
        <v>11540.0</v>
      </c>
      <c r="J2123" s="174">
        <v>1520.0</v>
      </c>
      <c r="K2123" s="179">
        <v>1520.0</v>
      </c>
      <c r="L2123" s="178"/>
      <c r="M2123" s="177"/>
      <c r="N2123" s="178"/>
      <c r="O2123" s="163"/>
      <c r="P2123" s="163"/>
      <c r="Q2123" s="163"/>
      <c r="R2123" s="163"/>
      <c r="S2123" s="163"/>
      <c r="T2123" s="163"/>
    </row>
    <row r="2124" ht="18.75" hidden="1" customHeight="1">
      <c r="A2124" s="180">
        <v>45835.0</v>
      </c>
      <c r="B2124" s="171">
        <v>7526.0</v>
      </c>
      <c r="C2124" s="171" t="s">
        <v>3265</v>
      </c>
      <c r="D2124" s="171"/>
      <c r="E2124" s="171" t="s">
        <v>20634</v>
      </c>
      <c r="F2124" s="171"/>
      <c r="G2124" s="171"/>
      <c r="H2124" s="172"/>
      <c r="I2124" s="173">
        <v>3680.0</v>
      </c>
      <c r="J2124" s="174">
        <v>180.0</v>
      </c>
      <c r="K2124" s="179">
        <v>0.0</v>
      </c>
      <c r="L2124" s="178">
        <v>0.0</v>
      </c>
      <c r="M2124" s="177">
        <v>0.0</v>
      </c>
      <c r="N2124" s="178">
        <v>180.0</v>
      </c>
      <c r="O2124" s="163"/>
      <c r="P2124" s="163"/>
      <c r="Q2124" s="163"/>
      <c r="R2124" s="163"/>
      <c r="S2124" s="163"/>
      <c r="T2124" s="163"/>
    </row>
    <row r="2125" ht="18.75" hidden="1" customHeight="1">
      <c r="A2125" s="170">
        <v>45835.0</v>
      </c>
      <c r="B2125" s="171">
        <v>16272.0</v>
      </c>
      <c r="C2125" s="171" t="s">
        <v>21426</v>
      </c>
      <c r="D2125" s="171" t="s">
        <v>20695</v>
      </c>
      <c r="E2125" s="171">
        <v>12.0</v>
      </c>
      <c r="F2125" s="171" t="s">
        <v>21068</v>
      </c>
      <c r="G2125" s="171" t="s">
        <v>4001</v>
      </c>
      <c r="H2125" s="172" t="s">
        <v>20635</v>
      </c>
      <c r="I2125" s="173">
        <v>11300.0</v>
      </c>
      <c r="J2125" s="174">
        <v>1580.0</v>
      </c>
      <c r="K2125" s="179">
        <v>1580.0</v>
      </c>
      <c r="L2125" s="178"/>
      <c r="M2125" s="177"/>
      <c r="N2125" s="178"/>
      <c r="O2125" s="163"/>
      <c r="P2125" s="163"/>
      <c r="Q2125" s="163"/>
      <c r="R2125" s="163"/>
      <c r="S2125" s="163"/>
      <c r="T2125" s="163"/>
    </row>
    <row r="2126" ht="18.75" hidden="1" customHeight="1">
      <c r="A2126" s="170">
        <v>45835.0</v>
      </c>
      <c r="B2126" s="171">
        <v>16273.0</v>
      </c>
      <c r="C2126" s="171" t="s">
        <v>20829</v>
      </c>
      <c r="D2126" s="171" t="s">
        <v>20687</v>
      </c>
      <c r="E2126" s="171">
        <v>8.0</v>
      </c>
      <c r="F2126" s="171" t="s">
        <v>21849</v>
      </c>
      <c r="G2126" s="171" t="s">
        <v>6517</v>
      </c>
      <c r="H2126" s="172" t="s">
        <v>20635</v>
      </c>
      <c r="I2126" s="173">
        <v>11860.0</v>
      </c>
      <c r="J2126" s="174">
        <v>1840.0</v>
      </c>
      <c r="K2126" s="179">
        <v>1840.0</v>
      </c>
      <c r="L2126" s="178"/>
      <c r="M2126" s="177"/>
      <c r="N2126" s="178"/>
      <c r="O2126" s="163"/>
      <c r="P2126" s="163"/>
      <c r="Q2126" s="163"/>
      <c r="R2126" s="163"/>
      <c r="S2126" s="163"/>
      <c r="T2126" s="163"/>
    </row>
    <row r="2127" ht="18.75" hidden="1" customHeight="1">
      <c r="A2127" s="170">
        <v>45835.0</v>
      </c>
      <c r="B2127" s="171">
        <v>16274.0</v>
      </c>
      <c r="C2127" s="171" t="s">
        <v>21371</v>
      </c>
      <c r="D2127" s="171" t="s">
        <v>20673</v>
      </c>
      <c r="E2127" s="171">
        <v>6.0</v>
      </c>
      <c r="F2127" s="171" t="s">
        <v>21477</v>
      </c>
      <c r="G2127" s="171" t="s">
        <v>21850</v>
      </c>
      <c r="H2127" s="172" t="s">
        <v>20638</v>
      </c>
      <c r="I2127" s="173">
        <v>13460.0</v>
      </c>
      <c r="J2127" s="174">
        <v>3640.0</v>
      </c>
      <c r="K2127" s="179"/>
      <c r="L2127" s="178"/>
      <c r="M2127" s="177"/>
      <c r="N2127" s="178">
        <v>3640.0</v>
      </c>
      <c r="O2127" s="163"/>
      <c r="P2127" s="163"/>
      <c r="Q2127" s="163"/>
      <c r="R2127" s="163"/>
      <c r="S2127" s="163"/>
      <c r="T2127" s="163"/>
    </row>
    <row r="2128" ht="18.75" hidden="1" customHeight="1">
      <c r="A2128" s="170">
        <v>45835.0</v>
      </c>
      <c r="B2128" s="171">
        <v>16275.0</v>
      </c>
      <c r="C2128" s="171" t="s">
        <v>21838</v>
      </c>
      <c r="D2128" s="171" t="s">
        <v>20695</v>
      </c>
      <c r="E2128" s="171">
        <v>8.0</v>
      </c>
      <c r="F2128" s="171" t="s">
        <v>20700</v>
      </c>
      <c r="G2128" s="171" t="s">
        <v>4530</v>
      </c>
      <c r="H2128" s="172" t="s">
        <v>20635</v>
      </c>
      <c r="I2128" s="173">
        <v>11540.0</v>
      </c>
      <c r="J2128" s="174">
        <v>1840.0</v>
      </c>
      <c r="K2128" s="179">
        <v>1840.0</v>
      </c>
      <c r="L2128" s="178"/>
      <c r="M2128" s="177"/>
      <c r="N2128" s="178"/>
      <c r="O2128" s="163"/>
      <c r="P2128" s="163"/>
      <c r="Q2128" s="163"/>
      <c r="R2128" s="163"/>
      <c r="S2128" s="163"/>
      <c r="T2128" s="163"/>
    </row>
    <row r="2129" ht="18.75" hidden="1" customHeight="1">
      <c r="A2129" s="170">
        <v>45835.0</v>
      </c>
      <c r="B2129" s="171">
        <v>16276.0</v>
      </c>
      <c r="C2129" s="171" t="s">
        <v>750</v>
      </c>
      <c r="D2129" s="171" t="s">
        <v>20687</v>
      </c>
      <c r="E2129" s="171">
        <v>8.0</v>
      </c>
      <c r="F2129" s="171" t="s">
        <v>20998</v>
      </c>
      <c r="G2129" s="171" t="s">
        <v>21851</v>
      </c>
      <c r="H2129" s="172" t="s">
        <v>20635</v>
      </c>
      <c r="I2129" s="173">
        <v>11080.0</v>
      </c>
      <c r="J2129" s="174">
        <v>1060.0</v>
      </c>
      <c r="K2129" s="179">
        <v>1060.0</v>
      </c>
      <c r="L2129" s="178"/>
      <c r="M2129" s="177"/>
      <c r="N2129" s="178"/>
      <c r="O2129" s="163"/>
      <c r="P2129" s="163"/>
      <c r="Q2129" s="163"/>
      <c r="R2129" s="163"/>
      <c r="S2129" s="163"/>
      <c r="T2129" s="163"/>
    </row>
    <row r="2130" ht="18.75" hidden="1" customHeight="1">
      <c r="A2130" s="180">
        <v>45835.0</v>
      </c>
      <c r="B2130" s="171">
        <v>7527.0</v>
      </c>
      <c r="C2130" s="171" t="s">
        <v>4017</v>
      </c>
      <c r="D2130" s="171"/>
      <c r="E2130" s="171" t="s">
        <v>20634</v>
      </c>
      <c r="F2130" s="171"/>
      <c r="G2130" s="171"/>
      <c r="H2130" s="172"/>
      <c r="I2130" s="173">
        <v>3340.0</v>
      </c>
      <c r="J2130" s="174">
        <v>300.0</v>
      </c>
      <c r="K2130" s="179">
        <v>300.0</v>
      </c>
      <c r="L2130" s="178">
        <v>0.0</v>
      </c>
      <c r="M2130" s="177">
        <v>0.0</v>
      </c>
      <c r="N2130" s="178">
        <v>0.0</v>
      </c>
      <c r="O2130" s="163"/>
      <c r="P2130" s="163"/>
      <c r="Q2130" s="163"/>
      <c r="R2130" s="163"/>
      <c r="S2130" s="163"/>
      <c r="T2130" s="163"/>
    </row>
    <row r="2131" ht="18.75" hidden="1" customHeight="1">
      <c r="A2131" s="170">
        <v>45835.0</v>
      </c>
      <c r="B2131" s="171">
        <v>16277.0</v>
      </c>
      <c r="C2131" s="171" t="s">
        <v>4444</v>
      </c>
      <c r="D2131" s="171" t="s">
        <v>20695</v>
      </c>
      <c r="E2131" s="171">
        <v>8.0</v>
      </c>
      <c r="F2131" s="171" t="s">
        <v>20699</v>
      </c>
      <c r="G2131" s="171" t="s">
        <v>8042</v>
      </c>
      <c r="H2131" s="172" t="s">
        <v>20635</v>
      </c>
      <c r="I2131" s="173">
        <v>16440.0</v>
      </c>
      <c r="J2131" s="174">
        <v>6740.0</v>
      </c>
      <c r="K2131" s="179">
        <v>6740.0</v>
      </c>
      <c r="L2131" s="178"/>
      <c r="M2131" s="177"/>
      <c r="N2131" s="178"/>
      <c r="O2131" s="163"/>
      <c r="P2131" s="163"/>
      <c r="Q2131" s="163"/>
      <c r="R2131" s="163"/>
      <c r="S2131" s="163"/>
      <c r="T2131" s="163"/>
    </row>
    <row r="2132" ht="18.75" hidden="1" customHeight="1">
      <c r="A2132" s="180">
        <v>45835.0</v>
      </c>
      <c r="B2132" s="171">
        <v>7529.0</v>
      </c>
      <c r="C2132" s="171" t="s">
        <v>5705</v>
      </c>
      <c r="D2132" s="171"/>
      <c r="E2132" s="171" t="s">
        <v>20634</v>
      </c>
      <c r="F2132" s="171"/>
      <c r="G2132" s="171" t="s">
        <v>4124</v>
      </c>
      <c r="H2132" s="172" t="s">
        <v>4124</v>
      </c>
      <c r="I2132" s="173">
        <v>4380.0</v>
      </c>
      <c r="J2132" s="174">
        <v>700.0</v>
      </c>
      <c r="K2132" s="179">
        <v>0.0</v>
      </c>
      <c r="L2132" s="178">
        <v>0.0</v>
      </c>
      <c r="M2132" s="177">
        <v>700.0</v>
      </c>
      <c r="N2132" s="178">
        <v>0.0</v>
      </c>
      <c r="O2132" s="163"/>
      <c r="P2132" s="163"/>
      <c r="Q2132" s="163"/>
      <c r="R2132" s="163"/>
      <c r="S2132" s="163"/>
      <c r="T2132" s="163"/>
    </row>
    <row r="2133" ht="18.75" hidden="1" customHeight="1">
      <c r="A2133" s="170">
        <v>45835.0</v>
      </c>
      <c r="B2133" s="171">
        <v>16278.0</v>
      </c>
      <c r="C2133" s="171" t="s">
        <v>21397</v>
      </c>
      <c r="D2133" s="171" t="s">
        <v>20673</v>
      </c>
      <c r="E2133" s="171">
        <v>8.0</v>
      </c>
      <c r="F2133" s="171" t="s">
        <v>21136</v>
      </c>
      <c r="G2133" s="171" t="s">
        <v>21852</v>
      </c>
      <c r="H2133" s="172" t="s">
        <v>20669</v>
      </c>
      <c r="I2133" s="173">
        <v>10220.0</v>
      </c>
      <c r="J2133" s="174">
        <v>380.0</v>
      </c>
      <c r="K2133" s="179"/>
      <c r="L2133" s="178">
        <v>380.0</v>
      </c>
      <c r="M2133" s="177"/>
      <c r="N2133" s="178"/>
      <c r="O2133" s="163"/>
      <c r="P2133" s="163"/>
      <c r="Q2133" s="163"/>
      <c r="R2133" s="163"/>
      <c r="S2133" s="163"/>
      <c r="T2133" s="163"/>
    </row>
    <row r="2134" ht="18.75" hidden="1" customHeight="1">
      <c r="A2134" s="180">
        <v>45835.0</v>
      </c>
      <c r="B2134" s="171">
        <v>7530.0</v>
      </c>
      <c r="C2134" s="171" t="s">
        <v>3445</v>
      </c>
      <c r="D2134" s="171"/>
      <c r="E2134" s="171" t="s">
        <v>20634</v>
      </c>
      <c r="F2134" s="171"/>
      <c r="G2134" s="171"/>
      <c r="H2134" s="172"/>
      <c r="I2134" s="173">
        <v>2420.0</v>
      </c>
      <c r="J2134" s="174">
        <v>380.0</v>
      </c>
      <c r="K2134" s="179">
        <v>380.0</v>
      </c>
      <c r="L2134" s="178">
        <v>0.0</v>
      </c>
      <c r="M2134" s="177">
        <v>0.0</v>
      </c>
      <c r="N2134" s="178">
        <v>0.0</v>
      </c>
      <c r="O2134" s="163"/>
      <c r="P2134" s="163"/>
      <c r="Q2134" s="163"/>
      <c r="R2134" s="163"/>
      <c r="S2134" s="163"/>
      <c r="T2134" s="163"/>
    </row>
    <row r="2135" ht="18.75" hidden="1" customHeight="1">
      <c r="A2135" s="180">
        <v>45835.0</v>
      </c>
      <c r="B2135" s="171">
        <v>7531.0</v>
      </c>
      <c r="C2135" s="171" t="s">
        <v>4774</v>
      </c>
      <c r="D2135" s="171"/>
      <c r="E2135" s="171" t="s">
        <v>20634</v>
      </c>
      <c r="F2135" s="171"/>
      <c r="G2135" s="171" t="s">
        <v>21853</v>
      </c>
      <c r="H2135" s="172" t="s">
        <v>21853</v>
      </c>
      <c r="I2135" s="173">
        <v>3020.0</v>
      </c>
      <c r="J2135" s="174">
        <v>240.0</v>
      </c>
      <c r="K2135" s="179">
        <v>0.0</v>
      </c>
      <c r="L2135" s="178">
        <v>240.0</v>
      </c>
      <c r="M2135" s="177">
        <v>0.0</v>
      </c>
      <c r="N2135" s="178">
        <v>0.0</v>
      </c>
      <c r="O2135" s="163"/>
      <c r="P2135" s="163"/>
      <c r="Q2135" s="163"/>
      <c r="R2135" s="163"/>
      <c r="S2135" s="163"/>
      <c r="T2135" s="163"/>
    </row>
    <row r="2136" ht="18.75" hidden="1" customHeight="1">
      <c r="A2136" s="170">
        <v>45835.0</v>
      </c>
      <c r="B2136" s="171">
        <v>16279.0</v>
      </c>
      <c r="C2136" s="171" t="s">
        <v>18536</v>
      </c>
      <c r="D2136" s="171" t="s">
        <v>20687</v>
      </c>
      <c r="E2136" s="171">
        <v>14.0</v>
      </c>
      <c r="F2136" s="171" t="s">
        <v>21370</v>
      </c>
      <c r="G2136" s="171" t="s">
        <v>9237</v>
      </c>
      <c r="H2136" s="172" t="s">
        <v>20635</v>
      </c>
      <c r="I2136" s="173">
        <v>12280.0</v>
      </c>
      <c r="J2136" s="174">
        <v>2240.0</v>
      </c>
      <c r="K2136" s="179">
        <v>2240.0</v>
      </c>
      <c r="L2136" s="178"/>
      <c r="M2136" s="177"/>
      <c r="N2136" s="178"/>
      <c r="O2136" s="163"/>
      <c r="P2136" s="163"/>
      <c r="Q2136" s="163"/>
      <c r="R2136" s="163"/>
      <c r="S2136" s="163"/>
      <c r="T2136" s="163"/>
    </row>
    <row r="2137" ht="18.75" hidden="1" customHeight="1">
      <c r="A2137" s="170">
        <v>45835.0</v>
      </c>
      <c r="B2137" s="171">
        <v>16280.0</v>
      </c>
      <c r="C2137" s="171" t="s">
        <v>265</v>
      </c>
      <c r="D2137" s="171" t="s">
        <v>20659</v>
      </c>
      <c r="E2137" s="171">
        <v>14.0</v>
      </c>
      <c r="F2137" s="171" t="s">
        <v>21287</v>
      </c>
      <c r="G2137" s="171" t="s">
        <v>4088</v>
      </c>
      <c r="H2137" s="172" t="s">
        <v>20635</v>
      </c>
      <c r="I2137" s="173">
        <v>13520.0</v>
      </c>
      <c r="J2137" s="174">
        <v>13520.0</v>
      </c>
      <c r="K2137" s="179">
        <v>13520.0</v>
      </c>
      <c r="L2137" s="178"/>
      <c r="M2137" s="177"/>
      <c r="N2137" s="178"/>
      <c r="O2137" s="163"/>
      <c r="P2137" s="163"/>
      <c r="Q2137" s="163"/>
      <c r="R2137" s="163"/>
      <c r="S2137" s="163"/>
      <c r="T2137" s="163"/>
    </row>
    <row r="2138" ht="18.75" hidden="1" customHeight="1">
      <c r="A2138" s="170">
        <v>45835.0</v>
      </c>
      <c r="B2138" s="171">
        <v>16281.0</v>
      </c>
      <c r="C2138" s="171" t="s">
        <v>2851</v>
      </c>
      <c r="D2138" s="171" t="s">
        <v>20659</v>
      </c>
      <c r="E2138" s="171">
        <v>8.0</v>
      </c>
      <c r="F2138" s="171" t="s">
        <v>20721</v>
      </c>
      <c r="G2138" s="171" t="s">
        <v>4380</v>
      </c>
      <c r="H2138" s="172" t="s">
        <v>20635</v>
      </c>
      <c r="I2138" s="173">
        <v>10680.0</v>
      </c>
      <c r="J2138" s="174">
        <v>10680.0</v>
      </c>
      <c r="K2138" s="179">
        <v>10680.0</v>
      </c>
      <c r="L2138" s="178"/>
      <c r="M2138" s="177"/>
      <c r="N2138" s="178"/>
      <c r="O2138" s="163"/>
      <c r="P2138" s="163"/>
      <c r="Q2138" s="163"/>
      <c r="R2138" s="163"/>
      <c r="S2138" s="163"/>
      <c r="T2138" s="163"/>
    </row>
    <row r="2139" ht="18.75" hidden="1" customHeight="1">
      <c r="A2139" s="180">
        <v>45835.0</v>
      </c>
      <c r="B2139" s="171">
        <v>7532.0</v>
      </c>
      <c r="C2139" s="171" t="s">
        <v>21854</v>
      </c>
      <c r="D2139" s="171"/>
      <c r="E2139" s="171" t="s">
        <v>20634</v>
      </c>
      <c r="F2139" s="171"/>
      <c r="G2139" s="171" t="s">
        <v>21855</v>
      </c>
      <c r="H2139" s="172" t="s">
        <v>21855</v>
      </c>
      <c r="I2139" s="173">
        <v>4660.0</v>
      </c>
      <c r="J2139" s="174">
        <v>520.0</v>
      </c>
      <c r="K2139" s="179">
        <v>520.0</v>
      </c>
      <c r="L2139" s="178">
        <v>0.0</v>
      </c>
      <c r="M2139" s="177">
        <v>0.0</v>
      </c>
      <c r="N2139" s="178">
        <v>0.0</v>
      </c>
      <c r="O2139" s="163"/>
      <c r="P2139" s="163"/>
      <c r="Q2139" s="163"/>
      <c r="R2139" s="163"/>
      <c r="S2139" s="163"/>
      <c r="T2139" s="163"/>
    </row>
    <row r="2140" ht="18.75" hidden="1" customHeight="1">
      <c r="A2140" s="180">
        <v>45835.0</v>
      </c>
      <c r="B2140" s="171">
        <v>7532.0</v>
      </c>
      <c r="C2140" s="171" t="s">
        <v>21854</v>
      </c>
      <c r="D2140" s="171"/>
      <c r="E2140" s="171" t="s">
        <v>20634</v>
      </c>
      <c r="F2140" s="171"/>
      <c r="G2140" s="171" t="s">
        <v>21855</v>
      </c>
      <c r="H2140" s="172" t="s">
        <v>21855</v>
      </c>
      <c r="I2140" s="173">
        <v>4660.0</v>
      </c>
      <c r="J2140" s="174">
        <v>520.0</v>
      </c>
      <c r="K2140" s="179">
        <v>520.0</v>
      </c>
      <c r="L2140" s="178">
        <v>0.0</v>
      </c>
      <c r="M2140" s="177">
        <v>0.0</v>
      </c>
      <c r="N2140" s="178">
        <v>0.0</v>
      </c>
      <c r="O2140" s="163"/>
      <c r="P2140" s="163"/>
      <c r="Q2140" s="163"/>
      <c r="R2140" s="163"/>
      <c r="S2140" s="163"/>
      <c r="T2140" s="163"/>
    </row>
    <row r="2141" ht="18.75" hidden="1" customHeight="1">
      <c r="A2141" s="180">
        <v>45835.0</v>
      </c>
      <c r="B2141" s="171">
        <v>7533.0</v>
      </c>
      <c r="C2141" s="171" t="s">
        <v>5229</v>
      </c>
      <c r="D2141" s="171"/>
      <c r="E2141" s="171" t="s">
        <v>20634</v>
      </c>
      <c r="F2141" s="171"/>
      <c r="G2141" s="171" t="s">
        <v>21856</v>
      </c>
      <c r="H2141" s="172" t="s">
        <v>21856</v>
      </c>
      <c r="I2141" s="173">
        <v>11860.0</v>
      </c>
      <c r="J2141" s="174">
        <v>1320.0</v>
      </c>
      <c r="K2141" s="179">
        <v>1320.0</v>
      </c>
      <c r="L2141" s="178">
        <v>0.0</v>
      </c>
      <c r="M2141" s="177">
        <v>0.0</v>
      </c>
      <c r="N2141" s="178">
        <v>0.0</v>
      </c>
      <c r="O2141" s="163"/>
      <c r="P2141" s="163"/>
      <c r="Q2141" s="163"/>
      <c r="R2141" s="163"/>
      <c r="S2141" s="163"/>
      <c r="T2141" s="163"/>
    </row>
    <row r="2142" ht="18.75" hidden="1" customHeight="1">
      <c r="A2142" s="170">
        <v>45835.0</v>
      </c>
      <c r="B2142" s="171">
        <v>16282.0</v>
      </c>
      <c r="C2142" s="171" t="s">
        <v>21857</v>
      </c>
      <c r="D2142" s="171" t="s">
        <v>20687</v>
      </c>
      <c r="E2142" s="171">
        <v>8.0</v>
      </c>
      <c r="F2142" s="171" t="s">
        <v>21594</v>
      </c>
      <c r="G2142" s="171" t="s">
        <v>12232</v>
      </c>
      <c r="H2142" s="172" t="s">
        <v>20635</v>
      </c>
      <c r="I2142" s="173">
        <v>14300.0</v>
      </c>
      <c r="J2142" s="174">
        <v>4280.0</v>
      </c>
      <c r="K2142" s="179">
        <v>4280.0</v>
      </c>
      <c r="L2142" s="178"/>
      <c r="M2142" s="177"/>
      <c r="N2142" s="178"/>
      <c r="O2142" s="163"/>
      <c r="P2142" s="163"/>
      <c r="Q2142" s="163"/>
      <c r="R2142" s="163"/>
      <c r="S2142" s="163"/>
      <c r="T2142" s="163"/>
    </row>
    <row r="2143" ht="18.75" hidden="1" customHeight="1">
      <c r="A2143" s="180">
        <v>45835.0</v>
      </c>
      <c r="B2143" s="171">
        <v>7534.0</v>
      </c>
      <c r="C2143" s="171" t="s">
        <v>4017</v>
      </c>
      <c r="D2143" s="171"/>
      <c r="E2143" s="171" t="s">
        <v>20634</v>
      </c>
      <c r="F2143" s="171"/>
      <c r="G2143" s="171" t="s">
        <v>4500</v>
      </c>
      <c r="H2143" s="172" t="s">
        <v>4500</v>
      </c>
      <c r="I2143" s="173">
        <v>3600.0</v>
      </c>
      <c r="J2143" s="174">
        <v>300.0</v>
      </c>
      <c r="K2143" s="179">
        <v>0.0</v>
      </c>
      <c r="L2143" s="178">
        <v>0.0</v>
      </c>
      <c r="M2143" s="177">
        <v>300.0</v>
      </c>
      <c r="N2143" s="178">
        <v>0.0</v>
      </c>
      <c r="O2143" s="163"/>
      <c r="P2143" s="163"/>
      <c r="Q2143" s="163"/>
      <c r="R2143" s="163"/>
      <c r="S2143" s="163"/>
      <c r="T2143" s="163"/>
    </row>
    <row r="2144" ht="18.75" hidden="1" customHeight="1">
      <c r="A2144" s="170">
        <v>45835.0</v>
      </c>
      <c r="B2144" s="171">
        <v>16283.0</v>
      </c>
      <c r="C2144" s="171" t="s">
        <v>21858</v>
      </c>
      <c r="D2144" s="171" t="s">
        <v>20659</v>
      </c>
      <c r="E2144" s="171">
        <v>8.0</v>
      </c>
      <c r="F2144" s="171" t="s">
        <v>20858</v>
      </c>
      <c r="G2144" s="171" t="s">
        <v>11955</v>
      </c>
      <c r="H2144" s="172" t="s">
        <v>20635</v>
      </c>
      <c r="I2144" s="173">
        <v>12020.0</v>
      </c>
      <c r="J2144" s="174">
        <v>12020.0</v>
      </c>
      <c r="K2144" s="179">
        <v>12020.0</v>
      </c>
      <c r="L2144" s="178"/>
      <c r="M2144" s="177"/>
      <c r="N2144" s="178"/>
      <c r="O2144" s="163"/>
      <c r="P2144" s="163"/>
      <c r="Q2144" s="163"/>
      <c r="R2144" s="163"/>
      <c r="S2144" s="163"/>
      <c r="T2144" s="163"/>
    </row>
    <row r="2145" ht="18.75" hidden="1" customHeight="1">
      <c r="A2145" s="170">
        <v>45835.0</v>
      </c>
      <c r="B2145" s="171">
        <v>16284.0</v>
      </c>
      <c r="C2145" s="171" t="s">
        <v>21859</v>
      </c>
      <c r="D2145" s="171" t="s">
        <v>20695</v>
      </c>
      <c r="E2145" s="171">
        <v>4.0</v>
      </c>
      <c r="F2145" s="171" t="s">
        <v>20979</v>
      </c>
      <c r="G2145" s="171" t="s">
        <v>21860</v>
      </c>
      <c r="H2145" s="172" t="s">
        <v>20638</v>
      </c>
      <c r="I2145" s="173">
        <v>11620.0</v>
      </c>
      <c r="J2145" s="174">
        <v>1840.0</v>
      </c>
      <c r="K2145" s="179"/>
      <c r="L2145" s="178"/>
      <c r="M2145" s="177"/>
      <c r="N2145" s="178">
        <v>1840.0</v>
      </c>
      <c r="O2145" s="163"/>
      <c r="P2145" s="163"/>
      <c r="Q2145" s="163"/>
      <c r="R2145" s="163"/>
      <c r="S2145" s="163"/>
      <c r="T2145" s="163"/>
    </row>
    <row r="2146" ht="18.75" hidden="1" customHeight="1">
      <c r="A2146" s="170">
        <v>45835.0</v>
      </c>
      <c r="B2146" s="171">
        <v>16285.0</v>
      </c>
      <c r="C2146" s="171" t="s">
        <v>21371</v>
      </c>
      <c r="D2146" s="171" t="s">
        <v>20673</v>
      </c>
      <c r="E2146" s="171">
        <v>8.0</v>
      </c>
      <c r="F2146" s="171" t="s">
        <v>20735</v>
      </c>
      <c r="G2146" s="171" t="s">
        <v>21861</v>
      </c>
      <c r="H2146" s="172" t="s">
        <v>20638</v>
      </c>
      <c r="I2146" s="173">
        <v>14920.0</v>
      </c>
      <c r="J2146" s="174">
        <v>5080.0</v>
      </c>
      <c r="K2146" s="179"/>
      <c r="L2146" s="178"/>
      <c r="M2146" s="177"/>
      <c r="N2146" s="177">
        <v>5080.0</v>
      </c>
      <c r="O2146" s="163"/>
      <c r="P2146" s="163"/>
      <c r="Q2146" s="163"/>
      <c r="R2146" s="163"/>
      <c r="S2146" s="163"/>
      <c r="T2146" s="163"/>
    </row>
    <row r="2147" ht="18.75" hidden="1" customHeight="1">
      <c r="A2147" s="180">
        <v>45835.0</v>
      </c>
      <c r="B2147" s="171">
        <v>7535.0</v>
      </c>
      <c r="C2147" s="171" t="s">
        <v>5233</v>
      </c>
      <c r="D2147" s="171"/>
      <c r="E2147" s="171">
        <v>14.0</v>
      </c>
      <c r="F2147" s="171"/>
      <c r="G2147" s="171" t="s">
        <v>21862</v>
      </c>
      <c r="H2147" s="172" t="s">
        <v>21862</v>
      </c>
      <c r="I2147" s="173">
        <v>11720.0</v>
      </c>
      <c r="J2147" s="174">
        <v>1200.0</v>
      </c>
      <c r="K2147" s="179">
        <v>1200.0</v>
      </c>
      <c r="L2147" s="178">
        <v>0.0</v>
      </c>
      <c r="M2147" s="177">
        <v>0.0</v>
      </c>
      <c r="N2147" s="178">
        <v>0.0</v>
      </c>
      <c r="O2147" s="163"/>
      <c r="P2147" s="163"/>
      <c r="Q2147" s="163"/>
      <c r="R2147" s="163"/>
      <c r="S2147" s="163"/>
      <c r="T2147" s="163"/>
    </row>
    <row r="2148" ht="18.75" hidden="1" customHeight="1">
      <c r="A2148" s="180">
        <v>45835.0</v>
      </c>
      <c r="B2148" s="171">
        <v>7536.0</v>
      </c>
      <c r="C2148" s="171" t="s">
        <v>21863</v>
      </c>
      <c r="D2148" s="171"/>
      <c r="E2148" s="171" t="s">
        <v>20634</v>
      </c>
      <c r="F2148" s="171"/>
      <c r="G2148" s="171"/>
      <c r="H2148" s="172"/>
      <c r="I2148" s="173">
        <v>2840.0</v>
      </c>
      <c r="J2148" s="174">
        <v>40.0</v>
      </c>
      <c r="K2148" s="179">
        <v>0.0</v>
      </c>
      <c r="L2148" s="178">
        <v>40.0</v>
      </c>
      <c r="M2148" s="177">
        <v>0.0</v>
      </c>
      <c r="N2148" s="178">
        <v>0.0</v>
      </c>
      <c r="O2148" s="163"/>
      <c r="P2148" s="163"/>
      <c r="Q2148" s="163"/>
      <c r="R2148" s="163"/>
      <c r="S2148" s="163"/>
      <c r="T2148" s="163"/>
    </row>
    <row r="2149" ht="18.75" hidden="1" customHeight="1">
      <c r="A2149" s="170">
        <v>45835.0</v>
      </c>
      <c r="B2149" s="171">
        <v>16286.0</v>
      </c>
      <c r="C2149" s="171" t="s">
        <v>21864</v>
      </c>
      <c r="D2149" s="171" t="s">
        <v>20659</v>
      </c>
      <c r="E2149" s="171">
        <v>8.0</v>
      </c>
      <c r="F2149" s="171" t="s">
        <v>21865</v>
      </c>
      <c r="G2149" s="171" t="s">
        <v>21866</v>
      </c>
      <c r="H2149" s="172" t="s">
        <v>20638</v>
      </c>
      <c r="I2149" s="173">
        <v>13420.0</v>
      </c>
      <c r="J2149" s="174">
        <v>13420.0</v>
      </c>
      <c r="K2149" s="179"/>
      <c r="L2149" s="178"/>
      <c r="M2149" s="177"/>
      <c r="N2149" s="177">
        <v>13420.0</v>
      </c>
      <c r="O2149" s="163"/>
      <c r="P2149" s="163"/>
      <c r="Q2149" s="163"/>
      <c r="R2149" s="163"/>
      <c r="S2149" s="163"/>
      <c r="T2149" s="163"/>
    </row>
    <row r="2150" ht="18.75" hidden="1" customHeight="1">
      <c r="A2150" s="170">
        <v>45835.0</v>
      </c>
      <c r="B2150" s="171">
        <v>16287.0</v>
      </c>
      <c r="C2150" s="171" t="s">
        <v>3084</v>
      </c>
      <c r="D2150" s="171" t="s">
        <v>20695</v>
      </c>
      <c r="E2150" s="171">
        <v>6.0</v>
      </c>
      <c r="F2150" s="171" t="s">
        <v>20816</v>
      </c>
      <c r="G2150" s="171" t="s">
        <v>21867</v>
      </c>
      <c r="H2150" s="172" t="s">
        <v>20638</v>
      </c>
      <c r="I2150" s="173">
        <v>12400.0</v>
      </c>
      <c r="J2150" s="174">
        <v>2560.0</v>
      </c>
      <c r="K2150" s="179"/>
      <c r="L2150" s="178"/>
      <c r="M2150" s="177"/>
      <c r="N2150" s="178">
        <v>2560.0</v>
      </c>
      <c r="O2150" s="163"/>
      <c r="P2150" s="163"/>
      <c r="Q2150" s="163"/>
      <c r="R2150" s="163"/>
      <c r="S2150" s="163"/>
      <c r="T2150" s="163"/>
    </row>
    <row r="2151" ht="18.75" hidden="1" customHeight="1">
      <c r="A2151" s="170">
        <v>45835.0</v>
      </c>
      <c r="B2151" s="171">
        <v>16288.0</v>
      </c>
      <c r="C2151" s="171" t="s">
        <v>758</v>
      </c>
      <c r="D2151" s="171" t="s">
        <v>20673</v>
      </c>
      <c r="E2151" s="171">
        <v>8.0</v>
      </c>
      <c r="F2151" s="171" t="s">
        <v>20743</v>
      </c>
      <c r="G2151" s="171" t="s">
        <v>4132</v>
      </c>
      <c r="H2151" s="172" t="s">
        <v>20635</v>
      </c>
      <c r="I2151" s="173">
        <v>12700.0</v>
      </c>
      <c r="J2151" s="174">
        <v>2860.0</v>
      </c>
      <c r="K2151" s="179">
        <v>2860.0</v>
      </c>
      <c r="L2151" s="178"/>
      <c r="M2151" s="177"/>
      <c r="N2151" s="178"/>
      <c r="O2151" s="163"/>
      <c r="P2151" s="163"/>
      <c r="Q2151" s="163"/>
      <c r="R2151" s="163"/>
      <c r="S2151" s="163"/>
      <c r="T2151" s="163"/>
    </row>
    <row r="2152" ht="18.75" hidden="1" customHeight="1">
      <c r="A2152" s="170">
        <v>45835.0</v>
      </c>
      <c r="B2152" s="171">
        <v>16289.0</v>
      </c>
      <c r="C2152" s="171" t="s">
        <v>3265</v>
      </c>
      <c r="D2152" s="171" t="s">
        <v>20659</v>
      </c>
      <c r="E2152" s="171">
        <v>8.0</v>
      </c>
      <c r="F2152" s="171" t="s">
        <v>20699</v>
      </c>
      <c r="G2152" s="171" t="s">
        <v>196</v>
      </c>
      <c r="H2152" s="172" t="s">
        <v>20635</v>
      </c>
      <c r="I2152" s="173">
        <v>12060.0</v>
      </c>
      <c r="J2152" s="174">
        <v>12060.0</v>
      </c>
      <c r="K2152" s="179">
        <v>12060.0</v>
      </c>
      <c r="L2152" s="178"/>
      <c r="M2152" s="177"/>
      <c r="N2152" s="178"/>
      <c r="O2152" s="163"/>
      <c r="P2152" s="163"/>
      <c r="Q2152" s="163"/>
      <c r="R2152" s="163"/>
      <c r="S2152" s="163"/>
      <c r="T2152" s="163"/>
    </row>
    <row r="2153" ht="18.75" hidden="1" customHeight="1">
      <c r="A2153" s="170">
        <v>45835.0</v>
      </c>
      <c r="B2153" s="171">
        <v>16292.0</v>
      </c>
      <c r="C2153" s="171" t="s">
        <v>20775</v>
      </c>
      <c r="D2153" s="171" t="s">
        <v>20673</v>
      </c>
      <c r="E2153" s="171">
        <v>8.0</v>
      </c>
      <c r="F2153" s="171" t="s">
        <v>20842</v>
      </c>
      <c r="G2153" s="171" t="s">
        <v>21868</v>
      </c>
      <c r="H2153" s="172" t="s">
        <v>20635</v>
      </c>
      <c r="I2153" s="173">
        <v>11520.0</v>
      </c>
      <c r="J2153" s="174">
        <v>1680.0</v>
      </c>
      <c r="K2153" s="179">
        <v>1680.0</v>
      </c>
      <c r="L2153" s="178"/>
      <c r="M2153" s="177"/>
      <c r="N2153" s="178"/>
      <c r="O2153" s="163"/>
      <c r="P2153" s="163"/>
      <c r="Q2153" s="163"/>
      <c r="R2153" s="163"/>
      <c r="S2153" s="163"/>
      <c r="T2153" s="163"/>
    </row>
    <row r="2154" ht="18.75" hidden="1" customHeight="1">
      <c r="A2154" s="180">
        <v>45835.0</v>
      </c>
      <c r="B2154" s="171">
        <v>7567.0</v>
      </c>
      <c r="C2154" s="171" t="s">
        <v>20731</v>
      </c>
      <c r="D2154" s="171"/>
      <c r="E2154" s="171" t="s">
        <v>20634</v>
      </c>
      <c r="F2154" s="171"/>
      <c r="G2154" s="171" t="s">
        <v>21869</v>
      </c>
      <c r="H2154" s="172" t="s">
        <v>21869</v>
      </c>
      <c r="I2154" s="173">
        <v>3280.0</v>
      </c>
      <c r="J2154" s="174">
        <v>580.0</v>
      </c>
      <c r="K2154" s="179">
        <v>0.0</v>
      </c>
      <c r="L2154" s="178">
        <v>580.0</v>
      </c>
      <c r="M2154" s="177">
        <v>0.0</v>
      </c>
      <c r="N2154" s="178">
        <v>0.0</v>
      </c>
      <c r="O2154" s="163"/>
      <c r="P2154" s="163"/>
      <c r="Q2154" s="163"/>
      <c r="R2154" s="163"/>
      <c r="S2154" s="163"/>
      <c r="T2154" s="163"/>
    </row>
    <row r="2155" ht="18.75" hidden="1" customHeight="1">
      <c r="A2155" s="182">
        <v>45835.02900637731</v>
      </c>
      <c r="B2155" s="171">
        <v>7525.0</v>
      </c>
      <c r="C2155" s="171" t="s">
        <v>3990</v>
      </c>
      <c r="D2155" s="171"/>
      <c r="E2155" s="171" t="s">
        <v>20634</v>
      </c>
      <c r="F2155" s="171"/>
      <c r="G2155" s="171"/>
      <c r="H2155" s="172"/>
      <c r="I2155" s="173">
        <v>3000.0</v>
      </c>
      <c r="J2155" s="174">
        <v>240.0</v>
      </c>
      <c r="K2155" s="179">
        <v>240.0</v>
      </c>
      <c r="L2155" s="178">
        <v>0.0</v>
      </c>
      <c r="M2155" s="177">
        <v>0.0</v>
      </c>
      <c r="N2155" s="178">
        <v>0.0</v>
      </c>
      <c r="O2155" s="163"/>
      <c r="P2155" s="163"/>
      <c r="Q2155" s="163"/>
      <c r="R2155" s="163"/>
      <c r="S2155" s="163"/>
      <c r="T2155" s="163"/>
    </row>
    <row r="2156" ht="18.75" hidden="1" customHeight="1">
      <c r="A2156" s="170">
        <v>45836.0</v>
      </c>
      <c r="B2156" s="171">
        <v>16293.0</v>
      </c>
      <c r="C2156" s="171" t="s">
        <v>21634</v>
      </c>
      <c r="D2156" s="171" t="s">
        <v>20673</v>
      </c>
      <c r="E2156" s="171">
        <v>8.0</v>
      </c>
      <c r="F2156" s="171" t="s">
        <v>20969</v>
      </c>
      <c r="G2156" s="171" t="s">
        <v>21635</v>
      </c>
      <c r="H2156" s="172" t="s">
        <v>20635</v>
      </c>
      <c r="I2156" s="173">
        <v>11340.0</v>
      </c>
      <c r="J2156" s="174">
        <v>1500.0</v>
      </c>
      <c r="K2156" s="179">
        <v>1500.0</v>
      </c>
      <c r="L2156" s="178"/>
      <c r="M2156" s="177"/>
      <c r="N2156" s="178"/>
      <c r="O2156" s="163"/>
      <c r="P2156" s="163"/>
      <c r="Q2156" s="163"/>
      <c r="R2156" s="163"/>
      <c r="S2156" s="163"/>
      <c r="T2156" s="163"/>
    </row>
    <row r="2157" ht="18.75" hidden="1" customHeight="1">
      <c r="A2157" s="170">
        <v>45838.0</v>
      </c>
      <c r="B2157" s="171">
        <v>16294.0</v>
      </c>
      <c r="C2157" s="171" t="s">
        <v>20760</v>
      </c>
      <c r="D2157" s="171" t="s">
        <v>20659</v>
      </c>
      <c r="E2157" s="171" t="s">
        <v>926</v>
      </c>
      <c r="F2157" s="171" t="s">
        <v>21492</v>
      </c>
      <c r="G2157" s="171" t="s">
        <v>4117</v>
      </c>
      <c r="H2157" s="172" t="s">
        <v>20635</v>
      </c>
      <c r="I2157" s="173">
        <v>10720.0</v>
      </c>
      <c r="J2157" s="174">
        <v>10720.0</v>
      </c>
      <c r="K2157" s="179">
        <v>10720.0</v>
      </c>
      <c r="L2157" s="178"/>
      <c r="M2157" s="177"/>
      <c r="N2157" s="178"/>
      <c r="O2157" s="163"/>
      <c r="P2157" s="163"/>
      <c r="Q2157" s="163"/>
      <c r="R2157" s="163"/>
      <c r="S2157" s="163"/>
      <c r="T2157" s="163"/>
    </row>
    <row r="2158" ht="18.75" hidden="1" customHeight="1">
      <c r="A2158" s="170">
        <v>45838.0</v>
      </c>
      <c r="B2158" s="171">
        <v>16295.0</v>
      </c>
      <c r="C2158" s="171" t="s">
        <v>21870</v>
      </c>
      <c r="D2158" s="171" t="s">
        <v>20673</v>
      </c>
      <c r="E2158" s="171">
        <v>8.0</v>
      </c>
      <c r="F2158" s="171" t="s">
        <v>20700</v>
      </c>
      <c r="G2158" s="171" t="s">
        <v>21871</v>
      </c>
      <c r="H2158" s="172" t="s">
        <v>20635</v>
      </c>
      <c r="I2158" s="173">
        <v>10500.0</v>
      </c>
      <c r="J2158" s="174">
        <v>680.0</v>
      </c>
      <c r="K2158" s="179">
        <v>680.0</v>
      </c>
      <c r="L2158" s="178"/>
      <c r="M2158" s="177"/>
      <c r="N2158" s="178"/>
      <c r="O2158" s="163"/>
      <c r="P2158" s="163"/>
      <c r="Q2158" s="163"/>
      <c r="R2158" s="163"/>
      <c r="S2158" s="163"/>
      <c r="T2158" s="163"/>
    </row>
    <row r="2159" ht="18.75" hidden="1" customHeight="1">
      <c r="A2159" s="170">
        <v>45838.0</v>
      </c>
      <c r="B2159" s="171">
        <v>16296.0</v>
      </c>
      <c r="C2159" s="171" t="s">
        <v>20763</v>
      </c>
      <c r="D2159" s="171" t="s">
        <v>20673</v>
      </c>
      <c r="E2159" s="171">
        <v>6.0</v>
      </c>
      <c r="F2159" s="171" t="s">
        <v>21686</v>
      </c>
      <c r="G2159" s="171" t="s">
        <v>21872</v>
      </c>
      <c r="H2159" s="172" t="s">
        <v>20635</v>
      </c>
      <c r="I2159" s="173">
        <v>12680.0</v>
      </c>
      <c r="J2159" s="174">
        <v>2860.0</v>
      </c>
      <c r="K2159" s="179">
        <v>2860.0</v>
      </c>
      <c r="L2159" s="178"/>
      <c r="M2159" s="177"/>
      <c r="N2159" s="178"/>
      <c r="O2159" s="163"/>
      <c r="P2159" s="163"/>
      <c r="Q2159" s="163"/>
      <c r="R2159" s="163"/>
      <c r="S2159" s="163"/>
      <c r="T2159" s="163"/>
    </row>
    <row r="2160" ht="18.75" hidden="1" customHeight="1">
      <c r="A2160" s="180">
        <v>45838.0</v>
      </c>
      <c r="B2160" s="171">
        <v>7541.0</v>
      </c>
      <c r="C2160" s="171" t="s">
        <v>3989</v>
      </c>
      <c r="D2160" s="171"/>
      <c r="E2160" s="171" t="s">
        <v>20634</v>
      </c>
      <c r="F2160" s="171"/>
      <c r="G2160" s="171" t="s">
        <v>21873</v>
      </c>
      <c r="H2160" s="172" t="s">
        <v>21873</v>
      </c>
      <c r="I2160" s="173">
        <v>3440.0</v>
      </c>
      <c r="J2160" s="174">
        <v>360.0</v>
      </c>
      <c r="K2160" s="179">
        <v>0.0</v>
      </c>
      <c r="L2160" s="178">
        <v>360.0</v>
      </c>
      <c r="M2160" s="177">
        <v>0.0</v>
      </c>
      <c r="N2160" s="178">
        <v>0.0</v>
      </c>
      <c r="O2160" s="163"/>
      <c r="P2160" s="163"/>
      <c r="Q2160" s="163"/>
      <c r="R2160" s="163"/>
      <c r="S2160" s="163"/>
      <c r="T2160" s="163"/>
    </row>
    <row r="2161" ht="18.75" hidden="1" customHeight="1">
      <c r="A2161" s="170">
        <v>45838.0</v>
      </c>
      <c r="B2161" s="171">
        <v>16297.0</v>
      </c>
      <c r="C2161" s="171" t="s">
        <v>3484</v>
      </c>
      <c r="D2161" s="171" t="s">
        <v>20659</v>
      </c>
      <c r="E2161" s="171">
        <v>12.0</v>
      </c>
      <c r="F2161" s="171" t="s">
        <v>20949</v>
      </c>
      <c r="G2161" s="171" t="s">
        <v>21874</v>
      </c>
      <c r="H2161" s="172" t="s">
        <v>20635</v>
      </c>
      <c r="I2161" s="173">
        <v>12860.0</v>
      </c>
      <c r="J2161" s="174">
        <v>12860.0</v>
      </c>
      <c r="K2161" s="179">
        <v>12860.0</v>
      </c>
      <c r="L2161" s="178"/>
      <c r="M2161" s="177"/>
      <c r="N2161" s="178"/>
      <c r="O2161" s="163"/>
      <c r="P2161" s="163"/>
      <c r="Q2161" s="163"/>
      <c r="R2161" s="163"/>
      <c r="S2161" s="163"/>
      <c r="T2161" s="163"/>
    </row>
    <row r="2162" ht="18.75" hidden="1" customHeight="1">
      <c r="A2162" s="170">
        <v>45838.0</v>
      </c>
      <c r="B2162" s="171">
        <v>16298.0</v>
      </c>
      <c r="C2162" s="171" t="s">
        <v>19529</v>
      </c>
      <c r="D2162" s="171" t="s">
        <v>20673</v>
      </c>
      <c r="E2162" s="171">
        <v>8.0</v>
      </c>
      <c r="F2162" s="171" t="s">
        <v>20713</v>
      </c>
      <c r="G2162" s="171" t="s">
        <v>4555</v>
      </c>
      <c r="H2162" s="172" t="s">
        <v>20635</v>
      </c>
      <c r="I2162" s="173">
        <v>11180.0</v>
      </c>
      <c r="J2162" s="174">
        <v>1340.0</v>
      </c>
      <c r="K2162" s="179">
        <v>1340.0</v>
      </c>
      <c r="L2162" s="178"/>
      <c r="M2162" s="177"/>
      <c r="N2162" s="178"/>
      <c r="O2162" s="163"/>
      <c r="P2162" s="163"/>
      <c r="Q2162" s="163"/>
      <c r="R2162" s="163"/>
      <c r="S2162" s="163"/>
      <c r="T2162" s="163"/>
    </row>
    <row r="2163" ht="18.75" hidden="1" customHeight="1">
      <c r="A2163" s="180">
        <v>45838.0</v>
      </c>
      <c r="B2163" s="171">
        <v>7542.0</v>
      </c>
      <c r="C2163" s="171" t="s">
        <v>4017</v>
      </c>
      <c r="D2163" s="171"/>
      <c r="E2163" s="171" t="s">
        <v>20634</v>
      </c>
      <c r="F2163" s="171"/>
      <c r="G2163" s="171" t="s">
        <v>4500</v>
      </c>
      <c r="H2163" s="172" t="s">
        <v>4500</v>
      </c>
      <c r="I2163" s="173">
        <v>3860.0</v>
      </c>
      <c r="J2163" s="174">
        <v>420.0</v>
      </c>
      <c r="K2163" s="179">
        <v>0.0</v>
      </c>
      <c r="L2163" s="178">
        <v>42.0</v>
      </c>
      <c r="M2163" s="177">
        <v>378.0</v>
      </c>
      <c r="N2163" s="178">
        <v>0.0</v>
      </c>
      <c r="O2163" s="163"/>
      <c r="P2163" s="163"/>
      <c r="Q2163" s="163"/>
      <c r="R2163" s="163"/>
      <c r="S2163" s="163"/>
      <c r="T2163" s="163"/>
    </row>
    <row r="2164" ht="18.75" hidden="1" customHeight="1">
      <c r="A2164" s="180">
        <v>45838.0</v>
      </c>
      <c r="B2164" s="171">
        <v>7543.0</v>
      </c>
      <c r="C2164" s="171" t="s">
        <v>744</v>
      </c>
      <c r="D2164" s="171"/>
      <c r="E2164" s="171" t="s">
        <v>20634</v>
      </c>
      <c r="F2164" s="171"/>
      <c r="G2164" s="171"/>
      <c r="H2164" s="172"/>
      <c r="I2164" s="173">
        <v>3140.0</v>
      </c>
      <c r="J2164" s="174">
        <v>600.0</v>
      </c>
      <c r="K2164" s="179">
        <v>600.0</v>
      </c>
      <c r="L2164" s="178">
        <v>0.0</v>
      </c>
      <c r="M2164" s="177">
        <v>0.0</v>
      </c>
      <c r="N2164" s="178">
        <v>0.0</v>
      </c>
      <c r="O2164" s="163"/>
      <c r="P2164" s="163"/>
      <c r="Q2164" s="163"/>
      <c r="R2164" s="163"/>
      <c r="S2164" s="163"/>
      <c r="T2164" s="163"/>
    </row>
    <row r="2165" ht="18.75" hidden="1" customHeight="1">
      <c r="A2165" s="180">
        <v>45838.0</v>
      </c>
      <c r="B2165" s="171">
        <v>7544.0</v>
      </c>
      <c r="C2165" s="171" t="s">
        <v>4035</v>
      </c>
      <c r="D2165" s="171"/>
      <c r="E2165" s="171" t="s">
        <v>20634</v>
      </c>
      <c r="F2165" s="171"/>
      <c r="G2165" s="171"/>
      <c r="H2165" s="172"/>
      <c r="I2165" s="173">
        <v>4360.0</v>
      </c>
      <c r="J2165" s="174">
        <v>1580.0</v>
      </c>
      <c r="K2165" s="179">
        <v>0.0</v>
      </c>
      <c r="L2165" s="178">
        <v>0.0</v>
      </c>
      <c r="M2165" s="177">
        <v>0.0</v>
      </c>
      <c r="N2165" s="178">
        <v>1580.0</v>
      </c>
      <c r="O2165" s="163"/>
      <c r="P2165" s="163"/>
      <c r="Q2165" s="163"/>
      <c r="R2165" s="163"/>
      <c r="S2165" s="163"/>
      <c r="T2165" s="163"/>
    </row>
    <row r="2166" ht="18.75" hidden="1" customHeight="1">
      <c r="A2166" s="170">
        <v>45838.0</v>
      </c>
      <c r="B2166" s="171">
        <v>16299.0</v>
      </c>
      <c r="C2166" s="171" t="s">
        <v>5946</v>
      </c>
      <c r="D2166" s="171" t="s">
        <v>20673</v>
      </c>
      <c r="E2166" s="171">
        <v>8.0</v>
      </c>
      <c r="F2166" s="171" t="s">
        <v>21803</v>
      </c>
      <c r="G2166" s="171" t="s">
        <v>21293</v>
      </c>
      <c r="H2166" s="172" t="s">
        <v>20638</v>
      </c>
      <c r="I2166" s="173">
        <v>16940.0</v>
      </c>
      <c r="J2166" s="174">
        <v>7100.0</v>
      </c>
      <c r="K2166" s="179"/>
      <c r="L2166" s="178"/>
      <c r="M2166" s="177"/>
      <c r="N2166" s="177">
        <v>7100.0</v>
      </c>
      <c r="O2166" s="163"/>
      <c r="P2166" s="163"/>
      <c r="Q2166" s="163"/>
      <c r="R2166" s="163"/>
      <c r="S2166" s="163"/>
      <c r="T2166" s="163"/>
    </row>
    <row r="2167" ht="18.75" hidden="1" customHeight="1">
      <c r="A2167" s="170">
        <v>45838.0</v>
      </c>
      <c r="B2167" s="171">
        <v>16300.0</v>
      </c>
      <c r="C2167" s="171" t="s">
        <v>21741</v>
      </c>
      <c r="D2167" s="171" t="s">
        <v>20659</v>
      </c>
      <c r="E2167" s="171">
        <v>8.0</v>
      </c>
      <c r="F2167" s="171" t="s">
        <v>21145</v>
      </c>
      <c r="G2167" s="171" t="s">
        <v>6675</v>
      </c>
      <c r="H2167" s="172" t="s">
        <v>20638</v>
      </c>
      <c r="I2167" s="173">
        <v>15300.0</v>
      </c>
      <c r="J2167" s="174">
        <v>15300.0</v>
      </c>
      <c r="K2167" s="179"/>
      <c r="L2167" s="178"/>
      <c r="M2167" s="177"/>
      <c r="N2167" s="177">
        <v>15300.0</v>
      </c>
      <c r="O2167" s="163"/>
      <c r="P2167" s="163"/>
      <c r="Q2167" s="163"/>
      <c r="R2167" s="163"/>
      <c r="S2167" s="163"/>
      <c r="T2167" s="163"/>
    </row>
    <row r="2168" ht="18.75" hidden="1" customHeight="1">
      <c r="A2168" s="180">
        <v>45838.0</v>
      </c>
      <c r="B2168" s="171">
        <v>7545.0</v>
      </c>
      <c r="C2168" s="171" t="s">
        <v>5233</v>
      </c>
      <c r="D2168" s="171"/>
      <c r="E2168" s="171" t="s">
        <v>20634</v>
      </c>
      <c r="F2168" s="171"/>
      <c r="G2168" s="171" t="s">
        <v>21875</v>
      </c>
      <c r="H2168" s="172" t="s">
        <v>21875</v>
      </c>
      <c r="I2168" s="173">
        <v>11300.0</v>
      </c>
      <c r="J2168" s="174">
        <v>1960.0</v>
      </c>
      <c r="K2168" s="179">
        <v>1960.0</v>
      </c>
      <c r="L2168" s="178">
        <v>0.0</v>
      </c>
      <c r="M2168" s="177">
        <v>0.0</v>
      </c>
      <c r="N2168" s="178">
        <v>0.0</v>
      </c>
      <c r="O2168" s="163"/>
      <c r="P2168" s="163"/>
      <c r="Q2168" s="163"/>
      <c r="R2168" s="163"/>
      <c r="S2168" s="163"/>
      <c r="T2168" s="163"/>
    </row>
    <row r="2169" ht="18.75" hidden="1" customHeight="1">
      <c r="A2169" s="180">
        <v>45838.0</v>
      </c>
      <c r="B2169" s="171">
        <v>7546.0</v>
      </c>
      <c r="C2169" s="171" t="s">
        <v>10532</v>
      </c>
      <c r="D2169" s="171"/>
      <c r="E2169" s="171" t="s">
        <v>20634</v>
      </c>
      <c r="F2169" s="171"/>
      <c r="G2169" s="171"/>
      <c r="H2169" s="172"/>
      <c r="I2169" s="173">
        <v>2320.0</v>
      </c>
      <c r="J2169" s="174">
        <v>100.0</v>
      </c>
      <c r="K2169" s="179">
        <v>0.0</v>
      </c>
      <c r="L2169" s="178">
        <v>100.0</v>
      </c>
      <c r="M2169" s="177">
        <v>0.0</v>
      </c>
      <c r="N2169" s="178">
        <v>0.0</v>
      </c>
      <c r="O2169" s="163"/>
      <c r="P2169" s="163"/>
      <c r="Q2169" s="163"/>
      <c r="R2169" s="163"/>
      <c r="S2169" s="163"/>
      <c r="T2169" s="163"/>
    </row>
    <row r="2170" ht="18.75" hidden="1" customHeight="1">
      <c r="A2170" s="180">
        <v>45838.0</v>
      </c>
      <c r="B2170" s="171">
        <v>7547.0</v>
      </c>
      <c r="C2170" s="171" t="s">
        <v>4111</v>
      </c>
      <c r="D2170" s="171"/>
      <c r="E2170" s="171" t="s">
        <v>20634</v>
      </c>
      <c r="F2170" s="171"/>
      <c r="G2170" s="171"/>
      <c r="H2170" s="172"/>
      <c r="I2170" s="173">
        <v>3560.0</v>
      </c>
      <c r="J2170" s="174">
        <v>980.0</v>
      </c>
      <c r="K2170" s="179">
        <v>980.0</v>
      </c>
      <c r="L2170" s="178">
        <v>0.0</v>
      </c>
      <c r="M2170" s="177">
        <v>0.0</v>
      </c>
      <c r="N2170" s="178">
        <v>0.0</v>
      </c>
      <c r="O2170" s="163"/>
      <c r="P2170" s="163"/>
      <c r="Q2170" s="163"/>
      <c r="R2170" s="163"/>
      <c r="S2170" s="163"/>
      <c r="T2170" s="163"/>
    </row>
    <row r="2171" ht="18.75" hidden="1" customHeight="1">
      <c r="A2171" s="170">
        <v>45838.0</v>
      </c>
      <c r="B2171" s="171">
        <v>16301.0</v>
      </c>
      <c r="C2171" s="171" t="s">
        <v>21371</v>
      </c>
      <c r="D2171" s="171" t="s">
        <v>20673</v>
      </c>
      <c r="E2171" s="171">
        <v>8.0</v>
      </c>
      <c r="F2171" s="171" t="s">
        <v>21876</v>
      </c>
      <c r="G2171" s="171" t="s">
        <v>21877</v>
      </c>
      <c r="H2171" s="172" t="s">
        <v>20638</v>
      </c>
      <c r="I2171" s="173">
        <v>15700.0</v>
      </c>
      <c r="J2171" s="174">
        <v>5860.0</v>
      </c>
      <c r="K2171" s="179"/>
      <c r="L2171" s="178"/>
      <c r="M2171" s="177"/>
      <c r="N2171" s="177">
        <v>5860.0</v>
      </c>
      <c r="O2171" s="163"/>
      <c r="P2171" s="163"/>
      <c r="Q2171" s="163"/>
      <c r="R2171" s="163"/>
      <c r="S2171" s="163"/>
      <c r="T2171" s="163"/>
    </row>
    <row r="2172" ht="18.75" hidden="1" customHeight="1">
      <c r="A2172" s="170">
        <v>45838.0</v>
      </c>
      <c r="B2172" s="171">
        <v>16302.0</v>
      </c>
      <c r="C2172" s="171" t="s">
        <v>3437</v>
      </c>
      <c r="D2172" s="171" t="s">
        <v>20673</v>
      </c>
      <c r="E2172" s="171">
        <v>6.0</v>
      </c>
      <c r="F2172" s="171" t="s">
        <v>21140</v>
      </c>
      <c r="G2172" s="171" t="s">
        <v>21878</v>
      </c>
      <c r="H2172" s="172" t="s">
        <v>20638</v>
      </c>
      <c r="I2172" s="173">
        <v>12980.0</v>
      </c>
      <c r="J2172" s="174">
        <v>3160.0</v>
      </c>
      <c r="K2172" s="179"/>
      <c r="L2172" s="178"/>
      <c r="M2172" s="177"/>
      <c r="N2172" s="178">
        <v>3160.0</v>
      </c>
      <c r="O2172" s="163"/>
      <c r="P2172" s="163"/>
      <c r="Q2172" s="163"/>
      <c r="R2172" s="163"/>
      <c r="S2172" s="163"/>
      <c r="T2172" s="163"/>
    </row>
    <row r="2173" ht="18.75" hidden="1" customHeight="1">
      <c r="A2173" s="180">
        <v>45838.0</v>
      </c>
      <c r="B2173" s="171">
        <v>7570.0</v>
      </c>
      <c r="C2173" s="171" t="s">
        <v>20674</v>
      </c>
      <c r="D2173" s="171"/>
      <c r="E2173" s="171" t="s">
        <v>20634</v>
      </c>
      <c r="F2173" s="171"/>
      <c r="G2173" s="171" t="s">
        <v>21879</v>
      </c>
      <c r="H2173" s="172" t="s">
        <v>21879</v>
      </c>
      <c r="I2173" s="173">
        <v>3280.0</v>
      </c>
      <c r="J2173" s="174">
        <v>340.0</v>
      </c>
      <c r="K2173" s="179">
        <v>0.0</v>
      </c>
      <c r="L2173" s="178">
        <v>340.0</v>
      </c>
      <c r="M2173" s="177">
        <v>0.0</v>
      </c>
      <c r="N2173" s="178">
        <v>0.0</v>
      </c>
      <c r="O2173" s="163"/>
      <c r="P2173" s="163"/>
      <c r="Q2173" s="163"/>
      <c r="R2173" s="163"/>
      <c r="S2173" s="163"/>
      <c r="T2173" s="163"/>
    </row>
    <row r="2174" ht="18.75" hidden="1" customHeight="1">
      <c r="A2174" s="180">
        <v>45838.0</v>
      </c>
      <c r="B2174" s="171">
        <v>7571.0</v>
      </c>
      <c r="C2174" s="171" t="s">
        <v>20674</v>
      </c>
      <c r="D2174" s="171"/>
      <c r="E2174" s="171" t="s">
        <v>20634</v>
      </c>
      <c r="F2174" s="171"/>
      <c r="G2174" s="171" t="s">
        <v>21880</v>
      </c>
      <c r="H2174" s="172" t="s">
        <v>21880</v>
      </c>
      <c r="I2174" s="173">
        <v>3140.0</v>
      </c>
      <c r="J2174" s="174">
        <v>200.0</v>
      </c>
      <c r="K2174" s="179">
        <v>0.0</v>
      </c>
      <c r="L2174" s="178">
        <v>200.0</v>
      </c>
      <c r="M2174" s="177">
        <v>0.0</v>
      </c>
      <c r="N2174" s="178">
        <v>0.0</v>
      </c>
      <c r="O2174" s="163"/>
      <c r="P2174" s="163"/>
      <c r="Q2174" s="163"/>
      <c r="R2174" s="163"/>
      <c r="S2174" s="163"/>
      <c r="T2174" s="163"/>
    </row>
    <row r="2175" ht="18.75" hidden="1" customHeight="1">
      <c r="A2175" s="180">
        <v>45838.0</v>
      </c>
      <c r="B2175" s="171">
        <v>7573.0</v>
      </c>
      <c r="C2175" s="171" t="s">
        <v>10532</v>
      </c>
      <c r="D2175" s="171"/>
      <c r="E2175" s="171" t="s">
        <v>20634</v>
      </c>
      <c r="F2175" s="171"/>
      <c r="G2175" s="171"/>
      <c r="H2175" s="172"/>
      <c r="I2175" s="173">
        <v>2320.0</v>
      </c>
      <c r="J2175" s="174">
        <v>60.0</v>
      </c>
      <c r="K2175" s="179">
        <v>0.0</v>
      </c>
      <c r="L2175" s="178">
        <v>60.0</v>
      </c>
      <c r="M2175" s="177">
        <v>0.0</v>
      </c>
      <c r="N2175" s="178">
        <v>0.0</v>
      </c>
      <c r="O2175" s="163"/>
      <c r="P2175" s="163"/>
      <c r="Q2175" s="163"/>
      <c r="R2175" s="163"/>
      <c r="S2175" s="163"/>
      <c r="T2175" s="163"/>
    </row>
    <row r="2176" ht="18.75" hidden="1" customHeight="1">
      <c r="A2176" s="182">
        <v>45838.029006481476</v>
      </c>
      <c r="B2176" s="171">
        <v>7540.0</v>
      </c>
      <c r="C2176" s="171" t="s">
        <v>4017</v>
      </c>
      <c r="D2176" s="171"/>
      <c r="E2176" s="171" t="s">
        <v>20634</v>
      </c>
      <c r="F2176" s="171"/>
      <c r="G2176" s="171" t="s">
        <v>4500</v>
      </c>
      <c r="H2176" s="172" t="s">
        <v>4500</v>
      </c>
      <c r="I2176" s="173">
        <v>4080.0</v>
      </c>
      <c r="J2176" s="174">
        <v>840.0</v>
      </c>
      <c r="K2176" s="179">
        <v>840.0</v>
      </c>
      <c r="L2176" s="178">
        <v>0.0</v>
      </c>
      <c r="M2176" s="177">
        <v>0.0</v>
      </c>
      <c r="N2176" s="178">
        <v>0.0</v>
      </c>
      <c r="O2176" s="163"/>
      <c r="P2176" s="163"/>
      <c r="Q2176" s="163"/>
      <c r="R2176" s="163"/>
      <c r="S2176" s="163"/>
      <c r="T2176" s="163"/>
    </row>
    <row r="2177" ht="18.75" hidden="1" customHeight="1">
      <c r="A2177" s="170">
        <v>45839.0</v>
      </c>
      <c r="B2177" s="171">
        <v>16303.0</v>
      </c>
      <c r="C2177" s="171" t="s">
        <v>21881</v>
      </c>
      <c r="D2177" s="171" t="s">
        <v>20659</v>
      </c>
      <c r="E2177" s="171">
        <v>8.0</v>
      </c>
      <c r="F2177" s="171" t="s">
        <v>21876</v>
      </c>
      <c r="G2177" s="171" t="s">
        <v>21882</v>
      </c>
      <c r="H2177" s="172" t="s">
        <v>20635</v>
      </c>
      <c r="I2177" s="173">
        <v>9840.0</v>
      </c>
      <c r="J2177" s="174">
        <v>9840.0</v>
      </c>
      <c r="K2177" s="179">
        <v>9840.0</v>
      </c>
      <c r="L2177" s="178"/>
      <c r="M2177" s="177"/>
      <c r="N2177" s="178"/>
      <c r="O2177" s="163"/>
      <c r="P2177" s="163"/>
      <c r="Q2177" s="163"/>
      <c r="R2177" s="163"/>
      <c r="S2177" s="163"/>
      <c r="T2177" s="163"/>
    </row>
    <row r="2178" ht="18.75" hidden="1" customHeight="1">
      <c r="A2178" s="170">
        <v>45839.0</v>
      </c>
      <c r="B2178" s="171">
        <v>16304.0</v>
      </c>
      <c r="C2178" s="171" t="s">
        <v>4031</v>
      </c>
      <c r="D2178" s="171" t="s">
        <v>20673</v>
      </c>
      <c r="E2178" s="171">
        <v>8.0</v>
      </c>
      <c r="F2178" s="171" t="s">
        <v>20700</v>
      </c>
      <c r="G2178" s="171" t="s">
        <v>4788</v>
      </c>
      <c r="H2178" s="172" t="s">
        <v>20635</v>
      </c>
      <c r="I2178" s="173">
        <v>10760.0</v>
      </c>
      <c r="J2178" s="174">
        <v>920.0</v>
      </c>
      <c r="K2178" s="179">
        <v>920.0</v>
      </c>
      <c r="L2178" s="178"/>
      <c r="M2178" s="177"/>
      <c r="N2178" s="178"/>
      <c r="O2178" s="163"/>
      <c r="P2178" s="163"/>
      <c r="Q2178" s="163"/>
      <c r="R2178" s="163"/>
      <c r="S2178" s="163"/>
      <c r="T2178" s="163"/>
    </row>
    <row r="2179" ht="18.75" hidden="1" customHeight="1">
      <c r="A2179" s="170">
        <v>45839.0</v>
      </c>
      <c r="B2179" s="171">
        <v>16305.0</v>
      </c>
      <c r="C2179" s="171" t="s">
        <v>21304</v>
      </c>
      <c r="D2179" s="171" t="s">
        <v>20695</v>
      </c>
      <c r="E2179" s="171">
        <v>8.0</v>
      </c>
      <c r="F2179" s="171" t="s">
        <v>21136</v>
      </c>
      <c r="G2179" s="171" t="s">
        <v>8329</v>
      </c>
      <c r="H2179" s="172" t="s">
        <v>20635</v>
      </c>
      <c r="I2179" s="173">
        <v>10460.0</v>
      </c>
      <c r="J2179" s="174">
        <v>760.0</v>
      </c>
      <c r="K2179" s="179">
        <v>760.0</v>
      </c>
      <c r="L2179" s="178"/>
      <c r="M2179" s="177"/>
      <c r="N2179" s="178"/>
      <c r="O2179" s="163"/>
      <c r="P2179" s="163"/>
      <c r="Q2179" s="163"/>
      <c r="R2179" s="163"/>
      <c r="S2179" s="163"/>
      <c r="T2179" s="163"/>
    </row>
    <row r="2180" ht="18.75" hidden="1" customHeight="1">
      <c r="A2180" s="180">
        <v>45839.0</v>
      </c>
      <c r="B2180" s="171">
        <v>7549.0</v>
      </c>
      <c r="C2180" s="171" t="s">
        <v>4112</v>
      </c>
      <c r="D2180" s="171"/>
      <c r="E2180" s="171" t="s">
        <v>20634</v>
      </c>
      <c r="F2180" s="171"/>
      <c r="G2180" s="171" t="s">
        <v>21883</v>
      </c>
      <c r="H2180" s="172" t="s">
        <v>21883</v>
      </c>
      <c r="I2180" s="173">
        <v>3300.0</v>
      </c>
      <c r="J2180" s="174">
        <v>780.0</v>
      </c>
      <c r="K2180" s="179">
        <v>780.0</v>
      </c>
      <c r="L2180" s="178">
        <v>0.0</v>
      </c>
      <c r="M2180" s="177">
        <v>0.0</v>
      </c>
      <c r="N2180" s="178">
        <v>0.0</v>
      </c>
      <c r="O2180" s="163"/>
      <c r="P2180" s="163"/>
      <c r="Q2180" s="163"/>
      <c r="R2180" s="163"/>
      <c r="S2180" s="163"/>
      <c r="T2180" s="163"/>
    </row>
    <row r="2181" ht="18.75" hidden="1" customHeight="1">
      <c r="A2181" s="170">
        <v>45839.0</v>
      </c>
      <c r="B2181" s="171">
        <v>16306.0</v>
      </c>
      <c r="C2181" s="171" t="s">
        <v>755</v>
      </c>
      <c r="D2181" s="171" t="s">
        <v>20659</v>
      </c>
      <c r="E2181" s="171">
        <v>8.0</v>
      </c>
      <c r="F2181" s="171" t="s">
        <v>20791</v>
      </c>
      <c r="G2181" s="171" t="s">
        <v>21884</v>
      </c>
      <c r="H2181" s="172" t="s">
        <v>20635</v>
      </c>
      <c r="I2181" s="173">
        <v>11340.0</v>
      </c>
      <c r="J2181" s="174">
        <v>11340.0</v>
      </c>
      <c r="K2181" s="179">
        <v>11340.0</v>
      </c>
      <c r="L2181" s="178"/>
      <c r="M2181" s="177"/>
      <c r="N2181" s="178"/>
      <c r="O2181" s="163"/>
      <c r="P2181" s="163"/>
      <c r="Q2181" s="163"/>
      <c r="R2181" s="163"/>
      <c r="S2181" s="163"/>
      <c r="T2181" s="163"/>
    </row>
    <row r="2182" ht="18.75" hidden="1" customHeight="1">
      <c r="A2182" s="170">
        <v>45839.0</v>
      </c>
      <c r="B2182" s="171">
        <v>16307.0</v>
      </c>
      <c r="C2182" s="171" t="s">
        <v>20763</v>
      </c>
      <c r="D2182" s="171" t="s">
        <v>20673</v>
      </c>
      <c r="E2182" s="171">
        <v>12.0</v>
      </c>
      <c r="F2182" s="171" t="s">
        <v>21318</v>
      </c>
      <c r="G2182" s="171" t="s">
        <v>6774</v>
      </c>
      <c r="H2182" s="172" t="s">
        <v>20635</v>
      </c>
      <c r="I2182" s="173">
        <v>14000.0</v>
      </c>
      <c r="J2182" s="174">
        <v>4140.0</v>
      </c>
      <c r="K2182" s="179">
        <v>4140.0</v>
      </c>
      <c r="L2182" s="178"/>
      <c r="M2182" s="177"/>
      <c r="N2182" s="178"/>
      <c r="O2182" s="163"/>
      <c r="P2182" s="163"/>
      <c r="Q2182" s="163"/>
      <c r="R2182" s="163"/>
      <c r="S2182" s="163"/>
      <c r="T2182" s="163"/>
    </row>
    <row r="2183" ht="18.75" hidden="1" customHeight="1">
      <c r="A2183" s="170">
        <v>45839.0</v>
      </c>
      <c r="B2183" s="171">
        <v>16308.0</v>
      </c>
      <c r="C2183" s="171" t="s">
        <v>20832</v>
      </c>
      <c r="D2183" s="171" t="s">
        <v>20695</v>
      </c>
      <c r="E2183" s="171">
        <v>8.0</v>
      </c>
      <c r="F2183" s="171" t="s">
        <v>20700</v>
      </c>
      <c r="G2183" s="171" t="s">
        <v>21885</v>
      </c>
      <c r="H2183" s="172" t="s">
        <v>20638</v>
      </c>
      <c r="I2183" s="173">
        <v>15940.0</v>
      </c>
      <c r="J2183" s="174">
        <v>6240.0</v>
      </c>
      <c r="K2183" s="179"/>
      <c r="L2183" s="178"/>
      <c r="M2183" s="177"/>
      <c r="N2183" s="178">
        <v>6240.0</v>
      </c>
      <c r="O2183" s="163"/>
      <c r="P2183" s="163"/>
      <c r="Q2183" s="163"/>
      <c r="R2183" s="163"/>
      <c r="S2183" s="163"/>
      <c r="T2183" s="163"/>
    </row>
    <row r="2184" ht="18.75" hidden="1" customHeight="1">
      <c r="A2184" s="170">
        <v>45839.0</v>
      </c>
      <c r="B2184" s="171">
        <v>16309.0</v>
      </c>
      <c r="C2184" s="171" t="s">
        <v>20820</v>
      </c>
      <c r="D2184" s="171" t="s">
        <v>20695</v>
      </c>
      <c r="E2184" s="171">
        <v>8.0</v>
      </c>
      <c r="F2184" s="171" t="s">
        <v>21023</v>
      </c>
      <c r="G2184" s="171" t="s">
        <v>4160</v>
      </c>
      <c r="H2184" s="172" t="s">
        <v>20635</v>
      </c>
      <c r="I2184" s="173">
        <v>13560.0</v>
      </c>
      <c r="J2184" s="174">
        <v>3860.0</v>
      </c>
      <c r="K2184" s="179">
        <v>3860.0</v>
      </c>
      <c r="L2184" s="178"/>
      <c r="M2184" s="177"/>
      <c r="N2184" s="178"/>
      <c r="O2184" s="163"/>
      <c r="P2184" s="163"/>
      <c r="Q2184" s="163"/>
      <c r="R2184" s="163"/>
      <c r="S2184" s="163"/>
      <c r="T2184" s="163"/>
    </row>
    <row r="2185" ht="18.75" hidden="1" customHeight="1">
      <c r="A2185" s="180">
        <v>45839.0</v>
      </c>
      <c r="B2185" s="171">
        <v>7550.0</v>
      </c>
      <c r="C2185" s="171" t="s">
        <v>21886</v>
      </c>
      <c r="D2185" s="171"/>
      <c r="E2185" s="171" t="s">
        <v>20634</v>
      </c>
      <c r="F2185" s="171"/>
      <c r="G2185" s="171"/>
      <c r="H2185" s="172"/>
      <c r="I2185" s="173">
        <v>3220.0</v>
      </c>
      <c r="J2185" s="174">
        <v>720.0</v>
      </c>
      <c r="K2185" s="179">
        <v>0.0</v>
      </c>
      <c r="L2185" s="178">
        <v>0.0</v>
      </c>
      <c r="M2185" s="177">
        <v>720.0</v>
      </c>
      <c r="N2185" s="178">
        <v>0.0</v>
      </c>
      <c r="O2185" s="163"/>
      <c r="P2185" s="163"/>
      <c r="Q2185" s="163"/>
      <c r="R2185" s="163"/>
      <c r="S2185" s="163"/>
      <c r="T2185" s="163"/>
    </row>
    <row r="2186" ht="18.75" hidden="1" customHeight="1">
      <c r="A2186" s="180">
        <v>45839.0</v>
      </c>
      <c r="B2186" s="171">
        <v>7551.0</v>
      </c>
      <c r="C2186" s="171" t="s">
        <v>4163</v>
      </c>
      <c r="D2186" s="171"/>
      <c r="E2186" s="171" t="s">
        <v>20634</v>
      </c>
      <c r="F2186" s="171"/>
      <c r="G2186" s="171"/>
      <c r="H2186" s="172"/>
      <c r="I2186" s="173">
        <v>2660.0</v>
      </c>
      <c r="J2186" s="174">
        <v>300.0</v>
      </c>
      <c r="K2186" s="179">
        <v>300.0</v>
      </c>
      <c r="L2186" s="178">
        <v>0.0</v>
      </c>
      <c r="M2186" s="177">
        <v>0.0</v>
      </c>
      <c r="N2186" s="178">
        <v>0.0</v>
      </c>
      <c r="O2186" s="163"/>
      <c r="P2186" s="163"/>
      <c r="Q2186" s="163"/>
      <c r="R2186" s="163"/>
      <c r="S2186" s="163"/>
      <c r="T2186" s="163"/>
    </row>
    <row r="2187" ht="18.75" hidden="1" customHeight="1">
      <c r="A2187" s="180">
        <v>45839.0</v>
      </c>
      <c r="B2187" s="171">
        <v>7555.0</v>
      </c>
      <c r="C2187" s="171" t="s">
        <v>4073</v>
      </c>
      <c r="D2187" s="171"/>
      <c r="E2187" s="171" t="s">
        <v>20634</v>
      </c>
      <c r="F2187" s="171"/>
      <c r="G2187" s="171"/>
      <c r="H2187" s="172"/>
      <c r="I2187" s="173">
        <v>2460.0</v>
      </c>
      <c r="J2187" s="174">
        <v>60.0</v>
      </c>
      <c r="K2187" s="179">
        <v>0.0</v>
      </c>
      <c r="L2187" s="178">
        <v>0.0</v>
      </c>
      <c r="M2187" s="177">
        <v>60.0</v>
      </c>
      <c r="N2187" s="178">
        <v>0.0</v>
      </c>
      <c r="O2187" s="163"/>
      <c r="P2187" s="163"/>
      <c r="Q2187" s="163"/>
      <c r="R2187" s="163"/>
      <c r="S2187" s="163"/>
      <c r="T2187" s="163"/>
    </row>
    <row r="2188" ht="18.75" hidden="1" customHeight="1">
      <c r="A2188" s="170">
        <v>45839.0</v>
      </c>
      <c r="B2188" s="171">
        <v>16310.0</v>
      </c>
      <c r="C2188" s="171" t="s">
        <v>20882</v>
      </c>
      <c r="D2188" s="171" t="s">
        <v>20673</v>
      </c>
      <c r="E2188" s="171">
        <v>8.0</v>
      </c>
      <c r="F2188" s="171" t="s">
        <v>20830</v>
      </c>
      <c r="G2188" s="171" t="s">
        <v>4041</v>
      </c>
      <c r="H2188" s="172" t="s">
        <v>20635</v>
      </c>
      <c r="I2188" s="173">
        <v>11240.0</v>
      </c>
      <c r="J2188" s="174">
        <v>1400.0</v>
      </c>
      <c r="K2188" s="179">
        <v>1400.0</v>
      </c>
      <c r="L2188" s="178"/>
      <c r="M2188" s="177"/>
      <c r="N2188" s="178"/>
      <c r="O2188" s="163"/>
      <c r="P2188" s="163"/>
      <c r="Q2188" s="163"/>
      <c r="R2188" s="163"/>
      <c r="S2188" s="163"/>
      <c r="T2188" s="163"/>
    </row>
    <row r="2189" ht="18.75" hidden="1" customHeight="1">
      <c r="A2189" s="180">
        <v>45839.0</v>
      </c>
      <c r="B2189" s="171">
        <v>7556.0</v>
      </c>
      <c r="C2189" s="171" t="s">
        <v>4444</v>
      </c>
      <c r="D2189" s="171"/>
      <c r="E2189" s="171" t="s">
        <v>20634</v>
      </c>
      <c r="F2189" s="171"/>
      <c r="G2189" s="171" t="s">
        <v>21887</v>
      </c>
      <c r="H2189" s="172" t="s">
        <v>21887</v>
      </c>
      <c r="I2189" s="173">
        <v>2660.0</v>
      </c>
      <c r="J2189" s="174">
        <v>520.0</v>
      </c>
      <c r="K2189" s="179">
        <v>520.0</v>
      </c>
      <c r="L2189" s="178">
        <v>0.0</v>
      </c>
      <c r="M2189" s="177">
        <v>0.0</v>
      </c>
      <c r="N2189" s="178">
        <v>0.0</v>
      </c>
      <c r="O2189" s="163"/>
      <c r="P2189" s="163"/>
      <c r="Q2189" s="163"/>
      <c r="R2189" s="163"/>
      <c r="S2189" s="163"/>
      <c r="T2189" s="163"/>
    </row>
    <row r="2190" ht="18.75" hidden="1" customHeight="1">
      <c r="A2190" s="170">
        <v>45839.0</v>
      </c>
      <c r="B2190" s="171">
        <v>16311.0</v>
      </c>
      <c r="C2190" s="171" t="s">
        <v>20760</v>
      </c>
      <c r="D2190" s="171" t="s">
        <v>20659</v>
      </c>
      <c r="E2190" s="171">
        <v>8.0</v>
      </c>
      <c r="F2190" s="171" t="s">
        <v>20977</v>
      </c>
      <c r="G2190" s="171" t="s">
        <v>4113</v>
      </c>
      <c r="H2190" s="172" t="s">
        <v>20635</v>
      </c>
      <c r="I2190" s="173">
        <v>13240.0</v>
      </c>
      <c r="J2190" s="174">
        <v>13240.0</v>
      </c>
      <c r="K2190" s="179">
        <v>13240.0</v>
      </c>
      <c r="L2190" s="178"/>
      <c r="M2190" s="177"/>
      <c r="N2190" s="178"/>
      <c r="O2190" s="163"/>
      <c r="P2190" s="163"/>
      <c r="Q2190" s="163"/>
      <c r="R2190" s="163"/>
      <c r="S2190" s="163"/>
      <c r="T2190" s="163"/>
    </row>
    <row r="2191" ht="18.75" hidden="1" customHeight="1">
      <c r="A2191" s="180">
        <v>45839.0</v>
      </c>
      <c r="B2191" s="171">
        <v>7654.0</v>
      </c>
      <c r="C2191" s="171" t="s">
        <v>1061</v>
      </c>
      <c r="D2191" s="171"/>
      <c r="E2191" s="171" t="s">
        <v>20634</v>
      </c>
      <c r="F2191" s="171"/>
      <c r="G2191" s="171" t="s">
        <v>21600</v>
      </c>
      <c r="H2191" s="172" t="s">
        <v>21600</v>
      </c>
      <c r="I2191" s="173">
        <v>3820.0</v>
      </c>
      <c r="J2191" s="174">
        <v>1100.0</v>
      </c>
      <c r="K2191" s="179">
        <v>0.0</v>
      </c>
      <c r="L2191" s="178">
        <v>1100.0</v>
      </c>
      <c r="M2191" s="177">
        <v>0.0</v>
      </c>
      <c r="N2191" s="178">
        <v>0.0</v>
      </c>
      <c r="O2191" s="163"/>
      <c r="P2191" s="163"/>
      <c r="Q2191" s="163"/>
      <c r="R2191" s="163"/>
      <c r="S2191" s="163"/>
      <c r="T2191" s="163"/>
    </row>
    <row r="2192" ht="18.75" hidden="1" customHeight="1">
      <c r="A2192" s="180">
        <v>45839.0</v>
      </c>
      <c r="B2192" s="171">
        <v>7655.0</v>
      </c>
      <c r="C2192" s="171" t="s">
        <v>1061</v>
      </c>
      <c r="D2192" s="171"/>
      <c r="E2192" s="171" t="s">
        <v>20634</v>
      </c>
      <c r="F2192" s="171"/>
      <c r="G2192" s="171" t="s">
        <v>21600</v>
      </c>
      <c r="H2192" s="172" t="s">
        <v>21600</v>
      </c>
      <c r="I2192" s="173">
        <v>3400.0</v>
      </c>
      <c r="J2192" s="174">
        <v>680.0</v>
      </c>
      <c r="K2192" s="179">
        <v>0.0</v>
      </c>
      <c r="L2192" s="178">
        <v>680.0</v>
      </c>
      <c r="M2192" s="177">
        <v>0.0</v>
      </c>
      <c r="N2192" s="178">
        <v>0.0</v>
      </c>
      <c r="O2192" s="163"/>
      <c r="P2192" s="163"/>
      <c r="Q2192" s="163"/>
      <c r="R2192" s="163"/>
      <c r="S2192" s="163"/>
      <c r="T2192" s="163"/>
    </row>
    <row r="2193" ht="18.75" hidden="1" customHeight="1">
      <c r="A2193" s="180">
        <v>45839.0</v>
      </c>
      <c r="B2193" s="171">
        <v>7656.0</v>
      </c>
      <c r="C2193" s="171" t="s">
        <v>1093</v>
      </c>
      <c r="D2193" s="171"/>
      <c r="E2193" s="171" t="s">
        <v>20634</v>
      </c>
      <c r="F2193" s="171"/>
      <c r="G2193" s="171" t="s">
        <v>21888</v>
      </c>
      <c r="H2193" s="172" t="s">
        <v>21888</v>
      </c>
      <c r="I2193" s="173">
        <v>3160.0</v>
      </c>
      <c r="J2193" s="174">
        <v>440.0</v>
      </c>
      <c r="K2193" s="179">
        <v>0.0</v>
      </c>
      <c r="L2193" s="178">
        <v>440.0</v>
      </c>
      <c r="M2193" s="177">
        <v>0.0</v>
      </c>
      <c r="N2193" s="178">
        <v>0.0</v>
      </c>
      <c r="O2193" s="163"/>
      <c r="P2193" s="163"/>
      <c r="Q2193" s="163"/>
      <c r="R2193" s="163"/>
      <c r="S2193" s="163"/>
      <c r="T2193" s="163"/>
    </row>
    <row r="2194" ht="18.75" hidden="1" customHeight="1">
      <c r="A2194" s="182">
        <v>45839.029009791666</v>
      </c>
      <c r="B2194" s="171">
        <v>7548.0</v>
      </c>
      <c r="C2194" s="171" t="s">
        <v>4017</v>
      </c>
      <c r="D2194" s="171"/>
      <c r="E2194" s="171" t="s">
        <v>20634</v>
      </c>
      <c r="F2194" s="171"/>
      <c r="G2194" s="171" t="s">
        <v>4500</v>
      </c>
      <c r="H2194" s="172" t="s">
        <v>4500</v>
      </c>
      <c r="I2194" s="173">
        <v>4460.0</v>
      </c>
      <c r="J2194" s="174">
        <v>1020.0</v>
      </c>
      <c r="K2194" s="179">
        <v>1020.0</v>
      </c>
      <c r="L2194" s="178">
        <v>0.0</v>
      </c>
      <c r="M2194" s="177">
        <v>0.0</v>
      </c>
      <c r="N2194" s="178">
        <v>0.0</v>
      </c>
      <c r="O2194" s="163"/>
      <c r="P2194" s="163"/>
      <c r="Q2194" s="163"/>
      <c r="R2194" s="163"/>
      <c r="S2194" s="163"/>
      <c r="T2194" s="163"/>
    </row>
    <row r="2195" ht="18.75" hidden="1" customHeight="1">
      <c r="A2195" s="170">
        <v>45840.0</v>
      </c>
      <c r="B2195" s="171">
        <v>16312.0</v>
      </c>
      <c r="C2195" s="171" t="s">
        <v>21297</v>
      </c>
      <c r="D2195" s="171" t="s">
        <v>20695</v>
      </c>
      <c r="E2195" s="171">
        <v>8.0</v>
      </c>
      <c r="F2195" s="171" t="s">
        <v>20743</v>
      </c>
      <c r="G2195" s="171" t="s">
        <v>21889</v>
      </c>
      <c r="H2195" s="172" t="s">
        <v>20638</v>
      </c>
      <c r="I2195" s="173">
        <v>17000.0</v>
      </c>
      <c r="J2195" s="174">
        <v>7300.0</v>
      </c>
      <c r="K2195" s="179"/>
      <c r="L2195" s="178"/>
      <c r="M2195" s="177"/>
      <c r="N2195" s="177">
        <v>7300.0</v>
      </c>
      <c r="O2195" s="163"/>
      <c r="P2195" s="163"/>
      <c r="Q2195" s="163"/>
      <c r="R2195" s="163"/>
      <c r="S2195" s="163"/>
      <c r="T2195" s="163"/>
    </row>
    <row r="2196" ht="18.75" hidden="1" customHeight="1">
      <c r="A2196" s="170">
        <v>45840.0</v>
      </c>
      <c r="B2196" s="171">
        <v>16313.0</v>
      </c>
      <c r="C2196" s="171" t="s">
        <v>21371</v>
      </c>
      <c r="D2196" s="171" t="s">
        <v>20673</v>
      </c>
      <c r="E2196" s="171">
        <v>8.0</v>
      </c>
      <c r="F2196" s="171" t="s">
        <v>20700</v>
      </c>
      <c r="G2196" s="171" t="s">
        <v>21877</v>
      </c>
      <c r="H2196" s="172" t="s">
        <v>20635</v>
      </c>
      <c r="I2196" s="173">
        <v>13160.0</v>
      </c>
      <c r="J2196" s="174">
        <v>3320.0</v>
      </c>
      <c r="K2196" s="179">
        <v>3320.0</v>
      </c>
      <c r="L2196" s="178"/>
      <c r="M2196" s="177"/>
      <c r="N2196" s="178"/>
      <c r="O2196" s="163"/>
      <c r="P2196" s="163"/>
      <c r="Q2196" s="163"/>
      <c r="R2196" s="163"/>
      <c r="S2196" s="163"/>
      <c r="T2196" s="163"/>
    </row>
    <row r="2197" ht="18.75" hidden="1" customHeight="1">
      <c r="A2197" s="170">
        <v>45840.0</v>
      </c>
      <c r="B2197" s="171">
        <v>16314.0</v>
      </c>
      <c r="C2197" s="171" t="s">
        <v>491</v>
      </c>
      <c r="D2197" s="171" t="s">
        <v>20659</v>
      </c>
      <c r="E2197" s="171">
        <v>8.0</v>
      </c>
      <c r="F2197" s="171" t="s">
        <v>21137</v>
      </c>
      <c r="G2197" s="171" t="s">
        <v>9332</v>
      </c>
      <c r="H2197" s="172" t="s">
        <v>20638</v>
      </c>
      <c r="I2197" s="173">
        <v>18320.0</v>
      </c>
      <c r="J2197" s="174">
        <v>18320.0</v>
      </c>
      <c r="K2197" s="179"/>
      <c r="L2197" s="178"/>
      <c r="M2197" s="177"/>
      <c r="N2197" s="177">
        <v>18320.0</v>
      </c>
      <c r="O2197" s="163"/>
      <c r="P2197" s="163"/>
      <c r="Q2197" s="163"/>
      <c r="R2197" s="163"/>
      <c r="S2197" s="163"/>
      <c r="T2197" s="163"/>
    </row>
    <row r="2198" ht="18.75" hidden="1" customHeight="1">
      <c r="A2198" s="180">
        <v>45840.0</v>
      </c>
      <c r="B2198" s="171">
        <v>7559.0</v>
      </c>
      <c r="C2198" s="171" t="s">
        <v>744</v>
      </c>
      <c r="D2198" s="171"/>
      <c r="E2198" s="171" t="s">
        <v>20634</v>
      </c>
      <c r="F2198" s="171"/>
      <c r="G2198" s="171"/>
      <c r="H2198" s="172"/>
      <c r="I2198" s="173">
        <v>2900.0</v>
      </c>
      <c r="J2198" s="174">
        <v>380.0</v>
      </c>
      <c r="K2198" s="179">
        <v>0.0</v>
      </c>
      <c r="L2198" s="178">
        <v>380.0</v>
      </c>
      <c r="M2198" s="177">
        <v>0.0</v>
      </c>
      <c r="N2198" s="178">
        <v>0.0</v>
      </c>
      <c r="O2198" s="163"/>
      <c r="P2198" s="163"/>
      <c r="Q2198" s="163"/>
      <c r="R2198" s="163"/>
      <c r="S2198" s="163"/>
      <c r="T2198" s="163"/>
    </row>
    <row r="2199" ht="18.75" hidden="1" customHeight="1">
      <c r="A2199" s="170">
        <v>45840.0</v>
      </c>
      <c r="B2199" s="171">
        <v>16315.0</v>
      </c>
      <c r="C2199" s="171" t="s">
        <v>21890</v>
      </c>
      <c r="D2199" s="171" t="s">
        <v>20673</v>
      </c>
      <c r="E2199" s="171">
        <v>8.0</v>
      </c>
      <c r="F2199" s="171" t="s">
        <v>20700</v>
      </c>
      <c r="G2199" s="171" t="s">
        <v>21891</v>
      </c>
      <c r="H2199" s="172" t="s">
        <v>20635</v>
      </c>
      <c r="I2199" s="173">
        <v>13600.0</v>
      </c>
      <c r="J2199" s="174">
        <v>3760.0</v>
      </c>
      <c r="K2199" s="179">
        <v>3760.0</v>
      </c>
      <c r="L2199" s="178"/>
      <c r="M2199" s="177"/>
      <c r="N2199" s="178"/>
      <c r="O2199" s="163"/>
      <c r="P2199" s="163"/>
      <c r="Q2199" s="163"/>
      <c r="R2199" s="163"/>
      <c r="S2199" s="163"/>
      <c r="T2199" s="163"/>
    </row>
    <row r="2200" ht="18.75" hidden="1" customHeight="1">
      <c r="A2200" s="170">
        <v>45840.0</v>
      </c>
      <c r="B2200" s="171">
        <v>16316.0</v>
      </c>
      <c r="C2200" s="171" t="s">
        <v>21892</v>
      </c>
      <c r="D2200" s="171" t="s">
        <v>20673</v>
      </c>
      <c r="E2200" s="171">
        <v>8.0</v>
      </c>
      <c r="F2200" s="171" t="s">
        <v>21114</v>
      </c>
      <c r="G2200" s="171" t="s">
        <v>8165</v>
      </c>
      <c r="H2200" s="172" t="s">
        <v>20635</v>
      </c>
      <c r="I2200" s="173">
        <v>14500.0</v>
      </c>
      <c r="J2200" s="174">
        <v>4660.0</v>
      </c>
      <c r="K2200" s="179">
        <v>4660.0</v>
      </c>
      <c r="L2200" s="178"/>
      <c r="M2200" s="177"/>
      <c r="N2200" s="178"/>
      <c r="O2200" s="163"/>
      <c r="P2200" s="163"/>
      <c r="Q2200" s="163"/>
      <c r="R2200" s="163"/>
      <c r="S2200" s="163"/>
      <c r="T2200" s="163"/>
    </row>
    <row r="2201" ht="18.75" hidden="1" customHeight="1">
      <c r="A2201" s="180">
        <v>45840.0</v>
      </c>
      <c r="B2201" s="171">
        <v>7560.0</v>
      </c>
      <c r="C2201" s="171" t="s">
        <v>4017</v>
      </c>
      <c r="D2201" s="171"/>
      <c r="E2201" s="171" t="s">
        <v>20634</v>
      </c>
      <c r="F2201" s="171"/>
      <c r="G2201" s="171"/>
      <c r="H2201" s="172"/>
      <c r="I2201" s="173">
        <v>3780.0</v>
      </c>
      <c r="J2201" s="174">
        <v>520.0</v>
      </c>
      <c r="K2201" s="179">
        <v>520.0</v>
      </c>
      <c r="L2201" s="178">
        <v>0.0</v>
      </c>
      <c r="M2201" s="177">
        <v>0.0</v>
      </c>
      <c r="N2201" s="178">
        <v>0.0</v>
      </c>
      <c r="O2201" s="163"/>
      <c r="P2201" s="163"/>
      <c r="Q2201" s="163"/>
      <c r="R2201" s="163"/>
      <c r="S2201" s="163"/>
      <c r="T2201" s="163"/>
    </row>
    <row r="2202" ht="18.75" hidden="1" customHeight="1">
      <c r="A2202" s="180">
        <v>45840.0</v>
      </c>
      <c r="B2202" s="171">
        <v>7561.0</v>
      </c>
      <c r="C2202" s="171" t="s">
        <v>5233</v>
      </c>
      <c r="D2202" s="171"/>
      <c r="E2202" s="171" t="s">
        <v>20634</v>
      </c>
      <c r="F2202" s="171"/>
      <c r="G2202" s="171" t="s">
        <v>21893</v>
      </c>
      <c r="H2202" s="172" t="s">
        <v>21893</v>
      </c>
      <c r="I2202" s="173">
        <v>15640.0</v>
      </c>
      <c r="J2202" s="174">
        <v>5100.0</v>
      </c>
      <c r="K2202" s="179">
        <v>5100.0</v>
      </c>
      <c r="L2202" s="178">
        <v>0.0</v>
      </c>
      <c r="M2202" s="177">
        <v>0.0</v>
      </c>
      <c r="N2202" s="178">
        <v>0.0</v>
      </c>
      <c r="O2202" s="163"/>
      <c r="P2202" s="163"/>
      <c r="Q2202" s="163"/>
      <c r="R2202" s="163"/>
      <c r="S2202" s="163"/>
      <c r="T2202" s="163"/>
    </row>
    <row r="2203" ht="18.75" hidden="1" customHeight="1">
      <c r="A2203" s="180">
        <v>45840.0</v>
      </c>
      <c r="B2203" s="171">
        <v>7562.0</v>
      </c>
      <c r="C2203" s="171" t="s">
        <v>744</v>
      </c>
      <c r="D2203" s="171"/>
      <c r="E2203" s="171" t="s">
        <v>20634</v>
      </c>
      <c r="F2203" s="171"/>
      <c r="G2203" s="171"/>
      <c r="H2203" s="172"/>
      <c r="I2203" s="173">
        <v>2700.0</v>
      </c>
      <c r="J2203" s="174">
        <v>160.0</v>
      </c>
      <c r="K2203" s="179">
        <v>0.0</v>
      </c>
      <c r="L2203" s="178">
        <v>160.0</v>
      </c>
      <c r="M2203" s="177">
        <v>0.0</v>
      </c>
      <c r="N2203" s="178">
        <v>0.0</v>
      </c>
      <c r="O2203" s="163"/>
      <c r="P2203" s="163"/>
      <c r="Q2203" s="163"/>
      <c r="R2203" s="163"/>
      <c r="S2203" s="163"/>
      <c r="T2203" s="163"/>
    </row>
    <row r="2204" ht="18.75" hidden="1" customHeight="1">
      <c r="A2204" s="180">
        <v>45840.0</v>
      </c>
      <c r="B2204" s="171">
        <v>7563.0</v>
      </c>
      <c r="C2204" s="171" t="s">
        <v>5233</v>
      </c>
      <c r="D2204" s="171"/>
      <c r="E2204" s="171" t="s">
        <v>20634</v>
      </c>
      <c r="F2204" s="171"/>
      <c r="G2204" s="171" t="s">
        <v>21894</v>
      </c>
      <c r="H2204" s="172" t="s">
        <v>21894</v>
      </c>
      <c r="I2204" s="173">
        <v>11420.0</v>
      </c>
      <c r="J2204" s="174">
        <v>820.0</v>
      </c>
      <c r="K2204" s="179">
        <v>820.0</v>
      </c>
      <c r="L2204" s="178">
        <v>0.0</v>
      </c>
      <c r="M2204" s="177">
        <v>0.0</v>
      </c>
      <c r="N2204" s="178">
        <v>0.0</v>
      </c>
      <c r="O2204" s="163"/>
      <c r="P2204" s="163"/>
      <c r="Q2204" s="163"/>
      <c r="R2204" s="163"/>
      <c r="S2204" s="163"/>
      <c r="T2204" s="163"/>
    </row>
    <row r="2205" ht="18.75" hidden="1" customHeight="1">
      <c r="A2205" s="170">
        <v>45840.0</v>
      </c>
      <c r="B2205" s="171">
        <v>16317.0</v>
      </c>
      <c r="C2205" s="171" t="s">
        <v>21429</v>
      </c>
      <c r="D2205" s="171" t="s">
        <v>20659</v>
      </c>
      <c r="E2205" s="171">
        <v>8.0</v>
      </c>
      <c r="F2205" s="171" t="s">
        <v>21681</v>
      </c>
      <c r="G2205" s="171" t="s">
        <v>4959</v>
      </c>
      <c r="H2205" s="172" t="s">
        <v>20635</v>
      </c>
      <c r="I2205" s="173">
        <v>10340.0</v>
      </c>
      <c r="J2205" s="174">
        <v>10340.0</v>
      </c>
      <c r="K2205" s="179">
        <v>10340.0</v>
      </c>
      <c r="L2205" s="178"/>
      <c r="M2205" s="177"/>
      <c r="N2205" s="178"/>
      <c r="O2205" s="163"/>
      <c r="P2205" s="163"/>
      <c r="Q2205" s="163"/>
      <c r="R2205" s="163"/>
      <c r="S2205" s="163"/>
      <c r="T2205" s="163"/>
    </row>
    <row r="2206" ht="18.75" hidden="1" customHeight="1">
      <c r="A2206" s="170">
        <v>45840.0</v>
      </c>
      <c r="B2206" s="171">
        <v>16318.0</v>
      </c>
      <c r="C2206" s="171" t="s">
        <v>3461</v>
      </c>
      <c r="D2206" s="171" t="s">
        <v>20673</v>
      </c>
      <c r="E2206" s="171">
        <v>8.0</v>
      </c>
      <c r="F2206" s="171" t="s">
        <v>20889</v>
      </c>
      <c r="G2206" s="171" t="s">
        <v>4425</v>
      </c>
      <c r="H2206" s="172" t="s">
        <v>20635</v>
      </c>
      <c r="I2206" s="173">
        <v>12460.0</v>
      </c>
      <c r="J2206" s="174">
        <v>2620.0</v>
      </c>
      <c r="K2206" s="179">
        <v>2620.0</v>
      </c>
      <c r="L2206" s="178"/>
      <c r="M2206" s="177"/>
      <c r="N2206" s="178"/>
      <c r="O2206" s="163"/>
      <c r="P2206" s="163"/>
      <c r="Q2206" s="163"/>
      <c r="R2206" s="163"/>
      <c r="S2206" s="163"/>
      <c r="T2206" s="163"/>
    </row>
    <row r="2207" ht="18.75" hidden="1" customHeight="1">
      <c r="A2207" s="180">
        <v>45840.0</v>
      </c>
      <c r="B2207" s="171">
        <v>7564.0</v>
      </c>
      <c r="C2207" s="171" t="s">
        <v>4062</v>
      </c>
      <c r="D2207" s="171"/>
      <c r="E2207" s="171" t="s">
        <v>20634</v>
      </c>
      <c r="F2207" s="171"/>
      <c r="G2207" s="171"/>
      <c r="H2207" s="172"/>
      <c r="I2207" s="173">
        <v>6060.0</v>
      </c>
      <c r="J2207" s="174">
        <v>2320.0</v>
      </c>
      <c r="K2207" s="179">
        <v>2320.0</v>
      </c>
      <c r="L2207" s="178">
        <v>0.0</v>
      </c>
      <c r="M2207" s="177">
        <v>0.0</v>
      </c>
      <c r="N2207" s="178">
        <v>0.0</v>
      </c>
      <c r="O2207" s="163"/>
      <c r="P2207" s="163"/>
      <c r="Q2207" s="163"/>
      <c r="R2207" s="163"/>
      <c r="S2207" s="163"/>
      <c r="T2207" s="163"/>
    </row>
    <row r="2208" ht="18.75" hidden="1" customHeight="1">
      <c r="A2208" s="170">
        <v>45840.0</v>
      </c>
      <c r="B2208" s="171">
        <v>16320.0</v>
      </c>
      <c r="C2208" s="171" t="s">
        <v>21895</v>
      </c>
      <c r="D2208" s="171" t="s">
        <v>20673</v>
      </c>
      <c r="E2208" s="171">
        <v>8.0</v>
      </c>
      <c r="F2208" s="171" t="s">
        <v>20700</v>
      </c>
      <c r="G2208" s="171" t="s">
        <v>21896</v>
      </c>
      <c r="H2208" s="172" t="s">
        <v>20635</v>
      </c>
      <c r="I2208" s="173">
        <v>13380.0</v>
      </c>
      <c r="J2208" s="174">
        <v>3540.0</v>
      </c>
      <c r="K2208" s="179">
        <v>3540.0</v>
      </c>
      <c r="L2208" s="178"/>
      <c r="M2208" s="177"/>
      <c r="N2208" s="178"/>
      <c r="O2208" s="163"/>
      <c r="P2208" s="163"/>
      <c r="Q2208" s="163"/>
      <c r="R2208" s="163"/>
      <c r="S2208" s="163"/>
      <c r="T2208" s="163"/>
    </row>
    <row r="2209" ht="18.75" hidden="1" customHeight="1">
      <c r="A2209" s="170">
        <v>45840.0</v>
      </c>
      <c r="B2209" s="171">
        <v>16321.0</v>
      </c>
      <c r="C2209" s="171" t="s">
        <v>19529</v>
      </c>
      <c r="D2209" s="171" t="s">
        <v>20695</v>
      </c>
      <c r="E2209" s="171">
        <v>8.0</v>
      </c>
      <c r="F2209" s="171" t="s">
        <v>20782</v>
      </c>
      <c r="G2209" s="171" t="s">
        <v>21603</v>
      </c>
      <c r="H2209" s="172" t="s">
        <v>20635</v>
      </c>
      <c r="I2209" s="173">
        <v>11220.0</v>
      </c>
      <c r="J2209" s="174">
        <v>1520.0</v>
      </c>
      <c r="K2209" s="179">
        <v>1520.0</v>
      </c>
      <c r="L2209" s="178"/>
      <c r="M2209" s="177"/>
      <c r="N2209" s="178"/>
      <c r="O2209" s="163"/>
      <c r="P2209" s="163"/>
      <c r="Q2209" s="163"/>
      <c r="R2209" s="163"/>
      <c r="S2209" s="163"/>
      <c r="T2209" s="163"/>
    </row>
    <row r="2210" ht="18.75" hidden="1" customHeight="1">
      <c r="A2210" s="180">
        <v>45840.0</v>
      </c>
      <c r="B2210" s="171">
        <v>7566.0</v>
      </c>
      <c r="C2210" s="171" t="s">
        <v>3980</v>
      </c>
      <c r="D2210" s="171"/>
      <c r="E2210" s="171" t="s">
        <v>20634</v>
      </c>
      <c r="F2210" s="171"/>
      <c r="G2210" s="171" t="s">
        <v>21897</v>
      </c>
      <c r="H2210" s="172" t="s">
        <v>21897</v>
      </c>
      <c r="I2210" s="173">
        <v>2980.0</v>
      </c>
      <c r="J2210" s="174">
        <v>700.0</v>
      </c>
      <c r="K2210" s="179">
        <v>700.0</v>
      </c>
      <c r="L2210" s="178">
        <v>0.0</v>
      </c>
      <c r="M2210" s="177">
        <v>0.0</v>
      </c>
      <c r="N2210" s="178">
        <v>0.0</v>
      </c>
      <c r="O2210" s="163"/>
      <c r="P2210" s="163"/>
      <c r="Q2210" s="163"/>
      <c r="R2210" s="163"/>
      <c r="S2210" s="163"/>
      <c r="T2210" s="163"/>
    </row>
    <row r="2211" ht="18.75" hidden="1" customHeight="1">
      <c r="A2211" s="170">
        <v>45840.0</v>
      </c>
      <c r="B2211" s="171">
        <v>16322.0</v>
      </c>
      <c r="C2211" s="171" t="s">
        <v>21898</v>
      </c>
      <c r="D2211" s="171" t="s">
        <v>20659</v>
      </c>
      <c r="E2211" s="171">
        <v>8.0</v>
      </c>
      <c r="F2211" s="171" t="s">
        <v>20975</v>
      </c>
      <c r="G2211" s="171" t="s">
        <v>21899</v>
      </c>
      <c r="H2211" s="172" t="s">
        <v>20635</v>
      </c>
      <c r="I2211" s="173">
        <v>12400.0</v>
      </c>
      <c r="J2211" s="174">
        <v>12400.0</v>
      </c>
      <c r="K2211" s="179">
        <v>12400.0</v>
      </c>
      <c r="L2211" s="178"/>
      <c r="M2211" s="177"/>
      <c r="N2211" s="178"/>
      <c r="O2211" s="163"/>
      <c r="P2211" s="163"/>
      <c r="Q2211" s="163"/>
      <c r="R2211" s="163"/>
      <c r="S2211" s="163"/>
      <c r="T2211" s="163"/>
    </row>
    <row r="2212" ht="18.75" hidden="1" customHeight="1">
      <c r="A2212" s="180">
        <v>45840.0</v>
      </c>
      <c r="B2212" s="171">
        <v>7568.0</v>
      </c>
      <c r="C2212" s="171" t="s">
        <v>4743</v>
      </c>
      <c r="D2212" s="171"/>
      <c r="E2212" s="171" t="s">
        <v>20634</v>
      </c>
      <c r="F2212" s="171"/>
      <c r="G2212" s="171"/>
      <c r="H2212" s="172"/>
      <c r="I2212" s="173">
        <v>3200.0</v>
      </c>
      <c r="J2212" s="174">
        <v>140.0</v>
      </c>
      <c r="K2212" s="179">
        <v>140.0</v>
      </c>
      <c r="L2212" s="178">
        <v>0.0</v>
      </c>
      <c r="M2212" s="177">
        <v>0.0</v>
      </c>
      <c r="N2212" s="178">
        <v>0.0</v>
      </c>
      <c r="O2212" s="163"/>
      <c r="P2212" s="163"/>
      <c r="Q2212" s="163"/>
      <c r="R2212" s="163"/>
      <c r="S2212" s="163"/>
      <c r="T2212" s="163"/>
    </row>
    <row r="2213" ht="18.75" hidden="1" customHeight="1">
      <c r="A2213" s="170">
        <v>45840.0</v>
      </c>
      <c r="B2213" s="171">
        <v>16323.0</v>
      </c>
      <c r="C2213" s="171" t="s">
        <v>21014</v>
      </c>
      <c r="D2213" s="171" t="s">
        <v>20659</v>
      </c>
      <c r="E2213" s="171">
        <v>8.0</v>
      </c>
      <c r="F2213" s="171" t="s">
        <v>20700</v>
      </c>
      <c r="G2213" s="171" t="s">
        <v>21900</v>
      </c>
      <c r="H2213" s="172" t="s">
        <v>20638</v>
      </c>
      <c r="I2213" s="173">
        <v>16140.0</v>
      </c>
      <c r="J2213" s="174">
        <v>16140.0</v>
      </c>
      <c r="K2213" s="179"/>
      <c r="L2213" s="178"/>
      <c r="M2213" s="177"/>
      <c r="N2213" s="177">
        <v>16140.0</v>
      </c>
      <c r="O2213" s="163"/>
      <c r="P2213" s="163"/>
      <c r="Q2213" s="163"/>
      <c r="R2213" s="163"/>
      <c r="S2213" s="163"/>
      <c r="T2213" s="163"/>
    </row>
    <row r="2214" ht="18.75" hidden="1" customHeight="1">
      <c r="A2214" s="180">
        <v>45840.0</v>
      </c>
      <c r="B2214" s="171">
        <v>7572.0</v>
      </c>
      <c r="C2214" s="171" t="s">
        <v>10694</v>
      </c>
      <c r="D2214" s="171"/>
      <c r="E2214" s="171" t="s">
        <v>20634</v>
      </c>
      <c r="F2214" s="171"/>
      <c r="G2214" s="171" t="s">
        <v>12664</v>
      </c>
      <c r="H2214" s="172" t="s">
        <v>12664</v>
      </c>
      <c r="I2214" s="173">
        <v>2300.0</v>
      </c>
      <c r="J2214" s="174">
        <v>120.0</v>
      </c>
      <c r="K2214" s="179">
        <v>120.0</v>
      </c>
      <c r="L2214" s="178">
        <v>0.0</v>
      </c>
      <c r="M2214" s="177">
        <v>0.0</v>
      </c>
      <c r="N2214" s="178">
        <v>0.0</v>
      </c>
      <c r="O2214" s="163"/>
      <c r="P2214" s="163"/>
      <c r="Q2214" s="163"/>
      <c r="R2214" s="163"/>
      <c r="S2214" s="163"/>
      <c r="T2214" s="163"/>
    </row>
    <row r="2215" ht="18.75" hidden="1" customHeight="1">
      <c r="A2215" s="170">
        <v>45840.0</v>
      </c>
      <c r="B2215" s="171">
        <v>16324.0</v>
      </c>
      <c r="C2215" s="171" t="s">
        <v>14229</v>
      </c>
      <c r="D2215" s="171" t="s">
        <v>20673</v>
      </c>
      <c r="E2215" s="171">
        <v>8.0</v>
      </c>
      <c r="F2215" s="171" t="s">
        <v>21419</v>
      </c>
      <c r="G2215" s="171" t="s">
        <v>4949</v>
      </c>
      <c r="H2215" s="172" t="s">
        <v>20635</v>
      </c>
      <c r="I2215" s="173">
        <v>15360.0</v>
      </c>
      <c r="J2215" s="174">
        <v>5520.0</v>
      </c>
      <c r="K2215" s="179">
        <v>5520.0</v>
      </c>
      <c r="L2215" s="178"/>
      <c r="M2215" s="177"/>
      <c r="N2215" s="178"/>
      <c r="O2215" s="163"/>
      <c r="P2215" s="163"/>
      <c r="Q2215" s="163"/>
      <c r="R2215" s="163"/>
      <c r="S2215" s="163"/>
      <c r="T2215" s="163"/>
    </row>
    <row r="2216" ht="18.75" hidden="1" customHeight="1">
      <c r="A2216" s="170">
        <v>45840.0</v>
      </c>
      <c r="B2216" s="171">
        <v>16325.0</v>
      </c>
      <c r="C2216" s="171" t="s">
        <v>20763</v>
      </c>
      <c r="D2216" s="171" t="s">
        <v>20695</v>
      </c>
      <c r="E2216" s="171">
        <v>8.0</v>
      </c>
      <c r="F2216" s="171" t="s">
        <v>20699</v>
      </c>
      <c r="G2216" s="171" t="s">
        <v>21852</v>
      </c>
      <c r="H2216" s="172" t="s">
        <v>20635</v>
      </c>
      <c r="I2216" s="173">
        <v>10020.0</v>
      </c>
      <c r="J2216" s="174">
        <v>320.0</v>
      </c>
      <c r="K2216" s="179">
        <v>320.0</v>
      </c>
      <c r="L2216" s="178"/>
      <c r="M2216" s="177"/>
      <c r="N2216" s="178"/>
      <c r="O2216" s="163"/>
      <c r="P2216" s="163"/>
      <c r="Q2216" s="163"/>
      <c r="R2216" s="163"/>
      <c r="S2216" s="163"/>
      <c r="T2216" s="163"/>
    </row>
    <row r="2217" ht="18.75" hidden="1" customHeight="1">
      <c r="A2217" s="170">
        <v>45840.0</v>
      </c>
      <c r="B2217" s="171">
        <v>16326.0</v>
      </c>
      <c r="C2217" s="171" t="s">
        <v>21901</v>
      </c>
      <c r="D2217" s="171" t="s">
        <v>20673</v>
      </c>
      <c r="E2217" s="171">
        <v>8.0</v>
      </c>
      <c r="F2217" s="171" t="s">
        <v>20700</v>
      </c>
      <c r="G2217" s="171" t="s">
        <v>6031</v>
      </c>
      <c r="H2217" s="172" t="s">
        <v>20669</v>
      </c>
      <c r="I2217" s="173">
        <v>10900.0</v>
      </c>
      <c r="J2217" s="174">
        <v>1060.0</v>
      </c>
      <c r="K2217" s="179"/>
      <c r="L2217" s="178">
        <v>1060.0</v>
      </c>
      <c r="M2217" s="177"/>
      <c r="N2217" s="178"/>
      <c r="O2217" s="163"/>
      <c r="P2217" s="163"/>
      <c r="Q2217" s="163"/>
      <c r="R2217" s="163"/>
      <c r="S2217" s="163"/>
      <c r="T2217" s="163"/>
    </row>
    <row r="2218" ht="18.75" hidden="1" customHeight="1">
      <c r="A2218" s="170">
        <v>45840.0</v>
      </c>
      <c r="B2218" s="171">
        <v>16327.0</v>
      </c>
      <c r="C2218" s="171" t="s">
        <v>20760</v>
      </c>
      <c r="D2218" s="171" t="s">
        <v>20695</v>
      </c>
      <c r="E2218" s="171">
        <v>14.0</v>
      </c>
      <c r="F2218" s="171" t="s">
        <v>21440</v>
      </c>
      <c r="G2218" s="171" t="s">
        <v>4038</v>
      </c>
      <c r="H2218" s="172" t="s">
        <v>20635</v>
      </c>
      <c r="I2218" s="173">
        <v>11440.0</v>
      </c>
      <c r="J2218" s="174">
        <v>1720.0</v>
      </c>
      <c r="K2218" s="179">
        <v>1720.0</v>
      </c>
      <c r="L2218" s="178"/>
      <c r="M2218" s="177"/>
      <c r="N2218" s="178"/>
      <c r="O2218" s="163"/>
      <c r="P2218" s="163"/>
      <c r="Q2218" s="163"/>
      <c r="R2218" s="163"/>
      <c r="S2218" s="163"/>
      <c r="T2218" s="163"/>
    </row>
    <row r="2219" ht="18.75" hidden="1" customHeight="1">
      <c r="A2219" s="170">
        <v>45840.0</v>
      </c>
      <c r="B2219" s="171">
        <v>16328.0</v>
      </c>
      <c r="C2219" s="171" t="s">
        <v>14229</v>
      </c>
      <c r="D2219" s="171" t="s">
        <v>20659</v>
      </c>
      <c r="E2219" s="171">
        <v>16.0</v>
      </c>
      <c r="F2219" s="171" t="s">
        <v>21009</v>
      </c>
      <c r="G2219" s="171" t="s">
        <v>4949</v>
      </c>
      <c r="H2219" s="172" t="s">
        <v>20635</v>
      </c>
      <c r="I2219" s="173">
        <v>11160.0</v>
      </c>
      <c r="J2219" s="174">
        <v>11160.0</v>
      </c>
      <c r="K2219" s="179">
        <v>11160.0</v>
      </c>
      <c r="L2219" s="178"/>
      <c r="M2219" s="177"/>
      <c r="N2219" s="178"/>
      <c r="O2219" s="163"/>
      <c r="P2219" s="163"/>
      <c r="Q2219" s="163"/>
      <c r="R2219" s="163"/>
      <c r="S2219" s="163"/>
      <c r="T2219" s="163"/>
    </row>
    <row r="2220" ht="18.75" hidden="1" customHeight="1">
      <c r="A2220" s="180">
        <v>45840.0</v>
      </c>
      <c r="B2220" s="171">
        <v>7659.0</v>
      </c>
      <c r="C2220" s="171" t="s">
        <v>1061</v>
      </c>
      <c r="D2220" s="171"/>
      <c r="E2220" s="171" t="s">
        <v>20634</v>
      </c>
      <c r="F2220" s="171"/>
      <c r="G2220" s="171" t="s">
        <v>21902</v>
      </c>
      <c r="H2220" s="172" t="s">
        <v>21902</v>
      </c>
      <c r="I2220" s="173">
        <v>3100.0</v>
      </c>
      <c r="J2220" s="174">
        <v>160.0</v>
      </c>
      <c r="K2220" s="179">
        <v>0.0</v>
      </c>
      <c r="L2220" s="178">
        <v>160.0</v>
      </c>
      <c r="M2220" s="177">
        <v>0.0</v>
      </c>
      <c r="N2220" s="178">
        <v>0.0</v>
      </c>
      <c r="O2220" s="163"/>
      <c r="P2220" s="163"/>
      <c r="Q2220" s="163"/>
      <c r="R2220" s="163"/>
      <c r="S2220" s="163"/>
      <c r="T2220" s="163"/>
    </row>
    <row r="2221" ht="18.75" hidden="1" customHeight="1">
      <c r="A2221" s="180">
        <v>45840.0</v>
      </c>
      <c r="B2221" s="171">
        <v>7660.0</v>
      </c>
      <c r="C2221" s="171" t="s">
        <v>21903</v>
      </c>
      <c r="D2221" s="171"/>
      <c r="E2221" s="171" t="s">
        <v>20634</v>
      </c>
      <c r="F2221" s="171"/>
      <c r="G2221" s="171" t="s">
        <v>21904</v>
      </c>
      <c r="H2221" s="172" t="s">
        <v>21904</v>
      </c>
      <c r="I2221" s="173"/>
      <c r="J2221" s="174">
        <v>0.0</v>
      </c>
      <c r="K2221" s="179">
        <v>0.0</v>
      </c>
      <c r="L2221" s="178">
        <v>0.0</v>
      </c>
      <c r="M2221" s="177">
        <v>0.0</v>
      </c>
      <c r="N2221" s="178">
        <v>0.0</v>
      </c>
      <c r="O2221" s="163"/>
      <c r="P2221" s="163"/>
      <c r="Q2221" s="163"/>
      <c r="R2221" s="163"/>
      <c r="S2221" s="163"/>
      <c r="T2221" s="163"/>
    </row>
    <row r="2222" ht="18.75" hidden="1" customHeight="1">
      <c r="A2222" s="180">
        <v>45840.0</v>
      </c>
      <c r="B2222" s="171">
        <v>7661.0</v>
      </c>
      <c r="C2222" s="171" t="s">
        <v>21415</v>
      </c>
      <c r="D2222" s="171"/>
      <c r="E2222" s="171" t="s">
        <v>20634</v>
      </c>
      <c r="F2222" s="171"/>
      <c r="G2222" s="171" t="s">
        <v>21905</v>
      </c>
      <c r="H2222" s="172" t="s">
        <v>21905</v>
      </c>
      <c r="I2222" s="173">
        <v>3160.0</v>
      </c>
      <c r="J2222" s="174">
        <v>220.0</v>
      </c>
      <c r="K2222" s="179">
        <v>0.0</v>
      </c>
      <c r="L2222" s="178">
        <v>220.0</v>
      </c>
      <c r="M2222" s="177">
        <v>0.0</v>
      </c>
      <c r="N2222" s="178">
        <v>0.0</v>
      </c>
      <c r="O2222" s="163"/>
      <c r="P2222" s="163"/>
      <c r="Q2222" s="163"/>
      <c r="R2222" s="163"/>
      <c r="S2222" s="163"/>
      <c r="T2222" s="163"/>
    </row>
    <row r="2223" ht="18.75" hidden="1" customHeight="1">
      <c r="A2223" s="182">
        <v>45840.02901655092</v>
      </c>
      <c r="B2223" s="171">
        <v>7558.0</v>
      </c>
      <c r="C2223" s="171" t="s">
        <v>3998</v>
      </c>
      <c r="D2223" s="171"/>
      <c r="E2223" s="171" t="s">
        <v>20634</v>
      </c>
      <c r="F2223" s="171"/>
      <c r="G2223" s="171"/>
      <c r="H2223" s="172"/>
      <c r="I2223" s="173">
        <v>3260.0</v>
      </c>
      <c r="J2223" s="174">
        <v>360.0</v>
      </c>
      <c r="K2223" s="179">
        <v>0.0</v>
      </c>
      <c r="L2223" s="178">
        <v>0.0</v>
      </c>
      <c r="M2223" s="177">
        <v>360.0</v>
      </c>
      <c r="N2223" s="178">
        <v>0.0</v>
      </c>
      <c r="O2223" s="163"/>
      <c r="P2223" s="163"/>
      <c r="Q2223" s="163"/>
      <c r="R2223" s="163"/>
      <c r="S2223" s="163"/>
      <c r="T2223" s="163"/>
    </row>
    <row r="2224" ht="18.75" hidden="1" customHeight="1">
      <c r="A2224" s="170">
        <v>45841.0</v>
      </c>
      <c r="B2224" s="171">
        <v>16329.0</v>
      </c>
      <c r="C2224" s="171" t="s">
        <v>21906</v>
      </c>
      <c r="D2224" s="171" t="s">
        <v>8901</v>
      </c>
      <c r="E2224" s="171">
        <v>14.0</v>
      </c>
      <c r="F2224" s="171" t="s">
        <v>20700</v>
      </c>
      <c r="G2224" s="171" t="s">
        <v>21907</v>
      </c>
      <c r="H2224" s="172" t="s">
        <v>20635</v>
      </c>
      <c r="I2224" s="173">
        <v>11380.0</v>
      </c>
      <c r="J2224" s="174">
        <v>11380.0</v>
      </c>
      <c r="K2224" s="179">
        <v>11380.0</v>
      </c>
      <c r="L2224" s="178"/>
      <c r="M2224" s="177"/>
      <c r="N2224" s="178"/>
      <c r="O2224" s="163"/>
      <c r="P2224" s="163"/>
      <c r="Q2224" s="163"/>
      <c r="R2224" s="163"/>
      <c r="S2224" s="163"/>
      <c r="T2224" s="163"/>
    </row>
    <row r="2225" ht="18.75" hidden="1" customHeight="1">
      <c r="A2225" s="170">
        <v>45841.0</v>
      </c>
      <c r="B2225" s="171">
        <v>16330.0</v>
      </c>
      <c r="C2225" s="171" t="s">
        <v>4474</v>
      </c>
      <c r="D2225" s="171" t="s">
        <v>20673</v>
      </c>
      <c r="E2225" s="171">
        <v>8.0</v>
      </c>
      <c r="F2225" s="171" t="s">
        <v>20700</v>
      </c>
      <c r="G2225" s="171" t="s">
        <v>21908</v>
      </c>
      <c r="H2225" s="172" t="s">
        <v>20635</v>
      </c>
      <c r="I2225" s="173">
        <v>16000.0</v>
      </c>
      <c r="J2225" s="174">
        <v>6160.0</v>
      </c>
      <c r="K2225" s="179">
        <v>6160.0</v>
      </c>
      <c r="L2225" s="178"/>
      <c r="M2225" s="177"/>
      <c r="N2225" s="178"/>
      <c r="O2225" s="163"/>
      <c r="P2225" s="163"/>
      <c r="Q2225" s="163"/>
      <c r="R2225" s="163"/>
      <c r="S2225" s="163"/>
      <c r="T2225" s="163"/>
    </row>
    <row r="2226" ht="18.75" hidden="1" customHeight="1">
      <c r="A2226" s="170">
        <v>45841.0</v>
      </c>
      <c r="B2226" s="171">
        <v>16331.0</v>
      </c>
      <c r="C2226" s="171" t="s">
        <v>265</v>
      </c>
      <c r="D2226" s="171" t="s">
        <v>20695</v>
      </c>
      <c r="E2226" s="171">
        <v>14.0</v>
      </c>
      <c r="F2226" s="171" t="s">
        <v>20988</v>
      </c>
      <c r="G2226" s="171" t="s">
        <v>4088</v>
      </c>
      <c r="H2226" s="172" t="s">
        <v>20635</v>
      </c>
      <c r="I2226" s="173">
        <v>14480.0</v>
      </c>
      <c r="J2226" s="174">
        <v>4760.0</v>
      </c>
      <c r="K2226" s="179">
        <v>4760.0</v>
      </c>
      <c r="L2226" s="178"/>
      <c r="M2226" s="177"/>
      <c r="N2226" s="178"/>
      <c r="O2226" s="163"/>
      <c r="P2226" s="163"/>
      <c r="Q2226" s="163"/>
      <c r="R2226" s="163"/>
      <c r="S2226" s="163"/>
      <c r="T2226" s="163"/>
    </row>
    <row r="2227" ht="18.75" hidden="1" customHeight="1">
      <c r="A2227" s="180">
        <v>45841.0</v>
      </c>
      <c r="B2227" s="171">
        <v>7575.0</v>
      </c>
      <c r="C2227" s="171" t="s">
        <v>3980</v>
      </c>
      <c r="D2227" s="171"/>
      <c r="E2227" s="171" t="s">
        <v>20634</v>
      </c>
      <c r="F2227" s="171"/>
      <c r="G2227" s="171"/>
      <c r="H2227" s="172"/>
      <c r="I2227" s="173">
        <v>2720.0</v>
      </c>
      <c r="J2227" s="174">
        <v>440.0</v>
      </c>
      <c r="K2227" s="179">
        <v>0.0</v>
      </c>
      <c r="L2227" s="178">
        <v>0.0</v>
      </c>
      <c r="M2227" s="177">
        <v>440.0</v>
      </c>
      <c r="N2227" s="178">
        <v>0.0</v>
      </c>
      <c r="O2227" s="163"/>
      <c r="P2227" s="163"/>
      <c r="Q2227" s="163"/>
      <c r="R2227" s="163"/>
      <c r="S2227" s="163"/>
      <c r="T2227" s="163"/>
    </row>
    <row r="2228" ht="18.75" hidden="1" customHeight="1">
      <c r="A2228" s="170">
        <v>45841.0</v>
      </c>
      <c r="B2228" s="171">
        <v>16332.0</v>
      </c>
      <c r="C2228" s="171" t="s">
        <v>21909</v>
      </c>
      <c r="D2228" s="171" t="s">
        <v>20659</v>
      </c>
      <c r="E2228" s="171">
        <v>8.0</v>
      </c>
      <c r="F2228" s="171" t="s">
        <v>20844</v>
      </c>
      <c r="G2228" s="171" t="s">
        <v>21910</v>
      </c>
      <c r="H2228" s="172" t="s">
        <v>20635</v>
      </c>
      <c r="I2228" s="173">
        <v>15060.0</v>
      </c>
      <c r="J2228" s="174">
        <v>15060.0</v>
      </c>
      <c r="K2228" s="179">
        <v>15060.0</v>
      </c>
      <c r="L2228" s="178"/>
      <c r="M2228" s="177"/>
      <c r="N2228" s="178"/>
      <c r="O2228" s="163"/>
      <c r="P2228" s="163"/>
      <c r="Q2228" s="163"/>
      <c r="R2228" s="163"/>
      <c r="S2228" s="163"/>
      <c r="T2228" s="163"/>
    </row>
    <row r="2229" ht="18.75" hidden="1" customHeight="1">
      <c r="A2229" s="170">
        <v>45841.0</v>
      </c>
      <c r="B2229" s="171">
        <v>16333.0</v>
      </c>
      <c r="C2229" s="171" t="s">
        <v>20812</v>
      </c>
      <c r="D2229" s="171" t="s">
        <v>5686</v>
      </c>
      <c r="E2229" s="171">
        <v>20.0</v>
      </c>
      <c r="F2229" s="171" t="s">
        <v>20771</v>
      </c>
      <c r="G2229" s="171" t="s">
        <v>4369</v>
      </c>
      <c r="H2229" s="172" t="s">
        <v>20635</v>
      </c>
      <c r="I2229" s="173">
        <v>19180.0</v>
      </c>
      <c r="J2229" s="174">
        <v>19180.0</v>
      </c>
      <c r="K2229" s="179">
        <v>19180.0</v>
      </c>
      <c r="L2229" s="178"/>
      <c r="M2229" s="177"/>
      <c r="N2229" s="178"/>
      <c r="O2229" s="163"/>
      <c r="P2229" s="163"/>
      <c r="Q2229" s="163"/>
      <c r="R2229" s="163"/>
      <c r="S2229" s="163"/>
      <c r="T2229" s="163"/>
    </row>
    <row r="2230" ht="18.75" hidden="1" customHeight="1">
      <c r="A2230" s="170">
        <v>45841.0</v>
      </c>
      <c r="B2230" s="171">
        <v>16334.0</v>
      </c>
      <c r="C2230" s="171" t="s">
        <v>3117</v>
      </c>
      <c r="D2230" s="171" t="s">
        <v>20673</v>
      </c>
      <c r="E2230" s="171">
        <v>8.0</v>
      </c>
      <c r="F2230" s="171" t="s">
        <v>21549</v>
      </c>
      <c r="G2230" s="171" t="s">
        <v>4637</v>
      </c>
      <c r="H2230" s="172" t="s">
        <v>20635</v>
      </c>
      <c r="I2230" s="173">
        <v>15100.0</v>
      </c>
      <c r="J2230" s="174">
        <v>5260.0</v>
      </c>
      <c r="K2230" s="179">
        <v>5260.0</v>
      </c>
      <c r="L2230" s="178"/>
      <c r="M2230" s="177"/>
      <c r="N2230" s="178"/>
      <c r="O2230" s="163"/>
      <c r="P2230" s="163"/>
      <c r="Q2230" s="163"/>
      <c r="R2230" s="163"/>
      <c r="S2230" s="163"/>
      <c r="T2230" s="163"/>
    </row>
    <row r="2231" ht="18.75" hidden="1" customHeight="1">
      <c r="A2231" s="170">
        <v>45841.0</v>
      </c>
      <c r="B2231" s="171">
        <v>16335.0</v>
      </c>
      <c r="C2231" s="171" t="s">
        <v>21911</v>
      </c>
      <c r="D2231" s="171" t="s">
        <v>20695</v>
      </c>
      <c r="E2231" s="171">
        <v>6.0</v>
      </c>
      <c r="F2231" s="171" t="s">
        <v>20752</v>
      </c>
      <c r="G2231" s="171" t="s">
        <v>21912</v>
      </c>
      <c r="H2231" s="172" t="s">
        <v>20635</v>
      </c>
      <c r="I2231" s="173">
        <v>11080.0</v>
      </c>
      <c r="J2231" s="174">
        <v>1240.0</v>
      </c>
      <c r="K2231" s="179">
        <v>1240.0</v>
      </c>
      <c r="L2231" s="178"/>
      <c r="M2231" s="177"/>
      <c r="N2231" s="178"/>
      <c r="O2231" s="163"/>
      <c r="P2231" s="163"/>
      <c r="Q2231" s="163"/>
      <c r="R2231" s="163"/>
      <c r="S2231" s="163"/>
      <c r="T2231" s="163"/>
    </row>
    <row r="2232" ht="18.75" hidden="1" customHeight="1">
      <c r="A2232" s="180">
        <v>45841.0</v>
      </c>
      <c r="B2232" s="171">
        <v>7576.0</v>
      </c>
      <c r="C2232" s="171" t="s">
        <v>4017</v>
      </c>
      <c r="D2232" s="171"/>
      <c r="E2232" s="171" t="s">
        <v>20634</v>
      </c>
      <c r="F2232" s="171"/>
      <c r="G2232" s="171" t="s">
        <v>4500</v>
      </c>
      <c r="H2232" s="172" t="s">
        <v>4500</v>
      </c>
      <c r="I2232" s="173">
        <v>3700.0</v>
      </c>
      <c r="J2232" s="174">
        <v>640.0</v>
      </c>
      <c r="K2232" s="179">
        <v>640.0</v>
      </c>
      <c r="L2232" s="178">
        <v>0.0</v>
      </c>
      <c r="M2232" s="177">
        <v>0.0</v>
      </c>
      <c r="N2232" s="178">
        <v>0.0</v>
      </c>
      <c r="O2232" s="163"/>
      <c r="P2232" s="163"/>
      <c r="Q2232" s="163"/>
      <c r="R2232" s="163"/>
      <c r="S2232" s="163"/>
      <c r="T2232" s="163"/>
    </row>
    <row r="2233" ht="18.75" hidden="1" customHeight="1">
      <c r="A2233" s="170">
        <v>45841.0</v>
      </c>
      <c r="B2233" s="171">
        <v>16336.0</v>
      </c>
      <c r="C2233" s="171" t="s">
        <v>18536</v>
      </c>
      <c r="D2233" s="171" t="s">
        <v>20659</v>
      </c>
      <c r="E2233" s="171">
        <v>8.0</v>
      </c>
      <c r="F2233" s="171" t="s">
        <v>21580</v>
      </c>
      <c r="G2233" s="171" t="s">
        <v>4486</v>
      </c>
      <c r="H2233" s="172" t="s">
        <v>20635</v>
      </c>
      <c r="I2233" s="173">
        <v>14280.0</v>
      </c>
      <c r="J2233" s="174">
        <v>14280.0</v>
      </c>
      <c r="K2233" s="179">
        <v>14280.0</v>
      </c>
      <c r="L2233" s="178"/>
      <c r="M2233" s="177"/>
      <c r="N2233" s="178"/>
      <c r="O2233" s="163"/>
      <c r="P2233" s="163"/>
      <c r="Q2233" s="163"/>
      <c r="R2233" s="163"/>
      <c r="S2233" s="163"/>
      <c r="T2233" s="163"/>
    </row>
    <row r="2234" ht="18.75" hidden="1" customHeight="1">
      <c r="A2234" s="180">
        <v>45841.0</v>
      </c>
      <c r="B2234" s="171">
        <v>7577.0</v>
      </c>
      <c r="C2234" s="171" t="s">
        <v>21913</v>
      </c>
      <c r="D2234" s="171"/>
      <c r="E2234" s="171" t="s">
        <v>20634</v>
      </c>
      <c r="F2234" s="171"/>
      <c r="G2234" s="171" t="s">
        <v>21914</v>
      </c>
      <c r="H2234" s="172" t="s">
        <v>21914</v>
      </c>
      <c r="I2234" s="173">
        <v>14600.0</v>
      </c>
      <c r="J2234" s="174">
        <v>4340.0</v>
      </c>
      <c r="K2234" s="179">
        <v>4340.0</v>
      </c>
      <c r="L2234" s="178">
        <v>0.0</v>
      </c>
      <c r="M2234" s="177">
        <v>0.0</v>
      </c>
      <c r="N2234" s="178">
        <v>0.0</v>
      </c>
      <c r="O2234" s="163"/>
      <c r="P2234" s="163"/>
      <c r="Q2234" s="163"/>
      <c r="R2234" s="163"/>
      <c r="S2234" s="163"/>
      <c r="T2234" s="163"/>
    </row>
    <row r="2235" ht="18.75" hidden="1" customHeight="1">
      <c r="A2235" s="180">
        <v>45841.0</v>
      </c>
      <c r="B2235" s="171">
        <v>7578.0</v>
      </c>
      <c r="C2235" s="171" t="s">
        <v>3980</v>
      </c>
      <c r="D2235" s="171"/>
      <c r="E2235" s="171" t="s">
        <v>20634</v>
      </c>
      <c r="F2235" s="171"/>
      <c r="G2235" s="171"/>
      <c r="H2235" s="172"/>
      <c r="I2235" s="173">
        <v>2520.0</v>
      </c>
      <c r="J2235" s="174">
        <v>240.0</v>
      </c>
      <c r="K2235" s="179">
        <v>240.0</v>
      </c>
      <c r="L2235" s="178">
        <v>0.0</v>
      </c>
      <c r="M2235" s="177">
        <v>0.0</v>
      </c>
      <c r="N2235" s="178">
        <v>0.0</v>
      </c>
      <c r="O2235" s="163"/>
      <c r="P2235" s="163"/>
      <c r="Q2235" s="163"/>
      <c r="R2235" s="163"/>
      <c r="S2235" s="163"/>
      <c r="T2235" s="163"/>
    </row>
    <row r="2236" ht="18.75" hidden="1" customHeight="1">
      <c r="A2236" s="170">
        <v>45841.0</v>
      </c>
      <c r="B2236" s="171">
        <v>16337.0</v>
      </c>
      <c r="C2236" s="171" t="s">
        <v>21355</v>
      </c>
      <c r="D2236" s="171" t="s">
        <v>20659</v>
      </c>
      <c r="E2236" s="171">
        <v>8.0</v>
      </c>
      <c r="F2236" s="171" t="s">
        <v>20835</v>
      </c>
      <c r="G2236" s="171" t="s">
        <v>21915</v>
      </c>
      <c r="H2236" s="172" t="s">
        <v>20635</v>
      </c>
      <c r="I2236" s="173">
        <v>11240.0</v>
      </c>
      <c r="J2236" s="174">
        <v>11240.0</v>
      </c>
      <c r="K2236" s="179">
        <v>11240.0</v>
      </c>
      <c r="L2236" s="178"/>
      <c r="M2236" s="177"/>
      <c r="N2236" s="178"/>
      <c r="O2236" s="163"/>
      <c r="P2236" s="163"/>
      <c r="Q2236" s="163"/>
      <c r="R2236" s="163"/>
      <c r="S2236" s="163"/>
      <c r="T2236" s="163"/>
    </row>
    <row r="2237" ht="18.75" hidden="1" customHeight="1">
      <c r="A2237" s="170">
        <v>45841.0</v>
      </c>
      <c r="B2237" s="171">
        <v>16338.0</v>
      </c>
      <c r="C2237" s="171" t="s">
        <v>4802</v>
      </c>
      <c r="D2237" s="171" t="s">
        <v>20695</v>
      </c>
      <c r="E2237" s="171">
        <v>8.0</v>
      </c>
      <c r="F2237" s="171" t="s">
        <v>20699</v>
      </c>
      <c r="G2237" s="171" t="s">
        <v>4734</v>
      </c>
      <c r="H2237" s="172" t="s">
        <v>20635</v>
      </c>
      <c r="I2237" s="173">
        <v>10620.0</v>
      </c>
      <c r="J2237" s="174">
        <v>920.0</v>
      </c>
      <c r="K2237" s="179">
        <v>920.0</v>
      </c>
      <c r="L2237" s="178"/>
      <c r="M2237" s="177"/>
      <c r="N2237" s="178"/>
      <c r="O2237" s="163"/>
      <c r="P2237" s="163"/>
      <c r="Q2237" s="163"/>
      <c r="R2237" s="163"/>
      <c r="S2237" s="163"/>
      <c r="T2237" s="163"/>
    </row>
    <row r="2238" ht="18.75" hidden="1" customHeight="1">
      <c r="A2238" s="180">
        <v>45841.0</v>
      </c>
      <c r="B2238" s="171">
        <v>7580.0</v>
      </c>
      <c r="C2238" s="171" t="s">
        <v>3990</v>
      </c>
      <c r="D2238" s="171"/>
      <c r="E2238" s="171" t="s">
        <v>20634</v>
      </c>
      <c r="F2238" s="171"/>
      <c r="G2238" s="171"/>
      <c r="H2238" s="172"/>
      <c r="I2238" s="173">
        <v>2940.0</v>
      </c>
      <c r="J2238" s="174">
        <v>200.0</v>
      </c>
      <c r="K2238" s="179">
        <v>200.0</v>
      </c>
      <c r="L2238" s="178">
        <v>0.0</v>
      </c>
      <c r="M2238" s="177">
        <v>0.0</v>
      </c>
      <c r="N2238" s="178">
        <v>0.0</v>
      </c>
      <c r="O2238" s="163"/>
      <c r="P2238" s="163"/>
      <c r="Q2238" s="163"/>
      <c r="R2238" s="163"/>
      <c r="S2238" s="163"/>
      <c r="T2238" s="163"/>
    </row>
    <row r="2239" ht="18.75" hidden="1" customHeight="1">
      <c r="A2239" s="180">
        <v>45841.0</v>
      </c>
      <c r="B2239" s="171">
        <v>7581.0</v>
      </c>
      <c r="C2239" s="171" t="s">
        <v>4051</v>
      </c>
      <c r="D2239" s="171"/>
      <c r="E2239" s="171" t="s">
        <v>20634</v>
      </c>
      <c r="F2239" s="171"/>
      <c r="G2239" s="171" t="s">
        <v>21916</v>
      </c>
      <c r="H2239" s="172" t="s">
        <v>21916</v>
      </c>
      <c r="I2239" s="173">
        <v>3320.0</v>
      </c>
      <c r="J2239" s="174">
        <v>800.0</v>
      </c>
      <c r="K2239" s="179">
        <v>800.0</v>
      </c>
      <c r="L2239" s="178">
        <v>0.0</v>
      </c>
      <c r="M2239" s="177">
        <v>0.0</v>
      </c>
      <c r="N2239" s="178">
        <v>0.0</v>
      </c>
      <c r="O2239" s="163"/>
      <c r="P2239" s="163"/>
      <c r="Q2239" s="163"/>
      <c r="R2239" s="163"/>
      <c r="S2239" s="163"/>
      <c r="T2239" s="163"/>
    </row>
    <row r="2240" ht="18.75" hidden="1" customHeight="1">
      <c r="A2240" s="170">
        <v>45841.0</v>
      </c>
      <c r="B2240" s="171">
        <v>16339.0</v>
      </c>
      <c r="C2240" s="171" t="s">
        <v>21917</v>
      </c>
      <c r="D2240" s="171" t="s">
        <v>20673</v>
      </c>
      <c r="E2240" s="171">
        <v>8.0</v>
      </c>
      <c r="F2240" s="171" t="s">
        <v>20764</v>
      </c>
      <c r="G2240" s="171" t="s">
        <v>21918</v>
      </c>
      <c r="H2240" s="172" t="s">
        <v>20635</v>
      </c>
      <c r="I2240" s="173">
        <v>11000.0</v>
      </c>
      <c r="J2240" s="174">
        <v>1160.0</v>
      </c>
      <c r="K2240" s="179">
        <v>1160.0</v>
      </c>
      <c r="L2240" s="178"/>
      <c r="M2240" s="177"/>
      <c r="N2240" s="178"/>
      <c r="O2240" s="163"/>
      <c r="P2240" s="163"/>
      <c r="Q2240" s="163"/>
      <c r="R2240" s="163"/>
      <c r="S2240" s="163"/>
      <c r="T2240" s="163"/>
    </row>
    <row r="2241" ht="18.75" hidden="1" customHeight="1">
      <c r="A2241" s="180">
        <v>45841.0</v>
      </c>
      <c r="B2241" s="171">
        <v>7582.0</v>
      </c>
      <c r="C2241" s="171" t="s">
        <v>4839</v>
      </c>
      <c r="D2241" s="171"/>
      <c r="E2241" s="171" t="s">
        <v>20634</v>
      </c>
      <c r="F2241" s="171"/>
      <c r="G2241" s="171"/>
      <c r="H2241" s="172"/>
      <c r="I2241" s="173">
        <v>3220.0</v>
      </c>
      <c r="J2241" s="174">
        <v>740.0</v>
      </c>
      <c r="K2241" s="179">
        <v>740.0</v>
      </c>
      <c r="L2241" s="178">
        <v>0.0</v>
      </c>
      <c r="M2241" s="177">
        <v>0.0</v>
      </c>
      <c r="N2241" s="178">
        <v>0.0</v>
      </c>
      <c r="O2241" s="163"/>
      <c r="P2241" s="163"/>
      <c r="Q2241" s="163"/>
      <c r="R2241" s="163"/>
      <c r="S2241" s="163"/>
      <c r="T2241" s="163"/>
    </row>
    <row r="2242" ht="18.75" hidden="1" customHeight="1">
      <c r="A2242" s="170">
        <v>45841.0</v>
      </c>
      <c r="B2242" s="171">
        <v>16340.0</v>
      </c>
      <c r="C2242" s="171" t="s">
        <v>21919</v>
      </c>
      <c r="D2242" s="171" t="s">
        <v>20659</v>
      </c>
      <c r="E2242" s="171">
        <v>6.0</v>
      </c>
      <c r="F2242" s="171" t="s">
        <v>21920</v>
      </c>
      <c r="G2242" s="171" t="s">
        <v>21921</v>
      </c>
      <c r="H2242" s="172" t="s">
        <v>20635</v>
      </c>
      <c r="I2242" s="173">
        <v>11560.0</v>
      </c>
      <c r="J2242" s="174">
        <v>11560.0</v>
      </c>
      <c r="K2242" s="179">
        <v>11560.0</v>
      </c>
      <c r="L2242" s="178"/>
      <c r="M2242" s="177"/>
      <c r="N2242" s="178"/>
      <c r="O2242" s="163"/>
      <c r="P2242" s="163"/>
      <c r="Q2242" s="163"/>
      <c r="R2242" s="163"/>
      <c r="S2242" s="163"/>
      <c r="T2242" s="163"/>
    </row>
    <row r="2243" ht="18.75" hidden="1" customHeight="1">
      <c r="A2243" s="170">
        <v>45841.0</v>
      </c>
      <c r="B2243" s="171">
        <v>16341.0</v>
      </c>
      <c r="C2243" s="171" t="s">
        <v>21922</v>
      </c>
      <c r="D2243" s="171" t="s">
        <v>20673</v>
      </c>
      <c r="E2243" s="171">
        <v>4.0</v>
      </c>
      <c r="F2243" s="171" t="s">
        <v>21072</v>
      </c>
      <c r="G2243" s="171" t="s">
        <v>4375</v>
      </c>
      <c r="H2243" s="172" t="s">
        <v>20635</v>
      </c>
      <c r="I2243" s="173">
        <v>10060.0</v>
      </c>
      <c r="J2243" s="174">
        <v>500.0</v>
      </c>
      <c r="K2243" s="179">
        <v>500.0</v>
      </c>
      <c r="L2243" s="178"/>
      <c r="M2243" s="177"/>
      <c r="N2243" s="178"/>
      <c r="O2243" s="163"/>
      <c r="P2243" s="163"/>
      <c r="Q2243" s="163"/>
      <c r="R2243" s="163"/>
      <c r="S2243" s="163"/>
      <c r="T2243" s="163"/>
    </row>
    <row r="2244" ht="18.75" hidden="1" customHeight="1">
      <c r="A2244" s="170">
        <v>45841.0</v>
      </c>
      <c r="B2244" s="171">
        <v>16342.0</v>
      </c>
      <c r="C2244" s="171" t="s">
        <v>2851</v>
      </c>
      <c r="D2244" s="171" t="s">
        <v>20695</v>
      </c>
      <c r="E2244" s="171">
        <v>8.0</v>
      </c>
      <c r="F2244" s="171" t="s">
        <v>21411</v>
      </c>
      <c r="G2244" s="171" t="s">
        <v>6209</v>
      </c>
      <c r="H2244" s="172" t="s">
        <v>20635</v>
      </c>
      <c r="I2244" s="173">
        <v>11200.0</v>
      </c>
      <c r="J2244" s="174">
        <v>1500.0</v>
      </c>
      <c r="K2244" s="179">
        <v>1500.0</v>
      </c>
      <c r="L2244" s="178"/>
      <c r="M2244" s="177"/>
      <c r="N2244" s="178"/>
      <c r="O2244" s="163"/>
      <c r="P2244" s="163"/>
      <c r="Q2244" s="163"/>
      <c r="R2244" s="163"/>
      <c r="S2244" s="163"/>
      <c r="T2244" s="163"/>
    </row>
    <row r="2245" ht="18.75" hidden="1" customHeight="1">
      <c r="A2245" s="170">
        <v>45841.0</v>
      </c>
      <c r="B2245" s="171">
        <v>16343.0</v>
      </c>
      <c r="C2245" s="171" t="s">
        <v>18536</v>
      </c>
      <c r="D2245" s="171" t="s">
        <v>20695</v>
      </c>
      <c r="E2245" s="171">
        <v>14.0</v>
      </c>
      <c r="F2245" s="171" t="s">
        <v>21124</v>
      </c>
      <c r="G2245" s="171" t="s">
        <v>9237</v>
      </c>
      <c r="H2245" s="172" t="s">
        <v>20635</v>
      </c>
      <c r="I2245" s="173">
        <v>11440.0</v>
      </c>
      <c r="J2245" s="174">
        <v>1720.0</v>
      </c>
      <c r="K2245" s="179">
        <v>1720.0</v>
      </c>
      <c r="L2245" s="178"/>
      <c r="M2245" s="177"/>
      <c r="N2245" s="178"/>
      <c r="O2245" s="163"/>
      <c r="P2245" s="163"/>
      <c r="Q2245" s="163"/>
      <c r="R2245" s="163"/>
      <c r="S2245" s="163"/>
      <c r="T2245" s="163"/>
    </row>
    <row r="2246" ht="18.75" hidden="1" customHeight="1">
      <c r="A2246" s="180">
        <v>45841.0</v>
      </c>
      <c r="B2246" s="171">
        <v>7583.0</v>
      </c>
      <c r="C2246" s="171" t="s">
        <v>21886</v>
      </c>
      <c r="D2246" s="171"/>
      <c r="E2246" s="171" t="s">
        <v>20634</v>
      </c>
      <c r="F2246" s="171"/>
      <c r="G2246" s="171"/>
      <c r="H2246" s="172"/>
      <c r="I2246" s="173">
        <v>2840.0</v>
      </c>
      <c r="J2246" s="174">
        <v>200.0</v>
      </c>
      <c r="K2246" s="179">
        <v>200.0</v>
      </c>
      <c r="L2246" s="178">
        <v>0.0</v>
      </c>
      <c r="M2246" s="177">
        <v>0.0</v>
      </c>
      <c r="N2246" s="178">
        <v>0.0</v>
      </c>
      <c r="O2246" s="163"/>
      <c r="P2246" s="163"/>
      <c r="Q2246" s="163"/>
      <c r="R2246" s="163"/>
      <c r="S2246" s="163"/>
      <c r="T2246" s="163"/>
    </row>
    <row r="2247" ht="18.75" hidden="1" customHeight="1">
      <c r="A2247" s="180">
        <v>45841.0</v>
      </c>
      <c r="B2247" s="171">
        <v>7584.0</v>
      </c>
      <c r="C2247" s="171" t="s">
        <v>4031</v>
      </c>
      <c r="D2247" s="171"/>
      <c r="E2247" s="171" t="s">
        <v>20634</v>
      </c>
      <c r="F2247" s="171"/>
      <c r="G2247" s="171" t="s">
        <v>20697</v>
      </c>
      <c r="H2247" s="172" t="s">
        <v>20697</v>
      </c>
      <c r="I2247" s="173">
        <v>3260.0</v>
      </c>
      <c r="J2247" s="174">
        <v>460.0</v>
      </c>
      <c r="K2247" s="179">
        <v>460.0</v>
      </c>
      <c r="L2247" s="178">
        <v>0.0</v>
      </c>
      <c r="M2247" s="177">
        <v>0.0</v>
      </c>
      <c r="N2247" s="178">
        <v>0.0</v>
      </c>
      <c r="O2247" s="163"/>
      <c r="P2247" s="163"/>
      <c r="Q2247" s="163"/>
      <c r="R2247" s="163"/>
      <c r="S2247" s="163"/>
      <c r="T2247" s="163"/>
    </row>
    <row r="2248" ht="18.75" hidden="1" customHeight="1">
      <c r="A2248" s="170">
        <v>45841.0</v>
      </c>
      <c r="B2248" s="171">
        <v>16346.0</v>
      </c>
      <c r="C2248" s="171" t="s">
        <v>21923</v>
      </c>
      <c r="D2248" s="171" t="s">
        <v>20659</v>
      </c>
      <c r="E2248" s="171">
        <v>8.0</v>
      </c>
      <c r="F2248" s="171" t="s">
        <v>20739</v>
      </c>
      <c r="G2248" s="171" t="s">
        <v>21924</v>
      </c>
      <c r="H2248" s="172" t="s">
        <v>20635</v>
      </c>
      <c r="I2248" s="173">
        <v>10560.0</v>
      </c>
      <c r="J2248" s="174">
        <v>10560.0</v>
      </c>
      <c r="K2248" s="179">
        <v>10560.0</v>
      </c>
      <c r="L2248" s="178"/>
      <c r="M2248" s="177"/>
      <c r="N2248" s="178"/>
      <c r="O2248" s="163"/>
      <c r="P2248" s="163"/>
      <c r="Q2248" s="163"/>
      <c r="R2248" s="163"/>
      <c r="S2248" s="163"/>
      <c r="T2248" s="163"/>
    </row>
    <row r="2249" ht="18.75" hidden="1" customHeight="1">
      <c r="A2249" s="170">
        <v>45841.0</v>
      </c>
      <c r="B2249" s="171">
        <v>16347.0</v>
      </c>
      <c r="C2249" s="171" t="s">
        <v>21014</v>
      </c>
      <c r="D2249" s="171" t="s">
        <v>20695</v>
      </c>
      <c r="E2249" s="171">
        <v>8.0</v>
      </c>
      <c r="F2249" s="171" t="s">
        <v>21581</v>
      </c>
      <c r="G2249" s="171" t="s">
        <v>21925</v>
      </c>
      <c r="H2249" s="172" t="s">
        <v>20638</v>
      </c>
      <c r="I2249" s="173">
        <v>15100.0</v>
      </c>
      <c r="J2249" s="174">
        <v>5400.0</v>
      </c>
      <c r="K2249" s="179"/>
      <c r="L2249" s="178"/>
      <c r="M2249" s="177"/>
      <c r="N2249" s="178">
        <v>5400.0</v>
      </c>
      <c r="O2249" s="163"/>
      <c r="P2249" s="163"/>
      <c r="Q2249" s="163"/>
      <c r="R2249" s="163"/>
      <c r="S2249" s="163"/>
      <c r="T2249" s="163"/>
    </row>
    <row r="2250" ht="18.75" hidden="1" customHeight="1">
      <c r="A2250" s="170">
        <v>45841.0</v>
      </c>
      <c r="B2250" s="171">
        <v>16348.0</v>
      </c>
      <c r="C2250" s="171" t="s">
        <v>21857</v>
      </c>
      <c r="D2250" s="171" t="s">
        <v>20659</v>
      </c>
      <c r="E2250" s="171">
        <v>8.0</v>
      </c>
      <c r="F2250" s="171" t="s">
        <v>20735</v>
      </c>
      <c r="G2250" s="171" t="s">
        <v>12232</v>
      </c>
      <c r="H2250" s="172" t="s">
        <v>20635</v>
      </c>
      <c r="I2250" s="173">
        <v>12700.0</v>
      </c>
      <c r="J2250" s="174">
        <v>12700.0</v>
      </c>
      <c r="K2250" s="179">
        <v>12700.0</v>
      </c>
      <c r="L2250" s="178"/>
      <c r="M2250" s="177"/>
      <c r="N2250" s="178"/>
      <c r="O2250" s="163"/>
      <c r="P2250" s="163"/>
      <c r="Q2250" s="163"/>
      <c r="R2250" s="163"/>
      <c r="S2250" s="163"/>
      <c r="T2250" s="163"/>
    </row>
    <row r="2251" ht="18.75" hidden="1" customHeight="1">
      <c r="A2251" s="170">
        <v>45841.0</v>
      </c>
      <c r="B2251" s="171">
        <v>16349.0</v>
      </c>
      <c r="C2251" s="171" t="s">
        <v>20823</v>
      </c>
      <c r="D2251" s="171" t="s">
        <v>20673</v>
      </c>
      <c r="E2251" s="171">
        <v>8.0</v>
      </c>
      <c r="F2251" s="171" t="s">
        <v>21811</v>
      </c>
      <c r="G2251" s="171" t="s">
        <v>21926</v>
      </c>
      <c r="H2251" s="172" t="s">
        <v>20635</v>
      </c>
      <c r="I2251" s="173">
        <v>10520.0</v>
      </c>
      <c r="J2251" s="174">
        <v>680.0</v>
      </c>
      <c r="K2251" s="179">
        <v>680.0</v>
      </c>
      <c r="L2251" s="178"/>
      <c r="M2251" s="177"/>
      <c r="N2251" s="178"/>
      <c r="O2251" s="163"/>
      <c r="P2251" s="163"/>
      <c r="Q2251" s="163"/>
      <c r="R2251" s="163"/>
      <c r="S2251" s="163"/>
      <c r="T2251" s="163"/>
    </row>
    <row r="2252" ht="18.75" hidden="1" customHeight="1">
      <c r="A2252" s="180">
        <v>45841.0</v>
      </c>
      <c r="B2252" s="171">
        <v>7690.0</v>
      </c>
      <c r="C2252" s="171" t="s">
        <v>2671</v>
      </c>
      <c r="D2252" s="171"/>
      <c r="E2252" s="171" t="s">
        <v>20634</v>
      </c>
      <c r="F2252" s="171"/>
      <c r="G2252" s="171" t="s">
        <v>21927</v>
      </c>
      <c r="H2252" s="172" t="s">
        <v>21927</v>
      </c>
      <c r="I2252" s="173">
        <v>3160.0</v>
      </c>
      <c r="J2252" s="174">
        <v>460.0</v>
      </c>
      <c r="K2252" s="179">
        <v>0.0</v>
      </c>
      <c r="L2252" s="178">
        <v>920.0</v>
      </c>
      <c r="M2252" s="177">
        <v>0.0</v>
      </c>
      <c r="N2252" s="178">
        <v>0.0</v>
      </c>
      <c r="O2252" s="163"/>
      <c r="P2252" s="163"/>
      <c r="Q2252" s="163"/>
      <c r="R2252" s="163"/>
      <c r="S2252" s="163"/>
      <c r="T2252" s="163"/>
    </row>
    <row r="2253" ht="18.75" hidden="1" customHeight="1">
      <c r="A2253" s="180">
        <v>45841.0</v>
      </c>
      <c r="B2253" s="171">
        <v>7691.0</v>
      </c>
      <c r="C2253" s="171" t="s">
        <v>21928</v>
      </c>
      <c r="D2253" s="171"/>
      <c r="E2253" s="171" t="s">
        <v>20634</v>
      </c>
      <c r="F2253" s="171"/>
      <c r="G2253" s="171" t="s">
        <v>21929</v>
      </c>
      <c r="H2253" s="172" t="s">
        <v>21929</v>
      </c>
      <c r="I2253" s="173">
        <v>3440.0</v>
      </c>
      <c r="J2253" s="174">
        <v>740.0</v>
      </c>
      <c r="K2253" s="179">
        <v>0.0</v>
      </c>
      <c r="L2253" s="178">
        <v>740.0</v>
      </c>
      <c r="M2253" s="177">
        <v>0.0</v>
      </c>
      <c r="N2253" s="178">
        <v>0.0</v>
      </c>
      <c r="O2253" s="163"/>
      <c r="P2253" s="163"/>
      <c r="Q2253" s="163"/>
      <c r="R2253" s="163"/>
      <c r="S2253" s="163"/>
      <c r="T2253" s="163"/>
    </row>
    <row r="2254" ht="18.75" hidden="1" customHeight="1">
      <c r="A2254" s="182">
        <v>45841.028998379625</v>
      </c>
      <c r="B2254" s="171">
        <v>7574.0</v>
      </c>
      <c r="C2254" s="171" t="s">
        <v>21913</v>
      </c>
      <c r="D2254" s="171"/>
      <c r="E2254" s="171" t="s">
        <v>20634</v>
      </c>
      <c r="F2254" s="171"/>
      <c r="G2254" s="171" t="s">
        <v>21930</v>
      </c>
      <c r="H2254" s="172" t="s">
        <v>21930</v>
      </c>
      <c r="I2254" s="173">
        <v>11380.0</v>
      </c>
      <c r="J2254" s="174">
        <v>1080.0</v>
      </c>
      <c r="K2254" s="179">
        <v>0.0</v>
      </c>
      <c r="L2254" s="178">
        <v>0.0</v>
      </c>
      <c r="M2254" s="177">
        <v>0.0</v>
      </c>
      <c r="N2254" s="178">
        <v>0.0</v>
      </c>
      <c r="O2254" s="163"/>
      <c r="P2254" s="163"/>
      <c r="Q2254" s="163"/>
      <c r="R2254" s="163"/>
      <c r="S2254" s="163"/>
      <c r="T2254" s="163"/>
    </row>
    <row r="2255" ht="18.75" hidden="1" customHeight="1">
      <c r="A2255" s="170">
        <v>45842.0</v>
      </c>
      <c r="B2255" s="171">
        <v>16350.0</v>
      </c>
      <c r="C2255" s="171" t="s">
        <v>21452</v>
      </c>
      <c r="D2255" s="171" t="s">
        <v>20673</v>
      </c>
      <c r="E2255" s="171">
        <v>4.0</v>
      </c>
      <c r="F2255" s="171" t="s">
        <v>21153</v>
      </c>
      <c r="G2255" s="171" t="s">
        <v>21780</v>
      </c>
      <c r="H2255" s="172" t="s">
        <v>20635</v>
      </c>
      <c r="I2255" s="173">
        <v>12540.0</v>
      </c>
      <c r="J2255" s="174">
        <v>2980.0</v>
      </c>
      <c r="K2255" s="179">
        <v>2980.0</v>
      </c>
      <c r="L2255" s="178"/>
      <c r="M2255" s="177"/>
      <c r="N2255" s="178"/>
      <c r="O2255" s="163"/>
      <c r="P2255" s="163"/>
      <c r="Q2255" s="163"/>
      <c r="R2255" s="163"/>
      <c r="S2255" s="163"/>
      <c r="T2255" s="163"/>
    </row>
    <row r="2256" ht="18.75" hidden="1" customHeight="1">
      <c r="A2256" s="170">
        <v>45842.0</v>
      </c>
      <c r="B2256" s="171">
        <v>16351.0</v>
      </c>
      <c r="C2256" s="171" t="s">
        <v>19529</v>
      </c>
      <c r="D2256" s="171" t="s">
        <v>20659</v>
      </c>
      <c r="E2256" s="171">
        <v>8.0</v>
      </c>
      <c r="F2256" s="171" t="s">
        <v>20700</v>
      </c>
      <c r="G2256" s="171" t="s">
        <v>4921</v>
      </c>
      <c r="H2256" s="172" t="s">
        <v>20635</v>
      </c>
      <c r="I2256" s="173">
        <v>11940.0</v>
      </c>
      <c r="J2256" s="174">
        <v>11940.0</v>
      </c>
      <c r="K2256" s="179">
        <v>11940.0</v>
      </c>
      <c r="L2256" s="178"/>
      <c r="M2256" s="177"/>
      <c r="N2256" s="178"/>
      <c r="O2256" s="163"/>
      <c r="P2256" s="163"/>
      <c r="Q2256" s="163"/>
      <c r="R2256" s="163"/>
      <c r="S2256" s="163"/>
      <c r="T2256" s="163"/>
    </row>
    <row r="2257" ht="18.75" hidden="1" customHeight="1">
      <c r="A2257" s="170">
        <v>45842.0</v>
      </c>
      <c r="B2257" s="171">
        <v>16352.0</v>
      </c>
      <c r="C2257" s="171" t="s">
        <v>4671</v>
      </c>
      <c r="D2257" s="171" t="s">
        <v>20673</v>
      </c>
      <c r="E2257" s="171">
        <v>8.0</v>
      </c>
      <c r="F2257" s="171" t="s">
        <v>20953</v>
      </c>
      <c r="G2257" s="171" t="s">
        <v>5933</v>
      </c>
      <c r="H2257" s="172" t="s">
        <v>20638</v>
      </c>
      <c r="I2257" s="173">
        <v>18220.0</v>
      </c>
      <c r="J2257" s="174">
        <v>8380.0</v>
      </c>
      <c r="K2257" s="179"/>
      <c r="L2257" s="178"/>
      <c r="M2257" s="177"/>
      <c r="N2257" s="178">
        <v>8380.0</v>
      </c>
      <c r="O2257" s="163"/>
      <c r="P2257" s="163"/>
      <c r="Q2257" s="163"/>
      <c r="R2257" s="163"/>
      <c r="S2257" s="163"/>
      <c r="T2257" s="163"/>
    </row>
    <row r="2258" ht="18.75" hidden="1" customHeight="1">
      <c r="A2258" s="170">
        <v>45842.0</v>
      </c>
      <c r="B2258" s="171">
        <v>16353.0</v>
      </c>
      <c r="C2258" s="171" t="s">
        <v>21134</v>
      </c>
      <c r="D2258" s="171" t="s">
        <v>20659</v>
      </c>
      <c r="E2258" s="171">
        <v>8.0</v>
      </c>
      <c r="F2258" s="171" t="s">
        <v>20955</v>
      </c>
      <c r="G2258" s="171" t="s">
        <v>4126</v>
      </c>
      <c r="H2258" s="172" t="s">
        <v>20635</v>
      </c>
      <c r="I2258" s="173">
        <v>10500.0</v>
      </c>
      <c r="J2258" s="174">
        <v>10500.0</v>
      </c>
      <c r="K2258" s="179">
        <v>10500.0</v>
      </c>
      <c r="L2258" s="178"/>
      <c r="M2258" s="177"/>
      <c r="N2258" s="178"/>
      <c r="O2258" s="163"/>
      <c r="P2258" s="163"/>
      <c r="Q2258" s="163"/>
      <c r="R2258" s="163"/>
      <c r="S2258" s="163"/>
      <c r="T2258" s="163"/>
    </row>
    <row r="2259" ht="18.75" hidden="1" customHeight="1">
      <c r="A2259" s="170">
        <v>45842.0</v>
      </c>
      <c r="B2259" s="171">
        <v>16354.0</v>
      </c>
      <c r="C2259" s="171" t="s">
        <v>4082</v>
      </c>
      <c r="D2259" s="171" t="s">
        <v>20673</v>
      </c>
      <c r="E2259" s="171">
        <v>8.0</v>
      </c>
      <c r="F2259" s="171" t="s">
        <v>20700</v>
      </c>
      <c r="G2259" s="171" t="s">
        <v>6192</v>
      </c>
      <c r="H2259" s="172" t="s">
        <v>20635</v>
      </c>
      <c r="I2259" s="173">
        <v>12300.0</v>
      </c>
      <c r="J2259" s="174">
        <v>2460.0</v>
      </c>
      <c r="K2259" s="179">
        <v>2460.0</v>
      </c>
      <c r="L2259" s="178"/>
      <c r="M2259" s="177"/>
      <c r="N2259" s="178"/>
      <c r="O2259" s="163"/>
      <c r="P2259" s="163"/>
      <c r="Q2259" s="163"/>
      <c r="R2259" s="163"/>
      <c r="S2259" s="163"/>
      <c r="T2259" s="163"/>
    </row>
    <row r="2260" ht="18.75" hidden="1" customHeight="1">
      <c r="A2260" s="180">
        <v>45842.0</v>
      </c>
      <c r="B2260" s="171">
        <v>7586.0</v>
      </c>
      <c r="C2260" s="171" t="s">
        <v>4017</v>
      </c>
      <c r="D2260" s="171"/>
      <c r="E2260" s="171" t="s">
        <v>20634</v>
      </c>
      <c r="F2260" s="171"/>
      <c r="G2260" s="171" t="s">
        <v>4500</v>
      </c>
      <c r="H2260" s="172" t="s">
        <v>4500</v>
      </c>
      <c r="I2260" s="173">
        <v>3700.0</v>
      </c>
      <c r="J2260" s="174">
        <v>500.0</v>
      </c>
      <c r="K2260" s="179">
        <v>500.0</v>
      </c>
      <c r="L2260" s="178">
        <v>0.0</v>
      </c>
      <c r="M2260" s="177">
        <v>0.0</v>
      </c>
      <c r="N2260" s="178">
        <v>0.0</v>
      </c>
      <c r="O2260" s="163"/>
      <c r="P2260" s="163"/>
      <c r="Q2260" s="163"/>
      <c r="R2260" s="163"/>
      <c r="S2260" s="163"/>
      <c r="T2260" s="163"/>
    </row>
    <row r="2261" ht="18.75" hidden="1" customHeight="1">
      <c r="A2261" s="180">
        <v>45842.0</v>
      </c>
      <c r="B2261" s="171">
        <v>7587.0</v>
      </c>
      <c r="C2261" s="171" t="s">
        <v>5233</v>
      </c>
      <c r="D2261" s="171"/>
      <c r="E2261" s="171" t="s">
        <v>20634</v>
      </c>
      <c r="F2261" s="171"/>
      <c r="G2261" s="171" t="s">
        <v>21931</v>
      </c>
      <c r="H2261" s="172" t="s">
        <v>21931</v>
      </c>
      <c r="I2261" s="173">
        <v>12040.0</v>
      </c>
      <c r="J2261" s="174">
        <v>1480.0</v>
      </c>
      <c r="K2261" s="179">
        <v>0.0</v>
      </c>
      <c r="L2261" s="178">
        <v>0.0</v>
      </c>
      <c r="M2261" s="177">
        <v>0.0</v>
      </c>
      <c r="N2261" s="178">
        <v>0.0</v>
      </c>
      <c r="O2261" s="163"/>
      <c r="P2261" s="163"/>
      <c r="Q2261" s="163"/>
      <c r="R2261" s="163"/>
      <c r="S2261" s="163"/>
      <c r="T2261" s="163"/>
    </row>
    <row r="2262" ht="18.75" hidden="1" customHeight="1">
      <c r="A2262" s="180">
        <v>45842.0</v>
      </c>
      <c r="B2262" s="171">
        <v>7588.0</v>
      </c>
      <c r="C2262" s="171" t="s">
        <v>744</v>
      </c>
      <c r="D2262" s="171"/>
      <c r="E2262" s="171" t="s">
        <v>20634</v>
      </c>
      <c r="F2262" s="171"/>
      <c r="G2262" s="171"/>
      <c r="H2262" s="172"/>
      <c r="I2262" s="173">
        <v>3040.0</v>
      </c>
      <c r="J2262" s="174">
        <v>520.0</v>
      </c>
      <c r="K2262" s="179">
        <v>0.0</v>
      </c>
      <c r="L2262" s="178">
        <v>0.0</v>
      </c>
      <c r="M2262" s="179">
        <v>520.0</v>
      </c>
      <c r="N2262" s="178">
        <v>0.0</v>
      </c>
      <c r="O2262" s="163"/>
      <c r="P2262" s="163"/>
      <c r="Q2262" s="163"/>
      <c r="R2262" s="163"/>
      <c r="S2262" s="163"/>
      <c r="T2262" s="163"/>
    </row>
    <row r="2263" ht="18.75" hidden="1" customHeight="1">
      <c r="A2263" s="180">
        <v>45842.0</v>
      </c>
      <c r="B2263" s="171">
        <v>7590.0</v>
      </c>
      <c r="C2263" s="171" t="s">
        <v>21626</v>
      </c>
      <c r="D2263" s="171"/>
      <c r="E2263" s="171" t="s">
        <v>20634</v>
      </c>
      <c r="F2263" s="171"/>
      <c r="G2263" s="171"/>
      <c r="H2263" s="172"/>
      <c r="I2263" s="173">
        <v>3560.0</v>
      </c>
      <c r="J2263" s="174">
        <v>800.0</v>
      </c>
      <c r="K2263" s="179">
        <v>0.0</v>
      </c>
      <c r="L2263" s="178">
        <v>0.0</v>
      </c>
      <c r="M2263" s="177">
        <v>800.0</v>
      </c>
      <c r="N2263" s="178">
        <v>0.0</v>
      </c>
      <c r="O2263" s="163"/>
      <c r="P2263" s="163"/>
      <c r="Q2263" s="163"/>
      <c r="R2263" s="163"/>
      <c r="S2263" s="163"/>
      <c r="T2263" s="163"/>
    </row>
    <row r="2264" ht="18.75" hidden="1" customHeight="1">
      <c r="A2264" s="180">
        <v>45842.0</v>
      </c>
      <c r="B2264" s="171">
        <v>7591.0</v>
      </c>
      <c r="C2264" s="171" t="s">
        <v>3989</v>
      </c>
      <c r="D2264" s="171"/>
      <c r="E2264" s="171" t="s">
        <v>20634</v>
      </c>
      <c r="F2264" s="171"/>
      <c r="G2264" s="171"/>
      <c r="H2264" s="172"/>
      <c r="I2264" s="173">
        <v>4140.0</v>
      </c>
      <c r="J2264" s="174">
        <v>660.0</v>
      </c>
      <c r="K2264" s="179">
        <v>0.0</v>
      </c>
      <c r="L2264" s="178">
        <v>660.0</v>
      </c>
      <c r="M2264" s="177">
        <v>0.0</v>
      </c>
      <c r="N2264" s="178">
        <v>0.0</v>
      </c>
      <c r="O2264" s="163"/>
      <c r="P2264" s="163"/>
      <c r="Q2264" s="163"/>
      <c r="R2264" s="163"/>
      <c r="S2264" s="163"/>
      <c r="T2264" s="163"/>
    </row>
    <row r="2265" ht="18.75" hidden="1" customHeight="1">
      <c r="A2265" s="170">
        <v>45842.0</v>
      </c>
      <c r="B2265" s="171">
        <v>16355.0</v>
      </c>
      <c r="C2265" s="171" t="s">
        <v>18536</v>
      </c>
      <c r="D2265" s="171" t="s">
        <v>20673</v>
      </c>
      <c r="E2265" s="171">
        <v>8.0</v>
      </c>
      <c r="F2265" s="171" t="s">
        <v>20790</v>
      </c>
      <c r="G2265" s="171" t="s">
        <v>21932</v>
      </c>
      <c r="H2265" s="172" t="s">
        <v>20635</v>
      </c>
      <c r="I2265" s="173">
        <v>11840.0</v>
      </c>
      <c r="J2265" s="174">
        <v>2000.0</v>
      </c>
      <c r="K2265" s="179">
        <v>2000.0</v>
      </c>
      <c r="L2265" s="178"/>
      <c r="M2265" s="177"/>
      <c r="N2265" s="178"/>
      <c r="O2265" s="163"/>
      <c r="P2265" s="163"/>
      <c r="Q2265" s="163"/>
      <c r="R2265" s="163"/>
      <c r="S2265" s="163"/>
      <c r="T2265" s="163"/>
    </row>
    <row r="2266" ht="18.75" hidden="1" customHeight="1">
      <c r="A2266" s="170">
        <v>45842.0</v>
      </c>
      <c r="B2266" s="171">
        <v>16356.0</v>
      </c>
      <c r="C2266" s="171" t="s">
        <v>4082</v>
      </c>
      <c r="D2266" s="171" t="s">
        <v>20659</v>
      </c>
      <c r="E2266" s="171">
        <v>14.0</v>
      </c>
      <c r="F2266" s="171" t="s">
        <v>21370</v>
      </c>
      <c r="G2266" s="171" t="s">
        <v>21933</v>
      </c>
      <c r="H2266" s="172" t="s">
        <v>20635</v>
      </c>
      <c r="I2266" s="173">
        <v>11940.0</v>
      </c>
      <c r="J2266" s="174">
        <v>11940.0</v>
      </c>
      <c r="K2266" s="179">
        <v>11940.0</v>
      </c>
      <c r="L2266" s="178"/>
      <c r="M2266" s="177"/>
      <c r="N2266" s="178"/>
      <c r="O2266" s="163"/>
      <c r="P2266" s="163"/>
      <c r="Q2266" s="163"/>
      <c r="R2266" s="163"/>
      <c r="S2266" s="163"/>
      <c r="T2266" s="163"/>
    </row>
    <row r="2267" ht="18.75" hidden="1" customHeight="1">
      <c r="A2267" s="170">
        <v>45842.0</v>
      </c>
      <c r="B2267" s="171">
        <v>16357.0</v>
      </c>
      <c r="C2267" s="171" t="s">
        <v>2895</v>
      </c>
      <c r="D2267" s="171" t="s">
        <v>20659</v>
      </c>
      <c r="E2267" s="171">
        <v>14.0</v>
      </c>
      <c r="F2267" s="171" t="s">
        <v>20848</v>
      </c>
      <c r="G2267" s="171" t="s">
        <v>4039</v>
      </c>
      <c r="H2267" s="172" t="s">
        <v>20635</v>
      </c>
      <c r="I2267" s="173">
        <v>11280.0</v>
      </c>
      <c r="J2267" s="174">
        <v>11280.0</v>
      </c>
      <c r="K2267" s="179">
        <v>11280.0</v>
      </c>
      <c r="L2267" s="178"/>
      <c r="M2267" s="177"/>
      <c r="N2267" s="178"/>
      <c r="O2267" s="163"/>
      <c r="P2267" s="163"/>
      <c r="Q2267" s="163"/>
      <c r="R2267" s="163"/>
      <c r="S2267" s="163"/>
      <c r="T2267" s="163"/>
    </row>
    <row r="2268" ht="18.75" hidden="1" customHeight="1">
      <c r="A2268" s="170">
        <v>45842.0</v>
      </c>
      <c r="B2268" s="171">
        <v>16358.0</v>
      </c>
      <c r="C2268" s="171"/>
      <c r="D2268" s="171" t="s">
        <v>20659</v>
      </c>
      <c r="E2268" s="171">
        <v>8.0</v>
      </c>
      <c r="F2268" s="171" t="s">
        <v>20699</v>
      </c>
      <c r="G2268" s="171" t="s">
        <v>21934</v>
      </c>
      <c r="H2268" s="172" t="s">
        <v>20635</v>
      </c>
      <c r="I2268" s="173">
        <v>11800.0</v>
      </c>
      <c r="J2268" s="174">
        <v>11800.0</v>
      </c>
      <c r="K2268" s="179">
        <v>11800.0</v>
      </c>
      <c r="L2268" s="178"/>
      <c r="M2268" s="177"/>
      <c r="N2268" s="178"/>
      <c r="O2268" s="163"/>
      <c r="P2268" s="163"/>
      <c r="Q2268" s="163"/>
      <c r="R2268" s="163"/>
      <c r="S2268" s="163"/>
      <c r="T2268" s="163"/>
    </row>
    <row r="2269" ht="18.75" hidden="1" customHeight="1">
      <c r="A2269" s="170">
        <v>45842.0</v>
      </c>
      <c r="B2269" s="171">
        <v>16359.0</v>
      </c>
      <c r="C2269" s="171" t="s">
        <v>18536</v>
      </c>
      <c r="D2269" s="171" t="s">
        <v>20673</v>
      </c>
      <c r="E2269" s="171">
        <v>8.0</v>
      </c>
      <c r="F2269" s="171" t="s">
        <v>20835</v>
      </c>
      <c r="G2269" s="171" t="s">
        <v>4049</v>
      </c>
      <c r="H2269" s="172" t="s">
        <v>20635</v>
      </c>
      <c r="I2269" s="173">
        <v>10720.0</v>
      </c>
      <c r="J2269" s="174">
        <v>880.0</v>
      </c>
      <c r="K2269" s="179">
        <v>880.0</v>
      </c>
      <c r="L2269" s="178"/>
      <c r="M2269" s="177"/>
      <c r="N2269" s="178"/>
      <c r="O2269" s="163"/>
      <c r="P2269" s="163"/>
      <c r="Q2269" s="163"/>
      <c r="R2269" s="163"/>
      <c r="S2269" s="163"/>
      <c r="T2269" s="163"/>
    </row>
    <row r="2270" ht="18.75" hidden="1" customHeight="1">
      <c r="A2270" s="180">
        <v>45842.0</v>
      </c>
      <c r="B2270" s="171">
        <v>7592.0</v>
      </c>
      <c r="C2270" s="171" t="s">
        <v>21935</v>
      </c>
      <c r="D2270" s="171"/>
      <c r="E2270" s="171" t="s">
        <v>20634</v>
      </c>
      <c r="F2270" s="171"/>
      <c r="G2270" s="171"/>
      <c r="H2270" s="172"/>
      <c r="I2270" s="173">
        <v>2260.0</v>
      </c>
      <c r="J2270" s="174">
        <v>120.0</v>
      </c>
      <c r="K2270" s="179">
        <v>120.0</v>
      </c>
      <c r="L2270" s="178">
        <v>0.0</v>
      </c>
      <c r="M2270" s="177">
        <v>0.0</v>
      </c>
      <c r="N2270" s="178">
        <v>0.0</v>
      </c>
      <c r="O2270" s="163"/>
      <c r="P2270" s="163"/>
      <c r="Q2270" s="163"/>
      <c r="R2270" s="163"/>
      <c r="S2270" s="163"/>
      <c r="T2270" s="163"/>
    </row>
    <row r="2271" ht="18.75" hidden="1" customHeight="1">
      <c r="A2271" s="180">
        <v>45842.0</v>
      </c>
      <c r="B2271" s="171">
        <v>7593.0</v>
      </c>
      <c r="C2271" s="171" t="s">
        <v>4138</v>
      </c>
      <c r="D2271" s="171"/>
      <c r="E2271" s="171" t="s">
        <v>20634</v>
      </c>
      <c r="F2271" s="171"/>
      <c r="G2271" s="171"/>
      <c r="H2271" s="172"/>
      <c r="I2271" s="173">
        <v>2860.0</v>
      </c>
      <c r="J2271" s="174">
        <v>60.0</v>
      </c>
      <c r="K2271" s="179">
        <v>0.0</v>
      </c>
      <c r="L2271" s="178">
        <v>60.0</v>
      </c>
      <c r="M2271" s="177">
        <v>0.0</v>
      </c>
      <c r="N2271" s="178">
        <v>0.0</v>
      </c>
      <c r="O2271" s="163"/>
      <c r="P2271" s="163"/>
      <c r="Q2271" s="163"/>
      <c r="R2271" s="163"/>
      <c r="S2271" s="163"/>
      <c r="T2271" s="163"/>
    </row>
    <row r="2272" ht="18.75" hidden="1" customHeight="1">
      <c r="A2272" s="170">
        <v>45842.0</v>
      </c>
      <c r="B2272" s="171">
        <v>16360.0</v>
      </c>
      <c r="C2272" s="171" t="s">
        <v>20760</v>
      </c>
      <c r="D2272" s="171" t="s">
        <v>20659</v>
      </c>
      <c r="E2272" s="171">
        <v>8.0</v>
      </c>
      <c r="F2272" s="171" t="s">
        <v>20743</v>
      </c>
      <c r="G2272" s="171" t="s">
        <v>4414</v>
      </c>
      <c r="H2272" s="172" t="s">
        <v>20635</v>
      </c>
      <c r="I2272" s="173">
        <v>10840.0</v>
      </c>
      <c r="J2272" s="174">
        <v>10840.0</v>
      </c>
      <c r="K2272" s="179">
        <v>10840.0</v>
      </c>
      <c r="L2272" s="178"/>
      <c r="M2272" s="177"/>
      <c r="N2272" s="178"/>
      <c r="O2272" s="163"/>
      <c r="P2272" s="163"/>
      <c r="Q2272" s="163"/>
      <c r="R2272" s="163"/>
      <c r="S2272" s="163"/>
      <c r="T2272" s="163"/>
    </row>
    <row r="2273" ht="18.75" hidden="1" customHeight="1">
      <c r="A2273" s="170">
        <v>45842.0</v>
      </c>
      <c r="B2273" s="171">
        <v>16361.0</v>
      </c>
      <c r="C2273" s="171" t="s">
        <v>21936</v>
      </c>
      <c r="D2273" s="171" t="s">
        <v>20673</v>
      </c>
      <c r="E2273" s="171">
        <v>4.0</v>
      </c>
      <c r="F2273" s="171"/>
      <c r="G2273" s="171" t="s">
        <v>5818</v>
      </c>
      <c r="H2273" s="172" t="s">
        <v>20635</v>
      </c>
      <c r="I2273" s="173">
        <v>10860.0</v>
      </c>
      <c r="J2273" s="174">
        <v>1300.0</v>
      </c>
      <c r="K2273" s="179">
        <v>1300.0</v>
      </c>
      <c r="L2273" s="178"/>
      <c r="M2273" s="177"/>
      <c r="N2273" s="178"/>
      <c r="O2273" s="163"/>
      <c r="P2273" s="163"/>
      <c r="Q2273" s="163"/>
      <c r="R2273" s="163"/>
      <c r="S2273" s="163"/>
      <c r="T2273" s="163"/>
    </row>
    <row r="2274" ht="18.75" hidden="1" customHeight="1">
      <c r="A2274" s="170">
        <v>45842.0</v>
      </c>
      <c r="B2274" s="171">
        <v>16362.0</v>
      </c>
      <c r="C2274" s="171" t="s">
        <v>4082</v>
      </c>
      <c r="D2274" s="171" t="s">
        <v>20673</v>
      </c>
      <c r="E2274" s="171">
        <v>14.0</v>
      </c>
      <c r="F2274" s="171" t="s">
        <v>21370</v>
      </c>
      <c r="G2274" s="171" t="s">
        <v>4109</v>
      </c>
      <c r="H2274" s="172" t="s">
        <v>20635</v>
      </c>
      <c r="I2274" s="173">
        <v>13740.0</v>
      </c>
      <c r="J2274" s="174">
        <v>3880.0</v>
      </c>
      <c r="K2274" s="179">
        <v>3880.0</v>
      </c>
      <c r="L2274" s="178"/>
      <c r="M2274" s="177"/>
      <c r="N2274" s="178"/>
      <c r="O2274" s="163"/>
      <c r="P2274" s="163"/>
      <c r="Q2274" s="163"/>
      <c r="R2274" s="163"/>
      <c r="S2274" s="163"/>
      <c r="T2274" s="163"/>
    </row>
    <row r="2275" ht="18.75" hidden="1" customHeight="1">
      <c r="A2275" s="182">
        <v>45842.02911186343</v>
      </c>
      <c r="B2275" s="171">
        <v>7585.0</v>
      </c>
      <c r="C2275" s="171" t="s">
        <v>5233</v>
      </c>
      <c r="D2275" s="171"/>
      <c r="E2275" s="171" t="s">
        <v>20634</v>
      </c>
      <c r="F2275" s="171"/>
      <c r="G2275" s="171" t="s">
        <v>21937</v>
      </c>
      <c r="H2275" s="172" t="s">
        <v>21937</v>
      </c>
      <c r="I2275" s="173">
        <v>13120.0</v>
      </c>
      <c r="J2275" s="174">
        <v>1940.0</v>
      </c>
      <c r="K2275" s="179">
        <v>0.0</v>
      </c>
      <c r="L2275" s="178">
        <v>0.0</v>
      </c>
      <c r="M2275" s="177">
        <v>0.0</v>
      </c>
      <c r="N2275" s="178">
        <v>0.0</v>
      </c>
      <c r="O2275" s="163"/>
      <c r="P2275" s="163"/>
      <c r="Q2275" s="163"/>
      <c r="R2275" s="163"/>
      <c r="S2275" s="163"/>
      <c r="T2275" s="163"/>
    </row>
    <row r="2276" ht="18.75" hidden="1" customHeight="1">
      <c r="A2276" s="170">
        <v>45845.0</v>
      </c>
      <c r="B2276" s="171">
        <v>16363.0</v>
      </c>
      <c r="C2276" s="171" t="s">
        <v>6611</v>
      </c>
      <c r="D2276" s="171" t="s">
        <v>20673</v>
      </c>
      <c r="E2276" s="171">
        <v>8.0</v>
      </c>
      <c r="F2276" s="171" t="s">
        <v>20842</v>
      </c>
      <c r="G2276" s="171" t="s">
        <v>4481</v>
      </c>
      <c r="H2276" s="172" t="s">
        <v>20635</v>
      </c>
      <c r="I2276" s="173">
        <v>15400.0</v>
      </c>
      <c r="J2276" s="174">
        <v>5560.0</v>
      </c>
      <c r="K2276" s="179">
        <v>5560.0</v>
      </c>
      <c r="L2276" s="178"/>
      <c r="M2276" s="177"/>
      <c r="N2276" s="178"/>
      <c r="O2276" s="163"/>
      <c r="P2276" s="163"/>
      <c r="Q2276" s="163"/>
      <c r="R2276" s="163"/>
      <c r="S2276" s="163"/>
      <c r="T2276" s="163"/>
    </row>
    <row r="2277" ht="18.75" hidden="1" customHeight="1">
      <c r="A2277" s="170">
        <v>45845.0</v>
      </c>
      <c r="B2277" s="171">
        <v>16364.0</v>
      </c>
      <c r="C2277" s="171" t="s">
        <v>20751</v>
      </c>
      <c r="D2277" s="171" t="s">
        <v>20673</v>
      </c>
      <c r="E2277" s="171">
        <v>8.0</v>
      </c>
      <c r="F2277" s="171" t="s">
        <v>21551</v>
      </c>
      <c r="G2277" s="171" t="s">
        <v>21938</v>
      </c>
      <c r="H2277" s="172" t="s">
        <v>20635</v>
      </c>
      <c r="I2277" s="173">
        <v>10760.0</v>
      </c>
      <c r="J2277" s="174">
        <v>920.0</v>
      </c>
      <c r="K2277" s="179">
        <v>920.0</v>
      </c>
      <c r="L2277" s="178"/>
      <c r="M2277" s="177"/>
      <c r="N2277" s="178"/>
      <c r="O2277" s="163"/>
      <c r="P2277" s="163"/>
      <c r="Q2277" s="163"/>
      <c r="R2277" s="163"/>
      <c r="S2277" s="163"/>
      <c r="T2277" s="163"/>
    </row>
    <row r="2278" ht="18.75" hidden="1" customHeight="1">
      <c r="A2278" s="170">
        <v>45845.0</v>
      </c>
      <c r="B2278" s="171">
        <v>16365.0</v>
      </c>
      <c r="C2278" s="171" t="s">
        <v>20736</v>
      </c>
      <c r="D2278" s="171" t="s">
        <v>20673</v>
      </c>
      <c r="E2278" s="171">
        <v>8.0</v>
      </c>
      <c r="F2278" s="171" t="s">
        <v>20710</v>
      </c>
      <c r="G2278" s="171" t="s">
        <v>4548</v>
      </c>
      <c r="H2278" s="172" t="s">
        <v>20635</v>
      </c>
      <c r="I2278" s="173">
        <v>13400.0</v>
      </c>
      <c r="J2278" s="174">
        <v>3560.0</v>
      </c>
      <c r="K2278" s="179">
        <v>3560.0</v>
      </c>
      <c r="L2278" s="178"/>
      <c r="M2278" s="177"/>
      <c r="N2278" s="178"/>
      <c r="O2278" s="163"/>
      <c r="P2278" s="163"/>
      <c r="Q2278" s="163"/>
      <c r="R2278" s="163"/>
      <c r="S2278" s="163"/>
      <c r="T2278" s="163"/>
    </row>
    <row r="2279" ht="18.75" hidden="1" customHeight="1">
      <c r="A2279" s="180">
        <v>45845.0</v>
      </c>
      <c r="B2279" s="171">
        <v>7595.0</v>
      </c>
      <c r="C2279" s="171" t="s">
        <v>5233</v>
      </c>
      <c r="D2279" s="171"/>
      <c r="E2279" s="171" t="s">
        <v>20634</v>
      </c>
      <c r="F2279" s="171"/>
      <c r="G2279" s="171" t="s">
        <v>21939</v>
      </c>
      <c r="H2279" s="172" t="s">
        <v>21939</v>
      </c>
      <c r="I2279" s="173">
        <v>12420.0</v>
      </c>
      <c r="J2279" s="174">
        <v>2140.0</v>
      </c>
      <c r="K2279" s="179">
        <v>0.0</v>
      </c>
      <c r="L2279" s="178">
        <v>0.0</v>
      </c>
      <c r="M2279" s="177">
        <v>0.0</v>
      </c>
      <c r="N2279" s="178">
        <v>0.0</v>
      </c>
      <c r="O2279" s="163"/>
      <c r="P2279" s="163"/>
      <c r="Q2279" s="163"/>
      <c r="R2279" s="163"/>
      <c r="S2279" s="163"/>
      <c r="T2279" s="163"/>
    </row>
    <row r="2280" ht="18.75" hidden="1" customHeight="1">
      <c r="A2280" s="180">
        <v>45845.0</v>
      </c>
      <c r="B2280" s="171">
        <v>7596.0</v>
      </c>
      <c r="C2280" s="171" t="s">
        <v>6178</v>
      </c>
      <c r="D2280" s="171"/>
      <c r="E2280" s="171" t="s">
        <v>20634</v>
      </c>
      <c r="F2280" s="171"/>
      <c r="G2280" s="171"/>
      <c r="H2280" s="172"/>
      <c r="I2280" s="173">
        <v>3280.0</v>
      </c>
      <c r="J2280" s="174">
        <v>420.0</v>
      </c>
      <c r="K2280" s="179">
        <v>126.0</v>
      </c>
      <c r="L2280" s="178">
        <v>0.0</v>
      </c>
      <c r="M2280" s="177">
        <v>294.0</v>
      </c>
      <c r="N2280" s="178">
        <v>0.0</v>
      </c>
      <c r="O2280" s="163"/>
      <c r="P2280" s="163"/>
      <c r="Q2280" s="163"/>
      <c r="R2280" s="163"/>
      <c r="S2280" s="163"/>
      <c r="T2280" s="163"/>
    </row>
    <row r="2281" ht="18.75" hidden="1" customHeight="1">
      <c r="A2281" s="180">
        <v>45845.0</v>
      </c>
      <c r="B2281" s="171">
        <v>7597.0</v>
      </c>
      <c r="C2281" s="171" t="s">
        <v>4017</v>
      </c>
      <c r="D2281" s="171"/>
      <c r="E2281" s="171" t="s">
        <v>20634</v>
      </c>
      <c r="F2281" s="171"/>
      <c r="G2281" s="171" t="s">
        <v>4500</v>
      </c>
      <c r="H2281" s="172" t="s">
        <v>4500</v>
      </c>
      <c r="I2281" s="173">
        <v>5280.0</v>
      </c>
      <c r="J2281" s="174">
        <v>1580.0</v>
      </c>
      <c r="K2281" s="179">
        <v>0.0</v>
      </c>
      <c r="L2281" s="178">
        <v>0.0</v>
      </c>
      <c r="M2281" s="177">
        <v>0.0</v>
      </c>
      <c r="N2281" s="178">
        <v>1580.0</v>
      </c>
      <c r="O2281" s="163"/>
      <c r="P2281" s="163"/>
      <c r="Q2281" s="163"/>
      <c r="R2281" s="163"/>
      <c r="S2281" s="163"/>
      <c r="T2281" s="163"/>
    </row>
    <row r="2282" ht="18.75" hidden="1" customHeight="1">
      <c r="A2282" s="180">
        <v>45845.0</v>
      </c>
      <c r="B2282" s="171">
        <v>7598.0</v>
      </c>
      <c r="C2282" s="171" t="s">
        <v>4065</v>
      </c>
      <c r="D2282" s="171"/>
      <c r="E2282" s="171" t="s">
        <v>20634</v>
      </c>
      <c r="F2282" s="171"/>
      <c r="G2282" s="171"/>
      <c r="H2282" s="172"/>
      <c r="I2282" s="173">
        <v>4560.0</v>
      </c>
      <c r="J2282" s="174">
        <v>1780.0</v>
      </c>
      <c r="K2282" s="179">
        <v>0.0</v>
      </c>
      <c r="L2282" s="178">
        <v>0.0</v>
      </c>
      <c r="M2282" s="177">
        <v>0.0</v>
      </c>
      <c r="N2282" s="178">
        <v>1780.0</v>
      </c>
      <c r="O2282" s="163"/>
      <c r="P2282" s="163"/>
      <c r="Q2282" s="163"/>
      <c r="R2282" s="163"/>
      <c r="S2282" s="163"/>
      <c r="T2282" s="163"/>
    </row>
    <row r="2283" ht="18.75" hidden="1" customHeight="1">
      <c r="A2283" s="170">
        <v>45845.0</v>
      </c>
      <c r="B2283" s="171">
        <v>16366.0</v>
      </c>
      <c r="C2283" s="171" t="s">
        <v>21940</v>
      </c>
      <c r="D2283" s="171" t="s">
        <v>20687</v>
      </c>
      <c r="E2283" s="171">
        <v>8.0</v>
      </c>
      <c r="F2283" s="171" t="s">
        <v>20688</v>
      </c>
      <c r="G2283" s="171" t="s">
        <v>4679</v>
      </c>
      <c r="H2283" s="172" t="s">
        <v>20635</v>
      </c>
      <c r="I2283" s="173">
        <v>14300.0</v>
      </c>
      <c r="J2283" s="174">
        <v>4280.0</v>
      </c>
      <c r="K2283" s="179">
        <v>4280.0</v>
      </c>
      <c r="L2283" s="178"/>
      <c r="M2283" s="177"/>
      <c r="N2283" s="178"/>
      <c r="O2283" s="163"/>
      <c r="P2283" s="163"/>
      <c r="Q2283" s="163"/>
      <c r="R2283" s="163"/>
      <c r="S2283" s="163"/>
      <c r="T2283" s="163"/>
    </row>
    <row r="2284" ht="18.75" hidden="1" customHeight="1">
      <c r="A2284" s="180">
        <v>45845.0</v>
      </c>
      <c r="B2284" s="171">
        <v>7599.0</v>
      </c>
      <c r="C2284" s="171" t="s">
        <v>4017</v>
      </c>
      <c r="D2284" s="171"/>
      <c r="E2284" s="171" t="s">
        <v>20634</v>
      </c>
      <c r="F2284" s="171"/>
      <c r="G2284" s="171" t="s">
        <v>4500</v>
      </c>
      <c r="H2284" s="172" t="s">
        <v>4500</v>
      </c>
      <c r="I2284" s="173">
        <v>4300.0</v>
      </c>
      <c r="J2284" s="174">
        <v>740.0</v>
      </c>
      <c r="K2284" s="179">
        <v>0.0</v>
      </c>
      <c r="L2284" s="178">
        <v>0.0</v>
      </c>
      <c r="M2284" s="177">
        <v>740.0</v>
      </c>
      <c r="N2284" s="178">
        <v>0.0</v>
      </c>
      <c r="O2284" s="163"/>
      <c r="P2284" s="163"/>
      <c r="Q2284" s="163"/>
      <c r="R2284" s="163"/>
      <c r="S2284" s="163"/>
      <c r="T2284" s="163"/>
    </row>
    <row r="2285" ht="18.75" hidden="1" customHeight="1">
      <c r="A2285" s="170">
        <v>45845.0</v>
      </c>
      <c r="B2285" s="171">
        <v>16367.0</v>
      </c>
      <c r="C2285" s="171" t="s">
        <v>4671</v>
      </c>
      <c r="D2285" s="171" t="s">
        <v>20673</v>
      </c>
      <c r="E2285" s="171">
        <v>8.0</v>
      </c>
      <c r="F2285" s="171" t="s">
        <v>20686</v>
      </c>
      <c r="G2285" s="171" t="s">
        <v>4806</v>
      </c>
      <c r="H2285" s="172" t="s">
        <v>20635</v>
      </c>
      <c r="I2285" s="173">
        <v>11110.0</v>
      </c>
      <c r="J2285" s="174">
        <v>1270.0</v>
      </c>
      <c r="K2285" s="179">
        <v>1270.0</v>
      </c>
      <c r="L2285" s="178"/>
      <c r="M2285" s="177"/>
      <c r="N2285" s="178"/>
      <c r="O2285" s="163"/>
      <c r="P2285" s="163"/>
      <c r="Q2285" s="163"/>
      <c r="R2285" s="163"/>
      <c r="S2285" s="163"/>
      <c r="T2285" s="163"/>
    </row>
    <row r="2286" ht="18.75" hidden="1" customHeight="1">
      <c r="A2286" s="170">
        <v>45845.0</v>
      </c>
      <c r="B2286" s="171">
        <v>16368.0</v>
      </c>
      <c r="C2286" s="171" t="s">
        <v>4444</v>
      </c>
      <c r="D2286" s="171" t="s">
        <v>20687</v>
      </c>
      <c r="E2286" s="171">
        <v>12.0</v>
      </c>
      <c r="F2286" s="171" t="s">
        <v>20744</v>
      </c>
      <c r="G2286" s="171" t="s">
        <v>4820</v>
      </c>
      <c r="H2286" s="172" t="s">
        <v>20635</v>
      </c>
      <c r="I2286" s="173">
        <v>11540.0</v>
      </c>
      <c r="J2286" s="174">
        <v>1500.0</v>
      </c>
      <c r="K2286" s="179">
        <v>1500.0</v>
      </c>
      <c r="L2286" s="178"/>
      <c r="M2286" s="177"/>
      <c r="N2286" s="178"/>
      <c r="O2286" s="163"/>
      <c r="P2286" s="163"/>
      <c r="Q2286" s="163"/>
      <c r="R2286" s="163"/>
      <c r="S2286" s="163"/>
      <c r="T2286" s="163"/>
    </row>
    <row r="2287" ht="18.75" hidden="1" customHeight="1">
      <c r="A2287" s="170">
        <v>45845.0</v>
      </c>
      <c r="B2287" s="171">
        <v>16369.0</v>
      </c>
      <c r="C2287" s="171" t="s">
        <v>150</v>
      </c>
      <c r="D2287" s="171" t="s">
        <v>20673</v>
      </c>
      <c r="E2287" s="171">
        <v>8.0</v>
      </c>
      <c r="F2287" s="171" t="s">
        <v>21476</v>
      </c>
      <c r="G2287" s="171" t="s">
        <v>21941</v>
      </c>
      <c r="H2287" s="172" t="s">
        <v>20635</v>
      </c>
      <c r="I2287" s="173">
        <v>11520.0</v>
      </c>
      <c r="J2287" s="174">
        <v>1680.0</v>
      </c>
      <c r="K2287" s="179">
        <v>1680.0</v>
      </c>
      <c r="L2287" s="178"/>
      <c r="M2287" s="177"/>
      <c r="N2287" s="178"/>
      <c r="O2287" s="163"/>
      <c r="P2287" s="163"/>
      <c r="Q2287" s="163"/>
      <c r="R2287" s="163"/>
      <c r="S2287" s="163"/>
      <c r="T2287" s="163"/>
    </row>
    <row r="2288" ht="18.75" hidden="1" customHeight="1">
      <c r="A2288" s="180">
        <v>45845.0</v>
      </c>
      <c r="B2288" s="171">
        <v>7600.0</v>
      </c>
      <c r="C2288" s="171" t="s">
        <v>4031</v>
      </c>
      <c r="D2288" s="171"/>
      <c r="E2288" s="171" t="s">
        <v>20634</v>
      </c>
      <c r="F2288" s="171"/>
      <c r="G2288" s="171" t="s">
        <v>20697</v>
      </c>
      <c r="H2288" s="172" t="s">
        <v>20697</v>
      </c>
      <c r="I2288" s="173">
        <v>2840.0</v>
      </c>
      <c r="J2288" s="174">
        <v>80.0</v>
      </c>
      <c r="K2288" s="179">
        <v>80.0</v>
      </c>
      <c r="L2288" s="178">
        <v>0.0</v>
      </c>
      <c r="M2288" s="177">
        <v>0.0</v>
      </c>
      <c r="N2288" s="178">
        <v>0.0</v>
      </c>
      <c r="O2288" s="163"/>
      <c r="P2288" s="163"/>
      <c r="Q2288" s="163"/>
      <c r="R2288" s="163"/>
      <c r="S2288" s="163"/>
      <c r="T2288" s="163"/>
    </row>
    <row r="2289" ht="18.75" hidden="1" customHeight="1">
      <c r="A2289" s="170">
        <v>45845.0</v>
      </c>
      <c r="B2289" s="171">
        <v>16370.0</v>
      </c>
      <c r="C2289" s="171" t="s">
        <v>21942</v>
      </c>
      <c r="D2289" s="171" t="s">
        <v>20687</v>
      </c>
      <c r="E2289" s="171">
        <v>8.0</v>
      </c>
      <c r="F2289" s="171" t="s">
        <v>20975</v>
      </c>
      <c r="G2289" s="171" t="s">
        <v>6031</v>
      </c>
      <c r="H2289" s="172" t="s">
        <v>20669</v>
      </c>
      <c r="I2289" s="173">
        <v>10740.0</v>
      </c>
      <c r="J2289" s="174">
        <v>720.0</v>
      </c>
      <c r="K2289" s="179"/>
      <c r="L2289" s="178">
        <v>720.0</v>
      </c>
      <c r="M2289" s="177"/>
      <c r="N2289" s="178"/>
      <c r="O2289" s="163"/>
      <c r="P2289" s="163"/>
      <c r="Q2289" s="163"/>
      <c r="R2289" s="163"/>
      <c r="S2289" s="163"/>
      <c r="T2289" s="163"/>
    </row>
    <row r="2290" ht="18.75" hidden="1" customHeight="1">
      <c r="A2290" s="180">
        <v>45845.0</v>
      </c>
      <c r="B2290" s="171">
        <v>7601.0</v>
      </c>
      <c r="C2290" s="171" t="s">
        <v>4138</v>
      </c>
      <c r="D2290" s="171"/>
      <c r="E2290" s="171" t="s">
        <v>20634</v>
      </c>
      <c r="F2290" s="171"/>
      <c r="G2290" s="171"/>
      <c r="H2290" s="172"/>
      <c r="I2290" s="173">
        <v>3420.0</v>
      </c>
      <c r="J2290" s="174">
        <v>40.0</v>
      </c>
      <c r="K2290" s="179">
        <v>0.0</v>
      </c>
      <c r="L2290" s="178">
        <v>40.0</v>
      </c>
      <c r="M2290" s="177">
        <v>0.0</v>
      </c>
      <c r="N2290" s="178">
        <v>0.0</v>
      </c>
      <c r="O2290" s="163"/>
      <c r="P2290" s="163"/>
      <c r="Q2290" s="163"/>
      <c r="R2290" s="163"/>
      <c r="S2290" s="163"/>
      <c r="T2290" s="163"/>
    </row>
    <row r="2291" ht="18.75" hidden="1" customHeight="1">
      <c r="A2291" s="170">
        <v>45845.0</v>
      </c>
      <c r="B2291" s="171">
        <v>16371.0</v>
      </c>
      <c r="C2291" s="171" t="s">
        <v>2851</v>
      </c>
      <c r="D2291" s="171" t="s">
        <v>20673</v>
      </c>
      <c r="E2291" s="171">
        <v>8.0</v>
      </c>
      <c r="F2291" s="171" t="s">
        <v>20968</v>
      </c>
      <c r="G2291" s="171" t="s">
        <v>4135</v>
      </c>
      <c r="H2291" s="172" t="s">
        <v>20635</v>
      </c>
      <c r="I2291" s="173">
        <v>11000.0</v>
      </c>
      <c r="J2291" s="174">
        <v>1160.0</v>
      </c>
      <c r="K2291" s="179">
        <v>1160.0</v>
      </c>
      <c r="L2291" s="178"/>
      <c r="M2291" s="177"/>
      <c r="N2291" s="178"/>
      <c r="O2291" s="163"/>
      <c r="P2291" s="163"/>
      <c r="Q2291" s="163"/>
      <c r="R2291" s="163"/>
      <c r="S2291" s="163"/>
      <c r="T2291" s="163"/>
    </row>
    <row r="2292" ht="18.75" hidden="1" customHeight="1">
      <c r="A2292" s="170">
        <v>45845.0</v>
      </c>
      <c r="B2292" s="171">
        <v>16372.0</v>
      </c>
      <c r="C2292" s="171" t="s">
        <v>20832</v>
      </c>
      <c r="D2292" s="171" t="s">
        <v>20687</v>
      </c>
      <c r="E2292" s="171">
        <v>8.0</v>
      </c>
      <c r="F2292" s="171" t="s">
        <v>21385</v>
      </c>
      <c r="G2292" s="171" t="s">
        <v>21885</v>
      </c>
      <c r="H2292" s="172" t="s">
        <v>20635</v>
      </c>
      <c r="I2292" s="173">
        <v>11840.0</v>
      </c>
      <c r="J2292" s="174">
        <v>1820.0</v>
      </c>
      <c r="K2292" s="179">
        <v>1820.0</v>
      </c>
      <c r="L2292" s="178"/>
      <c r="M2292" s="177"/>
      <c r="N2292" s="178"/>
      <c r="O2292" s="163"/>
      <c r="P2292" s="163"/>
      <c r="Q2292" s="163"/>
      <c r="R2292" s="163"/>
      <c r="S2292" s="163"/>
      <c r="T2292" s="163"/>
    </row>
    <row r="2293" ht="18.75" hidden="1" customHeight="1">
      <c r="A2293" s="180">
        <v>45845.0</v>
      </c>
      <c r="B2293" s="171">
        <v>7693.0</v>
      </c>
      <c r="C2293" s="171" t="s">
        <v>21943</v>
      </c>
      <c r="D2293" s="171"/>
      <c r="E2293" s="171" t="s">
        <v>20634</v>
      </c>
      <c r="F2293" s="171"/>
      <c r="G2293" s="171" t="s">
        <v>21944</v>
      </c>
      <c r="H2293" s="172" t="s">
        <v>21944</v>
      </c>
      <c r="I2293" s="173">
        <v>3020.0</v>
      </c>
      <c r="J2293" s="174">
        <v>300.0</v>
      </c>
      <c r="K2293" s="179">
        <v>0.0</v>
      </c>
      <c r="L2293" s="178">
        <v>300.0</v>
      </c>
      <c r="M2293" s="177">
        <v>0.0</v>
      </c>
      <c r="N2293" s="178">
        <v>0.0</v>
      </c>
      <c r="O2293" s="163"/>
      <c r="P2293" s="163"/>
      <c r="Q2293" s="163"/>
      <c r="R2293" s="163"/>
      <c r="S2293" s="163"/>
      <c r="T2293" s="163"/>
    </row>
    <row r="2294" ht="18.75" hidden="1" customHeight="1">
      <c r="A2294" s="180">
        <v>45845.0</v>
      </c>
      <c r="B2294" s="171">
        <v>7694.0</v>
      </c>
      <c r="C2294" s="171" t="s">
        <v>20674</v>
      </c>
      <c r="D2294" s="171"/>
      <c r="E2294" s="171" t="s">
        <v>20634</v>
      </c>
      <c r="F2294" s="171"/>
      <c r="G2294" s="171" t="s">
        <v>21945</v>
      </c>
      <c r="H2294" s="172" t="s">
        <v>21945</v>
      </c>
      <c r="I2294" s="173">
        <v>3660.0</v>
      </c>
      <c r="J2294" s="174">
        <v>940.0</v>
      </c>
      <c r="K2294" s="179">
        <v>0.0</v>
      </c>
      <c r="L2294" s="178">
        <v>940.0</v>
      </c>
      <c r="M2294" s="177">
        <v>0.0</v>
      </c>
      <c r="N2294" s="178">
        <v>0.0</v>
      </c>
      <c r="O2294" s="163"/>
      <c r="P2294" s="163"/>
      <c r="Q2294" s="163"/>
      <c r="R2294" s="163"/>
      <c r="S2294" s="163"/>
      <c r="T2294" s="163"/>
    </row>
    <row r="2295" ht="18.75" hidden="1" customHeight="1">
      <c r="A2295" s="182">
        <v>45845.02902502315</v>
      </c>
      <c r="B2295" s="171">
        <v>7594.0</v>
      </c>
      <c r="C2295" s="171" t="s">
        <v>4017</v>
      </c>
      <c r="D2295" s="171"/>
      <c r="E2295" s="171" t="s">
        <v>20634</v>
      </c>
      <c r="F2295" s="171"/>
      <c r="G2295" s="171" t="s">
        <v>4500</v>
      </c>
      <c r="H2295" s="172" t="s">
        <v>4500</v>
      </c>
      <c r="I2295" s="173">
        <v>3480.0</v>
      </c>
      <c r="J2295" s="174">
        <v>500.0</v>
      </c>
      <c r="K2295" s="179">
        <v>500.0</v>
      </c>
      <c r="L2295" s="178">
        <v>0.0</v>
      </c>
      <c r="M2295" s="177">
        <v>0.0</v>
      </c>
      <c r="N2295" s="178">
        <v>0.0</v>
      </c>
      <c r="O2295" s="163"/>
      <c r="P2295" s="163"/>
      <c r="Q2295" s="163"/>
      <c r="R2295" s="163"/>
      <c r="S2295" s="163"/>
      <c r="T2295" s="163"/>
    </row>
    <row r="2296" ht="18.75" hidden="1" customHeight="1">
      <c r="A2296" s="170">
        <v>45846.0</v>
      </c>
      <c r="B2296" s="171">
        <v>16373.0</v>
      </c>
      <c r="C2296" s="171" t="s">
        <v>21946</v>
      </c>
      <c r="D2296" s="171" t="s">
        <v>20687</v>
      </c>
      <c r="E2296" s="171">
        <v>16.0</v>
      </c>
      <c r="F2296" s="171" t="s">
        <v>20843</v>
      </c>
      <c r="G2296" s="171" t="s">
        <v>9692</v>
      </c>
      <c r="H2296" s="172" t="s">
        <v>20635</v>
      </c>
      <c r="I2296" s="173">
        <v>11860.0</v>
      </c>
      <c r="J2296" s="174">
        <v>1820.0</v>
      </c>
      <c r="K2296" s="179">
        <v>1820.0</v>
      </c>
      <c r="L2296" s="178"/>
      <c r="M2296" s="177"/>
      <c r="N2296" s="178"/>
      <c r="O2296" s="163"/>
      <c r="P2296" s="163"/>
      <c r="Q2296" s="163"/>
      <c r="R2296" s="163"/>
      <c r="S2296" s="163"/>
      <c r="T2296" s="163"/>
    </row>
    <row r="2297" ht="18.75" hidden="1" customHeight="1">
      <c r="A2297" s="180">
        <v>45846.0</v>
      </c>
      <c r="B2297" s="171">
        <v>7603.0</v>
      </c>
      <c r="C2297" s="171" t="s">
        <v>4138</v>
      </c>
      <c r="D2297" s="171"/>
      <c r="E2297" s="171" t="s">
        <v>20634</v>
      </c>
      <c r="F2297" s="171"/>
      <c r="G2297" s="171"/>
      <c r="H2297" s="172"/>
      <c r="I2297" s="173">
        <v>3080.0</v>
      </c>
      <c r="J2297" s="174">
        <v>80.0</v>
      </c>
      <c r="K2297" s="179">
        <v>0.0</v>
      </c>
      <c r="L2297" s="178">
        <v>80.0</v>
      </c>
      <c r="M2297" s="177">
        <v>0.0</v>
      </c>
      <c r="N2297" s="178">
        <v>0.0</v>
      </c>
      <c r="O2297" s="163"/>
      <c r="P2297" s="163"/>
      <c r="Q2297" s="163"/>
      <c r="R2297" s="163"/>
      <c r="S2297" s="163"/>
      <c r="T2297" s="163"/>
    </row>
    <row r="2298" ht="18.75" hidden="1" customHeight="1">
      <c r="A2298" s="180">
        <v>45846.0</v>
      </c>
      <c r="B2298" s="171">
        <v>7603.0</v>
      </c>
      <c r="C2298" s="171" t="s">
        <v>4138</v>
      </c>
      <c r="D2298" s="171"/>
      <c r="E2298" s="171" t="s">
        <v>20634</v>
      </c>
      <c r="F2298" s="171"/>
      <c r="G2298" s="171"/>
      <c r="H2298" s="172"/>
      <c r="I2298" s="173">
        <v>3080.0</v>
      </c>
      <c r="J2298" s="174">
        <v>80.0</v>
      </c>
      <c r="K2298" s="179">
        <v>0.0</v>
      </c>
      <c r="L2298" s="178">
        <v>80.0</v>
      </c>
      <c r="M2298" s="177">
        <v>0.0</v>
      </c>
      <c r="N2298" s="178">
        <v>0.0</v>
      </c>
      <c r="O2298" s="163"/>
      <c r="P2298" s="163"/>
      <c r="Q2298" s="163"/>
      <c r="R2298" s="163"/>
      <c r="S2298" s="163"/>
      <c r="T2298" s="163"/>
    </row>
    <row r="2299" ht="18.75" hidden="1" customHeight="1">
      <c r="A2299" s="180">
        <v>45846.0</v>
      </c>
      <c r="B2299" s="171">
        <v>7604.0</v>
      </c>
      <c r="C2299" s="171" t="s">
        <v>4129</v>
      </c>
      <c r="D2299" s="171"/>
      <c r="E2299" s="171" t="s">
        <v>20634</v>
      </c>
      <c r="F2299" s="171"/>
      <c r="G2299" s="171"/>
      <c r="H2299" s="172"/>
      <c r="I2299" s="173">
        <v>2640.0</v>
      </c>
      <c r="J2299" s="174">
        <v>120.0</v>
      </c>
      <c r="K2299" s="179">
        <v>120.0</v>
      </c>
      <c r="L2299" s="178">
        <v>0.0</v>
      </c>
      <c r="M2299" s="177">
        <v>0.0</v>
      </c>
      <c r="N2299" s="178">
        <v>0.0</v>
      </c>
      <c r="O2299" s="163"/>
      <c r="P2299" s="163"/>
      <c r="Q2299" s="163"/>
      <c r="R2299" s="163"/>
      <c r="S2299" s="163"/>
      <c r="T2299" s="163"/>
    </row>
    <row r="2300" ht="18.75" hidden="1" customHeight="1">
      <c r="A2300" s="170">
        <v>45846.0</v>
      </c>
      <c r="B2300" s="171">
        <v>16374.0</v>
      </c>
      <c r="C2300" s="171" t="s">
        <v>19446</v>
      </c>
      <c r="D2300" s="171" t="s">
        <v>20673</v>
      </c>
      <c r="E2300" s="171">
        <v>8.0</v>
      </c>
      <c r="F2300" s="171" t="s">
        <v>20847</v>
      </c>
      <c r="G2300" s="171" t="s">
        <v>5954</v>
      </c>
      <c r="H2300" s="172" t="s">
        <v>20635</v>
      </c>
      <c r="I2300" s="173">
        <v>15940.0</v>
      </c>
      <c r="J2300" s="174">
        <v>6100.0</v>
      </c>
      <c r="K2300" s="179">
        <v>6100.0</v>
      </c>
      <c r="L2300" s="178"/>
      <c r="M2300" s="177"/>
      <c r="N2300" s="178"/>
      <c r="O2300" s="163"/>
      <c r="P2300" s="163"/>
      <c r="Q2300" s="163"/>
      <c r="R2300" s="163"/>
      <c r="S2300" s="163"/>
      <c r="T2300" s="163"/>
    </row>
    <row r="2301" ht="18.75" hidden="1" customHeight="1">
      <c r="A2301" s="180">
        <v>45846.0</v>
      </c>
      <c r="B2301" s="171">
        <v>7605.0</v>
      </c>
      <c r="C2301" s="171" t="s">
        <v>5233</v>
      </c>
      <c r="D2301" s="171"/>
      <c r="E2301" s="171" t="s">
        <v>20634</v>
      </c>
      <c r="F2301" s="171"/>
      <c r="G2301" s="171" t="s">
        <v>21947</v>
      </c>
      <c r="H2301" s="172" t="s">
        <v>21947</v>
      </c>
      <c r="I2301" s="173">
        <v>12360.0</v>
      </c>
      <c r="J2301" s="174">
        <v>1820.0</v>
      </c>
      <c r="K2301" s="179">
        <v>0.0</v>
      </c>
      <c r="L2301" s="178">
        <v>0.0</v>
      </c>
      <c r="M2301" s="177">
        <v>0.0</v>
      </c>
      <c r="N2301" s="178">
        <v>0.0</v>
      </c>
      <c r="O2301" s="163"/>
      <c r="P2301" s="163"/>
      <c r="Q2301" s="163"/>
      <c r="R2301" s="163"/>
      <c r="S2301" s="163"/>
      <c r="T2301" s="163"/>
    </row>
    <row r="2302" ht="18.75" hidden="1" customHeight="1">
      <c r="A2302" s="170">
        <v>45846.0</v>
      </c>
      <c r="B2302" s="171">
        <v>16375.0</v>
      </c>
      <c r="C2302" s="171" t="s">
        <v>6611</v>
      </c>
      <c r="D2302" s="171" t="s">
        <v>5686</v>
      </c>
      <c r="E2302" s="171">
        <v>40.0</v>
      </c>
      <c r="F2302" s="171"/>
      <c r="G2302" s="171" t="s">
        <v>4481</v>
      </c>
      <c r="H2302" s="172" t="s">
        <v>20637</v>
      </c>
      <c r="I2302" s="173">
        <v>22040.0</v>
      </c>
      <c r="J2302" s="174">
        <v>22040.0</v>
      </c>
      <c r="K2302" s="179"/>
      <c r="L2302" s="178"/>
      <c r="M2302" s="177">
        <v>22040.0</v>
      </c>
      <c r="N2302" s="178"/>
      <c r="O2302" s="163"/>
      <c r="P2302" s="163"/>
      <c r="Q2302" s="163"/>
      <c r="R2302" s="163"/>
      <c r="S2302" s="163"/>
      <c r="T2302" s="163"/>
    </row>
    <row r="2303" ht="18.75" hidden="1" customHeight="1">
      <c r="A2303" s="170">
        <v>45846.0</v>
      </c>
      <c r="B2303" s="171">
        <v>16376.0</v>
      </c>
      <c r="C2303" s="171" t="s">
        <v>357</v>
      </c>
      <c r="D2303" s="171" t="s">
        <v>20673</v>
      </c>
      <c r="E2303" s="171">
        <v>8.0</v>
      </c>
      <c r="F2303" s="171" t="s">
        <v>21580</v>
      </c>
      <c r="G2303" s="171" t="s">
        <v>21948</v>
      </c>
      <c r="H2303" s="172" t="s">
        <v>20638</v>
      </c>
      <c r="I2303" s="173">
        <v>16780.0</v>
      </c>
      <c r="J2303" s="174">
        <v>6940.0</v>
      </c>
      <c r="K2303" s="179"/>
      <c r="L2303" s="178"/>
      <c r="M2303" s="177"/>
      <c r="N2303" s="178">
        <v>6940.0</v>
      </c>
      <c r="O2303" s="163"/>
      <c r="P2303" s="163"/>
      <c r="Q2303" s="163"/>
      <c r="R2303" s="163"/>
      <c r="S2303" s="163"/>
      <c r="T2303" s="163"/>
    </row>
    <row r="2304" ht="18.75" hidden="1" customHeight="1">
      <c r="A2304" s="180">
        <v>45846.0</v>
      </c>
      <c r="B2304" s="171">
        <v>7606.0</v>
      </c>
      <c r="C2304" s="171" t="s">
        <v>21949</v>
      </c>
      <c r="D2304" s="171"/>
      <c r="E2304" s="171" t="s">
        <v>20634</v>
      </c>
      <c r="F2304" s="171"/>
      <c r="G2304" s="171"/>
      <c r="H2304" s="172"/>
      <c r="I2304" s="173">
        <v>3780.0</v>
      </c>
      <c r="J2304" s="174">
        <v>1140.0</v>
      </c>
      <c r="K2304" s="179">
        <v>0.0</v>
      </c>
      <c r="L2304" s="178">
        <v>1140.0</v>
      </c>
      <c r="M2304" s="177">
        <v>0.0</v>
      </c>
      <c r="N2304" s="178">
        <v>0.0</v>
      </c>
      <c r="O2304" s="163"/>
      <c r="P2304" s="163"/>
      <c r="Q2304" s="163"/>
      <c r="R2304" s="163"/>
      <c r="S2304" s="163"/>
      <c r="T2304" s="163"/>
    </row>
    <row r="2305" ht="18.75" hidden="1" customHeight="1">
      <c r="A2305" s="180">
        <v>45846.0</v>
      </c>
      <c r="B2305" s="171">
        <v>7607.0</v>
      </c>
      <c r="C2305" s="171" t="s">
        <v>17454</v>
      </c>
      <c r="D2305" s="171"/>
      <c r="E2305" s="171" t="s">
        <v>20634</v>
      </c>
      <c r="F2305" s="171"/>
      <c r="G2305" s="171"/>
      <c r="H2305" s="172"/>
      <c r="I2305" s="173">
        <v>2900.0</v>
      </c>
      <c r="J2305" s="174">
        <v>400.0</v>
      </c>
      <c r="K2305" s="179">
        <v>80.0</v>
      </c>
      <c r="L2305" s="178">
        <v>0.0</v>
      </c>
      <c r="M2305" s="177">
        <v>320.0</v>
      </c>
      <c r="N2305" s="178">
        <v>0.0</v>
      </c>
      <c r="O2305" s="163"/>
      <c r="P2305" s="163"/>
      <c r="Q2305" s="163"/>
      <c r="R2305" s="163"/>
      <c r="S2305" s="163"/>
      <c r="T2305" s="163"/>
    </row>
    <row r="2306" ht="18.75" hidden="1" customHeight="1">
      <c r="A2306" s="180">
        <v>45846.0</v>
      </c>
      <c r="B2306" s="171">
        <v>7608.0</v>
      </c>
      <c r="C2306" s="171" t="s">
        <v>3991</v>
      </c>
      <c r="D2306" s="171"/>
      <c r="E2306" s="171" t="s">
        <v>20634</v>
      </c>
      <c r="F2306" s="171"/>
      <c r="G2306" s="171"/>
      <c r="H2306" s="172"/>
      <c r="I2306" s="173">
        <v>3320.0</v>
      </c>
      <c r="J2306" s="174">
        <v>440.0</v>
      </c>
      <c r="K2306" s="179">
        <v>0.0</v>
      </c>
      <c r="L2306" s="178">
        <v>440.0</v>
      </c>
      <c r="M2306" s="177">
        <v>0.0</v>
      </c>
      <c r="N2306" s="178">
        <v>0.0</v>
      </c>
      <c r="O2306" s="163"/>
      <c r="P2306" s="163"/>
      <c r="Q2306" s="163"/>
      <c r="R2306" s="163"/>
      <c r="S2306" s="163"/>
      <c r="T2306" s="163"/>
    </row>
    <row r="2307" ht="18.75" hidden="1" customHeight="1">
      <c r="A2307" s="180">
        <v>45846.0</v>
      </c>
      <c r="B2307" s="171">
        <v>7609.0</v>
      </c>
      <c r="C2307" s="171" t="s">
        <v>5233</v>
      </c>
      <c r="D2307" s="171"/>
      <c r="E2307" s="171" t="s">
        <v>20634</v>
      </c>
      <c r="F2307" s="171"/>
      <c r="G2307" s="171" t="s">
        <v>21950</v>
      </c>
      <c r="H2307" s="172" t="s">
        <v>21950</v>
      </c>
      <c r="I2307" s="173">
        <v>3540.0</v>
      </c>
      <c r="J2307" s="174">
        <v>800.0</v>
      </c>
      <c r="K2307" s="179">
        <v>0.0</v>
      </c>
      <c r="L2307" s="178">
        <v>0.0</v>
      </c>
      <c r="M2307" s="177">
        <v>0.0</v>
      </c>
      <c r="N2307" s="178">
        <v>0.0</v>
      </c>
      <c r="O2307" s="163"/>
      <c r="P2307" s="163"/>
      <c r="Q2307" s="163"/>
      <c r="R2307" s="163"/>
      <c r="S2307" s="163"/>
      <c r="T2307" s="163"/>
    </row>
    <row r="2308" ht="18.75" hidden="1" customHeight="1">
      <c r="A2308" s="170">
        <v>45846.0</v>
      </c>
      <c r="B2308" s="171">
        <v>16377.0</v>
      </c>
      <c r="C2308" s="171" t="s">
        <v>21886</v>
      </c>
      <c r="D2308" s="171" t="s">
        <v>5686</v>
      </c>
      <c r="E2308" s="171">
        <v>20.0</v>
      </c>
      <c r="F2308" s="171" t="s">
        <v>20771</v>
      </c>
      <c r="G2308" s="171" t="s">
        <v>4520</v>
      </c>
      <c r="H2308" s="172" t="s">
        <v>20635</v>
      </c>
      <c r="I2308" s="173">
        <v>18280.0</v>
      </c>
      <c r="J2308" s="174">
        <v>18280.0</v>
      </c>
      <c r="K2308" s="179">
        <v>18280.0</v>
      </c>
      <c r="L2308" s="178"/>
      <c r="M2308" s="177"/>
      <c r="N2308" s="178"/>
      <c r="O2308" s="163"/>
      <c r="P2308" s="163"/>
      <c r="Q2308" s="163"/>
      <c r="R2308" s="163"/>
      <c r="S2308" s="163"/>
      <c r="T2308" s="163"/>
    </row>
    <row r="2309" ht="18.75" hidden="1" customHeight="1">
      <c r="A2309" s="170">
        <v>45846.0</v>
      </c>
      <c r="B2309" s="171">
        <v>16378.0</v>
      </c>
      <c r="C2309" s="171" t="s">
        <v>21011</v>
      </c>
      <c r="D2309" s="171" t="s">
        <v>20687</v>
      </c>
      <c r="E2309" s="171">
        <v>8.0</v>
      </c>
      <c r="F2309" s="171" t="s">
        <v>20888</v>
      </c>
      <c r="G2309" s="171" t="s">
        <v>21951</v>
      </c>
      <c r="H2309" s="172" t="s">
        <v>20635</v>
      </c>
      <c r="I2309" s="173">
        <v>12300.0</v>
      </c>
      <c r="J2309" s="174">
        <v>2280.0</v>
      </c>
      <c r="K2309" s="179">
        <v>2280.0</v>
      </c>
      <c r="L2309" s="178"/>
      <c r="M2309" s="177"/>
      <c r="N2309" s="178"/>
      <c r="O2309" s="163"/>
      <c r="P2309" s="163"/>
      <c r="Q2309" s="163"/>
      <c r="R2309" s="163"/>
      <c r="S2309" s="163"/>
      <c r="T2309" s="163"/>
    </row>
    <row r="2310" ht="18.75" hidden="1" customHeight="1">
      <c r="A2310" s="170">
        <v>45846.0</v>
      </c>
      <c r="B2310" s="171">
        <v>16379.0</v>
      </c>
      <c r="C2310" s="171" t="s">
        <v>3108</v>
      </c>
      <c r="D2310" s="171" t="s">
        <v>20673</v>
      </c>
      <c r="E2310" s="171">
        <v>8.0</v>
      </c>
      <c r="F2310" s="171" t="s">
        <v>21357</v>
      </c>
      <c r="G2310" s="171" t="s">
        <v>4811</v>
      </c>
      <c r="H2310" s="172" t="s">
        <v>20635</v>
      </c>
      <c r="I2310" s="173">
        <v>11180.0</v>
      </c>
      <c r="J2310" s="174">
        <v>1340.0</v>
      </c>
      <c r="K2310" s="179">
        <v>1340.0</v>
      </c>
      <c r="L2310" s="178"/>
      <c r="M2310" s="177"/>
      <c r="N2310" s="178"/>
      <c r="O2310" s="163"/>
      <c r="P2310" s="163"/>
      <c r="Q2310" s="163"/>
      <c r="R2310" s="163"/>
      <c r="S2310" s="163"/>
      <c r="T2310" s="163"/>
    </row>
    <row r="2311" ht="18.75" hidden="1" customHeight="1">
      <c r="A2311" s="180">
        <v>45846.0</v>
      </c>
      <c r="B2311" s="171">
        <v>7610.0</v>
      </c>
      <c r="C2311" s="171" t="s">
        <v>2781</v>
      </c>
      <c r="D2311" s="171"/>
      <c r="E2311" s="171" t="s">
        <v>20634</v>
      </c>
      <c r="F2311" s="171"/>
      <c r="G2311" s="171"/>
      <c r="H2311" s="172"/>
      <c r="I2311" s="173">
        <v>3780.0</v>
      </c>
      <c r="J2311" s="174">
        <v>720.0</v>
      </c>
      <c r="K2311" s="179">
        <v>720.0</v>
      </c>
      <c r="L2311" s="178">
        <v>0.0</v>
      </c>
      <c r="M2311" s="177">
        <v>0.0</v>
      </c>
      <c r="N2311" s="178">
        <v>0.0</v>
      </c>
      <c r="O2311" s="163"/>
      <c r="P2311" s="163"/>
      <c r="Q2311" s="163"/>
      <c r="R2311" s="163"/>
      <c r="S2311" s="163"/>
      <c r="T2311" s="163"/>
    </row>
    <row r="2312" ht="18.75" hidden="1" customHeight="1">
      <c r="A2312" s="180">
        <v>45846.0</v>
      </c>
      <c r="B2312" s="171">
        <v>7611.0</v>
      </c>
      <c r="C2312" s="171" t="s">
        <v>4017</v>
      </c>
      <c r="D2312" s="171"/>
      <c r="E2312" s="171" t="s">
        <v>20634</v>
      </c>
      <c r="F2312" s="171"/>
      <c r="G2312" s="171"/>
      <c r="H2312" s="172"/>
      <c r="I2312" s="173">
        <v>4280.0</v>
      </c>
      <c r="J2312" s="174">
        <v>500.0</v>
      </c>
      <c r="K2312" s="179">
        <v>500.0</v>
      </c>
      <c r="L2312" s="178">
        <v>0.0</v>
      </c>
      <c r="M2312" s="177">
        <v>0.0</v>
      </c>
      <c r="N2312" s="178">
        <v>0.0</v>
      </c>
      <c r="O2312" s="163"/>
      <c r="P2312" s="163"/>
      <c r="Q2312" s="163"/>
      <c r="R2312" s="163"/>
      <c r="S2312" s="163"/>
      <c r="T2312" s="163"/>
    </row>
    <row r="2313" ht="18.75" hidden="1" customHeight="1">
      <c r="A2313" s="170">
        <v>45846.0</v>
      </c>
      <c r="B2313" s="171">
        <v>16381.0</v>
      </c>
      <c r="C2313" s="171" t="s">
        <v>21737</v>
      </c>
      <c r="D2313" s="171" t="s">
        <v>20673</v>
      </c>
      <c r="E2313" s="171">
        <v>8.0</v>
      </c>
      <c r="F2313" s="171" t="s">
        <v>21139</v>
      </c>
      <c r="G2313" s="171" t="s">
        <v>21683</v>
      </c>
      <c r="H2313" s="172" t="s">
        <v>20635</v>
      </c>
      <c r="I2313" s="173">
        <v>13480.0</v>
      </c>
      <c r="J2313" s="174">
        <v>3640.0</v>
      </c>
      <c r="K2313" s="179">
        <v>3640.0</v>
      </c>
      <c r="L2313" s="178"/>
      <c r="M2313" s="177"/>
      <c r="N2313" s="178"/>
      <c r="O2313" s="163"/>
      <c r="P2313" s="163"/>
      <c r="Q2313" s="163"/>
      <c r="R2313" s="163"/>
      <c r="S2313" s="163"/>
      <c r="T2313" s="163"/>
    </row>
    <row r="2314" ht="18.75" hidden="1" customHeight="1">
      <c r="A2314" s="170">
        <v>45846.0</v>
      </c>
      <c r="B2314" s="171">
        <v>16382.0</v>
      </c>
      <c r="C2314" s="171" t="s">
        <v>20740</v>
      </c>
      <c r="D2314" s="171" t="s">
        <v>20687</v>
      </c>
      <c r="E2314" s="171">
        <v>8.0</v>
      </c>
      <c r="F2314" s="171" t="s">
        <v>20761</v>
      </c>
      <c r="G2314" s="171" t="s">
        <v>5295</v>
      </c>
      <c r="H2314" s="172" t="s">
        <v>20635</v>
      </c>
      <c r="I2314" s="173">
        <v>14120.0</v>
      </c>
      <c r="J2314" s="174">
        <v>4100.0</v>
      </c>
      <c r="K2314" s="179">
        <v>4100.0</v>
      </c>
      <c r="L2314" s="178"/>
      <c r="M2314" s="177"/>
      <c r="N2314" s="178"/>
      <c r="O2314" s="163"/>
      <c r="P2314" s="163"/>
      <c r="Q2314" s="163"/>
      <c r="R2314" s="163"/>
      <c r="S2314" s="163"/>
      <c r="T2314" s="163"/>
    </row>
    <row r="2315" ht="18.75" hidden="1" customHeight="1">
      <c r="A2315" s="180">
        <v>45846.0</v>
      </c>
      <c r="B2315" s="171">
        <v>7612.0</v>
      </c>
      <c r="C2315" s="171" t="s">
        <v>3872</v>
      </c>
      <c r="D2315" s="171"/>
      <c r="E2315" s="171" t="s">
        <v>20634</v>
      </c>
      <c r="F2315" s="171"/>
      <c r="G2315" s="171"/>
      <c r="H2315" s="172"/>
      <c r="I2315" s="173">
        <v>4120.0</v>
      </c>
      <c r="J2315" s="174">
        <v>280.0</v>
      </c>
      <c r="K2315" s="179">
        <v>280.0</v>
      </c>
      <c r="L2315" s="178">
        <v>0.0</v>
      </c>
      <c r="M2315" s="177">
        <v>0.0</v>
      </c>
      <c r="N2315" s="178">
        <v>0.0</v>
      </c>
      <c r="O2315" s="163"/>
      <c r="P2315" s="163"/>
      <c r="Q2315" s="163"/>
      <c r="R2315" s="163"/>
      <c r="S2315" s="163"/>
      <c r="T2315" s="163"/>
    </row>
    <row r="2316" ht="18.75" hidden="1" customHeight="1">
      <c r="A2316" s="170">
        <v>45846.0</v>
      </c>
      <c r="B2316" s="171">
        <v>16383.0</v>
      </c>
      <c r="C2316" s="171" t="s">
        <v>20770</v>
      </c>
      <c r="D2316" s="171" t="s">
        <v>5686</v>
      </c>
      <c r="E2316" s="171">
        <v>20.0</v>
      </c>
      <c r="F2316" s="171" t="s">
        <v>20771</v>
      </c>
      <c r="G2316" s="171" t="s">
        <v>4504</v>
      </c>
      <c r="H2316" s="172" t="s">
        <v>20635</v>
      </c>
      <c r="I2316" s="173">
        <v>22300.0</v>
      </c>
      <c r="J2316" s="174">
        <v>22300.0</v>
      </c>
      <c r="K2316" s="179">
        <v>22300.0</v>
      </c>
      <c r="L2316" s="178"/>
      <c r="M2316" s="177"/>
      <c r="N2316" s="178"/>
      <c r="O2316" s="163"/>
      <c r="P2316" s="163"/>
      <c r="Q2316" s="163"/>
      <c r="R2316" s="163"/>
      <c r="S2316" s="163"/>
      <c r="T2316" s="163"/>
    </row>
    <row r="2317" ht="18.75" hidden="1" customHeight="1">
      <c r="A2317" s="170">
        <v>45846.0</v>
      </c>
      <c r="B2317" s="171">
        <v>16384.0</v>
      </c>
      <c r="C2317" s="171" t="s">
        <v>20892</v>
      </c>
      <c r="D2317" s="171" t="s">
        <v>20687</v>
      </c>
      <c r="E2317" s="171">
        <v>14.0</v>
      </c>
      <c r="F2317" s="171" t="s">
        <v>20793</v>
      </c>
      <c r="G2317" s="171" t="s">
        <v>4576</v>
      </c>
      <c r="H2317" s="172" t="s">
        <v>20635</v>
      </c>
      <c r="I2317" s="173">
        <v>11620.0</v>
      </c>
      <c r="J2317" s="174">
        <v>1580.0</v>
      </c>
      <c r="K2317" s="179">
        <v>1580.0</v>
      </c>
      <c r="L2317" s="178"/>
      <c r="M2317" s="177"/>
      <c r="N2317" s="178"/>
      <c r="O2317" s="163"/>
      <c r="P2317" s="163"/>
      <c r="Q2317" s="163"/>
      <c r="R2317" s="163"/>
      <c r="S2317" s="163"/>
      <c r="T2317" s="163"/>
    </row>
    <row r="2318" ht="18.75" hidden="1" customHeight="1">
      <c r="A2318" s="170">
        <v>45846.0</v>
      </c>
      <c r="B2318" s="171">
        <v>16385.0</v>
      </c>
      <c r="C2318" s="171" t="s">
        <v>265</v>
      </c>
      <c r="D2318" s="171" t="s">
        <v>20687</v>
      </c>
      <c r="E2318" s="171">
        <v>14.0</v>
      </c>
      <c r="F2318" s="171" t="s">
        <v>20793</v>
      </c>
      <c r="G2318" s="171" t="s">
        <v>4088</v>
      </c>
      <c r="H2318" s="172" t="s">
        <v>20635</v>
      </c>
      <c r="I2318" s="173">
        <v>14960.0</v>
      </c>
      <c r="J2318" s="174">
        <v>4920.0</v>
      </c>
      <c r="K2318" s="179">
        <v>4920.0</v>
      </c>
      <c r="L2318" s="178"/>
      <c r="M2318" s="177"/>
      <c r="N2318" s="178"/>
      <c r="O2318" s="163"/>
      <c r="P2318" s="163"/>
      <c r="Q2318" s="163"/>
      <c r="R2318" s="163"/>
      <c r="S2318" s="163"/>
      <c r="T2318" s="163"/>
    </row>
    <row r="2319" ht="18.75" hidden="1" customHeight="1">
      <c r="A2319" s="170">
        <v>45846.0</v>
      </c>
      <c r="B2319" s="171">
        <v>16386.0</v>
      </c>
      <c r="C2319" s="171" t="s">
        <v>18536</v>
      </c>
      <c r="D2319" s="171" t="s">
        <v>20673</v>
      </c>
      <c r="E2319" s="171">
        <v>8.0</v>
      </c>
      <c r="F2319" s="171" t="s">
        <v>20973</v>
      </c>
      <c r="G2319" s="171" t="s">
        <v>6561</v>
      </c>
      <c r="H2319" s="172" t="s">
        <v>20635</v>
      </c>
      <c r="I2319" s="173">
        <v>11920.0</v>
      </c>
      <c r="J2319" s="174">
        <v>2080.0</v>
      </c>
      <c r="K2319" s="179">
        <v>2080.0</v>
      </c>
      <c r="L2319" s="178"/>
      <c r="M2319" s="177"/>
      <c r="N2319" s="178"/>
      <c r="O2319" s="163"/>
      <c r="P2319" s="163"/>
      <c r="Q2319" s="163"/>
      <c r="R2319" s="163"/>
      <c r="S2319" s="163"/>
      <c r="T2319" s="163"/>
    </row>
    <row r="2320" ht="18.75" hidden="1" customHeight="1">
      <c r="A2320" s="180">
        <v>45846.0</v>
      </c>
      <c r="B2320" s="171">
        <v>7695.0</v>
      </c>
      <c r="C2320" s="171" t="s">
        <v>82</v>
      </c>
      <c r="D2320" s="171"/>
      <c r="E2320" s="171" t="s">
        <v>20634</v>
      </c>
      <c r="F2320" s="171"/>
      <c r="G2320" s="171" t="s">
        <v>20681</v>
      </c>
      <c r="H2320" s="172" t="s">
        <v>20681</v>
      </c>
      <c r="I2320" s="173">
        <v>3900.0</v>
      </c>
      <c r="J2320" s="174">
        <v>1180.0</v>
      </c>
      <c r="K2320" s="179">
        <v>1180.0</v>
      </c>
      <c r="L2320" s="178">
        <v>0.0</v>
      </c>
      <c r="M2320" s="177">
        <v>0.0</v>
      </c>
      <c r="N2320" s="178">
        <v>0.0</v>
      </c>
      <c r="O2320" s="163"/>
      <c r="P2320" s="163"/>
      <c r="Q2320" s="163"/>
      <c r="R2320" s="163"/>
      <c r="S2320" s="163"/>
      <c r="T2320" s="163"/>
    </row>
    <row r="2321" ht="18.75" hidden="1" customHeight="1">
      <c r="A2321" s="180">
        <v>45846.0</v>
      </c>
      <c r="B2321" s="171">
        <v>7696.0</v>
      </c>
      <c r="C2321" s="171" t="s">
        <v>82</v>
      </c>
      <c r="D2321" s="171"/>
      <c r="E2321" s="171" t="s">
        <v>20634</v>
      </c>
      <c r="F2321" s="171"/>
      <c r="G2321" s="171" t="s">
        <v>20681</v>
      </c>
      <c r="H2321" s="172" t="s">
        <v>20681</v>
      </c>
      <c r="I2321" s="173">
        <v>3980.0</v>
      </c>
      <c r="J2321" s="174">
        <v>1260.0</v>
      </c>
      <c r="K2321" s="179">
        <v>1260.0</v>
      </c>
      <c r="L2321" s="178">
        <v>0.0</v>
      </c>
      <c r="M2321" s="177">
        <v>0.0</v>
      </c>
      <c r="N2321" s="178">
        <v>0.0</v>
      </c>
      <c r="O2321" s="163"/>
      <c r="P2321" s="163"/>
      <c r="Q2321" s="163"/>
      <c r="R2321" s="163"/>
      <c r="S2321" s="163"/>
      <c r="T2321" s="163"/>
    </row>
    <row r="2322" ht="18.75" hidden="1" customHeight="1">
      <c r="A2322" s="180">
        <v>45846.0</v>
      </c>
      <c r="B2322" s="171">
        <v>7697.0</v>
      </c>
      <c r="C2322" s="171" t="s">
        <v>4585</v>
      </c>
      <c r="D2322" s="171"/>
      <c r="E2322" s="171" t="s">
        <v>20634</v>
      </c>
      <c r="F2322" s="171"/>
      <c r="G2322" s="171"/>
      <c r="H2322" s="172"/>
      <c r="I2322" s="173">
        <v>2740.0</v>
      </c>
      <c r="J2322" s="174">
        <v>160.0</v>
      </c>
      <c r="K2322" s="179">
        <v>0.0</v>
      </c>
      <c r="L2322" s="178">
        <v>160.0</v>
      </c>
      <c r="M2322" s="177">
        <v>0.0</v>
      </c>
      <c r="N2322" s="178">
        <v>0.0</v>
      </c>
      <c r="O2322" s="163"/>
      <c r="P2322" s="163"/>
      <c r="Q2322" s="163"/>
      <c r="R2322" s="163"/>
      <c r="S2322" s="163"/>
      <c r="T2322" s="163"/>
    </row>
    <row r="2323" ht="18.75" hidden="1" customHeight="1">
      <c r="A2323" s="182">
        <v>45846.02900363426</v>
      </c>
      <c r="B2323" s="171">
        <v>7602.0</v>
      </c>
      <c r="C2323" s="171" t="s">
        <v>4017</v>
      </c>
      <c r="D2323" s="171"/>
      <c r="E2323" s="171" t="s">
        <v>20634</v>
      </c>
      <c r="F2323" s="171"/>
      <c r="G2323" s="171" t="s">
        <v>4500</v>
      </c>
      <c r="H2323" s="172" t="s">
        <v>4500</v>
      </c>
      <c r="I2323" s="173">
        <v>4160.0</v>
      </c>
      <c r="J2323" s="174">
        <v>1200.0</v>
      </c>
      <c r="K2323" s="179">
        <v>1200.0</v>
      </c>
      <c r="L2323" s="178">
        <v>0.0</v>
      </c>
      <c r="M2323" s="177">
        <v>0.0</v>
      </c>
      <c r="N2323" s="178">
        <v>0.0</v>
      </c>
      <c r="O2323" s="163"/>
      <c r="P2323" s="163"/>
      <c r="Q2323" s="163"/>
      <c r="R2323" s="163"/>
      <c r="S2323" s="163"/>
      <c r="T2323" s="163"/>
    </row>
    <row r="2324" ht="18.75" hidden="1" customHeight="1">
      <c r="A2324" s="170">
        <v>45847.0</v>
      </c>
      <c r="B2324" s="171">
        <v>16387.0</v>
      </c>
      <c r="C2324" s="171" t="s">
        <v>4017</v>
      </c>
      <c r="D2324" s="171" t="s">
        <v>20687</v>
      </c>
      <c r="E2324" s="171">
        <v>8.0</v>
      </c>
      <c r="F2324" s="171" t="s">
        <v>20961</v>
      </c>
      <c r="G2324" s="171" t="s">
        <v>4500</v>
      </c>
      <c r="H2324" s="172" t="s">
        <v>20635</v>
      </c>
      <c r="I2324" s="173">
        <v>13480.0</v>
      </c>
      <c r="J2324" s="174">
        <v>3460.0</v>
      </c>
      <c r="K2324" s="179">
        <v>3460.0</v>
      </c>
      <c r="L2324" s="178"/>
      <c r="M2324" s="177"/>
      <c r="N2324" s="178"/>
      <c r="O2324" s="163"/>
      <c r="P2324" s="163"/>
      <c r="Q2324" s="163"/>
      <c r="R2324" s="163"/>
      <c r="S2324" s="163"/>
      <c r="T2324" s="163"/>
    </row>
    <row r="2325" ht="18.75" hidden="1" customHeight="1">
      <c r="A2325" s="170">
        <v>45847.0</v>
      </c>
      <c r="B2325" s="171">
        <v>16388.0</v>
      </c>
      <c r="C2325" s="171" t="s">
        <v>20874</v>
      </c>
      <c r="D2325" s="171" t="s">
        <v>20687</v>
      </c>
      <c r="E2325" s="171">
        <v>8.0</v>
      </c>
      <c r="F2325" s="171" t="s">
        <v>20790</v>
      </c>
      <c r="G2325" s="171" t="s">
        <v>4049</v>
      </c>
      <c r="H2325" s="172" t="s">
        <v>20635</v>
      </c>
      <c r="I2325" s="173">
        <v>10720.0</v>
      </c>
      <c r="J2325" s="174">
        <v>700.0</v>
      </c>
      <c r="K2325" s="179">
        <v>700.0</v>
      </c>
      <c r="L2325" s="178"/>
      <c r="M2325" s="177"/>
      <c r="N2325" s="178"/>
      <c r="O2325" s="163"/>
      <c r="P2325" s="163"/>
      <c r="Q2325" s="163"/>
      <c r="R2325" s="163"/>
      <c r="S2325" s="163"/>
      <c r="T2325" s="163"/>
    </row>
    <row r="2326" ht="18.75" hidden="1" customHeight="1">
      <c r="A2326" s="170">
        <v>45847.0</v>
      </c>
      <c r="B2326" s="171">
        <v>16389.0</v>
      </c>
      <c r="C2326" s="171" t="s">
        <v>4671</v>
      </c>
      <c r="D2326" s="171" t="s">
        <v>20673</v>
      </c>
      <c r="E2326" s="171" t="s">
        <v>177</v>
      </c>
      <c r="F2326" s="171" t="s">
        <v>21295</v>
      </c>
      <c r="G2326" s="171" t="s">
        <v>21952</v>
      </c>
      <c r="H2326" s="172" t="s">
        <v>20635</v>
      </c>
      <c r="I2326" s="173">
        <v>15240.0</v>
      </c>
      <c r="J2326" s="174">
        <v>5120.0</v>
      </c>
      <c r="K2326" s="179">
        <v>5120.0</v>
      </c>
      <c r="L2326" s="178"/>
      <c r="M2326" s="177"/>
      <c r="N2326" s="178"/>
      <c r="O2326" s="163"/>
      <c r="P2326" s="163"/>
      <c r="Q2326" s="163"/>
      <c r="R2326" s="163"/>
      <c r="S2326" s="163"/>
      <c r="T2326" s="163"/>
    </row>
    <row r="2327" ht="18.75" hidden="1" customHeight="1">
      <c r="A2327" s="170">
        <v>45847.0</v>
      </c>
      <c r="B2327" s="171">
        <v>16390.0</v>
      </c>
      <c r="C2327" s="171" t="s">
        <v>4454</v>
      </c>
      <c r="D2327" s="171" t="s">
        <v>20695</v>
      </c>
      <c r="E2327" s="171">
        <v>14.0</v>
      </c>
      <c r="F2327" s="171" t="s">
        <v>20778</v>
      </c>
      <c r="G2327" s="171" t="s">
        <v>21953</v>
      </c>
      <c r="H2327" s="172" t="s">
        <v>20635</v>
      </c>
      <c r="I2327" s="173">
        <v>12480.0</v>
      </c>
      <c r="J2327" s="174">
        <v>2760.0</v>
      </c>
      <c r="K2327" s="179">
        <v>2760.0</v>
      </c>
      <c r="L2327" s="178"/>
      <c r="M2327" s="177"/>
      <c r="N2327" s="178"/>
      <c r="O2327" s="163"/>
      <c r="P2327" s="163"/>
      <c r="Q2327" s="163"/>
      <c r="R2327" s="163"/>
      <c r="S2327" s="163"/>
      <c r="T2327" s="163"/>
    </row>
    <row r="2328" ht="18.75" hidden="1" customHeight="1">
      <c r="A2328" s="180">
        <v>45847.0</v>
      </c>
      <c r="B2328" s="171">
        <v>7614.0</v>
      </c>
      <c r="C2328" s="171" t="s">
        <v>4017</v>
      </c>
      <c r="D2328" s="171"/>
      <c r="E2328" s="171" t="s">
        <v>20634</v>
      </c>
      <c r="F2328" s="171"/>
      <c r="G2328" s="171" t="s">
        <v>4500</v>
      </c>
      <c r="H2328" s="172" t="s">
        <v>4500</v>
      </c>
      <c r="I2328" s="173">
        <v>4020.0</v>
      </c>
      <c r="J2328" s="174">
        <v>980.0</v>
      </c>
      <c r="K2328" s="179">
        <v>980.0</v>
      </c>
      <c r="L2328" s="178">
        <v>0.0</v>
      </c>
      <c r="M2328" s="177">
        <v>0.0</v>
      </c>
      <c r="N2328" s="178">
        <v>0.0</v>
      </c>
      <c r="O2328" s="163"/>
      <c r="P2328" s="163"/>
      <c r="Q2328" s="163"/>
      <c r="R2328" s="163"/>
      <c r="S2328" s="163"/>
      <c r="T2328" s="163"/>
    </row>
    <row r="2329" ht="18.75" hidden="1" customHeight="1">
      <c r="A2329" s="180">
        <v>45847.0</v>
      </c>
      <c r="B2329" s="171">
        <v>7615.0</v>
      </c>
      <c r="C2329" s="171" t="s">
        <v>5233</v>
      </c>
      <c r="D2329" s="171"/>
      <c r="E2329" s="171" t="s">
        <v>20634</v>
      </c>
      <c r="F2329" s="171"/>
      <c r="G2329" s="171" t="s">
        <v>21954</v>
      </c>
      <c r="H2329" s="172" t="s">
        <v>21954</v>
      </c>
      <c r="I2329" s="173">
        <v>3120.0</v>
      </c>
      <c r="J2329" s="174">
        <v>320.0</v>
      </c>
      <c r="K2329" s="179">
        <v>0.0</v>
      </c>
      <c r="L2329" s="178">
        <v>0.0</v>
      </c>
      <c r="M2329" s="177">
        <v>0.0</v>
      </c>
      <c r="N2329" s="178">
        <v>0.0</v>
      </c>
      <c r="O2329" s="163"/>
      <c r="P2329" s="163"/>
      <c r="Q2329" s="163"/>
      <c r="R2329" s="163"/>
      <c r="S2329" s="163"/>
      <c r="T2329" s="163"/>
    </row>
    <row r="2330" ht="18.75" hidden="1" customHeight="1">
      <c r="A2330" s="170">
        <v>45847.0</v>
      </c>
      <c r="B2330" s="171">
        <v>16391.0</v>
      </c>
      <c r="C2330" s="171" t="s">
        <v>21955</v>
      </c>
      <c r="D2330" s="171" t="s">
        <v>20673</v>
      </c>
      <c r="E2330" s="171">
        <v>8.0</v>
      </c>
      <c r="F2330" s="171" t="s">
        <v>20742</v>
      </c>
      <c r="G2330" s="171" t="s">
        <v>21956</v>
      </c>
      <c r="H2330" s="172" t="s">
        <v>20638</v>
      </c>
      <c r="I2330" s="173">
        <v>17000.0</v>
      </c>
      <c r="J2330" s="174">
        <v>7160.0</v>
      </c>
      <c r="K2330" s="179"/>
      <c r="L2330" s="178"/>
      <c r="M2330" s="177"/>
      <c r="N2330" s="177">
        <v>7160.0</v>
      </c>
      <c r="O2330" s="163"/>
      <c r="P2330" s="163"/>
      <c r="Q2330" s="163"/>
      <c r="R2330" s="163"/>
      <c r="S2330" s="163"/>
      <c r="T2330" s="163"/>
    </row>
    <row r="2331" ht="18.75" hidden="1" customHeight="1">
      <c r="A2331" s="170">
        <v>45847.0</v>
      </c>
      <c r="B2331" s="171">
        <v>16392.0</v>
      </c>
      <c r="C2331" s="171" t="s">
        <v>20950</v>
      </c>
      <c r="D2331" s="171" t="s">
        <v>20659</v>
      </c>
      <c r="E2331" s="171">
        <v>8.0</v>
      </c>
      <c r="F2331" s="171" t="s">
        <v>20701</v>
      </c>
      <c r="G2331" s="171" t="s">
        <v>4890</v>
      </c>
      <c r="H2331" s="172" t="s">
        <v>20635</v>
      </c>
      <c r="I2331" s="173">
        <v>11000.0</v>
      </c>
      <c r="J2331" s="174">
        <v>11000.0</v>
      </c>
      <c r="K2331" s="179">
        <v>11000.0</v>
      </c>
      <c r="L2331" s="178"/>
      <c r="M2331" s="177"/>
      <c r="N2331" s="178"/>
      <c r="O2331" s="163"/>
      <c r="P2331" s="163"/>
      <c r="Q2331" s="163"/>
      <c r="R2331" s="163"/>
      <c r="S2331" s="163"/>
      <c r="T2331" s="163"/>
    </row>
    <row r="2332" ht="18.75" hidden="1" customHeight="1">
      <c r="A2332" s="170">
        <v>45847.0</v>
      </c>
      <c r="B2332" s="171">
        <v>16393.0</v>
      </c>
      <c r="C2332" s="171" t="s">
        <v>21957</v>
      </c>
      <c r="D2332" s="171" t="s">
        <v>20659</v>
      </c>
      <c r="E2332" s="171">
        <v>4.0</v>
      </c>
      <c r="F2332" s="171" t="s">
        <v>20849</v>
      </c>
      <c r="G2332" s="171" t="s">
        <v>21958</v>
      </c>
      <c r="H2332" s="172" t="s">
        <v>20638</v>
      </c>
      <c r="I2332" s="173">
        <v>12700.0</v>
      </c>
      <c r="J2332" s="174">
        <v>12700.0</v>
      </c>
      <c r="K2332" s="179"/>
      <c r="L2332" s="178"/>
      <c r="M2332" s="177"/>
      <c r="N2332" s="177">
        <v>12700.0</v>
      </c>
      <c r="O2332" s="163"/>
      <c r="P2332" s="163"/>
      <c r="Q2332" s="163"/>
      <c r="R2332" s="163"/>
      <c r="S2332" s="163"/>
      <c r="T2332" s="163"/>
    </row>
    <row r="2333" ht="18.75" hidden="1" customHeight="1">
      <c r="A2333" s="170">
        <v>45847.0</v>
      </c>
      <c r="B2333" s="171">
        <v>16394.0</v>
      </c>
      <c r="C2333" s="171" t="s">
        <v>2876</v>
      </c>
      <c r="D2333" s="171" t="s">
        <v>20659</v>
      </c>
      <c r="E2333" s="171">
        <v>8.0</v>
      </c>
      <c r="F2333" s="171" t="s">
        <v>21411</v>
      </c>
      <c r="G2333" s="171" t="s">
        <v>4481</v>
      </c>
      <c r="H2333" s="172" t="s">
        <v>20635</v>
      </c>
      <c r="I2333" s="173">
        <v>15380.0</v>
      </c>
      <c r="J2333" s="174">
        <v>15380.0</v>
      </c>
      <c r="K2333" s="179">
        <v>15380.0</v>
      </c>
      <c r="L2333" s="178"/>
      <c r="M2333" s="177"/>
      <c r="N2333" s="178"/>
      <c r="O2333" s="163"/>
      <c r="P2333" s="163"/>
      <c r="Q2333" s="163"/>
      <c r="R2333" s="163"/>
      <c r="S2333" s="163"/>
      <c r="T2333" s="163"/>
    </row>
    <row r="2334" ht="18.75" hidden="1" customHeight="1">
      <c r="A2334" s="180">
        <v>45847.0</v>
      </c>
      <c r="B2334" s="171">
        <v>7616.0</v>
      </c>
      <c r="C2334" s="171" t="s">
        <v>20832</v>
      </c>
      <c r="D2334" s="171"/>
      <c r="E2334" s="171" t="s">
        <v>20634</v>
      </c>
      <c r="F2334" s="171"/>
      <c r="G2334" s="171"/>
      <c r="H2334" s="172"/>
      <c r="I2334" s="173">
        <v>4060.0</v>
      </c>
      <c r="J2334" s="174">
        <v>1040.0</v>
      </c>
      <c r="K2334" s="179">
        <v>0.0</v>
      </c>
      <c r="L2334" s="178">
        <v>0.0</v>
      </c>
      <c r="M2334" s="177">
        <v>0.0</v>
      </c>
      <c r="N2334" s="178">
        <v>1040.0</v>
      </c>
      <c r="O2334" s="163"/>
      <c r="P2334" s="163"/>
      <c r="Q2334" s="163"/>
      <c r="R2334" s="163"/>
      <c r="S2334" s="163"/>
      <c r="T2334" s="163"/>
    </row>
    <row r="2335" ht="18.75" hidden="1" customHeight="1">
      <c r="A2335" s="180">
        <v>45847.0</v>
      </c>
      <c r="B2335" s="171">
        <v>7617.0</v>
      </c>
      <c r="C2335" s="171" t="s">
        <v>2781</v>
      </c>
      <c r="D2335" s="171"/>
      <c r="E2335" s="171" t="s">
        <v>20634</v>
      </c>
      <c r="F2335" s="171"/>
      <c r="G2335" s="171"/>
      <c r="H2335" s="172"/>
      <c r="I2335" s="173">
        <v>4020.0</v>
      </c>
      <c r="J2335" s="174">
        <v>1180.0</v>
      </c>
      <c r="K2335" s="179">
        <v>1180.0</v>
      </c>
      <c r="L2335" s="178">
        <v>0.0</v>
      </c>
      <c r="M2335" s="177">
        <v>0.0</v>
      </c>
      <c r="N2335" s="178">
        <v>0.0</v>
      </c>
      <c r="O2335" s="163"/>
      <c r="P2335" s="163"/>
      <c r="Q2335" s="163"/>
      <c r="R2335" s="163"/>
      <c r="S2335" s="163"/>
      <c r="T2335" s="163"/>
    </row>
    <row r="2336" ht="18.75" hidden="1" customHeight="1">
      <c r="A2336" s="180">
        <v>45847.0</v>
      </c>
      <c r="B2336" s="171">
        <v>7618.0</v>
      </c>
      <c r="C2336" s="171" t="s">
        <v>5233</v>
      </c>
      <c r="D2336" s="171"/>
      <c r="E2336" s="171" t="s">
        <v>20634</v>
      </c>
      <c r="F2336" s="171"/>
      <c r="G2336" s="171" t="s">
        <v>21959</v>
      </c>
      <c r="H2336" s="172" t="s">
        <v>21959</v>
      </c>
      <c r="I2336" s="173">
        <v>3440.0</v>
      </c>
      <c r="J2336" s="174">
        <v>520.0</v>
      </c>
      <c r="K2336" s="179">
        <v>0.0</v>
      </c>
      <c r="L2336" s="178">
        <v>0.0</v>
      </c>
      <c r="M2336" s="177">
        <v>0.0</v>
      </c>
      <c r="N2336" s="178">
        <v>0.0</v>
      </c>
      <c r="O2336" s="163"/>
      <c r="P2336" s="163"/>
      <c r="Q2336" s="163"/>
      <c r="R2336" s="163"/>
      <c r="S2336" s="163"/>
      <c r="T2336" s="163"/>
    </row>
    <row r="2337" ht="18.75" hidden="1" customHeight="1">
      <c r="A2337" s="180">
        <v>45847.0</v>
      </c>
      <c r="B2337" s="171">
        <v>7619.0</v>
      </c>
      <c r="C2337" s="171" t="s">
        <v>2781</v>
      </c>
      <c r="D2337" s="171"/>
      <c r="E2337" s="171" t="s">
        <v>20634</v>
      </c>
      <c r="F2337" s="171"/>
      <c r="G2337" s="171"/>
      <c r="H2337" s="172"/>
      <c r="I2337" s="173">
        <v>3980.0</v>
      </c>
      <c r="J2337" s="174">
        <v>1140.0</v>
      </c>
      <c r="K2337" s="179">
        <v>1140.0</v>
      </c>
      <c r="L2337" s="178">
        <v>0.0</v>
      </c>
      <c r="M2337" s="177">
        <v>0.0</v>
      </c>
      <c r="N2337" s="178">
        <v>0.0</v>
      </c>
      <c r="O2337" s="163"/>
      <c r="P2337" s="163"/>
      <c r="Q2337" s="163"/>
      <c r="R2337" s="163"/>
      <c r="S2337" s="163"/>
      <c r="T2337" s="163"/>
    </row>
    <row r="2338" ht="18.75" hidden="1" customHeight="1">
      <c r="A2338" s="180">
        <v>45847.0</v>
      </c>
      <c r="B2338" s="171">
        <v>7620.0</v>
      </c>
      <c r="C2338" s="171" t="s">
        <v>2781</v>
      </c>
      <c r="D2338" s="171"/>
      <c r="E2338" s="171" t="s">
        <v>20634</v>
      </c>
      <c r="F2338" s="171"/>
      <c r="G2338" s="171" t="s">
        <v>20933</v>
      </c>
      <c r="H2338" s="172" t="s">
        <v>20933</v>
      </c>
      <c r="I2338" s="173">
        <v>4320.0</v>
      </c>
      <c r="J2338" s="174">
        <v>1480.0</v>
      </c>
      <c r="K2338" s="179">
        <v>1480.0</v>
      </c>
      <c r="L2338" s="178">
        <v>0.0</v>
      </c>
      <c r="M2338" s="177">
        <v>0.0</v>
      </c>
      <c r="N2338" s="178">
        <v>0.0</v>
      </c>
      <c r="O2338" s="163"/>
      <c r="P2338" s="163"/>
      <c r="Q2338" s="163"/>
      <c r="R2338" s="163"/>
      <c r="S2338" s="163"/>
      <c r="T2338" s="163"/>
    </row>
    <row r="2339" ht="18.75" hidden="1" customHeight="1">
      <c r="A2339" s="170">
        <v>45847.0</v>
      </c>
      <c r="B2339" s="171">
        <v>16397.0</v>
      </c>
      <c r="C2339" s="171" t="s">
        <v>21960</v>
      </c>
      <c r="D2339" s="171" t="s">
        <v>20659</v>
      </c>
      <c r="E2339" s="171">
        <v>14.0</v>
      </c>
      <c r="F2339" s="171" t="s">
        <v>21961</v>
      </c>
      <c r="G2339" s="171" t="s">
        <v>21962</v>
      </c>
      <c r="H2339" s="172" t="s">
        <v>20635</v>
      </c>
      <c r="I2339" s="173">
        <v>12800.0</v>
      </c>
      <c r="J2339" s="174">
        <v>12800.0</v>
      </c>
      <c r="K2339" s="179">
        <v>12800.0</v>
      </c>
      <c r="L2339" s="178"/>
      <c r="M2339" s="177"/>
      <c r="N2339" s="178"/>
      <c r="O2339" s="163"/>
      <c r="P2339" s="163"/>
      <c r="Q2339" s="163"/>
      <c r="R2339" s="163"/>
      <c r="S2339" s="163"/>
      <c r="T2339" s="163"/>
    </row>
    <row r="2340" ht="18.75" hidden="1" customHeight="1">
      <c r="A2340" s="170">
        <v>45847.0</v>
      </c>
      <c r="B2340" s="171">
        <v>16398.0</v>
      </c>
      <c r="C2340" s="171" t="s">
        <v>20716</v>
      </c>
      <c r="D2340" s="171" t="s">
        <v>20659</v>
      </c>
      <c r="E2340" s="171">
        <v>12.0</v>
      </c>
      <c r="F2340" s="171" t="s">
        <v>21033</v>
      </c>
      <c r="G2340" s="171" t="s">
        <v>4617</v>
      </c>
      <c r="H2340" s="172" t="s">
        <v>20635</v>
      </c>
      <c r="I2340" s="173">
        <v>11480.0</v>
      </c>
      <c r="J2340" s="174">
        <v>11480.0</v>
      </c>
      <c r="K2340" s="179">
        <v>11480.0</v>
      </c>
      <c r="L2340" s="178"/>
      <c r="M2340" s="177"/>
      <c r="N2340" s="178"/>
      <c r="O2340" s="163"/>
      <c r="P2340" s="163"/>
      <c r="Q2340" s="163"/>
      <c r="R2340" s="163"/>
      <c r="S2340" s="163"/>
      <c r="T2340" s="163"/>
    </row>
    <row r="2341" ht="18.75" hidden="1" customHeight="1">
      <c r="A2341" s="170">
        <v>45847.0</v>
      </c>
      <c r="B2341" s="171">
        <v>16399.0</v>
      </c>
      <c r="C2341" s="171" t="s">
        <v>21963</v>
      </c>
      <c r="D2341" s="171" t="s">
        <v>20687</v>
      </c>
      <c r="E2341" s="171">
        <v>8.0</v>
      </c>
      <c r="F2341" s="171" t="s">
        <v>21138</v>
      </c>
      <c r="G2341" s="171" t="s">
        <v>21964</v>
      </c>
      <c r="H2341" s="172" t="s">
        <v>20635</v>
      </c>
      <c r="I2341" s="173">
        <v>11660.0</v>
      </c>
      <c r="J2341" s="174">
        <v>1640.0</v>
      </c>
      <c r="K2341" s="179">
        <v>1640.0</v>
      </c>
      <c r="L2341" s="178"/>
      <c r="M2341" s="177"/>
      <c r="N2341" s="178"/>
      <c r="O2341" s="163"/>
      <c r="P2341" s="163"/>
      <c r="Q2341" s="163"/>
      <c r="R2341" s="163"/>
      <c r="S2341" s="163"/>
      <c r="T2341" s="163"/>
    </row>
    <row r="2342" ht="18.75" hidden="1" customHeight="1">
      <c r="A2342" s="180">
        <v>45847.0</v>
      </c>
      <c r="B2342" s="171">
        <v>7621.0</v>
      </c>
      <c r="C2342" s="171" t="s">
        <v>4457</v>
      </c>
      <c r="D2342" s="171"/>
      <c r="E2342" s="171" t="s">
        <v>20634</v>
      </c>
      <c r="F2342" s="171"/>
      <c r="G2342" s="171"/>
      <c r="H2342" s="172"/>
      <c r="I2342" s="173">
        <v>3220.0</v>
      </c>
      <c r="J2342" s="174">
        <v>120.0</v>
      </c>
      <c r="K2342" s="179">
        <v>120.0</v>
      </c>
      <c r="L2342" s="178">
        <v>0.0</v>
      </c>
      <c r="M2342" s="177">
        <v>0.0</v>
      </c>
      <c r="N2342" s="178">
        <v>0.0</v>
      </c>
      <c r="O2342" s="163"/>
      <c r="P2342" s="163"/>
      <c r="Q2342" s="163"/>
      <c r="R2342" s="163"/>
      <c r="S2342" s="163"/>
      <c r="T2342" s="163"/>
    </row>
    <row r="2343" ht="18.75" hidden="1" customHeight="1">
      <c r="A2343" s="170">
        <v>45847.0</v>
      </c>
      <c r="B2343" s="171">
        <v>16400.0</v>
      </c>
      <c r="C2343" s="171" t="s">
        <v>21965</v>
      </c>
      <c r="D2343" s="171" t="s">
        <v>20673</v>
      </c>
      <c r="E2343" s="171">
        <v>14.0</v>
      </c>
      <c r="F2343" s="171" t="s">
        <v>21143</v>
      </c>
      <c r="G2343" s="171" t="s">
        <v>21966</v>
      </c>
      <c r="H2343" s="172" t="s">
        <v>20635</v>
      </c>
      <c r="I2343" s="173">
        <v>11300.0</v>
      </c>
      <c r="J2343" s="174">
        <v>1440.0</v>
      </c>
      <c r="K2343" s="179">
        <v>1440.0</v>
      </c>
      <c r="L2343" s="178"/>
      <c r="M2343" s="177"/>
      <c r="N2343" s="178"/>
      <c r="O2343" s="163"/>
      <c r="P2343" s="163"/>
      <c r="Q2343" s="163"/>
      <c r="R2343" s="163"/>
      <c r="S2343" s="163"/>
      <c r="T2343" s="163"/>
    </row>
    <row r="2344" ht="18.75" hidden="1" customHeight="1">
      <c r="A2344" s="180">
        <v>45847.0</v>
      </c>
      <c r="B2344" s="171">
        <v>7622.0</v>
      </c>
      <c r="C2344" s="171" t="s">
        <v>2781</v>
      </c>
      <c r="D2344" s="171"/>
      <c r="E2344" s="171" t="s">
        <v>20634</v>
      </c>
      <c r="F2344" s="171"/>
      <c r="G2344" s="171"/>
      <c r="H2344" s="172"/>
      <c r="I2344" s="173">
        <v>4000.0</v>
      </c>
      <c r="J2344" s="174">
        <v>1160.0</v>
      </c>
      <c r="K2344" s="179">
        <v>1160.0</v>
      </c>
      <c r="L2344" s="178">
        <v>0.0</v>
      </c>
      <c r="M2344" s="177">
        <v>0.0</v>
      </c>
      <c r="N2344" s="178">
        <v>0.0</v>
      </c>
      <c r="O2344" s="163"/>
      <c r="P2344" s="163"/>
      <c r="Q2344" s="163"/>
      <c r="R2344" s="163"/>
      <c r="S2344" s="163"/>
      <c r="T2344" s="163"/>
    </row>
    <row r="2345" ht="18.75" hidden="1" customHeight="1">
      <c r="A2345" s="170">
        <v>45847.0</v>
      </c>
      <c r="B2345" s="171">
        <v>16401.0</v>
      </c>
      <c r="C2345" s="171" t="s">
        <v>20760</v>
      </c>
      <c r="D2345" s="171" t="s">
        <v>20673</v>
      </c>
      <c r="E2345" s="171">
        <v>8.0</v>
      </c>
      <c r="F2345" s="171" t="s">
        <v>21445</v>
      </c>
      <c r="G2345" s="171" t="s">
        <v>4181</v>
      </c>
      <c r="H2345" s="172" t="s">
        <v>20635</v>
      </c>
      <c r="I2345" s="173">
        <v>11620.0</v>
      </c>
      <c r="J2345" s="174">
        <v>1780.0</v>
      </c>
      <c r="K2345" s="179">
        <v>1780.0</v>
      </c>
      <c r="L2345" s="178"/>
      <c r="M2345" s="177"/>
      <c r="N2345" s="178"/>
      <c r="O2345" s="163"/>
      <c r="P2345" s="163"/>
      <c r="Q2345" s="163"/>
      <c r="R2345" s="163"/>
      <c r="S2345" s="163"/>
      <c r="T2345" s="163"/>
    </row>
    <row r="2346" ht="18.75" hidden="1" customHeight="1">
      <c r="A2346" s="180">
        <v>45847.0</v>
      </c>
      <c r="B2346" s="171">
        <v>7623.0</v>
      </c>
      <c r="C2346" s="171" t="s">
        <v>6178</v>
      </c>
      <c r="D2346" s="171"/>
      <c r="E2346" s="171" t="s">
        <v>20634</v>
      </c>
      <c r="F2346" s="171"/>
      <c r="G2346" s="171"/>
      <c r="H2346" s="172"/>
      <c r="I2346" s="173">
        <v>2740.0</v>
      </c>
      <c r="J2346" s="174">
        <v>200.0</v>
      </c>
      <c r="K2346" s="179">
        <v>0.0</v>
      </c>
      <c r="L2346" s="178">
        <v>0.0</v>
      </c>
      <c r="M2346" s="177">
        <v>200.0</v>
      </c>
      <c r="N2346" s="178">
        <v>0.0</v>
      </c>
      <c r="O2346" s="163"/>
      <c r="P2346" s="163"/>
      <c r="Q2346" s="163"/>
      <c r="R2346" s="163"/>
      <c r="S2346" s="163"/>
      <c r="T2346" s="163"/>
    </row>
    <row r="2347" ht="18.75" hidden="1" customHeight="1">
      <c r="A2347" s="180">
        <v>45847.0</v>
      </c>
      <c r="B2347" s="171">
        <v>7624.0</v>
      </c>
      <c r="C2347" s="171" t="s">
        <v>4017</v>
      </c>
      <c r="D2347" s="171"/>
      <c r="E2347" s="171" t="s">
        <v>20634</v>
      </c>
      <c r="F2347" s="171"/>
      <c r="G2347" s="171" t="s">
        <v>4500</v>
      </c>
      <c r="H2347" s="172" t="s">
        <v>4500</v>
      </c>
      <c r="I2347" s="173">
        <v>3560.0</v>
      </c>
      <c r="J2347" s="174">
        <v>400.0</v>
      </c>
      <c r="K2347" s="179">
        <v>0.0</v>
      </c>
      <c r="L2347" s="178">
        <v>0.0</v>
      </c>
      <c r="M2347" s="177">
        <v>0.0</v>
      </c>
      <c r="N2347" s="178">
        <v>400.0</v>
      </c>
      <c r="O2347" s="163"/>
      <c r="P2347" s="163"/>
      <c r="Q2347" s="163"/>
      <c r="R2347" s="163"/>
      <c r="S2347" s="163"/>
      <c r="T2347" s="163"/>
    </row>
    <row r="2348" ht="18.75" hidden="1" customHeight="1">
      <c r="A2348" s="170">
        <v>45847.0</v>
      </c>
      <c r="B2348" s="171">
        <v>16402.0</v>
      </c>
      <c r="C2348" s="171" t="s">
        <v>21011</v>
      </c>
      <c r="D2348" s="171" t="s">
        <v>20687</v>
      </c>
      <c r="E2348" s="171">
        <v>8.0</v>
      </c>
      <c r="F2348" s="171" t="s">
        <v>21161</v>
      </c>
      <c r="G2348" s="171" t="s">
        <v>21967</v>
      </c>
      <c r="H2348" s="172" t="s">
        <v>20635</v>
      </c>
      <c r="I2348" s="173">
        <v>18020.0</v>
      </c>
      <c r="J2348" s="174">
        <v>8000.0</v>
      </c>
      <c r="K2348" s="179">
        <v>8000.0</v>
      </c>
      <c r="L2348" s="178"/>
      <c r="M2348" s="177"/>
      <c r="N2348" s="178"/>
      <c r="O2348" s="163"/>
      <c r="P2348" s="163"/>
      <c r="Q2348" s="163"/>
      <c r="R2348" s="163"/>
      <c r="S2348" s="163"/>
      <c r="T2348" s="163"/>
    </row>
    <row r="2349" ht="18.75" hidden="1" customHeight="1">
      <c r="A2349" s="180">
        <v>45847.0</v>
      </c>
      <c r="B2349" s="171">
        <v>7625.0</v>
      </c>
      <c r="C2349" s="171" t="s">
        <v>2781</v>
      </c>
      <c r="D2349" s="171"/>
      <c r="E2349" s="171" t="s">
        <v>20634</v>
      </c>
      <c r="F2349" s="171"/>
      <c r="G2349" s="171"/>
      <c r="H2349" s="172"/>
      <c r="I2349" s="173">
        <v>4840.0</v>
      </c>
      <c r="J2349" s="174">
        <v>2000.0</v>
      </c>
      <c r="K2349" s="179">
        <v>2000.0</v>
      </c>
      <c r="L2349" s="178">
        <v>0.0</v>
      </c>
      <c r="M2349" s="177">
        <v>0.0</v>
      </c>
      <c r="N2349" s="178">
        <v>0.0</v>
      </c>
      <c r="O2349" s="163"/>
      <c r="P2349" s="163"/>
      <c r="Q2349" s="163"/>
      <c r="R2349" s="163"/>
      <c r="S2349" s="163"/>
      <c r="T2349" s="163"/>
    </row>
    <row r="2350" ht="18.75" hidden="1" customHeight="1">
      <c r="A2350" s="180">
        <v>45847.0</v>
      </c>
      <c r="B2350" s="171">
        <v>7626.0</v>
      </c>
      <c r="C2350" s="171" t="s">
        <v>6178</v>
      </c>
      <c r="D2350" s="171"/>
      <c r="E2350" s="171" t="s">
        <v>20634</v>
      </c>
      <c r="F2350" s="171"/>
      <c r="G2350" s="171"/>
      <c r="H2350" s="172"/>
      <c r="I2350" s="173">
        <v>2860.0</v>
      </c>
      <c r="J2350" s="174">
        <v>220.0</v>
      </c>
      <c r="K2350" s="179">
        <v>0.0</v>
      </c>
      <c r="L2350" s="178">
        <v>0.0</v>
      </c>
      <c r="M2350" s="177">
        <v>220.0</v>
      </c>
      <c r="N2350" s="178">
        <v>0.0</v>
      </c>
      <c r="O2350" s="163"/>
      <c r="P2350" s="163"/>
      <c r="Q2350" s="163"/>
      <c r="R2350" s="163"/>
      <c r="S2350" s="163"/>
      <c r="T2350" s="163"/>
    </row>
    <row r="2351" ht="18.75" hidden="1" customHeight="1">
      <c r="A2351" s="170">
        <v>45847.0</v>
      </c>
      <c r="B2351" s="171">
        <v>16403.0</v>
      </c>
      <c r="C2351" s="171" t="s">
        <v>3980</v>
      </c>
      <c r="D2351" s="171" t="s">
        <v>20687</v>
      </c>
      <c r="E2351" s="171">
        <v>8.0</v>
      </c>
      <c r="F2351" s="171" t="s">
        <v>21139</v>
      </c>
      <c r="G2351" s="171" t="s">
        <v>5765</v>
      </c>
      <c r="H2351" s="172" t="s">
        <v>20635</v>
      </c>
      <c r="I2351" s="173">
        <v>12400.0</v>
      </c>
      <c r="J2351" s="174">
        <v>2380.0</v>
      </c>
      <c r="K2351" s="179">
        <v>2380.0</v>
      </c>
      <c r="L2351" s="178"/>
      <c r="M2351" s="177"/>
      <c r="N2351" s="178"/>
      <c r="O2351" s="163"/>
      <c r="P2351" s="163"/>
      <c r="Q2351" s="163"/>
      <c r="R2351" s="163"/>
      <c r="S2351" s="163"/>
      <c r="T2351" s="163"/>
    </row>
    <row r="2352" ht="18.75" hidden="1" customHeight="1">
      <c r="A2352" s="170">
        <v>45847.0</v>
      </c>
      <c r="B2352" s="171">
        <v>16404.0</v>
      </c>
      <c r="C2352" s="171" t="s">
        <v>20740</v>
      </c>
      <c r="D2352" s="171" t="s">
        <v>20673</v>
      </c>
      <c r="E2352" s="171">
        <v>8.0</v>
      </c>
      <c r="F2352" s="171" t="s">
        <v>20799</v>
      </c>
      <c r="G2352" s="171" t="s">
        <v>21968</v>
      </c>
      <c r="H2352" s="172" t="s">
        <v>20635</v>
      </c>
      <c r="I2352" s="173">
        <v>16800.0</v>
      </c>
      <c r="J2352" s="174">
        <v>6960.0</v>
      </c>
      <c r="K2352" s="179">
        <v>6960.0</v>
      </c>
      <c r="L2352" s="178"/>
      <c r="M2352" s="177"/>
      <c r="N2352" s="178"/>
      <c r="O2352" s="163"/>
      <c r="P2352" s="163"/>
      <c r="Q2352" s="163"/>
      <c r="R2352" s="163"/>
      <c r="S2352" s="163"/>
      <c r="T2352" s="163"/>
    </row>
    <row r="2353" ht="18.75" hidden="1" customHeight="1">
      <c r="A2353" s="180">
        <v>45847.0</v>
      </c>
      <c r="B2353" s="171">
        <v>7627.0</v>
      </c>
      <c r="C2353" s="171" t="s">
        <v>5233</v>
      </c>
      <c r="D2353" s="171"/>
      <c r="E2353" s="171" t="s">
        <v>20634</v>
      </c>
      <c r="F2353" s="171"/>
      <c r="G2353" s="171" t="s">
        <v>21969</v>
      </c>
      <c r="H2353" s="172" t="s">
        <v>21969</v>
      </c>
      <c r="I2353" s="173">
        <v>12100.0</v>
      </c>
      <c r="J2353" s="174">
        <v>1680.0</v>
      </c>
      <c r="K2353" s="179">
        <v>0.0</v>
      </c>
      <c r="L2353" s="178">
        <v>0.0</v>
      </c>
      <c r="M2353" s="177">
        <v>0.0</v>
      </c>
      <c r="N2353" s="178">
        <v>0.0</v>
      </c>
      <c r="O2353" s="163"/>
      <c r="P2353" s="163"/>
      <c r="Q2353" s="163"/>
      <c r="R2353" s="163"/>
      <c r="S2353" s="163"/>
      <c r="T2353" s="163"/>
    </row>
    <row r="2354" ht="18.75" hidden="1" customHeight="1">
      <c r="A2354" s="170">
        <v>45847.0</v>
      </c>
      <c r="B2354" s="171">
        <v>16405.0</v>
      </c>
      <c r="C2354" s="171" t="s">
        <v>21970</v>
      </c>
      <c r="D2354" s="171" t="s">
        <v>20687</v>
      </c>
      <c r="E2354" s="171">
        <v>8.0</v>
      </c>
      <c r="F2354" s="171" t="s">
        <v>20858</v>
      </c>
      <c r="G2354" s="171" t="s">
        <v>21971</v>
      </c>
      <c r="H2354" s="172" t="s">
        <v>20635</v>
      </c>
      <c r="I2354" s="173">
        <v>13100.0</v>
      </c>
      <c r="J2354" s="174">
        <v>3080.0</v>
      </c>
      <c r="K2354" s="179">
        <v>3080.0</v>
      </c>
      <c r="L2354" s="178"/>
      <c r="M2354" s="177"/>
      <c r="N2354" s="178"/>
      <c r="O2354" s="163"/>
      <c r="P2354" s="163"/>
      <c r="Q2354" s="163"/>
      <c r="R2354" s="163"/>
      <c r="S2354" s="163"/>
      <c r="T2354" s="163"/>
    </row>
    <row r="2355" ht="18.75" hidden="1" customHeight="1">
      <c r="A2355" s="170">
        <v>45847.0</v>
      </c>
      <c r="B2355" s="171">
        <v>16406.0</v>
      </c>
      <c r="C2355" s="171" t="s">
        <v>21972</v>
      </c>
      <c r="D2355" s="171" t="s">
        <v>20695</v>
      </c>
      <c r="E2355" s="171">
        <v>6.0</v>
      </c>
      <c r="F2355" s="171" t="s">
        <v>20816</v>
      </c>
      <c r="G2355" s="171" t="s">
        <v>21973</v>
      </c>
      <c r="H2355" s="172" t="s">
        <v>20669</v>
      </c>
      <c r="I2355" s="173">
        <v>9800.0</v>
      </c>
      <c r="J2355" s="174">
        <v>-40.0</v>
      </c>
      <c r="K2355" s="179"/>
      <c r="L2355" s="177">
        <v>-40.0</v>
      </c>
      <c r="M2355" s="177"/>
      <c r="N2355" s="178"/>
      <c r="O2355" s="163"/>
      <c r="P2355" s="163"/>
      <c r="Q2355" s="163"/>
      <c r="R2355" s="163"/>
      <c r="S2355" s="163"/>
      <c r="T2355" s="163"/>
    </row>
    <row r="2356" ht="18.75" hidden="1" customHeight="1">
      <c r="A2356" s="170">
        <v>45847.0</v>
      </c>
      <c r="B2356" s="171">
        <v>16407.0</v>
      </c>
      <c r="C2356" s="171" t="s">
        <v>20893</v>
      </c>
      <c r="D2356" s="171" t="s">
        <v>20673</v>
      </c>
      <c r="E2356" s="171">
        <v>8.0</v>
      </c>
      <c r="F2356" s="171" t="s">
        <v>20877</v>
      </c>
      <c r="G2356" s="171" t="s">
        <v>13031</v>
      </c>
      <c r="H2356" s="172" t="s">
        <v>20635</v>
      </c>
      <c r="I2356" s="173">
        <v>13400.0</v>
      </c>
      <c r="J2356" s="174">
        <v>3560.0</v>
      </c>
      <c r="K2356" s="179">
        <v>3560.0</v>
      </c>
      <c r="L2356" s="178"/>
      <c r="M2356" s="177"/>
      <c r="N2356" s="178"/>
      <c r="O2356" s="163"/>
      <c r="P2356" s="163"/>
      <c r="Q2356" s="163"/>
      <c r="R2356" s="163"/>
      <c r="S2356" s="163"/>
      <c r="T2356" s="163"/>
    </row>
    <row r="2357" ht="18.75" hidden="1" customHeight="1">
      <c r="A2357" s="170">
        <v>45847.0</v>
      </c>
      <c r="B2357" s="171">
        <v>16408.0</v>
      </c>
      <c r="C2357" s="171" t="s">
        <v>21974</v>
      </c>
      <c r="D2357" s="171" t="s">
        <v>20659</v>
      </c>
      <c r="E2357" s="171">
        <v>6.0</v>
      </c>
      <c r="F2357" s="171" t="s">
        <v>21140</v>
      </c>
      <c r="G2357" s="171" t="s">
        <v>21975</v>
      </c>
      <c r="H2357" s="172" t="s">
        <v>20635</v>
      </c>
      <c r="I2357" s="173">
        <v>11200.0</v>
      </c>
      <c r="J2357" s="174">
        <v>11200.0</v>
      </c>
      <c r="K2357" s="179">
        <v>11200.0</v>
      </c>
      <c r="L2357" s="178"/>
      <c r="M2357" s="177"/>
      <c r="N2357" s="178"/>
      <c r="O2357" s="163"/>
      <c r="P2357" s="163"/>
      <c r="Q2357" s="163"/>
      <c r="R2357" s="163"/>
      <c r="S2357" s="163"/>
      <c r="T2357" s="163"/>
    </row>
    <row r="2358" ht="18.75" hidden="1" customHeight="1">
      <c r="A2358" s="170">
        <v>45847.0</v>
      </c>
      <c r="B2358" s="171">
        <v>16409.0</v>
      </c>
      <c r="C2358" s="171" t="s">
        <v>3950</v>
      </c>
      <c r="D2358" s="171" t="s">
        <v>20695</v>
      </c>
      <c r="E2358" s="171">
        <v>4.0</v>
      </c>
      <c r="F2358" s="171" t="s">
        <v>20979</v>
      </c>
      <c r="G2358" s="171" t="s">
        <v>21640</v>
      </c>
      <c r="H2358" s="172" t="s">
        <v>20638</v>
      </c>
      <c r="I2358" s="173">
        <v>11380.0</v>
      </c>
      <c r="J2358" s="174">
        <v>1600.0</v>
      </c>
      <c r="K2358" s="179"/>
      <c r="L2358" s="178"/>
      <c r="M2358" s="177"/>
      <c r="N2358" s="178">
        <v>1600.0</v>
      </c>
      <c r="O2358" s="163"/>
      <c r="P2358" s="163"/>
      <c r="Q2358" s="163"/>
      <c r="R2358" s="163"/>
      <c r="S2358" s="163"/>
      <c r="T2358" s="163"/>
    </row>
    <row r="2359" ht="18.75" hidden="1" customHeight="1">
      <c r="A2359" s="182">
        <v>45847.02900552083</v>
      </c>
      <c r="B2359" s="171">
        <v>7613.0</v>
      </c>
      <c r="C2359" s="171" t="s">
        <v>4031</v>
      </c>
      <c r="D2359" s="171"/>
      <c r="E2359" s="171" t="s">
        <v>20634</v>
      </c>
      <c r="F2359" s="171"/>
      <c r="G2359" s="171" t="s">
        <v>20697</v>
      </c>
      <c r="H2359" s="172" t="s">
        <v>20697</v>
      </c>
      <c r="I2359" s="173">
        <v>2840.0</v>
      </c>
      <c r="J2359" s="174">
        <v>120.0</v>
      </c>
      <c r="K2359" s="179">
        <v>120.0</v>
      </c>
      <c r="L2359" s="178">
        <v>0.0</v>
      </c>
      <c r="M2359" s="177">
        <v>0.0</v>
      </c>
      <c r="N2359" s="178">
        <v>0.0</v>
      </c>
      <c r="O2359" s="163"/>
      <c r="P2359" s="163"/>
      <c r="Q2359" s="163"/>
      <c r="R2359" s="163"/>
      <c r="S2359" s="163"/>
      <c r="T2359" s="163"/>
    </row>
    <row r="2360" ht="18.75" hidden="1" customHeight="1">
      <c r="A2360" s="170">
        <v>45848.0</v>
      </c>
      <c r="B2360" s="171">
        <v>16410.0</v>
      </c>
      <c r="C2360" s="171" t="s">
        <v>3108</v>
      </c>
      <c r="D2360" s="171" t="s">
        <v>20659</v>
      </c>
      <c r="E2360" s="171">
        <v>14.0</v>
      </c>
      <c r="F2360" s="171" t="s">
        <v>21118</v>
      </c>
      <c r="G2360" s="171" t="s">
        <v>4937</v>
      </c>
      <c r="H2360" s="172" t="s">
        <v>20635</v>
      </c>
      <c r="I2360" s="173">
        <v>11120.0</v>
      </c>
      <c r="J2360" s="174">
        <v>11120.0</v>
      </c>
      <c r="K2360" s="179">
        <v>11120.0</v>
      </c>
      <c r="L2360" s="178"/>
      <c r="M2360" s="177"/>
      <c r="N2360" s="178"/>
      <c r="O2360" s="163"/>
      <c r="P2360" s="163"/>
      <c r="Q2360" s="163"/>
      <c r="R2360" s="163"/>
      <c r="S2360" s="163"/>
      <c r="T2360" s="163"/>
    </row>
    <row r="2361" ht="18.75" hidden="1" customHeight="1">
      <c r="A2361" s="170">
        <v>45848.0</v>
      </c>
      <c r="B2361" s="171">
        <v>16411.0</v>
      </c>
      <c r="C2361" s="171" t="s">
        <v>19446</v>
      </c>
      <c r="D2361" s="171" t="s">
        <v>20687</v>
      </c>
      <c r="E2361" s="171">
        <v>8.0</v>
      </c>
      <c r="F2361" s="171" t="s">
        <v>20858</v>
      </c>
      <c r="G2361" s="171" t="s">
        <v>5954</v>
      </c>
      <c r="H2361" s="172" t="s">
        <v>20638</v>
      </c>
      <c r="I2361" s="173">
        <v>16300.0</v>
      </c>
      <c r="J2361" s="174">
        <v>6280.0</v>
      </c>
      <c r="K2361" s="179"/>
      <c r="L2361" s="178"/>
      <c r="M2361" s="177"/>
      <c r="N2361" s="178">
        <v>6280.0</v>
      </c>
      <c r="O2361" s="163"/>
      <c r="P2361" s="163"/>
      <c r="Q2361" s="163"/>
      <c r="R2361" s="163"/>
      <c r="S2361" s="163"/>
      <c r="T2361" s="163"/>
    </row>
    <row r="2362" ht="18.75" hidden="1" customHeight="1">
      <c r="A2362" s="180">
        <v>45848.0</v>
      </c>
      <c r="B2362" s="171">
        <v>7629.0</v>
      </c>
      <c r="C2362" s="171" t="s">
        <v>4017</v>
      </c>
      <c r="D2362" s="171"/>
      <c r="E2362" s="171" t="s">
        <v>20634</v>
      </c>
      <c r="F2362" s="171"/>
      <c r="G2362" s="171" t="s">
        <v>4500</v>
      </c>
      <c r="H2362" s="172" t="s">
        <v>4500</v>
      </c>
      <c r="I2362" s="173">
        <v>3620.0</v>
      </c>
      <c r="J2362" s="174">
        <v>600.0</v>
      </c>
      <c r="K2362" s="179">
        <v>600.0</v>
      </c>
      <c r="L2362" s="178">
        <v>0.0</v>
      </c>
      <c r="M2362" s="177">
        <v>0.0</v>
      </c>
      <c r="N2362" s="178">
        <v>0.0</v>
      </c>
      <c r="O2362" s="163"/>
      <c r="P2362" s="163"/>
      <c r="Q2362" s="163"/>
      <c r="R2362" s="163"/>
      <c r="S2362" s="163"/>
      <c r="T2362" s="163"/>
    </row>
    <row r="2363" ht="18.75" hidden="1" customHeight="1">
      <c r="A2363" s="180">
        <v>45848.0</v>
      </c>
      <c r="B2363" s="171">
        <v>7630.0</v>
      </c>
      <c r="C2363" s="171" t="s">
        <v>3980</v>
      </c>
      <c r="D2363" s="171"/>
      <c r="E2363" s="171" t="s">
        <v>20634</v>
      </c>
      <c r="F2363" s="171"/>
      <c r="G2363" s="171"/>
      <c r="H2363" s="172"/>
      <c r="I2363" s="173">
        <v>2740.0</v>
      </c>
      <c r="J2363" s="174">
        <v>460.0</v>
      </c>
      <c r="K2363" s="179">
        <v>322.0</v>
      </c>
      <c r="L2363" s="178">
        <v>0.0</v>
      </c>
      <c r="M2363" s="177">
        <v>138.0</v>
      </c>
      <c r="N2363" s="178">
        <v>0.0</v>
      </c>
      <c r="O2363" s="163"/>
      <c r="P2363" s="163"/>
      <c r="Q2363" s="163"/>
      <c r="R2363" s="163"/>
      <c r="S2363" s="163"/>
      <c r="T2363" s="163"/>
    </row>
    <row r="2364" ht="18.75" hidden="1" customHeight="1">
      <c r="A2364" s="180">
        <v>45848.0</v>
      </c>
      <c r="B2364" s="171">
        <v>7631.0</v>
      </c>
      <c r="C2364" s="171" t="s">
        <v>2781</v>
      </c>
      <c r="D2364" s="171"/>
      <c r="E2364" s="171" t="s">
        <v>20634</v>
      </c>
      <c r="F2364" s="171"/>
      <c r="G2364" s="171" t="s">
        <v>20933</v>
      </c>
      <c r="H2364" s="172" t="s">
        <v>20933</v>
      </c>
      <c r="I2364" s="173">
        <v>3320.0</v>
      </c>
      <c r="J2364" s="174">
        <v>420.0</v>
      </c>
      <c r="K2364" s="179">
        <v>0.0</v>
      </c>
      <c r="L2364" s="178">
        <v>0.0</v>
      </c>
      <c r="M2364" s="177">
        <v>420.0</v>
      </c>
      <c r="N2364" s="178">
        <v>0.0</v>
      </c>
      <c r="O2364" s="163"/>
      <c r="P2364" s="163"/>
      <c r="Q2364" s="163"/>
      <c r="R2364" s="163"/>
      <c r="S2364" s="163"/>
      <c r="T2364" s="163"/>
    </row>
    <row r="2365" ht="18.75" hidden="1" customHeight="1">
      <c r="A2365" s="180">
        <v>45848.0</v>
      </c>
      <c r="B2365" s="171">
        <v>7632.0</v>
      </c>
      <c r="C2365" s="171" t="s">
        <v>5233</v>
      </c>
      <c r="D2365" s="171"/>
      <c r="E2365" s="171" t="s">
        <v>20634</v>
      </c>
      <c r="F2365" s="171"/>
      <c r="G2365" s="171" t="s">
        <v>21976</v>
      </c>
      <c r="H2365" s="172" t="s">
        <v>21976</v>
      </c>
      <c r="I2365" s="173">
        <v>11720.0</v>
      </c>
      <c r="J2365" s="174">
        <v>1220.0</v>
      </c>
      <c r="K2365" s="179">
        <v>0.0</v>
      </c>
      <c r="L2365" s="178">
        <v>0.0</v>
      </c>
      <c r="M2365" s="177">
        <v>0.0</v>
      </c>
      <c r="N2365" s="178">
        <v>0.0</v>
      </c>
      <c r="O2365" s="163"/>
      <c r="P2365" s="163"/>
      <c r="Q2365" s="163"/>
      <c r="R2365" s="163"/>
      <c r="S2365" s="163"/>
      <c r="T2365" s="163"/>
    </row>
    <row r="2366" ht="18.75" hidden="1" customHeight="1">
      <c r="A2366" s="180">
        <v>45848.0</v>
      </c>
      <c r="B2366" s="171">
        <v>7633.0</v>
      </c>
      <c r="C2366" s="171" t="s">
        <v>4112</v>
      </c>
      <c r="D2366" s="171"/>
      <c r="E2366" s="171" t="s">
        <v>20634</v>
      </c>
      <c r="F2366" s="171"/>
      <c r="G2366" s="171" t="s">
        <v>20976</v>
      </c>
      <c r="H2366" s="172" t="s">
        <v>20976</v>
      </c>
      <c r="I2366" s="173">
        <v>3500.0</v>
      </c>
      <c r="J2366" s="174">
        <v>1020.0</v>
      </c>
      <c r="K2366" s="179">
        <v>1020.0</v>
      </c>
      <c r="L2366" s="178">
        <v>0.0</v>
      </c>
      <c r="M2366" s="177">
        <v>0.0</v>
      </c>
      <c r="N2366" s="178">
        <v>0.0</v>
      </c>
      <c r="O2366" s="163"/>
      <c r="P2366" s="163"/>
      <c r="Q2366" s="163"/>
      <c r="R2366" s="163"/>
      <c r="S2366" s="163"/>
      <c r="T2366" s="163"/>
    </row>
    <row r="2367" ht="18.75" hidden="1" customHeight="1">
      <c r="A2367" s="180">
        <v>45848.0</v>
      </c>
      <c r="B2367" s="171">
        <v>7634.0</v>
      </c>
      <c r="C2367" s="171" t="s">
        <v>20832</v>
      </c>
      <c r="D2367" s="171"/>
      <c r="E2367" s="171" t="s">
        <v>20634</v>
      </c>
      <c r="F2367" s="171"/>
      <c r="G2367" s="171" t="s">
        <v>21977</v>
      </c>
      <c r="H2367" s="172" t="s">
        <v>21977</v>
      </c>
      <c r="I2367" s="173">
        <v>4120.0</v>
      </c>
      <c r="J2367" s="174">
        <v>1100.0</v>
      </c>
      <c r="K2367" s="179">
        <v>0.0</v>
      </c>
      <c r="L2367" s="178">
        <v>0.0</v>
      </c>
      <c r="M2367" s="177">
        <v>0.0</v>
      </c>
      <c r="N2367" s="178">
        <v>1100.0</v>
      </c>
      <c r="O2367" s="163"/>
      <c r="P2367" s="163"/>
      <c r="Q2367" s="163"/>
      <c r="R2367" s="163"/>
      <c r="S2367" s="163"/>
      <c r="T2367" s="163"/>
    </row>
    <row r="2368" ht="18.75" hidden="1" customHeight="1">
      <c r="A2368" s="180">
        <v>45848.0</v>
      </c>
      <c r="B2368" s="171">
        <v>7635.0</v>
      </c>
      <c r="C2368" s="171" t="s">
        <v>4035</v>
      </c>
      <c r="D2368" s="171"/>
      <c r="E2368" s="171" t="s">
        <v>20634</v>
      </c>
      <c r="F2368" s="171"/>
      <c r="G2368" s="171"/>
      <c r="H2368" s="172"/>
      <c r="I2368" s="173">
        <v>3260.0</v>
      </c>
      <c r="J2368" s="174">
        <v>900.0</v>
      </c>
      <c r="K2368" s="179">
        <v>0.0</v>
      </c>
      <c r="L2368" s="178">
        <v>0.0</v>
      </c>
      <c r="M2368" s="177">
        <v>0.0</v>
      </c>
      <c r="N2368" s="178">
        <v>0.0</v>
      </c>
      <c r="O2368" s="163"/>
      <c r="P2368" s="163"/>
      <c r="Q2368" s="163"/>
      <c r="R2368" s="163"/>
      <c r="S2368" s="163"/>
      <c r="T2368" s="163"/>
    </row>
    <row r="2369" ht="18.75" hidden="1" customHeight="1">
      <c r="A2369" s="180">
        <v>45848.0</v>
      </c>
      <c r="B2369" s="171">
        <v>7636.0</v>
      </c>
      <c r="C2369" s="171" t="s">
        <v>21886</v>
      </c>
      <c r="D2369" s="171"/>
      <c r="E2369" s="171" t="s">
        <v>20634</v>
      </c>
      <c r="F2369" s="171"/>
      <c r="G2369" s="171"/>
      <c r="H2369" s="172"/>
      <c r="I2369" s="173">
        <v>3160.0</v>
      </c>
      <c r="J2369" s="174">
        <v>680.0</v>
      </c>
      <c r="K2369" s="179">
        <v>680.0</v>
      </c>
      <c r="L2369" s="178">
        <v>0.0</v>
      </c>
      <c r="M2369" s="177">
        <v>0.0</v>
      </c>
      <c r="N2369" s="178">
        <v>0.0</v>
      </c>
      <c r="O2369" s="163"/>
      <c r="P2369" s="163"/>
      <c r="Q2369" s="163"/>
      <c r="R2369" s="163"/>
      <c r="S2369" s="163"/>
      <c r="T2369" s="163"/>
    </row>
    <row r="2370" ht="18.75" hidden="1" customHeight="1">
      <c r="A2370" s="170">
        <v>45848.0</v>
      </c>
      <c r="B2370" s="171">
        <v>16412.0</v>
      </c>
      <c r="C2370" s="171" t="s">
        <v>21369</v>
      </c>
      <c r="D2370" s="171" t="s">
        <v>20659</v>
      </c>
      <c r="E2370" s="171">
        <v>8.0</v>
      </c>
      <c r="F2370" s="171" t="s">
        <v>21127</v>
      </c>
      <c r="G2370" s="171" t="s">
        <v>4824</v>
      </c>
      <c r="H2370" s="172" t="s">
        <v>20635</v>
      </c>
      <c r="I2370" s="173">
        <v>10800.0</v>
      </c>
      <c r="J2370" s="174">
        <v>10800.0</v>
      </c>
      <c r="K2370" s="179">
        <v>10800.0</v>
      </c>
      <c r="L2370" s="178"/>
      <c r="M2370" s="177"/>
      <c r="N2370" s="178"/>
      <c r="O2370" s="163"/>
      <c r="P2370" s="163"/>
      <c r="Q2370" s="163"/>
      <c r="R2370" s="163"/>
      <c r="S2370" s="163"/>
      <c r="T2370" s="163"/>
    </row>
    <row r="2371" ht="18.75" hidden="1" customHeight="1">
      <c r="A2371" s="170">
        <v>45848.0</v>
      </c>
      <c r="B2371" s="171">
        <v>16413.0</v>
      </c>
      <c r="C2371" s="171" t="s">
        <v>2781</v>
      </c>
      <c r="D2371" s="171" t="s">
        <v>20695</v>
      </c>
      <c r="E2371" s="171">
        <v>8.0</v>
      </c>
      <c r="F2371" s="171" t="s">
        <v>20761</v>
      </c>
      <c r="G2371" s="171" t="s">
        <v>196</v>
      </c>
      <c r="H2371" s="172" t="s">
        <v>20635</v>
      </c>
      <c r="I2371" s="173">
        <v>14020.0</v>
      </c>
      <c r="J2371" s="174">
        <v>4320.0</v>
      </c>
      <c r="K2371" s="179">
        <v>4320.0</v>
      </c>
      <c r="L2371" s="178"/>
      <c r="M2371" s="177"/>
      <c r="N2371" s="178"/>
      <c r="O2371" s="163"/>
      <c r="P2371" s="163"/>
      <c r="Q2371" s="163"/>
      <c r="R2371" s="163"/>
      <c r="S2371" s="163"/>
      <c r="T2371" s="163"/>
    </row>
    <row r="2372" ht="18.75" hidden="1" customHeight="1">
      <c r="A2372" s="170">
        <v>45848.0</v>
      </c>
      <c r="B2372" s="171">
        <v>16414.0</v>
      </c>
      <c r="C2372" s="171" t="s">
        <v>20832</v>
      </c>
      <c r="D2372" s="171" t="s">
        <v>20687</v>
      </c>
      <c r="E2372" s="171">
        <v>8.0</v>
      </c>
      <c r="F2372" s="171" t="s">
        <v>21138</v>
      </c>
      <c r="G2372" s="171" t="s">
        <v>5255</v>
      </c>
      <c r="H2372" s="172" t="s">
        <v>20638</v>
      </c>
      <c r="I2372" s="173">
        <v>17740.0</v>
      </c>
      <c r="J2372" s="174">
        <v>7720.0</v>
      </c>
      <c r="K2372" s="179"/>
      <c r="L2372" s="178"/>
      <c r="M2372" s="177"/>
      <c r="N2372" s="178">
        <v>7720.0</v>
      </c>
      <c r="O2372" s="163"/>
      <c r="P2372" s="163"/>
      <c r="Q2372" s="163"/>
      <c r="R2372" s="163"/>
      <c r="S2372" s="163"/>
      <c r="T2372" s="163"/>
    </row>
    <row r="2373" ht="18.75" hidden="1" customHeight="1">
      <c r="A2373" s="180">
        <v>45848.0</v>
      </c>
      <c r="B2373" s="171">
        <v>7637.0</v>
      </c>
      <c r="C2373" s="171" t="s">
        <v>5705</v>
      </c>
      <c r="D2373" s="171"/>
      <c r="E2373" s="171" t="s">
        <v>20634</v>
      </c>
      <c r="F2373" s="171"/>
      <c r="G2373" s="171" t="s">
        <v>21978</v>
      </c>
      <c r="H2373" s="172" t="s">
        <v>21978</v>
      </c>
      <c r="I2373" s="173">
        <v>4540.0</v>
      </c>
      <c r="J2373" s="174">
        <v>760.0</v>
      </c>
      <c r="K2373" s="179">
        <v>0.0</v>
      </c>
      <c r="L2373" s="178">
        <v>0.0</v>
      </c>
      <c r="M2373" s="177">
        <v>760.0</v>
      </c>
      <c r="N2373" s="178">
        <v>0.0</v>
      </c>
      <c r="O2373" s="163"/>
      <c r="P2373" s="163"/>
      <c r="Q2373" s="163"/>
      <c r="R2373" s="163"/>
      <c r="S2373" s="163"/>
      <c r="T2373" s="163"/>
    </row>
    <row r="2374" ht="18.75" hidden="1" customHeight="1">
      <c r="A2374" s="180">
        <v>45848.0</v>
      </c>
      <c r="B2374" s="171">
        <v>7638.0</v>
      </c>
      <c r="C2374" s="171" t="s">
        <v>744</v>
      </c>
      <c r="D2374" s="171"/>
      <c r="E2374" s="171" t="s">
        <v>20634</v>
      </c>
      <c r="F2374" s="171"/>
      <c r="G2374" s="171"/>
      <c r="H2374" s="172"/>
      <c r="I2374" s="173">
        <v>2840.0</v>
      </c>
      <c r="J2374" s="174">
        <v>340.0</v>
      </c>
      <c r="K2374" s="179">
        <v>0.0</v>
      </c>
      <c r="L2374" s="178">
        <v>340.0</v>
      </c>
      <c r="M2374" s="177">
        <v>0.0</v>
      </c>
      <c r="N2374" s="178">
        <v>0.0</v>
      </c>
      <c r="O2374" s="163"/>
      <c r="P2374" s="163"/>
      <c r="Q2374" s="163"/>
      <c r="R2374" s="163"/>
      <c r="S2374" s="163"/>
      <c r="T2374" s="163"/>
    </row>
    <row r="2375" ht="18.75" hidden="1" customHeight="1">
      <c r="A2375" s="170">
        <v>45848.0</v>
      </c>
      <c r="B2375" s="171">
        <v>16416.0</v>
      </c>
      <c r="C2375" s="171" t="s">
        <v>3980</v>
      </c>
      <c r="D2375" s="171" t="s">
        <v>20687</v>
      </c>
      <c r="E2375" s="171">
        <v>8.0</v>
      </c>
      <c r="F2375" s="171" t="s">
        <v>20991</v>
      </c>
      <c r="G2375" s="171" t="s">
        <v>5023</v>
      </c>
      <c r="H2375" s="172" t="s">
        <v>20635</v>
      </c>
      <c r="I2375" s="173">
        <v>11360.0</v>
      </c>
      <c r="J2375" s="174">
        <v>1340.0</v>
      </c>
      <c r="K2375" s="179">
        <v>1340.0</v>
      </c>
      <c r="L2375" s="178"/>
      <c r="M2375" s="177"/>
      <c r="N2375" s="178"/>
      <c r="O2375" s="163"/>
      <c r="P2375" s="163"/>
      <c r="Q2375" s="163"/>
      <c r="R2375" s="163"/>
      <c r="S2375" s="163"/>
      <c r="T2375" s="163"/>
    </row>
    <row r="2376" ht="18.75" hidden="1" customHeight="1">
      <c r="A2376" s="170">
        <v>45848.0</v>
      </c>
      <c r="B2376" s="171">
        <v>16417.0</v>
      </c>
      <c r="C2376" s="171" t="s">
        <v>4112</v>
      </c>
      <c r="D2376" s="171" t="s">
        <v>20695</v>
      </c>
      <c r="E2376" s="171">
        <v>8.0</v>
      </c>
      <c r="F2376" s="171" t="s">
        <v>20733</v>
      </c>
      <c r="G2376" s="171" t="s">
        <v>21979</v>
      </c>
      <c r="H2376" s="172" t="s">
        <v>20635</v>
      </c>
      <c r="I2376" s="173">
        <v>11100.0</v>
      </c>
      <c r="J2376" s="174">
        <v>1400.0</v>
      </c>
      <c r="K2376" s="179">
        <v>1400.0</v>
      </c>
      <c r="L2376" s="178"/>
      <c r="M2376" s="177"/>
      <c r="N2376" s="178"/>
      <c r="O2376" s="163"/>
      <c r="P2376" s="163"/>
      <c r="Q2376" s="163"/>
      <c r="R2376" s="163"/>
      <c r="S2376" s="163"/>
      <c r="T2376" s="163"/>
    </row>
    <row r="2377" ht="18.75" hidden="1" customHeight="1">
      <c r="A2377" s="170">
        <v>45848.0</v>
      </c>
      <c r="B2377" s="171">
        <v>16418.0</v>
      </c>
      <c r="C2377" s="171" t="s">
        <v>21980</v>
      </c>
      <c r="D2377" s="171" t="s">
        <v>20695</v>
      </c>
      <c r="E2377" s="171">
        <v>8.0</v>
      </c>
      <c r="F2377" s="171" t="s">
        <v>20721</v>
      </c>
      <c r="G2377" s="171" t="s">
        <v>4140</v>
      </c>
      <c r="H2377" s="172" t="s">
        <v>20635</v>
      </c>
      <c r="I2377" s="173">
        <v>11880.0</v>
      </c>
      <c r="J2377" s="174">
        <v>2180.0</v>
      </c>
      <c r="K2377" s="179">
        <v>2180.0</v>
      </c>
      <c r="L2377" s="178"/>
      <c r="M2377" s="177"/>
      <c r="N2377" s="178"/>
      <c r="O2377" s="163"/>
      <c r="P2377" s="163"/>
      <c r="Q2377" s="163"/>
      <c r="R2377" s="163"/>
      <c r="S2377" s="163"/>
      <c r="T2377" s="163"/>
    </row>
    <row r="2378" ht="18.75" hidden="1" customHeight="1">
      <c r="A2378" s="170">
        <v>45848.0</v>
      </c>
      <c r="B2378" s="171">
        <v>16419.0</v>
      </c>
      <c r="C2378" s="171" t="s">
        <v>21981</v>
      </c>
      <c r="D2378" s="171" t="s">
        <v>20659</v>
      </c>
      <c r="E2378" s="171">
        <v>16.0</v>
      </c>
      <c r="F2378" s="171" t="s">
        <v>20843</v>
      </c>
      <c r="G2378" s="171" t="s">
        <v>21982</v>
      </c>
      <c r="H2378" s="172" t="s">
        <v>20669</v>
      </c>
      <c r="I2378" s="173">
        <v>10800.0</v>
      </c>
      <c r="J2378" s="174">
        <v>1080.0</v>
      </c>
      <c r="K2378" s="179"/>
      <c r="L2378" s="178">
        <v>1080.0</v>
      </c>
      <c r="M2378" s="177"/>
      <c r="N2378" s="178"/>
      <c r="O2378" s="163"/>
      <c r="P2378" s="163"/>
      <c r="Q2378" s="163"/>
      <c r="R2378" s="163"/>
      <c r="S2378" s="163"/>
      <c r="T2378" s="163"/>
    </row>
    <row r="2379" ht="18.75" hidden="1" customHeight="1">
      <c r="A2379" s="180">
        <v>45848.0</v>
      </c>
      <c r="B2379" s="171">
        <v>7639.0</v>
      </c>
      <c r="C2379" s="171" t="s">
        <v>20832</v>
      </c>
      <c r="D2379" s="171"/>
      <c r="E2379" s="171" t="s">
        <v>20634</v>
      </c>
      <c r="F2379" s="171"/>
      <c r="G2379" s="171" t="s">
        <v>21977</v>
      </c>
      <c r="H2379" s="172" t="s">
        <v>21977</v>
      </c>
      <c r="I2379" s="173">
        <v>4120.0</v>
      </c>
      <c r="J2379" s="174">
        <v>1200.0</v>
      </c>
      <c r="K2379" s="179">
        <v>0.0</v>
      </c>
      <c r="L2379" s="178">
        <v>0.0</v>
      </c>
      <c r="M2379" s="177">
        <v>0.0</v>
      </c>
      <c r="N2379" s="178">
        <v>1200.0</v>
      </c>
      <c r="O2379" s="163"/>
      <c r="P2379" s="163"/>
      <c r="Q2379" s="163"/>
      <c r="R2379" s="163"/>
      <c r="S2379" s="163"/>
      <c r="T2379" s="163"/>
    </row>
    <row r="2380" ht="18.75" hidden="1" customHeight="1">
      <c r="A2380" s="180">
        <v>45848.0</v>
      </c>
      <c r="B2380" s="171">
        <v>7640.0</v>
      </c>
      <c r="C2380" s="171" t="s">
        <v>4017</v>
      </c>
      <c r="D2380" s="171"/>
      <c r="E2380" s="171" t="s">
        <v>20634</v>
      </c>
      <c r="F2380" s="171"/>
      <c r="G2380" s="171"/>
      <c r="H2380" s="172"/>
      <c r="I2380" s="173">
        <v>3500.0</v>
      </c>
      <c r="J2380" s="174">
        <v>340.0</v>
      </c>
      <c r="K2380" s="179">
        <v>340.0</v>
      </c>
      <c r="L2380" s="178">
        <v>0.0</v>
      </c>
      <c r="M2380" s="177">
        <v>0.0</v>
      </c>
      <c r="N2380" s="178">
        <v>0.0</v>
      </c>
      <c r="O2380" s="163"/>
      <c r="P2380" s="163"/>
      <c r="Q2380" s="163"/>
      <c r="R2380" s="163"/>
      <c r="S2380" s="163"/>
      <c r="T2380" s="163"/>
    </row>
    <row r="2381" ht="18.75" hidden="1" customHeight="1">
      <c r="A2381" s="170">
        <v>45848.0</v>
      </c>
      <c r="B2381" s="171">
        <v>16420.0</v>
      </c>
      <c r="C2381" s="171" t="s">
        <v>21983</v>
      </c>
      <c r="D2381" s="171" t="s">
        <v>20687</v>
      </c>
      <c r="E2381" s="171">
        <v>8.0</v>
      </c>
      <c r="F2381" s="171" t="s">
        <v>21076</v>
      </c>
      <c r="G2381" s="171" t="s">
        <v>21984</v>
      </c>
      <c r="H2381" s="172" t="s">
        <v>20635</v>
      </c>
      <c r="I2381" s="173">
        <v>11740.0</v>
      </c>
      <c r="J2381" s="174">
        <v>1720.0</v>
      </c>
      <c r="K2381" s="179">
        <v>1720.0</v>
      </c>
      <c r="L2381" s="178"/>
      <c r="M2381" s="177"/>
      <c r="N2381" s="178"/>
      <c r="O2381" s="163"/>
      <c r="P2381" s="163"/>
      <c r="Q2381" s="163"/>
      <c r="R2381" s="163"/>
      <c r="S2381" s="163"/>
      <c r="T2381" s="163"/>
    </row>
    <row r="2382" ht="18.75" hidden="1" customHeight="1">
      <c r="A2382" s="170">
        <v>45848.0</v>
      </c>
      <c r="B2382" s="171">
        <v>16421.0</v>
      </c>
      <c r="C2382" s="171" t="s">
        <v>18536</v>
      </c>
      <c r="D2382" s="171" t="s">
        <v>20659</v>
      </c>
      <c r="E2382" s="171">
        <v>14.0</v>
      </c>
      <c r="F2382" s="171" t="s">
        <v>21057</v>
      </c>
      <c r="G2382" s="171" t="s">
        <v>4545</v>
      </c>
      <c r="H2382" s="172" t="s">
        <v>20635</v>
      </c>
      <c r="I2382" s="173">
        <v>11960.0</v>
      </c>
      <c r="J2382" s="174">
        <v>11960.0</v>
      </c>
      <c r="K2382" s="179">
        <v>11960.0</v>
      </c>
      <c r="L2382" s="178"/>
      <c r="M2382" s="177"/>
      <c r="N2382" s="178"/>
      <c r="O2382" s="163"/>
      <c r="P2382" s="163"/>
      <c r="Q2382" s="163"/>
      <c r="R2382" s="163"/>
      <c r="S2382" s="163"/>
      <c r="T2382" s="163"/>
    </row>
    <row r="2383" ht="18.75" hidden="1" customHeight="1">
      <c r="A2383" s="170">
        <v>45848.0</v>
      </c>
      <c r="B2383" s="171">
        <v>16422.0</v>
      </c>
      <c r="C2383" s="171" t="s">
        <v>20775</v>
      </c>
      <c r="D2383" s="171" t="s">
        <v>20687</v>
      </c>
      <c r="E2383" s="171">
        <v>8.0</v>
      </c>
      <c r="F2383" s="171" t="s">
        <v>21021</v>
      </c>
      <c r="G2383" s="171" t="s">
        <v>21985</v>
      </c>
      <c r="H2383" s="172" t="s">
        <v>20635</v>
      </c>
      <c r="I2383" s="173">
        <v>16600.0</v>
      </c>
      <c r="J2383" s="174">
        <v>6580.0</v>
      </c>
      <c r="K2383" s="179">
        <v>6580.0</v>
      </c>
      <c r="L2383" s="178"/>
      <c r="M2383" s="177"/>
      <c r="N2383" s="178"/>
      <c r="O2383" s="163"/>
      <c r="P2383" s="163"/>
      <c r="Q2383" s="163"/>
      <c r="R2383" s="163"/>
      <c r="S2383" s="163"/>
      <c r="T2383" s="163"/>
    </row>
    <row r="2384" ht="18.75" hidden="1" customHeight="1">
      <c r="A2384" s="180">
        <v>45848.0</v>
      </c>
      <c r="B2384" s="171">
        <v>7641.0</v>
      </c>
      <c r="C2384" s="171" t="s">
        <v>4112</v>
      </c>
      <c r="D2384" s="171"/>
      <c r="E2384" s="171" t="s">
        <v>20634</v>
      </c>
      <c r="F2384" s="171"/>
      <c r="G2384" s="171"/>
      <c r="H2384" s="172"/>
      <c r="I2384" s="173">
        <v>3160.0</v>
      </c>
      <c r="J2384" s="174">
        <v>680.0</v>
      </c>
      <c r="K2384" s="179">
        <v>680.0</v>
      </c>
      <c r="L2384" s="178">
        <v>0.0</v>
      </c>
      <c r="M2384" s="177">
        <v>0.0</v>
      </c>
      <c r="N2384" s="178">
        <v>0.0</v>
      </c>
      <c r="O2384" s="163"/>
      <c r="P2384" s="163"/>
      <c r="Q2384" s="163"/>
      <c r="R2384" s="163"/>
      <c r="S2384" s="163"/>
      <c r="T2384" s="163"/>
    </row>
    <row r="2385" ht="18.75" hidden="1" customHeight="1">
      <c r="A2385" s="180">
        <v>45848.0</v>
      </c>
      <c r="B2385" s="171">
        <v>7642.0</v>
      </c>
      <c r="C2385" s="171" t="s">
        <v>4111</v>
      </c>
      <c r="D2385" s="171"/>
      <c r="E2385" s="171" t="s">
        <v>20634</v>
      </c>
      <c r="F2385" s="171"/>
      <c r="G2385" s="171" t="s">
        <v>21986</v>
      </c>
      <c r="H2385" s="172" t="s">
        <v>21986</v>
      </c>
      <c r="I2385" s="173">
        <v>3640.0</v>
      </c>
      <c r="J2385" s="174">
        <v>1080.0</v>
      </c>
      <c r="K2385" s="179">
        <v>1080.0</v>
      </c>
      <c r="L2385" s="178">
        <v>0.0</v>
      </c>
      <c r="M2385" s="177">
        <v>0.0</v>
      </c>
      <c r="N2385" s="178">
        <v>0.0</v>
      </c>
      <c r="O2385" s="163"/>
      <c r="P2385" s="163"/>
      <c r="Q2385" s="163"/>
      <c r="R2385" s="163"/>
      <c r="S2385" s="163"/>
      <c r="T2385" s="163"/>
    </row>
    <row r="2386" ht="18.75" hidden="1" customHeight="1">
      <c r="A2386" s="170">
        <v>45848.0</v>
      </c>
      <c r="B2386" s="171">
        <v>16424.0</v>
      </c>
      <c r="C2386" s="171" t="s">
        <v>14229</v>
      </c>
      <c r="D2386" s="171" t="s">
        <v>20659</v>
      </c>
      <c r="E2386" s="171" t="s">
        <v>177</v>
      </c>
      <c r="F2386" s="171" t="s">
        <v>21987</v>
      </c>
      <c r="G2386" s="171" t="s">
        <v>3982</v>
      </c>
      <c r="H2386" s="172" t="s">
        <v>20635</v>
      </c>
      <c r="I2386" s="173">
        <v>11500.0</v>
      </c>
      <c r="J2386" s="174">
        <v>11500.0</v>
      </c>
      <c r="K2386" s="179">
        <v>11500.0</v>
      </c>
      <c r="L2386" s="178"/>
      <c r="M2386" s="177"/>
      <c r="N2386" s="178"/>
      <c r="O2386" s="163"/>
      <c r="P2386" s="163"/>
      <c r="Q2386" s="163"/>
      <c r="R2386" s="163"/>
      <c r="S2386" s="163"/>
      <c r="T2386" s="163"/>
    </row>
    <row r="2387" ht="18.75" hidden="1" customHeight="1">
      <c r="A2387" s="170">
        <v>45848.0</v>
      </c>
      <c r="B2387" s="171">
        <v>16425.0</v>
      </c>
      <c r="C2387" s="171" t="s">
        <v>21371</v>
      </c>
      <c r="D2387" s="171" t="s">
        <v>20687</v>
      </c>
      <c r="E2387" s="171">
        <v>8.0</v>
      </c>
      <c r="F2387" s="171" t="s">
        <v>20830</v>
      </c>
      <c r="G2387" s="171" t="s">
        <v>21877</v>
      </c>
      <c r="H2387" s="172" t="s">
        <v>20635</v>
      </c>
      <c r="I2387" s="173">
        <v>13580.0</v>
      </c>
      <c r="J2387" s="174">
        <v>3560.0</v>
      </c>
      <c r="K2387" s="179">
        <v>3560.0</v>
      </c>
      <c r="L2387" s="178"/>
      <c r="M2387" s="177"/>
      <c r="N2387" s="178"/>
      <c r="O2387" s="163"/>
      <c r="P2387" s="163"/>
      <c r="Q2387" s="163"/>
      <c r="R2387" s="163"/>
      <c r="S2387" s="163"/>
      <c r="T2387" s="163"/>
    </row>
    <row r="2388" ht="18.75" hidden="1" customHeight="1">
      <c r="A2388" s="170">
        <v>45848.0</v>
      </c>
      <c r="B2388" s="171">
        <v>16426.0</v>
      </c>
      <c r="C2388" s="171" t="s">
        <v>2781</v>
      </c>
      <c r="D2388" s="171" t="s">
        <v>20659</v>
      </c>
      <c r="E2388" s="171">
        <v>8.0</v>
      </c>
      <c r="F2388" s="171"/>
      <c r="G2388" s="171" t="s">
        <v>196</v>
      </c>
      <c r="H2388" s="172" t="s">
        <v>20635</v>
      </c>
      <c r="I2388" s="173">
        <v>15660.0</v>
      </c>
      <c r="J2388" s="174">
        <v>15660.0</v>
      </c>
      <c r="K2388" s="179">
        <v>15660.0</v>
      </c>
      <c r="L2388" s="178"/>
      <c r="M2388" s="177"/>
      <c r="N2388" s="178"/>
      <c r="O2388" s="163"/>
      <c r="P2388" s="163"/>
      <c r="Q2388" s="163"/>
      <c r="R2388" s="163"/>
      <c r="S2388" s="163"/>
      <c r="T2388" s="163"/>
    </row>
    <row r="2389" ht="18.75" hidden="1" customHeight="1">
      <c r="A2389" s="180">
        <v>45848.0</v>
      </c>
      <c r="B2389" s="171">
        <v>7649.0</v>
      </c>
      <c r="C2389" s="171" t="s">
        <v>5319</v>
      </c>
      <c r="D2389" s="171"/>
      <c r="E2389" s="171" t="s">
        <v>20634</v>
      </c>
      <c r="F2389" s="171"/>
      <c r="G2389" s="171" t="s">
        <v>20933</v>
      </c>
      <c r="H2389" s="172" t="s">
        <v>20933</v>
      </c>
      <c r="I2389" s="173">
        <v>3380.0</v>
      </c>
      <c r="J2389" s="174">
        <v>540.0</v>
      </c>
      <c r="K2389" s="179">
        <v>0.0</v>
      </c>
      <c r="L2389" s="178">
        <v>540.0</v>
      </c>
      <c r="M2389" s="177">
        <v>0.0</v>
      </c>
      <c r="N2389" s="178">
        <v>0.0</v>
      </c>
      <c r="O2389" s="163"/>
      <c r="P2389" s="163"/>
      <c r="Q2389" s="163"/>
      <c r="R2389" s="163"/>
      <c r="S2389" s="163"/>
      <c r="T2389" s="163"/>
    </row>
    <row r="2390" ht="18.75" hidden="1" customHeight="1">
      <c r="A2390" s="180">
        <v>45848.0</v>
      </c>
      <c r="B2390" s="171">
        <v>7650.0</v>
      </c>
      <c r="C2390" s="171" t="s">
        <v>5319</v>
      </c>
      <c r="D2390" s="171"/>
      <c r="E2390" s="171" t="s">
        <v>20634</v>
      </c>
      <c r="F2390" s="171"/>
      <c r="G2390" s="171" t="s">
        <v>20933</v>
      </c>
      <c r="H2390" s="172" t="s">
        <v>20933</v>
      </c>
      <c r="I2390" s="173">
        <v>3320.0</v>
      </c>
      <c r="J2390" s="174">
        <v>540.0</v>
      </c>
      <c r="K2390" s="179">
        <v>0.0</v>
      </c>
      <c r="L2390" s="178">
        <v>540.0</v>
      </c>
      <c r="M2390" s="177">
        <v>0.0</v>
      </c>
      <c r="N2390" s="178">
        <v>0.0</v>
      </c>
      <c r="O2390" s="163"/>
      <c r="P2390" s="163"/>
      <c r="Q2390" s="163"/>
      <c r="R2390" s="163"/>
      <c r="S2390" s="163"/>
      <c r="T2390" s="163"/>
    </row>
    <row r="2391" ht="18.75" hidden="1" customHeight="1">
      <c r="A2391" s="170">
        <v>45848.0</v>
      </c>
      <c r="B2391" s="171">
        <v>16440.0</v>
      </c>
      <c r="C2391" s="171" t="s">
        <v>21478</v>
      </c>
      <c r="D2391" s="171" t="s">
        <v>20695</v>
      </c>
      <c r="E2391" s="171">
        <v>8.0</v>
      </c>
      <c r="F2391" s="171" t="s">
        <v>21549</v>
      </c>
      <c r="G2391" s="171" t="s">
        <v>4400</v>
      </c>
      <c r="H2391" s="172" t="s">
        <v>20635</v>
      </c>
      <c r="I2391" s="173">
        <v>13700.0</v>
      </c>
      <c r="J2391" s="174">
        <v>4000.0</v>
      </c>
      <c r="K2391" s="179">
        <v>4000.0</v>
      </c>
      <c r="L2391" s="178"/>
      <c r="M2391" s="177"/>
      <c r="N2391" s="178"/>
      <c r="O2391" s="163"/>
      <c r="P2391" s="163"/>
      <c r="Q2391" s="163"/>
      <c r="R2391" s="163"/>
      <c r="S2391" s="163"/>
      <c r="T2391" s="163"/>
    </row>
    <row r="2392" ht="18.75" hidden="1" customHeight="1">
      <c r="A2392" s="170">
        <v>45848.0</v>
      </c>
      <c r="B2392" s="171">
        <v>16441.0</v>
      </c>
      <c r="C2392" s="171" t="s">
        <v>21498</v>
      </c>
      <c r="D2392" s="171" t="s">
        <v>20695</v>
      </c>
      <c r="E2392" s="171">
        <v>4.0</v>
      </c>
      <c r="F2392" s="171" t="s">
        <v>21020</v>
      </c>
      <c r="G2392" s="171" t="s">
        <v>21988</v>
      </c>
      <c r="H2392" s="172" t="s">
        <v>20635</v>
      </c>
      <c r="I2392" s="173">
        <v>10800.0</v>
      </c>
      <c r="J2392" s="174">
        <v>1020.0</v>
      </c>
      <c r="K2392" s="179">
        <v>1020.0</v>
      </c>
      <c r="L2392" s="178"/>
      <c r="M2392" s="177"/>
      <c r="N2392" s="178"/>
      <c r="O2392" s="163"/>
      <c r="P2392" s="163"/>
      <c r="Q2392" s="163"/>
      <c r="R2392" s="163"/>
      <c r="S2392" s="163"/>
      <c r="T2392" s="163"/>
    </row>
    <row r="2393" ht="18.75" hidden="1" customHeight="1">
      <c r="A2393" s="180">
        <v>45848.0</v>
      </c>
      <c r="B2393" s="171">
        <v>7721.0</v>
      </c>
      <c r="C2393" s="171" t="s">
        <v>6423</v>
      </c>
      <c r="D2393" s="171"/>
      <c r="E2393" s="171" t="s">
        <v>20634</v>
      </c>
      <c r="F2393" s="171"/>
      <c r="G2393" s="171" t="s">
        <v>21989</v>
      </c>
      <c r="H2393" s="172" t="s">
        <v>21989</v>
      </c>
      <c r="I2393" s="173">
        <v>3520.0</v>
      </c>
      <c r="J2393" s="174">
        <v>200.0</v>
      </c>
      <c r="K2393" s="179">
        <v>0.0</v>
      </c>
      <c r="L2393" s="178">
        <v>0.0</v>
      </c>
      <c r="M2393" s="177">
        <v>0.0</v>
      </c>
      <c r="N2393" s="178">
        <v>0.0</v>
      </c>
      <c r="O2393" s="163"/>
      <c r="P2393" s="163"/>
      <c r="Q2393" s="163"/>
      <c r="R2393" s="163"/>
      <c r="S2393" s="163"/>
      <c r="T2393" s="163"/>
    </row>
    <row r="2394" ht="18.75" hidden="1" customHeight="1">
      <c r="A2394" s="180">
        <v>45848.0</v>
      </c>
      <c r="B2394" s="171">
        <v>7722.0</v>
      </c>
      <c r="C2394" s="171" t="s">
        <v>6423</v>
      </c>
      <c r="D2394" s="171"/>
      <c r="E2394" s="171" t="s">
        <v>20634</v>
      </c>
      <c r="F2394" s="171"/>
      <c r="G2394" s="171" t="s">
        <v>21989</v>
      </c>
      <c r="H2394" s="172" t="s">
        <v>21989</v>
      </c>
      <c r="I2394" s="173">
        <v>3540.0</v>
      </c>
      <c r="J2394" s="174">
        <v>160.0</v>
      </c>
      <c r="K2394" s="179">
        <v>0.0</v>
      </c>
      <c r="L2394" s="178">
        <v>0.0</v>
      </c>
      <c r="M2394" s="177">
        <v>0.0</v>
      </c>
      <c r="N2394" s="178">
        <v>0.0</v>
      </c>
      <c r="O2394" s="163"/>
      <c r="P2394" s="163"/>
      <c r="Q2394" s="163"/>
      <c r="R2394" s="163"/>
      <c r="S2394" s="163"/>
      <c r="T2394" s="163"/>
    </row>
    <row r="2395" ht="18.75" hidden="1" customHeight="1">
      <c r="A2395" s="180">
        <v>45848.0</v>
      </c>
      <c r="B2395" s="171">
        <v>7723.0</v>
      </c>
      <c r="C2395" s="171" t="s">
        <v>6423</v>
      </c>
      <c r="D2395" s="171"/>
      <c r="E2395" s="171" t="s">
        <v>20634</v>
      </c>
      <c r="F2395" s="171"/>
      <c r="G2395" s="171" t="s">
        <v>21990</v>
      </c>
      <c r="H2395" s="172" t="s">
        <v>21990</v>
      </c>
      <c r="I2395" s="173">
        <v>3380.0</v>
      </c>
      <c r="J2395" s="174">
        <v>540.0</v>
      </c>
      <c r="K2395" s="179">
        <v>0.0</v>
      </c>
      <c r="L2395" s="178">
        <v>540.0</v>
      </c>
      <c r="M2395" s="177">
        <v>0.0</v>
      </c>
      <c r="N2395" s="178">
        <v>0.0</v>
      </c>
      <c r="O2395" s="163"/>
      <c r="P2395" s="163"/>
      <c r="Q2395" s="163"/>
      <c r="R2395" s="163"/>
      <c r="S2395" s="163"/>
      <c r="T2395" s="163"/>
    </row>
    <row r="2396" ht="18.75" hidden="1" customHeight="1">
      <c r="A2396" s="182">
        <v>45848.02901104167</v>
      </c>
      <c r="B2396" s="171">
        <v>7628.0</v>
      </c>
      <c r="C2396" s="171" t="s">
        <v>5233</v>
      </c>
      <c r="D2396" s="171"/>
      <c r="E2396" s="171" t="s">
        <v>20634</v>
      </c>
      <c r="F2396" s="171"/>
      <c r="G2396" s="171" t="s">
        <v>21991</v>
      </c>
      <c r="H2396" s="172" t="s">
        <v>21991</v>
      </c>
      <c r="I2396" s="173">
        <v>22780.0</v>
      </c>
      <c r="J2396" s="174">
        <v>4660.0</v>
      </c>
      <c r="K2396" s="179">
        <v>4220.0</v>
      </c>
      <c r="L2396" s="178">
        <v>0.0</v>
      </c>
      <c r="M2396" s="177">
        <v>0.0</v>
      </c>
      <c r="N2396" s="178">
        <v>0.0</v>
      </c>
      <c r="O2396" s="163"/>
      <c r="P2396" s="163"/>
      <c r="Q2396" s="163"/>
      <c r="R2396" s="163"/>
      <c r="S2396" s="163"/>
      <c r="T2396" s="163"/>
    </row>
    <row r="2397" ht="18.75" hidden="1" customHeight="1">
      <c r="A2397" s="170">
        <v>45849.0</v>
      </c>
      <c r="B2397" s="171">
        <v>16427.0</v>
      </c>
      <c r="C2397" s="171" t="s">
        <v>20832</v>
      </c>
      <c r="D2397" s="171" t="s">
        <v>20659</v>
      </c>
      <c r="E2397" s="171">
        <v>8.0</v>
      </c>
      <c r="F2397" s="171" t="s">
        <v>20700</v>
      </c>
      <c r="G2397" s="171" t="s">
        <v>21992</v>
      </c>
      <c r="H2397" s="172" t="s">
        <v>20638</v>
      </c>
      <c r="I2397" s="173">
        <v>17580.0</v>
      </c>
      <c r="J2397" s="174">
        <v>17580.0</v>
      </c>
      <c r="K2397" s="179"/>
      <c r="L2397" s="178"/>
      <c r="M2397" s="177"/>
      <c r="N2397" s="177">
        <v>17580.0</v>
      </c>
      <c r="O2397" s="163"/>
      <c r="P2397" s="163"/>
      <c r="Q2397" s="163"/>
      <c r="R2397" s="163"/>
      <c r="S2397" s="163"/>
      <c r="T2397" s="163"/>
    </row>
    <row r="2398" ht="18.75" hidden="1" customHeight="1">
      <c r="A2398" s="170">
        <v>45849.0</v>
      </c>
      <c r="B2398" s="171">
        <v>16428.0</v>
      </c>
      <c r="C2398" s="171" t="s">
        <v>21993</v>
      </c>
      <c r="D2398" s="171" t="s">
        <v>20687</v>
      </c>
      <c r="E2398" s="171">
        <v>8.0</v>
      </c>
      <c r="F2398" s="171" t="s">
        <v>20858</v>
      </c>
      <c r="G2398" s="171" t="s">
        <v>5255</v>
      </c>
      <c r="H2398" s="172" t="s">
        <v>20638</v>
      </c>
      <c r="I2398" s="173">
        <v>17100.0</v>
      </c>
      <c r="J2398" s="174">
        <v>7080.0</v>
      </c>
      <c r="K2398" s="179"/>
      <c r="L2398" s="178"/>
      <c r="M2398" s="177"/>
      <c r="N2398" s="177">
        <v>7080.0</v>
      </c>
      <c r="O2398" s="163"/>
      <c r="P2398" s="163"/>
      <c r="Q2398" s="163"/>
      <c r="R2398" s="163"/>
      <c r="S2398" s="163"/>
      <c r="T2398" s="163"/>
    </row>
    <row r="2399" ht="18.75" hidden="1" customHeight="1">
      <c r="A2399" s="170">
        <v>45849.0</v>
      </c>
      <c r="B2399" s="171">
        <v>16429.0</v>
      </c>
      <c r="C2399" s="171" t="s">
        <v>18536</v>
      </c>
      <c r="D2399" s="171" t="s">
        <v>20687</v>
      </c>
      <c r="E2399" s="171">
        <v>8.0</v>
      </c>
      <c r="F2399" s="171" t="s">
        <v>20814</v>
      </c>
      <c r="G2399" s="171" t="s">
        <v>4934</v>
      </c>
      <c r="H2399" s="172" t="s">
        <v>20635</v>
      </c>
      <c r="I2399" s="173">
        <v>16020.0</v>
      </c>
      <c r="J2399" s="174">
        <v>6000.0</v>
      </c>
      <c r="K2399" s="179">
        <v>6000.0</v>
      </c>
      <c r="L2399" s="178"/>
      <c r="M2399" s="177"/>
      <c r="N2399" s="178"/>
      <c r="O2399" s="163"/>
      <c r="P2399" s="163"/>
      <c r="Q2399" s="163"/>
      <c r="R2399" s="163"/>
      <c r="S2399" s="163"/>
      <c r="T2399" s="163"/>
    </row>
    <row r="2400" ht="18.75" hidden="1" customHeight="1">
      <c r="A2400" s="180">
        <v>45849.0</v>
      </c>
      <c r="B2400" s="171">
        <v>7644.0</v>
      </c>
      <c r="C2400" s="171" t="s">
        <v>4062</v>
      </c>
      <c r="D2400" s="171"/>
      <c r="E2400" s="171" t="s">
        <v>20634</v>
      </c>
      <c r="F2400" s="171"/>
      <c r="G2400" s="171"/>
      <c r="H2400" s="172"/>
      <c r="I2400" s="173">
        <v>4160.0</v>
      </c>
      <c r="J2400" s="174">
        <v>420.0</v>
      </c>
      <c r="K2400" s="179">
        <v>420.0</v>
      </c>
      <c r="L2400" s="178">
        <v>0.0</v>
      </c>
      <c r="M2400" s="177">
        <v>0.0</v>
      </c>
      <c r="N2400" s="178">
        <v>0.0</v>
      </c>
      <c r="O2400" s="163"/>
      <c r="P2400" s="163"/>
      <c r="Q2400" s="163"/>
      <c r="R2400" s="163"/>
      <c r="S2400" s="163"/>
      <c r="T2400" s="163"/>
    </row>
    <row r="2401" ht="18.75" hidden="1" customHeight="1">
      <c r="A2401" s="180">
        <v>45849.0</v>
      </c>
      <c r="B2401" s="171">
        <v>7645.0</v>
      </c>
      <c r="C2401" s="171" t="s">
        <v>4774</v>
      </c>
      <c r="D2401" s="171"/>
      <c r="E2401" s="171" t="s">
        <v>20634</v>
      </c>
      <c r="F2401" s="171"/>
      <c r="G2401" s="171" t="s">
        <v>20987</v>
      </c>
      <c r="H2401" s="172" t="s">
        <v>20987</v>
      </c>
      <c r="I2401" s="173">
        <v>3040.0</v>
      </c>
      <c r="J2401" s="174">
        <v>320.0</v>
      </c>
      <c r="K2401" s="179">
        <v>0.0</v>
      </c>
      <c r="L2401" s="178">
        <v>320.0</v>
      </c>
      <c r="M2401" s="177">
        <v>0.0</v>
      </c>
      <c r="N2401" s="178">
        <v>0.0</v>
      </c>
      <c r="O2401" s="163"/>
      <c r="P2401" s="163"/>
      <c r="Q2401" s="163"/>
      <c r="R2401" s="163"/>
      <c r="S2401" s="163"/>
      <c r="T2401" s="163"/>
    </row>
    <row r="2402" ht="18.75" hidden="1" customHeight="1">
      <c r="A2402" s="170">
        <v>45849.0</v>
      </c>
      <c r="B2402" s="171">
        <v>16430.0</v>
      </c>
      <c r="C2402" s="171" t="s">
        <v>20892</v>
      </c>
      <c r="D2402" s="171" t="s">
        <v>20659</v>
      </c>
      <c r="E2402" s="171">
        <v>8.0</v>
      </c>
      <c r="F2402" s="171" t="s">
        <v>20894</v>
      </c>
      <c r="G2402" s="171" t="s">
        <v>4576</v>
      </c>
      <c r="H2402" s="172" t="s">
        <v>20635</v>
      </c>
      <c r="I2402" s="173">
        <v>11300.0</v>
      </c>
      <c r="J2402" s="174">
        <v>11300.0</v>
      </c>
      <c r="K2402" s="179">
        <v>11300.0</v>
      </c>
      <c r="L2402" s="178"/>
      <c r="M2402" s="177"/>
      <c r="N2402" s="178"/>
      <c r="O2402" s="163"/>
      <c r="P2402" s="163"/>
      <c r="Q2402" s="163"/>
      <c r="R2402" s="163"/>
      <c r="S2402" s="163"/>
      <c r="T2402" s="163"/>
    </row>
    <row r="2403" ht="18.75" hidden="1" customHeight="1">
      <c r="A2403" s="170">
        <v>45849.0</v>
      </c>
      <c r="B2403" s="171">
        <v>16431.0</v>
      </c>
      <c r="C2403" s="171" t="s">
        <v>20820</v>
      </c>
      <c r="D2403" s="171" t="s">
        <v>20687</v>
      </c>
      <c r="E2403" s="171">
        <v>8.0</v>
      </c>
      <c r="F2403" s="171" t="s">
        <v>20699</v>
      </c>
      <c r="G2403" s="171" t="s">
        <v>21994</v>
      </c>
      <c r="H2403" s="172" t="s">
        <v>20635</v>
      </c>
      <c r="I2403" s="173">
        <v>11940.0</v>
      </c>
      <c r="J2403" s="174">
        <v>1920.0</v>
      </c>
      <c r="K2403" s="179">
        <v>1920.0</v>
      </c>
      <c r="L2403" s="178"/>
      <c r="M2403" s="177"/>
      <c r="N2403" s="178"/>
      <c r="O2403" s="163"/>
      <c r="P2403" s="163"/>
      <c r="Q2403" s="163"/>
      <c r="R2403" s="163"/>
      <c r="S2403" s="163"/>
      <c r="T2403" s="163"/>
    </row>
    <row r="2404" ht="18.75" hidden="1" customHeight="1">
      <c r="A2404" s="180">
        <v>45849.0</v>
      </c>
      <c r="B2404" s="171">
        <v>7646.0</v>
      </c>
      <c r="C2404" s="171" t="s">
        <v>7445</v>
      </c>
      <c r="D2404" s="171"/>
      <c r="E2404" s="171" t="s">
        <v>20634</v>
      </c>
      <c r="F2404" s="171"/>
      <c r="G2404" s="171"/>
      <c r="H2404" s="172"/>
      <c r="I2404" s="173">
        <v>2640.0</v>
      </c>
      <c r="J2404" s="174">
        <v>260.0</v>
      </c>
      <c r="K2404" s="179">
        <v>260.0</v>
      </c>
      <c r="L2404" s="178">
        <v>0.0</v>
      </c>
      <c r="M2404" s="177">
        <v>0.0</v>
      </c>
      <c r="N2404" s="178">
        <v>0.0</v>
      </c>
      <c r="O2404" s="163"/>
      <c r="P2404" s="163"/>
      <c r="Q2404" s="163"/>
      <c r="R2404" s="163"/>
      <c r="S2404" s="163"/>
      <c r="T2404" s="163"/>
    </row>
    <row r="2405" ht="18.75" hidden="1" customHeight="1">
      <c r="A2405" s="180">
        <v>45849.0</v>
      </c>
      <c r="B2405" s="171">
        <v>7647.0</v>
      </c>
      <c r="C2405" s="171" t="s">
        <v>5705</v>
      </c>
      <c r="D2405" s="171"/>
      <c r="E2405" s="171" t="s">
        <v>20634</v>
      </c>
      <c r="F2405" s="171"/>
      <c r="G2405" s="171" t="s">
        <v>21978</v>
      </c>
      <c r="H2405" s="172" t="s">
        <v>21978</v>
      </c>
      <c r="I2405" s="173">
        <v>4420.0</v>
      </c>
      <c r="J2405" s="174">
        <v>520.0</v>
      </c>
      <c r="K2405" s="179">
        <v>0.0</v>
      </c>
      <c r="L2405" s="178">
        <v>0.0</v>
      </c>
      <c r="M2405" s="177">
        <v>520.0</v>
      </c>
      <c r="N2405" s="178">
        <v>0.0</v>
      </c>
      <c r="O2405" s="163"/>
      <c r="P2405" s="163"/>
      <c r="Q2405" s="163"/>
      <c r="R2405" s="163"/>
      <c r="S2405" s="163"/>
      <c r="T2405" s="163"/>
    </row>
    <row r="2406" ht="18.75" hidden="1" customHeight="1">
      <c r="A2406" s="180">
        <v>45849.0</v>
      </c>
      <c r="B2406" s="171">
        <v>7648.0</v>
      </c>
      <c r="C2406" s="171" t="s">
        <v>5233</v>
      </c>
      <c r="D2406" s="171"/>
      <c r="E2406" s="171" t="s">
        <v>20634</v>
      </c>
      <c r="F2406" s="171"/>
      <c r="G2406" s="171" t="s">
        <v>21995</v>
      </c>
      <c r="H2406" s="172" t="s">
        <v>21995</v>
      </c>
      <c r="I2406" s="173">
        <v>23080.0</v>
      </c>
      <c r="J2406" s="174">
        <v>5060.0</v>
      </c>
      <c r="K2406" s="179">
        <v>0.0</v>
      </c>
      <c r="L2406" s="178">
        <v>0.0</v>
      </c>
      <c r="M2406" s="177">
        <v>0.0</v>
      </c>
      <c r="N2406" s="178">
        <v>0.0</v>
      </c>
      <c r="O2406" s="163"/>
      <c r="P2406" s="163"/>
      <c r="Q2406" s="163"/>
      <c r="R2406" s="163"/>
      <c r="S2406" s="163"/>
      <c r="T2406" s="163"/>
    </row>
    <row r="2407" ht="18.75" hidden="1" customHeight="1">
      <c r="A2407" s="170">
        <v>45849.0</v>
      </c>
      <c r="B2407" s="171">
        <v>16433.0</v>
      </c>
      <c r="C2407" s="171" t="s">
        <v>4051</v>
      </c>
      <c r="D2407" s="171" t="s">
        <v>20659</v>
      </c>
      <c r="E2407" s="171" t="s">
        <v>132</v>
      </c>
      <c r="F2407" s="171" t="s">
        <v>20776</v>
      </c>
      <c r="G2407" s="171" t="s">
        <v>4655</v>
      </c>
      <c r="H2407" s="172" t="s">
        <v>20635</v>
      </c>
      <c r="I2407" s="173">
        <v>11240.0</v>
      </c>
      <c r="J2407" s="174">
        <v>11240.0</v>
      </c>
      <c r="K2407" s="179">
        <v>11240.0</v>
      </c>
      <c r="L2407" s="178"/>
      <c r="M2407" s="177"/>
      <c r="N2407" s="178"/>
      <c r="O2407" s="163"/>
      <c r="P2407" s="163"/>
      <c r="Q2407" s="163"/>
      <c r="R2407" s="163"/>
      <c r="S2407" s="163"/>
      <c r="T2407" s="163"/>
    </row>
    <row r="2408" ht="18.75" hidden="1" customHeight="1">
      <c r="A2408" s="170">
        <v>45849.0</v>
      </c>
      <c r="B2408" s="171">
        <v>16435.0</v>
      </c>
      <c r="C2408" s="171" t="s">
        <v>20763</v>
      </c>
      <c r="D2408" s="171" t="s">
        <v>20687</v>
      </c>
      <c r="E2408" s="171">
        <v>12.0</v>
      </c>
      <c r="F2408" s="171" t="s">
        <v>20836</v>
      </c>
      <c r="G2408" s="171" t="s">
        <v>6774</v>
      </c>
      <c r="H2408" s="172" t="s">
        <v>20635</v>
      </c>
      <c r="I2408" s="173">
        <v>11160.0</v>
      </c>
      <c r="J2408" s="174">
        <v>1120.0</v>
      </c>
      <c r="K2408" s="179">
        <v>1120.0</v>
      </c>
      <c r="L2408" s="178"/>
      <c r="M2408" s="177"/>
      <c r="N2408" s="178"/>
      <c r="O2408" s="163"/>
      <c r="P2408" s="163"/>
      <c r="Q2408" s="163"/>
      <c r="R2408" s="163"/>
      <c r="S2408" s="163"/>
      <c r="T2408" s="163"/>
    </row>
    <row r="2409" ht="18.75" hidden="1" customHeight="1">
      <c r="A2409" s="170">
        <v>45849.0</v>
      </c>
      <c r="B2409" s="171">
        <v>16436.0</v>
      </c>
      <c r="C2409" s="171" t="s">
        <v>5946</v>
      </c>
      <c r="D2409" s="171" t="s">
        <v>20695</v>
      </c>
      <c r="E2409" s="171">
        <v>8.0</v>
      </c>
      <c r="F2409" s="171" t="s">
        <v>20713</v>
      </c>
      <c r="G2409" s="171" t="s">
        <v>21293</v>
      </c>
      <c r="H2409" s="172" t="s">
        <v>20638</v>
      </c>
      <c r="I2409" s="173">
        <v>17440.0</v>
      </c>
      <c r="J2409" s="174">
        <v>7740.0</v>
      </c>
      <c r="K2409" s="179"/>
      <c r="L2409" s="178"/>
      <c r="M2409" s="177"/>
      <c r="N2409" s="177">
        <v>7740.0</v>
      </c>
      <c r="O2409" s="163"/>
      <c r="P2409" s="163"/>
      <c r="Q2409" s="163"/>
      <c r="R2409" s="163"/>
      <c r="S2409" s="163"/>
      <c r="T2409" s="163"/>
    </row>
    <row r="2410" ht="18.75" hidden="1" customHeight="1">
      <c r="A2410" s="170">
        <v>45849.0</v>
      </c>
      <c r="B2410" s="171">
        <v>16437.0</v>
      </c>
      <c r="C2410" s="171" t="s">
        <v>20689</v>
      </c>
      <c r="D2410" s="171" t="s">
        <v>20659</v>
      </c>
      <c r="E2410" s="171">
        <v>6.0</v>
      </c>
      <c r="F2410" s="171" t="s">
        <v>20734</v>
      </c>
      <c r="G2410" s="171" t="s">
        <v>21996</v>
      </c>
      <c r="H2410" s="172" t="s">
        <v>20635</v>
      </c>
      <c r="I2410" s="173">
        <v>10560.0</v>
      </c>
      <c r="J2410" s="174">
        <v>10560.0</v>
      </c>
      <c r="K2410" s="179">
        <v>10560.0</v>
      </c>
      <c r="L2410" s="178"/>
      <c r="M2410" s="177"/>
      <c r="N2410" s="178"/>
      <c r="O2410" s="163"/>
      <c r="P2410" s="163"/>
      <c r="Q2410" s="163"/>
      <c r="R2410" s="163"/>
      <c r="S2410" s="163"/>
      <c r="T2410" s="163"/>
    </row>
    <row r="2411" ht="18.75" hidden="1" customHeight="1">
      <c r="A2411" s="180">
        <v>45849.0</v>
      </c>
      <c r="B2411" s="171">
        <v>7651.0</v>
      </c>
      <c r="C2411" s="171" t="s">
        <v>4017</v>
      </c>
      <c r="D2411" s="171"/>
      <c r="E2411" s="171" t="s">
        <v>20634</v>
      </c>
      <c r="F2411" s="171"/>
      <c r="G2411" s="171" t="s">
        <v>4500</v>
      </c>
      <c r="H2411" s="172" t="s">
        <v>4500</v>
      </c>
      <c r="I2411" s="173">
        <v>3360.0</v>
      </c>
      <c r="J2411" s="174">
        <v>280.0</v>
      </c>
      <c r="K2411" s="179">
        <v>280.0</v>
      </c>
      <c r="L2411" s="178">
        <v>0.0</v>
      </c>
      <c r="M2411" s="177">
        <v>0.0</v>
      </c>
      <c r="N2411" s="178">
        <v>0.0</v>
      </c>
      <c r="O2411" s="163"/>
      <c r="P2411" s="163"/>
      <c r="Q2411" s="163"/>
      <c r="R2411" s="163"/>
      <c r="S2411" s="163"/>
      <c r="T2411" s="163"/>
    </row>
    <row r="2412" ht="18.75" hidden="1" customHeight="1">
      <c r="A2412" s="180">
        <v>45849.0</v>
      </c>
      <c r="B2412" s="171">
        <v>7652.0</v>
      </c>
      <c r="C2412" s="171" t="s">
        <v>5319</v>
      </c>
      <c r="D2412" s="171"/>
      <c r="E2412" s="171" t="s">
        <v>20634</v>
      </c>
      <c r="F2412" s="171"/>
      <c r="G2412" s="171" t="s">
        <v>20933</v>
      </c>
      <c r="H2412" s="172" t="s">
        <v>20933</v>
      </c>
      <c r="I2412" s="173">
        <v>3440.0</v>
      </c>
      <c r="J2412" s="174">
        <v>520.0</v>
      </c>
      <c r="K2412" s="179">
        <v>0.0</v>
      </c>
      <c r="L2412" s="178">
        <v>520.0</v>
      </c>
      <c r="M2412" s="177">
        <v>0.0</v>
      </c>
      <c r="N2412" s="178">
        <v>0.0</v>
      </c>
      <c r="O2412" s="163"/>
      <c r="P2412" s="163"/>
      <c r="Q2412" s="163"/>
      <c r="R2412" s="163"/>
      <c r="S2412" s="163"/>
      <c r="T2412" s="163"/>
    </row>
    <row r="2413" ht="18.75" hidden="1" customHeight="1">
      <c r="A2413" s="180">
        <v>45849.0</v>
      </c>
      <c r="B2413" s="171">
        <v>7653.0</v>
      </c>
      <c r="C2413" s="171" t="s">
        <v>5946</v>
      </c>
      <c r="D2413" s="171"/>
      <c r="E2413" s="171" t="s">
        <v>20634</v>
      </c>
      <c r="F2413" s="171"/>
      <c r="G2413" s="171" t="s">
        <v>21293</v>
      </c>
      <c r="H2413" s="172" t="s">
        <v>21293</v>
      </c>
      <c r="I2413" s="173">
        <v>4300.0</v>
      </c>
      <c r="J2413" s="174">
        <v>1500.0</v>
      </c>
      <c r="K2413" s="179">
        <v>0.0</v>
      </c>
      <c r="L2413" s="178">
        <v>0.0</v>
      </c>
      <c r="M2413" s="177">
        <v>0.0</v>
      </c>
      <c r="N2413" s="178">
        <v>1500.0</v>
      </c>
      <c r="O2413" s="163"/>
      <c r="P2413" s="163"/>
      <c r="Q2413" s="163"/>
      <c r="R2413" s="163"/>
      <c r="S2413" s="163"/>
      <c r="T2413" s="163"/>
    </row>
    <row r="2414" ht="18.75" hidden="1" customHeight="1">
      <c r="A2414" s="170">
        <v>45849.0</v>
      </c>
      <c r="B2414" s="171">
        <v>16442.0</v>
      </c>
      <c r="C2414" s="171" t="s">
        <v>21332</v>
      </c>
      <c r="D2414" s="171" t="s">
        <v>20687</v>
      </c>
      <c r="E2414" s="171">
        <v>8.0</v>
      </c>
      <c r="F2414" s="171" t="s">
        <v>21376</v>
      </c>
      <c r="G2414" s="171" t="s">
        <v>9318</v>
      </c>
      <c r="H2414" s="172" t="s">
        <v>20635</v>
      </c>
      <c r="I2414" s="173">
        <v>13840.0</v>
      </c>
      <c r="J2414" s="174">
        <v>3820.0</v>
      </c>
      <c r="K2414" s="179">
        <v>3820.0</v>
      </c>
      <c r="L2414" s="178"/>
      <c r="M2414" s="177"/>
      <c r="N2414" s="178"/>
      <c r="O2414" s="163"/>
      <c r="P2414" s="163"/>
      <c r="Q2414" s="163"/>
      <c r="R2414" s="163"/>
      <c r="S2414" s="163"/>
      <c r="T2414" s="163"/>
    </row>
    <row r="2415" ht="18.75" hidden="1" customHeight="1">
      <c r="A2415" s="180">
        <v>45849.0</v>
      </c>
      <c r="B2415" s="171">
        <v>7657.0</v>
      </c>
      <c r="C2415" s="171" t="s">
        <v>5705</v>
      </c>
      <c r="D2415" s="171"/>
      <c r="E2415" s="171" t="s">
        <v>20634</v>
      </c>
      <c r="F2415" s="171"/>
      <c r="G2415" s="171" t="s">
        <v>21997</v>
      </c>
      <c r="H2415" s="172" t="s">
        <v>21997</v>
      </c>
      <c r="I2415" s="173">
        <v>4520.0</v>
      </c>
      <c r="J2415" s="174">
        <v>620.0</v>
      </c>
      <c r="K2415" s="179">
        <v>0.0</v>
      </c>
      <c r="L2415" s="178">
        <v>0.0</v>
      </c>
      <c r="M2415" s="177">
        <v>620.0</v>
      </c>
      <c r="N2415" s="178">
        <v>0.0</v>
      </c>
      <c r="O2415" s="163"/>
      <c r="P2415" s="163"/>
      <c r="Q2415" s="163"/>
      <c r="R2415" s="163"/>
      <c r="S2415" s="163"/>
      <c r="T2415" s="163"/>
    </row>
    <row r="2416" ht="18.75" hidden="1" customHeight="1">
      <c r="A2416" s="170">
        <v>45849.0</v>
      </c>
      <c r="B2416" s="171">
        <v>16443.0</v>
      </c>
      <c r="C2416" s="171" t="s">
        <v>21998</v>
      </c>
      <c r="D2416" s="171" t="s">
        <v>20659</v>
      </c>
      <c r="E2416" s="171">
        <v>12.0</v>
      </c>
      <c r="F2416" s="171" t="s">
        <v>20937</v>
      </c>
      <c r="G2416" s="171" t="s">
        <v>21999</v>
      </c>
      <c r="H2416" s="172" t="s">
        <v>20635</v>
      </c>
      <c r="I2416" s="173">
        <v>11580.0</v>
      </c>
      <c r="J2416" s="174">
        <v>11580.0</v>
      </c>
      <c r="K2416" s="179">
        <v>11580.0</v>
      </c>
      <c r="L2416" s="178"/>
      <c r="M2416" s="177"/>
      <c r="N2416" s="178"/>
      <c r="O2416" s="163"/>
      <c r="P2416" s="163"/>
      <c r="Q2416" s="163"/>
      <c r="R2416" s="163"/>
      <c r="S2416" s="163"/>
      <c r="T2416" s="163"/>
    </row>
    <row r="2417" ht="18.75" hidden="1" customHeight="1">
      <c r="A2417" s="170">
        <v>45849.0</v>
      </c>
      <c r="B2417" s="171">
        <v>16444.0</v>
      </c>
      <c r="C2417" s="171" t="s">
        <v>20829</v>
      </c>
      <c r="D2417" s="171" t="s">
        <v>20659</v>
      </c>
      <c r="E2417" s="171">
        <v>8.0</v>
      </c>
      <c r="F2417" s="171" t="s">
        <v>20997</v>
      </c>
      <c r="G2417" s="171" t="s">
        <v>4106</v>
      </c>
      <c r="H2417" s="172" t="s">
        <v>20635</v>
      </c>
      <c r="I2417" s="173">
        <v>11500.0</v>
      </c>
      <c r="J2417" s="174">
        <v>11500.0</v>
      </c>
      <c r="K2417" s="179">
        <v>11500.0</v>
      </c>
      <c r="L2417" s="178"/>
      <c r="M2417" s="177"/>
      <c r="N2417" s="178"/>
      <c r="O2417" s="163"/>
      <c r="P2417" s="163"/>
      <c r="Q2417" s="163"/>
      <c r="R2417" s="163"/>
      <c r="S2417" s="163"/>
      <c r="T2417" s="163"/>
    </row>
    <row r="2418" ht="18.75" hidden="1" customHeight="1">
      <c r="A2418" s="170">
        <v>45849.0</v>
      </c>
      <c r="B2418" s="171">
        <v>16445.0</v>
      </c>
      <c r="C2418" s="171" t="s">
        <v>19529</v>
      </c>
      <c r="D2418" s="171" t="s">
        <v>20659</v>
      </c>
      <c r="E2418" s="171">
        <v>8.0</v>
      </c>
      <c r="F2418" s="171" t="s">
        <v>20718</v>
      </c>
      <c r="G2418" s="171" t="s">
        <v>22000</v>
      </c>
      <c r="H2418" s="172" t="s">
        <v>20635</v>
      </c>
      <c r="I2418" s="173">
        <v>11540.0</v>
      </c>
      <c r="J2418" s="174">
        <v>11540.0</v>
      </c>
      <c r="K2418" s="179">
        <v>11540.0</v>
      </c>
      <c r="L2418" s="178"/>
      <c r="M2418" s="177"/>
      <c r="N2418" s="178"/>
      <c r="O2418" s="163"/>
      <c r="P2418" s="163"/>
      <c r="Q2418" s="163"/>
      <c r="R2418" s="163"/>
      <c r="S2418" s="163"/>
      <c r="T2418" s="163"/>
    </row>
    <row r="2419" ht="18.75" hidden="1" customHeight="1">
      <c r="A2419" s="170">
        <v>45849.0</v>
      </c>
      <c r="B2419" s="171">
        <v>16446.0</v>
      </c>
      <c r="C2419" s="171" t="s">
        <v>111</v>
      </c>
      <c r="D2419" s="171" t="s">
        <v>20687</v>
      </c>
      <c r="E2419" s="171" t="s">
        <v>132</v>
      </c>
      <c r="F2419" s="171" t="s">
        <v>22001</v>
      </c>
      <c r="G2419" s="171" t="s">
        <v>22002</v>
      </c>
      <c r="H2419" s="172" t="s">
        <v>20635</v>
      </c>
      <c r="I2419" s="173">
        <v>11660.0</v>
      </c>
      <c r="J2419" s="174">
        <v>1380.0</v>
      </c>
      <c r="K2419" s="179">
        <v>1380.0</v>
      </c>
      <c r="L2419" s="178"/>
      <c r="M2419" s="177"/>
      <c r="N2419" s="178"/>
      <c r="O2419" s="163"/>
      <c r="P2419" s="163"/>
      <c r="Q2419" s="163"/>
      <c r="R2419" s="163"/>
      <c r="S2419" s="163"/>
      <c r="T2419" s="163"/>
    </row>
    <row r="2420" ht="18.75" hidden="1" customHeight="1">
      <c r="A2420" s="180">
        <v>45849.0</v>
      </c>
      <c r="B2420" s="171">
        <v>7658.0</v>
      </c>
      <c r="C2420" s="171" t="s">
        <v>6867</v>
      </c>
      <c r="D2420" s="171"/>
      <c r="E2420" s="171" t="s">
        <v>20634</v>
      </c>
      <c r="F2420" s="171"/>
      <c r="G2420" s="171" t="s">
        <v>20933</v>
      </c>
      <c r="H2420" s="172" t="s">
        <v>20933</v>
      </c>
      <c r="I2420" s="173">
        <v>3180.0</v>
      </c>
      <c r="J2420" s="174">
        <v>400.0</v>
      </c>
      <c r="K2420" s="179">
        <v>0.0</v>
      </c>
      <c r="L2420" s="178">
        <v>400.0</v>
      </c>
      <c r="M2420" s="177">
        <v>0.0</v>
      </c>
      <c r="N2420" s="178">
        <v>0.0</v>
      </c>
      <c r="O2420" s="163"/>
      <c r="P2420" s="163"/>
      <c r="Q2420" s="163"/>
      <c r="R2420" s="163"/>
      <c r="S2420" s="163"/>
      <c r="T2420" s="163"/>
    </row>
    <row r="2421" ht="18.75" hidden="1" customHeight="1">
      <c r="A2421" s="170">
        <v>45849.0</v>
      </c>
      <c r="B2421" s="171">
        <v>16447.0</v>
      </c>
      <c r="C2421" s="171" t="s">
        <v>21134</v>
      </c>
      <c r="D2421" s="171" t="s">
        <v>20687</v>
      </c>
      <c r="E2421" s="171">
        <v>8.0</v>
      </c>
      <c r="F2421" s="171" t="s">
        <v>21005</v>
      </c>
      <c r="G2421" s="171" t="s">
        <v>4126</v>
      </c>
      <c r="H2421" s="172" t="s">
        <v>20635</v>
      </c>
      <c r="I2421" s="173">
        <v>10440.0</v>
      </c>
      <c r="J2421" s="174">
        <v>420.0</v>
      </c>
      <c r="K2421" s="179">
        <v>420.0</v>
      </c>
      <c r="L2421" s="178"/>
      <c r="M2421" s="177"/>
      <c r="N2421" s="178"/>
      <c r="O2421" s="163"/>
      <c r="P2421" s="163"/>
      <c r="Q2421" s="163"/>
      <c r="R2421" s="163"/>
      <c r="S2421" s="163"/>
      <c r="T2421" s="163"/>
    </row>
    <row r="2422" ht="18.75" hidden="1" customHeight="1">
      <c r="A2422" s="170">
        <v>45849.0</v>
      </c>
      <c r="B2422" s="171">
        <v>16448.0</v>
      </c>
      <c r="C2422" s="171" t="s">
        <v>3265</v>
      </c>
      <c r="D2422" s="171" t="s">
        <v>20687</v>
      </c>
      <c r="E2422" s="171">
        <v>8.0</v>
      </c>
      <c r="F2422" s="171" t="s">
        <v>20699</v>
      </c>
      <c r="G2422" s="171" t="s">
        <v>196</v>
      </c>
      <c r="H2422" s="172" t="s">
        <v>20635</v>
      </c>
      <c r="I2422" s="173">
        <v>11640.0</v>
      </c>
      <c r="J2422" s="174">
        <v>1620.0</v>
      </c>
      <c r="K2422" s="179">
        <v>1620.0</v>
      </c>
      <c r="L2422" s="178"/>
      <c r="M2422" s="177"/>
      <c r="N2422" s="178"/>
      <c r="O2422" s="163"/>
      <c r="P2422" s="163"/>
      <c r="Q2422" s="163"/>
      <c r="R2422" s="163"/>
      <c r="S2422" s="163"/>
      <c r="T2422" s="163"/>
    </row>
    <row r="2423" ht="18.75" hidden="1" customHeight="1">
      <c r="A2423" s="170">
        <v>45849.0</v>
      </c>
      <c r="B2423" s="171">
        <v>16449.0</v>
      </c>
      <c r="C2423" s="171" t="s">
        <v>22003</v>
      </c>
      <c r="D2423" s="171" t="s">
        <v>20687</v>
      </c>
      <c r="E2423" s="171">
        <v>14.0</v>
      </c>
      <c r="F2423" s="171"/>
      <c r="G2423" s="171" t="s">
        <v>7402</v>
      </c>
      <c r="H2423" s="172" t="s">
        <v>20635</v>
      </c>
      <c r="I2423" s="173">
        <v>11280.0</v>
      </c>
      <c r="J2423" s="174">
        <v>1240.0</v>
      </c>
      <c r="K2423" s="179">
        <v>1240.0</v>
      </c>
      <c r="L2423" s="178"/>
      <c r="M2423" s="177"/>
      <c r="N2423" s="178"/>
      <c r="O2423" s="163"/>
      <c r="P2423" s="163"/>
      <c r="Q2423" s="163"/>
      <c r="R2423" s="163"/>
      <c r="S2423" s="163"/>
      <c r="T2423" s="163"/>
    </row>
    <row r="2424" ht="18.75" hidden="1" customHeight="1">
      <c r="A2424" s="180">
        <v>45849.0</v>
      </c>
      <c r="B2424" s="171">
        <v>7740.0</v>
      </c>
      <c r="C2424" s="171" t="s">
        <v>20674</v>
      </c>
      <c r="D2424" s="171"/>
      <c r="E2424" s="171" t="s">
        <v>20634</v>
      </c>
      <c r="F2424" s="171"/>
      <c r="G2424" s="171" t="s">
        <v>21945</v>
      </c>
      <c r="H2424" s="172" t="s">
        <v>21945</v>
      </c>
      <c r="I2424" s="173">
        <v>3500.0</v>
      </c>
      <c r="J2424" s="174">
        <v>780.0</v>
      </c>
      <c r="K2424" s="179">
        <v>0.0</v>
      </c>
      <c r="L2424" s="178">
        <v>780.0</v>
      </c>
      <c r="M2424" s="177">
        <v>0.0</v>
      </c>
      <c r="N2424" s="178">
        <v>0.0</v>
      </c>
      <c r="O2424" s="163"/>
      <c r="P2424" s="163"/>
      <c r="Q2424" s="163"/>
      <c r="R2424" s="163"/>
      <c r="S2424" s="163"/>
      <c r="T2424" s="163"/>
    </row>
    <row r="2425" ht="18.75" hidden="1" customHeight="1">
      <c r="A2425" s="180">
        <v>45849.0</v>
      </c>
      <c r="B2425" s="171">
        <v>7741.0</v>
      </c>
      <c r="C2425" s="171" t="s">
        <v>1093</v>
      </c>
      <c r="D2425" s="171"/>
      <c r="E2425" s="171" t="s">
        <v>20634</v>
      </c>
      <c r="F2425" s="171"/>
      <c r="G2425" s="171" t="s">
        <v>22004</v>
      </c>
      <c r="H2425" s="172" t="s">
        <v>22004</v>
      </c>
      <c r="I2425" s="173">
        <v>3000.0</v>
      </c>
      <c r="J2425" s="174">
        <v>280.0</v>
      </c>
      <c r="K2425" s="179">
        <v>0.0</v>
      </c>
      <c r="L2425" s="178">
        <v>280.0</v>
      </c>
      <c r="M2425" s="177">
        <v>0.0</v>
      </c>
      <c r="N2425" s="178">
        <v>0.0</v>
      </c>
      <c r="O2425" s="163"/>
      <c r="P2425" s="163"/>
      <c r="Q2425" s="163"/>
      <c r="R2425" s="163"/>
      <c r="S2425" s="163"/>
      <c r="T2425" s="163"/>
    </row>
    <row r="2426" ht="18.75" hidden="1" customHeight="1">
      <c r="A2426" s="180">
        <v>45849.0</v>
      </c>
      <c r="B2426" s="171">
        <v>7743.0</v>
      </c>
      <c r="C2426" s="171" t="s">
        <v>6423</v>
      </c>
      <c r="D2426" s="171"/>
      <c r="E2426" s="171" t="s">
        <v>20634</v>
      </c>
      <c r="F2426" s="171"/>
      <c r="G2426" s="171" t="s">
        <v>22005</v>
      </c>
      <c r="H2426" s="172" t="s">
        <v>22005</v>
      </c>
      <c r="I2426" s="173">
        <v>3640.0</v>
      </c>
      <c r="J2426" s="174">
        <v>200.0</v>
      </c>
      <c r="K2426" s="179">
        <v>0.0</v>
      </c>
      <c r="L2426" s="178">
        <v>0.0</v>
      </c>
      <c r="M2426" s="177">
        <v>0.0</v>
      </c>
      <c r="N2426" s="178">
        <v>0.0</v>
      </c>
      <c r="O2426" s="163"/>
      <c r="P2426" s="163"/>
      <c r="Q2426" s="163"/>
      <c r="R2426" s="163"/>
      <c r="S2426" s="163"/>
      <c r="T2426" s="163"/>
    </row>
    <row r="2427" ht="18.75" hidden="1" customHeight="1">
      <c r="A2427" s="182">
        <v>45849.02899586805</v>
      </c>
      <c r="B2427" s="171">
        <v>7643.0</v>
      </c>
      <c r="C2427" s="171" t="s">
        <v>4017</v>
      </c>
      <c r="D2427" s="171"/>
      <c r="E2427" s="171" t="s">
        <v>20634</v>
      </c>
      <c r="F2427" s="171"/>
      <c r="G2427" s="171" t="s">
        <v>4500</v>
      </c>
      <c r="H2427" s="172" t="s">
        <v>4500</v>
      </c>
      <c r="I2427" s="173">
        <v>3680.0</v>
      </c>
      <c r="J2427" s="174">
        <v>620.0</v>
      </c>
      <c r="K2427" s="179">
        <v>620.0</v>
      </c>
      <c r="L2427" s="178">
        <v>0.0</v>
      </c>
      <c r="M2427" s="177">
        <v>0.0</v>
      </c>
      <c r="N2427" s="178">
        <v>0.0</v>
      </c>
      <c r="O2427" s="163"/>
      <c r="P2427" s="163"/>
      <c r="Q2427" s="163"/>
      <c r="R2427" s="163"/>
      <c r="S2427" s="163"/>
      <c r="T2427" s="163"/>
    </row>
    <row r="2428" ht="18.75" hidden="1" customHeight="1">
      <c r="A2428" s="180">
        <v>45850.0</v>
      </c>
      <c r="B2428" s="171">
        <v>7662.0</v>
      </c>
      <c r="C2428" s="171" t="s">
        <v>6867</v>
      </c>
      <c r="D2428" s="171"/>
      <c r="E2428" s="171" t="s">
        <v>20634</v>
      </c>
      <c r="F2428" s="171"/>
      <c r="G2428" s="171" t="s">
        <v>20933</v>
      </c>
      <c r="H2428" s="172" t="s">
        <v>20933</v>
      </c>
      <c r="I2428" s="173">
        <v>3560.0</v>
      </c>
      <c r="J2428" s="174">
        <v>660.0</v>
      </c>
      <c r="K2428" s="179">
        <v>0.0</v>
      </c>
      <c r="L2428" s="178">
        <v>660.0</v>
      </c>
      <c r="M2428" s="177">
        <v>0.0</v>
      </c>
      <c r="N2428" s="178">
        <v>0.0</v>
      </c>
      <c r="O2428" s="163"/>
      <c r="P2428" s="163"/>
      <c r="Q2428" s="163"/>
      <c r="R2428" s="163"/>
      <c r="S2428" s="163"/>
      <c r="T2428" s="163"/>
    </row>
    <row r="2429" ht="18.75" hidden="1" customHeight="1">
      <c r="A2429" s="180">
        <v>45850.0</v>
      </c>
      <c r="B2429" s="171">
        <v>7664.0</v>
      </c>
      <c r="C2429" s="171" t="s">
        <v>4110</v>
      </c>
      <c r="D2429" s="171"/>
      <c r="E2429" s="171" t="s">
        <v>20634</v>
      </c>
      <c r="F2429" s="171"/>
      <c r="G2429" s="171" t="s">
        <v>4500</v>
      </c>
      <c r="H2429" s="172" t="s">
        <v>4500</v>
      </c>
      <c r="I2429" s="173">
        <v>3900.0</v>
      </c>
      <c r="J2429" s="174">
        <v>840.0</v>
      </c>
      <c r="K2429" s="179">
        <v>840.0</v>
      </c>
      <c r="L2429" s="178">
        <v>0.0</v>
      </c>
      <c r="M2429" s="177">
        <v>0.0</v>
      </c>
      <c r="N2429" s="178">
        <v>0.0</v>
      </c>
      <c r="O2429" s="163"/>
      <c r="P2429" s="163"/>
      <c r="Q2429" s="163"/>
      <c r="R2429" s="163"/>
      <c r="S2429" s="163"/>
      <c r="T2429" s="163"/>
    </row>
    <row r="2430" ht="18.75" hidden="1" customHeight="1">
      <c r="A2430" s="180">
        <v>45850.0</v>
      </c>
      <c r="B2430" s="171">
        <v>7754.0</v>
      </c>
      <c r="C2430" s="171" t="s">
        <v>6423</v>
      </c>
      <c r="D2430" s="171"/>
      <c r="E2430" s="171" t="s">
        <v>20634</v>
      </c>
      <c r="F2430" s="171"/>
      <c r="G2430" s="171" t="s">
        <v>22006</v>
      </c>
      <c r="H2430" s="172" t="s">
        <v>22006</v>
      </c>
      <c r="I2430" s="173">
        <v>3860.0</v>
      </c>
      <c r="J2430" s="174">
        <v>300.0</v>
      </c>
      <c r="K2430" s="179">
        <v>0.0</v>
      </c>
      <c r="L2430" s="178">
        <v>0.0</v>
      </c>
      <c r="M2430" s="177">
        <v>0.0</v>
      </c>
      <c r="N2430" s="178">
        <v>300.0</v>
      </c>
      <c r="O2430" s="163"/>
      <c r="P2430" s="163"/>
      <c r="Q2430" s="163"/>
      <c r="R2430" s="163"/>
      <c r="S2430" s="163"/>
      <c r="T2430" s="163"/>
    </row>
    <row r="2431" ht="18.75" hidden="1" customHeight="1">
      <c r="A2431" s="170">
        <v>45852.0</v>
      </c>
      <c r="B2431" s="171">
        <v>16450.0</v>
      </c>
      <c r="C2431" s="171" t="s">
        <v>20995</v>
      </c>
      <c r="D2431" s="171" t="s">
        <v>20659</v>
      </c>
      <c r="E2431" s="171">
        <v>8.0</v>
      </c>
      <c r="F2431" s="171" t="s">
        <v>20690</v>
      </c>
      <c r="G2431" s="171" t="s">
        <v>4759</v>
      </c>
      <c r="H2431" s="172" t="s">
        <v>20635</v>
      </c>
      <c r="I2431" s="173">
        <v>10920.0</v>
      </c>
      <c r="J2431" s="174">
        <v>10920.0</v>
      </c>
      <c r="K2431" s="179">
        <v>10920.0</v>
      </c>
      <c r="L2431" s="178"/>
      <c r="M2431" s="177"/>
      <c r="N2431" s="178"/>
      <c r="O2431" s="163"/>
      <c r="P2431" s="163"/>
      <c r="Q2431" s="163"/>
      <c r="R2431" s="163"/>
      <c r="S2431" s="163"/>
      <c r="T2431" s="163"/>
    </row>
    <row r="2432" ht="18.75" hidden="1" customHeight="1">
      <c r="A2432" s="170">
        <v>45852.0</v>
      </c>
      <c r="B2432" s="171">
        <v>16451.0</v>
      </c>
      <c r="C2432" s="171" t="s">
        <v>20832</v>
      </c>
      <c r="D2432" s="171" t="s">
        <v>20687</v>
      </c>
      <c r="E2432" s="171">
        <v>8.0</v>
      </c>
      <c r="F2432" s="171" t="s">
        <v>20983</v>
      </c>
      <c r="G2432" s="171" t="s">
        <v>4799</v>
      </c>
      <c r="H2432" s="172" t="s">
        <v>20635</v>
      </c>
      <c r="I2432" s="173">
        <v>12460.0</v>
      </c>
      <c r="J2432" s="174">
        <v>2440.0</v>
      </c>
      <c r="K2432" s="179">
        <v>2440.0</v>
      </c>
      <c r="L2432" s="178"/>
      <c r="M2432" s="177"/>
      <c r="N2432" s="178"/>
      <c r="O2432" s="163"/>
      <c r="P2432" s="163"/>
      <c r="Q2432" s="163"/>
      <c r="R2432" s="163"/>
      <c r="S2432" s="163"/>
      <c r="T2432" s="163"/>
    </row>
    <row r="2433" ht="18.75" hidden="1" customHeight="1">
      <c r="A2433" s="180">
        <v>45852.0</v>
      </c>
      <c r="B2433" s="171">
        <v>7663.0</v>
      </c>
      <c r="C2433" s="171" t="s">
        <v>4017</v>
      </c>
      <c r="D2433" s="171"/>
      <c r="E2433" s="171" t="s">
        <v>20634</v>
      </c>
      <c r="F2433" s="171"/>
      <c r="G2433" s="171" t="s">
        <v>4500</v>
      </c>
      <c r="H2433" s="172" t="s">
        <v>4500</v>
      </c>
      <c r="I2433" s="173">
        <v>3540.0</v>
      </c>
      <c r="J2433" s="174">
        <v>480.0</v>
      </c>
      <c r="K2433" s="179">
        <v>480.0</v>
      </c>
      <c r="L2433" s="178">
        <v>0.0</v>
      </c>
      <c r="M2433" s="177">
        <v>0.0</v>
      </c>
      <c r="N2433" s="178">
        <v>0.0</v>
      </c>
      <c r="O2433" s="163"/>
      <c r="P2433" s="163"/>
      <c r="Q2433" s="163"/>
      <c r="R2433" s="163"/>
      <c r="S2433" s="163"/>
      <c r="T2433" s="163"/>
    </row>
    <row r="2434" ht="18.75" hidden="1" customHeight="1">
      <c r="A2434" s="180">
        <v>45852.0</v>
      </c>
      <c r="B2434" s="171">
        <v>7665.0</v>
      </c>
      <c r="C2434" s="171" t="s">
        <v>10694</v>
      </c>
      <c r="D2434" s="171"/>
      <c r="E2434" s="171" t="s">
        <v>20634</v>
      </c>
      <c r="F2434" s="171"/>
      <c r="G2434" s="171" t="s">
        <v>22007</v>
      </c>
      <c r="H2434" s="172" t="s">
        <v>22007</v>
      </c>
      <c r="I2434" s="173">
        <v>2580.0</v>
      </c>
      <c r="J2434" s="174">
        <v>200.0</v>
      </c>
      <c r="K2434" s="179">
        <v>200.0</v>
      </c>
      <c r="L2434" s="178">
        <v>0.0</v>
      </c>
      <c r="M2434" s="177">
        <v>0.0</v>
      </c>
      <c r="N2434" s="178">
        <v>0.0</v>
      </c>
      <c r="O2434" s="163"/>
      <c r="P2434" s="163"/>
      <c r="Q2434" s="163"/>
      <c r="R2434" s="163"/>
      <c r="S2434" s="163"/>
      <c r="T2434" s="163"/>
    </row>
    <row r="2435" ht="18.75" hidden="1" customHeight="1">
      <c r="A2435" s="170">
        <v>45852.0</v>
      </c>
      <c r="B2435" s="171">
        <v>16452.0</v>
      </c>
      <c r="C2435" s="171" t="s">
        <v>3437</v>
      </c>
      <c r="D2435" s="171" t="s">
        <v>20687</v>
      </c>
      <c r="E2435" s="171">
        <v>8.0</v>
      </c>
      <c r="F2435" s="171" t="s">
        <v>20973</v>
      </c>
      <c r="G2435" s="171" t="s">
        <v>22008</v>
      </c>
      <c r="H2435" s="172" t="s">
        <v>20638</v>
      </c>
      <c r="I2435" s="173">
        <v>18700.0</v>
      </c>
      <c r="J2435" s="174">
        <v>8680.0</v>
      </c>
      <c r="K2435" s="179"/>
      <c r="L2435" s="178"/>
      <c r="M2435" s="177"/>
      <c r="N2435" s="177">
        <v>8680.0</v>
      </c>
      <c r="O2435" s="163"/>
      <c r="P2435" s="163"/>
      <c r="Q2435" s="163"/>
      <c r="R2435" s="163"/>
      <c r="S2435" s="163"/>
      <c r="T2435" s="163"/>
    </row>
    <row r="2436" ht="18.75" hidden="1" customHeight="1">
      <c r="A2436" s="180">
        <v>45852.0</v>
      </c>
      <c r="B2436" s="171">
        <v>7666.0</v>
      </c>
      <c r="C2436" s="171" t="s">
        <v>3980</v>
      </c>
      <c r="D2436" s="171"/>
      <c r="E2436" s="171" t="s">
        <v>20634</v>
      </c>
      <c r="F2436" s="171"/>
      <c r="G2436" s="171"/>
      <c r="H2436" s="172"/>
      <c r="I2436" s="173">
        <v>2500.0</v>
      </c>
      <c r="J2436" s="174">
        <v>200.0</v>
      </c>
      <c r="K2436" s="179">
        <v>200.0</v>
      </c>
      <c r="L2436" s="178">
        <v>0.0</v>
      </c>
      <c r="M2436" s="177">
        <v>0.0</v>
      </c>
      <c r="N2436" s="178">
        <v>0.0</v>
      </c>
      <c r="O2436" s="163"/>
      <c r="P2436" s="163"/>
      <c r="Q2436" s="163"/>
      <c r="R2436" s="163"/>
      <c r="S2436" s="163"/>
      <c r="T2436" s="163"/>
    </row>
    <row r="2437" ht="18.75" hidden="1" customHeight="1">
      <c r="A2437" s="180">
        <v>45852.0</v>
      </c>
      <c r="B2437" s="171">
        <v>7667.0</v>
      </c>
      <c r="C2437" s="171" t="s">
        <v>4671</v>
      </c>
      <c r="D2437" s="171"/>
      <c r="E2437" s="171" t="s">
        <v>20634</v>
      </c>
      <c r="F2437" s="171"/>
      <c r="G2437" s="171" t="s">
        <v>22009</v>
      </c>
      <c r="H2437" s="172" t="s">
        <v>22009</v>
      </c>
      <c r="I2437" s="173">
        <v>2860.0</v>
      </c>
      <c r="J2437" s="174">
        <v>80.0</v>
      </c>
      <c r="K2437" s="179">
        <v>80.0</v>
      </c>
      <c r="L2437" s="178">
        <v>0.0</v>
      </c>
      <c r="M2437" s="177">
        <v>0.0</v>
      </c>
      <c r="N2437" s="178">
        <v>0.0</v>
      </c>
      <c r="O2437" s="163"/>
      <c r="P2437" s="163"/>
      <c r="Q2437" s="163"/>
      <c r="R2437" s="163"/>
      <c r="S2437" s="163"/>
      <c r="T2437" s="163"/>
    </row>
    <row r="2438" ht="18.75" hidden="1" customHeight="1">
      <c r="A2438" s="180">
        <v>45852.0</v>
      </c>
      <c r="B2438" s="171">
        <v>7668.0</v>
      </c>
      <c r="C2438" s="171" t="s">
        <v>3991</v>
      </c>
      <c r="D2438" s="171"/>
      <c r="E2438" s="171" t="s">
        <v>20634</v>
      </c>
      <c r="F2438" s="171"/>
      <c r="G2438" s="171"/>
      <c r="H2438" s="172"/>
      <c r="I2438" s="173">
        <v>3240.0</v>
      </c>
      <c r="J2438" s="174">
        <v>360.0</v>
      </c>
      <c r="K2438" s="179">
        <v>0.0</v>
      </c>
      <c r="L2438" s="178">
        <v>360.0</v>
      </c>
      <c r="M2438" s="177">
        <v>0.0</v>
      </c>
      <c r="N2438" s="178">
        <v>0.0</v>
      </c>
      <c r="O2438" s="163"/>
      <c r="P2438" s="163"/>
      <c r="Q2438" s="163"/>
      <c r="R2438" s="163"/>
      <c r="S2438" s="163"/>
      <c r="T2438" s="163"/>
    </row>
    <row r="2439" ht="18.75" hidden="1" customHeight="1">
      <c r="A2439" s="170">
        <v>45852.0</v>
      </c>
      <c r="B2439" s="171">
        <v>16453.0</v>
      </c>
      <c r="C2439" s="171" t="s">
        <v>4444</v>
      </c>
      <c r="D2439" s="171" t="s">
        <v>20659</v>
      </c>
      <c r="E2439" s="171">
        <v>14.0</v>
      </c>
      <c r="F2439" s="171" t="s">
        <v>22010</v>
      </c>
      <c r="G2439" s="171" t="s">
        <v>22011</v>
      </c>
      <c r="H2439" s="172" t="s">
        <v>20635</v>
      </c>
      <c r="I2439" s="173">
        <v>11500.0</v>
      </c>
      <c r="J2439" s="174">
        <v>11500.0</v>
      </c>
      <c r="K2439" s="179">
        <v>11500.0</v>
      </c>
      <c r="L2439" s="178"/>
      <c r="M2439" s="177"/>
      <c r="N2439" s="178"/>
      <c r="O2439" s="163"/>
      <c r="P2439" s="163"/>
      <c r="Q2439" s="163"/>
      <c r="R2439" s="163"/>
      <c r="S2439" s="163"/>
      <c r="T2439" s="163"/>
    </row>
    <row r="2440" ht="18.75" hidden="1" customHeight="1">
      <c r="A2440" s="170">
        <v>45852.0</v>
      </c>
      <c r="B2440" s="171">
        <v>16454.0</v>
      </c>
      <c r="C2440" s="171" t="s">
        <v>18536</v>
      </c>
      <c r="D2440" s="171" t="s">
        <v>20687</v>
      </c>
      <c r="E2440" s="171">
        <v>8.0</v>
      </c>
      <c r="F2440" s="171" t="s">
        <v>20961</v>
      </c>
      <c r="G2440" s="171" t="s">
        <v>4049</v>
      </c>
      <c r="H2440" s="172" t="s">
        <v>20635</v>
      </c>
      <c r="I2440" s="173">
        <v>10480.0</v>
      </c>
      <c r="J2440" s="174">
        <v>460.0</v>
      </c>
      <c r="K2440" s="179">
        <v>460.0</v>
      </c>
      <c r="L2440" s="178"/>
      <c r="M2440" s="177"/>
      <c r="N2440" s="178"/>
      <c r="O2440" s="163"/>
      <c r="P2440" s="163"/>
      <c r="Q2440" s="163"/>
      <c r="R2440" s="163"/>
      <c r="S2440" s="163"/>
      <c r="T2440" s="163"/>
    </row>
    <row r="2441" ht="18.75" hidden="1" customHeight="1">
      <c r="A2441" s="180">
        <v>45852.0</v>
      </c>
      <c r="B2441" s="171">
        <v>7669.0</v>
      </c>
      <c r="C2441" s="171" t="s">
        <v>3989</v>
      </c>
      <c r="D2441" s="171"/>
      <c r="E2441" s="171" t="s">
        <v>20634</v>
      </c>
      <c r="F2441" s="171"/>
      <c r="G2441" s="171" t="s">
        <v>22012</v>
      </c>
      <c r="H2441" s="172" t="s">
        <v>22012</v>
      </c>
      <c r="I2441" s="173">
        <v>4220.0</v>
      </c>
      <c r="J2441" s="174">
        <v>760.0</v>
      </c>
      <c r="K2441" s="179">
        <v>0.0</v>
      </c>
      <c r="L2441" s="178">
        <v>760.0</v>
      </c>
      <c r="M2441" s="177">
        <v>0.0</v>
      </c>
      <c r="N2441" s="178">
        <v>0.0</v>
      </c>
      <c r="O2441" s="163"/>
      <c r="P2441" s="163"/>
      <c r="Q2441" s="163"/>
      <c r="R2441" s="163"/>
      <c r="S2441" s="163"/>
      <c r="T2441" s="163"/>
    </row>
    <row r="2442" ht="18.75" hidden="1" customHeight="1">
      <c r="A2442" s="180">
        <v>45852.0</v>
      </c>
      <c r="B2442" s="171">
        <v>7670.0</v>
      </c>
      <c r="C2442" s="171" t="s">
        <v>4017</v>
      </c>
      <c r="D2442" s="171"/>
      <c r="E2442" s="171" t="s">
        <v>20634</v>
      </c>
      <c r="F2442" s="171"/>
      <c r="G2442" s="171" t="s">
        <v>4500</v>
      </c>
      <c r="H2442" s="172" t="s">
        <v>4500</v>
      </c>
      <c r="I2442" s="173">
        <v>3780.0</v>
      </c>
      <c r="J2442" s="174">
        <v>620.0</v>
      </c>
      <c r="K2442" s="179">
        <v>0.0</v>
      </c>
      <c r="L2442" s="178">
        <v>0.0</v>
      </c>
      <c r="M2442" s="177">
        <v>620.0</v>
      </c>
      <c r="N2442" s="178">
        <v>0.0</v>
      </c>
      <c r="O2442" s="163"/>
      <c r="P2442" s="163"/>
      <c r="Q2442" s="163"/>
      <c r="R2442" s="163"/>
      <c r="S2442" s="163"/>
      <c r="T2442" s="163"/>
    </row>
    <row r="2443" ht="18.75" hidden="1" customHeight="1">
      <c r="A2443" s="180">
        <v>45852.0</v>
      </c>
      <c r="B2443" s="171">
        <v>7671.0</v>
      </c>
      <c r="C2443" s="171" t="s">
        <v>5319</v>
      </c>
      <c r="D2443" s="171"/>
      <c r="E2443" s="171" t="s">
        <v>20634</v>
      </c>
      <c r="F2443" s="171"/>
      <c r="G2443" s="171"/>
      <c r="H2443" s="172"/>
      <c r="I2443" s="173">
        <v>3660.0</v>
      </c>
      <c r="J2443" s="174">
        <v>680.0</v>
      </c>
      <c r="K2443" s="179">
        <v>0.0</v>
      </c>
      <c r="L2443" s="178">
        <v>680.0</v>
      </c>
      <c r="M2443" s="177">
        <v>0.0</v>
      </c>
      <c r="N2443" s="178">
        <v>0.0</v>
      </c>
      <c r="O2443" s="163"/>
      <c r="P2443" s="163"/>
      <c r="Q2443" s="163"/>
      <c r="R2443" s="163"/>
      <c r="S2443" s="163"/>
      <c r="T2443" s="163"/>
    </row>
    <row r="2444" ht="18.75" hidden="1" customHeight="1">
      <c r="A2444" s="170">
        <v>45852.0</v>
      </c>
      <c r="B2444" s="171">
        <v>16456.0</v>
      </c>
      <c r="C2444" s="171" t="s">
        <v>19446</v>
      </c>
      <c r="D2444" s="171" t="s">
        <v>20659</v>
      </c>
      <c r="E2444" s="171">
        <v>8.0</v>
      </c>
      <c r="F2444" s="171" t="s">
        <v>22013</v>
      </c>
      <c r="G2444" s="171" t="s">
        <v>5954</v>
      </c>
      <c r="H2444" s="172" t="s">
        <v>20638</v>
      </c>
      <c r="I2444" s="173">
        <v>16100.0</v>
      </c>
      <c r="J2444" s="174">
        <v>16100.0</v>
      </c>
      <c r="K2444" s="179"/>
      <c r="L2444" s="178"/>
      <c r="M2444" s="177"/>
      <c r="N2444" s="177">
        <v>16100.0</v>
      </c>
      <c r="O2444" s="163"/>
      <c r="P2444" s="163"/>
      <c r="Q2444" s="163"/>
      <c r="R2444" s="163"/>
      <c r="S2444" s="163"/>
      <c r="T2444" s="163"/>
    </row>
    <row r="2445" ht="18.75" hidden="1" customHeight="1">
      <c r="A2445" s="170">
        <v>45852.0</v>
      </c>
      <c r="B2445" s="171">
        <v>16457.0</v>
      </c>
      <c r="C2445" s="171" t="s">
        <v>19529</v>
      </c>
      <c r="D2445" s="171" t="s">
        <v>20687</v>
      </c>
      <c r="E2445" s="171">
        <v>8.0</v>
      </c>
      <c r="F2445" s="171" t="s">
        <v>20688</v>
      </c>
      <c r="G2445" s="171" t="s">
        <v>4921</v>
      </c>
      <c r="H2445" s="172" t="s">
        <v>20635</v>
      </c>
      <c r="I2445" s="173">
        <v>11020.0</v>
      </c>
      <c r="J2445" s="174">
        <v>1000.0</v>
      </c>
      <c r="K2445" s="179">
        <v>1000.0</v>
      </c>
      <c r="L2445" s="178"/>
      <c r="M2445" s="177"/>
      <c r="N2445" s="178"/>
      <c r="O2445" s="163"/>
      <c r="P2445" s="163"/>
      <c r="Q2445" s="163"/>
      <c r="R2445" s="163"/>
      <c r="S2445" s="163"/>
      <c r="T2445" s="163"/>
    </row>
    <row r="2446" ht="18.75" hidden="1" customHeight="1">
      <c r="A2446" s="180">
        <v>45852.0</v>
      </c>
      <c r="B2446" s="171">
        <v>7672.0</v>
      </c>
      <c r="C2446" s="171" t="s">
        <v>3317</v>
      </c>
      <c r="D2446" s="171"/>
      <c r="E2446" s="171" t="s">
        <v>20634</v>
      </c>
      <c r="F2446" s="171"/>
      <c r="G2446" s="171"/>
      <c r="H2446" s="172"/>
      <c r="I2446" s="173">
        <v>3420.0</v>
      </c>
      <c r="J2446" s="174">
        <v>320.0</v>
      </c>
      <c r="K2446" s="179">
        <v>320.0</v>
      </c>
      <c r="L2446" s="178">
        <v>0.0</v>
      </c>
      <c r="M2446" s="177">
        <v>0.0</v>
      </c>
      <c r="N2446" s="178">
        <v>0.0</v>
      </c>
      <c r="O2446" s="163"/>
      <c r="P2446" s="163"/>
      <c r="Q2446" s="163"/>
      <c r="R2446" s="163"/>
      <c r="S2446" s="163"/>
      <c r="T2446" s="163"/>
    </row>
    <row r="2447" ht="18.75" hidden="1" customHeight="1">
      <c r="A2447" s="180">
        <v>45852.0</v>
      </c>
      <c r="B2447" s="171">
        <v>7673.0</v>
      </c>
      <c r="C2447" s="171" t="s">
        <v>5705</v>
      </c>
      <c r="D2447" s="171"/>
      <c r="E2447" s="171" t="s">
        <v>20634</v>
      </c>
      <c r="F2447" s="171"/>
      <c r="G2447" s="171" t="s">
        <v>4124</v>
      </c>
      <c r="H2447" s="172" t="s">
        <v>4124</v>
      </c>
      <c r="I2447" s="173">
        <v>4780.0</v>
      </c>
      <c r="J2447" s="174">
        <v>720.0</v>
      </c>
      <c r="K2447" s="179">
        <v>144.0</v>
      </c>
      <c r="L2447" s="178">
        <v>0.0</v>
      </c>
      <c r="M2447" s="177">
        <v>576.0</v>
      </c>
      <c r="N2447" s="178">
        <v>0.0</v>
      </c>
      <c r="O2447" s="163"/>
      <c r="P2447" s="163"/>
      <c r="Q2447" s="163"/>
      <c r="R2447" s="163"/>
      <c r="S2447" s="163"/>
      <c r="T2447" s="163"/>
    </row>
    <row r="2448" ht="18.75" hidden="1" customHeight="1">
      <c r="A2448" s="180">
        <v>45852.0</v>
      </c>
      <c r="B2448" s="171">
        <v>7674.0</v>
      </c>
      <c r="C2448" s="171" t="s">
        <v>4129</v>
      </c>
      <c r="D2448" s="171"/>
      <c r="E2448" s="171" t="s">
        <v>20634</v>
      </c>
      <c r="F2448" s="171"/>
      <c r="G2448" s="171"/>
      <c r="H2448" s="172"/>
      <c r="I2448" s="173">
        <v>2740.0</v>
      </c>
      <c r="J2448" s="174">
        <v>260.0</v>
      </c>
      <c r="K2448" s="179">
        <v>0.0</v>
      </c>
      <c r="L2448" s="178">
        <v>0.0</v>
      </c>
      <c r="M2448" s="177">
        <v>260.0</v>
      </c>
      <c r="N2448" s="178">
        <v>0.0</v>
      </c>
      <c r="O2448" s="163"/>
      <c r="P2448" s="163"/>
      <c r="Q2448" s="163"/>
      <c r="R2448" s="163"/>
      <c r="S2448" s="163"/>
      <c r="T2448" s="163"/>
    </row>
    <row r="2449" ht="18.75" hidden="1" customHeight="1">
      <c r="A2449" s="180">
        <v>45852.0</v>
      </c>
      <c r="B2449" s="171">
        <v>7675.0</v>
      </c>
      <c r="C2449" s="171" t="s">
        <v>5319</v>
      </c>
      <c r="D2449" s="171"/>
      <c r="E2449" s="171" t="s">
        <v>20634</v>
      </c>
      <c r="F2449" s="171"/>
      <c r="G2449" s="171" t="s">
        <v>20933</v>
      </c>
      <c r="H2449" s="172" t="s">
        <v>20933</v>
      </c>
      <c r="I2449" s="173">
        <v>3180.0</v>
      </c>
      <c r="J2449" s="174">
        <v>460.0</v>
      </c>
      <c r="K2449" s="179">
        <v>0.0</v>
      </c>
      <c r="L2449" s="178">
        <v>460.0</v>
      </c>
      <c r="M2449" s="177">
        <v>0.0</v>
      </c>
      <c r="N2449" s="178">
        <v>0.0</v>
      </c>
      <c r="O2449" s="163"/>
      <c r="P2449" s="163"/>
      <c r="Q2449" s="163"/>
      <c r="R2449" s="163"/>
      <c r="S2449" s="163"/>
      <c r="T2449" s="163"/>
    </row>
    <row r="2450" ht="18.75" hidden="1" customHeight="1">
      <c r="A2450" s="170">
        <v>45852.0</v>
      </c>
      <c r="B2450" s="171">
        <v>16458.0</v>
      </c>
      <c r="C2450" s="171" t="s">
        <v>731</v>
      </c>
      <c r="D2450" s="171" t="s">
        <v>20687</v>
      </c>
      <c r="E2450" s="171">
        <v>14.0</v>
      </c>
      <c r="F2450" s="171" t="s">
        <v>20715</v>
      </c>
      <c r="G2450" s="171" t="s">
        <v>4503</v>
      </c>
      <c r="H2450" s="172" t="s">
        <v>20635</v>
      </c>
      <c r="I2450" s="173">
        <v>12220.0</v>
      </c>
      <c r="J2450" s="174">
        <v>2180.0</v>
      </c>
      <c r="K2450" s="179">
        <v>2180.0</v>
      </c>
      <c r="L2450" s="178"/>
      <c r="M2450" s="177"/>
      <c r="N2450" s="178"/>
      <c r="O2450" s="163"/>
      <c r="P2450" s="163"/>
      <c r="Q2450" s="163"/>
      <c r="R2450" s="163"/>
      <c r="S2450" s="163"/>
      <c r="T2450" s="163"/>
    </row>
    <row r="2451" ht="18.75" hidden="1" customHeight="1">
      <c r="A2451" s="170">
        <v>45852.0</v>
      </c>
      <c r="B2451" s="171">
        <v>16459.0</v>
      </c>
      <c r="C2451" s="171" t="s">
        <v>3991</v>
      </c>
      <c r="D2451" s="171" t="s">
        <v>20659</v>
      </c>
      <c r="E2451" s="171">
        <v>8.0</v>
      </c>
      <c r="F2451" s="171" t="s">
        <v>20909</v>
      </c>
      <c r="G2451" s="171" t="s">
        <v>4450</v>
      </c>
      <c r="H2451" s="172" t="s">
        <v>20635</v>
      </c>
      <c r="I2451" s="173">
        <v>11880.0</v>
      </c>
      <c r="J2451" s="174">
        <v>11880.0</v>
      </c>
      <c r="K2451" s="179">
        <v>11880.0</v>
      </c>
      <c r="L2451" s="178"/>
      <c r="M2451" s="177"/>
      <c r="N2451" s="178"/>
      <c r="O2451" s="163"/>
      <c r="P2451" s="163"/>
      <c r="Q2451" s="163"/>
      <c r="R2451" s="163"/>
      <c r="S2451" s="163"/>
      <c r="T2451" s="163"/>
    </row>
    <row r="2452" ht="18.75" hidden="1" customHeight="1">
      <c r="A2452" s="170">
        <v>45852.0</v>
      </c>
      <c r="B2452" s="171">
        <v>16460.0</v>
      </c>
      <c r="C2452" s="171" t="s">
        <v>21254</v>
      </c>
      <c r="D2452" s="171" t="s">
        <v>20687</v>
      </c>
      <c r="E2452" s="171">
        <v>8.0</v>
      </c>
      <c r="F2452" s="171" t="s">
        <v>20878</v>
      </c>
      <c r="G2452" s="171" t="s">
        <v>22014</v>
      </c>
      <c r="H2452" s="172" t="s">
        <v>20635</v>
      </c>
      <c r="I2452" s="173">
        <v>10840.0</v>
      </c>
      <c r="J2452" s="174">
        <v>820.0</v>
      </c>
      <c r="K2452" s="179">
        <v>820.0</v>
      </c>
      <c r="L2452" s="178"/>
      <c r="M2452" s="177"/>
      <c r="N2452" s="178"/>
      <c r="O2452" s="163"/>
      <c r="P2452" s="163"/>
      <c r="Q2452" s="163"/>
      <c r="R2452" s="163"/>
      <c r="S2452" s="163"/>
      <c r="T2452" s="163"/>
    </row>
    <row r="2453" ht="18.75" hidden="1" customHeight="1">
      <c r="A2453" s="170">
        <v>45852.0</v>
      </c>
      <c r="B2453" s="171">
        <v>16461.0</v>
      </c>
      <c r="C2453" s="171" t="s">
        <v>663</v>
      </c>
      <c r="D2453" s="171" t="s">
        <v>20687</v>
      </c>
      <c r="E2453" s="171">
        <v>16.0</v>
      </c>
      <c r="F2453" s="171" t="s">
        <v>20793</v>
      </c>
      <c r="G2453" s="171" t="s">
        <v>22015</v>
      </c>
      <c r="H2453" s="172" t="s">
        <v>20635</v>
      </c>
      <c r="I2453" s="173">
        <v>15480.0</v>
      </c>
      <c r="J2453" s="174">
        <v>5440.0</v>
      </c>
      <c r="K2453" s="179">
        <v>5440.0</v>
      </c>
      <c r="L2453" s="178"/>
      <c r="M2453" s="177"/>
      <c r="N2453" s="178"/>
      <c r="O2453" s="163"/>
      <c r="P2453" s="163"/>
      <c r="Q2453" s="163"/>
      <c r="R2453" s="163"/>
      <c r="S2453" s="163"/>
      <c r="T2453" s="163"/>
    </row>
    <row r="2454" ht="18.75" hidden="1" customHeight="1">
      <c r="A2454" s="170">
        <v>45852.0</v>
      </c>
      <c r="B2454" s="171">
        <v>16462.0</v>
      </c>
      <c r="C2454" s="171" t="s">
        <v>21371</v>
      </c>
      <c r="D2454" s="171" t="s">
        <v>20659</v>
      </c>
      <c r="E2454" s="171">
        <v>8.0</v>
      </c>
      <c r="F2454" s="171" t="s">
        <v>21469</v>
      </c>
      <c r="G2454" s="171" t="s">
        <v>22016</v>
      </c>
      <c r="H2454" s="172" t="s">
        <v>20635</v>
      </c>
      <c r="I2454" s="173">
        <v>12580.0</v>
      </c>
      <c r="J2454" s="174">
        <v>12580.0</v>
      </c>
      <c r="K2454" s="179">
        <v>12580.0</v>
      </c>
      <c r="L2454" s="178"/>
      <c r="M2454" s="177"/>
      <c r="N2454" s="178"/>
      <c r="O2454" s="163"/>
      <c r="P2454" s="163"/>
      <c r="Q2454" s="163"/>
      <c r="R2454" s="163"/>
      <c r="S2454" s="163"/>
      <c r="T2454" s="163"/>
    </row>
    <row r="2455" ht="18.75" hidden="1" customHeight="1">
      <c r="A2455" s="180">
        <v>45852.0</v>
      </c>
      <c r="B2455" s="171">
        <v>7767.0</v>
      </c>
      <c r="C2455" s="171" t="s">
        <v>21928</v>
      </c>
      <c r="D2455" s="171"/>
      <c r="E2455" s="171" t="s">
        <v>20634</v>
      </c>
      <c r="F2455" s="171"/>
      <c r="G2455" s="171" t="s">
        <v>22017</v>
      </c>
      <c r="H2455" s="172" t="s">
        <v>22017</v>
      </c>
      <c r="I2455" s="173">
        <v>3180.0</v>
      </c>
      <c r="J2455" s="174">
        <v>460.0</v>
      </c>
      <c r="K2455" s="179">
        <v>0.0</v>
      </c>
      <c r="L2455" s="178">
        <v>460.0</v>
      </c>
      <c r="M2455" s="177">
        <v>0.0</v>
      </c>
      <c r="N2455" s="178">
        <v>0.0</v>
      </c>
      <c r="O2455" s="163"/>
      <c r="P2455" s="163"/>
      <c r="Q2455" s="163"/>
      <c r="R2455" s="163"/>
      <c r="S2455" s="163"/>
      <c r="T2455" s="163"/>
    </row>
    <row r="2456" ht="18.75" hidden="1" customHeight="1">
      <c r="A2456" s="180">
        <v>45852.0</v>
      </c>
      <c r="B2456" s="171">
        <v>7769.0</v>
      </c>
      <c r="C2456" s="171" t="s">
        <v>6423</v>
      </c>
      <c r="D2456" s="171"/>
      <c r="E2456" s="171" t="s">
        <v>20634</v>
      </c>
      <c r="F2456" s="171"/>
      <c r="G2456" s="171" t="s">
        <v>22006</v>
      </c>
      <c r="H2456" s="172" t="s">
        <v>22006</v>
      </c>
      <c r="I2456" s="173">
        <v>3880.0</v>
      </c>
      <c r="J2456" s="174">
        <v>220.0</v>
      </c>
      <c r="K2456" s="179">
        <v>0.0</v>
      </c>
      <c r="L2456" s="178">
        <v>0.0</v>
      </c>
      <c r="M2456" s="177">
        <v>0.0</v>
      </c>
      <c r="N2456" s="178">
        <v>220.0</v>
      </c>
      <c r="O2456" s="163"/>
      <c r="P2456" s="163"/>
      <c r="Q2456" s="163"/>
      <c r="R2456" s="163"/>
      <c r="S2456" s="163"/>
      <c r="T2456" s="163"/>
    </row>
    <row r="2457" ht="18.75" hidden="1" customHeight="1">
      <c r="A2457" s="180">
        <v>45852.0</v>
      </c>
      <c r="B2457" s="171">
        <v>7770.0</v>
      </c>
      <c r="C2457" s="171" t="s">
        <v>6423</v>
      </c>
      <c r="D2457" s="171"/>
      <c r="E2457" s="171" t="s">
        <v>20634</v>
      </c>
      <c r="F2457" s="171"/>
      <c r="G2457" s="171" t="s">
        <v>22018</v>
      </c>
      <c r="H2457" s="172" t="s">
        <v>22018</v>
      </c>
      <c r="I2457" s="173">
        <v>3440.0</v>
      </c>
      <c r="J2457" s="174">
        <v>260.0</v>
      </c>
      <c r="K2457" s="179">
        <v>0.0</v>
      </c>
      <c r="L2457" s="178">
        <v>0.0</v>
      </c>
      <c r="M2457" s="177">
        <v>0.0</v>
      </c>
      <c r="N2457" s="178">
        <v>0.0</v>
      </c>
      <c r="O2457" s="163"/>
      <c r="P2457" s="163"/>
      <c r="Q2457" s="163"/>
      <c r="R2457" s="163"/>
      <c r="S2457" s="163"/>
      <c r="T2457" s="163"/>
    </row>
    <row r="2458" ht="18.75" hidden="1" customHeight="1">
      <c r="A2458" s="170">
        <v>45853.0</v>
      </c>
      <c r="B2458" s="171">
        <v>16463.0</v>
      </c>
      <c r="C2458" s="171" t="s">
        <v>4017</v>
      </c>
      <c r="D2458" s="171" t="s">
        <v>20659</v>
      </c>
      <c r="E2458" s="171">
        <v>8.0</v>
      </c>
      <c r="F2458" s="171" t="s">
        <v>21019</v>
      </c>
      <c r="G2458" s="171" t="s">
        <v>6123</v>
      </c>
      <c r="H2458" s="172" t="s">
        <v>20635</v>
      </c>
      <c r="I2458" s="173">
        <v>11840.0</v>
      </c>
      <c r="J2458" s="174">
        <v>11840.0</v>
      </c>
      <c r="K2458" s="179">
        <v>11840.0</v>
      </c>
      <c r="L2458" s="178"/>
      <c r="M2458" s="177"/>
      <c r="N2458" s="178"/>
      <c r="O2458" s="163"/>
      <c r="P2458" s="163"/>
      <c r="Q2458" s="163"/>
      <c r="R2458" s="163"/>
      <c r="S2458" s="163"/>
      <c r="T2458" s="163"/>
    </row>
    <row r="2459" ht="18.75" hidden="1" customHeight="1">
      <c r="A2459" s="170">
        <v>45853.0</v>
      </c>
      <c r="B2459" s="171">
        <v>16464.0</v>
      </c>
      <c r="C2459" s="171" t="s">
        <v>18536</v>
      </c>
      <c r="D2459" s="171" t="s">
        <v>20687</v>
      </c>
      <c r="E2459" s="171">
        <v>8.0</v>
      </c>
      <c r="F2459" s="171" t="s">
        <v>21146</v>
      </c>
      <c r="G2459" s="171" t="s">
        <v>4084</v>
      </c>
      <c r="H2459" s="172" t="s">
        <v>20635</v>
      </c>
      <c r="I2459" s="173">
        <v>10860.0</v>
      </c>
      <c r="J2459" s="174">
        <v>840.0</v>
      </c>
      <c r="K2459" s="179">
        <v>840.0</v>
      </c>
      <c r="L2459" s="178"/>
      <c r="M2459" s="177"/>
      <c r="N2459" s="178"/>
      <c r="O2459" s="163"/>
      <c r="P2459" s="163"/>
      <c r="Q2459" s="163"/>
      <c r="R2459" s="163"/>
      <c r="S2459" s="163"/>
      <c r="T2459" s="163"/>
    </row>
    <row r="2460" ht="18.75" hidden="1" customHeight="1">
      <c r="A2460" s="180">
        <v>45853.0</v>
      </c>
      <c r="B2460" s="171">
        <v>7677.0</v>
      </c>
      <c r="C2460" s="171" t="s">
        <v>6178</v>
      </c>
      <c r="D2460" s="171"/>
      <c r="E2460" s="171" t="s">
        <v>20634</v>
      </c>
      <c r="F2460" s="171"/>
      <c r="G2460" s="171"/>
      <c r="H2460" s="172"/>
      <c r="I2460" s="173">
        <v>3060.0</v>
      </c>
      <c r="J2460" s="174">
        <v>460.0</v>
      </c>
      <c r="K2460" s="179">
        <v>0.0</v>
      </c>
      <c r="L2460" s="178">
        <v>0.0</v>
      </c>
      <c r="M2460" s="177">
        <v>460.0</v>
      </c>
      <c r="N2460" s="178">
        <v>0.0</v>
      </c>
      <c r="O2460" s="163"/>
      <c r="P2460" s="163"/>
      <c r="Q2460" s="163"/>
      <c r="R2460" s="163"/>
      <c r="S2460" s="163"/>
      <c r="T2460" s="163"/>
    </row>
    <row r="2461" ht="18.75" hidden="1" customHeight="1">
      <c r="A2461" s="170">
        <v>45853.0</v>
      </c>
      <c r="B2461" s="171">
        <v>16465.0</v>
      </c>
      <c r="C2461" s="171" t="s">
        <v>3980</v>
      </c>
      <c r="D2461" s="171" t="s">
        <v>20659</v>
      </c>
      <c r="E2461" s="171">
        <v>8.0</v>
      </c>
      <c r="F2461" s="171" t="s">
        <v>21636</v>
      </c>
      <c r="G2461" s="171" t="s">
        <v>5765</v>
      </c>
      <c r="H2461" s="172" t="s">
        <v>20635</v>
      </c>
      <c r="I2461" s="173">
        <v>12220.0</v>
      </c>
      <c r="J2461" s="174">
        <v>12220.0</v>
      </c>
      <c r="K2461" s="179">
        <v>12220.0</v>
      </c>
      <c r="L2461" s="178"/>
      <c r="M2461" s="177"/>
      <c r="N2461" s="178"/>
      <c r="O2461" s="163"/>
      <c r="P2461" s="163"/>
      <c r="Q2461" s="163"/>
      <c r="R2461" s="163"/>
      <c r="S2461" s="163"/>
      <c r="T2461" s="163"/>
    </row>
    <row r="2462" ht="18.75" hidden="1" customHeight="1">
      <c r="A2462" s="180">
        <v>45853.0</v>
      </c>
      <c r="B2462" s="171">
        <v>7678.0</v>
      </c>
      <c r="C2462" s="171" t="s">
        <v>4035</v>
      </c>
      <c r="D2462" s="171"/>
      <c r="E2462" s="171" t="s">
        <v>20634</v>
      </c>
      <c r="F2462" s="171"/>
      <c r="G2462" s="171"/>
      <c r="H2462" s="172"/>
      <c r="I2462" s="173">
        <v>4440.0</v>
      </c>
      <c r="J2462" s="174">
        <v>2080.0</v>
      </c>
      <c r="K2462" s="179">
        <v>0.0</v>
      </c>
      <c r="L2462" s="178">
        <v>0.0</v>
      </c>
      <c r="M2462" s="177">
        <v>0.0</v>
      </c>
      <c r="N2462" s="178">
        <v>2080.0</v>
      </c>
      <c r="O2462" s="163"/>
      <c r="P2462" s="163"/>
      <c r="Q2462" s="163"/>
      <c r="R2462" s="163"/>
      <c r="S2462" s="163"/>
      <c r="T2462" s="163"/>
    </row>
    <row r="2463" ht="18.75" hidden="1" customHeight="1">
      <c r="A2463" s="180">
        <v>45853.0</v>
      </c>
      <c r="B2463" s="171">
        <v>7679.0</v>
      </c>
      <c r="C2463" s="171" t="s">
        <v>4035</v>
      </c>
      <c r="D2463" s="171"/>
      <c r="E2463" s="171" t="s">
        <v>20634</v>
      </c>
      <c r="F2463" s="171"/>
      <c r="G2463" s="171"/>
      <c r="H2463" s="172"/>
      <c r="I2463" s="173">
        <v>4780.0</v>
      </c>
      <c r="J2463" s="174">
        <v>1980.0</v>
      </c>
      <c r="K2463" s="179">
        <v>0.0</v>
      </c>
      <c r="L2463" s="178">
        <v>0.0</v>
      </c>
      <c r="M2463" s="177">
        <v>0.0</v>
      </c>
      <c r="N2463" s="178">
        <v>1980.0</v>
      </c>
      <c r="O2463" s="163"/>
      <c r="P2463" s="163"/>
      <c r="Q2463" s="163"/>
      <c r="R2463" s="163"/>
      <c r="S2463" s="163"/>
      <c r="T2463" s="163"/>
    </row>
    <row r="2464" ht="18.75" hidden="1" customHeight="1">
      <c r="A2464" s="180">
        <v>45853.0</v>
      </c>
      <c r="B2464" s="171">
        <v>7680.0</v>
      </c>
      <c r="C2464" s="171" t="s">
        <v>4035</v>
      </c>
      <c r="D2464" s="171"/>
      <c r="E2464" s="171" t="s">
        <v>20634</v>
      </c>
      <c r="F2464" s="171"/>
      <c r="G2464" s="171"/>
      <c r="H2464" s="172"/>
      <c r="I2464" s="173">
        <v>4320.0</v>
      </c>
      <c r="J2464" s="174">
        <v>1940.0</v>
      </c>
      <c r="K2464" s="179">
        <v>0.0</v>
      </c>
      <c r="L2464" s="178">
        <v>0.0</v>
      </c>
      <c r="M2464" s="177">
        <v>0.0</v>
      </c>
      <c r="N2464" s="178">
        <v>1940.0</v>
      </c>
      <c r="O2464" s="163"/>
      <c r="P2464" s="163"/>
      <c r="Q2464" s="163"/>
      <c r="R2464" s="163"/>
      <c r="S2464" s="163"/>
      <c r="T2464" s="163"/>
    </row>
    <row r="2465" ht="18.75" hidden="1" customHeight="1">
      <c r="A2465" s="180">
        <v>45853.0</v>
      </c>
      <c r="B2465" s="171">
        <v>7681.0</v>
      </c>
      <c r="C2465" s="171" t="s">
        <v>4035</v>
      </c>
      <c r="D2465" s="171"/>
      <c r="E2465" s="171" t="s">
        <v>20634</v>
      </c>
      <c r="F2465" s="171"/>
      <c r="G2465" s="171"/>
      <c r="H2465" s="172"/>
      <c r="I2465" s="173">
        <v>4740.0</v>
      </c>
      <c r="J2465" s="174">
        <v>1940.0</v>
      </c>
      <c r="K2465" s="179">
        <v>0.0</v>
      </c>
      <c r="L2465" s="178">
        <v>0.0</v>
      </c>
      <c r="M2465" s="177">
        <v>0.0</v>
      </c>
      <c r="N2465" s="178">
        <v>1940.0</v>
      </c>
      <c r="O2465" s="163"/>
      <c r="P2465" s="163"/>
      <c r="Q2465" s="163"/>
      <c r="R2465" s="163"/>
      <c r="S2465" s="163"/>
      <c r="T2465" s="163"/>
    </row>
    <row r="2466" ht="18.75" hidden="1" customHeight="1">
      <c r="A2466" s="180">
        <v>45853.0</v>
      </c>
      <c r="B2466" s="171">
        <v>7682.0</v>
      </c>
      <c r="C2466" s="171" t="s">
        <v>4035</v>
      </c>
      <c r="D2466" s="171"/>
      <c r="E2466" s="171" t="s">
        <v>20634</v>
      </c>
      <c r="F2466" s="171"/>
      <c r="G2466" s="171"/>
      <c r="H2466" s="172"/>
      <c r="I2466" s="173">
        <v>4220.0</v>
      </c>
      <c r="J2466" s="174">
        <v>1860.0</v>
      </c>
      <c r="K2466" s="179">
        <v>0.0</v>
      </c>
      <c r="L2466" s="178">
        <v>0.0</v>
      </c>
      <c r="M2466" s="177">
        <v>0.0</v>
      </c>
      <c r="N2466" s="178">
        <v>1860.0</v>
      </c>
      <c r="O2466" s="163"/>
      <c r="P2466" s="163"/>
      <c r="Q2466" s="163"/>
      <c r="R2466" s="163"/>
      <c r="S2466" s="163"/>
      <c r="T2466" s="163"/>
    </row>
    <row r="2467" ht="18.75" hidden="1" customHeight="1">
      <c r="A2467" s="170">
        <v>45853.0</v>
      </c>
      <c r="B2467" s="171">
        <v>16466.0</v>
      </c>
      <c r="C2467" s="171" t="s">
        <v>4017</v>
      </c>
      <c r="D2467" s="171" t="s">
        <v>20695</v>
      </c>
      <c r="E2467" s="171">
        <v>8.0</v>
      </c>
      <c r="F2467" s="171" t="s">
        <v>20895</v>
      </c>
      <c r="G2467" s="171" t="s">
        <v>6879</v>
      </c>
      <c r="H2467" s="172" t="s">
        <v>20635</v>
      </c>
      <c r="I2467" s="173">
        <v>13100.0</v>
      </c>
      <c r="J2467" s="174">
        <v>3400.0</v>
      </c>
      <c r="K2467" s="179">
        <v>3400.0</v>
      </c>
      <c r="L2467" s="178"/>
      <c r="M2467" s="177"/>
      <c r="N2467" s="178"/>
      <c r="O2467" s="163"/>
      <c r="P2467" s="163"/>
      <c r="Q2467" s="163"/>
      <c r="R2467" s="163"/>
      <c r="S2467" s="163"/>
      <c r="T2467" s="163"/>
    </row>
    <row r="2468" ht="18.75" hidden="1" customHeight="1">
      <c r="A2468" s="170">
        <v>45853.0</v>
      </c>
      <c r="B2468" s="171">
        <v>16467.0</v>
      </c>
      <c r="C2468" s="171" t="s">
        <v>14229</v>
      </c>
      <c r="D2468" s="171" t="s">
        <v>20687</v>
      </c>
      <c r="E2468" s="171">
        <v>8.0</v>
      </c>
      <c r="F2468" s="171" t="s">
        <v>20745</v>
      </c>
      <c r="G2468" s="171" t="s">
        <v>4098</v>
      </c>
      <c r="H2468" s="172" t="s">
        <v>20635</v>
      </c>
      <c r="I2468" s="173">
        <v>12060.0</v>
      </c>
      <c r="J2468" s="174">
        <v>2040.0</v>
      </c>
      <c r="K2468" s="179">
        <v>2040.0</v>
      </c>
      <c r="L2468" s="178"/>
      <c r="M2468" s="177"/>
      <c r="N2468" s="178"/>
      <c r="O2468" s="163"/>
      <c r="P2468" s="163"/>
      <c r="Q2468" s="163"/>
      <c r="R2468" s="163"/>
      <c r="S2468" s="163"/>
      <c r="T2468" s="163"/>
    </row>
    <row r="2469" ht="18.75" hidden="1" customHeight="1">
      <c r="A2469" s="180">
        <v>45853.0</v>
      </c>
      <c r="B2469" s="171">
        <v>7683.0</v>
      </c>
      <c r="C2469" s="171" t="s">
        <v>4035</v>
      </c>
      <c r="D2469" s="171"/>
      <c r="E2469" s="171" t="s">
        <v>20634</v>
      </c>
      <c r="F2469" s="171"/>
      <c r="G2469" s="171"/>
      <c r="H2469" s="172"/>
      <c r="I2469" s="173">
        <v>3880.0</v>
      </c>
      <c r="J2469" s="174">
        <v>1500.0</v>
      </c>
      <c r="K2469" s="179">
        <v>0.0</v>
      </c>
      <c r="L2469" s="178">
        <v>0.0</v>
      </c>
      <c r="M2469" s="177">
        <v>0.0</v>
      </c>
      <c r="N2469" s="178">
        <v>1500.0</v>
      </c>
      <c r="O2469" s="163"/>
      <c r="P2469" s="163"/>
      <c r="Q2469" s="163"/>
      <c r="R2469" s="163"/>
      <c r="S2469" s="163"/>
      <c r="T2469" s="163"/>
    </row>
    <row r="2470" ht="18.75" hidden="1" customHeight="1">
      <c r="A2470" s="170">
        <v>45853.0</v>
      </c>
      <c r="B2470" s="171">
        <v>16468.0</v>
      </c>
      <c r="C2470" s="171" t="s">
        <v>3680</v>
      </c>
      <c r="D2470" s="171" t="s">
        <v>20659</v>
      </c>
      <c r="E2470" s="171">
        <v>8.0</v>
      </c>
      <c r="F2470" s="171" t="s">
        <v>20699</v>
      </c>
      <c r="G2470" s="171" t="s">
        <v>22019</v>
      </c>
      <c r="H2470" s="172" t="s">
        <v>20638</v>
      </c>
      <c r="I2470" s="173">
        <v>16660.0</v>
      </c>
      <c r="J2470" s="174">
        <v>16660.0</v>
      </c>
      <c r="K2470" s="179"/>
      <c r="L2470" s="178"/>
      <c r="M2470" s="177"/>
      <c r="N2470" s="177">
        <v>16660.0</v>
      </c>
      <c r="O2470" s="163"/>
      <c r="P2470" s="163"/>
      <c r="Q2470" s="163"/>
      <c r="R2470" s="163"/>
      <c r="S2470" s="163"/>
      <c r="T2470" s="163"/>
    </row>
    <row r="2471" ht="18.75" hidden="1" customHeight="1">
      <c r="A2471" s="180">
        <v>45853.0</v>
      </c>
      <c r="B2471" s="171">
        <v>7684.0</v>
      </c>
      <c r="C2471" s="171" t="s">
        <v>5319</v>
      </c>
      <c r="D2471" s="171"/>
      <c r="E2471" s="171" t="s">
        <v>20634</v>
      </c>
      <c r="F2471" s="171"/>
      <c r="G2471" s="171" t="s">
        <v>20933</v>
      </c>
      <c r="H2471" s="172" t="s">
        <v>20933</v>
      </c>
      <c r="I2471" s="173">
        <v>3440.0</v>
      </c>
      <c r="J2471" s="174">
        <v>460.0</v>
      </c>
      <c r="K2471" s="179">
        <v>0.0</v>
      </c>
      <c r="L2471" s="178">
        <v>460.0</v>
      </c>
      <c r="M2471" s="177">
        <v>0.0</v>
      </c>
      <c r="N2471" s="178">
        <v>0.0</v>
      </c>
      <c r="O2471" s="163"/>
      <c r="P2471" s="163"/>
      <c r="Q2471" s="163"/>
      <c r="R2471" s="163"/>
      <c r="S2471" s="163"/>
      <c r="T2471" s="163"/>
    </row>
    <row r="2472" ht="18.75" hidden="1" customHeight="1">
      <c r="A2472" s="180">
        <v>45853.0</v>
      </c>
      <c r="B2472" s="171">
        <v>7685.0</v>
      </c>
      <c r="C2472" s="171" t="s">
        <v>4035</v>
      </c>
      <c r="D2472" s="171"/>
      <c r="E2472" s="171" t="s">
        <v>20634</v>
      </c>
      <c r="F2472" s="171"/>
      <c r="G2472" s="171"/>
      <c r="H2472" s="172"/>
      <c r="I2472" s="173">
        <v>3400.0</v>
      </c>
      <c r="J2472" s="174">
        <v>1040.0</v>
      </c>
      <c r="K2472" s="179">
        <v>0.0</v>
      </c>
      <c r="L2472" s="178">
        <v>0.0</v>
      </c>
      <c r="M2472" s="177">
        <v>0.0</v>
      </c>
      <c r="N2472" s="178">
        <v>1040.0</v>
      </c>
      <c r="O2472" s="163"/>
      <c r="P2472" s="163"/>
      <c r="Q2472" s="163"/>
      <c r="R2472" s="163"/>
      <c r="S2472" s="163"/>
      <c r="T2472" s="163"/>
    </row>
    <row r="2473" ht="18.75" hidden="1" customHeight="1">
      <c r="A2473" s="180">
        <v>45853.0</v>
      </c>
      <c r="B2473" s="171">
        <v>7686.0</v>
      </c>
      <c r="C2473" s="171" t="s">
        <v>5233</v>
      </c>
      <c r="D2473" s="171"/>
      <c r="E2473" s="171" t="s">
        <v>20634</v>
      </c>
      <c r="F2473" s="171"/>
      <c r="G2473" s="171" t="s">
        <v>22020</v>
      </c>
      <c r="H2473" s="172" t="s">
        <v>22020</v>
      </c>
      <c r="I2473" s="173">
        <v>11620.0</v>
      </c>
      <c r="J2473" s="174">
        <v>1120.0</v>
      </c>
      <c r="K2473" s="179">
        <v>0.0</v>
      </c>
      <c r="L2473" s="178">
        <v>0.0</v>
      </c>
      <c r="M2473" s="177">
        <v>0.0</v>
      </c>
      <c r="N2473" s="178">
        <v>0.0</v>
      </c>
      <c r="O2473" s="163"/>
      <c r="P2473" s="163"/>
      <c r="Q2473" s="163"/>
      <c r="R2473" s="163"/>
      <c r="S2473" s="163"/>
      <c r="T2473" s="163"/>
    </row>
    <row r="2474" ht="18.75" hidden="1" customHeight="1">
      <c r="A2474" s="180">
        <v>45853.0</v>
      </c>
      <c r="B2474" s="171">
        <v>7687.0</v>
      </c>
      <c r="C2474" s="171" t="s">
        <v>5233</v>
      </c>
      <c r="D2474" s="171"/>
      <c r="E2474" s="171" t="s">
        <v>20634</v>
      </c>
      <c r="F2474" s="171"/>
      <c r="G2474" s="171" t="s">
        <v>22021</v>
      </c>
      <c r="H2474" s="172" t="s">
        <v>22021</v>
      </c>
      <c r="I2474" s="173">
        <v>12500.0</v>
      </c>
      <c r="J2474" s="174">
        <v>2020.0</v>
      </c>
      <c r="K2474" s="179">
        <v>0.0</v>
      </c>
      <c r="L2474" s="178">
        <v>0.0</v>
      </c>
      <c r="M2474" s="177">
        <v>0.0</v>
      </c>
      <c r="N2474" s="178">
        <v>0.0</v>
      </c>
      <c r="O2474" s="163"/>
      <c r="P2474" s="163"/>
      <c r="Q2474" s="163"/>
      <c r="R2474" s="163"/>
      <c r="S2474" s="163"/>
      <c r="T2474" s="163"/>
    </row>
    <row r="2475" ht="18.75" hidden="1" customHeight="1">
      <c r="A2475" s="180">
        <v>45853.0</v>
      </c>
      <c r="B2475" s="171">
        <v>7688.0</v>
      </c>
      <c r="C2475" s="171" t="s">
        <v>2781</v>
      </c>
      <c r="D2475" s="171"/>
      <c r="E2475" s="171" t="s">
        <v>20634</v>
      </c>
      <c r="F2475" s="171"/>
      <c r="G2475" s="171"/>
      <c r="H2475" s="172"/>
      <c r="I2475" s="173">
        <v>4260.0</v>
      </c>
      <c r="J2475" s="174">
        <v>1320.0</v>
      </c>
      <c r="K2475" s="179">
        <v>1320.0</v>
      </c>
      <c r="L2475" s="178">
        <v>0.0</v>
      </c>
      <c r="M2475" s="177">
        <v>0.0</v>
      </c>
      <c r="N2475" s="178">
        <v>0.0</v>
      </c>
      <c r="O2475" s="163"/>
      <c r="P2475" s="163"/>
      <c r="Q2475" s="163"/>
      <c r="R2475" s="163"/>
      <c r="S2475" s="163"/>
      <c r="T2475" s="163"/>
    </row>
    <row r="2476" ht="18.75" hidden="1" customHeight="1">
      <c r="A2476" s="180">
        <v>45853.0</v>
      </c>
      <c r="B2476" s="171">
        <v>7689.0</v>
      </c>
      <c r="C2476" s="171" t="s">
        <v>744</v>
      </c>
      <c r="D2476" s="171"/>
      <c r="E2476" s="171" t="s">
        <v>20634</v>
      </c>
      <c r="F2476" s="171"/>
      <c r="G2476" s="171"/>
      <c r="H2476" s="172"/>
      <c r="I2476" s="173">
        <v>3460.0</v>
      </c>
      <c r="J2476" s="174">
        <v>920.0</v>
      </c>
      <c r="K2476" s="179">
        <v>0.0</v>
      </c>
      <c r="L2476" s="178">
        <v>0.0</v>
      </c>
      <c r="M2476" s="177">
        <v>920.0</v>
      </c>
      <c r="N2476" s="178">
        <v>0.0</v>
      </c>
      <c r="O2476" s="163"/>
      <c r="P2476" s="163"/>
      <c r="Q2476" s="163"/>
      <c r="R2476" s="163"/>
      <c r="S2476" s="163"/>
      <c r="T2476" s="163"/>
    </row>
    <row r="2477" ht="18.75" hidden="1" customHeight="1">
      <c r="A2477" s="170">
        <v>45853.0</v>
      </c>
      <c r="B2477" s="171">
        <v>16469.0</v>
      </c>
      <c r="C2477" s="171" t="s">
        <v>20832</v>
      </c>
      <c r="D2477" s="171" t="s">
        <v>20687</v>
      </c>
      <c r="E2477" s="171">
        <v>8.0</v>
      </c>
      <c r="F2477" s="171" t="s">
        <v>20830</v>
      </c>
      <c r="G2477" s="171" t="s">
        <v>5255</v>
      </c>
      <c r="H2477" s="172" t="s">
        <v>20638</v>
      </c>
      <c r="I2477" s="173">
        <v>17780.0</v>
      </c>
      <c r="J2477" s="174">
        <v>7760.0</v>
      </c>
      <c r="K2477" s="179"/>
      <c r="L2477" s="178"/>
      <c r="M2477" s="177"/>
      <c r="N2477" s="177">
        <v>7760.0</v>
      </c>
      <c r="O2477" s="163"/>
      <c r="P2477" s="163"/>
      <c r="Q2477" s="163"/>
      <c r="R2477" s="163"/>
      <c r="S2477" s="163"/>
      <c r="T2477" s="163"/>
    </row>
    <row r="2478" ht="18.75" hidden="1" customHeight="1">
      <c r="A2478" s="180">
        <v>45853.0</v>
      </c>
      <c r="B2478" s="171">
        <v>7692.0</v>
      </c>
      <c r="C2478" s="171" t="s">
        <v>2781</v>
      </c>
      <c r="D2478" s="171"/>
      <c r="E2478" s="171" t="s">
        <v>20634</v>
      </c>
      <c r="F2478" s="171"/>
      <c r="G2478" s="171" t="s">
        <v>4869</v>
      </c>
      <c r="H2478" s="172" t="s">
        <v>4869</v>
      </c>
      <c r="I2478" s="173">
        <v>3280.0</v>
      </c>
      <c r="J2478" s="174">
        <v>340.0</v>
      </c>
      <c r="K2478" s="179">
        <v>340.0</v>
      </c>
      <c r="L2478" s="178">
        <v>0.0</v>
      </c>
      <c r="M2478" s="177">
        <v>0.0</v>
      </c>
      <c r="N2478" s="178">
        <v>0.0</v>
      </c>
      <c r="O2478" s="163"/>
      <c r="P2478" s="163"/>
      <c r="Q2478" s="163"/>
      <c r="R2478" s="163"/>
      <c r="S2478" s="163"/>
      <c r="T2478" s="163"/>
    </row>
    <row r="2479" ht="18.75" hidden="1" customHeight="1">
      <c r="A2479" s="170">
        <v>45853.0</v>
      </c>
      <c r="B2479" s="171">
        <v>16470.0</v>
      </c>
      <c r="C2479" s="171" t="s">
        <v>20832</v>
      </c>
      <c r="D2479" s="171" t="s">
        <v>20659</v>
      </c>
      <c r="E2479" s="171">
        <v>8.0</v>
      </c>
      <c r="F2479" s="171" t="s">
        <v>20856</v>
      </c>
      <c r="G2479" s="171" t="s">
        <v>5260</v>
      </c>
      <c r="H2479" s="172" t="s">
        <v>20638</v>
      </c>
      <c r="I2479" s="173">
        <v>16460.0</v>
      </c>
      <c r="J2479" s="174">
        <v>16460.0</v>
      </c>
      <c r="K2479" s="179"/>
      <c r="L2479" s="178"/>
      <c r="M2479" s="177"/>
      <c r="N2479" s="177">
        <v>16460.0</v>
      </c>
      <c r="O2479" s="163"/>
      <c r="P2479" s="163"/>
      <c r="Q2479" s="163"/>
      <c r="R2479" s="163"/>
      <c r="S2479" s="163"/>
      <c r="T2479" s="163"/>
    </row>
    <row r="2480" ht="18.75" hidden="1" customHeight="1">
      <c r="A2480" s="170">
        <v>45853.0</v>
      </c>
      <c r="B2480" s="171">
        <v>16471.0</v>
      </c>
      <c r="C2480" s="171" t="s">
        <v>491</v>
      </c>
      <c r="D2480" s="171" t="s">
        <v>20687</v>
      </c>
      <c r="E2480" s="171">
        <v>8.0</v>
      </c>
      <c r="F2480" s="171" t="s">
        <v>20946</v>
      </c>
      <c r="G2480" s="171" t="s">
        <v>5267</v>
      </c>
      <c r="H2480" s="172" t="s">
        <v>20635</v>
      </c>
      <c r="I2480" s="173">
        <v>12240.0</v>
      </c>
      <c r="J2480" s="174">
        <v>2220.0</v>
      </c>
      <c r="K2480" s="179">
        <v>2220.0</v>
      </c>
      <c r="L2480" s="178"/>
      <c r="M2480" s="177"/>
      <c r="N2480" s="178"/>
      <c r="O2480" s="163"/>
      <c r="P2480" s="163"/>
      <c r="Q2480" s="163"/>
      <c r="R2480" s="163"/>
      <c r="S2480" s="163"/>
      <c r="T2480" s="163"/>
    </row>
    <row r="2481" ht="18.75" hidden="1" customHeight="1">
      <c r="A2481" s="170">
        <v>45853.0</v>
      </c>
      <c r="B2481" s="171">
        <v>16472.0</v>
      </c>
      <c r="C2481" s="171" t="s">
        <v>20996</v>
      </c>
      <c r="D2481" s="171" t="s">
        <v>20695</v>
      </c>
      <c r="E2481" s="171" t="s">
        <v>132</v>
      </c>
      <c r="F2481" s="171" t="s">
        <v>20776</v>
      </c>
      <c r="G2481" s="171" t="s">
        <v>4075</v>
      </c>
      <c r="H2481" s="172" t="s">
        <v>20635</v>
      </c>
      <c r="I2481" s="173">
        <v>10880.0</v>
      </c>
      <c r="J2481" s="174">
        <v>920.0</v>
      </c>
      <c r="K2481" s="179">
        <v>920.0</v>
      </c>
      <c r="L2481" s="178"/>
      <c r="M2481" s="177"/>
      <c r="N2481" s="178"/>
      <c r="O2481" s="163"/>
      <c r="P2481" s="163"/>
      <c r="Q2481" s="163"/>
      <c r="R2481" s="163"/>
      <c r="S2481" s="163"/>
      <c r="T2481" s="163"/>
    </row>
    <row r="2482" ht="18.75" hidden="1" customHeight="1">
      <c r="A2482" s="180">
        <v>45853.0</v>
      </c>
      <c r="B2482" s="171">
        <v>7816.0</v>
      </c>
      <c r="C2482" s="171" t="s">
        <v>20731</v>
      </c>
      <c r="D2482" s="171"/>
      <c r="E2482" s="171" t="s">
        <v>20634</v>
      </c>
      <c r="F2482" s="171"/>
      <c r="G2482" s="171" t="s">
        <v>22022</v>
      </c>
      <c r="H2482" s="172" t="s">
        <v>22022</v>
      </c>
      <c r="I2482" s="173">
        <v>3080.0</v>
      </c>
      <c r="J2482" s="174">
        <v>320.0</v>
      </c>
      <c r="K2482" s="179">
        <v>0.0</v>
      </c>
      <c r="L2482" s="178">
        <v>320.0</v>
      </c>
      <c r="M2482" s="177">
        <v>0.0</v>
      </c>
      <c r="N2482" s="178">
        <v>0.0</v>
      </c>
      <c r="O2482" s="163"/>
      <c r="P2482" s="164"/>
      <c r="Q2482" s="163"/>
      <c r="R2482" s="163"/>
      <c r="S2482" s="163"/>
      <c r="T2482" s="163"/>
    </row>
    <row r="2483" ht="18.75" hidden="1" customHeight="1">
      <c r="A2483" s="180">
        <v>45853.0</v>
      </c>
      <c r="B2483" s="171">
        <v>7835.0</v>
      </c>
      <c r="C2483" s="171" t="s">
        <v>6423</v>
      </c>
      <c r="D2483" s="171"/>
      <c r="E2483" s="171" t="s">
        <v>20634</v>
      </c>
      <c r="F2483" s="171"/>
      <c r="G2483" s="171" t="s">
        <v>22018</v>
      </c>
      <c r="H2483" s="172" t="s">
        <v>22018</v>
      </c>
      <c r="I2483" s="173">
        <v>3560.0</v>
      </c>
      <c r="J2483" s="174">
        <v>120.0</v>
      </c>
      <c r="K2483" s="179">
        <v>0.0</v>
      </c>
      <c r="L2483" s="178">
        <v>0.0</v>
      </c>
      <c r="M2483" s="177">
        <v>0.0</v>
      </c>
      <c r="N2483" s="178">
        <v>0.0</v>
      </c>
      <c r="O2483" s="163"/>
      <c r="P2483" s="164"/>
      <c r="Q2483" s="163"/>
      <c r="R2483" s="163"/>
      <c r="S2483" s="163"/>
      <c r="T2483" s="163"/>
    </row>
    <row r="2484" ht="18.75" hidden="1" customHeight="1">
      <c r="A2484" s="182">
        <v>45853.02900703704</v>
      </c>
      <c r="B2484" s="171">
        <v>7676.0</v>
      </c>
      <c r="C2484" s="171" t="s">
        <v>5233</v>
      </c>
      <c r="D2484" s="171"/>
      <c r="E2484" s="171" t="s">
        <v>20634</v>
      </c>
      <c r="F2484" s="171"/>
      <c r="G2484" s="171" t="s">
        <v>22023</v>
      </c>
      <c r="H2484" s="172" t="s">
        <v>22023</v>
      </c>
      <c r="I2484" s="173">
        <v>21400.0</v>
      </c>
      <c r="J2484" s="174">
        <v>3280.0</v>
      </c>
      <c r="K2484" s="179">
        <v>0.0</v>
      </c>
      <c r="L2484" s="178">
        <v>0.0</v>
      </c>
      <c r="M2484" s="177">
        <v>0.0</v>
      </c>
      <c r="N2484" s="178">
        <v>0.0</v>
      </c>
      <c r="O2484" s="163"/>
      <c r="P2484" s="163"/>
      <c r="Q2484" s="163"/>
      <c r="R2484" s="163"/>
      <c r="S2484" s="163"/>
      <c r="T2484" s="163"/>
    </row>
    <row r="2485" ht="18.75" hidden="1" customHeight="1">
      <c r="A2485" s="170">
        <v>45854.0</v>
      </c>
      <c r="B2485" s="171">
        <v>16473.0</v>
      </c>
      <c r="C2485" s="171" t="s">
        <v>22024</v>
      </c>
      <c r="D2485" s="171" t="s">
        <v>20673</v>
      </c>
      <c r="E2485" s="171">
        <v>8.0</v>
      </c>
      <c r="F2485" s="171" t="s">
        <v>20700</v>
      </c>
      <c r="G2485" s="171" t="s">
        <v>5285</v>
      </c>
      <c r="H2485" s="172" t="s">
        <v>20638</v>
      </c>
      <c r="I2485" s="173">
        <v>14120.0</v>
      </c>
      <c r="J2485" s="174">
        <v>4280.0</v>
      </c>
      <c r="K2485" s="179"/>
      <c r="L2485" s="178"/>
      <c r="M2485" s="177"/>
      <c r="N2485" s="178">
        <v>4280.0</v>
      </c>
      <c r="O2485" s="163"/>
      <c r="P2485" s="163"/>
      <c r="Q2485" s="163"/>
      <c r="R2485" s="163"/>
      <c r="S2485" s="163"/>
      <c r="T2485" s="163"/>
    </row>
    <row r="2486" ht="18.75" hidden="1" customHeight="1">
      <c r="A2486" s="180">
        <v>45854.0</v>
      </c>
      <c r="B2486" s="171">
        <v>7699.0</v>
      </c>
      <c r="C2486" s="171" t="s">
        <v>4017</v>
      </c>
      <c r="D2486" s="171"/>
      <c r="E2486" s="171" t="s">
        <v>20634</v>
      </c>
      <c r="F2486" s="171"/>
      <c r="G2486" s="171" t="s">
        <v>4500</v>
      </c>
      <c r="H2486" s="172" t="s">
        <v>4500</v>
      </c>
      <c r="I2486" s="173">
        <v>3860.0</v>
      </c>
      <c r="J2486" s="174">
        <v>600.0</v>
      </c>
      <c r="K2486" s="179">
        <v>600.0</v>
      </c>
      <c r="L2486" s="178">
        <v>0.0</v>
      </c>
      <c r="M2486" s="177">
        <v>0.0</v>
      </c>
      <c r="N2486" s="178">
        <v>0.0</v>
      </c>
      <c r="O2486" s="163"/>
      <c r="P2486" s="163"/>
      <c r="Q2486" s="163"/>
      <c r="R2486" s="163"/>
      <c r="S2486" s="163"/>
      <c r="T2486" s="163"/>
    </row>
    <row r="2487" ht="18.75" hidden="1" customHeight="1">
      <c r="A2487" s="170">
        <v>45854.0</v>
      </c>
      <c r="B2487" s="171">
        <v>16474.0</v>
      </c>
      <c r="C2487" s="171" t="s">
        <v>20760</v>
      </c>
      <c r="D2487" s="171" t="s">
        <v>20687</v>
      </c>
      <c r="E2487" s="171">
        <v>8.0</v>
      </c>
      <c r="F2487" s="171" t="s">
        <v>20700</v>
      </c>
      <c r="G2487" s="171" t="s">
        <v>4414</v>
      </c>
      <c r="H2487" s="172" t="s">
        <v>20635</v>
      </c>
      <c r="I2487" s="173">
        <v>11460.0</v>
      </c>
      <c r="J2487" s="174">
        <v>1440.0</v>
      </c>
      <c r="K2487" s="179">
        <v>1440.0</v>
      </c>
      <c r="L2487" s="178"/>
      <c r="M2487" s="177"/>
      <c r="N2487" s="178"/>
      <c r="O2487" s="163"/>
      <c r="P2487" s="163"/>
      <c r="Q2487" s="163"/>
      <c r="R2487" s="163"/>
      <c r="S2487" s="163"/>
      <c r="T2487" s="163"/>
    </row>
    <row r="2488" ht="18.75" hidden="1" customHeight="1">
      <c r="A2488" s="170">
        <v>45854.0</v>
      </c>
      <c r="B2488" s="171">
        <v>16475.0</v>
      </c>
      <c r="C2488" s="171" t="s">
        <v>20763</v>
      </c>
      <c r="D2488" s="171" t="s">
        <v>20659</v>
      </c>
      <c r="E2488" s="171">
        <v>14.0</v>
      </c>
      <c r="F2488" s="171" t="s">
        <v>20778</v>
      </c>
      <c r="G2488" s="171" t="s">
        <v>5293</v>
      </c>
      <c r="H2488" s="172" t="s">
        <v>20635</v>
      </c>
      <c r="I2488" s="173">
        <v>13620.0</v>
      </c>
      <c r="J2488" s="174">
        <v>13620.0</v>
      </c>
      <c r="K2488" s="179">
        <v>13620.0</v>
      </c>
      <c r="L2488" s="178"/>
      <c r="M2488" s="177"/>
      <c r="N2488" s="178"/>
      <c r="O2488" s="163"/>
      <c r="P2488" s="163"/>
      <c r="Q2488" s="163"/>
      <c r="R2488" s="163"/>
      <c r="S2488" s="163"/>
      <c r="T2488" s="163"/>
    </row>
    <row r="2489" ht="18.75" hidden="1" customHeight="1">
      <c r="A2489" s="170">
        <v>45854.0</v>
      </c>
      <c r="B2489" s="171">
        <v>16476.0</v>
      </c>
      <c r="C2489" s="171" t="s">
        <v>20740</v>
      </c>
      <c r="D2489" s="171" t="s">
        <v>20673</v>
      </c>
      <c r="E2489" s="171">
        <v>8.0</v>
      </c>
      <c r="F2489" s="171" t="s">
        <v>21681</v>
      </c>
      <c r="G2489" s="171" t="s">
        <v>5295</v>
      </c>
      <c r="H2489" s="172" t="s">
        <v>20635</v>
      </c>
      <c r="I2489" s="173">
        <v>16280.0</v>
      </c>
      <c r="J2489" s="174">
        <v>6440.0</v>
      </c>
      <c r="K2489" s="179">
        <v>6440.0</v>
      </c>
      <c r="L2489" s="178"/>
      <c r="M2489" s="177"/>
      <c r="N2489" s="178"/>
      <c r="O2489" s="163"/>
      <c r="P2489" s="163"/>
      <c r="Q2489" s="163"/>
      <c r="R2489" s="163"/>
      <c r="S2489" s="163"/>
      <c r="T2489" s="163"/>
    </row>
    <row r="2490" ht="18.75" hidden="1" customHeight="1">
      <c r="A2490" s="180">
        <v>45854.0</v>
      </c>
      <c r="B2490" s="171">
        <v>7700.0</v>
      </c>
      <c r="C2490" s="171" t="s">
        <v>5299</v>
      </c>
      <c r="D2490" s="171"/>
      <c r="E2490" s="171" t="s">
        <v>20634</v>
      </c>
      <c r="F2490" s="171"/>
      <c r="G2490" s="171" t="s">
        <v>22025</v>
      </c>
      <c r="H2490" s="172" t="s">
        <v>22025</v>
      </c>
      <c r="I2490" s="173">
        <v>2660.0</v>
      </c>
      <c r="J2490" s="174">
        <v>340.0</v>
      </c>
      <c r="K2490" s="179">
        <v>0.0</v>
      </c>
      <c r="L2490" s="178">
        <v>0.0</v>
      </c>
      <c r="M2490" s="177">
        <v>0.0</v>
      </c>
      <c r="N2490" s="178">
        <v>340.0</v>
      </c>
      <c r="O2490" s="163"/>
      <c r="P2490" s="163"/>
      <c r="Q2490" s="163"/>
      <c r="R2490" s="163"/>
      <c r="S2490" s="163"/>
      <c r="T2490" s="163"/>
    </row>
    <row r="2491" ht="18.75" hidden="1" customHeight="1">
      <c r="A2491" s="170">
        <v>45854.0</v>
      </c>
      <c r="B2491" s="171">
        <v>16477.0</v>
      </c>
      <c r="C2491" s="171" t="s">
        <v>452</v>
      </c>
      <c r="D2491" s="171" t="s">
        <v>20687</v>
      </c>
      <c r="E2491" s="171">
        <v>8.0</v>
      </c>
      <c r="F2491" s="171" t="s">
        <v>20725</v>
      </c>
      <c r="G2491" s="171" t="s">
        <v>4167</v>
      </c>
      <c r="H2491" s="172" t="s">
        <v>20635</v>
      </c>
      <c r="I2491" s="173">
        <v>28420.0</v>
      </c>
      <c r="J2491" s="174">
        <v>18400.0</v>
      </c>
      <c r="K2491" s="179">
        <v>18400.0</v>
      </c>
      <c r="L2491" s="178"/>
      <c r="M2491" s="177"/>
      <c r="N2491" s="178"/>
      <c r="O2491" s="163"/>
      <c r="P2491" s="163"/>
      <c r="Q2491" s="163"/>
      <c r="R2491" s="163"/>
      <c r="S2491" s="163"/>
      <c r="T2491" s="163"/>
    </row>
    <row r="2492" ht="18.75" hidden="1" customHeight="1">
      <c r="A2492" s="170">
        <v>45854.0</v>
      </c>
      <c r="B2492" s="171">
        <v>16478.0</v>
      </c>
      <c r="C2492" s="171" t="s">
        <v>750</v>
      </c>
      <c r="D2492" s="171" t="s">
        <v>20687</v>
      </c>
      <c r="E2492" s="171">
        <v>14.0</v>
      </c>
      <c r="F2492" s="171" t="s">
        <v>20778</v>
      </c>
      <c r="G2492" s="171" t="s">
        <v>5314</v>
      </c>
      <c r="H2492" s="172"/>
      <c r="I2492" s="173">
        <v>13440.0</v>
      </c>
      <c r="J2492" s="174">
        <v>3400.0</v>
      </c>
      <c r="K2492" s="179"/>
      <c r="L2492" s="178"/>
      <c r="M2492" s="177"/>
      <c r="N2492" s="178"/>
      <c r="O2492" s="163"/>
      <c r="P2492" s="163"/>
      <c r="Q2492" s="163"/>
      <c r="R2492" s="163"/>
      <c r="S2492" s="163"/>
      <c r="T2492" s="163"/>
    </row>
    <row r="2493" ht="18.75" hidden="1" customHeight="1">
      <c r="A2493" s="180">
        <v>45854.0</v>
      </c>
      <c r="B2493" s="171">
        <v>7701.0</v>
      </c>
      <c r="C2493" s="171" t="s">
        <v>4138</v>
      </c>
      <c r="D2493" s="171"/>
      <c r="E2493" s="171" t="s">
        <v>20634</v>
      </c>
      <c r="F2493" s="171"/>
      <c r="G2493" s="171"/>
      <c r="H2493" s="172"/>
      <c r="I2493" s="173">
        <v>2920.0</v>
      </c>
      <c r="J2493" s="174">
        <v>100.0</v>
      </c>
      <c r="K2493" s="179">
        <v>0.0</v>
      </c>
      <c r="L2493" s="178">
        <v>100.0</v>
      </c>
      <c r="M2493" s="177">
        <v>0.0</v>
      </c>
      <c r="N2493" s="178">
        <v>0.0</v>
      </c>
      <c r="O2493" s="163"/>
      <c r="P2493" s="163"/>
      <c r="Q2493" s="163"/>
      <c r="R2493" s="163"/>
      <c r="S2493" s="163"/>
      <c r="T2493" s="163"/>
    </row>
    <row r="2494" ht="18.75" hidden="1" customHeight="1">
      <c r="A2494" s="180">
        <v>45854.0</v>
      </c>
      <c r="B2494" s="171">
        <v>7702.0</v>
      </c>
      <c r="C2494" s="171" t="s">
        <v>5319</v>
      </c>
      <c r="D2494" s="171"/>
      <c r="E2494" s="171" t="s">
        <v>20634</v>
      </c>
      <c r="F2494" s="171"/>
      <c r="G2494" s="171" t="s">
        <v>20933</v>
      </c>
      <c r="H2494" s="172" t="s">
        <v>20933</v>
      </c>
      <c r="I2494" s="173">
        <v>3500.0</v>
      </c>
      <c r="J2494" s="174">
        <v>520.0</v>
      </c>
      <c r="K2494" s="179">
        <v>0.0</v>
      </c>
      <c r="L2494" s="178">
        <v>520.0</v>
      </c>
      <c r="M2494" s="177">
        <v>0.0</v>
      </c>
      <c r="N2494" s="178">
        <v>0.0</v>
      </c>
      <c r="O2494" s="163"/>
      <c r="P2494" s="163"/>
      <c r="Q2494" s="163"/>
      <c r="R2494" s="163"/>
      <c r="S2494" s="163"/>
      <c r="T2494" s="163"/>
    </row>
    <row r="2495" ht="18.75" hidden="1" customHeight="1">
      <c r="A2495" s="170">
        <v>45854.0</v>
      </c>
      <c r="B2495" s="171">
        <v>16481.0</v>
      </c>
      <c r="C2495" s="171" t="s">
        <v>22026</v>
      </c>
      <c r="D2495" s="171" t="s">
        <v>20659</v>
      </c>
      <c r="E2495" s="171">
        <v>8.0</v>
      </c>
      <c r="F2495" s="171">
        <v>14.0</v>
      </c>
      <c r="G2495" s="171" t="s">
        <v>924</v>
      </c>
      <c r="H2495" s="172" t="s">
        <v>20669</v>
      </c>
      <c r="I2495" s="173">
        <v>15220.0</v>
      </c>
      <c r="J2495" s="174">
        <v>15220.0</v>
      </c>
      <c r="K2495" s="179"/>
      <c r="L2495" s="177">
        <v>15220.0</v>
      </c>
      <c r="M2495" s="177"/>
      <c r="N2495" s="178"/>
      <c r="O2495" s="163"/>
      <c r="P2495" s="163"/>
      <c r="Q2495" s="163"/>
      <c r="R2495" s="163"/>
      <c r="S2495" s="163"/>
      <c r="T2495" s="163"/>
    </row>
    <row r="2496" ht="18.75" hidden="1" customHeight="1">
      <c r="A2496" s="180">
        <v>45854.0</v>
      </c>
      <c r="B2496" s="171">
        <v>7704.0</v>
      </c>
      <c r="C2496" s="171" t="s">
        <v>518</v>
      </c>
      <c r="D2496" s="171"/>
      <c r="E2496" s="171" t="s">
        <v>20634</v>
      </c>
      <c r="F2496" s="171"/>
      <c r="G2496" s="171"/>
      <c r="H2496" s="172"/>
      <c r="I2496" s="173">
        <v>3760.0</v>
      </c>
      <c r="J2496" s="174">
        <v>180.0</v>
      </c>
      <c r="K2496" s="179">
        <v>0.0</v>
      </c>
      <c r="L2496" s="178">
        <v>180.0</v>
      </c>
      <c r="M2496" s="177">
        <v>0.0</v>
      </c>
      <c r="N2496" s="178">
        <v>0.0</v>
      </c>
      <c r="O2496" s="163"/>
      <c r="P2496" s="163"/>
      <c r="Q2496" s="163"/>
      <c r="R2496" s="163"/>
      <c r="S2496" s="163"/>
      <c r="T2496" s="163"/>
    </row>
    <row r="2497" ht="18.75" hidden="1" customHeight="1">
      <c r="A2497" s="180">
        <v>45854.0</v>
      </c>
      <c r="B2497" s="171">
        <v>7705.0</v>
      </c>
      <c r="C2497" s="171" t="s">
        <v>6423</v>
      </c>
      <c r="D2497" s="171"/>
      <c r="E2497" s="171" t="s">
        <v>20634</v>
      </c>
      <c r="F2497" s="171"/>
      <c r="G2497" s="171"/>
      <c r="H2497" s="172"/>
      <c r="I2497" s="173">
        <v>3400.0</v>
      </c>
      <c r="J2497" s="174">
        <v>200.0</v>
      </c>
      <c r="K2497" s="179">
        <v>0.0</v>
      </c>
      <c r="L2497" s="178">
        <v>0.0</v>
      </c>
      <c r="M2497" s="177">
        <v>0.0</v>
      </c>
      <c r="N2497" s="178">
        <v>0.0</v>
      </c>
      <c r="O2497" s="163"/>
      <c r="P2497" s="163"/>
      <c r="Q2497" s="163"/>
      <c r="R2497" s="163"/>
      <c r="S2497" s="163"/>
      <c r="T2497" s="163"/>
    </row>
    <row r="2498" ht="18.75" hidden="1" customHeight="1">
      <c r="A2498" s="180">
        <v>45854.0</v>
      </c>
      <c r="B2498" s="171">
        <v>7706.0</v>
      </c>
      <c r="C2498" s="171" t="s">
        <v>5722</v>
      </c>
      <c r="D2498" s="171"/>
      <c r="E2498" s="171" t="s">
        <v>20634</v>
      </c>
      <c r="F2498" s="171"/>
      <c r="G2498" s="171" t="s">
        <v>22027</v>
      </c>
      <c r="H2498" s="172" t="s">
        <v>22027</v>
      </c>
      <c r="I2498" s="173">
        <v>3200.0</v>
      </c>
      <c r="J2498" s="174">
        <v>440.0</v>
      </c>
      <c r="K2498" s="179">
        <v>0.0</v>
      </c>
      <c r="L2498" s="178">
        <v>440.0</v>
      </c>
      <c r="M2498" s="177">
        <v>0.0</v>
      </c>
      <c r="N2498" s="178">
        <v>0.0</v>
      </c>
      <c r="O2498" s="163"/>
      <c r="P2498" s="163"/>
      <c r="Q2498" s="163"/>
      <c r="R2498" s="163"/>
      <c r="S2498" s="163"/>
      <c r="T2498" s="163"/>
    </row>
    <row r="2499" ht="18.75" hidden="1" customHeight="1">
      <c r="A2499" s="170">
        <v>45854.0</v>
      </c>
      <c r="B2499" s="171">
        <v>16482.0</v>
      </c>
      <c r="C2499" s="171"/>
      <c r="D2499" s="171" t="s">
        <v>20673</v>
      </c>
      <c r="E2499" s="171">
        <v>8.0</v>
      </c>
      <c r="F2499" s="171">
        <v>8.068</v>
      </c>
      <c r="G2499" s="171" t="s">
        <v>22028</v>
      </c>
      <c r="H2499" s="172" t="s">
        <v>20669</v>
      </c>
      <c r="I2499" s="173">
        <v>17700.0</v>
      </c>
      <c r="J2499" s="174">
        <v>7860.0</v>
      </c>
      <c r="K2499" s="179"/>
      <c r="L2499" s="177">
        <v>7860.0</v>
      </c>
      <c r="M2499" s="177"/>
      <c r="N2499" s="178"/>
      <c r="O2499" s="163"/>
      <c r="P2499" s="163"/>
      <c r="Q2499" s="163"/>
      <c r="R2499" s="163"/>
      <c r="S2499" s="163"/>
      <c r="T2499" s="163"/>
    </row>
    <row r="2500" ht="18.75" hidden="1" customHeight="1">
      <c r="A2500" s="180">
        <v>45854.0</v>
      </c>
      <c r="B2500" s="171">
        <v>7707.0</v>
      </c>
      <c r="C2500" s="171" t="s">
        <v>9511</v>
      </c>
      <c r="D2500" s="171"/>
      <c r="E2500" s="171" t="s">
        <v>20634</v>
      </c>
      <c r="F2500" s="171"/>
      <c r="G2500" s="171" t="s">
        <v>22029</v>
      </c>
      <c r="H2500" s="172" t="s">
        <v>22029</v>
      </c>
      <c r="I2500" s="173">
        <v>3200.0</v>
      </c>
      <c r="J2500" s="174">
        <v>700.0</v>
      </c>
      <c r="K2500" s="179">
        <v>0.0</v>
      </c>
      <c r="L2500" s="178">
        <v>700.0</v>
      </c>
      <c r="M2500" s="177">
        <v>0.0</v>
      </c>
      <c r="N2500" s="178">
        <v>0.0</v>
      </c>
      <c r="O2500" s="163"/>
      <c r="P2500" s="163"/>
      <c r="Q2500" s="163"/>
      <c r="R2500" s="163"/>
      <c r="S2500" s="163"/>
      <c r="T2500" s="163"/>
    </row>
    <row r="2501" ht="18.75" hidden="1" customHeight="1">
      <c r="A2501" s="180">
        <v>45854.0</v>
      </c>
      <c r="B2501" s="171">
        <v>7708.0</v>
      </c>
      <c r="C2501" s="171" t="s">
        <v>22030</v>
      </c>
      <c r="D2501" s="171"/>
      <c r="E2501" s="171" t="s">
        <v>20634</v>
      </c>
      <c r="F2501" s="171"/>
      <c r="G2501" s="171"/>
      <c r="H2501" s="172"/>
      <c r="I2501" s="173">
        <v>3220.0</v>
      </c>
      <c r="J2501" s="174">
        <v>740.0</v>
      </c>
      <c r="K2501" s="179">
        <v>0.0</v>
      </c>
      <c r="L2501" s="178">
        <v>0.0</v>
      </c>
      <c r="M2501" s="177">
        <v>0.0</v>
      </c>
      <c r="N2501" s="178">
        <v>740.0</v>
      </c>
      <c r="O2501" s="163"/>
      <c r="P2501" s="163"/>
      <c r="Q2501" s="163"/>
      <c r="R2501" s="163"/>
      <c r="S2501" s="163"/>
      <c r="T2501" s="163"/>
    </row>
    <row r="2502" ht="18.75" hidden="1" customHeight="1">
      <c r="A2502" s="180">
        <v>45854.0</v>
      </c>
      <c r="B2502" s="171">
        <v>7709.0</v>
      </c>
      <c r="C2502" s="171"/>
      <c r="D2502" s="171"/>
      <c r="E2502" s="171" t="s">
        <v>20634</v>
      </c>
      <c r="F2502" s="171"/>
      <c r="G2502" s="171"/>
      <c r="H2502" s="172"/>
      <c r="I2502" s="173">
        <v>2820.0</v>
      </c>
      <c r="J2502" s="174">
        <v>20.0</v>
      </c>
      <c r="K2502" s="179">
        <v>0.0</v>
      </c>
      <c r="L2502" s="178">
        <v>20.0</v>
      </c>
      <c r="M2502" s="177">
        <v>0.0</v>
      </c>
      <c r="N2502" s="178">
        <v>0.0</v>
      </c>
      <c r="O2502" s="163"/>
      <c r="P2502" s="163"/>
      <c r="Q2502" s="163"/>
      <c r="R2502" s="163"/>
      <c r="S2502" s="163"/>
      <c r="T2502" s="163"/>
    </row>
    <row r="2503" ht="18.75" hidden="1" customHeight="1">
      <c r="A2503" s="170">
        <v>45854.0</v>
      </c>
      <c r="B2503" s="171">
        <v>16483.0</v>
      </c>
      <c r="C2503" s="171"/>
      <c r="D2503" s="171" t="s">
        <v>20673</v>
      </c>
      <c r="E2503" s="171">
        <v>8.0</v>
      </c>
      <c r="F2503" s="171" t="s">
        <v>22031</v>
      </c>
      <c r="G2503" s="171" t="s">
        <v>22032</v>
      </c>
      <c r="H2503" s="172" t="s">
        <v>20669</v>
      </c>
      <c r="I2503" s="173">
        <v>11220.0</v>
      </c>
      <c r="J2503" s="174">
        <v>1380.0</v>
      </c>
      <c r="K2503" s="179"/>
      <c r="L2503" s="178">
        <v>1380.0</v>
      </c>
      <c r="M2503" s="177"/>
      <c r="N2503" s="178"/>
      <c r="O2503" s="163"/>
      <c r="P2503" s="163"/>
      <c r="Q2503" s="163"/>
      <c r="R2503" s="163"/>
      <c r="S2503" s="163"/>
      <c r="T2503" s="163"/>
    </row>
    <row r="2504" ht="18.75" hidden="1" customHeight="1">
      <c r="A2504" s="180">
        <v>45854.0</v>
      </c>
      <c r="B2504" s="171">
        <v>7710.0</v>
      </c>
      <c r="C2504" s="171" t="s">
        <v>22033</v>
      </c>
      <c r="D2504" s="171"/>
      <c r="E2504" s="171" t="s">
        <v>20634</v>
      </c>
      <c r="F2504" s="171"/>
      <c r="G2504" s="171" t="s">
        <v>22034</v>
      </c>
      <c r="H2504" s="172" t="s">
        <v>22034</v>
      </c>
      <c r="I2504" s="173">
        <v>2820.0</v>
      </c>
      <c r="J2504" s="174">
        <v>340.0</v>
      </c>
      <c r="K2504" s="179">
        <v>34.0</v>
      </c>
      <c r="L2504" s="178">
        <v>272.0</v>
      </c>
      <c r="M2504" s="177">
        <v>34.0</v>
      </c>
      <c r="N2504" s="178">
        <v>0.0</v>
      </c>
      <c r="O2504" s="163"/>
      <c r="P2504" s="163"/>
      <c r="Q2504" s="163"/>
      <c r="R2504" s="163"/>
      <c r="S2504" s="163"/>
      <c r="T2504" s="163"/>
    </row>
    <row r="2505" ht="18.75" hidden="1" customHeight="1">
      <c r="A2505" s="170">
        <v>45854.0</v>
      </c>
      <c r="B2505" s="171">
        <v>16484.0</v>
      </c>
      <c r="C2505" s="171" t="s">
        <v>21168</v>
      </c>
      <c r="D2505" s="171" t="s">
        <v>20695</v>
      </c>
      <c r="E2505" s="171">
        <v>8.0</v>
      </c>
      <c r="F2505" s="171">
        <v>8.0</v>
      </c>
      <c r="G2505" s="171" t="s">
        <v>22035</v>
      </c>
      <c r="H2505" s="172" t="s">
        <v>20669</v>
      </c>
      <c r="I2505" s="173">
        <v>10880.0</v>
      </c>
      <c r="J2505" s="174">
        <v>1180.0</v>
      </c>
      <c r="K2505" s="179"/>
      <c r="L2505" s="178">
        <v>1180.0</v>
      </c>
      <c r="M2505" s="177"/>
      <c r="N2505" s="178"/>
      <c r="O2505" s="163"/>
      <c r="P2505" s="163"/>
      <c r="Q2505" s="163"/>
      <c r="R2505" s="163"/>
      <c r="S2505" s="163"/>
      <c r="T2505" s="163"/>
    </row>
    <row r="2506" ht="18.75" hidden="1" customHeight="1">
      <c r="A2506" s="180">
        <v>45854.0</v>
      </c>
      <c r="B2506" s="171"/>
      <c r="C2506" s="171" t="s">
        <v>20674</v>
      </c>
      <c r="D2506" s="171"/>
      <c r="E2506" s="171" t="s">
        <v>20634</v>
      </c>
      <c r="F2506" s="171"/>
      <c r="G2506" s="171" t="s">
        <v>21945</v>
      </c>
      <c r="H2506" s="172" t="s">
        <v>21945</v>
      </c>
      <c r="I2506" s="173">
        <v>3120.0</v>
      </c>
      <c r="J2506" s="174">
        <v>400.0</v>
      </c>
      <c r="K2506" s="179">
        <v>0.0</v>
      </c>
      <c r="L2506" s="178">
        <v>400.0</v>
      </c>
      <c r="M2506" s="177">
        <v>0.0</v>
      </c>
      <c r="N2506" s="178">
        <v>0.0</v>
      </c>
      <c r="O2506" s="163"/>
      <c r="P2506" s="164"/>
      <c r="Q2506" s="163"/>
      <c r="R2506" s="163"/>
      <c r="S2506" s="163"/>
      <c r="T2506" s="163"/>
    </row>
    <row r="2507" ht="18.75" hidden="1" customHeight="1">
      <c r="A2507" s="180">
        <v>45854.0</v>
      </c>
      <c r="B2507" s="171">
        <v>7818.0</v>
      </c>
      <c r="C2507" s="171" t="s">
        <v>20674</v>
      </c>
      <c r="D2507" s="171"/>
      <c r="E2507" s="171" t="s">
        <v>20634</v>
      </c>
      <c r="F2507" s="171"/>
      <c r="G2507" s="171" t="s">
        <v>21945</v>
      </c>
      <c r="H2507" s="172" t="s">
        <v>21945</v>
      </c>
      <c r="I2507" s="173">
        <v>3120.0</v>
      </c>
      <c r="J2507" s="174">
        <v>420.0</v>
      </c>
      <c r="K2507" s="179">
        <v>0.0</v>
      </c>
      <c r="L2507" s="178">
        <v>420.0</v>
      </c>
      <c r="M2507" s="177">
        <v>0.0</v>
      </c>
      <c r="N2507" s="178">
        <v>0.0</v>
      </c>
      <c r="O2507" s="163"/>
      <c r="P2507" s="164"/>
      <c r="Q2507" s="163"/>
      <c r="R2507" s="163"/>
      <c r="S2507" s="163"/>
      <c r="T2507" s="163"/>
    </row>
    <row r="2508" ht="18.75" hidden="1" customHeight="1">
      <c r="A2508" s="180">
        <v>45854.0</v>
      </c>
      <c r="B2508" s="171">
        <v>7836.0</v>
      </c>
      <c r="C2508" s="171" t="s">
        <v>6423</v>
      </c>
      <c r="D2508" s="171"/>
      <c r="E2508" s="171" t="s">
        <v>20634</v>
      </c>
      <c r="F2508" s="171"/>
      <c r="G2508" s="171" t="s">
        <v>22006</v>
      </c>
      <c r="H2508" s="172" t="s">
        <v>22006</v>
      </c>
      <c r="I2508" s="173">
        <v>3400.0</v>
      </c>
      <c r="J2508" s="174">
        <v>200.0</v>
      </c>
      <c r="K2508" s="179">
        <v>0.0</v>
      </c>
      <c r="L2508" s="178">
        <v>0.0</v>
      </c>
      <c r="M2508" s="177">
        <v>0.0</v>
      </c>
      <c r="N2508" s="178">
        <v>0.0</v>
      </c>
      <c r="O2508" s="163"/>
      <c r="P2508" s="164"/>
      <c r="Q2508" s="163"/>
      <c r="R2508" s="163"/>
      <c r="S2508" s="163"/>
      <c r="T2508" s="163"/>
    </row>
    <row r="2509" ht="18.75" hidden="1" customHeight="1">
      <c r="A2509" s="180">
        <v>45854.0</v>
      </c>
      <c r="B2509" s="171">
        <v>7837.0</v>
      </c>
      <c r="C2509" s="171" t="s">
        <v>6423</v>
      </c>
      <c r="D2509" s="171"/>
      <c r="E2509" s="171" t="s">
        <v>20634</v>
      </c>
      <c r="F2509" s="171"/>
      <c r="G2509" s="171" t="s">
        <v>22036</v>
      </c>
      <c r="H2509" s="172" t="s">
        <v>22036</v>
      </c>
      <c r="I2509" s="173">
        <v>3500.0</v>
      </c>
      <c r="J2509" s="174">
        <v>610.0</v>
      </c>
      <c r="K2509" s="179">
        <v>0.0</v>
      </c>
      <c r="L2509" s="178">
        <v>610.0</v>
      </c>
      <c r="M2509" s="177">
        <v>0.0</v>
      </c>
      <c r="N2509" s="178">
        <v>0.0</v>
      </c>
      <c r="O2509" s="163"/>
      <c r="P2509" s="164"/>
      <c r="Q2509" s="163"/>
      <c r="R2509" s="163"/>
      <c r="S2509" s="163"/>
      <c r="T2509" s="163"/>
    </row>
    <row r="2510" ht="18.75" hidden="1" customHeight="1">
      <c r="A2510" s="180">
        <v>45854.0</v>
      </c>
      <c r="B2510" s="171">
        <v>7838.0</v>
      </c>
      <c r="C2510" s="171" t="s">
        <v>6423</v>
      </c>
      <c r="D2510" s="171"/>
      <c r="E2510" s="171" t="s">
        <v>20634</v>
      </c>
      <c r="F2510" s="171"/>
      <c r="G2510" s="171" t="s">
        <v>22036</v>
      </c>
      <c r="H2510" s="172" t="s">
        <v>22036</v>
      </c>
      <c r="I2510" s="173">
        <v>3500.0</v>
      </c>
      <c r="J2510" s="174">
        <v>520.0</v>
      </c>
      <c r="K2510" s="179">
        <v>0.0</v>
      </c>
      <c r="L2510" s="178">
        <v>520.0</v>
      </c>
      <c r="M2510" s="177">
        <v>0.0</v>
      </c>
      <c r="N2510" s="178">
        <v>0.0</v>
      </c>
      <c r="O2510" s="163"/>
      <c r="P2510" s="164"/>
      <c r="Q2510" s="163"/>
      <c r="R2510" s="163"/>
      <c r="S2510" s="163"/>
      <c r="T2510" s="163"/>
    </row>
    <row r="2511" ht="18.75" hidden="1" customHeight="1">
      <c r="A2511" s="180">
        <v>45854.0</v>
      </c>
      <c r="B2511" s="171">
        <v>7839.0</v>
      </c>
      <c r="C2511" s="171" t="s">
        <v>6423</v>
      </c>
      <c r="D2511" s="171"/>
      <c r="E2511" s="171" t="s">
        <v>20634</v>
      </c>
      <c r="F2511" s="171"/>
      <c r="G2511" s="171" t="s">
        <v>22006</v>
      </c>
      <c r="H2511" s="172" t="s">
        <v>22006</v>
      </c>
      <c r="I2511" s="173">
        <v>3700.0</v>
      </c>
      <c r="J2511" s="174">
        <v>200.0</v>
      </c>
      <c r="K2511" s="179">
        <v>0.0</v>
      </c>
      <c r="L2511" s="178">
        <v>0.0</v>
      </c>
      <c r="M2511" s="177">
        <v>0.0</v>
      </c>
      <c r="N2511" s="178">
        <v>0.0</v>
      </c>
      <c r="O2511" s="163"/>
      <c r="P2511" s="164"/>
      <c r="Q2511" s="163"/>
      <c r="R2511" s="163"/>
      <c r="S2511" s="163"/>
      <c r="T2511" s="163"/>
    </row>
    <row r="2512" ht="18.75" hidden="1" customHeight="1">
      <c r="A2512" s="182">
        <v>45854.029000752314</v>
      </c>
      <c r="B2512" s="171">
        <v>7698.0</v>
      </c>
      <c r="C2512" s="171" t="s">
        <v>3029</v>
      </c>
      <c r="D2512" s="171"/>
      <c r="E2512" s="171" t="s">
        <v>20634</v>
      </c>
      <c r="F2512" s="171"/>
      <c r="G2512" s="171"/>
      <c r="H2512" s="172"/>
      <c r="I2512" s="173">
        <v>2660.0</v>
      </c>
      <c r="J2512" s="174">
        <v>80.0</v>
      </c>
      <c r="K2512" s="179">
        <v>0.0</v>
      </c>
      <c r="L2512" s="178">
        <v>0.0</v>
      </c>
      <c r="M2512" s="177">
        <v>80.0</v>
      </c>
      <c r="N2512" s="178">
        <v>0.0</v>
      </c>
      <c r="O2512" s="163"/>
      <c r="P2512" s="163"/>
      <c r="Q2512" s="163"/>
      <c r="R2512" s="163"/>
      <c r="S2512" s="163"/>
      <c r="T2512" s="163"/>
    </row>
    <row r="2513" ht="18.75" hidden="1" customHeight="1">
      <c r="A2513" s="170">
        <v>45855.0</v>
      </c>
      <c r="B2513" s="171">
        <v>16485.0</v>
      </c>
      <c r="C2513" s="171" t="s">
        <v>1481</v>
      </c>
      <c r="D2513" s="171" t="s">
        <v>20695</v>
      </c>
      <c r="E2513" s="171" t="s">
        <v>177</v>
      </c>
      <c r="F2513" s="171" t="s">
        <v>21057</v>
      </c>
      <c r="G2513" s="171" t="s">
        <v>4576</v>
      </c>
      <c r="H2513" s="172" t="s">
        <v>20635</v>
      </c>
      <c r="I2513" s="173">
        <v>12260.0</v>
      </c>
      <c r="J2513" s="174">
        <v>2340.0</v>
      </c>
      <c r="K2513" s="179">
        <v>2340.0</v>
      </c>
      <c r="L2513" s="178"/>
      <c r="M2513" s="177"/>
      <c r="N2513" s="178"/>
      <c r="O2513" s="163"/>
      <c r="P2513" s="163"/>
      <c r="Q2513" s="163"/>
      <c r="R2513" s="163"/>
      <c r="S2513" s="163"/>
      <c r="T2513" s="163"/>
    </row>
    <row r="2514" ht="18.75" hidden="1" customHeight="1">
      <c r="A2514" s="170">
        <v>45855.0</v>
      </c>
      <c r="B2514" s="171">
        <v>16486.0</v>
      </c>
      <c r="C2514" s="171" t="s">
        <v>6275</v>
      </c>
      <c r="D2514" s="171" t="s">
        <v>20673</v>
      </c>
      <c r="E2514" s="171">
        <v>8.0</v>
      </c>
      <c r="F2514" s="171" t="s">
        <v>20990</v>
      </c>
      <c r="G2514" s="171" t="s">
        <v>22037</v>
      </c>
      <c r="H2514" s="172" t="s">
        <v>20635</v>
      </c>
      <c r="I2514" s="173">
        <v>13260.0</v>
      </c>
      <c r="J2514" s="174">
        <v>3420.0</v>
      </c>
      <c r="K2514" s="179">
        <v>3420.0</v>
      </c>
      <c r="L2514" s="178"/>
      <c r="M2514" s="177"/>
      <c r="N2514" s="178"/>
      <c r="O2514" s="163"/>
      <c r="P2514" s="163"/>
      <c r="Q2514" s="163"/>
      <c r="R2514" s="163"/>
      <c r="S2514" s="163"/>
      <c r="T2514" s="163"/>
    </row>
    <row r="2515" ht="18.75" hidden="1" customHeight="1">
      <c r="A2515" s="180">
        <v>45855.0</v>
      </c>
      <c r="B2515" s="171">
        <v>7712.0</v>
      </c>
      <c r="C2515" s="171" t="s">
        <v>518</v>
      </c>
      <c r="D2515" s="171"/>
      <c r="E2515" s="171" t="s">
        <v>20634</v>
      </c>
      <c r="F2515" s="171"/>
      <c r="G2515" s="171" t="s">
        <v>20861</v>
      </c>
      <c r="H2515" s="172" t="s">
        <v>20861</v>
      </c>
      <c r="I2515" s="173">
        <v>3840.0</v>
      </c>
      <c r="J2515" s="174">
        <v>660.0</v>
      </c>
      <c r="K2515" s="179">
        <v>0.0</v>
      </c>
      <c r="L2515" s="178">
        <v>660.0</v>
      </c>
      <c r="M2515" s="177">
        <v>0.0</v>
      </c>
      <c r="N2515" s="178">
        <v>0.0</v>
      </c>
      <c r="O2515" s="163"/>
      <c r="P2515" s="163"/>
      <c r="Q2515" s="163"/>
      <c r="R2515" s="163"/>
      <c r="S2515" s="163"/>
      <c r="T2515" s="163"/>
    </row>
    <row r="2516" ht="18.75" hidden="1" customHeight="1">
      <c r="A2516" s="170">
        <v>45855.0</v>
      </c>
      <c r="B2516" s="171">
        <v>16487.0</v>
      </c>
      <c r="C2516" s="171" t="s">
        <v>22038</v>
      </c>
      <c r="D2516" s="171" t="s">
        <v>20687</v>
      </c>
      <c r="E2516" s="171">
        <v>8.0</v>
      </c>
      <c r="F2516" s="171" t="s">
        <v>20871</v>
      </c>
      <c r="G2516" s="171" t="s">
        <v>8976</v>
      </c>
      <c r="H2516" s="172" t="s">
        <v>20635</v>
      </c>
      <c r="I2516" s="173">
        <v>14100.0</v>
      </c>
      <c r="J2516" s="174">
        <v>4080.0</v>
      </c>
      <c r="K2516" s="179">
        <v>4080.0</v>
      </c>
      <c r="L2516" s="178"/>
      <c r="M2516" s="177"/>
      <c r="N2516" s="178"/>
      <c r="O2516" s="163"/>
      <c r="P2516" s="163"/>
      <c r="Q2516" s="163"/>
      <c r="R2516" s="163"/>
      <c r="S2516" s="163"/>
      <c r="T2516" s="163"/>
    </row>
    <row r="2517" ht="18.75" hidden="1" customHeight="1">
      <c r="A2517" s="170">
        <v>45855.0</v>
      </c>
      <c r="B2517" s="171">
        <v>16488.0</v>
      </c>
      <c r="C2517" s="171" t="s">
        <v>518</v>
      </c>
      <c r="D2517" s="171" t="s">
        <v>20673</v>
      </c>
      <c r="E2517" s="171">
        <v>8.0</v>
      </c>
      <c r="F2517" s="171">
        <v>8.0</v>
      </c>
      <c r="G2517" s="171" t="s">
        <v>22039</v>
      </c>
      <c r="H2517" s="172" t="s">
        <v>20669</v>
      </c>
      <c r="I2517" s="173">
        <v>18380.0</v>
      </c>
      <c r="J2517" s="174">
        <v>8540.0</v>
      </c>
      <c r="K2517" s="179"/>
      <c r="L2517" s="177">
        <v>8540.0</v>
      </c>
      <c r="M2517" s="177"/>
      <c r="N2517" s="178"/>
      <c r="O2517" s="163"/>
      <c r="P2517" s="163"/>
      <c r="Q2517" s="163"/>
      <c r="R2517" s="163"/>
      <c r="S2517" s="163"/>
      <c r="T2517" s="163"/>
    </row>
    <row r="2518" ht="18.75" hidden="1" customHeight="1">
      <c r="A2518" s="170">
        <v>45855.0</v>
      </c>
      <c r="B2518" s="171">
        <v>16489.0</v>
      </c>
      <c r="C2518" s="171" t="s">
        <v>22040</v>
      </c>
      <c r="D2518" s="171" t="s">
        <v>20687</v>
      </c>
      <c r="E2518" s="171">
        <v>16.0</v>
      </c>
      <c r="F2518" s="171" t="s">
        <v>20717</v>
      </c>
      <c r="G2518" s="171" t="s">
        <v>22041</v>
      </c>
      <c r="H2518" s="172" t="s">
        <v>20635</v>
      </c>
      <c r="I2518" s="173">
        <v>13780.0</v>
      </c>
      <c r="J2518" s="174">
        <v>3740.0</v>
      </c>
      <c r="K2518" s="179">
        <v>3740.0</v>
      </c>
      <c r="L2518" s="178"/>
      <c r="M2518" s="177"/>
      <c r="N2518" s="178"/>
      <c r="O2518" s="163"/>
      <c r="P2518" s="163"/>
      <c r="Q2518" s="163"/>
      <c r="R2518" s="163"/>
      <c r="S2518" s="163"/>
      <c r="T2518" s="163"/>
    </row>
    <row r="2519" ht="18.75" hidden="1" customHeight="1">
      <c r="A2519" s="170">
        <v>45855.0</v>
      </c>
      <c r="B2519" s="171">
        <v>16490.0</v>
      </c>
      <c r="C2519" s="171" t="s">
        <v>30</v>
      </c>
      <c r="D2519" s="171" t="s">
        <v>20673</v>
      </c>
      <c r="E2519" s="171">
        <v>8.0</v>
      </c>
      <c r="F2519" s="171" t="s">
        <v>22042</v>
      </c>
      <c r="G2519" s="171" t="s">
        <v>22043</v>
      </c>
      <c r="H2519" s="172" t="s">
        <v>20635</v>
      </c>
      <c r="I2519" s="173">
        <v>10640.0</v>
      </c>
      <c r="J2519" s="174">
        <v>800.0</v>
      </c>
      <c r="K2519" s="179">
        <v>800.0</v>
      </c>
      <c r="L2519" s="178"/>
      <c r="M2519" s="177"/>
      <c r="N2519" s="178"/>
      <c r="O2519" s="163"/>
      <c r="P2519" s="163"/>
      <c r="Q2519" s="163"/>
      <c r="R2519" s="163"/>
      <c r="S2519" s="163"/>
      <c r="T2519" s="163"/>
    </row>
    <row r="2520" ht="18.75" hidden="1" customHeight="1">
      <c r="A2520" s="180">
        <v>45855.0</v>
      </c>
      <c r="B2520" s="171">
        <v>7713.0</v>
      </c>
      <c r="C2520" s="171" t="s">
        <v>22044</v>
      </c>
      <c r="D2520" s="171"/>
      <c r="E2520" s="171" t="s">
        <v>20634</v>
      </c>
      <c r="F2520" s="171"/>
      <c r="G2520" s="171"/>
      <c r="H2520" s="172"/>
      <c r="I2520" s="173">
        <v>2760.0</v>
      </c>
      <c r="J2520" s="174">
        <v>80.0</v>
      </c>
      <c r="K2520" s="179">
        <v>0.0</v>
      </c>
      <c r="L2520" s="178">
        <v>80.0</v>
      </c>
      <c r="M2520" s="177">
        <v>0.0</v>
      </c>
      <c r="N2520" s="178">
        <v>0.0</v>
      </c>
      <c r="O2520" s="163"/>
      <c r="P2520" s="163"/>
      <c r="Q2520" s="163"/>
      <c r="R2520" s="163"/>
      <c r="S2520" s="163"/>
      <c r="T2520" s="163"/>
    </row>
    <row r="2521" ht="18.75" hidden="1" customHeight="1">
      <c r="A2521" s="180">
        <v>45855.0</v>
      </c>
      <c r="B2521" s="171">
        <v>7714.0</v>
      </c>
      <c r="C2521" s="171" t="s">
        <v>2872</v>
      </c>
      <c r="D2521" s="171"/>
      <c r="E2521" s="171" t="s">
        <v>20634</v>
      </c>
      <c r="F2521" s="171"/>
      <c r="G2521" s="171" t="s">
        <v>22045</v>
      </c>
      <c r="H2521" s="172" t="s">
        <v>22045</v>
      </c>
      <c r="I2521" s="173">
        <v>4380.0</v>
      </c>
      <c r="J2521" s="174">
        <v>1560.0</v>
      </c>
      <c r="K2521" s="179">
        <v>0.0</v>
      </c>
      <c r="L2521" s="178">
        <v>0.0</v>
      </c>
      <c r="M2521" s="177">
        <v>0.0</v>
      </c>
      <c r="N2521" s="178">
        <v>1560.0</v>
      </c>
      <c r="O2521" s="163"/>
      <c r="P2521" s="163"/>
      <c r="Q2521" s="163"/>
      <c r="R2521" s="163"/>
      <c r="S2521" s="163"/>
      <c r="T2521" s="163"/>
    </row>
    <row r="2522" ht="18.75" hidden="1" customHeight="1">
      <c r="A2522" s="170">
        <v>45855.0</v>
      </c>
      <c r="B2522" s="171">
        <v>16491.0</v>
      </c>
      <c r="C2522" s="171" t="s">
        <v>21101</v>
      </c>
      <c r="D2522" s="171" t="s">
        <v>20687</v>
      </c>
      <c r="E2522" s="171" t="s">
        <v>132</v>
      </c>
      <c r="F2522" s="171" t="s">
        <v>22046</v>
      </c>
      <c r="G2522" s="171" t="s">
        <v>22047</v>
      </c>
      <c r="H2522" s="172" t="s">
        <v>20635</v>
      </c>
      <c r="I2522" s="173">
        <v>11840.0</v>
      </c>
      <c r="J2522" s="174">
        <v>1560.0</v>
      </c>
      <c r="K2522" s="179">
        <v>1560.0</v>
      </c>
      <c r="L2522" s="178"/>
      <c r="M2522" s="177"/>
      <c r="N2522" s="178"/>
      <c r="O2522" s="163"/>
      <c r="P2522" s="163"/>
      <c r="Q2522" s="163"/>
      <c r="R2522" s="163"/>
      <c r="S2522" s="163"/>
      <c r="T2522" s="163"/>
    </row>
    <row r="2523" ht="18.75" hidden="1" customHeight="1">
      <c r="A2523" s="180">
        <v>45855.0</v>
      </c>
      <c r="B2523" s="171">
        <v>7715.0</v>
      </c>
      <c r="C2523" s="171" t="s">
        <v>518</v>
      </c>
      <c r="D2523" s="171"/>
      <c r="E2523" s="171" t="s">
        <v>20634</v>
      </c>
      <c r="F2523" s="171"/>
      <c r="G2523" s="171"/>
      <c r="H2523" s="172"/>
      <c r="I2523" s="173">
        <v>4220.0</v>
      </c>
      <c r="J2523" s="174">
        <v>280.0</v>
      </c>
      <c r="K2523" s="179">
        <v>0.0</v>
      </c>
      <c r="L2523" s="178">
        <v>0.0</v>
      </c>
      <c r="M2523" s="177">
        <v>0.0</v>
      </c>
      <c r="N2523" s="178">
        <v>280.0</v>
      </c>
      <c r="O2523" s="163"/>
      <c r="P2523" s="163"/>
      <c r="Q2523" s="163"/>
      <c r="R2523" s="163"/>
      <c r="S2523" s="163"/>
      <c r="T2523" s="163"/>
    </row>
    <row r="2524" ht="18.75" hidden="1" customHeight="1">
      <c r="A2524" s="180">
        <v>45855.0</v>
      </c>
      <c r="B2524" s="171">
        <v>7716.0</v>
      </c>
      <c r="C2524" s="171" t="s">
        <v>6423</v>
      </c>
      <c r="D2524" s="171"/>
      <c r="E2524" s="171" t="s">
        <v>20634</v>
      </c>
      <c r="F2524" s="171"/>
      <c r="G2524" s="171" t="s">
        <v>20901</v>
      </c>
      <c r="H2524" s="172" t="s">
        <v>20901</v>
      </c>
      <c r="I2524" s="173">
        <v>3820.0</v>
      </c>
      <c r="J2524" s="174">
        <v>260.0</v>
      </c>
      <c r="K2524" s="179">
        <v>0.0</v>
      </c>
      <c r="L2524" s="178">
        <v>0.0</v>
      </c>
      <c r="M2524" s="177">
        <v>0.0</v>
      </c>
      <c r="N2524" s="178">
        <v>0.0</v>
      </c>
      <c r="O2524" s="163"/>
      <c r="P2524" s="163"/>
      <c r="Q2524" s="163"/>
      <c r="R2524" s="163"/>
      <c r="S2524" s="163"/>
      <c r="T2524" s="163"/>
    </row>
    <row r="2525" ht="18.75" hidden="1" customHeight="1">
      <c r="A2525" s="180">
        <v>45855.0</v>
      </c>
      <c r="B2525" s="171">
        <v>7717.0</v>
      </c>
      <c r="C2525" s="171" t="s">
        <v>6423</v>
      </c>
      <c r="D2525" s="171"/>
      <c r="E2525" s="171" t="s">
        <v>20634</v>
      </c>
      <c r="F2525" s="171"/>
      <c r="G2525" s="171" t="s">
        <v>20933</v>
      </c>
      <c r="H2525" s="172" t="s">
        <v>20933</v>
      </c>
      <c r="I2525" s="173">
        <v>3560.0</v>
      </c>
      <c r="J2525" s="174">
        <v>640.0</v>
      </c>
      <c r="K2525" s="179">
        <v>0.0</v>
      </c>
      <c r="L2525" s="178">
        <v>640.0</v>
      </c>
      <c r="M2525" s="177">
        <v>0.0</v>
      </c>
      <c r="N2525" s="178">
        <v>0.0</v>
      </c>
      <c r="O2525" s="163"/>
      <c r="P2525" s="163"/>
      <c r="Q2525" s="163"/>
      <c r="R2525" s="163"/>
      <c r="S2525" s="163"/>
      <c r="T2525" s="163"/>
    </row>
    <row r="2526" ht="18.75" hidden="1" customHeight="1">
      <c r="A2526" s="170">
        <v>45855.0</v>
      </c>
      <c r="B2526" s="171">
        <v>16492.0</v>
      </c>
      <c r="C2526" s="171" t="s">
        <v>1462</v>
      </c>
      <c r="D2526" s="171" t="s">
        <v>20673</v>
      </c>
      <c r="E2526" s="171">
        <v>8.0</v>
      </c>
      <c r="F2526" s="171" t="s">
        <v>21549</v>
      </c>
      <c r="G2526" s="171" t="s">
        <v>22048</v>
      </c>
      <c r="H2526" s="172" t="s">
        <v>20669</v>
      </c>
      <c r="I2526" s="173">
        <v>16000.0</v>
      </c>
      <c r="J2526" s="174">
        <v>6160.0</v>
      </c>
      <c r="K2526" s="179"/>
      <c r="L2526" s="177">
        <v>6160.0</v>
      </c>
      <c r="M2526" s="177"/>
      <c r="N2526" s="178"/>
      <c r="O2526" s="163"/>
      <c r="P2526" s="163"/>
      <c r="Q2526" s="163"/>
      <c r="R2526" s="163"/>
      <c r="S2526" s="163"/>
      <c r="T2526" s="163"/>
    </row>
    <row r="2527" ht="18.75" hidden="1" customHeight="1">
      <c r="A2527" s="170">
        <v>45855.0</v>
      </c>
      <c r="B2527" s="171">
        <v>16493.0</v>
      </c>
      <c r="C2527" s="171" t="s">
        <v>21620</v>
      </c>
      <c r="D2527" s="171" t="s">
        <v>20687</v>
      </c>
      <c r="E2527" s="171">
        <v>8.0</v>
      </c>
      <c r="F2527" s="171" t="s">
        <v>21476</v>
      </c>
      <c r="G2527" s="171" t="s">
        <v>22049</v>
      </c>
      <c r="H2527" s="172" t="s">
        <v>20638</v>
      </c>
      <c r="I2527" s="173">
        <v>18680.0</v>
      </c>
      <c r="J2527" s="174">
        <v>8660.0</v>
      </c>
      <c r="K2527" s="179"/>
      <c r="L2527" s="178"/>
      <c r="M2527" s="177"/>
      <c r="N2527" s="178">
        <v>8660.0</v>
      </c>
      <c r="O2527" s="163"/>
      <c r="P2527" s="163"/>
      <c r="Q2527" s="163"/>
      <c r="R2527" s="163"/>
      <c r="S2527" s="163"/>
      <c r="T2527" s="163"/>
    </row>
    <row r="2528" ht="18.75" hidden="1" customHeight="1">
      <c r="A2528" s="180">
        <v>45855.0</v>
      </c>
      <c r="B2528" s="171">
        <v>7718.0</v>
      </c>
      <c r="C2528" s="171" t="s">
        <v>22030</v>
      </c>
      <c r="D2528" s="171"/>
      <c r="E2528" s="171" t="s">
        <v>20634</v>
      </c>
      <c r="F2528" s="171"/>
      <c r="G2528" s="171"/>
      <c r="H2528" s="172"/>
      <c r="I2528" s="173">
        <v>3260.0</v>
      </c>
      <c r="J2528" s="174">
        <v>700.0</v>
      </c>
      <c r="K2528" s="179">
        <v>140.0</v>
      </c>
      <c r="L2528" s="178">
        <v>0.0</v>
      </c>
      <c r="M2528" s="177">
        <v>560.0</v>
      </c>
      <c r="N2528" s="178">
        <v>0.0</v>
      </c>
      <c r="O2528" s="163"/>
      <c r="P2528" s="163"/>
      <c r="Q2528" s="163"/>
      <c r="R2528" s="163"/>
      <c r="S2528" s="163"/>
      <c r="T2528" s="163"/>
    </row>
    <row r="2529" ht="18.75" hidden="1" customHeight="1">
      <c r="A2529" s="170">
        <v>45855.0</v>
      </c>
      <c r="B2529" s="171">
        <v>16494.0</v>
      </c>
      <c r="C2529" s="171" t="s">
        <v>20674</v>
      </c>
      <c r="D2529" s="171" t="s">
        <v>20659</v>
      </c>
      <c r="E2529" s="171">
        <v>16.0</v>
      </c>
      <c r="F2529" s="171">
        <v>14.0</v>
      </c>
      <c r="G2529" s="171" t="s">
        <v>22050</v>
      </c>
      <c r="H2529" s="172" t="s">
        <v>20669</v>
      </c>
      <c r="I2529" s="173">
        <v>11180.0</v>
      </c>
      <c r="J2529" s="174">
        <v>11180.0</v>
      </c>
      <c r="K2529" s="179"/>
      <c r="L2529" s="177">
        <v>11180.0</v>
      </c>
      <c r="M2529" s="177"/>
      <c r="N2529" s="178"/>
      <c r="O2529" s="163"/>
      <c r="P2529" s="163"/>
      <c r="Q2529" s="163"/>
      <c r="R2529" s="163"/>
      <c r="S2529" s="163"/>
      <c r="T2529" s="163"/>
    </row>
    <row r="2530" ht="18.75" hidden="1" customHeight="1">
      <c r="A2530" s="180">
        <v>45855.0</v>
      </c>
      <c r="B2530" s="171">
        <v>7719.0</v>
      </c>
      <c r="C2530" s="171" t="s">
        <v>6423</v>
      </c>
      <c r="D2530" s="171"/>
      <c r="E2530" s="171" t="s">
        <v>20634</v>
      </c>
      <c r="F2530" s="171"/>
      <c r="G2530" s="171" t="s">
        <v>20933</v>
      </c>
      <c r="H2530" s="172" t="s">
        <v>20933</v>
      </c>
      <c r="I2530" s="173">
        <v>3380.0</v>
      </c>
      <c r="J2530" s="174">
        <v>200.0</v>
      </c>
      <c r="K2530" s="179">
        <v>0.0</v>
      </c>
      <c r="L2530" s="178">
        <v>0.0</v>
      </c>
      <c r="M2530" s="177">
        <v>0.0</v>
      </c>
      <c r="N2530" s="178">
        <v>0.0</v>
      </c>
      <c r="O2530" s="163"/>
      <c r="P2530" s="163"/>
      <c r="Q2530" s="163"/>
      <c r="R2530" s="163"/>
      <c r="S2530" s="163"/>
      <c r="T2530" s="163"/>
    </row>
    <row r="2531" ht="18.75" hidden="1" customHeight="1">
      <c r="A2531" s="170">
        <v>45855.0</v>
      </c>
      <c r="B2531" s="171">
        <v>16495.0</v>
      </c>
      <c r="C2531" s="171" t="s">
        <v>20829</v>
      </c>
      <c r="D2531" s="171" t="s">
        <v>20687</v>
      </c>
      <c r="E2531" s="171">
        <v>8.0</v>
      </c>
      <c r="F2531" s="171" t="s">
        <v>21005</v>
      </c>
      <c r="G2531" s="171" t="s">
        <v>5931</v>
      </c>
      <c r="H2531" s="172" t="s">
        <v>20638</v>
      </c>
      <c r="I2531" s="173">
        <v>17260.0</v>
      </c>
      <c r="J2531" s="174">
        <v>7240.0</v>
      </c>
      <c r="K2531" s="179"/>
      <c r="L2531" s="178"/>
      <c r="M2531" s="177"/>
      <c r="N2531" s="178">
        <v>7240.0</v>
      </c>
      <c r="O2531" s="163"/>
      <c r="P2531" s="163"/>
      <c r="Q2531" s="163"/>
      <c r="R2531" s="163"/>
      <c r="S2531" s="163"/>
      <c r="T2531" s="163"/>
    </row>
    <row r="2532" ht="18.75" hidden="1" customHeight="1">
      <c r="A2532" s="170">
        <v>45855.0</v>
      </c>
      <c r="B2532" s="171">
        <v>16496.0</v>
      </c>
      <c r="C2532" s="171" t="s">
        <v>1459</v>
      </c>
      <c r="D2532" s="171" t="s">
        <v>20673</v>
      </c>
      <c r="E2532" s="171">
        <v>8.0</v>
      </c>
      <c r="F2532" s="171">
        <v>8.0</v>
      </c>
      <c r="G2532" s="171" t="s">
        <v>22051</v>
      </c>
      <c r="H2532" s="172" t="s">
        <v>20669</v>
      </c>
      <c r="I2532" s="173">
        <v>10780.0</v>
      </c>
      <c r="J2532" s="174">
        <v>940.0</v>
      </c>
      <c r="K2532" s="179"/>
      <c r="L2532" s="178">
        <v>940.0</v>
      </c>
      <c r="M2532" s="177"/>
      <c r="N2532" s="178"/>
      <c r="O2532" s="163"/>
      <c r="P2532" s="163"/>
      <c r="Q2532" s="163"/>
      <c r="R2532" s="163"/>
      <c r="S2532" s="163"/>
      <c r="T2532" s="163"/>
    </row>
    <row r="2533" ht="18.75" hidden="1" customHeight="1">
      <c r="A2533" s="180">
        <v>45855.0</v>
      </c>
      <c r="B2533" s="171">
        <v>7720.0</v>
      </c>
      <c r="C2533" s="171" t="s">
        <v>6423</v>
      </c>
      <c r="D2533" s="171"/>
      <c r="E2533" s="171" t="s">
        <v>20634</v>
      </c>
      <c r="F2533" s="171"/>
      <c r="G2533" s="171" t="s">
        <v>20933</v>
      </c>
      <c r="H2533" s="172" t="s">
        <v>20933</v>
      </c>
      <c r="I2533" s="173">
        <v>3180.0</v>
      </c>
      <c r="J2533" s="174">
        <v>260.0</v>
      </c>
      <c r="K2533" s="179">
        <v>0.0</v>
      </c>
      <c r="L2533" s="178">
        <v>260.0</v>
      </c>
      <c r="M2533" s="177">
        <v>0.0</v>
      </c>
      <c r="N2533" s="178">
        <v>0.0</v>
      </c>
      <c r="O2533" s="163"/>
      <c r="P2533" s="163"/>
      <c r="Q2533" s="163"/>
      <c r="R2533" s="163"/>
      <c r="S2533" s="163"/>
      <c r="T2533" s="163"/>
    </row>
    <row r="2534" ht="18.75" hidden="1" customHeight="1">
      <c r="A2534" s="170">
        <v>45855.0</v>
      </c>
      <c r="B2534" s="171">
        <v>16497.0</v>
      </c>
      <c r="C2534" s="171" t="s">
        <v>518</v>
      </c>
      <c r="D2534" s="171" t="s">
        <v>20687</v>
      </c>
      <c r="E2534" s="171">
        <v>8.0</v>
      </c>
      <c r="F2534" s="171" t="s">
        <v>22052</v>
      </c>
      <c r="G2534" s="171" t="s">
        <v>22053</v>
      </c>
      <c r="H2534" s="172" t="s">
        <v>20638</v>
      </c>
      <c r="I2534" s="173">
        <v>19900.0</v>
      </c>
      <c r="J2534" s="174">
        <v>9880.0</v>
      </c>
      <c r="K2534" s="179"/>
      <c r="L2534" s="178"/>
      <c r="M2534" s="177"/>
      <c r="N2534" s="177">
        <v>9880.0</v>
      </c>
      <c r="O2534" s="163"/>
      <c r="P2534" s="163"/>
      <c r="Q2534" s="163"/>
      <c r="R2534" s="163"/>
      <c r="S2534" s="163"/>
      <c r="T2534" s="163"/>
    </row>
    <row r="2535" ht="18.75" hidden="1" customHeight="1">
      <c r="A2535" s="180">
        <v>45855.0</v>
      </c>
      <c r="B2535" s="171">
        <v>7724.0</v>
      </c>
      <c r="C2535" s="171" t="s">
        <v>2792</v>
      </c>
      <c r="D2535" s="171"/>
      <c r="E2535" s="171" t="s">
        <v>20634</v>
      </c>
      <c r="F2535" s="171"/>
      <c r="G2535" s="171"/>
      <c r="H2535" s="172"/>
      <c r="I2535" s="173">
        <v>3080.0</v>
      </c>
      <c r="J2535" s="174">
        <v>180.0</v>
      </c>
      <c r="K2535" s="179">
        <v>180.0</v>
      </c>
      <c r="L2535" s="178">
        <v>0.0</v>
      </c>
      <c r="M2535" s="177">
        <v>0.0</v>
      </c>
      <c r="N2535" s="178">
        <v>0.0</v>
      </c>
      <c r="O2535" s="163"/>
      <c r="P2535" s="163"/>
      <c r="Q2535" s="163"/>
      <c r="R2535" s="163"/>
      <c r="S2535" s="163"/>
      <c r="T2535" s="163"/>
    </row>
    <row r="2536" ht="18.75" hidden="1" customHeight="1">
      <c r="A2536" s="170">
        <v>45855.0</v>
      </c>
      <c r="B2536" s="171">
        <v>16498.0</v>
      </c>
      <c r="C2536" s="171" t="s">
        <v>267</v>
      </c>
      <c r="D2536" s="171" t="s">
        <v>20673</v>
      </c>
      <c r="E2536" s="171">
        <v>8.0</v>
      </c>
      <c r="F2536" s="171">
        <v>8.0</v>
      </c>
      <c r="G2536" s="171" t="s">
        <v>22054</v>
      </c>
      <c r="H2536" s="172" t="s">
        <v>20669</v>
      </c>
      <c r="I2536" s="173">
        <v>10780.0</v>
      </c>
      <c r="J2536" s="174">
        <v>940.0</v>
      </c>
      <c r="K2536" s="179"/>
      <c r="L2536" s="178">
        <v>940.0</v>
      </c>
      <c r="M2536" s="177"/>
      <c r="N2536" s="178"/>
      <c r="O2536" s="163"/>
      <c r="P2536" s="163"/>
      <c r="Q2536" s="163"/>
      <c r="R2536" s="163"/>
      <c r="S2536" s="163"/>
      <c r="T2536" s="163"/>
    </row>
    <row r="2537" ht="18.75" hidden="1" customHeight="1">
      <c r="A2537" s="170">
        <v>45855.0</v>
      </c>
      <c r="B2537" s="171">
        <v>16499.0</v>
      </c>
      <c r="C2537" s="171" t="s">
        <v>22055</v>
      </c>
      <c r="D2537" s="171" t="s">
        <v>20687</v>
      </c>
      <c r="E2537" s="171">
        <v>8.0</v>
      </c>
      <c r="F2537" s="171" t="s">
        <v>20973</v>
      </c>
      <c r="G2537" s="171" t="s">
        <v>22056</v>
      </c>
      <c r="H2537" s="172" t="s">
        <v>20635</v>
      </c>
      <c r="I2537" s="173">
        <v>10980.0</v>
      </c>
      <c r="J2537" s="174">
        <v>960.0</v>
      </c>
      <c r="K2537" s="179">
        <v>960.0</v>
      </c>
      <c r="L2537" s="178"/>
      <c r="M2537" s="177"/>
      <c r="N2537" s="178"/>
      <c r="O2537" s="163"/>
      <c r="P2537" s="163"/>
      <c r="Q2537" s="163"/>
      <c r="R2537" s="163"/>
      <c r="S2537" s="163"/>
      <c r="T2537" s="163"/>
    </row>
    <row r="2538" ht="18.75" hidden="1" customHeight="1">
      <c r="A2538" s="170">
        <v>45855.0</v>
      </c>
      <c r="B2538" s="171">
        <v>16500.0</v>
      </c>
      <c r="C2538" s="171" t="s">
        <v>22057</v>
      </c>
      <c r="D2538" s="171" t="s">
        <v>20659</v>
      </c>
      <c r="E2538" s="171">
        <v>16.0</v>
      </c>
      <c r="F2538" s="171" t="s">
        <v>22058</v>
      </c>
      <c r="G2538" s="171" t="s">
        <v>22059</v>
      </c>
      <c r="H2538" s="172" t="s">
        <v>20635</v>
      </c>
      <c r="I2538" s="173">
        <v>11120.0</v>
      </c>
      <c r="J2538" s="174">
        <v>11120.0</v>
      </c>
      <c r="K2538" s="179">
        <v>11120.0</v>
      </c>
      <c r="L2538" s="178"/>
      <c r="M2538" s="177"/>
      <c r="N2538" s="178"/>
      <c r="O2538" s="163"/>
      <c r="P2538" s="163"/>
      <c r="Q2538" s="163"/>
      <c r="R2538" s="163"/>
      <c r="S2538" s="163"/>
      <c r="T2538" s="163"/>
    </row>
    <row r="2539" ht="18.75" hidden="1" customHeight="1">
      <c r="A2539" s="180">
        <v>45855.0</v>
      </c>
      <c r="B2539" s="171">
        <v>7841.0</v>
      </c>
      <c r="C2539" s="171" t="s">
        <v>6275</v>
      </c>
      <c r="D2539" s="171"/>
      <c r="E2539" s="171" t="s">
        <v>20634</v>
      </c>
      <c r="F2539" s="171"/>
      <c r="G2539" s="171" t="s">
        <v>21609</v>
      </c>
      <c r="H2539" s="172" t="s">
        <v>21609</v>
      </c>
      <c r="I2539" s="173">
        <v>3480.0</v>
      </c>
      <c r="J2539" s="174">
        <v>760.0</v>
      </c>
      <c r="K2539" s="179">
        <v>0.0</v>
      </c>
      <c r="L2539" s="178">
        <v>760.0</v>
      </c>
      <c r="M2539" s="177">
        <v>0.0</v>
      </c>
      <c r="N2539" s="178">
        <v>0.0</v>
      </c>
      <c r="O2539" s="163"/>
      <c r="P2539" s="164"/>
      <c r="Q2539" s="163"/>
      <c r="R2539" s="163"/>
      <c r="S2539" s="163"/>
      <c r="T2539" s="163"/>
    </row>
    <row r="2540" ht="18.75" hidden="1" customHeight="1">
      <c r="A2540" s="180">
        <v>45855.0</v>
      </c>
      <c r="B2540" s="171">
        <v>7842.0</v>
      </c>
      <c r="C2540" s="171" t="s">
        <v>22060</v>
      </c>
      <c r="D2540" s="171"/>
      <c r="E2540" s="171" t="s">
        <v>20634</v>
      </c>
      <c r="F2540" s="171"/>
      <c r="G2540" s="171" t="s">
        <v>22061</v>
      </c>
      <c r="H2540" s="172" t="s">
        <v>22061</v>
      </c>
      <c r="I2540" s="173">
        <v>3700.0</v>
      </c>
      <c r="J2540" s="174">
        <v>980.0</v>
      </c>
      <c r="K2540" s="179">
        <v>0.0</v>
      </c>
      <c r="L2540" s="178">
        <v>980.0</v>
      </c>
      <c r="M2540" s="177">
        <v>0.0</v>
      </c>
      <c r="N2540" s="178">
        <v>0.0</v>
      </c>
      <c r="O2540" s="163"/>
      <c r="P2540" s="164"/>
      <c r="Q2540" s="163"/>
      <c r="R2540" s="163"/>
      <c r="S2540" s="163"/>
      <c r="T2540" s="163"/>
    </row>
    <row r="2541" ht="18.75" hidden="1" customHeight="1">
      <c r="A2541" s="180">
        <v>45855.0</v>
      </c>
      <c r="B2541" s="171">
        <v>7843.0</v>
      </c>
      <c r="C2541" s="171" t="s">
        <v>22062</v>
      </c>
      <c r="D2541" s="171"/>
      <c r="E2541" s="171" t="s">
        <v>20634</v>
      </c>
      <c r="F2541" s="171"/>
      <c r="G2541" s="171" t="s">
        <v>22063</v>
      </c>
      <c r="H2541" s="172" t="s">
        <v>22063</v>
      </c>
      <c r="I2541" s="173"/>
      <c r="J2541" s="174">
        <v>0.0</v>
      </c>
      <c r="K2541" s="179">
        <v>0.0</v>
      </c>
      <c r="L2541" s="178">
        <v>0.0</v>
      </c>
      <c r="M2541" s="177">
        <v>0.0</v>
      </c>
      <c r="N2541" s="178">
        <v>0.0</v>
      </c>
      <c r="O2541" s="163"/>
      <c r="P2541" s="164"/>
      <c r="Q2541" s="163"/>
      <c r="R2541" s="163"/>
      <c r="S2541" s="163"/>
      <c r="T2541" s="163"/>
    </row>
    <row r="2542" ht="18.75" hidden="1" customHeight="1">
      <c r="A2542" s="182">
        <v>45855.02904019676</v>
      </c>
      <c r="B2542" s="171">
        <v>7711.0</v>
      </c>
      <c r="C2542" s="171" t="s">
        <v>22064</v>
      </c>
      <c r="D2542" s="171"/>
      <c r="E2542" s="171" t="s">
        <v>20634</v>
      </c>
      <c r="F2542" s="171"/>
      <c r="G2542" s="171" t="s">
        <v>4357</v>
      </c>
      <c r="H2542" s="172" t="s">
        <v>4357</v>
      </c>
      <c r="I2542" s="173">
        <v>2800.0</v>
      </c>
      <c r="J2542" s="174">
        <v>520.0</v>
      </c>
      <c r="K2542" s="179">
        <v>520.0</v>
      </c>
      <c r="L2542" s="178">
        <v>0.0</v>
      </c>
      <c r="M2542" s="177">
        <v>0.0</v>
      </c>
      <c r="N2542" s="178">
        <v>0.0</v>
      </c>
      <c r="O2542" s="163"/>
      <c r="P2542" s="163"/>
      <c r="Q2542" s="163"/>
      <c r="R2542" s="163"/>
      <c r="S2542" s="163"/>
      <c r="T2542" s="163"/>
    </row>
    <row r="2543" ht="18.75" hidden="1" customHeight="1">
      <c r="A2543" s="170">
        <v>45856.0</v>
      </c>
      <c r="B2543" s="171">
        <v>16501.0</v>
      </c>
      <c r="C2543" s="171" t="s">
        <v>114</v>
      </c>
      <c r="D2543" s="171" t="s">
        <v>20687</v>
      </c>
      <c r="E2543" s="171">
        <v>8.0</v>
      </c>
      <c r="F2543" s="171" t="s">
        <v>21376</v>
      </c>
      <c r="G2543" s="171" t="s">
        <v>22065</v>
      </c>
      <c r="H2543" s="172" t="s">
        <v>20638</v>
      </c>
      <c r="I2543" s="173">
        <v>16340.0</v>
      </c>
      <c r="J2543" s="174">
        <v>6320.0</v>
      </c>
      <c r="K2543" s="179"/>
      <c r="L2543" s="178"/>
      <c r="M2543" s="177"/>
      <c r="N2543" s="178">
        <v>6320.0</v>
      </c>
      <c r="O2543" s="163"/>
      <c r="P2543" s="163"/>
      <c r="Q2543" s="163"/>
      <c r="R2543" s="163"/>
      <c r="S2543" s="163"/>
      <c r="T2543" s="163"/>
    </row>
    <row r="2544" ht="18.75" hidden="1" customHeight="1">
      <c r="A2544" s="180">
        <v>45856.0</v>
      </c>
      <c r="B2544" s="171">
        <v>7726.0</v>
      </c>
      <c r="C2544" s="171" t="s">
        <v>22066</v>
      </c>
      <c r="D2544" s="171"/>
      <c r="E2544" s="171" t="s">
        <v>20634</v>
      </c>
      <c r="F2544" s="171"/>
      <c r="G2544" s="171" t="s">
        <v>22067</v>
      </c>
      <c r="H2544" s="172" t="s">
        <v>22067</v>
      </c>
      <c r="I2544" s="173">
        <v>3440.0</v>
      </c>
      <c r="J2544" s="174">
        <v>660.0</v>
      </c>
      <c r="K2544" s="179">
        <v>33.0</v>
      </c>
      <c r="L2544" s="178">
        <v>0.0</v>
      </c>
      <c r="M2544" s="177">
        <v>627.0</v>
      </c>
      <c r="N2544" s="178">
        <v>0.0</v>
      </c>
      <c r="O2544" s="163"/>
      <c r="P2544" s="163"/>
      <c r="Q2544" s="163"/>
      <c r="R2544" s="163"/>
      <c r="S2544" s="163"/>
      <c r="T2544" s="163"/>
    </row>
    <row r="2545" ht="18.75" hidden="1" customHeight="1">
      <c r="A2545" s="170">
        <v>45856.0</v>
      </c>
      <c r="B2545" s="171">
        <v>16502.0</v>
      </c>
      <c r="C2545" s="171"/>
      <c r="D2545" s="171" t="s">
        <v>20673</v>
      </c>
      <c r="E2545" s="171">
        <v>14.0</v>
      </c>
      <c r="F2545" s="171">
        <v>14.012</v>
      </c>
      <c r="G2545" s="171" t="s">
        <v>22068</v>
      </c>
      <c r="H2545" s="172" t="s">
        <v>20669</v>
      </c>
      <c r="I2545" s="173">
        <v>12220.0</v>
      </c>
      <c r="J2545" s="174">
        <v>2360.0</v>
      </c>
      <c r="K2545" s="179"/>
      <c r="L2545" s="178">
        <v>2360.0</v>
      </c>
      <c r="M2545" s="177"/>
      <c r="N2545" s="178"/>
      <c r="O2545" s="163"/>
      <c r="P2545" s="163"/>
      <c r="Q2545" s="163"/>
      <c r="R2545" s="163"/>
      <c r="S2545" s="163"/>
      <c r="T2545" s="163"/>
    </row>
    <row r="2546" ht="18.75" hidden="1" customHeight="1">
      <c r="A2546" s="170">
        <v>45856.0</v>
      </c>
      <c r="B2546" s="171">
        <v>16503.0</v>
      </c>
      <c r="C2546" s="171" t="s">
        <v>4017</v>
      </c>
      <c r="D2546" s="171" t="s">
        <v>20687</v>
      </c>
      <c r="E2546" s="171">
        <v>8.0</v>
      </c>
      <c r="F2546" s="171" t="s">
        <v>20746</v>
      </c>
      <c r="G2546" s="171" t="s">
        <v>17492</v>
      </c>
      <c r="H2546" s="172" t="s">
        <v>20635</v>
      </c>
      <c r="I2546" s="173">
        <v>13220.0</v>
      </c>
      <c r="J2546" s="174">
        <v>3200.0</v>
      </c>
      <c r="K2546" s="179">
        <v>3200.0</v>
      </c>
      <c r="L2546" s="178"/>
      <c r="M2546" s="177"/>
      <c r="N2546" s="178"/>
      <c r="O2546" s="163"/>
      <c r="P2546" s="163"/>
      <c r="Q2546" s="163"/>
      <c r="R2546" s="163"/>
      <c r="S2546" s="163"/>
      <c r="T2546" s="163"/>
    </row>
    <row r="2547" ht="18.75" hidden="1" customHeight="1">
      <c r="A2547" s="180">
        <v>45856.0</v>
      </c>
      <c r="B2547" s="171">
        <v>7727.0</v>
      </c>
      <c r="C2547" s="171" t="s">
        <v>8901</v>
      </c>
      <c r="D2547" s="171"/>
      <c r="E2547" s="171" t="s">
        <v>20634</v>
      </c>
      <c r="F2547" s="171"/>
      <c r="G2547" s="171" t="s">
        <v>22069</v>
      </c>
      <c r="H2547" s="172" t="s">
        <v>22069</v>
      </c>
      <c r="I2547" s="173"/>
      <c r="J2547" s="174">
        <v>0.0</v>
      </c>
      <c r="K2547" s="179">
        <v>0.0</v>
      </c>
      <c r="L2547" s="178">
        <v>0.0</v>
      </c>
      <c r="M2547" s="177">
        <v>0.0</v>
      </c>
      <c r="N2547" s="178">
        <v>0.0</v>
      </c>
      <c r="O2547" s="163"/>
      <c r="P2547" s="163"/>
      <c r="Q2547" s="163"/>
      <c r="R2547" s="163"/>
      <c r="S2547" s="163"/>
      <c r="T2547" s="163"/>
    </row>
    <row r="2548" ht="18.75" hidden="1" customHeight="1">
      <c r="A2548" s="180">
        <v>45856.0</v>
      </c>
      <c r="B2548" s="171">
        <v>7728.0</v>
      </c>
      <c r="C2548" s="171" t="s">
        <v>518</v>
      </c>
      <c r="D2548" s="171"/>
      <c r="E2548" s="171" t="s">
        <v>20634</v>
      </c>
      <c r="F2548" s="171"/>
      <c r="G2548" s="171" t="s">
        <v>20861</v>
      </c>
      <c r="H2548" s="172" t="s">
        <v>20861</v>
      </c>
      <c r="I2548" s="173">
        <v>4060.0</v>
      </c>
      <c r="J2548" s="174">
        <v>700.0</v>
      </c>
      <c r="K2548" s="179">
        <v>0.0</v>
      </c>
      <c r="L2548" s="178">
        <v>0.0</v>
      </c>
      <c r="M2548" s="177">
        <v>700.0</v>
      </c>
      <c r="N2548" s="178">
        <v>0.0</v>
      </c>
      <c r="O2548" s="163"/>
      <c r="P2548" s="163"/>
      <c r="Q2548" s="163"/>
      <c r="R2548" s="163"/>
      <c r="S2548" s="163"/>
      <c r="T2548" s="163"/>
    </row>
    <row r="2549" ht="18.75" hidden="1" customHeight="1">
      <c r="A2549" s="170">
        <v>45856.0</v>
      </c>
      <c r="B2549" s="171">
        <v>16504.0</v>
      </c>
      <c r="C2549" s="171" t="s">
        <v>22070</v>
      </c>
      <c r="D2549" s="171" t="s">
        <v>20687</v>
      </c>
      <c r="E2549" s="171">
        <v>16.0</v>
      </c>
      <c r="F2549" s="171">
        <v>16.0</v>
      </c>
      <c r="G2549" s="171" t="s">
        <v>22071</v>
      </c>
      <c r="H2549" s="172" t="s">
        <v>20635</v>
      </c>
      <c r="I2549" s="173">
        <v>14060.0</v>
      </c>
      <c r="J2549" s="174">
        <v>4020.0</v>
      </c>
      <c r="K2549" s="179">
        <v>4020.0</v>
      </c>
      <c r="L2549" s="178"/>
      <c r="M2549" s="177"/>
      <c r="N2549" s="178"/>
      <c r="O2549" s="163"/>
      <c r="P2549" s="163"/>
      <c r="Q2549" s="163"/>
      <c r="R2549" s="163"/>
      <c r="S2549" s="163"/>
      <c r="T2549" s="163"/>
    </row>
    <row r="2550" ht="18.75" hidden="1" customHeight="1">
      <c r="A2550" s="170">
        <v>45856.0</v>
      </c>
      <c r="B2550" s="171">
        <v>16505.0</v>
      </c>
      <c r="C2550" s="171" t="s">
        <v>20679</v>
      </c>
      <c r="D2550" s="171" t="s">
        <v>20673</v>
      </c>
      <c r="E2550" s="171">
        <v>8.0</v>
      </c>
      <c r="F2550" s="171">
        <v>8.0</v>
      </c>
      <c r="G2550" s="171" t="s">
        <v>22072</v>
      </c>
      <c r="H2550" s="172" t="s">
        <v>20635</v>
      </c>
      <c r="I2550" s="173">
        <v>12080.0</v>
      </c>
      <c r="J2550" s="174">
        <v>2240.0</v>
      </c>
      <c r="K2550" s="179">
        <v>2240.0</v>
      </c>
      <c r="L2550" s="178"/>
      <c r="M2550" s="177"/>
      <c r="N2550" s="178"/>
      <c r="O2550" s="163"/>
      <c r="P2550" s="163"/>
      <c r="Q2550" s="163"/>
      <c r="R2550" s="163"/>
      <c r="S2550" s="163"/>
      <c r="T2550" s="163"/>
    </row>
    <row r="2551" ht="18.75" hidden="1" customHeight="1">
      <c r="A2551" s="170">
        <v>45856.0</v>
      </c>
      <c r="B2551" s="171">
        <v>16506.0</v>
      </c>
      <c r="C2551" s="171" t="s">
        <v>20763</v>
      </c>
      <c r="D2551" s="171" t="s">
        <v>20695</v>
      </c>
      <c r="E2551" s="171">
        <v>14.0</v>
      </c>
      <c r="F2551" s="171" t="s">
        <v>22058</v>
      </c>
      <c r="G2551" s="171" t="s">
        <v>5293</v>
      </c>
      <c r="H2551" s="172" t="s">
        <v>20635</v>
      </c>
      <c r="I2551" s="173">
        <v>12080.0</v>
      </c>
      <c r="J2551" s="174">
        <v>2360.0</v>
      </c>
      <c r="K2551" s="179">
        <v>2360.0</v>
      </c>
      <c r="L2551" s="178"/>
      <c r="M2551" s="177"/>
      <c r="N2551" s="178"/>
      <c r="O2551" s="163"/>
      <c r="P2551" s="163"/>
      <c r="Q2551" s="163"/>
      <c r="R2551" s="163"/>
      <c r="S2551" s="163"/>
      <c r="T2551" s="163"/>
    </row>
    <row r="2552" ht="18.75" hidden="1" customHeight="1">
      <c r="A2552" s="180">
        <v>45856.0</v>
      </c>
      <c r="B2552" s="171">
        <v>7729.0</v>
      </c>
      <c r="C2552" s="171" t="s">
        <v>6423</v>
      </c>
      <c r="D2552" s="171"/>
      <c r="E2552" s="171" t="s">
        <v>20634</v>
      </c>
      <c r="F2552" s="171"/>
      <c r="G2552" s="171" t="s">
        <v>22006</v>
      </c>
      <c r="H2552" s="172" t="s">
        <v>22006</v>
      </c>
      <c r="I2552" s="173">
        <v>3720.0</v>
      </c>
      <c r="J2552" s="174">
        <v>280.0</v>
      </c>
      <c r="K2552" s="179">
        <v>0.0</v>
      </c>
      <c r="L2552" s="178">
        <v>0.0</v>
      </c>
      <c r="M2552" s="177">
        <v>0.0</v>
      </c>
      <c r="N2552" s="178">
        <v>0.0</v>
      </c>
      <c r="O2552" s="163"/>
      <c r="P2552" s="163"/>
      <c r="Q2552" s="163"/>
      <c r="R2552" s="163"/>
      <c r="S2552" s="163"/>
      <c r="T2552" s="163"/>
    </row>
    <row r="2553" ht="18.75" hidden="1" customHeight="1">
      <c r="A2553" s="180">
        <v>45856.0</v>
      </c>
      <c r="B2553" s="171">
        <v>7730.0</v>
      </c>
      <c r="C2553" s="171" t="s">
        <v>5722</v>
      </c>
      <c r="D2553" s="171"/>
      <c r="E2553" s="171" t="s">
        <v>20634</v>
      </c>
      <c r="F2553" s="171"/>
      <c r="G2553" s="171" t="s">
        <v>22073</v>
      </c>
      <c r="H2553" s="172" t="s">
        <v>22073</v>
      </c>
      <c r="I2553" s="173">
        <v>3440.0</v>
      </c>
      <c r="J2553" s="174">
        <v>540.0</v>
      </c>
      <c r="K2553" s="179">
        <v>0.0</v>
      </c>
      <c r="L2553" s="178">
        <v>540.0</v>
      </c>
      <c r="M2553" s="177">
        <v>0.0</v>
      </c>
      <c r="N2553" s="178">
        <v>0.0</v>
      </c>
      <c r="O2553" s="163"/>
      <c r="P2553" s="163"/>
      <c r="Q2553" s="163"/>
      <c r="R2553" s="163"/>
      <c r="S2553" s="163"/>
      <c r="T2553" s="163"/>
    </row>
    <row r="2554" ht="18.75" hidden="1" customHeight="1">
      <c r="A2554" s="180">
        <v>45856.0</v>
      </c>
      <c r="B2554" s="171">
        <v>7731.0</v>
      </c>
      <c r="C2554" s="171" t="s">
        <v>22074</v>
      </c>
      <c r="D2554" s="171"/>
      <c r="E2554" s="171" t="s">
        <v>20634</v>
      </c>
      <c r="F2554" s="171"/>
      <c r="G2554" s="171" t="s">
        <v>22075</v>
      </c>
      <c r="H2554" s="172" t="s">
        <v>22075</v>
      </c>
      <c r="I2554" s="173">
        <v>2580.0</v>
      </c>
      <c r="J2554" s="174">
        <v>260.0</v>
      </c>
      <c r="K2554" s="179">
        <v>0.0</v>
      </c>
      <c r="L2554" s="178">
        <v>260.0</v>
      </c>
      <c r="M2554" s="177">
        <v>0.0</v>
      </c>
      <c r="N2554" s="178">
        <v>0.0</v>
      </c>
      <c r="O2554" s="163"/>
      <c r="P2554" s="163"/>
      <c r="Q2554" s="163"/>
      <c r="R2554" s="163"/>
      <c r="S2554" s="163"/>
      <c r="T2554" s="163"/>
    </row>
    <row r="2555" ht="18.75" hidden="1" customHeight="1">
      <c r="A2555" s="170">
        <v>45856.0</v>
      </c>
      <c r="B2555" s="171">
        <v>16507.0</v>
      </c>
      <c r="C2555" s="171" t="s">
        <v>1502</v>
      </c>
      <c r="D2555" s="171" t="s">
        <v>20673</v>
      </c>
      <c r="E2555" s="171">
        <v>8.0</v>
      </c>
      <c r="F2555" s="171" t="s">
        <v>20700</v>
      </c>
      <c r="G2555" s="171" t="s">
        <v>22076</v>
      </c>
      <c r="H2555" s="172" t="s">
        <v>20635</v>
      </c>
      <c r="I2555" s="173">
        <v>11440.0</v>
      </c>
      <c r="J2555" s="174">
        <v>1600.0</v>
      </c>
      <c r="K2555" s="179">
        <v>1600.0</v>
      </c>
      <c r="L2555" s="178"/>
      <c r="M2555" s="177"/>
      <c r="N2555" s="178"/>
      <c r="O2555" s="163"/>
      <c r="P2555" s="163"/>
      <c r="Q2555" s="163"/>
      <c r="R2555" s="163"/>
      <c r="S2555" s="163"/>
      <c r="T2555" s="163"/>
    </row>
    <row r="2556" ht="18.75" hidden="1" customHeight="1">
      <c r="A2556" s="170">
        <v>45856.0</v>
      </c>
      <c r="B2556" s="171">
        <v>16508.0</v>
      </c>
      <c r="C2556" s="171" t="s">
        <v>22077</v>
      </c>
      <c r="D2556" s="171" t="s">
        <v>20687</v>
      </c>
      <c r="E2556" s="171">
        <v>14.0</v>
      </c>
      <c r="F2556" s="171" t="s">
        <v>20715</v>
      </c>
      <c r="G2556" s="171" t="s">
        <v>21047</v>
      </c>
      <c r="H2556" s="172" t="s">
        <v>20635</v>
      </c>
      <c r="I2556" s="173">
        <v>12660.0</v>
      </c>
      <c r="J2556" s="174">
        <v>2620.0</v>
      </c>
      <c r="K2556" s="179">
        <v>2620.0</v>
      </c>
      <c r="L2556" s="178"/>
      <c r="M2556" s="177"/>
      <c r="N2556" s="178"/>
      <c r="O2556" s="163"/>
      <c r="P2556" s="163"/>
      <c r="Q2556" s="163"/>
      <c r="R2556" s="163"/>
      <c r="S2556" s="163"/>
      <c r="T2556" s="163"/>
    </row>
    <row r="2557" ht="18.75" hidden="1" customHeight="1">
      <c r="A2557" s="180">
        <v>45856.0</v>
      </c>
      <c r="B2557" s="171">
        <v>7732.0</v>
      </c>
      <c r="C2557" s="171" t="s">
        <v>22033</v>
      </c>
      <c r="D2557" s="171"/>
      <c r="E2557" s="171" t="s">
        <v>20634</v>
      </c>
      <c r="F2557" s="171"/>
      <c r="G2557" s="171"/>
      <c r="H2557" s="172"/>
      <c r="I2557" s="173">
        <v>2640.0</v>
      </c>
      <c r="J2557" s="174">
        <v>300.0</v>
      </c>
      <c r="K2557" s="179">
        <v>0.0</v>
      </c>
      <c r="L2557" s="178">
        <v>300.0</v>
      </c>
      <c r="M2557" s="177">
        <v>0.0</v>
      </c>
      <c r="N2557" s="178">
        <v>0.0</v>
      </c>
      <c r="O2557" s="163"/>
      <c r="P2557" s="163"/>
      <c r="Q2557" s="163"/>
      <c r="R2557" s="163"/>
      <c r="S2557" s="163"/>
      <c r="T2557" s="163"/>
    </row>
    <row r="2558" ht="18.75" hidden="1" customHeight="1">
      <c r="A2558" s="180">
        <v>45856.0</v>
      </c>
      <c r="B2558" s="171">
        <v>7733.0</v>
      </c>
      <c r="C2558" s="171" t="s">
        <v>21821</v>
      </c>
      <c r="D2558" s="171"/>
      <c r="E2558" s="171" t="s">
        <v>20634</v>
      </c>
      <c r="F2558" s="171"/>
      <c r="G2558" s="171" t="s">
        <v>20681</v>
      </c>
      <c r="H2558" s="172" t="s">
        <v>20681</v>
      </c>
      <c r="I2558" s="173">
        <v>3720.0</v>
      </c>
      <c r="J2558" s="174">
        <v>1020.0</v>
      </c>
      <c r="K2558" s="179">
        <v>0.0</v>
      </c>
      <c r="L2558" s="178">
        <v>1020.0</v>
      </c>
      <c r="M2558" s="177">
        <v>0.0</v>
      </c>
      <c r="N2558" s="178">
        <v>0.0</v>
      </c>
      <c r="O2558" s="163"/>
      <c r="P2558" s="163"/>
      <c r="Q2558" s="163"/>
      <c r="R2558" s="163"/>
      <c r="S2558" s="163"/>
      <c r="T2558" s="163"/>
    </row>
    <row r="2559" ht="18.75" hidden="1" customHeight="1">
      <c r="A2559" s="180">
        <v>45856.0</v>
      </c>
      <c r="B2559" s="171">
        <v>7734.0</v>
      </c>
      <c r="C2559" s="171" t="s">
        <v>22078</v>
      </c>
      <c r="D2559" s="171"/>
      <c r="E2559" s="171" t="s">
        <v>20634</v>
      </c>
      <c r="F2559" s="171"/>
      <c r="G2559" s="171" t="s">
        <v>22079</v>
      </c>
      <c r="H2559" s="172" t="s">
        <v>22079</v>
      </c>
      <c r="I2559" s="173">
        <v>19740.0</v>
      </c>
      <c r="J2559" s="174">
        <v>2640.0</v>
      </c>
      <c r="K2559" s="179">
        <v>0.0</v>
      </c>
      <c r="L2559" s="178">
        <v>0.0</v>
      </c>
      <c r="M2559" s="177">
        <v>0.0</v>
      </c>
      <c r="N2559" s="178">
        <v>0.0</v>
      </c>
      <c r="O2559" s="163"/>
      <c r="P2559" s="163"/>
      <c r="Q2559" s="163"/>
      <c r="R2559" s="163"/>
      <c r="S2559" s="163"/>
      <c r="T2559" s="163"/>
    </row>
    <row r="2560" ht="18.75" hidden="1" customHeight="1">
      <c r="A2560" s="180">
        <v>45856.0</v>
      </c>
      <c r="B2560" s="171">
        <v>7735.0</v>
      </c>
      <c r="C2560" s="171" t="s">
        <v>6423</v>
      </c>
      <c r="D2560" s="171"/>
      <c r="E2560" s="171" t="s">
        <v>20634</v>
      </c>
      <c r="F2560" s="171"/>
      <c r="G2560" s="171" t="s">
        <v>22018</v>
      </c>
      <c r="H2560" s="172" t="s">
        <v>22018</v>
      </c>
      <c r="I2560" s="173">
        <v>3480.0</v>
      </c>
      <c r="J2560" s="174">
        <v>300.0</v>
      </c>
      <c r="K2560" s="179">
        <v>0.0</v>
      </c>
      <c r="L2560" s="178">
        <v>0.0</v>
      </c>
      <c r="M2560" s="177">
        <v>0.0</v>
      </c>
      <c r="N2560" s="178">
        <v>0.0</v>
      </c>
      <c r="O2560" s="163"/>
      <c r="P2560" s="163"/>
      <c r="Q2560" s="163"/>
      <c r="R2560" s="163"/>
      <c r="S2560" s="163"/>
      <c r="T2560" s="163"/>
    </row>
    <row r="2561" ht="18.75" hidden="1" customHeight="1">
      <c r="A2561" s="170">
        <v>45856.0</v>
      </c>
      <c r="B2561" s="171">
        <v>16509.0</v>
      </c>
      <c r="C2561" s="171" t="s">
        <v>22080</v>
      </c>
      <c r="D2561" s="171" t="s">
        <v>20673</v>
      </c>
      <c r="E2561" s="171">
        <v>8.0</v>
      </c>
      <c r="F2561" s="171">
        <v>8.0</v>
      </c>
      <c r="G2561" s="171" t="s">
        <v>22081</v>
      </c>
      <c r="H2561" s="172" t="s">
        <v>20635</v>
      </c>
      <c r="I2561" s="173">
        <v>14440.0</v>
      </c>
      <c r="J2561" s="174">
        <v>4600.0</v>
      </c>
      <c r="K2561" s="179">
        <v>4600.0</v>
      </c>
      <c r="L2561" s="178"/>
      <c r="M2561" s="177"/>
      <c r="N2561" s="178"/>
      <c r="O2561" s="163"/>
      <c r="P2561" s="163"/>
      <c r="Q2561" s="163"/>
      <c r="R2561" s="163"/>
      <c r="S2561" s="163"/>
      <c r="T2561" s="163"/>
    </row>
    <row r="2562" ht="18.75" hidden="1" customHeight="1">
      <c r="A2562" s="180">
        <v>45856.0</v>
      </c>
      <c r="B2562" s="171">
        <v>7736.0</v>
      </c>
      <c r="C2562" s="171" t="s">
        <v>5578</v>
      </c>
      <c r="D2562" s="171"/>
      <c r="E2562" s="171" t="s">
        <v>20634</v>
      </c>
      <c r="F2562" s="171"/>
      <c r="G2562" s="171" t="s">
        <v>22082</v>
      </c>
      <c r="H2562" s="172" t="s">
        <v>22082</v>
      </c>
      <c r="I2562" s="173">
        <v>4340.0</v>
      </c>
      <c r="J2562" s="174">
        <v>1060.0</v>
      </c>
      <c r="K2562" s="179">
        <v>424.0</v>
      </c>
      <c r="L2562" s="178">
        <v>636.0</v>
      </c>
      <c r="M2562" s="177">
        <v>0.0</v>
      </c>
      <c r="N2562" s="178">
        <v>0.0</v>
      </c>
      <c r="O2562" s="163"/>
      <c r="P2562" s="163"/>
      <c r="Q2562" s="163"/>
      <c r="R2562" s="163"/>
      <c r="S2562" s="163"/>
      <c r="T2562" s="163"/>
    </row>
    <row r="2563" ht="18.75" hidden="1" customHeight="1">
      <c r="A2563" s="180">
        <v>45856.0</v>
      </c>
      <c r="B2563" s="171">
        <v>7737.0</v>
      </c>
      <c r="C2563" s="171" t="s">
        <v>20512</v>
      </c>
      <c r="D2563" s="171"/>
      <c r="E2563" s="171" t="s">
        <v>20634</v>
      </c>
      <c r="F2563" s="171"/>
      <c r="G2563" s="171" t="s">
        <v>22083</v>
      </c>
      <c r="H2563" s="172" t="s">
        <v>22083</v>
      </c>
      <c r="I2563" s="173">
        <v>2840.0</v>
      </c>
      <c r="J2563" s="174">
        <v>340.0</v>
      </c>
      <c r="K2563" s="179">
        <v>0.0</v>
      </c>
      <c r="L2563" s="178">
        <v>340.0</v>
      </c>
      <c r="M2563" s="177">
        <v>0.0</v>
      </c>
      <c r="N2563" s="178">
        <v>0.0</v>
      </c>
      <c r="O2563" s="163"/>
      <c r="P2563" s="163"/>
      <c r="Q2563" s="163"/>
      <c r="R2563" s="163"/>
      <c r="S2563" s="163"/>
      <c r="T2563" s="163"/>
    </row>
    <row r="2564" ht="18.75" hidden="1" customHeight="1">
      <c r="A2564" s="180">
        <v>45856.0</v>
      </c>
      <c r="B2564" s="171">
        <v>7738.0</v>
      </c>
      <c r="C2564" s="171" t="s">
        <v>6423</v>
      </c>
      <c r="D2564" s="171"/>
      <c r="E2564" s="171" t="s">
        <v>20634</v>
      </c>
      <c r="F2564" s="171"/>
      <c r="G2564" s="171" t="s">
        <v>22084</v>
      </c>
      <c r="H2564" s="172" t="s">
        <v>22084</v>
      </c>
      <c r="I2564" s="173">
        <v>3180.0</v>
      </c>
      <c r="J2564" s="174">
        <v>440.0</v>
      </c>
      <c r="K2564" s="179">
        <v>0.0</v>
      </c>
      <c r="L2564" s="178">
        <v>440.0</v>
      </c>
      <c r="M2564" s="177">
        <v>0.0</v>
      </c>
      <c r="N2564" s="178">
        <v>0.0</v>
      </c>
      <c r="O2564" s="163"/>
      <c r="P2564" s="163"/>
      <c r="Q2564" s="163"/>
      <c r="R2564" s="163"/>
      <c r="S2564" s="163"/>
      <c r="T2564" s="163"/>
    </row>
    <row r="2565" ht="18.75" hidden="1" customHeight="1">
      <c r="A2565" s="180">
        <v>45856.0</v>
      </c>
      <c r="B2565" s="171">
        <v>7738.0</v>
      </c>
      <c r="C2565" s="171" t="s">
        <v>6423</v>
      </c>
      <c r="D2565" s="171"/>
      <c r="E2565" s="171" t="s">
        <v>20634</v>
      </c>
      <c r="F2565" s="171"/>
      <c r="G2565" s="171" t="s">
        <v>22084</v>
      </c>
      <c r="H2565" s="172" t="s">
        <v>22084</v>
      </c>
      <c r="I2565" s="173">
        <v>3180.0</v>
      </c>
      <c r="J2565" s="174">
        <v>440.0</v>
      </c>
      <c r="K2565" s="179">
        <v>0.0</v>
      </c>
      <c r="L2565" s="178">
        <v>440.0</v>
      </c>
      <c r="M2565" s="177">
        <v>0.0</v>
      </c>
      <c r="N2565" s="178">
        <v>0.0</v>
      </c>
      <c r="O2565" s="163"/>
      <c r="P2565" s="163"/>
      <c r="Q2565" s="163"/>
      <c r="R2565" s="163"/>
      <c r="S2565" s="163"/>
      <c r="T2565" s="163"/>
    </row>
    <row r="2566" ht="18.75" hidden="1" customHeight="1">
      <c r="A2566" s="180">
        <v>45856.0</v>
      </c>
      <c r="B2566" s="171">
        <v>7739.0</v>
      </c>
      <c r="C2566" s="171" t="s">
        <v>1164</v>
      </c>
      <c r="D2566" s="171"/>
      <c r="E2566" s="171" t="s">
        <v>20634</v>
      </c>
      <c r="F2566" s="171"/>
      <c r="G2566" s="171" t="s">
        <v>20933</v>
      </c>
      <c r="H2566" s="172" t="s">
        <v>20933</v>
      </c>
      <c r="I2566" s="173">
        <v>3560.0</v>
      </c>
      <c r="J2566" s="174">
        <v>740.0</v>
      </c>
      <c r="K2566" s="179">
        <v>370.0</v>
      </c>
      <c r="L2566" s="178">
        <v>0.0</v>
      </c>
      <c r="M2566" s="177">
        <v>370.0</v>
      </c>
      <c r="N2566" s="178">
        <v>0.0</v>
      </c>
      <c r="O2566" s="163"/>
      <c r="P2566" s="163"/>
      <c r="Q2566" s="163"/>
      <c r="R2566" s="163"/>
      <c r="S2566" s="163"/>
      <c r="T2566" s="163"/>
    </row>
    <row r="2567" ht="18.75" hidden="1" customHeight="1">
      <c r="A2567" s="170">
        <v>45856.0</v>
      </c>
      <c r="B2567" s="171">
        <v>16510.0</v>
      </c>
      <c r="C2567" s="171" t="s">
        <v>22085</v>
      </c>
      <c r="D2567" s="171" t="s">
        <v>20673</v>
      </c>
      <c r="E2567" s="171">
        <v>8.0</v>
      </c>
      <c r="F2567" s="171">
        <v>8.0</v>
      </c>
      <c r="G2567" s="171" t="s">
        <v>22086</v>
      </c>
      <c r="H2567" s="172" t="s">
        <v>20635</v>
      </c>
      <c r="I2567" s="173">
        <v>10860.0</v>
      </c>
      <c r="J2567" s="174">
        <v>1020.0</v>
      </c>
      <c r="K2567" s="179">
        <v>1020.0</v>
      </c>
      <c r="L2567" s="178"/>
      <c r="M2567" s="177"/>
      <c r="N2567" s="178"/>
      <c r="O2567" s="163"/>
      <c r="P2567" s="163"/>
      <c r="Q2567" s="163"/>
      <c r="R2567" s="163"/>
      <c r="S2567" s="163"/>
      <c r="T2567" s="163"/>
    </row>
    <row r="2568" ht="18.75" hidden="1" customHeight="1">
      <c r="A2568" s="170">
        <v>45856.0</v>
      </c>
      <c r="B2568" s="171">
        <v>16511.0</v>
      </c>
      <c r="C2568" s="171" t="s">
        <v>1164</v>
      </c>
      <c r="D2568" s="171" t="s">
        <v>20687</v>
      </c>
      <c r="E2568" s="171">
        <v>8.0</v>
      </c>
      <c r="F2568" s="171" t="s">
        <v>21824</v>
      </c>
      <c r="G2568" s="171" t="s">
        <v>22087</v>
      </c>
      <c r="H2568" s="172" t="s">
        <v>20635</v>
      </c>
      <c r="I2568" s="173">
        <v>13080.0</v>
      </c>
      <c r="J2568" s="174">
        <v>3060.0</v>
      </c>
      <c r="K2568" s="179">
        <v>3060.0</v>
      </c>
      <c r="L2568" s="178"/>
      <c r="M2568" s="177"/>
      <c r="N2568" s="178"/>
      <c r="O2568" s="163"/>
      <c r="P2568" s="163"/>
      <c r="Q2568" s="163"/>
      <c r="R2568" s="163"/>
      <c r="S2568" s="163"/>
      <c r="T2568" s="163"/>
    </row>
    <row r="2569" ht="18.75" hidden="1" customHeight="1">
      <c r="A2569" s="180">
        <v>45856.0</v>
      </c>
      <c r="B2569" s="171">
        <v>7742.0</v>
      </c>
      <c r="C2569" s="171" t="s">
        <v>5722</v>
      </c>
      <c r="D2569" s="171"/>
      <c r="E2569" s="171" t="s">
        <v>20634</v>
      </c>
      <c r="F2569" s="171"/>
      <c r="G2569" s="171" t="s">
        <v>22088</v>
      </c>
      <c r="H2569" s="172" t="s">
        <v>22088</v>
      </c>
      <c r="I2569" s="173">
        <v>3480.0</v>
      </c>
      <c r="J2569" s="174">
        <v>300.0</v>
      </c>
      <c r="K2569" s="179">
        <v>0.0</v>
      </c>
      <c r="L2569" s="178">
        <v>0.0</v>
      </c>
      <c r="M2569" s="177">
        <v>0.0</v>
      </c>
      <c r="N2569" s="178">
        <v>0.0</v>
      </c>
      <c r="O2569" s="163"/>
      <c r="P2569" s="163"/>
      <c r="Q2569" s="163"/>
      <c r="R2569" s="163"/>
      <c r="S2569" s="163"/>
      <c r="T2569" s="163"/>
    </row>
    <row r="2570" ht="18.75" hidden="1" customHeight="1">
      <c r="A2570" s="170">
        <v>45856.0</v>
      </c>
      <c r="B2570" s="171">
        <v>16512.0</v>
      </c>
      <c r="C2570" s="171"/>
      <c r="D2570" s="171" t="s">
        <v>20673</v>
      </c>
      <c r="E2570" s="171">
        <v>8.0</v>
      </c>
      <c r="F2570" s="171">
        <v>8.091</v>
      </c>
      <c r="G2570" s="171" t="s">
        <v>22089</v>
      </c>
      <c r="H2570" s="172" t="s">
        <v>20635</v>
      </c>
      <c r="I2570" s="173">
        <v>11920.0</v>
      </c>
      <c r="J2570" s="174">
        <v>2080.0</v>
      </c>
      <c r="K2570" s="179">
        <v>2080.0</v>
      </c>
      <c r="L2570" s="178"/>
      <c r="M2570" s="177"/>
      <c r="N2570" s="178"/>
      <c r="O2570" s="163"/>
      <c r="P2570" s="163"/>
      <c r="Q2570" s="163"/>
      <c r="R2570" s="163"/>
      <c r="S2570" s="163"/>
      <c r="T2570" s="163"/>
    </row>
    <row r="2571" ht="18.75" hidden="1" customHeight="1">
      <c r="A2571" s="170">
        <v>45856.0</v>
      </c>
      <c r="B2571" s="171">
        <v>16513.0</v>
      </c>
      <c r="C2571" s="171"/>
      <c r="D2571" s="171" t="s">
        <v>20695</v>
      </c>
      <c r="E2571" s="171">
        <v>8.0</v>
      </c>
      <c r="F2571" s="171"/>
      <c r="G2571" s="171" t="s">
        <v>22090</v>
      </c>
      <c r="H2571" s="172" t="s">
        <v>20635</v>
      </c>
      <c r="I2571" s="173">
        <v>11080.0</v>
      </c>
      <c r="J2571" s="174">
        <v>1380.0</v>
      </c>
      <c r="K2571" s="179">
        <v>1380.0</v>
      </c>
      <c r="L2571" s="178"/>
      <c r="M2571" s="177"/>
      <c r="N2571" s="178"/>
      <c r="O2571" s="163"/>
      <c r="P2571" s="163"/>
      <c r="Q2571" s="163"/>
      <c r="R2571" s="163"/>
      <c r="S2571" s="163"/>
      <c r="T2571" s="163"/>
    </row>
    <row r="2572" ht="18.75" hidden="1" customHeight="1">
      <c r="A2572" s="180">
        <v>45856.0</v>
      </c>
      <c r="B2572" s="171">
        <v>7855.0</v>
      </c>
      <c r="C2572" s="171" t="s">
        <v>22066</v>
      </c>
      <c r="D2572" s="171"/>
      <c r="E2572" s="171" t="s">
        <v>20634</v>
      </c>
      <c r="F2572" s="171"/>
      <c r="G2572" s="171" t="s">
        <v>22091</v>
      </c>
      <c r="H2572" s="172" t="s">
        <v>22091</v>
      </c>
      <c r="I2572" s="173">
        <v>3440.0</v>
      </c>
      <c r="J2572" s="174">
        <v>720.0</v>
      </c>
      <c r="K2572" s="179">
        <v>0.0</v>
      </c>
      <c r="L2572" s="178">
        <v>1440.0</v>
      </c>
      <c r="M2572" s="177">
        <v>0.0</v>
      </c>
      <c r="N2572" s="178">
        <v>0.0</v>
      </c>
      <c r="O2572" s="163"/>
      <c r="P2572" s="164"/>
      <c r="Q2572" s="163"/>
      <c r="R2572" s="163"/>
      <c r="S2572" s="163"/>
      <c r="T2572" s="163"/>
    </row>
    <row r="2573" ht="18.75" hidden="1" customHeight="1">
      <c r="A2573" s="180">
        <v>45856.0</v>
      </c>
      <c r="B2573" s="171">
        <v>7857.0</v>
      </c>
      <c r="C2573" s="171" t="s">
        <v>20674</v>
      </c>
      <c r="D2573" s="171"/>
      <c r="E2573" s="171" t="s">
        <v>20634</v>
      </c>
      <c r="F2573" s="171"/>
      <c r="G2573" s="171" t="s">
        <v>21945</v>
      </c>
      <c r="H2573" s="172" t="s">
        <v>21945</v>
      </c>
      <c r="I2573" s="173">
        <v>3020.0</v>
      </c>
      <c r="J2573" s="174">
        <v>300.0</v>
      </c>
      <c r="K2573" s="179">
        <v>0.0</v>
      </c>
      <c r="L2573" s="178">
        <v>300.0</v>
      </c>
      <c r="M2573" s="177">
        <v>0.0</v>
      </c>
      <c r="N2573" s="178">
        <v>0.0</v>
      </c>
      <c r="O2573" s="163"/>
      <c r="P2573" s="164"/>
      <c r="Q2573" s="163"/>
      <c r="R2573" s="163"/>
      <c r="S2573" s="163"/>
      <c r="T2573" s="163"/>
    </row>
    <row r="2574" ht="18.75" hidden="1" customHeight="1">
      <c r="A2574" s="182">
        <v>45856.02900462963</v>
      </c>
      <c r="B2574" s="171">
        <v>7725.0</v>
      </c>
      <c r="C2574" s="171" t="s">
        <v>3104</v>
      </c>
      <c r="D2574" s="171"/>
      <c r="E2574" s="171" t="s">
        <v>20634</v>
      </c>
      <c r="F2574" s="171"/>
      <c r="G2574" s="171" t="s">
        <v>20861</v>
      </c>
      <c r="H2574" s="172" t="s">
        <v>20861</v>
      </c>
      <c r="I2574" s="173">
        <v>3920.0</v>
      </c>
      <c r="J2574" s="174">
        <v>660.0</v>
      </c>
      <c r="K2574" s="179">
        <v>594.0</v>
      </c>
      <c r="L2574" s="178">
        <v>0.0</v>
      </c>
      <c r="M2574" s="177">
        <v>66.0</v>
      </c>
      <c r="N2574" s="178">
        <v>0.0</v>
      </c>
      <c r="O2574" s="163"/>
      <c r="P2574" s="163"/>
      <c r="Q2574" s="163"/>
      <c r="R2574" s="163"/>
      <c r="S2574" s="163"/>
      <c r="T2574" s="163"/>
    </row>
    <row r="2575" ht="18.75" hidden="1" customHeight="1">
      <c r="A2575" s="170">
        <v>45857.0</v>
      </c>
      <c r="B2575" s="171">
        <v>16514.0</v>
      </c>
      <c r="C2575" s="171"/>
      <c r="D2575" s="171" t="s">
        <v>20659</v>
      </c>
      <c r="E2575" s="171">
        <v>6.0</v>
      </c>
      <c r="F2575" s="171" t="s">
        <v>20824</v>
      </c>
      <c r="G2575" s="171" t="s">
        <v>22092</v>
      </c>
      <c r="H2575" s="172" t="s">
        <v>20635</v>
      </c>
      <c r="I2575" s="173">
        <v>9820.0</v>
      </c>
      <c r="J2575" s="174">
        <v>9820.0</v>
      </c>
      <c r="K2575" s="179">
        <v>9820.0</v>
      </c>
      <c r="L2575" s="178"/>
      <c r="M2575" s="177"/>
      <c r="N2575" s="178"/>
      <c r="O2575" s="163"/>
      <c r="P2575" s="163"/>
      <c r="Q2575" s="163"/>
      <c r="R2575" s="163"/>
      <c r="S2575" s="163"/>
      <c r="T2575" s="163"/>
    </row>
    <row r="2576" ht="18.75" hidden="1" customHeight="1">
      <c r="A2576" s="170">
        <v>45857.0</v>
      </c>
      <c r="B2576" s="171">
        <v>16515.0</v>
      </c>
      <c r="C2576" s="171" t="s">
        <v>22093</v>
      </c>
      <c r="D2576" s="171" t="s">
        <v>20695</v>
      </c>
      <c r="E2576" s="171">
        <v>12.0</v>
      </c>
      <c r="F2576" s="171" t="s">
        <v>20836</v>
      </c>
      <c r="G2576" s="171" t="s">
        <v>22094</v>
      </c>
      <c r="H2576" s="172" t="s">
        <v>20635</v>
      </c>
      <c r="I2576" s="173">
        <v>11180.0</v>
      </c>
      <c r="J2576" s="174">
        <v>1460.0</v>
      </c>
      <c r="K2576" s="179">
        <v>1460.0</v>
      </c>
      <c r="L2576" s="178"/>
      <c r="M2576" s="177"/>
      <c r="N2576" s="178"/>
      <c r="O2576" s="163"/>
      <c r="P2576" s="163"/>
      <c r="Q2576" s="163"/>
      <c r="R2576" s="163"/>
      <c r="S2576" s="163"/>
      <c r="T2576" s="163"/>
    </row>
    <row r="2577" ht="18.75" hidden="1" customHeight="1">
      <c r="A2577" s="170">
        <v>45857.0</v>
      </c>
      <c r="B2577" s="171">
        <v>16516.0</v>
      </c>
      <c r="C2577" s="171"/>
      <c r="D2577" s="171" t="s">
        <v>20673</v>
      </c>
      <c r="E2577" s="171">
        <v>8.0</v>
      </c>
      <c r="F2577" s="171" t="s">
        <v>20750</v>
      </c>
      <c r="G2577" s="171" t="s">
        <v>22095</v>
      </c>
      <c r="H2577" s="172" t="s">
        <v>20635</v>
      </c>
      <c r="I2577" s="173">
        <v>10980.0</v>
      </c>
      <c r="J2577" s="174">
        <v>1140.0</v>
      </c>
      <c r="K2577" s="179">
        <v>1140.0</v>
      </c>
      <c r="L2577" s="178"/>
      <c r="M2577" s="177"/>
      <c r="N2577" s="178"/>
      <c r="O2577" s="163"/>
      <c r="P2577" s="163"/>
      <c r="Q2577" s="163"/>
      <c r="R2577" s="163"/>
      <c r="S2577" s="163"/>
      <c r="T2577" s="163"/>
    </row>
    <row r="2578" ht="18.75" hidden="1" customHeight="1">
      <c r="A2578" s="170">
        <v>45857.0</v>
      </c>
      <c r="B2578" s="171">
        <v>16517.0</v>
      </c>
      <c r="C2578" s="171" t="s">
        <v>318</v>
      </c>
      <c r="D2578" s="171" t="s">
        <v>20673</v>
      </c>
      <c r="E2578" s="171">
        <v>8.0</v>
      </c>
      <c r="F2578" s="171" t="s">
        <v>21175</v>
      </c>
      <c r="G2578" s="171" t="s">
        <v>22096</v>
      </c>
      <c r="H2578" s="172" t="s">
        <v>20635</v>
      </c>
      <c r="I2578" s="173">
        <v>13240.0</v>
      </c>
      <c r="J2578" s="174">
        <v>3400.0</v>
      </c>
      <c r="K2578" s="179">
        <v>3400.0</v>
      </c>
      <c r="L2578" s="178"/>
      <c r="M2578" s="177"/>
      <c r="N2578" s="178"/>
      <c r="O2578" s="163"/>
      <c r="P2578" s="163"/>
      <c r="Q2578" s="163"/>
      <c r="R2578" s="163"/>
      <c r="S2578" s="163"/>
      <c r="T2578" s="163"/>
    </row>
    <row r="2579" ht="18.75" hidden="1" customHeight="1">
      <c r="A2579" s="170">
        <v>45857.0</v>
      </c>
      <c r="B2579" s="171">
        <v>16518.0</v>
      </c>
      <c r="C2579" s="171"/>
      <c r="D2579" s="171" t="s">
        <v>20659</v>
      </c>
      <c r="E2579" s="171">
        <v>8.0</v>
      </c>
      <c r="F2579" s="171" t="s">
        <v>20811</v>
      </c>
      <c r="G2579" s="171" t="s">
        <v>22063</v>
      </c>
      <c r="H2579" s="172" t="s">
        <v>20635</v>
      </c>
      <c r="I2579" s="173">
        <v>14900.0</v>
      </c>
      <c r="J2579" s="174">
        <v>14900.0</v>
      </c>
      <c r="K2579" s="179">
        <v>14900.0</v>
      </c>
      <c r="L2579" s="178"/>
      <c r="M2579" s="177"/>
      <c r="N2579" s="178"/>
      <c r="O2579" s="163"/>
      <c r="P2579" s="163"/>
      <c r="Q2579" s="163"/>
      <c r="R2579" s="163"/>
      <c r="S2579" s="163"/>
      <c r="T2579" s="163"/>
    </row>
    <row r="2580" ht="18.75" hidden="1" customHeight="1">
      <c r="A2580" s="170">
        <v>45857.0</v>
      </c>
      <c r="B2580" s="171">
        <v>16519.0</v>
      </c>
      <c r="C2580" s="171"/>
      <c r="D2580" s="171" t="s">
        <v>20659</v>
      </c>
      <c r="E2580" s="171">
        <v>6.0</v>
      </c>
      <c r="F2580" s="171" t="s">
        <v>20734</v>
      </c>
      <c r="G2580" s="171" t="s">
        <v>22097</v>
      </c>
      <c r="H2580" s="172" t="s">
        <v>20635</v>
      </c>
      <c r="I2580" s="173">
        <v>10080.0</v>
      </c>
      <c r="J2580" s="174">
        <v>10080.0</v>
      </c>
      <c r="K2580" s="179">
        <v>10080.0</v>
      </c>
      <c r="L2580" s="178"/>
      <c r="M2580" s="177"/>
      <c r="N2580" s="178"/>
      <c r="O2580" s="163"/>
      <c r="P2580" s="163"/>
      <c r="Q2580" s="163"/>
      <c r="R2580" s="163"/>
      <c r="S2580" s="163"/>
      <c r="T2580" s="163"/>
    </row>
    <row r="2581" ht="18.75" hidden="1" customHeight="1">
      <c r="A2581" s="170">
        <v>45857.0</v>
      </c>
      <c r="B2581" s="171">
        <v>16520.0</v>
      </c>
      <c r="C2581" s="171"/>
      <c r="D2581" s="171" t="s">
        <v>20659</v>
      </c>
      <c r="E2581" s="171">
        <v>8.0</v>
      </c>
      <c r="F2581" s="171" t="s">
        <v>20847</v>
      </c>
      <c r="G2581" s="171" t="s">
        <v>22098</v>
      </c>
      <c r="H2581" s="172" t="s">
        <v>20635</v>
      </c>
      <c r="I2581" s="173">
        <v>12360.0</v>
      </c>
      <c r="J2581" s="174">
        <v>12360.0</v>
      </c>
      <c r="K2581" s="179">
        <v>12360.0</v>
      </c>
      <c r="L2581" s="178"/>
      <c r="M2581" s="177"/>
      <c r="N2581" s="178"/>
      <c r="O2581" s="163"/>
      <c r="P2581" s="163"/>
      <c r="Q2581" s="163"/>
      <c r="R2581" s="163"/>
      <c r="S2581" s="163"/>
      <c r="T2581" s="163"/>
    </row>
    <row r="2582" ht="18.75" hidden="1" customHeight="1">
      <c r="A2582" s="170">
        <v>45859.0</v>
      </c>
      <c r="B2582" s="171">
        <v>16521.0</v>
      </c>
      <c r="C2582" s="171" t="s">
        <v>3980</v>
      </c>
      <c r="D2582" s="171" t="s">
        <v>20659</v>
      </c>
      <c r="E2582" s="171">
        <v>8.0</v>
      </c>
      <c r="F2582" s="171" t="s">
        <v>21385</v>
      </c>
      <c r="G2582" s="171" t="s">
        <v>5648</v>
      </c>
      <c r="H2582" s="172" t="s">
        <v>20635</v>
      </c>
      <c r="I2582" s="173">
        <v>10960.0</v>
      </c>
      <c r="J2582" s="174">
        <v>10960.0</v>
      </c>
      <c r="K2582" s="179">
        <v>10960.0</v>
      </c>
      <c r="L2582" s="178"/>
      <c r="M2582" s="177"/>
      <c r="N2582" s="178"/>
      <c r="O2582" s="163"/>
      <c r="P2582" s="163"/>
      <c r="Q2582" s="163"/>
      <c r="R2582" s="163"/>
      <c r="S2582" s="163"/>
      <c r="T2582" s="163"/>
    </row>
    <row r="2583" ht="18.75" hidden="1" customHeight="1">
      <c r="A2583" s="170">
        <v>45859.0</v>
      </c>
      <c r="B2583" s="171">
        <v>16522.0</v>
      </c>
      <c r="C2583" s="171" t="s">
        <v>22099</v>
      </c>
      <c r="D2583" s="171" t="s">
        <v>20687</v>
      </c>
      <c r="E2583" s="171">
        <v>14.0</v>
      </c>
      <c r="F2583" s="171" t="s">
        <v>20684</v>
      </c>
      <c r="G2583" s="171" t="s">
        <v>5653</v>
      </c>
      <c r="H2583" s="172" t="s">
        <v>20635</v>
      </c>
      <c r="I2583" s="173">
        <v>12360.0</v>
      </c>
      <c r="J2583" s="174">
        <v>2320.0</v>
      </c>
      <c r="K2583" s="179">
        <v>2320.0</v>
      </c>
      <c r="L2583" s="178"/>
      <c r="M2583" s="177"/>
      <c r="N2583" s="178"/>
      <c r="O2583" s="163"/>
      <c r="P2583" s="163"/>
      <c r="Q2583" s="163"/>
      <c r="R2583" s="163"/>
      <c r="S2583" s="163"/>
      <c r="T2583" s="163"/>
    </row>
    <row r="2584" ht="18.75" hidden="1" customHeight="1">
      <c r="A2584" s="170">
        <v>45859.0</v>
      </c>
      <c r="B2584" s="171">
        <v>16523.0</v>
      </c>
      <c r="C2584" s="171" t="s">
        <v>20993</v>
      </c>
      <c r="D2584" s="171" t="s">
        <v>20673</v>
      </c>
      <c r="E2584" s="171">
        <v>8.0</v>
      </c>
      <c r="F2584" s="171" t="s">
        <v>21387</v>
      </c>
      <c r="G2584" s="171" t="s">
        <v>4648</v>
      </c>
      <c r="H2584" s="172" t="s">
        <v>20635</v>
      </c>
      <c r="I2584" s="173">
        <v>16340.0</v>
      </c>
      <c r="J2584" s="174">
        <v>6500.0</v>
      </c>
      <c r="K2584" s="179">
        <v>6500.0</v>
      </c>
      <c r="L2584" s="178"/>
      <c r="M2584" s="177"/>
      <c r="N2584" s="178"/>
      <c r="O2584" s="163"/>
      <c r="P2584" s="163"/>
      <c r="Q2584" s="163"/>
      <c r="R2584" s="163"/>
      <c r="S2584" s="163"/>
      <c r="T2584" s="163"/>
    </row>
    <row r="2585" ht="18.75" hidden="1" customHeight="1">
      <c r="A2585" s="180">
        <v>45859.0</v>
      </c>
      <c r="B2585" s="171">
        <v>7745.0</v>
      </c>
      <c r="C2585" s="171" t="s">
        <v>4017</v>
      </c>
      <c r="D2585" s="171"/>
      <c r="E2585" s="171" t="s">
        <v>20634</v>
      </c>
      <c r="F2585" s="171"/>
      <c r="G2585" s="171" t="s">
        <v>4500</v>
      </c>
      <c r="H2585" s="172" t="s">
        <v>4500</v>
      </c>
      <c r="I2585" s="173">
        <v>3460.0</v>
      </c>
      <c r="J2585" s="174">
        <v>280.0</v>
      </c>
      <c r="K2585" s="179">
        <v>280.0</v>
      </c>
      <c r="L2585" s="178">
        <v>0.0</v>
      </c>
      <c r="M2585" s="177">
        <v>0.0</v>
      </c>
      <c r="N2585" s="178">
        <v>0.0</v>
      </c>
      <c r="O2585" s="163"/>
      <c r="P2585" s="163"/>
      <c r="Q2585" s="163"/>
      <c r="R2585" s="163"/>
      <c r="S2585" s="163"/>
      <c r="T2585" s="163"/>
    </row>
    <row r="2586" ht="18.75" hidden="1" customHeight="1">
      <c r="A2586" s="170">
        <v>45859.0</v>
      </c>
      <c r="B2586" s="171">
        <v>16524.0</v>
      </c>
      <c r="C2586" s="171" t="s">
        <v>22099</v>
      </c>
      <c r="D2586" s="171" t="s">
        <v>20687</v>
      </c>
      <c r="E2586" s="171">
        <v>16.0</v>
      </c>
      <c r="F2586" s="171" t="s">
        <v>21644</v>
      </c>
      <c r="G2586" s="171" t="s">
        <v>5653</v>
      </c>
      <c r="H2586" s="172" t="s">
        <v>20635</v>
      </c>
      <c r="I2586" s="173">
        <v>11740.0</v>
      </c>
      <c r="J2586" s="174">
        <v>1700.0</v>
      </c>
      <c r="K2586" s="179">
        <v>1700.0</v>
      </c>
      <c r="L2586" s="178"/>
      <c r="M2586" s="177"/>
      <c r="N2586" s="178"/>
      <c r="O2586" s="163"/>
      <c r="P2586" s="163"/>
      <c r="Q2586" s="163"/>
      <c r="R2586" s="163"/>
      <c r="S2586" s="163"/>
      <c r="T2586" s="163"/>
    </row>
    <row r="2587" ht="18.75" hidden="1" customHeight="1">
      <c r="A2587" s="170">
        <v>45859.0</v>
      </c>
      <c r="B2587" s="171">
        <v>16525.0</v>
      </c>
      <c r="C2587" s="171" t="s">
        <v>22100</v>
      </c>
      <c r="D2587" s="171" t="s">
        <v>20659</v>
      </c>
      <c r="E2587" s="171">
        <v>8.0</v>
      </c>
      <c r="F2587" s="171" t="s">
        <v>21551</v>
      </c>
      <c r="G2587" s="171" t="s">
        <v>5674</v>
      </c>
      <c r="H2587" s="172" t="s">
        <v>20635</v>
      </c>
      <c r="I2587" s="173">
        <v>10700.0</v>
      </c>
      <c r="J2587" s="174">
        <v>10700.0</v>
      </c>
      <c r="K2587" s="179">
        <v>10700.0</v>
      </c>
      <c r="L2587" s="178"/>
      <c r="M2587" s="177"/>
      <c r="N2587" s="178"/>
      <c r="O2587" s="163"/>
      <c r="P2587" s="163"/>
      <c r="Q2587" s="163"/>
      <c r="R2587" s="163"/>
      <c r="S2587" s="163"/>
      <c r="T2587" s="163"/>
    </row>
    <row r="2588" ht="18.75" hidden="1" customHeight="1">
      <c r="A2588" s="170">
        <v>45859.0</v>
      </c>
      <c r="B2588" s="171">
        <v>16526.0</v>
      </c>
      <c r="C2588" s="171" t="s">
        <v>22101</v>
      </c>
      <c r="D2588" s="171" t="s">
        <v>20659</v>
      </c>
      <c r="E2588" s="171">
        <v>8.0</v>
      </c>
      <c r="F2588" s="171" t="s">
        <v>20699</v>
      </c>
      <c r="G2588" s="171" t="s">
        <v>5677</v>
      </c>
      <c r="H2588" s="172" t="s">
        <v>20635</v>
      </c>
      <c r="I2588" s="173">
        <v>11460.0</v>
      </c>
      <c r="J2588" s="174">
        <v>11460.0</v>
      </c>
      <c r="K2588" s="179">
        <v>11460.0</v>
      </c>
      <c r="L2588" s="178"/>
      <c r="M2588" s="177"/>
      <c r="N2588" s="178"/>
      <c r="O2588" s="163"/>
      <c r="P2588" s="163"/>
      <c r="Q2588" s="163"/>
      <c r="R2588" s="163"/>
      <c r="S2588" s="163"/>
      <c r="T2588" s="163"/>
    </row>
    <row r="2589" ht="18.75" hidden="1" customHeight="1">
      <c r="A2589" s="170">
        <v>45859.0</v>
      </c>
      <c r="B2589" s="171">
        <v>16527.0</v>
      </c>
      <c r="C2589" s="171" t="s">
        <v>4877</v>
      </c>
      <c r="D2589" s="171" t="s">
        <v>20687</v>
      </c>
      <c r="E2589" s="171">
        <v>4.0</v>
      </c>
      <c r="F2589" s="171" t="s">
        <v>20822</v>
      </c>
      <c r="G2589" s="171" t="s">
        <v>4395</v>
      </c>
      <c r="H2589" s="172" t="s">
        <v>20635</v>
      </c>
      <c r="I2589" s="173">
        <v>10200.0</v>
      </c>
      <c r="J2589" s="174">
        <v>420.0</v>
      </c>
      <c r="K2589" s="179">
        <v>420.0</v>
      </c>
      <c r="L2589" s="178"/>
      <c r="M2589" s="177"/>
      <c r="N2589" s="178"/>
      <c r="O2589" s="163"/>
      <c r="P2589" s="163"/>
      <c r="Q2589" s="163"/>
      <c r="R2589" s="163"/>
      <c r="S2589" s="163"/>
      <c r="T2589" s="163"/>
    </row>
    <row r="2590" ht="18.75" hidden="1" customHeight="1">
      <c r="A2590" s="180">
        <v>45859.0</v>
      </c>
      <c r="B2590" s="171">
        <v>7746.0</v>
      </c>
      <c r="C2590" s="171" t="s">
        <v>5683</v>
      </c>
      <c r="D2590" s="171"/>
      <c r="E2590" s="171" t="s">
        <v>20634</v>
      </c>
      <c r="F2590" s="171"/>
      <c r="G2590" s="171" t="s">
        <v>22102</v>
      </c>
      <c r="H2590" s="172" t="s">
        <v>22102</v>
      </c>
      <c r="I2590" s="173">
        <v>11680.0</v>
      </c>
      <c r="J2590" s="174">
        <v>1180.0</v>
      </c>
      <c r="K2590" s="179">
        <v>0.0</v>
      </c>
      <c r="L2590" s="178">
        <v>0.0</v>
      </c>
      <c r="M2590" s="177">
        <v>0.0</v>
      </c>
      <c r="N2590" s="178">
        <v>0.0</v>
      </c>
      <c r="O2590" s="163"/>
      <c r="P2590" s="163"/>
      <c r="Q2590" s="163"/>
      <c r="R2590" s="163"/>
      <c r="S2590" s="163"/>
      <c r="T2590" s="163"/>
    </row>
    <row r="2591" ht="18.75" hidden="1" customHeight="1">
      <c r="A2591" s="180">
        <v>45859.0</v>
      </c>
      <c r="B2591" s="171">
        <v>7747.0</v>
      </c>
      <c r="C2591" s="171" t="s">
        <v>5697</v>
      </c>
      <c r="D2591" s="171"/>
      <c r="E2591" s="171" t="s">
        <v>20634</v>
      </c>
      <c r="F2591" s="171"/>
      <c r="G2591" s="171"/>
      <c r="H2591" s="172"/>
      <c r="I2591" s="173">
        <v>3800.0</v>
      </c>
      <c r="J2591" s="174">
        <v>880.0</v>
      </c>
      <c r="K2591" s="179">
        <v>0.0</v>
      </c>
      <c r="L2591" s="178">
        <v>0.0</v>
      </c>
      <c r="M2591" s="177">
        <v>880.0</v>
      </c>
      <c r="N2591" s="178">
        <v>0.0</v>
      </c>
      <c r="O2591" s="163"/>
      <c r="P2591" s="163"/>
      <c r="Q2591" s="163"/>
      <c r="R2591" s="163"/>
      <c r="S2591" s="163"/>
      <c r="T2591" s="163"/>
    </row>
    <row r="2592" ht="18.75" hidden="1" customHeight="1">
      <c r="A2592" s="180">
        <v>45859.0</v>
      </c>
      <c r="B2592" s="171">
        <v>7748.0</v>
      </c>
      <c r="C2592" s="171" t="s">
        <v>518</v>
      </c>
      <c r="D2592" s="171"/>
      <c r="E2592" s="171" t="s">
        <v>20634</v>
      </c>
      <c r="F2592" s="171"/>
      <c r="G2592" s="171" t="s">
        <v>20861</v>
      </c>
      <c r="H2592" s="172" t="s">
        <v>20861</v>
      </c>
      <c r="I2592" s="173">
        <v>3400.0</v>
      </c>
      <c r="J2592" s="174">
        <v>220.0</v>
      </c>
      <c r="K2592" s="179">
        <v>220.0</v>
      </c>
      <c r="L2592" s="178">
        <v>0.0</v>
      </c>
      <c r="M2592" s="177">
        <v>0.0</v>
      </c>
      <c r="N2592" s="178">
        <v>0.0</v>
      </c>
      <c r="O2592" s="163"/>
      <c r="P2592" s="163"/>
      <c r="Q2592" s="163"/>
      <c r="R2592" s="163"/>
      <c r="S2592" s="163"/>
      <c r="T2592" s="163"/>
    </row>
    <row r="2593" ht="18.75" hidden="1" customHeight="1">
      <c r="A2593" s="170">
        <v>45859.0</v>
      </c>
      <c r="B2593" s="171">
        <v>16528.0</v>
      </c>
      <c r="C2593" s="171" t="s">
        <v>4671</v>
      </c>
      <c r="D2593" s="171" t="s">
        <v>20687</v>
      </c>
      <c r="E2593" s="171" t="s">
        <v>132</v>
      </c>
      <c r="F2593" s="171" t="s">
        <v>20774</v>
      </c>
      <c r="G2593" s="171" t="s">
        <v>5703</v>
      </c>
      <c r="H2593" s="172" t="s">
        <v>20635</v>
      </c>
      <c r="I2593" s="173">
        <v>13960.0</v>
      </c>
      <c r="J2593" s="174">
        <v>3680.0</v>
      </c>
      <c r="K2593" s="179">
        <v>3680.0</v>
      </c>
      <c r="L2593" s="178"/>
      <c r="M2593" s="177"/>
      <c r="N2593" s="178"/>
      <c r="O2593" s="163"/>
      <c r="P2593" s="163"/>
      <c r="Q2593" s="163"/>
      <c r="R2593" s="163"/>
      <c r="S2593" s="163"/>
      <c r="T2593" s="163"/>
    </row>
    <row r="2594" ht="18.75" hidden="1" customHeight="1">
      <c r="A2594" s="170">
        <v>45859.0</v>
      </c>
      <c r="B2594" s="171">
        <v>16529.0</v>
      </c>
      <c r="C2594" s="171" t="s">
        <v>22103</v>
      </c>
      <c r="D2594" s="171" t="s">
        <v>5686</v>
      </c>
      <c r="E2594" s="171">
        <v>40.0</v>
      </c>
      <c r="F2594" s="171"/>
      <c r="G2594" s="171" t="s">
        <v>21239</v>
      </c>
      <c r="H2594" s="172" t="s">
        <v>20645</v>
      </c>
      <c r="I2594" s="173">
        <v>20480.0</v>
      </c>
      <c r="J2594" s="174">
        <v>20480.0</v>
      </c>
      <c r="K2594" s="179"/>
      <c r="L2594" s="178"/>
      <c r="M2594" s="177"/>
      <c r="N2594" s="178"/>
      <c r="O2594" s="163"/>
      <c r="P2594" s="164">
        <v>20480.0</v>
      </c>
      <c r="Q2594" s="163"/>
      <c r="R2594" s="163"/>
      <c r="S2594" s="163"/>
      <c r="T2594" s="163"/>
    </row>
    <row r="2595" ht="18.75" hidden="1" customHeight="1">
      <c r="A2595" s="180">
        <v>45859.0</v>
      </c>
      <c r="B2595" s="171">
        <v>7749.0</v>
      </c>
      <c r="C2595" s="171" t="s">
        <v>5705</v>
      </c>
      <c r="D2595" s="171"/>
      <c r="E2595" s="171" t="s">
        <v>20634</v>
      </c>
      <c r="F2595" s="171"/>
      <c r="G2595" s="171" t="s">
        <v>4124</v>
      </c>
      <c r="H2595" s="172" t="s">
        <v>4124</v>
      </c>
      <c r="I2595" s="173">
        <v>2440.0</v>
      </c>
      <c r="J2595" s="174">
        <v>300.0</v>
      </c>
      <c r="K2595" s="179">
        <v>0.0</v>
      </c>
      <c r="L2595" s="178">
        <v>300.0</v>
      </c>
      <c r="M2595" s="177">
        <v>0.0</v>
      </c>
      <c r="N2595" s="178">
        <v>0.0</v>
      </c>
      <c r="O2595" s="163"/>
      <c r="P2595" s="163"/>
      <c r="Q2595" s="163"/>
      <c r="R2595" s="163"/>
      <c r="S2595" s="163"/>
      <c r="T2595" s="163"/>
    </row>
    <row r="2596" ht="18.75" hidden="1" customHeight="1">
      <c r="A2596" s="170">
        <v>45859.0</v>
      </c>
      <c r="B2596" s="171">
        <v>16530.0</v>
      </c>
      <c r="C2596" s="171" t="s">
        <v>4017</v>
      </c>
      <c r="D2596" s="171" t="s">
        <v>20673</v>
      </c>
      <c r="E2596" s="171">
        <v>8.0</v>
      </c>
      <c r="F2596" s="171" t="s">
        <v>20700</v>
      </c>
      <c r="G2596" s="171" t="s">
        <v>5691</v>
      </c>
      <c r="H2596" s="172" t="s">
        <v>20635</v>
      </c>
      <c r="I2596" s="173">
        <v>10820.0</v>
      </c>
      <c r="J2596" s="174">
        <v>980.0</v>
      </c>
      <c r="K2596" s="179">
        <v>980.0</v>
      </c>
      <c r="L2596" s="178"/>
      <c r="M2596" s="177"/>
      <c r="N2596" s="178"/>
      <c r="O2596" s="163"/>
      <c r="P2596" s="163"/>
      <c r="Q2596" s="163"/>
      <c r="R2596" s="163"/>
      <c r="S2596" s="163"/>
      <c r="T2596" s="163"/>
    </row>
    <row r="2597" ht="18.75" hidden="1" customHeight="1">
      <c r="A2597" s="180">
        <v>45859.0</v>
      </c>
      <c r="B2597" s="171">
        <v>7750.0</v>
      </c>
      <c r="C2597" s="171" t="s">
        <v>3445</v>
      </c>
      <c r="D2597" s="171"/>
      <c r="E2597" s="171" t="s">
        <v>20634</v>
      </c>
      <c r="F2597" s="171"/>
      <c r="G2597" s="171" t="s">
        <v>20685</v>
      </c>
      <c r="H2597" s="172" t="s">
        <v>20685</v>
      </c>
      <c r="I2597" s="173">
        <v>2560.0</v>
      </c>
      <c r="J2597" s="174">
        <v>540.0</v>
      </c>
      <c r="K2597" s="179">
        <v>540.0</v>
      </c>
      <c r="L2597" s="178">
        <v>0.0</v>
      </c>
      <c r="M2597" s="177">
        <v>0.0</v>
      </c>
      <c r="N2597" s="178">
        <v>0.0</v>
      </c>
      <c r="O2597" s="163"/>
      <c r="P2597" s="163"/>
      <c r="Q2597" s="163"/>
      <c r="R2597" s="163"/>
      <c r="S2597" s="163"/>
      <c r="T2597" s="163"/>
    </row>
    <row r="2598" ht="18.75" hidden="1" customHeight="1">
      <c r="A2598" s="180">
        <v>45859.0</v>
      </c>
      <c r="B2598" s="171">
        <v>7751.0</v>
      </c>
      <c r="C2598" s="171" t="s">
        <v>5722</v>
      </c>
      <c r="D2598" s="171"/>
      <c r="E2598" s="171" t="s">
        <v>20634</v>
      </c>
      <c r="F2598" s="171"/>
      <c r="G2598" s="171" t="s">
        <v>20933</v>
      </c>
      <c r="H2598" s="172" t="s">
        <v>20933</v>
      </c>
      <c r="I2598" s="173">
        <v>3500.0</v>
      </c>
      <c r="J2598" s="174">
        <v>600.0</v>
      </c>
      <c r="K2598" s="179">
        <v>0.0</v>
      </c>
      <c r="L2598" s="178">
        <v>600.0</v>
      </c>
      <c r="M2598" s="177">
        <v>0.0</v>
      </c>
      <c r="N2598" s="178">
        <v>0.0</v>
      </c>
      <c r="O2598" s="163"/>
      <c r="P2598" s="163"/>
      <c r="Q2598" s="163"/>
      <c r="R2598" s="163"/>
      <c r="S2598" s="163"/>
      <c r="T2598" s="163"/>
    </row>
    <row r="2599" ht="18.75" hidden="1" customHeight="1">
      <c r="A2599" s="180">
        <v>45859.0</v>
      </c>
      <c r="B2599" s="171">
        <v>7752.0</v>
      </c>
      <c r="C2599" s="171" t="s">
        <v>4528</v>
      </c>
      <c r="D2599" s="171"/>
      <c r="E2599" s="171" t="s">
        <v>20634</v>
      </c>
      <c r="F2599" s="171"/>
      <c r="G2599" s="171"/>
      <c r="H2599" s="172"/>
      <c r="I2599" s="173">
        <v>2640.0</v>
      </c>
      <c r="J2599" s="174">
        <v>440.0</v>
      </c>
      <c r="K2599" s="179">
        <v>0.0</v>
      </c>
      <c r="L2599" s="178">
        <v>0.0</v>
      </c>
      <c r="M2599" s="177">
        <v>0.0</v>
      </c>
      <c r="N2599" s="178">
        <v>440.0</v>
      </c>
      <c r="O2599" s="163"/>
      <c r="P2599" s="163"/>
      <c r="Q2599" s="163"/>
      <c r="R2599" s="163"/>
      <c r="S2599" s="163"/>
      <c r="T2599" s="163"/>
    </row>
    <row r="2600" ht="18.75" hidden="1" customHeight="1">
      <c r="A2600" s="180">
        <v>45859.0</v>
      </c>
      <c r="B2600" s="171">
        <v>7753.0</v>
      </c>
      <c r="C2600" s="171" t="s">
        <v>5722</v>
      </c>
      <c r="D2600" s="171"/>
      <c r="E2600" s="171" t="s">
        <v>20634</v>
      </c>
      <c r="F2600" s="171"/>
      <c r="G2600" s="171" t="s">
        <v>20933</v>
      </c>
      <c r="H2600" s="172" t="s">
        <v>20933</v>
      </c>
      <c r="I2600" s="173">
        <v>3240.0</v>
      </c>
      <c r="J2600" s="174">
        <v>500.0</v>
      </c>
      <c r="K2600" s="179">
        <v>0.0</v>
      </c>
      <c r="L2600" s="178">
        <v>500.0</v>
      </c>
      <c r="M2600" s="177">
        <v>0.0</v>
      </c>
      <c r="N2600" s="178">
        <v>0.0</v>
      </c>
      <c r="O2600" s="163"/>
      <c r="P2600" s="163"/>
      <c r="Q2600" s="163"/>
      <c r="R2600" s="163"/>
      <c r="S2600" s="163"/>
      <c r="T2600" s="163"/>
    </row>
    <row r="2601" ht="18.75" hidden="1" customHeight="1">
      <c r="A2601" s="170">
        <v>45859.0</v>
      </c>
      <c r="B2601" s="171">
        <v>16532.0</v>
      </c>
      <c r="C2601" s="171" t="s">
        <v>443</v>
      </c>
      <c r="D2601" s="171" t="s">
        <v>20659</v>
      </c>
      <c r="E2601" s="171">
        <v>16.0</v>
      </c>
      <c r="F2601" s="171" t="s">
        <v>20894</v>
      </c>
      <c r="G2601" s="171" t="s">
        <v>5749</v>
      </c>
      <c r="H2601" s="172" t="s">
        <v>20635</v>
      </c>
      <c r="I2601" s="173">
        <v>11260.0</v>
      </c>
      <c r="J2601" s="174">
        <v>11260.0</v>
      </c>
      <c r="K2601" s="179">
        <v>11260.0</v>
      </c>
      <c r="L2601" s="178"/>
      <c r="M2601" s="177"/>
      <c r="N2601" s="178"/>
      <c r="O2601" s="163"/>
      <c r="P2601" s="163"/>
      <c r="Q2601" s="163"/>
      <c r="R2601" s="163"/>
      <c r="S2601" s="163"/>
      <c r="T2601" s="163"/>
    </row>
    <row r="2602" ht="18.75" hidden="1" customHeight="1">
      <c r="A2602" s="170">
        <v>45859.0</v>
      </c>
      <c r="B2602" s="171">
        <v>16533.0</v>
      </c>
      <c r="C2602" s="171" t="s">
        <v>22104</v>
      </c>
      <c r="D2602" s="171" t="s">
        <v>20687</v>
      </c>
      <c r="E2602" s="171">
        <v>8.0</v>
      </c>
      <c r="F2602" s="171" t="s">
        <v>20737</v>
      </c>
      <c r="G2602" s="171" t="s">
        <v>5757</v>
      </c>
      <c r="H2602" s="172" t="s">
        <v>20635</v>
      </c>
      <c r="I2602" s="173">
        <v>11100.0</v>
      </c>
      <c r="J2602" s="174">
        <v>1080.0</v>
      </c>
      <c r="K2602" s="179">
        <v>1080.0</v>
      </c>
      <c r="L2602" s="178"/>
      <c r="M2602" s="177"/>
      <c r="N2602" s="178"/>
      <c r="O2602" s="163"/>
      <c r="P2602" s="163"/>
      <c r="Q2602" s="163"/>
      <c r="R2602" s="163"/>
      <c r="S2602" s="163"/>
      <c r="T2602" s="163"/>
    </row>
    <row r="2603" ht="18.75" hidden="1" customHeight="1">
      <c r="A2603" s="170">
        <v>45859.0</v>
      </c>
      <c r="B2603" s="171">
        <v>16534.0</v>
      </c>
      <c r="C2603" s="171" t="s">
        <v>20995</v>
      </c>
      <c r="D2603" s="171" t="s">
        <v>20659</v>
      </c>
      <c r="E2603" s="171">
        <v>8.0</v>
      </c>
      <c r="F2603" s="171" t="s">
        <v>21262</v>
      </c>
      <c r="G2603" s="171" t="s">
        <v>5768</v>
      </c>
      <c r="H2603" s="172" t="s">
        <v>20635</v>
      </c>
      <c r="I2603" s="173">
        <v>16840.0</v>
      </c>
      <c r="J2603" s="174">
        <v>16840.0</v>
      </c>
      <c r="K2603" s="179">
        <v>16840.0</v>
      </c>
      <c r="L2603" s="178"/>
      <c r="M2603" s="177"/>
      <c r="N2603" s="178"/>
      <c r="O2603" s="163"/>
      <c r="P2603" s="163"/>
      <c r="Q2603" s="163"/>
      <c r="R2603" s="163"/>
      <c r="S2603" s="163"/>
      <c r="T2603" s="163"/>
    </row>
    <row r="2604" ht="18.75" hidden="1" customHeight="1">
      <c r="A2604" s="170">
        <v>45859.0</v>
      </c>
      <c r="B2604" s="171">
        <v>16535.0</v>
      </c>
      <c r="C2604" s="171" t="s">
        <v>3980</v>
      </c>
      <c r="D2604" s="171" t="s">
        <v>20673</v>
      </c>
      <c r="E2604" s="171">
        <v>8.0</v>
      </c>
      <c r="F2604" s="171" t="s">
        <v>20977</v>
      </c>
      <c r="G2604" s="171" t="s">
        <v>5765</v>
      </c>
      <c r="H2604" s="172" t="s">
        <v>20635</v>
      </c>
      <c r="I2604" s="173">
        <v>11560.0</v>
      </c>
      <c r="J2604" s="174">
        <v>1720.0</v>
      </c>
      <c r="K2604" s="179">
        <v>1720.0</v>
      </c>
      <c r="L2604" s="178"/>
      <c r="M2604" s="177"/>
      <c r="N2604" s="178"/>
      <c r="O2604" s="163"/>
      <c r="P2604" s="163"/>
      <c r="Q2604" s="163"/>
      <c r="R2604" s="163"/>
      <c r="S2604" s="163"/>
      <c r="T2604" s="163"/>
    </row>
    <row r="2605" ht="18.75" hidden="1" customHeight="1">
      <c r="A2605" s="180">
        <v>45859.0</v>
      </c>
      <c r="B2605" s="171">
        <v>7755.0</v>
      </c>
      <c r="C2605" s="171" t="s">
        <v>4528</v>
      </c>
      <c r="D2605" s="171"/>
      <c r="E2605" s="171" t="s">
        <v>20634</v>
      </c>
      <c r="F2605" s="171"/>
      <c r="G2605" s="171"/>
      <c r="H2605" s="172"/>
      <c r="I2605" s="173">
        <v>2660.0</v>
      </c>
      <c r="J2605" s="174">
        <v>440.0</v>
      </c>
      <c r="K2605" s="179">
        <v>0.0</v>
      </c>
      <c r="L2605" s="178">
        <v>0.0</v>
      </c>
      <c r="M2605" s="177">
        <v>440.0</v>
      </c>
      <c r="N2605" s="178">
        <v>0.0</v>
      </c>
      <c r="O2605" s="163"/>
      <c r="P2605" s="163"/>
      <c r="Q2605" s="163"/>
      <c r="R2605" s="163"/>
      <c r="S2605" s="163"/>
      <c r="T2605" s="163"/>
    </row>
    <row r="2606" ht="18.75" hidden="1" customHeight="1">
      <c r="A2606" s="170">
        <v>45859.0</v>
      </c>
      <c r="B2606" s="171">
        <v>16536.0</v>
      </c>
      <c r="C2606" s="171" t="s">
        <v>22105</v>
      </c>
      <c r="D2606" s="171" t="s">
        <v>20695</v>
      </c>
      <c r="E2606" s="171">
        <v>8.0</v>
      </c>
      <c r="F2606" s="171" t="s">
        <v>21876</v>
      </c>
      <c r="G2606" s="171" t="s">
        <v>5773</v>
      </c>
      <c r="H2606" s="172" t="s">
        <v>20638</v>
      </c>
      <c r="I2606" s="173">
        <v>16600.0</v>
      </c>
      <c r="J2606" s="174">
        <v>6900.0</v>
      </c>
      <c r="K2606" s="179"/>
      <c r="L2606" s="178"/>
      <c r="M2606" s="177"/>
      <c r="N2606" s="177">
        <v>6900.0</v>
      </c>
      <c r="O2606" s="163"/>
      <c r="P2606" s="163"/>
      <c r="Q2606" s="163"/>
      <c r="R2606" s="163"/>
      <c r="S2606" s="163"/>
      <c r="T2606" s="163"/>
    </row>
    <row r="2607" ht="18.75" hidden="1" customHeight="1">
      <c r="A2607" s="180">
        <v>45859.0</v>
      </c>
      <c r="B2607" s="171">
        <v>7756.0</v>
      </c>
      <c r="C2607" s="171" t="s">
        <v>3029</v>
      </c>
      <c r="D2607" s="171"/>
      <c r="E2607" s="171" t="s">
        <v>20634</v>
      </c>
      <c r="F2607" s="171"/>
      <c r="G2607" s="171"/>
      <c r="H2607" s="172"/>
      <c r="I2607" s="173">
        <v>2700.0</v>
      </c>
      <c r="J2607" s="174">
        <v>240.0</v>
      </c>
      <c r="K2607" s="179">
        <v>240.0</v>
      </c>
      <c r="L2607" s="178">
        <v>0.0</v>
      </c>
      <c r="M2607" s="177">
        <v>0.0</v>
      </c>
      <c r="N2607" s="178">
        <v>0.0</v>
      </c>
      <c r="O2607" s="163"/>
      <c r="P2607" s="163"/>
      <c r="Q2607" s="163"/>
      <c r="R2607" s="163"/>
      <c r="S2607" s="163"/>
      <c r="T2607" s="163"/>
    </row>
    <row r="2608" ht="18.75" hidden="1" customHeight="1">
      <c r="A2608" s="180">
        <v>45859.0</v>
      </c>
      <c r="B2608" s="171">
        <v>7757.0</v>
      </c>
      <c r="C2608" s="171" t="s">
        <v>5697</v>
      </c>
      <c r="D2608" s="171"/>
      <c r="E2608" s="171" t="s">
        <v>20634</v>
      </c>
      <c r="F2608" s="171"/>
      <c r="G2608" s="171"/>
      <c r="H2608" s="172"/>
      <c r="I2608" s="173">
        <v>4140.0</v>
      </c>
      <c r="J2608" s="174">
        <v>720.0</v>
      </c>
      <c r="K2608" s="179">
        <v>0.0</v>
      </c>
      <c r="L2608" s="178">
        <v>0.0</v>
      </c>
      <c r="M2608" s="177">
        <v>720.0</v>
      </c>
      <c r="N2608" s="178">
        <v>0.0</v>
      </c>
      <c r="O2608" s="163"/>
      <c r="P2608" s="163"/>
      <c r="Q2608" s="163"/>
      <c r="R2608" s="163"/>
      <c r="S2608" s="163"/>
      <c r="T2608" s="163"/>
    </row>
    <row r="2609" ht="18.75" hidden="1" customHeight="1">
      <c r="A2609" s="180">
        <v>45859.0</v>
      </c>
      <c r="B2609" s="171">
        <v>7758.0</v>
      </c>
      <c r="C2609" s="171" t="s">
        <v>4476</v>
      </c>
      <c r="D2609" s="171"/>
      <c r="E2609" s="171" t="s">
        <v>20634</v>
      </c>
      <c r="F2609" s="171"/>
      <c r="G2609" s="171"/>
      <c r="H2609" s="172"/>
      <c r="I2609" s="173">
        <v>3200.0</v>
      </c>
      <c r="J2609" s="174">
        <v>600.0</v>
      </c>
      <c r="K2609" s="179">
        <v>600.0</v>
      </c>
      <c r="L2609" s="178">
        <v>0.0</v>
      </c>
      <c r="M2609" s="177">
        <v>0.0</v>
      </c>
      <c r="N2609" s="178">
        <v>0.0</v>
      </c>
      <c r="O2609" s="163"/>
      <c r="P2609" s="163"/>
      <c r="Q2609" s="163"/>
      <c r="R2609" s="163"/>
      <c r="S2609" s="163"/>
      <c r="T2609" s="163"/>
    </row>
    <row r="2610" ht="18.75" hidden="1" customHeight="1">
      <c r="A2610" s="180">
        <v>45859.0</v>
      </c>
      <c r="B2610" s="171">
        <v>7759.0</v>
      </c>
      <c r="C2610" s="171" t="s">
        <v>5697</v>
      </c>
      <c r="D2610" s="171"/>
      <c r="E2610" s="171" t="s">
        <v>20634</v>
      </c>
      <c r="F2610" s="171"/>
      <c r="G2610" s="171"/>
      <c r="H2610" s="172"/>
      <c r="I2610" s="173">
        <v>3420.0</v>
      </c>
      <c r="J2610" s="174">
        <v>740.0</v>
      </c>
      <c r="K2610" s="179">
        <v>74.0</v>
      </c>
      <c r="L2610" s="178">
        <v>0.0</v>
      </c>
      <c r="M2610" s="177">
        <v>0.0</v>
      </c>
      <c r="N2610" s="178">
        <v>666.0</v>
      </c>
      <c r="O2610" s="163"/>
      <c r="P2610" s="163"/>
      <c r="Q2610" s="163"/>
      <c r="R2610" s="163"/>
      <c r="S2610" s="163"/>
      <c r="T2610" s="163"/>
    </row>
    <row r="2611" ht="18.75" hidden="1" customHeight="1">
      <c r="A2611" s="170">
        <v>45859.0</v>
      </c>
      <c r="B2611" s="171">
        <v>16537.0</v>
      </c>
      <c r="C2611" s="171" t="s">
        <v>274</v>
      </c>
      <c r="D2611" s="171" t="s">
        <v>20695</v>
      </c>
      <c r="E2611" s="171">
        <v>4.0</v>
      </c>
      <c r="F2611" s="171" t="s">
        <v>20741</v>
      </c>
      <c r="G2611" s="171" t="s">
        <v>5787</v>
      </c>
      <c r="H2611" s="172" t="s">
        <v>20635</v>
      </c>
      <c r="I2611" s="173">
        <v>9400.0</v>
      </c>
      <c r="J2611" s="174">
        <v>-380.0</v>
      </c>
      <c r="K2611" s="179">
        <v>-380.0</v>
      </c>
      <c r="L2611" s="178"/>
      <c r="M2611" s="177"/>
      <c r="N2611" s="178"/>
      <c r="O2611" s="163"/>
      <c r="P2611" s="163"/>
      <c r="Q2611" s="163"/>
      <c r="R2611" s="163"/>
      <c r="S2611" s="163"/>
      <c r="T2611" s="163"/>
    </row>
    <row r="2612" ht="18.75" hidden="1" customHeight="1">
      <c r="A2612" s="170">
        <v>45859.0</v>
      </c>
      <c r="B2612" s="171">
        <v>16538.0</v>
      </c>
      <c r="C2612" s="171" t="s">
        <v>4097</v>
      </c>
      <c r="D2612" s="171" t="s">
        <v>20687</v>
      </c>
      <c r="E2612" s="171">
        <v>8.0</v>
      </c>
      <c r="F2612" s="171" t="s">
        <v>21100</v>
      </c>
      <c r="G2612" s="171" t="s">
        <v>4666</v>
      </c>
      <c r="H2612" s="172" t="s">
        <v>20635</v>
      </c>
      <c r="I2612" s="173">
        <v>11240.0</v>
      </c>
      <c r="J2612" s="174">
        <v>1220.0</v>
      </c>
      <c r="K2612" s="179">
        <v>1220.0</v>
      </c>
      <c r="L2612" s="178"/>
      <c r="M2612" s="177"/>
      <c r="N2612" s="178"/>
      <c r="O2612" s="163"/>
      <c r="P2612" s="163"/>
      <c r="Q2612" s="163"/>
      <c r="R2612" s="163"/>
      <c r="S2612" s="163"/>
      <c r="T2612" s="163"/>
    </row>
    <row r="2613" ht="18.75" hidden="1" customHeight="1">
      <c r="A2613" s="170">
        <v>45859.0</v>
      </c>
      <c r="B2613" s="171">
        <v>16539.0</v>
      </c>
      <c r="C2613" s="171" t="s">
        <v>376</v>
      </c>
      <c r="D2613" s="171" t="s">
        <v>20673</v>
      </c>
      <c r="E2613" s="171">
        <v>8.0</v>
      </c>
      <c r="F2613" s="171" t="s">
        <v>21428</v>
      </c>
      <c r="G2613" s="171" t="s">
        <v>4057</v>
      </c>
      <c r="H2613" s="172" t="s">
        <v>20635</v>
      </c>
      <c r="I2613" s="173">
        <v>13480.0</v>
      </c>
      <c r="J2613" s="174">
        <v>3640.0</v>
      </c>
      <c r="K2613" s="179">
        <v>3640.0</v>
      </c>
      <c r="L2613" s="178"/>
      <c r="M2613" s="177"/>
      <c r="N2613" s="178"/>
      <c r="O2613" s="163"/>
      <c r="P2613" s="163"/>
      <c r="Q2613" s="163"/>
      <c r="R2613" s="163"/>
      <c r="S2613" s="163"/>
      <c r="T2613" s="163"/>
    </row>
    <row r="2614" ht="18.75" hidden="1" customHeight="1">
      <c r="A2614" s="170">
        <v>45859.0</v>
      </c>
      <c r="B2614" s="171">
        <v>16540.0</v>
      </c>
      <c r="C2614" s="171" t="s">
        <v>22106</v>
      </c>
      <c r="D2614" s="171" t="s">
        <v>20659</v>
      </c>
      <c r="E2614" s="171">
        <v>8.0</v>
      </c>
      <c r="F2614" s="171" t="s">
        <v>21411</v>
      </c>
      <c r="G2614" s="171" t="s">
        <v>5794</v>
      </c>
      <c r="H2614" s="172" t="s">
        <v>20638</v>
      </c>
      <c r="I2614" s="173">
        <v>10740.0</v>
      </c>
      <c r="J2614" s="174">
        <v>10740.0</v>
      </c>
      <c r="K2614" s="179"/>
      <c r="L2614" s="178"/>
      <c r="M2614" s="177"/>
      <c r="N2614" s="177">
        <v>10740.0</v>
      </c>
      <c r="O2614" s="163"/>
      <c r="P2614" s="163"/>
      <c r="Q2614" s="163"/>
      <c r="R2614" s="163"/>
      <c r="S2614" s="163"/>
      <c r="T2614" s="163"/>
    </row>
    <row r="2615" ht="18.75" hidden="1" customHeight="1">
      <c r="A2615" s="170">
        <v>45859.0</v>
      </c>
      <c r="B2615" s="171">
        <v>16541.0</v>
      </c>
      <c r="C2615" s="171" t="s">
        <v>3272</v>
      </c>
      <c r="D2615" s="171" t="s">
        <v>20659</v>
      </c>
      <c r="E2615" s="171">
        <v>8.0</v>
      </c>
      <c r="F2615" s="171" t="s">
        <v>21551</v>
      </c>
      <c r="G2615" s="171" t="s">
        <v>5799</v>
      </c>
      <c r="H2615" s="172" t="s">
        <v>20635</v>
      </c>
      <c r="I2615" s="173">
        <v>9840.0</v>
      </c>
      <c r="J2615" s="174">
        <v>9840.0</v>
      </c>
      <c r="K2615" s="179">
        <v>9840.0</v>
      </c>
      <c r="L2615" s="178"/>
      <c r="M2615" s="177"/>
      <c r="N2615" s="178"/>
      <c r="O2615" s="163"/>
      <c r="P2615" s="163"/>
      <c r="Q2615" s="163"/>
      <c r="R2615" s="163"/>
      <c r="S2615" s="163"/>
      <c r="T2615" s="163"/>
    </row>
    <row r="2616" ht="18.75" hidden="1" customHeight="1">
      <c r="A2616" s="180">
        <v>45859.0</v>
      </c>
      <c r="B2616" s="171">
        <v>7861.0</v>
      </c>
      <c r="C2616" s="171" t="s">
        <v>6423</v>
      </c>
      <c r="D2616" s="171"/>
      <c r="E2616" s="171" t="s">
        <v>20634</v>
      </c>
      <c r="F2616" s="171"/>
      <c r="G2616" s="171" t="s">
        <v>22088</v>
      </c>
      <c r="H2616" s="172" t="s">
        <v>22088</v>
      </c>
      <c r="I2616" s="173">
        <v>3660.0</v>
      </c>
      <c r="J2616" s="174">
        <v>160.0</v>
      </c>
      <c r="K2616" s="179">
        <v>0.0</v>
      </c>
      <c r="L2616" s="178">
        <v>0.0</v>
      </c>
      <c r="M2616" s="177">
        <v>0.0</v>
      </c>
      <c r="N2616" s="178">
        <v>0.0</v>
      </c>
      <c r="O2616" s="163"/>
      <c r="P2616" s="164"/>
      <c r="Q2616" s="163"/>
      <c r="R2616" s="163"/>
      <c r="S2616" s="163"/>
      <c r="T2616" s="163"/>
    </row>
    <row r="2617" ht="18.75" hidden="1" customHeight="1">
      <c r="A2617" s="180">
        <v>45859.0</v>
      </c>
      <c r="B2617" s="171">
        <v>7862.0</v>
      </c>
      <c r="C2617" s="171" t="s">
        <v>6423</v>
      </c>
      <c r="D2617" s="171"/>
      <c r="E2617" s="171" t="s">
        <v>20634</v>
      </c>
      <c r="F2617" s="171"/>
      <c r="G2617" s="171" t="s">
        <v>22088</v>
      </c>
      <c r="H2617" s="172" t="s">
        <v>22088</v>
      </c>
      <c r="I2617" s="173">
        <v>3560.0</v>
      </c>
      <c r="J2617" s="174">
        <v>320.0</v>
      </c>
      <c r="K2617" s="179">
        <v>0.0</v>
      </c>
      <c r="L2617" s="178">
        <v>0.0</v>
      </c>
      <c r="M2617" s="177">
        <v>0.0</v>
      </c>
      <c r="N2617" s="178">
        <v>0.0</v>
      </c>
      <c r="O2617" s="163"/>
      <c r="P2617" s="164"/>
      <c r="Q2617" s="163"/>
      <c r="R2617" s="163"/>
      <c r="S2617" s="163"/>
      <c r="T2617" s="163"/>
    </row>
    <row r="2618" ht="18.75" hidden="1" customHeight="1">
      <c r="A2618" s="180">
        <v>45859.0</v>
      </c>
      <c r="B2618" s="171">
        <v>7863.0</v>
      </c>
      <c r="C2618" s="171" t="s">
        <v>6423</v>
      </c>
      <c r="D2618" s="171"/>
      <c r="E2618" s="171" t="s">
        <v>20634</v>
      </c>
      <c r="F2618" s="171"/>
      <c r="G2618" s="171" t="s">
        <v>22088</v>
      </c>
      <c r="H2618" s="172" t="s">
        <v>22088</v>
      </c>
      <c r="I2618" s="173">
        <v>3720.0</v>
      </c>
      <c r="J2618" s="174">
        <v>1160.0</v>
      </c>
      <c r="K2618" s="179">
        <v>0.0</v>
      </c>
      <c r="L2618" s="178">
        <v>0.0</v>
      </c>
      <c r="M2618" s="177">
        <v>0.0</v>
      </c>
      <c r="N2618" s="178">
        <v>0.0</v>
      </c>
      <c r="O2618" s="163"/>
      <c r="P2618" s="164"/>
      <c r="Q2618" s="163"/>
      <c r="R2618" s="163"/>
      <c r="S2618" s="163"/>
      <c r="T2618" s="163"/>
    </row>
    <row r="2619" ht="18.75" hidden="1" customHeight="1">
      <c r="A2619" s="182">
        <v>45859.02900556713</v>
      </c>
      <c r="B2619" s="171">
        <v>7744.0</v>
      </c>
      <c r="C2619" s="171" t="s">
        <v>5319</v>
      </c>
      <c r="D2619" s="171"/>
      <c r="E2619" s="171" t="s">
        <v>20634</v>
      </c>
      <c r="F2619" s="171"/>
      <c r="G2619" s="171" t="s">
        <v>20901</v>
      </c>
      <c r="H2619" s="172" t="s">
        <v>20901</v>
      </c>
      <c r="I2619" s="173">
        <v>3500.0</v>
      </c>
      <c r="J2619" s="174">
        <v>740.0</v>
      </c>
      <c r="K2619" s="179">
        <v>0.0</v>
      </c>
      <c r="L2619" s="178">
        <v>740.0</v>
      </c>
      <c r="M2619" s="177">
        <v>0.0</v>
      </c>
      <c r="N2619" s="178">
        <v>0.0</v>
      </c>
      <c r="O2619" s="163"/>
      <c r="P2619" s="163"/>
      <c r="Q2619" s="163"/>
      <c r="R2619" s="163"/>
      <c r="S2619" s="163"/>
      <c r="T2619" s="163"/>
    </row>
    <row r="2620" ht="18.75" hidden="1" customHeight="1">
      <c r="A2620" s="170">
        <v>45860.0</v>
      </c>
      <c r="B2620" s="171">
        <v>16542.0</v>
      </c>
      <c r="C2620" s="171" t="s">
        <v>21892</v>
      </c>
      <c r="D2620" s="171" t="s">
        <v>20687</v>
      </c>
      <c r="E2620" s="171">
        <v>8.0</v>
      </c>
      <c r="F2620" s="171" t="s">
        <v>21803</v>
      </c>
      <c r="G2620" s="171" t="s">
        <v>8165</v>
      </c>
      <c r="H2620" s="172" t="s">
        <v>20635</v>
      </c>
      <c r="I2620" s="173">
        <v>13200.0</v>
      </c>
      <c r="J2620" s="174">
        <v>3180.0</v>
      </c>
      <c r="K2620" s="179">
        <v>3180.0</v>
      </c>
      <c r="L2620" s="178"/>
      <c r="M2620" s="177"/>
      <c r="N2620" s="178"/>
      <c r="O2620" s="163"/>
      <c r="P2620" s="163"/>
      <c r="Q2620" s="163"/>
      <c r="R2620" s="163"/>
      <c r="S2620" s="163"/>
      <c r="T2620" s="163"/>
    </row>
    <row r="2621" ht="18.75" hidden="1" customHeight="1">
      <c r="A2621" s="180">
        <v>45860.0</v>
      </c>
      <c r="B2621" s="171">
        <v>7761.0</v>
      </c>
      <c r="C2621" s="171" t="s">
        <v>744</v>
      </c>
      <c r="D2621" s="171"/>
      <c r="E2621" s="171" t="s">
        <v>20634</v>
      </c>
      <c r="F2621" s="171"/>
      <c r="G2621" s="171"/>
      <c r="H2621" s="172"/>
      <c r="I2621" s="173">
        <v>2760.0</v>
      </c>
      <c r="J2621" s="174">
        <v>220.0</v>
      </c>
      <c r="K2621" s="179">
        <v>220.0</v>
      </c>
      <c r="L2621" s="178">
        <v>0.0</v>
      </c>
      <c r="M2621" s="177">
        <v>0.0</v>
      </c>
      <c r="N2621" s="178">
        <v>0.0</v>
      </c>
      <c r="O2621" s="163"/>
      <c r="P2621" s="163"/>
      <c r="Q2621" s="163"/>
      <c r="R2621" s="163"/>
      <c r="S2621" s="163"/>
      <c r="T2621" s="163"/>
    </row>
    <row r="2622" ht="18.75" hidden="1" customHeight="1">
      <c r="A2622" s="170">
        <v>45860.0</v>
      </c>
      <c r="B2622" s="171">
        <v>16543.0</v>
      </c>
      <c r="C2622" s="171" t="s">
        <v>3015</v>
      </c>
      <c r="D2622" s="171" t="s">
        <v>20659</v>
      </c>
      <c r="E2622" s="171">
        <v>8.0</v>
      </c>
      <c r="F2622" s="171" t="s">
        <v>21387</v>
      </c>
      <c r="G2622" s="171" t="s">
        <v>5806</v>
      </c>
      <c r="H2622" s="172" t="s">
        <v>20635</v>
      </c>
      <c r="I2622" s="173">
        <v>12180.0</v>
      </c>
      <c r="J2622" s="174">
        <v>12180.0</v>
      </c>
      <c r="K2622" s="179">
        <v>12180.0</v>
      </c>
      <c r="L2622" s="178"/>
      <c r="M2622" s="177"/>
      <c r="N2622" s="178"/>
      <c r="O2622" s="163"/>
      <c r="P2622" s="163"/>
      <c r="Q2622" s="163"/>
      <c r="R2622" s="163"/>
      <c r="S2622" s="163"/>
      <c r="T2622" s="163"/>
    </row>
    <row r="2623" ht="18.75" hidden="1" customHeight="1">
      <c r="A2623" s="170">
        <v>45860.0</v>
      </c>
      <c r="B2623" s="171">
        <v>16544.0</v>
      </c>
      <c r="C2623" s="171" t="s">
        <v>21936</v>
      </c>
      <c r="D2623" s="171" t="s">
        <v>20659</v>
      </c>
      <c r="E2623" s="171">
        <v>4.0</v>
      </c>
      <c r="F2623" s="171" t="s">
        <v>21224</v>
      </c>
      <c r="G2623" s="171" t="s">
        <v>5818</v>
      </c>
      <c r="H2623" s="172" t="s">
        <v>20635</v>
      </c>
      <c r="I2623" s="173">
        <v>9940.0</v>
      </c>
      <c r="J2623" s="174">
        <v>9940.0</v>
      </c>
      <c r="K2623" s="179">
        <v>9940.0</v>
      </c>
      <c r="L2623" s="178"/>
      <c r="M2623" s="177"/>
      <c r="N2623" s="178"/>
      <c r="O2623" s="163"/>
      <c r="P2623" s="163"/>
      <c r="Q2623" s="163"/>
      <c r="R2623" s="163"/>
      <c r="S2623" s="163"/>
      <c r="T2623" s="163"/>
    </row>
    <row r="2624" ht="18.75" hidden="1" customHeight="1">
      <c r="A2624" s="180">
        <v>45860.0</v>
      </c>
      <c r="B2624" s="171">
        <v>7762.0</v>
      </c>
      <c r="C2624" s="171" t="s">
        <v>5683</v>
      </c>
      <c r="D2624" s="171"/>
      <c r="E2624" s="171" t="s">
        <v>20634</v>
      </c>
      <c r="F2624" s="171"/>
      <c r="G2624" s="171" t="s">
        <v>22107</v>
      </c>
      <c r="H2624" s="172" t="s">
        <v>22107</v>
      </c>
      <c r="I2624" s="173">
        <v>12400.0</v>
      </c>
      <c r="J2624" s="174">
        <v>2140.0</v>
      </c>
      <c r="K2624" s="179">
        <v>0.0</v>
      </c>
      <c r="L2624" s="178">
        <v>0.0</v>
      </c>
      <c r="M2624" s="177">
        <v>0.0</v>
      </c>
      <c r="N2624" s="178">
        <v>0.0</v>
      </c>
      <c r="O2624" s="163"/>
      <c r="P2624" s="163"/>
      <c r="Q2624" s="163"/>
      <c r="R2624" s="163"/>
      <c r="S2624" s="163"/>
      <c r="T2624" s="163"/>
    </row>
    <row r="2625" ht="18.75" hidden="1" customHeight="1">
      <c r="A2625" s="180">
        <v>45860.0</v>
      </c>
      <c r="B2625" s="171">
        <v>7763.0</v>
      </c>
      <c r="C2625" s="171" t="s">
        <v>4017</v>
      </c>
      <c r="D2625" s="171"/>
      <c r="E2625" s="171" t="s">
        <v>20634</v>
      </c>
      <c r="F2625" s="171"/>
      <c r="G2625" s="171" t="s">
        <v>4500</v>
      </c>
      <c r="H2625" s="172" t="s">
        <v>4500</v>
      </c>
      <c r="I2625" s="173">
        <v>3680.0</v>
      </c>
      <c r="J2625" s="174">
        <v>940.0</v>
      </c>
      <c r="K2625" s="179">
        <v>940.0</v>
      </c>
      <c r="L2625" s="178">
        <v>0.0</v>
      </c>
      <c r="M2625" s="177">
        <v>0.0</v>
      </c>
      <c r="N2625" s="178">
        <v>0.0</v>
      </c>
      <c r="O2625" s="163"/>
      <c r="P2625" s="163"/>
      <c r="Q2625" s="163"/>
      <c r="R2625" s="163"/>
      <c r="S2625" s="163"/>
      <c r="T2625" s="163"/>
    </row>
    <row r="2626" ht="18.75" hidden="1" customHeight="1">
      <c r="A2626" s="180">
        <v>45860.0</v>
      </c>
      <c r="B2626" s="171">
        <v>7764.0</v>
      </c>
      <c r="C2626" s="171" t="s">
        <v>5683</v>
      </c>
      <c r="D2626" s="171"/>
      <c r="E2626" s="171" t="s">
        <v>20634</v>
      </c>
      <c r="F2626" s="171"/>
      <c r="G2626" s="171" t="s">
        <v>22108</v>
      </c>
      <c r="H2626" s="172" t="s">
        <v>22108</v>
      </c>
      <c r="I2626" s="173">
        <v>11660.0</v>
      </c>
      <c r="J2626" s="174">
        <v>1060.0</v>
      </c>
      <c r="K2626" s="179">
        <v>1060.0</v>
      </c>
      <c r="L2626" s="178">
        <v>0.0</v>
      </c>
      <c r="M2626" s="177">
        <v>0.0</v>
      </c>
      <c r="N2626" s="178">
        <v>0.0</v>
      </c>
      <c r="O2626" s="163"/>
      <c r="P2626" s="163"/>
      <c r="Q2626" s="163"/>
      <c r="R2626" s="163"/>
      <c r="S2626" s="163"/>
      <c r="T2626" s="163"/>
    </row>
    <row r="2627" ht="18.75" hidden="1" customHeight="1">
      <c r="A2627" s="170">
        <v>45860.0</v>
      </c>
      <c r="B2627" s="171">
        <v>16545.0</v>
      </c>
      <c r="C2627" s="171" t="s">
        <v>22109</v>
      </c>
      <c r="D2627" s="171" t="s">
        <v>20659</v>
      </c>
      <c r="E2627" s="171">
        <v>14.0</v>
      </c>
      <c r="F2627" s="171" t="s">
        <v>21044</v>
      </c>
      <c r="G2627" s="171" t="s">
        <v>5837</v>
      </c>
      <c r="H2627" s="172" t="s">
        <v>20635</v>
      </c>
      <c r="I2627" s="173">
        <v>11300.0</v>
      </c>
      <c r="J2627" s="174">
        <v>11300.0</v>
      </c>
      <c r="K2627" s="179">
        <v>11300.0</v>
      </c>
      <c r="L2627" s="178"/>
      <c r="M2627" s="177"/>
      <c r="N2627" s="178"/>
      <c r="O2627" s="163"/>
      <c r="P2627" s="163"/>
      <c r="Q2627" s="163"/>
      <c r="R2627" s="163"/>
      <c r="S2627" s="163"/>
      <c r="T2627" s="163"/>
    </row>
    <row r="2628" ht="18.75" hidden="1" customHeight="1">
      <c r="A2628" s="170">
        <v>45860.0</v>
      </c>
      <c r="B2628" s="171">
        <v>16546.0</v>
      </c>
      <c r="C2628" s="171" t="s">
        <v>10694</v>
      </c>
      <c r="D2628" s="171" t="s">
        <v>20659</v>
      </c>
      <c r="E2628" s="171" t="s">
        <v>132</v>
      </c>
      <c r="F2628" s="171" t="s">
        <v>21443</v>
      </c>
      <c r="G2628" s="171" t="s">
        <v>12664</v>
      </c>
      <c r="H2628" s="172" t="s">
        <v>20635</v>
      </c>
      <c r="I2628" s="173">
        <v>10780.0</v>
      </c>
      <c r="J2628" s="174">
        <v>10780.0</v>
      </c>
      <c r="K2628" s="179">
        <v>10780.0</v>
      </c>
      <c r="L2628" s="178"/>
      <c r="M2628" s="177"/>
      <c r="N2628" s="178"/>
      <c r="O2628" s="163"/>
      <c r="P2628" s="163"/>
      <c r="Q2628" s="163"/>
      <c r="R2628" s="163"/>
      <c r="S2628" s="163"/>
      <c r="T2628" s="163"/>
    </row>
    <row r="2629" ht="18.75" hidden="1" customHeight="1">
      <c r="A2629" s="170">
        <v>45860.0</v>
      </c>
      <c r="B2629" s="171">
        <v>16547.0</v>
      </c>
      <c r="C2629" s="171" t="s">
        <v>19529</v>
      </c>
      <c r="D2629" s="171" t="s">
        <v>20687</v>
      </c>
      <c r="E2629" s="171">
        <v>8.0</v>
      </c>
      <c r="F2629" s="171" t="s">
        <v>20869</v>
      </c>
      <c r="G2629" s="171" t="s">
        <v>5850</v>
      </c>
      <c r="H2629" s="172" t="s">
        <v>20635</v>
      </c>
      <c r="I2629" s="173">
        <v>14440.0</v>
      </c>
      <c r="J2629" s="174">
        <v>14440.0</v>
      </c>
      <c r="K2629" s="179">
        <v>14440.0</v>
      </c>
      <c r="L2629" s="178"/>
      <c r="M2629" s="177"/>
      <c r="N2629" s="178"/>
      <c r="O2629" s="163"/>
      <c r="P2629" s="163"/>
      <c r="Q2629" s="163"/>
      <c r="R2629" s="163"/>
      <c r="S2629" s="163"/>
      <c r="T2629" s="163"/>
    </row>
    <row r="2630" ht="18.75" hidden="1" customHeight="1">
      <c r="A2630" s="170">
        <v>45860.0</v>
      </c>
      <c r="B2630" s="171">
        <v>16548.0</v>
      </c>
      <c r="C2630" s="171" t="s">
        <v>4035</v>
      </c>
      <c r="D2630" s="171" t="s">
        <v>20659</v>
      </c>
      <c r="E2630" s="171">
        <v>8.0</v>
      </c>
      <c r="F2630" s="171" t="s">
        <v>20743</v>
      </c>
      <c r="G2630" s="171" t="s">
        <v>5852</v>
      </c>
      <c r="H2630" s="172" t="s">
        <v>20638</v>
      </c>
      <c r="I2630" s="173">
        <v>17180.0</v>
      </c>
      <c r="J2630" s="174">
        <v>17180.0</v>
      </c>
      <c r="K2630" s="179"/>
      <c r="L2630" s="178"/>
      <c r="M2630" s="177"/>
      <c r="N2630" s="177">
        <v>17180.0</v>
      </c>
      <c r="O2630" s="163"/>
      <c r="P2630" s="163"/>
      <c r="Q2630" s="163"/>
      <c r="R2630" s="163"/>
      <c r="S2630" s="163"/>
      <c r="T2630" s="163"/>
    </row>
    <row r="2631" ht="18.75" hidden="1" customHeight="1">
      <c r="A2631" s="170">
        <v>45860.0</v>
      </c>
      <c r="B2631" s="171">
        <v>16549.0</v>
      </c>
      <c r="C2631" s="171" t="s">
        <v>20763</v>
      </c>
      <c r="D2631" s="171" t="s">
        <v>20673</v>
      </c>
      <c r="E2631" s="171">
        <v>8.0</v>
      </c>
      <c r="F2631" s="171" t="s">
        <v>20817</v>
      </c>
      <c r="G2631" s="171" t="s">
        <v>21852</v>
      </c>
      <c r="H2631" s="172" t="s">
        <v>20669</v>
      </c>
      <c r="I2631" s="173">
        <v>10660.0</v>
      </c>
      <c r="J2631" s="174">
        <v>820.0</v>
      </c>
      <c r="K2631" s="179"/>
      <c r="L2631" s="178">
        <v>820.0</v>
      </c>
      <c r="M2631" s="177"/>
      <c r="N2631" s="178"/>
      <c r="O2631" s="163"/>
      <c r="P2631" s="163"/>
      <c r="Q2631" s="163"/>
      <c r="R2631" s="163"/>
      <c r="S2631" s="163"/>
      <c r="T2631" s="163"/>
    </row>
    <row r="2632" ht="18.75" hidden="1" customHeight="1">
      <c r="A2632" s="170">
        <v>45860.0</v>
      </c>
      <c r="B2632" s="171">
        <v>16550.0</v>
      </c>
      <c r="C2632" s="171"/>
      <c r="D2632" s="171" t="s">
        <v>20673</v>
      </c>
      <c r="E2632" s="171">
        <v>12.0</v>
      </c>
      <c r="F2632" s="171" t="s">
        <v>20936</v>
      </c>
      <c r="G2632" s="171" t="s">
        <v>5828</v>
      </c>
      <c r="H2632" s="172" t="s">
        <v>20669</v>
      </c>
      <c r="I2632" s="173">
        <v>10320.0</v>
      </c>
      <c r="J2632" s="174">
        <v>460.0</v>
      </c>
      <c r="K2632" s="179"/>
      <c r="L2632" s="178">
        <v>460.0</v>
      </c>
      <c r="M2632" s="177"/>
      <c r="N2632" s="178"/>
      <c r="O2632" s="163"/>
      <c r="P2632" s="163"/>
      <c r="Q2632" s="163"/>
      <c r="R2632" s="163"/>
      <c r="S2632" s="163"/>
      <c r="T2632" s="163"/>
    </row>
    <row r="2633" ht="18.75" hidden="1" customHeight="1">
      <c r="A2633" s="180">
        <v>45860.0</v>
      </c>
      <c r="B2633" s="171">
        <v>7765.0</v>
      </c>
      <c r="C2633" s="171" t="s">
        <v>3445</v>
      </c>
      <c r="D2633" s="171"/>
      <c r="E2633" s="171" t="s">
        <v>20634</v>
      </c>
      <c r="F2633" s="171"/>
      <c r="G2633" s="171"/>
      <c r="H2633" s="172"/>
      <c r="I2633" s="173">
        <v>2480.0</v>
      </c>
      <c r="J2633" s="174">
        <v>460.0</v>
      </c>
      <c r="K2633" s="179">
        <v>460.0</v>
      </c>
      <c r="L2633" s="178">
        <v>0.0</v>
      </c>
      <c r="M2633" s="177">
        <v>0.0</v>
      </c>
      <c r="N2633" s="178">
        <v>0.0</v>
      </c>
      <c r="O2633" s="163"/>
      <c r="P2633" s="163"/>
      <c r="Q2633" s="163"/>
      <c r="R2633" s="163"/>
      <c r="S2633" s="163"/>
      <c r="T2633" s="163"/>
    </row>
    <row r="2634" ht="18.75" hidden="1" customHeight="1">
      <c r="A2634" s="180">
        <v>45860.0</v>
      </c>
      <c r="B2634" s="171">
        <v>7766.0</v>
      </c>
      <c r="C2634" s="171" t="s">
        <v>4112</v>
      </c>
      <c r="D2634" s="171"/>
      <c r="E2634" s="171" t="s">
        <v>20634</v>
      </c>
      <c r="F2634" s="171"/>
      <c r="G2634" s="171"/>
      <c r="H2634" s="172"/>
      <c r="I2634" s="173">
        <v>2900.0</v>
      </c>
      <c r="J2634" s="174">
        <v>400.0</v>
      </c>
      <c r="K2634" s="179">
        <v>320.0</v>
      </c>
      <c r="L2634" s="178">
        <v>80.0</v>
      </c>
      <c r="M2634" s="177">
        <v>0.0</v>
      </c>
      <c r="N2634" s="178">
        <v>0.0</v>
      </c>
      <c r="O2634" s="163"/>
      <c r="P2634" s="163"/>
      <c r="Q2634" s="163"/>
      <c r="R2634" s="163"/>
      <c r="S2634" s="163"/>
      <c r="T2634" s="163"/>
    </row>
    <row r="2635" ht="18.75" hidden="1" customHeight="1">
      <c r="A2635" s="180">
        <v>45860.0</v>
      </c>
      <c r="B2635" s="171">
        <v>7768.0</v>
      </c>
      <c r="C2635" s="171" t="s">
        <v>5722</v>
      </c>
      <c r="D2635" s="171"/>
      <c r="E2635" s="171" t="s">
        <v>20634</v>
      </c>
      <c r="F2635" s="171"/>
      <c r="G2635" s="171" t="s">
        <v>20933</v>
      </c>
      <c r="H2635" s="172" t="s">
        <v>20933</v>
      </c>
      <c r="I2635" s="173">
        <v>3320.0</v>
      </c>
      <c r="J2635" s="174">
        <v>460.0</v>
      </c>
      <c r="K2635" s="179">
        <v>0.0</v>
      </c>
      <c r="L2635" s="178">
        <v>460.0</v>
      </c>
      <c r="M2635" s="177">
        <v>0.0</v>
      </c>
      <c r="N2635" s="178">
        <v>0.0</v>
      </c>
      <c r="O2635" s="163"/>
      <c r="P2635" s="163"/>
      <c r="Q2635" s="163"/>
      <c r="R2635" s="163"/>
      <c r="S2635" s="163"/>
      <c r="T2635" s="163"/>
    </row>
    <row r="2636" ht="18.75" hidden="1" customHeight="1">
      <c r="A2636" s="180">
        <v>45860.0</v>
      </c>
      <c r="B2636" s="171">
        <v>7771.0</v>
      </c>
      <c r="C2636" s="171" t="s">
        <v>4017</v>
      </c>
      <c r="D2636" s="171"/>
      <c r="E2636" s="171" t="s">
        <v>20634</v>
      </c>
      <c r="F2636" s="171"/>
      <c r="G2636" s="171" t="s">
        <v>4500</v>
      </c>
      <c r="H2636" s="172" t="s">
        <v>4500</v>
      </c>
      <c r="I2636" s="173">
        <v>3640.0</v>
      </c>
      <c r="J2636" s="174">
        <v>260.0</v>
      </c>
      <c r="K2636" s="179">
        <v>0.0</v>
      </c>
      <c r="L2636" s="178">
        <v>0.0</v>
      </c>
      <c r="M2636" s="177">
        <v>260.0</v>
      </c>
      <c r="N2636" s="178">
        <v>0.0</v>
      </c>
      <c r="O2636" s="163"/>
      <c r="P2636" s="163"/>
      <c r="Q2636" s="163"/>
      <c r="R2636" s="163"/>
      <c r="S2636" s="163"/>
      <c r="T2636" s="163"/>
    </row>
    <row r="2637" ht="18.75" hidden="1" customHeight="1">
      <c r="A2637" s="170">
        <v>45860.0</v>
      </c>
      <c r="B2637" s="171">
        <v>16552.0</v>
      </c>
      <c r="C2637" s="171" t="s">
        <v>3980</v>
      </c>
      <c r="D2637" s="171" t="s">
        <v>20673</v>
      </c>
      <c r="E2637" s="171">
        <v>8.0</v>
      </c>
      <c r="F2637" s="171" t="s">
        <v>21876</v>
      </c>
      <c r="G2637" s="171" t="s">
        <v>5765</v>
      </c>
      <c r="H2637" s="172" t="s">
        <v>20635</v>
      </c>
      <c r="I2637" s="173">
        <v>11120.0</v>
      </c>
      <c r="J2637" s="174">
        <v>1280.0</v>
      </c>
      <c r="K2637" s="179">
        <v>1280.0</v>
      </c>
      <c r="L2637" s="178"/>
      <c r="M2637" s="177"/>
      <c r="N2637" s="178"/>
      <c r="O2637" s="163"/>
      <c r="P2637" s="163"/>
      <c r="Q2637" s="163"/>
      <c r="R2637" s="163"/>
      <c r="S2637" s="163"/>
      <c r="T2637" s="163"/>
    </row>
    <row r="2638" ht="18.75" hidden="1" customHeight="1">
      <c r="A2638" s="170">
        <v>45860.0</v>
      </c>
      <c r="B2638" s="171">
        <v>16553.0</v>
      </c>
      <c r="C2638" s="171" t="s">
        <v>483</v>
      </c>
      <c r="D2638" s="171" t="s">
        <v>20659</v>
      </c>
      <c r="E2638" s="171">
        <v>8.0</v>
      </c>
      <c r="F2638" s="171" t="s">
        <v>20956</v>
      </c>
      <c r="G2638" s="171" t="s">
        <v>4987</v>
      </c>
      <c r="H2638" s="172" t="s">
        <v>20635</v>
      </c>
      <c r="I2638" s="173">
        <v>11440.0</v>
      </c>
      <c r="J2638" s="174">
        <v>11440.0</v>
      </c>
      <c r="K2638" s="179">
        <v>11440.0</v>
      </c>
      <c r="L2638" s="178"/>
      <c r="M2638" s="177"/>
      <c r="N2638" s="178"/>
      <c r="O2638" s="163"/>
      <c r="P2638" s="163"/>
      <c r="Q2638" s="163"/>
      <c r="R2638" s="163"/>
      <c r="S2638" s="163"/>
      <c r="T2638" s="163"/>
    </row>
    <row r="2639" ht="18.75" hidden="1" customHeight="1">
      <c r="A2639" s="170">
        <v>45860.0</v>
      </c>
      <c r="B2639" s="171">
        <v>16554.0</v>
      </c>
      <c r="C2639" s="171" t="s">
        <v>4082</v>
      </c>
      <c r="D2639" s="171" t="s">
        <v>20687</v>
      </c>
      <c r="E2639" s="171">
        <v>14.0</v>
      </c>
      <c r="F2639" s="171" t="s">
        <v>20848</v>
      </c>
      <c r="G2639" s="171" t="s">
        <v>5876</v>
      </c>
      <c r="H2639" s="172" t="s">
        <v>20635</v>
      </c>
      <c r="I2639" s="173">
        <v>12140.0</v>
      </c>
      <c r="J2639" s="174">
        <v>2100.0</v>
      </c>
      <c r="K2639" s="179">
        <v>2100.0</v>
      </c>
      <c r="L2639" s="178"/>
      <c r="M2639" s="177"/>
      <c r="N2639" s="178"/>
      <c r="O2639" s="163"/>
      <c r="P2639" s="163"/>
      <c r="Q2639" s="163"/>
      <c r="R2639" s="163"/>
      <c r="S2639" s="163"/>
      <c r="T2639" s="163"/>
    </row>
    <row r="2640" ht="18.75" hidden="1" customHeight="1">
      <c r="A2640" s="180">
        <v>45860.0</v>
      </c>
      <c r="B2640" s="171">
        <v>7772.0</v>
      </c>
      <c r="C2640" s="171" t="s">
        <v>4035</v>
      </c>
      <c r="D2640" s="171"/>
      <c r="E2640" s="171" t="s">
        <v>20634</v>
      </c>
      <c r="F2640" s="171"/>
      <c r="G2640" s="171" t="s">
        <v>22110</v>
      </c>
      <c r="H2640" s="172" t="s">
        <v>22110</v>
      </c>
      <c r="I2640" s="173">
        <v>3740.0</v>
      </c>
      <c r="J2640" s="174">
        <v>1340.0</v>
      </c>
      <c r="K2640" s="179">
        <v>0.0</v>
      </c>
      <c r="L2640" s="178">
        <v>0.0</v>
      </c>
      <c r="M2640" s="177">
        <v>0.0</v>
      </c>
      <c r="N2640" s="178">
        <v>1340.0</v>
      </c>
      <c r="O2640" s="163"/>
      <c r="P2640" s="163"/>
      <c r="Q2640" s="163"/>
      <c r="R2640" s="163"/>
      <c r="S2640" s="163"/>
      <c r="T2640" s="163"/>
    </row>
    <row r="2641" ht="18.75" hidden="1" customHeight="1">
      <c r="A2641" s="180">
        <v>45860.0</v>
      </c>
      <c r="B2641" s="171">
        <v>7773.0</v>
      </c>
      <c r="C2641" s="171" t="s">
        <v>4474</v>
      </c>
      <c r="D2641" s="171"/>
      <c r="E2641" s="171" t="s">
        <v>20634</v>
      </c>
      <c r="F2641" s="171"/>
      <c r="G2641" s="171"/>
      <c r="H2641" s="172"/>
      <c r="I2641" s="173">
        <v>4260.0</v>
      </c>
      <c r="J2641" s="174">
        <v>1760.0</v>
      </c>
      <c r="K2641" s="179">
        <v>0.0</v>
      </c>
      <c r="L2641" s="178">
        <v>0.0</v>
      </c>
      <c r="M2641" s="177">
        <v>880.0</v>
      </c>
      <c r="N2641" s="178">
        <v>880.0</v>
      </c>
      <c r="O2641" s="163"/>
      <c r="P2641" s="163"/>
      <c r="Q2641" s="163"/>
      <c r="R2641" s="163"/>
      <c r="S2641" s="163"/>
      <c r="T2641" s="163"/>
    </row>
    <row r="2642" ht="18.75" hidden="1" customHeight="1">
      <c r="A2642" s="180">
        <v>45860.0</v>
      </c>
      <c r="B2642" s="171">
        <v>7774.0</v>
      </c>
      <c r="C2642" s="171" t="s">
        <v>4031</v>
      </c>
      <c r="D2642" s="171"/>
      <c r="E2642" s="171" t="s">
        <v>20634</v>
      </c>
      <c r="F2642" s="171"/>
      <c r="G2642" s="171" t="s">
        <v>20697</v>
      </c>
      <c r="H2642" s="172" t="s">
        <v>20697</v>
      </c>
      <c r="I2642" s="173">
        <v>2740.0</v>
      </c>
      <c r="J2642" s="174">
        <v>120.0</v>
      </c>
      <c r="K2642" s="179">
        <v>120.0</v>
      </c>
      <c r="L2642" s="178">
        <v>0.0</v>
      </c>
      <c r="M2642" s="177">
        <v>0.0</v>
      </c>
      <c r="N2642" s="178">
        <v>0.0</v>
      </c>
      <c r="O2642" s="163"/>
      <c r="P2642" s="163"/>
      <c r="Q2642" s="163"/>
      <c r="R2642" s="163"/>
      <c r="S2642" s="163"/>
      <c r="T2642" s="163"/>
    </row>
    <row r="2643" ht="18.75" hidden="1" customHeight="1">
      <c r="A2643" s="180">
        <v>45860.0</v>
      </c>
      <c r="B2643" s="171">
        <v>7775.0</v>
      </c>
      <c r="C2643" s="171" t="s">
        <v>5683</v>
      </c>
      <c r="D2643" s="171"/>
      <c r="E2643" s="171" t="s">
        <v>20634</v>
      </c>
      <c r="F2643" s="171"/>
      <c r="G2643" s="171" t="s">
        <v>22111</v>
      </c>
      <c r="H2643" s="172" t="s">
        <v>22111</v>
      </c>
      <c r="I2643" s="173">
        <v>12100.0</v>
      </c>
      <c r="J2643" s="174">
        <v>1600.0</v>
      </c>
      <c r="K2643" s="179">
        <v>0.0</v>
      </c>
      <c r="L2643" s="178">
        <v>0.0</v>
      </c>
      <c r="M2643" s="177">
        <v>0.0</v>
      </c>
      <c r="N2643" s="178">
        <v>0.0</v>
      </c>
      <c r="O2643" s="163"/>
      <c r="P2643" s="163"/>
      <c r="Q2643" s="163"/>
      <c r="R2643" s="163"/>
      <c r="S2643" s="163"/>
      <c r="T2643" s="163"/>
    </row>
    <row r="2644" ht="18.75" hidden="1" customHeight="1">
      <c r="A2644" s="170">
        <v>45860.0</v>
      </c>
      <c r="B2644" s="171">
        <v>16555.0</v>
      </c>
      <c r="C2644" s="171" t="s">
        <v>21028</v>
      </c>
      <c r="D2644" s="171" t="s">
        <v>20659</v>
      </c>
      <c r="E2644" s="171">
        <v>12.0</v>
      </c>
      <c r="F2644" s="171" t="s">
        <v>21526</v>
      </c>
      <c r="G2644" s="171" t="s">
        <v>5892</v>
      </c>
      <c r="H2644" s="172" t="s">
        <v>20635</v>
      </c>
      <c r="I2644" s="173">
        <v>12240.0</v>
      </c>
      <c r="J2644" s="174">
        <v>12240.0</v>
      </c>
      <c r="K2644" s="179">
        <v>12240.0</v>
      </c>
      <c r="L2644" s="178"/>
      <c r="M2644" s="177"/>
      <c r="N2644" s="178"/>
      <c r="O2644" s="163"/>
      <c r="P2644" s="163"/>
      <c r="Q2644" s="163"/>
      <c r="R2644" s="163"/>
      <c r="S2644" s="163"/>
      <c r="T2644" s="163"/>
    </row>
    <row r="2645" ht="18.75" hidden="1" customHeight="1">
      <c r="A2645" s="170">
        <v>45860.0</v>
      </c>
      <c r="B2645" s="171">
        <v>16556.0</v>
      </c>
      <c r="C2645" s="171" t="s">
        <v>3356</v>
      </c>
      <c r="D2645" s="171" t="s">
        <v>20687</v>
      </c>
      <c r="E2645" s="171">
        <v>8.0</v>
      </c>
      <c r="F2645" s="171" t="s">
        <v>20692</v>
      </c>
      <c r="G2645" s="171" t="s">
        <v>4167</v>
      </c>
      <c r="H2645" s="172" t="s">
        <v>20635</v>
      </c>
      <c r="I2645" s="173">
        <v>10780.0</v>
      </c>
      <c r="J2645" s="174">
        <v>760.0</v>
      </c>
      <c r="K2645" s="179">
        <v>760.0</v>
      </c>
      <c r="L2645" s="178"/>
      <c r="M2645" s="177"/>
      <c r="N2645" s="178"/>
      <c r="O2645" s="163"/>
      <c r="P2645" s="163"/>
      <c r="Q2645" s="163"/>
      <c r="R2645" s="163"/>
      <c r="S2645" s="163"/>
      <c r="T2645" s="163"/>
    </row>
    <row r="2646" ht="18.75" hidden="1" customHeight="1">
      <c r="A2646" s="170">
        <v>45860.0</v>
      </c>
      <c r="B2646" s="171">
        <v>16557.0</v>
      </c>
      <c r="C2646" s="171" t="s">
        <v>15529</v>
      </c>
      <c r="D2646" s="171" t="s">
        <v>20687</v>
      </c>
      <c r="E2646" s="171">
        <v>8.0</v>
      </c>
      <c r="F2646" s="171" t="s">
        <v>20700</v>
      </c>
      <c r="G2646" s="171" t="s">
        <v>5902</v>
      </c>
      <c r="H2646" s="172" t="s">
        <v>20635</v>
      </c>
      <c r="I2646" s="173">
        <v>11160.0</v>
      </c>
      <c r="J2646" s="174">
        <v>1140.0</v>
      </c>
      <c r="K2646" s="179">
        <v>1140.0</v>
      </c>
      <c r="L2646" s="178"/>
      <c r="M2646" s="177"/>
      <c r="N2646" s="178"/>
      <c r="O2646" s="163"/>
      <c r="P2646" s="163"/>
      <c r="Q2646" s="163"/>
      <c r="R2646" s="163"/>
      <c r="S2646" s="163"/>
      <c r="T2646" s="163"/>
    </row>
    <row r="2647" ht="18.75" hidden="1" customHeight="1">
      <c r="A2647" s="170">
        <v>45860.0</v>
      </c>
      <c r="B2647" s="171">
        <v>16558.0</v>
      </c>
      <c r="C2647" s="171" t="s">
        <v>3013</v>
      </c>
      <c r="D2647" s="171" t="s">
        <v>20673</v>
      </c>
      <c r="E2647" s="171" t="s">
        <v>132</v>
      </c>
      <c r="F2647" s="171" t="s">
        <v>22112</v>
      </c>
      <c r="G2647" s="171" t="s">
        <v>5896</v>
      </c>
      <c r="H2647" s="172" t="s">
        <v>20635</v>
      </c>
      <c r="I2647" s="173">
        <v>12540.0</v>
      </c>
      <c r="J2647" s="174">
        <v>2380.0</v>
      </c>
      <c r="K2647" s="179">
        <v>2380.0</v>
      </c>
      <c r="L2647" s="178"/>
      <c r="M2647" s="177"/>
      <c r="N2647" s="178"/>
      <c r="O2647" s="163"/>
      <c r="P2647" s="163"/>
      <c r="Q2647" s="163"/>
      <c r="R2647" s="163"/>
      <c r="S2647" s="163"/>
      <c r="T2647" s="163"/>
    </row>
    <row r="2648" ht="18.75" hidden="1" customHeight="1">
      <c r="A2648" s="180">
        <v>45860.0</v>
      </c>
      <c r="B2648" s="171">
        <v>7776.0</v>
      </c>
      <c r="C2648" s="171" t="s">
        <v>4800</v>
      </c>
      <c r="D2648" s="171"/>
      <c r="E2648" s="171" t="s">
        <v>20634</v>
      </c>
      <c r="F2648" s="171"/>
      <c r="G2648" s="171"/>
      <c r="H2648" s="172"/>
      <c r="I2648" s="173">
        <v>2660.0</v>
      </c>
      <c r="J2648" s="174">
        <v>420.0</v>
      </c>
      <c r="K2648" s="179">
        <v>420.0</v>
      </c>
      <c r="L2648" s="178">
        <v>0.0</v>
      </c>
      <c r="M2648" s="177">
        <v>0.0</v>
      </c>
      <c r="N2648" s="178">
        <v>0.0</v>
      </c>
      <c r="O2648" s="163"/>
      <c r="P2648" s="163"/>
      <c r="Q2648" s="163"/>
      <c r="R2648" s="163"/>
      <c r="S2648" s="163"/>
      <c r="T2648" s="163"/>
    </row>
    <row r="2649" ht="18.75" hidden="1" customHeight="1">
      <c r="A2649" s="180">
        <v>45860.0</v>
      </c>
      <c r="B2649" s="171">
        <v>7877.0</v>
      </c>
      <c r="C2649" s="171" t="s">
        <v>6423</v>
      </c>
      <c r="D2649" s="171"/>
      <c r="E2649" s="171" t="s">
        <v>20634</v>
      </c>
      <c r="F2649" s="171"/>
      <c r="G2649" s="171" t="s">
        <v>22088</v>
      </c>
      <c r="H2649" s="172" t="s">
        <v>22088</v>
      </c>
      <c r="I2649" s="173">
        <v>3500.0</v>
      </c>
      <c r="J2649" s="174">
        <v>180.0</v>
      </c>
      <c r="K2649" s="179">
        <v>0.0</v>
      </c>
      <c r="L2649" s="178">
        <v>0.0</v>
      </c>
      <c r="M2649" s="177">
        <v>0.0</v>
      </c>
      <c r="N2649" s="178">
        <v>0.0</v>
      </c>
      <c r="O2649" s="163"/>
      <c r="P2649" s="164"/>
      <c r="Q2649" s="163"/>
      <c r="R2649" s="163"/>
      <c r="S2649" s="163"/>
      <c r="T2649" s="163"/>
    </row>
    <row r="2650" ht="18.75" hidden="1" customHeight="1">
      <c r="A2650" s="182">
        <v>45860.02899960648</v>
      </c>
      <c r="B2650" s="171">
        <v>7760.0</v>
      </c>
      <c r="C2650" s="171" t="s">
        <v>5683</v>
      </c>
      <c r="D2650" s="171"/>
      <c r="E2650" s="171" t="s">
        <v>20634</v>
      </c>
      <c r="F2650" s="171"/>
      <c r="G2650" s="171" t="s">
        <v>22113</v>
      </c>
      <c r="H2650" s="172" t="s">
        <v>22113</v>
      </c>
      <c r="I2650" s="173">
        <v>23660.0</v>
      </c>
      <c r="J2650" s="174">
        <v>5860.0</v>
      </c>
      <c r="K2650" s="179">
        <v>0.0</v>
      </c>
      <c r="L2650" s="178">
        <v>0.0</v>
      </c>
      <c r="M2650" s="177">
        <v>0.0</v>
      </c>
      <c r="N2650" s="178">
        <v>0.0</v>
      </c>
      <c r="O2650" s="163"/>
      <c r="P2650" s="163"/>
      <c r="Q2650" s="163"/>
      <c r="R2650" s="163"/>
      <c r="S2650" s="163"/>
      <c r="T2650" s="163"/>
    </row>
    <row r="2651" ht="18.75" hidden="1" customHeight="1">
      <c r="A2651" s="180">
        <v>45861.0</v>
      </c>
      <c r="B2651" s="171">
        <v>7778.0</v>
      </c>
      <c r="C2651" s="171" t="s">
        <v>4740</v>
      </c>
      <c r="D2651" s="171"/>
      <c r="E2651" s="171" t="s">
        <v>20634</v>
      </c>
      <c r="F2651" s="171"/>
      <c r="G2651" s="171"/>
      <c r="H2651" s="172"/>
      <c r="I2651" s="173">
        <v>2960.0</v>
      </c>
      <c r="J2651" s="174">
        <v>440.0</v>
      </c>
      <c r="K2651" s="179">
        <v>0.0</v>
      </c>
      <c r="L2651" s="178">
        <v>0.0</v>
      </c>
      <c r="M2651" s="177">
        <v>440.0</v>
      </c>
      <c r="N2651" s="178">
        <v>0.0</v>
      </c>
      <c r="O2651" s="163"/>
      <c r="P2651" s="163"/>
      <c r="Q2651" s="163"/>
      <c r="R2651" s="163"/>
      <c r="S2651" s="163"/>
      <c r="T2651" s="163"/>
    </row>
    <row r="2652" ht="18.75" hidden="1" customHeight="1">
      <c r="A2652" s="180">
        <v>45861.0</v>
      </c>
      <c r="B2652" s="171">
        <v>7779.0</v>
      </c>
      <c r="C2652" s="171" t="s">
        <v>4017</v>
      </c>
      <c r="D2652" s="171"/>
      <c r="E2652" s="171" t="s">
        <v>20634</v>
      </c>
      <c r="F2652" s="171"/>
      <c r="G2652" s="171" t="s">
        <v>4500</v>
      </c>
      <c r="H2652" s="172" t="s">
        <v>4500</v>
      </c>
      <c r="I2652" s="173">
        <v>3960.0</v>
      </c>
      <c r="J2652" s="174">
        <v>1040.0</v>
      </c>
      <c r="K2652" s="179">
        <v>1040.0</v>
      </c>
      <c r="L2652" s="178">
        <v>0.0</v>
      </c>
      <c r="M2652" s="177">
        <v>0.0</v>
      </c>
      <c r="N2652" s="178">
        <v>0.0</v>
      </c>
      <c r="O2652" s="163"/>
      <c r="P2652" s="163"/>
      <c r="Q2652" s="163"/>
      <c r="R2652" s="163"/>
      <c r="S2652" s="163"/>
      <c r="T2652" s="163"/>
    </row>
    <row r="2653" ht="18.75" hidden="1" customHeight="1">
      <c r="A2653" s="170">
        <v>45861.0</v>
      </c>
      <c r="B2653" s="171">
        <v>16559.0</v>
      </c>
      <c r="C2653" s="171" t="s">
        <v>18536</v>
      </c>
      <c r="D2653" s="171" t="s">
        <v>20659</v>
      </c>
      <c r="E2653" s="171">
        <v>8.0</v>
      </c>
      <c r="F2653" s="171" t="s">
        <v>21803</v>
      </c>
      <c r="G2653" s="171" t="s">
        <v>4320</v>
      </c>
      <c r="H2653" s="172" t="s">
        <v>20635</v>
      </c>
      <c r="I2653" s="173">
        <v>11020.0</v>
      </c>
      <c r="J2653" s="174">
        <v>11020.0</v>
      </c>
      <c r="K2653" s="179">
        <v>11020.0</v>
      </c>
      <c r="L2653" s="178"/>
      <c r="M2653" s="177"/>
      <c r="N2653" s="178"/>
      <c r="O2653" s="163"/>
      <c r="P2653" s="163"/>
      <c r="Q2653" s="163"/>
      <c r="R2653" s="163"/>
      <c r="S2653" s="163"/>
      <c r="T2653" s="163"/>
    </row>
    <row r="2654" ht="18.75" hidden="1" customHeight="1">
      <c r="A2654" s="170">
        <v>45861.0</v>
      </c>
      <c r="B2654" s="171">
        <v>16560.0</v>
      </c>
      <c r="C2654" s="171" t="s">
        <v>22104</v>
      </c>
      <c r="D2654" s="171" t="s">
        <v>20673</v>
      </c>
      <c r="E2654" s="171">
        <v>8.0</v>
      </c>
      <c r="F2654" s="171" t="s">
        <v>21137</v>
      </c>
      <c r="G2654" s="171" t="s">
        <v>5757</v>
      </c>
      <c r="H2654" s="172" t="s">
        <v>20635</v>
      </c>
      <c r="I2654" s="173">
        <v>11480.0</v>
      </c>
      <c r="J2654" s="174">
        <v>1640.0</v>
      </c>
      <c r="K2654" s="179">
        <v>1640.0</v>
      </c>
      <c r="L2654" s="178"/>
      <c r="M2654" s="177"/>
      <c r="N2654" s="178"/>
      <c r="O2654" s="163"/>
      <c r="P2654" s="163"/>
      <c r="Q2654" s="163"/>
      <c r="R2654" s="163"/>
      <c r="S2654" s="163"/>
      <c r="T2654" s="163"/>
    </row>
    <row r="2655" ht="18.75" hidden="1" customHeight="1">
      <c r="A2655" s="170">
        <v>45861.0</v>
      </c>
      <c r="B2655" s="171">
        <v>16561.0</v>
      </c>
      <c r="C2655" s="171" t="s">
        <v>18536</v>
      </c>
      <c r="D2655" s="171" t="s">
        <v>20659</v>
      </c>
      <c r="E2655" s="171">
        <v>8.0</v>
      </c>
      <c r="F2655" s="171" t="s">
        <v>21060</v>
      </c>
      <c r="G2655" s="171" t="s">
        <v>4049</v>
      </c>
      <c r="H2655" s="172" t="s">
        <v>20635</v>
      </c>
      <c r="I2655" s="173">
        <v>10040.0</v>
      </c>
      <c r="J2655" s="174">
        <v>10040.0</v>
      </c>
      <c r="K2655" s="179">
        <v>10040.0</v>
      </c>
      <c r="L2655" s="178"/>
      <c r="M2655" s="177"/>
      <c r="N2655" s="178"/>
      <c r="O2655" s="163"/>
      <c r="P2655" s="163"/>
      <c r="Q2655" s="163"/>
      <c r="R2655" s="163"/>
      <c r="S2655" s="163"/>
      <c r="T2655" s="163"/>
    </row>
    <row r="2656" ht="18.75" hidden="1" customHeight="1">
      <c r="A2656" s="180">
        <v>45861.0</v>
      </c>
      <c r="B2656" s="171">
        <v>7780.0</v>
      </c>
      <c r="C2656" s="171" t="s">
        <v>4111</v>
      </c>
      <c r="D2656" s="171"/>
      <c r="E2656" s="171" t="s">
        <v>20634</v>
      </c>
      <c r="F2656" s="171"/>
      <c r="G2656" s="171"/>
      <c r="H2656" s="172"/>
      <c r="I2656" s="173">
        <v>4020.0</v>
      </c>
      <c r="J2656" s="174">
        <v>1400.0</v>
      </c>
      <c r="K2656" s="179">
        <v>1400.0</v>
      </c>
      <c r="L2656" s="178">
        <v>0.0</v>
      </c>
      <c r="M2656" s="177">
        <v>0.0</v>
      </c>
      <c r="N2656" s="178">
        <v>0.0</v>
      </c>
      <c r="O2656" s="163"/>
      <c r="P2656" s="163"/>
      <c r="Q2656" s="163"/>
      <c r="R2656" s="163"/>
      <c r="S2656" s="163"/>
      <c r="T2656" s="163"/>
    </row>
    <row r="2657" ht="18.75" hidden="1" customHeight="1">
      <c r="A2657" s="170">
        <v>45861.0</v>
      </c>
      <c r="B2657" s="171">
        <v>16562.0</v>
      </c>
      <c r="C2657" s="171" t="s">
        <v>20763</v>
      </c>
      <c r="D2657" s="171" t="s">
        <v>20687</v>
      </c>
      <c r="E2657" s="171">
        <v>14.0</v>
      </c>
      <c r="F2657" s="171" t="s">
        <v>20778</v>
      </c>
      <c r="G2657" s="171" t="s">
        <v>5293</v>
      </c>
      <c r="H2657" s="172" t="s">
        <v>20635</v>
      </c>
      <c r="I2657" s="173">
        <v>12460.0</v>
      </c>
      <c r="J2657" s="174">
        <v>2420.0</v>
      </c>
      <c r="K2657" s="179">
        <v>2420.0</v>
      </c>
      <c r="L2657" s="178"/>
      <c r="M2657" s="177"/>
      <c r="N2657" s="178"/>
      <c r="O2657" s="163"/>
      <c r="P2657" s="163"/>
      <c r="Q2657" s="163"/>
      <c r="R2657" s="163"/>
      <c r="S2657" s="163"/>
      <c r="T2657" s="163"/>
    </row>
    <row r="2658" ht="18.75" hidden="1" customHeight="1">
      <c r="A2658" s="170">
        <v>45861.0</v>
      </c>
      <c r="B2658" s="171">
        <v>16563.0</v>
      </c>
      <c r="C2658" s="171" t="s">
        <v>20829</v>
      </c>
      <c r="D2658" s="171" t="s">
        <v>20659</v>
      </c>
      <c r="E2658" s="171">
        <v>8.0</v>
      </c>
      <c r="F2658" s="171" t="s">
        <v>20787</v>
      </c>
      <c r="G2658" s="171" t="s">
        <v>4301</v>
      </c>
      <c r="H2658" s="172" t="s">
        <v>20635</v>
      </c>
      <c r="I2658" s="173">
        <v>13680.0</v>
      </c>
      <c r="J2658" s="174">
        <v>13680.0</v>
      </c>
      <c r="K2658" s="179">
        <v>13680.0</v>
      </c>
      <c r="L2658" s="178"/>
      <c r="M2658" s="177"/>
      <c r="N2658" s="178"/>
      <c r="O2658" s="163"/>
      <c r="P2658" s="163"/>
      <c r="Q2658" s="163"/>
      <c r="R2658" s="163"/>
      <c r="S2658" s="163"/>
      <c r="T2658" s="163"/>
    </row>
    <row r="2659" ht="18.75" hidden="1" customHeight="1">
      <c r="A2659" s="170">
        <v>45861.0</v>
      </c>
      <c r="B2659" s="171">
        <v>16564.0</v>
      </c>
      <c r="C2659" s="171" t="s">
        <v>20829</v>
      </c>
      <c r="D2659" s="171" t="s">
        <v>20687</v>
      </c>
      <c r="E2659" s="171">
        <v>8.0</v>
      </c>
      <c r="F2659" s="171" t="s">
        <v>21476</v>
      </c>
      <c r="G2659" s="171" t="s">
        <v>5931</v>
      </c>
      <c r="H2659" s="172" t="s">
        <v>20635</v>
      </c>
      <c r="I2659" s="173">
        <v>16580.0</v>
      </c>
      <c r="J2659" s="174">
        <v>6560.0</v>
      </c>
      <c r="K2659" s="179">
        <v>6560.0</v>
      </c>
      <c r="L2659" s="178"/>
      <c r="M2659" s="177"/>
      <c r="N2659" s="178"/>
      <c r="O2659" s="163"/>
      <c r="P2659" s="163"/>
      <c r="Q2659" s="163"/>
      <c r="R2659" s="163"/>
      <c r="S2659" s="163"/>
      <c r="T2659" s="163"/>
    </row>
    <row r="2660" ht="18.75" hidden="1" customHeight="1">
      <c r="A2660" s="180">
        <v>45861.0</v>
      </c>
      <c r="B2660" s="171">
        <v>7781.0</v>
      </c>
      <c r="C2660" s="171" t="s">
        <v>5683</v>
      </c>
      <c r="D2660" s="171"/>
      <c r="E2660" s="171" t="s">
        <v>20634</v>
      </c>
      <c r="F2660" s="171"/>
      <c r="G2660" s="171" t="s">
        <v>22114</v>
      </c>
      <c r="H2660" s="172" t="s">
        <v>22114</v>
      </c>
      <c r="I2660" s="173">
        <v>12320.0</v>
      </c>
      <c r="J2660" s="174">
        <v>980.0</v>
      </c>
      <c r="K2660" s="179">
        <v>0.0</v>
      </c>
      <c r="L2660" s="178">
        <v>0.0</v>
      </c>
      <c r="M2660" s="177">
        <v>0.0</v>
      </c>
      <c r="N2660" s="178">
        <v>0.0</v>
      </c>
      <c r="O2660" s="163"/>
      <c r="P2660" s="163"/>
      <c r="Q2660" s="163"/>
      <c r="R2660" s="163"/>
      <c r="S2660" s="163"/>
      <c r="T2660" s="163"/>
    </row>
    <row r="2661" ht="18.75" hidden="1" customHeight="1">
      <c r="A2661" s="170">
        <v>45861.0</v>
      </c>
      <c r="B2661" s="171">
        <v>16565.0</v>
      </c>
      <c r="C2661" s="171" t="s">
        <v>4671</v>
      </c>
      <c r="D2661" s="171" t="s">
        <v>20673</v>
      </c>
      <c r="E2661" s="171">
        <v>8.0</v>
      </c>
      <c r="F2661" s="171" t="s">
        <v>21581</v>
      </c>
      <c r="G2661" s="171" t="s">
        <v>5933</v>
      </c>
      <c r="H2661" s="172" t="s">
        <v>20635</v>
      </c>
      <c r="I2661" s="173">
        <v>13320.0</v>
      </c>
      <c r="J2661" s="174">
        <v>3480.0</v>
      </c>
      <c r="K2661" s="179">
        <v>3480.0</v>
      </c>
      <c r="L2661" s="178"/>
      <c r="M2661" s="177"/>
      <c r="N2661" s="178"/>
      <c r="O2661" s="163"/>
      <c r="P2661" s="163"/>
      <c r="Q2661" s="163"/>
      <c r="R2661" s="163"/>
      <c r="S2661" s="163"/>
      <c r="T2661" s="163"/>
    </row>
    <row r="2662" ht="18.75" hidden="1" customHeight="1">
      <c r="A2662" s="180">
        <v>45861.0</v>
      </c>
      <c r="B2662" s="171">
        <v>7782.0</v>
      </c>
      <c r="C2662" s="171" t="s">
        <v>5946</v>
      </c>
      <c r="D2662" s="171"/>
      <c r="E2662" s="171" t="s">
        <v>20634</v>
      </c>
      <c r="F2662" s="171"/>
      <c r="G2662" s="171"/>
      <c r="H2662" s="172"/>
      <c r="I2662" s="173">
        <v>3720.0</v>
      </c>
      <c r="J2662" s="174">
        <v>860.0</v>
      </c>
      <c r="K2662" s="179">
        <v>0.0</v>
      </c>
      <c r="L2662" s="178">
        <v>0.0</v>
      </c>
      <c r="M2662" s="177">
        <v>0.0</v>
      </c>
      <c r="N2662" s="178">
        <v>860.0</v>
      </c>
      <c r="O2662" s="163"/>
      <c r="P2662" s="163"/>
      <c r="Q2662" s="163"/>
      <c r="R2662" s="163"/>
      <c r="S2662" s="163"/>
      <c r="T2662" s="163"/>
    </row>
    <row r="2663" ht="18.75" hidden="1" customHeight="1">
      <c r="A2663" s="180">
        <v>45861.0</v>
      </c>
      <c r="B2663" s="171">
        <v>7783.0</v>
      </c>
      <c r="C2663" s="171" t="s">
        <v>4129</v>
      </c>
      <c r="D2663" s="171"/>
      <c r="E2663" s="171" t="s">
        <v>20634</v>
      </c>
      <c r="F2663" s="171"/>
      <c r="G2663" s="171"/>
      <c r="H2663" s="172"/>
      <c r="I2663" s="173">
        <v>3200.0</v>
      </c>
      <c r="J2663" s="174">
        <v>660.0</v>
      </c>
      <c r="K2663" s="179">
        <v>660.0</v>
      </c>
      <c r="L2663" s="178">
        <v>0.0</v>
      </c>
      <c r="M2663" s="177">
        <v>0.0</v>
      </c>
      <c r="N2663" s="178">
        <v>0.0</v>
      </c>
      <c r="O2663" s="163"/>
      <c r="P2663" s="163"/>
      <c r="Q2663" s="163"/>
      <c r="R2663" s="163"/>
      <c r="S2663" s="163"/>
      <c r="T2663" s="163"/>
    </row>
    <row r="2664" ht="18.75" hidden="1" customHeight="1">
      <c r="A2664" s="170">
        <v>45861.0</v>
      </c>
      <c r="B2664" s="171">
        <v>16568.0</v>
      </c>
      <c r="C2664" s="171" t="s">
        <v>19446</v>
      </c>
      <c r="D2664" s="171" t="s">
        <v>20659</v>
      </c>
      <c r="E2664" s="171">
        <v>8.0</v>
      </c>
      <c r="F2664" s="171" t="s">
        <v>22115</v>
      </c>
      <c r="G2664" s="171" t="s">
        <v>5954</v>
      </c>
      <c r="H2664" s="172" t="s">
        <v>20638</v>
      </c>
      <c r="I2664" s="173">
        <v>19120.0</v>
      </c>
      <c r="J2664" s="174">
        <v>19120.0</v>
      </c>
      <c r="K2664" s="179"/>
      <c r="L2664" s="178"/>
      <c r="M2664" s="177"/>
      <c r="N2664" s="177">
        <v>19120.0</v>
      </c>
      <c r="O2664" s="163"/>
      <c r="P2664" s="163"/>
      <c r="Q2664" s="163"/>
      <c r="R2664" s="163"/>
      <c r="S2664" s="163"/>
      <c r="T2664" s="163"/>
    </row>
    <row r="2665" ht="18.75" hidden="1" customHeight="1">
      <c r="A2665" s="180">
        <v>45861.0</v>
      </c>
      <c r="B2665" s="171">
        <v>7784.0</v>
      </c>
      <c r="C2665" s="171" t="s">
        <v>5722</v>
      </c>
      <c r="D2665" s="171"/>
      <c r="E2665" s="171" t="s">
        <v>20634</v>
      </c>
      <c r="F2665" s="171"/>
      <c r="G2665" s="171" t="s">
        <v>20933</v>
      </c>
      <c r="H2665" s="172" t="s">
        <v>20933</v>
      </c>
      <c r="I2665" s="173">
        <v>3380.0</v>
      </c>
      <c r="J2665" s="174">
        <v>500.0</v>
      </c>
      <c r="K2665" s="179">
        <v>0.0</v>
      </c>
      <c r="L2665" s="178">
        <v>500.0</v>
      </c>
      <c r="M2665" s="177">
        <v>0.0</v>
      </c>
      <c r="N2665" s="178">
        <v>0.0</v>
      </c>
      <c r="O2665" s="163"/>
      <c r="P2665" s="163"/>
      <c r="Q2665" s="163"/>
      <c r="R2665" s="163"/>
      <c r="S2665" s="163"/>
      <c r="T2665" s="163"/>
    </row>
    <row r="2666" ht="18.75" hidden="1" customHeight="1">
      <c r="A2666" s="170">
        <v>45861.0</v>
      </c>
      <c r="B2666" s="171">
        <v>16570.0</v>
      </c>
      <c r="C2666" s="171" t="s">
        <v>22116</v>
      </c>
      <c r="D2666" s="171" t="s">
        <v>20687</v>
      </c>
      <c r="E2666" s="171">
        <v>8.0</v>
      </c>
      <c r="F2666" s="171" t="s">
        <v>20969</v>
      </c>
      <c r="G2666" s="171" t="s">
        <v>5964</v>
      </c>
      <c r="H2666" s="172" t="s">
        <v>20635</v>
      </c>
      <c r="I2666" s="173">
        <v>11180.0</v>
      </c>
      <c r="J2666" s="174">
        <v>1160.0</v>
      </c>
      <c r="K2666" s="179">
        <v>1160.0</v>
      </c>
      <c r="L2666" s="178"/>
      <c r="M2666" s="177"/>
      <c r="N2666" s="178"/>
      <c r="O2666" s="163"/>
      <c r="P2666" s="163"/>
      <c r="Q2666" s="163"/>
      <c r="R2666" s="163"/>
      <c r="S2666" s="163"/>
      <c r="T2666" s="163"/>
    </row>
    <row r="2667" ht="18.75" hidden="1" customHeight="1">
      <c r="A2667" s="170">
        <v>45861.0</v>
      </c>
      <c r="B2667" s="171">
        <v>16571.0</v>
      </c>
      <c r="C2667" s="171" t="s">
        <v>20763</v>
      </c>
      <c r="D2667" s="171" t="s">
        <v>20673</v>
      </c>
      <c r="E2667" s="171">
        <v>14.0</v>
      </c>
      <c r="F2667" s="171" t="s">
        <v>20793</v>
      </c>
      <c r="G2667" s="171" t="s">
        <v>5293</v>
      </c>
      <c r="H2667" s="172" t="s">
        <v>20635</v>
      </c>
      <c r="I2667" s="173">
        <v>12720.0</v>
      </c>
      <c r="J2667" s="174">
        <v>2860.0</v>
      </c>
      <c r="K2667" s="179">
        <v>2860.0</v>
      </c>
      <c r="L2667" s="178"/>
      <c r="M2667" s="177"/>
      <c r="N2667" s="178"/>
      <c r="O2667" s="163"/>
      <c r="P2667" s="163"/>
      <c r="Q2667" s="163"/>
      <c r="R2667" s="163"/>
      <c r="S2667" s="163"/>
      <c r="T2667" s="163"/>
    </row>
    <row r="2668" ht="18.75" hidden="1" customHeight="1">
      <c r="A2668" s="180">
        <v>45861.0</v>
      </c>
      <c r="B2668" s="171">
        <v>7785.0</v>
      </c>
      <c r="C2668" s="171" t="s">
        <v>5722</v>
      </c>
      <c r="D2668" s="171"/>
      <c r="E2668" s="171" t="s">
        <v>20634</v>
      </c>
      <c r="F2668" s="171"/>
      <c r="G2668" s="171" t="s">
        <v>20933</v>
      </c>
      <c r="H2668" s="172" t="s">
        <v>20933</v>
      </c>
      <c r="I2668" s="173">
        <v>3120.0</v>
      </c>
      <c r="J2668" s="174">
        <v>340.0</v>
      </c>
      <c r="K2668" s="179">
        <v>0.0</v>
      </c>
      <c r="L2668" s="178">
        <v>340.0</v>
      </c>
      <c r="M2668" s="177">
        <v>0.0</v>
      </c>
      <c r="N2668" s="178">
        <v>0.0</v>
      </c>
      <c r="O2668" s="163"/>
      <c r="P2668" s="163"/>
      <c r="Q2668" s="163"/>
      <c r="R2668" s="163"/>
      <c r="S2668" s="163"/>
      <c r="T2668" s="163"/>
    </row>
    <row r="2669" ht="18.75" hidden="1" customHeight="1">
      <c r="A2669" s="170">
        <v>45861.0</v>
      </c>
      <c r="B2669" s="171">
        <v>16572.0</v>
      </c>
      <c r="C2669" s="171" t="s">
        <v>2851</v>
      </c>
      <c r="D2669" s="171" t="s">
        <v>20659</v>
      </c>
      <c r="E2669" s="171">
        <v>8.0</v>
      </c>
      <c r="F2669" s="171" t="s">
        <v>22117</v>
      </c>
      <c r="G2669" s="171" t="s">
        <v>6209</v>
      </c>
      <c r="H2669" s="172" t="s">
        <v>20635</v>
      </c>
      <c r="I2669" s="173">
        <v>10400.0</v>
      </c>
      <c r="J2669" s="174">
        <v>10400.0</v>
      </c>
      <c r="K2669" s="179">
        <v>10400.0</v>
      </c>
      <c r="L2669" s="178"/>
      <c r="M2669" s="177"/>
      <c r="N2669" s="178"/>
      <c r="O2669" s="163"/>
      <c r="P2669" s="163"/>
      <c r="Q2669" s="163"/>
      <c r="R2669" s="163"/>
      <c r="S2669" s="163"/>
      <c r="T2669" s="163"/>
    </row>
    <row r="2670" ht="18.75" hidden="1" customHeight="1">
      <c r="A2670" s="170">
        <v>45861.0</v>
      </c>
      <c r="B2670" s="171">
        <v>16573.0</v>
      </c>
      <c r="C2670" s="171" t="s">
        <v>21332</v>
      </c>
      <c r="D2670" s="171" t="s">
        <v>20687</v>
      </c>
      <c r="E2670" s="171">
        <v>8.0</v>
      </c>
      <c r="F2670" s="171" t="s">
        <v>20718</v>
      </c>
      <c r="G2670" s="171" t="s">
        <v>4799</v>
      </c>
      <c r="H2670" s="172" t="s">
        <v>20635</v>
      </c>
      <c r="I2670" s="173">
        <v>12240.0</v>
      </c>
      <c r="J2670" s="174">
        <v>2220.0</v>
      </c>
      <c r="K2670" s="179">
        <v>2220.0</v>
      </c>
      <c r="L2670" s="178"/>
      <c r="M2670" s="177"/>
      <c r="N2670" s="178"/>
      <c r="O2670" s="163"/>
      <c r="P2670" s="163"/>
      <c r="Q2670" s="163"/>
      <c r="R2670" s="163"/>
      <c r="S2670" s="163"/>
      <c r="T2670" s="163"/>
    </row>
    <row r="2671" ht="18.75" hidden="1" customHeight="1">
      <c r="A2671" s="170">
        <v>45861.0</v>
      </c>
      <c r="B2671" s="171">
        <v>16574.0</v>
      </c>
      <c r="C2671" s="171" t="s">
        <v>20993</v>
      </c>
      <c r="D2671" s="171" t="s">
        <v>20687</v>
      </c>
      <c r="E2671" s="171">
        <v>8.0</v>
      </c>
      <c r="F2671" s="171" t="s">
        <v>20847</v>
      </c>
      <c r="G2671" s="171" t="s">
        <v>4648</v>
      </c>
      <c r="H2671" s="172" t="s">
        <v>20635</v>
      </c>
      <c r="I2671" s="173">
        <v>15360.0</v>
      </c>
      <c r="J2671" s="174">
        <v>5340.0</v>
      </c>
      <c r="K2671" s="179">
        <v>5340.0</v>
      </c>
      <c r="L2671" s="178"/>
      <c r="M2671" s="177"/>
      <c r="N2671" s="178"/>
      <c r="O2671" s="163"/>
      <c r="P2671" s="163"/>
      <c r="Q2671" s="163"/>
      <c r="R2671" s="163"/>
      <c r="S2671" s="163"/>
      <c r="T2671" s="163"/>
    </row>
    <row r="2672" ht="18.75" hidden="1" customHeight="1">
      <c r="A2672" s="170">
        <v>45861.0</v>
      </c>
      <c r="B2672" s="171">
        <v>16576.0</v>
      </c>
      <c r="C2672" s="171" t="s">
        <v>3945</v>
      </c>
      <c r="D2672" s="171" t="s">
        <v>20673</v>
      </c>
      <c r="E2672" s="171">
        <v>8.0</v>
      </c>
      <c r="F2672" s="171" t="s">
        <v>20826</v>
      </c>
      <c r="G2672" s="171" t="s">
        <v>6008</v>
      </c>
      <c r="H2672" s="172" t="s">
        <v>20638</v>
      </c>
      <c r="I2672" s="173">
        <v>16800.0</v>
      </c>
      <c r="J2672" s="174">
        <v>6960.0</v>
      </c>
      <c r="K2672" s="179"/>
      <c r="L2672" s="178"/>
      <c r="M2672" s="177"/>
      <c r="N2672" s="178">
        <v>6960.0</v>
      </c>
      <c r="O2672" s="163"/>
      <c r="P2672" s="163"/>
      <c r="Q2672" s="163"/>
      <c r="R2672" s="163"/>
      <c r="S2672" s="163"/>
      <c r="T2672" s="163"/>
    </row>
    <row r="2673" ht="18.75" hidden="1" customHeight="1">
      <c r="A2673" s="170">
        <v>45861.0</v>
      </c>
      <c r="B2673" s="171">
        <v>16577.0</v>
      </c>
      <c r="C2673" s="171" t="s">
        <v>22118</v>
      </c>
      <c r="D2673" s="171" t="s">
        <v>20659</v>
      </c>
      <c r="E2673" s="171">
        <v>14.0</v>
      </c>
      <c r="F2673" s="171" t="s">
        <v>20715</v>
      </c>
      <c r="G2673" s="171" t="s">
        <v>22119</v>
      </c>
      <c r="H2673" s="172" t="s">
        <v>20635</v>
      </c>
      <c r="I2673" s="173">
        <v>11460.0</v>
      </c>
      <c r="J2673" s="174">
        <v>11460.0</v>
      </c>
      <c r="K2673" s="179">
        <v>11460.0</v>
      </c>
      <c r="L2673" s="178"/>
      <c r="M2673" s="177"/>
      <c r="N2673" s="178"/>
      <c r="O2673" s="163"/>
      <c r="P2673" s="163"/>
      <c r="Q2673" s="163"/>
      <c r="R2673" s="163"/>
      <c r="S2673" s="163"/>
      <c r="T2673" s="163"/>
    </row>
    <row r="2674" ht="18.75" hidden="1" customHeight="1">
      <c r="A2674" s="180">
        <v>45861.0</v>
      </c>
      <c r="B2674" s="171">
        <v>7786.0</v>
      </c>
      <c r="C2674" s="171" t="s">
        <v>4129</v>
      </c>
      <c r="D2674" s="171"/>
      <c r="E2674" s="171" t="s">
        <v>20634</v>
      </c>
      <c r="F2674" s="171"/>
      <c r="G2674" s="171"/>
      <c r="H2674" s="172"/>
      <c r="I2674" s="173">
        <v>2960.0</v>
      </c>
      <c r="J2674" s="174">
        <v>140.0</v>
      </c>
      <c r="K2674" s="179">
        <v>140.0</v>
      </c>
      <c r="L2674" s="178">
        <v>0.0</v>
      </c>
      <c r="M2674" s="177">
        <v>0.0</v>
      </c>
      <c r="N2674" s="178">
        <v>0.0</v>
      </c>
      <c r="O2674" s="163"/>
      <c r="P2674" s="164"/>
      <c r="Q2674" s="163"/>
      <c r="R2674" s="163"/>
      <c r="S2674" s="163"/>
      <c r="T2674" s="163"/>
    </row>
    <row r="2675" ht="18.75" hidden="1" customHeight="1">
      <c r="A2675" s="180">
        <v>45861.0</v>
      </c>
      <c r="B2675" s="171">
        <v>7788.0</v>
      </c>
      <c r="C2675" s="171" t="s">
        <v>5683</v>
      </c>
      <c r="D2675" s="171"/>
      <c r="E2675" s="171" t="s">
        <v>20634</v>
      </c>
      <c r="F2675" s="171"/>
      <c r="G2675" s="171" t="s">
        <v>22120</v>
      </c>
      <c r="H2675" s="172" t="s">
        <v>22120</v>
      </c>
      <c r="I2675" s="173">
        <v>11480.0</v>
      </c>
      <c r="J2675" s="174">
        <v>1120.0</v>
      </c>
      <c r="K2675" s="179">
        <v>0.0</v>
      </c>
      <c r="L2675" s="178">
        <v>0.0</v>
      </c>
      <c r="M2675" s="177">
        <v>0.0</v>
      </c>
      <c r="N2675" s="178">
        <v>0.0</v>
      </c>
      <c r="O2675" s="163"/>
      <c r="P2675" s="164"/>
      <c r="Q2675" s="163"/>
      <c r="R2675" s="163"/>
      <c r="S2675" s="163"/>
      <c r="T2675" s="163"/>
    </row>
    <row r="2676" ht="18.75" hidden="1" customHeight="1">
      <c r="A2676" s="170">
        <v>45861.0</v>
      </c>
      <c r="B2676" s="171">
        <v>16579.0</v>
      </c>
      <c r="C2676" s="171" t="s">
        <v>22121</v>
      </c>
      <c r="D2676" s="171" t="s">
        <v>20695</v>
      </c>
      <c r="E2676" s="171">
        <v>12.0</v>
      </c>
      <c r="F2676" s="171" t="s">
        <v>20803</v>
      </c>
      <c r="G2676" s="171" t="s">
        <v>6033</v>
      </c>
      <c r="H2676" s="172" t="s">
        <v>20635</v>
      </c>
      <c r="I2676" s="173">
        <v>13280.0</v>
      </c>
      <c r="J2676" s="174">
        <v>3560.0</v>
      </c>
      <c r="K2676" s="179">
        <v>3560.0</v>
      </c>
      <c r="L2676" s="178"/>
      <c r="M2676" s="177"/>
      <c r="N2676" s="178"/>
      <c r="O2676" s="163"/>
      <c r="P2676" s="164"/>
      <c r="Q2676" s="163"/>
      <c r="R2676" s="163"/>
      <c r="S2676" s="163"/>
      <c r="T2676" s="163"/>
    </row>
    <row r="2677" ht="18.75" hidden="1" customHeight="1">
      <c r="A2677" s="170">
        <v>45861.0</v>
      </c>
      <c r="B2677" s="171">
        <v>16580.0</v>
      </c>
      <c r="C2677" s="171" t="s">
        <v>21004</v>
      </c>
      <c r="D2677" s="171" t="s">
        <v>20673</v>
      </c>
      <c r="E2677" s="171">
        <v>8.0</v>
      </c>
      <c r="F2677" s="171" t="s">
        <v>21114</v>
      </c>
      <c r="G2677" s="171" t="s">
        <v>6031</v>
      </c>
      <c r="H2677" s="172" t="s">
        <v>20635</v>
      </c>
      <c r="I2677" s="173">
        <v>11060.0</v>
      </c>
      <c r="J2677" s="174">
        <v>1220.0</v>
      </c>
      <c r="K2677" s="179">
        <v>1220.0</v>
      </c>
      <c r="L2677" s="178"/>
      <c r="M2677" s="177"/>
      <c r="N2677" s="178"/>
      <c r="O2677" s="163"/>
      <c r="P2677" s="164"/>
      <c r="Q2677" s="163"/>
      <c r="R2677" s="163"/>
      <c r="S2677" s="163"/>
      <c r="T2677" s="163"/>
    </row>
    <row r="2678" ht="18.75" hidden="1" customHeight="1">
      <c r="A2678" s="170">
        <v>45861.0</v>
      </c>
      <c r="B2678" s="171">
        <v>16581.0</v>
      </c>
      <c r="C2678" s="171" t="s">
        <v>21371</v>
      </c>
      <c r="D2678" s="171" t="s">
        <v>20659</v>
      </c>
      <c r="E2678" s="171">
        <v>8.0</v>
      </c>
      <c r="F2678" s="171" t="s">
        <v>20877</v>
      </c>
      <c r="G2678" s="171" t="s">
        <v>22122</v>
      </c>
      <c r="H2678" s="172" t="s">
        <v>20638</v>
      </c>
      <c r="I2678" s="173">
        <v>17920.0</v>
      </c>
      <c r="J2678" s="174">
        <v>17920.0</v>
      </c>
      <c r="K2678" s="179"/>
      <c r="L2678" s="178"/>
      <c r="M2678" s="177"/>
      <c r="N2678" s="177">
        <v>17920.0</v>
      </c>
      <c r="O2678" s="163"/>
      <c r="P2678" s="164"/>
      <c r="Q2678" s="163"/>
      <c r="R2678" s="163"/>
      <c r="S2678" s="163"/>
      <c r="T2678" s="163"/>
    </row>
    <row r="2679" ht="18.75" hidden="1" customHeight="1">
      <c r="A2679" s="180">
        <v>45861.0</v>
      </c>
      <c r="B2679" s="171">
        <v>7881.0</v>
      </c>
      <c r="C2679" s="171" t="s">
        <v>6275</v>
      </c>
      <c r="D2679" s="171"/>
      <c r="E2679" s="171" t="s">
        <v>20634</v>
      </c>
      <c r="F2679" s="171"/>
      <c r="G2679" s="171" t="s">
        <v>22123</v>
      </c>
      <c r="H2679" s="172" t="s">
        <v>22123</v>
      </c>
      <c r="I2679" s="173">
        <v>3640.0</v>
      </c>
      <c r="J2679" s="174">
        <v>920.0</v>
      </c>
      <c r="K2679" s="179">
        <v>0.0</v>
      </c>
      <c r="L2679" s="178">
        <v>920.0</v>
      </c>
      <c r="M2679" s="177">
        <v>0.0</v>
      </c>
      <c r="N2679" s="178">
        <v>0.0</v>
      </c>
      <c r="O2679" s="163"/>
      <c r="P2679" s="164"/>
      <c r="Q2679" s="163"/>
      <c r="R2679" s="163"/>
      <c r="S2679" s="163"/>
      <c r="T2679" s="163"/>
    </row>
    <row r="2680" ht="18.75" hidden="1" customHeight="1">
      <c r="A2680" s="180">
        <v>45861.0</v>
      </c>
      <c r="B2680" s="171">
        <v>7882.0</v>
      </c>
      <c r="C2680" s="171" t="s">
        <v>6423</v>
      </c>
      <c r="D2680" s="171"/>
      <c r="E2680" s="171" t="s">
        <v>20634</v>
      </c>
      <c r="F2680" s="171"/>
      <c r="G2680" s="171" t="s">
        <v>22088</v>
      </c>
      <c r="H2680" s="172" t="s">
        <v>22088</v>
      </c>
      <c r="I2680" s="173">
        <v>3380.0</v>
      </c>
      <c r="J2680" s="174">
        <v>260.0</v>
      </c>
      <c r="K2680" s="179">
        <v>0.0</v>
      </c>
      <c r="L2680" s="178">
        <v>0.0</v>
      </c>
      <c r="M2680" s="177">
        <v>0.0</v>
      </c>
      <c r="N2680" s="178">
        <v>0.0</v>
      </c>
      <c r="O2680" s="163"/>
      <c r="P2680" s="164"/>
      <c r="Q2680" s="163"/>
      <c r="R2680" s="163"/>
      <c r="S2680" s="163"/>
      <c r="T2680" s="163"/>
    </row>
    <row r="2681" ht="18.75" hidden="1" customHeight="1">
      <c r="A2681" s="180">
        <v>45861.0</v>
      </c>
      <c r="B2681" s="171">
        <v>7883.0</v>
      </c>
      <c r="C2681" s="171" t="s">
        <v>22124</v>
      </c>
      <c r="D2681" s="171"/>
      <c r="E2681" s="171" t="s">
        <v>20634</v>
      </c>
      <c r="F2681" s="171"/>
      <c r="G2681" s="171" t="s">
        <v>22125</v>
      </c>
      <c r="H2681" s="172" t="s">
        <v>22125</v>
      </c>
      <c r="I2681" s="173">
        <v>3620.0</v>
      </c>
      <c r="J2681" s="174">
        <v>240.0</v>
      </c>
      <c r="K2681" s="179">
        <v>0.0</v>
      </c>
      <c r="L2681" s="178">
        <v>0.0</v>
      </c>
      <c r="M2681" s="177">
        <v>0.0</v>
      </c>
      <c r="N2681" s="178">
        <v>0.0</v>
      </c>
      <c r="O2681" s="163"/>
      <c r="P2681" s="164"/>
      <c r="Q2681" s="163"/>
      <c r="R2681" s="163"/>
      <c r="S2681" s="163"/>
      <c r="T2681" s="163"/>
    </row>
    <row r="2682" ht="18.75" hidden="1" customHeight="1">
      <c r="A2682" s="182">
        <v>45861.02901629629</v>
      </c>
      <c r="B2682" s="171">
        <v>7777.0</v>
      </c>
      <c r="C2682" s="171" t="s">
        <v>4031</v>
      </c>
      <c r="D2682" s="171"/>
      <c r="E2682" s="171" t="s">
        <v>20634</v>
      </c>
      <c r="F2682" s="171"/>
      <c r="G2682" s="171" t="s">
        <v>20697</v>
      </c>
      <c r="H2682" s="172" t="s">
        <v>20697</v>
      </c>
      <c r="I2682" s="173">
        <v>2840.0</v>
      </c>
      <c r="J2682" s="174">
        <v>120.0</v>
      </c>
      <c r="K2682" s="179">
        <v>120.0</v>
      </c>
      <c r="L2682" s="178">
        <v>0.0</v>
      </c>
      <c r="M2682" s="177">
        <v>0.0</v>
      </c>
      <c r="N2682" s="178">
        <v>0.0</v>
      </c>
      <c r="O2682" s="163"/>
      <c r="P2682" s="163"/>
      <c r="Q2682" s="163"/>
      <c r="R2682" s="163"/>
      <c r="S2682" s="163"/>
      <c r="T2682" s="163"/>
    </row>
    <row r="2683" ht="18.75" hidden="1" customHeight="1">
      <c r="A2683" s="180">
        <v>45862.0</v>
      </c>
      <c r="B2683" s="171">
        <v>7790.0</v>
      </c>
      <c r="C2683" s="171" t="s">
        <v>4379</v>
      </c>
      <c r="D2683" s="171"/>
      <c r="E2683" s="171" t="s">
        <v>20634</v>
      </c>
      <c r="F2683" s="171"/>
      <c r="G2683" s="171" t="s">
        <v>20697</v>
      </c>
      <c r="H2683" s="172" t="s">
        <v>20697</v>
      </c>
      <c r="I2683" s="173">
        <v>2780.0</v>
      </c>
      <c r="J2683" s="174">
        <v>60.0</v>
      </c>
      <c r="K2683" s="179">
        <v>60.0</v>
      </c>
      <c r="L2683" s="178">
        <v>0.0</v>
      </c>
      <c r="M2683" s="177">
        <v>0.0</v>
      </c>
      <c r="N2683" s="178">
        <v>0.0</v>
      </c>
      <c r="O2683" s="163"/>
      <c r="P2683" s="164"/>
      <c r="Q2683" s="163"/>
      <c r="R2683" s="163"/>
      <c r="S2683" s="163"/>
      <c r="T2683" s="163"/>
    </row>
    <row r="2684" ht="18.75" hidden="1" customHeight="1">
      <c r="A2684" s="180">
        <v>45862.0</v>
      </c>
      <c r="B2684" s="171">
        <v>7791.0</v>
      </c>
      <c r="C2684" s="171" t="s">
        <v>744</v>
      </c>
      <c r="D2684" s="171"/>
      <c r="E2684" s="171" t="s">
        <v>20634</v>
      </c>
      <c r="F2684" s="171"/>
      <c r="G2684" s="171" t="s">
        <v>20933</v>
      </c>
      <c r="H2684" s="172" t="s">
        <v>20933</v>
      </c>
      <c r="I2684" s="173">
        <v>2880.0</v>
      </c>
      <c r="J2684" s="174">
        <v>360.0</v>
      </c>
      <c r="K2684" s="179">
        <v>360.0</v>
      </c>
      <c r="L2684" s="178">
        <v>0.0</v>
      </c>
      <c r="M2684" s="177">
        <v>0.0</v>
      </c>
      <c r="N2684" s="178">
        <v>0.0</v>
      </c>
      <c r="O2684" s="163"/>
      <c r="P2684" s="164"/>
      <c r="Q2684" s="163"/>
      <c r="R2684" s="163"/>
      <c r="S2684" s="163"/>
      <c r="T2684" s="163"/>
    </row>
    <row r="2685" ht="18.75" hidden="1" customHeight="1">
      <c r="A2685" s="180">
        <v>45862.0</v>
      </c>
      <c r="B2685" s="171">
        <v>7792.0</v>
      </c>
      <c r="C2685" s="171" t="s">
        <v>5697</v>
      </c>
      <c r="D2685" s="171"/>
      <c r="E2685" s="171" t="s">
        <v>20634</v>
      </c>
      <c r="F2685" s="171"/>
      <c r="G2685" s="171"/>
      <c r="H2685" s="172"/>
      <c r="I2685" s="173">
        <v>3220.0</v>
      </c>
      <c r="J2685" s="174">
        <v>640.0</v>
      </c>
      <c r="K2685" s="179">
        <v>0.0</v>
      </c>
      <c r="L2685" s="178">
        <v>0.0</v>
      </c>
      <c r="M2685" s="177">
        <v>640.0</v>
      </c>
      <c r="N2685" s="178">
        <v>0.0</v>
      </c>
      <c r="O2685" s="163"/>
      <c r="P2685" s="164"/>
      <c r="Q2685" s="163"/>
      <c r="R2685" s="163"/>
      <c r="S2685" s="163"/>
      <c r="T2685" s="163"/>
    </row>
    <row r="2686" ht="18.75" hidden="1" customHeight="1">
      <c r="A2686" s="170">
        <v>45862.0</v>
      </c>
      <c r="B2686" s="171">
        <v>16582.0</v>
      </c>
      <c r="C2686" s="171" t="s">
        <v>3980</v>
      </c>
      <c r="D2686" s="171" t="s">
        <v>20659</v>
      </c>
      <c r="E2686" s="171">
        <v>8.0</v>
      </c>
      <c r="F2686" s="171" t="s">
        <v>20814</v>
      </c>
      <c r="G2686" s="171" t="s">
        <v>5765</v>
      </c>
      <c r="H2686" s="172" t="s">
        <v>20635</v>
      </c>
      <c r="I2686" s="173">
        <v>13600.0</v>
      </c>
      <c r="J2686" s="174">
        <v>13600.0</v>
      </c>
      <c r="K2686" s="179">
        <v>13600.0</v>
      </c>
      <c r="L2686" s="178"/>
      <c r="M2686" s="177"/>
      <c r="N2686" s="178"/>
      <c r="O2686" s="163"/>
      <c r="P2686" s="164"/>
      <c r="Q2686" s="163"/>
      <c r="R2686" s="163"/>
      <c r="S2686" s="163"/>
      <c r="T2686" s="163"/>
    </row>
    <row r="2687" ht="18.75" hidden="1" customHeight="1">
      <c r="A2687" s="180">
        <v>45862.0</v>
      </c>
      <c r="B2687" s="171">
        <v>7793.0</v>
      </c>
      <c r="C2687" s="171" t="s">
        <v>3991</v>
      </c>
      <c r="D2687" s="171"/>
      <c r="E2687" s="171" t="s">
        <v>20634</v>
      </c>
      <c r="F2687" s="171"/>
      <c r="G2687" s="171"/>
      <c r="H2687" s="172"/>
      <c r="I2687" s="173">
        <v>3300.0</v>
      </c>
      <c r="J2687" s="174">
        <v>420.0</v>
      </c>
      <c r="K2687" s="179">
        <v>0.0</v>
      </c>
      <c r="L2687" s="178">
        <v>420.0</v>
      </c>
      <c r="M2687" s="177">
        <v>0.0</v>
      </c>
      <c r="N2687" s="178">
        <v>0.0</v>
      </c>
      <c r="O2687" s="163"/>
      <c r="P2687" s="164"/>
      <c r="Q2687" s="163"/>
      <c r="R2687" s="163"/>
      <c r="S2687" s="163"/>
      <c r="T2687" s="163"/>
    </row>
    <row r="2688" ht="18.75" hidden="1" customHeight="1">
      <c r="A2688" s="170">
        <v>45862.0</v>
      </c>
      <c r="B2688" s="171">
        <v>16583.0</v>
      </c>
      <c r="C2688" s="171" t="s">
        <v>20760</v>
      </c>
      <c r="D2688" s="171" t="s">
        <v>20659</v>
      </c>
      <c r="E2688" s="171">
        <v>8.0</v>
      </c>
      <c r="F2688" s="171" t="s">
        <v>20975</v>
      </c>
      <c r="G2688" s="171" t="s">
        <v>4181</v>
      </c>
      <c r="H2688" s="172" t="s">
        <v>20635</v>
      </c>
      <c r="I2688" s="173">
        <v>10680.0</v>
      </c>
      <c r="J2688" s="174">
        <v>10680.0</v>
      </c>
      <c r="K2688" s="179">
        <v>10680.0</v>
      </c>
      <c r="L2688" s="178"/>
      <c r="M2688" s="177"/>
      <c r="N2688" s="178"/>
      <c r="O2688" s="163"/>
      <c r="P2688" s="164"/>
      <c r="Q2688" s="163"/>
      <c r="R2688" s="163"/>
      <c r="S2688" s="163"/>
      <c r="T2688" s="163"/>
    </row>
    <row r="2689" ht="18.75" hidden="1" customHeight="1">
      <c r="A2689" s="170">
        <v>45862.0</v>
      </c>
      <c r="B2689" s="171">
        <v>16584.0</v>
      </c>
      <c r="C2689" s="171" t="s">
        <v>20716</v>
      </c>
      <c r="D2689" s="171" t="s">
        <v>20687</v>
      </c>
      <c r="E2689" s="171">
        <v>8.0</v>
      </c>
      <c r="F2689" s="171" t="s">
        <v>21002</v>
      </c>
      <c r="G2689" s="171" t="s">
        <v>3993</v>
      </c>
      <c r="H2689" s="172" t="s">
        <v>20635</v>
      </c>
      <c r="I2689" s="173">
        <v>14600.0</v>
      </c>
      <c r="J2689" s="174">
        <v>4580.0</v>
      </c>
      <c r="K2689" s="179">
        <v>4580.0</v>
      </c>
      <c r="L2689" s="178"/>
      <c r="M2689" s="177"/>
      <c r="N2689" s="178"/>
      <c r="O2689" s="163"/>
      <c r="P2689" s="164"/>
      <c r="Q2689" s="163"/>
      <c r="R2689" s="163"/>
      <c r="S2689" s="163"/>
      <c r="T2689" s="163"/>
    </row>
    <row r="2690" ht="18.75" hidden="1" customHeight="1">
      <c r="A2690" s="180">
        <v>45862.0</v>
      </c>
      <c r="B2690" s="171">
        <v>7794.0</v>
      </c>
      <c r="C2690" s="171" t="s">
        <v>5683</v>
      </c>
      <c r="D2690" s="171"/>
      <c r="E2690" s="171" t="s">
        <v>20634</v>
      </c>
      <c r="F2690" s="171"/>
      <c r="G2690" s="171" t="s">
        <v>21427</v>
      </c>
      <c r="H2690" s="172" t="s">
        <v>21427</v>
      </c>
      <c r="I2690" s="173">
        <v>11880.0</v>
      </c>
      <c r="J2690" s="174">
        <v>1500.0</v>
      </c>
      <c r="K2690" s="179">
        <v>0.0</v>
      </c>
      <c r="L2690" s="178">
        <v>0.0</v>
      </c>
      <c r="M2690" s="177">
        <v>0.0</v>
      </c>
      <c r="N2690" s="178">
        <v>0.0</v>
      </c>
      <c r="O2690" s="163"/>
      <c r="P2690" s="164"/>
      <c r="Q2690" s="163"/>
      <c r="R2690" s="163"/>
      <c r="S2690" s="163"/>
      <c r="T2690" s="163"/>
    </row>
    <row r="2691" ht="18.75" hidden="1" customHeight="1">
      <c r="A2691" s="170">
        <v>45862.0</v>
      </c>
      <c r="B2691" s="171">
        <v>16585.0</v>
      </c>
      <c r="C2691" s="171" t="s">
        <v>3260</v>
      </c>
      <c r="D2691" s="171" t="s">
        <v>20687</v>
      </c>
      <c r="E2691" s="171">
        <v>8.0</v>
      </c>
      <c r="F2691" s="171" t="s">
        <v>20883</v>
      </c>
      <c r="G2691" s="171" t="s">
        <v>4765</v>
      </c>
      <c r="H2691" s="172" t="s">
        <v>20635</v>
      </c>
      <c r="I2691" s="173">
        <v>11320.0</v>
      </c>
      <c r="J2691" s="174">
        <v>1300.0</v>
      </c>
      <c r="K2691" s="179">
        <v>1300.0</v>
      </c>
      <c r="L2691" s="178"/>
      <c r="M2691" s="177"/>
      <c r="N2691" s="178"/>
      <c r="O2691" s="163"/>
      <c r="P2691" s="164"/>
      <c r="Q2691" s="163"/>
      <c r="R2691" s="163"/>
      <c r="S2691" s="163"/>
      <c r="T2691" s="163"/>
    </row>
    <row r="2692" ht="18.75" hidden="1" customHeight="1">
      <c r="A2692" s="180">
        <v>45862.0</v>
      </c>
      <c r="B2692" s="171">
        <v>7795.0</v>
      </c>
      <c r="C2692" s="171" t="s">
        <v>6070</v>
      </c>
      <c r="D2692" s="171"/>
      <c r="E2692" s="171" t="s">
        <v>20634</v>
      </c>
      <c r="F2692" s="171"/>
      <c r="G2692" s="171"/>
      <c r="H2692" s="172"/>
      <c r="I2692" s="173">
        <v>2400.0</v>
      </c>
      <c r="J2692" s="174">
        <v>560.0</v>
      </c>
      <c r="K2692" s="179">
        <v>0.0</v>
      </c>
      <c r="L2692" s="178">
        <v>0.0</v>
      </c>
      <c r="M2692" s="177">
        <v>560.0</v>
      </c>
      <c r="N2692" s="178">
        <v>0.0</v>
      </c>
      <c r="O2692" s="163"/>
      <c r="P2692" s="164"/>
      <c r="Q2692" s="163"/>
      <c r="R2692" s="163"/>
      <c r="S2692" s="163"/>
      <c r="T2692" s="163"/>
    </row>
    <row r="2693" ht="18.75" hidden="1" customHeight="1">
      <c r="A2693" s="180">
        <v>45862.0</v>
      </c>
      <c r="B2693" s="171">
        <v>7796.0</v>
      </c>
      <c r="C2693" s="171" t="s">
        <v>15529</v>
      </c>
      <c r="D2693" s="171"/>
      <c r="E2693" s="171" t="s">
        <v>20634</v>
      </c>
      <c r="F2693" s="171"/>
      <c r="G2693" s="171"/>
      <c r="H2693" s="172"/>
      <c r="I2693" s="173">
        <v>1840.0</v>
      </c>
      <c r="J2693" s="174">
        <v>140.0</v>
      </c>
      <c r="K2693" s="179">
        <v>140.0</v>
      </c>
      <c r="L2693" s="178">
        <v>0.0</v>
      </c>
      <c r="M2693" s="177">
        <v>0.0</v>
      </c>
      <c r="N2693" s="178">
        <v>0.0</v>
      </c>
      <c r="O2693" s="163"/>
      <c r="P2693" s="164"/>
      <c r="Q2693" s="163"/>
      <c r="R2693" s="163"/>
      <c r="S2693" s="163"/>
      <c r="T2693" s="163"/>
    </row>
    <row r="2694" ht="18.75" hidden="1" customHeight="1">
      <c r="A2694" s="180">
        <v>45862.0</v>
      </c>
      <c r="B2694" s="171">
        <v>7797.0</v>
      </c>
      <c r="C2694" s="171" t="s">
        <v>6078</v>
      </c>
      <c r="D2694" s="171"/>
      <c r="E2694" s="171" t="s">
        <v>20634</v>
      </c>
      <c r="F2694" s="171"/>
      <c r="G2694" s="171"/>
      <c r="H2694" s="172"/>
      <c r="I2694" s="173">
        <v>2360.0</v>
      </c>
      <c r="J2694" s="174">
        <v>120.0</v>
      </c>
      <c r="K2694" s="179">
        <v>120.0</v>
      </c>
      <c r="L2694" s="178">
        <v>0.0</v>
      </c>
      <c r="M2694" s="177">
        <v>0.0</v>
      </c>
      <c r="N2694" s="178">
        <v>0.0</v>
      </c>
      <c r="O2694" s="163"/>
      <c r="P2694" s="164"/>
      <c r="Q2694" s="163"/>
      <c r="R2694" s="163"/>
      <c r="S2694" s="163"/>
      <c r="T2694" s="163"/>
    </row>
    <row r="2695" ht="18.75" hidden="1" customHeight="1">
      <c r="A2695" s="170">
        <v>45862.0</v>
      </c>
      <c r="B2695" s="171">
        <v>16586.0</v>
      </c>
      <c r="C2695" s="171" t="s">
        <v>20763</v>
      </c>
      <c r="D2695" s="171" t="s">
        <v>20687</v>
      </c>
      <c r="E2695" s="171">
        <v>14.0</v>
      </c>
      <c r="F2695" s="171" t="s">
        <v>21002</v>
      </c>
      <c r="G2695" s="171" t="s">
        <v>5293</v>
      </c>
      <c r="H2695" s="172" t="s">
        <v>20635</v>
      </c>
      <c r="I2695" s="173">
        <v>12280.0</v>
      </c>
      <c r="J2695" s="174">
        <v>2240.0</v>
      </c>
      <c r="K2695" s="179">
        <v>2240.0</v>
      </c>
      <c r="L2695" s="178"/>
      <c r="M2695" s="177"/>
      <c r="N2695" s="178"/>
      <c r="O2695" s="163"/>
      <c r="P2695" s="164"/>
      <c r="Q2695" s="163"/>
      <c r="R2695" s="163"/>
      <c r="S2695" s="163"/>
      <c r="T2695" s="163"/>
    </row>
    <row r="2696" ht="18.75" hidden="1" customHeight="1">
      <c r="A2696" s="170">
        <v>45862.0</v>
      </c>
      <c r="B2696" s="171">
        <v>16587.0</v>
      </c>
      <c r="C2696" s="171" t="s">
        <v>4051</v>
      </c>
      <c r="D2696" s="171" t="s">
        <v>20659</v>
      </c>
      <c r="E2696" s="171" t="s">
        <v>132</v>
      </c>
      <c r="F2696" s="171" t="s">
        <v>22126</v>
      </c>
      <c r="G2696" s="171" t="s">
        <v>4655</v>
      </c>
      <c r="H2696" s="172" t="s">
        <v>20635</v>
      </c>
      <c r="I2696" s="173">
        <v>11500.0</v>
      </c>
      <c r="J2696" s="174">
        <v>11500.0</v>
      </c>
      <c r="K2696" s="179">
        <v>11500.0</v>
      </c>
      <c r="L2696" s="178"/>
      <c r="M2696" s="177"/>
      <c r="N2696" s="178"/>
      <c r="O2696" s="163"/>
      <c r="P2696" s="164"/>
      <c r="Q2696" s="163"/>
      <c r="R2696" s="163"/>
      <c r="S2696" s="163"/>
      <c r="T2696" s="163"/>
    </row>
    <row r="2697" ht="18.75" hidden="1" customHeight="1">
      <c r="A2697" s="180">
        <v>45862.0</v>
      </c>
      <c r="B2697" s="171">
        <v>7798.0</v>
      </c>
      <c r="C2697" s="171" t="s">
        <v>5722</v>
      </c>
      <c r="D2697" s="171"/>
      <c r="E2697" s="171" t="s">
        <v>20634</v>
      </c>
      <c r="F2697" s="171"/>
      <c r="G2697" s="171" t="s">
        <v>20933</v>
      </c>
      <c r="H2697" s="172" t="s">
        <v>20933</v>
      </c>
      <c r="I2697" s="173">
        <v>3100.0</v>
      </c>
      <c r="J2697" s="174">
        <v>320.0</v>
      </c>
      <c r="K2697" s="179">
        <v>0.0</v>
      </c>
      <c r="L2697" s="178">
        <v>320.0</v>
      </c>
      <c r="M2697" s="177">
        <v>0.0</v>
      </c>
      <c r="N2697" s="178">
        <v>0.0</v>
      </c>
      <c r="O2697" s="163"/>
      <c r="P2697" s="164"/>
      <c r="Q2697" s="163"/>
      <c r="R2697" s="163"/>
      <c r="S2697" s="163"/>
      <c r="T2697" s="163"/>
    </row>
    <row r="2698" ht="18.75" hidden="1" customHeight="1">
      <c r="A2698" s="170">
        <v>45862.0</v>
      </c>
      <c r="B2698" s="171">
        <v>16588.0</v>
      </c>
      <c r="C2698" s="171" t="s">
        <v>21572</v>
      </c>
      <c r="D2698" s="171" t="s">
        <v>20687</v>
      </c>
      <c r="E2698" s="171">
        <v>8.0</v>
      </c>
      <c r="F2698" s="171" t="s">
        <v>22127</v>
      </c>
      <c r="G2698" s="171" t="s">
        <v>5768</v>
      </c>
      <c r="H2698" s="172" t="s">
        <v>20638</v>
      </c>
      <c r="I2698" s="173">
        <v>17440.0</v>
      </c>
      <c r="J2698" s="174">
        <v>7420.0</v>
      </c>
      <c r="K2698" s="179"/>
      <c r="L2698" s="178"/>
      <c r="M2698" s="177"/>
      <c r="N2698" s="178">
        <v>7420.0</v>
      </c>
      <c r="O2698" s="163"/>
      <c r="P2698" s="164"/>
      <c r="Q2698" s="163"/>
      <c r="R2698" s="163"/>
      <c r="S2698" s="163"/>
      <c r="T2698" s="163"/>
    </row>
    <row r="2699" ht="18.75" hidden="1" customHeight="1">
      <c r="A2699" s="180">
        <v>45862.0</v>
      </c>
      <c r="B2699" s="171">
        <v>7799.0</v>
      </c>
      <c r="C2699" s="171" t="s">
        <v>5722</v>
      </c>
      <c r="D2699" s="171"/>
      <c r="E2699" s="171" t="s">
        <v>20634</v>
      </c>
      <c r="F2699" s="171"/>
      <c r="G2699" s="171" t="s">
        <v>20933</v>
      </c>
      <c r="H2699" s="172" t="s">
        <v>20933</v>
      </c>
      <c r="I2699" s="173">
        <v>3480.0</v>
      </c>
      <c r="J2699" s="174">
        <v>400.0</v>
      </c>
      <c r="K2699" s="179">
        <v>0.0</v>
      </c>
      <c r="L2699" s="178">
        <v>400.0</v>
      </c>
      <c r="M2699" s="177">
        <v>0.0</v>
      </c>
      <c r="N2699" s="178">
        <v>0.0</v>
      </c>
      <c r="O2699" s="163"/>
      <c r="P2699" s="164"/>
      <c r="Q2699" s="163"/>
      <c r="R2699" s="163"/>
      <c r="S2699" s="163"/>
      <c r="T2699" s="163"/>
    </row>
    <row r="2700" ht="18.75" hidden="1" customHeight="1">
      <c r="A2700" s="170">
        <v>45862.0</v>
      </c>
      <c r="B2700" s="171">
        <v>16589.0</v>
      </c>
      <c r="C2700" s="171" t="s">
        <v>3980</v>
      </c>
      <c r="D2700" s="171" t="s">
        <v>20687</v>
      </c>
      <c r="E2700" s="171">
        <v>8.0</v>
      </c>
      <c r="F2700" s="171" t="s">
        <v>21428</v>
      </c>
      <c r="G2700" s="171" t="s">
        <v>5648</v>
      </c>
      <c r="H2700" s="172" t="s">
        <v>20635</v>
      </c>
      <c r="I2700" s="173">
        <v>15500.0</v>
      </c>
      <c r="J2700" s="174">
        <v>5480.0</v>
      </c>
      <c r="K2700" s="179">
        <v>5480.0</v>
      </c>
      <c r="L2700" s="178"/>
      <c r="M2700" s="177"/>
      <c r="N2700" s="178"/>
      <c r="O2700" s="163"/>
      <c r="P2700" s="164"/>
      <c r="Q2700" s="163"/>
      <c r="R2700" s="163"/>
      <c r="S2700" s="163"/>
      <c r="T2700" s="163"/>
    </row>
    <row r="2701" ht="18.75" hidden="1" customHeight="1">
      <c r="A2701" s="180">
        <v>45862.0</v>
      </c>
      <c r="B2701" s="171">
        <v>7800.0</v>
      </c>
      <c r="C2701" s="171" t="s">
        <v>744</v>
      </c>
      <c r="D2701" s="171"/>
      <c r="E2701" s="171" t="s">
        <v>20634</v>
      </c>
      <c r="F2701" s="171"/>
      <c r="G2701" s="171"/>
      <c r="H2701" s="172"/>
      <c r="I2701" s="173">
        <v>2660.0</v>
      </c>
      <c r="J2701" s="174">
        <v>160.0</v>
      </c>
      <c r="K2701" s="179">
        <v>160.0</v>
      </c>
      <c r="L2701" s="178">
        <v>0.0</v>
      </c>
      <c r="M2701" s="177">
        <v>0.0</v>
      </c>
      <c r="N2701" s="178">
        <v>0.0</v>
      </c>
      <c r="O2701" s="163"/>
      <c r="P2701" s="164"/>
      <c r="Q2701" s="163"/>
      <c r="R2701" s="163"/>
      <c r="S2701" s="163"/>
      <c r="T2701" s="163"/>
    </row>
    <row r="2702" ht="18.75" hidden="1" customHeight="1">
      <c r="A2702" s="180">
        <v>45862.0</v>
      </c>
      <c r="B2702" s="171">
        <v>7801.0</v>
      </c>
      <c r="C2702" s="171" t="s">
        <v>4138</v>
      </c>
      <c r="D2702" s="171"/>
      <c r="E2702" s="171" t="s">
        <v>20634</v>
      </c>
      <c r="F2702" s="171"/>
      <c r="G2702" s="171"/>
      <c r="H2702" s="172"/>
      <c r="I2702" s="173">
        <v>2760.0</v>
      </c>
      <c r="J2702" s="174">
        <v>120.0</v>
      </c>
      <c r="K2702" s="179">
        <v>0.0</v>
      </c>
      <c r="L2702" s="178">
        <v>120.0</v>
      </c>
      <c r="M2702" s="177">
        <v>0.0</v>
      </c>
      <c r="N2702" s="178">
        <v>0.0</v>
      </c>
      <c r="O2702" s="163"/>
      <c r="P2702" s="164"/>
      <c r="Q2702" s="163"/>
      <c r="R2702" s="163"/>
      <c r="S2702" s="163"/>
      <c r="T2702" s="163"/>
    </row>
    <row r="2703" ht="18.75" hidden="1" customHeight="1">
      <c r="A2703" s="170">
        <v>45862.0</v>
      </c>
      <c r="B2703" s="171">
        <v>16590.0</v>
      </c>
      <c r="C2703" s="171" t="s">
        <v>20783</v>
      </c>
      <c r="D2703" s="171" t="s">
        <v>20659</v>
      </c>
      <c r="E2703" s="171">
        <v>5.0</v>
      </c>
      <c r="F2703" s="171" t="s">
        <v>20952</v>
      </c>
      <c r="G2703" s="171" t="s">
        <v>6111</v>
      </c>
      <c r="H2703" s="172" t="s">
        <v>20635</v>
      </c>
      <c r="I2703" s="173">
        <v>13560.0</v>
      </c>
      <c r="J2703" s="174">
        <v>13560.0</v>
      </c>
      <c r="K2703" s="179">
        <v>13560.0</v>
      </c>
      <c r="L2703" s="178"/>
      <c r="M2703" s="177"/>
      <c r="N2703" s="178"/>
      <c r="O2703" s="163"/>
      <c r="P2703" s="164"/>
      <c r="Q2703" s="163"/>
      <c r="R2703" s="163"/>
      <c r="S2703" s="163"/>
      <c r="T2703" s="163"/>
    </row>
    <row r="2704" ht="18.75" hidden="1" customHeight="1">
      <c r="A2704" s="170">
        <v>45862.0</v>
      </c>
      <c r="B2704" s="171">
        <v>16591.0</v>
      </c>
      <c r="C2704" s="171" t="s">
        <v>265</v>
      </c>
      <c r="D2704" s="171" t="s">
        <v>20687</v>
      </c>
      <c r="E2704" s="171">
        <v>14.0</v>
      </c>
      <c r="F2704" s="171" t="s">
        <v>20778</v>
      </c>
      <c r="G2704" s="171" t="s">
        <v>4088</v>
      </c>
      <c r="H2704" s="172" t="s">
        <v>20635</v>
      </c>
      <c r="I2704" s="173">
        <v>12880.0</v>
      </c>
      <c r="J2704" s="174">
        <v>2840.0</v>
      </c>
      <c r="K2704" s="179">
        <v>2840.0</v>
      </c>
      <c r="L2704" s="178"/>
      <c r="M2704" s="177"/>
      <c r="N2704" s="178"/>
      <c r="O2704" s="163"/>
      <c r="P2704" s="164"/>
      <c r="Q2704" s="163"/>
      <c r="R2704" s="163"/>
      <c r="S2704" s="163"/>
      <c r="T2704" s="163"/>
    </row>
    <row r="2705" ht="18.75" hidden="1" customHeight="1">
      <c r="A2705" s="180">
        <v>45862.0</v>
      </c>
      <c r="B2705" s="171">
        <v>7802.0</v>
      </c>
      <c r="C2705" s="171" t="s">
        <v>3980</v>
      </c>
      <c r="D2705" s="171"/>
      <c r="E2705" s="171" t="s">
        <v>20634</v>
      </c>
      <c r="F2705" s="171"/>
      <c r="G2705" s="171"/>
      <c r="H2705" s="172"/>
      <c r="I2705" s="173">
        <v>3480.0</v>
      </c>
      <c r="J2705" s="174">
        <v>1220.0</v>
      </c>
      <c r="K2705" s="179">
        <v>1220.0</v>
      </c>
      <c r="L2705" s="178">
        <v>0.0</v>
      </c>
      <c r="M2705" s="177">
        <v>0.0</v>
      </c>
      <c r="N2705" s="178">
        <v>0.0</v>
      </c>
      <c r="O2705" s="163"/>
      <c r="P2705" s="164"/>
      <c r="Q2705" s="163"/>
      <c r="R2705" s="163"/>
      <c r="S2705" s="163"/>
      <c r="T2705" s="163"/>
    </row>
    <row r="2706" ht="18.75" hidden="1" customHeight="1">
      <c r="A2706" s="170">
        <v>45862.0</v>
      </c>
      <c r="B2706" s="171">
        <v>16592.0</v>
      </c>
      <c r="C2706" s="171" t="s">
        <v>20893</v>
      </c>
      <c r="D2706" s="171" t="s">
        <v>20695</v>
      </c>
      <c r="E2706" s="171">
        <v>8.0</v>
      </c>
      <c r="F2706" s="171" t="s">
        <v>20799</v>
      </c>
      <c r="G2706" s="171" t="s">
        <v>13031</v>
      </c>
      <c r="H2706" s="172" t="s">
        <v>20635</v>
      </c>
      <c r="I2706" s="173">
        <v>11120.0</v>
      </c>
      <c r="J2706" s="174">
        <v>1420.0</v>
      </c>
      <c r="K2706" s="179">
        <v>1420.0</v>
      </c>
      <c r="L2706" s="178"/>
      <c r="M2706" s="177"/>
      <c r="N2706" s="178"/>
      <c r="O2706" s="163"/>
      <c r="P2706" s="164"/>
      <c r="Q2706" s="163"/>
      <c r="R2706" s="163"/>
      <c r="S2706" s="163"/>
      <c r="T2706" s="163"/>
    </row>
    <row r="2707" ht="18.75" hidden="1" customHeight="1">
      <c r="A2707" s="180">
        <v>45862.0</v>
      </c>
      <c r="B2707" s="171">
        <v>7803.0</v>
      </c>
      <c r="C2707" s="171" t="s">
        <v>2781</v>
      </c>
      <c r="D2707" s="171"/>
      <c r="E2707" s="171" t="s">
        <v>20634</v>
      </c>
      <c r="F2707" s="171"/>
      <c r="G2707" s="171"/>
      <c r="H2707" s="172"/>
      <c r="I2707" s="173">
        <v>3360.0</v>
      </c>
      <c r="J2707" s="174">
        <v>460.0</v>
      </c>
      <c r="K2707" s="179">
        <v>460.0</v>
      </c>
      <c r="L2707" s="178">
        <v>0.0</v>
      </c>
      <c r="M2707" s="177">
        <v>0.0</v>
      </c>
      <c r="N2707" s="178">
        <v>0.0</v>
      </c>
      <c r="O2707" s="163"/>
      <c r="P2707" s="164"/>
      <c r="Q2707" s="163"/>
      <c r="R2707" s="163"/>
      <c r="S2707" s="163"/>
      <c r="T2707" s="163"/>
    </row>
    <row r="2708" ht="18.75" hidden="1" customHeight="1">
      <c r="A2708" s="170">
        <v>45862.0</v>
      </c>
      <c r="B2708" s="171">
        <v>16593.0</v>
      </c>
      <c r="C2708" s="171" t="s">
        <v>4017</v>
      </c>
      <c r="D2708" s="171" t="s">
        <v>20687</v>
      </c>
      <c r="E2708" s="171">
        <v>8.0</v>
      </c>
      <c r="F2708" s="171" t="s">
        <v>21005</v>
      </c>
      <c r="G2708" s="171" t="s">
        <v>6123</v>
      </c>
      <c r="H2708" s="172" t="s">
        <v>20638</v>
      </c>
      <c r="I2708" s="173">
        <v>19160.0</v>
      </c>
      <c r="J2708" s="174">
        <v>9140.0</v>
      </c>
      <c r="K2708" s="179"/>
      <c r="L2708" s="178"/>
      <c r="M2708" s="177"/>
      <c r="N2708" s="177">
        <v>9140.0</v>
      </c>
      <c r="O2708" s="163"/>
      <c r="P2708" s="164"/>
      <c r="Q2708" s="163"/>
      <c r="R2708" s="163"/>
      <c r="S2708" s="163"/>
      <c r="T2708" s="163"/>
    </row>
    <row r="2709" ht="18.75" hidden="1" customHeight="1">
      <c r="A2709" s="180">
        <v>45862.0</v>
      </c>
      <c r="B2709" s="171">
        <v>7804.0</v>
      </c>
      <c r="C2709" s="171" t="s">
        <v>5683</v>
      </c>
      <c r="D2709" s="171"/>
      <c r="E2709" s="171" t="s">
        <v>20634</v>
      </c>
      <c r="F2709" s="171"/>
      <c r="G2709" s="171"/>
      <c r="H2709" s="172"/>
      <c r="I2709" s="173">
        <v>11800.0</v>
      </c>
      <c r="J2709" s="174">
        <v>1460.0</v>
      </c>
      <c r="K2709" s="179">
        <v>0.0</v>
      </c>
      <c r="L2709" s="178">
        <v>0.0</v>
      </c>
      <c r="M2709" s="177">
        <v>0.0</v>
      </c>
      <c r="N2709" s="178">
        <v>0.0</v>
      </c>
      <c r="O2709" s="163"/>
      <c r="P2709" s="164"/>
      <c r="Q2709" s="163"/>
      <c r="R2709" s="163"/>
      <c r="S2709" s="163"/>
      <c r="T2709" s="163"/>
    </row>
    <row r="2710" ht="18.75" hidden="1" customHeight="1">
      <c r="A2710" s="180">
        <v>45862.0</v>
      </c>
      <c r="B2710" s="171">
        <v>7886.0</v>
      </c>
      <c r="C2710" s="171" t="s">
        <v>6423</v>
      </c>
      <c r="D2710" s="171"/>
      <c r="E2710" s="171" t="s">
        <v>20634</v>
      </c>
      <c r="F2710" s="171"/>
      <c r="G2710" s="171" t="s">
        <v>22018</v>
      </c>
      <c r="H2710" s="172" t="s">
        <v>22018</v>
      </c>
      <c r="I2710" s="173">
        <v>3220.0</v>
      </c>
      <c r="J2710" s="174">
        <v>120.0</v>
      </c>
      <c r="K2710" s="179">
        <v>0.0</v>
      </c>
      <c r="L2710" s="178">
        <v>0.0</v>
      </c>
      <c r="M2710" s="177">
        <v>0.0</v>
      </c>
      <c r="N2710" s="178">
        <v>0.0</v>
      </c>
      <c r="O2710" s="163"/>
      <c r="P2710" s="164"/>
      <c r="Q2710" s="163"/>
      <c r="R2710" s="163"/>
      <c r="S2710" s="163"/>
      <c r="T2710" s="163"/>
    </row>
    <row r="2711" ht="18.75" hidden="1" customHeight="1">
      <c r="A2711" s="180">
        <v>45862.0</v>
      </c>
      <c r="B2711" s="171">
        <v>7887.0</v>
      </c>
      <c r="C2711" s="171" t="s">
        <v>6423</v>
      </c>
      <c r="D2711" s="171"/>
      <c r="E2711" s="171" t="s">
        <v>20634</v>
      </c>
      <c r="F2711" s="171"/>
      <c r="G2711" s="171" t="s">
        <v>22018</v>
      </c>
      <c r="H2711" s="172" t="s">
        <v>22018</v>
      </c>
      <c r="I2711" s="173">
        <v>3600.0</v>
      </c>
      <c r="J2711" s="174">
        <v>200.0</v>
      </c>
      <c r="K2711" s="179">
        <v>0.0</v>
      </c>
      <c r="L2711" s="178">
        <v>0.0</v>
      </c>
      <c r="M2711" s="177">
        <v>0.0</v>
      </c>
      <c r="N2711" s="178">
        <v>0.0</v>
      </c>
      <c r="O2711" s="163"/>
      <c r="P2711" s="164"/>
      <c r="Q2711" s="163"/>
      <c r="R2711" s="163"/>
      <c r="S2711" s="163"/>
      <c r="T2711" s="163"/>
    </row>
    <row r="2712" ht="18.75" hidden="1" customHeight="1">
      <c r="A2712" s="182">
        <v>45862.02900491898</v>
      </c>
      <c r="B2712" s="171">
        <v>7789.0</v>
      </c>
      <c r="C2712" s="171" t="s">
        <v>5683</v>
      </c>
      <c r="D2712" s="171"/>
      <c r="E2712" s="171" t="s">
        <v>20634</v>
      </c>
      <c r="F2712" s="171"/>
      <c r="G2712" s="171" t="s">
        <v>22128</v>
      </c>
      <c r="H2712" s="172" t="s">
        <v>22128</v>
      </c>
      <c r="I2712" s="173">
        <v>24180.0</v>
      </c>
      <c r="J2712" s="174">
        <v>6680.0</v>
      </c>
      <c r="K2712" s="179">
        <v>0.0</v>
      </c>
      <c r="L2712" s="178">
        <v>0.0</v>
      </c>
      <c r="M2712" s="177">
        <v>0.0</v>
      </c>
      <c r="N2712" s="178">
        <v>0.0</v>
      </c>
      <c r="O2712" s="163"/>
      <c r="P2712" s="164"/>
      <c r="Q2712" s="163"/>
      <c r="R2712" s="163"/>
      <c r="S2712" s="163"/>
      <c r="T2712" s="163"/>
    </row>
    <row r="2713" ht="18.75" hidden="1" customHeight="1">
      <c r="A2713" s="170">
        <v>45863.0</v>
      </c>
      <c r="B2713" s="171">
        <v>16594.0</v>
      </c>
      <c r="C2713" s="171" t="s">
        <v>22129</v>
      </c>
      <c r="D2713" s="171" t="s">
        <v>20687</v>
      </c>
      <c r="E2713" s="171">
        <v>8.0</v>
      </c>
      <c r="F2713" s="171" t="s">
        <v>22130</v>
      </c>
      <c r="G2713" s="171" t="s">
        <v>6136</v>
      </c>
      <c r="H2713" s="172" t="s">
        <v>20635</v>
      </c>
      <c r="I2713" s="173">
        <v>10740.0</v>
      </c>
      <c r="J2713" s="174">
        <v>720.0</v>
      </c>
      <c r="K2713" s="179">
        <v>720.0</v>
      </c>
      <c r="L2713" s="178"/>
      <c r="M2713" s="177"/>
      <c r="N2713" s="178"/>
      <c r="O2713" s="163"/>
      <c r="P2713" s="164"/>
      <c r="Q2713" s="163"/>
      <c r="R2713" s="163"/>
      <c r="S2713" s="163"/>
      <c r="T2713" s="163"/>
    </row>
    <row r="2714" ht="18.75" hidden="1" customHeight="1">
      <c r="A2714" s="170">
        <v>45863.0</v>
      </c>
      <c r="B2714" s="171">
        <v>16595.0</v>
      </c>
      <c r="C2714" s="171" t="s">
        <v>22131</v>
      </c>
      <c r="D2714" s="171" t="s">
        <v>20659</v>
      </c>
      <c r="E2714" s="171">
        <v>8.0</v>
      </c>
      <c r="F2714" s="171"/>
      <c r="G2714" s="171" t="s">
        <v>6139</v>
      </c>
      <c r="H2714" s="172" t="s">
        <v>20669</v>
      </c>
      <c r="I2714" s="173">
        <v>10260.0</v>
      </c>
      <c r="J2714" s="174">
        <v>10260.0</v>
      </c>
      <c r="K2714" s="179"/>
      <c r="L2714" s="177">
        <v>10260.0</v>
      </c>
      <c r="M2714" s="177"/>
      <c r="N2714" s="178"/>
      <c r="O2714" s="163"/>
      <c r="P2714" s="164"/>
      <c r="Q2714" s="163"/>
      <c r="R2714" s="163"/>
      <c r="S2714" s="163"/>
      <c r="T2714" s="163"/>
    </row>
    <row r="2715" ht="18.75" hidden="1" customHeight="1">
      <c r="A2715" s="180">
        <v>45863.0</v>
      </c>
      <c r="B2715" s="171">
        <v>7806.0</v>
      </c>
      <c r="C2715" s="171" t="s">
        <v>3980</v>
      </c>
      <c r="D2715" s="171"/>
      <c r="E2715" s="171" t="s">
        <v>20634</v>
      </c>
      <c r="F2715" s="171"/>
      <c r="G2715" s="171"/>
      <c r="H2715" s="172"/>
      <c r="I2715" s="173">
        <v>2960.0</v>
      </c>
      <c r="J2715" s="174">
        <v>700.0</v>
      </c>
      <c r="K2715" s="179">
        <v>700.0</v>
      </c>
      <c r="L2715" s="178">
        <v>0.0</v>
      </c>
      <c r="M2715" s="177">
        <v>0.0</v>
      </c>
      <c r="N2715" s="178">
        <v>0.0</v>
      </c>
      <c r="O2715" s="163"/>
      <c r="P2715" s="164"/>
      <c r="Q2715" s="163"/>
      <c r="R2715" s="163"/>
      <c r="S2715" s="163"/>
      <c r="T2715" s="163"/>
    </row>
    <row r="2716" ht="18.75" hidden="1" customHeight="1">
      <c r="A2716" s="180">
        <v>45863.0</v>
      </c>
      <c r="B2716" s="171">
        <v>7807.0</v>
      </c>
      <c r="C2716" s="171" t="s">
        <v>4476</v>
      </c>
      <c r="D2716" s="171"/>
      <c r="E2716" s="171" t="s">
        <v>20634</v>
      </c>
      <c r="F2716" s="171"/>
      <c r="G2716" s="171"/>
      <c r="H2716" s="172"/>
      <c r="I2716" s="173">
        <v>3160.0</v>
      </c>
      <c r="J2716" s="174">
        <v>600.0</v>
      </c>
      <c r="K2716" s="179">
        <v>600.0</v>
      </c>
      <c r="L2716" s="178">
        <v>0.0</v>
      </c>
      <c r="M2716" s="177">
        <v>0.0</v>
      </c>
      <c r="N2716" s="178">
        <v>0.0</v>
      </c>
      <c r="O2716" s="163"/>
      <c r="P2716" s="164"/>
      <c r="Q2716" s="163"/>
      <c r="R2716" s="163"/>
      <c r="S2716" s="163"/>
      <c r="T2716" s="163"/>
    </row>
    <row r="2717" ht="18.75" hidden="1" customHeight="1">
      <c r="A2717" s="180">
        <v>45863.0</v>
      </c>
      <c r="B2717" s="171">
        <v>7808.0</v>
      </c>
      <c r="C2717" s="171" t="s">
        <v>5683</v>
      </c>
      <c r="D2717" s="171"/>
      <c r="E2717" s="171" t="s">
        <v>20634</v>
      </c>
      <c r="F2717" s="171"/>
      <c r="G2717" s="171" t="s">
        <v>22132</v>
      </c>
      <c r="H2717" s="172" t="s">
        <v>22132</v>
      </c>
      <c r="I2717" s="173">
        <v>11460.0</v>
      </c>
      <c r="J2717" s="174">
        <v>1120.0</v>
      </c>
      <c r="K2717" s="179">
        <v>0.0</v>
      </c>
      <c r="L2717" s="177">
        <v>1120.0</v>
      </c>
      <c r="M2717" s="177">
        <v>0.0</v>
      </c>
      <c r="N2717" s="178">
        <v>0.0</v>
      </c>
      <c r="O2717" s="163"/>
      <c r="P2717" s="164"/>
      <c r="Q2717" s="163"/>
      <c r="R2717" s="163"/>
      <c r="S2717" s="163"/>
      <c r="T2717" s="163"/>
    </row>
    <row r="2718" ht="18.75" hidden="1" customHeight="1">
      <c r="A2718" s="170">
        <v>45863.0</v>
      </c>
      <c r="B2718" s="171">
        <v>16596.0</v>
      </c>
      <c r="C2718" s="171" t="s">
        <v>2963</v>
      </c>
      <c r="D2718" s="171" t="s">
        <v>20659</v>
      </c>
      <c r="E2718" s="171">
        <v>5.0</v>
      </c>
      <c r="F2718" s="171" t="s">
        <v>20860</v>
      </c>
      <c r="G2718" s="171" t="s">
        <v>4420</v>
      </c>
      <c r="H2718" s="172" t="s">
        <v>20635</v>
      </c>
      <c r="I2718" s="173">
        <v>11180.0</v>
      </c>
      <c r="J2718" s="174">
        <v>11180.0</v>
      </c>
      <c r="K2718" s="179">
        <v>11180.0</v>
      </c>
      <c r="L2718" s="178"/>
      <c r="M2718" s="177"/>
      <c r="N2718" s="178"/>
      <c r="O2718" s="163"/>
      <c r="P2718" s="164"/>
      <c r="Q2718" s="163"/>
      <c r="R2718" s="163"/>
      <c r="S2718" s="163"/>
      <c r="T2718" s="163"/>
    </row>
    <row r="2719" ht="18.75" hidden="1" customHeight="1">
      <c r="A2719" s="170">
        <v>45863.0</v>
      </c>
      <c r="B2719" s="171">
        <v>16597.0</v>
      </c>
      <c r="C2719" s="171" t="s">
        <v>4035</v>
      </c>
      <c r="D2719" s="171" t="s">
        <v>20687</v>
      </c>
      <c r="E2719" s="171">
        <v>8.0</v>
      </c>
      <c r="F2719" s="171" t="s">
        <v>20948</v>
      </c>
      <c r="G2719" s="171" t="s">
        <v>5852</v>
      </c>
      <c r="H2719" s="172" t="s">
        <v>20638</v>
      </c>
      <c r="I2719" s="173">
        <v>14160.0</v>
      </c>
      <c r="J2719" s="174">
        <v>4140.0</v>
      </c>
      <c r="K2719" s="179"/>
      <c r="L2719" s="178"/>
      <c r="M2719" s="177"/>
      <c r="N2719" s="178">
        <v>4140.0</v>
      </c>
      <c r="O2719" s="163"/>
      <c r="P2719" s="164"/>
      <c r="Q2719" s="163"/>
      <c r="R2719" s="163"/>
      <c r="S2719" s="163"/>
      <c r="T2719" s="163"/>
    </row>
    <row r="2720" ht="18.75" hidden="1" customHeight="1">
      <c r="A2720" s="170">
        <v>45863.0</v>
      </c>
      <c r="B2720" s="171">
        <v>16598.0</v>
      </c>
      <c r="C2720" s="171" t="s">
        <v>20832</v>
      </c>
      <c r="D2720" s="171" t="s">
        <v>20687</v>
      </c>
      <c r="E2720" s="171">
        <v>4.0</v>
      </c>
      <c r="F2720" s="171" t="s">
        <v>22133</v>
      </c>
      <c r="G2720" s="171" t="s">
        <v>4965</v>
      </c>
      <c r="H2720" s="172" t="s">
        <v>20635</v>
      </c>
      <c r="I2720" s="173">
        <v>12000.0</v>
      </c>
      <c r="J2720" s="174">
        <v>2220.0</v>
      </c>
      <c r="K2720" s="179">
        <v>2220.0</v>
      </c>
      <c r="L2720" s="178"/>
      <c r="M2720" s="177"/>
      <c r="N2720" s="178"/>
      <c r="O2720" s="163"/>
      <c r="P2720" s="164"/>
      <c r="Q2720" s="163"/>
      <c r="R2720" s="163"/>
      <c r="S2720" s="163"/>
      <c r="T2720" s="163"/>
    </row>
    <row r="2721" ht="18.75" hidden="1" customHeight="1">
      <c r="A2721" s="180">
        <v>45863.0</v>
      </c>
      <c r="B2721" s="171">
        <v>7809.0</v>
      </c>
      <c r="C2721" s="171" t="s">
        <v>5683</v>
      </c>
      <c r="D2721" s="171"/>
      <c r="E2721" s="171" t="s">
        <v>20634</v>
      </c>
      <c r="F2721" s="171"/>
      <c r="G2721" s="171" t="s">
        <v>22134</v>
      </c>
      <c r="H2721" s="172" t="s">
        <v>22134</v>
      </c>
      <c r="I2721" s="173">
        <v>20500.0</v>
      </c>
      <c r="J2721" s="174">
        <v>3500.0</v>
      </c>
      <c r="K2721" s="179">
        <v>0.0</v>
      </c>
      <c r="L2721" s="178">
        <v>0.0</v>
      </c>
      <c r="M2721" s="177">
        <v>0.0</v>
      </c>
      <c r="N2721" s="178">
        <v>0.0</v>
      </c>
      <c r="O2721" s="163"/>
      <c r="P2721" s="164"/>
      <c r="Q2721" s="163"/>
      <c r="R2721" s="163"/>
      <c r="S2721" s="163"/>
      <c r="T2721" s="163"/>
    </row>
    <row r="2722" ht="18.75" hidden="1" customHeight="1">
      <c r="A2722" s="170">
        <v>45863.0</v>
      </c>
      <c r="B2722" s="171">
        <v>16599.0</v>
      </c>
      <c r="C2722" s="171" t="s">
        <v>20781</v>
      </c>
      <c r="D2722" s="171" t="s">
        <v>20695</v>
      </c>
      <c r="E2722" s="171">
        <v>8.0</v>
      </c>
      <c r="F2722" s="171" t="s">
        <v>20973</v>
      </c>
      <c r="G2722" s="171" t="s">
        <v>5295</v>
      </c>
      <c r="H2722" s="172" t="s">
        <v>20638</v>
      </c>
      <c r="I2722" s="173">
        <v>16360.0</v>
      </c>
      <c r="J2722" s="174">
        <v>6660.0</v>
      </c>
      <c r="K2722" s="179"/>
      <c r="L2722" s="178"/>
      <c r="M2722" s="177"/>
      <c r="N2722" s="178">
        <v>6660.0</v>
      </c>
      <c r="O2722" s="163"/>
      <c r="P2722" s="164"/>
      <c r="Q2722" s="163"/>
      <c r="R2722" s="163"/>
      <c r="S2722" s="163"/>
      <c r="T2722" s="163"/>
    </row>
    <row r="2723" ht="18.75" hidden="1" customHeight="1">
      <c r="A2723" s="170">
        <v>45863.0</v>
      </c>
      <c r="B2723" s="171">
        <v>16600.0</v>
      </c>
      <c r="C2723" s="171" t="s">
        <v>18536</v>
      </c>
      <c r="D2723" s="171" t="s">
        <v>20687</v>
      </c>
      <c r="E2723" s="171">
        <v>14.0</v>
      </c>
      <c r="F2723" s="171" t="s">
        <v>21961</v>
      </c>
      <c r="G2723" s="171" t="s">
        <v>4545</v>
      </c>
      <c r="H2723" s="172" t="s">
        <v>20635</v>
      </c>
      <c r="I2723" s="173">
        <v>12600.0</v>
      </c>
      <c r="J2723" s="174">
        <v>2560.0</v>
      </c>
      <c r="K2723" s="179">
        <v>2560.0</v>
      </c>
      <c r="L2723" s="178"/>
      <c r="M2723" s="177"/>
      <c r="N2723" s="178"/>
      <c r="O2723" s="163"/>
      <c r="P2723" s="164"/>
      <c r="Q2723" s="163"/>
      <c r="R2723" s="163"/>
      <c r="S2723" s="163"/>
      <c r="T2723" s="163"/>
    </row>
    <row r="2724" ht="18.75" hidden="1" customHeight="1">
      <c r="A2724" s="180">
        <v>45863.0</v>
      </c>
      <c r="B2724" s="171">
        <v>7810.0</v>
      </c>
      <c r="C2724" s="171" t="s">
        <v>5683</v>
      </c>
      <c r="D2724" s="171"/>
      <c r="E2724" s="171" t="s">
        <v>20634</v>
      </c>
      <c r="F2724" s="171"/>
      <c r="G2724" s="171" t="s">
        <v>22135</v>
      </c>
      <c r="H2724" s="172" t="s">
        <v>22135</v>
      </c>
      <c r="I2724" s="173">
        <v>19860.0</v>
      </c>
      <c r="J2724" s="174">
        <v>3000.0</v>
      </c>
      <c r="K2724" s="179">
        <v>3000.0</v>
      </c>
      <c r="L2724" s="178">
        <v>0.0</v>
      </c>
      <c r="M2724" s="177">
        <v>0.0</v>
      </c>
      <c r="N2724" s="178">
        <v>0.0</v>
      </c>
      <c r="O2724" s="163"/>
      <c r="P2724" s="164"/>
      <c r="Q2724" s="163"/>
      <c r="R2724" s="163"/>
      <c r="S2724" s="163"/>
      <c r="T2724" s="163"/>
    </row>
    <row r="2725" ht="18.75" hidden="1" customHeight="1">
      <c r="A2725" s="170">
        <v>45863.0</v>
      </c>
      <c r="B2725" s="171">
        <v>16601.0</v>
      </c>
      <c r="C2725" s="171" t="s">
        <v>22136</v>
      </c>
      <c r="D2725" s="171" t="s">
        <v>20659</v>
      </c>
      <c r="E2725" s="171">
        <v>8.0</v>
      </c>
      <c r="F2725" s="171" t="s">
        <v>21352</v>
      </c>
      <c r="G2725" s="171" t="s">
        <v>5037</v>
      </c>
      <c r="H2725" s="172" t="s">
        <v>20635</v>
      </c>
      <c r="I2725" s="173">
        <v>10560.0</v>
      </c>
      <c r="J2725" s="174">
        <v>10560.0</v>
      </c>
      <c r="K2725" s="179">
        <v>10560.0</v>
      </c>
      <c r="L2725" s="178"/>
      <c r="M2725" s="177"/>
      <c r="N2725" s="178"/>
      <c r="O2725" s="163"/>
      <c r="P2725" s="164"/>
      <c r="Q2725" s="163"/>
      <c r="R2725" s="163"/>
      <c r="S2725" s="163"/>
      <c r="T2725" s="163"/>
    </row>
    <row r="2726" ht="18.75" hidden="1" customHeight="1">
      <c r="A2726" s="180">
        <v>45863.0</v>
      </c>
      <c r="B2726" s="171">
        <v>7811.0</v>
      </c>
      <c r="C2726" s="171" t="s">
        <v>6178</v>
      </c>
      <c r="D2726" s="171"/>
      <c r="E2726" s="171" t="s">
        <v>20634</v>
      </c>
      <c r="F2726" s="171"/>
      <c r="G2726" s="171"/>
      <c r="H2726" s="172"/>
      <c r="I2726" s="173">
        <v>3060.0</v>
      </c>
      <c r="J2726" s="174">
        <v>240.0</v>
      </c>
      <c r="K2726" s="179">
        <v>0.0</v>
      </c>
      <c r="L2726" s="178">
        <v>240.0</v>
      </c>
      <c r="M2726" s="177">
        <v>0.0</v>
      </c>
      <c r="N2726" s="178">
        <v>0.0</v>
      </c>
      <c r="O2726" s="163"/>
      <c r="P2726" s="164"/>
      <c r="Q2726" s="163"/>
      <c r="R2726" s="163"/>
      <c r="S2726" s="163"/>
      <c r="T2726" s="163"/>
    </row>
    <row r="2727" ht="18.75" hidden="1" customHeight="1">
      <c r="A2727" s="180">
        <v>45863.0</v>
      </c>
      <c r="B2727" s="171">
        <v>7812.0</v>
      </c>
      <c r="C2727" s="171" t="s">
        <v>5722</v>
      </c>
      <c r="D2727" s="171"/>
      <c r="E2727" s="171" t="s">
        <v>20634</v>
      </c>
      <c r="F2727" s="171"/>
      <c r="G2727" s="171" t="s">
        <v>20933</v>
      </c>
      <c r="H2727" s="172" t="s">
        <v>20933</v>
      </c>
      <c r="I2727" s="173">
        <v>3640.0</v>
      </c>
      <c r="J2727" s="174">
        <v>680.0</v>
      </c>
      <c r="K2727" s="179">
        <v>0.0</v>
      </c>
      <c r="L2727" s="178">
        <v>680.0</v>
      </c>
      <c r="M2727" s="177">
        <v>0.0</v>
      </c>
      <c r="N2727" s="178">
        <v>0.0</v>
      </c>
      <c r="O2727" s="163"/>
      <c r="P2727" s="164"/>
      <c r="Q2727" s="163"/>
      <c r="R2727" s="163"/>
      <c r="S2727" s="163"/>
      <c r="T2727" s="163"/>
    </row>
    <row r="2728" ht="18.75" hidden="1" customHeight="1">
      <c r="A2728" s="170">
        <v>45863.0</v>
      </c>
      <c r="B2728" s="171">
        <v>16604.0</v>
      </c>
      <c r="C2728" s="171" t="s">
        <v>4082</v>
      </c>
      <c r="D2728" s="171" t="s">
        <v>20695</v>
      </c>
      <c r="E2728" s="171">
        <v>8.0</v>
      </c>
      <c r="F2728" s="171" t="s">
        <v>20953</v>
      </c>
      <c r="G2728" s="171" t="s">
        <v>6192</v>
      </c>
      <c r="H2728" s="172" t="s">
        <v>20635</v>
      </c>
      <c r="I2728" s="173">
        <v>10980.0</v>
      </c>
      <c r="J2728" s="174">
        <v>1280.0</v>
      </c>
      <c r="K2728" s="179">
        <v>1280.0</v>
      </c>
      <c r="L2728" s="178"/>
      <c r="M2728" s="177"/>
      <c r="N2728" s="178"/>
      <c r="O2728" s="163"/>
      <c r="P2728" s="164"/>
      <c r="Q2728" s="163"/>
      <c r="R2728" s="163"/>
      <c r="S2728" s="163"/>
      <c r="T2728" s="163"/>
    </row>
    <row r="2729" ht="18.75" hidden="1" customHeight="1">
      <c r="A2729" s="180">
        <v>45863.0</v>
      </c>
      <c r="B2729" s="171">
        <v>7813.0</v>
      </c>
      <c r="C2729" s="171" t="s">
        <v>5683</v>
      </c>
      <c r="D2729" s="171"/>
      <c r="E2729" s="171" t="s">
        <v>20634</v>
      </c>
      <c r="F2729" s="171"/>
      <c r="G2729" s="171" t="s">
        <v>22137</v>
      </c>
      <c r="H2729" s="172" t="s">
        <v>22137</v>
      </c>
      <c r="I2729" s="173">
        <v>21000.0</v>
      </c>
      <c r="J2729" s="174">
        <v>2950.0</v>
      </c>
      <c r="K2729" s="179">
        <v>0.0</v>
      </c>
      <c r="L2729" s="178">
        <v>0.0</v>
      </c>
      <c r="M2729" s="177">
        <v>0.0</v>
      </c>
      <c r="N2729" s="178">
        <v>0.0</v>
      </c>
      <c r="O2729" s="163"/>
      <c r="P2729" s="164"/>
      <c r="Q2729" s="163"/>
      <c r="R2729" s="163"/>
      <c r="S2729" s="163"/>
      <c r="T2729" s="163"/>
    </row>
    <row r="2730" ht="18.75" hidden="1" customHeight="1">
      <c r="A2730" s="170">
        <v>45863.0</v>
      </c>
      <c r="B2730" s="171">
        <v>16605.0</v>
      </c>
      <c r="C2730" s="171" t="s">
        <v>22138</v>
      </c>
      <c r="D2730" s="171" t="s">
        <v>20687</v>
      </c>
      <c r="E2730" s="171">
        <v>16.0</v>
      </c>
      <c r="F2730" s="171" t="s">
        <v>20894</v>
      </c>
      <c r="G2730" s="171" t="s">
        <v>4820</v>
      </c>
      <c r="H2730" s="172" t="s">
        <v>20635</v>
      </c>
      <c r="I2730" s="173">
        <v>13500.0</v>
      </c>
      <c r="J2730" s="174">
        <v>3460.0</v>
      </c>
      <c r="K2730" s="179">
        <v>3460.0</v>
      </c>
      <c r="L2730" s="178"/>
      <c r="M2730" s="177"/>
      <c r="N2730" s="178"/>
      <c r="O2730" s="163"/>
      <c r="P2730" s="164"/>
      <c r="Q2730" s="163"/>
      <c r="R2730" s="163"/>
      <c r="S2730" s="163"/>
      <c r="T2730" s="163"/>
    </row>
    <row r="2731" ht="18.75" hidden="1" customHeight="1">
      <c r="A2731" s="170">
        <v>45863.0</v>
      </c>
      <c r="B2731" s="171">
        <v>16606.0</v>
      </c>
      <c r="C2731" s="171" t="s">
        <v>2851</v>
      </c>
      <c r="D2731" s="171" t="s">
        <v>20659</v>
      </c>
      <c r="E2731" s="171">
        <v>8.0</v>
      </c>
      <c r="F2731" s="171" t="s">
        <v>20700</v>
      </c>
      <c r="G2731" s="171" t="s">
        <v>6209</v>
      </c>
      <c r="H2731" s="172" t="s">
        <v>20635</v>
      </c>
      <c r="I2731" s="173">
        <v>9840.0</v>
      </c>
      <c r="J2731" s="174">
        <v>9840.0</v>
      </c>
      <c r="K2731" s="179">
        <v>9840.0</v>
      </c>
      <c r="L2731" s="178"/>
      <c r="M2731" s="177"/>
      <c r="N2731" s="178"/>
      <c r="O2731" s="163"/>
      <c r="P2731" s="164"/>
      <c r="Q2731" s="163"/>
      <c r="R2731" s="163"/>
      <c r="S2731" s="163"/>
      <c r="T2731" s="163"/>
    </row>
    <row r="2732" ht="18.75" hidden="1" customHeight="1">
      <c r="A2732" s="180">
        <v>45863.0</v>
      </c>
      <c r="B2732" s="171">
        <v>7814.0</v>
      </c>
      <c r="C2732" s="171" t="s">
        <v>5683</v>
      </c>
      <c r="D2732" s="171"/>
      <c r="E2732" s="171" t="s">
        <v>20634</v>
      </c>
      <c r="F2732" s="171"/>
      <c r="G2732" s="171" t="s">
        <v>22139</v>
      </c>
      <c r="H2732" s="172" t="s">
        <v>22139</v>
      </c>
      <c r="I2732" s="173">
        <v>20280.0</v>
      </c>
      <c r="J2732" s="174">
        <v>2780.0</v>
      </c>
      <c r="K2732" s="179">
        <v>2780.0</v>
      </c>
      <c r="L2732" s="178">
        <v>0.0</v>
      </c>
      <c r="M2732" s="177">
        <v>0.0</v>
      </c>
      <c r="N2732" s="178">
        <v>0.0</v>
      </c>
      <c r="O2732" s="163"/>
      <c r="P2732" s="164"/>
      <c r="Q2732" s="163"/>
      <c r="R2732" s="163"/>
      <c r="S2732" s="163"/>
      <c r="T2732" s="163"/>
    </row>
    <row r="2733" ht="18.75" hidden="1" customHeight="1">
      <c r="A2733" s="170">
        <v>45863.0</v>
      </c>
      <c r="B2733" s="171">
        <v>16607.0</v>
      </c>
      <c r="C2733" s="171" t="s">
        <v>3980</v>
      </c>
      <c r="D2733" s="171" t="s">
        <v>20687</v>
      </c>
      <c r="E2733" s="171">
        <v>8.0</v>
      </c>
      <c r="F2733" s="171" t="s">
        <v>21138</v>
      </c>
      <c r="G2733" s="171" t="s">
        <v>5023</v>
      </c>
      <c r="H2733" s="172" t="s">
        <v>20635</v>
      </c>
      <c r="I2733" s="173">
        <v>30340.0</v>
      </c>
      <c r="J2733" s="174">
        <v>20320.0</v>
      </c>
      <c r="K2733" s="179">
        <v>20320.0</v>
      </c>
      <c r="L2733" s="178"/>
      <c r="M2733" s="177"/>
      <c r="N2733" s="178"/>
      <c r="O2733" s="163"/>
      <c r="P2733" s="164"/>
      <c r="Q2733" s="163"/>
      <c r="R2733" s="163"/>
      <c r="S2733" s="163"/>
      <c r="T2733" s="163"/>
    </row>
    <row r="2734" ht="18.75" hidden="1" customHeight="1">
      <c r="A2734" s="170">
        <v>45863.0</v>
      </c>
      <c r="B2734" s="171">
        <v>16608.0</v>
      </c>
      <c r="C2734" s="171" t="s">
        <v>22140</v>
      </c>
      <c r="D2734" s="171" t="s">
        <v>20659</v>
      </c>
      <c r="E2734" s="171">
        <v>6.0</v>
      </c>
      <c r="F2734" s="171" t="s">
        <v>21140</v>
      </c>
      <c r="G2734" s="171" t="s">
        <v>22141</v>
      </c>
      <c r="H2734" s="172" t="s">
        <v>20669</v>
      </c>
      <c r="I2734" s="173">
        <v>9860.0</v>
      </c>
      <c r="J2734" s="174">
        <v>9860.0</v>
      </c>
      <c r="K2734" s="179"/>
      <c r="L2734" s="177">
        <v>9860.0</v>
      </c>
      <c r="M2734" s="177"/>
      <c r="N2734" s="178"/>
      <c r="O2734" s="163"/>
      <c r="P2734" s="164"/>
      <c r="Q2734" s="163"/>
      <c r="R2734" s="163"/>
      <c r="S2734" s="163"/>
      <c r="T2734" s="163"/>
    </row>
    <row r="2735" ht="18.75" hidden="1" customHeight="1">
      <c r="A2735" s="170">
        <v>45863.0</v>
      </c>
      <c r="B2735" s="171">
        <v>16609.0</v>
      </c>
      <c r="C2735" s="171" t="s">
        <v>201</v>
      </c>
      <c r="D2735" s="171" t="s">
        <v>20695</v>
      </c>
      <c r="E2735" s="171">
        <v>8.0</v>
      </c>
      <c r="F2735" s="171">
        <v>8.016</v>
      </c>
      <c r="G2735" s="171" t="s">
        <v>22142</v>
      </c>
      <c r="H2735" s="172" t="s">
        <v>20635</v>
      </c>
      <c r="I2735" s="173">
        <v>12080.0</v>
      </c>
      <c r="J2735" s="174">
        <v>2380.0</v>
      </c>
      <c r="K2735" s="179">
        <v>2380.0</v>
      </c>
      <c r="L2735" s="178"/>
      <c r="M2735" s="177"/>
      <c r="N2735" s="178"/>
      <c r="O2735" s="163"/>
      <c r="P2735" s="164"/>
      <c r="Q2735" s="163"/>
      <c r="R2735" s="163"/>
      <c r="S2735" s="163"/>
      <c r="T2735" s="163"/>
    </row>
    <row r="2736" ht="18.75" hidden="1" customHeight="1">
      <c r="A2736" s="180">
        <v>45863.0</v>
      </c>
      <c r="B2736" s="171">
        <v>7815.0</v>
      </c>
      <c r="C2736" s="171" t="s">
        <v>5683</v>
      </c>
      <c r="D2736" s="171"/>
      <c r="E2736" s="171" t="s">
        <v>20634</v>
      </c>
      <c r="F2736" s="171"/>
      <c r="G2736" s="171" t="s">
        <v>22143</v>
      </c>
      <c r="H2736" s="172" t="s">
        <v>22143</v>
      </c>
      <c r="I2736" s="173">
        <v>12120.0</v>
      </c>
      <c r="J2736" s="174">
        <v>1740.0</v>
      </c>
      <c r="K2736" s="179">
        <v>0.0</v>
      </c>
      <c r="L2736" s="178">
        <v>0.0</v>
      </c>
      <c r="M2736" s="177">
        <v>0.0</v>
      </c>
      <c r="N2736" s="178">
        <v>0.0</v>
      </c>
      <c r="O2736" s="163"/>
      <c r="P2736" s="164"/>
      <c r="Q2736" s="163"/>
      <c r="R2736" s="163"/>
      <c r="S2736" s="163"/>
      <c r="T2736" s="163"/>
    </row>
    <row r="2737" ht="18.75" hidden="1" customHeight="1">
      <c r="A2737" s="170">
        <v>45863.0</v>
      </c>
      <c r="B2737" s="171">
        <v>16610.0</v>
      </c>
      <c r="C2737" s="171" t="s">
        <v>4018</v>
      </c>
      <c r="D2737" s="171" t="s">
        <v>20687</v>
      </c>
      <c r="E2737" s="171">
        <v>8.0</v>
      </c>
      <c r="F2737" s="171" t="s">
        <v>20930</v>
      </c>
      <c r="G2737" s="171" t="s">
        <v>6232</v>
      </c>
      <c r="H2737" s="172" t="s">
        <v>20635</v>
      </c>
      <c r="I2737" s="173">
        <v>13680.0</v>
      </c>
      <c r="J2737" s="174">
        <v>3660.0</v>
      </c>
      <c r="K2737" s="179">
        <v>3660.0</v>
      </c>
      <c r="L2737" s="178"/>
      <c r="M2737" s="177"/>
      <c r="N2737" s="178"/>
      <c r="O2737" s="163"/>
      <c r="P2737" s="164"/>
      <c r="Q2737" s="163"/>
      <c r="R2737" s="163"/>
      <c r="S2737" s="163"/>
      <c r="T2737" s="163"/>
    </row>
    <row r="2738" ht="18.75" hidden="1" customHeight="1">
      <c r="A2738" s="170">
        <v>45863.0</v>
      </c>
      <c r="B2738" s="171">
        <v>16611.0</v>
      </c>
      <c r="C2738" s="171" t="s">
        <v>3437</v>
      </c>
      <c r="D2738" s="171" t="s">
        <v>20659</v>
      </c>
      <c r="E2738" s="171">
        <v>8.0</v>
      </c>
      <c r="F2738" s="171" t="s">
        <v>20700</v>
      </c>
      <c r="G2738" s="171" t="s">
        <v>6230</v>
      </c>
      <c r="H2738" s="172" t="s">
        <v>20635</v>
      </c>
      <c r="I2738" s="173">
        <v>14120.0</v>
      </c>
      <c r="J2738" s="174">
        <v>14120.0</v>
      </c>
      <c r="K2738" s="179">
        <v>14120.0</v>
      </c>
      <c r="L2738" s="178"/>
      <c r="M2738" s="177"/>
      <c r="N2738" s="178"/>
      <c r="O2738" s="163"/>
      <c r="P2738" s="164"/>
      <c r="Q2738" s="163"/>
      <c r="R2738" s="163"/>
      <c r="S2738" s="163"/>
      <c r="T2738" s="163"/>
    </row>
    <row r="2739" ht="18.75" hidden="1" customHeight="1">
      <c r="A2739" s="180">
        <v>45863.0</v>
      </c>
      <c r="B2739" s="171">
        <v>7817.0</v>
      </c>
      <c r="C2739" s="171" t="s">
        <v>5683</v>
      </c>
      <c r="D2739" s="171"/>
      <c r="E2739" s="171" t="s">
        <v>20634</v>
      </c>
      <c r="F2739" s="171"/>
      <c r="G2739" s="171" t="s">
        <v>22144</v>
      </c>
      <c r="H2739" s="172" t="s">
        <v>22144</v>
      </c>
      <c r="I2739" s="173">
        <v>30340.0</v>
      </c>
      <c r="J2739" s="174">
        <v>13800.0</v>
      </c>
      <c r="K2739" s="179">
        <v>0.0</v>
      </c>
      <c r="L2739" s="178">
        <v>0.0</v>
      </c>
      <c r="M2739" s="177">
        <v>0.0</v>
      </c>
      <c r="N2739" s="178">
        <v>0.0</v>
      </c>
      <c r="O2739" s="163"/>
      <c r="P2739" s="164"/>
      <c r="Q2739" s="163"/>
      <c r="R2739" s="163"/>
      <c r="S2739" s="163"/>
      <c r="T2739" s="163"/>
    </row>
    <row r="2740" ht="18.75" hidden="1" customHeight="1">
      <c r="A2740" s="180">
        <v>45863.0</v>
      </c>
      <c r="B2740" s="171">
        <v>7900.0</v>
      </c>
      <c r="C2740" s="171" t="s">
        <v>1093</v>
      </c>
      <c r="D2740" s="171"/>
      <c r="E2740" s="171" t="s">
        <v>20634</v>
      </c>
      <c r="F2740" s="171"/>
      <c r="G2740" s="171" t="s">
        <v>22145</v>
      </c>
      <c r="H2740" s="172" t="s">
        <v>22145</v>
      </c>
      <c r="I2740" s="173">
        <v>2840.0</v>
      </c>
      <c r="J2740" s="174">
        <v>120.0</v>
      </c>
      <c r="K2740" s="179">
        <v>0.0</v>
      </c>
      <c r="L2740" s="178">
        <v>120.0</v>
      </c>
      <c r="M2740" s="177">
        <v>0.0</v>
      </c>
      <c r="N2740" s="178">
        <v>0.0</v>
      </c>
      <c r="O2740" s="163"/>
      <c r="P2740" s="164"/>
      <c r="Q2740" s="163"/>
      <c r="R2740" s="163"/>
      <c r="S2740" s="163"/>
      <c r="T2740" s="163"/>
    </row>
    <row r="2741" ht="18.75" hidden="1" customHeight="1">
      <c r="A2741" s="180">
        <v>45863.0</v>
      </c>
      <c r="B2741" s="171">
        <v>7903.0</v>
      </c>
      <c r="C2741" s="171" t="s">
        <v>6423</v>
      </c>
      <c r="D2741" s="171"/>
      <c r="E2741" s="171" t="s">
        <v>20634</v>
      </c>
      <c r="F2741" s="171"/>
      <c r="G2741" s="171" t="s">
        <v>22088</v>
      </c>
      <c r="H2741" s="172" t="s">
        <v>22088</v>
      </c>
      <c r="I2741" s="173">
        <v>3960.0</v>
      </c>
      <c r="J2741" s="174">
        <v>320.0</v>
      </c>
      <c r="K2741" s="179">
        <v>0.0</v>
      </c>
      <c r="L2741" s="178">
        <v>0.0</v>
      </c>
      <c r="M2741" s="177">
        <v>0.0</v>
      </c>
      <c r="N2741" s="178">
        <v>0.0</v>
      </c>
      <c r="O2741" s="163"/>
      <c r="P2741" s="164"/>
      <c r="Q2741" s="163"/>
      <c r="R2741" s="163"/>
      <c r="S2741" s="163"/>
      <c r="T2741" s="163"/>
    </row>
    <row r="2742" ht="18.75" hidden="1" customHeight="1">
      <c r="A2742" s="182">
        <v>45863.02900703704</v>
      </c>
      <c r="B2742" s="171">
        <v>7805.0</v>
      </c>
      <c r="C2742" s="171" t="s">
        <v>4017</v>
      </c>
      <c r="D2742" s="171"/>
      <c r="E2742" s="171" t="s">
        <v>20634</v>
      </c>
      <c r="F2742" s="171"/>
      <c r="G2742" s="171"/>
      <c r="H2742" s="172"/>
      <c r="I2742" s="173">
        <v>3720.0</v>
      </c>
      <c r="J2742" s="174">
        <v>780.0</v>
      </c>
      <c r="K2742" s="179">
        <v>780.0</v>
      </c>
      <c r="L2742" s="178">
        <v>0.0</v>
      </c>
      <c r="M2742" s="177">
        <v>0.0</v>
      </c>
      <c r="N2742" s="178">
        <v>0.0</v>
      </c>
      <c r="O2742" s="163"/>
      <c r="P2742" s="164"/>
      <c r="Q2742" s="163"/>
      <c r="R2742" s="163"/>
      <c r="S2742" s="163"/>
      <c r="T2742" s="163"/>
    </row>
    <row r="2743" ht="18.75" hidden="1" customHeight="1">
      <c r="A2743" s="170">
        <v>45864.0</v>
      </c>
      <c r="B2743" s="171">
        <v>16612.0</v>
      </c>
      <c r="C2743" s="171"/>
      <c r="D2743" s="171" t="s">
        <v>20687</v>
      </c>
      <c r="E2743" s="171">
        <v>8.0</v>
      </c>
      <c r="F2743" s="171" t="s">
        <v>21876</v>
      </c>
      <c r="G2743" s="171" t="s">
        <v>22048</v>
      </c>
      <c r="H2743" s="172"/>
      <c r="I2743" s="173">
        <v>14860.0</v>
      </c>
      <c r="J2743" s="174">
        <v>4840.0</v>
      </c>
      <c r="K2743" s="179"/>
      <c r="L2743" s="177">
        <v>1240.0</v>
      </c>
      <c r="M2743" s="177"/>
      <c r="N2743" s="178"/>
      <c r="O2743" s="163"/>
      <c r="P2743" s="164"/>
      <c r="Q2743" s="163"/>
      <c r="R2743" s="163"/>
      <c r="S2743" s="163"/>
      <c r="T2743" s="163"/>
    </row>
    <row r="2744" ht="18.75" hidden="1" customHeight="1">
      <c r="A2744" s="170">
        <v>45864.0</v>
      </c>
      <c r="B2744" s="171">
        <v>16613.0</v>
      </c>
      <c r="C2744" s="171"/>
      <c r="D2744" s="171" t="s">
        <v>20687</v>
      </c>
      <c r="E2744" s="171">
        <v>8.0</v>
      </c>
      <c r="F2744" s="171" t="s">
        <v>20998</v>
      </c>
      <c r="G2744" s="171" t="s">
        <v>22146</v>
      </c>
      <c r="H2744" s="172" t="s">
        <v>20635</v>
      </c>
      <c r="I2744" s="173">
        <v>10500.0</v>
      </c>
      <c r="J2744" s="174">
        <v>480.0</v>
      </c>
      <c r="K2744" s="179">
        <v>480.0</v>
      </c>
      <c r="L2744" s="178"/>
      <c r="M2744" s="177"/>
      <c r="N2744" s="178"/>
      <c r="O2744" s="163"/>
      <c r="P2744" s="164"/>
      <c r="Q2744" s="163"/>
      <c r="R2744" s="163"/>
      <c r="S2744" s="163"/>
      <c r="T2744" s="163"/>
    </row>
    <row r="2745" ht="18.75" hidden="1" customHeight="1">
      <c r="A2745" s="170">
        <v>45864.0</v>
      </c>
      <c r="B2745" s="171">
        <v>16614.0</v>
      </c>
      <c r="C2745" s="171"/>
      <c r="D2745" s="171" t="s">
        <v>20687</v>
      </c>
      <c r="E2745" s="171">
        <v>8.0</v>
      </c>
      <c r="F2745" s="171" t="s">
        <v>20798</v>
      </c>
      <c r="G2745" s="171" t="s">
        <v>4844</v>
      </c>
      <c r="H2745" s="172" t="s">
        <v>20635</v>
      </c>
      <c r="I2745" s="173">
        <v>12700.0</v>
      </c>
      <c r="J2745" s="174">
        <v>2680.0</v>
      </c>
      <c r="K2745" s="179">
        <v>2680.0</v>
      </c>
      <c r="L2745" s="178"/>
      <c r="M2745" s="177"/>
      <c r="N2745" s="178"/>
      <c r="O2745" s="163"/>
      <c r="P2745" s="164"/>
      <c r="Q2745" s="163"/>
      <c r="R2745" s="163"/>
      <c r="S2745" s="163"/>
      <c r="T2745" s="163"/>
    </row>
    <row r="2746" ht="18.75" hidden="1" customHeight="1">
      <c r="A2746" s="170">
        <v>45864.0</v>
      </c>
      <c r="B2746" s="171">
        <v>16615.0</v>
      </c>
      <c r="C2746" s="171"/>
      <c r="D2746" s="171" t="s">
        <v>20687</v>
      </c>
      <c r="E2746" s="171">
        <v>6.0</v>
      </c>
      <c r="F2746" s="171" t="s">
        <v>21085</v>
      </c>
      <c r="G2746" s="171" t="s">
        <v>22147</v>
      </c>
      <c r="H2746" s="172" t="s">
        <v>20635</v>
      </c>
      <c r="I2746" s="173">
        <v>11560.0</v>
      </c>
      <c r="J2746" s="174">
        <v>1720.0</v>
      </c>
      <c r="K2746" s="179">
        <v>1720.0</v>
      </c>
      <c r="L2746" s="178"/>
      <c r="M2746" s="177"/>
      <c r="N2746" s="178"/>
      <c r="O2746" s="163"/>
      <c r="P2746" s="164"/>
      <c r="Q2746" s="163"/>
      <c r="R2746" s="163"/>
      <c r="S2746" s="163"/>
      <c r="T2746" s="163"/>
    </row>
    <row r="2747" ht="18.75" hidden="1" customHeight="1">
      <c r="A2747" s="170">
        <v>45864.0</v>
      </c>
      <c r="B2747" s="171">
        <v>16616.0</v>
      </c>
      <c r="C2747" s="171"/>
      <c r="D2747" s="171" t="s">
        <v>20687</v>
      </c>
      <c r="E2747" s="171">
        <v>14.0</v>
      </c>
      <c r="F2747" s="171" t="s">
        <v>21143</v>
      </c>
      <c r="G2747" s="171" t="s">
        <v>6259</v>
      </c>
      <c r="H2747" s="172" t="s">
        <v>20635</v>
      </c>
      <c r="I2747" s="173">
        <v>10820.0</v>
      </c>
      <c r="J2747" s="174">
        <v>780.0</v>
      </c>
      <c r="K2747" s="179">
        <v>780.0</v>
      </c>
      <c r="L2747" s="178"/>
      <c r="M2747" s="177"/>
      <c r="N2747" s="178"/>
      <c r="O2747" s="163"/>
      <c r="P2747" s="164"/>
      <c r="Q2747" s="163"/>
      <c r="R2747" s="163"/>
      <c r="S2747" s="163"/>
      <c r="T2747" s="163"/>
    </row>
    <row r="2748" ht="18.75" hidden="1" customHeight="1">
      <c r="A2748" s="170">
        <v>45864.0</v>
      </c>
      <c r="B2748" s="171">
        <v>16617.0</v>
      </c>
      <c r="C2748" s="171"/>
      <c r="D2748" s="171" t="s">
        <v>20687</v>
      </c>
      <c r="E2748" s="171">
        <v>8.0</v>
      </c>
      <c r="F2748" s="171" t="s">
        <v>20750</v>
      </c>
      <c r="G2748" s="171" t="s">
        <v>6262</v>
      </c>
      <c r="H2748" s="172" t="s">
        <v>20635</v>
      </c>
      <c r="I2748" s="173">
        <v>13240.0</v>
      </c>
      <c r="J2748" s="174">
        <v>3220.0</v>
      </c>
      <c r="K2748" s="179">
        <v>3220.0</v>
      </c>
      <c r="L2748" s="178"/>
      <c r="M2748" s="177"/>
      <c r="N2748" s="178"/>
      <c r="O2748" s="163"/>
      <c r="P2748" s="164"/>
      <c r="Q2748" s="163"/>
      <c r="R2748" s="163"/>
      <c r="S2748" s="163"/>
      <c r="T2748" s="163"/>
    </row>
    <row r="2749" ht="18.75" hidden="1" customHeight="1">
      <c r="A2749" s="180">
        <v>45864.0</v>
      </c>
      <c r="B2749" s="171">
        <v>7829.0</v>
      </c>
      <c r="C2749" s="171" t="s">
        <v>3991</v>
      </c>
      <c r="D2749" s="171"/>
      <c r="E2749" s="171" t="s">
        <v>20634</v>
      </c>
      <c r="F2749" s="171"/>
      <c r="G2749" s="171"/>
      <c r="H2749" s="172"/>
      <c r="I2749" s="173">
        <v>3140.0</v>
      </c>
      <c r="J2749" s="174">
        <v>240.0</v>
      </c>
      <c r="K2749" s="179">
        <v>0.0</v>
      </c>
      <c r="L2749" s="178">
        <v>240.0</v>
      </c>
      <c r="M2749" s="177">
        <v>0.0</v>
      </c>
      <c r="N2749" s="178">
        <v>0.0</v>
      </c>
      <c r="O2749" s="163"/>
      <c r="P2749" s="164"/>
      <c r="Q2749" s="163"/>
      <c r="R2749" s="163"/>
      <c r="S2749" s="163"/>
      <c r="T2749" s="163"/>
    </row>
    <row r="2750" ht="18.75" hidden="1" customHeight="1">
      <c r="A2750" s="170">
        <v>45866.0</v>
      </c>
      <c r="B2750" s="171">
        <v>16618.0</v>
      </c>
      <c r="C2750" s="171" t="s">
        <v>6275</v>
      </c>
      <c r="D2750" s="171" t="s">
        <v>20673</v>
      </c>
      <c r="E2750" s="171">
        <v>8.0</v>
      </c>
      <c r="F2750" s="171" t="s">
        <v>20700</v>
      </c>
      <c r="G2750" s="171" t="s">
        <v>5765</v>
      </c>
      <c r="H2750" s="172" t="s">
        <v>20635</v>
      </c>
      <c r="I2750" s="173">
        <v>14640.0</v>
      </c>
      <c r="J2750" s="174">
        <v>4800.0</v>
      </c>
      <c r="K2750" s="179">
        <v>4800.0</v>
      </c>
      <c r="L2750" s="178"/>
      <c r="M2750" s="177"/>
      <c r="N2750" s="178"/>
      <c r="O2750" s="163"/>
      <c r="P2750" s="164"/>
      <c r="Q2750" s="163"/>
      <c r="R2750" s="163"/>
      <c r="S2750" s="163"/>
      <c r="T2750" s="163"/>
    </row>
    <row r="2751" ht="18.75" hidden="1" customHeight="1">
      <c r="A2751" s="180">
        <v>45866.0</v>
      </c>
      <c r="B2751" s="171">
        <v>7820.0</v>
      </c>
      <c r="C2751" s="171" t="s">
        <v>4031</v>
      </c>
      <c r="D2751" s="171"/>
      <c r="E2751" s="171" t="s">
        <v>20634</v>
      </c>
      <c r="F2751" s="171"/>
      <c r="G2751" s="171" t="s">
        <v>20697</v>
      </c>
      <c r="H2751" s="172" t="s">
        <v>20697</v>
      </c>
      <c r="I2751" s="173">
        <v>3000.0</v>
      </c>
      <c r="J2751" s="174">
        <v>240.0</v>
      </c>
      <c r="K2751" s="179">
        <v>240.0</v>
      </c>
      <c r="L2751" s="178">
        <v>0.0</v>
      </c>
      <c r="M2751" s="177">
        <v>0.0</v>
      </c>
      <c r="N2751" s="178">
        <v>0.0</v>
      </c>
      <c r="O2751" s="163"/>
      <c r="P2751" s="164"/>
      <c r="Q2751" s="163"/>
      <c r="R2751" s="163"/>
      <c r="S2751" s="163"/>
      <c r="T2751" s="163"/>
    </row>
    <row r="2752" ht="18.75" hidden="1" customHeight="1">
      <c r="A2752" s="180">
        <v>45866.0</v>
      </c>
      <c r="B2752" s="171">
        <v>7821.0</v>
      </c>
      <c r="C2752" s="171" t="s">
        <v>4017</v>
      </c>
      <c r="D2752" s="171"/>
      <c r="E2752" s="171" t="s">
        <v>20634</v>
      </c>
      <c r="F2752" s="171"/>
      <c r="G2752" s="171"/>
      <c r="H2752" s="172"/>
      <c r="I2752" s="173">
        <v>3680.0</v>
      </c>
      <c r="J2752" s="174">
        <v>560.0</v>
      </c>
      <c r="K2752" s="179">
        <v>560.0</v>
      </c>
      <c r="L2752" s="178">
        <v>0.0</v>
      </c>
      <c r="M2752" s="177">
        <v>0.0</v>
      </c>
      <c r="N2752" s="178">
        <v>0.0</v>
      </c>
      <c r="O2752" s="163"/>
      <c r="P2752" s="164"/>
      <c r="Q2752" s="163"/>
      <c r="R2752" s="163"/>
      <c r="S2752" s="163"/>
      <c r="T2752" s="163"/>
    </row>
    <row r="2753" ht="18.75" hidden="1" customHeight="1">
      <c r="A2753" s="180">
        <v>45866.0</v>
      </c>
      <c r="B2753" s="171">
        <v>7822.0</v>
      </c>
      <c r="C2753" s="171" t="s">
        <v>5722</v>
      </c>
      <c r="D2753" s="171"/>
      <c r="E2753" s="171" t="s">
        <v>20634</v>
      </c>
      <c r="F2753" s="171"/>
      <c r="G2753" s="171" t="s">
        <v>20933</v>
      </c>
      <c r="H2753" s="172" t="s">
        <v>20933</v>
      </c>
      <c r="I2753" s="173">
        <v>3700.0</v>
      </c>
      <c r="J2753" s="174">
        <v>780.0</v>
      </c>
      <c r="K2753" s="179">
        <v>0.0</v>
      </c>
      <c r="L2753" s="178">
        <v>780.0</v>
      </c>
      <c r="M2753" s="177">
        <v>0.0</v>
      </c>
      <c r="N2753" s="178">
        <v>0.0</v>
      </c>
      <c r="O2753" s="163"/>
      <c r="P2753" s="164"/>
      <c r="Q2753" s="163"/>
      <c r="R2753" s="163"/>
      <c r="S2753" s="163"/>
      <c r="T2753" s="163"/>
    </row>
    <row r="2754" ht="18.75" hidden="1" customHeight="1">
      <c r="A2754" s="180">
        <v>45866.0</v>
      </c>
      <c r="B2754" s="171">
        <v>7823.0</v>
      </c>
      <c r="C2754" s="171" t="s">
        <v>6178</v>
      </c>
      <c r="D2754" s="171"/>
      <c r="E2754" s="171" t="s">
        <v>20634</v>
      </c>
      <c r="F2754" s="171"/>
      <c r="G2754" s="171"/>
      <c r="H2754" s="172"/>
      <c r="I2754" s="173">
        <v>3380.0</v>
      </c>
      <c r="J2754" s="174">
        <v>380.0</v>
      </c>
      <c r="K2754" s="179">
        <v>0.0</v>
      </c>
      <c r="L2754" s="178">
        <v>0.0</v>
      </c>
      <c r="M2754" s="177">
        <v>380.0</v>
      </c>
      <c r="N2754" s="178">
        <v>0.0</v>
      </c>
      <c r="O2754" s="163"/>
      <c r="P2754" s="164"/>
      <c r="Q2754" s="163"/>
      <c r="R2754" s="163"/>
      <c r="S2754" s="163"/>
      <c r="T2754" s="163"/>
    </row>
    <row r="2755" ht="18.75" hidden="1" customHeight="1">
      <c r="A2755" s="180">
        <v>45866.0</v>
      </c>
      <c r="B2755" s="171">
        <v>7824.0</v>
      </c>
      <c r="C2755" s="171" t="s">
        <v>5683</v>
      </c>
      <c r="D2755" s="171"/>
      <c r="E2755" s="171" t="s">
        <v>20634</v>
      </c>
      <c r="F2755" s="171"/>
      <c r="G2755" s="171" t="s">
        <v>22148</v>
      </c>
      <c r="H2755" s="172" t="s">
        <v>22148</v>
      </c>
      <c r="I2755" s="173">
        <v>18860.0</v>
      </c>
      <c r="J2755" s="174">
        <v>1840.0</v>
      </c>
      <c r="K2755" s="179">
        <v>0.0</v>
      </c>
      <c r="L2755" s="178">
        <v>0.0</v>
      </c>
      <c r="M2755" s="177">
        <v>0.0</v>
      </c>
      <c r="N2755" s="178">
        <v>0.0</v>
      </c>
      <c r="O2755" s="163"/>
      <c r="P2755" s="164"/>
      <c r="Q2755" s="163"/>
      <c r="R2755" s="163"/>
      <c r="S2755" s="163"/>
      <c r="T2755" s="163"/>
    </row>
    <row r="2756" ht="18.75" hidden="1" customHeight="1">
      <c r="A2756" s="180">
        <v>45866.0</v>
      </c>
      <c r="B2756" s="171">
        <v>7825.0</v>
      </c>
      <c r="C2756" s="171" t="s">
        <v>1164</v>
      </c>
      <c r="D2756" s="171"/>
      <c r="E2756" s="171" t="s">
        <v>20634</v>
      </c>
      <c r="F2756" s="171"/>
      <c r="G2756" s="171"/>
      <c r="H2756" s="172"/>
      <c r="I2756" s="173">
        <v>3240.0</v>
      </c>
      <c r="J2756" s="174">
        <v>460.0</v>
      </c>
      <c r="K2756" s="179">
        <v>460.0</v>
      </c>
      <c r="L2756" s="178">
        <v>0.0</v>
      </c>
      <c r="M2756" s="177">
        <v>0.0</v>
      </c>
      <c r="N2756" s="178">
        <v>0.0</v>
      </c>
      <c r="O2756" s="163"/>
      <c r="P2756" s="164"/>
      <c r="Q2756" s="163"/>
      <c r="R2756" s="163"/>
      <c r="S2756" s="163"/>
      <c r="T2756" s="163"/>
    </row>
    <row r="2757" ht="18.75" hidden="1" customHeight="1">
      <c r="A2757" s="180">
        <v>45866.0</v>
      </c>
      <c r="B2757" s="171">
        <v>7826.0</v>
      </c>
      <c r="C2757" s="171" t="s">
        <v>6178</v>
      </c>
      <c r="D2757" s="171"/>
      <c r="E2757" s="171" t="s">
        <v>20634</v>
      </c>
      <c r="F2757" s="171"/>
      <c r="G2757" s="171"/>
      <c r="H2757" s="172"/>
      <c r="I2757" s="173">
        <v>2880.0</v>
      </c>
      <c r="J2757" s="174">
        <v>240.0</v>
      </c>
      <c r="K2757" s="179">
        <v>240.0</v>
      </c>
      <c r="L2757" s="178">
        <v>0.0</v>
      </c>
      <c r="M2757" s="177">
        <v>0.0</v>
      </c>
      <c r="N2757" s="178">
        <v>0.0</v>
      </c>
      <c r="O2757" s="163"/>
      <c r="P2757" s="164"/>
      <c r="Q2757" s="163"/>
      <c r="R2757" s="163"/>
      <c r="S2757" s="163"/>
      <c r="T2757" s="163"/>
    </row>
    <row r="2758" ht="18.75" hidden="1" customHeight="1">
      <c r="A2758" s="170">
        <v>45866.0</v>
      </c>
      <c r="B2758" s="171">
        <v>16619.0</v>
      </c>
      <c r="C2758" s="171" t="s">
        <v>829</v>
      </c>
      <c r="D2758" s="171" t="s">
        <v>20659</v>
      </c>
      <c r="E2758" s="171">
        <v>8.0</v>
      </c>
      <c r="F2758" s="171" t="s">
        <v>20690</v>
      </c>
      <c r="G2758" s="171" t="s">
        <v>4729</v>
      </c>
      <c r="H2758" s="172" t="s">
        <v>20635</v>
      </c>
      <c r="I2758" s="173">
        <v>10500.0</v>
      </c>
      <c r="J2758" s="174">
        <v>10500.0</v>
      </c>
      <c r="K2758" s="179">
        <v>10500.0</v>
      </c>
      <c r="L2758" s="178"/>
      <c r="M2758" s="177"/>
      <c r="N2758" s="178"/>
      <c r="O2758" s="163"/>
      <c r="P2758" s="164"/>
      <c r="Q2758" s="163"/>
      <c r="R2758" s="163"/>
      <c r="S2758" s="163"/>
      <c r="T2758" s="163"/>
    </row>
    <row r="2759" ht="18.75" hidden="1" customHeight="1">
      <c r="A2759" s="170">
        <v>45866.0</v>
      </c>
      <c r="B2759" s="171">
        <v>16620.0</v>
      </c>
      <c r="C2759" s="171" t="s">
        <v>20751</v>
      </c>
      <c r="D2759" s="171" t="s">
        <v>20673</v>
      </c>
      <c r="E2759" s="171">
        <v>8.0</v>
      </c>
      <c r="F2759" s="171" t="s">
        <v>21811</v>
      </c>
      <c r="G2759" s="171" t="s">
        <v>22149</v>
      </c>
      <c r="H2759" s="172" t="s">
        <v>20635</v>
      </c>
      <c r="I2759" s="173">
        <v>10960.0</v>
      </c>
      <c r="J2759" s="174">
        <v>1120.0</v>
      </c>
      <c r="K2759" s="179">
        <v>1120.0</v>
      </c>
      <c r="L2759" s="178"/>
      <c r="M2759" s="177"/>
      <c r="N2759" s="178"/>
      <c r="O2759" s="163"/>
      <c r="P2759" s="164"/>
      <c r="Q2759" s="163"/>
      <c r="R2759" s="163"/>
      <c r="S2759" s="163"/>
      <c r="T2759" s="163"/>
    </row>
    <row r="2760" ht="18.75" hidden="1" customHeight="1">
      <c r="A2760" s="170">
        <v>45866.0</v>
      </c>
      <c r="B2760" s="171">
        <v>16621.0</v>
      </c>
      <c r="C2760" s="171" t="s">
        <v>3029</v>
      </c>
      <c r="D2760" s="171" t="s">
        <v>20673</v>
      </c>
      <c r="E2760" s="171">
        <v>8.0</v>
      </c>
      <c r="F2760" s="171" t="s">
        <v>20806</v>
      </c>
      <c r="G2760" s="171" t="s">
        <v>22150</v>
      </c>
      <c r="H2760" s="172" t="s">
        <v>20635</v>
      </c>
      <c r="I2760" s="173">
        <v>12000.0</v>
      </c>
      <c r="J2760" s="174">
        <v>2160.0</v>
      </c>
      <c r="K2760" s="179">
        <v>2160.0</v>
      </c>
      <c r="L2760" s="178"/>
      <c r="M2760" s="177"/>
      <c r="N2760" s="178"/>
      <c r="O2760" s="163"/>
      <c r="P2760" s="164"/>
      <c r="Q2760" s="163"/>
      <c r="R2760" s="163"/>
      <c r="S2760" s="163"/>
      <c r="T2760" s="163"/>
    </row>
    <row r="2761" ht="18.75" hidden="1" customHeight="1">
      <c r="A2761" s="170">
        <v>45866.0</v>
      </c>
      <c r="B2761" s="171">
        <v>16622.0</v>
      </c>
      <c r="C2761" s="171" t="s">
        <v>14229</v>
      </c>
      <c r="D2761" s="171" t="s">
        <v>20687</v>
      </c>
      <c r="E2761" s="171">
        <v>16.0</v>
      </c>
      <c r="F2761" s="171" t="s">
        <v>21287</v>
      </c>
      <c r="G2761" s="171" t="s">
        <v>4949</v>
      </c>
      <c r="H2761" s="172" t="s">
        <v>20635</v>
      </c>
      <c r="I2761" s="173">
        <v>11600.0</v>
      </c>
      <c r="J2761" s="174">
        <v>1560.0</v>
      </c>
      <c r="K2761" s="179">
        <v>1560.0</v>
      </c>
      <c r="L2761" s="178"/>
      <c r="M2761" s="177"/>
      <c r="N2761" s="178"/>
      <c r="O2761" s="163"/>
      <c r="P2761" s="164"/>
      <c r="Q2761" s="163"/>
      <c r="R2761" s="163"/>
      <c r="S2761" s="163"/>
      <c r="T2761" s="163"/>
    </row>
    <row r="2762" ht="18.75" hidden="1" customHeight="1">
      <c r="A2762" s="180">
        <v>45866.0</v>
      </c>
      <c r="B2762" s="171">
        <v>7827.0</v>
      </c>
      <c r="C2762" s="171" t="s">
        <v>5683</v>
      </c>
      <c r="D2762" s="171"/>
      <c r="E2762" s="171" t="s">
        <v>20634</v>
      </c>
      <c r="F2762" s="171"/>
      <c r="G2762" s="171" t="s">
        <v>22151</v>
      </c>
      <c r="H2762" s="172" t="s">
        <v>22151</v>
      </c>
      <c r="I2762" s="173">
        <v>11900.0</v>
      </c>
      <c r="J2762" s="174">
        <v>1500.0</v>
      </c>
      <c r="K2762" s="179">
        <v>0.0</v>
      </c>
      <c r="L2762" s="178">
        <v>0.0</v>
      </c>
      <c r="M2762" s="177">
        <v>0.0</v>
      </c>
      <c r="N2762" s="178">
        <v>0.0</v>
      </c>
      <c r="O2762" s="163"/>
      <c r="P2762" s="164"/>
      <c r="Q2762" s="163"/>
      <c r="R2762" s="163"/>
      <c r="S2762" s="163"/>
      <c r="T2762" s="163"/>
    </row>
    <row r="2763" ht="18.75" hidden="1" customHeight="1">
      <c r="A2763" s="180">
        <v>45866.0</v>
      </c>
      <c r="B2763" s="171">
        <v>7828.0</v>
      </c>
      <c r="C2763" s="171" t="s">
        <v>1164</v>
      </c>
      <c r="D2763" s="171"/>
      <c r="E2763" s="171" t="s">
        <v>20634</v>
      </c>
      <c r="F2763" s="171"/>
      <c r="G2763" s="171" t="s">
        <v>4869</v>
      </c>
      <c r="H2763" s="172" t="s">
        <v>4869</v>
      </c>
      <c r="I2763" s="173">
        <v>3320.0</v>
      </c>
      <c r="J2763" s="174">
        <v>500.0</v>
      </c>
      <c r="K2763" s="179">
        <v>500.0</v>
      </c>
      <c r="L2763" s="178">
        <v>0.0</v>
      </c>
      <c r="M2763" s="177">
        <v>0.0</v>
      </c>
      <c r="N2763" s="178">
        <v>0.0</v>
      </c>
      <c r="O2763" s="163"/>
      <c r="P2763" s="164"/>
      <c r="Q2763" s="163"/>
      <c r="R2763" s="163"/>
      <c r="S2763" s="163"/>
      <c r="T2763" s="163"/>
    </row>
    <row r="2764" ht="18.75" hidden="1" customHeight="1">
      <c r="A2764" s="170">
        <v>45866.0</v>
      </c>
      <c r="B2764" s="171">
        <v>16623.0</v>
      </c>
      <c r="C2764" s="171" t="s">
        <v>21111</v>
      </c>
      <c r="D2764" s="171" t="s">
        <v>20659</v>
      </c>
      <c r="E2764" s="171">
        <v>8.0</v>
      </c>
      <c r="F2764" s="171" t="s">
        <v>20782</v>
      </c>
      <c r="G2764" s="171" t="s">
        <v>5038</v>
      </c>
      <c r="H2764" s="172" t="s">
        <v>20635</v>
      </c>
      <c r="I2764" s="173">
        <v>12900.0</v>
      </c>
      <c r="J2764" s="174">
        <v>12900.0</v>
      </c>
      <c r="K2764" s="179">
        <v>12900.0</v>
      </c>
      <c r="L2764" s="178"/>
      <c r="M2764" s="177"/>
      <c r="N2764" s="178"/>
      <c r="O2764" s="163"/>
      <c r="P2764" s="164"/>
      <c r="Q2764" s="163"/>
      <c r="R2764" s="163"/>
      <c r="S2764" s="163"/>
      <c r="T2764" s="163"/>
    </row>
    <row r="2765" ht="18.75" hidden="1" customHeight="1">
      <c r="A2765" s="170">
        <v>45866.0</v>
      </c>
      <c r="B2765" s="171">
        <v>16624.0</v>
      </c>
      <c r="C2765" s="171" t="s">
        <v>22152</v>
      </c>
      <c r="D2765" s="171" t="s">
        <v>20687</v>
      </c>
      <c r="E2765" s="171">
        <v>8.0</v>
      </c>
      <c r="F2765" s="171" t="s">
        <v>20704</v>
      </c>
      <c r="G2765" s="171" t="s">
        <v>4560</v>
      </c>
      <c r="H2765" s="172" t="s">
        <v>20635</v>
      </c>
      <c r="I2765" s="173">
        <v>11000.0</v>
      </c>
      <c r="J2765" s="174">
        <v>980.0</v>
      </c>
      <c r="K2765" s="179">
        <v>980.0</v>
      </c>
      <c r="L2765" s="178"/>
      <c r="M2765" s="177"/>
      <c r="N2765" s="178"/>
      <c r="O2765" s="163"/>
      <c r="P2765" s="164"/>
      <c r="Q2765" s="163"/>
      <c r="R2765" s="163"/>
      <c r="S2765" s="163"/>
      <c r="T2765" s="163"/>
    </row>
    <row r="2766" ht="18.75" hidden="1" customHeight="1">
      <c r="A2766" s="180">
        <v>45866.0</v>
      </c>
      <c r="B2766" s="171">
        <v>7830.0</v>
      </c>
      <c r="C2766" s="171" t="s">
        <v>5722</v>
      </c>
      <c r="D2766" s="171"/>
      <c r="E2766" s="171" t="s">
        <v>20634</v>
      </c>
      <c r="F2766" s="171"/>
      <c r="G2766" s="171" t="s">
        <v>20933</v>
      </c>
      <c r="H2766" s="172" t="s">
        <v>20933</v>
      </c>
      <c r="I2766" s="173">
        <v>3180.0</v>
      </c>
      <c r="J2766" s="174">
        <v>440.0</v>
      </c>
      <c r="K2766" s="179">
        <v>0.0</v>
      </c>
      <c r="L2766" s="178">
        <v>440.0</v>
      </c>
      <c r="M2766" s="177">
        <v>0.0</v>
      </c>
      <c r="N2766" s="178">
        <v>0.0</v>
      </c>
      <c r="O2766" s="163"/>
      <c r="P2766" s="164"/>
      <c r="Q2766" s="163"/>
      <c r="R2766" s="163"/>
      <c r="S2766" s="163"/>
      <c r="T2766" s="163"/>
    </row>
    <row r="2767" ht="18.75" hidden="1" customHeight="1">
      <c r="A2767" s="180">
        <v>45866.0</v>
      </c>
      <c r="B2767" s="171">
        <v>7831.0</v>
      </c>
      <c r="C2767" s="171" t="s">
        <v>5722</v>
      </c>
      <c r="D2767" s="171"/>
      <c r="E2767" s="171" t="s">
        <v>20634</v>
      </c>
      <c r="F2767" s="171"/>
      <c r="G2767" s="171" t="s">
        <v>20933</v>
      </c>
      <c r="H2767" s="172" t="s">
        <v>20933</v>
      </c>
      <c r="I2767" s="173">
        <v>3280.0</v>
      </c>
      <c r="J2767" s="174">
        <v>360.0</v>
      </c>
      <c r="K2767" s="179">
        <v>0.0</v>
      </c>
      <c r="L2767" s="178">
        <v>360.0</v>
      </c>
      <c r="M2767" s="177">
        <v>0.0</v>
      </c>
      <c r="N2767" s="178">
        <v>0.0</v>
      </c>
      <c r="O2767" s="163"/>
      <c r="P2767" s="164"/>
      <c r="Q2767" s="163"/>
      <c r="R2767" s="163"/>
      <c r="S2767" s="163"/>
      <c r="T2767" s="163"/>
    </row>
    <row r="2768" ht="18.75" hidden="1" customHeight="1">
      <c r="A2768" s="180">
        <v>45866.0</v>
      </c>
      <c r="B2768" s="171">
        <v>7832.0</v>
      </c>
      <c r="C2768" s="171" t="s">
        <v>2781</v>
      </c>
      <c r="D2768" s="171"/>
      <c r="E2768" s="171" t="s">
        <v>20634</v>
      </c>
      <c r="F2768" s="171"/>
      <c r="G2768" s="171"/>
      <c r="H2768" s="172"/>
      <c r="I2768" s="173">
        <v>3220.0</v>
      </c>
      <c r="J2768" s="174">
        <v>380.0</v>
      </c>
      <c r="K2768" s="179">
        <v>380.0</v>
      </c>
      <c r="L2768" s="178">
        <v>0.0</v>
      </c>
      <c r="M2768" s="177">
        <v>0.0</v>
      </c>
      <c r="N2768" s="178">
        <v>0.0</v>
      </c>
      <c r="O2768" s="163"/>
      <c r="P2768" s="164"/>
      <c r="Q2768" s="163"/>
      <c r="R2768" s="163"/>
      <c r="S2768" s="163"/>
      <c r="T2768" s="163"/>
    </row>
    <row r="2769" ht="18.75" hidden="1" customHeight="1">
      <c r="A2769" s="170">
        <v>45866.0</v>
      </c>
      <c r="B2769" s="171">
        <v>16625.0</v>
      </c>
      <c r="C2769" s="171" t="s">
        <v>4017</v>
      </c>
      <c r="D2769" s="171" t="s">
        <v>20673</v>
      </c>
      <c r="E2769" s="171">
        <v>8.0</v>
      </c>
      <c r="F2769" s="171" t="s">
        <v>20967</v>
      </c>
      <c r="G2769" s="171" t="s">
        <v>6342</v>
      </c>
      <c r="H2769" s="172" t="s">
        <v>20635</v>
      </c>
      <c r="I2769" s="173">
        <v>11680.0</v>
      </c>
      <c r="J2769" s="174">
        <v>1840.0</v>
      </c>
      <c r="K2769" s="179">
        <v>1840.0</v>
      </c>
      <c r="L2769" s="178"/>
      <c r="M2769" s="177"/>
      <c r="N2769" s="178"/>
      <c r="O2769" s="163"/>
      <c r="P2769" s="164"/>
      <c r="Q2769" s="163"/>
      <c r="R2769" s="163"/>
      <c r="S2769" s="163"/>
      <c r="T2769" s="163"/>
    </row>
    <row r="2770" ht="18.75" hidden="1" customHeight="1">
      <c r="A2770" s="180">
        <v>45866.0</v>
      </c>
      <c r="B2770" s="171">
        <v>7833.0</v>
      </c>
      <c r="C2770" s="171" t="s">
        <v>4035</v>
      </c>
      <c r="D2770" s="171"/>
      <c r="E2770" s="171" t="s">
        <v>20634</v>
      </c>
      <c r="F2770" s="171"/>
      <c r="G2770" s="171"/>
      <c r="H2770" s="172"/>
      <c r="I2770" s="173">
        <v>4160.0</v>
      </c>
      <c r="J2770" s="174">
        <v>1340.0</v>
      </c>
      <c r="K2770" s="179">
        <v>0.0</v>
      </c>
      <c r="L2770" s="178">
        <v>0.0</v>
      </c>
      <c r="M2770" s="177">
        <v>0.0</v>
      </c>
      <c r="N2770" s="178">
        <v>0.0</v>
      </c>
      <c r="O2770" s="163"/>
      <c r="P2770" s="164"/>
      <c r="Q2770" s="163"/>
      <c r="R2770" s="163"/>
      <c r="S2770" s="163"/>
      <c r="T2770" s="163"/>
    </row>
    <row r="2771" ht="18.75" hidden="1" customHeight="1">
      <c r="A2771" s="180">
        <v>45866.0</v>
      </c>
      <c r="B2771" s="171">
        <v>7834.0</v>
      </c>
      <c r="C2771" s="171" t="s">
        <v>6078</v>
      </c>
      <c r="D2771" s="171"/>
      <c r="E2771" s="171" t="s">
        <v>20634</v>
      </c>
      <c r="F2771" s="171"/>
      <c r="G2771" s="171"/>
      <c r="H2771" s="172"/>
      <c r="I2771" s="173">
        <v>2460.0</v>
      </c>
      <c r="J2771" s="174">
        <v>180.0</v>
      </c>
      <c r="K2771" s="179">
        <v>180.0</v>
      </c>
      <c r="L2771" s="178">
        <v>0.0</v>
      </c>
      <c r="M2771" s="177">
        <v>0.0</v>
      </c>
      <c r="N2771" s="178">
        <v>0.0</v>
      </c>
      <c r="O2771" s="163"/>
      <c r="P2771" s="164"/>
      <c r="Q2771" s="163"/>
      <c r="R2771" s="163"/>
      <c r="S2771" s="163"/>
      <c r="T2771" s="163"/>
    </row>
    <row r="2772" ht="18.75" hidden="1" customHeight="1">
      <c r="A2772" s="170">
        <v>45866.0</v>
      </c>
      <c r="B2772" s="171">
        <v>16626.0</v>
      </c>
      <c r="C2772" s="171" t="s">
        <v>22153</v>
      </c>
      <c r="D2772" s="171" t="s">
        <v>20659</v>
      </c>
      <c r="E2772" s="171">
        <v>8.0</v>
      </c>
      <c r="F2772" s="171" t="s">
        <v>20801</v>
      </c>
      <c r="G2772" s="171" t="s">
        <v>4824</v>
      </c>
      <c r="H2772" s="172" t="s">
        <v>20635</v>
      </c>
      <c r="I2772" s="173">
        <v>10940.0</v>
      </c>
      <c r="J2772" s="174">
        <v>10940.0</v>
      </c>
      <c r="K2772" s="179">
        <v>10940.0</v>
      </c>
      <c r="L2772" s="178"/>
      <c r="M2772" s="177"/>
      <c r="N2772" s="178"/>
      <c r="O2772" s="163"/>
      <c r="P2772" s="164"/>
      <c r="Q2772" s="163"/>
      <c r="R2772" s="163"/>
      <c r="S2772" s="163"/>
      <c r="T2772" s="163"/>
    </row>
    <row r="2773" ht="18.75" hidden="1" customHeight="1">
      <c r="A2773" s="170">
        <v>45866.0</v>
      </c>
      <c r="B2773" s="171">
        <v>16627.0</v>
      </c>
      <c r="C2773" s="171" t="s">
        <v>21332</v>
      </c>
      <c r="D2773" s="171" t="s">
        <v>20687</v>
      </c>
      <c r="E2773" s="171">
        <v>8.0</v>
      </c>
      <c r="F2773" s="171" t="s">
        <v>21438</v>
      </c>
      <c r="G2773" s="171" t="s">
        <v>6355</v>
      </c>
      <c r="H2773" s="172" t="s">
        <v>20635</v>
      </c>
      <c r="I2773" s="173">
        <v>12540.0</v>
      </c>
      <c r="J2773" s="174">
        <v>2520.0</v>
      </c>
      <c r="K2773" s="179">
        <v>2520.0</v>
      </c>
      <c r="L2773" s="178"/>
      <c r="M2773" s="177"/>
      <c r="N2773" s="178"/>
      <c r="O2773" s="163"/>
      <c r="P2773" s="164"/>
      <c r="Q2773" s="163"/>
      <c r="R2773" s="163"/>
      <c r="S2773" s="163"/>
      <c r="T2773" s="163"/>
    </row>
    <row r="2774" ht="18.75" hidden="1" customHeight="1">
      <c r="A2774" s="170">
        <v>45866.0</v>
      </c>
      <c r="B2774" s="171">
        <v>16628.0</v>
      </c>
      <c r="C2774" s="171" t="s">
        <v>21450</v>
      </c>
      <c r="D2774" s="171" t="s">
        <v>20673</v>
      </c>
      <c r="E2774" s="171">
        <v>8.0</v>
      </c>
      <c r="F2774" s="171" t="s">
        <v>21580</v>
      </c>
      <c r="G2774" s="171" t="s">
        <v>4135</v>
      </c>
      <c r="H2774" s="172" t="s">
        <v>20635</v>
      </c>
      <c r="I2774" s="173">
        <v>11640.0</v>
      </c>
      <c r="J2774" s="174">
        <v>1800.0</v>
      </c>
      <c r="K2774" s="179">
        <v>1800.0</v>
      </c>
      <c r="L2774" s="178"/>
      <c r="M2774" s="177"/>
      <c r="N2774" s="178"/>
      <c r="O2774" s="163"/>
      <c r="P2774" s="164"/>
      <c r="Q2774" s="163"/>
      <c r="R2774" s="163"/>
      <c r="S2774" s="163"/>
      <c r="T2774" s="163"/>
    </row>
    <row r="2775" ht="18.75" hidden="1" customHeight="1">
      <c r="A2775" s="180">
        <v>45866.0</v>
      </c>
      <c r="B2775" s="171">
        <v>7840.0</v>
      </c>
      <c r="C2775" s="171" t="s">
        <v>5683</v>
      </c>
      <c r="D2775" s="171"/>
      <c r="E2775" s="171" t="s">
        <v>20634</v>
      </c>
      <c r="F2775" s="171"/>
      <c r="G2775" s="171" t="s">
        <v>22132</v>
      </c>
      <c r="H2775" s="172" t="s">
        <v>22132</v>
      </c>
      <c r="I2775" s="173">
        <v>11320.0</v>
      </c>
      <c r="J2775" s="174">
        <v>940.0</v>
      </c>
      <c r="K2775" s="179">
        <v>0.0</v>
      </c>
      <c r="L2775" s="178">
        <v>0.0</v>
      </c>
      <c r="M2775" s="177">
        <v>0.0</v>
      </c>
      <c r="N2775" s="178">
        <v>0.0</v>
      </c>
      <c r="O2775" s="163"/>
      <c r="P2775" s="164"/>
      <c r="Q2775" s="163"/>
      <c r="R2775" s="163"/>
      <c r="S2775" s="163"/>
      <c r="T2775" s="163"/>
    </row>
    <row r="2776" ht="18.75" hidden="1" customHeight="1">
      <c r="A2776" s="170">
        <v>45866.0</v>
      </c>
      <c r="B2776" s="171">
        <v>16629.0</v>
      </c>
      <c r="C2776" s="171" t="s">
        <v>3084</v>
      </c>
      <c r="D2776" s="171" t="s">
        <v>20659</v>
      </c>
      <c r="E2776" s="171">
        <v>6.0</v>
      </c>
      <c r="F2776" s="171" t="s">
        <v>21477</v>
      </c>
      <c r="G2776" s="171" t="s">
        <v>6364</v>
      </c>
      <c r="H2776" s="172" t="s">
        <v>20635</v>
      </c>
      <c r="I2776" s="173">
        <v>12860.0</v>
      </c>
      <c r="J2776" s="174">
        <v>12860.0</v>
      </c>
      <c r="K2776" s="179">
        <v>12860.0</v>
      </c>
      <c r="L2776" s="178"/>
      <c r="M2776" s="177"/>
      <c r="N2776" s="178"/>
      <c r="O2776" s="163"/>
      <c r="P2776" s="164"/>
      <c r="Q2776" s="163"/>
      <c r="R2776" s="163"/>
      <c r="S2776" s="163"/>
      <c r="T2776" s="163"/>
    </row>
    <row r="2777" ht="18.75" hidden="1" customHeight="1">
      <c r="A2777" s="170">
        <v>45866.0</v>
      </c>
      <c r="B2777" s="171">
        <v>16630.0</v>
      </c>
      <c r="C2777" s="171" t="s">
        <v>4850</v>
      </c>
      <c r="D2777" s="171" t="s">
        <v>20687</v>
      </c>
      <c r="E2777" s="171">
        <v>8.0</v>
      </c>
      <c r="F2777" s="171" t="s">
        <v>20959</v>
      </c>
      <c r="G2777" s="171" t="s">
        <v>8695</v>
      </c>
      <c r="H2777" s="172" t="s">
        <v>20635</v>
      </c>
      <c r="I2777" s="173">
        <v>10800.0</v>
      </c>
      <c r="J2777" s="174">
        <v>780.0</v>
      </c>
      <c r="K2777" s="179">
        <v>780.0</v>
      </c>
      <c r="L2777" s="178"/>
      <c r="M2777" s="177"/>
      <c r="N2777" s="178"/>
      <c r="O2777" s="163"/>
      <c r="P2777" s="164"/>
      <c r="Q2777" s="163"/>
      <c r="R2777" s="163"/>
      <c r="S2777" s="163"/>
      <c r="T2777" s="163"/>
    </row>
    <row r="2778" ht="18.75" hidden="1" customHeight="1">
      <c r="A2778" s="170">
        <v>45866.0</v>
      </c>
      <c r="B2778" s="171">
        <v>16631.0</v>
      </c>
      <c r="C2778" s="171" t="s">
        <v>20882</v>
      </c>
      <c r="D2778" s="171" t="s">
        <v>20673</v>
      </c>
      <c r="E2778" s="171">
        <v>8.0</v>
      </c>
      <c r="F2778" s="171" t="s">
        <v>20700</v>
      </c>
      <c r="G2778" s="171" t="s">
        <v>6368</v>
      </c>
      <c r="H2778" s="172" t="s">
        <v>20635</v>
      </c>
      <c r="I2778" s="173">
        <v>11600.0</v>
      </c>
      <c r="J2778" s="174">
        <v>1760.0</v>
      </c>
      <c r="K2778" s="179">
        <v>1760.0</v>
      </c>
      <c r="L2778" s="178"/>
      <c r="M2778" s="177"/>
      <c r="N2778" s="178"/>
      <c r="O2778" s="163"/>
      <c r="P2778" s="164"/>
      <c r="Q2778" s="163"/>
      <c r="R2778" s="163"/>
      <c r="S2778" s="163"/>
      <c r="T2778" s="163"/>
    </row>
    <row r="2779" ht="18.75" hidden="1" customHeight="1">
      <c r="A2779" s="170">
        <v>45866.0</v>
      </c>
      <c r="B2779" s="171">
        <v>16632.0</v>
      </c>
      <c r="C2779" s="171" t="s">
        <v>3265</v>
      </c>
      <c r="D2779" s="171" t="s">
        <v>20687</v>
      </c>
      <c r="E2779" s="171">
        <v>8.0</v>
      </c>
      <c r="F2779" s="171" t="s">
        <v>20699</v>
      </c>
      <c r="G2779" s="171" t="s">
        <v>196</v>
      </c>
      <c r="H2779" s="172" t="s">
        <v>20635</v>
      </c>
      <c r="I2779" s="173">
        <v>11660.0</v>
      </c>
      <c r="J2779" s="174">
        <v>1640.0</v>
      </c>
      <c r="K2779" s="179">
        <v>1640.0</v>
      </c>
      <c r="L2779" s="178"/>
      <c r="M2779" s="177"/>
      <c r="N2779" s="178"/>
      <c r="O2779" s="163"/>
      <c r="P2779" s="164"/>
      <c r="Q2779" s="163"/>
      <c r="R2779" s="163"/>
      <c r="S2779" s="163"/>
      <c r="T2779" s="163"/>
    </row>
    <row r="2780" ht="18.75" hidden="1" customHeight="1">
      <c r="A2780" s="170">
        <v>45866.0</v>
      </c>
      <c r="B2780" s="171">
        <v>16633.0</v>
      </c>
      <c r="C2780" s="171" t="s">
        <v>2895</v>
      </c>
      <c r="D2780" s="171" t="s">
        <v>20659</v>
      </c>
      <c r="E2780" s="171">
        <v>14.0</v>
      </c>
      <c r="F2780" s="171" t="s">
        <v>21370</v>
      </c>
      <c r="G2780" s="171" t="s">
        <v>4039</v>
      </c>
      <c r="H2780" s="172" t="s">
        <v>20635</v>
      </c>
      <c r="I2780" s="173">
        <v>12680.0</v>
      </c>
      <c r="J2780" s="174">
        <v>12680.0</v>
      </c>
      <c r="K2780" s="179">
        <v>12680.0</v>
      </c>
      <c r="L2780" s="178"/>
      <c r="M2780" s="177"/>
      <c r="N2780" s="178"/>
      <c r="O2780" s="163"/>
      <c r="P2780" s="164"/>
      <c r="Q2780" s="163"/>
      <c r="R2780" s="163"/>
      <c r="S2780" s="163"/>
      <c r="T2780" s="163"/>
    </row>
    <row r="2781" ht="18.75" hidden="1" customHeight="1">
      <c r="A2781" s="180">
        <v>45866.0</v>
      </c>
      <c r="B2781" s="171">
        <v>7912.0</v>
      </c>
      <c r="C2781" s="171" t="s">
        <v>20674</v>
      </c>
      <c r="D2781" s="171"/>
      <c r="E2781" s="171" t="s">
        <v>20634</v>
      </c>
      <c r="F2781" s="171"/>
      <c r="G2781" s="171" t="s">
        <v>22154</v>
      </c>
      <c r="H2781" s="172" t="s">
        <v>22154</v>
      </c>
      <c r="I2781" s="173">
        <v>2940.0</v>
      </c>
      <c r="J2781" s="174">
        <v>260.0</v>
      </c>
      <c r="K2781" s="179">
        <v>0.0</v>
      </c>
      <c r="L2781" s="178">
        <v>260.0</v>
      </c>
      <c r="M2781" s="177">
        <v>0.0</v>
      </c>
      <c r="N2781" s="178">
        <v>0.0</v>
      </c>
      <c r="O2781" s="163"/>
      <c r="P2781" s="164"/>
      <c r="Q2781" s="163"/>
      <c r="R2781" s="163"/>
      <c r="S2781" s="163"/>
      <c r="T2781" s="163"/>
    </row>
    <row r="2782" ht="18.75" hidden="1" customHeight="1">
      <c r="A2782" s="180">
        <v>45866.0</v>
      </c>
      <c r="B2782" s="171">
        <v>7950.0</v>
      </c>
      <c r="C2782" s="171" t="s">
        <v>22124</v>
      </c>
      <c r="D2782" s="171"/>
      <c r="E2782" s="171" t="s">
        <v>20634</v>
      </c>
      <c r="F2782" s="171"/>
      <c r="G2782" s="171" t="s">
        <v>22125</v>
      </c>
      <c r="H2782" s="172" t="s">
        <v>22125</v>
      </c>
      <c r="I2782" s="173">
        <v>3860.0</v>
      </c>
      <c r="J2782" s="174">
        <v>160.0</v>
      </c>
      <c r="K2782" s="179">
        <v>0.0</v>
      </c>
      <c r="L2782" s="178">
        <v>0.0</v>
      </c>
      <c r="M2782" s="177">
        <v>0.0</v>
      </c>
      <c r="N2782" s="178">
        <v>0.0</v>
      </c>
      <c r="O2782" s="163"/>
      <c r="P2782" s="164"/>
      <c r="Q2782" s="163"/>
      <c r="R2782" s="163"/>
      <c r="S2782" s="163"/>
      <c r="T2782" s="163"/>
    </row>
    <row r="2783" ht="18.75" hidden="1" customHeight="1">
      <c r="A2783" s="180">
        <v>45866.0</v>
      </c>
      <c r="B2783" s="171">
        <v>7951.0</v>
      </c>
      <c r="C2783" s="171" t="s">
        <v>6423</v>
      </c>
      <c r="D2783" s="171"/>
      <c r="E2783" s="171" t="s">
        <v>20634</v>
      </c>
      <c r="F2783" s="171"/>
      <c r="G2783" s="171" t="s">
        <v>22088</v>
      </c>
      <c r="H2783" s="172" t="s">
        <v>22088</v>
      </c>
      <c r="I2783" s="173">
        <v>3380.0</v>
      </c>
      <c r="J2783" s="174">
        <v>100.0</v>
      </c>
      <c r="K2783" s="179">
        <v>0.0</v>
      </c>
      <c r="L2783" s="178">
        <v>0.0</v>
      </c>
      <c r="M2783" s="177">
        <v>0.0</v>
      </c>
      <c r="N2783" s="178">
        <v>0.0</v>
      </c>
      <c r="O2783" s="163"/>
      <c r="P2783" s="164"/>
      <c r="Q2783" s="163"/>
      <c r="R2783" s="163"/>
      <c r="S2783" s="163"/>
      <c r="T2783" s="163"/>
    </row>
    <row r="2784" ht="18.75" hidden="1" customHeight="1">
      <c r="A2784" s="180">
        <v>45866.0</v>
      </c>
      <c r="B2784" s="171">
        <v>7952.0</v>
      </c>
      <c r="C2784" s="171" t="s">
        <v>6423</v>
      </c>
      <c r="D2784" s="171"/>
      <c r="E2784" s="171" t="s">
        <v>20634</v>
      </c>
      <c r="F2784" s="171"/>
      <c r="G2784" s="171" t="s">
        <v>22088</v>
      </c>
      <c r="H2784" s="172" t="s">
        <v>22088</v>
      </c>
      <c r="I2784" s="173">
        <v>3420.0</v>
      </c>
      <c r="J2784" s="174">
        <v>240.0</v>
      </c>
      <c r="K2784" s="179">
        <v>0.0</v>
      </c>
      <c r="L2784" s="178">
        <v>0.0</v>
      </c>
      <c r="M2784" s="177">
        <v>0.0</v>
      </c>
      <c r="N2784" s="178">
        <v>0.0</v>
      </c>
      <c r="O2784" s="163"/>
      <c r="P2784" s="164"/>
      <c r="Q2784" s="163"/>
      <c r="R2784" s="163"/>
      <c r="S2784" s="163"/>
      <c r="T2784" s="163"/>
    </row>
    <row r="2785" ht="18.75" hidden="1" customHeight="1">
      <c r="A2785" s="180">
        <v>45866.0</v>
      </c>
      <c r="B2785" s="171">
        <v>7953.0</v>
      </c>
      <c r="C2785" s="171" t="s">
        <v>1816</v>
      </c>
      <c r="D2785" s="171"/>
      <c r="E2785" s="171" t="s">
        <v>20634</v>
      </c>
      <c r="F2785" s="171"/>
      <c r="G2785" s="171" t="s">
        <v>22155</v>
      </c>
      <c r="H2785" s="172" t="s">
        <v>22155</v>
      </c>
      <c r="I2785" s="173">
        <v>2540.0</v>
      </c>
      <c r="J2785" s="174">
        <v>160.0</v>
      </c>
      <c r="K2785" s="179">
        <v>0.0</v>
      </c>
      <c r="L2785" s="178">
        <v>160.0</v>
      </c>
      <c r="M2785" s="177">
        <v>0.0</v>
      </c>
      <c r="N2785" s="178">
        <v>0.0</v>
      </c>
      <c r="O2785" s="163"/>
      <c r="P2785" s="164"/>
      <c r="Q2785" s="163"/>
      <c r="R2785" s="163"/>
      <c r="S2785" s="163"/>
      <c r="T2785" s="163"/>
    </row>
    <row r="2786" ht="18.75" hidden="1" customHeight="1">
      <c r="A2786" s="182">
        <v>45866.02900252315</v>
      </c>
      <c r="B2786" s="171">
        <v>7819.0</v>
      </c>
      <c r="C2786" s="171" t="s">
        <v>6275</v>
      </c>
      <c r="D2786" s="171"/>
      <c r="E2786" s="171" t="s">
        <v>20634</v>
      </c>
      <c r="F2786" s="171"/>
      <c r="G2786" s="171"/>
      <c r="H2786" s="172"/>
      <c r="I2786" s="173">
        <v>3820.0</v>
      </c>
      <c r="J2786" s="174">
        <v>1520.0</v>
      </c>
      <c r="K2786" s="179">
        <v>760.0</v>
      </c>
      <c r="L2786" s="178">
        <v>0.0</v>
      </c>
      <c r="M2786" s="177">
        <v>760.0</v>
      </c>
      <c r="N2786" s="178">
        <v>0.0</v>
      </c>
      <c r="O2786" s="163"/>
      <c r="P2786" s="164"/>
      <c r="Q2786" s="163"/>
      <c r="R2786" s="163"/>
      <c r="S2786" s="163"/>
      <c r="T2786" s="163"/>
    </row>
    <row r="2787" ht="18.75" hidden="1" customHeight="1">
      <c r="A2787" s="170">
        <v>45867.0</v>
      </c>
      <c r="B2787" s="171">
        <v>16634.0</v>
      </c>
      <c r="C2787" s="171" t="s">
        <v>2851</v>
      </c>
      <c r="D2787" s="171" t="s">
        <v>20695</v>
      </c>
      <c r="E2787" s="171">
        <v>8.0</v>
      </c>
      <c r="F2787" s="171" t="s">
        <v>20700</v>
      </c>
      <c r="G2787" s="171" t="s">
        <v>6209</v>
      </c>
      <c r="H2787" s="172" t="s">
        <v>20635</v>
      </c>
      <c r="I2787" s="173">
        <v>9700.0</v>
      </c>
      <c r="J2787" s="174">
        <v>0.0</v>
      </c>
      <c r="K2787" s="179">
        <v>0.0</v>
      </c>
      <c r="L2787" s="178"/>
      <c r="M2787" s="177"/>
      <c r="N2787" s="178"/>
      <c r="O2787" s="163"/>
      <c r="P2787" s="164"/>
      <c r="Q2787" s="163"/>
      <c r="R2787" s="163"/>
      <c r="S2787" s="163"/>
      <c r="T2787" s="163"/>
    </row>
    <row r="2788" ht="18.75" hidden="1" customHeight="1">
      <c r="A2788" s="180">
        <v>45867.0</v>
      </c>
      <c r="B2788" s="171">
        <v>7845.0</v>
      </c>
      <c r="C2788" s="171" t="s">
        <v>4017</v>
      </c>
      <c r="D2788" s="171"/>
      <c r="E2788" s="171" t="s">
        <v>20634</v>
      </c>
      <c r="F2788" s="171"/>
      <c r="G2788" s="171" t="s">
        <v>4500</v>
      </c>
      <c r="H2788" s="172" t="s">
        <v>4500</v>
      </c>
      <c r="I2788" s="173">
        <v>3640.0</v>
      </c>
      <c r="J2788" s="174">
        <v>500.0</v>
      </c>
      <c r="K2788" s="179">
        <v>500.0</v>
      </c>
      <c r="L2788" s="178">
        <v>0.0</v>
      </c>
      <c r="M2788" s="177">
        <v>0.0</v>
      </c>
      <c r="N2788" s="178">
        <v>0.0</v>
      </c>
      <c r="O2788" s="163"/>
      <c r="P2788" s="164"/>
      <c r="Q2788" s="163"/>
      <c r="R2788" s="163"/>
      <c r="S2788" s="163"/>
      <c r="T2788" s="163"/>
    </row>
    <row r="2789" ht="18.75" hidden="1" customHeight="1">
      <c r="A2789" s="180">
        <v>45867.0</v>
      </c>
      <c r="B2789" s="171">
        <v>7846.0</v>
      </c>
      <c r="C2789" s="171" t="s">
        <v>5683</v>
      </c>
      <c r="D2789" s="171"/>
      <c r="E2789" s="171" t="s">
        <v>20634</v>
      </c>
      <c r="F2789" s="171"/>
      <c r="G2789" s="171" t="s">
        <v>22156</v>
      </c>
      <c r="H2789" s="172" t="s">
        <v>22156</v>
      </c>
      <c r="I2789" s="173">
        <v>11960.0</v>
      </c>
      <c r="J2789" s="174">
        <v>1400.0</v>
      </c>
      <c r="K2789" s="179">
        <v>0.0</v>
      </c>
      <c r="L2789" s="178">
        <v>0.0</v>
      </c>
      <c r="M2789" s="177">
        <v>0.0</v>
      </c>
      <c r="N2789" s="178">
        <v>0.0</v>
      </c>
      <c r="O2789" s="163"/>
      <c r="P2789" s="164"/>
      <c r="Q2789" s="163"/>
      <c r="R2789" s="163"/>
      <c r="S2789" s="163"/>
      <c r="T2789" s="163"/>
    </row>
    <row r="2790" ht="18.75" hidden="1" customHeight="1">
      <c r="A2790" s="170">
        <v>45867.0</v>
      </c>
      <c r="B2790" s="171">
        <v>16635.0</v>
      </c>
      <c r="C2790" s="171" t="s">
        <v>21397</v>
      </c>
      <c r="D2790" s="171" t="s">
        <v>20687</v>
      </c>
      <c r="E2790" s="171">
        <v>14.0</v>
      </c>
      <c r="F2790" s="171" t="s">
        <v>20848</v>
      </c>
      <c r="G2790" s="171" t="s">
        <v>5293</v>
      </c>
      <c r="H2790" s="172" t="s">
        <v>20635</v>
      </c>
      <c r="I2790" s="173">
        <v>12540.0</v>
      </c>
      <c r="J2790" s="174">
        <v>2500.0</v>
      </c>
      <c r="K2790" s="179">
        <v>2500.0</v>
      </c>
      <c r="L2790" s="178"/>
      <c r="M2790" s="177"/>
      <c r="N2790" s="178"/>
      <c r="O2790" s="163"/>
      <c r="P2790" s="164"/>
      <c r="Q2790" s="163"/>
      <c r="R2790" s="163"/>
      <c r="S2790" s="163"/>
      <c r="T2790" s="163"/>
    </row>
    <row r="2791" ht="18.75" hidden="1" customHeight="1">
      <c r="A2791" s="180">
        <v>45867.0</v>
      </c>
      <c r="B2791" s="171">
        <v>7847.0</v>
      </c>
      <c r="C2791" s="171" t="s">
        <v>6178</v>
      </c>
      <c r="D2791" s="171"/>
      <c r="E2791" s="171" t="s">
        <v>20634</v>
      </c>
      <c r="F2791" s="171"/>
      <c r="G2791" s="171"/>
      <c r="H2791" s="172"/>
      <c r="I2791" s="173">
        <v>3420.0</v>
      </c>
      <c r="J2791" s="174">
        <v>920.0</v>
      </c>
      <c r="K2791" s="179">
        <v>0.0</v>
      </c>
      <c r="L2791" s="178">
        <v>0.0</v>
      </c>
      <c r="M2791" s="177">
        <v>920.0</v>
      </c>
      <c r="N2791" s="178">
        <v>0.0</v>
      </c>
      <c r="O2791" s="163"/>
      <c r="P2791" s="164"/>
      <c r="Q2791" s="163"/>
      <c r="R2791" s="163"/>
      <c r="S2791" s="163"/>
      <c r="T2791" s="163"/>
    </row>
    <row r="2792" ht="18.75" hidden="1" customHeight="1">
      <c r="A2792" s="180">
        <v>45867.0</v>
      </c>
      <c r="B2792" s="171">
        <v>7848.0</v>
      </c>
      <c r="C2792" s="171" t="s">
        <v>4455</v>
      </c>
      <c r="D2792" s="171"/>
      <c r="E2792" s="171" t="s">
        <v>20634</v>
      </c>
      <c r="F2792" s="171"/>
      <c r="G2792" s="171" t="s">
        <v>21341</v>
      </c>
      <c r="H2792" s="172" t="s">
        <v>21341</v>
      </c>
      <c r="I2792" s="173">
        <v>3860.0</v>
      </c>
      <c r="J2792" s="174">
        <v>480.0</v>
      </c>
      <c r="K2792" s="179">
        <v>0.0</v>
      </c>
      <c r="L2792" s="178">
        <v>0.0</v>
      </c>
      <c r="M2792" s="177">
        <v>0.0</v>
      </c>
      <c r="N2792" s="178">
        <v>0.0</v>
      </c>
      <c r="O2792" s="163"/>
      <c r="P2792" s="164"/>
      <c r="Q2792" s="163"/>
      <c r="R2792" s="163"/>
      <c r="S2792" s="163"/>
      <c r="T2792" s="163"/>
    </row>
    <row r="2793" ht="18.75" hidden="1" customHeight="1">
      <c r="A2793" s="180">
        <v>45867.0</v>
      </c>
      <c r="B2793" s="171">
        <v>7849.0</v>
      </c>
      <c r="C2793" s="171" t="s">
        <v>5683</v>
      </c>
      <c r="D2793" s="171"/>
      <c r="E2793" s="171" t="s">
        <v>20634</v>
      </c>
      <c r="F2793" s="171"/>
      <c r="G2793" s="171" t="s">
        <v>22157</v>
      </c>
      <c r="H2793" s="172" t="s">
        <v>22157</v>
      </c>
      <c r="I2793" s="173">
        <v>13160.0</v>
      </c>
      <c r="J2793" s="174">
        <v>2540.0</v>
      </c>
      <c r="K2793" s="179">
        <v>0.0</v>
      </c>
      <c r="L2793" s="178">
        <v>0.0</v>
      </c>
      <c r="M2793" s="177">
        <v>0.0</v>
      </c>
      <c r="N2793" s="178">
        <v>0.0</v>
      </c>
      <c r="O2793" s="163"/>
      <c r="P2793" s="164"/>
      <c r="Q2793" s="163"/>
      <c r="R2793" s="163"/>
      <c r="S2793" s="163"/>
      <c r="T2793" s="163"/>
    </row>
    <row r="2794" ht="18.75" hidden="1" customHeight="1">
      <c r="A2794" s="170">
        <v>45867.0</v>
      </c>
      <c r="B2794" s="171">
        <v>16636.0</v>
      </c>
      <c r="C2794" s="171" t="s">
        <v>3108</v>
      </c>
      <c r="D2794" s="171" t="s">
        <v>20687</v>
      </c>
      <c r="E2794" s="171">
        <v>14.0</v>
      </c>
      <c r="F2794" s="171" t="s">
        <v>21124</v>
      </c>
      <c r="G2794" s="171" t="s">
        <v>6407</v>
      </c>
      <c r="H2794" s="172" t="s">
        <v>20635</v>
      </c>
      <c r="I2794" s="173">
        <v>11200.0</v>
      </c>
      <c r="J2794" s="174">
        <v>1160.0</v>
      </c>
      <c r="K2794" s="179">
        <v>1160.0</v>
      </c>
      <c r="L2794" s="178"/>
      <c r="M2794" s="177"/>
      <c r="N2794" s="178"/>
      <c r="O2794" s="163"/>
      <c r="P2794" s="164"/>
      <c r="Q2794" s="163"/>
      <c r="R2794" s="163"/>
      <c r="S2794" s="163"/>
      <c r="T2794" s="163"/>
    </row>
    <row r="2795" ht="18.75" hidden="1" customHeight="1">
      <c r="A2795" s="180">
        <v>45867.0</v>
      </c>
      <c r="B2795" s="171">
        <v>7850.0</v>
      </c>
      <c r="C2795" s="171" t="s">
        <v>5683</v>
      </c>
      <c r="D2795" s="171"/>
      <c r="E2795" s="171" t="s">
        <v>20634</v>
      </c>
      <c r="F2795" s="171"/>
      <c r="G2795" s="171" t="s">
        <v>22158</v>
      </c>
      <c r="H2795" s="172" t="s">
        <v>22158</v>
      </c>
      <c r="I2795" s="173">
        <v>20520.0</v>
      </c>
      <c r="J2795" s="174">
        <v>2900.0</v>
      </c>
      <c r="K2795" s="179">
        <v>0.0</v>
      </c>
      <c r="L2795" s="178">
        <v>0.0</v>
      </c>
      <c r="M2795" s="177">
        <v>0.0</v>
      </c>
      <c r="N2795" s="178">
        <v>0.0</v>
      </c>
      <c r="O2795" s="163"/>
      <c r="P2795" s="164"/>
      <c r="Q2795" s="163"/>
      <c r="R2795" s="163"/>
      <c r="S2795" s="163"/>
      <c r="T2795" s="163"/>
    </row>
    <row r="2796" ht="18.75" hidden="1" customHeight="1">
      <c r="A2796" s="180">
        <v>45867.0</v>
      </c>
      <c r="B2796" s="171">
        <v>7851.0</v>
      </c>
      <c r="C2796" s="171" t="s">
        <v>4671</v>
      </c>
      <c r="D2796" s="171"/>
      <c r="E2796" s="171" t="s">
        <v>20634</v>
      </c>
      <c r="F2796" s="171"/>
      <c r="G2796" s="171"/>
      <c r="H2796" s="172"/>
      <c r="I2796" s="173">
        <v>2840.0</v>
      </c>
      <c r="J2796" s="174">
        <v>220.0</v>
      </c>
      <c r="K2796" s="179">
        <v>0.0</v>
      </c>
      <c r="L2796" s="178">
        <v>220.0</v>
      </c>
      <c r="M2796" s="177">
        <v>0.0</v>
      </c>
      <c r="N2796" s="178">
        <v>0.0</v>
      </c>
      <c r="O2796" s="163"/>
      <c r="P2796" s="164"/>
      <c r="Q2796" s="163"/>
      <c r="R2796" s="163"/>
      <c r="S2796" s="163"/>
      <c r="T2796" s="163"/>
    </row>
    <row r="2797" ht="18.75" hidden="1" customHeight="1">
      <c r="A2797" s="170">
        <v>45867.0</v>
      </c>
      <c r="B2797" s="171">
        <v>16637.0</v>
      </c>
      <c r="C2797" s="171" t="s">
        <v>21223</v>
      </c>
      <c r="D2797" s="171" t="s">
        <v>20695</v>
      </c>
      <c r="E2797" s="171">
        <v>8.0</v>
      </c>
      <c r="F2797" s="171" t="s">
        <v>21352</v>
      </c>
      <c r="G2797" s="171" t="s">
        <v>13099</v>
      </c>
      <c r="H2797" s="172" t="s">
        <v>20635</v>
      </c>
      <c r="I2797" s="173">
        <v>10420.0</v>
      </c>
      <c r="J2797" s="174">
        <v>720.0</v>
      </c>
      <c r="K2797" s="179">
        <v>720.0</v>
      </c>
      <c r="L2797" s="178"/>
      <c r="M2797" s="177"/>
      <c r="N2797" s="178"/>
      <c r="O2797" s="163"/>
      <c r="P2797" s="164"/>
      <c r="Q2797" s="163"/>
      <c r="R2797" s="163"/>
      <c r="S2797" s="163"/>
      <c r="T2797" s="163"/>
    </row>
    <row r="2798" ht="18.75" hidden="1" customHeight="1">
      <c r="A2798" s="180">
        <v>45867.0</v>
      </c>
      <c r="B2798" s="171">
        <v>7852.0</v>
      </c>
      <c r="C2798" s="171" t="s">
        <v>6423</v>
      </c>
      <c r="D2798" s="171"/>
      <c r="E2798" s="171" t="s">
        <v>20634</v>
      </c>
      <c r="F2798" s="171"/>
      <c r="G2798" s="171" t="s">
        <v>20933</v>
      </c>
      <c r="H2798" s="172" t="s">
        <v>20933</v>
      </c>
      <c r="I2798" s="173">
        <v>3420.0</v>
      </c>
      <c r="J2798" s="174">
        <v>540.0</v>
      </c>
      <c r="K2798" s="179">
        <v>0.0</v>
      </c>
      <c r="L2798" s="178">
        <v>540.0</v>
      </c>
      <c r="M2798" s="177">
        <v>0.0</v>
      </c>
      <c r="N2798" s="178">
        <v>0.0</v>
      </c>
      <c r="O2798" s="163"/>
      <c r="P2798" s="164"/>
      <c r="Q2798" s="163"/>
      <c r="R2798" s="163"/>
      <c r="S2798" s="163"/>
      <c r="T2798" s="163"/>
    </row>
    <row r="2799" ht="18.75" hidden="1" customHeight="1">
      <c r="A2799" s="180">
        <v>45867.0</v>
      </c>
      <c r="B2799" s="171">
        <v>7853.0</v>
      </c>
      <c r="C2799" s="171" t="s">
        <v>6078</v>
      </c>
      <c r="D2799" s="171"/>
      <c r="E2799" s="171" t="s">
        <v>20634</v>
      </c>
      <c r="F2799" s="171"/>
      <c r="G2799" s="171"/>
      <c r="H2799" s="172"/>
      <c r="I2799" s="173">
        <v>2420.0</v>
      </c>
      <c r="J2799" s="174">
        <v>140.0</v>
      </c>
      <c r="K2799" s="179">
        <v>140.0</v>
      </c>
      <c r="L2799" s="178">
        <v>140.0</v>
      </c>
      <c r="M2799" s="177">
        <v>0.0</v>
      </c>
      <c r="N2799" s="178">
        <v>0.0</v>
      </c>
      <c r="O2799" s="163"/>
      <c r="P2799" s="164"/>
      <c r="Q2799" s="163"/>
      <c r="R2799" s="163"/>
      <c r="S2799" s="163"/>
      <c r="T2799" s="163"/>
    </row>
    <row r="2800" ht="18.75" hidden="1" customHeight="1">
      <c r="A2800" s="180">
        <v>45867.0</v>
      </c>
      <c r="B2800" s="171">
        <v>7854.0</v>
      </c>
      <c r="C2800" s="171" t="s">
        <v>6423</v>
      </c>
      <c r="D2800" s="171"/>
      <c r="E2800" s="171" t="s">
        <v>20634</v>
      </c>
      <c r="F2800" s="171"/>
      <c r="G2800" s="171" t="s">
        <v>20933</v>
      </c>
      <c r="H2800" s="172" t="s">
        <v>20933</v>
      </c>
      <c r="I2800" s="173">
        <v>3100.0</v>
      </c>
      <c r="J2800" s="174">
        <v>360.0</v>
      </c>
      <c r="K2800" s="179">
        <v>0.0</v>
      </c>
      <c r="L2800" s="178">
        <v>360.0</v>
      </c>
      <c r="M2800" s="177">
        <v>0.0</v>
      </c>
      <c r="N2800" s="178">
        <v>0.0</v>
      </c>
      <c r="O2800" s="163"/>
      <c r="P2800" s="164"/>
      <c r="Q2800" s="163"/>
      <c r="R2800" s="163"/>
      <c r="S2800" s="163"/>
      <c r="T2800" s="163"/>
    </row>
    <row r="2801" ht="18.75" hidden="1" customHeight="1">
      <c r="A2801" s="170">
        <v>45867.0</v>
      </c>
      <c r="B2801" s="171">
        <v>16638.0</v>
      </c>
      <c r="C2801" s="171" t="s">
        <v>20763</v>
      </c>
      <c r="D2801" s="171" t="s">
        <v>20687</v>
      </c>
      <c r="E2801" s="171">
        <v>14.0</v>
      </c>
      <c r="F2801" s="171" t="s">
        <v>20848</v>
      </c>
      <c r="G2801" s="171" t="s">
        <v>22159</v>
      </c>
      <c r="H2801" s="172" t="s">
        <v>20635</v>
      </c>
      <c r="I2801" s="173">
        <v>12260.0</v>
      </c>
      <c r="J2801" s="174">
        <v>2220.0</v>
      </c>
      <c r="K2801" s="179">
        <v>2220.0</v>
      </c>
      <c r="L2801" s="178"/>
      <c r="M2801" s="177"/>
      <c r="N2801" s="178"/>
      <c r="O2801" s="163"/>
      <c r="P2801" s="164"/>
      <c r="Q2801" s="163"/>
      <c r="R2801" s="163"/>
      <c r="S2801" s="163"/>
      <c r="T2801" s="163"/>
    </row>
    <row r="2802" ht="18.75" hidden="1" customHeight="1">
      <c r="A2802" s="180">
        <v>45867.0</v>
      </c>
      <c r="B2802" s="171">
        <v>7856.0</v>
      </c>
      <c r="C2802" s="171" t="s">
        <v>5683</v>
      </c>
      <c r="D2802" s="171"/>
      <c r="E2802" s="171" t="s">
        <v>20634</v>
      </c>
      <c r="F2802" s="171"/>
      <c r="G2802" s="171" t="s">
        <v>22160</v>
      </c>
      <c r="H2802" s="172" t="s">
        <v>22160</v>
      </c>
      <c r="I2802" s="173">
        <v>27680.0</v>
      </c>
      <c r="J2802" s="174">
        <v>10160.0</v>
      </c>
      <c r="K2802" s="179">
        <v>0.0</v>
      </c>
      <c r="L2802" s="178">
        <v>0.0</v>
      </c>
      <c r="M2802" s="177">
        <v>0.0</v>
      </c>
      <c r="N2802" s="178">
        <v>0.0</v>
      </c>
      <c r="O2802" s="163"/>
      <c r="P2802" s="164"/>
      <c r="Q2802" s="163"/>
      <c r="R2802" s="163"/>
      <c r="S2802" s="163"/>
      <c r="T2802" s="163"/>
    </row>
    <row r="2803" ht="18.75" hidden="1" customHeight="1">
      <c r="A2803" s="170">
        <v>45867.0</v>
      </c>
      <c r="B2803" s="171">
        <v>16639.0</v>
      </c>
      <c r="C2803" s="171" t="s">
        <v>3108</v>
      </c>
      <c r="D2803" s="171" t="s">
        <v>20687</v>
      </c>
      <c r="E2803" s="171">
        <v>8.0</v>
      </c>
      <c r="F2803" s="171" t="s">
        <v>20973</v>
      </c>
      <c r="G2803" s="171" t="s">
        <v>4811</v>
      </c>
      <c r="H2803" s="172" t="s">
        <v>20635</v>
      </c>
      <c r="I2803" s="173">
        <v>12720.0</v>
      </c>
      <c r="J2803" s="174">
        <v>2700.0</v>
      </c>
      <c r="K2803" s="179">
        <v>2700.0</v>
      </c>
      <c r="L2803" s="178"/>
      <c r="M2803" s="177"/>
      <c r="N2803" s="178"/>
      <c r="O2803" s="163"/>
      <c r="P2803" s="164"/>
      <c r="Q2803" s="163"/>
      <c r="R2803" s="163"/>
      <c r="S2803" s="163"/>
      <c r="T2803" s="163"/>
    </row>
    <row r="2804" ht="18.75" hidden="1" customHeight="1">
      <c r="A2804" s="170">
        <v>45867.0</v>
      </c>
      <c r="B2804" s="171">
        <v>16641.0</v>
      </c>
      <c r="C2804" s="171" t="s">
        <v>14229</v>
      </c>
      <c r="D2804" s="171" t="s">
        <v>20695</v>
      </c>
      <c r="E2804" s="171">
        <v>8.0</v>
      </c>
      <c r="F2804" s="171" t="s">
        <v>20889</v>
      </c>
      <c r="G2804" s="171" t="s">
        <v>4949</v>
      </c>
      <c r="H2804" s="172" t="s">
        <v>20635</v>
      </c>
      <c r="I2804" s="173">
        <v>13100.0</v>
      </c>
      <c r="J2804" s="174">
        <v>3400.0</v>
      </c>
      <c r="K2804" s="179">
        <v>3400.0</v>
      </c>
      <c r="L2804" s="178"/>
      <c r="M2804" s="177"/>
      <c r="N2804" s="178"/>
      <c r="O2804" s="163"/>
      <c r="P2804" s="164"/>
      <c r="Q2804" s="163"/>
      <c r="R2804" s="163"/>
      <c r="S2804" s="163"/>
      <c r="T2804" s="163"/>
    </row>
    <row r="2805" ht="18.75" hidden="1" customHeight="1">
      <c r="A2805" s="180">
        <v>45867.0</v>
      </c>
      <c r="B2805" s="171">
        <v>7858.0</v>
      </c>
      <c r="C2805" s="171" t="s">
        <v>4065</v>
      </c>
      <c r="D2805" s="171"/>
      <c r="E2805" s="171" t="s">
        <v>20634</v>
      </c>
      <c r="F2805" s="171"/>
      <c r="G2805" s="171"/>
      <c r="H2805" s="172"/>
      <c r="I2805" s="173">
        <v>4380.0</v>
      </c>
      <c r="J2805" s="174">
        <v>2000.0</v>
      </c>
      <c r="K2805" s="179">
        <v>0.0</v>
      </c>
      <c r="L2805" s="178">
        <v>0.0</v>
      </c>
      <c r="M2805" s="177">
        <v>0.0</v>
      </c>
      <c r="N2805" s="178">
        <v>2000.0</v>
      </c>
      <c r="O2805" s="163"/>
      <c r="P2805" s="164"/>
      <c r="Q2805" s="163"/>
      <c r="R2805" s="163"/>
      <c r="S2805" s="163"/>
      <c r="T2805" s="163"/>
    </row>
    <row r="2806" ht="18.75" hidden="1" customHeight="1">
      <c r="A2806" s="170">
        <v>45867.0</v>
      </c>
      <c r="B2806" s="171">
        <v>16642.0</v>
      </c>
      <c r="C2806" s="171" t="s">
        <v>20763</v>
      </c>
      <c r="D2806" s="171" t="s">
        <v>20687</v>
      </c>
      <c r="E2806" s="171">
        <v>14.0</v>
      </c>
      <c r="F2806" s="171" t="s">
        <v>20848</v>
      </c>
      <c r="G2806" s="171" t="s">
        <v>6393</v>
      </c>
      <c r="H2806" s="172" t="s">
        <v>20635</v>
      </c>
      <c r="I2806" s="173">
        <v>11820.0</v>
      </c>
      <c r="J2806" s="174">
        <v>1780.0</v>
      </c>
      <c r="K2806" s="179">
        <v>1780.0</v>
      </c>
      <c r="L2806" s="178"/>
      <c r="M2806" s="177"/>
      <c r="N2806" s="178"/>
      <c r="O2806" s="163"/>
      <c r="P2806" s="164"/>
      <c r="Q2806" s="163"/>
      <c r="R2806" s="163"/>
      <c r="S2806" s="163"/>
      <c r="T2806" s="163"/>
    </row>
    <row r="2807" ht="18.75" hidden="1" customHeight="1">
      <c r="A2807" s="180">
        <v>45867.0</v>
      </c>
      <c r="B2807" s="171">
        <v>7859.0</v>
      </c>
      <c r="C2807" s="171" t="s">
        <v>6458</v>
      </c>
      <c r="D2807" s="171"/>
      <c r="E2807" s="171" t="s">
        <v>20634</v>
      </c>
      <c r="F2807" s="171"/>
      <c r="G2807" s="171"/>
      <c r="H2807" s="172"/>
      <c r="I2807" s="173">
        <v>2960.0</v>
      </c>
      <c r="J2807" s="174">
        <v>440.0</v>
      </c>
      <c r="K2807" s="179">
        <v>220.0</v>
      </c>
      <c r="L2807" s="178">
        <v>220.0</v>
      </c>
      <c r="M2807" s="177">
        <v>0.0</v>
      </c>
      <c r="N2807" s="178">
        <v>0.0</v>
      </c>
      <c r="O2807" s="163"/>
      <c r="P2807" s="164"/>
      <c r="Q2807" s="163"/>
      <c r="R2807" s="163"/>
      <c r="S2807" s="163"/>
      <c r="T2807" s="163"/>
    </row>
    <row r="2808" ht="18.75" hidden="1" customHeight="1">
      <c r="A2808" s="180">
        <v>45867.0</v>
      </c>
      <c r="B2808" s="171">
        <v>7860.0</v>
      </c>
      <c r="C2808" s="171" t="s">
        <v>1093</v>
      </c>
      <c r="D2808" s="171"/>
      <c r="E2808" s="171" t="s">
        <v>20634</v>
      </c>
      <c r="F2808" s="171"/>
      <c r="G2808" s="171" t="s">
        <v>22161</v>
      </c>
      <c r="H2808" s="172" t="s">
        <v>22161</v>
      </c>
      <c r="I2808" s="173">
        <v>3240.0</v>
      </c>
      <c r="J2808" s="174">
        <v>520.0</v>
      </c>
      <c r="K2808" s="179">
        <v>0.0</v>
      </c>
      <c r="L2808" s="178">
        <v>520.0</v>
      </c>
      <c r="M2808" s="177">
        <v>0.0</v>
      </c>
      <c r="N2808" s="178">
        <v>0.0</v>
      </c>
      <c r="O2808" s="163"/>
      <c r="P2808" s="164"/>
      <c r="Q2808" s="163"/>
      <c r="R2808" s="163"/>
      <c r="S2808" s="163"/>
      <c r="T2808" s="163"/>
    </row>
    <row r="2809" ht="18.75" hidden="1" customHeight="1">
      <c r="A2809" s="170">
        <v>45867.0</v>
      </c>
      <c r="B2809" s="171">
        <v>16643.0</v>
      </c>
      <c r="C2809" s="171" t="s">
        <v>22162</v>
      </c>
      <c r="D2809" s="171" t="s">
        <v>20687</v>
      </c>
      <c r="E2809" s="171">
        <v>14.0</v>
      </c>
      <c r="F2809" s="171" t="s">
        <v>21104</v>
      </c>
      <c r="G2809" s="171" t="s">
        <v>6464</v>
      </c>
      <c r="H2809" s="172" t="s">
        <v>20635</v>
      </c>
      <c r="I2809" s="173">
        <v>13200.0</v>
      </c>
      <c r="J2809" s="174">
        <v>3160.0</v>
      </c>
      <c r="K2809" s="179">
        <v>3160.0</v>
      </c>
      <c r="L2809" s="178"/>
      <c r="M2809" s="177"/>
      <c r="N2809" s="178"/>
      <c r="O2809" s="163"/>
      <c r="P2809" s="164"/>
      <c r="Q2809" s="163"/>
      <c r="R2809" s="163"/>
      <c r="S2809" s="163"/>
      <c r="T2809" s="163"/>
    </row>
    <row r="2810" ht="18.75" hidden="1" customHeight="1">
      <c r="A2810" s="180">
        <v>45867.0</v>
      </c>
      <c r="B2810" s="171">
        <v>7864.0</v>
      </c>
      <c r="C2810" s="171" t="s">
        <v>5683</v>
      </c>
      <c r="D2810" s="171"/>
      <c r="E2810" s="171" t="s">
        <v>20634</v>
      </c>
      <c r="F2810" s="171"/>
      <c r="G2810" s="171" t="s">
        <v>22163</v>
      </c>
      <c r="H2810" s="172" t="s">
        <v>22163</v>
      </c>
      <c r="I2810" s="173">
        <v>15420.0</v>
      </c>
      <c r="J2810" s="174">
        <v>4840.0</v>
      </c>
      <c r="K2810" s="179">
        <v>0.0</v>
      </c>
      <c r="L2810" s="178">
        <v>0.0</v>
      </c>
      <c r="M2810" s="177">
        <v>0.0</v>
      </c>
      <c r="N2810" s="178">
        <v>0.0</v>
      </c>
      <c r="O2810" s="163"/>
      <c r="P2810" s="164"/>
      <c r="Q2810" s="163"/>
      <c r="R2810" s="163"/>
      <c r="S2810" s="163"/>
      <c r="T2810" s="163"/>
    </row>
    <row r="2811" ht="18.75" hidden="1" customHeight="1">
      <c r="A2811" s="170">
        <v>45867.0</v>
      </c>
      <c r="B2811" s="171">
        <v>16644.0</v>
      </c>
      <c r="C2811" s="171" t="s">
        <v>20760</v>
      </c>
      <c r="D2811" s="171" t="s">
        <v>20695</v>
      </c>
      <c r="E2811" s="171">
        <v>8.0</v>
      </c>
      <c r="F2811" s="171" t="s">
        <v>21469</v>
      </c>
      <c r="G2811" s="171" t="s">
        <v>4414</v>
      </c>
      <c r="H2811" s="172" t="s">
        <v>20635</v>
      </c>
      <c r="I2811" s="173">
        <v>11840.0</v>
      </c>
      <c r="J2811" s="174">
        <v>2140.0</v>
      </c>
      <c r="K2811" s="179">
        <v>2140.0</v>
      </c>
      <c r="L2811" s="178"/>
      <c r="M2811" s="177"/>
      <c r="N2811" s="178"/>
      <c r="O2811" s="163"/>
      <c r="P2811" s="164"/>
      <c r="Q2811" s="163"/>
      <c r="R2811" s="163"/>
      <c r="S2811" s="163"/>
      <c r="T2811" s="163"/>
    </row>
    <row r="2812" ht="18.75" hidden="1" customHeight="1">
      <c r="A2812" s="180">
        <v>45867.0</v>
      </c>
      <c r="B2812" s="171">
        <v>7960.0</v>
      </c>
      <c r="C2812" s="171" t="s">
        <v>6423</v>
      </c>
      <c r="D2812" s="171"/>
      <c r="E2812" s="171" t="s">
        <v>20634</v>
      </c>
      <c r="F2812" s="171"/>
      <c r="G2812" s="171" t="s">
        <v>22088</v>
      </c>
      <c r="H2812" s="172" t="s">
        <v>22088</v>
      </c>
      <c r="I2812" s="173">
        <v>3620.0</v>
      </c>
      <c r="J2812" s="174">
        <v>200.0</v>
      </c>
      <c r="K2812" s="179">
        <v>0.0</v>
      </c>
      <c r="L2812" s="178">
        <v>0.0</v>
      </c>
      <c r="M2812" s="177">
        <v>0.0</v>
      </c>
      <c r="N2812" s="178">
        <v>0.0</v>
      </c>
      <c r="O2812" s="163"/>
      <c r="P2812" s="164"/>
      <c r="Q2812" s="163"/>
      <c r="R2812" s="163"/>
      <c r="S2812" s="163"/>
      <c r="T2812" s="163"/>
    </row>
    <row r="2813" ht="18.75" hidden="1" customHeight="1">
      <c r="A2813" s="182">
        <v>45867.02901658565</v>
      </c>
      <c r="B2813" s="171">
        <v>7844.0</v>
      </c>
      <c r="C2813" s="171" t="s">
        <v>5683</v>
      </c>
      <c r="D2813" s="171"/>
      <c r="E2813" s="171" t="s">
        <v>20634</v>
      </c>
      <c r="F2813" s="171"/>
      <c r="G2813" s="171" t="s">
        <v>22164</v>
      </c>
      <c r="H2813" s="172" t="s">
        <v>22164</v>
      </c>
      <c r="I2813" s="173">
        <v>20080.0</v>
      </c>
      <c r="J2813" s="174">
        <v>3120.0</v>
      </c>
      <c r="K2813" s="179">
        <v>0.0</v>
      </c>
      <c r="L2813" s="178">
        <v>0.0</v>
      </c>
      <c r="M2813" s="177">
        <v>0.0</v>
      </c>
      <c r="N2813" s="178">
        <v>0.0</v>
      </c>
      <c r="O2813" s="163"/>
      <c r="P2813" s="164"/>
      <c r="Q2813" s="163"/>
      <c r="R2813" s="163"/>
      <c r="S2813" s="163"/>
      <c r="T2813" s="163"/>
    </row>
    <row r="2814" ht="18.75" hidden="1" customHeight="1">
      <c r="A2814" s="170">
        <v>45868.0</v>
      </c>
      <c r="B2814" s="171">
        <v>16645.0</v>
      </c>
      <c r="C2814" s="171" t="s">
        <v>4042</v>
      </c>
      <c r="D2814" s="171" t="s">
        <v>20695</v>
      </c>
      <c r="E2814" s="171">
        <v>8.0</v>
      </c>
      <c r="F2814" s="171"/>
      <c r="G2814" s="171" t="s">
        <v>5765</v>
      </c>
      <c r="H2814" s="172" t="s">
        <v>20635</v>
      </c>
      <c r="I2814" s="173">
        <v>11240.0</v>
      </c>
      <c r="J2814" s="174">
        <v>1540.0</v>
      </c>
      <c r="K2814" s="179">
        <v>1540.0</v>
      </c>
      <c r="L2814" s="178"/>
      <c r="M2814" s="177"/>
      <c r="N2814" s="178"/>
      <c r="O2814" s="163"/>
      <c r="P2814" s="164"/>
      <c r="Q2814" s="163"/>
      <c r="R2814" s="163"/>
      <c r="S2814" s="163"/>
      <c r="T2814" s="163"/>
    </row>
    <row r="2815" ht="18.75" hidden="1" customHeight="1">
      <c r="A2815" s="180">
        <v>45868.0</v>
      </c>
      <c r="B2815" s="171">
        <v>7866.0</v>
      </c>
      <c r="C2815" s="171" t="s">
        <v>6480</v>
      </c>
      <c r="D2815" s="171"/>
      <c r="E2815" s="171" t="s">
        <v>20634</v>
      </c>
      <c r="F2815" s="171"/>
      <c r="G2815" s="171"/>
      <c r="H2815" s="172"/>
      <c r="I2815" s="173">
        <v>3500.0</v>
      </c>
      <c r="J2815" s="174">
        <v>660.0</v>
      </c>
      <c r="K2815" s="179">
        <v>660.0</v>
      </c>
      <c r="L2815" s="178">
        <v>0.0</v>
      </c>
      <c r="M2815" s="177">
        <v>0.0</v>
      </c>
      <c r="N2815" s="178">
        <v>0.0</v>
      </c>
      <c r="O2815" s="163"/>
      <c r="P2815" s="164"/>
      <c r="Q2815" s="163"/>
      <c r="R2815" s="163"/>
      <c r="S2815" s="163"/>
      <c r="T2815" s="163"/>
    </row>
    <row r="2816" ht="18.75" hidden="1" customHeight="1">
      <c r="A2816" s="170">
        <v>45868.0</v>
      </c>
      <c r="B2816" s="171">
        <v>16646.0</v>
      </c>
      <c r="C2816" s="171" t="s">
        <v>20763</v>
      </c>
      <c r="D2816" s="171" t="s">
        <v>20687</v>
      </c>
      <c r="E2816" s="171">
        <v>14.0</v>
      </c>
      <c r="F2816" s="171" t="s">
        <v>20848</v>
      </c>
      <c r="G2816" s="171" t="s">
        <v>6393</v>
      </c>
      <c r="H2816" s="172" t="s">
        <v>20635</v>
      </c>
      <c r="I2816" s="173">
        <v>12300.0</v>
      </c>
      <c r="J2816" s="174">
        <v>2260.0</v>
      </c>
      <c r="K2816" s="179">
        <v>2260.0</v>
      </c>
      <c r="L2816" s="178"/>
      <c r="M2816" s="177"/>
      <c r="N2816" s="178"/>
      <c r="O2816" s="163"/>
      <c r="P2816" s="164"/>
      <c r="Q2816" s="163"/>
      <c r="R2816" s="163"/>
      <c r="S2816" s="163"/>
      <c r="T2816" s="163"/>
    </row>
    <row r="2817" ht="18.75" hidden="1" customHeight="1">
      <c r="A2817" s="180">
        <v>45868.0</v>
      </c>
      <c r="B2817" s="171">
        <v>7867.0</v>
      </c>
      <c r="C2817" s="171" t="s">
        <v>6178</v>
      </c>
      <c r="D2817" s="171"/>
      <c r="E2817" s="171" t="s">
        <v>20634</v>
      </c>
      <c r="F2817" s="171"/>
      <c r="G2817" s="171"/>
      <c r="H2817" s="172"/>
      <c r="I2817" s="173">
        <v>3100.0</v>
      </c>
      <c r="J2817" s="174">
        <v>500.0</v>
      </c>
      <c r="K2817" s="179">
        <v>0.0</v>
      </c>
      <c r="L2817" s="178">
        <v>0.0</v>
      </c>
      <c r="M2817" s="177">
        <v>500.0</v>
      </c>
      <c r="N2817" s="178">
        <v>0.0</v>
      </c>
      <c r="O2817" s="163"/>
      <c r="P2817" s="164"/>
      <c r="Q2817" s="163"/>
      <c r="R2817" s="163"/>
      <c r="S2817" s="163"/>
      <c r="T2817" s="163"/>
    </row>
    <row r="2818" ht="18.75" hidden="1" customHeight="1">
      <c r="A2818" s="180">
        <v>45868.0</v>
      </c>
      <c r="B2818" s="171">
        <v>7868.0</v>
      </c>
      <c r="C2818" s="171" t="s">
        <v>5683</v>
      </c>
      <c r="D2818" s="171"/>
      <c r="E2818" s="171" t="s">
        <v>20634</v>
      </c>
      <c r="F2818" s="171"/>
      <c r="G2818" s="171" t="s">
        <v>22165</v>
      </c>
      <c r="H2818" s="172" t="s">
        <v>22165</v>
      </c>
      <c r="I2818" s="173">
        <v>21360.0</v>
      </c>
      <c r="J2818" s="174">
        <v>4520.0</v>
      </c>
      <c r="K2818" s="179">
        <v>0.0</v>
      </c>
      <c r="L2818" s="178">
        <v>0.0</v>
      </c>
      <c r="M2818" s="177">
        <v>0.0</v>
      </c>
      <c r="N2818" s="178">
        <v>0.0</v>
      </c>
      <c r="O2818" s="163"/>
      <c r="P2818" s="164"/>
      <c r="Q2818" s="163"/>
      <c r="R2818" s="163"/>
      <c r="S2818" s="163"/>
      <c r="T2818" s="163"/>
    </row>
    <row r="2819" ht="18.75" hidden="1" customHeight="1">
      <c r="A2819" s="180">
        <v>45868.0</v>
      </c>
      <c r="B2819" s="171">
        <v>7869.0</v>
      </c>
      <c r="C2819" s="171" t="s">
        <v>5683</v>
      </c>
      <c r="D2819" s="171"/>
      <c r="E2819" s="171" t="s">
        <v>20634</v>
      </c>
      <c r="F2819" s="171"/>
      <c r="G2819" s="171" t="s">
        <v>22166</v>
      </c>
      <c r="H2819" s="172" t="s">
        <v>22166</v>
      </c>
      <c r="I2819" s="173">
        <v>3560.0</v>
      </c>
      <c r="J2819" s="174">
        <v>560.0</v>
      </c>
      <c r="K2819" s="179">
        <v>0.0</v>
      </c>
      <c r="L2819" s="178">
        <v>0.0</v>
      </c>
      <c r="M2819" s="177">
        <v>0.0</v>
      </c>
      <c r="N2819" s="178">
        <v>0.0</v>
      </c>
      <c r="O2819" s="163"/>
      <c r="P2819" s="164"/>
      <c r="Q2819" s="163"/>
      <c r="R2819" s="163"/>
      <c r="S2819" s="163"/>
      <c r="T2819" s="163"/>
    </row>
    <row r="2820" ht="18.75" hidden="1" customHeight="1">
      <c r="A2820" s="170">
        <v>45868.0</v>
      </c>
      <c r="B2820" s="171">
        <v>16647.0</v>
      </c>
      <c r="C2820" s="171" t="s">
        <v>4055</v>
      </c>
      <c r="D2820" s="171" t="s">
        <v>20687</v>
      </c>
      <c r="E2820" s="171">
        <v>8.0</v>
      </c>
      <c r="F2820" s="171" t="s">
        <v>20955</v>
      </c>
      <c r="G2820" s="171" t="s">
        <v>21933</v>
      </c>
      <c r="H2820" s="172" t="s">
        <v>20635</v>
      </c>
      <c r="I2820" s="173">
        <v>11980.0</v>
      </c>
      <c r="J2820" s="174">
        <v>1960.0</v>
      </c>
      <c r="K2820" s="179">
        <v>1960.0</v>
      </c>
      <c r="L2820" s="178"/>
      <c r="M2820" s="177"/>
      <c r="N2820" s="178"/>
      <c r="O2820" s="163"/>
      <c r="P2820" s="164"/>
      <c r="Q2820" s="163"/>
      <c r="R2820" s="163"/>
      <c r="S2820" s="163"/>
      <c r="T2820" s="163"/>
    </row>
    <row r="2821" ht="18.75" hidden="1" customHeight="1">
      <c r="A2821" s="180">
        <v>45868.0</v>
      </c>
      <c r="B2821" s="171">
        <v>7870.0</v>
      </c>
      <c r="C2821" s="171" t="s">
        <v>5683</v>
      </c>
      <c r="D2821" s="171"/>
      <c r="E2821" s="171" t="s">
        <v>20634</v>
      </c>
      <c r="F2821" s="171"/>
      <c r="G2821" s="171" t="s">
        <v>22167</v>
      </c>
      <c r="H2821" s="172" t="s">
        <v>22167</v>
      </c>
      <c r="I2821" s="173">
        <v>19200.0</v>
      </c>
      <c r="J2821" s="174">
        <v>2340.0</v>
      </c>
      <c r="K2821" s="179">
        <v>0.0</v>
      </c>
      <c r="L2821" s="178">
        <v>0.0</v>
      </c>
      <c r="M2821" s="177">
        <v>0.0</v>
      </c>
      <c r="N2821" s="178">
        <v>0.0</v>
      </c>
      <c r="O2821" s="163"/>
      <c r="P2821" s="164"/>
      <c r="Q2821" s="163"/>
      <c r="R2821" s="163"/>
      <c r="S2821" s="163"/>
      <c r="T2821" s="163"/>
    </row>
    <row r="2822" ht="18.75" hidden="1" customHeight="1">
      <c r="A2822" s="180">
        <v>45868.0</v>
      </c>
      <c r="B2822" s="171">
        <v>7871.0</v>
      </c>
      <c r="C2822" s="171" t="s">
        <v>2781</v>
      </c>
      <c r="D2822" s="171"/>
      <c r="E2822" s="171" t="s">
        <v>20634</v>
      </c>
      <c r="F2822" s="171"/>
      <c r="G2822" s="171"/>
      <c r="H2822" s="172"/>
      <c r="I2822" s="173">
        <v>3640.0</v>
      </c>
      <c r="J2822" s="174">
        <v>720.0</v>
      </c>
      <c r="K2822" s="179">
        <v>720.0</v>
      </c>
      <c r="L2822" s="178">
        <v>0.0</v>
      </c>
      <c r="M2822" s="177">
        <v>0.0</v>
      </c>
      <c r="N2822" s="178">
        <v>0.0</v>
      </c>
      <c r="O2822" s="163"/>
      <c r="P2822" s="164"/>
      <c r="Q2822" s="163"/>
      <c r="R2822" s="163"/>
      <c r="S2822" s="163"/>
      <c r="T2822" s="163"/>
    </row>
    <row r="2823" ht="18.75" hidden="1" customHeight="1">
      <c r="A2823" s="180">
        <v>45868.0</v>
      </c>
      <c r="B2823" s="171">
        <v>7872.0</v>
      </c>
      <c r="C2823" s="171" t="s">
        <v>6423</v>
      </c>
      <c r="D2823" s="171"/>
      <c r="E2823" s="171" t="s">
        <v>20634</v>
      </c>
      <c r="F2823" s="171"/>
      <c r="G2823" s="171" t="s">
        <v>20933</v>
      </c>
      <c r="H2823" s="172" t="s">
        <v>20933</v>
      </c>
      <c r="I2823" s="173">
        <v>3420.0</v>
      </c>
      <c r="J2823" s="174">
        <v>560.0</v>
      </c>
      <c r="K2823" s="179">
        <v>0.0</v>
      </c>
      <c r="L2823" s="178">
        <v>560.0</v>
      </c>
      <c r="M2823" s="177">
        <v>0.0</v>
      </c>
      <c r="N2823" s="178">
        <v>0.0</v>
      </c>
      <c r="O2823" s="163"/>
      <c r="P2823" s="164"/>
      <c r="Q2823" s="163"/>
      <c r="R2823" s="163"/>
      <c r="S2823" s="163"/>
      <c r="T2823" s="163"/>
    </row>
    <row r="2824" ht="18.75" hidden="1" customHeight="1">
      <c r="A2824" s="180">
        <v>45868.0</v>
      </c>
      <c r="B2824" s="171">
        <v>7873.0</v>
      </c>
      <c r="C2824" s="171" t="s">
        <v>6458</v>
      </c>
      <c r="D2824" s="171"/>
      <c r="E2824" s="171" t="s">
        <v>20634</v>
      </c>
      <c r="F2824" s="171"/>
      <c r="G2824" s="171"/>
      <c r="H2824" s="172"/>
      <c r="I2824" s="173">
        <v>2860.0</v>
      </c>
      <c r="J2824" s="174">
        <v>320.0</v>
      </c>
      <c r="K2824" s="179">
        <v>0.0</v>
      </c>
      <c r="L2824" s="178">
        <v>320.0</v>
      </c>
      <c r="M2824" s="177">
        <v>0.0</v>
      </c>
      <c r="N2824" s="178">
        <v>0.0</v>
      </c>
      <c r="O2824" s="163"/>
      <c r="P2824" s="164"/>
      <c r="Q2824" s="163"/>
      <c r="R2824" s="163"/>
      <c r="S2824" s="163"/>
      <c r="T2824" s="163"/>
    </row>
    <row r="2825" ht="18.75" hidden="1" customHeight="1">
      <c r="A2825" s="170">
        <v>45868.0</v>
      </c>
      <c r="B2825" s="171">
        <v>16648.0</v>
      </c>
      <c r="C2825" s="171" t="s">
        <v>20829</v>
      </c>
      <c r="D2825" s="171" t="s">
        <v>20673</v>
      </c>
      <c r="E2825" s="171">
        <v>8.0</v>
      </c>
      <c r="F2825" s="171" t="s">
        <v>20791</v>
      </c>
      <c r="G2825" s="171" t="s">
        <v>6517</v>
      </c>
      <c r="H2825" s="172" t="s">
        <v>20635</v>
      </c>
      <c r="I2825" s="173">
        <v>14760.0</v>
      </c>
      <c r="J2825" s="174">
        <v>4920.0</v>
      </c>
      <c r="K2825" s="179">
        <v>4920.0</v>
      </c>
      <c r="L2825" s="178"/>
      <c r="M2825" s="177"/>
      <c r="N2825" s="178"/>
      <c r="O2825" s="163"/>
      <c r="P2825" s="164"/>
      <c r="Q2825" s="163"/>
      <c r="R2825" s="163"/>
      <c r="S2825" s="163"/>
      <c r="T2825" s="163"/>
    </row>
    <row r="2826" ht="18.75" hidden="1" customHeight="1">
      <c r="A2826" s="180">
        <v>45868.0</v>
      </c>
      <c r="B2826" s="171">
        <v>7874.0</v>
      </c>
      <c r="C2826" s="171" t="s">
        <v>6423</v>
      </c>
      <c r="D2826" s="171"/>
      <c r="E2826" s="171" t="s">
        <v>20634</v>
      </c>
      <c r="F2826" s="171"/>
      <c r="G2826" s="171" t="s">
        <v>20933</v>
      </c>
      <c r="H2826" s="172" t="s">
        <v>20933</v>
      </c>
      <c r="I2826" s="173">
        <v>3180.0</v>
      </c>
      <c r="J2826" s="174">
        <v>500.0</v>
      </c>
      <c r="K2826" s="179">
        <v>0.0</v>
      </c>
      <c r="L2826" s="178">
        <v>500.0</v>
      </c>
      <c r="M2826" s="177">
        <v>0.0</v>
      </c>
      <c r="N2826" s="178">
        <v>0.0</v>
      </c>
      <c r="O2826" s="163"/>
      <c r="P2826" s="164"/>
      <c r="Q2826" s="163"/>
      <c r="R2826" s="163"/>
      <c r="S2826" s="163"/>
      <c r="T2826" s="163"/>
    </row>
    <row r="2827" ht="18.75" hidden="1" customHeight="1">
      <c r="A2827" s="180">
        <v>45868.0</v>
      </c>
      <c r="B2827" s="171">
        <v>7875.0</v>
      </c>
      <c r="C2827" s="171" t="s">
        <v>4138</v>
      </c>
      <c r="D2827" s="171"/>
      <c r="E2827" s="171" t="s">
        <v>20634</v>
      </c>
      <c r="F2827" s="171"/>
      <c r="G2827" s="171"/>
      <c r="H2827" s="172"/>
      <c r="I2827" s="173">
        <v>2960.0</v>
      </c>
      <c r="J2827" s="174">
        <v>160.0</v>
      </c>
      <c r="K2827" s="179">
        <v>0.0</v>
      </c>
      <c r="L2827" s="178">
        <v>160.0</v>
      </c>
      <c r="M2827" s="177">
        <v>0.0</v>
      </c>
      <c r="N2827" s="178">
        <v>0.0</v>
      </c>
      <c r="O2827" s="163"/>
      <c r="P2827" s="164"/>
      <c r="Q2827" s="163"/>
      <c r="R2827" s="163"/>
      <c r="S2827" s="163"/>
      <c r="T2827" s="163"/>
    </row>
    <row r="2828" ht="18.75" hidden="1" customHeight="1">
      <c r="A2828" s="180">
        <v>45868.0</v>
      </c>
      <c r="B2828" s="171">
        <v>7876.0</v>
      </c>
      <c r="C2828" s="171" t="s">
        <v>5683</v>
      </c>
      <c r="D2828" s="171"/>
      <c r="E2828" s="171" t="s">
        <v>20634</v>
      </c>
      <c r="F2828" s="171"/>
      <c r="G2828" s="171" t="s">
        <v>22168</v>
      </c>
      <c r="H2828" s="172" t="s">
        <v>22168</v>
      </c>
      <c r="I2828" s="173">
        <v>3660.0</v>
      </c>
      <c r="J2828" s="174">
        <v>680.0</v>
      </c>
      <c r="K2828" s="179">
        <v>0.0</v>
      </c>
      <c r="L2828" s="178">
        <v>0.0</v>
      </c>
      <c r="M2828" s="177">
        <v>0.0</v>
      </c>
      <c r="N2828" s="178">
        <v>0.0</v>
      </c>
      <c r="O2828" s="163"/>
      <c r="P2828" s="164"/>
      <c r="Q2828" s="163"/>
      <c r="R2828" s="163"/>
      <c r="S2828" s="163"/>
      <c r="T2828" s="163"/>
    </row>
    <row r="2829" ht="18.75" hidden="1" customHeight="1">
      <c r="A2829" s="180">
        <v>45868.0</v>
      </c>
      <c r="B2829" s="171">
        <v>7878.0</v>
      </c>
      <c r="C2829" s="171" t="s">
        <v>4671</v>
      </c>
      <c r="D2829" s="171"/>
      <c r="E2829" s="171" t="s">
        <v>20634</v>
      </c>
      <c r="F2829" s="171"/>
      <c r="G2829" s="171" t="s">
        <v>22169</v>
      </c>
      <c r="H2829" s="172" t="s">
        <v>22169</v>
      </c>
      <c r="I2829" s="173">
        <v>3380.0</v>
      </c>
      <c r="J2829" s="174">
        <v>640.0</v>
      </c>
      <c r="K2829" s="179">
        <v>640.0</v>
      </c>
      <c r="L2829" s="178">
        <v>0.0</v>
      </c>
      <c r="M2829" s="177">
        <v>0.0</v>
      </c>
      <c r="N2829" s="178">
        <v>0.0</v>
      </c>
      <c r="O2829" s="163"/>
      <c r="P2829" s="164"/>
      <c r="Q2829" s="163"/>
      <c r="R2829" s="163"/>
      <c r="S2829" s="163"/>
      <c r="T2829" s="163"/>
    </row>
    <row r="2830" ht="18.75" hidden="1" customHeight="1">
      <c r="A2830" s="180">
        <v>45868.0</v>
      </c>
      <c r="B2830" s="171">
        <v>7879.0</v>
      </c>
      <c r="C2830" s="171" t="s">
        <v>4129</v>
      </c>
      <c r="D2830" s="171"/>
      <c r="E2830" s="171" t="s">
        <v>20634</v>
      </c>
      <c r="F2830" s="171"/>
      <c r="G2830" s="171"/>
      <c r="H2830" s="172"/>
      <c r="I2830" s="173">
        <v>3640.0</v>
      </c>
      <c r="J2830" s="174">
        <v>1080.0</v>
      </c>
      <c r="K2830" s="179">
        <v>540.0</v>
      </c>
      <c r="L2830" s="178">
        <v>540.0</v>
      </c>
      <c r="M2830" s="177">
        <v>0.0</v>
      </c>
      <c r="N2830" s="178">
        <v>0.0</v>
      </c>
      <c r="O2830" s="163"/>
      <c r="P2830" s="164"/>
      <c r="Q2830" s="163"/>
      <c r="R2830" s="163"/>
      <c r="S2830" s="163"/>
      <c r="T2830" s="163"/>
    </row>
    <row r="2831" ht="18.75" hidden="1" customHeight="1">
      <c r="A2831" s="170">
        <v>45868.0</v>
      </c>
      <c r="B2831" s="171">
        <v>16649.0</v>
      </c>
      <c r="C2831" s="171" t="s">
        <v>20763</v>
      </c>
      <c r="D2831" s="171" t="s">
        <v>20687</v>
      </c>
      <c r="E2831" s="171">
        <v>14.0</v>
      </c>
      <c r="F2831" s="171" t="s">
        <v>21370</v>
      </c>
      <c r="G2831" s="171" t="s">
        <v>6393</v>
      </c>
      <c r="H2831" s="172" t="s">
        <v>20635</v>
      </c>
      <c r="I2831" s="173">
        <v>12400.0</v>
      </c>
      <c r="J2831" s="174">
        <v>2360.0</v>
      </c>
      <c r="K2831" s="179">
        <v>2360.0</v>
      </c>
      <c r="L2831" s="178"/>
      <c r="M2831" s="177"/>
      <c r="N2831" s="178"/>
      <c r="O2831" s="163"/>
      <c r="P2831" s="164"/>
      <c r="Q2831" s="163"/>
      <c r="R2831" s="163"/>
      <c r="S2831" s="163"/>
      <c r="T2831" s="163"/>
    </row>
    <row r="2832" ht="18.75" hidden="1" customHeight="1">
      <c r="A2832" s="170">
        <v>45868.0</v>
      </c>
      <c r="B2832" s="171">
        <v>16650.0</v>
      </c>
      <c r="C2832" s="171" t="s">
        <v>22170</v>
      </c>
      <c r="D2832" s="171" t="s">
        <v>20695</v>
      </c>
      <c r="E2832" s="171">
        <v>8.0</v>
      </c>
      <c r="F2832" s="171" t="s">
        <v>20811</v>
      </c>
      <c r="G2832" s="171" t="s">
        <v>6539</v>
      </c>
      <c r="H2832" s="172" t="s">
        <v>20635</v>
      </c>
      <c r="I2832" s="173">
        <v>13180.0</v>
      </c>
      <c r="J2832" s="174">
        <v>3480.0</v>
      </c>
      <c r="K2832" s="179">
        <v>3480.0</v>
      </c>
      <c r="L2832" s="178"/>
      <c r="M2832" s="177"/>
      <c r="N2832" s="178"/>
      <c r="O2832" s="163"/>
      <c r="P2832" s="164"/>
      <c r="Q2832" s="163"/>
      <c r="R2832" s="163"/>
      <c r="S2832" s="163"/>
      <c r="T2832" s="163"/>
    </row>
    <row r="2833" ht="18.75" hidden="1" customHeight="1">
      <c r="A2833" s="180">
        <v>45868.0</v>
      </c>
      <c r="B2833" s="171">
        <v>7880.0</v>
      </c>
      <c r="C2833" s="171" t="s">
        <v>5683</v>
      </c>
      <c r="D2833" s="171"/>
      <c r="E2833" s="171" t="s">
        <v>20634</v>
      </c>
      <c r="F2833" s="171"/>
      <c r="G2833" s="171" t="s">
        <v>22168</v>
      </c>
      <c r="H2833" s="172" t="s">
        <v>22168</v>
      </c>
      <c r="I2833" s="173">
        <v>3420.0</v>
      </c>
      <c r="J2833" s="174">
        <v>680.0</v>
      </c>
      <c r="K2833" s="179">
        <v>0.0</v>
      </c>
      <c r="L2833" s="178">
        <v>0.0</v>
      </c>
      <c r="M2833" s="177">
        <v>0.0</v>
      </c>
      <c r="N2833" s="178">
        <v>0.0</v>
      </c>
      <c r="O2833" s="163"/>
      <c r="P2833" s="164"/>
      <c r="Q2833" s="163"/>
      <c r="R2833" s="163"/>
      <c r="S2833" s="163"/>
      <c r="T2833" s="163"/>
    </row>
    <row r="2834" ht="18.75" hidden="1" customHeight="1">
      <c r="A2834" s="170">
        <v>45868.0</v>
      </c>
      <c r="B2834" s="171">
        <v>16651.0</v>
      </c>
      <c r="C2834" s="171" t="s">
        <v>20760</v>
      </c>
      <c r="D2834" s="171" t="s">
        <v>20673</v>
      </c>
      <c r="E2834" s="171" t="s">
        <v>926</v>
      </c>
      <c r="F2834" s="171" t="s">
        <v>21492</v>
      </c>
      <c r="G2834" s="171" t="s">
        <v>4117</v>
      </c>
      <c r="H2834" s="172" t="s">
        <v>20635</v>
      </c>
      <c r="I2834" s="173">
        <v>11120.0</v>
      </c>
      <c r="J2834" s="174">
        <v>11120.0</v>
      </c>
      <c r="K2834" s="179">
        <v>11120.0</v>
      </c>
      <c r="L2834" s="178"/>
      <c r="M2834" s="177"/>
      <c r="N2834" s="178"/>
      <c r="O2834" s="163"/>
      <c r="P2834" s="164"/>
      <c r="Q2834" s="163"/>
      <c r="R2834" s="163"/>
      <c r="S2834" s="163"/>
      <c r="T2834" s="163"/>
    </row>
    <row r="2835" ht="18.75" hidden="1" customHeight="1">
      <c r="A2835" s="170">
        <v>45868.0</v>
      </c>
      <c r="B2835" s="171">
        <v>16652.0</v>
      </c>
      <c r="C2835" s="171" t="s">
        <v>20763</v>
      </c>
      <c r="D2835" s="171" t="s">
        <v>20687</v>
      </c>
      <c r="E2835" s="171">
        <v>14.0</v>
      </c>
      <c r="F2835" s="171" t="s">
        <v>20778</v>
      </c>
      <c r="G2835" s="171" t="s">
        <v>6393</v>
      </c>
      <c r="H2835" s="172" t="s">
        <v>20635</v>
      </c>
      <c r="I2835" s="173">
        <v>11980.0</v>
      </c>
      <c r="J2835" s="174">
        <v>1940.0</v>
      </c>
      <c r="K2835" s="179">
        <v>1940.0</v>
      </c>
      <c r="L2835" s="178"/>
      <c r="M2835" s="177"/>
      <c r="N2835" s="178"/>
      <c r="O2835" s="163"/>
      <c r="P2835" s="164"/>
      <c r="Q2835" s="163"/>
      <c r="R2835" s="163"/>
      <c r="S2835" s="163"/>
      <c r="T2835" s="163"/>
    </row>
    <row r="2836" ht="18.75" hidden="1" customHeight="1">
      <c r="A2836" s="170">
        <v>45868.0</v>
      </c>
      <c r="B2836" s="171">
        <v>16653.0</v>
      </c>
      <c r="C2836" s="171" t="s">
        <v>21413</v>
      </c>
      <c r="D2836" s="171" t="s">
        <v>20687</v>
      </c>
      <c r="E2836" s="171">
        <v>12.0</v>
      </c>
      <c r="F2836" s="171" t="s">
        <v>22171</v>
      </c>
      <c r="G2836" s="171" t="s">
        <v>6553</v>
      </c>
      <c r="H2836" s="172" t="s">
        <v>20635</v>
      </c>
      <c r="I2836" s="173">
        <v>12040.0</v>
      </c>
      <c r="J2836" s="174">
        <v>2000.0</v>
      </c>
      <c r="K2836" s="179">
        <v>2000.0</v>
      </c>
      <c r="L2836" s="178"/>
      <c r="M2836" s="177"/>
      <c r="N2836" s="178"/>
      <c r="O2836" s="163"/>
      <c r="P2836" s="164"/>
      <c r="Q2836" s="163"/>
      <c r="R2836" s="163"/>
      <c r="S2836" s="163"/>
      <c r="T2836" s="163"/>
    </row>
    <row r="2837" ht="18.75" hidden="1" customHeight="1">
      <c r="A2837" s="180">
        <v>45868.0</v>
      </c>
      <c r="B2837" s="171">
        <v>7884.0</v>
      </c>
      <c r="C2837" s="171" t="s">
        <v>6458</v>
      </c>
      <c r="D2837" s="171"/>
      <c r="E2837" s="171" t="s">
        <v>20634</v>
      </c>
      <c r="F2837" s="171"/>
      <c r="G2837" s="171"/>
      <c r="H2837" s="172"/>
      <c r="I2837" s="173">
        <v>2700.0</v>
      </c>
      <c r="J2837" s="174">
        <v>180.0</v>
      </c>
      <c r="K2837" s="179">
        <v>0.0</v>
      </c>
      <c r="L2837" s="178">
        <v>180.0</v>
      </c>
      <c r="M2837" s="177">
        <v>0.0</v>
      </c>
      <c r="N2837" s="178">
        <v>0.0</v>
      </c>
      <c r="O2837" s="163"/>
      <c r="P2837" s="164"/>
      <c r="Q2837" s="163"/>
      <c r="R2837" s="163"/>
      <c r="S2837" s="163"/>
      <c r="T2837" s="163"/>
    </row>
    <row r="2838" ht="18.75" hidden="1" customHeight="1">
      <c r="A2838" s="180">
        <v>45868.0</v>
      </c>
      <c r="B2838" s="171">
        <v>7885.0</v>
      </c>
      <c r="C2838" s="171" t="s">
        <v>5683</v>
      </c>
      <c r="D2838" s="171"/>
      <c r="E2838" s="171" t="s">
        <v>20634</v>
      </c>
      <c r="F2838" s="171"/>
      <c r="G2838" s="171" t="s">
        <v>22172</v>
      </c>
      <c r="H2838" s="172" t="s">
        <v>22172</v>
      </c>
      <c r="I2838" s="173">
        <v>18660.0</v>
      </c>
      <c r="J2838" s="174">
        <v>1100.0</v>
      </c>
      <c r="K2838" s="179">
        <v>0.0</v>
      </c>
      <c r="L2838" s="178">
        <v>0.0</v>
      </c>
      <c r="M2838" s="177">
        <v>0.0</v>
      </c>
      <c r="N2838" s="178">
        <v>0.0</v>
      </c>
      <c r="O2838" s="163"/>
      <c r="P2838" s="164"/>
      <c r="Q2838" s="163"/>
      <c r="R2838" s="163"/>
      <c r="S2838" s="163"/>
      <c r="T2838" s="163"/>
    </row>
    <row r="2839" ht="18.75" hidden="1" customHeight="1">
      <c r="A2839" s="170">
        <v>45868.0</v>
      </c>
      <c r="B2839" s="171">
        <v>16654.0</v>
      </c>
      <c r="C2839" s="171" t="s">
        <v>18536</v>
      </c>
      <c r="D2839" s="171" t="s">
        <v>20673</v>
      </c>
      <c r="E2839" s="171">
        <v>4.0</v>
      </c>
      <c r="F2839" s="171" t="s">
        <v>21150</v>
      </c>
      <c r="G2839" s="171" t="s">
        <v>6561</v>
      </c>
      <c r="H2839" s="172" t="s">
        <v>20635</v>
      </c>
      <c r="I2839" s="173">
        <v>9980.0</v>
      </c>
      <c r="J2839" s="174">
        <v>420.0</v>
      </c>
      <c r="K2839" s="179">
        <v>420.0</v>
      </c>
      <c r="L2839" s="178"/>
      <c r="M2839" s="177"/>
      <c r="N2839" s="178"/>
      <c r="O2839" s="163"/>
      <c r="P2839" s="164"/>
      <c r="Q2839" s="163"/>
      <c r="R2839" s="163"/>
      <c r="S2839" s="163"/>
      <c r="T2839" s="163"/>
    </row>
    <row r="2840" ht="18.75" hidden="1" customHeight="1">
      <c r="A2840" s="170">
        <v>45868.0</v>
      </c>
      <c r="B2840" s="171">
        <v>16655.0</v>
      </c>
      <c r="C2840" s="171" t="s">
        <v>22173</v>
      </c>
      <c r="D2840" s="171" t="s">
        <v>20659</v>
      </c>
      <c r="E2840" s="171">
        <v>8.0</v>
      </c>
      <c r="F2840" s="171" t="s">
        <v>21360</v>
      </c>
      <c r="G2840" s="171" t="s">
        <v>6564</v>
      </c>
      <c r="H2840" s="172" t="s">
        <v>20635</v>
      </c>
      <c r="I2840" s="173">
        <v>11680.0</v>
      </c>
      <c r="J2840" s="174">
        <v>11680.0</v>
      </c>
      <c r="K2840" s="179">
        <v>11680.0</v>
      </c>
      <c r="L2840" s="178"/>
      <c r="M2840" s="177"/>
      <c r="N2840" s="178"/>
      <c r="O2840" s="163"/>
      <c r="P2840" s="164"/>
      <c r="Q2840" s="163"/>
      <c r="R2840" s="163"/>
      <c r="S2840" s="163"/>
      <c r="T2840" s="163"/>
    </row>
    <row r="2841" ht="18.75" hidden="1" customHeight="1">
      <c r="A2841" s="180">
        <v>45868.0</v>
      </c>
      <c r="B2841" s="171">
        <v>7965.0</v>
      </c>
      <c r="C2841" s="171" t="s">
        <v>22060</v>
      </c>
      <c r="D2841" s="171"/>
      <c r="E2841" s="171" t="s">
        <v>20634</v>
      </c>
      <c r="F2841" s="171"/>
      <c r="G2841" s="171" t="s">
        <v>22174</v>
      </c>
      <c r="H2841" s="172" t="s">
        <v>22174</v>
      </c>
      <c r="I2841" s="173">
        <v>3620.0</v>
      </c>
      <c r="J2841" s="174">
        <v>780.0</v>
      </c>
      <c r="K2841" s="179">
        <v>0.0</v>
      </c>
      <c r="L2841" s="178">
        <v>780.0</v>
      </c>
      <c r="M2841" s="177">
        <v>0.0</v>
      </c>
      <c r="N2841" s="178">
        <v>0.0</v>
      </c>
      <c r="O2841" s="163"/>
      <c r="P2841" s="164"/>
      <c r="Q2841" s="163"/>
      <c r="R2841" s="163"/>
      <c r="S2841" s="163"/>
      <c r="T2841" s="163"/>
    </row>
    <row r="2842" ht="18.75" hidden="1" customHeight="1">
      <c r="A2842" s="180">
        <v>45868.0</v>
      </c>
      <c r="B2842" s="171">
        <v>7968.0</v>
      </c>
      <c r="C2842" s="171" t="s">
        <v>6423</v>
      </c>
      <c r="D2842" s="171"/>
      <c r="E2842" s="171" t="s">
        <v>20634</v>
      </c>
      <c r="F2842" s="171"/>
      <c r="G2842" s="171" t="s">
        <v>22088</v>
      </c>
      <c r="H2842" s="172" t="s">
        <v>22088</v>
      </c>
      <c r="I2842" s="173">
        <v>3460.0</v>
      </c>
      <c r="J2842" s="174">
        <v>280.0</v>
      </c>
      <c r="K2842" s="179">
        <v>0.0</v>
      </c>
      <c r="L2842" s="178">
        <v>0.0</v>
      </c>
      <c r="M2842" s="177">
        <v>0.0</v>
      </c>
      <c r="N2842" s="178">
        <v>0.0</v>
      </c>
      <c r="O2842" s="163"/>
      <c r="P2842" s="164"/>
      <c r="Q2842" s="163"/>
      <c r="R2842" s="163"/>
      <c r="S2842" s="163"/>
      <c r="T2842" s="163"/>
    </row>
    <row r="2843" ht="18.75" hidden="1" customHeight="1">
      <c r="A2843" s="180">
        <v>45868.0</v>
      </c>
      <c r="B2843" s="171">
        <v>7969.0</v>
      </c>
      <c r="C2843" s="171" t="s">
        <v>6423</v>
      </c>
      <c r="D2843" s="171"/>
      <c r="E2843" s="171" t="s">
        <v>20634</v>
      </c>
      <c r="F2843" s="171"/>
      <c r="G2843" s="171" t="s">
        <v>22088</v>
      </c>
      <c r="H2843" s="172" t="s">
        <v>22088</v>
      </c>
      <c r="I2843" s="173">
        <v>3660.0</v>
      </c>
      <c r="J2843" s="174">
        <v>240.0</v>
      </c>
      <c r="K2843" s="179">
        <v>0.0</v>
      </c>
      <c r="L2843" s="178">
        <v>0.0</v>
      </c>
      <c r="M2843" s="177">
        <v>0.0</v>
      </c>
      <c r="N2843" s="178">
        <v>0.0</v>
      </c>
      <c r="O2843" s="163"/>
      <c r="P2843" s="164"/>
      <c r="Q2843" s="163"/>
      <c r="R2843" s="163"/>
      <c r="S2843" s="163"/>
      <c r="T2843" s="163"/>
    </row>
    <row r="2844" ht="18.75" hidden="1" customHeight="1">
      <c r="A2844" s="182">
        <v>45868.029037291664</v>
      </c>
      <c r="B2844" s="171">
        <v>7865.0</v>
      </c>
      <c r="C2844" s="171" t="s">
        <v>2781</v>
      </c>
      <c r="D2844" s="171"/>
      <c r="E2844" s="171" t="s">
        <v>20634</v>
      </c>
      <c r="F2844" s="171"/>
      <c r="G2844" s="171"/>
      <c r="H2844" s="172"/>
      <c r="I2844" s="173">
        <v>3860.0</v>
      </c>
      <c r="J2844" s="174">
        <v>1060.0</v>
      </c>
      <c r="K2844" s="179">
        <v>1060.0</v>
      </c>
      <c r="L2844" s="178">
        <v>0.0</v>
      </c>
      <c r="M2844" s="177">
        <v>0.0</v>
      </c>
      <c r="N2844" s="178">
        <v>0.0</v>
      </c>
      <c r="O2844" s="163"/>
      <c r="P2844" s="164"/>
      <c r="Q2844" s="163"/>
      <c r="R2844" s="163"/>
      <c r="S2844" s="163"/>
      <c r="T2844" s="163"/>
    </row>
    <row r="2845" ht="18.75" hidden="1" customHeight="1">
      <c r="A2845" s="180">
        <v>45869.0</v>
      </c>
      <c r="B2845" s="171">
        <v>7889.0</v>
      </c>
      <c r="C2845" s="171" t="s">
        <v>5683</v>
      </c>
      <c r="D2845" s="171"/>
      <c r="E2845" s="171" t="s">
        <v>20634</v>
      </c>
      <c r="F2845" s="171"/>
      <c r="G2845" s="171" t="s">
        <v>22175</v>
      </c>
      <c r="H2845" s="172" t="s">
        <v>22175</v>
      </c>
      <c r="I2845" s="173">
        <v>20380.0</v>
      </c>
      <c r="J2845" s="174">
        <v>2680.0</v>
      </c>
      <c r="K2845" s="179">
        <v>0.0</v>
      </c>
      <c r="L2845" s="178">
        <v>0.0</v>
      </c>
      <c r="M2845" s="177">
        <v>0.0</v>
      </c>
      <c r="N2845" s="178">
        <v>0.0</v>
      </c>
      <c r="O2845" s="163"/>
      <c r="P2845" s="164"/>
      <c r="Q2845" s="163"/>
      <c r="R2845" s="163"/>
      <c r="S2845" s="163"/>
      <c r="T2845" s="163"/>
    </row>
    <row r="2846" ht="18.75" hidden="1" customHeight="1">
      <c r="A2846" s="180">
        <v>45869.0</v>
      </c>
      <c r="B2846" s="171">
        <v>7890.0</v>
      </c>
      <c r="C2846" s="171" t="s">
        <v>5683</v>
      </c>
      <c r="D2846" s="171"/>
      <c r="E2846" s="171" t="s">
        <v>20634</v>
      </c>
      <c r="F2846" s="171"/>
      <c r="G2846" s="171" t="s">
        <v>22132</v>
      </c>
      <c r="H2846" s="172" t="s">
        <v>22132</v>
      </c>
      <c r="I2846" s="173">
        <v>10800.0</v>
      </c>
      <c r="J2846" s="174">
        <v>460.0</v>
      </c>
      <c r="K2846" s="179">
        <v>0.0</v>
      </c>
      <c r="L2846" s="178">
        <v>0.0</v>
      </c>
      <c r="M2846" s="177">
        <v>0.0</v>
      </c>
      <c r="N2846" s="178">
        <v>0.0</v>
      </c>
      <c r="O2846" s="163"/>
      <c r="P2846" s="164"/>
      <c r="Q2846" s="163"/>
      <c r="R2846" s="163"/>
      <c r="S2846" s="163"/>
      <c r="T2846" s="163"/>
    </row>
    <row r="2847" ht="18.75" hidden="1" customHeight="1">
      <c r="A2847" s="170">
        <v>45869.0</v>
      </c>
      <c r="B2847" s="171">
        <v>16656.0</v>
      </c>
      <c r="C2847" s="171" t="s">
        <v>22176</v>
      </c>
      <c r="D2847" s="171" t="s">
        <v>20687</v>
      </c>
      <c r="E2847" s="171">
        <v>12.0</v>
      </c>
      <c r="F2847" s="171" t="s">
        <v>20744</v>
      </c>
      <c r="G2847" s="171" t="s">
        <v>4387</v>
      </c>
      <c r="H2847" s="172" t="s">
        <v>20635</v>
      </c>
      <c r="I2847" s="173">
        <v>12520.0</v>
      </c>
      <c r="J2847" s="174">
        <v>2480.0</v>
      </c>
      <c r="K2847" s="179">
        <v>2480.0</v>
      </c>
      <c r="L2847" s="178"/>
      <c r="M2847" s="177"/>
      <c r="N2847" s="178"/>
      <c r="O2847" s="163"/>
      <c r="P2847" s="164"/>
      <c r="Q2847" s="163"/>
      <c r="R2847" s="163"/>
      <c r="S2847" s="163"/>
      <c r="T2847" s="163"/>
    </row>
    <row r="2848" ht="18.75" hidden="1" customHeight="1">
      <c r="A2848" s="170">
        <v>45869.0</v>
      </c>
      <c r="B2848" s="171">
        <v>16657.0</v>
      </c>
      <c r="C2848" s="171" t="s">
        <v>755</v>
      </c>
      <c r="D2848" s="171" t="s">
        <v>20673</v>
      </c>
      <c r="E2848" s="171">
        <v>8.0</v>
      </c>
      <c r="F2848" s="171" t="s">
        <v>21005</v>
      </c>
      <c r="G2848" s="171" t="s">
        <v>6569</v>
      </c>
      <c r="H2848" s="172" t="s">
        <v>20669</v>
      </c>
      <c r="I2848" s="173">
        <v>12160.0</v>
      </c>
      <c r="J2848" s="174">
        <v>2320.0</v>
      </c>
      <c r="K2848" s="179"/>
      <c r="L2848" s="178">
        <v>2320.0</v>
      </c>
      <c r="M2848" s="177"/>
      <c r="N2848" s="178"/>
      <c r="O2848" s="163"/>
      <c r="P2848" s="164"/>
      <c r="Q2848" s="163"/>
      <c r="R2848" s="163"/>
      <c r="S2848" s="163"/>
      <c r="T2848" s="163"/>
    </row>
    <row r="2849" ht="18.75" hidden="1" customHeight="1">
      <c r="A2849" s="170">
        <v>45869.0</v>
      </c>
      <c r="B2849" s="171">
        <v>16658.0</v>
      </c>
      <c r="C2849" s="171" t="s">
        <v>20705</v>
      </c>
      <c r="D2849" s="171" t="s">
        <v>20695</v>
      </c>
      <c r="E2849" s="171">
        <v>8.0</v>
      </c>
      <c r="F2849" s="171" t="s">
        <v>21594</v>
      </c>
      <c r="G2849" s="171" t="s">
        <v>22177</v>
      </c>
      <c r="H2849" s="172" t="s">
        <v>20635</v>
      </c>
      <c r="I2849" s="173">
        <v>11640.0</v>
      </c>
      <c r="J2849" s="174">
        <v>1940.0</v>
      </c>
      <c r="K2849" s="179">
        <v>1940.0</v>
      </c>
      <c r="L2849" s="178"/>
      <c r="M2849" s="177"/>
      <c r="N2849" s="178"/>
      <c r="O2849" s="163"/>
      <c r="P2849" s="164"/>
      <c r="Q2849" s="163"/>
      <c r="R2849" s="163"/>
      <c r="S2849" s="163"/>
      <c r="T2849" s="163"/>
    </row>
    <row r="2850" ht="18.75" hidden="1" customHeight="1">
      <c r="A2850" s="170">
        <v>45869.0</v>
      </c>
      <c r="B2850" s="171">
        <v>16660.0</v>
      </c>
      <c r="C2850" s="171" t="s">
        <v>20716</v>
      </c>
      <c r="D2850" s="171" t="s">
        <v>20659</v>
      </c>
      <c r="E2850" s="171">
        <v>12.0</v>
      </c>
      <c r="F2850" s="171" t="s">
        <v>21068</v>
      </c>
      <c r="G2850" s="171" t="s">
        <v>6596</v>
      </c>
      <c r="H2850" s="172" t="s">
        <v>20635</v>
      </c>
      <c r="I2850" s="173">
        <v>11140.0</v>
      </c>
      <c r="J2850" s="174">
        <v>11140.0</v>
      </c>
      <c r="K2850" s="179">
        <v>11140.0</v>
      </c>
      <c r="L2850" s="178"/>
      <c r="M2850" s="177"/>
      <c r="N2850" s="178"/>
      <c r="O2850" s="163"/>
      <c r="P2850" s="164"/>
      <c r="Q2850" s="163"/>
      <c r="R2850" s="163"/>
      <c r="S2850" s="163"/>
      <c r="T2850" s="163"/>
    </row>
    <row r="2851" ht="18.75" hidden="1" customHeight="1">
      <c r="A2851" s="170">
        <v>45869.0</v>
      </c>
      <c r="B2851" s="171">
        <v>16661.0</v>
      </c>
      <c r="C2851" s="171" t="s">
        <v>21616</v>
      </c>
      <c r="D2851" s="171" t="s">
        <v>20673</v>
      </c>
      <c r="E2851" s="171">
        <v>8.0</v>
      </c>
      <c r="F2851" s="171" t="s">
        <v>21232</v>
      </c>
      <c r="G2851" s="171" t="s">
        <v>6591</v>
      </c>
      <c r="H2851" s="172" t="s">
        <v>20635</v>
      </c>
      <c r="I2851" s="173">
        <v>10560.0</v>
      </c>
      <c r="J2851" s="174">
        <v>720.0</v>
      </c>
      <c r="K2851" s="179">
        <v>720.0</v>
      </c>
      <c r="L2851" s="178"/>
      <c r="M2851" s="177"/>
      <c r="N2851" s="178"/>
      <c r="O2851" s="163"/>
      <c r="P2851" s="164"/>
      <c r="Q2851" s="163"/>
      <c r="R2851" s="163"/>
      <c r="S2851" s="163"/>
      <c r="T2851" s="163"/>
    </row>
    <row r="2852" ht="18.75" hidden="1" customHeight="1">
      <c r="A2852" s="180">
        <v>45869.0</v>
      </c>
      <c r="B2852" s="171">
        <v>7891.0</v>
      </c>
      <c r="C2852" s="171" t="s">
        <v>3980</v>
      </c>
      <c r="D2852" s="171"/>
      <c r="E2852" s="171" t="s">
        <v>20634</v>
      </c>
      <c r="F2852" s="171"/>
      <c r="G2852" s="171" t="s">
        <v>22178</v>
      </c>
      <c r="H2852" s="172" t="s">
        <v>22178</v>
      </c>
      <c r="I2852" s="173">
        <v>3420.0</v>
      </c>
      <c r="J2852" s="174">
        <v>1140.0</v>
      </c>
      <c r="K2852" s="179">
        <v>684.0</v>
      </c>
      <c r="L2852" s="178">
        <v>0.0</v>
      </c>
      <c r="M2852" s="177">
        <v>456.0</v>
      </c>
      <c r="N2852" s="178">
        <v>0.0</v>
      </c>
      <c r="O2852" s="163"/>
      <c r="P2852" s="164"/>
      <c r="Q2852" s="163"/>
      <c r="R2852" s="163"/>
      <c r="S2852" s="163"/>
      <c r="T2852" s="163"/>
    </row>
    <row r="2853" ht="18.75" hidden="1" customHeight="1">
      <c r="A2853" s="180">
        <v>45869.0</v>
      </c>
      <c r="B2853" s="171">
        <v>7892.0</v>
      </c>
      <c r="C2853" s="171" t="s">
        <v>5683</v>
      </c>
      <c r="D2853" s="171"/>
      <c r="E2853" s="171" t="s">
        <v>20634</v>
      </c>
      <c r="F2853" s="171"/>
      <c r="G2853" s="171" t="s">
        <v>22179</v>
      </c>
      <c r="H2853" s="172" t="s">
        <v>22179</v>
      </c>
      <c r="I2853" s="173">
        <v>19900.0</v>
      </c>
      <c r="J2853" s="174">
        <v>2320.0</v>
      </c>
      <c r="K2853" s="179">
        <v>0.0</v>
      </c>
      <c r="L2853" s="178">
        <v>0.0</v>
      </c>
      <c r="M2853" s="177">
        <v>0.0</v>
      </c>
      <c r="N2853" s="178">
        <v>0.0</v>
      </c>
      <c r="O2853" s="163"/>
      <c r="P2853" s="164"/>
      <c r="Q2853" s="163"/>
      <c r="R2853" s="163"/>
      <c r="S2853" s="163"/>
      <c r="T2853" s="163"/>
    </row>
    <row r="2854" ht="18.75" hidden="1" customHeight="1">
      <c r="A2854" s="170">
        <v>45869.0</v>
      </c>
      <c r="B2854" s="171">
        <v>16662.0</v>
      </c>
      <c r="C2854" s="171" t="s">
        <v>19446</v>
      </c>
      <c r="D2854" s="171" t="s">
        <v>20695</v>
      </c>
      <c r="E2854" s="171">
        <v>8.0</v>
      </c>
      <c r="F2854" s="171" t="s">
        <v>21360</v>
      </c>
      <c r="G2854" s="171" t="s">
        <v>5954</v>
      </c>
      <c r="H2854" s="172" t="s">
        <v>20638</v>
      </c>
      <c r="I2854" s="173">
        <v>18540.0</v>
      </c>
      <c r="J2854" s="174">
        <v>8840.0</v>
      </c>
      <c r="K2854" s="179"/>
      <c r="L2854" s="178"/>
      <c r="M2854" s="177"/>
      <c r="N2854" s="178">
        <v>8840.0</v>
      </c>
      <c r="O2854" s="163"/>
      <c r="P2854" s="164"/>
      <c r="Q2854" s="163"/>
      <c r="R2854" s="163"/>
      <c r="S2854" s="163"/>
      <c r="T2854" s="163"/>
    </row>
    <row r="2855" ht="18.75" hidden="1" customHeight="1">
      <c r="A2855" s="170">
        <v>45869.0</v>
      </c>
      <c r="B2855" s="171">
        <v>16663.0</v>
      </c>
      <c r="C2855" s="171" t="s">
        <v>20751</v>
      </c>
      <c r="D2855" s="171" t="s">
        <v>20687</v>
      </c>
      <c r="E2855" s="171">
        <v>8.0</v>
      </c>
      <c r="F2855" s="171" t="s">
        <v>20700</v>
      </c>
      <c r="G2855" s="171" t="s">
        <v>6601</v>
      </c>
      <c r="H2855" s="172" t="s">
        <v>20669</v>
      </c>
      <c r="I2855" s="173">
        <v>11180.0</v>
      </c>
      <c r="J2855" s="174">
        <v>1160.0</v>
      </c>
      <c r="K2855" s="179"/>
      <c r="L2855" s="178">
        <v>1160.0</v>
      </c>
      <c r="M2855" s="177"/>
      <c r="N2855" s="178"/>
      <c r="O2855" s="163"/>
      <c r="P2855" s="164"/>
      <c r="Q2855" s="163"/>
      <c r="R2855" s="163"/>
      <c r="S2855" s="163"/>
      <c r="T2855" s="163"/>
    </row>
    <row r="2856" ht="18.75" hidden="1" customHeight="1">
      <c r="A2856" s="180">
        <v>45869.0</v>
      </c>
      <c r="B2856" s="171">
        <v>7893.0</v>
      </c>
      <c r="C2856" s="171" t="s">
        <v>3986</v>
      </c>
      <c r="D2856" s="171"/>
      <c r="E2856" s="171" t="s">
        <v>20634</v>
      </c>
      <c r="F2856" s="171"/>
      <c r="G2856" s="171"/>
      <c r="H2856" s="172"/>
      <c r="I2856" s="173">
        <v>3740.0</v>
      </c>
      <c r="J2856" s="174">
        <v>1180.0</v>
      </c>
      <c r="K2856" s="179">
        <v>1180.0</v>
      </c>
      <c r="L2856" s="178">
        <v>0.0</v>
      </c>
      <c r="M2856" s="177">
        <v>0.0</v>
      </c>
      <c r="N2856" s="178">
        <v>0.0</v>
      </c>
      <c r="O2856" s="163"/>
      <c r="P2856" s="164"/>
      <c r="Q2856" s="163"/>
      <c r="R2856" s="163"/>
      <c r="S2856" s="163"/>
      <c r="T2856" s="163"/>
    </row>
    <row r="2857" ht="18.75" hidden="1" customHeight="1">
      <c r="A2857" s="180">
        <v>45869.0</v>
      </c>
      <c r="B2857" s="171">
        <v>7894.0</v>
      </c>
      <c r="C2857" s="171" t="s">
        <v>6611</v>
      </c>
      <c r="D2857" s="171"/>
      <c r="E2857" s="171" t="s">
        <v>20634</v>
      </c>
      <c r="F2857" s="171"/>
      <c r="G2857" s="171"/>
      <c r="H2857" s="172"/>
      <c r="I2857" s="173">
        <v>2580.0</v>
      </c>
      <c r="J2857" s="174">
        <v>220.0</v>
      </c>
      <c r="K2857" s="179">
        <v>220.0</v>
      </c>
      <c r="L2857" s="178">
        <v>0.0</v>
      </c>
      <c r="M2857" s="177">
        <v>0.0</v>
      </c>
      <c r="N2857" s="178">
        <v>0.0</v>
      </c>
      <c r="O2857" s="163"/>
      <c r="P2857" s="164"/>
      <c r="Q2857" s="163"/>
      <c r="R2857" s="163"/>
      <c r="S2857" s="163"/>
      <c r="T2857" s="163"/>
    </row>
    <row r="2858" ht="18.75" hidden="1" customHeight="1">
      <c r="A2858" s="170">
        <v>45869.0</v>
      </c>
      <c r="B2858" s="171">
        <v>16664.0</v>
      </c>
      <c r="C2858" s="171" t="s">
        <v>22180</v>
      </c>
      <c r="D2858" s="171" t="s">
        <v>20659</v>
      </c>
      <c r="E2858" s="171">
        <v>8.0</v>
      </c>
      <c r="F2858" s="171" t="s">
        <v>22117</v>
      </c>
      <c r="G2858" s="171" t="s">
        <v>6619</v>
      </c>
      <c r="H2858" s="172" t="s">
        <v>20635</v>
      </c>
      <c r="I2858" s="173">
        <v>11420.0</v>
      </c>
      <c r="J2858" s="174">
        <v>11420.0</v>
      </c>
      <c r="K2858" s="179">
        <v>11420.0</v>
      </c>
      <c r="L2858" s="178"/>
      <c r="M2858" s="177"/>
      <c r="N2858" s="178"/>
      <c r="O2858" s="163"/>
      <c r="P2858" s="164"/>
      <c r="Q2858" s="163"/>
      <c r="R2858" s="163"/>
      <c r="S2858" s="163"/>
      <c r="T2858" s="163"/>
    </row>
    <row r="2859" ht="18.75" hidden="1" customHeight="1">
      <c r="A2859" s="170">
        <v>45869.0</v>
      </c>
      <c r="B2859" s="171">
        <v>16665.0</v>
      </c>
      <c r="C2859" s="171" t="s">
        <v>18536</v>
      </c>
      <c r="D2859" s="171" t="s">
        <v>20695</v>
      </c>
      <c r="E2859" s="171">
        <v>8.0</v>
      </c>
      <c r="F2859" s="171" t="s">
        <v>21060</v>
      </c>
      <c r="G2859" s="171" t="s">
        <v>4049</v>
      </c>
      <c r="H2859" s="172" t="s">
        <v>20635</v>
      </c>
      <c r="I2859" s="173">
        <v>10680.0</v>
      </c>
      <c r="J2859" s="174">
        <v>980.0</v>
      </c>
      <c r="K2859" s="179">
        <v>980.0</v>
      </c>
      <c r="L2859" s="178"/>
      <c r="M2859" s="177"/>
      <c r="N2859" s="178"/>
      <c r="O2859" s="163"/>
      <c r="P2859" s="164"/>
      <c r="Q2859" s="163"/>
      <c r="R2859" s="163"/>
      <c r="S2859" s="163"/>
      <c r="T2859" s="163"/>
    </row>
    <row r="2860" ht="18.75" hidden="1" customHeight="1">
      <c r="A2860" s="170">
        <v>45869.0</v>
      </c>
      <c r="B2860" s="171">
        <v>16666.0</v>
      </c>
      <c r="C2860" s="171" t="s">
        <v>22181</v>
      </c>
      <c r="D2860" s="171" t="s">
        <v>20673</v>
      </c>
      <c r="E2860" s="171">
        <v>8.0</v>
      </c>
      <c r="F2860" s="171" t="s">
        <v>20692</v>
      </c>
      <c r="G2860" s="171" t="s">
        <v>22182</v>
      </c>
      <c r="H2860" s="172" t="s">
        <v>20635</v>
      </c>
      <c r="I2860" s="173">
        <v>13580.0</v>
      </c>
      <c r="J2860" s="174">
        <v>3740.0</v>
      </c>
      <c r="K2860" s="179">
        <v>3740.0</v>
      </c>
      <c r="L2860" s="178"/>
      <c r="M2860" s="177"/>
      <c r="N2860" s="178"/>
      <c r="O2860" s="163"/>
      <c r="P2860" s="164"/>
      <c r="Q2860" s="163"/>
      <c r="R2860" s="163"/>
      <c r="S2860" s="163"/>
      <c r="T2860" s="163"/>
    </row>
    <row r="2861" ht="18.75" hidden="1" customHeight="1">
      <c r="A2861" s="180">
        <v>45869.0</v>
      </c>
      <c r="B2861" s="171">
        <v>7895.0</v>
      </c>
      <c r="C2861" s="171" t="s">
        <v>5683</v>
      </c>
      <c r="D2861" s="171"/>
      <c r="E2861" s="171" t="s">
        <v>20634</v>
      </c>
      <c r="F2861" s="171"/>
      <c r="G2861" s="171" t="s">
        <v>22183</v>
      </c>
      <c r="H2861" s="172" t="s">
        <v>22183</v>
      </c>
      <c r="I2861" s="173">
        <v>17120.0</v>
      </c>
      <c r="J2861" s="174">
        <v>260.0</v>
      </c>
      <c r="K2861" s="179">
        <v>0.0</v>
      </c>
      <c r="L2861" s="178">
        <v>0.0</v>
      </c>
      <c r="M2861" s="177">
        <v>0.0</v>
      </c>
      <c r="N2861" s="178">
        <v>0.0</v>
      </c>
      <c r="O2861" s="163"/>
      <c r="P2861" s="164"/>
      <c r="Q2861" s="163"/>
      <c r="R2861" s="163"/>
      <c r="S2861" s="163"/>
      <c r="T2861" s="163"/>
    </row>
    <row r="2862" ht="18.75" hidden="1" customHeight="1">
      <c r="A2862" s="180">
        <v>45869.0</v>
      </c>
      <c r="B2862" s="171">
        <v>7896.0</v>
      </c>
      <c r="C2862" s="171" t="s">
        <v>4447</v>
      </c>
      <c r="D2862" s="171"/>
      <c r="E2862" s="171" t="s">
        <v>20634</v>
      </c>
      <c r="F2862" s="171"/>
      <c r="G2862" s="171"/>
      <c r="H2862" s="172"/>
      <c r="I2862" s="173">
        <v>2360.0</v>
      </c>
      <c r="J2862" s="174">
        <v>140.0</v>
      </c>
      <c r="K2862" s="179">
        <v>140.0</v>
      </c>
      <c r="L2862" s="178">
        <v>0.0</v>
      </c>
      <c r="M2862" s="177">
        <v>0.0</v>
      </c>
      <c r="N2862" s="178">
        <v>0.0</v>
      </c>
      <c r="O2862" s="163"/>
      <c r="P2862" s="164"/>
      <c r="Q2862" s="163"/>
      <c r="R2862" s="163"/>
      <c r="S2862" s="163"/>
      <c r="T2862" s="163"/>
    </row>
    <row r="2863" ht="18.75" hidden="1" customHeight="1">
      <c r="A2863" s="180">
        <v>45869.0</v>
      </c>
      <c r="B2863" s="171">
        <v>7897.0</v>
      </c>
      <c r="C2863" s="171" t="s">
        <v>5683</v>
      </c>
      <c r="D2863" s="171"/>
      <c r="E2863" s="171" t="s">
        <v>20634</v>
      </c>
      <c r="F2863" s="171"/>
      <c r="G2863" s="171" t="s">
        <v>22184</v>
      </c>
      <c r="H2863" s="172" t="s">
        <v>22184</v>
      </c>
      <c r="I2863" s="173">
        <v>11640.0</v>
      </c>
      <c r="J2863" s="174">
        <v>1300.0</v>
      </c>
      <c r="K2863" s="179">
        <v>0.0</v>
      </c>
      <c r="L2863" s="178">
        <v>0.0</v>
      </c>
      <c r="M2863" s="177">
        <v>0.0</v>
      </c>
      <c r="N2863" s="178">
        <v>0.0</v>
      </c>
      <c r="O2863" s="163"/>
      <c r="P2863" s="164"/>
      <c r="Q2863" s="163"/>
      <c r="R2863" s="163"/>
      <c r="S2863" s="163"/>
      <c r="T2863" s="163"/>
    </row>
    <row r="2864" ht="18.75" hidden="1" customHeight="1">
      <c r="A2864" s="170">
        <v>45869.0</v>
      </c>
      <c r="B2864" s="171">
        <v>16671.0</v>
      </c>
      <c r="C2864" s="171" t="s">
        <v>22185</v>
      </c>
      <c r="D2864" s="171" t="s">
        <v>20687</v>
      </c>
      <c r="E2864" s="171" t="s">
        <v>132</v>
      </c>
      <c r="F2864" s="171" t="s">
        <v>22186</v>
      </c>
      <c r="G2864" s="171" t="s">
        <v>4362</v>
      </c>
      <c r="H2864" s="172" t="s">
        <v>20635</v>
      </c>
      <c r="I2864" s="173">
        <v>16320.0</v>
      </c>
      <c r="J2864" s="174">
        <v>6040.0</v>
      </c>
      <c r="K2864" s="179">
        <v>6040.0</v>
      </c>
      <c r="L2864" s="178"/>
      <c r="M2864" s="177"/>
      <c r="N2864" s="178"/>
      <c r="O2864" s="163"/>
      <c r="P2864" s="164"/>
      <c r="Q2864" s="163"/>
      <c r="R2864" s="163"/>
      <c r="S2864" s="163"/>
      <c r="T2864" s="163"/>
    </row>
    <row r="2865" ht="18.75" hidden="1" customHeight="1">
      <c r="A2865" s="180">
        <v>45869.0</v>
      </c>
      <c r="B2865" s="171">
        <v>7898.0</v>
      </c>
      <c r="C2865" s="171" t="s">
        <v>4110</v>
      </c>
      <c r="D2865" s="171"/>
      <c r="E2865" s="171" t="s">
        <v>20634</v>
      </c>
      <c r="F2865" s="171"/>
      <c r="G2865" s="171" t="s">
        <v>4500</v>
      </c>
      <c r="H2865" s="172" t="s">
        <v>4500</v>
      </c>
      <c r="I2865" s="173">
        <v>4080.0</v>
      </c>
      <c r="J2865" s="174">
        <v>780.0</v>
      </c>
      <c r="K2865" s="179">
        <v>780.0</v>
      </c>
      <c r="L2865" s="178">
        <v>0.0</v>
      </c>
      <c r="M2865" s="177">
        <v>0.0</v>
      </c>
      <c r="N2865" s="178">
        <v>0.0</v>
      </c>
      <c r="O2865" s="163"/>
      <c r="P2865" s="164"/>
      <c r="Q2865" s="163"/>
      <c r="R2865" s="163"/>
      <c r="S2865" s="163"/>
      <c r="T2865" s="163"/>
    </row>
    <row r="2866" ht="18.75" hidden="1" customHeight="1">
      <c r="A2866" s="170">
        <v>45869.0</v>
      </c>
      <c r="B2866" s="171">
        <v>16672.0</v>
      </c>
      <c r="C2866" s="171" t="s">
        <v>22187</v>
      </c>
      <c r="D2866" s="171" t="s">
        <v>20687</v>
      </c>
      <c r="E2866" s="171" t="s">
        <v>132</v>
      </c>
      <c r="F2866" s="171" t="s">
        <v>22186</v>
      </c>
      <c r="G2866" s="171" t="s">
        <v>6654</v>
      </c>
      <c r="H2866" s="172" t="s">
        <v>20635</v>
      </c>
      <c r="I2866" s="173">
        <v>10620.0</v>
      </c>
      <c r="J2866" s="174">
        <v>340.0</v>
      </c>
      <c r="K2866" s="179">
        <v>340.0</v>
      </c>
      <c r="L2866" s="178"/>
      <c r="M2866" s="177"/>
      <c r="N2866" s="178"/>
      <c r="O2866" s="163"/>
      <c r="P2866" s="164"/>
      <c r="Q2866" s="163"/>
      <c r="R2866" s="163"/>
      <c r="S2866" s="163"/>
      <c r="T2866" s="163"/>
    </row>
    <row r="2867" ht="18.75" hidden="1" customHeight="1">
      <c r="A2867" s="170">
        <v>45869.0</v>
      </c>
      <c r="B2867" s="171">
        <v>16673.0</v>
      </c>
      <c r="C2867" s="171" t="s">
        <v>21332</v>
      </c>
      <c r="D2867" s="171" t="s">
        <v>20673</v>
      </c>
      <c r="E2867" s="171">
        <v>8.0</v>
      </c>
      <c r="F2867" s="171" t="s">
        <v>20688</v>
      </c>
      <c r="G2867" s="171" t="s">
        <v>6642</v>
      </c>
      <c r="H2867" s="172" t="s">
        <v>20635</v>
      </c>
      <c r="I2867" s="173">
        <v>14460.0</v>
      </c>
      <c r="J2867" s="174">
        <v>4620.0</v>
      </c>
      <c r="K2867" s="179">
        <v>4620.0</v>
      </c>
      <c r="L2867" s="178"/>
      <c r="M2867" s="177"/>
      <c r="N2867" s="178"/>
      <c r="O2867" s="163"/>
      <c r="P2867" s="164"/>
      <c r="Q2867" s="163"/>
      <c r="R2867" s="163"/>
      <c r="S2867" s="163"/>
      <c r="T2867" s="163"/>
    </row>
    <row r="2868" ht="18.75" hidden="1" customHeight="1">
      <c r="A2868" s="170">
        <v>45869.0</v>
      </c>
      <c r="B2868" s="171">
        <v>16674.0</v>
      </c>
      <c r="C2868" s="171" t="s">
        <v>4877</v>
      </c>
      <c r="D2868" s="171" t="s">
        <v>20687</v>
      </c>
      <c r="E2868" s="171">
        <v>8.0</v>
      </c>
      <c r="F2868" s="171" t="s">
        <v>21331</v>
      </c>
      <c r="G2868" s="171" t="s">
        <v>21835</v>
      </c>
      <c r="H2868" s="172" t="s">
        <v>20635</v>
      </c>
      <c r="I2868" s="173">
        <v>11480.0</v>
      </c>
      <c r="J2868" s="174">
        <v>1460.0</v>
      </c>
      <c r="K2868" s="179">
        <v>1460.0</v>
      </c>
      <c r="L2868" s="178"/>
      <c r="M2868" s="177"/>
      <c r="N2868" s="178"/>
      <c r="O2868" s="163"/>
      <c r="P2868" s="164"/>
      <c r="Q2868" s="163"/>
      <c r="R2868" s="163"/>
      <c r="S2868" s="163"/>
      <c r="T2868" s="163"/>
    </row>
    <row r="2869" ht="18.75" hidden="1" customHeight="1">
      <c r="A2869" s="170">
        <v>45869.0</v>
      </c>
      <c r="B2869" s="171">
        <v>16675.0</v>
      </c>
      <c r="C2869" s="171" t="s">
        <v>21725</v>
      </c>
      <c r="D2869" s="171" t="s">
        <v>20687</v>
      </c>
      <c r="E2869" s="171">
        <v>8.0</v>
      </c>
      <c r="F2869" s="171" t="s">
        <v>21824</v>
      </c>
      <c r="G2869" s="171" t="s">
        <v>6665</v>
      </c>
      <c r="H2869" s="172" t="s">
        <v>20635</v>
      </c>
      <c r="I2869" s="173">
        <v>11480.0</v>
      </c>
      <c r="J2869" s="174">
        <v>1460.0</v>
      </c>
      <c r="K2869" s="179">
        <v>1460.0</v>
      </c>
      <c r="L2869" s="178"/>
      <c r="M2869" s="177"/>
      <c r="N2869" s="178"/>
      <c r="O2869" s="163"/>
      <c r="P2869" s="164"/>
      <c r="Q2869" s="163"/>
      <c r="R2869" s="163"/>
      <c r="S2869" s="163"/>
      <c r="T2869" s="163"/>
    </row>
    <row r="2870" ht="18.75" hidden="1" customHeight="1">
      <c r="A2870" s="180">
        <v>45869.0</v>
      </c>
      <c r="B2870" s="171">
        <v>7899.0</v>
      </c>
      <c r="C2870" s="171" t="s">
        <v>4110</v>
      </c>
      <c r="D2870" s="171"/>
      <c r="E2870" s="171" t="s">
        <v>20634</v>
      </c>
      <c r="F2870" s="171"/>
      <c r="G2870" s="171" t="s">
        <v>4500</v>
      </c>
      <c r="H2870" s="172" t="s">
        <v>4500</v>
      </c>
      <c r="I2870" s="173">
        <v>3680.0</v>
      </c>
      <c r="J2870" s="174">
        <v>400.0</v>
      </c>
      <c r="K2870" s="179">
        <v>400.0</v>
      </c>
      <c r="L2870" s="178">
        <v>0.0</v>
      </c>
      <c r="M2870" s="177">
        <v>0.0</v>
      </c>
      <c r="N2870" s="178">
        <v>0.0</v>
      </c>
      <c r="O2870" s="163"/>
      <c r="P2870" s="164"/>
      <c r="Q2870" s="163"/>
      <c r="R2870" s="163"/>
      <c r="S2870" s="163"/>
      <c r="T2870" s="163"/>
    </row>
    <row r="2871" ht="18.75" hidden="1" customHeight="1">
      <c r="A2871" s="170">
        <v>45869.0</v>
      </c>
      <c r="B2871" s="171">
        <v>16676.0</v>
      </c>
      <c r="C2871" s="171" t="s">
        <v>20770</v>
      </c>
      <c r="D2871" s="171" t="s">
        <v>5686</v>
      </c>
      <c r="E2871" s="171">
        <v>20.0</v>
      </c>
      <c r="F2871" s="171" t="s">
        <v>20771</v>
      </c>
      <c r="G2871" s="171" t="s">
        <v>4504</v>
      </c>
      <c r="H2871" s="172" t="s">
        <v>20635</v>
      </c>
      <c r="I2871" s="173">
        <v>21320.0</v>
      </c>
      <c r="J2871" s="174">
        <v>21320.0</v>
      </c>
      <c r="K2871" s="179">
        <v>21320.0</v>
      </c>
      <c r="L2871" s="178"/>
      <c r="M2871" s="177"/>
      <c r="N2871" s="178"/>
      <c r="O2871" s="163"/>
      <c r="P2871" s="164"/>
      <c r="Q2871" s="163"/>
      <c r="R2871" s="163"/>
      <c r="S2871" s="163"/>
      <c r="T2871" s="163"/>
    </row>
    <row r="2872" ht="18.75" hidden="1" customHeight="1">
      <c r="A2872" s="180">
        <v>45869.0</v>
      </c>
      <c r="B2872" s="171">
        <v>7902.0</v>
      </c>
      <c r="C2872" s="171" t="s">
        <v>5233</v>
      </c>
      <c r="D2872" s="171"/>
      <c r="E2872" s="171" t="s">
        <v>20634</v>
      </c>
      <c r="F2872" s="171"/>
      <c r="G2872" s="171" t="s">
        <v>22120</v>
      </c>
      <c r="H2872" s="172" t="s">
        <v>22120</v>
      </c>
      <c r="I2872" s="173">
        <v>12360.0</v>
      </c>
      <c r="J2872" s="174">
        <v>1900.0</v>
      </c>
      <c r="K2872" s="179">
        <v>0.0</v>
      </c>
      <c r="L2872" s="178">
        <v>0.0</v>
      </c>
      <c r="M2872" s="177">
        <v>0.0</v>
      </c>
      <c r="N2872" s="178">
        <v>0.0</v>
      </c>
      <c r="O2872" s="163"/>
      <c r="P2872" s="164"/>
      <c r="Q2872" s="163"/>
      <c r="R2872" s="163"/>
      <c r="S2872" s="163"/>
      <c r="T2872" s="163"/>
    </row>
    <row r="2873" ht="18.75" hidden="1" customHeight="1">
      <c r="A2873" s="170">
        <v>45869.0</v>
      </c>
      <c r="B2873" s="171">
        <v>16677.0</v>
      </c>
      <c r="C2873" s="171" t="s">
        <v>21741</v>
      </c>
      <c r="D2873" s="171" t="s">
        <v>20673</v>
      </c>
      <c r="E2873" s="171">
        <v>8.0</v>
      </c>
      <c r="F2873" s="171" t="s">
        <v>20700</v>
      </c>
      <c r="G2873" s="171" t="s">
        <v>6675</v>
      </c>
      <c r="H2873" s="172" t="s">
        <v>20635</v>
      </c>
      <c r="I2873" s="173">
        <v>13040.0</v>
      </c>
      <c r="J2873" s="174">
        <v>3200.0</v>
      </c>
      <c r="K2873" s="179">
        <v>3200.0</v>
      </c>
      <c r="L2873" s="178"/>
      <c r="M2873" s="177"/>
      <c r="N2873" s="178"/>
      <c r="O2873" s="163"/>
      <c r="P2873" s="164"/>
      <c r="Q2873" s="163"/>
      <c r="R2873" s="163"/>
      <c r="S2873" s="163"/>
      <c r="T2873" s="163"/>
    </row>
    <row r="2874" ht="18.75" hidden="1" customHeight="1">
      <c r="A2874" s="170">
        <v>45869.0</v>
      </c>
      <c r="B2874" s="171">
        <v>16678.0</v>
      </c>
      <c r="C2874" s="171" t="s">
        <v>2781</v>
      </c>
      <c r="D2874" s="171" t="s">
        <v>20673</v>
      </c>
      <c r="E2874" s="171">
        <v>8.0</v>
      </c>
      <c r="F2874" s="171" t="s">
        <v>21357</v>
      </c>
      <c r="G2874" s="171" t="s">
        <v>6683</v>
      </c>
      <c r="H2874" s="172" t="s">
        <v>20635</v>
      </c>
      <c r="I2874" s="173">
        <v>11060.0</v>
      </c>
      <c r="J2874" s="174">
        <v>1220.0</v>
      </c>
      <c r="K2874" s="179">
        <v>1220.0</v>
      </c>
      <c r="L2874" s="178"/>
      <c r="M2874" s="177"/>
      <c r="N2874" s="178"/>
      <c r="O2874" s="163"/>
      <c r="P2874" s="164"/>
      <c r="Q2874" s="163"/>
      <c r="R2874" s="163"/>
      <c r="S2874" s="163"/>
      <c r="T2874" s="163"/>
    </row>
    <row r="2875" ht="18.75" hidden="1" customHeight="1">
      <c r="A2875" s="170">
        <v>45869.0</v>
      </c>
      <c r="B2875" s="171">
        <v>16679.0</v>
      </c>
      <c r="C2875" s="171" t="s">
        <v>4051</v>
      </c>
      <c r="D2875" s="171" t="s">
        <v>20687</v>
      </c>
      <c r="E2875" s="171">
        <v>8.0</v>
      </c>
      <c r="F2875" s="171" t="s">
        <v>20710</v>
      </c>
      <c r="G2875" s="171" t="s">
        <v>6681</v>
      </c>
      <c r="H2875" s="172" t="s">
        <v>20635</v>
      </c>
      <c r="I2875" s="173">
        <v>11880.0</v>
      </c>
      <c r="J2875" s="174">
        <v>1860.0</v>
      </c>
      <c r="K2875" s="179">
        <v>1860.0</v>
      </c>
      <c r="L2875" s="178"/>
      <c r="M2875" s="177"/>
      <c r="N2875" s="178"/>
      <c r="O2875" s="163"/>
      <c r="P2875" s="164"/>
      <c r="Q2875" s="163"/>
      <c r="R2875" s="163"/>
      <c r="S2875" s="163"/>
      <c r="T2875" s="163"/>
    </row>
    <row r="2876" ht="18.75" hidden="1" customHeight="1">
      <c r="A2876" s="180">
        <v>45869.0</v>
      </c>
      <c r="B2876" s="171">
        <v>7970.0</v>
      </c>
      <c r="C2876" s="171" t="s">
        <v>6275</v>
      </c>
      <c r="D2876" s="171"/>
      <c r="E2876" s="171" t="s">
        <v>20634</v>
      </c>
      <c r="F2876" s="171"/>
      <c r="G2876" s="171" t="s">
        <v>22188</v>
      </c>
      <c r="H2876" s="172" t="s">
        <v>22188</v>
      </c>
      <c r="I2876" s="173">
        <v>3700.0</v>
      </c>
      <c r="J2876" s="174">
        <v>880.0</v>
      </c>
      <c r="K2876" s="179">
        <v>0.0</v>
      </c>
      <c r="L2876" s="178">
        <v>880.0</v>
      </c>
      <c r="M2876" s="177">
        <v>0.0</v>
      </c>
      <c r="N2876" s="178">
        <v>0.0</v>
      </c>
      <c r="O2876" s="163"/>
      <c r="P2876" s="164"/>
      <c r="Q2876" s="163"/>
      <c r="R2876" s="163"/>
      <c r="S2876" s="163"/>
      <c r="T2876" s="163"/>
    </row>
    <row r="2877" ht="18.75" hidden="1" customHeight="1">
      <c r="A2877" s="180">
        <v>45869.0</v>
      </c>
      <c r="B2877" s="171">
        <v>7971.0</v>
      </c>
      <c r="C2877" s="171" t="s">
        <v>20674</v>
      </c>
      <c r="D2877" s="171"/>
      <c r="E2877" s="171" t="s">
        <v>20634</v>
      </c>
      <c r="F2877" s="171"/>
      <c r="G2877" s="171" t="s">
        <v>22154</v>
      </c>
      <c r="H2877" s="172" t="s">
        <v>22154</v>
      </c>
      <c r="I2877" s="173">
        <v>3020.0</v>
      </c>
      <c r="J2877" s="174">
        <v>200.0</v>
      </c>
      <c r="K2877" s="179">
        <v>0.0</v>
      </c>
      <c r="L2877" s="178">
        <v>200.0</v>
      </c>
      <c r="M2877" s="177">
        <v>0.0</v>
      </c>
      <c r="N2877" s="178">
        <v>0.0</v>
      </c>
      <c r="O2877" s="163"/>
      <c r="P2877" s="164"/>
      <c r="Q2877" s="163"/>
      <c r="R2877" s="163"/>
      <c r="S2877" s="163"/>
      <c r="T2877" s="163"/>
    </row>
    <row r="2878" ht="18.75" hidden="1" customHeight="1">
      <c r="A2878" s="180">
        <v>45869.0</v>
      </c>
      <c r="B2878" s="171">
        <v>7972.0</v>
      </c>
      <c r="C2878" s="171" t="s">
        <v>4585</v>
      </c>
      <c r="D2878" s="171"/>
      <c r="E2878" s="171" t="s">
        <v>20634</v>
      </c>
      <c r="F2878" s="171"/>
      <c r="G2878" s="171" t="s">
        <v>21098</v>
      </c>
      <c r="H2878" s="172" t="s">
        <v>21098</v>
      </c>
      <c r="I2878" s="173">
        <v>2880.0</v>
      </c>
      <c r="J2878" s="174">
        <v>60.0</v>
      </c>
      <c r="K2878" s="179">
        <v>0.0</v>
      </c>
      <c r="L2878" s="178">
        <v>60.0</v>
      </c>
      <c r="M2878" s="177">
        <v>0.0</v>
      </c>
      <c r="N2878" s="178">
        <v>0.0</v>
      </c>
      <c r="O2878" s="163"/>
      <c r="P2878" s="164"/>
      <c r="Q2878" s="163"/>
      <c r="R2878" s="163"/>
      <c r="S2878" s="163"/>
      <c r="T2878" s="163"/>
    </row>
    <row r="2879" ht="18.75" hidden="1" customHeight="1">
      <c r="A2879" s="180">
        <v>45869.0</v>
      </c>
      <c r="B2879" s="171">
        <v>7973.0</v>
      </c>
      <c r="C2879" s="171" t="s">
        <v>6423</v>
      </c>
      <c r="D2879" s="171"/>
      <c r="E2879" s="171" t="s">
        <v>20634</v>
      </c>
      <c r="F2879" s="171"/>
      <c r="G2879" s="171" t="s">
        <v>22084</v>
      </c>
      <c r="H2879" s="172" t="s">
        <v>22084</v>
      </c>
      <c r="I2879" s="173">
        <v>3440.0</v>
      </c>
      <c r="J2879" s="174">
        <v>540.0</v>
      </c>
      <c r="K2879" s="179">
        <v>0.0</v>
      </c>
      <c r="L2879" s="178">
        <v>540.0</v>
      </c>
      <c r="M2879" s="177">
        <v>0.0</v>
      </c>
      <c r="N2879" s="178">
        <v>0.0</v>
      </c>
      <c r="O2879" s="163"/>
      <c r="P2879" s="164"/>
      <c r="Q2879" s="163"/>
      <c r="R2879" s="163"/>
      <c r="S2879" s="163"/>
      <c r="T2879" s="163"/>
    </row>
    <row r="2880" ht="18.75" hidden="1" customHeight="1">
      <c r="A2880" s="182"/>
      <c r="B2880" s="171"/>
      <c r="C2880" s="171"/>
      <c r="D2880" s="171"/>
      <c r="E2880" s="171"/>
      <c r="F2880" s="171"/>
      <c r="G2880" s="171"/>
      <c r="H2880" s="172"/>
      <c r="I2880" s="173"/>
      <c r="J2880" s="174"/>
      <c r="K2880" s="179"/>
      <c r="L2880" s="178"/>
      <c r="M2880" s="177"/>
      <c r="N2880" s="178"/>
      <c r="O2880" s="163"/>
      <c r="P2880" s="164"/>
      <c r="Q2880" s="163"/>
      <c r="R2880" s="163"/>
      <c r="S2880" s="163"/>
      <c r="T2880" s="163"/>
    </row>
    <row r="2881" ht="18.75" hidden="1" customHeight="1">
      <c r="A2881" s="182"/>
      <c r="B2881" s="171"/>
      <c r="C2881" s="171"/>
      <c r="D2881" s="171"/>
      <c r="E2881" s="171"/>
      <c r="F2881" s="171"/>
      <c r="G2881" s="171"/>
      <c r="H2881" s="172"/>
      <c r="I2881" s="173"/>
      <c r="J2881" s="174"/>
      <c r="K2881" s="179"/>
      <c r="L2881" s="178"/>
      <c r="M2881" s="177"/>
      <c r="N2881" s="178"/>
      <c r="O2881" s="163"/>
      <c r="P2881" s="164"/>
      <c r="Q2881" s="163"/>
      <c r="R2881" s="163"/>
      <c r="S2881" s="163"/>
      <c r="T2881" s="163"/>
    </row>
    <row r="2882" ht="18.75" hidden="1" customHeight="1">
      <c r="A2882" s="182">
        <v>45869.02903172454</v>
      </c>
      <c r="B2882" s="171">
        <v>7888.0</v>
      </c>
      <c r="C2882" s="171" t="s">
        <v>5683</v>
      </c>
      <c r="D2882" s="171"/>
      <c r="E2882" s="171" t="s">
        <v>20634</v>
      </c>
      <c r="F2882" s="171"/>
      <c r="G2882" s="171" t="s">
        <v>22132</v>
      </c>
      <c r="H2882" s="172" t="s">
        <v>22132</v>
      </c>
      <c r="I2882" s="173">
        <v>11260.0</v>
      </c>
      <c r="J2882" s="174">
        <v>880.0</v>
      </c>
      <c r="K2882" s="179">
        <v>0.0</v>
      </c>
      <c r="L2882" s="178">
        <v>0.0</v>
      </c>
      <c r="M2882" s="177">
        <v>0.0</v>
      </c>
      <c r="N2882" s="178">
        <v>0.0</v>
      </c>
      <c r="O2882" s="163"/>
      <c r="P2882" s="164"/>
      <c r="Q2882" s="163"/>
      <c r="R2882" s="163"/>
      <c r="S2882" s="163"/>
      <c r="T2882" s="163"/>
    </row>
    <row r="2883" ht="18.75" hidden="1" customHeight="1">
      <c r="A2883" s="170"/>
      <c r="B2883" s="171"/>
      <c r="C2883" s="171"/>
      <c r="D2883" s="171"/>
      <c r="E2883" s="171"/>
      <c r="F2883" s="171"/>
      <c r="G2883" s="171"/>
      <c r="H2883" s="172"/>
      <c r="I2883" s="173"/>
      <c r="J2883" s="174"/>
      <c r="K2883" s="179"/>
      <c r="L2883" s="178"/>
      <c r="M2883" s="177"/>
      <c r="N2883" s="178"/>
      <c r="O2883" s="163"/>
      <c r="P2883" s="164"/>
      <c r="Q2883" s="163"/>
      <c r="R2883" s="163"/>
      <c r="S2883" s="163"/>
      <c r="T2883" s="163"/>
    </row>
    <row r="2884" ht="18.75" hidden="1" customHeight="1">
      <c r="A2884" s="170"/>
      <c r="B2884" s="171"/>
      <c r="C2884" s="171"/>
      <c r="D2884" s="171"/>
      <c r="E2884" s="171"/>
      <c r="F2884" s="171"/>
      <c r="G2884" s="171"/>
      <c r="H2884" s="172"/>
      <c r="I2884" s="173"/>
      <c r="J2884" s="174"/>
      <c r="K2884" s="179"/>
      <c r="L2884" s="178"/>
      <c r="M2884" s="177"/>
      <c r="N2884" s="178"/>
      <c r="O2884" s="163"/>
      <c r="P2884" s="164"/>
      <c r="Q2884" s="163"/>
      <c r="R2884" s="163"/>
      <c r="S2884" s="163"/>
      <c r="T2884" s="163"/>
    </row>
    <row r="2885" ht="18.75" hidden="1" customHeight="1">
      <c r="A2885" s="170">
        <v>45870.0</v>
      </c>
      <c r="B2885" s="171">
        <v>16680.0</v>
      </c>
      <c r="C2885" s="171" t="s">
        <v>21567</v>
      </c>
      <c r="D2885" s="171" t="s">
        <v>20659</v>
      </c>
      <c r="E2885" s="171">
        <v>14.0</v>
      </c>
      <c r="F2885" s="171" t="s">
        <v>20768</v>
      </c>
      <c r="G2885" s="171" t="s">
        <v>4149</v>
      </c>
      <c r="H2885" s="172" t="s">
        <v>20635</v>
      </c>
      <c r="I2885" s="173">
        <v>15340.0</v>
      </c>
      <c r="J2885" s="174">
        <f>15340-10040</f>
        <v>5300</v>
      </c>
      <c r="K2885" s="179">
        <v>5300.0</v>
      </c>
      <c r="L2885" s="178"/>
      <c r="M2885" s="177"/>
      <c r="N2885" s="178"/>
      <c r="O2885" s="163"/>
      <c r="P2885" s="164"/>
      <c r="Q2885" s="163"/>
      <c r="R2885" s="163"/>
      <c r="S2885" s="163"/>
      <c r="T2885" s="163"/>
    </row>
    <row r="2886" ht="18.75" hidden="1" customHeight="1">
      <c r="A2886" s="170">
        <v>45870.0</v>
      </c>
      <c r="B2886" s="171">
        <v>16681.0</v>
      </c>
      <c r="C2886" s="171" t="s">
        <v>20786</v>
      </c>
      <c r="D2886" s="171" t="s">
        <v>20687</v>
      </c>
      <c r="E2886" s="171">
        <v>8.0</v>
      </c>
      <c r="F2886" s="171" t="s">
        <v>20742</v>
      </c>
      <c r="G2886" s="171" t="s">
        <v>6701</v>
      </c>
      <c r="H2886" s="172" t="s">
        <v>20635</v>
      </c>
      <c r="I2886" s="173">
        <v>16820.0</v>
      </c>
      <c r="J2886" s="174">
        <v>6800.0</v>
      </c>
      <c r="K2886" s="179">
        <v>6800.0</v>
      </c>
      <c r="L2886" s="178"/>
      <c r="M2886" s="177"/>
      <c r="N2886" s="178"/>
      <c r="O2886" s="163"/>
      <c r="P2886" s="164"/>
      <c r="Q2886" s="163"/>
      <c r="R2886" s="163"/>
      <c r="S2886" s="163"/>
      <c r="T2886" s="163"/>
    </row>
    <row r="2887" ht="18.75" hidden="1" customHeight="1">
      <c r="A2887" s="170">
        <v>45870.0</v>
      </c>
      <c r="B2887" s="171">
        <v>16682.0</v>
      </c>
      <c r="C2887" s="171" t="s">
        <v>20786</v>
      </c>
      <c r="D2887" s="171" t="s">
        <v>20659</v>
      </c>
      <c r="E2887" s="171">
        <v>8.0</v>
      </c>
      <c r="F2887" s="171" t="s">
        <v>20700</v>
      </c>
      <c r="G2887" s="171" t="s">
        <v>6701</v>
      </c>
      <c r="H2887" s="172" t="s">
        <v>20635</v>
      </c>
      <c r="I2887" s="173">
        <v>15640.0</v>
      </c>
      <c r="J2887" s="174">
        <f>15640-10040</f>
        <v>5600</v>
      </c>
      <c r="K2887" s="179">
        <v>5600.0</v>
      </c>
      <c r="L2887" s="178"/>
      <c r="M2887" s="177"/>
      <c r="N2887" s="178"/>
      <c r="O2887" s="163"/>
      <c r="P2887" s="164"/>
      <c r="Q2887" s="163"/>
      <c r="R2887" s="163"/>
      <c r="S2887" s="163"/>
      <c r="T2887" s="163"/>
    </row>
    <row r="2888" ht="18.75" hidden="1" customHeight="1">
      <c r="A2888" s="170">
        <v>45870.0</v>
      </c>
      <c r="B2888" s="171">
        <v>16683.0</v>
      </c>
      <c r="C2888" s="171" t="s">
        <v>22189</v>
      </c>
      <c r="D2888" s="171" t="s">
        <v>20687</v>
      </c>
      <c r="E2888" s="171">
        <v>8.0</v>
      </c>
      <c r="F2888" s="171" t="s">
        <v>20902</v>
      </c>
      <c r="G2888" s="171" t="s">
        <v>4756</v>
      </c>
      <c r="H2888" s="172" t="s">
        <v>20635</v>
      </c>
      <c r="I2888" s="173">
        <v>11380.0</v>
      </c>
      <c r="J2888" s="174">
        <v>1360.0</v>
      </c>
      <c r="K2888" s="179">
        <v>1360.0</v>
      </c>
      <c r="L2888" s="178"/>
      <c r="M2888" s="177"/>
      <c r="N2888" s="178"/>
      <c r="O2888" s="163"/>
      <c r="P2888" s="164"/>
      <c r="Q2888" s="163"/>
      <c r="R2888" s="163"/>
      <c r="S2888" s="163"/>
      <c r="T2888" s="163"/>
    </row>
    <row r="2889" ht="18.75" hidden="1" customHeight="1">
      <c r="A2889" s="170">
        <v>45870.0</v>
      </c>
      <c r="B2889" s="171">
        <v>16684.0</v>
      </c>
      <c r="C2889" s="171" t="s">
        <v>2957</v>
      </c>
      <c r="D2889" s="171" t="s">
        <v>20659</v>
      </c>
      <c r="E2889" s="171">
        <v>8.0</v>
      </c>
      <c r="F2889" s="171" t="s">
        <v>21849</v>
      </c>
      <c r="G2889" s="171" t="s">
        <v>5768</v>
      </c>
      <c r="H2889" s="172" t="s">
        <v>20635</v>
      </c>
      <c r="I2889" s="173">
        <v>17600.0</v>
      </c>
      <c r="J2889" s="174">
        <f>17600-10040</f>
        <v>7560</v>
      </c>
      <c r="K2889" s="179">
        <v>7560.0</v>
      </c>
      <c r="L2889" s="178"/>
      <c r="M2889" s="177"/>
      <c r="N2889" s="178"/>
      <c r="O2889" s="163"/>
      <c r="P2889" s="164"/>
      <c r="Q2889" s="163"/>
      <c r="R2889" s="163"/>
      <c r="S2889" s="163"/>
      <c r="T2889" s="163"/>
    </row>
    <row r="2890" ht="18.75" hidden="1" customHeight="1">
      <c r="A2890" s="180">
        <v>45870.0</v>
      </c>
      <c r="B2890" s="171">
        <v>7905.0</v>
      </c>
      <c r="C2890" s="171" t="s">
        <v>4110</v>
      </c>
      <c r="D2890" s="171"/>
      <c r="E2890" s="171" t="s">
        <v>20634</v>
      </c>
      <c r="F2890" s="171"/>
      <c r="G2890" s="171" t="s">
        <v>4500</v>
      </c>
      <c r="H2890" s="172" t="s">
        <v>4500</v>
      </c>
      <c r="I2890" s="173">
        <v>3580.0</v>
      </c>
      <c r="J2890" s="174">
        <v>720.0</v>
      </c>
      <c r="K2890" s="179">
        <v>720.0</v>
      </c>
      <c r="L2890" s="178">
        <v>0.0</v>
      </c>
      <c r="M2890" s="177">
        <v>0.0</v>
      </c>
      <c r="N2890" s="178">
        <v>0.0</v>
      </c>
      <c r="O2890" s="163"/>
      <c r="P2890" s="164"/>
      <c r="Q2890" s="163"/>
      <c r="R2890" s="163"/>
      <c r="S2890" s="163"/>
      <c r="T2890" s="163"/>
    </row>
    <row r="2891" ht="18.75" hidden="1" customHeight="1">
      <c r="A2891" s="180">
        <v>45870.0</v>
      </c>
      <c r="B2891" s="171">
        <v>7906.0</v>
      </c>
      <c r="C2891" s="171" t="s">
        <v>6716</v>
      </c>
      <c r="D2891" s="171"/>
      <c r="E2891" s="171" t="s">
        <v>20634</v>
      </c>
      <c r="F2891" s="171"/>
      <c r="G2891" s="171"/>
      <c r="H2891" s="172"/>
      <c r="I2891" s="173">
        <v>4760.0</v>
      </c>
      <c r="J2891" s="174">
        <v>1080.0</v>
      </c>
      <c r="K2891" s="179">
        <v>1080.0</v>
      </c>
      <c r="L2891" s="178">
        <v>0.0</v>
      </c>
      <c r="M2891" s="177">
        <v>0.0</v>
      </c>
      <c r="N2891" s="178">
        <v>0.0</v>
      </c>
      <c r="O2891" s="163"/>
      <c r="P2891" s="164"/>
      <c r="Q2891" s="163"/>
      <c r="R2891" s="163"/>
      <c r="S2891" s="163"/>
      <c r="T2891" s="163"/>
    </row>
    <row r="2892" ht="18.75" hidden="1" customHeight="1">
      <c r="A2892" s="180">
        <v>45870.0</v>
      </c>
      <c r="B2892" s="171">
        <v>7907.0</v>
      </c>
      <c r="C2892" s="171" t="s">
        <v>4031</v>
      </c>
      <c r="D2892" s="171"/>
      <c r="E2892" s="171" t="s">
        <v>20634</v>
      </c>
      <c r="F2892" s="171"/>
      <c r="G2892" s="171" t="s">
        <v>20697</v>
      </c>
      <c r="H2892" s="172" t="s">
        <v>20697</v>
      </c>
      <c r="I2892" s="173">
        <v>3020.0</v>
      </c>
      <c r="J2892" s="174">
        <v>240.0</v>
      </c>
      <c r="K2892" s="179">
        <v>240.0</v>
      </c>
      <c r="L2892" s="178">
        <v>0.0</v>
      </c>
      <c r="M2892" s="177">
        <v>0.0</v>
      </c>
      <c r="N2892" s="178">
        <v>0.0</v>
      </c>
      <c r="O2892" s="163"/>
      <c r="P2892" s="164"/>
      <c r="Q2892" s="163"/>
      <c r="R2892" s="163"/>
      <c r="S2892" s="163"/>
      <c r="T2892" s="163"/>
    </row>
    <row r="2893" ht="18.75" hidden="1" customHeight="1">
      <c r="A2893" s="180">
        <v>45870.0</v>
      </c>
      <c r="B2893" s="171">
        <v>7908.0</v>
      </c>
      <c r="C2893" s="171" t="s">
        <v>5683</v>
      </c>
      <c r="D2893" s="171"/>
      <c r="E2893" s="171" t="s">
        <v>20634</v>
      </c>
      <c r="F2893" s="171"/>
      <c r="G2893" s="171" t="s">
        <v>22120</v>
      </c>
      <c r="H2893" s="172" t="s">
        <v>22120</v>
      </c>
      <c r="I2893" s="173">
        <v>13700.0</v>
      </c>
      <c r="J2893" s="174">
        <v>3300.0</v>
      </c>
      <c r="K2893" s="179">
        <v>0.0</v>
      </c>
      <c r="L2893" s="178">
        <v>0.0</v>
      </c>
      <c r="M2893" s="177">
        <v>0.0</v>
      </c>
      <c r="N2893" s="178">
        <v>0.0</v>
      </c>
      <c r="O2893" s="163"/>
      <c r="P2893" s="164"/>
      <c r="Q2893" s="163"/>
      <c r="R2893" s="163"/>
      <c r="S2893" s="163"/>
      <c r="T2893" s="163"/>
    </row>
    <row r="2894" ht="18.75" hidden="1" customHeight="1">
      <c r="A2894" s="180">
        <v>45870.0</v>
      </c>
      <c r="B2894" s="171">
        <v>7909.0</v>
      </c>
      <c r="C2894" s="171" t="s">
        <v>5683</v>
      </c>
      <c r="D2894" s="171"/>
      <c r="E2894" s="171" t="s">
        <v>20634</v>
      </c>
      <c r="F2894" s="171"/>
      <c r="G2894" s="171" t="s">
        <v>22190</v>
      </c>
      <c r="H2894" s="172" t="s">
        <v>22190</v>
      </c>
      <c r="I2894" s="173">
        <v>11900.0</v>
      </c>
      <c r="J2894" s="174">
        <v>1640.0</v>
      </c>
      <c r="K2894" s="179">
        <v>0.0</v>
      </c>
      <c r="L2894" s="178">
        <v>0.0</v>
      </c>
      <c r="M2894" s="177">
        <v>0.0</v>
      </c>
      <c r="N2894" s="178">
        <v>0.0</v>
      </c>
      <c r="O2894" s="163"/>
      <c r="P2894" s="164"/>
      <c r="Q2894" s="163"/>
      <c r="R2894" s="163"/>
      <c r="S2894" s="163"/>
      <c r="T2894" s="163"/>
    </row>
    <row r="2895" ht="18.75" hidden="1" customHeight="1">
      <c r="A2895" s="170">
        <v>45870.0</v>
      </c>
      <c r="B2895" s="171">
        <v>16686.0</v>
      </c>
      <c r="C2895" s="171" t="s">
        <v>4444</v>
      </c>
      <c r="D2895" s="171" t="s">
        <v>20659</v>
      </c>
      <c r="E2895" s="171">
        <v>14.0</v>
      </c>
      <c r="F2895" s="171" t="s">
        <v>21961</v>
      </c>
      <c r="G2895" s="171" t="s">
        <v>4820</v>
      </c>
      <c r="H2895" s="172" t="s">
        <v>20635</v>
      </c>
      <c r="I2895" s="173">
        <v>12280.0</v>
      </c>
      <c r="J2895" s="174">
        <v>12280.0</v>
      </c>
      <c r="K2895" s="179">
        <v>12280.0</v>
      </c>
      <c r="L2895" s="178"/>
      <c r="M2895" s="177"/>
      <c r="N2895" s="178"/>
      <c r="O2895" s="163"/>
      <c r="P2895" s="164"/>
      <c r="Q2895" s="163"/>
      <c r="R2895" s="163"/>
      <c r="S2895" s="163"/>
      <c r="T2895" s="163"/>
    </row>
    <row r="2896" ht="18.75" hidden="1" customHeight="1">
      <c r="A2896" s="170">
        <v>45870.0</v>
      </c>
      <c r="B2896" s="171">
        <v>16687.0</v>
      </c>
      <c r="C2896" s="171" t="s">
        <v>20763</v>
      </c>
      <c r="D2896" s="171" t="s">
        <v>20687</v>
      </c>
      <c r="E2896" s="171">
        <v>14.0</v>
      </c>
      <c r="F2896" s="171" t="s">
        <v>20778</v>
      </c>
      <c r="G2896" s="171" t="s">
        <v>5293</v>
      </c>
      <c r="H2896" s="172" t="s">
        <v>20635</v>
      </c>
      <c r="I2896" s="173">
        <v>12300.0</v>
      </c>
      <c r="J2896" s="174">
        <v>2260.0</v>
      </c>
      <c r="K2896" s="179">
        <v>2260.0</v>
      </c>
      <c r="L2896" s="178"/>
      <c r="M2896" s="177"/>
      <c r="N2896" s="178"/>
      <c r="O2896" s="163"/>
      <c r="P2896" s="164"/>
      <c r="Q2896" s="163"/>
      <c r="R2896" s="163"/>
      <c r="S2896" s="163"/>
      <c r="T2896" s="163"/>
    </row>
    <row r="2897" ht="18.75" hidden="1" customHeight="1">
      <c r="A2897" s="170">
        <v>45870.0</v>
      </c>
      <c r="B2897" s="171">
        <v>16688.0</v>
      </c>
      <c r="C2897" s="171" t="s">
        <v>731</v>
      </c>
      <c r="D2897" s="171" t="s">
        <v>20659</v>
      </c>
      <c r="E2897" s="171">
        <v>14.0</v>
      </c>
      <c r="F2897" s="171" t="s">
        <v>22010</v>
      </c>
      <c r="G2897" s="171" t="s">
        <v>4503</v>
      </c>
      <c r="H2897" s="172" t="s">
        <v>20635</v>
      </c>
      <c r="I2897" s="173">
        <v>11020.0</v>
      </c>
      <c r="J2897" s="174">
        <f>11020-10040</f>
        <v>980</v>
      </c>
      <c r="K2897" s="179">
        <v>980.0</v>
      </c>
      <c r="L2897" s="178"/>
      <c r="M2897" s="177"/>
      <c r="N2897" s="178"/>
      <c r="O2897" s="163"/>
      <c r="P2897" s="164"/>
      <c r="Q2897" s="163"/>
      <c r="R2897" s="163"/>
      <c r="S2897" s="163"/>
      <c r="T2897" s="163"/>
    </row>
    <row r="2898" ht="18.75" hidden="1" customHeight="1">
      <c r="A2898" s="180">
        <v>45870.0</v>
      </c>
      <c r="B2898" s="171">
        <v>7910.0</v>
      </c>
      <c r="C2898" s="171" t="s">
        <v>5233</v>
      </c>
      <c r="D2898" s="171"/>
      <c r="E2898" s="171" t="s">
        <v>20634</v>
      </c>
      <c r="F2898" s="171"/>
      <c r="G2898" s="171" t="s">
        <v>22191</v>
      </c>
      <c r="H2898" s="172" t="s">
        <v>22191</v>
      </c>
      <c r="I2898" s="173">
        <v>18120.0</v>
      </c>
      <c r="J2898" s="174">
        <v>960.0</v>
      </c>
      <c r="K2898" s="179">
        <v>0.0</v>
      </c>
      <c r="L2898" s="178">
        <v>0.0</v>
      </c>
      <c r="M2898" s="177">
        <v>0.0</v>
      </c>
      <c r="N2898" s="178">
        <v>0.0</v>
      </c>
      <c r="O2898" s="163"/>
      <c r="P2898" s="164"/>
      <c r="Q2898" s="163"/>
      <c r="R2898" s="163"/>
      <c r="S2898" s="163"/>
      <c r="T2898" s="163"/>
    </row>
    <row r="2899" ht="18.75" hidden="1" customHeight="1">
      <c r="A2899" s="170">
        <v>45870.0</v>
      </c>
      <c r="B2899" s="171">
        <v>16689.0</v>
      </c>
      <c r="C2899" s="171" t="s">
        <v>22192</v>
      </c>
      <c r="D2899" s="171" t="s">
        <v>20695</v>
      </c>
      <c r="E2899" s="171">
        <v>14.0</v>
      </c>
      <c r="F2899" s="171" t="s">
        <v>20793</v>
      </c>
      <c r="G2899" s="171" t="s">
        <v>6742</v>
      </c>
      <c r="H2899" s="172" t="s">
        <v>20635</v>
      </c>
      <c r="I2899" s="173">
        <v>12740.0</v>
      </c>
      <c r="J2899" s="174">
        <v>3020.0</v>
      </c>
      <c r="K2899" s="179">
        <v>3020.0</v>
      </c>
      <c r="L2899" s="178"/>
      <c r="M2899" s="177"/>
      <c r="N2899" s="178"/>
      <c r="O2899" s="163"/>
      <c r="P2899" s="164"/>
      <c r="Q2899" s="163"/>
      <c r="R2899" s="163"/>
      <c r="S2899" s="163"/>
      <c r="T2899" s="163"/>
    </row>
    <row r="2900" ht="18.75" hidden="1" customHeight="1">
      <c r="A2900" s="180">
        <v>45870.0</v>
      </c>
      <c r="B2900" s="171">
        <v>7911.0</v>
      </c>
      <c r="C2900" s="171" t="s">
        <v>6423</v>
      </c>
      <c r="D2900" s="171"/>
      <c r="E2900" s="171" t="s">
        <v>20634</v>
      </c>
      <c r="F2900" s="171"/>
      <c r="G2900" s="171" t="s">
        <v>20933</v>
      </c>
      <c r="H2900" s="172" t="s">
        <v>20933</v>
      </c>
      <c r="I2900" s="173">
        <v>3440.0</v>
      </c>
      <c r="J2900" s="174">
        <v>540.0</v>
      </c>
      <c r="K2900" s="179">
        <v>0.0</v>
      </c>
      <c r="L2900" s="178">
        <v>540.0</v>
      </c>
      <c r="M2900" s="177">
        <v>0.0</v>
      </c>
      <c r="N2900" s="178">
        <v>0.0</v>
      </c>
      <c r="O2900" s="163"/>
      <c r="P2900" s="164"/>
      <c r="Q2900" s="163"/>
      <c r="R2900" s="163"/>
      <c r="S2900" s="163"/>
      <c r="T2900" s="163"/>
    </row>
    <row r="2901" ht="18.75" hidden="1" customHeight="1">
      <c r="A2901" s="180">
        <v>45870.0</v>
      </c>
      <c r="B2901" s="171">
        <v>7913.0</v>
      </c>
      <c r="C2901" s="171" t="s">
        <v>6423</v>
      </c>
      <c r="D2901" s="171"/>
      <c r="E2901" s="171" t="s">
        <v>20634</v>
      </c>
      <c r="F2901" s="171"/>
      <c r="G2901" s="171" t="s">
        <v>20933</v>
      </c>
      <c r="H2901" s="172" t="s">
        <v>20933</v>
      </c>
      <c r="I2901" s="173">
        <v>3300.0</v>
      </c>
      <c r="J2901" s="174">
        <v>540.0</v>
      </c>
      <c r="K2901" s="179">
        <v>0.0</v>
      </c>
      <c r="L2901" s="178">
        <v>540.0</v>
      </c>
      <c r="M2901" s="177">
        <v>0.0</v>
      </c>
      <c r="N2901" s="178">
        <v>0.0</v>
      </c>
      <c r="O2901" s="163"/>
      <c r="P2901" s="164"/>
      <c r="Q2901" s="163"/>
      <c r="R2901" s="163"/>
      <c r="S2901" s="163"/>
      <c r="T2901" s="163"/>
    </row>
    <row r="2902" ht="18.75" hidden="1" customHeight="1">
      <c r="A2902" s="180">
        <v>45870.0</v>
      </c>
      <c r="B2902" s="171">
        <v>7914.0</v>
      </c>
      <c r="C2902" s="171" t="s">
        <v>5946</v>
      </c>
      <c r="D2902" s="171"/>
      <c r="E2902" s="171" t="s">
        <v>20634</v>
      </c>
      <c r="F2902" s="171"/>
      <c r="G2902" s="171"/>
      <c r="H2902" s="172"/>
      <c r="I2902" s="173">
        <v>3780.0</v>
      </c>
      <c r="J2902" s="174">
        <v>960.0</v>
      </c>
      <c r="K2902" s="179">
        <v>0.0</v>
      </c>
      <c r="L2902" s="178">
        <v>0.0</v>
      </c>
      <c r="M2902" s="177">
        <v>0.0</v>
      </c>
      <c r="N2902" s="178">
        <v>960.0</v>
      </c>
      <c r="O2902" s="163"/>
      <c r="P2902" s="164"/>
      <c r="Q2902" s="163"/>
      <c r="R2902" s="163"/>
      <c r="S2902" s="163"/>
      <c r="T2902" s="163"/>
    </row>
    <row r="2903" ht="18.75" hidden="1" customHeight="1">
      <c r="A2903" s="180">
        <v>45870.0</v>
      </c>
      <c r="B2903" s="171">
        <v>7915.0</v>
      </c>
      <c r="C2903" s="171" t="s">
        <v>4110</v>
      </c>
      <c r="D2903" s="171"/>
      <c r="E2903" s="171" t="s">
        <v>20634</v>
      </c>
      <c r="F2903" s="171"/>
      <c r="G2903" s="171" t="s">
        <v>4500</v>
      </c>
      <c r="H2903" s="172" t="s">
        <v>4500</v>
      </c>
      <c r="I2903" s="173">
        <v>4040.0</v>
      </c>
      <c r="J2903" s="174">
        <v>1040.0</v>
      </c>
      <c r="K2903" s="179">
        <v>728.0</v>
      </c>
      <c r="L2903" s="178">
        <v>0.0</v>
      </c>
      <c r="M2903" s="177">
        <v>0.0</v>
      </c>
      <c r="N2903" s="178">
        <v>312.0</v>
      </c>
      <c r="O2903" s="163"/>
      <c r="P2903" s="164"/>
      <c r="Q2903" s="163"/>
      <c r="R2903" s="163"/>
      <c r="S2903" s="163"/>
      <c r="T2903" s="163"/>
    </row>
    <row r="2904" ht="18.75" hidden="1" customHeight="1">
      <c r="A2904" s="180">
        <v>45870.0</v>
      </c>
      <c r="B2904" s="171">
        <v>7916.0</v>
      </c>
      <c r="C2904" s="171" t="s">
        <v>3991</v>
      </c>
      <c r="D2904" s="171"/>
      <c r="E2904" s="171" t="s">
        <v>20634</v>
      </c>
      <c r="F2904" s="171"/>
      <c r="G2904" s="171"/>
      <c r="H2904" s="172"/>
      <c r="I2904" s="173">
        <v>2980.0</v>
      </c>
      <c r="J2904" s="174">
        <v>100.0</v>
      </c>
      <c r="K2904" s="179">
        <v>0.0</v>
      </c>
      <c r="L2904" s="178">
        <v>100.0</v>
      </c>
      <c r="M2904" s="177">
        <v>0.0</v>
      </c>
      <c r="N2904" s="178">
        <v>0.0</v>
      </c>
      <c r="O2904" s="163"/>
      <c r="P2904" s="164"/>
      <c r="Q2904" s="163"/>
      <c r="R2904" s="163"/>
      <c r="S2904" s="163"/>
      <c r="T2904" s="163"/>
    </row>
    <row r="2905" ht="18.75" hidden="1" customHeight="1">
      <c r="A2905" s="180">
        <v>45870.0</v>
      </c>
      <c r="B2905" s="171">
        <v>7917.0</v>
      </c>
      <c r="C2905" s="171" t="s">
        <v>3986</v>
      </c>
      <c r="D2905" s="171"/>
      <c r="E2905" s="171" t="s">
        <v>20634</v>
      </c>
      <c r="F2905" s="171"/>
      <c r="G2905" s="171"/>
      <c r="H2905" s="172"/>
      <c r="I2905" s="173">
        <v>3660.0</v>
      </c>
      <c r="J2905" s="174">
        <v>1080.0</v>
      </c>
      <c r="K2905" s="179">
        <v>0.0</v>
      </c>
      <c r="L2905" s="178">
        <v>0.0</v>
      </c>
      <c r="M2905" s="177">
        <v>1080.0</v>
      </c>
      <c r="N2905" s="178">
        <v>0.0</v>
      </c>
      <c r="O2905" s="163"/>
      <c r="P2905" s="164"/>
      <c r="Q2905" s="163"/>
      <c r="R2905" s="163"/>
      <c r="S2905" s="163"/>
      <c r="T2905" s="163"/>
    </row>
    <row r="2906" ht="18.75" hidden="1" customHeight="1">
      <c r="A2906" s="180">
        <v>45870.0</v>
      </c>
      <c r="B2906" s="171">
        <v>7918.0</v>
      </c>
      <c r="C2906" s="171" t="s">
        <v>744</v>
      </c>
      <c r="D2906" s="171"/>
      <c r="E2906" s="171" t="s">
        <v>20634</v>
      </c>
      <c r="F2906" s="171"/>
      <c r="G2906" s="171"/>
      <c r="H2906" s="172"/>
      <c r="I2906" s="173">
        <v>2740.0</v>
      </c>
      <c r="J2906" s="174">
        <v>220.0</v>
      </c>
      <c r="K2906" s="179">
        <v>0.0</v>
      </c>
      <c r="L2906" s="178">
        <v>220.0</v>
      </c>
      <c r="M2906" s="177">
        <v>0.0</v>
      </c>
      <c r="N2906" s="178">
        <v>0.0</v>
      </c>
      <c r="O2906" s="163"/>
      <c r="P2906" s="164"/>
      <c r="Q2906" s="163"/>
      <c r="R2906" s="163"/>
      <c r="S2906" s="163"/>
      <c r="T2906" s="163"/>
    </row>
    <row r="2907" ht="18.75" hidden="1" customHeight="1">
      <c r="A2907" s="180">
        <v>45870.0</v>
      </c>
      <c r="B2907" s="171">
        <v>7919.0</v>
      </c>
      <c r="C2907" s="171" t="s">
        <v>2781</v>
      </c>
      <c r="D2907" s="171"/>
      <c r="E2907" s="171" t="s">
        <v>20634</v>
      </c>
      <c r="F2907" s="171"/>
      <c r="G2907" s="171"/>
      <c r="H2907" s="172"/>
      <c r="I2907" s="173">
        <v>3380.0</v>
      </c>
      <c r="J2907" s="174">
        <v>480.0</v>
      </c>
      <c r="K2907" s="179">
        <v>480.0</v>
      </c>
      <c r="L2907" s="178">
        <v>0.0</v>
      </c>
      <c r="M2907" s="177">
        <v>0.0</v>
      </c>
      <c r="N2907" s="178">
        <v>0.0</v>
      </c>
      <c r="O2907" s="163"/>
      <c r="P2907" s="164"/>
      <c r="Q2907" s="163"/>
      <c r="R2907" s="163"/>
      <c r="S2907" s="163"/>
      <c r="T2907" s="163"/>
    </row>
    <row r="2908" ht="18.75" hidden="1" customHeight="1">
      <c r="A2908" s="170">
        <v>45870.0</v>
      </c>
      <c r="B2908" s="171">
        <v>16690.0</v>
      </c>
      <c r="C2908" s="171" t="s">
        <v>20763</v>
      </c>
      <c r="D2908" s="171" t="s">
        <v>20687</v>
      </c>
      <c r="E2908" s="171">
        <v>12.0</v>
      </c>
      <c r="F2908" s="171" t="s">
        <v>21033</v>
      </c>
      <c r="G2908" s="171" t="s">
        <v>6774</v>
      </c>
      <c r="H2908" s="172" t="s">
        <v>20635</v>
      </c>
      <c r="I2908" s="173">
        <v>12000.0</v>
      </c>
      <c r="J2908" s="174">
        <v>1960.0</v>
      </c>
      <c r="K2908" s="179">
        <v>1960.0</v>
      </c>
      <c r="L2908" s="178"/>
      <c r="M2908" s="177"/>
      <c r="N2908" s="178"/>
      <c r="O2908" s="163"/>
      <c r="P2908" s="164"/>
      <c r="Q2908" s="163"/>
      <c r="R2908" s="163"/>
      <c r="S2908" s="163"/>
      <c r="T2908" s="163"/>
    </row>
    <row r="2909" ht="18.75" hidden="1" customHeight="1">
      <c r="A2909" s="170">
        <v>45870.0</v>
      </c>
      <c r="B2909" s="171">
        <v>16691.0</v>
      </c>
      <c r="C2909" s="171" t="s">
        <v>4082</v>
      </c>
      <c r="D2909" s="171" t="s">
        <v>20695</v>
      </c>
      <c r="E2909" s="171">
        <v>14.0</v>
      </c>
      <c r="F2909" s="171" t="s">
        <v>20848</v>
      </c>
      <c r="G2909" s="171" t="s">
        <v>5876</v>
      </c>
      <c r="H2909" s="172" t="s">
        <v>20635</v>
      </c>
      <c r="I2909" s="173">
        <v>14500.0</v>
      </c>
      <c r="J2909" s="174">
        <v>4780.0</v>
      </c>
      <c r="K2909" s="179">
        <v>4780.0</v>
      </c>
      <c r="L2909" s="178"/>
      <c r="M2909" s="177"/>
      <c r="N2909" s="178"/>
      <c r="O2909" s="163"/>
      <c r="P2909" s="164"/>
      <c r="Q2909" s="163"/>
      <c r="R2909" s="163"/>
      <c r="S2909" s="163"/>
      <c r="T2909" s="163"/>
    </row>
    <row r="2910" ht="18.75" hidden="1" customHeight="1">
      <c r="A2910" s="170">
        <v>45870.0</v>
      </c>
      <c r="B2910" s="171">
        <v>16692.0</v>
      </c>
      <c r="C2910" s="171" t="s">
        <v>744</v>
      </c>
      <c r="D2910" s="171" t="s">
        <v>20695</v>
      </c>
      <c r="E2910" s="171">
        <v>16.0</v>
      </c>
      <c r="F2910" s="171" t="s">
        <v>20894</v>
      </c>
      <c r="G2910" s="171" t="s">
        <v>6783</v>
      </c>
      <c r="H2910" s="172" t="s">
        <v>20637</v>
      </c>
      <c r="I2910" s="173">
        <v>12680.0</v>
      </c>
      <c r="J2910" s="174">
        <v>2960.0</v>
      </c>
      <c r="K2910" s="179"/>
      <c r="L2910" s="178"/>
      <c r="M2910" s="177">
        <v>2960.0</v>
      </c>
      <c r="N2910" s="178"/>
      <c r="O2910" s="163"/>
      <c r="P2910" s="164"/>
      <c r="Q2910" s="163"/>
      <c r="R2910" s="163"/>
      <c r="S2910" s="163"/>
      <c r="T2910" s="163"/>
    </row>
    <row r="2911" ht="18.75" hidden="1" customHeight="1">
      <c r="A2911" s="170">
        <v>45870.0</v>
      </c>
      <c r="B2911" s="171">
        <v>16693.0</v>
      </c>
      <c r="C2911" s="171" t="s">
        <v>22193</v>
      </c>
      <c r="D2911" s="171" t="s">
        <v>20659</v>
      </c>
      <c r="E2911" s="171">
        <v>8.0</v>
      </c>
      <c r="F2911" s="171" t="s">
        <v>22115</v>
      </c>
      <c r="G2911" s="171" t="s">
        <v>6779</v>
      </c>
      <c r="H2911" s="172" t="s">
        <v>20635</v>
      </c>
      <c r="I2911" s="173">
        <v>14300.0</v>
      </c>
      <c r="J2911" s="174">
        <f>14300-10040</f>
        <v>4260</v>
      </c>
      <c r="K2911" s="179">
        <v>4260.0</v>
      </c>
      <c r="L2911" s="178"/>
      <c r="M2911" s="177"/>
      <c r="N2911" s="178"/>
      <c r="O2911" s="163"/>
      <c r="P2911" s="164"/>
      <c r="Q2911" s="163"/>
      <c r="R2911" s="163"/>
      <c r="S2911" s="163"/>
      <c r="T2911" s="163"/>
    </row>
    <row r="2912" ht="18.75" hidden="1" customHeight="1">
      <c r="A2912" s="170">
        <v>45870.0</v>
      </c>
      <c r="B2912" s="171">
        <v>16748.0</v>
      </c>
      <c r="C2912" s="171" t="s">
        <v>20674</v>
      </c>
      <c r="D2912" s="171" t="s">
        <v>20687</v>
      </c>
      <c r="E2912" s="171">
        <v>14.0</v>
      </c>
      <c r="F2912" s="171">
        <v>14.0</v>
      </c>
      <c r="G2912" s="171" t="s">
        <v>22050</v>
      </c>
      <c r="H2912" s="172" t="s">
        <v>20669</v>
      </c>
      <c r="I2912" s="173">
        <v>11200.0</v>
      </c>
      <c r="J2912" s="174">
        <v>1160.0</v>
      </c>
      <c r="K2912" s="179"/>
      <c r="L2912" s="178">
        <v>1160.0</v>
      </c>
      <c r="M2912" s="177"/>
      <c r="N2912" s="178"/>
      <c r="O2912" s="163"/>
      <c r="P2912" s="164"/>
      <c r="Q2912" s="163"/>
      <c r="R2912" s="163"/>
      <c r="S2912" s="163"/>
      <c r="T2912" s="163"/>
    </row>
    <row r="2913" ht="18.75" hidden="1" customHeight="1">
      <c r="A2913" s="180">
        <v>45870.0</v>
      </c>
      <c r="B2913" s="171">
        <v>7988.0</v>
      </c>
      <c r="C2913" s="171" t="s">
        <v>6423</v>
      </c>
      <c r="D2913" s="171"/>
      <c r="E2913" s="171" t="s">
        <v>20634</v>
      </c>
      <c r="F2913" s="171"/>
      <c r="G2913" s="171" t="s">
        <v>22088</v>
      </c>
      <c r="H2913" s="172" t="s">
        <v>22088</v>
      </c>
      <c r="I2913" s="173">
        <v>3640.0</v>
      </c>
      <c r="J2913" s="174">
        <v>340.0</v>
      </c>
      <c r="K2913" s="179">
        <v>0.0</v>
      </c>
      <c r="L2913" s="178">
        <v>0.0</v>
      </c>
      <c r="M2913" s="177">
        <v>0.0</v>
      </c>
      <c r="N2913" s="178">
        <v>0.0</v>
      </c>
      <c r="O2913" s="163"/>
      <c r="P2913" s="164"/>
      <c r="Q2913" s="163"/>
      <c r="R2913" s="163"/>
      <c r="S2913" s="168" t="s">
        <v>20645</v>
      </c>
      <c r="T2913" s="164">
        <v>0.0</v>
      </c>
    </row>
    <row r="2914" ht="18.75" hidden="1" customHeight="1">
      <c r="A2914" s="180">
        <v>45870.0</v>
      </c>
      <c r="B2914" s="171">
        <v>7989.0</v>
      </c>
      <c r="C2914" s="171" t="s">
        <v>6423</v>
      </c>
      <c r="D2914" s="171"/>
      <c r="E2914" s="171" t="s">
        <v>20634</v>
      </c>
      <c r="F2914" s="171"/>
      <c r="G2914" s="171" t="s">
        <v>22088</v>
      </c>
      <c r="H2914" s="172" t="s">
        <v>22088</v>
      </c>
      <c r="I2914" s="173">
        <v>3640.0</v>
      </c>
      <c r="J2914" s="174">
        <v>340.0</v>
      </c>
      <c r="K2914" s="179">
        <v>0.0</v>
      </c>
      <c r="L2914" s="178">
        <v>0.0</v>
      </c>
      <c r="M2914" s="177">
        <v>0.0</v>
      </c>
      <c r="N2914" s="178">
        <v>0.0</v>
      </c>
      <c r="O2914" s="163"/>
      <c r="P2914" s="164"/>
      <c r="Q2914" s="163"/>
      <c r="R2914" s="163"/>
      <c r="S2914" s="168" t="s">
        <v>20645</v>
      </c>
      <c r="T2914" s="164">
        <v>0.0</v>
      </c>
    </row>
    <row r="2915" ht="18.75" hidden="1" customHeight="1">
      <c r="A2915" s="182">
        <v>45870.029066076386</v>
      </c>
      <c r="B2915" s="171">
        <v>7904.0</v>
      </c>
      <c r="C2915" s="171" t="s">
        <v>5683</v>
      </c>
      <c r="D2915" s="171"/>
      <c r="E2915" s="171" t="s">
        <v>20634</v>
      </c>
      <c r="F2915" s="171"/>
      <c r="G2915" s="171" t="s">
        <v>22194</v>
      </c>
      <c r="H2915" s="172" t="s">
        <v>22194</v>
      </c>
      <c r="I2915" s="173">
        <v>19140.0</v>
      </c>
      <c r="J2915" s="174">
        <v>1980.0</v>
      </c>
      <c r="K2915" s="179">
        <v>0.0</v>
      </c>
      <c r="L2915" s="178">
        <v>0.0</v>
      </c>
      <c r="M2915" s="177">
        <v>0.0</v>
      </c>
      <c r="N2915" s="178">
        <v>0.0</v>
      </c>
      <c r="O2915" s="163"/>
      <c r="P2915" s="164"/>
      <c r="Q2915" s="163"/>
      <c r="R2915" s="163"/>
      <c r="S2915" s="163"/>
      <c r="T2915" s="163"/>
    </row>
    <row r="2916" ht="18.75" hidden="1" customHeight="1">
      <c r="A2916" s="180">
        <v>45871.0</v>
      </c>
      <c r="B2916" s="171">
        <v>7921.0</v>
      </c>
      <c r="C2916" s="171"/>
      <c r="D2916" s="171"/>
      <c r="E2916" s="171" t="s">
        <v>20634</v>
      </c>
      <c r="F2916" s="171"/>
      <c r="G2916" s="171"/>
      <c r="H2916" s="172"/>
      <c r="I2916" s="173">
        <v>3300.0</v>
      </c>
      <c r="J2916" s="174">
        <v>140.0</v>
      </c>
      <c r="K2916" s="179">
        <v>0.0</v>
      </c>
      <c r="L2916" s="178">
        <v>140.0</v>
      </c>
      <c r="M2916" s="177">
        <v>0.0</v>
      </c>
      <c r="N2916" s="178">
        <v>0.0</v>
      </c>
      <c r="O2916" s="163"/>
      <c r="P2916" s="164"/>
      <c r="Q2916" s="163"/>
      <c r="R2916" s="163"/>
      <c r="S2916" s="163"/>
      <c r="T2916" s="163"/>
    </row>
    <row r="2917" ht="18.75" hidden="1" customHeight="1">
      <c r="A2917" s="170">
        <v>45871.0</v>
      </c>
      <c r="B2917" s="171">
        <v>16694.0</v>
      </c>
      <c r="C2917" s="171"/>
      <c r="D2917" s="171" t="s">
        <v>20695</v>
      </c>
      <c r="E2917" s="171">
        <v>8.0</v>
      </c>
      <c r="F2917" s="171" t="s">
        <v>21138</v>
      </c>
      <c r="G2917" s="171" t="s">
        <v>6792</v>
      </c>
      <c r="H2917" s="172" t="s">
        <v>20635</v>
      </c>
      <c r="I2917" s="173">
        <v>16720.0</v>
      </c>
      <c r="J2917" s="174">
        <v>7020.0</v>
      </c>
      <c r="K2917" s="179">
        <v>7020.0</v>
      </c>
      <c r="L2917" s="178"/>
      <c r="M2917" s="177"/>
      <c r="N2917" s="178"/>
      <c r="O2917" s="163"/>
      <c r="P2917" s="164"/>
      <c r="Q2917" s="163"/>
      <c r="R2917" s="163"/>
      <c r="S2917" s="163"/>
      <c r="T2917" s="163"/>
    </row>
    <row r="2918" ht="18.75" hidden="1" customHeight="1">
      <c r="A2918" s="170">
        <v>45871.0</v>
      </c>
      <c r="B2918" s="171">
        <v>16695.0</v>
      </c>
      <c r="C2918" s="171"/>
      <c r="D2918" s="171" t="s">
        <v>20695</v>
      </c>
      <c r="E2918" s="171">
        <v>8.0</v>
      </c>
      <c r="F2918" s="171" t="s">
        <v>21728</v>
      </c>
      <c r="G2918" s="171" t="s">
        <v>4487</v>
      </c>
      <c r="H2918" s="172" t="s">
        <v>20635</v>
      </c>
      <c r="I2918" s="173">
        <v>14740.0</v>
      </c>
      <c r="J2918" s="174">
        <v>5040.0</v>
      </c>
      <c r="K2918" s="179">
        <v>5040.0</v>
      </c>
      <c r="L2918" s="178"/>
      <c r="M2918" s="177"/>
      <c r="N2918" s="178"/>
      <c r="O2918" s="163"/>
      <c r="P2918" s="164"/>
      <c r="Q2918" s="163"/>
      <c r="R2918" s="163"/>
      <c r="S2918" s="163"/>
      <c r="T2918" s="163"/>
    </row>
    <row r="2919" ht="18.75" hidden="1" customHeight="1">
      <c r="A2919" s="170">
        <v>45871.0</v>
      </c>
      <c r="B2919" s="171">
        <v>16696.0</v>
      </c>
      <c r="C2919" s="171" t="s">
        <v>21813</v>
      </c>
      <c r="D2919" s="171" t="s">
        <v>20695</v>
      </c>
      <c r="E2919" s="171">
        <v>8.0</v>
      </c>
      <c r="F2919" s="171" t="s">
        <v>22195</v>
      </c>
      <c r="G2919" s="171" t="s">
        <v>4796</v>
      </c>
      <c r="H2919" s="172" t="s">
        <v>20635</v>
      </c>
      <c r="I2919" s="173">
        <v>11720.0</v>
      </c>
      <c r="J2919" s="174">
        <v>2020.0</v>
      </c>
      <c r="K2919" s="179">
        <v>2020.0</v>
      </c>
      <c r="L2919" s="178"/>
      <c r="M2919" s="177"/>
      <c r="N2919" s="178"/>
      <c r="O2919" s="163"/>
      <c r="P2919" s="164"/>
      <c r="Q2919" s="163"/>
      <c r="R2919" s="163"/>
      <c r="S2919" s="163"/>
      <c r="T2919" s="163"/>
    </row>
    <row r="2920" ht="18.75" hidden="1" customHeight="1">
      <c r="A2920" s="170">
        <v>45871.0</v>
      </c>
      <c r="B2920" s="171">
        <v>16697.0</v>
      </c>
      <c r="C2920" s="171"/>
      <c r="D2920" s="171" t="s">
        <v>20659</v>
      </c>
      <c r="E2920" s="171">
        <v>8.0</v>
      </c>
      <c r="F2920" s="171" t="s">
        <v>22196</v>
      </c>
      <c r="G2920" s="171" t="s">
        <v>6802</v>
      </c>
      <c r="H2920" s="172" t="s">
        <v>20635</v>
      </c>
      <c r="I2920" s="173">
        <v>15020.0</v>
      </c>
      <c r="J2920" s="174">
        <v>15020.0</v>
      </c>
      <c r="K2920" s="179">
        <v>15020.0</v>
      </c>
      <c r="L2920" s="178"/>
      <c r="M2920" s="177"/>
      <c r="N2920" s="178"/>
      <c r="O2920" s="163"/>
      <c r="P2920" s="164"/>
      <c r="Q2920" s="163"/>
      <c r="R2920" s="163"/>
      <c r="S2920" s="163"/>
      <c r="T2920" s="163"/>
    </row>
    <row r="2921" ht="18.75" hidden="1" customHeight="1">
      <c r="A2921" s="170">
        <v>45871.0</v>
      </c>
      <c r="B2921" s="171">
        <v>16698.0</v>
      </c>
      <c r="C2921" s="171"/>
      <c r="D2921" s="171" t="s">
        <v>20659</v>
      </c>
      <c r="E2921" s="171">
        <v>8.0</v>
      </c>
      <c r="F2921" s="171" t="s">
        <v>20977</v>
      </c>
      <c r="G2921" s="171" t="s">
        <v>6810</v>
      </c>
      <c r="H2921" s="172" t="s">
        <v>20635</v>
      </c>
      <c r="I2921" s="173">
        <v>10140.0</v>
      </c>
      <c r="J2921" s="174">
        <v>10140.0</v>
      </c>
      <c r="K2921" s="179">
        <v>10140.0</v>
      </c>
      <c r="L2921" s="178"/>
      <c r="M2921" s="177"/>
      <c r="N2921" s="178"/>
      <c r="O2921" s="163"/>
      <c r="P2921" s="164"/>
      <c r="Q2921" s="163"/>
      <c r="R2921" s="163"/>
      <c r="S2921" s="163"/>
      <c r="T2921" s="163"/>
    </row>
    <row r="2922" ht="18.75" hidden="1" customHeight="1">
      <c r="A2922" s="170">
        <v>45871.0</v>
      </c>
      <c r="B2922" s="171">
        <v>16699.0</v>
      </c>
      <c r="C2922" s="171"/>
      <c r="D2922" s="171" t="s">
        <v>20659</v>
      </c>
      <c r="E2922" s="171">
        <v>4.0</v>
      </c>
      <c r="F2922" s="171" t="s">
        <v>21020</v>
      </c>
      <c r="G2922" s="171" t="s">
        <v>5037</v>
      </c>
      <c r="H2922" s="172" t="s">
        <v>20635</v>
      </c>
      <c r="I2922" s="173">
        <v>11450.0</v>
      </c>
      <c r="J2922" s="183">
        <f t="shared" ref="J2922:J2923" si="1">I2922-10040</f>
        <v>1410</v>
      </c>
      <c r="K2922" s="179">
        <v>1410.0</v>
      </c>
      <c r="L2922" s="178"/>
      <c r="M2922" s="177"/>
      <c r="N2922" s="178"/>
      <c r="O2922" s="163"/>
      <c r="P2922" s="164"/>
      <c r="Q2922" s="163"/>
      <c r="R2922" s="163"/>
      <c r="S2922" s="163"/>
      <c r="T2922" s="163"/>
    </row>
    <row r="2923" ht="18.75" hidden="1" customHeight="1">
      <c r="A2923" s="170">
        <v>45871.0</v>
      </c>
      <c r="B2923" s="171">
        <v>16700.0</v>
      </c>
      <c r="C2923" s="171"/>
      <c r="D2923" s="171" t="s">
        <v>20659</v>
      </c>
      <c r="E2923" s="171">
        <v>8.0</v>
      </c>
      <c r="F2923" s="171" t="s">
        <v>20959</v>
      </c>
      <c r="G2923" s="171" t="s">
        <v>6797</v>
      </c>
      <c r="H2923" s="172" t="s">
        <v>20635</v>
      </c>
      <c r="I2923" s="173">
        <v>12880.0</v>
      </c>
      <c r="J2923" s="183">
        <f t="shared" si="1"/>
        <v>2840</v>
      </c>
      <c r="K2923" s="179">
        <v>2840.0</v>
      </c>
      <c r="L2923" s="178"/>
      <c r="M2923" s="177"/>
      <c r="N2923" s="178"/>
      <c r="O2923" s="163"/>
      <c r="P2923" s="164"/>
      <c r="Q2923" s="163"/>
      <c r="R2923" s="163"/>
      <c r="S2923" s="163"/>
      <c r="T2923" s="163"/>
    </row>
    <row r="2924" ht="18.75" hidden="1" customHeight="1">
      <c r="A2924" s="170">
        <v>45871.0</v>
      </c>
      <c r="B2924" s="171">
        <v>16701.0</v>
      </c>
      <c r="C2924" s="171"/>
      <c r="D2924" s="171" t="s">
        <v>20659</v>
      </c>
      <c r="E2924" s="171">
        <v>8.0</v>
      </c>
      <c r="F2924" s="171" t="s">
        <v>20897</v>
      </c>
      <c r="G2924" s="171" t="s">
        <v>6829</v>
      </c>
      <c r="H2924" s="172" t="s">
        <v>20635</v>
      </c>
      <c r="I2924" s="173">
        <v>10860.0</v>
      </c>
      <c r="J2924" s="174">
        <f>10860-10040</f>
        <v>820</v>
      </c>
      <c r="K2924" s="179">
        <v>820.0</v>
      </c>
      <c r="L2924" s="178"/>
      <c r="M2924" s="177"/>
      <c r="N2924" s="178"/>
      <c r="O2924" s="163"/>
      <c r="P2924" s="164"/>
      <c r="Q2924" s="163"/>
      <c r="R2924" s="163"/>
      <c r="S2924" s="163"/>
      <c r="T2924" s="163"/>
    </row>
    <row r="2925" ht="18.75" hidden="1" customHeight="1">
      <c r="A2925" s="180">
        <v>45871.0</v>
      </c>
      <c r="B2925" s="171">
        <v>7939.0</v>
      </c>
      <c r="C2925" s="171" t="s">
        <v>5319</v>
      </c>
      <c r="D2925" s="171"/>
      <c r="E2925" s="171" t="s">
        <v>20634</v>
      </c>
      <c r="F2925" s="171"/>
      <c r="G2925" s="171" t="s">
        <v>20933</v>
      </c>
      <c r="H2925" s="172" t="s">
        <v>20933</v>
      </c>
      <c r="I2925" s="173">
        <v>3700.0</v>
      </c>
      <c r="J2925" s="174">
        <v>180.0</v>
      </c>
      <c r="K2925" s="179">
        <v>0.0</v>
      </c>
      <c r="L2925" s="178">
        <v>0.0</v>
      </c>
      <c r="M2925" s="177">
        <v>0.0</v>
      </c>
      <c r="N2925" s="178">
        <v>0.0</v>
      </c>
      <c r="O2925" s="163"/>
      <c r="P2925" s="164"/>
      <c r="Q2925" s="163"/>
      <c r="R2925" s="163"/>
      <c r="S2925" s="163"/>
      <c r="T2925" s="163"/>
    </row>
    <row r="2926" ht="18.75" hidden="1" customHeight="1">
      <c r="A2926" s="180">
        <v>45871.0</v>
      </c>
      <c r="B2926" s="171">
        <v>7940.0</v>
      </c>
      <c r="C2926" s="171" t="s">
        <v>5319</v>
      </c>
      <c r="D2926" s="171"/>
      <c r="E2926" s="171" t="s">
        <v>20634</v>
      </c>
      <c r="F2926" s="171"/>
      <c r="G2926" s="171" t="s">
        <v>20933</v>
      </c>
      <c r="H2926" s="172" t="s">
        <v>20933</v>
      </c>
      <c r="I2926" s="173">
        <v>3520.0</v>
      </c>
      <c r="J2926" s="174">
        <v>700.0</v>
      </c>
      <c r="K2926" s="179">
        <v>0.0</v>
      </c>
      <c r="L2926" s="178">
        <v>700.0</v>
      </c>
      <c r="M2926" s="177">
        <v>0.0</v>
      </c>
      <c r="N2926" s="178">
        <v>0.0</v>
      </c>
      <c r="O2926" s="163"/>
      <c r="P2926" s="164"/>
      <c r="Q2926" s="163"/>
      <c r="R2926" s="163"/>
      <c r="S2926" s="163"/>
      <c r="T2926" s="163"/>
    </row>
    <row r="2927" ht="18.75" hidden="1" customHeight="1">
      <c r="A2927" s="182">
        <v>45871.0290025463</v>
      </c>
      <c r="B2927" s="171">
        <v>7920.0</v>
      </c>
      <c r="C2927" s="171"/>
      <c r="D2927" s="171"/>
      <c r="E2927" s="171" t="s">
        <v>20634</v>
      </c>
      <c r="F2927" s="171"/>
      <c r="G2927" s="171"/>
      <c r="H2927" s="172"/>
      <c r="I2927" s="173">
        <v>4060.0</v>
      </c>
      <c r="J2927" s="174">
        <v>800.0</v>
      </c>
      <c r="K2927" s="179">
        <v>800.0</v>
      </c>
      <c r="L2927" s="178">
        <v>0.0</v>
      </c>
      <c r="M2927" s="177">
        <v>0.0</v>
      </c>
      <c r="N2927" s="178">
        <v>0.0</v>
      </c>
      <c r="O2927" s="163"/>
      <c r="P2927" s="164"/>
      <c r="Q2927" s="163"/>
      <c r="R2927" s="163"/>
      <c r="S2927" s="163"/>
      <c r="T2927" s="163"/>
    </row>
    <row r="2928" ht="18.75" hidden="1" customHeight="1">
      <c r="A2928" s="180">
        <v>45873.0</v>
      </c>
      <c r="B2928" s="171">
        <v>7923.0</v>
      </c>
      <c r="C2928" s="171" t="s">
        <v>5319</v>
      </c>
      <c r="D2928" s="171"/>
      <c r="E2928" s="171" t="s">
        <v>20634</v>
      </c>
      <c r="F2928" s="171"/>
      <c r="G2928" s="171" t="s">
        <v>597</v>
      </c>
      <c r="H2928" s="172" t="s">
        <v>597</v>
      </c>
      <c r="I2928" s="173">
        <v>3500.0</v>
      </c>
      <c r="J2928" s="174">
        <v>1050.0</v>
      </c>
      <c r="K2928" s="179">
        <v>0.0</v>
      </c>
      <c r="L2928" s="178">
        <v>840.0</v>
      </c>
      <c r="M2928" s="177">
        <v>0.0</v>
      </c>
      <c r="N2928" s="178">
        <v>0.0</v>
      </c>
      <c r="O2928" s="163"/>
      <c r="P2928" s="164"/>
      <c r="Q2928" s="163"/>
      <c r="R2928" s="163"/>
      <c r="S2928" s="163"/>
      <c r="T2928" s="163"/>
    </row>
    <row r="2929" ht="18.75" hidden="1" customHeight="1">
      <c r="A2929" s="180">
        <v>45873.0</v>
      </c>
      <c r="B2929" s="171">
        <v>7924.0</v>
      </c>
      <c r="C2929" s="171" t="s">
        <v>6423</v>
      </c>
      <c r="D2929" s="171"/>
      <c r="E2929" s="171" t="s">
        <v>20634</v>
      </c>
      <c r="F2929" s="171"/>
      <c r="G2929" s="171" t="s">
        <v>20933</v>
      </c>
      <c r="H2929" s="172" t="s">
        <v>20933</v>
      </c>
      <c r="I2929" s="173">
        <v>3380.0</v>
      </c>
      <c r="J2929" s="174">
        <v>240.0</v>
      </c>
      <c r="K2929" s="179">
        <v>0.0</v>
      </c>
      <c r="L2929" s="178">
        <v>0.0</v>
      </c>
      <c r="M2929" s="177">
        <v>0.0</v>
      </c>
      <c r="N2929" s="178">
        <v>0.0</v>
      </c>
      <c r="O2929" s="163"/>
      <c r="P2929" s="164"/>
      <c r="Q2929" s="163"/>
      <c r="R2929" s="163"/>
      <c r="S2929" s="163"/>
      <c r="T2929" s="163"/>
    </row>
    <row r="2930" ht="18.75" hidden="1" customHeight="1">
      <c r="A2930" s="180">
        <v>45873.0</v>
      </c>
      <c r="B2930" s="171">
        <v>7925.0</v>
      </c>
      <c r="C2930" s="171" t="s">
        <v>5233</v>
      </c>
      <c r="D2930" s="171"/>
      <c r="E2930" s="171" t="s">
        <v>20634</v>
      </c>
      <c r="F2930" s="171"/>
      <c r="G2930" s="171" t="s">
        <v>22132</v>
      </c>
      <c r="H2930" s="172" t="s">
        <v>22132</v>
      </c>
      <c r="I2930" s="173">
        <v>11640.0</v>
      </c>
      <c r="J2930" s="174">
        <v>1340.0</v>
      </c>
      <c r="K2930" s="179">
        <v>0.0</v>
      </c>
      <c r="L2930" s="178">
        <v>0.0</v>
      </c>
      <c r="M2930" s="177">
        <v>0.0</v>
      </c>
      <c r="N2930" s="178">
        <v>0.0</v>
      </c>
      <c r="O2930" s="163"/>
      <c r="P2930" s="164"/>
      <c r="Q2930" s="163"/>
      <c r="R2930" s="163"/>
      <c r="S2930" s="163"/>
      <c r="T2930" s="163"/>
    </row>
    <row r="2931" ht="18.75" hidden="1" customHeight="1">
      <c r="A2931" s="180">
        <v>45873.0</v>
      </c>
      <c r="B2931" s="171">
        <v>7926.0</v>
      </c>
      <c r="C2931" s="171" t="s">
        <v>5233</v>
      </c>
      <c r="D2931" s="171"/>
      <c r="E2931" s="171" t="s">
        <v>20634</v>
      </c>
      <c r="F2931" s="171"/>
      <c r="G2931" s="171" t="s">
        <v>22197</v>
      </c>
      <c r="H2931" s="172" t="s">
        <v>22197</v>
      </c>
      <c r="I2931" s="173">
        <v>20920.0</v>
      </c>
      <c r="J2931" s="174">
        <v>3800.0</v>
      </c>
      <c r="K2931" s="179">
        <v>0.0</v>
      </c>
      <c r="L2931" s="178">
        <v>0.0</v>
      </c>
      <c r="M2931" s="177">
        <v>0.0</v>
      </c>
      <c r="N2931" s="178">
        <v>0.0</v>
      </c>
      <c r="O2931" s="163"/>
      <c r="P2931" s="164"/>
      <c r="Q2931" s="163"/>
      <c r="R2931" s="163"/>
      <c r="S2931" s="163"/>
      <c r="T2931" s="163"/>
    </row>
    <row r="2932" ht="18.75" hidden="1" customHeight="1">
      <c r="A2932" s="180">
        <v>45873.0</v>
      </c>
      <c r="B2932" s="171">
        <v>7927.0</v>
      </c>
      <c r="C2932" s="171"/>
      <c r="D2932" s="171"/>
      <c r="E2932" s="171" t="s">
        <v>20634</v>
      </c>
      <c r="F2932" s="171"/>
      <c r="G2932" s="171"/>
      <c r="H2932" s="172"/>
      <c r="I2932" s="173"/>
      <c r="J2932" s="174">
        <v>0.0</v>
      </c>
      <c r="K2932" s="179">
        <v>0.0</v>
      </c>
      <c r="L2932" s="178">
        <v>0.0</v>
      </c>
      <c r="M2932" s="177">
        <v>0.0</v>
      </c>
      <c r="N2932" s="178">
        <v>0.0</v>
      </c>
      <c r="O2932" s="163"/>
      <c r="P2932" s="164"/>
      <c r="Q2932" s="163"/>
      <c r="R2932" s="163"/>
      <c r="S2932" s="163"/>
      <c r="T2932" s="163"/>
    </row>
    <row r="2933" ht="18.75" hidden="1" customHeight="1">
      <c r="A2933" s="170">
        <v>45873.0</v>
      </c>
      <c r="B2933" s="171">
        <v>16702.0</v>
      </c>
      <c r="C2933" s="171" t="s">
        <v>2851</v>
      </c>
      <c r="D2933" s="171" t="s">
        <v>20659</v>
      </c>
      <c r="E2933" s="171">
        <v>8.0</v>
      </c>
      <c r="F2933" s="171" t="s">
        <v>20998</v>
      </c>
      <c r="G2933" s="171" t="s">
        <v>4135</v>
      </c>
      <c r="H2933" s="172" t="s">
        <v>20635</v>
      </c>
      <c r="I2933" s="173">
        <v>14520.0</v>
      </c>
      <c r="J2933" s="174">
        <f>14520-10040</f>
        <v>4480</v>
      </c>
      <c r="K2933" s="179">
        <v>4480.0</v>
      </c>
      <c r="L2933" s="178"/>
      <c r="M2933" s="177"/>
      <c r="N2933" s="178"/>
      <c r="O2933" s="163"/>
      <c r="P2933" s="164"/>
      <c r="Q2933" s="163"/>
      <c r="R2933" s="163"/>
      <c r="S2933" s="163"/>
      <c r="T2933" s="163"/>
    </row>
    <row r="2934" ht="18.75" hidden="1" customHeight="1">
      <c r="A2934" s="170">
        <v>45873.0</v>
      </c>
      <c r="B2934" s="171">
        <v>16703.0</v>
      </c>
      <c r="C2934" s="171" t="s">
        <v>21413</v>
      </c>
      <c r="D2934" s="171" t="s">
        <v>20687</v>
      </c>
      <c r="E2934" s="171">
        <v>8.0</v>
      </c>
      <c r="F2934" s="171" t="s">
        <v>20700</v>
      </c>
      <c r="G2934" s="171" t="s">
        <v>6837</v>
      </c>
      <c r="H2934" s="172" t="s">
        <v>20638</v>
      </c>
      <c r="I2934" s="173">
        <v>15940.0</v>
      </c>
      <c r="J2934" s="174">
        <v>5920.0</v>
      </c>
      <c r="K2934" s="179"/>
      <c r="L2934" s="178"/>
      <c r="M2934" s="177"/>
      <c r="N2934" s="178">
        <v>5920.0</v>
      </c>
      <c r="O2934" s="163"/>
      <c r="P2934" s="164"/>
      <c r="Q2934" s="163"/>
      <c r="R2934" s="163"/>
      <c r="S2934" s="163"/>
      <c r="T2934" s="163"/>
    </row>
    <row r="2935" ht="18.75" hidden="1" customHeight="1">
      <c r="A2935" s="180">
        <v>45873.0</v>
      </c>
      <c r="B2935" s="171">
        <v>7928.0</v>
      </c>
      <c r="C2935" s="171" t="s">
        <v>4110</v>
      </c>
      <c r="D2935" s="171"/>
      <c r="E2935" s="171" t="s">
        <v>20634</v>
      </c>
      <c r="F2935" s="171"/>
      <c r="G2935" s="171" t="s">
        <v>4500</v>
      </c>
      <c r="H2935" s="172" t="s">
        <v>4500</v>
      </c>
      <c r="I2935" s="173">
        <v>3600.0</v>
      </c>
      <c r="J2935" s="174">
        <v>480.0</v>
      </c>
      <c r="K2935" s="179">
        <v>480.0</v>
      </c>
      <c r="L2935" s="178">
        <v>0.0</v>
      </c>
      <c r="M2935" s="177">
        <v>0.0</v>
      </c>
      <c r="N2935" s="178">
        <v>0.0</v>
      </c>
      <c r="O2935" s="163"/>
      <c r="P2935" s="164"/>
      <c r="Q2935" s="163"/>
      <c r="R2935" s="163"/>
      <c r="S2935" s="163"/>
      <c r="T2935" s="163"/>
    </row>
    <row r="2936" ht="18.75" hidden="1" customHeight="1">
      <c r="A2936" s="180">
        <v>45873.0</v>
      </c>
      <c r="B2936" s="171">
        <v>7929.0</v>
      </c>
      <c r="C2936" s="171" t="s">
        <v>4129</v>
      </c>
      <c r="D2936" s="171"/>
      <c r="E2936" s="171" t="s">
        <v>20634</v>
      </c>
      <c r="F2936" s="171"/>
      <c r="G2936" s="171"/>
      <c r="H2936" s="172"/>
      <c r="I2936" s="173">
        <v>2700.0</v>
      </c>
      <c r="J2936" s="174">
        <v>560.0</v>
      </c>
      <c r="K2936" s="179">
        <v>560.0</v>
      </c>
      <c r="L2936" s="178">
        <v>0.0</v>
      </c>
      <c r="M2936" s="177">
        <v>0.0</v>
      </c>
      <c r="N2936" s="178">
        <v>0.0</v>
      </c>
      <c r="O2936" s="163"/>
      <c r="P2936" s="164"/>
      <c r="Q2936" s="163"/>
      <c r="R2936" s="163"/>
      <c r="S2936" s="163"/>
      <c r="T2936" s="163"/>
    </row>
    <row r="2937" ht="18.75" hidden="1" customHeight="1">
      <c r="A2937" s="170">
        <v>45873.0</v>
      </c>
      <c r="B2937" s="171">
        <v>16704.0</v>
      </c>
      <c r="C2937" s="171" t="s">
        <v>21111</v>
      </c>
      <c r="D2937" s="171" t="s">
        <v>20659</v>
      </c>
      <c r="E2937" s="171">
        <v>8.0</v>
      </c>
      <c r="F2937" s="171" t="s">
        <v>21391</v>
      </c>
      <c r="G2937" s="171" t="s">
        <v>5038</v>
      </c>
      <c r="H2937" s="172" t="s">
        <v>20635</v>
      </c>
      <c r="I2937" s="173">
        <v>13800.0</v>
      </c>
      <c r="J2937" s="174">
        <f>13800-10040</f>
        <v>3760</v>
      </c>
      <c r="K2937" s="179">
        <v>3760.0</v>
      </c>
      <c r="L2937" s="178"/>
      <c r="M2937" s="177"/>
      <c r="N2937" s="178"/>
      <c r="O2937" s="163"/>
      <c r="P2937" s="164"/>
      <c r="Q2937" s="163"/>
      <c r="R2937" s="163"/>
      <c r="S2937" s="163"/>
      <c r="T2937" s="163"/>
    </row>
    <row r="2938" ht="18.75" hidden="1" customHeight="1">
      <c r="A2938" s="180">
        <v>45873.0</v>
      </c>
      <c r="B2938" s="171">
        <v>7930.0</v>
      </c>
      <c r="C2938" s="171" t="s">
        <v>3989</v>
      </c>
      <c r="D2938" s="171"/>
      <c r="E2938" s="171" t="s">
        <v>20634</v>
      </c>
      <c r="F2938" s="171"/>
      <c r="G2938" s="171" t="s">
        <v>20873</v>
      </c>
      <c r="H2938" s="172" t="s">
        <v>20873</v>
      </c>
      <c r="I2938" s="173">
        <v>3060.0</v>
      </c>
      <c r="J2938" s="174">
        <v>620.0</v>
      </c>
      <c r="K2938" s="179">
        <v>0.0</v>
      </c>
      <c r="L2938" s="178">
        <v>620.0</v>
      </c>
      <c r="M2938" s="177">
        <v>0.0</v>
      </c>
      <c r="N2938" s="178">
        <v>0.0</v>
      </c>
      <c r="O2938" s="163"/>
      <c r="P2938" s="164"/>
      <c r="Q2938" s="163"/>
      <c r="R2938" s="163"/>
      <c r="S2938" s="163"/>
      <c r="T2938" s="163"/>
    </row>
    <row r="2939" ht="18.75" hidden="1" customHeight="1">
      <c r="A2939" s="180">
        <v>45873.0</v>
      </c>
      <c r="B2939" s="171">
        <v>7931.0</v>
      </c>
      <c r="C2939" s="171" t="s">
        <v>6867</v>
      </c>
      <c r="D2939" s="171"/>
      <c r="E2939" s="171" t="s">
        <v>20634</v>
      </c>
      <c r="F2939" s="171"/>
      <c r="G2939" s="171" t="s">
        <v>20933</v>
      </c>
      <c r="H2939" s="172" t="s">
        <v>20933</v>
      </c>
      <c r="I2939" s="173">
        <v>3300.0</v>
      </c>
      <c r="J2939" s="174">
        <v>380.0</v>
      </c>
      <c r="K2939" s="179">
        <v>0.0</v>
      </c>
      <c r="L2939" s="178">
        <v>0.0</v>
      </c>
      <c r="M2939" s="177">
        <v>0.0</v>
      </c>
      <c r="N2939" s="178">
        <v>0.0</v>
      </c>
      <c r="O2939" s="163"/>
      <c r="P2939" s="164"/>
      <c r="Q2939" s="163"/>
      <c r="R2939" s="163"/>
      <c r="S2939" s="163"/>
      <c r="T2939" s="163"/>
    </row>
    <row r="2940" ht="18.75" hidden="1" customHeight="1">
      <c r="A2940" s="180">
        <v>45873.0</v>
      </c>
      <c r="B2940" s="171">
        <v>7932.0</v>
      </c>
      <c r="C2940" s="171" t="s">
        <v>6867</v>
      </c>
      <c r="D2940" s="171"/>
      <c r="E2940" s="171" t="s">
        <v>20634</v>
      </c>
      <c r="F2940" s="171"/>
      <c r="G2940" s="171" t="s">
        <v>20933</v>
      </c>
      <c r="H2940" s="172" t="s">
        <v>20933</v>
      </c>
      <c r="I2940" s="173">
        <v>3300.0</v>
      </c>
      <c r="J2940" s="174">
        <v>380.0</v>
      </c>
      <c r="K2940" s="179">
        <v>0.0</v>
      </c>
      <c r="L2940" s="178">
        <v>380.0</v>
      </c>
      <c r="M2940" s="177">
        <v>0.0</v>
      </c>
      <c r="N2940" s="178">
        <v>0.0</v>
      </c>
      <c r="O2940" s="163"/>
      <c r="P2940" s="164"/>
      <c r="Q2940" s="163"/>
      <c r="R2940" s="163"/>
      <c r="S2940" s="163"/>
      <c r="T2940" s="163"/>
    </row>
    <row r="2941" ht="18.75" hidden="1" customHeight="1">
      <c r="A2941" s="180">
        <v>45873.0</v>
      </c>
      <c r="B2941" s="171">
        <v>7933.0</v>
      </c>
      <c r="C2941" s="171" t="s">
        <v>4474</v>
      </c>
      <c r="D2941" s="171"/>
      <c r="E2941" s="171" t="s">
        <v>20634</v>
      </c>
      <c r="F2941" s="171"/>
      <c r="G2941" s="171"/>
      <c r="H2941" s="172"/>
      <c r="I2941" s="173">
        <v>2880.0</v>
      </c>
      <c r="J2941" s="174">
        <v>220.0</v>
      </c>
      <c r="K2941" s="179">
        <v>220.0</v>
      </c>
      <c r="L2941" s="178">
        <v>0.0</v>
      </c>
      <c r="M2941" s="177">
        <v>0.0</v>
      </c>
      <c r="N2941" s="178">
        <v>0.0</v>
      </c>
      <c r="O2941" s="163"/>
      <c r="P2941" s="164"/>
      <c r="Q2941" s="163"/>
      <c r="R2941" s="163"/>
      <c r="S2941" s="163"/>
      <c r="T2941" s="163"/>
    </row>
    <row r="2942" ht="18.75" hidden="1" customHeight="1">
      <c r="A2942" s="180">
        <v>45873.0</v>
      </c>
      <c r="B2942" s="171">
        <v>7934.0</v>
      </c>
      <c r="C2942" s="171" t="s">
        <v>3980</v>
      </c>
      <c r="D2942" s="171"/>
      <c r="E2942" s="171" t="s">
        <v>20634</v>
      </c>
      <c r="F2942" s="171"/>
      <c r="G2942" s="171" t="s">
        <v>20933</v>
      </c>
      <c r="H2942" s="172" t="s">
        <v>20933</v>
      </c>
      <c r="I2942" s="173">
        <v>2920.0</v>
      </c>
      <c r="J2942" s="174">
        <v>640.0</v>
      </c>
      <c r="K2942" s="179">
        <v>640.0</v>
      </c>
      <c r="L2942" s="178">
        <v>0.0</v>
      </c>
      <c r="M2942" s="177">
        <v>0.0</v>
      </c>
      <c r="N2942" s="178">
        <v>0.0</v>
      </c>
      <c r="O2942" s="163"/>
      <c r="P2942" s="164"/>
      <c r="Q2942" s="163"/>
      <c r="R2942" s="163"/>
      <c r="S2942" s="163"/>
      <c r="T2942" s="163"/>
    </row>
    <row r="2943" ht="18.75" hidden="1" customHeight="1">
      <c r="A2943" s="170">
        <v>45873.0</v>
      </c>
      <c r="B2943" s="171">
        <v>16705.0</v>
      </c>
      <c r="C2943" s="171" t="s">
        <v>3417</v>
      </c>
      <c r="D2943" s="171" t="s">
        <v>5686</v>
      </c>
      <c r="E2943" s="171">
        <v>20.0</v>
      </c>
      <c r="F2943" s="171" t="s">
        <v>20771</v>
      </c>
      <c r="G2943" s="171" t="s">
        <v>6875</v>
      </c>
      <c r="H2943" s="172" t="s">
        <v>20638</v>
      </c>
      <c r="I2943" s="173">
        <v>29040.0</v>
      </c>
      <c r="J2943" s="174">
        <v>29040.0</v>
      </c>
      <c r="K2943" s="179"/>
      <c r="L2943" s="178"/>
      <c r="M2943" s="177"/>
      <c r="N2943" s="177">
        <v>29040.0</v>
      </c>
      <c r="O2943" s="163"/>
      <c r="P2943" s="164"/>
      <c r="Q2943" s="163"/>
      <c r="R2943" s="163"/>
      <c r="S2943" s="163"/>
      <c r="T2943" s="163"/>
    </row>
    <row r="2944" ht="18.75" hidden="1" customHeight="1">
      <c r="A2944" s="180">
        <v>45873.0</v>
      </c>
      <c r="B2944" s="171">
        <v>7935.0</v>
      </c>
      <c r="C2944" s="171" t="s">
        <v>5233</v>
      </c>
      <c r="D2944" s="171"/>
      <c r="E2944" s="171" t="s">
        <v>20634</v>
      </c>
      <c r="F2944" s="171"/>
      <c r="G2944" s="171" t="s">
        <v>22198</v>
      </c>
      <c r="H2944" s="172" t="s">
        <v>22198</v>
      </c>
      <c r="I2944" s="173">
        <v>19260.0</v>
      </c>
      <c r="J2944" s="174">
        <v>2140.0</v>
      </c>
      <c r="K2944" s="179">
        <v>0.0</v>
      </c>
      <c r="L2944" s="178">
        <v>0.0</v>
      </c>
      <c r="M2944" s="177">
        <v>0.0</v>
      </c>
      <c r="N2944" s="178">
        <v>0.0</v>
      </c>
      <c r="O2944" s="163"/>
      <c r="P2944" s="164"/>
      <c r="Q2944" s="163"/>
      <c r="R2944" s="163"/>
      <c r="S2944" s="163"/>
      <c r="T2944" s="163"/>
    </row>
    <row r="2945" ht="18.75" hidden="1" customHeight="1">
      <c r="A2945" s="170">
        <v>45873.0</v>
      </c>
      <c r="B2945" s="171">
        <v>16706.0</v>
      </c>
      <c r="C2945" s="171" t="s">
        <v>4017</v>
      </c>
      <c r="D2945" s="171" t="s">
        <v>20659</v>
      </c>
      <c r="E2945" s="171">
        <v>8.0</v>
      </c>
      <c r="F2945" s="171" t="s">
        <v>21139</v>
      </c>
      <c r="G2945" s="171" t="s">
        <v>6879</v>
      </c>
      <c r="H2945" s="172" t="s">
        <v>20635</v>
      </c>
      <c r="I2945" s="173">
        <v>12980.0</v>
      </c>
      <c r="J2945" s="174">
        <f>12980-10040</f>
        <v>2940</v>
      </c>
      <c r="K2945" s="179">
        <v>2940.0</v>
      </c>
      <c r="L2945" s="178"/>
      <c r="M2945" s="177"/>
      <c r="N2945" s="178"/>
      <c r="O2945" s="163"/>
      <c r="P2945" s="164"/>
      <c r="Q2945" s="163"/>
      <c r="R2945" s="163"/>
      <c r="S2945" s="163"/>
      <c r="T2945" s="163"/>
    </row>
    <row r="2946" ht="18.75" hidden="1" customHeight="1">
      <c r="A2946" s="170">
        <v>45873.0</v>
      </c>
      <c r="B2946" s="171">
        <v>16707.0</v>
      </c>
      <c r="C2946" s="171" t="s">
        <v>21397</v>
      </c>
      <c r="D2946" s="171" t="s">
        <v>20687</v>
      </c>
      <c r="E2946" s="171">
        <v>8.0</v>
      </c>
      <c r="F2946" s="171" t="s">
        <v>21824</v>
      </c>
      <c r="G2946" s="171" t="s">
        <v>6883</v>
      </c>
      <c r="H2946" s="172" t="s">
        <v>20635</v>
      </c>
      <c r="I2946" s="173">
        <v>11660.0</v>
      </c>
      <c r="J2946" s="174">
        <v>1640.0</v>
      </c>
      <c r="K2946" s="179">
        <v>1640.0</v>
      </c>
      <c r="L2946" s="178"/>
      <c r="M2946" s="177"/>
      <c r="N2946" s="178"/>
      <c r="O2946" s="163"/>
      <c r="P2946" s="164"/>
      <c r="Q2946" s="163"/>
      <c r="R2946" s="163"/>
      <c r="S2946" s="163"/>
      <c r="T2946" s="163"/>
    </row>
    <row r="2947" ht="18.75" hidden="1" customHeight="1">
      <c r="A2947" s="170">
        <v>45873.0</v>
      </c>
      <c r="B2947" s="171">
        <v>16708.0</v>
      </c>
      <c r="C2947" s="171" t="s">
        <v>20760</v>
      </c>
      <c r="D2947" s="171" t="s">
        <v>20673</v>
      </c>
      <c r="E2947" s="171">
        <v>8.0</v>
      </c>
      <c r="F2947" s="171" t="s">
        <v>20814</v>
      </c>
      <c r="G2947" s="171" t="s">
        <v>4181</v>
      </c>
      <c r="H2947" s="172" t="s">
        <v>20635</v>
      </c>
      <c r="I2947" s="173">
        <v>11580.0</v>
      </c>
      <c r="J2947" s="174">
        <v>1740.0</v>
      </c>
      <c r="K2947" s="179">
        <v>1740.0</v>
      </c>
      <c r="L2947" s="178"/>
      <c r="M2947" s="177"/>
      <c r="N2947" s="178"/>
      <c r="O2947" s="163"/>
      <c r="P2947" s="164"/>
      <c r="Q2947" s="163"/>
      <c r="R2947" s="163"/>
      <c r="S2947" s="163"/>
      <c r="T2947" s="163"/>
    </row>
    <row r="2948" ht="18.75" hidden="1" customHeight="1">
      <c r="A2948" s="180">
        <v>45873.0</v>
      </c>
      <c r="B2948" s="171">
        <v>7936.0</v>
      </c>
      <c r="C2948" s="171" t="s">
        <v>6886</v>
      </c>
      <c r="D2948" s="171"/>
      <c r="E2948" s="171" t="s">
        <v>20634</v>
      </c>
      <c r="F2948" s="171"/>
      <c r="G2948" s="171"/>
      <c r="H2948" s="172"/>
      <c r="I2948" s="173">
        <v>3140.0</v>
      </c>
      <c r="J2948" s="174">
        <v>1040.0</v>
      </c>
      <c r="K2948" s="179">
        <v>1040.0</v>
      </c>
      <c r="L2948" s="178">
        <v>0.0</v>
      </c>
      <c r="M2948" s="177">
        <v>0.0</v>
      </c>
      <c r="N2948" s="178">
        <v>0.0</v>
      </c>
      <c r="O2948" s="163"/>
      <c r="P2948" s="164"/>
      <c r="Q2948" s="163"/>
      <c r="R2948" s="163"/>
      <c r="S2948" s="163"/>
      <c r="T2948" s="163"/>
    </row>
    <row r="2949" ht="18.75" hidden="1" customHeight="1">
      <c r="A2949" s="180">
        <v>45873.0</v>
      </c>
      <c r="B2949" s="171">
        <v>7937.0</v>
      </c>
      <c r="C2949" s="171" t="s">
        <v>4073</v>
      </c>
      <c r="D2949" s="171"/>
      <c r="E2949" s="171" t="s">
        <v>20634</v>
      </c>
      <c r="F2949" s="171"/>
      <c r="G2949" s="171"/>
      <c r="H2949" s="172"/>
      <c r="I2949" s="173">
        <v>2620.0</v>
      </c>
      <c r="J2949" s="174">
        <v>180.0</v>
      </c>
      <c r="K2949" s="179">
        <v>0.0</v>
      </c>
      <c r="L2949" s="178">
        <v>180.0</v>
      </c>
      <c r="M2949" s="177">
        <v>0.0</v>
      </c>
      <c r="N2949" s="178">
        <v>0.0</v>
      </c>
      <c r="O2949" s="163"/>
      <c r="P2949" s="164"/>
      <c r="Q2949" s="163"/>
      <c r="R2949" s="163"/>
      <c r="S2949" s="163"/>
      <c r="T2949" s="163"/>
    </row>
    <row r="2950" ht="18.75" hidden="1" customHeight="1">
      <c r="A2950" s="180">
        <v>45873.0</v>
      </c>
      <c r="B2950" s="171">
        <v>7938.0</v>
      </c>
      <c r="C2950" s="171" t="s">
        <v>4112</v>
      </c>
      <c r="D2950" s="171"/>
      <c r="E2950" s="171" t="s">
        <v>20634</v>
      </c>
      <c r="F2950" s="171"/>
      <c r="G2950" s="171"/>
      <c r="H2950" s="172"/>
      <c r="I2950" s="173">
        <v>3380.0</v>
      </c>
      <c r="J2950" s="174">
        <v>820.0</v>
      </c>
      <c r="K2950" s="179">
        <v>820.0</v>
      </c>
      <c r="L2950" s="178">
        <v>0.0</v>
      </c>
      <c r="M2950" s="177">
        <v>0.0</v>
      </c>
      <c r="N2950" s="178">
        <v>0.0</v>
      </c>
      <c r="O2950" s="163"/>
      <c r="P2950" s="164"/>
      <c r="Q2950" s="163"/>
      <c r="R2950" s="163"/>
      <c r="S2950" s="163"/>
      <c r="T2950" s="163"/>
    </row>
    <row r="2951" ht="18.75" hidden="1" customHeight="1">
      <c r="A2951" s="170">
        <v>45873.0</v>
      </c>
      <c r="B2951" s="171">
        <v>16709.0</v>
      </c>
      <c r="C2951" s="171" t="s">
        <v>21441</v>
      </c>
      <c r="D2951" s="171" t="s">
        <v>20687</v>
      </c>
      <c r="E2951" s="171">
        <v>4.0</v>
      </c>
      <c r="F2951" s="171" t="s">
        <v>21483</v>
      </c>
      <c r="G2951" s="171" t="s">
        <v>4891</v>
      </c>
      <c r="H2951" s="172" t="s">
        <v>20635</v>
      </c>
      <c r="I2951" s="173">
        <v>10140.0</v>
      </c>
      <c r="J2951" s="174">
        <v>360.0</v>
      </c>
      <c r="K2951" s="179">
        <v>360.0</v>
      </c>
      <c r="L2951" s="178"/>
      <c r="M2951" s="177"/>
      <c r="N2951" s="178"/>
      <c r="O2951" s="163"/>
      <c r="P2951" s="164"/>
      <c r="Q2951" s="163"/>
      <c r="R2951" s="163"/>
      <c r="S2951" s="163"/>
      <c r="T2951" s="163"/>
    </row>
    <row r="2952" ht="18.75" hidden="1" customHeight="1">
      <c r="A2952" s="170">
        <v>45873.0</v>
      </c>
      <c r="B2952" s="171">
        <v>16710.0</v>
      </c>
      <c r="C2952" s="171" t="s">
        <v>21332</v>
      </c>
      <c r="D2952" s="171" t="s">
        <v>20659</v>
      </c>
      <c r="E2952" s="171">
        <v>8.0</v>
      </c>
      <c r="F2952" s="171" t="s">
        <v>20969</v>
      </c>
      <c r="G2952" s="171" t="s">
        <v>4799</v>
      </c>
      <c r="H2952" s="172" t="s">
        <v>20635</v>
      </c>
      <c r="I2952" s="173">
        <v>11560.0</v>
      </c>
      <c r="J2952" s="174">
        <f>11560-10040</f>
        <v>1520</v>
      </c>
      <c r="K2952" s="179">
        <v>1520.0</v>
      </c>
      <c r="L2952" s="178"/>
      <c r="M2952" s="177"/>
      <c r="N2952" s="178"/>
      <c r="O2952" s="163"/>
      <c r="P2952" s="164"/>
      <c r="Q2952" s="163"/>
      <c r="R2952" s="163"/>
      <c r="S2952" s="163"/>
      <c r="T2952" s="163"/>
    </row>
    <row r="2953" ht="18.75" hidden="1" customHeight="1">
      <c r="A2953" s="170">
        <v>45873.0</v>
      </c>
      <c r="B2953" s="171">
        <v>16711.0</v>
      </c>
      <c r="C2953" s="171" t="s">
        <v>20964</v>
      </c>
      <c r="D2953" s="171" t="s">
        <v>20673</v>
      </c>
      <c r="E2953" s="171">
        <v>8.0</v>
      </c>
      <c r="F2953" s="171" t="s">
        <v>21876</v>
      </c>
      <c r="G2953" s="171" t="s">
        <v>4491</v>
      </c>
      <c r="H2953" s="172" t="s">
        <v>20635</v>
      </c>
      <c r="I2953" s="173">
        <v>11020.0</v>
      </c>
      <c r="J2953" s="174">
        <v>1180.0</v>
      </c>
      <c r="K2953" s="179">
        <v>1180.0</v>
      </c>
      <c r="L2953" s="178"/>
      <c r="M2953" s="177"/>
      <c r="N2953" s="178"/>
      <c r="O2953" s="163"/>
      <c r="P2953" s="164"/>
      <c r="Q2953" s="163"/>
      <c r="R2953" s="163"/>
      <c r="S2953" s="163"/>
      <c r="T2953" s="163"/>
    </row>
    <row r="2954" ht="18.75" hidden="1" customHeight="1">
      <c r="A2954" s="180">
        <v>45873.0</v>
      </c>
      <c r="B2954" s="171">
        <v>7941.0</v>
      </c>
      <c r="C2954" s="171" t="s">
        <v>4017</v>
      </c>
      <c r="D2954" s="171"/>
      <c r="E2954" s="171" t="s">
        <v>20634</v>
      </c>
      <c r="F2954" s="171"/>
      <c r="G2954" s="171" t="s">
        <v>4500</v>
      </c>
      <c r="H2954" s="172" t="s">
        <v>4500</v>
      </c>
      <c r="I2954" s="173">
        <v>3240.0</v>
      </c>
      <c r="J2954" s="174">
        <v>120.0</v>
      </c>
      <c r="K2954" s="179">
        <v>120.0</v>
      </c>
      <c r="L2954" s="178">
        <v>0.0</v>
      </c>
      <c r="M2954" s="177">
        <v>0.0</v>
      </c>
      <c r="N2954" s="178">
        <v>0.0</v>
      </c>
      <c r="O2954" s="163"/>
      <c r="P2954" s="164"/>
      <c r="Q2954" s="163"/>
      <c r="R2954" s="163"/>
      <c r="S2954" s="163"/>
      <c r="T2954" s="163"/>
    </row>
    <row r="2955" ht="18.75" hidden="1" customHeight="1">
      <c r="A2955" s="180">
        <v>45873.0</v>
      </c>
      <c r="B2955" s="171">
        <v>7942.0</v>
      </c>
      <c r="C2955" s="171" t="s">
        <v>4528</v>
      </c>
      <c r="D2955" s="171"/>
      <c r="E2955" s="171" t="s">
        <v>20634</v>
      </c>
      <c r="F2955" s="171"/>
      <c r="G2955" s="171"/>
      <c r="H2955" s="172"/>
      <c r="I2955" s="173">
        <v>2600.0</v>
      </c>
      <c r="J2955" s="174">
        <v>420.0</v>
      </c>
      <c r="K2955" s="179">
        <v>420.0</v>
      </c>
      <c r="L2955" s="178">
        <v>0.0</v>
      </c>
      <c r="M2955" s="177">
        <v>0.0</v>
      </c>
      <c r="N2955" s="178">
        <v>0.0</v>
      </c>
      <c r="O2955" s="163"/>
      <c r="P2955" s="164"/>
      <c r="Q2955" s="163"/>
      <c r="R2955" s="163"/>
      <c r="S2955" s="163"/>
      <c r="T2955" s="163"/>
    </row>
    <row r="2956" ht="18.75" hidden="1" customHeight="1">
      <c r="A2956" s="180">
        <v>45873.0</v>
      </c>
      <c r="B2956" s="171">
        <v>7943.0</v>
      </c>
      <c r="C2956" s="171" t="s">
        <v>5319</v>
      </c>
      <c r="D2956" s="171"/>
      <c r="E2956" s="171" t="s">
        <v>20634</v>
      </c>
      <c r="F2956" s="171"/>
      <c r="G2956" s="171" t="s">
        <v>20933</v>
      </c>
      <c r="H2956" s="172" t="s">
        <v>20933</v>
      </c>
      <c r="I2956" s="173">
        <v>3440.0</v>
      </c>
      <c r="J2956" s="174">
        <v>140.0</v>
      </c>
      <c r="K2956" s="179">
        <v>0.0</v>
      </c>
      <c r="L2956" s="178">
        <v>0.0</v>
      </c>
      <c r="M2956" s="177">
        <v>0.0</v>
      </c>
      <c r="N2956" s="178">
        <v>0.0</v>
      </c>
      <c r="O2956" s="163"/>
      <c r="P2956" s="164"/>
      <c r="Q2956" s="163"/>
      <c r="R2956" s="163"/>
      <c r="S2956" s="163"/>
      <c r="T2956" s="163"/>
    </row>
    <row r="2957" ht="18.75" hidden="1" customHeight="1">
      <c r="A2957" s="180">
        <v>45873.0</v>
      </c>
      <c r="B2957" s="171">
        <v>7944.0</v>
      </c>
      <c r="C2957" s="171" t="s">
        <v>6867</v>
      </c>
      <c r="D2957" s="171"/>
      <c r="E2957" s="171" t="s">
        <v>20634</v>
      </c>
      <c r="F2957" s="171"/>
      <c r="G2957" s="171"/>
      <c r="H2957" s="172"/>
      <c r="I2957" s="173">
        <v>3300.0</v>
      </c>
      <c r="J2957" s="174">
        <v>400.0</v>
      </c>
      <c r="K2957" s="179">
        <v>0.0</v>
      </c>
      <c r="L2957" s="178">
        <v>400.0</v>
      </c>
      <c r="M2957" s="177">
        <v>0.0</v>
      </c>
      <c r="N2957" s="178">
        <v>0.0</v>
      </c>
      <c r="O2957" s="163"/>
      <c r="P2957" s="164"/>
      <c r="Q2957" s="163"/>
      <c r="R2957" s="163"/>
      <c r="S2957" s="163"/>
      <c r="T2957" s="163"/>
    </row>
    <row r="2958" ht="18.75" hidden="1" customHeight="1">
      <c r="A2958" s="180">
        <v>45873.0</v>
      </c>
      <c r="B2958" s="171">
        <v>7945.0</v>
      </c>
      <c r="C2958" s="171" t="s">
        <v>5233</v>
      </c>
      <c r="D2958" s="171"/>
      <c r="E2958" s="171" t="s">
        <v>20634</v>
      </c>
      <c r="F2958" s="171"/>
      <c r="G2958" s="171" t="s">
        <v>22199</v>
      </c>
      <c r="H2958" s="172" t="s">
        <v>22199</v>
      </c>
      <c r="I2958" s="173">
        <v>20140.0</v>
      </c>
      <c r="J2958" s="174">
        <v>2700.0</v>
      </c>
      <c r="K2958" s="179">
        <v>0.0</v>
      </c>
      <c r="L2958" s="178">
        <v>0.0</v>
      </c>
      <c r="M2958" s="177">
        <v>0.0</v>
      </c>
      <c r="N2958" s="178">
        <v>0.0</v>
      </c>
      <c r="O2958" s="163"/>
      <c r="P2958" s="164"/>
      <c r="Q2958" s="163"/>
      <c r="R2958" s="163"/>
      <c r="S2958" s="163"/>
      <c r="T2958" s="163"/>
    </row>
    <row r="2959" ht="18.75" hidden="1" customHeight="1">
      <c r="A2959" s="180">
        <v>45873.0</v>
      </c>
      <c r="B2959" s="171">
        <v>7946.0</v>
      </c>
      <c r="C2959" s="171" t="s">
        <v>6867</v>
      </c>
      <c r="D2959" s="171"/>
      <c r="E2959" s="171" t="s">
        <v>20634</v>
      </c>
      <c r="F2959" s="171"/>
      <c r="G2959" s="171" t="s">
        <v>20933</v>
      </c>
      <c r="H2959" s="172" t="s">
        <v>20933</v>
      </c>
      <c r="I2959" s="173">
        <v>3120.0</v>
      </c>
      <c r="J2959" s="174">
        <v>140.0</v>
      </c>
      <c r="K2959" s="179">
        <v>0.0</v>
      </c>
      <c r="L2959" s="178">
        <v>0.0</v>
      </c>
      <c r="M2959" s="177">
        <v>0.0</v>
      </c>
      <c r="N2959" s="178">
        <v>0.0</v>
      </c>
      <c r="O2959" s="163"/>
      <c r="P2959" s="164"/>
      <c r="Q2959" s="163"/>
      <c r="R2959" s="163"/>
      <c r="S2959" s="163"/>
      <c r="T2959" s="163"/>
    </row>
    <row r="2960" ht="18.75" hidden="1" customHeight="1">
      <c r="A2960" s="170">
        <v>45873.0</v>
      </c>
      <c r="B2960" s="171">
        <v>16713.0</v>
      </c>
      <c r="C2960" s="171" t="s">
        <v>22200</v>
      </c>
      <c r="D2960" s="171" t="s">
        <v>20659</v>
      </c>
      <c r="E2960" s="171">
        <v>12.0</v>
      </c>
      <c r="F2960" s="171" t="s">
        <v>20803</v>
      </c>
      <c r="G2960" s="171" t="s">
        <v>4337</v>
      </c>
      <c r="H2960" s="172" t="s">
        <v>20635</v>
      </c>
      <c r="I2960" s="173">
        <v>10280.0</v>
      </c>
      <c r="J2960" s="174">
        <f>10280-10040</f>
        <v>240</v>
      </c>
      <c r="K2960" s="179">
        <v>240.0</v>
      </c>
      <c r="L2960" s="178"/>
      <c r="M2960" s="177"/>
      <c r="N2960" s="178"/>
      <c r="O2960" s="163"/>
      <c r="P2960" s="164"/>
      <c r="Q2960" s="163"/>
      <c r="R2960" s="163"/>
      <c r="S2960" s="163"/>
      <c r="T2960" s="163"/>
    </row>
    <row r="2961" ht="18.75" hidden="1" customHeight="1">
      <c r="A2961" s="180">
        <v>45873.0</v>
      </c>
      <c r="B2961" s="171">
        <v>7947.0</v>
      </c>
      <c r="C2961" s="171" t="s">
        <v>6867</v>
      </c>
      <c r="D2961" s="171"/>
      <c r="E2961" s="171" t="s">
        <v>20634</v>
      </c>
      <c r="F2961" s="171"/>
      <c r="G2961" s="171" t="s">
        <v>20933</v>
      </c>
      <c r="H2961" s="172" t="s">
        <v>20933</v>
      </c>
      <c r="I2961" s="173">
        <v>2960.0</v>
      </c>
      <c r="J2961" s="174">
        <v>140.0</v>
      </c>
      <c r="K2961" s="179">
        <v>0.0</v>
      </c>
      <c r="L2961" s="178">
        <v>140.0</v>
      </c>
      <c r="M2961" s="177">
        <v>0.0</v>
      </c>
      <c r="N2961" s="178">
        <v>0.0</v>
      </c>
      <c r="O2961" s="163"/>
      <c r="P2961" s="164"/>
      <c r="Q2961" s="163"/>
      <c r="R2961" s="163"/>
      <c r="S2961" s="163"/>
      <c r="T2961" s="163"/>
    </row>
    <row r="2962" ht="18.75" hidden="1" customHeight="1">
      <c r="A2962" s="170">
        <v>45873.0</v>
      </c>
      <c r="B2962" s="171">
        <v>16714.0</v>
      </c>
      <c r="C2962" s="171" t="s">
        <v>22201</v>
      </c>
      <c r="D2962" s="171" t="s">
        <v>20687</v>
      </c>
      <c r="E2962" s="171">
        <v>14.0</v>
      </c>
      <c r="F2962" s="171" t="s">
        <v>20778</v>
      </c>
      <c r="G2962" s="171" t="s">
        <v>4520</v>
      </c>
      <c r="H2962" s="172" t="s">
        <v>20635</v>
      </c>
      <c r="I2962" s="173">
        <v>13140.0</v>
      </c>
      <c r="J2962" s="174">
        <v>3100.0</v>
      </c>
      <c r="K2962" s="179">
        <v>3100.0</v>
      </c>
      <c r="L2962" s="178"/>
      <c r="M2962" s="177"/>
      <c r="N2962" s="178"/>
      <c r="O2962" s="163"/>
      <c r="P2962" s="164"/>
      <c r="Q2962" s="163"/>
      <c r="R2962" s="163"/>
      <c r="S2962" s="163"/>
      <c r="T2962" s="163"/>
    </row>
    <row r="2963" ht="18.75" hidden="1" customHeight="1">
      <c r="A2963" s="180">
        <v>45873.0</v>
      </c>
      <c r="B2963" s="171">
        <v>7948.0</v>
      </c>
      <c r="C2963" s="171" t="s">
        <v>5233</v>
      </c>
      <c r="D2963" s="171"/>
      <c r="E2963" s="171" t="s">
        <v>20634</v>
      </c>
      <c r="F2963" s="171"/>
      <c r="G2963" s="171" t="s">
        <v>22202</v>
      </c>
      <c r="H2963" s="172" t="s">
        <v>22202</v>
      </c>
      <c r="I2963" s="173">
        <v>11940.0</v>
      </c>
      <c r="J2963" s="174">
        <v>1560.0</v>
      </c>
      <c r="K2963" s="179">
        <v>0.0</v>
      </c>
      <c r="L2963" s="178">
        <v>0.0</v>
      </c>
      <c r="M2963" s="177">
        <v>0.0</v>
      </c>
      <c r="N2963" s="178">
        <v>0.0</v>
      </c>
      <c r="O2963" s="163"/>
      <c r="P2963" s="164"/>
      <c r="Q2963" s="163"/>
      <c r="R2963" s="163"/>
      <c r="S2963" s="163"/>
      <c r="T2963" s="163"/>
    </row>
    <row r="2964" ht="18.75" hidden="1" customHeight="1">
      <c r="A2964" s="170">
        <v>45873.0</v>
      </c>
      <c r="B2964" s="171">
        <v>16715.0</v>
      </c>
      <c r="C2964" s="171" t="s">
        <v>22203</v>
      </c>
      <c r="D2964" s="171" t="s">
        <v>20659</v>
      </c>
      <c r="E2964" s="171">
        <v>14.0</v>
      </c>
      <c r="F2964" s="171" t="s">
        <v>21118</v>
      </c>
      <c r="G2964" s="171" t="s">
        <v>5837</v>
      </c>
      <c r="H2964" s="172" t="s">
        <v>20635</v>
      </c>
      <c r="I2964" s="173">
        <v>10700.0</v>
      </c>
      <c r="J2964" s="174">
        <f>10700-10040</f>
        <v>660</v>
      </c>
      <c r="K2964" s="179">
        <v>660.0</v>
      </c>
      <c r="L2964" s="178"/>
      <c r="M2964" s="177"/>
      <c r="N2964" s="178"/>
      <c r="O2964" s="163"/>
      <c r="P2964" s="164"/>
      <c r="Q2964" s="163"/>
      <c r="R2964" s="163"/>
      <c r="S2964" s="163"/>
      <c r="T2964" s="163"/>
    </row>
    <row r="2965" ht="18.75" hidden="1" customHeight="1">
      <c r="A2965" s="180">
        <v>45873.0</v>
      </c>
      <c r="B2965" s="171">
        <v>7949.0</v>
      </c>
      <c r="C2965" s="171" t="s">
        <v>5233</v>
      </c>
      <c r="D2965" s="171"/>
      <c r="E2965" s="171" t="s">
        <v>20634</v>
      </c>
      <c r="F2965" s="171"/>
      <c r="G2965" s="171" t="s">
        <v>22204</v>
      </c>
      <c r="H2965" s="172" t="s">
        <v>22204</v>
      </c>
      <c r="I2965" s="173">
        <v>18600.0</v>
      </c>
      <c r="J2965" s="174">
        <v>1120.0</v>
      </c>
      <c r="K2965" s="179">
        <v>0.0</v>
      </c>
      <c r="L2965" s="178">
        <v>0.0</v>
      </c>
      <c r="M2965" s="177">
        <v>0.0</v>
      </c>
      <c r="N2965" s="178">
        <v>0.0</v>
      </c>
      <c r="O2965" s="163"/>
      <c r="P2965" s="164"/>
      <c r="Q2965" s="163"/>
      <c r="R2965" s="163"/>
      <c r="S2965" s="163"/>
      <c r="T2965" s="163"/>
    </row>
    <row r="2966" ht="18.75" hidden="1" customHeight="1">
      <c r="A2966" s="170">
        <v>45873.0</v>
      </c>
      <c r="B2966" s="171">
        <v>16716.0</v>
      </c>
      <c r="C2966" s="171" t="s">
        <v>21922</v>
      </c>
      <c r="D2966" s="171" t="s">
        <v>20687</v>
      </c>
      <c r="E2966" s="171">
        <v>4.0</v>
      </c>
      <c r="F2966" s="171" t="s">
        <v>20881</v>
      </c>
      <c r="G2966" s="171" t="s">
        <v>4375</v>
      </c>
      <c r="H2966" s="172" t="s">
        <v>20635</v>
      </c>
      <c r="I2966" s="173">
        <v>10300.0</v>
      </c>
      <c r="J2966" s="174">
        <v>520.0</v>
      </c>
      <c r="K2966" s="179">
        <v>520.0</v>
      </c>
      <c r="L2966" s="178"/>
      <c r="M2966" s="177"/>
      <c r="N2966" s="178"/>
      <c r="O2966" s="163"/>
      <c r="P2966" s="164"/>
      <c r="Q2966" s="163"/>
      <c r="R2966" s="163"/>
      <c r="S2966" s="163"/>
      <c r="T2966" s="163"/>
    </row>
    <row r="2967" ht="18.75" hidden="1" customHeight="1">
      <c r="A2967" s="170">
        <v>45873.0</v>
      </c>
      <c r="B2967" s="171">
        <v>16717.0</v>
      </c>
      <c r="C2967" s="171" t="s">
        <v>22205</v>
      </c>
      <c r="D2967" s="171" t="s">
        <v>20659</v>
      </c>
      <c r="E2967" s="171">
        <v>14.0</v>
      </c>
      <c r="F2967" s="171" t="s">
        <v>20700</v>
      </c>
      <c r="G2967" s="171" t="s">
        <v>22206</v>
      </c>
      <c r="H2967" s="172" t="s">
        <v>20635</v>
      </c>
      <c r="I2967" s="173">
        <v>11020.0</v>
      </c>
      <c r="J2967" s="174">
        <f>11020-10040</f>
        <v>980</v>
      </c>
      <c r="K2967" s="179">
        <v>980.0</v>
      </c>
      <c r="L2967" s="178"/>
      <c r="M2967" s="177"/>
      <c r="N2967" s="178"/>
      <c r="O2967" s="163"/>
      <c r="P2967" s="164"/>
      <c r="Q2967" s="163"/>
      <c r="R2967" s="163"/>
      <c r="S2967" s="163"/>
      <c r="T2967" s="163"/>
    </row>
    <row r="2968" ht="18.75" hidden="1" customHeight="1">
      <c r="A2968" s="170">
        <v>45873.0</v>
      </c>
      <c r="B2968" s="171">
        <v>16718.0</v>
      </c>
      <c r="C2968" s="171" t="s">
        <v>22207</v>
      </c>
      <c r="D2968" s="171" t="s">
        <v>20673</v>
      </c>
      <c r="E2968" s="171">
        <v>8.0</v>
      </c>
      <c r="F2968" s="171" t="s">
        <v>21112</v>
      </c>
      <c r="G2968" s="171" t="s">
        <v>6957</v>
      </c>
      <c r="H2968" s="172" t="s">
        <v>20635</v>
      </c>
      <c r="I2968" s="173">
        <v>10320.0</v>
      </c>
      <c r="J2968" s="174">
        <v>480.0</v>
      </c>
      <c r="K2968" s="179">
        <v>480.0</v>
      </c>
      <c r="L2968" s="178"/>
      <c r="M2968" s="177"/>
      <c r="N2968" s="178"/>
      <c r="O2968" s="163"/>
      <c r="P2968" s="164"/>
      <c r="Q2968" s="163"/>
      <c r="R2968" s="163"/>
      <c r="S2968" s="163"/>
      <c r="T2968" s="163"/>
    </row>
    <row r="2969" ht="18.75" hidden="1" customHeight="1">
      <c r="A2969" s="180">
        <v>45873.0</v>
      </c>
      <c r="B2969" s="171">
        <v>7990.0</v>
      </c>
      <c r="C2969" s="171" t="s">
        <v>20731</v>
      </c>
      <c r="D2969" s="171"/>
      <c r="E2969" s="171" t="s">
        <v>20634</v>
      </c>
      <c r="F2969" s="171"/>
      <c r="G2969" s="171" t="s">
        <v>22208</v>
      </c>
      <c r="H2969" s="172" t="s">
        <v>22208</v>
      </c>
      <c r="I2969" s="173">
        <v>2940.0</v>
      </c>
      <c r="J2969" s="174">
        <v>200.0</v>
      </c>
      <c r="K2969" s="179">
        <v>0.0</v>
      </c>
      <c r="L2969" s="178">
        <v>200.0</v>
      </c>
      <c r="M2969" s="177">
        <v>0.0</v>
      </c>
      <c r="N2969" s="178">
        <v>0.0</v>
      </c>
      <c r="O2969" s="163"/>
      <c r="P2969" s="164"/>
      <c r="Q2969" s="163"/>
      <c r="R2969" s="163"/>
      <c r="S2969" s="168" t="s">
        <v>20645</v>
      </c>
      <c r="T2969" s="164">
        <v>0.0</v>
      </c>
    </row>
    <row r="2970" ht="18.75" hidden="1" customHeight="1">
      <c r="A2970" s="182">
        <v>45873.0290349537</v>
      </c>
      <c r="B2970" s="171">
        <v>7922.0</v>
      </c>
      <c r="C2970" s="171" t="s">
        <v>5319</v>
      </c>
      <c r="D2970" s="171"/>
      <c r="E2970" s="171" t="s">
        <v>20634</v>
      </c>
      <c r="F2970" s="171"/>
      <c r="G2970" s="171"/>
      <c r="H2970" s="172"/>
      <c r="I2970" s="173">
        <v>3500.0</v>
      </c>
      <c r="J2970" s="174">
        <v>680.0</v>
      </c>
      <c r="K2970" s="179">
        <v>0.0</v>
      </c>
      <c r="L2970" s="178">
        <v>0.0</v>
      </c>
      <c r="M2970" s="177">
        <v>0.0</v>
      </c>
      <c r="N2970" s="178">
        <v>0.0</v>
      </c>
      <c r="O2970" s="163"/>
      <c r="P2970" s="164"/>
      <c r="Q2970" s="163"/>
      <c r="R2970" s="163"/>
      <c r="S2970" s="163"/>
      <c r="T2970" s="163"/>
    </row>
    <row r="2971" ht="18.75" hidden="1" customHeight="1">
      <c r="A2971" s="170">
        <v>45874.0</v>
      </c>
      <c r="B2971" s="171">
        <v>16719.0</v>
      </c>
      <c r="C2971" s="171" t="s">
        <v>20775</v>
      </c>
      <c r="D2971" s="171" t="s">
        <v>20687</v>
      </c>
      <c r="E2971" s="171">
        <v>8.0</v>
      </c>
      <c r="F2971" s="171" t="s">
        <v>21728</v>
      </c>
      <c r="G2971" s="171" t="s">
        <v>7261</v>
      </c>
      <c r="H2971" s="172" t="s">
        <v>20635</v>
      </c>
      <c r="I2971" s="173">
        <v>10980.0</v>
      </c>
      <c r="J2971" s="174">
        <v>960.0</v>
      </c>
      <c r="K2971" s="179">
        <v>960.0</v>
      </c>
      <c r="L2971" s="178"/>
      <c r="M2971" s="177"/>
      <c r="N2971" s="178"/>
      <c r="O2971" s="163"/>
      <c r="P2971" s="164"/>
      <c r="Q2971" s="163"/>
      <c r="R2971" s="163"/>
      <c r="S2971" s="163"/>
      <c r="T2971" s="163"/>
    </row>
    <row r="2972" ht="18.75" hidden="1" customHeight="1">
      <c r="A2972" s="170">
        <v>45874.0</v>
      </c>
      <c r="B2972" s="171">
        <v>16720.0</v>
      </c>
      <c r="C2972" s="171" t="s">
        <v>22209</v>
      </c>
      <c r="D2972" s="171" t="s">
        <v>20659</v>
      </c>
      <c r="E2972" s="171">
        <v>8.0</v>
      </c>
      <c r="F2972" s="171" t="s">
        <v>20854</v>
      </c>
      <c r="G2972" s="171" t="s">
        <v>22210</v>
      </c>
      <c r="H2972" s="172" t="s">
        <v>20635</v>
      </c>
      <c r="I2972" s="173">
        <v>12040.0</v>
      </c>
      <c r="J2972" s="174">
        <f>12040-10040</f>
        <v>2000</v>
      </c>
      <c r="K2972" s="179">
        <v>2000.0</v>
      </c>
      <c r="L2972" s="178"/>
      <c r="M2972" s="177"/>
      <c r="N2972" s="178"/>
      <c r="O2972" s="163"/>
      <c r="P2972" s="164"/>
      <c r="Q2972" s="163"/>
      <c r="R2972" s="163"/>
      <c r="S2972" s="163"/>
      <c r="T2972" s="163"/>
    </row>
    <row r="2973" ht="18.75" hidden="1" customHeight="1">
      <c r="A2973" s="180">
        <v>45874.0</v>
      </c>
      <c r="B2973" s="171">
        <v>7955.0</v>
      </c>
      <c r="C2973" s="171" t="s">
        <v>22211</v>
      </c>
      <c r="D2973" s="171"/>
      <c r="E2973" s="171" t="s">
        <v>20634</v>
      </c>
      <c r="F2973" s="171"/>
      <c r="G2973" s="171" t="s">
        <v>22212</v>
      </c>
      <c r="H2973" s="172" t="s">
        <v>22212</v>
      </c>
      <c r="I2973" s="173">
        <v>21920.0</v>
      </c>
      <c r="J2973" s="174">
        <v>4720.0</v>
      </c>
      <c r="K2973" s="179">
        <v>0.0</v>
      </c>
      <c r="L2973" s="178">
        <v>0.0</v>
      </c>
      <c r="M2973" s="177">
        <v>0.0</v>
      </c>
      <c r="N2973" s="178">
        <v>0.0</v>
      </c>
      <c r="O2973" s="163"/>
      <c r="P2973" s="164"/>
      <c r="Q2973" s="163"/>
      <c r="R2973" s="163"/>
      <c r="S2973" s="163"/>
      <c r="T2973" s="163"/>
    </row>
    <row r="2974" ht="18.75" hidden="1" customHeight="1">
      <c r="A2974" s="170">
        <v>45874.0</v>
      </c>
      <c r="B2974" s="171">
        <v>16721.0</v>
      </c>
      <c r="C2974" s="171"/>
      <c r="D2974" s="171" t="s">
        <v>20673</v>
      </c>
      <c r="E2974" s="171">
        <v>8.0</v>
      </c>
      <c r="F2974" s="171" t="s">
        <v>21040</v>
      </c>
      <c r="G2974" s="171" t="s">
        <v>22213</v>
      </c>
      <c r="H2974" s="172" t="s">
        <v>20635</v>
      </c>
      <c r="I2974" s="173">
        <v>15700.0</v>
      </c>
      <c r="J2974" s="174">
        <v>5860.0</v>
      </c>
      <c r="K2974" s="179">
        <v>5860.0</v>
      </c>
      <c r="L2974" s="178"/>
      <c r="M2974" s="177"/>
      <c r="N2974" s="178"/>
      <c r="O2974" s="163"/>
      <c r="P2974" s="164"/>
      <c r="Q2974" s="163"/>
      <c r="R2974" s="163"/>
      <c r="S2974" s="163"/>
      <c r="T2974" s="163"/>
    </row>
    <row r="2975" ht="18.75" hidden="1" customHeight="1">
      <c r="A2975" s="170">
        <v>45874.0</v>
      </c>
      <c r="B2975" s="171">
        <v>16722.0</v>
      </c>
      <c r="C2975" s="171" t="s">
        <v>21181</v>
      </c>
      <c r="D2975" s="171" t="s">
        <v>20659</v>
      </c>
      <c r="E2975" s="171">
        <v>8.0</v>
      </c>
      <c r="F2975" s="171" t="s">
        <v>22130</v>
      </c>
      <c r="G2975" s="171" t="s">
        <v>22214</v>
      </c>
      <c r="H2975" s="172" t="s">
        <v>20635</v>
      </c>
      <c r="I2975" s="173">
        <v>10460.0</v>
      </c>
      <c r="J2975" s="174">
        <f>10460-10040</f>
        <v>420</v>
      </c>
      <c r="K2975" s="179">
        <v>420.0</v>
      </c>
      <c r="L2975" s="178"/>
      <c r="M2975" s="177"/>
      <c r="N2975" s="178"/>
      <c r="O2975" s="163"/>
      <c r="P2975" s="164"/>
      <c r="Q2975" s="163"/>
      <c r="R2975" s="163"/>
      <c r="S2975" s="163"/>
      <c r="T2975" s="163"/>
    </row>
    <row r="2976" ht="18.75" hidden="1" customHeight="1">
      <c r="A2976" s="170">
        <v>45874.0</v>
      </c>
      <c r="B2976" s="171">
        <v>16723.0</v>
      </c>
      <c r="C2976" s="171" t="s">
        <v>21101</v>
      </c>
      <c r="D2976" s="171" t="s">
        <v>20687</v>
      </c>
      <c r="E2976" s="171">
        <v>14.0</v>
      </c>
      <c r="F2976" s="171"/>
      <c r="G2976" s="171" t="s">
        <v>5293</v>
      </c>
      <c r="H2976" s="172" t="s">
        <v>20635</v>
      </c>
      <c r="I2976" s="173">
        <v>12400.0</v>
      </c>
      <c r="J2976" s="174">
        <v>2360.0</v>
      </c>
      <c r="K2976" s="179">
        <v>2360.0</v>
      </c>
      <c r="L2976" s="178"/>
      <c r="M2976" s="177"/>
      <c r="N2976" s="178"/>
      <c r="O2976" s="163"/>
      <c r="P2976" s="164"/>
      <c r="Q2976" s="163"/>
      <c r="R2976" s="163"/>
      <c r="S2976" s="163"/>
      <c r="T2976" s="163"/>
    </row>
    <row r="2977" ht="18.75" hidden="1" customHeight="1">
      <c r="A2977" s="170">
        <v>45874.0</v>
      </c>
      <c r="B2977" s="171">
        <v>16724.0</v>
      </c>
      <c r="C2977" s="171" t="s">
        <v>21108</v>
      </c>
      <c r="D2977" s="171" t="s">
        <v>20673</v>
      </c>
      <c r="E2977" s="171">
        <v>8.0</v>
      </c>
      <c r="F2977" s="171" t="s">
        <v>21040</v>
      </c>
      <c r="G2977" s="171" t="s">
        <v>22215</v>
      </c>
      <c r="H2977" s="172" t="s">
        <v>20635</v>
      </c>
      <c r="I2977" s="173">
        <v>12360.0</v>
      </c>
      <c r="J2977" s="174">
        <v>2520.0</v>
      </c>
      <c r="K2977" s="179">
        <v>2520.0</v>
      </c>
      <c r="L2977" s="178"/>
      <c r="M2977" s="177"/>
      <c r="N2977" s="178"/>
      <c r="O2977" s="163"/>
      <c r="P2977" s="164"/>
      <c r="Q2977" s="163"/>
      <c r="R2977" s="163"/>
      <c r="S2977" s="163"/>
      <c r="T2977" s="163"/>
    </row>
    <row r="2978" ht="18.75" hidden="1" customHeight="1">
      <c r="A2978" s="180">
        <v>45874.0</v>
      </c>
      <c r="B2978" s="171">
        <v>7956.0</v>
      </c>
      <c r="C2978" s="171" t="s">
        <v>8901</v>
      </c>
      <c r="D2978" s="171"/>
      <c r="E2978" s="171" t="s">
        <v>20634</v>
      </c>
      <c r="F2978" s="171"/>
      <c r="G2978" s="171" t="s">
        <v>22216</v>
      </c>
      <c r="H2978" s="172" t="s">
        <v>22216</v>
      </c>
      <c r="I2978" s="173">
        <v>20320.0</v>
      </c>
      <c r="J2978" s="174">
        <v>2700.0</v>
      </c>
      <c r="K2978" s="179">
        <v>2700.0</v>
      </c>
      <c r="L2978" s="178">
        <v>0.0</v>
      </c>
      <c r="M2978" s="177">
        <v>0.0</v>
      </c>
      <c r="N2978" s="178">
        <v>0.0</v>
      </c>
      <c r="O2978" s="163"/>
      <c r="P2978" s="164"/>
      <c r="Q2978" s="163"/>
      <c r="R2978" s="163"/>
      <c r="S2978" s="163"/>
      <c r="T2978" s="163"/>
    </row>
    <row r="2979" ht="18.75" hidden="1" customHeight="1">
      <c r="A2979" s="170">
        <v>45874.0</v>
      </c>
      <c r="B2979" s="171">
        <v>16725.0</v>
      </c>
      <c r="C2979" s="171" t="s">
        <v>22217</v>
      </c>
      <c r="D2979" s="171" t="s">
        <v>20687</v>
      </c>
      <c r="E2979" s="171">
        <v>14.0</v>
      </c>
      <c r="F2979" s="171" t="s">
        <v>21143</v>
      </c>
      <c r="G2979" s="171" t="s">
        <v>22218</v>
      </c>
      <c r="H2979" s="172" t="s">
        <v>20635</v>
      </c>
      <c r="I2979" s="173">
        <v>12050.0</v>
      </c>
      <c r="J2979" s="174">
        <v>2010.0</v>
      </c>
      <c r="K2979" s="179">
        <v>2010.0</v>
      </c>
      <c r="L2979" s="178"/>
      <c r="M2979" s="177"/>
      <c r="N2979" s="178"/>
      <c r="O2979" s="163"/>
      <c r="P2979" s="164"/>
      <c r="Q2979" s="163"/>
      <c r="R2979" s="163"/>
      <c r="S2979" s="163"/>
      <c r="T2979" s="163"/>
    </row>
    <row r="2980" ht="18.75" hidden="1" customHeight="1">
      <c r="A2980" s="180">
        <v>45874.0</v>
      </c>
      <c r="B2980" s="171">
        <v>7957.0</v>
      </c>
      <c r="C2980" s="171" t="s">
        <v>6423</v>
      </c>
      <c r="D2980" s="171"/>
      <c r="E2980" s="171" t="s">
        <v>20634</v>
      </c>
      <c r="F2980" s="171"/>
      <c r="G2980" s="171" t="s">
        <v>22088</v>
      </c>
      <c r="H2980" s="172" t="s">
        <v>22088</v>
      </c>
      <c r="I2980" s="173">
        <v>3280.0</v>
      </c>
      <c r="J2980" s="174">
        <v>180.0</v>
      </c>
      <c r="K2980" s="179">
        <v>0.0</v>
      </c>
      <c r="L2980" s="178">
        <v>180.0</v>
      </c>
      <c r="M2980" s="177">
        <v>0.0</v>
      </c>
      <c r="N2980" s="178">
        <v>0.0</v>
      </c>
      <c r="O2980" s="163"/>
      <c r="P2980" s="164"/>
      <c r="Q2980" s="163"/>
      <c r="R2980" s="163"/>
      <c r="S2980" s="163"/>
      <c r="T2980" s="163"/>
    </row>
    <row r="2981" ht="18.75" hidden="1" customHeight="1">
      <c r="A2981" s="180">
        <v>45874.0</v>
      </c>
      <c r="B2981" s="171">
        <v>7958.0</v>
      </c>
      <c r="C2981" s="171" t="s">
        <v>9511</v>
      </c>
      <c r="D2981" s="171"/>
      <c r="E2981" s="171" t="s">
        <v>20634</v>
      </c>
      <c r="F2981" s="171"/>
      <c r="G2981" s="171" t="s">
        <v>22219</v>
      </c>
      <c r="H2981" s="172" t="s">
        <v>22219</v>
      </c>
      <c r="I2981" s="173">
        <v>3180.0</v>
      </c>
      <c r="J2981" s="174">
        <v>560.0</v>
      </c>
      <c r="K2981" s="179">
        <v>0.0</v>
      </c>
      <c r="L2981" s="178">
        <v>560.0</v>
      </c>
      <c r="M2981" s="177">
        <v>0.0</v>
      </c>
      <c r="N2981" s="178">
        <v>0.0</v>
      </c>
      <c r="O2981" s="163"/>
      <c r="P2981" s="164"/>
      <c r="Q2981" s="163"/>
      <c r="R2981" s="163"/>
      <c r="S2981" s="163"/>
      <c r="T2981" s="163"/>
    </row>
    <row r="2982" ht="18.75" hidden="1" customHeight="1">
      <c r="A2982" s="180">
        <v>45874.0</v>
      </c>
      <c r="B2982" s="171">
        <v>7959.0</v>
      </c>
      <c r="C2982" s="171" t="s">
        <v>6423</v>
      </c>
      <c r="D2982" s="171"/>
      <c r="E2982" s="171" t="s">
        <v>20634</v>
      </c>
      <c r="F2982" s="171"/>
      <c r="G2982" s="171" t="s">
        <v>22220</v>
      </c>
      <c r="H2982" s="172" t="s">
        <v>22220</v>
      </c>
      <c r="I2982" s="173">
        <v>3900.0</v>
      </c>
      <c r="J2982" s="174">
        <v>260.0</v>
      </c>
      <c r="K2982" s="179">
        <v>0.0</v>
      </c>
      <c r="L2982" s="178">
        <v>0.0</v>
      </c>
      <c r="M2982" s="177">
        <v>0.0</v>
      </c>
      <c r="N2982" s="178">
        <v>0.0</v>
      </c>
      <c r="O2982" s="163"/>
      <c r="P2982" s="164"/>
      <c r="Q2982" s="163"/>
      <c r="R2982" s="163"/>
      <c r="S2982" s="163"/>
      <c r="T2982" s="163"/>
    </row>
    <row r="2983" ht="18.75" hidden="1" customHeight="1">
      <c r="A2983" s="180">
        <v>45874.0</v>
      </c>
      <c r="B2983" s="171">
        <v>7961.0</v>
      </c>
      <c r="C2983" s="171" t="s">
        <v>22221</v>
      </c>
      <c r="D2983" s="171"/>
      <c r="E2983" s="171" t="s">
        <v>20634</v>
      </c>
      <c r="F2983" s="171"/>
      <c r="G2983" s="171"/>
      <c r="H2983" s="172"/>
      <c r="I2983" s="173">
        <v>3160.0</v>
      </c>
      <c r="J2983" s="174">
        <v>340.0</v>
      </c>
      <c r="K2983" s="179">
        <v>340.0</v>
      </c>
      <c r="L2983" s="178">
        <v>0.0</v>
      </c>
      <c r="M2983" s="177">
        <v>0.0</v>
      </c>
      <c r="N2983" s="178">
        <v>0.0</v>
      </c>
      <c r="O2983" s="163"/>
      <c r="P2983" s="164"/>
      <c r="Q2983" s="163"/>
      <c r="R2983" s="163"/>
      <c r="S2983" s="163"/>
      <c r="T2983" s="163"/>
    </row>
    <row r="2984" ht="18.75" hidden="1" customHeight="1">
      <c r="A2984" s="170">
        <v>45874.0</v>
      </c>
      <c r="B2984" s="171">
        <v>16726.0</v>
      </c>
      <c r="C2984" s="171" t="s">
        <v>21583</v>
      </c>
      <c r="D2984" s="171" t="s">
        <v>20673</v>
      </c>
      <c r="E2984" s="171">
        <v>8.0</v>
      </c>
      <c r="F2984" s="171" t="s">
        <v>21849</v>
      </c>
      <c r="G2984" s="171" t="s">
        <v>22222</v>
      </c>
      <c r="H2984" s="172" t="s">
        <v>20635</v>
      </c>
      <c r="I2984" s="173">
        <v>10640.0</v>
      </c>
      <c r="J2984" s="174">
        <v>800.0</v>
      </c>
      <c r="K2984" s="179">
        <v>800.0</v>
      </c>
      <c r="L2984" s="178"/>
      <c r="M2984" s="177"/>
      <c r="N2984" s="178"/>
      <c r="O2984" s="163"/>
      <c r="P2984" s="164"/>
      <c r="Q2984" s="163"/>
      <c r="R2984" s="163"/>
      <c r="S2984" s="163"/>
      <c r="T2984" s="163"/>
    </row>
    <row r="2985" ht="18.75" hidden="1" customHeight="1">
      <c r="A2985" s="180">
        <v>45874.0</v>
      </c>
      <c r="B2985" s="171">
        <v>7962.0</v>
      </c>
      <c r="C2985" s="171" t="s">
        <v>6423</v>
      </c>
      <c r="D2985" s="171"/>
      <c r="E2985" s="171" t="s">
        <v>20634</v>
      </c>
      <c r="F2985" s="171"/>
      <c r="G2985" s="171" t="s">
        <v>22073</v>
      </c>
      <c r="H2985" s="172" t="s">
        <v>22073</v>
      </c>
      <c r="I2985" s="173">
        <v>3640.0</v>
      </c>
      <c r="J2985" s="174">
        <v>820.0</v>
      </c>
      <c r="K2985" s="179">
        <v>0.0</v>
      </c>
      <c r="L2985" s="178">
        <v>820.0</v>
      </c>
      <c r="M2985" s="177">
        <v>0.0</v>
      </c>
      <c r="N2985" s="178">
        <v>0.0</v>
      </c>
      <c r="O2985" s="163"/>
      <c r="P2985" s="164"/>
      <c r="Q2985" s="163"/>
      <c r="R2985" s="163"/>
      <c r="S2985" s="163"/>
      <c r="T2985" s="163"/>
    </row>
    <row r="2986" ht="18.75" hidden="1" customHeight="1">
      <c r="A2986" s="180">
        <v>45874.0</v>
      </c>
      <c r="B2986" s="171">
        <v>7963.0</v>
      </c>
      <c r="C2986" s="171" t="s">
        <v>4586</v>
      </c>
      <c r="D2986" s="171"/>
      <c r="E2986" s="171" t="s">
        <v>20634</v>
      </c>
      <c r="F2986" s="171"/>
      <c r="G2986" s="171" t="s">
        <v>20861</v>
      </c>
      <c r="H2986" s="172" t="s">
        <v>20861</v>
      </c>
      <c r="I2986" s="173">
        <v>4280.0</v>
      </c>
      <c r="J2986" s="174">
        <v>580.0</v>
      </c>
      <c r="K2986" s="179">
        <v>0.0</v>
      </c>
      <c r="L2986" s="178">
        <v>580.0</v>
      </c>
      <c r="M2986" s="177">
        <v>0.0</v>
      </c>
      <c r="N2986" s="178">
        <v>0.0</v>
      </c>
      <c r="O2986" s="163"/>
      <c r="P2986" s="164"/>
      <c r="Q2986" s="163"/>
      <c r="R2986" s="163"/>
      <c r="S2986" s="163"/>
      <c r="T2986" s="163"/>
    </row>
    <row r="2987" ht="18.75" hidden="1" customHeight="1">
      <c r="A2987" s="180">
        <v>45874.0</v>
      </c>
      <c r="B2987" s="171">
        <v>7964.0</v>
      </c>
      <c r="C2987" s="171" t="s">
        <v>8901</v>
      </c>
      <c r="D2987" s="171"/>
      <c r="E2987" s="171" t="s">
        <v>20634</v>
      </c>
      <c r="F2987" s="171"/>
      <c r="G2987" s="171" t="s">
        <v>22223</v>
      </c>
      <c r="H2987" s="172" t="s">
        <v>22223</v>
      </c>
      <c r="I2987" s="173">
        <v>20900.0</v>
      </c>
      <c r="J2987" s="174">
        <v>3700.0</v>
      </c>
      <c r="K2987" s="179">
        <v>0.0</v>
      </c>
      <c r="L2987" s="178">
        <v>3700.0</v>
      </c>
      <c r="M2987" s="177">
        <v>0.0</v>
      </c>
      <c r="N2987" s="178">
        <v>0.0</v>
      </c>
      <c r="O2987" s="163"/>
      <c r="P2987" s="164"/>
      <c r="Q2987" s="163"/>
      <c r="R2987" s="163"/>
      <c r="S2987" s="163"/>
      <c r="T2987" s="163"/>
    </row>
    <row r="2988" ht="18.75" hidden="1" customHeight="1">
      <c r="A2988" s="170">
        <v>45874.0</v>
      </c>
      <c r="B2988" s="171">
        <v>16727.0</v>
      </c>
      <c r="C2988" s="171" t="s">
        <v>265</v>
      </c>
      <c r="D2988" s="171" t="s">
        <v>20687</v>
      </c>
      <c r="E2988" s="171">
        <v>16.0</v>
      </c>
      <c r="F2988" s="171" t="s">
        <v>21046</v>
      </c>
      <c r="G2988" s="171" t="s">
        <v>4088</v>
      </c>
      <c r="H2988" s="172" t="s">
        <v>20635</v>
      </c>
      <c r="I2988" s="173">
        <v>17600.0</v>
      </c>
      <c r="J2988" s="174">
        <v>7560.0</v>
      </c>
      <c r="K2988" s="179">
        <v>7560.0</v>
      </c>
      <c r="L2988" s="178"/>
      <c r="M2988" s="177"/>
      <c r="N2988" s="178"/>
      <c r="O2988" s="163"/>
      <c r="P2988" s="164"/>
      <c r="Q2988" s="163"/>
      <c r="R2988" s="163"/>
      <c r="S2988" s="163"/>
      <c r="T2988" s="163"/>
    </row>
    <row r="2989" ht="18.75" hidden="1" customHeight="1">
      <c r="A2989" s="170">
        <v>45874.0</v>
      </c>
      <c r="B2989" s="171">
        <v>16728.0</v>
      </c>
      <c r="C2989" s="171" t="s">
        <v>1245</v>
      </c>
      <c r="D2989" s="171" t="s">
        <v>20687</v>
      </c>
      <c r="E2989" s="171">
        <v>8.0</v>
      </c>
      <c r="F2989" s="171" t="s">
        <v>21357</v>
      </c>
      <c r="G2989" s="171" t="s">
        <v>22224</v>
      </c>
      <c r="H2989" s="172" t="s">
        <v>20638</v>
      </c>
      <c r="I2989" s="173">
        <v>17460.0</v>
      </c>
      <c r="J2989" s="174">
        <v>7440.0</v>
      </c>
      <c r="K2989" s="179"/>
      <c r="L2989" s="178"/>
      <c r="M2989" s="177"/>
      <c r="N2989" s="178">
        <v>7440.0</v>
      </c>
      <c r="O2989" s="163"/>
      <c r="P2989" s="164"/>
      <c r="Q2989" s="163"/>
      <c r="R2989" s="163"/>
      <c r="S2989" s="163"/>
      <c r="T2989" s="163"/>
    </row>
    <row r="2990" ht="18.75" hidden="1" customHeight="1">
      <c r="A2990" s="180">
        <v>45874.0</v>
      </c>
      <c r="B2990" s="171">
        <v>7966.0</v>
      </c>
      <c r="C2990" s="171" t="s">
        <v>4586</v>
      </c>
      <c r="D2990" s="171"/>
      <c r="E2990" s="171" t="s">
        <v>20634</v>
      </c>
      <c r="F2990" s="171"/>
      <c r="G2990" s="171" t="s">
        <v>20861</v>
      </c>
      <c r="H2990" s="172" t="s">
        <v>20861</v>
      </c>
      <c r="I2990" s="173">
        <v>3800.0</v>
      </c>
      <c r="J2990" s="174">
        <v>200.0</v>
      </c>
      <c r="K2990" s="179">
        <v>0.0</v>
      </c>
      <c r="L2990" s="178">
        <v>200.0</v>
      </c>
      <c r="M2990" s="177">
        <v>0.0</v>
      </c>
      <c r="N2990" s="178">
        <v>0.0</v>
      </c>
      <c r="O2990" s="163"/>
      <c r="P2990" s="164"/>
      <c r="Q2990" s="163"/>
      <c r="R2990" s="163"/>
      <c r="S2990" s="163"/>
      <c r="T2990" s="163"/>
    </row>
    <row r="2991" ht="18.75" hidden="1" customHeight="1">
      <c r="A2991" s="170">
        <v>45874.0</v>
      </c>
      <c r="B2991" s="171">
        <v>16729.0</v>
      </c>
      <c r="C2991" s="171" t="s">
        <v>750</v>
      </c>
      <c r="D2991" s="171" t="s">
        <v>20673</v>
      </c>
      <c r="E2991" s="171">
        <v>8.0</v>
      </c>
      <c r="F2991" s="171" t="s">
        <v>21876</v>
      </c>
      <c r="G2991" s="171" t="s">
        <v>22225</v>
      </c>
      <c r="H2991" s="172" t="s">
        <v>20635</v>
      </c>
      <c r="I2991" s="173">
        <v>11520.0</v>
      </c>
      <c r="J2991" s="174">
        <v>1680.0</v>
      </c>
      <c r="K2991" s="179">
        <v>1680.0</v>
      </c>
      <c r="L2991" s="178"/>
      <c r="M2991" s="177"/>
      <c r="N2991" s="178"/>
      <c r="O2991" s="163"/>
      <c r="P2991" s="164"/>
      <c r="Q2991" s="163"/>
      <c r="R2991" s="163"/>
      <c r="S2991" s="163"/>
      <c r="T2991" s="163"/>
    </row>
    <row r="2992" ht="18.75" hidden="1" customHeight="1">
      <c r="A2992" s="180">
        <v>45874.0</v>
      </c>
      <c r="B2992" s="171">
        <v>7967.0</v>
      </c>
      <c r="C2992" s="171" t="s">
        <v>6423</v>
      </c>
      <c r="D2992" s="171"/>
      <c r="E2992" s="171" t="s">
        <v>20634</v>
      </c>
      <c r="F2992" s="171"/>
      <c r="G2992" s="171" t="s">
        <v>22088</v>
      </c>
      <c r="H2992" s="172" t="s">
        <v>22088</v>
      </c>
      <c r="I2992" s="173">
        <v>3460.0</v>
      </c>
      <c r="J2992" s="174">
        <v>-320.0</v>
      </c>
      <c r="K2992" s="179">
        <v>0.0</v>
      </c>
      <c r="L2992" s="178">
        <v>0.0</v>
      </c>
      <c r="M2992" s="177">
        <v>0.0</v>
      </c>
      <c r="N2992" s="178">
        <v>0.0</v>
      </c>
      <c r="O2992" s="163"/>
      <c r="P2992" s="164"/>
      <c r="Q2992" s="163"/>
      <c r="R2992" s="163"/>
      <c r="S2992" s="163"/>
      <c r="T2992" s="163"/>
    </row>
    <row r="2993" ht="18.75" hidden="1" customHeight="1">
      <c r="A2993" s="170">
        <v>45874.0</v>
      </c>
      <c r="B2993" s="171">
        <v>16730.0</v>
      </c>
      <c r="C2993" s="171" t="s">
        <v>82</v>
      </c>
      <c r="D2993" s="171" t="s">
        <v>20687</v>
      </c>
      <c r="E2993" s="171">
        <v>16.0</v>
      </c>
      <c r="F2993" s="171" t="s">
        <v>21244</v>
      </c>
      <c r="G2993" s="171" t="s">
        <v>22226</v>
      </c>
      <c r="H2993" s="172" t="s">
        <v>20635</v>
      </c>
      <c r="I2993" s="173">
        <v>11280.0</v>
      </c>
      <c r="J2993" s="174">
        <v>1240.0</v>
      </c>
      <c r="K2993" s="179">
        <v>1240.0</v>
      </c>
      <c r="L2993" s="178"/>
      <c r="M2993" s="177"/>
      <c r="N2993" s="178"/>
      <c r="O2993" s="163"/>
      <c r="P2993" s="164"/>
      <c r="Q2993" s="163"/>
      <c r="R2993" s="163"/>
      <c r="S2993" s="163"/>
      <c r="T2993" s="163"/>
    </row>
    <row r="2994" ht="18.75" hidden="1" customHeight="1">
      <c r="A2994" s="170">
        <v>45874.0</v>
      </c>
      <c r="B2994" s="171">
        <v>16731.0</v>
      </c>
      <c r="C2994" s="171"/>
      <c r="D2994" s="171" t="s">
        <v>20673</v>
      </c>
      <c r="E2994" s="171">
        <v>8.0</v>
      </c>
      <c r="F2994" s="171">
        <v>8.0</v>
      </c>
      <c r="G2994" s="171" t="s">
        <v>22227</v>
      </c>
      <c r="H2994" s="172" t="s">
        <v>20669</v>
      </c>
      <c r="I2994" s="173">
        <v>17780.0</v>
      </c>
      <c r="J2994" s="174">
        <v>7940.0</v>
      </c>
      <c r="K2994" s="179"/>
      <c r="L2994" s="178">
        <v>7940.0</v>
      </c>
      <c r="M2994" s="177"/>
      <c r="N2994" s="178"/>
      <c r="O2994" s="163"/>
      <c r="P2994" s="164"/>
      <c r="Q2994" s="163"/>
      <c r="R2994" s="163"/>
      <c r="S2994" s="163"/>
      <c r="T2994" s="163"/>
    </row>
    <row r="2995" ht="18.75" hidden="1" customHeight="1">
      <c r="A2995" s="170">
        <v>45874.0</v>
      </c>
      <c r="B2995" s="171">
        <v>16732.0</v>
      </c>
      <c r="C2995" s="171"/>
      <c r="D2995" s="171" t="s">
        <v>20687</v>
      </c>
      <c r="E2995" s="171">
        <v>8.0</v>
      </c>
      <c r="F2995" s="171" t="s">
        <v>21581</v>
      </c>
      <c r="G2995" s="171" t="s">
        <v>22228</v>
      </c>
      <c r="H2995" s="172" t="s">
        <v>20638</v>
      </c>
      <c r="I2995" s="173">
        <v>12940.0</v>
      </c>
      <c r="J2995" s="174">
        <v>2920.0</v>
      </c>
      <c r="K2995" s="179"/>
      <c r="L2995" s="178"/>
      <c r="M2995" s="177"/>
      <c r="N2995" s="178">
        <v>2920.0</v>
      </c>
      <c r="O2995" s="163"/>
      <c r="P2995" s="164"/>
      <c r="Q2995" s="163"/>
      <c r="R2995" s="163"/>
      <c r="S2995" s="163"/>
      <c r="T2995" s="163"/>
    </row>
    <row r="2996" ht="18.75" hidden="1" customHeight="1">
      <c r="A2996" s="170">
        <v>45874.0</v>
      </c>
      <c r="B2996" s="171">
        <v>16733.0</v>
      </c>
      <c r="C2996" s="171"/>
      <c r="D2996" s="171" t="s">
        <v>20687</v>
      </c>
      <c r="E2996" s="171">
        <v>8.0</v>
      </c>
      <c r="F2996" s="171" t="s">
        <v>21455</v>
      </c>
      <c r="G2996" s="171" t="s">
        <v>22229</v>
      </c>
      <c r="H2996" s="172" t="s">
        <v>20635</v>
      </c>
      <c r="I2996" s="173">
        <v>11520.0</v>
      </c>
      <c r="J2996" s="174">
        <v>1500.0</v>
      </c>
      <c r="K2996" s="179">
        <v>1500.0</v>
      </c>
      <c r="L2996" s="178"/>
      <c r="M2996" s="177"/>
      <c r="N2996" s="178"/>
      <c r="O2996" s="163"/>
      <c r="P2996" s="164"/>
      <c r="Q2996" s="163"/>
      <c r="R2996" s="163"/>
      <c r="S2996" s="163"/>
      <c r="T2996" s="163"/>
    </row>
    <row r="2997" ht="18.75" hidden="1" customHeight="1">
      <c r="A2997" s="170">
        <v>45874.0</v>
      </c>
      <c r="B2997" s="171">
        <v>16734.0</v>
      </c>
      <c r="C2997" s="171"/>
      <c r="D2997" s="171" t="s">
        <v>20673</v>
      </c>
      <c r="E2997" s="171">
        <v>8.0</v>
      </c>
      <c r="F2997" s="171">
        <v>8.0</v>
      </c>
      <c r="G2997" s="171" t="s">
        <v>22230</v>
      </c>
      <c r="H2997" s="172" t="s">
        <v>20635</v>
      </c>
      <c r="I2997" s="173">
        <v>13320.0</v>
      </c>
      <c r="J2997" s="174">
        <v>3480.0</v>
      </c>
      <c r="K2997" s="179">
        <v>3480.0</v>
      </c>
      <c r="L2997" s="178"/>
      <c r="M2997" s="177"/>
      <c r="N2997" s="178"/>
      <c r="O2997" s="163"/>
      <c r="P2997" s="164"/>
      <c r="Q2997" s="163"/>
      <c r="R2997" s="163"/>
      <c r="S2997" s="163"/>
      <c r="T2997" s="163"/>
    </row>
    <row r="2998" ht="18.75" hidden="1" customHeight="1">
      <c r="A2998" s="170">
        <v>45874.0</v>
      </c>
      <c r="B2998" s="171">
        <v>16735.0</v>
      </c>
      <c r="C2998" s="171"/>
      <c r="D2998" s="171" t="s">
        <v>20687</v>
      </c>
      <c r="E2998" s="171">
        <v>14.0</v>
      </c>
      <c r="F2998" s="171" t="s">
        <v>22231</v>
      </c>
      <c r="G2998" s="171" t="s">
        <v>5314</v>
      </c>
      <c r="H2998" s="172" t="s">
        <v>20635</v>
      </c>
      <c r="I2998" s="173">
        <v>12020.0</v>
      </c>
      <c r="J2998" s="174">
        <v>1980.0</v>
      </c>
      <c r="K2998" s="179">
        <v>1980.0</v>
      </c>
      <c r="L2998" s="178"/>
      <c r="M2998" s="177"/>
      <c r="N2998" s="178"/>
      <c r="O2998" s="163"/>
      <c r="P2998" s="164"/>
      <c r="Q2998" s="163"/>
      <c r="R2998" s="163"/>
      <c r="S2998" s="163"/>
      <c r="T2998" s="163"/>
    </row>
    <row r="2999" ht="18.75" hidden="1" customHeight="1">
      <c r="A2999" s="170">
        <v>45874.0</v>
      </c>
      <c r="B2999" s="171">
        <v>16736.0</v>
      </c>
      <c r="C2999" s="171" t="s">
        <v>22232</v>
      </c>
      <c r="D2999" s="171" t="s">
        <v>20659</v>
      </c>
      <c r="E2999" s="171">
        <v>14.0</v>
      </c>
      <c r="F2999" s="171"/>
      <c r="G2999" s="171" t="s">
        <v>22233</v>
      </c>
      <c r="H2999" s="172" t="s">
        <v>20635</v>
      </c>
      <c r="I2999" s="173">
        <v>12660.0</v>
      </c>
      <c r="J2999" s="174">
        <f>12660-10040</f>
        <v>2620</v>
      </c>
      <c r="K2999" s="179">
        <v>2620.0</v>
      </c>
      <c r="L2999" s="178"/>
      <c r="M2999" s="177"/>
      <c r="N2999" s="178"/>
      <c r="O2999" s="163"/>
      <c r="P2999" s="164"/>
      <c r="Q2999" s="163"/>
      <c r="R2999" s="163"/>
      <c r="S2999" s="163"/>
      <c r="T2999" s="163"/>
    </row>
    <row r="3000" ht="18.75" hidden="1" customHeight="1">
      <c r="A3000" s="170">
        <v>45874.0</v>
      </c>
      <c r="B3000" s="171">
        <v>16737.0</v>
      </c>
      <c r="C3000" s="171" t="s">
        <v>22234</v>
      </c>
      <c r="D3000" s="171" t="s">
        <v>20673</v>
      </c>
      <c r="E3000" s="171">
        <v>8.0</v>
      </c>
      <c r="F3000" s="171" t="s">
        <v>21663</v>
      </c>
      <c r="G3000" s="171" t="s">
        <v>22235</v>
      </c>
      <c r="H3000" s="172" t="s">
        <v>20635</v>
      </c>
      <c r="I3000" s="173">
        <v>10940.0</v>
      </c>
      <c r="J3000" s="174">
        <v>1100.0</v>
      </c>
      <c r="K3000" s="179">
        <v>1100.0</v>
      </c>
      <c r="L3000" s="178"/>
      <c r="M3000" s="177"/>
      <c r="N3000" s="178"/>
      <c r="O3000" s="163"/>
      <c r="P3000" s="164"/>
      <c r="Q3000" s="163"/>
      <c r="R3000" s="163"/>
      <c r="S3000" s="163"/>
      <c r="T3000" s="163"/>
    </row>
    <row r="3001" ht="18.75" hidden="1" customHeight="1">
      <c r="A3001" s="180">
        <v>45874.0</v>
      </c>
      <c r="B3001" s="171">
        <v>7974.0</v>
      </c>
      <c r="C3001" s="171" t="s">
        <v>6423</v>
      </c>
      <c r="D3001" s="171"/>
      <c r="E3001" s="171" t="s">
        <v>20634</v>
      </c>
      <c r="F3001" s="171"/>
      <c r="G3001" s="171" t="s">
        <v>22088</v>
      </c>
      <c r="H3001" s="172" t="s">
        <v>22088</v>
      </c>
      <c r="I3001" s="173">
        <v>3660.0</v>
      </c>
      <c r="J3001" s="174">
        <v>220.0</v>
      </c>
      <c r="K3001" s="179">
        <v>0.0</v>
      </c>
      <c r="L3001" s="178">
        <v>0.0</v>
      </c>
      <c r="M3001" s="177">
        <v>0.0</v>
      </c>
      <c r="N3001" s="178">
        <v>0.0</v>
      </c>
      <c r="O3001" s="163"/>
      <c r="P3001" s="164"/>
      <c r="Q3001" s="163"/>
      <c r="R3001" s="163"/>
      <c r="S3001" s="163"/>
      <c r="T3001" s="163"/>
    </row>
    <row r="3002" ht="18.75" hidden="1" customHeight="1">
      <c r="A3002" s="170">
        <v>45874.0</v>
      </c>
      <c r="B3002" s="171">
        <v>16738.0</v>
      </c>
      <c r="C3002" s="171" t="s">
        <v>22236</v>
      </c>
      <c r="D3002" s="171" t="s">
        <v>20673</v>
      </c>
      <c r="E3002" s="171">
        <v>8.0</v>
      </c>
      <c r="F3002" s="171">
        <v>8.0</v>
      </c>
      <c r="G3002" s="171" t="s">
        <v>2076</v>
      </c>
      <c r="H3002" s="172" t="s">
        <v>20635</v>
      </c>
      <c r="I3002" s="173">
        <v>11180.0</v>
      </c>
      <c r="J3002" s="174">
        <v>1340.0</v>
      </c>
      <c r="K3002" s="179">
        <v>1340.0</v>
      </c>
      <c r="L3002" s="178"/>
      <c r="M3002" s="177"/>
      <c r="N3002" s="178"/>
      <c r="O3002" s="163"/>
      <c r="P3002" s="164"/>
      <c r="Q3002" s="163"/>
      <c r="R3002" s="163"/>
      <c r="S3002" s="163"/>
      <c r="T3002" s="163"/>
    </row>
    <row r="3003" ht="18.75" hidden="1" customHeight="1">
      <c r="A3003" s="180">
        <v>45874.0</v>
      </c>
      <c r="B3003" s="171">
        <v>7999.0</v>
      </c>
      <c r="C3003" s="171" t="s">
        <v>21821</v>
      </c>
      <c r="D3003" s="171"/>
      <c r="E3003" s="171" t="s">
        <v>20634</v>
      </c>
      <c r="F3003" s="171"/>
      <c r="G3003" s="171" t="s">
        <v>20681</v>
      </c>
      <c r="H3003" s="172" t="s">
        <v>20681</v>
      </c>
      <c r="I3003" s="173">
        <v>3800.0</v>
      </c>
      <c r="J3003" s="174">
        <v>940.0</v>
      </c>
      <c r="K3003" s="179">
        <v>0.0</v>
      </c>
      <c r="L3003" s="178">
        <v>0.0</v>
      </c>
      <c r="M3003" s="177">
        <v>940.0</v>
      </c>
      <c r="N3003" s="178">
        <v>0.0</v>
      </c>
      <c r="O3003" s="163"/>
      <c r="P3003" s="164"/>
      <c r="Q3003" s="163"/>
      <c r="R3003" s="163"/>
      <c r="S3003" s="168" t="s">
        <v>20645</v>
      </c>
      <c r="T3003" s="164">
        <v>0.0</v>
      </c>
    </row>
    <row r="3004" ht="18.75" hidden="1" customHeight="1">
      <c r="A3004" s="180">
        <v>45874.0</v>
      </c>
      <c r="B3004" s="171">
        <v>8000.0</v>
      </c>
      <c r="C3004" s="171" t="s">
        <v>21168</v>
      </c>
      <c r="D3004" s="171"/>
      <c r="E3004" s="171" t="s">
        <v>20634</v>
      </c>
      <c r="F3004" s="171"/>
      <c r="G3004" s="171" t="s">
        <v>22237</v>
      </c>
      <c r="H3004" s="172" t="s">
        <v>22237</v>
      </c>
      <c r="I3004" s="173">
        <v>4140.0</v>
      </c>
      <c r="J3004" s="174">
        <v>1260.0</v>
      </c>
      <c r="K3004" s="179">
        <v>0.0</v>
      </c>
      <c r="L3004" s="178">
        <v>1260.0</v>
      </c>
      <c r="M3004" s="177">
        <v>0.0</v>
      </c>
      <c r="N3004" s="178">
        <v>0.0</v>
      </c>
      <c r="O3004" s="163"/>
      <c r="P3004" s="164"/>
      <c r="Q3004" s="163"/>
      <c r="R3004" s="163"/>
      <c r="S3004" s="168" t="s">
        <v>20645</v>
      </c>
      <c r="T3004" s="164">
        <v>0.0</v>
      </c>
    </row>
    <row r="3005" ht="18.75" hidden="1" customHeight="1">
      <c r="A3005" s="180">
        <v>45874.0</v>
      </c>
      <c r="B3005" s="171">
        <v>8007.0</v>
      </c>
      <c r="C3005" s="171" t="s">
        <v>10532</v>
      </c>
      <c r="D3005" s="171"/>
      <c r="E3005" s="171" t="s">
        <v>20634</v>
      </c>
      <c r="F3005" s="171"/>
      <c r="G3005" s="171"/>
      <c r="H3005" s="172"/>
      <c r="I3005" s="173">
        <v>2400.0</v>
      </c>
      <c r="J3005" s="174">
        <v>160.0</v>
      </c>
      <c r="K3005" s="179">
        <v>0.0</v>
      </c>
      <c r="L3005" s="178">
        <v>160.0</v>
      </c>
      <c r="M3005" s="177">
        <v>0.0</v>
      </c>
      <c r="N3005" s="178">
        <v>0.0</v>
      </c>
      <c r="O3005" s="163"/>
      <c r="P3005" s="164"/>
      <c r="Q3005" s="163"/>
      <c r="R3005" s="163"/>
      <c r="S3005" s="168" t="s">
        <v>20645</v>
      </c>
      <c r="T3005" s="164">
        <v>0.0</v>
      </c>
    </row>
    <row r="3006" ht="18.75" hidden="1" customHeight="1">
      <c r="A3006" s="182">
        <v>45874.029011817125</v>
      </c>
      <c r="B3006" s="171">
        <v>7954.0</v>
      </c>
      <c r="C3006" s="171" t="s">
        <v>21108</v>
      </c>
      <c r="D3006" s="171"/>
      <c r="E3006" s="171" t="s">
        <v>20634</v>
      </c>
      <c r="F3006" s="171"/>
      <c r="G3006" s="171" t="s">
        <v>22238</v>
      </c>
      <c r="H3006" s="172" t="s">
        <v>22238</v>
      </c>
      <c r="I3006" s="173">
        <v>2800.0</v>
      </c>
      <c r="J3006" s="174">
        <v>480.0</v>
      </c>
      <c r="K3006" s="179">
        <v>480.0</v>
      </c>
      <c r="L3006" s="178">
        <v>0.0</v>
      </c>
      <c r="M3006" s="177">
        <v>0.0</v>
      </c>
      <c r="N3006" s="178">
        <v>0.0</v>
      </c>
      <c r="O3006" s="163"/>
      <c r="P3006" s="164"/>
      <c r="Q3006" s="163"/>
      <c r="R3006" s="163"/>
      <c r="S3006" s="163"/>
      <c r="T3006" s="163"/>
    </row>
    <row r="3007" ht="18.75" hidden="1" customHeight="1">
      <c r="A3007" s="170">
        <v>45875.0</v>
      </c>
      <c r="B3007" s="171">
        <v>16739.0</v>
      </c>
      <c r="C3007" s="171" t="s">
        <v>739</v>
      </c>
      <c r="D3007" s="171" t="s">
        <v>20673</v>
      </c>
      <c r="E3007" s="171" t="s">
        <v>132</v>
      </c>
      <c r="F3007" s="171"/>
      <c r="G3007" s="171" t="s">
        <v>22239</v>
      </c>
      <c r="H3007" s="172" t="s">
        <v>20635</v>
      </c>
      <c r="I3007" s="173">
        <v>10600.0</v>
      </c>
      <c r="J3007" s="174">
        <v>440.0</v>
      </c>
      <c r="K3007" s="179">
        <v>440.0</v>
      </c>
      <c r="L3007" s="178"/>
      <c r="M3007" s="177"/>
      <c r="N3007" s="178"/>
      <c r="O3007" s="163"/>
      <c r="P3007" s="164"/>
      <c r="Q3007" s="163"/>
      <c r="R3007" s="163"/>
      <c r="S3007" s="163"/>
      <c r="T3007" s="163"/>
    </row>
    <row r="3008" ht="18.75" hidden="1" customHeight="1">
      <c r="A3008" s="170">
        <v>45875.0</v>
      </c>
      <c r="B3008" s="171">
        <v>16740.0</v>
      </c>
      <c r="C3008" s="171"/>
      <c r="D3008" s="171" t="s">
        <v>20687</v>
      </c>
      <c r="E3008" s="171">
        <v>8.0</v>
      </c>
      <c r="F3008" s="171">
        <v>10840.0</v>
      </c>
      <c r="G3008" s="171" t="s">
        <v>22240</v>
      </c>
      <c r="H3008" s="172" t="s">
        <v>20635</v>
      </c>
      <c r="I3008" s="173">
        <v>12420.0</v>
      </c>
      <c r="J3008" s="174">
        <v>2400.0</v>
      </c>
      <c r="K3008" s="179">
        <v>2400.0</v>
      </c>
      <c r="L3008" s="178"/>
      <c r="M3008" s="177"/>
      <c r="N3008" s="178"/>
      <c r="O3008" s="163"/>
      <c r="P3008" s="164"/>
      <c r="Q3008" s="163"/>
      <c r="R3008" s="163"/>
      <c r="S3008" s="163"/>
      <c r="T3008" s="163"/>
    </row>
    <row r="3009" ht="18.75" hidden="1" customHeight="1">
      <c r="A3009" s="170">
        <v>45875.0</v>
      </c>
      <c r="B3009" s="171">
        <v>16741.0</v>
      </c>
      <c r="C3009" s="171"/>
      <c r="D3009" s="171" t="s">
        <v>20687</v>
      </c>
      <c r="E3009" s="171">
        <v>8.0</v>
      </c>
      <c r="F3009" s="171" t="s">
        <v>20878</v>
      </c>
      <c r="G3009" s="171" t="s">
        <v>22241</v>
      </c>
      <c r="H3009" s="172" t="s">
        <v>20635</v>
      </c>
      <c r="I3009" s="173">
        <v>11020.0</v>
      </c>
      <c r="J3009" s="174">
        <v>1000.0</v>
      </c>
      <c r="K3009" s="179">
        <v>1000.0</v>
      </c>
      <c r="L3009" s="178"/>
      <c r="M3009" s="177"/>
      <c r="N3009" s="178"/>
      <c r="O3009" s="163"/>
      <c r="P3009" s="164"/>
      <c r="Q3009" s="163"/>
      <c r="R3009" s="163"/>
      <c r="S3009" s="163"/>
      <c r="T3009" s="163"/>
    </row>
    <row r="3010" ht="18.75" hidden="1" customHeight="1">
      <c r="A3010" s="170">
        <v>45875.0</v>
      </c>
      <c r="B3010" s="171">
        <v>16742.0</v>
      </c>
      <c r="C3010" s="171" t="s">
        <v>22242</v>
      </c>
      <c r="D3010" s="171" t="s">
        <v>20687</v>
      </c>
      <c r="E3010" s="171">
        <v>8.0</v>
      </c>
      <c r="F3010" s="171" t="s">
        <v>20709</v>
      </c>
      <c r="G3010" s="171" t="s">
        <v>22243</v>
      </c>
      <c r="H3010" s="172" t="s">
        <v>20635</v>
      </c>
      <c r="I3010" s="173">
        <v>15760.0</v>
      </c>
      <c r="J3010" s="174">
        <v>5740.0</v>
      </c>
      <c r="K3010" s="179">
        <v>5740.0</v>
      </c>
      <c r="L3010" s="178"/>
      <c r="M3010" s="177"/>
      <c r="N3010" s="178"/>
      <c r="O3010" s="163"/>
      <c r="P3010" s="164"/>
      <c r="Q3010" s="163"/>
      <c r="R3010" s="163"/>
      <c r="S3010" s="163"/>
      <c r="T3010" s="163"/>
    </row>
    <row r="3011" ht="18.75" hidden="1" customHeight="1">
      <c r="A3011" s="170">
        <v>45875.0</v>
      </c>
      <c r="B3011" s="171">
        <v>16743.0</v>
      </c>
      <c r="C3011" s="171" t="s">
        <v>21583</v>
      </c>
      <c r="D3011" s="171" t="s">
        <v>20659</v>
      </c>
      <c r="E3011" s="171">
        <v>14.0</v>
      </c>
      <c r="F3011" s="171"/>
      <c r="G3011" s="171" t="s">
        <v>22244</v>
      </c>
      <c r="H3011" s="172" t="s">
        <v>20635</v>
      </c>
      <c r="I3011" s="173">
        <v>11680.0</v>
      </c>
      <c r="J3011" s="174">
        <f>11680-10040</f>
        <v>1640</v>
      </c>
      <c r="K3011" s="179">
        <v>1640.0</v>
      </c>
      <c r="L3011" s="178"/>
      <c r="M3011" s="177"/>
      <c r="N3011" s="178"/>
      <c r="O3011" s="163"/>
      <c r="P3011" s="164"/>
      <c r="Q3011" s="163"/>
      <c r="R3011" s="163"/>
      <c r="S3011" s="163"/>
      <c r="T3011" s="163"/>
    </row>
    <row r="3012" ht="18.75" hidden="1" customHeight="1">
      <c r="A3012" s="180">
        <v>45875.0</v>
      </c>
      <c r="B3012" s="171">
        <v>7977.0</v>
      </c>
      <c r="C3012" s="171" t="s">
        <v>21514</v>
      </c>
      <c r="D3012" s="171"/>
      <c r="E3012" s="171" t="s">
        <v>20634</v>
      </c>
      <c r="F3012" s="171"/>
      <c r="G3012" s="171" t="s">
        <v>22245</v>
      </c>
      <c r="H3012" s="172" t="s">
        <v>22245</v>
      </c>
      <c r="I3012" s="173">
        <v>3980.0</v>
      </c>
      <c r="J3012" s="174">
        <v>720.0</v>
      </c>
      <c r="K3012" s="179">
        <v>108.0</v>
      </c>
      <c r="L3012" s="178">
        <v>612.0</v>
      </c>
      <c r="M3012" s="177">
        <v>0.0</v>
      </c>
      <c r="N3012" s="178">
        <v>0.0</v>
      </c>
      <c r="O3012" s="163"/>
      <c r="P3012" s="164"/>
      <c r="Q3012" s="163"/>
      <c r="R3012" s="163"/>
      <c r="S3012" s="168" t="s">
        <v>20645</v>
      </c>
      <c r="T3012" s="164">
        <v>0.0</v>
      </c>
    </row>
    <row r="3013" ht="18.75" hidden="1" customHeight="1">
      <c r="A3013" s="180">
        <v>45875.0</v>
      </c>
      <c r="B3013" s="171">
        <v>7978.0</v>
      </c>
      <c r="C3013" s="171" t="s">
        <v>21512</v>
      </c>
      <c r="D3013" s="171"/>
      <c r="E3013" s="171" t="s">
        <v>20634</v>
      </c>
      <c r="F3013" s="171"/>
      <c r="G3013" s="171" t="s">
        <v>21180</v>
      </c>
      <c r="H3013" s="172" t="s">
        <v>21180</v>
      </c>
      <c r="I3013" s="173">
        <v>2720.0</v>
      </c>
      <c r="J3013" s="174">
        <v>160.0</v>
      </c>
      <c r="K3013" s="179">
        <v>96.0</v>
      </c>
      <c r="L3013" s="178">
        <v>0.0</v>
      </c>
      <c r="M3013" s="177">
        <v>0.0</v>
      </c>
      <c r="N3013" s="178">
        <v>0.0</v>
      </c>
      <c r="O3013" s="163"/>
      <c r="P3013" s="164"/>
      <c r="Q3013" s="163"/>
      <c r="R3013" s="163"/>
      <c r="S3013" s="168" t="s">
        <v>20645</v>
      </c>
      <c r="T3013" s="164">
        <v>0.0</v>
      </c>
    </row>
    <row r="3014" ht="18.75" hidden="1" customHeight="1">
      <c r="A3014" s="170">
        <v>45875.0</v>
      </c>
      <c r="B3014" s="171">
        <v>16744.0</v>
      </c>
      <c r="C3014" s="171" t="s">
        <v>21692</v>
      </c>
      <c r="D3014" s="171" t="s">
        <v>20659</v>
      </c>
      <c r="E3014" s="171">
        <v>8.0</v>
      </c>
      <c r="F3014" s="171"/>
      <c r="G3014" s="171" t="s">
        <v>22246</v>
      </c>
      <c r="H3014" s="172" t="s">
        <v>20635</v>
      </c>
      <c r="I3014" s="173">
        <v>10700.0</v>
      </c>
      <c r="J3014" s="174">
        <f>10700-10040</f>
        <v>660</v>
      </c>
      <c r="K3014" s="179">
        <v>660.0</v>
      </c>
      <c r="L3014" s="178"/>
      <c r="M3014" s="177"/>
      <c r="N3014" s="178"/>
      <c r="O3014" s="163"/>
      <c r="P3014" s="164"/>
      <c r="Q3014" s="163"/>
      <c r="R3014" s="163"/>
      <c r="S3014" s="163"/>
      <c r="T3014" s="163"/>
    </row>
    <row r="3015" ht="18.75" hidden="1" customHeight="1">
      <c r="A3015" s="170">
        <v>45875.0</v>
      </c>
      <c r="B3015" s="171">
        <v>16745.0</v>
      </c>
      <c r="C3015" s="171" t="s">
        <v>163</v>
      </c>
      <c r="D3015" s="171" t="s">
        <v>20687</v>
      </c>
      <c r="E3015" s="171">
        <v>8.0</v>
      </c>
      <c r="F3015" s="171" t="s">
        <v>20876</v>
      </c>
      <c r="G3015" s="171" t="s">
        <v>22247</v>
      </c>
      <c r="H3015" s="172" t="s">
        <v>20635</v>
      </c>
      <c r="I3015" s="173">
        <v>14000.0</v>
      </c>
      <c r="J3015" s="174">
        <v>3980.0</v>
      </c>
      <c r="K3015" s="179">
        <v>3980.0</v>
      </c>
      <c r="L3015" s="178"/>
      <c r="M3015" s="177"/>
      <c r="N3015" s="178"/>
      <c r="O3015" s="163"/>
      <c r="P3015" s="164"/>
      <c r="Q3015" s="163"/>
      <c r="R3015" s="163"/>
      <c r="S3015" s="163"/>
      <c r="T3015" s="163"/>
    </row>
    <row r="3016" ht="18.75" hidden="1" customHeight="1">
      <c r="A3016" s="180">
        <v>45875.0</v>
      </c>
      <c r="B3016" s="171">
        <v>7979.0</v>
      </c>
      <c r="C3016" s="171" t="s">
        <v>22248</v>
      </c>
      <c r="D3016" s="171"/>
      <c r="E3016" s="171" t="s">
        <v>20634</v>
      </c>
      <c r="F3016" s="171"/>
      <c r="G3016" s="171" t="s">
        <v>22249</v>
      </c>
      <c r="H3016" s="172" t="s">
        <v>22249</v>
      </c>
      <c r="I3016" s="173">
        <v>41420.0</v>
      </c>
      <c r="J3016" s="174">
        <v>23300.0</v>
      </c>
      <c r="K3016" s="179">
        <v>0.0</v>
      </c>
      <c r="L3016" s="178">
        <v>0.0</v>
      </c>
      <c r="M3016" s="177">
        <v>0.0</v>
      </c>
      <c r="N3016" s="178">
        <v>0.0</v>
      </c>
      <c r="O3016" s="163"/>
      <c r="P3016" s="164"/>
      <c r="Q3016" s="163"/>
      <c r="R3016" s="163"/>
      <c r="S3016" s="168" t="s">
        <v>20645</v>
      </c>
      <c r="T3016" s="164">
        <v>0.0</v>
      </c>
    </row>
    <row r="3017" ht="18.75" hidden="1" customHeight="1">
      <c r="A3017" s="180">
        <v>45875.0</v>
      </c>
      <c r="B3017" s="171">
        <v>7980.0</v>
      </c>
      <c r="C3017" s="171" t="s">
        <v>22250</v>
      </c>
      <c r="D3017" s="171"/>
      <c r="E3017" s="171" t="s">
        <v>20634</v>
      </c>
      <c r="F3017" s="171"/>
      <c r="G3017" s="171" t="s">
        <v>22251</v>
      </c>
      <c r="H3017" s="172" t="s">
        <v>22251</v>
      </c>
      <c r="I3017" s="173">
        <v>11620.0</v>
      </c>
      <c r="J3017" s="174">
        <v>1420.0</v>
      </c>
      <c r="K3017" s="179">
        <v>0.0</v>
      </c>
      <c r="L3017" s="178">
        <v>0.0</v>
      </c>
      <c r="M3017" s="177">
        <v>0.0</v>
      </c>
      <c r="N3017" s="178">
        <v>0.0</v>
      </c>
      <c r="O3017" s="163"/>
      <c r="P3017" s="164"/>
      <c r="Q3017" s="163"/>
      <c r="R3017" s="163"/>
      <c r="S3017" s="168" t="s">
        <v>20645</v>
      </c>
      <c r="T3017" s="164">
        <v>0.0</v>
      </c>
    </row>
    <row r="3018" ht="18.75" hidden="1" customHeight="1">
      <c r="A3018" s="170">
        <v>45875.0</v>
      </c>
      <c r="B3018" s="171">
        <v>16746.0</v>
      </c>
      <c r="C3018" s="171" t="s">
        <v>21380</v>
      </c>
      <c r="D3018" s="171" t="s">
        <v>20687</v>
      </c>
      <c r="E3018" s="171">
        <v>6.0</v>
      </c>
      <c r="F3018" s="171" t="s">
        <v>21466</v>
      </c>
      <c r="G3018" s="171" t="s">
        <v>22252</v>
      </c>
      <c r="H3018" s="172" t="s">
        <v>20635</v>
      </c>
      <c r="I3018" s="173">
        <v>13960.0</v>
      </c>
      <c r="J3018" s="174">
        <v>4120.0</v>
      </c>
      <c r="K3018" s="179">
        <v>4120.0</v>
      </c>
      <c r="L3018" s="178"/>
      <c r="M3018" s="177"/>
      <c r="N3018" s="178"/>
      <c r="O3018" s="163"/>
      <c r="P3018" s="164"/>
      <c r="Q3018" s="163"/>
      <c r="R3018" s="163"/>
      <c r="S3018" s="163"/>
      <c r="T3018" s="163"/>
    </row>
    <row r="3019" ht="18.75" hidden="1" customHeight="1">
      <c r="A3019" s="180">
        <v>45875.0</v>
      </c>
      <c r="B3019" s="171">
        <v>7981.0</v>
      </c>
      <c r="C3019" s="171" t="s">
        <v>6275</v>
      </c>
      <c r="D3019" s="171"/>
      <c r="E3019" s="171" t="s">
        <v>20634</v>
      </c>
      <c r="F3019" s="171"/>
      <c r="G3019" s="171" t="s">
        <v>22253</v>
      </c>
      <c r="H3019" s="172" t="s">
        <v>22253</v>
      </c>
      <c r="I3019" s="173">
        <v>3000.0</v>
      </c>
      <c r="J3019" s="174">
        <v>700.0</v>
      </c>
      <c r="K3019" s="179">
        <v>350.0</v>
      </c>
      <c r="L3019" s="178">
        <v>350.0</v>
      </c>
      <c r="M3019" s="177">
        <v>0.0</v>
      </c>
      <c r="N3019" s="178">
        <v>0.0</v>
      </c>
      <c r="O3019" s="163"/>
      <c r="P3019" s="164"/>
      <c r="Q3019" s="163"/>
      <c r="R3019" s="163"/>
      <c r="S3019" s="168" t="s">
        <v>20645</v>
      </c>
      <c r="T3019" s="164">
        <v>0.0</v>
      </c>
    </row>
    <row r="3020" ht="18.75" hidden="1" customHeight="1">
      <c r="A3020" s="180">
        <v>45875.0</v>
      </c>
      <c r="B3020" s="171">
        <v>7982.0</v>
      </c>
      <c r="C3020" s="171" t="s">
        <v>19637</v>
      </c>
      <c r="D3020" s="171"/>
      <c r="E3020" s="171" t="s">
        <v>20634</v>
      </c>
      <c r="F3020" s="171"/>
      <c r="G3020" s="171" t="s">
        <v>22254</v>
      </c>
      <c r="H3020" s="172" t="s">
        <v>22254</v>
      </c>
      <c r="I3020" s="173">
        <v>2660.0</v>
      </c>
      <c r="J3020" s="174">
        <v>80.0</v>
      </c>
      <c r="K3020" s="179">
        <v>0.0</v>
      </c>
      <c r="L3020" s="178">
        <v>80.0</v>
      </c>
      <c r="M3020" s="177">
        <v>0.0</v>
      </c>
      <c r="N3020" s="178">
        <v>0.0</v>
      </c>
      <c r="O3020" s="163"/>
      <c r="P3020" s="164"/>
      <c r="Q3020" s="163"/>
      <c r="R3020" s="163"/>
      <c r="S3020" s="168" t="s">
        <v>20645</v>
      </c>
      <c r="T3020" s="164">
        <v>0.0</v>
      </c>
    </row>
    <row r="3021" ht="18.75" hidden="1" customHeight="1">
      <c r="A3021" s="180">
        <v>45875.0</v>
      </c>
      <c r="B3021" s="171">
        <v>7983.0</v>
      </c>
      <c r="C3021" s="171" t="s">
        <v>518</v>
      </c>
      <c r="D3021" s="171"/>
      <c r="E3021" s="171" t="s">
        <v>20634</v>
      </c>
      <c r="F3021" s="171"/>
      <c r="G3021" s="171" t="s">
        <v>20861</v>
      </c>
      <c r="H3021" s="172" t="s">
        <v>20861</v>
      </c>
      <c r="I3021" s="173">
        <v>3020.0</v>
      </c>
      <c r="J3021" s="174">
        <v>300.0</v>
      </c>
      <c r="K3021" s="179">
        <v>0.0</v>
      </c>
      <c r="L3021" s="178">
        <v>300.0</v>
      </c>
      <c r="M3021" s="177">
        <v>0.0</v>
      </c>
      <c r="N3021" s="178">
        <v>0.0</v>
      </c>
      <c r="O3021" s="163"/>
      <c r="P3021" s="164"/>
      <c r="Q3021" s="163"/>
      <c r="R3021" s="163"/>
      <c r="S3021" s="168" t="s">
        <v>20645</v>
      </c>
      <c r="T3021" s="164">
        <v>0.0</v>
      </c>
    </row>
    <row r="3022" ht="18.75" hidden="1" customHeight="1">
      <c r="A3022" s="180">
        <v>45875.0</v>
      </c>
      <c r="B3022" s="171">
        <v>7984.0</v>
      </c>
      <c r="C3022" s="171" t="s">
        <v>22255</v>
      </c>
      <c r="D3022" s="171"/>
      <c r="E3022" s="171" t="s">
        <v>20634</v>
      </c>
      <c r="F3022" s="171"/>
      <c r="G3022" s="171" t="s">
        <v>22256</v>
      </c>
      <c r="H3022" s="172" t="s">
        <v>22256</v>
      </c>
      <c r="I3022" s="173">
        <v>3320.0</v>
      </c>
      <c r="J3022" s="174">
        <v>500.0</v>
      </c>
      <c r="K3022" s="179">
        <v>250.0</v>
      </c>
      <c r="L3022" s="178">
        <v>0.0</v>
      </c>
      <c r="M3022" s="177">
        <v>250.0</v>
      </c>
      <c r="N3022" s="178">
        <v>0.0</v>
      </c>
      <c r="O3022" s="163"/>
      <c r="P3022" s="164"/>
      <c r="Q3022" s="163"/>
      <c r="R3022" s="163"/>
      <c r="S3022" s="168" t="s">
        <v>20645</v>
      </c>
      <c r="T3022" s="164">
        <v>0.0</v>
      </c>
    </row>
    <row r="3023" ht="18.75" hidden="1" customHeight="1">
      <c r="A3023" s="170">
        <v>45875.0</v>
      </c>
      <c r="B3023" s="171">
        <v>16747.0</v>
      </c>
      <c r="C3023" s="171" t="s">
        <v>82</v>
      </c>
      <c r="D3023" s="171" t="s">
        <v>20687</v>
      </c>
      <c r="E3023" s="171">
        <v>16.0</v>
      </c>
      <c r="F3023" s="171" t="s">
        <v>20684</v>
      </c>
      <c r="G3023" s="171" t="s">
        <v>22226</v>
      </c>
      <c r="H3023" s="172" t="s">
        <v>20635</v>
      </c>
      <c r="I3023" s="173">
        <v>11140.0</v>
      </c>
      <c r="J3023" s="174">
        <v>1100.0</v>
      </c>
      <c r="K3023" s="179">
        <v>1100.0</v>
      </c>
      <c r="L3023" s="178"/>
      <c r="M3023" s="177"/>
      <c r="N3023" s="178"/>
      <c r="O3023" s="163"/>
      <c r="P3023" s="164"/>
      <c r="Q3023" s="163"/>
      <c r="R3023" s="163"/>
      <c r="S3023" s="163"/>
      <c r="T3023" s="163"/>
    </row>
    <row r="3024" ht="18.75" hidden="1" customHeight="1">
      <c r="A3024" s="180">
        <v>45875.0</v>
      </c>
      <c r="B3024" s="171">
        <v>7985.0</v>
      </c>
      <c r="C3024" s="171" t="s">
        <v>6423</v>
      </c>
      <c r="D3024" s="171"/>
      <c r="E3024" s="171" t="s">
        <v>20634</v>
      </c>
      <c r="F3024" s="171"/>
      <c r="G3024" s="171" t="s">
        <v>22006</v>
      </c>
      <c r="H3024" s="172" t="s">
        <v>22006</v>
      </c>
      <c r="I3024" s="173">
        <v>3640.0</v>
      </c>
      <c r="J3024" s="174">
        <v>300.0</v>
      </c>
      <c r="K3024" s="179">
        <v>0.0</v>
      </c>
      <c r="L3024" s="178">
        <v>0.0</v>
      </c>
      <c r="M3024" s="177">
        <v>0.0</v>
      </c>
      <c r="N3024" s="178">
        <v>0.0</v>
      </c>
      <c r="O3024" s="163"/>
      <c r="P3024" s="164"/>
      <c r="Q3024" s="163"/>
      <c r="R3024" s="163"/>
      <c r="S3024" s="168" t="s">
        <v>20645</v>
      </c>
      <c r="T3024" s="164">
        <v>0.0</v>
      </c>
    </row>
    <row r="3025" ht="18.75" hidden="1" customHeight="1">
      <c r="A3025" s="180">
        <v>45875.0</v>
      </c>
      <c r="B3025" s="171">
        <v>7986.0</v>
      </c>
      <c r="C3025" s="171" t="s">
        <v>5722</v>
      </c>
      <c r="D3025" s="171"/>
      <c r="E3025" s="171" t="s">
        <v>20634</v>
      </c>
      <c r="F3025" s="171"/>
      <c r="G3025" s="171" t="s">
        <v>20901</v>
      </c>
      <c r="H3025" s="172" t="s">
        <v>20901</v>
      </c>
      <c r="I3025" s="173">
        <v>3340.0</v>
      </c>
      <c r="J3025" s="174">
        <v>600.0</v>
      </c>
      <c r="K3025" s="179">
        <v>0.0</v>
      </c>
      <c r="L3025" s="178">
        <v>600.0</v>
      </c>
      <c r="M3025" s="177">
        <v>0.0</v>
      </c>
      <c r="N3025" s="178">
        <v>0.0</v>
      </c>
      <c r="O3025" s="163"/>
      <c r="P3025" s="164"/>
      <c r="Q3025" s="163"/>
      <c r="R3025" s="163"/>
      <c r="S3025" s="168" t="s">
        <v>20645</v>
      </c>
      <c r="T3025" s="164">
        <v>0.0</v>
      </c>
    </row>
    <row r="3026" ht="18.75" hidden="1" customHeight="1">
      <c r="A3026" s="180">
        <v>45875.0</v>
      </c>
      <c r="B3026" s="171">
        <v>7987.0</v>
      </c>
      <c r="C3026" s="171" t="s">
        <v>22257</v>
      </c>
      <c r="D3026" s="171"/>
      <c r="E3026" s="171" t="s">
        <v>20634</v>
      </c>
      <c r="F3026" s="171"/>
      <c r="G3026" s="171" t="s">
        <v>22258</v>
      </c>
      <c r="H3026" s="172" t="s">
        <v>22258</v>
      </c>
      <c r="I3026" s="173">
        <v>15400.0</v>
      </c>
      <c r="J3026" s="174">
        <v>5000.0</v>
      </c>
      <c r="K3026" s="179">
        <v>0.0</v>
      </c>
      <c r="L3026" s="178">
        <v>0.0</v>
      </c>
      <c r="M3026" s="177">
        <v>0.0</v>
      </c>
      <c r="N3026" s="178">
        <v>0.0</v>
      </c>
      <c r="O3026" s="163"/>
      <c r="P3026" s="164"/>
      <c r="Q3026" s="163"/>
      <c r="R3026" s="163"/>
      <c r="S3026" s="168" t="s">
        <v>20645</v>
      </c>
      <c r="T3026" s="164">
        <v>0.0</v>
      </c>
    </row>
    <row r="3027" ht="18.75" hidden="1" customHeight="1">
      <c r="A3027" s="170">
        <v>45875.0</v>
      </c>
      <c r="B3027" s="171">
        <v>16749.0</v>
      </c>
      <c r="C3027" s="171"/>
      <c r="D3027" s="171" t="s">
        <v>20687</v>
      </c>
      <c r="E3027" s="171">
        <v>4.0</v>
      </c>
      <c r="F3027" s="171" t="s">
        <v>20741</v>
      </c>
      <c r="G3027" s="171" t="s">
        <v>6192</v>
      </c>
      <c r="H3027" s="172" t="s">
        <v>20635</v>
      </c>
      <c r="I3027" s="173">
        <v>10040.0</v>
      </c>
      <c r="J3027" s="174">
        <v>260.0</v>
      </c>
      <c r="K3027" s="179">
        <v>260.0</v>
      </c>
      <c r="L3027" s="178"/>
      <c r="M3027" s="177"/>
      <c r="N3027" s="178"/>
      <c r="O3027" s="163"/>
      <c r="P3027" s="164"/>
      <c r="Q3027" s="163"/>
      <c r="R3027" s="163"/>
      <c r="S3027" s="163"/>
      <c r="T3027" s="163"/>
    </row>
    <row r="3028" ht="18.75" hidden="1" customHeight="1">
      <c r="A3028" s="170">
        <v>45875.0</v>
      </c>
      <c r="B3028" s="171">
        <v>16750.0</v>
      </c>
      <c r="C3028" s="171" t="s">
        <v>16257</v>
      </c>
      <c r="D3028" s="171" t="s">
        <v>20673</v>
      </c>
      <c r="E3028" s="171">
        <v>8.0</v>
      </c>
      <c r="F3028" s="171"/>
      <c r="G3028" s="171" t="s">
        <v>7298</v>
      </c>
      <c r="H3028" s="172" t="s">
        <v>20638</v>
      </c>
      <c r="I3028" s="173">
        <v>17740.0</v>
      </c>
      <c r="J3028" s="174">
        <v>7900.0</v>
      </c>
      <c r="K3028" s="179"/>
      <c r="L3028" s="178"/>
      <c r="M3028" s="177"/>
      <c r="N3028" s="178">
        <v>7900.0</v>
      </c>
      <c r="O3028" s="163"/>
      <c r="P3028" s="164"/>
      <c r="Q3028" s="163"/>
      <c r="R3028" s="163"/>
      <c r="S3028" s="163"/>
      <c r="T3028" s="163"/>
    </row>
    <row r="3029" ht="18.75" hidden="1" customHeight="1">
      <c r="A3029" s="170">
        <v>45875.0</v>
      </c>
      <c r="B3029" s="171">
        <v>16751.0</v>
      </c>
      <c r="C3029" s="171" t="s">
        <v>22259</v>
      </c>
      <c r="D3029" s="171" t="s">
        <v>20673</v>
      </c>
      <c r="E3029" s="171">
        <v>8.0</v>
      </c>
      <c r="F3029" s="171">
        <v>8.0</v>
      </c>
      <c r="G3029" s="171" t="s">
        <v>22260</v>
      </c>
      <c r="H3029" s="172" t="s">
        <v>20635</v>
      </c>
      <c r="I3029" s="173">
        <v>20100.0</v>
      </c>
      <c r="J3029" s="174">
        <v>10260.0</v>
      </c>
      <c r="K3029" s="179">
        <v>10260.0</v>
      </c>
      <c r="L3029" s="178"/>
      <c r="M3029" s="177"/>
      <c r="N3029" s="178"/>
      <c r="O3029" s="163"/>
      <c r="P3029" s="164"/>
      <c r="Q3029" s="163"/>
      <c r="R3029" s="163"/>
      <c r="S3029" s="163"/>
      <c r="T3029" s="163"/>
    </row>
    <row r="3030" ht="18.75" hidden="1" customHeight="1">
      <c r="A3030" s="170">
        <v>45875.0</v>
      </c>
      <c r="B3030" s="171">
        <v>16752.0</v>
      </c>
      <c r="C3030" s="171" t="s">
        <v>22261</v>
      </c>
      <c r="D3030" s="171" t="s">
        <v>20687</v>
      </c>
      <c r="E3030" s="171">
        <v>8.0</v>
      </c>
      <c r="F3030" s="171">
        <v>8.0</v>
      </c>
      <c r="G3030" s="171" t="s">
        <v>22262</v>
      </c>
      <c r="H3030" s="172" t="s">
        <v>20638</v>
      </c>
      <c r="I3030" s="173">
        <v>18060.0</v>
      </c>
      <c r="J3030" s="174">
        <v>8040.0</v>
      </c>
      <c r="K3030" s="179"/>
      <c r="L3030" s="178"/>
      <c r="M3030" s="177"/>
      <c r="N3030" s="178">
        <v>8040.0</v>
      </c>
      <c r="O3030" s="163"/>
      <c r="P3030" s="164"/>
      <c r="Q3030" s="163"/>
      <c r="R3030" s="163"/>
      <c r="S3030" s="163"/>
      <c r="T3030" s="163"/>
    </row>
    <row r="3031" ht="18.75" hidden="1" customHeight="1">
      <c r="A3031" s="170">
        <v>45875.0</v>
      </c>
      <c r="B3031" s="171">
        <v>16753.0</v>
      </c>
      <c r="C3031" s="171"/>
      <c r="D3031" s="171" t="s">
        <v>20687</v>
      </c>
      <c r="E3031" s="171">
        <v>8.0</v>
      </c>
      <c r="F3031" s="171" t="s">
        <v>22263</v>
      </c>
      <c r="G3031" s="171" t="s">
        <v>9414</v>
      </c>
      <c r="H3031" s="172" t="s">
        <v>20635</v>
      </c>
      <c r="I3031" s="173">
        <v>15620.0</v>
      </c>
      <c r="J3031" s="174">
        <v>5600.0</v>
      </c>
      <c r="K3031" s="179">
        <v>5600.0</v>
      </c>
      <c r="L3031" s="178"/>
      <c r="M3031" s="177"/>
      <c r="N3031" s="178"/>
      <c r="O3031" s="163"/>
      <c r="P3031" s="164"/>
      <c r="Q3031" s="163"/>
      <c r="R3031" s="163"/>
      <c r="S3031" s="163"/>
      <c r="T3031" s="163"/>
    </row>
    <row r="3032" ht="18.75" hidden="1" customHeight="1">
      <c r="A3032" s="170">
        <v>45875.0</v>
      </c>
      <c r="B3032" s="171">
        <v>16754.0</v>
      </c>
      <c r="C3032" s="171" t="s">
        <v>21211</v>
      </c>
      <c r="D3032" s="171" t="s">
        <v>20687</v>
      </c>
      <c r="E3032" s="171">
        <v>8.0</v>
      </c>
      <c r="F3032" s="171" t="s">
        <v>20709</v>
      </c>
      <c r="G3032" s="171" t="s">
        <v>22264</v>
      </c>
      <c r="H3032" s="172" t="s">
        <v>20638</v>
      </c>
      <c r="I3032" s="173">
        <v>18320.0</v>
      </c>
      <c r="J3032" s="174">
        <v>8300.0</v>
      </c>
      <c r="K3032" s="179"/>
      <c r="L3032" s="178"/>
      <c r="M3032" s="177"/>
      <c r="N3032" s="178">
        <v>8300.0</v>
      </c>
      <c r="O3032" s="163"/>
      <c r="P3032" s="164"/>
      <c r="Q3032" s="163"/>
      <c r="R3032" s="163"/>
      <c r="S3032" s="163"/>
      <c r="T3032" s="163"/>
    </row>
    <row r="3033" ht="18.75" hidden="1" customHeight="1">
      <c r="A3033" s="170">
        <v>45875.0</v>
      </c>
      <c r="B3033" s="171">
        <v>16755.0</v>
      </c>
      <c r="C3033" s="171" t="s">
        <v>22265</v>
      </c>
      <c r="D3033" s="171" t="s">
        <v>20687</v>
      </c>
      <c r="E3033" s="171">
        <v>8.0</v>
      </c>
      <c r="F3033" s="171" t="s">
        <v>20895</v>
      </c>
      <c r="G3033" s="171" t="s">
        <v>22266</v>
      </c>
      <c r="H3033" s="172" t="s">
        <v>20635</v>
      </c>
      <c r="I3033" s="173">
        <v>16640.0</v>
      </c>
      <c r="J3033" s="174">
        <v>6620.0</v>
      </c>
      <c r="K3033" s="179">
        <v>6620.0</v>
      </c>
      <c r="L3033" s="178"/>
      <c r="M3033" s="177"/>
      <c r="N3033" s="178"/>
      <c r="O3033" s="163"/>
      <c r="P3033" s="164"/>
      <c r="Q3033" s="163"/>
      <c r="R3033" s="163"/>
      <c r="S3033" s="163"/>
      <c r="T3033" s="163"/>
    </row>
    <row r="3034" ht="18.75" hidden="1" customHeight="1">
      <c r="A3034" s="180">
        <v>45875.0</v>
      </c>
      <c r="B3034" s="171">
        <v>8071.0</v>
      </c>
      <c r="C3034" s="171" t="s">
        <v>22267</v>
      </c>
      <c r="D3034" s="171"/>
      <c r="E3034" s="171" t="s">
        <v>20634</v>
      </c>
      <c r="F3034" s="171"/>
      <c r="G3034" s="171" t="s">
        <v>20681</v>
      </c>
      <c r="H3034" s="172" t="s">
        <v>20681</v>
      </c>
      <c r="I3034" s="173">
        <v>3580.0</v>
      </c>
      <c r="J3034" s="174">
        <v>720.0</v>
      </c>
      <c r="K3034" s="179">
        <v>0.0</v>
      </c>
      <c r="L3034" s="178">
        <v>720.0</v>
      </c>
      <c r="M3034" s="177">
        <v>0.0</v>
      </c>
      <c r="N3034" s="178">
        <v>0.0</v>
      </c>
      <c r="O3034" s="163"/>
      <c r="P3034" s="164"/>
      <c r="Q3034" s="163"/>
      <c r="R3034" s="163"/>
      <c r="S3034" s="168" t="s">
        <v>20645</v>
      </c>
      <c r="T3034" s="164">
        <v>0.0</v>
      </c>
    </row>
    <row r="3035" ht="18.75" hidden="1" customHeight="1">
      <c r="A3035" s="180">
        <v>45875.0</v>
      </c>
      <c r="B3035" s="171">
        <v>8072.0</v>
      </c>
      <c r="C3035" s="171" t="s">
        <v>1868</v>
      </c>
      <c r="D3035" s="171"/>
      <c r="E3035" s="171" t="s">
        <v>20634</v>
      </c>
      <c r="F3035" s="171"/>
      <c r="G3035" s="171" t="s">
        <v>22268</v>
      </c>
      <c r="H3035" s="172" t="s">
        <v>22268</v>
      </c>
      <c r="I3035" s="173">
        <v>3300.0</v>
      </c>
      <c r="J3035" s="174">
        <v>440.0</v>
      </c>
      <c r="K3035" s="179">
        <v>0.0</v>
      </c>
      <c r="L3035" s="178">
        <v>880.0</v>
      </c>
      <c r="M3035" s="177">
        <v>0.0</v>
      </c>
      <c r="N3035" s="178">
        <v>0.0</v>
      </c>
      <c r="O3035" s="163"/>
      <c r="P3035" s="164"/>
      <c r="Q3035" s="163"/>
      <c r="R3035" s="163"/>
      <c r="S3035" s="168" t="s">
        <v>20645</v>
      </c>
      <c r="T3035" s="164">
        <v>0.0</v>
      </c>
    </row>
    <row r="3036" ht="18.75" hidden="1" customHeight="1">
      <c r="A3036" s="180">
        <v>45875.0</v>
      </c>
      <c r="B3036" s="171">
        <v>8072.0</v>
      </c>
      <c r="C3036" s="171" t="s">
        <v>1868</v>
      </c>
      <c r="D3036" s="171"/>
      <c r="E3036" s="171" t="s">
        <v>20634</v>
      </c>
      <c r="F3036" s="171"/>
      <c r="G3036" s="171" t="s">
        <v>22268</v>
      </c>
      <c r="H3036" s="172" t="s">
        <v>22268</v>
      </c>
      <c r="I3036" s="173">
        <v>3300.0</v>
      </c>
      <c r="J3036" s="174">
        <v>440.0</v>
      </c>
      <c r="K3036" s="179">
        <v>0.0</v>
      </c>
      <c r="L3036" s="178">
        <v>440.0</v>
      </c>
      <c r="M3036" s="177">
        <v>0.0</v>
      </c>
      <c r="N3036" s="178">
        <v>0.0</v>
      </c>
      <c r="O3036" s="163"/>
      <c r="P3036" s="164"/>
      <c r="Q3036" s="163"/>
      <c r="R3036" s="163"/>
      <c r="S3036" s="168" t="s">
        <v>20645</v>
      </c>
      <c r="T3036" s="164">
        <v>0.0</v>
      </c>
    </row>
    <row r="3037" ht="18.75" hidden="1" customHeight="1">
      <c r="A3037" s="180">
        <v>45875.0</v>
      </c>
      <c r="B3037" s="171">
        <v>8074.0</v>
      </c>
      <c r="C3037" s="171" t="s">
        <v>9511</v>
      </c>
      <c r="D3037" s="171"/>
      <c r="E3037" s="171" t="s">
        <v>20634</v>
      </c>
      <c r="F3037" s="171"/>
      <c r="G3037" s="171"/>
      <c r="H3037" s="172"/>
      <c r="I3037" s="173">
        <v>3300.0</v>
      </c>
      <c r="J3037" s="174">
        <v>780.0</v>
      </c>
      <c r="K3037" s="179">
        <v>0.0</v>
      </c>
      <c r="L3037" s="178">
        <v>780.0</v>
      </c>
      <c r="M3037" s="177">
        <v>0.0</v>
      </c>
      <c r="N3037" s="178">
        <v>0.0</v>
      </c>
      <c r="O3037" s="163"/>
      <c r="P3037" s="164"/>
      <c r="Q3037" s="163"/>
      <c r="R3037" s="163"/>
      <c r="S3037" s="168" t="s">
        <v>20645</v>
      </c>
      <c r="T3037" s="164">
        <v>0.0</v>
      </c>
    </row>
    <row r="3038" ht="18.75" hidden="1" customHeight="1">
      <c r="A3038" s="182">
        <v>45875.02903020833</v>
      </c>
      <c r="B3038" s="171">
        <v>7975.0</v>
      </c>
      <c r="C3038" s="171" t="s">
        <v>5319</v>
      </c>
      <c r="D3038" s="171"/>
      <c r="E3038" s="171" t="s">
        <v>20634</v>
      </c>
      <c r="F3038" s="171"/>
      <c r="G3038" s="171" t="s">
        <v>22269</v>
      </c>
      <c r="H3038" s="172" t="s">
        <v>22269</v>
      </c>
      <c r="I3038" s="173">
        <v>5000.0</v>
      </c>
      <c r="J3038" s="174">
        <v>1000.0</v>
      </c>
      <c r="K3038" s="179">
        <v>0.0</v>
      </c>
      <c r="L3038" s="178">
        <v>1000.0</v>
      </c>
      <c r="M3038" s="177">
        <v>0.0</v>
      </c>
      <c r="N3038" s="178">
        <v>0.0</v>
      </c>
      <c r="O3038" s="163"/>
      <c r="P3038" s="164"/>
      <c r="Q3038" s="163"/>
      <c r="R3038" s="163"/>
      <c r="S3038" s="168" t="s">
        <v>20645</v>
      </c>
      <c r="T3038" s="164">
        <v>0.0</v>
      </c>
    </row>
    <row r="3039" ht="18.75" hidden="1" customHeight="1">
      <c r="A3039" s="170">
        <v>45876.0</v>
      </c>
      <c r="B3039" s="171">
        <v>16756.0</v>
      </c>
      <c r="C3039" s="171" t="s">
        <v>2851</v>
      </c>
      <c r="D3039" s="171" t="s">
        <v>20673</v>
      </c>
      <c r="E3039" s="171">
        <v>8.0</v>
      </c>
      <c r="F3039" s="171" t="s">
        <v>21849</v>
      </c>
      <c r="G3039" s="171" t="s">
        <v>6209</v>
      </c>
      <c r="H3039" s="172" t="s">
        <v>20635</v>
      </c>
      <c r="I3039" s="173">
        <v>10680.0</v>
      </c>
      <c r="J3039" s="174">
        <v>840.0</v>
      </c>
      <c r="K3039" s="179">
        <v>840.0</v>
      </c>
      <c r="L3039" s="178"/>
      <c r="M3039" s="177"/>
      <c r="N3039" s="178"/>
      <c r="O3039" s="163"/>
      <c r="P3039" s="164"/>
      <c r="Q3039" s="163"/>
      <c r="R3039" s="163"/>
      <c r="S3039" s="163"/>
      <c r="T3039" s="163"/>
    </row>
    <row r="3040" ht="18.75" hidden="1" customHeight="1">
      <c r="A3040" s="170">
        <v>45876.0</v>
      </c>
      <c r="B3040" s="171">
        <v>16757.0</v>
      </c>
      <c r="C3040" s="171" t="s">
        <v>22270</v>
      </c>
      <c r="D3040" s="171" t="s">
        <v>20687</v>
      </c>
      <c r="E3040" s="171">
        <v>14.0</v>
      </c>
      <c r="F3040" s="171" t="s">
        <v>20871</v>
      </c>
      <c r="G3040" s="171" t="s">
        <v>7238</v>
      </c>
      <c r="H3040" s="172" t="s">
        <v>20635</v>
      </c>
      <c r="I3040" s="173">
        <v>11160.0</v>
      </c>
      <c r="J3040" s="174">
        <v>1120.0</v>
      </c>
      <c r="K3040" s="179">
        <v>1120.0</v>
      </c>
      <c r="L3040" s="178"/>
      <c r="M3040" s="177"/>
      <c r="N3040" s="178"/>
      <c r="O3040" s="163"/>
      <c r="P3040" s="164"/>
      <c r="Q3040" s="163"/>
      <c r="R3040" s="163"/>
      <c r="S3040" s="163"/>
      <c r="T3040" s="163"/>
    </row>
    <row r="3041" ht="18.75" hidden="1" customHeight="1">
      <c r="A3041" s="180">
        <v>45876.0</v>
      </c>
      <c r="B3041" s="171">
        <v>7992.0</v>
      </c>
      <c r="C3041" s="171" t="s">
        <v>5683</v>
      </c>
      <c r="D3041" s="171"/>
      <c r="E3041" s="171" t="s">
        <v>20634</v>
      </c>
      <c r="F3041" s="171"/>
      <c r="G3041" s="171" t="s">
        <v>22132</v>
      </c>
      <c r="H3041" s="172" t="s">
        <v>22132</v>
      </c>
      <c r="I3041" s="173">
        <v>11160.0</v>
      </c>
      <c r="J3041" s="174">
        <v>820.0</v>
      </c>
      <c r="K3041" s="179">
        <v>0.0</v>
      </c>
      <c r="L3041" s="178">
        <v>0.0</v>
      </c>
      <c r="M3041" s="177">
        <v>0.0</v>
      </c>
      <c r="N3041" s="178">
        <v>0.0</v>
      </c>
      <c r="O3041" s="163"/>
      <c r="P3041" s="164"/>
      <c r="Q3041" s="163"/>
      <c r="R3041" s="163"/>
      <c r="S3041" s="168" t="s">
        <v>20645</v>
      </c>
      <c r="T3041" s="164">
        <v>0.0</v>
      </c>
    </row>
    <row r="3042" ht="18.75" hidden="1" customHeight="1">
      <c r="A3042" s="170">
        <v>45876.0</v>
      </c>
      <c r="B3042" s="171">
        <v>16758.0</v>
      </c>
      <c r="C3042" s="171" t="s">
        <v>18536</v>
      </c>
      <c r="D3042" s="171" t="s">
        <v>20687</v>
      </c>
      <c r="E3042" s="171">
        <v>8.0</v>
      </c>
      <c r="F3042" s="171" t="s">
        <v>20782</v>
      </c>
      <c r="G3042" s="171" t="s">
        <v>4486</v>
      </c>
      <c r="H3042" s="172" t="s">
        <v>20635</v>
      </c>
      <c r="I3042" s="173">
        <v>13160.0</v>
      </c>
      <c r="J3042" s="174">
        <v>3140.0</v>
      </c>
      <c r="K3042" s="179">
        <v>3140.0</v>
      </c>
      <c r="L3042" s="178"/>
      <c r="M3042" s="177"/>
      <c r="N3042" s="178"/>
      <c r="O3042" s="163"/>
      <c r="P3042" s="164"/>
      <c r="Q3042" s="163"/>
      <c r="R3042" s="163"/>
      <c r="S3042" s="163"/>
      <c r="T3042" s="163"/>
    </row>
    <row r="3043" ht="18.75" hidden="1" customHeight="1">
      <c r="A3043" s="180">
        <v>45876.0</v>
      </c>
      <c r="B3043" s="171">
        <v>7993.0</v>
      </c>
      <c r="C3043" s="171" t="s">
        <v>4017</v>
      </c>
      <c r="D3043" s="171"/>
      <c r="E3043" s="171" t="s">
        <v>20634</v>
      </c>
      <c r="F3043" s="171"/>
      <c r="G3043" s="171" t="s">
        <v>4500</v>
      </c>
      <c r="H3043" s="172" t="s">
        <v>4500</v>
      </c>
      <c r="I3043" s="173">
        <v>3080.0</v>
      </c>
      <c r="J3043" s="174">
        <v>280.0</v>
      </c>
      <c r="K3043" s="179">
        <v>0.0</v>
      </c>
      <c r="L3043" s="178">
        <v>280.0</v>
      </c>
      <c r="M3043" s="177">
        <v>0.0</v>
      </c>
      <c r="N3043" s="178">
        <v>0.0</v>
      </c>
      <c r="O3043" s="163"/>
      <c r="P3043" s="164"/>
      <c r="Q3043" s="163"/>
      <c r="R3043" s="163"/>
      <c r="S3043" s="168" t="s">
        <v>20645</v>
      </c>
      <c r="T3043" s="164">
        <v>0.0</v>
      </c>
    </row>
    <row r="3044" ht="18.75" hidden="1" customHeight="1">
      <c r="A3044" s="170">
        <v>45876.0</v>
      </c>
      <c r="B3044" s="171">
        <v>16759.0</v>
      </c>
      <c r="C3044" s="171" t="s">
        <v>20775</v>
      </c>
      <c r="D3044" s="171" t="s">
        <v>20687</v>
      </c>
      <c r="E3044" s="171">
        <v>8.0</v>
      </c>
      <c r="F3044" s="171" t="s">
        <v>21876</v>
      </c>
      <c r="G3044" s="171" t="s">
        <v>7261</v>
      </c>
      <c r="H3044" s="172" t="s">
        <v>20638</v>
      </c>
      <c r="I3044" s="173">
        <v>17280.0</v>
      </c>
      <c r="J3044" s="174">
        <v>7260.0</v>
      </c>
      <c r="K3044" s="179"/>
      <c r="L3044" s="178"/>
      <c r="M3044" s="177"/>
      <c r="N3044" s="178">
        <v>7260.0</v>
      </c>
      <c r="O3044" s="163"/>
      <c r="P3044" s="164"/>
      <c r="Q3044" s="163"/>
      <c r="R3044" s="163"/>
      <c r="S3044" s="163"/>
      <c r="T3044" s="163"/>
    </row>
    <row r="3045" ht="18.75" hidden="1" customHeight="1">
      <c r="A3045" s="180">
        <v>45876.0</v>
      </c>
      <c r="B3045" s="171">
        <v>7994.0</v>
      </c>
      <c r="C3045" s="171" t="s">
        <v>5233</v>
      </c>
      <c r="D3045" s="171"/>
      <c r="E3045" s="171" t="s">
        <v>20634</v>
      </c>
      <c r="F3045" s="171"/>
      <c r="G3045" s="171" t="s">
        <v>22271</v>
      </c>
      <c r="H3045" s="172" t="s">
        <v>22271</v>
      </c>
      <c r="I3045" s="173">
        <v>11300.0</v>
      </c>
      <c r="J3045" s="174">
        <v>1060.0</v>
      </c>
      <c r="K3045" s="179">
        <v>0.0</v>
      </c>
      <c r="L3045" s="178">
        <v>0.0</v>
      </c>
      <c r="M3045" s="177">
        <v>0.0</v>
      </c>
      <c r="N3045" s="178">
        <v>0.0</v>
      </c>
      <c r="O3045" s="163"/>
      <c r="P3045" s="164"/>
      <c r="Q3045" s="163"/>
      <c r="R3045" s="163"/>
      <c r="S3045" s="168" t="s">
        <v>20645</v>
      </c>
      <c r="T3045" s="164">
        <v>0.0</v>
      </c>
    </row>
    <row r="3046" ht="18.75" hidden="1" customHeight="1">
      <c r="A3046" s="180">
        <v>45876.0</v>
      </c>
      <c r="B3046" s="171">
        <v>7995.0</v>
      </c>
      <c r="C3046" s="171" t="s">
        <v>4017</v>
      </c>
      <c r="D3046" s="171"/>
      <c r="E3046" s="171" t="s">
        <v>20634</v>
      </c>
      <c r="F3046" s="171"/>
      <c r="G3046" s="171" t="s">
        <v>4500</v>
      </c>
      <c r="H3046" s="172" t="s">
        <v>4500</v>
      </c>
      <c r="I3046" s="173">
        <v>4180.0</v>
      </c>
      <c r="J3046" s="174">
        <v>1300.0</v>
      </c>
      <c r="K3046" s="179">
        <v>1300.0</v>
      </c>
      <c r="L3046" s="178">
        <v>0.0</v>
      </c>
      <c r="M3046" s="177">
        <v>0.0</v>
      </c>
      <c r="N3046" s="178">
        <v>0.0</v>
      </c>
      <c r="O3046" s="163"/>
      <c r="P3046" s="164"/>
      <c r="Q3046" s="163"/>
      <c r="R3046" s="163"/>
      <c r="S3046" s="168" t="s">
        <v>20645</v>
      </c>
      <c r="T3046" s="164">
        <v>0.0</v>
      </c>
    </row>
    <row r="3047" ht="18.75" hidden="1" customHeight="1">
      <c r="A3047" s="180">
        <v>45876.0</v>
      </c>
      <c r="B3047" s="171">
        <v>7996.0</v>
      </c>
      <c r="C3047" s="171" t="s">
        <v>5722</v>
      </c>
      <c r="D3047" s="171"/>
      <c r="E3047" s="171" t="s">
        <v>20634</v>
      </c>
      <c r="F3047" s="171"/>
      <c r="G3047" s="171" t="s">
        <v>20901</v>
      </c>
      <c r="H3047" s="172" t="s">
        <v>20901</v>
      </c>
      <c r="I3047" s="173">
        <v>3820.0</v>
      </c>
      <c r="J3047" s="174">
        <v>240.0</v>
      </c>
      <c r="K3047" s="179">
        <v>0.0</v>
      </c>
      <c r="L3047" s="178">
        <v>0.0</v>
      </c>
      <c r="M3047" s="177">
        <v>0.0</v>
      </c>
      <c r="N3047" s="178">
        <v>0.0</v>
      </c>
      <c r="O3047" s="163"/>
      <c r="P3047" s="164"/>
      <c r="Q3047" s="163"/>
      <c r="R3047" s="163"/>
      <c r="S3047" s="168" t="s">
        <v>20645</v>
      </c>
      <c r="T3047" s="164">
        <v>0.0</v>
      </c>
    </row>
    <row r="3048" ht="18.75" hidden="1" customHeight="1">
      <c r="A3048" s="180">
        <v>45876.0</v>
      </c>
      <c r="B3048" s="171">
        <v>7997.0</v>
      </c>
      <c r="C3048" s="171" t="s">
        <v>5722</v>
      </c>
      <c r="D3048" s="171"/>
      <c r="E3048" s="171" t="s">
        <v>20634</v>
      </c>
      <c r="F3048" s="171"/>
      <c r="G3048" s="171" t="s">
        <v>20901</v>
      </c>
      <c r="H3048" s="172" t="s">
        <v>20901</v>
      </c>
      <c r="I3048" s="173">
        <v>3580.0</v>
      </c>
      <c r="J3048" s="174">
        <v>660.0</v>
      </c>
      <c r="K3048" s="179">
        <v>0.0</v>
      </c>
      <c r="L3048" s="178">
        <v>660.0</v>
      </c>
      <c r="M3048" s="177">
        <v>0.0</v>
      </c>
      <c r="N3048" s="178">
        <v>0.0</v>
      </c>
      <c r="O3048" s="163"/>
      <c r="P3048" s="164"/>
      <c r="Q3048" s="163"/>
      <c r="R3048" s="163"/>
      <c r="S3048" s="168" t="s">
        <v>20645</v>
      </c>
      <c r="T3048" s="164">
        <v>0.0</v>
      </c>
    </row>
    <row r="3049" ht="18.75" hidden="1" customHeight="1">
      <c r="A3049" s="180">
        <v>45876.0</v>
      </c>
      <c r="B3049" s="171">
        <v>7998.0</v>
      </c>
      <c r="C3049" s="171" t="s">
        <v>744</v>
      </c>
      <c r="D3049" s="171"/>
      <c r="E3049" s="171" t="s">
        <v>20634</v>
      </c>
      <c r="F3049" s="171"/>
      <c r="G3049" s="171"/>
      <c r="H3049" s="172"/>
      <c r="I3049" s="173">
        <v>2860.0</v>
      </c>
      <c r="J3049" s="174">
        <v>340.0</v>
      </c>
      <c r="K3049" s="179">
        <v>0.0</v>
      </c>
      <c r="L3049" s="178">
        <v>0.0</v>
      </c>
      <c r="M3049" s="177">
        <v>340.0</v>
      </c>
      <c r="N3049" s="178">
        <v>0.0</v>
      </c>
      <c r="O3049" s="163"/>
      <c r="P3049" s="164"/>
      <c r="Q3049" s="163"/>
      <c r="R3049" s="163"/>
      <c r="S3049" s="168" t="s">
        <v>20645</v>
      </c>
      <c r="T3049" s="164">
        <v>0.0</v>
      </c>
    </row>
    <row r="3050" ht="18.75" hidden="1" customHeight="1">
      <c r="A3050" s="170">
        <v>45876.0</v>
      </c>
      <c r="B3050" s="171">
        <v>16760.0</v>
      </c>
      <c r="C3050" s="171" t="s">
        <v>20786</v>
      </c>
      <c r="D3050" s="171" t="s">
        <v>20687</v>
      </c>
      <c r="E3050" s="171">
        <v>8.0</v>
      </c>
      <c r="F3050" s="171" t="s">
        <v>21849</v>
      </c>
      <c r="G3050" s="171" t="s">
        <v>6701</v>
      </c>
      <c r="H3050" s="172" t="s">
        <v>20638</v>
      </c>
      <c r="I3050" s="173">
        <v>17440.0</v>
      </c>
      <c r="J3050" s="174">
        <v>7420.0</v>
      </c>
      <c r="K3050" s="179"/>
      <c r="L3050" s="178"/>
      <c r="M3050" s="177"/>
      <c r="N3050" s="178">
        <v>7420.0</v>
      </c>
      <c r="O3050" s="163"/>
      <c r="P3050" s="164"/>
      <c r="Q3050" s="163"/>
      <c r="R3050" s="163"/>
      <c r="S3050" s="163"/>
      <c r="T3050" s="163"/>
    </row>
    <row r="3051" ht="18.75" hidden="1" customHeight="1">
      <c r="A3051" s="170">
        <v>45876.0</v>
      </c>
      <c r="B3051" s="171">
        <v>16761.0</v>
      </c>
      <c r="C3051" s="171" t="s">
        <v>21011</v>
      </c>
      <c r="D3051" s="171" t="s">
        <v>20673</v>
      </c>
      <c r="E3051" s="171">
        <v>8.0</v>
      </c>
      <c r="F3051" s="171" t="s">
        <v>20699</v>
      </c>
      <c r="G3051" s="171" t="s">
        <v>4658</v>
      </c>
      <c r="H3051" s="172" t="s">
        <v>20635</v>
      </c>
      <c r="I3051" s="173">
        <v>16720.0</v>
      </c>
      <c r="J3051" s="174">
        <v>6880.0</v>
      </c>
      <c r="K3051" s="179">
        <v>6880.0</v>
      </c>
      <c r="L3051" s="178"/>
      <c r="M3051" s="177"/>
      <c r="N3051" s="178"/>
      <c r="O3051" s="163"/>
      <c r="P3051" s="164"/>
      <c r="Q3051" s="163"/>
      <c r="R3051" s="163"/>
      <c r="S3051" s="163"/>
      <c r="T3051" s="163"/>
    </row>
    <row r="3052" ht="18.75" hidden="1" customHeight="1">
      <c r="A3052" s="180">
        <v>45876.0</v>
      </c>
      <c r="B3052" s="171">
        <v>8001.0</v>
      </c>
      <c r="C3052" s="171" t="s">
        <v>8219</v>
      </c>
      <c r="D3052" s="171"/>
      <c r="E3052" s="171" t="s">
        <v>20634</v>
      </c>
      <c r="F3052" s="171"/>
      <c r="G3052" s="171" t="s">
        <v>22272</v>
      </c>
      <c r="H3052" s="172" t="s">
        <v>22272</v>
      </c>
      <c r="I3052" s="173">
        <v>14580.0</v>
      </c>
      <c r="J3052" s="174">
        <v>4320.0</v>
      </c>
      <c r="K3052" s="179">
        <v>0.0</v>
      </c>
      <c r="L3052" s="178">
        <v>0.0</v>
      </c>
      <c r="M3052" s="177">
        <v>0.0</v>
      </c>
      <c r="N3052" s="178">
        <v>0.0</v>
      </c>
      <c r="O3052" s="163"/>
      <c r="P3052" s="164"/>
      <c r="Q3052" s="163"/>
      <c r="R3052" s="163"/>
      <c r="S3052" s="168" t="s">
        <v>20645</v>
      </c>
      <c r="T3052" s="164">
        <v>0.0</v>
      </c>
    </row>
    <row r="3053" ht="18.75" hidden="1" customHeight="1">
      <c r="A3053" s="170">
        <v>45876.0</v>
      </c>
      <c r="B3053" s="171">
        <v>16764.0</v>
      </c>
      <c r="C3053" s="171" t="s">
        <v>20892</v>
      </c>
      <c r="D3053" s="171" t="s">
        <v>20673</v>
      </c>
      <c r="E3053" s="171">
        <v>16.0</v>
      </c>
      <c r="F3053" s="171" t="s">
        <v>20762</v>
      </c>
      <c r="G3053" s="171" t="s">
        <v>4576</v>
      </c>
      <c r="H3053" s="172" t="s">
        <v>20635</v>
      </c>
      <c r="I3053" s="173">
        <v>12120.0</v>
      </c>
      <c r="J3053" s="174">
        <v>1840.0</v>
      </c>
      <c r="K3053" s="179">
        <v>1840.0</v>
      </c>
      <c r="L3053" s="178"/>
      <c r="M3053" s="177"/>
      <c r="N3053" s="178"/>
      <c r="O3053" s="163"/>
      <c r="P3053" s="164"/>
      <c r="Q3053" s="163"/>
      <c r="R3053" s="163"/>
      <c r="S3053" s="163"/>
      <c r="T3053" s="163"/>
    </row>
    <row r="3054" ht="18.75" hidden="1" customHeight="1">
      <c r="A3054" s="180">
        <v>45876.0</v>
      </c>
      <c r="B3054" s="171">
        <v>8002.0</v>
      </c>
      <c r="C3054" s="171" t="s">
        <v>3265</v>
      </c>
      <c r="D3054" s="171"/>
      <c r="E3054" s="171" t="s">
        <v>20634</v>
      </c>
      <c r="F3054" s="171"/>
      <c r="G3054" s="171"/>
      <c r="H3054" s="172"/>
      <c r="I3054" s="173">
        <v>3360.0</v>
      </c>
      <c r="J3054" s="174">
        <v>620.0</v>
      </c>
      <c r="K3054" s="179">
        <v>620.0</v>
      </c>
      <c r="L3054" s="178">
        <v>0.0</v>
      </c>
      <c r="M3054" s="177">
        <v>0.0</v>
      </c>
      <c r="N3054" s="178">
        <v>0.0</v>
      </c>
      <c r="O3054" s="163"/>
      <c r="P3054" s="164"/>
      <c r="Q3054" s="163"/>
      <c r="R3054" s="163"/>
      <c r="S3054" s="168" t="s">
        <v>20645</v>
      </c>
      <c r="T3054" s="164">
        <v>0.0</v>
      </c>
    </row>
    <row r="3055" ht="18.75" hidden="1" customHeight="1">
      <c r="A3055" s="170">
        <v>45876.0</v>
      </c>
      <c r="B3055" s="171">
        <v>16765.0</v>
      </c>
      <c r="C3055" s="171" t="s">
        <v>4444</v>
      </c>
      <c r="D3055" s="171" t="s">
        <v>20687</v>
      </c>
      <c r="E3055" s="171">
        <v>8.0</v>
      </c>
      <c r="F3055" s="171" t="s">
        <v>20700</v>
      </c>
      <c r="G3055" s="171" t="s">
        <v>7298</v>
      </c>
      <c r="H3055" s="172" t="s">
        <v>20638</v>
      </c>
      <c r="I3055" s="173">
        <v>19100.0</v>
      </c>
      <c r="J3055" s="174">
        <v>9080.0</v>
      </c>
      <c r="K3055" s="179"/>
      <c r="L3055" s="178"/>
      <c r="M3055" s="177"/>
      <c r="N3055" s="178">
        <v>9080.0</v>
      </c>
      <c r="O3055" s="163"/>
      <c r="P3055" s="164"/>
      <c r="Q3055" s="163"/>
      <c r="R3055" s="163"/>
      <c r="S3055" s="163"/>
      <c r="T3055" s="163"/>
    </row>
    <row r="3056" ht="18.75" hidden="1" customHeight="1">
      <c r="A3056" s="180">
        <v>45876.0</v>
      </c>
      <c r="B3056" s="171">
        <v>8003.0</v>
      </c>
      <c r="C3056" s="171" t="s">
        <v>4051</v>
      </c>
      <c r="D3056" s="171"/>
      <c r="E3056" s="171" t="s">
        <v>20634</v>
      </c>
      <c r="F3056" s="171"/>
      <c r="G3056" s="171"/>
      <c r="H3056" s="172"/>
      <c r="I3056" s="173">
        <v>3240.0</v>
      </c>
      <c r="J3056" s="174">
        <v>700.0</v>
      </c>
      <c r="K3056" s="179">
        <v>700.0</v>
      </c>
      <c r="L3056" s="178">
        <v>0.0</v>
      </c>
      <c r="M3056" s="177">
        <v>0.0</v>
      </c>
      <c r="N3056" s="178">
        <v>0.0</v>
      </c>
      <c r="O3056" s="163"/>
      <c r="P3056" s="164"/>
      <c r="Q3056" s="163"/>
      <c r="R3056" s="163"/>
      <c r="S3056" s="168" t="s">
        <v>20645</v>
      </c>
      <c r="T3056" s="164">
        <v>0.0</v>
      </c>
    </row>
    <row r="3057" ht="18.75" hidden="1" customHeight="1">
      <c r="A3057" s="170">
        <v>45876.0</v>
      </c>
      <c r="B3057" s="171">
        <v>16766.0</v>
      </c>
      <c r="C3057" s="171" t="s">
        <v>518</v>
      </c>
      <c r="D3057" s="171" t="s">
        <v>20673</v>
      </c>
      <c r="E3057" s="171">
        <v>16.0</v>
      </c>
      <c r="F3057" s="171">
        <v>16.0</v>
      </c>
      <c r="G3057" s="171" t="s">
        <v>22273</v>
      </c>
      <c r="H3057" s="172" t="s">
        <v>20669</v>
      </c>
      <c r="I3057" s="173">
        <v>11700.0</v>
      </c>
      <c r="J3057" s="174">
        <v>1420.0</v>
      </c>
      <c r="K3057" s="179"/>
      <c r="L3057" s="178">
        <v>1420.0</v>
      </c>
      <c r="M3057" s="177"/>
      <c r="N3057" s="178"/>
      <c r="O3057" s="163"/>
      <c r="P3057" s="164"/>
      <c r="Q3057" s="163"/>
      <c r="R3057" s="163"/>
      <c r="S3057" s="163"/>
      <c r="T3057" s="163"/>
    </row>
    <row r="3058" ht="18.75" hidden="1" customHeight="1">
      <c r="A3058" s="170">
        <v>45876.0</v>
      </c>
      <c r="B3058" s="171">
        <v>16767.0</v>
      </c>
      <c r="C3058" s="171" t="s">
        <v>20775</v>
      </c>
      <c r="D3058" s="171" t="s">
        <v>20687</v>
      </c>
      <c r="E3058" s="171">
        <v>8.0</v>
      </c>
      <c r="F3058" s="171" t="s">
        <v>20878</v>
      </c>
      <c r="G3058" s="171" t="s">
        <v>22274</v>
      </c>
      <c r="H3058" s="172" t="s">
        <v>20638</v>
      </c>
      <c r="I3058" s="173">
        <v>17640.0</v>
      </c>
      <c r="J3058" s="174">
        <v>7620.0</v>
      </c>
      <c r="K3058" s="179"/>
      <c r="L3058" s="178"/>
      <c r="M3058" s="177"/>
      <c r="N3058" s="178">
        <v>7620.0</v>
      </c>
      <c r="O3058" s="163"/>
      <c r="P3058" s="164"/>
      <c r="Q3058" s="163"/>
      <c r="R3058" s="163"/>
      <c r="S3058" s="163"/>
      <c r="T3058" s="163"/>
    </row>
    <row r="3059" ht="18.75" hidden="1" customHeight="1">
      <c r="A3059" s="180">
        <v>45876.0</v>
      </c>
      <c r="B3059" s="171">
        <v>8004.0</v>
      </c>
      <c r="C3059" s="171" t="s">
        <v>4035</v>
      </c>
      <c r="D3059" s="171"/>
      <c r="E3059" s="171" t="s">
        <v>20634</v>
      </c>
      <c r="F3059" s="171"/>
      <c r="G3059" s="171"/>
      <c r="H3059" s="172"/>
      <c r="I3059" s="173">
        <v>4100.0</v>
      </c>
      <c r="J3059" s="174">
        <v>1420.0</v>
      </c>
      <c r="K3059" s="179">
        <v>1420.0</v>
      </c>
      <c r="L3059" s="178">
        <v>0.0</v>
      </c>
      <c r="M3059" s="177">
        <v>0.0</v>
      </c>
      <c r="N3059" s="178">
        <v>0.0</v>
      </c>
      <c r="O3059" s="163"/>
      <c r="P3059" s="164"/>
      <c r="Q3059" s="163"/>
      <c r="R3059" s="163"/>
      <c r="S3059" s="168" t="s">
        <v>20645</v>
      </c>
      <c r="T3059" s="164">
        <v>0.0</v>
      </c>
    </row>
    <row r="3060" ht="18.75" hidden="1" customHeight="1">
      <c r="A3060" s="180">
        <v>45876.0</v>
      </c>
      <c r="B3060" s="171">
        <v>8005.0</v>
      </c>
      <c r="C3060" s="171" t="s">
        <v>22255</v>
      </c>
      <c r="D3060" s="171"/>
      <c r="E3060" s="171" t="s">
        <v>20634</v>
      </c>
      <c r="F3060" s="171"/>
      <c r="G3060" s="171" t="s">
        <v>22275</v>
      </c>
      <c r="H3060" s="172" t="s">
        <v>22275</v>
      </c>
      <c r="I3060" s="173">
        <v>3260.0</v>
      </c>
      <c r="J3060" s="174">
        <v>600.0</v>
      </c>
      <c r="K3060" s="179">
        <v>0.0</v>
      </c>
      <c r="L3060" s="178">
        <v>0.0</v>
      </c>
      <c r="M3060" s="177">
        <v>600.0</v>
      </c>
      <c r="N3060" s="178">
        <v>0.0</v>
      </c>
      <c r="O3060" s="163"/>
      <c r="P3060" s="164"/>
      <c r="Q3060" s="163"/>
      <c r="R3060" s="163"/>
      <c r="S3060" s="168" t="s">
        <v>20645</v>
      </c>
      <c r="T3060" s="164">
        <v>0.0</v>
      </c>
    </row>
    <row r="3061" ht="18.75" hidden="1" customHeight="1">
      <c r="A3061" s="180">
        <v>45876.0</v>
      </c>
      <c r="B3061" s="171">
        <v>8006.0</v>
      </c>
      <c r="C3061" s="171" t="s">
        <v>353</v>
      </c>
      <c r="D3061" s="171"/>
      <c r="E3061" s="171" t="s">
        <v>20634</v>
      </c>
      <c r="F3061" s="171"/>
      <c r="G3061" s="171"/>
      <c r="H3061" s="172"/>
      <c r="I3061" s="173">
        <v>2520.0</v>
      </c>
      <c r="J3061" s="174">
        <v>440.0</v>
      </c>
      <c r="K3061" s="179">
        <v>440.0</v>
      </c>
      <c r="L3061" s="178">
        <v>0.0</v>
      </c>
      <c r="M3061" s="177">
        <v>0.0</v>
      </c>
      <c r="N3061" s="178">
        <v>0.0</v>
      </c>
      <c r="O3061" s="163"/>
      <c r="P3061" s="164"/>
      <c r="Q3061" s="163"/>
      <c r="R3061" s="163"/>
      <c r="S3061" s="168" t="s">
        <v>20645</v>
      </c>
      <c r="T3061" s="164">
        <v>0.0</v>
      </c>
    </row>
    <row r="3062" ht="18.75" hidden="1" customHeight="1">
      <c r="A3062" s="180">
        <v>45876.0</v>
      </c>
      <c r="B3062" s="171">
        <v>8008.0</v>
      </c>
      <c r="C3062" s="171" t="s">
        <v>22276</v>
      </c>
      <c r="D3062" s="171"/>
      <c r="E3062" s="171" t="s">
        <v>20634</v>
      </c>
      <c r="F3062" s="171"/>
      <c r="G3062" s="171" t="s">
        <v>22277</v>
      </c>
      <c r="H3062" s="172" t="s">
        <v>22277</v>
      </c>
      <c r="I3062" s="173">
        <v>3020.0</v>
      </c>
      <c r="J3062" s="174">
        <v>300.0</v>
      </c>
      <c r="K3062" s="179">
        <v>0.0</v>
      </c>
      <c r="L3062" s="178">
        <v>150.0</v>
      </c>
      <c r="M3062" s="177">
        <v>150.0</v>
      </c>
      <c r="N3062" s="178">
        <v>0.0</v>
      </c>
      <c r="O3062" s="163"/>
      <c r="P3062" s="164"/>
      <c r="Q3062" s="163"/>
      <c r="R3062" s="163"/>
      <c r="S3062" s="168" t="s">
        <v>20645</v>
      </c>
      <c r="T3062" s="164">
        <v>0.0</v>
      </c>
    </row>
    <row r="3063" ht="18.75" hidden="1" customHeight="1">
      <c r="A3063" s="180">
        <v>45876.0</v>
      </c>
      <c r="B3063" s="171">
        <v>8009.0</v>
      </c>
      <c r="C3063" s="171" t="s">
        <v>8901</v>
      </c>
      <c r="D3063" s="171"/>
      <c r="E3063" s="171" t="s">
        <v>20634</v>
      </c>
      <c r="F3063" s="171"/>
      <c r="G3063" s="171" t="s">
        <v>22278</v>
      </c>
      <c r="H3063" s="172" t="s">
        <v>22278</v>
      </c>
      <c r="I3063" s="173">
        <v>12100.0</v>
      </c>
      <c r="J3063" s="174">
        <v>1720.0</v>
      </c>
      <c r="K3063" s="179">
        <v>1720.0</v>
      </c>
      <c r="L3063" s="178">
        <v>0.0</v>
      </c>
      <c r="M3063" s="177">
        <v>0.0</v>
      </c>
      <c r="N3063" s="178">
        <v>0.0</v>
      </c>
      <c r="O3063" s="163"/>
      <c r="P3063" s="164"/>
      <c r="Q3063" s="163"/>
      <c r="R3063" s="163"/>
      <c r="S3063" s="168" t="s">
        <v>20645</v>
      </c>
      <c r="T3063" s="164">
        <v>0.0</v>
      </c>
    </row>
    <row r="3064" ht="18.75" hidden="1" customHeight="1">
      <c r="A3064" s="170">
        <v>45876.0</v>
      </c>
      <c r="B3064" s="171">
        <v>16768.0</v>
      </c>
      <c r="C3064" s="171" t="s">
        <v>21886</v>
      </c>
      <c r="D3064" s="171" t="s">
        <v>5686</v>
      </c>
      <c r="E3064" s="171">
        <v>40.0</v>
      </c>
      <c r="F3064" s="171"/>
      <c r="G3064" s="171" t="s">
        <v>22279</v>
      </c>
      <c r="H3064" s="172" t="s">
        <v>20635</v>
      </c>
      <c r="I3064" s="173">
        <v>25480.0</v>
      </c>
      <c r="J3064" s="174">
        <v>25480.0</v>
      </c>
      <c r="K3064" s="179">
        <v>25480.0</v>
      </c>
      <c r="L3064" s="178"/>
      <c r="M3064" s="177"/>
      <c r="N3064" s="178"/>
      <c r="O3064" s="163"/>
      <c r="P3064" s="164"/>
      <c r="Q3064" s="163"/>
      <c r="R3064" s="163"/>
      <c r="S3064" s="163"/>
      <c r="T3064" s="163"/>
    </row>
    <row r="3065" ht="18.75" hidden="1" customHeight="1">
      <c r="A3065" s="170">
        <v>45876.0</v>
      </c>
      <c r="B3065" s="171">
        <v>16769.0</v>
      </c>
      <c r="C3065" s="171" t="s">
        <v>3980</v>
      </c>
      <c r="D3065" s="171" t="s">
        <v>20659</v>
      </c>
      <c r="E3065" s="171">
        <v>40.0</v>
      </c>
      <c r="F3065" s="171" t="s">
        <v>21391</v>
      </c>
      <c r="G3065" s="171" t="s">
        <v>22280</v>
      </c>
      <c r="H3065" s="172" t="s">
        <v>20635</v>
      </c>
      <c r="I3065" s="173">
        <v>12880.0</v>
      </c>
      <c r="J3065" s="174">
        <f>12880-10040</f>
        <v>2840</v>
      </c>
      <c r="K3065" s="179">
        <v>2840.0</v>
      </c>
      <c r="L3065" s="178"/>
      <c r="M3065" s="177"/>
      <c r="N3065" s="178"/>
      <c r="O3065" s="163"/>
      <c r="P3065" s="164"/>
      <c r="Q3065" s="163"/>
      <c r="R3065" s="163"/>
      <c r="S3065" s="163"/>
      <c r="T3065" s="163"/>
    </row>
    <row r="3066" ht="18.75" hidden="1" customHeight="1">
      <c r="A3066" s="170">
        <v>45876.0</v>
      </c>
      <c r="B3066" s="171">
        <v>16770.0</v>
      </c>
      <c r="C3066" s="171" t="s">
        <v>22281</v>
      </c>
      <c r="D3066" s="171" t="s">
        <v>20673</v>
      </c>
      <c r="E3066" s="171">
        <v>8.0</v>
      </c>
      <c r="F3066" s="171">
        <v>8.0</v>
      </c>
      <c r="G3066" s="171"/>
      <c r="H3066" s="172" t="s">
        <v>20669</v>
      </c>
      <c r="I3066" s="173">
        <v>12940.0</v>
      </c>
      <c r="J3066" s="174">
        <v>3100.0</v>
      </c>
      <c r="K3066" s="179"/>
      <c r="L3066" s="178">
        <v>3100.0</v>
      </c>
      <c r="M3066" s="177"/>
      <c r="N3066" s="178"/>
      <c r="O3066" s="163"/>
      <c r="P3066" s="164"/>
      <c r="Q3066" s="163"/>
      <c r="R3066" s="163"/>
      <c r="S3066" s="163"/>
      <c r="T3066" s="163"/>
    </row>
    <row r="3067" ht="18.75" hidden="1" customHeight="1">
      <c r="A3067" s="180">
        <v>45876.0</v>
      </c>
      <c r="B3067" s="171">
        <v>8010.0</v>
      </c>
      <c r="C3067" s="171" t="s">
        <v>230</v>
      </c>
      <c r="D3067" s="171"/>
      <c r="E3067" s="171" t="s">
        <v>20634</v>
      </c>
      <c r="F3067" s="171"/>
      <c r="G3067" s="171" t="s">
        <v>22282</v>
      </c>
      <c r="H3067" s="172" t="s">
        <v>22282</v>
      </c>
      <c r="I3067" s="173">
        <v>3160.0</v>
      </c>
      <c r="J3067" s="174">
        <v>600.0</v>
      </c>
      <c r="K3067" s="179">
        <v>600.0</v>
      </c>
      <c r="L3067" s="178">
        <v>0.0</v>
      </c>
      <c r="M3067" s="177">
        <v>0.0</v>
      </c>
      <c r="N3067" s="178">
        <v>0.0</v>
      </c>
      <c r="O3067" s="163"/>
      <c r="P3067" s="164"/>
      <c r="Q3067" s="163"/>
      <c r="R3067" s="163"/>
      <c r="S3067" s="168" t="s">
        <v>20645</v>
      </c>
      <c r="T3067" s="164">
        <v>0.0</v>
      </c>
    </row>
    <row r="3068" ht="18.75" hidden="1" customHeight="1">
      <c r="A3068" s="180">
        <v>45876.0</v>
      </c>
      <c r="B3068" s="171">
        <v>8011.0</v>
      </c>
      <c r="C3068" s="171" t="s">
        <v>22044</v>
      </c>
      <c r="D3068" s="171"/>
      <c r="E3068" s="171" t="s">
        <v>20634</v>
      </c>
      <c r="F3068" s="171"/>
      <c r="G3068" s="171"/>
      <c r="H3068" s="172"/>
      <c r="I3068" s="173">
        <v>2840.0</v>
      </c>
      <c r="J3068" s="174">
        <v>680.0</v>
      </c>
      <c r="K3068" s="179">
        <v>136.0</v>
      </c>
      <c r="L3068" s="178">
        <v>0.0</v>
      </c>
      <c r="M3068" s="177">
        <v>544.0</v>
      </c>
      <c r="N3068" s="178">
        <v>0.0</v>
      </c>
      <c r="O3068" s="163"/>
      <c r="P3068" s="164"/>
      <c r="Q3068" s="163"/>
      <c r="R3068" s="163"/>
      <c r="S3068" s="168" t="s">
        <v>20645</v>
      </c>
      <c r="T3068" s="164">
        <v>0.0</v>
      </c>
    </row>
    <row r="3069" ht="18.75" hidden="1" customHeight="1">
      <c r="A3069" s="170">
        <v>45876.0</v>
      </c>
      <c r="B3069" s="171">
        <v>16771.0</v>
      </c>
      <c r="C3069" s="171"/>
      <c r="D3069" s="171" t="s">
        <v>20659</v>
      </c>
      <c r="E3069" s="171">
        <v>8.0</v>
      </c>
      <c r="F3069" s="171" t="s">
        <v>20739</v>
      </c>
      <c r="G3069" s="171" t="s">
        <v>22283</v>
      </c>
      <c r="H3069" s="172" t="s">
        <v>20635</v>
      </c>
      <c r="I3069" s="173">
        <v>15780.0</v>
      </c>
      <c r="J3069" s="174">
        <f>15780-10040</f>
        <v>5740</v>
      </c>
      <c r="K3069" s="179">
        <v>5740.0</v>
      </c>
      <c r="L3069" s="178"/>
      <c r="M3069" s="177"/>
      <c r="N3069" s="178"/>
      <c r="O3069" s="163"/>
      <c r="P3069" s="164"/>
      <c r="Q3069" s="163"/>
      <c r="R3069" s="163"/>
      <c r="S3069" s="163"/>
      <c r="T3069" s="163"/>
    </row>
    <row r="3070" ht="18.75" hidden="1" customHeight="1">
      <c r="A3070" s="170">
        <v>45876.0</v>
      </c>
      <c r="B3070" s="171">
        <v>16772.0</v>
      </c>
      <c r="C3070" s="171"/>
      <c r="D3070" s="171" t="s">
        <v>20687</v>
      </c>
      <c r="E3070" s="171">
        <v>8.0</v>
      </c>
      <c r="F3070" s="171" t="s">
        <v>21387</v>
      </c>
      <c r="G3070" s="171" t="s">
        <v>16544</v>
      </c>
      <c r="H3070" s="172" t="s">
        <v>20635</v>
      </c>
      <c r="I3070" s="173">
        <v>13850.0</v>
      </c>
      <c r="J3070" s="174">
        <v>3830.0</v>
      </c>
      <c r="K3070" s="179">
        <v>3830.0</v>
      </c>
      <c r="L3070" s="178"/>
      <c r="M3070" s="177"/>
      <c r="N3070" s="178"/>
      <c r="O3070" s="163"/>
      <c r="P3070" s="164"/>
      <c r="Q3070" s="163"/>
      <c r="R3070" s="163"/>
      <c r="S3070" s="163"/>
      <c r="T3070" s="163"/>
    </row>
    <row r="3071" ht="18.75" hidden="1" customHeight="1">
      <c r="A3071" s="170">
        <v>45876.0</v>
      </c>
      <c r="B3071" s="171">
        <v>16773.0</v>
      </c>
      <c r="C3071" s="171" t="s">
        <v>21601</v>
      </c>
      <c r="D3071" s="171" t="s">
        <v>20659</v>
      </c>
      <c r="E3071" s="171">
        <v>8.0</v>
      </c>
      <c r="F3071" s="171" t="s">
        <v>21145</v>
      </c>
      <c r="G3071" s="171" t="s">
        <v>22284</v>
      </c>
      <c r="H3071" s="172" t="s">
        <v>20635</v>
      </c>
      <c r="I3071" s="173">
        <v>12940.0</v>
      </c>
      <c r="J3071" s="174">
        <f>12940-10040</f>
        <v>2900</v>
      </c>
      <c r="K3071" s="179">
        <v>2900.0</v>
      </c>
      <c r="L3071" s="178"/>
      <c r="M3071" s="177"/>
      <c r="N3071" s="178"/>
      <c r="O3071" s="163"/>
      <c r="P3071" s="164"/>
      <c r="Q3071" s="163"/>
      <c r="R3071" s="163"/>
      <c r="S3071" s="163"/>
      <c r="T3071" s="163"/>
    </row>
    <row r="3072" ht="18.75" hidden="1" customHeight="1">
      <c r="A3072" s="170">
        <v>45876.0</v>
      </c>
      <c r="B3072" s="171">
        <v>16774.0</v>
      </c>
      <c r="C3072" s="171" t="s">
        <v>22285</v>
      </c>
      <c r="D3072" s="171" t="s">
        <v>20687</v>
      </c>
      <c r="E3072" s="171" t="s">
        <v>132</v>
      </c>
      <c r="F3072" s="171" t="s">
        <v>22001</v>
      </c>
      <c r="G3072" s="171" t="s">
        <v>22286</v>
      </c>
      <c r="H3072" s="172" t="s">
        <v>20635</v>
      </c>
      <c r="I3072" s="173">
        <v>11360.0</v>
      </c>
      <c r="J3072" s="174">
        <v>1080.0</v>
      </c>
      <c r="K3072" s="179">
        <v>1080.0</v>
      </c>
      <c r="L3072" s="178"/>
      <c r="M3072" s="177"/>
      <c r="N3072" s="178"/>
      <c r="O3072" s="163"/>
      <c r="P3072" s="164"/>
      <c r="Q3072" s="163"/>
      <c r="R3072" s="163"/>
      <c r="S3072" s="163"/>
      <c r="T3072" s="163"/>
    </row>
    <row r="3073" ht="18.75" hidden="1" customHeight="1">
      <c r="A3073" s="170">
        <v>45876.0</v>
      </c>
      <c r="B3073" s="171">
        <v>16775.0</v>
      </c>
      <c r="C3073" s="171" t="s">
        <v>22287</v>
      </c>
      <c r="D3073" s="171" t="s">
        <v>20673</v>
      </c>
      <c r="E3073" s="171">
        <v>8.0</v>
      </c>
      <c r="F3073" s="171" t="s">
        <v>21135</v>
      </c>
      <c r="G3073" s="171" t="s">
        <v>5061</v>
      </c>
      <c r="H3073" s="172" t="s">
        <v>20635</v>
      </c>
      <c r="I3073" s="173">
        <v>11260.0</v>
      </c>
      <c r="J3073" s="174">
        <v>1420.0</v>
      </c>
      <c r="K3073" s="179">
        <v>1420.0</v>
      </c>
      <c r="L3073" s="178"/>
      <c r="M3073" s="177"/>
      <c r="N3073" s="178"/>
      <c r="O3073" s="163"/>
      <c r="P3073" s="164"/>
      <c r="Q3073" s="163"/>
      <c r="R3073" s="163"/>
      <c r="S3073" s="163"/>
      <c r="T3073" s="163"/>
    </row>
    <row r="3074" ht="18.75" hidden="1" customHeight="1">
      <c r="A3074" s="170">
        <v>45876.0</v>
      </c>
      <c r="B3074" s="171">
        <v>16776.0</v>
      </c>
      <c r="C3074" s="171" t="s">
        <v>21371</v>
      </c>
      <c r="D3074" s="171" t="s">
        <v>20673</v>
      </c>
      <c r="E3074" s="171">
        <v>8.0</v>
      </c>
      <c r="F3074" s="171" t="s">
        <v>20799</v>
      </c>
      <c r="G3074" s="171" t="s">
        <v>22288</v>
      </c>
      <c r="H3074" s="172" t="s">
        <v>20635</v>
      </c>
      <c r="I3074" s="173">
        <v>16480.0</v>
      </c>
      <c r="J3074" s="174">
        <v>6640.0</v>
      </c>
      <c r="K3074" s="179">
        <v>6640.0</v>
      </c>
      <c r="L3074" s="178"/>
      <c r="M3074" s="177"/>
      <c r="N3074" s="178"/>
      <c r="O3074" s="163"/>
      <c r="P3074" s="164"/>
      <c r="Q3074" s="163"/>
      <c r="R3074" s="163"/>
      <c r="S3074" s="163"/>
      <c r="T3074" s="163"/>
    </row>
    <row r="3075" ht="18.75" hidden="1" customHeight="1">
      <c r="A3075" s="180">
        <v>45876.0</v>
      </c>
      <c r="B3075" s="171">
        <v>8076.0</v>
      </c>
      <c r="C3075" s="171" t="s">
        <v>6275</v>
      </c>
      <c r="D3075" s="171"/>
      <c r="E3075" s="171" t="s">
        <v>20634</v>
      </c>
      <c r="F3075" s="171"/>
      <c r="G3075" s="171" t="s">
        <v>22289</v>
      </c>
      <c r="H3075" s="172" t="s">
        <v>22289</v>
      </c>
      <c r="I3075" s="173">
        <v>3520.0</v>
      </c>
      <c r="J3075" s="174">
        <v>820.0</v>
      </c>
      <c r="K3075" s="179">
        <v>0.0</v>
      </c>
      <c r="L3075" s="178">
        <v>1640.0</v>
      </c>
      <c r="M3075" s="177">
        <v>0.0</v>
      </c>
      <c r="N3075" s="178">
        <v>0.0</v>
      </c>
      <c r="O3075" s="163"/>
      <c r="P3075" s="164"/>
      <c r="Q3075" s="163"/>
      <c r="R3075" s="163"/>
      <c r="S3075" s="168" t="s">
        <v>20645</v>
      </c>
      <c r="T3075" s="164">
        <v>0.0</v>
      </c>
    </row>
    <row r="3076" ht="18.75" hidden="1" customHeight="1">
      <c r="A3076" s="182">
        <v>45876.02903130787</v>
      </c>
      <c r="B3076" s="171">
        <v>7991.0</v>
      </c>
      <c r="C3076" s="171" t="s">
        <v>744</v>
      </c>
      <c r="D3076" s="171"/>
      <c r="E3076" s="171" t="s">
        <v>20634</v>
      </c>
      <c r="F3076" s="171"/>
      <c r="G3076" s="171"/>
      <c r="H3076" s="172"/>
      <c r="I3076" s="173">
        <v>2960.0</v>
      </c>
      <c r="J3076" s="174">
        <v>420.0</v>
      </c>
      <c r="K3076" s="179">
        <v>420.0</v>
      </c>
      <c r="L3076" s="178">
        <v>0.0</v>
      </c>
      <c r="M3076" s="177">
        <v>0.0</v>
      </c>
      <c r="N3076" s="178">
        <v>0.0</v>
      </c>
      <c r="O3076" s="163"/>
      <c r="P3076" s="164"/>
      <c r="Q3076" s="163"/>
      <c r="R3076" s="163"/>
      <c r="S3076" s="168" t="s">
        <v>20645</v>
      </c>
      <c r="T3076" s="164">
        <v>0.0</v>
      </c>
    </row>
    <row r="3077" ht="18.75" hidden="1" customHeight="1">
      <c r="A3077" s="170">
        <v>45877.0</v>
      </c>
      <c r="B3077" s="171">
        <v>16777.0</v>
      </c>
      <c r="C3077" s="171" t="s">
        <v>21211</v>
      </c>
      <c r="D3077" s="171" t="s">
        <v>20687</v>
      </c>
      <c r="E3077" s="171">
        <v>8.0</v>
      </c>
      <c r="F3077" s="171" t="s">
        <v>20742</v>
      </c>
      <c r="G3077" s="171" t="s">
        <v>22264</v>
      </c>
      <c r="H3077" s="172" t="s">
        <v>20638</v>
      </c>
      <c r="I3077" s="173">
        <v>18580.0</v>
      </c>
      <c r="J3077" s="174">
        <v>8560.0</v>
      </c>
      <c r="K3077" s="179"/>
      <c r="L3077" s="178"/>
      <c r="M3077" s="177"/>
      <c r="N3077" s="178">
        <v>8560.0</v>
      </c>
      <c r="O3077" s="163"/>
      <c r="P3077" s="164"/>
      <c r="Q3077" s="163"/>
      <c r="R3077" s="163"/>
      <c r="S3077" s="163"/>
      <c r="T3077" s="163"/>
    </row>
    <row r="3078" ht="18.75" hidden="1" customHeight="1">
      <c r="A3078" s="170">
        <v>45877.0</v>
      </c>
      <c r="B3078" s="171">
        <v>16778.0</v>
      </c>
      <c r="C3078" s="171" t="s">
        <v>22290</v>
      </c>
      <c r="D3078" s="171" t="s">
        <v>20687</v>
      </c>
      <c r="E3078" s="171">
        <v>8.0</v>
      </c>
      <c r="F3078" s="171" t="s">
        <v>20713</v>
      </c>
      <c r="G3078" s="171" t="s">
        <v>22291</v>
      </c>
      <c r="H3078" s="172" t="s">
        <v>20635</v>
      </c>
      <c r="I3078" s="173">
        <v>12140.0</v>
      </c>
      <c r="J3078" s="174">
        <v>2120.0</v>
      </c>
      <c r="K3078" s="179">
        <v>2120.0</v>
      </c>
      <c r="L3078" s="178"/>
      <c r="M3078" s="177"/>
      <c r="N3078" s="178"/>
      <c r="O3078" s="163"/>
      <c r="P3078" s="164"/>
      <c r="Q3078" s="163"/>
      <c r="R3078" s="163"/>
      <c r="S3078" s="163"/>
      <c r="T3078" s="163"/>
    </row>
    <row r="3079" ht="18.75" hidden="1" customHeight="1">
      <c r="A3079" s="170">
        <v>45877.0</v>
      </c>
      <c r="B3079" s="171">
        <v>16779.0</v>
      </c>
      <c r="C3079" s="171" t="s">
        <v>22242</v>
      </c>
      <c r="D3079" s="171" t="s">
        <v>20673</v>
      </c>
      <c r="E3079" s="171">
        <v>8.0</v>
      </c>
      <c r="F3079" s="171" t="s">
        <v>20844</v>
      </c>
      <c r="G3079" s="171" t="s">
        <v>22243</v>
      </c>
      <c r="H3079" s="172" t="s">
        <v>20635</v>
      </c>
      <c r="I3079" s="173">
        <v>12280.0</v>
      </c>
      <c r="J3079" s="174">
        <v>2440.0</v>
      </c>
      <c r="K3079" s="179">
        <v>2440.0</v>
      </c>
      <c r="L3079" s="178"/>
      <c r="M3079" s="177"/>
      <c r="N3079" s="178"/>
      <c r="O3079" s="163"/>
      <c r="P3079" s="164"/>
      <c r="Q3079" s="163"/>
      <c r="R3079" s="163"/>
      <c r="S3079" s="163"/>
      <c r="T3079" s="163"/>
    </row>
    <row r="3080" ht="18.75" hidden="1" customHeight="1">
      <c r="A3080" s="170">
        <v>45877.0</v>
      </c>
      <c r="B3080" s="171">
        <v>16780.0</v>
      </c>
      <c r="C3080" s="171" t="s">
        <v>22292</v>
      </c>
      <c r="D3080" s="171" t="s">
        <v>20695</v>
      </c>
      <c r="E3080" s="171">
        <v>8.0</v>
      </c>
      <c r="F3080" s="171"/>
      <c r="G3080" s="171" t="s">
        <v>22293</v>
      </c>
      <c r="H3080" s="172" t="s">
        <v>20635</v>
      </c>
      <c r="I3080" s="173">
        <v>11480.0</v>
      </c>
      <c r="J3080" s="174">
        <v>1780.0</v>
      </c>
      <c r="K3080" s="179">
        <v>1780.0</v>
      </c>
      <c r="L3080" s="178"/>
      <c r="M3080" s="177"/>
      <c r="N3080" s="178"/>
      <c r="O3080" s="163"/>
      <c r="P3080" s="164"/>
      <c r="Q3080" s="163"/>
      <c r="R3080" s="163"/>
      <c r="S3080" s="163"/>
      <c r="T3080" s="163"/>
    </row>
    <row r="3081" ht="18.75" hidden="1" customHeight="1">
      <c r="A3081" s="170">
        <v>45877.0</v>
      </c>
      <c r="B3081" s="171">
        <v>16781.0</v>
      </c>
      <c r="C3081" s="171" t="s">
        <v>20893</v>
      </c>
      <c r="D3081" s="171" t="s">
        <v>20687</v>
      </c>
      <c r="E3081" s="171">
        <v>8.0</v>
      </c>
      <c r="F3081" s="171" t="s">
        <v>22294</v>
      </c>
      <c r="G3081" s="171" t="s">
        <v>7385</v>
      </c>
      <c r="H3081" s="172" t="s">
        <v>20635</v>
      </c>
      <c r="I3081" s="173">
        <v>14780.0</v>
      </c>
      <c r="J3081" s="174">
        <v>4760.0</v>
      </c>
      <c r="K3081" s="179">
        <v>4760.0</v>
      </c>
      <c r="L3081" s="178"/>
      <c r="M3081" s="177"/>
      <c r="N3081" s="178"/>
      <c r="O3081" s="163"/>
      <c r="P3081" s="164"/>
      <c r="Q3081" s="163"/>
      <c r="R3081" s="163"/>
      <c r="S3081" s="163"/>
      <c r="T3081" s="163"/>
    </row>
    <row r="3082" ht="18.75" hidden="1" customHeight="1">
      <c r="A3082" s="180">
        <v>45877.0</v>
      </c>
      <c r="B3082" s="171">
        <v>8013.0</v>
      </c>
      <c r="C3082" s="171" t="s">
        <v>3991</v>
      </c>
      <c r="D3082" s="171"/>
      <c r="E3082" s="171" t="s">
        <v>20634</v>
      </c>
      <c r="F3082" s="171"/>
      <c r="G3082" s="171"/>
      <c r="H3082" s="172"/>
      <c r="I3082" s="173">
        <v>3160.0</v>
      </c>
      <c r="J3082" s="174">
        <v>300.0</v>
      </c>
      <c r="K3082" s="179">
        <v>0.0</v>
      </c>
      <c r="L3082" s="178">
        <v>300.0</v>
      </c>
      <c r="M3082" s="177">
        <v>0.0</v>
      </c>
      <c r="N3082" s="178">
        <v>0.0</v>
      </c>
      <c r="O3082" s="163"/>
      <c r="P3082" s="164"/>
      <c r="Q3082" s="163"/>
      <c r="R3082" s="163"/>
      <c r="S3082" s="168" t="s">
        <v>20645</v>
      </c>
      <c r="T3082" s="164">
        <v>0.0</v>
      </c>
    </row>
    <row r="3083" ht="18.75" hidden="1" customHeight="1">
      <c r="A3083" s="170">
        <v>45877.0</v>
      </c>
      <c r="B3083" s="171">
        <v>16782.0</v>
      </c>
      <c r="C3083" s="171" t="s">
        <v>21364</v>
      </c>
      <c r="D3083" s="171" t="s">
        <v>20673</v>
      </c>
      <c r="E3083" s="171">
        <v>8.0</v>
      </c>
      <c r="F3083" s="171" t="s">
        <v>20742</v>
      </c>
      <c r="G3083" s="171" t="s">
        <v>7298</v>
      </c>
      <c r="H3083" s="172" t="s">
        <v>20638</v>
      </c>
      <c r="I3083" s="173">
        <v>19100.0</v>
      </c>
      <c r="J3083" s="174">
        <v>9260.0</v>
      </c>
      <c r="K3083" s="179"/>
      <c r="L3083" s="178"/>
      <c r="M3083" s="177"/>
      <c r="N3083" s="178">
        <v>9260.0</v>
      </c>
      <c r="O3083" s="163"/>
      <c r="P3083" s="164"/>
      <c r="Q3083" s="163"/>
      <c r="R3083" s="163"/>
      <c r="S3083" s="163"/>
      <c r="T3083" s="163"/>
    </row>
    <row r="3084" ht="18.75" hidden="1" customHeight="1">
      <c r="A3084" s="170">
        <v>45877.0</v>
      </c>
      <c r="B3084" s="171">
        <v>16783.0</v>
      </c>
      <c r="C3084" s="171" t="s">
        <v>20853</v>
      </c>
      <c r="D3084" s="171" t="s">
        <v>20673</v>
      </c>
      <c r="E3084" s="171">
        <v>8.0</v>
      </c>
      <c r="F3084" s="171" t="s">
        <v>20961</v>
      </c>
      <c r="G3084" s="171" t="s">
        <v>4921</v>
      </c>
      <c r="H3084" s="172" t="s">
        <v>20635</v>
      </c>
      <c r="I3084" s="173">
        <v>11180.0</v>
      </c>
      <c r="J3084" s="174">
        <v>1340.0</v>
      </c>
      <c r="K3084" s="179">
        <v>1340.0</v>
      </c>
      <c r="L3084" s="178"/>
      <c r="M3084" s="177"/>
      <c r="N3084" s="178"/>
      <c r="O3084" s="163"/>
      <c r="P3084" s="164"/>
      <c r="Q3084" s="163"/>
      <c r="R3084" s="163"/>
      <c r="S3084" s="163"/>
      <c r="T3084" s="163"/>
    </row>
    <row r="3085" ht="18.75" hidden="1" customHeight="1">
      <c r="A3085" s="180">
        <v>45877.0</v>
      </c>
      <c r="B3085" s="171">
        <v>8014.0</v>
      </c>
      <c r="C3085" s="171" t="s">
        <v>6867</v>
      </c>
      <c r="D3085" s="171"/>
      <c r="E3085" s="171" t="s">
        <v>20634</v>
      </c>
      <c r="F3085" s="171"/>
      <c r="G3085" s="171" t="s">
        <v>20901</v>
      </c>
      <c r="H3085" s="172" t="s">
        <v>20901</v>
      </c>
      <c r="I3085" s="173">
        <v>3680.0</v>
      </c>
      <c r="J3085" s="174">
        <v>320.0</v>
      </c>
      <c r="K3085" s="179">
        <v>0.0</v>
      </c>
      <c r="L3085" s="178">
        <v>0.0</v>
      </c>
      <c r="M3085" s="177">
        <v>0.0</v>
      </c>
      <c r="N3085" s="178">
        <v>0.0</v>
      </c>
      <c r="O3085" s="163"/>
      <c r="P3085" s="164"/>
      <c r="Q3085" s="163"/>
      <c r="R3085" s="163"/>
      <c r="S3085" s="168" t="s">
        <v>20645</v>
      </c>
      <c r="T3085" s="164">
        <v>0.0</v>
      </c>
    </row>
    <row r="3086" ht="18.75" hidden="1" customHeight="1">
      <c r="A3086" s="170">
        <v>45877.0</v>
      </c>
      <c r="B3086" s="171">
        <v>16784.0</v>
      </c>
      <c r="C3086" s="171" t="s">
        <v>4444</v>
      </c>
      <c r="D3086" s="171" t="s">
        <v>20687</v>
      </c>
      <c r="E3086" s="171">
        <v>14.0</v>
      </c>
      <c r="F3086" s="171" t="s">
        <v>21124</v>
      </c>
      <c r="G3086" s="171" t="s">
        <v>4820</v>
      </c>
      <c r="H3086" s="172" t="s">
        <v>20635</v>
      </c>
      <c r="I3086" s="173">
        <v>12860.0</v>
      </c>
      <c r="J3086" s="174">
        <v>2820.0</v>
      </c>
      <c r="K3086" s="179">
        <v>2820.0</v>
      </c>
      <c r="L3086" s="178"/>
      <c r="M3086" s="177"/>
      <c r="N3086" s="178"/>
      <c r="O3086" s="163"/>
      <c r="P3086" s="164"/>
      <c r="Q3086" s="163"/>
      <c r="R3086" s="163"/>
      <c r="S3086" s="163"/>
      <c r="T3086" s="163"/>
    </row>
    <row r="3087" ht="18.75" hidden="1" customHeight="1">
      <c r="A3087" s="170">
        <v>45877.0</v>
      </c>
      <c r="B3087" s="171">
        <v>16785.0</v>
      </c>
      <c r="C3087" s="171" t="s">
        <v>22109</v>
      </c>
      <c r="D3087" s="171" t="s">
        <v>20659</v>
      </c>
      <c r="E3087" s="171">
        <v>8.0</v>
      </c>
      <c r="F3087" s="171" t="s">
        <v>20700</v>
      </c>
      <c r="G3087" s="171" t="s">
        <v>7415</v>
      </c>
      <c r="H3087" s="172" t="s">
        <v>20635</v>
      </c>
      <c r="I3087" s="173">
        <v>12380.0</v>
      </c>
      <c r="J3087" s="174">
        <f>12380-10040</f>
        <v>2340</v>
      </c>
      <c r="K3087" s="179">
        <v>2340.0</v>
      </c>
      <c r="L3087" s="178"/>
      <c r="M3087" s="177"/>
      <c r="N3087" s="178"/>
      <c r="O3087" s="163"/>
      <c r="P3087" s="164"/>
      <c r="Q3087" s="163"/>
      <c r="R3087" s="163"/>
      <c r="S3087" s="163"/>
      <c r="T3087" s="163"/>
    </row>
    <row r="3088" ht="18.75" hidden="1" customHeight="1">
      <c r="A3088" s="180">
        <v>45877.0</v>
      </c>
      <c r="B3088" s="171">
        <v>8015.0</v>
      </c>
      <c r="C3088" s="171" t="s">
        <v>6867</v>
      </c>
      <c r="D3088" s="171"/>
      <c r="E3088" s="171" t="s">
        <v>20634</v>
      </c>
      <c r="F3088" s="171"/>
      <c r="G3088" s="171" t="s">
        <v>20901</v>
      </c>
      <c r="H3088" s="172" t="s">
        <v>20901</v>
      </c>
      <c r="I3088" s="173">
        <v>3360.0</v>
      </c>
      <c r="J3088" s="174">
        <v>560.0</v>
      </c>
      <c r="K3088" s="179">
        <v>0.0</v>
      </c>
      <c r="L3088" s="178">
        <v>560.0</v>
      </c>
      <c r="M3088" s="177">
        <v>0.0</v>
      </c>
      <c r="N3088" s="178">
        <v>0.0</v>
      </c>
      <c r="O3088" s="163"/>
      <c r="P3088" s="164"/>
      <c r="Q3088" s="163"/>
      <c r="R3088" s="163"/>
      <c r="S3088" s="168" t="s">
        <v>20645</v>
      </c>
      <c r="T3088" s="164">
        <v>0.0</v>
      </c>
    </row>
    <row r="3089" ht="18.75" hidden="1" customHeight="1">
      <c r="A3089" s="180">
        <v>45877.0</v>
      </c>
      <c r="B3089" s="171">
        <v>8016.0</v>
      </c>
      <c r="C3089" s="171" t="s">
        <v>6867</v>
      </c>
      <c r="D3089" s="171"/>
      <c r="E3089" s="171" t="s">
        <v>20634</v>
      </c>
      <c r="F3089" s="171"/>
      <c r="G3089" s="171" t="s">
        <v>20933</v>
      </c>
      <c r="H3089" s="172" t="s">
        <v>20933</v>
      </c>
      <c r="I3089" s="173">
        <v>3840.0</v>
      </c>
      <c r="J3089" s="174">
        <v>280.0</v>
      </c>
      <c r="K3089" s="179">
        <v>0.0</v>
      </c>
      <c r="L3089" s="178">
        <v>0.0</v>
      </c>
      <c r="M3089" s="177">
        <v>0.0</v>
      </c>
      <c r="N3089" s="178">
        <v>0.0</v>
      </c>
      <c r="O3089" s="163"/>
      <c r="P3089" s="164"/>
      <c r="Q3089" s="163"/>
      <c r="R3089" s="163"/>
      <c r="S3089" s="168" t="s">
        <v>20645</v>
      </c>
      <c r="T3089" s="164">
        <v>0.0</v>
      </c>
    </row>
    <row r="3090" ht="18.75" hidden="1" customHeight="1">
      <c r="A3090" s="180">
        <v>45877.0</v>
      </c>
      <c r="B3090" s="171">
        <v>8017.0</v>
      </c>
      <c r="C3090" s="171" t="s">
        <v>5319</v>
      </c>
      <c r="D3090" s="171"/>
      <c r="E3090" s="171" t="s">
        <v>20634</v>
      </c>
      <c r="F3090" s="171"/>
      <c r="G3090" s="171" t="s">
        <v>20933</v>
      </c>
      <c r="H3090" s="172" t="s">
        <v>20933</v>
      </c>
      <c r="I3090" s="173">
        <v>3560.0</v>
      </c>
      <c r="J3090" s="174">
        <v>680.0</v>
      </c>
      <c r="K3090" s="179">
        <v>0.0</v>
      </c>
      <c r="L3090" s="178">
        <v>680.0</v>
      </c>
      <c r="M3090" s="177">
        <v>0.0</v>
      </c>
      <c r="N3090" s="178">
        <v>0.0</v>
      </c>
      <c r="O3090" s="163"/>
      <c r="P3090" s="164"/>
      <c r="Q3090" s="163"/>
      <c r="R3090" s="163"/>
      <c r="S3090" s="168" t="s">
        <v>20645</v>
      </c>
      <c r="T3090" s="164">
        <v>0.0</v>
      </c>
    </row>
    <row r="3091" ht="18.75" hidden="1" customHeight="1">
      <c r="A3091" s="180">
        <v>45877.0</v>
      </c>
      <c r="B3091" s="171">
        <v>8018.0</v>
      </c>
      <c r="C3091" s="171" t="s">
        <v>6178</v>
      </c>
      <c r="D3091" s="171"/>
      <c r="E3091" s="171" t="s">
        <v>20634</v>
      </c>
      <c r="F3091" s="171"/>
      <c r="G3091" s="171"/>
      <c r="H3091" s="172"/>
      <c r="I3091" s="173">
        <v>2960.0</v>
      </c>
      <c r="J3091" s="174">
        <v>360.0</v>
      </c>
      <c r="K3091" s="179">
        <v>0.0</v>
      </c>
      <c r="L3091" s="178">
        <v>360.0</v>
      </c>
      <c r="M3091" s="177">
        <v>0.0</v>
      </c>
      <c r="N3091" s="178">
        <v>0.0</v>
      </c>
      <c r="O3091" s="163"/>
      <c r="P3091" s="164"/>
      <c r="Q3091" s="163"/>
      <c r="R3091" s="163"/>
      <c r="S3091" s="168" t="s">
        <v>20645</v>
      </c>
      <c r="T3091" s="164">
        <v>0.0</v>
      </c>
    </row>
    <row r="3092" ht="18.75" hidden="1" customHeight="1">
      <c r="A3092" s="180">
        <v>45877.0</v>
      </c>
      <c r="B3092" s="171">
        <v>8019.0</v>
      </c>
      <c r="C3092" s="171" t="s">
        <v>4017</v>
      </c>
      <c r="D3092" s="171"/>
      <c r="E3092" s="171" t="s">
        <v>20634</v>
      </c>
      <c r="F3092" s="171"/>
      <c r="G3092" s="171"/>
      <c r="H3092" s="172"/>
      <c r="I3092" s="173">
        <v>4200.0</v>
      </c>
      <c r="J3092" s="174">
        <v>880.0</v>
      </c>
      <c r="K3092" s="179">
        <v>880.0</v>
      </c>
      <c r="L3092" s="178">
        <v>0.0</v>
      </c>
      <c r="M3092" s="177">
        <v>0.0</v>
      </c>
      <c r="N3092" s="178">
        <v>0.0</v>
      </c>
      <c r="O3092" s="163"/>
      <c r="P3092" s="164"/>
      <c r="Q3092" s="163"/>
      <c r="R3092" s="163"/>
      <c r="S3092" s="168" t="s">
        <v>20645</v>
      </c>
      <c r="T3092" s="164">
        <v>0.0</v>
      </c>
    </row>
    <row r="3093" ht="18.75" hidden="1" customHeight="1">
      <c r="A3093" s="180">
        <v>45877.0</v>
      </c>
      <c r="B3093" s="171">
        <v>8020.0</v>
      </c>
      <c r="C3093" s="171" t="s">
        <v>6867</v>
      </c>
      <c r="D3093" s="171"/>
      <c r="E3093" s="171" t="s">
        <v>20634</v>
      </c>
      <c r="F3093" s="171"/>
      <c r="G3093" s="171" t="s">
        <v>20933</v>
      </c>
      <c r="H3093" s="172" t="s">
        <v>20933</v>
      </c>
      <c r="I3093" s="173">
        <v>2880.0</v>
      </c>
      <c r="J3093" s="174">
        <v>60.0</v>
      </c>
      <c r="K3093" s="179">
        <v>0.0</v>
      </c>
      <c r="L3093" s="178">
        <v>0.0</v>
      </c>
      <c r="M3093" s="177">
        <v>0.0</v>
      </c>
      <c r="N3093" s="178">
        <v>0.0</v>
      </c>
      <c r="O3093" s="163"/>
      <c r="P3093" s="164"/>
      <c r="Q3093" s="163"/>
      <c r="R3093" s="163"/>
      <c r="S3093" s="168" t="s">
        <v>20645</v>
      </c>
      <c r="T3093" s="164">
        <v>0.0</v>
      </c>
    </row>
    <row r="3094" ht="18.75" hidden="1" customHeight="1">
      <c r="A3094" s="180">
        <v>45877.0</v>
      </c>
      <c r="B3094" s="171">
        <v>8021.0</v>
      </c>
      <c r="C3094" s="171" t="s">
        <v>8090</v>
      </c>
      <c r="D3094" s="171"/>
      <c r="E3094" s="171" t="s">
        <v>20634</v>
      </c>
      <c r="F3094" s="171"/>
      <c r="G3094" s="171" t="s">
        <v>22295</v>
      </c>
      <c r="H3094" s="172" t="s">
        <v>22295</v>
      </c>
      <c r="I3094" s="173">
        <v>11560.0</v>
      </c>
      <c r="J3094" s="174">
        <v>1120.0</v>
      </c>
      <c r="K3094" s="179">
        <v>0.0</v>
      </c>
      <c r="L3094" s="178">
        <v>0.0</v>
      </c>
      <c r="M3094" s="177">
        <v>0.0</v>
      </c>
      <c r="N3094" s="178">
        <v>0.0</v>
      </c>
      <c r="O3094" s="163"/>
      <c r="P3094" s="164"/>
      <c r="Q3094" s="163"/>
      <c r="R3094" s="163"/>
      <c r="S3094" s="168" t="s">
        <v>20645</v>
      </c>
      <c r="T3094" s="164">
        <v>0.0</v>
      </c>
    </row>
    <row r="3095" ht="18.75" hidden="1" customHeight="1">
      <c r="A3095" s="180">
        <v>45877.0</v>
      </c>
      <c r="B3095" s="171">
        <v>8022.0</v>
      </c>
      <c r="C3095" s="171" t="s">
        <v>7481</v>
      </c>
      <c r="D3095" s="171"/>
      <c r="E3095" s="171" t="s">
        <v>20634</v>
      </c>
      <c r="F3095" s="171"/>
      <c r="G3095" s="171"/>
      <c r="H3095" s="172"/>
      <c r="I3095" s="173">
        <v>2180.0</v>
      </c>
      <c r="J3095" s="174">
        <v>320.0</v>
      </c>
      <c r="K3095" s="179">
        <v>320.0</v>
      </c>
      <c r="L3095" s="178">
        <v>0.0</v>
      </c>
      <c r="M3095" s="177">
        <v>0.0</v>
      </c>
      <c r="N3095" s="178">
        <v>0.0</v>
      </c>
      <c r="O3095" s="163"/>
      <c r="P3095" s="164"/>
      <c r="Q3095" s="163"/>
      <c r="R3095" s="163"/>
      <c r="S3095" s="168" t="s">
        <v>20645</v>
      </c>
      <c r="T3095" s="164">
        <v>0.0</v>
      </c>
    </row>
    <row r="3096" ht="18.75" hidden="1" customHeight="1">
      <c r="A3096" s="180">
        <v>45877.0</v>
      </c>
      <c r="B3096" s="171">
        <v>8023.0</v>
      </c>
      <c r="C3096" s="171" t="s">
        <v>744</v>
      </c>
      <c r="D3096" s="171"/>
      <c r="E3096" s="171" t="s">
        <v>20634</v>
      </c>
      <c r="F3096" s="171"/>
      <c r="G3096" s="171"/>
      <c r="H3096" s="172"/>
      <c r="I3096" s="173">
        <v>3400.0</v>
      </c>
      <c r="J3096" s="174">
        <v>860.0</v>
      </c>
      <c r="K3096" s="179">
        <v>860.0</v>
      </c>
      <c r="L3096" s="178">
        <v>0.0</v>
      </c>
      <c r="M3096" s="177">
        <v>0.0</v>
      </c>
      <c r="N3096" s="178">
        <v>0.0</v>
      </c>
      <c r="O3096" s="163"/>
      <c r="P3096" s="164"/>
      <c r="Q3096" s="163"/>
      <c r="R3096" s="163"/>
      <c r="S3096" s="168" t="s">
        <v>20645</v>
      </c>
      <c r="T3096" s="164">
        <v>0.0</v>
      </c>
    </row>
    <row r="3097" ht="18.75" hidden="1" customHeight="1">
      <c r="A3097" s="180">
        <v>45877.0</v>
      </c>
      <c r="B3097" s="171">
        <v>8024.0</v>
      </c>
      <c r="C3097" s="171" t="s">
        <v>5319</v>
      </c>
      <c r="D3097" s="171"/>
      <c r="E3097" s="171" t="s">
        <v>20634</v>
      </c>
      <c r="F3097" s="171"/>
      <c r="G3097" s="171" t="s">
        <v>20933</v>
      </c>
      <c r="H3097" s="172" t="s">
        <v>20933</v>
      </c>
      <c r="I3097" s="173">
        <v>2820.0</v>
      </c>
      <c r="J3097" s="174">
        <v>40.0</v>
      </c>
      <c r="K3097" s="179">
        <v>0.0</v>
      </c>
      <c r="L3097" s="178">
        <v>40.0</v>
      </c>
      <c r="M3097" s="177">
        <v>0.0</v>
      </c>
      <c r="N3097" s="178">
        <v>0.0</v>
      </c>
      <c r="O3097" s="163"/>
      <c r="P3097" s="164"/>
      <c r="Q3097" s="163"/>
      <c r="R3097" s="163"/>
      <c r="S3097" s="168" t="s">
        <v>20645</v>
      </c>
      <c r="T3097" s="164">
        <v>0.0</v>
      </c>
    </row>
    <row r="3098" ht="18.75" hidden="1" customHeight="1">
      <c r="A3098" s="170">
        <v>45877.0</v>
      </c>
      <c r="B3098" s="171">
        <v>16786.0</v>
      </c>
      <c r="C3098" s="171" t="s">
        <v>22296</v>
      </c>
      <c r="D3098" s="171" t="s">
        <v>20687</v>
      </c>
      <c r="E3098" s="171">
        <v>8.0</v>
      </c>
      <c r="F3098" s="171" t="s">
        <v>21161</v>
      </c>
      <c r="G3098" s="171" t="s">
        <v>7491</v>
      </c>
      <c r="H3098" s="172" t="s">
        <v>20635</v>
      </c>
      <c r="I3098" s="173">
        <v>11160.0</v>
      </c>
      <c r="J3098" s="174">
        <v>1140.0</v>
      </c>
      <c r="K3098" s="179">
        <v>1140.0</v>
      </c>
      <c r="L3098" s="178"/>
      <c r="M3098" s="177"/>
      <c r="N3098" s="178"/>
      <c r="O3098" s="163"/>
      <c r="P3098" s="164"/>
      <c r="Q3098" s="163"/>
      <c r="R3098" s="163"/>
      <c r="S3098" s="163"/>
      <c r="T3098" s="163"/>
    </row>
    <row r="3099" ht="18.75" hidden="1" customHeight="1">
      <c r="A3099" s="170">
        <v>45877.0</v>
      </c>
      <c r="B3099" s="171">
        <v>16787.0</v>
      </c>
      <c r="C3099" s="171" t="s">
        <v>4100</v>
      </c>
      <c r="D3099" s="171" t="s">
        <v>20687</v>
      </c>
      <c r="E3099" s="171">
        <v>6.0</v>
      </c>
      <c r="F3099" s="171" t="s">
        <v>20810</v>
      </c>
      <c r="G3099" s="171" t="s">
        <v>22297</v>
      </c>
      <c r="H3099" s="172" t="s">
        <v>20635</v>
      </c>
      <c r="I3099" s="173">
        <v>12660.0</v>
      </c>
      <c r="J3099" s="174">
        <v>2820.0</v>
      </c>
      <c r="K3099" s="179">
        <v>2820.0</v>
      </c>
      <c r="L3099" s="178"/>
      <c r="M3099" s="177"/>
      <c r="N3099" s="178"/>
      <c r="O3099" s="163"/>
      <c r="P3099" s="164"/>
      <c r="Q3099" s="163"/>
      <c r="R3099" s="163"/>
      <c r="S3099" s="163"/>
      <c r="T3099" s="163"/>
    </row>
    <row r="3100" ht="18.75" hidden="1" customHeight="1">
      <c r="A3100" s="170">
        <v>45877.0</v>
      </c>
      <c r="B3100" s="171">
        <v>16788.0</v>
      </c>
      <c r="C3100" s="171" t="s">
        <v>22298</v>
      </c>
      <c r="D3100" s="171" t="s">
        <v>20673</v>
      </c>
      <c r="E3100" s="171">
        <v>8.0</v>
      </c>
      <c r="F3100" s="171" t="s">
        <v>20700</v>
      </c>
      <c r="G3100" s="171" t="s">
        <v>6675</v>
      </c>
      <c r="H3100" s="172" t="s">
        <v>20635</v>
      </c>
      <c r="I3100" s="173">
        <v>11160.0</v>
      </c>
      <c r="J3100" s="174">
        <v>1320.0</v>
      </c>
      <c r="K3100" s="179">
        <v>1320.0</v>
      </c>
      <c r="L3100" s="178"/>
      <c r="M3100" s="177"/>
      <c r="N3100" s="178"/>
      <c r="O3100" s="163"/>
      <c r="P3100" s="164"/>
      <c r="Q3100" s="163"/>
      <c r="R3100" s="163"/>
      <c r="S3100" s="163"/>
      <c r="T3100" s="163"/>
    </row>
    <row r="3101" ht="18.75" hidden="1" customHeight="1">
      <c r="A3101" s="180">
        <v>45877.0</v>
      </c>
      <c r="B3101" s="171">
        <v>8025.0</v>
      </c>
      <c r="C3101" s="171" t="s">
        <v>8090</v>
      </c>
      <c r="D3101" s="171"/>
      <c r="E3101" s="171" t="s">
        <v>20634</v>
      </c>
      <c r="F3101" s="171"/>
      <c r="G3101" s="171" t="s">
        <v>22163</v>
      </c>
      <c r="H3101" s="172" t="s">
        <v>22163</v>
      </c>
      <c r="I3101" s="173">
        <v>12040.0</v>
      </c>
      <c r="J3101" s="174">
        <v>1640.0</v>
      </c>
      <c r="K3101" s="179">
        <v>0.0</v>
      </c>
      <c r="L3101" s="178">
        <v>0.0</v>
      </c>
      <c r="M3101" s="177">
        <v>0.0</v>
      </c>
      <c r="N3101" s="178">
        <v>0.0</v>
      </c>
      <c r="O3101" s="163"/>
      <c r="P3101" s="164"/>
      <c r="Q3101" s="163"/>
      <c r="R3101" s="163"/>
      <c r="S3101" s="168" t="s">
        <v>20645</v>
      </c>
      <c r="T3101" s="164">
        <v>0.0</v>
      </c>
    </row>
    <row r="3102" ht="18.75" hidden="1" customHeight="1">
      <c r="A3102" s="170">
        <v>45877.0</v>
      </c>
      <c r="B3102" s="171">
        <v>16789.0</v>
      </c>
      <c r="C3102" s="171" t="s">
        <v>22299</v>
      </c>
      <c r="D3102" s="171" t="s">
        <v>20673</v>
      </c>
      <c r="E3102" s="171">
        <v>8.0</v>
      </c>
      <c r="F3102" s="171" t="s">
        <v>20877</v>
      </c>
      <c r="G3102" s="171" t="s">
        <v>6569</v>
      </c>
      <c r="H3102" s="172" t="s">
        <v>20635</v>
      </c>
      <c r="I3102" s="173">
        <v>12620.0</v>
      </c>
      <c r="J3102" s="174">
        <v>2780.0</v>
      </c>
      <c r="K3102" s="179">
        <v>2780.0</v>
      </c>
      <c r="L3102" s="178"/>
      <c r="M3102" s="177"/>
      <c r="N3102" s="178"/>
      <c r="O3102" s="163"/>
      <c r="P3102" s="164"/>
      <c r="Q3102" s="163"/>
      <c r="R3102" s="163"/>
      <c r="S3102" s="163"/>
      <c r="T3102" s="163"/>
    </row>
    <row r="3103" ht="18.75" hidden="1" customHeight="1">
      <c r="A3103" s="170">
        <v>45877.0</v>
      </c>
      <c r="B3103" s="171">
        <v>16790.0</v>
      </c>
      <c r="C3103" s="171" t="s">
        <v>21786</v>
      </c>
      <c r="D3103" s="171" t="s">
        <v>20687</v>
      </c>
      <c r="E3103" s="171">
        <v>6.0</v>
      </c>
      <c r="F3103" s="171" t="s">
        <v>21381</v>
      </c>
      <c r="G3103" s="171" t="s">
        <v>7499</v>
      </c>
      <c r="H3103" s="172" t="s">
        <v>20635</v>
      </c>
      <c r="I3103" s="173">
        <v>10520.0</v>
      </c>
      <c r="J3103" s="174">
        <v>680.0</v>
      </c>
      <c r="K3103" s="179">
        <v>680.0</v>
      </c>
      <c r="L3103" s="178"/>
      <c r="M3103" s="177"/>
      <c r="N3103" s="178"/>
      <c r="O3103" s="163"/>
      <c r="P3103" s="164"/>
      <c r="Q3103" s="163"/>
      <c r="R3103" s="163"/>
      <c r="S3103" s="163"/>
      <c r="T3103" s="163"/>
    </row>
    <row r="3104" ht="18.75" hidden="1" customHeight="1">
      <c r="A3104" s="170">
        <v>45877.0</v>
      </c>
      <c r="B3104" s="171">
        <v>16791.0</v>
      </c>
      <c r="C3104" s="171" t="s">
        <v>750</v>
      </c>
      <c r="D3104" s="171" t="s">
        <v>20687</v>
      </c>
      <c r="E3104" s="171">
        <v>12.0</v>
      </c>
      <c r="F3104" s="171" t="s">
        <v>20836</v>
      </c>
      <c r="G3104" s="171" t="s">
        <v>22300</v>
      </c>
      <c r="H3104" s="172" t="s">
        <v>20635</v>
      </c>
      <c r="I3104" s="173">
        <v>11040.0</v>
      </c>
      <c r="J3104" s="174">
        <v>1000.0</v>
      </c>
      <c r="K3104" s="179">
        <v>1000.0</v>
      </c>
      <c r="L3104" s="178"/>
      <c r="M3104" s="177"/>
      <c r="N3104" s="178"/>
      <c r="O3104" s="163"/>
      <c r="P3104" s="164"/>
      <c r="Q3104" s="163"/>
      <c r="R3104" s="163"/>
      <c r="S3104" s="163"/>
      <c r="T3104" s="163"/>
    </row>
    <row r="3105" ht="18.75" hidden="1" customHeight="1">
      <c r="A3105" s="170">
        <v>45877.0</v>
      </c>
      <c r="B3105" s="171">
        <v>16792.0</v>
      </c>
      <c r="C3105" s="171" t="s">
        <v>20740</v>
      </c>
      <c r="D3105" s="171" t="s">
        <v>20673</v>
      </c>
      <c r="E3105" s="171">
        <v>8.0</v>
      </c>
      <c r="F3105" s="171" t="s">
        <v>20700</v>
      </c>
      <c r="G3105" s="171" t="s">
        <v>22301</v>
      </c>
      <c r="H3105" s="172" t="s">
        <v>20635</v>
      </c>
      <c r="I3105" s="173">
        <v>12940.0</v>
      </c>
      <c r="J3105" s="174">
        <v>3100.0</v>
      </c>
      <c r="K3105" s="179">
        <v>3100.0</v>
      </c>
      <c r="L3105" s="178"/>
      <c r="M3105" s="177"/>
      <c r="N3105" s="178"/>
      <c r="O3105" s="163"/>
      <c r="P3105" s="164"/>
      <c r="Q3105" s="163"/>
      <c r="R3105" s="163"/>
      <c r="S3105" s="163"/>
      <c r="T3105" s="163"/>
    </row>
    <row r="3106" ht="18.75" hidden="1" customHeight="1">
      <c r="A3106" s="180">
        <v>45877.0</v>
      </c>
      <c r="B3106" s="171">
        <v>8026.0</v>
      </c>
      <c r="C3106" s="171" t="s">
        <v>3980</v>
      </c>
      <c r="D3106" s="171"/>
      <c r="E3106" s="171" t="s">
        <v>20634</v>
      </c>
      <c r="F3106" s="171"/>
      <c r="G3106" s="171" t="s">
        <v>22178</v>
      </c>
      <c r="H3106" s="172" t="s">
        <v>22178</v>
      </c>
      <c r="I3106" s="173">
        <v>3900.0</v>
      </c>
      <c r="J3106" s="174">
        <v>1620.0</v>
      </c>
      <c r="K3106" s="179">
        <v>810.0</v>
      </c>
      <c r="L3106" s="178">
        <v>0.0</v>
      </c>
      <c r="M3106" s="177">
        <v>0.0</v>
      </c>
      <c r="N3106" s="178">
        <v>810.0</v>
      </c>
      <c r="O3106" s="163"/>
      <c r="P3106" s="164"/>
      <c r="Q3106" s="163"/>
      <c r="R3106" s="163"/>
      <c r="S3106" s="168" t="s">
        <v>20645</v>
      </c>
      <c r="T3106" s="164">
        <v>0.0</v>
      </c>
    </row>
    <row r="3107" ht="18.75" hidden="1" customHeight="1">
      <c r="A3107" s="170">
        <v>45877.0</v>
      </c>
      <c r="B3107" s="171">
        <v>16793.0</v>
      </c>
      <c r="C3107" s="171"/>
      <c r="D3107" s="171" t="s">
        <v>20687</v>
      </c>
      <c r="E3107" s="171">
        <v>8.0</v>
      </c>
      <c r="F3107" s="171" t="s">
        <v>21594</v>
      </c>
      <c r="G3107" s="171" t="s">
        <v>22302</v>
      </c>
      <c r="H3107" s="172" t="s">
        <v>20635</v>
      </c>
      <c r="I3107" s="173">
        <v>10880.0</v>
      </c>
      <c r="J3107" s="174">
        <v>860.0</v>
      </c>
      <c r="K3107" s="179">
        <v>860.0</v>
      </c>
      <c r="L3107" s="178"/>
      <c r="M3107" s="177"/>
      <c r="N3107" s="178"/>
      <c r="O3107" s="163"/>
      <c r="P3107" s="164"/>
      <c r="Q3107" s="163"/>
      <c r="R3107" s="163"/>
      <c r="S3107" s="163"/>
      <c r="T3107" s="163"/>
    </row>
    <row r="3108" ht="18.75" hidden="1" customHeight="1">
      <c r="A3108" s="180">
        <v>45877.0</v>
      </c>
      <c r="B3108" s="171">
        <v>8108.0</v>
      </c>
      <c r="C3108" s="171" t="s">
        <v>22303</v>
      </c>
      <c r="D3108" s="171"/>
      <c r="E3108" s="171" t="s">
        <v>20634</v>
      </c>
      <c r="F3108" s="171"/>
      <c r="G3108" s="171" t="s">
        <v>22304</v>
      </c>
      <c r="H3108" s="172" t="s">
        <v>22304</v>
      </c>
      <c r="I3108" s="173">
        <v>3340.0</v>
      </c>
      <c r="J3108" s="174">
        <v>520.0</v>
      </c>
      <c r="K3108" s="179">
        <v>0.0</v>
      </c>
      <c r="L3108" s="178">
        <v>520.0</v>
      </c>
      <c r="M3108" s="177">
        <v>0.0</v>
      </c>
      <c r="N3108" s="178">
        <v>0.0</v>
      </c>
      <c r="O3108" s="163"/>
      <c r="P3108" s="164"/>
      <c r="Q3108" s="163"/>
      <c r="R3108" s="163"/>
      <c r="S3108" s="168" t="s">
        <v>20645</v>
      </c>
      <c r="T3108" s="164">
        <v>0.0</v>
      </c>
    </row>
    <row r="3109" ht="18.75" hidden="1" customHeight="1">
      <c r="A3109" s="180">
        <v>45877.0</v>
      </c>
      <c r="B3109" s="171">
        <v>8109.0</v>
      </c>
      <c r="C3109" s="171" t="s">
        <v>1868</v>
      </c>
      <c r="D3109" s="171"/>
      <c r="E3109" s="171" t="s">
        <v>20634</v>
      </c>
      <c r="F3109" s="171"/>
      <c r="G3109" s="171" t="s">
        <v>22305</v>
      </c>
      <c r="H3109" s="172" t="s">
        <v>22305</v>
      </c>
      <c r="I3109" s="173">
        <v>2900.0</v>
      </c>
      <c r="J3109" s="174">
        <v>80.0</v>
      </c>
      <c r="K3109" s="179">
        <v>0.0</v>
      </c>
      <c r="L3109" s="178">
        <v>80.0</v>
      </c>
      <c r="M3109" s="177">
        <v>0.0</v>
      </c>
      <c r="N3109" s="178">
        <v>0.0</v>
      </c>
      <c r="O3109" s="163"/>
      <c r="P3109" s="164"/>
      <c r="Q3109" s="163"/>
      <c r="R3109" s="163"/>
      <c r="S3109" s="168" t="s">
        <v>20645</v>
      </c>
      <c r="T3109" s="164">
        <v>0.0</v>
      </c>
    </row>
    <row r="3110" ht="18.75" hidden="1" customHeight="1">
      <c r="A3110" s="182">
        <v>45877.02903291667</v>
      </c>
      <c r="B3110" s="171">
        <v>8012.0</v>
      </c>
      <c r="C3110" s="171" t="s">
        <v>8090</v>
      </c>
      <c r="D3110" s="171"/>
      <c r="E3110" s="171" t="s">
        <v>20634</v>
      </c>
      <c r="F3110" s="171"/>
      <c r="G3110" s="171" t="s">
        <v>22132</v>
      </c>
      <c r="H3110" s="172" t="s">
        <v>22132</v>
      </c>
      <c r="I3110" s="173">
        <v>12600.0</v>
      </c>
      <c r="J3110" s="174">
        <v>2220.0</v>
      </c>
      <c r="K3110" s="179">
        <v>0.0</v>
      </c>
      <c r="L3110" s="178">
        <v>0.0</v>
      </c>
      <c r="M3110" s="177">
        <v>0.0</v>
      </c>
      <c r="N3110" s="178">
        <v>0.0</v>
      </c>
      <c r="O3110" s="163"/>
      <c r="P3110" s="164"/>
      <c r="Q3110" s="163"/>
      <c r="R3110" s="163"/>
      <c r="S3110" s="168" t="s">
        <v>20645</v>
      </c>
      <c r="T3110" s="164">
        <v>0.0</v>
      </c>
    </row>
    <row r="3111" ht="18.75" hidden="1" customHeight="1">
      <c r="A3111" s="170">
        <v>45878.0</v>
      </c>
      <c r="B3111" s="171">
        <v>16812.0</v>
      </c>
      <c r="C3111" s="171"/>
      <c r="D3111" s="171" t="s">
        <v>20687</v>
      </c>
      <c r="E3111" s="171">
        <v>4.0</v>
      </c>
      <c r="F3111" s="171"/>
      <c r="G3111" s="171" t="s">
        <v>22306</v>
      </c>
      <c r="H3111" s="172" t="s">
        <v>20635</v>
      </c>
      <c r="I3111" s="173">
        <v>14480.0</v>
      </c>
      <c r="J3111" s="174">
        <v>4700.0</v>
      </c>
      <c r="K3111" s="179">
        <v>4700.0</v>
      </c>
      <c r="L3111" s="178"/>
      <c r="M3111" s="177"/>
      <c r="N3111" s="178"/>
      <c r="O3111" s="163"/>
      <c r="P3111" s="164"/>
      <c r="Q3111" s="163"/>
      <c r="R3111" s="163"/>
      <c r="S3111" s="163"/>
      <c r="T3111" s="163"/>
    </row>
    <row r="3112" ht="18.75" hidden="1" customHeight="1">
      <c r="A3112" s="170">
        <v>45878.0</v>
      </c>
      <c r="B3112" s="171">
        <v>16813.0</v>
      </c>
      <c r="C3112" s="171"/>
      <c r="D3112" s="171" t="s">
        <v>20687</v>
      </c>
      <c r="E3112" s="171">
        <v>8.0</v>
      </c>
      <c r="F3112" s="171" t="s">
        <v>20858</v>
      </c>
      <c r="G3112" s="171" t="s">
        <v>22307</v>
      </c>
      <c r="H3112" s="172" t="s">
        <v>20635</v>
      </c>
      <c r="I3112" s="173">
        <v>11900.0</v>
      </c>
      <c r="J3112" s="174">
        <v>1880.0</v>
      </c>
      <c r="K3112" s="179">
        <v>1880.0</v>
      </c>
      <c r="L3112" s="178"/>
      <c r="M3112" s="177"/>
      <c r="N3112" s="178"/>
      <c r="O3112" s="163"/>
      <c r="P3112" s="164"/>
      <c r="Q3112" s="163"/>
      <c r="R3112" s="163"/>
      <c r="S3112" s="163"/>
      <c r="T3112" s="163"/>
    </row>
    <row r="3113" ht="18.75" hidden="1" customHeight="1">
      <c r="A3113" s="170">
        <v>45878.0</v>
      </c>
      <c r="B3113" s="171">
        <v>16814.0</v>
      </c>
      <c r="C3113" s="171"/>
      <c r="D3113" s="171" t="s">
        <v>20687</v>
      </c>
      <c r="E3113" s="171">
        <v>8.0</v>
      </c>
      <c r="F3113" s="171" t="s">
        <v>20968</v>
      </c>
      <c r="G3113" s="171" t="s">
        <v>22308</v>
      </c>
      <c r="H3113" s="172" t="s">
        <v>20635</v>
      </c>
      <c r="I3113" s="173">
        <v>12700.0</v>
      </c>
      <c r="J3113" s="174">
        <v>2680.0</v>
      </c>
      <c r="K3113" s="179">
        <v>2680.0</v>
      </c>
      <c r="L3113" s="178"/>
      <c r="M3113" s="177"/>
      <c r="N3113" s="178"/>
      <c r="O3113" s="163"/>
      <c r="P3113" s="164"/>
      <c r="Q3113" s="163"/>
      <c r="R3113" s="163"/>
      <c r="S3113" s="163"/>
      <c r="T3113" s="163"/>
    </row>
    <row r="3114" ht="18.75" hidden="1" customHeight="1">
      <c r="A3114" s="170">
        <v>45878.0</v>
      </c>
      <c r="B3114" s="171">
        <v>16815.0</v>
      </c>
      <c r="C3114" s="171"/>
      <c r="D3114" s="171" t="s">
        <v>20687</v>
      </c>
      <c r="E3114" s="171">
        <v>6.0</v>
      </c>
      <c r="F3114" s="171" t="s">
        <v>21465</v>
      </c>
      <c r="G3114" s="171" t="s">
        <v>22309</v>
      </c>
      <c r="H3114" s="172" t="s">
        <v>20635</v>
      </c>
      <c r="I3114" s="173">
        <v>10800.0</v>
      </c>
      <c r="J3114" s="174">
        <v>960.0</v>
      </c>
      <c r="K3114" s="179">
        <v>960.0</v>
      </c>
      <c r="L3114" s="178"/>
      <c r="M3114" s="177"/>
      <c r="N3114" s="178"/>
      <c r="O3114" s="163"/>
      <c r="P3114" s="164"/>
      <c r="Q3114" s="163"/>
      <c r="R3114" s="163"/>
      <c r="S3114" s="163"/>
      <c r="T3114" s="163"/>
    </row>
    <row r="3115" ht="18.75" hidden="1" customHeight="1">
      <c r="A3115" s="170">
        <v>45878.0</v>
      </c>
      <c r="B3115" s="171">
        <v>16816.0</v>
      </c>
      <c r="C3115" s="171"/>
      <c r="D3115" s="171" t="s">
        <v>20687</v>
      </c>
      <c r="E3115" s="171">
        <v>8.0</v>
      </c>
      <c r="F3115" s="171" t="s">
        <v>20834</v>
      </c>
      <c r="G3115" s="171" t="s">
        <v>22310</v>
      </c>
      <c r="H3115" s="172" t="s">
        <v>20635</v>
      </c>
      <c r="I3115" s="173">
        <v>11820.0</v>
      </c>
      <c r="J3115" s="174">
        <v>1800.0</v>
      </c>
      <c r="K3115" s="179">
        <v>1800.0</v>
      </c>
      <c r="L3115" s="178"/>
      <c r="M3115" s="177"/>
      <c r="N3115" s="178"/>
      <c r="O3115" s="163"/>
      <c r="P3115" s="164"/>
      <c r="Q3115" s="163"/>
      <c r="R3115" s="163"/>
      <c r="S3115" s="163"/>
      <c r="T3115" s="163"/>
    </row>
    <row r="3116" ht="18.75" hidden="1" customHeight="1">
      <c r="A3116" s="170">
        <v>45878.0</v>
      </c>
      <c r="B3116" s="171">
        <v>16817.0</v>
      </c>
      <c r="C3116" s="171"/>
      <c r="D3116" s="171" t="s">
        <v>20687</v>
      </c>
      <c r="E3116" s="171">
        <v>8.0</v>
      </c>
      <c r="F3116" s="171" t="s">
        <v>20787</v>
      </c>
      <c r="G3116" s="171" t="s">
        <v>22311</v>
      </c>
      <c r="H3116" s="172" t="s">
        <v>20638</v>
      </c>
      <c r="I3116" s="173">
        <v>17020.0</v>
      </c>
      <c r="J3116" s="174">
        <v>7000.0</v>
      </c>
      <c r="K3116" s="179"/>
      <c r="L3116" s="178"/>
      <c r="M3116" s="177"/>
      <c r="N3116" s="178">
        <v>7000.0</v>
      </c>
      <c r="O3116" s="163"/>
      <c r="P3116" s="164"/>
      <c r="Q3116" s="163"/>
      <c r="R3116" s="163"/>
      <c r="S3116" s="163"/>
      <c r="T3116" s="163"/>
    </row>
    <row r="3117" ht="18.75" hidden="1" customHeight="1">
      <c r="A3117" s="170">
        <v>45878.0</v>
      </c>
      <c r="B3117" s="171">
        <v>16818.0</v>
      </c>
      <c r="C3117" s="171"/>
      <c r="D3117" s="171" t="s">
        <v>20673</v>
      </c>
      <c r="E3117" s="171">
        <v>8.0</v>
      </c>
      <c r="F3117" s="171" t="s">
        <v>20764</v>
      </c>
      <c r="G3117" s="171" t="s">
        <v>22312</v>
      </c>
      <c r="H3117" s="172" t="s">
        <v>20635</v>
      </c>
      <c r="I3117" s="173">
        <v>15360.0</v>
      </c>
      <c r="J3117" s="174">
        <v>5520.0</v>
      </c>
      <c r="K3117" s="179">
        <v>5520.0</v>
      </c>
      <c r="L3117" s="178"/>
      <c r="M3117" s="177"/>
      <c r="N3117" s="178"/>
      <c r="O3117" s="163"/>
      <c r="P3117" s="164"/>
      <c r="Q3117" s="163"/>
      <c r="R3117" s="163"/>
      <c r="S3117" s="163"/>
      <c r="T3117" s="163"/>
    </row>
    <row r="3118" ht="18.75" hidden="1" customHeight="1">
      <c r="A3118" s="170">
        <v>45878.0</v>
      </c>
      <c r="B3118" s="171">
        <v>16819.0</v>
      </c>
      <c r="C3118" s="171"/>
      <c r="D3118" s="171" t="s">
        <v>20673</v>
      </c>
      <c r="E3118" s="171">
        <v>8.0</v>
      </c>
      <c r="F3118" s="171" t="s">
        <v>21360</v>
      </c>
      <c r="G3118" s="171" t="s">
        <v>22313</v>
      </c>
      <c r="H3118" s="172" t="s">
        <v>20635</v>
      </c>
      <c r="I3118" s="173">
        <v>10880.0</v>
      </c>
      <c r="J3118" s="174">
        <v>1040.0</v>
      </c>
      <c r="K3118" s="179">
        <v>1040.0</v>
      </c>
      <c r="L3118" s="178"/>
      <c r="M3118" s="177"/>
      <c r="N3118" s="178"/>
      <c r="O3118" s="163"/>
      <c r="P3118" s="164"/>
      <c r="Q3118" s="163"/>
      <c r="R3118" s="163"/>
      <c r="S3118" s="163"/>
      <c r="T3118" s="163"/>
    </row>
    <row r="3119" ht="18.75" hidden="1" customHeight="1">
      <c r="A3119" s="170">
        <v>45878.0</v>
      </c>
      <c r="B3119" s="171">
        <v>16820.0</v>
      </c>
      <c r="C3119" s="171"/>
      <c r="D3119" s="171" t="s">
        <v>20673</v>
      </c>
      <c r="E3119" s="171">
        <v>8.0</v>
      </c>
      <c r="F3119" s="171" t="s">
        <v>21824</v>
      </c>
      <c r="G3119" s="171" t="s">
        <v>22314</v>
      </c>
      <c r="H3119" s="172" t="s">
        <v>20635</v>
      </c>
      <c r="I3119" s="173">
        <v>11520.0</v>
      </c>
      <c r="J3119" s="174">
        <v>1680.0</v>
      </c>
      <c r="K3119" s="179">
        <v>1680.0</v>
      </c>
      <c r="L3119" s="178"/>
      <c r="M3119" s="177"/>
      <c r="N3119" s="178"/>
      <c r="O3119" s="163"/>
      <c r="P3119" s="164"/>
      <c r="Q3119" s="163"/>
      <c r="R3119" s="163"/>
      <c r="S3119" s="163"/>
      <c r="T3119" s="163"/>
    </row>
    <row r="3120" ht="18.75" hidden="1" customHeight="1">
      <c r="A3120" s="170">
        <v>45878.0</v>
      </c>
      <c r="B3120" s="171">
        <v>16821.0</v>
      </c>
      <c r="C3120" s="171"/>
      <c r="D3120" s="171" t="s">
        <v>20659</v>
      </c>
      <c r="E3120" s="171">
        <v>14.0</v>
      </c>
      <c r="F3120" s="171" t="s">
        <v>22315</v>
      </c>
      <c r="G3120" s="171" t="s">
        <v>22316</v>
      </c>
      <c r="H3120" s="172" t="s">
        <v>20635</v>
      </c>
      <c r="I3120" s="173">
        <v>12380.0</v>
      </c>
      <c r="J3120" s="174">
        <f>12380-10040</f>
        <v>2340</v>
      </c>
      <c r="K3120" s="179">
        <v>2340.0</v>
      </c>
      <c r="L3120" s="178"/>
      <c r="M3120" s="177"/>
      <c r="N3120" s="178"/>
      <c r="O3120" s="163"/>
      <c r="P3120" s="164"/>
      <c r="Q3120" s="163"/>
      <c r="R3120" s="163"/>
      <c r="S3120" s="163"/>
      <c r="T3120" s="163"/>
    </row>
    <row r="3121" ht="18.75" hidden="1" customHeight="1">
      <c r="A3121" s="170">
        <v>45878.0</v>
      </c>
      <c r="B3121" s="171">
        <v>16822.0</v>
      </c>
      <c r="C3121" s="171"/>
      <c r="D3121" s="171" t="s">
        <v>20659</v>
      </c>
      <c r="E3121" s="171">
        <v>8.0</v>
      </c>
      <c r="F3121" s="171" t="s">
        <v>22013</v>
      </c>
      <c r="G3121" s="171" t="s">
        <v>22317</v>
      </c>
      <c r="H3121" s="172" t="s">
        <v>20635</v>
      </c>
      <c r="I3121" s="173">
        <v>17240.0</v>
      </c>
      <c r="J3121" s="174">
        <f>17240-10040</f>
        <v>7200</v>
      </c>
      <c r="K3121" s="179">
        <v>7200.0</v>
      </c>
      <c r="L3121" s="178"/>
      <c r="M3121" s="177"/>
      <c r="N3121" s="178"/>
      <c r="O3121" s="163"/>
      <c r="P3121" s="164"/>
      <c r="Q3121" s="163"/>
      <c r="R3121" s="163"/>
      <c r="S3121" s="163"/>
      <c r="T3121" s="163"/>
    </row>
    <row r="3122" ht="18.75" hidden="1" customHeight="1">
      <c r="A3122" s="170">
        <v>45878.0</v>
      </c>
      <c r="B3122" s="171">
        <v>16824.0</v>
      </c>
      <c r="C3122" s="171"/>
      <c r="D3122" s="171" t="s">
        <v>20659</v>
      </c>
      <c r="E3122" s="171">
        <v>8.0</v>
      </c>
      <c r="F3122" s="171" t="s">
        <v>20975</v>
      </c>
      <c r="G3122" s="171" t="s">
        <v>22318</v>
      </c>
      <c r="H3122" s="172" t="s">
        <v>20635</v>
      </c>
      <c r="I3122" s="173">
        <v>12160.0</v>
      </c>
      <c r="J3122" s="174">
        <f>12160-10040</f>
        <v>2120</v>
      </c>
      <c r="K3122" s="179">
        <v>2120.0</v>
      </c>
      <c r="L3122" s="178"/>
      <c r="M3122" s="177"/>
      <c r="N3122" s="178"/>
      <c r="O3122" s="163"/>
      <c r="P3122" s="164"/>
      <c r="Q3122" s="163"/>
      <c r="R3122" s="163"/>
      <c r="S3122" s="163"/>
      <c r="T3122" s="163"/>
    </row>
    <row r="3123" ht="18.75" hidden="1" customHeight="1">
      <c r="A3123" s="170">
        <v>45878.0</v>
      </c>
      <c r="B3123" s="171">
        <v>16825.0</v>
      </c>
      <c r="C3123" s="171"/>
      <c r="D3123" s="171" t="s">
        <v>20659</v>
      </c>
      <c r="E3123" s="171">
        <v>8.0</v>
      </c>
      <c r="F3123" s="180" t="s">
        <v>22319</v>
      </c>
      <c r="G3123" s="171" t="s">
        <v>22320</v>
      </c>
      <c r="H3123" s="172" t="s">
        <v>20635</v>
      </c>
      <c r="I3123" s="173">
        <v>15300.0</v>
      </c>
      <c r="J3123" s="174">
        <f>15300-10040</f>
        <v>5260</v>
      </c>
      <c r="K3123" s="179">
        <v>5260.0</v>
      </c>
      <c r="L3123" s="178"/>
      <c r="M3123" s="177"/>
      <c r="N3123" s="178"/>
      <c r="O3123" s="163"/>
      <c r="P3123" s="164"/>
      <c r="Q3123" s="163"/>
      <c r="R3123" s="163"/>
      <c r="S3123" s="163"/>
      <c r="T3123" s="163"/>
    </row>
    <row r="3124" ht="18.75" hidden="1" customHeight="1">
      <c r="A3124" s="170">
        <v>45880.0</v>
      </c>
      <c r="B3124" s="171">
        <v>16794.0</v>
      </c>
      <c r="C3124" s="171" t="s">
        <v>22321</v>
      </c>
      <c r="D3124" s="171" t="s">
        <v>20659</v>
      </c>
      <c r="E3124" s="171">
        <v>8.0</v>
      </c>
      <c r="F3124" s="171" t="s">
        <v>20977</v>
      </c>
      <c r="G3124" s="171" t="s">
        <v>22322</v>
      </c>
      <c r="H3124" s="172" t="s">
        <v>20635</v>
      </c>
      <c r="I3124" s="173">
        <v>12500.0</v>
      </c>
      <c r="J3124" s="174">
        <f>12500-10040</f>
        <v>2460</v>
      </c>
      <c r="K3124" s="179">
        <v>2460.0</v>
      </c>
      <c r="L3124" s="178"/>
      <c r="M3124" s="177"/>
      <c r="N3124" s="178"/>
      <c r="O3124" s="163"/>
      <c r="P3124" s="164"/>
      <c r="Q3124" s="163"/>
      <c r="R3124" s="163"/>
      <c r="S3124" s="163"/>
      <c r="T3124" s="163"/>
    </row>
    <row r="3125" ht="18.75" hidden="1" customHeight="1">
      <c r="A3125" s="170">
        <v>45880.0</v>
      </c>
      <c r="B3125" s="171">
        <v>16795.0</v>
      </c>
      <c r="C3125" s="171" t="s">
        <v>21308</v>
      </c>
      <c r="D3125" s="171" t="s">
        <v>20673</v>
      </c>
      <c r="E3125" s="171">
        <v>8.0</v>
      </c>
      <c r="F3125" s="171" t="s">
        <v>20817</v>
      </c>
      <c r="G3125" s="171" t="s">
        <v>22323</v>
      </c>
      <c r="H3125" s="172" t="s">
        <v>20635</v>
      </c>
      <c r="I3125" s="173">
        <v>11020.0</v>
      </c>
      <c r="J3125" s="174">
        <v>1180.0</v>
      </c>
      <c r="K3125" s="179">
        <v>1180.0</v>
      </c>
      <c r="L3125" s="178"/>
      <c r="M3125" s="177"/>
      <c r="N3125" s="178"/>
      <c r="O3125" s="163"/>
      <c r="P3125" s="164"/>
      <c r="Q3125" s="163"/>
      <c r="R3125" s="163"/>
      <c r="S3125" s="163"/>
      <c r="T3125" s="163"/>
    </row>
    <row r="3126" ht="18.75" hidden="1" customHeight="1">
      <c r="A3126" s="170">
        <v>45880.0</v>
      </c>
      <c r="B3126" s="171">
        <v>16796.0</v>
      </c>
      <c r="C3126" s="171" t="s">
        <v>21512</v>
      </c>
      <c r="D3126" s="171" t="s">
        <v>20687</v>
      </c>
      <c r="E3126" s="171">
        <v>16.0</v>
      </c>
      <c r="F3126" s="171" t="s">
        <v>21644</v>
      </c>
      <c r="G3126" s="171" t="s">
        <v>22324</v>
      </c>
      <c r="H3126" s="172" t="s">
        <v>20635</v>
      </c>
      <c r="I3126" s="173">
        <v>12400.0</v>
      </c>
      <c r="J3126" s="174">
        <v>2360.0</v>
      </c>
      <c r="K3126" s="179">
        <v>2360.0</v>
      </c>
      <c r="L3126" s="178"/>
      <c r="M3126" s="177"/>
      <c r="N3126" s="178"/>
      <c r="O3126" s="163"/>
      <c r="P3126" s="164"/>
      <c r="Q3126" s="163"/>
      <c r="R3126" s="163"/>
      <c r="S3126" s="163"/>
      <c r="T3126" s="163"/>
    </row>
    <row r="3127" ht="18.75" hidden="1" customHeight="1">
      <c r="A3127" s="170">
        <v>45880.0</v>
      </c>
      <c r="B3127" s="171">
        <v>16797.0</v>
      </c>
      <c r="C3127" s="171" t="s">
        <v>22325</v>
      </c>
      <c r="D3127" s="171" t="s">
        <v>20687</v>
      </c>
      <c r="E3127" s="171">
        <v>16.0</v>
      </c>
      <c r="F3127" s="171">
        <v>14.004</v>
      </c>
      <c r="G3127" s="171" t="s">
        <v>22246</v>
      </c>
      <c r="H3127" s="172" t="s">
        <v>20669</v>
      </c>
      <c r="I3127" s="173">
        <v>13440.0</v>
      </c>
      <c r="J3127" s="174">
        <v>3400.0</v>
      </c>
      <c r="K3127" s="179"/>
      <c r="L3127" s="178">
        <v>3400.0</v>
      </c>
      <c r="M3127" s="177"/>
      <c r="N3127" s="178"/>
      <c r="O3127" s="163"/>
      <c r="P3127" s="164"/>
      <c r="Q3127" s="163"/>
      <c r="R3127" s="163"/>
      <c r="S3127" s="163"/>
      <c r="T3127" s="163"/>
    </row>
    <row r="3128" ht="18.75" hidden="1" customHeight="1">
      <c r="A3128" s="170">
        <v>45880.0</v>
      </c>
      <c r="B3128" s="171">
        <v>16798.0</v>
      </c>
      <c r="C3128" s="171" t="s">
        <v>21276</v>
      </c>
      <c r="D3128" s="171" t="s">
        <v>5686</v>
      </c>
      <c r="E3128" s="171">
        <v>20.0</v>
      </c>
      <c r="F3128" s="171"/>
      <c r="G3128" s="171" t="s">
        <v>22326</v>
      </c>
      <c r="H3128" s="172" t="s">
        <v>20635</v>
      </c>
      <c r="I3128" s="173">
        <v>32360.0</v>
      </c>
      <c r="J3128" s="174">
        <v>32360.0</v>
      </c>
      <c r="K3128" s="179">
        <v>32360.0</v>
      </c>
      <c r="L3128" s="178"/>
      <c r="M3128" s="177"/>
      <c r="N3128" s="178"/>
      <c r="O3128" s="163"/>
      <c r="P3128" s="164"/>
      <c r="Q3128" s="163"/>
      <c r="R3128" s="163"/>
      <c r="S3128" s="163"/>
      <c r="T3128" s="163"/>
    </row>
    <row r="3129" ht="18.75" hidden="1" customHeight="1">
      <c r="A3129" s="170">
        <v>45880.0</v>
      </c>
      <c r="B3129" s="171">
        <v>16799.0</v>
      </c>
      <c r="C3129" s="171" t="s">
        <v>22327</v>
      </c>
      <c r="D3129" s="171" t="s">
        <v>20687</v>
      </c>
      <c r="E3129" s="171">
        <v>8.0</v>
      </c>
      <c r="F3129" s="171" t="s">
        <v>22328</v>
      </c>
      <c r="G3129" s="171" t="s">
        <v>22329</v>
      </c>
      <c r="H3129" s="172" t="s">
        <v>20635</v>
      </c>
      <c r="I3129" s="173">
        <v>12960.0</v>
      </c>
      <c r="J3129" s="174">
        <v>2940.0</v>
      </c>
      <c r="K3129" s="179">
        <v>2940.0</v>
      </c>
      <c r="L3129" s="178"/>
      <c r="M3129" s="177"/>
      <c r="N3129" s="178"/>
      <c r="O3129" s="163"/>
      <c r="P3129" s="164"/>
      <c r="Q3129" s="163"/>
      <c r="R3129" s="163"/>
      <c r="S3129" s="163"/>
      <c r="T3129" s="163"/>
    </row>
    <row r="3130" ht="18.75" hidden="1" customHeight="1">
      <c r="A3130" s="170">
        <v>45880.0</v>
      </c>
      <c r="B3130" s="171">
        <v>16800.0</v>
      </c>
      <c r="C3130" s="171" t="s">
        <v>22330</v>
      </c>
      <c r="D3130" s="171" t="s">
        <v>20659</v>
      </c>
      <c r="E3130" s="171">
        <v>8.0</v>
      </c>
      <c r="F3130" s="171"/>
      <c r="G3130" s="171" t="s">
        <v>22331</v>
      </c>
      <c r="H3130" s="172" t="s">
        <v>20635</v>
      </c>
      <c r="I3130" s="173">
        <v>11720.0</v>
      </c>
      <c r="J3130" s="174">
        <f>11720-10040</f>
        <v>1680</v>
      </c>
      <c r="K3130" s="179">
        <v>1680.0</v>
      </c>
      <c r="L3130" s="178"/>
      <c r="M3130" s="177"/>
      <c r="N3130" s="178"/>
      <c r="O3130" s="163"/>
      <c r="P3130" s="164"/>
      <c r="Q3130" s="163"/>
      <c r="R3130" s="163"/>
      <c r="S3130" s="163"/>
      <c r="T3130" s="163"/>
    </row>
    <row r="3131" ht="18.75" hidden="1" customHeight="1">
      <c r="A3131" s="170">
        <v>45880.0</v>
      </c>
      <c r="B3131" s="171">
        <v>16801.0</v>
      </c>
      <c r="C3131" s="171" t="s">
        <v>21211</v>
      </c>
      <c r="D3131" s="171" t="s">
        <v>20687</v>
      </c>
      <c r="E3131" s="171">
        <v>8.0</v>
      </c>
      <c r="F3131" s="171" t="s">
        <v>21137</v>
      </c>
      <c r="G3131" s="171" t="s">
        <v>22332</v>
      </c>
      <c r="H3131" s="172" t="s">
        <v>20635</v>
      </c>
      <c r="I3131" s="173">
        <v>12480.0</v>
      </c>
      <c r="J3131" s="174">
        <v>2460.0</v>
      </c>
      <c r="K3131" s="179">
        <v>2460.0</v>
      </c>
      <c r="L3131" s="178"/>
      <c r="M3131" s="177"/>
      <c r="N3131" s="178"/>
      <c r="O3131" s="163"/>
      <c r="P3131" s="164"/>
      <c r="Q3131" s="163"/>
      <c r="R3131" s="163"/>
      <c r="S3131" s="163"/>
      <c r="T3131" s="163"/>
    </row>
    <row r="3132" ht="18.75" hidden="1" customHeight="1">
      <c r="A3132" s="170">
        <v>45880.0</v>
      </c>
      <c r="B3132" s="171">
        <v>16802.0</v>
      </c>
      <c r="C3132" s="171" t="s">
        <v>21583</v>
      </c>
      <c r="D3132" s="171" t="s">
        <v>20695</v>
      </c>
      <c r="E3132" s="171">
        <v>14.0</v>
      </c>
      <c r="F3132" s="171"/>
      <c r="G3132" s="171" t="s">
        <v>22333</v>
      </c>
      <c r="H3132" s="172" t="s">
        <v>20635</v>
      </c>
      <c r="I3132" s="173">
        <v>13300.0</v>
      </c>
      <c r="J3132" s="174">
        <v>3580.0</v>
      </c>
      <c r="K3132" s="179">
        <v>3580.0</v>
      </c>
      <c r="L3132" s="178"/>
      <c r="M3132" s="177"/>
      <c r="N3132" s="178"/>
      <c r="O3132" s="163"/>
      <c r="P3132" s="164"/>
      <c r="Q3132" s="163"/>
      <c r="R3132" s="163"/>
      <c r="S3132" s="163"/>
      <c r="T3132" s="163"/>
    </row>
    <row r="3133" ht="18.75" hidden="1" customHeight="1">
      <c r="A3133" s="170">
        <v>45880.0</v>
      </c>
      <c r="B3133" s="171">
        <v>16803.0</v>
      </c>
      <c r="C3133" s="171" t="s">
        <v>1245</v>
      </c>
      <c r="D3133" s="171" t="s">
        <v>20687</v>
      </c>
      <c r="E3133" s="171">
        <v>8.0</v>
      </c>
      <c r="F3133" s="171" t="s">
        <v>20739</v>
      </c>
      <c r="G3133" s="171" t="s">
        <v>22224</v>
      </c>
      <c r="H3133" s="172" t="s">
        <v>20638</v>
      </c>
      <c r="I3133" s="173">
        <v>17080.0</v>
      </c>
      <c r="J3133" s="174">
        <v>7060.0</v>
      </c>
      <c r="K3133" s="179"/>
      <c r="L3133" s="178"/>
      <c r="M3133" s="177"/>
      <c r="N3133" s="178">
        <v>7060.0</v>
      </c>
      <c r="O3133" s="163"/>
      <c r="P3133" s="164"/>
      <c r="Q3133" s="163"/>
      <c r="R3133" s="163"/>
      <c r="S3133" s="163"/>
      <c r="T3133" s="163"/>
    </row>
    <row r="3134" ht="18.75" hidden="1" customHeight="1">
      <c r="A3134" s="180">
        <v>45880.0</v>
      </c>
      <c r="B3134" s="171">
        <v>8028.0</v>
      </c>
      <c r="C3134" s="171" t="s">
        <v>22334</v>
      </c>
      <c r="D3134" s="171"/>
      <c r="E3134" s="171" t="s">
        <v>20634</v>
      </c>
      <c r="F3134" s="171"/>
      <c r="G3134" s="171" t="s">
        <v>22335</v>
      </c>
      <c r="H3134" s="172" t="s">
        <v>22335</v>
      </c>
      <c r="I3134" s="173">
        <v>35640.0</v>
      </c>
      <c r="J3134" s="174">
        <v>17180.0</v>
      </c>
      <c r="K3134" s="179">
        <v>0.0</v>
      </c>
      <c r="L3134" s="178">
        <v>0.0</v>
      </c>
      <c r="M3134" s="177">
        <v>0.0</v>
      </c>
      <c r="N3134" s="178">
        <v>0.0</v>
      </c>
      <c r="O3134" s="163"/>
      <c r="P3134" s="164"/>
      <c r="Q3134" s="163"/>
      <c r="R3134" s="163"/>
      <c r="S3134" s="168" t="s">
        <v>20645</v>
      </c>
      <c r="T3134" s="164">
        <v>0.0</v>
      </c>
    </row>
    <row r="3135" ht="18.75" hidden="1" customHeight="1">
      <c r="A3135" s="170">
        <v>45880.0</v>
      </c>
      <c r="B3135" s="171">
        <v>16804.0</v>
      </c>
      <c r="C3135" s="171" t="s">
        <v>22336</v>
      </c>
      <c r="D3135" s="171" t="s">
        <v>20687</v>
      </c>
      <c r="E3135" s="171">
        <v>8.0</v>
      </c>
      <c r="F3135" s="171" t="s">
        <v>20710</v>
      </c>
      <c r="G3135" s="171" t="s">
        <v>22337</v>
      </c>
      <c r="H3135" s="172" t="s">
        <v>20638</v>
      </c>
      <c r="I3135" s="173">
        <v>17940.0</v>
      </c>
      <c r="J3135" s="174">
        <v>7920.0</v>
      </c>
      <c r="K3135" s="179"/>
      <c r="L3135" s="178"/>
      <c r="M3135" s="177"/>
      <c r="N3135" s="178">
        <v>7920.0</v>
      </c>
      <c r="O3135" s="163"/>
      <c r="P3135" s="164"/>
      <c r="Q3135" s="163"/>
      <c r="R3135" s="163"/>
      <c r="S3135" s="163"/>
      <c r="T3135" s="163"/>
    </row>
    <row r="3136" ht="18.75" hidden="1" customHeight="1">
      <c r="A3136" s="170">
        <v>45880.0</v>
      </c>
      <c r="B3136" s="171">
        <v>16805.0</v>
      </c>
      <c r="C3136" s="171" t="s">
        <v>22338</v>
      </c>
      <c r="D3136" s="171" t="s">
        <v>20659</v>
      </c>
      <c r="E3136" s="171">
        <v>8.0</v>
      </c>
      <c r="F3136" s="171" t="s">
        <v>21428</v>
      </c>
      <c r="G3136" s="171" t="s">
        <v>22339</v>
      </c>
      <c r="H3136" s="172" t="s">
        <v>20635</v>
      </c>
      <c r="I3136" s="173">
        <v>12560.0</v>
      </c>
      <c r="J3136" s="174">
        <f>12560-10040</f>
        <v>2520</v>
      </c>
      <c r="K3136" s="179">
        <v>2520.0</v>
      </c>
      <c r="L3136" s="178"/>
      <c r="M3136" s="177"/>
      <c r="N3136" s="178"/>
      <c r="O3136" s="163"/>
      <c r="P3136" s="164"/>
      <c r="Q3136" s="163"/>
      <c r="R3136" s="163"/>
      <c r="S3136" s="163"/>
      <c r="T3136" s="163"/>
    </row>
    <row r="3137" ht="18.75" hidden="1" customHeight="1">
      <c r="A3137" s="170">
        <v>45880.0</v>
      </c>
      <c r="B3137" s="171">
        <v>16806.0</v>
      </c>
      <c r="C3137" s="171" t="s">
        <v>21045</v>
      </c>
      <c r="D3137" s="171" t="s">
        <v>20687</v>
      </c>
      <c r="E3137" s="171">
        <v>8.0</v>
      </c>
      <c r="F3137" s="171" t="s">
        <v>22130</v>
      </c>
      <c r="G3137" s="171" t="s">
        <v>22340</v>
      </c>
      <c r="H3137" s="172" t="s">
        <v>20669</v>
      </c>
      <c r="I3137" s="173">
        <v>14060.0</v>
      </c>
      <c r="J3137" s="174">
        <v>4040.0</v>
      </c>
      <c r="K3137" s="179"/>
      <c r="L3137" s="178">
        <v>4040.0</v>
      </c>
      <c r="M3137" s="177"/>
      <c r="N3137" s="178"/>
      <c r="O3137" s="163"/>
      <c r="P3137" s="164"/>
      <c r="Q3137" s="163"/>
      <c r="R3137" s="163"/>
      <c r="S3137" s="163"/>
      <c r="T3137" s="163"/>
    </row>
    <row r="3138" ht="18.75" hidden="1" customHeight="1">
      <c r="A3138" s="170">
        <v>45880.0</v>
      </c>
      <c r="B3138" s="171">
        <v>16807.0</v>
      </c>
      <c r="C3138" s="171" t="s">
        <v>3002</v>
      </c>
      <c r="D3138" s="171" t="s">
        <v>20687</v>
      </c>
      <c r="E3138" s="171">
        <v>8.0</v>
      </c>
      <c r="F3138" s="171" t="s">
        <v>22341</v>
      </c>
      <c r="G3138" s="171" t="s">
        <v>22342</v>
      </c>
      <c r="H3138" s="172" t="s">
        <v>20635</v>
      </c>
      <c r="I3138" s="173">
        <v>12840.0</v>
      </c>
      <c r="J3138" s="174">
        <v>2820.0</v>
      </c>
      <c r="K3138" s="179">
        <v>2820.0</v>
      </c>
      <c r="L3138" s="178"/>
      <c r="M3138" s="177"/>
      <c r="N3138" s="178"/>
      <c r="O3138" s="163"/>
      <c r="P3138" s="164"/>
      <c r="Q3138" s="163"/>
      <c r="R3138" s="163"/>
      <c r="S3138" s="163"/>
      <c r="T3138" s="163"/>
    </row>
    <row r="3139" ht="18.75" hidden="1" customHeight="1">
      <c r="A3139" s="180">
        <v>45880.0</v>
      </c>
      <c r="B3139" s="171">
        <v>8029.0</v>
      </c>
      <c r="C3139" s="171" t="s">
        <v>22343</v>
      </c>
      <c r="D3139" s="171"/>
      <c r="E3139" s="171" t="s">
        <v>20634</v>
      </c>
      <c r="F3139" s="171"/>
      <c r="G3139" s="171" t="s">
        <v>22344</v>
      </c>
      <c r="H3139" s="172" t="s">
        <v>22344</v>
      </c>
      <c r="I3139" s="173">
        <v>11400.0</v>
      </c>
      <c r="J3139" s="174">
        <v>1080.0</v>
      </c>
      <c r="K3139" s="179">
        <v>0.0</v>
      </c>
      <c r="L3139" s="178">
        <v>0.0</v>
      </c>
      <c r="M3139" s="177">
        <v>0.0</v>
      </c>
      <c r="N3139" s="178">
        <v>0.0</v>
      </c>
      <c r="O3139" s="163"/>
      <c r="P3139" s="164"/>
      <c r="Q3139" s="163"/>
      <c r="R3139" s="163"/>
      <c r="S3139" s="168" t="s">
        <v>20645</v>
      </c>
      <c r="T3139" s="164">
        <v>0.0</v>
      </c>
    </row>
    <row r="3140" ht="18.75" hidden="1" customHeight="1">
      <c r="A3140" s="170">
        <v>45880.0</v>
      </c>
      <c r="B3140" s="171">
        <v>16808.0</v>
      </c>
      <c r="C3140" s="171" t="s">
        <v>22345</v>
      </c>
      <c r="D3140" s="171" t="s">
        <v>20695</v>
      </c>
      <c r="E3140" s="171">
        <v>8.0</v>
      </c>
      <c r="F3140" s="171" t="s">
        <v>20883</v>
      </c>
      <c r="G3140" s="171" t="s">
        <v>22346</v>
      </c>
      <c r="H3140" s="172" t="s">
        <v>20635</v>
      </c>
      <c r="I3140" s="173">
        <v>13260.0</v>
      </c>
      <c r="J3140" s="174">
        <v>3560.0</v>
      </c>
      <c r="K3140" s="179">
        <v>3560.0</v>
      </c>
      <c r="L3140" s="178"/>
      <c r="M3140" s="177"/>
      <c r="N3140" s="178"/>
      <c r="O3140" s="163"/>
      <c r="P3140" s="164"/>
      <c r="Q3140" s="163"/>
      <c r="R3140" s="163"/>
      <c r="S3140" s="163"/>
      <c r="T3140" s="163"/>
    </row>
    <row r="3141" ht="18.75" hidden="1" customHeight="1">
      <c r="A3141" s="170">
        <v>45880.0</v>
      </c>
      <c r="B3141" s="171">
        <v>16809.0</v>
      </c>
      <c r="C3141" s="171"/>
      <c r="D3141" s="171" t="s">
        <v>20687</v>
      </c>
      <c r="E3141" s="171">
        <v>8.0</v>
      </c>
      <c r="F3141" s="171" t="s">
        <v>21114</v>
      </c>
      <c r="G3141" s="171" t="s">
        <v>22347</v>
      </c>
      <c r="H3141" s="172" t="s">
        <v>20635</v>
      </c>
      <c r="I3141" s="173">
        <v>11240.0</v>
      </c>
      <c r="J3141" s="174">
        <v>1220.0</v>
      </c>
      <c r="K3141" s="179">
        <v>1220.0</v>
      </c>
      <c r="L3141" s="178"/>
      <c r="M3141" s="177"/>
      <c r="N3141" s="178"/>
      <c r="O3141" s="163"/>
      <c r="P3141" s="164"/>
      <c r="Q3141" s="163"/>
      <c r="R3141" s="163"/>
      <c r="S3141" s="163"/>
      <c r="T3141" s="163"/>
    </row>
    <row r="3142" ht="18.75" hidden="1" customHeight="1">
      <c r="A3142" s="170">
        <v>45880.0</v>
      </c>
      <c r="B3142" s="171">
        <v>16810.0</v>
      </c>
      <c r="C3142" s="171"/>
      <c r="D3142" s="171" t="s">
        <v>20687</v>
      </c>
      <c r="E3142" s="171">
        <v>8.0</v>
      </c>
      <c r="F3142" s="171" t="s">
        <v>21523</v>
      </c>
      <c r="G3142" s="171" t="s">
        <v>22348</v>
      </c>
      <c r="H3142" s="172" t="s">
        <v>20635</v>
      </c>
      <c r="I3142" s="173">
        <v>10980.0</v>
      </c>
      <c r="J3142" s="174">
        <v>960.0</v>
      </c>
      <c r="K3142" s="179">
        <v>960.0</v>
      </c>
      <c r="L3142" s="178"/>
      <c r="M3142" s="177"/>
      <c r="N3142" s="178"/>
      <c r="O3142" s="163"/>
      <c r="P3142" s="164"/>
      <c r="Q3142" s="163"/>
      <c r="R3142" s="163"/>
      <c r="S3142" s="163"/>
      <c r="T3142" s="163"/>
    </row>
    <row r="3143" ht="18.75" hidden="1" customHeight="1">
      <c r="A3143" s="170">
        <v>45880.0</v>
      </c>
      <c r="B3143" s="171">
        <v>16811.0</v>
      </c>
      <c r="C3143" s="171" t="s">
        <v>22349</v>
      </c>
      <c r="D3143" s="171" t="s">
        <v>20695</v>
      </c>
      <c r="E3143" s="171">
        <v>8.0</v>
      </c>
      <c r="F3143" s="171" t="s">
        <v>22350</v>
      </c>
      <c r="G3143" s="171" t="s">
        <v>22351</v>
      </c>
      <c r="H3143" s="172" t="s">
        <v>20635</v>
      </c>
      <c r="I3143" s="173">
        <v>11680.0</v>
      </c>
      <c r="J3143" s="174">
        <v>1980.0</v>
      </c>
      <c r="K3143" s="179">
        <v>1980.0</v>
      </c>
      <c r="L3143" s="178"/>
      <c r="M3143" s="177"/>
      <c r="N3143" s="178"/>
      <c r="O3143" s="163"/>
      <c r="P3143" s="164"/>
      <c r="Q3143" s="163"/>
      <c r="R3143" s="163"/>
      <c r="S3143" s="163"/>
      <c r="T3143" s="163"/>
    </row>
    <row r="3144" ht="18.75" hidden="1" customHeight="1">
      <c r="A3144" s="170">
        <v>45880.0</v>
      </c>
      <c r="B3144" s="171">
        <v>16823.0</v>
      </c>
      <c r="C3144" s="171"/>
      <c r="D3144" s="171" t="s">
        <v>20695</v>
      </c>
      <c r="E3144" s="171">
        <v>16.0</v>
      </c>
      <c r="F3144" s="171" t="s">
        <v>22352</v>
      </c>
      <c r="G3144" s="171" t="s">
        <v>22353</v>
      </c>
      <c r="H3144" s="172" t="s">
        <v>20635</v>
      </c>
      <c r="I3144" s="173">
        <v>11420.0</v>
      </c>
      <c r="J3144" s="174">
        <v>1700.0</v>
      </c>
      <c r="K3144" s="179">
        <v>1700.0</v>
      </c>
      <c r="L3144" s="178"/>
      <c r="M3144" s="177"/>
      <c r="N3144" s="178"/>
      <c r="O3144" s="163"/>
      <c r="P3144" s="164"/>
      <c r="Q3144" s="163"/>
      <c r="R3144" s="163"/>
      <c r="S3144" s="163"/>
      <c r="T3144" s="163"/>
    </row>
    <row r="3145" ht="18.75" hidden="1" customHeight="1">
      <c r="A3145" s="170">
        <v>45880.0</v>
      </c>
      <c r="B3145" s="171">
        <v>16826.0</v>
      </c>
      <c r="C3145" s="171" t="s">
        <v>21583</v>
      </c>
      <c r="D3145" s="171" t="s">
        <v>20687</v>
      </c>
      <c r="E3145" s="171" t="s">
        <v>132</v>
      </c>
      <c r="F3145" s="171" t="s">
        <v>22354</v>
      </c>
      <c r="G3145" s="171" t="s">
        <v>22355</v>
      </c>
      <c r="H3145" s="172" t="s">
        <v>20635</v>
      </c>
      <c r="I3145" s="173">
        <v>11160.0</v>
      </c>
      <c r="J3145" s="174">
        <v>880.0</v>
      </c>
      <c r="K3145" s="179">
        <v>880.0</v>
      </c>
      <c r="L3145" s="178"/>
      <c r="M3145" s="177"/>
      <c r="N3145" s="178"/>
      <c r="O3145" s="163"/>
      <c r="P3145" s="164"/>
      <c r="Q3145" s="163"/>
      <c r="R3145" s="163"/>
      <c r="S3145" s="163"/>
      <c r="T3145" s="163"/>
    </row>
    <row r="3146" ht="18.75" hidden="1" customHeight="1">
      <c r="A3146" s="170">
        <v>45880.0</v>
      </c>
      <c r="B3146" s="171">
        <v>16827.0</v>
      </c>
      <c r="C3146" s="171" t="s">
        <v>22356</v>
      </c>
      <c r="D3146" s="171" t="s">
        <v>20687</v>
      </c>
      <c r="E3146" s="171">
        <v>8.0</v>
      </c>
      <c r="F3146" s="171"/>
      <c r="G3146" s="171" t="s">
        <v>22357</v>
      </c>
      <c r="H3146" s="172" t="s">
        <v>20635</v>
      </c>
      <c r="I3146" s="173">
        <v>11440.0</v>
      </c>
      <c r="J3146" s="174">
        <v>1420.0</v>
      </c>
      <c r="K3146" s="179">
        <v>1420.0</v>
      </c>
      <c r="L3146" s="178"/>
      <c r="M3146" s="177"/>
      <c r="N3146" s="178"/>
      <c r="O3146" s="163"/>
      <c r="P3146" s="164"/>
      <c r="Q3146" s="163"/>
      <c r="R3146" s="163"/>
      <c r="S3146" s="163"/>
      <c r="T3146" s="163"/>
    </row>
    <row r="3147" ht="18.75" hidden="1" customHeight="1">
      <c r="A3147" s="170">
        <v>45880.0</v>
      </c>
      <c r="B3147" s="171">
        <v>16828.0</v>
      </c>
      <c r="C3147" s="171"/>
      <c r="D3147" s="171" t="s">
        <v>20659</v>
      </c>
      <c r="E3147" s="171">
        <v>8.0</v>
      </c>
      <c r="F3147" s="171"/>
      <c r="G3147" s="171" t="s">
        <v>22358</v>
      </c>
      <c r="H3147" s="172" t="s">
        <v>20638</v>
      </c>
      <c r="I3147" s="173">
        <v>17000.0</v>
      </c>
      <c r="J3147" s="174">
        <f>17000-10040</f>
        <v>6960</v>
      </c>
      <c r="K3147" s="179"/>
      <c r="L3147" s="178"/>
      <c r="M3147" s="177"/>
      <c r="N3147" s="178">
        <v>6960.0</v>
      </c>
      <c r="O3147" s="163"/>
      <c r="P3147" s="164"/>
      <c r="Q3147" s="163"/>
      <c r="R3147" s="163"/>
      <c r="S3147" s="163"/>
      <c r="T3147" s="163"/>
    </row>
    <row r="3148" ht="18.75" hidden="1" customHeight="1">
      <c r="A3148" s="180">
        <v>45880.0</v>
      </c>
      <c r="B3148" s="171">
        <v>8121.0</v>
      </c>
      <c r="C3148" s="171" t="s">
        <v>1061</v>
      </c>
      <c r="D3148" s="171"/>
      <c r="E3148" s="171" t="s">
        <v>20634</v>
      </c>
      <c r="F3148" s="171"/>
      <c r="G3148" s="171" t="s">
        <v>21600</v>
      </c>
      <c r="H3148" s="172" t="s">
        <v>21600</v>
      </c>
      <c r="I3148" s="173">
        <v>3280.0</v>
      </c>
      <c r="J3148" s="174">
        <v>560.0</v>
      </c>
      <c r="K3148" s="179">
        <v>0.0</v>
      </c>
      <c r="L3148" s="178">
        <v>560.0</v>
      </c>
      <c r="M3148" s="177">
        <v>0.0</v>
      </c>
      <c r="N3148" s="178">
        <v>0.0</v>
      </c>
      <c r="O3148" s="163"/>
      <c r="P3148" s="164"/>
      <c r="Q3148" s="163"/>
      <c r="R3148" s="163"/>
      <c r="S3148" s="168" t="s">
        <v>20645</v>
      </c>
      <c r="T3148" s="164">
        <v>0.0</v>
      </c>
    </row>
    <row r="3149" ht="18.75" hidden="1" customHeight="1">
      <c r="A3149" s="180">
        <v>45880.0</v>
      </c>
      <c r="B3149" s="171">
        <v>8123.0</v>
      </c>
      <c r="C3149" s="171" t="s">
        <v>6423</v>
      </c>
      <c r="D3149" s="171"/>
      <c r="E3149" s="171" t="s">
        <v>20634</v>
      </c>
      <c r="F3149" s="171"/>
      <c r="G3149" s="171" t="s">
        <v>22359</v>
      </c>
      <c r="H3149" s="172" t="s">
        <v>22359</v>
      </c>
      <c r="I3149" s="173">
        <v>3620.0</v>
      </c>
      <c r="J3149" s="174">
        <v>740.0</v>
      </c>
      <c r="K3149" s="179">
        <v>0.0</v>
      </c>
      <c r="L3149" s="178">
        <v>740.0</v>
      </c>
      <c r="M3149" s="177">
        <v>0.0</v>
      </c>
      <c r="N3149" s="178">
        <v>0.0</v>
      </c>
      <c r="O3149" s="163"/>
      <c r="P3149" s="164"/>
      <c r="Q3149" s="163"/>
      <c r="R3149" s="163"/>
      <c r="S3149" s="168" t="s">
        <v>20645</v>
      </c>
      <c r="T3149" s="164">
        <v>0.0</v>
      </c>
    </row>
    <row r="3150" ht="18.75" hidden="1" customHeight="1">
      <c r="A3150" s="180">
        <v>45880.0</v>
      </c>
      <c r="B3150" s="171">
        <v>8124.0</v>
      </c>
      <c r="C3150" s="171" t="s">
        <v>6423</v>
      </c>
      <c r="D3150" s="171"/>
      <c r="E3150" s="171" t="s">
        <v>20634</v>
      </c>
      <c r="F3150" s="171"/>
      <c r="G3150" s="171" t="s">
        <v>22088</v>
      </c>
      <c r="H3150" s="172" t="s">
        <v>22088</v>
      </c>
      <c r="I3150" s="173">
        <v>3960.0</v>
      </c>
      <c r="J3150" s="174">
        <v>340.0</v>
      </c>
      <c r="K3150" s="179">
        <v>0.0</v>
      </c>
      <c r="L3150" s="178">
        <v>0.0</v>
      </c>
      <c r="M3150" s="177">
        <v>0.0</v>
      </c>
      <c r="N3150" s="178">
        <v>0.0</v>
      </c>
      <c r="O3150" s="163"/>
      <c r="P3150" s="164"/>
      <c r="Q3150" s="163"/>
      <c r="R3150" s="163"/>
      <c r="S3150" s="168" t="s">
        <v>20645</v>
      </c>
      <c r="T3150" s="164">
        <v>0.0</v>
      </c>
    </row>
    <row r="3151" ht="18.75" hidden="1" customHeight="1">
      <c r="A3151" s="180">
        <v>45880.0</v>
      </c>
      <c r="B3151" s="171">
        <v>8125.0</v>
      </c>
      <c r="C3151" s="171" t="s">
        <v>6423</v>
      </c>
      <c r="D3151" s="171"/>
      <c r="E3151" s="171" t="s">
        <v>20634</v>
      </c>
      <c r="F3151" s="171"/>
      <c r="G3151" s="171" t="s">
        <v>22359</v>
      </c>
      <c r="H3151" s="172" t="s">
        <v>22359</v>
      </c>
      <c r="I3151" s="173">
        <v>3320.0</v>
      </c>
      <c r="J3151" s="174">
        <v>540.0</v>
      </c>
      <c r="K3151" s="179">
        <v>0.0</v>
      </c>
      <c r="L3151" s="178">
        <v>540.0</v>
      </c>
      <c r="M3151" s="177">
        <v>0.0</v>
      </c>
      <c r="N3151" s="178">
        <v>0.0</v>
      </c>
      <c r="O3151" s="163"/>
      <c r="P3151" s="164"/>
      <c r="Q3151" s="163"/>
      <c r="R3151" s="163"/>
      <c r="S3151" s="168" t="s">
        <v>20645</v>
      </c>
      <c r="T3151" s="164">
        <v>0.0</v>
      </c>
    </row>
    <row r="3152" ht="18.75" hidden="1" customHeight="1">
      <c r="A3152" s="180">
        <v>45880.0</v>
      </c>
      <c r="B3152" s="171">
        <v>8126.0</v>
      </c>
      <c r="C3152" s="171" t="s">
        <v>6423</v>
      </c>
      <c r="D3152" s="171"/>
      <c r="E3152" s="171" t="s">
        <v>20634</v>
      </c>
      <c r="F3152" s="171"/>
      <c r="G3152" s="171" t="s">
        <v>22088</v>
      </c>
      <c r="H3152" s="172" t="s">
        <v>22088</v>
      </c>
      <c r="I3152" s="173">
        <v>3600.0</v>
      </c>
      <c r="J3152" s="174">
        <v>280.0</v>
      </c>
      <c r="K3152" s="179">
        <v>0.0</v>
      </c>
      <c r="L3152" s="178">
        <v>0.0</v>
      </c>
      <c r="M3152" s="177">
        <v>0.0</v>
      </c>
      <c r="N3152" s="178">
        <v>0.0</v>
      </c>
      <c r="O3152" s="163"/>
      <c r="P3152" s="164"/>
      <c r="Q3152" s="163"/>
      <c r="R3152" s="163"/>
      <c r="S3152" s="168" t="s">
        <v>20645</v>
      </c>
      <c r="T3152" s="164">
        <v>0.0</v>
      </c>
    </row>
    <row r="3153" ht="18.75" hidden="1" customHeight="1">
      <c r="A3153" s="180">
        <v>45880.0</v>
      </c>
      <c r="B3153" s="171">
        <v>8127.0</v>
      </c>
      <c r="C3153" s="171" t="s">
        <v>6423</v>
      </c>
      <c r="D3153" s="171"/>
      <c r="E3153" s="171" t="s">
        <v>20634</v>
      </c>
      <c r="F3153" s="171"/>
      <c r="G3153" s="171" t="s">
        <v>22359</v>
      </c>
      <c r="H3153" s="172" t="s">
        <v>22359</v>
      </c>
      <c r="I3153" s="173">
        <v>3400.0</v>
      </c>
      <c r="J3153" s="174">
        <v>480.0</v>
      </c>
      <c r="K3153" s="179">
        <v>0.0</v>
      </c>
      <c r="L3153" s="178">
        <v>480.0</v>
      </c>
      <c r="M3153" s="177">
        <v>0.0</v>
      </c>
      <c r="N3153" s="178">
        <v>0.0</v>
      </c>
      <c r="O3153" s="163"/>
      <c r="P3153" s="164"/>
      <c r="Q3153" s="163"/>
      <c r="R3153" s="163"/>
      <c r="S3153" s="168" t="s">
        <v>20645</v>
      </c>
      <c r="T3153" s="164">
        <v>0.0</v>
      </c>
    </row>
    <row r="3154" ht="18.75" hidden="1" customHeight="1">
      <c r="A3154" s="180">
        <v>45880.0</v>
      </c>
      <c r="B3154" s="171">
        <v>8128.0</v>
      </c>
      <c r="C3154" s="171" t="s">
        <v>6423</v>
      </c>
      <c r="D3154" s="171"/>
      <c r="E3154" s="171" t="s">
        <v>20634</v>
      </c>
      <c r="F3154" s="171"/>
      <c r="G3154" s="171" t="s">
        <v>22088</v>
      </c>
      <c r="H3154" s="172" t="s">
        <v>22088</v>
      </c>
      <c r="I3154" s="173">
        <v>3620.0</v>
      </c>
      <c r="J3154" s="174">
        <v>220.0</v>
      </c>
      <c r="K3154" s="179">
        <v>0.0</v>
      </c>
      <c r="L3154" s="178">
        <v>0.0</v>
      </c>
      <c r="M3154" s="177">
        <v>0.0</v>
      </c>
      <c r="N3154" s="178">
        <v>0.0</v>
      </c>
      <c r="O3154" s="163"/>
      <c r="P3154" s="164"/>
      <c r="Q3154" s="163"/>
      <c r="R3154" s="163"/>
      <c r="S3154" s="168" t="s">
        <v>20645</v>
      </c>
      <c r="T3154" s="164">
        <v>0.0</v>
      </c>
    </row>
    <row r="3155" ht="18.75" hidden="1" customHeight="1">
      <c r="A3155" s="180">
        <v>45880.0</v>
      </c>
      <c r="B3155" s="171">
        <v>8129.0</v>
      </c>
      <c r="C3155" s="171" t="s">
        <v>22360</v>
      </c>
      <c r="D3155" s="171"/>
      <c r="E3155" s="171" t="s">
        <v>20634</v>
      </c>
      <c r="F3155" s="171"/>
      <c r="G3155" s="171"/>
      <c r="H3155" s="172"/>
      <c r="I3155" s="173">
        <v>2660.0</v>
      </c>
      <c r="J3155" s="174">
        <v>120.0</v>
      </c>
      <c r="K3155" s="179">
        <v>0.0</v>
      </c>
      <c r="L3155" s="178">
        <v>120.0</v>
      </c>
      <c r="M3155" s="177">
        <v>0.0</v>
      </c>
      <c r="N3155" s="178">
        <v>0.0</v>
      </c>
      <c r="O3155" s="163"/>
      <c r="P3155" s="164"/>
      <c r="Q3155" s="163"/>
      <c r="R3155" s="163"/>
      <c r="S3155" s="168" t="s">
        <v>20645</v>
      </c>
      <c r="T3155" s="164">
        <v>0.0</v>
      </c>
    </row>
    <row r="3156" ht="18.75" hidden="1" customHeight="1">
      <c r="A3156" s="180">
        <v>45880.0</v>
      </c>
      <c r="B3156" s="171">
        <v>8130.0</v>
      </c>
      <c r="C3156" s="171" t="s">
        <v>230</v>
      </c>
      <c r="D3156" s="171"/>
      <c r="E3156" s="171" t="s">
        <v>20634</v>
      </c>
      <c r="F3156" s="171"/>
      <c r="G3156" s="171" t="s">
        <v>21075</v>
      </c>
      <c r="H3156" s="172" t="s">
        <v>21075</v>
      </c>
      <c r="I3156" s="173">
        <v>3020.0</v>
      </c>
      <c r="J3156" s="174">
        <v>500.0</v>
      </c>
      <c r="K3156" s="179">
        <v>0.0</v>
      </c>
      <c r="L3156" s="178">
        <v>500.0</v>
      </c>
      <c r="M3156" s="177">
        <v>0.0</v>
      </c>
      <c r="N3156" s="178">
        <v>0.0</v>
      </c>
      <c r="O3156" s="163"/>
      <c r="P3156" s="164"/>
      <c r="Q3156" s="163"/>
      <c r="R3156" s="163"/>
      <c r="S3156" s="168" t="s">
        <v>20645</v>
      </c>
      <c r="T3156" s="164">
        <v>0.0</v>
      </c>
    </row>
    <row r="3157" ht="18.75" hidden="1" customHeight="1">
      <c r="A3157" s="182">
        <v>45880.02905203703</v>
      </c>
      <c r="B3157" s="171">
        <v>8027.0</v>
      </c>
      <c r="C3157" s="171" t="s">
        <v>22343</v>
      </c>
      <c r="D3157" s="171"/>
      <c r="E3157" s="171" t="s">
        <v>20634</v>
      </c>
      <c r="F3157" s="171"/>
      <c r="G3157" s="171" t="s">
        <v>22361</v>
      </c>
      <c r="H3157" s="172" t="s">
        <v>22361</v>
      </c>
      <c r="I3157" s="173">
        <v>17340.0</v>
      </c>
      <c r="J3157" s="174">
        <v>7220.0</v>
      </c>
      <c r="K3157" s="179">
        <v>0.0</v>
      </c>
      <c r="L3157" s="178">
        <v>0.0</v>
      </c>
      <c r="M3157" s="177">
        <v>0.0</v>
      </c>
      <c r="N3157" s="178">
        <v>0.0</v>
      </c>
      <c r="O3157" s="163"/>
      <c r="P3157" s="164"/>
      <c r="Q3157" s="163"/>
      <c r="R3157" s="163"/>
      <c r="S3157" s="168" t="s">
        <v>20645</v>
      </c>
      <c r="T3157" s="164">
        <v>0.0</v>
      </c>
    </row>
    <row r="3158" ht="18.75" hidden="1" customHeight="1">
      <c r="A3158" s="170">
        <v>45881.0</v>
      </c>
      <c r="B3158" s="171">
        <v>16829.0</v>
      </c>
      <c r="C3158" s="171" t="s">
        <v>21193</v>
      </c>
      <c r="D3158" s="171" t="s">
        <v>20687</v>
      </c>
      <c r="E3158" s="171">
        <v>8.0</v>
      </c>
      <c r="F3158" s="171" t="s">
        <v>20801</v>
      </c>
      <c r="G3158" s="171" t="s">
        <v>21508</v>
      </c>
      <c r="H3158" s="172" t="s">
        <v>20635</v>
      </c>
      <c r="I3158" s="173">
        <v>11380.0</v>
      </c>
      <c r="J3158" s="174">
        <v>1360.0</v>
      </c>
      <c r="K3158" s="179">
        <v>1360.0</v>
      </c>
      <c r="L3158" s="178"/>
      <c r="M3158" s="177"/>
      <c r="N3158" s="178"/>
      <c r="O3158" s="163"/>
      <c r="P3158" s="164"/>
      <c r="Q3158" s="163"/>
      <c r="R3158" s="163"/>
      <c r="S3158" s="163"/>
      <c r="T3158" s="163"/>
    </row>
    <row r="3159" ht="18.75" hidden="1" customHeight="1">
      <c r="A3159" s="170">
        <v>45881.0</v>
      </c>
      <c r="B3159" s="171">
        <v>16830.0</v>
      </c>
      <c r="C3159" s="171" t="s">
        <v>21168</v>
      </c>
      <c r="D3159" s="171" t="s">
        <v>20659</v>
      </c>
      <c r="E3159" s="171">
        <v>8.0</v>
      </c>
      <c r="F3159" s="171"/>
      <c r="G3159" s="171" t="s">
        <v>22362</v>
      </c>
      <c r="H3159" s="172" t="s">
        <v>20635</v>
      </c>
      <c r="I3159" s="173">
        <v>13620.0</v>
      </c>
      <c r="J3159" s="174">
        <f>13620-10040</f>
        <v>3580</v>
      </c>
      <c r="K3159" s="179">
        <v>3580.0</v>
      </c>
      <c r="L3159" s="178"/>
      <c r="M3159" s="177"/>
      <c r="N3159" s="178"/>
      <c r="O3159" s="163"/>
      <c r="P3159" s="164"/>
      <c r="Q3159" s="163"/>
      <c r="R3159" s="163"/>
      <c r="S3159" s="163"/>
      <c r="T3159" s="163"/>
    </row>
    <row r="3160" ht="18.75" hidden="1" customHeight="1">
      <c r="A3160" s="170">
        <v>45881.0</v>
      </c>
      <c r="B3160" s="171">
        <v>16831.0</v>
      </c>
      <c r="C3160" s="171" t="s">
        <v>4671</v>
      </c>
      <c r="D3160" s="171" t="s">
        <v>20687</v>
      </c>
      <c r="E3160" s="171">
        <v>8.0</v>
      </c>
      <c r="F3160" s="171" t="s">
        <v>21135</v>
      </c>
      <c r="G3160" s="171" t="s">
        <v>7963</v>
      </c>
      <c r="H3160" s="172" t="s">
        <v>20638</v>
      </c>
      <c r="I3160" s="173">
        <v>18900.0</v>
      </c>
      <c r="J3160" s="174">
        <v>8880.0</v>
      </c>
      <c r="K3160" s="179"/>
      <c r="L3160" s="178"/>
      <c r="M3160" s="177"/>
      <c r="N3160" s="178">
        <v>8880.0</v>
      </c>
      <c r="O3160" s="163"/>
      <c r="P3160" s="164"/>
      <c r="Q3160" s="163"/>
      <c r="R3160" s="163"/>
      <c r="S3160" s="163"/>
      <c r="T3160" s="163"/>
    </row>
    <row r="3161" ht="18.75" hidden="1" customHeight="1">
      <c r="A3161" s="180">
        <v>45881.0</v>
      </c>
      <c r="B3161" s="171">
        <v>8031.0</v>
      </c>
      <c r="C3161" s="171" t="s">
        <v>22343</v>
      </c>
      <c r="D3161" s="171"/>
      <c r="E3161" s="171" t="s">
        <v>20634</v>
      </c>
      <c r="F3161" s="171"/>
      <c r="G3161" s="171" t="s">
        <v>22363</v>
      </c>
      <c r="H3161" s="172" t="s">
        <v>22363</v>
      </c>
      <c r="I3161" s="173">
        <v>12160.0</v>
      </c>
      <c r="J3161" s="174">
        <v>1680.0</v>
      </c>
      <c r="K3161" s="179">
        <v>0.0</v>
      </c>
      <c r="L3161" s="178">
        <v>0.0</v>
      </c>
      <c r="M3161" s="177">
        <v>0.0</v>
      </c>
      <c r="N3161" s="178">
        <v>0.0</v>
      </c>
      <c r="O3161" s="163"/>
      <c r="P3161" s="164"/>
      <c r="Q3161" s="163"/>
      <c r="R3161" s="163"/>
      <c r="S3161" s="168" t="s">
        <v>20645</v>
      </c>
      <c r="T3161" s="164">
        <v>0.0</v>
      </c>
    </row>
    <row r="3162" ht="18.75" hidden="1" customHeight="1">
      <c r="A3162" s="170">
        <v>45881.0</v>
      </c>
      <c r="B3162" s="171">
        <v>16832.0</v>
      </c>
      <c r="C3162" s="171"/>
      <c r="D3162" s="171" t="s">
        <v>20659</v>
      </c>
      <c r="E3162" s="171">
        <v>8.0</v>
      </c>
      <c r="F3162" s="171" t="s">
        <v>20738</v>
      </c>
      <c r="G3162" s="171" t="s">
        <v>22364</v>
      </c>
      <c r="H3162" s="172" t="s">
        <v>20635</v>
      </c>
      <c r="I3162" s="173">
        <v>11640.0</v>
      </c>
      <c r="J3162" s="174">
        <f>11640-10040</f>
        <v>1600</v>
      </c>
      <c r="K3162" s="179">
        <v>1600.0</v>
      </c>
      <c r="L3162" s="178"/>
      <c r="M3162" s="177"/>
      <c r="N3162" s="178"/>
      <c r="O3162" s="163"/>
      <c r="P3162" s="164"/>
      <c r="Q3162" s="163"/>
      <c r="R3162" s="163"/>
      <c r="S3162" s="163"/>
      <c r="T3162" s="163"/>
    </row>
    <row r="3163" ht="18.75" hidden="1" customHeight="1">
      <c r="A3163" s="170">
        <v>45881.0</v>
      </c>
      <c r="B3163" s="171">
        <v>16833.0</v>
      </c>
      <c r="C3163" s="171" t="s">
        <v>21583</v>
      </c>
      <c r="D3163" s="171" t="s">
        <v>20695</v>
      </c>
      <c r="E3163" s="171">
        <v>14.0</v>
      </c>
      <c r="F3163" s="171"/>
      <c r="G3163" s="171" t="s">
        <v>22333</v>
      </c>
      <c r="H3163" s="172" t="s">
        <v>20635</v>
      </c>
      <c r="I3163" s="173">
        <v>13460.0</v>
      </c>
      <c r="J3163" s="174">
        <v>3740.0</v>
      </c>
      <c r="K3163" s="179">
        <v>3740.0</v>
      </c>
      <c r="L3163" s="178"/>
      <c r="M3163" s="177"/>
      <c r="N3163" s="178"/>
      <c r="O3163" s="163"/>
      <c r="P3163" s="164"/>
      <c r="Q3163" s="163"/>
      <c r="R3163" s="163"/>
      <c r="S3163" s="163"/>
      <c r="T3163" s="163"/>
    </row>
    <row r="3164" ht="18.75" hidden="1" customHeight="1">
      <c r="A3164" s="170">
        <v>45881.0</v>
      </c>
      <c r="B3164" s="171">
        <v>16834.0</v>
      </c>
      <c r="C3164" s="171" t="s">
        <v>22365</v>
      </c>
      <c r="D3164" s="171" t="s">
        <v>20659</v>
      </c>
      <c r="E3164" s="171">
        <v>8.0</v>
      </c>
      <c r="F3164" s="171" t="s">
        <v>20721</v>
      </c>
      <c r="G3164" s="171" t="s">
        <v>22366</v>
      </c>
      <c r="H3164" s="172" t="s">
        <v>20635</v>
      </c>
      <c r="I3164" s="173">
        <v>10760.0</v>
      </c>
      <c r="J3164" s="174">
        <f>10760-10040</f>
        <v>720</v>
      </c>
      <c r="K3164" s="179">
        <v>720.0</v>
      </c>
      <c r="L3164" s="178"/>
      <c r="M3164" s="177"/>
      <c r="N3164" s="178"/>
      <c r="O3164" s="163"/>
      <c r="P3164" s="164"/>
      <c r="Q3164" s="163"/>
      <c r="R3164" s="163"/>
      <c r="S3164" s="163"/>
      <c r="T3164" s="163"/>
    </row>
    <row r="3165" ht="18.75" hidden="1" customHeight="1">
      <c r="A3165" s="170">
        <v>45881.0</v>
      </c>
      <c r="B3165" s="171">
        <v>16835.0</v>
      </c>
      <c r="C3165" s="171" t="s">
        <v>21195</v>
      </c>
      <c r="D3165" s="171" t="s">
        <v>20695</v>
      </c>
      <c r="E3165" s="171">
        <v>16.0</v>
      </c>
      <c r="F3165" s="171" t="s">
        <v>21244</v>
      </c>
      <c r="G3165" s="171" t="s">
        <v>21196</v>
      </c>
      <c r="H3165" s="172" t="s">
        <v>20635</v>
      </c>
      <c r="I3165" s="173">
        <v>13840.0</v>
      </c>
      <c r="J3165" s="174">
        <v>4120.0</v>
      </c>
      <c r="K3165" s="179">
        <v>4120.0</v>
      </c>
      <c r="L3165" s="178"/>
      <c r="M3165" s="177"/>
      <c r="N3165" s="178"/>
      <c r="O3165" s="163"/>
      <c r="P3165" s="164"/>
      <c r="Q3165" s="163"/>
      <c r="R3165" s="163"/>
      <c r="S3165" s="163"/>
      <c r="T3165" s="163"/>
    </row>
    <row r="3166" ht="18.75" hidden="1" customHeight="1">
      <c r="A3166" s="170">
        <v>45881.0</v>
      </c>
      <c r="B3166" s="171">
        <v>16836.0</v>
      </c>
      <c r="C3166" s="171" t="s">
        <v>21181</v>
      </c>
      <c r="D3166" s="171" t="s">
        <v>20695</v>
      </c>
      <c r="E3166" s="171">
        <v>8.0</v>
      </c>
      <c r="F3166" s="171" t="s">
        <v>21393</v>
      </c>
      <c r="G3166" s="171" t="s">
        <v>22367</v>
      </c>
      <c r="H3166" s="172" t="s">
        <v>20635</v>
      </c>
      <c r="I3166" s="173">
        <v>11900.0</v>
      </c>
      <c r="J3166" s="174">
        <v>2200.0</v>
      </c>
      <c r="K3166" s="179">
        <v>2200.0</v>
      </c>
      <c r="L3166" s="178"/>
      <c r="M3166" s="177"/>
      <c r="N3166" s="178"/>
      <c r="O3166" s="163"/>
      <c r="P3166" s="164"/>
      <c r="Q3166" s="163"/>
      <c r="R3166" s="163"/>
      <c r="S3166" s="163"/>
      <c r="T3166" s="163"/>
    </row>
    <row r="3167" ht="18.75" hidden="1" customHeight="1">
      <c r="A3167" s="170">
        <v>45881.0</v>
      </c>
      <c r="B3167" s="171">
        <v>16837.0</v>
      </c>
      <c r="C3167" s="171" t="s">
        <v>21297</v>
      </c>
      <c r="D3167" s="171" t="s">
        <v>20687</v>
      </c>
      <c r="E3167" s="171">
        <v>8.0</v>
      </c>
      <c r="F3167" s="171" t="s">
        <v>21697</v>
      </c>
      <c r="G3167" s="171" t="s">
        <v>22368</v>
      </c>
      <c r="H3167" s="172" t="s">
        <v>20635</v>
      </c>
      <c r="I3167" s="173">
        <v>13520.0</v>
      </c>
      <c r="J3167" s="174">
        <v>3500.0</v>
      </c>
      <c r="K3167" s="179">
        <v>3500.0</v>
      </c>
      <c r="L3167" s="178"/>
      <c r="M3167" s="177"/>
      <c r="N3167" s="178"/>
      <c r="O3167" s="163"/>
      <c r="P3167" s="164"/>
      <c r="Q3167" s="163"/>
      <c r="R3167" s="163"/>
      <c r="S3167" s="163"/>
      <c r="T3167" s="163"/>
    </row>
    <row r="3168" ht="18.75" hidden="1" customHeight="1">
      <c r="A3168" s="180">
        <v>45881.0</v>
      </c>
      <c r="B3168" s="171">
        <v>8032.0</v>
      </c>
      <c r="C3168" s="171" t="s">
        <v>8901</v>
      </c>
      <c r="D3168" s="171"/>
      <c r="E3168" s="171" t="s">
        <v>20634</v>
      </c>
      <c r="F3168" s="171"/>
      <c r="G3168" s="171" t="s">
        <v>22369</v>
      </c>
      <c r="H3168" s="172" t="s">
        <v>22369</v>
      </c>
      <c r="I3168" s="173">
        <v>10420.0</v>
      </c>
      <c r="J3168" s="174">
        <v>480.0</v>
      </c>
      <c r="K3168" s="179">
        <v>0.0</v>
      </c>
      <c r="L3168" s="178">
        <v>0.0</v>
      </c>
      <c r="M3168" s="177">
        <v>0.0</v>
      </c>
      <c r="N3168" s="178">
        <v>0.0</v>
      </c>
      <c r="O3168" s="163"/>
      <c r="P3168" s="164"/>
      <c r="Q3168" s="163"/>
      <c r="R3168" s="163"/>
      <c r="S3168" s="168" t="s">
        <v>20645</v>
      </c>
      <c r="T3168" s="164">
        <v>0.0</v>
      </c>
    </row>
    <row r="3169" ht="18.75" hidden="1" customHeight="1">
      <c r="A3169" s="180">
        <v>45881.0</v>
      </c>
      <c r="B3169" s="171">
        <v>8033.0</v>
      </c>
      <c r="C3169" s="171" t="s">
        <v>4585</v>
      </c>
      <c r="D3169" s="171"/>
      <c r="E3169" s="171" t="s">
        <v>20634</v>
      </c>
      <c r="F3169" s="171"/>
      <c r="G3169" s="171" t="s">
        <v>22370</v>
      </c>
      <c r="H3169" s="172" t="s">
        <v>22370</v>
      </c>
      <c r="I3169" s="173">
        <v>3100.0</v>
      </c>
      <c r="J3169" s="174">
        <v>320.0</v>
      </c>
      <c r="K3169" s="179">
        <v>320.0</v>
      </c>
      <c r="L3169" s="178">
        <v>0.0</v>
      </c>
      <c r="M3169" s="177">
        <v>0.0</v>
      </c>
      <c r="N3169" s="178">
        <v>0.0</v>
      </c>
      <c r="O3169" s="163"/>
      <c r="P3169" s="164"/>
      <c r="Q3169" s="163"/>
      <c r="R3169" s="163"/>
      <c r="S3169" s="168" t="s">
        <v>20645</v>
      </c>
      <c r="T3169" s="164">
        <v>0.0</v>
      </c>
    </row>
    <row r="3170" ht="18.75" hidden="1" customHeight="1">
      <c r="A3170" s="170">
        <v>45881.0</v>
      </c>
      <c r="B3170" s="171">
        <v>16838.0</v>
      </c>
      <c r="C3170" s="171" t="s">
        <v>20674</v>
      </c>
      <c r="D3170" s="171" t="s">
        <v>20687</v>
      </c>
      <c r="E3170" s="171">
        <v>14.0</v>
      </c>
      <c r="F3170" s="171">
        <v>14.0</v>
      </c>
      <c r="G3170" s="171" t="s">
        <v>22371</v>
      </c>
      <c r="H3170" s="172" t="s">
        <v>20669</v>
      </c>
      <c r="I3170" s="173">
        <v>13440.0</v>
      </c>
      <c r="J3170" s="174">
        <v>3400.0</v>
      </c>
      <c r="K3170" s="179"/>
      <c r="L3170" s="178">
        <v>3400.0</v>
      </c>
      <c r="M3170" s="177"/>
      <c r="N3170" s="178"/>
      <c r="O3170" s="163"/>
      <c r="P3170" s="164"/>
      <c r="Q3170" s="163"/>
      <c r="R3170" s="163"/>
      <c r="S3170" s="163"/>
      <c r="T3170" s="163"/>
    </row>
    <row r="3171" ht="18.75" hidden="1" customHeight="1">
      <c r="A3171" s="180">
        <v>45881.0</v>
      </c>
      <c r="B3171" s="171">
        <v>8034.0</v>
      </c>
      <c r="C3171" s="171" t="s">
        <v>518</v>
      </c>
      <c r="D3171" s="171"/>
      <c r="E3171" s="171" t="s">
        <v>20634</v>
      </c>
      <c r="F3171" s="171"/>
      <c r="G3171" s="171" t="s">
        <v>22372</v>
      </c>
      <c r="H3171" s="172" t="s">
        <v>22372</v>
      </c>
      <c r="I3171" s="173">
        <v>3360.0</v>
      </c>
      <c r="J3171" s="174">
        <v>260.0</v>
      </c>
      <c r="K3171" s="179">
        <v>0.0</v>
      </c>
      <c r="L3171" s="178">
        <v>260.0</v>
      </c>
      <c r="M3171" s="177">
        <v>0.0</v>
      </c>
      <c r="N3171" s="178">
        <v>0.0</v>
      </c>
      <c r="O3171" s="163"/>
      <c r="P3171" s="164"/>
      <c r="Q3171" s="163"/>
      <c r="R3171" s="163"/>
      <c r="S3171" s="168" t="s">
        <v>20645</v>
      </c>
      <c r="T3171" s="164">
        <v>0.0</v>
      </c>
    </row>
    <row r="3172" ht="18.75" hidden="1" customHeight="1">
      <c r="A3172" s="180">
        <v>45881.0</v>
      </c>
      <c r="B3172" s="171">
        <v>8035.0</v>
      </c>
      <c r="C3172" s="171" t="s">
        <v>10532</v>
      </c>
      <c r="D3172" s="171"/>
      <c r="E3172" s="171" t="s">
        <v>20634</v>
      </c>
      <c r="F3172" s="171"/>
      <c r="G3172" s="171" t="s">
        <v>20932</v>
      </c>
      <c r="H3172" s="172" t="s">
        <v>20932</v>
      </c>
      <c r="I3172" s="173">
        <v>2520.0</v>
      </c>
      <c r="J3172" s="174">
        <v>380.0</v>
      </c>
      <c r="K3172" s="179">
        <v>380.0</v>
      </c>
      <c r="L3172" s="178">
        <v>0.0</v>
      </c>
      <c r="M3172" s="177">
        <v>0.0</v>
      </c>
      <c r="N3172" s="178">
        <v>0.0</v>
      </c>
      <c r="O3172" s="163"/>
      <c r="P3172" s="164"/>
      <c r="Q3172" s="163"/>
      <c r="R3172" s="163"/>
      <c r="S3172" s="168" t="s">
        <v>20645</v>
      </c>
      <c r="T3172" s="164">
        <v>0.0</v>
      </c>
    </row>
    <row r="3173" ht="18.75" hidden="1" customHeight="1">
      <c r="A3173" s="180">
        <v>45881.0</v>
      </c>
      <c r="B3173" s="171">
        <v>8036.0</v>
      </c>
      <c r="C3173" s="171" t="s">
        <v>20512</v>
      </c>
      <c r="D3173" s="171"/>
      <c r="E3173" s="171" t="s">
        <v>20634</v>
      </c>
      <c r="F3173" s="171"/>
      <c r="G3173" s="171" t="s">
        <v>22373</v>
      </c>
      <c r="H3173" s="172" t="s">
        <v>22373</v>
      </c>
      <c r="I3173" s="173">
        <v>3940.0</v>
      </c>
      <c r="J3173" s="174">
        <v>1380.0</v>
      </c>
      <c r="K3173" s="179">
        <v>1380.0</v>
      </c>
      <c r="L3173" s="178">
        <v>0.0</v>
      </c>
      <c r="M3173" s="177">
        <v>0.0</v>
      </c>
      <c r="N3173" s="178">
        <v>0.0</v>
      </c>
      <c r="O3173" s="163"/>
      <c r="P3173" s="164"/>
      <c r="Q3173" s="163"/>
      <c r="R3173" s="163"/>
      <c r="S3173" s="168" t="s">
        <v>20645</v>
      </c>
      <c r="T3173" s="164">
        <v>0.0</v>
      </c>
    </row>
    <row r="3174" ht="18.75" hidden="1" customHeight="1">
      <c r="A3174" s="170">
        <v>45881.0</v>
      </c>
      <c r="B3174" s="171">
        <v>16839.0</v>
      </c>
      <c r="C3174" s="171" t="s">
        <v>22374</v>
      </c>
      <c r="D3174" s="171" t="s">
        <v>20687</v>
      </c>
      <c r="E3174" s="171">
        <v>16.0</v>
      </c>
      <c r="F3174" s="171">
        <v>16.0</v>
      </c>
      <c r="G3174" s="171" t="s">
        <v>22375</v>
      </c>
      <c r="H3174" s="172" t="s">
        <v>20635</v>
      </c>
      <c r="I3174" s="173">
        <v>15280.0</v>
      </c>
      <c r="J3174" s="174">
        <v>5240.0</v>
      </c>
      <c r="K3174" s="179">
        <v>5240.0</v>
      </c>
      <c r="L3174" s="178"/>
      <c r="M3174" s="177"/>
      <c r="N3174" s="178"/>
      <c r="O3174" s="163"/>
      <c r="P3174" s="164"/>
      <c r="Q3174" s="163"/>
      <c r="R3174" s="163"/>
      <c r="S3174" s="163"/>
      <c r="T3174" s="163"/>
    </row>
    <row r="3175" ht="18.75" hidden="1" customHeight="1">
      <c r="A3175" s="170">
        <v>45881.0</v>
      </c>
      <c r="B3175" s="171">
        <v>16840.0</v>
      </c>
      <c r="C3175" s="171" t="s">
        <v>22376</v>
      </c>
      <c r="D3175" s="171" t="s">
        <v>20687</v>
      </c>
      <c r="E3175" s="171">
        <v>8.0</v>
      </c>
      <c r="F3175" s="171">
        <v>8.0</v>
      </c>
      <c r="G3175" s="171" t="s">
        <v>22377</v>
      </c>
      <c r="H3175" s="172" t="s">
        <v>20635</v>
      </c>
      <c r="I3175" s="173">
        <v>16060.0</v>
      </c>
      <c r="J3175" s="174">
        <v>6040.0</v>
      </c>
      <c r="K3175" s="179">
        <v>6040.0</v>
      </c>
      <c r="L3175" s="178"/>
      <c r="M3175" s="177"/>
      <c r="N3175" s="178"/>
      <c r="O3175" s="163"/>
      <c r="P3175" s="164"/>
      <c r="Q3175" s="163"/>
      <c r="R3175" s="163"/>
      <c r="S3175" s="163"/>
      <c r="T3175" s="163"/>
    </row>
    <row r="3176" ht="18.75" hidden="1" customHeight="1">
      <c r="A3176" s="170">
        <v>45881.0</v>
      </c>
      <c r="B3176" s="171">
        <v>16841.0</v>
      </c>
      <c r="C3176" s="171"/>
      <c r="D3176" s="171" t="s">
        <v>20687</v>
      </c>
      <c r="E3176" s="171">
        <v>8.0</v>
      </c>
      <c r="F3176" s="171">
        <v>8.0</v>
      </c>
      <c r="G3176" s="171" t="s">
        <v>22378</v>
      </c>
      <c r="H3176" s="172" t="s">
        <v>20635</v>
      </c>
      <c r="I3176" s="173">
        <v>11280.0</v>
      </c>
      <c r="J3176" s="174">
        <v>1260.0</v>
      </c>
      <c r="K3176" s="179">
        <v>1260.0</v>
      </c>
      <c r="L3176" s="178"/>
      <c r="M3176" s="177"/>
      <c r="N3176" s="178"/>
      <c r="O3176" s="163"/>
      <c r="P3176" s="164"/>
      <c r="Q3176" s="163"/>
      <c r="R3176" s="163"/>
      <c r="S3176" s="163"/>
      <c r="T3176" s="163"/>
    </row>
    <row r="3177" ht="18.75" hidden="1" customHeight="1">
      <c r="A3177" s="180">
        <v>45881.0</v>
      </c>
      <c r="B3177" s="171">
        <v>8145.0</v>
      </c>
      <c r="C3177" s="171" t="s">
        <v>20914</v>
      </c>
      <c r="D3177" s="171"/>
      <c r="E3177" s="171" t="s">
        <v>20634</v>
      </c>
      <c r="F3177" s="171"/>
      <c r="G3177" s="171" t="s">
        <v>22379</v>
      </c>
      <c r="H3177" s="172" t="s">
        <v>22379</v>
      </c>
      <c r="I3177" s="173">
        <v>3840.0</v>
      </c>
      <c r="J3177" s="174">
        <v>1140.0</v>
      </c>
      <c r="K3177" s="179">
        <v>0.0</v>
      </c>
      <c r="L3177" s="178">
        <v>1140.0</v>
      </c>
      <c r="M3177" s="177">
        <v>0.0</v>
      </c>
      <c r="N3177" s="178">
        <v>0.0</v>
      </c>
      <c r="O3177" s="163"/>
      <c r="P3177" s="164"/>
      <c r="Q3177" s="163"/>
      <c r="R3177" s="163"/>
      <c r="S3177" s="168" t="s">
        <v>20645</v>
      </c>
      <c r="T3177" s="164">
        <v>0.0</v>
      </c>
    </row>
    <row r="3178" ht="18.75" hidden="1" customHeight="1">
      <c r="A3178" s="180">
        <v>45881.0</v>
      </c>
      <c r="B3178" s="171">
        <v>8146.0</v>
      </c>
      <c r="C3178" s="171" t="s">
        <v>22380</v>
      </c>
      <c r="D3178" s="171"/>
      <c r="E3178" s="171" t="s">
        <v>20634</v>
      </c>
      <c r="F3178" s="171"/>
      <c r="G3178" s="171" t="s">
        <v>20901</v>
      </c>
      <c r="H3178" s="172" t="s">
        <v>20901</v>
      </c>
      <c r="I3178" s="173">
        <v>3560.0</v>
      </c>
      <c r="J3178" s="174">
        <v>940.0</v>
      </c>
      <c r="K3178" s="179">
        <v>940.0</v>
      </c>
      <c r="L3178" s="178">
        <v>0.0</v>
      </c>
      <c r="M3178" s="177">
        <v>0.0</v>
      </c>
      <c r="N3178" s="178">
        <v>0.0</v>
      </c>
      <c r="O3178" s="163"/>
      <c r="P3178" s="164"/>
      <c r="Q3178" s="163"/>
      <c r="R3178" s="163"/>
      <c r="S3178" s="168" t="s">
        <v>20645</v>
      </c>
      <c r="T3178" s="164">
        <v>0.0</v>
      </c>
    </row>
    <row r="3179" ht="18.75" hidden="1" customHeight="1">
      <c r="A3179" s="180">
        <v>45881.0</v>
      </c>
      <c r="B3179" s="171">
        <v>8147.0</v>
      </c>
      <c r="C3179" s="171" t="s">
        <v>22381</v>
      </c>
      <c r="D3179" s="171"/>
      <c r="E3179" s="171" t="s">
        <v>20634</v>
      </c>
      <c r="F3179" s="171"/>
      <c r="G3179" s="171">
        <v>4180.0</v>
      </c>
      <c r="H3179" s="172">
        <v>4180.0</v>
      </c>
      <c r="I3179" s="173">
        <v>4180.0</v>
      </c>
      <c r="J3179" s="174">
        <v>1000.0</v>
      </c>
      <c r="K3179" s="179">
        <v>0.0</v>
      </c>
      <c r="L3179" s="178">
        <v>0.0</v>
      </c>
      <c r="M3179" s="177">
        <v>1000.0</v>
      </c>
      <c r="N3179" s="178">
        <v>0.0</v>
      </c>
      <c r="O3179" s="163"/>
      <c r="P3179" s="164"/>
      <c r="Q3179" s="163"/>
      <c r="R3179" s="163"/>
      <c r="S3179" s="168" t="s">
        <v>20645</v>
      </c>
      <c r="T3179" s="164">
        <v>0.0</v>
      </c>
    </row>
    <row r="3180" ht="18.75" hidden="1" customHeight="1">
      <c r="A3180" s="180">
        <v>45881.0</v>
      </c>
      <c r="B3180" s="171">
        <v>8148.0</v>
      </c>
      <c r="C3180" s="171" t="s">
        <v>6423</v>
      </c>
      <c r="D3180" s="171"/>
      <c r="E3180" s="171" t="s">
        <v>20634</v>
      </c>
      <c r="F3180" s="171"/>
      <c r="G3180" s="171" t="s">
        <v>22382</v>
      </c>
      <c r="H3180" s="172" t="s">
        <v>22382</v>
      </c>
      <c r="I3180" s="173">
        <v>3640.0</v>
      </c>
      <c r="J3180" s="174">
        <v>720.0</v>
      </c>
      <c r="K3180" s="179">
        <v>0.0</v>
      </c>
      <c r="L3180" s="178">
        <v>720.0</v>
      </c>
      <c r="M3180" s="177">
        <v>0.0</v>
      </c>
      <c r="N3180" s="178">
        <v>0.0</v>
      </c>
      <c r="O3180" s="163"/>
      <c r="P3180" s="164"/>
      <c r="Q3180" s="163"/>
      <c r="R3180" s="163"/>
      <c r="S3180" s="168" t="s">
        <v>20645</v>
      </c>
      <c r="T3180" s="164">
        <v>0.0</v>
      </c>
    </row>
    <row r="3181" ht="18.75" hidden="1" customHeight="1">
      <c r="A3181" s="180">
        <v>45881.0</v>
      </c>
      <c r="B3181" s="171">
        <v>8149.0</v>
      </c>
      <c r="C3181" s="171" t="s">
        <v>6423</v>
      </c>
      <c r="D3181" s="171"/>
      <c r="E3181" s="171" t="s">
        <v>20634</v>
      </c>
      <c r="F3181" s="171"/>
      <c r="G3181" s="171" t="s">
        <v>20933</v>
      </c>
      <c r="H3181" s="172" t="s">
        <v>20933</v>
      </c>
      <c r="I3181" s="173">
        <v>3860.0</v>
      </c>
      <c r="J3181" s="174">
        <v>220.0</v>
      </c>
      <c r="K3181" s="179">
        <v>0.0</v>
      </c>
      <c r="L3181" s="178">
        <v>0.0</v>
      </c>
      <c r="M3181" s="177">
        <v>0.0</v>
      </c>
      <c r="N3181" s="178">
        <v>0.0</v>
      </c>
      <c r="O3181" s="163"/>
      <c r="P3181" s="164"/>
      <c r="Q3181" s="163"/>
      <c r="R3181" s="163"/>
      <c r="S3181" s="168" t="s">
        <v>20645</v>
      </c>
      <c r="T3181" s="164">
        <v>0.0</v>
      </c>
    </row>
    <row r="3182" ht="18.75" hidden="1" customHeight="1">
      <c r="A3182" s="180">
        <v>45881.0</v>
      </c>
      <c r="B3182" s="171">
        <v>8150.0</v>
      </c>
      <c r="C3182" s="171" t="s">
        <v>6423</v>
      </c>
      <c r="D3182" s="171"/>
      <c r="E3182" s="171" t="s">
        <v>20634</v>
      </c>
      <c r="F3182" s="171"/>
      <c r="G3182" s="171" t="s">
        <v>20933</v>
      </c>
      <c r="H3182" s="172" t="s">
        <v>20933</v>
      </c>
      <c r="I3182" s="173">
        <v>3220.0</v>
      </c>
      <c r="J3182" s="174">
        <v>340.0</v>
      </c>
      <c r="K3182" s="179">
        <v>0.0</v>
      </c>
      <c r="L3182" s="178">
        <v>340.0</v>
      </c>
      <c r="M3182" s="177">
        <v>0.0</v>
      </c>
      <c r="N3182" s="178">
        <v>0.0</v>
      </c>
      <c r="O3182" s="163"/>
      <c r="P3182" s="164"/>
      <c r="Q3182" s="163"/>
      <c r="R3182" s="163"/>
      <c r="S3182" s="168" t="s">
        <v>20645</v>
      </c>
      <c r="T3182" s="164">
        <v>0.0</v>
      </c>
    </row>
    <row r="3183" ht="18.75" hidden="1" customHeight="1">
      <c r="A3183" s="180">
        <v>45881.0</v>
      </c>
      <c r="B3183" s="171">
        <v>8151.0</v>
      </c>
      <c r="C3183" s="171" t="s">
        <v>6423</v>
      </c>
      <c r="D3183" s="171"/>
      <c r="E3183" s="171" t="s">
        <v>20634</v>
      </c>
      <c r="F3183" s="171"/>
      <c r="G3183" s="171" t="s">
        <v>20933</v>
      </c>
      <c r="H3183" s="172" t="s">
        <v>20933</v>
      </c>
      <c r="I3183" s="173">
        <v>3440.0</v>
      </c>
      <c r="J3183" s="174">
        <v>220.0</v>
      </c>
      <c r="K3183" s="179">
        <v>0.0</v>
      </c>
      <c r="L3183" s="178">
        <v>0.0</v>
      </c>
      <c r="M3183" s="177">
        <v>0.0</v>
      </c>
      <c r="N3183" s="178">
        <v>0.0</v>
      </c>
      <c r="O3183" s="163"/>
      <c r="P3183" s="164"/>
      <c r="Q3183" s="163"/>
      <c r="R3183" s="163"/>
      <c r="S3183" s="168" t="s">
        <v>20645</v>
      </c>
      <c r="T3183" s="164">
        <v>0.0</v>
      </c>
    </row>
    <row r="3184" ht="18.75" hidden="1" customHeight="1">
      <c r="A3184" s="182">
        <v>45881.029036064814</v>
      </c>
      <c r="B3184" s="171">
        <v>8030.0</v>
      </c>
      <c r="C3184" s="171" t="s">
        <v>22343</v>
      </c>
      <c r="D3184" s="171"/>
      <c r="E3184" s="171" t="s">
        <v>20634</v>
      </c>
      <c r="F3184" s="171"/>
      <c r="G3184" s="171" t="s">
        <v>22383</v>
      </c>
      <c r="H3184" s="172" t="s">
        <v>22383</v>
      </c>
      <c r="I3184" s="173">
        <v>12760.0</v>
      </c>
      <c r="J3184" s="174">
        <v>2420.0</v>
      </c>
      <c r="K3184" s="179">
        <v>0.0</v>
      </c>
      <c r="L3184" s="178">
        <v>0.0</v>
      </c>
      <c r="M3184" s="177">
        <v>0.0</v>
      </c>
      <c r="N3184" s="178">
        <v>0.0</v>
      </c>
      <c r="O3184" s="163"/>
      <c r="P3184" s="164"/>
      <c r="Q3184" s="163"/>
      <c r="R3184" s="163"/>
      <c r="S3184" s="168" t="s">
        <v>20645</v>
      </c>
      <c r="T3184" s="164">
        <v>0.0</v>
      </c>
    </row>
    <row r="3185" ht="18.75" hidden="1" customHeight="1">
      <c r="A3185" s="170">
        <v>45882.0</v>
      </c>
      <c r="B3185" s="171">
        <v>16842.0</v>
      </c>
      <c r="C3185" s="171" t="s">
        <v>22384</v>
      </c>
      <c r="D3185" s="171" t="s">
        <v>20673</v>
      </c>
      <c r="E3185" s="171">
        <v>8.0</v>
      </c>
      <c r="F3185" s="171"/>
      <c r="G3185" s="171" t="s">
        <v>22385</v>
      </c>
      <c r="H3185" s="172" t="s">
        <v>20635</v>
      </c>
      <c r="I3185" s="173">
        <v>14940.0</v>
      </c>
      <c r="J3185" s="174">
        <v>5100.0</v>
      </c>
      <c r="K3185" s="179">
        <v>5100.0</v>
      </c>
      <c r="L3185" s="178"/>
      <c r="M3185" s="177"/>
      <c r="N3185" s="178"/>
      <c r="O3185" s="163"/>
      <c r="P3185" s="164"/>
      <c r="Q3185" s="163"/>
      <c r="R3185" s="163"/>
      <c r="S3185" s="163"/>
      <c r="T3185" s="163"/>
    </row>
    <row r="3186" ht="18.75" hidden="1" customHeight="1">
      <c r="A3186" s="170">
        <v>45882.0</v>
      </c>
      <c r="B3186" s="171">
        <v>16843.0</v>
      </c>
      <c r="C3186" s="171"/>
      <c r="D3186" s="171" t="s">
        <v>20687</v>
      </c>
      <c r="E3186" s="171">
        <v>8.0</v>
      </c>
      <c r="F3186" s="171" t="s">
        <v>20854</v>
      </c>
      <c r="G3186" s="171" t="s">
        <v>22386</v>
      </c>
      <c r="H3186" s="172" t="s">
        <v>20638</v>
      </c>
      <c r="I3186" s="173">
        <v>13090.0</v>
      </c>
      <c r="J3186" s="174">
        <v>3070.0</v>
      </c>
      <c r="K3186" s="179"/>
      <c r="L3186" s="178"/>
      <c r="M3186" s="177"/>
      <c r="N3186" s="178">
        <v>3070.0</v>
      </c>
      <c r="O3186" s="163"/>
      <c r="P3186" s="164"/>
      <c r="Q3186" s="163"/>
      <c r="R3186" s="163"/>
      <c r="S3186" s="163"/>
      <c r="T3186" s="163"/>
    </row>
    <row r="3187" ht="18.75" hidden="1" customHeight="1">
      <c r="A3187" s="170">
        <v>45882.0</v>
      </c>
      <c r="B3187" s="171">
        <v>16844.0</v>
      </c>
      <c r="C3187" s="171" t="s">
        <v>18536</v>
      </c>
      <c r="D3187" s="171" t="s">
        <v>20687</v>
      </c>
      <c r="E3187" s="171">
        <v>8.0</v>
      </c>
      <c r="F3187" s="171"/>
      <c r="G3187" s="171" t="s">
        <v>22387</v>
      </c>
      <c r="H3187" s="172" t="s">
        <v>20635</v>
      </c>
      <c r="I3187" s="173">
        <v>12520.0</v>
      </c>
      <c r="J3187" s="174">
        <v>2500.0</v>
      </c>
      <c r="K3187" s="179">
        <v>2500.0</v>
      </c>
      <c r="L3187" s="178"/>
      <c r="M3187" s="177"/>
      <c r="N3187" s="178"/>
      <c r="O3187" s="163"/>
      <c r="P3187" s="164"/>
      <c r="Q3187" s="163"/>
      <c r="R3187" s="163"/>
      <c r="S3187" s="163"/>
      <c r="T3187" s="163"/>
    </row>
    <row r="3188" ht="18.75" hidden="1" customHeight="1">
      <c r="A3188" s="170">
        <v>45882.0</v>
      </c>
      <c r="B3188" s="171">
        <v>16845.0</v>
      </c>
      <c r="C3188" s="171" t="s">
        <v>21211</v>
      </c>
      <c r="D3188" s="171" t="s">
        <v>20687</v>
      </c>
      <c r="E3188" s="171">
        <v>8.0</v>
      </c>
      <c r="F3188" s="171" t="s">
        <v>20801</v>
      </c>
      <c r="G3188" s="171" t="s">
        <v>22264</v>
      </c>
      <c r="H3188" s="172" t="s">
        <v>20635</v>
      </c>
      <c r="I3188" s="173">
        <v>18460.0</v>
      </c>
      <c r="J3188" s="174">
        <v>8440.0</v>
      </c>
      <c r="K3188" s="179">
        <v>8440.0</v>
      </c>
      <c r="L3188" s="178"/>
      <c r="M3188" s="177"/>
      <c r="N3188" s="178"/>
      <c r="O3188" s="163"/>
      <c r="P3188" s="164"/>
      <c r="Q3188" s="163"/>
      <c r="R3188" s="163"/>
      <c r="S3188" s="163"/>
      <c r="T3188" s="163"/>
    </row>
    <row r="3189" ht="18.75" hidden="1" customHeight="1">
      <c r="A3189" s="170">
        <v>45882.0</v>
      </c>
      <c r="B3189" s="171">
        <v>16846.0</v>
      </c>
      <c r="C3189" s="171" t="s">
        <v>22327</v>
      </c>
      <c r="D3189" s="171" t="s">
        <v>20673</v>
      </c>
      <c r="E3189" s="171">
        <v>8.0</v>
      </c>
      <c r="F3189" s="171" t="s">
        <v>20877</v>
      </c>
      <c r="G3189" s="171" t="s">
        <v>22388</v>
      </c>
      <c r="H3189" s="172" t="s">
        <v>20635</v>
      </c>
      <c r="I3189" s="173">
        <v>15980.0</v>
      </c>
      <c r="J3189" s="174">
        <v>6140.0</v>
      </c>
      <c r="K3189" s="179">
        <v>6140.0</v>
      </c>
      <c r="L3189" s="178"/>
      <c r="M3189" s="177"/>
      <c r="N3189" s="178"/>
      <c r="O3189" s="163"/>
      <c r="P3189" s="164"/>
      <c r="Q3189" s="163"/>
      <c r="R3189" s="163"/>
      <c r="S3189" s="163"/>
      <c r="T3189" s="163"/>
    </row>
    <row r="3190" ht="18.75" hidden="1" customHeight="1">
      <c r="A3190" s="170">
        <v>45882.0</v>
      </c>
      <c r="B3190" s="171">
        <v>16847.0</v>
      </c>
      <c r="C3190" s="171" t="s">
        <v>21108</v>
      </c>
      <c r="D3190" s="171" t="s">
        <v>20695</v>
      </c>
      <c r="E3190" s="171">
        <v>8.0</v>
      </c>
      <c r="F3190" s="171" t="s">
        <v>20876</v>
      </c>
      <c r="G3190" s="171" t="s">
        <v>22215</v>
      </c>
      <c r="H3190" s="172" t="s">
        <v>20635</v>
      </c>
      <c r="I3190" s="173">
        <v>14580.0</v>
      </c>
      <c r="J3190" s="174">
        <v>4880.0</v>
      </c>
      <c r="K3190" s="179">
        <v>4880.0</v>
      </c>
      <c r="L3190" s="178"/>
      <c r="M3190" s="177"/>
      <c r="N3190" s="178"/>
      <c r="O3190" s="163"/>
      <c r="P3190" s="164"/>
      <c r="Q3190" s="163"/>
      <c r="R3190" s="163"/>
      <c r="S3190" s="163"/>
      <c r="T3190" s="163"/>
    </row>
    <row r="3191" ht="18.75" hidden="1" customHeight="1">
      <c r="A3191" s="170">
        <v>45882.0</v>
      </c>
      <c r="B3191" s="171">
        <v>16848.0</v>
      </c>
      <c r="C3191" s="171" t="s">
        <v>21211</v>
      </c>
      <c r="D3191" s="171" t="s">
        <v>20673</v>
      </c>
      <c r="E3191" s="171">
        <v>8.0</v>
      </c>
      <c r="F3191" s="171" t="s">
        <v>21594</v>
      </c>
      <c r="G3191" s="171" t="s">
        <v>22264</v>
      </c>
      <c r="H3191" s="172" t="s">
        <v>20638</v>
      </c>
      <c r="I3191" s="173">
        <v>18720.0</v>
      </c>
      <c r="J3191" s="174">
        <v>8880.0</v>
      </c>
      <c r="K3191" s="179"/>
      <c r="L3191" s="178"/>
      <c r="M3191" s="177"/>
      <c r="N3191" s="178">
        <v>8880.0</v>
      </c>
      <c r="O3191" s="163"/>
      <c r="P3191" s="164"/>
      <c r="Q3191" s="163"/>
      <c r="R3191" s="163"/>
      <c r="S3191" s="163"/>
      <c r="T3191" s="163"/>
    </row>
    <row r="3192" ht="18.75" hidden="1" customHeight="1">
      <c r="A3192" s="180">
        <v>45882.0</v>
      </c>
      <c r="B3192" s="171">
        <v>8038.0</v>
      </c>
      <c r="C3192" s="171" t="s">
        <v>22343</v>
      </c>
      <c r="D3192" s="171"/>
      <c r="E3192" s="171" t="s">
        <v>20634</v>
      </c>
      <c r="F3192" s="171"/>
      <c r="G3192" s="171" t="s">
        <v>22389</v>
      </c>
      <c r="H3192" s="172" t="s">
        <v>22389</v>
      </c>
      <c r="I3192" s="173">
        <v>10320.0</v>
      </c>
      <c r="J3192" s="174">
        <v>400.0</v>
      </c>
      <c r="K3192" s="179">
        <v>0.0</v>
      </c>
      <c r="L3192" s="178">
        <v>0.0</v>
      </c>
      <c r="M3192" s="177">
        <v>0.0</v>
      </c>
      <c r="N3192" s="178">
        <v>0.0</v>
      </c>
      <c r="O3192" s="163"/>
      <c r="P3192" s="164"/>
      <c r="Q3192" s="163"/>
      <c r="R3192" s="163"/>
      <c r="S3192" s="168" t="s">
        <v>20645</v>
      </c>
      <c r="T3192" s="164">
        <v>0.0</v>
      </c>
    </row>
    <row r="3193" ht="18.75" hidden="1" customHeight="1">
      <c r="A3193" s="170">
        <v>45882.0</v>
      </c>
      <c r="B3193" s="171">
        <v>16849.0</v>
      </c>
      <c r="C3193" s="171"/>
      <c r="D3193" s="171" t="s">
        <v>20687</v>
      </c>
      <c r="E3193" s="171">
        <v>8.0</v>
      </c>
      <c r="F3193" s="171" t="s">
        <v>21811</v>
      </c>
      <c r="G3193" s="171" t="s">
        <v>22390</v>
      </c>
      <c r="H3193" s="172" t="s">
        <v>20635</v>
      </c>
      <c r="I3193" s="173">
        <v>11040.0</v>
      </c>
      <c r="J3193" s="174">
        <v>1020.0</v>
      </c>
      <c r="K3193" s="179">
        <v>1020.0</v>
      </c>
      <c r="L3193" s="178"/>
      <c r="M3193" s="177"/>
      <c r="N3193" s="178"/>
      <c r="O3193" s="163"/>
      <c r="P3193" s="164"/>
      <c r="Q3193" s="163"/>
      <c r="R3193" s="163"/>
      <c r="S3193" s="163"/>
      <c r="T3193" s="163"/>
    </row>
    <row r="3194" ht="18.75" hidden="1" customHeight="1">
      <c r="A3194" s="170">
        <v>45882.0</v>
      </c>
      <c r="B3194" s="171">
        <v>16850.0</v>
      </c>
      <c r="C3194" s="171"/>
      <c r="D3194" s="171" t="s">
        <v>20687</v>
      </c>
      <c r="E3194" s="171">
        <v>8.0</v>
      </c>
      <c r="F3194" s="171" t="s">
        <v>21848</v>
      </c>
      <c r="G3194" s="171" t="s">
        <v>22391</v>
      </c>
      <c r="H3194" s="172" t="s">
        <v>20635</v>
      </c>
      <c r="I3194" s="173">
        <v>11620.0</v>
      </c>
      <c r="J3194" s="174">
        <v>1600.0</v>
      </c>
      <c r="K3194" s="179">
        <v>1600.0</v>
      </c>
      <c r="L3194" s="178"/>
      <c r="M3194" s="177"/>
      <c r="N3194" s="178"/>
      <c r="O3194" s="163"/>
      <c r="P3194" s="164"/>
      <c r="Q3194" s="163"/>
      <c r="R3194" s="163"/>
      <c r="S3194" s="163"/>
      <c r="T3194" s="163"/>
    </row>
    <row r="3195" ht="18.75" hidden="1" customHeight="1">
      <c r="A3195" s="170">
        <v>45882.0</v>
      </c>
      <c r="B3195" s="171">
        <v>16851.0</v>
      </c>
      <c r="C3195" s="171" t="s">
        <v>21583</v>
      </c>
      <c r="D3195" s="171" t="s">
        <v>20659</v>
      </c>
      <c r="E3195" s="171">
        <v>12.0</v>
      </c>
      <c r="F3195" s="171" t="s">
        <v>21068</v>
      </c>
      <c r="G3195" s="171" t="s">
        <v>22392</v>
      </c>
      <c r="H3195" s="172" t="s">
        <v>20638</v>
      </c>
      <c r="I3195" s="173">
        <v>14500.0</v>
      </c>
      <c r="J3195" s="174">
        <f>14500-10040</f>
        <v>4460</v>
      </c>
      <c r="K3195" s="179"/>
      <c r="L3195" s="178"/>
      <c r="M3195" s="177"/>
      <c r="N3195" s="178">
        <v>4460.0</v>
      </c>
      <c r="O3195" s="163"/>
      <c r="P3195" s="164"/>
      <c r="Q3195" s="163"/>
      <c r="R3195" s="163"/>
      <c r="S3195" s="163"/>
      <c r="T3195" s="163"/>
    </row>
    <row r="3196" ht="18.75" hidden="1" customHeight="1">
      <c r="A3196" s="170">
        <v>45882.0</v>
      </c>
      <c r="B3196" s="171">
        <v>16852.0</v>
      </c>
      <c r="C3196" s="171" t="s">
        <v>21211</v>
      </c>
      <c r="D3196" s="171" t="s">
        <v>20659</v>
      </c>
      <c r="E3196" s="171">
        <v>8.0</v>
      </c>
      <c r="F3196" s="180" t="s">
        <v>22393</v>
      </c>
      <c r="G3196" s="171" t="s">
        <v>22394</v>
      </c>
      <c r="H3196" s="172" t="s">
        <v>20635</v>
      </c>
      <c r="I3196" s="173">
        <v>10580.0</v>
      </c>
      <c r="J3196" s="174">
        <f>10580-10040</f>
        <v>540</v>
      </c>
      <c r="K3196" s="179">
        <v>540.0</v>
      </c>
      <c r="L3196" s="178"/>
      <c r="M3196" s="177"/>
      <c r="N3196" s="178"/>
      <c r="O3196" s="163"/>
      <c r="P3196" s="164"/>
      <c r="Q3196" s="163"/>
      <c r="R3196" s="163"/>
      <c r="S3196" s="163"/>
      <c r="T3196" s="163"/>
    </row>
    <row r="3197" ht="18.75" hidden="1" customHeight="1">
      <c r="A3197" s="180">
        <v>45882.0</v>
      </c>
      <c r="B3197" s="171">
        <v>8039.0</v>
      </c>
      <c r="C3197" s="171" t="s">
        <v>22343</v>
      </c>
      <c r="D3197" s="171"/>
      <c r="E3197" s="171" t="s">
        <v>20634</v>
      </c>
      <c r="F3197" s="171"/>
      <c r="G3197" s="171" t="s">
        <v>22395</v>
      </c>
      <c r="H3197" s="172" t="s">
        <v>22395</v>
      </c>
      <c r="I3197" s="173">
        <v>11420.0</v>
      </c>
      <c r="J3197" s="174">
        <v>1500.0</v>
      </c>
      <c r="K3197" s="179">
        <v>0.0</v>
      </c>
      <c r="L3197" s="178">
        <v>0.0</v>
      </c>
      <c r="M3197" s="177">
        <v>0.0</v>
      </c>
      <c r="N3197" s="178">
        <v>0.0</v>
      </c>
      <c r="O3197" s="163"/>
      <c r="P3197" s="164"/>
      <c r="Q3197" s="163"/>
      <c r="R3197" s="163"/>
      <c r="S3197" s="168" t="s">
        <v>20645</v>
      </c>
      <c r="T3197" s="164">
        <v>0.0</v>
      </c>
    </row>
    <row r="3198" ht="18.75" hidden="1" customHeight="1">
      <c r="A3198" s="170">
        <v>45882.0</v>
      </c>
      <c r="B3198" s="171">
        <v>16853.0</v>
      </c>
      <c r="C3198" s="171" t="s">
        <v>22396</v>
      </c>
      <c r="D3198" s="171" t="s">
        <v>20687</v>
      </c>
      <c r="E3198" s="171">
        <v>8.0</v>
      </c>
      <c r="F3198" s="171" t="s">
        <v>20902</v>
      </c>
      <c r="G3198" s="171" t="s">
        <v>22397</v>
      </c>
      <c r="H3198" s="172" t="s">
        <v>20635</v>
      </c>
      <c r="I3198" s="173">
        <v>11180.0</v>
      </c>
      <c r="J3198" s="174">
        <v>1160.0</v>
      </c>
      <c r="K3198" s="179">
        <v>1160.0</v>
      </c>
      <c r="L3198" s="178"/>
      <c r="M3198" s="177"/>
      <c r="N3198" s="178"/>
      <c r="O3198" s="163"/>
      <c r="P3198" s="164"/>
      <c r="Q3198" s="163"/>
      <c r="R3198" s="163"/>
      <c r="S3198" s="163"/>
      <c r="T3198" s="163"/>
    </row>
    <row r="3199" ht="18.75" hidden="1" customHeight="1">
      <c r="A3199" s="170">
        <v>45882.0</v>
      </c>
      <c r="B3199" s="171">
        <v>16854.0</v>
      </c>
      <c r="C3199" s="171" t="s">
        <v>21512</v>
      </c>
      <c r="D3199" s="171" t="s">
        <v>20659</v>
      </c>
      <c r="E3199" s="171">
        <v>14.0</v>
      </c>
      <c r="F3199" s="171" t="s">
        <v>22398</v>
      </c>
      <c r="G3199" s="171" t="s">
        <v>22399</v>
      </c>
      <c r="H3199" s="172" t="s">
        <v>20635</v>
      </c>
      <c r="I3199" s="173">
        <v>13000.0</v>
      </c>
      <c r="J3199" s="174">
        <f>13000-10040</f>
        <v>2960</v>
      </c>
      <c r="K3199" s="179">
        <v>2960.0</v>
      </c>
      <c r="L3199" s="178"/>
      <c r="M3199" s="177"/>
      <c r="N3199" s="178"/>
      <c r="O3199" s="163"/>
      <c r="P3199" s="164"/>
      <c r="Q3199" s="163"/>
      <c r="R3199" s="163"/>
      <c r="S3199" s="163"/>
      <c r="T3199" s="163"/>
    </row>
    <row r="3200" ht="18.75" hidden="1" customHeight="1">
      <c r="A3200" s="170">
        <v>45882.0</v>
      </c>
      <c r="B3200" s="171">
        <v>16855.0</v>
      </c>
      <c r="C3200" s="171" t="s">
        <v>4671</v>
      </c>
      <c r="D3200" s="171" t="s">
        <v>20687</v>
      </c>
      <c r="E3200" s="171">
        <v>8.0</v>
      </c>
      <c r="F3200" s="171"/>
      <c r="G3200" s="171" t="s">
        <v>7963</v>
      </c>
      <c r="H3200" s="172" t="s">
        <v>20638</v>
      </c>
      <c r="I3200" s="173">
        <v>18060.0</v>
      </c>
      <c r="J3200" s="174">
        <v>8040.0</v>
      </c>
      <c r="K3200" s="179"/>
      <c r="L3200" s="178"/>
      <c r="M3200" s="177"/>
      <c r="N3200" s="178">
        <v>8040.0</v>
      </c>
      <c r="O3200" s="163"/>
      <c r="P3200" s="164"/>
      <c r="Q3200" s="163"/>
      <c r="R3200" s="163"/>
      <c r="S3200" s="163"/>
      <c r="T3200" s="163"/>
    </row>
    <row r="3201" ht="18.75" hidden="1" customHeight="1">
      <c r="A3201" s="180">
        <v>45882.0</v>
      </c>
      <c r="B3201" s="171">
        <v>8040.0</v>
      </c>
      <c r="C3201" s="171" t="s">
        <v>1164</v>
      </c>
      <c r="D3201" s="171"/>
      <c r="E3201" s="171" t="s">
        <v>20634</v>
      </c>
      <c r="F3201" s="171"/>
      <c r="G3201" s="171"/>
      <c r="H3201" s="172"/>
      <c r="I3201" s="173">
        <v>3920.0</v>
      </c>
      <c r="J3201" s="174">
        <v>1110.0</v>
      </c>
      <c r="K3201" s="179">
        <v>0.0</v>
      </c>
      <c r="L3201" s="178">
        <v>555.0</v>
      </c>
      <c r="M3201" s="177">
        <v>555.0</v>
      </c>
      <c r="N3201" s="178">
        <v>0.0</v>
      </c>
      <c r="O3201" s="163"/>
      <c r="P3201" s="164"/>
      <c r="Q3201" s="163"/>
      <c r="R3201" s="163"/>
      <c r="S3201" s="168" t="s">
        <v>20645</v>
      </c>
      <c r="T3201" s="164">
        <v>0.0</v>
      </c>
    </row>
    <row r="3202" ht="18.75" hidden="1" customHeight="1">
      <c r="A3202" s="180">
        <v>45882.0</v>
      </c>
      <c r="B3202" s="171">
        <v>8041.0</v>
      </c>
      <c r="C3202" s="171" t="s">
        <v>22400</v>
      </c>
      <c r="D3202" s="171"/>
      <c r="E3202" s="171" t="s">
        <v>20634</v>
      </c>
      <c r="F3202" s="171"/>
      <c r="G3202" s="171"/>
      <c r="H3202" s="172"/>
      <c r="I3202" s="173">
        <v>3060.0</v>
      </c>
      <c r="J3202" s="174">
        <v>740.0</v>
      </c>
      <c r="K3202" s="179">
        <v>0.0</v>
      </c>
      <c r="L3202" s="178">
        <v>0.0</v>
      </c>
      <c r="M3202" s="177">
        <v>0.0</v>
      </c>
      <c r="N3202" s="178">
        <v>740.0</v>
      </c>
      <c r="O3202" s="163"/>
      <c r="P3202" s="164"/>
      <c r="Q3202" s="163"/>
      <c r="R3202" s="163"/>
      <c r="S3202" s="168" t="s">
        <v>20645</v>
      </c>
      <c r="T3202" s="164">
        <v>0.0</v>
      </c>
    </row>
    <row r="3203" ht="18.75" hidden="1" customHeight="1">
      <c r="A3203" s="170">
        <v>45882.0</v>
      </c>
      <c r="B3203" s="171">
        <v>16856.0</v>
      </c>
      <c r="C3203" s="171" t="s">
        <v>21193</v>
      </c>
      <c r="D3203" s="171" t="s">
        <v>20673</v>
      </c>
      <c r="E3203" s="171">
        <v>8.0</v>
      </c>
      <c r="F3203" s="171"/>
      <c r="G3203" s="171" t="s">
        <v>22401</v>
      </c>
      <c r="H3203" s="172" t="s">
        <v>20635</v>
      </c>
      <c r="I3203" s="173">
        <v>13660.0</v>
      </c>
      <c r="J3203" s="174">
        <v>3820.0</v>
      </c>
      <c r="K3203" s="179">
        <v>3820.0</v>
      </c>
      <c r="L3203" s="178"/>
      <c r="M3203" s="177"/>
      <c r="N3203" s="178"/>
      <c r="O3203" s="163"/>
      <c r="P3203" s="164"/>
      <c r="Q3203" s="163"/>
      <c r="R3203" s="163"/>
      <c r="S3203" s="163"/>
      <c r="T3203" s="163"/>
    </row>
    <row r="3204" ht="18.75" hidden="1" customHeight="1">
      <c r="A3204" s="180">
        <v>45882.0</v>
      </c>
      <c r="B3204" s="171">
        <v>8042.0</v>
      </c>
      <c r="C3204" s="171" t="s">
        <v>22343</v>
      </c>
      <c r="D3204" s="171"/>
      <c r="E3204" s="171" t="s">
        <v>20634</v>
      </c>
      <c r="F3204" s="171"/>
      <c r="G3204" s="171" t="s">
        <v>22402</v>
      </c>
      <c r="H3204" s="172" t="s">
        <v>22402</v>
      </c>
      <c r="I3204" s="173">
        <v>10980.0</v>
      </c>
      <c r="J3204" s="174">
        <v>760.0</v>
      </c>
      <c r="K3204" s="179">
        <v>0.0</v>
      </c>
      <c r="L3204" s="178">
        <v>0.0</v>
      </c>
      <c r="M3204" s="177">
        <v>0.0</v>
      </c>
      <c r="N3204" s="178">
        <v>0.0</v>
      </c>
      <c r="O3204" s="163"/>
      <c r="P3204" s="164"/>
      <c r="Q3204" s="163"/>
      <c r="R3204" s="163"/>
      <c r="S3204" s="168" t="s">
        <v>20645</v>
      </c>
      <c r="T3204" s="164">
        <v>0.0</v>
      </c>
    </row>
    <row r="3205" ht="18.75" hidden="1" customHeight="1">
      <c r="A3205" s="170">
        <v>45882.0</v>
      </c>
      <c r="B3205" s="171">
        <v>16857.0</v>
      </c>
      <c r="C3205" s="171" t="s">
        <v>22403</v>
      </c>
      <c r="D3205" s="171" t="s">
        <v>20695</v>
      </c>
      <c r="E3205" s="171">
        <v>16.0</v>
      </c>
      <c r="F3205" s="171" t="s">
        <v>21002</v>
      </c>
      <c r="G3205" s="171" t="s">
        <v>22404</v>
      </c>
      <c r="H3205" s="172" t="s">
        <v>20635</v>
      </c>
      <c r="I3205" s="173">
        <v>12480.0</v>
      </c>
      <c r="J3205" s="174">
        <v>2760.0</v>
      </c>
      <c r="K3205" s="179">
        <v>2760.0</v>
      </c>
      <c r="L3205" s="178"/>
      <c r="M3205" s="177"/>
      <c r="N3205" s="178"/>
      <c r="O3205" s="163"/>
      <c r="P3205" s="164"/>
      <c r="Q3205" s="163"/>
      <c r="R3205" s="163"/>
      <c r="S3205" s="163"/>
      <c r="T3205" s="163"/>
    </row>
    <row r="3206" ht="18.75" hidden="1" customHeight="1">
      <c r="A3206" s="180">
        <v>45882.0</v>
      </c>
      <c r="B3206" s="171">
        <v>8043.0</v>
      </c>
      <c r="C3206" s="171" t="s">
        <v>20512</v>
      </c>
      <c r="D3206" s="171"/>
      <c r="E3206" s="171" t="s">
        <v>20634</v>
      </c>
      <c r="F3206" s="171"/>
      <c r="G3206" s="171" t="s">
        <v>22405</v>
      </c>
      <c r="H3206" s="172" t="s">
        <v>22405</v>
      </c>
      <c r="I3206" s="173">
        <v>2760.0</v>
      </c>
      <c r="J3206" s="174">
        <v>220.0</v>
      </c>
      <c r="K3206" s="179">
        <v>220.0</v>
      </c>
      <c r="L3206" s="178">
        <v>0.0</v>
      </c>
      <c r="M3206" s="177">
        <v>0.0</v>
      </c>
      <c r="N3206" s="178">
        <v>0.0</v>
      </c>
      <c r="O3206" s="163"/>
      <c r="P3206" s="164"/>
      <c r="Q3206" s="163"/>
      <c r="R3206" s="163"/>
      <c r="S3206" s="168" t="s">
        <v>20645</v>
      </c>
      <c r="T3206" s="164">
        <v>0.0</v>
      </c>
    </row>
    <row r="3207" ht="18.75" hidden="1" customHeight="1">
      <c r="A3207" s="180">
        <v>45882.0</v>
      </c>
      <c r="B3207" s="171">
        <v>8044.0</v>
      </c>
      <c r="C3207" s="171" t="s">
        <v>22211</v>
      </c>
      <c r="D3207" s="171"/>
      <c r="E3207" s="171" t="s">
        <v>20634</v>
      </c>
      <c r="F3207" s="171"/>
      <c r="G3207" s="171" t="s">
        <v>22406</v>
      </c>
      <c r="H3207" s="172" t="s">
        <v>22406</v>
      </c>
      <c r="I3207" s="173">
        <v>11420.0</v>
      </c>
      <c r="J3207" s="174">
        <v>1100.0</v>
      </c>
      <c r="K3207" s="179">
        <v>0.0</v>
      </c>
      <c r="L3207" s="178">
        <v>0.0</v>
      </c>
      <c r="M3207" s="177">
        <v>0.0</v>
      </c>
      <c r="N3207" s="178">
        <v>0.0</v>
      </c>
      <c r="O3207" s="163"/>
      <c r="P3207" s="164"/>
      <c r="Q3207" s="163"/>
      <c r="R3207" s="163"/>
      <c r="S3207" s="168" t="s">
        <v>20645</v>
      </c>
      <c r="T3207" s="164">
        <v>0.0</v>
      </c>
    </row>
    <row r="3208" ht="18.75" hidden="1" customHeight="1">
      <c r="A3208" s="170">
        <v>45882.0</v>
      </c>
      <c r="B3208" s="171">
        <v>16858.0</v>
      </c>
      <c r="C3208" s="171" t="s">
        <v>21211</v>
      </c>
      <c r="D3208" s="171" t="s">
        <v>20687</v>
      </c>
      <c r="E3208" s="171">
        <v>8.0</v>
      </c>
      <c r="F3208" s="171" t="s">
        <v>20877</v>
      </c>
      <c r="G3208" s="171" t="s">
        <v>22407</v>
      </c>
      <c r="H3208" s="172" t="s">
        <v>20638</v>
      </c>
      <c r="I3208" s="173">
        <v>18580.0</v>
      </c>
      <c r="J3208" s="174">
        <v>8560.0</v>
      </c>
      <c r="K3208" s="179"/>
      <c r="L3208" s="178"/>
      <c r="M3208" s="177"/>
      <c r="N3208" s="178">
        <v>8560.0</v>
      </c>
      <c r="O3208" s="163"/>
      <c r="P3208" s="164"/>
      <c r="Q3208" s="163"/>
      <c r="R3208" s="163"/>
      <c r="S3208" s="163"/>
      <c r="T3208" s="163"/>
    </row>
    <row r="3209" ht="18.75" hidden="1" customHeight="1">
      <c r="A3209" s="170">
        <v>45882.0</v>
      </c>
      <c r="B3209" s="171">
        <v>16859.0</v>
      </c>
      <c r="C3209" s="171" t="s">
        <v>21512</v>
      </c>
      <c r="D3209" s="171" t="s">
        <v>20687</v>
      </c>
      <c r="E3209" s="171">
        <v>8.0</v>
      </c>
      <c r="F3209" s="171" t="s">
        <v>20977</v>
      </c>
      <c r="G3209" s="171" t="s">
        <v>22408</v>
      </c>
      <c r="H3209" s="172" t="s">
        <v>20635</v>
      </c>
      <c r="I3209" s="173">
        <v>13260.0</v>
      </c>
      <c r="J3209" s="174">
        <v>3240.0</v>
      </c>
      <c r="K3209" s="179">
        <v>3240.0</v>
      </c>
      <c r="L3209" s="178"/>
      <c r="M3209" s="177"/>
      <c r="N3209" s="178"/>
      <c r="O3209" s="163"/>
      <c r="P3209" s="164"/>
      <c r="Q3209" s="163"/>
      <c r="R3209" s="163"/>
      <c r="S3209" s="163"/>
      <c r="T3209" s="163"/>
    </row>
    <row r="3210" ht="18.75" hidden="1" customHeight="1">
      <c r="A3210" s="170">
        <v>45882.0</v>
      </c>
      <c r="B3210" s="171">
        <v>16860.0</v>
      </c>
      <c r="C3210" s="171" t="s">
        <v>22409</v>
      </c>
      <c r="D3210" s="171" t="s">
        <v>20687</v>
      </c>
      <c r="E3210" s="171">
        <v>14.0</v>
      </c>
      <c r="F3210" s="171" t="s">
        <v>20768</v>
      </c>
      <c r="G3210" s="171" t="s">
        <v>22410</v>
      </c>
      <c r="H3210" s="172" t="s">
        <v>20635</v>
      </c>
      <c r="I3210" s="173">
        <v>12320.0</v>
      </c>
      <c r="J3210" s="174">
        <v>2280.0</v>
      </c>
      <c r="K3210" s="179">
        <v>2280.0</v>
      </c>
      <c r="L3210" s="178"/>
      <c r="M3210" s="177"/>
      <c r="N3210" s="178"/>
      <c r="O3210" s="163"/>
      <c r="P3210" s="164"/>
      <c r="Q3210" s="163"/>
      <c r="R3210" s="163"/>
      <c r="S3210" s="163"/>
      <c r="T3210" s="163"/>
    </row>
    <row r="3211" ht="18.75" hidden="1" customHeight="1">
      <c r="A3211" s="170">
        <v>45882.0</v>
      </c>
      <c r="B3211" s="171">
        <v>16861.0</v>
      </c>
      <c r="C3211" s="171" t="s">
        <v>22411</v>
      </c>
      <c r="D3211" s="171" t="s">
        <v>20659</v>
      </c>
      <c r="E3211" s="171">
        <v>8.0</v>
      </c>
      <c r="F3211" s="171"/>
      <c r="G3211" s="171" t="s">
        <v>22357</v>
      </c>
      <c r="H3211" s="172" t="s">
        <v>20635</v>
      </c>
      <c r="I3211" s="173">
        <v>15160.0</v>
      </c>
      <c r="J3211" s="174">
        <f>15160-10040</f>
        <v>5120</v>
      </c>
      <c r="K3211" s="179">
        <v>5120.0</v>
      </c>
      <c r="L3211" s="178"/>
      <c r="M3211" s="177"/>
      <c r="N3211" s="178"/>
      <c r="O3211" s="163"/>
      <c r="P3211" s="164"/>
      <c r="Q3211" s="163"/>
      <c r="R3211" s="163"/>
      <c r="S3211" s="163"/>
      <c r="T3211" s="163"/>
    </row>
    <row r="3212" ht="18.75" hidden="1" customHeight="1">
      <c r="A3212" s="170">
        <v>45882.0</v>
      </c>
      <c r="B3212" s="171">
        <v>16862.0</v>
      </c>
      <c r="C3212" s="171"/>
      <c r="D3212" s="171" t="s">
        <v>20673</v>
      </c>
      <c r="E3212" s="171">
        <v>8.0</v>
      </c>
      <c r="F3212" s="171">
        <v>8.142</v>
      </c>
      <c r="G3212" s="171" t="s">
        <v>22412</v>
      </c>
      <c r="H3212" s="172" t="s">
        <v>20635</v>
      </c>
      <c r="I3212" s="173">
        <v>10780.0</v>
      </c>
      <c r="J3212" s="174">
        <v>940.0</v>
      </c>
      <c r="K3212" s="179">
        <v>940.0</v>
      </c>
      <c r="L3212" s="178"/>
      <c r="M3212" s="177"/>
      <c r="N3212" s="178"/>
      <c r="O3212" s="163"/>
      <c r="P3212" s="164"/>
      <c r="Q3212" s="163"/>
      <c r="R3212" s="163"/>
      <c r="S3212" s="163"/>
      <c r="T3212" s="163"/>
    </row>
    <row r="3213" ht="18.75" hidden="1" customHeight="1">
      <c r="A3213" s="170">
        <v>45882.0</v>
      </c>
      <c r="B3213" s="171">
        <v>16863.0</v>
      </c>
      <c r="C3213" s="171" t="s">
        <v>22118</v>
      </c>
      <c r="D3213" s="171" t="s">
        <v>20695</v>
      </c>
      <c r="E3213" s="171">
        <v>4.0</v>
      </c>
      <c r="F3213" s="171" t="s">
        <v>22413</v>
      </c>
      <c r="G3213" s="171" t="s">
        <v>22414</v>
      </c>
      <c r="H3213" s="172" t="s">
        <v>20635</v>
      </c>
      <c r="I3213" s="173">
        <v>11700.0</v>
      </c>
      <c r="J3213" s="174">
        <v>1920.0</v>
      </c>
      <c r="K3213" s="179">
        <v>1920.0</v>
      </c>
      <c r="L3213" s="178"/>
      <c r="M3213" s="177"/>
      <c r="N3213" s="178"/>
      <c r="O3213" s="163"/>
      <c r="P3213" s="164"/>
      <c r="Q3213" s="163"/>
      <c r="R3213" s="163"/>
      <c r="S3213" s="163"/>
      <c r="T3213" s="163"/>
    </row>
    <row r="3214" ht="18.75" hidden="1" customHeight="1">
      <c r="A3214" s="180">
        <v>45882.0</v>
      </c>
      <c r="B3214" s="171">
        <v>8251.0</v>
      </c>
      <c r="C3214" s="171" t="s">
        <v>6275</v>
      </c>
      <c r="D3214" s="171"/>
      <c r="E3214" s="171" t="s">
        <v>20634</v>
      </c>
      <c r="F3214" s="171"/>
      <c r="G3214" s="171" t="s">
        <v>22075</v>
      </c>
      <c r="H3214" s="172" t="s">
        <v>22075</v>
      </c>
      <c r="I3214" s="173">
        <v>3060.0</v>
      </c>
      <c r="J3214" s="174">
        <v>280.0</v>
      </c>
      <c r="K3214" s="179">
        <v>0.0</v>
      </c>
      <c r="L3214" s="178">
        <v>280.0</v>
      </c>
      <c r="M3214" s="177">
        <v>0.0</v>
      </c>
      <c r="N3214" s="178">
        <v>168.0</v>
      </c>
      <c r="O3214" s="163"/>
      <c r="P3214" s="164"/>
      <c r="Q3214" s="163"/>
      <c r="R3214" s="163"/>
      <c r="S3214" s="168" t="s">
        <v>20645</v>
      </c>
      <c r="T3214" s="164">
        <v>0.0</v>
      </c>
    </row>
    <row r="3215" ht="18.75" hidden="1" customHeight="1">
      <c r="A3215" s="180">
        <v>45882.0</v>
      </c>
      <c r="B3215" s="171">
        <v>8252.0</v>
      </c>
      <c r="C3215" s="171" t="s">
        <v>21168</v>
      </c>
      <c r="D3215" s="171"/>
      <c r="E3215" s="171" t="s">
        <v>20634</v>
      </c>
      <c r="F3215" s="171"/>
      <c r="G3215" s="171" t="s">
        <v>22237</v>
      </c>
      <c r="H3215" s="172" t="s">
        <v>22237</v>
      </c>
      <c r="I3215" s="173">
        <v>3320.0</v>
      </c>
      <c r="J3215" s="174">
        <v>560.0</v>
      </c>
      <c r="K3215" s="179">
        <v>0.0</v>
      </c>
      <c r="L3215" s="178">
        <v>560.0</v>
      </c>
      <c r="M3215" s="177">
        <v>0.0</v>
      </c>
      <c r="N3215" s="178">
        <v>0.0</v>
      </c>
      <c r="O3215" s="163"/>
      <c r="P3215" s="164"/>
      <c r="Q3215" s="163"/>
      <c r="R3215" s="163"/>
      <c r="S3215" s="168" t="s">
        <v>20645</v>
      </c>
      <c r="T3215" s="164">
        <v>0.0</v>
      </c>
    </row>
    <row r="3216" ht="18.75" hidden="1" customHeight="1">
      <c r="A3216" s="180">
        <v>45882.0</v>
      </c>
      <c r="B3216" s="171">
        <v>8253.0</v>
      </c>
      <c r="C3216" s="171" t="s">
        <v>9511</v>
      </c>
      <c r="D3216" s="171"/>
      <c r="E3216" s="171" t="s">
        <v>20634</v>
      </c>
      <c r="F3216" s="171"/>
      <c r="G3216" s="171"/>
      <c r="H3216" s="172"/>
      <c r="I3216" s="173">
        <v>3400.0</v>
      </c>
      <c r="J3216" s="174">
        <v>780.0</v>
      </c>
      <c r="K3216" s="179">
        <v>0.0</v>
      </c>
      <c r="L3216" s="178">
        <v>780.0</v>
      </c>
      <c r="M3216" s="177">
        <v>0.0</v>
      </c>
      <c r="N3216" s="178">
        <v>0.0</v>
      </c>
      <c r="O3216" s="163"/>
      <c r="P3216" s="164"/>
      <c r="Q3216" s="163"/>
      <c r="R3216" s="163"/>
      <c r="S3216" s="168" t="s">
        <v>20645</v>
      </c>
      <c r="T3216" s="164">
        <v>0.0</v>
      </c>
    </row>
    <row r="3217" ht="18.75" hidden="1" customHeight="1">
      <c r="A3217" s="180">
        <v>45882.0</v>
      </c>
      <c r="B3217" s="171">
        <v>8254.0</v>
      </c>
      <c r="C3217" s="171" t="s">
        <v>6423</v>
      </c>
      <c r="D3217" s="171"/>
      <c r="E3217" s="171" t="s">
        <v>20634</v>
      </c>
      <c r="F3217" s="171"/>
      <c r="G3217" s="171" t="s">
        <v>22006</v>
      </c>
      <c r="H3217" s="172" t="s">
        <v>22006</v>
      </c>
      <c r="I3217" s="173">
        <v>3620.0</v>
      </c>
      <c r="J3217" s="174">
        <v>260.0</v>
      </c>
      <c r="K3217" s="179">
        <v>0.0</v>
      </c>
      <c r="L3217" s="178">
        <v>0.0</v>
      </c>
      <c r="M3217" s="177">
        <v>0.0</v>
      </c>
      <c r="N3217" s="178">
        <v>0.0</v>
      </c>
      <c r="O3217" s="163"/>
      <c r="P3217" s="164"/>
      <c r="Q3217" s="163"/>
      <c r="R3217" s="163"/>
      <c r="S3217" s="168" t="s">
        <v>20645</v>
      </c>
      <c r="T3217" s="164">
        <v>0.0</v>
      </c>
    </row>
    <row r="3218" ht="18.75" hidden="1" customHeight="1">
      <c r="A3218" s="180">
        <v>45882.0</v>
      </c>
      <c r="B3218" s="171">
        <v>8255.0</v>
      </c>
      <c r="C3218" s="171" t="s">
        <v>6423</v>
      </c>
      <c r="D3218" s="171"/>
      <c r="E3218" s="171" t="s">
        <v>20634</v>
      </c>
      <c r="F3218" s="171"/>
      <c r="G3218" s="171" t="s">
        <v>20901</v>
      </c>
      <c r="H3218" s="172" t="s">
        <v>20901</v>
      </c>
      <c r="I3218" s="173">
        <v>3360.0</v>
      </c>
      <c r="J3218" s="174">
        <v>600.0</v>
      </c>
      <c r="K3218" s="179">
        <v>0.0</v>
      </c>
      <c r="L3218" s="178">
        <v>600.0</v>
      </c>
      <c r="M3218" s="177">
        <v>0.0</v>
      </c>
      <c r="N3218" s="178">
        <v>0.0</v>
      </c>
      <c r="O3218" s="163"/>
      <c r="P3218" s="164"/>
      <c r="Q3218" s="163"/>
      <c r="R3218" s="163"/>
      <c r="S3218" s="168" t="s">
        <v>20645</v>
      </c>
      <c r="T3218" s="164">
        <v>0.0</v>
      </c>
    </row>
    <row r="3219" ht="18.75" hidden="1" customHeight="1">
      <c r="A3219" s="180">
        <v>45882.0</v>
      </c>
      <c r="B3219" s="171">
        <v>8256.0</v>
      </c>
      <c r="C3219" s="171" t="s">
        <v>6423</v>
      </c>
      <c r="D3219" s="171"/>
      <c r="E3219" s="171" t="s">
        <v>20634</v>
      </c>
      <c r="F3219" s="171"/>
      <c r="G3219" s="171" t="s">
        <v>22088</v>
      </c>
      <c r="H3219" s="172" t="s">
        <v>22088</v>
      </c>
      <c r="I3219" s="173">
        <v>3940.0</v>
      </c>
      <c r="J3219" s="174">
        <v>360.0</v>
      </c>
      <c r="K3219" s="179">
        <v>0.0</v>
      </c>
      <c r="L3219" s="178">
        <v>0.0</v>
      </c>
      <c r="M3219" s="177">
        <v>0.0</v>
      </c>
      <c r="N3219" s="178">
        <v>0.0</v>
      </c>
      <c r="O3219" s="163"/>
      <c r="P3219" s="164"/>
      <c r="Q3219" s="163"/>
      <c r="R3219" s="163"/>
      <c r="S3219" s="168" t="s">
        <v>20645</v>
      </c>
      <c r="T3219" s="164">
        <v>0.0</v>
      </c>
    </row>
    <row r="3220" ht="18.75" hidden="1" customHeight="1">
      <c r="A3220" s="180">
        <v>45882.0</v>
      </c>
      <c r="B3220" s="171">
        <v>8257.0</v>
      </c>
      <c r="C3220" s="171" t="s">
        <v>6423</v>
      </c>
      <c r="D3220" s="171"/>
      <c r="E3220" s="171" t="s">
        <v>20634</v>
      </c>
      <c r="F3220" s="171"/>
      <c r="G3220" s="171" t="s">
        <v>20933</v>
      </c>
      <c r="H3220" s="172" t="s">
        <v>20933</v>
      </c>
      <c r="I3220" s="173">
        <v>3580.0</v>
      </c>
      <c r="J3220" s="174">
        <v>660.0</v>
      </c>
      <c r="K3220" s="179">
        <v>0.0</v>
      </c>
      <c r="L3220" s="178">
        <v>660.0</v>
      </c>
      <c r="M3220" s="177">
        <v>0.0</v>
      </c>
      <c r="N3220" s="178">
        <v>0.0</v>
      </c>
      <c r="O3220" s="163"/>
      <c r="P3220" s="164"/>
      <c r="Q3220" s="163"/>
      <c r="R3220" s="163"/>
      <c r="S3220" s="168" t="s">
        <v>20645</v>
      </c>
      <c r="T3220" s="164">
        <v>0.0</v>
      </c>
    </row>
    <row r="3221" ht="18.75" hidden="1" customHeight="1">
      <c r="A3221" s="182">
        <v>45882.02918549768</v>
      </c>
      <c r="B3221" s="171">
        <v>8037.0</v>
      </c>
      <c r="C3221" s="171" t="s">
        <v>22415</v>
      </c>
      <c r="D3221" s="171"/>
      <c r="E3221" s="171" t="s">
        <v>20634</v>
      </c>
      <c r="F3221" s="171"/>
      <c r="G3221" s="171" t="s">
        <v>22416</v>
      </c>
      <c r="H3221" s="172" t="s">
        <v>22416</v>
      </c>
      <c r="I3221" s="173">
        <v>40960.0</v>
      </c>
      <c r="J3221" s="174">
        <v>22400.0</v>
      </c>
      <c r="K3221" s="179">
        <v>0.0</v>
      </c>
      <c r="L3221" s="178">
        <v>0.0</v>
      </c>
      <c r="M3221" s="177">
        <v>0.0</v>
      </c>
      <c r="N3221" s="178">
        <v>0.0</v>
      </c>
      <c r="O3221" s="163"/>
      <c r="P3221" s="164"/>
      <c r="Q3221" s="163"/>
      <c r="R3221" s="163"/>
      <c r="S3221" s="168" t="s">
        <v>20645</v>
      </c>
      <c r="T3221" s="164">
        <v>0.0</v>
      </c>
    </row>
    <row r="3222" ht="18.75" hidden="1" customHeight="1">
      <c r="A3222" s="170">
        <v>45883.0</v>
      </c>
      <c r="B3222" s="171">
        <v>16864.0</v>
      </c>
      <c r="C3222" s="171" t="s">
        <v>20820</v>
      </c>
      <c r="D3222" s="171" t="s">
        <v>20695</v>
      </c>
      <c r="E3222" s="171">
        <v>8.0</v>
      </c>
      <c r="F3222" s="171" t="s">
        <v>21697</v>
      </c>
      <c r="G3222" s="171" t="s">
        <v>7906</v>
      </c>
      <c r="H3222" s="172" t="s">
        <v>20635</v>
      </c>
      <c r="I3222" s="173">
        <v>14900.0</v>
      </c>
      <c r="J3222" s="174">
        <v>5200.0</v>
      </c>
      <c r="K3222" s="179">
        <v>5200.0</v>
      </c>
      <c r="L3222" s="178"/>
      <c r="M3222" s="177"/>
      <c r="N3222" s="178"/>
      <c r="O3222" s="163"/>
      <c r="P3222" s="164"/>
      <c r="Q3222" s="163"/>
      <c r="R3222" s="163"/>
      <c r="S3222" s="163"/>
      <c r="T3222" s="163"/>
    </row>
    <row r="3223" ht="18.75" hidden="1" customHeight="1">
      <c r="A3223" s="170">
        <v>45883.0</v>
      </c>
      <c r="B3223" s="171">
        <v>16865.0</v>
      </c>
      <c r="C3223" s="171" t="s">
        <v>22417</v>
      </c>
      <c r="D3223" s="171" t="s">
        <v>20659</v>
      </c>
      <c r="E3223" s="171">
        <v>8.0</v>
      </c>
      <c r="F3223" s="171" t="s">
        <v>21118</v>
      </c>
      <c r="G3223" s="171" t="s">
        <v>7908</v>
      </c>
      <c r="H3223" s="172" t="s">
        <v>20635</v>
      </c>
      <c r="I3223" s="173">
        <v>12520.0</v>
      </c>
      <c r="J3223" s="174">
        <f>12520-10040</f>
        <v>2480</v>
      </c>
      <c r="K3223" s="179">
        <v>2480.0</v>
      </c>
      <c r="L3223" s="178"/>
      <c r="M3223" s="177"/>
      <c r="N3223" s="178"/>
      <c r="O3223" s="163"/>
      <c r="P3223" s="164"/>
      <c r="Q3223" s="163"/>
      <c r="R3223" s="163"/>
      <c r="S3223" s="163"/>
      <c r="T3223" s="163"/>
    </row>
    <row r="3224" ht="18.75" hidden="1" customHeight="1">
      <c r="A3224" s="180">
        <v>45883.0</v>
      </c>
      <c r="B3224" s="171">
        <v>8046.0</v>
      </c>
      <c r="C3224" s="171" t="s">
        <v>4017</v>
      </c>
      <c r="D3224" s="171"/>
      <c r="E3224" s="171" t="s">
        <v>20634</v>
      </c>
      <c r="F3224" s="171"/>
      <c r="G3224" s="171" t="s">
        <v>4500</v>
      </c>
      <c r="H3224" s="172" t="s">
        <v>4500</v>
      </c>
      <c r="I3224" s="173">
        <v>3300.0</v>
      </c>
      <c r="J3224" s="174">
        <v>440.0</v>
      </c>
      <c r="K3224" s="179">
        <v>440.0</v>
      </c>
      <c r="L3224" s="178">
        <v>0.0</v>
      </c>
      <c r="M3224" s="177">
        <v>0.0</v>
      </c>
      <c r="N3224" s="178">
        <v>0.0</v>
      </c>
      <c r="O3224" s="163"/>
      <c r="P3224" s="164"/>
      <c r="Q3224" s="163"/>
      <c r="R3224" s="163"/>
      <c r="S3224" s="168" t="s">
        <v>20645</v>
      </c>
      <c r="T3224" s="164">
        <v>0.0</v>
      </c>
    </row>
    <row r="3225" ht="18.75" hidden="1" customHeight="1">
      <c r="A3225" s="180">
        <v>45883.0</v>
      </c>
      <c r="B3225" s="171">
        <v>8047.0</v>
      </c>
      <c r="C3225" s="171" t="s">
        <v>3445</v>
      </c>
      <c r="D3225" s="171"/>
      <c r="E3225" s="171" t="s">
        <v>20634</v>
      </c>
      <c r="F3225" s="171"/>
      <c r="G3225" s="171"/>
      <c r="H3225" s="172"/>
      <c r="I3225" s="173">
        <v>2540.0</v>
      </c>
      <c r="J3225" s="174">
        <v>440.0</v>
      </c>
      <c r="K3225" s="179">
        <v>440.0</v>
      </c>
      <c r="L3225" s="178">
        <v>0.0</v>
      </c>
      <c r="M3225" s="177">
        <v>0.0</v>
      </c>
      <c r="N3225" s="178">
        <v>0.0</v>
      </c>
      <c r="O3225" s="163"/>
      <c r="P3225" s="164"/>
      <c r="Q3225" s="163"/>
      <c r="R3225" s="163"/>
      <c r="S3225" s="168" t="s">
        <v>20645</v>
      </c>
      <c r="T3225" s="164">
        <v>0.0</v>
      </c>
    </row>
    <row r="3226" ht="18.75" hidden="1" customHeight="1">
      <c r="A3226" s="170">
        <v>45883.0</v>
      </c>
      <c r="B3226" s="171">
        <v>16866.0</v>
      </c>
      <c r="C3226" s="171" t="s">
        <v>22418</v>
      </c>
      <c r="D3226" s="171" t="s">
        <v>20659</v>
      </c>
      <c r="E3226" s="171">
        <v>8.0</v>
      </c>
      <c r="F3226" s="171" t="s">
        <v>21137</v>
      </c>
      <c r="G3226" s="171" t="s">
        <v>6701</v>
      </c>
      <c r="H3226" s="172" t="s">
        <v>20638</v>
      </c>
      <c r="I3226" s="173">
        <v>17280.0</v>
      </c>
      <c r="J3226" s="174">
        <f>17280-10040</f>
        <v>7240</v>
      </c>
      <c r="K3226" s="179"/>
      <c r="L3226" s="178"/>
      <c r="M3226" s="177"/>
      <c r="N3226" s="178">
        <v>7240.0</v>
      </c>
      <c r="O3226" s="163"/>
      <c r="P3226" s="164"/>
      <c r="Q3226" s="163"/>
      <c r="R3226" s="163"/>
      <c r="S3226" s="163"/>
      <c r="T3226" s="163"/>
    </row>
    <row r="3227" ht="18.75" hidden="1" customHeight="1">
      <c r="A3227" s="170">
        <v>45883.0</v>
      </c>
      <c r="B3227" s="171">
        <v>16867.0</v>
      </c>
      <c r="C3227" s="171" t="s">
        <v>22419</v>
      </c>
      <c r="D3227" s="171" t="s">
        <v>20687</v>
      </c>
      <c r="E3227" s="171">
        <v>8.0</v>
      </c>
      <c r="F3227" s="171" t="s">
        <v>20764</v>
      </c>
      <c r="G3227" s="171" t="s">
        <v>7924</v>
      </c>
      <c r="H3227" s="172" t="s">
        <v>20635</v>
      </c>
      <c r="I3227" s="173">
        <v>11480.0</v>
      </c>
      <c r="J3227" s="174">
        <v>1460.0</v>
      </c>
      <c r="K3227" s="179">
        <v>1460.0</v>
      </c>
      <c r="L3227" s="178"/>
      <c r="M3227" s="177"/>
      <c r="N3227" s="178"/>
      <c r="O3227" s="163"/>
      <c r="P3227" s="164"/>
      <c r="Q3227" s="163"/>
      <c r="R3227" s="163"/>
      <c r="S3227" s="163"/>
      <c r="T3227" s="163"/>
    </row>
    <row r="3228" ht="18.75" hidden="1" customHeight="1">
      <c r="A3228" s="170">
        <v>45883.0</v>
      </c>
      <c r="B3228" s="171">
        <v>16868.0</v>
      </c>
      <c r="C3228" s="171" t="s">
        <v>3117</v>
      </c>
      <c r="D3228" s="171" t="s">
        <v>20687</v>
      </c>
      <c r="E3228" s="171">
        <v>8.0</v>
      </c>
      <c r="F3228" s="171" t="s">
        <v>21391</v>
      </c>
      <c r="G3228" s="171" t="s">
        <v>4637</v>
      </c>
      <c r="H3228" s="172" t="s">
        <v>20635</v>
      </c>
      <c r="I3228" s="173">
        <v>13420.0</v>
      </c>
      <c r="J3228" s="174">
        <v>3400.0</v>
      </c>
      <c r="K3228" s="179">
        <v>3400.0</v>
      </c>
      <c r="L3228" s="178"/>
      <c r="M3228" s="177"/>
      <c r="N3228" s="178"/>
      <c r="O3228" s="163"/>
      <c r="P3228" s="164"/>
      <c r="Q3228" s="163"/>
      <c r="R3228" s="163"/>
      <c r="S3228" s="163"/>
      <c r="T3228" s="163"/>
    </row>
    <row r="3229" ht="18.75" hidden="1" customHeight="1">
      <c r="A3229" s="180">
        <v>45883.0</v>
      </c>
      <c r="B3229" s="171">
        <v>8048.0</v>
      </c>
      <c r="C3229" s="171" t="s">
        <v>4017</v>
      </c>
      <c r="D3229" s="171"/>
      <c r="E3229" s="171" t="s">
        <v>20634</v>
      </c>
      <c r="F3229" s="171"/>
      <c r="G3229" s="171" t="s">
        <v>21132</v>
      </c>
      <c r="H3229" s="172" t="s">
        <v>21132</v>
      </c>
      <c r="I3229" s="173">
        <v>3440.0</v>
      </c>
      <c r="J3229" s="174">
        <v>360.0</v>
      </c>
      <c r="K3229" s="179">
        <v>360.0</v>
      </c>
      <c r="L3229" s="178">
        <v>0.0</v>
      </c>
      <c r="M3229" s="177">
        <v>0.0</v>
      </c>
      <c r="N3229" s="178">
        <v>0.0</v>
      </c>
      <c r="O3229" s="163"/>
      <c r="P3229" s="164"/>
      <c r="Q3229" s="163"/>
      <c r="R3229" s="163"/>
      <c r="S3229" s="168" t="s">
        <v>20645</v>
      </c>
      <c r="T3229" s="164">
        <v>0.0</v>
      </c>
    </row>
    <row r="3230" ht="18.75" hidden="1" customHeight="1">
      <c r="A3230" s="170">
        <v>45883.0</v>
      </c>
      <c r="B3230" s="171">
        <v>16869.0</v>
      </c>
      <c r="C3230" s="171" t="s">
        <v>4671</v>
      </c>
      <c r="D3230" s="171" t="s">
        <v>20687</v>
      </c>
      <c r="E3230" s="171">
        <v>8.0</v>
      </c>
      <c r="F3230" s="171" t="s">
        <v>20902</v>
      </c>
      <c r="G3230" s="171" t="s">
        <v>7963</v>
      </c>
      <c r="H3230" s="172" t="s">
        <v>20638</v>
      </c>
      <c r="I3230" s="173">
        <v>18520.0</v>
      </c>
      <c r="J3230" s="174">
        <v>8500.0</v>
      </c>
      <c r="K3230" s="179"/>
      <c r="L3230" s="178"/>
      <c r="M3230" s="177"/>
      <c r="N3230" s="178">
        <v>8500.0</v>
      </c>
      <c r="O3230" s="163"/>
      <c r="P3230" s="164"/>
      <c r="Q3230" s="163"/>
      <c r="R3230" s="163"/>
      <c r="S3230" s="163"/>
      <c r="T3230" s="163"/>
    </row>
    <row r="3231" ht="18.75" hidden="1" customHeight="1">
      <c r="A3231" s="170">
        <v>45883.0</v>
      </c>
      <c r="B3231" s="171">
        <v>16870.0</v>
      </c>
      <c r="C3231" s="171" t="s">
        <v>2957</v>
      </c>
      <c r="D3231" s="171" t="s">
        <v>20659</v>
      </c>
      <c r="E3231" s="171">
        <v>8.0</v>
      </c>
      <c r="F3231" s="171" t="s">
        <v>20700</v>
      </c>
      <c r="G3231" s="171" t="s">
        <v>4759</v>
      </c>
      <c r="H3231" s="172" t="s">
        <v>20635</v>
      </c>
      <c r="I3231" s="173">
        <v>13860.0</v>
      </c>
      <c r="J3231" s="174">
        <f>13860-10040</f>
        <v>3820</v>
      </c>
      <c r="K3231" s="179">
        <v>3820.0</v>
      </c>
      <c r="L3231" s="178"/>
      <c r="M3231" s="177"/>
      <c r="N3231" s="178"/>
      <c r="O3231" s="163"/>
      <c r="P3231" s="164"/>
      <c r="Q3231" s="163"/>
      <c r="R3231" s="163"/>
      <c r="S3231" s="163"/>
      <c r="T3231" s="163"/>
    </row>
    <row r="3232" ht="18.75" hidden="1" customHeight="1">
      <c r="A3232" s="180">
        <v>45883.0</v>
      </c>
      <c r="B3232" s="171">
        <v>8049.0</v>
      </c>
      <c r="C3232" s="171" t="s">
        <v>5319</v>
      </c>
      <c r="D3232" s="171"/>
      <c r="E3232" s="171" t="s">
        <v>20634</v>
      </c>
      <c r="F3232" s="171"/>
      <c r="G3232" s="171" t="s">
        <v>20933</v>
      </c>
      <c r="H3232" s="172" t="s">
        <v>20933</v>
      </c>
      <c r="I3232" s="173">
        <v>3820.0</v>
      </c>
      <c r="J3232" s="174">
        <v>240.0</v>
      </c>
      <c r="K3232" s="179">
        <v>0.0</v>
      </c>
      <c r="L3232" s="178">
        <v>0.0</v>
      </c>
      <c r="M3232" s="177">
        <v>0.0</v>
      </c>
      <c r="N3232" s="178">
        <v>0.0</v>
      </c>
      <c r="O3232" s="163"/>
      <c r="P3232" s="164"/>
      <c r="Q3232" s="163"/>
      <c r="R3232" s="163"/>
      <c r="S3232" s="168" t="s">
        <v>20645</v>
      </c>
      <c r="T3232" s="164">
        <v>0.0</v>
      </c>
    </row>
    <row r="3233" ht="18.75" hidden="1" customHeight="1">
      <c r="A3233" s="180">
        <v>45883.0</v>
      </c>
      <c r="B3233" s="171">
        <v>8050.0</v>
      </c>
      <c r="C3233" s="171" t="s">
        <v>5319</v>
      </c>
      <c r="D3233" s="171"/>
      <c r="E3233" s="171" t="s">
        <v>20634</v>
      </c>
      <c r="F3233" s="171"/>
      <c r="G3233" s="171" t="s">
        <v>20933</v>
      </c>
      <c r="H3233" s="172" t="s">
        <v>20933</v>
      </c>
      <c r="I3233" s="173">
        <v>3580.0</v>
      </c>
      <c r="J3233" s="174">
        <v>680.0</v>
      </c>
      <c r="K3233" s="179">
        <v>0.0</v>
      </c>
      <c r="L3233" s="178">
        <v>680.0</v>
      </c>
      <c r="M3233" s="177">
        <v>0.0</v>
      </c>
      <c r="N3233" s="178">
        <v>0.0</v>
      </c>
      <c r="O3233" s="163"/>
      <c r="P3233" s="164"/>
      <c r="Q3233" s="163"/>
      <c r="R3233" s="163"/>
      <c r="S3233" s="168" t="s">
        <v>20645</v>
      </c>
      <c r="T3233" s="164">
        <v>0.0</v>
      </c>
    </row>
    <row r="3234" ht="18.75" hidden="1" customHeight="1">
      <c r="A3234" s="180">
        <v>45883.0</v>
      </c>
      <c r="B3234" s="171">
        <v>8051.0</v>
      </c>
      <c r="C3234" s="171" t="s">
        <v>5319</v>
      </c>
      <c r="D3234" s="171"/>
      <c r="E3234" s="171" t="s">
        <v>20634</v>
      </c>
      <c r="F3234" s="171"/>
      <c r="G3234" s="171" t="s">
        <v>20933</v>
      </c>
      <c r="H3234" s="172" t="s">
        <v>20933</v>
      </c>
      <c r="I3234" s="173">
        <v>3500.0</v>
      </c>
      <c r="J3234" s="174">
        <v>260.0</v>
      </c>
      <c r="K3234" s="179">
        <v>0.0</v>
      </c>
      <c r="L3234" s="178">
        <v>0.0</v>
      </c>
      <c r="M3234" s="177">
        <v>0.0</v>
      </c>
      <c r="N3234" s="178">
        <v>0.0</v>
      </c>
      <c r="O3234" s="163"/>
      <c r="P3234" s="164"/>
      <c r="Q3234" s="163"/>
      <c r="R3234" s="163"/>
      <c r="S3234" s="168" t="s">
        <v>20645</v>
      </c>
      <c r="T3234" s="164">
        <v>0.0</v>
      </c>
    </row>
    <row r="3235" ht="18.75" hidden="1" customHeight="1">
      <c r="A3235" s="180">
        <v>45883.0</v>
      </c>
      <c r="B3235" s="171">
        <v>8052.0</v>
      </c>
      <c r="C3235" s="171" t="s">
        <v>5319</v>
      </c>
      <c r="D3235" s="171"/>
      <c r="E3235" s="171" t="s">
        <v>20634</v>
      </c>
      <c r="F3235" s="171"/>
      <c r="G3235" s="171" t="s">
        <v>20933</v>
      </c>
      <c r="H3235" s="172" t="s">
        <v>20933</v>
      </c>
      <c r="I3235" s="173">
        <v>3240.0</v>
      </c>
      <c r="J3235" s="174">
        <v>480.0</v>
      </c>
      <c r="K3235" s="179">
        <v>0.0</v>
      </c>
      <c r="L3235" s="178">
        <v>480.0</v>
      </c>
      <c r="M3235" s="177">
        <v>0.0</v>
      </c>
      <c r="N3235" s="178">
        <v>0.0</v>
      </c>
      <c r="O3235" s="163"/>
      <c r="P3235" s="164"/>
      <c r="Q3235" s="163"/>
      <c r="R3235" s="163"/>
      <c r="S3235" s="168" t="s">
        <v>20645</v>
      </c>
      <c r="T3235" s="164">
        <v>0.0</v>
      </c>
    </row>
    <row r="3236" ht="18.75" hidden="1" customHeight="1">
      <c r="A3236" s="170">
        <v>45883.0</v>
      </c>
      <c r="B3236" s="171">
        <v>16871.0</v>
      </c>
      <c r="C3236" s="171" t="s">
        <v>4671</v>
      </c>
      <c r="D3236" s="171" t="s">
        <v>20687</v>
      </c>
      <c r="E3236" s="171">
        <v>8.0</v>
      </c>
      <c r="F3236" s="171" t="s">
        <v>20700</v>
      </c>
      <c r="G3236" s="171" t="s">
        <v>7963</v>
      </c>
      <c r="H3236" s="172" t="s">
        <v>20638</v>
      </c>
      <c r="I3236" s="173">
        <v>18620.0</v>
      </c>
      <c r="J3236" s="174">
        <v>8600.0</v>
      </c>
      <c r="K3236" s="179"/>
      <c r="L3236" s="178"/>
      <c r="M3236" s="177"/>
      <c r="N3236" s="178">
        <v>8600.0</v>
      </c>
      <c r="O3236" s="163"/>
      <c r="P3236" s="164"/>
      <c r="Q3236" s="163"/>
      <c r="R3236" s="163"/>
      <c r="S3236" s="163"/>
      <c r="T3236" s="163"/>
    </row>
    <row r="3237" ht="18.75" hidden="1" customHeight="1">
      <c r="A3237" s="180">
        <v>45883.0</v>
      </c>
      <c r="B3237" s="171">
        <v>8053.0</v>
      </c>
      <c r="C3237" s="171" t="s">
        <v>21814</v>
      </c>
      <c r="D3237" s="171"/>
      <c r="E3237" s="171" t="s">
        <v>20634</v>
      </c>
      <c r="F3237" s="171"/>
      <c r="G3237" s="171"/>
      <c r="H3237" s="172"/>
      <c r="I3237" s="173">
        <v>4580.0</v>
      </c>
      <c r="J3237" s="174">
        <v>1900.0</v>
      </c>
      <c r="K3237" s="179">
        <v>0.0</v>
      </c>
      <c r="L3237" s="178">
        <v>0.0</v>
      </c>
      <c r="M3237" s="177">
        <v>0.0</v>
      </c>
      <c r="N3237" s="178">
        <v>0.0</v>
      </c>
      <c r="O3237" s="163"/>
      <c r="P3237" s="164"/>
      <c r="Q3237" s="163"/>
      <c r="R3237" s="163"/>
      <c r="S3237" s="168" t="s">
        <v>20645</v>
      </c>
      <c r="T3237" s="164">
        <v>0.0</v>
      </c>
    </row>
    <row r="3238" ht="18.75" hidden="1" customHeight="1">
      <c r="A3238" s="180">
        <v>45883.0</v>
      </c>
      <c r="B3238" s="171">
        <v>8054.0</v>
      </c>
      <c r="C3238" s="171" t="s">
        <v>3989</v>
      </c>
      <c r="D3238" s="171"/>
      <c r="E3238" s="171" t="s">
        <v>20634</v>
      </c>
      <c r="F3238" s="171"/>
      <c r="G3238" s="171" t="s">
        <v>22012</v>
      </c>
      <c r="H3238" s="172" t="s">
        <v>22012</v>
      </c>
      <c r="I3238" s="173">
        <v>3740.0</v>
      </c>
      <c r="J3238" s="174">
        <v>520.0</v>
      </c>
      <c r="K3238" s="179">
        <v>0.0</v>
      </c>
      <c r="L3238" s="178">
        <v>520.0</v>
      </c>
      <c r="M3238" s="177">
        <v>0.0</v>
      </c>
      <c r="N3238" s="178">
        <v>0.0</v>
      </c>
      <c r="O3238" s="163"/>
      <c r="P3238" s="164"/>
      <c r="Q3238" s="163"/>
      <c r="R3238" s="163"/>
      <c r="S3238" s="168" t="s">
        <v>20645</v>
      </c>
      <c r="T3238" s="164">
        <v>0.0</v>
      </c>
    </row>
    <row r="3239" ht="18.75" hidden="1" customHeight="1">
      <c r="A3239" s="180">
        <v>45883.0</v>
      </c>
      <c r="B3239" s="171">
        <v>8055.0</v>
      </c>
      <c r="C3239" s="171" t="s">
        <v>4163</v>
      </c>
      <c r="D3239" s="171"/>
      <c r="E3239" s="171" t="s">
        <v>20634</v>
      </c>
      <c r="F3239" s="171"/>
      <c r="G3239" s="171"/>
      <c r="H3239" s="172"/>
      <c r="I3239" s="173">
        <v>3160.0</v>
      </c>
      <c r="J3239" s="174">
        <v>760.0</v>
      </c>
      <c r="K3239" s="179">
        <v>0.0</v>
      </c>
      <c r="L3239" s="178">
        <v>0.0</v>
      </c>
      <c r="M3239" s="177">
        <v>0.0</v>
      </c>
      <c r="N3239" s="178">
        <v>760.0</v>
      </c>
      <c r="O3239" s="163"/>
      <c r="P3239" s="164"/>
      <c r="Q3239" s="163"/>
      <c r="R3239" s="163"/>
      <c r="S3239" s="168" t="s">
        <v>20645</v>
      </c>
      <c r="T3239" s="164">
        <v>0.0</v>
      </c>
    </row>
    <row r="3240" ht="18.75" hidden="1" customHeight="1">
      <c r="A3240" s="170">
        <v>45883.0</v>
      </c>
      <c r="B3240" s="171">
        <v>16872.0</v>
      </c>
      <c r="C3240" s="171" t="s">
        <v>20702</v>
      </c>
      <c r="D3240" s="171" t="s">
        <v>20673</v>
      </c>
      <c r="E3240" s="171">
        <v>6.0</v>
      </c>
      <c r="F3240" s="171" t="s">
        <v>20824</v>
      </c>
      <c r="G3240" s="171" t="s">
        <v>7982</v>
      </c>
      <c r="H3240" s="172" t="s">
        <v>20635</v>
      </c>
      <c r="I3240" s="173">
        <v>11340.0</v>
      </c>
      <c r="J3240" s="174">
        <v>1520.0</v>
      </c>
      <c r="K3240" s="179">
        <v>1520.0</v>
      </c>
      <c r="L3240" s="178"/>
      <c r="M3240" s="177"/>
      <c r="N3240" s="178"/>
      <c r="O3240" s="163"/>
      <c r="P3240" s="164"/>
      <c r="Q3240" s="163"/>
      <c r="R3240" s="163"/>
      <c r="S3240" s="163"/>
      <c r="T3240" s="163"/>
    </row>
    <row r="3241" ht="18.75" hidden="1" customHeight="1">
      <c r="A3241" s="170">
        <v>45883.0</v>
      </c>
      <c r="B3241" s="171">
        <v>16873.0</v>
      </c>
      <c r="C3241" s="171" t="s">
        <v>382</v>
      </c>
      <c r="D3241" s="171" t="s">
        <v>20695</v>
      </c>
      <c r="E3241" s="171">
        <v>8.0</v>
      </c>
      <c r="F3241" s="171" t="s">
        <v>20700</v>
      </c>
      <c r="G3241" s="171" t="s">
        <v>7987</v>
      </c>
      <c r="H3241" s="172" t="s">
        <v>20635</v>
      </c>
      <c r="I3241" s="173">
        <v>14200.0</v>
      </c>
      <c r="J3241" s="174">
        <v>4500.0</v>
      </c>
      <c r="K3241" s="179">
        <v>4500.0</v>
      </c>
      <c r="L3241" s="178"/>
      <c r="M3241" s="177"/>
      <c r="N3241" s="178"/>
      <c r="O3241" s="163"/>
      <c r="P3241" s="164"/>
      <c r="Q3241" s="163"/>
      <c r="R3241" s="163"/>
      <c r="S3241" s="163"/>
      <c r="T3241" s="163"/>
    </row>
    <row r="3242" ht="18.75" hidden="1" customHeight="1">
      <c r="A3242" s="180">
        <v>45883.0</v>
      </c>
      <c r="B3242" s="171">
        <v>8056.0</v>
      </c>
      <c r="C3242" s="171" t="s">
        <v>3991</v>
      </c>
      <c r="D3242" s="171"/>
      <c r="E3242" s="171" t="s">
        <v>20634</v>
      </c>
      <c r="F3242" s="171"/>
      <c r="G3242" s="171"/>
      <c r="H3242" s="172"/>
      <c r="I3242" s="173">
        <v>3120.0</v>
      </c>
      <c r="J3242" s="174">
        <v>220.0</v>
      </c>
      <c r="K3242" s="179">
        <v>0.0</v>
      </c>
      <c r="L3242" s="178">
        <v>220.0</v>
      </c>
      <c r="M3242" s="177">
        <v>0.0</v>
      </c>
      <c r="N3242" s="178">
        <v>220.0</v>
      </c>
      <c r="O3242" s="163"/>
      <c r="P3242" s="164"/>
      <c r="Q3242" s="163"/>
      <c r="R3242" s="163"/>
      <c r="S3242" s="168" t="s">
        <v>20645</v>
      </c>
      <c r="T3242" s="164">
        <v>0.0</v>
      </c>
    </row>
    <row r="3243" ht="18.75" hidden="1" customHeight="1">
      <c r="A3243" s="180">
        <v>45883.0</v>
      </c>
      <c r="B3243" s="171">
        <v>8057.0</v>
      </c>
      <c r="C3243" s="171" t="s">
        <v>4017</v>
      </c>
      <c r="D3243" s="171"/>
      <c r="E3243" s="171" t="s">
        <v>20634</v>
      </c>
      <c r="F3243" s="171"/>
      <c r="G3243" s="171" t="s">
        <v>4500</v>
      </c>
      <c r="H3243" s="172" t="s">
        <v>4500</v>
      </c>
      <c r="I3243" s="173">
        <v>3520.0</v>
      </c>
      <c r="J3243" s="174">
        <v>480.0</v>
      </c>
      <c r="K3243" s="179">
        <v>480.0</v>
      </c>
      <c r="L3243" s="178">
        <v>0.0</v>
      </c>
      <c r="M3243" s="177">
        <v>0.0</v>
      </c>
      <c r="N3243" s="178">
        <v>0.0</v>
      </c>
      <c r="O3243" s="163"/>
      <c r="P3243" s="164"/>
      <c r="Q3243" s="163"/>
      <c r="R3243" s="163"/>
      <c r="S3243" s="168" t="s">
        <v>20645</v>
      </c>
      <c r="T3243" s="164">
        <v>0.0</v>
      </c>
    </row>
    <row r="3244" ht="18.75" hidden="1" customHeight="1">
      <c r="A3244" s="180">
        <v>45883.0</v>
      </c>
      <c r="B3244" s="171">
        <v>8058.0</v>
      </c>
      <c r="C3244" s="171" t="s">
        <v>4800</v>
      </c>
      <c r="D3244" s="171"/>
      <c r="E3244" s="171" t="s">
        <v>20634</v>
      </c>
      <c r="F3244" s="171"/>
      <c r="G3244" s="171"/>
      <c r="H3244" s="172"/>
      <c r="I3244" s="173">
        <v>2640.0</v>
      </c>
      <c r="J3244" s="174">
        <v>460.0</v>
      </c>
      <c r="K3244" s="179">
        <v>460.0</v>
      </c>
      <c r="L3244" s="178">
        <v>0.0</v>
      </c>
      <c r="M3244" s="177">
        <v>0.0</v>
      </c>
      <c r="N3244" s="178">
        <v>0.0</v>
      </c>
      <c r="O3244" s="163"/>
      <c r="P3244" s="164"/>
      <c r="Q3244" s="163"/>
      <c r="R3244" s="163"/>
      <c r="S3244" s="168" t="s">
        <v>20645</v>
      </c>
      <c r="T3244" s="164">
        <v>0.0</v>
      </c>
    </row>
    <row r="3245" ht="18.75" hidden="1" customHeight="1">
      <c r="A3245" s="170">
        <v>45883.0</v>
      </c>
      <c r="B3245" s="171">
        <v>16874.0</v>
      </c>
      <c r="C3245" s="171" t="s">
        <v>3437</v>
      </c>
      <c r="D3245" s="171" t="s">
        <v>20695</v>
      </c>
      <c r="E3245" s="171">
        <v>4.0</v>
      </c>
      <c r="F3245" s="171" t="s">
        <v>21020</v>
      </c>
      <c r="G3245" s="171" t="s">
        <v>22420</v>
      </c>
      <c r="H3245" s="172" t="s">
        <v>20635</v>
      </c>
      <c r="I3245" s="173">
        <v>10560.0</v>
      </c>
      <c r="J3245" s="174">
        <v>780.0</v>
      </c>
      <c r="K3245" s="179">
        <v>780.0</v>
      </c>
      <c r="L3245" s="178"/>
      <c r="M3245" s="177"/>
      <c r="N3245" s="178"/>
      <c r="O3245" s="163"/>
      <c r="P3245" s="164"/>
      <c r="Q3245" s="163"/>
      <c r="R3245" s="163"/>
      <c r="S3245" s="163"/>
      <c r="T3245" s="163"/>
    </row>
    <row r="3246" ht="18.75" hidden="1" customHeight="1">
      <c r="A3246" s="170">
        <v>45883.0</v>
      </c>
      <c r="B3246" s="171">
        <v>16875.0</v>
      </c>
      <c r="C3246" s="171" t="s">
        <v>22187</v>
      </c>
      <c r="D3246" s="171" t="s">
        <v>20673</v>
      </c>
      <c r="E3246" s="171" t="s">
        <v>132</v>
      </c>
      <c r="F3246" s="171" t="s">
        <v>21025</v>
      </c>
      <c r="G3246" s="171" t="s">
        <v>6654</v>
      </c>
      <c r="H3246" s="172" t="s">
        <v>20635</v>
      </c>
      <c r="I3246" s="173">
        <v>11620.0</v>
      </c>
      <c r="J3246" s="174">
        <v>1460.0</v>
      </c>
      <c r="K3246" s="179">
        <v>1460.0</v>
      </c>
      <c r="L3246" s="178"/>
      <c r="M3246" s="177"/>
      <c r="N3246" s="178"/>
      <c r="O3246" s="163"/>
      <c r="P3246" s="164"/>
      <c r="Q3246" s="163"/>
      <c r="R3246" s="163"/>
      <c r="S3246" s="163"/>
      <c r="T3246" s="163"/>
    </row>
    <row r="3247" ht="18.75" hidden="1" customHeight="1">
      <c r="A3247" s="180">
        <v>45883.0</v>
      </c>
      <c r="B3247" s="171">
        <v>8059.0</v>
      </c>
      <c r="C3247" s="171" t="s">
        <v>4111</v>
      </c>
      <c r="D3247" s="171"/>
      <c r="E3247" s="171" t="s">
        <v>20634</v>
      </c>
      <c r="F3247" s="171"/>
      <c r="G3247" s="171"/>
      <c r="H3247" s="172"/>
      <c r="I3247" s="173">
        <v>3540.0</v>
      </c>
      <c r="J3247" s="174">
        <v>980.0</v>
      </c>
      <c r="K3247" s="179">
        <v>980.0</v>
      </c>
      <c r="L3247" s="178">
        <v>0.0</v>
      </c>
      <c r="M3247" s="177">
        <v>0.0</v>
      </c>
      <c r="N3247" s="178">
        <v>0.0</v>
      </c>
      <c r="O3247" s="163"/>
      <c r="P3247" s="164"/>
      <c r="Q3247" s="163"/>
      <c r="R3247" s="163"/>
      <c r="S3247" s="168" t="s">
        <v>20645</v>
      </c>
      <c r="T3247" s="164">
        <v>0.0</v>
      </c>
    </row>
    <row r="3248" ht="18.75" hidden="1" customHeight="1">
      <c r="A3248" s="180">
        <v>45883.0</v>
      </c>
      <c r="B3248" s="171">
        <v>8060.0</v>
      </c>
      <c r="C3248" s="171" t="s">
        <v>2781</v>
      </c>
      <c r="D3248" s="171"/>
      <c r="E3248" s="171" t="s">
        <v>20634</v>
      </c>
      <c r="F3248" s="171"/>
      <c r="G3248" s="171"/>
      <c r="H3248" s="172"/>
      <c r="I3248" s="173">
        <v>3540.0</v>
      </c>
      <c r="J3248" s="174">
        <v>500.0</v>
      </c>
      <c r="K3248" s="179">
        <v>500.0</v>
      </c>
      <c r="L3248" s="178">
        <v>0.0</v>
      </c>
      <c r="M3248" s="177">
        <v>0.0</v>
      </c>
      <c r="N3248" s="178">
        <v>0.0</v>
      </c>
      <c r="O3248" s="163"/>
      <c r="P3248" s="164"/>
      <c r="Q3248" s="163"/>
      <c r="R3248" s="163"/>
      <c r="S3248" s="168" t="s">
        <v>20645</v>
      </c>
      <c r="T3248" s="164">
        <v>0.0</v>
      </c>
    </row>
    <row r="3249" ht="18.75" hidden="1" customHeight="1">
      <c r="A3249" s="170">
        <v>45883.0</v>
      </c>
      <c r="B3249" s="171">
        <v>16876.0</v>
      </c>
      <c r="C3249" s="171" t="s">
        <v>18536</v>
      </c>
      <c r="D3249" s="171" t="s">
        <v>20695</v>
      </c>
      <c r="E3249" s="171">
        <v>8.0</v>
      </c>
      <c r="F3249" s="171" t="s">
        <v>21541</v>
      </c>
      <c r="G3249" s="171" t="s">
        <v>5054</v>
      </c>
      <c r="H3249" s="172" t="s">
        <v>20635</v>
      </c>
      <c r="I3249" s="173">
        <v>13980.0</v>
      </c>
      <c r="J3249" s="174">
        <v>4280.0</v>
      </c>
      <c r="K3249" s="179">
        <v>4280.0</v>
      </c>
      <c r="L3249" s="178"/>
      <c r="M3249" s="177"/>
      <c r="N3249" s="178"/>
      <c r="O3249" s="163"/>
      <c r="P3249" s="164"/>
      <c r="Q3249" s="163"/>
      <c r="R3249" s="163"/>
      <c r="S3249" s="163"/>
      <c r="T3249" s="163"/>
    </row>
    <row r="3250" ht="18.75" hidden="1" customHeight="1">
      <c r="A3250" s="170">
        <v>45883.0</v>
      </c>
      <c r="B3250" s="171">
        <v>16877.0</v>
      </c>
      <c r="C3250" s="171" t="s">
        <v>20760</v>
      </c>
      <c r="D3250" s="171" t="s">
        <v>20687</v>
      </c>
      <c r="E3250" s="171">
        <v>14.0</v>
      </c>
      <c r="F3250" s="171" t="s">
        <v>22421</v>
      </c>
      <c r="G3250" s="171" t="s">
        <v>4038</v>
      </c>
      <c r="H3250" s="172" t="s">
        <v>20635</v>
      </c>
      <c r="I3250" s="173">
        <v>14940.0</v>
      </c>
      <c r="J3250" s="174">
        <v>4900.0</v>
      </c>
      <c r="K3250" s="179">
        <v>4900.0</v>
      </c>
      <c r="L3250" s="178"/>
      <c r="M3250" s="177"/>
      <c r="N3250" s="178"/>
      <c r="O3250" s="163"/>
      <c r="P3250" s="164"/>
      <c r="Q3250" s="163"/>
      <c r="R3250" s="163"/>
      <c r="S3250" s="163"/>
      <c r="T3250" s="163"/>
    </row>
    <row r="3251" ht="18.75" hidden="1" customHeight="1">
      <c r="A3251" s="170">
        <v>45883.0</v>
      </c>
      <c r="B3251" s="171">
        <v>16878.0</v>
      </c>
      <c r="C3251" s="171" t="s">
        <v>21623</v>
      </c>
      <c r="D3251" s="171" t="s">
        <v>20695</v>
      </c>
      <c r="E3251" s="171">
        <v>8.0</v>
      </c>
      <c r="F3251" s="171" t="s">
        <v>20875</v>
      </c>
      <c r="G3251" s="171" t="s">
        <v>8015</v>
      </c>
      <c r="H3251" s="172" t="s">
        <v>20635</v>
      </c>
      <c r="I3251" s="173">
        <v>12680.0</v>
      </c>
      <c r="J3251" s="174">
        <v>2980.0</v>
      </c>
      <c r="K3251" s="179">
        <v>2980.0</v>
      </c>
      <c r="L3251" s="178"/>
      <c r="M3251" s="177"/>
      <c r="N3251" s="178"/>
      <c r="O3251" s="163"/>
      <c r="P3251" s="164"/>
      <c r="Q3251" s="163"/>
      <c r="R3251" s="163"/>
      <c r="S3251" s="163"/>
      <c r="T3251" s="163"/>
    </row>
    <row r="3252" ht="18.75" hidden="1" customHeight="1">
      <c r="A3252" s="182">
        <v>45883.02899847222</v>
      </c>
      <c r="B3252" s="171">
        <v>8045.0</v>
      </c>
      <c r="C3252" s="171" t="s">
        <v>1164</v>
      </c>
      <c r="D3252" s="171"/>
      <c r="E3252" s="171" t="s">
        <v>20634</v>
      </c>
      <c r="F3252" s="171"/>
      <c r="G3252" s="171" t="s">
        <v>22422</v>
      </c>
      <c r="H3252" s="172" t="s">
        <v>22422</v>
      </c>
      <c r="I3252" s="173">
        <v>3460.0</v>
      </c>
      <c r="J3252" s="174">
        <v>580.0</v>
      </c>
      <c r="K3252" s="179">
        <v>174.0</v>
      </c>
      <c r="L3252" s="178">
        <v>0.0</v>
      </c>
      <c r="M3252" s="177">
        <v>406.0</v>
      </c>
      <c r="N3252" s="178">
        <v>0.0</v>
      </c>
      <c r="O3252" s="163"/>
      <c r="P3252" s="164"/>
      <c r="Q3252" s="163"/>
      <c r="R3252" s="163"/>
      <c r="S3252" s="168" t="s">
        <v>20645</v>
      </c>
      <c r="T3252" s="164">
        <v>0.0</v>
      </c>
    </row>
    <row r="3253" ht="18.75" hidden="1" customHeight="1">
      <c r="A3253" s="170">
        <v>45884.0</v>
      </c>
      <c r="B3253" s="171">
        <v>16879.0</v>
      </c>
      <c r="C3253" s="171" t="s">
        <v>3980</v>
      </c>
      <c r="D3253" s="171" t="s">
        <v>20695</v>
      </c>
      <c r="E3253" s="171">
        <v>8.0</v>
      </c>
      <c r="F3253" s="171" t="s">
        <v>20998</v>
      </c>
      <c r="G3253" s="171" t="s">
        <v>22423</v>
      </c>
      <c r="H3253" s="172" t="s">
        <v>20635</v>
      </c>
      <c r="I3253" s="173">
        <v>11100.0</v>
      </c>
      <c r="J3253" s="174">
        <v>1400.0</v>
      </c>
      <c r="K3253" s="179">
        <v>1400.0</v>
      </c>
      <c r="L3253" s="178"/>
      <c r="M3253" s="177"/>
      <c r="N3253" s="178"/>
      <c r="O3253" s="163"/>
      <c r="P3253" s="164"/>
      <c r="Q3253" s="163"/>
      <c r="R3253" s="163"/>
      <c r="S3253" s="163"/>
      <c r="T3253" s="163"/>
    </row>
    <row r="3254" ht="18.75" hidden="1" customHeight="1">
      <c r="A3254" s="170">
        <v>45884.0</v>
      </c>
      <c r="B3254" s="171">
        <v>16880.0</v>
      </c>
      <c r="C3254" s="171" t="s">
        <v>4368</v>
      </c>
      <c r="D3254" s="171" t="s">
        <v>20687</v>
      </c>
      <c r="E3254" s="171">
        <v>8.0</v>
      </c>
      <c r="F3254" s="171" t="s">
        <v>21009</v>
      </c>
      <c r="G3254" s="171" t="s">
        <v>4149</v>
      </c>
      <c r="H3254" s="172" t="s">
        <v>20635</v>
      </c>
      <c r="I3254" s="173">
        <v>13300.0</v>
      </c>
      <c r="J3254" s="174">
        <v>3280.0</v>
      </c>
      <c r="K3254" s="179">
        <v>3280.0</v>
      </c>
      <c r="L3254" s="178"/>
      <c r="M3254" s="177"/>
      <c r="N3254" s="178"/>
      <c r="O3254" s="163"/>
      <c r="P3254" s="164"/>
      <c r="Q3254" s="163"/>
      <c r="R3254" s="163"/>
      <c r="S3254" s="163"/>
      <c r="T3254" s="163"/>
    </row>
    <row r="3255" ht="18.75" hidden="1" customHeight="1">
      <c r="A3255" s="180">
        <v>45884.0</v>
      </c>
      <c r="B3255" s="171">
        <v>8062.0</v>
      </c>
      <c r="C3255" s="171" t="s">
        <v>4017</v>
      </c>
      <c r="D3255" s="171"/>
      <c r="E3255" s="171" t="s">
        <v>20634</v>
      </c>
      <c r="F3255" s="171"/>
      <c r="G3255" s="171" t="s">
        <v>4500</v>
      </c>
      <c r="H3255" s="172" t="s">
        <v>4500</v>
      </c>
      <c r="I3255" s="173">
        <v>3040.0</v>
      </c>
      <c r="J3255" s="174">
        <v>360.0</v>
      </c>
      <c r="K3255" s="179">
        <v>360.0</v>
      </c>
      <c r="L3255" s="178">
        <v>0.0</v>
      </c>
      <c r="M3255" s="177">
        <v>0.0</v>
      </c>
      <c r="N3255" s="178">
        <v>0.0</v>
      </c>
      <c r="O3255" s="163"/>
      <c r="P3255" s="164"/>
      <c r="Q3255" s="163"/>
      <c r="R3255" s="163"/>
      <c r="S3255" s="168" t="s">
        <v>20645</v>
      </c>
      <c r="T3255" s="164">
        <v>0.0</v>
      </c>
    </row>
    <row r="3256" ht="18.75" hidden="1" customHeight="1">
      <c r="A3256" s="170">
        <v>45884.0</v>
      </c>
      <c r="B3256" s="171">
        <v>16881.0</v>
      </c>
      <c r="C3256" s="171" t="s">
        <v>19446</v>
      </c>
      <c r="D3256" s="171" t="s">
        <v>20673</v>
      </c>
      <c r="E3256" s="171">
        <v>8.0</v>
      </c>
      <c r="F3256" s="171" t="s">
        <v>20875</v>
      </c>
      <c r="G3256" s="171" t="s">
        <v>5954</v>
      </c>
      <c r="H3256" s="172" t="s">
        <v>20635</v>
      </c>
      <c r="I3256" s="173">
        <v>13720.0</v>
      </c>
      <c r="J3256" s="174">
        <v>3880.0</v>
      </c>
      <c r="K3256" s="179">
        <v>3880.0</v>
      </c>
      <c r="L3256" s="178"/>
      <c r="M3256" s="177"/>
      <c r="N3256" s="178"/>
      <c r="O3256" s="163"/>
      <c r="P3256" s="164"/>
      <c r="Q3256" s="163"/>
      <c r="R3256" s="163"/>
      <c r="S3256" s="163"/>
      <c r="T3256" s="163"/>
    </row>
    <row r="3257" ht="18.75" hidden="1" customHeight="1">
      <c r="A3257" s="180">
        <v>45884.0</v>
      </c>
      <c r="B3257" s="171">
        <v>8063.0</v>
      </c>
      <c r="C3257" s="171" t="s">
        <v>744</v>
      </c>
      <c r="D3257" s="171"/>
      <c r="E3257" s="171" t="s">
        <v>20634</v>
      </c>
      <c r="F3257" s="171"/>
      <c r="G3257" s="171"/>
      <c r="H3257" s="172"/>
      <c r="I3257" s="173">
        <v>2760.0</v>
      </c>
      <c r="J3257" s="174">
        <v>220.0</v>
      </c>
      <c r="K3257" s="179">
        <v>0.0</v>
      </c>
      <c r="L3257" s="178">
        <v>220.0</v>
      </c>
      <c r="M3257" s="177">
        <v>0.0</v>
      </c>
      <c r="N3257" s="178">
        <v>0.0</v>
      </c>
      <c r="O3257" s="163"/>
      <c r="P3257" s="164"/>
      <c r="Q3257" s="163"/>
      <c r="R3257" s="163"/>
      <c r="S3257" s="168" t="s">
        <v>20645</v>
      </c>
      <c r="T3257" s="164">
        <v>0.0</v>
      </c>
    </row>
    <row r="3258" ht="18.75" hidden="1" customHeight="1">
      <c r="A3258" s="170">
        <v>45884.0</v>
      </c>
      <c r="B3258" s="171">
        <v>16882.0</v>
      </c>
      <c r="C3258" s="171" t="s">
        <v>20892</v>
      </c>
      <c r="D3258" s="171" t="s">
        <v>20687</v>
      </c>
      <c r="E3258" s="171">
        <v>14.0</v>
      </c>
      <c r="F3258" s="171" t="s">
        <v>20768</v>
      </c>
      <c r="G3258" s="171" t="s">
        <v>4576</v>
      </c>
      <c r="H3258" s="172" t="s">
        <v>20635</v>
      </c>
      <c r="I3258" s="173">
        <v>12000.0</v>
      </c>
      <c r="J3258" s="174">
        <v>1960.0</v>
      </c>
      <c r="K3258" s="179">
        <v>1960.0</v>
      </c>
      <c r="L3258" s="178"/>
      <c r="M3258" s="177"/>
      <c r="N3258" s="178"/>
      <c r="O3258" s="163"/>
      <c r="P3258" s="164"/>
      <c r="Q3258" s="163"/>
      <c r="R3258" s="163"/>
      <c r="S3258" s="163"/>
      <c r="T3258" s="163"/>
    </row>
    <row r="3259" ht="18.75" hidden="1" customHeight="1">
      <c r="A3259" s="170">
        <v>45884.0</v>
      </c>
      <c r="B3259" s="171">
        <v>16883.0</v>
      </c>
      <c r="C3259" s="171" t="s">
        <v>4444</v>
      </c>
      <c r="D3259" s="171" t="s">
        <v>20659</v>
      </c>
      <c r="E3259" s="171">
        <v>8.0</v>
      </c>
      <c r="F3259" s="171" t="s">
        <v>20990</v>
      </c>
      <c r="G3259" s="171" t="s">
        <v>8042</v>
      </c>
      <c r="H3259" s="172" t="s">
        <v>20635</v>
      </c>
      <c r="I3259" s="173">
        <v>13520.0</v>
      </c>
      <c r="J3259" s="174">
        <f>13520-10040</f>
        <v>3480</v>
      </c>
      <c r="K3259" s="179">
        <v>3480.0</v>
      </c>
      <c r="L3259" s="178"/>
      <c r="M3259" s="177"/>
      <c r="N3259" s="178"/>
      <c r="O3259" s="163"/>
      <c r="P3259" s="164"/>
      <c r="Q3259" s="163"/>
      <c r="R3259" s="163"/>
      <c r="S3259" s="163"/>
      <c r="T3259" s="163"/>
    </row>
    <row r="3260" ht="18.75" hidden="1" customHeight="1">
      <c r="A3260" s="170">
        <v>45884.0</v>
      </c>
      <c r="B3260" s="171">
        <v>16885.0</v>
      </c>
      <c r="C3260" s="171" t="s">
        <v>22424</v>
      </c>
      <c r="D3260" s="171" t="s">
        <v>20687</v>
      </c>
      <c r="E3260" s="171">
        <v>8.0</v>
      </c>
      <c r="F3260" s="171" t="s">
        <v>21663</v>
      </c>
      <c r="G3260" s="171" t="s">
        <v>4756</v>
      </c>
      <c r="H3260" s="172" t="s">
        <v>20635</v>
      </c>
      <c r="I3260" s="173">
        <v>10960.0</v>
      </c>
      <c r="J3260" s="174">
        <v>940.0</v>
      </c>
      <c r="K3260" s="179">
        <v>940.0</v>
      </c>
      <c r="L3260" s="178"/>
      <c r="M3260" s="177"/>
      <c r="N3260" s="178"/>
      <c r="O3260" s="163"/>
      <c r="P3260" s="164"/>
      <c r="Q3260" s="163"/>
      <c r="R3260" s="163"/>
      <c r="S3260" s="163"/>
      <c r="T3260" s="163"/>
    </row>
    <row r="3261" ht="18.75" hidden="1" customHeight="1">
      <c r="A3261" s="180">
        <v>45884.0</v>
      </c>
      <c r="B3261" s="171">
        <v>8064.0</v>
      </c>
      <c r="C3261" s="171" t="s">
        <v>8048</v>
      </c>
      <c r="D3261" s="171"/>
      <c r="E3261" s="171" t="s">
        <v>20634</v>
      </c>
      <c r="F3261" s="171"/>
      <c r="G3261" s="171"/>
      <c r="H3261" s="172"/>
      <c r="I3261" s="173">
        <v>2840.0</v>
      </c>
      <c r="J3261" s="174">
        <v>720.0</v>
      </c>
      <c r="K3261" s="179">
        <v>720.0</v>
      </c>
      <c r="L3261" s="178">
        <v>0.0</v>
      </c>
      <c r="M3261" s="177">
        <v>0.0</v>
      </c>
      <c r="N3261" s="178">
        <v>0.0</v>
      </c>
      <c r="O3261" s="163"/>
      <c r="P3261" s="164"/>
      <c r="Q3261" s="163"/>
      <c r="R3261" s="163"/>
      <c r="S3261" s="168" t="s">
        <v>20645</v>
      </c>
      <c r="T3261" s="164">
        <v>0.0</v>
      </c>
    </row>
    <row r="3262" ht="18.75" hidden="1" customHeight="1">
      <c r="A3262" s="180">
        <v>45884.0</v>
      </c>
      <c r="B3262" s="171">
        <v>8065.0</v>
      </c>
      <c r="C3262" s="171" t="s">
        <v>3980</v>
      </c>
      <c r="D3262" s="171"/>
      <c r="E3262" s="171" t="s">
        <v>20634</v>
      </c>
      <c r="F3262" s="171"/>
      <c r="G3262" s="171"/>
      <c r="H3262" s="172"/>
      <c r="I3262" s="173">
        <v>2820.0</v>
      </c>
      <c r="J3262" s="174">
        <v>400.0</v>
      </c>
      <c r="K3262" s="179">
        <v>400.0</v>
      </c>
      <c r="L3262" s="178">
        <v>0.0</v>
      </c>
      <c r="M3262" s="177">
        <v>0.0</v>
      </c>
      <c r="N3262" s="178">
        <v>0.0</v>
      </c>
      <c r="O3262" s="163"/>
      <c r="P3262" s="164"/>
      <c r="Q3262" s="163"/>
      <c r="R3262" s="163"/>
      <c r="S3262" s="168" t="s">
        <v>20645</v>
      </c>
      <c r="T3262" s="164">
        <v>0.0</v>
      </c>
    </row>
    <row r="3263" ht="18.75" hidden="1" customHeight="1">
      <c r="A3263" s="170">
        <v>45884.0</v>
      </c>
      <c r="B3263" s="171">
        <v>16886.0</v>
      </c>
      <c r="C3263" s="171" t="s">
        <v>20763</v>
      </c>
      <c r="D3263" s="171" t="s">
        <v>20673</v>
      </c>
      <c r="E3263" s="171">
        <v>14.0</v>
      </c>
      <c r="F3263" s="171" t="s">
        <v>22398</v>
      </c>
      <c r="G3263" s="171" t="s">
        <v>5293</v>
      </c>
      <c r="H3263" s="172" t="s">
        <v>20635</v>
      </c>
      <c r="I3263" s="173">
        <v>12520.0</v>
      </c>
      <c r="J3263" s="174">
        <v>2660.0</v>
      </c>
      <c r="K3263" s="179">
        <v>2660.0</v>
      </c>
      <c r="L3263" s="178"/>
      <c r="M3263" s="177"/>
      <c r="N3263" s="178"/>
      <c r="O3263" s="163"/>
      <c r="P3263" s="164"/>
      <c r="Q3263" s="163"/>
      <c r="R3263" s="163"/>
      <c r="S3263" s="163"/>
      <c r="T3263" s="163"/>
    </row>
    <row r="3264" ht="18.75" hidden="1" customHeight="1">
      <c r="A3264" s="170">
        <v>45884.0</v>
      </c>
      <c r="B3264" s="171">
        <v>16887.0</v>
      </c>
      <c r="C3264" s="171" t="s">
        <v>21328</v>
      </c>
      <c r="D3264" s="171" t="s">
        <v>20687</v>
      </c>
      <c r="E3264" s="171">
        <v>12.0</v>
      </c>
      <c r="F3264" s="171" t="s">
        <v>20884</v>
      </c>
      <c r="G3264" s="171" t="s">
        <v>8063</v>
      </c>
      <c r="H3264" s="172" t="s">
        <v>20635</v>
      </c>
      <c r="I3264" s="173">
        <v>11460.0</v>
      </c>
      <c r="J3264" s="174">
        <v>1420.0</v>
      </c>
      <c r="K3264" s="179">
        <v>1420.0</v>
      </c>
      <c r="L3264" s="178"/>
      <c r="M3264" s="177"/>
      <c r="N3264" s="178"/>
      <c r="O3264" s="163"/>
      <c r="P3264" s="164"/>
      <c r="Q3264" s="163"/>
      <c r="R3264" s="163"/>
      <c r="S3264" s="163"/>
      <c r="T3264" s="163"/>
    </row>
    <row r="3265" ht="18.75" hidden="1" customHeight="1">
      <c r="A3265" s="170">
        <v>45884.0</v>
      </c>
      <c r="B3265" s="171">
        <v>16888.0</v>
      </c>
      <c r="C3265" s="171" t="s">
        <v>4671</v>
      </c>
      <c r="D3265" s="171" t="s">
        <v>20695</v>
      </c>
      <c r="E3265" s="171">
        <v>8.0</v>
      </c>
      <c r="F3265" s="171" t="s">
        <v>20700</v>
      </c>
      <c r="G3265" s="171" t="s">
        <v>4961</v>
      </c>
      <c r="H3265" s="172" t="s">
        <v>20635</v>
      </c>
      <c r="I3265" s="173">
        <v>13780.0</v>
      </c>
      <c r="J3265" s="174">
        <v>4080.0</v>
      </c>
      <c r="K3265" s="179">
        <v>4080.0</v>
      </c>
      <c r="L3265" s="178"/>
      <c r="M3265" s="177"/>
      <c r="N3265" s="178"/>
      <c r="O3265" s="163"/>
      <c r="P3265" s="164"/>
      <c r="Q3265" s="163"/>
      <c r="R3265" s="163"/>
      <c r="S3265" s="163"/>
      <c r="T3265" s="163"/>
    </row>
    <row r="3266" ht="18.75" hidden="1" customHeight="1">
      <c r="A3266" s="180">
        <v>45884.0</v>
      </c>
      <c r="B3266" s="171">
        <v>8066.0</v>
      </c>
      <c r="C3266" s="171" t="s">
        <v>5319</v>
      </c>
      <c r="D3266" s="171"/>
      <c r="E3266" s="171" t="s">
        <v>20634</v>
      </c>
      <c r="F3266" s="171"/>
      <c r="G3266" s="171" t="s">
        <v>20933</v>
      </c>
      <c r="H3266" s="172" t="s">
        <v>20933</v>
      </c>
      <c r="I3266" s="173">
        <v>3720.0</v>
      </c>
      <c r="J3266" s="174">
        <v>220.0</v>
      </c>
      <c r="K3266" s="179">
        <v>0.0</v>
      </c>
      <c r="L3266" s="178">
        <v>0.0</v>
      </c>
      <c r="M3266" s="177">
        <v>0.0</v>
      </c>
      <c r="N3266" s="178">
        <v>0.0</v>
      </c>
      <c r="O3266" s="163"/>
      <c r="P3266" s="164"/>
      <c r="Q3266" s="163"/>
      <c r="R3266" s="163"/>
      <c r="S3266" s="168" t="s">
        <v>20645</v>
      </c>
      <c r="T3266" s="164">
        <v>0.0</v>
      </c>
    </row>
    <row r="3267" ht="18.75" hidden="1" customHeight="1">
      <c r="A3267" s="180">
        <v>45884.0</v>
      </c>
      <c r="B3267" s="171">
        <v>8067.0</v>
      </c>
      <c r="C3267" s="171" t="s">
        <v>5319</v>
      </c>
      <c r="D3267" s="171"/>
      <c r="E3267" s="171" t="s">
        <v>20634</v>
      </c>
      <c r="F3267" s="171"/>
      <c r="G3267" s="171" t="s">
        <v>20933</v>
      </c>
      <c r="H3267" s="172" t="s">
        <v>20933</v>
      </c>
      <c r="I3267" s="173">
        <v>3500.0</v>
      </c>
      <c r="J3267" s="174">
        <v>620.0</v>
      </c>
      <c r="K3267" s="179">
        <v>0.0</v>
      </c>
      <c r="L3267" s="178">
        <v>620.0</v>
      </c>
      <c r="M3267" s="177">
        <v>0.0</v>
      </c>
      <c r="N3267" s="178">
        <v>0.0</v>
      </c>
      <c r="O3267" s="163"/>
      <c r="P3267" s="164"/>
      <c r="Q3267" s="163"/>
      <c r="R3267" s="163"/>
      <c r="S3267" s="168" t="s">
        <v>20645</v>
      </c>
      <c r="T3267" s="164">
        <v>0.0</v>
      </c>
    </row>
    <row r="3268" ht="18.75" hidden="1" customHeight="1">
      <c r="A3268" s="180">
        <v>45884.0</v>
      </c>
      <c r="B3268" s="171">
        <v>8068.0</v>
      </c>
      <c r="C3268" s="171" t="s">
        <v>5319</v>
      </c>
      <c r="D3268" s="171"/>
      <c r="E3268" s="171" t="s">
        <v>20634</v>
      </c>
      <c r="F3268" s="171"/>
      <c r="G3268" s="171" t="s">
        <v>20933</v>
      </c>
      <c r="H3268" s="172" t="s">
        <v>20933</v>
      </c>
      <c r="I3268" s="173">
        <v>3760.0</v>
      </c>
      <c r="J3268" s="174">
        <v>260.0</v>
      </c>
      <c r="K3268" s="179">
        <v>0.0</v>
      </c>
      <c r="L3268" s="178">
        <v>0.0</v>
      </c>
      <c r="M3268" s="177">
        <v>0.0</v>
      </c>
      <c r="N3268" s="178">
        <v>0.0</v>
      </c>
      <c r="O3268" s="163"/>
      <c r="P3268" s="164"/>
      <c r="Q3268" s="163"/>
      <c r="R3268" s="163"/>
      <c r="S3268" s="168" t="s">
        <v>20645</v>
      </c>
      <c r="T3268" s="164">
        <v>0.0</v>
      </c>
    </row>
    <row r="3269" ht="18.75" hidden="1" customHeight="1">
      <c r="A3269" s="170">
        <v>45884.0</v>
      </c>
      <c r="B3269" s="171">
        <v>16889.0</v>
      </c>
      <c r="C3269" s="171" t="s">
        <v>3211</v>
      </c>
      <c r="D3269" s="171" t="s">
        <v>20659</v>
      </c>
      <c r="E3269" s="171">
        <v>14.0</v>
      </c>
      <c r="F3269" s="171" t="s">
        <v>20962</v>
      </c>
      <c r="G3269" s="171" t="s">
        <v>4526</v>
      </c>
      <c r="H3269" s="172" t="s">
        <v>20635</v>
      </c>
      <c r="I3269" s="173">
        <v>12640.0</v>
      </c>
      <c r="J3269" s="174">
        <f>12640-10040</f>
        <v>2600</v>
      </c>
      <c r="K3269" s="179">
        <v>2600.0</v>
      </c>
      <c r="L3269" s="178"/>
      <c r="M3269" s="177"/>
      <c r="N3269" s="178"/>
      <c r="O3269" s="163"/>
      <c r="P3269" s="164"/>
      <c r="Q3269" s="163"/>
      <c r="R3269" s="163"/>
      <c r="S3269" s="163"/>
      <c r="T3269" s="163"/>
    </row>
    <row r="3270" ht="18.75" hidden="1" customHeight="1">
      <c r="A3270" s="180">
        <v>45884.0</v>
      </c>
      <c r="B3270" s="171">
        <v>8069.0</v>
      </c>
      <c r="C3270" s="171" t="s">
        <v>6867</v>
      </c>
      <c r="D3270" s="171"/>
      <c r="E3270" s="171" t="s">
        <v>20634</v>
      </c>
      <c r="F3270" s="171"/>
      <c r="G3270" s="171" t="s">
        <v>20933</v>
      </c>
      <c r="H3270" s="172" t="s">
        <v>20933</v>
      </c>
      <c r="I3270" s="173">
        <v>3500.0</v>
      </c>
      <c r="J3270" s="174">
        <v>660.0</v>
      </c>
      <c r="K3270" s="179">
        <v>0.0</v>
      </c>
      <c r="L3270" s="178">
        <v>660.0</v>
      </c>
      <c r="M3270" s="177">
        <v>0.0</v>
      </c>
      <c r="N3270" s="178">
        <v>0.0</v>
      </c>
      <c r="O3270" s="163"/>
      <c r="P3270" s="164"/>
      <c r="Q3270" s="163"/>
      <c r="R3270" s="163"/>
      <c r="S3270" s="168" t="s">
        <v>20645</v>
      </c>
      <c r="T3270" s="164">
        <v>0.0</v>
      </c>
    </row>
    <row r="3271" ht="18.75" hidden="1" customHeight="1">
      <c r="A3271" s="170">
        <v>45884.0</v>
      </c>
      <c r="B3271" s="171">
        <v>16890.0</v>
      </c>
      <c r="C3271" s="171" t="s">
        <v>22425</v>
      </c>
      <c r="D3271" s="171" t="s">
        <v>20695</v>
      </c>
      <c r="E3271" s="171">
        <v>8.0</v>
      </c>
      <c r="F3271" s="171" t="s">
        <v>20801</v>
      </c>
      <c r="G3271" s="171" t="s">
        <v>22426</v>
      </c>
      <c r="H3271" s="172" t="s">
        <v>20638</v>
      </c>
      <c r="I3271" s="173">
        <v>17440.0</v>
      </c>
      <c r="J3271" s="174">
        <v>7740.0</v>
      </c>
      <c r="K3271" s="179"/>
      <c r="L3271" s="178"/>
      <c r="M3271" s="177"/>
      <c r="N3271" s="178">
        <v>7740.0</v>
      </c>
      <c r="O3271" s="163"/>
      <c r="P3271" s="164"/>
      <c r="Q3271" s="163"/>
      <c r="R3271" s="163"/>
      <c r="S3271" s="163"/>
      <c r="T3271" s="163"/>
    </row>
    <row r="3272" ht="18.75" hidden="1" customHeight="1">
      <c r="A3272" s="180">
        <v>45884.0</v>
      </c>
      <c r="B3272" s="171">
        <v>8070.0</v>
      </c>
      <c r="C3272" s="171" t="s">
        <v>8090</v>
      </c>
      <c r="D3272" s="171"/>
      <c r="E3272" s="171" t="s">
        <v>20634</v>
      </c>
      <c r="F3272" s="171"/>
      <c r="G3272" s="171" t="s">
        <v>22427</v>
      </c>
      <c r="H3272" s="172" t="s">
        <v>22427</v>
      </c>
      <c r="I3272" s="173">
        <v>12300.0</v>
      </c>
      <c r="J3272" s="174">
        <v>1940.0</v>
      </c>
      <c r="K3272" s="179">
        <v>0.0</v>
      </c>
      <c r="L3272" s="178">
        <v>0.0</v>
      </c>
      <c r="M3272" s="177">
        <v>0.0</v>
      </c>
      <c r="N3272" s="178">
        <v>0.0</v>
      </c>
      <c r="O3272" s="163"/>
      <c r="P3272" s="164"/>
      <c r="Q3272" s="163"/>
      <c r="R3272" s="163"/>
      <c r="S3272" s="168" t="s">
        <v>20645</v>
      </c>
      <c r="T3272" s="164">
        <v>0.0</v>
      </c>
    </row>
    <row r="3273" ht="18.75" hidden="1" customHeight="1">
      <c r="A3273" s="170">
        <v>45884.0</v>
      </c>
      <c r="B3273" s="171">
        <v>16891.0</v>
      </c>
      <c r="C3273" s="171" t="s">
        <v>4017</v>
      </c>
      <c r="D3273" s="171" t="s">
        <v>20673</v>
      </c>
      <c r="E3273" s="171">
        <v>16.0</v>
      </c>
      <c r="F3273" s="171" t="s">
        <v>21644</v>
      </c>
      <c r="G3273" s="171" t="s">
        <v>8315</v>
      </c>
      <c r="H3273" s="172" t="s">
        <v>20635</v>
      </c>
      <c r="I3273" s="173">
        <v>12540.0</v>
      </c>
      <c r="J3273" s="174">
        <v>2260.0</v>
      </c>
      <c r="K3273" s="179">
        <v>2260.0</v>
      </c>
      <c r="L3273" s="178"/>
      <c r="M3273" s="177"/>
      <c r="N3273" s="178"/>
      <c r="O3273" s="163"/>
      <c r="P3273" s="164"/>
      <c r="Q3273" s="163"/>
      <c r="R3273" s="163"/>
      <c r="S3273" s="163"/>
      <c r="T3273" s="163"/>
    </row>
    <row r="3274" ht="18.75" hidden="1" customHeight="1">
      <c r="A3274" s="170">
        <v>45884.0</v>
      </c>
      <c r="B3274" s="171">
        <v>16892.0</v>
      </c>
      <c r="C3274" s="171" t="s">
        <v>14229</v>
      </c>
      <c r="D3274" s="171" t="s">
        <v>20695</v>
      </c>
      <c r="E3274" s="171">
        <v>8.0</v>
      </c>
      <c r="F3274" s="171"/>
      <c r="G3274" s="171" t="s">
        <v>3982</v>
      </c>
      <c r="H3274" s="172" t="s">
        <v>20635</v>
      </c>
      <c r="I3274" s="173">
        <v>11520.0</v>
      </c>
      <c r="J3274" s="174">
        <v>1820.0</v>
      </c>
      <c r="K3274" s="179">
        <v>1820.0</v>
      </c>
      <c r="L3274" s="178"/>
      <c r="M3274" s="177"/>
      <c r="N3274" s="178"/>
      <c r="O3274" s="163"/>
      <c r="P3274" s="164"/>
      <c r="Q3274" s="163"/>
      <c r="R3274" s="163"/>
      <c r="S3274" s="163"/>
      <c r="T3274" s="163"/>
    </row>
    <row r="3275" ht="18.75" hidden="1" customHeight="1">
      <c r="A3275" s="180">
        <v>45884.0</v>
      </c>
      <c r="B3275" s="171">
        <v>8075.0</v>
      </c>
      <c r="C3275" s="171" t="s">
        <v>8901</v>
      </c>
      <c r="D3275" s="171"/>
      <c r="E3275" s="171" t="s">
        <v>20634</v>
      </c>
      <c r="F3275" s="171"/>
      <c r="G3275" s="171" t="s">
        <v>22132</v>
      </c>
      <c r="H3275" s="172" t="s">
        <v>22132</v>
      </c>
      <c r="I3275" s="173">
        <v>11220.0</v>
      </c>
      <c r="J3275" s="174">
        <v>900.0</v>
      </c>
      <c r="K3275" s="179">
        <v>0.0</v>
      </c>
      <c r="L3275" s="178">
        <v>0.0</v>
      </c>
      <c r="M3275" s="177">
        <v>0.0</v>
      </c>
      <c r="N3275" s="178">
        <v>0.0</v>
      </c>
      <c r="O3275" s="163"/>
      <c r="P3275" s="164"/>
      <c r="Q3275" s="163"/>
      <c r="R3275" s="163"/>
      <c r="S3275" s="168" t="s">
        <v>20645</v>
      </c>
      <c r="T3275" s="164">
        <v>0.0</v>
      </c>
    </row>
    <row r="3276" ht="18.75" hidden="1" customHeight="1">
      <c r="A3276" s="170">
        <v>45884.0</v>
      </c>
      <c r="B3276" s="171">
        <v>16893.0</v>
      </c>
      <c r="C3276" s="171" t="s">
        <v>21858</v>
      </c>
      <c r="D3276" s="171" t="s">
        <v>20687</v>
      </c>
      <c r="E3276" s="171">
        <v>8.0</v>
      </c>
      <c r="F3276" s="171" t="s">
        <v>20799</v>
      </c>
      <c r="G3276" s="171" t="s">
        <v>8108</v>
      </c>
      <c r="H3276" s="172" t="s">
        <v>20635</v>
      </c>
      <c r="I3276" s="173">
        <v>14380.0</v>
      </c>
      <c r="J3276" s="174">
        <v>4360.0</v>
      </c>
      <c r="K3276" s="179">
        <v>4360.0</v>
      </c>
      <c r="L3276" s="178"/>
      <c r="M3276" s="177"/>
      <c r="N3276" s="178"/>
      <c r="O3276" s="163"/>
      <c r="P3276" s="164"/>
      <c r="Q3276" s="163"/>
      <c r="R3276" s="163"/>
      <c r="S3276" s="163"/>
      <c r="T3276" s="163"/>
    </row>
    <row r="3277" ht="18.75" hidden="1" customHeight="1">
      <c r="A3277" s="170">
        <v>45884.0</v>
      </c>
      <c r="B3277" s="171">
        <v>16894.0</v>
      </c>
      <c r="C3277" s="171" t="s">
        <v>22428</v>
      </c>
      <c r="D3277" s="171" t="s">
        <v>20673</v>
      </c>
      <c r="E3277" s="171">
        <v>8.0</v>
      </c>
      <c r="F3277" s="171" t="s">
        <v>20700</v>
      </c>
      <c r="G3277" s="171" t="s">
        <v>4297</v>
      </c>
      <c r="H3277" s="172" t="s">
        <v>20635</v>
      </c>
      <c r="I3277" s="173">
        <v>13200.0</v>
      </c>
      <c r="J3277" s="174">
        <v>3360.0</v>
      </c>
      <c r="K3277" s="179">
        <v>3360.0</v>
      </c>
      <c r="L3277" s="178"/>
      <c r="M3277" s="177"/>
      <c r="N3277" s="178"/>
      <c r="O3277" s="163"/>
      <c r="P3277" s="164"/>
      <c r="Q3277" s="163"/>
      <c r="R3277" s="163"/>
      <c r="S3277" s="163"/>
      <c r="T3277" s="163"/>
    </row>
    <row r="3278" ht="18.75" hidden="1" customHeight="1">
      <c r="A3278" s="180">
        <v>45884.0</v>
      </c>
      <c r="B3278" s="171">
        <v>8262.0</v>
      </c>
      <c r="C3278" s="171" t="s">
        <v>1093</v>
      </c>
      <c r="D3278" s="171"/>
      <c r="E3278" s="171" t="s">
        <v>20634</v>
      </c>
      <c r="F3278" s="171"/>
      <c r="G3278" s="171" t="s">
        <v>22429</v>
      </c>
      <c r="H3278" s="172" t="s">
        <v>22429</v>
      </c>
      <c r="I3278" s="173">
        <v>2920.0</v>
      </c>
      <c r="J3278" s="174">
        <v>200.0</v>
      </c>
      <c r="K3278" s="179">
        <v>0.0</v>
      </c>
      <c r="L3278" s="178">
        <v>200.0</v>
      </c>
      <c r="M3278" s="177">
        <v>0.0</v>
      </c>
      <c r="N3278" s="178">
        <v>0.0</v>
      </c>
      <c r="O3278" s="163"/>
      <c r="P3278" s="164"/>
      <c r="Q3278" s="163"/>
      <c r="R3278" s="163"/>
      <c r="S3278" s="168" t="s">
        <v>20645</v>
      </c>
      <c r="T3278" s="164">
        <v>0.0</v>
      </c>
    </row>
    <row r="3279" ht="18.75" hidden="1" customHeight="1">
      <c r="A3279" s="182">
        <v>45884.029006122684</v>
      </c>
      <c r="B3279" s="171">
        <v>8061.0</v>
      </c>
      <c r="C3279" s="171" t="s">
        <v>4031</v>
      </c>
      <c r="D3279" s="171"/>
      <c r="E3279" s="171" t="s">
        <v>20634</v>
      </c>
      <c r="F3279" s="171"/>
      <c r="G3279" s="171" t="s">
        <v>20697</v>
      </c>
      <c r="H3279" s="172" t="s">
        <v>20697</v>
      </c>
      <c r="I3279" s="173">
        <v>2820.0</v>
      </c>
      <c r="J3279" s="174">
        <v>80.0</v>
      </c>
      <c r="K3279" s="179">
        <v>80.0</v>
      </c>
      <c r="L3279" s="178">
        <v>0.0</v>
      </c>
      <c r="M3279" s="177">
        <v>0.0</v>
      </c>
      <c r="N3279" s="178">
        <v>0.0</v>
      </c>
      <c r="O3279" s="163"/>
      <c r="P3279" s="164"/>
      <c r="Q3279" s="163"/>
      <c r="R3279" s="163"/>
      <c r="S3279" s="168" t="s">
        <v>20645</v>
      </c>
      <c r="T3279" s="164">
        <v>0.0</v>
      </c>
    </row>
    <row r="3280" ht="18.75" hidden="1" customHeight="1">
      <c r="A3280" s="180">
        <v>45885.0</v>
      </c>
      <c r="B3280" s="171">
        <v>8077.0</v>
      </c>
      <c r="C3280" s="171" t="s">
        <v>4017</v>
      </c>
      <c r="D3280" s="171"/>
      <c r="E3280" s="171" t="s">
        <v>20634</v>
      </c>
      <c r="F3280" s="171"/>
      <c r="G3280" s="171" t="s">
        <v>4500</v>
      </c>
      <c r="H3280" s="172" t="s">
        <v>4500</v>
      </c>
      <c r="I3280" s="173">
        <v>3380.0</v>
      </c>
      <c r="J3280" s="174">
        <v>700.0</v>
      </c>
      <c r="K3280" s="179">
        <v>700.0</v>
      </c>
      <c r="L3280" s="178">
        <v>0.0</v>
      </c>
      <c r="M3280" s="177">
        <v>0.0</v>
      </c>
      <c r="N3280" s="178">
        <v>0.0</v>
      </c>
      <c r="O3280" s="163"/>
      <c r="P3280" s="164"/>
      <c r="Q3280" s="163"/>
      <c r="R3280" s="163"/>
      <c r="S3280" s="168" t="s">
        <v>20645</v>
      </c>
      <c r="T3280" s="164">
        <v>0.0</v>
      </c>
    </row>
    <row r="3281" ht="18.75" hidden="1" customHeight="1">
      <c r="A3281" s="170">
        <v>45887.0</v>
      </c>
      <c r="B3281" s="171">
        <v>16895.0</v>
      </c>
      <c r="C3281" s="171" t="s">
        <v>3117</v>
      </c>
      <c r="D3281" s="171" t="s">
        <v>20659</v>
      </c>
      <c r="E3281" s="171">
        <v>8.0</v>
      </c>
      <c r="F3281" s="171" t="s">
        <v>22013</v>
      </c>
      <c r="G3281" s="171" t="s">
        <v>8265</v>
      </c>
      <c r="H3281" s="172" t="s">
        <v>20635</v>
      </c>
      <c r="I3281" s="173">
        <v>14560.0</v>
      </c>
      <c r="J3281" s="174">
        <f>14560-10040</f>
        <v>4520</v>
      </c>
      <c r="K3281" s="179">
        <v>4520.0</v>
      </c>
      <c r="L3281" s="178"/>
      <c r="M3281" s="177"/>
      <c r="N3281" s="178"/>
      <c r="O3281" s="163"/>
      <c r="P3281" s="164"/>
      <c r="Q3281" s="163"/>
      <c r="R3281" s="163"/>
      <c r="S3281" s="163"/>
      <c r="T3281" s="163"/>
    </row>
    <row r="3282" ht="18.75" hidden="1" customHeight="1">
      <c r="A3282" s="170">
        <v>45887.0</v>
      </c>
      <c r="B3282" s="171">
        <v>16896.0</v>
      </c>
      <c r="C3282" s="171" t="s">
        <v>20829</v>
      </c>
      <c r="D3282" s="171" t="s">
        <v>20687</v>
      </c>
      <c r="E3282" s="171">
        <v>8.0</v>
      </c>
      <c r="F3282" s="171" t="s">
        <v>21393</v>
      </c>
      <c r="G3282" s="171" t="s">
        <v>8303</v>
      </c>
      <c r="H3282" s="172" t="s">
        <v>20635</v>
      </c>
      <c r="I3282" s="173">
        <v>13940.0</v>
      </c>
      <c r="J3282" s="174">
        <v>3920.0</v>
      </c>
      <c r="K3282" s="179">
        <v>3920.0</v>
      </c>
      <c r="L3282" s="178"/>
      <c r="M3282" s="177"/>
      <c r="N3282" s="178"/>
      <c r="O3282" s="163"/>
      <c r="P3282" s="164"/>
      <c r="Q3282" s="163"/>
      <c r="R3282" s="163"/>
      <c r="S3282" s="163"/>
      <c r="T3282" s="163"/>
    </row>
    <row r="3283" ht="18.75" hidden="1" customHeight="1">
      <c r="A3283" s="180">
        <v>45887.0</v>
      </c>
      <c r="B3283" s="171">
        <v>8078.0</v>
      </c>
      <c r="C3283" s="171" t="s">
        <v>6867</v>
      </c>
      <c r="D3283" s="171"/>
      <c r="E3283" s="171" t="s">
        <v>20634</v>
      </c>
      <c r="F3283" s="171"/>
      <c r="G3283" s="171" t="s">
        <v>20933</v>
      </c>
      <c r="H3283" s="172" t="s">
        <v>20933</v>
      </c>
      <c r="I3283" s="173">
        <v>3680.0</v>
      </c>
      <c r="J3283" s="174">
        <v>360.0</v>
      </c>
      <c r="K3283" s="179">
        <v>0.0</v>
      </c>
      <c r="L3283" s="178">
        <v>0.0</v>
      </c>
      <c r="M3283" s="177">
        <v>0.0</v>
      </c>
      <c r="N3283" s="178">
        <v>0.0</v>
      </c>
      <c r="O3283" s="163"/>
      <c r="P3283" s="164"/>
      <c r="Q3283" s="163"/>
      <c r="R3283" s="163"/>
      <c r="S3283" s="168" t="s">
        <v>20645</v>
      </c>
      <c r="T3283" s="164">
        <v>0.0</v>
      </c>
    </row>
    <row r="3284" ht="18.75" hidden="1" customHeight="1">
      <c r="A3284" s="170">
        <v>45887.0</v>
      </c>
      <c r="B3284" s="171">
        <v>16897.0</v>
      </c>
      <c r="C3284" s="171" t="s">
        <v>20702</v>
      </c>
      <c r="D3284" s="171" t="s">
        <v>20687</v>
      </c>
      <c r="E3284" s="171">
        <v>8.0</v>
      </c>
      <c r="F3284" s="171" t="s">
        <v>20700</v>
      </c>
      <c r="G3284" s="171" t="s">
        <v>4037</v>
      </c>
      <c r="H3284" s="172" t="s">
        <v>20635</v>
      </c>
      <c r="I3284" s="173">
        <v>10980.0</v>
      </c>
      <c r="J3284" s="174">
        <v>960.0</v>
      </c>
      <c r="K3284" s="179">
        <v>960.0</v>
      </c>
      <c r="L3284" s="178"/>
      <c r="M3284" s="177"/>
      <c r="N3284" s="178"/>
      <c r="O3284" s="163"/>
      <c r="P3284" s="164"/>
      <c r="Q3284" s="163"/>
      <c r="R3284" s="163"/>
      <c r="S3284" s="163"/>
      <c r="T3284" s="163"/>
    </row>
    <row r="3285" ht="18.75" hidden="1" customHeight="1">
      <c r="A3285" s="170">
        <v>45887.0</v>
      </c>
      <c r="B3285" s="171">
        <v>16898.0</v>
      </c>
      <c r="C3285" s="171" t="s">
        <v>21892</v>
      </c>
      <c r="D3285" s="171" t="s">
        <v>20673</v>
      </c>
      <c r="E3285" s="171">
        <v>8.0</v>
      </c>
      <c r="F3285" s="171" t="s">
        <v>20746</v>
      </c>
      <c r="G3285" s="171" t="s">
        <v>8165</v>
      </c>
      <c r="H3285" s="172" t="s">
        <v>20635</v>
      </c>
      <c r="I3285" s="173">
        <v>11420.0</v>
      </c>
      <c r="J3285" s="174">
        <v>1580.0</v>
      </c>
      <c r="K3285" s="179">
        <v>1580.0</v>
      </c>
      <c r="L3285" s="178"/>
      <c r="M3285" s="177"/>
      <c r="N3285" s="178"/>
      <c r="O3285" s="163"/>
      <c r="P3285" s="164"/>
      <c r="Q3285" s="163"/>
      <c r="R3285" s="163"/>
      <c r="S3285" s="163"/>
      <c r="T3285" s="163"/>
    </row>
    <row r="3286" ht="18.75" hidden="1" customHeight="1">
      <c r="A3286" s="180">
        <v>45887.0</v>
      </c>
      <c r="B3286" s="171">
        <v>8079.0</v>
      </c>
      <c r="C3286" s="171" t="s">
        <v>3872</v>
      </c>
      <c r="D3286" s="171"/>
      <c r="E3286" s="171" t="s">
        <v>20634</v>
      </c>
      <c r="F3286" s="171"/>
      <c r="G3286" s="171"/>
      <c r="H3286" s="172"/>
      <c r="I3286" s="173">
        <v>4560.0</v>
      </c>
      <c r="J3286" s="174">
        <v>440.0</v>
      </c>
      <c r="K3286" s="179">
        <v>440.0</v>
      </c>
      <c r="L3286" s="178">
        <v>0.0</v>
      </c>
      <c r="M3286" s="177">
        <v>0.0</v>
      </c>
      <c r="N3286" s="178">
        <v>0.0</v>
      </c>
      <c r="O3286" s="163"/>
      <c r="P3286" s="164"/>
      <c r="Q3286" s="163"/>
      <c r="R3286" s="163"/>
      <c r="S3286" s="168" t="s">
        <v>20645</v>
      </c>
      <c r="T3286" s="164">
        <v>0.0</v>
      </c>
    </row>
    <row r="3287" ht="18.75" hidden="1" customHeight="1">
      <c r="A3287" s="180">
        <v>45887.0</v>
      </c>
      <c r="B3287" s="171">
        <v>8080.0</v>
      </c>
      <c r="C3287" s="171" t="s">
        <v>4035</v>
      </c>
      <c r="D3287" s="171"/>
      <c r="E3287" s="171" t="s">
        <v>20634</v>
      </c>
      <c r="F3287" s="171"/>
      <c r="G3287" s="171"/>
      <c r="H3287" s="172"/>
      <c r="I3287" s="173">
        <v>4060.0</v>
      </c>
      <c r="J3287" s="174">
        <v>1420.0</v>
      </c>
      <c r="K3287" s="179">
        <v>0.0</v>
      </c>
      <c r="L3287" s="178">
        <v>0.0</v>
      </c>
      <c r="M3287" s="177">
        <v>0.0</v>
      </c>
      <c r="N3287" s="178">
        <v>0.0</v>
      </c>
      <c r="O3287" s="163"/>
      <c r="P3287" s="164"/>
      <c r="Q3287" s="163"/>
      <c r="R3287" s="163"/>
      <c r="S3287" s="168" t="s">
        <v>20645</v>
      </c>
      <c r="T3287" s="164">
        <v>0.0</v>
      </c>
    </row>
    <row r="3288" ht="18.75" hidden="1" customHeight="1">
      <c r="A3288" s="180">
        <v>45887.0</v>
      </c>
      <c r="B3288" s="171">
        <v>8081.0</v>
      </c>
      <c r="C3288" s="171" t="s">
        <v>5319</v>
      </c>
      <c r="D3288" s="171"/>
      <c r="E3288" s="171" t="s">
        <v>20634</v>
      </c>
      <c r="F3288" s="171"/>
      <c r="G3288" s="171" t="s">
        <v>20933</v>
      </c>
      <c r="H3288" s="172" t="s">
        <v>20933</v>
      </c>
      <c r="I3288" s="173">
        <v>3880.0</v>
      </c>
      <c r="J3288" s="174">
        <v>260.0</v>
      </c>
      <c r="K3288" s="179">
        <v>0.0</v>
      </c>
      <c r="L3288" s="178">
        <v>0.0</v>
      </c>
      <c r="M3288" s="177">
        <v>0.0</v>
      </c>
      <c r="N3288" s="178">
        <v>0.0</v>
      </c>
      <c r="O3288" s="163"/>
      <c r="P3288" s="164"/>
      <c r="Q3288" s="163"/>
      <c r="R3288" s="163"/>
      <c r="S3288" s="168" t="s">
        <v>20645</v>
      </c>
      <c r="T3288" s="164">
        <v>0.0</v>
      </c>
    </row>
    <row r="3289" ht="18.75" hidden="1" customHeight="1">
      <c r="A3289" s="180">
        <v>45887.0</v>
      </c>
      <c r="B3289" s="171">
        <v>8082.0</v>
      </c>
      <c r="C3289" s="171" t="s">
        <v>5319</v>
      </c>
      <c r="D3289" s="171"/>
      <c r="E3289" s="171" t="s">
        <v>20634</v>
      </c>
      <c r="F3289" s="171"/>
      <c r="G3289" s="171" t="s">
        <v>22430</v>
      </c>
      <c r="H3289" s="172" t="s">
        <v>22430</v>
      </c>
      <c r="I3289" s="173">
        <v>3620.0</v>
      </c>
      <c r="J3289" s="174">
        <v>700.0</v>
      </c>
      <c r="K3289" s="179">
        <v>0.0</v>
      </c>
      <c r="L3289" s="178">
        <v>700.0</v>
      </c>
      <c r="M3289" s="177">
        <v>0.0</v>
      </c>
      <c r="N3289" s="178">
        <v>0.0</v>
      </c>
      <c r="O3289" s="163"/>
      <c r="P3289" s="164"/>
      <c r="Q3289" s="163"/>
      <c r="R3289" s="163"/>
      <c r="S3289" s="168" t="s">
        <v>20645</v>
      </c>
      <c r="T3289" s="164">
        <v>0.0</v>
      </c>
    </row>
    <row r="3290" ht="18.75" hidden="1" customHeight="1">
      <c r="A3290" s="170">
        <v>45887.0</v>
      </c>
      <c r="B3290" s="171">
        <v>16899.0</v>
      </c>
      <c r="C3290" s="171" t="s">
        <v>21397</v>
      </c>
      <c r="D3290" s="171" t="s">
        <v>20687</v>
      </c>
      <c r="E3290" s="171">
        <v>14.0</v>
      </c>
      <c r="F3290" s="171" t="s">
        <v>21370</v>
      </c>
      <c r="G3290" s="171" t="s">
        <v>5293</v>
      </c>
      <c r="H3290" s="172" t="s">
        <v>20635</v>
      </c>
      <c r="I3290" s="173">
        <v>12060.0</v>
      </c>
      <c r="J3290" s="174">
        <v>2020.0</v>
      </c>
      <c r="K3290" s="179">
        <v>2020.0</v>
      </c>
      <c r="L3290" s="178"/>
      <c r="M3290" s="177"/>
      <c r="N3290" s="178"/>
      <c r="O3290" s="163"/>
      <c r="P3290" s="164"/>
      <c r="Q3290" s="163"/>
      <c r="R3290" s="163"/>
      <c r="S3290" s="163"/>
      <c r="T3290" s="163"/>
    </row>
    <row r="3291" ht="18.75" hidden="1" customHeight="1">
      <c r="A3291" s="180">
        <v>45887.0</v>
      </c>
      <c r="B3291" s="171">
        <v>8083.0</v>
      </c>
      <c r="C3291" s="171" t="s">
        <v>4062</v>
      </c>
      <c r="D3291" s="171"/>
      <c r="E3291" s="171" t="s">
        <v>20634</v>
      </c>
      <c r="F3291" s="171"/>
      <c r="G3291" s="171"/>
      <c r="H3291" s="172"/>
      <c r="I3291" s="173">
        <v>6080.0</v>
      </c>
      <c r="J3291" s="174">
        <v>2400.0</v>
      </c>
      <c r="K3291" s="179">
        <v>2400.0</v>
      </c>
      <c r="L3291" s="178">
        <v>0.0</v>
      </c>
      <c r="M3291" s="177">
        <v>0.0</v>
      </c>
      <c r="N3291" s="178">
        <v>0.0</v>
      </c>
      <c r="O3291" s="163"/>
      <c r="P3291" s="164"/>
      <c r="Q3291" s="163"/>
      <c r="R3291" s="163"/>
      <c r="S3291" s="168" t="s">
        <v>20645</v>
      </c>
      <c r="T3291" s="164">
        <v>0.0</v>
      </c>
    </row>
    <row r="3292" ht="18.75" hidden="1" customHeight="1">
      <c r="A3292" s="170">
        <v>45887.0</v>
      </c>
      <c r="B3292" s="171">
        <v>16900.0</v>
      </c>
      <c r="C3292" s="171" t="s">
        <v>20823</v>
      </c>
      <c r="D3292" s="171" t="s">
        <v>20659</v>
      </c>
      <c r="E3292" s="171">
        <v>4.0</v>
      </c>
      <c r="F3292" s="171" t="s">
        <v>20723</v>
      </c>
      <c r="G3292" s="171" t="s">
        <v>8187</v>
      </c>
      <c r="H3292" s="172" t="s">
        <v>20638</v>
      </c>
      <c r="I3292" s="173">
        <v>11840.0</v>
      </c>
      <c r="J3292" s="174">
        <f>11840-10040</f>
        <v>1800</v>
      </c>
      <c r="K3292" s="179"/>
      <c r="L3292" s="178"/>
      <c r="M3292" s="177"/>
      <c r="N3292" s="178">
        <v>1800.0</v>
      </c>
      <c r="O3292" s="163"/>
      <c r="P3292" s="164"/>
      <c r="Q3292" s="163"/>
      <c r="R3292" s="163"/>
      <c r="S3292" s="163"/>
      <c r="T3292" s="163"/>
    </row>
    <row r="3293" ht="18.75" hidden="1" customHeight="1">
      <c r="A3293" s="170">
        <v>45887.0</v>
      </c>
      <c r="B3293" s="171">
        <v>16901.0</v>
      </c>
      <c r="C3293" s="171" t="s">
        <v>22431</v>
      </c>
      <c r="D3293" s="171" t="s">
        <v>20687</v>
      </c>
      <c r="E3293" s="171">
        <v>14.0</v>
      </c>
      <c r="F3293" s="171" t="s">
        <v>20684</v>
      </c>
      <c r="G3293" s="171" t="s">
        <v>7238</v>
      </c>
      <c r="H3293" s="172" t="s">
        <v>20635</v>
      </c>
      <c r="I3293" s="173">
        <v>13160.0</v>
      </c>
      <c r="J3293" s="174">
        <v>3120.0</v>
      </c>
      <c r="K3293" s="179">
        <v>3120.0</v>
      </c>
      <c r="L3293" s="178"/>
      <c r="M3293" s="177"/>
      <c r="N3293" s="178"/>
      <c r="O3293" s="163"/>
      <c r="P3293" s="164"/>
      <c r="Q3293" s="163"/>
      <c r="R3293" s="163"/>
      <c r="S3293" s="163"/>
      <c r="T3293" s="163"/>
    </row>
    <row r="3294" ht="18.75" hidden="1" customHeight="1">
      <c r="A3294" s="180">
        <v>45887.0</v>
      </c>
      <c r="B3294" s="171">
        <v>8084.0</v>
      </c>
      <c r="C3294" s="171" t="s">
        <v>8191</v>
      </c>
      <c r="D3294" s="171"/>
      <c r="E3294" s="171" t="s">
        <v>20634</v>
      </c>
      <c r="F3294" s="171"/>
      <c r="G3294" s="171" t="s">
        <v>22432</v>
      </c>
      <c r="H3294" s="172" t="s">
        <v>22432</v>
      </c>
      <c r="I3294" s="173">
        <v>3060.0</v>
      </c>
      <c r="J3294" s="174">
        <v>320.0</v>
      </c>
      <c r="K3294" s="179">
        <v>320.0</v>
      </c>
      <c r="L3294" s="178">
        <v>0.0</v>
      </c>
      <c r="M3294" s="177">
        <v>0.0</v>
      </c>
      <c r="N3294" s="178">
        <v>0.0</v>
      </c>
      <c r="O3294" s="163"/>
      <c r="P3294" s="164"/>
      <c r="Q3294" s="163"/>
      <c r="R3294" s="163"/>
      <c r="S3294" s="168" t="s">
        <v>20645</v>
      </c>
      <c r="T3294" s="164">
        <v>0.0</v>
      </c>
    </row>
    <row r="3295" ht="18.75" hidden="1" customHeight="1">
      <c r="A3295" s="180">
        <v>45887.0</v>
      </c>
      <c r="B3295" s="171">
        <v>8085.0</v>
      </c>
      <c r="C3295" s="171" t="s">
        <v>6867</v>
      </c>
      <c r="D3295" s="171"/>
      <c r="E3295" s="171" t="s">
        <v>20634</v>
      </c>
      <c r="F3295" s="171"/>
      <c r="G3295" s="171" t="s">
        <v>20933</v>
      </c>
      <c r="H3295" s="172" t="s">
        <v>20933</v>
      </c>
      <c r="I3295" s="173">
        <v>3900.0</v>
      </c>
      <c r="J3295" s="174">
        <v>200.0</v>
      </c>
      <c r="K3295" s="179">
        <v>0.0</v>
      </c>
      <c r="L3295" s="178">
        <v>0.0</v>
      </c>
      <c r="M3295" s="177">
        <v>0.0</v>
      </c>
      <c r="N3295" s="178">
        <v>0.0</v>
      </c>
      <c r="O3295" s="163"/>
      <c r="P3295" s="164"/>
      <c r="Q3295" s="163"/>
      <c r="R3295" s="163"/>
      <c r="S3295" s="168" t="s">
        <v>20645</v>
      </c>
      <c r="T3295" s="164">
        <v>0.0</v>
      </c>
    </row>
    <row r="3296" ht="18.75" hidden="1" customHeight="1">
      <c r="A3296" s="180">
        <v>45887.0</v>
      </c>
      <c r="B3296" s="171">
        <v>8086.0</v>
      </c>
      <c r="C3296" s="171" t="s">
        <v>5319</v>
      </c>
      <c r="D3296" s="171"/>
      <c r="E3296" s="171" t="s">
        <v>20634</v>
      </c>
      <c r="F3296" s="171"/>
      <c r="G3296" s="171" t="s">
        <v>20933</v>
      </c>
      <c r="H3296" s="172" t="s">
        <v>20933</v>
      </c>
      <c r="I3296" s="173">
        <v>3700.0</v>
      </c>
      <c r="J3296" s="174">
        <v>980.0</v>
      </c>
      <c r="K3296" s="179">
        <v>0.0</v>
      </c>
      <c r="L3296" s="178">
        <v>980.0</v>
      </c>
      <c r="M3296" s="177">
        <v>0.0</v>
      </c>
      <c r="N3296" s="178">
        <v>0.0</v>
      </c>
      <c r="O3296" s="163"/>
      <c r="P3296" s="164"/>
      <c r="Q3296" s="163"/>
      <c r="R3296" s="163"/>
      <c r="S3296" s="168" t="s">
        <v>20645</v>
      </c>
      <c r="T3296" s="164">
        <v>0.0</v>
      </c>
    </row>
    <row r="3297" ht="18.75" hidden="1" customHeight="1">
      <c r="A3297" s="170">
        <v>45887.0</v>
      </c>
      <c r="B3297" s="171">
        <v>16902.0</v>
      </c>
      <c r="C3297" s="171" t="s">
        <v>22176</v>
      </c>
      <c r="D3297" s="171" t="s">
        <v>20695</v>
      </c>
      <c r="E3297" s="171">
        <v>12.0</v>
      </c>
      <c r="F3297" s="171" t="s">
        <v>20936</v>
      </c>
      <c r="G3297" s="171" t="s">
        <v>4387</v>
      </c>
      <c r="H3297" s="172" t="s">
        <v>20635</v>
      </c>
      <c r="I3297" s="173">
        <v>13260.0</v>
      </c>
      <c r="J3297" s="174">
        <v>3540.0</v>
      </c>
      <c r="K3297" s="179">
        <v>3540.0</v>
      </c>
      <c r="L3297" s="178"/>
      <c r="M3297" s="177"/>
      <c r="N3297" s="178"/>
      <c r="O3297" s="163"/>
      <c r="P3297" s="164"/>
      <c r="Q3297" s="163"/>
      <c r="R3297" s="163"/>
      <c r="S3297" s="163"/>
      <c r="T3297" s="163"/>
    </row>
    <row r="3298" ht="18.75" hidden="1" customHeight="1">
      <c r="A3298" s="170">
        <v>45887.0</v>
      </c>
      <c r="B3298" s="171">
        <v>16903.0</v>
      </c>
      <c r="C3298" s="171" t="s">
        <v>265</v>
      </c>
      <c r="D3298" s="171" t="s">
        <v>20687</v>
      </c>
      <c r="E3298" s="171">
        <v>14.0</v>
      </c>
      <c r="F3298" s="171" t="s">
        <v>21244</v>
      </c>
      <c r="G3298" s="171" t="s">
        <v>4088</v>
      </c>
      <c r="H3298" s="172" t="s">
        <v>20635</v>
      </c>
      <c r="I3298" s="173">
        <v>13120.0</v>
      </c>
      <c r="J3298" s="174">
        <v>3080.0</v>
      </c>
      <c r="K3298" s="179">
        <v>3080.0</v>
      </c>
      <c r="L3298" s="178"/>
      <c r="M3298" s="177"/>
      <c r="N3298" s="178"/>
      <c r="O3298" s="163"/>
      <c r="P3298" s="164"/>
      <c r="Q3298" s="163"/>
      <c r="R3298" s="163"/>
      <c r="S3298" s="163"/>
      <c r="T3298" s="163"/>
    </row>
    <row r="3299" ht="18.75" hidden="1" customHeight="1">
      <c r="A3299" s="180">
        <v>45887.0</v>
      </c>
      <c r="B3299" s="171">
        <v>8087.0</v>
      </c>
      <c r="C3299" s="171" t="s">
        <v>4651</v>
      </c>
      <c r="D3299" s="171"/>
      <c r="E3299" s="171" t="s">
        <v>20634</v>
      </c>
      <c r="F3299" s="171"/>
      <c r="G3299" s="171"/>
      <c r="H3299" s="172"/>
      <c r="I3299" s="173">
        <v>2640.0</v>
      </c>
      <c r="J3299" s="174">
        <v>60.0</v>
      </c>
      <c r="K3299" s="179">
        <v>0.0</v>
      </c>
      <c r="L3299" s="178">
        <v>60.0</v>
      </c>
      <c r="M3299" s="177">
        <v>0.0</v>
      </c>
      <c r="N3299" s="178">
        <v>0.0</v>
      </c>
      <c r="O3299" s="163"/>
      <c r="P3299" s="164"/>
      <c r="Q3299" s="163"/>
      <c r="R3299" s="163"/>
      <c r="S3299" s="168" t="s">
        <v>20645</v>
      </c>
      <c r="T3299" s="164">
        <v>0.0</v>
      </c>
    </row>
    <row r="3300" ht="18.75" hidden="1" customHeight="1">
      <c r="A3300" s="180">
        <v>45887.0</v>
      </c>
      <c r="B3300" s="171">
        <v>8088.0</v>
      </c>
      <c r="C3300" s="171" t="s">
        <v>4671</v>
      </c>
      <c r="D3300" s="171"/>
      <c r="E3300" s="171" t="s">
        <v>20634</v>
      </c>
      <c r="F3300" s="171"/>
      <c r="G3300" s="171"/>
      <c r="H3300" s="172"/>
      <c r="I3300" s="173">
        <v>2780.0</v>
      </c>
      <c r="J3300" s="174">
        <v>140.0</v>
      </c>
      <c r="K3300" s="179">
        <v>140.0</v>
      </c>
      <c r="L3300" s="178">
        <v>0.0</v>
      </c>
      <c r="M3300" s="177">
        <v>0.0</v>
      </c>
      <c r="N3300" s="178">
        <v>0.0</v>
      </c>
      <c r="O3300" s="163"/>
      <c r="P3300" s="164"/>
      <c r="Q3300" s="163"/>
      <c r="R3300" s="163"/>
      <c r="S3300" s="168" t="s">
        <v>20645</v>
      </c>
      <c r="T3300" s="164">
        <v>0.0</v>
      </c>
    </row>
    <row r="3301" ht="18.75" hidden="1" customHeight="1">
      <c r="A3301" s="180">
        <v>45887.0</v>
      </c>
      <c r="B3301" s="171">
        <v>8089.0</v>
      </c>
      <c r="C3301" s="171" t="s">
        <v>8219</v>
      </c>
      <c r="D3301" s="171"/>
      <c r="E3301" s="171" t="s">
        <v>20634</v>
      </c>
      <c r="F3301" s="171"/>
      <c r="G3301" s="171" t="s">
        <v>22184</v>
      </c>
      <c r="H3301" s="172" t="s">
        <v>22184</v>
      </c>
      <c r="I3301" s="173">
        <v>11760.0</v>
      </c>
      <c r="J3301" s="174">
        <v>1380.0</v>
      </c>
      <c r="K3301" s="179">
        <v>0.0</v>
      </c>
      <c r="L3301" s="178">
        <v>0.0</v>
      </c>
      <c r="M3301" s="177">
        <v>0.0</v>
      </c>
      <c r="N3301" s="178">
        <v>0.0</v>
      </c>
      <c r="O3301" s="163"/>
      <c r="P3301" s="164"/>
      <c r="Q3301" s="163"/>
      <c r="R3301" s="163"/>
      <c r="S3301" s="168" t="s">
        <v>20645</v>
      </c>
      <c r="T3301" s="164">
        <v>0.0</v>
      </c>
    </row>
    <row r="3302" ht="18.75" hidden="1" customHeight="1">
      <c r="A3302" s="170">
        <v>45887.0</v>
      </c>
      <c r="B3302" s="171">
        <v>16904.0</v>
      </c>
      <c r="C3302" s="171" t="s">
        <v>20995</v>
      </c>
      <c r="D3302" s="171" t="s">
        <v>20695</v>
      </c>
      <c r="E3302" s="171">
        <v>8.0</v>
      </c>
      <c r="F3302" s="171" t="s">
        <v>20700</v>
      </c>
      <c r="G3302" s="171" t="s">
        <v>8227</v>
      </c>
      <c r="H3302" s="172" t="s">
        <v>20638</v>
      </c>
      <c r="I3302" s="173">
        <v>19400.0</v>
      </c>
      <c r="J3302" s="174">
        <v>9700.0</v>
      </c>
      <c r="K3302" s="179"/>
      <c r="L3302" s="178"/>
      <c r="M3302" s="177"/>
      <c r="N3302" s="178">
        <v>9700.0</v>
      </c>
      <c r="O3302" s="163"/>
      <c r="P3302" s="164"/>
      <c r="Q3302" s="163"/>
      <c r="R3302" s="163"/>
      <c r="S3302" s="163"/>
      <c r="T3302" s="163"/>
    </row>
    <row r="3303" ht="18.75" hidden="1" customHeight="1">
      <c r="A3303" s="170">
        <v>45887.0</v>
      </c>
      <c r="B3303" s="171">
        <v>16905.0</v>
      </c>
      <c r="C3303" s="171" t="s">
        <v>22417</v>
      </c>
      <c r="D3303" s="171" t="s">
        <v>20673</v>
      </c>
      <c r="E3303" s="171">
        <v>14.0</v>
      </c>
      <c r="F3303" s="171" t="s">
        <v>21370</v>
      </c>
      <c r="G3303" s="171" t="s">
        <v>8229</v>
      </c>
      <c r="H3303" s="172" t="s">
        <v>20669</v>
      </c>
      <c r="I3303" s="173">
        <v>10740.0</v>
      </c>
      <c r="J3303" s="174">
        <v>880.0</v>
      </c>
      <c r="K3303" s="179"/>
      <c r="L3303" s="178">
        <v>880.0</v>
      </c>
      <c r="M3303" s="177"/>
      <c r="N3303" s="178"/>
      <c r="O3303" s="163"/>
      <c r="P3303" s="164"/>
      <c r="Q3303" s="163"/>
      <c r="R3303" s="163"/>
      <c r="S3303" s="163"/>
      <c r="T3303" s="163"/>
    </row>
    <row r="3304" ht="18.75" hidden="1" customHeight="1">
      <c r="A3304" s="170">
        <v>45887.0</v>
      </c>
      <c r="B3304" s="171">
        <v>16906.0</v>
      </c>
      <c r="C3304" s="171"/>
      <c r="D3304" s="171" t="s">
        <v>20687</v>
      </c>
      <c r="E3304" s="171">
        <v>5.0</v>
      </c>
      <c r="F3304" s="171" t="s">
        <v>21373</v>
      </c>
      <c r="G3304" s="171" t="s">
        <v>22433</v>
      </c>
      <c r="H3304" s="172" t="s">
        <v>20635</v>
      </c>
      <c r="I3304" s="173">
        <v>10640.0</v>
      </c>
      <c r="J3304" s="174">
        <v>10640.0</v>
      </c>
      <c r="K3304" s="179">
        <v>10640.0</v>
      </c>
      <c r="L3304" s="178"/>
      <c r="M3304" s="177"/>
      <c r="N3304" s="178"/>
      <c r="O3304" s="163"/>
      <c r="P3304" s="164"/>
      <c r="Q3304" s="163"/>
      <c r="R3304" s="163"/>
      <c r="S3304" s="163"/>
      <c r="T3304" s="163"/>
    </row>
    <row r="3305" ht="18.75" hidden="1" customHeight="1">
      <c r="A3305" s="170">
        <v>45887.0</v>
      </c>
      <c r="B3305" s="171">
        <v>16907.0</v>
      </c>
      <c r="C3305" s="171" t="s">
        <v>22434</v>
      </c>
      <c r="D3305" s="171" t="s">
        <v>20673</v>
      </c>
      <c r="E3305" s="171">
        <v>8.0</v>
      </c>
      <c r="F3305" s="171" t="s">
        <v>20983</v>
      </c>
      <c r="G3305" s="171" t="s">
        <v>8233</v>
      </c>
      <c r="H3305" s="172" t="s">
        <v>20669</v>
      </c>
      <c r="I3305" s="173">
        <v>10660.0</v>
      </c>
      <c r="J3305" s="174">
        <v>820.0</v>
      </c>
      <c r="K3305" s="179"/>
      <c r="L3305" s="178">
        <v>820.0</v>
      </c>
      <c r="M3305" s="177"/>
      <c r="N3305" s="178"/>
      <c r="O3305" s="163"/>
      <c r="P3305" s="164"/>
      <c r="Q3305" s="163"/>
      <c r="R3305" s="163"/>
      <c r="S3305" s="163"/>
      <c r="T3305" s="163"/>
    </row>
    <row r="3306" ht="18.75" hidden="1" customHeight="1">
      <c r="A3306" s="170">
        <v>45888.0</v>
      </c>
      <c r="B3306" s="171">
        <v>16908.0</v>
      </c>
      <c r="C3306" s="171"/>
      <c r="D3306" s="171" t="s">
        <v>20673</v>
      </c>
      <c r="E3306" s="171">
        <v>8.0</v>
      </c>
      <c r="F3306" s="171"/>
      <c r="G3306" s="171" t="s">
        <v>11352</v>
      </c>
      <c r="H3306" s="172" t="s">
        <v>20635</v>
      </c>
      <c r="I3306" s="173">
        <v>13200.0</v>
      </c>
      <c r="J3306" s="174">
        <v>3360.0</v>
      </c>
      <c r="K3306" s="179">
        <v>3360.0</v>
      </c>
      <c r="L3306" s="178"/>
      <c r="M3306" s="177"/>
      <c r="N3306" s="178"/>
      <c r="O3306" s="163"/>
      <c r="P3306" s="164"/>
      <c r="Q3306" s="163"/>
      <c r="R3306" s="163"/>
      <c r="S3306" s="163"/>
      <c r="T3306" s="163"/>
    </row>
    <row r="3307" ht="18.75" hidden="1" customHeight="1">
      <c r="A3307" s="170">
        <v>45888.0</v>
      </c>
      <c r="B3307" s="171">
        <v>16909.0</v>
      </c>
      <c r="C3307" s="171" t="s">
        <v>20823</v>
      </c>
      <c r="D3307" s="171" t="s">
        <v>20659</v>
      </c>
      <c r="E3307" s="171">
        <v>8.0</v>
      </c>
      <c r="F3307" s="171" t="s">
        <v>22013</v>
      </c>
      <c r="G3307" s="171" t="s">
        <v>8187</v>
      </c>
      <c r="H3307" s="172" t="s">
        <v>20638</v>
      </c>
      <c r="I3307" s="173">
        <v>17440.0</v>
      </c>
      <c r="J3307" s="174">
        <f>17440-10040</f>
        <v>7400</v>
      </c>
      <c r="K3307" s="179"/>
      <c r="L3307" s="178"/>
      <c r="M3307" s="177"/>
      <c r="N3307" s="178">
        <v>7400.0</v>
      </c>
      <c r="O3307" s="163"/>
      <c r="P3307" s="164"/>
      <c r="Q3307" s="163"/>
      <c r="R3307" s="163"/>
      <c r="S3307" s="163"/>
      <c r="T3307" s="163"/>
    </row>
    <row r="3308" ht="18.75" hidden="1" customHeight="1">
      <c r="A3308" s="170">
        <v>45888.0</v>
      </c>
      <c r="B3308" s="171">
        <v>16913.0</v>
      </c>
      <c r="C3308" s="171" t="s">
        <v>4035</v>
      </c>
      <c r="D3308" s="171" t="s">
        <v>20687</v>
      </c>
      <c r="E3308" s="171">
        <v>8.0</v>
      </c>
      <c r="F3308" s="171" t="s">
        <v>20746</v>
      </c>
      <c r="G3308" s="171" t="s">
        <v>8251</v>
      </c>
      <c r="H3308" s="172" t="s">
        <v>20638</v>
      </c>
      <c r="I3308" s="173">
        <v>17220.0</v>
      </c>
      <c r="J3308" s="174">
        <v>7200.0</v>
      </c>
      <c r="K3308" s="179"/>
      <c r="L3308" s="178"/>
      <c r="M3308" s="177"/>
      <c r="N3308" s="178">
        <v>7200.0</v>
      </c>
      <c r="O3308" s="163"/>
      <c r="P3308" s="164"/>
      <c r="Q3308" s="163"/>
      <c r="R3308" s="163"/>
      <c r="S3308" s="163"/>
      <c r="T3308" s="163"/>
    </row>
    <row r="3309" ht="18.75" hidden="1" customHeight="1">
      <c r="A3309" s="170">
        <v>45888.0</v>
      </c>
      <c r="B3309" s="171">
        <v>16914.0</v>
      </c>
      <c r="C3309" s="171" t="s">
        <v>19529</v>
      </c>
      <c r="D3309" s="171" t="s">
        <v>20695</v>
      </c>
      <c r="E3309" s="171">
        <v>8.0</v>
      </c>
      <c r="F3309" s="171" t="s">
        <v>20817</v>
      </c>
      <c r="G3309" s="171" t="s">
        <v>5850</v>
      </c>
      <c r="H3309" s="172" t="s">
        <v>20635</v>
      </c>
      <c r="I3309" s="173">
        <v>14260.0</v>
      </c>
      <c r="J3309" s="174">
        <v>4560.0</v>
      </c>
      <c r="K3309" s="179">
        <v>4560.0</v>
      </c>
      <c r="L3309" s="178"/>
      <c r="M3309" s="177"/>
      <c r="N3309" s="178"/>
      <c r="O3309" s="163"/>
      <c r="P3309" s="164"/>
      <c r="Q3309" s="163"/>
      <c r="R3309" s="163"/>
      <c r="S3309" s="163"/>
      <c r="T3309" s="163"/>
    </row>
    <row r="3310" ht="18.75" hidden="1" customHeight="1">
      <c r="A3310" s="180">
        <v>45888.0</v>
      </c>
      <c r="B3310" s="171">
        <v>8091.0</v>
      </c>
      <c r="C3310" s="171" t="s">
        <v>3980</v>
      </c>
      <c r="D3310" s="171"/>
      <c r="E3310" s="171" t="s">
        <v>20634</v>
      </c>
      <c r="F3310" s="171"/>
      <c r="G3310" s="171"/>
      <c r="H3310" s="172"/>
      <c r="I3310" s="173">
        <v>3780.0</v>
      </c>
      <c r="J3310" s="174">
        <v>1460.0</v>
      </c>
      <c r="K3310" s="179">
        <v>1460.0</v>
      </c>
      <c r="L3310" s="178">
        <v>0.0</v>
      </c>
      <c r="M3310" s="177">
        <v>0.0</v>
      </c>
      <c r="N3310" s="178">
        <v>0.0</v>
      </c>
      <c r="O3310" s="163"/>
      <c r="P3310" s="164"/>
      <c r="Q3310" s="163"/>
      <c r="R3310" s="163"/>
      <c r="S3310" s="168" t="s">
        <v>20645</v>
      </c>
      <c r="T3310" s="164">
        <v>0.0</v>
      </c>
    </row>
    <row r="3311" ht="18.75" hidden="1" customHeight="1">
      <c r="A3311" s="180">
        <v>45888.0</v>
      </c>
      <c r="B3311" s="171">
        <v>8092.0</v>
      </c>
      <c r="C3311" s="171" t="s">
        <v>4017</v>
      </c>
      <c r="D3311" s="171"/>
      <c r="E3311" s="171" t="s">
        <v>20634</v>
      </c>
      <c r="F3311" s="171"/>
      <c r="G3311" s="171" t="s">
        <v>22435</v>
      </c>
      <c r="H3311" s="172" t="s">
        <v>22435</v>
      </c>
      <c r="I3311" s="173">
        <v>3960.0</v>
      </c>
      <c r="J3311" s="174">
        <v>1300.0</v>
      </c>
      <c r="K3311" s="179">
        <v>0.0</v>
      </c>
      <c r="L3311" s="178">
        <v>0.0</v>
      </c>
      <c r="M3311" s="177">
        <v>650.0</v>
      </c>
      <c r="N3311" s="178">
        <v>650.0</v>
      </c>
      <c r="O3311" s="163"/>
      <c r="P3311" s="164"/>
      <c r="Q3311" s="163"/>
      <c r="R3311" s="163"/>
      <c r="S3311" s="168" t="s">
        <v>20645</v>
      </c>
      <c r="T3311" s="164">
        <v>0.0</v>
      </c>
    </row>
    <row r="3312" ht="18.75" hidden="1" customHeight="1">
      <c r="A3312" s="180">
        <v>45888.0</v>
      </c>
      <c r="B3312" s="171">
        <v>8093.0</v>
      </c>
      <c r="C3312" s="171" t="s">
        <v>744</v>
      </c>
      <c r="D3312" s="171"/>
      <c r="E3312" s="171" t="s">
        <v>20634</v>
      </c>
      <c r="F3312" s="171"/>
      <c r="G3312" s="171"/>
      <c r="H3312" s="172"/>
      <c r="I3312" s="173">
        <v>2700.0</v>
      </c>
      <c r="J3312" s="174">
        <v>180.0</v>
      </c>
      <c r="K3312" s="179">
        <v>0.0</v>
      </c>
      <c r="L3312" s="178">
        <v>180.0</v>
      </c>
      <c r="M3312" s="177">
        <v>0.0</v>
      </c>
      <c r="N3312" s="178">
        <v>90.0</v>
      </c>
      <c r="O3312" s="163"/>
      <c r="P3312" s="164"/>
      <c r="Q3312" s="163"/>
      <c r="R3312" s="163"/>
      <c r="S3312" s="168" t="s">
        <v>20645</v>
      </c>
      <c r="T3312" s="164">
        <v>0.0</v>
      </c>
    </row>
    <row r="3313" ht="18.75" hidden="1" customHeight="1">
      <c r="A3313" s="170">
        <v>45888.0</v>
      </c>
      <c r="B3313" s="171">
        <v>16915.0</v>
      </c>
      <c r="C3313" s="171" t="s">
        <v>20882</v>
      </c>
      <c r="D3313" s="171" t="s">
        <v>20687</v>
      </c>
      <c r="E3313" s="171">
        <v>8.0</v>
      </c>
      <c r="F3313" s="171" t="s">
        <v>20700</v>
      </c>
      <c r="G3313" s="171" t="s">
        <v>6368</v>
      </c>
      <c r="H3313" s="172" t="s">
        <v>20635</v>
      </c>
      <c r="I3313" s="173">
        <v>11320.0</v>
      </c>
      <c r="J3313" s="174">
        <v>1300.0</v>
      </c>
      <c r="K3313" s="179">
        <v>1300.0</v>
      </c>
      <c r="L3313" s="178"/>
      <c r="M3313" s="177"/>
      <c r="N3313" s="178"/>
      <c r="O3313" s="163"/>
      <c r="P3313" s="164"/>
      <c r="Q3313" s="163"/>
      <c r="R3313" s="163"/>
      <c r="S3313" s="163"/>
      <c r="T3313" s="163"/>
    </row>
    <row r="3314" ht="18.75" hidden="1" customHeight="1">
      <c r="A3314" s="170">
        <v>45888.0</v>
      </c>
      <c r="B3314" s="171">
        <v>16916.0</v>
      </c>
      <c r="C3314" s="171" t="s">
        <v>3117</v>
      </c>
      <c r="D3314" s="171" t="s">
        <v>20695</v>
      </c>
      <c r="E3314" s="171">
        <v>8.0</v>
      </c>
      <c r="F3314" s="171" t="s">
        <v>22013</v>
      </c>
      <c r="G3314" s="171" t="s">
        <v>8265</v>
      </c>
      <c r="H3314" s="172" t="s">
        <v>20635</v>
      </c>
      <c r="I3314" s="173">
        <v>14520.0</v>
      </c>
      <c r="J3314" s="174">
        <v>4820.0</v>
      </c>
      <c r="K3314" s="179">
        <v>4820.0</v>
      </c>
      <c r="L3314" s="178"/>
      <c r="M3314" s="177"/>
      <c r="N3314" s="178"/>
      <c r="O3314" s="163"/>
      <c r="P3314" s="164"/>
      <c r="Q3314" s="163"/>
      <c r="R3314" s="163"/>
      <c r="S3314" s="163"/>
      <c r="T3314" s="163"/>
    </row>
    <row r="3315" ht="18.75" hidden="1" customHeight="1">
      <c r="A3315" s="170">
        <v>45888.0</v>
      </c>
      <c r="B3315" s="171">
        <v>16917.0</v>
      </c>
      <c r="C3315" s="171" t="s">
        <v>2851</v>
      </c>
      <c r="D3315" s="171" t="s">
        <v>20673</v>
      </c>
      <c r="E3315" s="171">
        <v>8.0</v>
      </c>
      <c r="F3315" s="171" t="s">
        <v>21824</v>
      </c>
      <c r="G3315" s="171" t="s">
        <v>4135</v>
      </c>
      <c r="H3315" s="172" t="s">
        <v>20635</v>
      </c>
      <c r="I3315" s="173">
        <v>11500.0</v>
      </c>
      <c r="J3315" s="174">
        <v>1660.0</v>
      </c>
      <c r="K3315" s="179">
        <v>1660.0</v>
      </c>
      <c r="L3315" s="178"/>
      <c r="M3315" s="177"/>
      <c r="N3315" s="178"/>
      <c r="O3315" s="163"/>
      <c r="P3315" s="164"/>
      <c r="Q3315" s="163"/>
      <c r="R3315" s="163"/>
      <c r="S3315" s="163"/>
      <c r="T3315" s="163"/>
    </row>
    <row r="3316" ht="18.75" hidden="1" customHeight="1">
      <c r="A3316" s="170">
        <v>45888.0</v>
      </c>
      <c r="B3316" s="171">
        <v>16918.0</v>
      </c>
      <c r="C3316" s="171" t="s">
        <v>4671</v>
      </c>
      <c r="D3316" s="171" t="s">
        <v>20687</v>
      </c>
      <c r="E3316" s="171">
        <v>8.0</v>
      </c>
      <c r="F3316" s="171" t="s">
        <v>20700</v>
      </c>
      <c r="G3316" s="171" t="s">
        <v>7963</v>
      </c>
      <c r="H3316" s="172" t="s">
        <v>20638</v>
      </c>
      <c r="I3316" s="173">
        <v>19200.0</v>
      </c>
      <c r="J3316" s="174">
        <v>9180.0</v>
      </c>
      <c r="K3316" s="179"/>
      <c r="L3316" s="178"/>
      <c r="M3316" s="177"/>
      <c r="N3316" s="178">
        <v>9180.0</v>
      </c>
      <c r="O3316" s="163"/>
      <c r="P3316" s="164"/>
      <c r="Q3316" s="163"/>
      <c r="R3316" s="163"/>
      <c r="S3316" s="163"/>
      <c r="T3316" s="163"/>
    </row>
    <row r="3317" ht="18.75" hidden="1" customHeight="1">
      <c r="A3317" s="170">
        <v>45888.0</v>
      </c>
      <c r="B3317" s="171">
        <v>16919.0</v>
      </c>
      <c r="C3317" s="171" t="s">
        <v>21741</v>
      </c>
      <c r="D3317" s="171" t="s">
        <v>20659</v>
      </c>
      <c r="E3317" s="171">
        <v>8.0</v>
      </c>
      <c r="F3317" s="171" t="s">
        <v>20735</v>
      </c>
      <c r="G3317" s="171" t="s">
        <v>6675</v>
      </c>
      <c r="H3317" s="172" t="s">
        <v>20635</v>
      </c>
      <c r="I3317" s="173">
        <v>12340.0</v>
      </c>
      <c r="J3317" s="174">
        <f>12340-10040</f>
        <v>2300</v>
      </c>
      <c r="K3317" s="179">
        <v>2300.0</v>
      </c>
      <c r="L3317" s="178"/>
      <c r="M3317" s="177"/>
      <c r="N3317" s="178"/>
      <c r="O3317" s="163"/>
      <c r="P3317" s="164"/>
      <c r="Q3317" s="163"/>
      <c r="R3317" s="163"/>
      <c r="S3317" s="163"/>
      <c r="T3317" s="163"/>
    </row>
    <row r="3318" ht="18.75" hidden="1" customHeight="1">
      <c r="A3318" s="180">
        <v>45888.0</v>
      </c>
      <c r="B3318" s="171">
        <v>8094.0</v>
      </c>
      <c r="C3318" s="171" t="s">
        <v>4112</v>
      </c>
      <c r="D3318" s="171"/>
      <c r="E3318" s="171" t="s">
        <v>20634</v>
      </c>
      <c r="F3318" s="171"/>
      <c r="G3318" s="171" t="s">
        <v>21563</v>
      </c>
      <c r="H3318" s="172" t="s">
        <v>21563</v>
      </c>
      <c r="I3318" s="173">
        <v>3720.0</v>
      </c>
      <c r="J3318" s="174">
        <v>1120.0</v>
      </c>
      <c r="K3318" s="179">
        <v>1120.0</v>
      </c>
      <c r="L3318" s="178">
        <v>0.0</v>
      </c>
      <c r="M3318" s="177">
        <v>0.0</v>
      </c>
      <c r="N3318" s="178">
        <v>0.0</v>
      </c>
      <c r="O3318" s="163"/>
      <c r="P3318" s="164"/>
      <c r="Q3318" s="163"/>
      <c r="R3318" s="163"/>
      <c r="S3318" s="168" t="s">
        <v>20645</v>
      </c>
      <c r="T3318" s="164">
        <v>0.0</v>
      </c>
    </row>
    <row r="3319" ht="18.75" hidden="1" customHeight="1">
      <c r="A3319" s="170">
        <v>45888.0</v>
      </c>
      <c r="B3319" s="171">
        <v>16921.0</v>
      </c>
      <c r="C3319" s="171" t="s">
        <v>3322</v>
      </c>
      <c r="D3319" s="171" t="s">
        <v>20673</v>
      </c>
      <c r="E3319" s="171">
        <v>8.0</v>
      </c>
      <c r="F3319" s="171" t="s">
        <v>20835</v>
      </c>
      <c r="G3319" s="171" t="s">
        <v>8288</v>
      </c>
      <c r="H3319" s="172" t="s">
        <v>20635</v>
      </c>
      <c r="I3319" s="173">
        <v>11420.0</v>
      </c>
      <c r="J3319" s="174">
        <v>1580.0</v>
      </c>
      <c r="K3319" s="179">
        <v>1580.0</v>
      </c>
      <c r="L3319" s="178"/>
      <c r="M3319" s="177"/>
      <c r="N3319" s="178"/>
      <c r="O3319" s="163"/>
      <c r="P3319" s="164"/>
      <c r="Q3319" s="163"/>
      <c r="R3319" s="163"/>
      <c r="S3319" s="163"/>
      <c r="T3319" s="163"/>
    </row>
    <row r="3320" ht="18.75" hidden="1" customHeight="1">
      <c r="A3320" s="180">
        <v>45888.0</v>
      </c>
      <c r="B3320" s="171">
        <v>8095.0</v>
      </c>
      <c r="C3320" s="171" t="s">
        <v>6867</v>
      </c>
      <c r="D3320" s="171"/>
      <c r="E3320" s="171" t="s">
        <v>20634</v>
      </c>
      <c r="F3320" s="171"/>
      <c r="G3320" s="171" t="s">
        <v>20933</v>
      </c>
      <c r="H3320" s="172" t="s">
        <v>20933</v>
      </c>
      <c r="I3320" s="173">
        <v>3760.0</v>
      </c>
      <c r="J3320" s="174">
        <v>200.0</v>
      </c>
      <c r="K3320" s="179">
        <v>0.0</v>
      </c>
      <c r="L3320" s="178">
        <v>0.0</v>
      </c>
      <c r="M3320" s="177">
        <v>0.0</v>
      </c>
      <c r="N3320" s="178">
        <v>0.0</v>
      </c>
      <c r="O3320" s="163"/>
      <c r="P3320" s="164"/>
      <c r="Q3320" s="163"/>
      <c r="R3320" s="163"/>
      <c r="S3320" s="168" t="s">
        <v>20645</v>
      </c>
      <c r="T3320" s="164">
        <v>0.0</v>
      </c>
    </row>
    <row r="3321" ht="18.75" hidden="1" customHeight="1">
      <c r="A3321" s="180">
        <v>45888.0</v>
      </c>
      <c r="B3321" s="171">
        <v>8096.0</v>
      </c>
      <c r="C3321" s="171" t="s">
        <v>5319</v>
      </c>
      <c r="D3321" s="171"/>
      <c r="E3321" s="171" t="s">
        <v>20634</v>
      </c>
      <c r="F3321" s="171"/>
      <c r="G3321" s="171" t="s">
        <v>20933</v>
      </c>
      <c r="H3321" s="172" t="s">
        <v>20933</v>
      </c>
      <c r="I3321" s="173">
        <v>3560.0</v>
      </c>
      <c r="J3321" s="174">
        <v>660.0</v>
      </c>
      <c r="K3321" s="179">
        <v>0.0</v>
      </c>
      <c r="L3321" s="178">
        <v>660.0</v>
      </c>
      <c r="M3321" s="177">
        <v>0.0</v>
      </c>
      <c r="N3321" s="178">
        <v>0.0</v>
      </c>
      <c r="O3321" s="163"/>
      <c r="P3321" s="164"/>
      <c r="Q3321" s="163"/>
      <c r="R3321" s="163"/>
      <c r="S3321" s="168" t="s">
        <v>20645</v>
      </c>
      <c r="T3321" s="164">
        <v>0.0</v>
      </c>
    </row>
    <row r="3322" ht="18.75" hidden="1" customHeight="1">
      <c r="A3322" s="180">
        <v>45888.0</v>
      </c>
      <c r="B3322" s="171">
        <v>8097.0</v>
      </c>
      <c r="C3322" s="171" t="s">
        <v>4454</v>
      </c>
      <c r="D3322" s="171"/>
      <c r="E3322" s="171" t="s">
        <v>20634</v>
      </c>
      <c r="F3322" s="171"/>
      <c r="G3322" s="171" t="s">
        <v>22436</v>
      </c>
      <c r="H3322" s="172" t="s">
        <v>22436</v>
      </c>
      <c r="I3322" s="173">
        <v>3040.0</v>
      </c>
      <c r="J3322" s="174">
        <v>120.0</v>
      </c>
      <c r="K3322" s="179">
        <v>0.0</v>
      </c>
      <c r="L3322" s="178">
        <v>0.0</v>
      </c>
      <c r="M3322" s="177">
        <v>120.0</v>
      </c>
      <c r="N3322" s="178">
        <v>0.0</v>
      </c>
      <c r="O3322" s="163"/>
      <c r="P3322" s="164"/>
      <c r="Q3322" s="163"/>
      <c r="R3322" s="163"/>
      <c r="S3322" s="168" t="s">
        <v>20645</v>
      </c>
      <c r="T3322" s="164">
        <v>0.0</v>
      </c>
    </row>
    <row r="3323" ht="18.75" hidden="1" customHeight="1">
      <c r="A3323" s="180">
        <v>45888.0</v>
      </c>
      <c r="B3323" s="171">
        <v>8098.0</v>
      </c>
      <c r="C3323" s="171" t="s">
        <v>4455</v>
      </c>
      <c r="D3323" s="171"/>
      <c r="E3323" s="171" t="s">
        <v>20634</v>
      </c>
      <c r="F3323" s="171"/>
      <c r="G3323" s="171" t="s">
        <v>22437</v>
      </c>
      <c r="H3323" s="172" t="s">
        <v>22437</v>
      </c>
      <c r="I3323" s="173">
        <v>3260.0</v>
      </c>
      <c r="J3323" s="174">
        <v>460.0</v>
      </c>
      <c r="K3323" s="179">
        <v>460.0</v>
      </c>
      <c r="L3323" s="178">
        <v>0.0</v>
      </c>
      <c r="M3323" s="177">
        <v>0.0</v>
      </c>
      <c r="N3323" s="178">
        <v>0.0</v>
      </c>
      <c r="O3323" s="163"/>
      <c r="P3323" s="164"/>
      <c r="Q3323" s="163"/>
      <c r="R3323" s="163"/>
      <c r="S3323" s="168" t="s">
        <v>20645</v>
      </c>
      <c r="T3323" s="164">
        <v>0.0</v>
      </c>
    </row>
    <row r="3324" ht="18.75" hidden="1" customHeight="1">
      <c r="A3324" s="180">
        <v>45888.0</v>
      </c>
      <c r="B3324" s="171">
        <v>8099.0</v>
      </c>
      <c r="C3324" s="171" t="s">
        <v>4800</v>
      </c>
      <c r="D3324" s="171"/>
      <c r="E3324" s="171" t="s">
        <v>20634</v>
      </c>
      <c r="F3324" s="171"/>
      <c r="G3324" s="171"/>
      <c r="H3324" s="172"/>
      <c r="I3324" s="173">
        <v>2520.0</v>
      </c>
      <c r="J3324" s="174">
        <v>340.0</v>
      </c>
      <c r="K3324" s="179">
        <v>340.0</v>
      </c>
      <c r="L3324" s="178">
        <v>0.0</v>
      </c>
      <c r="M3324" s="177">
        <v>0.0</v>
      </c>
      <c r="N3324" s="178">
        <v>0.0</v>
      </c>
      <c r="O3324" s="163"/>
      <c r="P3324" s="164"/>
      <c r="Q3324" s="163"/>
      <c r="R3324" s="163"/>
      <c r="S3324" s="168" t="s">
        <v>20645</v>
      </c>
      <c r="T3324" s="164">
        <v>0.0</v>
      </c>
    </row>
    <row r="3325" ht="18.75" hidden="1" customHeight="1">
      <c r="A3325" s="170">
        <v>45888.0</v>
      </c>
      <c r="B3325" s="171">
        <v>16922.0</v>
      </c>
      <c r="C3325" s="171" t="s">
        <v>4035</v>
      </c>
      <c r="D3325" s="171" t="s">
        <v>20687</v>
      </c>
      <c r="E3325" s="171">
        <v>8.0</v>
      </c>
      <c r="F3325" s="171" t="s">
        <v>21114</v>
      </c>
      <c r="G3325" s="171" t="s">
        <v>8251</v>
      </c>
      <c r="H3325" s="172" t="s">
        <v>20638</v>
      </c>
      <c r="I3325" s="173">
        <v>18240.0</v>
      </c>
      <c r="J3325" s="174">
        <v>8220.0</v>
      </c>
      <c r="K3325" s="179"/>
      <c r="L3325" s="178"/>
      <c r="M3325" s="177"/>
      <c r="N3325" s="178">
        <v>8220.0</v>
      </c>
      <c r="O3325" s="163"/>
      <c r="P3325" s="164"/>
      <c r="Q3325" s="163"/>
      <c r="R3325" s="163"/>
      <c r="S3325" s="163"/>
      <c r="T3325" s="163"/>
    </row>
    <row r="3326" ht="18.75" hidden="1" customHeight="1">
      <c r="A3326" s="180">
        <v>45888.0</v>
      </c>
      <c r="B3326" s="171">
        <v>8100.0</v>
      </c>
      <c r="C3326" s="171" t="s">
        <v>744</v>
      </c>
      <c r="D3326" s="171"/>
      <c r="E3326" s="171" t="s">
        <v>20634</v>
      </c>
      <c r="F3326" s="171"/>
      <c r="G3326" s="171" t="s">
        <v>20933</v>
      </c>
      <c r="H3326" s="172" t="s">
        <v>20933</v>
      </c>
      <c r="I3326" s="173">
        <v>2800.0</v>
      </c>
      <c r="J3326" s="174">
        <v>280.0</v>
      </c>
      <c r="K3326" s="179">
        <v>0.0</v>
      </c>
      <c r="L3326" s="178">
        <v>280.0</v>
      </c>
      <c r="M3326" s="177">
        <v>0.0</v>
      </c>
      <c r="N3326" s="178">
        <v>0.0</v>
      </c>
      <c r="O3326" s="163"/>
      <c r="P3326" s="164"/>
      <c r="Q3326" s="163"/>
      <c r="R3326" s="163"/>
      <c r="S3326" s="168" t="s">
        <v>20645</v>
      </c>
      <c r="T3326" s="164">
        <v>0.0</v>
      </c>
    </row>
    <row r="3327" ht="18.75" hidden="1" customHeight="1">
      <c r="A3327" s="180">
        <v>45888.0</v>
      </c>
      <c r="B3327" s="171">
        <v>8101.0</v>
      </c>
      <c r="C3327" s="171" t="s">
        <v>4017</v>
      </c>
      <c r="D3327" s="171"/>
      <c r="E3327" s="171" t="s">
        <v>20634</v>
      </c>
      <c r="F3327" s="171"/>
      <c r="G3327" s="171" t="s">
        <v>4500</v>
      </c>
      <c r="H3327" s="172" t="s">
        <v>4500</v>
      </c>
      <c r="I3327" s="173">
        <v>3700.0</v>
      </c>
      <c r="J3327" s="174">
        <v>920.0</v>
      </c>
      <c r="K3327" s="179">
        <v>920.0</v>
      </c>
      <c r="L3327" s="178">
        <v>0.0</v>
      </c>
      <c r="M3327" s="177">
        <v>0.0</v>
      </c>
      <c r="N3327" s="178">
        <v>0.0</v>
      </c>
      <c r="O3327" s="163"/>
      <c r="P3327" s="164"/>
      <c r="Q3327" s="163"/>
      <c r="R3327" s="163"/>
      <c r="S3327" s="168" t="s">
        <v>20645</v>
      </c>
      <c r="T3327" s="164">
        <v>0.0</v>
      </c>
    </row>
    <row r="3328" ht="18.75" hidden="1" customHeight="1">
      <c r="A3328" s="180">
        <v>45888.0</v>
      </c>
      <c r="B3328" s="171">
        <v>8102.0</v>
      </c>
      <c r="C3328" s="171" t="s">
        <v>8310</v>
      </c>
      <c r="D3328" s="171"/>
      <c r="E3328" s="171" t="s">
        <v>20634</v>
      </c>
      <c r="F3328" s="171"/>
      <c r="G3328" s="171"/>
      <c r="H3328" s="172"/>
      <c r="I3328" s="173">
        <v>2260.0</v>
      </c>
      <c r="J3328" s="174">
        <v>120.0</v>
      </c>
      <c r="K3328" s="179">
        <v>0.0</v>
      </c>
      <c r="L3328" s="178">
        <v>120.0</v>
      </c>
      <c r="M3328" s="177">
        <v>0.0</v>
      </c>
      <c r="N3328" s="178">
        <v>0.0</v>
      </c>
      <c r="O3328" s="163"/>
      <c r="P3328" s="164"/>
      <c r="Q3328" s="163"/>
      <c r="R3328" s="163"/>
      <c r="S3328" s="168" t="s">
        <v>20645</v>
      </c>
      <c r="T3328" s="164">
        <v>0.0</v>
      </c>
    </row>
    <row r="3329" ht="18.75" hidden="1" customHeight="1">
      <c r="A3329" s="170">
        <v>45888.0</v>
      </c>
      <c r="B3329" s="171">
        <v>16923.0</v>
      </c>
      <c r="C3329" s="171" t="s">
        <v>20829</v>
      </c>
      <c r="D3329" s="171" t="s">
        <v>20659</v>
      </c>
      <c r="E3329" s="171">
        <v>8.0</v>
      </c>
      <c r="F3329" s="171" t="s">
        <v>20818</v>
      </c>
      <c r="G3329" s="171" t="s">
        <v>8303</v>
      </c>
      <c r="H3329" s="172" t="s">
        <v>20635</v>
      </c>
      <c r="I3329" s="173">
        <v>13580.0</v>
      </c>
      <c r="J3329" s="174">
        <f>13580-10040</f>
        <v>3540</v>
      </c>
      <c r="K3329" s="179">
        <v>3540.0</v>
      </c>
      <c r="L3329" s="178"/>
      <c r="M3329" s="177"/>
      <c r="N3329" s="178"/>
      <c r="O3329" s="163"/>
      <c r="P3329" s="164"/>
      <c r="Q3329" s="163"/>
      <c r="R3329" s="163"/>
      <c r="S3329" s="163"/>
      <c r="T3329" s="163"/>
    </row>
    <row r="3330" ht="18.75" hidden="1" customHeight="1">
      <c r="A3330" s="170">
        <v>45888.0</v>
      </c>
      <c r="B3330" s="171">
        <v>16924.0</v>
      </c>
      <c r="C3330" s="171" t="s">
        <v>3013</v>
      </c>
      <c r="D3330" s="171" t="s">
        <v>20673</v>
      </c>
      <c r="E3330" s="171" t="s">
        <v>132</v>
      </c>
      <c r="F3330" s="171" t="s">
        <v>20776</v>
      </c>
      <c r="G3330" s="171" t="s">
        <v>4075</v>
      </c>
      <c r="H3330" s="172" t="s">
        <v>20635</v>
      </c>
      <c r="I3330" s="173">
        <v>11360.0</v>
      </c>
      <c r="J3330" s="174">
        <v>1200.0</v>
      </c>
      <c r="K3330" s="179">
        <v>1200.0</v>
      </c>
      <c r="L3330" s="178"/>
      <c r="M3330" s="177"/>
      <c r="N3330" s="178"/>
      <c r="O3330" s="163"/>
      <c r="P3330" s="164"/>
      <c r="Q3330" s="163"/>
      <c r="R3330" s="163"/>
      <c r="S3330" s="163"/>
      <c r="T3330" s="163"/>
    </row>
    <row r="3331" ht="18.75" hidden="1" customHeight="1">
      <c r="A3331" s="170">
        <v>45888.0</v>
      </c>
      <c r="B3331" s="171">
        <v>16925.0</v>
      </c>
      <c r="C3331" s="171" t="s">
        <v>4017</v>
      </c>
      <c r="D3331" s="171" t="s">
        <v>20687</v>
      </c>
      <c r="E3331" s="171">
        <v>14.0</v>
      </c>
      <c r="F3331" s="171" t="s">
        <v>20962</v>
      </c>
      <c r="G3331" s="171" t="s">
        <v>8315</v>
      </c>
      <c r="H3331" s="172" t="s">
        <v>20635</v>
      </c>
      <c r="I3331" s="173">
        <v>12260.0</v>
      </c>
      <c r="J3331" s="174">
        <v>2220.0</v>
      </c>
      <c r="K3331" s="179">
        <v>2220.0</v>
      </c>
      <c r="L3331" s="178"/>
      <c r="M3331" s="177"/>
      <c r="N3331" s="178"/>
      <c r="O3331" s="163"/>
      <c r="P3331" s="164"/>
      <c r="Q3331" s="163"/>
      <c r="R3331" s="163"/>
      <c r="S3331" s="163"/>
      <c r="T3331" s="163"/>
    </row>
    <row r="3332" ht="18.75" hidden="1" customHeight="1">
      <c r="A3332" s="170">
        <v>45888.0</v>
      </c>
      <c r="B3332" s="171">
        <v>16926.0</v>
      </c>
      <c r="C3332" s="171" t="s">
        <v>2957</v>
      </c>
      <c r="D3332" s="171" t="s">
        <v>20695</v>
      </c>
      <c r="E3332" s="171">
        <v>8.0</v>
      </c>
      <c r="F3332" s="171" t="s">
        <v>20888</v>
      </c>
      <c r="G3332" s="171" t="s">
        <v>8227</v>
      </c>
      <c r="H3332" s="172" t="s">
        <v>20638</v>
      </c>
      <c r="I3332" s="173">
        <v>19360.0</v>
      </c>
      <c r="J3332" s="174">
        <v>9660.0</v>
      </c>
      <c r="K3332" s="179"/>
      <c r="L3332" s="178"/>
      <c r="M3332" s="177"/>
      <c r="N3332" s="178">
        <v>9660.0</v>
      </c>
      <c r="O3332" s="163"/>
      <c r="P3332" s="164"/>
      <c r="Q3332" s="163"/>
      <c r="R3332" s="163"/>
      <c r="S3332" s="163"/>
      <c r="T3332" s="163"/>
    </row>
    <row r="3333" ht="18.75" hidden="1" customHeight="1">
      <c r="A3333" s="180">
        <v>45888.0</v>
      </c>
      <c r="B3333" s="171">
        <v>8103.0</v>
      </c>
      <c r="C3333" s="171" t="s">
        <v>6867</v>
      </c>
      <c r="D3333" s="171"/>
      <c r="E3333" s="171" t="s">
        <v>20634</v>
      </c>
      <c r="F3333" s="171"/>
      <c r="G3333" s="171" t="s">
        <v>20933</v>
      </c>
      <c r="H3333" s="172" t="s">
        <v>20933</v>
      </c>
      <c r="I3333" s="173">
        <v>3300.0</v>
      </c>
      <c r="J3333" s="174">
        <v>180.0</v>
      </c>
      <c r="K3333" s="179">
        <v>0.0</v>
      </c>
      <c r="L3333" s="178">
        <v>0.0</v>
      </c>
      <c r="M3333" s="177">
        <v>0.0</v>
      </c>
      <c r="N3333" s="178">
        <v>0.0</v>
      </c>
      <c r="O3333" s="163"/>
      <c r="P3333" s="164"/>
      <c r="Q3333" s="163"/>
      <c r="R3333" s="163"/>
      <c r="S3333" s="168" t="s">
        <v>20645</v>
      </c>
      <c r="T3333" s="164">
        <v>0.0</v>
      </c>
    </row>
    <row r="3334" ht="18.75" hidden="1" customHeight="1">
      <c r="A3334" s="170">
        <v>45888.0</v>
      </c>
      <c r="B3334" s="171">
        <v>16927.0</v>
      </c>
      <c r="C3334" s="171" t="s">
        <v>3980</v>
      </c>
      <c r="D3334" s="171" t="s">
        <v>20695</v>
      </c>
      <c r="E3334" s="171">
        <v>8.0</v>
      </c>
      <c r="F3334" s="171" t="s">
        <v>20948</v>
      </c>
      <c r="G3334" s="171" t="s">
        <v>5765</v>
      </c>
      <c r="H3334" s="172" t="s">
        <v>20635</v>
      </c>
      <c r="I3334" s="173">
        <v>11780.0</v>
      </c>
      <c r="J3334" s="174">
        <v>2080.0</v>
      </c>
      <c r="K3334" s="179">
        <v>2080.0</v>
      </c>
      <c r="L3334" s="178"/>
      <c r="M3334" s="177"/>
      <c r="N3334" s="178"/>
      <c r="O3334" s="163"/>
      <c r="P3334" s="164"/>
      <c r="Q3334" s="163"/>
      <c r="R3334" s="163"/>
      <c r="S3334" s="163"/>
      <c r="T3334" s="163"/>
    </row>
    <row r="3335" ht="18.75" hidden="1" customHeight="1">
      <c r="A3335" s="180">
        <v>45888.0</v>
      </c>
      <c r="B3335" s="171">
        <v>8105.0</v>
      </c>
      <c r="C3335" s="171" t="s">
        <v>744</v>
      </c>
      <c r="D3335" s="171"/>
      <c r="E3335" s="171" t="s">
        <v>20634</v>
      </c>
      <c r="F3335" s="171"/>
      <c r="G3335" s="171" t="s">
        <v>20933</v>
      </c>
      <c r="H3335" s="172" t="s">
        <v>20933</v>
      </c>
      <c r="I3335" s="173">
        <v>2740.0</v>
      </c>
      <c r="J3335" s="174">
        <v>220.0</v>
      </c>
      <c r="K3335" s="179">
        <v>0.0</v>
      </c>
      <c r="L3335" s="178">
        <v>0.0</v>
      </c>
      <c r="M3335" s="177">
        <v>220.0</v>
      </c>
      <c r="N3335" s="178">
        <v>0.0</v>
      </c>
      <c r="O3335" s="163"/>
      <c r="P3335" s="164"/>
      <c r="Q3335" s="163"/>
      <c r="R3335" s="163"/>
      <c r="S3335" s="168" t="s">
        <v>20645</v>
      </c>
      <c r="T3335" s="164">
        <v>0.0</v>
      </c>
    </row>
    <row r="3336" ht="18.75" hidden="1" customHeight="1">
      <c r="A3336" s="180">
        <v>45888.0</v>
      </c>
      <c r="B3336" s="171">
        <v>8106.0</v>
      </c>
      <c r="C3336" s="171" t="s">
        <v>6867</v>
      </c>
      <c r="D3336" s="171"/>
      <c r="E3336" s="171" t="s">
        <v>20634</v>
      </c>
      <c r="F3336" s="171"/>
      <c r="G3336" s="171" t="s">
        <v>20933</v>
      </c>
      <c r="H3336" s="172" t="s">
        <v>20933</v>
      </c>
      <c r="I3336" s="173">
        <v>3120.0</v>
      </c>
      <c r="J3336" s="174">
        <v>380.0</v>
      </c>
      <c r="K3336" s="179">
        <v>0.0</v>
      </c>
      <c r="L3336" s="178">
        <v>380.0</v>
      </c>
      <c r="M3336" s="177">
        <v>0.0</v>
      </c>
      <c r="N3336" s="178">
        <v>0.0</v>
      </c>
      <c r="O3336" s="163"/>
      <c r="P3336" s="164"/>
      <c r="Q3336" s="163"/>
      <c r="R3336" s="163"/>
      <c r="S3336" s="168" t="s">
        <v>20645</v>
      </c>
      <c r="T3336" s="164">
        <v>0.0</v>
      </c>
    </row>
    <row r="3337" ht="18.75" hidden="1" customHeight="1">
      <c r="A3337" s="170">
        <v>45888.0</v>
      </c>
      <c r="B3337" s="171">
        <v>16928.0</v>
      </c>
      <c r="C3337" s="171" t="s">
        <v>21304</v>
      </c>
      <c r="D3337" s="171" t="s">
        <v>20673</v>
      </c>
      <c r="E3337" s="171">
        <v>8.0</v>
      </c>
      <c r="F3337" s="171" t="s">
        <v>20955</v>
      </c>
      <c r="G3337" s="171" t="s">
        <v>8329</v>
      </c>
      <c r="H3337" s="172" t="s">
        <v>20635</v>
      </c>
      <c r="I3337" s="173">
        <v>10880.0</v>
      </c>
      <c r="J3337" s="174">
        <v>1040.0</v>
      </c>
      <c r="K3337" s="179">
        <v>1040.0</v>
      </c>
      <c r="L3337" s="178"/>
      <c r="M3337" s="177"/>
      <c r="N3337" s="178"/>
      <c r="O3337" s="163"/>
      <c r="P3337" s="164"/>
      <c r="Q3337" s="163"/>
      <c r="R3337" s="163"/>
      <c r="S3337" s="163"/>
      <c r="T3337" s="163"/>
    </row>
    <row r="3338" ht="18.75" hidden="1" customHeight="1">
      <c r="A3338" s="170">
        <v>45888.0</v>
      </c>
      <c r="B3338" s="171">
        <v>16929.0</v>
      </c>
      <c r="C3338" s="171" t="s">
        <v>20702</v>
      </c>
      <c r="D3338" s="171" t="s">
        <v>20687</v>
      </c>
      <c r="E3338" s="171">
        <v>6.0</v>
      </c>
      <c r="F3338" s="171" t="s">
        <v>21920</v>
      </c>
      <c r="G3338" s="171" t="s">
        <v>8332</v>
      </c>
      <c r="H3338" s="172" t="s">
        <v>20635</v>
      </c>
      <c r="I3338" s="173">
        <v>11600.0</v>
      </c>
      <c r="J3338" s="174">
        <v>1760.0</v>
      </c>
      <c r="K3338" s="179">
        <v>1760.0</v>
      </c>
      <c r="L3338" s="178"/>
      <c r="M3338" s="177"/>
      <c r="N3338" s="178"/>
      <c r="O3338" s="163"/>
      <c r="P3338" s="164"/>
      <c r="Q3338" s="163"/>
      <c r="R3338" s="163"/>
      <c r="S3338" s="163"/>
      <c r="T3338" s="163"/>
    </row>
    <row r="3339" ht="18.75" hidden="1" customHeight="1">
      <c r="A3339" s="170">
        <v>45888.0</v>
      </c>
      <c r="B3339" s="171">
        <v>16930.0</v>
      </c>
      <c r="C3339" s="171" t="s">
        <v>4017</v>
      </c>
      <c r="D3339" s="171" t="s">
        <v>20659</v>
      </c>
      <c r="E3339" s="171">
        <v>8.0</v>
      </c>
      <c r="F3339" s="171" t="s">
        <v>20699</v>
      </c>
      <c r="G3339" s="171" t="s">
        <v>8335</v>
      </c>
      <c r="H3339" s="172" t="s">
        <v>20635</v>
      </c>
      <c r="I3339" s="173">
        <v>12720.0</v>
      </c>
      <c r="J3339" s="174">
        <f>12720-10040</f>
        <v>2680</v>
      </c>
      <c r="K3339" s="179">
        <v>2680.0</v>
      </c>
      <c r="L3339" s="178"/>
      <c r="M3339" s="177"/>
      <c r="N3339" s="178"/>
      <c r="O3339" s="163"/>
      <c r="P3339" s="164"/>
      <c r="Q3339" s="163"/>
      <c r="R3339" s="163"/>
      <c r="S3339" s="163"/>
      <c r="T3339" s="163"/>
    </row>
    <row r="3340" ht="18.75" hidden="1" customHeight="1">
      <c r="A3340" s="180">
        <v>45888.0</v>
      </c>
      <c r="B3340" s="171">
        <v>8107.0</v>
      </c>
      <c r="C3340" s="171" t="s">
        <v>8090</v>
      </c>
      <c r="D3340" s="171"/>
      <c r="E3340" s="171" t="s">
        <v>20634</v>
      </c>
      <c r="F3340" s="171"/>
      <c r="G3340" s="171" t="s">
        <v>22438</v>
      </c>
      <c r="H3340" s="172" t="s">
        <v>22438</v>
      </c>
      <c r="I3340" s="173">
        <v>11240.0</v>
      </c>
      <c r="J3340" s="174">
        <v>1220.0</v>
      </c>
      <c r="K3340" s="179">
        <v>0.0</v>
      </c>
      <c r="L3340" s="178">
        <v>0.0</v>
      </c>
      <c r="M3340" s="177">
        <v>0.0</v>
      </c>
      <c r="N3340" s="178">
        <v>0.0</v>
      </c>
      <c r="O3340" s="163"/>
      <c r="P3340" s="164"/>
      <c r="Q3340" s="163"/>
      <c r="R3340" s="163"/>
      <c r="S3340" s="168" t="s">
        <v>20645</v>
      </c>
      <c r="T3340" s="164">
        <v>0.0</v>
      </c>
    </row>
    <row r="3341" ht="18.75" hidden="1" customHeight="1">
      <c r="A3341" s="170">
        <v>45888.0</v>
      </c>
      <c r="B3341" s="171">
        <v>16931.0</v>
      </c>
      <c r="C3341" s="171" t="s">
        <v>4802</v>
      </c>
      <c r="D3341" s="171" t="s">
        <v>20687</v>
      </c>
      <c r="E3341" s="171">
        <v>8.0</v>
      </c>
      <c r="F3341" s="171" t="s">
        <v>20764</v>
      </c>
      <c r="G3341" s="171" t="s">
        <v>7963</v>
      </c>
      <c r="H3341" s="172" t="s">
        <v>20638</v>
      </c>
      <c r="I3341" s="173">
        <v>17500.0</v>
      </c>
      <c r="J3341" s="174">
        <v>7480.0</v>
      </c>
      <c r="K3341" s="179"/>
      <c r="L3341" s="178"/>
      <c r="M3341" s="177"/>
      <c r="N3341" s="178">
        <v>7480.0</v>
      </c>
      <c r="O3341" s="163"/>
      <c r="P3341" s="164"/>
      <c r="Q3341" s="163"/>
      <c r="R3341" s="163"/>
      <c r="S3341" s="163"/>
      <c r="T3341" s="163"/>
    </row>
    <row r="3342" ht="18.75" hidden="1" customHeight="1">
      <c r="A3342" s="170">
        <v>45888.0</v>
      </c>
      <c r="B3342" s="171">
        <v>16932.0</v>
      </c>
      <c r="C3342" s="171" t="s">
        <v>3669</v>
      </c>
      <c r="D3342" s="171" t="s">
        <v>20687</v>
      </c>
      <c r="E3342" s="171">
        <v>8.0</v>
      </c>
      <c r="F3342" s="171" t="s">
        <v>20699</v>
      </c>
      <c r="G3342" s="171" t="s">
        <v>4624</v>
      </c>
      <c r="H3342" s="172" t="s">
        <v>20635</v>
      </c>
      <c r="I3342" s="173">
        <v>10860.0</v>
      </c>
      <c r="J3342" s="174">
        <v>840.0</v>
      </c>
      <c r="K3342" s="179">
        <v>840.0</v>
      </c>
      <c r="L3342" s="178"/>
      <c r="M3342" s="177"/>
      <c r="N3342" s="178"/>
      <c r="O3342" s="163"/>
      <c r="P3342" s="164"/>
      <c r="Q3342" s="163"/>
      <c r="R3342" s="163"/>
      <c r="S3342" s="163"/>
      <c r="T3342" s="163"/>
    </row>
    <row r="3343" ht="18.75" hidden="1" customHeight="1">
      <c r="A3343" s="170">
        <v>45888.0</v>
      </c>
      <c r="B3343" s="171">
        <v>16933.0</v>
      </c>
      <c r="C3343" s="171" t="s">
        <v>20740</v>
      </c>
      <c r="D3343" s="171" t="s">
        <v>20673</v>
      </c>
      <c r="E3343" s="171">
        <v>4.0</v>
      </c>
      <c r="F3343" s="171" t="s">
        <v>20849</v>
      </c>
      <c r="G3343" s="171" t="s">
        <v>8347</v>
      </c>
      <c r="H3343" s="172" t="s">
        <v>20635</v>
      </c>
      <c r="I3343" s="173">
        <v>13200.0</v>
      </c>
      <c r="J3343" s="174">
        <v>3640.0</v>
      </c>
      <c r="K3343" s="179">
        <v>3640.0</v>
      </c>
      <c r="L3343" s="178"/>
      <c r="M3343" s="177"/>
      <c r="N3343" s="178"/>
      <c r="O3343" s="163"/>
      <c r="P3343" s="164"/>
      <c r="Q3343" s="163"/>
      <c r="R3343" s="163"/>
      <c r="S3343" s="163"/>
      <c r="T3343" s="163"/>
    </row>
    <row r="3344" ht="18.75" hidden="1" customHeight="1">
      <c r="A3344" s="182">
        <v>45888.02901863426</v>
      </c>
      <c r="B3344" s="171">
        <v>8090.0</v>
      </c>
      <c r="C3344" s="171" t="s">
        <v>4031</v>
      </c>
      <c r="D3344" s="171"/>
      <c r="E3344" s="171" t="s">
        <v>20634</v>
      </c>
      <c r="F3344" s="171"/>
      <c r="G3344" s="171" t="s">
        <v>20697</v>
      </c>
      <c r="H3344" s="172" t="s">
        <v>20697</v>
      </c>
      <c r="I3344" s="173">
        <v>3000.0</v>
      </c>
      <c r="J3344" s="174">
        <v>260.0</v>
      </c>
      <c r="K3344" s="179">
        <v>260.0</v>
      </c>
      <c r="L3344" s="178">
        <v>0.0</v>
      </c>
      <c r="M3344" s="177">
        <v>0.0</v>
      </c>
      <c r="N3344" s="178">
        <v>0.0</v>
      </c>
      <c r="O3344" s="163"/>
      <c r="P3344" s="164"/>
      <c r="Q3344" s="163"/>
      <c r="R3344" s="163"/>
      <c r="S3344" s="168" t="s">
        <v>20645</v>
      </c>
      <c r="T3344" s="164">
        <v>0.0</v>
      </c>
    </row>
    <row r="3345" ht="18.75" hidden="1" customHeight="1">
      <c r="A3345" s="170">
        <v>45889.0</v>
      </c>
      <c r="B3345" s="171">
        <v>16934.0</v>
      </c>
      <c r="C3345" s="171"/>
      <c r="D3345" s="171" t="s">
        <v>20673</v>
      </c>
      <c r="E3345" s="171">
        <v>4.0</v>
      </c>
      <c r="F3345" s="171" t="s">
        <v>22294</v>
      </c>
      <c r="G3345" s="171" t="s">
        <v>22439</v>
      </c>
      <c r="H3345" s="172" t="s">
        <v>20635</v>
      </c>
      <c r="I3345" s="173">
        <v>12440.0</v>
      </c>
      <c r="J3345" s="174">
        <v>2880.0</v>
      </c>
      <c r="K3345" s="179">
        <v>2880.0</v>
      </c>
      <c r="L3345" s="178"/>
      <c r="M3345" s="177"/>
      <c r="N3345" s="178"/>
      <c r="O3345" s="163"/>
      <c r="P3345" s="164"/>
      <c r="Q3345" s="163"/>
      <c r="R3345" s="163"/>
      <c r="S3345" s="163"/>
      <c r="T3345" s="163"/>
    </row>
    <row r="3346" ht="18.75" hidden="1" customHeight="1">
      <c r="A3346" s="170">
        <v>45889.0</v>
      </c>
      <c r="B3346" s="171">
        <v>16935.0</v>
      </c>
      <c r="C3346" s="171"/>
      <c r="D3346" s="171" t="s">
        <v>20673</v>
      </c>
      <c r="E3346" s="171" t="s">
        <v>177</v>
      </c>
      <c r="F3346" s="171" t="s">
        <v>22440</v>
      </c>
      <c r="G3346" s="171" t="s">
        <v>22441</v>
      </c>
      <c r="H3346" s="172" t="s">
        <v>20635</v>
      </c>
      <c r="I3346" s="173">
        <v>14080.0</v>
      </c>
      <c r="J3346" s="174">
        <v>3960.0</v>
      </c>
      <c r="K3346" s="179">
        <v>3960.0</v>
      </c>
      <c r="L3346" s="178"/>
      <c r="M3346" s="177"/>
      <c r="N3346" s="178"/>
      <c r="O3346" s="163"/>
      <c r="P3346" s="164"/>
      <c r="Q3346" s="163"/>
      <c r="R3346" s="163"/>
      <c r="S3346" s="163"/>
      <c r="T3346" s="163"/>
    </row>
    <row r="3347" ht="18.75" hidden="1" customHeight="1">
      <c r="A3347" s="170">
        <v>45889.0</v>
      </c>
      <c r="B3347" s="171">
        <v>16936.0</v>
      </c>
      <c r="C3347" s="171" t="s">
        <v>4017</v>
      </c>
      <c r="D3347" s="171" t="s">
        <v>20673</v>
      </c>
      <c r="E3347" s="171">
        <v>8.0</v>
      </c>
      <c r="F3347" s="171" t="s">
        <v>20806</v>
      </c>
      <c r="G3347" s="171" t="s">
        <v>6342</v>
      </c>
      <c r="H3347" s="172" t="s">
        <v>20635</v>
      </c>
      <c r="I3347" s="173">
        <v>11180.0</v>
      </c>
      <c r="J3347" s="174">
        <v>1340.0</v>
      </c>
      <c r="K3347" s="179">
        <v>1340.0</v>
      </c>
      <c r="L3347" s="178"/>
      <c r="M3347" s="177"/>
      <c r="N3347" s="178"/>
      <c r="O3347" s="163"/>
      <c r="P3347" s="164"/>
      <c r="Q3347" s="163"/>
      <c r="R3347" s="163"/>
      <c r="S3347" s="163"/>
      <c r="T3347" s="163"/>
    </row>
    <row r="3348" ht="18.75" hidden="1" customHeight="1">
      <c r="A3348" s="180">
        <v>45889.0</v>
      </c>
      <c r="B3348" s="171">
        <v>8111.0</v>
      </c>
      <c r="C3348" s="171" t="s">
        <v>8901</v>
      </c>
      <c r="D3348" s="171"/>
      <c r="E3348" s="171" t="s">
        <v>20634</v>
      </c>
      <c r="F3348" s="171"/>
      <c r="G3348" s="171" t="s">
        <v>22442</v>
      </c>
      <c r="H3348" s="172" t="s">
        <v>22442</v>
      </c>
      <c r="I3348" s="173">
        <v>11160.0</v>
      </c>
      <c r="J3348" s="174">
        <v>800.0</v>
      </c>
      <c r="K3348" s="179">
        <v>0.0</v>
      </c>
      <c r="L3348" s="178">
        <v>0.0</v>
      </c>
      <c r="M3348" s="177">
        <v>0.0</v>
      </c>
      <c r="N3348" s="178">
        <v>0.0</v>
      </c>
      <c r="O3348" s="163"/>
      <c r="P3348" s="164"/>
      <c r="Q3348" s="163"/>
      <c r="R3348" s="163"/>
      <c r="S3348" s="168" t="s">
        <v>20645</v>
      </c>
      <c r="T3348" s="164">
        <v>0.0</v>
      </c>
    </row>
    <row r="3349" ht="18.75" hidden="1" customHeight="1">
      <c r="A3349" s="170">
        <v>45889.0</v>
      </c>
      <c r="B3349" s="171">
        <v>16937.0</v>
      </c>
      <c r="C3349" s="171" t="s">
        <v>4055</v>
      </c>
      <c r="D3349" s="171" t="s">
        <v>20687</v>
      </c>
      <c r="E3349" s="171">
        <v>14.0</v>
      </c>
      <c r="F3349" s="171" t="s">
        <v>20793</v>
      </c>
      <c r="G3349" s="171" t="s">
        <v>5876</v>
      </c>
      <c r="H3349" s="172" t="s">
        <v>20635</v>
      </c>
      <c r="I3349" s="173">
        <v>14060.0</v>
      </c>
      <c r="J3349" s="174">
        <v>4020.0</v>
      </c>
      <c r="K3349" s="179">
        <v>4020.0</v>
      </c>
      <c r="L3349" s="178"/>
      <c r="M3349" s="177"/>
      <c r="N3349" s="178"/>
      <c r="O3349" s="163"/>
      <c r="P3349" s="164"/>
      <c r="Q3349" s="163"/>
      <c r="R3349" s="163"/>
      <c r="S3349" s="163"/>
      <c r="T3349" s="163"/>
    </row>
    <row r="3350" ht="18.75" hidden="1" customHeight="1">
      <c r="A3350" s="170">
        <v>45889.0</v>
      </c>
      <c r="B3350" s="171">
        <v>16938.0</v>
      </c>
      <c r="C3350" s="171" t="s">
        <v>20775</v>
      </c>
      <c r="D3350" s="171" t="s">
        <v>20659</v>
      </c>
      <c r="E3350" s="171">
        <v>8.0</v>
      </c>
      <c r="F3350" s="171" t="s">
        <v>21262</v>
      </c>
      <c r="G3350" s="171" t="s">
        <v>8372</v>
      </c>
      <c r="H3350" s="172" t="s">
        <v>20635</v>
      </c>
      <c r="I3350" s="173">
        <v>13960.0</v>
      </c>
      <c r="J3350" s="174">
        <f>13960-10040</f>
        <v>3920</v>
      </c>
      <c r="K3350" s="179">
        <v>3920.0</v>
      </c>
      <c r="L3350" s="178"/>
      <c r="M3350" s="177"/>
      <c r="N3350" s="178"/>
      <c r="O3350" s="163"/>
      <c r="P3350" s="164"/>
      <c r="Q3350" s="163"/>
      <c r="R3350" s="163"/>
      <c r="S3350" s="163"/>
      <c r="T3350" s="163"/>
    </row>
    <row r="3351" ht="18.75" hidden="1" customHeight="1">
      <c r="A3351" s="180">
        <v>45889.0</v>
      </c>
      <c r="B3351" s="171">
        <v>8112.0</v>
      </c>
      <c r="C3351" s="171" t="s">
        <v>4163</v>
      </c>
      <c r="D3351" s="171"/>
      <c r="E3351" s="171" t="s">
        <v>20634</v>
      </c>
      <c r="F3351" s="171"/>
      <c r="G3351" s="171"/>
      <c r="H3351" s="172"/>
      <c r="I3351" s="173">
        <v>2760.0</v>
      </c>
      <c r="J3351" s="174">
        <v>340.0</v>
      </c>
      <c r="K3351" s="179">
        <v>0.0</v>
      </c>
      <c r="L3351" s="178">
        <v>0.0</v>
      </c>
      <c r="M3351" s="177">
        <v>0.0</v>
      </c>
      <c r="N3351" s="178">
        <v>340.0</v>
      </c>
      <c r="O3351" s="163"/>
      <c r="P3351" s="164"/>
      <c r="Q3351" s="163"/>
      <c r="R3351" s="163"/>
      <c r="S3351" s="168" t="s">
        <v>20645</v>
      </c>
      <c r="T3351" s="164">
        <v>0.0</v>
      </c>
    </row>
    <row r="3352" ht="18.75" hidden="1" customHeight="1">
      <c r="A3352" s="180">
        <v>45889.0</v>
      </c>
      <c r="B3352" s="171">
        <v>8113.0</v>
      </c>
      <c r="C3352" s="171" t="s">
        <v>4017</v>
      </c>
      <c r="D3352" s="171"/>
      <c r="E3352" s="171" t="s">
        <v>20634</v>
      </c>
      <c r="F3352" s="171"/>
      <c r="G3352" s="171" t="s">
        <v>4500</v>
      </c>
      <c r="H3352" s="172" t="s">
        <v>4500</v>
      </c>
      <c r="I3352" s="173">
        <v>3800.0</v>
      </c>
      <c r="J3352" s="174">
        <v>840.0</v>
      </c>
      <c r="K3352" s="179">
        <v>0.0</v>
      </c>
      <c r="L3352" s="178">
        <v>0.0</v>
      </c>
      <c r="M3352" s="177">
        <v>420.0</v>
      </c>
      <c r="N3352" s="178">
        <v>420.0</v>
      </c>
      <c r="O3352" s="163"/>
      <c r="P3352" s="164"/>
      <c r="Q3352" s="163"/>
      <c r="R3352" s="163"/>
      <c r="S3352" s="168" t="s">
        <v>20645</v>
      </c>
      <c r="T3352" s="164">
        <v>0.0</v>
      </c>
    </row>
    <row r="3353" ht="18.75" hidden="1" customHeight="1">
      <c r="A3353" s="180">
        <v>45889.0</v>
      </c>
      <c r="B3353" s="171">
        <v>8114.0</v>
      </c>
      <c r="C3353" s="171" t="s">
        <v>4129</v>
      </c>
      <c r="D3353" s="171"/>
      <c r="E3353" s="171" t="s">
        <v>20634</v>
      </c>
      <c r="F3353" s="171"/>
      <c r="G3353" s="171"/>
      <c r="H3353" s="172"/>
      <c r="I3353" s="173">
        <v>2960.0</v>
      </c>
      <c r="J3353" s="174">
        <v>360.0</v>
      </c>
      <c r="K3353" s="179">
        <v>360.0</v>
      </c>
      <c r="L3353" s="178">
        <v>0.0</v>
      </c>
      <c r="M3353" s="177">
        <v>0.0</v>
      </c>
      <c r="N3353" s="178">
        <v>0.0</v>
      </c>
      <c r="O3353" s="163"/>
      <c r="P3353" s="164"/>
      <c r="Q3353" s="163"/>
      <c r="R3353" s="163"/>
      <c r="S3353" s="168" t="s">
        <v>20645</v>
      </c>
      <c r="T3353" s="164">
        <v>0.0</v>
      </c>
    </row>
    <row r="3354" ht="18.75" hidden="1" customHeight="1">
      <c r="A3354" s="170">
        <v>45889.0</v>
      </c>
      <c r="B3354" s="171">
        <v>16939.0</v>
      </c>
      <c r="C3354" s="171" t="s">
        <v>20736</v>
      </c>
      <c r="D3354" s="171" t="s">
        <v>20659</v>
      </c>
      <c r="E3354" s="171">
        <v>8.0</v>
      </c>
      <c r="F3354" s="171" t="s">
        <v>21127</v>
      </c>
      <c r="G3354" s="171" t="s">
        <v>4301</v>
      </c>
      <c r="H3354" s="172" t="s">
        <v>20635</v>
      </c>
      <c r="I3354" s="173">
        <v>12360.0</v>
      </c>
      <c r="J3354" s="174">
        <f>12360-10040</f>
        <v>2320</v>
      </c>
      <c r="K3354" s="179">
        <v>2320.0</v>
      </c>
      <c r="L3354" s="178"/>
      <c r="M3354" s="177"/>
      <c r="N3354" s="178"/>
      <c r="O3354" s="163"/>
      <c r="P3354" s="164"/>
      <c r="Q3354" s="163"/>
      <c r="R3354" s="163"/>
      <c r="S3354" s="163"/>
      <c r="T3354" s="163"/>
    </row>
    <row r="3355" ht="18.75" hidden="1" customHeight="1">
      <c r="A3355" s="180">
        <v>45889.0</v>
      </c>
      <c r="B3355" s="171">
        <v>8115.0</v>
      </c>
      <c r="C3355" s="171" t="s">
        <v>3989</v>
      </c>
      <c r="D3355" s="171"/>
      <c r="E3355" s="171" t="s">
        <v>20634</v>
      </c>
      <c r="F3355" s="171"/>
      <c r="G3355" s="171" t="s">
        <v>22012</v>
      </c>
      <c r="H3355" s="172" t="s">
        <v>22012</v>
      </c>
      <c r="I3355" s="173">
        <v>4000.0</v>
      </c>
      <c r="J3355" s="174">
        <v>600.0</v>
      </c>
      <c r="K3355" s="179">
        <v>0.0</v>
      </c>
      <c r="L3355" s="178">
        <v>600.0</v>
      </c>
      <c r="M3355" s="177">
        <v>0.0</v>
      </c>
      <c r="N3355" s="178">
        <v>0.0</v>
      </c>
      <c r="O3355" s="163"/>
      <c r="P3355" s="164"/>
      <c r="Q3355" s="163"/>
      <c r="R3355" s="163"/>
      <c r="S3355" s="168" t="s">
        <v>20645</v>
      </c>
      <c r="T3355" s="164">
        <v>0.0</v>
      </c>
    </row>
    <row r="3356" ht="18.75" hidden="1" customHeight="1">
      <c r="A3356" s="170">
        <v>45889.0</v>
      </c>
      <c r="B3356" s="171">
        <v>16940.0</v>
      </c>
      <c r="C3356" s="171" t="s">
        <v>2851</v>
      </c>
      <c r="D3356" s="171" t="s">
        <v>20673</v>
      </c>
      <c r="E3356" s="171">
        <v>8.0</v>
      </c>
      <c r="F3356" s="171" t="s">
        <v>21012</v>
      </c>
      <c r="G3356" s="171" t="s">
        <v>4380</v>
      </c>
      <c r="H3356" s="172" t="s">
        <v>20635</v>
      </c>
      <c r="I3356" s="173">
        <v>10560.0</v>
      </c>
      <c r="J3356" s="174">
        <v>720.0</v>
      </c>
      <c r="K3356" s="179">
        <v>720.0</v>
      </c>
      <c r="L3356" s="178"/>
      <c r="M3356" s="177"/>
      <c r="N3356" s="178"/>
      <c r="O3356" s="163"/>
      <c r="P3356" s="164"/>
      <c r="Q3356" s="163"/>
      <c r="R3356" s="163"/>
      <c r="S3356" s="163"/>
      <c r="T3356" s="163"/>
    </row>
    <row r="3357" ht="18.75" hidden="1" customHeight="1">
      <c r="A3357" s="170">
        <v>45889.0</v>
      </c>
      <c r="B3357" s="171">
        <v>16941.0</v>
      </c>
      <c r="C3357" s="171" t="s">
        <v>20760</v>
      </c>
      <c r="D3357" s="171" t="s">
        <v>20687</v>
      </c>
      <c r="E3357" s="171">
        <v>16.0</v>
      </c>
      <c r="F3357" s="171" t="s">
        <v>20894</v>
      </c>
      <c r="G3357" s="171" t="s">
        <v>4038</v>
      </c>
      <c r="H3357" s="172" t="s">
        <v>20635</v>
      </c>
      <c r="I3357" s="173">
        <v>10940.0</v>
      </c>
      <c r="J3357" s="174">
        <v>900.0</v>
      </c>
      <c r="K3357" s="179">
        <v>900.0</v>
      </c>
      <c r="L3357" s="178"/>
      <c r="M3357" s="177"/>
      <c r="N3357" s="178"/>
      <c r="O3357" s="163"/>
      <c r="P3357" s="164"/>
      <c r="Q3357" s="163"/>
      <c r="R3357" s="163"/>
      <c r="S3357" s="163"/>
      <c r="T3357" s="163"/>
    </row>
    <row r="3358" ht="18.75" hidden="1" customHeight="1">
      <c r="A3358" s="180">
        <v>45889.0</v>
      </c>
      <c r="B3358" s="171">
        <v>8116.0</v>
      </c>
      <c r="C3358" s="171" t="s">
        <v>6178</v>
      </c>
      <c r="D3358" s="171"/>
      <c r="E3358" s="171" t="s">
        <v>20634</v>
      </c>
      <c r="F3358" s="171"/>
      <c r="G3358" s="171"/>
      <c r="H3358" s="172"/>
      <c r="I3358" s="173">
        <v>2980.0</v>
      </c>
      <c r="J3358" s="174">
        <v>500.0</v>
      </c>
      <c r="K3358" s="179">
        <v>500.0</v>
      </c>
      <c r="L3358" s="178">
        <v>0.0</v>
      </c>
      <c r="M3358" s="177">
        <v>0.0</v>
      </c>
      <c r="N3358" s="178">
        <v>0.0</v>
      </c>
      <c r="O3358" s="163"/>
      <c r="P3358" s="164"/>
      <c r="Q3358" s="163"/>
      <c r="R3358" s="163"/>
      <c r="S3358" s="168" t="s">
        <v>20645</v>
      </c>
      <c r="T3358" s="164">
        <v>0.0</v>
      </c>
    </row>
    <row r="3359" ht="18.75" hidden="1" customHeight="1">
      <c r="A3359" s="180">
        <v>45889.0</v>
      </c>
      <c r="B3359" s="171">
        <v>8117.0</v>
      </c>
      <c r="C3359" s="171" t="s">
        <v>6867</v>
      </c>
      <c r="D3359" s="171"/>
      <c r="E3359" s="171" t="s">
        <v>20634</v>
      </c>
      <c r="F3359" s="171"/>
      <c r="G3359" s="171" t="s">
        <v>20901</v>
      </c>
      <c r="H3359" s="172" t="s">
        <v>20901</v>
      </c>
      <c r="I3359" s="173">
        <v>3900.0</v>
      </c>
      <c r="J3359" s="174">
        <v>280.0</v>
      </c>
      <c r="K3359" s="179">
        <v>0.0</v>
      </c>
      <c r="L3359" s="178">
        <v>0.0</v>
      </c>
      <c r="M3359" s="177">
        <v>0.0</v>
      </c>
      <c r="N3359" s="178">
        <v>0.0</v>
      </c>
      <c r="O3359" s="163"/>
      <c r="P3359" s="164"/>
      <c r="Q3359" s="163"/>
      <c r="R3359" s="163"/>
      <c r="S3359" s="168" t="s">
        <v>20645</v>
      </c>
      <c r="T3359" s="164">
        <v>0.0</v>
      </c>
    </row>
    <row r="3360" ht="18.75" hidden="1" customHeight="1">
      <c r="A3360" s="170">
        <v>45889.0</v>
      </c>
      <c r="B3360" s="171">
        <v>16942.0</v>
      </c>
      <c r="C3360" s="171" t="s">
        <v>20786</v>
      </c>
      <c r="D3360" s="171" t="s">
        <v>20695</v>
      </c>
      <c r="E3360" s="171">
        <v>8.0</v>
      </c>
      <c r="F3360" s="171" t="s">
        <v>20739</v>
      </c>
      <c r="G3360" s="171" t="s">
        <v>6701</v>
      </c>
      <c r="H3360" s="172" t="s">
        <v>20638</v>
      </c>
      <c r="I3360" s="173">
        <v>17740.0</v>
      </c>
      <c r="J3360" s="174">
        <v>8040.0</v>
      </c>
      <c r="K3360" s="179"/>
      <c r="L3360" s="178"/>
      <c r="M3360" s="177"/>
      <c r="N3360" s="178">
        <v>8040.0</v>
      </c>
      <c r="O3360" s="163"/>
      <c r="P3360" s="164"/>
      <c r="Q3360" s="163"/>
      <c r="R3360" s="163"/>
      <c r="S3360" s="163"/>
      <c r="T3360" s="163"/>
    </row>
    <row r="3361" ht="18.75" hidden="1" customHeight="1">
      <c r="A3361" s="180">
        <v>45889.0</v>
      </c>
      <c r="B3361" s="171">
        <v>8118.0</v>
      </c>
      <c r="C3361" s="171" t="s">
        <v>6867</v>
      </c>
      <c r="D3361" s="171"/>
      <c r="E3361" s="171" t="s">
        <v>20634</v>
      </c>
      <c r="F3361" s="171"/>
      <c r="G3361" s="171" t="s">
        <v>20933</v>
      </c>
      <c r="H3361" s="172" t="s">
        <v>20933</v>
      </c>
      <c r="I3361" s="173">
        <v>3620.0</v>
      </c>
      <c r="J3361" s="174">
        <v>700.0</v>
      </c>
      <c r="K3361" s="179">
        <v>0.0</v>
      </c>
      <c r="L3361" s="178">
        <v>700.0</v>
      </c>
      <c r="M3361" s="177">
        <v>0.0</v>
      </c>
      <c r="N3361" s="178">
        <v>0.0</v>
      </c>
      <c r="O3361" s="163"/>
      <c r="P3361" s="164"/>
      <c r="Q3361" s="163"/>
      <c r="R3361" s="163"/>
      <c r="S3361" s="168" t="s">
        <v>20645</v>
      </c>
      <c r="T3361" s="164">
        <v>0.0</v>
      </c>
    </row>
    <row r="3362" ht="18.75" hidden="1" customHeight="1">
      <c r="A3362" s="180">
        <v>45889.0</v>
      </c>
      <c r="B3362" s="171">
        <v>8119.0</v>
      </c>
      <c r="C3362" s="171" t="s">
        <v>8090</v>
      </c>
      <c r="D3362" s="171"/>
      <c r="E3362" s="171" t="s">
        <v>20634</v>
      </c>
      <c r="F3362" s="171"/>
      <c r="G3362" s="171" t="s">
        <v>22443</v>
      </c>
      <c r="H3362" s="172" t="s">
        <v>22443</v>
      </c>
      <c r="I3362" s="173">
        <v>10060.0</v>
      </c>
      <c r="J3362" s="174">
        <v>20.0</v>
      </c>
      <c r="K3362" s="179">
        <v>0.0</v>
      </c>
      <c r="L3362" s="178">
        <v>0.0</v>
      </c>
      <c r="M3362" s="177">
        <v>0.0</v>
      </c>
      <c r="N3362" s="178">
        <v>0.0</v>
      </c>
      <c r="O3362" s="163"/>
      <c r="P3362" s="164"/>
      <c r="Q3362" s="163"/>
      <c r="R3362" s="163"/>
      <c r="S3362" s="168" t="s">
        <v>20645</v>
      </c>
      <c r="T3362" s="164">
        <v>0.0</v>
      </c>
    </row>
    <row r="3363" ht="18.75" hidden="1" customHeight="1">
      <c r="A3363" s="170">
        <v>45889.0</v>
      </c>
      <c r="B3363" s="171">
        <v>16943.0</v>
      </c>
      <c r="C3363" s="171" t="s">
        <v>21596</v>
      </c>
      <c r="D3363" s="171" t="s">
        <v>20687</v>
      </c>
      <c r="E3363" s="171">
        <v>8.0</v>
      </c>
      <c r="F3363" s="171" t="s">
        <v>21100</v>
      </c>
      <c r="G3363" s="171" t="s">
        <v>8406</v>
      </c>
      <c r="H3363" s="172" t="s">
        <v>20635</v>
      </c>
      <c r="I3363" s="173">
        <v>14900.0</v>
      </c>
      <c r="J3363" s="174">
        <v>4880.0</v>
      </c>
      <c r="K3363" s="179">
        <v>4880.0</v>
      </c>
      <c r="L3363" s="178"/>
      <c r="M3363" s="177"/>
      <c r="N3363" s="178"/>
      <c r="O3363" s="163"/>
      <c r="P3363" s="164"/>
      <c r="Q3363" s="163"/>
      <c r="R3363" s="163"/>
      <c r="S3363" s="163"/>
      <c r="T3363" s="163"/>
    </row>
    <row r="3364" ht="18.75" hidden="1" customHeight="1">
      <c r="A3364" s="180">
        <v>45889.0</v>
      </c>
      <c r="B3364" s="171">
        <v>8120.0</v>
      </c>
      <c r="C3364" s="171" t="s">
        <v>4017</v>
      </c>
      <c r="D3364" s="171"/>
      <c r="E3364" s="171" t="s">
        <v>20634</v>
      </c>
      <c r="F3364" s="171"/>
      <c r="G3364" s="171" t="s">
        <v>4500</v>
      </c>
      <c r="H3364" s="172" t="s">
        <v>4500</v>
      </c>
      <c r="I3364" s="173">
        <v>3280.0</v>
      </c>
      <c r="J3364" s="174">
        <v>400.0</v>
      </c>
      <c r="K3364" s="179">
        <v>400.0</v>
      </c>
      <c r="L3364" s="178">
        <v>0.0</v>
      </c>
      <c r="M3364" s="177">
        <v>0.0</v>
      </c>
      <c r="N3364" s="178">
        <v>0.0</v>
      </c>
      <c r="O3364" s="163"/>
      <c r="P3364" s="164"/>
      <c r="Q3364" s="163"/>
      <c r="R3364" s="163"/>
      <c r="S3364" s="168" t="s">
        <v>20645</v>
      </c>
      <c r="T3364" s="164">
        <v>0.0</v>
      </c>
    </row>
    <row r="3365" ht="18.75" hidden="1" customHeight="1">
      <c r="A3365" s="170">
        <v>45889.0</v>
      </c>
      <c r="B3365" s="171">
        <v>16944.0</v>
      </c>
      <c r="C3365" s="171" t="s">
        <v>4671</v>
      </c>
      <c r="D3365" s="171" t="s">
        <v>20673</v>
      </c>
      <c r="E3365" s="171" t="s">
        <v>132</v>
      </c>
      <c r="F3365" s="171" t="s">
        <v>20774</v>
      </c>
      <c r="G3365" s="171" t="s">
        <v>5703</v>
      </c>
      <c r="H3365" s="172" t="s">
        <v>20635</v>
      </c>
      <c r="I3365" s="173">
        <v>12220.0</v>
      </c>
      <c r="J3365" s="174">
        <v>2060.0</v>
      </c>
      <c r="K3365" s="179">
        <v>2060.0</v>
      </c>
      <c r="L3365" s="178"/>
      <c r="M3365" s="177"/>
      <c r="N3365" s="178"/>
      <c r="O3365" s="163"/>
      <c r="P3365" s="164"/>
      <c r="Q3365" s="163"/>
      <c r="R3365" s="163"/>
      <c r="S3365" s="163"/>
      <c r="T3365" s="163"/>
    </row>
    <row r="3366" ht="18.75" hidden="1" customHeight="1">
      <c r="A3366" s="170">
        <v>45889.0</v>
      </c>
      <c r="B3366" s="171">
        <v>16945.0</v>
      </c>
      <c r="C3366" s="171" t="s">
        <v>21558</v>
      </c>
      <c r="D3366" s="171" t="s">
        <v>20687</v>
      </c>
      <c r="E3366" s="171">
        <v>8.0</v>
      </c>
      <c r="F3366" s="171" t="s">
        <v>21574</v>
      </c>
      <c r="G3366" s="171" t="s">
        <v>8426</v>
      </c>
      <c r="H3366" s="172" t="s">
        <v>20635</v>
      </c>
      <c r="I3366" s="173">
        <v>13960.0</v>
      </c>
      <c r="J3366" s="174">
        <v>3940.0</v>
      </c>
      <c r="K3366" s="179">
        <v>3940.0</v>
      </c>
      <c r="L3366" s="178"/>
      <c r="M3366" s="177"/>
      <c r="N3366" s="178"/>
      <c r="O3366" s="163"/>
      <c r="P3366" s="164"/>
      <c r="Q3366" s="163"/>
      <c r="R3366" s="163"/>
      <c r="S3366" s="163"/>
      <c r="T3366" s="163"/>
    </row>
    <row r="3367" ht="18.75" hidden="1" customHeight="1">
      <c r="A3367" s="170">
        <v>45889.0</v>
      </c>
      <c r="B3367" s="171">
        <v>16946.0</v>
      </c>
      <c r="C3367" s="171" t="s">
        <v>20751</v>
      </c>
      <c r="D3367" s="171" t="s">
        <v>20695</v>
      </c>
      <c r="E3367" s="171">
        <v>8.0</v>
      </c>
      <c r="F3367" s="171" t="s">
        <v>20869</v>
      </c>
      <c r="G3367" s="171" t="s">
        <v>6601</v>
      </c>
      <c r="H3367" s="172" t="s">
        <v>20635</v>
      </c>
      <c r="I3367" s="173">
        <v>11080.0</v>
      </c>
      <c r="J3367" s="174">
        <v>1380.0</v>
      </c>
      <c r="K3367" s="179">
        <v>1380.0</v>
      </c>
      <c r="L3367" s="178"/>
      <c r="M3367" s="177"/>
      <c r="N3367" s="178"/>
      <c r="O3367" s="163"/>
      <c r="P3367" s="164"/>
      <c r="Q3367" s="163"/>
      <c r="R3367" s="163"/>
      <c r="S3367" s="163"/>
      <c r="T3367" s="163"/>
    </row>
    <row r="3368" ht="18.75" hidden="1" customHeight="1">
      <c r="A3368" s="170">
        <v>45889.0</v>
      </c>
      <c r="B3368" s="171">
        <v>16947.0</v>
      </c>
      <c r="C3368" s="171" t="s">
        <v>22189</v>
      </c>
      <c r="D3368" s="171" t="s">
        <v>20673</v>
      </c>
      <c r="E3368" s="171">
        <v>14.0</v>
      </c>
      <c r="F3368" s="171" t="s">
        <v>20988</v>
      </c>
      <c r="G3368" s="171" t="s">
        <v>4756</v>
      </c>
      <c r="H3368" s="172" t="s">
        <v>20635</v>
      </c>
      <c r="I3368" s="173">
        <v>11920.0</v>
      </c>
      <c r="J3368" s="174">
        <v>2060.0</v>
      </c>
      <c r="K3368" s="179">
        <v>2060.0</v>
      </c>
      <c r="L3368" s="178"/>
      <c r="M3368" s="177"/>
      <c r="N3368" s="178"/>
      <c r="O3368" s="163"/>
      <c r="P3368" s="164"/>
      <c r="Q3368" s="163"/>
      <c r="R3368" s="163"/>
      <c r="S3368" s="163"/>
      <c r="T3368" s="163"/>
    </row>
    <row r="3369" ht="18.75" hidden="1" customHeight="1">
      <c r="A3369" s="170">
        <v>45889.0</v>
      </c>
      <c r="B3369" s="171">
        <v>16948.0</v>
      </c>
      <c r="C3369" s="171" t="s">
        <v>22444</v>
      </c>
      <c r="D3369" s="171" t="s">
        <v>20687</v>
      </c>
      <c r="E3369" s="171">
        <v>8.0</v>
      </c>
      <c r="F3369" s="171" t="s">
        <v>21476</v>
      </c>
      <c r="G3369" s="171" t="s">
        <v>8435</v>
      </c>
      <c r="H3369" s="172" t="s">
        <v>20635</v>
      </c>
      <c r="I3369" s="173">
        <v>11020.0</v>
      </c>
      <c r="J3369" s="174">
        <v>1000.0</v>
      </c>
      <c r="K3369" s="179">
        <v>1000.0</v>
      </c>
      <c r="L3369" s="178"/>
      <c r="M3369" s="177"/>
      <c r="N3369" s="178"/>
      <c r="O3369" s="163"/>
      <c r="P3369" s="164"/>
      <c r="Q3369" s="163"/>
      <c r="R3369" s="163"/>
      <c r="S3369" s="163"/>
      <c r="T3369" s="163"/>
    </row>
    <row r="3370" ht="18.75" hidden="1" customHeight="1">
      <c r="A3370" s="180">
        <v>45889.0</v>
      </c>
      <c r="B3370" s="171">
        <v>8122.0</v>
      </c>
      <c r="C3370" s="171" t="s">
        <v>8433</v>
      </c>
      <c r="D3370" s="171"/>
      <c r="E3370" s="171" t="s">
        <v>20634</v>
      </c>
      <c r="F3370" s="171"/>
      <c r="G3370" s="171"/>
      <c r="H3370" s="172"/>
      <c r="I3370" s="173">
        <v>3080.0</v>
      </c>
      <c r="J3370" s="174">
        <v>180.0</v>
      </c>
      <c r="K3370" s="179">
        <v>0.0</v>
      </c>
      <c r="L3370" s="178">
        <v>180.0</v>
      </c>
      <c r="M3370" s="177">
        <v>0.0</v>
      </c>
      <c r="N3370" s="178">
        <v>0.0</v>
      </c>
      <c r="O3370" s="163"/>
      <c r="P3370" s="164"/>
      <c r="Q3370" s="163"/>
      <c r="R3370" s="163"/>
      <c r="S3370" s="168" t="s">
        <v>20645</v>
      </c>
      <c r="T3370" s="164">
        <v>0.0</v>
      </c>
    </row>
    <row r="3371" ht="18.75" hidden="1" customHeight="1">
      <c r="A3371" s="182">
        <v>45889.02902818287</v>
      </c>
      <c r="B3371" s="171">
        <v>8110.0</v>
      </c>
      <c r="C3371" s="171" t="s">
        <v>4017</v>
      </c>
      <c r="D3371" s="171"/>
      <c r="E3371" s="171" t="s">
        <v>20634</v>
      </c>
      <c r="F3371" s="171"/>
      <c r="G3371" s="171" t="s">
        <v>4500</v>
      </c>
      <c r="H3371" s="172" t="s">
        <v>4500</v>
      </c>
      <c r="I3371" s="173">
        <v>3580.0</v>
      </c>
      <c r="J3371" s="174">
        <v>820.0</v>
      </c>
      <c r="K3371" s="179">
        <v>0.0</v>
      </c>
      <c r="L3371" s="178">
        <v>0.0</v>
      </c>
      <c r="M3371" s="177">
        <v>820.0</v>
      </c>
      <c r="N3371" s="178">
        <v>0.0</v>
      </c>
      <c r="O3371" s="163"/>
      <c r="P3371" s="164"/>
      <c r="Q3371" s="163"/>
      <c r="R3371" s="163"/>
      <c r="S3371" s="168" t="s">
        <v>20645</v>
      </c>
      <c r="T3371" s="164">
        <v>0.0</v>
      </c>
    </row>
    <row r="3372" ht="18.75" hidden="1" customHeight="1">
      <c r="A3372" s="170">
        <v>45890.0</v>
      </c>
      <c r="B3372" s="171">
        <v>16949.0</v>
      </c>
      <c r="C3372" s="171" t="s">
        <v>20892</v>
      </c>
      <c r="D3372" s="171" t="s">
        <v>20673</v>
      </c>
      <c r="E3372" s="171">
        <v>16.0</v>
      </c>
      <c r="F3372" s="171" t="s">
        <v>21009</v>
      </c>
      <c r="G3372" s="171" t="s">
        <v>4576</v>
      </c>
      <c r="H3372" s="172" t="s">
        <v>20635</v>
      </c>
      <c r="I3372" s="173">
        <v>12600.0</v>
      </c>
      <c r="J3372" s="174">
        <v>2740.0</v>
      </c>
      <c r="K3372" s="179">
        <v>2740.0</v>
      </c>
      <c r="L3372" s="178"/>
      <c r="M3372" s="177"/>
      <c r="N3372" s="178"/>
      <c r="O3372" s="163"/>
      <c r="P3372" s="164"/>
      <c r="Q3372" s="163"/>
      <c r="R3372" s="163"/>
      <c r="S3372" s="163"/>
      <c r="T3372" s="163"/>
    </row>
    <row r="3373" ht="18.75" hidden="1" customHeight="1">
      <c r="A3373" s="170">
        <v>45890.0</v>
      </c>
      <c r="B3373" s="171">
        <v>16950.0</v>
      </c>
      <c r="C3373" s="171" t="s">
        <v>20898</v>
      </c>
      <c r="D3373" s="171" t="s">
        <v>20687</v>
      </c>
      <c r="E3373" s="171">
        <v>8.0</v>
      </c>
      <c r="F3373" s="171" t="s">
        <v>20946</v>
      </c>
      <c r="G3373" s="171" t="s">
        <v>4580</v>
      </c>
      <c r="H3373" s="172" t="s">
        <v>20635</v>
      </c>
      <c r="I3373" s="173">
        <v>13960.0</v>
      </c>
      <c r="J3373" s="174">
        <v>3940.0</v>
      </c>
      <c r="K3373" s="179">
        <v>3940.0</v>
      </c>
      <c r="L3373" s="178"/>
      <c r="M3373" s="177"/>
      <c r="N3373" s="178"/>
      <c r="O3373" s="163"/>
      <c r="P3373" s="164"/>
      <c r="Q3373" s="163"/>
      <c r="R3373" s="163"/>
      <c r="S3373" s="163"/>
      <c r="T3373" s="163"/>
    </row>
    <row r="3374" ht="18.75" hidden="1" customHeight="1">
      <c r="A3374" s="180">
        <v>45890.0</v>
      </c>
      <c r="B3374" s="171">
        <v>8132.0</v>
      </c>
      <c r="C3374" s="171" t="s">
        <v>2781</v>
      </c>
      <c r="D3374" s="171"/>
      <c r="E3374" s="171" t="s">
        <v>20634</v>
      </c>
      <c r="F3374" s="171"/>
      <c r="G3374" s="171"/>
      <c r="H3374" s="172"/>
      <c r="I3374" s="173">
        <v>3120.0</v>
      </c>
      <c r="J3374" s="174">
        <v>240.0</v>
      </c>
      <c r="K3374" s="179">
        <v>0.0</v>
      </c>
      <c r="L3374" s="178">
        <v>0.0</v>
      </c>
      <c r="M3374" s="177">
        <v>240.0</v>
      </c>
      <c r="N3374" s="178">
        <v>0.0</v>
      </c>
      <c r="O3374" s="163"/>
      <c r="P3374" s="164"/>
      <c r="Q3374" s="163"/>
      <c r="R3374" s="163"/>
      <c r="S3374" s="168" t="s">
        <v>20645</v>
      </c>
      <c r="T3374" s="164">
        <v>0.0</v>
      </c>
    </row>
    <row r="3375" ht="18.75" hidden="1" customHeight="1">
      <c r="A3375" s="170">
        <v>45890.0</v>
      </c>
      <c r="B3375" s="171">
        <v>16951.0</v>
      </c>
      <c r="C3375" s="171" t="s">
        <v>4042</v>
      </c>
      <c r="D3375" s="171" t="s">
        <v>20673</v>
      </c>
      <c r="E3375" s="171">
        <v>8.0</v>
      </c>
      <c r="F3375" s="171" t="s">
        <v>21021</v>
      </c>
      <c r="G3375" s="171" t="s">
        <v>5765</v>
      </c>
      <c r="H3375" s="172" t="s">
        <v>20635</v>
      </c>
      <c r="I3375" s="173">
        <v>12720.0</v>
      </c>
      <c r="J3375" s="174">
        <v>2880.0</v>
      </c>
      <c r="K3375" s="179">
        <v>2880.0</v>
      </c>
      <c r="L3375" s="178"/>
      <c r="M3375" s="177"/>
      <c r="N3375" s="178"/>
      <c r="O3375" s="163"/>
      <c r="P3375" s="164"/>
      <c r="Q3375" s="163"/>
      <c r="R3375" s="163"/>
      <c r="S3375" s="163"/>
      <c r="T3375" s="163"/>
    </row>
    <row r="3376" ht="18.75" hidden="1" customHeight="1">
      <c r="A3376" s="180">
        <v>45890.0</v>
      </c>
      <c r="B3376" s="171">
        <v>8133.0</v>
      </c>
      <c r="C3376" s="171" t="s">
        <v>4017</v>
      </c>
      <c r="D3376" s="171"/>
      <c r="E3376" s="171" t="s">
        <v>20634</v>
      </c>
      <c r="F3376" s="171"/>
      <c r="G3376" s="171" t="s">
        <v>4500</v>
      </c>
      <c r="H3376" s="172" t="s">
        <v>4500</v>
      </c>
      <c r="I3376" s="173">
        <v>3720.0</v>
      </c>
      <c r="J3376" s="174">
        <v>640.0</v>
      </c>
      <c r="K3376" s="179">
        <v>640.0</v>
      </c>
      <c r="L3376" s="178">
        <v>0.0</v>
      </c>
      <c r="M3376" s="177">
        <v>0.0</v>
      </c>
      <c r="N3376" s="178">
        <v>0.0</v>
      </c>
      <c r="O3376" s="163"/>
      <c r="P3376" s="164"/>
      <c r="Q3376" s="163"/>
      <c r="R3376" s="163"/>
      <c r="S3376" s="168" t="s">
        <v>20645</v>
      </c>
      <c r="T3376" s="164">
        <v>0.0</v>
      </c>
    </row>
    <row r="3377" ht="18.75" hidden="1" customHeight="1">
      <c r="A3377" s="170">
        <v>45890.0</v>
      </c>
      <c r="B3377" s="171">
        <v>16952.0</v>
      </c>
      <c r="C3377" s="171" t="s">
        <v>21725</v>
      </c>
      <c r="D3377" s="171" t="s">
        <v>20687</v>
      </c>
      <c r="E3377" s="171">
        <v>8.0</v>
      </c>
      <c r="F3377" s="171" t="s">
        <v>21689</v>
      </c>
      <c r="G3377" s="171" t="s">
        <v>8469</v>
      </c>
      <c r="H3377" s="172" t="s">
        <v>20635</v>
      </c>
      <c r="I3377" s="173">
        <v>12200.0</v>
      </c>
      <c r="J3377" s="174">
        <v>2180.0</v>
      </c>
      <c r="K3377" s="179">
        <v>2180.0</v>
      </c>
      <c r="L3377" s="178"/>
      <c r="M3377" s="177"/>
      <c r="N3377" s="178"/>
      <c r="O3377" s="163"/>
      <c r="P3377" s="164"/>
      <c r="Q3377" s="163"/>
      <c r="R3377" s="163"/>
      <c r="S3377" s="163"/>
      <c r="T3377" s="163"/>
    </row>
    <row r="3378" ht="18.75" hidden="1" customHeight="1">
      <c r="A3378" s="170">
        <v>45890.0</v>
      </c>
      <c r="B3378" s="171">
        <v>16953.0</v>
      </c>
      <c r="C3378" s="171" t="s">
        <v>3117</v>
      </c>
      <c r="D3378" s="171" t="s">
        <v>20695</v>
      </c>
      <c r="E3378" s="171">
        <v>8.0</v>
      </c>
      <c r="F3378" s="171" t="s">
        <v>22013</v>
      </c>
      <c r="G3378" s="171" t="s">
        <v>8265</v>
      </c>
      <c r="H3378" s="172" t="s">
        <v>20635</v>
      </c>
      <c r="I3378" s="173">
        <v>13020.0</v>
      </c>
      <c r="J3378" s="174">
        <v>3320.0</v>
      </c>
      <c r="K3378" s="179">
        <v>3320.0</v>
      </c>
      <c r="L3378" s="178"/>
      <c r="M3378" s="177"/>
      <c r="N3378" s="178"/>
      <c r="O3378" s="163"/>
      <c r="P3378" s="164"/>
      <c r="Q3378" s="163"/>
      <c r="R3378" s="163"/>
      <c r="S3378" s="163"/>
      <c r="T3378" s="163"/>
    </row>
    <row r="3379" ht="18.75" hidden="1" customHeight="1">
      <c r="A3379" s="180">
        <v>45890.0</v>
      </c>
      <c r="B3379" s="171">
        <v>8134.0</v>
      </c>
      <c r="C3379" s="171" t="s">
        <v>8090</v>
      </c>
      <c r="D3379" s="171"/>
      <c r="E3379" s="171" t="s">
        <v>20634</v>
      </c>
      <c r="F3379" s="171"/>
      <c r="G3379" s="171" t="s">
        <v>22445</v>
      </c>
      <c r="H3379" s="172" t="s">
        <v>22445</v>
      </c>
      <c r="I3379" s="173">
        <v>13200.0</v>
      </c>
      <c r="J3379" s="174">
        <v>2780.0</v>
      </c>
      <c r="K3379" s="179">
        <v>0.0</v>
      </c>
      <c r="L3379" s="178">
        <v>0.0</v>
      </c>
      <c r="M3379" s="177">
        <v>0.0</v>
      </c>
      <c r="N3379" s="178">
        <v>0.0</v>
      </c>
      <c r="O3379" s="163"/>
      <c r="P3379" s="164"/>
      <c r="Q3379" s="163"/>
      <c r="R3379" s="163"/>
      <c r="S3379" s="168" t="s">
        <v>20645</v>
      </c>
      <c r="T3379" s="164">
        <v>0.0</v>
      </c>
    </row>
    <row r="3380" ht="18.75" hidden="1" customHeight="1">
      <c r="A3380" s="180">
        <v>45890.0</v>
      </c>
      <c r="B3380" s="171">
        <v>8135.0</v>
      </c>
      <c r="C3380" s="171" t="s">
        <v>8090</v>
      </c>
      <c r="D3380" s="171"/>
      <c r="E3380" s="171" t="s">
        <v>20634</v>
      </c>
      <c r="F3380" s="171"/>
      <c r="G3380" s="171" t="s">
        <v>22446</v>
      </c>
      <c r="H3380" s="172" t="s">
        <v>22446</v>
      </c>
      <c r="I3380" s="173">
        <v>13840.0</v>
      </c>
      <c r="J3380" s="174">
        <v>3520.0</v>
      </c>
      <c r="K3380" s="179">
        <v>0.0</v>
      </c>
      <c r="L3380" s="178">
        <v>0.0</v>
      </c>
      <c r="M3380" s="177">
        <v>0.0</v>
      </c>
      <c r="N3380" s="178">
        <v>0.0</v>
      </c>
      <c r="O3380" s="163"/>
      <c r="P3380" s="164"/>
      <c r="Q3380" s="163"/>
      <c r="R3380" s="163"/>
      <c r="S3380" s="168" t="s">
        <v>20645</v>
      </c>
      <c r="T3380" s="164">
        <v>0.0</v>
      </c>
    </row>
    <row r="3381" ht="18.75" hidden="1" customHeight="1">
      <c r="A3381" s="170">
        <v>45890.0</v>
      </c>
      <c r="B3381" s="171">
        <v>16954.0</v>
      </c>
      <c r="C3381" s="171" t="s">
        <v>18536</v>
      </c>
      <c r="D3381" s="171" t="s">
        <v>20673</v>
      </c>
      <c r="E3381" s="171">
        <v>8.0</v>
      </c>
      <c r="F3381" s="171" t="s">
        <v>22447</v>
      </c>
      <c r="G3381" s="171" t="s">
        <v>4642</v>
      </c>
      <c r="H3381" s="172" t="s">
        <v>20669</v>
      </c>
      <c r="I3381" s="173">
        <v>11440.0</v>
      </c>
      <c r="J3381" s="174">
        <v>1600.0</v>
      </c>
      <c r="K3381" s="179"/>
      <c r="L3381" s="178">
        <v>1600.0</v>
      </c>
      <c r="M3381" s="177"/>
      <c r="N3381" s="178"/>
      <c r="O3381" s="163"/>
      <c r="P3381" s="164"/>
      <c r="Q3381" s="163"/>
      <c r="R3381" s="163"/>
      <c r="S3381" s="163"/>
      <c r="T3381" s="163"/>
    </row>
    <row r="3382" ht="18.75" hidden="1" customHeight="1">
      <c r="A3382" s="170">
        <v>45890.0</v>
      </c>
      <c r="B3382" s="171">
        <v>16955.0</v>
      </c>
      <c r="C3382" s="171" t="s">
        <v>3339</v>
      </c>
      <c r="D3382" s="171" t="s">
        <v>20687</v>
      </c>
      <c r="E3382" s="171">
        <v>8.0</v>
      </c>
      <c r="F3382" s="171" t="s">
        <v>21033</v>
      </c>
      <c r="G3382" s="171" t="s">
        <v>8483</v>
      </c>
      <c r="H3382" s="172" t="s">
        <v>20635</v>
      </c>
      <c r="I3382" s="173">
        <v>14660.0</v>
      </c>
      <c r="J3382" s="174">
        <v>4640.0</v>
      </c>
      <c r="K3382" s="179">
        <v>4640.0</v>
      </c>
      <c r="L3382" s="178"/>
      <c r="M3382" s="177"/>
      <c r="N3382" s="178"/>
      <c r="O3382" s="163"/>
      <c r="P3382" s="164"/>
      <c r="Q3382" s="163"/>
      <c r="R3382" s="163"/>
      <c r="S3382" s="163"/>
      <c r="T3382" s="163"/>
    </row>
    <row r="3383" ht="18.75" hidden="1" customHeight="1">
      <c r="A3383" s="180">
        <v>45890.0</v>
      </c>
      <c r="B3383" s="171">
        <v>8136.0</v>
      </c>
      <c r="C3383" s="171" t="s">
        <v>6867</v>
      </c>
      <c r="D3383" s="171"/>
      <c r="E3383" s="171" t="s">
        <v>20634</v>
      </c>
      <c r="F3383" s="171"/>
      <c r="G3383" s="171" t="s">
        <v>20933</v>
      </c>
      <c r="H3383" s="172" t="s">
        <v>20933</v>
      </c>
      <c r="I3383" s="173">
        <v>3780.0</v>
      </c>
      <c r="J3383" s="174">
        <v>260.0</v>
      </c>
      <c r="K3383" s="179">
        <v>0.0</v>
      </c>
      <c r="L3383" s="178">
        <v>0.0</v>
      </c>
      <c r="M3383" s="177">
        <v>0.0</v>
      </c>
      <c r="N3383" s="178">
        <v>0.0</v>
      </c>
      <c r="O3383" s="163"/>
      <c r="P3383" s="164"/>
      <c r="Q3383" s="163"/>
      <c r="R3383" s="163"/>
      <c r="S3383" s="168" t="s">
        <v>20645</v>
      </c>
      <c r="T3383" s="164">
        <v>0.0</v>
      </c>
    </row>
    <row r="3384" ht="18.75" hidden="1" customHeight="1">
      <c r="A3384" s="180">
        <v>45890.0</v>
      </c>
      <c r="B3384" s="171">
        <v>8137.0</v>
      </c>
      <c r="C3384" s="171" t="s">
        <v>6867</v>
      </c>
      <c r="D3384" s="171"/>
      <c r="E3384" s="171" t="s">
        <v>20634</v>
      </c>
      <c r="F3384" s="171"/>
      <c r="G3384" s="171" t="s">
        <v>20933</v>
      </c>
      <c r="H3384" s="172" t="s">
        <v>20933</v>
      </c>
      <c r="I3384" s="173">
        <v>3520.0</v>
      </c>
      <c r="J3384" s="174">
        <v>620.0</v>
      </c>
      <c r="K3384" s="179">
        <v>0.0</v>
      </c>
      <c r="L3384" s="178">
        <v>620.0</v>
      </c>
      <c r="M3384" s="177">
        <v>0.0</v>
      </c>
      <c r="N3384" s="178">
        <v>0.0</v>
      </c>
      <c r="O3384" s="163"/>
      <c r="P3384" s="164"/>
      <c r="Q3384" s="163"/>
      <c r="R3384" s="163"/>
      <c r="S3384" s="168" t="s">
        <v>20645</v>
      </c>
      <c r="T3384" s="164">
        <v>0.0</v>
      </c>
    </row>
    <row r="3385" ht="18.75" hidden="1" customHeight="1">
      <c r="A3385" s="180">
        <v>45890.0</v>
      </c>
      <c r="B3385" s="171">
        <v>8138.0</v>
      </c>
      <c r="C3385" s="171" t="s">
        <v>6867</v>
      </c>
      <c r="D3385" s="171"/>
      <c r="E3385" s="171" t="s">
        <v>20634</v>
      </c>
      <c r="F3385" s="171"/>
      <c r="G3385" s="171" t="s">
        <v>20933</v>
      </c>
      <c r="H3385" s="172" t="s">
        <v>20933</v>
      </c>
      <c r="I3385" s="173">
        <v>3480.0</v>
      </c>
      <c r="J3385" s="174">
        <v>220.0</v>
      </c>
      <c r="K3385" s="179">
        <v>0.0</v>
      </c>
      <c r="L3385" s="178">
        <v>0.0</v>
      </c>
      <c r="M3385" s="177">
        <v>0.0</v>
      </c>
      <c r="N3385" s="178">
        <v>0.0</v>
      </c>
      <c r="O3385" s="163"/>
      <c r="P3385" s="164"/>
      <c r="Q3385" s="163"/>
      <c r="R3385" s="163"/>
      <c r="S3385" s="168" t="s">
        <v>20645</v>
      </c>
      <c r="T3385" s="164">
        <v>0.0</v>
      </c>
    </row>
    <row r="3386" ht="18.75" hidden="1" customHeight="1">
      <c r="A3386" s="180">
        <v>45890.0</v>
      </c>
      <c r="B3386" s="171">
        <v>8139.0</v>
      </c>
      <c r="C3386" s="171" t="s">
        <v>8090</v>
      </c>
      <c r="D3386" s="171"/>
      <c r="E3386" s="171" t="s">
        <v>20634</v>
      </c>
      <c r="F3386" s="171"/>
      <c r="G3386" s="171" t="s">
        <v>22448</v>
      </c>
      <c r="H3386" s="172" t="s">
        <v>22448</v>
      </c>
      <c r="I3386" s="173">
        <v>11940.0</v>
      </c>
      <c r="J3386" s="174">
        <v>1620.0</v>
      </c>
      <c r="K3386" s="179">
        <v>0.0</v>
      </c>
      <c r="L3386" s="178">
        <v>0.0</v>
      </c>
      <c r="M3386" s="177">
        <v>0.0</v>
      </c>
      <c r="N3386" s="178">
        <v>0.0</v>
      </c>
      <c r="O3386" s="163"/>
      <c r="P3386" s="164"/>
      <c r="Q3386" s="163"/>
      <c r="R3386" s="163"/>
      <c r="S3386" s="168" t="s">
        <v>20645</v>
      </c>
      <c r="T3386" s="164">
        <v>0.0</v>
      </c>
    </row>
    <row r="3387" ht="18.75" hidden="1" customHeight="1">
      <c r="A3387" s="180">
        <v>45890.0</v>
      </c>
      <c r="B3387" s="171">
        <v>8140.0</v>
      </c>
      <c r="C3387" s="171" t="s">
        <v>3989</v>
      </c>
      <c r="D3387" s="171"/>
      <c r="E3387" s="171" t="s">
        <v>20634</v>
      </c>
      <c r="F3387" s="171"/>
      <c r="G3387" s="171" t="s">
        <v>22449</v>
      </c>
      <c r="H3387" s="172" t="s">
        <v>22449</v>
      </c>
      <c r="I3387" s="173">
        <v>2900.0</v>
      </c>
      <c r="J3387" s="174">
        <v>420.0</v>
      </c>
      <c r="K3387" s="179">
        <v>0.0</v>
      </c>
      <c r="L3387" s="178">
        <v>420.0</v>
      </c>
      <c r="M3387" s="177">
        <v>0.0</v>
      </c>
      <c r="N3387" s="178">
        <v>0.0</v>
      </c>
      <c r="O3387" s="163"/>
      <c r="P3387" s="164"/>
      <c r="Q3387" s="163"/>
      <c r="R3387" s="163"/>
      <c r="S3387" s="168" t="s">
        <v>20645</v>
      </c>
      <c r="T3387" s="164">
        <v>0.0</v>
      </c>
    </row>
    <row r="3388" ht="18.75" hidden="1" customHeight="1">
      <c r="A3388" s="180">
        <v>45890.0</v>
      </c>
      <c r="B3388" s="171">
        <v>8141.0</v>
      </c>
      <c r="C3388" s="171" t="s">
        <v>6867</v>
      </c>
      <c r="D3388" s="171"/>
      <c r="E3388" s="171" t="s">
        <v>20634</v>
      </c>
      <c r="F3388" s="171"/>
      <c r="G3388" s="171" t="s">
        <v>20933</v>
      </c>
      <c r="H3388" s="172" t="s">
        <v>20933</v>
      </c>
      <c r="I3388" s="173">
        <v>3260.0</v>
      </c>
      <c r="J3388" s="174">
        <v>540.0</v>
      </c>
      <c r="K3388" s="179">
        <v>0.0</v>
      </c>
      <c r="L3388" s="178">
        <v>540.0</v>
      </c>
      <c r="M3388" s="177">
        <v>0.0</v>
      </c>
      <c r="N3388" s="178">
        <v>0.0</v>
      </c>
      <c r="O3388" s="163"/>
      <c r="P3388" s="164"/>
      <c r="Q3388" s="163"/>
      <c r="R3388" s="163"/>
      <c r="S3388" s="168" t="s">
        <v>20645</v>
      </c>
      <c r="T3388" s="164">
        <v>0.0</v>
      </c>
    </row>
    <row r="3389" ht="18.75" hidden="1" customHeight="1">
      <c r="A3389" s="170">
        <v>45890.0</v>
      </c>
      <c r="B3389" s="171">
        <v>16956.0</v>
      </c>
      <c r="C3389" s="171" t="s">
        <v>14229</v>
      </c>
      <c r="D3389" s="171" t="s">
        <v>20673</v>
      </c>
      <c r="E3389" s="171">
        <v>8.0</v>
      </c>
      <c r="F3389" s="171" t="s">
        <v>21146</v>
      </c>
      <c r="G3389" s="171" t="s">
        <v>4098</v>
      </c>
      <c r="H3389" s="172" t="s">
        <v>20635</v>
      </c>
      <c r="I3389" s="173">
        <v>13780.0</v>
      </c>
      <c r="J3389" s="174">
        <v>3940.0</v>
      </c>
      <c r="K3389" s="179">
        <v>3940.0</v>
      </c>
      <c r="L3389" s="178"/>
      <c r="M3389" s="177"/>
      <c r="N3389" s="178"/>
      <c r="O3389" s="163"/>
      <c r="P3389" s="164"/>
      <c r="Q3389" s="163"/>
      <c r="R3389" s="163"/>
      <c r="S3389" s="163"/>
      <c r="T3389" s="163"/>
    </row>
    <row r="3390" ht="18.75" hidden="1" customHeight="1">
      <c r="A3390" s="170">
        <v>45890.0</v>
      </c>
      <c r="B3390" s="171">
        <v>16957.0</v>
      </c>
      <c r="C3390" s="171" t="s">
        <v>22450</v>
      </c>
      <c r="D3390" s="171" t="s">
        <v>20695</v>
      </c>
      <c r="E3390" s="171">
        <v>8.0</v>
      </c>
      <c r="F3390" s="171" t="s">
        <v>21112</v>
      </c>
      <c r="G3390" s="171" t="s">
        <v>22451</v>
      </c>
      <c r="H3390" s="172" t="s">
        <v>20635</v>
      </c>
      <c r="I3390" s="173">
        <v>13220.0</v>
      </c>
      <c r="J3390" s="174">
        <v>3520.0</v>
      </c>
      <c r="K3390" s="179">
        <v>3520.0</v>
      </c>
      <c r="L3390" s="178"/>
      <c r="M3390" s="177"/>
      <c r="N3390" s="178"/>
      <c r="O3390" s="163"/>
      <c r="P3390" s="164"/>
      <c r="Q3390" s="163"/>
      <c r="R3390" s="163"/>
      <c r="S3390" s="163"/>
      <c r="T3390" s="163"/>
    </row>
    <row r="3391" ht="18.75" hidden="1" customHeight="1">
      <c r="A3391" s="170">
        <v>45890.0</v>
      </c>
      <c r="B3391" s="171">
        <v>16958.0</v>
      </c>
      <c r="C3391" s="171" t="s">
        <v>21014</v>
      </c>
      <c r="D3391" s="171" t="s">
        <v>20687</v>
      </c>
      <c r="E3391" s="171">
        <v>8.0</v>
      </c>
      <c r="F3391" s="171" t="s">
        <v>20699</v>
      </c>
      <c r="G3391" s="171" t="s">
        <v>8506</v>
      </c>
      <c r="H3391" s="172" t="s">
        <v>20638</v>
      </c>
      <c r="I3391" s="173">
        <v>16720.0</v>
      </c>
      <c r="J3391" s="174">
        <v>6700.0</v>
      </c>
      <c r="K3391" s="179"/>
      <c r="L3391" s="178"/>
      <c r="M3391" s="177"/>
      <c r="N3391" s="178">
        <v>6700.0</v>
      </c>
      <c r="O3391" s="163"/>
      <c r="P3391" s="164"/>
      <c r="Q3391" s="163"/>
      <c r="R3391" s="163"/>
      <c r="S3391" s="163"/>
      <c r="T3391" s="163"/>
    </row>
    <row r="3392" ht="18.75" hidden="1" customHeight="1">
      <c r="A3392" s="180">
        <v>45890.0</v>
      </c>
      <c r="B3392" s="171">
        <v>8142.0</v>
      </c>
      <c r="C3392" s="171" t="s">
        <v>4112</v>
      </c>
      <c r="D3392" s="171"/>
      <c r="E3392" s="171" t="s">
        <v>20634</v>
      </c>
      <c r="F3392" s="171"/>
      <c r="G3392" s="171" t="s">
        <v>22452</v>
      </c>
      <c r="H3392" s="172" t="s">
        <v>22452</v>
      </c>
      <c r="I3392" s="173">
        <v>3400.0</v>
      </c>
      <c r="J3392" s="174">
        <v>820.0</v>
      </c>
      <c r="K3392" s="179">
        <v>820.0</v>
      </c>
      <c r="L3392" s="178">
        <v>0.0</v>
      </c>
      <c r="M3392" s="177">
        <v>0.0</v>
      </c>
      <c r="N3392" s="178">
        <v>0.0</v>
      </c>
      <c r="O3392" s="163"/>
      <c r="P3392" s="164"/>
      <c r="Q3392" s="163"/>
      <c r="R3392" s="163"/>
      <c r="S3392" s="168" t="s">
        <v>20645</v>
      </c>
      <c r="T3392" s="164">
        <v>0.0</v>
      </c>
    </row>
    <row r="3393" ht="18.75" hidden="1" customHeight="1">
      <c r="A3393" s="180">
        <v>45890.0</v>
      </c>
      <c r="B3393" s="171">
        <v>8143.0</v>
      </c>
      <c r="C3393" s="171" t="s">
        <v>744</v>
      </c>
      <c r="D3393" s="171"/>
      <c r="E3393" s="171" t="s">
        <v>20634</v>
      </c>
      <c r="F3393" s="171"/>
      <c r="G3393" s="171"/>
      <c r="H3393" s="172"/>
      <c r="I3393" s="173">
        <v>2960.0</v>
      </c>
      <c r="J3393" s="174">
        <v>440.0</v>
      </c>
      <c r="K3393" s="179">
        <v>440.0</v>
      </c>
      <c r="L3393" s="178">
        <v>0.0</v>
      </c>
      <c r="M3393" s="177">
        <v>0.0</v>
      </c>
      <c r="N3393" s="178">
        <v>0.0</v>
      </c>
      <c r="O3393" s="163"/>
      <c r="P3393" s="164"/>
      <c r="Q3393" s="163"/>
      <c r="R3393" s="163"/>
      <c r="S3393" s="168" t="s">
        <v>20645</v>
      </c>
      <c r="T3393" s="164">
        <v>0.0</v>
      </c>
    </row>
    <row r="3394" ht="18.75" hidden="1" customHeight="1">
      <c r="A3394" s="180">
        <v>45890.0</v>
      </c>
      <c r="B3394" s="171">
        <v>8144.0</v>
      </c>
      <c r="C3394" s="171" t="s">
        <v>3980</v>
      </c>
      <c r="D3394" s="171"/>
      <c r="E3394" s="171" t="s">
        <v>20634</v>
      </c>
      <c r="F3394" s="171"/>
      <c r="G3394" s="171"/>
      <c r="H3394" s="172"/>
      <c r="I3394" s="173">
        <v>2820.0</v>
      </c>
      <c r="J3394" s="174">
        <v>520.0</v>
      </c>
      <c r="K3394" s="179">
        <v>520.0</v>
      </c>
      <c r="L3394" s="178">
        <v>0.0</v>
      </c>
      <c r="M3394" s="177">
        <v>0.0</v>
      </c>
      <c r="N3394" s="178">
        <v>0.0</v>
      </c>
      <c r="O3394" s="163"/>
      <c r="P3394" s="164"/>
      <c r="Q3394" s="163"/>
      <c r="R3394" s="163"/>
      <c r="S3394" s="168" t="s">
        <v>20645</v>
      </c>
      <c r="T3394" s="164">
        <v>0.0</v>
      </c>
    </row>
    <row r="3395" ht="18.75" hidden="1" customHeight="1">
      <c r="A3395" s="170">
        <v>45890.0</v>
      </c>
      <c r="B3395" s="171">
        <v>16959.0</v>
      </c>
      <c r="C3395" s="171" t="s">
        <v>4065</v>
      </c>
      <c r="D3395" s="171" t="s">
        <v>20695</v>
      </c>
      <c r="E3395" s="171">
        <v>8.0</v>
      </c>
      <c r="F3395" s="171" t="s">
        <v>20902</v>
      </c>
      <c r="G3395" s="171" t="s">
        <v>8251</v>
      </c>
      <c r="H3395" s="172" t="s">
        <v>20638</v>
      </c>
      <c r="I3395" s="173">
        <v>16820.0</v>
      </c>
      <c r="J3395" s="174">
        <v>7120.0</v>
      </c>
      <c r="K3395" s="179"/>
      <c r="L3395" s="178"/>
      <c r="M3395" s="177"/>
      <c r="N3395" s="178">
        <v>7120.0</v>
      </c>
      <c r="O3395" s="163"/>
      <c r="P3395" s="164"/>
      <c r="Q3395" s="163"/>
      <c r="R3395" s="163"/>
      <c r="S3395" s="163"/>
      <c r="T3395" s="163"/>
    </row>
    <row r="3396" ht="18.75" hidden="1" customHeight="1">
      <c r="A3396" s="170">
        <v>45890.0</v>
      </c>
      <c r="B3396" s="171">
        <v>16960.0</v>
      </c>
      <c r="C3396" s="171" t="s">
        <v>22453</v>
      </c>
      <c r="D3396" s="171" t="s">
        <v>20673</v>
      </c>
      <c r="E3396" s="171">
        <v>8.0</v>
      </c>
      <c r="F3396" s="171" t="s">
        <v>21145</v>
      </c>
      <c r="G3396" s="171" t="s">
        <v>8523</v>
      </c>
      <c r="H3396" s="172" t="s">
        <v>20635</v>
      </c>
      <c r="I3396" s="173">
        <v>10260.0</v>
      </c>
      <c r="J3396" s="174">
        <v>420.0</v>
      </c>
      <c r="K3396" s="179">
        <v>420.0</v>
      </c>
      <c r="L3396" s="178"/>
      <c r="M3396" s="177"/>
      <c r="N3396" s="178"/>
      <c r="O3396" s="163"/>
      <c r="P3396" s="164"/>
      <c r="Q3396" s="163"/>
      <c r="R3396" s="163"/>
      <c r="S3396" s="163"/>
      <c r="T3396" s="163"/>
    </row>
    <row r="3397" ht="18.75" hidden="1" customHeight="1">
      <c r="A3397" s="170">
        <v>45890.0</v>
      </c>
      <c r="B3397" s="171">
        <v>16961.0</v>
      </c>
      <c r="C3397" s="171" t="s">
        <v>20832</v>
      </c>
      <c r="D3397" s="171" t="s">
        <v>20687</v>
      </c>
      <c r="E3397" s="171">
        <v>8.0</v>
      </c>
      <c r="F3397" s="171" t="s">
        <v>20742</v>
      </c>
      <c r="G3397" s="171" t="s">
        <v>8521</v>
      </c>
      <c r="H3397" s="172" t="s">
        <v>20635</v>
      </c>
      <c r="I3397" s="173">
        <v>11340.0</v>
      </c>
      <c r="J3397" s="174">
        <v>1320.0</v>
      </c>
      <c r="K3397" s="179">
        <v>1320.0</v>
      </c>
      <c r="L3397" s="178"/>
      <c r="M3397" s="177"/>
      <c r="N3397" s="178"/>
      <c r="O3397" s="163"/>
      <c r="P3397" s="164"/>
      <c r="Q3397" s="163"/>
      <c r="R3397" s="163"/>
      <c r="S3397" s="163"/>
      <c r="T3397" s="163"/>
    </row>
    <row r="3398" ht="18.75" hidden="1" customHeight="1">
      <c r="A3398" s="170">
        <v>45890.0</v>
      </c>
      <c r="B3398" s="171">
        <v>16962.0</v>
      </c>
      <c r="C3398" s="171" t="s">
        <v>755</v>
      </c>
      <c r="D3398" s="171" t="s">
        <v>20695</v>
      </c>
      <c r="E3398" s="171">
        <v>8.0</v>
      </c>
      <c r="F3398" s="171" t="s">
        <v>20761</v>
      </c>
      <c r="G3398" s="171" t="s">
        <v>6569</v>
      </c>
      <c r="H3398" s="172" t="s">
        <v>20635</v>
      </c>
      <c r="I3398" s="173">
        <v>13560.0</v>
      </c>
      <c r="J3398" s="174">
        <v>3860.0</v>
      </c>
      <c r="K3398" s="179">
        <v>3860.0</v>
      </c>
      <c r="L3398" s="178"/>
      <c r="M3398" s="177"/>
      <c r="N3398" s="178"/>
      <c r="O3398" s="163"/>
      <c r="P3398" s="164"/>
      <c r="Q3398" s="163"/>
      <c r="R3398" s="163"/>
      <c r="S3398" s="163"/>
      <c r="T3398" s="163"/>
    </row>
    <row r="3399" ht="18.75" hidden="1" customHeight="1">
      <c r="A3399" s="170">
        <v>45890.0</v>
      </c>
      <c r="B3399" s="171">
        <v>16963.0</v>
      </c>
      <c r="C3399" s="171" t="s">
        <v>20763</v>
      </c>
      <c r="D3399" s="171" t="s">
        <v>20673</v>
      </c>
      <c r="E3399" s="171">
        <v>8.0</v>
      </c>
      <c r="F3399" s="171" t="s">
        <v>20997</v>
      </c>
      <c r="G3399" s="171" t="s">
        <v>22454</v>
      </c>
      <c r="H3399" s="172" t="s">
        <v>20635</v>
      </c>
      <c r="I3399" s="173">
        <v>11000.0</v>
      </c>
      <c r="J3399" s="174">
        <v>1160.0</v>
      </c>
      <c r="K3399" s="179">
        <v>1160.0</v>
      </c>
      <c r="L3399" s="178"/>
      <c r="M3399" s="177"/>
      <c r="N3399" s="178"/>
      <c r="O3399" s="163"/>
      <c r="P3399" s="164"/>
      <c r="Q3399" s="163"/>
      <c r="R3399" s="163"/>
      <c r="S3399" s="163"/>
      <c r="T3399" s="163"/>
    </row>
    <row r="3400" ht="18.75" hidden="1" customHeight="1">
      <c r="A3400" s="170">
        <v>45890.0</v>
      </c>
      <c r="B3400" s="171">
        <v>16964.0</v>
      </c>
      <c r="C3400" s="171" t="s">
        <v>22455</v>
      </c>
      <c r="D3400" s="171" t="s">
        <v>20687</v>
      </c>
      <c r="E3400" s="171">
        <v>8.0</v>
      </c>
      <c r="F3400" s="171" t="s">
        <v>20755</v>
      </c>
      <c r="G3400" s="171" t="s">
        <v>22456</v>
      </c>
      <c r="H3400" s="172" t="s">
        <v>20669</v>
      </c>
      <c r="I3400" s="173">
        <v>10980.0</v>
      </c>
      <c r="J3400" s="174">
        <v>960.0</v>
      </c>
      <c r="K3400" s="179"/>
      <c r="L3400" s="178">
        <v>960.0</v>
      </c>
      <c r="M3400" s="177"/>
      <c r="N3400" s="178"/>
      <c r="O3400" s="163"/>
      <c r="P3400" s="164"/>
      <c r="Q3400" s="163"/>
      <c r="R3400" s="163"/>
      <c r="S3400" s="163"/>
      <c r="T3400" s="163"/>
    </row>
    <row r="3401" ht="18.75" hidden="1" customHeight="1">
      <c r="A3401" s="182">
        <v>45890.02900608796</v>
      </c>
      <c r="B3401" s="171">
        <v>8131.0</v>
      </c>
      <c r="C3401" s="171" t="s">
        <v>4457</v>
      </c>
      <c r="D3401" s="171"/>
      <c r="E3401" s="171" t="s">
        <v>20634</v>
      </c>
      <c r="F3401" s="171"/>
      <c r="G3401" s="171"/>
      <c r="H3401" s="172"/>
      <c r="I3401" s="173">
        <v>3340.0</v>
      </c>
      <c r="J3401" s="174">
        <v>260.0</v>
      </c>
      <c r="K3401" s="179">
        <v>260.0</v>
      </c>
      <c r="L3401" s="178">
        <v>0.0</v>
      </c>
      <c r="M3401" s="177">
        <v>0.0</v>
      </c>
      <c r="N3401" s="178">
        <v>0.0</v>
      </c>
      <c r="O3401" s="163"/>
      <c r="P3401" s="164"/>
      <c r="Q3401" s="163"/>
      <c r="R3401" s="163"/>
      <c r="S3401" s="168" t="s">
        <v>20645</v>
      </c>
      <c r="T3401" s="164">
        <v>0.0</v>
      </c>
    </row>
    <row r="3402" ht="18.75" hidden="1" customHeight="1">
      <c r="A3402" s="170">
        <v>45891.0</v>
      </c>
      <c r="B3402" s="171">
        <v>16965.0</v>
      </c>
      <c r="C3402" s="171" t="s">
        <v>20775</v>
      </c>
      <c r="D3402" s="171" t="s">
        <v>20687</v>
      </c>
      <c r="E3402" s="171">
        <v>8.0</v>
      </c>
      <c r="F3402" s="171" t="s">
        <v>22196</v>
      </c>
      <c r="G3402" s="171" t="s">
        <v>7261</v>
      </c>
      <c r="H3402" s="172" t="s">
        <v>20635</v>
      </c>
      <c r="I3402" s="173">
        <v>12740.0</v>
      </c>
      <c r="J3402" s="174">
        <v>2720.0</v>
      </c>
      <c r="K3402" s="179">
        <v>2720.0</v>
      </c>
      <c r="L3402" s="178"/>
      <c r="M3402" s="177"/>
      <c r="N3402" s="178"/>
      <c r="O3402" s="163"/>
      <c r="P3402" s="164"/>
      <c r="Q3402" s="163"/>
      <c r="R3402" s="163"/>
      <c r="S3402" s="163"/>
      <c r="T3402" s="163"/>
    </row>
    <row r="3403" ht="18.75" hidden="1" customHeight="1">
      <c r="A3403" s="170">
        <v>45891.0</v>
      </c>
      <c r="B3403" s="171">
        <v>16966.0</v>
      </c>
      <c r="C3403" s="171" t="s">
        <v>20832</v>
      </c>
      <c r="D3403" s="171" t="s">
        <v>20659</v>
      </c>
      <c r="E3403" s="171">
        <v>8.0</v>
      </c>
      <c r="F3403" s="171" t="s">
        <v>20968</v>
      </c>
      <c r="G3403" s="171" t="s">
        <v>8556</v>
      </c>
      <c r="H3403" s="172" t="s">
        <v>20635</v>
      </c>
      <c r="I3403" s="173">
        <v>15120.0</v>
      </c>
      <c r="J3403" s="174">
        <f>15120-10040</f>
        <v>5080</v>
      </c>
      <c r="K3403" s="179">
        <v>5080.0</v>
      </c>
      <c r="L3403" s="178"/>
      <c r="M3403" s="177"/>
      <c r="N3403" s="178"/>
      <c r="O3403" s="163"/>
      <c r="P3403" s="164"/>
      <c r="Q3403" s="163"/>
      <c r="R3403" s="163"/>
      <c r="S3403" s="163"/>
      <c r="T3403" s="163"/>
    </row>
    <row r="3404" ht="18.75" hidden="1" customHeight="1">
      <c r="A3404" s="170">
        <v>45891.0</v>
      </c>
      <c r="B3404" s="171">
        <v>16967.0</v>
      </c>
      <c r="C3404" s="171" t="s">
        <v>22457</v>
      </c>
      <c r="D3404" s="171" t="s">
        <v>20687</v>
      </c>
      <c r="E3404" s="171">
        <v>8.0</v>
      </c>
      <c r="F3404" s="171" t="s">
        <v>21550</v>
      </c>
      <c r="G3404" s="171" t="s">
        <v>22458</v>
      </c>
      <c r="H3404" s="172" t="s">
        <v>20635</v>
      </c>
      <c r="I3404" s="173">
        <v>10780.0</v>
      </c>
      <c r="J3404" s="174">
        <v>760.0</v>
      </c>
      <c r="K3404" s="179">
        <v>760.0</v>
      </c>
      <c r="L3404" s="178"/>
      <c r="M3404" s="177"/>
      <c r="N3404" s="178"/>
      <c r="O3404" s="163"/>
      <c r="P3404" s="164"/>
      <c r="Q3404" s="163"/>
      <c r="R3404" s="163"/>
      <c r="S3404" s="163"/>
      <c r="T3404" s="163"/>
    </row>
    <row r="3405" ht="18.75" hidden="1" customHeight="1">
      <c r="A3405" s="170">
        <v>45891.0</v>
      </c>
      <c r="B3405" s="171">
        <v>16968.0</v>
      </c>
      <c r="C3405" s="171" t="s">
        <v>20950</v>
      </c>
      <c r="D3405" s="171" t="s">
        <v>20695</v>
      </c>
      <c r="E3405" s="171">
        <v>8.0</v>
      </c>
      <c r="F3405" s="171" t="s">
        <v>21060</v>
      </c>
      <c r="G3405" s="171" t="s">
        <v>6742</v>
      </c>
      <c r="H3405" s="172" t="s">
        <v>20635</v>
      </c>
      <c r="I3405" s="173">
        <v>11040.0</v>
      </c>
      <c r="J3405" s="174">
        <v>1340.0</v>
      </c>
      <c r="K3405" s="179">
        <v>1340.0</v>
      </c>
      <c r="L3405" s="178"/>
      <c r="M3405" s="177"/>
      <c r="N3405" s="178"/>
      <c r="O3405" s="163"/>
      <c r="P3405" s="164"/>
      <c r="Q3405" s="163"/>
      <c r="R3405" s="163"/>
      <c r="S3405" s="163"/>
      <c r="T3405" s="163"/>
    </row>
    <row r="3406" ht="18.75" hidden="1" customHeight="1">
      <c r="A3406" s="170">
        <v>45891.0</v>
      </c>
      <c r="B3406" s="171">
        <v>16969.0</v>
      </c>
      <c r="C3406" s="171" t="s">
        <v>4082</v>
      </c>
      <c r="D3406" s="171" t="s">
        <v>20659</v>
      </c>
      <c r="E3406" s="171">
        <v>14.0</v>
      </c>
      <c r="F3406" s="171" t="s">
        <v>20778</v>
      </c>
      <c r="G3406" s="171" t="s">
        <v>4109</v>
      </c>
      <c r="H3406" s="172" t="s">
        <v>20635</v>
      </c>
      <c r="I3406" s="173">
        <v>11340.0</v>
      </c>
      <c r="J3406" s="174">
        <f>11340-10040</f>
        <v>1300</v>
      </c>
      <c r="K3406" s="179">
        <v>1300.0</v>
      </c>
      <c r="L3406" s="178"/>
      <c r="M3406" s="177"/>
      <c r="N3406" s="178"/>
      <c r="O3406" s="163"/>
      <c r="P3406" s="164"/>
      <c r="Q3406" s="163"/>
      <c r="R3406" s="163"/>
      <c r="S3406" s="163"/>
      <c r="T3406" s="163"/>
    </row>
    <row r="3407" ht="18.75" hidden="1" customHeight="1">
      <c r="A3407" s="170">
        <v>45891.0</v>
      </c>
      <c r="B3407" s="171">
        <v>16970.0</v>
      </c>
      <c r="C3407" s="171" t="s">
        <v>20716</v>
      </c>
      <c r="D3407" s="171" t="s">
        <v>20687</v>
      </c>
      <c r="E3407" s="171">
        <v>14.0</v>
      </c>
      <c r="F3407" s="171" t="s">
        <v>21540</v>
      </c>
      <c r="G3407" s="171" t="s">
        <v>3993</v>
      </c>
      <c r="H3407" s="172" t="s">
        <v>20635</v>
      </c>
      <c r="I3407" s="173">
        <v>12700.0</v>
      </c>
      <c r="J3407" s="174">
        <v>2660.0</v>
      </c>
      <c r="K3407" s="179">
        <v>2660.0</v>
      </c>
      <c r="L3407" s="178"/>
      <c r="M3407" s="177"/>
      <c r="N3407" s="178"/>
      <c r="O3407" s="163"/>
      <c r="P3407" s="164"/>
      <c r="Q3407" s="163"/>
      <c r="R3407" s="163"/>
      <c r="S3407" s="163"/>
      <c r="T3407" s="163"/>
    </row>
    <row r="3408" ht="18.75" hidden="1" customHeight="1">
      <c r="A3408" s="180">
        <v>45891.0</v>
      </c>
      <c r="B3408" s="171">
        <v>8153.0</v>
      </c>
      <c r="C3408" s="171" t="s">
        <v>5319</v>
      </c>
      <c r="D3408" s="171"/>
      <c r="E3408" s="171" t="s">
        <v>20634</v>
      </c>
      <c r="F3408" s="171"/>
      <c r="G3408" s="171" t="s">
        <v>20933</v>
      </c>
      <c r="H3408" s="172" t="s">
        <v>20933</v>
      </c>
      <c r="I3408" s="173">
        <v>3760.0</v>
      </c>
      <c r="J3408" s="174">
        <v>260.0</v>
      </c>
      <c r="K3408" s="179">
        <v>0.0</v>
      </c>
      <c r="L3408" s="178">
        <v>0.0</v>
      </c>
      <c r="M3408" s="177">
        <v>0.0</v>
      </c>
      <c r="N3408" s="178">
        <v>0.0</v>
      </c>
      <c r="O3408" s="163"/>
      <c r="P3408" s="164"/>
      <c r="Q3408" s="163"/>
      <c r="R3408" s="163"/>
      <c r="S3408" s="168" t="s">
        <v>20645</v>
      </c>
      <c r="T3408" s="164">
        <v>0.0</v>
      </c>
    </row>
    <row r="3409" ht="18.75" hidden="1" customHeight="1">
      <c r="A3409" s="180">
        <v>45891.0</v>
      </c>
      <c r="B3409" s="171">
        <v>8154.0</v>
      </c>
      <c r="C3409" s="171" t="s">
        <v>5319</v>
      </c>
      <c r="D3409" s="171"/>
      <c r="E3409" s="171" t="s">
        <v>20634</v>
      </c>
      <c r="F3409" s="171"/>
      <c r="G3409" s="171" t="s">
        <v>20933</v>
      </c>
      <c r="H3409" s="172" t="s">
        <v>20933</v>
      </c>
      <c r="I3409" s="173">
        <v>3500.0</v>
      </c>
      <c r="J3409" s="174">
        <v>600.0</v>
      </c>
      <c r="K3409" s="179">
        <v>0.0</v>
      </c>
      <c r="L3409" s="178">
        <v>600.0</v>
      </c>
      <c r="M3409" s="177">
        <v>0.0</v>
      </c>
      <c r="N3409" s="178">
        <v>0.0</v>
      </c>
      <c r="O3409" s="163"/>
      <c r="P3409" s="164"/>
      <c r="Q3409" s="163"/>
      <c r="R3409" s="163"/>
      <c r="S3409" s="168" t="s">
        <v>20645</v>
      </c>
      <c r="T3409" s="164">
        <v>0.0</v>
      </c>
    </row>
    <row r="3410" ht="18.75" hidden="1" customHeight="1">
      <c r="A3410" s="180">
        <v>45891.0</v>
      </c>
      <c r="B3410" s="171">
        <v>8155.0</v>
      </c>
      <c r="C3410" s="171" t="s">
        <v>8581</v>
      </c>
      <c r="D3410" s="171"/>
      <c r="E3410" s="171" t="s">
        <v>20634</v>
      </c>
      <c r="F3410" s="171"/>
      <c r="G3410" s="171"/>
      <c r="H3410" s="172"/>
      <c r="I3410" s="173">
        <v>2440.0</v>
      </c>
      <c r="J3410" s="174">
        <v>160.0</v>
      </c>
      <c r="K3410" s="179">
        <v>0.0</v>
      </c>
      <c r="L3410" s="178">
        <v>160.0</v>
      </c>
      <c r="M3410" s="177">
        <v>0.0</v>
      </c>
      <c r="N3410" s="178">
        <v>0.0</v>
      </c>
      <c r="O3410" s="163"/>
      <c r="P3410" s="164"/>
      <c r="Q3410" s="163"/>
      <c r="R3410" s="163"/>
      <c r="S3410" s="168" t="s">
        <v>20645</v>
      </c>
      <c r="T3410" s="164">
        <v>0.0</v>
      </c>
    </row>
    <row r="3411" ht="18.75" hidden="1" customHeight="1">
      <c r="A3411" s="180">
        <v>45891.0</v>
      </c>
      <c r="B3411" s="171">
        <v>8156.0</v>
      </c>
      <c r="C3411" s="171" t="s">
        <v>4877</v>
      </c>
      <c r="D3411" s="171"/>
      <c r="E3411" s="171" t="s">
        <v>20634</v>
      </c>
      <c r="F3411" s="171"/>
      <c r="G3411" s="171"/>
      <c r="H3411" s="172"/>
      <c r="I3411" s="173">
        <v>3460.0</v>
      </c>
      <c r="J3411" s="174">
        <v>560.0</v>
      </c>
      <c r="K3411" s="179">
        <v>560.0</v>
      </c>
      <c r="L3411" s="178">
        <v>0.0</v>
      </c>
      <c r="M3411" s="177">
        <v>0.0</v>
      </c>
      <c r="N3411" s="178">
        <v>0.0</v>
      </c>
      <c r="O3411" s="163"/>
      <c r="P3411" s="164"/>
      <c r="Q3411" s="163"/>
      <c r="R3411" s="163"/>
      <c r="S3411" s="168" t="s">
        <v>20645</v>
      </c>
      <c r="T3411" s="164">
        <v>0.0</v>
      </c>
    </row>
    <row r="3412" ht="18.75" hidden="1" customHeight="1">
      <c r="A3412" s="180">
        <v>45891.0</v>
      </c>
      <c r="B3412" s="171">
        <v>8157.0</v>
      </c>
      <c r="C3412" s="171" t="s">
        <v>6867</v>
      </c>
      <c r="D3412" s="171"/>
      <c r="E3412" s="171" t="s">
        <v>20634</v>
      </c>
      <c r="F3412" s="171"/>
      <c r="G3412" s="171" t="s">
        <v>20933</v>
      </c>
      <c r="H3412" s="172" t="s">
        <v>20933</v>
      </c>
      <c r="I3412" s="173">
        <v>3780.0</v>
      </c>
      <c r="J3412" s="174">
        <v>340.0</v>
      </c>
      <c r="K3412" s="179">
        <v>0.0</v>
      </c>
      <c r="L3412" s="178">
        <v>0.0</v>
      </c>
      <c r="M3412" s="177">
        <v>0.0</v>
      </c>
      <c r="N3412" s="178">
        <v>0.0</v>
      </c>
      <c r="O3412" s="163"/>
      <c r="P3412" s="164"/>
      <c r="Q3412" s="163"/>
      <c r="R3412" s="163"/>
      <c r="S3412" s="168" t="s">
        <v>20645</v>
      </c>
      <c r="T3412" s="164">
        <v>0.0</v>
      </c>
    </row>
    <row r="3413" ht="18.75" hidden="1" customHeight="1">
      <c r="A3413" s="180">
        <v>45891.0</v>
      </c>
      <c r="B3413" s="171">
        <v>8158.0</v>
      </c>
      <c r="C3413" s="171" t="s">
        <v>5319</v>
      </c>
      <c r="D3413" s="171"/>
      <c r="E3413" s="171" t="s">
        <v>20634</v>
      </c>
      <c r="F3413" s="171"/>
      <c r="G3413" s="171" t="s">
        <v>20933</v>
      </c>
      <c r="H3413" s="172" t="s">
        <v>20933</v>
      </c>
      <c r="I3413" s="173">
        <v>3440.0</v>
      </c>
      <c r="J3413" s="174">
        <v>720.0</v>
      </c>
      <c r="K3413" s="179">
        <v>0.0</v>
      </c>
      <c r="L3413" s="178">
        <v>720.0</v>
      </c>
      <c r="M3413" s="177">
        <v>0.0</v>
      </c>
      <c r="N3413" s="178">
        <v>0.0</v>
      </c>
      <c r="O3413" s="163"/>
      <c r="P3413" s="164"/>
      <c r="Q3413" s="163"/>
      <c r="R3413" s="163"/>
      <c r="S3413" s="168" t="s">
        <v>20645</v>
      </c>
      <c r="T3413" s="164">
        <v>0.0</v>
      </c>
    </row>
    <row r="3414" ht="18.75" hidden="1" customHeight="1">
      <c r="A3414" s="180">
        <v>45891.0</v>
      </c>
      <c r="B3414" s="171">
        <v>8159.0</v>
      </c>
      <c r="C3414" s="171" t="s">
        <v>4035</v>
      </c>
      <c r="D3414" s="171"/>
      <c r="E3414" s="171" t="s">
        <v>20634</v>
      </c>
      <c r="F3414" s="171"/>
      <c r="G3414" s="171"/>
      <c r="H3414" s="172"/>
      <c r="I3414" s="173">
        <v>3360.0</v>
      </c>
      <c r="J3414" s="174">
        <v>720.0</v>
      </c>
      <c r="K3414" s="179">
        <v>0.0</v>
      </c>
      <c r="L3414" s="178">
        <v>0.0</v>
      </c>
      <c r="M3414" s="177">
        <v>0.0</v>
      </c>
      <c r="N3414" s="178">
        <v>720.0</v>
      </c>
      <c r="O3414" s="163"/>
      <c r="P3414" s="164"/>
      <c r="Q3414" s="163"/>
      <c r="R3414" s="163"/>
      <c r="S3414" s="168" t="s">
        <v>20645</v>
      </c>
      <c r="T3414" s="164">
        <v>0.0</v>
      </c>
    </row>
    <row r="3415" ht="18.75" hidden="1" customHeight="1">
      <c r="A3415" s="170">
        <v>45891.0</v>
      </c>
      <c r="B3415" s="171">
        <v>16971.0</v>
      </c>
      <c r="C3415" s="171" t="s">
        <v>20853</v>
      </c>
      <c r="D3415" s="171" t="s">
        <v>20687</v>
      </c>
      <c r="E3415" s="171">
        <v>8.0</v>
      </c>
      <c r="F3415" s="171" t="s">
        <v>20915</v>
      </c>
      <c r="G3415" s="171" t="s">
        <v>8584</v>
      </c>
      <c r="H3415" s="172" t="s">
        <v>20635</v>
      </c>
      <c r="I3415" s="173">
        <v>10860.0</v>
      </c>
      <c r="J3415" s="174">
        <v>840.0</v>
      </c>
      <c r="K3415" s="179">
        <v>840.0</v>
      </c>
      <c r="L3415" s="178"/>
      <c r="M3415" s="177"/>
      <c r="N3415" s="178"/>
      <c r="O3415" s="163"/>
      <c r="P3415" s="164"/>
      <c r="Q3415" s="163"/>
      <c r="R3415" s="163"/>
      <c r="S3415" s="163"/>
      <c r="T3415" s="163"/>
    </row>
    <row r="3416" ht="18.75" hidden="1" customHeight="1">
      <c r="A3416" s="170">
        <v>45891.0</v>
      </c>
      <c r="B3416" s="171">
        <v>16972.0</v>
      </c>
      <c r="C3416" s="171" t="s">
        <v>452</v>
      </c>
      <c r="D3416" s="171" t="s">
        <v>20687</v>
      </c>
      <c r="E3416" s="171">
        <v>8.0</v>
      </c>
      <c r="F3416" s="171" t="s">
        <v>20686</v>
      </c>
      <c r="G3416" s="171" t="s">
        <v>4167</v>
      </c>
      <c r="H3416" s="172" t="s">
        <v>20635</v>
      </c>
      <c r="I3416" s="173">
        <v>11460.0</v>
      </c>
      <c r="J3416" s="174">
        <v>1440.0</v>
      </c>
      <c r="K3416" s="179">
        <v>1440.0</v>
      </c>
      <c r="L3416" s="178"/>
      <c r="M3416" s="177"/>
      <c r="N3416" s="178"/>
      <c r="O3416" s="163"/>
      <c r="P3416" s="164"/>
      <c r="Q3416" s="163"/>
      <c r="R3416" s="163"/>
      <c r="S3416" s="163"/>
      <c r="T3416" s="163"/>
    </row>
    <row r="3417" ht="18.75" hidden="1" customHeight="1">
      <c r="A3417" s="170">
        <v>45891.0</v>
      </c>
      <c r="B3417" s="171">
        <v>16973.0</v>
      </c>
      <c r="C3417" s="171" t="s">
        <v>22459</v>
      </c>
      <c r="D3417" s="171" t="s">
        <v>20695</v>
      </c>
      <c r="E3417" s="171">
        <v>8.0</v>
      </c>
      <c r="F3417" s="171" t="s">
        <v>20709</v>
      </c>
      <c r="G3417" s="171" t="s">
        <v>22460</v>
      </c>
      <c r="H3417" s="172" t="s">
        <v>20635</v>
      </c>
      <c r="I3417" s="173">
        <v>13460.0</v>
      </c>
      <c r="J3417" s="174">
        <v>3760.0</v>
      </c>
      <c r="K3417" s="179">
        <v>3760.0</v>
      </c>
      <c r="L3417" s="178"/>
      <c r="M3417" s="177"/>
      <c r="N3417" s="178"/>
      <c r="O3417" s="163"/>
      <c r="P3417" s="164"/>
      <c r="Q3417" s="163"/>
      <c r="R3417" s="163"/>
      <c r="S3417" s="163"/>
      <c r="T3417" s="163"/>
    </row>
    <row r="3418" ht="18.75" hidden="1" customHeight="1">
      <c r="A3418" s="180">
        <v>45891.0</v>
      </c>
      <c r="B3418" s="171">
        <v>8160.0</v>
      </c>
      <c r="C3418" s="171" t="s">
        <v>4017</v>
      </c>
      <c r="D3418" s="171"/>
      <c r="E3418" s="171" t="s">
        <v>20634</v>
      </c>
      <c r="F3418" s="171"/>
      <c r="G3418" s="171" t="s">
        <v>4500</v>
      </c>
      <c r="H3418" s="172" t="s">
        <v>4500</v>
      </c>
      <c r="I3418" s="173">
        <v>3440.0</v>
      </c>
      <c r="J3418" s="174">
        <v>760.0</v>
      </c>
      <c r="K3418" s="179">
        <v>760.0</v>
      </c>
      <c r="L3418" s="178">
        <v>0.0</v>
      </c>
      <c r="M3418" s="177">
        <v>0.0</v>
      </c>
      <c r="N3418" s="178">
        <v>0.0</v>
      </c>
      <c r="O3418" s="163"/>
      <c r="P3418" s="164"/>
      <c r="Q3418" s="163"/>
      <c r="R3418" s="163"/>
      <c r="S3418" s="168" t="s">
        <v>20645</v>
      </c>
      <c r="T3418" s="164">
        <v>0.0</v>
      </c>
    </row>
    <row r="3419" ht="18.75" hidden="1" customHeight="1">
      <c r="A3419" s="170">
        <v>45891.0</v>
      </c>
      <c r="B3419" s="171">
        <v>16974.0</v>
      </c>
      <c r="C3419" s="171" t="s">
        <v>21371</v>
      </c>
      <c r="D3419" s="171" t="s">
        <v>20659</v>
      </c>
      <c r="E3419" s="171">
        <v>8.0</v>
      </c>
      <c r="F3419" s="171" t="s">
        <v>21114</v>
      </c>
      <c r="G3419" s="171" t="s">
        <v>8622</v>
      </c>
      <c r="H3419" s="172" t="s">
        <v>20635</v>
      </c>
      <c r="I3419" s="173">
        <v>11480.0</v>
      </c>
      <c r="J3419" s="174">
        <f>11480-10040</f>
        <v>1440</v>
      </c>
      <c r="K3419" s="179">
        <v>1440.0</v>
      </c>
      <c r="L3419" s="178"/>
      <c r="M3419" s="177"/>
      <c r="N3419" s="178"/>
      <c r="O3419" s="163"/>
      <c r="P3419" s="164"/>
      <c r="Q3419" s="163"/>
      <c r="R3419" s="163"/>
      <c r="S3419" s="163"/>
      <c r="T3419" s="163"/>
    </row>
    <row r="3420" ht="18.75" hidden="1" customHeight="1">
      <c r="A3420" s="170">
        <v>45891.0</v>
      </c>
      <c r="B3420" s="171">
        <v>16975.0</v>
      </c>
      <c r="C3420" s="171" t="s">
        <v>22461</v>
      </c>
      <c r="D3420" s="171" t="s">
        <v>20695</v>
      </c>
      <c r="E3420" s="171">
        <v>6.0</v>
      </c>
      <c r="F3420" s="171" t="s">
        <v>20734</v>
      </c>
      <c r="G3420" s="171" t="s">
        <v>8620</v>
      </c>
      <c r="H3420" s="172" t="s">
        <v>20635</v>
      </c>
      <c r="I3420" s="173">
        <v>12880.0</v>
      </c>
      <c r="J3420" s="174">
        <v>3040.0</v>
      </c>
      <c r="K3420" s="179">
        <v>3040.0</v>
      </c>
      <c r="L3420" s="178"/>
      <c r="M3420" s="177"/>
      <c r="N3420" s="178"/>
      <c r="O3420" s="163"/>
      <c r="P3420" s="164"/>
      <c r="Q3420" s="163"/>
      <c r="R3420" s="163"/>
      <c r="S3420" s="163"/>
      <c r="T3420" s="163"/>
    </row>
    <row r="3421" ht="18.75" hidden="1" customHeight="1">
      <c r="A3421" s="170">
        <v>45891.0</v>
      </c>
      <c r="B3421" s="171">
        <v>16976.0</v>
      </c>
      <c r="C3421" s="171" t="s">
        <v>20832</v>
      </c>
      <c r="D3421" s="171" t="s">
        <v>20687</v>
      </c>
      <c r="E3421" s="171">
        <v>8.0</v>
      </c>
      <c r="F3421" s="171" t="s">
        <v>21064</v>
      </c>
      <c r="G3421" s="171" t="s">
        <v>22462</v>
      </c>
      <c r="H3421" s="172" t="s">
        <v>20635</v>
      </c>
      <c r="I3421" s="173">
        <v>12920.0</v>
      </c>
      <c r="J3421" s="174">
        <v>2900.0</v>
      </c>
      <c r="K3421" s="179">
        <v>2900.0</v>
      </c>
      <c r="L3421" s="178"/>
      <c r="M3421" s="177"/>
      <c r="N3421" s="178"/>
      <c r="O3421" s="163"/>
      <c r="P3421" s="164"/>
      <c r="Q3421" s="163"/>
      <c r="R3421" s="163"/>
      <c r="S3421" s="163"/>
      <c r="T3421" s="163"/>
    </row>
    <row r="3422" ht="18.75" hidden="1" customHeight="1">
      <c r="A3422" s="170">
        <v>45891.0</v>
      </c>
      <c r="B3422" s="171">
        <v>16977.0</v>
      </c>
      <c r="C3422" s="171" t="s">
        <v>4042</v>
      </c>
      <c r="D3422" s="171" t="s">
        <v>20659</v>
      </c>
      <c r="E3422" s="171">
        <v>8.0</v>
      </c>
      <c r="F3422" s="171" t="s">
        <v>20700</v>
      </c>
      <c r="G3422" s="171" t="s">
        <v>5765</v>
      </c>
      <c r="H3422" s="172" t="s">
        <v>20635</v>
      </c>
      <c r="I3422" s="173">
        <v>15600.0</v>
      </c>
      <c r="J3422" s="174">
        <f>15600-10040</f>
        <v>5560</v>
      </c>
      <c r="K3422" s="179">
        <v>5560.0</v>
      </c>
      <c r="L3422" s="178"/>
      <c r="M3422" s="177"/>
      <c r="N3422" s="178"/>
      <c r="O3422" s="163"/>
      <c r="P3422" s="164"/>
      <c r="Q3422" s="163"/>
      <c r="R3422" s="163"/>
      <c r="S3422" s="163"/>
      <c r="T3422" s="163"/>
    </row>
    <row r="3423" ht="18.75" hidden="1" customHeight="1">
      <c r="A3423" s="170">
        <v>45891.0</v>
      </c>
      <c r="B3423" s="171">
        <v>16978.0</v>
      </c>
      <c r="C3423" s="171" t="s">
        <v>2851</v>
      </c>
      <c r="D3423" s="171" t="s">
        <v>20687</v>
      </c>
      <c r="E3423" s="171">
        <v>8.0</v>
      </c>
      <c r="F3423" s="171" t="s">
        <v>20895</v>
      </c>
      <c r="G3423" s="171" t="s">
        <v>6209</v>
      </c>
      <c r="H3423" s="172" t="s">
        <v>20635</v>
      </c>
      <c r="I3423" s="173">
        <v>10880.0</v>
      </c>
      <c r="J3423" s="174">
        <v>860.0</v>
      </c>
      <c r="K3423" s="179">
        <v>860.0</v>
      </c>
      <c r="L3423" s="178"/>
      <c r="M3423" s="177"/>
      <c r="N3423" s="178"/>
      <c r="O3423" s="163"/>
      <c r="P3423" s="164"/>
      <c r="Q3423" s="163"/>
      <c r="R3423" s="163"/>
      <c r="S3423" s="163"/>
      <c r="T3423" s="163"/>
    </row>
    <row r="3424" ht="18.75" hidden="1" customHeight="1">
      <c r="A3424" s="180">
        <v>45891.0</v>
      </c>
      <c r="B3424" s="171">
        <v>8161.0</v>
      </c>
      <c r="C3424" s="171" t="s">
        <v>8090</v>
      </c>
      <c r="D3424" s="171"/>
      <c r="E3424" s="171" t="s">
        <v>20634</v>
      </c>
      <c r="F3424" s="171"/>
      <c r="G3424" s="171" t="s">
        <v>22463</v>
      </c>
      <c r="H3424" s="172" t="s">
        <v>22463</v>
      </c>
      <c r="I3424" s="173">
        <v>11160.0</v>
      </c>
      <c r="J3424" s="174">
        <v>800.0</v>
      </c>
      <c r="K3424" s="179">
        <v>0.0</v>
      </c>
      <c r="L3424" s="178">
        <v>0.0</v>
      </c>
      <c r="M3424" s="177">
        <v>0.0</v>
      </c>
      <c r="N3424" s="178">
        <v>0.0</v>
      </c>
      <c r="O3424" s="163"/>
      <c r="P3424" s="164"/>
      <c r="Q3424" s="163"/>
      <c r="R3424" s="163"/>
      <c r="S3424" s="168" t="s">
        <v>20645</v>
      </c>
      <c r="T3424" s="164">
        <v>0.0</v>
      </c>
    </row>
    <row r="3425" ht="18.75" hidden="1" customHeight="1">
      <c r="A3425" s="170">
        <v>45891.0</v>
      </c>
      <c r="B3425" s="171">
        <v>16979.0</v>
      </c>
      <c r="C3425" s="171" t="s">
        <v>20775</v>
      </c>
      <c r="D3425" s="171" t="s">
        <v>20659</v>
      </c>
      <c r="E3425" s="171">
        <v>8.0</v>
      </c>
      <c r="F3425" s="171" t="s">
        <v>21824</v>
      </c>
      <c r="G3425" s="171" t="s">
        <v>8639</v>
      </c>
      <c r="H3425" s="172" t="s">
        <v>20635</v>
      </c>
      <c r="I3425" s="173">
        <v>14640.0</v>
      </c>
      <c r="J3425" s="174">
        <f>14640-10040</f>
        <v>4600</v>
      </c>
      <c r="K3425" s="179">
        <v>4600.0</v>
      </c>
      <c r="L3425" s="178"/>
      <c r="M3425" s="177"/>
      <c r="N3425" s="178"/>
      <c r="O3425" s="163"/>
      <c r="P3425" s="164"/>
      <c r="Q3425" s="163"/>
      <c r="R3425" s="163"/>
      <c r="S3425" s="163"/>
      <c r="T3425" s="163"/>
    </row>
    <row r="3426" ht="18.75" hidden="1" customHeight="1">
      <c r="A3426" s="170">
        <v>45891.0</v>
      </c>
      <c r="B3426" s="171">
        <v>16980.0</v>
      </c>
      <c r="C3426" s="171" t="s">
        <v>20763</v>
      </c>
      <c r="D3426" s="171" t="s">
        <v>20687</v>
      </c>
      <c r="E3426" s="171">
        <v>8.0</v>
      </c>
      <c r="F3426" s="171" t="s">
        <v>20949</v>
      </c>
      <c r="G3426" s="171" t="s">
        <v>8641</v>
      </c>
      <c r="H3426" s="172" t="s">
        <v>20638</v>
      </c>
      <c r="I3426" s="173">
        <v>17900.0</v>
      </c>
      <c r="J3426" s="174">
        <v>7880.0</v>
      </c>
      <c r="K3426" s="179"/>
      <c r="L3426" s="178"/>
      <c r="M3426" s="177"/>
      <c r="N3426" s="178">
        <v>7880.0</v>
      </c>
      <c r="O3426" s="163"/>
      <c r="P3426" s="164"/>
      <c r="Q3426" s="163"/>
      <c r="R3426" s="163"/>
      <c r="S3426" s="163"/>
      <c r="T3426" s="163"/>
    </row>
    <row r="3427" ht="18.75" hidden="1" customHeight="1">
      <c r="A3427" s="180">
        <v>45891.0</v>
      </c>
      <c r="B3427" s="171">
        <v>8284.0</v>
      </c>
      <c r="C3427" s="171" t="s">
        <v>20731</v>
      </c>
      <c r="D3427" s="171"/>
      <c r="E3427" s="171" t="s">
        <v>20634</v>
      </c>
      <c r="F3427" s="171"/>
      <c r="G3427" s="171" t="s">
        <v>22464</v>
      </c>
      <c r="H3427" s="172" t="s">
        <v>22464</v>
      </c>
      <c r="I3427" s="173"/>
      <c r="J3427" s="174">
        <v>0.0</v>
      </c>
      <c r="K3427" s="179">
        <v>0.0</v>
      </c>
      <c r="L3427" s="178">
        <v>0.0</v>
      </c>
      <c r="M3427" s="177">
        <v>0.0</v>
      </c>
      <c r="N3427" s="178">
        <v>0.0</v>
      </c>
      <c r="O3427" s="163"/>
      <c r="P3427" s="164"/>
      <c r="Q3427" s="163"/>
      <c r="R3427" s="163"/>
      <c r="S3427" s="168" t="s">
        <v>20645</v>
      </c>
      <c r="T3427" s="164">
        <v>0.0</v>
      </c>
    </row>
    <row r="3428" ht="18.75" hidden="1" customHeight="1">
      <c r="A3428" s="182">
        <v>45891.029002372685</v>
      </c>
      <c r="B3428" s="171">
        <v>8152.0</v>
      </c>
      <c r="C3428" s="171" t="s">
        <v>4017</v>
      </c>
      <c r="D3428" s="171"/>
      <c r="E3428" s="171" t="s">
        <v>20634</v>
      </c>
      <c r="F3428" s="171"/>
      <c r="G3428" s="171" t="s">
        <v>4500</v>
      </c>
      <c r="H3428" s="172" t="s">
        <v>4500</v>
      </c>
      <c r="I3428" s="173">
        <v>3600.0</v>
      </c>
      <c r="J3428" s="174">
        <v>820.0</v>
      </c>
      <c r="K3428" s="179">
        <v>820.0</v>
      </c>
      <c r="L3428" s="178">
        <v>0.0</v>
      </c>
      <c r="M3428" s="177">
        <v>0.0</v>
      </c>
      <c r="N3428" s="178">
        <v>0.0</v>
      </c>
      <c r="O3428" s="163"/>
      <c r="P3428" s="164"/>
      <c r="Q3428" s="163"/>
      <c r="R3428" s="163"/>
      <c r="S3428" s="168" t="s">
        <v>20645</v>
      </c>
      <c r="T3428" s="164">
        <v>0.0</v>
      </c>
    </row>
    <row r="3429" ht="18.75" hidden="1" customHeight="1">
      <c r="A3429" s="170">
        <v>45892.0</v>
      </c>
      <c r="B3429" s="171">
        <v>16981.0</v>
      </c>
      <c r="C3429" s="171"/>
      <c r="D3429" s="171" t="s">
        <v>20687</v>
      </c>
      <c r="E3429" s="171">
        <v>12.0</v>
      </c>
      <c r="F3429" s="171" t="s">
        <v>20744</v>
      </c>
      <c r="G3429" s="171" t="s">
        <v>8645</v>
      </c>
      <c r="H3429" s="172" t="s">
        <v>20635</v>
      </c>
      <c r="I3429" s="173">
        <v>11820.0</v>
      </c>
      <c r="J3429" s="174">
        <v>1780.0</v>
      </c>
      <c r="K3429" s="179">
        <v>1780.0</v>
      </c>
      <c r="L3429" s="178"/>
      <c r="M3429" s="177"/>
      <c r="N3429" s="178"/>
      <c r="O3429" s="163"/>
      <c r="P3429" s="164"/>
      <c r="Q3429" s="163"/>
      <c r="R3429" s="163"/>
      <c r="S3429" s="163"/>
      <c r="T3429" s="163"/>
    </row>
    <row r="3430" ht="18.75" hidden="1" customHeight="1">
      <c r="A3430" s="170">
        <v>45892.0</v>
      </c>
      <c r="B3430" s="171">
        <v>16982.0</v>
      </c>
      <c r="C3430" s="171"/>
      <c r="D3430" s="171" t="s">
        <v>20687</v>
      </c>
      <c r="E3430" s="171">
        <v>8.0</v>
      </c>
      <c r="F3430" s="171" t="s">
        <v>21127</v>
      </c>
      <c r="G3430" s="171" t="s">
        <v>6701</v>
      </c>
      <c r="H3430" s="172" t="s">
        <v>20638</v>
      </c>
      <c r="I3430" s="173">
        <v>17360.0</v>
      </c>
      <c r="J3430" s="174">
        <v>7340.0</v>
      </c>
      <c r="K3430" s="179"/>
      <c r="L3430" s="178"/>
      <c r="M3430" s="177"/>
      <c r="N3430" s="178">
        <v>7340.0</v>
      </c>
      <c r="O3430" s="163"/>
      <c r="P3430" s="164"/>
      <c r="Q3430" s="163"/>
      <c r="R3430" s="163"/>
      <c r="S3430" s="163"/>
      <c r="T3430" s="163"/>
    </row>
    <row r="3431" ht="18.75" hidden="1" customHeight="1">
      <c r="A3431" s="170">
        <v>45892.0</v>
      </c>
      <c r="B3431" s="171">
        <v>16983.0</v>
      </c>
      <c r="C3431" s="171"/>
      <c r="D3431" s="171" t="s">
        <v>20687</v>
      </c>
      <c r="E3431" s="171">
        <v>8.0</v>
      </c>
      <c r="F3431" s="171" t="s">
        <v>20956</v>
      </c>
      <c r="G3431" s="171" t="s">
        <v>8654</v>
      </c>
      <c r="H3431" s="172" t="s">
        <v>20638</v>
      </c>
      <c r="I3431" s="173">
        <v>17900.0</v>
      </c>
      <c r="J3431" s="174">
        <v>7880.0</v>
      </c>
      <c r="K3431" s="179"/>
      <c r="L3431" s="178"/>
      <c r="M3431" s="177"/>
      <c r="N3431" s="178">
        <v>7880.0</v>
      </c>
      <c r="O3431" s="163"/>
      <c r="P3431" s="164"/>
      <c r="Q3431" s="163"/>
      <c r="R3431" s="163"/>
      <c r="S3431" s="163"/>
      <c r="T3431" s="163"/>
    </row>
    <row r="3432" ht="18.75" hidden="1" customHeight="1">
      <c r="A3432" s="170">
        <v>45892.0</v>
      </c>
      <c r="B3432" s="171">
        <v>16984.0</v>
      </c>
      <c r="C3432" s="171"/>
      <c r="D3432" s="171" t="s">
        <v>20687</v>
      </c>
      <c r="E3432" s="171">
        <v>8.0</v>
      </c>
      <c r="F3432" s="171" t="s">
        <v>20798</v>
      </c>
      <c r="G3432" s="171" t="s">
        <v>8659</v>
      </c>
      <c r="H3432" s="172" t="s">
        <v>20635</v>
      </c>
      <c r="I3432" s="173">
        <v>13600.0</v>
      </c>
      <c r="J3432" s="174">
        <v>3580.0</v>
      </c>
      <c r="K3432" s="179">
        <v>3580.0</v>
      </c>
      <c r="L3432" s="178"/>
      <c r="M3432" s="177"/>
      <c r="N3432" s="178"/>
      <c r="O3432" s="163"/>
      <c r="P3432" s="164"/>
      <c r="Q3432" s="163"/>
      <c r="R3432" s="163"/>
      <c r="S3432" s="163"/>
      <c r="T3432" s="163"/>
    </row>
    <row r="3433" ht="18.75" hidden="1" customHeight="1">
      <c r="A3433" s="170">
        <v>45892.0</v>
      </c>
      <c r="B3433" s="171">
        <v>16985.0</v>
      </c>
      <c r="C3433" s="171"/>
      <c r="D3433" s="171" t="s">
        <v>20687</v>
      </c>
      <c r="E3433" s="171">
        <v>8.0</v>
      </c>
      <c r="F3433" s="171" t="s">
        <v>22052</v>
      </c>
      <c r="G3433" s="171" t="s">
        <v>4560</v>
      </c>
      <c r="H3433" s="172" t="s">
        <v>20635</v>
      </c>
      <c r="I3433" s="173">
        <v>10740.0</v>
      </c>
      <c r="J3433" s="174">
        <v>720.0</v>
      </c>
      <c r="K3433" s="179">
        <v>720.0</v>
      </c>
      <c r="L3433" s="178"/>
      <c r="M3433" s="177"/>
      <c r="N3433" s="178"/>
      <c r="O3433" s="163"/>
      <c r="P3433" s="164"/>
      <c r="Q3433" s="163"/>
      <c r="R3433" s="163"/>
      <c r="S3433" s="163"/>
      <c r="T3433" s="163"/>
    </row>
    <row r="3434" ht="18.75" hidden="1" customHeight="1">
      <c r="A3434" s="170">
        <v>45892.0</v>
      </c>
      <c r="B3434" s="171">
        <v>16986.0</v>
      </c>
      <c r="C3434" s="171"/>
      <c r="D3434" s="171" t="s">
        <v>20687</v>
      </c>
      <c r="E3434" s="171">
        <v>8.0</v>
      </c>
      <c r="F3434" s="171" t="s">
        <v>21019</v>
      </c>
      <c r="G3434" s="171" t="s">
        <v>8665</v>
      </c>
      <c r="H3434" s="172" t="s">
        <v>20635</v>
      </c>
      <c r="I3434" s="173">
        <v>11500.0</v>
      </c>
      <c r="J3434" s="174">
        <v>1480.0</v>
      </c>
      <c r="K3434" s="179">
        <v>1480.0</v>
      </c>
      <c r="L3434" s="178"/>
      <c r="M3434" s="177"/>
      <c r="N3434" s="178"/>
      <c r="O3434" s="163"/>
      <c r="P3434" s="164"/>
      <c r="Q3434" s="163"/>
      <c r="R3434" s="163"/>
      <c r="S3434" s="163"/>
      <c r="T3434" s="163"/>
    </row>
    <row r="3435" ht="18.75" hidden="1" customHeight="1">
      <c r="A3435" s="170">
        <v>45894.0</v>
      </c>
      <c r="B3435" s="171">
        <v>16987.0</v>
      </c>
      <c r="C3435" s="171" t="s">
        <v>22465</v>
      </c>
      <c r="D3435" s="171" t="s">
        <v>20687</v>
      </c>
      <c r="E3435" s="171">
        <v>6.0</v>
      </c>
      <c r="F3435" s="171" t="s">
        <v>21381</v>
      </c>
      <c r="G3435" s="171" t="s">
        <v>5954</v>
      </c>
      <c r="H3435" s="172" t="s">
        <v>20638</v>
      </c>
      <c r="I3435" s="173">
        <v>12700.0</v>
      </c>
      <c r="J3435" s="174">
        <v>2860.0</v>
      </c>
      <c r="K3435" s="179"/>
      <c r="L3435" s="178"/>
      <c r="M3435" s="177"/>
      <c r="N3435" s="178">
        <v>2860.0</v>
      </c>
      <c r="O3435" s="163"/>
      <c r="P3435" s="164"/>
      <c r="Q3435" s="163"/>
      <c r="R3435" s="163"/>
      <c r="S3435" s="163"/>
      <c r="T3435" s="163"/>
    </row>
    <row r="3436" ht="18.75" hidden="1" customHeight="1">
      <c r="A3436" s="180">
        <v>45894.0</v>
      </c>
      <c r="B3436" s="171">
        <v>8163.0</v>
      </c>
      <c r="C3436" s="171" t="s">
        <v>4017</v>
      </c>
      <c r="D3436" s="171"/>
      <c r="E3436" s="171" t="s">
        <v>20634</v>
      </c>
      <c r="F3436" s="171"/>
      <c r="G3436" s="171" t="s">
        <v>4500</v>
      </c>
      <c r="H3436" s="172" t="s">
        <v>4500</v>
      </c>
      <c r="I3436" s="173">
        <v>3120.0</v>
      </c>
      <c r="J3436" s="174">
        <v>480.0</v>
      </c>
      <c r="K3436" s="179">
        <v>480.0</v>
      </c>
      <c r="L3436" s="178">
        <v>0.0</v>
      </c>
      <c r="M3436" s="177">
        <v>0.0</v>
      </c>
      <c r="N3436" s="178">
        <v>0.0</v>
      </c>
      <c r="O3436" s="163"/>
      <c r="P3436" s="164"/>
      <c r="Q3436" s="163"/>
      <c r="R3436" s="163"/>
      <c r="S3436" s="168" t="s">
        <v>20645</v>
      </c>
      <c r="T3436" s="164">
        <v>0.0</v>
      </c>
    </row>
    <row r="3437" ht="18.75" hidden="1" customHeight="1">
      <c r="A3437" s="180">
        <v>45894.0</v>
      </c>
      <c r="B3437" s="171">
        <v>8164.0</v>
      </c>
      <c r="C3437" s="171" t="s">
        <v>5319</v>
      </c>
      <c r="D3437" s="171"/>
      <c r="E3437" s="171" t="s">
        <v>20634</v>
      </c>
      <c r="F3437" s="171"/>
      <c r="G3437" s="171" t="s">
        <v>20933</v>
      </c>
      <c r="H3437" s="172" t="s">
        <v>20933</v>
      </c>
      <c r="I3437" s="173">
        <v>3900.0</v>
      </c>
      <c r="J3437" s="174">
        <v>220.0</v>
      </c>
      <c r="K3437" s="179">
        <v>0.0</v>
      </c>
      <c r="L3437" s="178">
        <v>0.0</v>
      </c>
      <c r="M3437" s="177">
        <v>0.0</v>
      </c>
      <c r="N3437" s="178">
        <v>0.0</v>
      </c>
      <c r="O3437" s="163"/>
      <c r="P3437" s="164"/>
      <c r="Q3437" s="163"/>
      <c r="R3437" s="163"/>
      <c r="S3437" s="168" t="s">
        <v>20645</v>
      </c>
      <c r="T3437" s="164">
        <v>0.0</v>
      </c>
    </row>
    <row r="3438" ht="18.75" hidden="1" customHeight="1">
      <c r="A3438" s="180">
        <v>45894.0</v>
      </c>
      <c r="B3438" s="171">
        <v>8165.0</v>
      </c>
      <c r="C3438" s="171" t="s">
        <v>6867</v>
      </c>
      <c r="D3438" s="171"/>
      <c r="E3438" s="171" t="s">
        <v>20634</v>
      </c>
      <c r="F3438" s="171"/>
      <c r="G3438" s="171" t="s">
        <v>20933</v>
      </c>
      <c r="H3438" s="172" t="s">
        <v>20933</v>
      </c>
      <c r="I3438" s="173">
        <v>3680.0</v>
      </c>
      <c r="J3438" s="174">
        <v>780.0</v>
      </c>
      <c r="K3438" s="179">
        <v>0.0</v>
      </c>
      <c r="L3438" s="178">
        <v>780.0</v>
      </c>
      <c r="M3438" s="177">
        <v>0.0</v>
      </c>
      <c r="N3438" s="178">
        <v>0.0</v>
      </c>
      <c r="O3438" s="163"/>
      <c r="P3438" s="164"/>
      <c r="Q3438" s="163"/>
      <c r="R3438" s="163"/>
      <c r="S3438" s="168" t="s">
        <v>20645</v>
      </c>
      <c r="T3438" s="164">
        <v>0.0</v>
      </c>
    </row>
    <row r="3439" ht="18.75" hidden="1" customHeight="1">
      <c r="A3439" s="170">
        <v>45894.0</v>
      </c>
      <c r="B3439" s="171">
        <v>16988.0</v>
      </c>
      <c r="C3439" s="171" t="s">
        <v>1189</v>
      </c>
      <c r="D3439" s="171" t="s">
        <v>20687</v>
      </c>
      <c r="E3439" s="171">
        <v>8.0</v>
      </c>
      <c r="F3439" s="171" t="s">
        <v>21438</v>
      </c>
      <c r="G3439" s="171" t="s">
        <v>8695</v>
      </c>
      <c r="H3439" s="172" t="s">
        <v>20635</v>
      </c>
      <c r="I3439" s="173">
        <v>11220.0</v>
      </c>
      <c r="J3439" s="174">
        <v>1200.0</v>
      </c>
      <c r="K3439" s="179">
        <v>1200.0</v>
      </c>
      <c r="L3439" s="178"/>
      <c r="M3439" s="177"/>
      <c r="N3439" s="178"/>
      <c r="O3439" s="163"/>
      <c r="P3439" s="164"/>
      <c r="Q3439" s="163"/>
      <c r="R3439" s="163"/>
      <c r="S3439" s="163"/>
      <c r="T3439" s="163"/>
    </row>
    <row r="3440" ht="18.75" hidden="1" customHeight="1">
      <c r="A3440" s="180">
        <v>45894.0</v>
      </c>
      <c r="B3440" s="171">
        <v>8166.0</v>
      </c>
      <c r="C3440" s="171" t="s">
        <v>4457</v>
      </c>
      <c r="D3440" s="171"/>
      <c r="E3440" s="171" t="s">
        <v>20634</v>
      </c>
      <c r="F3440" s="171"/>
      <c r="G3440" s="171"/>
      <c r="H3440" s="172"/>
      <c r="I3440" s="173">
        <v>3500.0</v>
      </c>
      <c r="J3440" s="174">
        <v>280.0</v>
      </c>
      <c r="K3440" s="179">
        <v>280.0</v>
      </c>
      <c r="L3440" s="178">
        <v>0.0</v>
      </c>
      <c r="M3440" s="177">
        <v>0.0</v>
      </c>
      <c r="N3440" s="178">
        <v>0.0</v>
      </c>
      <c r="O3440" s="163"/>
      <c r="P3440" s="164"/>
      <c r="Q3440" s="163"/>
      <c r="R3440" s="163"/>
      <c r="S3440" s="168" t="s">
        <v>20645</v>
      </c>
      <c r="T3440" s="164">
        <v>0.0</v>
      </c>
    </row>
    <row r="3441" ht="18.75" hidden="1" customHeight="1">
      <c r="A3441" s="170">
        <v>45894.0</v>
      </c>
      <c r="B3441" s="171">
        <v>16989.0</v>
      </c>
      <c r="C3441" s="171" t="s">
        <v>4110</v>
      </c>
      <c r="D3441" s="171" t="s">
        <v>20687</v>
      </c>
      <c r="E3441" s="171">
        <v>14.0</v>
      </c>
      <c r="F3441" s="171" t="s">
        <v>21244</v>
      </c>
      <c r="G3441" s="171" t="s">
        <v>8315</v>
      </c>
      <c r="H3441" s="172" t="s">
        <v>20635</v>
      </c>
      <c r="I3441" s="173">
        <v>13600.0</v>
      </c>
      <c r="J3441" s="174">
        <v>3560.0</v>
      </c>
      <c r="K3441" s="179">
        <v>3560.0</v>
      </c>
      <c r="L3441" s="178"/>
      <c r="M3441" s="177"/>
      <c r="N3441" s="178"/>
      <c r="O3441" s="163"/>
      <c r="P3441" s="164"/>
      <c r="Q3441" s="163"/>
      <c r="R3441" s="163"/>
      <c r="S3441" s="163"/>
      <c r="T3441" s="163"/>
    </row>
    <row r="3442" ht="18.75" hidden="1" customHeight="1">
      <c r="A3442" s="180">
        <v>45894.0</v>
      </c>
      <c r="B3442" s="171">
        <v>8167.0</v>
      </c>
      <c r="C3442" s="171" t="s">
        <v>4035</v>
      </c>
      <c r="D3442" s="171"/>
      <c r="E3442" s="171" t="s">
        <v>20634</v>
      </c>
      <c r="F3442" s="171"/>
      <c r="G3442" s="171"/>
      <c r="H3442" s="172"/>
      <c r="I3442" s="173">
        <v>4440.0</v>
      </c>
      <c r="J3442" s="174">
        <v>1740.0</v>
      </c>
      <c r="K3442" s="179">
        <v>0.0</v>
      </c>
      <c r="L3442" s="178">
        <v>0.0</v>
      </c>
      <c r="M3442" s="177">
        <v>0.0</v>
      </c>
      <c r="N3442" s="178">
        <v>1740.0</v>
      </c>
      <c r="O3442" s="163"/>
      <c r="P3442" s="164"/>
      <c r="Q3442" s="163"/>
      <c r="R3442" s="163"/>
      <c r="S3442" s="168" t="s">
        <v>20645</v>
      </c>
      <c r="T3442" s="164">
        <v>0.0</v>
      </c>
    </row>
    <row r="3443" ht="18.75" hidden="1" customHeight="1">
      <c r="A3443" s="170">
        <v>45894.0</v>
      </c>
      <c r="B3443" s="171">
        <v>16990.0</v>
      </c>
      <c r="C3443" s="171" t="s">
        <v>20892</v>
      </c>
      <c r="D3443" s="171" t="s">
        <v>20659</v>
      </c>
      <c r="E3443" s="171">
        <v>14.0</v>
      </c>
      <c r="F3443" s="171" t="s">
        <v>20778</v>
      </c>
      <c r="G3443" s="171" t="s">
        <v>4576</v>
      </c>
      <c r="H3443" s="172" t="s">
        <v>20635</v>
      </c>
      <c r="I3443" s="173">
        <v>12220.0</v>
      </c>
      <c r="J3443" s="174">
        <f>12220-10040</f>
        <v>2180</v>
      </c>
      <c r="K3443" s="179">
        <v>2180.0</v>
      </c>
      <c r="L3443" s="178"/>
      <c r="M3443" s="177"/>
      <c r="N3443" s="178"/>
      <c r="O3443" s="163"/>
      <c r="P3443" s="164"/>
      <c r="Q3443" s="163"/>
      <c r="R3443" s="163"/>
      <c r="S3443" s="163"/>
      <c r="T3443" s="163"/>
    </row>
    <row r="3444" ht="18.75" hidden="1" customHeight="1">
      <c r="A3444" s="170">
        <v>45894.0</v>
      </c>
      <c r="B3444" s="171">
        <v>16991.0</v>
      </c>
      <c r="C3444" s="171" t="s">
        <v>2802</v>
      </c>
      <c r="D3444" s="171" t="s">
        <v>20673</v>
      </c>
      <c r="E3444" s="171">
        <v>8.0</v>
      </c>
      <c r="F3444" s="171" t="s">
        <v>20787</v>
      </c>
      <c r="G3444" s="171" t="s">
        <v>8713</v>
      </c>
      <c r="H3444" s="172" t="s">
        <v>20635</v>
      </c>
      <c r="I3444" s="173">
        <v>15280.0</v>
      </c>
      <c r="J3444" s="174">
        <v>5440.0</v>
      </c>
      <c r="K3444" s="179">
        <v>5440.0</v>
      </c>
      <c r="L3444" s="178"/>
      <c r="M3444" s="177"/>
      <c r="N3444" s="178"/>
      <c r="O3444" s="163"/>
      <c r="P3444" s="164"/>
      <c r="Q3444" s="163"/>
      <c r="R3444" s="163"/>
      <c r="S3444" s="163"/>
      <c r="T3444" s="163"/>
    </row>
    <row r="3445" ht="18.75" hidden="1" customHeight="1">
      <c r="A3445" s="180">
        <v>45894.0</v>
      </c>
      <c r="B3445" s="171">
        <v>8168.0</v>
      </c>
      <c r="C3445" s="171" t="s">
        <v>4031</v>
      </c>
      <c r="D3445" s="171"/>
      <c r="E3445" s="171" t="s">
        <v>20634</v>
      </c>
      <c r="F3445" s="171"/>
      <c r="G3445" s="171" t="s">
        <v>20697</v>
      </c>
      <c r="H3445" s="172" t="s">
        <v>20697</v>
      </c>
      <c r="I3445" s="173">
        <v>3120.0</v>
      </c>
      <c r="J3445" s="174">
        <v>320.0</v>
      </c>
      <c r="K3445" s="179">
        <v>320.0</v>
      </c>
      <c r="L3445" s="178">
        <v>0.0</v>
      </c>
      <c r="M3445" s="177">
        <v>0.0</v>
      </c>
      <c r="N3445" s="178">
        <v>320.0</v>
      </c>
      <c r="O3445" s="163"/>
      <c r="P3445" s="164"/>
      <c r="Q3445" s="163"/>
      <c r="R3445" s="163"/>
      <c r="S3445" s="168" t="s">
        <v>20645</v>
      </c>
      <c r="T3445" s="164">
        <v>0.0</v>
      </c>
    </row>
    <row r="3446" ht="18.75" hidden="1" customHeight="1">
      <c r="A3446" s="180">
        <v>45894.0</v>
      </c>
      <c r="B3446" s="171">
        <v>8169.0</v>
      </c>
      <c r="C3446" s="171" t="s">
        <v>4017</v>
      </c>
      <c r="D3446" s="171"/>
      <c r="E3446" s="171" t="s">
        <v>20634</v>
      </c>
      <c r="F3446" s="171"/>
      <c r="G3446" s="171" t="s">
        <v>21132</v>
      </c>
      <c r="H3446" s="172" t="s">
        <v>21132</v>
      </c>
      <c r="I3446" s="173">
        <v>3640.0</v>
      </c>
      <c r="J3446" s="174">
        <v>360.0</v>
      </c>
      <c r="K3446" s="179">
        <v>360.0</v>
      </c>
      <c r="L3446" s="178">
        <v>0.0</v>
      </c>
      <c r="M3446" s="177">
        <v>0.0</v>
      </c>
      <c r="N3446" s="178">
        <v>360.0</v>
      </c>
      <c r="O3446" s="163"/>
      <c r="P3446" s="164"/>
      <c r="Q3446" s="163"/>
      <c r="R3446" s="163"/>
      <c r="S3446" s="168" t="s">
        <v>20645</v>
      </c>
      <c r="T3446" s="164">
        <v>0.0</v>
      </c>
    </row>
    <row r="3447" ht="18.75" hidden="1" customHeight="1">
      <c r="A3447" s="180">
        <v>45894.0</v>
      </c>
      <c r="B3447" s="171">
        <v>8170.0</v>
      </c>
      <c r="C3447" s="171" t="s">
        <v>5319</v>
      </c>
      <c r="D3447" s="171"/>
      <c r="E3447" s="171" t="s">
        <v>20634</v>
      </c>
      <c r="F3447" s="171"/>
      <c r="G3447" s="171" t="s">
        <v>20933</v>
      </c>
      <c r="H3447" s="172" t="s">
        <v>20933</v>
      </c>
      <c r="I3447" s="173">
        <v>3720.0</v>
      </c>
      <c r="J3447" s="174">
        <v>300.0</v>
      </c>
      <c r="K3447" s="179">
        <v>0.0</v>
      </c>
      <c r="L3447" s="178">
        <v>0.0</v>
      </c>
      <c r="M3447" s="177">
        <v>0.0</v>
      </c>
      <c r="N3447" s="178">
        <v>0.0</v>
      </c>
      <c r="O3447" s="163"/>
      <c r="P3447" s="164"/>
      <c r="Q3447" s="163"/>
      <c r="R3447" s="163"/>
      <c r="S3447" s="168" t="s">
        <v>20645</v>
      </c>
      <c r="T3447" s="164">
        <v>0.0</v>
      </c>
    </row>
    <row r="3448" ht="18.75" hidden="1" customHeight="1">
      <c r="A3448" s="180">
        <v>45894.0</v>
      </c>
      <c r="B3448" s="171">
        <v>8171.0</v>
      </c>
      <c r="C3448" s="171" t="s">
        <v>6867</v>
      </c>
      <c r="D3448" s="171"/>
      <c r="E3448" s="171" t="s">
        <v>20634</v>
      </c>
      <c r="F3448" s="171"/>
      <c r="G3448" s="171" t="s">
        <v>20933</v>
      </c>
      <c r="H3448" s="172" t="s">
        <v>20933</v>
      </c>
      <c r="I3448" s="173">
        <v>3500.0</v>
      </c>
      <c r="J3448" s="174">
        <v>120.0</v>
      </c>
      <c r="K3448" s="179">
        <v>0.0</v>
      </c>
      <c r="L3448" s="178">
        <v>0.0</v>
      </c>
      <c r="M3448" s="177">
        <v>0.0</v>
      </c>
      <c r="N3448" s="178">
        <v>0.0</v>
      </c>
      <c r="O3448" s="163"/>
      <c r="P3448" s="164"/>
      <c r="Q3448" s="163"/>
      <c r="R3448" s="163"/>
      <c r="S3448" s="168" t="s">
        <v>20645</v>
      </c>
      <c r="T3448" s="164">
        <v>0.0</v>
      </c>
    </row>
    <row r="3449" ht="18.75" hidden="1" customHeight="1">
      <c r="A3449" s="170">
        <v>45894.0</v>
      </c>
      <c r="B3449" s="171">
        <v>16992.0</v>
      </c>
      <c r="C3449" s="171" t="s">
        <v>265</v>
      </c>
      <c r="D3449" s="171" t="s">
        <v>20659</v>
      </c>
      <c r="E3449" s="171">
        <v>14.0</v>
      </c>
      <c r="F3449" s="171" t="s">
        <v>20684</v>
      </c>
      <c r="G3449" s="171" t="s">
        <v>22466</v>
      </c>
      <c r="H3449" s="172" t="s">
        <v>20635</v>
      </c>
      <c r="I3449" s="173">
        <v>13200.0</v>
      </c>
      <c r="J3449" s="174">
        <f>13200-10040</f>
        <v>3160</v>
      </c>
      <c r="K3449" s="179">
        <v>3160.0</v>
      </c>
      <c r="L3449" s="178"/>
      <c r="M3449" s="177"/>
      <c r="N3449" s="178"/>
      <c r="O3449" s="163"/>
      <c r="P3449" s="164"/>
      <c r="Q3449" s="163"/>
      <c r="R3449" s="163"/>
      <c r="S3449" s="163"/>
      <c r="T3449" s="163"/>
    </row>
    <row r="3450" ht="18.75" hidden="1" customHeight="1">
      <c r="A3450" s="180">
        <v>45894.0</v>
      </c>
      <c r="B3450" s="171">
        <v>8172.0</v>
      </c>
      <c r="C3450" s="171" t="s">
        <v>4129</v>
      </c>
      <c r="D3450" s="171"/>
      <c r="E3450" s="171" t="s">
        <v>20634</v>
      </c>
      <c r="F3450" s="171"/>
      <c r="G3450" s="171"/>
      <c r="H3450" s="172"/>
      <c r="I3450" s="173">
        <v>3060.0</v>
      </c>
      <c r="J3450" s="174">
        <v>460.0</v>
      </c>
      <c r="K3450" s="179">
        <v>460.0</v>
      </c>
      <c r="L3450" s="178">
        <v>0.0</v>
      </c>
      <c r="M3450" s="177">
        <v>0.0</v>
      </c>
      <c r="N3450" s="178">
        <v>0.0</v>
      </c>
      <c r="O3450" s="163"/>
      <c r="P3450" s="164"/>
      <c r="Q3450" s="163"/>
      <c r="R3450" s="163"/>
      <c r="S3450" s="168" t="s">
        <v>20645</v>
      </c>
      <c r="T3450" s="164">
        <v>0.0</v>
      </c>
    </row>
    <row r="3451" ht="18.75" hidden="1" customHeight="1">
      <c r="A3451" s="170">
        <v>45894.0</v>
      </c>
      <c r="B3451" s="171">
        <v>16993.0</v>
      </c>
      <c r="C3451" s="171" t="s">
        <v>20995</v>
      </c>
      <c r="D3451" s="171" t="s">
        <v>20673</v>
      </c>
      <c r="E3451" s="171">
        <v>8.0</v>
      </c>
      <c r="F3451" s="171" t="s">
        <v>20700</v>
      </c>
      <c r="G3451" s="171" t="s">
        <v>5038</v>
      </c>
      <c r="H3451" s="172" t="s">
        <v>20635</v>
      </c>
      <c r="I3451" s="173">
        <v>15120.0</v>
      </c>
      <c r="J3451" s="174">
        <v>5280.0</v>
      </c>
      <c r="K3451" s="179">
        <v>5280.0</v>
      </c>
      <c r="L3451" s="178"/>
      <c r="M3451" s="177"/>
      <c r="N3451" s="178"/>
      <c r="O3451" s="163"/>
      <c r="P3451" s="164"/>
      <c r="Q3451" s="163"/>
      <c r="R3451" s="163"/>
      <c r="S3451" s="163"/>
      <c r="T3451" s="163"/>
    </row>
    <row r="3452" ht="18.75" hidden="1" customHeight="1">
      <c r="A3452" s="180">
        <v>45894.0</v>
      </c>
      <c r="B3452" s="171">
        <v>8173.0</v>
      </c>
      <c r="C3452" s="171" t="s">
        <v>5319</v>
      </c>
      <c r="D3452" s="171"/>
      <c r="E3452" s="171" t="s">
        <v>20634</v>
      </c>
      <c r="F3452" s="171"/>
      <c r="G3452" s="171" t="s">
        <v>20933</v>
      </c>
      <c r="H3452" s="172" t="s">
        <v>20933</v>
      </c>
      <c r="I3452" s="173">
        <v>3400.0</v>
      </c>
      <c r="J3452" s="174">
        <v>640.0</v>
      </c>
      <c r="K3452" s="179">
        <v>0.0</v>
      </c>
      <c r="L3452" s="178">
        <v>640.0</v>
      </c>
      <c r="M3452" s="177">
        <v>0.0</v>
      </c>
      <c r="N3452" s="178">
        <v>0.0</v>
      </c>
      <c r="O3452" s="163"/>
      <c r="P3452" s="164"/>
      <c r="Q3452" s="163"/>
      <c r="R3452" s="163"/>
      <c r="S3452" s="168" t="s">
        <v>20645</v>
      </c>
      <c r="T3452" s="164">
        <v>0.0</v>
      </c>
    </row>
    <row r="3453" ht="18.75" hidden="1" customHeight="1">
      <c r="A3453" s="180">
        <v>45894.0</v>
      </c>
      <c r="B3453" s="171">
        <v>8174.0</v>
      </c>
      <c r="C3453" s="171" t="s">
        <v>5319</v>
      </c>
      <c r="D3453" s="171"/>
      <c r="E3453" s="171" t="s">
        <v>20634</v>
      </c>
      <c r="F3453" s="171"/>
      <c r="G3453" s="171" t="s">
        <v>20933</v>
      </c>
      <c r="H3453" s="172" t="s">
        <v>20933</v>
      </c>
      <c r="I3453" s="173">
        <v>3380.0</v>
      </c>
      <c r="J3453" s="174">
        <v>480.0</v>
      </c>
      <c r="K3453" s="179">
        <v>0.0</v>
      </c>
      <c r="L3453" s="178">
        <v>480.0</v>
      </c>
      <c r="M3453" s="177">
        <v>0.0</v>
      </c>
      <c r="N3453" s="178">
        <v>0.0</v>
      </c>
      <c r="O3453" s="163"/>
      <c r="P3453" s="164"/>
      <c r="Q3453" s="163"/>
      <c r="R3453" s="163"/>
      <c r="S3453" s="168" t="s">
        <v>20645</v>
      </c>
      <c r="T3453" s="164">
        <v>0.0</v>
      </c>
    </row>
    <row r="3454" ht="18.75" hidden="1" customHeight="1">
      <c r="A3454" s="180">
        <v>45894.0</v>
      </c>
      <c r="B3454" s="171">
        <v>8175.0</v>
      </c>
      <c r="C3454" s="171" t="s">
        <v>4476</v>
      </c>
      <c r="D3454" s="171"/>
      <c r="E3454" s="171" t="s">
        <v>20634</v>
      </c>
      <c r="F3454" s="171"/>
      <c r="G3454" s="171"/>
      <c r="H3454" s="172"/>
      <c r="I3454" s="173">
        <v>2720.0</v>
      </c>
      <c r="J3454" s="174">
        <v>40.0</v>
      </c>
      <c r="K3454" s="179">
        <v>40.0</v>
      </c>
      <c r="L3454" s="178">
        <v>0.0</v>
      </c>
      <c r="M3454" s="177">
        <v>0.0</v>
      </c>
      <c r="N3454" s="178">
        <v>0.0</v>
      </c>
      <c r="O3454" s="163"/>
      <c r="P3454" s="164"/>
      <c r="Q3454" s="163"/>
      <c r="R3454" s="163"/>
      <c r="S3454" s="168" t="s">
        <v>20645</v>
      </c>
      <c r="T3454" s="164">
        <v>0.0</v>
      </c>
    </row>
    <row r="3455" ht="18.75" hidden="1" customHeight="1">
      <c r="A3455" s="180">
        <v>45894.0</v>
      </c>
      <c r="B3455" s="171">
        <v>8176.0</v>
      </c>
      <c r="C3455" s="171" t="s">
        <v>5697</v>
      </c>
      <c r="D3455" s="171"/>
      <c r="E3455" s="171" t="s">
        <v>20634</v>
      </c>
      <c r="F3455" s="171"/>
      <c r="G3455" s="171"/>
      <c r="H3455" s="172"/>
      <c r="I3455" s="173">
        <v>2980.0</v>
      </c>
      <c r="J3455" s="174">
        <v>500.0</v>
      </c>
      <c r="K3455" s="179">
        <v>0.0</v>
      </c>
      <c r="L3455" s="178">
        <v>0.0</v>
      </c>
      <c r="M3455" s="177">
        <v>500.0</v>
      </c>
      <c r="N3455" s="178">
        <v>0.0</v>
      </c>
      <c r="O3455" s="163"/>
      <c r="P3455" s="164"/>
      <c r="Q3455" s="163"/>
      <c r="R3455" s="163"/>
      <c r="S3455" s="168" t="s">
        <v>20645</v>
      </c>
      <c r="T3455" s="164">
        <v>0.0</v>
      </c>
    </row>
    <row r="3456" ht="18.75" hidden="1" customHeight="1">
      <c r="A3456" s="170">
        <v>45894.0</v>
      </c>
      <c r="B3456" s="171">
        <v>16994.0</v>
      </c>
      <c r="C3456" s="171" t="s">
        <v>357</v>
      </c>
      <c r="D3456" s="171" t="s">
        <v>20695</v>
      </c>
      <c r="E3456" s="171">
        <v>4.0</v>
      </c>
      <c r="F3456" s="171"/>
      <c r="G3456" s="171" t="s">
        <v>22467</v>
      </c>
      <c r="H3456" s="172" t="s">
        <v>20635</v>
      </c>
      <c r="I3456" s="173">
        <v>10940.0</v>
      </c>
      <c r="J3456" s="174">
        <v>1160.0</v>
      </c>
      <c r="K3456" s="179">
        <v>1160.0</v>
      </c>
      <c r="L3456" s="178"/>
      <c r="M3456" s="177"/>
      <c r="N3456" s="178"/>
      <c r="O3456" s="163"/>
      <c r="P3456" s="164"/>
      <c r="Q3456" s="163"/>
      <c r="R3456" s="163"/>
      <c r="S3456" s="163"/>
      <c r="T3456" s="163"/>
    </row>
    <row r="3457" ht="18.75" hidden="1" customHeight="1">
      <c r="A3457" s="170">
        <v>45894.0</v>
      </c>
      <c r="B3457" s="171">
        <v>16995.0</v>
      </c>
      <c r="C3457" s="171" t="s">
        <v>20995</v>
      </c>
      <c r="D3457" s="171" t="s">
        <v>20659</v>
      </c>
      <c r="E3457" s="171">
        <v>8.0</v>
      </c>
      <c r="F3457" s="171" t="s">
        <v>21876</v>
      </c>
      <c r="G3457" s="171" t="s">
        <v>5768</v>
      </c>
      <c r="H3457" s="172" t="s">
        <v>20635</v>
      </c>
      <c r="I3457" s="173">
        <v>12220.0</v>
      </c>
      <c r="J3457" s="174">
        <f>12220-10040</f>
        <v>2180</v>
      </c>
      <c r="K3457" s="179">
        <v>2180.0</v>
      </c>
      <c r="L3457" s="178"/>
      <c r="M3457" s="177"/>
      <c r="N3457" s="178"/>
      <c r="O3457" s="163"/>
      <c r="P3457" s="164"/>
      <c r="Q3457" s="163"/>
      <c r="R3457" s="163"/>
      <c r="S3457" s="163"/>
      <c r="T3457" s="163"/>
    </row>
    <row r="3458" ht="18.75" hidden="1" customHeight="1">
      <c r="A3458" s="170">
        <v>45894.0</v>
      </c>
      <c r="B3458" s="171">
        <v>16996.0</v>
      </c>
      <c r="C3458" s="171" t="s">
        <v>22468</v>
      </c>
      <c r="D3458" s="171" t="s">
        <v>20687</v>
      </c>
      <c r="E3458" s="171">
        <v>8.0</v>
      </c>
      <c r="F3458" s="171" t="s">
        <v>22447</v>
      </c>
      <c r="G3458" s="171" t="s">
        <v>22469</v>
      </c>
      <c r="H3458" s="172" t="s">
        <v>20638</v>
      </c>
      <c r="I3458" s="173">
        <v>16360.0</v>
      </c>
      <c r="J3458" s="174">
        <v>6340.0</v>
      </c>
      <c r="K3458" s="179"/>
      <c r="L3458" s="178"/>
      <c r="M3458" s="177"/>
      <c r="N3458" s="178">
        <v>6340.0</v>
      </c>
      <c r="O3458" s="163"/>
      <c r="P3458" s="164"/>
      <c r="Q3458" s="163"/>
      <c r="R3458" s="163"/>
      <c r="S3458" s="163"/>
      <c r="T3458" s="163"/>
    </row>
    <row r="3459" ht="18.75" hidden="1" customHeight="1">
      <c r="A3459" s="170">
        <v>45894.0</v>
      </c>
      <c r="B3459" s="171">
        <v>16997.0</v>
      </c>
      <c r="C3459" s="171" t="s">
        <v>20820</v>
      </c>
      <c r="D3459" s="171" t="s">
        <v>20673</v>
      </c>
      <c r="E3459" s="171">
        <v>8.0</v>
      </c>
      <c r="F3459" s="171" t="s">
        <v>22013</v>
      </c>
      <c r="G3459" s="171" t="s">
        <v>4160</v>
      </c>
      <c r="H3459" s="172" t="s">
        <v>20635</v>
      </c>
      <c r="I3459" s="173">
        <v>12600.0</v>
      </c>
      <c r="J3459" s="174">
        <v>2760.0</v>
      </c>
      <c r="K3459" s="179">
        <v>2760.0</v>
      </c>
      <c r="L3459" s="178"/>
      <c r="M3459" s="177"/>
      <c r="N3459" s="178"/>
      <c r="O3459" s="163"/>
      <c r="P3459" s="164"/>
      <c r="Q3459" s="163"/>
      <c r="R3459" s="163"/>
      <c r="S3459" s="163"/>
      <c r="T3459" s="163"/>
    </row>
    <row r="3460" ht="18.75" hidden="1" customHeight="1">
      <c r="A3460" s="170">
        <v>45894.0</v>
      </c>
      <c r="B3460" s="171">
        <v>16998.0</v>
      </c>
      <c r="C3460" s="171" t="s">
        <v>22470</v>
      </c>
      <c r="D3460" s="171" t="s">
        <v>20659</v>
      </c>
      <c r="E3460" s="171">
        <v>4.0</v>
      </c>
      <c r="F3460" s="171" t="s">
        <v>21405</v>
      </c>
      <c r="G3460" s="171" t="s">
        <v>22471</v>
      </c>
      <c r="H3460" s="172" t="s">
        <v>20635</v>
      </c>
      <c r="I3460" s="173">
        <v>13360.0</v>
      </c>
      <c r="J3460" s="174">
        <f>13360-10400</f>
        <v>2960</v>
      </c>
      <c r="K3460" s="179">
        <v>2960.0</v>
      </c>
      <c r="L3460" s="178"/>
      <c r="M3460" s="177"/>
      <c r="N3460" s="178"/>
      <c r="O3460" s="163"/>
      <c r="P3460" s="164"/>
      <c r="Q3460" s="163"/>
      <c r="R3460" s="163"/>
      <c r="S3460" s="163"/>
      <c r="T3460" s="163"/>
    </row>
    <row r="3461" ht="18.75" hidden="1" customHeight="1">
      <c r="A3461" s="170">
        <v>45894.0</v>
      </c>
      <c r="B3461" s="171">
        <v>16999.0</v>
      </c>
      <c r="C3461" s="171"/>
      <c r="D3461" s="171" t="s">
        <v>20673</v>
      </c>
      <c r="E3461" s="171">
        <v>8.0</v>
      </c>
      <c r="F3461" s="171" t="s">
        <v>20782</v>
      </c>
      <c r="G3461" s="171" t="s">
        <v>22472</v>
      </c>
      <c r="H3461" s="172" t="s">
        <v>20635</v>
      </c>
      <c r="I3461" s="173">
        <v>12680.0</v>
      </c>
      <c r="J3461" s="174">
        <v>2840.0</v>
      </c>
      <c r="K3461" s="179">
        <v>2840.0</v>
      </c>
      <c r="L3461" s="178"/>
      <c r="M3461" s="177"/>
      <c r="N3461" s="178"/>
      <c r="O3461" s="163"/>
      <c r="P3461" s="164"/>
      <c r="Q3461" s="163"/>
      <c r="R3461" s="163"/>
      <c r="S3461" s="163"/>
      <c r="T3461" s="163"/>
    </row>
    <row r="3462" ht="18.75" hidden="1" customHeight="1">
      <c r="A3462" s="170">
        <v>45894.0</v>
      </c>
      <c r="B3462" s="171">
        <v>17000.0</v>
      </c>
      <c r="C3462" s="171"/>
      <c r="D3462" s="171" t="s">
        <v>5686</v>
      </c>
      <c r="E3462" s="171">
        <v>20.0</v>
      </c>
      <c r="F3462" s="171"/>
      <c r="G3462" s="171" t="s">
        <v>6875</v>
      </c>
      <c r="H3462" s="172" t="s">
        <v>20638</v>
      </c>
      <c r="I3462" s="173">
        <v>32760.0</v>
      </c>
      <c r="J3462" s="174">
        <v>32760.0</v>
      </c>
      <c r="K3462" s="179"/>
      <c r="L3462" s="178"/>
      <c r="M3462" s="177"/>
      <c r="N3462" s="177">
        <v>32760.0</v>
      </c>
      <c r="O3462" s="163"/>
      <c r="P3462" s="164"/>
      <c r="Q3462" s="163"/>
      <c r="R3462" s="163"/>
      <c r="S3462" s="163"/>
      <c r="T3462" s="163"/>
    </row>
    <row r="3463" ht="18.75" hidden="1" customHeight="1">
      <c r="A3463" s="180">
        <v>45894.0</v>
      </c>
      <c r="B3463" s="171">
        <v>8177.0</v>
      </c>
      <c r="C3463" s="171" t="s">
        <v>22473</v>
      </c>
      <c r="D3463" s="171"/>
      <c r="E3463" s="171" t="s">
        <v>20634</v>
      </c>
      <c r="F3463" s="171"/>
      <c r="G3463" s="171"/>
      <c r="H3463" s="172"/>
      <c r="I3463" s="173">
        <v>2900.0</v>
      </c>
      <c r="J3463" s="174">
        <v>80.0</v>
      </c>
      <c r="K3463" s="179">
        <v>0.0</v>
      </c>
      <c r="L3463" s="178">
        <v>80.0</v>
      </c>
      <c r="M3463" s="177">
        <v>0.0</v>
      </c>
      <c r="N3463" s="178">
        <v>0.0</v>
      </c>
      <c r="O3463" s="163"/>
      <c r="P3463" s="164"/>
      <c r="Q3463" s="163"/>
      <c r="R3463" s="163"/>
      <c r="S3463" s="168" t="s">
        <v>20645</v>
      </c>
      <c r="T3463" s="164">
        <v>0.0</v>
      </c>
    </row>
    <row r="3464" ht="18.75" hidden="1" customHeight="1">
      <c r="A3464" s="170">
        <v>45894.0</v>
      </c>
      <c r="B3464" s="171">
        <v>17001.0</v>
      </c>
      <c r="C3464" s="171" t="s">
        <v>357</v>
      </c>
      <c r="D3464" s="171" t="s">
        <v>20659</v>
      </c>
      <c r="E3464" s="171">
        <v>8.0</v>
      </c>
      <c r="F3464" s="171" t="s">
        <v>21029</v>
      </c>
      <c r="G3464" s="171" t="s">
        <v>22474</v>
      </c>
      <c r="H3464" s="172" t="s">
        <v>20635</v>
      </c>
      <c r="I3464" s="173">
        <v>11420.0</v>
      </c>
      <c r="J3464" s="183">
        <f>I3464-10040</f>
        <v>1380</v>
      </c>
      <c r="K3464" s="179">
        <v>1380.0</v>
      </c>
      <c r="L3464" s="178"/>
      <c r="M3464" s="177"/>
      <c r="N3464" s="178"/>
      <c r="O3464" s="163"/>
      <c r="P3464" s="164"/>
      <c r="Q3464" s="163"/>
      <c r="R3464" s="163"/>
      <c r="S3464" s="163"/>
      <c r="T3464" s="163"/>
    </row>
    <row r="3465" ht="18.75" hidden="1" customHeight="1">
      <c r="A3465" s="180">
        <v>45894.0</v>
      </c>
      <c r="B3465" s="171">
        <v>8287.0</v>
      </c>
      <c r="C3465" s="171" t="s">
        <v>20731</v>
      </c>
      <c r="D3465" s="171"/>
      <c r="E3465" s="171" t="s">
        <v>20634</v>
      </c>
      <c r="F3465" s="171"/>
      <c r="G3465" s="171" t="s">
        <v>22475</v>
      </c>
      <c r="H3465" s="172" t="s">
        <v>22475</v>
      </c>
      <c r="I3465" s="173">
        <v>3380.0</v>
      </c>
      <c r="J3465" s="174">
        <v>540.0</v>
      </c>
      <c r="K3465" s="179">
        <v>0.0</v>
      </c>
      <c r="L3465" s="178">
        <v>540.0</v>
      </c>
      <c r="M3465" s="177">
        <v>0.0</v>
      </c>
      <c r="N3465" s="178">
        <v>0.0</v>
      </c>
      <c r="O3465" s="163"/>
      <c r="P3465" s="164"/>
      <c r="Q3465" s="163"/>
      <c r="R3465" s="163"/>
      <c r="S3465" s="168" t="s">
        <v>20645</v>
      </c>
      <c r="T3465" s="164">
        <v>0.0</v>
      </c>
    </row>
    <row r="3466" ht="18.75" hidden="1" customHeight="1">
      <c r="A3466" s="182">
        <v>45894.02901261574</v>
      </c>
      <c r="B3466" s="171">
        <v>8162.0</v>
      </c>
      <c r="C3466" s="171" t="s">
        <v>3029</v>
      </c>
      <c r="D3466" s="171"/>
      <c r="E3466" s="171" t="s">
        <v>20634</v>
      </c>
      <c r="F3466" s="171"/>
      <c r="G3466" s="171"/>
      <c r="H3466" s="172"/>
      <c r="I3466" s="173">
        <v>2680.0</v>
      </c>
      <c r="J3466" s="174">
        <v>200.0</v>
      </c>
      <c r="K3466" s="179">
        <v>200.0</v>
      </c>
      <c r="L3466" s="178">
        <v>0.0</v>
      </c>
      <c r="M3466" s="177">
        <v>0.0</v>
      </c>
      <c r="N3466" s="178">
        <v>0.0</v>
      </c>
      <c r="O3466" s="163"/>
      <c r="P3466" s="164"/>
      <c r="Q3466" s="163"/>
      <c r="R3466" s="163"/>
      <c r="S3466" s="168" t="s">
        <v>20645</v>
      </c>
      <c r="T3466" s="164">
        <v>0.0</v>
      </c>
    </row>
    <row r="3467" ht="18.75" hidden="1" customHeight="1">
      <c r="A3467" s="170">
        <v>45895.0</v>
      </c>
      <c r="B3467" s="171">
        <v>17002.0</v>
      </c>
      <c r="C3467" s="171" t="s">
        <v>22476</v>
      </c>
      <c r="D3467" s="171" t="s">
        <v>20659</v>
      </c>
      <c r="E3467" s="171">
        <v>14.0</v>
      </c>
      <c r="F3467" s="171" t="s">
        <v>21347</v>
      </c>
      <c r="G3467" s="171" t="s">
        <v>8793</v>
      </c>
      <c r="H3467" s="172" t="s">
        <v>20635</v>
      </c>
      <c r="I3467" s="173">
        <v>13420.0</v>
      </c>
      <c r="J3467" s="174">
        <f>13420-10040</f>
        <v>3380</v>
      </c>
      <c r="K3467" s="179">
        <v>3380.0</v>
      </c>
      <c r="L3467" s="178"/>
      <c r="M3467" s="177"/>
      <c r="N3467" s="178"/>
      <c r="O3467" s="163"/>
      <c r="P3467" s="164"/>
      <c r="Q3467" s="163"/>
      <c r="R3467" s="163"/>
      <c r="S3467" s="163"/>
      <c r="T3467" s="163"/>
    </row>
    <row r="3468" ht="18.75" hidden="1" customHeight="1">
      <c r="A3468" s="170">
        <v>45895.0</v>
      </c>
      <c r="B3468" s="171">
        <v>17003.0</v>
      </c>
      <c r="C3468" s="171" t="s">
        <v>22477</v>
      </c>
      <c r="D3468" s="171" t="s">
        <v>20687</v>
      </c>
      <c r="E3468" s="171">
        <v>8.0</v>
      </c>
      <c r="F3468" s="171" t="s">
        <v>20869</v>
      </c>
      <c r="G3468" s="171" t="s">
        <v>9064</v>
      </c>
      <c r="H3468" s="172" t="s">
        <v>20635</v>
      </c>
      <c r="I3468" s="173">
        <v>12280.0</v>
      </c>
      <c r="J3468" s="174">
        <v>2260.0</v>
      </c>
      <c r="K3468" s="179">
        <v>2260.0</v>
      </c>
      <c r="L3468" s="178"/>
      <c r="M3468" s="177"/>
      <c r="N3468" s="178"/>
      <c r="O3468" s="163"/>
      <c r="P3468" s="164"/>
      <c r="Q3468" s="163"/>
      <c r="R3468" s="163"/>
      <c r="S3468" s="163"/>
      <c r="T3468" s="163"/>
    </row>
    <row r="3469" ht="18.75" hidden="1" customHeight="1">
      <c r="A3469" s="170">
        <v>45895.0</v>
      </c>
      <c r="B3469" s="171">
        <v>17004.0</v>
      </c>
      <c r="C3469" s="171" t="s">
        <v>22181</v>
      </c>
      <c r="D3469" s="171" t="s">
        <v>20673</v>
      </c>
      <c r="E3469" s="171">
        <v>8.0</v>
      </c>
      <c r="F3469" s="171" t="s">
        <v>21386</v>
      </c>
      <c r="G3469" s="171" t="s">
        <v>4075</v>
      </c>
      <c r="H3469" s="172" t="s">
        <v>20635</v>
      </c>
      <c r="I3469" s="173">
        <v>12000.0</v>
      </c>
      <c r="J3469" s="174">
        <v>2160.0</v>
      </c>
      <c r="K3469" s="179">
        <v>2160.0</v>
      </c>
      <c r="L3469" s="178"/>
      <c r="M3469" s="177"/>
      <c r="N3469" s="178"/>
      <c r="O3469" s="163"/>
      <c r="P3469" s="164"/>
      <c r="Q3469" s="163"/>
      <c r="R3469" s="163"/>
      <c r="S3469" s="163"/>
      <c r="T3469" s="163"/>
    </row>
    <row r="3470" ht="18.75" hidden="1" customHeight="1">
      <c r="A3470" s="180">
        <v>45895.0</v>
      </c>
      <c r="B3470" s="171">
        <v>8179.0</v>
      </c>
      <c r="C3470" s="171" t="s">
        <v>744</v>
      </c>
      <c r="D3470" s="171"/>
      <c r="E3470" s="171" t="s">
        <v>20634</v>
      </c>
      <c r="F3470" s="171"/>
      <c r="G3470" s="171"/>
      <c r="H3470" s="172"/>
      <c r="I3470" s="173">
        <v>3000.0</v>
      </c>
      <c r="J3470" s="174">
        <v>480.0</v>
      </c>
      <c r="K3470" s="179">
        <v>0.0</v>
      </c>
      <c r="L3470" s="178">
        <v>0.0</v>
      </c>
      <c r="M3470" s="177">
        <v>480.0</v>
      </c>
      <c r="N3470" s="178">
        <v>0.0</v>
      </c>
      <c r="O3470" s="163"/>
      <c r="P3470" s="164"/>
      <c r="Q3470" s="163"/>
      <c r="R3470" s="163"/>
      <c r="S3470" s="168" t="s">
        <v>20645</v>
      </c>
      <c r="T3470" s="164">
        <v>0.0</v>
      </c>
    </row>
    <row r="3471" ht="18.75" hidden="1" customHeight="1">
      <c r="A3471" s="170">
        <v>45895.0</v>
      </c>
      <c r="B3471" s="171">
        <v>17005.0</v>
      </c>
      <c r="C3471" s="171" t="s">
        <v>18536</v>
      </c>
      <c r="D3471" s="171" t="s">
        <v>20659</v>
      </c>
      <c r="E3471" s="171">
        <v>14.0</v>
      </c>
      <c r="F3471" s="171" t="s">
        <v>20988</v>
      </c>
      <c r="G3471" s="171" t="s">
        <v>8809</v>
      </c>
      <c r="H3471" s="172" t="s">
        <v>20635</v>
      </c>
      <c r="I3471" s="173">
        <v>11560.0</v>
      </c>
      <c r="J3471" s="174">
        <f>11560-10040</f>
        <v>1520</v>
      </c>
      <c r="K3471" s="179">
        <v>1520.0</v>
      </c>
      <c r="L3471" s="178"/>
      <c r="M3471" s="177"/>
      <c r="N3471" s="178"/>
      <c r="O3471" s="163"/>
      <c r="P3471" s="164"/>
      <c r="Q3471" s="163"/>
      <c r="R3471" s="163"/>
      <c r="S3471" s="163"/>
      <c r="T3471" s="163"/>
    </row>
    <row r="3472" ht="18.75" hidden="1" customHeight="1">
      <c r="A3472" s="170">
        <v>45895.0</v>
      </c>
      <c r="B3472" s="171">
        <v>17006.0</v>
      </c>
      <c r="C3472" s="171" t="s">
        <v>20736</v>
      </c>
      <c r="D3472" s="171" t="s">
        <v>20673</v>
      </c>
      <c r="E3472" s="171">
        <v>8.0</v>
      </c>
      <c r="F3472" s="171" t="s">
        <v>20713</v>
      </c>
      <c r="G3472" s="171" t="s">
        <v>8817</v>
      </c>
      <c r="H3472" s="172" t="s">
        <v>20635</v>
      </c>
      <c r="I3472" s="173">
        <v>11040.0</v>
      </c>
      <c r="J3472" s="174">
        <v>1200.0</v>
      </c>
      <c r="K3472" s="179">
        <v>1200.0</v>
      </c>
      <c r="L3472" s="178"/>
      <c r="M3472" s="177"/>
      <c r="N3472" s="178"/>
      <c r="O3472" s="163"/>
      <c r="P3472" s="164"/>
      <c r="Q3472" s="163"/>
      <c r="R3472" s="163"/>
      <c r="S3472" s="163"/>
      <c r="T3472" s="163"/>
    </row>
    <row r="3473" ht="18.75" hidden="1" customHeight="1">
      <c r="A3473" s="170">
        <v>45895.0</v>
      </c>
      <c r="B3473" s="171">
        <v>17007.0</v>
      </c>
      <c r="C3473" s="171" t="s">
        <v>9968</v>
      </c>
      <c r="D3473" s="171" t="s">
        <v>20659</v>
      </c>
      <c r="E3473" s="171">
        <v>14.0</v>
      </c>
      <c r="F3473" s="171" t="s">
        <v>20778</v>
      </c>
      <c r="G3473" s="171" t="s">
        <v>5653</v>
      </c>
      <c r="H3473" s="172" t="s">
        <v>20635</v>
      </c>
      <c r="I3473" s="173">
        <v>11200.0</v>
      </c>
      <c r="J3473" s="174">
        <f>11200-10040</f>
        <v>1160</v>
      </c>
      <c r="K3473" s="179">
        <v>1160.0</v>
      </c>
      <c r="L3473" s="178"/>
      <c r="M3473" s="177"/>
      <c r="N3473" s="178"/>
      <c r="O3473" s="163"/>
      <c r="P3473" s="164"/>
      <c r="Q3473" s="163"/>
      <c r="R3473" s="163"/>
      <c r="S3473" s="163"/>
      <c r="T3473" s="163"/>
    </row>
    <row r="3474" ht="18.75" hidden="1" customHeight="1">
      <c r="A3474" s="180">
        <v>45895.0</v>
      </c>
      <c r="B3474" s="171">
        <v>8180.0</v>
      </c>
      <c r="C3474" s="171" t="s">
        <v>8090</v>
      </c>
      <c r="D3474" s="171"/>
      <c r="E3474" s="171" t="s">
        <v>20634</v>
      </c>
      <c r="F3474" s="171"/>
      <c r="G3474" s="171" t="s">
        <v>22478</v>
      </c>
      <c r="H3474" s="172" t="s">
        <v>22478</v>
      </c>
      <c r="I3474" s="173">
        <v>12320.0</v>
      </c>
      <c r="J3474" s="174">
        <v>1960.0</v>
      </c>
      <c r="K3474" s="179">
        <v>0.0</v>
      </c>
      <c r="L3474" s="178">
        <v>0.0</v>
      </c>
      <c r="M3474" s="177">
        <v>0.0</v>
      </c>
      <c r="N3474" s="178">
        <v>0.0</v>
      </c>
      <c r="O3474" s="163"/>
      <c r="P3474" s="164"/>
      <c r="Q3474" s="163"/>
      <c r="R3474" s="163"/>
      <c r="S3474" s="168" t="s">
        <v>20645</v>
      </c>
      <c r="T3474" s="164">
        <v>0.0</v>
      </c>
    </row>
    <row r="3475" ht="18.75" hidden="1" customHeight="1">
      <c r="A3475" s="180">
        <v>45895.0</v>
      </c>
      <c r="B3475" s="171">
        <v>8181.0</v>
      </c>
      <c r="C3475" s="171" t="s">
        <v>6867</v>
      </c>
      <c r="D3475" s="171"/>
      <c r="E3475" s="171" t="s">
        <v>20634</v>
      </c>
      <c r="F3475" s="171"/>
      <c r="G3475" s="171" t="s">
        <v>19727</v>
      </c>
      <c r="H3475" s="172" t="s">
        <v>19727</v>
      </c>
      <c r="I3475" s="173">
        <v>3740.0</v>
      </c>
      <c r="J3475" s="174">
        <v>200.0</v>
      </c>
      <c r="K3475" s="179">
        <v>0.0</v>
      </c>
      <c r="L3475" s="178">
        <v>0.0</v>
      </c>
      <c r="M3475" s="177">
        <v>0.0</v>
      </c>
      <c r="N3475" s="178">
        <v>0.0</v>
      </c>
      <c r="O3475" s="163"/>
      <c r="P3475" s="164"/>
      <c r="Q3475" s="163"/>
      <c r="R3475" s="163"/>
      <c r="S3475" s="168" t="s">
        <v>20645</v>
      </c>
      <c r="T3475" s="164">
        <v>0.0</v>
      </c>
    </row>
    <row r="3476" ht="18.75" hidden="1" customHeight="1">
      <c r="A3476" s="180">
        <v>45895.0</v>
      </c>
      <c r="B3476" s="171">
        <v>8182.0</v>
      </c>
      <c r="C3476" s="171" t="s">
        <v>8489</v>
      </c>
      <c r="D3476" s="171"/>
      <c r="E3476" s="171" t="s">
        <v>20634</v>
      </c>
      <c r="F3476" s="171"/>
      <c r="G3476" s="171" t="s">
        <v>19727</v>
      </c>
      <c r="H3476" s="172" t="s">
        <v>19727</v>
      </c>
      <c r="I3476" s="173">
        <v>3540.0</v>
      </c>
      <c r="J3476" s="174">
        <v>640.0</v>
      </c>
      <c r="K3476" s="179">
        <v>0.0</v>
      </c>
      <c r="L3476" s="178">
        <v>640.0</v>
      </c>
      <c r="M3476" s="177">
        <v>0.0</v>
      </c>
      <c r="N3476" s="178">
        <v>0.0</v>
      </c>
      <c r="O3476" s="163"/>
      <c r="P3476" s="164"/>
      <c r="Q3476" s="163"/>
      <c r="R3476" s="163"/>
      <c r="S3476" s="168" t="s">
        <v>20645</v>
      </c>
      <c r="T3476" s="164">
        <v>0.0</v>
      </c>
    </row>
    <row r="3477" ht="18.75" hidden="1" customHeight="1">
      <c r="A3477" s="180">
        <v>45895.0</v>
      </c>
      <c r="B3477" s="171">
        <v>8183.0</v>
      </c>
      <c r="C3477" s="171" t="s">
        <v>6867</v>
      </c>
      <c r="D3477" s="171"/>
      <c r="E3477" s="171" t="s">
        <v>20634</v>
      </c>
      <c r="F3477" s="171"/>
      <c r="G3477" s="171" t="s">
        <v>22479</v>
      </c>
      <c r="H3477" s="172" t="s">
        <v>22479</v>
      </c>
      <c r="I3477" s="173">
        <v>3280.0</v>
      </c>
      <c r="J3477" s="174">
        <v>140.0</v>
      </c>
      <c r="K3477" s="179">
        <v>0.0</v>
      </c>
      <c r="L3477" s="178">
        <v>0.0</v>
      </c>
      <c r="M3477" s="177">
        <v>0.0</v>
      </c>
      <c r="N3477" s="178">
        <v>0.0</v>
      </c>
      <c r="O3477" s="163"/>
      <c r="P3477" s="164"/>
      <c r="Q3477" s="163"/>
      <c r="R3477" s="163"/>
      <c r="S3477" s="168" t="s">
        <v>20645</v>
      </c>
      <c r="T3477" s="164">
        <v>0.0</v>
      </c>
    </row>
    <row r="3478" ht="18.75" hidden="1" customHeight="1">
      <c r="A3478" s="180">
        <v>45895.0</v>
      </c>
      <c r="B3478" s="171">
        <v>8184.0</v>
      </c>
      <c r="C3478" s="171" t="s">
        <v>6867</v>
      </c>
      <c r="D3478" s="171"/>
      <c r="E3478" s="171" t="s">
        <v>20634</v>
      </c>
      <c r="F3478" s="171"/>
      <c r="G3478" s="171" t="s">
        <v>22479</v>
      </c>
      <c r="H3478" s="172" t="s">
        <v>22479</v>
      </c>
      <c r="I3478" s="173">
        <v>3140.0</v>
      </c>
      <c r="J3478" s="174">
        <v>380.0</v>
      </c>
      <c r="K3478" s="179">
        <v>0.0</v>
      </c>
      <c r="L3478" s="178">
        <v>380.0</v>
      </c>
      <c r="M3478" s="177">
        <v>0.0</v>
      </c>
      <c r="N3478" s="178">
        <v>0.0</v>
      </c>
      <c r="O3478" s="163"/>
      <c r="P3478" s="164"/>
      <c r="Q3478" s="163"/>
      <c r="R3478" s="163"/>
      <c r="S3478" s="168" t="s">
        <v>20645</v>
      </c>
      <c r="T3478" s="164">
        <v>0.0</v>
      </c>
    </row>
    <row r="3479" ht="18.75" hidden="1" customHeight="1">
      <c r="A3479" s="180">
        <v>45895.0</v>
      </c>
      <c r="B3479" s="171">
        <v>8185.0</v>
      </c>
      <c r="C3479" s="171" t="s">
        <v>5705</v>
      </c>
      <c r="D3479" s="171"/>
      <c r="E3479" s="171" t="s">
        <v>20634</v>
      </c>
      <c r="F3479" s="171"/>
      <c r="G3479" s="171" t="s">
        <v>21978</v>
      </c>
      <c r="H3479" s="172" t="s">
        <v>21978</v>
      </c>
      <c r="I3479" s="173">
        <v>4420.0</v>
      </c>
      <c r="J3479" s="174">
        <v>820.0</v>
      </c>
      <c r="K3479" s="179">
        <v>0.0</v>
      </c>
      <c r="L3479" s="178">
        <v>0.0</v>
      </c>
      <c r="M3479" s="177">
        <v>820.0</v>
      </c>
      <c r="N3479" s="178">
        <v>0.0</v>
      </c>
      <c r="O3479" s="163"/>
      <c r="P3479" s="164"/>
      <c r="Q3479" s="163"/>
      <c r="R3479" s="163"/>
      <c r="S3479" s="168" t="s">
        <v>20645</v>
      </c>
      <c r="T3479" s="164">
        <v>0.0</v>
      </c>
    </row>
    <row r="3480" ht="18.75" hidden="1" customHeight="1">
      <c r="A3480" s="170">
        <v>45895.0</v>
      </c>
      <c r="B3480" s="171">
        <v>17008.0</v>
      </c>
      <c r="C3480" s="171" t="s">
        <v>1384</v>
      </c>
      <c r="D3480" s="171" t="s">
        <v>20687</v>
      </c>
      <c r="E3480" s="171">
        <v>8.0</v>
      </c>
      <c r="F3480" s="171" t="s">
        <v>21357</v>
      </c>
      <c r="G3480" s="171" t="s">
        <v>22480</v>
      </c>
      <c r="H3480" s="172" t="s">
        <v>20635</v>
      </c>
      <c r="I3480" s="173">
        <v>14800.0</v>
      </c>
      <c r="J3480" s="174">
        <v>4780.0</v>
      </c>
      <c r="K3480" s="179">
        <v>4780.0</v>
      </c>
      <c r="L3480" s="178"/>
      <c r="M3480" s="177"/>
      <c r="N3480" s="178"/>
      <c r="O3480" s="163"/>
      <c r="P3480" s="164"/>
      <c r="Q3480" s="163"/>
      <c r="R3480" s="163"/>
      <c r="S3480" s="163"/>
      <c r="T3480" s="163"/>
    </row>
    <row r="3481" ht="18.75" hidden="1" customHeight="1">
      <c r="A3481" s="170">
        <v>45895.0</v>
      </c>
      <c r="B3481" s="171">
        <v>17009.0</v>
      </c>
      <c r="C3481" s="171" t="s">
        <v>19529</v>
      </c>
      <c r="D3481" s="171" t="s">
        <v>20673</v>
      </c>
      <c r="E3481" s="171">
        <v>8.0</v>
      </c>
      <c r="F3481" s="171" t="s">
        <v>20968</v>
      </c>
      <c r="G3481" s="171" t="s">
        <v>5850</v>
      </c>
      <c r="H3481" s="172" t="s">
        <v>20635</v>
      </c>
      <c r="I3481" s="173">
        <v>13840.0</v>
      </c>
      <c r="J3481" s="174">
        <v>4000.0</v>
      </c>
      <c r="K3481" s="179">
        <v>4000.0</v>
      </c>
      <c r="L3481" s="178"/>
      <c r="M3481" s="177"/>
      <c r="N3481" s="178"/>
      <c r="O3481" s="163"/>
      <c r="P3481" s="164"/>
      <c r="Q3481" s="163"/>
      <c r="R3481" s="163"/>
      <c r="S3481" s="163"/>
      <c r="T3481" s="163"/>
    </row>
    <row r="3482" ht="18.75" hidden="1" customHeight="1">
      <c r="A3482" s="170">
        <v>45895.0</v>
      </c>
      <c r="B3482" s="171">
        <v>17011.0</v>
      </c>
      <c r="C3482" s="171" t="s">
        <v>9968</v>
      </c>
      <c r="D3482" s="171" t="s">
        <v>20659</v>
      </c>
      <c r="E3482" s="171">
        <v>14.0</v>
      </c>
      <c r="F3482" s="171" t="s">
        <v>22481</v>
      </c>
      <c r="G3482" s="171" t="s">
        <v>5653</v>
      </c>
      <c r="H3482" s="172" t="s">
        <v>20635</v>
      </c>
      <c r="I3482" s="173">
        <v>10960.0</v>
      </c>
      <c r="J3482" s="174">
        <f>10960-10040</f>
        <v>920</v>
      </c>
      <c r="K3482" s="179">
        <v>920.0</v>
      </c>
      <c r="L3482" s="178"/>
      <c r="M3482" s="177"/>
      <c r="N3482" s="178"/>
      <c r="O3482" s="163"/>
      <c r="P3482" s="164"/>
      <c r="Q3482" s="163"/>
      <c r="R3482" s="163"/>
      <c r="S3482" s="163"/>
      <c r="T3482" s="163"/>
    </row>
    <row r="3483" ht="18.75" hidden="1" customHeight="1">
      <c r="A3483" s="170">
        <v>45895.0</v>
      </c>
      <c r="B3483" s="171">
        <v>17012.0</v>
      </c>
      <c r="C3483" s="171" t="s">
        <v>20995</v>
      </c>
      <c r="D3483" s="171" t="s">
        <v>20687</v>
      </c>
      <c r="E3483" s="171">
        <v>8.0</v>
      </c>
      <c r="F3483" s="171" t="s">
        <v>20961</v>
      </c>
      <c r="G3483" s="171" t="s">
        <v>8227</v>
      </c>
      <c r="H3483" s="172" t="s">
        <v>20638</v>
      </c>
      <c r="I3483" s="173">
        <v>17760.0</v>
      </c>
      <c r="J3483" s="174">
        <v>7740.0</v>
      </c>
      <c r="K3483" s="179"/>
      <c r="L3483" s="178"/>
      <c r="M3483" s="177"/>
      <c r="N3483" s="178">
        <v>7740.0</v>
      </c>
      <c r="O3483" s="163"/>
      <c r="P3483" s="164"/>
      <c r="Q3483" s="163"/>
      <c r="R3483" s="163"/>
      <c r="S3483" s="163"/>
      <c r="T3483" s="163"/>
    </row>
    <row r="3484" ht="18.75" hidden="1" customHeight="1">
      <c r="A3484" s="180">
        <v>45895.0</v>
      </c>
      <c r="B3484" s="171">
        <v>8186.0</v>
      </c>
      <c r="C3484" s="171" t="s">
        <v>4082</v>
      </c>
      <c r="D3484" s="171"/>
      <c r="E3484" s="171" t="s">
        <v>20634</v>
      </c>
      <c r="F3484" s="171"/>
      <c r="G3484" s="171" t="s">
        <v>22482</v>
      </c>
      <c r="H3484" s="172" t="s">
        <v>22482</v>
      </c>
      <c r="I3484" s="173">
        <v>3880.0</v>
      </c>
      <c r="J3484" s="174">
        <v>780.0</v>
      </c>
      <c r="K3484" s="179">
        <v>0.0</v>
      </c>
      <c r="L3484" s="178">
        <v>0.0</v>
      </c>
      <c r="M3484" s="177">
        <v>780.0</v>
      </c>
      <c r="N3484" s="178">
        <v>0.0</v>
      </c>
      <c r="O3484" s="163"/>
      <c r="P3484" s="164"/>
      <c r="Q3484" s="163"/>
      <c r="R3484" s="163"/>
      <c r="S3484" s="168" t="s">
        <v>20645</v>
      </c>
      <c r="T3484" s="164">
        <v>0.0</v>
      </c>
    </row>
    <row r="3485" ht="18.75" hidden="1" customHeight="1">
      <c r="A3485" s="170">
        <v>45895.0</v>
      </c>
      <c r="B3485" s="171">
        <v>17014.0</v>
      </c>
      <c r="C3485" s="171" t="s">
        <v>20760</v>
      </c>
      <c r="D3485" s="171" t="s">
        <v>20673</v>
      </c>
      <c r="E3485" s="171">
        <v>8.0</v>
      </c>
      <c r="F3485" s="171" t="s">
        <v>20877</v>
      </c>
      <c r="G3485" s="171" t="s">
        <v>4414</v>
      </c>
      <c r="H3485" s="172" t="s">
        <v>20635</v>
      </c>
      <c r="I3485" s="173">
        <v>10740.0</v>
      </c>
      <c r="J3485" s="174">
        <v>900.0</v>
      </c>
      <c r="K3485" s="179">
        <v>900.0</v>
      </c>
      <c r="L3485" s="178"/>
      <c r="M3485" s="177"/>
      <c r="N3485" s="178"/>
      <c r="O3485" s="163"/>
      <c r="P3485" s="164"/>
      <c r="Q3485" s="163"/>
      <c r="R3485" s="163"/>
      <c r="S3485" s="163"/>
      <c r="T3485" s="163"/>
    </row>
    <row r="3486" ht="18.75" hidden="1" customHeight="1">
      <c r="A3486" s="170">
        <v>45895.0</v>
      </c>
      <c r="B3486" s="171">
        <v>17015.0</v>
      </c>
      <c r="C3486" s="171" t="s">
        <v>483</v>
      </c>
      <c r="D3486" s="171" t="s">
        <v>20659</v>
      </c>
      <c r="E3486" s="171">
        <v>8.0</v>
      </c>
      <c r="F3486" s="171" t="s">
        <v>20688</v>
      </c>
      <c r="G3486" s="171" t="s">
        <v>8873</v>
      </c>
      <c r="H3486" s="172" t="s">
        <v>20635</v>
      </c>
      <c r="I3486" s="173">
        <v>12620.0</v>
      </c>
      <c r="J3486" s="174">
        <f>12620-10040</f>
        <v>2580</v>
      </c>
      <c r="K3486" s="179">
        <v>2580.0</v>
      </c>
      <c r="L3486" s="178"/>
      <c r="M3486" s="177"/>
      <c r="N3486" s="178"/>
      <c r="O3486" s="163"/>
      <c r="P3486" s="164"/>
      <c r="Q3486" s="163"/>
      <c r="R3486" s="163"/>
      <c r="S3486" s="163"/>
      <c r="T3486" s="163"/>
    </row>
    <row r="3487" ht="18.75" hidden="1" customHeight="1">
      <c r="A3487" s="170">
        <v>45895.0</v>
      </c>
      <c r="B3487" s="171">
        <v>17016.0</v>
      </c>
      <c r="C3487" s="171" t="s">
        <v>20823</v>
      </c>
      <c r="D3487" s="171" t="s">
        <v>20687</v>
      </c>
      <c r="E3487" s="171">
        <v>8.0</v>
      </c>
      <c r="F3487" s="171" t="s">
        <v>20799</v>
      </c>
      <c r="G3487" s="171" t="s">
        <v>8187</v>
      </c>
      <c r="H3487" s="172" t="s">
        <v>20638</v>
      </c>
      <c r="I3487" s="173">
        <v>18060.0</v>
      </c>
      <c r="J3487" s="174">
        <v>8040.0</v>
      </c>
      <c r="K3487" s="179"/>
      <c r="L3487" s="178"/>
      <c r="M3487" s="177"/>
      <c r="N3487" s="178">
        <v>8040.0</v>
      </c>
      <c r="O3487" s="163"/>
      <c r="P3487" s="164"/>
      <c r="Q3487" s="163"/>
      <c r="R3487" s="163"/>
      <c r="S3487" s="163"/>
      <c r="T3487" s="163"/>
    </row>
    <row r="3488" ht="18.75" hidden="1" customHeight="1">
      <c r="A3488" s="180">
        <v>45895.0</v>
      </c>
      <c r="B3488" s="171">
        <v>8289.0</v>
      </c>
      <c r="C3488" s="171" t="s">
        <v>1061</v>
      </c>
      <c r="D3488" s="171"/>
      <c r="E3488" s="171" t="s">
        <v>20634</v>
      </c>
      <c r="F3488" s="171"/>
      <c r="G3488" s="171" t="s">
        <v>21600</v>
      </c>
      <c r="H3488" s="172" t="s">
        <v>21600</v>
      </c>
      <c r="I3488" s="173">
        <v>3560.0</v>
      </c>
      <c r="J3488" s="174">
        <v>740.0</v>
      </c>
      <c r="K3488" s="179">
        <v>0.0</v>
      </c>
      <c r="L3488" s="178">
        <v>740.0</v>
      </c>
      <c r="M3488" s="177">
        <v>0.0</v>
      </c>
      <c r="N3488" s="178">
        <v>0.0</v>
      </c>
      <c r="O3488" s="163"/>
      <c r="P3488" s="164"/>
      <c r="Q3488" s="163"/>
      <c r="R3488" s="163"/>
      <c r="S3488" s="168" t="s">
        <v>20645</v>
      </c>
      <c r="T3488" s="164">
        <v>0.0</v>
      </c>
    </row>
    <row r="3489" ht="18.75" hidden="1" customHeight="1">
      <c r="A3489" s="180">
        <v>45895.0</v>
      </c>
      <c r="B3489" s="171">
        <v>8291.0</v>
      </c>
      <c r="C3489" s="171" t="s">
        <v>20674</v>
      </c>
      <c r="D3489" s="171"/>
      <c r="E3489" s="171" t="s">
        <v>20634</v>
      </c>
      <c r="F3489" s="171"/>
      <c r="G3489" s="171" t="s">
        <v>22154</v>
      </c>
      <c r="H3489" s="172" t="s">
        <v>22154</v>
      </c>
      <c r="I3489" s="173">
        <v>3340.0</v>
      </c>
      <c r="J3489" s="174">
        <v>520.0</v>
      </c>
      <c r="K3489" s="179">
        <v>0.0</v>
      </c>
      <c r="L3489" s="178">
        <v>520.0</v>
      </c>
      <c r="M3489" s="177">
        <v>0.0</v>
      </c>
      <c r="N3489" s="178">
        <v>0.0</v>
      </c>
      <c r="O3489" s="163"/>
      <c r="P3489" s="164"/>
      <c r="Q3489" s="163"/>
      <c r="R3489" s="163"/>
      <c r="S3489" s="168" t="s">
        <v>20645</v>
      </c>
      <c r="T3489" s="164">
        <v>0.0</v>
      </c>
    </row>
    <row r="3490" ht="18.75" hidden="1" customHeight="1">
      <c r="A3490" s="180">
        <v>45895.0</v>
      </c>
      <c r="B3490" s="171">
        <v>8292.0</v>
      </c>
      <c r="C3490" s="171" t="s">
        <v>22483</v>
      </c>
      <c r="D3490" s="171"/>
      <c r="E3490" s="171" t="s">
        <v>20634</v>
      </c>
      <c r="F3490" s="171"/>
      <c r="G3490" s="171" t="s">
        <v>22484</v>
      </c>
      <c r="H3490" s="172" t="s">
        <v>22484</v>
      </c>
      <c r="I3490" s="173"/>
      <c r="J3490" s="174">
        <v>0.0</v>
      </c>
      <c r="K3490" s="179">
        <v>0.0</v>
      </c>
      <c r="L3490" s="178">
        <v>0.0</v>
      </c>
      <c r="M3490" s="177">
        <v>0.0</v>
      </c>
      <c r="N3490" s="178">
        <v>0.0</v>
      </c>
      <c r="O3490" s="163"/>
      <c r="P3490" s="164"/>
      <c r="Q3490" s="163"/>
      <c r="R3490" s="163"/>
      <c r="S3490" s="168" t="s">
        <v>20645</v>
      </c>
      <c r="T3490" s="164">
        <v>0.0</v>
      </c>
    </row>
    <row r="3491" ht="18.75" hidden="1" customHeight="1">
      <c r="A3491" s="182">
        <v>45895.02901796297</v>
      </c>
      <c r="B3491" s="171">
        <v>8178.0</v>
      </c>
      <c r="C3491" s="171" t="s">
        <v>4017</v>
      </c>
      <c r="D3491" s="171"/>
      <c r="E3491" s="171" t="s">
        <v>20634</v>
      </c>
      <c r="F3491" s="171"/>
      <c r="G3491" s="171" t="s">
        <v>4500</v>
      </c>
      <c r="H3491" s="172" t="s">
        <v>4500</v>
      </c>
      <c r="I3491" s="173">
        <v>3760.0</v>
      </c>
      <c r="J3491" s="174">
        <v>1100.0</v>
      </c>
      <c r="K3491" s="179">
        <v>1100.0</v>
      </c>
      <c r="L3491" s="178">
        <v>0.0</v>
      </c>
      <c r="M3491" s="177">
        <v>0.0</v>
      </c>
      <c r="N3491" s="178">
        <v>0.0</v>
      </c>
      <c r="O3491" s="163"/>
      <c r="P3491" s="164"/>
      <c r="Q3491" s="163"/>
      <c r="R3491" s="163"/>
      <c r="S3491" s="168" t="s">
        <v>20645</v>
      </c>
      <c r="T3491" s="164">
        <v>0.0</v>
      </c>
    </row>
    <row r="3492" ht="18.75" hidden="1" customHeight="1">
      <c r="A3492" s="170">
        <v>45896.0</v>
      </c>
      <c r="B3492" s="171">
        <v>17017.0</v>
      </c>
      <c r="C3492" s="171" t="s">
        <v>3545</v>
      </c>
      <c r="D3492" s="171" t="s">
        <v>20673</v>
      </c>
      <c r="E3492" s="171">
        <v>8.0</v>
      </c>
      <c r="F3492" s="171" t="s">
        <v>22485</v>
      </c>
      <c r="G3492" s="171" t="s">
        <v>8876</v>
      </c>
      <c r="H3492" s="172" t="s">
        <v>20635</v>
      </c>
      <c r="I3492" s="173">
        <v>11520.0</v>
      </c>
      <c r="J3492" s="174">
        <v>1680.0</v>
      </c>
      <c r="K3492" s="179">
        <v>1680.0</v>
      </c>
      <c r="L3492" s="178"/>
      <c r="M3492" s="177"/>
      <c r="N3492" s="178"/>
      <c r="O3492" s="163"/>
      <c r="P3492" s="164"/>
      <c r="Q3492" s="163"/>
      <c r="R3492" s="163"/>
      <c r="S3492" s="163"/>
      <c r="T3492" s="163"/>
    </row>
    <row r="3493" ht="18.75" hidden="1" customHeight="1">
      <c r="A3493" s="170">
        <v>45896.0</v>
      </c>
      <c r="B3493" s="171">
        <v>17018.0</v>
      </c>
      <c r="C3493" s="171" t="s">
        <v>3569</v>
      </c>
      <c r="D3493" s="171" t="s">
        <v>20673</v>
      </c>
      <c r="E3493" s="171">
        <v>8.0</v>
      </c>
      <c r="F3493" s="171" t="s">
        <v>21146</v>
      </c>
      <c r="G3493" s="171" t="s">
        <v>4071</v>
      </c>
      <c r="H3493" s="172" t="s">
        <v>20635</v>
      </c>
      <c r="I3493" s="173">
        <v>14980.0</v>
      </c>
      <c r="J3493" s="174">
        <v>5140.0</v>
      </c>
      <c r="K3493" s="179">
        <v>5140.0</v>
      </c>
      <c r="L3493" s="178"/>
      <c r="M3493" s="177"/>
      <c r="N3493" s="178"/>
      <c r="O3493" s="163"/>
      <c r="P3493" s="164"/>
      <c r="Q3493" s="163"/>
      <c r="R3493" s="163"/>
      <c r="S3493" s="163"/>
      <c r="T3493" s="163"/>
    </row>
    <row r="3494" ht="18.75" hidden="1" customHeight="1">
      <c r="A3494" s="170">
        <v>45896.0</v>
      </c>
      <c r="B3494" s="171">
        <v>17020.0</v>
      </c>
      <c r="C3494" s="171" t="s">
        <v>22181</v>
      </c>
      <c r="D3494" s="171" t="s">
        <v>20673</v>
      </c>
      <c r="E3494" s="171">
        <v>8.0</v>
      </c>
      <c r="F3494" s="171" t="s">
        <v>20975</v>
      </c>
      <c r="G3494" s="171" t="s">
        <v>8894</v>
      </c>
      <c r="H3494" s="172" t="s">
        <v>20638</v>
      </c>
      <c r="I3494" s="173">
        <v>17380.0</v>
      </c>
      <c r="J3494" s="174">
        <v>7540.0</v>
      </c>
      <c r="K3494" s="179"/>
      <c r="L3494" s="178"/>
      <c r="M3494" s="177"/>
      <c r="N3494" s="178">
        <v>7540.0</v>
      </c>
      <c r="O3494" s="163"/>
      <c r="P3494" s="164"/>
      <c r="Q3494" s="163"/>
      <c r="R3494" s="163"/>
      <c r="S3494" s="163"/>
      <c r="T3494" s="163"/>
    </row>
    <row r="3495" ht="18.75" hidden="1" customHeight="1">
      <c r="A3495" s="180">
        <v>45896.0</v>
      </c>
      <c r="B3495" s="171">
        <v>8188.0</v>
      </c>
      <c r="C3495" s="171" t="s">
        <v>4017</v>
      </c>
      <c r="D3495" s="171"/>
      <c r="E3495" s="171" t="s">
        <v>20634</v>
      </c>
      <c r="F3495" s="171"/>
      <c r="G3495" s="171" t="s">
        <v>4500</v>
      </c>
      <c r="H3495" s="172" t="s">
        <v>4500</v>
      </c>
      <c r="I3495" s="173">
        <v>3320.0</v>
      </c>
      <c r="J3495" s="174">
        <v>480.0</v>
      </c>
      <c r="K3495" s="179">
        <v>480.0</v>
      </c>
      <c r="L3495" s="178">
        <v>0.0</v>
      </c>
      <c r="M3495" s="177">
        <v>0.0</v>
      </c>
      <c r="N3495" s="178">
        <v>0.0</v>
      </c>
      <c r="O3495" s="163"/>
      <c r="P3495" s="164"/>
      <c r="Q3495" s="163"/>
      <c r="R3495" s="163"/>
      <c r="S3495" s="168" t="s">
        <v>20645</v>
      </c>
      <c r="T3495" s="164">
        <v>0.0</v>
      </c>
    </row>
    <row r="3496" ht="18.75" hidden="1" customHeight="1">
      <c r="A3496" s="180">
        <v>45896.0</v>
      </c>
      <c r="B3496" s="171">
        <v>8189.0</v>
      </c>
      <c r="C3496" s="171" t="s">
        <v>8901</v>
      </c>
      <c r="D3496" s="171"/>
      <c r="E3496" s="171" t="s">
        <v>20634</v>
      </c>
      <c r="F3496" s="171"/>
      <c r="G3496" s="171" t="s">
        <v>22486</v>
      </c>
      <c r="H3496" s="172" t="s">
        <v>22486</v>
      </c>
      <c r="I3496" s="173">
        <v>11360.0</v>
      </c>
      <c r="J3496" s="174">
        <v>1280.0</v>
      </c>
      <c r="K3496" s="179">
        <v>0.0</v>
      </c>
      <c r="L3496" s="178">
        <v>0.0</v>
      </c>
      <c r="M3496" s="177">
        <v>0.0</v>
      </c>
      <c r="N3496" s="178">
        <v>0.0</v>
      </c>
      <c r="O3496" s="163"/>
      <c r="P3496" s="164"/>
      <c r="Q3496" s="163"/>
      <c r="R3496" s="163"/>
      <c r="S3496" s="168" t="s">
        <v>20645</v>
      </c>
      <c r="T3496" s="164">
        <v>0.0</v>
      </c>
    </row>
    <row r="3497" ht="18.75" hidden="1" customHeight="1">
      <c r="A3497" s="170">
        <v>45896.0</v>
      </c>
      <c r="B3497" s="171">
        <v>17021.0</v>
      </c>
      <c r="C3497" s="171" t="s">
        <v>21813</v>
      </c>
      <c r="D3497" s="171" t="s">
        <v>20687</v>
      </c>
      <c r="E3497" s="171">
        <v>14.0</v>
      </c>
      <c r="F3497" s="171" t="s">
        <v>20838</v>
      </c>
      <c r="G3497" s="171" t="s">
        <v>5205</v>
      </c>
      <c r="H3497" s="172" t="s">
        <v>20635</v>
      </c>
      <c r="I3497" s="173">
        <v>12040.0</v>
      </c>
      <c r="J3497" s="174">
        <v>2000.0</v>
      </c>
      <c r="K3497" s="179">
        <v>2000.0</v>
      </c>
      <c r="L3497" s="178"/>
      <c r="M3497" s="177"/>
      <c r="N3497" s="178"/>
      <c r="O3497" s="163"/>
      <c r="P3497" s="164"/>
      <c r="Q3497" s="163"/>
      <c r="R3497" s="163"/>
      <c r="S3497" s="163"/>
      <c r="T3497" s="163"/>
    </row>
    <row r="3498" ht="18.75" hidden="1" customHeight="1">
      <c r="A3498" s="180">
        <v>45896.0</v>
      </c>
      <c r="B3498" s="171">
        <v>8190.0</v>
      </c>
      <c r="C3498" s="171" t="s">
        <v>4035</v>
      </c>
      <c r="D3498" s="171"/>
      <c r="E3498" s="171" t="s">
        <v>20634</v>
      </c>
      <c r="F3498" s="171"/>
      <c r="G3498" s="171"/>
      <c r="H3498" s="172"/>
      <c r="I3498" s="173">
        <v>4440.0</v>
      </c>
      <c r="J3498" s="174">
        <v>1760.0</v>
      </c>
      <c r="K3498" s="179">
        <v>0.0</v>
      </c>
      <c r="L3498" s="178">
        <v>0.0</v>
      </c>
      <c r="M3498" s="177">
        <v>0.0</v>
      </c>
      <c r="N3498" s="178">
        <v>1760.0</v>
      </c>
      <c r="O3498" s="163"/>
      <c r="P3498" s="164"/>
      <c r="Q3498" s="163"/>
      <c r="R3498" s="163"/>
      <c r="S3498" s="168" t="s">
        <v>20645</v>
      </c>
      <c r="T3498" s="164">
        <v>0.0</v>
      </c>
    </row>
    <row r="3499" ht="18.75" hidden="1" customHeight="1">
      <c r="A3499" s="170">
        <v>45896.0</v>
      </c>
      <c r="B3499" s="171">
        <v>17022.0</v>
      </c>
      <c r="C3499" s="171" t="s">
        <v>2895</v>
      </c>
      <c r="D3499" s="171" t="s">
        <v>20687</v>
      </c>
      <c r="E3499" s="171">
        <v>14.0</v>
      </c>
      <c r="F3499" s="171" t="s">
        <v>21440</v>
      </c>
      <c r="G3499" s="171" t="s">
        <v>4039</v>
      </c>
      <c r="H3499" s="172" t="s">
        <v>20635</v>
      </c>
      <c r="I3499" s="173">
        <v>12960.0</v>
      </c>
      <c r="J3499" s="174">
        <v>2920.0</v>
      </c>
      <c r="K3499" s="179">
        <v>2920.0</v>
      </c>
      <c r="L3499" s="178"/>
      <c r="M3499" s="177"/>
      <c r="N3499" s="178"/>
      <c r="O3499" s="163"/>
      <c r="P3499" s="164"/>
      <c r="Q3499" s="163"/>
      <c r="R3499" s="163"/>
      <c r="S3499" s="163"/>
      <c r="T3499" s="163"/>
    </row>
    <row r="3500" ht="18.75" hidden="1" customHeight="1">
      <c r="A3500" s="180">
        <v>45896.0</v>
      </c>
      <c r="B3500" s="171">
        <v>8191.0</v>
      </c>
      <c r="C3500" s="171" t="s">
        <v>8901</v>
      </c>
      <c r="D3500" s="171"/>
      <c r="E3500" s="171" t="s">
        <v>20634</v>
      </c>
      <c r="F3500" s="171"/>
      <c r="G3500" s="171" t="s">
        <v>22487</v>
      </c>
      <c r="H3500" s="172" t="s">
        <v>22487</v>
      </c>
      <c r="I3500" s="173">
        <v>13180.0</v>
      </c>
      <c r="J3500" s="174">
        <v>3060.0</v>
      </c>
      <c r="K3500" s="179">
        <v>0.0</v>
      </c>
      <c r="L3500" s="178">
        <v>0.0</v>
      </c>
      <c r="M3500" s="177">
        <v>0.0</v>
      </c>
      <c r="N3500" s="178">
        <v>0.0</v>
      </c>
      <c r="O3500" s="163"/>
      <c r="P3500" s="164"/>
      <c r="Q3500" s="163"/>
      <c r="R3500" s="163"/>
      <c r="S3500" s="168" t="s">
        <v>20645</v>
      </c>
      <c r="T3500" s="164">
        <v>0.0</v>
      </c>
    </row>
    <row r="3501" ht="18.75" hidden="1" customHeight="1">
      <c r="A3501" s="180">
        <v>45896.0</v>
      </c>
      <c r="B3501" s="171">
        <v>8192.0</v>
      </c>
      <c r="C3501" s="171" t="s">
        <v>5319</v>
      </c>
      <c r="D3501" s="171"/>
      <c r="E3501" s="171" t="s">
        <v>20634</v>
      </c>
      <c r="F3501" s="171"/>
      <c r="G3501" s="171" t="s">
        <v>22488</v>
      </c>
      <c r="H3501" s="172" t="s">
        <v>22488</v>
      </c>
      <c r="I3501" s="173">
        <v>3680.0</v>
      </c>
      <c r="J3501" s="174">
        <v>260.0</v>
      </c>
      <c r="K3501" s="179">
        <v>0.0</v>
      </c>
      <c r="L3501" s="178">
        <v>0.0</v>
      </c>
      <c r="M3501" s="177">
        <v>0.0</v>
      </c>
      <c r="N3501" s="178">
        <v>0.0</v>
      </c>
      <c r="O3501" s="163"/>
      <c r="P3501" s="164"/>
      <c r="Q3501" s="163"/>
      <c r="R3501" s="163"/>
      <c r="S3501" s="168" t="s">
        <v>20645</v>
      </c>
      <c r="T3501" s="164">
        <v>0.0</v>
      </c>
    </row>
    <row r="3502" ht="18.75" hidden="1" customHeight="1">
      <c r="A3502" s="180">
        <v>45896.0</v>
      </c>
      <c r="B3502" s="171">
        <v>8193.0</v>
      </c>
      <c r="C3502" s="171" t="s">
        <v>6867</v>
      </c>
      <c r="D3502" s="171"/>
      <c r="E3502" s="171" t="s">
        <v>20634</v>
      </c>
      <c r="F3502" s="171"/>
      <c r="G3502" s="171" t="s">
        <v>22489</v>
      </c>
      <c r="H3502" s="172" t="s">
        <v>22489</v>
      </c>
      <c r="I3502" s="173">
        <v>3420.0</v>
      </c>
      <c r="J3502" s="174">
        <v>500.0</v>
      </c>
      <c r="K3502" s="179">
        <v>0.0</v>
      </c>
      <c r="L3502" s="178">
        <v>500.0</v>
      </c>
      <c r="M3502" s="177">
        <v>0.0</v>
      </c>
      <c r="N3502" s="178">
        <v>0.0</v>
      </c>
      <c r="O3502" s="163"/>
      <c r="P3502" s="164"/>
      <c r="Q3502" s="163"/>
      <c r="R3502" s="163"/>
      <c r="S3502" s="168" t="s">
        <v>20645</v>
      </c>
      <c r="T3502" s="164">
        <v>0.0</v>
      </c>
    </row>
    <row r="3503" ht="18.75" hidden="1" customHeight="1">
      <c r="A3503" s="180">
        <v>45896.0</v>
      </c>
      <c r="B3503" s="171">
        <v>8194.0</v>
      </c>
      <c r="C3503" s="171" t="s">
        <v>6867</v>
      </c>
      <c r="D3503" s="171"/>
      <c r="E3503" s="171" t="s">
        <v>20634</v>
      </c>
      <c r="F3503" s="171"/>
      <c r="G3503" s="171" t="s">
        <v>22479</v>
      </c>
      <c r="H3503" s="172" t="s">
        <v>22479</v>
      </c>
      <c r="I3503" s="173">
        <v>3600.0</v>
      </c>
      <c r="J3503" s="174">
        <v>280.0</v>
      </c>
      <c r="K3503" s="179">
        <v>0.0</v>
      </c>
      <c r="L3503" s="178">
        <v>0.0</v>
      </c>
      <c r="M3503" s="177">
        <v>0.0</v>
      </c>
      <c r="N3503" s="178">
        <v>0.0</v>
      </c>
      <c r="O3503" s="163"/>
      <c r="P3503" s="164"/>
      <c r="Q3503" s="163"/>
      <c r="R3503" s="163"/>
      <c r="S3503" s="168" t="s">
        <v>20645</v>
      </c>
      <c r="T3503" s="164">
        <v>0.0</v>
      </c>
    </row>
    <row r="3504" ht="18.75" hidden="1" customHeight="1">
      <c r="A3504" s="180">
        <v>45896.0</v>
      </c>
      <c r="B3504" s="171">
        <v>8195.0</v>
      </c>
      <c r="C3504" s="171" t="s">
        <v>6867</v>
      </c>
      <c r="D3504" s="171"/>
      <c r="E3504" s="171" t="s">
        <v>20634</v>
      </c>
      <c r="F3504" s="171"/>
      <c r="G3504" s="171" t="s">
        <v>22490</v>
      </c>
      <c r="H3504" s="172" t="s">
        <v>22490</v>
      </c>
      <c r="I3504" s="173">
        <v>3320.0</v>
      </c>
      <c r="J3504" s="174">
        <v>580.0</v>
      </c>
      <c r="K3504" s="179">
        <v>0.0</v>
      </c>
      <c r="L3504" s="178">
        <v>580.0</v>
      </c>
      <c r="M3504" s="177">
        <v>0.0</v>
      </c>
      <c r="N3504" s="178">
        <v>0.0</v>
      </c>
      <c r="O3504" s="163"/>
      <c r="P3504" s="164"/>
      <c r="Q3504" s="163"/>
      <c r="R3504" s="163"/>
      <c r="S3504" s="168" t="s">
        <v>20645</v>
      </c>
      <c r="T3504" s="164">
        <v>0.0</v>
      </c>
    </row>
    <row r="3505" ht="18.75" hidden="1" customHeight="1">
      <c r="A3505" s="170">
        <v>45896.0</v>
      </c>
      <c r="B3505" s="171">
        <v>17023.0</v>
      </c>
      <c r="C3505" s="171" t="s">
        <v>20820</v>
      </c>
      <c r="D3505" s="171" t="s">
        <v>20687</v>
      </c>
      <c r="E3505" s="171">
        <v>8.0</v>
      </c>
      <c r="F3505" s="171" t="s">
        <v>20998</v>
      </c>
      <c r="G3505" s="171" t="s">
        <v>4160</v>
      </c>
      <c r="H3505" s="172" t="s">
        <v>20635</v>
      </c>
      <c r="I3505" s="173">
        <v>16000.0</v>
      </c>
      <c r="J3505" s="174">
        <v>5980.0</v>
      </c>
      <c r="K3505" s="179">
        <v>5980.0</v>
      </c>
      <c r="L3505" s="178"/>
      <c r="M3505" s="177"/>
      <c r="N3505" s="178"/>
      <c r="O3505" s="163"/>
      <c r="P3505" s="164"/>
      <c r="Q3505" s="163"/>
      <c r="R3505" s="163"/>
      <c r="S3505" s="163"/>
      <c r="T3505" s="163"/>
    </row>
    <row r="3506" ht="18.75" hidden="1" customHeight="1">
      <c r="A3506" s="170">
        <v>45896.0</v>
      </c>
      <c r="B3506" s="171">
        <v>17024.0</v>
      </c>
      <c r="C3506" s="171" t="s">
        <v>20751</v>
      </c>
      <c r="D3506" s="171" t="s">
        <v>20659</v>
      </c>
      <c r="E3506" s="171">
        <v>8.0</v>
      </c>
      <c r="F3506" s="171" t="s">
        <v>20748</v>
      </c>
      <c r="G3506" s="171" t="s">
        <v>8936</v>
      </c>
      <c r="H3506" s="172" t="s">
        <v>20635</v>
      </c>
      <c r="I3506" s="173">
        <v>11840.0</v>
      </c>
      <c r="J3506" s="174">
        <f>11840-10040</f>
        <v>1800</v>
      </c>
      <c r="K3506" s="179">
        <v>1800.0</v>
      </c>
      <c r="L3506" s="178"/>
      <c r="M3506" s="177"/>
      <c r="N3506" s="178"/>
      <c r="O3506" s="163"/>
      <c r="P3506" s="164"/>
      <c r="Q3506" s="163"/>
      <c r="R3506" s="163"/>
      <c r="S3506" s="163"/>
      <c r="T3506" s="163"/>
    </row>
    <row r="3507" ht="18.75" hidden="1" customHeight="1">
      <c r="A3507" s="180">
        <v>45896.0</v>
      </c>
      <c r="B3507" s="171">
        <v>8196.0</v>
      </c>
      <c r="C3507" s="171" t="s">
        <v>4017</v>
      </c>
      <c r="D3507" s="171"/>
      <c r="E3507" s="171" t="s">
        <v>20634</v>
      </c>
      <c r="F3507" s="171"/>
      <c r="G3507" s="171" t="s">
        <v>4500</v>
      </c>
      <c r="H3507" s="172" t="s">
        <v>4500</v>
      </c>
      <c r="I3507" s="173">
        <v>3280.0</v>
      </c>
      <c r="J3507" s="174">
        <v>260.0</v>
      </c>
      <c r="K3507" s="179">
        <v>260.0</v>
      </c>
      <c r="L3507" s="178">
        <v>0.0</v>
      </c>
      <c r="M3507" s="177">
        <v>0.0</v>
      </c>
      <c r="N3507" s="178">
        <v>0.0</v>
      </c>
      <c r="O3507" s="163"/>
      <c r="P3507" s="164"/>
      <c r="Q3507" s="163"/>
      <c r="R3507" s="163"/>
      <c r="S3507" s="168" t="s">
        <v>20645</v>
      </c>
      <c r="T3507" s="164">
        <v>0.0</v>
      </c>
    </row>
    <row r="3508" ht="18.75" hidden="1" customHeight="1">
      <c r="A3508" s="180">
        <v>45896.0</v>
      </c>
      <c r="B3508" s="171">
        <v>8197.0</v>
      </c>
      <c r="C3508" s="171" t="s">
        <v>4035</v>
      </c>
      <c r="D3508" s="171"/>
      <c r="E3508" s="171" t="s">
        <v>20634</v>
      </c>
      <c r="F3508" s="171"/>
      <c r="G3508" s="171"/>
      <c r="H3508" s="172"/>
      <c r="I3508" s="173">
        <v>3780.0</v>
      </c>
      <c r="J3508" s="174">
        <v>1100.0</v>
      </c>
      <c r="K3508" s="179">
        <v>0.0</v>
      </c>
      <c r="L3508" s="178">
        <v>0.0</v>
      </c>
      <c r="M3508" s="177">
        <v>0.0</v>
      </c>
      <c r="N3508" s="178">
        <v>1100.0</v>
      </c>
      <c r="O3508" s="163"/>
      <c r="P3508" s="164"/>
      <c r="Q3508" s="163"/>
      <c r="R3508" s="163"/>
      <c r="S3508" s="168" t="s">
        <v>20645</v>
      </c>
      <c r="T3508" s="164">
        <v>0.0</v>
      </c>
    </row>
    <row r="3509" ht="18.75" hidden="1" customHeight="1">
      <c r="A3509" s="170">
        <v>45896.0</v>
      </c>
      <c r="B3509" s="171">
        <v>17025.0</v>
      </c>
      <c r="C3509" s="171" t="s">
        <v>20689</v>
      </c>
      <c r="D3509" s="171" t="s">
        <v>20659</v>
      </c>
      <c r="E3509" s="171">
        <v>16.0</v>
      </c>
      <c r="F3509" s="171" t="s">
        <v>20894</v>
      </c>
      <c r="G3509" s="171" t="s">
        <v>22491</v>
      </c>
      <c r="H3509" s="172" t="s">
        <v>20635</v>
      </c>
      <c r="I3509" s="173">
        <v>17540.0</v>
      </c>
      <c r="J3509" s="174">
        <f>17540-10040</f>
        <v>7500</v>
      </c>
      <c r="K3509" s="179">
        <v>7500.0</v>
      </c>
      <c r="L3509" s="178"/>
      <c r="M3509" s="177"/>
      <c r="N3509" s="178"/>
      <c r="O3509" s="163"/>
      <c r="P3509" s="164"/>
      <c r="Q3509" s="163"/>
      <c r="R3509" s="163"/>
      <c r="S3509" s="163"/>
      <c r="T3509" s="163"/>
    </row>
    <row r="3510" ht="18.75" hidden="1" customHeight="1">
      <c r="A3510" s="170">
        <v>45896.0</v>
      </c>
      <c r="B3510" s="171">
        <v>17026.0</v>
      </c>
      <c r="C3510" s="171" t="s">
        <v>20820</v>
      </c>
      <c r="D3510" s="171" t="s">
        <v>20659</v>
      </c>
      <c r="E3510" s="171">
        <v>8.0</v>
      </c>
      <c r="F3510" s="171" t="s">
        <v>20700</v>
      </c>
      <c r="G3510" s="171" t="s">
        <v>4160</v>
      </c>
      <c r="H3510" s="172" t="s">
        <v>20638</v>
      </c>
      <c r="I3510" s="173">
        <v>17880.0</v>
      </c>
      <c r="J3510" s="174">
        <f>17880-10040</f>
        <v>7840</v>
      </c>
      <c r="K3510" s="179"/>
      <c r="L3510" s="178"/>
      <c r="M3510" s="177"/>
      <c r="N3510" s="178">
        <v>7840.0</v>
      </c>
      <c r="O3510" s="163"/>
      <c r="P3510" s="164"/>
      <c r="Q3510" s="163"/>
      <c r="R3510" s="163"/>
      <c r="S3510" s="163"/>
      <c r="T3510" s="163"/>
    </row>
    <row r="3511" ht="18.75" hidden="1" customHeight="1">
      <c r="A3511" s="180">
        <v>45896.0</v>
      </c>
      <c r="B3511" s="171">
        <v>8290.0</v>
      </c>
      <c r="C3511" s="171" t="s">
        <v>22267</v>
      </c>
      <c r="D3511" s="171"/>
      <c r="E3511" s="171" t="s">
        <v>20634</v>
      </c>
      <c r="F3511" s="171"/>
      <c r="G3511" s="171" t="s">
        <v>22492</v>
      </c>
      <c r="H3511" s="172" t="s">
        <v>22492</v>
      </c>
      <c r="I3511" s="173">
        <v>3760.0</v>
      </c>
      <c r="J3511" s="174">
        <v>940.0</v>
      </c>
      <c r="K3511" s="179">
        <v>0.0</v>
      </c>
      <c r="L3511" s="178">
        <v>940.0</v>
      </c>
      <c r="M3511" s="177">
        <v>0.0</v>
      </c>
      <c r="N3511" s="178">
        <v>0.0</v>
      </c>
      <c r="O3511" s="163"/>
      <c r="P3511" s="164"/>
      <c r="Q3511" s="163"/>
      <c r="R3511" s="163"/>
      <c r="S3511" s="168" t="s">
        <v>20645</v>
      </c>
      <c r="T3511" s="164">
        <v>0.0</v>
      </c>
    </row>
    <row r="3512" ht="18.75" hidden="1" customHeight="1">
      <c r="A3512" s="182">
        <v>45896.029025138894</v>
      </c>
      <c r="B3512" s="171">
        <v>8187.0</v>
      </c>
      <c r="C3512" s="171" t="s">
        <v>4097</v>
      </c>
      <c r="D3512" s="171"/>
      <c r="E3512" s="171" t="s">
        <v>20634</v>
      </c>
      <c r="F3512" s="171"/>
      <c r="G3512" s="171"/>
      <c r="H3512" s="172"/>
      <c r="I3512" s="173">
        <v>3280.0</v>
      </c>
      <c r="J3512" s="174">
        <v>740.0</v>
      </c>
      <c r="K3512" s="179">
        <v>740.0</v>
      </c>
      <c r="L3512" s="178">
        <v>0.0</v>
      </c>
      <c r="M3512" s="177">
        <v>0.0</v>
      </c>
      <c r="N3512" s="178">
        <v>0.0</v>
      </c>
      <c r="O3512" s="163"/>
      <c r="P3512" s="164"/>
      <c r="Q3512" s="163"/>
      <c r="R3512" s="163"/>
      <c r="S3512" s="168" t="s">
        <v>20645</v>
      </c>
      <c r="T3512" s="164">
        <v>0.0</v>
      </c>
    </row>
    <row r="3513" ht="18.75" hidden="1" customHeight="1">
      <c r="A3513" s="180">
        <v>45897.0</v>
      </c>
      <c r="B3513" s="171">
        <v>8199.0</v>
      </c>
      <c r="C3513" s="171" t="s">
        <v>4031</v>
      </c>
      <c r="D3513" s="171"/>
      <c r="E3513" s="171" t="s">
        <v>20634</v>
      </c>
      <c r="F3513" s="171"/>
      <c r="G3513" s="171" t="s">
        <v>20697</v>
      </c>
      <c r="H3513" s="172" t="s">
        <v>20697</v>
      </c>
      <c r="I3513" s="173">
        <v>2820.0</v>
      </c>
      <c r="J3513" s="174">
        <v>80.0</v>
      </c>
      <c r="K3513" s="179">
        <v>80.0</v>
      </c>
      <c r="L3513" s="178">
        <v>0.0</v>
      </c>
      <c r="M3513" s="177">
        <v>0.0</v>
      </c>
      <c r="N3513" s="178">
        <v>0.0</v>
      </c>
      <c r="O3513" s="163"/>
      <c r="P3513" s="164"/>
      <c r="Q3513" s="163"/>
      <c r="R3513" s="163"/>
      <c r="S3513" s="168" t="s">
        <v>20645</v>
      </c>
      <c r="T3513" s="164">
        <v>0.0</v>
      </c>
    </row>
    <row r="3514" ht="18.75" hidden="1" customHeight="1">
      <c r="A3514" s="180">
        <v>45897.0</v>
      </c>
      <c r="B3514" s="171">
        <v>8200.0</v>
      </c>
      <c r="C3514" s="171" t="s">
        <v>4017</v>
      </c>
      <c r="D3514" s="171"/>
      <c r="E3514" s="171" t="s">
        <v>20634</v>
      </c>
      <c r="F3514" s="171"/>
      <c r="G3514" s="171" t="s">
        <v>4500</v>
      </c>
      <c r="H3514" s="172" t="s">
        <v>4500</v>
      </c>
      <c r="I3514" s="173">
        <v>3380.0</v>
      </c>
      <c r="J3514" s="174">
        <v>600.0</v>
      </c>
      <c r="K3514" s="179">
        <v>600.0</v>
      </c>
      <c r="L3514" s="178">
        <v>0.0</v>
      </c>
      <c r="M3514" s="177">
        <v>0.0</v>
      </c>
      <c r="N3514" s="178">
        <v>0.0</v>
      </c>
      <c r="O3514" s="163"/>
      <c r="P3514" s="164"/>
      <c r="Q3514" s="163"/>
      <c r="R3514" s="163"/>
      <c r="S3514" s="168" t="s">
        <v>20645</v>
      </c>
      <c r="T3514" s="164">
        <v>0.0</v>
      </c>
    </row>
    <row r="3515" ht="18.75" hidden="1" customHeight="1">
      <c r="A3515" s="170">
        <v>45897.0</v>
      </c>
      <c r="B3515" s="171">
        <v>17027.0</v>
      </c>
      <c r="C3515" s="171" t="s">
        <v>3417</v>
      </c>
      <c r="D3515" s="171" t="s">
        <v>20673</v>
      </c>
      <c r="E3515" s="171">
        <v>8.0</v>
      </c>
      <c r="F3515" s="171" t="s">
        <v>22493</v>
      </c>
      <c r="G3515" s="171" t="s">
        <v>6875</v>
      </c>
      <c r="H3515" s="172" t="s">
        <v>20635</v>
      </c>
      <c r="I3515" s="173">
        <v>18160.0</v>
      </c>
      <c r="J3515" s="174">
        <v>8320.0</v>
      </c>
      <c r="K3515" s="179">
        <v>8320.0</v>
      </c>
      <c r="L3515" s="178"/>
      <c r="M3515" s="177"/>
      <c r="N3515" s="178"/>
      <c r="O3515" s="163"/>
      <c r="P3515" s="164"/>
      <c r="Q3515" s="163"/>
      <c r="R3515" s="163"/>
      <c r="S3515" s="163"/>
      <c r="T3515" s="163"/>
    </row>
    <row r="3516" ht="18.75" hidden="1" customHeight="1">
      <c r="A3516" s="170">
        <v>45897.0</v>
      </c>
      <c r="B3516" s="171">
        <v>17028.0</v>
      </c>
      <c r="C3516" s="171" t="s">
        <v>20763</v>
      </c>
      <c r="D3516" s="171" t="s">
        <v>20687</v>
      </c>
      <c r="E3516" s="171">
        <v>14.0</v>
      </c>
      <c r="F3516" s="171" t="s">
        <v>20911</v>
      </c>
      <c r="G3516" s="171" t="s">
        <v>5293</v>
      </c>
      <c r="H3516" s="172" t="s">
        <v>20635</v>
      </c>
      <c r="I3516" s="173">
        <v>12140.0</v>
      </c>
      <c r="J3516" s="174">
        <v>2100.0</v>
      </c>
      <c r="K3516" s="179">
        <v>2100.0</v>
      </c>
      <c r="L3516" s="178"/>
      <c r="M3516" s="177"/>
      <c r="N3516" s="178"/>
      <c r="O3516" s="163"/>
      <c r="P3516" s="164"/>
      <c r="Q3516" s="163"/>
      <c r="R3516" s="163"/>
      <c r="S3516" s="163"/>
      <c r="T3516" s="163"/>
    </row>
    <row r="3517" ht="18.75" hidden="1" customHeight="1">
      <c r="A3517" s="180">
        <v>45897.0</v>
      </c>
      <c r="B3517" s="171">
        <v>8201.0</v>
      </c>
      <c r="C3517" s="171" t="s">
        <v>4138</v>
      </c>
      <c r="D3517" s="171"/>
      <c r="E3517" s="171" t="s">
        <v>20634</v>
      </c>
      <c r="F3517" s="171"/>
      <c r="G3517" s="171"/>
      <c r="H3517" s="172"/>
      <c r="I3517" s="173">
        <v>2860.0</v>
      </c>
      <c r="J3517" s="174">
        <v>40.0</v>
      </c>
      <c r="K3517" s="179">
        <v>0.0</v>
      </c>
      <c r="L3517" s="178">
        <v>40.0</v>
      </c>
      <c r="M3517" s="177">
        <v>0.0</v>
      </c>
      <c r="N3517" s="178">
        <v>0.0</v>
      </c>
      <c r="O3517" s="163"/>
      <c r="P3517" s="164"/>
      <c r="Q3517" s="163"/>
      <c r="R3517" s="163"/>
      <c r="S3517" s="168" t="s">
        <v>20645</v>
      </c>
      <c r="T3517" s="164">
        <v>0.0</v>
      </c>
    </row>
    <row r="3518" ht="18.75" hidden="1" customHeight="1">
      <c r="A3518" s="170">
        <v>45897.0</v>
      </c>
      <c r="B3518" s="171">
        <v>17029.0</v>
      </c>
      <c r="C3518" s="171" t="s">
        <v>20829</v>
      </c>
      <c r="D3518" s="171" t="s">
        <v>20673</v>
      </c>
      <c r="E3518" s="171">
        <v>8.0</v>
      </c>
      <c r="F3518" s="171" t="s">
        <v>20842</v>
      </c>
      <c r="G3518" s="171" t="s">
        <v>8817</v>
      </c>
      <c r="H3518" s="172" t="s">
        <v>20635</v>
      </c>
      <c r="I3518" s="173">
        <v>14200.0</v>
      </c>
      <c r="J3518" s="174">
        <v>4360.0</v>
      </c>
      <c r="K3518" s="179">
        <v>4360.0</v>
      </c>
      <c r="L3518" s="178"/>
      <c r="M3518" s="177"/>
      <c r="N3518" s="178"/>
      <c r="O3518" s="163"/>
      <c r="P3518" s="164"/>
      <c r="Q3518" s="163"/>
      <c r="R3518" s="163"/>
      <c r="S3518" s="163"/>
      <c r="T3518" s="163"/>
    </row>
    <row r="3519" ht="18.75" hidden="1" customHeight="1">
      <c r="A3519" s="170">
        <v>45897.0</v>
      </c>
      <c r="B3519" s="171">
        <v>17030.0</v>
      </c>
      <c r="C3519" s="171" t="s">
        <v>4454</v>
      </c>
      <c r="D3519" s="171" t="s">
        <v>20687</v>
      </c>
      <c r="E3519" s="171">
        <v>16.0</v>
      </c>
      <c r="F3519" s="171" t="s">
        <v>20717</v>
      </c>
      <c r="G3519" s="171" t="s">
        <v>8976</v>
      </c>
      <c r="H3519" s="172" t="s">
        <v>20635</v>
      </c>
      <c r="I3519" s="173">
        <v>16740.0</v>
      </c>
      <c r="J3519" s="174">
        <v>6700.0</v>
      </c>
      <c r="K3519" s="179">
        <v>6700.0</v>
      </c>
      <c r="L3519" s="178"/>
      <c r="M3519" s="177"/>
      <c r="N3519" s="178"/>
      <c r="O3519" s="163"/>
      <c r="P3519" s="164"/>
      <c r="Q3519" s="163"/>
      <c r="R3519" s="163"/>
      <c r="S3519" s="163"/>
      <c r="T3519" s="163"/>
    </row>
    <row r="3520" ht="18.75" hidden="1" customHeight="1">
      <c r="A3520" s="180">
        <v>45897.0</v>
      </c>
      <c r="B3520" s="171">
        <v>8202.0</v>
      </c>
      <c r="C3520" s="171" t="s">
        <v>5319</v>
      </c>
      <c r="D3520" s="171"/>
      <c r="E3520" s="171" t="s">
        <v>20634</v>
      </c>
      <c r="F3520" s="171"/>
      <c r="G3520" s="171" t="s">
        <v>22494</v>
      </c>
      <c r="H3520" s="172" t="s">
        <v>22494</v>
      </c>
      <c r="I3520" s="173">
        <v>3380.0</v>
      </c>
      <c r="J3520" s="174">
        <v>240.0</v>
      </c>
      <c r="K3520" s="179">
        <v>0.0</v>
      </c>
      <c r="L3520" s="178">
        <v>0.0</v>
      </c>
      <c r="M3520" s="177">
        <v>0.0</v>
      </c>
      <c r="N3520" s="178">
        <v>0.0</v>
      </c>
      <c r="O3520" s="163"/>
      <c r="P3520" s="164"/>
      <c r="Q3520" s="163"/>
      <c r="R3520" s="163"/>
      <c r="S3520" s="168" t="s">
        <v>20645</v>
      </c>
      <c r="T3520" s="164">
        <v>0.0</v>
      </c>
    </row>
    <row r="3521" ht="18.75" hidden="1" customHeight="1">
      <c r="A3521" s="180">
        <v>45897.0</v>
      </c>
      <c r="B3521" s="171">
        <v>8203.0</v>
      </c>
      <c r="C3521" s="171" t="s">
        <v>5319</v>
      </c>
      <c r="D3521" s="171"/>
      <c r="E3521" s="171" t="s">
        <v>20634</v>
      </c>
      <c r="F3521" s="171"/>
      <c r="G3521" s="171" t="s">
        <v>22495</v>
      </c>
      <c r="H3521" s="172" t="s">
        <v>22495</v>
      </c>
      <c r="I3521" s="173">
        <v>3520.0</v>
      </c>
      <c r="J3521" s="174">
        <v>160.0</v>
      </c>
      <c r="K3521" s="179">
        <v>0.0</v>
      </c>
      <c r="L3521" s="178">
        <v>0.0</v>
      </c>
      <c r="M3521" s="177">
        <v>0.0</v>
      </c>
      <c r="N3521" s="178">
        <v>0.0</v>
      </c>
      <c r="O3521" s="163"/>
      <c r="P3521" s="164"/>
      <c r="Q3521" s="163"/>
      <c r="R3521" s="163"/>
      <c r="S3521" s="168" t="s">
        <v>20645</v>
      </c>
      <c r="T3521" s="164">
        <v>0.0</v>
      </c>
    </row>
    <row r="3522" ht="18.75" hidden="1" customHeight="1">
      <c r="A3522" s="180">
        <v>45897.0</v>
      </c>
      <c r="B3522" s="171">
        <v>8204.0</v>
      </c>
      <c r="C3522" s="171" t="s">
        <v>5319</v>
      </c>
      <c r="D3522" s="171"/>
      <c r="E3522" s="171" t="s">
        <v>20634</v>
      </c>
      <c r="F3522" s="171"/>
      <c r="G3522" s="171" t="s">
        <v>22479</v>
      </c>
      <c r="H3522" s="172" t="s">
        <v>22479</v>
      </c>
      <c r="I3522" s="173">
        <v>3140.0</v>
      </c>
      <c r="J3522" s="174">
        <v>420.0</v>
      </c>
      <c r="K3522" s="179">
        <v>0.0</v>
      </c>
      <c r="L3522" s="178">
        <v>420.0</v>
      </c>
      <c r="M3522" s="177">
        <v>0.0</v>
      </c>
      <c r="N3522" s="178">
        <v>0.0</v>
      </c>
      <c r="O3522" s="163"/>
      <c r="P3522" s="164"/>
      <c r="Q3522" s="163"/>
      <c r="R3522" s="163"/>
      <c r="S3522" s="168" t="s">
        <v>20645</v>
      </c>
      <c r="T3522" s="164">
        <v>0.0</v>
      </c>
    </row>
    <row r="3523" ht="18.75" hidden="1" customHeight="1">
      <c r="A3523" s="180">
        <v>45897.0</v>
      </c>
      <c r="B3523" s="171">
        <v>8205.0</v>
      </c>
      <c r="C3523" s="171" t="s">
        <v>5319</v>
      </c>
      <c r="D3523" s="171"/>
      <c r="E3523" s="171" t="s">
        <v>20634</v>
      </c>
      <c r="F3523" s="171"/>
      <c r="G3523" s="171" t="s">
        <v>22495</v>
      </c>
      <c r="H3523" s="172" t="s">
        <v>22495</v>
      </c>
      <c r="I3523" s="173">
        <v>3360.0</v>
      </c>
      <c r="J3523" s="174">
        <v>440.0</v>
      </c>
      <c r="K3523" s="179">
        <v>0.0</v>
      </c>
      <c r="L3523" s="178">
        <v>440.0</v>
      </c>
      <c r="M3523" s="177">
        <v>0.0</v>
      </c>
      <c r="N3523" s="178">
        <v>0.0</v>
      </c>
      <c r="O3523" s="163"/>
      <c r="P3523" s="164"/>
      <c r="Q3523" s="163"/>
      <c r="R3523" s="163"/>
      <c r="S3523" s="168" t="s">
        <v>20645</v>
      </c>
      <c r="T3523" s="164">
        <v>0.0</v>
      </c>
    </row>
    <row r="3524" ht="18.75" hidden="1" customHeight="1">
      <c r="A3524" s="180">
        <v>45897.0</v>
      </c>
      <c r="B3524" s="171">
        <v>8206.0</v>
      </c>
      <c r="C3524" s="171" t="s">
        <v>4112</v>
      </c>
      <c r="D3524" s="171"/>
      <c r="E3524" s="171" t="s">
        <v>20634</v>
      </c>
      <c r="F3524" s="171"/>
      <c r="G3524" s="171" t="s">
        <v>22496</v>
      </c>
      <c r="H3524" s="172" t="s">
        <v>22496</v>
      </c>
      <c r="I3524" s="173">
        <v>4120.0</v>
      </c>
      <c r="J3524" s="174">
        <v>1560.0</v>
      </c>
      <c r="K3524" s="179">
        <v>1560.0</v>
      </c>
      <c r="L3524" s="178">
        <v>0.0</v>
      </c>
      <c r="M3524" s="177">
        <v>0.0</v>
      </c>
      <c r="N3524" s="178">
        <v>0.0</v>
      </c>
      <c r="O3524" s="163"/>
      <c r="P3524" s="164"/>
      <c r="Q3524" s="163"/>
      <c r="R3524" s="163"/>
      <c r="S3524" s="168" t="s">
        <v>20645</v>
      </c>
      <c r="T3524" s="164">
        <v>0.0</v>
      </c>
    </row>
    <row r="3525" ht="18.75" hidden="1" customHeight="1">
      <c r="A3525" s="170">
        <v>45897.0</v>
      </c>
      <c r="B3525" s="171">
        <v>17031.0</v>
      </c>
      <c r="C3525" s="171" t="s">
        <v>3339</v>
      </c>
      <c r="D3525" s="171" t="s">
        <v>20673</v>
      </c>
      <c r="E3525" s="171">
        <v>12.0</v>
      </c>
      <c r="F3525" s="171" t="s">
        <v>20884</v>
      </c>
      <c r="G3525" s="171" t="s">
        <v>8483</v>
      </c>
      <c r="H3525" s="172" t="s">
        <v>20635</v>
      </c>
      <c r="I3525" s="173">
        <v>14000.0</v>
      </c>
      <c r="J3525" s="174">
        <v>4140.0</v>
      </c>
      <c r="K3525" s="179">
        <v>4140.0</v>
      </c>
      <c r="L3525" s="178"/>
      <c r="M3525" s="177"/>
      <c r="N3525" s="178"/>
      <c r="O3525" s="163"/>
      <c r="P3525" s="164"/>
      <c r="Q3525" s="163"/>
      <c r="R3525" s="163"/>
      <c r="S3525" s="163"/>
      <c r="T3525" s="163"/>
    </row>
    <row r="3526" ht="18.75" hidden="1" customHeight="1">
      <c r="A3526" s="170">
        <v>45897.0</v>
      </c>
      <c r="B3526" s="171">
        <v>17032.0</v>
      </c>
      <c r="C3526" s="171" t="s">
        <v>20786</v>
      </c>
      <c r="D3526" s="171" t="s">
        <v>20695</v>
      </c>
      <c r="E3526" s="171">
        <v>8.0</v>
      </c>
      <c r="F3526" s="171" t="s">
        <v>20700</v>
      </c>
      <c r="G3526" s="171" t="s">
        <v>6701</v>
      </c>
      <c r="H3526" s="172" t="s">
        <v>20638</v>
      </c>
      <c r="I3526" s="173">
        <v>17800.0</v>
      </c>
      <c r="J3526" s="174">
        <v>8100.0</v>
      </c>
      <c r="K3526" s="179"/>
      <c r="L3526" s="178"/>
      <c r="M3526" s="177"/>
      <c r="N3526" s="178">
        <v>8100.0</v>
      </c>
      <c r="O3526" s="163"/>
      <c r="P3526" s="164"/>
      <c r="Q3526" s="163"/>
      <c r="R3526" s="163"/>
      <c r="S3526" s="163"/>
      <c r="T3526" s="163"/>
    </row>
    <row r="3527" ht="18.75" hidden="1" customHeight="1">
      <c r="A3527" s="180">
        <v>45897.0</v>
      </c>
      <c r="B3527" s="171">
        <v>8207.0</v>
      </c>
      <c r="C3527" s="171" t="s">
        <v>744</v>
      </c>
      <c r="D3527" s="171"/>
      <c r="E3527" s="171" t="s">
        <v>20634</v>
      </c>
      <c r="F3527" s="171"/>
      <c r="G3527" s="171"/>
      <c r="H3527" s="172"/>
      <c r="I3527" s="173">
        <v>3140.0</v>
      </c>
      <c r="J3527" s="174">
        <v>500.0</v>
      </c>
      <c r="K3527" s="179">
        <v>0.0</v>
      </c>
      <c r="L3527" s="178">
        <v>0.0</v>
      </c>
      <c r="M3527" s="177">
        <v>500.0</v>
      </c>
      <c r="N3527" s="178">
        <v>0.0</v>
      </c>
      <c r="O3527" s="163"/>
      <c r="P3527" s="164"/>
      <c r="Q3527" s="163"/>
      <c r="R3527" s="163"/>
      <c r="S3527" s="168" t="s">
        <v>20645</v>
      </c>
      <c r="T3527" s="164">
        <v>0.0</v>
      </c>
    </row>
    <row r="3528" ht="18.75" hidden="1" customHeight="1">
      <c r="A3528" s="170">
        <v>45897.0</v>
      </c>
      <c r="B3528" s="171">
        <v>17033.0</v>
      </c>
      <c r="C3528" s="171" t="s">
        <v>20763</v>
      </c>
      <c r="D3528" s="171" t="s">
        <v>20687</v>
      </c>
      <c r="E3528" s="171">
        <v>16.0</v>
      </c>
      <c r="F3528" s="171" t="s">
        <v>20717</v>
      </c>
      <c r="G3528" s="171" t="s">
        <v>5293</v>
      </c>
      <c r="H3528" s="172" t="s">
        <v>20635</v>
      </c>
      <c r="I3528" s="173">
        <v>11780.0</v>
      </c>
      <c r="J3528" s="174">
        <v>1740.0</v>
      </c>
      <c r="K3528" s="179">
        <v>1740.0</v>
      </c>
      <c r="L3528" s="178"/>
      <c r="M3528" s="177"/>
      <c r="N3528" s="178"/>
      <c r="O3528" s="163"/>
      <c r="P3528" s="164"/>
      <c r="Q3528" s="163"/>
      <c r="R3528" s="163"/>
      <c r="S3528" s="163"/>
      <c r="T3528" s="163"/>
    </row>
    <row r="3529" ht="18.75" hidden="1" customHeight="1">
      <c r="A3529" s="180">
        <v>45897.0</v>
      </c>
      <c r="B3529" s="171">
        <v>8208.0</v>
      </c>
      <c r="C3529" s="171" t="s">
        <v>7445</v>
      </c>
      <c r="D3529" s="171"/>
      <c r="E3529" s="171" t="s">
        <v>20634</v>
      </c>
      <c r="F3529" s="171"/>
      <c r="G3529" s="171"/>
      <c r="H3529" s="172"/>
      <c r="I3529" s="173">
        <v>2780.0</v>
      </c>
      <c r="J3529" s="174">
        <v>580.0</v>
      </c>
      <c r="K3529" s="179">
        <v>0.0</v>
      </c>
      <c r="L3529" s="178">
        <v>0.0</v>
      </c>
      <c r="M3529" s="177">
        <v>580.0</v>
      </c>
      <c r="N3529" s="178">
        <v>0.0</v>
      </c>
      <c r="O3529" s="163"/>
      <c r="P3529" s="164"/>
      <c r="Q3529" s="163"/>
      <c r="R3529" s="163"/>
      <c r="S3529" s="168" t="s">
        <v>20645</v>
      </c>
      <c r="T3529" s="164">
        <v>0.0</v>
      </c>
    </row>
    <row r="3530" ht="18.75" hidden="1" customHeight="1">
      <c r="A3530" s="170">
        <v>45897.0</v>
      </c>
      <c r="B3530" s="171">
        <v>17034.0</v>
      </c>
      <c r="C3530" s="171" t="s">
        <v>21369</v>
      </c>
      <c r="D3530" s="171" t="s">
        <v>20687</v>
      </c>
      <c r="E3530" s="171">
        <v>16.0</v>
      </c>
      <c r="F3530" s="171" t="s">
        <v>20686</v>
      </c>
      <c r="G3530" s="171" t="s">
        <v>4824</v>
      </c>
      <c r="H3530" s="172" t="s">
        <v>20635</v>
      </c>
      <c r="I3530" s="173">
        <v>11100.0</v>
      </c>
      <c r="J3530" s="174">
        <v>1060.0</v>
      </c>
      <c r="K3530" s="179">
        <v>1060.0</v>
      </c>
      <c r="L3530" s="178"/>
      <c r="M3530" s="177"/>
      <c r="N3530" s="178"/>
      <c r="O3530" s="163"/>
      <c r="P3530" s="164"/>
      <c r="Q3530" s="163"/>
      <c r="R3530" s="163"/>
      <c r="S3530" s="163"/>
      <c r="T3530" s="163"/>
    </row>
    <row r="3531" ht="18.75" hidden="1" customHeight="1">
      <c r="A3531" s="180">
        <v>45897.0</v>
      </c>
      <c r="B3531" s="171">
        <v>8209.0</v>
      </c>
      <c r="C3531" s="171" t="s">
        <v>3989</v>
      </c>
      <c r="D3531" s="171"/>
      <c r="E3531" s="171" t="s">
        <v>20634</v>
      </c>
      <c r="F3531" s="171"/>
      <c r="G3531" s="171" t="s">
        <v>22497</v>
      </c>
      <c r="H3531" s="172" t="s">
        <v>22497</v>
      </c>
      <c r="I3531" s="173">
        <v>2780.0</v>
      </c>
      <c r="J3531" s="174">
        <v>400.0</v>
      </c>
      <c r="K3531" s="179">
        <v>0.0</v>
      </c>
      <c r="L3531" s="178">
        <v>400.0</v>
      </c>
      <c r="M3531" s="177">
        <v>0.0</v>
      </c>
      <c r="N3531" s="178">
        <v>0.0</v>
      </c>
      <c r="O3531" s="163"/>
      <c r="P3531" s="164"/>
      <c r="Q3531" s="163"/>
      <c r="R3531" s="163"/>
      <c r="S3531" s="168" t="s">
        <v>20645</v>
      </c>
      <c r="T3531" s="164">
        <v>0.0</v>
      </c>
    </row>
    <row r="3532" ht="18.75" hidden="1" customHeight="1">
      <c r="A3532" s="170">
        <v>45897.0</v>
      </c>
      <c r="B3532" s="171">
        <v>17036.0</v>
      </c>
      <c r="C3532" s="171" t="s">
        <v>357</v>
      </c>
      <c r="D3532" s="171" t="s">
        <v>20695</v>
      </c>
      <c r="E3532" s="171">
        <v>8.0</v>
      </c>
      <c r="F3532" s="171" t="s">
        <v>22013</v>
      </c>
      <c r="G3532" s="171" t="s">
        <v>9022</v>
      </c>
      <c r="H3532" s="172" t="s">
        <v>20635</v>
      </c>
      <c r="I3532" s="173">
        <v>16840.0</v>
      </c>
      <c r="J3532" s="174">
        <v>7140.0</v>
      </c>
      <c r="K3532" s="179">
        <v>7140.0</v>
      </c>
      <c r="L3532" s="178"/>
      <c r="M3532" s="177"/>
      <c r="N3532" s="178"/>
      <c r="O3532" s="163"/>
      <c r="P3532" s="164"/>
      <c r="Q3532" s="163"/>
      <c r="R3532" s="163"/>
      <c r="S3532" s="163"/>
      <c r="T3532" s="163"/>
    </row>
    <row r="3533" ht="18.75" hidden="1" customHeight="1">
      <c r="A3533" s="170">
        <v>45897.0</v>
      </c>
      <c r="B3533" s="171">
        <v>17037.0</v>
      </c>
      <c r="C3533" s="171" t="s">
        <v>3084</v>
      </c>
      <c r="D3533" s="171" t="s">
        <v>20673</v>
      </c>
      <c r="E3533" s="171">
        <v>8.0</v>
      </c>
      <c r="F3533" s="171" t="s">
        <v>21438</v>
      </c>
      <c r="G3533" s="171" t="s">
        <v>9024</v>
      </c>
      <c r="H3533" s="172" t="s">
        <v>20635</v>
      </c>
      <c r="I3533" s="173">
        <v>14280.0</v>
      </c>
      <c r="J3533" s="174">
        <v>4440.0</v>
      </c>
      <c r="K3533" s="179">
        <v>4440.0</v>
      </c>
      <c r="L3533" s="178"/>
      <c r="M3533" s="177"/>
      <c r="N3533" s="178"/>
      <c r="O3533" s="163"/>
      <c r="P3533" s="164"/>
      <c r="Q3533" s="163"/>
      <c r="R3533" s="163"/>
      <c r="S3533" s="163"/>
      <c r="T3533" s="163"/>
    </row>
    <row r="3534" ht="18.75" hidden="1" customHeight="1">
      <c r="A3534" s="180">
        <v>45897.0</v>
      </c>
      <c r="B3534" s="171">
        <v>8302.0</v>
      </c>
      <c r="C3534" s="171" t="s">
        <v>21168</v>
      </c>
      <c r="D3534" s="171"/>
      <c r="E3534" s="171" t="s">
        <v>20634</v>
      </c>
      <c r="F3534" s="171"/>
      <c r="G3534" s="171" t="s">
        <v>22498</v>
      </c>
      <c r="H3534" s="172" t="s">
        <v>22498</v>
      </c>
      <c r="I3534" s="173">
        <v>3540.0</v>
      </c>
      <c r="J3534" s="174">
        <v>720.0</v>
      </c>
      <c r="K3534" s="179">
        <v>0.0</v>
      </c>
      <c r="L3534" s="178">
        <v>720.0</v>
      </c>
      <c r="M3534" s="177">
        <v>0.0</v>
      </c>
      <c r="N3534" s="178">
        <v>0.0</v>
      </c>
      <c r="O3534" s="163"/>
      <c r="P3534" s="164"/>
      <c r="Q3534" s="163"/>
      <c r="R3534" s="163"/>
      <c r="S3534" s="168" t="s">
        <v>20645</v>
      </c>
      <c r="T3534" s="164">
        <v>0.0</v>
      </c>
    </row>
    <row r="3535" ht="18.75" hidden="1" customHeight="1">
      <c r="A3535" s="182">
        <v>45897.02900354167</v>
      </c>
      <c r="B3535" s="171">
        <v>8198.0</v>
      </c>
      <c r="C3535" s="171" t="s">
        <v>2781</v>
      </c>
      <c r="D3535" s="171"/>
      <c r="E3535" s="171" t="s">
        <v>20634</v>
      </c>
      <c r="F3535" s="171"/>
      <c r="G3535" s="171" t="s">
        <v>20933</v>
      </c>
      <c r="H3535" s="172" t="s">
        <v>20933</v>
      </c>
      <c r="I3535" s="173">
        <v>3780.0</v>
      </c>
      <c r="J3535" s="174">
        <v>960.0</v>
      </c>
      <c r="K3535" s="179">
        <v>960.0</v>
      </c>
      <c r="L3535" s="178">
        <v>0.0</v>
      </c>
      <c r="M3535" s="177">
        <v>0.0</v>
      </c>
      <c r="N3535" s="178">
        <v>0.0</v>
      </c>
      <c r="O3535" s="163"/>
      <c r="P3535" s="164"/>
      <c r="Q3535" s="163"/>
      <c r="R3535" s="163"/>
      <c r="S3535" s="168" t="s">
        <v>20645</v>
      </c>
      <c r="T3535" s="164">
        <v>0.0</v>
      </c>
    </row>
    <row r="3536" ht="18.75" hidden="1" customHeight="1">
      <c r="A3536" s="170">
        <v>45898.0</v>
      </c>
      <c r="B3536" s="171">
        <v>17038.0</v>
      </c>
      <c r="C3536" s="171" t="s">
        <v>22499</v>
      </c>
      <c r="D3536" s="171" t="s">
        <v>20695</v>
      </c>
      <c r="E3536" s="171">
        <v>14.0</v>
      </c>
      <c r="F3536" s="171" t="s">
        <v>21370</v>
      </c>
      <c r="G3536" s="171" t="s">
        <v>22500</v>
      </c>
      <c r="H3536" s="172" t="s">
        <v>20635</v>
      </c>
      <c r="I3536" s="173">
        <v>13140.0</v>
      </c>
      <c r="J3536" s="174">
        <v>3420.0</v>
      </c>
      <c r="K3536" s="179">
        <v>3420.0</v>
      </c>
      <c r="L3536" s="178"/>
      <c r="M3536" s="177"/>
      <c r="N3536" s="178"/>
      <c r="O3536" s="163"/>
      <c r="P3536" s="164"/>
      <c r="Q3536" s="163"/>
      <c r="R3536" s="163"/>
      <c r="S3536" s="163"/>
      <c r="T3536" s="163"/>
    </row>
    <row r="3537" ht="18.75" hidden="1" customHeight="1">
      <c r="A3537" s="170">
        <v>45898.0</v>
      </c>
      <c r="B3537" s="171">
        <v>17039.0</v>
      </c>
      <c r="C3537" s="171" t="s">
        <v>4444</v>
      </c>
      <c r="D3537" s="171" t="s">
        <v>20687</v>
      </c>
      <c r="E3537" s="171">
        <v>8.0</v>
      </c>
      <c r="F3537" s="171" t="s">
        <v>21391</v>
      </c>
      <c r="G3537" s="171" t="s">
        <v>7298</v>
      </c>
      <c r="H3537" s="172" t="s">
        <v>20638</v>
      </c>
      <c r="I3537" s="173">
        <v>16020.0</v>
      </c>
      <c r="J3537" s="174">
        <v>6000.0</v>
      </c>
      <c r="K3537" s="179"/>
      <c r="L3537" s="178"/>
      <c r="M3537" s="177"/>
      <c r="N3537" s="178">
        <v>6000.0</v>
      </c>
      <c r="O3537" s="163"/>
      <c r="P3537" s="164"/>
      <c r="Q3537" s="163"/>
      <c r="R3537" s="163"/>
      <c r="S3537" s="163"/>
      <c r="T3537" s="163"/>
    </row>
    <row r="3538" ht="18.75" hidden="1" customHeight="1">
      <c r="A3538" s="180">
        <v>45898.0</v>
      </c>
      <c r="B3538" s="171">
        <v>8211.0</v>
      </c>
      <c r="C3538" s="171" t="s">
        <v>3980</v>
      </c>
      <c r="D3538" s="171"/>
      <c r="E3538" s="171" t="s">
        <v>20634</v>
      </c>
      <c r="F3538" s="171"/>
      <c r="G3538" s="171"/>
      <c r="H3538" s="172"/>
      <c r="I3538" s="173">
        <v>3240.0</v>
      </c>
      <c r="J3538" s="174">
        <v>840.0</v>
      </c>
      <c r="K3538" s="179">
        <v>840.0</v>
      </c>
      <c r="L3538" s="178">
        <v>0.0</v>
      </c>
      <c r="M3538" s="177">
        <v>0.0</v>
      </c>
      <c r="N3538" s="178">
        <v>0.0</v>
      </c>
      <c r="O3538" s="163"/>
      <c r="P3538" s="164"/>
      <c r="Q3538" s="163"/>
      <c r="R3538" s="163"/>
      <c r="S3538" s="168" t="s">
        <v>20645</v>
      </c>
      <c r="T3538" s="164">
        <v>0.0</v>
      </c>
    </row>
    <row r="3539" ht="18.75" hidden="1" customHeight="1">
      <c r="A3539" s="170">
        <v>45898.0</v>
      </c>
      <c r="B3539" s="171">
        <v>17040.0</v>
      </c>
      <c r="C3539" s="171" t="s">
        <v>19529</v>
      </c>
      <c r="D3539" s="171" t="s">
        <v>20673</v>
      </c>
      <c r="E3539" s="171">
        <v>8.0</v>
      </c>
      <c r="F3539" s="171" t="s">
        <v>21615</v>
      </c>
      <c r="G3539" s="171" t="s">
        <v>9037</v>
      </c>
      <c r="H3539" s="172" t="s">
        <v>20635</v>
      </c>
      <c r="I3539" s="173">
        <v>11420.0</v>
      </c>
      <c r="J3539" s="174">
        <v>1580.0</v>
      </c>
      <c r="K3539" s="179">
        <v>1580.0</v>
      </c>
      <c r="L3539" s="178"/>
      <c r="M3539" s="177"/>
      <c r="N3539" s="178"/>
      <c r="O3539" s="163"/>
      <c r="P3539" s="164"/>
      <c r="Q3539" s="163"/>
      <c r="R3539" s="163"/>
      <c r="S3539" s="163"/>
      <c r="T3539" s="163"/>
    </row>
    <row r="3540" ht="18.75" hidden="1" customHeight="1">
      <c r="A3540" s="170">
        <v>45898.0</v>
      </c>
      <c r="B3540" s="171">
        <v>17041.0</v>
      </c>
      <c r="C3540" s="171" t="s">
        <v>744</v>
      </c>
      <c r="D3540" s="171" t="s">
        <v>20695</v>
      </c>
      <c r="E3540" s="171">
        <v>16.0</v>
      </c>
      <c r="F3540" s="171" t="s">
        <v>20894</v>
      </c>
      <c r="G3540" s="171" t="s">
        <v>9047</v>
      </c>
      <c r="H3540" s="172" t="s">
        <v>20637</v>
      </c>
      <c r="I3540" s="173">
        <v>13120.0</v>
      </c>
      <c r="J3540" s="174">
        <v>3400.0</v>
      </c>
      <c r="K3540" s="179"/>
      <c r="L3540" s="178"/>
      <c r="M3540" s="177">
        <v>3400.0</v>
      </c>
      <c r="N3540" s="178"/>
      <c r="O3540" s="163"/>
      <c r="P3540" s="164"/>
      <c r="Q3540" s="163"/>
      <c r="R3540" s="163"/>
      <c r="S3540" s="163"/>
      <c r="T3540" s="163"/>
    </row>
    <row r="3541" ht="18.75" hidden="1" customHeight="1">
      <c r="A3541" s="170">
        <v>45898.0</v>
      </c>
      <c r="B3541" s="171">
        <v>17042.0</v>
      </c>
      <c r="C3541" s="171" t="s">
        <v>22501</v>
      </c>
      <c r="D3541" s="171" t="s">
        <v>20687</v>
      </c>
      <c r="E3541" s="171">
        <v>8.0</v>
      </c>
      <c r="F3541" s="171" t="s">
        <v>20846</v>
      </c>
      <c r="G3541" s="171" t="s">
        <v>9050</v>
      </c>
      <c r="H3541" s="172" t="s">
        <v>20635</v>
      </c>
      <c r="I3541" s="173">
        <v>11020.0</v>
      </c>
      <c r="J3541" s="174">
        <v>1000.0</v>
      </c>
      <c r="K3541" s="179">
        <v>1000.0</v>
      </c>
      <c r="L3541" s="178"/>
      <c r="M3541" s="177"/>
      <c r="N3541" s="178"/>
      <c r="O3541" s="163"/>
      <c r="P3541" s="164"/>
      <c r="Q3541" s="163"/>
      <c r="R3541" s="163"/>
      <c r="S3541" s="163"/>
      <c r="T3541" s="163"/>
    </row>
    <row r="3542" ht="18.75" hidden="1" customHeight="1">
      <c r="A3542" s="170">
        <v>45898.0</v>
      </c>
      <c r="B3542" s="171">
        <v>17043.0</v>
      </c>
      <c r="C3542" s="171" t="s">
        <v>21413</v>
      </c>
      <c r="D3542" s="171" t="s">
        <v>20687</v>
      </c>
      <c r="E3542" s="171">
        <v>8.0</v>
      </c>
      <c r="F3542" s="171" t="s">
        <v>20835</v>
      </c>
      <c r="G3542" s="171" t="s">
        <v>22502</v>
      </c>
      <c r="H3542" s="172" t="s">
        <v>20637</v>
      </c>
      <c r="I3542" s="173">
        <v>11000.0</v>
      </c>
      <c r="J3542" s="174">
        <v>980.0</v>
      </c>
      <c r="K3542" s="179"/>
      <c r="L3542" s="178"/>
      <c r="M3542" s="177">
        <v>980.0</v>
      </c>
      <c r="N3542" s="178"/>
      <c r="O3542" s="163"/>
      <c r="P3542" s="164"/>
      <c r="Q3542" s="163"/>
      <c r="R3542" s="163"/>
      <c r="S3542" s="163"/>
      <c r="T3542" s="163"/>
    </row>
    <row r="3543" ht="18.75" hidden="1" customHeight="1">
      <c r="A3543" s="170">
        <v>45898.0</v>
      </c>
      <c r="B3543" s="171">
        <v>17044.0</v>
      </c>
      <c r="C3543" s="171" t="s">
        <v>4444</v>
      </c>
      <c r="D3543" s="171" t="s">
        <v>20687</v>
      </c>
      <c r="E3543" s="171">
        <v>14.0</v>
      </c>
      <c r="F3543" s="171" t="s">
        <v>21499</v>
      </c>
      <c r="G3543" s="171" t="s">
        <v>4820</v>
      </c>
      <c r="H3543" s="172" t="s">
        <v>20635</v>
      </c>
      <c r="I3543" s="173">
        <v>12900.0</v>
      </c>
      <c r="J3543" s="174">
        <v>2860.0</v>
      </c>
      <c r="K3543" s="179">
        <v>2860.0</v>
      </c>
      <c r="L3543" s="178"/>
      <c r="M3543" s="177"/>
      <c r="N3543" s="178"/>
      <c r="O3543" s="163"/>
      <c r="P3543" s="164"/>
      <c r="Q3543" s="163"/>
      <c r="R3543" s="163"/>
      <c r="S3543" s="163"/>
      <c r="T3543" s="163"/>
    </row>
    <row r="3544" ht="18.75" hidden="1" customHeight="1">
      <c r="A3544" s="170">
        <v>45898.0</v>
      </c>
      <c r="B3544" s="171">
        <v>17045.0</v>
      </c>
      <c r="C3544" s="171" t="s">
        <v>20702</v>
      </c>
      <c r="D3544" s="171" t="s">
        <v>20695</v>
      </c>
      <c r="E3544" s="171">
        <v>8.0</v>
      </c>
      <c r="F3544" s="171" t="s">
        <v>20699</v>
      </c>
      <c r="G3544" s="171" t="s">
        <v>4037</v>
      </c>
      <c r="H3544" s="172" t="s">
        <v>20635</v>
      </c>
      <c r="I3544" s="173">
        <v>11120.0</v>
      </c>
      <c r="J3544" s="174">
        <v>1420.0</v>
      </c>
      <c r="K3544" s="179">
        <v>1420.0</v>
      </c>
      <c r="L3544" s="178"/>
      <c r="M3544" s="177"/>
      <c r="N3544" s="178"/>
      <c r="O3544" s="163"/>
      <c r="P3544" s="164"/>
      <c r="Q3544" s="163"/>
      <c r="R3544" s="163"/>
      <c r="S3544" s="163"/>
      <c r="T3544" s="163"/>
    </row>
    <row r="3545" ht="18.75" hidden="1" customHeight="1">
      <c r="A3545" s="170">
        <v>45898.0</v>
      </c>
      <c r="B3545" s="171">
        <v>17046.0</v>
      </c>
      <c r="C3545" s="171" t="s">
        <v>3265</v>
      </c>
      <c r="D3545" s="171" t="s">
        <v>20695</v>
      </c>
      <c r="E3545" s="171">
        <v>8.0</v>
      </c>
      <c r="F3545" s="171" t="s">
        <v>20699</v>
      </c>
      <c r="G3545" s="171" t="s">
        <v>196</v>
      </c>
      <c r="H3545" s="172" t="s">
        <v>20635</v>
      </c>
      <c r="I3545" s="173">
        <v>11680.0</v>
      </c>
      <c r="J3545" s="174">
        <v>1980.0</v>
      </c>
      <c r="K3545" s="179">
        <v>1980.0</v>
      </c>
      <c r="L3545" s="178"/>
      <c r="M3545" s="177"/>
      <c r="N3545" s="178"/>
      <c r="O3545" s="163"/>
      <c r="P3545" s="164"/>
      <c r="Q3545" s="163"/>
      <c r="R3545" s="163"/>
      <c r="S3545" s="163"/>
      <c r="T3545" s="163"/>
    </row>
    <row r="3546" ht="18.75" hidden="1" customHeight="1">
      <c r="A3546" s="180">
        <v>45898.0</v>
      </c>
      <c r="B3546" s="171">
        <v>8212.0</v>
      </c>
      <c r="C3546" s="171" t="s">
        <v>2851</v>
      </c>
      <c r="D3546" s="171"/>
      <c r="E3546" s="171" t="s">
        <v>20634</v>
      </c>
      <c r="F3546" s="171"/>
      <c r="G3546" s="171" t="s">
        <v>22503</v>
      </c>
      <c r="H3546" s="172" t="s">
        <v>22503</v>
      </c>
      <c r="I3546" s="173">
        <v>1540.0</v>
      </c>
      <c r="J3546" s="174">
        <v>100.0</v>
      </c>
      <c r="K3546" s="179">
        <v>100.0</v>
      </c>
      <c r="L3546" s="178">
        <v>0.0</v>
      </c>
      <c r="M3546" s="177">
        <v>0.0</v>
      </c>
      <c r="N3546" s="178">
        <v>0.0</v>
      </c>
      <c r="O3546" s="163"/>
      <c r="P3546" s="164"/>
      <c r="Q3546" s="163"/>
      <c r="R3546" s="163"/>
      <c r="S3546" s="168" t="s">
        <v>20645</v>
      </c>
      <c r="T3546" s="164">
        <v>0.0</v>
      </c>
    </row>
    <row r="3547" ht="18.75" hidden="1" customHeight="1">
      <c r="A3547" s="170">
        <v>45898.0</v>
      </c>
      <c r="B3547" s="171">
        <v>17047.0</v>
      </c>
      <c r="C3547" s="171" t="s">
        <v>22477</v>
      </c>
      <c r="D3547" s="171" t="s">
        <v>20687</v>
      </c>
      <c r="E3547" s="171">
        <v>8.0</v>
      </c>
      <c r="F3547" s="171" t="s">
        <v>21145</v>
      </c>
      <c r="G3547" s="171" t="s">
        <v>9064</v>
      </c>
      <c r="H3547" s="172" t="s">
        <v>20635</v>
      </c>
      <c r="I3547" s="173">
        <v>15560.0</v>
      </c>
      <c r="J3547" s="174">
        <v>5540.0</v>
      </c>
      <c r="K3547" s="179">
        <v>5540.0</v>
      </c>
      <c r="L3547" s="178"/>
      <c r="M3547" s="177"/>
      <c r="N3547" s="178"/>
      <c r="O3547" s="163"/>
      <c r="P3547" s="164"/>
      <c r="Q3547" s="163"/>
      <c r="R3547" s="163"/>
      <c r="S3547" s="163"/>
      <c r="T3547" s="163"/>
    </row>
    <row r="3548" ht="18.75" hidden="1" customHeight="1">
      <c r="A3548" s="180">
        <v>45898.0</v>
      </c>
      <c r="B3548" s="171">
        <v>8213.0</v>
      </c>
      <c r="C3548" s="171" t="s">
        <v>7445</v>
      </c>
      <c r="D3548" s="171"/>
      <c r="E3548" s="171" t="s">
        <v>20634</v>
      </c>
      <c r="F3548" s="171"/>
      <c r="G3548" s="171"/>
      <c r="H3548" s="172"/>
      <c r="I3548" s="173">
        <v>2420.0</v>
      </c>
      <c r="J3548" s="174">
        <v>220.0</v>
      </c>
      <c r="K3548" s="179">
        <v>0.0</v>
      </c>
      <c r="L3548" s="178">
        <v>0.0</v>
      </c>
      <c r="M3548" s="177">
        <v>220.0</v>
      </c>
      <c r="N3548" s="178">
        <v>0.0</v>
      </c>
      <c r="O3548" s="163"/>
      <c r="P3548" s="164"/>
      <c r="Q3548" s="163"/>
      <c r="R3548" s="163"/>
      <c r="S3548" s="168" t="s">
        <v>20645</v>
      </c>
      <c r="T3548" s="164">
        <v>0.0</v>
      </c>
    </row>
    <row r="3549" ht="18.75" hidden="1" customHeight="1">
      <c r="A3549" s="170">
        <v>45898.0</v>
      </c>
      <c r="B3549" s="171">
        <v>17048.0</v>
      </c>
      <c r="C3549" s="171" t="s">
        <v>22270</v>
      </c>
      <c r="D3549" s="171" t="s">
        <v>20673</v>
      </c>
      <c r="E3549" s="171">
        <v>14.0</v>
      </c>
      <c r="F3549" s="171" t="s">
        <v>20871</v>
      </c>
      <c r="G3549" s="171" t="s">
        <v>7238</v>
      </c>
      <c r="H3549" s="172" t="s">
        <v>20635</v>
      </c>
      <c r="I3549" s="173">
        <v>12900.0</v>
      </c>
      <c r="J3549" s="174">
        <v>3040.0</v>
      </c>
      <c r="K3549" s="179">
        <v>3040.0</v>
      </c>
      <c r="L3549" s="178"/>
      <c r="M3549" s="177"/>
      <c r="N3549" s="178"/>
      <c r="O3549" s="163"/>
      <c r="P3549" s="164"/>
      <c r="Q3549" s="163"/>
      <c r="R3549" s="163"/>
      <c r="S3549" s="163"/>
      <c r="T3549" s="163"/>
    </row>
    <row r="3550" ht="18.75" hidden="1" customHeight="1">
      <c r="A3550" s="180">
        <v>45898.0</v>
      </c>
      <c r="B3550" s="171">
        <v>8214.0</v>
      </c>
      <c r="C3550" s="171" t="s">
        <v>2826</v>
      </c>
      <c r="D3550" s="171"/>
      <c r="E3550" s="171" t="s">
        <v>20634</v>
      </c>
      <c r="F3550" s="171"/>
      <c r="G3550" s="171"/>
      <c r="H3550" s="172"/>
      <c r="I3550" s="173">
        <v>3140.0</v>
      </c>
      <c r="J3550" s="174">
        <v>1120.0</v>
      </c>
      <c r="K3550" s="179">
        <v>1120.0</v>
      </c>
      <c r="L3550" s="178">
        <v>0.0</v>
      </c>
      <c r="M3550" s="177">
        <v>0.0</v>
      </c>
      <c r="N3550" s="178">
        <v>0.0</v>
      </c>
      <c r="O3550" s="163"/>
      <c r="P3550" s="164"/>
      <c r="Q3550" s="163"/>
      <c r="R3550" s="163"/>
      <c r="S3550" s="168" t="s">
        <v>20645</v>
      </c>
      <c r="T3550" s="164">
        <v>0.0</v>
      </c>
    </row>
    <row r="3551" ht="18.75" hidden="1" customHeight="1">
      <c r="A3551" s="180">
        <v>45898.0</v>
      </c>
      <c r="B3551" s="171">
        <v>8215.0</v>
      </c>
      <c r="C3551" s="171" t="s">
        <v>6867</v>
      </c>
      <c r="D3551" s="171"/>
      <c r="E3551" s="171" t="s">
        <v>20634</v>
      </c>
      <c r="F3551" s="171"/>
      <c r="G3551" s="171" t="s">
        <v>19727</v>
      </c>
      <c r="H3551" s="172" t="s">
        <v>19727</v>
      </c>
      <c r="I3551" s="173">
        <v>3500.0</v>
      </c>
      <c r="J3551" s="174">
        <v>280.0</v>
      </c>
      <c r="K3551" s="179">
        <v>0.0</v>
      </c>
      <c r="L3551" s="178">
        <v>0.0</v>
      </c>
      <c r="M3551" s="177">
        <v>0.0</v>
      </c>
      <c r="N3551" s="178">
        <v>0.0</v>
      </c>
      <c r="O3551" s="163"/>
      <c r="P3551" s="164"/>
      <c r="Q3551" s="163"/>
      <c r="R3551" s="163"/>
      <c r="S3551" s="168" t="s">
        <v>20645</v>
      </c>
      <c r="T3551" s="164">
        <v>0.0</v>
      </c>
    </row>
    <row r="3552" ht="18.75" hidden="1" customHeight="1">
      <c r="A3552" s="180">
        <v>45898.0</v>
      </c>
      <c r="B3552" s="171">
        <v>8216.0</v>
      </c>
      <c r="C3552" s="171" t="s">
        <v>6867</v>
      </c>
      <c r="D3552" s="171"/>
      <c r="E3552" s="171" t="s">
        <v>20634</v>
      </c>
      <c r="F3552" s="171"/>
      <c r="G3552" s="171" t="s">
        <v>19727</v>
      </c>
      <c r="H3552" s="172" t="s">
        <v>19727</v>
      </c>
      <c r="I3552" s="173">
        <v>3220.0</v>
      </c>
      <c r="J3552" s="174">
        <v>520.0</v>
      </c>
      <c r="K3552" s="179">
        <v>0.0</v>
      </c>
      <c r="L3552" s="178">
        <v>520.0</v>
      </c>
      <c r="M3552" s="177">
        <v>0.0</v>
      </c>
      <c r="N3552" s="178">
        <v>0.0</v>
      </c>
      <c r="O3552" s="163"/>
      <c r="P3552" s="164"/>
      <c r="Q3552" s="163"/>
      <c r="R3552" s="163"/>
      <c r="S3552" s="168" t="s">
        <v>20645</v>
      </c>
      <c r="T3552" s="164">
        <v>0.0</v>
      </c>
    </row>
    <row r="3553" ht="18.75" hidden="1" customHeight="1">
      <c r="A3553" s="180">
        <v>45898.0</v>
      </c>
      <c r="B3553" s="171">
        <v>8217.0</v>
      </c>
      <c r="C3553" s="171" t="s">
        <v>6867</v>
      </c>
      <c r="D3553" s="171"/>
      <c r="E3553" s="171" t="s">
        <v>20634</v>
      </c>
      <c r="F3553" s="171"/>
      <c r="G3553" s="171" t="s">
        <v>19722</v>
      </c>
      <c r="H3553" s="172" t="s">
        <v>19722</v>
      </c>
      <c r="I3553" s="173">
        <v>3660.0</v>
      </c>
      <c r="J3553" s="174">
        <v>200.0</v>
      </c>
      <c r="K3553" s="179">
        <v>0.0</v>
      </c>
      <c r="L3553" s="178">
        <v>0.0</v>
      </c>
      <c r="M3553" s="177">
        <v>0.0</v>
      </c>
      <c r="N3553" s="178">
        <v>0.0</v>
      </c>
      <c r="O3553" s="163"/>
      <c r="P3553" s="164"/>
      <c r="Q3553" s="163"/>
      <c r="R3553" s="163"/>
      <c r="S3553" s="168" t="s">
        <v>20645</v>
      </c>
      <c r="T3553" s="164">
        <v>0.0</v>
      </c>
    </row>
    <row r="3554" ht="18.75" hidden="1" customHeight="1">
      <c r="A3554" s="180">
        <v>45898.0</v>
      </c>
      <c r="B3554" s="171">
        <v>8218.0</v>
      </c>
      <c r="C3554" s="171" t="s">
        <v>6867</v>
      </c>
      <c r="D3554" s="171"/>
      <c r="E3554" s="171" t="s">
        <v>20634</v>
      </c>
      <c r="F3554" s="171"/>
      <c r="G3554" s="171" t="s">
        <v>19722</v>
      </c>
      <c r="H3554" s="172" t="s">
        <v>19722</v>
      </c>
      <c r="I3554" s="173">
        <v>3460.0</v>
      </c>
      <c r="J3554" s="174">
        <v>560.0</v>
      </c>
      <c r="K3554" s="179">
        <v>0.0</v>
      </c>
      <c r="L3554" s="178">
        <v>560.0</v>
      </c>
      <c r="M3554" s="177">
        <v>0.0</v>
      </c>
      <c r="N3554" s="178">
        <v>0.0</v>
      </c>
      <c r="O3554" s="163"/>
      <c r="P3554" s="164"/>
      <c r="Q3554" s="163"/>
      <c r="R3554" s="163"/>
      <c r="S3554" s="168" t="s">
        <v>20645</v>
      </c>
      <c r="T3554" s="164">
        <v>0.0</v>
      </c>
    </row>
    <row r="3555" ht="18.75" hidden="1" customHeight="1">
      <c r="A3555" s="170">
        <v>45898.0</v>
      </c>
      <c r="B3555" s="171">
        <v>17049.0</v>
      </c>
      <c r="C3555" s="171" t="s">
        <v>20832</v>
      </c>
      <c r="D3555" s="171" t="s">
        <v>20695</v>
      </c>
      <c r="E3555" s="171">
        <v>8.0</v>
      </c>
      <c r="F3555" s="171" t="s">
        <v>21139</v>
      </c>
      <c r="G3555" s="171" t="s">
        <v>4799</v>
      </c>
      <c r="H3555" s="172" t="s">
        <v>20635</v>
      </c>
      <c r="I3555" s="173">
        <v>13200.0</v>
      </c>
      <c r="J3555" s="174">
        <v>3500.0</v>
      </c>
      <c r="K3555" s="179">
        <v>3500.0</v>
      </c>
      <c r="L3555" s="178"/>
      <c r="M3555" s="177"/>
      <c r="N3555" s="178"/>
      <c r="O3555" s="163"/>
      <c r="P3555" s="164"/>
      <c r="Q3555" s="163"/>
      <c r="R3555" s="163"/>
      <c r="S3555" s="163"/>
      <c r="T3555" s="163"/>
    </row>
    <row r="3556" ht="18.75" hidden="1" customHeight="1">
      <c r="A3556" s="180">
        <v>45898.0</v>
      </c>
      <c r="B3556" s="171">
        <v>8219.0</v>
      </c>
      <c r="C3556" s="171" t="s">
        <v>8901</v>
      </c>
      <c r="D3556" s="171"/>
      <c r="E3556" s="171" t="s">
        <v>20634</v>
      </c>
      <c r="F3556" s="171"/>
      <c r="G3556" s="171" t="s">
        <v>22504</v>
      </c>
      <c r="H3556" s="172" t="s">
        <v>22504</v>
      </c>
      <c r="I3556" s="173">
        <v>11020.0</v>
      </c>
      <c r="J3556" s="174">
        <v>540.0</v>
      </c>
      <c r="K3556" s="179">
        <v>0.0</v>
      </c>
      <c r="L3556" s="178">
        <v>0.0</v>
      </c>
      <c r="M3556" s="177">
        <v>0.0</v>
      </c>
      <c r="N3556" s="178">
        <v>0.0</v>
      </c>
      <c r="O3556" s="163"/>
      <c r="P3556" s="164"/>
      <c r="Q3556" s="163"/>
      <c r="R3556" s="163"/>
      <c r="S3556" s="168" t="s">
        <v>20645</v>
      </c>
      <c r="T3556" s="164">
        <v>0.0</v>
      </c>
    </row>
    <row r="3557" ht="18.75" hidden="1" customHeight="1">
      <c r="A3557" s="170">
        <v>45898.0</v>
      </c>
      <c r="B3557" s="171">
        <v>17050.0</v>
      </c>
      <c r="C3557" s="171" t="s">
        <v>22505</v>
      </c>
      <c r="D3557" s="171" t="s">
        <v>20695</v>
      </c>
      <c r="E3557" s="171">
        <v>8.0</v>
      </c>
      <c r="F3557" s="171" t="s">
        <v>20699</v>
      </c>
      <c r="G3557" s="171" t="s">
        <v>196</v>
      </c>
      <c r="H3557" s="172" t="s">
        <v>20635</v>
      </c>
      <c r="I3557" s="173">
        <v>12440.0</v>
      </c>
      <c r="J3557" s="174">
        <v>2740.0</v>
      </c>
      <c r="K3557" s="179">
        <v>2740.0</v>
      </c>
      <c r="L3557" s="178"/>
      <c r="M3557" s="177"/>
      <c r="N3557" s="178"/>
      <c r="O3557" s="163"/>
      <c r="P3557" s="164"/>
      <c r="Q3557" s="163"/>
      <c r="R3557" s="163"/>
      <c r="S3557" s="163"/>
      <c r="T3557" s="163"/>
    </row>
    <row r="3558" ht="18.75" hidden="1" customHeight="1">
      <c r="A3558" s="180">
        <v>45898.0</v>
      </c>
      <c r="B3558" s="171">
        <v>8220.0</v>
      </c>
      <c r="C3558" s="171" t="s">
        <v>4017</v>
      </c>
      <c r="D3558" s="171"/>
      <c r="E3558" s="171" t="s">
        <v>20634</v>
      </c>
      <c r="F3558" s="171"/>
      <c r="G3558" s="171" t="s">
        <v>4500</v>
      </c>
      <c r="H3558" s="172" t="s">
        <v>4500</v>
      </c>
      <c r="I3558" s="173">
        <v>3480.0</v>
      </c>
      <c r="J3558" s="174">
        <v>760.0</v>
      </c>
      <c r="K3558" s="179">
        <v>760.0</v>
      </c>
      <c r="L3558" s="178">
        <v>0.0</v>
      </c>
      <c r="M3558" s="177">
        <v>0.0</v>
      </c>
      <c r="N3558" s="178">
        <v>0.0</v>
      </c>
      <c r="O3558" s="163"/>
      <c r="P3558" s="164"/>
      <c r="Q3558" s="163"/>
      <c r="R3558" s="163"/>
      <c r="S3558" s="168" t="s">
        <v>20645</v>
      </c>
      <c r="T3558" s="164">
        <v>0.0</v>
      </c>
    </row>
    <row r="3559" ht="18.75" hidden="1" customHeight="1">
      <c r="A3559" s="170">
        <v>45898.0</v>
      </c>
      <c r="B3559" s="171">
        <v>17051.0</v>
      </c>
      <c r="C3559" s="171" t="s">
        <v>4444</v>
      </c>
      <c r="D3559" s="171" t="s">
        <v>20659</v>
      </c>
      <c r="E3559" s="171">
        <v>8.0</v>
      </c>
      <c r="F3559" s="171" t="s">
        <v>22013</v>
      </c>
      <c r="G3559" s="171" t="s">
        <v>7298</v>
      </c>
      <c r="H3559" s="172" t="s">
        <v>20635</v>
      </c>
      <c r="I3559" s="173">
        <v>18280.0</v>
      </c>
      <c r="J3559" s="174">
        <f>18280-10040</f>
        <v>8240</v>
      </c>
      <c r="K3559" s="179">
        <v>8240.0</v>
      </c>
      <c r="L3559" s="178"/>
      <c r="M3559" s="177"/>
      <c r="N3559" s="178"/>
      <c r="O3559" s="163"/>
      <c r="P3559" s="164"/>
      <c r="Q3559" s="163"/>
      <c r="R3559" s="163"/>
      <c r="S3559" s="163"/>
      <c r="T3559" s="163"/>
    </row>
    <row r="3560" ht="18.75" hidden="1" customHeight="1">
      <c r="A3560" s="180">
        <v>45898.0</v>
      </c>
      <c r="B3560" s="171">
        <v>8221.0</v>
      </c>
      <c r="C3560" s="171" t="s">
        <v>8901</v>
      </c>
      <c r="D3560" s="171"/>
      <c r="E3560" s="171" t="s">
        <v>20634</v>
      </c>
      <c r="F3560" s="171"/>
      <c r="G3560" s="171" t="s">
        <v>22506</v>
      </c>
      <c r="H3560" s="172" t="s">
        <v>22506</v>
      </c>
      <c r="I3560" s="173">
        <v>12540.0</v>
      </c>
      <c r="J3560" s="174">
        <v>2200.0</v>
      </c>
      <c r="K3560" s="179">
        <v>0.0</v>
      </c>
      <c r="L3560" s="178">
        <v>0.0</v>
      </c>
      <c r="M3560" s="177">
        <v>0.0</v>
      </c>
      <c r="N3560" s="178">
        <v>0.0</v>
      </c>
      <c r="O3560" s="163"/>
      <c r="P3560" s="164"/>
      <c r="Q3560" s="163"/>
      <c r="R3560" s="163"/>
      <c r="S3560" s="168" t="s">
        <v>20645</v>
      </c>
      <c r="T3560" s="164">
        <v>0.0</v>
      </c>
    </row>
    <row r="3561" ht="18.75" hidden="1" customHeight="1">
      <c r="A3561" s="180">
        <v>45898.0</v>
      </c>
      <c r="B3561" s="171">
        <v>8222.0</v>
      </c>
      <c r="C3561" s="171" t="s">
        <v>6078</v>
      </c>
      <c r="D3561" s="171"/>
      <c r="E3561" s="171" t="s">
        <v>20634</v>
      </c>
      <c r="F3561" s="171"/>
      <c r="G3561" s="171"/>
      <c r="H3561" s="172"/>
      <c r="I3561" s="173">
        <v>2560.0</v>
      </c>
      <c r="J3561" s="174">
        <v>420.0</v>
      </c>
      <c r="K3561" s="179">
        <v>420.0</v>
      </c>
      <c r="L3561" s="178">
        <v>0.0</v>
      </c>
      <c r="M3561" s="177">
        <v>0.0</v>
      </c>
      <c r="N3561" s="178">
        <v>0.0</v>
      </c>
      <c r="O3561" s="163"/>
      <c r="P3561" s="164"/>
      <c r="Q3561" s="163"/>
      <c r="R3561" s="163"/>
      <c r="S3561" s="168" t="s">
        <v>20645</v>
      </c>
      <c r="T3561" s="164">
        <v>0.0</v>
      </c>
    </row>
    <row r="3562" ht="18.75" hidden="1" customHeight="1">
      <c r="A3562" s="170">
        <v>45898.0</v>
      </c>
      <c r="B3562" s="171">
        <v>17053.0</v>
      </c>
      <c r="C3562" s="171" t="s">
        <v>22507</v>
      </c>
      <c r="D3562" s="171" t="s">
        <v>20687</v>
      </c>
      <c r="E3562" s="171">
        <v>8.0</v>
      </c>
      <c r="F3562" s="171" t="s">
        <v>21051</v>
      </c>
      <c r="G3562" s="171" t="s">
        <v>9088</v>
      </c>
      <c r="H3562" s="172" t="s">
        <v>20635</v>
      </c>
      <c r="I3562" s="173">
        <v>13260.0</v>
      </c>
      <c r="J3562" s="174">
        <v>3240.0</v>
      </c>
      <c r="K3562" s="179">
        <v>3240.0</v>
      </c>
      <c r="L3562" s="178"/>
      <c r="M3562" s="177"/>
      <c r="N3562" s="178"/>
      <c r="O3562" s="163"/>
      <c r="P3562" s="164"/>
      <c r="Q3562" s="163"/>
      <c r="R3562" s="163"/>
      <c r="S3562" s="163"/>
      <c r="T3562" s="163"/>
    </row>
    <row r="3563" ht="18.75" hidden="1" customHeight="1">
      <c r="A3563" s="170">
        <v>45898.0</v>
      </c>
      <c r="B3563" s="171">
        <v>17054.0</v>
      </c>
      <c r="C3563" s="171" t="s">
        <v>4031</v>
      </c>
      <c r="D3563" s="171" t="s">
        <v>20673</v>
      </c>
      <c r="E3563" s="171">
        <v>8.0</v>
      </c>
      <c r="F3563" s="171" t="s">
        <v>21541</v>
      </c>
      <c r="G3563" s="171" t="s">
        <v>4788</v>
      </c>
      <c r="H3563" s="172" t="s">
        <v>20635</v>
      </c>
      <c r="I3563" s="173">
        <v>14320.0</v>
      </c>
      <c r="J3563" s="174">
        <v>4480.0</v>
      </c>
      <c r="K3563" s="179">
        <v>4480.0</v>
      </c>
      <c r="L3563" s="178"/>
      <c r="M3563" s="177"/>
      <c r="N3563" s="178"/>
      <c r="O3563" s="163"/>
      <c r="P3563" s="164"/>
      <c r="Q3563" s="163"/>
      <c r="R3563" s="163"/>
      <c r="S3563" s="163"/>
      <c r="T3563" s="163"/>
    </row>
    <row r="3564" ht="18.75" hidden="1" customHeight="1">
      <c r="A3564" s="182">
        <v>45898.029012326384</v>
      </c>
      <c r="B3564" s="171">
        <v>8210.0</v>
      </c>
      <c r="C3564" s="171" t="s">
        <v>4110</v>
      </c>
      <c r="D3564" s="171"/>
      <c r="E3564" s="171" t="s">
        <v>20634</v>
      </c>
      <c r="F3564" s="171"/>
      <c r="G3564" s="171" t="s">
        <v>4500</v>
      </c>
      <c r="H3564" s="172" t="s">
        <v>4500</v>
      </c>
      <c r="I3564" s="173">
        <v>3100.0</v>
      </c>
      <c r="J3564" s="174">
        <v>420.0</v>
      </c>
      <c r="K3564" s="179">
        <v>420.0</v>
      </c>
      <c r="L3564" s="178">
        <v>0.0</v>
      </c>
      <c r="M3564" s="177">
        <v>0.0</v>
      </c>
      <c r="N3564" s="178">
        <v>0.0</v>
      </c>
      <c r="O3564" s="163"/>
      <c r="P3564" s="164"/>
      <c r="Q3564" s="163"/>
      <c r="R3564" s="163"/>
      <c r="S3564" s="168" t="s">
        <v>20645</v>
      </c>
      <c r="T3564" s="164">
        <v>0.0</v>
      </c>
    </row>
    <row r="3565" ht="18.75" hidden="1" customHeight="1">
      <c r="A3565" s="180">
        <v>45899.0</v>
      </c>
      <c r="B3565" s="171">
        <v>8224.0</v>
      </c>
      <c r="C3565" s="171"/>
      <c r="D3565" s="171"/>
      <c r="E3565" s="171" t="s">
        <v>20634</v>
      </c>
      <c r="F3565" s="171"/>
      <c r="G3565" s="171"/>
      <c r="H3565" s="172"/>
      <c r="I3565" s="173">
        <v>3540.0</v>
      </c>
      <c r="J3565" s="174">
        <v>740.0</v>
      </c>
      <c r="K3565" s="179">
        <v>740.0</v>
      </c>
      <c r="L3565" s="178">
        <v>0.0</v>
      </c>
      <c r="M3565" s="177">
        <v>0.0</v>
      </c>
      <c r="N3565" s="178">
        <v>0.0</v>
      </c>
      <c r="O3565" s="163"/>
      <c r="P3565" s="164"/>
      <c r="Q3565" s="163"/>
      <c r="R3565" s="163"/>
      <c r="S3565" s="168" t="s">
        <v>20645</v>
      </c>
      <c r="T3565" s="164">
        <v>0.0</v>
      </c>
    </row>
    <row r="3566" ht="18.75" hidden="1" customHeight="1">
      <c r="A3566" s="170">
        <v>45899.0</v>
      </c>
      <c r="B3566" s="171">
        <v>17055.0</v>
      </c>
      <c r="C3566" s="171"/>
      <c r="D3566" s="171" t="s">
        <v>20695</v>
      </c>
      <c r="E3566" s="171">
        <v>4.0</v>
      </c>
      <c r="F3566" s="171" t="s">
        <v>21398</v>
      </c>
      <c r="G3566" s="171" t="s">
        <v>9119</v>
      </c>
      <c r="H3566" s="172" t="s">
        <v>20635</v>
      </c>
      <c r="I3566" s="173">
        <v>10720.0</v>
      </c>
      <c r="J3566" s="174">
        <v>940.0</v>
      </c>
      <c r="K3566" s="179">
        <v>940.0</v>
      </c>
      <c r="L3566" s="178"/>
      <c r="M3566" s="177"/>
      <c r="N3566" s="178"/>
      <c r="O3566" s="163"/>
      <c r="P3566" s="164"/>
      <c r="Q3566" s="163"/>
      <c r="R3566" s="163"/>
      <c r="S3566" s="163"/>
      <c r="T3566" s="163"/>
    </row>
    <row r="3567" ht="18.75" hidden="1" customHeight="1">
      <c r="A3567" s="170">
        <v>45899.0</v>
      </c>
      <c r="B3567" s="171">
        <v>17056.0</v>
      </c>
      <c r="C3567" s="171"/>
      <c r="D3567" s="171" t="s">
        <v>20695</v>
      </c>
      <c r="E3567" s="171">
        <v>8.0</v>
      </c>
      <c r="F3567" s="171" t="s">
        <v>20973</v>
      </c>
      <c r="G3567" s="171" t="s">
        <v>4811</v>
      </c>
      <c r="H3567" s="172" t="s">
        <v>20635</v>
      </c>
      <c r="I3567" s="173">
        <v>11320.0</v>
      </c>
      <c r="J3567" s="174">
        <v>1620.0</v>
      </c>
      <c r="K3567" s="179">
        <v>1620.0</v>
      </c>
      <c r="L3567" s="178"/>
      <c r="M3567" s="177"/>
      <c r="N3567" s="178"/>
      <c r="O3567" s="163"/>
      <c r="P3567" s="164"/>
      <c r="Q3567" s="163"/>
      <c r="R3567" s="163"/>
      <c r="S3567" s="163"/>
      <c r="T3567" s="163"/>
    </row>
    <row r="3568" ht="18.75" hidden="1" customHeight="1">
      <c r="A3568" s="170">
        <v>45899.0</v>
      </c>
      <c r="B3568" s="171">
        <v>17057.0</v>
      </c>
      <c r="C3568" s="171"/>
      <c r="D3568" s="171" t="s">
        <v>20695</v>
      </c>
      <c r="E3568" s="171">
        <v>8.0</v>
      </c>
      <c r="F3568" s="171" t="s">
        <v>21112</v>
      </c>
      <c r="G3568" s="171" t="s">
        <v>9128</v>
      </c>
      <c r="H3568" s="172" t="s">
        <v>20635</v>
      </c>
      <c r="I3568" s="173">
        <v>15660.0</v>
      </c>
      <c r="J3568" s="174">
        <v>5960.0</v>
      </c>
      <c r="K3568" s="179">
        <v>5960.0</v>
      </c>
      <c r="L3568" s="178"/>
      <c r="M3568" s="177"/>
      <c r="N3568" s="178"/>
      <c r="O3568" s="163"/>
      <c r="P3568" s="164"/>
      <c r="Q3568" s="163"/>
      <c r="R3568" s="163"/>
      <c r="S3568" s="163"/>
      <c r="T3568" s="163"/>
    </row>
    <row r="3569" ht="18.75" hidden="1" customHeight="1">
      <c r="A3569" s="170">
        <v>45899.0</v>
      </c>
      <c r="B3569" s="171">
        <v>17058.0</v>
      </c>
      <c r="C3569" s="171" t="s">
        <v>21983</v>
      </c>
      <c r="D3569" s="171" t="s">
        <v>20673</v>
      </c>
      <c r="E3569" s="171">
        <v>8.0</v>
      </c>
      <c r="F3569" s="171" t="s">
        <v>20994</v>
      </c>
      <c r="G3569" s="171" t="s">
        <v>9106</v>
      </c>
      <c r="H3569" s="172" t="s">
        <v>20635</v>
      </c>
      <c r="I3569" s="173">
        <v>10960.0</v>
      </c>
      <c r="J3569" s="174">
        <v>1120.0</v>
      </c>
      <c r="K3569" s="179">
        <v>1120.0</v>
      </c>
      <c r="L3569" s="178"/>
      <c r="M3569" s="177"/>
      <c r="N3569" s="178"/>
      <c r="O3569" s="163"/>
      <c r="P3569" s="164"/>
      <c r="Q3569" s="163"/>
      <c r="R3569" s="163"/>
      <c r="S3569" s="163"/>
      <c r="T3569" s="163"/>
    </row>
    <row r="3570" ht="18.75" hidden="1" customHeight="1">
      <c r="A3570" s="170">
        <v>45899.0</v>
      </c>
      <c r="B3570" s="171">
        <v>17059.0</v>
      </c>
      <c r="C3570" s="171"/>
      <c r="D3570" s="171" t="s">
        <v>20673</v>
      </c>
      <c r="E3570" s="171">
        <v>8.0</v>
      </c>
      <c r="F3570" s="171" t="s">
        <v>22294</v>
      </c>
      <c r="G3570" s="171" t="s">
        <v>8372</v>
      </c>
      <c r="H3570" s="172" t="s">
        <v>20635</v>
      </c>
      <c r="I3570" s="173">
        <v>16460.0</v>
      </c>
      <c r="J3570" s="174">
        <v>6620.0</v>
      </c>
      <c r="K3570" s="179">
        <v>6620.0</v>
      </c>
      <c r="L3570" s="178"/>
      <c r="M3570" s="177"/>
      <c r="N3570" s="178"/>
      <c r="O3570" s="163"/>
      <c r="P3570" s="164"/>
      <c r="Q3570" s="163"/>
      <c r="R3570" s="163"/>
      <c r="S3570" s="163"/>
      <c r="T3570" s="163"/>
    </row>
    <row r="3571" ht="18.75" hidden="1" customHeight="1">
      <c r="A3571" s="170">
        <v>45899.0</v>
      </c>
      <c r="B3571" s="171">
        <v>17060.0</v>
      </c>
      <c r="C3571" s="171"/>
      <c r="D3571" s="171" t="s">
        <v>20673</v>
      </c>
      <c r="E3571" s="171">
        <v>8.0</v>
      </c>
      <c r="F3571" s="171" t="s">
        <v>20801</v>
      </c>
      <c r="G3571" s="171" t="s">
        <v>5267</v>
      </c>
      <c r="H3571" s="172" t="s">
        <v>20635</v>
      </c>
      <c r="I3571" s="173">
        <v>11240.0</v>
      </c>
      <c r="J3571" s="174">
        <v>1400.0</v>
      </c>
      <c r="K3571" s="179">
        <v>1400.0</v>
      </c>
      <c r="L3571" s="178"/>
      <c r="M3571" s="177"/>
      <c r="N3571" s="178"/>
      <c r="O3571" s="163"/>
      <c r="P3571" s="164"/>
      <c r="Q3571" s="163"/>
      <c r="R3571" s="163"/>
      <c r="S3571" s="163"/>
      <c r="T3571" s="163"/>
    </row>
    <row r="3572" ht="18.75" hidden="1" customHeight="1">
      <c r="A3572" s="182">
        <v>45899.02900810185</v>
      </c>
      <c r="B3572" s="171">
        <v>8223.0</v>
      </c>
      <c r="C3572" s="171" t="s">
        <v>4017</v>
      </c>
      <c r="D3572" s="171"/>
      <c r="E3572" s="171" t="s">
        <v>20634</v>
      </c>
      <c r="F3572" s="171"/>
      <c r="G3572" s="171"/>
      <c r="H3572" s="172"/>
      <c r="I3572" s="173">
        <v>3480.0</v>
      </c>
      <c r="J3572" s="174">
        <v>640.0</v>
      </c>
      <c r="K3572" s="179">
        <v>640.0</v>
      </c>
      <c r="L3572" s="178">
        <v>0.0</v>
      </c>
      <c r="M3572" s="177">
        <v>0.0</v>
      </c>
      <c r="N3572" s="178">
        <v>0.0</v>
      </c>
      <c r="O3572" s="163"/>
      <c r="P3572" s="164"/>
      <c r="Q3572" s="163"/>
      <c r="R3572" s="163"/>
      <c r="S3572" s="168" t="s">
        <v>20645</v>
      </c>
      <c r="T3572" s="164">
        <v>0.0</v>
      </c>
    </row>
    <row r="3573" ht="18.75" hidden="1" customHeight="1">
      <c r="A3573" s="170"/>
      <c r="B3573" s="171"/>
      <c r="C3573" s="171"/>
      <c r="D3573" s="171"/>
      <c r="E3573" s="171"/>
      <c r="F3573" s="171"/>
      <c r="G3573" s="171"/>
      <c r="H3573" s="172"/>
      <c r="I3573" s="173"/>
      <c r="J3573" s="174"/>
      <c r="K3573" s="179">
        <f t="shared" ref="K3573:M3573" si="2">SUM(K2885:K3572)</f>
        <v>1000622</v>
      </c>
      <c r="L3573" s="178">
        <f t="shared" si="2"/>
        <v>82467</v>
      </c>
      <c r="M3573" s="177">
        <f t="shared" si="2"/>
        <v>19555</v>
      </c>
      <c r="N3573" s="178">
        <f>SUM(N2882:N3572)</f>
        <v>425960</v>
      </c>
      <c r="O3573" s="163"/>
      <c r="P3573" s="164"/>
      <c r="Q3573" s="163"/>
      <c r="R3573" s="163"/>
      <c r="S3573" s="163"/>
      <c r="T3573" s="163"/>
    </row>
    <row r="3574" ht="18.75" hidden="1" customHeight="1">
      <c r="A3574" s="170"/>
      <c r="B3574" s="171"/>
      <c r="C3574" s="171"/>
      <c r="D3574" s="171"/>
      <c r="E3574" s="171"/>
      <c r="F3574" s="171"/>
      <c r="G3574" s="171"/>
      <c r="H3574" s="172"/>
      <c r="I3574" s="173"/>
      <c r="J3574" s="174"/>
      <c r="K3574" s="179"/>
      <c r="L3574" s="178"/>
      <c r="M3574" s="177"/>
      <c r="N3574" s="178"/>
      <c r="O3574" s="163"/>
      <c r="P3574" s="164"/>
      <c r="Q3574" s="163"/>
      <c r="R3574" s="163"/>
      <c r="S3574" s="163"/>
      <c r="T3574" s="163"/>
    </row>
    <row r="3575" ht="18.75" hidden="1" customHeight="1">
      <c r="A3575" s="170"/>
      <c r="B3575" s="171"/>
      <c r="C3575" s="171"/>
      <c r="D3575" s="171"/>
      <c r="E3575" s="171"/>
      <c r="F3575" s="171"/>
      <c r="G3575" s="171"/>
      <c r="H3575" s="172"/>
      <c r="I3575" s="173"/>
      <c r="J3575" s="174"/>
      <c r="K3575" s="179"/>
      <c r="L3575" s="178"/>
      <c r="M3575" s="177"/>
      <c r="N3575" s="178"/>
      <c r="O3575" s="163"/>
      <c r="P3575" s="164"/>
      <c r="Q3575" s="163"/>
      <c r="R3575" s="163"/>
      <c r="S3575" s="163"/>
      <c r="T3575" s="163"/>
    </row>
    <row r="3576" ht="18.75" hidden="1" customHeight="1">
      <c r="A3576" s="170">
        <v>45901.0</v>
      </c>
      <c r="B3576" s="171">
        <v>17061.0</v>
      </c>
      <c r="C3576" s="171" t="s">
        <v>3000</v>
      </c>
      <c r="D3576" s="171" t="s">
        <v>20687</v>
      </c>
      <c r="E3576" s="171">
        <v>14.0</v>
      </c>
      <c r="F3576" s="171" t="s">
        <v>20778</v>
      </c>
      <c r="G3576" s="171" t="s">
        <v>4149</v>
      </c>
      <c r="H3576" s="172" t="s">
        <v>20635</v>
      </c>
      <c r="I3576" s="173">
        <v>13560.0</v>
      </c>
      <c r="J3576" s="174">
        <v>3520.0</v>
      </c>
      <c r="K3576" s="179">
        <v>3520.0</v>
      </c>
      <c r="L3576" s="178"/>
      <c r="M3576" s="177"/>
      <c r="N3576" s="178"/>
      <c r="O3576" s="163"/>
      <c r="P3576" s="164"/>
      <c r="Q3576" s="163"/>
      <c r="R3576" s="163"/>
      <c r="S3576" s="163"/>
      <c r="T3576" s="163"/>
    </row>
    <row r="3577" ht="18.75" hidden="1" customHeight="1">
      <c r="A3577" s="180">
        <v>45901.0</v>
      </c>
      <c r="B3577" s="171">
        <v>8226.0</v>
      </c>
      <c r="C3577" s="171" t="s">
        <v>8090</v>
      </c>
      <c r="D3577" s="171"/>
      <c r="E3577" s="171" t="s">
        <v>20634</v>
      </c>
      <c r="F3577" s="171"/>
      <c r="G3577" s="171" t="s">
        <v>22132</v>
      </c>
      <c r="H3577" s="172" t="s">
        <v>22132</v>
      </c>
      <c r="I3577" s="173">
        <v>11840.0</v>
      </c>
      <c r="J3577" s="174">
        <v>1500.0</v>
      </c>
      <c r="K3577" s="179">
        <v>0.0</v>
      </c>
      <c r="L3577" s="178">
        <v>0.0</v>
      </c>
      <c r="M3577" s="177">
        <v>0.0</v>
      </c>
      <c r="N3577" s="178">
        <v>0.0</v>
      </c>
      <c r="O3577" s="163"/>
      <c r="P3577" s="164"/>
      <c r="Q3577" s="163"/>
      <c r="R3577" s="163"/>
      <c r="S3577" s="168" t="s">
        <v>20645</v>
      </c>
      <c r="T3577" s="164">
        <v>0.0</v>
      </c>
    </row>
    <row r="3578" ht="18.75" hidden="1" customHeight="1">
      <c r="A3578" s="180">
        <v>45901.0</v>
      </c>
      <c r="B3578" s="171">
        <v>8227.0</v>
      </c>
      <c r="C3578" s="171" t="s">
        <v>5319</v>
      </c>
      <c r="D3578" s="171"/>
      <c r="E3578" s="171" t="s">
        <v>20634</v>
      </c>
      <c r="F3578" s="171"/>
      <c r="G3578" s="171"/>
      <c r="H3578" s="172"/>
      <c r="I3578" s="173">
        <v>3780.0</v>
      </c>
      <c r="J3578" s="174">
        <v>740.0</v>
      </c>
      <c r="K3578" s="179">
        <v>0.0</v>
      </c>
      <c r="L3578" s="178">
        <v>740.0</v>
      </c>
      <c r="M3578" s="177">
        <v>0.0</v>
      </c>
      <c r="N3578" s="178">
        <v>0.0</v>
      </c>
      <c r="O3578" s="163"/>
      <c r="P3578" s="164"/>
      <c r="Q3578" s="163"/>
      <c r="R3578" s="163"/>
      <c r="S3578" s="168" t="s">
        <v>20645</v>
      </c>
      <c r="T3578" s="164">
        <v>0.0</v>
      </c>
    </row>
    <row r="3579" ht="18.75" hidden="1" customHeight="1">
      <c r="A3579" s="180">
        <v>45901.0</v>
      </c>
      <c r="B3579" s="171">
        <v>8228.0</v>
      </c>
      <c r="C3579" s="171" t="s">
        <v>4017</v>
      </c>
      <c r="D3579" s="171"/>
      <c r="E3579" s="171" t="s">
        <v>20634</v>
      </c>
      <c r="F3579" s="171"/>
      <c r="G3579" s="171" t="s">
        <v>4500</v>
      </c>
      <c r="H3579" s="172" t="s">
        <v>4500</v>
      </c>
      <c r="I3579" s="173">
        <v>3820.0</v>
      </c>
      <c r="J3579" s="174">
        <v>960.0</v>
      </c>
      <c r="K3579" s="179">
        <v>960.0</v>
      </c>
      <c r="L3579" s="178">
        <v>0.0</v>
      </c>
      <c r="M3579" s="177">
        <v>0.0</v>
      </c>
      <c r="N3579" s="178">
        <v>0.0</v>
      </c>
      <c r="O3579" s="163"/>
      <c r="P3579" s="164"/>
      <c r="Q3579" s="163"/>
      <c r="R3579" s="163"/>
      <c r="S3579" s="168" t="s">
        <v>20645</v>
      </c>
      <c r="T3579" s="164">
        <v>0.0</v>
      </c>
    </row>
    <row r="3580" ht="18.75" hidden="1" customHeight="1">
      <c r="A3580" s="170">
        <v>45901.0</v>
      </c>
      <c r="B3580" s="171">
        <v>17062.0</v>
      </c>
      <c r="C3580" s="171" t="s">
        <v>4802</v>
      </c>
      <c r="D3580" s="171" t="s">
        <v>20673</v>
      </c>
      <c r="E3580" s="171">
        <v>8.0</v>
      </c>
      <c r="F3580" s="171" t="s">
        <v>21549</v>
      </c>
      <c r="G3580" s="171" t="s">
        <v>5933</v>
      </c>
      <c r="H3580" s="172" t="s">
        <v>20635</v>
      </c>
      <c r="I3580" s="173">
        <v>11680.0</v>
      </c>
      <c r="J3580" s="174">
        <v>1840.0</v>
      </c>
      <c r="K3580" s="179">
        <v>1840.0</v>
      </c>
      <c r="L3580" s="178"/>
      <c r="M3580" s="177"/>
      <c r="N3580" s="178"/>
      <c r="O3580" s="163"/>
      <c r="P3580" s="164"/>
      <c r="Q3580" s="163"/>
      <c r="R3580" s="163"/>
      <c r="S3580" s="163"/>
      <c r="T3580" s="163"/>
    </row>
    <row r="3581" ht="18.75" hidden="1" customHeight="1">
      <c r="A3581" s="170">
        <v>45901.0</v>
      </c>
      <c r="B3581" s="171">
        <v>17063.0</v>
      </c>
      <c r="C3581" s="171" t="s">
        <v>4017</v>
      </c>
      <c r="D3581" s="171" t="s">
        <v>20687</v>
      </c>
      <c r="E3581" s="171">
        <v>14.0</v>
      </c>
      <c r="F3581" s="171" t="s">
        <v>20778</v>
      </c>
      <c r="G3581" s="171" t="s">
        <v>8315</v>
      </c>
      <c r="H3581" s="172" t="s">
        <v>20635</v>
      </c>
      <c r="I3581" s="173">
        <v>12720.0</v>
      </c>
      <c r="J3581" s="174">
        <v>2680.0</v>
      </c>
      <c r="K3581" s="179">
        <v>2680.0</v>
      </c>
      <c r="L3581" s="178"/>
      <c r="M3581" s="177"/>
      <c r="N3581" s="178"/>
      <c r="O3581" s="163"/>
      <c r="P3581" s="164"/>
      <c r="Q3581" s="163"/>
      <c r="R3581" s="163"/>
      <c r="S3581" s="163"/>
      <c r="T3581" s="163"/>
    </row>
    <row r="3582" ht="18.75" hidden="1" customHeight="1">
      <c r="A3582" s="170">
        <v>45901.0</v>
      </c>
      <c r="B3582" s="171">
        <v>17064.0</v>
      </c>
      <c r="C3582" s="171" t="s">
        <v>4444</v>
      </c>
      <c r="D3582" s="171" t="s">
        <v>20659</v>
      </c>
      <c r="E3582" s="171">
        <v>8.0</v>
      </c>
      <c r="F3582" s="171" t="s">
        <v>21146</v>
      </c>
      <c r="G3582" s="171" t="s">
        <v>7298</v>
      </c>
      <c r="H3582" s="172" t="s">
        <v>20638</v>
      </c>
      <c r="I3582" s="173">
        <v>17700.0</v>
      </c>
      <c r="J3582" s="174">
        <f>17700-10040</f>
        <v>7660</v>
      </c>
      <c r="K3582" s="179"/>
      <c r="L3582" s="178"/>
      <c r="M3582" s="177"/>
      <c r="N3582" s="178">
        <v>7660.0</v>
      </c>
      <c r="O3582" s="163"/>
      <c r="P3582" s="164"/>
      <c r="Q3582" s="163"/>
      <c r="R3582" s="163"/>
      <c r="S3582" s="163"/>
      <c r="T3582" s="163"/>
    </row>
    <row r="3583" ht="18.75" hidden="1" customHeight="1">
      <c r="A3583" s="170">
        <v>45901.0</v>
      </c>
      <c r="B3583" s="171">
        <v>17065.0</v>
      </c>
      <c r="C3583" s="171" t="s">
        <v>20829</v>
      </c>
      <c r="D3583" s="171" t="s">
        <v>20673</v>
      </c>
      <c r="E3583" s="171">
        <v>8.0</v>
      </c>
      <c r="F3583" s="171" t="s">
        <v>21876</v>
      </c>
      <c r="G3583" s="171" t="s">
        <v>8817</v>
      </c>
      <c r="H3583" s="172" t="s">
        <v>20635</v>
      </c>
      <c r="I3583" s="173">
        <v>16360.0</v>
      </c>
      <c r="J3583" s="174">
        <v>6520.0</v>
      </c>
      <c r="K3583" s="179">
        <v>6520.0</v>
      </c>
      <c r="L3583" s="178"/>
      <c r="M3583" s="177"/>
      <c r="N3583" s="178"/>
      <c r="O3583" s="163"/>
      <c r="P3583" s="164"/>
      <c r="Q3583" s="163"/>
      <c r="R3583" s="163"/>
      <c r="S3583" s="163"/>
      <c r="T3583" s="163"/>
    </row>
    <row r="3584" ht="18.75" hidden="1" customHeight="1">
      <c r="A3584" s="180">
        <v>45901.0</v>
      </c>
      <c r="B3584" s="171">
        <v>8229.0</v>
      </c>
      <c r="C3584" s="171" t="s">
        <v>8090</v>
      </c>
      <c r="D3584" s="171"/>
      <c r="E3584" s="171" t="s">
        <v>20634</v>
      </c>
      <c r="F3584" s="171"/>
      <c r="G3584" s="171" t="s">
        <v>22508</v>
      </c>
      <c r="H3584" s="172" t="s">
        <v>22508</v>
      </c>
      <c r="I3584" s="173">
        <v>15460.0</v>
      </c>
      <c r="J3584" s="174">
        <v>5080.0</v>
      </c>
      <c r="K3584" s="179">
        <v>0.0</v>
      </c>
      <c r="L3584" s="178">
        <v>0.0</v>
      </c>
      <c r="M3584" s="177">
        <v>0.0</v>
      </c>
      <c r="N3584" s="178">
        <v>0.0</v>
      </c>
      <c r="O3584" s="163"/>
      <c r="P3584" s="164"/>
      <c r="Q3584" s="163"/>
      <c r="R3584" s="163"/>
      <c r="S3584" s="168" t="s">
        <v>20645</v>
      </c>
      <c r="T3584" s="164">
        <v>0.0</v>
      </c>
    </row>
    <row r="3585" ht="18.75" hidden="1" customHeight="1">
      <c r="A3585" s="170">
        <v>45901.0</v>
      </c>
      <c r="B3585" s="171">
        <v>17066.0</v>
      </c>
      <c r="C3585" s="171" t="s">
        <v>4082</v>
      </c>
      <c r="D3585" s="171" t="s">
        <v>20687</v>
      </c>
      <c r="E3585" s="171">
        <v>14.0</v>
      </c>
      <c r="F3585" s="171" t="s">
        <v>20838</v>
      </c>
      <c r="G3585" s="171" t="s">
        <v>5876</v>
      </c>
      <c r="H3585" s="172" t="s">
        <v>20635</v>
      </c>
      <c r="I3585" s="173">
        <v>11420.0</v>
      </c>
      <c r="J3585" s="174">
        <v>1380.0</v>
      </c>
      <c r="K3585" s="179">
        <v>1380.0</v>
      </c>
      <c r="L3585" s="178"/>
      <c r="M3585" s="177"/>
      <c r="N3585" s="178"/>
      <c r="O3585" s="163"/>
      <c r="P3585" s="164"/>
      <c r="Q3585" s="163"/>
      <c r="R3585" s="163"/>
      <c r="S3585" s="163"/>
      <c r="T3585" s="163"/>
    </row>
    <row r="3586" ht="18.75" hidden="1" customHeight="1">
      <c r="A3586" s="180">
        <v>45901.0</v>
      </c>
      <c r="B3586" s="171">
        <v>8230.0</v>
      </c>
      <c r="C3586" s="171" t="s">
        <v>6867</v>
      </c>
      <c r="D3586" s="171"/>
      <c r="E3586" s="171" t="s">
        <v>20634</v>
      </c>
      <c r="F3586" s="171"/>
      <c r="G3586" s="171"/>
      <c r="H3586" s="172"/>
      <c r="I3586" s="173">
        <v>3620.0</v>
      </c>
      <c r="J3586" s="174">
        <v>200.0</v>
      </c>
      <c r="K3586" s="179">
        <v>0.0</v>
      </c>
      <c r="L3586" s="178">
        <v>0.0</v>
      </c>
      <c r="M3586" s="177">
        <v>0.0</v>
      </c>
      <c r="N3586" s="178">
        <v>0.0</v>
      </c>
      <c r="O3586" s="163"/>
      <c r="P3586" s="164"/>
      <c r="Q3586" s="163"/>
      <c r="R3586" s="163"/>
      <c r="S3586" s="168" t="s">
        <v>20645</v>
      </c>
      <c r="T3586" s="164">
        <v>0.0</v>
      </c>
    </row>
    <row r="3587" ht="18.75" hidden="1" customHeight="1">
      <c r="A3587" s="180">
        <v>45901.0</v>
      </c>
      <c r="B3587" s="171">
        <v>8231.0</v>
      </c>
      <c r="C3587" s="171" t="s">
        <v>6867</v>
      </c>
      <c r="D3587" s="171"/>
      <c r="E3587" s="171" t="s">
        <v>20634</v>
      </c>
      <c r="F3587" s="171"/>
      <c r="G3587" s="171" t="s">
        <v>19722</v>
      </c>
      <c r="H3587" s="172" t="s">
        <v>19722</v>
      </c>
      <c r="I3587" s="173">
        <v>3420.0</v>
      </c>
      <c r="J3587" s="174">
        <v>520.0</v>
      </c>
      <c r="K3587" s="179">
        <v>0.0</v>
      </c>
      <c r="L3587" s="178">
        <v>520.0</v>
      </c>
      <c r="M3587" s="177">
        <v>0.0</v>
      </c>
      <c r="N3587" s="178">
        <v>0.0</v>
      </c>
      <c r="O3587" s="163"/>
      <c r="P3587" s="164"/>
      <c r="Q3587" s="163"/>
      <c r="R3587" s="163"/>
      <c r="S3587" s="168" t="s">
        <v>20645</v>
      </c>
      <c r="T3587" s="164">
        <v>0.0</v>
      </c>
    </row>
    <row r="3588" ht="18.75" hidden="1" customHeight="1">
      <c r="A3588" s="180">
        <v>45901.0</v>
      </c>
      <c r="B3588" s="171">
        <v>8232.0</v>
      </c>
      <c r="C3588" s="171" t="s">
        <v>4035</v>
      </c>
      <c r="D3588" s="171"/>
      <c r="E3588" s="171" t="s">
        <v>20634</v>
      </c>
      <c r="F3588" s="171"/>
      <c r="G3588" s="171"/>
      <c r="H3588" s="172"/>
      <c r="I3588" s="173">
        <v>4600.0</v>
      </c>
      <c r="J3588" s="174">
        <v>1880.0</v>
      </c>
      <c r="K3588" s="179">
        <v>0.0</v>
      </c>
      <c r="L3588" s="178">
        <v>0.0</v>
      </c>
      <c r="M3588" s="177">
        <v>0.0</v>
      </c>
      <c r="N3588" s="178">
        <v>1880.0</v>
      </c>
      <c r="O3588" s="163"/>
      <c r="P3588" s="164"/>
      <c r="Q3588" s="163"/>
      <c r="R3588" s="163"/>
      <c r="S3588" s="168" t="s">
        <v>20645</v>
      </c>
      <c r="T3588" s="164">
        <v>0.0</v>
      </c>
    </row>
    <row r="3589" ht="18.75" hidden="1" customHeight="1">
      <c r="A3589" s="180">
        <v>45901.0</v>
      </c>
      <c r="B3589" s="171">
        <v>8233.0</v>
      </c>
      <c r="C3589" s="171" t="s">
        <v>4017</v>
      </c>
      <c r="D3589" s="171"/>
      <c r="E3589" s="171" t="s">
        <v>20634</v>
      </c>
      <c r="F3589" s="171"/>
      <c r="G3589" s="171" t="s">
        <v>4500</v>
      </c>
      <c r="H3589" s="172" t="s">
        <v>4500</v>
      </c>
      <c r="I3589" s="173">
        <v>3760.0</v>
      </c>
      <c r="J3589" s="174">
        <v>560.0</v>
      </c>
      <c r="K3589" s="179">
        <v>560.0</v>
      </c>
      <c r="L3589" s="178">
        <v>0.0</v>
      </c>
      <c r="M3589" s="177">
        <v>0.0</v>
      </c>
      <c r="N3589" s="178">
        <v>0.0</v>
      </c>
      <c r="O3589" s="163"/>
      <c r="P3589" s="164"/>
      <c r="Q3589" s="163"/>
      <c r="R3589" s="163"/>
      <c r="S3589" s="168" t="s">
        <v>20645</v>
      </c>
      <c r="T3589" s="164">
        <v>0.0</v>
      </c>
    </row>
    <row r="3590" ht="18.75" hidden="1" customHeight="1">
      <c r="A3590" s="180">
        <v>45901.0</v>
      </c>
      <c r="B3590" s="171">
        <v>8234.0</v>
      </c>
      <c r="C3590" s="171" t="s">
        <v>4035</v>
      </c>
      <c r="D3590" s="171"/>
      <c r="E3590" s="171" t="s">
        <v>20634</v>
      </c>
      <c r="F3590" s="171"/>
      <c r="G3590" s="171"/>
      <c r="H3590" s="172"/>
      <c r="I3590" s="173">
        <v>4040.0</v>
      </c>
      <c r="J3590" s="174">
        <v>1340.0</v>
      </c>
      <c r="K3590" s="179">
        <v>0.0</v>
      </c>
      <c r="L3590" s="178">
        <v>0.0</v>
      </c>
      <c r="M3590" s="177">
        <v>0.0</v>
      </c>
      <c r="N3590" s="178">
        <v>1340.0</v>
      </c>
      <c r="O3590" s="163"/>
      <c r="P3590" s="164"/>
      <c r="Q3590" s="163"/>
      <c r="R3590" s="163"/>
      <c r="S3590" s="168" t="s">
        <v>20645</v>
      </c>
      <c r="T3590" s="164">
        <v>0.0</v>
      </c>
    </row>
    <row r="3591" ht="18.75" hidden="1" customHeight="1">
      <c r="A3591" s="170">
        <v>45901.0</v>
      </c>
      <c r="B3591" s="171">
        <v>17067.0</v>
      </c>
      <c r="C3591" s="171" t="s">
        <v>3000</v>
      </c>
      <c r="D3591" s="171" t="s">
        <v>20687</v>
      </c>
      <c r="E3591" s="171">
        <v>4.0</v>
      </c>
      <c r="F3591" s="171" t="s">
        <v>21550</v>
      </c>
      <c r="G3591" s="171" t="s">
        <v>9196</v>
      </c>
      <c r="H3591" s="172" t="s">
        <v>20635</v>
      </c>
      <c r="I3591" s="173">
        <v>10020.0</v>
      </c>
      <c r="J3591" s="174">
        <v>240.0</v>
      </c>
      <c r="K3591" s="179">
        <v>240.0</v>
      </c>
      <c r="L3591" s="178"/>
      <c r="M3591" s="177"/>
      <c r="N3591" s="178"/>
      <c r="O3591" s="163"/>
      <c r="P3591" s="164"/>
      <c r="Q3591" s="163"/>
      <c r="R3591" s="163"/>
      <c r="S3591" s="163"/>
      <c r="T3591" s="163"/>
    </row>
    <row r="3592" ht="18.75" hidden="1" customHeight="1">
      <c r="A3592" s="180">
        <v>45901.0</v>
      </c>
      <c r="B3592" s="171">
        <v>8235.0</v>
      </c>
      <c r="C3592" s="171" t="s">
        <v>5319</v>
      </c>
      <c r="D3592" s="171"/>
      <c r="E3592" s="171" t="s">
        <v>20634</v>
      </c>
      <c r="F3592" s="171"/>
      <c r="G3592" s="171" t="s">
        <v>19727</v>
      </c>
      <c r="H3592" s="172" t="s">
        <v>19727</v>
      </c>
      <c r="I3592" s="173">
        <v>3860.0</v>
      </c>
      <c r="J3592" s="174">
        <v>320.0</v>
      </c>
      <c r="K3592" s="179">
        <v>0.0</v>
      </c>
      <c r="L3592" s="178">
        <v>0.0</v>
      </c>
      <c r="M3592" s="177">
        <v>0.0</v>
      </c>
      <c r="N3592" s="178">
        <v>0.0</v>
      </c>
      <c r="O3592" s="163"/>
      <c r="P3592" s="164"/>
      <c r="Q3592" s="163"/>
      <c r="R3592" s="163"/>
      <c r="S3592" s="168" t="s">
        <v>20645</v>
      </c>
      <c r="T3592" s="164">
        <v>0.0</v>
      </c>
    </row>
    <row r="3593" ht="18.75" hidden="1" customHeight="1">
      <c r="A3593" s="170">
        <v>45901.0</v>
      </c>
      <c r="B3593" s="171">
        <v>17068.0</v>
      </c>
      <c r="C3593" s="171" t="s">
        <v>20829</v>
      </c>
      <c r="D3593" s="171" t="s">
        <v>20673</v>
      </c>
      <c r="E3593" s="171">
        <v>8.0</v>
      </c>
      <c r="F3593" s="171" t="s">
        <v>20735</v>
      </c>
      <c r="G3593" s="171" t="s">
        <v>8303</v>
      </c>
      <c r="H3593" s="172" t="s">
        <v>20635</v>
      </c>
      <c r="I3593" s="173">
        <v>14000.0</v>
      </c>
      <c r="J3593" s="174">
        <v>4160.0</v>
      </c>
      <c r="K3593" s="179">
        <v>4160.0</v>
      </c>
      <c r="L3593" s="178"/>
      <c r="M3593" s="177"/>
      <c r="N3593" s="178"/>
      <c r="O3593" s="163"/>
      <c r="P3593" s="164"/>
      <c r="Q3593" s="163"/>
      <c r="R3593" s="163"/>
      <c r="S3593" s="163"/>
      <c r="T3593" s="163"/>
    </row>
    <row r="3594" ht="18.75" hidden="1" customHeight="1">
      <c r="A3594" s="170">
        <v>45901.0</v>
      </c>
      <c r="B3594" s="171">
        <v>17069.0</v>
      </c>
      <c r="C3594" s="171" t="s">
        <v>20995</v>
      </c>
      <c r="D3594" s="171" t="s">
        <v>20673</v>
      </c>
      <c r="E3594" s="171">
        <v>8.0</v>
      </c>
      <c r="F3594" s="171" t="s">
        <v>20700</v>
      </c>
      <c r="G3594" s="171" t="s">
        <v>5768</v>
      </c>
      <c r="H3594" s="172" t="s">
        <v>20635</v>
      </c>
      <c r="I3594" s="173">
        <v>13500.0</v>
      </c>
      <c r="J3594" s="174">
        <v>3660.0</v>
      </c>
      <c r="K3594" s="179">
        <v>3660.0</v>
      </c>
      <c r="L3594" s="178"/>
      <c r="M3594" s="177"/>
      <c r="N3594" s="178"/>
      <c r="O3594" s="163"/>
      <c r="P3594" s="164"/>
      <c r="Q3594" s="163"/>
      <c r="R3594" s="163"/>
      <c r="S3594" s="163"/>
      <c r="T3594" s="163"/>
    </row>
    <row r="3595" ht="18.75" hidden="1" customHeight="1">
      <c r="A3595" s="180">
        <v>45901.0</v>
      </c>
      <c r="B3595" s="171">
        <v>8236.0</v>
      </c>
      <c r="C3595" s="171" t="s">
        <v>5319</v>
      </c>
      <c r="D3595" s="171"/>
      <c r="E3595" s="171" t="s">
        <v>20634</v>
      </c>
      <c r="F3595" s="171"/>
      <c r="G3595" s="171" t="s">
        <v>19727</v>
      </c>
      <c r="H3595" s="172" t="s">
        <v>19727</v>
      </c>
      <c r="I3595" s="173">
        <v>3540.0</v>
      </c>
      <c r="J3595" s="174">
        <v>760.0</v>
      </c>
      <c r="K3595" s="179">
        <v>0.0</v>
      </c>
      <c r="L3595" s="178">
        <v>760.0</v>
      </c>
      <c r="M3595" s="177">
        <v>0.0</v>
      </c>
      <c r="N3595" s="178">
        <v>0.0</v>
      </c>
      <c r="O3595" s="163"/>
      <c r="P3595" s="164"/>
      <c r="Q3595" s="163"/>
      <c r="R3595" s="163"/>
      <c r="S3595" s="168" t="s">
        <v>20645</v>
      </c>
      <c r="T3595" s="164">
        <v>0.0</v>
      </c>
    </row>
    <row r="3596" ht="18.75" hidden="1" customHeight="1">
      <c r="A3596" s="170">
        <v>45901.0</v>
      </c>
      <c r="B3596" s="171">
        <v>17070.0</v>
      </c>
      <c r="C3596" s="171" t="s">
        <v>739</v>
      </c>
      <c r="D3596" s="171" t="s">
        <v>20687</v>
      </c>
      <c r="E3596" s="171" t="s">
        <v>132</v>
      </c>
      <c r="F3596" s="171" t="s">
        <v>22112</v>
      </c>
      <c r="G3596" s="171" t="s">
        <v>738</v>
      </c>
      <c r="H3596" s="172" t="s">
        <v>20669</v>
      </c>
      <c r="I3596" s="173">
        <v>10660.0</v>
      </c>
      <c r="J3596" s="174">
        <v>380.0</v>
      </c>
      <c r="K3596" s="179"/>
      <c r="L3596" s="178">
        <v>380.0</v>
      </c>
      <c r="M3596" s="177"/>
      <c r="N3596" s="178"/>
      <c r="O3596" s="163"/>
      <c r="P3596" s="164"/>
      <c r="Q3596" s="163"/>
      <c r="R3596" s="163"/>
      <c r="S3596" s="163"/>
      <c r="T3596" s="163"/>
    </row>
    <row r="3597" ht="18.75" hidden="1" customHeight="1">
      <c r="A3597" s="180">
        <v>45901.0</v>
      </c>
      <c r="B3597" s="171">
        <v>8237.0</v>
      </c>
      <c r="C3597" s="171" t="s">
        <v>4031</v>
      </c>
      <c r="D3597" s="171"/>
      <c r="E3597" s="171" t="s">
        <v>20634</v>
      </c>
      <c r="F3597" s="171"/>
      <c r="G3597" s="171" t="s">
        <v>20697</v>
      </c>
      <c r="H3597" s="172" t="s">
        <v>20697</v>
      </c>
      <c r="I3597" s="173">
        <v>3300.0</v>
      </c>
      <c r="J3597" s="174">
        <v>560.0</v>
      </c>
      <c r="K3597" s="179">
        <v>560.0</v>
      </c>
      <c r="L3597" s="178">
        <v>0.0</v>
      </c>
      <c r="M3597" s="177">
        <v>0.0</v>
      </c>
      <c r="N3597" s="178">
        <v>0.0</v>
      </c>
      <c r="O3597" s="163"/>
      <c r="P3597" s="164"/>
      <c r="Q3597" s="163"/>
      <c r="R3597" s="163"/>
      <c r="S3597" s="168" t="s">
        <v>20645</v>
      </c>
      <c r="T3597" s="164">
        <v>0.0</v>
      </c>
    </row>
    <row r="3598" ht="18.75" hidden="1" customHeight="1">
      <c r="A3598" s="180">
        <v>45901.0</v>
      </c>
      <c r="B3598" s="171">
        <v>8238.0</v>
      </c>
      <c r="C3598" s="171" t="s">
        <v>4112</v>
      </c>
      <c r="D3598" s="171"/>
      <c r="E3598" s="171" t="s">
        <v>20634</v>
      </c>
      <c r="F3598" s="171"/>
      <c r="G3598" s="171" t="s">
        <v>22509</v>
      </c>
      <c r="H3598" s="172" t="s">
        <v>22509</v>
      </c>
      <c r="I3598" s="173">
        <v>3320.0</v>
      </c>
      <c r="J3598" s="174">
        <v>700.0</v>
      </c>
      <c r="K3598" s="179">
        <v>700.0</v>
      </c>
      <c r="L3598" s="178">
        <v>0.0</v>
      </c>
      <c r="M3598" s="177">
        <v>0.0</v>
      </c>
      <c r="N3598" s="178">
        <v>0.0</v>
      </c>
      <c r="O3598" s="163"/>
      <c r="P3598" s="164"/>
      <c r="Q3598" s="163"/>
      <c r="R3598" s="163"/>
      <c r="S3598" s="168" t="s">
        <v>20645</v>
      </c>
      <c r="T3598" s="164">
        <v>0.0</v>
      </c>
    </row>
    <row r="3599" ht="18.75" hidden="1" customHeight="1">
      <c r="A3599" s="180">
        <v>45901.0</v>
      </c>
      <c r="B3599" s="171">
        <v>8239.0</v>
      </c>
      <c r="C3599" s="171" t="s">
        <v>8090</v>
      </c>
      <c r="D3599" s="171"/>
      <c r="E3599" s="171" t="s">
        <v>20634</v>
      </c>
      <c r="F3599" s="171"/>
      <c r="G3599" s="171" t="s">
        <v>22510</v>
      </c>
      <c r="H3599" s="172" t="s">
        <v>22510</v>
      </c>
      <c r="I3599" s="173">
        <v>11760.0</v>
      </c>
      <c r="J3599" s="174">
        <v>1240.0</v>
      </c>
      <c r="K3599" s="179">
        <v>0.0</v>
      </c>
      <c r="L3599" s="178">
        <v>0.0</v>
      </c>
      <c r="M3599" s="177">
        <v>0.0</v>
      </c>
      <c r="N3599" s="178">
        <v>0.0</v>
      </c>
      <c r="O3599" s="163"/>
      <c r="P3599" s="164"/>
      <c r="Q3599" s="163"/>
      <c r="R3599" s="163"/>
      <c r="S3599" s="168" t="s">
        <v>20645</v>
      </c>
      <c r="T3599" s="164">
        <v>0.0</v>
      </c>
    </row>
    <row r="3600" ht="18.75" hidden="1" customHeight="1">
      <c r="A3600" s="170">
        <v>45901.0</v>
      </c>
      <c r="B3600" s="171">
        <v>17071.0</v>
      </c>
      <c r="C3600" s="171" t="s">
        <v>21332</v>
      </c>
      <c r="D3600" s="171" t="s">
        <v>20687</v>
      </c>
      <c r="E3600" s="171">
        <v>8.0</v>
      </c>
      <c r="F3600" s="171" t="s">
        <v>20854</v>
      </c>
      <c r="G3600" s="171" t="s">
        <v>22511</v>
      </c>
      <c r="H3600" s="172" t="s">
        <v>20635</v>
      </c>
      <c r="I3600" s="173">
        <v>13940.0</v>
      </c>
      <c r="J3600" s="174">
        <v>3920.0</v>
      </c>
      <c r="K3600" s="179">
        <v>3920.0</v>
      </c>
      <c r="L3600" s="178"/>
      <c r="M3600" s="177"/>
      <c r="N3600" s="178"/>
      <c r="O3600" s="163"/>
      <c r="P3600" s="164"/>
      <c r="Q3600" s="163"/>
      <c r="R3600" s="163"/>
      <c r="S3600" s="163"/>
      <c r="T3600" s="163"/>
    </row>
    <row r="3601" ht="18.75" hidden="1" customHeight="1">
      <c r="A3601" s="170">
        <v>45901.0</v>
      </c>
      <c r="B3601" s="171">
        <v>17072.0</v>
      </c>
      <c r="C3601" s="171" t="s">
        <v>829</v>
      </c>
      <c r="D3601" s="171" t="s">
        <v>20673</v>
      </c>
      <c r="E3601" s="171">
        <v>8.0</v>
      </c>
      <c r="F3601" s="171" t="s">
        <v>20700</v>
      </c>
      <c r="G3601" s="171" t="s">
        <v>9213</v>
      </c>
      <c r="H3601" s="172" t="s">
        <v>20635</v>
      </c>
      <c r="I3601" s="173">
        <v>11440.0</v>
      </c>
      <c r="J3601" s="174">
        <v>1600.0</v>
      </c>
      <c r="K3601" s="179">
        <v>1600.0</v>
      </c>
      <c r="L3601" s="178"/>
      <c r="M3601" s="177"/>
      <c r="N3601" s="178"/>
      <c r="O3601" s="163"/>
      <c r="P3601" s="164"/>
      <c r="Q3601" s="163"/>
      <c r="R3601" s="163"/>
      <c r="S3601" s="163"/>
      <c r="T3601" s="163"/>
    </row>
    <row r="3602" ht="18.75" hidden="1" customHeight="1">
      <c r="A3602" s="170">
        <v>45901.0</v>
      </c>
      <c r="B3602" s="171">
        <v>17073.0</v>
      </c>
      <c r="C3602" s="171" t="s">
        <v>21613</v>
      </c>
      <c r="D3602" s="171" t="s">
        <v>20687</v>
      </c>
      <c r="E3602" s="171">
        <v>8.0</v>
      </c>
      <c r="F3602" s="171" t="s">
        <v>21636</v>
      </c>
      <c r="G3602" s="171" t="s">
        <v>9219</v>
      </c>
      <c r="H3602" s="172" t="s">
        <v>20635</v>
      </c>
      <c r="I3602" s="173">
        <v>11780.0</v>
      </c>
      <c r="J3602" s="174">
        <v>1760.0</v>
      </c>
      <c r="K3602" s="179">
        <v>1760.0</v>
      </c>
      <c r="L3602" s="178"/>
      <c r="M3602" s="177"/>
      <c r="N3602" s="178"/>
      <c r="O3602" s="163"/>
      <c r="P3602" s="164"/>
      <c r="Q3602" s="163"/>
      <c r="R3602" s="163"/>
      <c r="S3602" s="163"/>
      <c r="T3602" s="163"/>
    </row>
    <row r="3603" ht="18.75" hidden="1" customHeight="1">
      <c r="A3603" s="170">
        <v>45901.0</v>
      </c>
      <c r="B3603" s="171">
        <v>17074.0</v>
      </c>
      <c r="C3603" s="171" t="s">
        <v>21441</v>
      </c>
      <c r="D3603" s="171" t="s">
        <v>20687</v>
      </c>
      <c r="E3603" s="171">
        <v>4.0</v>
      </c>
      <c r="F3603" s="171" t="s">
        <v>20741</v>
      </c>
      <c r="G3603" s="171" t="s">
        <v>9222</v>
      </c>
      <c r="H3603" s="172" t="s">
        <v>20635</v>
      </c>
      <c r="I3603" s="173">
        <v>10020.0</v>
      </c>
      <c r="J3603" s="174">
        <v>240.0</v>
      </c>
      <c r="K3603" s="179">
        <v>240.0</v>
      </c>
      <c r="L3603" s="178"/>
      <c r="M3603" s="177"/>
      <c r="N3603" s="178"/>
      <c r="O3603" s="163"/>
      <c r="P3603" s="164"/>
      <c r="Q3603" s="163"/>
      <c r="R3603" s="163"/>
      <c r="S3603" s="163"/>
      <c r="T3603" s="163"/>
    </row>
    <row r="3604" ht="18.75" hidden="1" customHeight="1">
      <c r="A3604" s="170">
        <v>45901.0</v>
      </c>
      <c r="B3604" s="171">
        <v>17075.0</v>
      </c>
      <c r="C3604" s="171" t="s">
        <v>22512</v>
      </c>
      <c r="D3604" s="171" t="s">
        <v>20673</v>
      </c>
      <c r="E3604" s="171">
        <v>8.0</v>
      </c>
      <c r="F3604" s="171" t="s">
        <v>20711</v>
      </c>
      <c r="G3604" s="171" t="s">
        <v>9225</v>
      </c>
      <c r="H3604" s="172" t="s">
        <v>20635</v>
      </c>
      <c r="I3604" s="173">
        <v>11160.0</v>
      </c>
      <c r="J3604" s="174">
        <v>1320.0</v>
      </c>
      <c r="K3604" s="179">
        <v>1320.0</v>
      </c>
      <c r="L3604" s="178"/>
      <c r="M3604" s="177"/>
      <c r="N3604" s="178"/>
      <c r="O3604" s="163"/>
      <c r="P3604" s="164"/>
      <c r="Q3604" s="163"/>
      <c r="R3604" s="163"/>
      <c r="S3604" s="163"/>
      <c r="T3604" s="163"/>
    </row>
    <row r="3605" ht="18.75" hidden="1" customHeight="1">
      <c r="A3605" s="170">
        <v>45901.0</v>
      </c>
      <c r="B3605" s="171">
        <v>17076.0</v>
      </c>
      <c r="C3605" s="171" t="s">
        <v>20702</v>
      </c>
      <c r="D3605" s="171" t="s">
        <v>20659</v>
      </c>
      <c r="E3605" s="171">
        <v>8.0</v>
      </c>
      <c r="F3605" s="171" t="s">
        <v>20699</v>
      </c>
      <c r="G3605" s="171" t="s">
        <v>9227</v>
      </c>
      <c r="H3605" s="172" t="s">
        <v>20635</v>
      </c>
      <c r="I3605" s="173">
        <v>11240.0</v>
      </c>
      <c r="J3605" s="174">
        <v>11240.0</v>
      </c>
      <c r="K3605" s="179">
        <v>11240.0</v>
      </c>
      <c r="L3605" s="178"/>
      <c r="M3605" s="177"/>
      <c r="N3605" s="178"/>
      <c r="O3605" s="163"/>
      <c r="P3605" s="164"/>
      <c r="Q3605" s="163"/>
      <c r="R3605" s="163"/>
      <c r="S3605" s="163"/>
      <c r="T3605" s="163"/>
    </row>
    <row r="3606" ht="18.75" hidden="1" customHeight="1">
      <c r="A3606" s="170">
        <v>45901.0</v>
      </c>
      <c r="B3606" s="171">
        <v>17078.0</v>
      </c>
      <c r="C3606" s="171" t="s">
        <v>3108</v>
      </c>
      <c r="D3606" s="171" t="s">
        <v>20687</v>
      </c>
      <c r="E3606" s="171">
        <v>8.0</v>
      </c>
      <c r="F3606" s="171" t="s">
        <v>20738</v>
      </c>
      <c r="G3606" s="171" t="s">
        <v>4937</v>
      </c>
      <c r="H3606" s="172" t="s">
        <v>20635</v>
      </c>
      <c r="I3606" s="173">
        <v>11240.0</v>
      </c>
      <c r="J3606" s="174">
        <v>1220.0</v>
      </c>
      <c r="K3606" s="179">
        <v>1220.0</v>
      </c>
      <c r="L3606" s="178"/>
      <c r="M3606" s="177"/>
      <c r="N3606" s="178"/>
      <c r="O3606" s="163"/>
      <c r="P3606" s="164"/>
      <c r="Q3606" s="163"/>
      <c r="R3606" s="163"/>
      <c r="S3606" s="163"/>
      <c r="T3606" s="163"/>
    </row>
    <row r="3607" ht="18.75" hidden="1" customHeight="1">
      <c r="A3607" s="180">
        <v>45901.0</v>
      </c>
      <c r="B3607" s="171">
        <v>8268.0</v>
      </c>
      <c r="C3607" s="171" t="s">
        <v>22513</v>
      </c>
      <c r="D3607" s="171"/>
      <c r="E3607" s="171" t="s">
        <v>20634</v>
      </c>
      <c r="F3607" s="171"/>
      <c r="G3607" s="171" t="s">
        <v>22514</v>
      </c>
      <c r="H3607" s="172" t="s">
        <v>22514</v>
      </c>
      <c r="I3607" s="173">
        <v>3560.0</v>
      </c>
      <c r="J3607" s="174">
        <v>740.0</v>
      </c>
      <c r="K3607" s="179">
        <v>0.0</v>
      </c>
      <c r="L3607" s="178">
        <v>740.0</v>
      </c>
      <c r="M3607" s="177">
        <v>0.0</v>
      </c>
      <c r="N3607" s="178">
        <v>0.0</v>
      </c>
      <c r="O3607" s="163"/>
      <c r="P3607" s="164"/>
      <c r="Q3607" s="163"/>
      <c r="R3607" s="163"/>
      <c r="S3607" s="168" t="s">
        <v>20645</v>
      </c>
      <c r="T3607" s="164">
        <v>0.0</v>
      </c>
    </row>
    <row r="3608" ht="18.75" hidden="1" customHeight="1">
      <c r="A3608" s="180">
        <v>45901.0</v>
      </c>
      <c r="B3608" s="171">
        <v>8329.0</v>
      </c>
      <c r="C3608" s="171" t="s">
        <v>22513</v>
      </c>
      <c r="D3608" s="171"/>
      <c r="E3608" s="171" t="s">
        <v>20634</v>
      </c>
      <c r="F3608" s="171"/>
      <c r="G3608" s="171" t="s">
        <v>22514</v>
      </c>
      <c r="H3608" s="172" t="s">
        <v>22514</v>
      </c>
      <c r="I3608" s="173">
        <v>3560.0</v>
      </c>
      <c r="J3608" s="174">
        <v>740.0</v>
      </c>
      <c r="K3608" s="179">
        <v>0.0</v>
      </c>
      <c r="L3608" s="178">
        <v>740.0</v>
      </c>
      <c r="M3608" s="177">
        <v>0.0</v>
      </c>
      <c r="N3608" s="178">
        <v>0.0</v>
      </c>
      <c r="O3608" s="163"/>
      <c r="P3608" s="164"/>
      <c r="Q3608" s="163"/>
      <c r="R3608" s="163"/>
      <c r="S3608" s="168" t="s">
        <v>20645</v>
      </c>
      <c r="T3608" s="164">
        <v>0.0</v>
      </c>
    </row>
    <row r="3609" ht="18.75" hidden="1" customHeight="1">
      <c r="A3609" s="182">
        <v>45901.02902511574</v>
      </c>
      <c r="B3609" s="171">
        <v>8225.0</v>
      </c>
      <c r="C3609" s="171" t="s">
        <v>6867</v>
      </c>
      <c r="D3609" s="171"/>
      <c r="E3609" s="171" t="s">
        <v>20634</v>
      </c>
      <c r="F3609" s="171"/>
      <c r="G3609" s="171" t="s">
        <v>19727</v>
      </c>
      <c r="H3609" s="172" t="s">
        <v>19727</v>
      </c>
      <c r="I3609" s="173">
        <v>4060.0</v>
      </c>
      <c r="J3609" s="174">
        <v>280.0</v>
      </c>
      <c r="K3609" s="179">
        <v>0.0</v>
      </c>
      <c r="L3609" s="178">
        <v>0.0</v>
      </c>
      <c r="M3609" s="177">
        <v>0.0</v>
      </c>
      <c r="N3609" s="178">
        <v>0.0</v>
      </c>
      <c r="O3609" s="163"/>
      <c r="P3609" s="164"/>
      <c r="Q3609" s="163"/>
      <c r="R3609" s="163"/>
      <c r="S3609" s="168" t="s">
        <v>20645</v>
      </c>
      <c r="T3609" s="164">
        <v>0.0</v>
      </c>
    </row>
    <row r="3610" ht="18.75" hidden="1" customHeight="1">
      <c r="A3610" s="170">
        <v>45902.0</v>
      </c>
      <c r="B3610" s="171">
        <v>17077.0</v>
      </c>
      <c r="C3610" s="171" t="s">
        <v>18536</v>
      </c>
      <c r="D3610" s="171" t="s">
        <v>20673</v>
      </c>
      <c r="E3610" s="171">
        <v>8.0</v>
      </c>
      <c r="F3610" s="171" t="s">
        <v>20700</v>
      </c>
      <c r="G3610" s="171" t="s">
        <v>9237</v>
      </c>
      <c r="H3610" s="172" t="s">
        <v>20635</v>
      </c>
      <c r="I3610" s="173">
        <v>12220.0</v>
      </c>
      <c r="J3610" s="174">
        <v>2380.0</v>
      </c>
      <c r="K3610" s="179">
        <v>2380.0</v>
      </c>
      <c r="L3610" s="178"/>
      <c r="M3610" s="177"/>
      <c r="N3610" s="178"/>
      <c r="O3610" s="163"/>
      <c r="P3610" s="164"/>
      <c r="Q3610" s="163"/>
      <c r="R3610" s="163"/>
      <c r="S3610" s="163"/>
      <c r="T3610" s="163"/>
    </row>
    <row r="3611" ht="18.75" hidden="1" customHeight="1">
      <c r="A3611" s="180">
        <v>45902.0</v>
      </c>
      <c r="B3611" s="171">
        <v>8241.0</v>
      </c>
      <c r="C3611" s="171" t="s">
        <v>8090</v>
      </c>
      <c r="D3611" s="171"/>
      <c r="E3611" s="171" t="s">
        <v>20634</v>
      </c>
      <c r="F3611" s="171"/>
      <c r="G3611" s="171" t="s">
        <v>22202</v>
      </c>
      <c r="H3611" s="172" t="s">
        <v>22202</v>
      </c>
      <c r="I3611" s="173">
        <v>11100.0</v>
      </c>
      <c r="J3611" s="174">
        <v>740.0</v>
      </c>
      <c r="K3611" s="179">
        <v>0.0</v>
      </c>
      <c r="L3611" s="178">
        <v>0.0</v>
      </c>
      <c r="M3611" s="177">
        <v>0.0</v>
      </c>
      <c r="N3611" s="178">
        <v>0.0</v>
      </c>
      <c r="O3611" s="163"/>
      <c r="P3611" s="164"/>
      <c r="Q3611" s="163"/>
      <c r="R3611" s="163"/>
      <c r="S3611" s="168" t="s">
        <v>20645</v>
      </c>
      <c r="T3611" s="164">
        <v>0.0</v>
      </c>
    </row>
    <row r="3612" ht="18.75" hidden="1" customHeight="1">
      <c r="A3612" s="170">
        <v>45902.0</v>
      </c>
      <c r="B3612" s="171">
        <v>17079.0</v>
      </c>
      <c r="C3612" s="171" t="s">
        <v>22515</v>
      </c>
      <c r="D3612" s="171" t="s">
        <v>20659</v>
      </c>
      <c r="E3612" s="171">
        <v>8.0</v>
      </c>
      <c r="F3612" s="171" t="s">
        <v>21146</v>
      </c>
      <c r="G3612" s="171" t="s">
        <v>9248</v>
      </c>
      <c r="H3612" s="172" t="s">
        <v>20635</v>
      </c>
      <c r="I3612" s="173">
        <v>15160.0</v>
      </c>
      <c r="J3612" s="174">
        <v>15160.0</v>
      </c>
      <c r="K3612" s="179">
        <v>15160.0</v>
      </c>
      <c r="L3612" s="178"/>
      <c r="M3612" s="177"/>
      <c r="N3612" s="178"/>
      <c r="O3612" s="163"/>
      <c r="P3612" s="164"/>
      <c r="Q3612" s="163"/>
      <c r="R3612" s="163"/>
      <c r="S3612" s="163"/>
      <c r="T3612" s="163"/>
    </row>
    <row r="3613" ht="18.75" hidden="1" customHeight="1">
      <c r="A3613" s="170">
        <v>45902.0</v>
      </c>
      <c r="B3613" s="171">
        <v>17080.0</v>
      </c>
      <c r="C3613" s="171" t="s">
        <v>829</v>
      </c>
      <c r="D3613" s="171" t="s">
        <v>20673</v>
      </c>
      <c r="E3613" s="171">
        <v>8.0</v>
      </c>
      <c r="F3613" s="171" t="s">
        <v>21574</v>
      </c>
      <c r="G3613" s="171" t="s">
        <v>9254</v>
      </c>
      <c r="H3613" s="172" t="s">
        <v>20635</v>
      </c>
      <c r="I3613" s="173">
        <v>15160.0</v>
      </c>
      <c r="J3613" s="174">
        <v>5320.0</v>
      </c>
      <c r="K3613" s="179">
        <v>5320.0</v>
      </c>
      <c r="L3613" s="178"/>
      <c r="M3613" s="177"/>
      <c r="N3613" s="178"/>
      <c r="O3613" s="163"/>
      <c r="P3613" s="164"/>
      <c r="Q3613" s="163"/>
      <c r="R3613" s="163"/>
      <c r="S3613" s="163"/>
      <c r="T3613" s="163"/>
    </row>
    <row r="3614" ht="18.75" hidden="1" customHeight="1">
      <c r="A3614" s="180">
        <v>45902.0</v>
      </c>
      <c r="B3614" s="171">
        <v>8242.0</v>
      </c>
      <c r="C3614" s="171" t="s">
        <v>4017</v>
      </c>
      <c r="D3614" s="171"/>
      <c r="E3614" s="171" t="s">
        <v>20634</v>
      </c>
      <c r="F3614" s="171"/>
      <c r="G3614" s="171" t="s">
        <v>4500</v>
      </c>
      <c r="H3614" s="172" t="s">
        <v>4500</v>
      </c>
      <c r="I3614" s="173">
        <v>3760.0</v>
      </c>
      <c r="J3614" s="174">
        <v>620.0</v>
      </c>
      <c r="K3614" s="179">
        <v>620.0</v>
      </c>
      <c r="L3614" s="178">
        <v>0.0</v>
      </c>
      <c r="M3614" s="177">
        <v>0.0</v>
      </c>
      <c r="N3614" s="178">
        <v>0.0</v>
      </c>
      <c r="O3614" s="163"/>
      <c r="P3614" s="164"/>
      <c r="Q3614" s="163"/>
      <c r="R3614" s="163"/>
      <c r="S3614" s="168" t="s">
        <v>20645</v>
      </c>
      <c r="T3614" s="164">
        <v>0.0</v>
      </c>
    </row>
    <row r="3615" ht="18.75" hidden="1" customHeight="1">
      <c r="A3615" s="180">
        <v>45902.0</v>
      </c>
      <c r="B3615" s="171">
        <v>8242.0</v>
      </c>
      <c r="C3615" s="171" t="s">
        <v>4017</v>
      </c>
      <c r="D3615" s="171"/>
      <c r="E3615" s="171" t="s">
        <v>20634</v>
      </c>
      <c r="F3615" s="171"/>
      <c r="G3615" s="171" t="s">
        <v>4500</v>
      </c>
      <c r="H3615" s="172" t="s">
        <v>4500</v>
      </c>
      <c r="I3615" s="173">
        <v>3760.0</v>
      </c>
      <c r="J3615" s="174">
        <v>620.0</v>
      </c>
      <c r="K3615" s="179">
        <v>620.0</v>
      </c>
      <c r="L3615" s="178">
        <v>0.0</v>
      </c>
      <c r="M3615" s="177">
        <v>0.0</v>
      </c>
      <c r="N3615" s="178">
        <v>0.0</v>
      </c>
      <c r="O3615" s="163"/>
      <c r="P3615" s="164"/>
      <c r="Q3615" s="163"/>
      <c r="R3615" s="163"/>
      <c r="S3615" s="168" t="s">
        <v>20645</v>
      </c>
      <c r="T3615" s="164">
        <v>0.0</v>
      </c>
    </row>
    <row r="3616" ht="18.75" hidden="1" customHeight="1">
      <c r="A3616" s="170">
        <v>45902.0</v>
      </c>
      <c r="B3616" s="171">
        <v>17081.0</v>
      </c>
      <c r="C3616" s="171" t="s">
        <v>10694</v>
      </c>
      <c r="D3616" s="171" t="s">
        <v>20687</v>
      </c>
      <c r="E3616" s="171" t="s">
        <v>177</v>
      </c>
      <c r="F3616" s="171" t="s">
        <v>20951</v>
      </c>
      <c r="G3616" s="171" t="s">
        <v>12664</v>
      </c>
      <c r="H3616" s="172" t="s">
        <v>20635</v>
      </c>
      <c r="I3616" s="173">
        <v>11740.0</v>
      </c>
      <c r="J3616" s="174">
        <v>1500.0</v>
      </c>
      <c r="K3616" s="179">
        <v>1500.0</v>
      </c>
      <c r="L3616" s="178"/>
      <c r="M3616" s="177"/>
      <c r="N3616" s="178"/>
      <c r="O3616" s="163"/>
      <c r="P3616" s="164"/>
      <c r="Q3616" s="163"/>
      <c r="R3616" s="163"/>
      <c r="S3616" s="163"/>
      <c r="T3616" s="163"/>
    </row>
    <row r="3617" ht="18.75" hidden="1" customHeight="1">
      <c r="A3617" s="180">
        <v>45902.0</v>
      </c>
      <c r="B3617" s="171">
        <v>8243.0</v>
      </c>
      <c r="C3617" s="171" t="s">
        <v>4082</v>
      </c>
      <c r="D3617" s="171"/>
      <c r="E3617" s="171" t="s">
        <v>20634</v>
      </c>
      <c r="F3617" s="171"/>
      <c r="G3617" s="171" t="s">
        <v>22516</v>
      </c>
      <c r="H3617" s="172" t="s">
        <v>22516</v>
      </c>
      <c r="I3617" s="173">
        <v>3800.0</v>
      </c>
      <c r="J3617" s="174">
        <v>720.0</v>
      </c>
      <c r="K3617" s="179">
        <v>0.0</v>
      </c>
      <c r="L3617" s="178">
        <v>0.0</v>
      </c>
      <c r="M3617" s="177">
        <v>0.0</v>
      </c>
      <c r="N3617" s="178">
        <v>0.0</v>
      </c>
      <c r="O3617" s="163"/>
      <c r="P3617" s="164"/>
      <c r="Q3617" s="163"/>
      <c r="R3617" s="163"/>
      <c r="S3617" s="168" t="s">
        <v>20645</v>
      </c>
      <c r="T3617" s="164">
        <v>0.0</v>
      </c>
    </row>
    <row r="3618" ht="18.75" hidden="1" customHeight="1">
      <c r="A3618" s="170">
        <v>45902.0</v>
      </c>
      <c r="B3618" s="171">
        <v>17082.0</v>
      </c>
      <c r="C3618" s="171" t="s">
        <v>18536</v>
      </c>
      <c r="D3618" s="171" t="s">
        <v>20687</v>
      </c>
      <c r="E3618" s="171">
        <v>8.0</v>
      </c>
      <c r="F3618" s="171" t="s">
        <v>20700</v>
      </c>
      <c r="G3618" s="171" t="s">
        <v>4642</v>
      </c>
      <c r="H3618" s="172" t="s">
        <v>20635</v>
      </c>
      <c r="I3618" s="173">
        <v>10640.0</v>
      </c>
      <c r="J3618" s="174">
        <v>620.0</v>
      </c>
      <c r="K3618" s="179">
        <v>620.0</v>
      </c>
      <c r="L3618" s="178"/>
      <c r="M3618" s="177"/>
      <c r="N3618" s="178"/>
      <c r="O3618" s="163"/>
      <c r="P3618" s="164"/>
      <c r="Q3618" s="163"/>
      <c r="R3618" s="163"/>
      <c r="S3618" s="163"/>
      <c r="T3618" s="163"/>
    </row>
    <row r="3619" ht="18.75" hidden="1" customHeight="1">
      <c r="A3619" s="170">
        <v>45902.0</v>
      </c>
      <c r="B3619" s="171">
        <v>17084.0</v>
      </c>
      <c r="C3619" s="171" t="s">
        <v>20892</v>
      </c>
      <c r="D3619" s="171" t="s">
        <v>20659</v>
      </c>
      <c r="E3619" s="171">
        <v>14.0</v>
      </c>
      <c r="F3619" s="171" t="s">
        <v>21244</v>
      </c>
      <c r="G3619" s="171" t="s">
        <v>4576</v>
      </c>
      <c r="H3619" s="172" t="s">
        <v>20635</v>
      </c>
      <c r="I3619" s="173">
        <v>11780.0</v>
      </c>
      <c r="J3619" s="174">
        <f>11780-10040</f>
        <v>1740</v>
      </c>
      <c r="K3619" s="179">
        <v>1740.0</v>
      </c>
      <c r="L3619" s="178"/>
      <c r="M3619" s="177"/>
      <c r="N3619" s="178"/>
      <c r="O3619" s="163"/>
      <c r="P3619" s="164"/>
      <c r="Q3619" s="163"/>
      <c r="R3619" s="163"/>
      <c r="S3619" s="163"/>
      <c r="T3619" s="163"/>
    </row>
    <row r="3620" ht="18.75" hidden="1" customHeight="1">
      <c r="A3620" s="180">
        <v>45902.0</v>
      </c>
      <c r="B3620" s="171">
        <v>8244.0</v>
      </c>
      <c r="C3620" s="171" t="s">
        <v>3991</v>
      </c>
      <c r="D3620" s="171"/>
      <c r="E3620" s="171" t="s">
        <v>20634</v>
      </c>
      <c r="F3620" s="171"/>
      <c r="G3620" s="171"/>
      <c r="H3620" s="172"/>
      <c r="I3620" s="173">
        <v>3240.0</v>
      </c>
      <c r="J3620" s="174">
        <v>340.0</v>
      </c>
      <c r="K3620" s="179">
        <v>0.0</v>
      </c>
      <c r="L3620" s="178">
        <v>340.0</v>
      </c>
      <c r="M3620" s="177">
        <v>0.0</v>
      </c>
      <c r="N3620" s="178">
        <v>0.0</v>
      </c>
      <c r="O3620" s="163"/>
      <c r="P3620" s="164"/>
      <c r="Q3620" s="163"/>
      <c r="R3620" s="163"/>
      <c r="S3620" s="168" t="s">
        <v>20645</v>
      </c>
      <c r="T3620" s="164">
        <v>0.0</v>
      </c>
    </row>
    <row r="3621" ht="18.75" hidden="1" customHeight="1">
      <c r="A3621" s="180">
        <v>45902.0</v>
      </c>
      <c r="B3621" s="171">
        <v>8245.0</v>
      </c>
      <c r="C3621" s="171" t="s">
        <v>6867</v>
      </c>
      <c r="D3621" s="171"/>
      <c r="E3621" s="171" t="s">
        <v>20634</v>
      </c>
      <c r="F3621" s="171"/>
      <c r="G3621" s="171" t="s">
        <v>19722</v>
      </c>
      <c r="H3621" s="172" t="s">
        <v>19722</v>
      </c>
      <c r="I3621" s="173">
        <v>3440.0</v>
      </c>
      <c r="J3621" s="174">
        <v>120.0</v>
      </c>
      <c r="K3621" s="179">
        <v>0.0</v>
      </c>
      <c r="L3621" s="178">
        <v>0.0</v>
      </c>
      <c r="M3621" s="177">
        <v>0.0</v>
      </c>
      <c r="N3621" s="178">
        <v>0.0</v>
      </c>
      <c r="O3621" s="163"/>
      <c r="P3621" s="164"/>
      <c r="Q3621" s="163"/>
      <c r="R3621" s="163"/>
      <c r="S3621" s="168" t="s">
        <v>20645</v>
      </c>
      <c r="T3621" s="164">
        <v>0.0</v>
      </c>
    </row>
    <row r="3622" ht="18.75" hidden="1" customHeight="1">
      <c r="A3622" s="180">
        <v>45902.0</v>
      </c>
      <c r="B3622" s="171">
        <v>8246.0</v>
      </c>
      <c r="C3622" s="171" t="s">
        <v>6867</v>
      </c>
      <c r="D3622" s="171"/>
      <c r="E3622" s="171" t="s">
        <v>20634</v>
      </c>
      <c r="F3622" s="171"/>
      <c r="G3622" s="171"/>
      <c r="H3622" s="172"/>
      <c r="I3622" s="173">
        <v>3320.0</v>
      </c>
      <c r="J3622" s="174">
        <v>420.0</v>
      </c>
      <c r="K3622" s="179">
        <v>0.0</v>
      </c>
      <c r="L3622" s="178">
        <v>420.0</v>
      </c>
      <c r="M3622" s="177">
        <v>0.0</v>
      </c>
      <c r="N3622" s="178">
        <v>0.0</v>
      </c>
      <c r="O3622" s="163"/>
      <c r="P3622" s="164"/>
      <c r="Q3622" s="163"/>
      <c r="R3622" s="163"/>
      <c r="S3622" s="168" t="s">
        <v>20645</v>
      </c>
      <c r="T3622" s="164">
        <v>0.0</v>
      </c>
    </row>
    <row r="3623" ht="18.75" hidden="1" customHeight="1">
      <c r="A3623" s="170">
        <v>45902.0</v>
      </c>
      <c r="B3623" s="171">
        <v>17085.0</v>
      </c>
      <c r="C3623" s="171" t="s">
        <v>3339</v>
      </c>
      <c r="D3623" s="171" t="s">
        <v>20673</v>
      </c>
      <c r="E3623" s="171">
        <v>12.0</v>
      </c>
      <c r="F3623" s="171" t="s">
        <v>20836</v>
      </c>
      <c r="G3623" s="171" t="s">
        <v>8483</v>
      </c>
      <c r="H3623" s="172" t="s">
        <v>20635</v>
      </c>
      <c r="I3623" s="173">
        <v>13000.0</v>
      </c>
      <c r="J3623" s="174">
        <v>3140.0</v>
      </c>
      <c r="K3623" s="179">
        <v>3140.0</v>
      </c>
      <c r="L3623" s="178"/>
      <c r="M3623" s="177"/>
      <c r="N3623" s="178"/>
      <c r="O3623" s="163"/>
      <c r="P3623" s="164"/>
      <c r="Q3623" s="163"/>
      <c r="R3623" s="163"/>
      <c r="S3623" s="163"/>
      <c r="T3623" s="163"/>
    </row>
    <row r="3624" ht="18.75" hidden="1" customHeight="1">
      <c r="A3624" s="170">
        <v>45902.0</v>
      </c>
      <c r="B3624" s="171">
        <v>17086.0</v>
      </c>
      <c r="C3624" s="171" t="s">
        <v>20770</v>
      </c>
      <c r="D3624" s="171" t="s">
        <v>5686</v>
      </c>
      <c r="E3624" s="171">
        <v>20.0</v>
      </c>
      <c r="F3624" s="171"/>
      <c r="G3624" s="171" t="s">
        <v>4504</v>
      </c>
      <c r="H3624" s="172" t="s">
        <v>20635</v>
      </c>
      <c r="I3624" s="173">
        <v>20560.0</v>
      </c>
      <c r="J3624" s="174">
        <f>20560-16360</f>
        <v>4200</v>
      </c>
      <c r="K3624" s="179">
        <v>4200.0</v>
      </c>
      <c r="L3624" s="178"/>
      <c r="M3624" s="177"/>
      <c r="N3624" s="178"/>
      <c r="O3624" s="163"/>
      <c r="P3624" s="164"/>
      <c r="Q3624" s="163"/>
      <c r="R3624" s="163"/>
      <c r="S3624" s="163"/>
      <c r="T3624" s="163"/>
    </row>
    <row r="3625" ht="18.75" hidden="1" customHeight="1">
      <c r="A3625" s="180">
        <v>45902.0</v>
      </c>
      <c r="B3625" s="171">
        <v>8247.0</v>
      </c>
      <c r="C3625" s="171" t="s">
        <v>6867</v>
      </c>
      <c r="D3625" s="171"/>
      <c r="E3625" s="171" t="s">
        <v>20634</v>
      </c>
      <c r="F3625" s="171"/>
      <c r="G3625" s="171" t="s">
        <v>19727</v>
      </c>
      <c r="H3625" s="172" t="s">
        <v>19727</v>
      </c>
      <c r="I3625" s="173">
        <v>3240.0</v>
      </c>
      <c r="J3625" s="174">
        <v>180.0</v>
      </c>
      <c r="K3625" s="179">
        <v>0.0</v>
      </c>
      <c r="L3625" s="178">
        <v>0.0</v>
      </c>
      <c r="M3625" s="177">
        <v>0.0</v>
      </c>
      <c r="N3625" s="178">
        <v>0.0</v>
      </c>
      <c r="O3625" s="163"/>
      <c r="P3625" s="164"/>
      <c r="Q3625" s="163"/>
      <c r="R3625" s="163"/>
      <c r="S3625" s="168" t="s">
        <v>20645</v>
      </c>
      <c r="T3625" s="164">
        <v>0.0</v>
      </c>
    </row>
    <row r="3626" ht="18.75" hidden="1" customHeight="1">
      <c r="A3626" s="180">
        <v>45902.0</v>
      </c>
      <c r="B3626" s="171">
        <v>8248.0</v>
      </c>
      <c r="C3626" s="171" t="s">
        <v>6867</v>
      </c>
      <c r="D3626" s="171"/>
      <c r="E3626" s="171" t="s">
        <v>20634</v>
      </c>
      <c r="F3626" s="171"/>
      <c r="G3626" s="171"/>
      <c r="H3626" s="172"/>
      <c r="I3626" s="173">
        <v>3060.0</v>
      </c>
      <c r="J3626" s="174">
        <v>280.0</v>
      </c>
      <c r="K3626" s="179">
        <v>0.0</v>
      </c>
      <c r="L3626" s="178">
        <v>280.0</v>
      </c>
      <c r="M3626" s="177">
        <v>0.0</v>
      </c>
      <c r="N3626" s="178">
        <v>0.0</v>
      </c>
      <c r="O3626" s="163"/>
      <c r="P3626" s="164"/>
      <c r="Q3626" s="163"/>
      <c r="R3626" s="163"/>
      <c r="S3626" s="168" t="s">
        <v>20645</v>
      </c>
      <c r="T3626" s="164">
        <v>0.0</v>
      </c>
    </row>
    <row r="3627" ht="18.75" hidden="1" customHeight="1">
      <c r="A3627" s="180">
        <v>45902.0</v>
      </c>
      <c r="B3627" s="171">
        <v>8249.0</v>
      </c>
      <c r="C3627" s="171" t="s">
        <v>4474</v>
      </c>
      <c r="D3627" s="171"/>
      <c r="E3627" s="171" t="s">
        <v>20634</v>
      </c>
      <c r="F3627" s="171"/>
      <c r="G3627" s="171"/>
      <c r="H3627" s="172"/>
      <c r="I3627" s="173">
        <v>4160.0</v>
      </c>
      <c r="J3627" s="174">
        <v>1460.0</v>
      </c>
      <c r="K3627" s="179">
        <v>0.0</v>
      </c>
      <c r="L3627" s="178">
        <v>0.0</v>
      </c>
      <c r="M3627" s="177">
        <v>584.0</v>
      </c>
      <c r="N3627" s="178">
        <v>876.0</v>
      </c>
      <c r="O3627" s="163"/>
      <c r="P3627" s="164"/>
      <c r="Q3627" s="163"/>
      <c r="R3627" s="163"/>
      <c r="S3627" s="168" t="s">
        <v>20645</v>
      </c>
      <c r="T3627" s="164">
        <v>0.0</v>
      </c>
    </row>
    <row r="3628" ht="18.75" hidden="1" customHeight="1">
      <c r="A3628" s="170">
        <v>45902.0</v>
      </c>
      <c r="B3628" s="171">
        <v>17087.0</v>
      </c>
      <c r="C3628" s="171" t="s">
        <v>19529</v>
      </c>
      <c r="D3628" s="171" t="s">
        <v>20673</v>
      </c>
      <c r="E3628" s="171">
        <v>8.0</v>
      </c>
      <c r="F3628" s="171">
        <v>8.0</v>
      </c>
      <c r="G3628" s="171" t="s">
        <v>5850</v>
      </c>
      <c r="H3628" s="172" t="s">
        <v>20635</v>
      </c>
      <c r="I3628" s="173">
        <v>12140.0</v>
      </c>
      <c r="J3628" s="174">
        <v>2300.0</v>
      </c>
      <c r="K3628" s="179">
        <v>2300.0</v>
      </c>
      <c r="L3628" s="178"/>
      <c r="M3628" s="177"/>
      <c r="N3628" s="178"/>
      <c r="O3628" s="163"/>
      <c r="P3628" s="164"/>
      <c r="Q3628" s="163"/>
      <c r="R3628" s="163"/>
      <c r="S3628" s="163"/>
      <c r="T3628" s="163"/>
    </row>
    <row r="3629" ht="18.75" hidden="1" customHeight="1">
      <c r="A3629" s="170">
        <v>45902.0</v>
      </c>
      <c r="B3629" s="171">
        <v>17088.0</v>
      </c>
      <c r="C3629" s="171" t="s">
        <v>21332</v>
      </c>
      <c r="D3629" s="171" t="s">
        <v>20687</v>
      </c>
      <c r="E3629" s="171">
        <v>8.0</v>
      </c>
      <c r="F3629" s="171" t="s">
        <v>20948</v>
      </c>
      <c r="G3629" s="171" t="s">
        <v>9294</v>
      </c>
      <c r="H3629" s="172" t="s">
        <v>20635</v>
      </c>
      <c r="I3629" s="173">
        <v>14860.0</v>
      </c>
      <c r="J3629" s="174">
        <v>4840.0</v>
      </c>
      <c r="K3629" s="179">
        <v>4840.0</v>
      </c>
      <c r="L3629" s="178"/>
      <c r="M3629" s="177"/>
      <c r="N3629" s="178"/>
      <c r="O3629" s="163"/>
      <c r="P3629" s="164"/>
      <c r="Q3629" s="163"/>
      <c r="R3629" s="163"/>
      <c r="S3629" s="163"/>
      <c r="T3629" s="163"/>
    </row>
    <row r="3630" ht="18.75" hidden="1" customHeight="1">
      <c r="A3630" s="180">
        <v>45902.0</v>
      </c>
      <c r="B3630" s="171">
        <v>8250.0</v>
      </c>
      <c r="C3630" s="171" t="s">
        <v>4048</v>
      </c>
      <c r="D3630" s="171"/>
      <c r="E3630" s="171" t="s">
        <v>20634</v>
      </c>
      <c r="F3630" s="171"/>
      <c r="G3630" s="171" t="s">
        <v>22012</v>
      </c>
      <c r="H3630" s="172" t="s">
        <v>22012</v>
      </c>
      <c r="I3630" s="173">
        <v>4020.0</v>
      </c>
      <c r="J3630" s="174">
        <v>500.0</v>
      </c>
      <c r="K3630" s="179">
        <v>0.0</v>
      </c>
      <c r="L3630" s="178">
        <v>500.0</v>
      </c>
      <c r="M3630" s="177">
        <v>0.0</v>
      </c>
      <c r="N3630" s="178">
        <v>300.0</v>
      </c>
      <c r="O3630" s="163"/>
      <c r="P3630" s="164"/>
      <c r="Q3630" s="163"/>
      <c r="R3630" s="163"/>
      <c r="S3630" s="168" t="s">
        <v>20645</v>
      </c>
      <c r="T3630" s="164">
        <v>0.0</v>
      </c>
    </row>
    <row r="3631" ht="18.75" hidden="1" customHeight="1">
      <c r="A3631" s="170">
        <v>45902.0</v>
      </c>
      <c r="B3631" s="171">
        <v>17089.0</v>
      </c>
      <c r="C3631" s="171" t="s">
        <v>18536</v>
      </c>
      <c r="D3631" s="171" t="s">
        <v>20673</v>
      </c>
      <c r="E3631" s="171">
        <v>8.0</v>
      </c>
      <c r="F3631" s="171" t="s">
        <v>20701</v>
      </c>
      <c r="G3631" s="171" t="s">
        <v>4084</v>
      </c>
      <c r="H3631" s="172" t="s">
        <v>20635</v>
      </c>
      <c r="I3631" s="173">
        <v>10220.0</v>
      </c>
      <c r="J3631" s="174">
        <v>380.0</v>
      </c>
      <c r="K3631" s="179">
        <v>380.0</v>
      </c>
      <c r="L3631" s="178"/>
      <c r="M3631" s="177"/>
      <c r="N3631" s="178"/>
      <c r="O3631" s="163"/>
      <c r="P3631" s="164"/>
      <c r="Q3631" s="163"/>
      <c r="R3631" s="163"/>
      <c r="S3631" s="163"/>
      <c r="T3631" s="163"/>
    </row>
    <row r="3632" ht="18.75" hidden="1" customHeight="1">
      <c r="A3632" s="170">
        <v>45902.0</v>
      </c>
      <c r="B3632" s="171">
        <v>17090.0</v>
      </c>
      <c r="C3632" s="171" t="s">
        <v>22517</v>
      </c>
      <c r="D3632" s="171" t="s">
        <v>20687</v>
      </c>
      <c r="E3632" s="171" t="s">
        <v>132</v>
      </c>
      <c r="F3632" s="171" t="s">
        <v>21443</v>
      </c>
      <c r="G3632" s="171" t="s">
        <v>4505</v>
      </c>
      <c r="H3632" s="172" t="s">
        <v>20635</v>
      </c>
      <c r="I3632" s="173">
        <v>11380.0</v>
      </c>
      <c r="J3632" s="174">
        <v>1100.0</v>
      </c>
      <c r="K3632" s="179">
        <v>1100.0</v>
      </c>
      <c r="L3632" s="178"/>
      <c r="M3632" s="177"/>
      <c r="N3632" s="178"/>
      <c r="O3632" s="163"/>
      <c r="P3632" s="164"/>
      <c r="Q3632" s="163"/>
      <c r="R3632" s="163"/>
      <c r="S3632" s="163"/>
      <c r="T3632" s="163"/>
    </row>
    <row r="3633" ht="18.75" hidden="1" customHeight="1">
      <c r="A3633" s="170">
        <v>45902.0</v>
      </c>
      <c r="B3633" s="171">
        <v>17091.0</v>
      </c>
      <c r="C3633" s="171" t="s">
        <v>3980</v>
      </c>
      <c r="D3633" s="171" t="s">
        <v>20687</v>
      </c>
      <c r="E3633" s="171">
        <v>8.0</v>
      </c>
      <c r="F3633" s="171" t="s">
        <v>21016</v>
      </c>
      <c r="G3633" s="171" t="s">
        <v>9306</v>
      </c>
      <c r="H3633" s="172" t="s">
        <v>20638</v>
      </c>
      <c r="I3633" s="173">
        <v>18100.0</v>
      </c>
      <c r="J3633" s="174">
        <v>8080.0</v>
      </c>
      <c r="K3633" s="179"/>
      <c r="L3633" s="178"/>
      <c r="M3633" s="177"/>
      <c r="N3633" s="178">
        <v>8080.0</v>
      </c>
      <c r="O3633" s="163"/>
      <c r="P3633" s="164"/>
      <c r="Q3633" s="163"/>
      <c r="R3633" s="163"/>
      <c r="S3633" s="163"/>
      <c r="T3633" s="163"/>
    </row>
    <row r="3634" ht="18.75" hidden="1" customHeight="1">
      <c r="A3634" s="170">
        <v>45902.0</v>
      </c>
      <c r="B3634" s="171">
        <v>17092.0</v>
      </c>
      <c r="C3634" s="171" t="s">
        <v>20763</v>
      </c>
      <c r="D3634" s="171" t="s">
        <v>20673</v>
      </c>
      <c r="E3634" s="171">
        <v>8.0</v>
      </c>
      <c r="F3634" s="171" t="s">
        <v>20713</v>
      </c>
      <c r="G3634" s="171" t="s">
        <v>9309</v>
      </c>
      <c r="H3634" s="172" t="s">
        <v>20635</v>
      </c>
      <c r="I3634" s="173">
        <v>11240.0</v>
      </c>
      <c r="J3634" s="174">
        <v>1400.0</v>
      </c>
      <c r="K3634" s="179">
        <v>1400.0</v>
      </c>
      <c r="L3634" s="178"/>
      <c r="M3634" s="177"/>
      <c r="N3634" s="178"/>
      <c r="O3634" s="163"/>
      <c r="P3634" s="164"/>
      <c r="Q3634" s="163"/>
      <c r="R3634" s="163"/>
      <c r="S3634" s="163"/>
      <c r="T3634" s="163"/>
    </row>
    <row r="3635" ht="18.75" hidden="1" customHeight="1">
      <c r="A3635" s="180">
        <v>45902.0</v>
      </c>
      <c r="B3635" s="171">
        <v>8258.0</v>
      </c>
      <c r="C3635" s="171" t="s">
        <v>4133</v>
      </c>
      <c r="D3635" s="171"/>
      <c r="E3635" s="171" t="s">
        <v>20634</v>
      </c>
      <c r="F3635" s="171"/>
      <c r="G3635" s="171"/>
      <c r="H3635" s="172"/>
      <c r="I3635" s="173">
        <v>2860.0</v>
      </c>
      <c r="J3635" s="174">
        <v>540.0</v>
      </c>
      <c r="K3635" s="179">
        <v>540.0</v>
      </c>
      <c r="L3635" s="178">
        <v>0.0</v>
      </c>
      <c r="M3635" s="177">
        <v>0.0</v>
      </c>
      <c r="N3635" s="178">
        <v>0.0</v>
      </c>
      <c r="O3635" s="163"/>
      <c r="P3635" s="164"/>
      <c r="Q3635" s="163"/>
      <c r="R3635" s="163"/>
      <c r="S3635" s="168" t="s">
        <v>20645</v>
      </c>
      <c r="T3635" s="164">
        <v>0.0</v>
      </c>
    </row>
    <row r="3636" ht="18.75" hidden="1" customHeight="1">
      <c r="A3636" s="170">
        <v>45902.0</v>
      </c>
      <c r="B3636" s="171">
        <v>17093.0</v>
      </c>
      <c r="C3636" s="171" t="s">
        <v>22518</v>
      </c>
      <c r="D3636" s="171" t="s">
        <v>20687</v>
      </c>
      <c r="E3636" s="171">
        <v>8.0</v>
      </c>
      <c r="F3636" s="171" t="s">
        <v>22196</v>
      </c>
      <c r="G3636" s="171" t="s">
        <v>9315</v>
      </c>
      <c r="H3636" s="172" t="s">
        <v>20635</v>
      </c>
      <c r="I3636" s="173">
        <v>10860.0</v>
      </c>
      <c r="J3636" s="174">
        <v>840.0</v>
      </c>
      <c r="K3636" s="179">
        <v>840.0</v>
      </c>
      <c r="L3636" s="178"/>
      <c r="M3636" s="177"/>
      <c r="N3636" s="178"/>
      <c r="O3636" s="163"/>
      <c r="P3636" s="164"/>
      <c r="Q3636" s="163"/>
      <c r="R3636" s="163"/>
      <c r="S3636" s="163"/>
      <c r="T3636" s="163"/>
    </row>
    <row r="3637" ht="18.75" hidden="1" customHeight="1">
      <c r="A3637" s="170">
        <v>45902.0</v>
      </c>
      <c r="B3637" s="171">
        <v>17094.0</v>
      </c>
      <c r="C3637" s="171" t="s">
        <v>20832</v>
      </c>
      <c r="D3637" s="171" t="s">
        <v>20673</v>
      </c>
      <c r="E3637" s="171">
        <v>8.0</v>
      </c>
      <c r="F3637" s="171" t="s">
        <v>21549</v>
      </c>
      <c r="G3637" s="171" t="s">
        <v>9318</v>
      </c>
      <c r="H3637" s="172" t="s">
        <v>20635</v>
      </c>
      <c r="I3637" s="173">
        <v>11340.0</v>
      </c>
      <c r="J3637" s="174">
        <v>1500.0</v>
      </c>
      <c r="K3637" s="179">
        <v>1500.0</v>
      </c>
      <c r="L3637" s="178"/>
      <c r="M3637" s="177"/>
      <c r="N3637" s="178"/>
      <c r="O3637" s="163"/>
      <c r="P3637" s="164"/>
      <c r="Q3637" s="163"/>
      <c r="R3637" s="163"/>
      <c r="S3637" s="163"/>
      <c r="T3637" s="163"/>
    </row>
    <row r="3638" ht="18.75" hidden="1" customHeight="1">
      <c r="A3638" s="170">
        <v>45902.0</v>
      </c>
      <c r="B3638" s="171">
        <v>17096.0</v>
      </c>
      <c r="C3638" s="171" t="s">
        <v>22187</v>
      </c>
      <c r="D3638" s="171" t="s">
        <v>20659</v>
      </c>
      <c r="E3638" s="171" t="s">
        <v>177</v>
      </c>
      <c r="F3638" s="171" t="s">
        <v>22519</v>
      </c>
      <c r="G3638" s="171" t="s">
        <v>9321</v>
      </c>
      <c r="H3638" s="172" t="s">
        <v>20635</v>
      </c>
      <c r="I3638" s="173">
        <v>11420.0</v>
      </c>
      <c r="J3638" s="174">
        <v>11420.0</v>
      </c>
      <c r="K3638" s="179">
        <v>11420.0</v>
      </c>
      <c r="L3638" s="178"/>
      <c r="M3638" s="177"/>
      <c r="N3638" s="178"/>
      <c r="O3638" s="163"/>
      <c r="P3638" s="164"/>
      <c r="Q3638" s="163"/>
      <c r="R3638" s="163"/>
      <c r="S3638" s="163"/>
      <c r="T3638" s="163"/>
    </row>
    <row r="3639" ht="18.75" hidden="1" customHeight="1">
      <c r="A3639" s="182">
        <v>45902.02899929398</v>
      </c>
      <c r="B3639" s="171">
        <v>8240.0</v>
      </c>
      <c r="C3639" s="171" t="s">
        <v>3980</v>
      </c>
      <c r="D3639" s="171"/>
      <c r="E3639" s="171" t="s">
        <v>20634</v>
      </c>
      <c r="F3639" s="171"/>
      <c r="G3639" s="171"/>
      <c r="H3639" s="172"/>
      <c r="I3639" s="173">
        <v>2820.0</v>
      </c>
      <c r="J3639" s="174">
        <v>500.0</v>
      </c>
      <c r="K3639" s="179">
        <v>500.0</v>
      </c>
      <c r="L3639" s="178">
        <v>0.0</v>
      </c>
      <c r="M3639" s="177">
        <v>0.0</v>
      </c>
      <c r="N3639" s="178">
        <v>0.0</v>
      </c>
      <c r="O3639" s="163"/>
      <c r="P3639" s="164"/>
      <c r="Q3639" s="163"/>
      <c r="R3639" s="163"/>
      <c r="S3639" s="168" t="s">
        <v>20645</v>
      </c>
      <c r="T3639" s="164">
        <v>0.0</v>
      </c>
    </row>
    <row r="3640" ht="18.75" hidden="1" customHeight="1">
      <c r="A3640" s="170">
        <v>45903.0</v>
      </c>
      <c r="B3640" s="171">
        <v>17097.0</v>
      </c>
      <c r="C3640" s="171" t="s">
        <v>22459</v>
      </c>
      <c r="D3640" s="171" t="s">
        <v>20687</v>
      </c>
      <c r="E3640" s="171">
        <v>8.0</v>
      </c>
      <c r="F3640" s="171" t="s">
        <v>20909</v>
      </c>
      <c r="G3640" s="171" t="s">
        <v>9332</v>
      </c>
      <c r="H3640" s="172" t="s">
        <v>20635</v>
      </c>
      <c r="I3640" s="173">
        <v>12520.0</v>
      </c>
      <c r="J3640" s="174">
        <v>2500.0</v>
      </c>
      <c r="K3640" s="179">
        <v>2500.0</v>
      </c>
      <c r="L3640" s="178"/>
      <c r="M3640" s="177"/>
      <c r="N3640" s="178"/>
      <c r="O3640" s="163"/>
      <c r="P3640" s="164"/>
      <c r="Q3640" s="163"/>
      <c r="R3640" s="163"/>
      <c r="S3640" s="163"/>
      <c r="T3640" s="163"/>
    </row>
    <row r="3641" ht="18.75" hidden="1" customHeight="1">
      <c r="A3641" s="180">
        <v>45903.0</v>
      </c>
      <c r="B3641" s="171">
        <v>8260.0</v>
      </c>
      <c r="C3641" s="171" t="s">
        <v>8090</v>
      </c>
      <c r="D3641" s="171"/>
      <c r="E3641" s="171" t="s">
        <v>20634</v>
      </c>
      <c r="F3641" s="171"/>
      <c r="G3641" s="171" t="s">
        <v>22520</v>
      </c>
      <c r="H3641" s="172" t="s">
        <v>22520</v>
      </c>
      <c r="I3641" s="173">
        <v>10820.0</v>
      </c>
      <c r="J3641" s="174">
        <v>680.0</v>
      </c>
      <c r="K3641" s="179">
        <v>0.0</v>
      </c>
      <c r="L3641" s="178">
        <v>0.0</v>
      </c>
      <c r="M3641" s="177">
        <v>0.0</v>
      </c>
      <c r="N3641" s="178">
        <v>0.0</v>
      </c>
      <c r="O3641" s="163"/>
      <c r="P3641" s="164"/>
      <c r="Q3641" s="163"/>
      <c r="R3641" s="163"/>
      <c r="S3641" s="168" t="s">
        <v>20645</v>
      </c>
      <c r="T3641" s="164">
        <v>0.0</v>
      </c>
    </row>
    <row r="3642" ht="18.75" hidden="1" customHeight="1">
      <c r="A3642" s="180">
        <v>45903.0</v>
      </c>
      <c r="B3642" s="171">
        <v>8261.0</v>
      </c>
      <c r="C3642" s="171" t="s">
        <v>744</v>
      </c>
      <c r="D3642" s="171"/>
      <c r="E3642" s="171" t="s">
        <v>20634</v>
      </c>
      <c r="F3642" s="171"/>
      <c r="G3642" s="171"/>
      <c r="H3642" s="172"/>
      <c r="I3642" s="173">
        <v>2840.0</v>
      </c>
      <c r="J3642" s="174">
        <v>320.0</v>
      </c>
      <c r="K3642" s="179">
        <v>0.0</v>
      </c>
      <c r="L3642" s="178">
        <v>320.0</v>
      </c>
      <c r="M3642" s="177">
        <v>0.0</v>
      </c>
      <c r="N3642" s="178">
        <v>0.0</v>
      </c>
      <c r="O3642" s="163"/>
      <c r="P3642" s="164"/>
      <c r="Q3642" s="163"/>
      <c r="R3642" s="163"/>
      <c r="S3642" s="168" t="s">
        <v>20645</v>
      </c>
      <c r="T3642" s="164">
        <v>0.0</v>
      </c>
    </row>
    <row r="3643" ht="18.75" hidden="1" customHeight="1">
      <c r="A3643" s="170">
        <v>45903.0</v>
      </c>
      <c r="B3643" s="171">
        <v>17098.0</v>
      </c>
      <c r="C3643" s="171" t="s">
        <v>14229</v>
      </c>
      <c r="D3643" s="171" t="s">
        <v>20673</v>
      </c>
      <c r="E3643" s="171">
        <v>8.0</v>
      </c>
      <c r="F3643" s="171" t="s">
        <v>21352</v>
      </c>
      <c r="G3643" s="171" t="s">
        <v>4949</v>
      </c>
      <c r="H3643" s="172" t="s">
        <v>20635</v>
      </c>
      <c r="I3643" s="173">
        <v>13100.0</v>
      </c>
      <c r="J3643" s="174">
        <v>3260.0</v>
      </c>
      <c r="K3643" s="179">
        <v>3260.0</v>
      </c>
      <c r="L3643" s="178"/>
      <c r="M3643" s="177"/>
      <c r="N3643" s="178"/>
      <c r="O3643" s="163"/>
      <c r="P3643" s="164"/>
      <c r="Q3643" s="163"/>
      <c r="R3643" s="163"/>
      <c r="S3643" s="163"/>
      <c r="T3643" s="163"/>
    </row>
    <row r="3644" ht="18.75" hidden="1" customHeight="1">
      <c r="A3644" s="170">
        <v>45903.0</v>
      </c>
      <c r="B3644" s="171">
        <v>17099.0</v>
      </c>
      <c r="C3644" s="171" t="s">
        <v>14229</v>
      </c>
      <c r="D3644" s="171" t="s">
        <v>20659</v>
      </c>
      <c r="E3644" s="171">
        <v>14.0</v>
      </c>
      <c r="F3644" s="171" t="s">
        <v>22521</v>
      </c>
      <c r="G3644" s="171" t="s">
        <v>4949</v>
      </c>
      <c r="H3644" s="172" t="s">
        <v>20635</v>
      </c>
      <c r="I3644" s="173">
        <v>11000.0</v>
      </c>
      <c r="J3644" s="174">
        <v>11000.0</v>
      </c>
      <c r="K3644" s="179">
        <v>11000.0</v>
      </c>
      <c r="L3644" s="178"/>
      <c r="M3644" s="177"/>
      <c r="N3644" s="178"/>
      <c r="O3644" s="163"/>
      <c r="P3644" s="164"/>
      <c r="Q3644" s="163"/>
      <c r="R3644" s="163"/>
      <c r="S3644" s="163"/>
      <c r="T3644" s="163"/>
    </row>
    <row r="3645" ht="18.75" hidden="1" customHeight="1">
      <c r="A3645" s="170">
        <v>45903.0</v>
      </c>
      <c r="B3645" s="171">
        <v>17100.0</v>
      </c>
      <c r="C3645" s="171" t="s">
        <v>21664</v>
      </c>
      <c r="D3645" s="171" t="s">
        <v>20687</v>
      </c>
      <c r="E3645" s="171">
        <v>14.0</v>
      </c>
      <c r="F3645" s="171" t="s">
        <v>20778</v>
      </c>
      <c r="G3645" s="171" t="s">
        <v>4534</v>
      </c>
      <c r="H3645" s="172" t="s">
        <v>20637</v>
      </c>
      <c r="I3645" s="173">
        <v>12140.0</v>
      </c>
      <c r="J3645" s="174">
        <v>2100.0</v>
      </c>
      <c r="K3645" s="179"/>
      <c r="L3645" s="178"/>
      <c r="M3645" s="177">
        <v>2100.0</v>
      </c>
      <c r="N3645" s="178"/>
      <c r="O3645" s="163"/>
      <c r="P3645" s="164"/>
      <c r="Q3645" s="163"/>
      <c r="R3645" s="163"/>
      <c r="S3645" s="163"/>
      <c r="T3645" s="163"/>
    </row>
    <row r="3646" ht="18.75" hidden="1" customHeight="1">
      <c r="A3646" s="170">
        <v>45903.0</v>
      </c>
      <c r="B3646" s="171">
        <v>17103.0</v>
      </c>
      <c r="C3646" s="171" t="s">
        <v>20820</v>
      </c>
      <c r="D3646" s="171" t="s">
        <v>20687</v>
      </c>
      <c r="E3646" s="171">
        <v>8.0</v>
      </c>
      <c r="F3646" s="171" t="s">
        <v>20998</v>
      </c>
      <c r="G3646" s="171" t="s">
        <v>4160</v>
      </c>
      <c r="H3646" s="172" t="s">
        <v>20638</v>
      </c>
      <c r="I3646" s="173">
        <v>16780.0</v>
      </c>
      <c r="J3646" s="174">
        <v>6760.0</v>
      </c>
      <c r="K3646" s="179"/>
      <c r="L3646" s="178"/>
      <c r="M3646" s="177"/>
      <c r="N3646" s="178">
        <v>6760.0</v>
      </c>
      <c r="O3646" s="163"/>
      <c r="P3646" s="164"/>
      <c r="Q3646" s="163"/>
      <c r="R3646" s="163"/>
      <c r="S3646" s="163"/>
      <c r="T3646" s="163"/>
    </row>
    <row r="3647" ht="18.75" hidden="1" customHeight="1">
      <c r="A3647" s="180">
        <v>45903.0</v>
      </c>
      <c r="B3647" s="171">
        <v>8263.0</v>
      </c>
      <c r="C3647" s="171" t="s">
        <v>5319</v>
      </c>
      <c r="D3647" s="171"/>
      <c r="E3647" s="171" t="s">
        <v>20634</v>
      </c>
      <c r="F3647" s="171"/>
      <c r="G3647" s="171" t="s">
        <v>19722</v>
      </c>
      <c r="H3647" s="172" t="s">
        <v>19722</v>
      </c>
      <c r="I3647" s="173">
        <v>3580.0</v>
      </c>
      <c r="J3647" s="174">
        <v>220.0</v>
      </c>
      <c r="K3647" s="179">
        <v>0.0</v>
      </c>
      <c r="L3647" s="178">
        <v>0.0</v>
      </c>
      <c r="M3647" s="177">
        <v>0.0</v>
      </c>
      <c r="N3647" s="178">
        <v>0.0</v>
      </c>
      <c r="O3647" s="163"/>
      <c r="P3647" s="164"/>
      <c r="Q3647" s="163"/>
      <c r="R3647" s="163"/>
      <c r="S3647" s="168" t="s">
        <v>20645</v>
      </c>
      <c r="T3647" s="164">
        <v>0.0</v>
      </c>
    </row>
    <row r="3648" ht="18.75" hidden="1" customHeight="1">
      <c r="A3648" s="180">
        <v>45903.0</v>
      </c>
      <c r="B3648" s="171">
        <v>8264.0</v>
      </c>
      <c r="C3648" s="171" t="s">
        <v>5319</v>
      </c>
      <c r="D3648" s="171"/>
      <c r="E3648" s="171" t="s">
        <v>20634</v>
      </c>
      <c r="F3648" s="171"/>
      <c r="G3648" s="171" t="s">
        <v>19722</v>
      </c>
      <c r="H3648" s="172" t="s">
        <v>19722</v>
      </c>
      <c r="I3648" s="173">
        <v>3360.0</v>
      </c>
      <c r="J3648" s="174">
        <v>420.0</v>
      </c>
      <c r="K3648" s="179">
        <v>0.0</v>
      </c>
      <c r="L3648" s="178">
        <v>420.0</v>
      </c>
      <c r="M3648" s="177">
        <v>0.0</v>
      </c>
      <c r="N3648" s="178">
        <v>0.0</v>
      </c>
      <c r="O3648" s="163"/>
      <c r="P3648" s="164"/>
      <c r="Q3648" s="163"/>
      <c r="R3648" s="163"/>
      <c r="S3648" s="168" t="s">
        <v>20645</v>
      </c>
      <c r="T3648" s="164">
        <v>0.0</v>
      </c>
    </row>
    <row r="3649" ht="18.75" hidden="1" customHeight="1">
      <c r="A3649" s="170">
        <v>45903.0</v>
      </c>
      <c r="B3649" s="171">
        <v>17104.0</v>
      </c>
      <c r="C3649" s="171" t="s">
        <v>744</v>
      </c>
      <c r="D3649" s="171" t="s">
        <v>20687</v>
      </c>
      <c r="E3649" s="171">
        <v>8.0</v>
      </c>
      <c r="F3649" s="171" t="s">
        <v>20699</v>
      </c>
      <c r="G3649" s="171" t="s">
        <v>9047</v>
      </c>
      <c r="H3649" s="172" t="s">
        <v>20635</v>
      </c>
      <c r="I3649" s="173">
        <v>16240.0</v>
      </c>
      <c r="J3649" s="174">
        <v>6220.0</v>
      </c>
      <c r="K3649" s="179">
        <v>6220.0</v>
      </c>
      <c r="L3649" s="178"/>
      <c r="M3649" s="177"/>
      <c r="N3649" s="178"/>
      <c r="O3649" s="163"/>
      <c r="P3649" s="164"/>
      <c r="Q3649" s="163"/>
      <c r="R3649" s="163"/>
      <c r="S3649" s="163"/>
      <c r="T3649" s="163"/>
    </row>
    <row r="3650" ht="18.75" hidden="1" customHeight="1">
      <c r="A3650" s="170">
        <v>45903.0</v>
      </c>
      <c r="B3650" s="171">
        <v>17105.0</v>
      </c>
      <c r="C3650" s="171" t="s">
        <v>21741</v>
      </c>
      <c r="D3650" s="171" t="s">
        <v>20673</v>
      </c>
      <c r="E3650" s="171">
        <v>8.0</v>
      </c>
      <c r="F3650" s="171" t="s">
        <v>20817</v>
      </c>
      <c r="G3650" s="171" t="s">
        <v>6675</v>
      </c>
      <c r="H3650" s="172" t="s">
        <v>20669</v>
      </c>
      <c r="I3650" s="173">
        <v>12280.0</v>
      </c>
      <c r="J3650" s="174">
        <v>2440.0</v>
      </c>
      <c r="K3650" s="179"/>
      <c r="L3650" s="178">
        <v>2440.0</v>
      </c>
      <c r="M3650" s="177"/>
      <c r="N3650" s="178"/>
      <c r="O3650" s="163"/>
      <c r="P3650" s="164"/>
      <c r="Q3650" s="163"/>
      <c r="R3650" s="163"/>
      <c r="S3650" s="163"/>
      <c r="T3650" s="163"/>
    </row>
    <row r="3651" ht="18.75" hidden="1" customHeight="1">
      <c r="A3651" s="170">
        <v>45903.0</v>
      </c>
      <c r="B3651" s="171">
        <v>17106.0</v>
      </c>
      <c r="C3651" s="171" t="s">
        <v>744</v>
      </c>
      <c r="D3651" s="171" t="s">
        <v>20673</v>
      </c>
      <c r="E3651" s="171">
        <v>8.0</v>
      </c>
      <c r="F3651" s="171" t="s">
        <v>20699</v>
      </c>
      <c r="G3651" s="171" t="s">
        <v>9047</v>
      </c>
      <c r="H3651" s="172" t="s">
        <v>20635</v>
      </c>
      <c r="I3651" s="173">
        <v>14800.0</v>
      </c>
      <c r="J3651" s="174">
        <v>4960.0</v>
      </c>
      <c r="K3651" s="179">
        <v>4960.0</v>
      </c>
      <c r="L3651" s="178"/>
      <c r="M3651" s="177"/>
      <c r="N3651" s="178"/>
      <c r="O3651" s="163"/>
      <c r="P3651" s="164"/>
      <c r="Q3651" s="163"/>
      <c r="R3651" s="163"/>
      <c r="S3651" s="163"/>
      <c r="T3651" s="163"/>
    </row>
    <row r="3652" ht="18.75" hidden="1" customHeight="1">
      <c r="A3652" s="180">
        <v>45903.0</v>
      </c>
      <c r="B3652" s="171">
        <v>8265.0</v>
      </c>
      <c r="C3652" s="171" t="s">
        <v>6867</v>
      </c>
      <c r="D3652" s="171"/>
      <c r="E3652" s="171" t="s">
        <v>20634</v>
      </c>
      <c r="F3652" s="171"/>
      <c r="G3652" s="171" t="s">
        <v>19727</v>
      </c>
      <c r="H3652" s="172" t="s">
        <v>19727</v>
      </c>
      <c r="I3652" s="173">
        <v>3500.0</v>
      </c>
      <c r="J3652" s="174">
        <v>240.0</v>
      </c>
      <c r="K3652" s="179">
        <v>0.0</v>
      </c>
      <c r="L3652" s="178">
        <v>0.0</v>
      </c>
      <c r="M3652" s="177">
        <v>0.0</v>
      </c>
      <c r="N3652" s="178">
        <v>0.0</v>
      </c>
      <c r="O3652" s="163"/>
      <c r="P3652" s="164"/>
      <c r="Q3652" s="163"/>
      <c r="R3652" s="163"/>
      <c r="S3652" s="168" t="s">
        <v>20645</v>
      </c>
      <c r="T3652" s="164">
        <v>0.0</v>
      </c>
    </row>
    <row r="3653" ht="18.75" hidden="1" customHeight="1">
      <c r="A3653" s="180">
        <v>45903.0</v>
      </c>
      <c r="B3653" s="171">
        <v>8265.0</v>
      </c>
      <c r="C3653" s="171" t="s">
        <v>6867</v>
      </c>
      <c r="D3653" s="171"/>
      <c r="E3653" s="171" t="s">
        <v>20634</v>
      </c>
      <c r="F3653" s="171"/>
      <c r="G3653" s="171" t="s">
        <v>19727</v>
      </c>
      <c r="H3653" s="172" t="s">
        <v>19727</v>
      </c>
      <c r="I3653" s="173">
        <v>3500.0</v>
      </c>
      <c r="J3653" s="174">
        <v>240.0</v>
      </c>
      <c r="K3653" s="179">
        <v>0.0</v>
      </c>
      <c r="L3653" s="178">
        <v>0.0</v>
      </c>
      <c r="M3653" s="177">
        <v>0.0</v>
      </c>
      <c r="N3653" s="178">
        <v>0.0</v>
      </c>
      <c r="O3653" s="163"/>
      <c r="P3653" s="164"/>
      <c r="Q3653" s="163"/>
      <c r="R3653" s="163"/>
      <c r="S3653" s="168" t="s">
        <v>20645</v>
      </c>
      <c r="T3653" s="164">
        <v>0.0</v>
      </c>
    </row>
    <row r="3654" ht="18.75" hidden="1" customHeight="1">
      <c r="A3654" s="180">
        <v>45903.0</v>
      </c>
      <c r="B3654" s="171">
        <v>8267.0</v>
      </c>
      <c r="C3654" s="171" t="s">
        <v>5319</v>
      </c>
      <c r="D3654" s="171"/>
      <c r="E3654" s="171" t="s">
        <v>20634</v>
      </c>
      <c r="F3654" s="171"/>
      <c r="G3654" s="171" t="s">
        <v>19727</v>
      </c>
      <c r="H3654" s="172" t="s">
        <v>19727</v>
      </c>
      <c r="I3654" s="173">
        <v>3260.0</v>
      </c>
      <c r="J3654" s="174">
        <v>480.0</v>
      </c>
      <c r="K3654" s="179">
        <v>0.0</v>
      </c>
      <c r="L3654" s="178">
        <v>480.0</v>
      </c>
      <c r="M3654" s="177">
        <v>0.0</v>
      </c>
      <c r="N3654" s="178">
        <v>0.0</v>
      </c>
      <c r="O3654" s="163"/>
      <c r="P3654" s="164"/>
      <c r="Q3654" s="163"/>
      <c r="R3654" s="163"/>
      <c r="S3654" s="168" t="s">
        <v>20645</v>
      </c>
      <c r="T3654" s="164">
        <v>0.0</v>
      </c>
    </row>
    <row r="3655" ht="18.75" hidden="1" customHeight="1">
      <c r="A3655" s="180">
        <v>45903.0</v>
      </c>
      <c r="B3655" s="171">
        <v>8269.0</v>
      </c>
      <c r="C3655" s="171" t="s">
        <v>518</v>
      </c>
      <c r="D3655" s="171"/>
      <c r="E3655" s="171" t="s">
        <v>20634</v>
      </c>
      <c r="F3655" s="171"/>
      <c r="G3655" s="171" t="s">
        <v>20861</v>
      </c>
      <c r="H3655" s="172" t="s">
        <v>20861</v>
      </c>
      <c r="I3655" s="173">
        <v>3380.0</v>
      </c>
      <c r="J3655" s="174">
        <v>340.0</v>
      </c>
      <c r="K3655" s="179">
        <v>0.0</v>
      </c>
      <c r="L3655" s="178">
        <v>0.0</v>
      </c>
      <c r="M3655" s="177">
        <v>340.0</v>
      </c>
      <c r="N3655" s="178">
        <v>0.0</v>
      </c>
      <c r="O3655" s="163"/>
      <c r="P3655" s="164"/>
      <c r="Q3655" s="163"/>
      <c r="R3655" s="163"/>
      <c r="S3655" s="168" t="s">
        <v>20645</v>
      </c>
      <c r="T3655" s="164">
        <v>0.0</v>
      </c>
    </row>
    <row r="3656" ht="18.75" hidden="1" customHeight="1">
      <c r="A3656" s="180">
        <v>45903.0</v>
      </c>
      <c r="B3656" s="171">
        <v>8270.0</v>
      </c>
      <c r="C3656" s="171" t="s">
        <v>4031</v>
      </c>
      <c r="D3656" s="171"/>
      <c r="E3656" s="171" t="s">
        <v>20634</v>
      </c>
      <c r="F3656" s="171"/>
      <c r="G3656" s="171" t="s">
        <v>20697</v>
      </c>
      <c r="H3656" s="172" t="s">
        <v>20697</v>
      </c>
      <c r="I3656" s="173">
        <v>2860.0</v>
      </c>
      <c r="J3656" s="174">
        <v>160.0</v>
      </c>
      <c r="K3656" s="179">
        <v>160.0</v>
      </c>
      <c r="L3656" s="178">
        <v>0.0</v>
      </c>
      <c r="M3656" s="177">
        <v>0.0</v>
      </c>
      <c r="N3656" s="178">
        <v>0.0</v>
      </c>
      <c r="O3656" s="163"/>
      <c r="P3656" s="164"/>
      <c r="Q3656" s="163"/>
      <c r="R3656" s="163"/>
      <c r="S3656" s="168" t="s">
        <v>20645</v>
      </c>
      <c r="T3656" s="164">
        <v>0.0</v>
      </c>
    </row>
    <row r="3657" ht="18.75" hidden="1" customHeight="1">
      <c r="A3657" s="170">
        <v>45903.0</v>
      </c>
      <c r="B3657" s="171">
        <v>17107.0</v>
      </c>
      <c r="C3657" s="171" t="s">
        <v>22522</v>
      </c>
      <c r="D3657" s="171" t="s">
        <v>20687</v>
      </c>
      <c r="E3657" s="171">
        <v>16.0</v>
      </c>
      <c r="F3657" s="171" t="s">
        <v>20717</v>
      </c>
      <c r="G3657" s="171" t="s">
        <v>4088</v>
      </c>
      <c r="H3657" s="172" t="s">
        <v>20635</v>
      </c>
      <c r="I3657" s="173">
        <v>14640.0</v>
      </c>
      <c r="J3657" s="174">
        <v>4600.0</v>
      </c>
      <c r="K3657" s="179">
        <v>4600.0</v>
      </c>
      <c r="L3657" s="178"/>
      <c r="M3657" s="177"/>
      <c r="N3657" s="178"/>
      <c r="O3657" s="163"/>
      <c r="P3657" s="164"/>
      <c r="Q3657" s="163"/>
      <c r="R3657" s="163"/>
      <c r="S3657" s="163"/>
      <c r="T3657" s="163"/>
    </row>
    <row r="3658" ht="18.75" hidden="1" customHeight="1">
      <c r="A3658" s="170">
        <v>45903.0</v>
      </c>
      <c r="B3658" s="171">
        <v>17108.0</v>
      </c>
      <c r="C3658" s="171" t="s">
        <v>4017</v>
      </c>
      <c r="D3658" s="171" t="s">
        <v>20659</v>
      </c>
      <c r="E3658" s="171">
        <v>14.0</v>
      </c>
      <c r="F3658" s="171" t="s">
        <v>20715</v>
      </c>
      <c r="G3658" s="171" t="s">
        <v>8315</v>
      </c>
      <c r="H3658" s="172" t="s">
        <v>20635</v>
      </c>
      <c r="I3658" s="173">
        <v>11660.0</v>
      </c>
      <c r="J3658" s="174">
        <v>11660.0</v>
      </c>
      <c r="K3658" s="179">
        <v>11660.0</v>
      </c>
      <c r="L3658" s="178"/>
      <c r="M3658" s="177"/>
      <c r="N3658" s="178"/>
      <c r="O3658" s="163"/>
      <c r="P3658" s="164"/>
      <c r="Q3658" s="163"/>
      <c r="R3658" s="163"/>
      <c r="S3658" s="163"/>
      <c r="T3658" s="163"/>
    </row>
    <row r="3659" ht="18.75" hidden="1" customHeight="1">
      <c r="A3659" s="170">
        <v>45903.0</v>
      </c>
      <c r="B3659" s="171">
        <v>17109.0</v>
      </c>
      <c r="C3659" s="171" t="s">
        <v>22522</v>
      </c>
      <c r="D3659" s="171" t="s">
        <v>20673</v>
      </c>
      <c r="E3659" s="171">
        <v>8.0</v>
      </c>
      <c r="F3659" s="171" t="s">
        <v>22127</v>
      </c>
      <c r="G3659" s="171" t="s">
        <v>9388</v>
      </c>
      <c r="H3659" s="172" t="s">
        <v>20635</v>
      </c>
      <c r="I3659" s="173">
        <v>13540.0</v>
      </c>
      <c r="J3659" s="174">
        <v>3700.0</v>
      </c>
      <c r="K3659" s="179">
        <v>3700.0</v>
      </c>
      <c r="L3659" s="178"/>
      <c r="M3659" s="177"/>
      <c r="N3659" s="178"/>
      <c r="O3659" s="163"/>
      <c r="P3659" s="164"/>
      <c r="Q3659" s="163"/>
      <c r="R3659" s="163"/>
      <c r="S3659" s="163"/>
      <c r="T3659" s="163"/>
    </row>
    <row r="3660" ht="18.75" hidden="1" customHeight="1">
      <c r="A3660" s="180">
        <v>45903.0</v>
      </c>
      <c r="B3660" s="171">
        <v>8271.0</v>
      </c>
      <c r="C3660" s="171" t="s">
        <v>6078</v>
      </c>
      <c r="D3660" s="171"/>
      <c r="E3660" s="171" t="s">
        <v>20634</v>
      </c>
      <c r="F3660" s="171"/>
      <c r="G3660" s="171"/>
      <c r="H3660" s="172"/>
      <c r="I3660" s="173">
        <v>2180.0</v>
      </c>
      <c r="J3660" s="174">
        <v>100.0</v>
      </c>
      <c r="K3660" s="179">
        <v>0.0</v>
      </c>
      <c r="L3660" s="178">
        <v>100.0</v>
      </c>
      <c r="M3660" s="177">
        <v>0.0</v>
      </c>
      <c r="N3660" s="178">
        <v>0.0</v>
      </c>
      <c r="O3660" s="163"/>
      <c r="P3660" s="164"/>
      <c r="Q3660" s="163"/>
      <c r="R3660" s="163"/>
      <c r="S3660" s="168" t="s">
        <v>20645</v>
      </c>
      <c r="T3660" s="164">
        <v>0.0</v>
      </c>
    </row>
    <row r="3661" ht="18.75" hidden="1" customHeight="1">
      <c r="A3661" s="170">
        <v>45903.0</v>
      </c>
      <c r="B3661" s="171">
        <v>17110.0</v>
      </c>
      <c r="C3661" s="171" t="s">
        <v>22523</v>
      </c>
      <c r="D3661" s="171" t="s">
        <v>5686</v>
      </c>
      <c r="E3661" s="171">
        <v>20.0</v>
      </c>
      <c r="F3661" s="171" t="s">
        <v>20771</v>
      </c>
      <c r="G3661" s="171" t="s">
        <v>9396</v>
      </c>
      <c r="H3661" s="172" t="s">
        <v>20635</v>
      </c>
      <c r="I3661" s="173">
        <v>31280.0</v>
      </c>
      <c r="J3661" s="174">
        <f>31280-16360</f>
        <v>14920</v>
      </c>
      <c r="K3661" s="179">
        <v>14920.0</v>
      </c>
      <c r="L3661" s="178"/>
      <c r="M3661" s="177"/>
      <c r="N3661" s="178"/>
      <c r="O3661" s="163"/>
      <c r="P3661" s="164"/>
      <c r="Q3661" s="163"/>
      <c r="R3661" s="163"/>
      <c r="S3661" s="163"/>
      <c r="T3661" s="163"/>
    </row>
    <row r="3662" ht="18.75" hidden="1" customHeight="1">
      <c r="A3662" s="170">
        <v>45903.0</v>
      </c>
      <c r="B3662" s="171">
        <v>17111.0</v>
      </c>
      <c r="C3662" s="171" t="s">
        <v>19529</v>
      </c>
      <c r="D3662" s="171" t="s">
        <v>20673</v>
      </c>
      <c r="E3662" s="171">
        <v>8.0</v>
      </c>
      <c r="F3662" s="171" t="s">
        <v>21146</v>
      </c>
      <c r="G3662" s="171" t="s">
        <v>5850</v>
      </c>
      <c r="H3662" s="172" t="s">
        <v>20635</v>
      </c>
      <c r="I3662" s="173">
        <v>12960.0</v>
      </c>
      <c r="J3662" s="174">
        <v>3120.0</v>
      </c>
      <c r="K3662" s="179">
        <v>3120.0</v>
      </c>
      <c r="L3662" s="178"/>
      <c r="M3662" s="177"/>
      <c r="N3662" s="178"/>
      <c r="O3662" s="163"/>
      <c r="P3662" s="164"/>
      <c r="Q3662" s="163"/>
      <c r="R3662" s="163"/>
      <c r="S3662" s="163"/>
      <c r="T3662" s="163"/>
    </row>
    <row r="3663" ht="18.75" hidden="1" customHeight="1">
      <c r="A3663" s="170">
        <v>45903.0</v>
      </c>
      <c r="B3663" s="171">
        <v>17112.0</v>
      </c>
      <c r="C3663" s="171" t="s">
        <v>21478</v>
      </c>
      <c r="D3663" s="171" t="s">
        <v>20687</v>
      </c>
      <c r="E3663" s="171">
        <v>4.0</v>
      </c>
      <c r="F3663" s="171" t="s">
        <v>21841</v>
      </c>
      <c r="G3663" s="171" t="s">
        <v>9400</v>
      </c>
      <c r="H3663" s="172" t="s">
        <v>20635</v>
      </c>
      <c r="I3663" s="173">
        <v>10380.0</v>
      </c>
      <c r="J3663" s="174">
        <v>600.0</v>
      </c>
      <c r="K3663" s="179">
        <v>600.0</v>
      </c>
      <c r="L3663" s="178"/>
      <c r="M3663" s="177"/>
      <c r="N3663" s="178"/>
      <c r="O3663" s="163"/>
      <c r="P3663" s="164"/>
      <c r="Q3663" s="163"/>
      <c r="R3663" s="163"/>
      <c r="S3663" s="163"/>
      <c r="T3663" s="163"/>
    </row>
    <row r="3664" ht="18.75" hidden="1" customHeight="1">
      <c r="A3664" s="180">
        <v>45903.0</v>
      </c>
      <c r="B3664" s="171">
        <v>8272.0</v>
      </c>
      <c r="C3664" s="171" t="s">
        <v>8090</v>
      </c>
      <c r="D3664" s="171"/>
      <c r="E3664" s="171" t="s">
        <v>20634</v>
      </c>
      <c r="F3664" s="171"/>
      <c r="G3664" s="171" t="s">
        <v>22111</v>
      </c>
      <c r="H3664" s="172" t="s">
        <v>22111</v>
      </c>
      <c r="I3664" s="173">
        <v>11700.0</v>
      </c>
      <c r="J3664" s="174">
        <v>1180.0</v>
      </c>
      <c r="K3664" s="179">
        <v>0.0</v>
      </c>
      <c r="L3664" s="178">
        <v>0.0</v>
      </c>
      <c r="M3664" s="177">
        <v>0.0</v>
      </c>
      <c r="N3664" s="178">
        <v>0.0</v>
      </c>
      <c r="O3664" s="163"/>
      <c r="P3664" s="164"/>
      <c r="Q3664" s="163"/>
      <c r="R3664" s="163"/>
      <c r="S3664" s="168" t="s">
        <v>20645</v>
      </c>
      <c r="T3664" s="164">
        <v>0.0</v>
      </c>
    </row>
    <row r="3665" ht="18.75" hidden="1" customHeight="1">
      <c r="A3665" s="170">
        <v>45903.0</v>
      </c>
      <c r="B3665" s="171">
        <v>17115.0</v>
      </c>
      <c r="C3665" s="171" t="s">
        <v>18536</v>
      </c>
      <c r="D3665" s="171" t="s">
        <v>20659</v>
      </c>
      <c r="E3665" s="171">
        <v>14.0</v>
      </c>
      <c r="F3665" s="171" t="s">
        <v>21124</v>
      </c>
      <c r="G3665" s="171" t="s">
        <v>4545</v>
      </c>
      <c r="H3665" s="172" t="s">
        <v>20635</v>
      </c>
      <c r="I3665" s="173">
        <v>11360.0</v>
      </c>
      <c r="J3665" s="174">
        <f>11360-10040</f>
        <v>1320</v>
      </c>
      <c r="K3665" s="179">
        <v>1320.0</v>
      </c>
      <c r="L3665" s="178"/>
      <c r="M3665" s="177"/>
      <c r="N3665" s="178"/>
      <c r="O3665" s="163"/>
      <c r="P3665" s="164"/>
      <c r="Q3665" s="163"/>
      <c r="R3665" s="163"/>
      <c r="S3665" s="163"/>
      <c r="T3665" s="163"/>
    </row>
    <row r="3666" ht="18.75" hidden="1" customHeight="1">
      <c r="A3666" s="170">
        <v>45903.0</v>
      </c>
      <c r="B3666" s="171">
        <v>17116.0</v>
      </c>
      <c r="C3666" s="171" t="s">
        <v>21909</v>
      </c>
      <c r="D3666" s="171" t="s">
        <v>20673</v>
      </c>
      <c r="E3666" s="171">
        <v>8.0</v>
      </c>
      <c r="F3666" s="171" t="s">
        <v>20700</v>
      </c>
      <c r="G3666" s="171" t="s">
        <v>8082</v>
      </c>
      <c r="H3666" s="172" t="s">
        <v>20638</v>
      </c>
      <c r="I3666" s="173">
        <v>16440.0</v>
      </c>
      <c r="J3666" s="174">
        <v>6600.0</v>
      </c>
      <c r="K3666" s="179"/>
      <c r="L3666" s="178"/>
      <c r="M3666" s="177"/>
      <c r="N3666" s="178">
        <v>6600.0</v>
      </c>
      <c r="O3666" s="163"/>
      <c r="P3666" s="164"/>
      <c r="Q3666" s="163"/>
      <c r="R3666" s="163"/>
      <c r="S3666" s="163"/>
      <c r="T3666" s="163"/>
    </row>
    <row r="3667" ht="18.75" hidden="1" customHeight="1">
      <c r="A3667" s="182">
        <v>45903.029010474536</v>
      </c>
      <c r="B3667" s="171">
        <v>8259.0</v>
      </c>
      <c r="C3667" s="171" t="s">
        <v>4017</v>
      </c>
      <c r="D3667" s="171"/>
      <c r="E3667" s="171" t="s">
        <v>20634</v>
      </c>
      <c r="F3667" s="171"/>
      <c r="G3667" s="171" t="s">
        <v>4500</v>
      </c>
      <c r="H3667" s="172" t="s">
        <v>4500</v>
      </c>
      <c r="I3667" s="173">
        <v>3860.0</v>
      </c>
      <c r="J3667" s="174">
        <v>840.0</v>
      </c>
      <c r="K3667" s="179">
        <v>420.0</v>
      </c>
      <c r="L3667" s="178">
        <v>0.0</v>
      </c>
      <c r="M3667" s="177">
        <v>420.0</v>
      </c>
      <c r="N3667" s="178">
        <v>0.0</v>
      </c>
      <c r="O3667" s="163"/>
      <c r="P3667" s="164"/>
      <c r="Q3667" s="163"/>
      <c r="R3667" s="163"/>
      <c r="S3667" s="168" t="s">
        <v>20645</v>
      </c>
      <c r="T3667" s="164">
        <v>0.0</v>
      </c>
    </row>
    <row r="3668" ht="18.75" hidden="1" customHeight="1">
      <c r="A3668" s="170">
        <v>45904.0</v>
      </c>
      <c r="B3668" s="171">
        <v>17117.0</v>
      </c>
      <c r="C3668" s="171" t="s">
        <v>22524</v>
      </c>
      <c r="D3668" s="171" t="s">
        <v>20687</v>
      </c>
      <c r="E3668" s="171">
        <v>8.0</v>
      </c>
      <c r="F3668" s="171" t="s">
        <v>20713</v>
      </c>
      <c r="G3668" s="171" t="s">
        <v>22525</v>
      </c>
      <c r="H3668" s="172" t="s">
        <v>20635</v>
      </c>
      <c r="I3668" s="173">
        <v>12700.0</v>
      </c>
      <c r="J3668" s="174">
        <v>2680.0</v>
      </c>
      <c r="K3668" s="179">
        <v>2680.0</v>
      </c>
      <c r="L3668" s="178"/>
      <c r="M3668" s="177"/>
      <c r="N3668" s="178"/>
      <c r="O3668" s="163"/>
      <c r="P3668" s="164"/>
      <c r="Q3668" s="163"/>
      <c r="R3668" s="163"/>
      <c r="S3668" s="163"/>
      <c r="T3668" s="163"/>
    </row>
    <row r="3669" ht="18.75" hidden="1" customHeight="1">
      <c r="A3669" s="170">
        <v>45904.0</v>
      </c>
      <c r="B3669" s="171">
        <v>17118.0</v>
      </c>
      <c r="C3669" s="171" t="s">
        <v>22526</v>
      </c>
      <c r="D3669" s="171" t="s">
        <v>20659</v>
      </c>
      <c r="E3669" s="171">
        <v>12.0</v>
      </c>
      <c r="F3669" s="171" t="s">
        <v>21632</v>
      </c>
      <c r="G3669" s="171" t="s">
        <v>22527</v>
      </c>
      <c r="H3669" s="172" t="s">
        <v>20635</v>
      </c>
      <c r="I3669" s="173">
        <v>10840.0</v>
      </c>
      <c r="J3669" s="174">
        <f>10840-10040</f>
        <v>800</v>
      </c>
      <c r="K3669" s="179">
        <v>800.0</v>
      </c>
      <c r="L3669" s="178"/>
      <c r="M3669" s="177"/>
      <c r="N3669" s="178"/>
      <c r="O3669" s="163"/>
      <c r="P3669" s="164"/>
      <c r="Q3669" s="163"/>
      <c r="R3669" s="163"/>
      <c r="S3669" s="163"/>
      <c r="T3669" s="163"/>
    </row>
    <row r="3670" ht="18.75" hidden="1" customHeight="1">
      <c r="A3670" s="170">
        <v>45904.0</v>
      </c>
      <c r="B3670" s="171">
        <v>17119.0</v>
      </c>
      <c r="C3670" s="171" t="s">
        <v>4444</v>
      </c>
      <c r="D3670" s="171" t="s">
        <v>20673</v>
      </c>
      <c r="E3670" s="171">
        <v>8.0</v>
      </c>
      <c r="F3670" s="171" t="s">
        <v>21112</v>
      </c>
      <c r="G3670" s="171" t="s">
        <v>7298</v>
      </c>
      <c r="H3670" s="172" t="s">
        <v>20638</v>
      </c>
      <c r="I3670" s="173">
        <v>18780.0</v>
      </c>
      <c r="J3670" s="174">
        <v>8940.0</v>
      </c>
      <c r="K3670" s="179"/>
      <c r="L3670" s="178"/>
      <c r="M3670" s="177"/>
      <c r="N3670" s="178">
        <v>8940.0</v>
      </c>
      <c r="O3670" s="163"/>
      <c r="P3670" s="164"/>
      <c r="Q3670" s="163"/>
      <c r="R3670" s="163"/>
      <c r="S3670" s="163"/>
      <c r="T3670" s="163"/>
    </row>
    <row r="3671" ht="18.75" hidden="1" customHeight="1">
      <c r="A3671" s="170">
        <v>45904.0</v>
      </c>
      <c r="B3671" s="171">
        <v>17120.0</v>
      </c>
      <c r="C3671" s="171" t="s">
        <v>443</v>
      </c>
      <c r="D3671" s="171" t="s">
        <v>20687</v>
      </c>
      <c r="E3671" s="171">
        <v>16.0</v>
      </c>
      <c r="F3671" s="171" t="s">
        <v>21644</v>
      </c>
      <c r="G3671" s="171" t="s">
        <v>9431</v>
      </c>
      <c r="H3671" s="172" t="s">
        <v>20635</v>
      </c>
      <c r="I3671" s="173">
        <v>11760.0</v>
      </c>
      <c r="J3671" s="174">
        <v>1720.0</v>
      </c>
      <c r="K3671" s="179">
        <v>1720.0</v>
      </c>
      <c r="L3671" s="178"/>
      <c r="M3671" s="177"/>
      <c r="N3671" s="178"/>
      <c r="O3671" s="163"/>
      <c r="P3671" s="164"/>
      <c r="Q3671" s="163"/>
      <c r="R3671" s="163"/>
      <c r="S3671" s="163"/>
      <c r="T3671" s="163"/>
    </row>
    <row r="3672" ht="18.75" hidden="1" customHeight="1">
      <c r="A3672" s="180">
        <v>45904.0</v>
      </c>
      <c r="B3672" s="171">
        <v>8275.0</v>
      </c>
      <c r="C3672" s="171" t="s">
        <v>4017</v>
      </c>
      <c r="D3672" s="171"/>
      <c r="E3672" s="171" t="s">
        <v>20634</v>
      </c>
      <c r="F3672" s="171"/>
      <c r="G3672" s="171" t="s">
        <v>4500</v>
      </c>
      <c r="H3672" s="172" t="s">
        <v>4500</v>
      </c>
      <c r="I3672" s="173">
        <v>3200.0</v>
      </c>
      <c r="J3672" s="174">
        <v>380.0</v>
      </c>
      <c r="K3672" s="179">
        <v>380.0</v>
      </c>
      <c r="L3672" s="178">
        <v>0.0</v>
      </c>
      <c r="M3672" s="177">
        <v>0.0</v>
      </c>
      <c r="N3672" s="178">
        <v>0.0</v>
      </c>
      <c r="O3672" s="163"/>
      <c r="P3672" s="164"/>
      <c r="Q3672" s="163"/>
      <c r="R3672" s="163"/>
      <c r="S3672" s="168" t="s">
        <v>20645</v>
      </c>
      <c r="T3672" s="164">
        <v>0.0</v>
      </c>
    </row>
    <row r="3673" ht="18.75" hidden="1" customHeight="1">
      <c r="A3673" s="180">
        <v>45904.0</v>
      </c>
      <c r="B3673" s="171">
        <v>8276.0</v>
      </c>
      <c r="C3673" s="171" t="s">
        <v>4457</v>
      </c>
      <c r="D3673" s="171"/>
      <c r="E3673" s="171" t="s">
        <v>20634</v>
      </c>
      <c r="F3673" s="171"/>
      <c r="G3673" s="171"/>
      <c r="H3673" s="172"/>
      <c r="I3673" s="173">
        <v>3600.0</v>
      </c>
      <c r="J3673" s="174">
        <v>440.0</v>
      </c>
      <c r="K3673" s="179">
        <v>440.0</v>
      </c>
      <c r="L3673" s="178">
        <v>0.0</v>
      </c>
      <c r="M3673" s="177">
        <v>0.0</v>
      </c>
      <c r="N3673" s="178">
        <v>0.0</v>
      </c>
      <c r="O3673" s="163"/>
      <c r="P3673" s="164"/>
      <c r="Q3673" s="163"/>
      <c r="R3673" s="163"/>
      <c r="S3673" s="168" t="s">
        <v>20645</v>
      </c>
      <c r="T3673" s="164">
        <v>0.0</v>
      </c>
    </row>
    <row r="3674" ht="18.75" hidden="1" customHeight="1">
      <c r="A3674" s="170">
        <v>45904.0</v>
      </c>
      <c r="B3674" s="171">
        <v>17121.0</v>
      </c>
      <c r="C3674" s="171" t="s">
        <v>21371</v>
      </c>
      <c r="D3674" s="171" t="s">
        <v>20659</v>
      </c>
      <c r="E3674" s="171">
        <v>8.0</v>
      </c>
      <c r="F3674" s="171" t="s">
        <v>21005</v>
      </c>
      <c r="G3674" s="171" t="s">
        <v>8622</v>
      </c>
      <c r="H3674" s="172" t="s">
        <v>20638</v>
      </c>
      <c r="I3674" s="173">
        <v>15000.0</v>
      </c>
      <c r="J3674" s="174">
        <f>15000-10040</f>
        <v>4960</v>
      </c>
      <c r="K3674" s="179"/>
      <c r="L3674" s="178"/>
      <c r="M3674" s="177"/>
      <c r="N3674" s="178">
        <v>4960.0</v>
      </c>
      <c r="O3674" s="163"/>
      <c r="P3674" s="164"/>
      <c r="Q3674" s="163"/>
      <c r="R3674" s="163"/>
      <c r="S3674" s="163"/>
      <c r="T3674" s="163"/>
    </row>
    <row r="3675" ht="18.75" hidden="1" customHeight="1">
      <c r="A3675" s="180">
        <v>45904.0</v>
      </c>
      <c r="B3675" s="171">
        <v>8277.0</v>
      </c>
      <c r="C3675" s="171" t="s">
        <v>3445</v>
      </c>
      <c r="D3675" s="171"/>
      <c r="E3675" s="171" t="s">
        <v>20634</v>
      </c>
      <c r="F3675" s="171"/>
      <c r="G3675" s="171"/>
      <c r="H3675" s="172"/>
      <c r="I3675" s="173">
        <v>3100.0</v>
      </c>
      <c r="J3675" s="174">
        <v>1060.0</v>
      </c>
      <c r="K3675" s="179">
        <v>1060.0</v>
      </c>
      <c r="L3675" s="178">
        <v>0.0</v>
      </c>
      <c r="M3675" s="177">
        <v>0.0</v>
      </c>
      <c r="N3675" s="178">
        <v>0.0</v>
      </c>
      <c r="O3675" s="163"/>
      <c r="P3675" s="164"/>
      <c r="Q3675" s="163"/>
      <c r="R3675" s="163"/>
      <c r="S3675" s="168" t="s">
        <v>20645</v>
      </c>
      <c r="T3675" s="164">
        <v>0.0</v>
      </c>
    </row>
    <row r="3676" ht="18.75" hidden="1" customHeight="1">
      <c r="A3676" s="170">
        <v>45904.0</v>
      </c>
      <c r="B3676" s="171">
        <v>17122.0</v>
      </c>
      <c r="C3676" s="171" t="s">
        <v>22528</v>
      </c>
      <c r="D3676" s="171" t="s">
        <v>20687</v>
      </c>
      <c r="E3676" s="171">
        <v>14.0</v>
      </c>
      <c r="F3676" s="171" t="s">
        <v>21370</v>
      </c>
      <c r="G3676" s="171" t="s">
        <v>9452</v>
      </c>
      <c r="H3676" s="172" t="s">
        <v>20635</v>
      </c>
      <c r="I3676" s="173">
        <v>11540.0</v>
      </c>
      <c r="J3676" s="174">
        <v>1500.0</v>
      </c>
      <c r="K3676" s="179">
        <v>1500.0</v>
      </c>
      <c r="L3676" s="178"/>
      <c r="M3676" s="177"/>
      <c r="N3676" s="178"/>
      <c r="O3676" s="163"/>
      <c r="P3676" s="164"/>
      <c r="Q3676" s="163"/>
      <c r="R3676" s="163"/>
      <c r="S3676" s="163"/>
      <c r="T3676" s="163"/>
    </row>
    <row r="3677" ht="18.75" hidden="1" customHeight="1">
      <c r="A3677" s="180">
        <v>45904.0</v>
      </c>
      <c r="B3677" s="171">
        <v>8278.0</v>
      </c>
      <c r="C3677" s="171" t="s">
        <v>6867</v>
      </c>
      <c r="D3677" s="171"/>
      <c r="E3677" s="171" t="s">
        <v>20634</v>
      </c>
      <c r="F3677" s="171"/>
      <c r="G3677" s="171" t="s">
        <v>19722</v>
      </c>
      <c r="H3677" s="172" t="s">
        <v>19722</v>
      </c>
      <c r="I3677" s="173">
        <v>3500.0</v>
      </c>
      <c r="J3677" s="174">
        <v>180.0</v>
      </c>
      <c r="K3677" s="179">
        <v>0.0</v>
      </c>
      <c r="L3677" s="178">
        <v>0.0</v>
      </c>
      <c r="M3677" s="177">
        <v>0.0</v>
      </c>
      <c r="N3677" s="178">
        <v>0.0</v>
      </c>
      <c r="O3677" s="163"/>
      <c r="P3677" s="164"/>
      <c r="Q3677" s="163"/>
      <c r="R3677" s="163"/>
      <c r="S3677" s="168" t="s">
        <v>20645</v>
      </c>
      <c r="T3677" s="164">
        <v>0.0</v>
      </c>
    </row>
    <row r="3678" ht="18.75" hidden="1" customHeight="1">
      <c r="A3678" s="180">
        <v>45904.0</v>
      </c>
      <c r="B3678" s="171">
        <v>8279.0</v>
      </c>
      <c r="C3678" s="171" t="s">
        <v>6867</v>
      </c>
      <c r="D3678" s="171"/>
      <c r="E3678" s="171" t="s">
        <v>20634</v>
      </c>
      <c r="F3678" s="171"/>
      <c r="G3678" s="171" t="s">
        <v>19722</v>
      </c>
      <c r="H3678" s="172" t="s">
        <v>19722</v>
      </c>
      <c r="I3678" s="173">
        <v>3320.0</v>
      </c>
      <c r="J3678" s="174">
        <v>380.0</v>
      </c>
      <c r="K3678" s="179">
        <v>0.0</v>
      </c>
      <c r="L3678" s="178">
        <v>380.0</v>
      </c>
      <c r="M3678" s="177">
        <v>0.0</v>
      </c>
      <c r="N3678" s="178">
        <v>0.0</v>
      </c>
      <c r="O3678" s="163"/>
      <c r="P3678" s="164"/>
      <c r="Q3678" s="163"/>
      <c r="R3678" s="163"/>
      <c r="S3678" s="168" t="s">
        <v>20645</v>
      </c>
      <c r="T3678" s="164">
        <v>0.0</v>
      </c>
    </row>
    <row r="3679" ht="18.75" hidden="1" customHeight="1">
      <c r="A3679" s="180">
        <v>45904.0</v>
      </c>
      <c r="B3679" s="171">
        <v>8280.0</v>
      </c>
      <c r="C3679" s="171" t="s">
        <v>8090</v>
      </c>
      <c r="D3679" s="171"/>
      <c r="E3679" s="171" t="s">
        <v>20634</v>
      </c>
      <c r="F3679" s="171"/>
      <c r="G3679" s="171" t="s">
        <v>22529</v>
      </c>
      <c r="H3679" s="172" t="s">
        <v>22529</v>
      </c>
      <c r="I3679" s="173">
        <v>11260.0</v>
      </c>
      <c r="J3679" s="174">
        <v>760.0</v>
      </c>
      <c r="K3679" s="179">
        <v>0.0</v>
      </c>
      <c r="L3679" s="178">
        <v>0.0</v>
      </c>
      <c r="M3679" s="177">
        <v>0.0</v>
      </c>
      <c r="N3679" s="178">
        <v>0.0</v>
      </c>
      <c r="O3679" s="163"/>
      <c r="P3679" s="164"/>
      <c r="Q3679" s="163"/>
      <c r="R3679" s="163"/>
      <c r="S3679" s="168" t="s">
        <v>20645</v>
      </c>
      <c r="T3679" s="164">
        <v>0.0</v>
      </c>
    </row>
    <row r="3680" ht="18.75" hidden="1" customHeight="1">
      <c r="A3680" s="170">
        <v>45904.0</v>
      </c>
      <c r="B3680" s="171">
        <v>17123.0</v>
      </c>
      <c r="C3680" s="171"/>
      <c r="D3680" s="171" t="s">
        <v>20659</v>
      </c>
      <c r="E3680" s="171">
        <v>8.0</v>
      </c>
      <c r="F3680" s="171" t="s">
        <v>21428</v>
      </c>
      <c r="G3680" s="171" t="s">
        <v>9461</v>
      </c>
      <c r="H3680" s="172" t="s">
        <v>20635</v>
      </c>
      <c r="I3680" s="173">
        <v>10640.0</v>
      </c>
      <c r="J3680" s="174">
        <f>10640-10040</f>
        <v>600</v>
      </c>
      <c r="K3680" s="179">
        <v>600.0</v>
      </c>
      <c r="L3680" s="178"/>
      <c r="M3680" s="177"/>
      <c r="N3680" s="178"/>
      <c r="O3680" s="163"/>
      <c r="P3680" s="164"/>
      <c r="Q3680" s="163"/>
      <c r="R3680" s="163"/>
      <c r="S3680" s="163"/>
      <c r="T3680" s="163"/>
    </row>
    <row r="3681" ht="18.75" hidden="1" customHeight="1">
      <c r="A3681" s="180">
        <v>45904.0</v>
      </c>
      <c r="B3681" s="171">
        <v>8281.0</v>
      </c>
      <c r="C3681" s="171" t="s">
        <v>3980</v>
      </c>
      <c r="D3681" s="171"/>
      <c r="E3681" s="171" t="s">
        <v>20634</v>
      </c>
      <c r="F3681" s="171"/>
      <c r="G3681" s="171"/>
      <c r="H3681" s="172"/>
      <c r="I3681" s="173">
        <v>2820.0</v>
      </c>
      <c r="J3681" s="174">
        <v>500.0</v>
      </c>
      <c r="K3681" s="179">
        <v>500.0</v>
      </c>
      <c r="L3681" s="178">
        <v>0.0</v>
      </c>
      <c r="M3681" s="177">
        <v>0.0</v>
      </c>
      <c r="N3681" s="178">
        <v>0.0</v>
      </c>
      <c r="O3681" s="163"/>
      <c r="P3681" s="164"/>
      <c r="Q3681" s="163"/>
      <c r="R3681" s="163"/>
      <c r="S3681" s="168" t="s">
        <v>20645</v>
      </c>
      <c r="T3681" s="164">
        <v>0.0</v>
      </c>
    </row>
    <row r="3682" ht="18.75" hidden="1" customHeight="1">
      <c r="A3682" s="180">
        <v>45904.0</v>
      </c>
      <c r="B3682" s="171">
        <v>8282.0</v>
      </c>
      <c r="C3682" s="171" t="s">
        <v>6867</v>
      </c>
      <c r="D3682" s="171"/>
      <c r="E3682" s="171" t="s">
        <v>20634</v>
      </c>
      <c r="F3682" s="171"/>
      <c r="G3682" s="171" t="s">
        <v>19727</v>
      </c>
      <c r="H3682" s="172" t="s">
        <v>19727</v>
      </c>
      <c r="I3682" s="173">
        <v>3440.0</v>
      </c>
      <c r="J3682" s="174">
        <v>220.0</v>
      </c>
      <c r="K3682" s="179">
        <v>0.0</v>
      </c>
      <c r="L3682" s="178">
        <v>0.0</v>
      </c>
      <c r="M3682" s="177">
        <v>0.0</v>
      </c>
      <c r="N3682" s="178">
        <v>0.0</v>
      </c>
      <c r="O3682" s="163"/>
      <c r="P3682" s="164"/>
      <c r="Q3682" s="163"/>
      <c r="R3682" s="163"/>
      <c r="S3682" s="168" t="s">
        <v>20645</v>
      </c>
      <c r="T3682" s="164">
        <v>0.0</v>
      </c>
    </row>
    <row r="3683" ht="18.75" hidden="1" customHeight="1">
      <c r="A3683" s="170">
        <v>45904.0</v>
      </c>
      <c r="B3683" s="171">
        <v>17124.0</v>
      </c>
      <c r="C3683" s="171" t="s">
        <v>22530</v>
      </c>
      <c r="D3683" s="171" t="s">
        <v>20673</v>
      </c>
      <c r="E3683" s="171">
        <v>8.0</v>
      </c>
      <c r="F3683" s="171" t="s">
        <v>20700</v>
      </c>
      <c r="G3683" s="171" t="s">
        <v>9465</v>
      </c>
      <c r="H3683" s="172" t="s">
        <v>20635</v>
      </c>
      <c r="I3683" s="173">
        <v>12540.0</v>
      </c>
      <c r="J3683" s="174">
        <v>2700.0</v>
      </c>
      <c r="K3683" s="179">
        <v>2700.0</v>
      </c>
      <c r="L3683" s="178"/>
      <c r="M3683" s="177"/>
      <c r="N3683" s="178"/>
      <c r="O3683" s="163"/>
      <c r="P3683" s="164"/>
      <c r="Q3683" s="163"/>
      <c r="R3683" s="163"/>
      <c r="S3683" s="163"/>
      <c r="T3683" s="163"/>
    </row>
    <row r="3684" ht="18.75" hidden="1" customHeight="1">
      <c r="A3684" s="180">
        <v>45904.0</v>
      </c>
      <c r="B3684" s="171">
        <v>8283.0</v>
      </c>
      <c r="C3684" s="171" t="s">
        <v>6867</v>
      </c>
      <c r="D3684" s="171"/>
      <c r="E3684" s="171" t="s">
        <v>20634</v>
      </c>
      <c r="F3684" s="171"/>
      <c r="G3684" s="171" t="s">
        <v>22531</v>
      </c>
      <c r="H3684" s="172" t="s">
        <v>22531</v>
      </c>
      <c r="I3684" s="173">
        <v>3220.0</v>
      </c>
      <c r="J3684" s="174">
        <v>400.0</v>
      </c>
      <c r="K3684" s="179">
        <v>0.0</v>
      </c>
      <c r="L3684" s="178">
        <v>400.0</v>
      </c>
      <c r="M3684" s="177">
        <v>0.0</v>
      </c>
      <c r="N3684" s="178">
        <v>0.0</v>
      </c>
      <c r="O3684" s="163"/>
      <c r="P3684" s="164"/>
      <c r="Q3684" s="163"/>
      <c r="R3684" s="163"/>
      <c r="S3684" s="168" t="s">
        <v>20645</v>
      </c>
      <c r="T3684" s="164">
        <v>0.0</v>
      </c>
    </row>
    <row r="3685" ht="18.75" hidden="1" customHeight="1">
      <c r="A3685" s="180">
        <v>45904.0</v>
      </c>
      <c r="B3685" s="171">
        <v>8285.0</v>
      </c>
      <c r="C3685" s="171" t="s">
        <v>744</v>
      </c>
      <c r="D3685" s="171"/>
      <c r="E3685" s="171" t="s">
        <v>20634</v>
      </c>
      <c r="F3685" s="171"/>
      <c r="G3685" s="171"/>
      <c r="H3685" s="172"/>
      <c r="I3685" s="173">
        <v>2860.0</v>
      </c>
      <c r="J3685" s="174">
        <v>340.0</v>
      </c>
      <c r="K3685" s="179">
        <v>0.0</v>
      </c>
      <c r="L3685" s="178">
        <v>340.0</v>
      </c>
      <c r="M3685" s="177">
        <v>0.0</v>
      </c>
      <c r="N3685" s="178">
        <v>0.0</v>
      </c>
      <c r="O3685" s="163"/>
      <c r="P3685" s="164"/>
      <c r="Q3685" s="163"/>
      <c r="R3685" s="163"/>
      <c r="S3685" s="168" t="s">
        <v>20645</v>
      </c>
      <c r="T3685" s="164">
        <v>0.0</v>
      </c>
    </row>
    <row r="3686" ht="18.75" hidden="1" customHeight="1">
      <c r="A3686" s="170">
        <v>45904.0</v>
      </c>
      <c r="B3686" s="171">
        <v>17126.0</v>
      </c>
      <c r="C3686" s="171" t="s">
        <v>4018</v>
      </c>
      <c r="D3686" s="171" t="s">
        <v>20673</v>
      </c>
      <c r="E3686" s="171">
        <v>14.0</v>
      </c>
      <c r="F3686" s="171" t="s">
        <v>21370</v>
      </c>
      <c r="G3686" s="171" t="s">
        <v>9444</v>
      </c>
      <c r="H3686" s="172" t="s">
        <v>20635</v>
      </c>
      <c r="I3686" s="173">
        <v>11660.0</v>
      </c>
      <c r="J3686" s="174">
        <v>1800.0</v>
      </c>
      <c r="K3686" s="179">
        <v>1800.0</v>
      </c>
      <c r="L3686" s="178"/>
      <c r="M3686" s="177"/>
      <c r="N3686" s="178"/>
      <c r="O3686" s="163"/>
      <c r="P3686" s="164"/>
      <c r="Q3686" s="163"/>
      <c r="R3686" s="163"/>
      <c r="S3686" s="163"/>
      <c r="T3686" s="163"/>
    </row>
    <row r="3687" ht="18.75" hidden="1" customHeight="1">
      <c r="A3687" s="170">
        <v>45904.0</v>
      </c>
      <c r="B3687" s="171">
        <v>17127.0</v>
      </c>
      <c r="C3687" s="171" t="s">
        <v>22270</v>
      </c>
      <c r="D3687" s="171" t="s">
        <v>20687</v>
      </c>
      <c r="E3687" s="171">
        <v>14.0</v>
      </c>
      <c r="F3687" s="171" t="s">
        <v>21370</v>
      </c>
      <c r="G3687" s="171" t="s">
        <v>7238</v>
      </c>
      <c r="H3687" s="172" t="s">
        <v>20635</v>
      </c>
      <c r="I3687" s="173">
        <v>12860.0</v>
      </c>
      <c r="J3687" s="174">
        <v>2820.0</v>
      </c>
      <c r="K3687" s="179">
        <v>2820.0</v>
      </c>
      <c r="L3687" s="178"/>
      <c r="M3687" s="177"/>
      <c r="N3687" s="178"/>
      <c r="O3687" s="163"/>
      <c r="P3687" s="164"/>
      <c r="Q3687" s="163"/>
      <c r="R3687" s="163"/>
      <c r="S3687" s="163"/>
      <c r="T3687" s="163"/>
    </row>
    <row r="3688" ht="18.75" hidden="1" customHeight="1">
      <c r="A3688" s="180">
        <v>45904.0</v>
      </c>
      <c r="B3688" s="171">
        <v>8286.0</v>
      </c>
      <c r="C3688" s="171" t="s">
        <v>8090</v>
      </c>
      <c r="D3688" s="171"/>
      <c r="E3688" s="171" t="s">
        <v>20634</v>
      </c>
      <c r="F3688" s="171"/>
      <c r="G3688" s="171" t="s">
        <v>22510</v>
      </c>
      <c r="H3688" s="172" t="s">
        <v>22510</v>
      </c>
      <c r="I3688" s="173">
        <v>11600.0</v>
      </c>
      <c r="J3688" s="174">
        <v>1120.0</v>
      </c>
      <c r="K3688" s="179">
        <v>0.0</v>
      </c>
      <c r="L3688" s="178">
        <v>0.0</v>
      </c>
      <c r="M3688" s="177">
        <v>0.0</v>
      </c>
      <c r="N3688" s="178">
        <v>0.0</v>
      </c>
      <c r="O3688" s="163"/>
      <c r="P3688" s="164"/>
      <c r="Q3688" s="163"/>
      <c r="R3688" s="163"/>
      <c r="S3688" s="168" t="s">
        <v>20645</v>
      </c>
      <c r="T3688" s="164">
        <v>0.0</v>
      </c>
    </row>
    <row r="3689" ht="18.75" hidden="1" customHeight="1">
      <c r="A3689" s="180">
        <v>45904.0</v>
      </c>
      <c r="B3689" s="171">
        <v>8288.0</v>
      </c>
      <c r="C3689" s="171" t="s">
        <v>6078</v>
      </c>
      <c r="D3689" s="171"/>
      <c r="E3689" s="171" t="s">
        <v>20634</v>
      </c>
      <c r="F3689" s="171"/>
      <c r="G3689" s="171"/>
      <c r="H3689" s="172"/>
      <c r="I3689" s="173">
        <v>2100.0</v>
      </c>
      <c r="J3689" s="174">
        <v>100.0</v>
      </c>
      <c r="K3689" s="179">
        <v>0.0</v>
      </c>
      <c r="L3689" s="178">
        <v>100.0</v>
      </c>
      <c r="M3689" s="177">
        <v>0.0</v>
      </c>
      <c r="N3689" s="178">
        <v>0.0</v>
      </c>
      <c r="O3689" s="163"/>
      <c r="P3689" s="164"/>
      <c r="Q3689" s="163"/>
      <c r="R3689" s="163"/>
      <c r="S3689" s="168" t="s">
        <v>20645</v>
      </c>
      <c r="T3689" s="164">
        <v>0.0</v>
      </c>
    </row>
    <row r="3690" ht="18.75" hidden="1" customHeight="1">
      <c r="A3690" s="170">
        <v>45904.0</v>
      </c>
      <c r="B3690" s="171">
        <v>17128.0</v>
      </c>
      <c r="C3690" s="171" t="s">
        <v>20892</v>
      </c>
      <c r="D3690" s="171" t="s">
        <v>20687</v>
      </c>
      <c r="E3690" s="171">
        <v>16.0</v>
      </c>
      <c r="F3690" s="171" t="s">
        <v>20894</v>
      </c>
      <c r="G3690" s="171" t="s">
        <v>4576</v>
      </c>
      <c r="H3690" s="172" t="s">
        <v>20635</v>
      </c>
      <c r="I3690" s="173">
        <v>12460.0</v>
      </c>
      <c r="J3690" s="174">
        <v>2420.0</v>
      </c>
      <c r="K3690" s="179">
        <v>2420.0</v>
      </c>
      <c r="L3690" s="178"/>
      <c r="M3690" s="177"/>
      <c r="N3690" s="178"/>
      <c r="O3690" s="163"/>
      <c r="P3690" s="164"/>
      <c r="Q3690" s="163"/>
      <c r="R3690" s="163"/>
      <c r="S3690" s="163"/>
      <c r="T3690" s="163"/>
    </row>
    <row r="3691" ht="18.75" hidden="1" customHeight="1">
      <c r="A3691" s="170">
        <v>45904.0</v>
      </c>
      <c r="B3691" s="171">
        <v>17129.0</v>
      </c>
      <c r="C3691" s="171" t="s">
        <v>20724</v>
      </c>
      <c r="D3691" s="171" t="s">
        <v>20673</v>
      </c>
      <c r="E3691" s="171">
        <v>8.0</v>
      </c>
      <c r="F3691" s="171" t="s">
        <v>20700</v>
      </c>
      <c r="G3691" s="171" t="s">
        <v>9484</v>
      </c>
      <c r="H3691" s="172" t="s">
        <v>20638</v>
      </c>
      <c r="I3691" s="173">
        <v>17620.0</v>
      </c>
      <c r="J3691" s="174">
        <v>7780.0</v>
      </c>
      <c r="K3691" s="179"/>
      <c r="L3691" s="178"/>
      <c r="M3691" s="177"/>
      <c r="N3691" s="178">
        <v>7780.0</v>
      </c>
      <c r="O3691" s="163"/>
      <c r="P3691" s="164"/>
      <c r="Q3691" s="163"/>
      <c r="R3691" s="163"/>
      <c r="S3691" s="163"/>
      <c r="T3691" s="163"/>
    </row>
    <row r="3692" ht="18.75" hidden="1" customHeight="1">
      <c r="A3692" s="170">
        <v>45904.0</v>
      </c>
      <c r="B3692" s="171">
        <v>17130.0</v>
      </c>
      <c r="C3692" s="171" t="s">
        <v>4018</v>
      </c>
      <c r="D3692" s="171" t="s">
        <v>20659</v>
      </c>
      <c r="E3692" s="171" t="s">
        <v>132</v>
      </c>
      <c r="F3692" s="171" t="s">
        <v>20776</v>
      </c>
      <c r="G3692" s="171" t="s">
        <v>22532</v>
      </c>
      <c r="H3692" s="172" t="s">
        <v>20635</v>
      </c>
      <c r="I3692" s="173">
        <v>11420.0</v>
      </c>
      <c r="J3692" s="174">
        <v>11420.0</v>
      </c>
      <c r="K3692" s="179">
        <v>11420.0</v>
      </c>
      <c r="L3692" s="178"/>
      <c r="M3692" s="177"/>
      <c r="N3692" s="178"/>
      <c r="O3692" s="163"/>
      <c r="P3692" s="164"/>
      <c r="Q3692" s="163"/>
      <c r="R3692" s="163"/>
      <c r="S3692" s="163"/>
      <c r="T3692" s="163"/>
    </row>
    <row r="3693" ht="18.75" hidden="1" customHeight="1">
      <c r="A3693" s="180">
        <v>45904.0</v>
      </c>
      <c r="B3693" s="171">
        <v>8293.0</v>
      </c>
      <c r="C3693" s="171" t="s">
        <v>4138</v>
      </c>
      <c r="D3693" s="171"/>
      <c r="E3693" s="171" t="s">
        <v>20634</v>
      </c>
      <c r="F3693" s="171"/>
      <c r="G3693" s="171"/>
      <c r="H3693" s="172"/>
      <c r="I3693" s="173">
        <v>2760.0</v>
      </c>
      <c r="J3693" s="174">
        <v>100.0</v>
      </c>
      <c r="K3693" s="179">
        <v>0.0</v>
      </c>
      <c r="L3693" s="178">
        <v>100.0</v>
      </c>
      <c r="M3693" s="177">
        <v>0.0</v>
      </c>
      <c r="N3693" s="178">
        <v>0.0</v>
      </c>
      <c r="O3693" s="163"/>
      <c r="P3693" s="164"/>
      <c r="Q3693" s="163"/>
      <c r="R3693" s="163"/>
      <c r="S3693" s="168" t="s">
        <v>20645</v>
      </c>
      <c r="T3693" s="164">
        <v>0.0</v>
      </c>
    </row>
    <row r="3694" ht="18.75" hidden="1" customHeight="1">
      <c r="A3694" s="180">
        <v>45904.0</v>
      </c>
      <c r="B3694" s="171">
        <v>8294.0</v>
      </c>
      <c r="C3694" s="171" t="s">
        <v>744</v>
      </c>
      <c r="D3694" s="171"/>
      <c r="E3694" s="171" t="s">
        <v>20634</v>
      </c>
      <c r="F3694" s="171"/>
      <c r="G3694" s="171"/>
      <c r="H3694" s="172"/>
      <c r="I3694" s="173">
        <v>2720.0</v>
      </c>
      <c r="J3694" s="174">
        <v>180.0</v>
      </c>
      <c r="K3694" s="179">
        <v>0.0</v>
      </c>
      <c r="L3694" s="178">
        <v>180.0</v>
      </c>
      <c r="M3694" s="177">
        <v>0.0</v>
      </c>
      <c r="N3694" s="178">
        <v>0.0</v>
      </c>
      <c r="O3694" s="163"/>
      <c r="P3694" s="164"/>
      <c r="Q3694" s="163"/>
      <c r="R3694" s="163"/>
      <c r="S3694" s="168" t="s">
        <v>20645</v>
      </c>
      <c r="T3694" s="164">
        <v>0.0</v>
      </c>
    </row>
    <row r="3695" ht="18.75" hidden="1" customHeight="1">
      <c r="A3695" s="170">
        <v>45904.0</v>
      </c>
      <c r="B3695" s="171">
        <v>17131.0</v>
      </c>
      <c r="C3695" s="171" t="s">
        <v>4444</v>
      </c>
      <c r="D3695" s="171" t="s">
        <v>20687</v>
      </c>
      <c r="E3695" s="171">
        <v>14.0</v>
      </c>
      <c r="F3695" s="171" t="s">
        <v>21287</v>
      </c>
      <c r="G3695" s="171" t="s">
        <v>4820</v>
      </c>
      <c r="H3695" s="172" t="s">
        <v>20635</v>
      </c>
      <c r="I3695" s="173">
        <v>13480.0</v>
      </c>
      <c r="J3695" s="174">
        <v>3440.0</v>
      </c>
      <c r="K3695" s="179">
        <v>3440.0</v>
      </c>
      <c r="L3695" s="178"/>
      <c r="M3695" s="177"/>
      <c r="N3695" s="178"/>
      <c r="O3695" s="163"/>
      <c r="P3695" s="164"/>
      <c r="Q3695" s="163"/>
      <c r="R3695" s="163"/>
      <c r="S3695" s="163"/>
      <c r="T3695" s="163"/>
    </row>
    <row r="3696" ht="18.75" hidden="1" customHeight="1">
      <c r="A3696" s="180">
        <v>45904.0</v>
      </c>
      <c r="B3696" s="171">
        <v>8295.0</v>
      </c>
      <c r="C3696" s="171" t="s">
        <v>4111</v>
      </c>
      <c r="D3696" s="171"/>
      <c r="E3696" s="171" t="s">
        <v>20634</v>
      </c>
      <c r="F3696" s="171"/>
      <c r="G3696" s="171"/>
      <c r="H3696" s="172"/>
      <c r="I3696" s="173">
        <v>3540.0</v>
      </c>
      <c r="J3696" s="174">
        <v>940.0</v>
      </c>
      <c r="K3696" s="179">
        <v>940.0</v>
      </c>
      <c r="L3696" s="178">
        <v>0.0</v>
      </c>
      <c r="M3696" s="177">
        <v>0.0</v>
      </c>
      <c r="N3696" s="178">
        <v>0.0</v>
      </c>
      <c r="O3696" s="163"/>
      <c r="P3696" s="164"/>
      <c r="Q3696" s="163"/>
      <c r="R3696" s="163"/>
      <c r="S3696" s="168" t="s">
        <v>20645</v>
      </c>
      <c r="T3696" s="164">
        <v>0.0</v>
      </c>
    </row>
    <row r="3697" ht="18.75" hidden="1" customHeight="1">
      <c r="A3697" s="170">
        <v>45904.0</v>
      </c>
      <c r="B3697" s="171">
        <v>17132.0</v>
      </c>
      <c r="C3697" s="171" t="s">
        <v>22533</v>
      </c>
      <c r="D3697" s="171" t="s">
        <v>20687</v>
      </c>
      <c r="E3697" s="171">
        <v>4.0</v>
      </c>
      <c r="F3697" s="171" t="s">
        <v>21150</v>
      </c>
      <c r="G3697" s="171" t="s">
        <v>4934</v>
      </c>
      <c r="H3697" s="172" t="s">
        <v>20635</v>
      </c>
      <c r="I3697" s="173">
        <v>10820.0</v>
      </c>
      <c r="J3697" s="174">
        <v>1040.0</v>
      </c>
      <c r="K3697" s="179">
        <v>1040.0</v>
      </c>
      <c r="L3697" s="178"/>
      <c r="M3697" s="177"/>
      <c r="N3697" s="178"/>
      <c r="O3697" s="163"/>
      <c r="P3697" s="164"/>
      <c r="Q3697" s="163"/>
      <c r="R3697" s="163"/>
      <c r="S3697" s="163"/>
      <c r="T3697" s="163"/>
    </row>
    <row r="3698" ht="18.75" hidden="1" customHeight="1">
      <c r="A3698" s="170">
        <v>45904.0</v>
      </c>
      <c r="B3698" s="171">
        <v>17133.0</v>
      </c>
      <c r="C3698" s="171" t="s">
        <v>21922</v>
      </c>
      <c r="D3698" s="171" t="s">
        <v>20673</v>
      </c>
      <c r="E3698" s="171">
        <v>4.0</v>
      </c>
      <c r="F3698" s="171" t="s">
        <v>21072</v>
      </c>
      <c r="G3698" s="171" t="s">
        <v>4375</v>
      </c>
      <c r="H3698" s="172" t="s">
        <v>20635</v>
      </c>
      <c r="I3698" s="173">
        <v>10200.0</v>
      </c>
      <c r="J3698" s="174">
        <v>640.0</v>
      </c>
      <c r="K3698" s="179">
        <v>640.0</v>
      </c>
      <c r="L3698" s="178"/>
      <c r="M3698" s="177"/>
      <c r="N3698" s="178"/>
      <c r="O3698" s="163"/>
      <c r="P3698" s="164"/>
      <c r="Q3698" s="163"/>
      <c r="R3698" s="163"/>
      <c r="S3698" s="163"/>
      <c r="T3698" s="163"/>
    </row>
    <row r="3699" ht="18.75" hidden="1" customHeight="1">
      <c r="A3699" s="170">
        <v>45904.0</v>
      </c>
      <c r="B3699" s="171">
        <v>17134.0</v>
      </c>
      <c r="C3699" s="171" t="s">
        <v>4082</v>
      </c>
      <c r="D3699" s="171" t="s">
        <v>20659</v>
      </c>
      <c r="E3699" s="171">
        <v>8.0</v>
      </c>
      <c r="F3699" s="171" t="s">
        <v>20700</v>
      </c>
      <c r="G3699" s="171" t="s">
        <v>4109</v>
      </c>
      <c r="H3699" s="172" t="s">
        <v>20635</v>
      </c>
      <c r="I3699" s="173">
        <v>11760.0</v>
      </c>
      <c r="J3699" s="174">
        <v>11760.0</v>
      </c>
      <c r="K3699" s="179">
        <v>11760.0</v>
      </c>
      <c r="L3699" s="178"/>
      <c r="M3699" s="177"/>
      <c r="N3699" s="178"/>
      <c r="O3699" s="163"/>
      <c r="P3699" s="164"/>
      <c r="Q3699" s="163"/>
      <c r="R3699" s="163"/>
      <c r="S3699" s="163"/>
      <c r="T3699" s="163"/>
    </row>
    <row r="3700" ht="18.75" hidden="1" customHeight="1">
      <c r="A3700" s="180">
        <v>45904.0</v>
      </c>
      <c r="B3700" s="171">
        <v>8309.0</v>
      </c>
      <c r="C3700" s="171" t="s">
        <v>8090</v>
      </c>
      <c r="D3700" s="171"/>
      <c r="E3700" s="171" t="s">
        <v>20634</v>
      </c>
      <c r="F3700" s="171"/>
      <c r="G3700" s="171" t="s">
        <v>21930</v>
      </c>
      <c r="H3700" s="172" t="s">
        <v>21930</v>
      </c>
      <c r="I3700" s="173">
        <v>11640.0</v>
      </c>
      <c r="J3700" s="174">
        <v>1220.0</v>
      </c>
      <c r="K3700" s="179">
        <v>0.0</v>
      </c>
      <c r="L3700" s="178">
        <v>0.0</v>
      </c>
      <c r="M3700" s="177">
        <v>0.0</v>
      </c>
      <c r="N3700" s="178">
        <v>0.0</v>
      </c>
      <c r="O3700" s="163"/>
      <c r="P3700" s="164"/>
      <c r="Q3700" s="163"/>
      <c r="R3700" s="163"/>
      <c r="S3700" s="168" t="s">
        <v>20645</v>
      </c>
      <c r="T3700" s="164">
        <v>0.0</v>
      </c>
    </row>
    <row r="3701" ht="18.75" hidden="1" customHeight="1">
      <c r="A3701" s="182">
        <v>45904.02899306713</v>
      </c>
      <c r="B3701" s="171">
        <v>8273.0</v>
      </c>
      <c r="C3701" s="171" t="s">
        <v>4031</v>
      </c>
      <c r="D3701" s="171"/>
      <c r="E3701" s="171" t="s">
        <v>20634</v>
      </c>
      <c r="F3701" s="171"/>
      <c r="G3701" s="171" t="s">
        <v>20697</v>
      </c>
      <c r="H3701" s="172" t="s">
        <v>20697</v>
      </c>
      <c r="I3701" s="173">
        <v>2980.0</v>
      </c>
      <c r="J3701" s="174">
        <v>220.0</v>
      </c>
      <c r="K3701" s="179">
        <v>220.0</v>
      </c>
      <c r="L3701" s="178">
        <v>0.0</v>
      </c>
      <c r="M3701" s="177">
        <v>0.0</v>
      </c>
      <c r="N3701" s="178">
        <v>0.0</v>
      </c>
      <c r="O3701" s="163"/>
      <c r="P3701" s="164"/>
      <c r="Q3701" s="163"/>
      <c r="R3701" s="163"/>
      <c r="S3701" s="168" t="s">
        <v>20645</v>
      </c>
      <c r="T3701" s="164">
        <v>0.0</v>
      </c>
    </row>
    <row r="3702" ht="18.75" hidden="1" customHeight="1">
      <c r="A3702" s="170">
        <v>45905.0</v>
      </c>
      <c r="B3702" s="171">
        <v>17135.0</v>
      </c>
      <c r="C3702" s="171" t="s">
        <v>22534</v>
      </c>
      <c r="D3702" s="171" t="s">
        <v>20659</v>
      </c>
      <c r="E3702" s="171">
        <v>8.0</v>
      </c>
      <c r="F3702" s="171" t="s">
        <v>20842</v>
      </c>
      <c r="G3702" s="171" t="s">
        <v>9506</v>
      </c>
      <c r="H3702" s="172" t="s">
        <v>20635</v>
      </c>
      <c r="I3702" s="173">
        <v>12660.0</v>
      </c>
      <c r="J3702" s="184">
        <f>12660-10040</f>
        <v>2620</v>
      </c>
      <c r="K3702" s="179">
        <v>2620.0</v>
      </c>
      <c r="L3702" s="178"/>
      <c r="M3702" s="177"/>
      <c r="N3702" s="178"/>
      <c r="O3702" s="163"/>
      <c r="P3702" s="164"/>
      <c r="Q3702" s="163"/>
      <c r="R3702" s="163"/>
      <c r="S3702" s="163"/>
      <c r="T3702" s="163"/>
    </row>
    <row r="3703" ht="18.75" hidden="1" customHeight="1">
      <c r="A3703" s="180">
        <v>45905.0</v>
      </c>
      <c r="B3703" s="171">
        <v>8297.0</v>
      </c>
      <c r="C3703" s="171" t="s">
        <v>3980</v>
      </c>
      <c r="D3703" s="171"/>
      <c r="E3703" s="171" t="s">
        <v>20634</v>
      </c>
      <c r="F3703" s="171"/>
      <c r="G3703" s="171"/>
      <c r="H3703" s="172"/>
      <c r="I3703" s="173">
        <v>3100.0</v>
      </c>
      <c r="J3703" s="174">
        <v>720.0</v>
      </c>
      <c r="K3703" s="179">
        <v>360.0</v>
      </c>
      <c r="L3703" s="178">
        <v>0.0</v>
      </c>
      <c r="M3703" s="177">
        <v>360.0</v>
      </c>
      <c r="N3703" s="178">
        <v>0.0</v>
      </c>
      <c r="O3703" s="163"/>
      <c r="P3703" s="164"/>
      <c r="Q3703" s="163"/>
      <c r="R3703" s="163"/>
      <c r="S3703" s="168" t="s">
        <v>20645</v>
      </c>
      <c r="T3703" s="164">
        <v>0.0</v>
      </c>
    </row>
    <row r="3704" ht="18.75" hidden="1" customHeight="1">
      <c r="A3704" s="180">
        <v>45905.0</v>
      </c>
      <c r="B3704" s="171">
        <v>8298.0</v>
      </c>
      <c r="C3704" s="171" t="s">
        <v>4031</v>
      </c>
      <c r="D3704" s="171"/>
      <c r="E3704" s="171" t="s">
        <v>20634</v>
      </c>
      <c r="F3704" s="171"/>
      <c r="G3704" s="171" t="s">
        <v>20697</v>
      </c>
      <c r="H3704" s="172" t="s">
        <v>20697</v>
      </c>
      <c r="I3704" s="173">
        <v>2900.0</v>
      </c>
      <c r="J3704" s="174">
        <v>120.0</v>
      </c>
      <c r="K3704" s="179">
        <v>120.0</v>
      </c>
      <c r="L3704" s="178">
        <v>0.0</v>
      </c>
      <c r="M3704" s="177">
        <v>0.0</v>
      </c>
      <c r="N3704" s="178">
        <v>0.0</v>
      </c>
      <c r="O3704" s="163"/>
      <c r="P3704" s="164"/>
      <c r="Q3704" s="163"/>
      <c r="R3704" s="163"/>
      <c r="S3704" s="168" t="s">
        <v>20645</v>
      </c>
      <c r="T3704" s="164">
        <v>0.0</v>
      </c>
    </row>
    <row r="3705" ht="18.75" hidden="1" customHeight="1">
      <c r="A3705" s="170">
        <v>45905.0</v>
      </c>
      <c r="B3705" s="171">
        <v>17136.0</v>
      </c>
      <c r="C3705" s="171" t="s">
        <v>4444</v>
      </c>
      <c r="D3705" s="171" t="s">
        <v>20659</v>
      </c>
      <c r="E3705" s="171">
        <v>8.0</v>
      </c>
      <c r="F3705" s="171" t="s">
        <v>20856</v>
      </c>
      <c r="G3705" s="171" t="s">
        <v>7298</v>
      </c>
      <c r="H3705" s="172" t="s">
        <v>20638</v>
      </c>
      <c r="I3705" s="173">
        <v>17200.0</v>
      </c>
      <c r="J3705" s="174">
        <f>17200-10040</f>
        <v>7160</v>
      </c>
      <c r="K3705" s="179"/>
      <c r="L3705" s="178"/>
      <c r="M3705" s="177"/>
      <c r="N3705" s="178">
        <v>7160.0</v>
      </c>
      <c r="O3705" s="163"/>
      <c r="P3705" s="164"/>
      <c r="Q3705" s="163"/>
      <c r="R3705" s="163"/>
      <c r="S3705" s="163"/>
      <c r="T3705" s="163"/>
    </row>
    <row r="3706" ht="18.75" hidden="1" customHeight="1">
      <c r="A3706" s="180">
        <v>45905.0</v>
      </c>
      <c r="B3706" s="171">
        <v>8299.0</v>
      </c>
      <c r="C3706" s="171" t="s">
        <v>4017</v>
      </c>
      <c r="D3706" s="171"/>
      <c r="E3706" s="171" t="s">
        <v>20634</v>
      </c>
      <c r="F3706" s="171"/>
      <c r="G3706" s="171" t="s">
        <v>4500</v>
      </c>
      <c r="H3706" s="172" t="s">
        <v>4500</v>
      </c>
      <c r="I3706" s="173">
        <v>3460.0</v>
      </c>
      <c r="J3706" s="174">
        <v>620.0</v>
      </c>
      <c r="K3706" s="179">
        <v>620.0</v>
      </c>
      <c r="L3706" s="178">
        <v>0.0</v>
      </c>
      <c r="M3706" s="177">
        <v>0.0</v>
      </c>
      <c r="N3706" s="178">
        <v>0.0</v>
      </c>
      <c r="O3706" s="163"/>
      <c r="P3706" s="164"/>
      <c r="Q3706" s="163"/>
      <c r="R3706" s="163"/>
      <c r="S3706" s="168" t="s">
        <v>20645</v>
      </c>
      <c r="T3706" s="164">
        <v>0.0</v>
      </c>
    </row>
    <row r="3707" ht="18.75" hidden="1" customHeight="1">
      <c r="A3707" s="170">
        <v>45905.0</v>
      </c>
      <c r="B3707" s="171">
        <v>17137.0</v>
      </c>
      <c r="C3707" s="171" t="s">
        <v>731</v>
      </c>
      <c r="D3707" s="171" t="s">
        <v>20673</v>
      </c>
      <c r="E3707" s="171">
        <v>14.0</v>
      </c>
      <c r="F3707" s="171" t="s">
        <v>20778</v>
      </c>
      <c r="G3707" s="171" t="s">
        <v>4503</v>
      </c>
      <c r="H3707" s="172" t="s">
        <v>20635</v>
      </c>
      <c r="I3707" s="173">
        <v>11280.0</v>
      </c>
      <c r="J3707" s="174">
        <v>1420.0</v>
      </c>
      <c r="K3707" s="179">
        <v>1420.0</v>
      </c>
      <c r="L3707" s="178"/>
      <c r="M3707" s="177"/>
      <c r="N3707" s="178"/>
      <c r="O3707" s="163"/>
      <c r="P3707" s="164"/>
      <c r="Q3707" s="163"/>
      <c r="R3707" s="163"/>
      <c r="S3707" s="163"/>
      <c r="T3707" s="163"/>
    </row>
    <row r="3708" ht="18.75" hidden="1" customHeight="1">
      <c r="A3708" s="170">
        <v>45905.0</v>
      </c>
      <c r="B3708" s="171">
        <v>17138.0</v>
      </c>
      <c r="C3708" s="171" t="s">
        <v>21565</v>
      </c>
      <c r="D3708" s="171" t="s">
        <v>20687</v>
      </c>
      <c r="E3708" s="171">
        <v>8.0</v>
      </c>
      <c r="F3708" s="171" t="s">
        <v>20699</v>
      </c>
      <c r="G3708" s="171" t="s">
        <v>22535</v>
      </c>
      <c r="H3708" s="172" t="s">
        <v>20635</v>
      </c>
      <c r="I3708" s="173">
        <v>13520.0</v>
      </c>
      <c r="J3708" s="174">
        <v>3500.0</v>
      </c>
      <c r="K3708" s="179">
        <v>3500.0</v>
      </c>
      <c r="L3708" s="178"/>
      <c r="M3708" s="177"/>
      <c r="N3708" s="178"/>
      <c r="O3708" s="163"/>
      <c r="P3708" s="164"/>
      <c r="Q3708" s="163"/>
      <c r="R3708" s="163"/>
      <c r="S3708" s="163"/>
      <c r="T3708" s="163"/>
    </row>
    <row r="3709" ht="18.75" hidden="1" customHeight="1">
      <c r="A3709" s="180">
        <v>45905.0</v>
      </c>
      <c r="B3709" s="171">
        <v>8300.0</v>
      </c>
      <c r="C3709" s="171" t="s">
        <v>8090</v>
      </c>
      <c r="D3709" s="171"/>
      <c r="E3709" s="171" t="s">
        <v>20634</v>
      </c>
      <c r="F3709" s="171"/>
      <c r="G3709" s="171" t="s">
        <v>22536</v>
      </c>
      <c r="H3709" s="172" t="s">
        <v>22536</v>
      </c>
      <c r="I3709" s="173">
        <v>11420.0</v>
      </c>
      <c r="J3709" s="174">
        <v>1180.0</v>
      </c>
      <c r="K3709" s="179">
        <v>0.0</v>
      </c>
      <c r="L3709" s="178">
        <v>0.0</v>
      </c>
      <c r="M3709" s="177">
        <v>0.0</v>
      </c>
      <c r="N3709" s="178">
        <v>0.0</v>
      </c>
      <c r="O3709" s="163"/>
      <c r="P3709" s="164"/>
      <c r="Q3709" s="163"/>
      <c r="R3709" s="163"/>
      <c r="S3709" s="168" t="s">
        <v>20645</v>
      </c>
      <c r="T3709" s="164">
        <v>0.0</v>
      </c>
    </row>
    <row r="3710" ht="18.75" hidden="1" customHeight="1">
      <c r="A3710" s="180">
        <v>45905.0</v>
      </c>
      <c r="B3710" s="171">
        <v>8301.0</v>
      </c>
      <c r="C3710" s="171" t="s">
        <v>744</v>
      </c>
      <c r="D3710" s="171"/>
      <c r="E3710" s="171" t="s">
        <v>20634</v>
      </c>
      <c r="F3710" s="171"/>
      <c r="G3710" s="171"/>
      <c r="H3710" s="172"/>
      <c r="I3710" s="173">
        <v>2860.0</v>
      </c>
      <c r="J3710" s="174">
        <v>340.0</v>
      </c>
      <c r="K3710" s="179">
        <v>340.0</v>
      </c>
      <c r="L3710" s="178">
        <v>0.0</v>
      </c>
      <c r="M3710" s="177">
        <v>0.0</v>
      </c>
      <c r="N3710" s="178">
        <v>0.0</v>
      </c>
      <c r="O3710" s="163"/>
      <c r="P3710" s="164"/>
      <c r="Q3710" s="163"/>
      <c r="R3710" s="163"/>
      <c r="S3710" s="168" t="s">
        <v>20645</v>
      </c>
      <c r="T3710" s="164">
        <v>0.0</v>
      </c>
    </row>
    <row r="3711" ht="18.75" hidden="1" customHeight="1">
      <c r="A3711" s="170">
        <v>45905.0</v>
      </c>
      <c r="B3711" s="171">
        <v>17139.0</v>
      </c>
      <c r="C3711" s="171" t="s">
        <v>10653</v>
      </c>
      <c r="D3711" s="171" t="s">
        <v>20659</v>
      </c>
      <c r="E3711" s="171">
        <v>8.0</v>
      </c>
      <c r="F3711" s="171" t="s">
        <v>21849</v>
      </c>
      <c r="G3711" s="171" t="s">
        <v>9538</v>
      </c>
      <c r="H3711" s="172" t="s">
        <v>20635</v>
      </c>
      <c r="I3711" s="173">
        <v>10780.0</v>
      </c>
      <c r="J3711" s="174">
        <f>10780-10040</f>
        <v>740</v>
      </c>
      <c r="K3711" s="179">
        <v>740.0</v>
      </c>
      <c r="L3711" s="178"/>
      <c r="M3711" s="177"/>
      <c r="N3711" s="178"/>
      <c r="O3711" s="163"/>
      <c r="P3711" s="164"/>
      <c r="Q3711" s="163"/>
      <c r="R3711" s="163"/>
      <c r="S3711" s="163"/>
      <c r="T3711" s="163"/>
    </row>
    <row r="3712" ht="18.75" hidden="1" customHeight="1">
      <c r="A3712" s="180">
        <v>45905.0</v>
      </c>
      <c r="B3712" s="171">
        <v>8303.0</v>
      </c>
      <c r="C3712" s="171" t="s">
        <v>8090</v>
      </c>
      <c r="D3712" s="171"/>
      <c r="E3712" s="171" t="s">
        <v>20634</v>
      </c>
      <c r="F3712" s="171"/>
      <c r="G3712" s="171" t="s">
        <v>22184</v>
      </c>
      <c r="H3712" s="172" t="s">
        <v>22184</v>
      </c>
      <c r="I3712" s="173">
        <v>12060.0</v>
      </c>
      <c r="J3712" s="174">
        <v>1700.0</v>
      </c>
      <c r="K3712" s="179">
        <v>0.0</v>
      </c>
      <c r="L3712" s="178">
        <v>0.0</v>
      </c>
      <c r="M3712" s="177">
        <v>0.0</v>
      </c>
      <c r="N3712" s="178">
        <v>0.0</v>
      </c>
      <c r="O3712" s="163"/>
      <c r="P3712" s="164"/>
      <c r="Q3712" s="163"/>
      <c r="R3712" s="163"/>
      <c r="S3712" s="168" t="s">
        <v>20645</v>
      </c>
      <c r="T3712" s="164">
        <v>0.0</v>
      </c>
    </row>
    <row r="3713" ht="18.75" hidden="1" customHeight="1">
      <c r="A3713" s="180">
        <v>45905.0</v>
      </c>
      <c r="B3713" s="171">
        <v>8304.0</v>
      </c>
      <c r="C3713" s="171" t="s">
        <v>6867</v>
      </c>
      <c r="D3713" s="171"/>
      <c r="E3713" s="171" t="s">
        <v>20634</v>
      </c>
      <c r="F3713" s="171"/>
      <c r="G3713" s="171" t="s">
        <v>19722</v>
      </c>
      <c r="H3713" s="172" t="s">
        <v>19722</v>
      </c>
      <c r="I3713" s="173">
        <v>3540.0</v>
      </c>
      <c r="J3713" s="174">
        <v>160.0</v>
      </c>
      <c r="K3713" s="179">
        <v>0.0</v>
      </c>
      <c r="L3713" s="178">
        <v>0.0</v>
      </c>
      <c r="M3713" s="177">
        <v>0.0</v>
      </c>
      <c r="N3713" s="178">
        <v>0.0</v>
      </c>
      <c r="O3713" s="163"/>
      <c r="P3713" s="164"/>
      <c r="Q3713" s="163"/>
      <c r="R3713" s="163"/>
      <c r="S3713" s="168" t="s">
        <v>20645</v>
      </c>
      <c r="T3713" s="164">
        <v>0.0</v>
      </c>
    </row>
    <row r="3714" ht="18.75" hidden="1" customHeight="1">
      <c r="A3714" s="180">
        <v>45905.0</v>
      </c>
      <c r="B3714" s="171">
        <v>8305.0</v>
      </c>
      <c r="C3714" s="171" t="s">
        <v>6867</v>
      </c>
      <c r="D3714" s="171"/>
      <c r="E3714" s="171" t="s">
        <v>20634</v>
      </c>
      <c r="F3714" s="171"/>
      <c r="G3714" s="171" t="s">
        <v>19722</v>
      </c>
      <c r="H3714" s="172" t="s">
        <v>19722</v>
      </c>
      <c r="I3714" s="173">
        <v>3380.0</v>
      </c>
      <c r="J3714" s="174">
        <v>460.0</v>
      </c>
      <c r="K3714" s="179">
        <v>0.0</v>
      </c>
      <c r="L3714" s="178">
        <v>460.0</v>
      </c>
      <c r="M3714" s="177">
        <v>0.0</v>
      </c>
      <c r="N3714" s="178">
        <v>0.0</v>
      </c>
      <c r="O3714" s="163"/>
      <c r="P3714" s="164"/>
      <c r="Q3714" s="163"/>
      <c r="R3714" s="163"/>
      <c r="S3714" s="168" t="s">
        <v>20645</v>
      </c>
      <c r="T3714" s="164">
        <v>0.0</v>
      </c>
    </row>
    <row r="3715" ht="18.75" hidden="1" customHeight="1">
      <c r="A3715" s="180">
        <v>45905.0</v>
      </c>
      <c r="B3715" s="171">
        <v>8306.0</v>
      </c>
      <c r="C3715" s="171" t="s">
        <v>6867</v>
      </c>
      <c r="D3715" s="171"/>
      <c r="E3715" s="171" t="s">
        <v>20634</v>
      </c>
      <c r="F3715" s="171"/>
      <c r="G3715" s="171" t="s">
        <v>19727</v>
      </c>
      <c r="H3715" s="172" t="s">
        <v>19727</v>
      </c>
      <c r="I3715" s="173">
        <v>3520.0</v>
      </c>
      <c r="J3715" s="174">
        <v>280.0</v>
      </c>
      <c r="K3715" s="179">
        <v>0.0</v>
      </c>
      <c r="L3715" s="178">
        <v>0.0</v>
      </c>
      <c r="M3715" s="177">
        <v>0.0</v>
      </c>
      <c r="N3715" s="178">
        <v>0.0</v>
      </c>
      <c r="O3715" s="163"/>
      <c r="P3715" s="164"/>
      <c r="Q3715" s="163"/>
      <c r="R3715" s="163"/>
      <c r="S3715" s="168" t="s">
        <v>20645</v>
      </c>
      <c r="T3715" s="164">
        <v>0.0</v>
      </c>
    </row>
    <row r="3716" ht="18.75" hidden="1" customHeight="1">
      <c r="A3716" s="180">
        <v>45905.0</v>
      </c>
      <c r="B3716" s="171">
        <v>8307.0</v>
      </c>
      <c r="C3716" s="171" t="s">
        <v>6867</v>
      </c>
      <c r="D3716" s="171"/>
      <c r="E3716" s="171" t="s">
        <v>20634</v>
      </c>
      <c r="F3716" s="171"/>
      <c r="G3716" s="171" t="s">
        <v>19727</v>
      </c>
      <c r="H3716" s="172" t="s">
        <v>19727</v>
      </c>
      <c r="I3716" s="173">
        <v>3240.0</v>
      </c>
      <c r="J3716" s="174">
        <v>440.0</v>
      </c>
      <c r="K3716" s="179">
        <v>0.0</v>
      </c>
      <c r="L3716" s="178">
        <v>440.0</v>
      </c>
      <c r="M3716" s="177">
        <v>0.0</v>
      </c>
      <c r="N3716" s="178">
        <v>0.0</v>
      </c>
      <c r="O3716" s="163"/>
      <c r="P3716" s="164"/>
      <c r="Q3716" s="163"/>
      <c r="R3716" s="163"/>
      <c r="S3716" s="168" t="s">
        <v>20645</v>
      </c>
      <c r="T3716" s="164">
        <v>0.0</v>
      </c>
    </row>
    <row r="3717" ht="18.75" hidden="1" customHeight="1">
      <c r="A3717" s="170">
        <v>45905.0</v>
      </c>
      <c r="B3717" s="171">
        <v>17140.0</v>
      </c>
      <c r="C3717" s="171" t="s">
        <v>3827</v>
      </c>
      <c r="D3717" s="171" t="s">
        <v>20687</v>
      </c>
      <c r="E3717" s="171">
        <v>14.0</v>
      </c>
      <c r="F3717" s="171" t="s">
        <v>21169</v>
      </c>
      <c r="G3717" s="171" t="s">
        <v>9552</v>
      </c>
      <c r="H3717" s="172" t="s">
        <v>20635</v>
      </c>
      <c r="I3717" s="173">
        <v>11440.0</v>
      </c>
      <c r="J3717" s="174">
        <v>1400.0</v>
      </c>
      <c r="K3717" s="179">
        <v>1400.0</v>
      </c>
      <c r="L3717" s="178"/>
      <c r="M3717" s="177"/>
      <c r="N3717" s="178"/>
      <c r="O3717" s="163"/>
      <c r="P3717" s="164"/>
      <c r="Q3717" s="163"/>
      <c r="R3717" s="163"/>
      <c r="S3717" s="163"/>
      <c r="T3717" s="163"/>
    </row>
    <row r="3718" ht="18.75" hidden="1" customHeight="1">
      <c r="A3718" s="180">
        <v>45905.0</v>
      </c>
      <c r="B3718" s="171">
        <v>8308.0</v>
      </c>
      <c r="C3718" s="171" t="s">
        <v>22343</v>
      </c>
      <c r="D3718" s="171"/>
      <c r="E3718" s="171" t="s">
        <v>20634</v>
      </c>
      <c r="F3718" s="171"/>
      <c r="G3718" s="171" t="s">
        <v>22537</v>
      </c>
      <c r="H3718" s="172" t="s">
        <v>22537</v>
      </c>
      <c r="I3718" s="173">
        <v>12580.0</v>
      </c>
      <c r="J3718" s="174">
        <v>2200.0</v>
      </c>
      <c r="K3718" s="179">
        <v>0.0</v>
      </c>
      <c r="L3718" s="178">
        <v>0.0</v>
      </c>
      <c r="M3718" s="177">
        <v>0.0</v>
      </c>
      <c r="N3718" s="178">
        <v>0.0</v>
      </c>
      <c r="O3718" s="163"/>
      <c r="P3718" s="164"/>
      <c r="Q3718" s="163"/>
      <c r="R3718" s="163"/>
      <c r="S3718" s="168" t="s">
        <v>20645</v>
      </c>
      <c r="T3718" s="164">
        <v>0.0</v>
      </c>
    </row>
    <row r="3719" ht="18.75" hidden="1" customHeight="1">
      <c r="A3719" s="170">
        <v>45905.0</v>
      </c>
      <c r="B3719" s="171">
        <v>17141.0</v>
      </c>
      <c r="C3719" s="171" t="s">
        <v>20964</v>
      </c>
      <c r="D3719" s="171" t="s">
        <v>20673</v>
      </c>
      <c r="E3719" s="171">
        <v>8.0</v>
      </c>
      <c r="F3719" s="171" t="s">
        <v>20700</v>
      </c>
      <c r="G3719" s="171" t="s">
        <v>4659</v>
      </c>
      <c r="H3719" s="172" t="s">
        <v>20669</v>
      </c>
      <c r="I3719" s="173">
        <v>11160.0</v>
      </c>
      <c r="J3719" s="174">
        <v>1320.0</v>
      </c>
      <c r="K3719" s="179"/>
      <c r="L3719" s="178">
        <v>1320.0</v>
      </c>
      <c r="M3719" s="177"/>
      <c r="N3719" s="178"/>
      <c r="O3719" s="163"/>
      <c r="P3719" s="164"/>
      <c r="Q3719" s="163"/>
      <c r="R3719" s="163"/>
      <c r="S3719" s="163"/>
      <c r="T3719" s="163"/>
    </row>
    <row r="3720" ht="18.75" hidden="1" customHeight="1">
      <c r="A3720" s="170">
        <v>45905.0</v>
      </c>
      <c r="B3720" s="171">
        <v>17143.0</v>
      </c>
      <c r="C3720" s="171" t="s">
        <v>20760</v>
      </c>
      <c r="D3720" s="171" t="s">
        <v>20659</v>
      </c>
      <c r="E3720" s="171">
        <v>8.0</v>
      </c>
      <c r="F3720" s="171" t="s">
        <v>20968</v>
      </c>
      <c r="G3720" s="171" t="s">
        <v>4414</v>
      </c>
      <c r="H3720" s="172" t="s">
        <v>20635</v>
      </c>
      <c r="I3720" s="173">
        <v>10820.0</v>
      </c>
      <c r="J3720" s="174">
        <v>10820.0</v>
      </c>
      <c r="K3720" s="179">
        <v>10820.0</v>
      </c>
      <c r="L3720" s="178"/>
      <c r="M3720" s="177"/>
      <c r="N3720" s="178"/>
      <c r="O3720" s="163"/>
      <c r="P3720" s="164"/>
      <c r="Q3720" s="163"/>
      <c r="R3720" s="163"/>
      <c r="S3720" s="163"/>
      <c r="T3720" s="163"/>
    </row>
    <row r="3721" ht="18.75" hidden="1" customHeight="1">
      <c r="A3721" s="180">
        <v>45905.0</v>
      </c>
      <c r="B3721" s="171">
        <v>8310.0</v>
      </c>
      <c r="C3721" s="171" t="s">
        <v>4017</v>
      </c>
      <c r="D3721" s="171"/>
      <c r="E3721" s="171" t="s">
        <v>20634</v>
      </c>
      <c r="F3721" s="171"/>
      <c r="G3721" s="171" t="s">
        <v>4500</v>
      </c>
      <c r="H3721" s="172" t="s">
        <v>4500</v>
      </c>
      <c r="I3721" s="173">
        <v>3920.0</v>
      </c>
      <c r="J3721" s="174">
        <v>700.0</v>
      </c>
      <c r="K3721" s="179">
        <v>700.0</v>
      </c>
      <c r="L3721" s="178">
        <v>0.0</v>
      </c>
      <c r="M3721" s="177">
        <v>0.0</v>
      </c>
      <c r="N3721" s="178">
        <v>0.0</v>
      </c>
      <c r="O3721" s="163"/>
      <c r="P3721" s="164"/>
      <c r="Q3721" s="163"/>
      <c r="R3721" s="163"/>
      <c r="S3721" s="168" t="s">
        <v>20645</v>
      </c>
      <c r="T3721" s="164">
        <v>0.0</v>
      </c>
    </row>
    <row r="3722" ht="18.75" hidden="1" customHeight="1">
      <c r="A3722" s="180">
        <v>45905.0</v>
      </c>
      <c r="B3722" s="171">
        <v>8311.0</v>
      </c>
      <c r="C3722" s="171" t="s">
        <v>6178</v>
      </c>
      <c r="D3722" s="171"/>
      <c r="E3722" s="171" t="s">
        <v>20634</v>
      </c>
      <c r="F3722" s="171"/>
      <c r="G3722" s="171"/>
      <c r="H3722" s="172"/>
      <c r="I3722" s="173">
        <v>3300.0</v>
      </c>
      <c r="J3722" s="174">
        <v>520.0</v>
      </c>
      <c r="K3722" s="179">
        <v>0.0</v>
      </c>
      <c r="L3722" s="178">
        <v>0.0</v>
      </c>
      <c r="M3722" s="177">
        <v>520.0</v>
      </c>
      <c r="N3722" s="178">
        <v>0.0</v>
      </c>
      <c r="O3722" s="163"/>
      <c r="P3722" s="164"/>
      <c r="Q3722" s="163"/>
      <c r="R3722" s="163"/>
      <c r="S3722" s="168" t="s">
        <v>20645</v>
      </c>
      <c r="T3722" s="164">
        <v>0.0</v>
      </c>
    </row>
    <row r="3723" ht="18.75" hidden="1" customHeight="1">
      <c r="A3723" s="170">
        <v>45905.0</v>
      </c>
      <c r="B3723" s="171">
        <v>17144.0</v>
      </c>
      <c r="C3723" s="171" t="s">
        <v>20760</v>
      </c>
      <c r="D3723" s="171" t="s">
        <v>20687</v>
      </c>
      <c r="E3723" s="171">
        <v>8.0</v>
      </c>
      <c r="F3723" s="171" t="s">
        <v>21145</v>
      </c>
      <c r="G3723" s="171" t="s">
        <v>4113</v>
      </c>
      <c r="H3723" s="172" t="s">
        <v>20635</v>
      </c>
      <c r="I3723" s="173">
        <v>11420.0</v>
      </c>
      <c r="J3723" s="174">
        <v>1400.0</v>
      </c>
      <c r="K3723" s="179">
        <v>1400.0</v>
      </c>
      <c r="L3723" s="178"/>
      <c r="M3723" s="177"/>
      <c r="N3723" s="178"/>
      <c r="O3723" s="163"/>
      <c r="P3723" s="164"/>
      <c r="Q3723" s="163"/>
      <c r="R3723" s="163"/>
      <c r="S3723" s="163"/>
      <c r="T3723" s="163"/>
    </row>
    <row r="3724" ht="18.75" hidden="1" customHeight="1">
      <c r="A3724" s="170">
        <v>45905.0</v>
      </c>
      <c r="B3724" s="171">
        <v>17145.0</v>
      </c>
      <c r="C3724" s="171" t="s">
        <v>20716</v>
      </c>
      <c r="D3724" s="171" t="s">
        <v>20673</v>
      </c>
      <c r="E3724" s="171">
        <v>16.0</v>
      </c>
      <c r="F3724" s="171" t="s">
        <v>21009</v>
      </c>
      <c r="G3724" s="171" t="s">
        <v>3993</v>
      </c>
      <c r="H3724" s="172" t="s">
        <v>20635</v>
      </c>
      <c r="I3724" s="173">
        <v>12800.0</v>
      </c>
      <c r="J3724" s="174">
        <v>2520.0</v>
      </c>
      <c r="K3724" s="179">
        <v>2520.0</v>
      </c>
      <c r="L3724" s="178"/>
      <c r="M3724" s="177"/>
      <c r="N3724" s="178"/>
      <c r="O3724" s="163"/>
      <c r="P3724" s="164"/>
      <c r="Q3724" s="163"/>
      <c r="R3724" s="163"/>
      <c r="S3724" s="163"/>
      <c r="T3724" s="163"/>
    </row>
    <row r="3725" ht="18.75" hidden="1" customHeight="1">
      <c r="A3725" s="170">
        <v>45905.0</v>
      </c>
      <c r="B3725" s="171">
        <v>17146.0</v>
      </c>
      <c r="C3725" s="171" t="s">
        <v>3267</v>
      </c>
      <c r="D3725" s="171" t="s">
        <v>20659</v>
      </c>
      <c r="E3725" s="171">
        <v>4.0</v>
      </c>
      <c r="F3725" s="171" t="s">
        <v>20723</v>
      </c>
      <c r="G3725" s="171" t="s">
        <v>4797</v>
      </c>
      <c r="H3725" s="172" t="s">
        <v>20635</v>
      </c>
      <c r="I3725" s="173">
        <v>11200.0</v>
      </c>
      <c r="J3725" s="174">
        <f>11200-10040</f>
        <v>1160</v>
      </c>
      <c r="K3725" s="179">
        <v>1160.0</v>
      </c>
      <c r="L3725" s="178"/>
      <c r="M3725" s="177"/>
      <c r="N3725" s="178"/>
      <c r="O3725" s="163"/>
      <c r="P3725" s="164"/>
      <c r="Q3725" s="163"/>
      <c r="R3725" s="163"/>
      <c r="S3725" s="163"/>
      <c r="T3725" s="163"/>
    </row>
    <row r="3726" ht="18.75" hidden="1" customHeight="1">
      <c r="A3726" s="170">
        <v>45905.0</v>
      </c>
      <c r="B3726" s="171">
        <v>17147.0</v>
      </c>
      <c r="C3726" s="171" t="s">
        <v>18536</v>
      </c>
      <c r="D3726" s="171" t="s">
        <v>20659</v>
      </c>
      <c r="E3726" s="171">
        <v>14.0</v>
      </c>
      <c r="F3726" s="171" t="s">
        <v>21347</v>
      </c>
      <c r="G3726" s="171" t="s">
        <v>9582</v>
      </c>
      <c r="H3726" s="172" t="s">
        <v>20635</v>
      </c>
      <c r="I3726" s="173">
        <v>12620.0</v>
      </c>
      <c r="J3726" s="174">
        <f>12620-10040</f>
        <v>2580</v>
      </c>
      <c r="K3726" s="179">
        <v>2580.0</v>
      </c>
      <c r="L3726" s="178"/>
      <c r="M3726" s="177"/>
      <c r="N3726" s="178"/>
      <c r="O3726" s="163"/>
      <c r="P3726" s="164"/>
      <c r="Q3726" s="163"/>
      <c r="R3726" s="163"/>
      <c r="S3726" s="163"/>
      <c r="T3726" s="163"/>
    </row>
    <row r="3727" ht="18.75" hidden="1" customHeight="1">
      <c r="A3727" s="170">
        <v>45905.0</v>
      </c>
      <c r="B3727" s="171">
        <v>17148.0</v>
      </c>
      <c r="C3727" s="171" t="s">
        <v>3492</v>
      </c>
      <c r="D3727" s="171" t="s">
        <v>20687</v>
      </c>
      <c r="E3727" s="171">
        <v>8.0</v>
      </c>
      <c r="F3727" s="171" t="s">
        <v>20693</v>
      </c>
      <c r="G3727" s="171" t="s">
        <v>9584</v>
      </c>
      <c r="H3727" s="172" t="s">
        <v>20635</v>
      </c>
      <c r="I3727" s="173">
        <v>15780.0</v>
      </c>
      <c r="J3727" s="174">
        <v>5760.0</v>
      </c>
      <c r="K3727" s="179">
        <v>5760.0</v>
      </c>
      <c r="L3727" s="178"/>
      <c r="M3727" s="177"/>
      <c r="N3727" s="178"/>
      <c r="O3727" s="163"/>
      <c r="P3727" s="164"/>
      <c r="Q3727" s="163"/>
      <c r="R3727" s="163"/>
      <c r="S3727" s="163"/>
      <c r="T3727" s="163"/>
    </row>
    <row r="3728" ht="18.75" hidden="1" customHeight="1">
      <c r="A3728" s="182">
        <v>45905.02905361111</v>
      </c>
      <c r="B3728" s="171">
        <v>8296.0</v>
      </c>
      <c r="C3728" s="171" t="s">
        <v>9511</v>
      </c>
      <c r="D3728" s="171"/>
      <c r="E3728" s="171" t="s">
        <v>20634</v>
      </c>
      <c r="F3728" s="171"/>
      <c r="G3728" s="171" t="s">
        <v>22538</v>
      </c>
      <c r="H3728" s="172" t="s">
        <v>22538</v>
      </c>
      <c r="I3728" s="173">
        <v>3900.0</v>
      </c>
      <c r="J3728" s="174">
        <v>1300.0</v>
      </c>
      <c r="K3728" s="179">
        <v>1300.0</v>
      </c>
      <c r="L3728" s="178">
        <v>0.0</v>
      </c>
      <c r="M3728" s="177">
        <v>0.0</v>
      </c>
      <c r="N3728" s="178">
        <v>0.0</v>
      </c>
      <c r="O3728" s="163"/>
      <c r="P3728" s="164"/>
      <c r="Q3728" s="163"/>
      <c r="R3728" s="163"/>
      <c r="S3728" s="168" t="s">
        <v>20645</v>
      </c>
      <c r="T3728" s="164">
        <v>0.0</v>
      </c>
    </row>
    <row r="3729" ht="18.75" hidden="1" customHeight="1">
      <c r="A3729" s="170">
        <v>45906.0</v>
      </c>
      <c r="B3729" s="171">
        <v>17149.0</v>
      </c>
      <c r="C3729" s="171" t="s">
        <v>13041</v>
      </c>
      <c r="D3729" s="171" t="s">
        <v>20673</v>
      </c>
      <c r="E3729" s="171">
        <v>8.0</v>
      </c>
      <c r="F3729" s="171" t="s">
        <v>20799</v>
      </c>
      <c r="G3729" s="171" t="s">
        <v>22539</v>
      </c>
      <c r="H3729" s="172" t="s">
        <v>20635</v>
      </c>
      <c r="I3729" s="173">
        <v>11000.0</v>
      </c>
      <c r="J3729" s="174">
        <v>1160.0</v>
      </c>
      <c r="K3729" s="179">
        <v>1160.0</v>
      </c>
      <c r="L3729" s="178"/>
      <c r="M3729" s="177"/>
      <c r="N3729" s="178"/>
      <c r="O3729" s="163"/>
      <c r="P3729" s="164"/>
      <c r="Q3729" s="163"/>
      <c r="R3729" s="163"/>
      <c r="S3729" s="163"/>
      <c r="T3729" s="163"/>
    </row>
    <row r="3730" ht="18.75" hidden="1" customHeight="1">
      <c r="A3730" s="170">
        <v>45906.0</v>
      </c>
      <c r="B3730" s="171">
        <v>17150.0</v>
      </c>
      <c r="C3730" s="171" t="s">
        <v>22540</v>
      </c>
      <c r="D3730" s="171" t="s">
        <v>20673</v>
      </c>
      <c r="E3730" s="171">
        <v>6.0</v>
      </c>
      <c r="F3730" s="171"/>
      <c r="G3730" s="171" t="s">
        <v>22541</v>
      </c>
      <c r="H3730" s="172" t="s">
        <v>20635</v>
      </c>
      <c r="I3730" s="173">
        <v>10960.0</v>
      </c>
      <c r="J3730" s="174">
        <v>1140.0</v>
      </c>
      <c r="K3730" s="179">
        <v>1140.0</v>
      </c>
      <c r="L3730" s="178"/>
      <c r="M3730" s="177"/>
      <c r="N3730" s="178"/>
      <c r="O3730" s="163"/>
      <c r="P3730" s="164"/>
      <c r="Q3730" s="163"/>
      <c r="R3730" s="163"/>
      <c r="S3730" s="163"/>
      <c r="T3730" s="163"/>
    </row>
    <row r="3731" ht="18.75" hidden="1" customHeight="1">
      <c r="A3731" s="170">
        <v>45906.0</v>
      </c>
      <c r="B3731" s="171">
        <v>17151.0</v>
      </c>
      <c r="C3731" s="171" t="s">
        <v>21701</v>
      </c>
      <c r="D3731" s="171" t="s">
        <v>20673</v>
      </c>
      <c r="E3731" s="171">
        <v>14.0</v>
      </c>
      <c r="F3731" s="171" t="s">
        <v>21118</v>
      </c>
      <c r="G3731" s="171" t="s">
        <v>22542</v>
      </c>
      <c r="H3731" s="172" t="s">
        <v>20635</v>
      </c>
      <c r="I3731" s="173">
        <v>11560.0</v>
      </c>
      <c r="J3731" s="174">
        <v>1700.0</v>
      </c>
      <c r="K3731" s="179">
        <v>1700.0</v>
      </c>
      <c r="L3731" s="178"/>
      <c r="M3731" s="177"/>
      <c r="N3731" s="178"/>
      <c r="O3731" s="163"/>
      <c r="P3731" s="164"/>
      <c r="Q3731" s="163"/>
      <c r="R3731" s="163"/>
      <c r="S3731" s="163"/>
      <c r="T3731" s="163"/>
    </row>
    <row r="3732" ht="18.75" hidden="1" customHeight="1">
      <c r="A3732" s="170">
        <v>45906.0</v>
      </c>
      <c r="B3732" s="171">
        <v>17152.0</v>
      </c>
      <c r="C3732" s="171" t="s">
        <v>22543</v>
      </c>
      <c r="D3732" s="171" t="s">
        <v>20673</v>
      </c>
      <c r="E3732" s="171">
        <v>8.0</v>
      </c>
      <c r="F3732" s="171" t="s">
        <v>20818</v>
      </c>
      <c r="G3732" s="171" t="s">
        <v>22544</v>
      </c>
      <c r="H3732" s="172" t="s">
        <v>20635</v>
      </c>
      <c r="I3732" s="173">
        <v>10580.0</v>
      </c>
      <c r="J3732" s="174">
        <v>740.0</v>
      </c>
      <c r="K3732" s="179">
        <v>740.0</v>
      </c>
      <c r="L3732" s="178"/>
      <c r="M3732" s="177"/>
      <c r="N3732" s="178"/>
      <c r="O3732" s="163"/>
      <c r="P3732" s="164"/>
      <c r="Q3732" s="163"/>
      <c r="R3732" s="163"/>
      <c r="S3732" s="163"/>
      <c r="T3732" s="163"/>
    </row>
    <row r="3733" ht="18.75" hidden="1" customHeight="1">
      <c r="A3733" s="170">
        <v>45906.0</v>
      </c>
      <c r="B3733" s="171">
        <v>17153.0</v>
      </c>
      <c r="C3733" s="171" t="s">
        <v>22545</v>
      </c>
      <c r="D3733" s="171" t="s">
        <v>20673</v>
      </c>
      <c r="E3733" s="171">
        <v>6.0</v>
      </c>
      <c r="F3733" s="171" t="s">
        <v>21920</v>
      </c>
      <c r="G3733" s="171" t="s">
        <v>22546</v>
      </c>
      <c r="H3733" s="172" t="s">
        <v>20635</v>
      </c>
      <c r="I3733" s="173">
        <v>10220.0</v>
      </c>
      <c r="J3733" s="174">
        <v>400.0</v>
      </c>
      <c r="K3733" s="179">
        <v>400.0</v>
      </c>
      <c r="L3733" s="178"/>
      <c r="M3733" s="177"/>
      <c r="N3733" s="178"/>
      <c r="O3733" s="163"/>
      <c r="P3733" s="164"/>
      <c r="Q3733" s="163"/>
      <c r="R3733" s="163"/>
      <c r="S3733" s="163"/>
      <c r="T3733" s="163"/>
    </row>
    <row r="3734" ht="18.75" hidden="1" customHeight="1">
      <c r="A3734" s="170">
        <v>45908.0</v>
      </c>
      <c r="B3734" s="171">
        <v>17154.0</v>
      </c>
      <c r="C3734" s="171" t="s">
        <v>22547</v>
      </c>
      <c r="D3734" s="171" t="s">
        <v>20687</v>
      </c>
      <c r="E3734" s="171">
        <v>8.0</v>
      </c>
      <c r="F3734" s="171" t="s">
        <v>20699</v>
      </c>
      <c r="G3734" s="171" t="s">
        <v>9615</v>
      </c>
      <c r="H3734" s="172" t="s">
        <v>20638</v>
      </c>
      <c r="I3734" s="173">
        <v>16760.0</v>
      </c>
      <c r="J3734" s="174">
        <v>6740.0</v>
      </c>
      <c r="K3734" s="179"/>
      <c r="L3734" s="178"/>
      <c r="M3734" s="177"/>
      <c r="N3734" s="178">
        <v>6740.0</v>
      </c>
      <c r="O3734" s="163"/>
      <c r="P3734" s="164"/>
      <c r="Q3734" s="163"/>
      <c r="R3734" s="163"/>
      <c r="S3734" s="163"/>
      <c r="T3734" s="163"/>
    </row>
    <row r="3735" ht="18.75" hidden="1" customHeight="1">
      <c r="A3735" s="180">
        <v>45908.0</v>
      </c>
      <c r="B3735" s="171">
        <v>8313.0</v>
      </c>
      <c r="C3735" s="171" t="s">
        <v>744</v>
      </c>
      <c r="D3735" s="171"/>
      <c r="E3735" s="171" t="s">
        <v>20634</v>
      </c>
      <c r="F3735" s="171"/>
      <c r="G3735" s="171"/>
      <c r="H3735" s="172"/>
      <c r="I3735" s="173">
        <v>2800.0</v>
      </c>
      <c r="J3735" s="174">
        <v>240.0</v>
      </c>
      <c r="K3735" s="179">
        <v>0.0</v>
      </c>
      <c r="L3735" s="178">
        <v>240.0</v>
      </c>
      <c r="M3735" s="177">
        <v>0.0</v>
      </c>
      <c r="N3735" s="178">
        <v>0.0</v>
      </c>
      <c r="O3735" s="163"/>
      <c r="P3735" s="164"/>
      <c r="Q3735" s="163"/>
      <c r="R3735" s="163"/>
      <c r="S3735" s="168" t="s">
        <v>20645</v>
      </c>
      <c r="T3735" s="164">
        <v>0.0</v>
      </c>
    </row>
    <row r="3736" ht="18.75" hidden="1" customHeight="1">
      <c r="A3736" s="180">
        <v>45908.0</v>
      </c>
      <c r="B3736" s="171">
        <v>8314.0</v>
      </c>
      <c r="C3736" s="171" t="s">
        <v>4017</v>
      </c>
      <c r="D3736" s="171"/>
      <c r="E3736" s="171" t="s">
        <v>20634</v>
      </c>
      <c r="F3736" s="171"/>
      <c r="G3736" s="171" t="s">
        <v>4500</v>
      </c>
      <c r="H3736" s="172" t="s">
        <v>4500</v>
      </c>
      <c r="I3736" s="173">
        <v>3300.0</v>
      </c>
      <c r="J3736" s="174">
        <v>480.0</v>
      </c>
      <c r="K3736" s="179">
        <v>480.0</v>
      </c>
      <c r="L3736" s="178">
        <v>0.0</v>
      </c>
      <c r="M3736" s="177">
        <v>0.0</v>
      </c>
      <c r="N3736" s="178">
        <v>0.0</v>
      </c>
      <c r="O3736" s="163"/>
      <c r="P3736" s="164"/>
      <c r="Q3736" s="163"/>
      <c r="R3736" s="163"/>
      <c r="S3736" s="168" t="s">
        <v>20645</v>
      </c>
      <c r="T3736" s="164">
        <v>0.0</v>
      </c>
    </row>
    <row r="3737" ht="18.75" hidden="1" customHeight="1">
      <c r="A3737" s="170">
        <v>45908.0</v>
      </c>
      <c r="B3737" s="171">
        <v>17155.0</v>
      </c>
      <c r="C3737" s="171" t="s">
        <v>4671</v>
      </c>
      <c r="D3737" s="171" t="s">
        <v>20687</v>
      </c>
      <c r="E3737" s="171">
        <v>8.0</v>
      </c>
      <c r="F3737" s="171" t="s">
        <v>21580</v>
      </c>
      <c r="G3737" s="171" t="s">
        <v>22548</v>
      </c>
      <c r="H3737" s="172" t="s">
        <v>20635</v>
      </c>
      <c r="I3737" s="173">
        <v>13160.0</v>
      </c>
      <c r="J3737" s="174">
        <v>3140.0</v>
      </c>
      <c r="K3737" s="179">
        <v>3140.0</v>
      </c>
      <c r="L3737" s="178"/>
      <c r="M3737" s="177"/>
      <c r="N3737" s="178"/>
      <c r="O3737" s="163"/>
      <c r="P3737" s="164"/>
      <c r="Q3737" s="163"/>
      <c r="R3737" s="163"/>
      <c r="S3737" s="163"/>
      <c r="T3737" s="163"/>
    </row>
    <row r="3738" ht="18.75" hidden="1" customHeight="1">
      <c r="A3738" s="170">
        <v>45908.0</v>
      </c>
      <c r="B3738" s="171">
        <v>17156.0</v>
      </c>
      <c r="C3738" s="171" t="s">
        <v>829</v>
      </c>
      <c r="D3738" s="171" t="s">
        <v>20673</v>
      </c>
      <c r="E3738" s="171">
        <v>8.0</v>
      </c>
      <c r="F3738" s="171" t="s">
        <v>20700</v>
      </c>
      <c r="G3738" s="171" t="s">
        <v>9254</v>
      </c>
      <c r="H3738" s="172" t="s">
        <v>20635</v>
      </c>
      <c r="I3738" s="173">
        <v>13960.0</v>
      </c>
      <c r="J3738" s="174">
        <v>4120.0</v>
      </c>
      <c r="K3738" s="179">
        <v>4120.0</v>
      </c>
      <c r="L3738" s="178"/>
      <c r="M3738" s="177"/>
      <c r="N3738" s="178"/>
      <c r="O3738" s="163"/>
      <c r="P3738" s="164"/>
      <c r="Q3738" s="163"/>
      <c r="R3738" s="163"/>
      <c r="S3738" s="163"/>
      <c r="T3738" s="163"/>
    </row>
    <row r="3739" ht="18.75" hidden="1" customHeight="1">
      <c r="A3739" s="170">
        <v>45908.0</v>
      </c>
      <c r="B3739" s="171">
        <v>17157.0</v>
      </c>
      <c r="C3739" s="171" t="s">
        <v>20995</v>
      </c>
      <c r="D3739" s="171" t="s">
        <v>20659</v>
      </c>
      <c r="E3739" s="171">
        <v>8.0</v>
      </c>
      <c r="F3739" s="171" t="s">
        <v>20956</v>
      </c>
      <c r="G3739" s="171" t="s">
        <v>8227</v>
      </c>
      <c r="H3739" s="172" t="s">
        <v>20638</v>
      </c>
      <c r="I3739" s="173">
        <v>15440.0</v>
      </c>
      <c r="J3739" s="174">
        <f>15440-10040</f>
        <v>5400</v>
      </c>
      <c r="K3739" s="179"/>
      <c r="L3739" s="178"/>
      <c r="M3739" s="177"/>
      <c r="N3739" s="178">
        <v>5400.0</v>
      </c>
      <c r="O3739" s="163"/>
      <c r="P3739" s="164"/>
      <c r="Q3739" s="163"/>
      <c r="R3739" s="163"/>
      <c r="S3739" s="163"/>
      <c r="T3739" s="163"/>
    </row>
    <row r="3740" ht="18.75" hidden="1" customHeight="1">
      <c r="A3740" s="180">
        <v>45908.0</v>
      </c>
      <c r="B3740" s="171">
        <v>8315.0</v>
      </c>
      <c r="C3740" s="171" t="s">
        <v>6867</v>
      </c>
      <c r="D3740" s="171"/>
      <c r="E3740" s="171" t="s">
        <v>20634</v>
      </c>
      <c r="F3740" s="171"/>
      <c r="G3740" s="171" t="s">
        <v>22549</v>
      </c>
      <c r="H3740" s="172" t="s">
        <v>22549</v>
      </c>
      <c r="I3740" s="173">
        <v>3780.0</v>
      </c>
      <c r="J3740" s="174">
        <v>280.0</v>
      </c>
      <c r="K3740" s="179">
        <v>0.0</v>
      </c>
      <c r="L3740" s="178">
        <v>0.0</v>
      </c>
      <c r="M3740" s="177">
        <v>0.0</v>
      </c>
      <c r="N3740" s="178">
        <v>0.0</v>
      </c>
      <c r="O3740" s="163"/>
      <c r="P3740" s="164"/>
      <c r="Q3740" s="163"/>
      <c r="R3740" s="163"/>
      <c r="S3740" s="168" t="s">
        <v>20645</v>
      </c>
      <c r="T3740" s="164">
        <v>0.0</v>
      </c>
    </row>
    <row r="3741" ht="18.75" hidden="1" customHeight="1">
      <c r="A3741" s="180">
        <v>45908.0</v>
      </c>
      <c r="B3741" s="171">
        <v>8316.0</v>
      </c>
      <c r="C3741" s="171" t="s">
        <v>6867</v>
      </c>
      <c r="D3741" s="171"/>
      <c r="E3741" s="171" t="s">
        <v>20634</v>
      </c>
      <c r="F3741" s="171"/>
      <c r="G3741" s="171" t="s">
        <v>19727</v>
      </c>
      <c r="H3741" s="172" t="s">
        <v>19727</v>
      </c>
      <c r="I3741" s="173">
        <v>3500.0</v>
      </c>
      <c r="J3741" s="174">
        <v>760.0</v>
      </c>
      <c r="K3741" s="179">
        <v>0.0</v>
      </c>
      <c r="L3741" s="178">
        <v>760.0</v>
      </c>
      <c r="M3741" s="177">
        <v>0.0</v>
      </c>
      <c r="N3741" s="178">
        <v>0.0</v>
      </c>
      <c r="O3741" s="163"/>
      <c r="P3741" s="164"/>
      <c r="Q3741" s="163"/>
      <c r="R3741" s="163"/>
      <c r="S3741" s="168" t="s">
        <v>20645</v>
      </c>
      <c r="T3741" s="164">
        <v>0.0</v>
      </c>
    </row>
    <row r="3742" ht="18.75" hidden="1" customHeight="1">
      <c r="A3742" s="180">
        <v>45908.0</v>
      </c>
      <c r="B3742" s="171">
        <v>8317.0</v>
      </c>
      <c r="C3742" s="171" t="s">
        <v>4017</v>
      </c>
      <c r="D3742" s="171"/>
      <c r="E3742" s="171" t="s">
        <v>20634</v>
      </c>
      <c r="F3742" s="171"/>
      <c r="G3742" s="171" t="s">
        <v>4500</v>
      </c>
      <c r="H3742" s="172" t="s">
        <v>4500</v>
      </c>
      <c r="I3742" s="173">
        <v>3560.0</v>
      </c>
      <c r="J3742" s="174">
        <v>400.0</v>
      </c>
      <c r="K3742" s="179">
        <v>400.0</v>
      </c>
      <c r="L3742" s="178">
        <v>0.0</v>
      </c>
      <c r="M3742" s="177">
        <v>0.0</v>
      </c>
      <c r="N3742" s="178">
        <v>0.0</v>
      </c>
      <c r="O3742" s="163"/>
      <c r="P3742" s="164"/>
      <c r="Q3742" s="163"/>
      <c r="R3742" s="163"/>
      <c r="S3742" s="168" t="s">
        <v>20645</v>
      </c>
      <c r="T3742" s="164">
        <v>0.0</v>
      </c>
    </row>
    <row r="3743" ht="18.75" hidden="1" customHeight="1">
      <c r="A3743" s="180">
        <v>45908.0</v>
      </c>
      <c r="B3743" s="171">
        <v>8318.0</v>
      </c>
      <c r="C3743" s="171" t="s">
        <v>3108</v>
      </c>
      <c r="D3743" s="171"/>
      <c r="E3743" s="171" t="s">
        <v>20634</v>
      </c>
      <c r="F3743" s="171"/>
      <c r="G3743" s="171"/>
      <c r="H3743" s="172"/>
      <c r="I3743" s="173">
        <v>3380.0</v>
      </c>
      <c r="J3743" s="174">
        <v>760.0</v>
      </c>
      <c r="K3743" s="179">
        <v>760.0</v>
      </c>
      <c r="L3743" s="178">
        <v>0.0</v>
      </c>
      <c r="M3743" s="177">
        <v>0.0</v>
      </c>
      <c r="N3743" s="178">
        <v>0.0</v>
      </c>
      <c r="O3743" s="163"/>
      <c r="P3743" s="164"/>
      <c r="Q3743" s="163"/>
      <c r="R3743" s="163"/>
      <c r="S3743" s="168" t="s">
        <v>20645</v>
      </c>
      <c r="T3743" s="164">
        <v>0.0</v>
      </c>
    </row>
    <row r="3744" ht="18.75" hidden="1" customHeight="1">
      <c r="A3744" s="180">
        <v>45908.0</v>
      </c>
      <c r="B3744" s="171">
        <v>8319.0</v>
      </c>
      <c r="C3744" s="171" t="s">
        <v>5319</v>
      </c>
      <c r="D3744" s="171"/>
      <c r="E3744" s="171" t="s">
        <v>20634</v>
      </c>
      <c r="F3744" s="171"/>
      <c r="G3744" s="171" t="s">
        <v>19722</v>
      </c>
      <c r="H3744" s="172" t="s">
        <v>19722</v>
      </c>
      <c r="I3744" s="173">
        <v>3760.0</v>
      </c>
      <c r="J3744" s="174">
        <v>200.0</v>
      </c>
      <c r="K3744" s="179">
        <v>0.0</v>
      </c>
      <c r="L3744" s="178">
        <v>0.0</v>
      </c>
      <c r="M3744" s="177">
        <v>0.0</v>
      </c>
      <c r="N3744" s="178">
        <v>0.0</v>
      </c>
      <c r="O3744" s="163"/>
      <c r="P3744" s="164"/>
      <c r="Q3744" s="163"/>
      <c r="R3744" s="163"/>
      <c r="S3744" s="168" t="s">
        <v>20645</v>
      </c>
      <c r="T3744" s="164">
        <v>0.0</v>
      </c>
    </row>
    <row r="3745" ht="18.75" hidden="1" customHeight="1">
      <c r="A3745" s="170">
        <v>45908.0</v>
      </c>
      <c r="B3745" s="171">
        <v>17158.0</v>
      </c>
      <c r="C3745" s="171" t="s">
        <v>20829</v>
      </c>
      <c r="D3745" s="171" t="s">
        <v>20659</v>
      </c>
      <c r="E3745" s="171">
        <v>8.0</v>
      </c>
      <c r="F3745" s="171" t="s">
        <v>21811</v>
      </c>
      <c r="G3745" s="171" t="s">
        <v>9652</v>
      </c>
      <c r="H3745" s="172" t="s">
        <v>20638</v>
      </c>
      <c r="I3745" s="173">
        <v>17040.0</v>
      </c>
      <c r="J3745" s="174">
        <f>17040-10040</f>
        <v>7000</v>
      </c>
      <c r="K3745" s="179"/>
      <c r="L3745" s="178"/>
      <c r="M3745" s="177"/>
      <c r="N3745" s="178">
        <v>7000.0</v>
      </c>
      <c r="O3745" s="163"/>
      <c r="P3745" s="164"/>
      <c r="Q3745" s="163"/>
      <c r="R3745" s="163"/>
      <c r="S3745" s="163"/>
      <c r="T3745" s="163"/>
    </row>
    <row r="3746" ht="18.75" hidden="1" customHeight="1">
      <c r="A3746" s="180">
        <v>45908.0</v>
      </c>
      <c r="B3746" s="171">
        <v>8320.0</v>
      </c>
      <c r="C3746" s="171" t="s">
        <v>5319</v>
      </c>
      <c r="D3746" s="171"/>
      <c r="E3746" s="171" t="s">
        <v>20634</v>
      </c>
      <c r="F3746" s="171"/>
      <c r="G3746" s="171" t="s">
        <v>19722</v>
      </c>
      <c r="H3746" s="172" t="s">
        <v>19722</v>
      </c>
      <c r="I3746" s="173">
        <v>3560.0</v>
      </c>
      <c r="J3746" s="174">
        <v>660.0</v>
      </c>
      <c r="K3746" s="179">
        <v>0.0</v>
      </c>
      <c r="L3746" s="178">
        <v>660.0</v>
      </c>
      <c r="M3746" s="177">
        <v>0.0</v>
      </c>
      <c r="N3746" s="178">
        <v>0.0</v>
      </c>
      <c r="O3746" s="163"/>
      <c r="P3746" s="164"/>
      <c r="Q3746" s="163"/>
      <c r="R3746" s="163"/>
      <c r="S3746" s="168" t="s">
        <v>20645</v>
      </c>
      <c r="T3746" s="164">
        <v>0.0</v>
      </c>
    </row>
    <row r="3747" ht="18.75" hidden="1" customHeight="1">
      <c r="A3747" s="170">
        <v>45908.0</v>
      </c>
      <c r="B3747" s="171">
        <v>17159.0</v>
      </c>
      <c r="C3747" s="171" t="s">
        <v>483</v>
      </c>
      <c r="D3747" s="171" t="s">
        <v>20687</v>
      </c>
      <c r="E3747" s="171">
        <v>8.0</v>
      </c>
      <c r="F3747" s="171" t="s">
        <v>20743</v>
      </c>
      <c r="G3747" s="171" t="s">
        <v>4987</v>
      </c>
      <c r="H3747" s="172" t="s">
        <v>20635</v>
      </c>
      <c r="I3747" s="173">
        <v>12100.0</v>
      </c>
      <c r="J3747" s="174">
        <v>2080.0</v>
      </c>
      <c r="K3747" s="179">
        <v>2080.0</v>
      </c>
      <c r="L3747" s="178"/>
      <c r="M3747" s="177"/>
      <c r="N3747" s="178"/>
      <c r="O3747" s="163"/>
      <c r="P3747" s="164"/>
      <c r="Q3747" s="163"/>
      <c r="R3747" s="163"/>
      <c r="S3747" s="163"/>
      <c r="T3747" s="163"/>
    </row>
    <row r="3748" ht="18.75" hidden="1" customHeight="1">
      <c r="A3748" s="180">
        <v>45908.0</v>
      </c>
      <c r="B3748" s="171">
        <v>8321.0</v>
      </c>
      <c r="C3748" s="171" t="s">
        <v>4129</v>
      </c>
      <c r="D3748" s="171"/>
      <c r="E3748" s="171" t="s">
        <v>20634</v>
      </c>
      <c r="F3748" s="171"/>
      <c r="G3748" s="171"/>
      <c r="H3748" s="172"/>
      <c r="I3748" s="173">
        <v>2400.0</v>
      </c>
      <c r="J3748" s="174">
        <v>180.0</v>
      </c>
      <c r="K3748" s="179">
        <v>180.0</v>
      </c>
      <c r="L3748" s="178">
        <v>0.0</v>
      </c>
      <c r="M3748" s="177">
        <v>0.0</v>
      </c>
      <c r="N3748" s="178">
        <v>0.0</v>
      </c>
      <c r="O3748" s="163"/>
      <c r="P3748" s="164"/>
      <c r="Q3748" s="163"/>
      <c r="R3748" s="163"/>
      <c r="S3748" s="168" t="s">
        <v>20645</v>
      </c>
      <c r="T3748" s="164">
        <v>0.0</v>
      </c>
    </row>
    <row r="3749" ht="18.75" hidden="1" customHeight="1">
      <c r="A3749" s="180">
        <v>45908.0</v>
      </c>
      <c r="B3749" s="171">
        <v>8322.0</v>
      </c>
      <c r="C3749" s="171" t="s">
        <v>4017</v>
      </c>
      <c r="D3749" s="171"/>
      <c r="E3749" s="171" t="s">
        <v>20634</v>
      </c>
      <c r="F3749" s="171"/>
      <c r="G3749" s="171" t="s">
        <v>4500</v>
      </c>
      <c r="H3749" s="172" t="s">
        <v>4500</v>
      </c>
      <c r="I3749" s="173">
        <v>3400.0</v>
      </c>
      <c r="J3749" s="174">
        <v>140.0</v>
      </c>
      <c r="K3749" s="179">
        <v>140.0</v>
      </c>
      <c r="L3749" s="178">
        <v>0.0</v>
      </c>
      <c r="M3749" s="177">
        <v>0.0</v>
      </c>
      <c r="N3749" s="178">
        <v>0.0</v>
      </c>
      <c r="O3749" s="163"/>
      <c r="P3749" s="164"/>
      <c r="Q3749" s="163"/>
      <c r="R3749" s="163"/>
      <c r="S3749" s="168" t="s">
        <v>20645</v>
      </c>
      <c r="T3749" s="164">
        <v>0.0</v>
      </c>
    </row>
    <row r="3750" ht="18.75" hidden="1" customHeight="1">
      <c r="A3750" s="170">
        <v>45908.0</v>
      </c>
      <c r="B3750" s="171">
        <v>17160.0</v>
      </c>
      <c r="C3750" s="171" t="s">
        <v>6611</v>
      </c>
      <c r="D3750" s="171" t="s">
        <v>20659</v>
      </c>
      <c r="E3750" s="171">
        <v>14.0</v>
      </c>
      <c r="F3750" s="171" t="s">
        <v>20793</v>
      </c>
      <c r="G3750" s="171" t="s">
        <v>4481</v>
      </c>
      <c r="H3750" s="172" t="s">
        <v>20635</v>
      </c>
      <c r="I3750" s="173">
        <v>13120.0</v>
      </c>
      <c r="J3750" s="174">
        <f>13120-10040</f>
        <v>3080</v>
      </c>
      <c r="K3750" s="179">
        <v>3080.0</v>
      </c>
      <c r="L3750" s="178"/>
      <c r="M3750" s="177"/>
      <c r="N3750" s="178"/>
      <c r="O3750" s="163"/>
      <c r="P3750" s="164"/>
      <c r="Q3750" s="163"/>
      <c r="R3750" s="163"/>
      <c r="S3750" s="168"/>
      <c r="T3750" s="164"/>
    </row>
    <row r="3751" ht="18.75" hidden="1" customHeight="1">
      <c r="A3751" s="180">
        <v>45908.0</v>
      </c>
      <c r="B3751" s="171">
        <v>8323.0</v>
      </c>
      <c r="C3751" s="171" t="s">
        <v>6867</v>
      </c>
      <c r="D3751" s="171"/>
      <c r="E3751" s="171" t="s">
        <v>20634</v>
      </c>
      <c r="F3751" s="171"/>
      <c r="G3751" s="171" t="s">
        <v>19727</v>
      </c>
      <c r="H3751" s="172" t="s">
        <v>19727</v>
      </c>
      <c r="I3751" s="173">
        <v>3380.0</v>
      </c>
      <c r="J3751" s="174">
        <v>280.0</v>
      </c>
      <c r="K3751" s="179">
        <v>0.0</v>
      </c>
      <c r="L3751" s="178">
        <v>0.0</v>
      </c>
      <c r="M3751" s="177">
        <v>0.0</v>
      </c>
      <c r="N3751" s="178">
        <v>0.0</v>
      </c>
      <c r="O3751" s="163"/>
      <c r="P3751" s="164"/>
      <c r="Q3751" s="163"/>
      <c r="R3751" s="163"/>
      <c r="S3751" s="168" t="s">
        <v>20645</v>
      </c>
      <c r="T3751" s="164">
        <v>0.0</v>
      </c>
    </row>
    <row r="3752" ht="18.75" hidden="1" customHeight="1">
      <c r="A3752" s="180">
        <v>45908.0</v>
      </c>
      <c r="B3752" s="171">
        <v>8324.0</v>
      </c>
      <c r="C3752" s="171" t="s">
        <v>6867</v>
      </c>
      <c r="D3752" s="171"/>
      <c r="E3752" s="171" t="s">
        <v>20634</v>
      </c>
      <c r="F3752" s="171"/>
      <c r="G3752" s="171" t="s">
        <v>19727</v>
      </c>
      <c r="H3752" s="172" t="s">
        <v>19727</v>
      </c>
      <c r="I3752" s="173">
        <v>3100.0</v>
      </c>
      <c r="J3752" s="174">
        <v>400.0</v>
      </c>
      <c r="K3752" s="179">
        <v>0.0</v>
      </c>
      <c r="L3752" s="178">
        <v>400.0</v>
      </c>
      <c r="M3752" s="177">
        <v>0.0</v>
      </c>
      <c r="N3752" s="178">
        <v>0.0</v>
      </c>
      <c r="O3752" s="163"/>
      <c r="P3752" s="164"/>
      <c r="Q3752" s="163"/>
      <c r="R3752" s="163"/>
      <c r="S3752" s="168" t="s">
        <v>20645</v>
      </c>
      <c r="T3752" s="164">
        <v>0.0</v>
      </c>
    </row>
    <row r="3753" ht="18.75" hidden="1" customHeight="1">
      <c r="A3753" s="180">
        <v>45908.0</v>
      </c>
      <c r="B3753" s="171">
        <v>8325.0</v>
      </c>
      <c r="C3753" s="171" t="s">
        <v>4035</v>
      </c>
      <c r="D3753" s="171"/>
      <c r="E3753" s="171" t="s">
        <v>20634</v>
      </c>
      <c r="F3753" s="171"/>
      <c r="G3753" s="171"/>
      <c r="H3753" s="172"/>
      <c r="I3753" s="173">
        <v>4040.0</v>
      </c>
      <c r="J3753" s="174">
        <v>1260.0</v>
      </c>
      <c r="K3753" s="179">
        <v>0.0</v>
      </c>
      <c r="L3753" s="178">
        <v>0.0</v>
      </c>
      <c r="M3753" s="177">
        <v>0.0</v>
      </c>
      <c r="N3753" s="178">
        <v>1260.0</v>
      </c>
      <c r="O3753" s="163"/>
      <c r="P3753" s="164"/>
      <c r="Q3753" s="163"/>
      <c r="R3753" s="163"/>
      <c r="S3753" s="168" t="s">
        <v>20645</v>
      </c>
      <c r="T3753" s="164">
        <v>0.0</v>
      </c>
    </row>
    <row r="3754" ht="18.75" hidden="1" customHeight="1">
      <c r="A3754" s="170">
        <v>45908.0</v>
      </c>
      <c r="B3754" s="171">
        <v>17161.0</v>
      </c>
      <c r="C3754" s="171" t="s">
        <v>9968</v>
      </c>
      <c r="D3754" s="171" t="s">
        <v>20687</v>
      </c>
      <c r="E3754" s="171">
        <v>8.0</v>
      </c>
      <c r="F3754" s="171" t="s">
        <v>20994</v>
      </c>
      <c r="G3754" s="171" t="s">
        <v>9692</v>
      </c>
      <c r="H3754" s="172" t="s">
        <v>20635</v>
      </c>
      <c r="I3754" s="173">
        <v>12140.0</v>
      </c>
      <c r="J3754" s="174">
        <v>2120.0</v>
      </c>
      <c r="K3754" s="179">
        <v>2120.0</v>
      </c>
      <c r="L3754" s="178"/>
      <c r="M3754" s="177"/>
      <c r="N3754" s="178"/>
      <c r="O3754" s="163"/>
      <c r="P3754" s="164"/>
      <c r="Q3754" s="163"/>
      <c r="R3754" s="163"/>
      <c r="S3754" s="168"/>
      <c r="T3754" s="164"/>
    </row>
    <row r="3755" ht="18.75" hidden="1" customHeight="1">
      <c r="A3755" s="170">
        <v>45908.0</v>
      </c>
      <c r="B3755" s="171">
        <v>17163.0</v>
      </c>
      <c r="C3755" s="171" t="s">
        <v>22550</v>
      </c>
      <c r="D3755" s="171" t="s">
        <v>20687</v>
      </c>
      <c r="E3755" s="171">
        <v>8.0</v>
      </c>
      <c r="F3755" s="171" t="s">
        <v>20875</v>
      </c>
      <c r="G3755" s="171" t="s">
        <v>9709</v>
      </c>
      <c r="H3755" s="172" t="s">
        <v>20638</v>
      </c>
      <c r="I3755" s="173">
        <v>15660.0</v>
      </c>
      <c r="J3755" s="174">
        <v>5640.0</v>
      </c>
      <c r="K3755" s="179"/>
      <c r="L3755" s="178"/>
      <c r="M3755" s="177"/>
      <c r="N3755" s="178">
        <v>5640.0</v>
      </c>
      <c r="O3755" s="163"/>
      <c r="P3755" s="164"/>
      <c r="Q3755" s="163"/>
      <c r="R3755" s="163"/>
      <c r="S3755" s="168"/>
      <c r="T3755" s="164"/>
    </row>
    <row r="3756" ht="18.75" hidden="1" customHeight="1">
      <c r="A3756" s="170">
        <v>45908.0</v>
      </c>
      <c r="B3756" s="171">
        <v>17164.0</v>
      </c>
      <c r="C3756" s="171" t="s">
        <v>21468</v>
      </c>
      <c r="D3756" s="171" t="s">
        <v>20673</v>
      </c>
      <c r="E3756" s="171">
        <v>8.0</v>
      </c>
      <c r="F3756" s="171" t="s">
        <v>20700</v>
      </c>
      <c r="G3756" s="171" t="s">
        <v>4919</v>
      </c>
      <c r="H3756" s="172" t="s">
        <v>20635</v>
      </c>
      <c r="I3756" s="173">
        <v>11980.0</v>
      </c>
      <c r="J3756" s="174">
        <v>2140.0</v>
      </c>
      <c r="K3756" s="179">
        <v>2140.0</v>
      </c>
      <c r="L3756" s="178"/>
      <c r="M3756" s="177"/>
      <c r="N3756" s="178"/>
      <c r="O3756" s="163"/>
      <c r="P3756" s="164"/>
      <c r="Q3756" s="163"/>
      <c r="R3756" s="163"/>
      <c r="S3756" s="168"/>
      <c r="T3756" s="164"/>
    </row>
    <row r="3757" ht="18.75" hidden="1" customHeight="1">
      <c r="A3757" s="170">
        <v>45908.0</v>
      </c>
      <c r="B3757" s="171">
        <v>17165.0</v>
      </c>
      <c r="C3757" s="171" t="s">
        <v>382</v>
      </c>
      <c r="D3757" s="171" t="s">
        <v>20673</v>
      </c>
      <c r="E3757" s="171">
        <v>8.0</v>
      </c>
      <c r="F3757" s="171" t="s">
        <v>20700</v>
      </c>
      <c r="G3757" s="171" t="s">
        <v>9718</v>
      </c>
      <c r="H3757" s="172" t="s">
        <v>20635</v>
      </c>
      <c r="I3757" s="173">
        <v>14680.0</v>
      </c>
      <c r="J3757" s="174">
        <v>4840.0</v>
      </c>
      <c r="K3757" s="179">
        <v>4840.0</v>
      </c>
      <c r="L3757" s="178"/>
      <c r="M3757" s="177"/>
      <c r="N3757" s="178"/>
      <c r="O3757" s="163"/>
      <c r="P3757" s="164"/>
      <c r="Q3757" s="163"/>
      <c r="R3757" s="163"/>
      <c r="S3757" s="168"/>
      <c r="T3757" s="164"/>
    </row>
    <row r="3758" ht="18.75" hidden="1" customHeight="1">
      <c r="A3758" s="182">
        <v>45908.0290095949</v>
      </c>
      <c r="B3758" s="171">
        <v>8312.0</v>
      </c>
      <c r="C3758" s="171" t="s">
        <v>4042</v>
      </c>
      <c r="D3758" s="171"/>
      <c r="E3758" s="171" t="s">
        <v>20634</v>
      </c>
      <c r="F3758" s="171"/>
      <c r="G3758" s="171"/>
      <c r="H3758" s="172"/>
      <c r="I3758" s="173">
        <v>2700.0</v>
      </c>
      <c r="J3758" s="174">
        <v>420.0</v>
      </c>
      <c r="K3758" s="179">
        <v>420.0</v>
      </c>
      <c r="L3758" s="178">
        <v>0.0</v>
      </c>
      <c r="M3758" s="177">
        <v>0.0</v>
      </c>
      <c r="N3758" s="178">
        <v>0.0</v>
      </c>
      <c r="O3758" s="163"/>
      <c r="P3758" s="164"/>
      <c r="Q3758" s="163"/>
      <c r="R3758" s="163"/>
      <c r="S3758" s="168" t="s">
        <v>20645</v>
      </c>
      <c r="T3758" s="164">
        <v>0.0</v>
      </c>
    </row>
    <row r="3759" ht="18.75" hidden="1" customHeight="1">
      <c r="A3759" s="170">
        <v>45909.0</v>
      </c>
      <c r="B3759" s="171">
        <v>17166.0</v>
      </c>
      <c r="C3759" s="171"/>
      <c r="D3759" s="171" t="s">
        <v>20687</v>
      </c>
      <c r="E3759" s="171">
        <v>14.0</v>
      </c>
      <c r="F3759" s="171" t="s">
        <v>21540</v>
      </c>
      <c r="G3759" s="171" t="s">
        <v>22551</v>
      </c>
      <c r="H3759" s="172" t="s">
        <v>20635</v>
      </c>
      <c r="I3759" s="173">
        <v>11060.0</v>
      </c>
      <c r="J3759" s="174">
        <v>1020.0</v>
      </c>
      <c r="K3759" s="179">
        <v>1020.0</v>
      </c>
      <c r="L3759" s="178"/>
      <c r="M3759" s="177"/>
      <c r="N3759" s="178"/>
      <c r="O3759" s="163"/>
      <c r="P3759" s="164"/>
      <c r="Q3759" s="163"/>
      <c r="R3759" s="163"/>
      <c r="S3759" s="168"/>
      <c r="T3759" s="164"/>
    </row>
    <row r="3760" ht="18.75" hidden="1" customHeight="1">
      <c r="A3760" s="170">
        <v>45909.0</v>
      </c>
      <c r="B3760" s="171">
        <v>17167.0</v>
      </c>
      <c r="C3760" s="171"/>
      <c r="D3760" s="171" t="s">
        <v>20687</v>
      </c>
      <c r="E3760" s="171">
        <v>8.0</v>
      </c>
      <c r="F3760" s="171" t="s">
        <v>20789</v>
      </c>
      <c r="G3760" s="171" t="s">
        <v>22552</v>
      </c>
      <c r="H3760" s="172" t="s">
        <v>20635</v>
      </c>
      <c r="I3760" s="173">
        <v>12280.0</v>
      </c>
      <c r="J3760" s="174">
        <v>2260.0</v>
      </c>
      <c r="K3760" s="179">
        <v>2260.0</v>
      </c>
      <c r="L3760" s="178"/>
      <c r="M3760" s="177"/>
      <c r="N3760" s="178"/>
      <c r="O3760" s="163"/>
      <c r="P3760" s="164"/>
      <c r="Q3760" s="163"/>
      <c r="R3760" s="163"/>
      <c r="S3760" s="168"/>
      <c r="T3760" s="164"/>
    </row>
    <row r="3761" ht="18.75" hidden="1" customHeight="1">
      <c r="A3761" s="170">
        <v>45909.0</v>
      </c>
      <c r="B3761" s="171">
        <v>17168.0</v>
      </c>
      <c r="C3761" s="171" t="s">
        <v>22553</v>
      </c>
      <c r="D3761" s="171" t="s">
        <v>20673</v>
      </c>
      <c r="E3761" s="171">
        <v>8.0</v>
      </c>
      <c r="F3761" s="171" t="s">
        <v>22485</v>
      </c>
      <c r="G3761" s="171" t="s">
        <v>22554</v>
      </c>
      <c r="H3761" s="172" t="s">
        <v>20635</v>
      </c>
      <c r="I3761" s="173">
        <v>16820.0</v>
      </c>
      <c r="J3761" s="174">
        <v>6980.0</v>
      </c>
      <c r="K3761" s="179">
        <v>6980.0</v>
      </c>
      <c r="L3761" s="178"/>
      <c r="M3761" s="177"/>
      <c r="N3761" s="178"/>
      <c r="O3761" s="163"/>
      <c r="P3761" s="164"/>
      <c r="Q3761" s="163"/>
      <c r="R3761" s="163"/>
      <c r="S3761" s="168"/>
      <c r="T3761" s="164"/>
    </row>
    <row r="3762" ht="18.75" hidden="1" customHeight="1">
      <c r="A3762" s="170">
        <v>45909.0</v>
      </c>
      <c r="B3762" s="171">
        <v>17169.0</v>
      </c>
      <c r="C3762" s="171" t="s">
        <v>21108</v>
      </c>
      <c r="D3762" s="171" t="s">
        <v>20695</v>
      </c>
      <c r="E3762" s="171">
        <v>8.0</v>
      </c>
      <c r="F3762" s="171" t="s">
        <v>20738</v>
      </c>
      <c r="G3762" s="171" t="s">
        <v>22555</v>
      </c>
      <c r="H3762" s="172" t="s">
        <v>20635</v>
      </c>
      <c r="I3762" s="173">
        <v>11840.0</v>
      </c>
      <c r="J3762" s="174">
        <v>2140.0</v>
      </c>
      <c r="K3762" s="179">
        <v>2140.0</v>
      </c>
      <c r="L3762" s="178"/>
      <c r="M3762" s="177"/>
      <c r="N3762" s="178"/>
      <c r="O3762" s="163"/>
      <c r="P3762" s="164"/>
      <c r="Q3762" s="163"/>
      <c r="R3762" s="163"/>
      <c r="S3762" s="168"/>
      <c r="T3762" s="164"/>
    </row>
    <row r="3763" ht="18.75" hidden="1" customHeight="1">
      <c r="A3763" s="170">
        <v>45909.0</v>
      </c>
      <c r="B3763" s="171">
        <v>17170.0</v>
      </c>
      <c r="C3763" s="171"/>
      <c r="D3763" s="171" t="s">
        <v>20687</v>
      </c>
      <c r="E3763" s="171">
        <v>8.0</v>
      </c>
      <c r="F3763" s="171" t="s">
        <v>20961</v>
      </c>
      <c r="G3763" s="171" t="s">
        <v>22556</v>
      </c>
      <c r="H3763" s="172" t="s">
        <v>20635</v>
      </c>
      <c r="I3763" s="173">
        <v>13920.0</v>
      </c>
      <c r="J3763" s="174">
        <v>3900.0</v>
      </c>
      <c r="K3763" s="179">
        <v>3900.0</v>
      </c>
      <c r="L3763" s="178"/>
      <c r="M3763" s="177"/>
      <c r="N3763" s="178"/>
      <c r="O3763" s="163"/>
      <c r="P3763" s="164"/>
      <c r="Q3763" s="163"/>
      <c r="R3763" s="163"/>
      <c r="S3763" s="168"/>
      <c r="T3763" s="164"/>
    </row>
    <row r="3764" ht="18.75" hidden="1" customHeight="1">
      <c r="A3764" s="170">
        <v>45909.0</v>
      </c>
      <c r="B3764" s="171">
        <v>17171.0</v>
      </c>
      <c r="C3764" s="171" t="s">
        <v>22557</v>
      </c>
      <c r="D3764" s="171" t="s">
        <v>20659</v>
      </c>
      <c r="E3764" s="171">
        <v>14.0</v>
      </c>
      <c r="F3764" s="171"/>
      <c r="G3764" s="171" t="s">
        <v>22558</v>
      </c>
      <c r="H3764" s="172" t="s">
        <v>20635</v>
      </c>
      <c r="I3764" s="173">
        <v>10820.0</v>
      </c>
      <c r="J3764" s="174">
        <f>10820-10040</f>
        <v>780</v>
      </c>
      <c r="K3764" s="179">
        <v>780.0</v>
      </c>
      <c r="L3764" s="178"/>
      <c r="M3764" s="177"/>
      <c r="N3764" s="178"/>
      <c r="O3764" s="163"/>
      <c r="P3764" s="164"/>
      <c r="Q3764" s="163"/>
      <c r="R3764" s="163"/>
      <c r="S3764" s="168"/>
      <c r="T3764" s="164"/>
    </row>
    <row r="3765" ht="18.75" hidden="1" customHeight="1">
      <c r="A3765" s="170">
        <v>45909.0</v>
      </c>
      <c r="B3765" s="171">
        <v>17172.0</v>
      </c>
      <c r="C3765" s="171" t="s">
        <v>22559</v>
      </c>
      <c r="D3765" s="171" t="s">
        <v>20673</v>
      </c>
      <c r="E3765" s="171">
        <v>8.0</v>
      </c>
      <c r="F3765" s="171" t="s">
        <v>20750</v>
      </c>
      <c r="G3765" s="171" t="s">
        <v>22560</v>
      </c>
      <c r="H3765" s="172" t="s">
        <v>20635</v>
      </c>
      <c r="I3765" s="173">
        <v>17040.0</v>
      </c>
      <c r="J3765" s="174">
        <v>7200.0</v>
      </c>
      <c r="K3765" s="179">
        <v>7200.0</v>
      </c>
      <c r="L3765" s="178"/>
      <c r="M3765" s="177"/>
      <c r="N3765" s="178"/>
      <c r="O3765" s="163"/>
      <c r="P3765" s="164"/>
      <c r="Q3765" s="163"/>
      <c r="R3765" s="163"/>
      <c r="S3765" s="168"/>
      <c r="T3765" s="164"/>
    </row>
    <row r="3766" ht="18.75" hidden="1" customHeight="1">
      <c r="A3766" s="170">
        <v>45909.0</v>
      </c>
      <c r="B3766" s="171">
        <v>17173.0</v>
      </c>
      <c r="C3766" s="171" t="s">
        <v>22561</v>
      </c>
      <c r="D3766" s="171" t="s">
        <v>20695</v>
      </c>
      <c r="E3766" s="171">
        <v>8.0</v>
      </c>
      <c r="F3766" s="171"/>
      <c r="G3766" s="171" t="s">
        <v>22562</v>
      </c>
      <c r="H3766" s="172" t="s">
        <v>20635</v>
      </c>
      <c r="I3766" s="173">
        <v>12700.0</v>
      </c>
      <c r="J3766" s="174">
        <v>3000.0</v>
      </c>
      <c r="K3766" s="179">
        <v>3000.0</v>
      </c>
      <c r="L3766" s="178"/>
      <c r="M3766" s="177"/>
      <c r="N3766" s="178"/>
      <c r="O3766" s="163"/>
      <c r="P3766" s="164"/>
      <c r="Q3766" s="163"/>
      <c r="R3766" s="163"/>
      <c r="S3766" s="168"/>
      <c r="T3766" s="164"/>
    </row>
    <row r="3767" ht="18.75" hidden="1" customHeight="1">
      <c r="A3767" s="170">
        <v>45909.0</v>
      </c>
      <c r="B3767" s="171">
        <v>17174.0</v>
      </c>
      <c r="C3767" s="171" t="s">
        <v>22563</v>
      </c>
      <c r="D3767" s="171" t="s">
        <v>20659</v>
      </c>
      <c r="E3767" s="171">
        <v>16.0</v>
      </c>
      <c r="F3767" s="171" t="s">
        <v>21143</v>
      </c>
      <c r="G3767" s="171" t="s">
        <v>22564</v>
      </c>
      <c r="H3767" s="172" t="s">
        <v>20635</v>
      </c>
      <c r="I3767" s="173">
        <v>14980.0</v>
      </c>
      <c r="J3767" s="174">
        <f>14980-10040</f>
        <v>4940</v>
      </c>
      <c r="K3767" s="179">
        <v>4940.0</v>
      </c>
      <c r="L3767" s="178"/>
      <c r="M3767" s="177"/>
      <c r="N3767" s="178"/>
      <c r="O3767" s="163"/>
      <c r="P3767" s="164"/>
      <c r="Q3767" s="163"/>
      <c r="R3767" s="163"/>
      <c r="S3767" s="168"/>
      <c r="T3767" s="164"/>
    </row>
    <row r="3768" ht="18.75" hidden="1" customHeight="1">
      <c r="A3768" s="170">
        <v>45909.0</v>
      </c>
      <c r="B3768" s="171">
        <v>17175.0</v>
      </c>
      <c r="C3768" s="171" t="s">
        <v>21297</v>
      </c>
      <c r="D3768" s="171" t="s">
        <v>20673</v>
      </c>
      <c r="E3768" s="171">
        <v>8.0</v>
      </c>
      <c r="F3768" s="171" t="s">
        <v>20814</v>
      </c>
      <c r="G3768" s="171" t="s">
        <v>22565</v>
      </c>
      <c r="H3768" s="172" t="s">
        <v>20635</v>
      </c>
      <c r="I3768" s="173">
        <v>16360.0</v>
      </c>
      <c r="J3768" s="174">
        <v>6520.0</v>
      </c>
      <c r="K3768" s="179">
        <v>6520.0</v>
      </c>
      <c r="L3768" s="178"/>
      <c r="M3768" s="177"/>
      <c r="N3768" s="178"/>
      <c r="O3768" s="163"/>
      <c r="P3768" s="164"/>
      <c r="Q3768" s="163"/>
      <c r="R3768" s="163"/>
      <c r="S3768" s="168"/>
      <c r="T3768" s="164"/>
    </row>
    <row r="3769" ht="18.75" hidden="1" customHeight="1">
      <c r="A3769" s="170">
        <v>45909.0</v>
      </c>
      <c r="B3769" s="171">
        <v>17176.0</v>
      </c>
      <c r="C3769" s="171" t="s">
        <v>21768</v>
      </c>
      <c r="D3769" s="171" t="s">
        <v>20695</v>
      </c>
      <c r="E3769" s="171">
        <v>8.0</v>
      </c>
      <c r="F3769" s="171"/>
      <c r="G3769" s="171" t="s">
        <v>22566</v>
      </c>
      <c r="H3769" s="172" t="s">
        <v>20635</v>
      </c>
      <c r="I3769" s="173">
        <v>16320.0</v>
      </c>
      <c r="J3769" s="174">
        <v>6620.0</v>
      </c>
      <c r="K3769" s="179">
        <v>6620.0</v>
      </c>
      <c r="L3769" s="178"/>
      <c r="M3769" s="177"/>
      <c r="N3769" s="178"/>
      <c r="O3769" s="163"/>
      <c r="P3769" s="164"/>
      <c r="Q3769" s="163"/>
      <c r="R3769" s="163"/>
      <c r="S3769" s="168"/>
      <c r="T3769" s="164"/>
    </row>
    <row r="3770" ht="18.75" hidden="1" customHeight="1">
      <c r="A3770" s="170">
        <v>45909.0</v>
      </c>
      <c r="B3770" s="171">
        <v>17177.0</v>
      </c>
      <c r="C3770" s="171" t="s">
        <v>21692</v>
      </c>
      <c r="D3770" s="171" t="s">
        <v>20659</v>
      </c>
      <c r="E3770" s="171">
        <v>16.0</v>
      </c>
      <c r="F3770" s="171" t="s">
        <v>20768</v>
      </c>
      <c r="G3770" s="171" t="s">
        <v>22246</v>
      </c>
      <c r="H3770" s="172" t="s">
        <v>20635</v>
      </c>
      <c r="I3770" s="173">
        <v>11900.0</v>
      </c>
      <c r="J3770" s="174">
        <f>11900-10040</f>
        <v>1860</v>
      </c>
      <c r="K3770" s="179">
        <v>1860.0</v>
      </c>
      <c r="L3770" s="178"/>
      <c r="M3770" s="177"/>
      <c r="N3770" s="178"/>
      <c r="O3770" s="163"/>
      <c r="P3770" s="164"/>
      <c r="Q3770" s="163"/>
      <c r="R3770" s="163"/>
      <c r="S3770" s="168"/>
      <c r="T3770" s="164"/>
    </row>
    <row r="3771" ht="18.75" hidden="1" customHeight="1">
      <c r="A3771" s="180">
        <v>45909.0</v>
      </c>
      <c r="B3771" s="171">
        <v>8327.0</v>
      </c>
      <c r="C3771" s="171"/>
      <c r="D3771" s="171"/>
      <c r="E3771" s="171" t="s">
        <v>20634</v>
      </c>
      <c r="F3771" s="171"/>
      <c r="G3771" s="171" t="s">
        <v>22567</v>
      </c>
      <c r="H3771" s="172" t="s">
        <v>22567</v>
      </c>
      <c r="I3771" s="173">
        <v>4020.0</v>
      </c>
      <c r="J3771" s="174">
        <v>1020.0</v>
      </c>
      <c r="K3771" s="179">
        <v>102.0</v>
      </c>
      <c r="L3771" s="178">
        <v>0.0</v>
      </c>
      <c r="M3771" s="177">
        <v>102.0</v>
      </c>
      <c r="N3771" s="178">
        <v>816.0</v>
      </c>
      <c r="O3771" s="163"/>
      <c r="P3771" s="164"/>
      <c r="Q3771" s="163"/>
      <c r="R3771" s="163"/>
      <c r="S3771" s="168" t="s">
        <v>20645</v>
      </c>
      <c r="T3771" s="164">
        <v>0.0</v>
      </c>
    </row>
    <row r="3772" ht="18.75" hidden="1" customHeight="1">
      <c r="A3772" s="180">
        <v>45909.0</v>
      </c>
      <c r="B3772" s="171">
        <v>8328.0</v>
      </c>
      <c r="C3772" s="171" t="s">
        <v>22568</v>
      </c>
      <c r="D3772" s="171"/>
      <c r="E3772" s="171" t="s">
        <v>20634</v>
      </c>
      <c r="F3772" s="171"/>
      <c r="G3772" s="171"/>
      <c r="H3772" s="172"/>
      <c r="I3772" s="173">
        <v>2320.0</v>
      </c>
      <c r="J3772" s="174">
        <v>80.0</v>
      </c>
      <c r="K3772" s="179">
        <v>80.0</v>
      </c>
      <c r="L3772" s="178">
        <v>0.0</v>
      </c>
      <c r="M3772" s="177">
        <v>0.0</v>
      </c>
      <c r="N3772" s="178">
        <v>0.0</v>
      </c>
      <c r="O3772" s="163"/>
      <c r="P3772" s="164"/>
      <c r="Q3772" s="163"/>
      <c r="R3772" s="163"/>
      <c r="S3772" s="168" t="s">
        <v>20645</v>
      </c>
      <c r="T3772" s="164">
        <v>0.0</v>
      </c>
    </row>
    <row r="3773" ht="18.75" hidden="1" customHeight="1">
      <c r="A3773" s="170">
        <v>45909.0</v>
      </c>
      <c r="B3773" s="171">
        <v>17178.0</v>
      </c>
      <c r="C3773" s="171" t="s">
        <v>22569</v>
      </c>
      <c r="D3773" s="171" t="s">
        <v>20673</v>
      </c>
      <c r="E3773" s="171">
        <v>8.0</v>
      </c>
      <c r="F3773" s="171" t="s">
        <v>20844</v>
      </c>
      <c r="G3773" s="171" t="s">
        <v>22570</v>
      </c>
      <c r="H3773" s="172" t="s">
        <v>20635</v>
      </c>
      <c r="I3773" s="173">
        <v>13840.0</v>
      </c>
      <c r="J3773" s="174">
        <v>4000.0</v>
      </c>
      <c r="K3773" s="179">
        <v>4000.0</v>
      </c>
      <c r="L3773" s="178"/>
      <c r="M3773" s="177"/>
      <c r="N3773" s="178"/>
      <c r="O3773" s="163"/>
      <c r="P3773" s="164"/>
      <c r="Q3773" s="163"/>
      <c r="R3773" s="163"/>
      <c r="S3773" s="168"/>
      <c r="T3773" s="164"/>
    </row>
    <row r="3774" ht="18.75" hidden="1" customHeight="1">
      <c r="A3774" s="170">
        <v>45909.0</v>
      </c>
      <c r="B3774" s="171">
        <v>17179.0</v>
      </c>
      <c r="C3774" s="171" t="s">
        <v>21512</v>
      </c>
      <c r="D3774" s="171" t="s">
        <v>20687</v>
      </c>
      <c r="E3774" s="171">
        <v>16.0</v>
      </c>
      <c r="F3774" s="171" t="s">
        <v>21244</v>
      </c>
      <c r="G3774" s="171" t="s">
        <v>22571</v>
      </c>
      <c r="H3774" s="172" t="s">
        <v>20635</v>
      </c>
      <c r="I3774" s="173">
        <v>13660.0</v>
      </c>
      <c r="J3774" s="174">
        <v>3620.0</v>
      </c>
      <c r="K3774" s="179">
        <v>3620.0</v>
      </c>
      <c r="L3774" s="178"/>
      <c r="M3774" s="177"/>
      <c r="N3774" s="178"/>
      <c r="O3774" s="163"/>
      <c r="P3774" s="164"/>
      <c r="Q3774" s="163"/>
      <c r="R3774" s="163"/>
      <c r="S3774" s="168"/>
      <c r="T3774" s="164"/>
    </row>
    <row r="3775" ht="18.75" hidden="1" customHeight="1">
      <c r="A3775" s="180">
        <v>45909.0</v>
      </c>
      <c r="B3775" s="171">
        <v>8330.0</v>
      </c>
      <c r="C3775" s="171" t="s">
        <v>22572</v>
      </c>
      <c r="D3775" s="171"/>
      <c r="E3775" s="171" t="s">
        <v>20634</v>
      </c>
      <c r="F3775" s="171"/>
      <c r="G3775" s="171" t="s">
        <v>22573</v>
      </c>
      <c r="H3775" s="172" t="s">
        <v>22573</v>
      </c>
      <c r="I3775" s="173">
        <v>12220.0</v>
      </c>
      <c r="J3775" s="174">
        <v>1900.0</v>
      </c>
      <c r="K3775" s="179">
        <v>0.0</v>
      </c>
      <c r="L3775" s="178">
        <v>0.0</v>
      </c>
      <c r="M3775" s="177">
        <v>0.0</v>
      </c>
      <c r="N3775" s="178">
        <v>0.0</v>
      </c>
      <c r="O3775" s="163"/>
      <c r="P3775" s="164"/>
      <c r="Q3775" s="163"/>
      <c r="R3775" s="163"/>
      <c r="S3775" s="168" t="s">
        <v>20645</v>
      </c>
      <c r="T3775" s="164">
        <v>0.0</v>
      </c>
    </row>
    <row r="3776" ht="18.75" hidden="1" customHeight="1">
      <c r="A3776" s="170">
        <v>45909.0</v>
      </c>
      <c r="B3776" s="171">
        <v>17180.0</v>
      </c>
      <c r="C3776" s="171" t="s">
        <v>22574</v>
      </c>
      <c r="D3776" s="171" t="s">
        <v>20695</v>
      </c>
      <c r="E3776" s="171">
        <v>8.0</v>
      </c>
      <c r="F3776" s="171" t="s">
        <v>21139</v>
      </c>
      <c r="G3776" s="171" t="s">
        <v>22575</v>
      </c>
      <c r="H3776" s="172" t="s">
        <v>20635</v>
      </c>
      <c r="I3776" s="173">
        <v>13440.0</v>
      </c>
      <c r="J3776" s="174">
        <v>3740.0</v>
      </c>
      <c r="K3776" s="179">
        <v>3740.0</v>
      </c>
      <c r="L3776" s="178"/>
      <c r="M3776" s="177"/>
      <c r="N3776" s="178"/>
      <c r="O3776" s="163"/>
      <c r="P3776" s="164"/>
      <c r="Q3776" s="163"/>
      <c r="R3776" s="163"/>
      <c r="S3776" s="168"/>
      <c r="T3776" s="164"/>
    </row>
    <row r="3777" ht="18.75" hidden="1" customHeight="1">
      <c r="A3777" s="170">
        <v>45909.0</v>
      </c>
      <c r="B3777" s="171">
        <v>17181.0</v>
      </c>
      <c r="C3777" s="171" t="s">
        <v>21195</v>
      </c>
      <c r="D3777" s="171" t="s">
        <v>20659</v>
      </c>
      <c r="E3777" s="171">
        <v>16.0</v>
      </c>
      <c r="F3777" s="171" t="s">
        <v>20717</v>
      </c>
      <c r="G3777" s="171" t="s">
        <v>21196</v>
      </c>
      <c r="H3777" s="172" t="s">
        <v>20635</v>
      </c>
      <c r="I3777" s="173">
        <v>11900.0</v>
      </c>
      <c r="J3777" s="174">
        <v>11900.0</v>
      </c>
      <c r="K3777" s="179">
        <v>11900.0</v>
      </c>
      <c r="L3777" s="178"/>
      <c r="M3777" s="177"/>
      <c r="N3777" s="178"/>
      <c r="O3777" s="163"/>
      <c r="P3777" s="164"/>
      <c r="Q3777" s="163"/>
      <c r="R3777" s="163"/>
      <c r="S3777" s="168"/>
      <c r="T3777" s="164"/>
    </row>
    <row r="3778" ht="18.75" hidden="1" customHeight="1">
      <c r="A3778" s="180">
        <v>45909.0</v>
      </c>
      <c r="B3778" s="171">
        <v>8331.0</v>
      </c>
      <c r="C3778" s="171"/>
      <c r="D3778" s="171"/>
      <c r="E3778" s="171" t="s">
        <v>20634</v>
      </c>
      <c r="F3778" s="171"/>
      <c r="G3778" s="171" t="s">
        <v>22576</v>
      </c>
      <c r="H3778" s="172" t="s">
        <v>22576</v>
      </c>
      <c r="I3778" s="173">
        <v>3620.0</v>
      </c>
      <c r="J3778" s="174">
        <v>920.0</v>
      </c>
      <c r="K3778" s="179">
        <v>920.0</v>
      </c>
      <c r="L3778" s="178">
        <v>0.0</v>
      </c>
      <c r="M3778" s="177">
        <v>0.0</v>
      </c>
      <c r="N3778" s="178">
        <v>0.0</v>
      </c>
      <c r="O3778" s="163"/>
      <c r="P3778" s="164"/>
      <c r="Q3778" s="163"/>
      <c r="R3778" s="163"/>
      <c r="S3778" s="168" t="s">
        <v>20645</v>
      </c>
      <c r="T3778" s="164">
        <v>0.0</v>
      </c>
    </row>
    <row r="3779" ht="18.75" hidden="1" customHeight="1">
      <c r="A3779" s="170">
        <v>45909.0</v>
      </c>
      <c r="B3779" s="171">
        <v>17182.0</v>
      </c>
      <c r="C3779" s="171" t="s">
        <v>21181</v>
      </c>
      <c r="D3779" s="171" t="s">
        <v>20673</v>
      </c>
      <c r="E3779" s="171">
        <v>8.0</v>
      </c>
      <c r="F3779" s="171" t="s">
        <v>21016</v>
      </c>
      <c r="G3779" s="171" t="s">
        <v>22577</v>
      </c>
      <c r="H3779" s="172" t="s">
        <v>20635</v>
      </c>
      <c r="I3779" s="173">
        <v>15460.0</v>
      </c>
      <c r="J3779" s="174">
        <v>5620.0</v>
      </c>
      <c r="K3779" s="179">
        <v>5620.0</v>
      </c>
      <c r="L3779" s="178"/>
      <c r="M3779" s="177"/>
      <c r="N3779" s="178"/>
      <c r="O3779" s="163"/>
      <c r="P3779" s="164"/>
      <c r="Q3779" s="163"/>
      <c r="R3779" s="163"/>
      <c r="S3779" s="168"/>
      <c r="T3779" s="164"/>
    </row>
    <row r="3780" ht="18.75" hidden="1" customHeight="1">
      <c r="A3780" s="170">
        <v>45909.0</v>
      </c>
      <c r="B3780" s="171">
        <v>17183.0</v>
      </c>
      <c r="C3780" s="171" t="s">
        <v>21205</v>
      </c>
      <c r="D3780" s="171" t="s">
        <v>20687</v>
      </c>
      <c r="E3780" s="171">
        <v>16.0</v>
      </c>
      <c r="F3780" s="171"/>
      <c r="G3780" s="171" t="s">
        <v>21274</v>
      </c>
      <c r="H3780" s="172" t="s">
        <v>20635</v>
      </c>
      <c r="I3780" s="173">
        <v>13480.0</v>
      </c>
      <c r="J3780" s="174">
        <v>3440.0</v>
      </c>
      <c r="K3780" s="179">
        <v>3440.0</v>
      </c>
      <c r="L3780" s="178"/>
      <c r="M3780" s="177"/>
      <c r="N3780" s="178"/>
      <c r="O3780" s="163"/>
      <c r="P3780" s="164"/>
      <c r="Q3780" s="163"/>
      <c r="R3780" s="163"/>
      <c r="S3780" s="168"/>
      <c r="T3780" s="164"/>
    </row>
    <row r="3781" ht="18.75" hidden="1" customHeight="1">
      <c r="A3781" s="180">
        <v>45909.0</v>
      </c>
      <c r="B3781" s="171">
        <v>8332.0</v>
      </c>
      <c r="C3781" s="171" t="s">
        <v>22578</v>
      </c>
      <c r="D3781" s="171"/>
      <c r="E3781" s="171" t="s">
        <v>20634</v>
      </c>
      <c r="F3781" s="171"/>
      <c r="G3781" s="171" t="s">
        <v>22579</v>
      </c>
      <c r="H3781" s="172" t="s">
        <v>22579</v>
      </c>
      <c r="I3781" s="173">
        <v>12240.0</v>
      </c>
      <c r="J3781" s="174">
        <v>1940.0</v>
      </c>
      <c r="K3781" s="179">
        <v>0.0</v>
      </c>
      <c r="L3781" s="178">
        <v>0.0</v>
      </c>
      <c r="M3781" s="177">
        <v>0.0</v>
      </c>
      <c r="N3781" s="178">
        <v>0.0</v>
      </c>
      <c r="O3781" s="163"/>
      <c r="P3781" s="164"/>
      <c r="Q3781" s="163"/>
      <c r="R3781" s="163"/>
      <c r="S3781" s="168" t="s">
        <v>20645</v>
      </c>
      <c r="T3781" s="164">
        <v>0.0</v>
      </c>
    </row>
    <row r="3782" ht="18.75" hidden="1" customHeight="1">
      <c r="A3782" s="170">
        <v>45909.0</v>
      </c>
      <c r="B3782" s="171">
        <v>17184.0</v>
      </c>
      <c r="C3782" s="171" t="s">
        <v>22580</v>
      </c>
      <c r="D3782" s="171" t="s">
        <v>20659</v>
      </c>
      <c r="E3782" s="171">
        <v>16.0</v>
      </c>
      <c r="F3782" s="171" t="s">
        <v>20871</v>
      </c>
      <c r="G3782" s="171" t="s">
        <v>22581</v>
      </c>
      <c r="H3782" s="172" t="s">
        <v>20635</v>
      </c>
      <c r="I3782" s="173">
        <v>10480.0</v>
      </c>
      <c r="J3782" s="174">
        <v>10480.0</v>
      </c>
      <c r="K3782" s="179">
        <v>10480.0</v>
      </c>
      <c r="L3782" s="178"/>
      <c r="M3782" s="177"/>
      <c r="N3782" s="178"/>
      <c r="O3782" s="163"/>
      <c r="P3782" s="164"/>
      <c r="Q3782" s="163"/>
      <c r="R3782" s="163"/>
      <c r="S3782" s="168"/>
      <c r="T3782" s="164"/>
    </row>
    <row r="3783" ht="18.75" hidden="1" customHeight="1">
      <c r="A3783" s="170">
        <v>45909.0</v>
      </c>
      <c r="B3783" s="171">
        <v>17185.0</v>
      </c>
      <c r="C3783" s="171" t="s">
        <v>22582</v>
      </c>
      <c r="D3783" s="171" t="s">
        <v>20673</v>
      </c>
      <c r="E3783" s="171">
        <v>4.0</v>
      </c>
      <c r="F3783" s="171"/>
      <c r="G3783" s="171" t="s">
        <v>22583</v>
      </c>
      <c r="H3783" s="172" t="s">
        <v>20635</v>
      </c>
      <c r="I3783" s="173">
        <v>10620.0</v>
      </c>
      <c r="J3783" s="174">
        <v>1060.0</v>
      </c>
      <c r="K3783" s="179">
        <v>1060.0</v>
      </c>
      <c r="L3783" s="178"/>
      <c r="M3783" s="177"/>
      <c r="N3783" s="178"/>
      <c r="O3783" s="163"/>
      <c r="P3783" s="164"/>
      <c r="Q3783" s="163"/>
      <c r="R3783" s="163"/>
      <c r="S3783" s="168"/>
      <c r="T3783" s="164"/>
    </row>
    <row r="3784" ht="18.75" hidden="1" customHeight="1">
      <c r="A3784" s="170">
        <v>45909.0</v>
      </c>
      <c r="B3784" s="171">
        <v>17186.0</v>
      </c>
      <c r="C3784" s="171" t="s">
        <v>22584</v>
      </c>
      <c r="D3784" s="171" t="s">
        <v>20695</v>
      </c>
      <c r="E3784" s="171">
        <v>12.0</v>
      </c>
      <c r="F3784" s="171"/>
      <c r="G3784" s="171" t="s">
        <v>22585</v>
      </c>
      <c r="H3784" s="172" t="s">
        <v>20635</v>
      </c>
      <c r="I3784" s="173">
        <v>12720.0</v>
      </c>
      <c r="J3784" s="174">
        <v>3000.0</v>
      </c>
      <c r="K3784" s="179">
        <v>3000.0</v>
      </c>
      <c r="L3784" s="178"/>
      <c r="M3784" s="177"/>
      <c r="N3784" s="178"/>
      <c r="O3784" s="163"/>
      <c r="P3784" s="164"/>
      <c r="Q3784" s="163"/>
      <c r="R3784" s="163"/>
      <c r="S3784" s="168"/>
      <c r="T3784" s="164"/>
    </row>
    <row r="3785" ht="18.75" hidden="1" customHeight="1">
      <c r="A3785" s="170">
        <v>45909.0</v>
      </c>
      <c r="B3785" s="171">
        <v>17187.0</v>
      </c>
      <c r="C3785" s="171" t="s">
        <v>22586</v>
      </c>
      <c r="D3785" s="171" t="s">
        <v>20687</v>
      </c>
      <c r="E3785" s="171">
        <v>8.0</v>
      </c>
      <c r="F3785" s="171"/>
      <c r="G3785" s="171" t="s">
        <v>22587</v>
      </c>
      <c r="H3785" s="172" t="s">
        <v>20635</v>
      </c>
      <c r="I3785" s="173">
        <v>12540.0</v>
      </c>
      <c r="J3785" s="174">
        <v>2520.0</v>
      </c>
      <c r="K3785" s="179">
        <v>2520.0</v>
      </c>
      <c r="L3785" s="178"/>
      <c r="M3785" s="177"/>
      <c r="N3785" s="178"/>
      <c r="O3785" s="163"/>
      <c r="P3785" s="164"/>
      <c r="Q3785" s="163"/>
      <c r="R3785" s="163"/>
      <c r="S3785" s="168"/>
      <c r="T3785" s="164"/>
    </row>
    <row r="3786" ht="18.75" hidden="1" customHeight="1">
      <c r="A3786" s="170">
        <v>45909.0</v>
      </c>
      <c r="B3786" s="171">
        <v>17188.0</v>
      </c>
      <c r="C3786" s="171" t="s">
        <v>21512</v>
      </c>
      <c r="D3786" s="171" t="s">
        <v>20659</v>
      </c>
      <c r="E3786" s="171">
        <v>8.0</v>
      </c>
      <c r="F3786" s="171" t="s">
        <v>21803</v>
      </c>
      <c r="G3786" s="171" t="s">
        <v>22588</v>
      </c>
      <c r="H3786" s="172" t="s">
        <v>20635</v>
      </c>
      <c r="I3786" s="173">
        <v>12280.0</v>
      </c>
      <c r="J3786" s="174">
        <v>12280.0</v>
      </c>
      <c r="K3786" s="179">
        <v>12280.0</v>
      </c>
      <c r="L3786" s="178"/>
      <c r="M3786" s="177"/>
      <c r="N3786" s="178"/>
      <c r="O3786" s="163"/>
      <c r="P3786" s="164"/>
      <c r="Q3786" s="163"/>
      <c r="R3786" s="163"/>
      <c r="S3786" s="168"/>
      <c r="T3786" s="164"/>
    </row>
    <row r="3787" ht="18.75" hidden="1" customHeight="1">
      <c r="A3787" s="170">
        <v>45909.0</v>
      </c>
      <c r="B3787" s="171">
        <v>17189.0</v>
      </c>
      <c r="C3787" s="171" t="s">
        <v>22589</v>
      </c>
      <c r="D3787" s="171" t="s">
        <v>20659</v>
      </c>
      <c r="E3787" s="171">
        <v>8.0</v>
      </c>
      <c r="F3787" s="171"/>
      <c r="G3787" s="171" t="s">
        <v>22564</v>
      </c>
      <c r="H3787" s="172" t="s">
        <v>20635</v>
      </c>
      <c r="I3787" s="173">
        <v>12540.0</v>
      </c>
      <c r="J3787" s="174">
        <f>12540-10040</f>
        <v>2500</v>
      </c>
      <c r="K3787" s="179">
        <v>2500.0</v>
      </c>
      <c r="L3787" s="178"/>
      <c r="M3787" s="177"/>
      <c r="N3787" s="178"/>
      <c r="O3787" s="163"/>
      <c r="P3787" s="164"/>
      <c r="Q3787" s="163"/>
      <c r="R3787" s="163"/>
      <c r="S3787" s="168"/>
      <c r="T3787" s="164"/>
    </row>
    <row r="3788" ht="18.75" hidden="1" customHeight="1">
      <c r="A3788" s="180">
        <v>45909.0</v>
      </c>
      <c r="B3788" s="171">
        <v>8334.0</v>
      </c>
      <c r="C3788" s="171" t="s">
        <v>21504</v>
      </c>
      <c r="D3788" s="171"/>
      <c r="E3788" s="171" t="s">
        <v>20634</v>
      </c>
      <c r="F3788" s="171"/>
      <c r="G3788" s="171" t="s">
        <v>22590</v>
      </c>
      <c r="H3788" s="172" t="s">
        <v>22590</v>
      </c>
      <c r="I3788" s="173">
        <v>3840.0</v>
      </c>
      <c r="J3788" s="174">
        <v>780.0</v>
      </c>
      <c r="K3788" s="179">
        <v>156.0</v>
      </c>
      <c r="L3788" s="178">
        <v>0.0</v>
      </c>
      <c r="M3788" s="177">
        <v>624.0</v>
      </c>
      <c r="N3788" s="178">
        <v>0.0</v>
      </c>
      <c r="O3788" s="163"/>
      <c r="P3788" s="164"/>
      <c r="Q3788" s="163"/>
      <c r="R3788" s="163"/>
      <c r="S3788" s="168" t="s">
        <v>20645</v>
      </c>
      <c r="T3788" s="164">
        <v>0.0</v>
      </c>
    </row>
    <row r="3789" ht="18.75" hidden="1" customHeight="1">
      <c r="A3789" s="180">
        <v>45909.0</v>
      </c>
      <c r="B3789" s="171">
        <v>8335.0</v>
      </c>
      <c r="C3789" s="171" t="s">
        <v>21692</v>
      </c>
      <c r="D3789" s="171"/>
      <c r="E3789" s="171" t="s">
        <v>20634</v>
      </c>
      <c r="F3789" s="171"/>
      <c r="G3789" s="171" t="s">
        <v>21180</v>
      </c>
      <c r="H3789" s="172" t="s">
        <v>21180</v>
      </c>
      <c r="I3789" s="173">
        <v>3680.0</v>
      </c>
      <c r="J3789" s="174">
        <v>840.0</v>
      </c>
      <c r="K3789" s="179">
        <v>672.0</v>
      </c>
      <c r="L3789" s="178">
        <v>0.0</v>
      </c>
      <c r="M3789" s="177">
        <v>0.0</v>
      </c>
      <c r="N3789" s="178">
        <v>168.0</v>
      </c>
      <c r="O3789" s="163"/>
      <c r="P3789" s="164"/>
      <c r="Q3789" s="163"/>
      <c r="R3789" s="163"/>
      <c r="S3789" s="168" t="s">
        <v>20645</v>
      </c>
      <c r="T3789" s="164">
        <v>0.0</v>
      </c>
    </row>
    <row r="3790" ht="18.75" hidden="1" customHeight="1">
      <c r="A3790" s="180">
        <v>45909.0</v>
      </c>
      <c r="B3790" s="171">
        <v>8336.0</v>
      </c>
      <c r="C3790" s="171" t="s">
        <v>22124</v>
      </c>
      <c r="D3790" s="171"/>
      <c r="E3790" s="171" t="s">
        <v>20634</v>
      </c>
      <c r="F3790" s="171"/>
      <c r="G3790" s="171" t="s">
        <v>22591</v>
      </c>
      <c r="H3790" s="172" t="s">
        <v>22591</v>
      </c>
      <c r="I3790" s="173">
        <v>3300.0</v>
      </c>
      <c r="J3790" s="174">
        <v>420.0</v>
      </c>
      <c r="K3790" s="179">
        <v>0.0</v>
      </c>
      <c r="L3790" s="178">
        <v>420.0</v>
      </c>
      <c r="M3790" s="177">
        <v>0.0</v>
      </c>
      <c r="N3790" s="178">
        <v>0.0</v>
      </c>
      <c r="O3790" s="163"/>
      <c r="P3790" s="164"/>
      <c r="Q3790" s="163"/>
      <c r="R3790" s="163"/>
      <c r="S3790" s="168" t="s">
        <v>20645</v>
      </c>
      <c r="T3790" s="164">
        <v>0.0</v>
      </c>
    </row>
    <row r="3791" ht="18.75" hidden="1" customHeight="1">
      <c r="A3791" s="180">
        <v>45909.0</v>
      </c>
      <c r="B3791" s="171">
        <v>8337.0</v>
      </c>
      <c r="C3791" s="171" t="s">
        <v>22124</v>
      </c>
      <c r="D3791" s="171"/>
      <c r="E3791" s="171" t="s">
        <v>20634</v>
      </c>
      <c r="F3791" s="171"/>
      <c r="G3791" s="171" t="s">
        <v>22592</v>
      </c>
      <c r="H3791" s="172" t="s">
        <v>22592</v>
      </c>
      <c r="I3791" s="173">
        <v>3100.0</v>
      </c>
      <c r="J3791" s="174">
        <v>340.0</v>
      </c>
      <c r="K3791" s="179">
        <v>0.0</v>
      </c>
      <c r="L3791" s="177">
        <v>340.0</v>
      </c>
      <c r="M3791" s="177">
        <v>0.0</v>
      </c>
      <c r="N3791" s="178">
        <v>0.0</v>
      </c>
      <c r="O3791" s="163"/>
      <c r="P3791" s="164"/>
      <c r="Q3791" s="163"/>
      <c r="R3791" s="163"/>
      <c r="S3791" s="168" t="s">
        <v>20645</v>
      </c>
      <c r="T3791" s="164">
        <v>0.0</v>
      </c>
    </row>
    <row r="3792" ht="18.75" hidden="1" customHeight="1">
      <c r="A3792" s="180">
        <v>45909.0</v>
      </c>
      <c r="B3792" s="171">
        <v>8338.0</v>
      </c>
      <c r="C3792" s="171" t="s">
        <v>22124</v>
      </c>
      <c r="D3792" s="171"/>
      <c r="E3792" s="171" t="s">
        <v>20634</v>
      </c>
      <c r="F3792" s="171"/>
      <c r="G3792" s="171" t="s">
        <v>22593</v>
      </c>
      <c r="H3792" s="172" t="s">
        <v>22593</v>
      </c>
      <c r="I3792" s="173">
        <v>3320.0</v>
      </c>
      <c r="J3792" s="174">
        <v>220.0</v>
      </c>
      <c r="K3792" s="179">
        <v>0.0</v>
      </c>
      <c r="L3792" s="177">
        <v>0.0</v>
      </c>
      <c r="M3792" s="177">
        <v>0.0</v>
      </c>
      <c r="N3792" s="178">
        <v>0.0</v>
      </c>
      <c r="O3792" s="163"/>
      <c r="P3792" s="164"/>
      <c r="Q3792" s="163"/>
      <c r="R3792" s="163"/>
      <c r="S3792" s="168" t="s">
        <v>20645</v>
      </c>
      <c r="T3792" s="164">
        <v>0.0</v>
      </c>
    </row>
    <row r="3793" ht="18.75" hidden="1" customHeight="1">
      <c r="A3793" s="180">
        <v>45909.0</v>
      </c>
      <c r="B3793" s="171">
        <v>8339.0</v>
      </c>
      <c r="C3793" s="171" t="s">
        <v>21692</v>
      </c>
      <c r="D3793" s="171"/>
      <c r="E3793" s="171" t="s">
        <v>20634</v>
      </c>
      <c r="F3793" s="171"/>
      <c r="G3793" s="171" t="s">
        <v>21180</v>
      </c>
      <c r="H3793" s="172" t="s">
        <v>21180</v>
      </c>
      <c r="I3793" s="173">
        <v>4200.0</v>
      </c>
      <c r="J3793" s="174">
        <v>700.0</v>
      </c>
      <c r="K3793" s="179">
        <v>350.0</v>
      </c>
      <c r="L3793" s="177">
        <v>0.0</v>
      </c>
      <c r="M3793" s="177">
        <v>0.0</v>
      </c>
      <c r="N3793" s="178">
        <v>0.0</v>
      </c>
      <c r="O3793" s="163"/>
      <c r="P3793" s="164"/>
      <c r="Q3793" s="163"/>
      <c r="R3793" s="163"/>
      <c r="S3793" s="168" t="s">
        <v>20645</v>
      </c>
      <c r="T3793" s="164">
        <v>0.0</v>
      </c>
    </row>
    <row r="3794" ht="18.75" hidden="1" customHeight="1">
      <c r="A3794" s="180">
        <v>45909.0</v>
      </c>
      <c r="B3794" s="171">
        <v>8350.0</v>
      </c>
      <c r="C3794" s="171" t="s">
        <v>5722</v>
      </c>
      <c r="D3794" s="171"/>
      <c r="E3794" s="171" t="s">
        <v>20634</v>
      </c>
      <c r="F3794" s="171"/>
      <c r="G3794" s="171" t="s">
        <v>22594</v>
      </c>
      <c r="H3794" s="172" t="s">
        <v>22594</v>
      </c>
      <c r="I3794" s="173">
        <v>3480.0</v>
      </c>
      <c r="J3794" s="174">
        <v>160.0</v>
      </c>
      <c r="K3794" s="179">
        <v>0.0</v>
      </c>
      <c r="L3794" s="177">
        <v>0.0</v>
      </c>
      <c r="M3794" s="177">
        <v>0.0</v>
      </c>
      <c r="N3794" s="178">
        <v>0.0</v>
      </c>
      <c r="O3794" s="163"/>
      <c r="P3794" s="164"/>
      <c r="Q3794" s="163"/>
      <c r="R3794" s="163"/>
      <c r="S3794" s="168" t="s">
        <v>20645</v>
      </c>
      <c r="T3794" s="164">
        <v>0.0</v>
      </c>
    </row>
    <row r="3795" ht="18.75" hidden="1" customHeight="1">
      <c r="A3795" s="182">
        <v>45909.02901255787</v>
      </c>
      <c r="B3795" s="171">
        <v>8326.0</v>
      </c>
      <c r="C3795" s="171" t="s">
        <v>6423</v>
      </c>
      <c r="D3795" s="171"/>
      <c r="E3795" s="171" t="s">
        <v>20634</v>
      </c>
      <c r="F3795" s="171"/>
      <c r="G3795" s="171" t="s">
        <v>22595</v>
      </c>
      <c r="H3795" s="172" t="s">
        <v>22595</v>
      </c>
      <c r="I3795" s="173">
        <v>3320.0</v>
      </c>
      <c r="J3795" s="174">
        <v>220.0</v>
      </c>
      <c r="K3795" s="179">
        <v>0.0</v>
      </c>
      <c r="L3795" s="178">
        <v>0.0</v>
      </c>
      <c r="M3795" s="177">
        <v>0.0</v>
      </c>
      <c r="N3795" s="178">
        <v>220.0</v>
      </c>
      <c r="O3795" s="163"/>
      <c r="P3795" s="164"/>
      <c r="Q3795" s="163"/>
      <c r="R3795" s="163"/>
      <c r="S3795" s="168" t="s">
        <v>20645</v>
      </c>
      <c r="T3795" s="164">
        <v>0.0</v>
      </c>
    </row>
    <row r="3796" ht="18.75" hidden="1" customHeight="1">
      <c r="A3796" s="170">
        <v>45910.0</v>
      </c>
      <c r="B3796" s="171">
        <v>17190.0</v>
      </c>
      <c r="C3796" s="171" t="s">
        <v>22596</v>
      </c>
      <c r="D3796" s="171" t="s">
        <v>20673</v>
      </c>
      <c r="E3796" s="171">
        <v>8.0</v>
      </c>
      <c r="F3796" s="171" t="s">
        <v>20902</v>
      </c>
      <c r="G3796" s="171" t="s">
        <v>9615</v>
      </c>
      <c r="H3796" s="172" t="s">
        <v>20638</v>
      </c>
      <c r="I3796" s="173">
        <v>17220.0</v>
      </c>
      <c r="J3796" s="174">
        <v>7380.0</v>
      </c>
      <c r="K3796" s="179"/>
      <c r="L3796" s="178"/>
      <c r="M3796" s="177"/>
      <c r="N3796" s="178">
        <v>7380.0</v>
      </c>
      <c r="O3796" s="163"/>
      <c r="P3796" s="164"/>
      <c r="Q3796" s="163"/>
      <c r="R3796" s="163"/>
      <c r="S3796" s="168"/>
      <c r="T3796" s="164"/>
    </row>
    <row r="3797" ht="18.75" hidden="1" customHeight="1">
      <c r="A3797" s="170">
        <v>45910.0</v>
      </c>
      <c r="B3797" s="171">
        <v>17191.0</v>
      </c>
      <c r="C3797" s="171" t="s">
        <v>4110</v>
      </c>
      <c r="D3797" s="171" t="s">
        <v>20659</v>
      </c>
      <c r="E3797" s="171">
        <v>8.0</v>
      </c>
      <c r="F3797" s="171" t="s">
        <v>20888</v>
      </c>
      <c r="G3797" s="171" t="s">
        <v>6342</v>
      </c>
      <c r="H3797" s="172" t="s">
        <v>20635</v>
      </c>
      <c r="I3797" s="173">
        <v>11180.0</v>
      </c>
      <c r="J3797" s="174">
        <f>11180-10040</f>
        <v>1140</v>
      </c>
      <c r="K3797" s="179">
        <v>1140.0</v>
      </c>
      <c r="L3797" s="177"/>
      <c r="M3797" s="177"/>
      <c r="N3797" s="178"/>
      <c r="O3797" s="163"/>
      <c r="P3797" s="164"/>
      <c r="Q3797" s="163"/>
      <c r="R3797" s="163"/>
      <c r="S3797" s="168"/>
      <c r="T3797" s="164"/>
    </row>
    <row r="3798" ht="18.75" hidden="1" customHeight="1">
      <c r="A3798" s="180">
        <v>45910.0</v>
      </c>
      <c r="B3798" s="171">
        <v>8340.0</v>
      </c>
      <c r="C3798" s="171" t="s">
        <v>4017</v>
      </c>
      <c r="D3798" s="171"/>
      <c r="E3798" s="171" t="s">
        <v>20634</v>
      </c>
      <c r="F3798" s="171"/>
      <c r="G3798" s="171"/>
      <c r="H3798" s="172"/>
      <c r="I3798" s="173">
        <v>3880.0</v>
      </c>
      <c r="J3798" s="174">
        <v>800.0</v>
      </c>
      <c r="K3798" s="179">
        <v>800.0</v>
      </c>
      <c r="L3798" s="177">
        <v>0.0</v>
      </c>
      <c r="M3798" s="177">
        <v>0.0</v>
      </c>
      <c r="N3798" s="178">
        <v>0.0</v>
      </c>
      <c r="O3798" s="163"/>
      <c r="P3798" s="164"/>
      <c r="Q3798" s="163"/>
      <c r="R3798" s="163"/>
      <c r="S3798" s="168" t="s">
        <v>20645</v>
      </c>
      <c r="T3798" s="164">
        <v>0.0</v>
      </c>
    </row>
    <row r="3799" ht="18.75" hidden="1" customHeight="1">
      <c r="A3799" s="180">
        <v>45910.0</v>
      </c>
      <c r="B3799" s="171">
        <v>8341.0</v>
      </c>
      <c r="C3799" s="171" t="s">
        <v>9880</v>
      </c>
      <c r="D3799" s="171"/>
      <c r="E3799" s="171" t="s">
        <v>20634</v>
      </c>
      <c r="F3799" s="171"/>
      <c r="G3799" s="171"/>
      <c r="H3799" s="172"/>
      <c r="I3799" s="173">
        <v>3200.0</v>
      </c>
      <c r="J3799" s="174">
        <v>300.0</v>
      </c>
      <c r="K3799" s="179">
        <v>300.0</v>
      </c>
      <c r="L3799" s="177">
        <v>0.0</v>
      </c>
      <c r="M3799" s="177">
        <v>0.0</v>
      </c>
      <c r="N3799" s="178">
        <v>0.0</v>
      </c>
      <c r="O3799" s="163"/>
      <c r="P3799" s="164"/>
      <c r="Q3799" s="163"/>
      <c r="R3799" s="163"/>
      <c r="S3799" s="168" t="s">
        <v>20645</v>
      </c>
      <c r="T3799" s="164">
        <v>0.0</v>
      </c>
    </row>
    <row r="3800" ht="18.75" hidden="1" customHeight="1">
      <c r="A3800" s="180">
        <v>45910.0</v>
      </c>
      <c r="B3800" s="171">
        <v>8342.0</v>
      </c>
      <c r="C3800" s="171" t="s">
        <v>4454</v>
      </c>
      <c r="D3800" s="171"/>
      <c r="E3800" s="171" t="s">
        <v>20634</v>
      </c>
      <c r="F3800" s="171"/>
      <c r="G3800" s="171" t="s">
        <v>21353</v>
      </c>
      <c r="H3800" s="172" t="s">
        <v>21353</v>
      </c>
      <c r="I3800" s="173">
        <v>3060.0</v>
      </c>
      <c r="J3800" s="174">
        <v>160.0</v>
      </c>
      <c r="K3800" s="179">
        <v>80.0</v>
      </c>
      <c r="L3800" s="177">
        <v>0.0</v>
      </c>
      <c r="M3800" s="177">
        <v>80.0</v>
      </c>
      <c r="N3800" s="178">
        <v>0.0</v>
      </c>
      <c r="O3800" s="163"/>
      <c r="P3800" s="164"/>
      <c r="Q3800" s="163"/>
      <c r="R3800" s="163"/>
      <c r="S3800" s="168" t="s">
        <v>20645</v>
      </c>
      <c r="T3800" s="164">
        <v>0.0</v>
      </c>
    </row>
    <row r="3801" ht="18.75" hidden="1" customHeight="1">
      <c r="A3801" s="180">
        <v>45910.0</v>
      </c>
      <c r="B3801" s="171">
        <v>8343.0</v>
      </c>
      <c r="C3801" s="171" t="s">
        <v>4454</v>
      </c>
      <c r="D3801" s="171"/>
      <c r="E3801" s="171" t="s">
        <v>20634</v>
      </c>
      <c r="F3801" s="171"/>
      <c r="G3801" s="171" t="s">
        <v>20987</v>
      </c>
      <c r="H3801" s="172" t="s">
        <v>20987</v>
      </c>
      <c r="I3801" s="173">
        <v>3080.0</v>
      </c>
      <c r="J3801" s="174">
        <v>180.0</v>
      </c>
      <c r="K3801" s="179">
        <v>90.0</v>
      </c>
      <c r="L3801" s="177">
        <v>0.0</v>
      </c>
      <c r="M3801" s="177">
        <v>90.0</v>
      </c>
      <c r="N3801" s="178">
        <v>0.0</v>
      </c>
      <c r="O3801" s="163"/>
      <c r="P3801" s="164"/>
      <c r="Q3801" s="163"/>
      <c r="R3801" s="163"/>
      <c r="S3801" s="168" t="s">
        <v>20645</v>
      </c>
      <c r="T3801" s="164">
        <v>0.0</v>
      </c>
    </row>
    <row r="3802" ht="18.75" hidden="1" customHeight="1">
      <c r="A3802" s="180">
        <v>45910.0</v>
      </c>
      <c r="B3802" s="171">
        <v>8344.0</v>
      </c>
      <c r="C3802" s="171" t="s">
        <v>3989</v>
      </c>
      <c r="D3802" s="171"/>
      <c r="E3802" s="171" t="s">
        <v>20634</v>
      </c>
      <c r="F3802" s="171"/>
      <c r="G3802" s="171" t="s">
        <v>22012</v>
      </c>
      <c r="H3802" s="172" t="s">
        <v>22012</v>
      </c>
      <c r="I3802" s="173">
        <v>3060.0</v>
      </c>
      <c r="J3802" s="174">
        <v>540.0</v>
      </c>
      <c r="K3802" s="179">
        <v>0.0</v>
      </c>
      <c r="L3802" s="177">
        <v>540.0</v>
      </c>
      <c r="M3802" s="177">
        <v>0.0</v>
      </c>
      <c r="N3802" s="178">
        <v>0.0</v>
      </c>
      <c r="O3802" s="163"/>
      <c r="P3802" s="164"/>
      <c r="Q3802" s="163"/>
      <c r="R3802" s="163"/>
      <c r="S3802" s="168" t="s">
        <v>20645</v>
      </c>
      <c r="T3802" s="164">
        <v>0.0</v>
      </c>
    </row>
    <row r="3803" ht="18.75" hidden="1" customHeight="1">
      <c r="A3803" s="170">
        <v>45910.0</v>
      </c>
      <c r="B3803" s="171">
        <v>17192.0</v>
      </c>
      <c r="C3803" s="171" t="s">
        <v>20853</v>
      </c>
      <c r="D3803" s="171" t="s">
        <v>20687</v>
      </c>
      <c r="E3803" s="171">
        <v>8.0</v>
      </c>
      <c r="F3803" s="171" t="s">
        <v>22127</v>
      </c>
      <c r="G3803" s="171" t="s">
        <v>5850</v>
      </c>
      <c r="H3803" s="172" t="s">
        <v>20635</v>
      </c>
      <c r="I3803" s="173">
        <v>10760.0</v>
      </c>
      <c r="J3803" s="174">
        <v>740.0</v>
      </c>
      <c r="K3803" s="179">
        <v>740.0</v>
      </c>
      <c r="L3803" s="177"/>
      <c r="M3803" s="177"/>
      <c r="N3803" s="178"/>
      <c r="O3803" s="163"/>
      <c r="P3803" s="164"/>
      <c r="Q3803" s="163"/>
      <c r="R3803" s="163"/>
      <c r="S3803" s="168"/>
      <c r="T3803" s="164"/>
    </row>
    <row r="3804" ht="18.75" hidden="1" customHeight="1">
      <c r="A3804" s="170">
        <v>45910.0</v>
      </c>
      <c r="B3804" s="171">
        <v>17193.0</v>
      </c>
      <c r="C3804" s="171" t="s">
        <v>21328</v>
      </c>
      <c r="D3804" s="171" t="s">
        <v>20695</v>
      </c>
      <c r="E3804" s="171">
        <v>8.0</v>
      </c>
      <c r="F3804" s="171" t="s">
        <v>20863</v>
      </c>
      <c r="G3804" s="171" t="s">
        <v>9885</v>
      </c>
      <c r="H3804" s="172" t="s">
        <v>20635</v>
      </c>
      <c r="I3804" s="173">
        <v>12060.0</v>
      </c>
      <c r="J3804" s="174">
        <v>2360.0</v>
      </c>
      <c r="K3804" s="179">
        <v>2360.0</v>
      </c>
      <c r="L3804" s="177"/>
      <c r="M3804" s="177"/>
      <c r="N3804" s="178"/>
      <c r="O3804" s="163"/>
      <c r="P3804" s="164"/>
      <c r="Q3804" s="163"/>
      <c r="R3804" s="163"/>
      <c r="S3804" s="168"/>
      <c r="T3804" s="164"/>
    </row>
    <row r="3805" ht="18.75" hidden="1" customHeight="1">
      <c r="A3805" s="170">
        <v>45910.0</v>
      </c>
      <c r="B3805" s="171">
        <v>17194.0</v>
      </c>
      <c r="C3805" s="171" t="s">
        <v>491</v>
      </c>
      <c r="D3805" s="171" t="s">
        <v>20695</v>
      </c>
      <c r="E3805" s="171">
        <v>8.0</v>
      </c>
      <c r="F3805" s="171" t="s">
        <v>20750</v>
      </c>
      <c r="G3805" s="171" t="s">
        <v>9898</v>
      </c>
      <c r="H3805" s="172" t="s">
        <v>20638</v>
      </c>
      <c r="I3805" s="173">
        <v>17980.0</v>
      </c>
      <c r="J3805" s="174">
        <v>8280.0</v>
      </c>
      <c r="K3805" s="179"/>
      <c r="L3805" s="177"/>
      <c r="M3805" s="177"/>
      <c r="N3805" s="178">
        <v>8280.0</v>
      </c>
      <c r="O3805" s="163"/>
      <c r="P3805" s="164"/>
      <c r="Q3805" s="163"/>
      <c r="R3805" s="163"/>
      <c r="S3805" s="168"/>
      <c r="T3805" s="164"/>
    </row>
    <row r="3806" ht="18.75" hidden="1" customHeight="1">
      <c r="A3806" s="170">
        <v>45910.0</v>
      </c>
      <c r="B3806" s="171">
        <v>17195.0</v>
      </c>
      <c r="C3806" s="171" t="s">
        <v>20775</v>
      </c>
      <c r="D3806" s="171" t="s">
        <v>20687</v>
      </c>
      <c r="E3806" s="171">
        <v>8.0</v>
      </c>
      <c r="F3806" s="171" t="s">
        <v>21419</v>
      </c>
      <c r="G3806" s="171" t="s">
        <v>7261</v>
      </c>
      <c r="H3806" s="172" t="s">
        <v>20635</v>
      </c>
      <c r="I3806" s="173">
        <v>10860.0</v>
      </c>
      <c r="J3806" s="174">
        <v>840.0</v>
      </c>
      <c r="K3806" s="179">
        <v>840.0</v>
      </c>
      <c r="L3806" s="177"/>
      <c r="M3806" s="177"/>
      <c r="N3806" s="178"/>
      <c r="O3806" s="163"/>
      <c r="P3806" s="164"/>
      <c r="Q3806" s="163"/>
      <c r="R3806" s="163"/>
      <c r="S3806" s="168"/>
      <c r="T3806" s="164"/>
    </row>
    <row r="3807" ht="18.75" hidden="1" customHeight="1">
      <c r="A3807" s="170">
        <v>45910.0</v>
      </c>
      <c r="B3807" s="171">
        <v>17196.0</v>
      </c>
      <c r="C3807" s="171" t="s">
        <v>4042</v>
      </c>
      <c r="D3807" s="171" t="s">
        <v>20695</v>
      </c>
      <c r="E3807" s="171">
        <v>8.0</v>
      </c>
      <c r="F3807" s="171" t="s">
        <v>20956</v>
      </c>
      <c r="G3807" s="171" t="s">
        <v>9905</v>
      </c>
      <c r="H3807" s="172" t="s">
        <v>20635</v>
      </c>
      <c r="I3807" s="173">
        <v>11800.0</v>
      </c>
      <c r="J3807" s="174">
        <v>2100.0</v>
      </c>
      <c r="K3807" s="179">
        <v>2100.0</v>
      </c>
      <c r="L3807" s="177"/>
      <c r="M3807" s="177"/>
      <c r="N3807" s="178"/>
      <c r="O3807" s="163"/>
      <c r="P3807" s="164"/>
      <c r="Q3807" s="163"/>
      <c r="R3807" s="163"/>
      <c r="S3807" s="168"/>
      <c r="T3807" s="164"/>
    </row>
    <row r="3808" ht="18.75" hidden="1" customHeight="1">
      <c r="A3808" s="180">
        <v>45910.0</v>
      </c>
      <c r="B3808" s="171">
        <v>8345.0</v>
      </c>
      <c r="C3808" s="171" t="s">
        <v>9511</v>
      </c>
      <c r="D3808" s="171"/>
      <c r="E3808" s="171" t="s">
        <v>20634</v>
      </c>
      <c r="F3808" s="171"/>
      <c r="G3808" s="171"/>
      <c r="H3808" s="172"/>
      <c r="I3808" s="173">
        <v>3200.0</v>
      </c>
      <c r="J3808" s="174">
        <v>620.0</v>
      </c>
      <c r="K3808" s="179">
        <v>620.0</v>
      </c>
      <c r="L3808" s="177">
        <v>0.0</v>
      </c>
      <c r="M3808" s="177">
        <v>0.0</v>
      </c>
      <c r="N3808" s="178">
        <v>0.0</v>
      </c>
      <c r="O3808" s="163"/>
      <c r="P3808" s="164"/>
      <c r="Q3808" s="163"/>
      <c r="R3808" s="163"/>
      <c r="S3808" s="168" t="s">
        <v>20645</v>
      </c>
      <c r="T3808" s="164">
        <v>0.0</v>
      </c>
    </row>
    <row r="3809" ht="18.75" hidden="1" customHeight="1">
      <c r="A3809" s="180">
        <v>45910.0</v>
      </c>
      <c r="B3809" s="171">
        <v>8346.0</v>
      </c>
      <c r="C3809" s="171" t="s">
        <v>5722</v>
      </c>
      <c r="D3809" s="171"/>
      <c r="E3809" s="171" t="s">
        <v>20634</v>
      </c>
      <c r="F3809" s="171"/>
      <c r="G3809" s="171" t="s">
        <v>19722</v>
      </c>
      <c r="H3809" s="172" t="s">
        <v>19722</v>
      </c>
      <c r="I3809" s="173">
        <v>3640.0</v>
      </c>
      <c r="J3809" s="174">
        <v>220.0</v>
      </c>
      <c r="K3809" s="179">
        <v>0.0</v>
      </c>
      <c r="L3809" s="177">
        <v>0.0</v>
      </c>
      <c r="M3809" s="177">
        <v>0.0</v>
      </c>
      <c r="N3809" s="178">
        <v>0.0</v>
      </c>
      <c r="O3809" s="163"/>
      <c r="P3809" s="164"/>
      <c r="Q3809" s="163"/>
      <c r="R3809" s="163"/>
      <c r="S3809" s="168" t="s">
        <v>20645</v>
      </c>
      <c r="T3809" s="164">
        <v>0.0</v>
      </c>
    </row>
    <row r="3810" ht="18.75" hidden="1" customHeight="1">
      <c r="A3810" s="180">
        <v>45910.0</v>
      </c>
      <c r="B3810" s="171">
        <v>8347.0</v>
      </c>
      <c r="C3810" s="171" t="s">
        <v>5722</v>
      </c>
      <c r="D3810" s="171"/>
      <c r="E3810" s="171" t="s">
        <v>20634</v>
      </c>
      <c r="F3810" s="171"/>
      <c r="G3810" s="171" t="s">
        <v>19722</v>
      </c>
      <c r="H3810" s="172" t="s">
        <v>19722</v>
      </c>
      <c r="I3810" s="173">
        <v>3420.0</v>
      </c>
      <c r="J3810" s="174">
        <v>500.0</v>
      </c>
      <c r="K3810" s="179">
        <v>0.0</v>
      </c>
      <c r="L3810" s="177">
        <v>500.0</v>
      </c>
      <c r="M3810" s="177">
        <v>0.0</v>
      </c>
      <c r="N3810" s="178">
        <v>0.0</v>
      </c>
      <c r="O3810" s="163"/>
      <c r="P3810" s="164"/>
      <c r="Q3810" s="163"/>
      <c r="R3810" s="163"/>
      <c r="S3810" s="168" t="s">
        <v>20645</v>
      </c>
      <c r="T3810" s="164">
        <v>0.0</v>
      </c>
    </row>
    <row r="3811" ht="18.75" hidden="1" customHeight="1">
      <c r="A3811" s="180">
        <v>45910.0</v>
      </c>
      <c r="B3811" s="171">
        <v>8348.0</v>
      </c>
      <c r="C3811" s="171" t="s">
        <v>5722</v>
      </c>
      <c r="D3811" s="171"/>
      <c r="E3811" s="171" t="s">
        <v>20634</v>
      </c>
      <c r="F3811" s="171"/>
      <c r="G3811" s="171" t="s">
        <v>19727</v>
      </c>
      <c r="H3811" s="172" t="s">
        <v>19727</v>
      </c>
      <c r="I3811" s="173">
        <v>3440.0</v>
      </c>
      <c r="J3811" s="174">
        <v>200.0</v>
      </c>
      <c r="K3811" s="179">
        <v>0.0</v>
      </c>
      <c r="L3811" s="177">
        <v>0.0</v>
      </c>
      <c r="M3811" s="177">
        <v>0.0</v>
      </c>
      <c r="N3811" s="178">
        <v>0.0</v>
      </c>
      <c r="O3811" s="163"/>
      <c r="P3811" s="164"/>
      <c r="Q3811" s="163"/>
      <c r="R3811" s="163"/>
      <c r="S3811" s="168" t="s">
        <v>20645</v>
      </c>
      <c r="T3811" s="164">
        <v>0.0</v>
      </c>
    </row>
    <row r="3812" ht="18.75" hidden="1" customHeight="1">
      <c r="A3812" s="180">
        <v>45910.0</v>
      </c>
      <c r="B3812" s="171">
        <v>8349.0</v>
      </c>
      <c r="C3812" s="171" t="s">
        <v>5722</v>
      </c>
      <c r="D3812" s="171"/>
      <c r="E3812" s="171" t="s">
        <v>20634</v>
      </c>
      <c r="F3812" s="171"/>
      <c r="G3812" s="171" t="s">
        <v>19727</v>
      </c>
      <c r="H3812" s="172" t="s">
        <v>19727</v>
      </c>
      <c r="I3812" s="173">
        <v>3240.0</v>
      </c>
      <c r="J3812" s="174">
        <v>480.0</v>
      </c>
      <c r="K3812" s="179">
        <v>0.0</v>
      </c>
      <c r="L3812" s="177">
        <v>480.0</v>
      </c>
      <c r="M3812" s="177">
        <v>0.0</v>
      </c>
      <c r="N3812" s="178">
        <v>0.0</v>
      </c>
      <c r="O3812" s="163"/>
      <c r="P3812" s="164"/>
      <c r="Q3812" s="163"/>
      <c r="R3812" s="163"/>
      <c r="S3812" s="168" t="s">
        <v>20645</v>
      </c>
      <c r="T3812" s="164">
        <v>0.0</v>
      </c>
    </row>
    <row r="3813" ht="18.75" hidden="1" customHeight="1">
      <c r="A3813" s="170">
        <v>45910.0</v>
      </c>
      <c r="B3813" s="171">
        <v>17197.0</v>
      </c>
      <c r="C3813" s="171" t="s">
        <v>4454</v>
      </c>
      <c r="D3813" s="171" t="s">
        <v>20659</v>
      </c>
      <c r="E3813" s="171">
        <v>8.0</v>
      </c>
      <c r="F3813" s="171" t="s">
        <v>21961</v>
      </c>
      <c r="G3813" s="171" t="s">
        <v>9926</v>
      </c>
      <c r="H3813" s="172" t="s">
        <v>20635</v>
      </c>
      <c r="I3813" s="173">
        <v>15560.0</v>
      </c>
      <c r="J3813" s="174">
        <f>15560-10040</f>
        <v>5520</v>
      </c>
      <c r="K3813" s="179">
        <v>5520.0</v>
      </c>
      <c r="L3813" s="177"/>
      <c r="M3813" s="177"/>
      <c r="N3813" s="178"/>
      <c r="O3813" s="163"/>
      <c r="P3813" s="164"/>
      <c r="Q3813" s="163"/>
      <c r="R3813" s="163"/>
      <c r="S3813" s="168"/>
      <c r="T3813" s="164"/>
    </row>
    <row r="3814" ht="18.75" hidden="1" customHeight="1">
      <c r="A3814" s="180">
        <v>45910.0</v>
      </c>
      <c r="B3814" s="171">
        <v>8351.0</v>
      </c>
      <c r="C3814" s="171" t="s">
        <v>4035</v>
      </c>
      <c r="D3814" s="171"/>
      <c r="E3814" s="171" t="s">
        <v>20634</v>
      </c>
      <c r="F3814" s="171"/>
      <c r="G3814" s="171"/>
      <c r="H3814" s="172"/>
      <c r="I3814" s="173">
        <v>4560.0</v>
      </c>
      <c r="J3814" s="174">
        <v>2180.0</v>
      </c>
      <c r="K3814" s="179">
        <v>0.0</v>
      </c>
      <c r="L3814" s="177">
        <v>0.0</v>
      </c>
      <c r="M3814" s="177">
        <v>0.0</v>
      </c>
      <c r="N3814" s="178">
        <v>2180.0</v>
      </c>
      <c r="O3814" s="163"/>
      <c r="P3814" s="164"/>
      <c r="Q3814" s="163"/>
      <c r="R3814" s="163"/>
      <c r="S3814" s="168" t="s">
        <v>20645</v>
      </c>
      <c r="T3814" s="164">
        <v>0.0</v>
      </c>
    </row>
    <row r="3815" ht="18.75" hidden="1" customHeight="1">
      <c r="A3815" s="180">
        <v>45910.0</v>
      </c>
      <c r="B3815" s="171">
        <v>8352.0</v>
      </c>
      <c r="C3815" s="171" t="s">
        <v>4062</v>
      </c>
      <c r="D3815" s="171"/>
      <c r="E3815" s="171" t="s">
        <v>20634</v>
      </c>
      <c r="F3815" s="171"/>
      <c r="G3815" s="171"/>
      <c r="H3815" s="172"/>
      <c r="I3815" s="173">
        <v>5440.0</v>
      </c>
      <c r="J3815" s="174">
        <v>1680.0</v>
      </c>
      <c r="K3815" s="179">
        <v>1680.0</v>
      </c>
      <c r="L3815" s="177">
        <v>0.0</v>
      </c>
      <c r="M3815" s="177">
        <v>0.0</v>
      </c>
      <c r="N3815" s="178">
        <v>0.0</v>
      </c>
      <c r="O3815" s="163"/>
      <c r="P3815" s="164"/>
      <c r="Q3815" s="163"/>
      <c r="R3815" s="163"/>
      <c r="S3815" s="168" t="s">
        <v>20645</v>
      </c>
      <c r="T3815" s="164">
        <v>0.0</v>
      </c>
    </row>
    <row r="3816" ht="18.75" hidden="1" customHeight="1">
      <c r="A3816" s="170">
        <v>45910.0</v>
      </c>
      <c r="B3816" s="171">
        <v>17198.0</v>
      </c>
      <c r="C3816" s="171" t="s">
        <v>4444</v>
      </c>
      <c r="D3816" s="171" t="s">
        <v>20673</v>
      </c>
      <c r="E3816" s="171">
        <v>8.0</v>
      </c>
      <c r="F3816" s="171" t="s">
        <v>20842</v>
      </c>
      <c r="G3816" s="171" t="s">
        <v>7298</v>
      </c>
      <c r="H3816" s="172" t="s">
        <v>20638</v>
      </c>
      <c r="I3816" s="173">
        <v>18400.0</v>
      </c>
      <c r="J3816" s="174">
        <v>8560.0</v>
      </c>
      <c r="K3816" s="179"/>
      <c r="L3816" s="177"/>
      <c r="M3816" s="177"/>
      <c r="N3816" s="178">
        <v>8560.0</v>
      </c>
      <c r="O3816" s="163"/>
      <c r="P3816" s="164"/>
      <c r="Q3816" s="163"/>
      <c r="R3816" s="163"/>
      <c r="S3816" s="168"/>
      <c r="T3816" s="164"/>
    </row>
    <row r="3817" ht="18.75" hidden="1" customHeight="1">
      <c r="A3817" s="170">
        <v>45910.0</v>
      </c>
      <c r="B3817" s="171">
        <v>17199.0</v>
      </c>
      <c r="C3817" s="171" t="s">
        <v>4877</v>
      </c>
      <c r="D3817" s="171" t="s">
        <v>20687</v>
      </c>
      <c r="E3817" s="171" t="s">
        <v>132</v>
      </c>
      <c r="F3817" s="171" t="s">
        <v>21248</v>
      </c>
      <c r="G3817" s="171" t="s">
        <v>9938</v>
      </c>
      <c r="H3817" s="172" t="s">
        <v>20635</v>
      </c>
      <c r="I3817" s="173">
        <v>11120.0</v>
      </c>
      <c r="J3817" s="174">
        <v>840.0</v>
      </c>
      <c r="K3817" s="179">
        <v>840.0</v>
      </c>
      <c r="L3817" s="177"/>
      <c r="M3817" s="177"/>
      <c r="N3817" s="178"/>
      <c r="O3817" s="163"/>
      <c r="P3817" s="164"/>
      <c r="Q3817" s="163"/>
      <c r="R3817" s="163"/>
      <c r="S3817" s="168"/>
      <c r="T3817" s="164"/>
    </row>
    <row r="3818" ht="18.75" hidden="1" customHeight="1">
      <c r="A3818" s="180">
        <v>45910.0</v>
      </c>
      <c r="B3818" s="171">
        <v>8353.0</v>
      </c>
      <c r="C3818" s="171" t="s">
        <v>744</v>
      </c>
      <c r="D3818" s="171"/>
      <c r="E3818" s="171" t="s">
        <v>20634</v>
      </c>
      <c r="F3818" s="171"/>
      <c r="G3818" s="171"/>
      <c r="H3818" s="172"/>
      <c r="I3818" s="173">
        <v>3000.0</v>
      </c>
      <c r="J3818" s="174">
        <v>460.0</v>
      </c>
      <c r="K3818" s="179">
        <v>0.0</v>
      </c>
      <c r="L3818" s="177">
        <v>460.0</v>
      </c>
      <c r="M3818" s="177">
        <v>0.0</v>
      </c>
      <c r="N3818" s="178">
        <v>0.0</v>
      </c>
      <c r="O3818" s="163"/>
      <c r="P3818" s="164"/>
      <c r="Q3818" s="163"/>
      <c r="R3818" s="163"/>
      <c r="S3818" s="168" t="s">
        <v>20645</v>
      </c>
      <c r="T3818" s="164">
        <v>0.0</v>
      </c>
    </row>
    <row r="3819" ht="18.75" hidden="1" customHeight="1">
      <c r="A3819" s="170">
        <v>45910.0</v>
      </c>
      <c r="B3819" s="171">
        <v>17200.0</v>
      </c>
      <c r="C3819" s="171" t="s">
        <v>22187</v>
      </c>
      <c r="D3819" s="171" t="s">
        <v>20687</v>
      </c>
      <c r="E3819" s="171" t="s">
        <v>926</v>
      </c>
      <c r="F3819" s="171" t="s">
        <v>21492</v>
      </c>
      <c r="G3819" s="171" t="s">
        <v>6654</v>
      </c>
      <c r="H3819" s="172" t="s">
        <v>20635</v>
      </c>
      <c r="I3819" s="173">
        <v>11600.0</v>
      </c>
      <c r="J3819" s="174">
        <v>11600.0</v>
      </c>
      <c r="K3819" s="179">
        <v>11600.0</v>
      </c>
      <c r="L3819" s="177"/>
      <c r="M3819" s="177"/>
      <c r="N3819" s="178"/>
      <c r="O3819" s="163"/>
      <c r="P3819" s="164"/>
      <c r="Q3819" s="163"/>
      <c r="R3819" s="163"/>
      <c r="S3819" s="168"/>
      <c r="T3819" s="164"/>
    </row>
    <row r="3820" ht="18.75" hidden="1" customHeight="1">
      <c r="A3820" s="170">
        <v>45910.0</v>
      </c>
      <c r="B3820" s="171">
        <v>17201.0</v>
      </c>
      <c r="C3820" s="171" t="s">
        <v>4476</v>
      </c>
      <c r="D3820" s="171" t="s">
        <v>20687</v>
      </c>
      <c r="E3820" s="171" t="s">
        <v>132</v>
      </c>
      <c r="F3820" s="171" t="s">
        <v>22597</v>
      </c>
      <c r="G3820" s="171" t="s">
        <v>4639</v>
      </c>
      <c r="H3820" s="172" t="s">
        <v>20635</v>
      </c>
      <c r="I3820" s="173">
        <v>12220.0</v>
      </c>
      <c r="J3820" s="174">
        <v>1940.0</v>
      </c>
      <c r="K3820" s="179">
        <v>1940.0</v>
      </c>
      <c r="L3820" s="177"/>
      <c r="M3820" s="177"/>
      <c r="N3820" s="178"/>
      <c r="O3820" s="163"/>
      <c r="P3820" s="164"/>
      <c r="Q3820" s="163"/>
      <c r="R3820" s="163"/>
      <c r="S3820" s="168"/>
      <c r="T3820" s="164"/>
    </row>
    <row r="3821" ht="18.75" hidden="1" customHeight="1">
      <c r="A3821" s="170">
        <v>45910.0</v>
      </c>
      <c r="B3821" s="171">
        <v>17202.0</v>
      </c>
      <c r="C3821" s="171" t="s">
        <v>21840</v>
      </c>
      <c r="D3821" s="171" t="s">
        <v>20673</v>
      </c>
      <c r="E3821" s="171">
        <v>4.0</v>
      </c>
      <c r="F3821" s="171" t="s">
        <v>21483</v>
      </c>
      <c r="G3821" s="171" t="s">
        <v>9961</v>
      </c>
      <c r="H3821" s="172" t="s">
        <v>20635</v>
      </c>
      <c r="I3821" s="173">
        <v>11940.0</v>
      </c>
      <c r="J3821" s="174">
        <v>2380.0</v>
      </c>
      <c r="K3821" s="179">
        <v>2380.0</v>
      </c>
      <c r="L3821" s="177"/>
      <c r="M3821" s="177"/>
      <c r="N3821" s="178"/>
      <c r="O3821" s="163"/>
      <c r="P3821" s="164"/>
      <c r="Q3821" s="163"/>
      <c r="R3821" s="163"/>
      <c r="S3821" s="168"/>
      <c r="T3821" s="164"/>
    </row>
    <row r="3822" ht="18.75" hidden="1" customHeight="1">
      <c r="A3822" s="170">
        <v>45910.0</v>
      </c>
      <c r="B3822" s="171">
        <v>17203.0</v>
      </c>
      <c r="C3822" s="171" t="s">
        <v>376</v>
      </c>
      <c r="D3822" s="171" t="s">
        <v>20659</v>
      </c>
      <c r="E3822" s="171">
        <v>8.0</v>
      </c>
      <c r="F3822" s="171" t="s">
        <v>21811</v>
      </c>
      <c r="G3822" s="171" t="s">
        <v>4057</v>
      </c>
      <c r="H3822" s="172" t="s">
        <v>20635</v>
      </c>
      <c r="I3822" s="173">
        <v>11200.0</v>
      </c>
      <c r="J3822" s="174">
        <f>11200-10040</f>
        <v>1160</v>
      </c>
      <c r="K3822" s="179">
        <v>1160.0</v>
      </c>
      <c r="L3822" s="177"/>
      <c r="M3822" s="177"/>
      <c r="N3822" s="178"/>
      <c r="O3822" s="163"/>
      <c r="P3822" s="164"/>
      <c r="Q3822" s="163"/>
      <c r="R3822" s="163"/>
      <c r="S3822" s="168"/>
      <c r="T3822" s="164"/>
    </row>
    <row r="3823" ht="18.75" hidden="1" customHeight="1">
      <c r="A3823" s="170">
        <v>45910.0</v>
      </c>
      <c r="B3823" s="171">
        <v>17204.0</v>
      </c>
      <c r="C3823" s="171" t="s">
        <v>22598</v>
      </c>
      <c r="D3823" s="171" t="s">
        <v>20673</v>
      </c>
      <c r="E3823" s="171">
        <v>4.0</v>
      </c>
      <c r="F3823" s="171" t="s">
        <v>20979</v>
      </c>
      <c r="G3823" s="171" t="s">
        <v>4189</v>
      </c>
      <c r="H3823" s="172" t="s">
        <v>20635</v>
      </c>
      <c r="I3823" s="173">
        <v>10080.0</v>
      </c>
      <c r="J3823" s="174">
        <v>520.0</v>
      </c>
      <c r="K3823" s="179">
        <v>520.0</v>
      </c>
      <c r="L3823" s="177"/>
      <c r="M3823" s="177"/>
      <c r="N3823" s="178"/>
      <c r="O3823" s="163"/>
      <c r="P3823" s="164"/>
      <c r="Q3823" s="163"/>
      <c r="R3823" s="163"/>
      <c r="S3823" s="168"/>
      <c r="T3823" s="164"/>
    </row>
    <row r="3824" ht="18.75" hidden="1" customHeight="1">
      <c r="A3824" s="180">
        <v>45910.0</v>
      </c>
      <c r="B3824" s="171">
        <v>8354.0</v>
      </c>
      <c r="C3824" s="171" t="s">
        <v>2781</v>
      </c>
      <c r="D3824" s="171"/>
      <c r="E3824" s="171" t="s">
        <v>20634</v>
      </c>
      <c r="F3824" s="171"/>
      <c r="G3824" s="171"/>
      <c r="H3824" s="172"/>
      <c r="I3824" s="173">
        <v>3400.0</v>
      </c>
      <c r="J3824" s="174">
        <v>440.0</v>
      </c>
      <c r="K3824" s="179">
        <v>440.0</v>
      </c>
      <c r="L3824" s="177">
        <v>0.0</v>
      </c>
      <c r="M3824" s="177">
        <v>0.0</v>
      </c>
      <c r="N3824" s="178">
        <v>0.0</v>
      </c>
      <c r="O3824" s="163"/>
      <c r="P3824" s="164"/>
      <c r="Q3824" s="163"/>
      <c r="R3824" s="163"/>
      <c r="S3824" s="168" t="s">
        <v>20645</v>
      </c>
      <c r="T3824" s="164">
        <v>0.0</v>
      </c>
    </row>
    <row r="3825" ht="18.75" hidden="1" customHeight="1">
      <c r="A3825" s="170">
        <v>45910.0</v>
      </c>
      <c r="B3825" s="171">
        <v>17212.0</v>
      </c>
      <c r="C3825" s="171" t="s">
        <v>18536</v>
      </c>
      <c r="D3825" s="171" t="s">
        <v>20673</v>
      </c>
      <c r="E3825" s="171">
        <v>8.0</v>
      </c>
      <c r="F3825" s="171" t="s">
        <v>20711</v>
      </c>
      <c r="G3825" s="171" t="s">
        <v>9237</v>
      </c>
      <c r="H3825" s="172" t="s">
        <v>20635</v>
      </c>
      <c r="I3825" s="173">
        <v>11000.0</v>
      </c>
      <c r="J3825" s="174">
        <v>1160.0</v>
      </c>
      <c r="K3825" s="179">
        <v>1160.0</v>
      </c>
      <c r="L3825" s="177"/>
      <c r="M3825" s="177"/>
      <c r="N3825" s="178"/>
      <c r="O3825" s="163"/>
      <c r="P3825" s="164"/>
      <c r="Q3825" s="163"/>
      <c r="R3825" s="163"/>
      <c r="S3825" s="168"/>
      <c r="T3825" s="164"/>
    </row>
    <row r="3826" ht="18.75" hidden="1" customHeight="1">
      <c r="A3826" s="170">
        <v>45910.0</v>
      </c>
      <c r="B3826" s="171">
        <v>17213.0</v>
      </c>
      <c r="C3826" s="171" t="s">
        <v>22599</v>
      </c>
      <c r="D3826" s="171" t="s">
        <v>20673</v>
      </c>
      <c r="E3826" s="171">
        <v>8.0</v>
      </c>
      <c r="F3826" s="171" t="s">
        <v>20902</v>
      </c>
      <c r="G3826" s="171" t="s">
        <v>9615</v>
      </c>
      <c r="H3826" s="172" t="s">
        <v>20638</v>
      </c>
      <c r="I3826" s="173">
        <v>17220.0</v>
      </c>
      <c r="J3826" s="174">
        <v>7380.0</v>
      </c>
      <c r="K3826" s="179"/>
      <c r="L3826" s="177"/>
      <c r="M3826" s="177"/>
      <c r="N3826" s="178">
        <v>7380.0</v>
      </c>
      <c r="O3826" s="163"/>
      <c r="P3826" s="164"/>
      <c r="Q3826" s="163"/>
      <c r="R3826" s="163"/>
      <c r="S3826" s="168"/>
      <c r="T3826" s="164"/>
    </row>
    <row r="3827" ht="18.75" hidden="1" customHeight="1">
      <c r="A3827" s="182">
        <v>45910.02902376157</v>
      </c>
      <c r="B3827" s="171">
        <v>8333.0</v>
      </c>
      <c r="C3827" s="171" t="s">
        <v>8090</v>
      </c>
      <c r="D3827" s="171"/>
      <c r="E3827" s="171" t="s">
        <v>20634</v>
      </c>
      <c r="F3827" s="171"/>
      <c r="G3827" s="171" t="s">
        <v>22600</v>
      </c>
      <c r="H3827" s="172" t="s">
        <v>22600</v>
      </c>
      <c r="I3827" s="173">
        <v>12940.0</v>
      </c>
      <c r="J3827" s="174">
        <v>2320.0</v>
      </c>
      <c r="K3827" s="179">
        <v>0.0</v>
      </c>
      <c r="L3827" s="178">
        <v>0.0</v>
      </c>
      <c r="M3827" s="177">
        <v>0.0</v>
      </c>
      <c r="N3827" s="178">
        <v>0.0</v>
      </c>
      <c r="O3827" s="163"/>
      <c r="P3827" s="164"/>
      <c r="Q3827" s="163"/>
      <c r="R3827" s="163"/>
      <c r="S3827" s="168" t="s">
        <v>20645</v>
      </c>
      <c r="T3827" s="164">
        <v>0.0</v>
      </c>
    </row>
    <row r="3828" ht="18.75" hidden="1" customHeight="1">
      <c r="A3828" s="170">
        <v>45911.0</v>
      </c>
      <c r="B3828" s="171">
        <v>17205.0</v>
      </c>
      <c r="C3828" s="171" t="s">
        <v>265</v>
      </c>
      <c r="D3828" s="171" t="s">
        <v>20673</v>
      </c>
      <c r="E3828" s="171">
        <v>8.0</v>
      </c>
      <c r="F3828" s="171" t="s">
        <v>20817</v>
      </c>
      <c r="G3828" s="171" t="s">
        <v>9388</v>
      </c>
      <c r="H3828" s="172" t="s">
        <v>20635</v>
      </c>
      <c r="I3828" s="173">
        <v>11880.0</v>
      </c>
      <c r="J3828" s="174">
        <v>2040.0</v>
      </c>
      <c r="K3828" s="179">
        <v>2040.0</v>
      </c>
      <c r="L3828" s="177"/>
      <c r="M3828" s="177"/>
      <c r="N3828" s="178"/>
      <c r="O3828" s="163"/>
      <c r="P3828" s="164"/>
      <c r="Q3828" s="163"/>
      <c r="R3828" s="163"/>
      <c r="S3828" s="168"/>
      <c r="T3828" s="164"/>
    </row>
    <row r="3829" ht="18.75" hidden="1" customHeight="1">
      <c r="A3829" s="170">
        <v>45911.0</v>
      </c>
      <c r="B3829" s="171">
        <v>17206.0</v>
      </c>
      <c r="C3829" s="171" t="s">
        <v>4017</v>
      </c>
      <c r="D3829" s="171" t="s">
        <v>20695</v>
      </c>
      <c r="E3829" s="171">
        <v>8.0</v>
      </c>
      <c r="F3829" s="171" t="s">
        <v>20959</v>
      </c>
      <c r="G3829" s="171" t="s">
        <v>6342</v>
      </c>
      <c r="H3829" s="172" t="s">
        <v>20635</v>
      </c>
      <c r="I3829" s="173">
        <v>14360.0</v>
      </c>
      <c r="J3829" s="174">
        <v>4660.0</v>
      </c>
      <c r="K3829" s="179">
        <v>4660.0</v>
      </c>
      <c r="L3829" s="177"/>
      <c r="M3829" s="177"/>
      <c r="N3829" s="178"/>
      <c r="O3829" s="163"/>
      <c r="P3829" s="164"/>
      <c r="Q3829" s="163"/>
      <c r="R3829" s="163"/>
      <c r="S3829" s="168"/>
      <c r="T3829" s="164"/>
    </row>
    <row r="3830" ht="18.75" hidden="1" customHeight="1">
      <c r="A3830" s="170">
        <v>45911.0</v>
      </c>
      <c r="B3830" s="171">
        <v>17207.0</v>
      </c>
      <c r="C3830" s="171" t="s">
        <v>4017</v>
      </c>
      <c r="D3830" s="171" t="s">
        <v>20687</v>
      </c>
      <c r="E3830" s="171">
        <v>8.0</v>
      </c>
      <c r="F3830" s="171" t="s">
        <v>21139</v>
      </c>
      <c r="G3830" s="171" t="s">
        <v>6342</v>
      </c>
      <c r="H3830" s="172" t="s">
        <v>20638</v>
      </c>
      <c r="I3830" s="173">
        <v>15440.0</v>
      </c>
      <c r="J3830" s="174">
        <v>5420.0</v>
      </c>
      <c r="K3830" s="179"/>
      <c r="L3830" s="177"/>
      <c r="M3830" s="177"/>
      <c r="N3830" s="178">
        <v>5420.0</v>
      </c>
      <c r="O3830" s="163"/>
      <c r="P3830" s="164"/>
      <c r="Q3830" s="163"/>
      <c r="R3830" s="163"/>
      <c r="S3830" s="168"/>
      <c r="T3830" s="164"/>
    </row>
    <row r="3831" ht="18.75" hidden="1" customHeight="1">
      <c r="A3831" s="180">
        <v>45911.0</v>
      </c>
      <c r="B3831" s="171">
        <v>8355.0</v>
      </c>
      <c r="C3831" s="171" t="s">
        <v>4017</v>
      </c>
      <c r="D3831" s="171"/>
      <c r="E3831" s="171" t="s">
        <v>20634</v>
      </c>
      <c r="F3831" s="171"/>
      <c r="G3831" s="171" t="s">
        <v>4500</v>
      </c>
      <c r="H3831" s="172" t="s">
        <v>4500</v>
      </c>
      <c r="I3831" s="173">
        <v>3580.0</v>
      </c>
      <c r="J3831" s="174">
        <v>600.0</v>
      </c>
      <c r="K3831" s="179">
        <v>600.0</v>
      </c>
      <c r="L3831" s="177">
        <v>0.0</v>
      </c>
      <c r="M3831" s="177">
        <v>0.0</v>
      </c>
      <c r="N3831" s="178">
        <v>0.0</v>
      </c>
      <c r="O3831" s="163"/>
      <c r="P3831" s="164"/>
      <c r="Q3831" s="163"/>
      <c r="R3831" s="163"/>
      <c r="S3831" s="168" t="s">
        <v>20645</v>
      </c>
      <c r="T3831" s="164">
        <v>0.0</v>
      </c>
    </row>
    <row r="3832" ht="18.75" hidden="1" customHeight="1">
      <c r="A3832" s="170">
        <v>45911.0</v>
      </c>
      <c r="B3832" s="171">
        <v>17208.0</v>
      </c>
      <c r="C3832" s="171" t="s">
        <v>20898</v>
      </c>
      <c r="D3832" s="171" t="s">
        <v>20695</v>
      </c>
      <c r="E3832" s="171">
        <v>8.0</v>
      </c>
      <c r="F3832" s="171" t="s">
        <v>20875</v>
      </c>
      <c r="G3832" s="171" t="s">
        <v>4580</v>
      </c>
      <c r="H3832" s="172" t="s">
        <v>20635</v>
      </c>
      <c r="I3832" s="173">
        <v>13220.0</v>
      </c>
      <c r="J3832" s="174">
        <v>3520.0</v>
      </c>
      <c r="K3832" s="179">
        <v>3520.0</v>
      </c>
      <c r="L3832" s="177"/>
      <c r="M3832" s="177"/>
      <c r="N3832" s="178"/>
      <c r="O3832" s="163"/>
      <c r="P3832" s="164"/>
      <c r="Q3832" s="163"/>
      <c r="R3832" s="163"/>
      <c r="S3832" s="168"/>
      <c r="T3832" s="164"/>
    </row>
    <row r="3833" ht="18.75" hidden="1" customHeight="1">
      <c r="A3833" s="180">
        <v>45911.0</v>
      </c>
      <c r="B3833" s="171">
        <v>8356.0</v>
      </c>
      <c r="C3833" s="171" t="s">
        <v>4051</v>
      </c>
      <c r="D3833" s="171"/>
      <c r="E3833" s="171" t="s">
        <v>20634</v>
      </c>
      <c r="F3833" s="171"/>
      <c r="G3833" s="171" t="s">
        <v>22496</v>
      </c>
      <c r="H3833" s="172" t="s">
        <v>22496</v>
      </c>
      <c r="I3833" s="173">
        <v>3240.0</v>
      </c>
      <c r="J3833" s="174">
        <v>660.0</v>
      </c>
      <c r="K3833" s="179">
        <v>660.0</v>
      </c>
      <c r="L3833" s="177">
        <v>0.0</v>
      </c>
      <c r="M3833" s="177">
        <v>0.0</v>
      </c>
      <c r="N3833" s="178">
        <v>0.0</v>
      </c>
      <c r="O3833" s="163"/>
      <c r="P3833" s="164"/>
      <c r="Q3833" s="163"/>
      <c r="R3833" s="163"/>
      <c r="S3833" s="168" t="s">
        <v>20645</v>
      </c>
      <c r="T3833" s="164">
        <v>0.0</v>
      </c>
    </row>
    <row r="3834" ht="18.75" hidden="1" customHeight="1">
      <c r="A3834" s="170">
        <v>45911.0</v>
      </c>
      <c r="B3834" s="171">
        <v>17210.0</v>
      </c>
      <c r="C3834" s="171" t="s">
        <v>483</v>
      </c>
      <c r="D3834" s="171" t="s">
        <v>20673</v>
      </c>
      <c r="E3834" s="171">
        <v>8.0</v>
      </c>
      <c r="F3834" s="171" t="s">
        <v>20700</v>
      </c>
      <c r="G3834" s="171" t="s">
        <v>9998</v>
      </c>
      <c r="H3834" s="172" t="s">
        <v>20638</v>
      </c>
      <c r="I3834" s="173">
        <v>18480.0</v>
      </c>
      <c r="J3834" s="174">
        <v>8640.0</v>
      </c>
      <c r="K3834" s="179"/>
      <c r="L3834" s="177"/>
      <c r="M3834" s="177"/>
      <c r="N3834" s="178">
        <v>8640.0</v>
      </c>
      <c r="O3834" s="163"/>
      <c r="P3834" s="164"/>
      <c r="Q3834" s="163"/>
      <c r="R3834" s="163"/>
      <c r="S3834" s="168"/>
      <c r="T3834" s="164"/>
    </row>
    <row r="3835" ht="18.75" hidden="1" customHeight="1">
      <c r="A3835" s="170">
        <v>45911.0</v>
      </c>
      <c r="B3835" s="171">
        <v>17211.0</v>
      </c>
      <c r="C3835" s="171" t="s">
        <v>22601</v>
      </c>
      <c r="D3835" s="171" t="s">
        <v>20695</v>
      </c>
      <c r="E3835" s="171">
        <v>8.0</v>
      </c>
      <c r="F3835" s="171" t="s">
        <v>20700</v>
      </c>
      <c r="G3835" s="171" t="s">
        <v>9974</v>
      </c>
      <c r="H3835" s="172" t="s">
        <v>20635</v>
      </c>
      <c r="I3835" s="173">
        <v>10960.0</v>
      </c>
      <c r="J3835" s="174">
        <v>1260.0</v>
      </c>
      <c r="K3835" s="179">
        <v>1260.0</v>
      </c>
      <c r="L3835" s="177"/>
      <c r="M3835" s="177"/>
      <c r="N3835" s="178"/>
      <c r="O3835" s="163"/>
      <c r="P3835" s="164"/>
      <c r="Q3835" s="163"/>
      <c r="R3835" s="163"/>
      <c r="S3835" s="168"/>
      <c r="T3835" s="164"/>
    </row>
    <row r="3836" ht="18.75" hidden="1" customHeight="1">
      <c r="A3836" s="157"/>
      <c r="B3836" s="158"/>
      <c r="C3836" s="158"/>
      <c r="D3836" s="158"/>
      <c r="E3836" s="158"/>
      <c r="F3836" s="158"/>
      <c r="G3836" s="158"/>
      <c r="H3836" s="159"/>
      <c r="I3836" s="160"/>
      <c r="J3836" s="161"/>
      <c r="K3836" s="165"/>
      <c r="L3836" s="163"/>
      <c r="M3836" s="163"/>
      <c r="N3836" s="163"/>
      <c r="O3836" s="163"/>
      <c r="P3836" s="163"/>
      <c r="Q3836" s="163"/>
      <c r="R3836" s="163"/>
      <c r="S3836" s="163"/>
      <c r="T3836" s="163"/>
    </row>
    <row r="3837" ht="18.75" hidden="1" customHeight="1">
      <c r="A3837" s="170">
        <v>45910.0</v>
      </c>
      <c r="B3837" s="171">
        <v>17214.0</v>
      </c>
      <c r="C3837" s="171" t="s">
        <v>20995</v>
      </c>
      <c r="D3837" s="171" t="s">
        <v>20695</v>
      </c>
      <c r="E3837" s="171">
        <v>8.0</v>
      </c>
      <c r="F3837" s="171" t="s">
        <v>21137</v>
      </c>
      <c r="G3837" s="171" t="s">
        <v>4759</v>
      </c>
      <c r="H3837" s="172" t="s">
        <v>20635</v>
      </c>
      <c r="I3837" s="173">
        <v>13340.0</v>
      </c>
      <c r="J3837" s="174">
        <v>3640.0</v>
      </c>
      <c r="K3837" s="179">
        <v>3640.0</v>
      </c>
      <c r="L3837" s="178"/>
      <c r="M3837" s="177"/>
      <c r="N3837" s="178"/>
      <c r="O3837" s="163"/>
      <c r="P3837" s="164"/>
      <c r="Q3837" s="163"/>
      <c r="R3837" s="163"/>
      <c r="S3837" s="163"/>
      <c r="T3837" s="163"/>
    </row>
    <row r="3838" ht="18.75" hidden="1" customHeight="1">
      <c r="A3838" s="170">
        <v>45911.0</v>
      </c>
      <c r="B3838" s="171">
        <v>17215.0</v>
      </c>
      <c r="C3838" s="171" t="s">
        <v>152</v>
      </c>
      <c r="D3838" s="171" t="s">
        <v>20695</v>
      </c>
      <c r="E3838" s="171">
        <v>8.0</v>
      </c>
      <c r="F3838" s="171" t="s">
        <v>21005</v>
      </c>
      <c r="G3838" s="171" t="s">
        <v>10005</v>
      </c>
      <c r="H3838" s="172" t="s">
        <v>20635</v>
      </c>
      <c r="I3838" s="173">
        <v>10980.0</v>
      </c>
      <c r="J3838" s="174">
        <v>1280.0</v>
      </c>
      <c r="K3838" s="179">
        <v>1280.0</v>
      </c>
      <c r="L3838" s="178"/>
      <c r="M3838" s="177"/>
      <c r="N3838" s="178"/>
      <c r="O3838" s="163"/>
      <c r="P3838" s="164"/>
      <c r="Q3838" s="163"/>
      <c r="R3838" s="163"/>
      <c r="S3838" s="163"/>
      <c r="T3838" s="163"/>
    </row>
    <row r="3839" ht="18.75" hidden="1" customHeight="1">
      <c r="A3839" s="180">
        <v>45911.0</v>
      </c>
      <c r="B3839" s="171">
        <v>8357.0</v>
      </c>
      <c r="C3839" s="171" t="s">
        <v>4082</v>
      </c>
      <c r="D3839" s="171"/>
      <c r="E3839" s="171" t="s">
        <v>20634</v>
      </c>
      <c r="F3839" s="171"/>
      <c r="G3839" s="171" t="s">
        <v>22482</v>
      </c>
      <c r="H3839" s="172" t="s">
        <v>22482</v>
      </c>
      <c r="I3839" s="173">
        <v>3820.0</v>
      </c>
      <c r="J3839" s="174">
        <v>760.0</v>
      </c>
      <c r="K3839" s="179">
        <v>0.0</v>
      </c>
      <c r="L3839" s="178">
        <v>0.0</v>
      </c>
      <c r="M3839" s="177">
        <v>760.0</v>
      </c>
      <c r="N3839" s="178">
        <v>0.0</v>
      </c>
      <c r="O3839" s="163"/>
      <c r="P3839" s="164"/>
      <c r="Q3839" s="163"/>
      <c r="R3839" s="163"/>
      <c r="S3839" s="168" t="s">
        <v>20645</v>
      </c>
      <c r="T3839" s="164">
        <v>0.0</v>
      </c>
    </row>
    <row r="3840" ht="18.75" hidden="1" customHeight="1">
      <c r="A3840" s="170">
        <v>45911.0</v>
      </c>
      <c r="B3840" s="171">
        <v>17216.0</v>
      </c>
      <c r="C3840" s="171" t="s">
        <v>4082</v>
      </c>
      <c r="D3840" s="171" t="s">
        <v>20673</v>
      </c>
      <c r="E3840" s="171">
        <v>14.0</v>
      </c>
      <c r="F3840" s="171" t="s">
        <v>21347</v>
      </c>
      <c r="G3840" s="171" t="s">
        <v>10009</v>
      </c>
      <c r="H3840" s="172" t="s">
        <v>20635</v>
      </c>
      <c r="I3840" s="173">
        <v>12100.0</v>
      </c>
      <c r="J3840" s="174">
        <v>2240.0</v>
      </c>
      <c r="K3840" s="179">
        <v>2240.0</v>
      </c>
      <c r="L3840" s="178"/>
      <c r="M3840" s="177"/>
      <c r="N3840" s="178"/>
      <c r="O3840" s="163"/>
      <c r="P3840" s="164"/>
      <c r="Q3840" s="163"/>
      <c r="R3840" s="163"/>
      <c r="S3840" s="168"/>
      <c r="T3840" s="164"/>
    </row>
    <row r="3841" ht="18.75" hidden="1" customHeight="1">
      <c r="A3841" s="180">
        <v>45911.0</v>
      </c>
      <c r="B3841" s="171">
        <v>8358.0</v>
      </c>
      <c r="C3841" s="171" t="s">
        <v>3980</v>
      </c>
      <c r="D3841" s="171"/>
      <c r="E3841" s="171" t="s">
        <v>20634</v>
      </c>
      <c r="F3841" s="171"/>
      <c r="G3841" s="171"/>
      <c r="H3841" s="172"/>
      <c r="I3841" s="173">
        <v>3020.0</v>
      </c>
      <c r="J3841" s="174">
        <v>720.0</v>
      </c>
      <c r="K3841" s="179">
        <v>720.0</v>
      </c>
      <c r="L3841" s="178">
        <v>0.0</v>
      </c>
      <c r="M3841" s="177">
        <v>0.0</v>
      </c>
      <c r="N3841" s="178">
        <v>0.0</v>
      </c>
      <c r="O3841" s="163"/>
      <c r="P3841" s="164"/>
      <c r="Q3841" s="163"/>
      <c r="R3841" s="163"/>
      <c r="S3841" s="168" t="s">
        <v>20645</v>
      </c>
      <c r="T3841" s="164">
        <v>0.0</v>
      </c>
    </row>
    <row r="3842" ht="18.75" hidden="1" customHeight="1">
      <c r="A3842" s="180">
        <v>45911.0</v>
      </c>
      <c r="B3842" s="171">
        <v>8359.0</v>
      </c>
      <c r="C3842" s="171" t="s">
        <v>5722</v>
      </c>
      <c r="D3842" s="171"/>
      <c r="E3842" s="171" t="s">
        <v>20634</v>
      </c>
      <c r="F3842" s="171"/>
      <c r="G3842" s="171" t="s">
        <v>19722</v>
      </c>
      <c r="H3842" s="172" t="s">
        <v>19722</v>
      </c>
      <c r="I3842" s="173">
        <v>3500.0</v>
      </c>
      <c r="J3842" s="174">
        <v>140.0</v>
      </c>
      <c r="K3842" s="179">
        <v>0.0</v>
      </c>
      <c r="L3842" s="178">
        <v>0.0</v>
      </c>
      <c r="M3842" s="177">
        <v>0.0</v>
      </c>
      <c r="N3842" s="178">
        <v>0.0</v>
      </c>
      <c r="O3842" s="163"/>
      <c r="P3842" s="164"/>
      <c r="Q3842" s="163"/>
      <c r="R3842" s="163"/>
      <c r="S3842" s="168" t="s">
        <v>20645</v>
      </c>
      <c r="T3842" s="164">
        <v>0.0</v>
      </c>
    </row>
    <row r="3843" ht="18.75" hidden="1" customHeight="1">
      <c r="A3843" s="180">
        <v>45911.0</v>
      </c>
      <c r="B3843" s="171">
        <v>8360.0</v>
      </c>
      <c r="C3843" s="171" t="s">
        <v>5722</v>
      </c>
      <c r="D3843" s="171"/>
      <c r="E3843" s="171" t="s">
        <v>20634</v>
      </c>
      <c r="F3843" s="171"/>
      <c r="G3843" s="171" t="s">
        <v>19722</v>
      </c>
      <c r="H3843" s="172" t="s">
        <v>19722</v>
      </c>
      <c r="I3843" s="173">
        <v>3360.0</v>
      </c>
      <c r="J3843" s="174">
        <v>420.0</v>
      </c>
      <c r="K3843" s="179">
        <v>0.0</v>
      </c>
      <c r="L3843" s="178">
        <v>420.0</v>
      </c>
      <c r="M3843" s="177">
        <v>0.0</v>
      </c>
      <c r="N3843" s="178">
        <v>0.0</v>
      </c>
      <c r="O3843" s="163"/>
      <c r="P3843" s="164"/>
      <c r="Q3843" s="163"/>
      <c r="R3843" s="163"/>
      <c r="S3843" s="168" t="s">
        <v>20645</v>
      </c>
      <c r="T3843" s="164">
        <v>0.0</v>
      </c>
    </row>
    <row r="3844" ht="18.75" hidden="1" customHeight="1">
      <c r="A3844" s="180">
        <v>45911.0</v>
      </c>
      <c r="B3844" s="171">
        <v>8361.0</v>
      </c>
      <c r="C3844" s="171" t="s">
        <v>5722</v>
      </c>
      <c r="D3844" s="171"/>
      <c r="E3844" s="171" t="s">
        <v>20634</v>
      </c>
      <c r="F3844" s="171"/>
      <c r="G3844" s="171" t="s">
        <v>19727</v>
      </c>
      <c r="H3844" s="172" t="s">
        <v>19727</v>
      </c>
      <c r="I3844" s="173">
        <v>3480.0</v>
      </c>
      <c r="J3844" s="174">
        <v>300.0</v>
      </c>
      <c r="K3844" s="179">
        <v>0.0</v>
      </c>
      <c r="L3844" s="178">
        <v>0.0</v>
      </c>
      <c r="M3844" s="177">
        <v>0.0</v>
      </c>
      <c r="N3844" s="178">
        <v>0.0</v>
      </c>
      <c r="O3844" s="163"/>
      <c r="P3844" s="164"/>
      <c r="Q3844" s="163"/>
      <c r="R3844" s="163"/>
      <c r="S3844" s="168" t="s">
        <v>20645</v>
      </c>
      <c r="T3844" s="164">
        <v>0.0</v>
      </c>
    </row>
    <row r="3845" ht="18.75" hidden="1" customHeight="1">
      <c r="A3845" s="180">
        <v>45911.0</v>
      </c>
      <c r="B3845" s="171">
        <v>8362.0</v>
      </c>
      <c r="C3845" s="171" t="s">
        <v>5722</v>
      </c>
      <c r="D3845" s="171"/>
      <c r="E3845" s="171" t="s">
        <v>20634</v>
      </c>
      <c r="F3845" s="171"/>
      <c r="G3845" s="171" t="s">
        <v>19727</v>
      </c>
      <c r="H3845" s="172" t="s">
        <v>19727</v>
      </c>
      <c r="I3845" s="173">
        <v>3180.0</v>
      </c>
      <c r="J3845" s="174">
        <v>440.0</v>
      </c>
      <c r="K3845" s="179">
        <v>0.0</v>
      </c>
      <c r="L3845" s="178">
        <v>440.0</v>
      </c>
      <c r="M3845" s="177">
        <v>0.0</v>
      </c>
      <c r="N3845" s="178">
        <v>0.0</v>
      </c>
      <c r="O3845" s="163"/>
      <c r="P3845" s="164"/>
      <c r="Q3845" s="163"/>
      <c r="R3845" s="163"/>
      <c r="S3845" s="168" t="s">
        <v>20645</v>
      </c>
      <c r="T3845" s="164">
        <v>0.0</v>
      </c>
    </row>
    <row r="3846" ht="18.75" hidden="1" customHeight="1">
      <c r="A3846" s="180">
        <v>45911.0</v>
      </c>
      <c r="B3846" s="171">
        <v>8363.0</v>
      </c>
      <c r="C3846" s="171" t="s">
        <v>4035</v>
      </c>
      <c r="D3846" s="171"/>
      <c r="E3846" s="171" t="s">
        <v>20634</v>
      </c>
      <c r="F3846" s="171"/>
      <c r="G3846" s="171"/>
      <c r="H3846" s="172"/>
      <c r="I3846" s="173">
        <v>3480.0</v>
      </c>
      <c r="J3846" s="174">
        <v>700.0</v>
      </c>
      <c r="K3846" s="179">
        <v>0.0</v>
      </c>
      <c r="L3846" s="178">
        <v>0.0</v>
      </c>
      <c r="M3846" s="177">
        <v>0.0</v>
      </c>
      <c r="N3846" s="178">
        <v>700.0</v>
      </c>
      <c r="O3846" s="163"/>
      <c r="P3846" s="164"/>
      <c r="Q3846" s="163"/>
      <c r="R3846" s="163"/>
      <c r="S3846" s="168" t="s">
        <v>20645</v>
      </c>
      <c r="T3846" s="164">
        <v>0.0</v>
      </c>
    </row>
    <row r="3847" ht="18.75" hidden="1" customHeight="1">
      <c r="A3847" s="170">
        <v>45911.0</v>
      </c>
      <c r="B3847" s="171">
        <v>17218.0</v>
      </c>
      <c r="C3847" s="171" t="s">
        <v>20760</v>
      </c>
      <c r="D3847" s="171" t="s">
        <v>20687</v>
      </c>
      <c r="E3847" s="171">
        <v>8.0</v>
      </c>
      <c r="F3847" s="171" t="s">
        <v>21428</v>
      </c>
      <c r="G3847" s="171" t="s">
        <v>4113</v>
      </c>
      <c r="H3847" s="172" t="s">
        <v>20635</v>
      </c>
      <c r="I3847" s="173">
        <v>13180.0</v>
      </c>
      <c r="J3847" s="174">
        <v>3160.0</v>
      </c>
      <c r="K3847" s="179">
        <v>3160.0</v>
      </c>
      <c r="L3847" s="178"/>
      <c r="M3847" s="177"/>
      <c r="N3847" s="178"/>
      <c r="O3847" s="163"/>
      <c r="P3847" s="164"/>
      <c r="Q3847" s="163"/>
      <c r="R3847" s="163"/>
      <c r="S3847" s="168"/>
      <c r="T3847" s="164"/>
    </row>
    <row r="3848" ht="18.75" hidden="1" customHeight="1">
      <c r="A3848" s="170">
        <v>45911.0</v>
      </c>
      <c r="B3848" s="171">
        <v>17219.0</v>
      </c>
      <c r="C3848" s="171" t="s">
        <v>20820</v>
      </c>
      <c r="D3848" s="171" t="s">
        <v>20695</v>
      </c>
      <c r="E3848" s="171">
        <v>8.0</v>
      </c>
      <c r="F3848" s="171" t="s">
        <v>21262</v>
      </c>
      <c r="G3848" s="171" t="s">
        <v>4160</v>
      </c>
      <c r="H3848" s="172" t="s">
        <v>20635</v>
      </c>
      <c r="I3848" s="173">
        <v>13400.0</v>
      </c>
      <c r="J3848" s="174">
        <v>3700.0</v>
      </c>
      <c r="K3848" s="179">
        <v>3700.0</v>
      </c>
      <c r="L3848" s="178"/>
      <c r="M3848" s="177"/>
      <c r="N3848" s="178"/>
      <c r="O3848" s="163"/>
      <c r="P3848" s="164"/>
      <c r="Q3848" s="163"/>
      <c r="R3848" s="163"/>
      <c r="S3848" s="168"/>
      <c r="T3848" s="164"/>
    </row>
    <row r="3849" ht="18.75" hidden="1" customHeight="1">
      <c r="A3849" s="170">
        <v>45911.0</v>
      </c>
      <c r="B3849" s="171">
        <v>17220.0</v>
      </c>
      <c r="C3849" s="171" t="s">
        <v>20716</v>
      </c>
      <c r="D3849" s="171" t="s">
        <v>20695</v>
      </c>
      <c r="E3849" s="171">
        <v>8.0</v>
      </c>
      <c r="F3849" s="171" t="s">
        <v>21169</v>
      </c>
      <c r="G3849" s="171" t="s">
        <v>3993</v>
      </c>
      <c r="H3849" s="172" t="s">
        <v>20635</v>
      </c>
      <c r="I3849" s="173">
        <v>12920.0</v>
      </c>
      <c r="J3849" s="174">
        <v>3220.0</v>
      </c>
      <c r="K3849" s="179">
        <v>3220.0</v>
      </c>
      <c r="L3849" s="178"/>
      <c r="M3849" s="177"/>
      <c r="N3849" s="178"/>
      <c r="O3849" s="163"/>
      <c r="P3849" s="164"/>
      <c r="Q3849" s="163"/>
      <c r="R3849" s="163"/>
      <c r="S3849" s="168"/>
      <c r="T3849" s="164"/>
    </row>
    <row r="3850" ht="18.75" hidden="1" customHeight="1">
      <c r="A3850" s="180">
        <v>45911.0</v>
      </c>
      <c r="B3850" s="171">
        <v>8364.0</v>
      </c>
      <c r="C3850" s="171" t="s">
        <v>8901</v>
      </c>
      <c r="D3850" s="171"/>
      <c r="E3850" s="171" t="s">
        <v>20634</v>
      </c>
      <c r="F3850" s="171"/>
      <c r="G3850" s="171" t="s">
        <v>22602</v>
      </c>
      <c r="H3850" s="172" t="s">
        <v>22602</v>
      </c>
      <c r="I3850" s="173">
        <v>23440.0</v>
      </c>
      <c r="J3850" s="174">
        <v>5740.0</v>
      </c>
      <c r="K3850" s="179">
        <v>0.0</v>
      </c>
      <c r="L3850" s="178">
        <v>0.0</v>
      </c>
      <c r="M3850" s="177">
        <v>0.0</v>
      </c>
      <c r="N3850" s="178">
        <v>0.0</v>
      </c>
      <c r="O3850" s="163"/>
      <c r="P3850" s="164"/>
      <c r="Q3850" s="163"/>
      <c r="R3850" s="163"/>
      <c r="S3850" s="168" t="s">
        <v>20645</v>
      </c>
      <c r="T3850" s="164">
        <v>0.0</v>
      </c>
    </row>
    <row r="3851" ht="18.75" hidden="1" customHeight="1">
      <c r="A3851" s="180">
        <v>45911.0</v>
      </c>
      <c r="B3851" s="171">
        <v>8365.0</v>
      </c>
      <c r="C3851" s="171" t="s">
        <v>8901</v>
      </c>
      <c r="D3851" s="171"/>
      <c r="E3851" s="171" t="s">
        <v>20634</v>
      </c>
      <c r="F3851" s="171"/>
      <c r="G3851" s="171" t="s">
        <v>22603</v>
      </c>
      <c r="H3851" s="172" t="s">
        <v>22603</v>
      </c>
      <c r="I3851" s="173">
        <v>23500.0</v>
      </c>
      <c r="J3851" s="174">
        <v>5700.0</v>
      </c>
      <c r="K3851" s="179">
        <v>0.0</v>
      </c>
      <c r="L3851" s="178">
        <v>0.0</v>
      </c>
      <c r="M3851" s="177">
        <v>0.0</v>
      </c>
      <c r="N3851" s="178">
        <v>0.0</v>
      </c>
      <c r="O3851" s="163"/>
      <c r="P3851" s="164"/>
      <c r="Q3851" s="163"/>
      <c r="R3851" s="163"/>
      <c r="S3851" s="168" t="s">
        <v>20645</v>
      </c>
      <c r="T3851" s="164">
        <v>0.0</v>
      </c>
    </row>
    <row r="3852" ht="18.75" hidden="1" customHeight="1">
      <c r="A3852" s="180">
        <v>45911.0</v>
      </c>
      <c r="B3852" s="171">
        <v>8366.0</v>
      </c>
      <c r="C3852" s="171" t="s">
        <v>744</v>
      </c>
      <c r="D3852" s="171"/>
      <c r="E3852" s="171" t="s">
        <v>20634</v>
      </c>
      <c r="F3852" s="171"/>
      <c r="G3852" s="171"/>
      <c r="H3852" s="172"/>
      <c r="I3852" s="173">
        <v>2800.0</v>
      </c>
      <c r="J3852" s="174">
        <v>260.0</v>
      </c>
      <c r="K3852" s="179">
        <v>0.0</v>
      </c>
      <c r="L3852" s="178">
        <v>260.0</v>
      </c>
      <c r="M3852" s="177">
        <v>0.0</v>
      </c>
      <c r="N3852" s="178">
        <v>0.0</v>
      </c>
      <c r="O3852" s="163"/>
      <c r="P3852" s="164"/>
      <c r="Q3852" s="163"/>
      <c r="R3852" s="163"/>
      <c r="S3852" s="168" t="s">
        <v>20645</v>
      </c>
      <c r="T3852" s="164">
        <v>0.0</v>
      </c>
    </row>
    <row r="3853" ht="18.75" hidden="1" customHeight="1">
      <c r="A3853" s="180">
        <v>45911.0</v>
      </c>
      <c r="B3853" s="171">
        <v>8367.0</v>
      </c>
      <c r="C3853" s="171" t="s">
        <v>8901</v>
      </c>
      <c r="D3853" s="171"/>
      <c r="E3853" s="171" t="s">
        <v>20634</v>
      </c>
      <c r="F3853" s="171"/>
      <c r="G3853" s="171" t="s">
        <v>22132</v>
      </c>
      <c r="H3853" s="172" t="s">
        <v>22132</v>
      </c>
      <c r="I3853" s="173">
        <v>11900.0</v>
      </c>
      <c r="J3853" s="174">
        <v>1540.0</v>
      </c>
      <c r="K3853" s="179">
        <v>0.0</v>
      </c>
      <c r="L3853" s="178">
        <v>0.0</v>
      </c>
      <c r="M3853" s="177">
        <v>0.0</v>
      </c>
      <c r="N3853" s="178">
        <v>0.0</v>
      </c>
      <c r="O3853" s="163"/>
      <c r="P3853" s="164"/>
      <c r="Q3853" s="163"/>
      <c r="R3853" s="163"/>
      <c r="S3853" s="168" t="s">
        <v>20645</v>
      </c>
      <c r="T3853" s="164">
        <v>0.0</v>
      </c>
    </row>
    <row r="3854" ht="18.75" hidden="1" customHeight="1">
      <c r="A3854" s="170">
        <v>45911.0</v>
      </c>
      <c r="B3854" s="171">
        <v>17221.0</v>
      </c>
      <c r="C3854" s="171" t="s">
        <v>20763</v>
      </c>
      <c r="D3854" s="171" t="s">
        <v>20687</v>
      </c>
      <c r="E3854" s="171">
        <v>12.0</v>
      </c>
      <c r="F3854" s="171" t="s">
        <v>20803</v>
      </c>
      <c r="G3854" s="171" t="s">
        <v>6774</v>
      </c>
      <c r="H3854" s="172" t="s">
        <v>20635</v>
      </c>
      <c r="I3854" s="173">
        <v>12100.0</v>
      </c>
      <c r="J3854" s="174">
        <v>2060.0</v>
      </c>
      <c r="K3854" s="179">
        <v>2060.0</v>
      </c>
      <c r="L3854" s="178"/>
      <c r="M3854" s="177"/>
      <c r="N3854" s="178"/>
      <c r="O3854" s="163"/>
      <c r="P3854" s="164"/>
      <c r="Q3854" s="163"/>
      <c r="R3854" s="163"/>
      <c r="S3854" s="168"/>
      <c r="T3854" s="164"/>
    </row>
    <row r="3855" ht="18.75" hidden="1" customHeight="1">
      <c r="A3855" s="170">
        <v>45911.0</v>
      </c>
      <c r="B3855" s="171">
        <v>17222.0</v>
      </c>
      <c r="C3855" s="171" t="s">
        <v>22270</v>
      </c>
      <c r="D3855" s="171" t="s">
        <v>20673</v>
      </c>
      <c r="E3855" s="171">
        <v>14.0</v>
      </c>
      <c r="F3855" s="171"/>
      <c r="G3855" s="171" t="s">
        <v>10065</v>
      </c>
      <c r="H3855" s="172" t="s">
        <v>20635</v>
      </c>
      <c r="I3855" s="173">
        <v>11860.0</v>
      </c>
      <c r="J3855" s="174">
        <v>2000.0</v>
      </c>
      <c r="K3855" s="179">
        <v>2000.0</v>
      </c>
      <c r="L3855" s="178"/>
      <c r="M3855" s="177"/>
      <c r="N3855" s="178"/>
      <c r="O3855" s="163"/>
      <c r="P3855" s="164"/>
      <c r="Q3855" s="163"/>
      <c r="R3855" s="163"/>
      <c r="S3855" s="168"/>
      <c r="T3855" s="164"/>
    </row>
    <row r="3856" ht="18.75" hidden="1" customHeight="1">
      <c r="A3856" s="170">
        <v>45911.0</v>
      </c>
      <c r="B3856" s="171">
        <v>17223.0</v>
      </c>
      <c r="C3856" s="171" t="s">
        <v>22530</v>
      </c>
      <c r="D3856" s="171" t="s">
        <v>20687</v>
      </c>
      <c r="E3856" s="171">
        <v>14.0</v>
      </c>
      <c r="F3856" s="171" t="s">
        <v>21370</v>
      </c>
      <c r="G3856" s="171" t="s">
        <v>4756</v>
      </c>
      <c r="H3856" s="172" t="s">
        <v>20635</v>
      </c>
      <c r="I3856" s="173">
        <v>12140.0</v>
      </c>
      <c r="J3856" s="174">
        <v>2100.0</v>
      </c>
      <c r="K3856" s="179">
        <v>2100.0</v>
      </c>
      <c r="L3856" s="178"/>
      <c r="M3856" s="177"/>
      <c r="N3856" s="178"/>
      <c r="O3856" s="163"/>
      <c r="P3856" s="164"/>
      <c r="Q3856" s="163"/>
      <c r="R3856" s="163"/>
      <c r="S3856" s="168"/>
      <c r="T3856" s="164"/>
    </row>
    <row r="3857" ht="18.75" hidden="1" customHeight="1">
      <c r="A3857" s="170">
        <v>45911.0</v>
      </c>
      <c r="B3857" s="171">
        <v>17224.0</v>
      </c>
      <c r="C3857" s="171" t="s">
        <v>21631</v>
      </c>
      <c r="D3857" s="171" t="s">
        <v>20687</v>
      </c>
      <c r="E3857" s="171">
        <v>8.0</v>
      </c>
      <c r="F3857" s="171" t="s">
        <v>20699</v>
      </c>
      <c r="G3857" s="171" t="s">
        <v>196</v>
      </c>
      <c r="H3857" s="172" t="s">
        <v>20669</v>
      </c>
      <c r="I3857" s="173">
        <v>10220.0</v>
      </c>
      <c r="J3857" s="174">
        <v>200.0</v>
      </c>
      <c r="K3857" s="179"/>
      <c r="L3857" s="178">
        <v>200.0</v>
      </c>
      <c r="M3857" s="177"/>
      <c r="N3857" s="178"/>
      <c r="O3857" s="163"/>
      <c r="P3857" s="164"/>
      <c r="Q3857" s="163"/>
      <c r="R3857" s="163"/>
      <c r="S3857" s="168"/>
      <c r="T3857" s="164"/>
    </row>
    <row r="3858" ht="18.75" hidden="1" customHeight="1">
      <c r="A3858" s="170">
        <v>45912.0</v>
      </c>
      <c r="B3858" s="171">
        <v>17225.0</v>
      </c>
      <c r="C3858" s="171" t="s">
        <v>21650</v>
      </c>
      <c r="D3858" s="171" t="s">
        <v>20695</v>
      </c>
      <c r="E3858" s="171">
        <v>16.0</v>
      </c>
      <c r="F3858" s="171" t="s">
        <v>20843</v>
      </c>
      <c r="G3858" s="171" t="s">
        <v>4479</v>
      </c>
      <c r="H3858" s="172" t="s">
        <v>20635</v>
      </c>
      <c r="I3858" s="173">
        <v>11160.0</v>
      </c>
      <c r="J3858" s="174">
        <v>1440.0</v>
      </c>
      <c r="K3858" s="179">
        <v>1440.0</v>
      </c>
      <c r="L3858" s="178"/>
      <c r="M3858" s="177"/>
      <c r="N3858" s="178"/>
      <c r="O3858" s="163"/>
      <c r="P3858" s="164"/>
      <c r="Q3858" s="163"/>
      <c r="R3858" s="163"/>
      <c r="S3858" s="168"/>
      <c r="T3858" s="164"/>
    </row>
    <row r="3859" ht="18.75" hidden="1" customHeight="1">
      <c r="A3859" s="170">
        <v>45912.0</v>
      </c>
      <c r="B3859" s="171">
        <v>17226.0</v>
      </c>
      <c r="C3859" s="171" t="s">
        <v>20892</v>
      </c>
      <c r="D3859" s="171" t="s">
        <v>20687</v>
      </c>
      <c r="E3859" s="171">
        <v>14.0</v>
      </c>
      <c r="F3859" s="171" t="s">
        <v>20768</v>
      </c>
      <c r="G3859" s="171" t="s">
        <v>4576</v>
      </c>
      <c r="H3859" s="172" t="s">
        <v>20635</v>
      </c>
      <c r="I3859" s="173">
        <v>11940.0</v>
      </c>
      <c r="J3859" s="174">
        <v>1900.0</v>
      </c>
      <c r="K3859" s="179">
        <v>1900.0</v>
      </c>
      <c r="L3859" s="178"/>
      <c r="M3859" s="177"/>
      <c r="N3859" s="178"/>
      <c r="O3859" s="163"/>
      <c r="P3859" s="164"/>
      <c r="Q3859" s="163"/>
      <c r="R3859" s="163"/>
      <c r="S3859" s="168"/>
      <c r="T3859" s="164"/>
    </row>
    <row r="3860" ht="18.75" hidden="1" customHeight="1">
      <c r="A3860" s="170">
        <v>45912.0</v>
      </c>
      <c r="B3860" s="171">
        <v>17227.0</v>
      </c>
      <c r="C3860" s="171" t="s">
        <v>4017</v>
      </c>
      <c r="D3860" s="171" t="s">
        <v>20687</v>
      </c>
      <c r="E3860" s="171">
        <v>14.0</v>
      </c>
      <c r="F3860" s="171">
        <v>14022.0</v>
      </c>
      <c r="G3860" s="171" t="s">
        <v>8315</v>
      </c>
      <c r="H3860" s="172" t="s">
        <v>20635</v>
      </c>
      <c r="I3860" s="173">
        <v>12120.0</v>
      </c>
      <c r="J3860" s="174">
        <v>2080.0</v>
      </c>
      <c r="K3860" s="179">
        <v>2080.0</v>
      </c>
      <c r="L3860" s="178"/>
      <c r="M3860" s="177"/>
      <c r="N3860" s="178"/>
      <c r="O3860" s="163"/>
      <c r="P3860" s="164"/>
      <c r="Q3860" s="163"/>
      <c r="R3860" s="163"/>
      <c r="S3860" s="168"/>
      <c r="T3860" s="164"/>
    </row>
    <row r="3861" ht="18.75" hidden="1" customHeight="1">
      <c r="A3861" s="170">
        <v>45912.0</v>
      </c>
      <c r="B3861" s="171">
        <v>17228.0</v>
      </c>
      <c r="C3861" s="171" t="s">
        <v>3322</v>
      </c>
      <c r="D3861" s="171" t="s">
        <v>20659</v>
      </c>
      <c r="E3861" s="171">
        <v>8.0</v>
      </c>
      <c r="F3861" s="171" t="s">
        <v>20700</v>
      </c>
      <c r="G3861" s="171" t="s">
        <v>8288</v>
      </c>
      <c r="H3861" s="172" t="s">
        <v>20635</v>
      </c>
      <c r="I3861" s="173">
        <v>10720.0</v>
      </c>
      <c r="J3861" s="174">
        <f>10720-10040</f>
        <v>680</v>
      </c>
      <c r="K3861" s="179">
        <v>680.0</v>
      </c>
      <c r="L3861" s="178"/>
      <c r="M3861" s="177"/>
      <c r="N3861" s="178"/>
      <c r="O3861" s="163"/>
      <c r="P3861" s="164"/>
      <c r="Q3861" s="163"/>
      <c r="R3861" s="163"/>
      <c r="S3861" s="168"/>
      <c r="T3861" s="164"/>
    </row>
    <row r="3862" ht="18.75" hidden="1" customHeight="1">
      <c r="A3862" s="170">
        <v>45912.0</v>
      </c>
      <c r="B3862" s="171">
        <v>17229.0</v>
      </c>
      <c r="C3862" s="171" t="s">
        <v>4017</v>
      </c>
      <c r="D3862" s="171" t="s">
        <v>20673</v>
      </c>
      <c r="E3862" s="171">
        <v>8.0</v>
      </c>
      <c r="F3862" s="171" t="s">
        <v>22294</v>
      </c>
      <c r="G3862" s="171" t="s">
        <v>6342</v>
      </c>
      <c r="H3862" s="172" t="s">
        <v>20638</v>
      </c>
      <c r="I3862" s="173">
        <v>17520.0</v>
      </c>
      <c r="J3862" s="174">
        <v>7680.0</v>
      </c>
      <c r="K3862" s="179"/>
      <c r="L3862" s="178"/>
      <c r="M3862" s="177"/>
      <c r="N3862" s="178">
        <v>7680.0</v>
      </c>
      <c r="O3862" s="163"/>
      <c r="P3862" s="164"/>
      <c r="Q3862" s="163"/>
      <c r="R3862" s="163"/>
      <c r="S3862" s="168"/>
      <c r="T3862" s="164"/>
    </row>
    <row r="3863" ht="18.75" hidden="1" customHeight="1">
      <c r="A3863" s="182">
        <v>45912.02901607639</v>
      </c>
      <c r="B3863" s="171">
        <v>8368.0</v>
      </c>
      <c r="C3863" s="171" t="s">
        <v>4017</v>
      </c>
      <c r="D3863" s="171"/>
      <c r="E3863" s="171" t="s">
        <v>20634</v>
      </c>
      <c r="F3863" s="171"/>
      <c r="G3863" s="171" t="s">
        <v>4500</v>
      </c>
      <c r="H3863" s="172" t="s">
        <v>4500</v>
      </c>
      <c r="I3863" s="173">
        <v>3820.0</v>
      </c>
      <c r="J3863" s="174">
        <v>980.0</v>
      </c>
      <c r="K3863" s="179">
        <v>980.0</v>
      </c>
      <c r="L3863" s="178">
        <v>0.0</v>
      </c>
      <c r="M3863" s="177">
        <v>0.0</v>
      </c>
      <c r="N3863" s="178">
        <v>0.0</v>
      </c>
      <c r="O3863" s="163"/>
      <c r="P3863" s="164"/>
      <c r="Q3863" s="163"/>
      <c r="R3863" s="163"/>
      <c r="S3863" s="168" t="s">
        <v>20645</v>
      </c>
      <c r="T3863" s="164">
        <v>0.0</v>
      </c>
    </row>
    <row r="3864" ht="18.75" hidden="1" customHeight="1">
      <c r="A3864" s="180">
        <v>45912.0</v>
      </c>
      <c r="B3864" s="171">
        <v>8369.0</v>
      </c>
      <c r="C3864" s="171" t="s">
        <v>8901</v>
      </c>
      <c r="D3864" s="171"/>
      <c r="E3864" s="171" t="s">
        <v>20634</v>
      </c>
      <c r="F3864" s="171"/>
      <c r="G3864" s="171" t="s">
        <v>22604</v>
      </c>
      <c r="H3864" s="172" t="s">
        <v>22604</v>
      </c>
      <c r="I3864" s="173">
        <v>13280.0</v>
      </c>
      <c r="J3864" s="174">
        <v>2680.0</v>
      </c>
      <c r="K3864" s="179">
        <v>0.0</v>
      </c>
      <c r="L3864" s="178">
        <v>0.0</v>
      </c>
      <c r="M3864" s="177">
        <v>0.0</v>
      </c>
      <c r="N3864" s="178">
        <v>0.0</v>
      </c>
      <c r="O3864" s="163"/>
      <c r="P3864" s="164"/>
      <c r="Q3864" s="163"/>
      <c r="R3864" s="163"/>
      <c r="S3864" s="168" t="s">
        <v>20645</v>
      </c>
      <c r="T3864" s="164">
        <v>0.0</v>
      </c>
    </row>
    <row r="3865" ht="18.75" hidden="1" customHeight="1">
      <c r="A3865" s="180">
        <v>45912.0</v>
      </c>
      <c r="B3865" s="171">
        <v>8370.0</v>
      </c>
      <c r="C3865" s="171" t="s">
        <v>4178</v>
      </c>
      <c r="D3865" s="171"/>
      <c r="E3865" s="171" t="s">
        <v>20634</v>
      </c>
      <c r="F3865" s="171"/>
      <c r="G3865" s="171"/>
      <c r="H3865" s="172"/>
      <c r="I3865" s="173">
        <v>4220.0</v>
      </c>
      <c r="J3865" s="174">
        <v>1220.0</v>
      </c>
      <c r="K3865" s="179">
        <v>0.0</v>
      </c>
      <c r="L3865" s="178">
        <v>1220.0</v>
      </c>
      <c r="M3865" s="177">
        <v>0.0</v>
      </c>
      <c r="N3865" s="178">
        <v>0.0</v>
      </c>
      <c r="O3865" s="163"/>
      <c r="P3865" s="164"/>
      <c r="Q3865" s="163"/>
      <c r="R3865" s="163"/>
      <c r="S3865" s="168" t="s">
        <v>20645</v>
      </c>
      <c r="T3865" s="164">
        <v>0.0</v>
      </c>
    </row>
    <row r="3866" ht="18.75" hidden="1" customHeight="1">
      <c r="A3866" s="170">
        <v>45912.0</v>
      </c>
      <c r="B3866" s="171">
        <v>17230.0</v>
      </c>
      <c r="C3866" s="171" t="s">
        <v>3339</v>
      </c>
      <c r="D3866" s="171" t="s">
        <v>20673</v>
      </c>
      <c r="E3866" s="171">
        <v>12.0</v>
      </c>
      <c r="F3866" s="171" t="s">
        <v>20937</v>
      </c>
      <c r="G3866" s="171" t="s">
        <v>8483</v>
      </c>
      <c r="H3866" s="172" t="s">
        <v>20635</v>
      </c>
      <c r="I3866" s="173">
        <v>12920.0</v>
      </c>
      <c r="J3866" s="174">
        <v>3060.0</v>
      </c>
      <c r="K3866" s="179">
        <v>3060.0</v>
      </c>
      <c r="L3866" s="178"/>
      <c r="M3866" s="177"/>
      <c r="N3866" s="178"/>
      <c r="O3866" s="163"/>
      <c r="P3866" s="164"/>
      <c r="Q3866" s="163"/>
      <c r="R3866" s="163"/>
      <c r="S3866" s="168"/>
      <c r="T3866" s="164"/>
    </row>
    <row r="3867" ht="18.75" hidden="1" customHeight="1">
      <c r="A3867" s="180">
        <v>45912.0</v>
      </c>
      <c r="B3867" s="171">
        <v>8371.0</v>
      </c>
      <c r="C3867" s="171" t="s">
        <v>3989</v>
      </c>
      <c r="D3867" s="171"/>
      <c r="E3867" s="171" t="s">
        <v>20634</v>
      </c>
      <c r="F3867" s="171"/>
      <c r="G3867" s="171" t="s">
        <v>22012</v>
      </c>
      <c r="H3867" s="172" t="s">
        <v>22012</v>
      </c>
      <c r="I3867" s="173">
        <v>4020.0</v>
      </c>
      <c r="J3867" s="174">
        <v>520.0</v>
      </c>
      <c r="K3867" s="179">
        <v>0.0</v>
      </c>
      <c r="L3867" s="178">
        <v>520.0</v>
      </c>
      <c r="M3867" s="177">
        <v>0.0</v>
      </c>
      <c r="N3867" s="178">
        <v>0.0</v>
      </c>
      <c r="O3867" s="163"/>
      <c r="P3867" s="164"/>
      <c r="Q3867" s="163"/>
      <c r="R3867" s="163"/>
      <c r="S3867" s="168" t="s">
        <v>20645</v>
      </c>
      <c r="T3867" s="164">
        <v>0.0</v>
      </c>
    </row>
    <row r="3868" ht="18.75" hidden="1" customHeight="1">
      <c r="A3868" s="180">
        <v>45912.0</v>
      </c>
      <c r="B3868" s="171">
        <v>8372.0</v>
      </c>
      <c r="C3868" s="171" t="s">
        <v>4379</v>
      </c>
      <c r="D3868" s="171"/>
      <c r="E3868" s="171" t="s">
        <v>20634</v>
      </c>
      <c r="F3868" s="171"/>
      <c r="G3868" s="171" t="s">
        <v>20697</v>
      </c>
      <c r="H3868" s="172" t="s">
        <v>20697</v>
      </c>
      <c r="I3868" s="173">
        <v>3040.0</v>
      </c>
      <c r="J3868" s="174">
        <v>300.0</v>
      </c>
      <c r="K3868" s="179">
        <v>300.0</v>
      </c>
      <c r="L3868" s="178">
        <v>0.0</v>
      </c>
      <c r="M3868" s="177">
        <v>0.0</v>
      </c>
      <c r="N3868" s="178">
        <v>0.0</v>
      </c>
      <c r="O3868" s="163"/>
      <c r="P3868" s="164"/>
      <c r="Q3868" s="163"/>
      <c r="R3868" s="163"/>
      <c r="S3868" s="168" t="s">
        <v>20645</v>
      </c>
      <c r="T3868" s="164">
        <v>0.0</v>
      </c>
    </row>
    <row r="3869" ht="18.75" hidden="1" customHeight="1">
      <c r="A3869" s="180">
        <v>45912.0</v>
      </c>
      <c r="B3869" s="171">
        <v>8373.0</v>
      </c>
      <c r="C3869" s="171" t="s">
        <v>4111</v>
      </c>
      <c r="D3869" s="171"/>
      <c r="E3869" s="171" t="s">
        <v>20634</v>
      </c>
      <c r="F3869" s="171"/>
      <c r="G3869" s="171"/>
      <c r="H3869" s="172"/>
      <c r="I3869" s="173">
        <v>2680.0</v>
      </c>
      <c r="J3869" s="174">
        <v>620.0</v>
      </c>
      <c r="K3869" s="179">
        <v>620.0</v>
      </c>
      <c r="L3869" s="178">
        <v>0.0</v>
      </c>
      <c r="M3869" s="177">
        <v>0.0</v>
      </c>
      <c r="N3869" s="178">
        <v>0.0</v>
      </c>
      <c r="O3869" s="163"/>
      <c r="P3869" s="164"/>
      <c r="Q3869" s="163"/>
      <c r="R3869" s="163"/>
      <c r="S3869" s="168" t="s">
        <v>20645</v>
      </c>
      <c r="T3869" s="164">
        <v>0.0</v>
      </c>
    </row>
    <row r="3870" ht="18.75" hidden="1" customHeight="1">
      <c r="A3870" s="180">
        <v>45912.0</v>
      </c>
      <c r="B3870" s="171">
        <v>8374.0</v>
      </c>
      <c r="C3870" s="171" t="s">
        <v>6078</v>
      </c>
      <c r="D3870" s="171"/>
      <c r="E3870" s="171" t="s">
        <v>20634</v>
      </c>
      <c r="F3870" s="171"/>
      <c r="G3870" s="171"/>
      <c r="H3870" s="172"/>
      <c r="I3870" s="173">
        <v>2200.0</v>
      </c>
      <c r="J3870" s="174">
        <v>40.0</v>
      </c>
      <c r="K3870" s="179">
        <v>0.0</v>
      </c>
      <c r="L3870" s="178">
        <v>40.0</v>
      </c>
      <c r="M3870" s="177">
        <v>0.0</v>
      </c>
      <c r="N3870" s="178">
        <v>0.0</v>
      </c>
      <c r="O3870" s="163"/>
      <c r="P3870" s="164"/>
      <c r="Q3870" s="163"/>
      <c r="R3870" s="163"/>
      <c r="S3870" s="168" t="s">
        <v>20645</v>
      </c>
      <c r="T3870" s="164">
        <v>0.0</v>
      </c>
    </row>
    <row r="3871" ht="18.75" hidden="1" customHeight="1">
      <c r="A3871" s="170">
        <v>45912.0</v>
      </c>
      <c r="B3871" s="171">
        <v>17231.0</v>
      </c>
      <c r="C3871" s="171" t="s">
        <v>4017</v>
      </c>
      <c r="D3871" s="171" t="s">
        <v>20695</v>
      </c>
      <c r="E3871" s="171">
        <v>8.0</v>
      </c>
      <c r="F3871" s="171" t="s">
        <v>20700</v>
      </c>
      <c r="G3871" s="171" t="s">
        <v>6342</v>
      </c>
      <c r="H3871" s="172" t="s">
        <v>20638</v>
      </c>
      <c r="I3871" s="173">
        <v>17560.0</v>
      </c>
      <c r="J3871" s="174">
        <v>7860.0</v>
      </c>
      <c r="K3871" s="179"/>
      <c r="L3871" s="178"/>
      <c r="M3871" s="177"/>
      <c r="N3871" s="178">
        <v>7860.0</v>
      </c>
      <c r="O3871" s="163"/>
      <c r="P3871" s="164"/>
      <c r="Q3871" s="163"/>
      <c r="R3871" s="163"/>
      <c r="S3871" s="168"/>
      <c r="T3871" s="164"/>
    </row>
    <row r="3872" ht="18.75" hidden="1" customHeight="1">
      <c r="A3872" s="170">
        <v>45912.0</v>
      </c>
      <c r="B3872" s="171">
        <v>17232.0</v>
      </c>
      <c r="C3872" s="171" t="s">
        <v>20995</v>
      </c>
      <c r="D3872" s="171" t="s">
        <v>20687</v>
      </c>
      <c r="E3872" s="171">
        <v>8.0</v>
      </c>
      <c r="F3872" s="171" t="s">
        <v>21145</v>
      </c>
      <c r="G3872" s="171" t="s">
        <v>8227</v>
      </c>
      <c r="H3872" s="172" t="s">
        <v>20638</v>
      </c>
      <c r="I3872" s="173">
        <v>17860.0</v>
      </c>
      <c r="J3872" s="174">
        <v>7840.0</v>
      </c>
      <c r="K3872" s="179"/>
      <c r="L3872" s="178"/>
      <c r="M3872" s="177"/>
      <c r="N3872" s="178">
        <v>7840.0</v>
      </c>
      <c r="O3872" s="163"/>
      <c r="P3872" s="164"/>
      <c r="Q3872" s="163"/>
      <c r="R3872" s="163"/>
      <c r="S3872" s="168"/>
      <c r="T3872" s="164"/>
    </row>
    <row r="3873" ht="18.75" hidden="1" customHeight="1">
      <c r="A3873" s="170">
        <v>45912.0</v>
      </c>
      <c r="B3873" s="171">
        <v>17233.0</v>
      </c>
      <c r="C3873" s="171" t="s">
        <v>22605</v>
      </c>
      <c r="D3873" s="171" t="s">
        <v>20673</v>
      </c>
      <c r="E3873" s="171">
        <v>8.0</v>
      </c>
      <c r="F3873" s="171" t="s">
        <v>22294</v>
      </c>
      <c r="G3873" s="171" t="s">
        <v>10117</v>
      </c>
      <c r="H3873" s="172" t="s">
        <v>20635</v>
      </c>
      <c r="I3873" s="173">
        <v>14360.0</v>
      </c>
      <c r="J3873" s="174">
        <v>4520.0</v>
      </c>
      <c r="K3873" s="179">
        <v>4520.0</v>
      </c>
      <c r="L3873" s="178"/>
      <c r="M3873" s="177"/>
      <c r="N3873" s="178"/>
      <c r="O3873" s="163"/>
      <c r="P3873" s="164"/>
      <c r="Q3873" s="163"/>
      <c r="R3873" s="163"/>
      <c r="S3873" s="168"/>
      <c r="T3873" s="164"/>
    </row>
    <row r="3874" ht="18.75" hidden="1" customHeight="1">
      <c r="A3874" s="180">
        <v>45912.0</v>
      </c>
      <c r="B3874" s="171">
        <v>8375.0</v>
      </c>
      <c r="C3874" s="171" t="s">
        <v>4444</v>
      </c>
      <c r="D3874" s="171"/>
      <c r="E3874" s="171" t="s">
        <v>20634</v>
      </c>
      <c r="F3874" s="171"/>
      <c r="G3874" s="171"/>
      <c r="H3874" s="172"/>
      <c r="I3874" s="173">
        <v>2500.0</v>
      </c>
      <c r="J3874" s="174">
        <v>300.0</v>
      </c>
      <c r="K3874" s="179">
        <v>300.0</v>
      </c>
      <c r="L3874" s="178">
        <v>0.0</v>
      </c>
      <c r="M3874" s="177">
        <v>0.0</v>
      </c>
      <c r="N3874" s="178">
        <v>0.0</v>
      </c>
      <c r="O3874" s="163"/>
      <c r="P3874" s="164"/>
      <c r="Q3874" s="163"/>
      <c r="R3874" s="163"/>
      <c r="S3874" s="168" t="s">
        <v>20645</v>
      </c>
      <c r="T3874" s="164">
        <v>0.0</v>
      </c>
    </row>
    <row r="3875" ht="18.75" hidden="1" customHeight="1">
      <c r="A3875" s="180">
        <v>45912.0</v>
      </c>
      <c r="B3875" s="171">
        <v>8376.0</v>
      </c>
      <c r="C3875" s="171" t="s">
        <v>8901</v>
      </c>
      <c r="D3875" s="171"/>
      <c r="E3875" s="171" t="s">
        <v>20634</v>
      </c>
      <c r="F3875" s="171"/>
      <c r="G3875" s="171" t="s">
        <v>22606</v>
      </c>
      <c r="H3875" s="172" t="s">
        <v>22606</v>
      </c>
      <c r="I3875" s="173">
        <v>11120.0</v>
      </c>
      <c r="J3875" s="174">
        <v>460.0</v>
      </c>
      <c r="K3875" s="179">
        <v>0.0</v>
      </c>
      <c r="L3875" s="178">
        <v>0.0</v>
      </c>
      <c r="M3875" s="177">
        <v>0.0</v>
      </c>
      <c r="N3875" s="178">
        <v>0.0</v>
      </c>
      <c r="O3875" s="163"/>
      <c r="P3875" s="164"/>
      <c r="Q3875" s="163"/>
      <c r="R3875" s="163"/>
      <c r="S3875" s="168" t="s">
        <v>20645</v>
      </c>
      <c r="T3875" s="164">
        <v>0.0</v>
      </c>
    </row>
    <row r="3876" ht="18.75" hidden="1" customHeight="1">
      <c r="A3876" s="180">
        <v>45912.0</v>
      </c>
      <c r="B3876" s="171">
        <v>8377.0</v>
      </c>
      <c r="C3876" s="171" t="s">
        <v>6867</v>
      </c>
      <c r="D3876" s="171"/>
      <c r="E3876" s="171" t="s">
        <v>20634</v>
      </c>
      <c r="F3876" s="171"/>
      <c r="G3876" s="171" t="s">
        <v>19727</v>
      </c>
      <c r="H3876" s="172" t="s">
        <v>19727</v>
      </c>
      <c r="I3876" s="173">
        <v>3600.0</v>
      </c>
      <c r="J3876" s="174">
        <v>380.0</v>
      </c>
      <c r="K3876" s="179">
        <v>0.0</v>
      </c>
      <c r="L3876" s="178">
        <v>0.0</v>
      </c>
      <c r="M3876" s="177">
        <v>0.0</v>
      </c>
      <c r="N3876" s="178">
        <v>0.0</v>
      </c>
      <c r="O3876" s="163"/>
      <c r="P3876" s="164"/>
      <c r="Q3876" s="163"/>
      <c r="R3876" s="163"/>
      <c r="S3876" s="168" t="s">
        <v>20645</v>
      </c>
      <c r="T3876" s="164">
        <v>0.0</v>
      </c>
    </row>
    <row r="3877" ht="18.75" hidden="1" customHeight="1">
      <c r="A3877" s="180">
        <v>45912.0</v>
      </c>
      <c r="B3877" s="171">
        <v>8378.0</v>
      </c>
      <c r="C3877" s="171" t="s">
        <v>6867</v>
      </c>
      <c r="D3877" s="171"/>
      <c r="E3877" s="171" t="s">
        <v>20634</v>
      </c>
      <c r="F3877" s="171"/>
      <c r="G3877" s="171" t="s">
        <v>19727</v>
      </c>
      <c r="H3877" s="172" t="s">
        <v>19727</v>
      </c>
      <c r="I3877" s="173">
        <v>3220.0</v>
      </c>
      <c r="J3877" s="174">
        <v>480.0</v>
      </c>
      <c r="K3877" s="179">
        <v>0.0</v>
      </c>
      <c r="L3877" s="178">
        <v>480.0</v>
      </c>
      <c r="M3877" s="177">
        <v>0.0</v>
      </c>
      <c r="N3877" s="178">
        <v>0.0</v>
      </c>
      <c r="O3877" s="163"/>
      <c r="P3877" s="164"/>
      <c r="Q3877" s="163"/>
      <c r="R3877" s="163"/>
      <c r="S3877" s="168" t="s">
        <v>20645</v>
      </c>
      <c r="T3877" s="164">
        <v>0.0</v>
      </c>
    </row>
    <row r="3878" ht="18.75" hidden="1" customHeight="1">
      <c r="A3878" s="180">
        <v>45912.0</v>
      </c>
      <c r="B3878" s="171">
        <v>8379.0</v>
      </c>
      <c r="C3878" s="171" t="s">
        <v>5722</v>
      </c>
      <c r="D3878" s="171"/>
      <c r="E3878" s="171" t="s">
        <v>20634</v>
      </c>
      <c r="F3878" s="171"/>
      <c r="G3878" s="171" t="s">
        <v>19722</v>
      </c>
      <c r="H3878" s="172" t="s">
        <v>19722</v>
      </c>
      <c r="I3878" s="173">
        <v>3600.0</v>
      </c>
      <c r="J3878" s="174">
        <v>200.0</v>
      </c>
      <c r="K3878" s="179">
        <v>0.0</v>
      </c>
      <c r="L3878" s="178">
        <v>0.0</v>
      </c>
      <c r="M3878" s="177">
        <v>0.0</v>
      </c>
      <c r="N3878" s="178">
        <v>0.0</v>
      </c>
      <c r="O3878" s="163"/>
      <c r="P3878" s="164"/>
      <c r="Q3878" s="163"/>
      <c r="R3878" s="163"/>
      <c r="S3878" s="168" t="s">
        <v>20645</v>
      </c>
      <c r="T3878" s="164">
        <v>0.0</v>
      </c>
    </row>
    <row r="3879" ht="18.75" hidden="1" customHeight="1">
      <c r="A3879" s="180">
        <v>45912.0</v>
      </c>
      <c r="B3879" s="171">
        <v>8380.0</v>
      </c>
      <c r="C3879" s="171" t="s">
        <v>5722</v>
      </c>
      <c r="D3879" s="171"/>
      <c r="E3879" s="171" t="s">
        <v>20634</v>
      </c>
      <c r="F3879" s="171"/>
      <c r="G3879" s="171" t="s">
        <v>19722</v>
      </c>
      <c r="H3879" s="172" t="s">
        <v>19722</v>
      </c>
      <c r="I3879" s="173">
        <v>3400.0</v>
      </c>
      <c r="J3879" s="174">
        <v>480.0</v>
      </c>
      <c r="K3879" s="179">
        <v>0.0</v>
      </c>
      <c r="L3879" s="178">
        <v>480.0</v>
      </c>
      <c r="M3879" s="177">
        <v>0.0</v>
      </c>
      <c r="N3879" s="178">
        <v>0.0</v>
      </c>
      <c r="O3879" s="163"/>
      <c r="P3879" s="164"/>
      <c r="Q3879" s="163"/>
      <c r="R3879" s="163"/>
      <c r="S3879" s="168" t="s">
        <v>20645</v>
      </c>
      <c r="T3879" s="164">
        <v>0.0</v>
      </c>
    </row>
    <row r="3880" ht="18.75" hidden="1" customHeight="1">
      <c r="A3880" s="180">
        <v>45912.0</v>
      </c>
      <c r="B3880" s="171">
        <v>8381.0</v>
      </c>
      <c r="C3880" s="171" t="s">
        <v>5705</v>
      </c>
      <c r="D3880" s="171"/>
      <c r="E3880" s="171" t="s">
        <v>20634</v>
      </c>
      <c r="F3880" s="171"/>
      <c r="G3880" s="171"/>
      <c r="H3880" s="172"/>
      <c r="I3880" s="173">
        <v>4140.0</v>
      </c>
      <c r="J3880" s="174">
        <v>580.0</v>
      </c>
      <c r="K3880" s="179">
        <v>580.0</v>
      </c>
      <c r="L3880" s="178">
        <v>0.0</v>
      </c>
      <c r="M3880" s="177">
        <v>0.0</v>
      </c>
      <c r="N3880" s="178">
        <v>0.0</v>
      </c>
      <c r="O3880" s="163"/>
      <c r="P3880" s="164"/>
      <c r="Q3880" s="163"/>
      <c r="R3880" s="163"/>
      <c r="S3880" s="168" t="s">
        <v>20645</v>
      </c>
      <c r="T3880" s="164">
        <v>0.0</v>
      </c>
    </row>
    <row r="3881" ht="18.75" hidden="1" customHeight="1">
      <c r="A3881" s="170">
        <v>45912.0</v>
      </c>
      <c r="B3881" s="171">
        <v>17234.0</v>
      </c>
      <c r="C3881" s="171" t="s">
        <v>274</v>
      </c>
      <c r="D3881" s="171" t="s">
        <v>20673</v>
      </c>
      <c r="E3881" s="171">
        <v>4.0</v>
      </c>
      <c r="F3881" s="171" t="s">
        <v>20723</v>
      </c>
      <c r="G3881" s="171" t="s">
        <v>4996</v>
      </c>
      <c r="H3881" s="172" t="s">
        <v>20635</v>
      </c>
      <c r="I3881" s="173">
        <v>10580.0</v>
      </c>
      <c r="J3881" s="174">
        <v>1020.0</v>
      </c>
      <c r="K3881" s="179">
        <v>1020.0</v>
      </c>
      <c r="L3881" s="178"/>
      <c r="M3881" s="177"/>
      <c r="N3881" s="178"/>
      <c r="O3881" s="163"/>
      <c r="P3881" s="164"/>
      <c r="Q3881" s="163"/>
      <c r="R3881" s="163"/>
      <c r="S3881" s="168"/>
      <c r="T3881" s="164"/>
    </row>
    <row r="3882" ht="18.75" hidden="1" customHeight="1">
      <c r="A3882" s="170">
        <v>45912.0</v>
      </c>
      <c r="B3882" s="171">
        <v>17235.0</v>
      </c>
      <c r="C3882" s="171" t="s">
        <v>4444</v>
      </c>
      <c r="D3882" s="171" t="s">
        <v>20687</v>
      </c>
      <c r="E3882" s="171">
        <v>8.0</v>
      </c>
      <c r="F3882" s="171" t="s">
        <v>20711</v>
      </c>
      <c r="G3882" s="171" t="s">
        <v>7298</v>
      </c>
      <c r="H3882" s="172" t="s">
        <v>20635</v>
      </c>
      <c r="I3882" s="173">
        <v>14620.0</v>
      </c>
      <c r="J3882" s="174">
        <v>4600.0</v>
      </c>
      <c r="K3882" s="179">
        <v>4600.0</v>
      </c>
      <c r="L3882" s="178"/>
      <c r="M3882" s="177"/>
      <c r="N3882" s="178"/>
      <c r="O3882" s="163"/>
      <c r="P3882" s="164"/>
      <c r="Q3882" s="163"/>
      <c r="R3882" s="163"/>
      <c r="S3882" s="168"/>
      <c r="T3882" s="164"/>
    </row>
    <row r="3883" ht="18.75" hidden="1" customHeight="1">
      <c r="A3883" s="170">
        <v>45912.0</v>
      </c>
      <c r="B3883" s="171">
        <v>17236.0</v>
      </c>
      <c r="C3883" s="171" t="s">
        <v>22459</v>
      </c>
      <c r="D3883" s="171" t="s">
        <v>20695</v>
      </c>
      <c r="E3883" s="171">
        <v>8.0</v>
      </c>
      <c r="F3883" s="171" t="s">
        <v>21689</v>
      </c>
      <c r="G3883" s="171" t="s">
        <v>10141</v>
      </c>
      <c r="H3883" s="172" t="s">
        <v>20635</v>
      </c>
      <c r="I3883" s="173">
        <v>10740.0</v>
      </c>
      <c r="J3883" s="174">
        <v>1040.0</v>
      </c>
      <c r="K3883" s="179">
        <v>1040.0</v>
      </c>
      <c r="L3883" s="178"/>
      <c r="M3883" s="177"/>
      <c r="N3883" s="178"/>
      <c r="O3883" s="163"/>
      <c r="P3883" s="164"/>
      <c r="Q3883" s="163"/>
      <c r="R3883" s="163"/>
      <c r="S3883" s="168"/>
      <c r="T3883" s="164"/>
    </row>
    <row r="3884" ht="18.75" hidden="1" customHeight="1">
      <c r="A3884" s="180">
        <v>45912.0</v>
      </c>
      <c r="B3884" s="171">
        <v>8382.0</v>
      </c>
      <c r="C3884" s="171" t="s">
        <v>3980</v>
      </c>
      <c r="D3884" s="171"/>
      <c r="E3884" s="171" t="s">
        <v>20634</v>
      </c>
      <c r="F3884" s="171"/>
      <c r="G3884" s="171"/>
      <c r="H3884" s="172"/>
      <c r="I3884" s="173">
        <v>3100.0</v>
      </c>
      <c r="J3884" s="174">
        <v>720.0</v>
      </c>
      <c r="K3884" s="179">
        <v>720.0</v>
      </c>
      <c r="L3884" s="178">
        <v>0.0</v>
      </c>
      <c r="M3884" s="177">
        <v>0.0</v>
      </c>
      <c r="N3884" s="178">
        <v>0.0</v>
      </c>
      <c r="O3884" s="163"/>
      <c r="P3884" s="164"/>
      <c r="Q3884" s="163"/>
      <c r="R3884" s="163"/>
      <c r="S3884" s="168" t="s">
        <v>20645</v>
      </c>
      <c r="T3884" s="164">
        <v>0.0</v>
      </c>
    </row>
    <row r="3885" ht="18.75" hidden="1" customHeight="1">
      <c r="A3885" s="180">
        <v>45912.0</v>
      </c>
      <c r="B3885" s="171">
        <v>8383.0</v>
      </c>
      <c r="C3885" s="171" t="s">
        <v>6178</v>
      </c>
      <c r="D3885" s="171"/>
      <c r="E3885" s="171" t="s">
        <v>20634</v>
      </c>
      <c r="F3885" s="171"/>
      <c r="G3885" s="171"/>
      <c r="H3885" s="172"/>
      <c r="I3885" s="173">
        <v>2940.0</v>
      </c>
      <c r="J3885" s="174">
        <v>200.0</v>
      </c>
      <c r="K3885" s="179">
        <v>0.0</v>
      </c>
      <c r="L3885" s="178">
        <v>0.0</v>
      </c>
      <c r="M3885" s="177">
        <v>200.0</v>
      </c>
      <c r="N3885" s="178">
        <v>0.0</v>
      </c>
      <c r="O3885" s="163"/>
      <c r="P3885" s="164"/>
      <c r="Q3885" s="163"/>
      <c r="R3885" s="163"/>
      <c r="S3885" s="168" t="s">
        <v>20645</v>
      </c>
      <c r="T3885" s="164">
        <v>0.0</v>
      </c>
    </row>
    <row r="3886" ht="18.75" hidden="1" customHeight="1">
      <c r="A3886" s="180">
        <v>45912.0</v>
      </c>
      <c r="B3886" s="171">
        <v>8384.0</v>
      </c>
      <c r="C3886" s="171" t="s">
        <v>4474</v>
      </c>
      <c r="D3886" s="171"/>
      <c r="E3886" s="171" t="s">
        <v>20634</v>
      </c>
      <c r="F3886" s="171"/>
      <c r="G3886" s="171"/>
      <c r="H3886" s="172"/>
      <c r="I3886" s="173">
        <v>4900.0</v>
      </c>
      <c r="J3886" s="174">
        <v>1100.0</v>
      </c>
      <c r="K3886" s="179">
        <v>0.0</v>
      </c>
      <c r="L3886" s="178">
        <v>0.0</v>
      </c>
      <c r="M3886" s="177">
        <v>770.0</v>
      </c>
      <c r="N3886" s="178">
        <v>330.0</v>
      </c>
      <c r="O3886" s="163"/>
      <c r="P3886" s="164"/>
      <c r="Q3886" s="163"/>
      <c r="R3886" s="163"/>
      <c r="S3886" s="168" t="s">
        <v>20645</v>
      </c>
      <c r="T3886" s="164">
        <v>0.0</v>
      </c>
    </row>
    <row r="3887" ht="18.75" hidden="1" customHeight="1">
      <c r="A3887" s="170">
        <v>45912.0</v>
      </c>
      <c r="B3887" s="171">
        <v>17237.0</v>
      </c>
      <c r="C3887" s="171" t="s">
        <v>2802</v>
      </c>
      <c r="D3887" s="171" t="s">
        <v>20687</v>
      </c>
      <c r="E3887" s="171">
        <v>8.0</v>
      </c>
      <c r="F3887" s="171" t="s">
        <v>20701</v>
      </c>
      <c r="G3887" s="171" t="s">
        <v>10154</v>
      </c>
      <c r="H3887" s="172" t="s">
        <v>20638</v>
      </c>
      <c r="I3887" s="173">
        <v>15920.0</v>
      </c>
      <c r="J3887" s="174">
        <v>5900.0</v>
      </c>
      <c r="K3887" s="179"/>
      <c r="L3887" s="178"/>
      <c r="M3887" s="177"/>
      <c r="N3887" s="178">
        <v>5900.0</v>
      </c>
      <c r="O3887" s="163"/>
      <c r="P3887" s="164"/>
      <c r="Q3887" s="163"/>
      <c r="R3887" s="163"/>
      <c r="S3887" s="168"/>
      <c r="T3887" s="164"/>
    </row>
    <row r="3888" ht="18.75" hidden="1" customHeight="1">
      <c r="A3888" s="170">
        <v>45912.0</v>
      </c>
      <c r="B3888" s="171">
        <v>17238.0</v>
      </c>
      <c r="C3888" s="171" t="s">
        <v>491</v>
      </c>
      <c r="D3888" s="171" t="s">
        <v>20695</v>
      </c>
      <c r="E3888" s="171">
        <v>8.0</v>
      </c>
      <c r="F3888" s="171" t="s">
        <v>21135</v>
      </c>
      <c r="G3888" s="171" t="s">
        <v>10160</v>
      </c>
      <c r="H3888" s="172" t="s">
        <v>20635</v>
      </c>
      <c r="I3888" s="173">
        <v>12020.0</v>
      </c>
      <c r="J3888" s="174">
        <v>2320.0</v>
      </c>
      <c r="K3888" s="179">
        <v>2320.0</v>
      </c>
      <c r="L3888" s="178"/>
      <c r="M3888" s="177"/>
      <c r="N3888" s="178"/>
      <c r="O3888" s="163"/>
      <c r="P3888" s="164"/>
      <c r="Q3888" s="163"/>
      <c r="R3888" s="163"/>
      <c r="S3888" s="168"/>
      <c r="T3888" s="164"/>
    </row>
    <row r="3889" ht="18.75" hidden="1" customHeight="1">
      <c r="A3889" s="170">
        <v>45912.0</v>
      </c>
      <c r="B3889" s="171">
        <v>17239.0</v>
      </c>
      <c r="C3889" s="171" t="s">
        <v>20996</v>
      </c>
      <c r="D3889" s="171" t="s">
        <v>20687</v>
      </c>
      <c r="E3889" s="171" t="s">
        <v>132</v>
      </c>
      <c r="F3889" s="171" t="s">
        <v>20776</v>
      </c>
      <c r="G3889" s="171" t="s">
        <v>4075</v>
      </c>
      <c r="H3889" s="172" t="s">
        <v>20635</v>
      </c>
      <c r="I3889" s="173">
        <v>11980.0</v>
      </c>
      <c r="J3889" s="174">
        <v>1700.0</v>
      </c>
      <c r="K3889" s="179">
        <v>1700.0</v>
      </c>
      <c r="L3889" s="178"/>
      <c r="M3889" s="177"/>
      <c r="N3889" s="178"/>
      <c r="O3889" s="163"/>
      <c r="P3889" s="164"/>
      <c r="Q3889" s="163"/>
      <c r="R3889" s="163"/>
      <c r="S3889" s="168"/>
      <c r="T3889" s="164"/>
    </row>
    <row r="3890" ht="18.75" hidden="1" customHeight="1">
      <c r="A3890" s="180">
        <v>45912.0</v>
      </c>
      <c r="B3890" s="171">
        <v>8385.0</v>
      </c>
      <c r="C3890" s="171" t="s">
        <v>744</v>
      </c>
      <c r="D3890" s="171"/>
      <c r="E3890" s="171" t="s">
        <v>20634</v>
      </c>
      <c r="F3890" s="171"/>
      <c r="G3890" s="171"/>
      <c r="H3890" s="172"/>
      <c r="I3890" s="173">
        <v>2640.0</v>
      </c>
      <c r="J3890" s="174">
        <v>120.0</v>
      </c>
      <c r="K3890" s="179">
        <v>0.0</v>
      </c>
      <c r="L3890" s="178">
        <v>0.0</v>
      </c>
      <c r="M3890" s="177">
        <v>0.0</v>
      </c>
      <c r="N3890" s="178">
        <v>0.0</v>
      </c>
      <c r="O3890" s="163"/>
      <c r="P3890" s="164"/>
      <c r="Q3890" s="163"/>
      <c r="R3890" s="163"/>
      <c r="S3890" s="168" t="s">
        <v>20645</v>
      </c>
      <c r="T3890" s="164">
        <v>0.0</v>
      </c>
    </row>
    <row r="3891" ht="18.75" hidden="1" customHeight="1">
      <c r="A3891" s="180">
        <v>45912.0</v>
      </c>
      <c r="B3891" s="171">
        <v>8386.0</v>
      </c>
      <c r="C3891" s="171" t="s">
        <v>8433</v>
      </c>
      <c r="D3891" s="171"/>
      <c r="E3891" s="171" t="s">
        <v>20634</v>
      </c>
      <c r="F3891" s="171"/>
      <c r="G3891" s="171"/>
      <c r="H3891" s="172"/>
      <c r="I3891" s="173">
        <v>3180.0</v>
      </c>
      <c r="J3891" s="174">
        <v>240.0</v>
      </c>
      <c r="K3891" s="179">
        <v>0.0</v>
      </c>
      <c r="L3891" s="178">
        <v>240.0</v>
      </c>
      <c r="M3891" s="177">
        <v>0.0</v>
      </c>
      <c r="N3891" s="178">
        <v>0.0</v>
      </c>
      <c r="O3891" s="163"/>
      <c r="P3891" s="164"/>
      <c r="Q3891" s="163"/>
      <c r="R3891" s="163"/>
      <c r="S3891" s="168" t="s">
        <v>20645</v>
      </c>
      <c r="T3891" s="164">
        <v>0.0</v>
      </c>
    </row>
    <row r="3892" ht="18.75" hidden="1" customHeight="1">
      <c r="A3892" s="170">
        <v>45912.0</v>
      </c>
      <c r="B3892" s="171">
        <v>17240.0</v>
      </c>
      <c r="C3892" s="171" t="s">
        <v>22607</v>
      </c>
      <c r="D3892" s="171" t="s">
        <v>20673</v>
      </c>
      <c r="E3892" s="171">
        <v>8.0</v>
      </c>
      <c r="F3892" s="171" t="s">
        <v>20782</v>
      </c>
      <c r="G3892" s="171" t="s">
        <v>10169</v>
      </c>
      <c r="H3892" s="172" t="s">
        <v>20635</v>
      </c>
      <c r="I3892" s="173">
        <v>15960.0</v>
      </c>
      <c r="J3892" s="174">
        <v>6120.0</v>
      </c>
      <c r="K3892" s="179">
        <v>6120.0</v>
      </c>
      <c r="L3892" s="178"/>
      <c r="M3892" s="177"/>
      <c r="N3892" s="178"/>
      <c r="O3892" s="163"/>
      <c r="P3892" s="164"/>
      <c r="Q3892" s="163"/>
      <c r="R3892" s="163"/>
      <c r="S3892" s="168"/>
      <c r="T3892" s="164"/>
    </row>
    <row r="3893" ht="18.75" hidden="1" customHeight="1">
      <c r="A3893" s="170">
        <v>45912.0</v>
      </c>
      <c r="B3893" s="171">
        <v>17241.0</v>
      </c>
      <c r="C3893" s="171" t="s">
        <v>22608</v>
      </c>
      <c r="D3893" s="171" t="s">
        <v>20687</v>
      </c>
      <c r="E3893" s="171">
        <v>4.0</v>
      </c>
      <c r="F3893" s="171" t="s">
        <v>21398</v>
      </c>
      <c r="G3893" s="171" t="s">
        <v>9196</v>
      </c>
      <c r="H3893" s="172" t="s">
        <v>20635</v>
      </c>
      <c r="I3893" s="173">
        <v>9820.0</v>
      </c>
      <c r="J3893" s="174">
        <v>40.0</v>
      </c>
      <c r="K3893" s="179">
        <v>40.0</v>
      </c>
      <c r="L3893" s="178"/>
      <c r="M3893" s="177"/>
      <c r="N3893" s="178"/>
      <c r="O3893" s="163"/>
      <c r="P3893" s="164"/>
      <c r="Q3893" s="163"/>
      <c r="R3893" s="163"/>
      <c r="S3893" s="168"/>
      <c r="T3893" s="164"/>
    </row>
    <row r="3894" ht="18.75" hidden="1" customHeight="1">
      <c r="A3894" s="182">
        <v>45915.029013217594</v>
      </c>
      <c r="B3894" s="171">
        <v>8387.0</v>
      </c>
      <c r="C3894" s="171" t="s">
        <v>6508</v>
      </c>
      <c r="D3894" s="171"/>
      <c r="E3894" s="171" t="s">
        <v>20634</v>
      </c>
      <c r="F3894" s="171"/>
      <c r="G3894" s="171" t="s">
        <v>19727</v>
      </c>
      <c r="H3894" s="172" t="s">
        <v>19727</v>
      </c>
      <c r="I3894" s="173">
        <v>3440.0</v>
      </c>
      <c r="J3894" s="174">
        <v>240.0</v>
      </c>
      <c r="K3894" s="179">
        <v>0.0</v>
      </c>
      <c r="L3894" s="178">
        <v>0.0</v>
      </c>
      <c r="M3894" s="177">
        <v>0.0</v>
      </c>
      <c r="N3894" s="178">
        <v>0.0</v>
      </c>
      <c r="O3894" s="163"/>
      <c r="P3894" s="164"/>
      <c r="Q3894" s="163"/>
      <c r="R3894" s="163"/>
      <c r="S3894" s="168" t="s">
        <v>20645</v>
      </c>
      <c r="T3894" s="164">
        <v>0.0</v>
      </c>
    </row>
    <row r="3895" ht="18.75" hidden="1" customHeight="1">
      <c r="A3895" s="180">
        <v>45915.0</v>
      </c>
      <c r="B3895" s="171">
        <v>8388.0</v>
      </c>
      <c r="C3895" s="171" t="s">
        <v>4017</v>
      </c>
      <c r="D3895" s="171"/>
      <c r="E3895" s="171" t="s">
        <v>20634</v>
      </c>
      <c r="F3895" s="171"/>
      <c r="G3895" s="171" t="s">
        <v>4500</v>
      </c>
      <c r="H3895" s="172" t="s">
        <v>4500</v>
      </c>
      <c r="I3895" s="173">
        <v>3400.0</v>
      </c>
      <c r="J3895" s="174">
        <v>540.0</v>
      </c>
      <c r="K3895" s="179">
        <v>378.0</v>
      </c>
      <c r="L3895" s="178">
        <v>162.0</v>
      </c>
      <c r="M3895" s="177">
        <v>0.0</v>
      </c>
      <c r="N3895" s="178">
        <v>0.0</v>
      </c>
      <c r="O3895" s="163"/>
      <c r="P3895" s="164"/>
      <c r="Q3895" s="163"/>
      <c r="R3895" s="163"/>
      <c r="S3895" s="168" t="s">
        <v>20645</v>
      </c>
      <c r="T3895" s="164">
        <v>0.0</v>
      </c>
    </row>
    <row r="3896" ht="18.75" hidden="1" customHeight="1">
      <c r="A3896" s="170">
        <v>45915.0</v>
      </c>
      <c r="B3896" s="171">
        <v>17242.0</v>
      </c>
      <c r="C3896" s="171" t="s">
        <v>4017</v>
      </c>
      <c r="D3896" s="171" t="s">
        <v>20695</v>
      </c>
      <c r="E3896" s="171">
        <v>8.0</v>
      </c>
      <c r="F3896" s="171" t="s">
        <v>20690</v>
      </c>
      <c r="G3896" s="171" t="s">
        <v>6879</v>
      </c>
      <c r="H3896" s="172" t="s">
        <v>20635</v>
      </c>
      <c r="I3896" s="173">
        <v>11200.0</v>
      </c>
      <c r="J3896" s="174">
        <v>1500.0</v>
      </c>
      <c r="K3896" s="179">
        <v>1500.0</v>
      </c>
      <c r="L3896" s="178"/>
      <c r="M3896" s="177"/>
      <c r="N3896" s="178"/>
      <c r="O3896" s="163"/>
      <c r="P3896" s="164"/>
      <c r="Q3896" s="163"/>
      <c r="R3896" s="163"/>
      <c r="S3896" s="168"/>
      <c r="T3896" s="164"/>
    </row>
    <row r="3897" ht="18.75" hidden="1" customHeight="1">
      <c r="A3897" s="170">
        <v>45915.0</v>
      </c>
      <c r="B3897" s="171">
        <v>17243.0</v>
      </c>
      <c r="C3897" s="171" t="s">
        <v>4017</v>
      </c>
      <c r="D3897" s="171" t="s">
        <v>20673</v>
      </c>
      <c r="E3897" s="171">
        <v>8.0</v>
      </c>
      <c r="F3897" s="171" t="s">
        <v>20780</v>
      </c>
      <c r="G3897" s="171" t="s">
        <v>6879</v>
      </c>
      <c r="H3897" s="172" t="s">
        <v>20635</v>
      </c>
      <c r="I3897" s="173">
        <v>10480.0</v>
      </c>
      <c r="J3897" s="174">
        <v>640.0</v>
      </c>
      <c r="K3897" s="179">
        <v>640.0</v>
      </c>
      <c r="L3897" s="178"/>
      <c r="M3897" s="177"/>
      <c r="N3897" s="178"/>
      <c r="O3897" s="163"/>
      <c r="P3897" s="164"/>
      <c r="Q3897" s="163"/>
      <c r="R3897" s="163"/>
      <c r="S3897" s="168"/>
      <c r="T3897" s="164"/>
    </row>
    <row r="3898" ht="18.75" hidden="1" customHeight="1">
      <c r="A3898" s="170">
        <v>45915.0</v>
      </c>
      <c r="B3898" s="171">
        <v>17244.0</v>
      </c>
      <c r="C3898" s="171" t="s">
        <v>4444</v>
      </c>
      <c r="D3898" s="171" t="s">
        <v>20687</v>
      </c>
      <c r="E3898" s="171">
        <v>8.0</v>
      </c>
      <c r="F3898" s="171" t="s">
        <v>22031</v>
      </c>
      <c r="G3898" s="171" t="s">
        <v>8042</v>
      </c>
      <c r="H3898" s="172" t="s">
        <v>20635</v>
      </c>
      <c r="I3898" s="173">
        <v>11360.0</v>
      </c>
      <c r="J3898" s="174">
        <v>1340.0</v>
      </c>
      <c r="K3898" s="179">
        <v>1340.0</v>
      </c>
      <c r="L3898" s="178"/>
      <c r="M3898" s="177"/>
      <c r="N3898" s="178"/>
      <c r="O3898" s="163"/>
      <c r="P3898" s="164"/>
      <c r="Q3898" s="163"/>
      <c r="R3898" s="163"/>
      <c r="S3898" s="168"/>
      <c r="T3898" s="164"/>
    </row>
    <row r="3899" ht="18.75" hidden="1" customHeight="1">
      <c r="A3899" s="180">
        <v>45915.0</v>
      </c>
      <c r="B3899" s="171">
        <v>8389.0</v>
      </c>
      <c r="C3899" s="171" t="s">
        <v>22250</v>
      </c>
      <c r="D3899" s="171"/>
      <c r="E3899" s="171" t="s">
        <v>20634</v>
      </c>
      <c r="F3899" s="171"/>
      <c r="G3899" s="171" t="s">
        <v>22609</v>
      </c>
      <c r="H3899" s="172" t="s">
        <v>22609</v>
      </c>
      <c r="I3899" s="173">
        <v>11320.0</v>
      </c>
      <c r="J3899" s="174">
        <v>960.0</v>
      </c>
      <c r="K3899" s="179">
        <v>0.0</v>
      </c>
      <c r="L3899" s="178">
        <v>0.0</v>
      </c>
      <c r="M3899" s="177">
        <v>0.0</v>
      </c>
      <c r="N3899" s="178">
        <v>0.0</v>
      </c>
      <c r="O3899" s="163"/>
      <c r="P3899" s="164"/>
      <c r="Q3899" s="163"/>
      <c r="R3899" s="163"/>
      <c r="S3899" s="168" t="s">
        <v>20645</v>
      </c>
      <c r="T3899" s="164">
        <v>0.0</v>
      </c>
    </row>
    <row r="3900" ht="18.75" hidden="1" customHeight="1">
      <c r="A3900" s="170">
        <v>45915.0</v>
      </c>
      <c r="B3900" s="171">
        <v>17245.0</v>
      </c>
      <c r="C3900" s="171" t="s">
        <v>21696</v>
      </c>
      <c r="D3900" s="171" t="s">
        <v>20659</v>
      </c>
      <c r="E3900" s="171">
        <v>8.0</v>
      </c>
      <c r="F3900" s="171"/>
      <c r="G3900" s="171" t="s">
        <v>22610</v>
      </c>
      <c r="H3900" s="172" t="s">
        <v>20635</v>
      </c>
      <c r="I3900" s="173">
        <v>13800.0</v>
      </c>
      <c r="J3900" s="174">
        <f>13800-10040</f>
        <v>3760</v>
      </c>
      <c r="K3900" s="179">
        <v>3760.0</v>
      </c>
      <c r="L3900" s="178"/>
      <c r="M3900" s="177"/>
      <c r="N3900" s="178"/>
      <c r="O3900" s="163"/>
      <c r="P3900" s="164"/>
      <c r="Q3900" s="163"/>
      <c r="R3900" s="163"/>
      <c r="S3900" s="168"/>
      <c r="T3900" s="164"/>
    </row>
    <row r="3901" ht="18.75" hidden="1" customHeight="1">
      <c r="A3901" s="170">
        <v>45915.0</v>
      </c>
      <c r="B3901" s="171">
        <v>17246.0</v>
      </c>
      <c r="C3901" s="171" t="s">
        <v>22611</v>
      </c>
      <c r="D3901" s="171" t="s">
        <v>20687</v>
      </c>
      <c r="E3901" s="171">
        <v>4.0</v>
      </c>
      <c r="F3901" s="171" t="s">
        <v>21150</v>
      </c>
      <c r="G3901" s="171" t="s">
        <v>22612</v>
      </c>
      <c r="H3901" s="172" t="s">
        <v>20635</v>
      </c>
      <c r="I3901" s="173">
        <v>12280.0</v>
      </c>
      <c r="J3901" s="174">
        <v>2500.0</v>
      </c>
      <c r="K3901" s="179">
        <v>2500.0</v>
      </c>
      <c r="L3901" s="178"/>
      <c r="M3901" s="177"/>
      <c r="N3901" s="178"/>
      <c r="O3901" s="163"/>
      <c r="P3901" s="164"/>
      <c r="Q3901" s="163"/>
      <c r="R3901" s="163"/>
      <c r="S3901" s="168"/>
      <c r="T3901" s="164"/>
    </row>
    <row r="3902" ht="18.75" hidden="1" customHeight="1">
      <c r="A3902" s="170">
        <v>45915.0</v>
      </c>
      <c r="B3902" s="171">
        <v>17247.0</v>
      </c>
      <c r="C3902" s="171" t="s">
        <v>867</v>
      </c>
      <c r="D3902" s="171" t="s">
        <v>20659</v>
      </c>
      <c r="E3902" s="171" t="s">
        <v>132</v>
      </c>
      <c r="F3902" s="171" t="s">
        <v>132</v>
      </c>
      <c r="G3902" s="171" t="s">
        <v>22613</v>
      </c>
      <c r="H3902" s="172" t="s">
        <v>20635</v>
      </c>
      <c r="I3902" s="173">
        <v>12200.0</v>
      </c>
      <c r="J3902" s="174">
        <f>12200-10040</f>
        <v>2160</v>
      </c>
      <c r="K3902" s="179">
        <v>2160.0</v>
      </c>
      <c r="L3902" s="178"/>
      <c r="M3902" s="177"/>
      <c r="N3902" s="178"/>
      <c r="O3902" s="163"/>
      <c r="P3902" s="164"/>
      <c r="Q3902" s="163"/>
      <c r="R3902" s="163"/>
      <c r="S3902" s="168"/>
      <c r="T3902" s="164"/>
    </row>
    <row r="3903" ht="18.75" hidden="1" customHeight="1">
      <c r="A3903" s="170">
        <v>45915.0</v>
      </c>
      <c r="B3903" s="171">
        <v>17248.0</v>
      </c>
      <c r="C3903" s="171" t="s">
        <v>22614</v>
      </c>
      <c r="D3903" s="171" t="s">
        <v>20687</v>
      </c>
      <c r="E3903" s="171">
        <v>8.0</v>
      </c>
      <c r="F3903" s="171" t="s">
        <v>20969</v>
      </c>
      <c r="G3903" s="171" t="s">
        <v>22615</v>
      </c>
      <c r="H3903" s="172" t="s">
        <v>20635</v>
      </c>
      <c r="I3903" s="173">
        <v>11400.0</v>
      </c>
      <c r="J3903" s="174">
        <v>1380.0</v>
      </c>
      <c r="K3903" s="179">
        <v>1380.0</v>
      </c>
      <c r="L3903" s="178"/>
      <c r="M3903" s="177"/>
      <c r="N3903" s="178"/>
      <c r="O3903" s="163"/>
      <c r="P3903" s="164"/>
      <c r="Q3903" s="163"/>
      <c r="R3903" s="163"/>
      <c r="S3903" s="168"/>
      <c r="T3903" s="164"/>
    </row>
    <row r="3904" ht="18.75" hidden="1" customHeight="1">
      <c r="A3904" s="170">
        <v>45915.0</v>
      </c>
      <c r="B3904" s="171">
        <v>17249.0</v>
      </c>
      <c r="C3904" s="171" t="s">
        <v>21181</v>
      </c>
      <c r="D3904" s="171" t="s">
        <v>20687</v>
      </c>
      <c r="E3904" s="171">
        <v>8.0</v>
      </c>
      <c r="F3904" s="171" t="s">
        <v>22616</v>
      </c>
      <c r="G3904" s="171" t="s">
        <v>22617</v>
      </c>
      <c r="H3904" s="172" t="s">
        <v>20635</v>
      </c>
      <c r="I3904" s="173">
        <v>10820.0</v>
      </c>
      <c r="J3904" s="174">
        <v>800.0</v>
      </c>
      <c r="K3904" s="179">
        <v>800.0</v>
      </c>
      <c r="L3904" s="178"/>
      <c r="M3904" s="177"/>
      <c r="N3904" s="178"/>
      <c r="O3904" s="163"/>
      <c r="P3904" s="164"/>
      <c r="Q3904" s="163"/>
      <c r="R3904" s="163"/>
      <c r="S3904" s="168"/>
      <c r="T3904" s="164"/>
    </row>
    <row r="3905" ht="18.75" hidden="1" customHeight="1">
      <c r="A3905" s="170">
        <v>45915.0</v>
      </c>
      <c r="B3905" s="171">
        <v>17250.0</v>
      </c>
      <c r="C3905" s="171"/>
      <c r="D3905" s="171" t="s">
        <v>20673</v>
      </c>
      <c r="E3905" s="171">
        <v>8.0</v>
      </c>
      <c r="F3905" s="171">
        <v>8.0</v>
      </c>
      <c r="G3905" s="171" t="s">
        <v>22326</v>
      </c>
      <c r="H3905" s="172" t="s">
        <v>20669</v>
      </c>
      <c r="I3905" s="173">
        <v>15980.0</v>
      </c>
      <c r="J3905" s="174">
        <v>6140.0</v>
      </c>
      <c r="K3905" s="179"/>
      <c r="L3905" s="178">
        <v>6140.0</v>
      </c>
      <c r="M3905" s="177"/>
      <c r="N3905" s="178"/>
      <c r="O3905" s="163"/>
      <c r="P3905" s="164"/>
      <c r="Q3905" s="163"/>
      <c r="R3905" s="163"/>
      <c r="S3905" s="168"/>
      <c r="T3905" s="164"/>
    </row>
    <row r="3906" ht="18.75" hidden="1" customHeight="1">
      <c r="A3906" s="170">
        <v>45915.0</v>
      </c>
      <c r="B3906" s="171">
        <v>17251.0</v>
      </c>
      <c r="C3906" s="171" t="s">
        <v>22618</v>
      </c>
      <c r="D3906" s="171" t="s">
        <v>20687</v>
      </c>
      <c r="E3906" s="171">
        <v>8.0</v>
      </c>
      <c r="F3906" s="171">
        <v>8.147</v>
      </c>
      <c r="G3906" s="171" t="s">
        <v>22619</v>
      </c>
      <c r="H3906" s="172" t="s">
        <v>20635</v>
      </c>
      <c r="I3906" s="173">
        <v>12800.0</v>
      </c>
      <c r="J3906" s="174">
        <v>2780.0</v>
      </c>
      <c r="K3906" s="179">
        <v>2780.0</v>
      </c>
      <c r="L3906" s="178"/>
      <c r="M3906" s="177"/>
      <c r="N3906" s="178"/>
      <c r="O3906" s="163"/>
      <c r="P3906" s="164"/>
      <c r="Q3906" s="163"/>
      <c r="R3906" s="163"/>
      <c r="S3906" s="168"/>
      <c r="T3906" s="164"/>
    </row>
    <row r="3907" ht="18.75" hidden="1" customHeight="1">
      <c r="A3907" s="170">
        <v>45915.0</v>
      </c>
      <c r="B3907" s="171">
        <v>17252.0</v>
      </c>
      <c r="C3907" s="171" t="s">
        <v>22620</v>
      </c>
      <c r="D3907" s="171" t="s">
        <v>20659</v>
      </c>
      <c r="E3907" s="171">
        <v>4.0</v>
      </c>
      <c r="F3907" s="171" t="s">
        <v>20822</v>
      </c>
      <c r="G3907" s="171" t="s">
        <v>22621</v>
      </c>
      <c r="H3907" s="172" t="s">
        <v>20635</v>
      </c>
      <c r="I3907" s="173">
        <v>10680.0</v>
      </c>
      <c r="J3907" s="174">
        <f>10680-10040</f>
        <v>640</v>
      </c>
      <c r="K3907" s="179">
        <v>640.0</v>
      </c>
      <c r="L3907" s="178"/>
      <c r="M3907" s="177"/>
      <c r="N3907" s="178"/>
      <c r="O3907" s="163"/>
      <c r="P3907" s="164"/>
      <c r="Q3907" s="163"/>
      <c r="R3907" s="163"/>
      <c r="S3907" s="168"/>
      <c r="T3907" s="164"/>
    </row>
    <row r="3908" ht="18.75" hidden="1" customHeight="1">
      <c r="A3908" s="170">
        <v>45915.0</v>
      </c>
      <c r="B3908" s="171">
        <v>17253.0</v>
      </c>
      <c r="C3908" s="171" t="s">
        <v>22622</v>
      </c>
      <c r="D3908" s="171" t="s">
        <v>20687</v>
      </c>
      <c r="E3908" s="171">
        <v>8.0</v>
      </c>
      <c r="F3908" s="171" t="s">
        <v>22013</v>
      </c>
      <c r="G3908" s="171" t="s">
        <v>22623</v>
      </c>
      <c r="H3908" s="172" t="s">
        <v>20635</v>
      </c>
      <c r="I3908" s="173">
        <v>11640.0</v>
      </c>
      <c r="J3908" s="174">
        <v>1620.0</v>
      </c>
      <c r="K3908" s="179">
        <v>1620.0</v>
      </c>
      <c r="L3908" s="178"/>
      <c r="M3908" s="177"/>
      <c r="N3908" s="178"/>
      <c r="O3908" s="163"/>
      <c r="P3908" s="164"/>
      <c r="Q3908" s="163"/>
      <c r="R3908" s="163"/>
      <c r="S3908" s="168"/>
      <c r="T3908" s="164"/>
    </row>
    <row r="3909" ht="18.75" hidden="1" customHeight="1">
      <c r="A3909" s="180">
        <v>45915.0</v>
      </c>
      <c r="B3909" s="171">
        <v>8390.0</v>
      </c>
      <c r="C3909" s="171" t="s">
        <v>22624</v>
      </c>
      <c r="D3909" s="171"/>
      <c r="E3909" s="171" t="s">
        <v>20634</v>
      </c>
      <c r="F3909" s="171"/>
      <c r="G3909" s="171" t="s">
        <v>22625</v>
      </c>
      <c r="H3909" s="172" t="s">
        <v>22625</v>
      </c>
      <c r="I3909" s="173">
        <v>3140.0</v>
      </c>
      <c r="J3909" s="174">
        <v>240.0</v>
      </c>
      <c r="K3909" s="179">
        <v>0.0</v>
      </c>
      <c r="L3909" s="178">
        <v>48.0</v>
      </c>
      <c r="M3909" s="177">
        <v>192.0</v>
      </c>
      <c r="N3909" s="178">
        <v>0.0</v>
      </c>
      <c r="O3909" s="163"/>
      <c r="P3909" s="164"/>
      <c r="Q3909" s="163"/>
      <c r="R3909" s="163"/>
      <c r="S3909" s="168" t="s">
        <v>20645</v>
      </c>
      <c r="T3909" s="164">
        <v>0.0</v>
      </c>
    </row>
    <row r="3910" ht="18.75" hidden="1" customHeight="1">
      <c r="A3910" s="180">
        <v>45915.0</v>
      </c>
      <c r="B3910" s="171">
        <v>8391.0</v>
      </c>
      <c r="C3910" s="171" t="s">
        <v>22343</v>
      </c>
      <c r="D3910" s="171"/>
      <c r="E3910" s="171" t="s">
        <v>20634</v>
      </c>
      <c r="F3910" s="171"/>
      <c r="G3910" s="171" t="s">
        <v>22626</v>
      </c>
      <c r="H3910" s="172" t="s">
        <v>22626</v>
      </c>
      <c r="I3910" s="173">
        <v>11820.0</v>
      </c>
      <c r="J3910" s="174">
        <v>1460.0</v>
      </c>
      <c r="K3910" s="179">
        <v>0.0</v>
      </c>
      <c r="L3910" s="178">
        <v>0.0</v>
      </c>
      <c r="M3910" s="177">
        <v>0.0</v>
      </c>
      <c r="N3910" s="178">
        <v>0.0</v>
      </c>
      <c r="O3910" s="163"/>
      <c r="P3910" s="164"/>
      <c r="Q3910" s="163"/>
      <c r="R3910" s="163"/>
      <c r="S3910" s="168" t="s">
        <v>20645</v>
      </c>
      <c r="T3910" s="164">
        <v>0.0</v>
      </c>
    </row>
    <row r="3911" ht="18.75" hidden="1" customHeight="1">
      <c r="A3911" s="170">
        <v>45915.0</v>
      </c>
      <c r="B3911" s="171">
        <v>17254.0</v>
      </c>
      <c r="C3911" s="171" t="s">
        <v>22627</v>
      </c>
      <c r="D3911" s="171" t="s">
        <v>20687</v>
      </c>
      <c r="E3911" s="171">
        <v>14.0</v>
      </c>
      <c r="F3911" s="171"/>
      <c r="G3911" s="171" t="s">
        <v>22628</v>
      </c>
      <c r="H3911" s="172" t="s">
        <v>20635</v>
      </c>
      <c r="I3911" s="173">
        <v>13980.0</v>
      </c>
      <c r="J3911" s="174">
        <v>3940.0</v>
      </c>
      <c r="K3911" s="179">
        <v>3940.0</v>
      </c>
      <c r="L3911" s="178"/>
      <c r="M3911" s="177"/>
      <c r="N3911" s="178"/>
      <c r="O3911" s="163"/>
      <c r="P3911" s="164"/>
      <c r="Q3911" s="163"/>
      <c r="R3911" s="163"/>
      <c r="S3911" s="168"/>
      <c r="T3911" s="164"/>
    </row>
    <row r="3912" ht="18.75" hidden="1" customHeight="1">
      <c r="A3912" s="170">
        <v>45915.0</v>
      </c>
      <c r="B3912" s="171">
        <v>17255.0</v>
      </c>
      <c r="C3912" s="171" t="s">
        <v>22629</v>
      </c>
      <c r="D3912" s="171" t="s">
        <v>20659</v>
      </c>
      <c r="E3912" s="171">
        <v>6.0</v>
      </c>
      <c r="F3912" s="171" t="s">
        <v>21477</v>
      </c>
      <c r="G3912" s="171" t="s">
        <v>22630</v>
      </c>
      <c r="H3912" s="172" t="s">
        <v>20635</v>
      </c>
      <c r="I3912" s="173">
        <v>12420.0</v>
      </c>
      <c r="J3912" s="184">
        <f>12420-10040</f>
        <v>2380</v>
      </c>
      <c r="K3912" s="179">
        <v>2380.0</v>
      </c>
      <c r="L3912" s="178"/>
      <c r="M3912" s="177"/>
      <c r="N3912" s="178"/>
      <c r="O3912" s="163"/>
      <c r="P3912" s="164"/>
      <c r="Q3912" s="163"/>
      <c r="R3912" s="163"/>
      <c r="S3912" s="168"/>
      <c r="T3912" s="164"/>
    </row>
    <row r="3913" ht="18.75" hidden="1" customHeight="1">
      <c r="A3913" s="170">
        <v>45916.0</v>
      </c>
      <c r="B3913" s="171">
        <v>17256.0</v>
      </c>
      <c r="C3913" s="171" t="s">
        <v>21087</v>
      </c>
      <c r="D3913" s="171" t="s">
        <v>20695</v>
      </c>
      <c r="E3913" s="171">
        <v>8.0</v>
      </c>
      <c r="F3913" s="171" t="s">
        <v>21040</v>
      </c>
      <c r="G3913" s="171" t="s">
        <v>22631</v>
      </c>
      <c r="H3913" s="172" t="s">
        <v>20638</v>
      </c>
      <c r="I3913" s="173">
        <v>17820.0</v>
      </c>
      <c r="J3913" s="174">
        <v>8120.0</v>
      </c>
      <c r="K3913" s="179"/>
      <c r="L3913" s="178"/>
      <c r="M3913" s="177"/>
      <c r="N3913" s="178">
        <v>8120.0</v>
      </c>
      <c r="O3913" s="163"/>
      <c r="P3913" s="164"/>
      <c r="Q3913" s="163"/>
      <c r="R3913" s="163"/>
      <c r="S3913" s="168"/>
      <c r="T3913" s="164"/>
    </row>
    <row r="3914" ht="18.75" hidden="1" customHeight="1">
      <c r="A3914" s="170">
        <v>45915.0</v>
      </c>
      <c r="B3914" s="171">
        <v>8392.0</v>
      </c>
      <c r="C3914" s="171" t="s">
        <v>22124</v>
      </c>
      <c r="D3914" s="171"/>
      <c r="E3914" s="171" t="s">
        <v>20634</v>
      </c>
      <c r="F3914" s="171"/>
      <c r="G3914" s="171" t="s">
        <v>21180</v>
      </c>
      <c r="H3914" s="172" t="s">
        <v>21180</v>
      </c>
      <c r="I3914" s="173">
        <v>3440.0</v>
      </c>
      <c r="J3914" s="174">
        <v>240.0</v>
      </c>
      <c r="K3914" s="179">
        <v>0.0</v>
      </c>
      <c r="L3914" s="178">
        <v>0.0</v>
      </c>
      <c r="M3914" s="177">
        <v>0.0</v>
      </c>
      <c r="N3914" s="178">
        <v>0.0</v>
      </c>
      <c r="O3914" s="163"/>
      <c r="P3914" s="164"/>
      <c r="Q3914" s="163"/>
      <c r="R3914" s="163"/>
      <c r="S3914" s="168" t="s">
        <v>20645</v>
      </c>
      <c r="T3914" s="164">
        <v>0.0</v>
      </c>
    </row>
    <row r="3915" ht="18.75" hidden="1" customHeight="1">
      <c r="A3915" s="180">
        <v>45915.0</v>
      </c>
      <c r="B3915" s="171">
        <v>8393.0</v>
      </c>
      <c r="C3915" s="171" t="s">
        <v>22632</v>
      </c>
      <c r="D3915" s="171"/>
      <c r="E3915" s="171" t="s">
        <v>20634</v>
      </c>
      <c r="F3915" s="171"/>
      <c r="G3915" s="171" t="s">
        <v>21180</v>
      </c>
      <c r="H3915" s="172" t="s">
        <v>21180</v>
      </c>
      <c r="I3915" s="173">
        <v>3480.0</v>
      </c>
      <c r="J3915" s="174">
        <v>40.0</v>
      </c>
      <c r="K3915" s="179">
        <v>40.0</v>
      </c>
      <c r="L3915" s="178">
        <v>0.0</v>
      </c>
      <c r="M3915" s="177">
        <v>0.0</v>
      </c>
      <c r="N3915" s="178">
        <v>0.0</v>
      </c>
      <c r="O3915" s="163"/>
      <c r="P3915" s="164"/>
      <c r="Q3915" s="163"/>
      <c r="R3915" s="163"/>
      <c r="S3915" s="168" t="s">
        <v>20645</v>
      </c>
      <c r="T3915" s="164">
        <v>0.0</v>
      </c>
    </row>
    <row r="3916" ht="18.75" hidden="1" customHeight="1">
      <c r="A3916" s="180">
        <v>45915.0</v>
      </c>
      <c r="B3916" s="171">
        <v>8394.0</v>
      </c>
      <c r="C3916" s="171" t="s">
        <v>22124</v>
      </c>
      <c r="D3916" s="171"/>
      <c r="E3916" s="171" t="s">
        <v>20634</v>
      </c>
      <c r="F3916" s="171"/>
      <c r="G3916" s="171" t="s">
        <v>22633</v>
      </c>
      <c r="H3916" s="172" t="s">
        <v>22633</v>
      </c>
      <c r="I3916" s="173">
        <v>3580.0</v>
      </c>
      <c r="J3916" s="174">
        <v>200.0</v>
      </c>
      <c r="K3916" s="179">
        <v>0.0</v>
      </c>
      <c r="L3916" s="178">
        <v>0.0</v>
      </c>
      <c r="M3916" s="177">
        <v>0.0</v>
      </c>
      <c r="N3916" s="178">
        <v>0.0</v>
      </c>
      <c r="O3916" s="163"/>
      <c r="P3916" s="164"/>
      <c r="Q3916" s="163"/>
      <c r="R3916" s="163"/>
      <c r="S3916" s="168" t="s">
        <v>20645</v>
      </c>
      <c r="T3916" s="164">
        <v>0.0</v>
      </c>
    </row>
    <row r="3917" ht="18.75" hidden="1" customHeight="1">
      <c r="A3917" s="180">
        <v>45915.0</v>
      </c>
      <c r="B3917" s="171">
        <v>8395.0</v>
      </c>
      <c r="C3917" s="171" t="s">
        <v>22124</v>
      </c>
      <c r="D3917" s="171"/>
      <c r="E3917" s="171" t="s">
        <v>20634</v>
      </c>
      <c r="F3917" s="171"/>
      <c r="G3917" s="171" t="s">
        <v>22633</v>
      </c>
      <c r="H3917" s="172" t="s">
        <v>22633</v>
      </c>
      <c r="I3917" s="173">
        <v>3380.0</v>
      </c>
      <c r="J3917" s="174">
        <v>480.0</v>
      </c>
      <c r="K3917" s="179">
        <v>0.0</v>
      </c>
      <c r="L3917" s="178">
        <v>480.0</v>
      </c>
      <c r="M3917" s="177">
        <v>0.0</v>
      </c>
      <c r="N3917" s="178">
        <v>0.0</v>
      </c>
      <c r="O3917" s="163"/>
      <c r="P3917" s="164"/>
      <c r="Q3917" s="163"/>
      <c r="R3917" s="163"/>
      <c r="S3917" s="168" t="s">
        <v>20645</v>
      </c>
      <c r="T3917" s="164">
        <v>0.0</v>
      </c>
    </row>
    <row r="3918" ht="18.75" hidden="1" customHeight="1">
      <c r="A3918" s="180">
        <v>45915.0</v>
      </c>
      <c r="B3918" s="171">
        <v>8396.0</v>
      </c>
      <c r="C3918" s="171" t="s">
        <v>21692</v>
      </c>
      <c r="D3918" s="171"/>
      <c r="E3918" s="171" t="s">
        <v>20634</v>
      </c>
      <c r="F3918" s="171"/>
      <c r="G3918" s="171" t="s">
        <v>21180</v>
      </c>
      <c r="H3918" s="172" t="s">
        <v>21180</v>
      </c>
      <c r="I3918" s="173">
        <v>3720.0</v>
      </c>
      <c r="J3918" s="174">
        <v>600.0</v>
      </c>
      <c r="K3918" s="179">
        <v>600.0</v>
      </c>
      <c r="L3918" s="178">
        <v>0.0</v>
      </c>
      <c r="M3918" s="177">
        <v>0.0</v>
      </c>
      <c r="N3918" s="178">
        <v>0.0</v>
      </c>
      <c r="O3918" s="163"/>
      <c r="P3918" s="164"/>
      <c r="Q3918" s="163"/>
      <c r="R3918" s="163"/>
      <c r="S3918" s="168" t="s">
        <v>20645</v>
      </c>
      <c r="T3918" s="164">
        <v>0.0</v>
      </c>
    </row>
    <row r="3919" ht="18.75" hidden="1" customHeight="1">
      <c r="A3919" s="180">
        <v>45915.0</v>
      </c>
      <c r="B3919" s="171">
        <v>8397.0</v>
      </c>
      <c r="C3919" s="171" t="s">
        <v>22124</v>
      </c>
      <c r="D3919" s="171"/>
      <c r="E3919" s="171" t="s">
        <v>20634</v>
      </c>
      <c r="F3919" s="171"/>
      <c r="G3919" s="171" t="s">
        <v>22634</v>
      </c>
      <c r="H3919" s="172" t="s">
        <v>22634</v>
      </c>
      <c r="I3919" s="173">
        <v>3160.0</v>
      </c>
      <c r="J3919" s="174">
        <v>240.0</v>
      </c>
      <c r="K3919" s="179">
        <v>0.0</v>
      </c>
      <c r="L3919" s="178">
        <v>0.0</v>
      </c>
      <c r="M3919" s="177">
        <v>0.0</v>
      </c>
      <c r="N3919" s="178">
        <v>0.0</v>
      </c>
      <c r="O3919" s="163"/>
      <c r="P3919" s="164"/>
      <c r="Q3919" s="163"/>
      <c r="R3919" s="163"/>
      <c r="S3919" s="168" t="s">
        <v>20645</v>
      </c>
      <c r="T3919" s="164">
        <v>0.0</v>
      </c>
    </row>
    <row r="3920" ht="18.75" hidden="1" customHeight="1">
      <c r="A3920" s="180">
        <v>45915.0</v>
      </c>
      <c r="B3920" s="171">
        <v>8398.0</v>
      </c>
      <c r="C3920" s="171" t="s">
        <v>22124</v>
      </c>
      <c r="D3920" s="171"/>
      <c r="E3920" s="171" t="s">
        <v>20634</v>
      </c>
      <c r="F3920" s="171"/>
      <c r="G3920" s="171" t="s">
        <v>22634</v>
      </c>
      <c r="H3920" s="172" t="s">
        <v>22634</v>
      </c>
      <c r="I3920" s="173">
        <v>2920.0</v>
      </c>
      <c r="J3920" s="174">
        <v>220.0</v>
      </c>
      <c r="K3920" s="179">
        <v>0.0</v>
      </c>
      <c r="L3920" s="178">
        <v>220.0</v>
      </c>
      <c r="M3920" s="177">
        <v>0.0</v>
      </c>
      <c r="N3920" s="178">
        <v>0.0</v>
      </c>
      <c r="O3920" s="163"/>
      <c r="P3920" s="164"/>
      <c r="Q3920" s="163"/>
      <c r="R3920" s="163"/>
      <c r="S3920" s="168" t="s">
        <v>20645</v>
      </c>
      <c r="T3920" s="164">
        <v>0.0</v>
      </c>
    </row>
    <row r="3921" ht="18.75" hidden="1" customHeight="1">
      <c r="A3921" s="180">
        <v>45915.0</v>
      </c>
      <c r="B3921" s="171">
        <v>8399.0</v>
      </c>
      <c r="C3921" s="171" t="s">
        <v>22635</v>
      </c>
      <c r="D3921" s="171"/>
      <c r="E3921" s="171" t="s">
        <v>20634</v>
      </c>
      <c r="F3921" s="171"/>
      <c r="G3921" s="171" t="s">
        <v>21180</v>
      </c>
      <c r="H3921" s="172" t="s">
        <v>21180</v>
      </c>
      <c r="I3921" s="173">
        <v>4660.0</v>
      </c>
      <c r="J3921" s="174">
        <v>460.0</v>
      </c>
      <c r="K3921" s="179">
        <v>460.0</v>
      </c>
      <c r="L3921" s="178">
        <v>0.0</v>
      </c>
      <c r="M3921" s="177">
        <v>0.0</v>
      </c>
      <c r="N3921" s="178">
        <v>0.0</v>
      </c>
      <c r="O3921" s="163"/>
      <c r="P3921" s="164"/>
      <c r="Q3921" s="163"/>
      <c r="R3921" s="163"/>
      <c r="S3921" s="168" t="s">
        <v>20645</v>
      </c>
      <c r="T3921" s="164">
        <v>0.0</v>
      </c>
    </row>
    <row r="3922" ht="18.75" hidden="1" customHeight="1">
      <c r="A3922" s="170">
        <v>45916.0</v>
      </c>
      <c r="B3922" s="171">
        <v>17257.0</v>
      </c>
      <c r="C3922" s="171" t="s">
        <v>22636</v>
      </c>
      <c r="D3922" s="171" t="s">
        <v>20659</v>
      </c>
      <c r="E3922" s="171">
        <v>8.0</v>
      </c>
      <c r="F3922" s="171" t="s">
        <v>20799</v>
      </c>
      <c r="G3922" s="171" t="s">
        <v>22637</v>
      </c>
      <c r="H3922" s="172" t="s">
        <v>20635</v>
      </c>
      <c r="I3922" s="173">
        <v>10720.0</v>
      </c>
      <c r="J3922" s="174">
        <f>10720-10040</f>
        <v>680</v>
      </c>
      <c r="K3922" s="179">
        <v>680.0</v>
      </c>
      <c r="L3922" s="178"/>
      <c r="M3922" s="177"/>
      <c r="N3922" s="178"/>
      <c r="O3922" s="163"/>
      <c r="P3922" s="164"/>
      <c r="Q3922" s="163"/>
      <c r="R3922" s="163"/>
      <c r="S3922" s="168"/>
      <c r="T3922" s="164"/>
    </row>
    <row r="3923" ht="18.75" hidden="1" customHeight="1">
      <c r="A3923" s="170">
        <v>45916.0</v>
      </c>
      <c r="B3923" s="171">
        <v>17258.0</v>
      </c>
      <c r="C3923" s="171" t="s">
        <v>22638</v>
      </c>
      <c r="D3923" s="171" t="s">
        <v>20687</v>
      </c>
      <c r="E3923" s="171">
        <v>8.0</v>
      </c>
      <c r="F3923" s="171" t="s">
        <v>20977</v>
      </c>
      <c r="G3923" s="171" t="s">
        <v>22639</v>
      </c>
      <c r="H3923" s="172" t="s">
        <v>20635</v>
      </c>
      <c r="I3923" s="173">
        <v>12700.0</v>
      </c>
      <c r="J3923" s="174">
        <v>2680.0</v>
      </c>
      <c r="K3923" s="179">
        <v>2680.0</v>
      </c>
      <c r="L3923" s="178"/>
      <c r="M3923" s="177"/>
      <c r="N3923" s="178"/>
      <c r="O3923" s="163"/>
      <c r="P3923" s="164"/>
      <c r="Q3923" s="163"/>
      <c r="R3923" s="163"/>
      <c r="S3923" s="168"/>
      <c r="T3923" s="164"/>
    </row>
    <row r="3924" ht="18.75" hidden="1" customHeight="1">
      <c r="A3924" s="170">
        <v>45916.0</v>
      </c>
      <c r="B3924" s="171">
        <v>17259.0</v>
      </c>
      <c r="C3924" s="171" t="s">
        <v>22640</v>
      </c>
      <c r="D3924" s="171" t="s">
        <v>20695</v>
      </c>
      <c r="E3924" s="171">
        <v>8.0</v>
      </c>
      <c r="F3924" s="171"/>
      <c r="G3924" s="171" t="s">
        <v>22641</v>
      </c>
      <c r="H3924" s="172" t="s">
        <v>20635</v>
      </c>
      <c r="I3924" s="173">
        <v>11400.0</v>
      </c>
      <c r="J3924" s="174">
        <v>1700.0</v>
      </c>
      <c r="K3924" s="179">
        <v>1700.0</v>
      </c>
      <c r="L3924" s="178"/>
      <c r="M3924" s="177"/>
      <c r="N3924" s="178"/>
      <c r="O3924" s="163"/>
      <c r="P3924" s="164"/>
      <c r="Q3924" s="163"/>
      <c r="R3924" s="163"/>
      <c r="S3924" s="168"/>
      <c r="T3924" s="164"/>
    </row>
    <row r="3925" ht="18.75" hidden="1" customHeight="1">
      <c r="A3925" s="180">
        <v>45916.0</v>
      </c>
      <c r="B3925" s="171">
        <v>8400.0</v>
      </c>
      <c r="C3925" s="171" t="s">
        <v>22642</v>
      </c>
      <c r="D3925" s="171"/>
      <c r="E3925" s="171" t="s">
        <v>20634</v>
      </c>
      <c r="F3925" s="171"/>
      <c r="G3925" s="171" t="s">
        <v>20685</v>
      </c>
      <c r="H3925" s="172" t="s">
        <v>20685</v>
      </c>
      <c r="I3925" s="173">
        <v>2560.0</v>
      </c>
      <c r="J3925" s="174">
        <v>100.0</v>
      </c>
      <c r="K3925" s="179">
        <v>0.0</v>
      </c>
      <c r="L3925" s="178">
        <v>100.0</v>
      </c>
      <c r="M3925" s="177">
        <v>0.0</v>
      </c>
      <c r="N3925" s="178">
        <v>0.0</v>
      </c>
      <c r="O3925" s="163"/>
      <c r="P3925" s="164"/>
      <c r="Q3925" s="163"/>
      <c r="R3925" s="163"/>
      <c r="S3925" s="168" t="s">
        <v>20645</v>
      </c>
      <c r="T3925" s="164">
        <v>0.0</v>
      </c>
    </row>
    <row r="3926" ht="18.75" hidden="1" customHeight="1">
      <c r="A3926" s="180">
        <v>45916.0</v>
      </c>
      <c r="B3926" s="171">
        <v>8401.0</v>
      </c>
      <c r="C3926" s="171" t="s">
        <v>21692</v>
      </c>
      <c r="D3926" s="171"/>
      <c r="E3926" s="171" t="s">
        <v>20634</v>
      </c>
      <c r="F3926" s="171"/>
      <c r="G3926" s="171" t="s">
        <v>21180</v>
      </c>
      <c r="H3926" s="172" t="s">
        <v>21180</v>
      </c>
      <c r="I3926" s="173">
        <v>4180.0</v>
      </c>
      <c r="J3926" s="174">
        <v>1060.0</v>
      </c>
      <c r="K3926" s="179">
        <v>0.0</v>
      </c>
      <c r="L3926" s="178">
        <v>0.0</v>
      </c>
      <c r="M3926" s="177">
        <v>0.0</v>
      </c>
      <c r="N3926" s="178">
        <v>1060.0</v>
      </c>
      <c r="O3926" s="163"/>
      <c r="P3926" s="164"/>
      <c r="Q3926" s="163"/>
      <c r="R3926" s="163"/>
      <c r="S3926" s="168" t="s">
        <v>20645</v>
      </c>
      <c r="T3926" s="164">
        <v>0.0</v>
      </c>
    </row>
    <row r="3927" ht="18.75" hidden="1" customHeight="1">
      <c r="A3927" s="180">
        <v>45916.0</v>
      </c>
      <c r="B3927" s="171">
        <v>8402.0</v>
      </c>
      <c r="C3927" s="171" t="s">
        <v>21692</v>
      </c>
      <c r="D3927" s="171"/>
      <c r="E3927" s="171" t="s">
        <v>20634</v>
      </c>
      <c r="F3927" s="171"/>
      <c r="G3927" s="171" t="s">
        <v>21180</v>
      </c>
      <c r="H3927" s="172" t="s">
        <v>21180</v>
      </c>
      <c r="I3927" s="173">
        <v>3720.0</v>
      </c>
      <c r="J3927" s="174">
        <v>600.0</v>
      </c>
      <c r="K3927" s="179">
        <v>600.0</v>
      </c>
      <c r="L3927" s="178">
        <v>0.0</v>
      </c>
      <c r="M3927" s="177">
        <v>0.0</v>
      </c>
      <c r="N3927" s="178">
        <v>0.0</v>
      </c>
      <c r="O3927" s="163"/>
      <c r="P3927" s="164"/>
      <c r="Q3927" s="163"/>
      <c r="R3927" s="163"/>
      <c r="S3927" s="168" t="s">
        <v>20645</v>
      </c>
      <c r="T3927" s="164">
        <v>0.0</v>
      </c>
    </row>
    <row r="3928" ht="18.75" hidden="1" customHeight="1">
      <c r="A3928" s="180">
        <v>45916.0</v>
      </c>
      <c r="B3928" s="171">
        <v>8403.0</v>
      </c>
      <c r="C3928" s="171" t="s">
        <v>22643</v>
      </c>
      <c r="D3928" s="171"/>
      <c r="E3928" s="171" t="s">
        <v>20634</v>
      </c>
      <c r="F3928" s="171"/>
      <c r="G3928" s="171" t="s">
        <v>21519</v>
      </c>
      <c r="H3928" s="172" t="s">
        <v>21519</v>
      </c>
      <c r="I3928" s="173">
        <v>2780.0</v>
      </c>
      <c r="J3928" s="174">
        <v>260.0</v>
      </c>
      <c r="K3928" s="179">
        <v>260.0</v>
      </c>
      <c r="L3928" s="178">
        <v>0.0</v>
      </c>
      <c r="M3928" s="177">
        <v>0.0</v>
      </c>
      <c r="N3928" s="178">
        <v>0.0</v>
      </c>
      <c r="O3928" s="163"/>
      <c r="P3928" s="164"/>
      <c r="Q3928" s="163"/>
      <c r="R3928" s="163"/>
      <c r="S3928" s="168" t="s">
        <v>20645</v>
      </c>
      <c r="T3928" s="164">
        <v>0.0</v>
      </c>
    </row>
    <row r="3929" ht="18.75" hidden="1" customHeight="1">
      <c r="A3929" s="180">
        <v>45916.0</v>
      </c>
      <c r="B3929" s="171">
        <v>8404.0</v>
      </c>
      <c r="C3929" s="171" t="s">
        <v>22211</v>
      </c>
      <c r="D3929" s="171"/>
      <c r="E3929" s="171" t="s">
        <v>20634</v>
      </c>
      <c r="F3929" s="171"/>
      <c r="G3929" s="171" t="s">
        <v>22644</v>
      </c>
      <c r="H3929" s="172" t="s">
        <v>22644</v>
      </c>
      <c r="I3929" s="173">
        <v>11580.0</v>
      </c>
      <c r="J3929" s="174">
        <v>1180.0</v>
      </c>
      <c r="K3929" s="179">
        <v>0.0</v>
      </c>
      <c r="L3929" s="178">
        <v>0.0</v>
      </c>
      <c r="M3929" s="177">
        <v>0.0</v>
      </c>
      <c r="N3929" s="178">
        <v>0.0</v>
      </c>
      <c r="O3929" s="163"/>
      <c r="P3929" s="164"/>
      <c r="Q3929" s="163"/>
      <c r="R3929" s="163"/>
      <c r="S3929" s="168" t="s">
        <v>20645</v>
      </c>
      <c r="T3929" s="164">
        <v>0.0</v>
      </c>
    </row>
    <row r="3930" ht="18.75" hidden="1" customHeight="1">
      <c r="A3930" s="180">
        <v>45916.0</v>
      </c>
      <c r="B3930" s="171">
        <v>8405.0</v>
      </c>
      <c r="C3930" s="171" t="s">
        <v>22124</v>
      </c>
      <c r="D3930" s="171"/>
      <c r="E3930" s="171" t="s">
        <v>20634</v>
      </c>
      <c r="F3930" s="171"/>
      <c r="G3930" s="171" t="s">
        <v>22645</v>
      </c>
      <c r="H3930" s="172" t="s">
        <v>22645</v>
      </c>
      <c r="I3930" s="173">
        <v>3480.0</v>
      </c>
      <c r="J3930" s="174">
        <v>160.0</v>
      </c>
      <c r="K3930" s="179">
        <v>0.0</v>
      </c>
      <c r="L3930" s="178">
        <v>0.0</v>
      </c>
      <c r="M3930" s="177">
        <v>0.0</v>
      </c>
      <c r="N3930" s="178">
        <v>0.0</v>
      </c>
      <c r="O3930" s="163"/>
      <c r="P3930" s="164"/>
      <c r="Q3930" s="163"/>
      <c r="R3930" s="163"/>
      <c r="S3930" s="168" t="s">
        <v>20645</v>
      </c>
      <c r="T3930" s="164">
        <v>0.0</v>
      </c>
    </row>
    <row r="3931" ht="18.75" hidden="1" customHeight="1">
      <c r="A3931" s="180">
        <v>45916.0</v>
      </c>
      <c r="B3931" s="171">
        <v>8406.0</v>
      </c>
      <c r="C3931" s="171" t="s">
        <v>22124</v>
      </c>
      <c r="D3931" s="171"/>
      <c r="E3931" s="171" t="s">
        <v>20634</v>
      </c>
      <c r="F3931" s="171"/>
      <c r="G3931" s="171" t="s">
        <v>22646</v>
      </c>
      <c r="H3931" s="172" t="s">
        <v>22646</v>
      </c>
      <c r="I3931" s="173">
        <v>3320.0</v>
      </c>
      <c r="J3931" s="174">
        <v>420.0</v>
      </c>
      <c r="K3931" s="179">
        <v>0.0</v>
      </c>
      <c r="L3931" s="178">
        <v>420.0</v>
      </c>
      <c r="M3931" s="177">
        <v>0.0</v>
      </c>
      <c r="N3931" s="178">
        <v>0.0</v>
      </c>
      <c r="O3931" s="163"/>
      <c r="P3931" s="164"/>
      <c r="Q3931" s="163"/>
      <c r="R3931" s="163"/>
      <c r="S3931" s="168" t="s">
        <v>20645</v>
      </c>
      <c r="T3931" s="164">
        <v>0.0</v>
      </c>
    </row>
    <row r="3932" ht="18.75" hidden="1" customHeight="1">
      <c r="A3932" s="180">
        <v>45916.0</v>
      </c>
      <c r="B3932" s="171">
        <v>8407.0</v>
      </c>
      <c r="C3932" s="171" t="s">
        <v>22647</v>
      </c>
      <c r="D3932" s="171"/>
      <c r="E3932" s="171" t="s">
        <v>20634</v>
      </c>
      <c r="F3932" s="171"/>
      <c r="G3932" s="171" t="s">
        <v>22648</v>
      </c>
      <c r="H3932" s="172" t="s">
        <v>22648</v>
      </c>
      <c r="I3932" s="173">
        <v>2240.0</v>
      </c>
      <c r="J3932" s="174">
        <v>160.0</v>
      </c>
      <c r="K3932" s="179">
        <v>0.0</v>
      </c>
      <c r="L3932" s="178">
        <v>160.0</v>
      </c>
      <c r="M3932" s="177">
        <v>0.0</v>
      </c>
      <c r="N3932" s="178">
        <v>0.0</v>
      </c>
      <c r="O3932" s="163"/>
      <c r="P3932" s="164"/>
      <c r="Q3932" s="163"/>
      <c r="R3932" s="163"/>
      <c r="S3932" s="168" t="s">
        <v>20645</v>
      </c>
      <c r="T3932" s="164">
        <v>0.0</v>
      </c>
    </row>
    <row r="3933" ht="18.75" hidden="1" customHeight="1">
      <c r="A3933" s="180">
        <v>45916.0</v>
      </c>
      <c r="B3933" s="171">
        <v>8408.0</v>
      </c>
      <c r="C3933" s="171" t="s">
        <v>21108</v>
      </c>
      <c r="D3933" s="171"/>
      <c r="E3933" s="171" t="s">
        <v>20634</v>
      </c>
      <c r="F3933" s="171"/>
      <c r="G3933" s="171" t="s">
        <v>21180</v>
      </c>
      <c r="H3933" s="172" t="s">
        <v>21180</v>
      </c>
      <c r="I3933" s="173">
        <v>2840.0</v>
      </c>
      <c r="J3933" s="174">
        <v>540.0</v>
      </c>
      <c r="K3933" s="179">
        <v>108.0</v>
      </c>
      <c r="L3933" s="178">
        <v>0.0</v>
      </c>
      <c r="M3933" s="177">
        <v>432.0</v>
      </c>
      <c r="N3933" s="178">
        <v>0.0</v>
      </c>
      <c r="O3933" s="163"/>
      <c r="P3933" s="164"/>
      <c r="Q3933" s="163"/>
      <c r="R3933" s="163"/>
      <c r="S3933" s="168" t="s">
        <v>20645</v>
      </c>
      <c r="T3933" s="164">
        <v>0.0</v>
      </c>
    </row>
    <row r="3934" ht="18.75" hidden="1" customHeight="1">
      <c r="A3934" s="170">
        <v>45916.0</v>
      </c>
      <c r="B3934" s="171">
        <v>17260.0</v>
      </c>
      <c r="C3934" s="171" t="s">
        <v>21181</v>
      </c>
      <c r="D3934" s="171" t="s">
        <v>20695</v>
      </c>
      <c r="E3934" s="171">
        <v>8.0</v>
      </c>
      <c r="F3934" s="171" t="s">
        <v>20721</v>
      </c>
      <c r="G3934" s="171" t="s">
        <v>22649</v>
      </c>
      <c r="H3934" s="172" t="s">
        <v>20635</v>
      </c>
      <c r="I3934" s="173">
        <v>11820.0</v>
      </c>
      <c r="J3934" s="174">
        <v>2120.0</v>
      </c>
      <c r="K3934" s="179">
        <v>2120.0</v>
      </c>
      <c r="L3934" s="178"/>
      <c r="M3934" s="177"/>
      <c r="N3934" s="178"/>
      <c r="O3934" s="163"/>
      <c r="P3934" s="164"/>
      <c r="Q3934" s="163"/>
      <c r="R3934" s="163"/>
      <c r="S3934" s="168"/>
      <c r="T3934" s="164"/>
    </row>
    <row r="3935" ht="18.75" hidden="1" customHeight="1">
      <c r="A3935" s="170">
        <v>45916.0</v>
      </c>
      <c r="B3935" s="171">
        <v>17261.0</v>
      </c>
      <c r="C3935" s="171" t="s">
        <v>21193</v>
      </c>
      <c r="D3935" s="171" t="s">
        <v>20687</v>
      </c>
      <c r="E3935" s="171">
        <v>8.0</v>
      </c>
      <c r="F3935" s="171" t="s">
        <v>22127</v>
      </c>
      <c r="G3935" s="171" t="s">
        <v>21508</v>
      </c>
      <c r="H3935" s="172" t="s">
        <v>20635</v>
      </c>
      <c r="I3935" s="173">
        <v>10920.0</v>
      </c>
      <c r="J3935" s="174">
        <v>900.0</v>
      </c>
      <c r="K3935" s="179">
        <v>900.0</v>
      </c>
      <c r="L3935" s="178"/>
      <c r="M3935" s="177"/>
      <c r="N3935" s="178"/>
      <c r="O3935" s="163"/>
      <c r="P3935" s="164"/>
      <c r="Q3935" s="163"/>
      <c r="R3935" s="163"/>
      <c r="S3935" s="168"/>
      <c r="T3935" s="164"/>
    </row>
    <row r="3936" ht="18.75" hidden="1" customHeight="1">
      <c r="A3936" s="180">
        <v>45916.0</v>
      </c>
      <c r="B3936" s="171">
        <v>8409.0</v>
      </c>
      <c r="C3936" s="171" t="s">
        <v>22124</v>
      </c>
      <c r="D3936" s="171"/>
      <c r="E3936" s="171" t="s">
        <v>20634</v>
      </c>
      <c r="F3936" s="171"/>
      <c r="G3936" s="171" t="s">
        <v>22650</v>
      </c>
      <c r="H3936" s="172" t="s">
        <v>22650</v>
      </c>
      <c r="I3936" s="173">
        <v>3340.0</v>
      </c>
      <c r="J3936" s="174">
        <v>200.0</v>
      </c>
      <c r="K3936" s="179">
        <v>0.0</v>
      </c>
      <c r="L3936" s="178">
        <v>0.0</v>
      </c>
      <c r="M3936" s="177">
        <v>0.0</v>
      </c>
      <c r="N3936" s="178">
        <v>0.0</v>
      </c>
      <c r="O3936" s="163"/>
      <c r="P3936" s="164"/>
      <c r="Q3936" s="163"/>
      <c r="R3936" s="163"/>
      <c r="S3936" s="168" t="s">
        <v>20645</v>
      </c>
      <c r="T3936" s="164">
        <v>0.0</v>
      </c>
    </row>
    <row r="3937" ht="18.75" hidden="1" customHeight="1">
      <c r="A3937" s="180">
        <v>45916.0</v>
      </c>
      <c r="B3937" s="171">
        <v>8410.0</v>
      </c>
      <c r="C3937" s="171" t="s">
        <v>22124</v>
      </c>
      <c r="D3937" s="171"/>
      <c r="E3937" s="171" t="s">
        <v>20634</v>
      </c>
      <c r="F3937" s="171"/>
      <c r="G3937" s="171" t="s">
        <v>22651</v>
      </c>
      <c r="H3937" s="172" t="s">
        <v>22651</v>
      </c>
      <c r="I3937" s="173">
        <v>3140.0</v>
      </c>
      <c r="J3937" s="174">
        <v>340.0</v>
      </c>
      <c r="K3937" s="179">
        <v>0.0</v>
      </c>
      <c r="L3937" s="178">
        <v>340.0</v>
      </c>
      <c r="M3937" s="177">
        <v>0.0</v>
      </c>
      <c r="N3937" s="178">
        <v>0.0</v>
      </c>
      <c r="O3937" s="163"/>
      <c r="P3937" s="164"/>
      <c r="Q3937" s="163"/>
      <c r="R3937" s="163"/>
      <c r="S3937" s="168" t="s">
        <v>20645</v>
      </c>
      <c r="T3937" s="164">
        <v>0.0</v>
      </c>
    </row>
    <row r="3938" ht="18.75" hidden="1" customHeight="1">
      <c r="A3938" s="180">
        <v>45916.0</v>
      </c>
      <c r="B3938" s="171">
        <v>8410.0</v>
      </c>
      <c r="C3938" s="171" t="s">
        <v>22124</v>
      </c>
      <c r="D3938" s="171"/>
      <c r="E3938" s="171" t="s">
        <v>20634</v>
      </c>
      <c r="F3938" s="171"/>
      <c r="G3938" s="171" t="s">
        <v>22651</v>
      </c>
      <c r="H3938" s="172" t="s">
        <v>22651</v>
      </c>
      <c r="I3938" s="173">
        <v>3140.0</v>
      </c>
      <c r="J3938" s="174">
        <v>340.0</v>
      </c>
      <c r="K3938" s="179">
        <v>0.0</v>
      </c>
      <c r="L3938" s="178">
        <v>340.0</v>
      </c>
      <c r="M3938" s="177">
        <v>0.0</v>
      </c>
      <c r="N3938" s="178">
        <v>0.0</v>
      </c>
      <c r="O3938" s="163"/>
      <c r="P3938" s="164"/>
      <c r="Q3938" s="163"/>
      <c r="R3938" s="163"/>
      <c r="S3938" s="168" t="s">
        <v>20645</v>
      </c>
      <c r="T3938" s="164">
        <v>0.0</v>
      </c>
    </row>
    <row r="3939" ht="18.75" hidden="1" customHeight="1">
      <c r="A3939" s="180">
        <v>45916.0</v>
      </c>
      <c r="B3939" s="171">
        <v>8411.0</v>
      </c>
      <c r="C3939" s="171" t="s">
        <v>22652</v>
      </c>
      <c r="D3939" s="171"/>
      <c r="E3939" s="171" t="s">
        <v>20634</v>
      </c>
      <c r="F3939" s="171"/>
      <c r="G3939" s="171" t="s">
        <v>22653</v>
      </c>
      <c r="H3939" s="172" t="s">
        <v>22653</v>
      </c>
      <c r="I3939" s="173">
        <v>3780.0</v>
      </c>
      <c r="J3939" s="174">
        <v>620.0</v>
      </c>
      <c r="K3939" s="179">
        <v>18.599999999999998</v>
      </c>
      <c r="L3939" s="178">
        <v>403.0</v>
      </c>
      <c r="M3939" s="177">
        <v>0.0</v>
      </c>
      <c r="N3939" s="178">
        <v>217.0</v>
      </c>
      <c r="O3939" s="163"/>
      <c r="P3939" s="164"/>
      <c r="Q3939" s="163"/>
      <c r="R3939" s="163"/>
      <c r="S3939" s="168" t="s">
        <v>20645</v>
      </c>
      <c r="T3939" s="164">
        <v>0.0</v>
      </c>
    </row>
    <row r="3940" ht="18.75" hidden="1" customHeight="1">
      <c r="A3940" s="170">
        <v>45916.0</v>
      </c>
      <c r="B3940" s="171">
        <v>17262.0</v>
      </c>
      <c r="C3940" s="171" t="s">
        <v>21583</v>
      </c>
      <c r="D3940" s="171" t="s">
        <v>20659</v>
      </c>
      <c r="E3940" s="171">
        <v>16.0</v>
      </c>
      <c r="F3940" s="171"/>
      <c r="G3940" s="171" t="s">
        <v>22654</v>
      </c>
      <c r="H3940" s="172" t="s">
        <v>20635</v>
      </c>
      <c r="I3940" s="173">
        <v>12280.0</v>
      </c>
      <c r="J3940" s="174">
        <f>12280-10040</f>
        <v>2240</v>
      </c>
      <c r="K3940" s="179">
        <v>2240.0</v>
      </c>
      <c r="L3940" s="178"/>
      <c r="M3940" s="177"/>
      <c r="N3940" s="178"/>
      <c r="O3940" s="163"/>
      <c r="P3940" s="164"/>
      <c r="Q3940" s="163"/>
      <c r="R3940" s="163"/>
      <c r="S3940" s="168"/>
      <c r="T3940" s="164"/>
    </row>
    <row r="3941" ht="18.75" hidden="1" customHeight="1">
      <c r="A3941" s="170">
        <v>45916.0</v>
      </c>
      <c r="B3941" s="171">
        <v>17263.0</v>
      </c>
      <c r="C3941" s="171" t="s">
        <v>22655</v>
      </c>
      <c r="D3941" s="171" t="s">
        <v>20695</v>
      </c>
      <c r="E3941" s="171">
        <v>8.0</v>
      </c>
      <c r="F3941" s="171"/>
      <c r="G3941" s="171" t="s">
        <v>22656</v>
      </c>
      <c r="H3941" s="172" t="s">
        <v>20635</v>
      </c>
      <c r="I3941" s="173">
        <v>11920.0</v>
      </c>
      <c r="J3941" s="174">
        <v>2220.0</v>
      </c>
      <c r="K3941" s="179">
        <v>2220.0</v>
      </c>
      <c r="L3941" s="178"/>
      <c r="M3941" s="177"/>
      <c r="N3941" s="178"/>
      <c r="O3941" s="163"/>
      <c r="P3941" s="164"/>
      <c r="Q3941" s="163"/>
      <c r="R3941" s="163"/>
      <c r="S3941" s="168"/>
      <c r="T3941" s="164"/>
    </row>
    <row r="3942" ht="18.75" hidden="1" customHeight="1">
      <c r="A3942" s="170">
        <v>45916.0</v>
      </c>
      <c r="B3942" s="171">
        <v>17264.0</v>
      </c>
      <c r="C3942" s="171" t="s">
        <v>22657</v>
      </c>
      <c r="D3942" s="171" t="s">
        <v>20687</v>
      </c>
      <c r="E3942" s="171">
        <v>8.0</v>
      </c>
      <c r="F3942" s="171" t="s">
        <v>21391</v>
      </c>
      <c r="G3942" s="171" t="s">
        <v>22658</v>
      </c>
      <c r="H3942" s="172" t="s">
        <v>20635</v>
      </c>
      <c r="I3942" s="173">
        <v>11060.0</v>
      </c>
      <c r="J3942" s="174">
        <v>1040.0</v>
      </c>
      <c r="K3942" s="179">
        <v>1040.0</v>
      </c>
      <c r="L3942" s="178"/>
      <c r="M3942" s="177"/>
      <c r="N3942" s="178"/>
      <c r="O3942" s="163"/>
      <c r="P3942" s="164"/>
      <c r="Q3942" s="163"/>
      <c r="R3942" s="163"/>
      <c r="S3942" s="168"/>
      <c r="T3942" s="164"/>
    </row>
    <row r="3943" ht="18.75" hidden="1" customHeight="1">
      <c r="A3943" s="170">
        <v>45916.0</v>
      </c>
      <c r="B3943" s="171">
        <v>17265.0</v>
      </c>
      <c r="C3943" s="171" t="s">
        <v>21195</v>
      </c>
      <c r="D3943" s="171" t="s">
        <v>20687</v>
      </c>
      <c r="E3943" s="171">
        <v>14.0</v>
      </c>
      <c r="F3943" s="171"/>
      <c r="G3943" s="171" t="s">
        <v>21196</v>
      </c>
      <c r="H3943" s="172" t="s">
        <v>20635</v>
      </c>
      <c r="I3943" s="173">
        <v>11520.0</v>
      </c>
      <c r="J3943" s="174">
        <v>1480.0</v>
      </c>
      <c r="K3943" s="179">
        <v>1480.0</v>
      </c>
      <c r="L3943" s="178"/>
      <c r="M3943" s="177"/>
      <c r="N3943" s="178"/>
      <c r="O3943" s="163"/>
      <c r="P3943" s="164"/>
      <c r="Q3943" s="163"/>
      <c r="R3943" s="163"/>
      <c r="S3943" s="168"/>
      <c r="T3943" s="164"/>
    </row>
    <row r="3944" ht="18.75" hidden="1" customHeight="1">
      <c r="A3944" s="180">
        <v>45903.0</v>
      </c>
      <c r="B3944" s="171">
        <v>8412.0</v>
      </c>
      <c r="C3944" s="171" t="s">
        <v>6423</v>
      </c>
      <c r="D3944" s="171"/>
      <c r="E3944" s="171" t="s">
        <v>20634</v>
      </c>
      <c r="F3944" s="171"/>
      <c r="G3944" s="171" t="s">
        <v>20933</v>
      </c>
      <c r="H3944" s="172" t="s">
        <v>20933</v>
      </c>
      <c r="I3944" s="173">
        <v>3580.0</v>
      </c>
      <c r="J3944" s="174">
        <v>220.0</v>
      </c>
      <c r="K3944" s="179">
        <v>0.0</v>
      </c>
      <c r="L3944" s="178">
        <v>0.0</v>
      </c>
      <c r="M3944" s="177">
        <v>0.0</v>
      </c>
      <c r="N3944" s="178">
        <v>77.0</v>
      </c>
      <c r="O3944" s="163"/>
      <c r="P3944" s="164"/>
      <c r="Q3944" s="163"/>
      <c r="R3944" s="163"/>
      <c r="S3944" s="168" t="s">
        <v>20645</v>
      </c>
      <c r="T3944" s="164">
        <v>0.0</v>
      </c>
    </row>
    <row r="3945" ht="18.75" hidden="1" customHeight="1">
      <c r="A3945" s="170">
        <v>45916.0</v>
      </c>
      <c r="B3945" s="171">
        <v>17266.0</v>
      </c>
      <c r="C3945" s="171" t="s">
        <v>21101</v>
      </c>
      <c r="D3945" s="171" t="s">
        <v>20659</v>
      </c>
      <c r="E3945" s="171">
        <v>14.0</v>
      </c>
      <c r="F3945" s="171"/>
      <c r="G3945" s="171" t="s">
        <v>22659</v>
      </c>
      <c r="H3945" s="172" t="s">
        <v>20635</v>
      </c>
      <c r="I3945" s="173">
        <v>12160.0</v>
      </c>
      <c r="J3945" s="174">
        <f>12160-10040</f>
        <v>2120</v>
      </c>
      <c r="K3945" s="179">
        <v>2120.0</v>
      </c>
      <c r="L3945" s="178"/>
      <c r="M3945" s="177"/>
      <c r="N3945" s="178"/>
      <c r="O3945" s="163"/>
      <c r="P3945" s="164"/>
      <c r="Q3945" s="163"/>
      <c r="R3945" s="163"/>
      <c r="S3945" s="168"/>
      <c r="T3945" s="164"/>
    </row>
    <row r="3946" ht="18.75" hidden="1" customHeight="1">
      <c r="A3946" s="170">
        <v>45916.0</v>
      </c>
      <c r="B3946" s="171">
        <v>17267.0</v>
      </c>
      <c r="C3946" s="171"/>
      <c r="D3946" s="171" t="s">
        <v>20659</v>
      </c>
      <c r="E3946" s="171">
        <v>8.0</v>
      </c>
      <c r="F3946" s="171" t="s">
        <v>22660</v>
      </c>
      <c r="G3946" s="171" t="s">
        <v>22661</v>
      </c>
      <c r="H3946" s="172" t="s">
        <v>20635</v>
      </c>
      <c r="I3946" s="173">
        <v>11300.0</v>
      </c>
      <c r="J3946" s="174">
        <f>11300-10040</f>
        <v>1260</v>
      </c>
      <c r="K3946" s="179">
        <v>1260.0</v>
      </c>
      <c r="L3946" s="178"/>
      <c r="M3946" s="177"/>
      <c r="N3946" s="178"/>
      <c r="O3946" s="163"/>
      <c r="P3946" s="164"/>
      <c r="Q3946" s="163"/>
      <c r="R3946" s="163"/>
      <c r="S3946" s="168"/>
      <c r="T3946" s="164"/>
    </row>
    <row r="3947" ht="18.75" hidden="1" customHeight="1">
      <c r="A3947" s="170">
        <v>45904.0</v>
      </c>
      <c r="B3947" s="171">
        <v>17268.0</v>
      </c>
      <c r="C3947" s="171" t="s">
        <v>1722</v>
      </c>
      <c r="D3947" s="171" t="s">
        <v>20687</v>
      </c>
      <c r="E3947" s="171">
        <v>14.0</v>
      </c>
      <c r="F3947" s="171">
        <v>14.0</v>
      </c>
      <c r="G3947" s="171" t="s">
        <v>22662</v>
      </c>
      <c r="H3947" s="172" t="s">
        <v>20669</v>
      </c>
      <c r="I3947" s="173">
        <v>12680.0</v>
      </c>
      <c r="J3947" s="174">
        <v>2640.0</v>
      </c>
      <c r="K3947" s="179"/>
      <c r="L3947" s="178">
        <v>2640.0</v>
      </c>
      <c r="M3947" s="177"/>
      <c r="N3947" s="178"/>
      <c r="O3947" s="163"/>
      <c r="P3947" s="164"/>
      <c r="Q3947" s="163"/>
      <c r="R3947" s="163"/>
      <c r="S3947" s="168"/>
      <c r="T3947" s="164"/>
    </row>
    <row r="3948" ht="18.75" hidden="1" customHeight="1">
      <c r="A3948" s="170">
        <v>45916.0</v>
      </c>
      <c r="B3948" s="171">
        <v>17269.0</v>
      </c>
      <c r="C3948" s="171" t="s">
        <v>22574</v>
      </c>
      <c r="D3948" s="171" t="s">
        <v>20687</v>
      </c>
      <c r="E3948" s="171">
        <v>8.0</v>
      </c>
      <c r="F3948" s="171" t="s">
        <v>20875</v>
      </c>
      <c r="G3948" s="171" t="s">
        <v>22340</v>
      </c>
      <c r="H3948" s="172" t="s">
        <v>20638</v>
      </c>
      <c r="I3948" s="173">
        <v>19460.0</v>
      </c>
      <c r="J3948" s="174">
        <v>9440.0</v>
      </c>
      <c r="K3948" s="179"/>
      <c r="L3948" s="178"/>
      <c r="M3948" s="177"/>
      <c r="N3948" s="178">
        <v>9440.0</v>
      </c>
      <c r="O3948" s="163"/>
      <c r="P3948" s="164"/>
      <c r="Q3948" s="163"/>
      <c r="R3948" s="163"/>
      <c r="S3948" s="168"/>
      <c r="T3948" s="164"/>
    </row>
    <row r="3949" ht="18.75" hidden="1" customHeight="1">
      <c r="A3949" s="170">
        <v>45916.0</v>
      </c>
      <c r="B3949" s="171">
        <v>17270.0</v>
      </c>
      <c r="C3949" s="171" t="s">
        <v>22663</v>
      </c>
      <c r="D3949" s="171" t="s">
        <v>20687</v>
      </c>
      <c r="E3949" s="171">
        <v>8.0</v>
      </c>
      <c r="F3949" s="171" t="s">
        <v>21574</v>
      </c>
      <c r="G3949" s="171" t="s">
        <v>22664</v>
      </c>
      <c r="H3949" s="172" t="s">
        <v>20635</v>
      </c>
      <c r="I3949" s="173">
        <v>14500.0</v>
      </c>
      <c r="J3949" s="174">
        <v>4480.0</v>
      </c>
      <c r="K3949" s="179">
        <v>4480.0</v>
      </c>
      <c r="L3949" s="178"/>
      <c r="M3949" s="177"/>
      <c r="N3949" s="178"/>
      <c r="O3949" s="163"/>
      <c r="P3949" s="164"/>
      <c r="Q3949" s="163"/>
      <c r="R3949" s="163"/>
      <c r="S3949" s="168"/>
      <c r="T3949" s="164"/>
    </row>
    <row r="3950" ht="18.75" hidden="1" customHeight="1">
      <c r="A3950" s="170">
        <v>45916.0</v>
      </c>
      <c r="B3950" s="171">
        <v>17271.0</v>
      </c>
      <c r="C3950" s="171" t="s">
        <v>22665</v>
      </c>
      <c r="D3950" s="171" t="s">
        <v>20659</v>
      </c>
      <c r="E3950" s="171">
        <v>14.0</v>
      </c>
      <c r="F3950" s="171" t="s">
        <v>20871</v>
      </c>
      <c r="G3950" s="171" t="s">
        <v>22666</v>
      </c>
      <c r="H3950" s="172" t="s">
        <v>20635</v>
      </c>
      <c r="I3950" s="173">
        <v>10820.0</v>
      </c>
      <c r="J3950" s="174">
        <f>10820-10040</f>
        <v>780</v>
      </c>
      <c r="K3950" s="179">
        <v>780.0</v>
      </c>
      <c r="L3950" s="178"/>
      <c r="M3950" s="177"/>
      <c r="N3950" s="178"/>
      <c r="O3950" s="163"/>
      <c r="P3950" s="164"/>
      <c r="Q3950" s="163"/>
      <c r="R3950" s="163"/>
      <c r="S3950" s="168"/>
      <c r="T3950" s="164"/>
    </row>
    <row r="3951" ht="18.75" hidden="1" customHeight="1">
      <c r="A3951" s="180">
        <v>45904.0</v>
      </c>
      <c r="B3951" s="171">
        <v>8414.0</v>
      </c>
      <c r="C3951" s="171" t="s">
        <v>1868</v>
      </c>
      <c r="D3951" s="171"/>
      <c r="E3951" s="171" t="s">
        <v>20634</v>
      </c>
      <c r="F3951" s="171"/>
      <c r="G3951" s="171" t="s">
        <v>22305</v>
      </c>
      <c r="H3951" s="172" t="s">
        <v>22305</v>
      </c>
      <c r="I3951" s="173">
        <v>3220.0</v>
      </c>
      <c r="J3951" s="174">
        <v>500.0</v>
      </c>
      <c r="K3951" s="179">
        <v>0.0</v>
      </c>
      <c r="L3951" s="178">
        <v>500.0</v>
      </c>
      <c r="M3951" s="177">
        <v>0.0</v>
      </c>
      <c r="N3951" s="178">
        <v>0.0</v>
      </c>
      <c r="O3951" s="163"/>
      <c r="P3951" s="164"/>
      <c r="Q3951" s="163"/>
      <c r="R3951" s="163"/>
      <c r="S3951" s="168" t="s">
        <v>20645</v>
      </c>
      <c r="T3951" s="164">
        <v>0.0</v>
      </c>
    </row>
    <row r="3952" ht="18.75" hidden="1" customHeight="1">
      <c r="A3952" s="182">
        <v>45917.02902138889</v>
      </c>
      <c r="B3952" s="171">
        <v>8415.0</v>
      </c>
      <c r="C3952" s="171" t="s">
        <v>8090</v>
      </c>
      <c r="D3952" s="171"/>
      <c r="E3952" s="171" t="s">
        <v>20634</v>
      </c>
      <c r="F3952" s="171"/>
      <c r="G3952" s="171" t="s">
        <v>22604</v>
      </c>
      <c r="H3952" s="172" t="s">
        <v>22604</v>
      </c>
      <c r="I3952" s="173">
        <v>11500.0</v>
      </c>
      <c r="J3952" s="174">
        <v>1260.0</v>
      </c>
      <c r="K3952" s="179">
        <v>0.0</v>
      </c>
      <c r="L3952" s="178">
        <v>0.0</v>
      </c>
      <c r="M3952" s="177">
        <v>0.0</v>
      </c>
      <c r="N3952" s="178">
        <v>0.0</v>
      </c>
      <c r="O3952" s="163"/>
      <c r="P3952" s="164"/>
      <c r="Q3952" s="163"/>
      <c r="R3952" s="163"/>
      <c r="S3952" s="168" t="s">
        <v>20645</v>
      </c>
      <c r="T3952" s="164">
        <v>0.0</v>
      </c>
    </row>
    <row r="3953" ht="18.75" hidden="1" customHeight="1">
      <c r="A3953" s="180">
        <v>45917.0</v>
      </c>
      <c r="B3953" s="171">
        <v>8416.0</v>
      </c>
      <c r="C3953" s="171" t="s">
        <v>4017</v>
      </c>
      <c r="D3953" s="171"/>
      <c r="E3953" s="171" t="s">
        <v>20634</v>
      </c>
      <c r="F3953" s="171"/>
      <c r="G3953" s="171" t="s">
        <v>4500</v>
      </c>
      <c r="H3953" s="172" t="s">
        <v>4500</v>
      </c>
      <c r="I3953" s="173">
        <v>3680.0</v>
      </c>
      <c r="J3953" s="174">
        <v>240.0</v>
      </c>
      <c r="K3953" s="179">
        <v>240.0</v>
      </c>
      <c r="L3953" s="178">
        <v>0.0</v>
      </c>
      <c r="M3953" s="177">
        <v>0.0</v>
      </c>
      <c r="N3953" s="178">
        <v>0.0</v>
      </c>
      <c r="O3953" s="163"/>
      <c r="P3953" s="164"/>
      <c r="Q3953" s="163"/>
      <c r="R3953" s="163"/>
      <c r="S3953" s="168" t="s">
        <v>20645</v>
      </c>
      <c r="T3953" s="164">
        <v>0.0</v>
      </c>
    </row>
    <row r="3954" ht="18.75" hidden="1" customHeight="1">
      <c r="A3954" s="180">
        <v>45917.0</v>
      </c>
      <c r="B3954" s="171">
        <v>8417.0</v>
      </c>
      <c r="C3954" s="171" t="s">
        <v>4031</v>
      </c>
      <c r="D3954" s="171"/>
      <c r="E3954" s="171" t="s">
        <v>20634</v>
      </c>
      <c r="F3954" s="171"/>
      <c r="G3954" s="171" t="s">
        <v>20697</v>
      </c>
      <c r="H3954" s="172" t="s">
        <v>20697</v>
      </c>
      <c r="I3954" s="173">
        <v>2980.0</v>
      </c>
      <c r="J3954" s="174">
        <v>220.0</v>
      </c>
      <c r="K3954" s="179">
        <v>220.0</v>
      </c>
      <c r="L3954" s="178">
        <v>0.0</v>
      </c>
      <c r="M3954" s="177">
        <v>0.0</v>
      </c>
      <c r="N3954" s="178">
        <v>0.0</v>
      </c>
      <c r="O3954" s="163"/>
      <c r="P3954" s="164"/>
      <c r="Q3954" s="163"/>
      <c r="R3954" s="163"/>
      <c r="S3954" s="168" t="s">
        <v>20645</v>
      </c>
      <c r="T3954" s="164">
        <v>0.0</v>
      </c>
    </row>
    <row r="3955" ht="18.75" hidden="1" customHeight="1">
      <c r="A3955" s="180">
        <v>45917.0</v>
      </c>
      <c r="B3955" s="171">
        <v>8418.0</v>
      </c>
      <c r="C3955" s="171" t="s">
        <v>4031</v>
      </c>
      <c r="D3955" s="171"/>
      <c r="E3955" s="171" t="s">
        <v>20634</v>
      </c>
      <c r="F3955" s="171"/>
      <c r="G3955" s="171" t="s">
        <v>22667</v>
      </c>
      <c r="H3955" s="172" t="s">
        <v>22667</v>
      </c>
      <c r="I3955" s="173">
        <v>2640.0</v>
      </c>
      <c r="J3955" s="174">
        <v>300.0</v>
      </c>
      <c r="K3955" s="179">
        <v>300.0</v>
      </c>
      <c r="L3955" s="178">
        <v>0.0</v>
      </c>
      <c r="M3955" s="177">
        <v>0.0</v>
      </c>
      <c r="N3955" s="178">
        <v>0.0</v>
      </c>
      <c r="O3955" s="163"/>
      <c r="P3955" s="164"/>
      <c r="Q3955" s="163"/>
      <c r="R3955" s="163"/>
      <c r="S3955" s="168" t="s">
        <v>20645</v>
      </c>
      <c r="T3955" s="164">
        <v>0.0</v>
      </c>
    </row>
    <row r="3956" ht="18.75" hidden="1" customHeight="1">
      <c r="A3956" s="170">
        <v>45917.0</v>
      </c>
      <c r="B3956" s="171">
        <v>17272.0</v>
      </c>
      <c r="C3956" s="171" t="s">
        <v>20724</v>
      </c>
      <c r="D3956" s="171" t="s">
        <v>20687</v>
      </c>
      <c r="E3956" s="171">
        <v>8.0</v>
      </c>
      <c r="F3956" s="171" t="s">
        <v>20690</v>
      </c>
      <c r="G3956" s="171" t="s">
        <v>10403</v>
      </c>
      <c r="H3956" s="172" t="s">
        <v>20638</v>
      </c>
      <c r="I3956" s="173">
        <v>15780.0</v>
      </c>
      <c r="J3956" s="174">
        <v>5760.0</v>
      </c>
      <c r="K3956" s="179"/>
      <c r="L3956" s="178"/>
      <c r="M3956" s="177"/>
      <c r="N3956" s="178">
        <v>5760.0</v>
      </c>
      <c r="O3956" s="163"/>
      <c r="P3956" s="164"/>
      <c r="Q3956" s="163"/>
      <c r="R3956" s="163"/>
      <c r="S3956" s="168"/>
      <c r="T3956" s="164"/>
    </row>
    <row r="3957" ht="18.75" hidden="1" customHeight="1">
      <c r="A3957" s="170">
        <v>45917.0</v>
      </c>
      <c r="B3957" s="171">
        <v>17273.0</v>
      </c>
      <c r="C3957" s="171" t="s">
        <v>3356</v>
      </c>
      <c r="D3957" s="171" t="s">
        <v>20659</v>
      </c>
      <c r="E3957" s="171">
        <v>8.0</v>
      </c>
      <c r="F3957" s="171" t="s">
        <v>21411</v>
      </c>
      <c r="G3957" s="171" t="s">
        <v>10389</v>
      </c>
      <c r="H3957" s="172" t="s">
        <v>20635</v>
      </c>
      <c r="I3957" s="173">
        <v>12080.0</v>
      </c>
      <c r="J3957" s="174">
        <f>12080-10080</f>
        <v>2000</v>
      </c>
      <c r="K3957" s="179">
        <v>2000.0</v>
      </c>
      <c r="L3957" s="178"/>
      <c r="M3957" s="177"/>
      <c r="N3957" s="178"/>
      <c r="O3957" s="163"/>
      <c r="P3957" s="164"/>
      <c r="Q3957" s="163"/>
      <c r="R3957" s="163"/>
      <c r="S3957" s="168"/>
      <c r="T3957" s="164"/>
    </row>
    <row r="3958" ht="18.75" hidden="1" customHeight="1">
      <c r="A3958" s="170">
        <v>45917.0</v>
      </c>
      <c r="B3958" s="171">
        <v>17274.0</v>
      </c>
      <c r="C3958" s="171" t="s">
        <v>22192</v>
      </c>
      <c r="D3958" s="171" t="s">
        <v>20695</v>
      </c>
      <c r="E3958" s="171">
        <v>8.0</v>
      </c>
      <c r="F3958" s="171" t="s">
        <v>20706</v>
      </c>
      <c r="G3958" s="171" t="s">
        <v>6742</v>
      </c>
      <c r="H3958" s="172" t="s">
        <v>20635</v>
      </c>
      <c r="I3958" s="173">
        <v>12160.0</v>
      </c>
      <c r="J3958" s="174">
        <v>2460.0</v>
      </c>
      <c r="K3958" s="179">
        <v>2460.0</v>
      </c>
      <c r="L3958" s="178"/>
      <c r="M3958" s="177"/>
      <c r="N3958" s="178"/>
      <c r="O3958" s="163"/>
      <c r="P3958" s="164"/>
      <c r="Q3958" s="163"/>
      <c r="R3958" s="163"/>
      <c r="S3958" s="168"/>
      <c r="T3958" s="164"/>
    </row>
    <row r="3959" ht="18.75" hidden="1" customHeight="1">
      <c r="A3959" s="180">
        <v>45917.0</v>
      </c>
      <c r="B3959" s="171">
        <v>8419.0</v>
      </c>
      <c r="C3959" s="171" t="s">
        <v>4457</v>
      </c>
      <c r="D3959" s="171"/>
      <c r="E3959" s="171" t="s">
        <v>20634</v>
      </c>
      <c r="F3959" s="171"/>
      <c r="G3959" s="171"/>
      <c r="H3959" s="172"/>
      <c r="I3959" s="173">
        <v>3480.0</v>
      </c>
      <c r="J3959" s="174">
        <v>380.0</v>
      </c>
      <c r="K3959" s="179">
        <v>380.0</v>
      </c>
      <c r="L3959" s="178">
        <v>0.0</v>
      </c>
      <c r="M3959" s="177">
        <v>0.0</v>
      </c>
      <c r="N3959" s="178">
        <v>0.0</v>
      </c>
      <c r="O3959" s="163"/>
      <c r="P3959" s="164"/>
      <c r="Q3959" s="163"/>
      <c r="R3959" s="163"/>
      <c r="S3959" s="168" t="s">
        <v>20645</v>
      </c>
      <c r="T3959" s="164">
        <v>0.0</v>
      </c>
    </row>
    <row r="3960" ht="18.75" hidden="1" customHeight="1">
      <c r="A3960" s="180">
        <v>45917.0</v>
      </c>
      <c r="B3960" s="171">
        <v>8420.0</v>
      </c>
      <c r="C3960" s="171" t="s">
        <v>8090</v>
      </c>
      <c r="D3960" s="171"/>
      <c r="E3960" s="171" t="s">
        <v>20634</v>
      </c>
      <c r="F3960" s="171"/>
      <c r="G3960" s="171" t="s">
        <v>22111</v>
      </c>
      <c r="H3960" s="172" t="s">
        <v>22111</v>
      </c>
      <c r="I3960" s="173">
        <v>11680.0</v>
      </c>
      <c r="J3960" s="174">
        <v>1300.0</v>
      </c>
      <c r="K3960" s="179">
        <v>0.0</v>
      </c>
      <c r="L3960" s="178">
        <v>0.0</v>
      </c>
      <c r="M3960" s="177">
        <v>0.0</v>
      </c>
      <c r="N3960" s="178">
        <v>0.0</v>
      </c>
      <c r="O3960" s="163"/>
      <c r="P3960" s="164"/>
      <c r="Q3960" s="163"/>
      <c r="R3960" s="163"/>
      <c r="S3960" s="168" t="s">
        <v>20645</v>
      </c>
      <c r="T3960" s="164">
        <v>0.0</v>
      </c>
    </row>
    <row r="3961" ht="18.75" hidden="1" customHeight="1">
      <c r="A3961" s="170">
        <v>45917.0</v>
      </c>
      <c r="B3961" s="171">
        <v>17275.0</v>
      </c>
      <c r="C3961" s="171" t="s">
        <v>22668</v>
      </c>
      <c r="D3961" s="171" t="s">
        <v>20673</v>
      </c>
      <c r="E3961" s="171">
        <v>8.0</v>
      </c>
      <c r="F3961" s="171" t="s">
        <v>20888</v>
      </c>
      <c r="G3961" s="171" t="s">
        <v>10416</v>
      </c>
      <c r="H3961" s="172" t="s">
        <v>20635</v>
      </c>
      <c r="I3961" s="173">
        <v>10560.0</v>
      </c>
      <c r="J3961" s="174">
        <v>720.0</v>
      </c>
      <c r="K3961" s="179">
        <v>720.0</v>
      </c>
      <c r="L3961" s="178"/>
      <c r="M3961" s="177"/>
      <c r="N3961" s="178"/>
      <c r="O3961" s="163"/>
      <c r="P3961" s="164"/>
      <c r="Q3961" s="163"/>
      <c r="R3961" s="163"/>
      <c r="S3961" s="168"/>
      <c r="T3961" s="164"/>
    </row>
    <row r="3962" ht="18.75" hidden="1" customHeight="1">
      <c r="A3962" s="170">
        <v>45917.0</v>
      </c>
      <c r="B3962" s="171">
        <v>17276.0</v>
      </c>
      <c r="C3962" s="171" t="s">
        <v>20775</v>
      </c>
      <c r="D3962" s="171" t="s">
        <v>20695</v>
      </c>
      <c r="E3962" s="171">
        <v>8.0</v>
      </c>
      <c r="F3962" s="171" t="s">
        <v>20799</v>
      </c>
      <c r="G3962" s="171" t="s">
        <v>10419</v>
      </c>
      <c r="H3962" s="172" t="s">
        <v>20635</v>
      </c>
      <c r="I3962" s="173">
        <v>10560.0</v>
      </c>
      <c r="J3962" s="174">
        <v>860.0</v>
      </c>
      <c r="K3962" s="179">
        <v>860.0</v>
      </c>
      <c r="L3962" s="178"/>
      <c r="M3962" s="177"/>
      <c r="N3962" s="178"/>
      <c r="O3962" s="163"/>
      <c r="P3962" s="164"/>
      <c r="Q3962" s="163"/>
      <c r="R3962" s="163"/>
      <c r="S3962" s="168"/>
      <c r="T3962" s="164"/>
    </row>
    <row r="3963" ht="18.75" hidden="1" customHeight="1">
      <c r="A3963" s="170">
        <v>45917.0</v>
      </c>
      <c r="B3963" s="171">
        <v>17277.0</v>
      </c>
      <c r="C3963" s="171" t="s">
        <v>4017</v>
      </c>
      <c r="D3963" s="171" t="s">
        <v>20687</v>
      </c>
      <c r="E3963" s="171">
        <v>8.0</v>
      </c>
      <c r="F3963" s="171" t="s">
        <v>21262</v>
      </c>
      <c r="G3963" s="171" t="s">
        <v>6342</v>
      </c>
      <c r="H3963" s="172" t="s">
        <v>20638</v>
      </c>
      <c r="I3963" s="173">
        <v>18160.0</v>
      </c>
      <c r="J3963" s="174">
        <v>8140.0</v>
      </c>
      <c r="K3963" s="179"/>
      <c r="L3963" s="178"/>
      <c r="M3963" s="177"/>
      <c r="N3963" s="178">
        <v>8140.0</v>
      </c>
      <c r="O3963" s="163"/>
      <c r="P3963" s="164"/>
      <c r="Q3963" s="163"/>
      <c r="R3963" s="163"/>
      <c r="S3963" s="168"/>
      <c r="T3963" s="164"/>
    </row>
    <row r="3964" ht="18.75" hidden="1" customHeight="1">
      <c r="A3964" s="180">
        <v>45917.0</v>
      </c>
      <c r="B3964" s="171">
        <v>8421.0</v>
      </c>
      <c r="C3964" s="171" t="s">
        <v>4110</v>
      </c>
      <c r="D3964" s="171"/>
      <c r="E3964" s="171" t="s">
        <v>20634</v>
      </c>
      <c r="F3964" s="171"/>
      <c r="G3964" s="171" t="s">
        <v>22669</v>
      </c>
      <c r="H3964" s="172" t="s">
        <v>22669</v>
      </c>
      <c r="I3964" s="173">
        <v>4500.0</v>
      </c>
      <c r="J3964" s="174">
        <v>940.0</v>
      </c>
      <c r="K3964" s="179">
        <v>0.0</v>
      </c>
      <c r="L3964" s="178">
        <v>0.0</v>
      </c>
      <c r="M3964" s="177">
        <v>0.0</v>
      </c>
      <c r="N3964" s="178">
        <v>940.0</v>
      </c>
      <c r="O3964" s="163"/>
      <c r="P3964" s="164"/>
      <c r="Q3964" s="163"/>
      <c r="R3964" s="163"/>
      <c r="S3964" s="168" t="s">
        <v>20645</v>
      </c>
      <c r="T3964" s="164">
        <v>0.0</v>
      </c>
    </row>
    <row r="3965" ht="18.75" hidden="1" customHeight="1">
      <c r="A3965" s="170">
        <v>45917.0</v>
      </c>
      <c r="B3965" s="171">
        <v>17278.0</v>
      </c>
      <c r="C3965" s="171" t="s">
        <v>20995</v>
      </c>
      <c r="D3965" s="171" t="s">
        <v>20673</v>
      </c>
      <c r="E3965" s="171">
        <v>8.0</v>
      </c>
      <c r="F3965" s="171" t="s">
        <v>20961</v>
      </c>
      <c r="G3965" s="171" t="s">
        <v>5768</v>
      </c>
      <c r="H3965" s="172" t="s">
        <v>20635</v>
      </c>
      <c r="I3965" s="173">
        <v>12320.0</v>
      </c>
      <c r="J3965" s="174">
        <v>2480.0</v>
      </c>
      <c r="K3965" s="179">
        <v>2480.0</v>
      </c>
      <c r="L3965" s="178"/>
      <c r="M3965" s="177"/>
      <c r="N3965" s="178"/>
      <c r="O3965" s="163"/>
      <c r="P3965" s="164"/>
      <c r="Q3965" s="163"/>
      <c r="R3965" s="163"/>
      <c r="S3965" s="168"/>
      <c r="T3965" s="164"/>
    </row>
    <row r="3966" ht="18.75" hidden="1" customHeight="1">
      <c r="A3966" s="170">
        <v>45917.0</v>
      </c>
      <c r="B3966" s="171">
        <v>17279.0</v>
      </c>
      <c r="C3966" s="171" t="s">
        <v>20751</v>
      </c>
      <c r="D3966" s="171" t="s">
        <v>20687</v>
      </c>
      <c r="E3966" s="171">
        <v>8.0</v>
      </c>
      <c r="F3966" s="171" t="s">
        <v>20990</v>
      </c>
      <c r="G3966" s="171" t="s">
        <v>10431</v>
      </c>
      <c r="H3966" s="172" t="s">
        <v>20635</v>
      </c>
      <c r="I3966" s="173">
        <v>11080.0</v>
      </c>
      <c r="J3966" s="174">
        <v>1060.0</v>
      </c>
      <c r="K3966" s="179">
        <v>1060.0</v>
      </c>
      <c r="L3966" s="178"/>
      <c r="M3966" s="177"/>
      <c r="N3966" s="178"/>
      <c r="O3966" s="163"/>
      <c r="P3966" s="164"/>
      <c r="Q3966" s="163"/>
      <c r="R3966" s="163"/>
      <c r="S3966" s="168"/>
      <c r="T3966" s="164"/>
    </row>
    <row r="3967" ht="18.75" hidden="1" customHeight="1">
      <c r="A3967" s="180">
        <v>45917.0</v>
      </c>
      <c r="B3967" s="171">
        <v>8422.0</v>
      </c>
      <c r="C3967" s="171" t="s">
        <v>6867</v>
      </c>
      <c r="D3967" s="171"/>
      <c r="E3967" s="171" t="s">
        <v>20634</v>
      </c>
      <c r="F3967" s="171"/>
      <c r="G3967" s="171" t="s">
        <v>19722</v>
      </c>
      <c r="H3967" s="172" t="s">
        <v>19722</v>
      </c>
      <c r="I3967" s="173">
        <v>3460.0</v>
      </c>
      <c r="J3967" s="174">
        <v>200.0</v>
      </c>
      <c r="K3967" s="179">
        <v>0.0</v>
      </c>
      <c r="L3967" s="178">
        <v>0.0</v>
      </c>
      <c r="M3967" s="177">
        <v>0.0</v>
      </c>
      <c r="N3967" s="178">
        <v>0.0</v>
      </c>
      <c r="O3967" s="163"/>
      <c r="P3967" s="164"/>
      <c r="Q3967" s="163"/>
      <c r="R3967" s="163"/>
      <c r="S3967" s="168" t="s">
        <v>20645</v>
      </c>
      <c r="T3967" s="164">
        <v>0.0</v>
      </c>
    </row>
    <row r="3968" ht="18.75" hidden="1" customHeight="1">
      <c r="A3968" s="180">
        <v>45917.0</v>
      </c>
      <c r="B3968" s="171">
        <v>8423.0</v>
      </c>
      <c r="C3968" s="171" t="s">
        <v>6867</v>
      </c>
      <c r="D3968" s="171"/>
      <c r="E3968" s="171" t="s">
        <v>20634</v>
      </c>
      <c r="F3968" s="171"/>
      <c r="G3968" s="171" t="s">
        <v>19722</v>
      </c>
      <c r="H3968" s="172" t="s">
        <v>19722</v>
      </c>
      <c r="I3968" s="173">
        <v>3260.0</v>
      </c>
      <c r="J3968" s="174">
        <v>360.0</v>
      </c>
      <c r="K3968" s="179">
        <v>0.0</v>
      </c>
      <c r="L3968" s="178">
        <v>360.0</v>
      </c>
      <c r="M3968" s="177">
        <v>0.0</v>
      </c>
      <c r="N3968" s="178">
        <v>0.0</v>
      </c>
      <c r="O3968" s="163"/>
      <c r="P3968" s="164"/>
      <c r="Q3968" s="163"/>
      <c r="R3968" s="163"/>
      <c r="S3968" s="168" t="s">
        <v>20645</v>
      </c>
      <c r="T3968" s="164">
        <v>0.0</v>
      </c>
    </row>
    <row r="3969" ht="18.75" hidden="1" customHeight="1">
      <c r="A3969" s="170">
        <v>45917.0</v>
      </c>
      <c r="B3969" s="171">
        <v>17280.0</v>
      </c>
      <c r="C3969" s="171" t="s">
        <v>21332</v>
      </c>
      <c r="D3969" s="171" t="s">
        <v>20695</v>
      </c>
      <c r="E3969" s="171">
        <v>8.0</v>
      </c>
      <c r="F3969" s="171" t="s">
        <v>21469</v>
      </c>
      <c r="G3969" s="171" t="s">
        <v>6355</v>
      </c>
      <c r="H3969" s="172" t="s">
        <v>20635</v>
      </c>
      <c r="I3969" s="173">
        <v>10020.0</v>
      </c>
      <c r="J3969" s="174">
        <v>320.0</v>
      </c>
      <c r="K3969" s="179">
        <v>320.0</v>
      </c>
      <c r="L3969" s="178"/>
      <c r="M3969" s="177"/>
      <c r="N3969" s="178"/>
      <c r="O3969" s="163"/>
      <c r="P3969" s="164"/>
      <c r="Q3969" s="163"/>
      <c r="R3969" s="163"/>
      <c r="S3969" s="168"/>
      <c r="T3969" s="164"/>
    </row>
    <row r="3970" ht="18.75" hidden="1" customHeight="1">
      <c r="A3970" s="180">
        <v>45917.0</v>
      </c>
      <c r="B3970" s="171">
        <v>8424.0</v>
      </c>
      <c r="C3970" s="171" t="s">
        <v>7445</v>
      </c>
      <c r="D3970" s="171"/>
      <c r="E3970" s="171" t="s">
        <v>20634</v>
      </c>
      <c r="F3970" s="171"/>
      <c r="G3970" s="171"/>
      <c r="H3970" s="172"/>
      <c r="I3970" s="173">
        <v>2540.0</v>
      </c>
      <c r="J3970" s="174">
        <v>240.0</v>
      </c>
      <c r="K3970" s="179">
        <v>0.0</v>
      </c>
      <c r="L3970" s="178">
        <v>0.0</v>
      </c>
      <c r="M3970" s="177">
        <v>240.0</v>
      </c>
      <c r="N3970" s="178">
        <v>0.0</v>
      </c>
      <c r="O3970" s="163"/>
      <c r="P3970" s="164"/>
      <c r="Q3970" s="163"/>
      <c r="R3970" s="163"/>
      <c r="S3970" s="168" t="s">
        <v>20645</v>
      </c>
      <c r="T3970" s="164">
        <v>0.0</v>
      </c>
    </row>
    <row r="3971" ht="18.75" hidden="1" customHeight="1">
      <c r="A3971" s="180">
        <v>45917.0</v>
      </c>
      <c r="B3971" s="171">
        <v>8425.0</v>
      </c>
      <c r="C3971" s="171" t="s">
        <v>6867</v>
      </c>
      <c r="D3971" s="171"/>
      <c r="E3971" s="171" t="s">
        <v>20634</v>
      </c>
      <c r="F3971" s="171"/>
      <c r="G3971" s="171" t="s">
        <v>19727</v>
      </c>
      <c r="H3971" s="172" t="s">
        <v>19727</v>
      </c>
      <c r="I3971" s="173">
        <v>3520.0</v>
      </c>
      <c r="J3971" s="174">
        <v>260.0</v>
      </c>
      <c r="K3971" s="179">
        <v>0.0</v>
      </c>
      <c r="L3971" s="178">
        <v>0.0</v>
      </c>
      <c r="M3971" s="177">
        <v>0.0</v>
      </c>
      <c r="N3971" s="178">
        <v>0.0</v>
      </c>
      <c r="O3971" s="163"/>
      <c r="P3971" s="164"/>
      <c r="Q3971" s="163"/>
      <c r="R3971" s="163"/>
      <c r="S3971" s="168" t="s">
        <v>20645</v>
      </c>
      <c r="T3971" s="164">
        <v>0.0</v>
      </c>
    </row>
    <row r="3972" ht="18.75" hidden="1" customHeight="1">
      <c r="A3972" s="180">
        <v>45917.0</v>
      </c>
      <c r="B3972" s="171">
        <v>8425.0</v>
      </c>
      <c r="C3972" s="171" t="s">
        <v>6867</v>
      </c>
      <c r="D3972" s="171"/>
      <c r="E3972" s="171" t="s">
        <v>20634</v>
      </c>
      <c r="F3972" s="171"/>
      <c r="G3972" s="171" t="s">
        <v>19727</v>
      </c>
      <c r="H3972" s="172" t="s">
        <v>19727</v>
      </c>
      <c r="I3972" s="173">
        <v>3520.0</v>
      </c>
      <c r="J3972" s="174">
        <v>260.0</v>
      </c>
      <c r="K3972" s="179">
        <v>0.0</v>
      </c>
      <c r="L3972" s="178">
        <v>0.0</v>
      </c>
      <c r="M3972" s="177">
        <v>0.0</v>
      </c>
      <c r="N3972" s="178">
        <v>0.0</v>
      </c>
      <c r="O3972" s="163"/>
      <c r="P3972" s="164"/>
      <c r="Q3972" s="163"/>
      <c r="R3972" s="163"/>
      <c r="S3972" s="168" t="s">
        <v>20645</v>
      </c>
      <c r="T3972" s="164">
        <v>0.0</v>
      </c>
    </row>
    <row r="3973" ht="18.75" hidden="1" customHeight="1">
      <c r="A3973" s="180">
        <v>45917.0</v>
      </c>
      <c r="B3973" s="171">
        <v>8426.0</v>
      </c>
      <c r="C3973" s="171" t="s">
        <v>6867</v>
      </c>
      <c r="D3973" s="171"/>
      <c r="E3973" s="171" t="s">
        <v>20634</v>
      </c>
      <c r="F3973" s="171"/>
      <c r="G3973" s="171" t="s">
        <v>22670</v>
      </c>
      <c r="H3973" s="172" t="s">
        <v>22670</v>
      </c>
      <c r="I3973" s="173">
        <v>3260.0</v>
      </c>
      <c r="J3973" s="174">
        <v>480.0</v>
      </c>
      <c r="K3973" s="179">
        <v>0.0</v>
      </c>
      <c r="L3973" s="178">
        <v>480.0</v>
      </c>
      <c r="M3973" s="177">
        <v>0.0</v>
      </c>
      <c r="N3973" s="178">
        <v>0.0</v>
      </c>
      <c r="O3973" s="163"/>
      <c r="P3973" s="164"/>
      <c r="Q3973" s="163"/>
      <c r="R3973" s="163"/>
      <c r="S3973" s="168" t="s">
        <v>20645</v>
      </c>
      <c r="T3973" s="164">
        <v>0.0</v>
      </c>
    </row>
    <row r="3974" ht="18.75" hidden="1" customHeight="1">
      <c r="A3974" s="170">
        <v>45917.0</v>
      </c>
      <c r="B3974" s="171">
        <v>17281.0</v>
      </c>
      <c r="C3974" s="171" t="s">
        <v>20995</v>
      </c>
      <c r="D3974" s="171" t="s">
        <v>20695</v>
      </c>
      <c r="E3974" s="171">
        <v>8.0</v>
      </c>
      <c r="F3974" s="171" t="s">
        <v>20787</v>
      </c>
      <c r="G3974" s="171" t="s">
        <v>5038</v>
      </c>
      <c r="H3974" s="172" t="s">
        <v>20635</v>
      </c>
      <c r="I3974" s="173">
        <v>14580.0</v>
      </c>
      <c r="J3974" s="174">
        <v>4880.0</v>
      </c>
      <c r="K3974" s="179">
        <v>4880.0</v>
      </c>
      <c r="L3974" s="178"/>
      <c r="M3974" s="177"/>
      <c r="N3974" s="178"/>
      <c r="O3974" s="163"/>
      <c r="P3974" s="164"/>
      <c r="Q3974" s="163"/>
      <c r="R3974" s="163"/>
      <c r="S3974" s="168"/>
      <c r="T3974" s="164"/>
    </row>
    <row r="3975" ht="18.75" hidden="1" customHeight="1">
      <c r="A3975" s="170">
        <v>45917.0</v>
      </c>
      <c r="B3975" s="171">
        <v>17282.0</v>
      </c>
      <c r="C3975" s="171" t="s">
        <v>22671</v>
      </c>
      <c r="D3975" s="171" t="s">
        <v>20687</v>
      </c>
      <c r="E3975" s="171">
        <v>14.0</v>
      </c>
      <c r="F3975" s="171" t="s">
        <v>21124</v>
      </c>
      <c r="G3975" s="171" t="s">
        <v>9926</v>
      </c>
      <c r="H3975" s="172" t="s">
        <v>20635</v>
      </c>
      <c r="I3975" s="173">
        <v>14980.0</v>
      </c>
      <c r="J3975" s="174">
        <v>4940.0</v>
      </c>
      <c r="K3975" s="179">
        <v>4940.0</v>
      </c>
      <c r="L3975" s="178"/>
      <c r="M3975" s="177"/>
      <c r="N3975" s="178"/>
      <c r="O3975" s="163"/>
      <c r="P3975" s="164"/>
      <c r="Q3975" s="163"/>
      <c r="R3975" s="163"/>
      <c r="S3975" s="168"/>
      <c r="T3975" s="164"/>
    </row>
    <row r="3976" ht="18.75" hidden="1" customHeight="1">
      <c r="A3976" s="180">
        <v>45917.0</v>
      </c>
      <c r="B3976" s="171">
        <v>8427.0</v>
      </c>
      <c r="C3976" s="171" t="s">
        <v>4671</v>
      </c>
      <c r="D3976" s="171"/>
      <c r="E3976" s="171" t="s">
        <v>20634</v>
      </c>
      <c r="F3976" s="171"/>
      <c r="G3976" s="171" t="s">
        <v>4734</v>
      </c>
      <c r="H3976" s="172" t="s">
        <v>4734</v>
      </c>
      <c r="I3976" s="173">
        <v>3040.0</v>
      </c>
      <c r="J3976" s="174">
        <v>280.0</v>
      </c>
      <c r="K3976" s="179">
        <v>280.0</v>
      </c>
      <c r="L3976" s="178">
        <v>0.0</v>
      </c>
      <c r="M3976" s="177">
        <v>0.0</v>
      </c>
      <c r="N3976" s="178">
        <v>0.0</v>
      </c>
      <c r="O3976" s="163"/>
      <c r="P3976" s="164"/>
      <c r="Q3976" s="163"/>
      <c r="R3976" s="163"/>
      <c r="S3976" s="168" t="s">
        <v>20645</v>
      </c>
      <c r="T3976" s="164">
        <v>0.0</v>
      </c>
    </row>
    <row r="3977" ht="18.75" hidden="1" customHeight="1">
      <c r="A3977" s="180">
        <v>45917.0</v>
      </c>
      <c r="B3977" s="171">
        <v>8428.0</v>
      </c>
      <c r="C3977" s="171" t="s">
        <v>4454</v>
      </c>
      <c r="D3977" s="171"/>
      <c r="E3977" s="171" t="s">
        <v>20634</v>
      </c>
      <c r="F3977" s="171"/>
      <c r="G3977" s="171" t="s">
        <v>9926</v>
      </c>
      <c r="H3977" s="172" t="s">
        <v>9926</v>
      </c>
      <c r="I3977" s="173">
        <v>3040.0</v>
      </c>
      <c r="J3977" s="174">
        <v>180.0</v>
      </c>
      <c r="K3977" s="179">
        <v>0.0</v>
      </c>
      <c r="L3977" s="178">
        <v>180.0</v>
      </c>
      <c r="M3977" s="177">
        <v>0.0</v>
      </c>
      <c r="N3977" s="178">
        <v>0.0</v>
      </c>
      <c r="O3977" s="163"/>
      <c r="P3977" s="164"/>
      <c r="Q3977" s="163"/>
      <c r="R3977" s="163"/>
      <c r="S3977" s="168" t="s">
        <v>20645</v>
      </c>
      <c r="T3977" s="164">
        <v>0.0</v>
      </c>
    </row>
    <row r="3978" ht="18.75" hidden="1" customHeight="1">
      <c r="A3978" s="170">
        <v>45917.0</v>
      </c>
      <c r="B3978" s="171">
        <v>17283.0</v>
      </c>
      <c r="C3978" s="171" t="s">
        <v>18536</v>
      </c>
      <c r="D3978" s="171" t="s">
        <v>20687</v>
      </c>
      <c r="E3978" s="171">
        <v>14.0</v>
      </c>
      <c r="F3978" s="171" t="s">
        <v>20778</v>
      </c>
      <c r="G3978" s="171" t="s">
        <v>8809</v>
      </c>
      <c r="H3978" s="172" t="s">
        <v>20635</v>
      </c>
      <c r="I3978" s="173">
        <v>11780.0</v>
      </c>
      <c r="J3978" s="174">
        <v>1740.0</v>
      </c>
      <c r="K3978" s="179">
        <v>1740.0</v>
      </c>
      <c r="L3978" s="178"/>
      <c r="M3978" s="177"/>
      <c r="N3978" s="178"/>
      <c r="O3978" s="163"/>
      <c r="P3978" s="164"/>
      <c r="Q3978" s="163"/>
      <c r="R3978" s="163"/>
      <c r="S3978" s="168"/>
      <c r="T3978" s="164"/>
    </row>
    <row r="3979" ht="18.75" hidden="1" customHeight="1">
      <c r="A3979" s="170">
        <v>45917.0</v>
      </c>
      <c r="B3979" s="171">
        <v>17284.0</v>
      </c>
      <c r="C3979" s="171" t="s">
        <v>21134</v>
      </c>
      <c r="D3979" s="171" t="s">
        <v>20687</v>
      </c>
      <c r="E3979" s="171">
        <v>14.0</v>
      </c>
      <c r="F3979" s="171" t="s">
        <v>21002</v>
      </c>
      <c r="G3979" s="171" t="s">
        <v>4126</v>
      </c>
      <c r="H3979" s="172" t="s">
        <v>20635</v>
      </c>
      <c r="I3979" s="173">
        <v>11560.0</v>
      </c>
      <c r="J3979" s="174">
        <v>1520.0</v>
      </c>
      <c r="K3979" s="179">
        <v>1520.0</v>
      </c>
      <c r="L3979" s="178"/>
      <c r="M3979" s="177"/>
      <c r="N3979" s="178"/>
      <c r="O3979" s="163"/>
      <c r="P3979" s="164"/>
      <c r="Q3979" s="163"/>
      <c r="R3979" s="163"/>
      <c r="S3979" s="168"/>
      <c r="T3979" s="164"/>
    </row>
    <row r="3980" ht="18.75" hidden="1" customHeight="1">
      <c r="A3980" s="170">
        <v>45917.0</v>
      </c>
      <c r="B3980" s="171">
        <v>17285.0</v>
      </c>
      <c r="C3980" s="171" t="s">
        <v>2851</v>
      </c>
      <c r="D3980" s="171" t="s">
        <v>20695</v>
      </c>
      <c r="E3980" s="171">
        <v>8.0</v>
      </c>
      <c r="F3980" s="171" t="s">
        <v>20787</v>
      </c>
      <c r="G3980" s="171" t="s">
        <v>10466</v>
      </c>
      <c r="H3980" s="172" t="s">
        <v>20635</v>
      </c>
      <c r="I3980" s="173">
        <v>11380.0</v>
      </c>
      <c r="J3980" s="174">
        <v>1680.0</v>
      </c>
      <c r="K3980" s="179">
        <v>1680.0</v>
      </c>
      <c r="L3980" s="178"/>
      <c r="M3980" s="177"/>
      <c r="N3980" s="178"/>
      <c r="O3980" s="163"/>
      <c r="P3980" s="164"/>
      <c r="Q3980" s="163"/>
      <c r="R3980" s="163"/>
      <c r="S3980" s="168"/>
      <c r="T3980" s="164"/>
    </row>
    <row r="3981" ht="18.75" hidden="1" customHeight="1">
      <c r="A3981" s="170">
        <v>45917.0</v>
      </c>
      <c r="B3981" s="171">
        <v>17286.0</v>
      </c>
      <c r="C3981" s="171" t="s">
        <v>22672</v>
      </c>
      <c r="D3981" s="171" t="s">
        <v>20673</v>
      </c>
      <c r="E3981" s="171">
        <v>8.0</v>
      </c>
      <c r="F3981" s="171" t="s">
        <v>21824</v>
      </c>
      <c r="G3981" s="171" t="s">
        <v>10477</v>
      </c>
      <c r="H3981" s="172" t="s">
        <v>20638</v>
      </c>
      <c r="I3981" s="173">
        <v>17620.0</v>
      </c>
      <c r="J3981" s="174">
        <v>7780.0</v>
      </c>
      <c r="K3981" s="179"/>
      <c r="L3981" s="178"/>
      <c r="M3981" s="177"/>
      <c r="N3981" s="178">
        <v>7780.0</v>
      </c>
      <c r="O3981" s="163"/>
      <c r="P3981" s="164"/>
      <c r="Q3981" s="163"/>
      <c r="R3981" s="163"/>
      <c r="S3981" s="168"/>
      <c r="T3981" s="164"/>
    </row>
    <row r="3982" ht="18.75" hidden="1" customHeight="1">
      <c r="A3982" s="170">
        <v>45917.0</v>
      </c>
      <c r="B3982" s="171">
        <v>17287.0</v>
      </c>
      <c r="C3982" s="171" t="s">
        <v>20724</v>
      </c>
      <c r="D3982" s="171" t="s">
        <v>20673</v>
      </c>
      <c r="E3982" s="171">
        <v>8.0</v>
      </c>
      <c r="F3982" s="171" t="s">
        <v>20990</v>
      </c>
      <c r="G3982" s="171" t="s">
        <v>10487</v>
      </c>
      <c r="H3982" s="172" t="s">
        <v>20635</v>
      </c>
      <c r="I3982" s="173">
        <v>13200.0</v>
      </c>
      <c r="J3982" s="174">
        <v>3360.0</v>
      </c>
      <c r="K3982" s="179">
        <v>3360.0</v>
      </c>
      <c r="L3982" s="178"/>
      <c r="M3982" s="177"/>
      <c r="N3982" s="178"/>
      <c r="O3982" s="163"/>
      <c r="P3982" s="164"/>
      <c r="Q3982" s="163"/>
      <c r="R3982" s="163"/>
      <c r="S3982" s="168"/>
      <c r="T3982" s="164"/>
    </row>
    <row r="3983" ht="18.75" hidden="1" customHeight="1">
      <c r="A3983" s="170">
        <v>45918.0</v>
      </c>
      <c r="B3983" s="171">
        <v>17288.0</v>
      </c>
      <c r="C3983" s="171" t="s">
        <v>4671</v>
      </c>
      <c r="D3983" s="171" t="s">
        <v>20673</v>
      </c>
      <c r="E3983" s="171">
        <v>4.0</v>
      </c>
      <c r="F3983" s="171" t="s">
        <v>20723</v>
      </c>
      <c r="G3983" s="171" t="s">
        <v>4734</v>
      </c>
      <c r="H3983" s="172" t="s">
        <v>20635</v>
      </c>
      <c r="I3983" s="173">
        <v>13000.0</v>
      </c>
      <c r="J3983" s="174">
        <v>3440.0</v>
      </c>
      <c r="K3983" s="179">
        <v>3440.0</v>
      </c>
      <c r="L3983" s="178"/>
      <c r="M3983" s="177"/>
      <c r="N3983" s="178"/>
      <c r="O3983" s="163"/>
      <c r="P3983" s="164"/>
      <c r="Q3983" s="163"/>
      <c r="R3983" s="163"/>
      <c r="S3983" s="168"/>
      <c r="T3983" s="164"/>
    </row>
    <row r="3984" ht="18.75" hidden="1" customHeight="1">
      <c r="A3984" s="170">
        <v>45918.0</v>
      </c>
      <c r="B3984" s="171">
        <v>17289.0</v>
      </c>
      <c r="C3984" s="171" t="s">
        <v>3417</v>
      </c>
      <c r="D3984" s="171" t="s">
        <v>20659</v>
      </c>
      <c r="E3984" s="171">
        <v>8.0</v>
      </c>
      <c r="F3984" s="171" t="s">
        <v>20997</v>
      </c>
      <c r="G3984" s="171" t="s">
        <v>4061</v>
      </c>
      <c r="H3984" s="172" t="s">
        <v>20635</v>
      </c>
      <c r="I3984" s="173">
        <v>10980.0</v>
      </c>
      <c r="J3984" s="174">
        <f>10980-10040</f>
        <v>940</v>
      </c>
      <c r="K3984" s="179">
        <v>940.0</v>
      </c>
      <c r="L3984" s="178"/>
      <c r="M3984" s="177"/>
      <c r="N3984" s="178"/>
      <c r="O3984" s="163"/>
      <c r="P3984" s="164"/>
      <c r="Q3984" s="163"/>
      <c r="R3984" s="163"/>
      <c r="S3984" s="168"/>
      <c r="T3984" s="164"/>
    </row>
    <row r="3985" ht="18.75" hidden="1" customHeight="1">
      <c r="A3985" s="182">
        <v>45918.029004675926</v>
      </c>
      <c r="B3985" s="171">
        <v>8429.0</v>
      </c>
      <c r="C3985" s="171" t="s">
        <v>4042</v>
      </c>
      <c r="D3985" s="171"/>
      <c r="E3985" s="171" t="s">
        <v>20634</v>
      </c>
      <c r="F3985" s="171"/>
      <c r="G3985" s="171"/>
      <c r="H3985" s="172"/>
      <c r="I3985" s="173">
        <v>2860.0</v>
      </c>
      <c r="J3985" s="174">
        <v>540.0</v>
      </c>
      <c r="K3985" s="179">
        <v>540.0</v>
      </c>
      <c r="L3985" s="178">
        <v>0.0</v>
      </c>
      <c r="M3985" s="177">
        <v>0.0</v>
      </c>
      <c r="N3985" s="178">
        <v>0.0</v>
      </c>
      <c r="O3985" s="163"/>
      <c r="P3985" s="164"/>
      <c r="Q3985" s="163"/>
      <c r="R3985" s="163"/>
      <c r="S3985" s="168" t="s">
        <v>20645</v>
      </c>
      <c r="T3985" s="164">
        <v>0.0</v>
      </c>
    </row>
    <row r="3986" ht="18.75" hidden="1" customHeight="1">
      <c r="A3986" s="180">
        <v>45918.0</v>
      </c>
      <c r="B3986" s="171">
        <v>8430.0</v>
      </c>
      <c r="C3986" s="171" t="s">
        <v>8090</v>
      </c>
      <c r="D3986" s="171"/>
      <c r="E3986" s="171" t="s">
        <v>20634</v>
      </c>
      <c r="F3986" s="171"/>
      <c r="G3986" s="171" t="s">
        <v>22202</v>
      </c>
      <c r="H3986" s="172" t="s">
        <v>22202</v>
      </c>
      <c r="I3986" s="173">
        <v>11780.0</v>
      </c>
      <c r="J3986" s="174">
        <v>1460.0</v>
      </c>
      <c r="K3986" s="179">
        <v>0.0</v>
      </c>
      <c r="L3986" s="178">
        <v>0.0</v>
      </c>
      <c r="M3986" s="177">
        <v>0.0</v>
      </c>
      <c r="N3986" s="178">
        <v>0.0</v>
      </c>
      <c r="O3986" s="163"/>
      <c r="P3986" s="164"/>
      <c r="Q3986" s="163"/>
      <c r="R3986" s="163"/>
      <c r="S3986" s="168" t="s">
        <v>20645</v>
      </c>
      <c r="T3986" s="164">
        <v>0.0</v>
      </c>
    </row>
    <row r="3987" ht="18.75" hidden="1" customHeight="1">
      <c r="A3987" s="180">
        <v>45918.0</v>
      </c>
      <c r="B3987" s="171">
        <v>8431.0</v>
      </c>
      <c r="C3987" s="171" t="s">
        <v>4017</v>
      </c>
      <c r="D3987" s="171"/>
      <c r="E3987" s="171" t="s">
        <v>20634</v>
      </c>
      <c r="F3987" s="171"/>
      <c r="G3987" s="171" t="s">
        <v>4500</v>
      </c>
      <c r="H3987" s="172" t="s">
        <v>4500</v>
      </c>
      <c r="I3987" s="173">
        <v>3640.0</v>
      </c>
      <c r="J3987" s="174">
        <v>200.0</v>
      </c>
      <c r="K3987" s="179">
        <v>200.0</v>
      </c>
      <c r="L3987" s="178">
        <v>0.0</v>
      </c>
      <c r="M3987" s="177">
        <v>0.0</v>
      </c>
      <c r="N3987" s="178">
        <v>0.0</v>
      </c>
      <c r="O3987" s="163"/>
      <c r="P3987" s="164"/>
      <c r="Q3987" s="163"/>
      <c r="R3987" s="163"/>
      <c r="S3987" s="168" t="s">
        <v>20645</v>
      </c>
      <c r="T3987" s="164">
        <v>0.0</v>
      </c>
    </row>
    <row r="3988" ht="18.75" hidden="1" customHeight="1">
      <c r="A3988" s="170">
        <v>45918.0</v>
      </c>
      <c r="B3988" s="171">
        <v>17290.0</v>
      </c>
      <c r="C3988" s="171" t="s">
        <v>4671</v>
      </c>
      <c r="D3988" s="171" t="s">
        <v>20659</v>
      </c>
      <c r="E3988" s="171">
        <v>8.0</v>
      </c>
      <c r="F3988" s="171" t="s">
        <v>20897</v>
      </c>
      <c r="G3988" s="171" t="s">
        <v>4961</v>
      </c>
      <c r="H3988" s="172" t="s">
        <v>20635</v>
      </c>
      <c r="I3988" s="173">
        <v>12400.0</v>
      </c>
      <c r="J3988" s="174">
        <f>12400-10040</f>
        <v>2360</v>
      </c>
      <c r="K3988" s="179">
        <v>2360.0</v>
      </c>
      <c r="L3988" s="178"/>
      <c r="M3988" s="177"/>
      <c r="N3988" s="178"/>
      <c r="O3988" s="163"/>
      <c r="P3988" s="164"/>
      <c r="Q3988" s="163"/>
      <c r="R3988" s="163"/>
      <c r="S3988" s="168"/>
      <c r="T3988" s="164"/>
    </row>
    <row r="3989" ht="18.75" hidden="1" customHeight="1">
      <c r="A3989" s="170">
        <v>45918.0</v>
      </c>
      <c r="B3989" s="171">
        <v>17291.0</v>
      </c>
      <c r="C3989" s="171" t="s">
        <v>21014</v>
      </c>
      <c r="D3989" s="171" t="s">
        <v>20673</v>
      </c>
      <c r="E3989" s="171">
        <v>8.0</v>
      </c>
      <c r="F3989" s="171" t="s">
        <v>20718</v>
      </c>
      <c r="G3989" s="171" t="s">
        <v>8506</v>
      </c>
      <c r="H3989" s="172" t="s">
        <v>20638</v>
      </c>
      <c r="I3989" s="173">
        <v>17540.0</v>
      </c>
      <c r="J3989" s="174">
        <v>7700.0</v>
      </c>
      <c r="K3989" s="179"/>
      <c r="L3989" s="178"/>
      <c r="M3989" s="177"/>
      <c r="N3989" s="178">
        <v>7700.0</v>
      </c>
      <c r="O3989" s="163"/>
      <c r="P3989" s="164"/>
      <c r="Q3989" s="163"/>
      <c r="R3989" s="163"/>
      <c r="S3989" s="168"/>
      <c r="T3989" s="164"/>
    </row>
    <row r="3990" ht="18.75" hidden="1" customHeight="1">
      <c r="A3990" s="180">
        <v>45918.0</v>
      </c>
      <c r="B3990" s="171">
        <v>8432.0</v>
      </c>
      <c r="C3990" s="171" t="s">
        <v>3445</v>
      </c>
      <c r="D3990" s="171"/>
      <c r="E3990" s="171" t="s">
        <v>20634</v>
      </c>
      <c r="F3990" s="171"/>
      <c r="G3990" s="171"/>
      <c r="H3990" s="172"/>
      <c r="I3990" s="173">
        <v>2860.0</v>
      </c>
      <c r="J3990" s="174">
        <v>820.0</v>
      </c>
      <c r="K3990" s="179">
        <v>820.0</v>
      </c>
      <c r="L3990" s="178">
        <v>0.0</v>
      </c>
      <c r="M3990" s="177">
        <v>0.0</v>
      </c>
      <c r="N3990" s="178">
        <v>0.0</v>
      </c>
      <c r="O3990" s="163"/>
      <c r="P3990" s="164"/>
      <c r="Q3990" s="163"/>
      <c r="R3990" s="163"/>
      <c r="S3990" s="168" t="s">
        <v>20645</v>
      </c>
      <c r="T3990" s="164">
        <v>0.0</v>
      </c>
    </row>
    <row r="3991" ht="18.75" hidden="1" customHeight="1">
      <c r="A3991" s="180">
        <v>45918.0</v>
      </c>
      <c r="B3991" s="171">
        <v>8432.0</v>
      </c>
      <c r="C3991" s="171" t="s">
        <v>3445</v>
      </c>
      <c r="D3991" s="171"/>
      <c r="E3991" s="171" t="s">
        <v>20634</v>
      </c>
      <c r="F3991" s="171"/>
      <c r="G3991" s="171"/>
      <c r="H3991" s="172"/>
      <c r="I3991" s="173">
        <v>2860.0</v>
      </c>
      <c r="J3991" s="174">
        <v>820.0</v>
      </c>
      <c r="K3991" s="179">
        <v>820.0</v>
      </c>
      <c r="L3991" s="178">
        <v>0.0</v>
      </c>
      <c r="M3991" s="177">
        <v>0.0</v>
      </c>
      <c r="N3991" s="178">
        <v>0.0</v>
      </c>
      <c r="O3991" s="163"/>
      <c r="P3991" s="164"/>
      <c r="Q3991" s="163"/>
      <c r="R3991" s="163"/>
      <c r="S3991" s="168" t="s">
        <v>20645</v>
      </c>
      <c r="T3991" s="164">
        <v>0.0</v>
      </c>
    </row>
    <row r="3992" ht="18.75" hidden="1" customHeight="1">
      <c r="A3992" s="180">
        <v>45918.0</v>
      </c>
      <c r="B3992" s="171">
        <v>8433.0</v>
      </c>
      <c r="C3992" s="171" t="s">
        <v>4138</v>
      </c>
      <c r="D3992" s="171"/>
      <c r="E3992" s="171" t="s">
        <v>20634</v>
      </c>
      <c r="F3992" s="171"/>
      <c r="G3992" s="171"/>
      <c r="H3992" s="172"/>
      <c r="I3992" s="173">
        <v>3060.0</v>
      </c>
      <c r="J3992" s="174">
        <v>160.0</v>
      </c>
      <c r="K3992" s="179">
        <v>0.0</v>
      </c>
      <c r="L3992" s="178">
        <v>160.0</v>
      </c>
      <c r="M3992" s="177">
        <v>0.0</v>
      </c>
      <c r="N3992" s="178">
        <v>0.0</v>
      </c>
      <c r="O3992" s="163"/>
      <c r="P3992" s="164"/>
      <c r="Q3992" s="163"/>
      <c r="R3992" s="163"/>
      <c r="S3992" s="168" t="s">
        <v>20645</v>
      </c>
      <c r="T3992" s="164">
        <v>0.0</v>
      </c>
    </row>
    <row r="3993" ht="18.75" hidden="1" customHeight="1">
      <c r="A3993" s="180">
        <v>45918.0</v>
      </c>
      <c r="B3993" s="171">
        <v>8434.0</v>
      </c>
      <c r="C3993" s="171" t="s">
        <v>8090</v>
      </c>
      <c r="D3993" s="171"/>
      <c r="E3993" s="171" t="s">
        <v>20634</v>
      </c>
      <c r="F3993" s="171"/>
      <c r="G3993" s="171" t="s">
        <v>22673</v>
      </c>
      <c r="H3993" s="172" t="s">
        <v>22673</v>
      </c>
      <c r="I3993" s="173">
        <v>11060.0</v>
      </c>
      <c r="J3993" s="174">
        <v>580.0</v>
      </c>
      <c r="K3993" s="179">
        <v>0.0</v>
      </c>
      <c r="L3993" s="178">
        <v>0.0</v>
      </c>
      <c r="M3993" s="177">
        <v>0.0</v>
      </c>
      <c r="N3993" s="178">
        <v>0.0</v>
      </c>
      <c r="O3993" s="163"/>
      <c r="P3993" s="164"/>
      <c r="Q3993" s="163"/>
      <c r="R3993" s="163"/>
      <c r="S3993" s="168" t="s">
        <v>20645</v>
      </c>
      <c r="T3993" s="164">
        <v>0.0</v>
      </c>
    </row>
    <row r="3994" ht="18.75" hidden="1" customHeight="1">
      <c r="A3994" s="170">
        <v>45918.0</v>
      </c>
      <c r="B3994" s="171">
        <v>17292.0</v>
      </c>
      <c r="C3994" s="171" t="s">
        <v>20829</v>
      </c>
      <c r="D3994" s="171" t="s">
        <v>20673</v>
      </c>
      <c r="E3994" s="171">
        <v>8.0</v>
      </c>
      <c r="F3994" s="171" t="s">
        <v>20969</v>
      </c>
      <c r="G3994" s="171" t="s">
        <v>5931</v>
      </c>
      <c r="H3994" s="172" t="s">
        <v>20635</v>
      </c>
      <c r="I3994" s="173">
        <v>11580.0</v>
      </c>
      <c r="J3994" s="174">
        <v>1740.0</v>
      </c>
      <c r="K3994" s="179">
        <v>1740.0</v>
      </c>
      <c r="L3994" s="178"/>
      <c r="M3994" s="177"/>
      <c r="N3994" s="178"/>
      <c r="O3994" s="163"/>
      <c r="P3994" s="164"/>
      <c r="Q3994" s="163"/>
      <c r="R3994" s="163"/>
      <c r="S3994" s="168"/>
      <c r="T3994" s="164"/>
    </row>
    <row r="3995" ht="18.75" hidden="1" customHeight="1">
      <c r="A3995" s="180">
        <v>45918.0</v>
      </c>
      <c r="B3995" s="171">
        <v>8435.0</v>
      </c>
      <c r="C3995" s="171" t="s">
        <v>10532</v>
      </c>
      <c r="D3995" s="171"/>
      <c r="E3995" s="171" t="s">
        <v>20634</v>
      </c>
      <c r="F3995" s="171"/>
      <c r="G3995" s="171"/>
      <c r="H3995" s="172"/>
      <c r="I3995" s="173">
        <v>2760.0</v>
      </c>
      <c r="J3995" s="174">
        <v>720.0</v>
      </c>
      <c r="K3995" s="179">
        <v>720.0</v>
      </c>
      <c r="L3995" s="178">
        <v>0.0</v>
      </c>
      <c r="M3995" s="177">
        <v>0.0</v>
      </c>
      <c r="N3995" s="178">
        <v>0.0</v>
      </c>
      <c r="O3995" s="163"/>
      <c r="P3995" s="164"/>
      <c r="Q3995" s="163"/>
      <c r="R3995" s="163"/>
      <c r="S3995" s="168" t="s">
        <v>20645</v>
      </c>
      <c r="T3995" s="164">
        <v>0.0</v>
      </c>
    </row>
    <row r="3996" ht="18.75" hidden="1" customHeight="1">
      <c r="A3996" s="170">
        <v>45918.0</v>
      </c>
      <c r="B3996" s="171">
        <v>17293.0</v>
      </c>
      <c r="C3996" s="171" t="s">
        <v>22270</v>
      </c>
      <c r="D3996" s="171" t="s">
        <v>20687</v>
      </c>
      <c r="E3996" s="171">
        <v>16.0</v>
      </c>
      <c r="F3996" s="171" t="s">
        <v>21644</v>
      </c>
      <c r="G3996" s="171" t="s">
        <v>7238</v>
      </c>
      <c r="H3996" s="172" t="s">
        <v>20635</v>
      </c>
      <c r="I3996" s="173">
        <v>13880.0</v>
      </c>
      <c r="J3996" s="174">
        <v>3840.0</v>
      </c>
      <c r="K3996" s="179">
        <v>3840.0</v>
      </c>
      <c r="L3996" s="178"/>
      <c r="M3996" s="177"/>
      <c r="N3996" s="178"/>
      <c r="O3996" s="163"/>
      <c r="P3996" s="164"/>
      <c r="Q3996" s="163"/>
      <c r="R3996" s="163"/>
      <c r="S3996" s="168"/>
      <c r="T3996" s="164"/>
    </row>
    <row r="3997" ht="18.75" hidden="1" customHeight="1">
      <c r="A3997" s="180">
        <v>45918.0</v>
      </c>
      <c r="B3997" s="171">
        <v>8436.0</v>
      </c>
      <c r="C3997" s="171" t="s">
        <v>6867</v>
      </c>
      <c r="D3997" s="171"/>
      <c r="E3997" s="171" t="s">
        <v>20634</v>
      </c>
      <c r="F3997" s="171"/>
      <c r="G3997" s="171" t="s">
        <v>19722</v>
      </c>
      <c r="H3997" s="172" t="s">
        <v>19722</v>
      </c>
      <c r="I3997" s="173">
        <v>3560.0</v>
      </c>
      <c r="J3997" s="174">
        <v>160.0</v>
      </c>
      <c r="K3997" s="179">
        <v>0.0</v>
      </c>
      <c r="L3997" s="178">
        <v>0.0</v>
      </c>
      <c r="M3997" s="177">
        <v>0.0</v>
      </c>
      <c r="N3997" s="178">
        <v>0.0</v>
      </c>
      <c r="O3997" s="163"/>
      <c r="P3997" s="164"/>
      <c r="Q3997" s="163"/>
      <c r="R3997" s="163"/>
      <c r="S3997" s="168" t="s">
        <v>20645</v>
      </c>
      <c r="T3997" s="164">
        <v>0.0</v>
      </c>
    </row>
    <row r="3998" ht="18.75" hidden="1" customHeight="1">
      <c r="A3998" s="180">
        <v>45918.0</v>
      </c>
      <c r="B3998" s="171">
        <v>8437.0</v>
      </c>
      <c r="C3998" s="171" t="s">
        <v>6867</v>
      </c>
      <c r="D3998" s="171"/>
      <c r="E3998" s="171" t="s">
        <v>20634</v>
      </c>
      <c r="F3998" s="171"/>
      <c r="G3998" s="171" t="s">
        <v>19722</v>
      </c>
      <c r="H3998" s="172" t="s">
        <v>19722</v>
      </c>
      <c r="I3998" s="173">
        <v>3400.0</v>
      </c>
      <c r="J3998" s="174">
        <v>460.0</v>
      </c>
      <c r="K3998" s="179">
        <v>0.0</v>
      </c>
      <c r="L3998" s="178">
        <v>460.0</v>
      </c>
      <c r="M3998" s="177">
        <v>0.0</v>
      </c>
      <c r="N3998" s="178">
        <v>0.0</v>
      </c>
      <c r="O3998" s="163"/>
      <c r="P3998" s="164"/>
      <c r="Q3998" s="163"/>
      <c r="R3998" s="163"/>
      <c r="S3998" s="168" t="s">
        <v>20645</v>
      </c>
      <c r="T3998" s="164">
        <v>0.0</v>
      </c>
    </row>
    <row r="3999" ht="18.75" hidden="1" customHeight="1">
      <c r="A3999" s="170">
        <v>45918.0</v>
      </c>
      <c r="B3999" s="171">
        <v>17294.0</v>
      </c>
      <c r="C3999" s="171" t="s">
        <v>3260</v>
      </c>
      <c r="D3999" s="171" t="s">
        <v>20673</v>
      </c>
      <c r="E3999" s="171">
        <v>6.0</v>
      </c>
      <c r="F3999" s="171" t="s">
        <v>20754</v>
      </c>
      <c r="G3999" s="171" t="s">
        <v>4765</v>
      </c>
      <c r="H3999" s="172" t="s">
        <v>20635</v>
      </c>
      <c r="I3999" s="173">
        <v>11980.0</v>
      </c>
      <c r="J3999" s="174">
        <v>2160.0</v>
      </c>
      <c r="K3999" s="179">
        <v>2160.0</v>
      </c>
      <c r="L3999" s="178"/>
      <c r="M3999" s="177"/>
      <c r="N3999" s="178"/>
      <c r="O3999" s="163"/>
      <c r="P3999" s="164"/>
      <c r="Q3999" s="163"/>
      <c r="R3999" s="163"/>
      <c r="S3999" s="168"/>
      <c r="T3999" s="164"/>
    </row>
    <row r="4000" ht="18.75" hidden="1" customHeight="1">
      <c r="A4000" s="180">
        <v>45918.0</v>
      </c>
      <c r="B4000" s="171">
        <v>8438.0</v>
      </c>
      <c r="C4000" s="171" t="s">
        <v>491</v>
      </c>
      <c r="D4000" s="171"/>
      <c r="E4000" s="171" t="s">
        <v>20634</v>
      </c>
      <c r="F4000" s="171"/>
      <c r="G4000" s="171"/>
      <c r="H4000" s="172"/>
      <c r="I4000" s="173">
        <v>3140.0</v>
      </c>
      <c r="J4000" s="174">
        <v>360.0</v>
      </c>
      <c r="K4000" s="179">
        <v>0.0</v>
      </c>
      <c r="L4000" s="178">
        <v>0.0</v>
      </c>
      <c r="M4000" s="177">
        <v>180.0</v>
      </c>
      <c r="N4000" s="178">
        <v>180.0</v>
      </c>
      <c r="O4000" s="163"/>
      <c r="P4000" s="164"/>
      <c r="Q4000" s="163"/>
      <c r="R4000" s="163"/>
      <c r="S4000" s="168" t="s">
        <v>20645</v>
      </c>
      <c r="T4000" s="164">
        <v>0.0</v>
      </c>
    </row>
    <row r="4001" ht="18.75" hidden="1" customHeight="1">
      <c r="A4001" s="180">
        <v>45918.0</v>
      </c>
      <c r="B4001" s="171">
        <v>8439.0</v>
      </c>
      <c r="C4001" s="171" t="s">
        <v>4457</v>
      </c>
      <c r="D4001" s="171"/>
      <c r="E4001" s="171" t="s">
        <v>20634</v>
      </c>
      <c r="F4001" s="171"/>
      <c r="G4001" s="171"/>
      <c r="H4001" s="172"/>
      <c r="I4001" s="173">
        <v>3380.0</v>
      </c>
      <c r="J4001" s="174">
        <v>240.0</v>
      </c>
      <c r="K4001" s="179">
        <v>240.0</v>
      </c>
      <c r="L4001" s="178">
        <v>0.0</v>
      </c>
      <c r="M4001" s="177">
        <v>0.0</v>
      </c>
      <c r="N4001" s="178">
        <v>0.0</v>
      </c>
      <c r="O4001" s="163"/>
      <c r="P4001" s="164"/>
      <c r="Q4001" s="163"/>
      <c r="R4001" s="163"/>
      <c r="S4001" s="168" t="s">
        <v>20645</v>
      </c>
      <c r="T4001" s="164">
        <v>0.0</v>
      </c>
    </row>
    <row r="4002" ht="18.75" hidden="1" customHeight="1">
      <c r="A4002" s="180">
        <v>45905.0</v>
      </c>
      <c r="B4002" s="171">
        <v>8440.0</v>
      </c>
      <c r="C4002" s="171" t="s">
        <v>21168</v>
      </c>
      <c r="D4002" s="171"/>
      <c r="E4002" s="171" t="s">
        <v>20634</v>
      </c>
      <c r="F4002" s="171"/>
      <c r="G4002" s="171" t="s">
        <v>22498</v>
      </c>
      <c r="H4002" s="172" t="s">
        <v>22498</v>
      </c>
      <c r="I4002" s="173">
        <v>3040.0</v>
      </c>
      <c r="J4002" s="174">
        <v>2180.0</v>
      </c>
      <c r="K4002" s="179">
        <v>0.0</v>
      </c>
      <c r="L4002" s="178">
        <v>2180.0</v>
      </c>
      <c r="M4002" s="177">
        <v>0.0</v>
      </c>
      <c r="N4002" s="178">
        <v>0.0</v>
      </c>
      <c r="O4002" s="163"/>
      <c r="P4002" s="164"/>
      <c r="Q4002" s="163"/>
      <c r="R4002" s="163"/>
      <c r="S4002" s="168" t="s">
        <v>20645</v>
      </c>
      <c r="T4002" s="164">
        <v>2.0</v>
      </c>
    </row>
    <row r="4003" ht="18.75" hidden="1" customHeight="1">
      <c r="A4003" s="170">
        <v>45918.0</v>
      </c>
      <c r="B4003" s="171">
        <v>17295.0</v>
      </c>
      <c r="C4003" s="171" t="s">
        <v>4017</v>
      </c>
      <c r="D4003" s="171" t="s">
        <v>20687</v>
      </c>
      <c r="E4003" s="171">
        <v>14.0</v>
      </c>
      <c r="F4003" s="171" t="s">
        <v>20768</v>
      </c>
      <c r="G4003" s="171" t="s">
        <v>8315</v>
      </c>
      <c r="H4003" s="172" t="s">
        <v>20635</v>
      </c>
      <c r="I4003" s="173">
        <v>15780.0</v>
      </c>
      <c r="J4003" s="174">
        <v>5740.0</v>
      </c>
      <c r="K4003" s="179">
        <v>5740.0</v>
      </c>
      <c r="L4003" s="178"/>
      <c r="M4003" s="177"/>
      <c r="N4003" s="178"/>
      <c r="O4003" s="163"/>
      <c r="P4003" s="164"/>
      <c r="Q4003" s="163"/>
      <c r="R4003" s="163"/>
      <c r="S4003" s="168"/>
      <c r="T4003" s="164"/>
    </row>
    <row r="4004" ht="18.75" hidden="1" customHeight="1">
      <c r="A4004" s="180">
        <v>45906.0</v>
      </c>
      <c r="B4004" s="171">
        <v>8441.0</v>
      </c>
      <c r="C4004" s="171" t="s">
        <v>2792</v>
      </c>
      <c r="D4004" s="171"/>
      <c r="E4004" s="171" t="s">
        <v>20634</v>
      </c>
      <c r="F4004" s="171"/>
      <c r="G4004" s="171" t="s">
        <v>20862</v>
      </c>
      <c r="H4004" s="172" t="s">
        <v>20862</v>
      </c>
      <c r="I4004" s="173">
        <v>3500.0</v>
      </c>
      <c r="J4004" s="174">
        <v>600.0</v>
      </c>
      <c r="K4004" s="179">
        <v>0.0</v>
      </c>
      <c r="L4004" s="178">
        <v>600.0</v>
      </c>
      <c r="M4004" s="177">
        <v>0.0</v>
      </c>
      <c r="N4004" s="178">
        <v>0.0</v>
      </c>
      <c r="O4004" s="163"/>
      <c r="P4004" s="164"/>
      <c r="Q4004" s="163"/>
      <c r="R4004" s="163"/>
      <c r="S4004" s="168" t="s">
        <v>20645</v>
      </c>
      <c r="T4004" s="164">
        <v>2.0</v>
      </c>
    </row>
    <row r="4005" ht="18.75" hidden="1" customHeight="1">
      <c r="A4005" s="180">
        <v>45918.0</v>
      </c>
      <c r="B4005" s="171">
        <v>8442.0</v>
      </c>
      <c r="C4005" s="171" t="s">
        <v>4476</v>
      </c>
      <c r="D4005" s="171"/>
      <c r="E4005" s="171" t="s">
        <v>20634</v>
      </c>
      <c r="F4005" s="171"/>
      <c r="G4005" s="171"/>
      <c r="H4005" s="172"/>
      <c r="I4005" s="173">
        <v>2900.0</v>
      </c>
      <c r="J4005" s="174">
        <v>140.0</v>
      </c>
      <c r="K4005" s="179">
        <v>0.0</v>
      </c>
      <c r="L4005" s="178">
        <v>140.0</v>
      </c>
      <c r="M4005" s="177">
        <v>0.0</v>
      </c>
      <c r="N4005" s="178">
        <v>0.0</v>
      </c>
      <c r="O4005" s="163"/>
      <c r="P4005" s="164"/>
      <c r="Q4005" s="163"/>
      <c r="R4005" s="163"/>
      <c r="S4005" s="168" t="s">
        <v>20645</v>
      </c>
      <c r="T4005" s="164">
        <v>2.0</v>
      </c>
    </row>
    <row r="4006" ht="18.75" hidden="1" customHeight="1">
      <c r="A4006" s="180">
        <v>45918.0</v>
      </c>
      <c r="B4006" s="171">
        <v>8443.0</v>
      </c>
      <c r="C4006" s="171" t="s">
        <v>4051</v>
      </c>
      <c r="D4006" s="171"/>
      <c r="E4006" s="171" t="s">
        <v>20634</v>
      </c>
      <c r="F4006" s="171"/>
      <c r="G4006" s="171"/>
      <c r="H4006" s="172"/>
      <c r="I4006" s="173">
        <v>3740.0</v>
      </c>
      <c r="J4006" s="174">
        <v>1200.0</v>
      </c>
      <c r="K4006" s="179">
        <v>1200.0</v>
      </c>
      <c r="L4006" s="178">
        <v>0.0</v>
      </c>
      <c r="M4006" s="177">
        <v>0.0</v>
      </c>
      <c r="N4006" s="178">
        <v>0.0</v>
      </c>
      <c r="O4006" s="163"/>
      <c r="P4006" s="164"/>
      <c r="Q4006" s="163"/>
      <c r="R4006" s="163"/>
      <c r="S4006" s="168" t="s">
        <v>20645</v>
      </c>
      <c r="T4006" s="164">
        <v>2.0</v>
      </c>
    </row>
    <row r="4007" ht="18.75" hidden="1" customHeight="1">
      <c r="A4007" s="180">
        <v>45918.0</v>
      </c>
      <c r="B4007" s="171">
        <v>8444.0</v>
      </c>
      <c r="C4007" s="171" t="s">
        <v>8090</v>
      </c>
      <c r="D4007" s="171"/>
      <c r="E4007" s="171" t="s">
        <v>20634</v>
      </c>
      <c r="F4007" s="171"/>
      <c r="G4007" s="171" t="s">
        <v>22132</v>
      </c>
      <c r="H4007" s="172" t="s">
        <v>22132</v>
      </c>
      <c r="I4007" s="173">
        <v>11620.0</v>
      </c>
      <c r="J4007" s="174">
        <v>1280.0</v>
      </c>
      <c r="K4007" s="179">
        <v>0.0</v>
      </c>
      <c r="L4007" s="178">
        <v>0.0</v>
      </c>
      <c r="M4007" s="177">
        <v>0.0</v>
      </c>
      <c r="N4007" s="178">
        <v>0.0</v>
      </c>
      <c r="O4007" s="163"/>
      <c r="P4007" s="164"/>
      <c r="Q4007" s="163"/>
      <c r="R4007" s="163"/>
      <c r="S4007" s="168" t="s">
        <v>20645</v>
      </c>
      <c r="T4007" s="164">
        <v>2.0</v>
      </c>
    </row>
    <row r="4008" ht="18.75" hidden="1" customHeight="1">
      <c r="A4008" s="170">
        <v>45918.0</v>
      </c>
      <c r="B4008" s="171">
        <v>17296.0</v>
      </c>
      <c r="C4008" s="171"/>
      <c r="D4008" s="171" t="s">
        <v>20687</v>
      </c>
      <c r="E4008" s="171">
        <v>8.0</v>
      </c>
      <c r="F4008" s="171"/>
      <c r="G4008" s="171"/>
      <c r="H4008" s="172"/>
      <c r="I4008" s="173">
        <v>11620.0</v>
      </c>
      <c r="J4008" s="174">
        <v>1600.0</v>
      </c>
      <c r="K4008" s="179"/>
      <c r="L4008" s="178"/>
      <c r="M4008" s="177"/>
      <c r="N4008" s="178"/>
      <c r="O4008" s="163"/>
      <c r="P4008" s="164"/>
      <c r="Q4008" s="163"/>
      <c r="R4008" s="163"/>
      <c r="S4008" s="168"/>
      <c r="T4008" s="164"/>
    </row>
    <row r="4009" ht="18.75" hidden="1" customHeight="1">
      <c r="A4009" s="170">
        <v>45918.0</v>
      </c>
      <c r="B4009" s="171">
        <v>17297.0</v>
      </c>
      <c r="C4009" s="171" t="s">
        <v>9968</v>
      </c>
      <c r="D4009" s="171" t="s">
        <v>20687</v>
      </c>
      <c r="E4009" s="171">
        <v>14.0</v>
      </c>
      <c r="F4009" s="171" t="s">
        <v>21347</v>
      </c>
      <c r="G4009" s="171" t="s">
        <v>4408</v>
      </c>
      <c r="H4009" s="172" t="s">
        <v>20669</v>
      </c>
      <c r="I4009" s="173">
        <v>12000.0</v>
      </c>
      <c r="J4009" s="174">
        <v>1960.0</v>
      </c>
      <c r="K4009" s="179"/>
      <c r="L4009" s="178">
        <v>1960.0</v>
      </c>
      <c r="M4009" s="177"/>
      <c r="N4009" s="178"/>
      <c r="O4009" s="163"/>
      <c r="P4009" s="164"/>
      <c r="Q4009" s="163"/>
      <c r="R4009" s="163"/>
      <c r="S4009" s="168"/>
      <c r="T4009" s="164"/>
    </row>
    <row r="4010" ht="18.75" hidden="1" customHeight="1">
      <c r="A4010" s="170">
        <v>45918.0</v>
      </c>
      <c r="B4010" s="171">
        <v>17298.0</v>
      </c>
      <c r="C4010" s="171" t="s">
        <v>20832</v>
      </c>
      <c r="D4010" s="171" t="s">
        <v>20695</v>
      </c>
      <c r="E4010" s="171">
        <v>8.0</v>
      </c>
      <c r="F4010" s="171" t="s">
        <v>20997</v>
      </c>
      <c r="G4010" s="171" t="s">
        <v>10569</v>
      </c>
      <c r="H4010" s="172" t="s">
        <v>20635</v>
      </c>
      <c r="I4010" s="173">
        <v>10660.0</v>
      </c>
      <c r="J4010" s="174">
        <v>960.0</v>
      </c>
      <c r="K4010" s="179">
        <v>960.0</v>
      </c>
      <c r="L4010" s="178"/>
      <c r="M4010" s="177"/>
      <c r="N4010" s="178"/>
      <c r="O4010" s="163"/>
      <c r="P4010" s="164"/>
      <c r="Q4010" s="163"/>
      <c r="R4010" s="163"/>
      <c r="S4010" s="168"/>
      <c r="T4010" s="164"/>
    </row>
    <row r="4011" ht="18.75" hidden="1" customHeight="1">
      <c r="A4011" s="170">
        <v>45908.0</v>
      </c>
      <c r="B4011" s="171">
        <v>17299.0</v>
      </c>
      <c r="C4011" s="171" t="s">
        <v>20674</v>
      </c>
      <c r="D4011" s="171" t="s">
        <v>5686</v>
      </c>
      <c r="E4011" s="171">
        <v>40.0</v>
      </c>
      <c r="F4011" s="171">
        <v>40.0</v>
      </c>
      <c r="G4011" s="171" t="s">
        <v>22050</v>
      </c>
      <c r="H4011" s="172" t="s">
        <v>20669</v>
      </c>
      <c r="I4011" s="173">
        <v>15920.0</v>
      </c>
      <c r="J4011" s="174">
        <f>15920-10040</f>
        <v>5880</v>
      </c>
      <c r="K4011" s="179"/>
      <c r="L4011" s="178">
        <v>5880.0</v>
      </c>
      <c r="M4011" s="177"/>
      <c r="N4011" s="178"/>
      <c r="O4011" s="163"/>
      <c r="P4011" s="164"/>
      <c r="Q4011" s="163"/>
      <c r="R4011" s="163"/>
      <c r="S4011" s="168"/>
      <c r="T4011" s="164"/>
    </row>
    <row r="4012" ht="18.75" hidden="1" customHeight="1">
      <c r="A4012" s="170">
        <v>45918.0</v>
      </c>
      <c r="B4012" s="171">
        <v>17300.0</v>
      </c>
      <c r="C4012" s="171" t="s">
        <v>22674</v>
      </c>
      <c r="D4012" s="171" t="s">
        <v>20673</v>
      </c>
      <c r="E4012" s="171">
        <v>8.0</v>
      </c>
      <c r="F4012" s="171" t="s">
        <v>20700</v>
      </c>
      <c r="G4012" s="171" t="s">
        <v>10477</v>
      </c>
      <c r="H4012" s="172" t="s">
        <v>20638</v>
      </c>
      <c r="I4012" s="173">
        <v>17440.0</v>
      </c>
      <c r="J4012" s="174">
        <v>7600.0</v>
      </c>
      <c r="K4012" s="179"/>
      <c r="L4012" s="178"/>
      <c r="M4012" s="177"/>
      <c r="N4012" s="178">
        <v>7600.0</v>
      </c>
      <c r="O4012" s="163"/>
      <c r="P4012" s="164"/>
      <c r="Q4012" s="163"/>
      <c r="R4012" s="163"/>
      <c r="S4012" s="168"/>
      <c r="T4012" s="164"/>
    </row>
    <row r="4013" ht="18.75" hidden="1" customHeight="1">
      <c r="A4013" s="170">
        <v>45918.0</v>
      </c>
      <c r="B4013" s="171">
        <v>17301.0</v>
      </c>
      <c r="C4013" s="171" t="s">
        <v>491</v>
      </c>
      <c r="D4013" s="171" t="s">
        <v>20695</v>
      </c>
      <c r="E4013" s="171">
        <v>8.0</v>
      </c>
      <c r="F4013" s="171" t="s">
        <v>20863</v>
      </c>
      <c r="G4013" s="171" t="s">
        <v>10580</v>
      </c>
      <c r="H4013" s="172" t="s">
        <v>20638</v>
      </c>
      <c r="I4013" s="173">
        <v>17420.0</v>
      </c>
      <c r="J4013" s="174">
        <v>7580.0</v>
      </c>
      <c r="K4013" s="179"/>
      <c r="L4013" s="178"/>
      <c r="M4013" s="177"/>
      <c r="N4013" s="178">
        <v>7580.0</v>
      </c>
      <c r="O4013" s="163"/>
      <c r="P4013" s="164"/>
      <c r="Q4013" s="163"/>
      <c r="R4013" s="163"/>
      <c r="S4013" s="168"/>
      <c r="T4013" s="164"/>
    </row>
    <row r="4014" ht="18.75" hidden="1" customHeight="1">
      <c r="A4014" s="180">
        <v>45918.0</v>
      </c>
      <c r="B4014" s="171">
        <v>8445.0</v>
      </c>
      <c r="C4014" s="171" t="s">
        <v>8090</v>
      </c>
      <c r="D4014" s="171"/>
      <c r="E4014" s="171" t="s">
        <v>20634</v>
      </c>
      <c r="F4014" s="171"/>
      <c r="G4014" s="171" t="s">
        <v>22675</v>
      </c>
      <c r="H4014" s="172" t="s">
        <v>22675</v>
      </c>
      <c r="I4014" s="173">
        <v>11780.0</v>
      </c>
      <c r="J4014" s="174">
        <v>1180.0</v>
      </c>
      <c r="K4014" s="179">
        <v>0.0</v>
      </c>
      <c r="L4014" s="178">
        <v>0.0</v>
      </c>
      <c r="M4014" s="177">
        <v>0.0</v>
      </c>
      <c r="N4014" s="178">
        <v>0.0</v>
      </c>
      <c r="O4014" s="163"/>
      <c r="P4014" s="164"/>
      <c r="Q4014" s="163"/>
      <c r="R4014" s="163"/>
      <c r="S4014" s="168" t="s">
        <v>20645</v>
      </c>
      <c r="T4014" s="164">
        <v>0.0</v>
      </c>
    </row>
    <row r="4015" ht="18.75" hidden="1" customHeight="1">
      <c r="A4015" s="170">
        <v>45918.0</v>
      </c>
      <c r="B4015" s="171">
        <v>17302.0</v>
      </c>
      <c r="C4015" s="171" t="s">
        <v>22676</v>
      </c>
      <c r="D4015" s="171" t="s">
        <v>20673</v>
      </c>
      <c r="E4015" s="171">
        <v>8.0</v>
      </c>
      <c r="F4015" s="171" t="s">
        <v>21541</v>
      </c>
      <c r="G4015" s="171" t="s">
        <v>10590</v>
      </c>
      <c r="H4015" s="172" t="s">
        <v>20635</v>
      </c>
      <c r="I4015" s="173">
        <v>10900.0</v>
      </c>
      <c r="J4015" s="174">
        <v>1060.0</v>
      </c>
      <c r="K4015" s="179">
        <v>1060.0</v>
      </c>
      <c r="L4015" s="178"/>
      <c r="M4015" s="177"/>
      <c r="N4015" s="178"/>
      <c r="O4015" s="163"/>
      <c r="P4015" s="164"/>
      <c r="Q4015" s="163"/>
      <c r="R4015" s="163"/>
      <c r="S4015" s="168"/>
      <c r="T4015" s="164"/>
    </row>
    <row r="4016" ht="18.75" hidden="1" customHeight="1">
      <c r="A4016" s="170">
        <v>45918.0</v>
      </c>
      <c r="B4016" s="171">
        <v>17303.0</v>
      </c>
      <c r="C4016" s="171" t="s">
        <v>22677</v>
      </c>
      <c r="D4016" s="171" t="s">
        <v>20687</v>
      </c>
      <c r="E4016" s="171">
        <v>8.0</v>
      </c>
      <c r="F4016" s="171" t="s">
        <v>21876</v>
      </c>
      <c r="G4016" s="171" t="s">
        <v>10594</v>
      </c>
      <c r="H4016" s="172" t="s">
        <v>20635</v>
      </c>
      <c r="I4016" s="173">
        <v>13880.0</v>
      </c>
      <c r="J4016" s="174">
        <v>3860.0</v>
      </c>
      <c r="K4016" s="179">
        <v>3860.0</v>
      </c>
      <c r="L4016" s="178"/>
      <c r="M4016" s="177"/>
      <c r="N4016" s="178"/>
      <c r="O4016" s="163"/>
      <c r="P4016" s="164"/>
      <c r="Q4016" s="163"/>
      <c r="R4016" s="163"/>
      <c r="S4016" s="168"/>
      <c r="T4016" s="164"/>
    </row>
    <row r="4017" ht="18.75" hidden="1" customHeight="1">
      <c r="A4017" s="180">
        <v>45918.0</v>
      </c>
      <c r="B4017" s="171">
        <v>8446.0</v>
      </c>
      <c r="C4017" s="171" t="s">
        <v>10596</v>
      </c>
      <c r="D4017" s="171"/>
      <c r="E4017" s="171" t="s">
        <v>20634</v>
      </c>
      <c r="F4017" s="171"/>
      <c r="G4017" s="171"/>
      <c r="H4017" s="172"/>
      <c r="I4017" s="173">
        <v>2440.0</v>
      </c>
      <c r="J4017" s="174">
        <v>300.0</v>
      </c>
      <c r="K4017" s="179">
        <v>300.0</v>
      </c>
      <c r="L4017" s="178">
        <v>0.0</v>
      </c>
      <c r="M4017" s="177">
        <v>0.0</v>
      </c>
      <c r="N4017" s="178">
        <v>0.0</v>
      </c>
      <c r="O4017" s="163"/>
      <c r="P4017" s="164"/>
      <c r="Q4017" s="163"/>
      <c r="R4017" s="163"/>
      <c r="S4017" s="168" t="s">
        <v>20645</v>
      </c>
      <c r="T4017" s="164">
        <v>0.0</v>
      </c>
    </row>
    <row r="4018" ht="18.75" hidden="1" customHeight="1">
      <c r="A4018" s="170">
        <v>45918.0</v>
      </c>
      <c r="B4018" s="171">
        <v>17304.0</v>
      </c>
      <c r="C4018" s="171" t="s">
        <v>22678</v>
      </c>
      <c r="D4018" s="171" t="s">
        <v>20673</v>
      </c>
      <c r="E4018" s="171">
        <v>8.0</v>
      </c>
      <c r="F4018" s="171" t="s">
        <v>20977</v>
      </c>
      <c r="G4018" s="171" t="s">
        <v>10603</v>
      </c>
      <c r="H4018" s="172" t="s">
        <v>20638</v>
      </c>
      <c r="I4018" s="173">
        <v>17240.0</v>
      </c>
      <c r="J4018" s="174">
        <v>7400.0</v>
      </c>
      <c r="K4018" s="179"/>
      <c r="L4018" s="178"/>
      <c r="M4018" s="177"/>
      <c r="N4018" s="178">
        <v>7400.0</v>
      </c>
      <c r="O4018" s="163"/>
      <c r="P4018" s="164"/>
      <c r="Q4018" s="163"/>
      <c r="R4018" s="163"/>
      <c r="S4018" s="168"/>
      <c r="T4018" s="164"/>
    </row>
    <row r="4019" ht="18.75" hidden="1" customHeight="1">
      <c r="A4019" s="182">
        <v>45919.029031412036</v>
      </c>
      <c r="B4019" s="171">
        <v>8447.0</v>
      </c>
      <c r="C4019" s="171" t="s">
        <v>3980</v>
      </c>
      <c r="D4019" s="171"/>
      <c r="E4019" s="171" t="s">
        <v>20634</v>
      </c>
      <c r="F4019" s="171"/>
      <c r="G4019" s="171"/>
      <c r="H4019" s="172"/>
      <c r="I4019" s="173">
        <v>2680.0</v>
      </c>
      <c r="J4019" s="174">
        <v>360.0</v>
      </c>
      <c r="K4019" s="179">
        <v>360.0</v>
      </c>
      <c r="L4019" s="178">
        <v>0.0</v>
      </c>
      <c r="M4019" s="177">
        <v>0.0</v>
      </c>
      <c r="N4019" s="178">
        <v>0.0</v>
      </c>
      <c r="O4019" s="163"/>
      <c r="P4019" s="164"/>
      <c r="Q4019" s="163"/>
      <c r="R4019" s="163"/>
      <c r="S4019" s="168" t="s">
        <v>20645</v>
      </c>
      <c r="T4019" s="164">
        <v>0.0</v>
      </c>
    </row>
    <row r="4020" ht="18.75" hidden="1" customHeight="1">
      <c r="A4020" s="170">
        <v>45918.0</v>
      </c>
      <c r="B4020" s="171">
        <v>17305.0</v>
      </c>
      <c r="C4020" s="171" t="s">
        <v>3410</v>
      </c>
      <c r="D4020" s="171" t="s">
        <v>20687</v>
      </c>
      <c r="E4020" s="171">
        <v>4.0</v>
      </c>
      <c r="F4020" s="171" t="s">
        <v>20979</v>
      </c>
      <c r="G4020" s="171" t="s">
        <v>10605</v>
      </c>
      <c r="H4020" s="172" t="s">
        <v>20635</v>
      </c>
      <c r="I4020" s="173">
        <v>12720.0</v>
      </c>
      <c r="J4020" s="174">
        <v>2940.0</v>
      </c>
      <c r="K4020" s="179">
        <v>2940.0</v>
      </c>
      <c r="L4020" s="178"/>
      <c r="M4020" s="177"/>
      <c r="N4020" s="178"/>
      <c r="O4020" s="163"/>
      <c r="P4020" s="164"/>
      <c r="Q4020" s="163"/>
      <c r="R4020" s="163"/>
      <c r="S4020" s="168"/>
      <c r="T4020" s="164"/>
    </row>
    <row r="4021" ht="18.75" hidden="1" customHeight="1">
      <c r="A4021" s="170">
        <v>45919.0</v>
      </c>
      <c r="B4021" s="171">
        <v>17306.0</v>
      </c>
      <c r="C4021" s="171" t="s">
        <v>22530</v>
      </c>
      <c r="D4021" s="171" t="s">
        <v>20695</v>
      </c>
      <c r="E4021" s="171">
        <v>14.0</v>
      </c>
      <c r="F4021" s="171" t="s">
        <v>21540</v>
      </c>
      <c r="G4021" s="171" t="s">
        <v>4756</v>
      </c>
      <c r="H4021" s="172" t="s">
        <v>20635</v>
      </c>
      <c r="I4021" s="173">
        <v>12440.0</v>
      </c>
      <c r="J4021" s="174">
        <v>2720.0</v>
      </c>
      <c r="K4021" s="179">
        <v>2720.0</v>
      </c>
      <c r="L4021" s="178"/>
      <c r="M4021" s="177"/>
      <c r="N4021" s="178"/>
      <c r="O4021" s="163"/>
      <c r="P4021" s="164"/>
      <c r="Q4021" s="163"/>
      <c r="R4021" s="163"/>
      <c r="S4021" s="168"/>
      <c r="T4021" s="164"/>
    </row>
    <row r="4022" ht="18.75" hidden="1" customHeight="1">
      <c r="A4022" s="170">
        <v>45919.0</v>
      </c>
      <c r="B4022" s="171">
        <v>17307.0</v>
      </c>
      <c r="C4022" s="171" t="s">
        <v>14229</v>
      </c>
      <c r="D4022" s="171" t="s">
        <v>20687</v>
      </c>
      <c r="E4022" s="171">
        <v>8.0</v>
      </c>
      <c r="F4022" s="171" t="s">
        <v>20801</v>
      </c>
      <c r="G4022" s="171" t="s">
        <v>3982</v>
      </c>
      <c r="H4022" s="172" t="s">
        <v>20635</v>
      </c>
      <c r="I4022" s="173">
        <v>11760.0</v>
      </c>
      <c r="J4022" s="174">
        <v>1740.0</v>
      </c>
      <c r="K4022" s="179">
        <v>1740.0</v>
      </c>
      <c r="L4022" s="178"/>
      <c r="M4022" s="177"/>
      <c r="N4022" s="178"/>
      <c r="O4022" s="163"/>
      <c r="P4022" s="164"/>
      <c r="Q4022" s="163"/>
      <c r="R4022" s="163"/>
      <c r="S4022" s="168"/>
      <c r="T4022" s="164"/>
    </row>
    <row r="4023" ht="18.75" hidden="1" customHeight="1">
      <c r="A4023" s="170">
        <v>45919.0</v>
      </c>
      <c r="B4023" s="171">
        <v>17308.0</v>
      </c>
      <c r="C4023" s="171" t="s">
        <v>265</v>
      </c>
      <c r="D4023" s="171" t="s">
        <v>20673</v>
      </c>
      <c r="E4023" s="171">
        <v>8.0</v>
      </c>
      <c r="F4023" s="171" t="s">
        <v>20700</v>
      </c>
      <c r="G4023" s="171" t="s">
        <v>9388</v>
      </c>
      <c r="H4023" s="172" t="s">
        <v>20635</v>
      </c>
      <c r="I4023" s="173">
        <v>11880.0</v>
      </c>
      <c r="J4023" s="174">
        <v>2040.0</v>
      </c>
      <c r="K4023" s="179">
        <v>2040.0</v>
      </c>
      <c r="L4023" s="178"/>
      <c r="M4023" s="177"/>
      <c r="N4023" s="178"/>
      <c r="O4023" s="163"/>
      <c r="P4023" s="164"/>
      <c r="Q4023" s="163"/>
      <c r="R4023" s="163"/>
      <c r="S4023" s="168"/>
      <c r="T4023" s="164"/>
    </row>
    <row r="4024" ht="18.75" hidden="1" customHeight="1">
      <c r="A4024" s="180">
        <v>45919.0</v>
      </c>
      <c r="B4024" s="171">
        <v>8448.0</v>
      </c>
      <c r="C4024" s="171" t="s">
        <v>4017</v>
      </c>
      <c r="D4024" s="171"/>
      <c r="E4024" s="171" t="s">
        <v>20634</v>
      </c>
      <c r="F4024" s="171"/>
      <c r="G4024" s="171" t="s">
        <v>4500</v>
      </c>
      <c r="H4024" s="172" t="s">
        <v>4500</v>
      </c>
      <c r="I4024" s="173">
        <v>4120.0</v>
      </c>
      <c r="J4024" s="174">
        <v>940.0</v>
      </c>
      <c r="K4024" s="179">
        <v>940.0</v>
      </c>
      <c r="L4024" s="178">
        <v>0.0</v>
      </c>
      <c r="M4024" s="177">
        <v>0.0</v>
      </c>
      <c r="N4024" s="178">
        <v>0.0</v>
      </c>
      <c r="O4024" s="163"/>
      <c r="P4024" s="164"/>
      <c r="Q4024" s="163"/>
      <c r="R4024" s="163"/>
      <c r="S4024" s="168" t="s">
        <v>20645</v>
      </c>
      <c r="T4024" s="164">
        <v>0.0</v>
      </c>
    </row>
    <row r="4025" ht="18.75" hidden="1" customHeight="1">
      <c r="A4025" s="170">
        <v>45919.0</v>
      </c>
      <c r="B4025" s="171">
        <v>17309.0</v>
      </c>
      <c r="C4025" s="171" t="s">
        <v>20892</v>
      </c>
      <c r="D4025" s="171" t="s">
        <v>20695</v>
      </c>
      <c r="E4025" s="171">
        <v>14.0</v>
      </c>
      <c r="F4025" s="171" t="s">
        <v>21540</v>
      </c>
      <c r="G4025" s="171" t="s">
        <v>4576</v>
      </c>
      <c r="H4025" s="172" t="s">
        <v>20635</v>
      </c>
      <c r="I4025" s="173">
        <v>13480.0</v>
      </c>
      <c r="J4025" s="174">
        <v>3760.0</v>
      </c>
      <c r="K4025" s="179">
        <v>3760.0</v>
      </c>
      <c r="L4025" s="178"/>
      <c r="M4025" s="177"/>
      <c r="N4025" s="178"/>
      <c r="O4025" s="163"/>
      <c r="P4025" s="164"/>
      <c r="Q4025" s="163"/>
      <c r="R4025" s="163"/>
      <c r="S4025" s="168"/>
      <c r="T4025" s="164"/>
    </row>
    <row r="4026" ht="18.75" hidden="1" customHeight="1">
      <c r="A4026" s="170">
        <v>45919.0</v>
      </c>
      <c r="B4026" s="171">
        <v>17310.0</v>
      </c>
      <c r="C4026" s="171" t="s">
        <v>21980</v>
      </c>
      <c r="D4026" s="171" t="s">
        <v>20673</v>
      </c>
      <c r="E4026" s="171">
        <v>8.0</v>
      </c>
      <c r="F4026" s="171" t="s">
        <v>20699</v>
      </c>
      <c r="G4026" s="171" t="s">
        <v>4140</v>
      </c>
      <c r="H4026" s="172" t="s">
        <v>20635</v>
      </c>
      <c r="I4026" s="173">
        <v>13660.0</v>
      </c>
      <c r="J4026" s="174">
        <v>3820.0</v>
      </c>
      <c r="K4026" s="179">
        <v>3820.0</v>
      </c>
      <c r="L4026" s="178"/>
      <c r="M4026" s="177"/>
      <c r="N4026" s="178"/>
      <c r="O4026" s="163"/>
      <c r="P4026" s="164"/>
      <c r="Q4026" s="163"/>
      <c r="R4026" s="163"/>
      <c r="S4026" s="168"/>
      <c r="T4026" s="164"/>
    </row>
    <row r="4027" ht="18.75" hidden="1" customHeight="1">
      <c r="A4027" s="170">
        <v>45919.0</v>
      </c>
      <c r="B4027" s="171">
        <v>17311.0</v>
      </c>
      <c r="C4027" s="171" t="s">
        <v>4454</v>
      </c>
      <c r="D4027" s="171" t="s">
        <v>20687</v>
      </c>
      <c r="E4027" s="171">
        <v>14.0</v>
      </c>
      <c r="F4027" s="171" t="s">
        <v>21347</v>
      </c>
      <c r="G4027" s="171" t="s">
        <v>9926</v>
      </c>
      <c r="H4027" s="172" t="s">
        <v>20635</v>
      </c>
      <c r="I4027" s="173">
        <v>16640.0</v>
      </c>
      <c r="J4027" s="174">
        <v>6600.0</v>
      </c>
      <c r="K4027" s="179">
        <v>6600.0</v>
      </c>
      <c r="L4027" s="178"/>
      <c r="M4027" s="177"/>
      <c r="N4027" s="178"/>
      <c r="O4027" s="163"/>
      <c r="P4027" s="164"/>
      <c r="Q4027" s="163"/>
      <c r="R4027" s="163"/>
      <c r="S4027" s="168"/>
      <c r="T4027" s="164"/>
    </row>
    <row r="4028" ht="18.75" hidden="1" customHeight="1">
      <c r="A4028" s="180">
        <v>45919.0</v>
      </c>
      <c r="B4028" s="171">
        <v>8449.0</v>
      </c>
      <c r="C4028" s="171" t="s">
        <v>8090</v>
      </c>
      <c r="D4028" s="171"/>
      <c r="E4028" s="171" t="s">
        <v>20634</v>
      </c>
      <c r="F4028" s="171"/>
      <c r="G4028" s="171" t="s">
        <v>22679</v>
      </c>
      <c r="H4028" s="172" t="s">
        <v>22679</v>
      </c>
      <c r="I4028" s="173">
        <v>12000.0</v>
      </c>
      <c r="J4028" s="174">
        <v>1740.0</v>
      </c>
      <c r="K4028" s="179">
        <v>0.0</v>
      </c>
      <c r="L4028" s="178">
        <v>0.0</v>
      </c>
      <c r="M4028" s="177">
        <v>0.0</v>
      </c>
      <c r="N4028" s="178">
        <v>0.0</v>
      </c>
      <c r="O4028" s="163"/>
      <c r="P4028" s="164"/>
      <c r="Q4028" s="163"/>
      <c r="R4028" s="163"/>
      <c r="S4028" s="168" t="s">
        <v>20645</v>
      </c>
      <c r="T4028" s="164">
        <v>0.0</v>
      </c>
    </row>
    <row r="4029" ht="18.75" hidden="1" customHeight="1">
      <c r="A4029" s="180">
        <v>45919.0</v>
      </c>
      <c r="B4029" s="171">
        <v>8450.0</v>
      </c>
      <c r="C4029" s="171" t="s">
        <v>4110</v>
      </c>
      <c r="D4029" s="171"/>
      <c r="E4029" s="171" t="s">
        <v>20634</v>
      </c>
      <c r="F4029" s="171"/>
      <c r="G4029" s="171" t="s">
        <v>4500</v>
      </c>
      <c r="H4029" s="172" t="s">
        <v>4500</v>
      </c>
      <c r="I4029" s="173">
        <v>4180.0</v>
      </c>
      <c r="J4029" s="174">
        <v>900.0</v>
      </c>
      <c r="K4029" s="179">
        <v>900.0</v>
      </c>
      <c r="L4029" s="178">
        <v>0.0</v>
      </c>
      <c r="M4029" s="177">
        <v>0.0</v>
      </c>
      <c r="N4029" s="178">
        <v>0.0</v>
      </c>
      <c r="O4029" s="163"/>
      <c r="P4029" s="164"/>
      <c r="Q4029" s="163"/>
      <c r="R4029" s="163"/>
      <c r="S4029" s="168" t="s">
        <v>20645</v>
      </c>
      <c r="T4029" s="164">
        <v>0.0</v>
      </c>
    </row>
    <row r="4030" ht="18.75" hidden="1" customHeight="1">
      <c r="A4030" s="180">
        <v>45919.0</v>
      </c>
      <c r="B4030" s="171">
        <v>8451.0</v>
      </c>
      <c r="C4030" s="171" t="s">
        <v>3989</v>
      </c>
      <c r="D4030" s="171"/>
      <c r="E4030" s="171" t="s">
        <v>20634</v>
      </c>
      <c r="F4030" s="171"/>
      <c r="G4030" s="171" t="s">
        <v>22012</v>
      </c>
      <c r="H4030" s="172" t="s">
        <v>22012</v>
      </c>
      <c r="I4030" s="173">
        <v>4060.0</v>
      </c>
      <c r="J4030" s="174">
        <v>540.0</v>
      </c>
      <c r="K4030" s="179">
        <v>0.0</v>
      </c>
      <c r="L4030" s="178">
        <v>540.0</v>
      </c>
      <c r="M4030" s="177">
        <v>0.0</v>
      </c>
      <c r="N4030" s="178">
        <v>0.0</v>
      </c>
      <c r="O4030" s="163"/>
      <c r="P4030" s="164"/>
      <c r="Q4030" s="163"/>
      <c r="R4030" s="163"/>
      <c r="S4030" s="168" t="s">
        <v>20645</v>
      </c>
      <c r="T4030" s="164">
        <v>0.0</v>
      </c>
    </row>
    <row r="4031" ht="18.75" hidden="1" customHeight="1">
      <c r="A4031" s="180">
        <v>45919.0</v>
      </c>
      <c r="B4031" s="171">
        <v>8452.0</v>
      </c>
      <c r="C4031" s="171" t="s">
        <v>10658</v>
      </c>
      <c r="D4031" s="171"/>
      <c r="E4031" s="171" t="s">
        <v>20634</v>
      </c>
      <c r="F4031" s="171"/>
      <c r="G4031" s="171"/>
      <c r="H4031" s="172"/>
      <c r="I4031" s="173">
        <v>2220.0</v>
      </c>
      <c r="J4031" s="174">
        <v>720.0</v>
      </c>
      <c r="K4031" s="179">
        <v>0.0</v>
      </c>
      <c r="L4031" s="178">
        <v>0.0</v>
      </c>
      <c r="M4031" s="177">
        <v>0.0</v>
      </c>
      <c r="N4031" s="178">
        <v>720.0</v>
      </c>
      <c r="O4031" s="163"/>
      <c r="P4031" s="164"/>
      <c r="Q4031" s="163"/>
      <c r="R4031" s="163"/>
      <c r="S4031" s="168" t="s">
        <v>20645</v>
      </c>
      <c r="T4031" s="164">
        <v>0.0</v>
      </c>
    </row>
    <row r="4032" ht="18.75" hidden="1" customHeight="1">
      <c r="A4032" s="180">
        <v>45919.0</v>
      </c>
      <c r="B4032" s="171">
        <v>8453.0</v>
      </c>
      <c r="C4032" s="171" t="s">
        <v>10653</v>
      </c>
      <c r="D4032" s="171"/>
      <c r="E4032" s="171" t="s">
        <v>20634</v>
      </c>
      <c r="F4032" s="171"/>
      <c r="G4032" s="171"/>
      <c r="H4032" s="172"/>
      <c r="I4032" s="173">
        <v>2660.0</v>
      </c>
      <c r="J4032" s="174">
        <v>640.0</v>
      </c>
      <c r="K4032" s="179">
        <v>640.0</v>
      </c>
      <c r="L4032" s="178">
        <v>0.0</v>
      </c>
      <c r="M4032" s="177">
        <v>0.0</v>
      </c>
      <c r="N4032" s="178">
        <v>640.0</v>
      </c>
      <c r="O4032" s="163"/>
      <c r="P4032" s="164"/>
      <c r="Q4032" s="163"/>
      <c r="R4032" s="163"/>
      <c r="S4032" s="168" t="s">
        <v>20645</v>
      </c>
      <c r="T4032" s="164">
        <v>0.0</v>
      </c>
    </row>
    <row r="4033" ht="18.75" hidden="1" customHeight="1">
      <c r="A4033" s="170">
        <v>45919.0</v>
      </c>
      <c r="B4033" s="171">
        <v>17312.0</v>
      </c>
      <c r="C4033" s="171" t="s">
        <v>483</v>
      </c>
      <c r="D4033" s="171" t="s">
        <v>20673</v>
      </c>
      <c r="E4033" s="171">
        <v>8.0</v>
      </c>
      <c r="F4033" s="171" t="s">
        <v>20948</v>
      </c>
      <c r="G4033" s="171" t="s">
        <v>9998</v>
      </c>
      <c r="H4033" s="172" t="s">
        <v>20638</v>
      </c>
      <c r="I4033" s="173">
        <v>18560.0</v>
      </c>
      <c r="J4033" s="174">
        <v>8720.0</v>
      </c>
      <c r="K4033" s="179"/>
      <c r="L4033" s="178"/>
      <c r="M4033" s="177"/>
      <c r="N4033" s="178">
        <v>8720.0</v>
      </c>
      <c r="O4033" s="163"/>
      <c r="P4033" s="164"/>
      <c r="Q4033" s="163"/>
      <c r="R4033" s="163"/>
      <c r="S4033" s="168"/>
      <c r="T4033" s="164"/>
    </row>
    <row r="4034" ht="18.75" hidden="1" customHeight="1">
      <c r="A4034" s="170">
        <v>45919.0</v>
      </c>
      <c r="B4034" s="171">
        <v>17313.0</v>
      </c>
      <c r="C4034" s="171" t="s">
        <v>22680</v>
      </c>
      <c r="D4034" s="171" t="s">
        <v>20687</v>
      </c>
      <c r="E4034" s="171">
        <v>8.0</v>
      </c>
      <c r="F4034" s="171" t="s">
        <v>20887</v>
      </c>
      <c r="G4034" s="171" t="s">
        <v>10680</v>
      </c>
      <c r="H4034" s="172" t="s">
        <v>20635</v>
      </c>
      <c r="I4034" s="173">
        <v>12480.0</v>
      </c>
      <c r="J4034" s="174">
        <v>2460.0</v>
      </c>
      <c r="K4034" s="179">
        <v>2460.0</v>
      </c>
      <c r="L4034" s="178"/>
      <c r="M4034" s="177"/>
      <c r="N4034" s="178"/>
      <c r="O4034" s="163"/>
      <c r="P4034" s="164"/>
      <c r="Q4034" s="163"/>
      <c r="R4034" s="163"/>
      <c r="S4034" s="168"/>
      <c r="T4034" s="164"/>
    </row>
    <row r="4035" ht="18.75" hidden="1" customHeight="1">
      <c r="A4035" s="180">
        <v>45919.0</v>
      </c>
      <c r="B4035" s="171">
        <v>8454.0</v>
      </c>
      <c r="C4035" s="171" t="s">
        <v>4110</v>
      </c>
      <c r="D4035" s="171"/>
      <c r="E4035" s="171" t="s">
        <v>20634</v>
      </c>
      <c r="F4035" s="171"/>
      <c r="G4035" s="171"/>
      <c r="H4035" s="172"/>
      <c r="I4035" s="173">
        <v>4040.0</v>
      </c>
      <c r="J4035" s="174">
        <v>560.0</v>
      </c>
      <c r="K4035" s="179">
        <v>0.0</v>
      </c>
      <c r="L4035" s="178">
        <v>0.0</v>
      </c>
      <c r="M4035" s="177">
        <v>560.0</v>
      </c>
      <c r="N4035" s="178">
        <v>0.0</v>
      </c>
      <c r="O4035" s="163"/>
      <c r="P4035" s="164"/>
      <c r="Q4035" s="163"/>
      <c r="R4035" s="163"/>
      <c r="S4035" s="168" t="s">
        <v>20645</v>
      </c>
      <c r="T4035" s="164">
        <v>0.0</v>
      </c>
    </row>
    <row r="4036" ht="18.75" hidden="1" customHeight="1">
      <c r="A4036" s="180">
        <v>45919.0</v>
      </c>
      <c r="B4036" s="171">
        <v>8455.0</v>
      </c>
      <c r="C4036" s="171" t="s">
        <v>22681</v>
      </c>
      <c r="D4036" s="171"/>
      <c r="E4036" s="171" t="s">
        <v>20634</v>
      </c>
      <c r="F4036" s="171"/>
      <c r="G4036" s="171"/>
      <c r="H4036" s="172"/>
      <c r="I4036" s="173">
        <v>2960.0</v>
      </c>
      <c r="J4036" s="174">
        <v>200.0</v>
      </c>
      <c r="K4036" s="179">
        <v>200.0</v>
      </c>
      <c r="L4036" s="178">
        <v>0.0</v>
      </c>
      <c r="M4036" s="177">
        <v>0.0</v>
      </c>
      <c r="N4036" s="178">
        <v>0.0</v>
      </c>
      <c r="O4036" s="163"/>
      <c r="P4036" s="164"/>
      <c r="Q4036" s="163"/>
      <c r="R4036" s="163"/>
      <c r="S4036" s="168" t="s">
        <v>20645</v>
      </c>
      <c r="T4036" s="164">
        <v>0.0</v>
      </c>
    </row>
    <row r="4037" ht="18.75" hidden="1" customHeight="1">
      <c r="A4037" s="180">
        <v>45919.0</v>
      </c>
      <c r="B4037" s="171">
        <v>8456.0</v>
      </c>
      <c r="C4037" s="171" t="s">
        <v>10694</v>
      </c>
      <c r="D4037" s="171"/>
      <c r="E4037" s="171" t="s">
        <v>20634</v>
      </c>
      <c r="F4037" s="171"/>
      <c r="G4037" s="171">
        <v>41683.0</v>
      </c>
      <c r="H4037" s="172">
        <v>41683.0</v>
      </c>
      <c r="I4037" s="173">
        <v>2960.0</v>
      </c>
      <c r="J4037" s="174">
        <v>320.0</v>
      </c>
      <c r="K4037" s="179">
        <v>320.0</v>
      </c>
      <c r="L4037" s="178">
        <v>0.0</v>
      </c>
      <c r="M4037" s="177">
        <v>0.0</v>
      </c>
      <c r="N4037" s="178">
        <v>0.0</v>
      </c>
      <c r="O4037" s="163"/>
      <c r="P4037" s="164"/>
      <c r="Q4037" s="163"/>
      <c r="R4037" s="163"/>
      <c r="S4037" s="168" t="s">
        <v>20645</v>
      </c>
      <c r="T4037" s="164">
        <v>0.0</v>
      </c>
    </row>
    <row r="4038" ht="18.75" hidden="1" customHeight="1">
      <c r="A4038" s="170">
        <v>45919.0</v>
      </c>
      <c r="B4038" s="171">
        <v>17314.0</v>
      </c>
      <c r="C4038" s="171" t="s">
        <v>21371</v>
      </c>
      <c r="D4038" s="171" t="s">
        <v>20695</v>
      </c>
      <c r="E4038" s="171">
        <v>14.0</v>
      </c>
      <c r="F4038" s="171" t="s">
        <v>21057</v>
      </c>
      <c r="G4038" s="171" t="s">
        <v>10697</v>
      </c>
      <c r="H4038" s="172" t="s">
        <v>20669</v>
      </c>
      <c r="I4038" s="173">
        <v>13900.0</v>
      </c>
      <c r="J4038" s="174">
        <v>4180.0</v>
      </c>
      <c r="K4038" s="179"/>
      <c r="L4038" s="178">
        <v>4180.0</v>
      </c>
      <c r="M4038" s="177"/>
      <c r="N4038" s="178"/>
      <c r="O4038" s="163"/>
      <c r="P4038" s="164"/>
      <c r="Q4038" s="163"/>
      <c r="R4038" s="163"/>
      <c r="S4038" s="168"/>
      <c r="T4038" s="164"/>
    </row>
    <row r="4039" ht="18.75" hidden="1" customHeight="1">
      <c r="A4039" s="170">
        <v>45919.0</v>
      </c>
      <c r="B4039" s="171">
        <v>17315.0</v>
      </c>
      <c r="C4039" s="171" t="s">
        <v>265</v>
      </c>
      <c r="D4039" s="171" t="s">
        <v>20687</v>
      </c>
      <c r="E4039" s="171">
        <v>16.0</v>
      </c>
      <c r="F4039" s="171" t="s">
        <v>21009</v>
      </c>
      <c r="G4039" s="171" t="s">
        <v>4088</v>
      </c>
      <c r="H4039" s="172" t="s">
        <v>20635</v>
      </c>
      <c r="I4039" s="173">
        <v>15100.0</v>
      </c>
      <c r="J4039" s="174">
        <v>5060.0</v>
      </c>
      <c r="K4039" s="179">
        <v>5060.0</v>
      </c>
      <c r="L4039" s="178"/>
      <c r="M4039" s="177"/>
      <c r="N4039" s="178"/>
      <c r="O4039" s="163"/>
      <c r="P4039" s="164"/>
      <c r="Q4039" s="163"/>
      <c r="R4039" s="163"/>
      <c r="S4039" s="168"/>
      <c r="T4039" s="164"/>
    </row>
    <row r="4040" ht="18.75" hidden="1" customHeight="1">
      <c r="A4040" s="180">
        <v>45919.0</v>
      </c>
      <c r="B4040" s="171">
        <v>8457.0</v>
      </c>
      <c r="C4040" s="171" t="s">
        <v>10704</v>
      </c>
      <c r="D4040" s="171"/>
      <c r="E4040" s="171" t="s">
        <v>20634</v>
      </c>
      <c r="F4040" s="171"/>
      <c r="G4040" s="171"/>
      <c r="H4040" s="172"/>
      <c r="I4040" s="173">
        <v>3040.0</v>
      </c>
      <c r="J4040" s="174">
        <v>400.0</v>
      </c>
      <c r="K4040" s="179">
        <v>0.0</v>
      </c>
      <c r="L4040" s="178">
        <v>0.0</v>
      </c>
      <c r="M4040" s="177">
        <v>400.0</v>
      </c>
      <c r="N4040" s="178">
        <v>0.0</v>
      </c>
      <c r="O4040" s="163"/>
      <c r="P4040" s="164"/>
      <c r="Q4040" s="163"/>
      <c r="R4040" s="163"/>
      <c r="S4040" s="168" t="s">
        <v>20645</v>
      </c>
      <c r="T4040" s="164">
        <v>0.0</v>
      </c>
    </row>
    <row r="4041" ht="18.75" hidden="1" customHeight="1">
      <c r="A4041" s="180">
        <v>45919.0</v>
      </c>
      <c r="B4041" s="171">
        <v>8458.0</v>
      </c>
      <c r="C4041" s="171" t="s">
        <v>4111</v>
      </c>
      <c r="D4041" s="171"/>
      <c r="E4041" s="171" t="s">
        <v>20634</v>
      </c>
      <c r="F4041" s="171"/>
      <c r="G4041" s="171"/>
      <c r="H4041" s="172"/>
      <c r="I4041" s="173">
        <v>3440.0</v>
      </c>
      <c r="J4041" s="174">
        <v>780.0</v>
      </c>
      <c r="K4041" s="179">
        <v>780.0</v>
      </c>
      <c r="L4041" s="178">
        <v>0.0</v>
      </c>
      <c r="M4041" s="177">
        <v>0.0</v>
      </c>
      <c r="N4041" s="178">
        <v>0.0</v>
      </c>
      <c r="O4041" s="163"/>
      <c r="P4041" s="164"/>
      <c r="Q4041" s="163"/>
      <c r="R4041" s="163"/>
      <c r="S4041" s="168" t="s">
        <v>20645</v>
      </c>
      <c r="T4041" s="164">
        <v>0.0</v>
      </c>
    </row>
    <row r="4042" ht="18.75" hidden="1" customHeight="1">
      <c r="A4042" s="180">
        <v>45919.0</v>
      </c>
      <c r="B4042" s="171">
        <v>8459.0</v>
      </c>
      <c r="C4042" s="171" t="s">
        <v>5722</v>
      </c>
      <c r="D4042" s="171"/>
      <c r="E4042" s="171" t="s">
        <v>20634</v>
      </c>
      <c r="F4042" s="171"/>
      <c r="G4042" s="171" t="s">
        <v>19722</v>
      </c>
      <c r="H4042" s="172" t="s">
        <v>19722</v>
      </c>
      <c r="I4042" s="173">
        <v>3620.0</v>
      </c>
      <c r="J4042" s="174">
        <v>220.0</v>
      </c>
      <c r="K4042" s="179">
        <v>0.0</v>
      </c>
      <c r="L4042" s="178">
        <v>0.0</v>
      </c>
      <c r="M4042" s="177">
        <v>0.0</v>
      </c>
      <c r="N4042" s="178">
        <v>0.0</v>
      </c>
      <c r="O4042" s="163"/>
      <c r="P4042" s="164"/>
      <c r="Q4042" s="163"/>
      <c r="R4042" s="163"/>
      <c r="S4042" s="168" t="s">
        <v>20645</v>
      </c>
      <c r="T4042" s="164">
        <v>0.0</v>
      </c>
    </row>
    <row r="4043" ht="18.75" hidden="1" customHeight="1">
      <c r="A4043" s="180">
        <v>45919.0</v>
      </c>
      <c r="B4043" s="171">
        <v>8460.0</v>
      </c>
      <c r="C4043" s="171" t="s">
        <v>5722</v>
      </c>
      <c r="D4043" s="171"/>
      <c r="E4043" s="171" t="s">
        <v>20634</v>
      </c>
      <c r="F4043" s="171"/>
      <c r="G4043" s="171" t="s">
        <v>19722</v>
      </c>
      <c r="H4043" s="172" t="s">
        <v>19722</v>
      </c>
      <c r="I4043" s="173">
        <v>3400.0</v>
      </c>
      <c r="J4043" s="174">
        <v>480.0</v>
      </c>
      <c r="K4043" s="179">
        <v>0.0</v>
      </c>
      <c r="L4043" s="178">
        <v>480.0</v>
      </c>
      <c r="M4043" s="177">
        <v>0.0</v>
      </c>
      <c r="N4043" s="178">
        <v>0.0</v>
      </c>
      <c r="O4043" s="163"/>
      <c r="P4043" s="164"/>
      <c r="Q4043" s="163"/>
      <c r="R4043" s="163"/>
      <c r="S4043" s="168" t="s">
        <v>20645</v>
      </c>
      <c r="T4043" s="164">
        <v>0.0</v>
      </c>
    </row>
    <row r="4044" ht="18.75" hidden="1" customHeight="1">
      <c r="A4044" s="180">
        <v>45919.0</v>
      </c>
      <c r="B4044" s="171">
        <v>8461.0</v>
      </c>
      <c r="C4044" s="171" t="s">
        <v>5722</v>
      </c>
      <c r="D4044" s="171"/>
      <c r="E4044" s="171" t="s">
        <v>20634</v>
      </c>
      <c r="F4044" s="171"/>
      <c r="G4044" s="171" t="s">
        <v>19727</v>
      </c>
      <c r="H4044" s="172" t="s">
        <v>19727</v>
      </c>
      <c r="I4044" s="173">
        <v>3720.0</v>
      </c>
      <c r="J4044" s="174">
        <v>440.0</v>
      </c>
      <c r="K4044" s="179">
        <v>0.0</v>
      </c>
      <c r="L4044" s="178">
        <v>0.0</v>
      </c>
      <c r="M4044" s="177">
        <v>0.0</v>
      </c>
      <c r="N4044" s="178">
        <v>0.0</v>
      </c>
      <c r="O4044" s="163"/>
      <c r="P4044" s="164"/>
      <c r="Q4044" s="163"/>
      <c r="R4044" s="163"/>
      <c r="S4044" s="168" t="s">
        <v>20645</v>
      </c>
      <c r="T4044" s="164">
        <v>0.0</v>
      </c>
    </row>
    <row r="4045" ht="18.75" hidden="1" customHeight="1">
      <c r="A4045" s="180">
        <v>45919.0</v>
      </c>
      <c r="B4045" s="171">
        <v>8462.0</v>
      </c>
      <c r="C4045" s="171" t="s">
        <v>5722</v>
      </c>
      <c r="D4045" s="171"/>
      <c r="E4045" s="171" t="s">
        <v>20634</v>
      </c>
      <c r="F4045" s="171"/>
      <c r="G4045" s="171" t="s">
        <v>19727</v>
      </c>
      <c r="H4045" s="172" t="s">
        <v>19727</v>
      </c>
      <c r="I4045" s="173">
        <v>3280.0</v>
      </c>
      <c r="J4045" s="174">
        <v>520.0</v>
      </c>
      <c r="K4045" s="179">
        <v>0.0</v>
      </c>
      <c r="L4045" s="178">
        <v>520.0</v>
      </c>
      <c r="M4045" s="177">
        <v>0.0</v>
      </c>
      <c r="N4045" s="178">
        <v>0.0</v>
      </c>
      <c r="O4045" s="163"/>
      <c r="P4045" s="164"/>
      <c r="Q4045" s="163"/>
      <c r="R4045" s="163"/>
      <c r="S4045" s="168" t="s">
        <v>20645</v>
      </c>
      <c r="T4045" s="164">
        <v>0.0</v>
      </c>
    </row>
    <row r="4046" ht="18.75" hidden="1" customHeight="1">
      <c r="A4046" s="180">
        <v>45919.0</v>
      </c>
      <c r="B4046" s="171">
        <v>8463.0</v>
      </c>
      <c r="C4046" s="171" t="s">
        <v>10706</v>
      </c>
      <c r="D4046" s="171"/>
      <c r="E4046" s="171" t="s">
        <v>20634</v>
      </c>
      <c r="F4046" s="171"/>
      <c r="G4046" s="171"/>
      <c r="H4046" s="172"/>
      <c r="I4046" s="173">
        <v>4060.0</v>
      </c>
      <c r="J4046" s="174">
        <v>1360.0</v>
      </c>
      <c r="K4046" s="179">
        <v>0.0</v>
      </c>
      <c r="L4046" s="178">
        <v>0.0</v>
      </c>
      <c r="M4046" s="177">
        <v>0.0</v>
      </c>
      <c r="N4046" s="178">
        <v>1360.0</v>
      </c>
      <c r="O4046" s="163"/>
      <c r="P4046" s="164"/>
      <c r="Q4046" s="163"/>
      <c r="R4046" s="163"/>
      <c r="S4046" s="168" t="s">
        <v>20645</v>
      </c>
      <c r="T4046" s="164">
        <v>0.0</v>
      </c>
    </row>
    <row r="4047" ht="18.75" hidden="1" customHeight="1">
      <c r="A4047" s="180">
        <v>45919.0</v>
      </c>
      <c r="B4047" s="171">
        <v>8464.0</v>
      </c>
      <c r="C4047" s="171" t="s">
        <v>8090</v>
      </c>
      <c r="D4047" s="171"/>
      <c r="E4047" s="171" t="s">
        <v>20634</v>
      </c>
      <c r="F4047" s="171"/>
      <c r="G4047" s="171" t="s">
        <v>22682</v>
      </c>
      <c r="H4047" s="172" t="s">
        <v>22682</v>
      </c>
      <c r="I4047" s="173">
        <v>11860.0</v>
      </c>
      <c r="J4047" s="174">
        <v>1380.0</v>
      </c>
      <c r="K4047" s="179">
        <v>0.0</v>
      </c>
      <c r="L4047" s="178">
        <v>0.0</v>
      </c>
      <c r="M4047" s="177">
        <v>0.0</v>
      </c>
      <c r="N4047" s="178">
        <v>0.0</v>
      </c>
      <c r="O4047" s="163"/>
      <c r="P4047" s="164"/>
      <c r="Q4047" s="163"/>
      <c r="R4047" s="163"/>
      <c r="S4047" s="168" t="s">
        <v>20645</v>
      </c>
      <c r="T4047" s="164">
        <v>0.0</v>
      </c>
    </row>
    <row r="4048" ht="18.75" hidden="1" customHeight="1">
      <c r="A4048" s="182">
        <v>45920.029012604165</v>
      </c>
      <c r="B4048" s="171">
        <v>8465.0</v>
      </c>
      <c r="C4048" s="171" t="s">
        <v>4017</v>
      </c>
      <c r="D4048" s="171"/>
      <c r="E4048" s="171" t="s">
        <v>20634</v>
      </c>
      <c r="F4048" s="171"/>
      <c r="G4048" s="171"/>
      <c r="H4048" s="172"/>
      <c r="I4048" s="173">
        <v>4060.0</v>
      </c>
      <c r="J4048" s="174">
        <v>1020.0</v>
      </c>
      <c r="K4048" s="179">
        <v>1020.0</v>
      </c>
      <c r="L4048" s="178">
        <v>0.0</v>
      </c>
      <c r="M4048" s="177">
        <v>0.0</v>
      </c>
      <c r="N4048" s="178">
        <v>0.0</v>
      </c>
      <c r="O4048" s="163"/>
      <c r="P4048" s="164"/>
      <c r="Q4048" s="163"/>
      <c r="R4048" s="163"/>
      <c r="S4048" s="168" t="s">
        <v>20645</v>
      </c>
      <c r="T4048" s="164">
        <v>0.0</v>
      </c>
    </row>
    <row r="4049" ht="18.75" hidden="1" customHeight="1">
      <c r="A4049" s="170">
        <v>45920.0</v>
      </c>
      <c r="B4049" s="171">
        <v>17316.0</v>
      </c>
      <c r="C4049" s="171"/>
      <c r="D4049" s="171" t="s">
        <v>20687</v>
      </c>
      <c r="E4049" s="171">
        <v>8.0</v>
      </c>
      <c r="F4049" s="171" t="s">
        <v>22052</v>
      </c>
      <c r="G4049" s="171" t="s">
        <v>10729</v>
      </c>
      <c r="H4049" s="172" t="s">
        <v>20638</v>
      </c>
      <c r="I4049" s="173">
        <v>13640.0</v>
      </c>
      <c r="J4049" s="174">
        <v>3620.0</v>
      </c>
      <c r="K4049" s="179"/>
      <c r="L4049" s="178"/>
      <c r="M4049" s="177"/>
      <c r="N4049" s="178">
        <v>3620.0</v>
      </c>
      <c r="O4049" s="163"/>
      <c r="P4049" s="164"/>
      <c r="Q4049" s="163"/>
      <c r="R4049" s="163"/>
      <c r="S4049" s="168"/>
      <c r="T4049" s="164"/>
    </row>
    <row r="4050" ht="18.75" hidden="1" customHeight="1">
      <c r="A4050" s="170">
        <v>45920.0</v>
      </c>
      <c r="B4050" s="171">
        <v>17317.0</v>
      </c>
      <c r="C4050" s="171"/>
      <c r="D4050" s="171" t="s">
        <v>20687</v>
      </c>
      <c r="E4050" s="171">
        <v>8.0</v>
      </c>
      <c r="F4050" s="171" t="s">
        <v>20895</v>
      </c>
      <c r="G4050" s="171" t="s">
        <v>10742</v>
      </c>
      <c r="H4050" s="172" t="s">
        <v>20638</v>
      </c>
      <c r="I4050" s="173">
        <v>19320.0</v>
      </c>
      <c r="J4050" s="174">
        <v>9300.0</v>
      </c>
      <c r="K4050" s="179"/>
      <c r="L4050" s="178"/>
      <c r="M4050" s="177"/>
      <c r="N4050" s="178">
        <v>9300.0</v>
      </c>
      <c r="O4050" s="163"/>
      <c r="P4050" s="164"/>
      <c r="Q4050" s="163"/>
      <c r="R4050" s="163"/>
      <c r="S4050" s="168"/>
      <c r="T4050" s="164"/>
    </row>
    <row r="4051" ht="18.75" hidden="1" customHeight="1">
      <c r="A4051" s="170">
        <v>45920.0</v>
      </c>
      <c r="B4051" s="171">
        <v>17318.0</v>
      </c>
      <c r="C4051" s="171"/>
      <c r="D4051" s="171" t="s">
        <v>20687</v>
      </c>
      <c r="E4051" s="171">
        <v>8.0</v>
      </c>
      <c r="F4051" s="171" t="s">
        <v>21681</v>
      </c>
      <c r="G4051" s="171" t="s">
        <v>10734</v>
      </c>
      <c r="H4051" s="172" t="s">
        <v>20635</v>
      </c>
      <c r="I4051" s="173">
        <v>11000.0</v>
      </c>
      <c r="J4051" s="174">
        <v>980.0</v>
      </c>
      <c r="K4051" s="179">
        <v>980.0</v>
      </c>
      <c r="L4051" s="178"/>
      <c r="M4051" s="177"/>
      <c r="N4051" s="178"/>
      <c r="O4051" s="163"/>
      <c r="P4051" s="164"/>
      <c r="Q4051" s="163"/>
      <c r="R4051" s="163"/>
      <c r="S4051" s="168"/>
      <c r="T4051" s="164"/>
    </row>
    <row r="4052" ht="18.75" hidden="1" customHeight="1">
      <c r="A4052" s="170">
        <v>45920.0</v>
      </c>
      <c r="B4052" s="171">
        <v>17319.0</v>
      </c>
      <c r="C4052" s="171"/>
      <c r="D4052" s="171" t="s">
        <v>20673</v>
      </c>
      <c r="E4052" s="171">
        <v>8.0</v>
      </c>
      <c r="F4052" s="171" t="s">
        <v>21697</v>
      </c>
      <c r="G4052" s="171" t="s">
        <v>7924</v>
      </c>
      <c r="H4052" s="172" t="s">
        <v>20635</v>
      </c>
      <c r="I4052" s="173">
        <v>10820.0</v>
      </c>
      <c r="J4052" s="174">
        <v>980.0</v>
      </c>
      <c r="K4052" s="179">
        <v>980.0</v>
      </c>
      <c r="L4052" s="178"/>
      <c r="M4052" s="177"/>
      <c r="N4052" s="178"/>
      <c r="O4052" s="163"/>
      <c r="P4052" s="164"/>
      <c r="Q4052" s="163"/>
      <c r="R4052" s="163"/>
      <c r="S4052" s="168"/>
      <c r="T4052" s="164"/>
    </row>
    <row r="4053" ht="18.75" hidden="1" customHeight="1">
      <c r="A4053" s="170">
        <v>45920.0</v>
      </c>
      <c r="B4053" s="171">
        <v>17320.0</v>
      </c>
      <c r="C4053" s="171"/>
      <c r="D4053" s="171" t="s">
        <v>20673</v>
      </c>
      <c r="E4053" s="171">
        <v>8.0</v>
      </c>
      <c r="F4053" s="171" t="s">
        <v>20869</v>
      </c>
      <c r="G4053" s="171" t="s">
        <v>10732</v>
      </c>
      <c r="H4053" s="172" t="s">
        <v>20635</v>
      </c>
      <c r="I4053" s="173">
        <v>14160.0</v>
      </c>
      <c r="J4053" s="174">
        <v>4320.0</v>
      </c>
      <c r="K4053" s="179">
        <v>4320.0</v>
      </c>
      <c r="L4053" s="178"/>
      <c r="M4053" s="177"/>
      <c r="N4053" s="178"/>
      <c r="O4053" s="163"/>
      <c r="P4053" s="164"/>
      <c r="Q4053" s="163"/>
      <c r="R4053" s="163"/>
      <c r="S4053" s="168"/>
      <c r="T4053" s="164"/>
    </row>
    <row r="4054" ht="18.75" hidden="1" customHeight="1">
      <c r="A4054" s="170">
        <v>45920.0</v>
      </c>
      <c r="B4054" s="171">
        <v>17321.0</v>
      </c>
      <c r="C4054" s="171"/>
      <c r="D4054" s="171" t="s">
        <v>20673</v>
      </c>
      <c r="E4054" s="171">
        <v>8.0</v>
      </c>
      <c r="F4054" s="171" t="s">
        <v>21987</v>
      </c>
      <c r="G4054" s="171" t="s">
        <v>10739</v>
      </c>
      <c r="H4054" s="172" t="s">
        <v>20635</v>
      </c>
      <c r="I4054" s="173">
        <v>12040.0</v>
      </c>
      <c r="J4054" s="174">
        <v>2200.0</v>
      </c>
      <c r="K4054" s="179">
        <v>2200.0</v>
      </c>
      <c r="L4054" s="178"/>
      <c r="M4054" s="177"/>
      <c r="N4054" s="178"/>
      <c r="O4054" s="163"/>
      <c r="P4054" s="164"/>
      <c r="Q4054" s="163"/>
      <c r="R4054" s="163"/>
      <c r="S4054" s="168"/>
      <c r="T4054" s="164"/>
    </row>
    <row r="4055" ht="18.75" hidden="1" customHeight="1">
      <c r="A4055" s="170">
        <v>45922.0</v>
      </c>
      <c r="B4055" s="171">
        <v>17322.0</v>
      </c>
      <c r="C4055" s="171" t="s">
        <v>4042</v>
      </c>
      <c r="D4055" s="171" t="s">
        <v>20673</v>
      </c>
      <c r="E4055" s="171">
        <v>8.0</v>
      </c>
      <c r="F4055" s="171" t="s">
        <v>20700</v>
      </c>
      <c r="G4055" s="171" t="s">
        <v>9905</v>
      </c>
      <c r="H4055" s="172" t="s">
        <v>20635</v>
      </c>
      <c r="I4055" s="173">
        <v>13880.0</v>
      </c>
      <c r="J4055" s="174">
        <v>4040.0</v>
      </c>
      <c r="K4055" s="179">
        <v>4040.0</v>
      </c>
      <c r="L4055" s="178"/>
      <c r="M4055" s="177"/>
      <c r="N4055" s="178"/>
      <c r="O4055" s="163"/>
      <c r="P4055" s="164"/>
      <c r="Q4055" s="163"/>
      <c r="R4055" s="163"/>
      <c r="S4055" s="168"/>
      <c r="T4055" s="164"/>
    </row>
    <row r="4056" ht="18.75" hidden="1" customHeight="1">
      <c r="A4056" s="182">
        <v>45922.029021828705</v>
      </c>
      <c r="B4056" s="171">
        <v>8466.0</v>
      </c>
      <c r="C4056" s="171" t="s">
        <v>4017</v>
      </c>
      <c r="D4056" s="171"/>
      <c r="E4056" s="171" t="s">
        <v>20634</v>
      </c>
      <c r="F4056" s="171"/>
      <c r="G4056" s="171" t="s">
        <v>4500</v>
      </c>
      <c r="H4056" s="172" t="s">
        <v>4500</v>
      </c>
      <c r="I4056" s="173">
        <v>3420.0</v>
      </c>
      <c r="J4056" s="174">
        <v>380.0</v>
      </c>
      <c r="K4056" s="179">
        <v>380.0</v>
      </c>
      <c r="L4056" s="178">
        <v>0.0</v>
      </c>
      <c r="M4056" s="177">
        <v>0.0</v>
      </c>
      <c r="N4056" s="178">
        <v>0.0</v>
      </c>
      <c r="O4056" s="163"/>
      <c r="P4056" s="164"/>
      <c r="Q4056" s="163"/>
      <c r="R4056" s="163"/>
      <c r="S4056" s="168" t="s">
        <v>20645</v>
      </c>
      <c r="T4056" s="164">
        <v>0.0</v>
      </c>
    </row>
    <row r="4057" ht="18.75" hidden="1" customHeight="1">
      <c r="A4057" s="180">
        <v>45922.0</v>
      </c>
      <c r="B4057" s="171">
        <v>8467.0</v>
      </c>
      <c r="C4057" s="171" t="s">
        <v>744</v>
      </c>
      <c r="D4057" s="171"/>
      <c r="E4057" s="171" t="s">
        <v>20634</v>
      </c>
      <c r="F4057" s="171"/>
      <c r="G4057" s="171"/>
      <c r="H4057" s="172"/>
      <c r="I4057" s="173">
        <v>2860.0</v>
      </c>
      <c r="J4057" s="174">
        <v>340.0</v>
      </c>
      <c r="K4057" s="179">
        <v>0.0</v>
      </c>
      <c r="L4057" s="178">
        <v>340.0</v>
      </c>
      <c r="M4057" s="177">
        <v>0.0</v>
      </c>
      <c r="N4057" s="178">
        <v>0.0</v>
      </c>
      <c r="O4057" s="163"/>
      <c r="P4057" s="164"/>
      <c r="Q4057" s="163"/>
      <c r="R4057" s="163"/>
      <c r="S4057" s="168" t="s">
        <v>20645</v>
      </c>
      <c r="T4057" s="164">
        <v>0.0</v>
      </c>
    </row>
    <row r="4058" ht="18.75" hidden="1" customHeight="1">
      <c r="A4058" s="170">
        <v>45922.0</v>
      </c>
      <c r="B4058" s="171">
        <v>17323.0</v>
      </c>
      <c r="C4058" s="171" t="s">
        <v>20775</v>
      </c>
      <c r="D4058" s="171" t="s">
        <v>20673</v>
      </c>
      <c r="E4058" s="171">
        <v>8.0</v>
      </c>
      <c r="F4058" s="171" t="s">
        <v>20780</v>
      </c>
      <c r="G4058" s="171" t="s">
        <v>10765</v>
      </c>
      <c r="H4058" s="172" t="s">
        <v>20638</v>
      </c>
      <c r="I4058" s="173">
        <v>16160.0</v>
      </c>
      <c r="J4058" s="174">
        <v>6320.0</v>
      </c>
      <c r="K4058" s="179"/>
      <c r="L4058" s="178"/>
      <c r="M4058" s="177"/>
      <c r="N4058" s="178">
        <v>6320.0</v>
      </c>
      <c r="O4058" s="163"/>
      <c r="P4058" s="164"/>
      <c r="Q4058" s="163"/>
      <c r="R4058" s="163"/>
      <c r="S4058" s="168"/>
      <c r="T4058" s="164"/>
    </row>
    <row r="4059" ht="18.75" hidden="1" customHeight="1">
      <c r="A4059" s="170">
        <v>45922.0</v>
      </c>
      <c r="B4059" s="171">
        <v>17324.0</v>
      </c>
      <c r="C4059" s="171" t="s">
        <v>20892</v>
      </c>
      <c r="D4059" s="171" t="s">
        <v>20695</v>
      </c>
      <c r="E4059" s="171">
        <v>14.0</v>
      </c>
      <c r="F4059" s="171" t="s">
        <v>21540</v>
      </c>
      <c r="G4059" s="171">
        <v>12880.0</v>
      </c>
      <c r="H4059" s="172" t="s">
        <v>20635</v>
      </c>
      <c r="I4059" s="173">
        <v>12880.0</v>
      </c>
      <c r="J4059" s="174">
        <v>3160.0</v>
      </c>
      <c r="K4059" s="179">
        <v>3160.0</v>
      </c>
      <c r="L4059" s="178"/>
      <c r="M4059" s="177"/>
      <c r="N4059" s="178"/>
      <c r="O4059" s="163"/>
      <c r="P4059" s="164"/>
      <c r="Q4059" s="163"/>
      <c r="R4059" s="163"/>
      <c r="S4059" s="168"/>
      <c r="T4059" s="164"/>
    </row>
    <row r="4060" ht="18.75" hidden="1" customHeight="1">
      <c r="A4060" s="170">
        <v>45922.0</v>
      </c>
      <c r="B4060" s="171">
        <v>17325.0</v>
      </c>
      <c r="C4060" s="171" t="s">
        <v>4444</v>
      </c>
      <c r="D4060" s="171" t="s">
        <v>20687</v>
      </c>
      <c r="E4060" s="171">
        <v>8.0</v>
      </c>
      <c r="F4060" s="171" t="s">
        <v>21145</v>
      </c>
      <c r="G4060" s="171" t="s">
        <v>7298</v>
      </c>
      <c r="H4060" s="172" t="s">
        <v>20638</v>
      </c>
      <c r="I4060" s="173">
        <v>18640.0</v>
      </c>
      <c r="J4060" s="174">
        <v>8620.0</v>
      </c>
      <c r="K4060" s="179"/>
      <c r="L4060" s="178"/>
      <c r="M4060" s="177"/>
      <c r="N4060" s="178">
        <v>8620.0</v>
      </c>
      <c r="O4060" s="163"/>
      <c r="P4060" s="164"/>
      <c r="Q4060" s="163"/>
      <c r="R4060" s="163"/>
      <c r="S4060" s="168"/>
      <c r="T4060" s="164"/>
    </row>
    <row r="4061" ht="18.75" hidden="1" customHeight="1">
      <c r="A4061" s="170">
        <v>45922.0</v>
      </c>
      <c r="B4061" s="171">
        <v>17326.0</v>
      </c>
      <c r="C4061" s="171" t="s">
        <v>22550</v>
      </c>
      <c r="D4061" s="171" t="s">
        <v>20687</v>
      </c>
      <c r="E4061" s="171">
        <v>8.0</v>
      </c>
      <c r="F4061" s="171" t="s">
        <v>20886</v>
      </c>
      <c r="G4061" s="171" t="s">
        <v>10781</v>
      </c>
      <c r="H4061" s="172" t="s">
        <v>20635</v>
      </c>
      <c r="I4061" s="173">
        <v>13580.0</v>
      </c>
      <c r="J4061" s="174">
        <v>3560.0</v>
      </c>
      <c r="K4061" s="179">
        <v>3560.0</v>
      </c>
      <c r="L4061" s="178"/>
      <c r="M4061" s="177"/>
      <c r="N4061" s="178"/>
      <c r="O4061" s="163"/>
      <c r="P4061" s="164"/>
      <c r="Q4061" s="163"/>
      <c r="R4061" s="163"/>
      <c r="S4061" s="168"/>
      <c r="T4061" s="164"/>
    </row>
    <row r="4062" ht="18.75" hidden="1" customHeight="1">
      <c r="A4062" s="170">
        <v>45922.0</v>
      </c>
      <c r="B4062" s="171">
        <v>17327.0</v>
      </c>
      <c r="C4062" s="171" t="s">
        <v>4017</v>
      </c>
      <c r="D4062" s="171" t="s">
        <v>20673</v>
      </c>
      <c r="E4062" s="171">
        <v>8.0</v>
      </c>
      <c r="F4062" s="171" t="s">
        <v>21411</v>
      </c>
      <c r="G4062" s="171" t="s">
        <v>6342</v>
      </c>
      <c r="H4062" s="172" t="s">
        <v>20638</v>
      </c>
      <c r="I4062" s="173">
        <v>17680.0</v>
      </c>
      <c r="J4062" s="174">
        <v>7840.0</v>
      </c>
      <c r="K4062" s="179"/>
      <c r="L4062" s="178"/>
      <c r="M4062" s="177"/>
      <c r="N4062" s="178">
        <v>7840.0</v>
      </c>
      <c r="O4062" s="163"/>
      <c r="P4062" s="164"/>
      <c r="Q4062" s="163"/>
      <c r="R4062" s="163"/>
      <c r="S4062" s="168"/>
      <c r="T4062" s="164"/>
    </row>
    <row r="4063" ht="18.75" hidden="1" customHeight="1">
      <c r="A4063" s="180">
        <v>45922.0</v>
      </c>
      <c r="B4063" s="171">
        <v>8468.0</v>
      </c>
      <c r="C4063" s="171" t="s">
        <v>3991</v>
      </c>
      <c r="D4063" s="171"/>
      <c r="E4063" s="171" t="s">
        <v>20634</v>
      </c>
      <c r="F4063" s="171"/>
      <c r="G4063" s="171"/>
      <c r="H4063" s="172"/>
      <c r="I4063" s="173">
        <v>3380.0</v>
      </c>
      <c r="J4063" s="174">
        <v>440.0</v>
      </c>
      <c r="K4063" s="179">
        <v>0.0</v>
      </c>
      <c r="L4063" s="178">
        <v>440.0</v>
      </c>
      <c r="M4063" s="177">
        <v>0.0</v>
      </c>
      <c r="N4063" s="178">
        <v>0.0</v>
      </c>
      <c r="O4063" s="163"/>
      <c r="P4063" s="164"/>
      <c r="Q4063" s="163"/>
      <c r="R4063" s="163"/>
      <c r="S4063" s="168" t="s">
        <v>20645</v>
      </c>
      <c r="T4063" s="164">
        <v>0.0</v>
      </c>
    </row>
    <row r="4064" ht="18.75" hidden="1" customHeight="1">
      <c r="A4064" s="180">
        <v>45922.0</v>
      </c>
      <c r="B4064" s="171">
        <v>8469.0</v>
      </c>
      <c r="C4064" s="171" t="s">
        <v>4073</v>
      </c>
      <c r="D4064" s="171"/>
      <c r="E4064" s="171" t="s">
        <v>20634</v>
      </c>
      <c r="F4064" s="171"/>
      <c r="G4064" s="171"/>
      <c r="H4064" s="172"/>
      <c r="I4064" s="173">
        <v>2860.0</v>
      </c>
      <c r="J4064" s="174">
        <v>420.0</v>
      </c>
      <c r="K4064" s="179">
        <v>420.0</v>
      </c>
      <c r="L4064" s="178">
        <v>0.0</v>
      </c>
      <c r="M4064" s="177">
        <v>0.0</v>
      </c>
      <c r="N4064" s="178">
        <v>0.0</v>
      </c>
      <c r="O4064" s="163"/>
      <c r="P4064" s="164"/>
      <c r="Q4064" s="163"/>
      <c r="R4064" s="163"/>
      <c r="S4064" s="168" t="s">
        <v>20645</v>
      </c>
      <c r="T4064" s="164">
        <v>0.0</v>
      </c>
    </row>
    <row r="4065" ht="18.75" hidden="1" customHeight="1">
      <c r="A4065" s="180">
        <v>45922.0</v>
      </c>
      <c r="B4065" s="171">
        <v>8471.0</v>
      </c>
      <c r="C4065" s="171" t="s">
        <v>5722</v>
      </c>
      <c r="D4065" s="171"/>
      <c r="E4065" s="171" t="s">
        <v>20634</v>
      </c>
      <c r="F4065" s="171"/>
      <c r="G4065" s="171" t="s">
        <v>22683</v>
      </c>
      <c r="H4065" s="172" t="s">
        <v>22683</v>
      </c>
      <c r="I4065" s="173">
        <v>3540.0</v>
      </c>
      <c r="J4065" s="174">
        <v>220.0</v>
      </c>
      <c r="K4065" s="179">
        <v>0.0</v>
      </c>
      <c r="L4065" s="178">
        <v>0.0</v>
      </c>
      <c r="M4065" s="177">
        <v>0.0</v>
      </c>
      <c r="N4065" s="178">
        <v>0.0</v>
      </c>
      <c r="O4065" s="163"/>
      <c r="P4065" s="164"/>
      <c r="Q4065" s="163"/>
      <c r="R4065" s="163"/>
      <c r="S4065" s="168" t="s">
        <v>20645</v>
      </c>
      <c r="T4065" s="164">
        <v>0.0</v>
      </c>
    </row>
    <row r="4066" ht="18.75" hidden="1" customHeight="1">
      <c r="A4066" s="180">
        <v>45922.0</v>
      </c>
      <c r="B4066" s="171">
        <v>8472.0</v>
      </c>
      <c r="C4066" s="171" t="s">
        <v>5722</v>
      </c>
      <c r="D4066" s="171"/>
      <c r="E4066" s="171" t="s">
        <v>20634</v>
      </c>
      <c r="F4066" s="171"/>
      <c r="G4066" s="171" t="s">
        <v>22683</v>
      </c>
      <c r="H4066" s="172" t="s">
        <v>22683</v>
      </c>
      <c r="I4066" s="173">
        <v>3320.0</v>
      </c>
      <c r="J4066" s="174">
        <v>540.0</v>
      </c>
      <c r="K4066" s="179">
        <v>0.0</v>
      </c>
      <c r="L4066" s="178">
        <v>540.0</v>
      </c>
      <c r="M4066" s="177">
        <v>0.0</v>
      </c>
      <c r="N4066" s="178">
        <v>0.0</v>
      </c>
      <c r="O4066" s="163"/>
      <c r="P4066" s="164"/>
      <c r="Q4066" s="163"/>
      <c r="R4066" s="163"/>
      <c r="S4066" s="168" t="s">
        <v>20645</v>
      </c>
      <c r="T4066" s="164">
        <v>0.0</v>
      </c>
    </row>
    <row r="4067" ht="18.75" hidden="1" customHeight="1">
      <c r="A4067" s="180">
        <v>45922.0</v>
      </c>
      <c r="B4067" s="171">
        <v>8473.0</v>
      </c>
      <c r="C4067" s="171" t="s">
        <v>5722</v>
      </c>
      <c r="D4067" s="171"/>
      <c r="E4067" s="171" t="s">
        <v>20634</v>
      </c>
      <c r="F4067" s="171"/>
      <c r="G4067" s="171" t="s">
        <v>22684</v>
      </c>
      <c r="H4067" s="172" t="s">
        <v>22684</v>
      </c>
      <c r="I4067" s="173">
        <v>3800.0</v>
      </c>
      <c r="J4067" s="174">
        <v>220.0</v>
      </c>
      <c r="K4067" s="179">
        <v>0.0</v>
      </c>
      <c r="L4067" s="178">
        <v>0.0</v>
      </c>
      <c r="M4067" s="177">
        <v>0.0</v>
      </c>
      <c r="N4067" s="178">
        <v>0.0</v>
      </c>
      <c r="O4067" s="163"/>
      <c r="P4067" s="164"/>
      <c r="Q4067" s="163"/>
      <c r="R4067" s="163"/>
      <c r="S4067" s="168" t="s">
        <v>20645</v>
      </c>
      <c r="T4067" s="164">
        <v>0.0</v>
      </c>
    </row>
    <row r="4068" ht="18.75" hidden="1" customHeight="1">
      <c r="A4068" s="180">
        <v>45922.0</v>
      </c>
      <c r="B4068" s="171">
        <v>8475.0</v>
      </c>
      <c r="C4068" s="171" t="s">
        <v>5722</v>
      </c>
      <c r="D4068" s="171"/>
      <c r="E4068" s="171" t="s">
        <v>20634</v>
      </c>
      <c r="F4068" s="171"/>
      <c r="G4068" s="171" t="s">
        <v>22684</v>
      </c>
      <c r="H4068" s="172" t="s">
        <v>22684</v>
      </c>
      <c r="I4068" s="173">
        <v>3580.0</v>
      </c>
      <c r="J4068" s="174">
        <v>680.0</v>
      </c>
      <c r="K4068" s="179">
        <v>0.0</v>
      </c>
      <c r="L4068" s="178">
        <v>680.0</v>
      </c>
      <c r="M4068" s="177">
        <v>0.0</v>
      </c>
      <c r="N4068" s="178">
        <v>0.0</v>
      </c>
      <c r="O4068" s="163"/>
      <c r="P4068" s="164"/>
      <c r="Q4068" s="163"/>
      <c r="R4068" s="163"/>
      <c r="S4068" s="168" t="s">
        <v>20645</v>
      </c>
      <c r="T4068" s="164">
        <v>0.0</v>
      </c>
    </row>
    <row r="4069" ht="18.75" hidden="1" customHeight="1">
      <c r="A4069" s="180">
        <v>45922.0</v>
      </c>
      <c r="B4069" s="171">
        <v>8476.0</v>
      </c>
      <c r="C4069" s="171" t="s">
        <v>4129</v>
      </c>
      <c r="D4069" s="171"/>
      <c r="E4069" s="171" t="s">
        <v>20634</v>
      </c>
      <c r="F4069" s="171"/>
      <c r="G4069" s="171"/>
      <c r="H4069" s="172"/>
      <c r="I4069" s="173">
        <v>4080.0</v>
      </c>
      <c r="J4069" s="174">
        <v>400.0</v>
      </c>
      <c r="K4069" s="179">
        <v>0.0</v>
      </c>
      <c r="L4069" s="178">
        <v>400.0</v>
      </c>
      <c r="M4069" s="177">
        <v>0.0</v>
      </c>
      <c r="N4069" s="178">
        <v>0.0</v>
      </c>
      <c r="O4069" s="163"/>
      <c r="P4069" s="164"/>
      <c r="Q4069" s="163"/>
      <c r="R4069" s="163"/>
      <c r="S4069" s="168" t="s">
        <v>20645</v>
      </c>
      <c r="T4069" s="164">
        <v>0.0</v>
      </c>
    </row>
    <row r="4070" ht="18.75" hidden="1" customHeight="1">
      <c r="A4070" s="180">
        <v>45922.0</v>
      </c>
      <c r="B4070" s="171">
        <v>8477.0</v>
      </c>
      <c r="C4070" s="171" t="s">
        <v>5722</v>
      </c>
      <c r="D4070" s="171"/>
      <c r="E4070" s="171" t="s">
        <v>20634</v>
      </c>
      <c r="F4070" s="171"/>
      <c r="G4070" s="171"/>
      <c r="H4070" s="172"/>
      <c r="I4070" s="173">
        <v>3500.0</v>
      </c>
      <c r="J4070" s="174">
        <v>260.0</v>
      </c>
      <c r="K4070" s="179">
        <v>0.0</v>
      </c>
      <c r="L4070" s="178">
        <v>0.0</v>
      </c>
      <c r="M4070" s="177">
        <v>0.0</v>
      </c>
      <c r="N4070" s="178">
        <v>0.0</v>
      </c>
      <c r="O4070" s="163"/>
      <c r="P4070" s="164"/>
      <c r="Q4070" s="163"/>
      <c r="R4070" s="163"/>
      <c r="S4070" s="168" t="s">
        <v>20645</v>
      </c>
      <c r="T4070" s="164">
        <v>0.0</v>
      </c>
    </row>
    <row r="4071" ht="18.75" hidden="1" customHeight="1">
      <c r="A4071" s="180">
        <v>45922.0</v>
      </c>
      <c r="B4071" s="171">
        <v>8478.0</v>
      </c>
      <c r="C4071" s="171" t="s">
        <v>5722</v>
      </c>
      <c r="D4071" s="171"/>
      <c r="E4071" s="171" t="s">
        <v>20634</v>
      </c>
      <c r="F4071" s="171"/>
      <c r="G4071" s="171"/>
      <c r="H4071" s="172"/>
      <c r="I4071" s="173">
        <v>3240.0</v>
      </c>
      <c r="J4071" s="174">
        <v>540.0</v>
      </c>
      <c r="K4071" s="179">
        <v>0.0</v>
      </c>
      <c r="L4071" s="178">
        <v>540.0</v>
      </c>
      <c r="M4071" s="177">
        <v>0.0</v>
      </c>
      <c r="N4071" s="178">
        <v>0.0</v>
      </c>
      <c r="O4071" s="163"/>
      <c r="P4071" s="164"/>
      <c r="Q4071" s="163"/>
      <c r="R4071" s="163"/>
      <c r="S4071" s="168" t="s">
        <v>20645</v>
      </c>
      <c r="T4071" s="164">
        <v>0.0</v>
      </c>
    </row>
    <row r="4072" ht="18.75" hidden="1" customHeight="1">
      <c r="A4072" s="180">
        <v>45922.0</v>
      </c>
      <c r="B4072" s="171">
        <v>8479.0</v>
      </c>
      <c r="C4072" s="171" t="s">
        <v>10804</v>
      </c>
      <c r="D4072" s="171"/>
      <c r="E4072" s="171" t="s">
        <v>20634</v>
      </c>
      <c r="F4072" s="171"/>
      <c r="G4072" s="171" t="s">
        <v>22685</v>
      </c>
      <c r="H4072" s="172" t="s">
        <v>22685</v>
      </c>
      <c r="I4072" s="173">
        <v>11440.0</v>
      </c>
      <c r="J4072" s="174">
        <v>1060.0</v>
      </c>
      <c r="K4072" s="179">
        <v>0.0</v>
      </c>
      <c r="L4072" s="178">
        <v>0.0</v>
      </c>
      <c r="M4072" s="177">
        <v>0.0</v>
      </c>
      <c r="N4072" s="178">
        <v>0.0</v>
      </c>
      <c r="O4072" s="163"/>
      <c r="P4072" s="164"/>
      <c r="Q4072" s="163"/>
      <c r="R4072" s="163"/>
      <c r="S4072" s="168" t="s">
        <v>20645</v>
      </c>
      <c r="T4072" s="164">
        <v>0.0</v>
      </c>
    </row>
    <row r="4073" ht="18.75" hidden="1" customHeight="1">
      <c r="A4073" s="180">
        <v>45922.0</v>
      </c>
      <c r="B4073" s="171">
        <v>8480.0</v>
      </c>
      <c r="C4073" s="171" t="s">
        <v>4017</v>
      </c>
      <c r="D4073" s="171"/>
      <c r="E4073" s="171" t="s">
        <v>20634</v>
      </c>
      <c r="F4073" s="171"/>
      <c r="G4073" s="171" t="s">
        <v>4500</v>
      </c>
      <c r="H4073" s="172" t="s">
        <v>4500</v>
      </c>
      <c r="I4073" s="173">
        <v>3420.0</v>
      </c>
      <c r="J4073" s="174">
        <v>340.0</v>
      </c>
      <c r="K4073" s="179">
        <v>340.0</v>
      </c>
      <c r="L4073" s="178">
        <v>0.0</v>
      </c>
      <c r="M4073" s="177">
        <v>0.0</v>
      </c>
      <c r="N4073" s="178">
        <v>0.0</v>
      </c>
      <c r="O4073" s="163"/>
      <c r="P4073" s="164"/>
      <c r="Q4073" s="163"/>
      <c r="R4073" s="163"/>
      <c r="S4073" s="168" t="s">
        <v>20645</v>
      </c>
      <c r="T4073" s="164">
        <v>0.0</v>
      </c>
    </row>
    <row r="4074" ht="18.75" hidden="1" customHeight="1">
      <c r="A4074" s="180">
        <v>45922.0</v>
      </c>
      <c r="B4074" s="171">
        <v>8481.0</v>
      </c>
      <c r="C4074" s="171" t="s">
        <v>10804</v>
      </c>
      <c r="D4074" s="171"/>
      <c r="E4074" s="171" t="s">
        <v>20634</v>
      </c>
      <c r="F4074" s="171"/>
      <c r="G4074" s="171" t="s">
        <v>22686</v>
      </c>
      <c r="H4074" s="172" t="s">
        <v>22686</v>
      </c>
      <c r="I4074" s="173">
        <v>12620.0</v>
      </c>
      <c r="J4074" s="174">
        <v>2240.0</v>
      </c>
      <c r="K4074" s="179">
        <v>0.0</v>
      </c>
      <c r="L4074" s="178">
        <v>0.0</v>
      </c>
      <c r="M4074" s="177">
        <v>0.0</v>
      </c>
      <c r="N4074" s="178">
        <v>0.0</v>
      </c>
      <c r="O4074" s="163"/>
      <c r="P4074" s="164"/>
      <c r="Q4074" s="163"/>
      <c r="R4074" s="163"/>
      <c r="S4074" s="168" t="s">
        <v>20645</v>
      </c>
      <c r="T4074" s="164">
        <v>0.0</v>
      </c>
    </row>
    <row r="4075" ht="18.75" hidden="1" customHeight="1">
      <c r="A4075" s="180">
        <v>45922.0</v>
      </c>
      <c r="B4075" s="171">
        <v>8482.0</v>
      </c>
      <c r="C4075" s="171" t="s">
        <v>10778</v>
      </c>
      <c r="D4075" s="171"/>
      <c r="E4075" s="171" t="s">
        <v>20634</v>
      </c>
      <c r="F4075" s="171"/>
      <c r="G4075" s="171"/>
      <c r="H4075" s="172"/>
      <c r="I4075" s="173">
        <v>3400.0</v>
      </c>
      <c r="J4075" s="174">
        <v>700.0</v>
      </c>
      <c r="K4075" s="179">
        <v>0.0</v>
      </c>
      <c r="L4075" s="178">
        <v>0.0</v>
      </c>
      <c r="M4075" s="177">
        <v>0.0</v>
      </c>
      <c r="N4075" s="178">
        <v>0.0</v>
      </c>
      <c r="O4075" s="163"/>
      <c r="P4075" s="164"/>
      <c r="Q4075" s="163"/>
      <c r="R4075" s="163"/>
      <c r="S4075" s="168" t="s">
        <v>20645</v>
      </c>
      <c r="T4075" s="164">
        <v>0.0</v>
      </c>
    </row>
    <row r="4076" ht="18.75" hidden="1" customHeight="1">
      <c r="A4076" s="180">
        <v>45922.0</v>
      </c>
      <c r="B4076" s="171">
        <v>8483.0</v>
      </c>
      <c r="C4076" s="171" t="s">
        <v>4017</v>
      </c>
      <c r="D4076" s="171"/>
      <c r="E4076" s="171" t="s">
        <v>20634</v>
      </c>
      <c r="F4076" s="171"/>
      <c r="G4076" s="171" t="s">
        <v>4500</v>
      </c>
      <c r="H4076" s="172" t="s">
        <v>4500</v>
      </c>
      <c r="I4076" s="173">
        <v>3460.0</v>
      </c>
      <c r="J4076" s="174">
        <v>380.0</v>
      </c>
      <c r="K4076" s="179">
        <v>380.0</v>
      </c>
      <c r="L4076" s="178">
        <v>0.0</v>
      </c>
      <c r="M4076" s="177">
        <v>0.0</v>
      </c>
      <c r="N4076" s="178">
        <v>0.0</v>
      </c>
      <c r="O4076" s="163"/>
      <c r="P4076" s="164"/>
      <c r="Q4076" s="163"/>
      <c r="R4076" s="163"/>
      <c r="S4076" s="168" t="s">
        <v>20645</v>
      </c>
      <c r="T4076" s="164">
        <v>0.0</v>
      </c>
    </row>
    <row r="4077" ht="18.75" hidden="1" customHeight="1">
      <c r="A4077" s="180">
        <v>45922.0</v>
      </c>
      <c r="B4077" s="171">
        <v>8484.0</v>
      </c>
      <c r="C4077" s="171" t="s">
        <v>10804</v>
      </c>
      <c r="D4077" s="171"/>
      <c r="E4077" s="171" t="s">
        <v>20634</v>
      </c>
      <c r="F4077" s="171"/>
      <c r="G4077" s="171" t="s">
        <v>22687</v>
      </c>
      <c r="H4077" s="172" t="s">
        <v>22687</v>
      </c>
      <c r="I4077" s="173">
        <v>10540.0</v>
      </c>
      <c r="J4077" s="174">
        <v>280.0</v>
      </c>
      <c r="K4077" s="179">
        <v>0.0</v>
      </c>
      <c r="L4077" s="178">
        <v>0.0</v>
      </c>
      <c r="M4077" s="177">
        <v>0.0</v>
      </c>
      <c r="N4077" s="178">
        <v>0.0</v>
      </c>
      <c r="O4077" s="163"/>
      <c r="P4077" s="164"/>
      <c r="Q4077" s="163"/>
      <c r="R4077" s="163"/>
      <c r="S4077" s="168" t="s">
        <v>20645</v>
      </c>
      <c r="T4077" s="164">
        <v>0.0</v>
      </c>
    </row>
    <row r="4078" ht="18.75" hidden="1" customHeight="1">
      <c r="A4078" s="170">
        <v>45922.0</v>
      </c>
      <c r="B4078" s="171">
        <v>17328.0</v>
      </c>
      <c r="C4078" s="171" t="s">
        <v>2851</v>
      </c>
      <c r="D4078" s="171" t="s">
        <v>20673</v>
      </c>
      <c r="E4078" s="171">
        <v>14.0</v>
      </c>
      <c r="F4078" s="171" t="s">
        <v>22688</v>
      </c>
      <c r="G4078" s="171" t="s">
        <v>4135</v>
      </c>
      <c r="H4078" s="172" t="s">
        <v>20635</v>
      </c>
      <c r="I4078" s="173">
        <v>11440.0</v>
      </c>
      <c r="J4078" s="174">
        <v>1580.0</v>
      </c>
      <c r="K4078" s="179">
        <v>1580.0</v>
      </c>
      <c r="L4078" s="178"/>
      <c r="M4078" s="177"/>
      <c r="N4078" s="178"/>
      <c r="O4078" s="163"/>
      <c r="P4078" s="164"/>
      <c r="Q4078" s="163"/>
      <c r="R4078" s="163"/>
      <c r="S4078" s="168"/>
      <c r="T4078" s="164"/>
    </row>
    <row r="4079" ht="18.75" hidden="1" customHeight="1">
      <c r="A4079" s="170">
        <v>45922.0</v>
      </c>
      <c r="B4079" s="171">
        <v>17329.0</v>
      </c>
      <c r="C4079" s="171" t="s">
        <v>22689</v>
      </c>
      <c r="D4079" s="171" t="s">
        <v>20687</v>
      </c>
      <c r="E4079" s="171" t="s">
        <v>132</v>
      </c>
      <c r="F4079" s="171" t="s">
        <v>21248</v>
      </c>
      <c r="G4079" s="171" t="s">
        <v>6654</v>
      </c>
      <c r="H4079" s="172" t="s">
        <v>20635</v>
      </c>
      <c r="I4079" s="173">
        <v>11500.0</v>
      </c>
      <c r="J4079" s="174">
        <v>1220.0</v>
      </c>
      <c r="K4079" s="179">
        <v>1220.0</v>
      </c>
      <c r="L4079" s="178"/>
      <c r="M4079" s="177"/>
      <c r="N4079" s="178"/>
      <c r="O4079" s="163"/>
      <c r="P4079" s="164"/>
      <c r="Q4079" s="163"/>
      <c r="R4079" s="163"/>
      <c r="S4079" s="168"/>
      <c r="T4079" s="164"/>
    </row>
    <row r="4080" ht="18.75" hidden="1" customHeight="1">
      <c r="A4080" s="170">
        <v>45923.0</v>
      </c>
      <c r="B4080" s="171">
        <v>17330.0</v>
      </c>
      <c r="C4080" s="171" t="s">
        <v>21371</v>
      </c>
      <c r="D4080" s="171" t="s">
        <v>20695</v>
      </c>
      <c r="E4080" s="171">
        <v>8.0</v>
      </c>
      <c r="F4080" s="171" t="s">
        <v>20875</v>
      </c>
      <c r="G4080" s="171" t="s">
        <v>10849</v>
      </c>
      <c r="H4080" s="172" t="s">
        <v>20638</v>
      </c>
      <c r="I4080" s="173">
        <v>16500.0</v>
      </c>
      <c r="J4080" s="174">
        <v>6800.0</v>
      </c>
      <c r="K4080" s="179"/>
      <c r="L4080" s="178"/>
      <c r="M4080" s="177"/>
      <c r="N4080" s="178">
        <v>6800.0</v>
      </c>
      <c r="O4080" s="163"/>
      <c r="P4080" s="164"/>
      <c r="Q4080" s="163"/>
      <c r="R4080" s="163"/>
      <c r="S4080" s="168"/>
      <c r="T4080" s="164"/>
    </row>
    <row r="4081" ht="18.75" hidden="1" customHeight="1">
      <c r="A4081" s="170">
        <v>45923.0</v>
      </c>
      <c r="B4081" s="171">
        <v>17331.0</v>
      </c>
      <c r="C4081" s="171" t="s">
        <v>22690</v>
      </c>
      <c r="D4081" s="171" t="s">
        <v>20673</v>
      </c>
      <c r="E4081" s="171">
        <v>8.0</v>
      </c>
      <c r="F4081" s="171" t="s">
        <v>20975</v>
      </c>
      <c r="G4081" s="171" t="s">
        <v>6701</v>
      </c>
      <c r="H4081" s="172" t="s">
        <v>20638</v>
      </c>
      <c r="I4081" s="173">
        <v>17080.0</v>
      </c>
      <c r="J4081" s="174">
        <v>7240.0</v>
      </c>
      <c r="K4081" s="179"/>
      <c r="L4081" s="178"/>
      <c r="M4081" s="177"/>
      <c r="N4081" s="178">
        <v>7240.0</v>
      </c>
      <c r="O4081" s="163"/>
      <c r="P4081" s="164"/>
      <c r="Q4081" s="163"/>
      <c r="R4081" s="163"/>
      <c r="S4081" s="168"/>
      <c r="T4081" s="164"/>
    </row>
    <row r="4082" ht="18.75" hidden="1" customHeight="1">
      <c r="A4082" s="170">
        <v>45923.0</v>
      </c>
      <c r="B4082" s="171">
        <v>17332.0</v>
      </c>
      <c r="C4082" s="171" t="s">
        <v>22691</v>
      </c>
      <c r="D4082" s="171" t="s">
        <v>20695</v>
      </c>
      <c r="E4082" s="171">
        <v>8.0</v>
      </c>
      <c r="F4082" s="171" t="s">
        <v>21005</v>
      </c>
      <c r="G4082" s="171" t="s">
        <v>10853</v>
      </c>
      <c r="H4082" s="172" t="s">
        <v>20635</v>
      </c>
      <c r="I4082" s="173">
        <v>11120.0</v>
      </c>
      <c r="J4082" s="174">
        <v>1420.0</v>
      </c>
      <c r="K4082" s="179">
        <v>1420.0</v>
      </c>
      <c r="L4082" s="178"/>
      <c r="M4082" s="177"/>
      <c r="N4082" s="178"/>
      <c r="O4082" s="163"/>
      <c r="P4082" s="164"/>
      <c r="Q4082" s="163"/>
      <c r="R4082" s="163"/>
      <c r="S4082" s="168"/>
      <c r="T4082" s="164"/>
    </row>
    <row r="4083" ht="18.75" hidden="1" customHeight="1">
      <c r="A4083" s="182">
        <v>45923.02901453704</v>
      </c>
      <c r="B4083" s="171">
        <v>8485.0</v>
      </c>
      <c r="C4083" s="171" t="s">
        <v>10804</v>
      </c>
      <c r="D4083" s="171"/>
      <c r="E4083" s="171" t="s">
        <v>20634</v>
      </c>
      <c r="F4083" s="171"/>
      <c r="G4083" s="171" t="s">
        <v>22202</v>
      </c>
      <c r="H4083" s="172" t="s">
        <v>22202</v>
      </c>
      <c r="I4083" s="173">
        <v>11720.0</v>
      </c>
      <c r="J4083" s="174">
        <v>1480.0</v>
      </c>
      <c r="K4083" s="179">
        <v>0.0</v>
      </c>
      <c r="L4083" s="178">
        <v>0.0</v>
      </c>
      <c r="M4083" s="177">
        <v>0.0</v>
      </c>
      <c r="N4083" s="178">
        <v>0.0</v>
      </c>
      <c r="O4083" s="163"/>
      <c r="P4083" s="164"/>
      <c r="Q4083" s="163"/>
      <c r="R4083" s="163"/>
      <c r="S4083" s="168" t="s">
        <v>20645</v>
      </c>
      <c r="T4083" s="164">
        <v>0.0</v>
      </c>
    </row>
    <row r="4084" ht="18.75" hidden="1" customHeight="1">
      <c r="A4084" s="170">
        <v>45923.0</v>
      </c>
      <c r="B4084" s="171">
        <v>17333.0</v>
      </c>
      <c r="C4084" s="171" t="s">
        <v>20716</v>
      </c>
      <c r="D4084" s="171" t="s">
        <v>20687</v>
      </c>
      <c r="E4084" s="171">
        <v>14.0</v>
      </c>
      <c r="F4084" s="171" t="s">
        <v>21440</v>
      </c>
      <c r="G4084" s="171" t="s">
        <v>3993</v>
      </c>
      <c r="H4084" s="172" t="s">
        <v>20635</v>
      </c>
      <c r="I4084" s="173">
        <v>13500.0</v>
      </c>
      <c r="J4084" s="174">
        <v>3460.0</v>
      </c>
      <c r="K4084" s="179">
        <v>3460.0</v>
      </c>
      <c r="L4084" s="178"/>
      <c r="M4084" s="177"/>
      <c r="N4084" s="178"/>
      <c r="O4084" s="163"/>
      <c r="P4084" s="164"/>
      <c r="Q4084" s="163"/>
      <c r="R4084" s="163"/>
      <c r="S4084" s="168"/>
      <c r="T4084" s="164"/>
    </row>
    <row r="4085" ht="18.75" hidden="1" customHeight="1">
      <c r="A4085" s="180">
        <v>45923.0</v>
      </c>
      <c r="B4085" s="171">
        <v>8486.0</v>
      </c>
      <c r="C4085" s="171" t="s">
        <v>4017</v>
      </c>
      <c r="D4085" s="171"/>
      <c r="E4085" s="171" t="s">
        <v>20634</v>
      </c>
      <c r="F4085" s="171"/>
      <c r="G4085" s="171" t="s">
        <v>4500</v>
      </c>
      <c r="H4085" s="172" t="s">
        <v>4500</v>
      </c>
      <c r="I4085" s="173">
        <v>4100.0</v>
      </c>
      <c r="J4085" s="174">
        <v>980.0</v>
      </c>
      <c r="K4085" s="179">
        <v>490.0</v>
      </c>
      <c r="L4085" s="178">
        <v>0.0</v>
      </c>
      <c r="M4085" s="177">
        <v>490.0</v>
      </c>
      <c r="N4085" s="178">
        <v>0.0</v>
      </c>
      <c r="O4085" s="163"/>
      <c r="P4085" s="164"/>
      <c r="Q4085" s="163"/>
      <c r="R4085" s="163"/>
      <c r="S4085" s="168" t="s">
        <v>20645</v>
      </c>
      <c r="T4085" s="164">
        <v>0.0</v>
      </c>
    </row>
    <row r="4086" ht="18.75" hidden="1" customHeight="1">
      <c r="A4086" s="170">
        <v>45923.0</v>
      </c>
      <c r="B4086" s="171">
        <v>17334.0</v>
      </c>
      <c r="C4086" s="171" t="s">
        <v>22692</v>
      </c>
      <c r="D4086" s="171" t="s">
        <v>20687</v>
      </c>
      <c r="E4086" s="171">
        <v>14.0</v>
      </c>
      <c r="F4086" s="171" t="s">
        <v>21440</v>
      </c>
      <c r="G4086" s="171" t="s">
        <v>4576</v>
      </c>
      <c r="H4086" s="172" t="s">
        <v>20635</v>
      </c>
      <c r="I4086" s="173">
        <v>12380.0</v>
      </c>
      <c r="J4086" s="174">
        <v>2340.0</v>
      </c>
      <c r="K4086" s="179">
        <v>2340.0</v>
      </c>
      <c r="L4086" s="178"/>
      <c r="M4086" s="177"/>
      <c r="N4086" s="178"/>
      <c r="O4086" s="163"/>
      <c r="P4086" s="164"/>
      <c r="Q4086" s="163"/>
      <c r="R4086" s="163"/>
      <c r="S4086" s="168"/>
      <c r="T4086" s="164"/>
    </row>
    <row r="4087" ht="18.75" hidden="1" customHeight="1">
      <c r="A4087" s="170">
        <v>45923.0</v>
      </c>
      <c r="B4087" s="171">
        <v>17335.0</v>
      </c>
      <c r="C4087" s="171" t="s">
        <v>19529</v>
      </c>
      <c r="D4087" s="171" t="s">
        <v>20695</v>
      </c>
      <c r="E4087" s="171">
        <v>8.0</v>
      </c>
      <c r="F4087" s="171" t="s">
        <v>20877</v>
      </c>
      <c r="G4087" s="171" t="s">
        <v>5850</v>
      </c>
      <c r="H4087" s="172" t="s">
        <v>20635</v>
      </c>
      <c r="I4087" s="173">
        <v>11860.0</v>
      </c>
      <c r="J4087" s="174">
        <v>2160.0</v>
      </c>
      <c r="K4087" s="179">
        <v>2160.0</v>
      </c>
      <c r="L4087" s="178"/>
      <c r="M4087" s="177"/>
      <c r="N4087" s="178"/>
      <c r="O4087" s="163"/>
      <c r="P4087" s="164"/>
      <c r="Q4087" s="163"/>
      <c r="R4087" s="163"/>
      <c r="S4087" s="168"/>
      <c r="T4087" s="164"/>
    </row>
    <row r="4088" ht="18.75" hidden="1" customHeight="1">
      <c r="A4088" s="170">
        <v>45923.0</v>
      </c>
      <c r="B4088" s="171">
        <v>17336.0</v>
      </c>
      <c r="C4088" s="171" t="s">
        <v>20775</v>
      </c>
      <c r="D4088" s="171" t="s">
        <v>20687</v>
      </c>
      <c r="E4088" s="171">
        <v>8.0</v>
      </c>
      <c r="F4088" s="171" t="s">
        <v>21697</v>
      </c>
      <c r="G4088" s="171" t="s">
        <v>10765</v>
      </c>
      <c r="H4088" s="172" t="s">
        <v>20638</v>
      </c>
      <c r="I4088" s="173">
        <v>17680.0</v>
      </c>
      <c r="J4088" s="174">
        <v>7660.0</v>
      </c>
      <c r="K4088" s="179"/>
      <c r="L4088" s="178"/>
      <c r="M4088" s="177"/>
      <c r="N4088" s="178">
        <v>7660.0</v>
      </c>
      <c r="O4088" s="163"/>
      <c r="P4088" s="164"/>
      <c r="Q4088" s="163"/>
      <c r="R4088" s="163"/>
      <c r="S4088" s="168"/>
      <c r="T4088" s="164"/>
    </row>
    <row r="4089" ht="18.75" hidden="1" customHeight="1">
      <c r="A4089" s="180">
        <v>45923.0</v>
      </c>
      <c r="B4089" s="171">
        <v>8487.0</v>
      </c>
      <c r="C4089" s="171" t="s">
        <v>5722</v>
      </c>
      <c r="D4089" s="171"/>
      <c r="E4089" s="171" t="s">
        <v>20634</v>
      </c>
      <c r="F4089" s="171"/>
      <c r="G4089" s="171" t="s">
        <v>19727</v>
      </c>
      <c r="H4089" s="172" t="s">
        <v>19727</v>
      </c>
      <c r="I4089" s="173">
        <v>3300.0</v>
      </c>
      <c r="J4089" s="174">
        <v>180.0</v>
      </c>
      <c r="K4089" s="179">
        <v>0.0</v>
      </c>
      <c r="L4089" s="178">
        <v>0.0</v>
      </c>
      <c r="M4089" s="177">
        <v>0.0</v>
      </c>
      <c r="N4089" s="178">
        <v>0.0</v>
      </c>
      <c r="O4089" s="163"/>
      <c r="P4089" s="164"/>
      <c r="Q4089" s="163"/>
      <c r="R4089" s="163"/>
      <c r="S4089" s="168" t="s">
        <v>20645</v>
      </c>
      <c r="T4089" s="164">
        <v>0.0</v>
      </c>
    </row>
    <row r="4090" ht="18.75" hidden="1" customHeight="1">
      <c r="A4090" s="180">
        <v>45923.0</v>
      </c>
      <c r="B4090" s="171">
        <v>8488.0</v>
      </c>
      <c r="C4090" s="171" t="s">
        <v>5722</v>
      </c>
      <c r="D4090" s="171"/>
      <c r="E4090" s="171" t="s">
        <v>20634</v>
      </c>
      <c r="F4090" s="171"/>
      <c r="G4090" s="171" t="s">
        <v>19727</v>
      </c>
      <c r="H4090" s="172" t="s">
        <v>19727</v>
      </c>
      <c r="I4090" s="173">
        <v>3120.0</v>
      </c>
      <c r="J4090" s="174">
        <v>380.0</v>
      </c>
      <c r="K4090" s="179">
        <v>0.0</v>
      </c>
      <c r="L4090" s="178">
        <v>380.0</v>
      </c>
      <c r="M4090" s="177">
        <v>0.0</v>
      </c>
      <c r="N4090" s="178">
        <v>0.0</v>
      </c>
      <c r="O4090" s="163"/>
      <c r="P4090" s="164"/>
      <c r="Q4090" s="163"/>
      <c r="R4090" s="163"/>
      <c r="S4090" s="168" t="s">
        <v>20645</v>
      </c>
      <c r="T4090" s="164">
        <v>0.0</v>
      </c>
    </row>
    <row r="4091" ht="18.75" hidden="1" customHeight="1">
      <c r="A4091" s="180">
        <v>45923.0</v>
      </c>
      <c r="B4091" s="171">
        <v>8489.0</v>
      </c>
      <c r="C4091" s="171" t="s">
        <v>5722</v>
      </c>
      <c r="D4091" s="171"/>
      <c r="E4091" s="171" t="s">
        <v>20634</v>
      </c>
      <c r="F4091" s="171"/>
      <c r="G4091" s="171" t="s">
        <v>19722</v>
      </c>
      <c r="H4091" s="172" t="s">
        <v>19722</v>
      </c>
      <c r="I4091" s="173">
        <v>3300.0</v>
      </c>
      <c r="J4091" s="174">
        <v>100.0</v>
      </c>
      <c r="K4091" s="179">
        <v>0.0</v>
      </c>
      <c r="L4091" s="178">
        <v>0.0</v>
      </c>
      <c r="M4091" s="177">
        <v>0.0</v>
      </c>
      <c r="N4091" s="178">
        <v>0.0</v>
      </c>
      <c r="O4091" s="163"/>
      <c r="P4091" s="164"/>
      <c r="Q4091" s="163"/>
      <c r="R4091" s="163"/>
      <c r="S4091" s="168" t="s">
        <v>20645</v>
      </c>
      <c r="T4091" s="164">
        <v>0.0</v>
      </c>
    </row>
    <row r="4092" ht="18.75" hidden="1" customHeight="1">
      <c r="A4092" s="180">
        <v>45923.0</v>
      </c>
      <c r="B4092" s="171">
        <v>8490.0</v>
      </c>
      <c r="C4092" s="171" t="s">
        <v>5722</v>
      </c>
      <c r="D4092" s="171"/>
      <c r="E4092" s="171" t="s">
        <v>20634</v>
      </c>
      <c r="F4092" s="171"/>
      <c r="G4092" s="171"/>
      <c r="H4092" s="172"/>
      <c r="I4092" s="173">
        <v>3200.0</v>
      </c>
      <c r="J4092" s="174">
        <v>300.0</v>
      </c>
      <c r="K4092" s="179">
        <v>0.0</v>
      </c>
      <c r="L4092" s="178">
        <v>300.0</v>
      </c>
      <c r="M4092" s="177">
        <v>0.0</v>
      </c>
      <c r="N4092" s="178">
        <v>0.0</v>
      </c>
      <c r="O4092" s="163"/>
      <c r="P4092" s="164"/>
      <c r="Q4092" s="163"/>
      <c r="R4092" s="163"/>
      <c r="S4092" s="168" t="s">
        <v>20645</v>
      </c>
      <c r="T4092" s="164">
        <v>0.0</v>
      </c>
    </row>
    <row r="4093" ht="18.75" hidden="1" customHeight="1">
      <c r="A4093" s="170">
        <v>45923.0</v>
      </c>
      <c r="B4093" s="171">
        <v>17337.0</v>
      </c>
      <c r="C4093" s="171" t="s">
        <v>20829</v>
      </c>
      <c r="D4093" s="171" t="s">
        <v>20695</v>
      </c>
      <c r="E4093" s="171">
        <v>8.0</v>
      </c>
      <c r="F4093" s="171" t="s">
        <v>21357</v>
      </c>
      <c r="G4093" s="171" t="s">
        <v>8303</v>
      </c>
      <c r="H4093" s="172" t="s">
        <v>20635</v>
      </c>
      <c r="I4093" s="173">
        <v>11060.0</v>
      </c>
      <c r="J4093" s="174">
        <v>1360.0</v>
      </c>
      <c r="K4093" s="179">
        <v>1360.0</v>
      </c>
      <c r="L4093" s="178"/>
      <c r="M4093" s="177"/>
      <c r="N4093" s="178"/>
      <c r="O4093" s="163"/>
      <c r="P4093" s="164"/>
      <c r="Q4093" s="163"/>
      <c r="R4093" s="163"/>
      <c r="S4093" s="168"/>
      <c r="T4093" s="164"/>
    </row>
    <row r="4094" ht="18.75" hidden="1" customHeight="1">
      <c r="A4094" s="170">
        <v>45923.0</v>
      </c>
      <c r="B4094" s="171">
        <v>17338.0</v>
      </c>
      <c r="C4094" s="171" t="s">
        <v>3220</v>
      </c>
      <c r="D4094" s="171" t="s">
        <v>5686</v>
      </c>
      <c r="E4094" s="171">
        <v>40.0</v>
      </c>
      <c r="F4094" s="171" t="s">
        <v>22693</v>
      </c>
      <c r="G4094" s="171" t="s">
        <v>10893</v>
      </c>
      <c r="H4094" s="172" t="s">
        <v>20635</v>
      </c>
      <c r="I4094" s="173">
        <v>25440.0</v>
      </c>
      <c r="J4094" s="174">
        <f>25440-16360</f>
        <v>9080</v>
      </c>
      <c r="K4094" s="179">
        <v>9080.0</v>
      </c>
      <c r="L4094" s="178"/>
      <c r="M4094" s="177"/>
      <c r="N4094" s="178"/>
      <c r="O4094" s="163"/>
      <c r="P4094" s="164"/>
      <c r="Q4094" s="163"/>
      <c r="R4094" s="163"/>
      <c r="S4094" s="168"/>
      <c r="T4094" s="164"/>
    </row>
    <row r="4095" ht="18.75" hidden="1" customHeight="1">
      <c r="A4095" s="170">
        <v>45923.0</v>
      </c>
      <c r="B4095" s="171">
        <v>17339.0</v>
      </c>
      <c r="C4095" s="171" t="s">
        <v>755</v>
      </c>
      <c r="D4095" s="171" t="s">
        <v>20695</v>
      </c>
      <c r="E4095" s="171">
        <v>8.0</v>
      </c>
      <c r="F4095" s="171" t="s">
        <v>20700</v>
      </c>
      <c r="G4095" s="171" t="s">
        <v>6569</v>
      </c>
      <c r="H4095" s="172" t="s">
        <v>20635</v>
      </c>
      <c r="I4095" s="173">
        <v>14200.0</v>
      </c>
      <c r="J4095" s="174">
        <v>4500.0</v>
      </c>
      <c r="K4095" s="179">
        <v>4500.0</v>
      </c>
      <c r="L4095" s="178"/>
      <c r="M4095" s="177"/>
      <c r="N4095" s="178"/>
      <c r="O4095" s="163"/>
      <c r="P4095" s="164"/>
      <c r="Q4095" s="163"/>
      <c r="R4095" s="163"/>
      <c r="S4095" s="168"/>
      <c r="T4095" s="164"/>
    </row>
    <row r="4096" ht="18.75" hidden="1" customHeight="1">
      <c r="A4096" s="170">
        <v>45923.0</v>
      </c>
      <c r="B4096" s="171">
        <v>17340.0</v>
      </c>
      <c r="C4096" s="171" t="s">
        <v>18536</v>
      </c>
      <c r="D4096" s="171" t="s">
        <v>20687</v>
      </c>
      <c r="E4096" s="171">
        <v>8.0</v>
      </c>
      <c r="F4096" s="171" t="s">
        <v>21636</v>
      </c>
      <c r="G4096" s="171" t="s">
        <v>4642</v>
      </c>
      <c r="H4096" s="172" t="s">
        <v>20635</v>
      </c>
      <c r="I4096" s="173">
        <v>11360.0</v>
      </c>
      <c r="J4096" s="174">
        <v>1340.0</v>
      </c>
      <c r="K4096" s="179">
        <v>1340.0</v>
      </c>
      <c r="L4096" s="178"/>
      <c r="M4096" s="177"/>
      <c r="N4096" s="178"/>
      <c r="O4096" s="163"/>
      <c r="P4096" s="164"/>
      <c r="Q4096" s="163"/>
      <c r="R4096" s="163"/>
      <c r="S4096" s="168"/>
      <c r="T4096" s="164"/>
    </row>
    <row r="4097" ht="18.75" hidden="1" customHeight="1">
      <c r="A4097" s="170">
        <v>45923.0</v>
      </c>
      <c r="B4097" s="171">
        <v>17341.0</v>
      </c>
      <c r="C4097" s="171"/>
      <c r="D4097" s="171" t="s">
        <v>20687</v>
      </c>
      <c r="E4097" s="171">
        <v>8.0</v>
      </c>
      <c r="F4097" s="171"/>
      <c r="G4097" s="171"/>
      <c r="H4097" s="172"/>
      <c r="I4097" s="173">
        <v>13300.0</v>
      </c>
      <c r="J4097" s="174">
        <v>3280.0</v>
      </c>
      <c r="K4097" s="179"/>
      <c r="L4097" s="178"/>
      <c r="M4097" s="177"/>
      <c r="N4097" s="178"/>
      <c r="O4097" s="163"/>
      <c r="P4097" s="164"/>
      <c r="Q4097" s="163"/>
      <c r="R4097" s="163"/>
      <c r="S4097" s="168"/>
      <c r="T4097" s="164"/>
    </row>
    <row r="4098" ht="18.75" hidden="1" customHeight="1">
      <c r="A4098" s="170">
        <v>45923.0</v>
      </c>
      <c r="B4098" s="171">
        <v>17342.0</v>
      </c>
      <c r="C4098" s="171" t="s">
        <v>21394</v>
      </c>
      <c r="D4098" s="171" t="s">
        <v>20695</v>
      </c>
      <c r="E4098" s="171">
        <v>8.0</v>
      </c>
      <c r="F4098" s="171" t="s">
        <v>21114</v>
      </c>
      <c r="G4098" s="171" t="s">
        <v>10849</v>
      </c>
      <c r="H4098" s="172" t="s">
        <v>20638</v>
      </c>
      <c r="I4098" s="173">
        <v>17560.0</v>
      </c>
      <c r="J4098" s="174">
        <v>7860.0</v>
      </c>
      <c r="K4098" s="179"/>
      <c r="L4098" s="178"/>
      <c r="M4098" s="177"/>
      <c r="N4098" s="178">
        <v>7860.0</v>
      </c>
      <c r="O4098" s="163"/>
      <c r="P4098" s="164"/>
      <c r="Q4098" s="163"/>
      <c r="R4098" s="163"/>
      <c r="S4098" s="168"/>
      <c r="T4098" s="164"/>
    </row>
    <row r="4099" ht="18.75" hidden="1" customHeight="1">
      <c r="A4099" s="180">
        <v>45923.0</v>
      </c>
      <c r="B4099" s="171">
        <v>8491.0</v>
      </c>
      <c r="C4099" s="171" t="s">
        <v>4031</v>
      </c>
      <c r="D4099" s="171"/>
      <c r="E4099" s="171" t="s">
        <v>20634</v>
      </c>
      <c r="F4099" s="171"/>
      <c r="G4099" s="171" t="s">
        <v>20697</v>
      </c>
      <c r="H4099" s="172" t="s">
        <v>20697</v>
      </c>
      <c r="I4099" s="173">
        <v>3980.0</v>
      </c>
      <c r="J4099" s="174">
        <v>660.0</v>
      </c>
      <c r="K4099" s="179">
        <v>660.0</v>
      </c>
      <c r="L4099" s="178">
        <v>0.0</v>
      </c>
      <c r="M4099" s="177">
        <v>0.0</v>
      </c>
      <c r="N4099" s="178">
        <v>0.0</v>
      </c>
      <c r="O4099" s="163"/>
      <c r="P4099" s="164"/>
      <c r="Q4099" s="163"/>
      <c r="R4099" s="163"/>
      <c r="S4099" s="168" t="s">
        <v>20645</v>
      </c>
      <c r="T4099" s="164">
        <v>0.0</v>
      </c>
    </row>
    <row r="4100" ht="18.75" hidden="1" customHeight="1">
      <c r="A4100" s="170">
        <v>45923.0</v>
      </c>
      <c r="B4100" s="171">
        <v>17343.0</v>
      </c>
      <c r="C4100" s="171" t="s">
        <v>21014</v>
      </c>
      <c r="D4100" s="171" t="s">
        <v>20695</v>
      </c>
      <c r="E4100" s="171">
        <v>8.0</v>
      </c>
      <c r="F4100" s="171" t="s">
        <v>20700</v>
      </c>
      <c r="G4100" s="171" t="s">
        <v>10913</v>
      </c>
      <c r="H4100" s="172" t="s">
        <v>20638</v>
      </c>
      <c r="I4100" s="173">
        <v>17020.0</v>
      </c>
      <c r="J4100" s="174">
        <v>7320.0</v>
      </c>
      <c r="K4100" s="179"/>
      <c r="L4100" s="178"/>
      <c r="M4100" s="177"/>
      <c r="N4100" s="178">
        <v>7320.0</v>
      </c>
      <c r="O4100" s="163"/>
      <c r="P4100" s="164"/>
      <c r="Q4100" s="163"/>
      <c r="R4100" s="163"/>
      <c r="S4100" s="168"/>
      <c r="T4100" s="164"/>
    </row>
    <row r="4101" ht="18.75" hidden="1" customHeight="1">
      <c r="A4101" s="180">
        <v>45909.0</v>
      </c>
      <c r="B4101" s="171">
        <v>8492.0</v>
      </c>
      <c r="C4101" s="171" t="s">
        <v>1093</v>
      </c>
      <c r="D4101" s="171"/>
      <c r="E4101" s="171" t="s">
        <v>20634</v>
      </c>
      <c r="F4101" s="171"/>
      <c r="G4101" s="171" t="s">
        <v>22694</v>
      </c>
      <c r="H4101" s="172" t="s">
        <v>22694</v>
      </c>
      <c r="I4101" s="173">
        <v>3380.0</v>
      </c>
      <c r="J4101" s="174">
        <v>660.0</v>
      </c>
      <c r="K4101" s="179">
        <v>0.0</v>
      </c>
      <c r="L4101" s="178">
        <v>660.0</v>
      </c>
      <c r="M4101" s="177">
        <v>0.0</v>
      </c>
      <c r="N4101" s="178">
        <v>0.0</v>
      </c>
      <c r="O4101" s="163"/>
      <c r="P4101" s="164"/>
      <c r="Q4101" s="163"/>
      <c r="R4101" s="163"/>
      <c r="S4101" s="168" t="s">
        <v>20645</v>
      </c>
      <c r="T4101" s="164">
        <v>0.0</v>
      </c>
    </row>
    <row r="4102" ht="18.75" hidden="1" customHeight="1">
      <c r="A4102" s="180">
        <v>45909.0</v>
      </c>
      <c r="B4102" s="171">
        <v>8492.0</v>
      </c>
      <c r="C4102" s="171" t="s">
        <v>1093</v>
      </c>
      <c r="D4102" s="171"/>
      <c r="E4102" s="171" t="s">
        <v>20634</v>
      </c>
      <c r="F4102" s="171"/>
      <c r="G4102" s="171" t="s">
        <v>22694</v>
      </c>
      <c r="H4102" s="172" t="s">
        <v>22694</v>
      </c>
      <c r="I4102" s="173">
        <v>3380.0</v>
      </c>
      <c r="J4102" s="174">
        <v>660.0</v>
      </c>
      <c r="K4102" s="179">
        <v>0.0</v>
      </c>
      <c r="L4102" s="178">
        <v>660.0</v>
      </c>
      <c r="M4102" s="177">
        <v>0.0</v>
      </c>
      <c r="N4102" s="178">
        <v>0.0</v>
      </c>
      <c r="O4102" s="163"/>
      <c r="P4102" s="164"/>
      <c r="Q4102" s="163"/>
      <c r="R4102" s="163"/>
      <c r="S4102" s="168" t="s">
        <v>20645</v>
      </c>
      <c r="T4102" s="164">
        <v>0.0</v>
      </c>
    </row>
    <row r="4103" ht="18.75" hidden="1" customHeight="1">
      <c r="A4103" s="180">
        <v>45909.0</v>
      </c>
      <c r="B4103" s="171">
        <v>8493.0</v>
      </c>
      <c r="C4103" s="171" t="s">
        <v>22695</v>
      </c>
      <c r="D4103" s="171"/>
      <c r="E4103" s="171" t="s">
        <v>20634</v>
      </c>
      <c r="F4103" s="171"/>
      <c r="G4103" s="171"/>
      <c r="H4103" s="172"/>
      <c r="I4103" s="173">
        <v>3840.0</v>
      </c>
      <c r="J4103" s="174">
        <v>780.0</v>
      </c>
      <c r="K4103" s="179">
        <v>0.0</v>
      </c>
      <c r="L4103" s="178">
        <v>390.0</v>
      </c>
      <c r="M4103" s="177">
        <v>390.0</v>
      </c>
      <c r="N4103" s="178">
        <v>0.0</v>
      </c>
      <c r="O4103" s="163"/>
      <c r="P4103" s="164"/>
      <c r="Q4103" s="163"/>
      <c r="R4103" s="163"/>
      <c r="S4103" s="168" t="s">
        <v>20645</v>
      </c>
      <c r="T4103" s="164">
        <v>0.0</v>
      </c>
    </row>
    <row r="4104" ht="18.75" hidden="1" customHeight="1">
      <c r="A4104" s="170">
        <v>45923.0</v>
      </c>
      <c r="B4104" s="171">
        <v>17344.0</v>
      </c>
      <c r="C4104" s="171" t="s">
        <v>2828</v>
      </c>
      <c r="D4104" s="171" t="s">
        <v>20673</v>
      </c>
      <c r="E4104" s="171">
        <v>8.0</v>
      </c>
      <c r="F4104" s="171" t="s">
        <v>20725</v>
      </c>
      <c r="G4104" s="171" t="s">
        <v>10926</v>
      </c>
      <c r="H4104" s="172" t="s">
        <v>20635</v>
      </c>
      <c r="I4104" s="173">
        <v>10960.0</v>
      </c>
      <c r="J4104" s="174">
        <v>1120.0</v>
      </c>
      <c r="K4104" s="179">
        <v>1120.0</v>
      </c>
      <c r="L4104" s="178"/>
      <c r="M4104" s="177"/>
      <c r="N4104" s="178"/>
      <c r="O4104" s="163"/>
      <c r="P4104" s="164"/>
      <c r="Q4104" s="163"/>
      <c r="R4104" s="163"/>
      <c r="S4104" s="168"/>
      <c r="T4104" s="164"/>
    </row>
    <row r="4105" ht="18.75" hidden="1" customHeight="1">
      <c r="A4105" s="170">
        <v>45923.0</v>
      </c>
      <c r="B4105" s="171">
        <v>17345.0</v>
      </c>
      <c r="C4105" s="171" t="s">
        <v>20829</v>
      </c>
      <c r="D4105" s="171" t="s">
        <v>20687</v>
      </c>
      <c r="E4105" s="171">
        <v>8.0</v>
      </c>
      <c r="F4105" s="171" t="s">
        <v>20699</v>
      </c>
      <c r="G4105" s="171" t="s">
        <v>4301</v>
      </c>
      <c r="H4105" s="172" t="s">
        <v>20638</v>
      </c>
      <c r="I4105" s="173">
        <v>16700.0</v>
      </c>
      <c r="J4105" s="174">
        <v>6680.0</v>
      </c>
      <c r="K4105" s="179"/>
      <c r="L4105" s="178"/>
      <c r="M4105" s="177"/>
      <c r="N4105" s="178">
        <v>6680.0</v>
      </c>
      <c r="O4105" s="163"/>
      <c r="P4105" s="164"/>
      <c r="Q4105" s="163"/>
      <c r="R4105" s="163"/>
      <c r="S4105" s="168"/>
      <c r="T4105" s="164"/>
    </row>
    <row r="4106" ht="18.75" hidden="1" customHeight="1">
      <c r="A4106" s="170">
        <v>45923.0</v>
      </c>
      <c r="B4106" s="171">
        <v>17346.0</v>
      </c>
      <c r="C4106" s="171" t="s">
        <v>22696</v>
      </c>
      <c r="D4106" s="171" t="s">
        <v>20687</v>
      </c>
      <c r="E4106" s="171">
        <v>8.0</v>
      </c>
      <c r="F4106" s="171" t="s">
        <v>20743</v>
      </c>
      <c r="G4106" s="171" t="s">
        <v>10933</v>
      </c>
      <c r="H4106" s="172" t="s">
        <v>20669</v>
      </c>
      <c r="I4106" s="173">
        <v>10440.0</v>
      </c>
      <c r="J4106" s="174">
        <v>420.0</v>
      </c>
      <c r="K4106" s="179"/>
      <c r="L4106" s="178">
        <v>420.0</v>
      </c>
      <c r="M4106" s="177"/>
      <c r="N4106" s="178"/>
      <c r="O4106" s="163"/>
      <c r="P4106" s="164"/>
      <c r="Q4106" s="163"/>
      <c r="R4106" s="163"/>
      <c r="S4106" s="168"/>
      <c r="T4106" s="164"/>
    </row>
    <row r="4107" ht="18.75" hidden="1" customHeight="1">
      <c r="A4107" s="180">
        <v>45910.0</v>
      </c>
      <c r="B4107" s="171">
        <v>8494.0</v>
      </c>
      <c r="C4107" s="171" t="s">
        <v>20674</v>
      </c>
      <c r="D4107" s="171"/>
      <c r="E4107" s="171" t="s">
        <v>20634</v>
      </c>
      <c r="F4107" s="171"/>
      <c r="G4107" s="171" t="s">
        <v>21880</v>
      </c>
      <c r="H4107" s="172" t="s">
        <v>21880</v>
      </c>
      <c r="I4107" s="173">
        <v>2820.0</v>
      </c>
      <c r="J4107" s="174">
        <v>80.0</v>
      </c>
      <c r="K4107" s="179">
        <v>0.0</v>
      </c>
      <c r="L4107" s="178">
        <v>80.0</v>
      </c>
      <c r="M4107" s="177">
        <v>0.0</v>
      </c>
      <c r="N4107" s="178">
        <v>0.0</v>
      </c>
      <c r="O4107" s="163"/>
      <c r="P4107" s="164"/>
      <c r="Q4107" s="163"/>
      <c r="R4107" s="163"/>
      <c r="S4107" s="168" t="s">
        <v>20645</v>
      </c>
      <c r="T4107" s="164">
        <v>0.0</v>
      </c>
    </row>
    <row r="4108" ht="18.75" hidden="1" customHeight="1">
      <c r="A4108" s="180">
        <v>45910.0</v>
      </c>
      <c r="B4108" s="171">
        <v>8495.0</v>
      </c>
      <c r="C4108" s="171" t="s">
        <v>82</v>
      </c>
      <c r="D4108" s="171"/>
      <c r="E4108" s="171" t="s">
        <v>20634</v>
      </c>
      <c r="F4108" s="171"/>
      <c r="G4108" s="171" t="s">
        <v>22697</v>
      </c>
      <c r="H4108" s="172" t="s">
        <v>22697</v>
      </c>
      <c r="I4108" s="173">
        <v>3740.0</v>
      </c>
      <c r="J4108" s="174">
        <v>920.0</v>
      </c>
      <c r="K4108" s="179">
        <v>0.0</v>
      </c>
      <c r="L4108" s="178">
        <v>920.0</v>
      </c>
      <c r="M4108" s="177">
        <v>0.0</v>
      </c>
      <c r="N4108" s="178">
        <v>0.0</v>
      </c>
      <c r="O4108" s="163"/>
      <c r="P4108" s="164"/>
      <c r="Q4108" s="163"/>
      <c r="R4108" s="163"/>
      <c r="S4108" s="168" t="s">
        <v>20645</v>
      </c>
      <c r="T4108" s="164">
        <v>0.0</v>
      </c>
    </row>
    <row r="4109" ht="18.75" hidden="1" customHeight="1">
      <c r="A4109" s="182">
        <v>45924.02900921296</v>
      </c>
      <c r="B4109" s="171">
        <v>8496.0</v>
      </c>
      <c r="C4109" s="171" t="s">
        <v>22343</v>
      </c>
      <c r="D4109" s="171"/>
      <c r="E4109" s="171" t="s">
        <v>20634</v>
      </c>
      <c r="F4109" s="171"/>
      <c r="G4109" s="171" t="s">
        <v>22698</v>
      </c>
      <c r="H4109" s="172" t="s">
        <v>22698</v>
      </c>
      <c r="I4109" s="173">
        <v>11000.0</v>
      </c>
      <c r="J4109" s="174">
        <v>720.0</v>
      </c>
      <c r="K4109" s="179">
        <v>0.0</v>
      </c>
      <c r="L4109" s="178">
        <v>0.0</v>
      </c>
      <c r="M4109" s="177">
        <v>0.0</v>
      </c>
      <c r="N4109" s="178">
        <v>0.0</v>
      </c>
      <c r="O4109" s="163"/>
      <c r="P4109" s="164"/>
      <c r="Q4109" s="163"/>
      <c r="R4109" s="163"/>
      <c r="S4109" s="168" t="s">
        <v>20645</v>
      </c>
      <c r="T4109" s="164">
        <v>0.0</v>
      </c>
    </row>
    <row r="4110" ht="18.75" hidden="1" customHeight="1">
      <c r="A4110" s="170">
        <v>45924.0</v>
      </c>
      <c r="B4110" s="171">
        <v>17347.0</v>
      </c>
      <c r="C4110" s="171" t="s">
        <v>22699</v>
      </c>
      <c r="D4110" s="171" t="s">
        <v>20673</v>
      </c>
      <c r="E4110" s="171">
        <v>8.0</v>
      </c>
      <c r="F4110" s="171" t="s">
        <v>20700</v>
      </c>
      <c r="G4110" s="171" t="s">
        <v>8435</v>
      </c>
      <c r="H4110" s="172" t="s">
        <v>20635</v>
      </c>
      <c r="I4110" s="173">
        <v>12120.0</v>
      </c>
      <c r="J4110" s="174">
        <v>2280.0</v>
      </c>
      <c r="K4110" s="179">
        <v>2280.0</v>
      </c>
      <c r="L4110" s="178"/>
      <c r="M4110" s="177"/>
      <c r="N4110" s="178"/>
      <c r="O4110" s="163"/>
      <c r="P4110" s="164"/>
      <c r="Q4110" s="163"/>
      <c r="R4110" s="163"/>
      <c r="S4110" s="168"/>
      <c r="T4110" s="164"/>
    </row>
    <row r="4111" ht="18.75" hidden="1" customHeight="1">
      <c r="A4111" s="170">
        <v>45924.0</v>
      </c>
      <c r="B4111" s="171">
        <v>17348.0</v>
      </c>
      <c r="C4111" s="171"/>
      <c r="D4111" s="171" t="s">
        <v>20687</v>
      </c>
      <c r="E4111" s="171">
        <v>12.0</v>
      </c>
      <c r="F4111" s="171"/>
      <c r="G4111" s="171" t="s">
        <v>22392</v>
      </c>
      <c r="H4111" s="172" t="s">
        <v>20635</v>
      </c>
      <c r="I4111" s="173">
        <v>11080.0</v>
      </c>
      <c r="J4111" s="174">
        <v>1040.0</v>
      </c>
      <c r="K4111" s="179">
        <v>1040.0</v>
      </c>
      <c r="L4111" s="178"/>
      <c r="M4111" s="177"/>
      <c r="N4111" s="178"/>
      <c r="O4111" s="163"/>
      <c r="P4111" s="164"/>
      <c r="Q4111" s="163"/>
      <c r="R4111" s="163"/>
      <c r="S4111" s="168"/>
      <c r="T4111" s="164"/>
    </row>
    <row r="4112" ht="18.75" hidden="1" customHeight="1">
      <c r="A4112" s="170">
        <v>45924.0</v>
      </c>
      <c r="B4112" s="171">
        <v>17349.0</v>
      </c>
      <c r="C4112" s="171"/>
      <c r="D4112" s="171" t="s">
        <v>20687</v>
      </c>
      <c r="E4112" s="171">
        <v>8.0</v>
      </c>
      <c r="F4112" s="171"/>
      <c r="G4112" s="171" t="s">
        <v>22700</v>
      </c>
      <c r="H4112" s="172" t="s">
        <v>20635</v>
      </c>
      <c r="I4112" s="173">
        <v>11940.0</v>
      </c>
      <c r="J4112" s="174">
        <v>1920.0</v>
      </c>
      <c r="K4112" s="179">
        <v>1920.0</v>
      </c>
      <c r="L4112" s="178"/>
      <c r="M4112" s="177"/>
      <c r="N4112" s="178"/>
      <c r="O4112" s="163"/>
      <c r="P4112" s="164"/>
      <c r="Q4112" s="163"/>
      <c r="R4112" s="163"/>
      <c r="S4112" s="168"/>
      <c r="T4112" s="164"/>
    </row>
    <row r="4113" ht="18.75" hidden="1" customHeight="1">
      <c r="A4113" s="170">
        <v>45924.0</v>
      </c>
      <c r="B4113" s="171">
        <v>17350.0</v>
      </c>
      <c r="C4113" s="171"/>
      <c r="D4113" s="171" t="s">
        <v>20687</v>
      </c>
      <c r="E4113" s="171">
        <v>8.0</v>
      </c>
      <c r="F4113" s="171"/>
      <c r="G4113" s="171" t="s">
        <v>22701</v>
      </c>
      <c r="H4113" s="172" t="s">
        <v>20635</v>
      </c>
      <c r="I4113" s="173">
        <v>11920.0</v>
      </c>
      <c r="J4113" s="174">
        <v>1900.0</v>
      </c>
      <c r="K4113" s="179">
        <v>1900.0</v>
      </c>
      <c r="L4113" s="178"/>
      <c r="M4113" s="177"/>
      <c r="N4113" s="178"/>
      <c r="O4113" s="163"/>
      <c r="P4113" s="164"/>
      <c r="Q4113" s="163"/>
      <c r="R4113" s="163"/>
      <c r="S4113" s="168"/>
      <c r="T4113" s="164"/>
    </row>
    <row r="4114" ht="18.75" hidden="1" customHeight="1">
      <c r="A4114" s="170">
        <v>45924.0</v>
      </c>
      <c r="B4114" s="171">
        <v>17351.0</v>
      </c>
      <c r="C4114" s="171"/>
      <c r="D4114" s="171" t="s">
        <v>20687</v>
      </c>
      <c r="E4114" s="171">
        <v>8.0</v>
      </c>
      <c r="F4114" s="171"/>
      <c r="G4114" s="171" t="s">
        <v>22366</v>
      </c>
      <c r="H4114" s="172" t="s">
        <v>20635</v>
      </c>
      <c r="I4114" s="173">
        <v>11000.0</v>
      </c>
      <c r="J4114" s="174">
        <v>980.0</v>
      </c>
      <c r="K4114" s="179">
        <v>980.0</v>
      </c>
      <c r="L4114" s="178"/>
      <c r="M4114" s="177"/>
      <c r="N4114" s="178"/>
      <c r="O4114" s="163"/>
      <c r="P4114" s="164"/>
      <c r="Q4114" s="163"/>
      <c r="R4114" s="163"/>
      <c r="S4114" s="168"/>
      <c r="T4114" s="164"/>
    </row>
    <row r="4115" ht="18.75" hidden="1" customHeight="1">
      <c r="A4115" s="170">
        <v>45924.0</v>
      </c>
      <c r="B4115" s="171">
        <v>17352.0</v>
      </c>
      <c r="C4115" s="171" t="s">
        <v>22702</v>
      </c>
      <c r="D4115" s="171" t="s">
        <v>20673</v>
      </c>
      <c r="E4115" s="171">
        <v>8.0</v>
      </c>
      <c r="F4115" s="171" t="s">
        <v>20975</v>
      </c>
      <c r="G4115" s="171" t="s">
        <v>22703</v>
      </c>
      <c r="H4115" s="172" t="s">
        <v>20635</v>
      </c>
      <c r="I4115" s="173">
        <v>18780.0</v>
      </c>
      <c r="J4115" s="174">
        <v>8940.0</v>
      </c>
      <c r="K4115" s="179">
        <v>8940.0</v>
      </c>
      <c r="L4115" s="178"/>
      <c r="M4115" s="177"/>
      <c r="N4115" s="178"/>
      <c r="O4115" s="163"/>
      <c r="P4115" s="164"/>
      <c r="Q4115" s="163"/>
      <c r="R4115" s="163"/>
      <c r="S4115" s="168"/>
      <c r="T4115" s="164"/>
    </row>
    <row r="4116" ht="18.75" hidden="1" customHeight="1">
      <c r="A4116" s="170">
        <v>45924.0</v>
      </c>
      <c r="B4116" s="171">
        <v>17353.0</v>
      </c>
      <c r="C4116" s="171"/>
      <c r="D4116" s="171" t="s">
        <v>20673</v>
      </c>
      <c r="E4116" s="171">
        <v>8.0</v>
      </c>
      <c r="F4116" s="171" t="s">
        <v>22013</v>
      </c>
      <c r="G4116" s="171" t="s">
        <v>22704</v>
      </c>
      <c r="H4116" s="172" t="s">
        <v>20638</v>
      </c>
      <c r="I4116" s="173">
        <v>17920.0</v>
      </c>
      <c r="J4116" s="174">
        <v>8080.0</v>
      </c>
      <c r="K4116" s="179"/>
      <c r="L4116" s="178"/>
      <c r="M4116" s="177"/>
      <c r="N4116" s="178">
        <v>8080.0</v>
      </c>
      <c r="O4116" s="163"/>
      <c r="P4116" s="164"/>
      <c r="Q4116" s="163"/>
      <c r="R4116" s="163"/>
      <c r="S4116" s="168"/>
      <c r="T4116" s="164"/>
    </row>
    <row r="4117" ht="18.75" hidden="1" customHeight="1">
      <c r="A4117" s="180">
        <v>45924.0</v>
      </c>
      <c r="B4117" s="171">
        <v>8497.0</v>
      </c>
      <c r="C4117" s="171" t="s">
        <v>22705</v>
      </c>
      <c r="D4117" s="171"/>
      <c r="E4117" s="171" t="s">
        <v>20634</v>
      </c>
      <c r="F4117" s="171"/>
      <c r="G4117" s="171" t="s">
        <v>22706</v>
      </c>
      <c r="H4117" s="172" t="s">
        <v>22706</v>
      </c>
      <c r="I4117" s="173">
        <v>12100.0</v>
      </c>
      <c r="J4117" s="174">
        <v>1800.0</v>
      </c>
      <c r="K4117" s="179">
        <v>0.0</v>
      </c>
      <c r="L4117" s="178">
        <v>0.0</v>
      </c>
      <c r="M4117" s="177">
        <v>0.0</v>
      </c>
      <c r="N4117" s="178">
        <v>0.0</v>
      </c>
      <c r="O4117" s="163"/>
      <c r="P4117" s="164"/>
      <c r="Q4117" s="163"/>
      <c r="R4117" s="163"/>
      <c r="S4117" s="168" t="s">
        <v>20645</v>
      </c>
      <c r="T4117" s="164">
        <v>0.0</v>
      </c>
    </row>
    <row r="4118" ht="18.75" hidden="1" customHeight="1">
      <c r="A4118" s="170">
        <v>45924.0</v>
      </c>
      <c r="B4118" s="171">
        <v>17354.0</v>
      </c>
      <c r="C4118" s="171" t="s">
        <v>22707</v>
      </c>
      <c r="D4118" s="171" t="s">
        <v>20695</v>
      </c>
      <c r="E4118" s="171">
        <v>8.0</v>
      </c>
      <c r="F4118" s="171" t="s">
        <v>21824</v>
      </c>
      <c r="G4118" s="171" t="s">
        <v>22708</v>
      </c>
      <c r="H4118" s="172" t="s">
        <v>20638</v>
      </c>
      <c r="I4118" s="173">
        <v>16980.0</v>
      </c>
      <c r="J4118" s="174">
        <v>7280.0</v>
      </c>
      <c r="K4118" s="179"/>
      <c r="L4118" s="178"/>
      <c r="M4118" s="177"/>
      <c r="N4118" s="178">
        <v>7280.0</v>
      </c>
      <c r="O4118" s="163"/>
      <c r="P4118" s="164"/>
      <c r="Q4118" s="163"/>
      <c r="R4118" s="163"/>
      <c r="S4118" s="168"/>
      <c r="T4118" s="164"/>
    </row>
    <row r="4119" ht="18.75" hidden="1" customHeight="1">
      <c r="A4119" s="170">
        <v>45924.0</v>
      </c>
      <c r="B4119" s="171">
        <v>17355.0</v>
      </c>
      <c r="C4119" s="171" t="s">
        <v>21711</v>
      </c>
      <c r="D4119" s="171" t="s">
        <v>20695</v>
      </c>
      <c r="E4119" s="171">
        <v>8.0</v>
      </c>
      <c r="F4119" s="171" t="s">
        <v>22013</v>
      </c>
      <c r="G4119" s="171" t="s">
        <v>22709</v>
      </c>
      <c r="H4119" s="172" t="s">
        <v>20635</v>
      </c>
      <c r="I4119" s="173">
        <v>13220.0</v>
      </c>
      <c r="J4119" s="174">
        <v>3520.0</v>
      </c>
      <c r="K4119" s="179">
        <v>3520.0</v>
      </c>
      <c r="L4119" s="178"/>
      <c r="M4119" s="177"/>
      <c r="N4119" s="178"/>
      <c r="O4119" s="163"/>
      <c r="P4119" s="164"/>
      <c r="Q4119" s="163"/>
      <c r="R4119" s="163"/>
      <c r="S4119" s="168"/>
      <c r="T4119" s="164"/>
    </row>
    <row r="4120" ht="18.75" hidden="1" customHeight="1">
      <c r="A4120" s="180">
        <v>45924.0</v>
      </c>
      <c r="B4120" s="171">
        <v>8498.0</v>
      </c>
      <c r="C4120" s="171" t="s">
        <v>22343</v>
      </c>
      <c r="D4120" s="171"/>
      <c r="E4120" s="171" t="s">
        <v>20634</v>
      </c>
      <c r="F4120" s="171"/>
      <c r="G4120" s="171" t="s">
        <v>22710</v>
      </c>
      <c r="H4120" s="172" t="s">
        <v>22710</v>
      </c>
      <c r="I4120" s="173">
        <v>12380.0</v>
      </c>
      <c r="J4120" s="174">
        <v>2060.0</v>
      </c>
      <c r="K4120" s="179">
        <v>0.0</v>
      </c>
      <c r="L4120" s="178">
        <v>0.0</v>
      </c>
      <c r="M4120" s="177">
        <v>0.0</v>
      </c>
      <c r="N4120" s="178">
        <v>0.0</v>
      </c>
      <c r="O4120" s="163"/>
      <c r="P4120" s="164"/>
      <c r="Q4120" s="163"/>
      <c r="R4120" s="163"/>
      <c r="S4120" s="168" t="s">
        <v>20645</v>
      </c>
      <c r="T4120" s="164">
        <v>0.0</v>
      </c>
    </row>
    <row r="4121" ht="18.75" hidden="1" customHeight="1">
      <c r="A4121" s="170">
        <v>45924.0</v>
      </c>
      <c r="B4121" s="171">
        <v>17356.0</v>
      </c>
      <c r="C4121" s="171" t="s">
        <v>22711</v>
      </c>
      <c r="D4121" s="171" t="s">
        <v>20673</v>
      </c>
      <c r="E4121" s="171">
        <v>8.0</v>
      </c>
      <c r="F4121" s="171" t="s">
        <v>20839</v>
      </c>
      <c r="G4121" s="171" t="s">
        <v>21524</v>
      </c>
      <c r="H4121" s="172" t="s">
        <v>20635</v>
      </c>
      <c r="I4121" s="173">
        <v>11900.0</v>
      </c>
      <c r="J4121" s="174">
        <v>2060.0</v>
      </c>
      <c r="K4121" s="179">
        <v>2060.0</v>
      </c>
      <c r="L4121" s="178"/>
      <c r="M4121" s="177"/>
      <c r="N4121" s="178"/>
      <c r="O4121" s="163"/>
      <c r="P4121" s="164"/>
      <c r="Q4121" s="163"/>
      <c r="R4121" s="163"/>
      <c r="S4121" s="168"/>
      <c r="T4121" s="164"/>
    </row>
    <row r="4122" ht="18.75" hidden="1" customHeight="1">
      <c r="A4122" s="170">
        <v>45924.0</v>
      </c>
      <c r="B4122" s="171">
        <v>17357.0</v>
      </c>
      <c r="C4122" s="171" t="s">
        <v>22712</v>
      </c>
      <c r="D4122" s="171" t="s">
        <v>20687</v>
      </c>
      <c r="E4122" s="171">
        <v>8.0</v>
      </c>
      <c r="F4122" s="171" t="s">
        <v>20897</v>
      </c>
      <c r="G4122" s="171" t="s">
        <v>22337</v>
      </c>
      <c r="H4122" s="172" t="s">
        <v>20638</v>
      </c>
      <c r="I4122" s="173">
        <v>17640.0</v>
      </c>
      <c r="J4122" s="174">
        <v>7620.0</v>
      </c>
      <c r="K4122" s="179"/>
      <c r="L4122" s="178"/>
      <c r="M4122" s="177"/>
      <c r="N4122" s="178">
        <v>7620.0</v>
      </c>
      <c r="O4122" s="163"/>
      <c r="P4122" s="164"/>
      <c r="Q4122" s="163"/>
      <c r="R4122" s="163"/>
      <c r="S4122" s="168"/>
      <c r="T4122" s="164"/>
    </row>
    <row r="4123" ht="18.75" hidden="1" customHeight="1">
      <c r="A4123" s="180">
        <v>45924.0</v>
      </c>
      <c r="B4123" s="171">
        <v>8499.0</v>
      </c>
      <c r="C4123" s="171" t="s">
        <v>8901</v>
      </c>
      <c r="D4123" s="171"/>
      <c r="E4123" s="171" t="s">
        <v>20634</v>
      </c>
      <c r="F4123" s="171"/>
      <c r="G4123" s="171" t="s">
        <v>22713</v>
      </c>
      <c r="H4123" s="172" t="s">
        <v>22713</v>
      </c>
      <c r="I4123" s="173">
        <v>11340.0</v>
      </c>
      <c r="J4123" s="174">
        <v>1120.0</v>
      </c>
      <c r="K4123" s="179">
        <v>0.0</v>
      </c>
      <c r="L4123" s="178">
        <v>0.0</v>
      </c>
      <c r="M4123" s="177">
        <v>0.0</v>
      </c>
      <c r="N4123" s="178">
        <v>0.0</v>
      </c>
      <c r="O4123" s="163"/>
      <c r="P4123" s="164"/>
      <c r="Q4123" s="163"/>
      <c r="R4123" s="163"/>
      <c r="S4123" s="168" t="s">
        <v>20645</v>
      </c>
      <c r="T4123" s="164">
        <v>0.0</v>
      </c>
    </row>
    <row r="4124" ht="18.75" hidden="1" customHeight="1">
      <c r="A4124" s="170">
        <v>45924.0</v>
      </c>
      <c r="B4124" s="171">
        <v>17358.0</v>
      </c>
      <c r="C4124" s="171" t="s">
        <v>21737</v>
      </c>
      <c r="D4124" s="171" t="s">
        <v>20673</v>
      </c>
      <c r="E4124" s="171">
        <v>8.0</v>
      </c>
      <c r="F4124" s="171" t="s">
        <v>21541</v>
      </c>
      <c r="G4124" s="171" t="s">
        <v>10765</v>
      </c>
      <c r="H4124" s="172" t="s">
        <v>20638</v>
      </c>
      <c r="I4124" s="173">
        <v>17460.0</v>
      </c>
      <c r="J4124" s="174">
        <v>7620.0</v>
      </c>
      <c r="K4124" s="179"/>
      <c r="L4124" s="178"/>
      <c r="M4124" s="177"/>
      <c r="N4124" s="178">
        <v>7620.0</v>
      </c>
      <c r="O4124" s="163"/>
      <c r="P4124" s="164"/>
      <c r="Q4124" s="163"/>
      <c r="R4124" s="163"/>
      <c r="S4124" s="168"/>
      <c r="T4124" s="164"/>
    </row>
    <row r="4125" ht="18.75" hidden="1" customHeight="1">
      <c r="A4125" s="170">
        <v>45924.0</v>
      </c>
      <c r="B4125" s="171">
        <v>17359.0</v>
      </c>
      <c r="C4125" s="171" t="s">
        <v>4018</v>
      </c>
      <c r="D4125" s="171" t="s">
        <v>20695</v>
      </c>
      <c r="E4125" s="171">
        <v>8.0</v>
      </c>
      <c r="F4125" s="171" t="s">
        <v>20887</v>
      </c>
      <c r="G4125" s="171" t="s">
        <v>10973</v>
      </c>
      <c r="H4125" s="172" t="s">
        <v>20635</v>
      </c>
      <c r="I4125" s="173">
        <v>14960.0</v>
      </c>
      <c r="J4125" s="174">
        <v>5260.0</v>
      </c>
      <c r="K4125" s="179">
        <v>5260.0</v>
      </c>
      <c r="L4125" s="178"/>
      <c r="M4125" s="177"/>
      <c r="N4125" s="178"/>
      <c r="O4125" s="163"/>
      <c r="P4125" s="164"/>
      <c r="Q4125" s="163"/>
      <c r="R4125" s="163"/>
      <c r="S4125" s="168"/>
      <c r="T4125" s="164"/>
    </row>
    <row r="4126" ht="18.75" hidden="1" customHeight="1">
      <c r="A4126" s="180">
        <v>45924.0</v>
      </c>
      <c r="B4126" s="171">
        <v>8500.0</v>
      </c>
      <c r="C4126" s="171" t="s">
        <v>8901</v>
      </c>
      <c r="D4126" s="171"/>
      <c r="E4126" s="171" t="s">
        <v>20634</v>
      </c>
      <c r="F4126" s="171"/>
      <c r="G4126" s="171" t="s">
        <v>22714</v>
      </c>
      <c r="H4126" s="172" t="s">
        <v>22714</v>
      </c>
      <c r="I4126" s="173">
        <v>12000.0</v>
      </c>
      <c r="J4126" s="174">
        <v>1640.0</v>
      </c>
      <c r="K4126" s="179">
        <v>0.0</v>
      </c>
      <c r="L4126" s="178">
        <v>0.0</v>
      </c>
      <c r="M4126" s="177">
        <v>0.0</v>
      </c>
      <c r="N4126" s="178">
        <v>0.0</v>
      </c>
      <c r="O4126" s="163"/>
      <c r="P4126" s="164"/>
      <c r="Q4126" s="163"/>
      <c r="R4126" s="163"/>
      <c r="S4126" s="168" t="s">
        <v>20645</v>
      </c>
      <c r="T4126" s="164">
        <v>0.0</v>
      </c>
    </row>
    <row r="4127" ht="18.75" hidden="1" customHeight="1">
      <c r="A4127" s="170">
        <v>45924.0</v>
      </c>
      <c r="B4127" s="171">
        <v>17360.0</v>
      </c>
      <c r="C4127" s="171" t="s">
        <v>20852</v>
      </c>
      <c r="D4127" s="171" t="s">
        <v>20687</v>
      </c>
      <c r="E4127" s="171">
        <v>8.0</v>
      </c>
      <c r="F4127" s="171"/>
      <c r="G4127" s="171" t="s">
        <v>15052</v>
      </c>
      <c r="H4127" s="172" t="s">
        <v>20635</v>
      </c>
      <c r="I4127" s="173">
        <v>13340.0</v>
      </c>
      <c r="J4127" s="174">
        <v>3320.0</v>
      </c>
      <c r="K4127" s="179">
        <v>3320.0</v>
      </c>
      <c r="L4127" s="178"/>
      <c r="M4127" s="177"/>
      <c r="N4127" s="178"/>
      <c r="O4127" s="163"/>
      <c r="P4127" s="164"/>
      <c r="Q4127" s="163"/>
      <c r="R4127" s="163"/>
      <c r="S4127" s="168"/>
      <c r="T4127" s="164"/>
    </row>
    <row r="4128" ht="18.75" hidden="1" customHeight="1">
      <c r="A4128" s="180">
        <v>45924.0</v>
      </c>
      <c r="B4128" s="171">
        <v>8501.0</v>
      </c>
      <c r="C4128" s="171" t="s">
        <v>22715</v>
      </c>
      <c r="D4128" s="171"/>
      <c r="E4128" s="171" t="s">
        <v>20634</v>
      </c>
      <c r="F4128" s="171"/>
      <c r="G4128" s="171" t="s">
        <v>2076</v>
      </c>
      <c r="H4128" s="172" t="s">
        <v>2076</v>
      </c>
      <c r="I4128" s="173">
        <v>4580.0</v>
      </c>
      <c r="J4128" s="174">
        <v>1880.0</v>
      </c>
      <c r="K4128" s="179">
        <v>0.0</v>
      </c>
      <c r="L4128" s="178">
        <v>0.0</v>
      </c>
      <c r="M4128" s="177">
        <v>0.0</v>
      </c>
      <c r="N4128" s="178">
        <v>1880.0</v>
      </c>
      <c r="O4128" s="163"/>
      <c r="P4128" s="164"/>
      <c r="Q4128" s="163"/>
      <c r="R4128" s="163"/>
      <c r="S4128" s="168" t="s">
        <v>20645</v>
      </c>
      <c r="T4128" s="164">
        <v>0.0</v>
      </c>
    </row>
    <row r="4129" ht="18.75" hidden="1" customHeight="1">
      <c r="A4129" s="180">
        <v>45924.0</v>
      </c>
      <c r="B4129" s="171">
        <v>8502.0</v>
      </c>
      <c r="C4129" s="171" t="s">
        <v>6423</v>
      </c>
      <c r="D4129" s="171"/>
      <c r="E4129" s="171" t="s">
        <v>20634</v>
      </c>
      <c r="F4129" s="171"/>
      <c r="G4129" s="171" t="s">
        <v>22716</v>
      </c>
      <c r="H4129" s="172" t="s">
        <v>22716</v>
      </c>
      <c r="I4129" s="173">
        <v>3520.0</v>
      </c>
      <c r="J4129" s="174">
        <v>200.0</v>
      </c>
      <c r="K4129" s="179">
        <v>0.0</v>
      </c>
      <c r="L4129" s="178">
        <v>0.0</v>
      </c>
      <c r="M4129" s="177">
        <v>0.0</v>
      </c>
      <c r="N4129" s="178">
        <v>0.0</v>
      </c>
      <c r="O4129" s="163"/>
      <c r="P4129" s="164"/>
      <c r="Q4129" s="163"/>
      <c r="R4129" s="163"/>
      <c r="S4129" s="168" t="s">
        <v>20645</v>
      </c>
      <c r="T4129" s="164">
        <v>0.0</v>
      </c>
    </row>
    <row r="4130" ht="18.75" hidden="1" customHeight="1">
      <c r="A4130" s="180">
        <v>45924.0</v>
      </c>
      <c r="B4130" s="171">
        <v>8503.0</v>
      </c>
      <c r="C4130" s="171" t="s">
        <v>6423</v>
      </c>
      <c r="D4130" s="171"/>
      <c r="E4130" s="171" t="s">
        <v>20634</v>
      </c>
      <c r="F4130" s="171"/>
      <c r="G4130" s="171" t="s">
        <v>22716</v>
      </c>
      <c r="H4130" s="172" t="s">
        <v>22716</v>
      </c>
      <c r="I4130" s="173">
        <v>3320.0</v>
      </c>
      <c r="J4130" s="174">
        <v>420.0</v>
      </c>
      <c r="K4130" s="179">
        <v>0.0</v>
      </c>
      <c r="L4130" s="178">
        <v>420.0</v>
      </c>
      <c r="M4130" s="177">
        <v>0.0</v>
      </c>
      <c r="N4130" s="178">
        <v>0.0</v>
      </c>
      <c r="O4130" s="163"/>
      <c r="P4130" s="164"/>
      <c r="Q4130" s="163"/>
      <c r="R4130" s="163"/>
      <c r="S4130" s="168" t="s">
        <v>20645</v>
      </c>
      <c r="T4130" s="164">
        <v>0.0</v>
      </c>
    </row>
    <row r="4131" ht="18.75" hidden="1" customHeight="1">
      <c r="A4131" s="180">
        <v>45924.0</v>
      </c>
      <c r="B4131" s="171">
        <v>8504.0</v>
      </c>
      <c r="C4131" s="171" t="s">
        <v>6423</v>
      </c>
      <c r="D4131" s="171"/>
      <c r="E4131" s="171" t="s">
        <v>20634</v>
      </c>
      <c r="F4131" s="171"/>
      <c r="G4131" s="171" t="s">
        <v>22717</v>
      </c>
      <c r="H4131" s="172" t="s">
        <v>22717</v>
      </c>
      <c r="I4131" s="173">
        <v>3360.0</v>
      </c>
      <c r="J4131" s="174">
        <v>220.0</v>
      </c>
      <c r="K4131" s="179">
        <v>0.0</v>
      </c>
      <c r="L4131" s="178">
        <v>0.0</v>
      </c>
      <c r="M4131" s="177">
        <v>0.0</v>
      </c>
      <c r="N4131" s="178">
        <v>0.0</v>
      </c>
      <c r="O4131" s="163"/>
      <c r="P4131" s="164"/>
      <c r="Q4131" s="163"/>
      <c r="R4131" s="163"/>
      <c r="S4131" s="168" t="s">
        <v>20645</v>
      </c>
      <c r="T4131" s="164">
        <v>0.0</v>
      </c>
    </row>
    <row r="4132" ht="18.75" hidden="1" customHeight="1">
      <c r="A4132" s="180">
        <v>45924.0</v>
      </c>
      <c r="B4132" s="171">
        <v>8505.0</v>
      </c>
      <c r="C4132" s="171" t="s">
        <v>518</v>
      </c>
      <c r="D4132" s="171"/>
      <c r="E4132" s="171" t="s">
        <v>20634</v>
      </c>
      <c r="F4132" s="171"/>
      <c r="G4132" s="171"/>
      <c r="H4132" s="172"/>
      <c r="I4132" s="173">
        <v>4120.0</v>
      </c>
      <c r="J4132" s="174">
        <v>1040.0</v>
      </c>
      <c r="K4132" s="179">
        <v>520.0</v>
      </c>
      <c r="L4132" s="178">
        <v>0.0</v>
      </c>
      <c r="M4132" s="177">
        <v>520.0</v>
      </c>
      <c r="N4132" s="178">
        <v>0.0</v>
      </c>
      <c r="O4132" s="163"/>
      <c r="P4132" s="164"/>
      <c r="Q4132" s="163"/>
      <c r="R4132" s="163"/>
      <c r="S4132" s="168" t="s">
        <v>20645</v>
      </c>
      <c r="T4132" s="164">
        <v>0.0</v>
      </c>
    </row>
    <row r="4133" ht="18.75" hidden="1" customHeight="1">
      <c r="A4133" s="170">
        <v>45924.0</v>
      </c>
      <c r="B4133" s="171">
        <v>17361.0</v>
      </c>
      <c r="C4133" s="171" t="s">
        <v>22234</v>
      </c>
      <c r="D4133" s="171" t="s">
        <v>20695</v>
      </c>
      <c r="E4133" s="171">
        <v>8.0</v>
      </c>
      <c r="F4133" s="171"/>
      <c r="G4133" s="171" t="s">
        <v>22718</v>
      </c>
      <c r="H4133" s="172" t="s">
        <v>20635</v>
      </c>
      <c r="I4133" s="173">
        <v>11520.0</v>
      </c>
      <c r="J4133" s="174">
        <v>1820.0</v>
      </c>
      <c r="K4133" s="179">
        <v>1820.0</v>
      </c>
      <c r="L4133" s="178"/>
      <c r="M4133" s="177"/>
      <c r="N4133" s="178"/>
      <c r="O4133" s="163"/>
      <c r="P4133" s="164"/>
      <c r="Q4133" s="163"/>
      <c r="R4133" s="163"/>
      <c r="S4133" s="168"/>
      <c r="T4133" s="164"/>
    </row>
    <row r="4134" ht="18.75" hidden="1" customHeight="1">
      <c r="A4134" s="170">
        <v>45924.0</v>
      </c>
      <c r="B4134" s="171">
        <v>17362.0</v>
      </c>
      <c r="C4134" s="171" t="s">
        <v>21108</v>
      </c>
      <c r="D4134" s="171" t="s">
        <v>20695</v>
      </c>
      <c r="E4134" s="171">
        <v>8.0</v>
      </c>
      <c r="F4134" s="171" t="s">
        <v>22031</v>
      </c>
      <c r="G4134" s="171" t="s">
        <v>22719</v>
      </c>
      <c r="H4134" s="172" t="s">
        <v>20635</v>
      </c>
      <c r="I4134" s="173">
        <v>15520.0</v>
      </c>
      <c r="J4134" s="174">
        <v>5820.0</v>
      </c>
      <c r="K4134" s="179">
        <v>5820.0</v>
      </c>
      <c r="L4134" s="178"/>
      <c r="M4134" s="177"/>
      <c r="N4134" s="178"/>
      <c r="O4134" s="163"/>
      <c r="P4134" s="164"/>
      <c r="Q4134" s="163"/>
      <c r="R4134" s="163"/>
      <c r="S4134" s="168"/>
      <c r="T4134" s="164"/>
    </row>
    <row r="4135" ht="18.75" hidden="1" customHeight="1">
      <c r="A4135" s="180">
        <v>45924.0</v>
      </c>
      <c r="B4135" s="171">
        <v>8506.0</v>
      </c>
      <c r="C4135" s="171" t="s">
        <v>6275</v>
      </c>
      <c r="D4135" s="171"/>
      <c r="E4135" s="171" t="s">
        <v>20634</v>
      </c>
      <c r="F4135" s="171"/>
      <c r="G4135" s="171" t="s">
        <v>20901</v>
      </c>
      <c r="H4135" s="172" t="s">
        <v>20901</v>
      </c>
      <c r="I4135" s="173">
        <v>2760.0</v>
      </c>
      <c r="J4135" s="174">
        <v>460.0</v>
      </c>
      <c r="K4135" s="179">
        <v>0.0</v>
      </c>
      <c r="L4135" s="178">
        <v>460.0</v>
      </c>
      <c r="M4135" s="177">
        <v>0.0</v>
      </c>
      <c r="N4135" s="178">
        <v>0.0</v>
      </c>
      <c r="O4135" s="163"/>
      <c r="P4135" s="164"/>
      <c r="Q4135" s="163"/>
      <c r="R4135" s="163"/>
      <c r="S4135" s="168" t="s">
        <v>20645</v>
      </c>
      <c r="T4135" s="164">
        <v>0.0</v>
      </c>
    </row>
    <row r="4136" ht="18.75" hidden="1" customHeight="1">
      <c r="A4136" s="170">
        <v>45924.0</v>
      </c>
      <c r="B4136" s="171">
        <v>17363.0</v>
      </c>
      <c r="C4136" s="171" t="s">
        <v>22720</v>
      </c>
      <c r="D4136" s="171" t="s">
        <v>20673</v>
      </c>
      <c r="E4136" s="171">
        <v>14.0</v>
      </c>
      <c r="F4136" s="171">
        <v>14.016</v>
      </c>
      <c r="G4136" s="171" t="s">
        <v>22721</v>
      </c>
      <c r="H4136" s="172" t="s">
        <v>20669</v>
      </c>
      <c r="I4136" s="173">
        <v>16140.0</v>
      </c>
      <c r="J4136" s="174">
        <v>6280.0</v>
      </c>
      <c r="K4136" s="179"/>
      <c r="L4136" s="178">
        <v>6280.0</v>
      </c>
      <c r="M4136" s="177"/>
      <c r="N4136" s="178"/>
      <c r="O4136" s="163"/>
      <c r="P4136" s="164"/>
      <c r="Q4136" s="163"/>
      <c r="R4136" s="163"/>
      <c r="S4136" s="168"/>
      <c r="T4136" s="164"/>
    </row>
    <row r="4137" ht="18.75" hidden="1" customHeight="1">
      <c r="A4137" s="180">
        <v>45924.0</v>
      </c>
      <c r="B4137" s="171">
        <v>8507.0</v>
      </c>
      <c r="C4137" s="171" t="s">
        <v>4585</v>
      </c>
      <c r="D4137" s="171"/>
      <c r="E4137" s="171" t="s">
        <v>20634</v>
      </c>
      <c r="F4137" s="171"/>
      <c r="G4137" s="171" t="s">
        <v>21098</v>
      </c>
      <c r="H4137" s="172" t="s">
        <v>21098</v>
      </c>
      <c r="I4137" s="173">
        <v>3140.0</v>
      </c>
      <c r="J4137" s="174">
        <v>380.0</v>
      </c>
      <c r="K4137" s="179">
        <v>380.0</v>
      </c>
      <c r="L4137" s="178">
        <v>0.0</v>
      </c>
      <c r="M4137" s="177">
        <v>0.0</v>
      </c>
      <c r="N4137" s="178">
        <v>0.0</v>
      </c>
      <c r="O4137" s="163"/>
      <c r="P4137" s="164"/>
      <c r="Q4137" s="163"/>
      <c r="R4137" s="163"/>
      <c r="S4137" s="168" t="s">
        <v>20645</v>
      </c>
      <c r="T4137" s="164">
        <v>0.0</v>
      </c>
    </row>
    <row r="4138" ht="18.75" hidden="1" customHeight="1">
      <c r="A4138" s="170">
        <v>45924.0</v>
      </c>
      <c r="B4138" s="171">
        <v>17364.0</v>
      </c>
      <c r="C4138" s="171" t="s">
        <v>22722</v>
      </c>
      <c r="D4138" s="171" t="s">
        <v>20659</v>
      </c>
      <c r="E4138" s="171">
        <v>8.0</v>
      </c>
      <c r="F4138" s="171">
        <v>8.16</v>
      </c>
      <c r="G4138" s="171" t="s">
        <v>22723</v>
      </c>
      <c r="H4138" s="172" t="s">
        <v>20635</v>
      </c>
      <c r="I4138" s="173">
        <v>11760.0</v>
      </c>
      <c r="J4138" s="174">
        <f>11760-10040</f>
        <v>1720</v>
      </c>
      <c r="K4138" s="179">
        <v>1720.0</v>
      </c>
      <c r="L4138" s="178"/>
      <c r="M4138" s="177"/>
      <c r="N4138" s="178"/>
      <c r="O4138" s="163"/>
      <c r="P4138" s="164"/>
      <c r="Q4138" s="163"/>
      <c r="R4138" s="163"/>
      <c r="S4138" s="168"/>
      <c r="T4138" s="164"/>
    </row>
    <row r="4139" ht="18.75" hidden="1" customHeight="1">
      <c r="A4139" s="180">
        <v>45924.0</v>
      </c>
      <c r="B4139" s="171">
        <v>8508.0</v>
      </c>
      <c r="C4139" s="171" t="s">
        <v>518</v>
      </c>
      <c r="D4139" s="171"/>
      <c r="E4139" s="171" t="s">
        <v>20634</v>
      </c>
      <c r="F4139" s="171"/>
      <c r="G4139" s="171" t="s">
        <v>20861</v>
      </c>
      <c r="H4139" s="172" t="s">
        <v>20861</v>
      </c>
      <c r="I4139" s="173">
        <v>4200.0</v>
      </c>
      <c r="J4139" s="174">
        <v>960.0</v>
      </c>
      <c r="K4139" s="179">
        <v>960.0</v>
      </c>
      <c r="L4139" s="178">
        <v>0.0</v>
      </c>
      <c r="M4139" s="177">
        <v>0.0</v>
      </c>
      <c r="N4139" s="178">
        <v>0.0</v>
      </c>
      <c r="O4139" s="163"/>
      <c r="P4139" s="164"/>
      <c r="Q4139" s="163"/>
      <c r="R4139" s="163"/>
      <c r="S4139" s="168" t="s">
        <v>20645</v>
      </c>
      <c r="T4139" s="164">
        <v>0.0</v>
      </c>
    </row>
    <row r="4140" ht="18.75" hidden="1" customHeight="1">
      <c r="A4140" s="170">
        <v>45924.0</v>
      </c>
      <c r="B4140" s="171">
        <v>17365.0</v>
      </c>
      <c r="C4140" s="171" t="s">
        <v>21332</v>
      </c>
      <c r="D4140" s="171" t="s">
        <v>20687</v>
      </c>
      <c r="E4140" s="171">
        <v>8.0</v>
      </c>
      <c r="F4140" s="171" t="s">
        <v>22052</v>
      </c>
      <c r="G4140" s="171" t="s">
        <v>4799</v>
      </c>
      <c r="H4140" s="172" t="s">
        <v>20635</v>
      </c>
      <c r="I4140" s="173">
        <v>10940.0</v>
      </c>
      <c r="J4140" s="174">
        <v>920.0</v>
      </c>
      <c r="K4140" s="179">
        <v>920.0</v>
      </c>
      <c r="L4140" s="178"/>
      <c r="M4140" s="177"/>
      <c r="N4140" s="178"/>
      <c r="O4140" s="163"/>
      <c r="P4140" s="164"/>
      <c r="Q4140" s="163"/>
      <c r="R4140" s="163"/>
      <c r="S4140" s="168"/>
      <c r="T4140" s="164"/>
    </row>
    <row r="4141" ht="18.75" hidden="1" customHeight="1">
      <c r="A4141" s="180">
        <v>45924.0</v>
      </c>
      <c r="B4141" s="171">
        <v>8509.0</v>
      </c>
      <c r="C4141" s="171" t="s">
        <v>8901</v>
      </c>
      <c r="D4141" s="171"/>
      <c r="E4141" s="171" t="s">
        <v>20634</v>
      </c>
      <c r="F4141" s="171"/>
      <c r="G4141" s="171" t="s">
        <v>22724</v>
      </c>
      <c r="H4141" s="172" t="s">
        <v>22724</v>
      </c>
      <c r="I4141" s="173">
        <v>11140.0</v>
      </c>
      <c r="J4141" s="174">
        <v>920.0</v>
      </c>
      <c r="K4141" s="179">
        <v>920.0</v>
      </c>
      <c r="L4141" s="178">
        <v>0.0</v>
      </c>
      <c r="M4141" s="177">
        <v>0.0</v>
      </c>
      <c r="N4141" s="178">
        <v>0.0</v>
      </c>
      <c r="O4141" s="163"/>
      <c r="P4141" s="164"/>
      <c r="Q4141" s="163"/>
      <c r="R4141" s="163"/>
      <c r="S4141" s="168" t="s">
        <v>20645</v>
      </c>
      <c r="T4141" s="164">
        <v>0.0</v>
      </c>
    </row>
    <row r="4142" ht="18.75" hidden="1" customHeight="1">
      <c r="A4142" s="180">
        <v>45924.0</v>
      </c>
      <c r="B4142" s="171">
        <v>8510.0</v>
      </c>
      <c r="C4142" s="171" t="s">
        <v>20512</v>
      </c>
      <c r="D4142" s="171"/>
      <c r="E4142" s="171" t="s">
        <v>20634</v>
      </c>
      <c r="F4142" s="171"/>
      <c r="G4142" s="171" t="s">
        <v>22725</v>
      </c>
      <c r="H4142" s="172" t="s">
        <v>22725</v>
      </c>
      <c r="I4142" s="173">
        <v>2940.0</v>
      </c>
      <c r="J4142" s="174">
        <v>420.0</v>
      </c>
      <c r="K4142" s="179">
        <v>0.0</v>
      </c>
      <c r="L4142" s="178">
        <v>420.0</v>
      </c>
      <c r="M4142" s="177">
        <v>0.0</v>
      </c>
      <c r="N4142" s="178">
        <v>0.0</v>
      </c>
      <c r="O4142" s="163"/>
      <c r="P4142" s="164"/>
      <c r="Q4142" s="163"/>
      <c r="R4142" s="163"/>
      <c r="S4142" s="168" t="s">
        <v>20645</v>
      </c>
      <c r="T4142" s="164">
        <v>0.0</v>
      </c>
    </row>
    <row r="4143" ht="18.75" hidden="1" customHeight="1">
      <c r="A4143" s="180">
        <v>45924.0</v>
      </c>
      <c r="B4143" s="171">
        <v>8511.0</v>
      </c>
      <c r="C4143" s="171" t="s">
        <v>22726</v>
      </c>
      <c r="D4143" s="171"/>
      <c r="E4143" s="171" t="s">
        <v>20634</v>
      </c>
      <c r="F4143" s="171"/>
      <c r="G4143" s="171" t="s">
        <v>22727</v>
      </c>
      <c r="H4143" s="172" t="s">
        <v>22727</v>
      </c>
      <c r="I4143" s="173">
        <v>2760.0</v>
      </c>
      <c r="J4143" s="174">
        <v>340.0</v>
      </c>
      <c r="K4143" s="179">
        <v>340.0</v>
      </c>
      <c r="L4143" s="178">
        <v>0.0</v>
      </c>
      <c r="M4143" s="177">
        <v>0.0</v>
      </c>
      <c r="N4143" s="178">
        <v>0.0</v>
      </c>
      <c r="O4143" s="163"/>
      <c r="P4143" s="164"/>
      <c r="Q4143" s="163"/>
      <c r="R4143" s="163"/>
      <c r="S4143" s="168" t="s">
        <v>20645</v>
      </c>
      <c r="T4143" s="164">
        <v>0.0</v>
      </c>
    </row>
    <row r="4144" ht="18.75" hidden="1" customHeight="1">
      <c r="A4144" s="170">
        <v>45924.0</v>
      </c>
      <c r="B4144" s="171">
        <v>17366.0</v>
      </c>
      <c r="C4144" s="171" t="s">
        <v>21332</v>
      </c>
      <c r="D4144" s="171" t="s">
        <v>20687</v>
      </c>
      <c r="E4144" s="171">
        <v>8.0</v>
      </c>
      <c r="F4144" s="171" t="s">
        <v>22052</v>
      </c>
      <c r="G4144" s="171" t="s">
        <v>4799</v>
      </c>
      <c r="H4144" s="172" t="s">
        <v>20635</v>
      </c>
      <c r="I4144" s="173">
        <v>12260.0</v>
      </c>
      <c r="J4144" s="174">
        <v>2240.0</v>
      </c>
      <c r="K4144" s="179">
        <v>2240.0</v>
      </c>
      <c r="L4144" s="178"/>
      <c r="M4144" s="177"/>
      <c r="N4144" s="178"/>
      <c r="O4144" s="163"/>
      <c r="P4144" s="164"/>
      <c r="Q4144" s="163"/>
      <c r="R4144" s="163"/>
      <c r="S4144" s="168"/>
      <c r="T4144" s="164"/>
    </row>
    <row r="4145" ht="18.75" hidden="1" customHeight="1">
      <c r="A4145" s="170">
        <v>45924.0</v>
      </c>
      <c r="B4145" s="171">
        <v>17367.0</v>
      </c>
      <c r="C4145" s="171" t="s">
        <v>4017</v>
      </c>
      <c r="D4145" s="171" t="s">
        <v>20687</v>
      </c>
      <c r="E4145" s="171">
        <v>16.0</v>
      </c>
      <c r="F4145" s="171" t="s">
        <v>21644</v>
      </c>
      <c r="G4145" s="171" t="s">
        <v>8315</v>
      </c>
      <c r="H4145" s="172" t="s">
        <v>20635</v>
      </c>
      <c r="I4145" s="173">
        <v>12260.0</v>
      </c>
      <c r="J4145" s="174">
        <v>2220.0</v>
      </c>
      <c r="K4145" s="179">
        <v>2220.0</v>
      </c>
      <c r="L4145" s="178"/>
      <c r="M4145" s="177"/>
      <c r="N4145" s="178"/>
      <c r="O4145" s="163"/>
      <c r="P4145" s="164"/>
      <c r="Q4145" s="163"/>
      <c r="R4145" s="163"/>
      <c r="S4145" s="168"/>
      <c r="T4145" s="164"/>
    </row>
    <row r="4146" ht="18.75" hidden="1" customHeight="1">
      <c r="A4146" s="170">
        <v>45924.0</v>
      </c>
      <c r="B4146" s="171">
        <v>17368.0</v>
      </c>
      <c r="C4146" s="171" t="s">
        <v>22728</v>
      </c>
      <c r="D4146" s="171" t="s">
        <v>20673</v>
      </c>
      <c r="E4146" s="171">
        <v>14.0</v>
      </c>
      <c r="F4146" s="171">
        <v>14.0</v>
      </c>
      <c r="G4146" s="171" t="s">
        <v>22729</v>
      </c>
      <c r="H4146" s="172" t="s">
        <v>20669</v>
      </c>
      <c r="I4146" s="173">
        <v>16280.0</v>
      </c>
      <c r="J4146" s="174">
        <v>6420.0</v>
      </c>
      <c r="K4146" s="179"/>
      <c r="L4146" s="178">
        <v>6420.0</v>
      </c>
      <c r="M4146" s="177"/>
      <c r="N4146" s="178"/>
      <c r="O4146" s="163"/>
      <c r="P4146" s="164"/>
      <c r="Q4146" s="163"/>
      <c r="R4146" s="163"/>
      <c r="S4146" s="168"/>
      <c r="T4146" s="164"/>
    </row>
    <row r="4147" ht="18.75" hidden="1" customHeight="1">
      <c r="A4147" s="180">
        <v>45924.0</v>
      </c>
      <c r="B4147" s="171">
        <v>8512.0</v>
      </c>
      <c r="C4147" s="171" t="s">
        <v>6275</v>
      </c>
      <c r="D4147" s="171"/>
      <c r="E4147" s="171" t="s">
        <v>20634</v>
      </c>
      <c r="F4147" s="171"/>
      <c r="G4147" s="171" t="s">
        <v>20901</v>
      </c>
      <c r="H4147" s="172" t="s">
        <v>20901</v>
      </c>
      <c r="I4147" s="173">
        <v>3640.0</v>
      </c>
      <c r="J4147" s="174">
        <v>420.0</v>
      </c>
      <c r="K4147" s="179">
        <v>420.0</v>
      </c>
      <c r="L4147" s="178">
        <v>0.0</v>
      </c>
      <c r="M4147" s="177">
        <v>0.0</v>
      </c>
      <c r="N4147" s="178">
        <v>0.0</v>
      </c>
      <c r="O4147" s="163"/>
      <c r="P4147" s="164"/>
      <c r="Q4147" s="163"/>
      <c r="R4147" s="163"/>
      <c r="S4147" s="168" t="s">
        <v>20645</v>
      </c>
      <c r="T4147" s="164">
        <v>0.0</v>
      </c>
    </row>
    <row r="4148" ht="18.75" hidden="1" customHeight="1">
      <c r="A4148" s="170">
        <v>45924.0</v>
      </c>
      <c r="B4148" s="171">
        <v>17369.0</v>
      </c>
      <c r="C4148" s="171" t="s">
        <v>22730</v>
      </c>
      <c r="D4148" s="171" t="s">
        <v>20687</v>
      </c>
      <c r="E4148" s="171">
        <v>8.0</v>
      </c>
      <c r="F4148" s="171" t="s">
        <v>22731</v>
      </c>
      <c r="G4148" s="171" t="s">
        <v>6619</v>
      </c>
      <c r="H4148" s="172" t="s">
        <v>20635</v>
      </c>
      <c r="I4148" s="173">
        <v>11840.0</v>
      </c>
      <c r="J4148" s="174">
        <v>1820.0</v>
      </c>
      <c r="K4148" s="179">
        <v>1820.0</v>
      </c>
      <c r="L4148" s="178"/>
      <c r="M4148" s="177"/>
      <c r="N4148" s="178"/>
      <c r="O4148" s="163"/>
      <c r="P4148" s="164"/>
      <c r="Q4148" s="163"/>
      <c r="R4148" s="163"/>
      <c r="S4148" s="168"/>
      <c r="T4148" s="164"/>
    </row>
    <row r="4149" ht="18.75" hidden="1" customHeight="1">
      <c r="A4149" s="170">
        <v>45924.0</v>
      </c>
      <c r="B4149" s="171">
        <v>17370.0</v>
      </c>
      <c r="C4149" s="171"/>
      <c r="D4149" s="171" t="s">
        <v>20673</v>
      </c>
      <c r="E4149" s="171">
        <v>8.0</v>
      </c>
      <c r="F4149" s="171" t="s">
        <v>22115</v>
      </c>
      <c r="G4149" s="171" t="s">
        <v>22732</v>
      </c>
      <c r="H4149" s="172" t="s">
        <v>20635</v>
      </c>
      <c r="I4149" s="173">
        <v>10720.0</v>
      </c>
      <c r="J4149" s="174">
        <v>880.0</v>
      </c>
      <c r="K4149" s="179">
        <v>880.0</v>
      </c>
      <c r="L4149" s="178"/>
      <c r="M4149" s="177"/>
      <c r="N4149" s="178"/>
      <c r="O4149" s="163"/>
      <c r="P4149" s="164"/>
      <c r="Q4149" s="163"/>
      <c r="R4149" s="163"/>
      <c r="S4149" s="168"/>
      <c r="T4149" s="164"/>
    </row>
    <row r="4150" ht="18.75" hidden="1" customHeight="1">
      <c r="A4150" s="170">
        <v>45925.0</v>
      </c>
      <c r="B4150" s="171">
        <v>17371.0</v>
      </c>
      <c r="C4150" s="171" t="s">
        <v>22733</v>
      </c>
      <c r="D4150" s="171" t="s">
        <v>20687</v>
      </c>
      <c r="E4150" s="171">
        <v>8.0</v>
      </c>
      <c r="F4150" s="171" t="s">
        <v>21064</v>
      </c>
      <c r="G4150" s="171" t="s">
        <v>22734</v>
      </c>
      <c r="H4150" s="172" t="s">
        <v>20635</v>
      </c>
      <c r="I4150" s="173">
        <v>11340.0</v>
      </c>
      <c r="J4150" s="174">
        <v>1320.0</v>
      </c>
      <c r="K4150" s="179">
        <v>1320.0</v>
      </c>
      <c r="L4150" s="178"/>
      <c r="M4150" s="177"/>
      <c r="N4150" s="178"/>
      <c r="O4150" s="163"/>
      <c r="P4150" s="164"/>
      <c r="Q4150" s="163"/>
      <c r="R4150" s="163"/>
      <c r="S4150" s="168"/>
      <c r="T4150" s="164"/>
    </row>
    <row r="4151" ht="18.75" hidden="1" customHeight="1">
      <c r="A4151" s="170">
        <v>45925.0</v>
      </c>
      <c r="B4151" s="171">
        <v>17372.0</v>
      </c>
      <c r="C4151" s="171"/>
      <c r="D4151" s="171" t="s">
        <v>20687</v>
      </c>
      <c r="E4151" s="171">
        <v>8.0</v>
      </c>
      <c r="F4151" s="171" t="s">
        <v>21064</v>
      </c>
      <c r="G4151" s="171" t="s">
        <v>22735</v>
      </c>
      <c r="H4151" s="172" t="s">
        <v>20635</v>
      </c>
      <c r="I4151" s="173">
        <v>14540.0</v>
      </c>
      <c r="J4151" s="174">
        <v>4520.0</v>
      </c>
      <c r="K4151" s="179">
        <v>4520.0</v>
      </c>
      <c r="L4151" s="178"/>
      <c r="M4151" s="177"/>
      <c r="N4151" s="178"/>
      <c r="O4151" s="163"/>
      <c r="P4151" s="164"/>
      <c r="Q4151" s="163"/>
      <c r="R4151" s="163"/>
      <c r="S4151" s="168"/>
      <c r="T4151" s="164"/>
    </row>
    <row r="4152" ht="18.75" hidden="1" customHeight="1">
      <c r="A4152" s="170">
        <v>45925.0</v>
      </c>
      <c r="B4152" s="171">
        <v>17373.0</v>
      </c>
      <c r="C4152" s="171" t="s">
        <v>22736</v>
      </c>
      <c r="D4152" s="171" t="s">
        <v>20687</v>
      </c>
      <c r="E4152" s="171">
        <v>8.0</v>
      </c>
      <c r="F4152" s="171" t="s">
        <v>21060</v>
      </c>
      <c r="G4152" s="171" t="s">
        <v>21762</v>
      </c>
      <c r="H4152" s="172" t="s">
        <v>20635</v>
      </c>
      <c r="I4152" s="173">
        <v>11000.0</v>
      </c>
      <c r="J4152" s="174">
        <v>980.0</v>
      </c>
      <c r="K4152" s="179">
        <v>980.0</v>
      </c>
      <c r="L4152" s="178"/>
      <c r="M4152" s="177"/>
      <c r="N4152" s="178"/>
      <c r="O4152" s="163"/>
      <c r="P4152" s="164"/>
      <c r="Q4152" s="163"/>
      <c r="R4152" s="163"/>
      <c r="S4152" s="168"/>
      <c r="T4152" s="164"/>
    </row>
    <row r="4153" ht="18.75" hidden="1" customHeight="1">
      <c r="A4153" s="170">
        <v>45925.0</v>
      </c>
      <c r="B4153" s="171">
        <v>17374.0</v>
      </c>
      <c r="C4153" s="171" t="s">
        <v>22726</v>
      </c>
      <c r="D4153" s="171" t="s">
        <v>20687</v>
      </c>
      <c r="E4153" s="171">
        <v>8.0</v>
      </c>
      <c r="F4153" s="171" t="s">
        <v>22737</v>
      </c>
      <c r="G4153" s="171" t="s">
        <v>22738</v>
      </c>
      <c r="H4153" s="172" t="s">
        <v>20635</v>
      </c>
      <c r="I4153" s="173">
        <v>11580.0</v>
      </c>
      <c r="J4153" s="174">
        <v>1560.0</v>
      </c>
      <c r="K4153" s="179">
        <v>1560.0</v>
      </c>
      <c r="L4153" s="178"/>
      <c r="M4153" s="177"/>
      <c r="N4153" s="178"/>
      <c r="O4153" s="163"/>
      <c r="P4153" s="164"/>
      <c r="Q4153" s="163"/>
      <c r="R4153" s="163"/>
      <c r="S4153" s="168"/>
      <c r="T4153" s="164"/>
    </row>
    <row r="4154" ht="18.75" hidden="1" customHeight="1">
      <c r="A4154" s="170">
        <v>45925.0</v>
      </c>
      <c r="B4154" s="171">
        <v>17375.0</v>
      </c>
      <c r="C4154" s="171" t="s">
        <v>21205</v>
      </c>
      <c r="D4154" s="171" t="s">
        <v>20673</v>
      </c>
      <c r="E4154" s="171">
        <v>8.0</v>
      </c>
      <c r="F4154" s="171" t="s">
        <v>20706</v>
      </c>
      <c r="G4154" s="171" t="s">
        <v>22739</v>
      </c>
      <c r="H4154" s="172" t="s">
        <v>20635</v>
      </c>
      <c r="I4154" s="173">
        <v>11520.0</v>
      </c>
      <c r="J4154" s="174">
        <v>1680.0</v>
      </c>
      <c r="K4154" s="179">
        <v>1680.0</v>
      </c>
      <c r="L4154" s="178"/>
      <c r="M4154" s="177"/>
      <c r="N4154" s="178"/>
      <c r="O4154" s="163"/>
      <c r="P4154" s="164"/>
      <c r="Q4154" s="163"/>
      <c r="R4154" s="163"/>
      <c r="S4154" s="168"/>
      <c r="T4154" s="164"/>
    </row>
    <row r="4155" ht="18.75" hidden="1" customHeight="1">
      <c r="A4155" s="170">
        <v>45925.0</v>
      </c>
      <c r="B4155" s="171">
        <v>17376.0</v>
      </c>
      <c r="C4155" s="171" t="s">
        <v>22740</v>
      </c>
      <c r="D4155" s="171" t="s">
        <v>20695</v>
      </c>
      <c r="E4155" s="171">
        <v>8.0</v>
      </c>
      <c r="F4155" s="171" t="s">
        <v>20994</v>
      </c>
      <c r="G4155" s="171" t="s">
        <v>22708</v>
      </c>
      <c r="H4155" s="172" t="s">
        <v>20638</v>
      </c>
      <c r="I4155" s="173">
        <v>17900.0</v>
      </c>
      <c r="J4155" s="174">
        <v>8200.0</v>
      </c>
      <c r="K4155" s="179"/>
      <c r="L4155" s="178"/>
      <c r="M4155" s="177"/>
      <c r="N4155" s="178">
        <v>8200.0</v>
      </c>
      <c r="O4155" s="163"/>
      <c r="P4155" s="164"/>
      <c r="Q4155" s="163"/>
      <c r="R4155" s="163"/>
      <c r="S4155" s="168"/>
      <c r="T4155" s="164"/>
    </row>
    <row r="4156" ht="18.75" hidden="1" customHeight="1">
      <c r="A4156" s="170">
        <v>45925.0</v>
      </c>
      <c r="B4156" s="171">
        <v>17377.0</v>
      </c>
      <c r="C4156" s="171" t="s">
        <v>21692</v>
      </c>
      <c r="D4156" s="171" t="s">
        <v>20695</v>
      </c>
      <c r="E4156" s="171">
        <v>8.0</v>
      </c>
      <c r="F4156" s="171" t="s">
        <v>20761</v>
      </c>
      <c r="G4156" s="171" t="s">
        <v>22741</v>
      </c>
      <c r="H4156" s="172" t="s">
        <v>20635</v>
      </c>
      <c r="I4156" s="173">
        <v>12940.0</v>
      </c>
      <c r="J4156" s="174">
        <v>3240.0</v>
      </c>
      <c r="K4156" s="179">
        <v>3240.0</v>
      </c>
      <c r="L4156" s="178"/>
      <c r="M4156" s="177"/>
      <c r="N4156" s="178"/>
      <c r="O4156" s="163"/>
      <c r="P4156" s="164"/>
      <c r="Q4156" s="163"/>
      <c r="R4156" s="163"/>
      <c r="S4156" s="168"/>
      <c r="T4156" s="164"/>
    </row>
    <row r="4157" ht="18.75" hidden="1" customHeight="1">
      <c r="A4157" s="170">
        <v>45925.0</v>
      </c>
      <c r="B4157" s="171">
        <v>17378.0</v>
      </c>
      <c r="C4157" s="171" t="s">
        <v>22742</v>
      </c>
      <c r="D4157" s="171" t="s">
        <v>20687</v>
      </c>
      <c r="E4157" s="171">
        <v>14.0</v>
      </c>
      <c r="F4157" s="171" t="s">
        <v>22315</v>
      </c>
      <c r="G4157" s="171" t="s">
        <v>22743</v>
      </c>
      <c r="H4157" s="172" t="s">
        <v>20635</v>
      </c>
      <c r="I4157" s="173">
        <v>12900.0</v>
      </c>
      <c r="J4157" s="174">
        <v>2860.0</v>
      </c>
      <c r="K4157" s="179">
        <v>2860.0</v>
      </c>
      <c r="L4157" s="178"/>
      <c r="M4157" s="177"/>
      <c r="N4157" s="178"/>
      <c r="O4157" s="163"/>
      <c r="P4157" s="164"/>
      <c r="Q4157" s="163"/>
      <c r="R4157" s="163"/>
      <c r="S4157" s="168"/>
      <c r="T4157" s="164"/>
    </row>
    <row r="4158" ht="18.75" hidden="1" customHeight="1">
      <c r="A4158" s="170">
        <v>45925.0</v>
      </c>
      <c r="B4158" s="171">
        <v>17379.0</v>
      </c>
      <c r="C4158" s="171"/>
      <c r="D4158" s="171" t="s">
        <v>20673</v>
      </c>
      <c r="E4158" s="171">
        <v>8.0</v>
      </c>
      <c r="F4158" s="171" t="s">
        <v>20782</v>
      </c>
      <c r="G4158" s="171" t="s">
        <v>22744</v>
      </c>
      <c r="H4158" s="172" t="s">
        <v>20635</v>
      </c>
      <c r="I4158" s="173">
        <v>15660.0</v>
      </c>
      <c r="J4158" s="174">
        <v>5820.0</v>
      </c>
      <c r="K4158" s="179">
        <v>5820.0</v>
      </c>
      <c r="L4158" s="178"/>
      <c r="M4158" s="177"/>
      <c r="N4158" s="178"/>
      <c r="O4158" s="163"/>
      <c r="P4158" s="164"/>
      <c r="Q4158" s="163"/>
      <c r="R4158" s="163"/>
      <c r="S4158" s="168"/>
      <c r="T4158" s="164"/>
    </row>
    <row r="4159" ht="18.75" hidden="1" customHeight="1">
      <c r="A4159" s="170">
        <v>45925.0</v>
      </c>
      <c r="B4159" s="171">
        <v>17380.0</v>
      </c>
      <c r="C4159" s="171" t="s">
        <v>21205</v>
      </c>
      <c r="D4159" s="171" t="s">
        <v>20687</v>
      </c>
      <c r="E4159" s="171">
        <v>16.0</v>
      </c>
      <c r="F4159" s="171"/>
      <c r="G4159" s="171" t="s">
        <v>21274</v>
      </c>
      <c r="H4159" s="172" t="s">
        <v>20635</v>
      </c>
      <c r="I4159" s="173">
        <v>13880.0</v>
      </c>
      <c r="J4159" s="174">
        <v>3840.0</v>
      </c>
      <c r="K4159" s="179">
        <v>3840.0</v>
      </c>
      <c r="L4159" s="178"/>
      <c r="M4159" s="177"/>
      <c r="N4159" s="178"/>
      <c r="O4159" s="163"/>
      <c r="P4159" s="164"/>
      <c r="Q4159" s="163"/>
      <c r="R4159" s="163"/>
      <c r="S4159" s="168"/>
      <c r="T4159" s="164"/>
    </row>
    <row r="4160" ht="18.75" hidden="1" customHeight="1">
      <c r="A4160" s="170">
        <v>45925.0</v>
      </c>
      <c r="B4160" s="171">
        <v>17381.0</v>
      </c>
      <c r="C4160" s="171" t="s">
        <v>22217</v>
      </c>
      <c r="D4160" s="171" t="s">
        <v>20695</v>
      </c>
      <c r="E4160" s="171">
        <v>8.0</v>
      </c>
      <c r="F4160" s="171"/>
      <c r="G4160" s="171" t="s">
        <v>22218</v>
      </c>
      <c r="H4160" s="172" t="s">
        <v>20635</v>
      </c>
      <c r="I4160" s="173">
        <v>11340.0</v>
      </c>
      <c r="J4160" s="174">
        <v>1640.0</v>
      </c>
      <c r="K4160" s="179">
        <v>1640.0</v>
      </c>
      <c r="L4160" s="178"/>
      <c r="M4160" s="177"/>
      <c r="N4160" s="178"/>
      <c r="O4160" s="163"/>
      <c r="P4160" s="164"/>
      <c r="Q4160" s="163"/>
      <c r="R4160" s="163"/>
      <c r="S4160" s="168"/>
      <c r="T4160" s="164"/>
    </row>
    <row r="4161" ht="18.75" hidden="1" customHeight="1">
      <c r="A4161" s="182">
        <v>45925.02900734954</v>
      </c>
      <c r="B4161" s="171">
        <v>8513.0</v>
      </c>
      <c r="C4161" s="171" t="s">
        <v>21692</v>
      </c>
      <c r="D4161" s="171"/>
      <c r="E4161" s="171" t="s">
        <v>20634</v>
      </c>
      <c r="F4161" s="171"/>
      <c r="G4161" s="171" t="s">
        <v>21180</v>
      </c>
      <c r="H4161" s="172" t="s">
        <v>21180</v>
      </c>
      <c r="I4161" s="173">
        <v>3340.0</v>
      </c>
      <c r="J4161" s="174">
        <v>120.0</v>
      </c>
      <c r="K4161" s="179">
        <v>0.0</v>
      </c>
      <c r="L4161" s="178">
        <v>120.0</v>
      </c>
      <c r="M4161" s="177">
        <v>0.0</v>
      </c>
      <c r="N4161" s="178">
        <v>0.0</v>
      </c>
      <c r="O4161" s="163"/>
      <c r="P4161" s="164"/>
      <c r="Q4161" s="163"/>
      <c r="R4161" s="163"/>
      <c r="S4161" s="168" t="s">
        <v>20645</v>
      </c>
      <c r="T4161" s="164">
        <v>0.0</v>
      </c>
    </row>
    <row r="4162" ht="18.75" hidden="1" customHeight="1">
      <c r="A4162" s="180">
        <v>45925.0</v>
      </c>
      <c r="B4162" s="171">
        <v>8514.0</v>
      </c>
      <c r="C4162" s="171" t="s">
        <v>22642</v>
      </c>
      <c r="D4162" s="171"/>
      <c r="E4162" s="171" t="s">
        <v>20634</v>
      </c>
      <c r="F4162" s="171"/>
      <c r="G4162" s="171" t="s">
        <v>22745</v>
      </c>
      <c r="H4162" s="172" t="s">
        <v>22745</v>
      </c>
      <c r="I4162" s="173">
        <v>2960.0</v>
      </c>
      <c r="J4162" s="174">
        <v>460.0</v>
      </c>
      <c r="K4162" s="179">
        <v>0.0</v>
      </c>
      <c r="L4162" s="178">
        <v>460.0</v>
      </c>
      <c r="M4162" s="177">
        <v>0.0</v>
      </c>
      <c r="N4162" s="178">
        <v>0.0</v>
      </c>
      <c r="O4162" s="163"/>
      <c r="P4162" s="164"/>
      <c r="Q4162" s="163"/>
      <c r="R4162" s="163"/>
      <c r="S4162" s="168" t="s">
        <v>20645</v>
      </c>
      <c r="T4162" s="164">
        <v>0.0</v>
      </c>
    </row>
    <row r="4163" ht="18.75" hidden="1" customHeight="1">
      <c r="A4163" s="170">
        <v>45925.0</v>
      </c>
      <c r="B4163" s="171">
        <v>17382.0</v>
      </c>
      <c r="C4163" s="171" t="s">
        <v>22746</v>
      </c>
      <c r="D4163" s="171" t="s">
        <v>20673</v>
      </c>
      <c r="E4163" s="171">
        <v>4.0</v>
      </c>
      <c r="F4163" s="171" t="s">
        <v>21398</v>
      </c>
      <c r="G4163" s="171" t="s">
        <v>22747</v>
      </c>
      <c r="H4163" s="172" t="s">
        <v>20635</v>
      </c>
      <c r="I4163" s="173">
        <v>10000.0</v>
      </c>
      <c r="J4163" s="174">
        <v>440.0</v>
      </c>
      <c r="K4163" s="179">
        <v>440.0</v>
      </c>
      <c r="L4163" s="178"/>
      <c r="M4163" s="177"/>
      <c r="N4163" s="178"/>
      <c r="O4163" s="163"/>
      <c r="P4163" s="164"/>
      <c r="Q4163" s="163"/>
      <c r="R4163" s="163"/>
      <c r="S4163" s="168"/>
      <c r="T4163" s="164"/>
    </row>
    <row r="4164" ht="18.75" hidden="1" customHeight="1">
      <c r="A4164" s="180">
        <v>45925.0</v>
      </c>
      <c r="B4164" s="171">
        <v>8515.0</v>
      </c>
      <c r="C4164" s="171" t="s">
        <v>22748</v>
      </c>
      <c r="D4164" s="171"/>
      <c r="E4164" s="171" t="s">
        <v>20634</v>
      </c>
      <c r="F4164" s="171"/>
      <c r="G4164" s="171" t="s">
        <v>22749</v>
      </c>
      <c r="H4164" s="172" t="s">
        <v>22749</v>
      </c>
      <c r="I4164" s="173">
        <v>2200.0</v>
      </c>
      <c r="J4164" s="174">
        <v>180.0</v>
      </c>
      <c r="K4164" s="179">
        <v>0.0</v>
      </c>
      <c r="L4164" s="178">
        <v>180.0</v>
      </c>
      <c r="M4164" s="177">
        <v>0.0</v>
      </c>
      <c r="N4164" s="178">
        <v>0.0</v>
      </c>
      <c r="O4164" s="163"/>
      <c r="P4164" s="164"/>
      <c r="Q4164" s="163"/>
      <c r="R4164" s="163"/>
      <c r="S4164" s="168" t="s">
        <v>20645</v>
      </c>
      <c r="T4164" s="164">
        <v>0.0</v>
      </c>
    </row>
    <row r="4165" ht="18.75" hidden="1" customHeight="1">
      <c r="A4165" s="180">
        <v>45911.0</v>
      </c>
      <c r="B4165" s="171">
        <v>8516.0</v>
      </c>
      <c r="C4165" s="171" t="s">
        <v>22750</v>
      </c>
      <c r="D4165" s="171"/>
      <c r="E4165" s="171" t="s">
        <v>20634</v>
      </c>
      <c r="F4165" s="171"/>
      <c r="G4165" s="171"/>
      <c r="H4165" s="172"/>
      <c r="I4165" s="173"/>
      <c r="J4165" s="174">
        <v>0.0</v>
      </c>
      <c r="K4165" s="179">
        <v>0.0</v>
      </c>
      <c r="L4165" s="178">
        <v>0.0</v>
      </c>
      <c r="M4165" s="177">
        <v>0.0</v>
      </c>
      <c r="N4165" s="178">
        <v>0.0</v>
      </c>
      <c r="O4165" s="163"/>
      <c r="P4165" s="164"/>
      <c r="Q4165" s="163"/>
      <c r="R4165" s="163"/>
      <c r="S4165" s="168" t="s">
        <v>20645</v>
      </c>
      <c r="T4165" s="164">
        <v>0.0</v>
      </c>
    </row>
    <row r="4166" ht="18.75" hidden="1" customHeight="1">
      <c r="A4166" s="170">
        <v>45925.0</v>
      </c>
      <c r="B4166" s="171">
        <v>17383.0</v>
      </c>
      <c r="C4166" s="171" t="s">
        <v>22099</v>
      </c>
      <c r="D4166" s="171" t="s">
        <v>20687</v>
      </c>
      <c r="E4166" s="171">
        <v>14.0</v>
      </c>
      <c r="F4166" s="171" t="s">
        <v>21399</v>
      </c>
      <c r="G4166" s="171" t="s">
        <v>22751</v>
      </c>
      <c r="H4166" s="172" t="s">
        <v>20635</v>
      </c>
      <c r="I4166" s="173">
        <v>17860.0</v>
      </c>
      <c r="J4166" s="174">
        <v>7820.0</v>
      </c>
      <c r="K4166" s="179">
        <v>7820.0</v>
      </c>
      <c r="L4166" s="178"/>
      <c r="M4166" s="177"/>
      <c r="N4166" s="178"/>
      <c r="O4166" s="163"/>
      <c r="P4166" s="164"/>
      <c r="Q4166" s="163"/>
      <c r="R4166" s="163"/>
      <c r="S4166" s="168"/>
      <c r="T4166" s="164"/>
    </row>
    <row r="4167" ht="18.75" hidden="1" customHeight="1">
      <c r="A4167" s="170">
        <v>45925.0</v>
      </c>
      <c r="B4167" s="171">
        <v>17384.0</v>
      </c>
      <c r="C4167" s="171" t="s">
        <v>21101</v>
      </c>
      <c r="D4167" s="171" t="s">
        <v>20695</v>
      </c>
      <c r="E4167" s="171">
        <v>14.0</v>
      </c>
      <c r="F4167" s="171"/>
      <c r="G4167" s="171" t="s">
        <v>22752</v>
      </c>
      <c r="H4167" s="172" t="s">
        <v>20635</v>
      </c>
      <c r="I4167" s="173">
        <v>10100.0</v>
      </c>
      <c r="J4167" s="174">
        <v>380.0</v>
      </c>
      <c r="K4167" s="179">
        <v>380.0</v>
      </c>
      <c r="L4167" s="178"/>
      <c r="M4167" s="177"/>
      <c r="N4167" s="178"/>
      <c r="O4167" s="163"/>
      <c r="P4167" s="164"/>
      <c r="Q4167" s="163"/>
      <c r="R4167" s="163"/>
      <c r="S4167" s="168"/>
      <c r="T4167" s="164"/>
    </row>
    <row r="4168" ht="18.75" hidden="1" customHeight="1">
      <c r="A4168" s="170">
        <v>45925.0</v>
      </c>
      <c r="B4168" s="171">
        <v>17385.0</v>
      </c>
      <c r="C4168" s="171" t="s">
        <v>21195</v>
      </c>
      <c r="D4168" s="171" t="s">
        <v>20687</v>
      </c>
      <c r="E4168" s="171">
        <v>14.0</v>
      </c>
      <c r="F4168" s="171"/>
      <c r="G4168" s="171" t="s">
        <v>21196</v>
      </c>
      <c r="H4168" s="172" t="s">
        <v>20635</v>
      </c>
      <c r="I4168" s="173">
        <v>12280.0</v>
      </c>
      <c r="J4168" s="174">
        <v>2240.0</v>
      </c>
      <c r="K4168" s="179">
        <v>2240.0</v>
      </c>
      <c r="L4168" s="178"/>
      <c r="M4168" s="177"/>
      <c r="N4168" s="178"/>
      <c r="O4168" s="163"/>
      <c r="P4168" s="164"/>
      <c r="Q4168" s="163"/>
      <c r="R4168" s="163"/>
      <c r="S4168" s="168"/>
      <c r="T4168" s="164"/>
    </row>
    <row r="4169" ht="18.75" hidden="1" customHeight="1">
      <c r="A4169" s="180">
        <v>45925.0</v>
      </c>
      <c r="B4169" s="171">
        <v>8517.0</v>
      </c>
      <c r="C4169" s="171" t="s">
        <v>22753</v>
      </c>
      <c r="D4169" s="171"/>
      <c r="E4169" s="171" t="s">
        <v>20634</v>
      </c>
      <c r="F4169" s="171"/>
      <c r="G4169" s="171" t="s">
        <v>21180</v>
      </c>
      <c r="H4169" s="172" t="s">
        <v>21180</v>
      </c>
      <c r="I4169" s="173">
        <v>3480.0</v>
      </c>
      <c r="J4169" s="174">
        <v>920.0</v>
      </c>
      <c r="K4169" s="179">
        <v>0.0</v>
      </c>
      <c r="L4169" s="178">
        <v>920.0</v>
      </c>
      <c r="M4169" s="177">
        <v>0.0</v>
      </c>
      <c r="N4169" s="178">
        <v>0.0</v>
      </c>
      <c r="O4169" s="163"/>
      <c r="P4169" s="164"/>
      <c r="Q4169" s="163"/>
      <c r="R4169" s="163"/>
      <c r="S4169" s="168" t="s">
        <v>20645</v>
      </c>
      <c r="T4169" s="164">
        <v>0.0</v>
      </c>
    </row>
    <row r="4170" ht="18.75" hidden="1" customHeight="1">
      <c r="A4170" s="180">
        <v>45912.0</v>
      </c>
      <c r="B4170" s="171">
        <v>8518.0</v>
      </c>
      <c r="C4170" s="171" t="s">
        <v>1093</v>
      </c>
      <c r="D4170" s="171"/>
      <c r="E4170" s="171" t="s">
        <v>20634</v>
      </c>
      <c r="F4170" s="171"/>
      <c r="G4170" s="171" t="s">
        <v>22694</v>
      </c>
      <c r="H4170" s="172" t="s">
        <v>22694</v>
      </c>
      <c r="I4170" s="173">
        <v>3060.0</v>
      </c>
      <c r="J4170" s="174">
        <v>340.0</v>
      </c>
      <c r="K4170" s="179">
        <v>0.0</v>
      </c>
      <c r="L4170" s="178">
        <v>340.0</v>
      </c>
      <c r="M4170" s="177">
        <v>0.0</v>
      </c>
      <c r="N4170" s="178">
        <v>0.0</v>
      </c>
      <c r="O4170" s="163"/>
      <c r="P4170" s="164"/>
      <c r="Q4170" s="163"/>
      <c r="R4170" s="163"/>
      <c r="S4170" s="168" t="s">
        <v>20645</v>
      </c>
      <c r="T4170" s="164">
        <v>0.0</v>
      </c>
    </row>
    <row r="4171" ht="18.75" hidden="1" customHeight="1">
      <c r="A4171" s="170">
        <v>45925.0</v>
      </c>
      <c r="B4171" s="171">
        <v>17386.0</v>
      </c>
      <c r="C4171" s="171" t="s">
        <v>22754</v>
      </c>
      <c r="D4171" s="171" t="s">
        <v>20687</v>
      </c>
      <c r="E4171" s="171">
        <v>14.0</v>
      </c>
      <c r="F4171" s="171" t="s">
        <v>20988</v>
      </c>
      <c r="G4171" s="171" t="s">
        <v>22755</v>
      </c>
      <c r="H4171" s="172" t="s">
        <v>20635</v>
      </c>
      <c r="I4171" s="173">
        <v>12480.0</v>
      </c>
      <c r="J4171" s="174">
        <v>2440.0</v>
      </c>
      <c r="K4171" s="179">
        <v>2440.0</v>
      </c>
      <c r="L4171" s="178"/>
      <c r="M4171" s="177"/>
      <c r="N4171" s="178"/>
      <c r="O4171" s="163"/>
      <c r="P4171" s="164"/>
      <c r="Q4171" s="163"/>
      <c r="R4171" s="163"/>
      <c r="S4171" s="168"/>
      <c r="T4171" s="164"/>
    </row>
    <row r="4172" ht="18.75" hidden="1" customHeight="1">
      <c r="A4172" s="170">
        <v>45925.0</v>
      </c>
      <c r="B4172" s="171">
        <v>17387.0</v>
      </c>
      <c r="C4172" s="171" t="s">
        <v>22740</v>
      </c>
      <c r="D4172" s="171" t="s">
        <v>20695</v>
      </c>
      <c r="E4172" s="171">
        <v>8.0</v>
      </c>
      <c r="F4172" s="171"/>
      <c r="G4172" s="171" t="s">
        <v>22708</v>
      </c>
      <c r="H4172" s="172" t="s">
        <v>20638</v>
      </c>
      <c r="I4172" s="173">
        <v>18080.0</v>
      </c>
      <c r="J4172" s="174">
        <v>8380.0</v>
      </c>
      <c r="K4172" s="179"/>
      <c r="L4172" s="178"/>
      <c r="M4172" s="177"/>
      <c r="N4172" s="178">
        <v>8380.0</v>
      </c>
      <c r="O4172" s="163"/>
      <c r="P4172" s="164"/>
      <c r="Q4172" s="163"/>
      <c r="R4172" s="163"/>
      <c r="S4172" s="168"/>
      <c r="T4172" s="164"/>
    </row>
    <row r="4173" ht="18.75" hidden="1" customHeight="1">
      <c r="A4173" s="170">
        <v>45925.0</v>
      </c>
      <c r="B4173" s="171">
        <v>17388.0</v>
      </c>
      <c r="C4173" s="171" t="s">
        <v>22756</v>
      </c>
      <c r="D4173" s="171" t="s">
        <v>20673</v>
      </c>
      <c r="E4173" s="171">
        <v>8.0</v>
      </c>
      <c r="F4173" s="171" t="s">
        <v>22616</v>
      </c>
      <c r="G4173" s="171" t="s">
        <v>22757</v>
      </c>
      <c r="H4173" s="172" t="s">
        <v>20635</v>
      </c>
      <c r="I4173" s="173">
        <v>15860.0</v>
      </c>
      <c r="J4173" s="174">
        <v>6020.0</v>
      </c>
      <c r="K4173" s="179">
        <v>6020.0</v>
      </c>
      <c r="L4173" s="178"/>
      <c r="M4173" s="177"/>
      <c r="N4173" s="178"/>
      <c r="O4173" s="163"/>
      <c r="P4173" s="164"/>
      <c r="Q4173" s="163"/>
      <c r="R4173" s="163"/>
      <c r="S4173" s="168"/>
      <c r="T4173" s="164"/>
    </row>
    <row r="4174" ht="18.75" hidden="1" customHeight="1">
      <c r="A4174" s="170">
        <v>45925.0</v>
      </c>
      <c r="B4174" s="171">
        <v>17389.0</v>
      </c>
      <c r="C4174" s="171" t="s">
        <v>267</v>
      </c>
      <c r="D4174" s="171" t="s">
        <v>20659</v>
      </c>
      <c r="E4174" s="171">
        <v>8.0</v>
      </c>
      <c r="F4174" s="171">
        <v>8.0</v>
      </c>
      <c r="G4174" s="171" t="s">
        <v>22758</v>
      </c>
      <c r="H4174" s="172" t="s">
        <v>20635</v>
      </c>
      <c r="I4174" s="173">
        <v>12380.0</v>
      </c>
      <c r="J4174" s="174">
        <v>12380.0</v>
      </c>
      <c r="K4174" s="179">
        <v>12380.0</v>
      </c>
      <c r="L4174" s="178"/>
      <c r="M4174" s="177"/>
      <c r="N4174" s="178"/>
      <c r="O4174" s="163"/>
      <c r="P4174" s="164"/>
      <c r="Q4174" s="163"/>
      <c r="R4174" s="163"/>
      <c r="S4174" s="168"/>
      <c r="T4174" s="164"/>
    </row>
    <row r="4175" ht="18.75" hidden="1" customHeight="1">
      <c r="A4175" s="180">
        <v>45915.0</v>
      </c>
      <c r="B4175" s="171">
        <v>8519.0</v>
      </c>
      <c r="C4175" s="171" t="s">
        <v>67</v>
      </c>
      <c r="D4175" s="171"/>
      <c r="E4175" s="171" t="s">
        <v>20634</v>
      </c>
      <c r="F4175" s="171"/>
      <c r="G4175" s="171" t="s">
        <v>22759</v>
      </c>
      <c r="H4175" s="172" t="s">
        <v>22759</v>
      </c>
      <c r="I4175" s="173">
        <v>3220.0</v>
      </c>
      <c r="J4175" s="174">
        <v>500.0</v>
      </c>
      <c r="K4175" s="179">
        <v>0.0</v>
      </c>
      <c r="L4175" s="178">
        <v>500.0</v>
      </c>
      <c r="M4175" s="177">
        <v>0.0</v>
      </c>
      <c r="N4175" s="178">
        <v>0.0</v>
      </c>
      <c r="O4175" s="163"/>
      <c r="P4175" s="164"/>
      <c r="Q4175" s="163"/>
      <c r="R4175" s="163"/>
      <c r="S4175" s="168" t="s">
        <v>20645</v>
      </c>
      <c r="T4175" s="164">
        <v>0.0</v>
      </c>
    </row>
    <row r="4176" ht="18.75" hidden="1" customHeight="1">
      <c r="A4176" s="180">
        <v>45925.0</v>
      </c>
      <c r="B4176" s="171">
        <v>8520.0</v>
      </c>
      <c r="C4176" s="171" t="s">
        <v>6423</v>
      </c>
      <c r="D4176" s="171"/>
      <c r="E4176" s="171" t="s">
        <v>20634</v>
      </c>
      <c r="F4176" s="171"/>
      <c r="G4176" s="171" t="s">
        <v>22220</v>
      </c>
      <c r="H4176" s="172" t="s">
        <v>22220</v>
      </c>
      <c r="I4176" s="173">
        <v>3400.0</v>
      </c>
      <c r="J4176" s="174">
        <v>140.0</v>
      </c>
      <c r="K4176" s="179">
        <v>0.0</v>
      </c>
      <c r="L4176" s="178">
        <v>0.0</v>
      </c>
      <c r="M4176" s="177">
        <v>0.0</v>
      </c>
      <c r="N4176" s="178">
        <v>0.0</v>
      </c>
      <c r="O4176" s="163"/>
      <c r="P4176" s="164"/>
      <c r="Q4176" s="163"/>
      <c r="R4176" s="163"/>
      <c r="S4176" s="168" t="s">
        <v>20645</v>
      </c>
      <c r="T4176" s="164">
        <v>0.0</v>
      </c>
    </row>
    <row r="4177" ht="18.75" hidden="1" customHeight="1">
      <c r="A4177" s="180">
        <v>45925.0</v>
      </c>
      <c r="B4177" s="171">
        <v>8521.0</v>
      </c>
      <c r="C4177" s="171" t="s">
        <v>6423</v>
      </c>
      <c r="D4177" s="171"/>
      <c r="E4177" s="171" t="s">
        <v>20634</v>
      </c>
      <c r="F4177" s="171"/>
      <c r="G4177" s="171" t="s">
        <v>22760</v>
      </c>
      <c r="H4177" s="172" t="s">
        <v>22760</v>
      </c>
      <c r="I4177" s="173">
        <v>3260.0</v>
      </c>
      <c r="J4177" s="174">
        <v>380.0</v>
      </c>
      <c r="K4177" s="179">
        <v>0.0</v>
      </c>
      <c r="L4177" s="178">
        <v>380.0</v>
      </c>
      <c r="M4177" s="177">
        <v>0.0</v>
      </c>
      <c r="N4177" s="178">
        <v>0.0</v>
      </c>
      <c r="O4177" s="163"/>
      <c r="P4177" s="164"/>
      <c r="Q4177" s="163"/>
      <c r="R4177" s="163"/>
      <c r="S4177" s="168" t="s">
        <v>20645</v>
      </c>
      <c r="T4177" s="164">
        <v>0.0</v>
      </c>
    </row>
    <row r="4178" ht="18.75" hidden="1" customHeight="1">
      <c r="A4178" s="180">
        <v>45925.0</v>
      </c>
      <c r="B4178" s="171">
        <v>8522.0</v>
      </c>
      <c r="C4178" s="171" t="s">
        <v>6423</v>
      </c>
      <c r="D4178" s="171"/>
      <c r="E4178" s="171" t="s">
        <v>20634</v>
      </c>
      <c r="F4178" s="171"/>
      <c r="G4178" s="171" t="s">
        <v>22220</v>
      </c>
      <c r="H4178" s="172" t="s">
        <v>22220</v>
      </c>
      <c r="I4178" s="173">
        <v>3480.0</v>
      </c>
      <c r="J4178" s="174">
        <v>300.0</v>
      </c>
      <c r="K4178" s="179">
        <v>0.0</v>
      </c>
      <c r="L4178" s="178">
        <v>0.0</v>
      </c>
      <c r="M4178" s="177">
        <v>0.0</v>
      </c>
      <c r="N4178" s="178">
        <v>0.0</v>
      </c>
      <c r="O4178" s="163"/>
      <c r="P4178" s="164"/>
      <c r="Q4178" s="163"/>
      <c r="R4178" s="163"/>
      <c r="S4178" s="168" t="s">
        <v>20645</v>
      </c>
      <c r="T4178" s="164">
        <v>0.0</v>
      </c>
    </row>
    <row r="4179" ht="18.75" hidden="1" customHeight="1">
      <c r="A4179" s="180">
        <v>45925.0</v>
      </c>
      <c r="B4179" s="171">
        <v>8523.0</v>
      </c>
      <c r="C4179" s="171" t="s">
        <v>6423</v>
      </c>
      <c r="D4179" s="171"/>
      <c r="E4179" s="171" t="s">
        <v>20634</v>
      </c>
      <c r="F4179" s="171"/>
      <c r="G4179" s="171" t="s">
        <v>22073</v>
      </c>
      <c r="H4179" s="172" t="s">
        <v>22073</v>
      </c>
      <c r="I4179" s="173">
        <v>3180.0</v>
      </c>
      <c r="J4179" s="174">
        <v>400.0</v>
      </c>
      <c r="K4179" s="179">
        <v>0.0</v>
      </c>
      <c r="L4179" s="178">
        <v>400.0</v>
      </c>
      <c r="M4179" s="177">
        <v>0.0</v>
      </c>
      <c r="N4179" s="178">
        <v>0.0</v>
      </c>
      <c r="O4179" s="163"/>
      <c r="P4179" s="164"/>
      <c r="Q4179" s="163"/>
      <c r="R4179" s="163"/>
      <c r="S4179" s="168" t="s">
        <v>20645</v>
      </c>
      <c r="T4179" s="164">
        <v>0.0</v>
      </c>
    </row>
    <row r="4180" ht="18.75" hidden="1" customHeight="1">
      <c r="A4180" s="170">
        <v>45925.0</v>
      </c>
      <c r="B4180" s="171">
        <v>17390.0</v>
      </c>
      <c r="C4180" s="171" t="s">
        <v>22232</v>
      </c>
      <c r="D4180" s="171" t="s">
        <v>20687</v>
      </c>
      <c r="E4180" s="171">
        <v>16.0</v>
      </c>
      <c r="F4180" s="171" t="s">
        <v>21702</v>
      </c>
      <c r="G4180" s="171" t="s">
        <v>22233</v>
      </c>
      <c r="H4180" s="172" t="s">
        <v>20635</v>
      </c>
      <c r="I4180" s="173">
        <v>11600.0</v>
      </c>
      <c r="J4180" s="174">
        <v>1560.0</v>
      </c>
      <c r="K4180" s="179">
        <v>1560.0</v>
      </c>
      <c r="L4180" s="178"/>
      <c r="M4180" s="177"/>
      <c r="N4180" s="178"/>
      <c r="O4180" s="163"/>
      <c r="P4180" s="164"/>
      <c r="Q4180" s="163"/>
      <c r="R4180" s="163"/>
      <c r="S4180" s="168"/>
      <c r="T4180" s="164"/>
    </row>
    <row r="4181" ht="18.75" hidden="1" customHeight="1">
      <c r="A4181" s="170">
        <v>45925.0</v>
      </c>
      <c r="B4181" s="171">
        <v>17391.0</v>
      </c>
      <c r="C4181" s="171"/>
      <c r="D4181" s="171" t="s">
        <v>20673</v>
      </c>
      <c r="E4181" s="171">
        <v>8.0</v>
      </c>
      <c r="F4181" s="171" t="s">
        <v>20701</v>
      </c>
      <c r="G4181" s="171" t="s">
        <v>22761</v>
      </c>
      <c r="H4181" s="172" t="s">
        <v>20635</v>
      </c>
      <c r="I4181" s="173">
        <v>14640.0</v>
      </c>
      <c r="J4181" s="174">
        <v>4800.0</v>
      </c>
      <c r="K4181" s="179">
        <v>4800.0</v>
      </c>
      <c r="L4181" s="178"/>
      <c r="M4181" s="177"/>
      <c r="N4181" s="178"/>
      <c r="O4181" s="163"/>
      <c r="P4181" s="164"/>
      <c r="Q4181" s="163"/>
      <c r="R4181" s="163"/>
      <c r="S4181" s="168"/>
      <c r="T4181" s="164"/>
    </row>
    <row r="4182" ht="18.75" hidden="1" customHeight="1">
      <c r="A4182" s="170">
        <v>45925.0</v>
      </c>
      <c r="B4182" s="171">
        <v>17392.0</v>
      </c>
      <c r="C4182" s="171"/>
      <c r="D4182" s="171" t="s">
        <v>20687</v>
      </c>
      <c r="E4182" s="171">
        <v>8.0</v>
      </c>
      <c r="F4182" s="171" t="s">
        <v>21580</v>
      </c>
      <c r="G4182" s="171" t="s">
        <v>22762</v>
      </c>
      <c r="H4182" s="172" t="s">
        <v>20635</v>
      </c>
      <c r="I4182" s="173">
        <v>11900.0</v>
      </c>
      <c r="J4182" s="174">
        <v>1880.0</v>
      </c>
      <c r="K4182" s="179">
        <v>1880.0</v>
      </c>
      <c r="L4182" s="178"/>
      <c r="M4182" s="177"/>
      <c r="N4182" s="178"/>
      <c r="O4182" s="163"/>
      <c r="P4182" s="164"/>
      <c r="Q4182" s="163"/>
      <c r="R4182" s="163"/>
      <c r="S4182" s="168"/>
      <c r="T4182" s="164"/>
    </row>
    <row r="4183" ht="18.75" hidden="1" customHeight="1">
      <c r="A4183" s="170">
        <v>45925.0</v>
      </c>
      <c r="B4183" s="171">
        <v>17393.0</v>
      </c>
      <c r="C4183" s="171" t="s">
        <v>22763</v>
      </c>
      <c r="D4183" s="171" t="s">
        <v>20673</v>
      </c>
      <c r="E4183" s="171">
        <v>8.0</v>
      </c>
      <c r="F4183" s="171"/>
      <c r="G4183" s="171" t="s">
        <v>22764</v>
      </c>
      <c r="H4183" s="172" t="s">
        <v>20635</v>
      </c>
      <c r="I4183" s="173">
        <v>11940.0</v>
      </c>
      <c r="J4183" s="174">
        <v>2100.0</v>
      </c>
      <c r="K4183" s="179">
        <v>2100.0</v>
      </c>
      <c r="L4183" s="178"/>
      <c r="M4183" s="177"/>
      <c r="N4183" s="178"/>
      <c r="O4183" s="163"/>
      <c r="P4183" s="164"/>
      <c r="Q4183" s="163"/>
      <c r="R4183" s="163"/>
      <c r="S4183" s="168"/>
      <c r="T4183" s="164"/>
    </row>
    <row r="4184" ht="18.75" hidden="1" customHeight="1">
      <c r="A4184" s="170">
        <v>45925.0</v>
      </c>
      <c r="B4184" s="171">
        <v>17394.0</v>
      </c>
      <c r="C4184" s="171" t="s">
        <v>22765</v>
      </c>
      <c r="D4184" s="171" t="s">
        <v>20673</v>
      </c>
      <c r="E4184" s="171">
        <v>8.0</v>
      </c>
      <c r="F4184" s="171"/>
      <c r="G4184" s="171" t="s">
        <v>22766</v>
      </c>
      <c r="H4184" s="172" t="s">
        <v>20635</v>
      </c>
      <c r="I4184" s="173">
        <v>10880.0</v>
      </c>
      <c r="J4184" s="174">
        <v>1040.0</v>
      </c>
      <c r="K4184" s="179">
        <v>1040.0</v>
      </c>
      <c r="L4184" s="178"/>
      <c r="M4184" s="177"/>
      <c r="N4184" s="178"/>
      <c r="O4184" s="163"/>
      <c r="P4184" s="164"/>
      <c r="Q4184" s="163"/>
      <c r="R4184" s="163"/>
      <c r="S4184" s="168"/>
      <c r="T4184" s="164"/>
    </row>
    <row r="4185" ht="18.75" hidden="1" customHeight="1">
      <c r="A4185" s="170">
        <v>45926.0</v>
      </c>
      <c r="B4185" s="171">
        <v>17395.0</v>
      </c>
      <c r="C4185" s="171" t="s">
        <v>21613</v>
      </c>
      <c r="D4185" s="171" t="s">
        <v>20673</v>
      </c>
      <c r="E4185" s="171">
        <v>8.0</v>
      </c>
      <c r="F4185" s="171" t="s">
        <v>20700</v>
      </c>
      <c r="G4185" s="171" t="s">
        <v>11163</v>
      </c>
      <c r="H4185" s="172" t="s">
        <v>20635</v>
      </c>
      <c r="I4185" s="173">
        <v>11560.0</v>
      </c>
      <c r="J4185" s="174">
        <v>1720.0</v>
      </c>
      <c r="K4185" s="179">
        <v>1720.0</v>
      </c>
      <c r="L4185" s="178"/>
      <c r="M4185" s="177"/>
      <c r="N4185" s="178"/>
      <c r="O4185" s="163"/>
      <c r="P4185" s="164"/>
      <c r="Q4185" s="163"/>
      <c r="R4185" s="163"/>
      <c r="S4185" s="168"/>
      <c r="T4185" s="164"/>
    </row>
    <row r="4186" ht="18.75" hidden="1" customHeight="1">
      <c r="A4186" s="170">
        <v>45926.0</v>
      </c>
      <c r="B4186" s="171">
        <v>17396.0</v>
      </c>
      <c r="C4186" s="171" t="s">
        <v>2907</v>
      </c>
      <c r="D4186" s="171" t="s">
        <v>20673</v>
      </c>
      <c r="E4186" s="171">
        <v>8.0</v>
      </c>
      <c r="F4186" s="171" t="s">
        <v>20723</v>
      </c>
      <c r="G4186" s="171" t="s">
        <v>11161</v>
      </c>
      <c r="H4186" s="172" t="s">
        <v>20638</v>
      </c>
      <c r="I4186" s="173">
        <v>12940.0</v>
      </c>
      <c r="J4186" s="174">
        <v>3100.0</v>
      </c>
      <c r="K4186" s="179"/>
      <c r="L4186" s="178"/>
      <c r="M4186" s="177"/>
      <c r="N4186" s="178">
        <v>3100.0</v>
      </c>
      <c r="O4186" s="163"/>
      <c r="P4186" s="164"/>
      <c r="Q4186" s="163"/>
      <c r="R4186" s="163"/>
      <c r="S4186" s="168"/>
      <c r="T4186" s="164"/>
    </row>
    <row r="4187" ht="18.75" hidden="1" customHeight="1">
      <c r="A4187" s="182">
        <v>45926.02903868056</v>
      </c>
      <c r="B4187" s="171">
        <v>8524.0</v>
      </c>
      <c r="C4187" s="171" t="s">
        <v>4110</v>
      </c>
      <c r="D4187" s="171"/>
      <c r="E4187" s="171" t="s">
        <v>20634</v>
      </c>
      <c r="F4187" s="171"/>
      <c r="G4187" s="171" t="s">
        <v>4500</v>
      </c>
      <c r="H4187" s="172" t="s">
        <v>4500</v>
      </c>
      <c r="I4187" s="173">
        <v>3320.0</v>
      </c>
      <c r="J4187" s="174">
        <v>680.0</v>
      </c>
      <c r="K4187" s="179">
        <v>680.0</v>
      </c>
      <c r="L4187" s="178">
        <v>0.0</v>
      </c>
      <c r="M4187" s="177">
        <v>0.0</v>
      </c>
      <c r="N4187" s="178">
        <v>0.0</v>
      </c>
      <c r="O4187" s="163"/>
      <c r="P4187" s="164"/>
      <c r="Q4187" s="163"/>
      <c r="R4187" s="163"/>
      <c r="S4187" s="168" t="s">
        <v>20645</v>
      </c>
      <c r="T4187" s="164">
        <v>0.0</v>
      </c>
    </row>
    <row r="4188" ht="18.75" hidden="1" customHeight="1">
      <c r="A4188" s="180">
        <v>45926.0</v>
      </c>
      <c r="B4188" s="171">
        <v>8525.0</v>
      </c>
      <c r="C4188" s="171" t="s">
        <v>4474</v>
      </c>
      <c r="D4188" s="171"/>
      <c r="E4188" s="171" t="s">
        <v>20634</v>
      </c>
      <c r="F4188" s="171"/>
      <c r="G4188" s="171"/>
      <c r="H4188" s="172"/>
      <c r="I4188" s="173">
        <v>6080.0</v>
      </c>
      <c r="J4188" s="174">
        <v>2040.0</v>
      </c>
      <c r="K4188" s="179">
        <v>408.0</v>
      </c>
      <c r="L4188" s="178">
        <v>0.0</v>
      </c>
      <c r="M4188" s="177">
        <v>0.0</v>
      </c>
      <c r="N4188" s="178">
        <v>1632.0</v>
      </c>
      <c r="O4188" s="163"/>
      <c r="P4188" s="164"/>
      <c r="Q4188" s="163"/>
      <c r="R4188" s="163"/>
      <c r="S4188" s="168" t="s">
        <v>20645</v>
      </c>
      <c r="T4188" s="164">
        <v>0.0</v>
      </c>
    </row>
    <row r="4189" ht="18.75" hidden="1" customHeight="1">
      <c r="A4189" s="180">
        <v>45926.0</v>
      </c>
      <c r="B4189" s="171">
        <v>8526.0</v>
      </c>
      <c r="C4189" s="171" t="s">
        <v>744</v>
      </c>
      <c r="D4189" s="171"/>
      <c r="E4189" s="171" t="s">
        <v>20634</v>
      </c>
      <c r="F4189" s="171"/>
      <c r="G4189" s="171"/>
      <c r="H4189" s="172"/>
      <c r="I4189" s="173">
        <v>2800.0</v>
      </c>
      <c r="J4189" s="174">
        <v>280.0</v>
      </c>
      <c r="K4189" s="179">
        <v>0.0</v>
      </c>
      <c r="L4189" s="178">
        <v>280.0</v>
      </c>
      <c r="M4189" s="177">
        <v>0.0</v>
      </c>
      <c r="N4189" s="178">
        <v>224.0</v>
      </c>
      <c r="O4189" s="163"/>
      <c r="P4189" s="164"/>
      <c r="Q4189" s="163"/>
      <c r="R4189" s="163"/>
      <c r="S4189" s="168" t="s">
        <v>20645</v>
      </c>
      <c r="T4189" s="164">
        <v>0.0</v>
      </c>
    </row>
    <row r="4190" ht="18.75" hidden="1" customHeight="1">
      <c r="A4190" s="170">
        <v>45926.0</v>
      </c>
      <c r="B4190" s="171">
        <v>17397.0</v>
      </c>
      <c r="C4190" s="171" t="s">
        <v>4082</v>
      </c>
      <c r="D4190" s="171" t="s">
        <v>20687</v>
      </c>
      <c r="E4190" s="171">
        <v>16.0</v>
      </c>
      <c r="F4190" s="171" t="s">
        <v>20894</v>
      </c>
      <c r="G4190" s="171" t="s">
        <v>4109</v>
      </c>
      <c r="H4190" s="172" t="s">
        <v>20635</v>
      </c>
      <c r="I4190" s="173">
        <v>13260.0</v>
      </c>
      <c r="J4190" s="174">
        <v>3220.0</v>
      </c>
      <c r="K4190" s="179">
        <v>3220.0</v>
      </c>
      <c r="L4190" s="178"/>
      <c r="M4190" s="177"/>
      <c r="N4190" s="178"/>
      <c r="O4190" s="163"/>
      <c r="P4190" s="164"/>
      <c r="Q4190" s="163"/>
      <c r="R4190" s="163"/>
      <c r="S4190" s="168"/>
      <c r="T4190" s="164"/>
    </row>
    <row r="4191" ht="18.75" hidden="1" customHeight="1">
      <c r="A4191" s="180">
        <v>45926.0</v>
      </c>
      <c r="B4191" s="171">
        <v>8527.0</v>
      </c>
      <c r="C4191" s="171" t="s">
        <v>4457</v>
      </c>
      <c r="D4191" s="171"/>
      <c r="E4191" s="171" t="s">
        <v>20634</v>
      </c>
      <c r="F4191" s="171"/>
      <c r="G4191" s="171"/>
      <c r="H4191" s="172"/>
      <c r="I4191" s="173">
        <v>3980.0</v>
      </c>
      <c r="J4191" s="174">
        <v>680.0</v>
      </c>
      <c r="K4191" s="179">
        <v>680.0</v>
      </c>
      <c r="L4191" s="178">
        <v>0.0</v>
      </c>
      <c r="M4191" s="177">
        <v>0.0</v>
      </c>
      <c r="N4191" s="178">
        <v>0.0</v>
      </c>
      <c r="O4191" s="163"/>
      <c r="P4191" s="164"/>
      <c r="Q4191" s="163"/>
      <c r="R4191" s="163"/>
      <c r="S4191" s="168" t="s">
        <v>20645</v>
      </c>
      <c r="T4191" s="164">
        <v>0.0</v>
      </c>
    </row>
    <row r="4192" ht="18.75" hidden="1" customHeight="1">
      <c r="A4192" s="170">
        <v>45926.0</v>
      </c>
      <c r="B4192" s="171">
        <v>17398.0</v>
      </c>
      <c r="C4192" s="171" t="s">
        <v>2851</v>
      </c>
      <c r="D4192" s="171" t="s">
        <v>20673</v>
      </c>
      <c r="E4192" s="171">
        <v>8.0</v>
      </c>
      <c r="F4192" s="171" t="s">
        <v>21581</v>
      </c>
      <c r="G4192" s="171" t="s">
        <v>10466</v>
      </c>
      <c r="H4192" s="172" t="s">
        <v>20635</v>
      </c>
      <c r="I4192" s="173">
        <v>11080.0</v>
      </c>
      <c r="J4192" s="174">
        <v>1240.0</v>
      </c>
      <c r="K4192" s="179">
        <v>1240.0</v>
      </c>
      <c r="L4192" s="178"/>
      <c r="M4192" s="177"/>
      <c r="N4192" s="178"/>
      <c r="O4192" s="163"/>
      <c r="P4192" s="164"/>
      <c r="Q4192" s="163"/>
      <c r="R4192" s="163"/>
      <c r="S4192" s="168"/>
      <c r="T4192" s="164"/>
    </row>
    <row r="4193" ht="18.75" hidden="1" customHeight="1">
      <c r="A4193" s="170">
        <v>45926.0</v>
      </c>
      <c r="B4193" s="171">
        <v>17399.0</v>
      </c>
      <c r="C4193" s="171" t="s">
        <v>4082</v>
      </c>
      <c r="D4193" s="171" t="s">
        <v>20687</v>
      </c>
      <c r="E4193" s="171">
        <v>8.0</v>
      </c>
      <c r="F4193" s="171" t="s">
        <v>20700</v>
      </c>
      <c r="G4193" s="171" t="s">
        <v>11194</v>
      </c>
      <c r="H4193" s="172" t="s">
        <v>20635</v>
      </c>
      <c r="I4193" s="173">
        <v>11420.0</v>
      </c>
      <c r="J4193" s="174">
        <v>1400.0</v>
      </c>
      <c r="K4193" s="179">
        <v>1400.0</v>
      </c>
      <c r="L4193" s="178"/>
      <c r="M4193" s="177"/>
      <c r="N4193" s="178"/>
      <c r="O4193" s="163"/>
      <c r="P4193" s="164"/>
      <c r="Q4193" s="163"/>
      <c r="R4193" s="163"/>
      <c r="S4193" s="168"/>
      <c r="T4193" s="164"/>
    </row>
    <row r="4194" ht="18.75" hidden="1" customHeight="1">
      <c r="A4194" s="180">
        <v>45926.0</v>
      </c>
      <c r="B4194" s="171">
        <v>8528.0</v>
      </c>
      <c r="C4194" s="171" t="s">
        <v>11197</v>
      </c>
      <c r="D4194" s="171"/>
      <c r="E4194" s="171" t="s">
        <v>20634</v>
      </c>
      <c r="F4194" s="171"/>
      <c r="G4194" s="171" t="s">
        <v>22767</v>
      </c>
      <c r="H4194" s="172" t="s">
        <v>22767</v>
      </c>
      <c r="I4194" s="173">
        <v>12320.0</v>
      </c>
      <c r="J4194" s="174">
        <v>2140.0</v>
      </c>
      <c r="K4194" s="179">
        <v>0.0</v>
      </c>
      <c r="L4194" s="178">
        <v>0.0</v>
      </c>
      <c r="M4194" s="177">
        <v>0.0</v>
      </c>
      <c r="N4194" s="178">
        <v>0.0</v>
      </c>
      <c r="O4194" s="163"/>
      <c r="P4194" s="164"/>
      <c r="Q4194" s="163"/>
      <c r="R4194" s="163"/>
      <c r="S4194" s="168" t="s">
        <v>20645</v>
      </c>
      <c r="T4194" s="164">
        <v>0.0</v>
      </c>
    </row>
    <row r="4195" ht="18.75" hidden="1" customHeight="1">
      <c r="A4195" s="180">
        <v>45926.0</v>
      </c>
      <c r="B4195" s="171">
        <v>8529.0</v>
      </c>
      <c r="C4195" s="171" t="s">
        <v>3980</v>
      </c>
      <c r="D4195" s="171"/>
      <c r="E4195" s="171" t="s">
        <v>20634</v>
      </c>
      <c r="F4195" s="171"/>
      <c r="G4195" s="171"/>
      <c r="H4195" s="172"/>
      <c r="I4195" s="173">
        <v>3260.0</v>
      </c>
      <c r="J4195" s="174">
        <v>860.0</v>
      </c>
      <c r="K4195" s="179">
        <v>860.0</v>
      </c>
      <c r="L4195" s="178">
        <v>0.0</v>
      </c>
      <c r="M4195" s="177">
        <v>0.0</v>
      </c>
      <c r="N4195" s="178">
        <v>0.0</v>
      </c>
      <c r="O4195" s="163"/>
      <c r="P4195" s="164"/>
      <c r="Q4195" s="163"/>
      <c r="R4195" s="163"/>
      <c r="S4195" s="168" t="s">
        <v>20645</v>
      </c>
      <c r="T4195" s="164">
        <v>0.0</v>
      </c>
    </row>
    <row r="4196" ht="18.75" hidden="1" customHeight="1">
      <c r="A4196" s="180">
        <v>45926.0</v>
      </c>
      <c r="B4196" s="171">
        <v>8530.0</v>
      </c>
      <c r="C4196" s="171" t="s">
        <v>22768</v>
      </c>
      <c r="D4196" s="171"/>
      <c r="E4196" s="171" t="s">
        <v>20634</v>
      </c>
      <c r="F4196" s="171"/>
      <c r="G4196" s="171" t="s">
        <v>19722</v>
      </c>
      <c r="H4196" s="172" t="s">
        <v>19722</v>
      </c>
      <c r="I4196" s="173">
        <v>3600.0</v>
      </c>
      <c r="J4196" s="174">
        <v>220.0</v>
      </c>
      <c r="K4196" s="179">
        <v>0.0</v>
      </c>
      <c r="L4196" s="178">
        <v>0.0</v>
      </c>
      <c r="M4196" s="177">
        <v>0.0</v>
      </c>
      <c r="N4196" s="178">
        <v>0.0</v>
      </c>
      <c r="O4196" s="163"/>
      <c r="P4196" s="164"/>
      <c r="Q4196" s="163"/>
      <c r="R4196" s="163"/>
      <c r="S4196" s="168" t="s">
        <v>20645</v>
      </c>
      <c r="T4196" s="164">
        <v>0.0</v>
      </c>
    </row>
    <row r="4197" ht="18.75" hidden="1" customHeight="1">
      <c r="A4197" s="180">
        <v>45926.0</v>
      </c>
      <c r="B4197" s="171">
        <v>8531.0</v>
      </c>
      <c r="C4197" s="171" t="s">
        <v>22768</v>
      </c>
      <c r="D4197" s="171"/>
      <c r="E4197" s="171" t="s">
        <v>20634</v>
      </c>
      <c r="F4197" s="171"/>
      <c r="G4197" s="171" t="s">
        <v>19722</v>
      </c>
      <c r="H4197" s="172" t="s">
        <v>19722</v>
      </c>
      <c r="I4197" s="173">
        <v>3380.0</v>
      </c>
      <c r="J4197" s="174">
        <v>440.0</v>
      </c>
      <c r="K4197" s="179">
        <v>0.0</v>
      </c>
      <c r="L4197" s="178">
        <v>440.0</v>
      </c>
      <c r="M4197" s="177">
        <v>0.0</v>
      </c>
      <c r="N4197" s="178">
        <v>0.0</v>
      </c>
      <c r="O4197" s="163"/>
      <c r="P4197" s="164"/>
      <c r="Q4197" s="163"/>
      <c r="R4197" s="163"/>
      <c r="S4197" s="168" t="s">
        <v>20645</v>
      </c>
      <c r="T4197" s="164">
        <v>0.0</v>
      </c>
    </row>
    <row r="4198" ht="18.75" hidden="1" customHeight="1">
      <c r="A4198" s="180">
        <v>45926.0</v>
      </c>
      <c r="B4198" s="171">
        <v>8532.0</v>
      </c>
      <c r="C4198" s="171" t="s">
        <v>22768</v>
      </c>
      <c r="D4198" s="171"/>
      <c r="E4198" s="171" t="s">
        <v>20634</v>
      </c>
      <c r="F4198" s="171"/>
      <c r="G4198" s="171" t="s">
        <v>19727</v>
      </c>
      <c r="H4198" s="172" t="s">
        <v>19727</v>
      </c>
      <c r="I4198" s="173">
        <v>3440.0</v>
      </c>
      <c r="J4198" s="174">
        <v>280.0</v>
      </c>
      <c r="K4198" s="179">
        <v>0.0</v>
      </c>
      <c r="L4198" s="178">
        <v>0.0</v>
      </c>
      <c r="M4198" s="177">
        <v>0.0</v>
      </c>
      <c r="N4198" s="178">
        <v>0.0</v>
      </c>
      <c r="O4198" s="163"/>
      <c r="P4198" s="164"/>
      <c r="Q4198" s="163"/>
      <c r="R4198" s="163"/>
      <c r="S4198" s="168" t="s">
        <v>20645</v>
      </c>
      <c r="T4198" s="164">
        <v>0.0</v>
      </c>
    </row>
    <row r="4199" ht="18.75" hidden="1" customHeight="1">
      <c r="A4199" s="180">
        <v>45926.0</v>
      </c>
      <c r="B4199" s="171">
        <v>8533.0</v>
      </c>
      <c r="C4199" s="171" t="s">
        <v>22769</v>
      </c>
      <c r="D4199" s="171"/>
      <c r="E4199" s="171" t="s">
        <v>20634</v>
      </c>
      <c r="F4199" s="171"/>
      <c r="G4199" s="171" t="s">
        <v>19727</v>
      </c>
      <c r="H4199" s="172" t="s">
        <v>19727</v>
      </c>
      <c r="I4199" s="173">
        <v>3160.0</v>
      </c>
      <c r="J4199" s="174">
        <v>460.0</v>
      </c>
      <c r="K4199" s="179">
        <v>0.0</v>
      </c>
      <c r="L4199" s="178">
        <v>460.0</v>
      </c>
      <c r="M4199" s="177">
        <v>0.0</v>
      </c>
      <c r="N4199" s="178">
        <v>0.0</v>
      </c>
      <c r="O4199" s="163"/>
      <c r="P4199" s="164"/>
      <c r="Q4199" s="163"/>
      <c r="R4199" s="163"/>
      <c r="S4199" s="168" t="s">
        <v>20645</v>
      </c>
      <c r="T4199" s="164">
        <v>0.0</v>
      </c>
    </row>
    <row r="4200" ht="18.75" hidden="1" customHeight="1">
      <c r="A4200" s="180">
        <v>45926.0</v>
      </c>
      <c r="B4200" s="171">
        <v>8534.0</v>
      </c>
      <c r="C4200" s="171" t="s">
        <v>4112</v>
      </c>
      <c r="D4200" s="171"/>
      <c r="E4200" s="171" t="s">
        <v>20634</v>
      </c>
      <c r="F4200" s="171"/>
      <c r="G4200" s="171"/>
      <c r="H4200" s="172"/>
      <c r="I4200" s="173">
        <v>3340.0</v>
      </c>
      <c r="J4200" s="174">
        <v>760.0</v>
      </c>
      <c r="K4200" s="179">
        <v>0.0</v>
      </c>
      <c r="L4200" s="178">
        <v>760.0</v>
      </c>
      <c r="M4200" s="177">
        <v>0.0</v>
      </c>
      <c r="N4200" s="178">
        <v>0.0</v>
      </c>
      <c r="O4200" s="163"/>
      <c r="P4200" s="164"/>
      <c r="Q4200" s="163"/>
      <c r="R4200" s="163"/>
      <c r="S4200" s="168" t="s">
        <v>20645</v>
      </c>
      <c r="T4200" s="164">
        <v>0.0</v>
      </c>
    </row>
    <row r="4201" ht="18.75" hidden="1" customHeight="1">
      <c r="A4201" s="180">
        <v>45926.0</v>
      </c>
      <c r="B4201" s="171">
        <v>8535.0</v>
      </c>
      <c r="C4201" s="171" t="s">
        <v>11197</v>
      </c>
      <c r="D4201" s="171"/>
      <c r="E4201" s="171" t="s">
        <v>20634</v>
      </c>
      <c r="F4201" s="171"/>
      <c r="G4201" s="171" t="s">
        <v>22770</v>
      </c>
      <c r="H4201" s="172" t="s">
        <v>22770</v>
      </c>
      <c r="I4201" s="173">
        <v>12340.0</v>
      </c>
      <c r="J4201" s="174">
        <v>2120.0</v>
      </c>
      <c r="K4201" s="179">
        <v>0.0</v>
      </c>
      <c r="L4201" s="178">
        <v>0.0</v>
      </c>
      <c r="M4201" s="177">
        <v>0.0</v>
      </c>
      <c r="N4201" s="178">
        <v>0.0</v>
      </c>
      <c r="O4201" s="163"/>
      <c r="P4201" s="164"/>
      <c r="Q4201" s="163"/>
      <c r="R4201" s="163"/>
      <c r="S4201" s="168" t="s">
        <v>20645</v>
      </c>
      <c r="T4201" s="164">
        <v>0.0</v>
      </c>
    </row>
    <row r="4202" ht="18.75" hidden="1" customHeight="1">
      <c r="A4202" s="180">
        <v>45926.0</v>
      </c>
      <c r="B4202" s="171">
        <v>8536.0</v>
      </c>
      <c r="C4202" s="171" t="s">
        <v>4879</v>
      </c>
      <c r="D4202" s="171"/>
      <c r="E4202" s="171" t="s">
        <v>20634</v>
      </c>
      <c r="F4202" s="171"/>
      <c r="G4202" s="171"/>
      <c r="H4202" s="172"/>
      <c r="I4202" s="173">
        <v>3480.0</v>
      </c>
      <c r="J4202" s="174">
        <v>560.0</v>
      </c>
      <c r="K4202" s="179">
        <v>560.0</v>
      </c>
      <c r="L4202" s="178">
        <v>0.0</v>
      </c>
      <c r="M4202" s="177">
        <v>0.0</v>
      </c>
      <c r="N4202" s="178">
        <v>0.0</v>
      </c>
      <c r="O4202" s="163"/>
      <c r="P4202" s="164"/>
      <c r="Q4202" s="163"/>
      <c r="R4202" s="163"/>
      <c r="S4202" s="168" t="s">
        <v>20645</v>
      </c>
      <c r="T4202" s="164">
        <v>0.0</v>
      </c>
    </row>
    <row r="4203" ht="18.75" hidden="1" customHeight="1">
      <c r="A4203" s="180">
        <v>45926.0</v>
      </c>
      <c r="B4203" s="171">
        <v>8537.0</v>
      </c>
      <c r="C4203" s="171" t="s">
        <v>3980</v>
      </c>
      <c r="D4203" s="171"/>
      <c r="E4203" s="171" t="s">
        <v>20634</v>
      </c>
      <c r="F4203" s="171"/>
      <c r="G4203" s="171"/>
      <c r="H4203" s="172"/>
      <c r="I4203" s="173">
        <v>2880.0</v>
      </c>
      <c r="J4203" s="174">
        <v>420.0</v>
      </c>
      <c r="K4203" s="179">
        <v>420.0</v>
      </c>
      <c r="L4203" s="178">
        <v>0.0</v>
      </c>
      <c r="M4203" s="177">
        <v>0.0</v>
      </c>
      <c r="N4203" s="178">
        <v>0.0</v>
      </c>
      <c r="O4203" s="163"/>
      <c r="P4203" s="164"/>
      <c r="Q4203" s="163"/>
      <c r="R4203" s="163"/>
      <c r="S4203" s="168" t="s">
        <v>20645</v>
      </c>
      <c r="T4203" s="164">
        <v>0.0</v>
      </c>
    </row>
    <row r="4204" ht="18.75" hidden="1" customHeight="1">
      <c r="A4204" s="170">
        <v>45926.0</v>
      </c>
      <c r="B4204" s="171">
        <v>17400.0</v>
      </c>
      <c r="C4204" s="171" t="s">
        <v>20792</v>
      </c>
      <c r="D4204" s="171" t="s">
        <v>20687</v>
      </c>
      <c r="E4204" s="171">
        <v>16.0</v>
      </c>
      <c r="F4204" s="171" t="s">
        <v>20894</v>
      </c>
      <c r="G4204" s="171" t="s">
        <v>4520</v>
      </c>
      <c r="H4204" s="172" t="s">
        <v>20635</v>
      </c>
      <c r="I4204" s="173">
        <v>12900.0</v>
      </c>
      <c r="J4204" s="174">
        <v>2860.0</v>
      </c>
      <c r="K4204" s="179">
        <v>2860.0</v>
      </c>
      <c r="L4204" s="178"/>
      <c r="M4204" s="177"/>
      <c r="N4204" s="178"/>
      <c r="O4204" s="163"/>
      <c r="P4204" s="164"/>
      <c r="Q4204" s="163"/>
      <c r="R4204" s="163"/>
      <c r="S4204" s="168"/>
      <c r="T4204" s="164"/>
    </row>
    <row r="4205" ht="18.75" hidden="1" customHeight="1">
      <c r="A4205" s="170">
        <v>45926.0</v>
      </c>
      <c r="B4205" s="171">
        <v>17401.0</v>
      </c>
      <c r="C4205" s="171" t="s">
        <v>22674</v>
      </c>
      <c r="D4205" s="171" t="s">
        <v>20673</v>
      </c>
      <c r="E4205" s="171">
        <v>8.0</v>
      </c>
      <c r="F4205" s="171" t="s">
        <v>21824</v>
      </c>
      <c r="G4205" s="171" t="s">
        <v>5054</v>
      </c>
      <c r="H4205" s="172" t="s">
        <v>20635</v>
      </c>
      <c r="I4205" s="173">
        <v>12640.0</v>
      </c>
      <c r="J4205" s="174">
        <v>2800.0</v>
      </c>
      <c r="K4205" s="179">
        <v>2800.0</v>
      </c>
      <c r="L4205" s="178"/>
      <c r="M4205" s="177"/>
      <c r="N4205" s="178"/>
      <c r="O4205" s="163"/>
      <c r="P4205" s="164"/>
      <c r="Q4205" s="163"/>
      <c r="R4205" s="163"/>
      <c r="S4205" s="168"/>
      <c r="T4205" s="164"/>
    </row>
    <row r="4206" ht="18.75" hidden="1" customHeight="1">
      <c r="A4206" s="170">
        <v>45926.0</v>
      </c>
      <c r="B4206" s="171">
        <v>17402.0</v>
      </c>
      <c r="C4206" s="171" t="s">
        <v>20760</v>
      </c>
      <c r="D4206" s="171" t="s">
        <v>20695</v>
      </c>
      <c r="E4206" s="171">
        <v>8.0</v>
      </c>
      <c r="F4206" s="171" t="s">
        <v>21476</v>
      </c>
      <c r="G4206" s="171" t="s">
        <v>4414</v>
      </c>
      <c r="H4206" s="172" t="s">
        <v>20635</v>
      </c>
      <c r="I4206" s="173">
        <v>11100.0</v>
      </c>
      <c r="J4206" s="174">
        <v>1400.0</v>
      </c>
      <c r="K4206" s="179">
        <v>1400.0</v>
      </c>
      <c r="L4206" s="178"/>
      <c r="M4206" s="177"/>
      <c r="N4206" s="178"/>
      <c r="O4206" s="163"/>
      <c r="P4206" s="164"/>
      <c r="Q4206" s="163"/>
      <c r="R4206" s="163"/>
      <c r="S4206" s="168"/>
      <c r="T4206" s="164"/>
    </row>
    <row r="4207" ht="18.75" hidden="1" customHeight="1">
      <c r="A4207" s="170">
        <v>45929.0</v>
      </c>
      <c r="B4207" s="171">
        <v>17403.0</v>
      </c>
      <c r="C4207" s="171" t="s">
        <v>4671</v>
      </c>
      <c r="D4207" s="171" t="s">
        <v>20673</v>
      </c>
      <c r="E4207" s="171">
        <v>8.0</v>
      </c>
      <c r="F4207" s="171" t="s">
        <v>20700</v>
      </c>
      <c r="G4207" s="171" t="s">
        <v>5933</v>
      </c>
      <c r="H4207" s="172" t="s">
        <v>20635</v>
      </c>
      <c r="I4207" s="173">
        <v>11180.0</v>
      </c>
      <c r="J4207" s="174">
        <v>1340.0</v>
      </c>
      <c r="K4207" s="179">
        <v>1340.0</v>
      </c>
      <c r="L4207" s="178"/>
      <c r="M4207" s="177"/>
      <c r="N4207" s="178"/>
      <c r="O4207" s="163"/>
      <c r="P4207" s="164"/>
      <c r="Q4207" s="163"/>
      <c r="R4207" s="163"/>
      <c r="S4207" s="168"/>
      <c r="T4207" s="164"/>
    </row>
    <row r="4208" ht="18.75" hidden="1" customHeight="1">
      <c r="A4208" s="182">
        <v>45929.029001840274</v>
      </c>
      <c r="B4208" s="171">
        <v>8538.0</v>
      </c>
      <c r="C4208" s="171" t="s">
        <v>3029</v>
      </c>
      <c r="D4208" s="171"/>
      <c r="E4208" s="171" t="s">
        <v>20634</v>
      </c>
      <c r="F4208" s="171"/>
      <c r="G4208" s="171" t="s">
        <v>22771</v>
      </c>
      <c r="H4208" s="172" t="s">
        <v>22771</v>
      </c>
      <c r="I4208" s="173">
        <v>2820.0</v>
      </c>
      <c r="J4208" s="174">
        <v>320.0</v>
      </c>
      <c r="K4208" s="179">
        <v>320.0</v>
      </c>
      <c r="L4208" s="178">
        <v>0.0</v>
      </c>
      <c r="M4208" s="177">
        <v>0.0</v>
      </c>
      <c r="N4208" s="178">
        <v>0.0</v>
      </c>
      <c r="O4208" s="163"/>
      <c r="P4208" s="164"/>
      <c r="Q4208" s="163"/>
      <c r="R4208" s="163"/>
      <c r="S4208" s="168" t="s">
        <v>20645</v>
      </c>
      <c r="T4208" s="164">
        <v>0.0</v>
      </c>
    </row>
    <row r="4209" ht="18.75" hidden="1" customHeight="1">
      <c r="A4209" s="170">
        <v>45929.0</v>
      </c>
      <c r="B4209" s="171">
        <v>17404.0</v>
      </c>
      <c r="C4209" s="171" t="s">
        <v>22772</v>
      </c>
      <c r="D4209" s="171" t="s">
        <v>20687</v>
      </c>
      <c r="E4209" s="171">
        <v>12.0</v>
      </c>
      <c r="F4209" s="171" t="s">
        <v>20836</v>
      </c>
      <c r="G4209" s="171" t="s">
        <v>11269</v>
      </c>
      <c r="H4209" s="172" t="s">
        <v>20635</v>
      </c>
      <c r="I4209" s="173">
        <v>11420.0</v>
      </c>
      <c r="J4209" s="174">
        <v>1380.0</v>
      </c>
      <c r="K4209" s="179">
        <v>1380.0</v>
      </c>
      <c r="L4209" s="178"/>
      <c r="M4209" s="177"/>
      <c r="N4209" s="178"/>
      <c r="O4209" s="163"/>
      <c r="P4209" s="164"/>
      <c r="Q4209" s="163"/>
      <c r="R4209" s="163"/>
      <c r="S4209" s="168"/>
      <c r="T4209" s="164"/>
    </row>
    <row r="4210" ht="18.75" hidden="1" customHeight="1">
      <c r="A4210" s="180">
        <v>45929.0</v>
      </c>
      <c r="B4210" s="171">
        <v>8539.0</v>
      </c>
      <c r="C4210" s="171" t="s">
        <v>3108</v>
      </c>
      <c r="D4210" s="171"/>
      <c r="E4210" s="171" t="s">
        <v>20634</v>
      </c>
      <c r="F4210" s="171"/>
      <c r="G4210" s="171" t="s">
        <v>22773</v>
      </c>
      <c r="H4210" s="172" t="s">
        <v>22773</v>
      </c>
      <c r="I4210" s="173">
        <v>2840.0</v>
      </c>
      <c r="J4210" s="174">
        <v>380.0</v>
      </c>
      <c r="K4210" s="179">
        <v>380.0</v>
      </c>
      <c r="L4210" s="178">
        <v>0.0</v>
      </c>
      <c r="M4210" s="177">
        <v>0.0</v>
      </c>
      <c r="N4210" s="178">
        <v>0.0</v>
      </c>
      <c r="O4210" s="163"/>
      <c r="P4210" s="164"/>
      <c r="Q4210" s="163"/>
      <c r="R4210" s="163"/>
      <c r="S4210" s="168" t="s">
        <v>20645</v>
      </c>
      <c r="T4210" s="164">
        <v>0.0</v>
      </c>
    </row>
    <row r="4211" ht="18.75" hidden="1" customHeight="1">
      <c r="A4211" s="170">
        <v>45929.0</v>
      </c>
      <c r="B4211" s="171">
        <v>17405.0</v>
      </c>
      <c r="C4211" s="171" t="s">
        <v>22104</v>
      </c>
      <c r="D4211" s="171" t="s">
        <v>20695</v>
      </c>
      <c r="E4211" s="171">
        <v>8.0</v>
      </c>
      <c r="F4211" s="171" t="s">
        <v>20700</v>
      </c>
      <c r="G4211" s="171" t="s">
        <v>5757</v>
      </c>
      <c r="H4211" s="172" t="s">
        <v>20635</v>
      </c>
      <c r="I4211" s="173">
        <v>11400.0</v>
      </c>
      <c r="J4211" s="174">
        <v>1700.0</v>
      </c>
      <c r="K4211" s="179">
        <v>1700.0</v>
      </c>
      <c r="L4211" s="178"/>
      <c r="M4211" s="177"/>
      <c r="N4211" s="178"/>
      <c r="O4211" s="163"/>
      <c r="P4211" s="164"/>
      <c r="Q4211" s="163"/>
      <c r="R4211" s="163"/>
      <c r="S4211" s="168"/>
      <c r="T4211" s="164"/>
    </row>
    <row r="4212" ht="18.75" hidden="1" customHeight="1">
      <c r="A4212" s="170">
        <v>45929.0</v>
      </c>
      <c r="B4212" s="171">
        <v>17406.0</v>
      </c>
      <c r="C4212" s="171" t="s">
        <v>386</v>
      </c>
      <c r="D4212" s="171" t="s">
        <v>20687</v>
      </c>
      <c r="E4212" s="171">
        <v>8.0</v>
      </c>
      <c r="F4212" s="171" t="s">
        <v>21428</v>
      </c>
      <c r="G4212" s="171" t="s">
        <v>11277</v>
      </c>
      <c r="H4212" s="172" t="s">
        <v>20635</v>
      </c>
      <c r="I4212" s="173">
        <v>10940.0</v>
      </c>
      <c r="J4212" s="174">
        <v>920.0</v>
      </c>
      <c r="K4212" s="179">
        <v>920.0</v>
      </c>
      <c r="L4212" s="178"/>
      <c r="M4212" s="177"/>
      <c r="N4212" s="178"/>
      <c r="O4212" s="163"/>
      <c r="P4212" s="164"/>
      <c r="Q4212" s="163"/>
      <c r="R4212" s="163"/>
      <c r="S4212" s="168"/>
      <c r="T4212" s="164"/>
    </row>
    <row r="4213" ht="18.75" hidden="1" customHeight="1">
      <c r="A4213" s="180">
        <v>45929.0</v>
      </c>
      <c r="B4213" s="171">
        <v>8540.0</v>
      </c>
      <c r="C4213" s="171" t="s">
        <v>4444</v>
      </c>
      <c r="D4213" s="171"/>
      <c r="E4213" s="171" t="s">
        <v>20634</v>
      </c>
      <c r="F4213" s="171"/>
      <c r="G4213" s="171"/>
      <c r="H4213" s="172"/>
      <c r="I4213" s="173">
        <v>2420.0</v>
      </c>
      <c r="J4213" s="174">
        <v>240.0</v>
      </c>
      <c r="K4213" s="179">
        <v>0.0</v>
      </c>
      <c r="L4213" s="178">
        <v>240.0</v>
      </c>
      <c r="M4213" s="177">
        <v>0.0</v>
      </c>
      <c r="N4213" s="178">
        <v>0.0</v>
      </c>
      <c r="O4213" s="163"/>
      <c r="P4213" s="164"/>
      <c r="Q4213" s="163"/>
      <c r="R4213" s="163"/>
      <c r="S4213" s="168" t="s">
        <v>20645</v>
      </c>
      <c r="T4213" s="164">
        <v>0.0</v>
      </c>
    </row>
    <row r="4214" ht="18.75" hidden="1" customHeight="1">
      <c r="A4214" s="170">
        <v>45929.0</v>
      </c>
      <c r="B4214" s="171">
        <v>17407.0</v>
      </c>
      <c r="C4214" s="171" t="s">
        <v>3220</v>
      </c>
      <c r="D4214" s="171" t="s">
        <v>20673</v>
      </c>
      <c r="E4214" s="171">
        <v>8.0</v>
      </c>
      <c r="F4214" s="171" t="s">
        <v>20878</v>
      </c>
      <c r="G4214" s="171" t="s">
        <v>10893</v>
      </c>
      <c r="H4214" s="172" t="s">
        <v>20635</v>
      </c>
      <c r="I4214" s="173">
        <v>16080.0</v>
      </c>
      <c r="J4214" s="174">
        <v>6240.0</v>
      </c>
      <c r="K4214" s="179">
        <v>6240.0</v>
      </c>
      <c r="L4214" s="178"/>
      <c r="M4214" s="177"/>
      <c r="N4214" s="178"/>
      <c r="O4214" s="163"/>
      <c r="P4214" s="164"/>
      <c r="Q4214" s="163"/>
      <c r="R4214" s="163"/>
      <c r="S4214" s="168"/>
      <c r="T4214" s="164"/>
    </row>
    <row r="4215" ht="18.75" hidden="1" customHeight="1">
      <c r="A4215" s="170">
        <v>45929.0</v>
      </c>
      <c r="B4215" s="171">
        <v>17408.0</v>
      </c>
      <c r="C4215" s="171" t="s">
        <v>4018</v>
      </c>
      <c r="D4215" s="171" t="s">
        <v>20687</v>
      </c>
      <c r="E4215" s="171">
        <v>8.0</v>
      </c>
      <c r="F4215" s="171" t="s">
        <v>21135</v>
      </c>
      <c r="G4215" s="171" t="s">
        <v>11289</v>
      </c>
      <c r="H4215" s="172" t="s">
        <v>20635</v>
      </c>
      <c r="I4215" s="173">
        <v>13620.0</v>
      </c>
      <c r="J4215" s="174">
        <v>3600.0</v>
      </c>
      <c r="K4215" s="179">
        <v>3600.0</v>
      </c>
      <c r="L4215" s="178"/>
      <c r="M4215" s="177"/>
      <c r="N4215" s="178"/>
      <c r="O4215" s="163"/>
      <c r="P4215" s="164"/>
      <c r="Q4215" s="163"/>
      <c r="R4215" s="163"/>
      <c r="S4215" s="168"/>
      <c r="T4215" s="164"/>
    </row>
    <row r="4216" ht="18.75" hidden="1" customHeight="1">
      <c r="A4216" s="180">
        <v>45929.0</v>
      </c>
      <c r="B4216" s="171">
        <v>8541.0</v>
      </c>
      <c r="C4216" s="171" t="s">
        <v>4017</v>
      </c>
      <c r="D4216" s="171"/>
      <c r="E4216" s="171" t="s">
        <v>20634</v>
      </c>
      <c r="F4216" s="171"/>
      <c r="G4216" s="171" t="s">
        <v>4500</v>
      </c>
      <c r="H4216" s="172" t="s">
        <v>4500</v>
      </c>
      <c r="I4216" s="173">
        <v>3520.0</v>
      </c>
      <c r="J4216" s="174">
        <v>460.0</v>
      </c>
      <c r="K4216" s="179">
        <v>460.0</v>
      </c>
      <c r="L4216" s="178">
        <v>0.0</v>
      </c>
      <c r="M4216" s="177">
        <v>0.0</v>
      </c>
      <c r="N4216" s="178">
        <v>0.0</v>
      </c>
      <c r="O4216" s="163"/>
      <c r="P4216" s="164"/>
      <c r="Q4216" s="163"/>
      <c r="R4216" s="163"/>
      <c r="S4216" s="168" t="s">
        <v>20645</v>
      </c>
      <c r="T4216" s="164">
        <v>0.0</v>
      </c>
    </row>
    <row r="4217" ht="18.75" hidden="1" customHeight="1">
      <c r="A4217" s="170">
        <v>45929.0</v>
      </c>
      <c r="B4217" s="171">
        <v>17409.0</v>
      </c>
      <c r="C4217" s="171" t="s">
        <v>21144</v>
      </c>
      <c r="D4217" s="171" t="s">
        <v>20673</v>
      </c>
      <c r="E4217" s="171">
        <v>8.0</v>
      </c>
      <c r="F4217" s="171" t="s">
        <v>21811</v>
      </c>
      <c r="G4217" s="171" t="s">
        <v>4071</v>
      </c>
      <c r="H4217" s="172" t="s">
        <v>20635</v>
      </c>
      <c r="I4217" s="173">
        <v>13940.0</v>
      </c>
      <c r="J4217" s="174">
        <v>4100.0</v>
      </c>
      <c r="K4217" s="179">
        <v>4100.0</v>
      </c>
      <c r="L4217" s="178"/>
      <c r="M4217" s="177"/>
      <c r="N4217" s="178"/>
      <c r="O4217" s="163"/>
      <c r="P4217" s="164"/>
      <c r="Q4217" s="163"/>
      <c r="R4217" s="163"/>
      <c r="S4217" s="168"/>
      <c r="T4217" s="164"/>
    </row>
    <row r="4218" ht="18.75" hidden="1" customHeight="1">
      <c r="A4218" s="170">
        <v>45929.0</v>
      </c>
      <c r="B4218" s="171">
        <v>17410.0</v>
      </c>
      <c r="C4218" s="171" t="s">
        <v>829</v>
      </c>
      <c r="D4218" s="171" t="s">
        <v>20695</v>
      </c>
      <c r="E4218" s="171">
        <v>8.0</v>
      </c>
      <c r="F4218" s="171" t="s">
        <v>20818</v>
      </c>
      <c r="G4218" s="171" t="s">
        <v>9254</v>
      </c>
      <c r="H4218" s="172" t="s">
        <v>20635</v>
      </c>
      <c r="I4218" s="173">
        <v>12340.0</v>
      </c>
      <c r="J4218" s="174">
        <v>2640.0</v>
      </c>
      <c r="K4218" s="179">
        <v>2640.0</v>
      </c>
      <c r="L4218" s="178"/>
      <c r="M4218" s="177"/>
      <c r="N4218" s="178"/>
      <c r="O4218" s="163"/>
      <c r="P4218" s="164"/>
      <c r="Q4218" s="163"/>
      <c r="R4218" s="163"/>
      <c r="S4218" s="168"/>
      <c r="T4218" s="164"/>
    </row>
    <row r="4219" ht="18.75" hidden="1" customHeight="1">
      <c r="A4219" s="180">
        <v>45929.0</v>
      </c>
      <c r="B4219" s="171">
        <v>8542.0</v>
      </c>
      <c r="C4219" s="171" t="s">
        <v>4062</v>
      </c>
      <c r="D4219" s="171"/>
      <c r="E4219" s="171" t="s">
        <v>20634</v>
      </c>
      <c r="F4219" s="171"/>
      <c r="G4219" s="171"/>
      <c r="H4219" s="172"/>
      <c r="I4219" s="173">
        <v>5800.0</v>
      </c>
      <c r="J4219" s="174">
        <v>1480.0</v>
      </c>
      <c r="K4219" s="179">
        <v>1480.0</v>
      </c>
      <c r="L4219" s="178">
        <v>0.0</v>
      </c>
      <c r="M4219" s="177">
        <v>0.0</v>
      </c>
      <c r="N4219" s="178">
        <v>0.0</v>
      </c>
      <c r="O4219" s="163"/>
      <c r="P4219" s="164"/>
      <c r="Q4219" s="163"/>
      <c r="R4219" s="163"/>
      <c r="S4219" s="168" t="s">
        <v>20645</v>
      </c>
      <c r="T4219" s="164">
        <v>0.0</v>
      </c>
    </row>
    <row r="4220" ht="18.75" hidden="1" customHeight="1">
      <c r="A4220" s="170">
        <v>45929.0</v>
      </c>
      <c r="B4220" s="171">
        <v>17411.0</v>
      </c>
      <c r="C4220" s="171" t="s">
        <v>20763</v>
      </c>
      <c r="D4220" s="171" t="s">
        <v>20687</v>
      </c>
      <c r="E4220" s="171">
        <v>14.0</v>
      </c>
      <c r="F4220" s="171" t="s">
        <v>21370</v>
      </c>
      <c r="G4220" s="171" t="s">
        <v>11305</v>
      </c>
      <c r="H4220" s="172" t="s">
        <v>20635</v>
      </c>
      <c r="I4220" s="173">
        <v>12640.0</v>
      </c>
      <c r="J4220" s="174">
        <v>2600.0</v>
      </c>
      <c r="K4220" s="179">
        <v>2600.0</v>
      </c>
      <c r="L4220" s="178"/>
      <c r="M4220" s="177"/>
      <c r="N4220" s="178"/>
      <c r="O4220" s="163"/>
      <c r="P4220" s="164"/>
      <c r="Q4220" s="163"/>
      <c r="R4220" s="163"/>
      <c r="S4220" s="168"/>
      <c r="T4220" s="164"/>
    </row>
    <row r="4221" ht="18.75" hidden="1" customHeight="1">
      <c r="A4221" s="180">
        <v>45929.0</v>
      </c>
      <c r="B4221" s="171">
        <v>8543.0</v>
      </c>
      <c r="C4221" s="171" t="s">
        <v>6423</v>
      </c>
      <c r="D4221" s="171"/>
      <c r="E4221" s="171" t="s">
        <v>20634</v>
      </c>
      <c r="F4221" s="171"/>
      <c r="G4221" s="171" t="s">
        <v>19727</v>
      </c>
      <c r="H4221" s="172" t="s">
        <v>19727</v>
      </c>
      <c r="I4221" s="173">
        <v>3480.0</v>
      </c>
      <c r="J4221" s="174">
        <v>240.0</v>
      </c>
      <c r="K4221" s="179">
        <v>0.0</v>
      </c>
      <c r="L4221" s="178">
        <v>0.0</v>
      </c>
      <c r="M4221" s="177">
        <v>0.0</v>
      </c>
      <c r="N4221" s="178">
        <v>0.0</v>
      </c>
      <c r="O4221" s="163"/>
      <c r="P4221" s="164"/>
      <c r="Q4221" s="163"/>
      <c r="R4221" s="163"/>
      <c r="S4221" s="168" t="s">
        <v>20645</v>
      </c>
      <c r="T4221" s="164">
        <v>0.0</v>
      </c>
    </row>
    <row r="4222" ht="18.75" hidden="1" customHeight="1">
      <c r="A4222" s="180">
        <v>45929.0</v>
      </c>
      <c r="B4222" s="171">
        <v>8544.0</v>
      </c>
      <c r="C4222" s="171" t="s">
        <v>6423</v>
      </c>
      <c r="D4222" s="171"/>
      <c r="E4222" s="171" t="s">
        <v>20634</v>
      </c>
      <c r="F4222" s="171"/>
      <c r="G4222" s="171" t="s">
        <v>19727</v>
      </c>
      <c r="H4222" s="172" t="s">
        <v>19727</v>
      </c>
      <c r="I4222" s="173">
        <v>3240.0</v>
      </c>
      <c r="J4222" s="174">
        <v>400.0</v>
      </c>
      <c r="K4222" s="179">
        <v>0.0</v>
      </c>
      <c r="L4222" s="178">
        <v>400.0</v>
      </c>
      <c r="M4222" s="177">
        <v>0.0</v>
      </c>
      <c r="N4222" s="178">
        <v>0.0</v>
      </c>
      <c r="O4222" s="163"/>
      <c r="P4222" s="164"/>
      <c r="Q4222" s="163"/>
      <c r="R4222" s="163"/>
      <c r="S4222" s="168" t="s">
        <v>20645</v>
      </c>
      <c r="T4222" s="164">
        <v>0.0</v>
      </c>
    </row>
    <row r="4223" ht="18.75" hidden="1" customHeight="1">
      <c r="A4223" s="180">
        <v>45929.0</v>
      </c>
      <c r="B4223" s="171">
        <v>8545.0</v>
      </c>
      <c r="C4223" s="171" t="s">
        <v>6423</v>
      </c>
      <c r="D4223" s="171"/>
      <c r="E4223" s="171" t="s">
        <v>20634</v>
      </c>
      <c r="F4223" s="171"/>
      <c r="G4223" s="171" t="s">
        <v>19727</v>
      </c>
      <c r="H4223" s="172" t="s">
        <v>19727</v>
      </c>
      <c r="I4223" s="173">
        <v>3680.0</v>
      </c>
      <c r="J4223" s="174">
        <v>220.0</v>
      </c>
      <c r="K4223" s="179">
        <v>0.0</v>
      </c>
      <c r="L4223" s="178">
        <v>0.0</v>
      </c>
      <c r="M4223" s="177">
        <v>0.0</v>
      </c>
      <c r="N4223" s="178">
        <v>0.0</v>
      </c>
      <c r="O4223" s="163"/>
      <c r="P4223" s="164"/>
      <c r="Q4223" s="163"/>
      <c r="R4223" s="163"/>
      <c r="S4223" s="168" t="s">
        <v>20645</v>
      </c>
      <c r="T4223" s="164">
        <v>0.0</v>
      </c>
    </row>
    <row r="4224" ht="18.75" hidden="1" customHeight="1">
      <c r="A4224" s="180">
        <v>45929.0</v>
      </c>
      <c r="B4224" s="171">
        <v>8546.0</v>
      </c>
      <c r="C4224" s="171" t="s">
        <v>6423</v>
      </c>
      <c r="D4224" s="171"/>
      <c r="E4224" s="171" t="s">
        <v>20634</v>
      </c>
      <c r="F4224" s="171"/>
      <c r="G4224" s="171" t="s">
        <v>19722</v>
      </c>
      <c r="H4224" s="172" t="s">
        <v>19722</v>
      </c>
      <c r="I4224" s="173">
        <v>3460.0</v>
      </c>
      <c r="J4224" s="174">
        <v>540.0</v>
      </c>
      <c r="K4224" s="179">
        <v>0.0</v>
      </c>
      <c r="L4224" s="178">
        <v>540.0</v>
      </c>
      <c r="M4224" s="177">
        <v>0.0</v>
      </c>
      <c r="N4224" s="178">
        <v>0.0</v>
      </c>
      <c r="O4224" s="163"/>
      <c r="P4224" s="164"/>
      <c r="Q4224" s="163"/>
      <c r="R4224" s="163"/>
      <c r="S4224" s="168" t="s">
        <v>20645</v>
      </c>
      <c r="T4224" s="164">
        <v>0.0</v>
      </c>
    </row>
    <row r="4225" ht="18.75" hidden="1" customHeight="1">
      <c r="A4225" s="180">
        <v>45929.0</v>
      </c>
      <c r="B4225" s="171">
        <v>8547.0</v>
      </c>
      <c r="C4225" s="171" t="s">
        <v>6423</v>
      </c>
      <c r="D4225" s="171"/>
      <c r="E4225" s="171" t="s">
        <v>20634</v>
      </c>
      <c r="F4225" s="171"/>
      <c r="G4225" s="171" t="s">
        <v>19727</v>
      </c>
      <c r="H4225" s="172" t="s">
        <v>19727</v>
      </c>
      <c r="I4225" s="173">
        <v>3600.0</v>
      </c>
      <c r="J4225" s="174">
        <v>320.0</v>
      </c>
      <c r="K4225" s="179">
        <v>0.0</v>
      </c>
      <c r="L4225" s="178">
        <v>0.0</v>
      </c>
      <c r="M4225" s="177">
        <v>0.0</v>
      </c>
      <c r="N4225" s="178">
        <v>0.0</v>
      </c>
      <c r="O4225" s="163"/>
      <c r="P4225" s="164"/>
      <c r="Q4225" s="163"/>
      <c r="R4225" s="163"/>
      <c r="S4225" s="168" t="s">
        <v>20645</v>
      </c>
      <c r="T4225" s="164">
        <v>0.0</v>
      </c>
    </row>
    <row r="4226" ht="18.75" hidden="1" customHeight="1">
      <c r="A4226" s="180">
        <v>45929.0</v>
      </c>
      <c r="B4226" s="171">
        <v>8548.0</v>
      </c>
      <c r="C4226" s="171" t="s">
        <v>6423</v>
      </c>
      <c r="D4226" s="171"/>
      <c r="E4226" s="171" t="s">
        <v>20634</v>
      </c>
      <c r="F4226" s="171"/>
      <c r="G4226" s="171" t="s">
        <v>19727</v>
      </c>
      <c r="H4226" s="172" t="s">
        <v>19727</v>
      </c>
      <c r="I4226" s="173">
        <v>3280.0</v>
      </c>
      <c r="J4226" s="174">
        <v>580.0</v>
      </c>
      <c r="K4226" s="179">
        <v>0.0</v>
      </c>
      <c r="L4226" s="178">
        <v>580.0</v>
      </c>
      <c r="M4226" s="177">
        <v>0.0</v>
      </c>
      <c r="N4226" s="178">
        <v>0.0</v>
      </c>
      <c r="O4226" s="163"/>
      <c r="P4226" s="164"/>
      <c r="Q4226" s="163"/>
      <c r="R4226" s="163"/>
      <c r="S4226" s="168" t="s">
        <v>20645</v>
      </c>
      <c r="T4226" s="164">
        <v>0.0</v>
      </c>
    </row>
    <row r="4227" ht="18.75" hidden="1" customHeight="1">
      <c r="A4227" s="180">
        <v>45916.0</v>
      </c>
      <c r="B4227" s="171">
        <v>8549.0</v>
      </c>
      <c r="C4227" s="171" t="s">
        <v>67</v>
      </c>
      <c r="D4227" s="171"/>
      <c r="E4227" s="171" t="s">
        <v>20634</v>
      </c>
      <c r="F4227" s="171"/>
      <c r="G4227" s="171" t="s">
        <v>22774</v>
      </c>
      <c r="H4227" s="172" t="s">
        <v>22774</v>
      </c>
      <c r="I4227" s="173">
        <v>3280.0</v>
      </c>
      <c r="J4227" s="174">
        <v>420.0</v>
      </c>
      <c r="K4227" s="179">
        <v>0.0</v>
      </c>
      <c r="L4227" s="178">
        <v>420.0</v>
      </c>
      <c r="M4227" s="177">
        <v>0.0</v>
      </c>
      <c r="N4227" s="178">
        <v>0.0</v>
      </c>
      <c r="O4227" s="163"/>
      <c r="P4227" s="164"/>
      <c r="Q4227" s="163"/>
      <c r="R4227" s="163"/>
      <c r="S4227" s="168" t="s">
        <v>20645</v>
      </c>
      <c r="T4227" s="164">
        <v>0.0</v>
      </c>
    </row>
    <row r="4228" ht="18.75" hidden="1" customHeight="1">
      <c r="A4228" s="170">
        <v>45929.0</v>
      </c>
      <c r="B4228" s="171">
        <v>17412.0</v>
      </c>
      <c r="C4228" s="171" t="s">
        <v>20892</v>
      </c>
      <c r="D4228" s="171" t="s">
        <v>20687</v>
      </c>
      <c r="E4228" s="171">
        <v>14.0</v>
      </c>
      <c r="F4228" s="171" t="s">
        <v>22775</v>
      </c>
      <c r="G4228" s="171" t="s">
        <v>4576</v>
      </c>
      <c r="H4228" s="172" t="s">
        <v>20635</v>
      </c>
      <c r="I4228" s="173">
        <v>12500.0</v>
      </c>
      <c r="J4228" s="174">
        <v>2460.0</v>
      </c>
      <c r="K4228" s="179">
        <v>2460.0</v>
      </c>
      <c r="L4228" s="178"/>
      <c r="M4228" s="177"/>
      <c r="N4228" s="178"/>
      <c r="O4228" s="163"/>
      <c r="P4228" s="164"/>
      <c r="Q4228" s="163"/>
      <c r="R4228" s="163"/>
      <c r="S4228" s="168"/>
      <c r="T4228" s="164"/>
    </row>
    <row r="4229" ht="18.75" hidden="1" customHeight="1">
      <c r="A4229" s="170">
        <v>45929.0</v>
      </c>
      <c r="B4229" s="171">
        <v>17413.0</v>
      </c>
      <c r="C4229" s="171" t="s">
        <v>20832</v>
      </c>
      <c r="D4229" s="171" t="s">
        <v>20673</v>
      </c>
      <c r="E4229" s="171">
        <v>8.0</v>
      </c>
      <c r="F4229" s="171" t="s">
        <v>21697</v>
      </c>
      <c r="G4229" s="171" t="s">
        <v>11314</v>
      </c>
      <c r="H4229" s="172" t="s">
        <v>20635</v>
      </c>
      <c r="I4229" s="173">
        <v>11340.0</v>
      </c>
      <c r="J4229" s="174">
        <v>1500.0</v>
      </c>
      <c r="K4229" s="179">
        <v>1500.0</v>
      </c>
      <c r="L4229" s="178"/>
      <c r="M4229" s="177"/>
      <c r="N4229" s="178"/>
      <c r="O4229" s="163"/>
      <c r="P4229" s="164"/>
      <c r="Q4229" s="163"/>
      <c r="R4229" s="163"/>
      <c r="S4229" s="168"/>
      <c r="T4229" s="164"/>
    </row>
    <row r="4230" ht="18.75" hidden="1" customHeight="1">
      <c r="A4230" s="180">
        <v>45929.0</v>
      </c>
      <c r="B4230" s="171">
        <v>8550.0</v>
      </c>
      <c r="C4230" s="171" t="s">
        <v>11320</v>
      </c>
      <c r="D4230" s="171"/>
      <c r="E4230" s="171" t="s">
        <v>20634</v>
      </c>
      <c r="F4230" s="171"/>
      <c r="G4230" s="171"/>
      <c r="H4230" s="172"/>
      <c r="I4230" s="173">
        <v>2760.0</v>
      </c>
      <c r="J4230" s="174">
        <v>360.0</v>
      </c>
      <c r="K4230" s="179">
        <v>0.0</v>
      </c>
      <c r="L4230" s="178">
        <v>0.0</v>
      </c>
      <c r="M4230" s="177">
        <v>0.0</v>
      </c>
      <c r="N4230" s="178">
        <v>360.0</v>
      </c>
      <c r="O4230" s="163"/>
      <c r="P4230" s="164"/>
      <c r="Q4230" s="163"/>
      <c r="R4230" s="163"/>
      <c r="S4230" s="168" t="s">
        <v>20645</v>
      </c>
      <c r="T4230" s="164">
        <v>0.0</v>
      </c>
    </row>
    <row r="4231" ht="18.75" hidden="1" customHeight="1">
      <c r="A4231" s="170">
        <v>45929.0</v>
      </c>
      <c r="B4231" s="171">
        <v>17414.0</v>
      </c>
      <c r="C4231" s="171" t="s">
        <v>21030</v>
      </c>
      <c r="D4231" s="171" t="s">
        <v>20695</v>
      </c>
      <c r="E4231" s="171">
        <v>8.0</v>
      </c>
      <c r="F4231" s="171" t="s">
        <v>20706</v>
      </c>
      <c r="G4231" s="171" t="s">
        <v>4353</v>
      </c>
      <c r="H4231" s="172" t="s">
        <v>20635</v>
      </c>
      <c r="I4231" s="173">
        <v>13040.0</v>
      </c>
      <c r="J4231" s="174">
        <v>3340.0</v>
      </c>
      <c r="K4231" s="179">
        <v>3340.0</v>
      </c>
      <c r="L4231" s="178"/>
      <c r="M4231" s="177"/>
      <c r="N4231" s="178"/>
      <c r="O4231" s="163"/>
      <c r="P4231" s="164"/>
      <c r="Q4231" s="163"/>
      <c r="R4231" s="163"/>
      <c r="S4231" s="168"/>
      <c r="T4231" s="164"/>
    </row>
    <row r="4232" ht="18.75" hidden="1" customHeight="1">
      <c r="A4232" s="170">
        <v>45929.0</v>
      </c>
      <c r="B4232" s="171">
        <v>17415.0</v>
      </c>
      <c r="C4232" s="171" t="s">
        <v>2828</v>
      </c>
      <c r="D4232" s="171" t="s">
        <v>20687</v>
      </c>
      <c r="E4232" s="171">
        <v>14.0</v>
      </c>
      <c r="F4232" s="171" t="s">
        <v>21399</v>
      </c>
      <c r="G4232" s="171" t="s">
        <v>10926</v>
      </c>
      <c r="H4232" s="172" t="s">
        <v>20635</v>
      </c>
      <c r="I4232" s="173">
        <v>11940.0</v>
      </c>
      <c r="J4232" s="174">
        <v>1900.0</v>
      </c>
      <c r="K4232" s="179">
        <v>1900.0</v>
      </c>
      <c r="L4232" s="178"/>
      <c r="M4232" s="177"/>
      <c r="N4232" s="178"/>
      <c r="O4232" s="163"/>
      <c r="P4232" s="164"/>
      <c r="Q4232" s="163"/>
      <c r="R4232" s="163"/>
      <c r="S4232" s="168"/>
      <c r="T4232" s="164"/>
    </row>
    <row r="4233" ht="18.75" hidden="1" customHeight="1">
      <c r="A4233" s="170">
        <v>45929.0</v>
      </c>
      <c r="B4233" s="171">
        <v>17416.0</v>
      </c>
      <c r="C4233" s="171" t="s">
        <v>755</v>
      </c>
      <c r="D4233" s="171" t="s">
        <v>20673</v>
      </c>
      <c r="E4233" s="171">
        <v>8.0</v>
      </c>
      <c r="F4233" s="171"/>
      <c r="G4233" s="171"/>
      <c r="H4233" s="172" t="s">
        <v>20635</v>
      </c>
      <c r="I4233" s="173">
        <v>12520.0</v>
      </c>
      <c r="J4233" s="174">
        <v>2680.0</v>
      </c>
      <c r="K4233" s="179">
        <v>2680.0</v>
      </c>
      <c r="L4233" s="178"/>
      <c r="M4233" s="177"/>
      <c r="N4233" s="178"/>
      <c r="O4233" s="163"/>
      <c r="P4233" s="164"/>
      <c r="Q4233" s="163"/>
      <c r="R4233" s="163"/>
      <c r="S4233" s="168"/>
      <c r="T4233" s="164"/>
    </row>
    <row r="4234" ht="18.75" hidden="1" customHeight="1">
      <c r="A4234" s="170">
        <v>45930.0</v>
      </c>
      <c r="B4234" s="171">
        <v>17417.0</v>
      </c>
      <c r="C4234" s="171" t="s">
        <v>3220</v>
      </c>
      <c r="D4234" s="171" t="s">
        <v>20673</v>
      </c>
      <c r="E4234" s="171">
        <v>8.0</v>
      </c>
      <c r="F4234" s="171" t="s">
        <v>20700</v>
      </c>
      <c r="G4234" s="171" t="s">
        <v>10893</v>
      </c>
      <c r="H4234" s="172" t="s">
        <v>20635</v>
      </c>
      <c r="I4234" s="173">
        <v>14340.0</v>
      </c>
      <c r="J4234" s="174">
        <v>4500.0</v>
      </c>
      <c r="K4234" s="179">
        <v>4500.0</v>
      </c>
      <c r="L4234" s="178"/>
      <c r="M4234" s="177"/>
      <c r="N4234" s="178"/>
      <c r="O4234" s="163"/>
      <c r="P4234" s="164"/>
      <c r="Q4234" s="163"/>
      <c r="R4234" s="163"/>
      <c r="S4234" s="168"/>
      <c r="T4234" s="164"/>
    </row>
    <row r="4235" ht="18.75" hidden="1" customHeight="1">
      <c r="A4235" s="170">
        <v>45930.0</v>
      </c>
      <c r="B4235" s="171">
        <v>17418.0</v>
      </c>
      <c r="C4235" s="171" t="s">
        <v>14229</v>
      </c>
      <c r="D4235" s="171" t="s">
        <v>20673</v>
      </c>
      <c r="E4235" s="171">
        <v>8.0</v>
      </c>
      <c r="F4235" s="171" t="s">
        <v>21419</v>
      </c>
      <c r="G4235" s="171" t="s">
        <v>3982</v>
      </c>
      <c r="H4235" s="172" t="s">
        <v>20635</v>
      </c>
      <c r="I4235" s="173">
        <v>12460.0</v>
      </c>
      <c r="J4235" s="174">
        <v>2620.0</v>
      </c>
      <c r="K4235" s="179">
        <v>2620.0</v>
      </c>
      <c r="L4235" s="178"/>
      <c r="M4235" s="177"/>
      <c r="N4235" s="178"/>
      <c r="O4235" s="163"/>
      <c r="P4235" s="164"/>
      <c r="Q4235" s="163"/>
      <c r="R4235" s="163"/>
      <c r="S4235" s="168"/>
      <c r="T4235" s="164"/>
    </row>
    <row r="4236" ht="18.75" hidden="1" customHeight="1">
      <c r="A4236" s="170">
        <v>45930.0</v>
      </c>
      <c r="B4236" s="171">
        <v>17419.0</v>
      </c>
      <c r="C4236" s="171" t="s">
        <v>4444</v>
      </c>
      <c r="D4236" s="171" t="s">
        <v>20687</v>
      </c>
      <c r="E4236" s="171">
        <v>8.0</v>
      </c>
      <c r="F4236" s="171" t="s">
        <v>20869</v>
      </c>
      <c r="G4236" s="171" t="s">
        <v>7298</v>
      </c>
      <c r="H4236" s="172" t="s">
        <v>20638</v>
      </c>
      <c r="I4236" s="173">
        <v>17020.0</v>
      </c>
      <c r="J4236" s="174">
        <v>7000.0</v>
      </c>
      <c r="K4236" s="179"/>
      <c r="L4236" s="178"/>
      <c r="M4236" s="177"/>
      <c r="N4236" s="178">
        <v>7000.0</v>
      </c>
      <c r="O4236" s="163"/>
      <c r="P4236" s="164"/>
      <c r="Q4236" s="163"/>
      <c r="R4236" s="163"/>
      <c r="S4236" s="168"/>
      <c r="T4236" s="164"/>
    </row>
    <row r="4237" ht="18.75" hidden="1" customHeight="1">
      <c r="A4237" s="182">
        <v>45930.02900587963</v>
      </c>
      <c r="B4237" s="171">
        <v>8551.0</v>
      </c>
      <c r="C4237" s="171" t="s">
        <v>10804</v>
      </c>
      <c r="D4237" s="171"/>
      <c r="E4237" s="171" t="s">
        <v>20634</v>
      </c>
      <c r="F4237" s="171"/>
      <c r="G4237" s="171" t="s">
        <v>22776</v>
      </c>
      <c r="H4237" s="172" t="s">
        <v>22776</v>
      </c>
      <c r="I4237" s="173">
        <v>11340.0</v>
      </c>
      <c r="J4237" s="174">
        <v>1120.0</v>
      </c>
      <c r="K4237" s="179">
        <v>0.0</v>
      </c>
      <c r="L4237" s="178">
        <v>0.0</v>
      </c>
      <c r="M4237" s="177">
        <v>0.0</v>
      </c>
      <c r="N4237" s="178">
        <v>0.0</v>
      </c>
      <c r="O4237" s="163"/>
      <c r="P4237" s="164"/>
      <c r="Q4237" s="163"/>
      <c r="R4237" s="163"/>
      <c r="S4237" s="168" t="s">
        <v>20645</v>
      </c>
      <c r="T4237" s="164">
        <v>0.0</v>
      </c>
    </row>
    <row r="4238" ht="18.75" hidden="1" customHeight="1">
      <c r="A4238" s="182">
        <v>45930.02900587963</v>
      </c>
      <c r="B4238" s="171">
        <v>8551.0</v>
      </c>
      <c r="C4238" s="171" t="s">
        <v>10804</v>
      </c>
      <c r="D4238" s="171"/>
      <c r="E4238" s="171" t="s">
        <v>20634</v>
      </c>
      <c r="F4238" s="171"/>
      <c r="G4238" s="171" t="s">
        <v>22776</v>
      </c>
      <c r="H4238" s="172" t="s">
        <v>22776</v>
      </c>
      <c r="I4238" s="173">
        <v>11340.0</v>
      </c>
      <c r="J4238" s="174">
        <v>1120.0</v>
      </c>
      <c r="K4238" s="179">
        <v>0.0</v>
      </c>
      <c r="L4238" s="178">
        <v>0.0</v>
      </c>
      <c r="M4238" s="177">
        <v>0.0</v>
      </c>
      <c r="N4238" s="178">
        <v>0.0</v>
      </c>
      <c r="O4238" s="163"/>
      <c r="P4238" s="164"/>
      <c r="Q4238" s="163"/>
      <c r="R4238" s="163"/>
      <c r="S4238" s="168" t="s">
        <v>20645</v>
      </c>
      <c r="T4238" s="164">
        <v>0.0</v>
      </c>
    </row>
    <row r="4239" ht="18.75" hidden="1" customHeight="1">
      <c r="A4239" s="170">
        <v>45930.0</v>
      </c>
      <c r="B4239" s="171">
        <v>17420.0</v>
      </c>
      <c r="C4239" s="171" t="s">
        <v>22777</v>
      </c>
      <c r="D4239" s="171" t="s">
        <v>20687</v>
      </c>
      <c r="E4239" s="171">
        <v>14.0</v>
      </c>
      <c r="F4239" s="171" t="s">
        <v>20778</v>
      </c>
      <c r="G4239" s="171" t="s">
        <v>11352</v>
      </c>
      <c r="H4239" s="172" t="s">
        <v>20635</v>
      </c>
      <c r="I4239" s="173">
        <v>16320.0</v>
      </c>
      <c r="J4239" s="174">
        <v>6280.0</v>
      </c>
      <c r="K4239" s="179">
        <v>6280.0</v>
      </c>
      <c r="L4239" s="178"/>
      <c r="M4239" s="177"/>
      <c r="N4239" s="178"/>
      <c r="O4239" s="163"/>
      <c r="P4239" s="164"/>
      <c r="Q4239" s="163"/>
      <c r="R4239" s="163"/>
      <c r="S4239" s="168"/>
      <c r="T4239" s="164"/>
    </row>
    <row r="4240" ht="18.75" hidden="1" customHeight="1">
      <c r="A4240" s="180">
        <v>45930.0</v>
      </c>
      <c r="B4240" s="171">
        <v>8552.0</v>
      </c>
      <c r="C4240" s="171" t="s">
        <v>3980</v>
      </c>
      <c r="D4240" s="171"/>
      <c r="E4240" s="171" t="s">
        <v>20634</v>
      </c>
      <c r="F4240" s="171"/>
      <c r="G4240" s="171"/>
      <c r="H4240" s="172"/>
      <c r="I4240" s="173">
        <v>3680.0</v>
      </c>
      <c r="J4240" s="174">
        <v>1360.0</v>
      </c>
      <c r="K4240" s="179">
        <v>1360.0</v>
      </c>
      <c r="L4240" s="178">
        <v>0.0</v>
      </c>
      <c r="M4240" s="177">
        <v>0.0</v>
      </c>
      <c r="N4240" s="178">
        <v>0.0</v>
      </c>
      <c r="O4240" s="163"/>
      <c r="P4240" s="164"/>
      <c r="Q4240" s="163"/>
      <c r="R4240" s="163"/>
      <c r="S4240" s="168" t="s">
        <v>20645</v>
      </c>
      <c r="T4240" s="164">
        <v>0.0</v>
      </c>
    </row>
    <row r="4241" ht="18.75" hidden="1" customHeight="1">
      <c r="A4241" s="180">
        <v>45930.0</v>
      </c>
      <c r="B4241" s="171">
        <v>8553.0</v>
      </c>
      <c r="C4241" s="171" t="s">
        <v>5722</v>
      </c>
      <c r="D4241" s="171"/>
      <c r="E4241" s="171" t="s">
        <v>20634</v>
      </c>
      <c r="F4241" s="171"/>
      <c r="G4241" s="171" t="s">
        <v>19722</v>
      </c>
      <c r="H4241" s="172" t="s">
        <v>19722</v>
      </c>
      <c r="I4241" s="173">
        <v>3400.0</v>
      </c>
      <c r="J4241" s="174">
        <v>140.0</v>
      </c>
      <c r="K4241" s="179">
        <v>0.0</v>
      </c>
      <c r="L4241" s="178">
        <v>0.0</v>
      </c>
      <c r="M4241" s="177">
        <v>0.0</v>
      </c>
      <c r="N4241" s="178">
        <v>0.0</v>
      </c>
      <c r="O4241" s="163"/>
      <c r="P4241" s="164"/>
      <c r="Q4241" s="163"/>
      <c r="R4241" s="163"/>
      <c r="S4241" s="168" t="s">
        <v>20645</v>
      </c>
      <c r="T4241" s="164">
        <v>0.0</v>
      </c>
    </row>
    <row r="4242" ht="18.75" hidden="1" customHeight="1">
      <c r="A4242" s="180">
        <v>45930.0</v>
      </c>
      <c r="B4242" s="171">
        <v>8554.0</v>
      </c>
      <c r="C4242" s="171" t="s">
        <v>5722</v>
      </c>
      <c r="D4242" s="171"/>
      <c r="E4242" s="171" t="s">
        <v>20634</v>
      </c>
      <c r="F4242" s="171"/>
      <c r="G4242" s="171" t="s">
        <v>19722</v>
      </c>
      <c r="H4242" s="172" t="s">
        <v>19722</v>
      </c>
      <c r="I4242" s="173">
        <v>3260.0</v>
      </c>
      <c r="J4242" s="174">
        <v>340.0</v>
      </c>
      <c r="K4242" s="179">
        <v>0.0</v>
      </c>
      <c r="L4242" s="178">
        <v>340.0</v>
      </c>
      <c r="M4242" s="177">
        <v>0.0</v>
      </c>
      <c r="N4242" s="178">
        <v>0.0</v>
      </c>
      <c r="O4242" s="163"/>
      <c r="P4242" s="164"/>
      <c r="Q4242" s="163"/>
      <c r="R4242" s="163"/>
      <c r="S4242" s="168" t="s">
        <v>20645</v>
      </c>
      <c r="T4242" s="164">
        <v>0.0</v>
      </c>
    </row>
    <row r="4243" ht="18.75" hidden="1" customHeight="1">
      <c r="A4243" s="170">
        <v>45930.0</v>
      </c>
      <c r="B4243" s="171">
        <v>17421.0</v>
      </c>
      <c r="C4243" s="171" t="s">
        <v>3041</v>
      </c>
      <c r="D4243" s="171" t="s">
        <v>20659</v>
      </c>
      <c r="E4243" s="171">
        <v>8.0</v>
      </c>
      <c r="F4243" s="171" t="s">
        <v>21019</v>
      </c>
      <c r="G4243" s="171" t="s">
        <v>11360</v>
      </c>
      <c r="H4243" s="172" t="s">
        <v>20635</v>
      </c>
      <c r="I4243" s="173">
        <v>12040.0</v>
      </c>
      <c r="J4243" s="174">
        <f>12040-10040</f>
        <v>2000</v>
      </c>
      <c r="K4243" s="179">
        <v>2000.0</v>
      </c>
      <c r="L4243" s="178"/>
      <c r="M4243" s="177"/>
      <c r="N4243" s="178"/>
      <c r="O4243" s="163"/>
      <c r="P4243" s="164"/>
      <c r="Q4243" s="163"/>
      <c r="R4243" s="163"/>
      <c r="S4243" s="168"/>
      <c r="T4243" s="164"/>
    </row>
    <row r="4244" ht="18.75" hidden="1" customHeight="1">
      <c r="A4244" s="170">
        <v>45930.0</v>
      </c>
      <c r="B4244" s="171">
        <v>17422.0</v>
      </c>
      <c r="C4244" s="171" t="s">
        <v>4671</v>
      </c>
      <c r="D4244" s="171" t="s">
        <v>20659</v>
      </c>
      <c r="E4244" s="171">
        <v>8.0</v>
      </c>
      <c r="F4244" s="171" t="s">
        <v>20997</v>
      </c>
      <c r="G4244" s="171" t="s">
        <v>4961</v>
      </c>
      <c r="H4244" s="172" t="s">
        <v>20635</v>
      </c>
      <c r="I4244" s="173">
        <v>14700.0</v>
      </c>
      <c r="J4244" s="174">
        <f>14700-10040</f>
        <v>4660</v>
      </c>
      <c r="K4244" s="179">
        <v>4660.0</v>
      </c>
      <c r="L4244" s="178"/>
      <c r="M4244" s="177"/>
      <c r="N4244" s="178"/>
      <c r="O4244" s="163"/>
      <c r="P4244" s="164"/>
      <c r="Q4244" s="163"/>
      <c r="R4244" s="163"/>
      <c r="S4244" s="168"/>
      <c r="T4244" s="164"/>
    </row>
    <row r="4245" ht="18.75" hidden="1" customHeight="1">
      <c r="A4245" s="180">
        <v>45930.0</v>
      </c>
      <c r="B4245" s="171">
        <v>8555.0</v>
      </c>
      <c r="C4245" s="171" t="s">
        <v>5722</v>
      </c>
      <c r="D4245" s="171"/>
      <c r="E4245" s="171" t="s">
        <v>20634</v>
      </c>
      <c r="F4245" s="171"/>
      <c r="G4245" s="171" t="s">
        <v>19727</v>
      </c>
      <c r="H4245" s="172" t="s">
        <v>19727</v>
      </c>
      <c r="I4245" s="173">
        <v>3320.0</v>
      </c>
      <c r="J4245" s="174">
        <v>220.0</v>
      </c>
      <c r="K4245" s="179">
        <v>0.0</v>
      </c>
      <c r="L4245" s="178">
        <v>0.0</v>
      </c>
      <c r="M4245" s="177">
        <v>0.0</v>
      </c>
      <c r="N4245" s="178">
        <v>0.0</v>
      </c>
      <c r="O4245" s="163"/>
      <c r="P4245" s="164"/>
      <c r="Q4245" s="163"/>
      <c r="R4245" s="163"/>
      <c r="S4245" s="168" t="s">
        <v>20645</v>
      </c>
      <c r="T4245" s="164">
        <v>0.0</v>
      </c>
    </row>
    <row r="4246" ht="18.75" hidden="1" customHeight="1">
      <c r="A4246" s="180">
        <v>45930.0</v>
      </c>
      <c r="B4246" s="171">
        <v>8556.0</v>
      </c>
      <c r="C4246" s="171" t="s">
        <v>5722</v>
      </c>
      <c r="D4246" s="171"/>
      <c r="E4246" s="171" t="s">
        <v>20634</v>
      </c>
      <c r="F4246" s="171"/>
      <c r="G4246" s="171" t="s">
        <v>19727</v>
      </c>
      <c r="H4246" s="172" t="s">
        <v>19727</v>
      </c>
      <c r="I4246" s="173">
        <v>3100.0</v>
      </c>
      <c r="J4246" s="174">
        <v>300.0</v>
      </c>
      <c r="K4246" s="179">
        <v>0.0</v>
      </c>
      <c r="L4246" s="178">
        <v>300.0</v>
      </c>
      <c r="M4246" s="177">
        <v>0.0</v>
      </c>
      <c r="N4246" s="178">
        <v>0.0</v>
      </c>
      <c r="O4246" s="163"/>
      <c r="P4246" s="164"/>
      <c r="Q4246" s="163"/>
      <c r="R4246" s="163"/>
      <c r="S4246" s="168" t="s">
        <v>20645</v>
      </c>
      <c r="T4246" s="164">
        <v>0.0</v>
      </c>
    </row>
    <row r="4247" ht="18.75" hidden="1" customHeight="1">
      <c r="A4247" s="180">
        <v>45930.0</v>
      </c>
      <c r="B4247" s="171">
        <v>8557.0</v>
      </c>
      <c r="C4247" s="171" t="s">
        <v>10804</v>
      </c>
      <c r="D4247" s="171"/>
      <c r="E4247" s="171" t="s">
        <v>20634</v>
      </c>
      <c r="F4247" s="171"/>
      <c r="G4247" s="171" t="s">
        <v>22778</v>
      </c>
      <c r="H4247" s="172" t="s">
        <v>22778</v>
      </c>
      <c r="I4247" s="173">
        <v>12780.0</v>
      </c>
      <c r="J4247" s="174">
        <v>2380.0</v>
      </c>
      <c r="K4247" s="179">
        <v>0.0</v>
      </c>
      <c r="L4247" s="178">
        <v>0.0</v>
      </c>
      <c r="M4247" s="177">
        <v>0.0</v>
      </c>
      <c r="N4247" s="178">
        <v>0.0</v>
      </c>
      <c r="O4247" s="163"/>
      <c r="P4247" s="164"/>
      <c r="Q4247" s="163"/>
      <c r="R4247" s="163"/>
      <c r="S4247" s="168" t="s">
        <v>20645</v>
      </c>
      <c r="T4247" s="164">
        <v>0.0</v>
      </c>
    </row>
    <row r="4248" ht="18.75" hidden="1" customHeight="1">
      <c r="A4248" s="170">
        <v>45930.0</v>
      </c>
      <c r="B4248" s="171">
        <v>17423.0</v>
      </c>
      <c r="C4248" s="171" t="s">
        <v>21604</v>
      </c>
      <c r="D4248" s="171" t="s">
        <v>20659</v>
      </c>
      <c r="E4248" s="171">
        <v>8.0</v>
      </c>
      <c r="F4248" s="171" t="s">
        <v>20746</v>
      </c>
      <c r="G4248" s="171" t="s">
        <v>6368</v>
      </c>
      <c r="H4248" s="172" t="s">
        <v>20635</v>
      </c>
      <c r="I4248" s="173">
        <v>11280.0</v>
      </c>
      <c r="J4248" s="174">
        <f>11280-10040</f>
        <v>1240</v>
      </c>
      <c r="K4248" s="179">
        <v>1240.0</v>
      </c>
      <c r="L4248" s="178"/>
      <c r="M4248" s="177"/>
      <c r="N4248" s="178"/>
      <c r="O4248" s="163"/>
      <c r="P4248" s="164"/>
      <c r="Q4248" s="163"/>
      <c r="R4248" s="163"/>
      <c r="S4248" s="168"/>
      <c r="T4248" s="164"/>
    </row>
    <row r="4249" ht="18.75" hidden="1" customHeight="1">
      <c r="A4249" s="170">
        <v>45930.0</v>
      </c>
      <c r="B4249" s="171">
        <v>17425.0</v>
      </c>
      <c r="C4249" s="171" t="s">
        <v>4444</v>
      </c>
      <c r="D4249" s="171" t="s">
        <v>20673</v>
      </c>
      <c r="E4249" s="171">
        <v>8.0</v>
      </c>
      <c r="F4249" s="171" t="s">
        <v>21689</v>
      </c>
      <c r="G4249" s="171" t="s">
        <v>4820</v>
      </c>
      <c r="H4249" s="172" t="s">
        <v>20635</v>
      </c>
      <c r="I4249" s="173">
        <v>11020.0</v>
      </c>
      <c r="J4249" s="174">
        <v>1180.0</v>
      </c>
      <c r="K4249" s="179">
        <v>1180.0</v>
      </c>
      <c r="L4249" s="178"/>
      <c r="M4249" s="177"/>
      <c r="N4249" s="178"/>
      <c r="O4249" s="163"/>
      <c r="P4249" s="164"/>
      <c r="Q4249" s="163"/>
      <c r="R4249" s="163"/>
      <c r="S4249" s="168"/>
      <c r="T4249" s="164"/>
    </row>
    <row r="4250" ht="18.75" hidden="1" customHeight="1">
      <c r="A4250" s="170">
        <v>45930.0</v>
      </c>
      <c r="B4250" s="171">
        <v>17426.0</v>
      </c>
      <c r="C4250" s="171" t="s">
        <v>21014</v>
      </c>
      <c r="D4250" s="171" t="s">
        <v>20673</v>
      </c>
      <c r="E4250" s="171">
        <v>8.0</v>
      </c>
      <c r="F4250" s="171" t="s">
        <v>21114</v>
      </c>
      <c r="G4250" s="171" t="s">
        <v>10913</v>
      </c>
      <c r="H4250" s="172" t="s">
        <v>20638</v>
      </c>
      <c r="I4250" s="173">
        <v>18620.0</v>
      </c>
      <c r="J4250" s="174">
        <v>8780.0</v>
      </c>
      <c r="K4250" s="179"/>
      <c r="L4250" s="178"/>
      <c r="M4250" s="177"/>
      <c r="N4250" s="178">
        <v>8780.0</v>
      </c>
      <c r="O4250" s="163"/>
      <c r="P4250" s="164"/>
      <c r="Q4250" s="163"/>
      <c r="R4250" s="163"/>
      <c r="S4250" s="168"/>
      <c r="T4250" s="164"/>
    </row>
    <row r="4251" ht="18.75" hidden="1" customHeight="1">
      <c r="A4251" s="170">
        <v>45930.0</v>
      </c>
      <c r="B4251" s="171">
        <v>17427.0</v>
      </c>
      <c r="C4251" s="171" t="s">
        <v>22270</v>
      </c>
      <c r="D4251" s="171" t="s">
        <v>20687</v>
      </c>
      <c r="E4251" s="171">
        <v>14.0</v>
      </c>
      <c r="F4251" s="171" t="s">
        <v>20778</v>
      </c>
      <c r="G4251" s="171" t="s">
        <v>10065</v>
      </c>
      <c r="H4251" s="172" t="s">
        <v>20635</v>
      </c>
      <c r="I4251" s="173">
        <v>12820.0</v>
      </c>
      <c r="J4251" s="174">
        <v>2780.0</v>
      </c>
      <c r="K4251" s="179">
        <v>2780.0</v>
      </c>
      <c r="L4251" s="178"/>
      <c r="M4251" s="177"/>
      <c r="N4251" s="178"/>
      <c r="O4251" s="163"/>
      <c r="P4251" s="164"/>
      <c r="Q4251" s="163"/>
      <c r="R4251" s="163"/>
      <c r="S4251" s="168"/>
      <c r="T4251" s="164"/>
    </row>
    <row r="4252" ht="18.75" hidden="1" customHeight="1">
      <c r="A4252" s="170">
        <v>45930.0</v>
      </c>
      <c r="B4252" s="171">
        <v>17428.0</v>
      </c>
      <c r="C4252" s="171" t="s">
        <v>4110</v>
      </c>
      <c r="D4252" s="171" t="s">
        <v>20659</v>
      </c>
      <c r="E4252" s="171">
        <v>8.0</v>
      </c>
      <c r="F4252" s="171" t="s">
        <v>20969</v>
      </c>
      <c r="G4252" s="171" t="s">
        <v>11398</v>
      </c>
      <c r="H4252" s="172" t="s">
        <v>20635</v>
      </c>
      <c r="I4252" s="173">
        <v>11340.0</v>
      </c>
      <c r="J4252" s="174">
        <f>11340-10040</f>
        <v>1300</v>
      </c>
      <c r="K4252" s="179">
        <v>1300.0</v>
      </c>
      <c r="L4252" s="178"/>
      <c r="M4252" s="177"/>
      <c r="N4252" s="178"/>
      <c r="O4252" s="163"/>
      <c r="P4252" s="164"/>
      <c r="Q4252" s="163"/>
      <c r="R4252" s="163"/>
      <c r="S4252" s="168"/>
      <c r="T4252" s="164"/>
    </row>
    <row r="4253" ht="18.75" hidden="1" customHeight="1">
      <c r="A4253" s="170">
        <v>45930.0</v>
      </c>
      <c r="B4253" s="171">
        <v>17429.0</v>
      </c>
      <c r="C4253" s="171" t="s">
        <v>9968</v>
      </c>
      <c r="D4253" s="171" t="s">
        <v>20687</v>
      </c>
      <c r="E4253" s="171">
        <v>14.0</v>
      </c>
      <c r="F4253" s="171" t="s">
        <v>20768</v>
      </c>
      <c r="G4253" s="171" t="s">
        <v>4408</v>
      </c>
      <c r="H4253" s="172" t="s">
        <v>20635</v>
      </c>
      <c r="I4253" s="173">
        <v>11360.0</v>
      </c>
      <c r="J4253" s="174">
        <v>1320.0</v>
      </c>
      <c r="K4253" s="179">
        <v>1320.0</v>
      </c>
      <c r="L4253" s="178"/>
      <c r="M4253" s="177"/>
      <c r="N4253" s="178"/>
      <c r="O4253" s="163"/>
      <c r="P4253" s="164"/>
      <c r="Q4253" s="163"/>
      <c r="R4253" s="163"/>
      <c r="S4253" s="168"/>
      <c r="T4253" s="164"/>
    </row>
    <row r="4254" ht="18.75" hidden="1" customHeight="1">
      <c r="A4254" s="180">
        <v>45930.0</v>
      </c>
      <c r="B4254" s="171">
        <v>8558.0</v>
      </c>
      <c r="C4254" s="171" t="s">
        <v>4379</v>
      </c>
      <c r="D4254" s="171"/>
      <c r="E4254" s="171" t="s">
        <v>20634</v>
      </c>
      <c r="F4254" s="171"/>
      <c r="G4254" s="171" t="s">
        <v>20697</v>
      </c>
      <c r="H4254" s="172" t="s">
        <v>20697</v>
      </c>
      <c r="I4254" s="173">
        <v>4100.0</v>
      </c>
      <c r="J4254" s="174">
        <v>780.0</v>
      </c>
      <c r="K4254" s="179">
        <v>780.0</v>
      </c>
      <c r="L4254" s="178">
        <v>0.0</v>
      </c>
      <c r="M4254" s="177">
        <v>0.0</v>
      </c>
      <c r="N4254" s="178">
        <v>0.0</v>
      </c>
      <c r="O4254" s="163"/>
      <c r="P4254" s="164"/>
      <c r="Q4254" s="163"/>
      <c r="R4254" s="163"/>
      <c r="S4254" s="168" t="s">
        <v>20645</v>
      </c>
      <c r="T4254" s="164">
        <v>0.0</v>
      </c>
    </row>
    <row r="4255" ht="18.75" hidden="1" customHeight="1">
      <c r="A4255" s="180">
        <v>45930.0</v>
      </c>
      <c r="B4255" s="171">
        <v>8559.0</v>
      </c>
      <c r="C4255" s="171" t="s">
        <v>4112</v>
      </c>
      <c r="D4255" s="171"/>
      <c r="E4255" s="171" t="s">
        <v>20634</v>
      </c>
      <c r="F4255" s="171"/>
      <c r="G4255" s="171" t="s">
        <v>21563</v>
      </c>
      <c r="H4255" s="172" t="s">
        <v>21563</v>
      </c>
      <c r="I4255" s="173">
        <v>3460.0</v>
      </c>
      <c r="J4255" s="174">
        <v>880.0</v>
      </c>
      <c r="K4255" s="179">
        <v>880.0</v>
      </c>
      <c r="L4255" s="178">
        <v>0.0</v>
      </c>
      <c r="M4255" s="177">
        <v>0.0</v>
      </c>
      <c r="N4255" s="178">
        <v>0.0</v>
      </c>
      <c r="O4255" s="163"/>
      <c r="P4255" s="164"/>
      <c r="Q4255" s="163"/>
      <c r="R4255" s="163"/>
      <c r="S4255" s="168" t="s">
        <v>20645</v>
      </c>
      <c r="T4255" s="164">
        <v>0.0</v>
      </c>
    </row>
    <row r="4256" ht="18.75" hidden="1" customHeight="1">
      <c r="A4256" s="170">
        <v>45930.0</v>
      </c>
      <c r="B4256" s="171">
        <v>17430.0</v>
      </c>
      <c r="C4256" s="171" t="s">
        <v>21864</v>
      </c>
      <c r="D4256" s="171" t="s">
        <v>20673</v>
      </c>
      <c r="E4256" s="171">
        <v>8.0</v>
      </c>
      <c r="F4256" s="171" t="s">
        <v>20834</v>
      </c>
      <c r="G4256" s="171" t="s">
        <v>11407</v>
      </c>
      <c r="H4256" s="172" t="s">
        <v>20635</v>
      </c>
      <c r="I4256" s="173">
        <v>10960.0</v>
      </c>
      <c r="J4256" s="174">
        <v>1120.0</v>
      </c>
      <c r="K4256" s="179">
        <v>1120.0</v>
      </c>
      <c r="L4256" s="178"/>
      <c r="M4256" s="177"/>
      <c r="N4256" s="178"/>
      <c r="O4256" s="163"/>
      <c r="P4256" s="164"/>
      <c r="Q4256" s="163"/>
      <c r="R4256" s="163"/>
      <c r="S4256" s="168"/>
      <c r="T4256" s="164"/>
    </row>
    <row r="4257" ht="18.75" hidden="1" customHeight="1">
      <c r="A4257" s="170">
        <v>45930.0</v>
      </c>
      <c r="B4257" s="171">
        <v>17431.0</v>
      </c>
      <c r="C4257" s="171" t="s">
        <v>20978</v>
      </c>
      <c r="D4257" s="171" t="s">
        <v>20659</v>
      </c>
      <c r="E4257" s="171">
        <v>8.0</v>
      </c>
      <c r="F4257" s="171" t="s">
        <v>21824</v>
      </c>
      <c r="G4257" s="171" t="s">
        <v>4638</v>
      </c>
      <c r="H4257" s="172" t="s">
        <v>20638</v>
      </c>
      <c r="I4257" s="173">
        <v>16580.0</v>
      </c>
      <c r="J4257" s="174">
        <f>16580-10040</f>
        <v>6540</v>
      </c>
      <c r="K4257" s="179"/>
      <c r="L4257" s="178"/>
      <c r="M4257" s="177"/>
      <c r="N4257" s="178">
        <v>6540.0</v>
      </c>
      <c r="O4257" s="163"/>
      <c r="P4257" s="164"/>
      <c r="Q4257" s="163"/>
      <c r="R4257" s="163"/>
      <c r="S4257" s="168"/>
      <c r="T4257" s="164"/>
    </row>
    <row r="4258" ht="18.75" hidden="1" customHeight="1">
      <c r="A4258" s="180">
        <v>45930.0</v>
      </c>
      <c r="B4258" s="171">
        <v>8560.0</v>
      </c>
      <c r="C4258" s="171" t="s">
        <v>11405</v>
      </c>
      <c r="D4258" s="171"/>
      <c r="E4258" s="171" t="s">
        <v>20634</v>
      </c>
      <c r="F4258" s="171"/>
      <c r="G4258" s="171"/>
      <c r="H4258" s="172"/>
      <c r="I4258" s="173">
        <v>2200.0</v>
      </c>
      <c r="J4258" s="174">
        <v>160.0</v>
      </c>
      <c r="K4258" s="179">
        <v>0.0</v>
      </c>
      <c r="L4258" s="178">
        <v>160.0</v>
      </c>
      <c r="M4258" s="177">
        <v>0.0</v>
      </c>
      <c r="N4258" s="178">
        <v>0.0</v>
      </c>
      <c r="O4258" s="163"/>
      <c r="P4258" s="164"/>
      <c r="Q4258" s="163"/>
      <c r="R4258" s="163"/>
      <c r="S4258" s="168" t="s">
        <v>20645</v>
      </c>
      <c r="T4258" s="164">
        <v>0.0</v>
      </c>
    </row>
    <row r="4259" ht="18.75" hidden="1" customHeight="1">
      <c r="A4259" s="180">
        <v>45930.0</v>
      </c>
      <c r="B4259" s="171">
        <v>8561.0</v>
      </c>
      <c r="C4259" s="171" t="s">
        <v>10804</v>
      </c>
      <c r="D4259" s="171"/>
      <c r="E4259" s="171" t="s">
        <v>20634</v>
      </c>
      <c r="F4259" s="171"/>
      <c r="G4259" s="171" t="s">
        <v>22779</v>
      </c>
      <c r="H4259" s="172" t="s">
        <v>22779</v>
      </c>
      <c r="I4259" s="173">
        <v>11980.0</v>
      </c>
      <c r="J4259" s="174">
        <v>1880.0</v>
      </c>
      <c r="K4259" s="179">
        <v>0.0</v>
      </c>
      <c r="L4259" s="178">
        <v>0.0</v>
      </c>
      <c r="M4259" s="177">
        <v>0.0</v>
      </c>
      <c r="N4259" s="178">
        <v>0.0</v>
      </c>
      <c r="O4259" s="163"/>
      <c r="P4259" s="164"/>
      <c r="Q4259" s="163"/>
      <c r="R4259" s="163"/>
      <c r="S4259" s="168" t="s">
        <v>20645</v>
      </c>
      <c r="T4259" s="164">
        <v>0.0</v>
      </c>
    </row>
    <row r="4260" ht="18.75" hidden="1" customHeight="1">
      <c r="A4260" s="170">
        <v>45930.0</v>
      </c>
      <c r="B4260" s="171">
        <v>17432.0</v>
      </c>
      <c r="C4260" s="171" t="s">
        <v>265</v>
      </c>
      <c r="D4260" s="171" t="s">
        <v>20687</v>
      </c>
      <c r="E4260" s="171">
        <v>16.0</v>
      </c>
      <c r="F4260" s="171" t="s">
        <v>20894</v>
      </c>
      <c r="G4260" s="171" t="s">
        <v>4088</v>
      </c>
      <c r="H4260" s="172" t="s">
        <v>20635</v>
      </c>
      <c r="I4260" s="173">
        <v>14680.0</v>
      </c>
      <c r="J4260" s="174">
        <v>4640.0</v>
      </c>
      <c r="K4260" s="179">
        <v>4640.0</v>
      </c>
      <c r="L4260" s="178"/>
      <c r="M4260" s="177"/>
      <c r="N4260" s="178"/>
      <c r="O4260" s="163"/>
      <c r="P4260" s="164"/>
      <c r="Q4260" s="163"/>
      <c r="R4260" s="163"/>
      <c r="S4260" s="168"/>
      <c r="T4260" s="164"/>
    </row>
    <row r="4261" ht="18.75" hidden="1" customHeight="1">
      <c r="A4261" s="170">
        <v>45930.0</v>
      </c>
      <c r="B4261" s="171">
        <v>17433.0</v>
      </c>
      <c r="C4261" s="171" t="s">
        <v>4850</v>
      </c>
      <c r="D4261" s="171" t="s">
        <v>20673</v>
      </c>
      <c r="E4261" s="171">
        <v>8.0</v>
      </c>
      <c r="F4261" s="171" t="s">
        <v>20700</v>
      </c>
      <c r="G4261" s="171" t="s">
        <v>22780</v>
      </c>
      <c r="H4261" s="172" t="s">
        <v>20635</v>
      </c>
      <c r="I4261" s="173">
        <v>10780.0</v>
      </c>
      <c r="J4261" s="174">
        <v>940.0</v>
      </c>
      <c r="K4261" s="179">
        <v>940.0</v>
      </c>
      <c r="L4261" s="178"/>
      <c r="M4261" s="177"/>
      <c r="N4261" s="178"/>
      <c r="O4261" s="163"/>
      <c r="P4261" s="164"/>
      <c r="Q4261" s="163"/>
      <c r="R4261" s="163"/>
      <c r="S4261" s="168"/>
      <c r="T4261" s="164"/>
    </row>
    <row r="4262" ht="18.75" hidden="1" customHeight="1">
      <c r="A4262" s="170"/>
      <c r="B4262" s="171"/>
      <c r="C4262" s="171"/>
      <c r="D4262" s="171"/>
      <c r="E4262" s="171"/>
      <c r="F4262" s="171"/>
      <c r="G4262" s="171"/>
      <c r="H4262" s="172"/>
      <c r="I4262" s="173"/>
      <c r="J4262" s="174"/>
      <c r="K4262" s="185">
        <f t="shared" ref="K4262:N4262" si="3">SUM(K3576:K4261)</f>
        <v>930192.6</v>
      </c>
      <c r="L4262" s="186">
        <f t="shared" si="3"/>
        <v>81043</v>
      </c>
      <c r="M4262" s="187">
        <f t="shared" si="3"/>
        <v>10354</v>
      </c>
      <c r="N4262" s="186">
        <f t="shared" si="3"/>
        <v>407120</v>
      </c>
      <c r="O4262" s="188"/>
      <c r="P4262" s="164"/>
      <c r="Q4262" s="163"/>
      <c r="R4262" s="163"/>
      <c r="S4262" s="168"/>
      <c r="T4262" s="164"/>
    </row>
    <row r="4263" ht="18.75" hidden="1" customHeight="1">
      <c r="A4263" s="170"/>
      <c r="B4263" s="171"/>
      <c r="C4263" s="171"/>
      <c r="D4263" s="171"/>
      <c r="E4263" s="171"/>
      <c r="F4263" s="171"/>
      <c r="G4263" s="171"/>
      <c r="H4263" s="172"/>
      <c r="I4263" s="173"/>
      <c r="J4263" s="174"/>
      <c r="K4263" s="179"/>
      <c r="L4263" s="178"/>
      <c r="M4263" s="177"/>
      <c r="N4263" s="178"/>
      <c r="O4263" s="163"/>
      <c r="P4263" s="164"/>
      <c r="Q4263" s="163"/>
      <c r="R4263" s="163"/>
      <c r="S4263" s="168"/>
      <c r="T4263" s="164"/>
    </row>
    <row r="4264" ht="18.75" customHeight="1">
      <c r="A4264" s="180">
        <v>8.0</v>
      </c>
      <c r="B4264" s="171">
        <v>9316.0</v>
      </c>
      <c r="C4264" s="171" t="s">
        <v>8090</v>
      </c>
      <c r="D4264" s="171"/>
      <c r="E4264" s="171" t="s">
        <v>20634</v>
      </c>
      <c r="F4264" s="171"/>
      <c r="G4264" s="171" t="s">
        <v>22781</v>
      </c>
      <c r="H4264" s="172" t="s">
        <v>22781</v>
      </c>
      <c r="I4264" s="173">
        <v>12020.0</v>
      </c>
      <c r="J4264" s="174">
        <v>1620.0</v>
      </c>
      <c r="K4264" s="179">
        <v>0.0</v>
      </c>
      <c r="L4264" s="178">
        <v>0.0</v>
      </c>
      <c r="M4264" s="177">
        <v>0.0</v>
      </c>
      <c r="N4264" s="178">
        <v>0.0</v>
      </c>
      <c r="O4264" s="163"/>
      <c r="P4264" s="164"/>
      <c r="Q4264" s="163"/>
      <c r="R4264" s="163"/>
      <c r="S4264" s="168" t="s">
        <v>20645</v>
      </c>
      <c r="T4264" s="164">
        <v>0.0</v>
      </c>
    </row>
    <row r="4265" ht="18.75" customHeight="1">
      <c r="A4265" s="170">
        <v>8.0</v>
      </c>
      <c r="B4265" s="171">
        <v>9317.0</v>
      </c>
      <c r="C4265" s="171" t="s">
        <v>4017</v>
      </c>
      <c r="D4265" s="171"/>
      <c r="E4265" s="171" t="s">
        <v>20634</v>
      </c>
      <c r="F4265" s="171"/>
      <c r="G4265" s="171"/>
      <c r="H4265" s="172"/>
      <c r="I4265" s="173">
        <v>4020.0</v>
      </c>
      <c r="J4265" s="174">
        <v>560.0</v>
      </c>
      <c r="K4265" s="179">
        <v>560.0</v>
      </c>
      <c r="L4265" s="178">
        <v>0.0</v>
      </c>
      <c r="M4265" s="177">
        <v>0.0</v>
      </c>
      <c r="N4265" s="178">
        <v>0.0</v>
      </c>
      <c r="O4265" s="163"/>
      <c r="P4265" s="164"/>
      <c r="Q4265" s="163"/>
      <c r="R4265" s="163"/>
      <c r="S4265" s="168" t="s">
        <v>20645</v>
      </c>
      <c r="T4265" s="164">
        <v>0.0</v>
      </c>
    </row>
    <row r="4266" ht="18.75" hidden="1" customHeight="1">
      <c r="A4266" s="180">
        <v>45918.0</v>
      </c>
      <c r="B4266" s="171">
        <v>8575.0</v>
      </c>
      <c r="C4266" s="171" t="s">
        <v>20731</v>
      </c>
      <c r="D4266" s="171"/>
      <c r="E4266" s="171" t="s">
        <v>20634</v>
      </c>
      <c r="F4266" s="171"/>
      <c r="G4266" s="171" t="s">
        <v>22782</v>
      </c>
      <c r="H4266" s="172" t="s">
        <v>22782</v>
      </c>
      <c r="I4266" s="173">
        <v>3600.0</v>
      </c>
      <c r="J4266" s="174">
        <v>800.0</v>
      </c>
      <c r="K4266" s="179">
        <v>0.0</v>
      </c>
      <c r="L4266" s="178">
        <v>800.0</v>
      </c>
      <c r="M4266" s="177">
        <v>0.0</v>
      </c>
      <c r="N4266" s="178">
        <v>0.0</v>
      </c>
      <c r="O4266" s="163"/>
      <c r="P4266" s="164"/>
      <c r="Q4266" s="163"/>
      <c r="R4266" s="163"/>
      <c r="S4266" s="168" t="s">
        <v>20645</v>
      </c>
      <c r="T4266" s="164">
        <v>0.0</v>
      </c>
    </row>
    <row r="4267" ht="18.75" hidden="1" customHeight="1">
      <c r="A4267" s="180">
        <v>45922.0</v>
      </c>
      <c r="B4267" s="171">
        <v>8643.0</v>
      </c>
      <c r="C4267" s="171" t="s">
        <v>6275</v>
      </c>
      <c r="D4267" s="171"/>
      <c r="E4267" s="171" t="s">
        <v>20634</v>
      </c>
      <c r="F4267" s="171"/>
      <c r="G4267" s="171" t="s">
        <v>20933</v>
      </c>
      <c r="H4267" s="172" t="s">
        <v>20933</v>
      </c>
      <c r="I4267" s="173">
        <v>2640.0</v>
      </c>
      <c r="J4267" s="174">
        <v>280.0</v>
      </c>
      <c r="K4267" s="179">
        <v>0.0</v>
      </c>
      <c r="L4267" s="178">
        <v>280.0</v>
      </c>
      <c r="M4267" s="177">
        <v>0.0</v>
      </c>
      <c r="N4267" s="178">
        <v>0.0</v>
      </c>
      <c r="O4267" s="163"/>
      <c r="P4267" s="164"/>
      <c r="Q4267" s="163"/>
      <c r="R4267" s="163"/>
      <c r="S4267" s="168" t="s">
        <v>20645</v>
      </c>
      <c r="T4267" s="164">
        <v>0.0</v>
      </c>
    </row>
    <row r="4268" ht="18.75" hidden="1" customHeight="1">
      <c r="A4268" s="180">
        <v>45923.0</v>
      </c>
      <c r="B4268" s="171">
        <v>8642.0</v>
      </c>
      <c r="C4268" s="171" t="s">
        <v>20731</v>
      </c>
      <c r="D4268" s="171"/>
      <c r="E4268" s="171" t="s">
        <v>20634</v>
      </c>
      <c r="F4268" s="171"/>
      <c r="G4268" s="171" t="s">
        <v>22783</v>
      </c>
      <c r="H4268" s="172" t="s">
        <v>22783</v>
      </c>
      <c r="I4268" s="173">
        <v>3000.0</v>
      </c>
      <c r="J4268" s="174">
        <v>240.0</v>
      </c>
      <c r="K4268" s="179">
        <v>0.0</v>
      </c>
      <c r="L4268" s="178">
        <v>240.0</v>
      </c>
      <c r="M4268" s="177">
        <v>0.0</v>
      </c>
      <c r="N4268" s="178">
        <v>0.0</v>
      </c>
      <c r="O4268" s="163"/>
      <c r="P4268" s="164"/>
      <c r="Q4268" s="163"/>
      <c r="R4268" s="163"/>
      <c r="S4268" s="168" t="s">
        <v>20645</v>
      </c>
      <c r="T4268" s="164">
        <v>0.0</v>
      </c>
    </row>
    <row r="4269" ht="18.75" hidden="1" customHeight="1">
      <c r="A4269" s="180">
        <v>45925.0</v>
      </c>
      <c r="B4269" s="171">
        <v>8646.0</v>
      </c>
      <c r="C4269" s="171" t="s">
        <v>1093</v>
      </c>
      <c r="D4269" s="171"/>
      <c r="E4269" s="171" t="s">
        <v>20634</v>
      </c>
      <c r="F4269" s="171"/>
      <c r="G4269" s="171" t="s">
        <v>22784</v>
      </c>
      <c r="H4269" s="172" t="s">
        <v>22784</v>
      </c>
      <c r="I4269" s="173">
        <v>3400.0</v>
      </c>
      <c r="J4269" s="174">
        <v>720.0</v>
      </c>
      <c r="K4269" s="179">
        <v>0.0</v>
      </c>
      <c r="L4269" s="178">
        <v>720.0</v>
      </c>
      <c r="M4269" s="177">
        <v>0.0</v>
      </c>
      <c r="N4269" s="178">
        <v>0.0</v>
      </c>
      <c r="O4269" s="163"/>
      <c r="P4269" s="164"/>
      <c r="Q4269" s="163"/>
      <c r="R4269" s="163"/>
      <c r="S4269" s="168" t="s">
        <v>20645</v>
      </c>
      <c r="T4269" s="164">
        <v>0.0</v>
      </c>
    </row>
    <row r="4270" ht="18.75" hidden="1" customHeight="1">
      <c r="A4270" s="180">
        <v>45929.0</v>
      </c>
      <c r="B4270" s="171">
        <v>8653.0</v>
      </c>
      <c r="C4270" s="171" t="s">
        <v>20682</v>
      </c>
      <c r="D4270" s="171"/>
      <c r="E4270" s="171" t="s">
        <v>20634</v>
      </c>
      <c r="F4270" s="171"/>
      <c r="G4270" s="171" t="s">
        <v>22785</v>
      </c>
      <c r="H4270" s="172" t="s">
        <v>22785</v>
      </c>
      <c r="I4270" s="173">
        <v>3160.0</v>
      </c>
      <c r="J4270" s="174">
        <v>320.0</v>
      </c>
      <c r="K4270" s="179">
        <v>0.0</v>
      </c>
      <c r="L4270" s="178">
        <v>320.0</v>
      </c>
      <c r="M4270" s="177">
        <v>0.0</v>
      </c>
      <c r="N4270" s="178">
        <v>0.0</v>
      </c>
      <c r="O4270" s="163"/>
      <c r="P4270" s="164"/>
      <c r="Q4270" s="163"/>
      <c r="R4270" s="163"/>
      <c r="S4270" s="168" t="s">
        <v>20645</v>
      </c>
      <c r="T4270" s="164">
        <v>0.0</v>
      </c>
    </row>
    <row r="4271" ht="18.75" hidden="1" customHeight="1">
      <c r="A4271" s="170">
        <v>45930.0</v>
      </c>
      <c r="B4271" s="171">
        <v>17544.0</v>
      </c>
      <c r="C4271" s="171" t="s">
        <v>20676</v>
      </c>
      <c r="D4271" s="171" t="s">
        <v>20673</v>
      </c>
      <c r="E4271" s="171">
        <v>8.0</v>
      </c>
      <c r="F4271" s="171">
        <v>8.0</v>
      </c>
      <c r="G4271" s="171" t="s">
        <v>22786</v>
      </c>
      <c r="H4271" s="172" t="s">
        <v>20669</v>
      </c>
      <c r="I4271" s="173">
        <v>10540.0</v>
      </c>
      <c r="J4271" s="174">
        <v>700.0</v>
      </c>
      <c r="K4271" s="179"/>
      <c r="L4271" s="178">
        <v>700.0</v>
      </c>
      <c r="M4271" s="177"/>
      <c r="N4271" s="178"/>
      <c r="O4271" s="163"/>
      <c r="P4271" s="164"/>
      <c r="Q4271" s="163"/>
      <c r="R4271" s="163"/>
      <c r="S4271" s="168"/>
      <c r="T4271" s="164"/>
    </row>
    <row r="4272" ht="18.75" hidden="1" customHeight="1">
      <c r="A4272" s="170">
        <v>45931.0</v>
      </c>
      <c r="B4272" s="171">
        <v>17434.0</v>
      </c>
      <c r="C4272" s="171" t="s">
        <v>9968</v>
      </c>
      <c r="D4272" s="171" t="s">
        <v>20687</v>
      </c>
      <c r="E4272" s="171">
        <v>8.0</v>
      </c>
      <c r="F4272" s="171" t="s">
        <v>21137</v>
      </c>
      <c r="G4272" s="171" t="s">
        <v>9692</v>
      </c>
      <c r="H4272" s="172" t="s">
        <v>20635</v>
      </c>
      <c r="I4272" s="173">
        <v>15260.0</v>
      </c>
      <c r="J4272" s="174">
        <v>5240.0</v>
      </c>
      <c r="K4272" s="179">
        <v>5240.0</v>
      </c>
      <c r="L4272" s="178"/>
      <c r="M4272" s="177"/>
      <c r="N4272" s="178"/>
      <c r="O4272" s="163"/>
      <c r="P4272" s="164"/>
      <c r="Q4272" s="163"/>
      <c r="R4272" s="163"/>
      <c r="S4272" s="168"/>
      <c r="T4272" s="164"/>
    </row>
    <row r="4273" ht="18.75" hidden="1" customHeight="1">
      <c r="A4273" s="170">
        <v>45931.0</v>
      </c>
      <c r="B4273" s="171">
        <v>17435.0</v>
      </c>
      <c r="C4273" s="171" t="s">
        <v>22787</v>
      </c>
      <c r="D4273" s="171" t="s">
        <v>20673</v>
      </c>
      <c r="E4273" s="171">
        <v>8.0</v>
      </c>
      <c r="F4273" s="171" t="s">
        <v>22788</v>
      </c>
      <c r="G4273" s="171" t="s">
        <v>10477</v>
      </c>
      <c r="H4273" s="172" t="s">
        <v>20635</v>
      </c>
      <c r="I4273" s="173">
        <v>14860.0</v>
      </c>
      <c r="J4273" s="174">
        <v>5020.0</v>
      </c>
      <c r="K4273" s="179">
        <v>5020.0</v>
      </c>
      <c r="L4273" s="178"/>
      <c r="M4273" s="177"/>
      <c r="N4273" s="178"/>
      <c r="O4273" s="163"/>
      <c r="P4273" s="164"/>
      <c r="Q4273" s="163"/>
      <c r="R4273" s="163"/>
      <c r="S4273" s="168"/>
      <c r="T4273" s="164"/>
    </row>
    <row r="4274" ht="18.75" hidden="1" customHeight="1">
      <c r="A4274" s="180">
        <v>45931.0</v>
      </c>
      <c r="B4274" s="171">
        <v>8563.0</v>
      </c>
      <c r="C4274" s="171" t="s">
        <v>3991</v>
      </c>
      <c r="D4274" s="171"/>
      <c r="E4274" s="171" t="s">
        <v>20634</v>
      </c>
      <c r="F4274" s="171"/>
      <c r="G4274" s="171"/>
      <c r="H4274" s="172"/>
      <c r="I4274" s="173">
        <v>3220.0</v>
      </c>
      <c r="J4274" s="174">
        <v>220.0</v>
      </c>
      <c r="K4274" s="179">
        <v>0.0</v>
      </c>
      <c r="L4274" s="178">
        <v>220.0</v>
      </c>
      <c r="M4274" s="177">
        <v>0.0</v>
      </c>
      <c r="N4274" s="178">
        <v>0.0</v>
      </c>
      <c r="O4274" s="163"/>
      <c r="P4274" s="164"/>
      <c r="Q4274" s="163"/>
      <c r="R4274" s="163"/>
      <c r="S4274" s="168" t="s">
        <v>20645</v>
      </c>
      <c r="T4274" s="164">
        <v>0.0</v>
      </c>
    </row>
    <row r="4275" ht="18.75" hidden="1" customHeight="1">
      <c r="A4275" s="180">
        <v>45931.0</v>
      </c>
      <c r="B4275" s="171">
        <v>8564.0</v>
      </c>
      <c r="C4275" s="171" t="s">
        <v>4111</v>
      </c>
      <c r="D4275" s="171"/>
      <c r="E4275" s="171" t="s">
        <v>20634</v>
      </c>
      <c r="F4275" s="171"/>
      <c r="G4275" s="171"/>
      <c r="H4275" s="172"/>
      <c r="I4275" s="173">
        <v>4120.0</v>
      </c>
      <c r="J4275" s="174">
        <v>1460.0</v>
      </c>
      <c r="K4275" s="179">
        <v>1460.0</v>
      </c>
      <c r="L4275" s="178">
        <v>0.0</v>
      </c>
      <c r="M4275" s="177">
        <v>0.0</v>
      </c>
      <c r="N4275" s="178">
        <v>0.0</v>
      </c>
      <c r="O4275" s="163"/>
      <c r="P4275" s="164"/>
      <c r="Q4275" s="163"/>
      <c r="R4275" s="163"/>
      <c r="S4275" s="168" t="s">
        <v>20645</v>
      </c>
      <c r="T4275" s="164">
        <v>0.0</v>
      </c>
    </row>
    <row r="4276" ht="18.75" hidden="1" customHeight="1">
      <c r="A4276" s="170">
        <v>45931.0</v>
      </c>
      <c r="B4276" s="171">
        <v>17436.0</v>
      </c>
      <c r="C4276" s="171" t="s">
        <v>3015</v>
      </c>
      <c r="D4276" s="171" t="s">
        <v>20687</v>
      </c>
      <c r="E4276" s="171">
        <v>8.0</v>
      </c>
      <c r="F4276" s="171" t="s">
        <v>20700</v>
      </c>
      <c r="G4276" s="171" t="s">
        <v>11452</v>
      </c>
      <c r="H4276" s="172" t="s">
        <v>20635</v>
      </c>
      <c r="I4276" s="173">
        <v>15340.0</v>
      </c>
      <c r="J4276" s="174">
        <v>5320.0</v>
      </c>
      <c r="K4276" s="179">
        <v>5320.0</v>
      </c>
      <c r="L4276" s="178"/>
      <c r="M4276" s="177"/>
      <c r="N4276" s="178"/>
      <c r="O4276" s="163"/>
      <c r="P4276" s="164"/>
      <c r="Q4276" s="163"/>
      <c r="R4276" s="163"/>
      <c r="S4276" s="168"/>
      <c r="T4276" s="164"/>
    </row>
    <row r="4277" ht="18.75" hidden="1" customHeight="1">
      <c r="A4277" s="170">
        <v>45931.0</v>
      </c>
      <c r="B4277" s="171">
        <v>17437.0</v>
      </c>
      <c r="C4277" s="171" t="s">
        <v>22270</v>
      </c>
      <c r="D4277" s="171" t="s">
        <v>20687</v>
      </c>
      <c r="E4277" s="171">
        <v>8.0</v>
      </c>
      <c r="F4277" s="171" t="s">
        <v>20778</v>
      </c>
      <c r="G4277" s="171" t="s">
        <v>7238</v>
      </c>
      <c r="H4277" s="172" t="s">
        <v>20635</v>
      </c>
      <c r="I4277" s="173">
        <v>13140.0</v>
      </c>
      <c r="J4277" s="174">
        <v>3120.0</v>
      </c>
      <c r="K4277" s="179">
        <v>3120.0</v>
      </c>
      <c r="L4277" s="178"/>
      <c r="M4277" s="177"/>
      <c r="N4277" s="178"/>
      <c r="O4277" s="163"/>
      <c r="P4277" s="164"/>
      <c r="Q4277" s="163"/>
      <c r="R4277" s="163"/>
      <c r="S4277" s="168"/>
      <c r="T4277" s="164"/>
    </row>
    <row r="4278" ht="18.75" hidden="1" customHeight="1">
      <c r="A4278" s="170">
        <v>45931.0</v>
      </c>
      <c r="B4278" s="171">
        <v>17438.0</v>
      </c>
      <c r="C4278" s="171" t="s">
        <v>21572</v>
      </c>
      <c r="D4278" s="171" t="s">
        <v>20673</v>
      </c>
      <c r="E4278" s="171">
        <v>8.0</v>
      </c>
      <c r="F4278" s="171" t="s">
        <v>21411</v>
      </c>
      <c r="G4278" s="171" t="s">
        <v>8227</v>
      </c>
      <c r="H4278" s="172" t="s">
        <v>20635</v>
      </c>
      <c r="I4278" s="173">
        <v>16480.0</v>
      </c>
      <c r="J4278" s="174">
        <v>6640.0</v>
      </c>
      <c r="K4278" s="179">
        <v>6640.0</v>
      </c>
      <c r="L4278" s="178"/>
      <c r="M4278" s="177"/>
      <c r="N4278" s="178"/>
      <c r="O4278" s="163"/>
      <c r="P4278" s="164"/>
      <c r="Q4278" s="163"/>
      <c r="R4278" s="163"/>
      <c r="S4278" s="168"/>
      <c r="T4278" s="164"/>
    </row>
    <row r="4279" ht="18.75" hidden="1" customHeight="1">
      <c r="A4279" s="180">
        <v>45931.0</v>
      </c>
      <c r="B4279" s="171">
        <v>8565.0</v>
      </c>
      <c r="C4279" s="171" t="s">
        <v>6423</v>
      </c>
      <c r="D4279" s="171"/>
      <c r="E4279" s="171" t="s">
        <v>20634</v>
      </c>
      <c r="F4279" s="171"/>
      <c r="G4279" s="171" t="s">
        <v>22005</v>
      </c>
      <c r="H4279" s="172" t="s">
        <v>22005</v>
      </c>
      <c r="I4279" s="173">
        <v>3500.0</v>
      </c>
      <c r="J4279" s="174">
        <v>280.0</v>
      </c>
      <c r="K4279" s="179">
        <v>0.0</v>
      </c>
      <c r="L4279" s="178">
        <v>0.0</v>
      </c>
      <c r="M4279" s="177">
        <v>0.0</v>
      </c>
      <c r="N4279" s="178">
        <v>0.0</v>
      </c>
      <c r="O4279" s="163"/>
      <c r="P4279" s="164"/>
      <c r="Q4279" s="163"/>
      <c r="R4279" s="163"/>
      <c r="S4279" s="168" t="s">
        <v>20645</v>
      </c>
      <c r="T4279" s="164">
        <v>0.0</v>
      </c>
    </row>
    <row r="4280" ht="18.75" hidden="1" customHeight="1">
      <c r="A4280" s="180">
        <v>45931.0</v>
      </c>
      <c r="B4280" s="171">
        <v>8566.0</v>
      </c>
      <c r="C4280" s="171" t="s">
        <v>5722</v>
      </c>
      <c r="D4280" s="171"/>
      <c r="E4280" s="171" t="s">
        <v>20634</v>
      </c>
      <c r="F4280" s="171"/>
      <c r="G4280" s="171" t="s">
        <v>22789</v>
      </c>
      <c r="H4280" s="172" t="s">
        <v>22789</v>
      </c>
      <c r="I4280" s="173">
        <v>3220.0</v>
      </c>
      <c r="J4280" s="174">
        <v>420.0</v>
      </c>
      <c r="K4280" s="179">
        <v>0.0</v>
      </c>
      <c r="L4280" s="178">
        <v>420.0</v>
      </c>
      <c r="M4280" s="177">
        <v>0.0</v>
      </c>
      <c r="N4280" s="178">
        <v>0.0</v>
      </c>
      <c r="O4280" s="163"/>
      <c r="P4280" s="164"/>
      <c r="Q4280" s="163"/>
      <c r="R4280" s="163"/>
      <c r="S4280" s="168" t="s">
        <v>20645</v>
      </c>
      <c r="T4280" s="164">
        <v>0.0</v>
      </c>
    </row>
    <row r="4281" ht="18.75" hidden="1" customHeight="1">
      <c r="A4281" s="180">
        <v>45931.0</v>
      </c>
      <c r="B4281" s="171">
        <v>8567.0</v>
      </c>
      <c r="C4281" s="171" t="s">
        <v>11476</v>
      </c>
      <c r="D4281" s="171"/>
      <c r="E4281" s="171" t="s">
        <v>20634</v>
      </c>
      <c r="F4281" s="171"/>
      <c r="G4281" s="171"/>
      <c r="H4281" s="172"/>
      <c r="I4281" s="173">
        <v>2580.0</v>
      </c>
      <c r="J4281" s="174">
        <v>60.0</v>
      </c>
      <c r="K4281" s="179">
        <v>0.0</v>
      </c>
      <c r="L4281" s="178">
        <v>60.0</v>
      </c>
      <c r="M4281" s="177">
        <v>0.0</v>
      </c>
      <c r="N4281" s="178">
        <v>0.0</v>
      </c>
      <c r="O4281" s="163"/>
      <c r="P4281" s="164"/>
      <c r="Q4281" s="163"/>
      <c r="R4281" s="163"/>
      <c r="S4281" s="168" t="s">
        <v>20645</v>
      </c>
      <c r="T4281" s="164">
        <v>0.0</v>
      </c>
    </row>
    <row r="4282" ht="18.75" hidden="1" customHeight="1">
      <c r="A4282" s="180">
        <v>45931.0</v>
      </c>
      <c r="B4282" s="171">
        <v>8568.0</v>
      </c>
      <c r="C4282" s="171" t="s">
        <v>6423</v>
      </c>
      <c r="D4282" s="171"/>
      <c r="E4282" s="171" t="s">
        <v>20634</v>
      </c>
      <c r="F4282" s="171"/>
      <c r="G4282" s="171"/>
      <c r="H4282" s="172"/>
      <c r="I4282" s="173">
        <v>3620.0</v>
      </c>
      <c r="J4282" s="174">
        <v>220.0</v>
      </c>
      <c r="K4282" s="179">
        <v>0.0</v>
      </c>
      <c r="L4282" s="178">
        <v>0.0</v>
      </c>
      <c r="M4282" s="177">
        <v>0.0</v>
      </c>
      <c r="N4282" s="178">
        <v>0.0</v>
      </c>
      <c r="O4282" s="163"/>
      <c r="P4282" s="164"/>
      <c r="Q4282" s="163"/>
      <c r="R4282" s="163"/>
      <c r="S4282" s="168" t="s">
        <v>20645</v>
      </c>
      <c r="T4282" s="164">
        <v>0.0</v>
      </c>
    </row>
    <row r="4283" ht="18.75" hidden="1" customHeight="1">
      <c r="A4283" s="180">
        <v>45931.0</v>
      </c>
      <c r="B4283" s="171">
        <v>8569.0</v>
      </c>
      <c r="C4283" s="171" t="s">
        <v>6423</v>
      </c>
      <c r="D4283" s="171"/>
      <c r="E4283" s="171" t="s">
        <v>20634</v>
      </c>
      <c r="F4283" s="171"/>
      <c r="G4283" s="171"/>
      <c r="H4283" s="172"/>
      <c r="I4283" s="173">
        <v>3400.0</v>
      </c>
      <c r="J4283" s="174">
        <v>420.0</v>
      </c>
      <c r="K4283" s="179">
        <v>0.0</v>
      </c>
      <c r="L4283" s="178">
        <v>420.0</v>
      </c>
      <c r="M4283" s="177">
        <v>0.0</v>
      </c>
      <c r="N4283" s="178">
        <v>0.0</v>
      </c>
      <c r="O4283" s="163"/>
      <c r="P4283" s="164"/>
      <c r="Q4283" s="163"/>
      <c r="R4283" s="163"/>
      <c r="S4283" s="168" t="s">
        <v>20645</v>
      </c>
      <c r="T4283" s="164">
        <v>0.0</v>
      </c>
    </row>
    <row r="4284" ht="18.75" hidden="1" customHeight="1">
      <c r="A4284" s="170">
        <v>45931.0</v>
      </c>
      <c r="B4284" s="171">
        <v>17439.0</v>
      </c>
      <c r="C4284" s="171" t="s">
        <v>3923</v>
      </c>
      <c r="D4284" s="171" t="s">
        <v>20673</v>
      </c>
      <c r="E4284" s="171">
        <v>8.0</v>
      </c>
      <c r="F4284" s="171" t="s">
        <v>21393</v>
      </c>
      <c r="G4284" s="171" t="s">
        <v>4650</v>
      </c>
      <c r="H4284" s="172" t="s">
        <v>20635</v>
      </c>
      <c r="I4284" s="173">
        <v>11380.0</v>
      </c>
      <c r="J4284" s="174">
        <v>1540.0</v>
      </c>
      <c r="K4284" s="179">
        <v>1540.0</v>
      </c>
      <c r="L4284" s="178"/>
      <c r="M4284" s="177"/>
      <c r="N4284" s="178"/>
      <c r="O4284" s="163"/>
      <c r="P4284" s="164"/>
      <c r="Q4284" s="163"/>
      <c r="R4284" s="163"/>
      <c r="S4284" s="168"/>
      <c r="T4284" s="164"/>
    </row>
    <row r="4285" ht="18.75" hidden="1" customHeight="1">
      <c r="A4285" s="170">
        <v>45931.0</v>
      </c>
      <c r="B4285" s="171">
        <v>17440.0</v>
      </c>
      <c r="C4285" s="171" t="s">
        <v>3000</v>
      </c>
      <c r="D4285" s="171" t="s">
        <v>20687</v>
      </c>
      <c r="E4285" s="171">
        <v>14.0</v>
      </c>
      <c r="F4285" s="171" t="s">
        <v>21370</v>
      </c>
      <c r="G4285" s="171" t="s">
        <v>4149</v>
      </c>
      <c r="H4285" s="172" t="s">
        <v>20635</v>
      </c>
      <c r="I4285" s="173">
        <v>13920.0</v>
      </c>
      <c r="J4285" s="174">
        <v>3880.0</v>
      </c>
      <c r="K4285" s="179">
        <v>3880.0</v>
      </c>
      <c r="L4285" s="178"/>
      <c r="M4285" s="177"/>
      <c r="N4285" s="178"/>
      <c r="O4285" s="163"/>
      <c r="P4285" s="164"/>
      <c r="Q4285" s="163"/>
      <c r="R4285" s="163"/>
      <c r="S4285" s="168"/>
      <c r="T4285" s="164"/>
    </row>
    <row r="4286" ht="18.75" hidden="1" customHeight="1">
      <c r="A4286" s="180">
        <v>45931.0</v>
      </c>
      <c r="B4286" s="171">
        <v>8570.0</v>
      </c>
      <c r="C4286" s="171" t="s">
        <v>4872</v>
      </c>
      <c r="D4286" s="171"/>
      <c r="E4286" s="171" t="s">
        <v>20634</v>
      </c>
      <c r="F4286" s="171"/>
      <c r="G4286" s="171"/>
      <c r="H4286" s="172"/>
      <c r="I4286" s="173">
        <v>2620.0</v>
      </c>
      <c r="J4286" s="174">
        <v>280.0</v>
      </c>
      <c r="K4286" s="179">
        <v>280.0</v>
      </c>
      <c r="L4286" s="178">
        <v>0.0</v>
      </c>
      <c r="M4286" s="177">
        <v>0.0</v>
      </c>
      <c r="N4286" s="178">
        <v>0.0</v>
      </c>
      <c r="O4286" s="163"/>
      <c r="P4286" s="164"/>
      <c r="Q4286" s="163"/>
      <c r="R4286" s="163"/>
      <c r="S4286" s="168" t="s">
        <v>20645</v>
      </c>
      <c r="T4286" s="164">
        <v>0.0</v>
      </c>
    </row>
    <row r="4287" ht="18.75" hidden="1" customHeight="1">
      <c r="A4287" s="180">
        <v>45931.0</v>
      </c>
      <c r="B4287" s="171">
        <v>8571.0</v>
      </c>
      <c r="C4287" s="171" t="s">
        <v>10804</v>
      </c>
      <c r="D4287" s="171"/>
      <c r="E4287" s="171" t="s">
        <v>20634</v>
      </c>
      <c r="F4287" s="171"/>
      <c r="G4287" s="171" t="s">
        <v>22790</v>
      </c>
      <c r="H4287" s="172" t="s">
        <v>22790</v>
      </c>
      <c r="I4287" s="173">
        <v>11540.0</v>
      </c>
      <c r="J4287" s="174">
        <v>1240.0</v>
      </c>
      <c r="K4287" s="179">
        <v>0.0</v>
      </c>
      <c r="L4287" s="178">
        <v>0.0</v>
      </c>
      <c r="M4287" s="177">
        <v>0.0</v>
      </c>
      <c r="N4287" s="178">
        <v>0.0</v>
      </c>
      <c r="O4287" s="163"/>
      <c r="P4287" s="164"/>
      <c r="Q4287" s="163"/>
      <c r="R4287" s="163"/>
      <c r="S4287" s="168" t="s">
        <v>20645</v>
      </c>
      <c r="T4287" s="164">
        <v>0.0</v>
      </c>
    </row>
    <row r="4288" ht="18.75" hidden="1" customHeight="1">
      <c r="A4288" s="170">
        <v>45931.0</v>
      </c>
      <c r="B4288" s="171">
        <v>17441.0</v>
      </c>
      <c r="C4288" s="171" t="s">
        <v>4035</v>
      </c>
      <c r="D4288" s="171" t="s">
        <v>20695</v>
      </c>
      <c r="E4288" s="171">
        <v>8.0</v>
      </c>
      <c r="F4288" s="171" t="s">
        <v>20968</v>
      </c>
      <c r="G4288" s="171" t="s">
        <v>3982</v>
      </c>
      <c r="H4288" s="172" t="s">
        <v>20638</v>
      </c>
      <c r="I4288" s="173">
        <v>18360.0</v>
      </c>
      <c r="J4288" s="174">
        <v>8660.0</v>
      </c>
      <c r="K4288" s="179"/>
      <c r="L4288" s="178"/>
      <c r="M4288" s="177"/>
      <c r="N4288" s="178">
        <v>8660.0</v>
      </c>
      <c r="O4288" s="163"/>
      <c r="P4288" s="164"/>
      <c r="Q4288" s="163"/>
      <c r="R4288" s="163"/>
      <c r="S4288" s="168"/>
      <c r="T4288" s="164"/>
    </row>
    <row r="4289" ht="18.75" hidden="1" customHeight="1">
      <c r="A4289" s="170">
        <v>45931.0</v>
      </c>
      <c r="B4289" s="171">
        <v>17442.0</v>
      </c>
      <c r="C4289" s="171" t="s">
        <v>739</v>
      </c>
      <c r="D4289" s="171" t="s">
        <v>20687</v>
      </c>
      <c r="E4289" s="171" t="s">
        <v>132</v>
      </c>
      <c r="F4289" s="171" t="s">
        <v>20774</v>
      </c>
      <c r="G4289" s="171" t="s">
        <v>738</v>
      </c>
      <c r="H4289" s="172" t="s">
        <v>20669</v>
      </c>
      <c r="I4289" s="173">
        <v>10780.0</v>
      </c>
      <c r="J4289" s="174">
        <v>500.0</v>
      </c>
      <c r="K4289" s="179"/>
      <c r="L4289" s="178">
        <v>500.0</v>
      </c>
      <c r="M4289" s="177"/>
      <c r="N4289" s="178"/>
      <c r="O4289" s="163"/>
      <c r="P4289" s="164"/>
      <c r="Q4289" s="163"/>
      <c r="R4289" s="163"/>
      <c r="S4289" s="168"/>
      <c r="T4289" s="164"/>
    </row>
    <row r="4290" ht="18.75" hidden="1" customHeight="1">
      <c r="A4290" s="170">
        <v>45931.0</v>
      </c>
      <c r="B4290" s="171">
        <v>17443.0</v>
      </c>
      <c r="C4290" s="171" t="s">
        <v>21334</v>
      </c>
      <c r="D4290" s="171" t="s">
        <v>20673</v>
      </c>
      <c r="E4290" s="171">
        <v>14.0</v>
      </c>
      <c r="F4290" s="171" t="s">
        <v>20778</v>
      </c>
      <c r="G4290" s="171" t="s">
        <v>4102</v>
      </c>
      <c r="H4290" s="172" t="s">
        <v>20635</v>
      </c>
      <c r="I4290" s="173">
        <v>11160.0</v>
      </c>
      <c r="J4290" s="174">
        <v>1300.0</v>
      </c>
      <c r="K4290" s="179">
        <v>1300.0</v>
      </c>
      <c r="L4290" s="178"/>
      <c r="M4290" s="177"/>
      <c r="N4290" s="178"/>
      <c r="O4290" s="163"/>
      <c r="P4290" s="164"/>
      <c r="Q4290" s="163"/>
      <c r="R4290" s="163"/>
      <c r="S4290" s="168"/>
      <c r="T4290" s="164"/>
    </row>
    <row r="4291" ht="18.75" hidden="1" customHeight="1">
      <c r="A4291" s="180">
        <v>45931.0</v>
      </c>
      <c r="B4291" s="171">
        <v>8572.0</v>
      </c>
      <c r="C4291" s="171" t="s">
        <v>4138</v>
      </c>
      <c r="D4291" s="171"/>
      <c r="E4291" s="171" t="s">
        <v>20634</v>
      </c>
      <c r="F4291" s="171"/>
      <c r="G4291" s="171"/>
      <c r="H4291" s="172"/>
      <c r="I4291" s="173">
        <v>3620.0</v>
      </c>
      <c r="J4291" s="174">
        <v>240.0</v>
      </c>
      <c r="K4291" s="179">
        <v>0.0</v>
      </c>
      <c r="L4291" s="178">
        <v>240.0</v>
      </c>
      <c r="M4291" s="177">
        <v>0.0</v>
      </c>
      <c r="N4291" s="178">
        <v>0.0</v>
      </c>
      <c r="O4291" s="163"/>
      <c r="P4291" s="164"/>
      <c r="Q4291" s="163"/>
      <c r="R4291" s="163"/>
      <c r="S4291" s="168" t="s">
        <v>20645</v>
      </c>
      <c r="T4291" s="164">
        <v>0.0</v>
      </c>
    </row>
    <row r="4292" ht="18.75" hidden="1" customHeight="1">
      <c r="A4292" s="170">
        <v>45931.0</v>
      </c>
      <c r="B4292" s="171">
        <v>17444.0</v>
      </c>
      <c r="C4292" s="171" t="s">
        <v>20763</v>
      </c>
      <c r="D4292" s="171" t="s">
        <v>20659</v>
      </c>
      <c r="E4292" s="171">
        <v>14.0</v>
      </c>
      <c r="F4292" s="171" t="s">
        <v>20778</v>
      </c>
      <c r="G4292" s="171" t="s">
        <v>11305</v>
      </c>
      <c r="H4292" s="172" t="s">
        <v>20635</v>
      </c>
      <c r="I4292" s="173">
        <v>12100.0</v>
      </c>
      <c r="J4292" s="174">
        <v>2060.0</v>
      </c>
      <c r="K4292" s="179">
        <v>2060.0</v>
      </c>
      <c r="L4292" s="178"/>
      <c r="M4292" s="177"/>
      <c r="N4292" s="178"/>
      <c r="O4292" s="163"/>
      <c r="P4292" s="164"/>
      <c r="Q4292" s="163"/>
      <c r="R4292" s="163"/>
      <c r="S4292" s="168"/>
      <c r="T4292" s="164"/>
    </row>
    <row r="4293" ht="18.75" hidden="1" customHeight="1">
      <c r="A4293" s="180">
        <v>45931.0</v>
      </c>
      <c r="B4293" s="171">
        <v>8573.0</v>
      </c>
      <c r="C4293" s="171" t="s">
        <v>10804</v>
      </c>
      <c r="D4293" s="171"/>
      <c r="E4293" s="171" t="s">
        <v>20634</v>
      </c>
      <c r="F4293" s="171"/>
      <c r="G4293" s="171" t="s">
        <v>22791</v>
      </c>
      <c r="H4293" s="172" t="s">
        <v>22791</v>
      </c>
      <c r="I4293" s="173">
        <v>11600.0</v>
      </c>
      <c r="J4293" s="174">
        <v>1300.0</v>
      </c>
      <c r="K4293" s="179">
        <v>0.0</v>
      </c>
      <c r="L4293" s="178">
        <v>0.0</v>
      </c>
      <c r="M4293" s="177">
        <v>0.0</v>
      </c>
      <c r="N4293" s="178">
        <v>0.0</v>
      </c>
      <c r="O4293" s="163"/>
      <c r="P4293" s="164"/>
      <c r="Q4293" s="163"/>
      <c r="R4293" s="163"/>
      <c r="S4293" s="168" t="s">
        <v>20645</v>
      </c>
      <c r="T4293" s="164">
        <v>0.0</v>
      </c>
    </row>
    <row r="4294" ht="18.75" hidden="1" customHeight="1">
      <c r="A4294" s="180">
        <v>45931.0</v>
      </c>
      <c r="B4294" s="171">
        <v>8574.0</v>
      </c>
      <c r="C4294" s="171" t="s">
        <v>10804</v>
      </c>
      <c r="D4294" s="171"/>
      <c r="E4294" s="171" t="s">
        <v>20634</v>
      </c>
      <c r="F4294" s="171"/>
      <c r="G4294" s="171" t="s">
        <v>22792</v>
      </c>
      <c r="H4294" s="172" t="s">
        <v>22792</v>
      </c>
      <c r="I4294" s="173">
        <v>11580.0</v>
      </c>
      <c r="J4294" s="174">
        <v>1200.0</v>
      </c>
      <c r="K4294" s="179">
        <v>0.0</v>
      </c>
      <c r="L4294" s="178">
        <v>0.0</v>
      </c>
      <c r="M4294" s="177">
        <v>0.0</v>
      </c>
      <c r="N4294" s="178">
        <v>0.0</v>
      </c>
      <c r="O4294" s="163"/>
      <c r="P4294" s="164"/>
      <c r="Q4294" s="163"/>
      <c r="R4294" s="163"/>
      <c r="S4294" s="168" t="s">
        <v>20645</v>
      </c>
      <c r="T4294" s="164">
        <v>0.0</v>
      </c>
    </row>
    <row r="4295" ht="18.75" hidden="1" customHeight="1">
      <c r="A4295" s="170">
        <v>45931.0</v>
      </c>
      <c r="B4295" s="171">
        <v>17445.0</v>
      </c>
      <c r="C4295" s="171" t="s">
        <v>4110</v>
      </c>
      <c r="D4295" s="171" t="s">
        <v>20673</v>
      </c>
      <c r="E4295" s="171">
        <v>8.0</v>
      </c>
      <c r="F4295" s="171" t="s">
        <v>21541</v>
      </c>
      <c r="G4295" s="171" t="s">
        <v>11514</v>
      </c>
      <c r="H4295" s="172" t="s">
        <v>20635</v>
      </c>
      <c r="I4295" s="173">
        <v>13500.0</v>
      </c>
      <c r="J4295" s="174">
        <v>3660.0</v>
      </c>
      <c r="K4295" s="179">
        <v>3660.0</v>
      </c>
      <c r="L4295" s="178"/>
      <c r="M4295" s="177"/>
      <c r="N4295" s="178"/>
      <c r="O4295" s="163"/>
      <c r="P4295" s="164"/>
      <c r="Q4295" s="163"/>
      <c r="R4295" s="163"/>
      <c r="S4295" s="168"/>
      <c r="T4295" s="164"/>
    </row>
    <row r="4296" ht="18.75" hidden="1" customHeight="1">
      <c r="A4296" s="170">
        <v>45931.0</v>
      </c>
      <c r="B4296" s="171">
        <v>17446.0</v>
      </c>
      <c r="C4296" s="171" t="s">
        <v>2963</v>
      </c>
      <c r="D4296" s="171" t="s">
        <v>20687</v>
      </c>
      <c r="E4296" s="171">
        <v>5.0</v>
      </c>
      <c r="F4296" s="171" t="s">
        <v>20952</v>
      </c>
      <c r="G4296" s="171" t="s">
        <v>4420</v>
      </c>
      <c r="H4296" s="172" t="s">
        <v>20635</v>
      </c>
      <c r="I4296" s="173">
        <v>11280.0</v>
      </c>
      <c r="J4296" s="174">
        <v>11280.0</v>
      </c>
      <c r="K4296" s="179">
        <v>11280.0</v>
      </c>
      <c r="L4296" s="178"/>
      <c r="M4296" s="177"/>
      <c r="N4296" s="178"/>
      <c r="O4296" s="163"/>
      <c r="P4296" s="164"/>
      <c r="Q4296" s="163"/>
      <c r="R4296" s="163"/>
      <c r="S4296" s="168"/>
      <c r="T4296" s="164"/>
    </row>
    <row r="4297" ht="18.75" hidden="1" customHeight="1">
      <c r="A4297" s="180">
        <v>45931.0</v>
      </c>
      <c r="B4297" s="171">
        <v>8716.0</v>
      </c>
      <c r="C4297" s="171" t="s">
        <v>21168</v>
      </c>
      <c r="D4297" s="171"/>
      <c r="E4297" s="171" t="s">
        <v>20634</v>
      </c>
      <c r="F4297" s="171"/>
      <c r="G4297" s="171" t="s">
        <v>22793</v>
      </c>
      <c r="H4297" s="172" t="s">
        <v>22793</v>
      </c>
      <c r="I4297" s="173">
        <v>3440.0</v>
      </c>
      <c r="J4297" s="174">
        <v>760.0</v>
      </c>
      <c r="K4297" s="179">
        <v>0.0</v>
      </c>
      <c r="L4297" s="178">
        <v>760.0</v>
      </c>
      <c r="M4297" s="177">
        <v>0.0</v>
      </c>
      <c r="N4297" s="178">
        <v>0.0</v>
      </c>
      <c r="O4297" s="163"/>
      <c r="P4297" s="164"/>
      <c r="Q4297" s="163"/>
      <c r="R4297" s="163"/>
      <c r="S4297" s="168" t="s">
        <v>20645</v>
      </c>
      <c r="T4297" s="164">
        <v>0.0</v>
      </c>
    </row>
    <row r="4298" ht="18.75" hidden="1" customHeight="1">
      <c r="A4298" s="182">
        <v>45931.029017361114</v>
      </c>
      <c r="B4298" s="171">
        <v>8562.0</v>
      </c>
      <c r="C4298" s="171" t="s">
        <v>4017</v>
      </c>
      <c r="D4298" s="171"/>
      <c r="E4298" s="171" t="s">
        <v>20634</v>
      </c>
      <c r="F4298" s="171"/>
      <c r="G4298" s="171" t="s">
        <v>4500</v>
      </c>
      <c r="H4298" s="172" t="s">
        <v>4500</v>
      </c>
      <c r="I4298" s="173">
        <v>3540.0</v>
      </c>
      <c r="J4298" s="174">
        <v>780.0</v>
      </c>
      <c r="K4298" s="179">
        <v>780.0</v>
      </c>
      <c r="L4298" s="178">
        <v>0.0</v>
      </c>
      <c r="M4298" s="177">
        <v>0.0</v>
      </c>
      <c r="N4298" s="178">
        <v>0.0</v>
      </c>
      <c r="O4298" s="163"/>
      <c r="P4298" s="164"/>
      <c r="Q4298" s="163"/>
      <c r="R4298" s="163"/>
      <c r="S4298" s="168" t="s">
        <v>20645</v>
      </c>
      <c r="T4298" s="164">
        <v>0.0</v>
      </c>
    </row>
    <row r="4299" ht="18.75" hidden="1" customHeight="1">
      <c r="A4299" s="170">
        <v>45932.0</v>
      </c>
      <c r="B4299" s="171">
        <v>17447.0</v>
      </c>
      <c r="C4299" s="171" t="s">
        <v>20820</v>
      </c>
      <c r="D4299" s="171" t="s">
        <v>20673</v>
      </c>
      <c r="E4299" s="171">
        <v>8.0</v>
      </c>
      <c r="F4299" s="171" t="s">
        <v>20742</v>
      </c>
      <c r="G4299" s="171" t="s">
        <v>11525</v>
      </c>
      <c r="H4299" s="172" t="s">
        <v>20638</v>
      </c>
      <c r="I4299" s="173">
        <v>16160.0</v>
      </c>
      <c r="J4299" s="174">
        <v>6320.0</v>
      </c>
      <c r="K4299" s="179"/>
      <c r="L4299" s="178"/>
      <c r="M4299" s="177"/>
      <c r="N4299" s="178">
        <v>6320.0</v>
      </c>
      <c r="O4299" s="163"/>
      <c r="P4299" s="164"/>
      <c r="Q4299" s="163"/>
      <c r="R4299" s="163"/>
      <c r="S4299" s="168"/>
      <c r="T4299" s="164"/>
    </row>
    <row r="4300" ht="18.75" hidden="1" customHeight="1">
      <c r="A4300" s="170">
        <v>45932.0</v>
      </c>
      <c r="B4300" s="171">
        <v>17448.0</v>
      </c>
      <c r="C4300" s="171" t="s">
        <v>18536</v>
      </c>
      <c r="D4300" s="171" t="s">
        <v>20687</v>
      </c>
      <c r="E4300" s="171">
        <v>14.0</v>
      </c>
      <c r="F4300" s="171" t="s">
        <v>21118</v>
      </c>
      <c r="G4300" s="171" t="s">
        <v>11531</v>
      </c>
      <c r="H4300" s="172" t="s">
        <v>20635</v>
      </c>
      <c r="I4300" s="173">
        <v>13300.0</v>
      </c>
      <c r="J4300" s="174">
        <v>3260.0</v>
      </c>
      <c r="K4300" s="179">
        <v>3260.0</v>
      </c>
      <c r="L4300" s="178"/>
      <c r="M4300" s="177"/>
      <c r="N4300" s="178"/>
      <c r="O4300" s="163"/>
      <c r="P4300" s="164"/>
      <c r="Q4300" s="163"/>
      <c r="R4300" s="163"/>
      <c r="S4300" s="168"/>
      <c r="T4300" s="164"/>
    </row>
    <row r="4301" ht="18.75" hidden="1" customHeight="1">
      <c r="A4301" s="180">
        <v>45932.0</v>
      </c>
      <c r="B4301" s="171">
        <v>8578.0</v>
      </c>
      <c r="C4301" s="171" t="s">
        <v>4017</v>
      </c>
      <c r="D4301" s="171"/>
      <c r="E4301" s="171" t="s">
        <v>20634</v>
      </c>
      <c r="F4301" s="171"/>
      <c r="G4301" s="171" t="s">
        <v>4500</v>
      </c>
      <c r="H4301" s="172" t="s">
        <v>4500</v>
      </c>
      <c r="I4301" s="173">
        <v>3580.0</v>
      </c>
      <c r="J4301" s="174">
        <v>900.0</v>
      </c>
      <c r="K4301" s="179">
        <v>900.0</v>
      </c>
      <c r="L4301" s="178">
        <v>0.0</v>
      </c>
      <c r="M4301" s="177">
        <v>0.0</v>
      </c>
      <c r="N4301" s="178">
        <v>0.0</v>
      </c>
      <c r="O4301" s="163"/>
      <c r="P4301" s="164"/>
      <c r="Q4301" s="163"/>
      <c r="R4301" s="163"/>
      <c r="S4301" s="168" t="s">
        <v>20645</v>
      </c>
      <c r="T4301" s="164">
        <v>0.0</v>
      </c>
    </row>
    <row r="4302" ht="18.75" hidden="1" customHeight="1">
      <c r="A4302" s="170">
        <v>45932.0</v>
      </c>
      <c r="B4302" s="171">
        <v>17449.0</v>
      </c>
      <c r="C4302" s="171" t="s">
        <v>3220</v>
      </c>
      <c r="D4302" s="171" t="s">
        <v>20673</v>
      </c>
      <c r="E4302" s="171">
        <v>8.0</v>
      </c>
      <c r="F4302" s="171" t="s">
        <v>20742</v>
      </c>
      <c r="G4302" s="171" t="s">
        <v>10893</v>
      </c>
      <c r="H4302" s="172" t="s">
        <v>20635</v>
      </c>
      <c r="I4302" s="173">
        <v>16740.0</v>
      </c>
      <c r="J4302" s="174">
        <v>6900.0</v>
      </c>
      <c r="K4302" s="179">
        <v>6900.0</v>
      </c>
      <c r="L4302" s="178"/>
      <c r="M4302" s="177"/>
      <c r="N4302" s="178"/>
      <c r="O4302" s="163"/>
      <c r="P4302" s="164"/>
      <c r="Q4302" s="163"/>
      <c r="R4302" s="163"/>
      <c r="S4302" s="168"/>
      <c r="T4302" s="164"/>
    </row>
    <row r="4303" ht="18.75" hidden="1" customHeight="1">
      <c r="A4303" s="170">
        <v>45932.0</v>
      </c>
      <c r="B4303" s="171">
        <v>17450.0</v>
      </c>
      <c r="C4303" s="171" t="s">
        <v>22187</v>
      </c>
      <c r="D4303" s="171" t="s">
        <v>20687</v>
      </c>
      <c r="E4303" s="171" t="s">
        <v>177</v>
      </c>
      <c r="F4303" s="171" t="s">
        <v>21735</v>
      </c>
      <c r="G4303" s="171" t="s">
        <v>9321</v>
      </c>
      <c r="H4303" s="172" t="s">
        <v>20635</v>
      </c>
      <c r="I4303" s="173">
        <v>12180.0</v>
      </c>
      <c r="J4303" s="174">
        <v>1940.0</v>
      </c>
      <c r="K4303" s="179">
        <v>1940.0</v>
      </c>
      <c r="L4303" s="178"/>
      <c r="M4303" s="177"/>
      <c r="N4303" s="178"/>
      <c r="O4303" s="163"/>
      <c r="P4303" s="164"/>
      <c r="Q4303" s="163"/>
      <c r="R4303" s="163"/>
      <c r="S4303" s="168"/>
      <c r="T4303" s="164"/>
    </row>
    <row r="4304" ht="18.75" hidden="1" customHeight="1">
      <c r="A4304" s="170">
        <v>45932.0</v>
      </c>
      <c r="B4304" s="171">
        <v>17451.0</v>
      </c>
      <c r="C4304" s="171" t="s">
        <v>22794</v>
      </c>
      <c r="D4304" s="171" t="s">
        <v>20673</v>
      </c>
      <c r="E4304" s="171">
        <v>8.0</v>
      </c>
      <c r="F4304" s="171" t="s">
        <v>21040</v>
      </c>
      <c r="G4304" s="171" t="s">
        <v>11552</v>
      </c>
      <c r="H4304" s="172" t="s">
        <v>20635</v>
      </c>
      <c r="I4304" s="173">
        <v>13720.0</v>
      </c>
      <c r="J4304" s="174">
        <v>3880.0</v>
      </c>
      <c r="K4304" s="179">
        <v>3880.0</v>
      </c>
      <c r="L4304" s="178"/>
      <c r="M4304" s="177"/>
      <c r="N4304" s="178"/>
      <c r="O4304" s="163"/>
      <c r="P4304" s="164"/>
      <c r="Q4304" s="163"/>
      <c r="R4304" s="163"/>
      <c r="S4304" s="168"/>
      <c r="T4304" s="164"/>
    </row>
    <row r="4305" ht="18.75" hidden="1" customHeight="1">
      <c r="A4305" s="180">
        <v>45932.0</v>
      </c>
      <c r="B4305" s="171">
        <v>8579.0</v>
      </c>
      <c r="C4305" s="171" t="s">
        <v>4129</v>
      </c>
      <c r="D4305" s="171"/>
      <c r="E4305" s="171" t="s">
        <v>20634</v>
      </c>
      <c r="F4305" s="171"/>
      <c r="G4305" s="171"/>
      <c r="H4305" s="172"/>
      <c r="I4305" s="173">
        <v>3760.0</v>
      </c>
      <c r="J4305" s="174">
        <v>780.0</v>
      </c>
      <c r="K4305" s="179">
        <v>390.0</v>
      </c>
      <c r="L4305" s="178">
        <v>0.0</v>
      </c>
      <c r="M4305" s="177">
        <v>390.0</v>
      </c>
      <c r="N4305" s="178">
        <v>0.0</v>
      </c>
      <c r="O4305" s="163"/>
      <c r="P4305" s="164"/>
      <c r="Q4305" s="163"/>
      <c r="R4305" s="163"/>
      <c r="S4305" s="168" t="s">
        <v>20645</v>
      </c>
      <c r="T4305" s="164">
        <v>0.0</v>
      </c>
    </row>
    <row r="4306" ht="18.75" hidden="1" customHeight="1">
      <c r="A4306" s="170">
        <v>45932.0</v>
      </c>
      <c r="B4306" s="171">
        <v>17452.0</v>
      </c>
      <c r="C4306" s="171" t="s">
        <v>21559</v>
      </c>
      <c r="D4306" s="171" t="s">
        <v>20687</v>
      </c>
      <c r="E4306" s="171">
        <v>8.0</v>
      </c>
      <c r="F4306" s="171" t="s">
        <v>20699</v>
      </c>
      <c r="G4306" s="171" t="s">
        <v>5018</v>
      </c>
      <c r="H4306" s="172" t="s">
        <v>20635</v>
      </c>
      <c r="I4306" s="173">
        <v>14320.0</v>
      </c>
      <c r="J4306" s="174">
        <v>4300.0</v>
      </c>
      <c r="K4306" s="179">
        <v>4300.0</v>
      </c>
      <c r="L4306" s="178"/>
      <c r="M4306" s="177"/>
      <c r="N4306" s="178"/>
      <c r="O4306" s="163"/>
      <c r="P4306" s="164"/>
      <c r="Q4306" s="163"/>
      <c r="R4306" s="163"/>
      <c r="S4306" s="168"/>
      <c r="T4306" s="164"/>
    </row>
    <row r="4307" ht="18.75" hidden="1" customHeight="1">
      <c r="A4307" s="170">
        <v>45932.0</v>
      </c>
      <c r="B4307" s="171">
        <v>17453.0</v>
      </c>
      <c r="C4307" s="171" t="s">
        <v>20829</v>
      </c>
      <c r="D4307" s="171" t="s">
        <v>20673</v>
      </c>
      <c r="E4307" s="171">
        <v>8.0</v>
      </c>
      <c r="F4307" s="171" t="s">
        <v>22127</v>
      </c>
      <c r="G4307" s="171" t="s">
        <v>4910</v>
      </c>
      <c r="H4307" s="172" t="s">
        <v>20635</v>
      </c>
      <c r="I4307" s="173">
        <v>12520.0</v>
      </c>
      <c r="J4307" s="174">
        <v>2680.0</v>
      </c>
      <c r="K4307" s="179">
        <v>2680.0</v>
      </c>
      <c r="L4307" s="178"/>
      <c r="M4307" s="177"/>
      <c r="N4307" s="178"/>
      <c r="O4307" s="163"/>
      <c r="P4307" s="164"/>
      <c r="Q4307" s="163"/>
      <c r="R4307" s="163"/>
      <c r="S4307" s="168"/>
      <c r="T4307" s="164"/>
    </row>
    <row r="4308" ht="18.75" hidden="1" customHeight="1">
      <c r="A4308" s="170">
        <v>45932.0</v>
      </c>
      <c r="B4308" s="171">
        <v>17455.0</v>
      </c>
      <c r="C4308" s="171" t="s">
        <v>22668</v>
      </c>
      <c r="D4308" s="171" t="s">
        <v>20673</v>
      </c>
      <c r="E4308" s="171">
        <v>8.0</v>
      </c>
      <c r="F4308" s="171" t="s">
        <v>21803</v>
      </c>
      <c r="G4308" s="171" t="s">
        <v>10416</v>
      </c>
      <c r="H4308" s="172" t="s">
        <v>20635</v>
      </c>
      <c r="I4308" s="173">
        <v>11300.0</v>
      </c>
      <c r="J4308" s="174">
        <v>1460.0</v>
      </c>
      <c r="K4308" s="179">
        <v>1460.0</v>
      </c>
      <c r="L4308" s="178"/>
      <c r="M4308" s="177"/>
      <c r="N4308" s="178"/>
      <c r="O4308" s="163"/>
      <c r="P4308" s="164"/>
      <c r="Q4308" s="163"/>
      <c r="R4308" s="163"/>
      <c r="S4308" s="168"/>
      <c r="T4308" s="164"/>
    </row>
    <row r="4309" ht="18.75" hidden="1" customHeight="1">
      <c r="A4309" s="180">
        <v>45932.0</v>
      </c>
      <c r="B4309" s="171">
        <v>8580.0</v>
      </c>
      <c r="C4309" s="171" t="s">
        <v>6423</v>
      </c>
      <c r="D4309" s="171"/>
      <c r="E4309" s="171" t="s">
        <v>20634</v>
      </c>
      <c r="F4309" s="171"/>
      <c r="G4309" s="171" t="s">
        <v>22684</v>
      </c>
      <c r="H4309" s="172" t="s">
        <v>22684</v>
      </c>
      <c r="I4309" s="173">
        <v>3460.0</v>
      </c>
      <c r="J4309" s="174">
        <v>160.0</v>
      </c>
      <c r="K4309" s="179">
        <v>0.0</v>
      </c>
      <c r="L4309" s="178">
        <v>0.0</v>
      </c>
      <c r="M4309" s="177">
        <v>0.0</v>
      </c>
      <c r="N4309" s="178">
        <v>0.0</v>
      </c>
      <c r="O4309" s="163"/>
      <c r="P4309" s="164"/>
      <c r="Q4309" s="163"/>
      <c r="R4309" s="163"/>
      <c r="S4309" s="168" t="s">
        <v>20645</v>
      </c>
      <c r="T4309" s="164">
        <v>0.0</v>
      </c>
    </row>
    <row r="4310" ht="18.75" hidden="1" customHeight="1">
      <c r="A4310" s="180">
        <v>45932.0</v>
      </c>
      <c r="B4310" s="171">
        <v>8581.0</v>
      </c>
      <c r="C4310" s="171" t="s">
        <v>6423</v>
      </c>
      <c r="D4310" s="171"/>
      <c r="E4310" s="171" t="s">
        <v>20634</v>
      </c>
      <c r="F4310" s="171"/>
      <c r="G4310" s="171"/>
      <c r="H4310" s="172"/>
      <c r="I4310" s="173">
        <v>3300.0</v>
      </c>
      <c r="J4310" s="174">
        <v>360.0</v>
      </c>
      <c r="K4310" s="179">
        <v>0.0</v>
      </c>
      <c r="L4310" s="178">
        <v>360.0</v>
      </c>
      <c r="M4310" s="177">
        <v>0.0</v>
      </c>
      <c r="N4310" s="178">
        <v>0.0</v>
      </c>
      <c r="O4310" s="163"/>
      <c r="P4310" s="164"/>
      <c r="Q4310" s="163"/>
      <c r="R4310" s="163"/>
      <c r="S4310" s="168" t="s">
        <v>20645</v>
      </c>
      <c r="T4310" s="164">
        <v>0.0</v>
      </c>
    </row>
    <row r="4311" ht="18.75" hidden="1" customHeight="1">
      <c r="A4311" s="180">
        <v>45932.0</v>
      </c>
      <c r="B4311" s="171">
        <v>8582.0</v>
      </c>
      <c r="C4311" s="171" t="s">
        <v>3980</v>
      </c>
      <c r="D4311" s="171"/>
      <c r="E4311" s="171" t="s">
        <v>20634</v>
      </c>
      <c r="F4311" s="171"/>
      <c r="G4311" s="171"/>
      <c r="H4311" s="172"/>
      <c r="I4311" s="173">
        <v>2620.0</v>
      </c>
      <c r="J4311" s="174">
        <v>300.0</v>
      </c>
      <c r="K4311" s="179">
        <v>300.0</v>
      </c>
      <c r="L4311" s="178">
        <v>0.0</v>
      </c>
      <c r="M4311" s="177">
        <v>0.0</v>
      </c>
      <c r="N4311" s="178">
        <v>0.0</v>
      </c>
      <c r="O4311" s="163"/>
      <c r="P4311" s="164"/>
      <c r="Q4311" s="163"/>
      <c r="R4311" s="163"/>
      <c r="S4311" s="168" t="s">
        <v>20645</v>
      </c>
      <c r="T4311" s="164">
        <v>0.0</v>
      </c>
    </row>
    <row r="4312" ht="18.75" hidden="1" customHeight="1">
      <c r="A4312" s="180">
        <v>45932.0</v>
      </c>
      <c r="B4312" s="171">
        <v>8583.0</v>
      </c>
      <c r="C4312" s="171" t="s">
        <v>4651</v>
      </c>
      <c r="D4312" s="171"/>
      <c r="E4312" s="171" t="s">
        <v>20634</v>
      </c>
      <c r="F4312" s="171"/>
      <c r="G4312" s="171"/>
      <c r="H4312" s="172"/>
      <c r="I4312" s="173">
        <v>2560.0</v>
      </c>
      <c r="J4312" s="174">
        <v>40.0</v>
      </c>
      <c r="K4312" s="179">
        <v>0.0</v>
      </c>
      <c r="L4312" s="178">
        <v>40.0</v>
      </c>
      <c r="M4312" s="177">
        <v>0.0</v>
      </c>
      <c r="N4312" s="178">
        <v>0.0</v>
      </c>
      <c r="O4312" s="163"/>
      <c r="P4312" s="164"/>
      <c r="Q4312" s="163"/>
      <c r="R4312" s="163"/>
      <c r="S4312" s="168" t="s">
        <v>20645</v>
      </c>
      <c r="T4312" s="164">
        <v>0.0</v>
      </c>
    </row>
    <row r="4313" ht="18.75" hidden="1" customHeight="1">
      <c r="A4313" s="180">
        <v>45932.0</v>
      </c>
      <c r="B4313" s="171">
        <v>8584.0</v>
      </c>
      <c r="C4313" s="171" t="s">
        <v>5722</v>
      </c>
      <c r="D4313" s="171"/>
      <c r="E4313" s="171" t="s">
        <v>20634</v>
      </c>
      <c r="F4313" s="171"/>
      <c r="G4313" s="171" t="s">
        <v>22684</v>
      </c>
      <c r="H4313" s="172" t="s">
        <v>22684</v>
      </c>
      <c r="I4313" s="173">
        <v>3380.0</v>
      </c>
      <c r="J4313" s="174">
        <v>360.0</v>
      </c>
      <c r="K4313" s="179">
        <v>0.0</v>
      </c>
      <c r="L4313" s="178">
        <v>360.0</v>
      </c>
      <c r="M4313" s="177">
        <v>0.0</v>
      </c>
      <c r="N4313" s="178">
        <v>0.0</v>
      </c>
      <c r="O4313" s="163"/>
      <c r="P4313" s="164"/>
      <c r="Q4313" s="163"/>
      <c r="R4313" s="163"/>
      <c r="S4313" s="168" t="s">
        <v>20645</v>
      </c>
      <c r="T4313" s="164">
        <v>0.0</v>
      </c>
    </row>
    <row r="4314" ht="18.75" hidden="1" customHeight="1">
      <c r="A4314" s="180">
        <v>45932.0</v>
      </c>
      <c r="B4314" s="171">
        <v>8585.0</v>
      </c>
      <c r="C4314" s="171" t="s">
        <v>5722</v>
      </c>
      <c r="D4314" s="171"/>
      <c r="E4314" s="171" t="s">
        <v>20634</v>
      </c>
      <c r="F4314" s="171"/>
      <c r="G4314" s="171" t="s">
        <v>22683</v>
      </c>
      <c r="H4314" s="172" t="s">
        <v>22683</v>
      </c>
      <c r="I4314" s="173">
        <v>3540.0</v>
      </c>
      <c r="J4314" s="174">
        <v>240.0</v>
      </c>
      <c r="K4314" s="179">
        <v>0.0</v>
      </c>
      <c r="L4314" s="178">
        <v>0.0</v>
      </c>
      <c r="M4314" s="177">
        <v>0.0</v>
      </c>
      <c r="N4314" s="178">
        <v>0.0</v>
      </c>
      <c r="O4314" s="163"/>
      <c r="P4314" s="164"/>
      <c r="Q4314" s="163"/>
      <c r="R4314" s="163"/>
      <c r="S4314" s="168" t="s">
        <v>20645</v>
      </c>
      <c r="T4314" s="164">
        <v>0.0</v>
      </c>
    </row>
    <row r="4315" ht="18.75" hidden="1" customHeight="1">
      <c r="A4315" s="180">
        <v>45932.0</v>
      </c>
      <c r="B4315" s="171">
        <v>8586.0</v>
      </c>
      <c r="C4315" s="171" t="s">
        <v>5722</v>
      </c>
      <c r="D4315" s="171"/>
      <c r="E4315" s="171" t="s">
        <v>20634</v>
      </c>
      <c r="F4315" s="171"/>
      <c r="G4315" s="171" t="s">
        <v>22683</v>
      </c>
      <c r="H4315" s="172" t="s">
        <v>22683</v>
      </c>
      <c r="I4315" s="173">
        <v>3300.0</v>
      </c>
      <c r="J4315" s="174">
        <v>500.0</v>
      </c>
      <c r="K4315" s="179">
        <v>0.0</v>
      </c>
      <c r="L4315" s="178">
        <v>500.0</v>
      </c>
      <c r="M4315" s="177">
        <v>0.0</v>
      </c>
      <c r="N4315" s="178">
        <v>0.0</v>
      </c>
      <c r="O4315" s="163"/>
      <c r="P4315" s="164"/>
      <c r="Q4315" s="163"/>
      <c r="R4315" s="163"/>
      <c r="S4315" s="168" t="s">
        <v>20645</v>
      </c>
      <c r="T4315" s="164">
        <v>0.0</v>
      </c>
    </row>
    <row r="4316" ht="18.75" hidden="1" customHeight="1">
      <c r="A4316" s="170">
        <v>45932.0</v>
      </c>
      <c r="B4316" s="171">
        <v>17456.0</v>
      </c>
      <c r="C4316" s="171" t="s">
        <v>22026</v>
      </c>
      <c r="D4316" s="171" t="s">
        <v>20673</v>
      </c>
      <c r="E4316" s="171">
        <v>8.0</v>
      </c>
      <c r="F4316" s="171" t="s">
        <v>20700</v>
      </c>
      <c r="G4316" s="171" t="s">
        <v>22795</v>
      </c>
      <c r="H4316" s="172" t="s">
        <v>20635</v>
      </c>
      <c r="I4316" s="173">
        <v>17300.0</v>
      </c>
      <c r="J4316" s="174">
        <v>7460.0</v>
      </c>
      <c r="K4316" s="179">
        <v>7460.0</v>
      </c>
      <c r="L4316" s="178"/>
      <c r="M4316" s="177"/>
      <c r="N4316" s="178"/>
      <c r="O4316" s="163"/>
      <c r="P4316" s="164"/>
      <c r="Q4316" s="163"/>
      <c r="R4316" s="163"/>
      <c r="S4316" s="168"/>
      <c r="T4316" s="164"/>
    </row>
    <row r="4317" ht="18.75" hidden="1" customHeight="1">
      <c r="A4317" s="170">
        <v>45932.0</v>
      </c>
      <c r="B4317" s="171">
        <v>17458.0</v>
      </c>
      <c r="C4317" s="171" t="s">
        <v>4444</v>
      </c>
      <c r="D4317" s="171" t="s">
        <v>20673</v>
      </c>
      <c r="E4317" s="171">
        <v>8.0</v>
      </c>
      <c r="F4317" s="171" t="s">
        <v>21391</v>
      </c>
      <c r="G4317" s="171" t="s">
        <v>7298</v>
      </c>
      <c r="H4317" s="172" t="s">
        <v>20638</v>
      </c>
      <c r="I4317" s="173">
        <v>17300.0</v>
      </c>
      <c r="J4317" s="174">
        <v>7460.0</v>
      </c>
      <c r="K4317" s="179"/>
      <c r="L4317" s="178"/>
      <c r="M4317" s="177"/>
      <c r="N4317" s="178">
        <v>7460.0</v>
      </c>
      <c r="O4317" s="163"/>
      <c r="P4317" s="164"/>
      <c r="Q4317" s="163"/>
      <c r="R4317" s="163"/>
      <c r="S4317" s="168"/>
      <c r="T4317" s="164"/>
    </row>
    <row r="4318" ht="18.75" hidden="1" customHeight="1">
      <c r="A4318" s="170">
        <v>45932.0</v>
      </c>
      <c r="B4318" s="171">
        <v>17459.0</v>
      </c>
      <c r="C4318" s="171" t="s">
        <v>491</v>
      </c>
      <c r="D4318" s="171" t="s">
        <v>20687</v>
      </c>
      <c r="E4318" s="171">
        <v>8.0</v>
      </c>
      <c r="F4318" s="171" t="s">
        <v>22485</v>
      </c>
      <c r="G4318" s="171" t="s">
        <v>11587</v>
      </c>
      <c r="H4318" s="172" t="s">
        <v>20635</v>
      </c>
      <c r="I4318" s="173">
        <v>31460.0</v>
      </c>
      <c r="J4318" s="174">
        <v>21440.0</v>
      </c>
      <c r="K4318" s="179">
        <v>21440.0</v>
      </c>
      <c r="L4318" s="178"/>
      <c r="M4318" s="177"/>
      <c r="N4318" s="178"/>
      <c r="O4318" s="163"/>
      <c r="P4318" s="164"/>
      <c r="Q4318" s="163"/>
      <c r="R4318" s="163"/>
      <c r="S4318" s="168"/>
      <c r="T4318" s="164"/>
    </row>
    <row r="4319" ht="18.75" hidden="1" customHeight="1">
      <c r="A4319" s="180">
        <v>45932.0</v>
      </c>
      <c r="B4319" s="171">
        <v>8587.0</v>
      </c>
      <c r="C4319" s="171" t="s">
        <v>10804</v>
      </c>
      <c r="D4319" s="171"/>
      <c r="E4319" s="171" t="s">
        <v>20634</v>
      </c>
      <c r="F4319" s="171"/>
      <c r="G4319" s="171" t="s">
        <v>22796</v>
      </c>
      <c r="H4319" s="172" t="s">
        <v>22796</v>
      </c>
      <c r="I4319" s="173">
        <v>11800.0</v>
      </c>
      <c r="J4319" s="174">
        <v>1420.0</v>
      </c>
      <c r="K4319" s="179">
        <v>0.0</v>
      </c>
      <c r="L4319" s="178">
        <v>0.0</v>
      </c>
      <c r="M4319" s="177">
        <v>0.0</v>
      </c>
      <c r="N4319" s="178">
        <v>0.0</v>
      </c>
      <c r="O4319" s="163"/>
      <c r="P4319" s="164"/>
      <c r="Q4319" s="163"/>
      <c r="R4319" s="163"/>
      <c r="S4319" s="168" t="s">
        <v>20645</v>
      </c>
      <c r="T4319" s="164">
        <v>0.0</v>
      </c>
    </row>
    <row r="4320" ht="18.75" hidden="1" customHeight="1">
      <c r="A4320" s="180">
        <v>45932.0</v>
      </c>
      <c r="B4320" s="171">
        <v>8589.0</v>
      </c>
      <c r="C4320" s="171" t="s">
        <v>744</v>
      </c>
      <c r="D4320" s="171"/>
      <c r="E4320" s="171" t="s">
        <v>20634</v>
      </c>
      <c r="F4320" s="171"/>
      <c r="G4320" s="171" t="s">
        <v>20933</v>
      </c>
      <c r="H4320" s="172" t="s">
        <v>20933</v>
      </c>
      <c r="I4320" s="173">
        <v>3120.0</v>
      </c>
      <c r="J4320" s="174">
        <v>600.0</v>
      </c>
      <c r="K4320" s="179">
        <v>600.0</v>
      </c>
      <c r="L4320" s="178">
        <v>0.0</v>
      </c>
      <c r="M4320" s="177">
        <v>0.0</v>
      </c>
      <c r="N4320" s="178">
        <v>0.0</v>
      </c>
      <c r="O4320" s="163"/>
      <c r="P4320" s="164"/>
      <c r="Q4320" s="163"/>
      <c r="R4320" s="163"/>
      <c r="S4320" s="168" t="s">
        <v>20645</v>
      </c>
      <c r="T4320" s="164">
        <v>0.0</v>
      </c>
    </row>
    <row r="4321" ht="18.75" hidden="1" customHeight="1">
      <c r="A4321" s="180">
        <v>45932.0</v>
      </c>
      <c r="B4321" s="171">
        <v>8590.0</v>
      </c>
      <c r="C4321" s="171" t="s">
        <v>4112</v>
      </c>
      <c r="D4321" s="171"/>
      <c r="E4321" s="171" t="s">
        <v>20634</v>
      </c>
      <c r="F4321" s="171"/>
      <c r="G4321" s="171" t="s">
        <v>22797</v>
      </c>
      <c r="H4321" s="172" t="s">
        <v>22797</v>
      </c>
      <c r="I4321" s="173">
        <v>4120.0</v>
      </c>
      <c r="J4321" s="174">
        <v>1540.0</v>
      </c>
      <c r="K4321" s="179">
        <v>1540.0</v>
      </c>
      <c r="L4321" s="178">
        <v>0.0</v>
      </c>
      <c r="M4321" s="177">
        <v>0.0</v>
      </c>
      <c r="N4321" s="178">
        <v>0.0</v>
      </c>
      <c r="O4321" s="163"/>
      <c r="P4321" s="164"/>
      <c r="Q4321" s="163"/>
      <c r="R4321" s="163"/>
      <c r="S4321" s="168" t="s">
        <v>20645</v>
      </c>
      <c r="T4321" s="164">
        <v>0.0</v>
      </c>
    </row>
    <row r="4322" ht="18.75" hidden="1" customHeight="1">
      <c r="A4322" s="180">
        <v>45932.0</v>
      </c>
      <c r="B4322" s="171">
        <v>8591.0</v>
      </c>
      <c r="C4322" s="171" t="s">
        <v>4017</v>
      </c>
      <c r="D4322" s="171"/>
      <c r="E4322" s="171" t="s">
        <v>20634</v>
      </c>
      <c r="F4322" s="171"/>
      <c r="G4322" s="171" t="s">
        <v>4500</v>
      </c>
      <c r="H4322" s="172" t="s">
        <v>4500</v>
      </c>
      <c r="I4322" s="173">
        <v>4080.0</v>
      </c>
      <c r="J4322" s="174">
        <v>740.0</v>
      </c>
      <c r="K4322" s="179">
        <v>740.0</v>
      </c>
      <c r="L4322" s="178">
        <v>0.0</v>
      </c>
      <c r="M4322" s="177">
        <v>0.0</v>
      </c>
      <c r="N4322" s="178">
        <v>0.0</v>
      </c>
      <c r="O4322" s="163"/>
      <c r="P4322" s="164"/>
      <c r="Q4322" s="163"/>
      <c r="R4322" s="163"/>
      <c r="S4322" s="168" t="s">
        <v>20645</v>
      </c>
      <c r="T4322" s="164">
        <v>0.0</v>
      </c>
    </row>
    <row r="4323" ht="18.75" hidden="1" customHeight="1">
      <c r="A4323" s="170">
        <v>45932.0</v>
      </c>
      <c r="B4323" s="171">
        <v>17461.0</v>
      </c>
      <c r="C4323" s="171" t="s">
        <v>21650</v>
      </c>
      <c r="D4323" s="171" t="s">
        <v>20687</v>
      </c>
      <c r="E4323" s="171">
        <v>14.0</v>
      </c>
      <c r="F4323" s="171" t="s">
        <v>21244</v>
      </c>
      <c r="G4323" s="171" t="s">
        <v>3993</v>
      </c>
      <c r="H4323" s="172" t="s">
        <v>20635</v>
      </c>
      <c r="I4323" s="173">
        <v>13280.0</v>
      </c>
      <c r="J4323" s="174">
        <v>3240.0</v>
      </c>
      <c r="K4323" s="179">
        <v>3240.0</v>
      </c>
      <c r="L4323" s="178"/>
      <c r="M4323" s="177"/>
      <c r="N4323" s="178"/>
      <c r="O4323" s="163"/>
      <c r="P4323" s="164"/>
      <c r="Q4323" s="163"/>
      <c r="R4323" s="163"/>
      <c r="S4323" s="168"/>
      <c r="T4323" s="164"/>
    </row>
    <row r="4324" ht="18.75" hidden="1" customHeight="1">
      <c r="A4324" s="170">
        <v>45932.0</v>
      </c>
      <c r="B4324" s="171">
        <v>17462.0</v>
      </c>
      <c r="C4324" s="171" t="s">
        <v>744</v>
      </c>
      <c r="D4324" s="171" t="s">
        <v>20687</v>
      </c>
      <c r="E4324" s="171">
        <v>8.0</v>
      </c>
      <c r="F4324" s="171" t="s">
        <v>20699</v>
      </c>
      <c r="G4324" s="171" t="s">
        <v>11822</v>
      </c>
      <c r="H4324" s="172" t="s">
        <v>20635</v>
      </c>
      <c r="I4324" s="173">
        <v>10020.0</v>
      </c>
      <c r="J4324" s="174">
        <v>0.0</v>
      </c>
      <c r="K4324" s="179">
        <v>0.0</v>
      </c>
      <c r="L4324" s="178"/>
      <c r="M4324" s="177"/>
      <c r="N4324" s="178"/>
      <c r="O4324" s="163"/>
      <c r="P4324" s="164"/>
      <c r="Q4324" s="163"/>
      <c r="R4324" s="163"/>
      <c r="S4324" s="168"/>
      <c r="T4324" s="164"/>
    </row>
    <row r="4325" ht="18.75" hidden="1" customHeight="1">
      <c r="A4325" s="170">
        <v>45932.0</v>
      </c>
      <c r="B4325" s="171">
        <v>17463.0</v>
      </c>
      <c r="C4325" s="171" t="s">
        <v>21413</v>
      </c>
      <c r="D4325" s="171" t="s">
        <v>20687</v>
      </c>
      <c r="E4325" s="171">
        <v>12.0</v>
      </c>
      <c r="F4325" s="171" t="s">
        <v>22798</v>
      </c>
      <c r="G4325" s="171" t="s">
        <v>11608</v>
      </c>
      <c r="H4325" s="172" t="s">
        <v>20635</v>
      </c>
      <c r="I4325" s="173">
        <v>13380.0</v>
      </c>
      <c r="J4325" s="174">
        <v>3340.0</v>
      </c>
      <c r="K4325" s="179">
        <v>3340.0</v>
      </c>
      <c r="L4325" s="178"/>
      <c r="M4325" s="177"/>
      <c r="N4325" s="178"/>
      <c r="O4325" s="163"/>
      <c r="P4325" s="164"/>
      <c r="Q4325" s="163"/>
      <c r="R4325" s="163"/>
      <c r="S4325" s="168"/>
      <c r="T4325" s="164"/>
    </row>
    <row r="4326" ht="18.75" hidden="1" customHeight="1">
      <c r="A4326" s="170">
        <v>45932.0</v>
      </c>
      <c r="B4326" s="171">
        <v>17464.0</v>
      </c>
      <c r="C4326" s="171" t="s">
        <v>744</v>
      </c>
      <c r="D4326" s="171" t="s">
        <v>20687</v>
      </c>
      <c r="E4326" s="171">
        <v>8.0</v>
      </c>
      <c r="F4326" s="171" t="s">
        <v>20699</v>
      </c>
      <c r="G4326" s="171" t="s">
        <v>9047</v>
      </c>
      <c r="H4326" s="172" t="s">
        <v>20635</v>
      </c>
      <c r="I4326" s="173">
        <v>15380.0</v>
      </c>
      <c r="J4326" s="174">
        <v>5360.0</v>
      </c>
      <c r="K4326" s="179">
        <v>5360.0</v>
      </c>
      <c r="L4326" s="178"/>
      <c r="M4326" s="177"/>
      <c r="N4326" s="178"/>
      <c r="O4326" s="163"/>
      <c r="P4326" s="164"/>
      <c r="Q4326" s="163"/>
      <c r="R4326" s="163"/>
      <c r="S4326" s="168"/>
      <c r="T4326" s="164"/>
    </row>
    <row r="4327" ht="18.75" hidden="1" customHeight="1">
      <c r="A4327" s="170">
        <v>45932.0</v>
      </c>
      <c r="B4327" s="171">
        <v>17465.0</v>
      </c>
      <c r="C4327" s="171" t="s">
        <v>22530</v>
      </c>
      <c r="D4327" s="171" t="s">
        <v>20673</v>
      </c>
      <c r="E4327" s="171">
        <v>14.0</v>
      </c>
      <c r="F4327" s="171" t="s">
        <v>21143</v>
      </c>
      <c r="G4327" s="171" t="s">
        <v>4756</v>
      </c>
      <c r="H4327" s="172" t="s">
        <v>20635</v>
      </c>
      <c r="I4327" s="173">
        <v>13360.0</v>
      </c>
      <c r="J4327" s="174">
        <v>3500.0</v>
      </c>
      <c r="K4327" s="179">
        <v>3500.0</v>
      </c>
      <c r="L4327" s="178"/>
      <c r="M4327" s="177"/>
      <c r="N4327" s="178"/>
      <c r="O4327" s="163"/>
      <c r="P4327" s="164"/>
      <c r="Q4327" s="163"/>
      <c r="R4327" s="163"/>
      <c r="S4327" s="168"/>
      <c r="T4327" s="164"/>
    </row>
    <row r="4328" ht="18.75" hidden="1" customHeight="1">
      <c r="A4328" s="182">
        <v>45932.02902986111</v>
      </c>
      <c r="B4328" s="171">
        <v>8577.0</v>
      </c>
      <c r="C4328" s="171" t="s">
        <v>3980</v>
      </c>
      <c r="D4328" s="171"/>
      <c r="E4328" s="171" t="s">
        <v>20634</v>
      </c>
      <c r="F4328" s="171"/>
      <c r="G4328" s="171"/>
      <c r="H4328" s="172"/>
      <c r="I4328" s="173">
        <v>2620.0</v>
      </c>
      <c r="J4328" s="174">
        <v>300.0</v>
      </c>
      <c r="K4328" s="179">
        <v>300.0</v>
      </c>
      <c r="L4328" s="178">
        <v>0.0</v>
      </c>
      <c r="M4328" s="177">
        <v>0.0</v>
      </c>
      <c r="N4328" s="178">
        <v>0.0</v>
      </c>
      <c r="O4328" s="163"/>
      <c r="P4328" s="164"/>
      <c r="Q4328" s="163"/>
      <c r="R4328" s="163"/>
      <c r="S4328" s="168" t="s">
        <v>20645</v>
      </c>
      <c r="T4328" s="164">
        <v>0.0</v>
      </c>
    </row>
    <row r="4329" ht="18.75" hidden="1" customHeight="1">
      <c r="A4329" s="170">
        <v>45933.0</v>
      </c>
      <c r="B4329" s="171">
        <v>17466.0</v>
      </c>
      <c r="C4329" s="171" t="s">
        <v>4671</v>
      </c>
      <c r="D4329" s="171" t="s">
        <v>20673</v>
      </c>
      <c r="E4329" s="171">
        <v>8.0</v>
      </c>
      <c r="F4329" s="171"/>
      <c r="G4329" s="171" t="s">
        <v>4961</v>
      </c>
      <c r="H4329" s="172" t="s">
        <v>20638</v>
      </c>
      <c r="I4329" s="173">
        <v>17900.0</v>
      </c>
      <c r="J4329" s="174">
        <v>8060.0</v>
      </c>
      <c r="K4329" s="179"/>
      <c r="L4329" s="178"/>
      <c r="M4329" s="177"/>
      <c r="N4329" s="178">
        <v>8060.0</v>
      </c>
      <c r="O4329" s="163"/>
      <c r="P4329" s="164"/>
      <c r="Q4329" s="163"/>
      <c r="R4329" s="163"/>
      <c r="S4329" s="168"/>
      <c r="T4329" s="164"/>
    </row>
    <row r="4330" ht="18.75" hidden="1" customHeight="1">
      <c r="A4330" s="170">
        <v>45933.0</v>
      </c>
      <c r="B4330" s="171">
        <v>17467.0</v>
      </c>
      <c r="C4330" s="171" t="s">
        <v>3999</v>
      </c>
      <c r="D4330" s="171" t="s">
        <v>20687</v>
      </c>
      <c r="E4330" s="171" t="s">
        <v>926</v>
      </c>
      <c r="F4330" s="171" t="s">
        <v>21492</v>
      </c>
      <c r="G4330" s="171" t="s">
        <v>11622</v>
      </c>
      <c r="H4330" s="172" t="s">
        <v>20635</v>
      </c>
      <c r="I4330" s="173">
        <v>10940.0</v>
      </c>
      <c r="J4330" s="174">
        <v>10940.0</v>
      </c>
      <c r="K4330" s="179">
        <v>10940.0</v>
      </c>
      <c r="L4330" s="178"/>
      <c r="M4330" s="177"/>
      <c r="N4330" s="178"/>
      <c r="O4330" s="163"/>
      <c r="P4330" s="164"/>
      <c r="Q4330" s="163"/>
      <c r="R4330" s="163"/>
      <c r="S4330" s="168"/>
      <c r="T4330" s="164"/>
    </row>
    <row r="4331" ht="18.75" hidden="1" customHeight="1">
      <c r="A4331" s="170">
        <v>45933.0</v>
      </c>
      <c r="B4331" s="171">
        <v>17468.0</v>
      </c>
      <c r="C4331" s="171" t="s">
        <v>20898</v>
      </c>
      <c r="D4331" s="171" t="s">
        <v>20687</v>
      </c>
      <c r="E4331" s="171">
        <v>8.0</v>
      </c>
      <c r="F4331" s="171" t="s">
        <v>21428</v>
      </c>
      <c r="G4331" s="171" t="s">
        <v>11628</v>
      </c>
      <c r="H4331" s="172" t="s">
        <v>20635</v>
      </c>
      <c r="I4331" s="173">
        <v>13880.0</v>
      </c>
      <c r="J4331" s="174">
        <v>3860.0</v>
      </c>
      <c r="K4331" s="179">
        <v>3860.0</v>
      </c>
      <c r="L4331" s="178"/>
      <c r="M4331" s="177"/>
      <c r="N4331" s="178"/>
      <c r="O4331" s="163"/>
      <c r="P4331" s="164"/>
      <c r="Q4331" s="163"/>
      <c r="R4331" s="163"/>
      <c r="S4331" s="168"/>
      <c r="T4331" s="164"/>
    </row>
    <row r="4332" ht="18.75" hidden="1" customHeight="1">
      <c r="A4332" s="170">
        <v>45933.0</v>
      </c>
      <c r="B4332" s="171">
        <v>17469.0</v>
      </c>
      <c r="C4332" s="171" t="s">
        <v>3220</v>
      </c>
      <c r="D4332" s="171" t="s">
        <v>20673</v>
      </c>
      <c r="E4332" s="171">
        <v>8.0</v>
      </c>
      <c r="F4332" s="171" t="s">
        <v>20742</v>
      </c>
      <c r="G4332" s="171" t="s">
        <v>10893</v>
      </c>
      <c r="H4332" s="172" t="s">
        <v>20635</v>
      </c>
      <c r="I4332" s="173">
        <v>15560.0</v>
      </c>
      <c r="J4332" s="174">
        <v>5720.0</v>
      </c>
      <c r="K4332" s="179">
        <v>5720.0</v>
      </c>
      <c r="L4332" s="178"/>
      <c r="M4332" s="177"/>
      <c r="N4332" s="178"/>
      <c r="O4332" s="163"/>
      <c r="P4332" s="164"/>
      <c r="Q4332" s="163"/>
      <c r="R4332" s="163"/>
      <c r="S4332" s="168"/>
      <c r="T4332" s="164"/>
    </row>
    <row r="4333" ht="18.75" hidden="1" customHeight="1">
      <c r="A4333" s="170">
        <v>45933.0</v>
      </c>
      <c r="B4333" s="171">
        <v>17470.0</v>
      </c>
      <c r="C4333" s="171" t="s">
        <v>20820</v>
      </c>
      <c r="D4333" s="171" t="s">
        <v>20687</v>
      </c>
      <c r="E4333" s="171">
        <v>8.0</v>
      </c>
      <c r="F4333" s="171" t="s">
        <v>20700</v>
      </c>
      <c r="G4333" s="171" t="s">
        <v>4160</v>
      </c>
      <c r="H4333" s="172" t="s">
        <v>20635</v>
      </c>
      <c r="I4333" s="173">
        <v>12260.0</v>
      </c>
      <c r="J4333" s="174">
        <v>2240.0</v>
      </c>
      <c r="K4333" s="179">
        <v>2240.0</v>
      </c>
      <c r="L4333" s="178"/>
      <c r="M4333" s="177"/>
      <c r="N4333" s="178"/>
      <c r="O4333" s="163"/>
      <c r="P4333" s="164"/>
      <c r="Q4333" s="163"/>
      <c r="R4333" s="163"/>
      <c r="S4333" s="168"/>
      <c r="T4333" s="164"/>
    </row>
    <row r="4334" ht="18.75" hidden="1" customHeight="1">
      <c r="A4334" s="180">
        <v>45933.0</v>
      </c>
      <c r="B4334" s="171">
        <v>8593.0</v>
      </c>
      <c r="C4334" s="171" t="s">
        <v>5722</v>
      </c>
      <c r="D4334" s="171"/>
      <c r="E4334" s="171" t="s">
        <v>20634</v>
      </c>
      <c r="F4334" s="171"/>
      <c r="G4334" s="171" t="s">
        <v>22684</v>
      </c>
      <c r="H4334" s="172" t="s">
        <v>22684</v>
      </c>
      <c r="I4334" s="173">
        <v>3480.0</v>
      </c>
      <c r="J4334" s="174">
        <v>160.0</v>
      </c>
      <c r="K4334" s="179">
        <v>0.0</v>
      </c>
      <c r="L4334" s="178">
        <v>0.0</v>
      </c>
      <c r="M4334" s="177">
        <v>0.0</v>
      </c>
      <c r="N4334" s="178">
        <v>0.0</v>
      </c>
      <c r="O4334" s="163"/>
      <c r="P4334" s="164"/>
      <c r="Q4334" s="163"/>
      <c r="R4334" s="163"/>
      <c r="S4334" s="168" t="s">
        <v>20645</v>
      </c>
      <c r="T4334" s="164">
        <v>0.0</v>
      </c>
    </row>
    <row r="4335" ht="18.75" hidden="1" customHeight="1">
      <c r="A4335" s="180">
        <v>45933.0</v>
      </c>
      <c r="B4335" s="171">
        <v>8594.0</v>
      </c>
      <c r="C4335" s="171" t="s">
        <v>5722</v>
      </c>
      <c r="D4335" s="171"/>
      <c r="E4335" s="171" t="s">
        <v>20634</v>
      </c>
      <c r="F4335" s="171"/>
      <c r="G4335" s="171" t="s">
        <v>22684</v>
      </c>
      <c r="H4335" s="172" t="s">
        <v>22684</v>
      </c>
      <c r="I4335" s="173">
        <v>3320.0</v>
      </c>
      <c r="J4335" s="174">
        <v>420.0</v>
      </c>
      <c r="K4335" s="179">
        <v>0.0</v>
      </c>
      <c r="L4335" s="178">
        <v>420.0</v>
      </c>
      <c r="M4335" s="177">
        <v>0.0</v>
      </c>
      <c r="N4335" s="178">
        <v>0.0</v>
      </c>
      <c r="O4335" s="163"/>
      <c r="P4335" s="164"/>
      <c r="Q4335" s="163"/>
      <c r="R4335" s="163"/>
      <c r="S4335" s="168" t="s">
        <v>20645</v>
      </c>
      <c r="T4335" s="164">
        <v>0.0</v>
      </c>
    </row>
    <row r="4336" ht="18.75" hidden="1" customHeight="1">
      <c r="A4336" s="180">
        <v>45933.0</v>
      </c>
      <c r="B4336" s="171">
        <v>8595.0</v>
      </c>
      <c r="C4336" s="171" t="s">
        <v>5722</v>
      </c>
      <c r="D4336" s="171"/>
      <c r="E4336" s="171" t="s">
        <v>20634</v>
      </c>
      <c r="F4336" s="171"/>
      <c r="G4336" s="171" t="s">
        <v>22683</v>
      </c>
      <c r="H4336" s="172" t="s">
        <v>22683</v>
      </c>
      <c r="I4336" s="173">
        <v>3520.0</v>
      </c>
      <c r="J4336" s="174">
        <v>300.0</v>
      </c>
      <c r="K4336" s="179">
        <v>0.0</v>
      </c>
      <c r="L4336" s="178">
        <v>0.0</v>
      </c>
      <c r="M4336" s="177">
        <v>0.0</v>
      </c>
      <c r="N4336" s="178">
        <v>0.0</v>
      </c>
      <c r="O4336" s="163"/>
      <c r="P4336" s="164"/>
      <c r="Q4336" s="163"/>
      <c r="R4336" s="163"/>
      <c r="S4336" s="168" t="s">
        <v>20645</v>
      </c>
      <c r="T4336" s="164">
        <v>0.0</v>
      </c>
    </row>
    <row r="4337" ht="18.75" hidden="1" customHeight="1">
      <c r="A4337" s="180">
        <v>45933.0</v>
      </c>
      <c r="B4337" s="171">
        <v>8596.0</v>
      </c>
      <c r="C4337" s="171" t="s">
        <v>5722</v>
      </c>
      <c r="D4337" s="171"/>
      <c r="E4337" s="171" t="s">
        <v>20634</v>
      </c>
      <c r="F4337" s="171"/>
      <c r="G4337" s="171" t="s">
        <v>22683</v>
      </c>
      <c r="H4337" s="172" t="s">
        <v>22683</v>
      </c>
      <c r="I4337" s="173">
        <v>3220.0</v>
      </c>
      <c r="J4337" s="174">
        <v>460.0</v>
      </c>
      <c r="K4337" s="179">
        <v>0.0</v>
      </c>
      <c r="L4337" s="178">
        <v>0.0</v>
      </c>
      <c r="M4337" s="177">
        <v>0.0</v>
      </c>
      <c r="N4337" s="178">
        <v>0.0</v>
      </c>
      <c r="O4337" s="163"/>
      <c r="P4337" s="164"/>
      <c r="Q4337" s="163"/>
      <c r="R4337" s="163"/>
      <c r="S4337" s="168" t="s">
        <v>20645</v>
      </c>
      <c r="T4337" s="164">
        <v>0.0</v>
      </c>
    </row>
    <row r="4338" ht="18.75" hidden="1" customHeight="1">
      <c r="A4338" s="180">
        <v>45933.0</v>
      </c>
      <c r="B4338" s="171">
        <v>8597.0</v>
      </c>
      <c r="C4338" s="171" t="s">
        <v>6423</v>
      </c>
      <c r="D4338" s="171"/>
      <c r="E4338" s="171" t="s">
        <v>20634</v>
      </c>
      <c r="F4338" s="171"/>
      <c r="G4338" s="171" t="s">
        <v>22683</v>
      </c>
      <c r="H4338" s="172" t="s">
        <v>22683</v>
      </c>
      <c r="I4338" s="173">
        <v>3220.0</v>
      </c>
      <c r="J4338" s="174">
        <v>460.0</v>
      </c>
      <c r="K4338" s="179">
        <v>0.0</v>
      </c>
      <c r="L4338" s="178">
        <v>460.0</v>
      </c>
      <c r="M4338" s="177">
        <v>0.0</v>
      </c>
      <c r="N4338" s="178">
        <v>0.0</v>
      </c>
      <c r="O4338" s="163"/>
      <c r="P4338" s="164"/>
      <c r="Q4338" s="163"/>
      <c r="R4338" s="163"/>
      <c r="S4338" s="168" t="s">
        <v>20645</v>
      </c>
      <c r="T4338" s="164">
        <v>0.0</v>
      </c>
    </row>
    <row r="4339" ht="18.75" hidden="1" customHeight="1">
      <c r="A4339" s="170">
        <v>45933.0</v>
      </c>
      <c r="B4339" s="171">
        <v>17471.0</v>
      </c>
      <c r="C4339" s="171" t="s">
        <v>20763</v>
      </c>
      <c r="D4339" s="171" t="s">
        <v>20673</v>
      </c>
      <c r="E4339" s="171">
        <v>8.0</v>
      </c>
      <c r="F4339" s="171" t="s">
        <v>21615</v>
      </c>
      <c r="G4339" s="171" t="s">
        <v>4885</v>
      </c>
      <c r="H4339" s="172" t="s">
        <v>20635</v>
      </c>
      <c r="I4339" s="173">
        <v>11140.0</v>
      </c>
      <c r="J4339" s="174">
        <v>1300.0</v>
      </c>
      <c r="K4339" s="179">
        <v>1300.0</v>
      </c>
      <c r="L4339" s="178"/>
      <c r="M4339" s="177"/>
      <c r="N4339" s="178"/>
      <c r="O4339" s="163"/>
      <c r="P4339" s="164"/>
      <c r="Q4339" s="163"/>
      <c r="R4339" s="163"/>
      <c r="S4339" s="168"/>
      <c r="T4339" s="164"/>
    </row>
    <row r="4340" ht="18.75" hidden="1" customHeight="1">
      <c r="A4340" s="180">
        <v>45933.0</v>
      </c>
      <c r="B4340" s="171">
        <v>8598.0</v>
      </c>
      <c r="C4340" s="171" t="s">
        <v>4017</v>
      </c>
      <c r="D4340" s="171"/>
      <c r="E4340" s="171" t="s">
        <v>20634</v>
      </c>
      <c r="F4340" s="171"/>
      <c r="G4340" s="171" t="s">
        <v>4500</v>
      </c>
      <c r="H4340" s="172" t="s">
        <v>4500</v>
      </c>
      <c r="I4340" s="173">
        <v>4180.0</v>
      </c>
      <c r="J4340" s="174">
        <v>720.0</v>
      </c>
      <c r="K4340" s="179">
        <v>0.0</v>
      </c>
      <c r="L4340" s="178">
        <v>0.0</v>
      </c>
      <c r="M4340" s="177">
        <v>720.0</v>
      </c>
      <c r="N4340" s="178">
        <v>0.0</v>
      </c>
      <c r="O4340" s="163"/>
      <c r="P4340" s="164"/>
      <c r="Q4340" s="163"/>
      <c r="R4340" s="163"/>
      <c r="S4340" s="168" t="s">
        <v>20645</v>
      </c>
      <c r="T4340" s="164">
        <v>0.0</v>
      </c>
    </row>
    <row r="4341" ht="18.75" hidden="1" customHeight="1">
      <c r="A4341" s="180">
        <v>45933.0</v>
      </c>
      <c r="B4341" s="171">
        <v>8599.0</v>
      </c>
      <c r="C4341" s="171" t="s">
        <v>744</v>
      </c>
      <c r="D4341" s="171"/>
      <c r="E4341" s="171" t="s">
        <v>20634</v>
      </c>
      <c r="F4341" s="171"/>
      <c r="G4341" s="171"/>
      <c r="H4341" s="172"/>
      <c r="I4341" s="173">
        <v>2620.0</v>
      </c>
      <c r="J4341" s="174">
        <v>100.0</v>
      </c>
      <c r="K4341" s="179">
        <v>0.0</v>
      </c>
      <c r="L4341" s="178">
        <v>100.0</v>
      </c>
      <c r="M4341" s="177">
        <v>0.0</v>
      </c>
      <c r="N4341" s="178">
        <v>0.0</v>
      </c>
      <c r="O4341" s="163"/>
      <c r="P4341" s="164"/>
      <c r="Q4341" s="163"/>
      <c r="R4341" s="163"/>
      <c r="S4341" s="168" t="s">
        <v>20645</v>
      </c>
      <c r="T4341" s="164">
        <v>0.0</v>
      </c>
    </row>
    <row r="4342" ht="18.75" hidden="1" customHeight="1">
      <c r="A4342" s="170">
        <v>45933.0</v>
      </c>
      <c r="B4342" s="171">
        <v>17472.0</v>
      </c>
      <c r="C4342" s="171" t="s">
        <v>2828</v>
      </c>
      <c r="D4342" s="171" t="s">
        <v>20687</v>
      </c>
      <c r="E4342" s="171">
        <v>14.0</v>
      </c>
      <c r="F4342" s="171" t="s">
        <v>21370</v>
      </c>
      <c r="G4342" s="171" t="s">
        <v>10926</v>
      </c>
      <c r="H4342" s="172" t="s">
        <v>20635</v>
      </c>
      <c r="I4342" s="173">
        <v>12940.0</v>
      </c>
      <c r="J4342" s="174">
        <v>2900.0</v>
      </c>
      <c r="K4342" s="179">
        <v>2900.0</v>
      </c>
      <c r="L4342" s="178"/>
      <c r="M4342" s="177"/>
      <c r="N4342" s="178"/>
      <c r="O4342" s="163"/>
      <c r="P4342" s="164"/>
      <c r="Q4342" s="163"/>
      <c r="R4342" s="163"/>
      <c r="S4342" s="168"/>
      <c r="T4342" s="164"/>
    </row>
    <row r="4343" ht="18.75" hidden="1" customHeight="1">
      <c r="A4343" s="170">
        <v>45933.0</v>
      </c>
      <c r="B4343" s="171">
        <v>17474.0</v>
      </c>
      <c r="C4343" s="171" t="s">
        <v>19529</v>
      </c>
      <c r="D4343" s="171" t="s">
        <v>20673</v>
      </c>
      <c r="E4343" s="171">
        <v>8.0</v>
      </c>
      <c r="F4343" s="171" t="s">
        <v>21100</v>
      </c>
      <c r="G4343" s="171" t="s">
        <v>11658</v>
      </c>
      <c r="H4343" s="172" t="s">
        <v>20635</v>
      </c>
      <c r="I4343" s="173">
        <v>16560.0</v>
      </c>
      <c r="J4343" s="174">
        <v>6720.0</v>
      </c>
      <c r="K4343" s="179">
        <v>6720.0</v>
      </c>
      <c r="L4343" s="178"/>
      <c r="M4343" s="177"/>
      <c r="N4343" s="178"/>
      <c r="O4343" s="163"/>
      <c r="P4343" s="164"/>
      <c r="Q4343" s="163"/>
      <c r="R4343" s="163"/>
      <c r="S4343" s="168"/>
      <c r="T4343" s="164"/>
    </row>
    <row r="4344" ht="18.75" hidden="1" customHeight="1">
      <c r="A4344" s="180">
        <v>45933.0</v>
      </c>
      <c r="B4344" s="171">
        <v>8600.0</v>
      </c>
      <c r="C4344" s="171" t="s">
        <v>4112</v>
      </c>
      <c r="D4344" s="171"/>
      <c r="E4344" s="171" t="s">
        <v>20634</v>
      </c>
      <c r="F4344" s="171"/>
      <c r="G4344" s="171" t="s">
        <v>22797</v>
      </c>
      <c r="H4344" s="172" t="s">
        <v>22797</v>
      </c>
      <c r="I4344" s="173">
        <v>3960.0</v>
      </c>
      <c r="J4344" s="174">
        <v>1380.0</v>
      </c>
      <c r="K4344" s="179">
        <v>1380.0</v>
      </c>
      <c r="L4344" s="178">
        <v>0.0</v>
      </c>
      <c r="M4344" s="177">
        <v>0.0</v>
      </c>
      <c r="N4344" s="178">
        <v>0.0</v>
      </c>
      <c r="O4344" s="163"/>
      <c r="P4344" s="164"/>
      <c r="Q4344" s="163"/>
      <c r="R4344" s="163"/>
      <c r="S4344" s="168" t="s">
        <v>20645</v>
      </c>
      <c r="T4344" s="164">
        <v>0.0</v>
      </c>
    </row>
    <row r="4345" ht="18.75" hidden="1" customHeight="1">
      <c r="A4345" s="180">
        <v>45933.0</v>
      </c>
      <c r="B4345" s="171">
        <v>8601.0</v>
      </c>
      <c r="C4345" s="171" t="s">
        <v>11664</v>
      </c>
      <c r="D4345" s="171"/>
      <c r="E4345" s="171" t="s">
        <v>20634</v>
      </c>
      <c r="F4345" s="171"/>
      <c r="G4345" s="171" t="s">
        <v>22799</v>
      </c>
      <c r="H4345" s="172" t="s">
        <v>22799</v>
      </c>
      <c r="I4345" s="173">
        <v>3360.0</v>
      </c>
      <c r="J4345" s="174">
        <v>560.0</v>
      </c>
      <c r="K4345" s="179">
        <v>560.0</v>
      </c>
      <c r="L4345" s="178">
        <v>0.0</v>
      </c>
      <c r="M4345" s="177">
        <v>0.0</v>
      </c>
      <c r="N4345" s="178">
        <v>0.0</v>
      </c>
      <c r="O4345" s="163"/>
      <c r="P4345" s="164"/>
      <c r="Q4345" s="163"/>
      <c r="R4345" s="163"/>
      <c r="S4345" s="168" t="s">
        <v>20645</v>
      </c>
      <c r="T4345" s="164">
        <v>0.0</v>
      </c>
    </row>
    <row r="4346" ht="18.75" hidden="1" customHeight="1">
      <c r="A4346" s="180">
        <v>45933.0</v>
      </c>
      <c r="B4346" s="171">
        <v>8602.0</v>
      </c>
      <c r="C4346" s="171" t="s">
        <v>4111</v>
      </c>
      <c r="D4346" s="171"/>
      <c r="E4346" s="171" t="s">
        <v>20634</v>
      </c>
      <c r="F4346" s="171"/>
      <c r="G4346" s="171"/>
      <c r="H4346" s="172"/>
      <c r="I4346" s="173">
        <v>3800.0</v>
      </c>
      <c r="J4346" s="174">
        <v>1180.0</v>
      </c>
      <c r="K4346" s="179">
        <v>1180.0</v>
      </c>
      <c r="L4346" s="178">
        <v>0.0</v>
      </c>
      <c r="M4346" s="177">
        <v>0.0</v>
      </c>
      <c r="N4346" s="178">
        <v>0.0</v>
      </c>
      <c r="O4346" s="163"/>
      <c r="P4346" s="164"/>
      <c r="Q4346" s="163"/>
      <c r="R4346" s="163"/>
      <c r="S4346" s="168" t="s">
        <v>20645</v>
      </c>
      <c r="T4346" s="164">
        <v>0.0</v>
      </c>
    </row>
    <row r="4347" ht="18.75" hidden="1" customHeight="1">
      <c r="A4347" s="170">
        <v>45933.0</v>
      </c>
      <c r="B4347" s="171">
        <v>17475.0</v>
      </c>
      <c r="C4347" s="171" t="s">
        <v>20736</v>
      </c>
      <c r="D4347" s="171" t="s">
        <v>20687</v>
      </c>
      <c r="E4347" s="171">
        <v>8.0</v>
      </c>
      <c r="F4347" s="171" t="s">
        <v>20700</v>
      </c>
      <c r="G4347" s="171" t="s">
        <v>8303</v>
      </c>
      <c r="H4347" s="172" t="s">
        <v>20635</v>
      </c>
      <c r="I4347" s="173">
        <v>15700.0</v>
      </c>
      <c r="J4347" s="174">
        <v>5680.0</v>
      </c>
      <c r="K4347" s="179">
        <v>5680.0</v>
      </c>
      <c r="L4347" s="178"/>
      <c r="M4347" s="177"/>
      <c r="N4347" s="178"/>
      <c r="O4347" s="163"/>
      <c r="P4347" s="164"/>
      <c r="Q4347" s="163"/>
      <c r="R4347" s="163"/>
      <c r="S4347" s="168"/>
      <c r="T4347" s="164"/>
    </row>
    <row r="4348" ht="18.75" hidden="1" customHeight="1">
      <c r="A4348" s="170">
        <v>45933.0</v>
      </c>
      <c r="B4348" s="171">
        <v>17476.0</v>
      </c>
      <c r="C4348" s="171" t="s">
        <v>3437</v>
      </c>
      <c r="D4348" s="171" t="s">
        <v>20673</v>
      </c>
      <c r="E4348" s="171">
        <v>8.0</v>
      </c>
      <c r="F4348" s="171" t="s">
        <v>21681</v>
      </c>
      <c r="G4348" s="171" t="s">
        <v>11676</v>
      </c>
      <c r="H4348" s="172" t="s">
        <v>20638</v>
      </c>
      <c r="I4348" s="173">
        <v>17780.0</v>
      </c>
      <c r="J4348" s="174">
        <v>7940.0</v>
      </c>
      <c r="K4348" s="179"/>
      <c r="L4348" s="178"/>
      <c r="M4348" s="177"/>
      <c r="N4348" s="178">
        <v>7940.0</v>
      </c>
      <c r="O4348" s="163"/>
      <c r="P4348" s="164"/>
      <c r="Q4348" s="163"/>
      <c r="R4348" s="163"/>
      <c r="S4348" s="168"/>
      <c r="T4348" s="164"/>
    </row>
    <row r="4349" ht="18.75" hidden="1" customHeight="1">
      <c r="A4349" s="170">
        <v>45933.0</v>
      </c>
      <c r="B4349" s="171">
        <v>17477.0</v>
      </c>
      <c r="C4349" s="171"/>
      <c r="D4349" s="171" t="s">
        <v>20673</v>
      </c>
      <c r="E4349" s="171">
        <v>12.0</v>
      </c>
      <c r="F4349" s="171" t="s">
        <v>21325</v>
      </c>
      <c r="G4349" s="171" t="s">
        <v>22800</v>
      </c>
      <c r="H4349" s="172" t="s">
        <v>20635</v>
      </c>
      <c r="I4349" s="173">
        <v>11280.0</v>
      </c>
      <c r="J4349" s="174">
        <v>1420.0</v>
      </c>
      <c r="K4349" s="179">
        <v>1420.0</v>
      </c>
      <c r="L4349" s="178"/>
      <c r="M4349" s="177"/>
      <c r="N4349" s="178"/>
      <c r="O4349" s="163"/>
      <c r="P4349" s="164"/>
      <c r="Q4349" s="163"/>
      <c r="R4349" s="163"/>
      <c r="S4349" s="168"/>
      <c r="T4349" s="164"/>
    </row>
    <row r="4350" ht="18.75" hidden="1" customHeight="1">
      <c r="A4350" s="182">
        <v>45933.02900417824</v>
      </c>
      <c r="B4350" s="171">
        <v>8592.0</v>
      </c>
      <c r="C4350" s="171" t="s">
        <v>4017</v>
      </c>
      <c r="D4350" s="171"/>
      <c r="E4350" s="171" t="s">
        <v>20634</v>
      </c>
      <c r="F4350" s="171"/>
      <c r="G4350" s="171" t="s">
        <v>4500</v>
      </c>
      <c r="H4350" s="172" t="s">
        <v>4500</v>
      </c>
      <c r="I4350" s="173">
        <v>3240.0</v>
      </c>
      <c r="J4350" s="174">
        <v>560.0</v>
      </c>
      <c r="K4350" s="179">
        <v>560.0</v>
      </c>
      <c r="L4350" s="178">
        <v>0.0</v>
      </c>
      <c r="M4350" s="177">
        <v>0.0</v>
      </c>
      <c r="N4350" s="178">
        <v>0.0</v>
      </c>
      <c r="O4350" s="163"/>
      <c r="P4350" s="164"/>
      <c r="Q4350" s="163"/>
      <c r="R4350" s="163"/>
      <c r="S4350" s="168" t="s">
        <v>20645</v>
      </c>
      <c r="T4350" s="164">
        <v>0.0</v>
      </c>
    </row>
    <row r="4351" ht="18.75" hidden="1" customHeight="1">
      <c r="A4351" s="170">
        <v>45934.0</v>
      </c>
      <c r="B4351" s="171">
        <v>17478.0</v>
      </c>
      <c r="C4351" s="171"/>
      <c r="D4351" s="171" t="s">
        <v>20673</v>
      </c>
      <c r="E4351" s="171">
        <v>8.0</v>
      </c>
      <c r="F4351" s="171" t="s">
        <v>20897</v>
      </c>
      <c r="G4351" s="171" t="s">
        <v>11683</v>
      </c>
      <c r="H4351" s="172" t="s">
        <v>20635</v>
      </c>
      <c r="I4351" s="173">
        <v>12940.0</v>
      </c>
      <c r="J4351" s="174">
        <v>3100.0</v>
      </c>
      <c r="K4351" s="179">
        <v>3100.0</v>
      </c>
      <c r="L4351" s="178"/>
      <c r="M4351" s="177"/>
      <c r="N4351" s="178"/>
      <c r="O4351" s="163"/>
      <c r="P4351" s="164"/>
      <c r="Q4351" s="163"/>
      <c r="R4351" s="163"/>
      <c r="S4351" s="168"/>
      <c r="T4351" s="164"/>
    </row>
    <row r="4352" ht="18.75" hidden="1" customHeight="1">
      <c r="A4352" s="170">
        <v>45934.0</v>
      </c>
      <c r="B4352" s="171">
        <v>17479.0</v>
      </c>
      <c r="C4352" s="171"/>
      <c r="D4352" s="171" t="s">
        <v>20673</v>
      </c>
      <c r="E4352" s="171">
        <v>12.0</v>
      </c>
      <c r="F4352" s="171" t="s">
        <v>20744</v>
      </c>
      <c r="G4352" s="171" t="s">
        <v>11688</v>
      </c>
      <c r="H4352" s="172" t="s">
        <v>20635</v>
      </c>
      <c r="I4352" s="173">
        <v>12860.0</v>
      </c>
      <c r="J4352" s="174">
        <v>3000.0</v>
      </c>
      <c r="K4352" s="179">
        <v>3000.0</v>
      </c>
      <c r="L4352" s="178"/>
      <c r="M4352" s="177"/>
      <c r="N4352" s="178"/>
      <c r="O4352" s="163"/>
      <c r="P4352" s="164"/>
      <c r="Q4352" s="163"/>
      <c r="R4352" s="163"/>
      <c r="S4352" s="168"/>
      <c r="T4352" s="164"/>
    </row>
    <row r="4353" ht="18.75" hidden="1" customHeight="1">
      <c r="A4353" s="170">
        <v>45934.0</v>
      </c>
      <c r="B4353" s="171">
        <v>17480.0</v>
      </c>
      <c r="C4353" s="171"/>
      <c r="D4353" s="171" t="s">
        <v>20673</v>
      </c>
      <c r="E4353" s="171">
        <v>8.0</v>
      </c>
      <c r="F4353" s="171" t="s">
        <v>21331</v>
      </c>
      <c r="G4353" s="171" t="s">
        <v>6681</v>
      </c>
      <c r="H4353" s="172" t="s">
        <v>20635</v>
      </c>
      <c r="I4353" s="173">
        <v>11020.0</v>
      </c>
      <c r="J4353" s="174">
        <v>1180.0</v>
      </c>
      <c r="K4353" s="179">
        <v>1180.0</v>
      </c>
      <c r="L4353" s="178"/>
      <c r="M4353" s="177"/>
      <c r="N4353" s="178"/>
      <c r="O4353" s="163"/>
      <c r="P4353" s="164"/>
      <c r="Q4353" s="163"/>
      <c r="R4353" s="163"/>
      <c r="S4353" s="168"/>
      <c r="T4353" s="164"/>
    </row>
    <row r="4354" ht="18.75" hidden="1" customHeight="1">
      <c r="A4354" s="170">
        <v>45934.0</v>
      </c>
      <c r="B4354" s="171">
        <v>17481.0</v>
      </c>
      <c r="C4354" s="171"/>
      <c r="D4354" s="171" t="s">
        <v>20673</v>
      </c>
      <c r="E4354" s="171">
        <v>4.0</v>
      </c>
      <c r="F4354" s="171" t="s">
        <v>20741</v>
      </c>
      <c r="G4354" s="171" t="s">
        <v>11701</v>
      </c>
      <c r="H4354" s="172" t="s">
        <v>20635</v>
      </c>
      <c r="I4354" s="173">
        <v>12700.0</v>
      </c>
      <c r="J4354" s="174">
        <v>3140.0</v>
      </c>
      <c r="K4354" s="179">
        <v>3140.0</v>
      </c>
      <c r="L4354" s="178"/>
      <c r="M4354" s="177"/>
      <c r="N4354" s="178"/>
      <c r="O4354" s="163"/>
      <c r="P4354" s="164"/>
      <c r="Q4354" s="163"/>
      <c r="R4354" s="163"/>
      <c r="S4354" s="168"/>
      <c r="T4354" s="164"/>
    </row>
    <row r="4355" ht="18.75" hidden="1" customHeight="1">
      <c r="A4355" s="170">
        <v>45934.0</v>
      </c>
      <c r="B4355" s="171">
        <v>17482.0</v>
      </c>
      <c r="C4355" s="171"/>
      <c r="D4355" s="171" t="s">
        <v>20687</v>
      </c>
      <c r="E4355" s="171">
        <v>5.0</v>
      </c>
      <c r="F4355" s="171" t="s">
        <v>20696</v>
      </c>
      <c r="G4355" s="171" t="s">
        <v>4862</v>
      </c>
      <c r="H4355" s="172" t="s">
        <v>20638</v>
      </c>
      <c r="I4355" s="173">
        <v>13560.0</v>
      </c>
      <c r="J4355" s="174">
        <v>13560.0</v>
      </c>
      <c r="K4355" s="179"/>
      <c r="L4355" s="178"/>
      <c r="M4355" s="177"/>
      <c r="N4355" s="178">
        <v>13560.0</v>
      </c>
      <c r="O4355" s="163"/>
      <c r="P4355" s="164"/>
      <c r="Q4355" s="163"/>
      <c r="R4355" s="163"/>
      <c r="S4355" s="168"/>
      <c r="T4355" s="164"/>
    </row>
    <row r="4356" ht="18.75" hidden="1" customHeight="1">
      <c r="A4356" s="170">
        <v>45934.0</v>
      </c>
      <c r="B4356" s="171">
        <v>17483.0</v>
      </c>
      <c r="C4356" s="171"/>
      <c r="D4356" s="171" t="s">
        <v>20687</v>
      </c>
      <c r="E4356" s="171">
        <v>8.0</v>
      </c>
      <c r="F4356" s="171" t="s">
        <v>20856</v>
      </c>
      <c r="G4356" s="171" t="s">
        <v>9538</v>
      </c>
      <c r="H4356" s="172" t="s">
        <v>20635</v>
      </c>
      <c r="I4356" s="173">
        <v>13000.0</v>
      </c>
      <c r="J4356" s="174">
        <v>2980.0</v>
      </c>
      <c r="K4356" s="179">
        <v>2980.0</v>
      </c>
      <c r="L4356" s="178"/>
      <c r="M4356" s="177"/>
      <c r="N4356" s="178"/>
      <c r="O4356" s="163"/>
      <c r="P4356" s="164"/>
      <c r="Q4356" s="163"/>
      <c r="R4356" s="163"/>
      <c r="S4356" s="168"/>
      <c r="T4356" s="164"/>
    </row>
    <row r="4357" ht="18.75" hidden="1" customHeight="1">
      <c r="A4357" s="170">
        <v>45934.0</v>
      </c>
      <c r="B4357" s="171">
        <v>17484.0</v>
      </c>
      <c r="C4357" s="171"/>
      <c r="D4357" s="171" t="s">
        <v>20687</v>
      </c>
      <c r="E4357" s="171">
        <v>8.0</v>
      </c>
      <c r="F4357" s="171" t="s">
        <v>20902</v>
      </c>
      <c r="G4357" s="171" t="s">
        <v>11690</v>
      </c>
      <c r="H4357" s="172" t="s">
        <v>20638</v>
      </c>
      <c r="I4357" s="173">
        <v>16760.0</v>
      </c>
      <c r="J4357" s="174">
        <v>6740.0</v>
      </c>
      <c r="K4357" s="179"/>
      <c r="L4357" s="178"/>
      <c r="M4357" s="177"/>
      <c r="N4357" s="178">
        <v>6740.0</v>
      </c>
      <c r="O4357" s="163"/>
      <c r="P4357" s="164"/>
      <c r="Q4357" s="163"/>
      <c r="R4357" s="163"/>
      <c r="S4357" s="168"/>
      <c r="T4357" s="164"/>
    </row>
    <row r="4358" ht="18.75" hidden="1" customHeight="1">
      <c r="A4358" s="170">
        <v>45934.0</v>
      </c>
      <c r="B4358" s="171">
        <v>17485.0</v>
      </c>
      <c r="C4358" s="171"/>
      <c r="D4358" s="171" t="s">
        <v>20687</v>
      </c>
      <c r="E4358" s="171">
        <v>8.0</v>
      </c>
      <c r="F4358" s="171" t="s">
        <v>20970</v>
      </c>
      <c r="G4358" s="171" t="s">
        <v>22801</v>
      </c>
      <c r="H4358" s="172" t="s">
        <v>20635</v>
      </c>
      <c r="I4358" s="173">
        <v>10120.0</v>
      </c>
      <c r="J4358" s="174">
        <v>100.0</v>
      </c>
      <c r="K4358" s="179">
        <v>100.0</v>
      </c>
      <c r="L4358" s="178"/>
      <c r="M4358" s="177"/>
      <c r="N4358" s="178"/>
      <c r="O4358" s="163"/>
      <c r="P4358" s="164"/>
      <c r="Q4358" s="163"/>
      <c r="R4358" s="163"/>
      <c r="S4358" s="168"/>
      <c r="T4358" s="164"/>
    </row>
    <row r="4359" ht="18.75" hidden="1" customHeight="1">
      <c r="A4359" s="170">
        <v>45934.0</v>
      </c>
      <c r="B4359" s="171">
        <v>17486.0</v>
      </c>
      <c r="C4359" s="171"/>
      <c r="D4359" s="171" t="s">
        <v>20687</v>
      </c>
      <c r="E4359" s="171">
        <v>8.0</v>
      </c>
      <c r="F4359" s="171" t="s">
        <v>20948</v>
      </c>
      <c r="G4359" s="171" t="s">
        <v>11698</v>
      </c>
      <c r="H4359" s="172" t="s">
        <v>20638</v>
      </c>
      <c r="I4359" s="173">
        <v>18340.0</v>
      </c>
      <c r="J4359" s="174">
        <v>8320.0</v>
      </c>
      <c r="K4359" s="179"/>
      <c r="L4359" s="178"/>
      <c r="M4359" s="177"/>
      <c r="N4359" s="178">
        <v>8320.0</v>
      </c>
      <c r="O4359" s="163"/>
      <c r="P4359" s="164"/>
      <c r="Q4359" s="163"/>
      <c r="R4359" s="163"/>
      <c r="S4359" s="168"/>
      <c r="T4359" s="164"/>
    </row>
    <row r="4360" ht="18.75" hidden="1" customHeight="1">
      <c r="A4360" s="170">
        <v>45934.0</v>
      </c>
      <c r="B4360" s="171">
        <v>17487.0</v>
      </c>
      <c r="C4360" s="171"/>
      <c r="D4360" s="171" t="s">
        <v>20687</v>
      </c>
      <c r="E4360" s="171">
        <v>4.0</v>
      </c>
      <c r="F4360" s="171" t="s">
        <v>21841</v>
      </c>
      <c r="G4360" s="171" t="s">
        <v>22302</v>
      </c>
      <c r="H4360" s="172" t="s">
        <v>20635</v>
      </c>
      <c r="I4360" s="173">
        <v>13220.0</v>
      </c>
      <c r="J4360" s="174">
        <v>3440.0</v>
      </c>
      <c r="K4360" s="179">
        <v>3440.0</v>
      </c>
      <c r="L4360" s="178"/>
      <c r="M4360" s="177"/>
      <c r="N4360" s="178"/>
      <c r="O4360" s="163"/>
      <c r="P4360" s="164"/>
      <c r="Q4360" s="163"/>
      <c r="R4360" s="163"/>
      <c r="S4360" s="168"/>
      <c r="T4360" s="164"/>
    </row>
    <row r="4361" ht="18.75" hidden="1" customHeight="1">
      <c r="A4361" s="180">
        <v>45934.0</v>
      </c>
      <c r="B4361" s="171">
        <v>8724.0</v>
      </c>
      <c r="C4361" s="171" t="s">
        <v>1093</v>
      </c>
      <c r="D4361" s="171"/>
      <c r="E4361" s="171" t="s">
        <v>20634</v>
      </c>
      <c r="F4361" s="171"/>
      <c r="G4361" s="171" t="s">
        <v>22802</v>
      </c>
      <c r="H4361" s="172" t="s">
        <v>22802</v>
      </c>
      <c r="I4361" s="173">
        <v>2420.0</v>
      </c>
      <c r="J4361" s="174">
        <v>400.0</v>
      </c>
      <c r="K4361" s="179">
        <v>0.0</v>
      </c>
      <c r="L4361" s="178">
        <v>400.0</v>
      </c>
      <c r="M4361" s="177">
        <v>0.0</v>
      </c>
      <c r="N4361" s="178">
        <v>0.0</v>
      </c>
      <c r="O4361" s="163"/>
      <c r="P4361" s="164"/>
      <c r="Q4361" s="163"/>
      <c r="R4361" s="163"/>
      <c r="S4361" s="168" t="s">
        <v>20645</v>
      </c>
      <c r="T4361" s="164">
        <v>0.0</v>
      </c>
    </row>
    <row r="4362" ht="18.75" hidden="1" customHeight="1">
      <c r="A4362" s="170">
        <v>45936.0</v>
      </c>
      <c r="B4362" s="171">
        <v>17488.0</v>
      </c>
      <c r="C4362" s="171" t="s">
        <v>4444</v>
      </c>
      <c r="D4362" s="171" t="s">
        <v>20687</v>
      </c>
      <c r="E4362" s="171">
        <v>8.0</v>
      </c>
      <c r="F4362" s="171" t="s">
        <v>21040</v>
      </c>
      <c r="G4362" s="171" t="s">
        <v>7298</v>
      </c>
      <c r="H4362" s="172" t="s">
        <v>20638</v>
      </c>
      <c r="I4362" s="173">
        <v>18500.0</v>
      </c>
      <c r="J4362" s="174">
        <v>8480.0</v>
      </c>
      <c r="K4362" s="179"/>
      <c r="L4362" s="178"/>
      <c r="M4362" s="177"/>
      <c r="N4362" s="178">
        <v>8480.0</v>
      </c>
      <c r="O4362" s="163"/>
      <c r="P4362" s="164"/>
      <c r="Q4362" s="163"/>
      <c r="R4362" s="163"/>
      <c r="S4362" s="168"/>
      <c r="T4362" s="164"/>
    </row>
    <row r="4363" ht="18.75" hidden="1" customHeight="1">
      <c r="A4363" s="180">
        <v>45936.0</v>
      </c>
      <c r="B4363" s="171">
        <v>8604.0</v>
      </c>
      <c r="C4363" s="171" t="s">
        <v>8901</v>
      </c>
      <c r="D4363" s="171"/>
      <c r="E4363" s="171" t="s">
        <v>20634</v>
      </c>
      <c r="F4363" s="171"/>
      <c r="G4363" s="171" t="s">
        <v>22604</v>
      </c>
      <c r="H4363" s="172" t="s">
        <v>22604</v>
      </c>
      <c r="I4363" s="173">
        <v>12660.0</v>
      </c>
      <c r="J4363" s="174">
        <v>2280.0</v>
      </c>
      <c r="K4363" s="179">
        <v>0.0</v>
      </c>
      <c r="L4363" s="178">
        <v>0.0</v>
      </c>
      <c r="M4363" s="177">
        <v>0.0</v>
      </c>
      <c r="N4363" s="178">
        <v>0.0</v>
      </c>
      <c r="O4363" s="163"/>
      <c r="P4363" s="164"/>
      <c r="Q4363" s="163"/>
      <c r="R4363" s="163"/>
      <c r="S4363" s="168" t="s">
        <v>20645</v>
      </c>
      <c r="T4363" s="164">
        <v>0.0</v>
      </c>
    </row>
    <row r="4364" ht="18.75" hidden="1" customHeight="1">
      <c r="A4364" s="180">
        <v>45936.0</v>
      </c>
      <c r="B4364" s="171">
        <v>8605.0</v>
      </c>
      <c r="C4364" s="171" t="s">
        <v>4017</v>
      </c>
      <c r="D4364" s="171"/>
      <c r="E4364" s="171" t="s">
        <v>20634</v>
      </c>
      <c r="F4364" s="171"/>
      <c r="G4364" s="171" t="s">
        <v>4500</v>
      </c>
      <c r="H4364" s="172" t="s">
        <v>4500</v>
      </c>
      <c r="I4364" s="173">
        <v>3640.0</v>
      </c>
      <c r="J4364" s="174">
        <v>860.0</v>
      </c>
      <c r="K4364" s="179">
        <v>860.0</v>
      </c>
      <c r="L4364" s="178">
        <v>0.0</v>
      </c>
      <c r="M4364" s="177">
        <v>0.0</v>
      </c>
      <c r="N4364" s="178">
        <v>0.0</v>
      </c>
      <c r="O4364" s="163"/>
      <c r="P4364" s="164"/>
      <c r="Q4364" s="163"/>
      <c r="R4364" s="163"/>
      <c r="S4364" s="168" t="s">
        <v>20645</v>
      </c>
      <c r="T4364" s="164">
        <v>0.0</v>
      </c>
    </row>
    <row r="4365" ht="18.75" hidden="1" customHeight="1">
      <c r="A4365" s="170">
        <v>45936.0</v>
      </c>
      <c r="B4365" s="171">
        <v>17489.0</v>
      </c>
      <c r="C4365" s="171" t="s">
        <v>21014</v>
      </c>
      <c r="D4365" s="171" t="s">
        <v>20687</v>
      </c>
      <c r="E4365" s="171">
        <v>8.0</v>
      </c>
      <c r="F4365" s="171" t="s">
        <v>20700</v>
      </c>
      <c r="G4365" s="171" t="s">
        <v>11721</v>
      </c>
      <c r="H4365" s="172" t="s">
        <v>20635</v>
      </c>
      <c r="I4365" s="173">
        <v>16140.0</v>
      </c>
      <c r="J4365" s="174">
        <v>6120.0</v>
      </c>
      <c r="K4365" s="179">
        <v>6120.0</v>
      </c>
      <c r="L4365" s="178"/>
      <c r="M4365" s="177"/>
      <c r="N4365" s="178"/>
      <c r="O4365" s="163"/>
      <c r="P4365" s="164"/>
      <c r="Q4365" s="163"/>
      <c r="R4365" s="163"/>
      <c r="S4365" s="168"/>
      <c r="T4365" s="164"/>
    </row>
    <row r="4366" ht="18.75" hidden="1" customHeight="1">
      <c r="A4366" s="170">
        <v>45936.0</v>
      </c>
      <c r="B4366" s="171">
        <v>17490.0</v>
      </c>
      <c r="C4366" s="171" t="s">
        <v>2957</v>
      </c>
      <c r="D4366" s="171" t="s">
        <v>20673</v>
      </c>
      <c r="E4366" s="171">
        <v>8.0</v>
      </c>
      <c r="F4366" s="171" t="s">
        <v>21469</v>
      </c>
      <c r="G4366" s="171" t="s">
        <v>5038</v>
      </c>
      <c r="H4366" s="172" t="s">
        <v>20635</v>
      </c>
      <c r="I4366" s="173">
        <v>13300.0</v>
      </c>
      <c r="J4366" s="174">
        <v>3460.0</v>
      </c>
      <c r="K4366" s="179">
        <v>3460.0</v>
      </c>
      <c r="L4366" s="178"/>
      <c r="M4366" s="177"/>
      <c r="N4366" s="178"/>
      <c r="O4366" s="163"/>
      <c r="P4366" s="164"/>
      <c r="Q4366" s="163"/>
      <c r="R4366" s="163"/>
      <c r="S4366" s="168"/>
      <c r="T4366" s="164"/>
    </row>
    <row r="4367" ht="18.75" hidden="1" customHeight="1">
      <c r="A4367" s="180">
        <v>45936.0</v>
      </c>
      <c r="B4367" s="171">
        <v>8606.0</v>
      </c>
      <c r="C4367" s="171" t="s">
        <v>3991</v>
      </c>
      <c r="D4367" s="171"/>
      <c r="E4367" s="171" t="s">
        <v>20634</v>
      </c>
      <c r="F4367" s="171"/>
      <c r="G4367" s="171"/>
      <c r="H4367" s="172"/>
      <c r="I4367" s="173">
        <v>3140.0</v>
      </c>
      <c r="J4367" s="174">
        <v>200.0</v>
      </c>
      <c r="K4367" s="179">
        <v>0.0</v>
      </c>
      <c r="L4367" s="178">
        <v>200.0</v>
      </c>
      <c r="M4367" s="177">
        <v>0.0</v>
      </c>
      <c r="N4367" s="178">
        <v>0.0</v>
      </c>
      <c r="O4367" s="163"/>
      <c r="P4367" s="164"/>
      <c r="Q4367" s="163"/>
      <c r="R4367" s="163"/>
      <c r="S4367" s="168" t="s">
        <v>20645</v>
      </c>
      <c r="T4367" s="164">
        <v>0.0</v>
      </c>
    </row>
    <row r="4368" ht="18.75" hidden="1" customHeight="1">
      <c r="A4368" s="170">
        <v>45936.0</v>
      </c>
      <c r="B4368" s="171">
        <v>17492.0</v>
      </c>
      <c r="C4368" s="171" t="s">
        <v>4017</v>
      </c>
      <c r="D4368" s="171" t="s">
        <v>20673</v>
      </c>
      <c r="E4368" s="171">
        <v>8.0</v>
      </c>
      <c r="F4368" s="171" t="s">
        <v>20700</v>
      </c>
      <c r="G4368" s="171" t="s">
        <v>6879</v>
      </c>
      <c r="H4368" s="172" t="s">
        <v>20635</v>
      </c>
      <c r="I4368" s="173">
        <v>11680.0</v>
      </c>
      <c r="J4368" s="174">
        <v>1840.0</v>
      </c>
      <c r="K4368" s="179">
        <v>1840.0</v>
      </c>
      <c r="L4368" s="178"/>
      <c r="M4368" s="177"/>
      <c r="N4368" s="178"/>
      <c r="O4368" s="163"/>
      <c r="P4368" s="164"/>
      <c r="Q4368" s="163"/>
      <c r="R4368" s="163"/>
      <c r="S4368" s="168"/>
      <c r="T4368" s="164"/>
    </row>
    <row r="4369" ht="18.75" hidden="1" customHeight="1">
      <c r="A4369" s="170">
        <v>45936.0</v>
      </c>
      <c r="B4369" s="171">
        <v>17493.0</v>
      </c>
      <c r="C4369" s="171" t="s">
        <v>21339</v>
      </c>
      <c r="D4369" s="171" t="s">
        <v>20687</v>
      </c>
      <c r="E4369" s="171">
        <v>8.0</v>
      </c>
      <c r="F4369" s="171" t="s">
        <v>20700</v>
      </c>
      <c r="G4369" s="171" t="s">
        <v>11736</v>
      </c>
      <c r="H4369" s="172" t="s">
        <v>20635</v>
      </c>
      <c r="I4369" s="173">
        <v>12900.0</v>
      </c>
      <c r="J4369" s="174">
        <v>2880.0</v>
      </c>
      <c r="K4369" s="179">
        <v>2880.0</v>
      </c>
      <c r="L4369" s="178"/>
      <c r="M4369" s="177"/>
      <c r="N4369" s="178"/>
      <c r="O4369" s="163"/>
      <c r="P4369" s="164"/>
      <c r="Q4369" s="163"/>
      <c r="R4369" s="163"/>
      <c r="S4369" s="168"/>
      <c r="T4369" s="164"/>
    </row>
    <row r="4370" ht="18.75" hidden="1" customHeight="1">
      <c r="A4370" s="180">
        <v>45936.0</v>
      </c>
      <c r="B4370" s="171">
        <v>8607.0</v>
      </c>
      <c r="C4370" s="171" t="s">
        <v>3265</v>
      </c>
      <c r="D4370" s="171"/>
      <c r="E4370" s="171" t="s">
        <v>20634</v>
      </c>
      <c r="F4370" s="171"/>
      <c r="G4370" s="171" t="s">
        <v>20933</v>
      </c>
      <c r="H4370" s="172" t="s">
        <v>20933</v>
      </c>
      <c r="I4370" s="173">
        <v>3740.0</v>
      </c>
      <c r="J4370" s="174">
        <v>420.0</v>
      </c>
      <c r="K4370" s="179">
        <v>420.0</v>
      </c>
      <c r="L4370" s="178">
        <v>0.0</v>
      </c>
      <c r="M4370" s="177">
        <v>0.0</v>
      </c>
      <c r="N4370" s="178">
        <v>0.0</v>
      </c>
      <c r="O4370" s="163"/>
      <c r="P4370" s="164"/>
      <c r="Q4370" s="163"/>
      <c r="R4370" s="163"/>
      <c r="S4370" s="168" t="s">
        <v>20645</v>
      </c>
      <c r="T4370" s="164">
        <v>0.0</v>
      </c>
    </row>
    <row r="4371" ht="18.75" hidden="1" customHeight="1">
      <c r="A4371" s="180">
        <v>45936.0</v>
      </c>
      <c r="B4371" s="171">
        <v>8608.0</v>
      </c>
      <c r="C4371" s="171" t="s">
        <v>5722</v>
      </c>
      <c r="D4371" s="171"/>
      <c r="E4371" s="171" t="s">
        <v>20634</v>
      </c>
      <c r="F4371" s="171"/>
      <c r="G4371" s="171" t="s">
        <v>22683</v>
      </c>
      <c r="H4371" s="172" t="s">
        <v>22683</v>
      </c>
      <c r="I4371" s="173">
        <v>3620.0</v>
      </c>
      <c r="J4371" s="174">
        <v>200.0</v>
      </c>
      <c r="K4371" s="179">
        <v>0.0</v>
      </c>
      <c r="L4371" s="178">
        <v>0.0</v>
      </c>
      <c r="M4371" s="177">
        <v>0.0</v>
      </c>
      <c r="N4371" s="178">
        <v>0.0</v>
      </c>
      <c r="O4371" s="163"/>
      <c r="P4371" s="164"/>
      <c r="Q4371" s="163"/>
      <c r="R4371" s="163"/>
      <c r="S4371" s="168" t="s">
        <v>20645</v>
      </c>
      <c r="T4371" s="164">
        <v>0.0</v>
      </c>
    </row>
    <row r="4372" ht="18.75" hidden="1" customHeight="1">
      <c r="A4372" s="180">
        <v>45936.0</v>
      </c>
      <c r="B4372" s="171">
        <v>8609.0</v>
      </c>
      <c r="C4372" s="171" t="s">
        <v>5722</v>
      </c>
      <c r="D4372" s="171"/>
      <c r="E4372" s="171" t="s">
        <v>20634</v>
      </c>
      <c r="F4372" s="171"/>
      <c r="G4372" s="171" t="s">
        <v>22683</v>
      </c>
      <c r="H4372" s="172" t="s">
        <v>22683</v>
      </c>
      <c r="I4372" s="173">
        <v>3420.0</v>
      </c>
      <c r="J4372" s="174">
        <v>580.0</v>
      </c>
      <c r="K4372" s="179">
        <v>0.0</v>
      </c>
      <c r="L4372" s="178">
        <v>580.0</v>
      </c>
      <c r="M4372" s="177">
        <v>0.0</v>
      </c>
      <c r="N4372" s="178">
        <v>0.0</v>
      </c>
      <c r="O4372" s="163"/>
      <c r="P4372" s="164"/>
      <c r="Q4372" s="163"/>
      <c r="R4372" s="163"/>
      <c r="S4372" s="168" t="s">
        <v>20645</v>
      </c>
      <c r="T4372" s="164">
        <v>0.0</v>
      </c>
    </row>
    <row r="4373" ht="18.75" hidden="1" customHeight="1">
      <c r="A4373" s="180">
        <v>45936.0</v>
      </c>
      <c r="B4373" s="171">
        <v>8610.0</v>
      </c>
      <c r="C4373" s="171" t="s">
        <v>5722</v>
      </c>
      <c r="D4373" s="171"/>
      <c r="E4373" s="171" t="s">
        <v>20634</v>
      </c>
      <c r="F4373" s="171"/>
      <c r="G4373" s="171" t="s">
        <v>22684</v>
      </c>
      <c r="H4373" s="172" t="s">
        <v>22684</v>
      </c>
      <c r="I4373" s="173">
        <v>3700.0</v>
      </c>
      <c r="J4373" s="174">
        <v>240.0</v>
      </c>
      <c r="K4373" s="179">
        <v>0.0</v>
      </c>
      <c r="L4373" s="178">
        <v>0.0</v>
      </c>
      <c r="M4373" s="177">
        <v>0.0</v>
      </c>
      <c r="N4373" s="178">
        <v>0.0</v>
      </c>
      <c r="O4373" s="163"/>
      <c r="P4373" s="164"/>
      <c r="Q4373" s="163"/>
      <c r="R4373" s="163"/>
      <c r="S4373" s="168" t="s">
        <v>20645</v>
      </c>
      <c r="T4373" s="164">
        <v>0.0</v>
      </c>
    </row>
    <row r="4374" ht="18.75" hidden="1" customHeight="1">
      <c r="A4374" s="180">
        <v>45936.0</v>
      </c>
      <c r="B4374" s="171">
        <v>8611.0</v>
      </c>
      <c r="C4374" s="171" t="s">
        <v>5722</v>
      </c>
      <c r="D4374" s="171"/>
      <c r="E4374" s="171" t="s">
        <v>20634</v>
      </c>
      <c r="F4374" s="171"/>
      <c r="G4374" s="171" t="s">
        <v>22684</v>
      </c>
      <c r="H4374" s="172" t="s">
        <v>22684</v>
      </c>
      <c r="I4374" s="173">
        <v>3480.0</v>
      </c>
      <c r="J4374" s="174">
        <v>580.0</v>
      </c>
      <c r="K4374" s="179">
        <v>0.0</v>
      </c>
      <c r="L4374" s="178">
        <v>580.0</v>
      </c>
      <c r="M4374" s="177">
        <v>0.0</v>
      </c>
      <c r="N4374" s="178">
        <v>0.0</v>
      </c>
      <c r="O4374" s="163"/>
      <c r="P4374" s="164"/>
      <c r="Q4374" s="163"/>
      <c r="R4374" s="163"/>
      <c r="S4374" s="168" t="s">
        <v>20645</v>
      </c>
      <c r="T4374" s="164">
        <v>0.0</v>
      </c>
    </row>
    <row r="4375" ht="18.75" hidden="1" customHeight="1">
      <c r="A4375" s="170">
        <v>45936.0</v>
      </c>
      <c r="B4375" s="171">
        <v>17494.0</v>
      </c>
      <c r="C4375" s="171" t="s">
        <v>22003</v>
      </c>
      <c r="D4375" s="171" t="s">
        <v>5686</v>
      </c>
      <c r="E4375" s="171">
        <v>20.0</v>
      </c>
      <c r="F4375" s="171" t="s">
        <v>20771</v>
      </c>
      <c r="G4375" s="171" t="s">
        <v>11749</v>
      </c>
      <c r="H4375" s="172" t="s">
        <v>20635</v>
      </c>
      <c r="I4375" s="173">
        <v>27880.0</v>
      </c>
      <c r="J4375" s="174">
        <v>27880.0</v>
      </c>
      <c r="K4375" s="179">
        <v>27880.0</v>
      </c>
      <c r="L4375" s="178"/>
      <c r="M4375" s="177"/>
      <c r="N4375" s="178"/>
      <c r="O4375" s="163"/>
      <c r="P4375" s="164"/>
      <c r="Q4375" s="163"/>
      <c r="R4375" s="163"/>
      <c r="S4375" s="168"/>
      <c r="T4375" s="164"/>
    </row>
    <row r="4376" ht="18.75" hidden="1" customHeight="1">
      <c r="A4376" s="180">
        <v>45936.0</v>
      </c>
      <c r="B4376" s="171">
        <v>8612.0</v>
      </c>
      <c r="C4376" s="171" t="s">
        <v>4877</v>
      </c>
      <c r="D4376" s="171"/>
      <c r="E4376" s="171" t="s">
        <v>20634</v>
      </c>
      <c r="F4376" s="171"/>
      <c r="G4376" s="171"/>
      <c r="H4376" s="172"/>
      <c r="I4376" s="173">
        <v>2880.0</v>
      </c>
      <c r="J4376" s="174">
        <v>160.0</v>
      </c>
      <c r="K4376" s="179">
        <v>160.0</v>
      </c>
      <c r="L4376" s="178">
        <v>0.0</v>
      </c>
      <c r="M4376" s="177">
        <v>0.0</v>
      </c>
      <c r="N4376" s="178">
        <v>0.0</v>
      </c>
      <c r="O4376" s="163"/>
      <c r="P4376" s="164"/>
      <c r="Q4376" s="163"/>
      <c r="R4376" s="163"/>
      <c r="S4376" s="168" t="s">
        <v>20645</v>
      </c>
      <c r="T4376" s="164">
        <v>0.0</v>
      </c>
    </row>
    <row r="4377" ht="18.75" hidden="1" customHeight="1">
      <c r="A4377" s="170">
        <v>45936.0</v>
      </c>
      <c r="B4377" s="171">
        <v>17495.0</v>
      </c>
      <c r="C4377" s="171" t="s">
        <v>20892</v>
      </c>
      <c r="D4377" s="171" t="s">
        <v>20687</v>
      </c>
      <c r="E4377" s="171">
        <v>14.0</v>
      </c>
      <c r="F4377" s="171" t="s">
        <v>20778</v>
      </c>
      <c r="G4377" s="171" t="s">
        <v>4576</v>
      </c>
      <c r="H4377" s="172" t="s">
        <v>20635</v>
      </c>
      <c r="I4377" s="173">
        <v>12600.0</v>
      </c>
      <c r="J4377" s="174">
        <v>2560.0</v>
      </c>
      <c r="K4377" s="179">
        <v>2560.0</v>
      </c>
      <c r="L4377" s="178"/>
      <c r="M4377" s="177"/>
      <c r="N4377" s="178"/>
      <c r="O4377" s="163"/>
      <c r="P4377" s="164"/>
      <c r="Q4377" s="163"/>
      <c r="R4377" s="163"/>
      <c r="S4377" s="168"/>
      <c r="T4377" s="164"/>
    </row>
    <row r="4378" ht="18.75" hidden="1" customHeight="1">
      <c r="A4378" s="180">
        <v>45936.0</v>
      </c>
      <c r="B4378" s="171">
        <v>8613.0</v>
      </c>
      <c r="C4378" s="171" t="s">
        <v>4474</v>
      </c>
      <c r="D4378" s="171"/>
      <c r="E4378" s="171" t="s">
        <v>20634</v>
      </c>
      <c r="F4378" s="171"/>
      <c r="G4378" s="171"/>
      <c r="H4378" s="172"/>
      <c r="I4378" s="173">
        <v>3840.0</v>
      </c>
      <c r="J4378" s="174">
        <v>1160.0</v>
      </c>
      <c r="K4378" s="179">
        <v>348.0</v>
      </c>
      <c r="L4378" s="178">
        <v>0.0</v>
      </c>
      <c r="M4378" s="177">
        <v>812.0</v>
      </c>
      <c r="N4378" s="178">
        <v>0.0</v>
      </c>
      <c r="O4378" s="163"/>
      <c r="P4378" s="164"/>
      <c r="Q4378" s="163"/>
      <c r="R4378" s="163"/>
      <c r="S4378" s="168" t="s">
        <v>20645</v>
      </c>
      <c r="T4378" s="164">
        <v>0.0</v>
      </c>
    </row>
    <row r="4379" ht="18.75" hidden="1" customHeight="1">
      <c r="A4379" s="180">
        <v>45936.0</v>
      </c>
      <c r="B4379" s="171">
        <v>8614.0</v>
      </c>
      <c r="C4379" s="171" t="s">
        <v>3989</v>
      </c>
      <c r="D4379" s="171"/>
      <c r="E4379" s="171" t="s">
        <v>20634</v>
      </c>
      <c r="F4379" s="171"/>
      <c r="G4379" s="171" t="s">
        <v>20873</v>
      </c>
      <c r="H4379" s="172" t="s">
        <v>20873</v>
      </c>
      <c r="I4379" s="173">
        <v>3500.0</v>
      </c>
      <c r="J4379" s="174">
        <v>1100.0</v>
      </c>
      <c r="K4379" s="179">
        <v>880.0</v>
      </c>
      <c r="L4379" s="178">
        <v>220.0</v>
      </c>
      <c r="M4379" s="177">
        <v>0.0</v>
      </c>
      <c r="N4379" s="178">
        <v>0.0</v>
      </c>
      <c r="O4379" s="163"/>
      <c r="P4379" s="164"/>
      <c r="Q4379" s="163"/>
      <c r="R4379" s="163"/>
      <c r="S4379" s="168" t="s">
        <v>20645</v>
      </c>
      <c r="T4379" s="164">
        <v>0.0</v>
      </c>
    </row>
    <row r="4380" ht="18.75" hidden="1" customHeight="1">
      <c r="A4380" s="170">
        <v>45936.0</v>
      </c>
      <c r="B4380" s="171">
        <v>17496.0</v>
      </c>
      <c r="C4380" s="171" t="s">
        <v>3220</v>
      </c>
      <c r="D4380" s="171" t="s">
        <v>20673</v>
      </c>
      <c r="E4380" s="171">
        <v>8.0</v>
      </c>
      <c r="F4380" s="171" t="s">
        <v>21137</v>
      </c>
      <c r="G4380" s="171" t="s">
        <v>22803</v>
      </c>
      <c r="H4380" s="172" t="s">
        <v>20635</v>
      </c>
      <c r="I4380" s="173">
        <v>15400.0</v>
      </c>
      <c r="J4380" s="174">
        <v>5560.0</v>
      </c>
      <c r="K4380" s="179">
        <v>5560.0</v>
      </c>
      <c r="L4380" s="178"/>
      <c r="M4380" s="177"/>
      <c r="N4380" s="178"/>
      <c r="O4380" s="163"/>
      <c r="P4380" s="164"/>
      <c r="Q4380" s="163"/>
      <c r="R4380" s="163"/>
      <c r="S4380" s="168"/>
      <c r="T4380" s="164"/>
    </row>
    <row r="4381" ht="18.75" hidden="1" customHeight="1">
      <c r="A4381" s="180">
        <v>45936.0</v>
      </c>
      <c r="B4381" s="171">
        <v>8615.0</v>
      </c>
      <c r="C4381" s="171" t="s">
        <v>5722</v>
      </c>
      <c r="D4381" s="171"/>
      <c r="E4381" s="171" t="s">
        <v>20634</v>
      </c>
      <c r="F4381" s="171"/>
      <c r="G4381" s="171" t="s">
        <v>22683</v>
      </c>
      <c r="H4381" s="172" t="s">
        <v>22683</v>
      </c>
      <c r="I4381" s="173">
        <v>3620.0</v>
      </c>
      <c r="J4381" s="174">
        <v>360.0</v>
      </c>
      <c r="K4381" s="179">
        <v>0.0</v>
      </c>
      <c r="L4381" s="178">
        <v>0.0</v>
      </c>
      <c r="M4381" s="177">
        <v>0.0</v>
      </c>
      <c r="N4381" s="178">
        <v>0.0</v>
      </c>
      <c r="O4381" s="163"/>
      <c r="P4381" s="164"/>
      <c r="Q4381" s="163"/>
      <c r="R4381" s="163"/>
      <c r="S4381" s="168" t="s">
        <v>20645</v>
      </c>
      <c r="T4381" s="164">
        <v>0.0</v>
      </c>
    </row>
    <row r="4382" ht="18.75" hidden="1" customHeight="1">
      <c r="A4382" s="180">
        <v>45936.0</v>
      </c>
      <c r="B4382" s="171">
        <v>8616.0</v>
      </c>
      <c r="C4382" s="171" t="s">
        <v>8901</v>
      </c>
      <c r="D4382" s="171"/>
      <c r="E4382" s="171" t="s">
        <v>20634</v>
      </c>
      <c r="F4382" s="171"/>
      <c r="G4382" s="171" t="s">
        <v>22804</v>
      </c>
      <c r="H4382" s="172" t="s">
        <v>22804</v>
      </c>
      <c r="I4382" s="173">
        <v>12420.0</v>
      </c>
      <c r="J4382" s="174">
        <v>2160.0</v>
      </c>
      <c r="K4382" s="179">
        <v>0.0</v>
      </c>
      <c r="L4382" s="178">
        <v>0.0</v>
      </c>
      <c r="M4382" s="177">
        <v>0.0</v>
      </c>
      <c r="N4382" s="178">
        <v>0.0</v>
      </c>
      <c r="O4382" s="163"/>
      <c r="P4382" s="164"/>
      <c r="Q4382" s="163"/>
      <c r="R4382" s="163"/>
      <c r="S4382" s="168" t="s">
        <v>20645</v>
      </c>
      <c r="T4382" s="164">
        <v>0.0</v>
      </c>
    </row>
    <row r="4383" ht="18.75" hidden="1" customHeight="1">
      <c r="A4383" s="180">
        <v>45936.0</v>
      </c>
      <c r="B4383" s="171">
        <v>8617.0</v>
      </c>
      <c r="C4383" s="171" t="s">
        <v>8901</v>
      </c>
      <c r="D4383" s="171"/>
      <c r="E4383" s="171" t="s">
        <v>20634</v>
      </c>
      <c r="F4383" s="171"/>
      <c r="G4383" s="171" t="s">
        <v>22805</v>
      </c>
      <c r="H4383" s="172" t="s">
        <v>22805</v>
      </c>
      <c r="I4383" s="173">
        <v>11780.0</v>
      </c>
      <c r="J4383" s="174">
        <v>1420.0</v>
      </c>
      <c r="K4383" s="179">
        <v>0.0</v>
      </c>
      <c r="L4383" s="178">
        <v>0.0</v>
      </c>
      <c r="M4383" s="177">
        <v>0.0</v>
      </c>
      <c r="N4383" s="178">
        <v>0.0</v>
      </c>
      <c r="O4383" s="163"/>
      <c r="P4383" s="164"/>
      <c r="Q4383" s="163"/>
      <c r="R4383" s="163"/>
      <c r="S4383" s="168" t="s">
        <v>20645</v>
      </c>
      <c r="T4383" s="164">
        <v>0.0</v>
      </c>
    </row>
    <row r="4384" ht="18.75" hidden="1" customHeight="1">
      <c r="A4384" s="170">
        <v>45936.0</v>
      </c>
      <c r="B4384" s="171">
        <v>17497.0</v>
      </c>
      <c r="C4384" s="171" t="s">
        <v>10694</v>
      </c>
      <c r="D4384" s="171" t="s">
        <v>20673</v>
      </c>
      <c r="E4384" s="171">
        <v>8.0</v>
      </c>
      <c r="F4384" s="171"/>
      <c r="G4384" s="171" t="s">
        <v>11779</v>
      </c>
      <c r="H4384" s="172" t="s">
        <v>20635</v>
      </c>
      <c r="I4384" s="173">
        <v>13620.0</v>
      </c>
      <c r="J4384" s="174">
        <v>3780.0</v>
      </c>
      <c r="K4384" s="179">
        <v>3780.0</v>
      </c>
      <c r="L4384" s="178"/>
      <c r="M4384" s="177"/>
      <c r="N4384" s="178"/>
      <c r="O4384" s="163"/>
      <c r="P4384" s="164"/>
      <c r="Q4384" s="163"/>
      <c r="R4384" s="163"/>
      <c r="S4384" s="168"/>
      <c r="T4384" s="164"/>
    </row>
    <row r="4385" ht="18.75" hidden="1" customHeight="1">
      <c r="A4385" s="180">
        <v>45936.0</v>
      </c>
      <c r="B4385" s="171">
        <v>8618.0</v>
      </c>
      <c r="C4385" s="171" t="s">
        <v>6423</v>
      </c>
      <c r="D4385" s="171"/>
      <c r="E4385" s="171" t="s">
        <v>20634</v>
      </c>
      <c r="F4385" s="171"/>
      <c r="G4385" s="171" t="s">
        <v>22683</v>
      </c>
      <c r="H4385" s="172" t="s">
        <v>22683</v>
      </c>
      <c r="I4385" s="173">
        <v>3260.0</v>
      </c>
      <c r="J4385" s="174">
        <v>560.0</v>
      </c>
      <c r="K4385" s="179">
        <v>0.0</v>
      </c>
      <c r="L4385" s="178">
        <v>560.0</v>
      </c>
      <c r="M4385" s="177">
        <v>0.0</v>
      </c>
      <c r="N4385" s="178">
        <v>0.0</v>
      </c>
      <c r="O4385" s="163"/>
      <c r="P4385" s="164"/>
      <c r="Q4385" s="163"/>
      <c r="R4385" s="163"/>
      <c r="S4385" s="168" t="s">
        <v>20645</v>
      </c>
      <c r="T4385" s="164">
        <v>0.0</v>
      </c>
    </row>
    <row r="4386" ht="18.75" hidden="1" customHeight="1">
      <c r="A4386" s="170">
        <v>45936.0</v>
      </c>
      <c r="B4386" s="171">
        <v>17498.0</v>
      </c>
      <c r="C4386" s="171" t="s">
        <v>22806</v>
      </c>
      <c r="D4386" s="171" t="s">
        <v>20687</v>
      </c>
      <c r="E4386" s="171">
        <v>6.0</v>
      </c>
      <c r="F4386" s="171" t="s">
        <v>21381</v>
      </c>
      <c r="G4386" s="171" t="s">
        <v>11786</v>
      </c>
      <c r="H4386" s="172" t="s">
        <v>20669</v>
      </c>
      <c r="I4386" s="173">
        <v>10240.0</v>
      </c>
      <c r="J4386" s="174">
        <v>400.0</v>
      </c>
      <c r="K4386" s="179"/>
      <c r="L4386" s="178">
        <v>400.0</v>
      </c>
      <c r="M4386" s="177"/>
      <c r="N4386" s="178"/>
      <c r="O4386" s="163"/>
      <c r="P4386" s="164"/>
      <c r="Q4386" s="163"/>
      <c r="R4386" s="163"/>
      <c r="S4386" s="168"/>
      <c r="T4386" s="164"/>
    </row>
    <row r="4387" ht="18.75" hidden="1" customHeight="1">
      <c r="A4387" s="170">
        <v>45936.0</v>
      </c>
      <c r="B4387" s="171">
        <v>17499.0</v>
      </c>
      <c r="C4387" s="171" t="s">
        <v>4017</v>
      </c>
      <c r="D4387" s="171" t="s">
        <v>20687</v>
      </c>
      <c r="E4387" s="171">
        <v>6.0</v>
      </c>
      <c r="F4387" s="171" t="s">
        <v>20750</v>
      </c>
      <c r="G4387" s="171" t="s">
        <v>6879</v>
      </c>
      <c r="H4387" s="172" t="s">
        <v>20635</v>
      </c>
      <c r="I4387" s="173">
        <v>12060.0</v>
      </c>
      <c r="J4387" s="174">
        <v>2220.0</v>
      </c>
      <c r="K4387" s="179">
        <v>2220.0</v>
      </c>
      <c r="L4387" s="178"/>
      <c r="M4387" s="177"/>
      <c r="N4387" s="178"/>
      <c r="O4387" s="163"/>
      <c r="P4387" s="164"/>
      <c r="Q4387" s="163"/>
      <c r="R4387" s="163"/>
      <c r="S4387" s="168"/>
      <c r="T4387" s="164"/>
    </row>
    <row r="4388" ht="18.75" hidden="1" customHeight="1">
      <c r="A4388" s="170">
        <v>45936.0</v>
      </c>
      <c r="B4388" s="171">
        <v>17500.0</v>
      </c>
      <c r="C4388" s="171" t="s">
        <v>3117</v>
      </c>
      <c r="D4388" s="171" t="s">
        <v>20673</v>
      </c>
      <c r="E4388" s="171">
        <v>6.0</v>
      </c>
      <c r="F4388" s="171" t="s">
        <v>20700</v>
      </c>
      <c r="G4388" s="171" t="s">
        <v>4637</v>
      </c>
      <c r="H4388" s="172" t="s">
        <v>20635</v>
      </c>
      <c r="I4388" s="173">
        <v>11440.0</v>
      </c>
      <c r="J4388" s="174">
        <v>1620.0</v>
      </c>
      <c r="K4388" s="179">
        <v>1620.0</v>
      </c>
      <c r="L4388" s="178"/>
      <c r="M4388" s="177"/>
      <c r="N4388" s="178"/>
      <c r="O4388" s="163"/>
      <c r="P4388" s="164"/>
      <c r="Q4388" s="163"/>
      <c r="R4388" s="163"/>
      <c r="S4388" s="168"/>
      <c r="T4388" s="164"/>
    </row>
    <row r="4389" ht="18.75" hidden="1" customHeight="1">
      <c r="A4389" s="182">
        <v>45936.02903309028</v>
      </c>
      <c r="B4389" s="171">
        <v>8603.0</v>
      </c>
      <c r="C4389" s="171" t="s">
        <v>3980</v>
      </c>
      <c r="D4389" s="171"/>
      <c r="E4389" s="171" t="s">
        <v>20634</v>
      </c>
      <c r="F4389" s="171"/>
      <c r="G4389" s="171"/>
      <c r="H4389" s="172"/>
      <c r="I4389" s="173">
        <v>3000.0</v>
      </c>
      <c r="J4389" s="174">
        <v>600.0</v>
      </c>
      <c r="K4389" s="179">
        <v>600.0</v>
      </c>
      <c r="L4389" s="178">
        <v>0.0</v>
      </c>
      <c r="M4389" s="177">
        <v>0.0</v>
      </c>
      <c r="N4389" s="178">
        <v>0.0</v>
      </c>
      <c r="O4389" s="163"/>
      <c r="P4389" s="164"/>
      <c r="Q4389" s="163"/>
      <c r="R4389" s="163"/>
      <c r="S4389" s="168" t="s">
        <v>20645</v>
      </c>
      <c r="T4389" s="164">
        <v>0.0</v>
      </c>
    </row>
    <row r="4390" ht="18.75" hidden="1" customHeight="1">
      <c r="A4390" s="170">
        <v>45937.0</v>
      </c>
      <c r="B4390" s="171">
        <v>17501.0</v>
      </c>
      <c r="C4390" s="171" t="s">
        <v>3980</v>
      </c>
      <c r="D4390" s="171" t="s">
        <v>20687</v>
      </c>
      <c r="E4390" s="171">
        <v>8.0</v>
      </c>
      <c r="F4390" s="171" t="s">
        <v>20887</v>
      </c>
      <c r="G4390" s="171" t="s">
        <v>9905</v>
      </c>
      <c r="H4390" s="172" t="s">
        <v>20635</v>
      </c>
      <c r="I4390" s="173">
        <v>16900.0</v>
      </c>
      <c r="J4390" s="174">
        <v>6880.0</v>
      </c>
      <c r="K4390" s="179">
        <v>6880.0</v>
      </c>
      <c r="L4390" s="178"/>
      <c r="M4390" s="177"/>
      <c r="N4390" s="178"/>
      <c r="O4390" s="163"/>
      <c r="P4390" s="164"/>
      <c r="Q4390" s="163"/>
      <c r="R4390" s="163"/>
      <c r="S4390" s="168"/>
      <c r="T4390" s="164"/>
    </row>
    <row r="4391" ht="18.75" hidden="1" customHeight="1">
      <c r="A4391" s="170">
        <v>45937.0</v>
      </c>
      <c r="B4391" s="171">
        <v>17502.0</v>
      </c>
      <c r="C4391" s="171" t="s">
        <v>730</v>
      </c>
      <c r="D4391" s="171" t="s">
        <v>20673</v>
      </c>
      <c r="E4391" s="171">
        <v>8.0</v>
      </c>
      <c r="F4391" s="171" t="s">
        <v>20700</v>
      </c>
      <c r="G4391" s="171" t="s">
        <v>22807</v>
      </c>
      <c r="H4391" s="172" t="s">
        <v>20635</v>
      </c>
      <c r="I4391" s="173">
        <v>10740.0</v>
      </c>
      <c r="J4391" s="174">
        <v>900.0</v>
      </c>
      <c r="K4391" s="179">
        <v>900.0</v>
      </c>
      <c r="L4391" s="178"/>
      <c r="M4391" s="177"/>
      <c r="N4391" s="178"/>
      <c r="O4391" s="163"/>
      <c r="P4391" s="164"/>
      <c r="Q4391" s="163"/>
      <c r="R4391" s="163"/>
      <c r="S4391" s="168"/>
      <c r="T4391" s="164"/>
    </row>
    <row r="4392" ht="18.75" hidden="1" customHeight="1">
      <c r="A4392" s="180">
        <v>45937.0</v>
      </c>
      <c r="B4392" s="171">
        <v>8620.0</v>
      </c>
      <c r="C4392" s="171" t="s">
        <v>4017</v>
      </c>
      <c r="D4392" s="171"/>
      <c r="E4392" s="171" t="s">
        <v>20634</v>
      </c>
      <c r="F4392" s="171"/>
      <c r="G4392" s="171" t="s">
        <v>4500</v>
      </c>
      <c r="H4392" s="172" t="s">
        <v>4500</v>
      </c>
      <c r="I4392" s="173">
        <v>3980.0</v>
      </c>
      <c r="J4392" s="174">
        <v>1180.0</v>
      </c>
      <c r="K4392" s="179">
        <v>1180.0</v>
      </c>
      <c r="L4392" s="178">
        <v>0.0</v>
      </c>
      <c r="M4392" s="177">
        <v>0.0</v>
      </c>
      <c r="N4392" s="178">
        <v>0.0</v>
      </c>
      <c r="O4392" s="163"/>
      <c r="P4392" s="164"/>
      <c r="Q4392" s="163"/>
      <c r="R4392" s="163"/>
      <c r="S4392" s="168" t="s">
        <v>20645</v>
      </c>
      <c r="T4392" s="164">
        <v>0.0</v>
      </c>
    </row>
    <row r="4393" ht="18.75" hidden="1" customHeight="1">
      <c r="A4393" s="170">
        <v>45937.0</v>
      </c>
      <c r="B4393" s="171">
        <v>17505.0</v>
      </c>
      <c r="C4393" s="171" t="s">
        <v>22153</v>
      </c>
      <c r="D4393" s="171" t="s">
        <v>20673</v>
      </c>
      <c r="E4393" s="171">
        <v>8.0</v>
      </c>
      <c r="F4393" s="171" t="s">
        <v>20713</v>
      </c>
      <c r="G4393" s="171" t="s">
        <v>4824</v>
      </c>
      <c r="H4393" s="172" t="s">
        <v>20635</v>
      </c>
      <c r="I4393" s="173">
        <v>11100.0</v>
      </c>
      <c r="J4393" s="174">
        <v>1260.0</v>
      </c>
      <c r="K4393" s="179">
        <v>1260.0</v>
      </c>
      <c r="L4393" s="178"/>
      <c r="M4393" s="177"/>
      <c r="N4393" s="178"/>
      <c r="O4393" s="163"/>
      <c r="P4393" s="164"/>
      <c r="Q4393" s="163"/>
      <c r="R4393" s="163"/>
      <c r="S4393" s="168"/>
      <c r="T4393" s="164"/>
    </row>
    <row r="4394" ht="18.75" hidden="1" customHeight="1">
      <c r="A4394" s="170">
        <v>45937.0</v>
      </c>
      <c r="B4394" s="171">
        <v>17506.0</v>
      </c>
      <c r="C4394" s="171" t="s">
        <v>22136</v>
      </c>
      <c r="D4394" s="171" t="s">
        <v>20659</v>
      </c>
      <c r="E4394" s="171">
        <v>8.0</v>
      </c>
      <c r="F4394" s="171" t="s">
        <v>20826</v>
      </c>
      <c r="G4394" s="171" t="s">
        <v>9332</v>
      </c>
      <c r="H4394" s="172" t="s">
        <v>20635</v>
      </c>
      <c r="I4394" s="173">
        <v>11540.0</v>
      </c>
      <c r="J4394" s="174">
        <v>1840.0</v>
      </c>
      <c r="K4394" s="179">
        <v>1840.0</v>
      </c>
      <c r="L4394" s="178"/>
      <c r="M4394" s="177"/>
      <c r="N4394" s="178"/>
      <c r="O4394" s="163"/>
      <c r="P4394" s="164"/>
      <c r="Q4394" s="163"/>
      <c r="R4394" s="163"/>
      <c r="S4394" s="168"/>
      <c r="T4394" s="164"/>
    </row>
    <row r="4395" ht="18.75" hidden="1" customHeight="1">
      <c r="A4395" s="180">
        <v>45937.0</v>
      </c>
      <c r="B4395" s="171">
        <v>8621.0</v>
      </c>
      <c r="C4395" s="171" t="s">
        <v>3108</v>
      </c>
      <c r="D4395" s="171"/>
      <c r="E4395" s="171" t="s">
        <v>20634</v>
      </c>
      <c r="F4395" s="171"/>
      <c r="G4395" s="171"/>
      <c r="H4395" s="172"/>
      <c r="I4395" s="173">
        <v>2900.0</v>
      </c>
      <c r="J4395" s="174">
        <v>220.0</v>
      </c>
      <c r="K4395" s="179">
        <v>220.0</v>
      </c>
      <c r="L4395" s="178">
        <v>0.0</v>
      </c>
      <c r="M4395" s="177">
        <v>0.0</v>
      </c>
      <c r="N4395" s="178">
        <v>0.0</v>
      </c>
      <c r="O4395" s="163"/>
      <c r="P4395" s="164"/>
      <c r="Q4395" s="163"/>
      <c r="R4395" s="163"/>
      <c r="S4395" s="168" t="s">
        <v>20645</v>
      </c>
      <c r="T4395" s="164">
        <v>0.0</v>
      </c>
    </row>
    <row r="4396" ht="18.75" hidden="1" customHeight="1">
      <c r="A4396" s="170">
        <v>45937.0</v>
      </c>
      <c r="B4396" s="171">
        <v>17508.0</v>
      </c>
      <c r="C4396" s="171" t="s">
        <v>744</v>
      </c>
      <c r="D4396" s="171" t="s">
        <v>20695</v>
      </c>
      <c r="E4396" s="171">
        <v>16.0</v>
      </c>
      <c r="F4396" s="171" t="s">
        <v>20894</v>
      </c>
      <c r="G4396" s="171" t="s">
        <v>11822</v>
      </c>
      <c r="H4396" s="172" t="s">
        <v>20637</v>
      </c>
      <c r="I4396" s="173">
        <v>13600.0</v>
      </c>
      <c r="J4396" s="174">
        <v>3560.0</v>
      </c>
      <c r="K4396" s="179"/>
      <c r="L4396" s="178"/>
      <c r="M4396" s="177">
        <v>3560.0</v>
      </c>
      <c r="N4396" s="178"/>
      <c r="O4396" s="163"/>
      <c r="P4396" s="164"/>
      <c r="Q4396" s="163"/>
      <c r="R4396" s="163"/>
      <c r="S4396" s="168"/>
      <c r="T4396" s="164"/>
    </row>
    <row r="4397" ht="18.75" hidden="1" customHeight="1">
      <c r="A4397" s="180">
        <v>45937.0</v>
      </c>
      <c r="B4397" s="171">
        <v>8622.0</v>
      </c>
      <c r="C4397" s="171" t="s">
        <v>11825</v>
      </c>
      <c r="D4397" s="171"/>
      <c r="E4397" s="171" t="s">
        <v>20634</v>
      </c>
      <c r="F4397" s="171"/>
      <c r="G4397" s="171"/>
      <c r="H4397" s="172"/>
      <c r="I4397" s="173">
        <v>2480.0</v>
      </c>
      <c r="J4397" s="174">
        <v>260.0</v>
      </c>
      <c r="K4397" s="179">
        <v>0.0</v>
      </c>
      <c r="L4397" s="178">
        <v>0.0</v>
      </c>
      <c r="M4397" s="177">
        <v>260.0</v>
      </c>
      <c r="N4397" s="178">
        <v>0.0</v>
      </c>
      <c r="O4397" s="163"/>
      <c r="P4397" s="164"/>
      <c r="Q4397" s="163"/>
      <c r="R4397" s="163"/>
      <c r="S4397" s="168" t="s">
        <v>20645</v>
      </c>
      <c r="T4397" s="164">
        <v>0.0</v>
      </c>
    </row>
    <row r="4398" ht="18.75" hidden="1" customHeight="1">
      <c r="A4398" s="180">
        <v>45937.0</v>
      </c>
      <c r="B4398" s="171">
        <v>8623.0</v>
      </c>
      <c r="C4398" s="171" t="s">
        <v>5722</v>
      </c>
      <c r="D4398" s="171"/>
      <c r="E4398" s="171" t="s">
        <v>20634</v>
      </c>
      <c r="F4398" s="171"/>
      <c r="G4398" s="171" t="s">
        <v>22684</v>
      </c>
      <c r="H4398" s="172" t="s">
        <v>22684</v>
      </c>
      <c r="I4398" s="173">
        <v>3520.0</v>
      </c>
      <c r="J4398" s="174">
        <v>200.0</v>
      </c>
      <c r="K4398" s="179">
        <v>0.0</v>
      </c>
      <c r="L4398" s="178">
        <v>0.0</v>
      </c>
      <c r="M4398" s="177">
        <v>0.0</v>
      </c>
      <c r="N4398" s="178">
        <v>0.0</v>
      </c>
      <c r="O4398" s="163"/>
      <c r="P4398" s="164"/>
      <c r="Q4398" s="163"/>
      <c r="R4398" s="163"/>
      <c r="S4398" s="168" t="s">
        <v>20645</v>
      </c>
      <c r="T4398" s="164">
        <v>0.0</v>
      </c>
    </row>
    <row r="4399" ht="18.75" hidden="1" customHeight="1">
      <c r="A4399" s="180">
        <v>45937.0</v>
      </c>
      <c r="B4399" s="171">
        <v>8624.0</v>
      </c>
      <c r="C4399" s="171" t="s">
        <v>5722</v>
      </c>
      <c r="D4399" s="171"/>
      <c r="E4399" s="171" t="s">
        <v>20634</v>
      </c>
      <c r="F4399" s="171"/>
      <c r="G4399" s="171" t="s">
        <v>22684</v>
      </c>
      <c r="H4399" s="172" t="s">
        <v>22684</v>
      </c>
      <c r="I4399" s="173">
        <v>3340.0</v>
      </c>
      <c r="J4399" s="174">
        <v>420.0</v>
      </c>
      <c r="K4399" s="179">
        <v>0.0</v>
      </c>
      <c r="L4399" s="178">
        <v>420.0</v>
      </c>
      <c r="M4399" s="177">
        <v>0.0</v>
      </c>
      <c r="N4399" s="178">
        <v>0.0</v>
      </c>
      <c r="O4399" s="163"/>
      <c r="P4399" s="164"/>
      <c r="Q4399" s="163"/>
      <c r="R4399" s="163"/>
      <c r="S4399" s="168" t="s">
        <v>20645</v>
      </c>
      <c r="T4399" s="164">
        <v>0.0</v>
      </c>
    </row>
    <row r="4400" ht="18.75" hidden="1" customHeight="1">
      <c r="A4400" s="180">
        <v>45937.0</v>
      </c>
      <c r="B4400" s="171">
        <v>8625.0</v>
      </c>
      <c r="C4400" s="171" t="s">
        <v>5722</v>
      </c>
      <c r="D4400" s="171"/>
      <c r="E4400" s="171" t="s">
        <v>20634</v>
      </c>
      <c r="F4400" s="171"/>
      <c r="G4400" s="171" t="s">
        <v>22683</v>
      </c>
      <c r="H4400" s="172" t="s">
        <v>22683</v>
      </c>
      <c r="I4400" s="173">
        <v>3320.0</v>
      </c>
      <c r="J4400" s="174">
        <v>220.0</v>
      </c>
      <c r="K4400" s="179">
        <v>0.0</v>
      </c>
      <c r="L4400" s="178">
        <v>0.0</v>
      </c>
      <c r="M4400" s="177">
        <v>0.0</v>
      </c>
      <c r="N4400" s="178">
        <v>0.0</v>
      </c>
      <c r="O4400" s="163"/>
      <c r="P4400" s="164"/>
      <c r="Q4400" s="163"/>
      <c r="R4400" s="163"/>
      <c r="S4400" s="168" t="s">
        <v>20645</v>
      </c>
      <c r="T4400" s="164">
        <v>0.0</v>
      </c>
    </row>
    <row r="4401" ht="18.75" hidden="1" customHeight="1">
      <c r="A4401" s="180">
        <v>45937.0</v>
      </c>
      <c r="B4401" s="171">
        <v>8626.0</v>
      </c>
      <c r="C4401" s="171" t="s">
        <v>5722</v>
      </c>
      <c r="D4401" s="171"/>
      <c r="E4401" s="171" t="s">
        <v>20634</v>
      </c>
      <c r="F4401" s="171"/>
      <c r="G4401" s="171" t="s">
        <v>22683</v>
      </c>
      <c r="H4401" s="172" t="s">
        <v>22683</v>
      </c>
      <c r="I4401" s="173">
        <v>3100.0</v>
      </c>
      <c r="J4401" s="174">
        <v>340.0</v>
      </c>
      <c r="K4401" s="179">
        <v>0.0</v>
      </c>
      <c r="L4401" s="178">
        <v>340.0</v>
      </c>
      <c r="M4401" s="177">
        <v>0.0</v>
      </c>
      <c r="N4401" s="178">
        <v>0.0</v>
      </c>
      <c r="O4401" s="163"/>
      <c r="P4401" s="164"/>
      <c r="Q4401" s="163"/>
      <c r="R4401" s="163"/>
      <c r="S4401" s="168" t="s">
        <v>20645</v>
      </c>
      <c r="T4401" s="164">
        <v>0.0</v>
      </c>
    </row>
    <row r="4402" ht="18.75" hidden="1" customHeight="1">
      <c r="A4402" s="180">
        <v>45937.0</v>
      </c>
      <c r="B4402" s="171">
        <v>8627.0</v>
      </c>
      <c r="C4402" s="171" t="s">
        <v>11848</v>
      </c>
      <c r="D4402" s="171"/>
      <c r="E4402" s="171" t="s">
        <v>20634</v>
      </c>
      <c r="F4402" s="171"/>
      <c r="G4402" s="171"/>
      <c r="H4402" s="172"/>
      <c r="I4402" s="173">
        <v>5420.0</v>
      </c>
      <c r="J4402" s="174">
        <v>1720.0</v>
      </c>
      <c r="K4402" s="179">
        <v>172.0</v>
      </c>
      <c r="L4402" s="178">
        <v>0.0</v>
      </c>
      <c r="M4402" s="177">
        <v>0.0</v>
      </c>
      <c r="N4402" s="178">
        <v>1548.0</v>
      </c>
      <c r="O4402" s="163"/>
      <c r="P4402" s="164"/>
      <c r="Q4402" s="163"/>
      <c r="R4402" s="163"/>
      <c r="S4402" s="168" t="s">
        <v>20645</v>
      </c>
      <c r="T4402" s="164">
        <v>0.0</v>
      </c>
    </row>
    <row r="4403" ht="18.75" hidden="1" customHeight="1">
      <c r="A4403" s="170">
        <v>45937.0</v>
      </c>
      <c r="B4403" s="171">
        <v>17510.0</v>
      </c>
      <c r="C4403" s="171" t="s">
        <v>20740</v>
      </c>
      <c r="D4403" s="171" t="s">
        <v>20673</v>
      </c>
      <c r="E4403" s="171">
        <v>8.0</v>
      </c>
      <c r="F4403" s="171" t="s">
        <v>21594</v>
      </c>
      <c r="G4403" s="171" t="s">
        <v>11853</v>
      </c>
      <c r="H4403" s="172" t="s">
        <v>20635</v>
      </c>
      <c r="I4403" s="173">
        <v>14020.0</v>
      </c>
      <c r="J4403" s="174">
        <v>4180.0</v>
      </c>
      <c r="K4403" s="179">
        <v>4180.0</v>
      </c>
      <c r="L4403" s="178"/>
      <c r="M4403" s="177"/>
      <c r="N4403" s="178"/>
      <c r="O4403" s="163"/>
      <c r="P4403" s="164"/>
      <c r="Q4403" s="163"/>
      <c r="R4403" s="163"/>
      <c r="S4403" s="168"/>
      <c r="T4403" s="164"/>
    </row>
    <row r="4404" ht="18.75" hidden="1" customHeight="1">
      <c r="A4404" s="180">
        <v>45937.0</v>
      </c>
      <c r="B4404" s="171">
        <v>8630.0</v>
      </c>
      <c r="C4404" s="171" t="s">
        <v>8901</v>
      </c>
      <c r="D4404" s="171"/>
      <c r="E4404" s="171" t="s">
        <v>20634</v>
      </c>
      <c r="F4404" s="171"/>
      <c r="G4404" s="171" t="s">
        <v>22808</v>
      </c>
      <c r="H4404" s="172" t="s">
        <v>22808</v>
      </c>
      <c r="I4404" s="173">
        <v>10780.0</v>
      </c>
      <c r="J4404" s="174">
        <v>720.0</v>
      </c>
      <c r="K4404" s="179">
        <v>0.0</v>
      </c>
      <c r="L4404" s="178">
        <v>0.0</v>
      </c>
      <c r="M4404" s="177">
        <v>0.0</v>
      </c>
      <c r="N4404" s="178">
        <v>0.0</v>
      </c>
      <c r="O4404" s="163"/>
      <c r="P4404" s="164"/>
      <c r="Q4404" s="163"/>
      <c r="R4404" s="163"/>
      <c r="S4404" s="168" t="s">
        <v>20645</v>
      </c>
      <c r="T4404" s="164">
        <v>0.0</v>
      </c>
    </row>
    <row r="4405" ht="18.75" hidden="1" customHeight="1">
      <c r="A4405" s="182">
        <v>45937.02900905092</v>
      </c>
      <c r="B4405" s="171">
        <v>8619.0</v>
      </c>
      <c r="C4405" s="171" t="s">
        <v>8901</v>
      </c>
      <c r="D4405" s="171"/>
      <c r="E4405" s="171" t="s">
        <v>20634</v>
      </c>
      <c r="F4405" s="171"/>
      <c r="G4405" s="171" t="s">
        <v>22604</v>
      </c>
      <c r="H4405" s="172" t="s">
        <v>22604</v>
      </c>
      <c r="I4405" s="173">
        <v>11360.0</v>
      </c>
      <c r="J4405" s="174">
        <v>1100.0</v>
      </c>
      <c r="K4405" s="179">
        <v>0.0</v>
      </c>
      <c r="L4405" s="178">
        <v>0.0</v>
      </c>
      <c r="M4405" s="177">
        <v>0.0</v>
      </c>
      <c r="N4405" s="178">
        <v>0.0</v>
      </c>
      <c r="O4405" s="163"/>
      <c r="P4405" s="164"/>
      <c r="Q4405" s="163"/>
      <c r="R4405" s="163"/>
      <c r="S4405" s="168" t="s">
        <v>20645</v>
      </c>
      <c r="T4405" s="164">
        <v>0.0</v>
      </c>
    </row>
    <row r="4406" ht="18.75" hidden="1" customHeight="1">
      <c r="A4406" s="170">
        <v>45938.0</v>
      </c>
      <c r="B4406" s="171">
        <v>17511.0</v>
      </c>
      <c r="C4406" s="171" t="s">
        <v>21371</v>
      </c>
      <c r="D4406" s="171" t="s">
        <v>20673</v>
      </c>
      <c r="E4406" s="171">
        <v>8.0</v>
      </c>
      <c r="F4406" s="171" t="s">
        <v>20700</v>
      </c>
      <c r="G4406" s="171" t="s">
        <v>10849</v>
      </c>
      <c r="H4406" s="172" t="s">
        <v>20635</v>
      </c>
      <c r="I4406" s="173">
        <v>14600.0</v>
      </c>
      <c r="J4406" s="174">
        <v>4760.0</v>
      </c>
      <c r="K4406" s="179">
        <v>4760.0</v>
      </c>
      <c r="L4406" s="178"/>
      <c r="M4406" s="177"/>
      <c r="N4406" s="178"/>
      <c r="O4406" s="163"/>
      <c r="P4406" s="164"/>
      <c r="Q4406" s="163"/>
      <c r="R4406" s="163"/>
      <c r="S4406" s="168"/>
      <c r="T4406" s="164"/>
    </row>
    <row r="4407" ht="18.75" hidden="1" customHeight="1">
      <c r="A4407" s="180">
        <v>45938.0</v>
      </c>
      <c r="B4407" s="171">
        <v>8629.0</v>
      </c>
      <c r="C4407" s="171" t="s">
        <v>8901</v>
      </c>
      <c r="D4407" s="171"/>
      <c r="E4407" s="171" t="s">
        <v>20634</v>
      </c>
      <c r="F4407" s="171"/>
      <c r="G4407" s="171" t="s">
        <v>22604</v>
      </c>
      <c r="H4407" s="172" t="s">
        <v>22604</v>
      </c>
      <c r="I4407" s="173">
        <v>11260.0</v>
      </c>
      <c r="J4407" s="174">
        <v>900.0</v>
      </c>
      <c r="K4407" s="179">
        <v>0.0</v>
      </c>
      <c r="L4407" s="178">
        <v>0.0</v>
      </c>
      <c r="M4407" s="177">
        <v>0.0</v>
      </c>
      <c r="N4407" s="178">
        <v>0.0</v>
      </c>
      <c r="O4407" s="163"/>
      <c r="P4407" s="164"/>
      <c r="Q4407" s="163"/>
      <c r="R4407" s="163"/>
      <c r="S4407" s="168" t="s">
        <v>20645</v>
      </c>
      <c r="T4407" s="164">
        <v>0.0</v>
      </c>
    </row>
    <row r="4408" ht="18.75" hidden="1" customHeight="1">
      <c r="A4408" s="170">
        <v>45938.0</v>
      </c>
      <c r="B4408" s="171">
        <v>17512.0</v>
      </c>
      <c r="C4408" s="171" t="s">
        <v>20829</v>
      </c>
      <c r="D4408" s="171" t="s">
        <v>20659</v>
      </c>
      <c r="E4408" s="171">
        <v>8.0</v>
      </c>
      <c r="F4408" s="171" t="s">
        <v>20718</v>
      </c>
      <c r="G4408" s="171" t="s">
        <v>22809</v>
      </c>
      <c r="H4408" s="172" t="s">
        <v>20635</v>
      </c>
      <c r="I4408" s="173">
        <v>11280.0</v>
      </c>
      <c r="J4408" s="174">
        <v>1580.0</v>
      </c>
      <c r="K4408" s="179">
        <v>1580.0</v>
      </c>
      <c r="L4408" s="178"/>
      <c r="M4408" s="177"/>
      <c r="N4408" s="178"/>
      <c r="O4408" s="163"/>
      <c r="P4408" s="164"/>
      <c r="Q4408" s="163"/>
      <c r="R4408" s="163"/>
      <c r="S4408" s="168"/>
      <c r="T4408" s="164"/>
    </row>
    <row r="4409" ht="18.75" hidden="1" customHeight="1">
      <c r="A4409" s="180">
        <v>45938.0</v>
      </c>
      <c r="B4409" s="171">
        <v>8631.0</v>
      </c>
      <c r="C4409" s="171" t="s">
        <v>4017</v>
      </c>
      <c r="D4409" s="171"/>
      <c r="E4409" s="171" t="s">
        <v>20634</v>
      </c>
      <c r="F4409" s="171"/>
      <c r="G4409" s="171"/>
      <c r="H4409" s="172"/>
      <c r="I4409" s="173">
        <v>3520.0</v>
      </c>
      <c r="J4409" s="174">
        <v>720.0</v>
      </c>
      <c r="K4409" s="179">
        <v>720.0</v>
      </c>
      <c r="L4409" s="178">
        <v>0.0</v>
      </c>
      <c r="M4409" s="177">
        <v>0.0</v>
      </c>
      <c r="N4409" s="178">
        <v>0.0</v>
      </c>
      <c r="O4409" s="163"/>
      <c r="P4409" s="164"/>
      <c r="Q4409" s="163"/>
      <c r="R4409" s="163"/>
      <c r="S4409" s="168" t="s">
        <v>20645</v>
      </c>
      <c r="T4409" s="164">
        <v>0.0</v>
      </c>
    </row>
    <row r="4410" ht="18.75" hidden="1" customHeight="1">
      <c r="A4410" s="180">
        <v>45938.0</v>
      </c>
      <c r="B4410" s="171">
        <v>8632.0</v>
      </c>
      <c r="C4410" s="171" t="s">
        <v>10706</v>
      </c>
      <c r="D4410" s="171"/>
      <c r="E4410" s="171" t="s">
        <v>20634</v>
      </c>
      <c r="F4410" s="171"/>
      <c r="G4410" s="171"/>
      <c r="H4410" s="172"/>
      <c r="I4410" s="173">
        <v>3160.0</v>
      </c>
      <c r="J4410" s="174">
        <v>360.0</v>
      </c>
      <c r="K4410" s="179">
        <v>360.0</v>
      </c>
      <c r="L4410" s="178">
        <v>0.0</v>
      </c>
      <c r="M4410" s="177">
        <v>0.0</v>
      </c>
      <c r="N4410" s="178">
        <v>0.0</v>
      </c>
      <c r="O4410" s="163"/>
      <c r="P4410" s="164"/>
      <c r="Q4410" s="163"/>
      <c r="R4410" s="163"/>
      <c r="S4410" s="168" t="s">
        <v>20645</v>
      </c>
      <c r="T4410" s="164">
        <v>0.0</v>
      </c>
    </row>
    <row r="4411" ht="18.75" hidden="1" customHeight="1">
      <c r="A4411" s="170">
        <v>45938.0</v>
      </c>
      <c r="B4411" s="171">
        <v>17513.0</v>
      </c>
      <c r="C4411" s="171" t="s">
        <v>20978</v>
      </c>
      <c r="D4411" s="171" t="s">
        <v>20673</v>
      </c>
      <c r="E4411" s="171">
        <v>8.0</v>
      </c>
      <c r="F4411" s="171" t="s">
        <v>20970</v>
      </c>
      <c r="G4411" s="171" t="s">
        <v>4638</v>
      </c>
      <c r="H4411" s="172" t="s">
        <v>20638</v>
      </c>
      <c r="I4411" s="173">
        <v>16820.0</v>
      </c>
      <c r="J4411" s="174">
        <v>6980.0</v>
      </c>
      <c r="K4411" s="179"/>
      <c r="L4411" s="178"/>
      <c r="M4411" s="177"/>
      <c r="N4411" s="178">
        <v>6980.0</v>
      </c>
      <c r="O4411" s="163"/>
      <c r="P4411" s="164"/>
      <c r="Q4411" s="163"/>
      <c r="R4411" s="163"/>
      <c r="S4411" s="168"/>
      <c r="T4411" s="164"/>
    </row>
    <row r="4412" ht="18.75" hidden="1" customHeight="1">
      <c r="A4412" s="180">
        <v>45938.0</v>
      </c>
      <c r="B4412" s="171">
        <v>8633.0</v>
      </c>
      <c r="C4412" s="171" t="s">
        <v>6078</v>
      </c>
      <c r="D4412" s="171"/>
      <c r="E4412" s="171" t="s">
        <v>20634</v>
      </c>
      <c r="F4412" s="171"/>
      <c r="G4412" s="171"/>
      <c r="H4412" s="172"/>
      <c r="I4412" s="173">
        <v>2280.0</v>
      </c>
      <c r="J4412" s="174">
        <v>80.0</v>
      </c>
      <c r="K4412" s="179">
        <v>0.0</v>
      </c>
      <c r="L4412" s="178">
        <v>80.0</v>
      </c>
      <c r="M4412" s="177">
        <v>0.0</v>
      </c>
      <c r="N4412" s="178">
        <v>0.0</v>
      </c>
      <c r="O4412" s="163"/>
      <c r="P4412" s="164"/>
      <c r="Q4412" s="163"/>
      <c r="R4412" s="163"/>
      <c r="S4412" s="168" t="s">
        <v>20645</v>
      </c>
      <c r="T4412" s="164">
        <v>0.0</v>
      </c>
    </row>
    <row r="4413" ht="18.75" hidden="1" customHeight="1">
      <c r="A4413" s="180">
        <v>45938.0</v>
      </c>
      <c r="B4413" s="171">
        <v>8634.0</v>
      </c>
      <c r="C4413" s="171" t="s">
        <v>8901</v>
      </c>
      <c r="D4413" s="171"/>
      <c r="E4413" s="171" t="s">
        <v>20634</v>
      </c>
      <c r="F4413" s="171"/>
      <c r="G4413" s="171" t="s">
        <v>22810</v>
      </c>
      <c r="H4413" s="172" t="s">
        <v>22810</v>
      </c>
      <c r="I4413" s="173">
        <v>12260.0</v>
      </c>
      <c r="J4413" s="174">
        <v>1180.0</v>
      </c>
      <c r="K4413" s="179">
        <v>0.0</v>
      </c>
      <c r="L4413" s="178">
        <v>0.0</v>
      </c>
      <c r="M4413" s="177">
        <v>0.0</v>
      </c>
      <c r="N4413" s="178">
        <v>0.0</v>
      </c>
      <c r="O4413" s="163"/>
      <c r="P4413" s="164"/>
      <c r="Q4413" s="163"/>
      <c r="R4413" s="163"/>
      <c r="S4413" s="168" t="s">
        <v>20645</v>
      </c>
      <c r="T4413" s="164">
        <v>0.0</v>
      </c>
    </row>
    <row r="4414" ht="18.75" hidden="1" customHeight="1">
      <c r="A4414" s="170">
        <v>45938.0</v>
      </c>
      <c r="B4414" s="171">
        <v>17514.0</v>
      </c>
      <c r="C4414" s="171" t="s">
        <v>19529</v>
      </c>
      <c r="D4414" s="171" t="s">
        <v>20659</v>
      </c>
      <c r="E4414" s="171">
        <v>8.0</v>
      </c>
      <c r="F4414" s="171" t="s">
        <v>20742</v>
      </c>
      <c r="G4414" s="171" t="s">
        <v>11901</v>
      </c>
      <c r="H4414" s="172" t="s">
        <v>20638</v>
      </c>
      <c r="I4414" s="173">
        <v>18200.0</v>
      </c>
      <c r="J4414" s="174">
        <v>8500.0</v>
      </c>
      <c r="K4414" s="179"/>
      <c r="L4414" s="178"/>
      <c r="M4414" s="177"/>
      <c r="N4414" s="178">
        <v>8500.0</v>
      </c>
      <c r="O4414" s="163"/>
      <c r="P4414" s="164"/>
      <c r="Q4414" s="163"/>
      <c r="R4414" s="163"/>
      <c r="S4414" s="168"/>
      <c r="T4414" s="164"/>
    </row>
    <row r="4415" ht="18.75" hidden="1" customHeight="1">
      <c r="A4415" s="180">
        <v>45938.0</v>
      </c>
      <c r="B4415" s="171">
        <v>8635.0</v>
      </c>
      <c r="C4415" s="171" t="s">
        <v>8901</v>
      </c>
      <c r="D4415" s="171"/>
      <c r="E4415" s="171" t="s">
        <v>20634</v>
      </c>
      <c r="F4415" s="171"/>
      <c r="G4415" s="171" t="s">
        <v>22675</v>
      </c>
      <c r="H4415" s="172" t="s">
        <v>22675</v>
      </c>
      <c r="I4415" s="173">
        <v>11080.0</v>
      </c>
      <c r="J4415" s="174">
        <v>820.0</v>
      </c>
      <c r="K4415" s="179">
        <v>0.0</v>
      </c>
      <c r="L4415" s="178">
        <v>0.0</v>
      </c>
      <c r="M4415" s="177">
        <v>0.0</v>
      </c>
      <c r="N4415" s="178">
        <v>0.0</v>
      </c>
      <c r="O4415" s="163"/>
      <c r="P4415" s="164"/>
      <c r="Q4415" s="163"/>
      <c r="R4415" s="163"/>
      <c r="S4415" s="168" t="s">
        <v>20645</v>
      </c>
      <c r="T4415" s="164">
        <v>0.0</v>
      </c>
    </row>
    <row r="4416" ht="18.75" hidden="1" customHeight="1">
      <c r="A4416" s="180">
        <v>45938.0</v>
      </c>
      <c r="B4416" s="171">
        <v>8636.0</v>
      </c>
      <c r="C4416" s="171" t="s">
        <v>5722</v>
      </c>
      <c r="D4416" s="171"/>
      <c r="E4416" s="171" t="s">
        <v>20634</v>
      </c>
      <c r="F4416" s="171"/>
      <c r="G4416" s="171" t="s">
        <v>22684</v>
      </c>
      <c r="H4416" s="172" t="s">
        <v>22684</v>
      </c>
      <c r="I4416" s="173">
        <v>3580.0</v>
      </c>
      <c r="J4416" s="174">
        <v>220.0</v>
      </c>
      <c r="K4416" s="179">
        <v>0.0</v>
      </c>
      <c r="L4416" s="178">
        <v>0.0</v>
      </c>
      <c r="M4416" s="177">
        <v>0.0</v>
      </c>
      <c r="N4416" s="178">
        <v>0.0</v>
      </c>
      <c r="O4416" s="163"/>
      <c r="P4416" s="164"/>
      <c r="Q4416" s="163"/>
      <c r="R4416" s="163"/>
      <c r="S4416" s="168" t="s">
        <v>20645</v>
      </c>
      <c r="T4416" s="164">
        <v>0.0</v>
      </c>
    </row>
    <row r="4417" ht="18.75" hidden="1" customHeight="1">
      <c r="A4417" s="180">
        <v>45938.0</v>
      </c>
      <c r="B4417" s="171">
        <v>8637.0</v>
      </c>
      <c r="C4417" s="171" t="s">
        <v>5722</v>
      </c>
      <c r="D4417" s="171"/>
      <c r="E4417" s="171" t="s">
        <v>20634</v>
      </c>
      <c r="F4417" s="171"/>
      <c r="G4417" s="171" t="s">
        <v>22684</v>
      </c>
      <c r="H4417" s="172" t="s">
        <v>22684</v>
      </c>
      <c r="I4417" s="173">
        <v>3360.0</v>
      </c>
      <c r="J4417" s="174">
        <v>400.0</v>
      </c>
      <c r="K4417" s="179">
        <v>0.0</v>
      </c>
      <c r="L4417" s="178">
        <v>400.0</v>
      </c>
      <c r="M4417" s="177">
        <v>0.0</v>
      </c>
      <c r="N4417" s="178">
        <v>0.0</v>
      </c>
      <c r="O4417" s="163"/>
      <c r="P4417" s="164"/>
      <c r="Q4417" s="163"/>
      <c r="R4417" s="163"/>
      <c r="S4417" s="168" t="s">
        <v>20645</v>
      </c>
      <c r="T4417" s="164">
        <v>0.0</v>
      </c>
    </row>
    <row r="4418" ht="18.75" hidden="1" customHeight="1">
      <c r="A4418" s="170">
        <v>45938.0</v>
      </c>
      <c r="B4418" s="171">
        <v>17516.0</v>
      </c>
      <c r="C4418" s="171" t="s">
        <v>2957</v>
      </c>
      <c r="D4418" s="171" t="s">
        <v>20659</v>
      </c>
      <c r="E4418" s="171">
        <v>8.0</v>
      </c>
      <c r="F4418" s="171" t="s">
        <v>20888</v>
      </c>
      <c r="G4418" s="171" t="s">
        <v>5768</v>
      </c>
      <c r="H4418" s="172" t="s">
        <v>20635</v>
      </c>
      <c r="I4418" s="173">
        <v>12680.0</v>
      </c>
      <c r="J4418" s="174">
        <v>2980.0</v>
      </c>
      <c r="K4418" s="179">
        <v>2980.0</v>
      </c>
      <c r="L4418" s="178"/>
      <c r="M4418" s="177"/>
      <c r="N4418" s="178"/>
      <c r="O4418" s="163"/>
      <c r="P4418" s="164"/>
      <c r="Q4418" s="163"/>
      <c r="R4418" s="163"/>
      <c r="S4418" s="168"/>
      <c r="T4418" s="164"/>
    </row>
    <row r="4419" ht="18.75" hidden="1" customHeight="1">
      <c r="A4419" s="170">
        <v>45938.0</v>
      </c>
      <c r="B4419" s="171">
        <v>17517.0</v>
      </c>
      <c r="C4419" s="171" t="s">
        <v>265</v>
      </c>
      <c r="D4419" s="171" t="s">
        <v>20687</v>
      </c>
      <c r="E4419" s="171">
        <v>14.0</v>
      </c>
      <c r="F4419" s="171" t="s">
        <v>20768</v>
      </c>
      <c r="G4419" s="171" t="s">
        <v>4088</v>
      </c>
      <c r="H4419" s="172" t="s">
        <v>20635</v>
      </c>
      <c r="I4419" s="173">
        <v>13600.0</v>
      </c>
      <c r="J4419" s="174">
        <v>3560.0</v>
      </c>
      <c r="K4419" s="179">
        <v>3560.0</v>
      </c>
      <c r="L4419" s="178"/>
      <c r="M4419" s="177"/>
      <c r="N4419" s="178"/>
      <c r="O4419" s="163"/>
      <c r="P4419" s="164"/>
      <c r="Q4419" s="163"/>
      <c r="R4419" s="163"/>
      <c r="S4419" s="168"/>
      <c r="T4419" s="164"/>
    </row>
    <row r="4420" ht="18.75" hidden="1" customHeight="1">
      <c r="A4420" s="170">
        <v>45938.0</v>
      </c>
      <c r="B4420" s="171">
        <v>17518.0</v>
      </c>
      <c r="C4420" s="171" t="s">
        <v>265</v>
      </c>
      <c r="D4420" s="171" t="s">
        <v>20687</v>
      </c>
      <c r="E4420" s="171">
        <v>14.0</v>
      </c>
      <c r="F4420" s="171" t="s">
        <v>20768</v>
      </c>
      <c r="G4420" s="171" t="s">
        <v>4088</v>
      </c>
      <c r="H4420" s="172" t="s">
        <v>20635</v>
      </c>
      <c r="I4420" s="173">
        <v>14100.0</v>
      </c>
      <c r="J4420" s="174">
        <v>4060.0</v>
      </c>
      <c r="K4420" s="179">
        <v>4060.0</v>
      </c>
      <c r="L4420" s="178"/>
      <c r="M4420" s="177"/>
      <c r="N4420" s="178"/>
      <c r="O4420" s="163"/>
      <c r="P4420" s="164"/>
      <c r="Q4420" s="163"/>
      <c r="R4420" s="163"/>
      <c r="S4420" s="168"/>
      <c r="T4420" s="164"/>
    </row>
    <row r="4421" ht="18.75" hidden="1" customHeight="1">
      <c r="A4421" s="170">
        <v>45938.0</v>
      </c>
      <c r="B4421" s="171">
        <v>17519.0</v>
      </c>
      <c r="C4421" s="171" t="s">
        <v>2957</v>
      </c>
      <c r="D4421" s="171" t="s">
        <v>20673</v>
      </c>
      <c r="E4421" s="171">
        <v>8.0</v>
      </c>
      <c r="F4421" s="171" t="s">
        <v>22788</v>
      </c>
      <c r="G4421" s="171" t="s">
        <v>11925</v>
      </c>
      <c r="H4421" s="172" t="s">
        <v>20638</v>
      </c>
      <c r="I4421" s="173">
        <v>16880.0</v>
      </c>
      <c r="J4421" s="174">
        <v>7040.0</v>
      </c>
      <c r="K4421" s="179"/>
      <c r="L4421" s="178"/>
      <c r="M4421" s="177"/>
      <c r="N4421" s="178">
        <v>7040.0</v>
      </c>
      <c r="O4421" s="163"/>
      <c r="P4421" s="164"/>
      <c r="Q4421" s="163"/>
      <c r="R4421" s="163"/>
      <c r="S4421" s="168"/>
      <c r="T4421" s="164"/>
    </row>
    <row r="4422" ht="18.75" hidden="1" customHeight="1">
      <c r="A4422" s="170">
        <v>45938.0</v>
      </c>
      <c r="B4422" s="171">
        <v>17520.0</v>
      </c>
      <c r="C4422" s="171" t="s">
        <v>20892</v>
      </c>
      <c r="D4422" s="171" t="s">
        <v>20687</v>
      </c>
      <c r="E4422" s="171">
        <v>14.0</v>
      </c>
      <c r="F4422" s="171" t="s">
        <v>21370</v>
      </c>
      <c r="G4422" s="171" t="s">
        <v>4576</v>
      </c>
      <c r="H4422" s="172" t="s">
        <v>20635</v>
      </c>
      <c r="I4422" s="173">
        <v>12720.0</v>
      </c>
      <c r="J4422" s="174">
        <v>2680.0</v>
      </c>
      <c r="K4422" s="179">
        <v>2680.0</v>
      </c>
      <c r="L4422" s="178"/>
      <c r="M4422" s="177"/>
      <c r="N4422" s="178"/>
      <c r="O4422" s="163"/>
      <c r="P4422" s="164"/>
      <c r="Q4422" s="163"/>
      <c r="R4422" s="163"/>
      <c r="S4422" s="168"/>
      <c r="T4422" s="164"/>
    </row>
    <row r="4423" ht="18.75" hidden="1" customHeight="1">
      <c r="A4423" s="170">
        <v>45938.0</v>
      </c>
      <c r="B4423" s="171">
        <v>17521.0</v>
      </c>
      <c r="C4423" s="171" t="s">
        <v>20829</v>
      </c>
      <c r="D4423" s="171" t="s">
        <v>20659</v>
      </c>
      <c r="E4423" s="171">
        <v>8.0</v>
      </c>
      <c r="F4423" s="171" t="s">
        <v>20699</v>
      </c>
      <c r="G4423" s="171" t="s">
        <v>8817</v>
      </c>
      <c r="H4423" s="172" t="s">
        <v>20635</v>
      </c>
      <c r="I4423" s="173">
        <v>13120.0</v>
      </c>
      <c r="J4423" s="174">
        <v>3420.0</v>
      </c>
      <c r="K4423" s="179">
        <v>3420.0</v>
      </c>
      <c r="L4423" s="178"/>
      <c r="M4423" s="177"/>
      <c r="N4423" s="178"/>
      <c r="O4423" s="163"/>
      <c r="P4423" s="164"/>
      <c r="Q4423" s="163"/>
      <c r="R4423" s="163"/>
      <c r="S4423" s="168"/>
      <c r="T4423" s="164"/>
    </row>
    <row r="4424" ht="18.75" hidden="1" customHeight="1">
      <c r="A4424" s="170">
        <v>45938.0</v>
      </c>
      <c r="B4424" s="171">
        <v>17522.0</v>
      </c>
      <c r="C4424" s="171" t="s">
        <v>22811</v>
      </c>
      <c r="D4424" s="171" t="s">
        <v>20673</v>
      </c>
      <c r="E4424" s="171">
        <v>8.0</v>
      </c>
      <c r="F4424" s="171" t="s">
        <v>20700</v>
      </c>
      <c r="G4424" s="171" t="s">
        <v>9615</v>
      </c>
      <c r="H4424" s="172" t="s">
        <v>20638</v>
      </c>
      <c r="I4424" s="173">
        <v>15160.0</v>
      </c>
      <c r="J4424" s="174">
        <v>5320.0</v>
      </c>
      <c r="K4424" s="179"/>
      <c r="L4424" s="178"/>
      <c r="M4424" s="177"/>
      <c r="N4424" s="178">
        <v>5320.0</v>
      </c>
      <c r="O4424" s="163"/>
      <c r="P4424" s="164"/>
      <c r="Q4424" s="163"/>
      <c r="R4424" s="163"/>
      <c r="S4424" s="168"/>
      <c r="T4424" s="164"/>
    </row>
    <row r="4425" ht="18.75" hidden="1" customHeight="1">
      <c r="A4425" s="180">
        <v>45938.0</v>
      </c>
      <c r="B4425" s="171">
        <v>8638.0</v>
      </c>
      <c r="C4425" s="171" t="s">
        <v>6423</v>
      </c>
      <c r="D4425" s="171"/>
      <c r="E4425" s="171" t="s">
        <v>20634</v>
      </c>
      <c r="F4425" s="171"/>
      <c r="G4425" s="171" t="s">
        <v>22683</v>
      </c>
      <c r="H4425" s="172" t="s">
        <v>22683</v>
      </c>
      <c r="I4425" s="173">
        <v>3500.0</v>
      </c>
      <c r="J4425" s="174">
        <v>360.0</v>
      </c>
      <c r="K4425" s="179">
        <v>0.0</v>
      </c>
      <c r="L4425" s="178">
        <v>0.0</v>
      </c>
      <c r="M4425" s="177">
        <v>0.0</v>
      </c>
      <c r="N4425" s="178">
        <v>0.0</v>
      </c>
      <c r="O4425" s="163"/>
      <c r="P4425" s="164"/>
      <c r="Q4425" s="163"/>
      <c r="R4425" s="163"/>
      <c r="S4425" s="168" t="s">
        <v>20645</v>
      </c>
      <c r="T4425" s="164">
        <v>0.0</v>
      </c>
    </row>
    <row r="4426" ht="18.75" hidden="1" customHeight="1">
      <c r="A4426" s="180">
        <v>45938.0</v>
      </c>
      <c r="B4426" s="171">
        <v>8639.0</v>
      </c>
      <c r="C4426" s="171" t="s">
        <v>6423</v>
      </c>
      <c r="D4426" s="171"/>
      <c r="E4426" s="171" t="s">
        <v>20634</v>
      </c>
      <c r="F4426" s="171"/>
      <c r="G4426" s="171" t="s">
        <v>22683</v>
      </c>
      <c r="H4426" s="172" t="s">
        <v>22683</v>
      </c>
      <c r="I4426" s="173">
        <v>3140.0</v>
      </c>
      <c r="J4426" s="174">
        <v>400.0</v>
      </c>
      <c r="K4426" s="179">
        <v>0.0</v>
      </c>
      <c r="L4426" s="178">
        <v>400.0</v>
      </c>
      <c r="M4426" s="177">
        <v>0.0</v>
      </c>
      <c r="N4426" s="178">
        <v>0.0</v>
      </c>
      <c r="O4426" s="163"/>
      <c r="P4426" s="164"/>
      <c r="Q4426" s="163"/>
      <c r="R4426" s="163"/>
      <c r="S4426" s="168" t="s">
        <v>20645</v>
      </c>
      <c r="T4426" s="164">
        <v>0.0</v>
      </c>
    </row>
    <row r="4427" ht="18.75" hidden="1" customHeight="1">
      <c r="A4427" s="180">
        <v>45938.0</v>
      </c>
      <c r="B4427" s="171">
        <v>8640.0</v>
      </c>
      <c r="C4427" s="171" t="s">
        <v>4444</v>
      </c>
      <c r="D4427" s="171"/>
      <c r="E4427" s="171" t="s">
        <v>20634</v>
      </c>
      <c r="F4427" s="171"/>
      <c r="G4427" s="171"/>
      <c r="H4427" s="172"/>
      <c r="I4427" s="173">
        <v>3160.0</v>
      </c>
      <c r="J4427" s="174">
        <v>620.0</v>
      </c>
      <c r="K4427" s="179">
        <v>0.0</v>
      </c>
      <c r="L4427" s="178">
        <v>0.0</v>
      </c>
      <c r="M4427" s="177">
        <v>620.0</v>
      </c>
      <c r="N4427" s="178">
        <v>0.0</v>
      </c>
      <c r="O4427" s="163"/>
      <c r="P4427" s="164"/>
      <c r="Q4427" s="163"/>
      <c r="R4427" s="163"/>
      <c r="S4427" s="168" t="s">
        <v>20645</v>
      </c>
      <c r="T4427" s="164">
        <v>0.0</v>
      </c>
    </row>
    <row r="4428" ht="18.75" hidden="1" customHeight="1">
      <c r="A4428" s="180">
        <v>45938.0</v>
      </c>
      <c r="B4428" s="171">
        <v>8641.0</v>
      </c>
      <c r="C4428" s="171" t="s">
        <v>8901</v>
      </c>
      <c r="D4428" s="171"/>
      <c r="E4428" s="171" t="s">
        <v>20634</v>
      </c>
      <c r="F4428" s="171"/>
      <c r="G4428" s="171" t="s">
        <v>22812</v>
      </c>
      <c r="H4428" s="172" t="s">
        <v>22812</v>
      </c>
      <c r="I4428" s="173">
        <v>12880.0</v>
      </c>
      <c r="J4428" s="174">
        <v>2560.0</v>
      </c>
      <c r="K4428" s="179">
        <v>0.0</v>
      </c>
      <c r="L4428" s="178">
        <v>0.0</v>
      </c>
      <c r="M4428" s="177">
        <v>0.0</v>
      </c>
      <c r="N4428" s="178">
        <v>0.0</v>
      </c>
      <c r="O4428" s="163"/>
      <c r="P4428" s="164"/>
      <c r="Q4428" s="163"/>
      <c r="R4428" s="163"/>
      <c r="S4428" s="168" t="s">
        <v>20645</v>
      </c>
      <c r="T4428" s="164">
        <v>0.0</v>
      </c>
    </row>
    <row r="4429" ht="18.75" hidden="1" customHeight="1">
      <c r="A4429" s="170">
        <v>45938.0</v>
      </c>
      <c r="B4429" s="171">
        <v>17523.0</v>
      </c>
      <c r="C4429" s="171" t="s">
        <v>22813</v>
      </c>
      <c r="D4429" s="171" t="s">
        <v>20659</v>
      </c>
      <c r="E4429" s="171">
        <v>8.0</v>
      </c>
      <c r="F4429" s="171" t="s">
        <v>21236</v>
      </c>
      <c r="G4429" s="171" t="s">
        <v>11953</v>
      </c>
      <c r="H4429" s="172" t="s">
        <v>20669</v>
      </c>
      <c r="I4429" s="173">
        <v>10120.0</v>
      </c>
      <c r="J4429" s="174">
        <v>420.0</v>
      </c>
      <c r="K4429" s="179"/>
      <c r="L4429" s="178">
        <v>420.0</v>
      </c>
      <c r="M4429" s="177"/>
      <c r="N4429" s="178"/>
      <c r="O4429" s="163"/>
      <c r="P4429" s="164"/>
      <c r="Q4429" s="163"/>
      <c r="R4429" s="163"/>
      <c r="S4429" s="168"/>
      <c r="T4429" s="164"/>
    </row>
    <row r="4430" ht="18.75" hidden="1" customHeight="1">
      <c r="A4430" s="170">
        <v>45938.0</v>
      </c>
      <c r="B4430" s="171">
        <v>17524.0</v>
      </c>
      <c r="C4430" s="171" t="s">
        <v>4819</v>
      </c>
      <c r="D4430" s="171" t="s">
        <v>20673</v>
      </c>
      <c r="E4430" s="171">
        <v>8.0</v>
      </c>
      <c r="F4430" s="171" t="s">
        <v>20700</v>
      </c>
      <c r="G4430" s="171" t="s">
        <v>11955</v>
      </c>
      <c r="H4430" s="172" t="s">
        <v>20635</v>
      </c>
      <c r="I4430" s="173">
        <v>14700.0</v>
      </c>
      <c r="J4430" s="174">
        <v>4860.0</v>
      </c>
      <c r="K4430" s="179">
        <v>4860.0</v>
      </c>
      <c r="L4430" s="178"/>
      <c r="M4430" s="177"/>
      <c r="N4430" s="178"/>
      <c r="O4430" s="163"/>
      <c r="P4430" s="164"/>
      <c r="Q4430" s="163"/>
      <c r="R4430" s="163"/>
      <c r="S4430" s="168"/>
      <c r="T4430" s="164"/>
    </row>
    <row r="4431" ht="18.75" hidden="1" customHeight="1">
      <c r="A4431" s="180">
        <v>45938.0</v>
      </c>
      <c r="B4431" s="171">
        <v>8736.0</v>
      </c>
      <c r="C4431" s="171" t="s">
        <v>2454</v>
      </c>
      <c r="D4431" s="171"/>
      <c r="E4431" s="171" t="s">
        <v>20634</v>
      </c>
      <c r="F4431" s="171"/>
      <c r="G4431" s="171" t="s">
        <v>22814</v>
      </c>
      <c r="H4431" s="172" t="s">
        <v>22814</v>
      </c>
      <c r="I4431" s="173">
        <v>4060.0</v>
      </c>
      <c r="J4431" s="174">
        <v>1220.0</v>
      </c>
      <c r="K4431" s="179">
        <v>0.0</v>
      </c>
      <c r="L4431" s="178">
        <v>1220.0</v>
      </c>
      <c r="M4431" s="177">
        <v>0.0</v>
      </c>
      <c r="N4431" s="178">
        <v>0.0</v>
      </c>
      <c r="O4431" s="163"/>
      <c r="P4431" s="164"/>
      <c r="Q4431" s="163"/>
      <c r="R4431" s="163"/>
      <c r="S4431" s="168" t="s">
        <v>20645</v>
      </c>
      <c r="T4431" s="164">
        <v>0.0</v>
      </c>
    </row>
    <row r="4432" ht="18.75" hidden="1" customHeight="1">
      <c r="A4432" s="182">
        <v>45938.029014733795</v>
      </c>
      <c r="B4432" s="171">
        <v>8628.0</v>
      </c>
      <c r="C4432" s="171" t="s">
        <v>10694</v>
      </c>
      <c r="D4432" s="171"/>
      <c r="E4432" s="171" t="s">
        <v>20634</v>
      </c>
      <c r="F4432" s="171"/>
      <c r="G4432" s="171" t="s">
        <v>22815</v>
      </c>
      <c r="H4432" s="172" t="s">
        <v>22815</v>
      </c>
      <c r="I4432" s="173">
        <v>3120.0</v>
      </c>
      <c r="J4432" s="174">
        <v>420.0</v>
      </c>
      <c r="K4432" s="179">
        <v>420.0</v>
      </c>
      <c r="L4432" s="178">
        <v>0.0</v>
      </c>
      <c r="M4432" s="177">
        <v>0.0</v>
      </c>
      <c r="N4432" s="178">
        <v>0.0</v>
      </c>
      <c r="O4432" s="163"/>
      <c r="P4432" s="164"/>
      <c r="Q4432" s="163"/>
      <c r="R4432" s="163"/>
      <c r="S4432" s="168" t="s">
        <v>20645</v>
      </c>
      <c r="T4432" s="164">
        <v>0.0</v>
      </c>
    </row>
    <row r="4433" ht="18.75" hidden="1" customHeight="1">
      <c r="A4433" s="170">
        <v>45939.0</v>
      </c>
      <c r="B4433" s="171">
        <v>17525.0</v>
      </c>
      <c r="C4433" s="171" t="s">
        <v>265</v>
      </c>
      <c r="D4433" s="171" t="s">
        <v>20673</v>
      </c>
      <c r="E4433" s="171">
        <v>8.0</v>
      </c>
      <c r="F4433" s="171" t="s">
        <v>20700</v>
      </c>
      <c r="G4433" s="171" t="s">
        <v>9388</v>
      </c>
      <c r="H4433" s="172" t="s">
        <v>20635</v>
      </c>
      <c r="I4433" s="173">
        <v>11320.0</v>
      </c>
      <c r="J4433" s="174">
        <v>1480.0</v>
      </c>
      <c r="K4433" s="179">
        <v>1480.0</v>
      </c>
      <c r="L4433" s="178"/>
      <c r="M4433" s="177"/>
      <c r="N4433" s="178"/>
      <c r="O4433" s="163"/>
      <c r="P4433" s="164"/>
      <c r="Q4433" s="163"/>
      <c r="R4433" s="163"/>
      <c r="S4433" s="168"/>
      <c r="T4433" s="164"/>
    </row>
    <row r="4434" ht="18.75" hidden="1" customHeight="1">
      <c r="A4434" s="170">
        <v>45939.0</v>
      </c>
      <c r="B4434" s="171">
        <v>17526.0</v>
      </c>
      <c r="C4434" s="171" t="s">
        <v>152</v>
      </c>
      <c r="D4434" s="171" t="s">
        <v>20673</v>
      </c>
      <c r="E4434" s="171">
        <v>8.0</v>
      </c>
      <c r="F4434" s="171" t="s">
        <v>20955</v>
      </c>
      <c r="G4434" s="171" t="s">
        <v>10005</v>
      </c>
      <c r="H4434" s="172" t="s">
        <v>20635</v>
      </c>
      <c r="I4434" s="173">
        <v>15740.0</v>
      </c>
      <c r="J4434" s="174">
        <v>5900.0</v>
      </c>
      <c r="K4434" s="179">
        <v>5900.0</v>
      </c>
      <c r="L4434" s="178"/>
      <c r="M4434" s="177"/>
      <c r="N4434" s="178"/>
      <c r="O4434" s="163"/>
      <c r="P4434" s="164"/>
      <c r="Q4434" s="163"/>
      <c r="R4434" s="163"/>
      <c r="S4434" s="168"/>
      <c r="T4434" s="164"/>
    </row>
    <row r="4435" ht="18.75" hidden="1" customHeight="1">
      <c r="A4435" s="170">
        <v>45939.0</v>
      </c>
      <c r="B4435" s="171">
        <v>17527.0</v>
      </c>
      <c r="C4435" s="171" t="s">
        <v>4112</v>
      </c>
      <c r="D4435" s="171" t="s">
        <v>20659</v>
      </c>
      <c r="E4435" s="171" t="s">
        <v>132</v>
      </c>
      <c r="F4435" s="171" t="s">
        <v>22112</v>
      </c>
      <c r="G4435" s="171" t="s">
        <v>4655</v>
      </c>
      <c r="H4435" s="172" t="s">
        <v>20635</v>
      </c>
      <c r="I4435" s="173">
        <v>11420.0</v>
      </c>
      <c r="J4435" s="174">
        <v>1060.0</v>
      </c>
      <c r="K4435" s="179">
        <v>1060.0</v>
      </c>
      <c r="L4435" s="178"/>
      <c r="M4435" s="177"/>
      <c r="N4435" s="178"/>
      <c r="O4435" s="163"/>
      <c r="P4435" s="164"/>
      <c r="Q4435" s="163"/>
      <c r="R4435" s="163"/>
      <c r="S4435" s="168"/>
      <c r="T4435" s="164"/>
    </row>
    <row r="4436" ht="18.75" hidden="1" customHeight="1">
      <c r="A4436" s="180">
        <v>45939.0</v>
      </c>
      <c r="B4436" s="171">
        <v>8644.0</v>
      </c>
      <c r="C4436" s="171" t="s">
        <v>4031</v>
      </c>
      <c r="D4436" s="171"/>
      <c r="E4436" s="171" t="s">
        <v>20634</v>
      </c>
      <c r="F4436" s="171"/>
      <c r="G4436" s="171" t="s">
        <v>20697</v>
      </c>
      <c r="H4436" s="172" t="s">
        <v>20697</v>
      </c>
      <c r="I4436" s="173">
        <v>2940.0</v>
      </c>
      <c r="J4436" s="174">
        <v>140.0</v>
      </c>
      <c r="K4436" s="179">
        <v>140.0</v>
      </c>
      <c r="L4436" s="178">
        <v>0.0</v>
      </c>
      <c r="M4436" s="177">
        <v>0.0</v>
      </c>
      <c r="N4436" s="178">
        <v>0.0</v>
      </c>
      <c r="O4436" s="163"/>
      <c r="P4436" s="164"/>
      <c r="Q4436" s="163"/>
      <c r="R4436" s="163"/>
      <c r="S4436" s="168" t="s">
        <v>20645</v>
      </c>
      <c r="T4436" s="164">
        <v>0.0</v>
      </c>
    </row>
    <row r="4437" ht="18.75" hidden="1" customHeight="1">
      <c r="A4437" s="180">
        <v>45939.0</v>
      </c>
      <c r="B4437" s="171">
        <v>8645.0</v>
      </c>
      <c r="C4437" s="171" t="s">
        <v>4017</v>
      </c>
      <c r="D4437" s="171"/>
      <c r="E4437" s="171" t="s">
        <v>20634</v>
      </c>
      <c r="F4437" s="171"/>
      <c r="G4437" s="171" t="s">
        <v>4500</v>
      </c>
      <c r="H4437" s="172" t="s">
        <v>4500</v>
      </c>
      <c r="I4437" s="173">
        <v>2200.0</v>
      </c>
      <c r="J4437" s="174">
        <v>360.0</v>
      </c>
      <c r="K4437" s="179">
        <v>360.0</v>
      </c>
      <c r="L4437" s="178">
        <v>0.0</v>
      </c>
      <c r="M4437" s="177">
        <v>0.0</v>
      </c>
      <c r="N4437" s="178">
        <v>0.0</v>
      </c>
      <c r="O4437" s="163"/>
      <c r="P4437" s="164"/>
      <c r="Q4437" s="163"/>
      <c r="R4437" s="163"/>
      <c r="S4437" s="168" t="s">
        <v>20645</v>
      </c>
      <c r="T4437" s="164">
        <v>0.0</v>
      </c>
    </row>
    <row r="4438" ht="18.75" hidden="1" customHeight="1">
      <c r="A4438" s="170">
        <v>45939.0</v>
      </c>
      <c r="B4438" s="171">
        <v>17528.0</v>
      </c>
      <c r="C4438" s="171" t="s">
        <v>22270</v>
      </c>
      <c r="D4438" s="171" t="s">
        <v>20659</v>
      </c>
      <c r="E4438" s="171">
        <v>14.0</v>
      </c>
      <c r="F4438" s="171" t="s">
        <v>21370</v>
      </c>
      <c r="G4438" s="171" t="s">
        <v>11998</v>
      </c>
      <c r="H4438" s="172" t="s">
        <v>20635</v>
      </c>
      <c r="I4438" s="173">
        <v>11200.0</v>
      </c>
      <c r="J4438" s="174">
        <v>1160.0</v>
      </c>
      <c r="K4438" s="179">
        <v>1160.0</v>
      </c>
      <c r="L4438" s="178"/>
      <c r="M4438" s="177"/>
      <c r="N4438" s="178"/>
      <c r="O4438" s="163"/>
      <c r="P4438" s="164"/>
      <c r="Q4438" s="163"/>
      <c r="R4438" s="163"/>
      <c r="S4438" s="168"/>
      <c r="T4438" s="164"/>
    </row>
    <row r="4439" ht="18.75" hidden="1" customHeight="1">
      <c r="A4439" s="170">
        <v>45939.0</v>
      </c>
      <c r="B4439" s="171">
        <v>17529.0</v>
      </c>
      <c r="C4439" s="171" t="s">
        <v>22270</v>
      </c>
      <c r="D4439" s="171" t="s">
        <v>20673</v>
      </c>
      <c r="E4439" s="171">
        <v>12.0</v>
      </c>
      <c r="F4439" s="171" t="s">
        <v>20744</v>
      </c>
      <c r="G4439" s="171" t="s">
        <v>12002</v>
      </c>
      <c r="H4439" s="172" t="s">
        <v>20635</v>
      </c>
      <c r="I4439" s="173">
        <v>13000.0</v>
      </c>
      <c r="J4439" s="174">
        <v>3140.0</v>
      </c>
      <c r="K4439" s="179">
        <v>3140.0</v>
      </c>
      <c r="L4439" s="178"/>
      <c r="M4439" s="177"/>
      <c r="N4439" s="178"/>
      <c r="O4439" s="163"/>
      <c r="P4439" s="164"/>
      <c r="Q4439" s="163"/>
      <c r="R4439" s="163"/>
      <c r="S4439" s="168"/>
      <c r="T4439" s="164"/>
    </row>
    <row r="4440" ht="18.75" hidden="1" customHeight="1">
      <c r="A4440" s="170">
        <v>45939.0</v>
      </c>
      <c r="B4440" s="171">
        <v>17530.0</v>
      </c>
      <c r="C4440" s="171" t="s">
        <v>20832</v>
      </c>
      <c r="D4440" s="171" t="s">
        <v>20687</v>
      </c>
      <c r="E4440" s="171">
        <v>8.0</v>
      </c>
      <c r="F4440" s="171" t="s">
        <v>21831</v>
      </c>
      <c r="G4440" s="171" t="s">
        <v>4799</v>
      </c>
      <c r="H4440" s="172" t="s">
        <v>20635</v>
      </c>
      <c r="I4440" s="173">
        <v>13980.0</v>
      </c>
      <c r="J4440" s="174">
        <v>3960.0</v>
      </c>
      <c r="K4440" s="179">
        <v>3960.0</v>
      </c>
      <c r="L4440" s="178"/>
      <c r="M4440" s="177"/>
      <c r="N4440" s="178"/>
      <c r="O4440" s="163"/>
      <c r="P4440" s="164"/>
      <c r="Q4440" s="163"/>
      <c r="R4440" s="163"/>
      <c r="S4440" s="168"/>
      <c r="T4440" s="164"/>
    </row>
    <row r="4441" ht="18.75" hidden="1" customHeight="1">
      <c r="A4441" s="180">
        <v>45939.0</v>
      </c>
      <c r="B4441" s="171">
        <v>8647.0</v>
      </c>
      <c r="C4441" s="171" t="s">
        <v>8090</v>
      </c>
      <c r="D4441" s="171"/>
      <c r="E4441" s="171" t="s">
        <v>20634</v>
      </c>
      <c r="F4441" s="171"/>
      <c r="G4441" s="171" t="s">
        <v>22816</v>
      </c>
      <c r="H4441" s="172" t="s">
        <v>22816</v>
      </c>
      <c r="I4441" s="173">
        <v>13180.0</v>
      </c>
      <c r="J4441" s="174">
        <v>2780.0</v>
      </c>
      <c r="K4441" s="179">
        <v>0.0</v>
      </c>
      <c r="L4441" s="178">
        <v>0.0</v>
      </c>
      <c r="M4441" s="177">
        <v>0.0</v>
      </c>
      <c r="N4441" s="178">
        <v>0.0</v>
      </c>
      <c r="O4441" s="163"/>
      <c r="P4441" s="164"/>
      <c r="Q4441" s="163"/>
      <c r="R4441" s="163"/>
      <c r="S4441" s="168" t="s">
        <v>20645</v>
      </c>
      <c r="T4441" s="164">
        <v>0.0</v>
      </c>
    </row>
    <row r="4442" ht="18.75" hidden="1" customHeight="1">
      <c r="A4442" s="180">
        <v>45939.0</v>
      </c>
      <c r="B4442" s="171">
        <v>8648.0</v>
      </c>
      <c r="C4442" s="171" t="s">
        <v>5722</v>
      </c>
      <c r="D4442" s="171"/>
      <c r="E4442" s="171" t="s">
        <v>20634</v>
      </c>
      <c r="F4442" s="171"/>
      <c r="G4442" s="171" t="s">
        <v>22683</v>
      </c>
      <c r="H4442" s="172" t="s">
        <v>22683</v>
      </c>
      <c r="I4442" s="173">
        <v>3780.0</v>
      </c>
      <c r="J4442" s="174">
        <v>340.0</v>
      </c>
      <c r="K4442" s="179">
        <v>0.0</v>
      </c>
      <c r="L4442" s="178">
        <v>0.0</v>
      </c>
      <c r="M4442" s="177">
        <v>0.0</v>
      </c>
      <c r="N4442" s="178">
        <v>0.0</v>
      </c>
      <c r="O4442" s="163"/>
      <c r="P4442" s="164"/>
      <c r="Q4442" s="163"/>
      <c r="R4442" s="163"/>
      <c r="S4442" s="168" t="s">
        <v>20645</v>
      </c>
      <c r="T4442" s="164">
        <v>0.0</v>
      </c>
    </row>
    <row r="4443" ht="18.75" hidden="1" customHeight="1">
      <c r="A4443" s="170">
        <v>45939.0</v>
      </c>
      <c r="B4443" s="171">
        <v>17531.0</v>
      </c>
      <c r="C4443" s="171" t="s">
        <v>829</v>
      </c>
      <c r="D4443" s="171" t="s">
        <v>20659</v>
      </c>
      <c r="E4443" s="171">
        <v>8.0</v>
      </c>
      <c r="F4443" s="171" t="s">
        <v>20745</v>
      </c>
      <c r="G4443" s="171" t="s">
        <v>12030</v>
      </c>
      <c r="H4443" s="172" t="s">
        <v>20635</v>
      </c>
      <c r="I4443" s="173">
        <v>14320.0</v>
      </c>
      <c r="J4443" s="174">
        <v>4620.0</v>
      </c>
      <c r="K4443" s="179">
        <v>4620.0</v>
      </c>
      <c r="L4443" s="178"/>
      <c r="M4443" s="177"/>
      <c r="N4443" s="178"/>
      <c r="O4443" s="163"/>
      <c r="P4443" s="164"/>
      <c r="Q4443" s="163"/>
      <c r="R4443" s="163"/>
      <c r="S4443" s="168"/>
      <c r="T4443" s="164"/>
    </row>
    <row r="4444" ht="18.75" hidden="1" customHeight="1">
      <c r="A4444" s="170">
        <v>45939.0</v>
      </c>
      <c r="B4444" s="171">
        <v>17532.0</v>
      </c>
      <c r="C4444" s="171" t="s">
        <v>19529</v>
      </c>
      <c r="D4444" s="171" t="s">
        <v>20673</v>
      </c>
      <c r="E4444" s="171">
        <v>8.0</v>
      </c>
      <c r="F4444" s="171" t="s">
        <v>20718</v>
      </c>
      <c r="G4444" s="171" t="s">
        <v>11658</v>
      </c>
      <c r="H4444" s="172" t="s">
        <v>20638</v>
      </c>
      <c r="I4444" s="173">
        <v>17520.0</v>
      </c>
      <c r="J4444" s="174">
        <v>7680.0</v>
      </c>
      <c r="K4444" s="179"/>
      <c r="L4444" s="178"/>
      <c r="M4444" s="177"/>
      <c r="N4444" s="178">
        <v>7680.0</v>
      </c>
      <c r="O4444" s="163"/>
      <c r="P4444" s="164"/>
      <c r="Q4444" s="163"/>
      <c r="R4444" s="163"/>
      <c r="S4444" s="168"/>
      <c r="T4444" s="164"/>
    </row>
    <row r="4445" ht="18.75" hidden="1" customHeight="1">
      <c r="A4445" s="180">
        <v>45939.0</v>
      </c>
      <c r="B4445" s="171">
        <v>8649.0</v>
      </c>
      <c r="C4445" s="171" t="s">
        <v>5722</v>
      </c>
      <c r="D4445" s="171"/>
      <c r="E4445" s="171" t="s">
        <v>20634</v>
      </c>
      <c r="F4445" s="171"/>
      <c r="G4445" s="171" t="s">
        <v>22817</v>
      </c>
      <c r="H4445" s="172" t="s">
        <v>22817</v>
      </c>
      <c r="I4445" s="173">
        <v>3440.0</v>
      </c>
      <c r="J4445" s="174">
        <v>520.0</v>
      </c>
      <c r="K4445" s="179">
        <v>0.0</v>
      </c>
      <c r="L4445" s="178">
        <v>520.0</v>
      </c>
      <c r="M4445" s="177">
        <v>0.0</v>
      </c>
      <c r="N4445" s="178">
        <v>0.0</v>
      </c>
      <c r="O4445" s="163"/>
      <c r="P4445" s="164"/>
      <c r="Q4445" s="163"/>
      <c r="R4445" s="163"/>
      <c r="S4445" s="168" t="s">
        <v>20645</v>
      </c>
      <c r="T4445" s="164">
        <v>0.0</v>
      </c>
    </row>
    <row r="4446" ht="18.75" hidden="1" customHeight="1">
      <c r="A4446" s="180">
        <v>45939.0</v>
      </c>
      <c r="B4446" s="171">
        <v>8650.0</v>
      </c>
      <c r="C4446" s="171" t="s">
        <v>4444</v>
      </c>
      <c r="D4446" s="171"/>
      <c r="E4446" s="171" t="s">
        <v>20634</v>
      </c>
      <c r="F4446" s="171"/>
      <c r="G4446" s="171"/>
      <c r="H4446" s="172"/>
      <c r="I4446" s="173">
        <v>2720.0</v>
      </c>
      <c r="J4446" s="174">
        <v>540.0</v>
      </c>
      <c r="K4446" s="179">
        <v>540.0</v>
      </c>
      <c r="L4446" s="178">
        <v>0.0</v>
      </c>
      <c r="M4446" s="177">
        <v>0.0</v>
      </c>
      <c r="N4446" s="178">
        <v>0.0</v>
      </c>
      <c r="O4446" s="163"/>
      <c r="P4446" s="164"/>
      <c r="Q4446" s="163"/>
      <c r="R4446" s="163"/>
      <c r="S4446" s="168" t="s">
        <v>20645</v>
      </c>
      <c r="T4446" s="164">
        <v>0.0</v>
      </c>
    </row>
    <row r="4447" ht="18.75" hidden="1" customHeight="1">
      <c r="A4447" s="170">
        <v>45939.0</v>
      </c>
      <c r="B4447" s="171">
        <v>17533.0</v>
      </c>
      <c r="C4447" s="171" t="s">
        <v>22818</v>
      </c>
      <c r="D4447" s="171" t="s">
        <v>20673</v>
      </c>
      <c r="E4447" s="171">
        <v>8.0</v>
      </c>
      <c r="F4447" s="171" t="s">
        <v>20975</v>
      </c>
      <c r="G4447" s="171" t="s">
        <v>4075</v>
      </c>
      <c r="H4447" s="172" t="s">
        <v>20635</v>
      </c>
      <c r="I4447" s="173">
        <v>12520.0</v>
      </c>
      <c r="J4447" s="174">
        <v>2680.0</v>
      </c>
      <c r="K4447" s="179">
        <v>2680.0</v>
      </c>
      <c r="L4447" s="178"/>
      <c r="M4447" s="177"/>
      <c r="N4447" s="178"/>
      <c r="O4447" s="163"/>
      <c r="P4447" s="164"/>
      <c r="Q4447" s="163"/>
      <c r="R4447" s="163"/>
      <c r="S4447" s="168"/>
      <c r="T4447" s="164"/>
    </row>
    <row r="4448" ht="18.75" hidden="1" customHeight="1">
      <c r="A4448" s="170">
        <v>45939.0</v>
      </c>
      <c r="B4448" s="171">
        <v>17534.0</v>
      </c>
      <c r="C4448" s="171" t="s">
        <v>22819</v>
      </c>
      <c r="D4448" s="171" t="s">
        <v>20687</v>
      </c>
      <c r="E4448" s="171">
        <v>8.0</v>
      </c>
      <c r="F4448" s="171" t="s">
        <v>20821</v>
      </c>
      <c r="G4448" s="171" t="s">
        <v>8426</v>
      </c>
      <c r="H4448" s="172" t="s">
        <v>20635</v>
      </c>
      <c r="I4448" s="173">
        <v>13700.0</v>
      </c>
      <c r="J4448" s="174">
        <v>3680.0</v>
      </c>
      <c r="K4448" s="179">
        <v>3680.0</v>
      </c>
      <c r="L4448" s="178"/>
      <c r="M4448" s="177"/>
      <c r="N4448" s="178"/>
      <c r="O4448" s="163"/>
      <c r="P4448" s="164"/>
      <c r="Q4448" s="163"/>
      <c r="R4448" s="163"/>
      <c r="S4448" s="168"/>
      <c r="T4448" s="164"/>
    </row>
    <row r="4449" ht="18.75" hidden="1" customHeight="1">
      <c r="A4449" s="170">
        <v>45939.0</v>
      </c>
      <c r="B4449" s="171">
        <v>17535.0</v>
      </c>
      <c r="C4449" s="171" t="s">
        <v>22819</v>
      </c>
      <c r="D4449" s="171" t="s">
        <v>20687</v>
      </c>
      <c r="E4449" s="171">
        <v>8.0</v>
      </c>
      <c r="F4449" s="171" t="s">
        <v>20821</v>
      </c>
      <c r="G4449" s="171" t="s">
        <v>8426</v>
      </c>
      <c r="H4449" s="172" t="s">
        <v>20635</v>
      </c>
      <c r="I4449" s="173">
        <v>13700.0</v>
      </c>
      <c r="J4449" s="174">
        <v>3680.0</v>
      </c>
      <c r="K4449" s="179">
        <v>3680.0</v>
      </c>
      <c r="L4449" s="178"/>
      <c r="M4449" s="177"/>
      <c r="N4449" s="178"/>
      <c r="O4449" s="163"/>
      <c r="P4449" s="164"/>
      <c r="Q4449" s="163"/>
      <c r="R4449" s="163"/>
      <c r="S4449" s="168"/>
      <c r="T4449" s="164"/>
    </row>
    <row r="4450" ht="18.75" hidden="1" customHeight="1">
      <c r="A4450" s="170">
        <v>45939.0</v>
      </c>
      <c r="B4450" s="171">
        <v>17536.0</v>
      </c>
      <c r="C4450" s="171" t="s">
        <v>2828</v>
      </c>
      <c r="D4450" s="171" t="s">
        <v>20659</v>
      </c>
      <c r="E4450" s="171">
        <v>8.0</v>
      </c>
      <c r="F4450" s="171" t="s">
        <v>20700</v>
      </c>
      <c r="G4450" s="171" t="s">
        <v>10926</v>
      </c>
      <c r="H4450" s="172" t="s">
        <v>20635</v>
      </c>
      <c r="I4450" s="173">
        <v>10460.0</v>
      </c>
      <c r="J4450" s="174">
        <v>760.0</v>
      </c>
      <c r="K4450" s="179">
        <v>760.0</v>
      </c>
      <c r="L4450" s="178"/>
      <c r="M4450" s="177"/>
      <c r="N4450" s="178"/>
      <c r="O4450" s="163"/>
      <c r="P4450" s="164"/>
      <c r="Q4450" s="163"/>
      <c r="R4450" s="163"/>
      <c r="S4450" s="168"/>
      <c r="T4450" s="164"/>
    </row>
    <row r="4451" ht="18.75" hidden="1" customHeight="1">
      <c r="A4451" s="180">
        <v>45939.0</v>
      </c>
      <c r="B4451" s="171">
        <v>8740.0</v>
      </c>
      <c r="C4451" s="171" t="s">
        <v>2454</v>
      </c>
      <c r="D4451" s="171"/>
      <c r="E4451" s="171" t="s">
        <v>20634</v>
      </c>
      <c r="F4451" s="171"/>
      <c r="G4451" s="171" t="s">
        <v>22820</v>
      </c>
      <c r="H4451" s="172" t="s">
        <v>22820</v>
      </c>
      <c r="I4451" s="173">
        <v>3840.0</v>
      </c>
      <c r="J4451" s="174">
        <v>1060.0</v>
      </c>
      <c r="K4451" s="179">
        <v>0.0</v>
      </c>
      <c r="L4451" s="178">
        <v>0.0</v>
      </c>
      <c r="M4451" s="177">
        <v>1060.0</v>
      </c>
      <c r="N4451" s="178">
        <v>0.0</v>
      </c>
      <c r="O4451" s="163"/>
      <c r="P4451" s="164"/>
      <c r="Q4451" s="163"/>
      <c r="R4451" s="163"/>
      <c r="S4451" s="168" t="s">
        <v>20645</v>
      </c>
      <c r="T4451" s="164">
        <v>0.0</v>
      </c>
    </row>
    <row r="4452" ht="18.75" hidden="1" customHeight="1">
      <c r="A4452" s="180">
        <v>45939.0</v>
      </c>
      <c r="B4452" s="171">
        <v>8741.0</v>
      </c>
      <c r="C4452" s="171" t="s">
        <v>20682</v>
      </c>
      <c r="D4452" s="171"/>
      <c r="E4452" s="171" t="s">
        <v>20634</v>
      </c>
      <c r="F4452" s="171"/>
      <c r="G4452" s="171"/>
      <c r="H4452" s="172"/>
      <c r="I4452" s="173">
        <v>2700.0</v>
      </c>
      <c r="J4452" s="174">
        <v>40.0</v>
      </c>
      <c r="K4452" s="179">
        <v>0.0</v>
      </c>
      <c r="L4452" s="178">
        <v>0.0</v>
      </c>
      <c r="M4452" s="177">
        <v>0.0</v>
      </c>
      <c r="N4452" s="178">
        <v>0.0</v>
      </c>
      <c r="O4452" s="163"/>
      <c r="P4452" s="164"/>
      <c r="Q4452" s="163"/>
      <c r="R4452" s="163"/>
      <c r="S4452" s="168" t="s">
        <v>20645</v>
      </c>
      <c r="T4452" s="164">
        <v>40.0</v>
      </c>
    </row>
    <row r="4453" ht="18.75" hidden="1" customHeight="1">
      <c r="A4453" s="189">
        <v>45940.0</v>
      </c>
      <c r="B4453" s="171">
        <v>17537.0</v>
      </c>
      <c r="C4453" s="171" t="s">
        <v>22459</v>
      </c>
      <c r="D4453" s="171" t="s">
        <v>20673</v>
      </c>
      <c r="E4453" s="171">
        <v>8.0</v>
      </c>
      <c r="F4453" s="171" t="s">
        <v>20826</v>
      </c>
      <c r="G4453" s="171" t="s">
        <v>12055</v>
      </c>
      <c r="H4453" s="172" t="s">
        <v>20635</v>
      </c>
      <c r="I4453" s="173">
        <v>12560.0</v>
      </c>
      <c r="J4453" s="174">
        <v>2720.0</v>
      </c>
      <c r="K4453" s="179">
        <v>2720.0</v>
      </c>
      <c r="L4453" s="178"/>
      <c r="M4453" s="177"/>
      <c r="N4453" s="178"/>
      <c r="O4453" s="163"/>
      <c r="P4453" s="164"/>
      <c r="Q4453" s="163"/>
      <c r="R4453" s="163"/>
      <c r="S4453" s="168"/>
      <c r="T4453" s="164"/>
    </row>
    <row r="4454" ht="18.75" hidden="1" customHeight="1">
      <c r="A4454" s="189">
        <v>45940.0</v>
      </c>
      <c r="B4454" s="171">
        <v>17538.0</v>
      </c>
      <c r="C4454" s="171" t="s">
        <v>20892</v>
      </c>
      <c r="D4454" s="171" t="s">
        <v>20687</v>
      </c>
      <c r="E4454" s="171">
        <v>14.0</v>
      </c>
      <c r="F4454" s="171" t="s">
        <v>20768</v>
      </c>
      <c r="G4454" s="171" t="s">
        <v>4576</v>
      </c>
      <c r="H4454" s="172" t="s">
        <v>20635</v>
      </c>
      <c r="I4454" s="173">
        <v>11820.0</v>
      </c>
      <c r="J4454" s="174">
        <v>1780.0</v>
      </c>
      <c r="K4454" s="179">
        <v>1780.0</v>
      </c>
      <c r="L4454" s="178"/>
      <c r="M4454" s="177"/>
      <c r="N4454" s="178"/>
      <c r="O4454" s="163"/>
      <c r="P4454" s="164"/>
      <c r="Q4454" s="163"/>
      <c r="R4454" s="163"/>
      <c r="S4454" s="168"/>
      <c r="T4454" s="164"/>
    </row>
    <row r="4455" ht="18.75" hidden="1" customHeight="1">
      <c r="A4455" s="180">
        <v>45940.0</v>
      </c>
      <c r="B4455" s="171">
        <v>8652.0</v>
      </c>
      <c r="C4455" s="171" t="s">
        <v>7445</v>
      </c>
      <c r="D4455" s="171"/>
      <c r="E4455" s="171" t="s">
        <v>20634</v>
      </c>
      <c r="F4455" s="171"/>
      <c r="G4455" s="171"/>
      <c r="H4455" s="172"/>
      <c r="I4455" s="173">
        <v>2540.0</v>
      </c>
      <c r="J4455" s="174">
        <v>220.0</v>
      </c>
      <c r="K4455" s="179">
        <v>0.0</v>
      </c>
      <c r="L4455" s="178">
        <v>0.0</v>
      </c>
      <c r="M4455" s="177">
        <v>220.0</v>
      </c>
      <c r="N4455" s="178">
        <v>0.0</v>
      </c>
      <c r="O4455" s="163"/>
      <c r="P4455" s="164"/>
      <c r="Q4455" s="163"/>
      <c r="R4455" s="163"/>
      <c r="S4455" s="168" t="s">
        <v>20645</v>
      </c>
      <c r="T4455" s="164">
        <v>0.0</v>
      </c>
    </row>
    <row r="4456" ht="18.75" hidden="1" customHeight="1">
      <c r="A4456" s="189">
        <v>45940.0</v>
      </c>
      <c r="B4456" s="171">
        <v>17539.0</v>
      </c>
      <c r="C4456" s="171" t="s">
        <v>4017</v>
      </c>
      <c r="D4456" s="171" t="s">
        <v>20687</v>
      </c>
      <c r="E4456" s="171">
        <v>14.0</v>
      </c>
      <c r="F4456" s="171" t="s">
        <v>21370</v>
      </c>
      <c r="G4456" s="171" t="s">
        <v>8315</v>
      </c>
      <c r="H4456" s="172" t="s">
        <v>20635</v>
      </c>
      <c r="I4456" s="173">
        <v>11080.0</v>
      </c>
      <c r="J4456" s="174">
        <v>1040.0</v>
      </c>
      <c r="K4456" s="179">
        <v>1040.0</v>
      </c>
      <c r="L4456" s="178"/>
      <c r="M4456" s="177"/>
      <c r="N4456" s="178"/>
      <c r="O4456" s="163"/>
      <c r="P4456" s="164"/>
      <c r="Q4456" s="163"/>
      <c r="R4456" s="163"/>
      <c r="S4456" s="168"/>
      <c r="T4456" s="164"/>
    </row>
    <row r="4457" ht="18.75" hidden="1" customHeight="1">
      <c r="A4457" s="189">
        <v>45940.0</v>
      </c>
      <c r="B4457" s="171">
        <v>17540.0</v>
      </c>
      <c r="C4457" s="171" t="s">
        <v>4018</v>
      </c>
      <c r="D4457" s="171" t="s">
        <v>20673</v>
      </c>
      <c r="E4457" s="171">
        <v>8.0</v>
      </c>
      <c r="F4457" s="171" t="s">
        <v>22821</v>
      </c>
      <c r="G4457" s="171" t="s">
        <v>10973</v>
      </c>
      <c r="H4457" s="172" t="s">
        <v>20635</v>
      </c>
      <c r="I4457" s="173">
        <v>16440.0</v>
      </c>
      <c r="J4457" s="174">
        <v>6600.0</v>
      </c>
      <c r="K4457" s="179">
        <v>6600.0</v>
      </c>
      <c r="L4457" s="178"/>
      <c r="M4457" s="177"/>
      <c r="N4457" s="178"/>
      <c r="O4457" s="163"/>
      <c r="P4457" s="164"/>
      <c r="Q4457" s="163"/>
      <c r="R4457" s="163"/>
      <c r="S4457" s="168"/>
      <c r="T4457" s="164"/>
    </row>
    <row r="4458" ht="18.75" hidden="1" customHeight="1">
      <c r="A4458" s="189">
        <v>45940.0</v>
      </c>
      <c r="B4458" s="171">
        <v>17541.0</v>
      </c>
      <c r="C4458" s="171" t="s">
        <v>20775</v>
      </c>
      <c r="D4458" s="171" t="s">
        <v>20687</v>
      </c>
      <c r="E4458" s="171">
        <v>8.0</v>
      </c>
      <c r="F4458" s="171" t="s">
        <v>22127</v>
      </c>
      <c r="G4458" s="171" t="s">
        <v>7261</v>
      </c>
      <c r="H4458" s="172" t="s">
        <v>20635</v>
      </c>
      <c r="I4458" s="173">
        <v>13160.0</v>
      </c>
      <c r="J4458" s="174">
        <v>3140.0</v>
      </c>
      <c r="K4458" s="179">
        <v>3140.0</v>
      </c>
      <c r="L4458" s="178"/>
      <c r="M4458" s="177"/>
      <c r="N4458" s="178"/>
      <c r="O4458" s="163"/>
      <c r="P4458" s="164"/>
      <c r="Q4458" s="163"/>
      <c r="R4458" s="163"/>
      <c r="S4458" s="168"/>
      <c r="T4458" s="164"/>
    </row>
    <row r="4459" ht="18.75" hidden="1" customHeight="1">
      <c r="A4459" s="180">
        <v>45940.0</v>
      </c>
      <c r="B4459" s="171">
        <v>8654.0</v>
      </c>
      <c r="C4459" s="171" t="s">
        <v>4031</v>
      </c>
      <c r="D4459" s="171"/>
      <c r="E4459" s="171" t="s">
        <v>20634</v>
      </c>
      <c r="F4459" s="171"/>
      <c r="G4459" s="171" t="s">
        <v>20697</v>
      </c>
      <c r="H4459" s="172" t="s">
        <v>20697</v>
      </c>
      <c r="I4459" s="173">
        <v>2980.0</v>
      </c>
      <c r="J4459" s="174">
        <v>220.0</v>
      </c>
      <c r="K4459" s="179">
        <v>220.0</v>
      </c>
      <c r="L4459" s="178">
        <v>0.0</v>
      </c>
      <c r="M4459" s="177">
        <v>0.0</v>
      </c>
      <c r="N4459" s="178">
        <v>0.0</v>
      </c>
      <c r="O4459" s="163"/>
      <c r="P4459" s="164"/>
      <c r="Q4459" s="163"/>
      <c r="R4459" s="163"/>
      <c r="S4459" s="168" t="s">
        <v>20645</v>
      </c>
      <c r="T4459" s="164">
        <v>0.0</v>
      </c>
    </row>
    <row r="4460" ht="18.75" hidden="1" customHeight="1">
      <c r="A4460" s="180">
        <v>45940.0</v>
      </c>
      <c r="B4460" s="171">
        <v>8655.0</v>
      </c>
      <c r="C4460" s="171" t="s">
        <v>3989</v>
      </c>
      <c r="D4460" s="171"/>
      <c r="E4460" s="171" t="s">
        <v>20634</v>
      </c>
      <c r="F4460" s="171"/>
      <c r="G4460" s="171" t="s">
        <v>20873</v>
      </c>
      <c r="H4460" s="172" t="s">
        <v>20873</v>
      </c>
      <c r="I4460" s="173">
        <v>2760.0</v>
      </c>
      <c r="J4460" s="174">
        <v>260.0</v>
      </c>
      <c r="K4460" s="179">
        <v>0.0</v>
      </c>
      <c r="L4460" s="178">
        <v>260.0</v>
      </c>
      <c r="M4460" s="177">
        <v>0.0</v>
      </c>
      <c r="N4460" s="178">
        <v>0.0</v>
      </c>
      <c r="O4460" s="163"/>
      <c r="P4460" s="164"/>
      <c r="Q4460" s="163"/>
      <c r="R4460" s="163"/>
      <c r="S4460" s="168" t="s">
        <v>20645</v>
      </c>
      <c r="T4460" s="164">
        <v>0.0</v>
      </c>
    </row>
    <row r="4461" ht="18.75" hidden="1" customHeight="1">
      <c r="A4461" s="189">
        <v>45940.0</v>
      </c>
      <c r="B4461" s="171">
        <v>17542.0</v>
      </c>
      <c r="C4461" s="171" t="s">
        <v>20763</v>
      </c>
      <c r="D4461" s="171" t="s">
        <v>20687</v>
      </c>
      <c r="E4461" s="171">
        <v>14.0</v>
      </c>
      <c r="F4461" s="171" t="s">
        <v>21370</v>
      </c>
      <c r="G4461" s="171" t="s">
        <v>11305</v>
      </c>
      <c r="H4461" s="172" t="s">
        <v>20635</v>
      </c>
      <c r="I4461" s="173">
        <v>12800.0</v>
      </c>
      <c r="J4461" s="174">
        <v>2760.0</v>
      </c>
      <c r="K4461" s="179">
        <v>2760.0</v>
      </c>
      <c r="L4461" s="178"/>
      <c r="M4461" s="177"/>
      <c r="N4461" s="178"/>
      <c r="O4461" s="163"/>
      <c r="P4461" s="164"/>
      <c r="Q4461" s="163"/>
      <c r="R4461" s="163"/>
      <c r="S4461" s="168"/>
      <c r="T4461" s="164"/>
    </row>
    <row r="4462" ht="18.75" hidden="1" customHeight="1">
      <c r="A4462" s="189">
        <v>45940.0</v>
      </c>
      <c r="B4462" s="171">
        <v>17543.0</v>
      </c>
      <c r="C4462" s="171" t="s">
        <v>21332</v>
      </c>
      <c r="D4462" s="171" t="s">
        <v>20673</v>
      </c>
      <c r="E4462" s="171">
        <v>8.0</v>
      </c>
      <c r="F4462" s="171" t="s">
        <v>21811</v>
      </c>
      <c r="G4462" s="171" t="s">
        <v>11314</v>
      </c>
      <c r="H4462" s="172" t="s">
        <v>20635</v>
      </c>
      <c r="I4462" s="173">
        <v>11520.0</v>
      </c>
      <c r="J4462" s="174">
        <v>1680.0</v>
      </c>
      <c r="K4462" s="179">
        <v>1680.0</v>
      </c>
      <c r="L4462" s="178"/>
      <c r="M4462" s="177"/>
      <c r="N4462" s="178"/>
      <c r="O4462" s="163"/>
      <c r="P4462" s="164"/>
      <c r="Q4462" s="163"/>
      <c r="R4462" s="163"/>
      <c r="S4462" s="168"/>
      <c r="T4462" s="164"/>
    </row>
    <row r="4463" ht="18.75" hidden="1" customHeight="1">
      <c r="A4463" s="180">
        <v>45940.0</v>
      </c>
      <c r="B4463" s="171">
        <v>8656.0</v>
      </c>
      <c r="C4463" s="171" t="s">
        <v>3980</v>
      </c>
      <c r="D4463" s="171"/>
      <c r="E4463" s="171" t="s">
        <v>20634</v>
      </c>
      <c r="F4463" s="171"/>
      <c r="G4463" s="171"/>
      <c r="H4463" s="172"/>
      <c r="I4463" s="173">
        <v>3100.0</v>
      </c>
      <c r="J4463" s="174">
        <v>700.0</v>
      </c>
      <c r="K4463" s="179">
        <v>700.0</v>
      </c>
      <c r="L4463" s="178">
        <v>0.0</v>
      </c>
      <c r="M4463" s="177">
        <v>0.0</v>
      </c>
      <c r="N4463" s="178">
        <v>0.0</v>
      </c>
      <c r="O4463" s="163"/>
      <c r="P4463" s="164"/>
      <c r="Q4463" s="163"/>
      <c r="R4463" s="163"/>
      <c r="S4463" s="168" t="s">
        <v>20645</v>
      </c>
      <c r="T4463" s="164">
        <v>0.0</v>
      </c>
    </row>
    <row r="4464" ht="18.75" hidden="1" customHeight="1">
      <c r="A4464" s="180">
        <v>45940.0</v>
      </c>
      <c r="B4464" s="171">
        <v>8657.0</v>
      </c>
      <c r="C4464" s="171" t="s">
        <v>10694</v>
      </c>
      <c r="D4464" s="171"/>
      <c r="E4464" s="171" t="s">
        <v>20634</v>
      </c>
      <c r="F4464" s="171"/>
      <c r="G4464" s="171" t="s">
        <v>22822</v>
      </c>
      <c r="H4464" s="172" t="s">
        <v>22822</v>
      </c>
      <c r="I4464" s="173">
        <v>3180.0</v>
      </c>
      <c r="J4464" s="174">
        <v>400.0</v>
      </c>
      <c r="K4464" s="179">
        <v>400.0</v>
      </c>
      <c r="L4464" s="178">
        <v>0.0</v>
      </c>
      <c r="M4464" s="177">
        <v>0.0</v>
      </c>
      <c r="N4464" s="178">
        <v>0.0</v>
      </c>
      <c r="O4464" s="163"/>
      <c r="P4464" s="164"/>
      <c r="Q4464" s="163"/>
      <c r="R4464" s="163"/>
      <c r="S4464" s="168" t="s">
        <v>20645</v>
      </c>
      <c r="T4464" s="164">
        <v>0.0</v>
      </c>
    </row>
    <row r="4465" ht="18.75" hidden="1" customHeight="1">
      <c r="A4465" s="180">
        <v>45940.0</v>
      </c>
      <c r="B4465" s="171">
        <v>8660.0</v>
      </c>
      <c r="C4465" s="171" t="s">
        <v>5722</v>
      </c>
      <c r="D4465" s="171"/>
      <c r="E4465" s="171" t="s">
        <v>20634</v>
      </c>
      <c r="F4465" s="171"/>
      <c r="G4465" s="171" t="s">
        <v>22683</v>
      </c>
      <c r="H4465" s="172" t="s">
        <v>22683</v>
      </c>
      <c r="I4465" s="173">
        <v>3620.0</v>
      </c>
      <c r="J4465" s="174">
        <v>340.0</v>
      </c>
      <c r="K4465" s="179">
        <v>0.0</v>
      </c>
      <c r="L4465" s="178">
        <v>0.0</v>
      </c>
      <c r="M4465" s="177">
        <v>0.0</v>
      </c>
      <c r="N4465" s="178">
        <v>0.0</v>
      </c>
      <c r="O4465" s="163"/>
      <c r="P4465" s="164"/>
      <c r="Q4465" s="163"/>
      <c r="R4465" s="163"/>
      <c r="S4465" s="168" t="s">
        <v>20645</v>
      </c>
      <c r="T4465" s="164">
        <v>0.0</v>
      </c>
    </row>
    <row r="4466" ht="18.75" hidden="1" customHeight="1">
      <c r="A4466" s="180">
        <v>45940.0</v>
      </c>
      <c r="B4466" s="171">
        <v>8661.0</v>
      </c>
      <c r="C4466" s="171" t="s">
        <v>5722</v>
      </c>
      <c r="D4466" s="171"/>
      <c r="E4466" s="171" t="s">
        <v>20634</v>
      </c>
      <c r="F4466" s="171"/>
      <c r="G4466" s="171" t="s">
        <v>22683</v>
      </c>
      <c r="H4466" s="172" t="s">
        <v>22683</v>
      </c>
      <c r="I4466" s="173">
        <v>3280.0</v>
      </c>
      <c r="J4466" s="174">
        <v>560.0</v>
      </c>
      <c r="K4466" s="179">
        <v>0.0</v>
      </c>
      <c r="L4466" s="178">
        <v>560.0</v>
      </c>
      <c r="M4466" s="177">
        <v>0.0</v>
      </c>
      <c r="N4466" s="178">
        <v>0.0</v>
      </c>
      <c r="O4466" s="163"/>
      <c r="P4466" s="164"/>
      <c r="Q4466" s="163"/>
      <c r="R4466" s="163"/>
      <c r="S4466" s="168" t="s">
        <v>20645</v>
      </c>
      <c r="T4466" s="164">
        <v>0.0</v>
      </c>
    </row>
    <row r="4467" ht="18.75" hidden="1" customHeight="1">
      <c r="A4467" s="180">
        <v>45940.0</v>
      </c>
      <c r="B4467" s="171">
        <v>8662.0</v>
      </c>
      <c r="C4467" s="171" t="s">
        <v>5722</v>
      </c>
      <c r="D4467" s="171"/>
      <c r="E4467" s="171" t="s">
        <v>20634</v>
      </c>
      <c r="F4467" s="171"/>
      <c r="G4467" s="171" t="s">
        <v>22684</v>
      </c>
      <c r="H4467" s="172" t="s">
        <v>22684</v>
      </c>
      <c r="I4467" s="173">
        <v>3200.0</v>
      </c>
      <c r="J4467" s="174">
        <v>200.0</v>
      </c>
      <c r="K4467" s="179">
        <v>0.0</v>
      </c>
      <c r="L4467" s="178">
        <v>0.0</v>
      </c>
      <c r="M4467" s="177">
        <v>0.0</v>
      </c>
      <c r="N4467" s="178">
        <v>0.0</v>
      </c>
      <c r="O4467" s="163"/>
      <c r="P4467" s="164"/>
      <c r="Q4467" s="163"/>
      <c r="R4467" s="163"/>
      <c r="S4467" s="168" t="s">
        <v>20645</v>
      </c>
      <c r="T4467" s="164">
        <v>0.0</v>
      </c>
    </row>
    <row r="4468" ht="18.75" hidden="1" customHeight="1">
      <c r="A4468" s="180">
        <v>45940.0</v>
      </c>
      <c r="B4468" s="171">
        <v>8663.0</v>
      </c>
      <c r="C4468" s="171" t="s">
        <v>5722</v>
      </c>
      <c r="D4468" s="171"/>
      <c r="E4468" s="171" t="s">
        <v>20634</v>
      </c>
      <c r="F4468" s="171"/>
      <c r="G4468" s="171" t="s">
        <v>22684</v>
      </c>
      <c r="H4468" s="172" t="s">
        <v>22684</v>
      </c>
      <c r="I4468" s="173">
        <v>3000.0</v>
      </c>
      <c r="J4468" s="174">
        <v>400.0</v>
      </c>
      <c r="K4468" s="179">
        <v>0.0</v>
      </c>
      <c r="L4468" s="178">
        <v>400.0</v>
      </c>
      <c r="M4468" s="177">
        <v>0.0</v>
      </c>
      <c r="N4468" s="178">
        <v>0.0</v>
      </c>
      <c r="O4468" s="163"/>
      <c r="P4468" s="164"/>
      <c r="Q4468" s="163"/>
      <c r="R4468" s="163"/>
      <c r="S4468" s="168" t="s">
        <v>20645</v>
      </c>
      <c r="T4468" s="164">
        <v>0.0</v>
      </c>
    </row>
    <row r="4469" ht="18.75" hidden="1" customHeight="1">
      <c r="A4469" s="180">
        <v>45940.0</v>
      </c>
      <c r="B4469" s="171">
        <v>8664.0</v>
      </c>
      <c r="C4469" s="171" t="s">
        <v>8090</v>
      </c>
      <c r="D4469" s="171"/>
      <c r="E4469" s="171" t="s">
        <v>20634</v>
      </c>
      <c r="F4469" s="171"/>
      <c r="G4469" s="171" t="s">
        <v>22823</v>
      </c>
      <c r="H4469" s="172" t="s">
        <v>22823</v>
      </c>
      <c r="I4469" s="173">
        <v>11860.0</v>
      </c>
      <c r="J4469" s="174">
        <v>1460.0</v>
      </c>
      <c r="K4469" s="179">
        <v>0.0</v>
      </c>
      <c r="L4469" s="178">
        <v>0.0</v>
      </c>
      <c r="M4469" s="177">
        <v>0.0</v>
      </c>
      <c r="N4469" s="178">
        <v>0.0</v>
      </c>
      <c r="O4469" s="163"/>
      <c r="P4469" s="164"/>
      <c r="Q4469" s="163"/>
      <c r="R4469" s="163"/>
      <c r="S4469" s="168" t="s">
        <v>20645</v>
      </c>
      <c r="T4469" s="164">
        <v>0.0</v>
      </c>
    </row>
    <row r="4470" ht="18.75" hidden="1" customHeight="1">
      <c r="A4470" s="180">
        <v>45940.0</v>
      </c>
      <c r="B4470" s="171">
        <v>8665.0</v>
      </c>
      <c r="C4470" s="171" t="s">
        <v>8090</v>
      </c>
      <c r="D4470" s="171"/>
      <c r="E4470" s="171" t="s">
        <v>20634</v>
      </c>
      <c r="F4470" s="171"/>
      <c r="G4470" s="171" t="s">
        <v>22779</v>
      </c>
      <c r="H4470" s="172" t="s">
        <v>22779</v>
      </c>
      <c r="I4470" s="173">
        <v>12160.0</v>
      </c>
      <c r="J4470" s="174">
        <v>2080.0</v>
      </c>
      <c r="K4470" s="179">
        <v>0.0</v>
      </c>
      <c r="L4470" s="178">
        <v>0.0</v>
      </c>
      <c r="M4470" s="177">
        <v>0.0</v>
      </c>
      <c r="N4470" s="178">
        <v>0.0</v>
      </c>
      <c r="O4470" s="163"/>
      <c r="P4470" s="164"/>
      <c r="Q4470" s="163"/>
      <c r="R4470" s="163"/>
      <c r="S4470" s="168" t="s">
        <v>20645</v>
      </c>
      <c r="T4470" s="164">
        <v>0.0</v>
      </c>
    </row>
    <row r="4471" ht="18.75" hidden="1" customHeight="1">
      <c r="A4471" s="180">
        <v>45940.0</v>
      </c>
      <c r="B4471" s="171">
        <v>8742.0</v>
      </c>
      <c r="C4471" s="171" t="s">
        <v>1320</v>
      </c>
      <c r="D4471" s="171"/>
      <c r="E4471" s="171" t="s">
        <v>20634</v>
      </c>
      <c r="F4471" s="171"/>
      <c r="G4471" s="171" t="s">
        <v>22824</v>
      </c>
      <c r="H4471" s="172" t="s">
        <v>22824</v>
      </c>
      <c r="I4471" s="173">
        <v>3580.0</v>
      </c>
      <c r="J4471" s="174">
        <v>780.0</v>
      </c>
      <c r="K4471" s="179">
        <v>0.0</v>
      </c>
      <c r="L4471" s="178">
        <v>780.0</v>
      </c>
      <c r="M4471" s="177">
        <v>0.0</v>
      </c>
      <c r="N4471" s="178">
        <v>0.0</v>
      </c>
      <c r="O4471" s="163"/>
      <c r="P4471" s="164"/>
      <c r="Q4471" s="163"/>
      <c r="R4471" s="163"/>
      <c r="S4471" s="168" t="s">
        <v>20645</v>
      </c>
      <c r="T4471" s="164">
        <v>40.0</v>
      </c>
    </row>
    <row r="4472" ht="18.75" hidden="1" customHeight="1">
      <c r="A4472" s="180">
        <v>45940.0</v>
      </c>
      <c r="B4472" s="171">
        <v>8743.0</v>
      </c>
      <c r="C4472" s="171" t="s">
        <v>20731</v>
      </c>
      <c r="D4472" s="171"/>
      <c r="E4472" s="171" t="s">
        <v>20634</v>
      </c>
      <c r="F4472" s="171"/>
      <c r="G4472" s="171" t="s">
        <v>22825</v>
      </c>
      <c r="H4472" s="172" t="s">
        <v>22825</v>
      </c>
      <c r="I4472" s="173">
        <v>3040.0</v>
      </c>
      <c r="J4472" s="174">
        <v>240.0</v>
      </c>
      <c r="K4472" s="179">
        <v>0.0</v>
      </c>
      <c r="L4472" s="178">
        <v>240.0</v>
      </c>
      <c r="M4472" s="177">
        <v>0.0</v>
      </c>
      <c r="N4472" s="178">
        <v>0.0</v>
      </c>
      <c r="O4472" s="163"/>
      <c r="P4472" s="164"/>
      <c r="Q4472" s="163"/>
      <c r="R4472" s="163"/>
      <c r="S4472" s="168" t="s">
        <v>20645</v>
      </c>
      <c r="T4472" s="164">
        <v>40.0</v>
      </c>
    </row>
    <row r="4473" ht="18.75" hidden="1" customHeight="1">
      <c r="A4473" s="189">
        <v>45940.0</v>
      </c>
      <c r="B4473" s="171">
        <v>17962.0</v>
      </c>
      <c r="C4473" s="171" t="s">
        <v>22826</v>
      </c>
      <c r="D4473" s="171" t="s">
        <v>20673</v>
      </c>
      <c r="E4473" s="171">
        <v>8.0</v>
      </c>
      <c r="F4473" s="171"/>
      <c r="G4473" s="171" t="s">
        <v>22827</v>
      </c>
      <c r="H4473" s="172" t="s">
        <v>20635</v>
      </c>
      <c r="I4473" s="173">
        <v>11250.0</v>
      </c>
      <c r="J4473" s="174">
        <v>1410.0</v>
      </c>
      <c r="K4473" s="179">
        <v>1410.0</v>
      </c>
      <c r="L4473" s="178"/>
      <c r="M4473" s="177"/>
      <c r="N4473" s="178"/>
      <c r="O4473" s="163"/>
      <c r="P4473" s="164"/>
      <c r="Q4473" s="163"/>
      <c r="R4473" s="163"/>
      <c r="S4473" s="168"/>
      <c r="T4473" s="164"/>
    </row>
    <row r="4474" ht="18.75" hidden="1" customHeight="1">
      <c r="A4474" s="182">
        <v>45940.02901064815</v>
      </c>
      <c r="B4474" s="171">
        <v>8651.0</v>
      </c>
      <c r="C4474" s="171" t="s">
        <v>4051</v>
      </c>
      <c r="D4474" s="171"/>
      <c r="E4474" s="171" t="s">
        <v>20634</v>
      </c>
      <c r="F4474" s="171"/>
      <c r="G4474" s="171" t="s">
        <v>22828</v>
      </c>
      <c r="H4474" s="172" t="s">
        <v>22828</v>
      </c>
      <c r="I4474" s="173">
        <v>3640.0</v>
      </c>
      <c r="J4474" s="174">
        <v>1080.0</v>
      </c>
      <c r="K4474" s="179">
        <v>1080.0</v>
      </c>
      <c r="L4474" s="178">
        <v>0.0</v>
      </c>
      <c r="M4474" s="177">
        <v>0.0</v>
      </c>
      <c r="N4474" s="178">
        <v>0.0</v>
      </c>
      <c r="O4474" s="163"/>
      <c r="P4474" s="164"/>
      <c r="Q4474" s="163"/>
      <c r="R4474" s="163"/>
      <c r="S4474" s="168" t="s">
        <v>20645</v>
      </c>
      <c r="T4474" s="164">
        <v>0.0</v>
      </c>
    </row>
    <row r="4475" ht="18.75" hidden="1" customHeight="1">
      <c r="A4475" s="189">
        <v>45941.0</v>
      </c>
      <c r="B4475" s="171">
        <v>17545.0</v>
      </c>
      <c r="C4475" s="171" t="s">
        <v>22180</v>
      </c>
      <c r="D4475" s="171" t="s">
        <v>20659</v>
      </c>
      <c r="E4475" s="171">
        <v>8.0</v>
      </c>
      <c r="F4475" s="171" t="s">
        <v>21686</v>
      </c>
      <c r="G4475" s="171" t="s">
        <v>12141</v>
      </c>
      <c r="H4475" s="172" t="s">
        <v>20635</v>
      </c>
      <c r="I4475" s="173">
        <v>9880.0</v>
      </c>
      <c r="J4475" s="174">
        <v>180.0</v>
      </c>
      <c r="K4475" s="179">
        <v>180.0</v>
      </c>
      <c r="L4475" s="178"/>
      <c r="M4475" s="177"/>
      <c r="N4475" s="178"/>
      <c r="O4475" s="163"/>
      <c r="P4475" s="164"/>
      <c r="Q4475" s="163"/>
      <c r="R4475" s="163"/>
      <c r="S4475" s="168"/>
      <c r="T4475" s="164"/>
    </row>
    <row r="4476" ht="18.75" hidden="1" customHeight="1">
      <c r="A4476" s="182">
        <v>45941.02899908565</v>
      </c>
      <c r="B4476" s="171">
        <v>8666.0</v>
      </c>
      <c r="C4476" s="171" t="s">
        <v>4111</v>
      </c>
      <c r="D4476" s="171"/>
      <c r="E4476" s="171" t="s">
        <v>20634</v>
      </c>
      <c r="F4476" s="171"/>
      <c r="G4476" s="171" t="s">
        <v>22829</v>
      </c>
      <c r="H4476" s="172" t="s">
        <v>22829</v>
      </c>
      <c r="I4476" s="173">
        <v>3240.0</v>
      </c>
      <c r="J4476" s="174">
        <v>680.0</v>
      </c>
      <c r="K4476" s="179">
        <v>0.0</v>
      </c>
      <c r="L4476" s="178">
        <v>0.0</v>
      </c>
      <c r="M4476" s="177">
        <v>680.0</v>
      </c>
      <c r="N4476" s="178">
        <v>0.0</v>
      </c>
      <c r="O4476" s="163"/>
      <c r="P4476" s="164"/>
      <c r="Q4476" s="163"/>
      <c r="R4476" s="163"/>
      <c r="S4476" s="168" t="s">
        <v>20645</v>
      </c>
      <c r="T4476" s="164">
        <v>0.0</v>
      </c>
    </row>
    <row r="4477" ht="18.75" hidden="1" customHeight="1">
      <c r="A4477" s="180">
        <v>45943.0</v>
      </c>
      <c r="B4477" s="171">
        <v>8668.0</v>
      </c>
      <c r="C4477" s="171" t="s">
        <v>4138</v>
      </c>
      <c r="D4477" s="171"/>
      <c r="E4477" s="171" t="s">
        <v>20634</v>
      </c>
      <c r="F4477" s="171"/>
      <c r="G4477" s="171"/>
      <c r="H4477" s="172"/>
      <c r="I4477" s="173">
        <v>3220.0</v>
      </c>
      <c r="J4477" s="174">
        <v>20.0</v>
      </c>
      <c r="K4477" s="179">
        <v>0.0</v>
      </c>
      <c r="L4477" s="178">
        <v>20.0</v>
      </c>
      <c r="M4477" s="177">
        <v>0.0</v>
      </c>
      <c r="N4477" s="178">
        <v>0.0</v>
      </c>
      <c r="O4477" s="163"/>
      <c r="P4477" s="164"/>
      <c r="Q4477" s="163"/>
      <c r="R4477" s="163"/>
      <c r="S4477" s="168" t="s">
        <v>20645</v>
      </c>
      <c r="T4477" s="164">
        <v>0.0</v>
      </c>
    </row>
    <row r="4478" ht="18.75" hidden="1" customHeight="1">
      <c r="A4478" s="180">
        <v>45943.0</v>
      </c>
      <c r="B4478" s="171">
        <v>8669.0</v>
      </c>
      <c r="C4478" s="171" t="s">
        <v>4017</v>
      </c>
      <c r="D4478" s="171"/>
      <c r="E4478" s="171" t="s">
        <v>20634</v>
      </c>
      <c r="F4478" s="171"/>
      <c r="G4478" s="171" t="s">
        <v>4500</v>
      </c>
      <c r="H4478" s="172" t="s">
        <v>4500</v>
      </c>
      <c r="I4478" s="173">
        <v>2100.0</v>
      </c>
      <c r="J4478" s="174">
        <v>280.0</v>
      </c>
      <c r="K4478" s="179">
        <v>280.0</v>
      </c>
      <c r="L4478" s="178">
        <v>0.0</v>
      </c>
      <c r="M4478" s="177">
        <v>0.0</v>
      </c>
      <c r="N4478" s="178">
        <v>0.0</v>
      </c>
      <c r="O4478" s="163"/>
      <c r="P4478" s="164"/>
      <c r="Q4478" s="163"/>
      <c r="R4478" s="163"/>
      <c r="S4478" s="168" t="s">
        <v>20645</v>
      </c>
      <c r="T4478" s="164">
        <v>0.0</v>
      </c>
    </row>
    <row r="4479" ht="18.75" hidden="1" customHeight="1">
      <c r="A4479" s="189">
        <v>45943.0</v>
      </c>
      <c r="B4479" s="171">
        <v>17546.0</v>
      </c>
      <c r="C4479" s="171" t="s">
        <v>21024</v>
      </c>
      <c r="D4479" s="171" t="s">
        <v>20673</v>
      </c>
      <c r="E4479" s="171">
        <v>8.0</v>
      </c>
      <c r="F4479" s="171" t="s">
        <v>20847</v>
      </c>
      <c r="G4479" s="171" t="s">
        <v>4155</v>
      </c>
      <c r="H4479" s="172" t="s">
        <v>20635</v>
      </c>
      <c r="I4479" s="173">
        <v>11040.0</v>
      </c>
      <c r="J4479" s="174">
        <v>1200.0</v>
      </c>
      <c r="K4479" s="179">
        <v>1200.0</v>
      </c>
      <c r="L4479" s="178"/>
      <c r="M4479" s="177"/>
      <c r="N4479" s="178"/>
      <c r="O4479" s="163"/>
      <c r="P4479" s="164"/>
      <c r="Q4479" s="163"/>
      <c r="R4479" s="163"/>
      <c r="S4479" s="168"/>
      <c r="T4479" s="164"/>
    </row>
    <row r="4480" ht="18.75" hidden="1" customHeight="1">
      <c r="A4480" s="189">
        <v>45943.0</v>
      </c>
      <c r="B4480" s="171">
        <v>17547.0</v>
      </c>
      <c r="C4480" s="171" t="s">
        <v>20820</v>
      </c>
      <c r="D4480" s="171" t="s">
        <v>20687</v>
      </c>
      <c r="E4480" s="171">
        <v>8.0</v>
      </c>
      <c r="F4480" s="171" t="s">
        <v>21428</v>
      </c>
      <c r="G4480" s="171" t="s">
        <v>4160</v>
      </c>
      <c r="H4480" s="172" t="s">
        <v>20635</v>
      </c>
      <c r="I4480" s="173">
        <v>14180.0</v>
      </c>
      <c r="J4480" s="174">
        <v>4160.0</v>
      </c>
      <c r="K4480" s="179">
        <v>4160.0</v>
      </c>
      <c r="L4480" s="178"/>
      <c r="M4480" s="177"/>
      <c r="N4480" s="178"/>
      <c r="O4480" s="163"/>
      <c r="P4480" s="164"/>
      <c r="Q4480" s="163"/>
      <c r="R4480" s="163"/>
      <c r="S4480" s="168"/>
      <c r="T4480" s="164"/>
    </row>
    <row r="4481" ht="18.75" hidden="1" customHeight="1">
      <c r="A4481" s="189">
        <v>45943.0</v>
      </c>
      <c r="B4481" s="171">
        <v>17548.0</v>
      </c>
      <c r="C4481" s="171" t="s">
        <v>4082</v>
      </c>
      <c r="D4481" s="171" t="s">
        <v>20659</v>
      </c>
      <c r="E4481" s="171">
        <v>16.0</v>
      </c>
      <c r="F4481" s="171" t="s">
        <v>20894</v>
      </c>
      <c r="G4481" s="171" t="s">
        <v>4109</v>
      </c>
      <c r="H4481" s="172" t="s">
        <v>20635</v>
      </c>
      <c r="I4481" s="173">
        <v>14400.0</v>
      </c>
      <c r="J4481" s="174">
        <v>4360.0</v>
      </c>
      <c r="K4481" s="179">
        <v>4360.0</v>
      </c>
      <c r="L4481" s="178"/>
      <c r="M4481" s="177"/>
      <c r="N4481" s="178"/>
      <c r="O4481" s="163"/>
      <c r="P4481" s="164"/>
      <c r="Q4481" s="163"/>
      <c r="R4481" s="163"/>
      <c r="S4481" s="168"/>
      <c r="T4481" s="164"/>
    </row>
    <row r="4482" ht="18.75" hidden="1" customHeight="1">
      <c r="A4482" s="189">
        <v>45943.0</v>
      </c>
      <c r="B4482" s="171">
        <v>17549.0</v>
      </c>
      <c r="C4482" s="171" t="s">
        <v>3980</v>
      </c>
      <c r="D4482" s="171" t="s">
        <v>20673</v>
      </c>
      <c r="E4482" s="171">
        <v>8.0</v>
      </c>
      <c r="F4482" s="171" t="s">
        <v>22788</v>
      </c>
      <c r="G4482" s="171" t="s">
        <v>5648</v>
      </c>
      <c r="H4482" s="172" t="s">
        <v>20635</v>
      </c>
      <c r="I4482" s="173">
        <v>15560.0</v>
      </c>
      <c r="J4482" s="174">
        <v>5720.0</v>
      </c>
      <c r="K4482" s="179">
        <v>5720.0</v>
      </c>
      <c r="L4482" s="178"/>
      <c r="M4482" s="177"/>
      <c r="N4482" s="178"/>
      <c r="O4482" s="163"/>
      <c r="P4482" s="164"/>
      <c r="Q4482" s="163"/>
      <c r="R4482" s="163"/>
      <c r="S4482" s="168"/>
      <c r="T4482" s="164"/>
    </row>
    <row r="4483" ht="18.75" hidden="1" customHeight="1">
      <c r="A4483" s="180">
        <v>45943.0</v>
      </c>
      <c r="B4483" s="171">
        <v>8670.0</v>
      </c>
      <c r="C4483" s="171" t="s">
        <v>7445</v>
      </c>
      <c r="D4483" s="171"/>
      <c r="E4483" s="171" t="s">
        <v>20634</v>
      </c>
      <c r="F4483" s="171"/>
      <c r="G4483" s="171"/>
      <c r="H4483" s="172"/>
      <c r="I4483" s="173">
        <v>2500.0</v>
      </c>
      <c r="J4483" s="174">
        <v>220.0</v>
      </c>
      <c r="K4483" s="179">
        <v>0.0</v>
      </c>
      <c r="L4483" s="178">
        <v>0.0</v>
      </c>
      <c r="M4483" s="177">
        <v>220.0</v>
      </c>
      <c r="N4483" s="178">
        <v>0.0</v>
      </c>
      <c r="O4483" s="163"/>
      <c r="P4483" s="164"/>
      <c r="Q4483" s="163"/>
      <c r="R4483" s="163"/>
      <c r="S4483" s="168" t="s">
        <v>20645</v>
      </c>
      <c r="T4483" s="164">
        <v>0.0</v>
      </c>
    </row>
    <row r="4484" ht="18.75" hidden="1" customHeight="1">
      <c r="A4484" s="189">
        <v>45943.0</v>
      </c>
      <c r="B4484" s="171">
        <v>17550.0</v>
      </c>
      <c r="C4484" s="171" t="s">
        <v>21397</v>
      </c>
      <c r="D4484" s="171" t="s">
        <v>20659</v>
      </c>
      <c r="E4484" s="171">
        <v>12.0</v>
      </c>
      <c r="F4484" s="171" t="s">
        <v>20949</v>
      </c>
      <c r="G4484" s="171" t="s">
        <v>8641</v>
      </c>
      <c r="H4484" s="172" t="s">
        <v>20638</v>
      </c>
      <c r="I4484" s="173">
        <v>18860.0</v>
      </c>
      <c r="J4484" s="174">
        <v>8820.0</v>
      </c>
      <c r="K4484" s="179"/>
      <c r="L4484" s="178"/>
      <c r="M4484" s="177"/>
      <c r="N4484" s="178">
        <v>8820.0</v>
      </c>
      <c r="O4484" s="163"/>
      <c r="P4484" s="164"/>
      <c r="Q4484" s="163"/>
      <c r="R4484" s="163"/>
      <c r="S4484" s="168"/>
      <c r="T4484" s="164"/>
    </row>
    <row r="4485" ht="18.75" hidden="1" customHeight="1">
      <c r="A4485" s="180">
        <v>45943.0</v>
      </c>
      <c r="B4485" s="171">
        <v>8671.0</v>
      </c>
      <c r="C4485" s="171" t="s">
        <v>6423</v>
      </c>
      <c r="D4485" s="171"/>
      <c r="E4485" s="171" t="s">
        <v>20634</v>
      </c>
      <c r="F4485" s="171"/>
      <c r="G4485" s="171" t="s">
        <v>22684</v>
      </c>
      <c r="H4485" s="172" t="s">
        <v>22684</v>
      </c>
      <c r="I4485" s="173">
        <v>3240.0</v>
      </c>
      <c r="J4485" s="174">
        <v>200.0</v>
      </c>
      <c r="K4485" s="179">
        <v>0.0</v>
      </c>
      <c r="L4485" s="178">
        <v>0.0</v>
      </c>
      <c r="M4485" s="177">
        <v>0.0</v>
      </c>
      <c r="N4485" s="178">
        <v>0.0</v>
      </c>
      <c r="O4485" s="163"/>
      <c r="P4485" s="164"/>
      <c r="Q4485" s="163"/>
      <c r="R4485" s="163"/>
      <c r="S4485" s="168" t="s">
        <v>20645</v>
      </c>
      <c r="T4485" s="164">
        <v>0.0</v>
      </c>
    </row>
    <row r="4486" ht="18.75" hidden="1" customHeight="1">
      <c r="A4486" s="180">
        <v>45943.0</v>
      </c>
      <c r="B4486" s="171">
        <v>8672.0</v>
      </c>
      <c r="C4486" s="171" t="s">
        <v>6423</v>
      </c>
      <c r="D4486" s="171"/>
      <c r="E4486" s="171" t="s">
        <v>20634</v>
      </c>
      <c r="F4486" s="171"/>
      <c r="G4486" s="171" t="s">
        <v>22830</v>
      </c>
      <c r="H4486" s="172" t="s">
        <v>22830</v>
      </c>
      <c r="I4486" s="173">
        <v>3040.0</v>
      </c>
      <c r="J4486" s="174">
        <v>420.0</v>
      </c>
      <c r="K4486" s="179">
        <v>0.0</v>
      </c>
      <c r="L4486" s="178">
        <v>420.0</v>
      </c>
      <c r="M4486" s="177">
        <v>0.0</v>
      </c>
      <c r="N4486" s="178">
        <v>0.0</v>
      </c>
      <c r="O4486" s="163"/>
      <c r="P4486" s="164"/>
      <c r="Q4486" s="163"/>
      <c r="R4486" s="163"/>
      <c r="S4486" s="168" t="s">
        <v>20645</v>
      </c>
      <c r="T4486" s="164">
        <v>0.0</v>
      </c>
    </row>
    <row r="4487" ht="18.75" hidden="1" customHeight="1">
      <c r="A4487" s="180">
        <v>45943.0</v>
      </c>
      <c r="B4487" s="171">
        <v>8673.0</v>
      </c>
      <c r="C4487" s="171" t="s">
        <v>6423</v>
      </c>
      <c r="D4487" s="171"/>
      <c r="E4487" s="171" t="s">
        <v>20634</v>
      </c>
      <c r="F4487" s="171"/>
      <c r="G4487" s="171" t="s">
        <v>22683</v>
      </c>
      <c r="H4487" s="172" t="s">
        <v>22683</v>
      </c>
      <c r="I4487" s="173">
        <v>3300.0</v>
      </c>
      <c r="J4487" s="174">
        <v>200.0</v>
      </c>
      <c r="K4487" s="179">
        <v>0.0</v>
      </c>
      <c r="L4487" s="178">
        <v>0.0</v>
      </c>
      <c r="M4487" s="177">
        <v>0.0</v>
      </c>
      <c r="N4487" s="178">
        <v>0.0</v>
      </c>
      <c r="O4487" s="163"/>
      <c r="P4487" s="164"/>
      <c r="Q4487" s="163"/>
      <c r="R4487" s="163"/>
      <c r="S4487" s="168" t="s">
        <v>20645</v>
      </c>
      <c r="T4487" s="164">
        <v>0.0</v>
      </c>
    </row>
    <row r="4488" ht="18.75" hidden="1" customHeight="1">
      <c r="A4488" s="180">
        <v>45943.0</v>
      </c>
      <c r="B4488" s="171">
        <v>8674.0</v>
      </c>
      <c r="C4488" s="171" t="s">
        <v>6423</v>
      </c>
      <c r="D4488" s="171"/>
      <c r="E4488" s="171" t="s">
        <v>20634</v>
      </c>
      <c r="F4488" s="171"/>
      <c r="G4488" s="171" t="s">
        <v>22683</v>
      </c>
      <c r="H4488" s="172" t="s">
        <v>22683</v>
      </c>
      <c r="I4488" s="173">
        <v>3100.0</v>
      </c>
      <c r="J4488" s="174">
        <v>240.0</v>
      </c>
      <c r="K4488" s="179">
        <v>0.0</v>
      </c>
      <c r="L4488" s="178">
        <v>240.0</v>
      </c>
      <c r="M4488" s="177">
        <v>0.0</v>
      </c>
      <c r="N4488" s="178">
        <v>0.0</v>
      </c>
      <c r="O4488" s="163"/>
      <c r="P4488" s="164"/>
      <c r="Q4488" s="163"/>
      <c r="R4488" s="163"/>
      <c r="S4488" s="168" t="s">
        <v>20645</v>
      </c>
      <c r="T4488" s="164">
        <v>0.0</v>
      </c>
    </row>
    <row r="4489" ht="18.75" hidden="1" customHeight="1">
      <c r="A4489" s="180">
        <v>45943.0</v>
      </c>
      <c r="B4489" s="171">
        <v>8675.0</v>
      </c>
      <c r="C4489" s="171" t="s">
        <v>4671</v>
      </c>
      <c r="D4489" s="171"/>
      <c r="E4489" s="171" t="s">
        <v>20634</v>
      </c>
      <c r="F4489" s="171"/>
      <c r="G4489" s="171" t="s">
        <v>4734</v>
      </c>
      <c r="H4489" s="172" t="s">
        <v>4734</v>
      </c>
      <c r="I4489" s="173">
        <v>2800.0</v>
      </c>
      <c r="J4489" s="174">
        <v>120.0</v>
      </c>
      <c r="K4489" s="179">
        <v>120.0</v>
      </c>
      <c r="L4489" s="178">
        <v>0.0</v>
      </c>
      <c r="M4489" s="177">
        <v>0.0</v>
      </c>
      <c r="N4489" s="178">
        <v>0.0</v>
      </c>
      <c r="O4489" s="163"/>
      <c r="P4489" s="164"/>
      <c r="Q4489" s="163"/>
      <c r="R4489" s="163"/>
      <c r="S4489" s="168" t="s">
        <v>20645</v>
      </c>
      <c r="T4489" s="164">
        <v>0.0</v>
      </c>
    </row>
    <row r="4490" ht="18.75" hidden="1" customHeight="1">
      <c r="A4490" s="189">
        <v>45943.0</v>
      </c>
      <c r="B4490" s="171">
        <v>17554.0</v>
      </c>
      <c r="C4490" s="171" t="s">
        <v>22187</v>
      </c>
      <c r="D4490" s="171" t="s">
        <v>20673</v>
      </c>
      <c r="E4490" s="171" t="s">
        <v>132</v>
      </c>
      <c r="F4490" s="171" t="s">
        <v>20774</v>
      </c>
      <c r="G4490" s="171" t="s">
        <v>9321</v>
      </c>
      <c r="H4490" s="172" t="s">
        <v>20635</v>
      </c>
      <c r="I4490" s="173">
        <v>12040.0</v>
      </c>
      <c r="J4490" s="174">
        <v>1880.0</v>
      </c>
      <c r="K4490" s="179">
        <v>1880.0</v>
      </c>
      <c r="L4490" s="178"/>
      <c r="M4490" s="177"/>
      <c r="N4490" s="178"/>
      <c r="O4490" s="163"/>
      <c r="P4490" s="164"/>
      <c r="Q4490" s="163"/>
      <c r="R4490" s="163"/>
      <c r="S4490" s="168"/>
      <c r="T4490" s="164"/>
    </row>
    <row r="4491" ht="18.75" hidden="1" customHeight="1">
      <c r="A4491" s="180">
        <v>45943.0</v>
      </c>
      <c r="B4491" s="171">
        <v>8676.0</v>
      </c>
      <c r="C4491" s="171" t="s">
        <v>5722</v>
      </c>
      <c r="D4491" s="171"/>
      <c r="E4491" s="171" t="s">
        <v>20634</v>
      </c>
      <c r="F4491" s="171"/>
      <c r="G4491" s="171" t="s">
        <v>22683</v>
      </c>
      <c r="H4491" s="172" t="s">
        <v>22683</v>
      </c>
      <c r="I4491" s="173">
        <v>3640.0</v>
      </c>
      <c r="J4491" s="174">
        <v>280.0</v>
      </c>
      <c r="K4491" s="179">
        <v>0.0</v>
      </c>
      <c r="L4491" s="178">
        <v>0.0</v>
      </c>
      <c r="M4491" s="177">
        <v>0.0</v>
      </c>
      <c r="N4491" s="178">
        <v>0.0</v>
      </c>
      <c r="O4491" s="163"/>
      <c r="P4491" s="164"/>
      <c r="Q4491" s="163"/>
      <c r="R4491" s="163"/>
      <c r="S4491" s="168" t="s">
        <v>20645</v>
      </c>
      <c r="T4491" s="164">
        <v>0.0</v>
      </c>
    </row>
    <row r="4492" ht="18.75" hidden="1" customHeight="1">
      <c r="A4492" s="189">
        <v>45943.0</v>
      </c>
      <c r="B4492" s="171">
        <v>17555.0</v>
      </c>
      <c r="C4492" s="171" t="s">
        <v>20882</v>
      </c>
      <c r="D4492" s="171" t="s">
        <v>20687</v>
      </c>
      <c r="E4492" s="171">
        <v>8.0</v>
      </c>
      <c r="F4492" s="171" t="s">
        <v>21026</v>
      </c>
      <c r="G4492" s="171" t="s">
        <v>12204</v>
      </c>
      <c r="H4492" s="172" t="s">
        <v>20635</v>
      </c>
      <c r="I4492" s="173">
        <v>11260.0</v>
      </c>
      <c r="J4492" s="174">
        <v>1240.0</v>
      </c>
      <c r="K4492" s="179">
        <v>1240.0</v>
      </c>
      <c r="L4492" s="178"/>
      <c r="M4492" s="177"/>
      <c r="N4492" s="178"/>
      <c r="O4492" s="163"/>
      <c r="P4492" s="164"/>
      <c r="Q4492" s="163"/>
      <c r="R4492" s="163"/>
      <c r="S4492" s="168"/>
      <c r="T4492" s="164"/>
    </row>
    <row r="4493" ht="18.75" hidden="1" customHeight="1">
      <c r="A4493" s="189">
        <v>45943.0</v>
      </c>
      <c r="B4493" s="171">
        <v>17556.0</v>
      </c>
      <c r="C4493" s="171" t="s">
        <v>265</v>
      </c>
      <c r="D4493" s="171" t="s">
        <v>20687</v>
      </c>
      <c r="E4493" s="171">
        <v>14.0</v>
      </c>
      <c r="F4493" s="171" t="s">
        <v>21370</v>
      </c>
      <c r="G4493" s="171" t="s">
        <v>4088</v>
      </c>
      <c r="H4493" s="172" t="s">
        <v>20635</v>
      </c>
      <c r="I4493" s="173">
        <v>13560.0</v>
      </c>
      <c r="J4493" s="174">
        <v>3520.0</v>
      </c>
      <c r="K4493" s="179">
        <v>3520.0</v>
      </c>
      <c r="L4493" s="178"/>
      <c r="M4493" s="177"/>
      <c r="N4493" s="178"/>
      <c r="O4493" s="163"/>
      <c r="P4493" s="164"/>
      <c r="Q4493" s="163"/>
      <c r="R4493" s="163"/>
      <c r="S4493" s="168"/>
      <c r="T4493" s="164"/>
    </row>
    <row r="4494" ht="18.75" hidden="1" customHeight="1">
      <c r="A4494" s="189">
        <v>45943.0</v>
      </c>
      <c r="B4494" s="171">
        <v>17557.0</v>
      </c>
      <c r="C4494" s="171" t="s">
        <v>3999</v>
      </c>
      <c r="D4494" s="171" t="s">
        <v>20673</v>
      </c>
      <c r="E4494" s="171" t="s">
        <v>926</v>
      </c>
      <c r="F4494" s="171" t="s">
        <v>22831</v>
      </c>
      <c r="G4494" s="171" t="s">
        <v>12210</v>
      </c>
      <c r="H4494" s="172" t="s">
        <v>20635</v>
      </c>
      <c r="I4494" s="173">
        <v>12920.0</v>
      </c>
      <c r="J4494" s="174">
        <v>12920.0</v>
      </c>
      <c r="K4494" s="179">
        <v>12920.0</v>
      </c>
      <c r="L4494" s="178"/>
      <c r="M4494" s="177"/>
      <c r="N4494" s="178"/>
      <c r="O4494" s="163"/>
      <c r="P4494" s="164"/>
      <c r="Q4494" s="163"/>
      <c r="R4494" s="163"/>
      <c r="S4494" s="168"/>
      <c r="T4494" s="164"/>
    </row>
    <row r="4495" ht="18.75" hidden="1" customHeight="1">
      <c r="A4495" s="180">
        <v>45943.0</v>
      </c>
      <c r="B4495" s="171">
        <v>8677.0</v>
      </c>
      <c r="C4495" s="171" t="s">
        <v>5722</v>
      </c>
      <c r="D4495" s="171"/>
      <c r="E4495" s="171" t="s">
        <v>20634</v>
      </c>
      <c r="F4495" s="171"/>
      <c r="G4495" s="171" t="s">
        <v>22683</v>
      </c>
      <c r="H4495" s="172" t="s">
        <v>22683</v>
      </c>
      <c r="I4495" s="173">
        <v>3360.0</v>
      </c>
      <c r="J4495" s="174">
        <v>640.0</v>
      </c>
      <c r="K4495" s="179">
        <v>0.0</v>
      </c>
      <c r="L4495" s="178">
        <v>640.0</v>
      </c>
      <c r="M4495" s="177">
        <v>0.0</v>
      </c>
      <c r="N4495" s="178">
        <v>0.0</v>
      </c>
      <c r="O4495" s="163"/>
      <c r="P4495" s="164"/>
      <c r="Q4495" s="163"/>
      <c r="R4495" s="163"/>
      <c r="S4495" s="168" t="s">
        <v>20645</v>
      </c>
      <c r="T4495" s="164">
        <v>0.0</v>
      </c>
    </row>
    <row r="4496" ht="18.75" hidden="1" customHeight="1">
      <c r="A4496" s="180">
        <v>45943.0</v>
      </c>
      <c r="B4496" s="171">
        <v>8678.0</v>
      </c>
      <c r="C4496" s="171" t="s">
        <v>9511</v>
      </c>
      <c r="D4496" s="171"/>
      <c r="E4496" s="171" t="s">
        <v>20634</v>
      </c>
      <c r="F4496" s="171"/>
      <c r="G4496" s="171" t="s">
        <v>22832</v>
      </c>
      <c r="H4496" s="172" t="s">
        <v>22832</v>
      </c>
      <c r="I4496" s="173">
        <v>3660.0</v>
      </c>
      <c r="J4496" s="174">
        <v>1060.0</v>
      </c>
      <c r="K4496" s="179">
        <v>1060.0</v>
      </c>
      <c r="L4496" s="178">
        <v>0.0</v>
      </c>
      <c r="M4496" s="177">
        <v>0.0</v>
      </c>
      <c r="N4496" s="178">
        <v>0.0</v>
      </c>
      <c r="O4496" s="163"/>
      <c r="P4496" s="164"/>
      <c r="Q4496" s="163"/>
      <c r="R4496" s="163"/>
      <c r="S4496" s="168" t="s">
        <v>20645</v>
      </c>
      <c r="T4496" s="164">
        <v>0.0</v>
      </c>
    </row>
    <row r="4497" ht="18.75" hidden="1" customHeight="1">
      <c r="A4497" s="180">
        <v>45943.0</v>
      </c>
      <c r="B4497" s="171">
        <v>8679.0</v>
      </c>
      <c r="C4497" s="171" t="s">
        <v>4017</v>
      </c>
      <c r="D4497" s="171"/>
      <c r="E4497" s="171" t="s">
        <v>20634</v>
      </c>
      <c r="F4497" s="171"/>
      <c r="G4497" s="171" t="s">
        <v>4500</v>
      </c>
      <c r="H4497" s="172" t="s">
        <v>4500</v>
      </c>
      <c r="I4497" s="173">
        <v>2320.0</v>
      </c>
      <c r="J4497" s="174">
        <v>500.0</v>
      </c>
      <c r="K4497" s="179">
        <v>500.0</v>
      </c>
      <c r="L4497" s="178">
        <v>0.0</v>
      </c>
      <c r="M4497" s="177">
        <v>0.0</v>
      </c>
      <c r="N4497" s="178">
        <v>0.0</v>
      </c>
      <c r="O4497" s="163"/>
      <c r="P4497" s="164"/>
      <c r="Q4497" s="163"/>
      <c r="R4497" s="163"/>
      <c r="S4497" s="168" t="s">
        <v>20645</v>
      </c>
      <c r="T4497" s="164">
        <v>0.0</v>
      </c>
    </row>
    <row r="4498" ht="18.75" hidden="1" customHeight="1">
      <c r="A4498" s="189">
        <v>45943.0</v>
      </c>
      <c r="B4498" s="171">
        <v>17558.0</v>
      </c>
      <c r="C4498" s="171" t="s">
        <v>10694</v>
      </c>
      <c r="D4498" s="171" t="s">
        <v>20687</v>
      </c>
      <c r="E4498" s="171">
        <v>6.0</v>
      </c>
      <c r="F4498" s="171" t="s">
        <v>20816</v>
      </c>
      <c r="G4498" s="171" t="s">
        <v>12223</v>
      </c>
      <c r="H4498" s="172" t="s">
        <v>20635</v>
      </c>
      <c r="I4498" s="173">
        <v>12760.0</v>
      </c>
      <c r="J4498" s="174">
        <v>2920.0</v>
      </c>
      <c r="K4498" s="179">
        <v>2920.0</v>
      </c>
      <c r="L4498" s="178"/>
      <c r="M4498" s="177"/>
      <c r="N4498" s="178"/>
      <c r="O4498" s="163"/>
      <c r="P4498" s="164"/>
      <c r="Q4498" s="163"/>
      <c r="R4498" s="163"/>
      <c r="S4498" s="168"/>
      <c r="T4498" s="164"/>
    </row>
    <row r="4499" ht="18.75" hidden="1" customHeight="1">
      <c r="A4499" s="189">
        <v>45943.0</v>
      </c>
      <c r="B4499" s="171">
        <v>17559.0</v>
      </c>
      <c r="C4499" s="171" t="s">
        <v>20898</v>
      </c>
      <c r="D4499" s="171" t="s">
        <v>20673</v>
      </c>
      <c r="E4499" s="171">
        <v>8.0</v>
      </c>
      <c r="F4499" s="171" t="s">
        <v>20842</v>
      </c>
      <c r="G4499" s="171" t="s">
        <v>12226</v>
      </c>
      <c r="H4499" s="172" t="s">
        <v>20635</v>
      </c>
      <c r="I4499" s="173">
        <v>11980.0</v>
      </c>
      <c r="J4499" s="174">
        <v>2140.0</v>
      </c>
      <c r="K4499" s="179">
        <v>2140.0</v>
      </c>
      <c r="L4499" s="178"/>
      <c r="M4499" s="177"/>
      <c r="N4499" s="178"/>
      <c r="O4499" s="163"/>
      <c r="P4499" s="164"/>
      <c r="Q4499" s="163"/>
      <c r="R4499" s="163"/>
      <c r="S4499" s="168"/>
      <c r="T4499" s="164"/>
    </row>
    <row r="4500" ht="18.75" hidden="1" customHeight="1">
      <c r="A4500" s="189">
        <v>45943.0</v>
      </c>
      <c r="B4500" s="171">
        <v>17560.0</v>
      </c>
      <c r="C4500" s="171" t="s">
        <v>22833</v>
      </c>
      <c r="D4500" s="171" t="s">
        <v>20687</v>
      </c>
      <c r="E4500" s="171" t="s">
        <v>132</v>
      </c>
      <c r="F4500" s="171" t="s">
        <v>20776</v>
      </c>
      <c r="G4500" s="171" t="s">
        <v>4075</v>
      </c>
      <c r="H4500" s="172" t="s">
        <v>20635</v>
      </c>
      <c r="I4500" s="173">
        <v>11800.0</v>
      </c>
      <c r="J4500" s="174">
        <v>1520.0</v>
      </c>
      <c r="K4500" s="179">
        <v>1520.0</v>
      </c>
      <c r="L4500" s="178"/>
      <c r="M4500" s="177"/>
      <c r="N4500" s="178"/>
      <c r="O4500" s="163"/>
      <c r="P4500" s="164"/>
      <c r="Q4500" s="163"/>
      <c r="R4500" s="163"/>
      <c r="S4500" s="168"/>
      <c r="T4500" s="164"/>
    </row>
    <row r="4501" ht="18.75" hidden="1" customHeight="1">
      <c r="A4501" s="189">
        <v>45943.0</v>
      </c>
      <c r="B4501" s="171">
        <v>17561.0</v>
      </c>
      <c r="C4501" s="171" t="s">
        <v>21857</v>
      </c>
      <c r="D4501" s="171" t="s">
        <v>20673</v>
      </c>
      <c r="E4501" s="171">
        <v>8.0</v>
      </c>
      <c r="F4501" s="171" t="s">
        <v>20975</v>
      </c>
      <c r="G4501" s="171" t="s">
        <v>12232</v>
      </c>
      <c r="H4501" s="172" t="s">
        <v>20638</v>
      </c>
      <c r="I4501" s="173">
        <v>18020.0</v>
      </c>
      <c r="J4501" s="174">
        <v>8180.0</v>
      </c>
      <c r="K4501" s="179"/>
      <c r="L4501" s="178"/>
      <c r="M4501" s="177"/>
      <c r="N4501" s="178">
        <v>8180.0</v>
      </c>
      <c r="O4501" s="163"/>
      <c r="P4501" s="164"/>
      <c r="Q4501" s="163"/>
      <c r="R4501" s="163"/>
      <c r="S4501" s="168"/>
      <c r="T4501" s="164"/>
    </row>
    <row r="4502" ht="18.75" hidden="1" customHeight="1">
      <c r="A4502" s="182">
        <v>45943.02901427083</v>
      </c>
      <c r="B4502" s="171">
        <v>8667.0</v>
      </c>
      <c r="C4502" s="171" t="s">
        <v>8090</v>
      </c>
      <c r="D4502" s="171"/>
      <c r="E4502" s="171" t="s">
        <v>20634</v>
      </c>
      <c r="F4502" s="171"/>
      <c r="G4502" s="171" t="s">
        <v>22834</v>
      </c>
      <c r="H4502" s="172" t="s">
        <v>22834</v>
      </c>
      <c r="I4502" s="173">
        <v>12520.0</v>
      </c>
      <c r="J4502" s="174">
        <v>2240.0</v>
      </c>
      <c r="K4502" s="179">
        <v>0.0</v>
      </c>
      <c r="L4502" s="178">
        <v>0.0</v>
      </c>
      <c r="M4502" s="177">
        <v>0.0</v>
      </c>
      <c r="N4502" s="178">
        <v>0.0</v>
      </c>
      <c r="O4502" s="163"/>
      <c r="P4502" s="164"/>
      <c r="Q4502" s="163"/>
      <c r="R4502" s="163"/>
      <c r="S4502" s="168" t="s">
        <v>20645</v>
      </c>
      <c r="T4502" s="164">
        <v>0.0</v>
      </c>
    </row>
    <row r="4503" ht="18.75" hidden="1" customHeight="1">
      <c r="A4503" s="189">
        <v>45944.0</v>
      </c>
      <c r="B4503" s="171">
        <v>17562.0</v>
      </c>
      <c r="C4503" s="171" t="s">
        <v>20892</v>
      </c>
      <c r="D4503" s="171" t="s">
        <v>20687</v>
      </c>
      <c r="E4503" s="171">
        <v>14.0</v>
      </c>
      <c r="F4503" s="171" t="s">
        <v>21370</v>
      </c>
      <c r="G4503" s="171" t="s">
        <v>4576</v>
      </c>
      <c r="H4503" s="172" t="s">
        <v>20635</v>
      </c>
      <c r="I4503" s="173">
        <v>12420.0</v>
      </c>
      <c r="J4503" s="174">
        <v>2380.0</v>
      </c>
      <c r="K4503" s="179">
        <v>2380.0</v>
      </c>
      <c r="L4503" s="178"/>
      <c r="M4503" s="177"/>
      <c r="N4503" s="178"/>
      <c r="O4503" s="163"/>
      <c r="P4503" s="164"/>
      <c r="Q4503" s="163"/>
      <c r="R4503" s="163"/>
      <c r="S4503" s="168"/>
      <c r="T4503" s="164"/>
    </row>
    <row r="4504" ht="18.75" hidden="1" customHeight="1">
      <c r="A4504" s="180">
        <v>45944.0</v>
      </c>
      <c r="B4504" s="171">
        <v>8681.0</v>
      </c>
      <c r="C4504" s="171" t="s">
        <v>8901</v>
      </c>
      <c r="D4504" s="171"/>
      <c r="E4504" s="171" t="s">
        <v>20634</v>
      </c>
      <c r="F4504" s="171"/>
      <c r="G4504" s="171" t="s">
        <v>22604</v>
      </c>
      <c r="H4504" s="172" t="s">
        <v>22604</v>
      </c>
      <c r="I4504" s="173">
        <v>12500.0</v>
      </c>
      <c r="J4504" s="174">
        <v>2220.0</v>
      </c>
      <c r="K4504" s="179">
        <v>0.0</v>
      </c>
      <c r="L4504" s="178">
        <v>0.0</v>
      </c>
      <c r="M4504" s="177">
        <v>0.0</v>
      </c>
      <c r="N4504" s="178">
        <v>0.0</v>
      </c>
      <c r="O4504" s="163"/>
      <c r="P4504" s="164"/>
      <c r="Q4504" s="163"/>
      <c r="R4504" s="163"/>
      <c r="S4504" s="168" t="s">
        <v>20645</v>
      </c>
      <c r="T4504" s="164">
        <v>0.0</v>
      </c>
    </row>
    <row r="4505" ht="18.75" hidden="1" customHeight="1">
      <c r="A4505" s="180">
        <v>45944.0</v>
      </c>
      <c r="B4505" s="171">
        <v>8682.0</v>
      </c>
      <c r="C4505" s="171" t="s">
        <v>4017</v>
      </c>
      <c r="D4505" s="171"/>
      <c r="E4505" s="171" t="s">
        <v>20634</v>
      </c>
      <c r="F4505" s="171"/>
      <c r="G4505" s="171" t="s">
        <v>4500</v>
      </c>
      <c r="H4505" s="172" t="s">
        <v>4500</v>
      </c>
      <c r="I4505" s="173">
        <v>2200.0</v>
      </c>
      <c r="J4505" s="174">
        <v>400.0</v>
      </c>
      <c r="K4505" s="179">
        <v>120.0</v>
      </c>
      <c r="L4505" s="178">
        <v>0.0</v>
      </c>
      <c r="M4505" s="177">
        <v>280.0</v>
      </c>
      <c r="N4505" s="178">
        <v>0.0</v>
      </c>
      <c r="O4505" s="163"/>
      <c r="P4505" s="164"/>
      <c r="Q4505" s="163"/>
      <c r="R4505" s="163"/>
      <c r="S4505" s="168" t="s">
        <v>20645</v>
      </c>
      <c r="T4505" s="164">
        <v>0.0</v>
      </c>
    </row>
    <row r="4506" ht="18.75" hidden="1" customHeight="1">
      <c r="A4506" s="189">
        <v>45944.0</v>
      </c>
      <c r="B4506" s="171">
        <v>17563.0</v>
      </c>
      <c r="C4506" s="171" t="s">
        <v>22530</v>
      </c>
      <c r="D4506" s="171" t="s">
        <v>20687</v>
      </c>
      <c r="E4506" s="171">
        <v>14.0</v>
      </c>
      <c r="F4506" s="171" t="s">
        <v>21143</v>
      </c>
      <c r="G4506" s="171" t="s">
        <v>4756</v>
      </c>
      <c r="H4506" s="172" t="s">
        <v>20635</v>
      </c>
      <c r="I4506" s="173">
        <v>12160.0</v>
      </c>
      <c r="J4506" s="174">
        <v>2120.0</v>
      </c>
      <c r="K4506" s="179">
        <v>2120.0</v>
      </c>
      <c r="L4506" s="178"/>
      <c r="M4506" s="177"/>
      <c r="N4506" s="178"/>
      <c r="O4506" s="163"/>
      <c r="P4506" s="164"/>
      <c r="Q4506" s="163"/>
      <c r="R4506" s="163"/>
      <c r="S4506" s="168"/>
      <c r="T4506" s="164"/>
    </row>
    <row r="4507" ht="18.75" hidden="1" customHeight="1">
      <c r="A4507" s="189">
        <v>45944.0</v>
      </c>
      <c r="B4507" s="171">
        <v>17564.0</v>
      </c>
      <c r="C4507" s="171" t="s">
        <v>20829</v>
      </c>
      <c r="D4507" s="171" t="s">
        <v>20673</v>
      </c>
      <c r="E4507" s="171">
        <v>8.0</v>
      </c>
      <c r="F4507" s="171" t="s">
        <v>21615</v>
      </c>
      <c r="G4507" s="171" t="s">
        <v>8303</v>
      </c>
      <c r="H4507" s="172" t="s">
        <v>20635</v>
      </c>
      <c r="I4507" s="173">
        <v>13880.0</v>
      </c>
      <c r="J4507" s="174">
        <v>4040.0</v>
      </c>
      <c r="K4507" s="179">
        <v>4040.0</v>
      </c>
      <c r="L4507" s="178"/>
      <c r="M4507" s="177"/>
      <c r="N4507" s="178"/>
      <c r="O4507" s="163"/>
      <c r="P4507" s="164"/>
      <c r="Q4507" s="163"/>
      <c r="R4507" s="163"/>
      <c r="S4507" s="168"/>
      <c r="T4507" s="164"/>
    </row>
    <row r="4508" ht="18.75" hidden="1" customHeight="1">
      <c r="A4508" s="180">
        <v>45944.0</v>
      </c>
      <c r="B4508" s="171">
        <v>8683.0</v>
      </c>
      <c r="C4508" s="171" t="s">
        <v>4877</v>
      </c>
      <c r="D4508" s="171"/>
      <c r="E4508" s="171" t="s">
        <v>20634</v>
      </c>
      <c r="F4508" s="171"/>
      <c r="G4508" s="171"/>
      <c r="H4508" s="172"/>
      <c r="I4508" s="173">
        <v>3120.0</v>
      </c>
      <c r="J4508" s="174">
        <v>360.0</v>
      </c>
      <c r="K4508" s="179">
        <v>360.0</v>
      </c>
      <c r="L4508" s="178">
        <v>0.0</v>
      </c>
      <c r="M4508" s="177">
        <v>0.0</v>
      </c>
      <c r="N4508" s="178">
        <v>0.0</v>
      </c>
      <c r="O4508" s="163"/>
      <c r="P4508" s="164"/>
      <c r="Q4508" s="163"/>
      <c r="R4508" s="163"/>
      <c r="S4508" s="168" t="s">
        <v>20645</v>
      </c>
      <c r="T4508" s="164">
        <v>0.0</v>
      </c>
    </row>
    <row r="4509" ht="18.75" hidden="1" customHeight="1">
      <c r="A4509" s="189">
        <v>45944.0</v>
      </c>
      <c r="B4509" s="171">
        <v>17566.0</v>
      </c>
      <c r="C4509" s="171" t="s">
        <v>4097</v>
      </c>
      <c r="D4509" s="171" t="s">
        <v>20659</v>
      </c>
      <c r="E4509" s="171">
        <v>14.0</v>
      </c>
      <c r="F4509" s="171" t="s">
        <v>21104</v>
      </c>
      <c r="G4509" s="171" t="s">
        <v>4796</v>
      </c>
      <c r="H4509" s="172" t="s">
        <v>20635</v>
      </c>
      <c r="I4509" s="173">
        <v>11700.0</v>
      </c>
      <c r="J4509" s="174">
        <v>1660.0</v>
      </c>
      <c r="K4509" s="179">
        <v>1660.0</v>
      </c>
      <c r="L4509" s="178"/>
      <c r="M4509" s="177"/>
      <c r="N4509" s="178"/>
      <c r="O4509" s="163"/>
      <c r="P4509" s="164"/>
      <c r="Q4509" s="163"/>
      <c r="R4509" s="163"/>
      <c r="S4509" s="168"/>
      <c r="T4509" s="164"/>
    </row>
    <row r="4510" ht="18.75" hidden="1" customHeight="1">
      <c r="A4510" s="180">
        <v>45944.0</v>
      </c>
      <c r="B4510" s="171">
        <v>8684.0</v>
      </c>
      <c r="C4510" s="171" t="s">
        <v>3980</v>
      </c>
      <c r="D4510" s="171"/>
      <c r="E4510" s="171" t="s">
        <v>20634</v>
      </c>
      <c r="F4510" s="171"/>
      <c r="G4510" s="171"/>
      <c r="H4510" s="172"/>
      <c r="I4510" s="173">
        <v>3000.0</v>
      </c>
      <c r="J4510" s="174">
        <v>600.0</v>
      </c>
      <c r="K4510" s="179">
        <v>600.0</v>
      </c>
      <c r="L4510" s="178">
        <v>0.0</v>
      </c>
      <c r="M4510" s="177">
        <v>0.0</v>
      </c>
      <c r="N4510" s="178">
        <v>0.0</v>
      </c>
      <c r="O4510" s="163"/>
      <c r="P4510" s="164"/>
      <c r="Q4510" s="163"/>
      <c r="R4510" s="163"/>
      <c r="S4510" s="168" t="s">
        <v>20645</v>
      </c>
      <c r="T4510" s="164">
        <v>0.0</v>
      </c>
    </row>
    <row r="4511" ht="18.75" hidden="1" customHeight="1">
      <c r="A4511" s="180">
        <v>45944.0</v>
      </c>
      <c r="B4511" s="171">
        <v>8685.0</v>
      </c>
      <c r="C4511" s="171" t="s">
        <v>2781</v>
      </c>
      <c r="D4511" s="171"/>
      <c r="E4511" s="171" t="s">
        <v>20634</v>
      </c>
      <c r="F4511" s="171"/>
      <c r="G4511" s="171"/>
      <c r="H4511" s="172"/>
      <c r="I4511" s="173">
        <v>3260.0</v>
      </c>
      <c r="J4511" s="174">
        <v>300.0</v>
      </c>
      <c r="K4511" s="179">
        <v>0.0</v>
      </c>
      <c r="L4511" s="178">
        <v>0.0</v>
      </c>
      <c r="M4511" s="177">
        <v>300.0</v>
      </c>
      <c r="N4511" s="178">
        <v>0.0</v>
      </c>
      <c r="O4511" s="163"/>
      <c r="P4511" s="164"/>
      <c r="Q4511" s="163"/>
      <c r="R4511" s="163"/>
      <c r="S4511" s="168" t="s">
        <v>20645</v>
      </c>
      <c r="T4511" s="164">
        <v>0.0</v>
      </c>
    </row>
    <row r="4512" ht="18.75" hidden="1" customHeight="1">
      <c r="A4512" s="189">
        <v>45944.0</v>
      </c>
      <c r="B4512" s="171">
        <v>17567.0</v>
      </c>
      <c r="C4512" s="171" t="s">
        <v>22835</v>
      </c>
      <c r="D4512" s="171" t="s">
        <v>20659</v>
      </c>
      <c r="E4512" s="171">
        <v>8.0</v>
      </c>
      <c r="F4512" s="171" t="s">
        <v>20700</v>
      </c>
      <c r="G4512" s="171" t="s">
        <v>12270</v>
      </c>
      <c r="H4512" s="172" t="s">
        <v>20669</v>
      </c>
      <c r="I4512" s="173">
        <v>10080.0</v>
      </c>
      <c r="J4512" s="174">
        <v>380.0</v>
      </c>
      <c r="K4512" s="179"/>
      <c r="L4512" s="178">
        <v>380.0</v>
      </c>
      <c r="M4512" s="177"/>
      <c r="N4512" s="178"/>
      <c r="O4512" s="163"/>
      <c r="P4512" s="164"/>
      <c r="Q4512" s="163"/>
      <c r="R4512" s="163"/>
      <c r="S4512" s="168"/>
      <c r="T4512" s="164"/>
    </row>
    <row r="4513" ht="18.75" hidden="1" customHeight="1">
      <c r="A4513" s="189">
        <v>45944.0</v>
      </c>
      <c r="B4513" s="171">
        <v>17568.0</v>
      </c>
      <c r="C4513" s="171" t="s">
        <v>20829</v>
      </c>
      <c r="D4513" s="171" t="s">
        <v>20673</v>
      </c>
      <c r="E4513" s="171">
        <v>8.0</v>
      </c>
      <c r="F4513" s="171" t="s">
        <v>20801</v>
      </c>
      <c r="G4513" s="171" t="s">
        <v>8817</v>
      </c>
      <c r="H4513" s="172" t="s">
        <v>20635</v>
      </c>
      <c r="I4513" s="173">
        <v>10880.0</v>
      </c>
      <c r="J4513" s="174">
        <v>1040.0</v>
      </c>
      <c r="K4513" s="179">
        <v>1040.0</v>
      </c>
      <c r="L4513" s="178"/>
      <c r="M4513" s="177"/>
      <c r="N4513" s="178"/>
      <c r="O4513" s="163"/>
      <c r="P4513" s="164"/>
      <c r="Q4513" s="163"/>
      <c r="R4513" s="163"/>
      <c r="S4513" s="168"/>
      <c r="T4513" s="164"/>
    </row>
    <row r="4514" ht="18.75" hidden="1" customHeight="1">
      <c r="A4514" s="189">
        <v>45944.0</v>
      </c>
      <c r="B4514" s="171">
        <v>17569.0</v>
      </c>
      <c r="C4514" s="171" t="s">
        <v>22836</v>
      </c>
      <c r="D4514" s="171" t="s">
        <v>20673</v>
      </c>
      <c r="E4514" s="171">
        <v>8.0</v>
      </c>
      <c r="F4514" s="171" t="s">
        <v>21697</v>
      </c>
      <c r="G4514" s="171" t="s">
        <v>12275</v>
      </c>
      <c r="H4514" s="172" t="s">
        <v>20635</v>
      </c>
      <c r="I4514" s="173">
        <v>10760.0</v>
      </c>
      <c r="J4514" s="174">
        <v>920.0</v>
      </c>
      <c r="K4514" s="179">
        <v>920.0</v>
      </c>
      <c r="L4514" s="178"/>
      <c r="M4514" s="177"/>
      <c r="N4514" s="178"/>
      <c r="O4514" s="163"/>
      <c r="P4514" s="164"/>
      <c r="Q4514" s="163"/>
      <c r="R4514" s="163"/>
      <c r="S4514" s="168"/>
      <c r="T4514" s="164"/>
    </row>
    <row r="4515" ht="18.75" hidden="1" customHeight="1">
      <c r="A4515" s="180">
        <v>45944.0</v>
      </c>
      <c r="B4515" s="171">
        <v>8686.0</v>
      </c>
      <c r="C4515" s="171" t="s">
        <v>6423</v>
      </c>
      <c r="D4515" s="171"/>
      <c r="E4515" s="171" t="s">
        <v>20634</v>
      </c>
      <c r="F4515" s="171"/>
      <c r="G4515" s="171" t="s">
        <v>22683</v>
      </c>
      <c r="H4515" s="172" t="s">
        <v>22683</v>
      </c>
      <c r="I4515" s="173">
        <v>3340.0</v>
      </c>
      <c r="J4515" s="174">
        <v>220.0</v>
      </c>
      <c r="K4515" s="179">
        <v>0.0</v>
      </c>
      <c r="L4515" s="178">
        <v>0.0</v>
      </c>
      <c r="M4515" s="177">
        <v>0.0</v>
      </c>
      <c r="N4515" s="178">
        <v>0.0</v>
      </c>
      <c r="O4515" s="163"/>
      <c r="P4515" s="164"/>
      <c r="Q4515" s="163"/>
      <c r="R4515" s="163"/>
      <c r="S4515" s="168" t="s">
        <v>20645</v>
      </c>
      <c r="T4515" s="164">
        <v>0.0</v>
      </c>
    </row>
    <row r="4516" ht="18.75" hidden="1" customHeight="1">
      <c r="A4516" s="180">
        <v>45944.0</v>
      </c>
      <c r="B4516" s="171">
        <v>8687.0</v>
      </c>
      <c r="C4516" s="171" t="s">
        <v>6423</v>
      </c>
      <c r="D4516" s="171"/>
      <c r="E4516" s="171" t="s">
        <v>20634</v>
      </c>
      <c r="F4516" s="171"/>
      <c r="G4516" s="171" t="s">
        <v>22683</v>
      </c>
      <c r="H4516" s="172" t="s">
        <v>22683</v>
      </c>
      <c r="I4516" s="173">
        <v>3120.0</v>
      </c>
      <c r="J4516" s="174">
        <v>340.0</v>
      </c>
      <c r="K4516" s="179">
        <v>0.0</v>
      </c>
      <c r="L4516" s="178">
        <v>340.0</v>
      </c>
      <c r="M4516" s="177">
        <v>0.0</v>
      </c>
      <c r="N4516" s="178">
        <v>0.0</v>
      </c>
      <c r="O4516" s="163"/>
      <c r="P4516" s="164"/>
      <c r="Q4516" s="163"/>
      <c r="R4516" s="163"/>
      <c r="S4516" s="168" t="s">
        <v>20645</v>
      </c>
      <c r="T4516" s="164">
        <v>0.0</v>
      </c>
    </row>
    <row r="4517" ht="18.75" hidden="1" customHeight="1">
      <c r="A4517" s="180">
        <v>45944.0</v>
      </c>
      <c r="B4517" s="171">
        <v>8688.0</v>
      </c>
      <c r="C4517" s="171" t="s">
        <v>6423</v>
      </c>
      <c r="D4517" s="171"/>
      <c r="E4517" s="171" t="s">
        <v>20634</v>
      </c>
      <c r="F4517" s="171"/>
      <c r="G4517" s="171" t="s">
        <v>22684</v>
      </c>
      <c r="H4517" s="172" t="s">
        <v>22684</v>
      </c>
      <c r="I4517" s="173">
        <v>3100.0</v>
      </c>
      <c r="J4517" s="174">
        <v>120.0</v>
      </c>
      <c r="K4517" s="179">
        <v>0.0</v>
      </c>
      <c r="L4517" s="178">
        <v>0.0</v>
      </c>
      <c r="M4517" s="177">
        <v>0.0</v>
      </c>
      <c r="N4517" s="178">
        <v>0.0</v>
      </c>
      <c r="O4517" s="163"/>
      <c r="P4517" s="164"/>
      <c r="Q4517" s="163"/>
      <c r="R4517" s="163"/>
      <c r="S4517" s="168" t="s">
        <v>20645</v>
      </c>
      <c r="T4517" s="164">
        <v>0.0</v>
      </c>
    </row>
    <row r="4518" ht="18.75" hidden="1" customHeight="1">
      <c r="A4518" s="180">
        <v>45944.0</v>
      </c>
      <c r="B4518" s="171">
        <v>8689.0</v>
      </c>
      <c r="C4518" s="171" t="s">
        <v>6423</v>
      </c>
      <c r="D4518" s="171"/>
      <c r="E4518" s="171" t="s">
        <v>20634</v>
      </c>
      <c r="F4518" s="171"/>
      <c r="G4518" s="171" t="s">
        <v>22684</v>
      </c>
      <c r="H4518" s="172" t="s">
        <v>22684</v>
      </c>
      <c r="I4518" s="173">
        <v>2980.0</v>
      </c>
      <c r="J4518" s="174">
        <v>360.0</v>
      </c>
      <c r="K4518" s="179">
        <v>0.0</v>
      </c>
      <c r="L4518" s="178">
        <v>360.0</v>
      </c>
      <c r="M4518" s="177">
        <v>0.0</v>
      </c>
      <c r="N4518" s="178">
        <v>0.0</v>
      </c>
      <c r="O4518" s="163"/>
      <c r="P4518" s="164"/>
      <c r="Q4518" s="163"/>
      <c r="R4518" s="163"/>
      <c r="S4518" s="168" t="s">
        <v>20645</v>
      </c>
      <c r="T4518" s="164">
        <v>0.0</v>
      </c>
    </row>
    <row r="4519" ht="18.75" hidden="1" customHeight="1">
      <c r="A4519" s="189">
        <v>45944.0</v>
      </c>
      <c r="B4519" s="171">
        <v>17570.0</v>
      </c>
      <c r="C4519" s="171" t="s">
        <v>22837</v>
      </c>
      <c r="D4519" s="171" t="s">
        <v>20687</v>
      </c>
      <c r="E4519" s="171">
        <v>8.0</v>
      </c>
      <c r="F4519" s="171" t="s">
        <v>20959</v>
      </c>
      <c r="G4519" s="171" t="s">
        <v>12293</v>
      </c>
      <c r="H4519" s="172" t="s">
        <v>20635</v>
      </c>
      <c r="I4519" s="173">
        <v>11220.0</v>
      </c>
      <c r="J4519" s="174">
        <v>1200.0</v>
      </c>
      <c r="K4519" s="179">
        <v>1200.0</v>
      </c>
      <c r="L4519" s="178"/>
      <c r="M4519" s="177"/>
      <c r="N4519" s="178"/>
      <c r="O4519" s="163"/>
      <c r="P4519" s="164"/>
      <c r="Q4519" s="163"/>
      <c r="R4519" s="163"/>
      <c r="S4519" s="168"/>
      <c r="T4519" s="164"/>
    </row>
    <row r="4520" ht="18.75" hidden="1" customHeight="1">
      <c r="A4520" s="180">
        <v>45944.0</v>
      </c>
      <c r="B4520" s="171">
        <v>8690.0</v>
      </c>
      <c r="C4520" s="171" t="s">
        <v>4017</v>
      </c>
      <c r="D4520" s="171"/>
      <c r="E4520" s="171" t="s">
        <v>20634</v>
      </c>
      <c r="F4520" s="171"/>
      <c r="G4520" s="171" t="s">
        <v>4500</v>
      </c>
      <c r="H4520" s="172" t="s">
        <v>4500</v>
      </c>
      <c r="I4520" s="173">
        <v>2140.0</v>
      </c>
      <c r="J4520" s="174">
        <v>240.0</v>
      </c>
      <c r="K4520" s="179">
        <v>240.0</v>
      </c>
      <c r="L4520" s="178">
        <v>0.0</v>
      </c>
      <c r="M4520" s="177">
        <v>0.0</v>
      </c>
      <c r="N4520" s="178">
        <v>0.0</v>
      </c>
      <c r="O4520" s="163"/>
      <c r="P4520" s="164"/>
      <c r="Q4520" s="163"/>
      <c r="R4520" s="163"/>
      <c r="S4520" s="168" t="s">
        <v>20645</v>
      </c>
      <c r="T4520" s="164">
        <v>0.0</v>
      </c>
    </row>
    <row r="4521" ht="18.75" hidden="1" customHeight="1">
      <c r="A4521" s="180">
        <v>45944.0</v>
      </c>
      <c r="B4521" s="171">
        <v>8691.0</v>
      </c>
      <c r="C4521" s="171" t="s">
        <v>2781</v>
      </c>
      <c r="D4521" s="171"/>
      <c r="E4521" s="171" t="s">
        <v>20634</v>
      </c>
      <c r="F4521" s="171"/>
      <c r="G4521" s="171"/>
      <c r="H4521" s="172"/>
      <c r="I4521" s="173">
        <v>3260.0</v>
      </c>
      <c r="J4521" s="174">
        <v>240.0</v>
      </c>
      <c r="K4521" s="179">
        <v>0.0</v>
      </c>
      <c r="L4521" s="178">
        <v>0.0</v>
      </c>
      <c r="M4521" s="177">
        <v>240.0</v>
      </c>
      <c r="N4521" s="178">
        <v>0.0</v>
      </c>
      <c r="O4521" s="163"/>
      <c r="P4521" s="164"/>
      <c r="Q4521" s="163"/>
      <c r="R4521" s="163"/>
      <c r="S4521" s="168" t="s">
        <v>20645</v>
      </c>
      <c r="T4521" s="164">
        <v>0.0</v>
      </c>
    </row>
    <row r="4522" ht="18.75" hidden="1" customHeight="1">
      <c r="A4522" s="189">
        <v>45944.0</v>
      </c>
      <c r="B4522" s="171">
        <v>17571.0</v>
      </c>
      <c r="C4522" s="171" t="s">
        <v>22838</v>
      </c>
      <c r="D4522" s="171" t="s">
        <v>20659</v>
      </c>
      <c r="E4522" s="171">
        <v>8.0</v>
      </c>
      <c r="F4522" s="171" t="s">
        <v>20700</v>
      </c>
      <c r="G4522" s="171" t="s">
        <v>12305</v>
      </c>
      <c r="H4522" s="172" t="s">
        <v>20635</v>
      </c>
      <c r="I4522" s="173">
        <v>10620.0</v>
      </c>
      <c r="J4522" s="174">
        <v>920.0</v>
      </c>
      <c r="K4522" s="179">
        <v>920.0</v>
      </c>
      <c r="L4522" s="178"/>
      <c r="M4522" s="177"/>
      <c r="N4522" s="178"/>
      <c r="O4522" s="163"/>
      <c r="P4522" s="164"/>
      <c r="Q4522" s="163"/>
      <c r="R4522" s="163"/>
      <c r="S4522" s="168"/>
      <c r="T4522" s="164"/>
    </row>
    <row r="4523" ht="18.75" hidden="1" customHeight="1">
      <c r="A4523" s="180">
        <v>45944.0</v>
      </c>
      <c r="B4523" s="171">
        <v>8692.0</v>
      </c>
      <c r="C4523" s="171" t="s">
        <v>8901</v>
      </c>
      <c r="D4523" s="171"/>
      <c r="E4523" s="171" t="s">
        <v>20634</v>
      </c>
      <c r="F4523" s="171"/>
      <c r="G4523" s="171" t="s">
        <v>22839</v>
      </c>
      <c r="H4523" s="172" t="s">
        <v>22839</v>
      </c>
      <c r="I4523" s="173">
        <v>12920.0</v>
      </c>
      <c r="J4523" s="174">
        <v>2700.0</v>
      </c>
      <c r="K4523" s="179">
        <v>0.0</v>
      </c>
      <c r="L4523" s="178">
        <v>0.0</v>
      </c>
      <c r="M4523" s="177">
        <v>0.0</v>
      </c>
      <c r="N4523" s="178">
        <v>0.0</v>
      </c>
      <c r="O4523" s="163"/>
      <c r="P4523" s="164"/>
      <c r="Q4523" s="163"/>
      <c r="R4523" s="163"/>
      <c r="S4523" s="168" t="s">
        <v>20645</v>
      </c>
      <c r="T4523" s="164">
        <v>0.0</v>
      </c>
    </row>
    <row r="4524" ht="18.75" hidden="1" customHeight="1">
      <c r="A4524" s="180">
        <v>45944.0</v>
      </c>
      <c r="B4524" s="171">
        <v>8693.0</v>
      </c>
      <c r="C4524" s="171" t="s">
        <v>4073</v>
      </c>
      <c r="D4524" s="171"/>
      <c r="E4524" s="171" t="s">
        <v>20634</v>
      </c>
      <c r="F4524" s="171"/>
      <c r="G4524" s="171"/>
      <c r="H4524" s="172"/>
      <c r="I4524" s="173">
        <v>2580.0</v>
      </c>
      <c r="J4524" s="174">
        <v>160.0</v>
      </c>
      <c r="K4524" s="179">
        <v>0.0</v>
      </c>
      <c r="L4524" s="178">
        <v>160.0</v>
      </c>
      <c r="M4524" s="177">
        <v>0.0</v>
      </c>
      <c r="N4524" s="178">
        <v>0.0</v>
      </c>
      <c r="O4524" s="163"/>
      <c r="P4524" s="164"/>
      <c r="Q4524" s="163"/>
      <c r="R4524" s="163"/>
      <c r="S4524" s="168" t="s">
        <v>20645</v>
      </c>
      <c r="T4524" s="164">
        <v>0.0</v>
      </c>
    </row>
    <row r="4525" ht="18.75" hidden="1" customHeight="1">
      <c r="A4525" s="189">
        <v>45944.0</v>
      </c>
      <c r="B4525" s="171">
        <v>17572.0</v>
      </c>
      <c r="C4525" s="171" t="s">
        <v>20853</v>
      </c>
      <c r="D4525" s="171" t="s">
        <v>20687</v>
      </c>
      <c r="E4525" s="171">
        <v>8.0</v>
      </c>
      <c r="F4525" s="171" t="s">
        <v>21247</v>
      </c>
      <c r="G4525" s="171" t="s">
        <v>21603</v>
      </c>
      <c r="H4525" s="172" t="s">
        <v>20635</v>
      </c>
      <c r="I4525" s="173">
        <v>12380.0</v>
      </c>
      <c r="J4525" s="174">
        <v>2360.0</v>
      </c>
      <c r="K4525" s="179">
        <v>2360.0</v>
      </c>
      <c r="L4525" s="178"/>
      <c r="M4525" s="177"/>
      <c r="N4525" s="178"/>
      <c r="O4525" s="163"/>
      <c r="P4525" s="164"/>
      <c r="Q4525" s="163"/>
      <c r="R4525" s="163"/>
      <c r="S4525" s="168"/>
      <c r="T4525" s="164"/>
    </row>
    <row r="4526" ht="18.75" hidden="1" customHeight="1">
      <c r="A4526" s="180">
        <v>45944.0</v>
      </c>
      <c r="B4526" s="171">
        <v>8694.0</v>
      </c>
      <c r="C4526" s="171" t="s">
        <v>4017</v>
      </c>
      <c r="D4526" s="171"/>
      <c r="E4526" s="171" t="s">
        <v>20634</v>
      </c>
      <c r="F4526" s="171"/>
      <c r="G4526" s="171" t="s">
        <v>4500</v>
      </c>
      <c r="H4526" s="172" t="s">
        <v>4500</v>
      </c>
      <c r="I4526" s="173">
        <v>2080.0</v>
      </c>
      <c r="J4526" s="174">
        <v>280.0</v>
      </c>
      <c r="K4526" s="179">
        <v>280.0</v>
      </c>
      <c r="L4526" s="178">
        <v>0.0</v>
      </c>
      <c r="M4526" s="177">
        <v>0.0</v>
      </c>
      <c r="N4526" s="178">
        <v>0.0</v>
      </c>
      <c r="O4526" s="163"/>
      <c r="P4526" s="164"/>
      <c r="Q4526" s="163"/>
      <c r="R4526" s="163"/>
      <c r="S4526" s="168" t="s">
        <v>20645</v>
      </c>
      <c r="T4526" s="164">
        <v>0.0</v>
      </c>
    </row>
    <row r="4527" ht="18.75" hidden="1" customHeight="1">
      <c r="A4527" s="189">
        <v>45944.0</v>
      </c>
      <c r="B4527" s="171">
        <v>17574.0</v>
      </c>
      <c r="C4527" s="171" t="s">
        <v>21332</v>
      </c>
      <c r="D4527" s="171" t="s">
        <v>20687</v>
      </c>
      <c r="E4527" s="171">
        <v>8.0</v>
      </c>
      <c r="F4527" s="171" t="s">
        <v>20700</v>
      </c>
      <c r="G4527" s="171" t="s">
        <v>12324</v>
      </c>
      <c r="H4527" s="172" t="s">
        <v>20635</v>
      </c>
      <c r="I4527" s="173">
        <v>15520.0</v>
      </c>
      <c r="J4527" s="174">
        <v>5500.0</v>
      </c>
      <c r="K4527" s="179">
        <v>5500.0</v>
      </c>
      <c r="L4527" s="178"/>
      <c r="M4527" s="177"/>
      <c r="N4527" s="178"/>
      <c r="O4527" s="163"/>
      <c r="P4527" s="164"/>
      <c r="Q4527" s="163"/>
      <c r="R4527" s="163"/>
      <c r="S4527" s="168"/>
      <c r="T4527" s="164"/>
    </row>
    <row r="4528" ht="18.75" hidden="1" customHeight="1">
      <c r="A4528" s="189">
        <v>45944.0</v>
      </c>
      <c r="B4528" s="171">
        <v>17575.0</v>
      </c>
      <c r="C4528" s="171" t="s">
        <v>2851</v>
      </c>
      <c r="D4528" s="171" t="s">
        <v>20659</v>
      </c>
      <c r="E4528" s="171">
        <v>14.0</v>
      </c>
      <c r="F4528" s="171" t="s">
        <v>21370</v>
      </c>
      <c r="G4528" s="171" t="s">
        <v>4135</v>
      </c>
      <c r="H4528" s="172" t="s">
        <v>20635</v>
      </c>
      <c r="I4528" s="173">
        <v>11460.0</v>
      </c>
      <c r="J4528" s="174">
        <v>1420.0</v>
      </c>
      <c r="K4528" s="179">
        <v>1420.0</v>
      </c>
      <c r="L4528" s="178"/>
      <c r="M4528" s="177"/>
      <c r="N4528" s="178"/>
      <c r="O4528" s="163"/>
      <c r="P4528" s="164"/>
      <c r="Q4528" s="163"/>
      <c r="R4528" s="163"/>
      <c r="S4528" s="168"/>
      <c r="T4528" s="164"/>
    </row>
    <row r="4529" ht="18.75" hidden="1" customHeight="1">
      <c r="A4529" s="180">
        <v>45944.0</v>
      </c>
      <c r="B4529" s="171">
        <v>8695.0</v>
      </c>
      <c r="C4529" s="171" t="s">
        <v>4017</v>
      </c>
      <c r="D4529" s="171"/>
      <c r="E4529" s="171" t="s">
        <v>20634</v>
      </c>
      <c r="F4529" s="171"/>
      <c r="G4529" s="171" t="s">
        <v>4500</v>
      </c>
      <c r="H4529" s="172" t="s">
        <v>4500</v>
      </c>
      <c r="I4529" s="173">
        <v>2000.0</v>
      </c>
      <c r="J4529" s="174">
        <v>200.0</v>
      </c>
      <c r="K4529" s="179">
        <v>200.0</v>
      </c>
      <c r="L4529" s="178">
        <v>0.0</v>
      </c>
      <c r="M4529" s="177">
        <v>0.0</v>
      </c>
      <c r="N4529" s="178">
        <v>0.0</v>
      </c>
      <c r="O4529" s="163"/>
      <c r="P4529" s="164"/>
      <c r="Q4529" s="163"/>
      <c r="R4529" s="163"/>
      <c r="S4529" s="168" t="s">
        <v>20645</v>
      </c>
      <c r="T4529" s="164">
        <v>0.0</v>
      </c>
    </row>
    <row r="4530" ht="18.75" hidden="1" customHeight="1">
      <c r="A4530" s="189">
        <v>45944.0</v>
      </c>
      <c r="B4530" s="171">
        <v>17576.0</v>
      </c>
      <c r="C4530" s="171" t="s">
        <v>4035</v>
      </c>
      <c r="D4530" s="171" t="s">
        <v>20687</v>
      </c>
      <c r="E4530" s="171">
        <v>8.0</v>
      </c>
      <c r="F4530" s="171" t="s">
        <v>20801</v>
      </c>
      <c r="G4530" s="171" t="s">
        <v>22840</v>
      </c>
      <c r="H4530" s="172" t="s">
        <v>20638</v>
      </c>
      <c r="I4530" s="173">
        <v>17440.0</v>
      </c>
      <c r="J4530" s="174">
        <v>7420.0</v>
      </c>
      <c r="K4530" s="179"/>
      <c r="L4530" s="178"/>
      <c r="M4530" s="177"/>
      <c r="N4530" s="178">
        <v>7420.0</v>
      </c>
      <c r="O4530" s="163"/>
      <c r="P4530" s="164"/>
      <c r="Q4530" s="163"/>
      <c r="R4530" s="163"/>
      <c r="S4530" s="168"/>
      <c r="T4530" s="164"/>
    </row>
    <row r="4531" ht="18.75" hidden="1" customHeight="1">
      <c r="A4531" s="189">
        <v>45944.0</v>
      </c>
      <c r="B4531" s="171">
        <v>17577.0</v>
      </c>
      <c r="C4531" s="171" t="s">
        <v>22841</v>
      </c>
      <c r="D4531" s="171" t="s">
        <v>20659</v>
      </c>
      <c r="E4531" s="171">
        <v>8.0</v>
      </c>
      <c r="F4531" s="171" t="s">
        <v>20887</v>
      </c>
      <c r="G4531" s="171" t="s">
        <v>12331</v>
      </c>
      <c r="H4531" s="172" t="s">
        <v>20635</v>
      </c>
      <c r="I4531" s="173">
        <v>13800.0</v>
      </c>
      <c r="J4531" s="174">
        <v>4100.0</v>
      </c>
      <c r="K4531" s="179">
        <v>4100.0</v>
      </c>
      <c r="L4531" s="178"/>
      <c r="M4531" s="177"/>
      <c r="N4531" s="178"/>
      <c r="O4531" s="163"/>
      <c r="P4531" s="164"/>
      <c r="Q4531" s="163"/>
      <c r="R4531" s="163"/>
      <c r="S4531" s="168"/>
      <c r="T4531" s="164"/>
    </row>
    <row r="4532" ht="18.75" hidden="1" customHeight="1">
      <c r="A4532" s="189">
        <v>45944.0</v>
      </c>
      <c r="B4532" s="171">
        <v>17578.0</v>
      </c>
      <c r="C4532" s="171" t="s">
        <v>21864</v>
      </c>
      <c r="D4532" s="171" t="s">
        <v>20673</v>
      </c>
      <c r="E4532" s="171">
        <v>12.0</v>
      </c>
      <c r="F4532" s="171" t="s">
        <v>20981</v>
      </c>
      <c r="G4532" s="171" t="s">
        <v>10926</v>
      </c>
      <c r="H4532" s="172" t="s">
        <v>20635</v>
      </c>
      <c r="I4532" s="173">
        <v>12240.0</v>
      </c>
      <c r="J4532" s="174">
        <v>2380.0</v>
      </c>
      <c r="K4532" s="179">
        <v>2380.0</v>
      </c>
      <c r="L4532" s="178"/>
      <c r="M4532" s="177"/>
      <c r="N4532" s="178"/>
      <c r="O4532" s="163"/>
      <c r="P4532" s="164"/>
      <c r="Q4532" s="163"/>
      <c r="R4532" s="163"/>
      <c r="S4532" s="168"/>
      <c r="T4532" s="164"/>
    </row>
    <row r="4533" ht="18.75" hidden="1" customHeight="1">
      <c r="A4533" s="180">
        <v>45944.0</v>
      </c>
      <c r="B4533" s="171">
        <v>8757.0</v>
      </c>
      <c r="C4533" s="171" t="s">
        <v>20731</v>
      </c>
      <c r="D4533" s="171"/>
      <c r="E4533" s="171" t="s">
        <v>20634</v>
      </c>
      <c r="F4533" s="171"/>
      <c r="G4533" s="171" t="s">
        <v>22782</v>
      </c>
      <c r="H4533" s="172" t="s">
        <v>22782</v>
      </c>
      <c r="I4533" s="173">
        <v>3080.0</v>
      </c>
      <c r="J4533" s="174">
        <v>360.0</v>
      </c>
      <c r="K4533" s="179">
        <v>0.0</v>
      </c>
      <c r="L4533" s="178">
        <v>360.0</v>
      </c>
      <c r="M4533" s="177">
        <v>0.0</v>
      </c>
      <c r="N4533" s="178">
        <v>0.0</v>
      </c>
      <c r="O4533" s="163"/>
      <c r="P4533" s="164"/>
      <c r="Q4533" s="163"/>
      <c r="R4533" s="163"/>
      <c r="S4533" s="168" t="s">
        <v>20645</v>
      </c>
      <c r="T4533" s="164">
        <v>40.0</v>
      </c>
    </row>
    <row r="4534" ht="18.75" hidden="1" customHeight="1">
      <c r="A4534" s="182">
        <v>45944.02901508102</v>
      </c>
      <c r="B4534" s="171">
        <v>8680.0</v>
      </c>
      <c r="C4534" s="171" t="s">
        <v>4138</v>
      </c>
      <c r="D4534" s="171"/>
      <c r="E4534" s="171" t="s">
        <v>20634</v>
      </c>
      <c r="F4534" s="171"/>
      <c r="G4534" s="171"/>
      <c r="H4534" s="172"/>
      <c r="I4534" s="173">
        <v>3040.0</v>
      </c>
      <c r="J4534" s="174">
        <v>40.0</v>
      </c>
      <c r="K4534" s="179">
        <v>0.0</v>
      </c>
      <c r="L4534" s="178">
        <v>40.0</v>
      </c>
      <c r="M4534" s="177">
        <v>0.0</v>
      </c>
      <c r="N4534" s="178">
        <v>0.0</v>
      </c>
      <c r="O4534" s="163"/>
      <c r="P4534" s="164"/>
      <c r="Q4534" s="163"/>
      <c r="R4534" s="163"/>
      <c r="S4534" s="168" t="s">
        <v>20645</v>
      </c>
      <c r="T4534" s="164">
        <v>0.0</v>
      </c>
    </row>
    <row r="4535" ht="18.75" hidden="1" customHeight="1">
      <c r="A4535" s="189">
        <v>45945.0</v>
      </c>
      <c r="B4535" s="171">
        <v>17579.0</v>
      </c>
      <c r="C4535" s="171" t="s">
        <v>21211</v>
      </c>
      <c r="D4535" s="171" t="s">
        <v>20687</v>
      </c>
      <c r="E4535" s="171">
        <v>16.0</v>
      </c>
      <c r="F4535" s="171" t="s">
        <v>22354</v>
      </c>
      <c r="G4535" s="171" t="s">
        <v>22842</v>
      </c>
      <c r="H4535" s="172" t="s">
        <v>20635</v>
      </c>
      <c r="I4535" s="173">
        <v>12340.0</v>
      </c>
      <c r="J4535" s="174">
        <v>2300.0</v>
      </c>
      <c r="K4535" s="179">
        <v>2300.0</v>
      </c>
      <c r="L4535" s="178"/>
      <c r="M4535" s="177"/>
      <c r="N4535" s="178"/>
      <c r="O4535" s="163"/>
      <c r="P4535" s="164"/>
      <c r="Q4535" s="163"/>
      <c r="R4535" s="163"/>
      <c r="S4535" s="168"/>
      <c r="T4535" s="164"/>
    </row>
    <row r="4536" ht="18.75" hidden="1" customHeight="1">
      <c r="A4536" s="189">
        <v>45945.0</v>
      </c>
      <c r="B4536" s="171">
        <v>17580.0</v>
      </c>
      <c r="C4536" s="171" t="s">
        <v>21701</v>
      </c>
      <c r="D4536" s="171" t="s">
        <v>20659</v>
      </c>
      <c r="E4536" s="171">
        <v>8.0</v>
      </c>
      <c r="F4536" s="171"/>
      <c r="G4536" s="171" t="s">
        <v>22843</v>
      </c>
      <c r="H4536" s="172" t="s">
        <v>20635</v>
      </c>
      <c r="I4536" s="173">
        <v>10820.0</v>
      </c>
      <c r="J4536" s="174">
        <v>1120.0</v>
      </c>
      <c r="K4536" s="179">
        <v>1120.0</v>
      </c>
      <c r="L4536" s="178"/>
      <c r="M4536" s="177"/>
      <c r="N4536" s="178"/>
      <c r="O4536" s="163"/>
      <c r="P4536" s="164"/>
      <c r="Q4536" s="163"/>
      <c r="R4536" s="163"/>
      <c r="S4536" s="168"/>
      <c r="T4536" s="164"/>
    </row>
    <row r="4537" ht="18.75" hidden="1" customHeight="1">
      <c r="A4537" s="189">
        <v>45945.0</v>
      </c>
      <c r="B4537" s="171">
        <v>17581.0</v>
      </c>
      <c r="C4537" s="171" t="s">
        <v>22736</v>
      </c>
      <c r="D4537" s="171" t="s">
        <v>20673</v>
      </c>
      <c r="E4537" s="171">
        <v>8.0</v>
      </c>
      <c r="F4537" s="171"/>
      <c r="G4537" s="171" t="s">
        <v>21889</v>
      </c>
      <c r="H4537" s="172" t="s">
        <v>20638</v>
      </c>
      <c r="I4537" s="173">
        <v>17420.0</v>
      </c>
      <c r="J4537" s="174">
        <v>7580.0</v>
      </c>
      <c r="K4537" s="179"/>
      <c r="L4537" s="178"/>
      <c r="M4537" s="177"/>
      <c r="N4537" s="178">
        <v>7580.0</v>
      </c>
      <c r="O4537" s="163"/>
      <c r="P4537" s="164"/>
      <c r="Q4537" s="163"/>
      <c r="R4537" s="163"/>
      <c r="S4537" s="168"/>
      <c r="T4537" s="164"/>
    </row>
    <row r="4538" ht="18.75" hidden="1" customHeight="1">
      <c r="A4538" s="189">
        <v>45945.0</v>
      </c>
      <c r="B4538" s="171">
        <v>17582.0</v>
      </c>
      <c r="C4538" s="171" t="s">
        <v>21692</v>
      </c>
      <c r="D4538" s="171" t="s">
        <v>20687</v>
      </c>
      <c r="E4538" s="171">
        <v>16.0</v>
      </c>
      <c r="F4538" s="171" t="s">
        <v>20768</v>
      </c>
      <c r="G4538" s="171" t="s">
        <v>22246</v>
      </c>
      <c r="H4538" s="172" t="s">
        <v>20635</v>
      </c>
      <c r="I4538" s="173">
        <v>11760.0</v>
      </c>
      <c r="J4538" s="174">
        <v>1720.0</v>
      </c>
      <c r="K4538" s="179">
        <v>1720.0</v>
      </c>
      <c r="L4538" s="178"/>
      <c r="M4538" s="177"/>
      <c r="N4538" s="178"/>
      <c r="O4538" s="163"/>
      <c r="P4538" s="164"/>
      <c r="Q4538" s="163"/>
      <c r="R4538" s="163"/>
      <c r="S4538" s="168"/>
      <c r="T4538" s="164"/>
    </row>
    <row r="4539" ht="18.75" hidden="1" customHeight="1">
      <c r="A4539" s="189">
        <v>45945.0</v>
      </c>
      <c r="B4539" s="171">
        <v>17583.0</v>
      </c>
      <c r="C4539" s="171" t="s">
        <v>22844</v>
      </c>
      <c r="D4539" s="171" t="s">
        <v>20659</v>
      </c>
      <c r="E4539" s="171">
        <v>8.0</v>
      </c>
      <c r="F4539" s="171" t="s">
        <v>21005</v>
      </c>
      <c r="G4539" s="171" t="s">
        <v>22709</v>
      </c>
      <c r="H4539" s="172" t="s">
        <v>20635</v>
      </c>
      <c r="I4539" s="173">
        <v>11820.0</v>
      </c>
      <c r="J4539" s="174">
        <v>2120.0</v>
      </c>
      <c r="K4539" s="179">
        <v>2120.0</v>
      </c>
      <c r="L4539" s="178"/>
      <c r="M4539" s="177"/>
      <c r="N4539" s="178"/>
      <c r="O4539" s="163"/>
      <c r="P4539" s="164"/>
      <c r="Q4539" s="163"/>
      <c r="R4539" s="163"/>
      <c r="S4539" s="168"/>
      <c r="T4539" s="164"/>
    </row>
    <row r="4540" ht="18.75" hidden="1" customHeight="1">
      <c r="A4540" s="189">
        <v>45945.0</v>
      </c>
      <c r="B4540" s="171">
        <v>17584.0</v>
      </c>
      <c r="C4540" s="171" t="s">
        <v>22845</v>
      </c>
      <c r="D4540" s="171" t="s">
        <v>20673</v>
      </c>
      <c r="E4540" s="171">
        <v>8.0</v>
      </c>
      <c r="F4540" s="171" t="s">
        <v>21848</v>
      </c>
      <c r="G4540" s="171" t="s">
        <v>22846</v>
      </c>
      <c r="H4540" s="172" t="s">
        <v>20638</v>
      </c>
      <c r="I4540" s="173">
        <v>17000.0</v>
      </c>
      <c r="J4540" s="174">
        <v>7160.0</v>
      </c>
      <c r="K4540" s="179"/>
      <c r="L4540" s="178"/>
      <c r="M4540" s="177"/>
      <c r="N4540" s="178">
        <v>7160.0</v>
      </c>
      <c r="O4540" s="163"/>
      <c r="P4540" s="164"/>
      <c r="Q4540" s="163"/>
      <c r="R4540" s="163"/>
      <c r="S4540" s="168"/>
      <c r="T4540" s="164"/>
    </row>
    <row r="4541" ht="18.75" hidden="1" customHeight="1">
      <c r="A4541" s="180">
        <v>45945.0</v>
      </c>
      <c r="B4541" s="171">
        <v>8697.0</v>
      </c>
      <c r="C4541" s="171" t="s">
        <v>22343</v>
      </c>
      <c r="D4541" s="171"/>
      <c r="E4541" s="171" t="s">
        <v>20634</v>
      </c>
      <c r="F4541" s="171"/>
      <c r="G4541" s="171" t="s">
        <v>22847</v>
      </c>
      <c r="H4541" s="172" t="s">
        <v>22847</v>
      </c>
      <c r="I4541" s="173">
        <v>11500.0</v>
      </c>
      <c r="J4541" s="174">
        <v>1160.0</v>
      </c>
      <c r="K4541" s="179">
        <v>0.0</v>
      </c>
      <c r="L4541" s="178">
        <v>0.0</v>
      </c>
      <c r="M4541" s="177">
        <v>0.0</v>
      </c>
      <c r="N4541" s="178">
        <v>0.0</v>
      </c>
      <c r="O4541" s="163"/>
      <c r="P4541" s="164"/>
      <c r="Q4541" s="163"/>
      <c r="R4541" s="163"/>
      <c r="S4541" s="168" t="s">
        <v>20645</v>
      </c>
      <c r="T4541" s="164">
        <v>0.0</v>
      </c>
    </row>
    <row r="4542" ht="18.75" hidden="1" customHeight="1">
      <c r="A4542" s="189">
        <v>45945.0</v>
      </c>
      <c r="B4542" s="171">
        <v>17585.0</v>
      </c>
      <c r="C4542" s="171" t="s">
        <v>22848</v>
      </c>
      <c r="D4542" s="171" t="s">
        <v>20659</v>
      </c>
      <c r="E4542" s="171">
        <v>8.0</v>
      </c>
      <c r="F4542" s="171" t="s">
        <v>20703</v>
      </c>
      <c r="G4542" s="171" t="s">
        <v>22849</v>
      </c>
      <c r="H4542" s="172" t="s">
        <v>20635</v>
      </c>
      <c r="I4542" s="173">
        <v>10820.0</v>
      </c>
      <c r="J4542" s="174">
        <v>1120.0</v>
      </c>
      <c r="K4542" s="179">
        <v>1120.0</v>
      </c>
      <c r="L4542" s="178"/>
      <c r="M4542" s="177"/>
      <c r="N4542" s="178"/>
      <c r="O4542" s="163"/>
      <c r="P4542" s="164"/>
      <c r="Q4542" s="163"/>
      <c r="R4542" s="163"/>
      <c r="S4542" s="168"/>
      <c r="T4542" s="164"/>
    </row>
    <row r="4543" ht="18.75" hidden="1" customHeight="1">
      <c r="A4543" s="180">
        <v>45945.0</v>
      </c>
      <c r="B4543" s="171">
        <v>8698.0</v>
      </c>
      <c r="C4543" s="171" t="s">
        <v>8901</v>
      </c>
      <c r="D4543" s="171"/>
      <c r="E4543" s="171" t="s">
        <v>20634</v>
      </c>
      <c r="F4543" s="171"/>
      <c r="G4543" s="171" t="s">
        <v>22850</v>
      </c>
      <c r="H4543" s="172" t="s">
        <v>22850</v>
      </c>
      <c r="I4543" s="173">
        <v>13360.0</v>
      </c>
      <c r="J4543" s="174">
        <v>2700.0</v>
      </c>
      <c r="K4543" s="179">
        <v>0.0</v>
      </c>
      <c r="L4543" s="178">
        <v>0.0</v>
      </c>
      <c r="M4543" s="177">
        <v>0.0</v>
      </c>
      <c r="N4543" s="178">
        <v>0.0</v>
      </c>
      <c r="O4543" s="163"/>
      <c r="P4543" s="164"/>
      <c r="Q4543" s="163"/>
      <c r="R4543" s="163"/>
      <c r="S4543" s="168" t="s">
        <v>20645</v>
      </c>
      <c r="T4543" s="164">
        <v>0.0</v>
      </c>
    </row>
    <row r="4544" ht="18.75" hidden="1" customHeight="1">
      <c r="A4544" s="189">
        <v>45945.0</v>
      </c>
      <c r="B4544" s="171">
        <v>17586.0</v>
      </c>
      <c r="C4544" s="171" t="s">
        <v>21211</v>
      </c>
      <c r="D4544" s="171" t="s">
        <v>20659</v>
      </c>
      <c r="E4544" s="171">
        <v>8.0</v>
      </c>
      <c r="F4544" s="171" t="s">
        <v>21411</v>
      </c>
      <c r="G4544" s="171" t="s">
        <v>22407</v>
      </c>
      <c r="H4544" s="172" t="s">
        <v>20635</v>
      </c>
      <c r="I4544" s="173">
        <v>10420.0</v>
      </c>
      <c r="J4544" s="174">
        <v>720.0</v>
      </c>
      <c r="K4544" s="179">
        <v>720.0</v>
      </c>
      <c r="L4544" s="178"/>
      <c r="M4544" s="177"/>
      <c r="N4544" s="178"/>
      <c r="O4544" s="163"/>
      <c r="P4544" s="164"/>
      <c r="Q4544" s="163"/>
      <c r="R4544" s="163"/>
      <c r="S4544" s="168"/>
      <c r="T4544" s="164"/>
    </row>
    <row r="4545" ht="18.75" hidden="1" customHeight="1">
      <c r="A4545" s="189">
        <v>45945.0</v>
      </c>
      <c r="B4545" s="171">
        <v>17587.0</v>
      </c>
      <c r="C4545" s="171" t="s">
        <v>21583</v>
      </c>
      <c r="D4545" s="171" t="s">
        <v>20687</v>
      </c>
      <c r="E4545" s="171">
        <v>16.0</v>
      </c>
      <c r="F4545" s="171" t="s">
        <v>20988</v>
      </c>
      <c r="G4545" s="171" t="s">
        <v>22851</v>
      </c>
      <c r="H4545" s="172" t="s">
        <v>20635</v>
      </c>
      <c r="I4545" s="173">
        <v>11840.0</v>
      </c>
      <c r="J4545" s="174">
        <v>1800.0</v>
      </c>
      <c r="K4545" s="179">
        <v>1800.0</v>
      </c>
      <c r="L4545" s="178"/>
      <c r="M4545" s="177"/>
      <c r="N4545" s="178"/>
      <c r="O4545" s="163"/>
      <c r="P4545" s="164"/>
      <c r="Q4545" s="163"/>
      <c r="R4545" s="163"/>
      <c r="S4545" s="168"/>
      <c r="T4545" s="164"/>
    </row>
    <row r="4546" ht="18.75" hidden="1" customHeight="1">
      <c r="A4546" s="189">
        <v>45945.0</v>
      </c>
      <c r="B4546" s="171">
        <v>17588.0</v>
      </c>
      <c r="C4546" s="171" t="s">
        <v>22852</v>
      </c>
      <c r="D4546" s="171" t="s">
        <v>20687</v>
      </c>
      <c r="E4546" s="171">
        <v>16.0</v>
      </c>
      <c r="F4546" s="171"/>
      <c r="G4546" s="171" t="s">
        <v>22853</v>
      </c>
      <c r="H4546" s="172" t="s">
        <v>20635</v>
      </c>
      <c r="I4546" s="173">
        <v>11400.0</v>
      </c>
      <c r="J4546" s="174">
        <v>1360.0</v>
      </c>
      <c r="K4546" s="179">
        <v>1360.0</v>
      </c>
      <c r="L4546" s="178"/>
      <c r="M4546" s="177"/>
      <c r="N4546" s="178"/>
      <c r="O4546" s="163"/>
      <c r="P4546" s="164"/>
      <c r="Q4546" s="163"/>
      <c r="R4546" s="163"/>
      <c r="S4546" s="168"/>
      <c r="T4546" s="164"/>
    </row>
    <row r="4547" ht="18.75" hidden="1" customHeight="1">
      <c r="A4547" s="189">
        <v>45945.0</v>
      </c>
      <c r="B4547" s="171">
        <v>17589.0</v>
      </c>
      <c r="C4547" s="171" t="s">
        <v>21512</v>
      </c>
      <c r="D4547" s="171" t="s">
        <v>20659</v>
      </c>
      <c r="E4547" s="171">
        <v>8.0</v>
      </c>
      <c r="F4547" s="171" t="s">
        <v>20846</v>
      </c>
      <c r="G4547" s="171" t="s">
        <v>22854</v>
      </c>
      <c r="H4547" s="172" t="s">
        <v>20635</v>
      </c>
      <c r="I4547" s="173">
        <v>13200.0</v>
      </c>
      <c r="J4547" s="174">
        <v>3500.0</v>
      </c>
      <c r="K4547" s="179">
        <v>3500.0</v>
      </c>
      <c r="L4547" s="178"/>
      <c r="M4547" s="177"/>
      <c r="N4547" s="178"/>
      <c r="O4547" s="163"/>
      <c r="P4547" s="164"/>
      <c r="Q4547" s="163"/>
      <c r="R4547" s="163"/>
      <c r="S4547" s="168"/>
      <c r="T4547" s="164"/>
    </row>
    <row r="4548" ht="18.75" hidden="1" customHeight="1">
      <c r="A4548" s="189">
        <v>45945.0</v>
      </c>
      <c r="B4548" s="171">
        <v>17590.0</v>
      </c>
      <c r="C4548" s="171" t="s">
        <v>22855</v>
      </c>
      <c r="D4548" s="171" t="s">
        <v>20673</v>
      </c>
      <c r="E4548" s="171">
        <v>8.0</v>
      </c>
      <c r="F4548" s="171" t="s">
        <v>22127</v>
      </c>
      <c r="G4548" s="171" t="s">
        <v>22856</v>
      </c>
      <c r="H4548" s="172" t="s">
        <v>20635</v>
      </c>
      <c r="I4548" s="173">
        <v>13260.0</v>
      </c>
      <c r="J4548" s="174">
        <v>3420.0</v>
      </c>
      <c r="K4548" s="179">
        <v>3420.0</v>
      </c>
      <c r="L4548" s="178"/>
      <c r="M4548" s="177"/>
      <c r="N4548" s="178"/>
      <c r="O4548" s="163"/>
      <c r="P4548" s="164"/>
      <c r="Q4548" s="163"/>
      <c r="R4548" s="163"/>
      <c r="S4548" s="168"/>
      <c r="T4548" s="164"/>
    </row>
    <row r="4549" ht="18.75" hidden="1" customHeight="1">
      <c r="A4549" s="180">
        <v>45945.0</v>
      </c>
      <c r="B4549" s="171">
        <v>8699.0</v>
      </c>
      <c r="C4549" s="171" t="s">
        <v>22642</v>
      </c>
      <c r="D4549" s="171"/>
      <c r="E4549" s="171" t="s">
        <v>20634</v>
      </c>
      <c r="F4549" s="171"/>
      <c r="G4549" s="171" t="s">
        <v>22245</v>
      </c>
      <c r="H4549" s="172" t="s">
        <v>22245</v>
      </c>
      <c r="I4549" s="173">
        <v>3040.0</v>
      </c>
      <c r="J4549" s="174">
        <v>480.0</v>
      </c>
      <c r="K4549" s="179">
        <v>96.0</v>
      </c>
      <c r="L4549" s="178">
        <v>384.0</v>
      </c>
      <c r="M4549" s="177">
        <v>0.0</v>
      </c>
      <c r="N4549" s="178">
        <v>0.0</v>
      </c>
      <c r="O4549" s="163"/>
      <c r="P4549" s="164"/>
      <c r="Q4549" s="163"/>
      <c r="R4549" s="163"/>
      <c r="S4549" s="168" t="s">
        <v>20645</v>
      </c>
      <c r="T4549" s="164">
        <v>0.0</v>
      </c>
    </row>
    <row r="4550" ht="18.75" hidden="1" customHeight="1">
      <c r="A4550" s="189">
        <v>45945.0</v>
      </c>
      <c r="B4550" s="171">
        <v>17591.0</v>
      </c>
      <c r="C4550" s="171" t="s">
        <v>22857</v>
      </c>
      <c r="D4550" s="171" t="s">
        <v>20687</v>
      </c>
      <c r="E4550" s="171">
        <v>8.0</v>
      </c>
      <c r="F4550" s="171" t="s">
        <v>21499</v>
      </c>
      <c r="G4550" s="171" t="s">
        <v>22858</v>
      </c>
      <c r="H4550" s="172" t="s">
        <v>20635</v>
      </c>
      <c r="I4550" s="173">
        <v>10560.0</v>
      </c>
      <c r="J4550" s="174">
        <v>540.0</v>
      </c>
      <c r="K4550" s="179">
        <v>540.0</v>
      </c>
      <c r="L4550" s="178"/>
      <c r="M4550" s="177"/>
      <c r="N4550" s="178"/>
      <c r="O4550" s="163"/>
      <c r="P4550" s="164"/>
      <c r="Q4550" s="163"/>
      <c r="R4550" s="163"/>
      <c r="S4550" s="168"/>
      <c r="T4550" s="164"/>
    </row>
    <row r="4551" ht="18.75" hidden="1" customHeight="1">
      <c r="A4551" s="189">
        <v>45945.0</v>
      </c>
      <c r="B4551" s="171">
        <v>17592.0</v>
      </c>
      <c r="C4551" s="171" t="s">
        <v>22859</v>
      </c>
      <c r="D4551" s="171" t="s">
        <v>20687</v>
      </c>
      <c r="E4551" s="171">
        <v>8.0</v>
      </c>
      <c r="F4551" s="171" t="s">
        <v>21689</v>
      </c>
      <c r="G4551" s="171" t="s">
        <v>22860</v>
      </c>
      <c r="H4551" s="172" t="s">
        <v>20638</v>
      </c>
      <c r="I4551" s="173">
        <v>17180.0</v>
      </c>
      <c r="J4551" s="174">
        <v>7160.0</v>
      </c>
      <c r="K4551" s="179"/>
      <c r="L4551" s="178"/>
      <c r="M4551" s="177"/>
      <c r="N4551" s="178">
        <v>7160.0</v>
      </c>
      <c r="O4551" s="163"/>
      <c r="P4551" s="164"/>
      <c r="Q4551" s="163"/>
      <c r="R4551" s="163"/>
      <c r="S4551" s="168"/>
      <c r="T4551" s="164"/>
    </row>
    <row r="4552" ht="18.75" hidden="1" customHeight="1">
      <c r="A4552" s="189">
        <v>45945.0</v>
      </c>
      <c r="B4552" s="171">
        <v>17594.0</v>
      </c>
      <c r="C4552" s="171" t="s">
        <v>19529</v>
      </c>
      <c r="D4552" s="171" t="s">
        <v>20673</v>
      </c>
      <c r="E4552" s="171">
        <v>8.0</v>
      </c>
      <c r="F4552" s="171"/>
      <c r="G4552" s="171" t="s">
        <v>11658</v>
      </c>
      <c r="H4552" s="172" t="s">
        <v>20635</v>
      </c>
      <c r="I4552" s="173">
        <v>17860.0</v>
      </c>
      <c r="J4552" s="174">
        <v>8020.0</v>
      </c>
      <c r="K4552" s="179">
        <v>8020.0</v>
      </c>
      <c r="L4552" s="178"/>
      <c r="M4552" s="177"/>
      <c r="N4552" s="177">
        <v>8020.0</v>
      </c>
      <c r="O4552" s="163"/>
      <c r="P4552" s="164"/>
      <c r="Q4552" s="163"/>
      <c r="R4552" s="163"/>
      <c r="S4552" s="168"/>
      <c r="T4552" s="164"/>
    </row>
    <row r="4553" ht="18.75" hidden="1" customHeight="1">
      <c r="A4553" s="189">
        <v>45945.0</v>
      </c>
      <c r="B4553" s="171">
        <v>17595.0</v>
      </c>
      <c r="C4553" s="171" t="s">
        <v>22861</v>
      </c>
      <c r="D4553" s="171" t="s">
        <v>20659</v>
      </c>
      <c r="E4553" s="171">
        <v>8.0</v>
      </c>
      <c r="F4553" s="171"/>
      <c r="G4553" s="171" t="s">
        <v>22862</v>
      </c>
      <c r="H4553" s="172" t="s">
        <v>20635</v>
      </c>
      <c r="I4553" s="173">
        <v>11240.0</v>
      </c>
      <c r="J4553" s="174">
        <v>1540.0</v>
      </c>
      <c r="K4553" s="179">
        <v>1540.0</v>
      </c>
      <c r="L4553" s="178"/>
      <c r="M4553" s="177"/>
      <c r="N4553" s="178"/>
      <c r="O4553" s="163"/>
      <c r="P4553" s="164"/>
      <c r="Q4553" s="163"/>
      <c r="R4553" s="163"/>
      <c r="S4553" s="168"/>
      <c r="T4553" s="164"/>
    </row>
    <row r="4554" ht="18.75" hidden="1" customHeight="1">
      <c r="A4554" s="189">
        <v>45945.0</v>
      </c>
      <c r="B4554" s="171">
        <v>17596.0</v>
      </c>
      <c r="C4554" s="171" t="s">
        <v>19529</v>
      </c>
      <c r="D4554" s="171" t="s">
        <v>20659</v>
      </c>
      <c r="E4554" s="171">
        <v>8.0</v>
      </c>
      <c r="F4554" s="171"/>
      <c r="G4554" s="171" t="s">
        <v>4921</v>
      </c>
      <c r="H4554" s="172" t="s">
        <v>20635</v>
      </c>
      <c r="I4554" s="173">
        <v>11920.0</v>
      </c>
      <c r="J4554" s="174">
        <v>2220.0</v>
      </c>
      <c r="K4554" s="179">
        <v>2220.0</v>
      </c>
      <c r="L4554" s="178"/>
      <c r="M4554" s="177"/>
      <c r="N4554" s="178"/>
      <c r="O4554" s="163"/>
      <c r="P4554" s="164"/>
      <c r="Q4554" s="163"/>
      <c r="R4554" s="163"/>
      <c r="S4554" s="168"/>
      <c r="T4554" s="164"/>
    </row>
    <row r="4555" ht="18.75" hidden="1" customHeight="1">
      <c r="A4555" s="180">
        <v>45945.0</v>
      </c>
      <c r="B4555" s="171">
        <v>8700.0</v>
      </c>
      <c r="C4555" s="171" t="s">
        <v>22863</v>
      </c>
      <c r="D4555" s="171"/>
      <c r="E4555" s="171" t="s">
        <v>20634</v>
      </c>
      <c r="F4555" s="171"/>
      <c r="G4555" s="171" t="s">
        <v>22864</v>
      </c>
      <c r="H4555" s="172" t="s">
        <v>22864</v>
      </c>
      <c r="I4555" s="173">
        <v>10660.0</v>
      </c>
      <c r="J4555" s="174">
        <v>600.0</v>
      </c>
      <c r="K4555" s="179">
        <v>0.0</v>
      </c>
      <c r="L4555" s="178">
        <v>0.0</v>
      </c>
      <c r="M4555" s="177">
        <v>0.0</v>
      </c>
      <c r="N4555" s="178">
        <v>0.0</v>
      </c>
      <c r="O4555" s="163"/>
      <c r="P4555" s="164"/>
      <c r="Q4555" s="163"/>
      <c r="R4555" s="163"/>
      <c r="S4555" s="168" t="s">
        <v>20645</v>
      </c>
      <c r="T4555" s="164">
        <v>0.0</v>
      </c>
    </row>
    <row r="4556" ht="18.75" hidden="1" customHeight="1">
      <c r="A4556" s="189">
        <v>45945.0</v>
      </c>
      <c r="B4556" s="171">
        <v>17597.0</v>
      </c>
      <c r="C4556" s="171" t="s">
        <v>21181</v>
      </c>
      <c r="D4556" s="171" t="s">
        <v>20673</v>
      </c>
      <c r="E4556" s="171">
        <v>8.0</v>
      </c>
      <c r="F4556" s="171" t="s">
        <v>20725</v>
      </c>
      <c r="G4556" s="171" t="s">
        <v>22865</v>
      </c>
      <c r="H4556" s="172" t="s">
        <v>20635</v>
      </c>
      <c r="I4556" s="173">
        <v>10880.0</v>
      </c>
      <c r="J4556" s="174">
        <v>1040.0</v>
      </c>
      <c r="K4556" s="179">
        <v>1040.0</v>
      </c>
      <c r="L4556" s="178"/>
      <c r="M4556" s="177"/>
      <c r="N4556" s="178"/>
      <c r="O4556" s="163"/>
      <c r="P4556" s="164"/>
      <c r="Q4556" s="163"/>
      <c r="R4556" s="163"/>
      <c r="S4556" s="168"/>
      <c r="T4556" s="164"/>
    </row>
    <row r="4557" ht="18.75" hidden="1" customHeight="1">
      <c r="A4557" s="180">
        <v>45945.0</v>
      </c>
      <c r="B4557" s="171">
        <v>8701.0</v>
      </c>
      <c r="C4557" s="171" t="s">
        <v>21711</v>
      </c>
      <c r="D4557" s="171"/>
      <c r="E4557" s="171" t="s">
        <v>20634</v>
      </c>
      <c r="F4557" s="171"/>
      <c r="G4557" s="171" t="s">
        <v>21519</v>
      </c>
      <c r="H4557" s="172" t="s">
        <v>21519</v>
      </c>
      <c r="I4557" s="173">
        <v>2960.0</v>
      </c>
      <c r="J4557" s="174">
        <v>180.0</v>
      </c>
      <c r="K4557" s="179">
        <v>180.0</v>
      </c>
      <c r="L4557" s="178">
        <v>0.0</v>
      </c>
      <c r="M4557" s="177">
        <v>0.0</v>
      </c>
      <c r="N4557" s="178">
        <v>0.0</v>
      </c>
      <c r="O4557" s="163"/>
      <c r="P4557" s="164"/>
      <c r="Q4557" s="163"/>
      <c r="R4557" s="163"/>
      <c r="S4557" s="168" t="s">
        <v>20645</v>
      </c>
      <c r="T4557" s="164">
        <v>0.0</v>
      </c>
    </row>
    <row r="4558" ht="18.75" hidden="1" customHeight="1">
      <c r="A4558" s="180">
        <v>45945.0</v>
      </c>
      <c r="B4558" s="171">
        <v>8702.0</v>
      </c>
      <c r="C4558" s="171" t="s">
        <v>22866</v>
      </c>
      <c r="D4558" s="171"/>
      <c r="E4558" s="171" t="s">
        <v>20634</v>
      </c>
      <c r="F4558" s="171"/>
      <c r="G4558" s="171" t="s">
        <v>21180</v>
      </c>
      <c r="H4558" s="172" t="s">
        <v>21180</v>
      </c>
      <c r="I4558" s="173">
        <v>1920.0</v>
      </c>
      <c r="J4558" s="174">
        <v>60.0</v>
      </c>
      <c r="K4558" s="179">
        <v>0.0</v>
      </c>
      <c r="L4558" s="178">
        <v>60.0</v>
      </c>
      <c r="M4558" s="177">
        <v>0.0</v>
      </c>
      <c r="N4558" s="178">
        <v>0.0</v>
      </c>
      <c r="O4558" s="163"/>
      <c r="P4558" s="164"/>
      <c r="Q4558" s="163"/>
      <c r="R4558" s="163"/>
      <c r="S4558" s="168" t="s">
        <v>20645</v>
      </c>
      <c r="T4558" s="164">
        <v>0.0</v>
      </c>
    </row>
    <row r="4559" ht="18.75" hidden="1" customHeight="1">
      <c r="A4559" s="180">
        <v>45945.0</v>
      </c>
      <c r="B4559" s="171">
        <v>8703.0</v>
      </c>
      <c r="C4559" s="171" t="s">
        <v>22867</v>
      </c>
      <c r="D4559" s="171"/>
      <c r="E4559" s="171" t="s">
        <v>20634</v>
      </c>
      <c r="F4559" s="171"/>
      <c r="G4559" s="171" t="s">
        <v>22868</v>
      </c>
      <c r="H4559" s="172" t="s">
        <v>22868</v>
      </c>
      <c r="I4559" s="173">
        <v>1820.0</v>
      </c>
      <c r="J4559" s="174">
        <v>140.0</v>
      </c>
      <c r="K4559" s="179">
        <v>56.0</v>
      </c>
      <c r="L4559" s="178">
        <v>84.0</v>
      </c>
      <c r="M4559" s="177">
        <v>0.0</v>
      </c>
      <c r="N4559" s="178">
        <v>0.0</v>
      </c>
      <c r="O4559" s="163"/>
      <c r="P4559" s="164"/>
      <c r="Q4559" s="163"/>
      <c r="R4559" s="163"/>
      <c r="S4559" s="168" t="s">
        <v>20645</v>
      </c>
      <c r="T4559" s="164">
        <v>0.0</v>
      </c>
    </row>
    <row r="4560" ht="18.75" hidden="1" customHeight="1">
      <c r="A4560" s="180">
        <v>45945.0</v>
      </c>
      <c r="B4560" s="171">
        <v>8704.0</v>
      </c>
      <c r="C4560" s="171" t="s">
        <v>22867</v>
      </c>
      <c r="D4560" s="171"/>
      <c r="E4560" s="171" t="s">
        <v>20634</v>
      </c>
      <c r="F4560" s="171"/>
      <c r="G4560" s="171" t="s">
        <v>22868</v>
      </c>
      <c r="H4560" s="172" t="s">
        <v>22868</v>
      </c>
      <c r="I4560" s="173">
        <v>1800.0</v>
      </c>
      <c r="J4560" s="174">
        <v>100.0</v>
      </c>
      <c r="K4560" s="179">
        <v>100.0</v>
      </c>
      <c r="L4560" s="178">
        <v>0.0</v>
      </c>
      <c r="M4560" s="177">
        <v>0.0</v>
      </c>
      <c r="N4560" s="178">
        <v>0.0</v>
      </c>
      <c r="O4560" s="163"/>
      <c r="P4560" s="164"/>
      <c r="Q4560" s="163"/>
      <c r="R4560" s="163"/>
      <c r="S4560" s="168" t="s">
        <v>20645</v>
      </c>
      <c r="T4560" s="164">
        <v>0.0</v>
      </c>
    </row>
    <row r="4561" ht="18.75" hidden="1" customHeight="1">
      <c r="A4561" s="180">
        <v>45945.0</v>
      </c>
      <c r="B4561" s="171">
        <v>8705.0</v>
      </c>
      <c r="C4561" s="171" t="s">
        <v>21211</v>
      </c>
      <c r="D4561" s="171"/>
      <c r="E4561" s="171" t="s">
        <v>20634</v>
      </c>
      <c r="F4561" s="171"/>
      <c r="G4561" s="171" t="s">
        <v>21180</v>
      </c>
      <c r="H4561" s="172" t="s">
        <v>21180</v>
      </c>
      <c r="I4561" s="173">
        <v>2940.0</v>
      </c>
      <c r="J4561" s="174">
        <v>300.0</v>
      </c>
      <c r="K4561" s="179">
        <v>300.0</v>
      </c>
      <c r="L4561" s="178">
        <v>0.0</v>
      </c>
      <c r="M4561" s="177">
        <v>0.0</v>
      </c>
      <c r="N4561" s="178">
        <v>0.0</v>
      </c>
      <c r="O4561" s="163"/>
      <c r="P4561" s="164"/>
      <c r="Q4561" s="163"/>
      <c r="R4561" s="163"/>
      <c r="S4561" s="168" t="s">
        <v>20645</v>
      </c>
      <c r="T4561" s="164">
        <v>0.0</v>
      </c>
    </row>
    <row r="4562" ht="18.75" hidden="1" customHeight="1">
      <c r="A4562" s="180">
        <v>45945.0</v>
      </c>
      <c r="B4562" s="171">
        <v>8706.0</v>
      </c>
      <c r="C4562" s="171" t="s">
        <v>21721</v>
      </c>
      <c r="D4562" s="171"/>
      <c r="E4562" s="171" t="s">
        <v>20634</v>
      </c>
      <c r="F4562" s="171"/>
      <c r="G4562" s="171" t="s">
        <v>21180</v>
      </c>
      <c r="H4562" s="172" t="s">
        <v>21180</v>
      </c>
      <c r="I4562" s="173">
        <v>3080.0</v>
      </c>
      <c r="J4562" s="174">
        <v>100.0</v>
      </c>
      <c r="K4562" s="179">
        <v>100.0</v>
      </c>
      <c r="L4562" s="178">
        <v>0.0</v>
      </c>
      <c r="M4562" s="177">
        <v>0.0</v>
      </c>
      <c r="N4562" s="178">
        <v>0.0</v>
      </c>
      <c r="O4562" s="163"/>
      <c r="P4562" s="164"/>
      <c r="Q4562" s="163"/>
      <c r="R4562" s="163"/>
      <c r="S4562" s="168" t="s">
        <v>20645</v>
      </c>
      <c r="T4562" s="164">
        <v>0.0</v>
      </c>
    </row>
    <row r="4563" ht="18.75" hidden="1" customHeight="1">
      <c r="A4563" s="180">
        <v>45945.0</v>
      </c>
      <c r="B4563" s="171">
        <v>8707.0</v>
      </c>
      <c r="C4563" s="171" t="s">
        <v>22124</v>
      </c>
      <c r="D4563" s="171"/>
      <c r="E4563" s="171" t="s">
        <v>20634</v>
      </c>
      <c r="F4563" s="171"/>
      <c r="G4563" s="171" t="s">
        <v>22869</v>
      </c>
      <c r="H4563" s="172" t="s">
        <v>22869</v>
      </c>
      <c r="I4563" s="173">
        <v>3180.0</v>
      </c>
      <c r="J4563" s="174">
        <v>200.0</v>
      </c>
      <c r="K4563" s="179">
        <v>0.0</v>
      </c>
      <c r="L4563" s="178">
        <v>0.0</v>
      </c>
      <c r="M4563" s="177">
        <v>0.0</v>
      </c>
      <c r="N4563" s="178">
        <v>0.0</v>
      </c>
      <c r="O4563" s="163"/>
      <c r="P4563" s="164"/>
      <c r="Q4563" s="163"/>
      <c r="R4563" s="163"/>
      <c r="S4563" s="168" t="s">
        <v>20645</v>
      </c>
      <c r="T4563" s="164">
        <v>0.0</v>
      </c>
    </row>
    <row r="4564" ht="18.75" hidden="1" customHeight="1">
      <c r="A4564" s="180">
        <v>45945.0</v>
      </c>
      <c r="B4564" s="171">
        <v>8708.0</v>
      </c>
      <c r="C4564" s="171" t="s">
        <v>22124</v>
      </c>
      <c r="D4564" s="171"/>
      <c r="E4564" s="171" t="s">
        <v>20634</v>
      </c>
      <c r="F4564" s="171"/>
      <c r="G4564" s="171" t="s">
        <v>22869</v>
      </c>
      <c r="H4564" s="172" t="s">
        <v>22869</v>
      </c>
      <c r="I4564" s="173">
        <v>2980.0</v>
      </c>
      <c r="J4564" s="174">
        <v>380.0</v>
      </c>
      <c r="K4564" s="179">
        <v>0.0</v>
      </c>
      <c r="L4564" s="178">
        <v>380.0</v>
      </c>
      <c r="M4564" s="177">
        <v>0.0</v>
      </c>
      <c r="N4564" s="178">
        <v>0.0</v>
      </c>
      <c r="O4564" s="163"/>
      <c r="P4564" s="164"/>
      <c r="Q4564" s="163"/>
      <c r="R4564" s="163"/>
      <c r="S4564" s="168" t="s">
        <v>20645</v>
      </c>
      <c r="T4564" s="164">
        <v>0.0</v>
      </c>
    </row>
    <row r="4565" ht="18.75" hidden="1" customHeight="1">
      <c r="A4565" s="180">
        <v>45945.0</v>
      </c>
      <c r="B4565" s="171">
        <v>8709.0</v>
      </c>
      <c r="C4565" s="171" t="s">
        <v>22124</v>
      </c>
      <c r="D4565" s="171"/>
      <c r="E4565" s="171" t="s">
        <v>20634</v>
      </c>
      <c r="F4565" s="171"/>
      <c r="G4565" s="171" t="s">
        <v>22634</v>
      </c>
      <c r="H4565" s="172" t="s">
        <v>22634</v>
      </c>
      <c r="I4565" s="173">
        <v>3460.0</v>
      </c>
      <c r="J4565" s="174">
        <v>220.0</v>
      </c>
      <c r="K4565" s="179">
        <v>0.0</v>
      </c>
      <c r="L4565" s="178">
        <v>0.0</v>
      </c>
      <c r="M4565" s="177">
        <v>0.0</v>
      </c>
      <c r="N4565" s="178">
        <v>0.0</v>
      </c>
      <c r="O4565" s="163"/>
      <c r="P4565" s="164"/>
      <c r="Q4565" s="163"/>
      <c r="R4565" s="163"/>
      <c r="S4565" s="168" t="s">
        <v>20645</v>
      </c>
      <c r="T4565" s="164">
        <v>0.0</v>
      </c>
    </row>
    <row r="4566" ht="18.75" hidden="1" customHeight="1">
      <c r="A4566" s="180">
        <v>45945.0</v>
      </c>
      <c r="B4566" s="171">
        <v>8710.0</v>
      </c>
      <c r="C4566" s="171" t="s">
        <v>22124</v>
      </c>
      <c r="D4566" s="171"/>
      <c r="E4566" s="171" t="s">
        <v>20634</v>
      </c>
      <c r="F4566" s="171"/>
      <c r="G4566" s="171" t="s">
        <v>22634</v>
      </c>
      <c r="H4566" s="172" t="s">
        <v>22634</v>
      </c>
      <c r="I4566" s="173">
        <v>3240.0</v>
      </c>
      <c r="J4566" s="174">
        <v>500.0</v>
      </c>
      <c r="K4566" s="179">
        <v>0.0</v>
      </c>
      <c r="L4566" s="178">
        <v>500.0</v>
      </c>
      <c r="M4566" s="177">
        <v>0.0</v>
      </c>
      <c r="N4566" s="178">
        <v>0.0</v>
      </c>
      <c r="O4566" s="163"/>
      <c r="P4566" s="164"/>
      <c r="Q4566" s="163"/>
      <c r="R4566" s="163"/>
      <c r="S4566" s="168" t="s">
        <v>20645</v>
      </c>
      <c r="T4566" s="164">
        <v>0.0</v>
      </c>
    </row>
    <row r="4567" ht="18.75" hidden="1" customHeight="1">
      <c r="A4567" s="180">
        <v>45945.0</v>
      </c>
      <c r="B4567" s="171">
        <v>8711.0</v>
      </c>
      <c r="C4567" s="171" t="s">
        <v>22866</v>
      </c>
      <c r="D4567" s="171"/>
      <c r="E4567" s="171" t="s">
        <v>20634</v>
      </c>
      <c r="F4567" s="171"/>
      <c r="G4567" s="171" t="s">
        <v>21519</v>
      </c>
      <c r="H4567" s="172" t="s">
        <v>21519</v>
      </c>
      <c r="I4567" s="173">
        <v>2040.0</v>
      </c>
      <c r="J4567" s="174">
        <v>200.0</v>
      </c>
      <c r="K4567" s="179">
        <v>200.0</v>
      </c>
      <c r="L4567" s="178">
        <v>0.0</v>
      </c>
      <c r="M4567" s="177">
        <v>0.0</v>
      </c>
      <c r="N4567" s="178">
        <v>0.0</v>
      </c>
      <c r="O4567" s="163"/>
      <c r="P4567" s="164"/>
      <c r="Q4567" s="163"/>
      <c r="R4567" s="163"/>
      <c r="S4567" s="168" t="s">
        <v>20645</v>
      </c>
      <c r="T4567" s="164">
        <v>0.0</v>
      </c>
    </row>
    <row r="4568" ht="18.75" hidden="1" customHeight="1">
      <c r="A4568" s="182">
        <v>45945.0290097338</v>
      </c>
      <c r="B4568" s="171">
        <v>8696.0</v>
      </c>
      <c r="C4568" s="171" t="s">
        <v>22211</v>
      </c>
      <c r="D4568" s="171"/>
      <c r="E4568" s="171" t="s">
        <v>20634</v>
      </c>
      <c r="F4568" s="171"/>
      <c r="G4568" s="171" t="s">
        <v>22870</v>
      </c>
      <c r="H4568" s="172" t="s">
        <v>22870</v>
      </c>
      <c r="I4568" s="173">
        <v>12240.0</v>
      </c>
      <c r="J4568" s="174">
        <v>1880.0</v>
      </c>
      <c r="K4568" s="179">
        <v>0.0</v>
      </c>
      <c r="L4568" s="178">
        <v>0.0</v>
      </c>
      <c r="M4568" s="177">
        <v>0.0</v>
      </c>
      <c r="N4568" s="178">
        <v>0.0</v>
      </c>
      <c r="O4568" s="163"/>
      <c r="P4568" s="164"/>
      <c r="Q4568" s="163"/>
      <c r="R4568" s="163"/>
      <c r="S4568" s="168" t="s">
        <v>20645</v>
      </c>
      <c r="T4568" s="164">
        <v>0.0</v>
      </c>
    </row>
    <row r="4569" ht="18.75" hidden="1" customHeight="1">
      <c r="A4569" s="189">
        <v>45946.0</v>
      </c>
      <c r="B4569" s="171">
        <v>17598.0</v>
      </c>
      <c r="C4569" s="171" t="s">
        <v>265</v>
      </c>
      <c r="D4569" s="171" t="s">
        <v>20687</v>
      </c>
      <c r="E4569" s="171">
        <v>8.0</v>
      </c>
      <c r="F4569" s="171" t="s">
        <v>21236</v>
      </c>
      <c r="G4569" s="171" t="s">
        <v>9388</v>
      </c>
      <c r="H4569" s="172" t="s">
        <v>20635</v>
      </c>
      <c r="I4569" s="173">
        <v>11780.0</v>
      </c>
      <c r="J4569" s="174">
        <v>1760.0</v>
      </c>
      <c r="K4569" s="179">
        <v>1760.0</v>
      </c>
      <c r="L4569" s="178"/>
      <c r="M4569" s="177"/>
      <c r="N4569" s="178"/>
      <c r="O4569" s="163"/>
      <c r="P4569" s="164"/>
      <c r="Q4569" s="163"/>
      <c r="R4569" s="163"/>
      <c r="S4569" s="168"/>
      <c r="T4569" s="164"/>
    </row>
    <row r="4570" ht="18.75" hidden="1" customHeight="1">
      <c r="A4570" s="189">
        <v>45946.0</v>
      </c>
      <c r="B4570" s="171">
        <v>17599.0</v>
      </c>
      <c r="C4570" s="171" t="s">
        <v>20832</v>
      </c>
      <c r="D4570" s="171" t="s">
        <v>20687</v>
      </c>
      <c r="E4570" s="171">
        <v>8.0</v>
      </c>
      <c r="F4570" s="171" t="s">
        <v>20895</v>
      </c>
      <c r="G4570" s="171" t="s">
        <v>12445</v>
      </c>
      <c r="H4570" s="172" t="s">
        <v>20635</v>
      </c>
      <c r="I4570" s="173">
        <v>14980.0</v>
      </c>
      <c r="J4570" s="174">
        <v>4960.0</v>
      </c>
      <c r="K4570" s="179">
        <v>4960.0</v>
      </c>
      <c r="L4570" s="178"/>
      <c r="M4570" s="177"/>
      <c r="N4570" s="178"/>
      <c r="O4570" s="163"/>
      <c r="P4570" s="164"/>
      <c r="Q4570" s="163"/>
      <c r="R4570" s="163"/>
      <c r="S4570" s="168"/>
      <c r="T4570" s="164"/>
    </row>
    <row r="4571" ht="18.75" hidden="1" customHeight="1">
      <c r="A4571" s="189">
        <v>45946.0</v>
      </c>
      <c r="B4571" s="171">
        <v>17600.0</v>
      </c>
      <c r="C4571" s="171" t="s">
        <v>15529</v>
      </c>
      <c r="D4571" s="171" t="s">
        <v>20659</v>
      </c>
      <c r="E4571" s="171">
        <v>8.0</v>
      </c>
      <c r="F4571" s="171" t="s">
        <v>20764</v>
      </c>
      <c r="G4571" s="171" t="s">
        <v>12443</v>
      </c>
      <c r="H4571" s="172" t="s">
        <v>20635</v>
      </c>
      <c r="I4571" s="173">
        <v>12020.0</v>
      </c>
      <c r="J4571" s="174">
        <v>2320.0</v>
      </c>
      <c r="K4571" s="179">
        <v>2320.0</v>
      </c>
      <c r="L4571" s="178"/>
      <c r="M4571" s="177"/>
      <c r="N4571" s="178"/>
      <c r="O4571" s="163"/>
      <c r="P4571" s="164"/>
      <c r="Q4571" s="163"/>
      <c r="R4571" s="163"/>
      <c r="S4571" s="168"/>
      <c r="T4571" s="164"/>
    </row>
    <row r="4572" ht="18.75" hidden="1" customHeight="1">
      <c r="A4572" s="189">
        <v>45946.0</v>
      </c>
      <c r="B4572" s="171">
        <v>17601.0</v>
      </c>
      <c r="C4572" s="171" t="s">
        <v>4018</v>
      </c>
      <c r="D4572" s="171" t="s">
        <v>20673</v>
      </c>
      <c r="E4572" s="171">
        <v>8.0</v>
      </c>
      <c r="F4572" s="171" t="s">
        <v>20955</v>
      </c>
      <c r="G4572" s="171" t="s">
        <v>12441</v>
      </c>
      <c r="H4572" s="172" t="s">
        <v>20638</v>
      </c>
      <c r="I4572" s="173">
        <v>18200.0</v>
      </c>
      <c r="J4572" s="174">
        <v>8360.0</v>
      </c>
      <c r="K4572" s="179"/>
      <c r="L4572" s="178"/>
      <c r="M4572" s="177"/>
      <c r="N4572" s="178">
        <v>8360.0</v>
      </c>
      <c r="O4572" s="163"/>
      <c r="P4572" s="164"/>
      <c r="Q4572" s="163"/>
      <c r="R4572" s="163"/>
      <c r="S4572" s="168"/>
      <c r="T4572" s="164"/>
    </row>
    <row r="4573" ht="18.75" hidden="1" customHeight="1">
      <c r="A4573" s="189">
        <v>45946.0</v>
      </c>
      <c r="B4573" s="171">
        <v>17602.0</v>
      </c>
      <c r="C4573" s="171" t="s">
        <v>3437</v>
      </c>
      <c r="D4573" s="171" t="s">
        <v>5686</v>
      </c>
      <c r="E4573" s="171">
        <v>20.0</v>
      </c>
      <c r="F4573" s="171" t="s">
        <v>22871</v>
      </c>
      <c r="G4573" s="171" t="s">
        <v>12447</v>
      </c>
      <c r="H4573" s="172" t="s">
        <v>20638</v>
      </c>
      <c r="I4573" s="173">
        <v>34640.0</v>
      </c>
      <c r="J4573" s="174">
        <v>34640.0</v>
      </c>
      <c r="K4573" s="179"/>
      <c r="L4573" s="178"/>
      <c r="M4573" s="177"/>
      <c r="N4573" s="177">
        <v>34640.0</v>
      </c>
      <c r="O4573" s="163"/>
      <c r="P4573" s="164"/>
      <c r="Q4573" s="163"/>
      <c r="R4573" s="163"/>
      <c r="S4573" s="168"/>
      <c r="T4573" s="164"/>
    </row>
    <row r="4574" ht="18.75" hidden="1" customHeight="1">
      <c r="A4574" s="189">
        <v>45946.0</v>
      </c>
      <c r="B4574" s="171">
        <v>17603.0</v>
      </c>
      <c r="C4574" s="171" t="s">
        <v>20874</v>
      </c>
      <c r="D4574" s="171" t="s">
        <v>20687</v>
      </c>
      <c r="E4574" s="171">
        <v>8.0</v>
      </c>
      <c r="F4574" s="171" t="s">
        <v>22010</v>
      </c>
      <c r="G4574" s="171" t="s">
        <v>9237</v>
      </c>
      <c r="H4574" s="172" t="s">
        <v>20635</v>
      </c>
      <c r="I4574" s="173">
        <v>11880.0</v>
      </c>
      <c r="J4574" s="174">
        <v>1860.0</v>
      </c>
      <c r="K4574" s="179">
        <v>1860.0</v>
      </c>
      <c r="L4574" s="178"/>
      <c r="M4574" s="177"/>
      <c r="N4574" s="178"/>
      <c r="O4574" s="163"/>
      <c r="P4574" s="164"/>
      <c r="Q4574" s="163"/>
      <c r="R4574" s="163"/>
      <c r="S4574" s="168"/>
      <c r="T4574" s="164"/>
    </row>
    <row r="4575" ht="18.75" hidden="1" customHeight="1">
      <c r="A4575" s="189">
        <v>45946.0</v>
      </c>
      <c r="B4575" s="171">
        <v>17604.0</v>
      </c>
      <c r="C4575" s="171" t="s">
        <v>18536</v>
      </c>
      <c r="D4575" s="171" t="s">
        <v>20687</v>
      </c>
      <c r="E4575" s="171">
        <v>14.0</v>
      </c>
      <c r="F4575" s="171"/>
      <c r="G4575" s="171" t="s">
        <v>9237</v>
      </c>
      <c r="H4575" s="172" t="s">
        <v>20635</v>
      </c>
      <c r="I4575" s="173">
        <v>11880.0</v>
      </c>
      <c r="J4575" s="174">
        <v>1840.0</v>
      </c>
      <c r="K4575" s="179">
        <v>1840.0</v>
      </c>
      <c r="L4575" s="178"/>
      <c r="M4575" s="177"/>
      <c r="N4575" s="178"/>
      <c r="O4575" s="163"/>
      <c r="P4575" s="164"/>
      <c r="Q4575" s="163"/>
      <c r="R4575" s="163"/>
      <c r="S4575" s="168"/>
      <c r="T4575" s="164"/>
    </row>
    <row r="4576" ht="18.75" hidden="1" customHeight="1">
      <c r="A4576" s="189">
        <v>45946.0</v>
      </c>
      <c r="B4576" s="171">
        <v>17605.0</v>
      </c>
      <c r="C4576" s="171" t="s">
        <v>21329</v>
      </c>
      <c r="D4576" s="171" t="s">
        <v>20659</v>
      </c>
      <c r="E4576" s="171">
        <v>8.0</v>
      </c>
      <c r="F4576" s="171" t="s">
        <v>21549</v>
      </c>
      <c r="G4576" s="171" t="s">
        <v>12459</v>
      </c>
      <c r="H4576" s="172" t="s">
        <v>20635</v>
      </c>
      <c r="I4576" s="173">
        <v>10800.0</v>
      </c>
      <c r="J4576" s="174">
        <v>1100.0</v>
      </c>
      <c r="K4576" s="179">
        <v>1100.0</v>
      </c>
      <c r="L4576" s="178"/>
      <c r="M4576" s="177"/>
      <c r="N4576" s="178"/>
      <c r="O4576" s="163"/>
      <c r="P4576" s="164"/>
      <c r="Q4576" s="163"/>
      <c r="R4576" s="163"/>
      <c r="S4576" s="168"/>
      <c r="T4576" s="164"/>
    </row>
    <row r="4577" ht="18.75" hidden="1" customHeight="1">
      <c r="A4577" s="189">
        <v>45946.0</v>
      </c>
      <c r="B4577" s="171">
        <v>17606.0</v>
      </c>
      <c r="C4577" s="171" t="s">
        <v>20892</v>
      </c>
      <c r="D4577" s="171" t="s">
        <v>20687</v>
      </c>
      <c r="E4577" s="171">
        <v>16.0</v>
      </c>
      <c r="F4577" s="171" t="s">
        <v>20762</v>
      </c>
      <c r="G4577" s="171" t="s">
        <v>4576</v>
      </c>
      <c r="H4577" s="172" t="s">
        <v>20635</v>
      </c>
      <c r="I4577" s="173">
        <v>13040.0</v>
      </c>
      <c r="J4577" s="174">
        <v>3000.0</v>
      </c>
      <c r="K4577" s="179">
        <v>3000.0</v>
      </c>
      <c r="L4577" s="178"/>
      <c r="M4577" s="177"/>
      <c r="N4577" s="178"/>
      <c r="O4577" s="163"/>
      <c r="P4577" s="164"/>
      <c r="Q4577" s="163"/>
      <c r="R4577" s="163"/>
      <c r="S4577" s="168"/>
      <c r="T4577" s="164"/>
    </row>
    <row r="4578" ht="18.75" hidden="1" customHeight="1">
      <c r="A4578" s="189">
        <v>45946.0</v>
      </c>
      <c r="B4578" s="171">
        <v>17607.0</v>
      </c>
      <c r="C4578" s="171" t="s">
        <v>22674</v>
      </c>
      <c r="D4578" s="171" t="s">
        <v>20673</v>
      </c>
      <c r="E4578" s="171">
        <v>8.0</v>
      </c>
      <c r="F4578" s="171" t="s">
        <v>21138</v>
      </c>
      <c r="G4578" s="171" t="s">
        <v>5054</v>
      </c>
      <c r="H4578" s="172" t="s">
        <v>20635</v>
      </c>
      <c r="I4578" s="173">
        <v>9360.0</v>
      </c>
      <c r="J4578" s="174">
        <v>-480.0</v>
      </c>
      <c r="K4578" s="179">
        <v>-480.0</v>
      </c>
      <c r="L4578" s="178"/>
      <c r="M4578" s="177"/>
      <c r="N4578" s="178"/>
      <c r="O4578" s="163"/>
      <c r="P4578" s="164"/>
      <c r="Q4578" s="163"/>
      <c r="R4578" s="163"/>
      <c r="S4578" s="168"/>
      <c r="T4578" s="164"/>
    </row>
    <row r="4579" ht="18.75" hidden="1" customHeight="1">
      <c r="A4579" s="180">
        <v>45946.0</v>
      </c>
      <c r="B4579" s="171">
        <v>8713.0</v>
      </c>
      <c r="C4579" s="171" t="s">
        <v>4035</v>
      </c>
      <c r="D4579" s="171"/>
      <c r="E4579" s="171" t="s">
        <v>20634</v>
      </c>
      <c r="F4579" s="171"/>
      <c r="G4579" s="171"/>
      <c r="H4579" s="172"/>
      <c r="I4579" s="173">
        <v>4060.0</v>
      </c>
      <c r="J4579" s="174">
        <v>1420.0</v>
      </c>
      <c r="K4579" s="179">
        <v>0.0</v>
      </c>
      <c r="L4579" s="178">
        <v>0.0</v>
      </c>
      <c r="M4579" s="177">
        <v>0.0</v>
      </c>
      <c r="N4579" s="178">
        <v>1420.0</v>
      </c>
      <c r="O4579" s="163"/>
      <c r="P4579" s="164"/>
      <c r="Q4579" s="163"/>
      <c r="R4579" s="163"/>
      <c r="S4579" s="168" t="s">
        <v>20645</v>
      </c>
      <c r="T4579" s="164">
        <v>0.0</v>
      </c>
    </row>
    <row r="4580" ht="18.75" hidden="1" customHeight="1">
      <c r="A4580" s="180">
        <v>45946.0</v>
      </c>
      <c r="B4580" s="171">
        <v>8714.0</v>
      </c>
      <c r="C4580" s="171" t="s">
        <v>4017</v>
      </c>
      <c r="D4580" s="171"/>
      <c r="E4580" s="171" t="s">
        <v>20634</v>
      </c>
      <c r="F4580" s="171"/>
      <c r="G4580" s="171" t="s">
        <v>4500</v>
      </c>
      <c r="H4580" s="172" t="s">
        <v>4500</v>
      </c>
      <c r="I4580" s="173">
        <v>2440.0</v>
      </c>
      <c r="J4580" s="174">
        <v>500.0</v>
      </c>
      <c r="K4580" s="179">
        <v>500.0</v>
      </c>
      <c r="L4580" s="178">
        <v>0.0</v>
      </c>
      <c r="M4580" s="177">
        <v>0.0</v>
      </c>
      <c r="N4580" s="178">
        <v>0.0</v>
      </c>
      <c r="O4580" s="163"/>
      <c r="P4580" s="164"/>
      <c r="Q4580" s="163"/>
      <c r="R4580" s="163"/>
      <c r="S4580" s="168" t="s">
        <v>20645</v>
      </c>
      <c r="T4580" s="164">
        <v>0.0</v>
      </c>
    </row>
    <row r="4581" ht="18.75" hidden="1" customHeight="1">
      <c r="A4581" s="180">
        <v>45946.0</v>
      </c>
      <c r="B4581" s="171">
        <v>8715.0</v>
      </c>
      <c r="C4581" s="171" t="s">
        <v>3980</v>
      </c>
      <c r="D4581" s="171"/>
      <c r="E4581" s="171" t="s">
        <v>20634</v>
      </c>
      <c r="F4581" s="171"/>
      <c r="G4581" s="171" t="s">
        <v>14848</v>
      </c>
      <c r="H4581" s="172" t="s">
        <v>14848</v>
      </c>
      <c r="I4581" s="173">
        <v>2640.0</v>
      </c>
      <c r="J4581" s="174">
        <v>300.0</v>
      </c>
      <c r="K4581" s="179">
        <v>300.0</v>
      </c>
      <c r="L4581" s="178">
        <v>0.0</v>
      </c>
      <c r="M4581" s="177">
        <v>0.0</v>
      </c>
      <c r="N4581" s="178">
        <v>0.0</v>
      </c>
      <c r="O4581" s="163"/>
      <c r="P4581" s="164"/>
      <c r="Q4581" s="163"/>
      <c r="R4581" s="163"/>
      <c r="S4581" s="168" t="s">
        <v>20645</v>
      </c>
      <c r="T4581" s="164">
        <v>0.0</v>
      </c>
    </row>
    <row r="4582" ht="18.75" hidden="1" customHeight="1">
      <c r="A4582" s="189">
        <v>45946.0</v>
      </c>
      <c r="B4582" s="171">
        <v>17608.0</v>
      </c>
      <c r="C4582" s="171" t="s">
        <v>4110</v>
      </c>
      <c r="D4582" s="171" t="s">
        <v>20687</v>
      </c>
      <c r="E4582" s="171">
        <v>14.0</v>
      </c>
      <c r="F4582" s="171" t="s">
        <v>21540</v>
      </c>
      <c r="G4582" s="171" t="s">
        <v>8315</v>
      </c>
      <c r="H4582" s="172" t="s">
        <v>20635</v>
      </c>
      <c r="I4582" s="173">
        <v>11240.0</v>
      </c>
      <c r="J4582" s="174">
        <v>1200.0</v>
      </c>
      <c r="K4582" s="179">
        <v>1200.0</v>
      </c>
      <c r="L4582" s="178"/>
      <c r="M4582" s="177"/>
      <c r="N4582" s="178"/>
      <c r="O4582" s="163"/>
      <c r="P4582" s="164"/>
      <c r="Q4582" s="163"/>
      <c r="R4582" s="163"/>
      <c r="S4582" s="168"/>
      <c r="T4582" s="164"/>
    </row>
    <row r="4583" ht="18.75" hidden="1" customHeight="1">
      <c r="A4583" s="189">
        <v>45946.0</v>
      </c>
      <c r="B4583" s="171">
        <v>17609.0</v>
      </c>
      <c r="C4583" s="171" t="s">
        <v>22872</v>
      </c>
      <c r="D4583" s="171" t="s">
        <v>21058</v>
      </c>
      <c r="E4583" s="171" t="s">
        <v>21668</v>
      </c>
      <c r="F4583" s="171"/>
      <c r="G4583" s="171" t="s">
        <v>12476</v>
      </c>
      <c r="H4583" s="172" t="s">
        <v>20635</v>
      </c>
      <c r="I4583" s="173">
        <v>3260.0</v>
      </c>
      <c r="J4583" s="174">
        <v>3260.0</v>
      </c>
      <c r="K4583" s="179">
        <v>3260.0</v>
      </c>
      <c r="L4583" s="178"/>
      <c r="M4583" s="177"/>
      <c r="N4583" s="178"/>
      <c r="O4583" s="163"/>
      <c r="P4583" s="164"/>
      <c r="Q4583" s="163"/>
      <c r="R4583" s="163"/>
      <c r="S4583" s="168"/>
      <c r="T4583" s="164"/>
    </row>
    <row r="4584" ht="18.75" hidden="1" customHeight="1">
      <c r="A4584" s="189">
        <v>45946.0</v>
      </c>
      <c r="B4584" s="171">
        <v>17610.0</v>
      </c>
      <c r="C4584" s="171" t="s">
        <v>21815</v>
      </c>
      <c r="D4584" s="171" t="s">
        <v>20695</v>
      </c>
      <c r="E4584" s="171">
        <v>6.0</v>
      </c>
      <c r="F4584" s="171" t="s">
        <v>22873</v>
      </c>
      <c r="G4584" s="171" t="s">
        <v>12490</v>
      </c>
      <c r="H4584" s="172" t="s">
        <v>20635</v>
      </c>
      <c r="I4584" s="173">
        <v>12360.0</v>
      </c>
      <c r="J4584" s="174">
        <v>2520.0</v>
      </c>
      <c r="K4584" s="179">
        <v>2520.0</v>
      </c>
      <c r="L4584" s="178"/>
      <c r="M4584" s="177"/>
      <c r="N4584" s="178"/>
      <c r="O4584" s="163"/>
      <c r="P4584" s="164"/>
      <c r="Q4584" s="163"/>
      <c r="R4584" s="163"/>
      <c r="S4584" s="168"/>
      <c r="T4584" s="164"/>
    </row>
    <row r="4585" ht="18.75" hidden="1" customHeight="1">
      <c r="A4585" s="180">
        <v>45946.0</v>
      </c>
      <c r="B4585" s="171">
        <v>8717.0</v>
      </c>
      <c r="C4585" s="171" t="s">
        <v>5722</v>
      </c>
      <c r="D4585" s="171"/>
      <c r="E4585" s="171" t="s">
        <v>20634</v>
      </c>
      <c r="F4585" s="171"/>
      <c r="G4585" s="171" t="s">
        <v>22684</v>
      </c>
      <c r="H4585" s="172" t="s">
        <v>22684</v>
      </c>
      <c r="I4585" s="173">
        <v>3220.0</v>
      </c>
      <c r="J4585" s="174">
        <v>140.0</v>
      </c>
      <c r="K4585" s="179">
        <v>0.0</v>
      </c>
      <c r="L4585" s="178">
        <v>0.0</v>
      </c>
      <c r="M4585" s="177">
        <v>0.0</v>
      </c>
      <c r="N4585" s="178">
        <v>0.0</v>
      </c>
      <c r="O4585" s="163"/>
      <c r="P4585" s="164"/>
      <c r="Q4585" s="163"/>
      <c r="R4585" s="163"/>
      <c r="S4585" s="168" t="s">
        <v>20645</v>
      </c>
      <c r="T4585" s="164">
        <v>0.0</v>
      </c>
    </row>
    <row r="4586" ht="18.75" hidden="1" customHeight="1">
      <c r="A4586" s="180">
        <v>45946.0</v>
      </c>
      <c r="B4586" s="171">
        <v>8718.0</v>
      </c>
      <c r="C4586" s="171" t="s">
        <v>5722</v>
      </c>
      <c r="D4586" s="171"/>
      <c r="E4586" s="171" t="s">
        <v>20634</v>
      </c>
      <c r="F4586" s="171"/>
      <c r="G4586" s="171" t="s">
        <v>22684</v>
      </c>
      <c r="H4586" s="172" t="s">
        <v>22684</v>
      </c>
      <c r="I4586" s="173">
        <v>3080.0</v>
      </c>
      <c r="J4586" s="174">
        <v>480.0</v>
      </c>
      <c r="K4586" s="179">
        <v>0.0</v>
      </c>
      <c r="L4586" s="178">
        <v>480.0</v>
      </c>
      <c r="M4586" s="177">
        <v>0.0</v>
      </c>
      <c r="N4586" s="178">
        <v>0.0</v>
      </c>
      <c r="O4586" s="163"/>
      <c r="P4586" s="164"/>
      <c r="Q4586" s="163"/>
      <c r="R4586" s="163"/>
      <c r="S4586" s="168" t="s">
        <v>20645</v>
      </c>
      <c r="T4586" s="164">
        <v>0.0</v>
      </c>
    </row>
    <row r="4587" ht="18.75" hidden="1" customHeight="1">
      <c r="A4587" s="180">
        <v>45946.0</v>
      </c>
      <c r="B4587" s="171">
        <v>8719.0</v>
      </c>
      <c r="C4587" s="171" t="s">
        <v>5722</v>
      </c>
      <c r="D4587" s="171"/>
      <c r="E4587" s="171" t="s">
        <v>20634</v>
      </c>
      <c r="F4587" s="171"/>
      <c r="G4587" s="171" t="s">
        <v>22683</v>
      </c>
      <c r="H4587" s="172" t="s">
        <v>22683</v>
      </c>
      <c r="I4587" s="173">
        <v>3520.0</v>
      </c>
      <c r="J4587" s="174">
        <v>280.0</v>
      </c>
      <c r="K4587" s="179">
        <v>0.0</v>
      </c>
      <c r="L4587" s="178">
        <v>0.0</v>
      </c>
      <c r="M4587" s="177">
        <v>0.0</v>
      </c>
      <c r="N4587" s="178">
        <v>0.0</v>
      </c>
      <c r="O4587" s="163"/>
      <c r="P4587" s="164"/>
      <c r="Q4587" s="163"/>
      <c r="R4587" s="163"/>
      <c r="S4587" s="168" t="s">
        <v>20645</v>
      </c>
      <c r="T4587" s="164">
        <v>0.0</v>
      </c>
    </row>
    <row r="4588" ht="18.75" hidden="1" customHeight="1">
      <c r="A4588" s="180">
        <v>45946.0</v>
      </c>
      <c r="B4588" s="171">
        <v>8720.0</v>
      </c>
      <c r="C4588" s="171" t="s">
        <v>5722</v>
      </c>
      <c r="D4588" s="171"/>
      <c r="E4588" s="171" t="s">
        <v>20634</v>
      </c>
      <c r="F4588" s="171"/>
      <c r="G4588" s="171" t="s">
        <v>22683</v>
      </c>
      <c r="H4588" s="172" t="s">
        <v>22683</v>
      </c>
      <c r="I4588" s="173">
        <v>3240.0</v>
      </c>
      <c r="J4588" s="174">
        <v>500.0</v>
      </c>
      <c r="K4588" s="179">
        <v>0.0</v>
      </c>
      <c r="L4588" s="178">
        <v>500.0</v>
      </c>
      <c r="M4588" s="177">
        <v>0.0</v>
      </c>
      <c r="N4588" s="178">
        <v>0.0</v>
      </c>
      <c r="O4588" s="163"/>
      <c r="P4588" s="164"/>
      <c r="Q4588" s="163"/>
      <c r="R4588" s="163"/>
      <c r="S4588" s="168" t="s">
        <v>20645</v>
      </c>
      <c r="T4588" s="164">
        <v>0.0</v>
      </c>
    </row>
    <row r="4589" ht="18.75" hidden="1" customHeight="1">
      <c r="A4589" s="180">
        <v>45946.0</v>
      </c>
      <c r="B4589" s="171">
        <v>8721.0</v>
      </c>
      <c r="C4589" s="171" t="s">
        <v>5722</v>
      </c>
      <c r="D4589" s="171"/>
      <c r="E4589" s="171" t="s">
        <v>20634</v>
      </c>
      <c r="F4589" s="171"/>
      <c r="G4589" s="171" t="s">
        <v>22683</v>
      </c>
      <c r="H4589" s="172" t="s">
        <v>22683</v>
      </c>
      <c r="I4589" s="173">
        <v>3060.0</v>
      </c>
      <c r="J4589" s="174">
        <v>320.0</v>
      </c>
      <c r="K4589" s="179">
        <v>320.0</v>
      </c>
      <c r="L4589" s="178">
        <v>0.0</v>
      </c>
      <c r="M4589" s="177">
        <v>0.0</v>
      </c>
      <c r="N4589" s="178">
        <v>0.0</v>
      </c>
      <c r="O4589" s="163"/>
      <c r="P4589" s="164"/>
      <c r="Q4589" s="163"/>
      <c r="R4589" s="163"/>
      <c r="S4589" s="168" t="s">
        <v>20645</v>
      </c>
      <c r="T4589" s="164">
        <v>0.0</v>
      </c>
    </row>
    <row r="4590" ht="18.75" hidden="1" customHeight="1">
      <c r="A4590" s="180">
        <v>45946.0</v>
      </c>
      <c r="B4590" s="171">
        <v>8722.0</v>
      </c>
      <c r="C4590" s="171" t="s">
        <v>4017</v>
      </c>
      <c r="D4590" s="171"/>
      <c r="E4590" s="171" t="s">
        <v>20634</v>
      </c>
      <c r="F4590" s="171"/>
      <c r="G4590" s="171" t="s">
        <v>4500</v>
      </c>
      <c r="H4590" s="172" t="s">
        <v>4500</v>
      </c>
      <c r="I4590" s="173">
        <v>2020.0</v>
      </c>
      <c r="J4590" s="174">
        <v>160.0</v>
      </c>
      <c r="K4590" s="179">
        <v>160.0</v>
      </c>
      <c r="L4590" s="178">
        <v>0.0</v>
      </c>
      <c r="M4590" s="177">
        <v>0.0</v>
      </c>
      <c r="N4590" s="178">
        <v>0.0</v>
      </c>
      <c r="O4590" s="163"/>
      <c r="P4590" s="164"/>
      <c r="Q4590" s="163"/>
      <c r="R4590" s="163"/>
      <c r="S4590" s="168" t="s">
        <v>20645</v>
      </c>
      <c r="T4590" s="164">
        <v>0.0</v>
      </c>
    </row>
    <row r="4591" ht="18.75" hidden="1" customHeight="1">
      <c r="A4591" s="189">
        <v>45946.0</v>
      </c>
      <c r="B4591" s="171">
        <v>17611.0</v>
      </c>
      <c r="C4591" s="171" t="s">
        <v>22874</v>
      </c>
      <c r="D4591" s="171" t="s">
        <v>20687</v>
      </c>
      <c r="E4591" s="171">
        <v>8.0</v>
      </c>
      <c r="F4591" s="171" t="s">
        <v>20977</v>
      </c>
      <c r="G4591" s="171" t="s">
        <v>22875</v>
      </c>
      <c r="H4591" s="172" t="s">
        <v>20635</v>
      </c>
      <c r="I4591" s="173">
        <v>11060.0</v>
      </c>
      <c r="J4591" s="174">
        <v>1040.0</v>
      </c>
      <c r="K4591" s="179">
        <v>1040.0</v>
      </c>
      <c r="L4591" s="178"/>
      <c r="M4591" s="177"/>
      <c r="N4591" s="178"/>
      <c r="O4591" s="163"/>
      <c r="P4591" s="164"/>
      <c r="Q4591" s="163"/>
      <c r="R4591" s="163"/>
      <c r="S4591" s="168"/>
      <c r="T4591" s="164"/>
    </row>
    <row r="4592" ht="18.75" hidden="1" customHeight="1">
      <c r="A4592" s="189">
        <v>45946.0</v>
      </c>
      <c r="B4592" s="171">
        <v>17612.0</v>
      </c>
      <c r="C4592" s="171" t="s">
        <v>18536</v>
      </c>
      <c r="D4592" s="171" t="s">
        <v>20659</v>
      </c>
      <c r="E4592" s="171">
        <v>8.0</v>
      </c>
      <c r="F4592" s="171" t="s">
        <v>21411</v>
      </c>
      <c r="G4592" s="171" t="s">
        <v>12504</v>
      </c>
      <c r="H4592" s="172" t="s">
        <v>20635</v>
      </c>
      <c r="I4592" s="173">
        <v>14780.0</v>
      </c>
      <c r="J4592" s="174">
        <v>5080.0</v>
      </c>
      <c r="K4592" s="179">
        <v>5080.0</v>
      </c>
      <c r="L4592" s="178"/>
      <c r="M4592" s="177"/>
      <c r="N4592" s="178"/>
      <c r="O4592" s="163"/>
      <c r="P4592" s="164"/>
      <c r="Q4592" s="163"/>
      <c r="R4592" s="163"/>
      <c r="S4592" s="168"/>
      <c r="T4592" s="164"/>
    </row>
    <row r="4593" ht="18.75" hidden="1" customHeight="1">
      <c r="A4593" s="189">
        <v>45946.0</v>
      </c>
      <c r="B4593" s="171">
        <v>17616.0</v>
      </c>
      <c r="C4593" s="171" t="s">
        <v>750</v>
      </c>
      <c r="D4593" s="171" t="s">
        <v>20695</v>
      </c>
      <c r="E4593" s="171">
        <v>14.0</v>
      </c>
      <c r="F4593" s="171" t="s">
        <v>22195</v>
      </c>
      <c r="G4593" s="171" t="s">
        <v>22876</v>
      </c>
      <c r="H4593" s="172" t="s">
        <v>20635</v>
      </c>
      <c r="I4593" s="173">
        <v>11220.0</v>
      </c>
      <c r="J4593" s="174">
        <v>1180.0</v>
      </c>
      <c r="K4593" s="179">
        <v>1180.0</v>
      </c>
      <c r="L4593" s="178"/>
      <c r="M4593" s="177"/>
      <c r="N4593" s="178"/>
      <c r="O4593" s="163"/>
      <c r="P4593" s="164"/>
      <c r="Q4593" s="163"/>
      <c r="R4593" s="163"/>
      <c r="S4593" s="168"/>
      <c r="T4593" s="164"/>
    </row>
    <row r="4594" ht="18.75" hidden="1" customHeight="1">
      <c r="A4594" s="180">
        <v>45946.0</v>
      </c>
      <c r="B4594" s="171">
        <v>8723.0</v>
      </c>
      <c r="C4594" s="171" t="s">
        <v>10694</v>
      </c>
      <c r="D4594" s="171"/>
      <c r="E4594" s="171" t="s">
        <v>20634</v>
      </c>
      <c r="F4594" s="171"/>
      <c r="G4594" s="171" t="s">
        <v>22877</v>
      </c>
      <c r="H4594" s="172" t="s">
        <v>22877</v>
      </c>
      <c r="I4594" s="173">
        <v>3160.0</v>
      </c>
      <c r="J4594" s="174">
        <v>560.0</v>
      </c>
      <c r="K4594" s="179">
        <v>560.0</v>
      </c>
      <c r="L4594" s="178">
        <v>0.0</v>
      </c>
      <c r="M4594" s="177">
        <v>0.0</v>
      </c>
      <c r="N4594" s="178">
        <v>0.0</v>
      </c>
      <c r="O4594" s="163"/>
      <c r="P4594" s="164"/>
      <c r="Q4594" s="163"/>
      <c r="R4594" s="163"/>
      <c r="S4594" s="168" t="s">
        <v>20645</v>
      </c>
      <c r="T4594" s="164">
        <v>0.0</v>
      </c>
    </row>
    <row r="4595" ht="18.75" hidden="1" customHeight="1">
      <c r="A4595" s="189">
        <v>45946.0</v>
      </c>
      <c r="B4595" s="171">
        <v>17617.0</v>
      </c>
      <c r="C4595" s="171" t="s">
        <v>491</v>
      </c>
      <c r="D4595" s="171" t="s">
        <v>20659</v>
      </c>
      <c r="E4595" s="171">
        <v>8.0</v>
      </c>
      <c r="F4595" s="171" t="s">
        <v>21824</v>
      </c>
      <c r="G4595" s="171" t="s">
        <v>10580</v>
      </c>
      <c r="H4595" s="172" t="s">
        <v>20635</v>
      </c>
      <c r="I4595" s="173">
        <v>13220.0</v>
      </c>
      <c r="J4595" s="174">
        <v>3520.0</v>
      </c>
      <c r="K4595" s="179">
        <v>3520.0</v>
      </c>
      <c r="L4595" s="178"/>
      <c r="M4595" s="177"/>
      <c r="N4595" s="178"/>
      <c r="O4595" s="163"/>
      <c r="P4595" s="164"/>
      <c r="Q4595" s="163"/>
      <c r="R4595" s="163"/>
      <c r="S4595" s="168"/>
      <c r="T4595" s="164"/>
    </row>
    <row r="4596" ht="18.75" hidden="1" customHeight="1">
      <c r="A4596" s="189">
        <v>45946.0</v>
      </c>
      <c r="B4596" s="171">
        <v>17618.0</v>
      </c>
      <c r="C4596" s="171" t="s">
        <v>22878</v>
      </c>
      <c r="D4596" s="171" t="s">
        <v>20687</v>
      </c>
      <c r="E4596" s="171">
        <v>8.0</v>
      </c>
      <c r="F4596" s="171" t="s">
        <v>20739</v>
      </c>
      <c r="G4596" s="171" t="s">
        <v>12516</v>
      </c>
      <c r="H4596" s="172" t="s">
        <v>20638</v>
      </c>
      <c r="I4596" s="173">
        <v>17660.0</v>
      </c>
      <c r="J4596" s="174">
        <v>7640.0</v>
      </c>
      <c r="K4596" s="179"/>
      <c r="L4596" s="178"/>
      <c r="M4596" s="177"/>
      <c r="N4596" s="178">
        <v>7640.0</v>
      </c>
      <c r="O4596" s="163"/>
      <c r="P4596" s="164"/>
      <c r="Q4596" s="163"/>
      <c r="R4596" s="163"/>
      <c r="S4596" s="168"/>
      <c r="T4596" s="164"/>
    </row>
    <row r="4597" ht="18.75" hidden="1" customHeight="1">
      <c r="A4597" s="189">
        <v>45946.0</v>
      </c>
      <c r="B4597" s="171">
        <v>17619.0</v>
      </c>
      <c r="C4597" s="171" t="s">
        <v>483</v>
      </c>
      <c r="D4597" s="171" t="s">
        <v>20687</v>
      </c>
      <c r="E4597" s="171">
        <v>8.0</v>
      </c>
      <c r="F4597" s="171" t="s">
        <v>20869</v>
      </c>
      <c r="G4597" s="171" t="s">
        <v>12522</v>
      </c>
      <c r="H4597" s="172" t="s">
        <v>20635</v>
      </c>
      <c r="I4597" s="173">
        <v>12880.0</v>
      </c>
      <c r="J4597" s="174">
        <v>2860.0</v>
      </c>
      <c r="K4597" s="179">
        <v>2860.0</v>
      </c>
      <c r="L4597" s="178"/>
      <c r="M4597" s="177"/>
      <c r="N4597" s="178"/>
      <c r="O4597" s="163"/>
      <c r="P4597" s="164"/>
      <c r="Q4597" s="163"/>
      <c r="R4597" s="163"/>
      <c r="S4597" s="168"/>
      <c r="T4597" s="164"/>
    </row>
    <row r="4598" ht="18.75" hidden="1" customHeight="1">
      <c r="A4598" s="189">
        <v>45946.0</v>
      </c>
      <c r="B4598" s="171">
        <v>17620.0</v>
      </c>
      <c r="C4598" s="171" t="s">
        <v>21725</v>
      </c>
      <c r="D4598" s="171" t="s">
        <v>20695</v>
      </c>
      <c r="E4598" s="171">
        <v>8.0</v>
      </c>
      <c r="F4598" s="171" t="s">
        <v>20858</v>
      </c>
      <c r="G4598" s="171" t="s">
        <v>12524</v>
      </c>
      <c r="H4598" s="172" t="s">
        <v>20635</v>
      </c>
      <c r="I4598" s="173">
        <v>10920.0</v>
      </c>
      <c r="J4598" s="174">
        <v>1220.0</v>
      </c>
      <c r="K4598" s="179">
        <v>1220.0</v>
      </c>
      <c r="L4598" s="178"/>
      <c r="M4598" s="177"/>
      <c r="N4598" s="178"/>
      <c r="O4598" s="163"/>
      <c r="P4598" s="164"/>
      <c r="Q4598" s="163"/>
      <c r="R4598" s="163"/>
      <c r="S4598" s="168"/>
      <c r="T4598" s="164"/>
    </row>
    <row r="4599" ht="18.75" hidden="1" customHeight="1">
      <c r="A4599" s="189">
        <v>45946.0</v>
      </c>
      <c r="B4599" s="171">
        <v>17621.0</v>
      </c>
      <c r="C4599" s="171" t="s">
        <v>3991</v>
      </c>
      <c r="D4599" s="171" t="s">
        <v>20673</v>
      </c>
      <c r="E4599" s="171">
        <v>8.0</v>
      </c>
      <c r="F4599" s="171" t="s">
        <v>20700</v>
      </c>
      <c r="G4599" s="171" t="s">
        <v>12535</v>
      </c>
      <c r="H4599" s="172" t="s">
        <v>20635</v>
      </c>
      <c r="I4599" s="173">
        <v>12740.0</v>
      </c>
      <c r="J4599" s="174">
        <v>2900.0</v>
      </c>
      <c r="K4599" s="179">
        <v>2900.0</v>
      </c>
      <c r="L4599" s="178"/>
      <c r="M4599" s="177"/>
      <c r="N4599" s="178"/>
      <c r="O4599" s="163"/>
      <c r="P4599" s="164"/>
      <c r="Q4599" s="163"/>
      <c r="R4599" s="163"/>
      <c r="S4599" s="168"/>
      <c r="T4599" s="164"/>
    </row>
    <row r="4600" ht="18.75" hidden="1" customHeight="1">
      <c r="A4600" s="189">
        <v>45946.0</v>
      </c>
      <c r="B4600" s="171">
        <v>17622.0</v>
      </c>
      <c r="C4600" s="171" t="s">
        <v>3117</v>
      </c>
      <c r="D4600" s="171" t="s">
        <v>20687</v>
      </c>
      <c r="E4600" s="171">
        <v>8.0</v>
      </c>
      <c r="F4600" s="171" t="s">
        <v>20746</v>
      </c>
      <c r="G4600" s="171" t="s">
        <v>22879</v>
      </c>
      <c r="H4600" s="172" t="s">
        <v>20638</v>
      </c>
      <c r="I4600" s="173">
        <v>16700.0</v>
      </c>
      <c r="J4600" s="174">
        <v>6680.0</v>
      </c>
      <c r="K4600" s="179"/>
      <c r="L4600" s="178"/>
      <c r="M4600" s="177"/>
      <c r="N4600" s="178">
        <v>6680.0</v>
      </c>
      <c r="O4600" s="163"/>
      <c r="P4600" s="164"/>
      <c r="Q4600" s="163"/>
      <c r="R4600" s="163"/>
      <c r="S4600" s="168"/>
      <c r="T4600" s="164"/>
    </row>
    <row r="4601" ht="18.75" hidden="1" customHeight="1">
      <c r="A4601" s="189">
        <v>45946.0</v>
      </c>
      <c r="B4601" s="171">
        <v>17623.0</v>
      </c>
      <c r="C4601" s="171" t="s">
        <v>20986</v>
      </c>
      <c r="D4601" s="171" t="s">
        <v>20695</v>
      </c>
      <c r="E4601" s="171">
        <v>4.0</v>
      </c>
      <c r="F4601" s="171" t="s">
        <v>21405</v>
      </c>
      <c r="G4601" s="171" t="s">
        <v>12541</v>
      </c>
      <c r="H4601" s="172" t="s">
        <v>20635</v>
      </c>
      <c r="I4601" s="173">
        <v>11100.0</v>
      </c>
      <c r="J4601" s="174">
        <v>1320.0</v>
      </c>
      <c r="K4601" s="179">
        <v>1320.0</v>
      </c>
      <c r="L4601" s="178"/>
      <c r="M4601" s="177"/>
      <c r="N4601" s="178"/>
      <c r="O4601" s="163"/>
      <c r="P4601" s="164"/>
      <c r="Q4601" s="163"/>
      <c r="R4601" s="163"/>
      <c r="S4601" s="168"/>
      <c r="T4601" s="164"/>
    </row>
    <row r="4602" ht="18.75" hidden="1" customHeight="1">
      <c r="A4602" s="180">
        <v>45946.0</v>
      </c>
      <c r="B4602" s="171">
        <v>8725.0</v>
      </c>
      <c r="C4602" s="171" t="s">
        <v>3991</v>
      </c>
      <c r="D4602" s="171"/>
      <c r="E4602" s="171" t="s">
        <v>20634</v>
      </c>
      <c r="F4602" s="171"/>
      <c r="G4602" s="171" t="s">
        <v>22880</v>
      </c>
      <c r="H4602" s="172" t="s">
        <v>22880</v>
      </c>
      <c r="I4602" s="173">
        <v>3140.0</v>
      </c>
      <c r="J4602" s="174">
        <v>220.0</v>
      </c>
      <c r="K4602" s="179">
        <v>0.0</v>
      </c>
      <c r="L4602" s="178">
        <v>220.0</v>
      </c>
      <c r="M4602" s="177">
        <v>0.0</v>
      </c>
      <c r="N4602" s="178">
        <v>0.0</v>
      </c>
      <c r="O4602" s="163"/>
      <c r="P4602" s="164"/>
      <c r="Q4602" s="163"/>
      <c r="R4602" s="163"/>
      <c r="S4602" s="168" t="s">
        <v>20645</v>
      </c>
      <c r="T4602" s="164">
        <v>0.0</v>
      </c>
    </row>
    <row r="4603" ht="18.75" hidden="1" customHeight="1">
      <c r="A4603" s="180">
        <v>45946.0</v>
      </c>
      <c r="B4603" s="171">
        <v>8763.0</v>
      </c>
      <c r="C4603" s="171" t="s">
        <v>22881</v>
      </c>
      <c r="D4603" s="171"/>
      <c r="E4603" s="171" t="s">
        <v>20634</v>
      </c>
      <c r="F4603" s="171"/>
      <c r="G4603" s="171" t="s">
        <v>22882</v>
      </c>
      <c r="H4603" s="172" t="s">
        <v>22882</v>
      </c>
      <c r="I4603" s="173">
        <v>3260.0</v>
      </c>
      <c r="J4603" s="174">
        <v>400.0</v>
      </c>
      <c r="K4603" s="179">
        <v>0.0</v>
      </c>
      <c r="L4603" s="178">
        <v>400.0</v>
      </c>
      <c r="M4603" s="177">
        <v>0.0</v>
      </c>
      <c r="N4603" s="178">
        <v>0.0</v>
      </c>
      <c r="O4603" s="163"/>
      <c r="P4603" s="164"/>
      <c r="Q4603" s="163"/>
      <c r="R4603" s="163"/>
      <c r="S4603" s="168" t="s">
        <v>20645</v>
      </c>
      <c r="T4603" s="164">
        <v>40.0</v>
      </c>
    </row>
    <row r="4604" ht="18.75" hidden="1" customHeight="1">
      <c r="A4604" s="180">
        <v>45946.0</v>
      </c>
      <c r="B4604" s="171">
        <v>8764.0</v>
      </c>
      <c r="C4604" s="171" t="s">
        <v>6275</v>
      </c>
      <c r="D4604" s="171"/>
      <c r="E4604" s="171" t="s">
        <v>20634</v>
      </c>
      <c r="F4604" s="171"/>
      <c r="G4604" s="171" t="s">
        <v>22188</v>
      </c>
      <c r="H4604" s="172" t="s">
        <v>22188</v>
      </c>
      <c r="I4604" s="173">
        <v>4240.0</v>
      </c>
      <c r="J4604" s="174">
        <v>1320.0</v>
      </c>
      <c r="K4604" s="179">
        <v>0.0</v>
      </c>
      <c r="L4604" s="178">
        <v>1320.0</v>
      </c>
      <c r="M4604" s="177">
        <v>0.0</v>
      </c>
      <c r="N4604" s="178">
        <v>0.0</v>
      </c>
      <c r="O4604" s="163"/>
      <c r="P4604" s="164"/>
      <c r="Q4604" s="163"/>
      <c r="R4604" s="163"/>
      <c r="S4604" s="168" t="s">
        <v>20645</v>
      </c>
      <c r="T4604" s="164">
        <v>40.0</v>
      </c>
    </row>
    <row r="4605" ht="18.75" hidden="1" customHeight="1">
      <c r="A4605" s="182">
        <v>45946.02901046297</v>
      </c>
      <c r="B4605" s="171">
        <v>8712.0</v>
      </c>
      <c r="C4605" s="171" t="s">
        <v>4017</v>
      </c>
      <c r="D4605" s="171"/>
      <c r="E4605" s="171" t="s">
        <v>20634</v>
      </c>
      <c r="F4605" s="171"/>
      <c r="G4605" s="171" t="s">
        <v>4500</v>
      </c>
      <c r="H4605" s="172" t="s">
        <v>4500</v>
      </c>
      <c r="I4605" s="173">
        <v>2440.0</v>
      </c>
      <c r="J4605" s="174">
        <v>580.0</v>
      </c>
      <c r="K4605" s="179">
        <v>580.0</v>
      </c>
      <c r="L4605" s="178">
        <v>0.0</v>
      </c>
      <c r="M4605" s="177">
        <v>0.0</v>
      </c>
      <c r="N4605" s="178">
        <v>0.0</v>
      </c>
      <c r="O4605" s="163"/>
      <c r="P4605" s="164"/>
      <c r="Q4605" s="163"/>
      <c r="R4605" s="163"/>
      <c r="S4605" s="168" t="s">
        <v>20645</v>
      </c>
      <c r="T4605" s="164">
        <v>0.0</v>
      </c>
    </row>
    <row r="4606" ht="18.75" hidden="1" customHeight="1">
      <c r="A4606" s="189">
        <v>45947.0</v>
      </c>
      <c r="B4606" s="171">
        <v>17624.0</v>
      </c>
      <c r="C4606" s="171" t="s">
        <v>22883</v>
      </c>
      <c r="D4606" s="171" t="s">
        <v>20659</v>
      </c>
      <c r="E4606" s="171">
        <v>12.0</v>
      </c>
      <c r="F4606" s="171" t="s">
        <v>21068</v>
      </c>
      <c r="G4606" s="171" t="s">
        <v>12550</v>
      </c>
      <c r="H4606" s="172" t="s">
        <v>20635</v>
      </c>
      <c r="I4606" s="173">
        <v>11400.0</v>
      </c>
      <c r="J4606" s="174">
        <v>1360.0</v>
      </c>
      <c r="K4606" s="179">
        <v>1360.0</v>
      </c>
      <c r="L4606" s="178"/>
      <c r="M4606" s="177"/>
      <c r="N4606" s="178"/>
      <c r="O4606" s="163"/>
      <c r="P4606" s="164"/>
      <c r="Q4606" s="163"/>
      <c r="R4606" s="163"/>
      <c r="S4606" s="168"/>
      <c r="T4606" s="164"/>
    </row>
    <row r="4607" ht="18.75" hidden="1" customHeight="1">
      <c r="A4607" s="180">
        <v>45947.0</v>
      </c>
      <c r="B4607" s="171">
        <v>8727.0</v>
      </c>
      <c r="C4607" s="171" t="s">
        <v>3980</v>
      </c>
      <c r="D4607" s="171"/>
      <c r="E4607" s="171" t="s">
        <v>20634</v>
      </c>
      <c r="F4607" s="171"/>
      <c r="G4607" s="171" t="s">
        <v>14848</v>
      </c>
      <c r="H4607" s="172" t="s">
        <v>14848</v>
      </c>
      <c r="I4607" s="173">
        <v>2700.0</v>
      </c>
      <c r="J4607" s="174">
        <v>360.0</v>
      </c>
      <c r="K4607" s="179">
        <v>360.0</v>
      </c>
      <c r="L4607" s="178">
        <v>0.0</v>
      </c>
      <c r="M4607" s="177">
        <v>0.0</v>
      </c>
      <c r="N4607" s="178">
        <v>0.0</v>
      </c>
      <c r="O4607" s="163"/>
      <c r="P4607" s="164"/>
      <c r="Q4607" s="163"/>
      <c r="R4607" s="163"/>
      <c r="S4607" s="168" t="s">
        <v>20645</v>
      </c>
      <c r="T4607" s="164">
        <v>0.0</v>
      </c>
    </row>
    <row r="4608" ht="18.75" hidden="1" customHeight="1">
      <c r="A4608" s="180">
        <v>45947.0</v>
      </c>
      <c r="B4608" s="171">
        <v>8728.0</v>
      </c>
      <c r="C4608" s="171" t="s">
        <v>4017</v>
      </c>
      <c r="D4608" s="171"/>
      <c r="E4608" s="171" t="s">
        <v>20634</v>
      </c>
      <c r="F4608" s="171"/>
      <c r="G4608" s="171" t="s">
        <v>4500</v>
      </c>
      <c r="H4608" s="172" t="s">
        <v>4500</v>
      </c>
      <c r="I4608" s="173">
        <v>2420.0</v>
      </c>
      <c r="J4608" s="174">
        <v>600.0</v>
      </c>
      <c r="K4608" s="179">
        <v>600.0</v>
      </c>
      <c r="L4608" s="178">
        <v>0.0</v>
      </c>
      <c r="M4608" s="177">
        <v>0.0</v>
      </c>
      <c r="N4608" s="178">
        <v>0.0</v>
      </c>
      <c r="O4608" s="163"/>
      <c r="P4608" s="164"/>
      <c r="Q4608" s="163"/>
      <c r="R4608" s="163"/>
      <c r="S4608" s="168" t="s">
        <v>20645</v>
      </c>
      <c r="T4608" s="164">
        <v>0.0</v>
      </c>
    </row>
    <row r="4609" ht="18.75" hidden="1" customHeight="1">
      <c r="A4609" s="189">
        <v>45947.0</v>
      </c>
      <c r="B4609" s="171">
        <v>17626.0</v>
      </c>
      <c r="C4609" s="171" t="s">
        <v>4018</v>
      </c>
      <c r="D4609" s="171" t="s">
        <v>20659</v>
      </c>
      <c r="E4609" s="171">
        <v>8.0</v>
      </c>
      <c r="F4609" s="171" t="s">
        <v>21681</v>
      </c>
      <c r="G4609" s="171" t="s">
        <v>12441</v>
      </c>
      <c r="H4609" s="172" t="s">
        <v>20638</v>
      </c>
      <c r="I4609" s="173">
        <v>18140.0</v>
      </c>
      <c r="J4609" s="174">
        <v>8440.0</v>
      </c>
      <c r="K4609" s="179"/>
      <c r="L4609" s="178"/>
      <c r="M4609" s="177"/>
      <c r="N4609" s="178">
        <v>8440.0</v>
      </c>
      <c r="O4609" s="163"/>
      <c r="P4609" s="164"/>
      <c r="Q4609" s="163"/>
      <c r="R4609" s="163"/>
      <c r="S4609" s="168"/>
      <c r="T4609" s="164"/>
    </row>
    <row r="4610" ht="18.75" hidden="1" customHeight="1">
      <c r="A4610" s="189">
        <v>45947.0</v>
      </c>
      <c r="B4610" s="171">
        <v>17627.0</v>
      </c>
      <c r="C4610" s="171" t="s">
        <v>14229</v>
      </c>
      <c r="D4610" s="171" t="s">
        <v>20673</v>
      </c>
      <c r="E4610" s="171">
        <v>8.0</v>
      </c>
      <c r="F4610" s="171" t="s">
        <v>20973</v>
      </c>
      <c r="G4610" s="171" t="s">
        <v>4949</v>
      </c>
      <c r="H4610" s="172" t="s">
        <v>20635</v>
      </c>
      <c r="I4610" s="173">
        <v>15300.0</v>
      </c>
      <c r="J4610" s="174">
        <v>5460.0</v>
      </c>
      <c r="K4610" s="179">
        <v>5460.0</v>
      </c>
      <c r="L4610" s="178"/>
      <c r="M4610" s="177"/>
      <c r="N4610" s="178"/>
      <c r="O4610" s="163"/>
      <c r="P4610" s="164"/>
      <c r="Q4610" s="163"/>
      <c r="R4610" s="163"/>
      <c r="S4610" s="168"/>
      <c r="T4610" s="164"/>
    </row>
    <row r="4611" ht="18.75" hidden="1" customHeight="1">
      <c r="A4611" s="189">
        <v>45947.0</v>
      </c>
      <c r="B4611" s="171">
        <v>17628.0</v>
      </c>
      <c r="C4611" s="171" t="s">
        <v>14229</v>
      </c>
      <c r="D4611" s="171" t="s">
        <v>20687</v>
      </c>
      <c r="E4611" s="171">
        <v>14.0</v>
      </c>
      <c r="F4611" s="171" t="s">
        <v>20838</v>
      </c>
      <c r="G4611" s="171" t="s">
        <v>4949</v>
      </c>
      <c r="H4611" s="172" t="s">
        <v>20635</v>
      </c>
      <c r="I4611" s="173">
        <v>12400.0</v>
      </c>
      <c r="J4611" s="174">
        <v>2360.0</v>
      </c>
      <c r="K4611" s="179">
        <v>2360.0</v>
      </c>
      <c r="L4611" s="178"/>
      <c r="M4611" s="177"/>
      <c r="N4611" s="178"/>
      <c r="O4611" s="163"/>
      <c r="P4611" s="164"/>
      <c r="Q4611" s="163"/>
      <c r="R4611" s="163"/>
      <c r="S4611" s="168"/>
      <c r="T4611" s="164"/>
    </row>
    <row r="4612" ht="18.75" hidden="1" customHeight="1">
      <c r="A4612" s="189">
        <v>45947.0</v>
      </c>
      <c r="B4612" s="171">
        <v>17629.0</v>
      </c>
      <c r="C4612" s="171" t="s">
        <v>3980</v>
      </c>
      <c r="D4612" s="171" t="s">
        <v>20695</v>
      </c>
      <c r="E4612" s="171">
        <v>8.0</v>
      </c>
      <c r="F4612" s="171" t="s">
        <v>20743</v>
      </c>
      <c r="G4612" s="171" t="s">
        <v>12571</v>
      </c>
      <c r="H4612" s="172" t="s">
        <v>20635</v>
      </c>
      <c r="I4612" s="173">
        <v>10680.0</v>
      </c>
      <c r="J4612" s="174">
        <v>980.0</v>
      </c>
      <c r="K4612" s="179">
        <v>980.0</v>
      </c>
      <c r="L4612" s="178"/>
      <c r="M4612" s="177"/>
      <c r="N4612" s="178"/>
      <c r="O4612" s="163"/>
      <c r="P4612" s="164"/>
      <c r="Q4612" s="163"/>
      <c r="R4612" s="163"/>
      <c r="S4612" s="168"/>
      <c r="T4612" s="164"/>
    </row>
    <row r="4613" ht="18.75" hidden="1" customHeight="1">
      <c r="A4613" s="189">
        <v>45947.0</v>
      </c>
      <c r="B4613" s="171">
        <v>17630.0</v>
      </c>
      <c r="C4613" s="171" t="s">
        <v>21329</v>
      </c>
      <c r="D4613" s="171" t="s">
        <v>20659</v>
      </c>
      <c r="E4613" s="171">
        <v>8.0</v>
      </c>
      <c r="F4613" s="171" t="s">
        <v>20846</v>
      </c>
      <c r="G4613" s="171" t="s">
        <v>14393</v>
      </c>
      <c r="H4613" s="172" t="s">
        <v>20638</v>
      </c>
      <c r="I4613" s="173">
        <v>17700.0</v>
      </c>
      <c r="J4613" s="174">
        <v>8000.0</v>
      </c>
      <c r="K4613" s="179"/>
      <c r="L4613" s="178"/>
      <c r="M4613" s="177"/>
      <c r="N4613" s="178">
        <v>8000.0</v>
      </c>
      <c r="O4613" s="163"/>
      <c r="P4613" s="164"/>
      <c r="Q4613" s="163"/>
      <c r="R4613" s="163"/>
      <c r="S4613" s="168"/>
      <c r="T4613" s="164"/>
    </row>
    <row r="4614" ht="18.75" hidden="1" customHeight="1">
      <c r="A4614" s="180">
        <v>45947.0</v>
      </c>
      <c r="B4614" s="171">
        <v>8729.0</v>
      </c>
      <c r="C4614" s="171" t="s">
        <v>4017</v>
      </c>
      <c r="D4614" s="171"/>
      <c r="E4614" s="171" t="s">
        <v>20634</v>
      </c>
      <c r="F4614" s="171"/>
      <c r="G4614" s="171" t="s">
        <v>4500</v>
      </c>
      <c r="H4614" s="172" t="s">
        <v>4500</v>
      </c>
      <c r="I4614" s="173">
        <v>2100.0</v>
      </c>
      <c r="J4614" s="174">
        <v>200.0</v>
      </c>
      <c r="K4614" s="179">
        <v>200.0</v>
      </c>
      <c r="L4614" s="178">
        <v>0.0</v>
      </c>
      <c r="M4614" s="177">
        <v>0.0</v>
      </c>
      <c r="N4614" s="178">
        <v>0.0</v>
      </c>
      <c r="O4614" s="163"/>
      <c r="P4614" s="164"/>
      <c r="Q4614" s="163"/>
      <c r="R4614" s="163"/>
      <c r="S4614" s="168" t="s">
        <v>20645</v>
      </c>
      <c r="T4614" s="164">
        <v>0.0</v>
      </c>
    </row>
    <row r="4615" ht="18.75" hidden="1" customHeight="1">
      <c r="A4615" s="189">
        <v>45947.0</v>
      </c>
      <c r="B4615" s="171">
        <v>17631.0</v>
      </c>
      <c r="C4615" s="171" t="s">
        <v>20763</v>
      </c>
      <c r="D4615" s="171" t="s">
        <v>20687</v>
      </c>
      <c r="E4615" s="171">
        <v>14.0</v>
      </c>
      <c r="F4615" s="171" t="s">
        <v>20838</v>
      </c>
      <c r="G4615" s="171" t="s">
        <v>11305</v>
      </c>
      <c r="H4615" s="172" t="s">
        <v>20635</v>
      </c>
      <c r="I4615" s="173">
        <v>12180.0</v>
      </c>
      <c r="J4615" s="174">
        <v>2140.0</v>
      </c>
      <c r="K4615" s="179">
        <v>2140.0</v>
      </c>
      <c r="L4615" s="178"/>
      <c r="M4615" s="177"/>
      <c r="N4615" s="178"/>
      <c r="O4615" s="163"/>
      <c r="P4615" s="164"/>
      <c r="Q4615" s="163"/>
      <c r="R4615" s="163"/>
      <c r="S4615" s="168"/>
      <c r="T4615" s="164"/>
    </row>
    <row r="4616" ht="18.75" hidden="1" customHeight="1">
      <c r="A4616" s="189">
        <v>45947.0</v>
      </c>
      <c r="B4616" s="171">
        <v>17632.0</v>
      </c>
      <c r="C4616" s="171" t="s">
        <v>20702</v>
      </c>
      <c r="D4616" s="171" t="s">
        <v>20673</v>
      </c>
      <c r="E4616" s="171">
        <v>8.0</v>
      </c>
      <c r="F4616" s="171" t="s">
        <v>22884</v>
      </c>
      <c r="G4616" s="171" t="s">
        <v>8332</v>
      </c>
      <c r="H4616" s="172" t="s">
        <v>20635</v>
      </c>
      <c r="I4616" s="173">
        <v>10360.0</v>
      </c>
      <c r="J4616" s="174">
        <v>520.0</v>
      </c>
      <c r="K4616" s="179">
        <v>520.0</v>
      </c>
      <c r="L4616" s="178"/>
      <c r="M4616" s="177"/>
      <c r="N4616" s="178"/>
      <c r="O4616" s="163"/>
      <c r="P4616" s="164"/>
      <c r="Q4616" s="163"/>
      <c r="R4616" s="163"/>
      <c r="S4616" s="168"/>
      <c r="T4616" s="164"/>
    </row>
    <row r="4617" ht="18.75" hidden="1" customHeight="1">
      <c r="A4617" s="180">
        <v>45947.0</v>
      </c>
      <c r="B4617" s="171">
        <v>8730.0</v>
      </c>
      <c r="C4617" s="171" t="s">
        <v>5705</v>
      </c>
      <c r="D4617" s="171"/>
      <c r="E4617" s="171" t="s">
        <v>20634</v>
      </c>
      <c r="F4617" s="171"/>
      <c r="G4617" s="171" t="s">
        <v>4124</v>
      </c>
      <c r="H4617" s="172" t="s">
        <v>4124</v>
      </c>
      <c r="I4617" s="173">
        <v>4500.0</v>
      </c>
      <c r="J4617" s="174">
        <v>420.0</v>
      </c>
      <c r="K4617" s="179">
        <v>420.0</v>
      </c>
      <c r="L4617" s="178">
        <v>0.0</v>
      </c>
      <c r="M4617" s="177">
        <v>0.0</v>
      </c>
      <c r="N4617" s="178">
        <v>0.0</v>
      </c>
      <c r="O4617" s="163"/>
      <c r="P4617" s="164"/>
      <c r="Q4617" s="163"/>
      <c r="R4617" s="163"/>
      <c r="S4617" s="168" t="s">
        <v>20645</v>
      </c>
      <c r="T4617" s="164">
        <v>0.0</v>
      </c>
    </row>
    <row r="4618" ht="18.75" hidden="1" customHeight="1">
      <c r="A4618" s="180">
        <v>45947.0</v>
      </c>
      <c r="B4618" s="171">
        <v>8731.0</v>
      </c>
      <c r="C4618" s="171" t="s">
        <v>4138</v>
      </c>
      <c r="D4618" s="171"/>
      <c r="E4618" s="171" t="s">
        <v>20634</v>
      </c>
      <c r="F4618" s="171"/>
      <c r="G4618" s="171"/>
      <c r="H4618" s="172"/>
      <c r="I4618" s="173">
        <v>3120.0</v>
      </c>
      <c r="J4618" s="174">
        <v>100.0</v>
      </c>
      <c r="K4618" s="179">
        <v>0.0</v>
      </c>
      <c r="L4618" s="178">
        <v>100.0</v>
      </c>
      <c r="M4618" s="177">
        <v>0.0</v>
      </c>
      <c r="N4618" s="178">
        <v>0.0</v>
      </c>
      <c r="O4618" s="163"/>
      <c r="P4618" s="164"/>
      <c r="Q4618" s="163"/>
      <c r="R4618" s="163"/>
      <c r="S4618" s="168" t="s">
        <v>20645</v>
      </c>
      <c r="T4618" s="164">
        <v>0.0</v>
      </c>
    </row>
    <row r="4619" ht="18.75" hidden="1" customHeight="1">
      <c r="A4619" s="189">
        <v>45947.0</v>
      </c>
      <c r="B4619" s="171">
        <v>17633.0</v>
      </c>
      <c r="C4619" s="171" t="s">
        <v>22692</v>
      </c>
      <c r="D4619" s="171" t="s">
        <v>20687</v>
      </c>
      <c r="E4619" s="171">
        <v>16.0</v>
      </c>
      <c r="F4619" s="171" t="s">
        <v>21472</v>
      </c>
      <c r="G4619" s="171" t="s">
        <v>4576</v>
      </c>
      <c r="H4619" s="172" t="s">
        <v>20635</v>
      </c>
      <c r="I4619" s="173">
        <v>12740.0</v>
      </c>
      <c r="J4619" s="174">
        <v>2700.0</v>
      </c>
      <c r="K4619" s="179">
        <v>2700.0</v>
      </c>
      <c r="L4619" s="178"/>
      <c r="M4619" s="177"/>
      <c r="N4619" s="178"/>
      <c r="O4619" s="163"/>
      <c r="P4619" s="164"/>
      <c r="Q4619" s="163"/>
      <c r="R4619" s="163"/>
      <c r="S4619" s="168"/>
      <c r="T4619" s="164"/>
    </row>
    <row r="4620" ht="18.75" hidden="1" customHeight="1">
      <c r="A4620" s="189">
        <v>45947.0</v>
      </c>
      <c r="B4620" s="171">
        <v>17634.0</v>
      </c>
      <c r="C4620" s="171" t="s">
        <v>4110</v>
      </c>
      <c r="D4620" s="171" t="s">
        <v>20695</v>
      </c>
      <c r="E4620" s="171">
        <v>8.0</v>
      </c>
      <c r="F4620" s="171" t="s">
        <v>20733</v>
      </c>
      <c r="G4620" s="171" t="s">
        <v>12595</v>
      </c>
      <c r="H4620" s="172" t="s">
        <v>20635</v>
      </c>
      <c r="I4620" s="173">
        <v>11440.0</v>
      </c>
      <c r="J4620" s="174">
        <v>1740.0</v>
      </c>
      <c r="K4620" s="179">
        <v>1740.0</v>
      </c>
      <c r="L4620" s="178"/>
      <c r="M4620" s="177"/>
      <c r="N4620" s="178"/>
      <c r="O4620" s="163"/>
      <c r="P4620" s="164"/>
      <c r="Q4620" s="163"/>
      <c r="R4620" s="163"/>
      <c r="S4620" s="168"/>
      <c r="T4620" s="164"/>
    </row>
    <row r="4621" ht="18.75" hidden="1" customHeight="1">
      <c r="A4621" s="189">
        <v>45947.0</v>
      </c>
      <c r="B4621" s="171">
        <v>17635.0</v>
      </c>
      <c r="C4621" s="171" t="s">
        <v>2895</v>
      </c>
      <c r="D4621" s="171" t="s">
        <v>20687</v>
      </c>
      <c r="E4621" s="171">
        <v>14.0</v>
      </c>
      <c r="F4621" s="171" t="s">
        <v>20778</v>
      </c>
      <c r="G4621" s="171" t="s">
        <v>4039</v>
      </c>
      <c r="H4621" s="172" t="s">
        <v>20635</v>
      </c>
      <c r="I4621" s="173">
        <v>13740.0</v>
      </c>
      <c r="J4621" s="174">
        <v>3700.0</v>
      </c>
      <c r="K4621" s="179">
        <v>3700.0</v>
      </c>
      <c r="L4621" s="178"/>
      <c r="M4621" s="177"/>
      <c r="N4621" s="178"/>
      <c r="O4621" s="163"/>
      <c r="P4621" s="164"/>
      <c r="Q4621" s="163"/>
      <c r="R4621" s="163"/>
      <c r="S4621" s="168"/>
      <c r="T4621" s="164"/>
    </row>
    <row r="4622" ht="21.0" hidden="1" customHeight="1">
      <c r="A4622" s="180">
        <v>45947.0</v>
      </c>
      <c r="B4622" s="171">
        <v>8732.0</v>
      </c>
      <c r="C4622" s="171" t="s">
        <v>5722</v>
      </c>
      <c r="D4622" s="171"/>
      <c r="E4622" s="171" t="s">
        <v>20634</v>
      </c>
      <c r="F4622" s="171"/>
      <c r="G4622" s="171" t="s">
        <v>22684</v>
      </c>
      <c r="H4622" s="172" t="s">
        <v>22684</v>
      </c>
      <c r="I4622" s="173">
        <v>3340.0</v>
      </c>
      <c r="J4622" s="174">
        <v>140.0</v>
      </c>
      <c r="K4622" s="179">
        <v>0.0</v>
      </c>
      <c r="L4622" s="178">
        <v>0.0</v>
      </c>
      <c r="M4622" s="177">
        <v>0.0</v>
      </c>
      <c r="N4622" s="178">
        <v>0.0</v>
      </c>
      <c r="O4622" s="163"/>
      <c r="P4622" s="164"/>
      <c r="Q4622" s="163"/>
      <c r="R4622" s="163"/>
      <c r="S4622" s="168" t="s">
        <v>20645</v>
      </c>
      <c r="T4622" s="164">
        <v>0.0</v>
      </c>
    </row>
    <row r="4623" ht="18.75" hidden="1" customHeight="1">
      <c r="A4623" s="180">
        <v>45947.0</v>
      </c>
      <c r="B4623" s="171">
        <v>8733.0</v>
      </c>
      <c r="C4623" s="171" t="s">
        <v>5722</v>
      </c>
      <c r="D4623" s="171"/>
      <c r="E4623" s="171" t="s">
        <v>20634</v>
      </c>
      <c r="F4623" s="171"/>
      <c r="G4623" s="171" t="s">
        <v>22684</v>
      </c>
      <c r="H4623" s="172" t="s">
        <v>22684</v>
      </c>
      <c r="I4623" s="173">
        <v>3200.0</v>
      </c>
      <c r="J4623" s="174">
        <v>400.0</v>
      </c>
      <c r="K4623" s="179">
        <v>0.0</v>
      </c>
      <c r="L4623" s="178">
        <v>400.0</v>
      </c>
      <c r="M4623" s="177">
        <v>0.0</v>
      </c>
      <c r="N4623" s="178">
        <v>0.0</v>
      </c>
      <c r="O4623" s="163"/>
      <c r="P4623" s="164"/>
      <c r="Q4623" s="163"/>
      <c r="R4623" s="163"/>
      <c r="S4623" s="168" t="s">
        <v>20645</v>
      </c>
      <c r="T4623" s="164">
        <v>0.0</v>
      </c>
    </row>
    <row r="4624" ht="18.75" hidden="1" customHeight="1">
      <c r="A4624" s="180">
        <v>45947.0</v>
      </c>
      <c r="B4624" s="171">
        <v>8734.0</v>
      </c>
      <c r="C4624" s="171" t="s">
        <v>5722</v>
      </c>
      <c r="D4624" s="171"/>
      <c r="E4624" s="171" t="s">
        <v>20634</v>
      </c>
      <c r="F4624" s="171"/>
      <c r="G4624" s="171" t="s">
        <v>22683</v>
      </c>
      <c r="H4624" s="172" t="s">
        <v>22683</v>
      </c>
      <c r="I4624" s="173">
        <v>3720.0</v>
      </c>
      <c r="J4624" s="174">
        <v>440.0</v>
      </c>
      <c r="K4624" s="179">
        <v>0.0</v>
      </c>
      <c r="L4624" s="178">
        <v>0.0</v>
      </c>
      <c r="M4624" s="177">
        <v>0.0</v>
      </c>
      <c r="N4624" s="178">
        <v>0.0</v>
      </c>
      <c r="O4624" s="163"/>
      <c r="P4624" s="164"/>
      <c r="Q4624" s="163"/>
      <c r="R4624" s="163"/>
      <c r="S4624" s="168" t="s">
        <v>20645</v>
      </c>
      <c r="T4624" s="164">
        <v>0.0</v>
      </c>
    </row>
    <row r="4625" ht="18.75" hidden="1" customHeight="1">
      <c r="A4625" s="180">
        <v>45947.0</v>
      </c>
      <c r="B4625" s="171">
        <v>8735.0</v>
      </c>
      <c r="C4625" s="171" t="s">
        <v>5722</v>
      </c>
      <c r="D4625" s="171"/>
      <c r="E4625" s="171" t="s">
        <v>20634</v>
      </c>
      <c r="F4625" s="171"/>
      <c r="G4625" s="171" t="s">
        <v>22683</v>
      </c>
      <c r="H4625" s="172" t="s">
        <v>22683</v>
      </c>
      <c r="I4625" s="173">
        <v>3280.0</v>
      </c>
      <c r="J4625" s="174">
        <v>540.0</v>
      </c>
      <c r="K4625" s="179">
        <v>0.0</v>
      </c>
      <c r="L4625" s="178">
        <v>540.0</v>
      </c>
      <c r="M4625" s="177">
        <v>0.0</v>
      </c>
      <c r="N4625" s="178">
        <v>0.0</v>
      </c>
      <c r="O4625" s="163"/>
      <c r="P4625" s="164"/>
      <c r="Q4625" s="163"/>
      <c r="R4625" s="163"/>
      <c r="S4625" s="168" t="s">
        <v>20645</v>
      </c>
      <c r="T4625" s="164">
        <v>0.0</v>
      </c>
    </row>
    <row r="4626" ht="18.75" hidden="1" customHeight="1">
      <c r="A4626" s="189">
        <v>45947.0</v>
      </c>
      <c r="B4626" s="171">
        <v>17636.0</v>
      </c>
      <c r="C4626" s="171" t="s">
        <v>4802</v>
      </c>
      <c r="D4626" s="171" t="s">
        <v>20673</v>
      </c>
      <c r="E4626" s="171">
        <v>8.0</v>
      </c>
      <c r="F4626" s="171" t="s">
        <v>21151</v>
      </c>
      <c r="G4626" s="171" t="s">
        <v>4961</v>
      </c>
      <c r="H4626" s="172" t="s">
        <v>20635</v>
      </c>
      <c r="I4626" s="173">
        <v>13780.0</v>
      </c>
      <c r="J4626" s="174">
        <v>3940.0</v>
      </c>
      <c r="K4626" s="179">
        <v>3940.0</v>
      </c>
      <c r="L4626" s="178"/>
      <c r="M4626" s="177"/>
      <c r="N4626" s="178"/>
      <c r="O4626" s="163"/>
      <c r="P4626" s="164"/>
      <c r="Q4626" s="163"/>
      <c r="R4626" s="163"/>
      <c r="S4626" s="168"/>
      <c r="T4626" s="164"/>
    </row>
    <row r="4627" ht="18.75" hidden="1" customHeight="1">
      <c r="A4627" s="189">
        <v>45947.0</v>
      </c>
      <c r="B4627" s="171">
        <v>17637.0</v>
      </c>
      <c r="C4627" s="171" t="s">
        <v>3041</v>
      </c>
      <c r="D4627" s="171" t="s">
        <v>20687</v>
      </c>
      <c r="E4627" s="171">
        <v>8.0</v>
      </c>
      <c r="F4627" s="171" t="s">
        <v>21689</v>
      </c>
      <c r="G4627" s="171" t="s">
        <v>22885</v>
      </c>
      <c r="H4627" s="172" t="s">
        <v>20638</v>
      </c>
      <c r="I4627" s="173">
        <v>16060.0</v>
      </c>
      <c r="J4627" s="174">
        <v>6040.0</v>
      </c>
      <c r="K4627" s="179"/>
      <c r="L4627" s="178"/>
      <c r="M4627" s="177"/>
      <c r="N4627" s="178">
        <v>6040.0</v>
      </c>
      <c r="O4627" s="163"/>
      <c r="P4627" s="164"/>
      <c r="Q4627" s="163"/>
      <c r="R4627" s="163"/>
      <c r="S4627" s="168"/>
      <c r="T4627" s="164"/>
    </row>
    <row r="4628" ht="18.75" hidden="1" customHeight="1">
      <c r="A4628" s="180">
        <v>45947.0</v>
      </c>
      <c r="B4628" s="171">
        <v>8737.0</v>
      </c>
      <c r="C4628" s="171" t="s">
        <v>8090</v>
      </c>
      <c r="D4628" s="171"/>
      <c r="E4628" s="171" t="s">
        <v>20634</v>
      </c>
      <c r="F4628" s="171"/>
      <c r="G4628" s="171" t="s">
        <v>22796</v>
      </c>
      <c r="H4628" s="172" t="s">
        <v>22796</v>
      </c>
      <c r="I4628" s="173">
        <v>12080.0</v>
      </c>
      <c r="J4628" s="174">
        <v>1760.0</v>
      </c>
      <c r="K4628" s="179">
        <v>0.0</v>
      </c>
      <c r="L4628" s="178">
        <v>0.0</v>
      </c>
      <c r="M4628" s="177">
        <v>0.0</v>
      </c>
      <c r="N4628" s="178">
        <v>0.0</v>
      </c>
      <c r="O4628" s="163"/>
      <c r="P4628" s="164"/>
      <c r="Q4628" s="163"/>
      <c r="R4628" s="163"/>
      <c r="S4628" s="168" t="s">
        <v>20645</v>
      </c>
      <c r="T4628" s="164">
        <v>0.0</v>
      </c>
    </row>
    <row r="4629" ht="18.75" hidden="1" customHeight="1">
      <c r="A4629" s="180">
        <v>45947.0</v>
      </c>
      <c r="B4629" s="171">
        <v>8738.0</v>
      </c>
      <c r="C4629" s="171" t="s">
        <v>4017</v>
      </c>
      <c r="D4629" s="171"/>
      <c r="E4629" s="171" t="s">
        <v>20634</v>
      </c>
      <c r="F4629" s="171"/>
      <c r="G4629" s="171" t="s">
        <v>4500</v>
      </c>
      <c r="H4629" s="172" t="s">
        <v>4500</v>
      </c>
      <c r="I4629" s="173">
        <v>2280.0</v>
      </c>
      <c r="J4629" s="174">
        <v>460.0</v>
      </c>
      <c r="K4629" s="179">
        <v>460.0</v>
      </c>
      <c r="L4629" s="178">
        <v>0.0</v>
      </c>
      <c r="M4629" s="177">
        <v>0.0</v>
      </c>
      <c r="N4629" s="178">
        <v>0.0</v>
      </c>
      <c r="O4629" s="163"/>
      <c r="P4629" s="164"/>
      <c r="Q4629" s="163"/>
      <c r="R4629" s="163"/>
      <c r="S4629" s="168" t="s">
        <v>20645</v>
      </c>
      <c r="T4629" s="164">
        <v>0.0</v>
      </c>
    </row>
    <row r="4630" ht="18.75" hidden="1" customHeight="1">
      <c r="A4630" s="180">
        <v>45947.0</v>
      </c>
      <c r="B4630" s="171">
        <v>8739.0</v>
      </c>
      <c r="C4630" s="171" t="s">
        <v>8901</v>
      </c>
      <c r="D4630" s="171"/>
      <c r="E4630" s="171" t="s">
        <v>20634</v>
      </c>
      <c r="F4630" s="171"/>
      <c r="G4630" s="171" t="s">
        <v>22779</v>
      </c>
      <c r="H4630" s="172" t="s">
        <v>22779</v>
      </c>
      <c r="I4630" s="173">
        <v>12160.0</v>
      </c>
      <c r="J4630" s="174">
        <v>2040.0</v>
      </c>
      <c r="K4630" s="179">
        <v>0.0</v>
      </c>
      <c r="L4630" s="178">
        <v>0.0</v>
      </c>
      <c r="M4630" s="177">
        <v>0.0</v>
      </c>
      <c r="N4630" s="178">
        <v>0.0</v>
      </c>
      <c r="O4630" s="163"/>
      <c r="P4630" s="164"/>
      <c r="Q4630" s="163"/>
      <c r="R4630" s="163"/>
      <c r="S4630" s="168" t="s">
        <v>20645</v>
      </c>
      <c r="T4630" s="164">
        <v>0.0</v>
      </c>
    </row>
    <row r="4631" ht="18.75" hidden="1" customHeight="1">
      <c r="A4631" s="189">
        <v>45947.0</v>
      </c>
      <c r="B4631" s="171">
        <v>17639.0</v>
      </c>
      <c r="C4631" s="171" t="s">
        <v>21441</v>
      </c>
      <c r="D4631" s="171" t="s">
        <v>20695</v>
      </c>
      <c r="E4631" s="171">
        <v>8.0</v>
      </c>
      <c r="F4631" s="171"/>
      <c r="G4631" s="171" t="s">
        <v>22886</v>
      </c>
      <c r="H4631" s="172" t="s">
        <v>20635</v>
      </c>
      <c r="I4631" s="173">
        <v>15160.0</v>
      </c>
      <c r="J4631" s="174">
        <v>5460.0</v>
      </c>
      <c r="K4631" s="179">
        <v>5460.0</v>
      </c>
      <c r="L4631" s="178"/>
      <c r="M4631" s="177"/>
      <c r="N4631" s="178"/>
      <c r="O4631" s="163"/>
      <c r="P4631" s="164"/>
      <c r="Q4631" s="163"/>
      <c r="R4631" s="163"/>
      <c r="S4631" s="168"/>
      <c r="T4631" s="164"/>
    </row>
    <row r="4632" ht="18.75" hidden="1" customHeight="1">
      <c r="A4632" s="189">
        <v>45947.0</v>
      </c>
      <c r="B4632" s="171">
        <v>17640.0</v>
      </c>
      <c r="C4632" s="171" t="s">
        <v>21909</v>
      </c>
      <c r="D4632" s="171" t="s">
        <v>20687</v>
      </c>
      <c r="E4632" s="171">
        <v>8.0</v>
      </c>
      <c r="F4632" s="171" t="s">
        <v>21360</v>
      </c>
      <c r="G4632" s="171" t="s">
        <v>12636</v>
      </c>
      <c r="H4632" s="172" t="s">
        <v>20635</v>
      </c>
      <c r="I4632" s="173">
        <v>15200.0</v>
      </c>
      <c r="J4632" s="174">
        <v>5180.0</v>
      </c>
      <c r="K4632" s="179">
        <v>5180.0</v>
      </c>
      <c r="L4632" s="178"/>
      <c r="M4632" s="177"/>
      <c r="N4632" s="178"/>
      <c r="O4632" s="163"/>
      <c r="P4632" s="164"/>
      <c r="Q4632" s="163"/>
      <c r="R4632" s="163"/>
      <c r="S4632" s="168"/>
      <c r="T4632" s="164"/>
    </row>
    <row r="4633" ht="18.75" hidden="1" customHeight="1">
      <c r="A4633" s="189">
        <v>45947.0</v>
      </c>
      <c r="B4633" s="171">
        <v>17641.0</v>
      </c>
      <c r="C4633" s="171" t="s">
        <v>4017</v>
      </c>
      <c r="D4633" s="171" t="s">
        <v>20659</v>
      </c>
      <c r="E4633" s="171">
        <v>8.0</v>
      </c>
      <c r="F4633" s="171" t="s">
        <v>21469</v>
      </c>
      <c r="G4633" s="171" t="s">
        <v>6879</v>
      </c>
      <c r="H4633" s="172" t="s">
        <v>20635</v>
      </c>
      <c r="I4633" s="173">
        <v>11220.0</v>
      </c>
      <c r="J4633" s="174">
        <v>1520.0</v>
      </c>
      <c r="K4633" s="179">
        <v>1520.0</v>
      </c>
      <c r="L4633" s="178"/>
      <c r="M4633" s="177"/>
      <c r="N4633" s="178"/>
      <c r="O4633" s="163"/>
      <c r="P4633" s="164"/>
      <c r="Q4633" s="163"/>
      <c r="R4633" s="163"/>
      <c r="S4633" s="168"/>
      <c r="T4633" s="164"/>
    </row>
    <row r="4634" ht="18.75" hidden="1" customHeight="1">
      <c r="A4634" s="189">
        <v>45947.0</v>
      </c>
      <c r="B4634" s="171">
        <v>17642.0</v>
      </c>
      <c r="C4634" s="171" t="s">
        <v>21725</v>
      </c>
      <c r="D4634" s="171" t="s">
        <v>20687</v>
      </c>
      <c r="E4634" s="171">
        <v>4.0</v>
      </c>
      <c r="F4634" s="171" t="s">
        <v>20741</v>
      </c>
      <c r="G4634" s="171" t="s">
        <v>12643</v>
      </c>
      <c r="H4634" s="172" t="s">
        <v>20635</v>
      </c>
      <c r="I4634" s="173">
        <v>10060.0</v>
      </c>
      <c r="J4634" s="174">
        <v>280.0</v>
      </c>
      <c r="K4634" s="179">
        <v>280.0</v>
      </c>
      <c r="L4634" s="178"/>
      <c r="M4634" s="177"/>
      <c r="N4634" s="178"/>
      <c r="O4634" s="163"/>
      <c r="P4634" s="164"/>
      <c r="Q4634" s="163"/>
      <c r="R4634" s="163"/>
      <c r="S4634" s="168"/>
      <c r="T4634" s="164"/>
    </row>
    <row r="4635" ht="18.75" hidden="1" customHeight="1">
      <c r="A4635" s="189">
        <v>45947.0</v>
      </c>
      <c r="B4635" s="171">
        <v>17643.0</v>
      </c>
      <c r="C4635" s="171" t="s">
        <v>22887</v>
      </c>
      <c r="D4635" s="171" t="s">
        <v>20695</v>
      </c>
      <c r="E4635" s="171">
        <v>4.0</v>
      </c>
      <c r="F4635" s="171" t="s">
        <v>21398</v>
      </c>
      <c r="G4635" s="171" t="s">
        <v>10605</v>
      </c>
      <c r="H4635" s="172" t="s">
        <v>20635</v>
      </c>
      <c r="I4635" s="173">
        <v>13100.0</v>
      </c>
      <c r="J4635" s="174">
        <v>3320.0</v>
      </c>
      <c r="K4635" s="179">
        <v>3320.0</v>
      </c>
      <c r="L4635" s="178"/>
      <c r="M4635" s="177"/>
      <c r="N4635" s="178"/>
      <c r="O4635" s="163"/>
      <c r="P4635" s="164"/>
      <c r="Q4635" s="163"/>
      <c r="R4635" s="163"/>
      <c r="S4635" s="168"/>
      <c r="T4635" s="164"/>
    </row>
    <row r="4636" ht="18.75" hidden="1" customHeight="1">
      <c r="A4636" s="189">
        <v>45947.0</v>
      </c>
      <c r="B4636" s="171">
        <v>17644.0</v>
      </c>
      <c r="C4636" s="171" t="s">
        <v>4017</v>
      </c>
      <c r="D4636" s="171" t="s">
        <v>20695</v>
      </c>
      <c r="E4636" s="171">
        <v>8.0</v>
      </c>
      <c r="F4636" s="171" t="s">
        <v>20851</v>
      </c>
      <c r="G4636" s="171" t="s">
        <v>22888</v>
      </c>
      <c r="H4636" s="172" t="s">
        <v>20635</v>
      </c>
      <c r="I4636" s="173">
        <v>12060.0</v>
      </c>
      <c r="J4636" s="174">
        <v>2360.0</v>
      </c>
      <c r="K4636" s="179">
        <v>2360.0</v>
      </c>
      <c r="L4636" s="178"/>
      <c r="M4636" s="177"/>
      <c r="N4636" s="178"/>
      <c r="O4636" s="163"/>
      <c r="P4636" s="164"/>
      <c r="Q4636" s="163"/>
      <c r="R4636" s="163"/>
      <c r="S4636" s="168"/>
      <c r="T4636" s="164"/>
    </row>
    <row r="4637" ht="18.75" hidden="1" customHeight="1">
      <c r="A4637" s="180">
        <v>45947.0</v>
      </c>
      <c r="B4637" s="171">
        <v>8766.0</v>
      </c>
      <c r="C4637" s="171" t="s">
        <v>1093</v>
      </c>
      <c r="D4637" s="171"/>
      <c r="E4637" s="171" t="s">
        <v>20634</v>
      </c>
      <c r="F4637" s="171"/>
      <c r="G4637" s="171" t="s">
        <v>22889</v>
      </c>
      <c r="H4637" s="172" t="s">
        <v>22889</v>
      </c>
      <c r="I4637" s="173">
        <v>3280.0</v>
      </c>
      <c r="J4637" s="174">
        <v>440.0</v>
      </c>
      <c r="K4637" s="179">
        <v>0.0</v>
      </c>
      <c r="L4637" s="178">
        <v>440.0</v>
      </c>
      <c r="M4637" s="177">
        <v>0.0</v>
      </c>
      <c r="N4637" s="178">
        <v>0.0</v>
      </c>
      <c r="O4637" s="163"/>
      <c r="P4637" s="164"/>
      <c r="Q4637" s="163"/>
      <c r="R4637" s="163"/>
      <c r="S4637" s="168" t="s">
        <v>20645</v>
      </c>
      <c r="T4637" s="164">
        <v>40.0</v>
      </c>
    </row>
    <row r="4638" ht="18.75" hidden="1" customHeight="1">
      <c r="A4638" s="182">
        <v>45947.02902127315</v>
      </c>
      <c r="B4638" s="171">
        <v>8726.0</v>
      </c>
      <c r="C4638" s="171" t="s">
        <v>4671</v>
      </c>
      <c r="D4638" s="171"/>
      <c r="E4638" s="171" t="s">
        <v>20634</v>
      </c>
      <c r="F4638" s="171"/>
      <c r="G4638" s="171" t="s">
        <v>4734</v>
      </c>
      <c r="H4638" s="172" t="s">
        <v>4734</v>
      </c>
      <c r="I4638" s="173">
        <v>3200.0</v>
      </c>
      <c r="J4638" s="174">
        <v>500.0</v>
      </c>
      <c r="K4638" s="179">
        <v>500.0</v>
      </c>
      <c r="L4638" s="178">
        <v>0.0</v>
      </c>
      <c r="M4638" s="177">
        <v>0.0</v>
      </c>
      <c r="N4638" s="178">
        <v>0.0</v>
      </c>
      <c r="O4638" s="163"/>
      <c r="P4638" s="164"/>
      <c r="Q4638" s="163"/>
      <c r="R4638" s="163"/>
      <c r="S4638" s="168" t="s">
        <v>20645</v>
      </c>
      <c r="T4638" s="164">
        <v>0.0</v>
      </c>
    </row>
    <row r="4639" ht="18.75" hidden="1" customHeight="1">
      <c r="A4639" s="189">
        <v>45948.0</v>
      </c>
      <c r="B4639" s="171">
        <v>17645.0</v>
      </c>
      <c r="C4639" s="171"/>
      <c r="D4639" s="171" t="s">
        <v>20687</v>
      </c>
      <c r="E4639" s="171">
        <v>6.0</v>
      </c>
      <c r="F4639" s="171" t="s">
        <v>20734</v>
      </c>
      <c r="G4639" s="171" t="s">
        <v>21799</v>
      </c>
      <c r="H4639" s="172" t="s">
        <v>20635</v>
      </c>
      <c r="I4639" s="173">
        <v>10280.0</v>
      </c>
      <c r="J4639" s="174">
        <v>440.0</v>
      </c>
      <c r="K4639" s="179">
        <v>440.0</v>
      </c>
      <c r="L4639" s="178"/>
      <c r="M4639" s="177"/>
      <c r="N4639" s="178"/>
      <c r="O4639" s="163"/>
      <c r="P4639" s="164"/>
      <c r="Q4639" s="163"/>
      <c r="R4639" s="163"/>
      <c r="S4639" s="168"/>
      <c r="T4639" s="164"/>
    </row>
    <row r="4640" ht="18.75" hidden="1" customHeight="1">
      <c r="A4640" s="189">
        <v>45948.0</v>
      </c>
      <c r="B4640" s="171">
        <v>17646.0</v>
      </c>
      <c r="C4640" s="171" t="s">
        <v>9968</v>
      </c>
      <c r="D4640" s="171" t="s">
        <v>20687</v>
      </c>
      <c r="E4640" s="171">
        <v>14.0</v>
      </c>
      <c r="F4640" s="171" t="s">
        <v>21057</v>
      </c>
      <c r="G4640" s="171" t="s">
        <v>4408</v>
      </c>
      <c r="H4640" s="172" t="s">
        <v>20635</v>
      </c>
      <c r="I4640" s="173">
        <v>13720.0</v>
      </c>
      <c r="J4640" s="174">
        <v>3680.0</v>
      </c>
      <c r="K4640" s="179">
        <v>3680.0</v>
      </c>
      <c r="L4640" s="178"/>
      <c r="M4640" s="177"/>
      <c r="N4640" s="178"/>
      <c r="O4640" s="163"/>
      <c r="P4640" s="164"/>
      <c r="Q4640" s="163"/>
      <c r="R4640" s="163"/>
      <c r="S4640" s="168"/>
      <c r="T4640" s="164"/>
    </row>
    <row r="4641" ht="18.75" hidden="1" customHeight="1">
      <c r="A4641" s="189">
        <v>45948.0</v>
      </c>
      <c r="B4641" s="171">
        <v>17647.0</v>
      </c>
      <c r="C4641" s="171"/>
      <c r="D4641" s="171" t="s">
        <v>20687</v>
      </c>
      <c r="E4641" s="171">
        <v>6.0</v>
      </c>
      <c r="F4641" s="171" t="s">
        <v>21477</v>
      </c>
      <c r="G4641" s="171" t="s">
        <v>22890</v>
      </c>
      <c r="H4641" s="172" t="s">
        <v>20635</v>
      </c>
      <c r="I4641" s="173">
        <v>11160.0</v>
      </c>
      <c r="J4641" s="174">
        <v>1320.0</v>
      </c>
      <c r="K4641" s="179">
        <v>1320.0</v>
      </c>
      <c r="L4641" s="178"/>
      <c r="M4641" s="177"/>
      <c r="N4641" s="178"/>
      <c r="O4641" s="163"/>
      <c r="P4641" s="164"/>
      <c r="Q4641" s="163"/>
      <c r="R4641" s="163"/>
      <c r="S4641" s="168"/>
      <c r="T4641" s="164"/>
    </row>
    <row r="4642" ht="18.75" hidden="1" customHeight="1">
      <c r="A4642" s="189">
        <v>45948.0</v>
      </c>
      <c r="B4642" s="171">
        <v>17648.0</v>
      </c>
      <c r="C4642" s="171"/>
      <c r="D4642" s="171" t="s">
        <v>20687</v>
      </c>
      <c r="E4642" s="171">
        <v>8.0</v>
      </c>
      <c r="F4642" s="171" t="s">
        <v>21135</v>
      </c>
      <c r="G4642" s="171" t="s">
        <v>22891</v>
      </c>
      <c r="H4642" s="172" t="s">
        <v>20635</v>
      </c>
      <c r="I4642" s="173">
        <v>14120.0</v>
      </c>
      <c r="J4642" s="174">
        <v>4100.0</v>
      </c>
      <c r="K4642" s="179">
        <v>4100.0</v>
      </c>
      <c r="L4642" s="178"/>
      <c r="M4642" s="177"/>
      <c r="N4642" s="178"/>
      <c r="O4642" s="163"/>
      <c r="P4642" s="164"/>
      <c r="Q4642" s="163"/>
      <c r="R4642" s="163"/>
      <c r="S4642" s="168"/>
      <c r="T4642" s="164"/>
    </row>
    <row r="4643" ht="18.75" hidden="1" customHeight="1">
      <c r="A4643" s="189">
        <v>45948.0</v>
      </c>
      <c r="B4643" s="171">
        <v>17649.0</v>
      </c>
      <c r="C4643" s="171"/>
      <c r="D4643" s="171" t="s">
        <v>20687</v>
      </c>
      <c r="E4643" s="171">
        <v>8.0</v>
      </c>
      <c r="F4643" s="171" t="s">
        <v>22892</v>
      </c>
      <c r="G4643" s="171" t="s">
        <v>4154</v>
      </c>
      <c r="H4643" s="172" t="s">
        <v>20635</v>
      </c>
      <c r="I4643" s="173">
        <v>15320.0</v>
      </c>
      <c r="J4643" s="174">
        <v>5300.0</v>
      </c>
      <c r="K4643" s="179">
        <v>5300.0</v>
      </c>
      <c r="L4643" s="178"/>
      <c r="M4643" s="177"/>
      <c r="N4643" s="178"/>
      <c r="O4643" s="163"/>
      <c r="P4643" s="164"/>
      <c r="Q4643" s="163"/>
      <c r="R4643" s="163"/>
      <c r="S4643" s="168"/>
      <c r="T4643" s="164"/>
    </row>
    <row r="4644" ht="18.75" hidden="1" customHeight="1">
      <c r="A4644" s="189">
        <v>45948.0</v>
      </c>
      <c r="B4644" s="171">
        <v>17650.0</v>
      </c>
      <c r="C4644" s="171"/>
      <c r="D4644" s="171" t="s">
        <v>20659</v>
      </c>
      <c r="E4644" s="171">
        <v>8.0</v>
      </c>
      <c r="F4644" s="171" t="s">
        <v>22893</v>
      </c>
      <c r="G4644" s="171" t="s">
        <v>10833</v>
      </c>
      <c r="H4644" s="172" t="s">
        <v>20635</v>
      </c>
      <c r="I4644" s="173">
        <v>16740.0</v>
      </c>
      <c r="J4644" s="174">
        <v>7040.0</v>
      </c>
      <c r="K4644" s="179">
        <v>7040.0</v>
      </c>
      <c r="L4644" s="178"/>
      <c r="M4644" s="177"/>
      <c r="N4644" s="178"/>
      <c r="O4644" s="163"/>
      <c r="P4644" s="164"/>
      <c r="Q4644" s="163"/>
      <c r="R4644" s="163"/>
      <c r="S4644" s="168"/>
      <c r="T4644" s="164"/>
    </row>
    <row r="4645" ht="18.75" hidden="1" customHeight="1">
      <c r="A4645" s="189">
        <v>45948.0</v>
      </c>
      <c r="B4645" s="171">
        <v>17651.0</v>
      </c>
      <c r="C4645" s="171"/>
      <c r="D4645" s="171" t="s">
        <v>20659</v>
      </c>
      <c r="E4645" s="171">
        <v>14.0</v>
      </c>
      <c r="F4645" s="171" t="s">
        <v>21347</v>
      </c>
      <c r="G4645" s="171" t="s">
        <v>22894</v>
      </c>
      <c r="H4645" s="172" t="s">
        <v>20635</v>
      </c>
      <c r="I4645" s="173">
        <v>16460.0</v>
      </c>
      <c r="J4645" s="174">
        <v>6420.0</v>
      </c>
      <c r="K4645" s="179">
        <v>6420.0</v>
      </c>
      <c r="L4645" s="178"/>
      <c r="M4645" s="177"/>
      <c r="N4645" s="178"/>
      <c r="O4645" s="163"/>
      <c r="P4645" s="164"/>
      <c r="Q4645" s="163"/>
      <c r="R4645" s="163"/>
      <c r="S4645" s="168"/>
      <c r="T4645" s="164"/>
    </row>
    <row r="4646" ht="18.75" hidden="1" customHeight="1">
      <c r="A4646" s="189">
        <v>45948.0</v>
      </c>
      <c r="B4646" s="171">
        <v>17652.0</v>
      </c>
      <c r="C4646" s="171"/>
      <c r="D4646" s="171" t="s">
        <v>20659</v>
      </c>
      <c r="E4646" s="171">
        <v>8.0</v>
      </c>
      <c r="F4646" s="171" t="s">
        <v>21146</v>
      </c>
      <c r="G4646" s="171" t="s">
        <v>4461</v>
      </c>
      <c r="H4646" s="172" t="s">
        <v>20635</v>
      </c>
      <c r="I4646" s="173">
        <v>14640.0</v>
      </c>
      <c r="J4646" s="174">
        <v>4940.0</v>
      </c>
      <c r="K4646" s="179">
        <v>4940.0</v>
      </c>
      <c r="L4646" s="178"/>
      <c r="M4646" s="177"/>
      <c r="N4646" s="178"/>
      <c r="O4646" s="163"/>
      <c r="P4646" s="164"/>
      <c r="Q4646" s="163"/>
      <c r="R4646" s="163"/>
      <c r="S4646" s="168"/>
      <c r="T4646" s="164"/>
    </row>
    <row r="4647" ht="18.75" hidden="1" customHeight="1">
      <c r="A4647" s="189">
        <v>45948.0</v>
      </c>
      <c r="B4647" s="171">
        <v>17653.0</v>
      </c>
      <c r="C4647" s="171"/>
      <c r="D4647" s="171" t="s">
        <v>20659</v>
      </c>
      <c r="E4647" s="171" t="s">
        <v>132</v>
      </c>
      <c r="F4647" s="171" t="s">
        <v>21443</v>
      </c>
      <c r="G4647" s="171" t="s">
        <v>9938</v>
      </c>
      <c r="H4647" s="172" t="s">
        <v>20635</v>
      </c>
      <c r="I4647" s="173">
        <v>16240.0</v>
      </c>
      <c r="J4647" s="174">
        <v>5880.0</v>
      </c>
      <c r="K4647" s="179">
        <v>5880.0</v>
      </c>
      <c r="L4647" s="178"/>
      <c r="M4647" s="177"/>
      <c r="N4647" s="178"/>
      <c r="O4647" s="163"/>
      <c r="P4647" s="164"/>
      <c r="Q4647" s="163"/>
      <c r="R4647" s="163"/>
      <c r="S4647" s="168"/>
      <c r="T4647" s="164"/>
    </row>
    <row r="4648" ht="18.75" hidden="1" customHeight="1">
      <c r="A4648" s="189">
        <v>45950.0</v>
      </c>
      <c r="B4648" s="171">
        <v>17654.0</v>
      </c>
      <c r="C4648" s="171" t="s">
        <v>22522</v>
      </c>
      <c r="D4648" s="171" t="s">
        <v>20687</v>
      </c>
      <c r="E4648" s="171">
        <v>14.0</v>
      </c>
      <c r="F4648" s="171" t="s">
        <v>20778</v>
      </c>
      <c r="G4648" s="171" t="s">
        <v>4088</v>
      </c>
      <c r="H4648" s="172" t="s">
        <v>20635</v>
      </c>
      <c r="I4648" s="173">
        <v>12580.0</v>
      </c>
      <c r="J4648" s="174">
        <v>2540.0</v>
      </c>
      <c r="K4648" s="179">
        <v>2540.0</v>
      </c>
      <c r="L4648" s="178"/>
      <c r="M4648" s="177"/>
      <c r="N4648" s="178"/>
      <c r="O4648" s="163"/>
      <c r="P4648" s="164"/>
      <c r="Q4648" s="163"/>
      <c r="R4648" s="163"/>
      <c r="S4648" s="168"/>
      <c r="T4648" s="164"/>
    </row>
    <row r="4649" ht="18.75" hidden="1" customHeight="1">
      <c r="A4649" s="189">
        <v>45950.0</v>
      </c>
      <c r="B4649" s="171">
        <v>17655.0</v>
      </c>
      <c r="C4649" s="171" t="s">
        <v>4017</v>
      </c>
      <c r="D4649" s="171" t="s">
        <v>20659</v>
      </c>
      <c r="E4649" s="171">
        <v>8.0</v>
      </c>
      <c r="F4649" s="171" t="s">
        <v>20877</v>
      </c>
      <c r="G4649" s="171" t="s">
        <v>6879</v>
      </c>
      <c r="H4649" s="172" t="s">
        <v>20635</v>
      </c>
      <c r="I4649" s="173">
        <v>11460.0</v>
      </c>
      <c r="J4649" s="174">
        <v>1760.0</v>
      </c>
      <c r="K4649" s="179">
        <v>1760.0</v>
      </c>
      <c r="L4649" s="178"/>
      <c r="M4649" s="177"/>
      <c r="N4649" s="178"/>
      <c r="O4649" s="163"/>
      <c r="P4649" s="164"/>
      <c r="Q4649" s="163"/>
      <c r="R4649" s="163"/>
      <c r="S4649" s="168"/>
      <c r="T4649" s="164"/>
    </row>
    <row r="4650" ht="18.75" hidden="1" customHeight="1">
      <c r="A4650" s="180">
        <v>45950.0</v>
      </c>
      <c r="B4650" s="171">
        <v>8745.0</v>
      </c>
      <c r="C4650" s="171" t="s">
        <v>8901</v>
      </c>
      <c r="D4650" s="171"/>
      <c r="E4650" s="171" t="s">
        <v>20634</v>
      </c>
      <c r="F4650" s="171"/>
      <c r="G4650" s="171"/>
      <c r="H4650" s="172"/>
      <c r="I4650" s="173">
        <v>11780.0</v>
      </c>
      <c r="J4650" s="174">
        <v>1760.0</v>
      </c>
      <c r="K4650" s="179">
        <v>0.0</v>
      </c>
      <c r="L4650" s="178">
        <v>0.0</v>
      </c>
      <c r="M4650" s="177">
        <v>0.0</v>
      </c>
      <c r="N4650" s="178">
        <v>0.0</v>
      </c>
      <c r="O4650" s="163"/>
      <c r="P4650" s="164"/>
      <c r="Q4650" s="163"/>
      <c r="R4650" s="163"/>
      <c r="S4650" s="168" t="s">
        <v>20645</v>
      </c>
      <c r="T4650" s="164">
        <v>40.0</v>
      </c>
    </row>
    <row r="4651" ht="18.75" hidden="1" customHeight="1">
      <c r="A4651" s="189">
        <v>45950.0</v>
      </c>
      <c r="B4651" s="171">
        <v>17656.0</v>
      </c>
      <c r="C4651" s="171" t="s">
        <v>10694</v>
      </c>
      <c r="D4651" s="171" t="s">
        <v>20687</v>
      </c>
      <c r="E4651" s="171" t="s">
        <v>132</v>
      </c>
      <c r="F4651" s="171" t="s">
        <v>22112</v>
      </c>
      <c r="G4651" s="171" t="s">
        <v>12664</v>
      </c>
      <c r="H4651" s="172" t="s">
        <v>20635</v>
      </c>
      <c r="I4651" s="173">
        <v>11300.0</v>
      </c>
      <c r="J4651" s="174">
        <v>1020.0</v>
      </c>
      <c r="K4651" s="179">
        <v>1020.0</v>
      </c>
      <c r="L4651" s="178"/>
      <c r="M4651" s="177"/>
      <c r="N4651" s="178"/>
      <c r="O4651" s="163"/>
      <c r="P4651" s="164"/>
      <c r="Q4651" s="163"/>
      <c r="R4651" s="163"/>
      <c r="S4651" s="168"/>
      <c r="T4651" s="164"/>
    </row>
    <row r="4652" ht="18.75" hidden="1" customHeight="1">
      <c r="A4652" s="189">
        <v>45950.0</v>
      </c>
      <c r="B4652" s="171">
        <v>17657.0</v>
      </c>
      <c r="C4652" s="171"/>
      <c r="D4652" s="171" t="s">
        <v>20687</v>
      </c>
      <c r="E4652" s="171">
        <v>8.0</v>
      </c>
      <c r="F4652" s="171" t="s">
        <v>20710</v>
      </c>
      <c r="G4652" s="171" t="s">
        <v>10117</v>
      </c>
      <c r="H4652" s="172" t="s">
        <v>20635</v>
      </c>
      <c r="I4652" s="173">
        <v>10700.0</v>
      </c>
      <c r="J4652" s="174">
        <v>680.0</v>
      </c>
      <c r="K4652" s="179">
        <v>680.0</v>
      </c>
      <c r="L4652" s="178"/>
      <c r="M4652" s="177"/>
      <c r="N4652" s="178"/>
      <c r="O4652" s="163"/>
      <c r="P4652" s="164"/>
      <c r="Q4652" s="163"/>
      <c r="R4652" s="163"/>
      <c r="S4652" s="168"/>
      <c r="T4652" s="164"/>
    </row>
    <row r="4653" ht="18.75" hidden="1" customHeight="1">
      <c r="A4653" s="189">
        <v>45950.0</v>
      </c>
      <c r="B4653" s="171">
        <v>17658.0</v>
      </c>
      <c r="C4653" s="171" t="s">
        <v>22895</v>
      </c>
      <c r="D4653" s="171" t="s">
        <v>20659</v>
      </c>
      <c r="E4653" s="171">
        <v>8.0</v>
      </c>
      <c r="F4653" s="171" t="s">
        <v>20713</v>
      </c>
      <c r="G4653" s="171" t="s">
        <v>12671</v>
      </c>
      <c r="H4653" s="172" t="s">
        <v>20635</v>
      </c>
      <c r="I4653" s="173">
        <v>11520.0</v>
      </c>
      <c r="J4653" s="174">
        <v>1820.0</v>
      </c>
      <c r="K4653" s="179">
        <v>1820.0</v>
      </c>
      <c r="L4653" s="178"/>
      <c r="M4653" s="177"/>
      <c r="N4653" s="178"/>
      <c r="O4653" s="163"/>
      <c r="P4653" s="164"/>
      <c r="Q4653" s="163"/>
      <c r="R4653" s="163"/>
      <c r="S4653" s="168"/>
      <c r="T4653" s="164"/>
    </row>
    <row r="4654" ht="18.75" hidden="1" customHeight="1">
      <c r="A4654" s="189">
        <v>45950.0</v>
      </c>
      <c r="B4654" s="171">
        <v>17659.0</v>
      </c>
      <c r="C4654" s="171" t="s">
        <v>2957</v>
      </c>
      <c r="D4654" s="171" t="s">
        <v>20695</v>
      </c>
      <c r="E4654" s="171">
        <v>8.0</v>
      </c>
      <c r="F4654" s="171" t="s">
        <v>20956</v>
      </c>
      <c r="G4654" s="171" t="s">
        <v>4759</v>
      </c>
      <c r="H4654" s="172" t="s">
        <v>20635</v>
      </c>
      <c r="I4654" s="173">
        <v>11520.0</v>
      </c>
      <c r="J4654" s="174">
        <v>1820.0</v>
      </c>
      <c r="K4654" s="179">
        <v>1820.0</v>
      </c>
      <c r="L4654" s="178"/>
      <c r="M4654" s="177"/>
      <c r="N4654" s="178"/>
      <c r="O4654" s="163"/>
      <c r="P4654" s="164"/>
      <c r="Q4654" s="163"/>
      <c r="R4654" s="163"/>
      <c r="S4654" s="168"/>
      <c r="T4654" s="164"/>
    </row>
    <row r="4655" ht="18.75" hidden="1" customHeight="1">
      <c r="A4655" s="180">
        <v>45950.0</v>
      </c>
      <c r="B4655" s="171">
        <v>8746.0</v>
      </c>
      <c r="C4655" s="171" t="s">
        <v>4035</v>
      </c>
      <c r="D4655" s="171"/>
      <c r="E4655" s="171" t="s">
        <v>20634</v>
      </c>
      <c r="F4655" s="171"/>
      <c r="G4655" s="171"/>
      <c r="H4655" s="172"/>
      <c r="I4655" s="173">
        <v>4380.0</v>
      </c>
      <c r="J4655" s="174">
        <v>1840.0</v>
      </c>
      <c r="K4655" s="179">
        <v>0.0</v>
      </c>
      <c r="L4655" s="178">
        <v>0.0</v>
      </c>
      <c r="M4655" s="177">
        <v>0.0</v>
      </c>
      <c r="N4655" s="178">
        <v>1840.0</v>
      </c>
      <c r="O4655" s="163"/>
      <c r="P4655" s="164"/>
      <c r="Q4655" s="163"/>
      <c r="R4655" s="163"/>
      <c r="S4655" s="168" t="s">
        <v>20645</v>
      </c>
      <c r="T4655" s="164">
        <v>40.0</v>
      </c>
    </row>
    <row r="4656" ht="18.75" hidden="1" customHeight="1">
      <c r="A4656" s="180">
        <v>45950.0</v>
      </c>
      <c r="B4656" s="171">
        <v>8747.0</v>
      </c>
      <c r="C4656" s="171" t="s">
        <v>4097</v>
      </c>
      <c r="D4656" s="171"/>
      <c r="E4656" s="171" t="s">
        <v>20634</v>
      </c>
      <c r="F4656" s="171"/>
      <c r="G4656" s="171"/>
      <c r="H4656" s="172"/>
      <c r="I4656" s="173">
        <v>3320.0</v>
      </c>
      <c r="J4656" s="174">
        <v>620.0</v>
      </c>
      <c r="K4656" s="179">
        <v>620.0</v>
      </c>
      <c r="L4656" s="178">
        <v>0.0</v>
      </c>
      <c r="M4656" s="177">
        <v>0.0</v>
      </c>
      <c r="N4656" s="178">
        <v>0.0</v>
      </c>
      <c r="O4656" s="163"/>
      <c r="P4656" s="164"/>
      <c r="Q4656" s="163"/>
      <c r="R4656" s="163"/>
      <c r="S4656" s="168" t="s">
        <v>20645</v>
      </c>
      <c r="T4656" s="164">
        <v>40.0</v>
      </c>
    </row>
    <row r="4657" ht="18.75" hidden="1" customHeight="1">
      <c r="A4657" s="180">
        <v>45950.0</v>
      </c>
      <c r="B4657" s="171">
        <v>8748.0</v>
      </c>
      <c r="C4657" s="171" t="s">
        <v>5705</v>
      </c>
      <c r="D4657" s="171"/>
      <c r="E4657" s="171" t="s">
        <v>20634</v>
      </c>
      <c r="F4657" s="171"/>
      <c r="G4657" s="171" t="s">
        <v>4124</v>
      </c>
      <c r="H4657" s="172" t="s">
        <v>4124</v>
      </c>
      <c r="I4657" s="173">
        <v>4500.0</v>
      </c>
      <c r="J4657" s="174">
        <v>540.0</v>
      </c>
      <c r="K4657" s="179">
        <v>540.0</v>
      </c>
      <c r="L4657" s="178">
        <v>0.0</v>
      </c>
      <c r="M4657" s="177">
        <v>0.0</v>
      </c>
      <c r="N4657" s="178">
        <v>0.0</v>
      </c>
      <c r="O4657" s="163"/>
      <c r="P4657" s="164"/>
      <c r="Q4657" s="163"/>
      <c r="R4657" s="163"/>
      <c r="S4657" s="168" t="s">
        <v>20645</v>
      </c>
      <c r="T4657" s="164">
        <v>40.0</v>
      </c>
    </row>
    <row r="4658" ht="18.75" hidden="1" customHeight="1">
      <c r="A4658" s="180">
        <v>45950.0</v>
      </c>
      <c r="B4658" s="171">
        <v>8749.0</v>
      </c>
      <c r="C4658" s="171" t="s">
        <v>6423</v>
      </c>
      <c r="D4658" s="171"/>
      <c r="E4658" s="171" t="s">
        <v>20634</v>
      </c>
      <c r="F4658" s="171"/>
      <c r="G4658" s="171" t="s">
        <v>22683</v>
      </c>
      <c r="H4658" s="172" t="s">
        <v>22683</v>
      </c>
      <c r="I4658" s="173">
        <v>3660.0</v>
      </c>
      <c r="J4658" s="174">
        <v>220.0</v>
      </c>
      <c r="K4658" s="179">
        <v>0.0</v>
      </c>
      <c r="L4658" s="178">
        <v>0.0</v>
      </c>
      <c r="M4658" s="177">
        <v>0.0</v>
      </c>
      <c r="N4658" s="178">
        <v>0.0</v>
      </c>
      <c r="O4658" s="163"/>
      <c r="P4658" s="164"/>
      <c r="Q4658" s="163"/>
      <c r="R4658" s="163"/>
      <c r="S4658" s="168" t="s">
        <v>20645</v>
      </c>
      <c r="T4658" s="164">
        <v>40.0</v>
      </c>
    </row>
    <row r="4659" ht="18.75" hidden="1" customHeight="1">
      <c r="A4659" s="180">
        <v>45950.0</v>
      </c>
      <c r="B4659" s="171">
        <v>8750.0</v>
      </c>
      <c r="C4659" s="171" t="s">
        <v>6423</v>
      </c>
      <c r="D4659" s="171"/>
      <c r="E4659" s="171" t="s">
        <v>20634</v>
      </c>
      <c r="F4659" s="171"/>
      <c r="G4659" s="171" t="s">
        <v>22683</v>
      </c>
      <c r="H4659" s="172" t="s">
        <v>22683</v>
      </c>
      <c r="I4659" s="173">
        <v>3440.0</v>
      </c>
      <c r="J4659" s="174">
        <v>480.0</v>
      </c>
      <c r="K4659" s="179">
        <v>0.0</v>
      </c>
      <c r="L4659" s="178">
        <v>480.0</v>
      </c>
      <c r="M4659" s="177">
        <v>0.0</v>
      </c>
      <c r="N4659" s="178">
        <v>0.0</v>
      </c>
      <c r="O4659" s="163"/>
      <c r="P4659" s="164"/>
      <c r="Q4659" s="163"/>
      <c r="R4659" s="163"/>
      <c r="S4659" s="168" t="s">
        <v>20645</v>
      </c>
      <c r="T4659" s="164">
        <v>40.0</v>
      </c>
    </row>
    <row r="4660" ht="18.75" hidden="1" customHeight="1">
      <c r="A4660" s="180">
        <v>45950.0</v>
      </c>
      <c r="B4660" s="171">
        <v>8751.0</v>
      </c>
      <c r="C4660" s="171" t="s">
        <v>6423</v>
      </c>
      <c r="D4660" s="171"/>
      <c r="E4660" s="171" t="s">
        <v>20634</v>
      </c>
      <c r="F4660" s="171"/>
      <c r="G4660" s="171" t="s">
        <v>22684</v>
      </c>
      <c r="H4660" s="172" t="s">
        <v>22684</v>
      </c>
      <c r="I4660" s="173">
        <v>3640.0</v>
      </c>
      <c r="J4660" s="174">
        <v>200.0</v>
      </c>
      <c r="K4660" s="179">
        <v>0.0</v>
      </c>
      <c r="L4660" s="178">
        <v>0.0</v>
      </c>
      <c r="M4660" s="177">
        <v>0.0</v>
      </c>
      <c r="N4660" s="178">
        <v>0.0</v>
      </c>
      <c r="O4660" s="163"/>
      <c r="P4660" s="164"/>
      <c r="Q4660" s="163"/>
      <c r="R4660" s="163"/>
      <c r="S4660" s="168" t="s">
        <v>20645</v>
      </c>
      <c r="T4660" s="164">
        <v>40.0</v>
      </c>
    </row>
    <row r="4661" ht="18.75" hidden="1" customHeight="1">
      <c r="A4661" s="180">
        <v>45950.0</v>
      </c>
      <c r="B4661" s="171">
        <v>8752.0</v>
      </c>
      <c r="C4661" s="171" t="s">
        <v>6423</v>
      </c>
      <c r="D4661" s="171"/>
      <c r="E4661" s="171" t="s">
        <v>20634</v>
      </c>
      <c r="F4661" s="171"/>
      <c r="G4661" s="171" t="s">
        <v>22684</v>
      </c>
      <c r="H4661" s="172" t="s">
        <v>22684</v>
      </c>
      <c r="I4661" s="173">
        <v>3440.0</v>
      </c>
      <c r="J4661" s="174">
        <v>500.0</v>
      </c>
      <c r="K4661" s="179">
        <v>0.0</v>
      </c>
      <c r="L4661" s="178">
        <v>500.0</v>
      </c>
      <c r="M4661" s="177">
        <v>0.0</v>
      </c>
      <c r="N4661" s="178">
        <v>0.0</v>
      </c>
      <c r="O4661" s="163"/>
      <c r="P4661" s="164"/>
      <c r="Q4661" s="163"/>
      <c r="R4661" s="163"/>
      <c r="S4661" s="168" t="s">
        <v>20645</v>
      </c>
      <c r="T4661" s="164">
        <v>40.0</v>
      </c>
    </row>
    <row r="4662" ht="18.75" hidden="1" customHeight="1">
      <c r="A4662" s="180">
        <v>45950.0</v>
      </c>
      <c r="B4662" s="171">
        <v>8753.0</v>
      </c>
      <c r="C4662" s="171" t="s">
        <v>2781</v>
      </c>
      <c r="D4662" s="171"/>
      <c r="E4662" s="171" t="s">
        <v>20634</v>
      </c>
      <c r="F4662" s="171"/>
      <c r="G4662" s="171"/>
      <c r="H4662" s="172"/>
      <c r="I4662" s="173">
        <v>3680.0</v>
      </c>
      <c r="J4662" s="174">
        <v>700.0</v>
      </c>
      <c r="K4662" s="179">
        <v>0.0</v>
      </c>
      <c r="L4662" s="178">
        <v>280.0</v>
      </c>
      <c r="M4662" s="177">
        <v>420.0</v>
      </c>
      <c r="N4662" s="178">
        <v>0.0</v>
      </c>
      <c r="O4662" s="163"/>
      <c r="P4662" s="164"/>
      <c r="Q4662" s="163"/>
      <c r="R4662" s="163"/>
      <c r="S4662" s="168" t="s">
        <v>20645</v>
      </c>
      <c r="T4662" s="164">
        <v>40.0</v>
      </c>
    </row>
    <row r="4663" ht="18.75" hidden="1" customHeight="1">
      <c r="A4663" s="180">
        <v>45950.0</v>
      </c>
      <c r="B4663" s="171">
        <v>8754.0</v>
      </c>
      <c r="C4663" s="171" t="s">
        <v>4017</v>
      </c>
      <c r="D4663" s="171"/>
      <c r="E4663" s="171" t="s">
        <v>20634</v>
      </c>
      <c r="F4663" s="171"/>
      <c r="G4663" s="171" t="s">
        <v>4500</v>
      </c>
      <c r="H4663" s="172" t="s">
        <v>4500</v>
      </c>
      <c r="I4663" s="173">
        <v>2840.0</v>
      </c>
      <c r="J4663" s="174">
        <v>520.0</v>
      </c>
      <c r="K4663" s="179">
        <v>520.0</v>
      </c>
      <c r="L4663" s="178">
        <v>0.0</v>
      </c>
      <c r="M4663" s="177">
        <v>0.0</v>
      </c>
      <c r="N4663" s="178">
        <v>0.0</v>
      </c>
      <c r="O4663" s="163"/>
      <c r="P4663" s="164"/>
      <c r="Q4663" s="163"/>
      <c r="R4663" s="163"/>
      <c r="S4663" s="168" t="s">
        <v>20645</v>
      </c>
      <c r="T4663" s="164">
        <v>40.0</v>
      </c>
    </row>
    <row r="4664" ht="18.75" hidden="1" customHeight="1">
      <c r="A4664" s="189">
        <v>45950.0</v>
      </c>
      <c r="B4664" s="171">
        <v>17660.0</v>
      </c>
      <c r="C4664" s="171" t="s">
        <v>4671</v>
      </c>
      <c r="D4664" s="171" t="s">
        <v>20695</v>
      </c>
      <c r="E4664" s="171">
        <v>8.0</v>
      </c>
      <c r="F4664" s="171" t="s">
        <v>22013</v>
      </c>
      <c r="G4664" s="171" t="s">
        <v>5933</v>
      </c>
      <c r="H4664" s="172" t="s">
        <v>20635</v>
      </c>
      <c r="I4664" s="173">
        <v>11040.0</v>
      </c>
      <c r="J4664" s="174">
        <v>1340.0</v>
      </c>
      <c r="K4664" s="179">
        <v>1340.0</v>
      </c>
      <c r="L4664" s="178"/>
      <c r="M4664" s="177"/>
      <c r="N4664" s="178"/>
      <c r="O4664" s="163"/>
      <c r="P4664" s="164"/>
      <c r="Q4664" s="163"/>
      <c r="R4664" s="163"/>
      <c r="S4664" s="168"/>
      <c r="T4664" s="164"/>
    </row>
    <row r="4665" ht="18.75" hidden="1" customHeight="1">
      <c r="A4665" s="189">
        <v>45950.0</v>
      </c>
      <c r="B4665" s="171">
        <v>17661.0</v>
      </c>
      <c r="C4665" s="171" t="s">
        <v>22896</v>
      </c>
      <c r="D4665" s="171" t="s">
        <v>5686</v>
      </c>
      <c r="E4665" s="171">
        <v>40.0</v>
      </c>
      <c r="F4665" s="171" t="s">
        <v>22693</v>
      </c>
      <c r="G4665" s="171" t="s">
        <v>22897</v>
      </c>
      <c r="H4665" s="172" t="s">
        <v>20645</v>
      </c>
      <c r="I4665" s="173">
        <v>18680.0</v>
      </c>
      <c r="J4665" s="174">
        <f>18680-16360</f>
        <v>2320</v>
      </c>
      <c r="K4665" s="179"/>
      <c r="L4665" s="178"/>
      <c r="M4665" s="177"/>
      <c r="N4665" s="178"/>
      <c r="O4665" s="163"/>
      <c r="P4665" s="164">
        <v>2320.0</v>
      </c>
      <c r="Q4665" s="163"/>
      <c r="R4665" s="163"/>
      <c r="S4665" s="168"/>
      <c r="T4665" s="164"/>
    </row>
    <row r="4666" ht="18.75" hidden="1" customHeight="1">
      <c r="A4666" s="189">
        <v>45950.0</v>
      </c>
      <c r="B4666" s="171">
        <v>17662.0</v>
      </c>
      <c r="C4666" s="171" t="s">
        <v>4829</v>
      </c>
      <c r="D4666" s="171" t="s">
        <v>5686</v>
      </c>
      <c r="E4666" s="171">
        <v>40.0</v>
      </c>
      <c r="F4666" s="171" t="s">
        <v>22693</v>
      </c>
      <c r="G4666" s="171" t="s">
        <v>20758</v>
      </c>
      <c r="H4666" s="172" t="s">
        <v>20669</v>
      </c>
      <c r="I4666" s="173">
        <v>23700.0</v>
      </c>
      <c r="J4666" s="174">
        <f>23700-16360</f>
        <v>7340</v>
      </c>
      <c r="K4666" s="179"/>
      <c r="L4666" s="178">
        <v>7340.0</v>
      </c>
      <c r="M4666" s="177"/>
      <c r="N4666" s="178"/>
      <c r="O4666" s="163"/>
      <c r="P4666" s="164"/>
      <c r="Q4666" s="163"/>
      <c r="R4666" s="163"/>
      <c r="S4666" s="168"/>
      <c r="T4666" s="164"/>
    </row>
    <row r="4667" ht="18.75" hidden="1" customHeight="1">
      <c r="A4667" s="189">
        <v>45950.0</v>
      </c>
      <c r="B4667" s="171">
        <v>17663.0</v>
      </c>
      <c r="C4667" s="171" t="s">
        <v>4671</v>
      </c>
      <c r="D4667" s="171" t="s">
        <v>20659</v>
      </c>
      <c r="E4667" s="171">
        <v>8.0</v>
      </c>
      <c r="F4667" s="171" t="s">
        <v>22788</v>
      </c>
      <c r="G4667" s="171" t="s">
        <v>4961</v>
      </c>
      <c r="H4667" s="172" t="s">
        <v>20635</v>
      </c>
      <c r="I4667" s="173">
        <v>15180.0</v>
      </c>
      <c r="J4667" s="174">
        <v>5480.0</v>
      </c>
      <c r="K4667" s="179">
        <v>5480.0</v>
      </c>
      <c r="L4667" s="178"/>
      <c r="M4667" s="177"/>
      <c r="N4667" s="178"/>
      <c r="O4667" s="163"/>
      <c r="P4667" s="164"/>
      <c r="Q4667" s="163"/>
      <c r="R4667" s="163"/>
      <c r="S4667" s="168"/>
      <c r="T4667" s="164"/>
    </row>
    <row r="4668" ht="18.75" hidden="1" customHeight="1">
      <c r="A4668" s="180">
        <v>45950.0</v>
      </c>
      <c r="B4668" s="171">
        <v>8755.0</v>
      </c>
      <c r="C4668" s="171" t="s">
        <v>5722</v>
      </c>
      <c r="D4668" s="171"/>
      <c r="E4668" s="171" t="s">
        <v>20634</v>
      </c>
      <c r="F4668" s="171"/>
      <c r="G4668" s="171" t="s">
        <v>22683</v>
      </c>
      <c r="H4668" s="172" t="s">
        <v>22683</v>
      </c>
      <c r="I4668" s="173">
        <v>3620.0</v>
      </c>
      <c r="J4668" s="174">
        <v>340.0</v>
      </c>
      <c r="K4668" s="179">
        <v>0.0</v>
      </c>
      <c r="L4668" s="178">
        <v>0.0</v>
      </c>
      <c r="M4668" s="177">
        <v>0.0</v>
      </c>
      <c r="N4668" s="178">
        <v>0.0</v>
      </c>
      <c r="O4668" s="163"/>
      <c r="P4668" s="164"/>
      <c r="Q4668" s="163"/>
      <c r="R4668" s="163"/>
      <c r="S4668" s="168" t="s">
        <v>20645</v>
      </c>
      <c r="T4668" s="164">
        <v>40.0</v>
      </c>
    </row>
    <row r="4669" ht="18.75" hidden="1" customHeight="1">
      <c r="A4669" s="180">
        <v>45950.0</v>
      </c>
      <c r="B4669" s="171">
        <v>8756.0</v>
      </c>
      <c r="C4669" s="171" t="s">
        <v>5722</v>
      </c>
      <c r="D4669" s="171"/>
      <c r="E4669" s="171" t="s">
        <v>20634</v>
      </c>
      <c r="F4669" s="171"/>
      <c r="G4669" s="171" t="s">
        <v>22683</v>
      </c>
      <c r="H4669" s="172" t="s">
        <v>22683</v>
      </c>
      <c r="I4669" s="173">
        <v>3280.0</v>
      </c>
      <c r="J4669" s="174">
        <v>420.0</v>
      </c>
      <c r="K4669" s="179">
        <v>0.0</v>
      </c>
      <c r="L4669" s="178">
        <v>420.0</v>
      </c>
      <c r="M4669" s="177">
        <v>0.0</v>
      </c>
      <c r="N4669" s="178">
        <v>0.0</v>
      </c>
      <c r="O4669" s="163"/>
      <c r="P4669" s="164"/>
      <c r="Q4669" s="163"/>
      <c r="R4669" s="163"/>
      <c r="S4669" s="168" t="s">
        <v>20645</v>
      </c>
      <c r="T4669" s="164">
        <v>40.0</v>
      </c>
    </row>
    <row r="4670" ht="18.75" hidden="1" customHeight="1">
      <c r="A4670" s="189">
        <v>45950.0</v>
      </c>
      <c r="B4670" s="171">
        <v>17664.0</v>
      </c>
      <c r="C4670" s="171" t="s">
        <v>4082</v>
      </c>
      <c r="D4670" s="171" t="s">
        <v>20673</v>
      </c>
      <c r="E4670" s="171">
        <v>12.0</v>
      </c>
      <c r="F4670" s="171" t="s">
        <v>20937</v>
      </c>
      <c r="G4670" s="171" t="s">
        <v>10009</v>
      </c>
      <c r="H4670" s="172" t="s">
        <v>20635</v>
      </c>
      <c r="I4670" s="173">
        <v>11420.0</v>
      </c>
      <c r="J4670" s="174">
        <v>1560.0</v>
      </c>
      <c r="K4670" s="179">
        <v>1560.0</v>
      </c>
      <c r="L4670" s="178"/>
      <c r="M4670" s="177"/>
      <c r="N4670" s="178"/>
      <c r="O4670" s="163"/>
      <c r="P4670" s="164"/>
      <c r="Q4670" s="163"/>
      <c r="R4670" s="163"/>
      <c r="S4670" s="168"/>
      <c r="T4670" s="164"/>
    </row>
    <row r="4671" ht="18.75" hidden="1" customHeight="1">
      <c r="A4671" s="189">
        <v>45950.0</v>
      </c>
      <c r="B4671" s="171">
        <v>17665.0</v>
      </c>
      <c r="C4671" s="171" t="s">
        <v>20893</v>
      </c>
      <c r="D4671" s="171" t="s">
        <v>20673</v>
      </c>
      <c r="E4671" s="171">
        <v>8.0</v>
      </c>
      <c r="F4671" s="171" t="s">
        <v>20801</v>
      </c>
      <c r="G4671" s="171" t="s">
        <v>12712</v>
      </c>
      <c r="H4671" s="172" t="s">
        <v>20635</v>
      </c>
      <c r="I4671" s="173">
        <v>11940.0</v>
      </c>
      <c r="J4671" s="174">
        <v>2100.0</v>
      </c>
      <c r="K4671" s="179">
        <v>2100.0</v>
      </c>
      <c r="L4671" s="178"/>
      <c r="M4671" s="177"/>
      <c r="N4671" s="178"/>
      <c r="O4671" s="163"/>
      <c r="P4671" s="164"/>
      <c r="Q4671" s="163"/>
      <c r="R4671" s="163"/>
      <c r="S4671" s="168"/>
      <c r="T4671" s="164"/>
    </row>
    <row r="4672" ht="18.75" hidden="1" customHeight="1">
      <c r="A4672" s="189">
        <v>45950.0</v>
      </c>
      <c r="B4672" s="171">
        <v>17666.0</v>
      </c>
      <c r="C4672" s="171" t="s">
        <v>20751</v>
      </c>
      <c r="D4672" s="171" t="s">
        <v>20659</v>
      </c>
      <c r="E4672" s="171">
        <v>8.0</v>
      </c>
      <c r="F4672" s="171" t="s">
        <v>21137</v>
      </c>
      <c r="G4672" s="171" t="s">
        <v>6601</v>
      </c>
      <c r="H4672" s="172" t="s">
        <v>20635</v>
      </c>
      <c r="I4672" s="173">
        <v>10320.0</v>
      </c>
      <c r="J4672" s="174">
        <v>620.0</v>
      </c>
      <c r="K4672" s="179">
        <v>620.0</v>
      </c>
      <c r="L4672" s="178"/>
      <c r="M4672" s="177"/>
      <c r="N4672" s="178"/>
      <c r="O4672" s="163"/>
      <c r="P4672" s="164"/>
      <c r="Q4672" s="163"/>
      <c r="R4672" s="163"/>
      <c r="S4672" s="168"/>
      <c r="T4672" s="164"/>
    </row>
    <row r="4673" ht="18.75" hidden="1" customHeight="1">
      <c r="A4673" s="189">
        <v>45950.0</v>
      </c>
      <c r="B4673" s="171">
        <v>17667.0</v>
      </c>
      <c r="C4673" s="171" t="s">
        <v>20760</v>
      </c>
      <c r="D4673" s="171" t="s">
        <v>20687</v>
      </c>
      <c r="E4673" s="171" t="s">
        <v>926</v>
      </c>
      <c r="F4673" s="171" t="s">
        <v>21492</v>
      </c>
      <c r="G4673" s="171" t="s">
        <v>4414</v>
      </c>
      <c r="H4673" s="172" t="s">
        <v>20635</v>
      </c>
      <c r="I4673" s="173">
        <v>10920.0</v>
      </c>
      <c r="J4673" s="174">
        <v>10920.0</v>
      </c>
      <c r="K4673" s="179">
        <v>10920.0</v>
      </c>
      <c r="L4673" s="178"/>
      <c r="M4673" s="177"/>
      <c r="N4673" s="178"/>
      <c r="O4673" s="163"/>
      <c r="P4673" s="164"/>
      <c r="Q4673" s="163"/>
      <c r="R4673" s="163"/>
      <c r="S4673" s="168"/>
      <c r="T4673" s="164"/>
    </row>
    <row r="4674" ht="18.75" hidden="1" customHeight="1">
      <c r="A4674" s="189">
        <v>45950.0</v>
      </c>
      <c r="B4674" s="171">
        <v>17668.0</v>
      </c>
      <c r="C4674" s="171" t="s">
        <v>22898</v>
      </c>
      <c r="D4674" s="171" t="s">
        <v>20695</v>
      </c>
      <c r="E4674" s="171">
        <v>14.0</v>
      </c>
      <c r="F4674" s="171" t="s">
        <v>22688</v>
      </c>
      <c r="G4674" s="171" t="s">
        <v>12718</v>
      </c>
      <c r="H4674" s="172" t="s">
        <v>20635</v>
      </c>
      <c r="I4674" s="173">
        <v>11340.0</v>
      </c>
      <c r="J4674" s="174">
        <v>1300.0</v>
      </c>
      <c r="K4674" s="179">
        <v>1300.0</v>
      </c>
      <c r="L4674" s="178"/>
      <c r="M4674" s="177"/>
      <c r="N4674" s="178"/>
      <c r="O4674" s="163"/>
      <c r="P4674" s="164"/>
      <c r="Q4674" s="163"/>
      <c r="R4674" s="163"/>
      <c r="S4674" s="168"/>
      <c r="T4674" s="164"/>
    </row>
    <row r="4675" ht="18.75" hidden="1" customHeight="1">
      <c r="A4675" s="189">
        <v>45950.0</v>
      </c>
      <c r="B4675" s="171">
        <v>17669.0</v>
      </c>
      <c r="C4675" s="171" t="s">
        <v>22896</v>
      </c>
      <c r="D4675" s="171" t="s">
        <v>5686</v>
      </c>
      <c r="E4675" s="171" t="s">
        <v>22899</v>
      </c>
      <c r="F4675" s="171" t="s">
        <v>22693</v>
      </c>
      <c r="G4675" s="171" t="s">
        <v>20758</v>
      </c>
      <c r="H4675" s="172" t="s">
        <v>20669</v>
      </c>
      <c r="I4675" s="173">
        <v>21340.0</v>
      </c>
      <c r="J4675" s="174">
        <v>21340.0</v>
      </c>
      <c r="K4675" s="179"/>
      <c r="L4675" s="178">
        <v>21340.0</v>
      </c>
      <c r="M4675" s="177"/>
      <c r="N4675" s="178"/>
      <c r="O4675" s="163"/>
      <c r="P4675" s="164"/>
      <c r="Q4675" s="163"/>
      <c r="R4675" s="163"/>
      <c r="S4675" s="168"/>
      <c r="T4675" s="164"/>
    </row>
    <row r="4676" ht="18.75" hidden="1" customHeight="1">
      <c r="A4676" s="189">
        <v>45950.0</v>
      </c>
      <c r="B4676" s="171">
        <v>17670.0</v>
      </c>
      <c r="C4676" s="171" t="s">
        <v>3220</v>
      </c>
      <c r="D4676" s="171" t="s">
        <v>20673</v>
      </c>
      <c r="E4676" s="171">
        <v>8.0</v>
      </c>
      <c r="F4676" s="171" t="s">
        <v>20700</v>
      </c>
      <c r="G4676" s="171" t="s">
        <v>15427</v>
      </c>
      <c r="H4676" s="172" t="s">
        <v>20635</v>
      </c>
      <c r="I4676" s="173">
        <v>12300.0</v>
      </c>
      <c r="J4676" s="174">
        <v>2460.0</v>
      </c>
      <c r="K4676" s="179">
        <v>2460.0</v>
      </c>
      <c r="L4676" s="178"/>
      <c r="M4676" s="177"/>
      <c r="N4676" s="178"/>
      <c r="O4676" s="163"/>
      <c r="P4676" s="164"/>
      <c r="Q4676" s="163"/>
      <c r="R4676" s="163"/>
      <c r="S4676" s="168"/>
      <c r="T4676" s="164"/>
    </row>
    <row r="4677" ht="18.75" hidden="1" customHeight="1">
      <c r="A4677" s="180">
        <v>45950.0</v>
      </c>
      <c r="B4677" s="171">
        <v>8758.0</v>
      </c>
      <c r="C4677" s="171" t="s">
        <v>2781</v>
      </c>
      <c r="D4677" s="171"/>
      <c r="E4677" s="171" t="s">
        <v>20634</v>
      </c>
      <c r="F4677" s="171"/>
      <c r="G4677" s="171"/>
      <c r="H4677" s="172"/>
      <c r="I4677" s="173">
        <v>3440.0</v>
      </c>
      <c r="J4677" s="174">
        <v>620.0</v>
      </c>
      <c r="K4677" s="179">
        <v>0.0</v>
      </c>
      <c r="L4677" s="178">
        <v>0.0</v>
      </c>
      <c r="M4677" s="177">
        <v>620.0</v>
      </c>
      <c r="N4677" s="178">
        <v>0.0</v>
      </c>
      <c r="O4677" s="163"/>
      <c r="P4677" s="164"/>
      <c r="Q4677" s="163"/>
      <c r="R4677" s="163"/>
      <c r="S4677" s="168" t="s">
        <v>20645</v>
      </c>
      <c r="T4677" s="164">
        <v>40.0</v>
      </c>
    </row>
    <row r="4678" ht="18.75" hidden="1" customHeight="1">
      <c r="A4678" s="189">
        <v>45950.0</v>
      </c>
      <c r="B4678" s="171">
        <v>17672.0</v>
      </c>
      <c r="C4678" s="171" t="s">
        <v>22900</v>
      </c>
      <c r="D4678" s="171" t="s">
        <v>20695</v>
      </c>
      <c r="E4678" s="171">
        <v>4.0</v>
      </c>
      <c r="F4678" s="171" t="s">
        <v>20849</v>
      </c>
      <c r="G4678" s="171" t="s">
        <v>12729</v>
      </c>
      <c r="H4678" s="172" t="s">
        <v>20635</v>
      </c>
      <c r="I4678" s="173">
        <v>10060.0</v>
      </c>
      <c r="J4678" s="174">
        <v>280.0</v>
      </c>
      <c r="K4678" s="179">
        <v>280.0</v>
      </c>
      <c r="L4678" s="178"/>
      <c r="M4678" s="177"/>
      <c r="N4678" s="178"/>
      <c r="O4678" s="163"/>
      <c r="P4678" s="164"/>
      <c r="Q4678" s="163"/>
      <c r="R4678" s="163"/>
      <c r="S4678" s="168"/>
      <c r="T4678" s="164"/>
    </row>
    <row r="4679" ht="18.75" hidden="1" customHeight="1">
      <c r="A4679" s="180">
        <v>45950.0</v>
      </c>
      <c r="B4679" s="171">
        <v>8759.0</v>
      </c>
      <c r="C4679" s="171" t="s">
        <v>8901</v>
      </c>
      <c r="D4679" s="171"/>
      <c r="E4679" s="171" t="s">
        <v>20634</v>
      </c>
      <c r="F4679" s="171"/>
      <c r="G4679" s="171" t="s">
        <v>22901</v>
      </c>
      <c r="H4679" s="172" t="s">
        <v>22901</v>
      </c>
      <c r="I4679" s="173">
        <v>18280.0</v>
      </c>
      <c r="J4679" s="174">
        <v>7900.0</v>
      </c>
      <c r="K4679" s="179">
        <v>0.0</v>
      </c>
      <c r="L4679" s="178">
        <v>0.0</v>
      </c>
      <c r="M4679" s="177">
        <v>0.0</v>
      </c>
      <c r="N4679" s="178">
        <v>0.0</v>
      </c>
      <c r="O4679" s="163"/>
      <c r="P4679" s="164"/>
      <c r="Q4679" s="163"/>
      <c r="R4679" s="163"/>
      <c r="S4679" s="168" t="s">
        <v>20645</v>
      </c>
      <c r="T4679" s="164">
        <v>40.0</v>
      </c>
    </row>
    <row r="4680" ht="18.75" hidden="1" customHeight="1">
      <c r="A4680" s="189">
        <v>45950.0</v>
      </c>
      <c r="B4680" s="171">
        <v>17673.0</v>
      </c>
      <c r="C4680" s="171" t="s">
        <v>452</v>
      </c>
      <c r="D4680" s="171" t="s">
        <v>20687</v>
      </c>
      <c r="E4680" s="171">
        <v>8.0</v>
      </c>
      <c r="F4680" s="171" t="s">
        <v>20700</v>
      </c>
      <c r="G4680" s="171" t="s">
        <v>4167</v>
      </c>
      <c r="H4680" s="172" t="s">
        <v>20635</v>
      </c>
      <c r="I4680" s="173">
        <v>11420.0</v>
      </c>
      <c r="J4680" s="174">
        <v>1400.0</v>
      </c>
      <c r="K4680" s="179">
        <v>1400.0</v>
      </c>
      <c r="L4680" s="178"/>
      <c r="M4680" s="177"/>
      <c r="N4680" s="178"/>
      <c r="O4680" s="163"/>
      <c r="P4680" s="164"/>
      <c r="Q4680" s="163"/>
      <c r="R4680" s="163"/>
      <c r="S4680" s="168"/>
      <c r="T4680" s="164"/>
    </row>
    <row r="4681" ht="18.75" hidden="1" customHeight="1">
      <c r="A4681" s="189">
        <v>45950.0</v>
      </c>
      <c r="B4681" s="171">
        <v>17674.0</v>
      </c>
      <c r="C4681" s="171" t="s">
        <v>22902</v>
      </c>
      <c r="D4681" s="171" t="s">
        <v>20687</v>
      </c>
      <c r="E4681" s="171">
        <v>8.0</v>
      </c>
      <c r="F4681" s="171" t="s">
        <v>20699</v>
      </c>
      <c r="G4681" s="171" t="s">
        <v>196</v>
      </c>
      <c r="H4681" s="172" t="s">
        <v>20669</v>
      </c>
      <c r="I4681" s="173">
        <v>10260.0</v>
      </c>
      <c r="J4681" s="174">
        <v>240.0</v>
      </c>
      <c r="K4681" s="179"/>
      <c r="L4681" s="178">
        <v>240.0</v>
      </c>
      <c r="M4681" s="177"/>
      <c r="N4681" s="178"/>
      <c r="O4681" s="163"/>
      <c r="P4681" s="164"/>
      <c r="Q4681" s="163"/>
      <c r="R4681" s="163"/>
      <c r="S4681" s="168"/>
      <c r="T4681" s="164"/>
    </row>
    <row r="4682" ht="18.75" hidden="1" customHeight="1">
      <c r="A4682" s="189">
        <v>45950.0</v>
      </c>
      <c r="B4682" s="171">
        <v>17675.0</v>
      </c>
      <c r="C4682" s="171" t="s">
        <v>4018</v>
      </c>
      <c r="D4682" s="171" t="s">
        <v>20673</v>
      </c>
      <c r="E4682" s="171">
        <v>8.0</v>
      </c>
      <c r="F4682" s="171" t="s">
        <v>20693</v>
      </c>
      <c r="G4682" s="171" t="s">
        <v>12738</v>
      </c>
      <c r="H4682" s="172" t="s">
        <v>20635</v>
      </c>
      <c r="I4682" s="173">
        <v>12120.0</v>
      </c>
      <c r="J4682" s="174">
        <v>2280.0</v>
      </c>
      <c r="K4682" s="179">
        <v>2280.0</v>
      </c>
      <c r="L4682" s="178"/>
      <c r="M4682" s="177"/>
      <c r="N4682" s="178"/>
      <c r="O4682" s="163"/>
      <c r="P4682" s="164"/>
      <c r="Q4682" s="163"/>
      <c r="R4682" s="163"/>
      <c r="S4682" s="168"/>
      <c r="T4682" s="164"/>
    </row>
    <row r="4683" ht="18.75" hidden="1" customHeight="1">
      <c r="A4683" s="182">
        <v>45950.02900142361</v>
      </c>
      <c r="B4683" s="171">
        <v>8744.0</v>
      </c>
      <c r="C4683" s="171" t="s">
        <v>10694</v>
      </c>
      <c r="D4683" s="171"/>
      <c r="E4683" s="171" t="s">
        <v>20634</v>
      </c>
      <c r="F4683" s="171"/>
      <c r="G4683" s="171" t="s">
        <v>22903</v>
      </c>
      <c r="H4683" s="172" t="s">
        <v>22903</v>
      </c>
      <c r="I4683" s="173">
        <v>3180.0</v>
      </c>
      <c r="J4683" s="174">
        <v>800.0</v>
      </c>
      <c r="K4683" s="179">
        <v>800.0</v>
      </c>
      <c r="L4683" s="178">
        <v>0.0</v>
      </c>
      <c r="M4683" s="177">
        <v>0.0</v>
      </c>
      <c r="N4683" s="178">
        <v>0.0</v>
      </c>
      <c r="O4683" s="163"/>
      <c r="P4683" s="164"/>
      <c r="Q4683" s="163"/>
      <c r="R4683" s="163"/>
      <c r="S4683" s="168" t="s">
        <v>20645</v>
      </c>
      <c r="T4683" s="164">
        <v>40.0</v>
      </c>
    </row>
    <row r="4684" ht="18.75" hidden="1" customHeight="1">
      <c r="A4684" s="189">
        <v>45951.0</v>
      </c>
      <c r="B4684" s="171">
        <v>17676.0</v>
      </c>
      <c r="C4684" s="171" t="s">
        <v>3999</v>
      </c>
      <c r="D4684" s="171" t="s">
        <v>20687</v>
      </c>
      <c r="E4684" s="171" t="s">
        <v>926</v>
      </c>
      <c r="F4684" s="171" t="s">
        <v>21492</v>
      </c>
      <c r="G4684" s="171" t="s">
        <v>12210</v>
      </c>
      <c r="H4684" s="172" t="s">
        <v>20635</v>
      </c>
      <c r="I4684" s="173">
        <v>11400.0</v>
      </c>
      <c r="J4684" s="174">
        <v>11400.0</v>
      </c>
      <c r="K4684" s="179">
        <v>11400.0</v>
      </c>
      <c r="L4684" s="178"/>
      <c r="M4684" s="177"/>
      <c r="N4684" s="178"/>
      <c r="O4684" s="163"/>
      <c r="P4684" s="164"/>
      <c r="Q4684" s="163"/>
      <c r="R4684" s="163"/>
      <c r="S4684" s="168"/>
      <c r="T4684" s="164"/>
    </row>
    <row r="4685" ht="18.75" hidden="1" customHeight="1">
      <c r="A4685" s="189">
        <v>45951.0</v>
      </c>
      <c r="B4685" s="171">
        <v>17677.0</v>
      </c>
      <c r="C4685" s="171" t="s">
        <v>20820</v>
      </c>
      <c r="D4685" s="171" t="s">
        <v>20659</v>
      </c>
      <c r="E4685" s="171">
        <v>8.0</v>
      </c>
      <c r="F4685" s="171" t="s">
        <v>20700</v>
      </c>
      <c r="G4685" s="171" t="s">
        <v>14393</v>
      </c>
      <c r="H4685" s="172" t="s">
        <v>20638</v>
      </c>
      <c r="I4685" s="173">
        <v>18880.0</v>
      </c>
      <c r="J4685" s="174">
        <v>9180.0</v>
      </c>
      <c r="K4685" s="179"/>
      <c r="L4685" s="178"/>
      <c r="M4685" s="177"/>
      <c r="N4685" s="177">
        <v>9180.0</v>
      </c>
      <c r="O4685" s="163"/>
      <c r="P4685" s="164"/>
      <c r="Q4685" s="163"/>
      <c r="R4685" s="163"/>
      <c r="S4685" s="168"/>
      <c r="T4685" s="164"/>
    </row>
    <row r="4686" ht="18.75" hidden="1" customHeight="1">
      <c r="A4686" s="189">
        <v>45951.0</v>
      </c>
      <c r="B4686" s="171">
        <v>17678.0</v>
      </c>
      <c r="C4686" s="171" t="s">
        <v>4829</v>
      </c>
      <c r="D4686" s="171" t="s">
        <v>5686</v>
      </c>
      <c r="E4686" s="171">
        <v>40.0</v>
      </c>
      <c r="F4686" s="171" t="s">
        <v>22693</v>
      </c>
      <c r="G4686" s="171" t="s">
        <v>20758</v>
      </c>
      <c r="H4686" s="172" t="s">
        <v>20669</v>
      </c>
      <c r="I4686" s="173">
        <v>23020.0</v>
      </c>
      <c r="J4686" s="174">
        <f>23020-16360</f>
        <v>6660</v>
      </c>
      <c r="K4686" s="179"/>
      <c r="L4686" s="178">
        <v>6660.0</v>
      </c>
      <c r="M4686" s="177"/>
      <c r="N4686" s="178"/>
      <c r="O4686" s="163"/>
      <c r="P4686" s="164"/>
      <c r="Q4686" s="163"/>
      <c r="R4686" s="163"/>
      <c r="S4686" s="168"/>
      <c r="T4686" s="164"/>
    </row>
    <row r="4687" ht="18.75" hidden="1" customHeight="1">
      <c r="A4687" s="189">
        <v>45951.0</v>
      </c>
      <c r="B4687" s="171">
        <v>17679.0</v>
      </c>
      <c r="C4687" s="171" t="s">
        <v>4671</v>
      </c>
      <c r="D4687" s="171" t="s">
        <v>20673</v>
      </c>
      <c r="E4687" s="171">
        <v>8.0</v>
      </c>
      <c r="F4687" s="171" t="s">
        <v>20846</v>
      </c>
      <c r="G4687" s="171" t="s">
        <v>4961</v>
      </c>
      <c r="H4687" s="172" t="s">
        <v>20638</v>
      </c>
      <c r="I4687" s="173">
        <v>18500.0</v>
      </c>
      <c r="J4687" s="174">
        <v>8660.0</v>
      </c>
      <c r="K4687" s="179"/>
      <c r="L4687" s="178"/>
      <c r="M4687" s="177"/>
      <c r="N4687" s="177">
        <v>8660.0</v>
      </c>
      <c r="O4687" s="163"/>
      <c r="P4687" s="164"/>
      <c r="Q4687" s="163"/>
      <c r="R4687" s="163"/>
      <c r="S4687" s="168"/>
      <c r="T4687" s="164"/>
    </row>
    <row r="4688" ht="18.75" hidden="1" customHeight="1">
      <c r="A4688" s="180">
        <v>45951.0</v>
      </c>
      <c r="B4688" s="171">
        <v>8761.0</v>
      </c>
      <c r="C4688" s="171" t="s">
        <v>4017</v>
      </c>
      <c r="D4688" s="171"/>
      <c r="E4688" s="171" t="s">
        <v>20634</v>
      </c>
      <c r="F4688" s="171"/>
      <c r="G4688" s="171" t="s">
        <v>4500</v>
      </c>
      <c r="H4688" s="172" t="s">
        <v>4500</v>
      </c>
      <c r="I4688" s="173">
        <v>2220.0</v>
      </c>
      <c r="J4688" s="174">
        <v>420.0</v>
      </c>
      <c r="K4688" s="179">
        <v>126.0</v>
      </c>
      <c r="L4688" s="178">
        <v>0.0</v>
      </c>
      <c r="M4688" s="177">
        <v>294.0</v>
      </c>
      <c r="N4688" s="178">
        <v>0.0</v>
      </c>
      <c r="O4688" s="163"/>
      <c r="P4688" s="164"/>
      <c r="Q4688" s="163"/>
      <c r="R4688" s="163"/>
      <c r="S4688" s="168" t="s">
        <v>20645</v>
      </c>
      <c r="T4688" s="164">
        <v>40.0</v>
      </c>
    </row>
    <row r="4689" ht="18.75" hidden="1" customHeight="1">
      <c r="A4689" s="189">
        <v>45951.0</v>
      </c>
      <c r="B4689" s="171">
        <v>17681.0</v>
      </c>
      <c r="C4689" s="171" t="s">
        <v>22904</v>
      </c>
      <c r="D4689" s="171" t="s">
        <v>20659</v>
      </c>
      <c r="E4689" s="171">
        <v>8.0</v>
      </c>
      <c r="F4689" s="171" t="s">
        <v>20742</v>
      </c>
      <c r="G4689" s="171" t="s">
        <v>5768</v>
      </c>
      <c r="H4689" s="172" t="s">
        <v>20635</v>
      </c>
      <c r="I4689" s="173">
        <v>11420.0</v>
      </c>
      <c r="J4689" s="174">
        <v>1720.0</v>
      </c>
      <c r="K4689" s="179">
        <v>1720.0</v>
      </c>
      <c r="L4689" s="178"/>
      <c r="M4689" s="177"/>
      <c r="N4689" s="178"/>
      <c r="O4689" s="163"/>
      <c r="P4689" s="164"/>
      <c r="Q4689" s="163"/>
      <c r="R4689" s="163"/>
      <c r="S4689" s="168"/>
      <c r="T4689" s="164"/>
    </row>
    <row r="4690" ht="18.75" hidden="1" customHeight="1">
      <c r="A4690" s="189">
        <v>45951.0</v>
      </c>
      <c r="B4690" s="171">
        <v>17682.0</v>
      </c>
      <c r="C4690" s="171" t="s">
        <v>4018</v>
      </c>
      <c r="D4690" s="171" t="s">
        <v>20687</v>
      </c>
      <c r="E4690" s="171">
        <v>8.0</v>
      </c>
      <c r="F4690" s="171" t="s">
        <v>20725</v>
      </c>
      <c r="G4690" s="171" t="s">
        <v>12441</v>
      </c>
      <c r="H4690" s="172" t="s">
        <v>20638</v>
      </c>
      <c r="I4690" s="173">
        <v>16680.0</v>
      </c>
      <c r="J4690" s="174">
        <v>6660.0</v>
      </c>
      <c r="K4690" s="179"/>
      <c r="L4690" s="178"/>
      <c r="M4690" s="177"/>
      <c r="N4690" s="177">
        <v>6660.0</v>
      </c>
      <c r="O4690" s="163"/>
      <c r="P4690" s="164"/>
      <c r="Q4690" s="163"/>
      <c r="R4690" s="163"/>
      <c r="S4690" s="168"/>
      <c r="T4690" s="164"/>
    </row>
    <row r="4691" ht="18.75" hidden="1" customHeight="1">
      <c r="A4691" s="180">
        <v>45951.0</v>
      </c>
      <c r="B4691" s="171">
        <v>8762.0</v>
      </c>
      <c r="C4691" s="171" t="s">
        <v>3265</v>
      </c>
      <c r="D4691" s="171"/>
      <c r="E4691" s="171" t="s">
        <v>20634</v>
      </c>
      <c r="F4691" s="171"/>
      <c r="G4691" s="171"/>
      <c r="H4691" s="172"/>
      <c r="I4691" s="173">
        <v>3580.0</v>
      </c>
      <c r="J4691" s="174">
        <v>540.0</v>
      </c>
      <c r="K4691" s="179">
        <v>540.0</v>
      </c>
      <c r="L4691" s="178">
        <v>0.0</v>
      </c>
      <c r="M4691" s="177">
        <v>0.0</v>
      </c>
      <c r="N4691" s="178">
        <v>0.0</v>
      </c>
      <c r="O4691" s="163"/>
      <c r="P4691" s="164"/>
      <c r="Q4691" s="163"/>
      <c r="R4691" s="163"/>
      <c r="S4691" s="168" t="s">
        <v>20645</v>
      </c>
      <c r="T4691" s="164">
        <v>40.0</v>
      </c>
    </row>
    <row r="4692" ht="18.75" hidden="1" customHeight="1">
      <c r="A4692" s="189">
        <v>45951.0</v>
      </c>
      <c r="B4692" s="171">
        <v>17683.0</v>
      </c>
      <c r="C4692" s="171" t="s">
        <v>22104</v>
      </c>
      <c r="D4692" s="171" t="s">
        <v>20659</v>
      </c>
      <c r="E4692" s="171">
        <v>8.0</v>
      </c>
      <c r="F4692" s="171" t="s">
        <v>21681</v>
      </c>
      <c r="G4692" s="171" t="s">
        <v>12780</v>
      </c>
      <c r="H4692" s="172" t="s">
        <v>20635</v>
      </c>
      <c r="I4692" s="173">
        <v>11240.0</v>
      </c>
      <c r="J4692" s="174">
        <v>1540.0</v>
      </c>
      <c r="K4692" s="179">
        <v>1540.0</v>
      </c>
      <c r="L4692" s="178"/>
      <c r="M4692" s="177"/>
      <c r="N4692" s="178"/>
      <c r="O4692" s="163"/>
      <c r="P4692" s="164"/>
      <c r="Q4692" s="163"/>
      <c r="R4692" s="163"/>
      <c r="S4692" s="168"/>
      <c r="T4692" s="164"/>
    </row>
    <row r="4693" ht="18.75" hidden="1" customHeight="1">
      <c r="A4693" s="189">
        <v>45951.0</v>
      </c>
      <c r="B4693" s="171">
        <v>17684.0</v>
      </c>
      <c r="C4693" s="171" t="s">
        <v>4110</v>
      </c>
      <c r="D4693" s="171" t="s">
        <v>20687</v>
      </c>
      <c r="E4693" s="171">
        <v>8.0</v>
      </c>
      <c r="F4693" s="171" t="s">
        <v>21728</v>
      </c>
      <c r="G4693" s="171" t="s">
        <v>12786</v>
      </c>
      <c r="H4693" s="172" t="s">
        <v>20635</v>
      </c>
      <c r="I4693" s="173">
        <v>11620.0</v>
      </c>
      <c r="J4693" s="174">
        <v>1600.0</v>
      </c>
      <c r="K4693" s="179">
        <v>1600.0</v>
      </c>
      <c r="L4693" s="178"/>
      <c r="M4693" s="177"/>
      <c r="N4693" s="178"/>
      <c r="O4693" s="163"/>
      <c r="P4693" s="164"/>
      <c r="Q4693" s="163"/>
      <c r="R4693" s="163"/>
      <c r="S4693" s="168"/>
      <c r="T4693" s="164"/>
    </row>
    <row r="4694" ht="18.75" hidden="1" customHeight="1">
      <c r="A4694" s="180">
        <v>45951.0</v>
      </c>
      <c r="B4694" s="171">
        <v>8765.0</v>
      </c>
      <c r="C4694" s="171" t="s">
        <v>8090</v>
      </c>
      <c r="D4694" s="171"/>
      <c r="E4694" s="171" t="s">
        <v>20634</v>
      </c>
      <c r="F4694" s="171"/>
      <c r="G4694" s="171" t="s">
        <v>22905</v>
      </c>
      <c r="H4694" s="172" t="s">
        <v>22905</v>
      </c>
      <c r="I4694" s="173">
        <v>11880.0</v>
      </c>
      <c r="J4694" s="174">
        <v>1560.0</v>
      </c>
      <c r="K4694" s="179">
        <v>0.0</v>
      </c>
      <c r="L4694" s="178">
        <v>0.0</v>
      </c>
      <c r="M4694" s="177">
        <v>0.0</v>
      </c>
      <c r="N4694" s="178">
        <v>0.0</v>
      </c>
      <c r="O4694" s="163"/>
      <c r="P4694" s="164"/>
      <c r="Q4694" s="163"/>
      <c r="R4694" s="163"/>
      <c r="S4694" s="168" t="s">
        <v>20645</v>
      </c>
      <c r="T4694" s="164">
        <v>40.0</v>
      </c>
    </row>
    <row r="4695" ht="18.75" hidden="1" customHeight="1">
      <c r="A4695" s="180">
        <v>45951.0</v>
      </c>
      <c r="B4695" s="171">
        <v>8767.0</v>
      </c>
      <c r="C4695" s="171" t="s">
        <v>3265</v>
      </c>
      <c r="D4695" s="171"/>
      <c r="E4695" s="171" t="s">
        <v>20634</v>
      </c>
      <c r="F4695" s="171"/>
      <c r="G4695" s="171"/>
      <c r="H4695" s="172"/>
      <c r="I4695" s="173">
        <v>3540.0</v>
      </c>
      <c r="J4695" s="174">
        <v>520.0</v>
      </c>
      <c r="K4695" s="179">
        <v>0.0</v>
      </c>
      <c r="L4695" s="178">
        <v>520.0</v>
      </c>
      <c r="M4695" s="177">
        <v>0.0</v>
      </c>
      <c r="N4695" s="178">
        <v>0.0</v>
      </c>
      <c r="O4695" s="163"/>
      <c r="P4695" s="164"/>
      <c r="Q4695" s="163"/>
      <c r="R4695" s="163"/>
      <c r="S4695" s="168" t="s">
        <v>20645</v>
      </c>
      <c r="T4695" s="164">
        <v>40.0</v>
      </c>
    </row>
    <row r="4696" ht="18.75" hidden="1" customHeight="1">
      <c r="A4696" s="180">
        <v>45951.0</v>
      </c>
      <c r="B4696" s="171">
        <v>8768.0</v>
      </c>
      <c r="C4696" s="171" t="s">
        <v>6423</v>
      </c>
      <c r="D4696" s="171"/>
      <c r="E4696" s="171" t="s">
        <v>20634</v>
      </c>
      <c r="F4696" s="171"/>
      <c r="G4696" s="171" t="s">
        <v>22684</v>
      </c>
      <c r="H4696" s="172" t="s">
        <v>22684</v>
      </c>
      <c r="I4696" s="173">
        <v>3500.0</v>
      </c>
      <c r="J4696" s="174">
        <v>160.0</v>
      </c>
      <c r="K4696" s="179">
        <v>0.0</v>
      </c>
      <c r="L4696" s="178">
        <v>0.0</v>
      </c>
      <c r="M4696" s="177">
        <v>0.0</v>
      </c>
      <c r="N4696" s="178">
        <v>0.0</v>
      </c>
      <c r="O4696" s="163"/>
      <c r="P4696" s="164"/>
      <c r="Q4696" s="163"/>
      <c r="R4696" s="163"/>
      <c r="S4696" s="168" t="s">
        <v>20645</v>
      </c>
      <c r="T4696" s="164">
        <v>40.0</v>
      </c>
    </row>
    <row r="4697" ht="18.75" hidden="1" customHeight="1">
      <c r="A4697" s="180">
        <v>45951.0</v>
      </c>
      <c r="B4697" s="171">
        <v>8769.0</v>
      </c>
      <c r="C4697" s="171" t="s">
        <v>6423</v>
      </c>
      <c r="D4697" s="171"/>
      <c r="E4697" s="171" t="s">
        <v>20634</v>
      </c>
      <c r="F4697" s="171"/>
      <c r="G4697" s="171" t="s">
        <v>22684</v>
      </c>
      <c r="H4697" s="172" t="s">
        <v>22684</v>
      </c>
      <c r="I4697" s="173">
        <v>3340.0</v>
      </c>
      <c r="J4697" s="174">
        <v>400.0</v>
      </c>
      <c r="K4697" s="179">
        <v>0.0</v>
      </c>
      <c r="L4697" s="178">
        <v>400.0</v>
      </c>
      <c r="M4697" s="177">
        <v>0.0</v>
      </c>
      <c r="N4697" s="178">
        <v>0.0</v>
      </c>
      <c r="O4697" s="163"/>
      <c r="P4697" s="164"/>
      <c r="Q4697" s="163"/>
      <c r="R4697" s="163"/>
      <c r="S4697" s="168" t="s">
        <v>20645</v>
      </c>
      <c r="T4697" s="164">
        <v>40.0</v>
      </c>
    </row>
    <row r="4698" ht="18.75" hidden="1" customHeight="1">
      <c r="A4698" s="180">
        <v>45951.0</v>
      </c>
      <c r="B4698" s="171">
        <v>8770.0</v>
      </c>
      <c r="C4698" s="171" t="s">
        <v>6423</v>
      </c>
      <c r="D4698" s="171"/>
      <c r="E4698" s="171" t="s">
        <v>20634</v>
      </c>
      <c r="F4698" s="171"/>
      <c r="G4698" s="171" t="s">
        <v>22683</v>
      </c>
      <c r="H4698" s="172" t="s">
        <v>22683</v>
      </c>
      <c r="I4698" s="173">
        <v>3560.0</v>
      </c>
      <c r="J4698" s="174">
        <v>200.0</v>
      </c>
      <c r="K4698" s="179">
        <v>0.0</v>
      </c>
      <c r="L4698" s="178">
        <v>0.0</v>
      </c>
      <c r="M4698" s="177">
        <v>0.0</v>
      </c>
      <c r="N4698" s="178">
        <v>0.0</v>
      </c>
      <c r="O4698" s="163"/>
      <c r="P4698" s="164"/>
      <c r="Q4698" s="163"/>
      <c r="R4698" s="163"/>
      <c r="S4698" s="168" t="s">
        <v>20645</v>
      </c>
      <c r="T4698" s="164">
        <v>40.0</v>
      </c>
    </row>
    <row r="4699" ht="18.75" hidden="1" customHeight="1">
      <c r="A4699" s="180">
        <v>45951.0</v>
      </c>
      <c r="B4699" s="171">
        <v>8771.0</v>
      </c>
      <c r="C4699" s="171" t="s">
        <v>6423</v>
      </c>
      <c r="D4699" s="171"/>
      <c r="E4699" s="171" t="s">
        <v>20634</v>
      </c>
      <c r="F4699" s="171"/>
      <c r="G4699" s="171" t="s">
        <v>22683</v>
      </c>
      <c r="H4699" s="172" t="s">
        <v>22683</v>
      </c>
      <c r="I4699" s="173">
        <v>3360.0</v>
      </c>
      <c r="J4699" s="174">
        <v>460.0</v>
      </c>
      <c r="K4699" s="179">
        <v>0.0</v>
      </c>
      <c r="L4699" s="178">
        <v>460.0</v>
      </c>
      <c r="M4699" s="177">
        <v>0.0</v>
      </c>
      <c r="N4699" s="178">
        <v>0.0</v>
      </c>
      <c r="O4699" s="163"/>
      <c r="P4699" s="164"/>
      <c r="Q4699" s="163"/>
      <c r="R4699" s="163"/>
      <c r="S4699" s="168" t="s">
        <v>20645</v>
      </c>
      <c r="T4699" s="164">
        <v>40.0</v>
      </c>
    </row>
    <row r="4700" ht="18.75" hidden="1" customHeight="1">
      <c r="A4700" s="189">
        <v>45951.0</v>
      </c>
      <c r="B4700" s="171">
        <v>17685.0</v>
      </c>
      <c r="C4700" s="171" t="s">
        <v>21601</v>
      </c>
      <c r="D4700" s="171" t="s">
        <v>20659</v>
      </c>
      <c r="E4700" s="171">
        <v>8.0</v>
      </c>
      <c r="F4700" s="171" t="s">
        <v>20930</v>
      </c>
      <c r="G4700" s="171" t="s">
        <v>12801</v>
      </c>
      <c r="H4700" s="172" t="s">
        <v>20635</v>
      </c>
      <c r="I4700" s="173">
        <v>10460.0</v>
      </c>
      <c r="J4700" s="174">
        <v>760.0</v>
      </c>
      <c r="K4700" s="179">
        <v>760.0</v>
      </c>
      <c r="L4700" s="178"/>
      <c r="M4700" s="177"/>
      <c r="N4700" s="178"/>
      <c r="O4700" s="163"/>
      <c r="P4700" s="164"/>
      <c r="Q4700" s="163"/>
      <c r="R4700" s="163"/>
      <c r="S4700" s="168"/>
      <c r="T4700" s="164"/>
    </row>
    <row r="4701" ht="18.75" hidden="1" customHeight="1">
      <c r="A4701" s="189">
        <v>45951.0</v>
      </c>
      <c r="B4701" s="171">
        <v>17686.0</v>
      </c>
      <c r="C4701" s="171" t="s">
        <v>20716</v>
      </c>
      <c r="D4701" s="171" t="s">
        <v>20687</v>
      </c>
      <c r="E4701" s="171">
        <v>16.0</v>
      </c>
      <c r="F4701" s="171" t="s">
        <v>20717</v>
      </c>
      <c r="G4701" s="171" t="s">
        <v>3993</v>
      </c>
      <c r="H4701" s="172" t="s">
        <v>20635</v>
      </c>
      <c r="I4701" s="173">
        <v>14340.0</v>
      </c>
      <c r="J4701" s="174">
        <v>4300.0</v>
      </c>
      <c r="K4701" s="179">
        <v>4300.0</v>
      </c>
      <c r="L4701" s="178"/>
      <c r="M4701" s="177"/>
      <c r="N4701" s="178"/>
      <c r="O4701" s="163"/>
      <c r="P4701" s="164"/>
      <c r="Q4701" s="163"/>
      <c r="R4701" s="163"/>
      <c r="S4701" s="168"/>
      <c r="T4701" s="164"/>
    </row>
    <row r="4702" ht="18.75" hidden="1" customHeight="1">
      <c r="A4702" s="180">
        <v>45951.0</v>
      </c>
      <c r="B4702" s="171">
        <v>8772.0</v>
      </c>
      <c r="C4702" s="171" t="s">
        <v>744</v>
      </c>
      <c r="D4702" s="171"/>
      <c r="E4702" s="171" t="s">
        <v>20634</v>
      </c>
      <c r="F4702" s="171"/>
      <c r="G4702" s="171"/>
      <c r="H4702" s="172"/>
      <c r="I4702" s="173">
        <v>2780.0</v>
      </c>
      <c r="J4702" s="174">
        <v>220.0</v>
      </c>
      <c r="K4702" s="179">
        <v>0.0</v>
      </c>
      <c r="L4702" s="178">
        <v>220.0</v>
      </c>
      <c r="M4702" s="177">
        <v>0.0</v>
      </c>
      <c r="N4702" s="178">
        <v>0.0</v>
      </c>
      <c r="O4702" s="163"/>
      <c r="P4702" s="164"/>
      <c r="Q4702" s="163"/>
      <c r="R4702" s="163"/>
      <c r="S4702" s="168" t="s">
        <v>20645</v>
      </c>
      <c r="T4702" s="164">
        <v>40.0</v>
      </c>
    </row>
    <row r="4703" ht="18.75" hidden="1" customHeight="1">
      <c r="A4703" s="180">
        <v>45951.0</v>
      </c>
      <c r="B4703" s="171">
        <v>8773.0</v>
      </c>
      <c r="C4703" s="171" t="s">
        <v>4017</v>
      </c>
      <c r="D4703" s="171"/>
      <c r="E4703" s="171" t="s">
        <v>20634</v>
      </c>
      <c r="F4703" s="171"/>
      <c r="G4703" s="171" t="s">
        <v>4500</v>
      </c>
      <c r="H4703" s="172" t="s">
        <v>4500</v>
      </c>
      <c r="I4703" s="173">
        <v>3560.0</v>
      </c>
      <c r="J4703" s="174">
        <v>600.0</v>
      </c>
      <c r="K4703" s="179">
        <v>600.0</v>
      </c>
      <c r="L4703" s="178">
        <v>0.0</v>
      </c>
      <c r="M4703" s="177">
        <v>0.0</v>
      </c>
      <c r="N4703" s="178">
        <v>0.0</v>
      </c>
      <c r="O4703" s="163"/>
      <c r="P4703" s="164"/>
      <c r="Q4703" s="163"/>
      <c r="R4703" s="163"/>
      <c r="S4703" s="168" t="s">
        <v>20645</v>
      </c>
      <c r="T4703" s="164">
        <v>40.0</v>
      </c>
    </row>
    <row r="4704" ht="18.75" hidden="1" customHeight="1">
      <c r="A4704" s="180">
        <v>45951.0</v>
      </c>
      <c r="B4704" s="171">
        <v>8774.0</v>
      </c>
      <c r="C4704" s="171" t="s">
        <v>8901</v>
      </c>
      <c r="D4704" s="171"/>
      <c r="E4704" s="171" t="s">
        <v>20634</v>
      </c>
      <c r="F4704" s="171"/>
      <c r="G4704" s="171" t="s">
        <v>22906</v>
      </c>
      <c r="H4704" s="172" t="s">
        <v>22906</v>
      </c>
      <c r="I4704" s="173">
        <v>11680.0</v>
      </c>
      <c r="J4704" s="174">
        <v>1500.0</v>
      </c>
      <c r="K4704" s="179">
        <v>0.0</v>
      </c>
      <c r="L4704" s="178">
        <v>0.0</v>
      </c>
      <c r="M4704" s="177">
        <v>0.0</v>
      </c>
      <c r="N4704" s="178">
        <v>0.0</v>
      </c>
      <c r="O4704" s="163"/>
      <c r="P4704" s="164"/>
      <c r="Q4704" s="163"/>
      <c r="R4704" s="163"/>
      <c r="S4704" s="168" t="s">
        <v>20645</v>
      </c>
      <c r="T4704" s="164">
        <v>40.0</v>
      </c>
    </row>
    <row r="4705" ht="18.75" hidden="1" customHeight="1">
      <c r="A4705" s="189">
        <v>45951.0</v>
      </c>
      <c r="B4705" s="171">
        <v>17687.0</v>
      </c>
      <c r="C4705" s="171" t="s">
        <v>20763</v>
      </c>
      <c r="D4705" s="171" t="s">
        <v>20673</v>
      </c>
      <c r="E4705" s="171">
        <v>8.0</v>
      </c>
      <c r="F4705" s="171" t="s">
        <v>21060</v>
      </c>
      <c r="G4705" s="171" t="s">
        <v>6774</v>
      </c>
      <c r="H4705" s="172" t="s">
        <v>20635</v>
      </c>
      <c r="I4705" s="173">
        <v>10680.0</v>
      </c>
      <c r="J4705" s="174">
        <v>840.0</v>
      </c>
      <c r="K4705" s="179">
        <v>840.0</v>
      </c>
      <c r="L4705" s="178"/>
      <c r="M4705" s="177"/>
      <c r="N4705" s="178"/>
      <c r="O4705" s="163"/>
      <c r="P4705" s="164"/>
      <c r="Q4705" s="163"/>
      <c r="R4705" s="163"/>
      <c r="S4705" s="168"/>
      <c r="T4705" s="164"/>
    </row>
    <row r="4706" ht="18.75" hidden="1" customHeight="1">
      <c r="A4706" s="189">
        <v>45951.0</v>
      </c>
      <c r="B4706" s="171">
        <v>17688.0</v>
      </c>
      <c r="C4706" s="171" t="s">
        <v>20852</v>
      </c>
      <c r="D4706" s="171" t="s">
        <v>20659</v>
      </c>
      <c r="E4706" s="171">
        <v>8.0</v>
      </c>
      <c r="F4706" s="171" t="s">
        <v>20700</v>
      </c>
      <c r="G4706" s="171" t="s">
        <v>12824</v>
      </c>
      <c r="H4706" s="172" t="s">
        <v>20635</v>
      </c>
      <c r="I4706" s="173">
        <v>13700.0</v>
      </c>
      <c r="J4706" s="174">
        <v>4000.0</v>
      </c>
      <c r="K4706" s="179">
        <v>4000.0</v>
      </c>
      <c r="L4706" s="178"/>
      <c r="M4706" s="177"/>
      <c r="N4706" s="178"/>
      <c r="O4706" s="163"/>
      <c r="P4706" s="164"/>
      <c r="Q4706" s="163"/>
      <c r="R4706" s="163"/>
      <c r="S4706" s="168"/>
      <c r="T4706" s="164"/>
    </row>
    <row r="4707" ht="18.75" hidden="1" customHeight="1">
      <c r="A4707" s="189">
        <v>45951.0</v>
      </c>
      <c r="B4707" s="171">
        <v>17689.0</v>
      </c>
      <c r="C4707" s="171" t="s">
        <v>20763</v>
      </c>
      <c r="D4707" s="171" t="s">
        <v>20687</v>
      </c>
      <c r="E4707" s="171">
        <v>14.0</v>
      </c>
      <c r="F4707" s="171" t="s">
        <v>21370</v>
      </c>
      <c r="G4707" s="171" t="s">
        <v>11305</v>
      </c>
      <c r="H4707" s="172" t="s">
        <v>20635</v>
      </c>
      <c r="I4707" s="173">
        <v>12480.0</v>
      </c>
      <c r="J4707" s="174">
        <v>2440.0</v>
      </c>
      <c r="K4707" s="179">
        <v>2440.0</v>
      </c>
      <c r="L4707" s="178"/>
      <c r="M4707" s="177"/>
      <c r="N4707" s="178"/>
      <c r="O4707" s="163"/>
      <c r="P4707" s="164"/>
      <c r="Q4707" s="163"/>
      <c r="R4707" s="163"/>
      <c r="S4707" s="168"/>
      <c r="T4707" s="164"/>
    </row>
    <row r="4708" ht="18.75" hidden="1" customHeight="1">
      <c r="A4708" s="189">
        <v>45951.0</v>
      </c>
      <c r="B4708" s="171">
        <v>17690.0</v>
      </c>
      <c r="C4708" s="171" t="s">
        <v>19529</v>
      </c>
      <c r="D4708" s="171" t="s">
        <v>20673</v>
      </c>
      <c r="E4708" s="171">
        <v>8.0</v>
      </c>
      <c r="F4708" s="171" t="s">
        <v>20839</v>
      </c>
      <c r="G4708" s="171" t="s">
        <v>11658</v>
      </c>
      <c r="H4708" s="172" t="s">
        <v>20635</v>
      </c>
      <c r="I4708" s="173">
        <v>14100.0</v>
      </c>
      <c r="J4708" s="174">
        <v>4260.0</v>
      </c>
      <c r="K4708" s="179">
        <v>4260.0</v>
      </c>
      <c r="L4708" s="178"/>
      <c r="M4708" s="177"/>
      <c r="N4708" s="178"/>
      <c r="O4708" s="163"/>
      <c r="P4708" s="164"/>
      <c r="Q4708" s="163"/>
      <c r="R4708" s="163"/>
      <c r="S4708" s="168"/>
      <c r="T4708" s="164"/>
    </row>
    <row r="4709" ht="18.75" hidden="1" customHeight="1">
      <c r="A4709" s="180">
        <v>45951.0</v>
      </c>
      <c r="B4709" s="171">
        <v>8775.0</v>
      </c>
      <c r="C4709" s="171" t="s">
        <v>3265</v>
      </c>
      <c r="D4709" s="171"/>
      <c r="E4709" s="171" t="s">
        <v>20634</v>
      </c>
      <c r="F4709" s="171"/>
      <c r="G4709" s="171"/>
      <c r="H4709" s="172"/>
      <c r="I4709" s="173">
        <v>3320.0</v>
      </c>
      <c r="J4709" s="174">
        <v>400.0</v>
      </c>
      <c r="K4709" s="179">
        <v>0.0</v>
      </c>
      <c r="L4709" s="178">
        <v>400.0</v>
      </c>
      <c r="M4709" s="177">
        <v>0.0</v>
      </c>
      <c r="N4709" s="178">
        <v>0.0</v>
      </c>
      <c r="O4709" s="163"/>
      <c r="P4709" s="164"/>
      <c r="Q4709" s="163"/>
      <c r="R4709" s="163"/>
      <c r="S4709" s="168" t="s">
        <v>20645</v>
      </c>
      <c r="T4709" s="164">
        <v>40.0</v>
      </c>
    </row>
    <row r="4710" ht="18.75" hidden="1" customHeight="1">
      <c r="A4710" s="189">
        <v>45951.0</v>
      </c>
      <c r="B4710" s="171">
        <v>17691.0</v>
      </c>
      <c r="C4710" s="171" t="s">
        <v>22907</v>
      </c>
      <c r="D4710" s="171" t="s">
        <v>20673</v>
      </c>
      <c r="E4710" s="171">
        <v>14.0</v>
      </c>
      <c r="F4710" s="171" t="s">
        <v>20838</v>
      </c>
      <c r="G4710" s="171" t="s">
        <v>8315</v>
      </c>
      <c r="H4710" s="172" t="s">
        <v>20635</v>
      </c>
      <c r="I4710" s="173">
        <v>11200.0</v>
      </c>
      <c r="J4710" s="174">
        <v>1340.0</v>
      </c>
      <c r="K4710" s="179">
        <v>1340.0</v>
      </c>
      <c r="L4710" s="178"/>
      <c r="M4710" s="177"/>
      <c r="N4710" s="178"/>
      <c r="O4710" s="163"/>
      <c r="P4710" s="164"/>
      <c r="Q4710" s="163"/>
      <c r="R4710" s="163"/>
      <c r="S4710" s="168"/>
      <c r="T4710" s="164"/>
    </row>
    <row r="4711" ht="18.75" hidden="1" customHeight="1">
      <c r="A4711" s="189">
        <v>45951.0</v>
      </c>
      <c r="B4711" s="171">
        <v>17692.0</v>
      </c>
      <c r="C4711" s="171" t="s">
        <v>20832</v>
      </c>
      <c r="D4711" s="171" t="s">
        <v>20695</v>
      </c>
      <c r="E4711" s="171">
        <v>8.0</v>
      </c>
      <c r="F4711" s="171" t="s">
        <v>20700</v>
      </c>
      <c r="G4711" s="171" t="s">
        <v>12842</v>
      </c>
      <c r="H4711" s="172" t="s">
        <v>20635</v>
      </c>
      <c r="I4711" s="173">
        <v>12800.0</v>
      </c>
      <c r="J4711" s="174">
        <v>3100.0</v>
      </c>
      <c r="K4711" s="179">
        <v>3100.0</v>
      </c>
      <c r="L4711" s="178"/>
      <c r="M4711" s="177"/>
      <c r="N4711" s="178"/>
      <c r="O4711" s="163"/>
      <c r="P4711" s="164"/>
      <c r="Q4711" s="163"/>
      <c r="R4711" s="163"/>
      <c r="S4711" s="168"/>
      <c r="T4711" s="164"/>
    </row>
    <row r="4712" ht="18.75" hidden="1" customHeight="1">
      <c r="A4712" s="189">
        <v>45951.0</v>
      </c>
      <c r="B4712" s="171">
        <v>17693.0</v>
      </c>
      <c r="C4712" s="171" t="s">
        <v>22270</v>
      </c>
      <c r="D4712" s="171" t="s">
        <v>20687</v>
      </c>
      <c r="E4712" s="171">
        <v>14.0</v>
      </c>
      <c r="F4712" s="171" t="s">
        <v>21370</v>
      </c>
      <c r="G4712" s="171" t="s">
        <v>11998</v>
      </c>
      <c r="H4712" s="172" t="s">
        <v>20635</v>
      </c>
      <c r="I4712" s="173">
        <v>11360.0</v>
      </c>
      <c r="J4712" s="174">
        <v>1320.0</v>
      </c>
      <c r="K4712" s="179">
        <v>1320.0</v>
      </c>
      <c r="L4712" s="178"/>
      <c r="M4712" s="177"/>
      <c r="N4712" s="178"/>
      <c r="O4712" s="163"/>
      <c r="P4712" s="164"/>
      <c r="Q4712" s="163"/>
      <c r="R4712" s="163"/>
      <c r="S4712" s="168"/>
      <c r="T4712" s="164"/>
    </row>
    <row r="4713" ht="18.75" hidden="1" customHeight="1">
      <c r="A4713" s="189">
        <v>45951.0</v>
      </c>
      <c r="B4713" s="171">
        <v>17694.0</v>
      </c>
      <c r="C4713" s="171" t="s">
        <v>2781</v>
      </c>
      <c r="D4713" s="171" t="s">
        <v>20687</v>
      </c>
      <c r="E4713" s="171">
        <v>8.0</v>
      </c>
      <c r="F4713" s="171" t="s">
        <v>21026</v>
      </c>
      <c r="G4713" s="171" t="s">
        <v>196</v>
      </c>
      <c r="H4713" s="172" t="s">
        <v>20635</v>
      </c>
      <c r="I4713" s="173">
        <v>11060.0</v>
      </c>
      <c r="J4713" s="174">
        <v>1040.0</v>
      </c>
      <c r="K4713" s="179">
        <v>1040.0</v>
      </c>
      <c r="L4713" s="178"/>
      <c r="M4713" s="177"/>
      <c r="N4713" s="178"/>
      <c r="O4713" s="163"/>
      <c r="P4713" s="164"/>
      <c r="Q4713" s="163"/>
      <c r="R4713" s="163"/>
      <c r="S4713" s="168"/>
      <c r="T4713" s="164"/>
    </row>
    <row r="4714" ht="18.75" hidden="1" customHeight="1">
      <c r="A4714" s="189">
        <v>45951.0</v>
      </c>
      <c r="B4714" s="171">
        <v>17695.0</v>
      </c>
      <c r="C4714" s="171" t="s">
        <v>20832</v>
      </c>
      <c r="D4714" s="171" t="s">
        <v>20673</v>
      </c>
      <c r="E4714" s="171">
        <v>8.0</v>
      </c>
      <c r="F4714" s="171" t="s">
        <v>20700</v>
      </c>
      <c r="G4714" s="171" t="s">
        <v>12445</v>
      </c>
      <c r="H4714" s="172" t="s">
        <v>20635</v>
      </c>
      <c r="I4714" s="173">
        <v>13960.0</v>
      </c>
      <c r="J4714" s="174">
        <v>4120.0</v>
      </c>
      <c r="K4714" s="179">
        <v>4120.0</v>
      </c>
      <c r="L4714" s="178"/>
      <c r="M4714" s="177"/>
      <c r="N4714" s="178"/>
      <c r="O4714" s="163"/>
      <c r="P4714" s="164"/>
      <c r="Q4714" s="163"/>
      <c r="R4714" s="163"/>
      <c r="S4714" s="168"/>
      <c r="T4714" s="164"/>
    </row>
    <row r="4715" ht="18.75" hidden="1" customHeight="1">
      <c r="A4715" s="182">
        <v>45951.02900776621</v>
      </c>
      <c r="B4715" s="171">
        <v>8760.0</v>
      </c>
      <c r="C4715" s="171" t="s">
        <v>8090</v>
      </c>
      <c r="D4715" s="171"/>
      <c r="E4715" s="171" t="s">
        <v>20634</v>
      </c>
      <c r="F4715" s="171"/>
      <c r="G4715" s="171" t="s">
        <v>22796</v>
      </c>
      <c r="H4715" s="172" t="s">
        <v>22796</v>
      </c>
      <c r="I4715" s="173">
        <v>11860.0</v>
      </c>
      <c r="J4715" s="174">
        <v>1600.0</v>
      </c>
      <c r="K4715" s="179">
        <v>0.0</v>
      </c>
      <c r="L4715" s="178">
        <v>0.0</v>
      </c>
      <c r="M4715" s="177">
        <v>0.0</v>
      </c>
      <c r="N4715" s="178">
        <v>0.0</v>
      </c>
      <c r="O4715" s="163"/>
      <c r="P4715" s="164"/>
      <c r="Q4715" s="163"/>
      <c r="R4715" s="163"/>
      <c r="S4715" s="168" t="s">
        <v>20645</v>
      </c>
      <c r="T4715" s="164">
        <v>40.0</v>
      </c>
    </row>
    <row r="4716" ht="18.75" hidden="1" customHeight="1">
      <c r="A4716" s="189">
        <v>45952.0</v>
      </c>
      <c r="B4716" s="171">
        <v>17696.0</v>
      </c>
      <c r="C4716" s="171" t="s">
        <v>829</v>
      </c>
      <c r="D4716" s="171" t="s">
        <v>20687</v>
      </c>
      <c r="E4716" s="171">
        <v>8.0</v>
      </c>
      <c r="F4716" s="171" t="s">
        <v>20790</v>
      </c>
      <c r="G4716" s="171" t="s">
        <v>9254</v>
      </c>
      <c r="H4716" s="172" t="s">
        <v>20635</v>
      </c>
      <c r="I4716" s="173">
        <v>11400.0</v>
      </c>
      <c r="J4716" s="174">
        <v>1380.0</v>
      </c>
      <c r="K4716" s="179">
        <v>1380.0</v>
      </c>
      <c r="L4716" s="178"/>
      <c r="M4716" s="177"/>
      <c r="N4716" s="178"/>
      <c r="O4716" s="163"/>
      <c r="P4716" s="164"/>
      <c r="Q4716" s="163"/>
      <c r="R4716" s="163"/>
      <c r="S4716" s="168"/>
      <c r="T4716" s="164"/>
    </row>
    <row r="4717" ht="18.75" hidden="1" customHeight="1">
      <c r="A4717" s="189">
        <v>45952.0</v>
      </c>
      <c r="B4717" s="171">
        <v>17697.0</v>
      </c>
      <c r="C4717" s="171" t="s">
        <v>20893</v>
      </c>
      <c r="D4717" s="171" t="s">
        <v>20659</v>
      </c>
      <c r="E4717" s="171">
        <v>8.0</v>
      </c>
      <c r="F4717" s="171" t="s">
        <v>20887</v>
      </c>
      <c r="G4717" s="171" t="s">
        <v>12871</v>
      </c>
      <c r="H4717" s="172" t="s">
        <v>20635</v>
      </c>
      <c r="I4717" s="173">
        <v>13340.0</v>
      </c>
      <c r="J4717" s="174">
        <v>3640.0</v>
      </c>
      <c r="K4717" s="179">
        <v>3640.0</v>
      </c>
      <c r="L4717" s="178"/>
      <c r="M4717" s="177"/>
      <c r="N4717" s="178"/>
      <c r="O4717" s="163"/>
      <c r="P4717" s="164"/>
      <c r="Q4717" s="163"/>
      <c r="R4717" s="163"/>
      <c r="S4717" s="168"/>
      <c r="T4717" s="164"/>
    </row>
    <row r="4718" ht="18.75" hidden="1" customHeight="1">
      <c r="A4718" s="180">
        <v>45952.0</v>
      </c>
      <c r="B4718" s="171">
        <v>8777.0</v>
      </c>
      <c r="C4718" s="171" t="s">
        <v>7445</v>
      </c>
      <c r="D4718" s="171"/>
      <c r="E4718" s="171" t="s">
        <v>20634</v>
      </c>
      <c r="F4718" s="171"/>
      <c r="G4718" s="171"/>
      <c r="H4718" s="172"/>
      <c r="I4718" s="173">
        <v>2420.0</v>
      </c>
      <c r="J4718" s="174">
        <v>200.0</v>
      </c>
      <c r="K4718" s="179">
        <v>200.0</v>
      </c>
      <c r="L4718" s="178">
        <v>0.0</v>
      </c>
      <c r="M4718" s="177">
        <v>0.0</v>
      </c>
      <c r="N4718" s="178">
        <v>0.0</v>
      </c>
      <c r="O4718" s="163"/>
      <c r="P4718" s="164"/>
      <c r="Q4718" s="163"/>
      <c r="R4718" s="163"/>
      <c r="S4718" s="168" t="s">
        <v>20645</v>
      </c>
      <c r="T4718" s="164">
        <v>40.0</v>
      </c>
    </row>
    <row r="4719" ht="18.75" hidden="1" customHeight="1">
      <c r="A4719" s="180">
        <v>45952.0</v>
      </c>
      <c r="B4719" s="171">
        <v>8778.0</v>
      </c>
      <c r="C4719" s="171" t="s">
        <v>4017</v>
      </c>
      <c r="D4719" s="171"/>
      <c r="E4719" s="171" t="s">
        <v>20634</v>
      </c>
      <c r="F4719" s="171"/>
      <c r="G4719" s="171" t="s">
        <v>4500</v>
      </c>
      <c r="H4719" s="172" t="s">
        <v>4500</v>
      </c>
      <c r="I4719" s="173">
        <v>3880.0</v>
      </c>
      <c r="J4719" s="174">
        <v>1060.0</v>
      </c>
      <c r="K4719" s="179">
        <v>742.0</v>
      </c>
      <c r="L4719" s="178">
        <v>0.0</v>
      </c>
      <c r="M4719" s="177">
        <v>318.0</v>
      </c>
      <c r="N4719" s="178">
        <v>0.0</v>
      </c>
      <c r="O4719" s="163"/>
      <c r="P4719" s="164"/>
      <c r="Q4719" s="163"/>
      <c r="R4719" s="163"/>
      <c r="S4719" s="168" t="s">
        <v>20645</v>
      </c>
      <c r="T4719" s="164">
        <v>40.0</v>
      </c>
    </row>
    <row r="4720" ht="18.75" hidden="1" customHeight="1">
      <c r="A4720" s="189">
        <v>45952.0</v>
      </c>
      <c r="B4720" s="171">
        <v>17698.0</v>
      </c>
      <c r="C4720" s="171" t="s">
        <v>4671</v>
      </c>
      <c r="D4720" s="171" t="s">
        <v>20687</v>
      </c>
      <c r="E4720" s="171">
        <v>8.0</v>
      </c>
      <c r="F4720" s="171" t="s">
        <v>20703</v>
      </c>
      <c r="G4720" s="171" t="s">
        <v>7963</v>
      </c>
      <c r="H4720" s="172" t="s">
        <v>20635</v>
      </c>
      <c r="I4720" s="173">
        <v>10640.0</v>
      </c>
      <c r="J4720" s="174">
        <v>620.0</v>
      </c>
      <c r="K4720" s="179">
        <v>620.0</v>
      </c>
      <c r="L4720" s="178"/>
      <c r="M4720" s="177"/>
      <c r="N4720" s="178"/>
      <c r="O4720" s="163"/>
      <c r="P4720" s="164"/>
      <c r="Q4720" s="163"/>
      <c r="R4720" s="163"/>
      <c r="S4720" s="168"/>
      <c r="T4720" s="164"/>
    </row>
    <row r="4721" ht="18.75" hidden="1" customHeight="1">
      <c r="A4721" s="189">
        <v>45952.0</v>
      </c>
      <c r="B4721" s="171">
        <v>17699.0</v>
      </c>
      <c r="C4721" s="171" t="s">
        <v>3192</v>
      </c>
      <c r="D4721" s="171" t="s">
        <v>20673</v>
      </c>
      <c r="E4721" s="171">
        <v>8.0</v>
      </c>
      <c r="F4721" s="171" t="s">
        <v>20709</v>
      </c>
      <c r="G4721" s="171" t="s">
        <v>12882</v>
      </c>
      <c r="H4721" s="172" t="s">
        <v>20635</v>
      </c>
      <c r="I4721" s="173">
        <v>15240.0</v>
      </c>
      <c r="J4721" s="174">
        <v>5400.0</v>
      </c>
      <c r="K4721" s="179">
        <v>5400.0</v>
      </c>
      <c r="L4721" s="178"/>
      <c r="M4721" s="177"/>
      <c r="N4721" s="178"/>
      <c r="O4721" s="163"/>
      <c r="P4721" s="164"/>
      <c r="Q4721" s="163"/>
      <c r="R4721" s="163"/>
      <c r="S4721" s="168"/>
      <c r="T4721" s="164"/>
    </row>
    <row r="4722" ht="18.75" hidden="1" customHeight="1">
      <c r="A4722" s="189">
        <v>45952.0</v>
      </c>
      <c r="B4722" s="171">
        <v>17700.0</v>
      </c>
      <c r="C4722" s="171" t="s">
        <v>22908</v>
      </c>
      <c r="D4722" s="171" t="s">
        <v>20673</v>
      </c>
      <c r="E4722" s="171">
        <v>8.0</v>
      </c>
      <c r="F4722" s="171" t="s">
        <v>22127</v>
      </c>
      <c r="G4722" s="171" t="s">
        <v>10416</v>
      </c>
      <c r="H4722" s="172" t="s">
        <v>20635</v>
      </c>
      <c r="I4722" s="173">
        <v>10220.0</v>
      </c>
      <c r="J4722" s="174">
        <v>380.0</v>
      </c>
      <c r="K4722" s="179">
        <v>380.0</v>
      </c>
      <c r="L4722" s="178"/>
      <c r="M4722" s="177"/>
      <c r="N4722" s="178"/>
      <c r="O4722" s="163"/>
      <c r="P4722" s="164"/>
      <c r="Q4722" s="163"/>
      <c r="R4722" s="163"/>
      <c r="S4722" s="168"/>
      <c r="T4722" s="164"/>
    </row>
    <row r="4723" ht="18.75" hidden="1" customHeight="1">
      <c r="A4723" s="189">
        <v>45952.0</v>
      </c>
      <c r="B4723" s="171">
        <v>17701.0</v>
      </c>
      <c r="C4723" s="171" t="s">
        <v>20724</v>
      </c>
      <c r="D4723" s="171" t="s">
        <v>20659</v>
      </c>
      <c r="E4723" s="171">
        <v>8.0</v>
      </c>
      <c r="F4723" s="171" t="s">
        <v>20854</v>
      </c>
      <c r="G4723" s="171" t="s">
        <v>10403</v>
      </c>
      <c r="H4723" s="172" t="s">
        <v>20635</v>
      </c>
      <c r="I4723" s="173">
        <v>16980.0</v>
      </c>
      <c r="J4723" s="174">
        <v>7280.0</v>
      </c>
      <c r="K4723" s="179">
        <v>7280.0</v>
      </c>
      <c r="L4723" s="178"/>
      <c r="M4723" s="177"/>
      <c r="N4723" s="178"/>
      <c r="O4723" s="163"/>
      <c r="P4723" s="164"/>
      <c r="Q4723" s="163"/>
      <c r="R4723" s="163"/>
      <c r="S4723" s="168"/>
      <c r="T4723" s="164"/>
    </row>
    <row r="4724" ht="18.75" hidden="1" customHeight="1">
      <c r="A4724" s="180">
        <v>45952.0</v>
      </c>
      <c r="B4724" s="171">
        <v>8779.0</v>
      </c>
      <c r="C4724" s="171" t="s">
        <v>8901</v>
      </c>
      <c r="D4724" s="171"/>
      <c r="E4724" s="171" t="s">
        <v>20634</v>
      </c>
      <c r="F4724" s="171"/>
      <c r="G4724" s="171" t="s">
        <v>22909</v>
      </c>
      <c r="H4724" s="172" t="s">
        <v>22909</v>
      </c>
      <c r="I4724" s="173">
        <v>10880.0</v>
      </c>
      <c r="J4724" s="174">
        <v>580.0</v>
      </c>
      <c r="K4724" s="179">
        <v>0.0</v>
      </c>
      <c r="L4724" s="178">
        <v>0.0</v>
      </c>
      <c r="M4724" s="177">
        <v>0.0</v>
      </c>
      <c r="N4724" s="178">
        <v>0.0</v>
      </c>
      <c r="O4724" s="163"/>
      <c r="P4724" s="164"/>
      <c r="Q4724" s="163"/>
      <c r="R4724" s="163"/>
      <c r="S4724" s="168" t="s">
        <v>20645</v>
      </c>
      <c r="T4724" s="164">
        <v>40.0</v>
      </c>
    </row>
    <row r="4725" ht="18.75" hidden="1" customHeight="1">
      <c r="A4725" s="180">
        <v>45952.0</v>
      </c>
      <c r="B4725" s="171">
        <v>8780.0</v>
      </c>
      <c r="C4725" s="171" t="s">
        <v>3989</v>
      </c>
      <c r="D4725" s="171"/>
      <c r="E4725" s="171" t="s">
        <v>20634</v>
      </c>
      <c r="F4725" s="171"/>
      <c r="G4725" s="171" t="s">
        <v>20873</v>
      </c>
      <c r="H4725" s="172" t="s">
        <v>20873</v>
      </c>
      <c r="I4725" s="173">
        <v>3180.0</v>
      </c>
      <c r="J4725" s="174">
        <v>620.0</v>
      </c>
      <c r="K4725" s="179">
        <v>0.0</v>
      </c>
      <c r="L4725" s="178">
        <v>620.0</v>
      </c>
      <c r="M4725" s="177">
        <v>0.0</v>
      </c>
      <c r="N4725" s="178">
        <v>0.0</v>
      </c>
      <c r="O4725" s="163"/>
      <c r="P4725" s="164"/>
      <c r="Q4725" s="163"/>
      <c r="R4725" s="163"/>
      <c r="S4725" s="168" t="s">
        <v>20645</v>
      </c>
      <c r="T4725" s="164">
        <v>40.0</v>
      </c>
    </row>
    <row r="4726" ht="18.75" hidden="1" customHeight="1">
      <c r="A4726" s="189">
        <v>45952.0</v>
      </c>
      <c r="B4726" s="171">
        <v>17702.0</v>
      </c>
      <c r="C4726" s="171" t="s">
        <v>9968</v>
      </c>
      <c r="D4726" s="171" t="s">
        <v>20659</v>
      </c>
      <c r="E4726" s="171">
        <v>8.0</v>
      </c>
      <c r="F4726" s="171" t="s">
        <v>20700</v>
      </c>
      <c r="G4726" s="171" t="s">
        <v>9692</v>
      </c>
      <c r="H4726" s="172" t="s">
        <v>20635</v>
      </c>
      <c r="I4726" s="173">
        <v>13880.0</v>
      </c>
      <c r="J4726" s="174">
        <v>4180.0</v>
      </c>
      <c r="K4726" s="179">
        <v>4180.0</v>
      </c>
      <c r="L4726" s="178"/>
      <c r="M4726" s="177"/>
      <c r="N4726" s="178"/>
      <c r="O4726" s="163"/>
      <c r="P4726" s="164"/>
      <c r="Q4726" s="163"/>
      <c r="R4726" s="163"/>
      <c r="S4726" s="168"/>
      <c r="T4726" s="164"/>
    </row>
    <row r="4727" ht="18.75" hidden="1" customHeight="1">
      <c r="A4727" s="189">
        <v>45952.0</v>
      </c>
      <c r="B4727" s="171">
        <v>17703.0</v>
      </c>
      <c r="C4727" s="171" t="s">
        <v>21011</v>
      </c>
      <c r="D4727" s="171" t="s">
        <v>20673</v>
      </c>
      <c r="E4727" s="171">
        <v>8.0</v>
      </c>
      <c r="F4727" s="171" t="s">
        <v>21262</v>
      </c>
      <c r="G4727" s="171" t="s">
        <v>9064</v>
      </c>
      <c r="H4727" s="172" t="s">
        <v>20635</v>
      </c>
      <c r="I4727" s="173">
        <v>11480.0</v>
      </c>
      <c r="J4727" s="174">
        <v>1640.0</v>
      </c>
      <c r="K4727" s="179">
        <v>1640.0</v>
      </c>
      <c r="L4727" s="178"/>
      <c r="M4727" s="177"/>
      <c r="N4727" s="178"/>
      <c r="O4727" s="163"/>
      <c r="P4727" s="164"/>
      <c r="Q4727" s="163"/>
      <c r="R4727" s="163"/>
      <c r="S4727" s="168"/>
      <c r="T4727" s="164"/>
    </row>
    <row r="4728" ht="18.75" hidden="1" customHeight="1">
      <c r="A4728" s="189">
        <v>45952.0</v>
      </c>
      <c r="B4728" s="171">
        <v>17704.0</v>
      </c>
      <c r="C4728" s="171" t="s">
        <v>4454</v>
      </c>
      <c r="D4728" s="171" t="s">
        <v>20687</v>
      </c>
      <c r="E4728" s="171">
        <v>16.0</v>
      </c>
      <c r="F4728" s="171" t="s">
        <v>21009</v>
      </c>
      <c r="G4728" s="171" t="s">
        <v>8976</v>
      </c>
      <c r="H4728" s="172" t="s">
        <v>20635</v>
      </c>
      <c r="I4728" s="173">
        <v>12720.0</v>
      </c>
      <c r="J4728" s="174">
        <v>2680.0</v>
      </c>
      <c r="K4728" s="179">
        <v>2680.0</v>
      </c>
      <c r="L4728" s="178"/>
      <c r="M4728" s="177"/>
      <c r="N4728" s="178"/>
      <c r="O4728" s="163"/>
      <c r="P4728" s="164"/>
      <c r="Q4728" s="163"/>
      <c r="R4728" s="163"/>
      <c r="S4728" s="168"/>
      <c r="T4728" s="164"/>
    </row>
    <row r="4729" ht="18.75" hidden="1" customHeight="1">
      <c r="A4729" s="180">
        <v>45952.0</v>
      </c>
      <c r="B4729" s="171">
        <v>8781.0</v>
      </c>
      <c r="C4729" s="171" t="s">
        <v>8901</v>
      </c>
      <c r="D4729" s="171"/>
      <c r="E4729" s="171" t="s">
        <v>20634</v>
      </c>
      <c r="F4729" s="171"/>
      <c r="G4729" s="171" t="s">
        <v>22910</v>
      </c>
      <c r="H4729" s="172" t="s">
        <v>22910</v>
      </c>
      <c r="I4729" s="173">
        <v>12260.0</v>
      </c>
      <c r="J4729" s="174">
        <v>1960.0</v>
      </c>
      <c r="K4729" s="179">
        <v>0.0</v>
      </c>
      <c r="L4729" s="178">
        <v>0.0</v>
      </c>
      <c r="M4729" s="177">
        <v>0.0</v>
      </c>
      <c r="N4729" s="178">
        <v>0.0</v>
      </c>
      <c r="O4729" s="163"/>
      <c r="P4729" s="164"/>
      <c r="Q4729" s="163"/>
      <c r="R4729" s="163"/>
      <c r="S4729" s="168" t="s">
        <v>20645</v>
      </c>
      <c r="T4729" s="164">
        <v>40.0</v>
      </c>
    </row>
    <row r="4730" ht="18.75" hidden="1" customHeight="1">
      <c r="A4730" s="180">
        <v>45952.0</v>
      </c>
      <c r="B4730" s="171">
        <v>8782.0</v>
      </c>
      <c r="C4730" s="171" t="s">
        <v>4671</v>
      </c>
      <c r="D4730" s="171"/>
      <c r="E4730" s="171" t="s">
        <v>20634</v>
      </c>
      <c r="F4730" s="171"/>
      <c r="G4730" s="171" t="s">
        <v>7963</v>
      </c>
      <c r="H4730" s="172" t="s">
        <v>7963</v>
      </c>
      <c r="I4730" s="173">
        <v>2880.0</v>
      </c>
      <c r="J4730" s="174">
        <v>160.0</v>
      </c>
      <c r="K4730" s="179">
        <v>0.0</v>
      </c>
      <c r="L4730" s="178">
        <v>0.0</v>
      </c>
      <c r="M4730" s="177">
        <v>160.0</v>
      </c>
      <c r="N4730" s="178">
        <v>0.0</v>
      </c>
      <c r="O4730" s="163"/>
      <c r="P4730" s="164"/>
      <c r="Q4730" s="163"/>
      <c r="R4730" s="163"/>
      <c r="S4730" s="168" t="s">
        <v>20645</v>
      </c>
      <c r="T4730" s="164">
        <v>40.0</v>
      </c>
    </row>
    <row r="4731" ht="18.75" hidden="1" customHeight="1">
      <c r="A4731" s="189">
        <v>45952.0</v>
      </c>
      <c r="B4731" s="171">
        <v>17707.0</v>
      </c>
      <c r="C4731" s="171" t="s">
        <v>22911</v>
      </c>
      <c r="D4731" s="171" t="s">
        <v>20687</v>
      </c>
      <c r="E4731" s="171">
        <v>14.0</v>
      </c>
      <c r="F4731" s="171" t="s">
        <v>21044</v>
      </c>
      <c r="G4731" s="171" t="s">
        <v>6033</v>
      </c>
      <c r="H4731" s="172" t="s">
        <v>20635</v>
      </c>
      <c r="I4731" s="173">
        <v>12900.0</v>
      </c>
      <c r="J4731" s="174">
        <v>2860.0</v>
      </c>
      <c r="K4731" s="179">
        <v>2860.0</v>
      </c>
      <c r="L4731" s="178"/>
      <c r="M4731" s="177"/>
      <c r="N4731" s="178"/>
      <c r="O4731" s="163"/>
      <c r="P4731" s="164"/>
      <c r="Q4731" s="163"/>
      <c r="R4731" s="163"/>
      <c r="S4731" s="168"/>
      <c r="T4731" s="164"/>
    </row>
    <row r="4732" ht="18.75" hidden="1" customHeight="1">
      <c r="A4732" s="180">
        <v>45952.0</v>
      </c>
      <c r="B4732" s="171">
        <v>8783.0</v>
      </c>
      <c r="C4732" s="171" t="s">
        <v>744</v>
      </c>
      <c r="D4732" s="171"/>
      <c r="E4732" s="171" t="s">
        <v>20634</v>
      </c>
      <c r="F4732" s="171"/>
      <c r="G4732" s="171"/>
      <c r="H4732" s="172"/>
      <c r="I4732" s="173">
        <v>2660.0</v>
      </c>
      <c r="J4732" s="174">
        <v>120.0</v>
      </c>
      <c r="K4732" s="179">
        <v>0.0</v>
      </c>
      <c r="L4732" s="178">
        <v>120.0</v>
      </c>
      <c r="M4732" s="177">
        <v>0.0</v>
      </c>
      <c r="N4732" s="178">
        <v>0.0</v>
      </c>
      <c r="O4732" s="163"/>
      <c r="P4732" s="164"/>
      <c r="Q4732" s="163"/>
      <c r="R4732" s="163"/>
      <c r="S4732" s="168" t="s">
        <v>20645</v>
      </c>
      <c r="T4732" s="164">
        <v>40.0</v>
      </c>
    </row>
    <row r="4733" ht="18.75" hidden="1" customHeight="1">
      <c r="A4733" s="180">
        <v>45952.0</v>
      </c>
      <c r="B4733" s="171">
        <v>8784.0</v>
      </c>
      <c r="C4733" s="171" t="s">
        <v>3265</v>
      </c>
      <c r="D4733" s="171"/>
      <c r="E4733" s="171" t="s">
        <v>20634</v>
      </c>
      <c r="F4733" s="171"/>
      <c r="G4733" s="171"/>
      <c r="H4733" s="172"/>
      <c r="I4733" s="173">
        <v>3300.0</v>
      </c>
      <c r="J4733" s="174">
        <v>380.0</v>
      </c>
      <c r="K4733" s="179">
        <v>0.0</v>
      </c>
      <c r="L4733" s="178">
        <v>380.0</v>
      </c>
      <c r="M4733" s="177">
        <v>0.0</v>
      </c>
      <c r="N4733" s="178">
        <v>0.0</v>
      </c>
      <c r="O4733" s="163"/>
      <c r="P4733" s="164"/>
      <c r="Q4733" s="163"/>
      <c r="R4733" s="163"/>
      <c r="S4733" s="168" t="s">
        <v>20645</v>
      </c>
      <c r="T4733" s="164">
        <v>40.0</v>
      </c>
    </row>
    <row r="4734" ht="18.75" hidden="1" customHeight="1">
      <c r="A4734" s="180">
        <v>45952.0</v>
      </c>
      <c r="B4734" s="171">
        <v>8785.0</v>
      </c>
      <c r="C4734" s="171" t="s">
        <v>4111</v>
      </c>
      <c r="D4734" s="171"/>
      <c r="E4734" s="171" t="s">
        <v>20634</v>
      </c>
      <c r="F4734" s="171"/>
      <c r="G4734" s="171"/>
      <c r="H4734" s="172"/>
      <c r="I4734" s="173">
        <v>3740.0</v>
      </c>
      <c r="J4734" s="174">
        <v>1160.0</v>
      </c>
      <c r="K4734" s="179">
        <v>1160.0</v>
      </c>
      <c r="L4734" s="178">
        <v>0.0</v>
      </c>
      <c r="M4734" s="177">
        <v>0.0</v>
      </c>
      <c r="N4734" s="178">
        <v>0.0</v>
      </c>
      <c r="O4734" s="163"/>
      <c r="P4734" s="164"/>
      <c r="Q4734" s="163"/>
      <c r="R4734" s="163"/>
      <c r="S4734" s="168" t="s">
        <v>20645</v>
      </c>
      <c r="T4734" s="164">
        <v>40.0</v>
      </c>
    </row>
    <row r="4735" ht="18.75" hidden="1" customHeight="1">
      <c r="A4735" s="180">
        <v>45952.0</v>
      </c>
      <c r="B4735" s="171">
        <v>8786.0</v>
      </c>
      <c r="C4735" s="171" t="s">
        <v>6423</v>
      </c>
      <c r="D4735" s="171"/>
      <c r="E4735" s="171" t="s">
        <v>20634</v>
      </c>
      <c r="F4735" s="171"/>
      <c r="G4735" s="171" t="s">
        <v>22684</v>
      </c>
      <c r="H4735" s="172" t="s">
        <v>22684</v>
      </c>
      <c r="I4735" s="173">
        <v>3520.0</v>
      </c>
      <c r="J4735" s="174">
        <v>200.0</v>
      </c>
      <c r="K4735" s="179">
        <v>0.0</v>
      </c>
      <c r="L4735" s="178">
        <v>0.0</v>
      </c>
      <c r="M4735" s="177">
        <v>0.0</v>
      </c>
      <c r="N4735" s="178">
        <v>0.0</v>
      </c>
      <c r="O4735" s="163"/>
      <c r="P4735" s="164"/>
      <c r="Q4735" s="163"/>
      <c r="R4735" s="163"/>
      <c r="S4735" s="168" t="s">
        <v>20645</v>
      </c>
      <c r="T4735" s="164">
        <v>40.0</v>
      </c>
    </row>
    <row r="4736" ht="18.75" hidden="1" customHeight="1">
      <c r="A4736" s="180">
        <v>45952.0</v>
      </c>
      <c r="B4736" s="171">
        <v>8787.0</v>
      </c>
      <c r="C4736" s="171" t="s">
        <v>6423</v>
      </c>
      <c r="D4736" s="171"/>
      <c r="E4736" s="171" t="s">
        <v>20634</v>
      </c>
      <c r="F4736" s="171"/>
      <c r="G4736" s="171" t="s">
        <v>22684</v>
      </c>
      <c r="H4736" s="172" t="s">
        <v>22684</v>
      </c>
      <c r="I4736" s="173">
        <v>3320.0</v>
      </c>
      <c r="J4736" s="174">
        <v>380.0</v>
      </c>
      <c r="K4736" s="179">
        <v>0.0</v>
      </c>
      <c r="L4736" s="178">
        <v>380.0</v>
      </c>
      <c r="M4736" s="177">
        <v>0.0</v>
      </c>
      <c r="N4736" s="178">
        <v>0.0</v>
      </c>
      <c r="O4736" s="163"/>
      <c r="P4736" s="164"/>
      <c r="Q4736" s="163"/>
      <c r="R4736" s="163"/>
      <c r="S4736" s="168" t="s">
        <v>20645</v>
      </c>
      <c r="T4736" s="164">
        <v>40.0</v>
      </c>
    </row>
    <row r="4737" ht="18.75" hidden="1" customHeight="1">
      <c r="A4737" s="180">
        <v>45952.0</v>
      </c>
      <c r="B4737" s="171">
        <v>8788.0</v>
      </c>
      <c r="C4737" s="171" t="s">
        <v>5705</v>
      </c>
      <c r="D4737" s="171"/>
      <c r="E4737" s="171" t="s">
        <v>20634</v>
      </c>
      <c r="F4737" s="171"/>
      <c r="G4737" s="171" t="s">
        <v>4124</v>
      </c>
      <c r="H4737" s="172" t="s">
        <v>4124</v>
      </c>
      <c r="I4737" s="173">
        <v>4660.0</v>
      </c>
      <c r="J4737" s="174">
        <v>620.0</v>
      </c>
      <c r="K4737" s="179">
        <v>620.0</v>
      </c>
      <c r="L4737" s="178">
        <v>0.0</v>
      </c>
      <c r="M4737" s="177">
        <v>0.0</v>
      </c>
      <c r="N4737" s="178">
        <v>0.0</v>
      </c>
      <c r="O4737" s="163"/>
      <c r="P4737" s="164"/>
      <c r="Q4737" s="163"/>
      <c r="R4737" s="163"/>
      <c r="S4737" s="168" t="s">
        <v>20645</v>
      </c>
      <c r="T4737" s="164">
        <v>40.0</v>
      </c>
    </row>
    <row r="4738" ht="18.75" hidden="1" customHeight="1">
      <c r="A4738" s="189">
        <v>45952.0</v>
      </c>
      <c r="B4738" s="171">
        <v>17708.0</v>
      </c>
      <c r="C4738" s="171" t="s">
        <v>4474</v>
      </c>
      <c r="D4738" s="171" t="s">
        <v>20659</v>
      </c>
      <c r="E4738" s="171">
        <v>8.0</v>
      </c>
      <c r="F4738" s="171" t="s">
        <v>20700</v>
      </c>
      <c r="G4738" s="171" t="s">
        <v>12930</v>
      </c>
      <c r="H4738" s="172" t="s">
        <v>20635</v>
      </c>
      <c r="I4738" s="173">
        <v>15300.0</v>
      </c>
      <c r="J4738" s="174">
        <v>5600.0</v>
      </c>
      <c r="K4738" s="179">
        <v>5600.0</v>
      </c>
      <c r="L4738" s="178"/>
      <c r="M4738" s="177"/>
      <c r="N4738" s="178"/>
      <c r="O4738" s="163"/>
      <c r="P4738" s="164"/>
      <c r="Q4738" s="163"/>
      <c r="R4738" s="163"/>
      <c r="S4738" s="168"/>
      <c r="T4738" s="164"/>
    </row>
    <row r="4739" ht="18.75" hidden="1" customHeight="1">
      <c r="A4739" s="182">
        <v>45952.0290340625</v>
      </c>
      <c r="B4739" s="171">
        <v>8776.0</v>
      </c>
      <c r="C4739" s="171" t="s">
        <v>8901</v>
      </c>
      <c r="D4739" s="171"/>
      <c r="E4739" s="171" t="s">
        <v>20634</v>
      </c>
      <c r="F4739" s="171"/>
      <c r="G4739" s="171" t="s">
        <v>22604</v>
      </c>
      <c r="H4739" s="172" t="s">
        <v>22604</v>
      </c>
      <c r="I4739" s="173">
        <v>12020.0</v>
      </c>
      <c r="J4739" s="174">
        <v>1720.0</v>
      </c>
      <c r="K4739" s="179">
        <v>0.0</v>
      </c>
      <c r="L4739" s="178">
        <v>0.0</v>
      </c>
      <c r="M4739" s="177">
        <v>0.0</v>
      </c>
      <c r="N4739" s="178">
        <v>0.0</v>
      </c>
      <c r="O4739" s="163"/>
      <c r="P4739" s="164"/>
      <c r="Q4739" s="163"/>
      <c r="R4739" s="163"/>
      <c r="S4739" s="168" t="s">
        <v>20645</v>
      </c>
      <c r="T4739" s="164">
        <v>40.0</v>
      </c>
    </row>
    <row r="4740" ht="18.75" hidden="1" customHeight="1">
      <c r="A4740" s="189">
        <v>45953.0</v>
      </c>
      <c r="B4740" s="171">
        <v>17709.0</v>
      </c>
      <c r="C4740" s="171" t="s">
        <v>4671</v>
      </c>
      <c r="D4740" s="171" t="s">
        <v>20673</v>
      </c>
      <c r="E4740" s="171">
        <v>8.0</v>
      </c>
      <c r="F4740" s="171" t="s">
        <v>20700</v>
      </c>
      <c r="G4740" s="171" t="s">
        <v>4961</v>
      </c>
      <c r="H4740" s="172" t="s">
        <v>20635</v>
      </c>
      <c r="I4740" s="173">
        <v>16600.0</v>
      </c>
      <c r="J4740" s="174">
        <v>6760.0</v>
      </c>
      <c r="K4740" s="179">
        <v>6760.0</v>
      </c>
      <c r="L4740" s="178"/>
      <c r="M4740" s="177"/>
      <c r="N4740" s="178"/>
      <c r="O4740" s="163"/>
      <c r="P4740" s="164"/>
      <c r="Q4740" s="163"/>
      <c r="R4740" s="163"/>
      <c r="S4740" s="168"/>
      <c r="T4740" s="164"/>
    </row>
    <row r="4741" ht="18.75" hidden="1" customHeight="1">
      <c r="A4741" s="189">
        <v>45953.0</v>
      </c>
      <c r="B4741" s="171">
        <v>17710.0</v>
      </c>
      <c r="C4741" s="171" t="s">
        <v>4042</v>
      </c>
      <c r="D4741" s="171" t="s">
        <v>20659</v>
      </c>
      <c r="E4741" s="171">
        <v>8.0</v>
      </c>
      <c r="F4741" s="171" t="s">
        <v>20847</v>
      </c>
      <c r="G4741" s="171" t="s">
        <v>5648</v>
      </c>
      <c r="H4741" s="172" t="s">
        <v>20635</v>
      </c>
      <c r="I4741" s="173">
        <v>11320.0</v>
      </c>
      <c r="J4741" s="174">
        <v>1620.0</v>
      </c>
      <c r="K4741" s="179">
        <v>1620.0</v>
      </c>
      <c r="L4741" s="178"/>
      <c r="M4741" s="177"/>
      <c r="N4741" s="178"/>
      <c r="O4741" s="163"/>
      <c r="P4741" s="164"/>
      <c r="Q4741" s="163"/>
      <c r="R4741" s="163"/>
      <c r="S4741" s="168"/>
      <c r="T4741" s="164"/>
    </row>
    <row r="4742" ht="18.75" hidden="1" customHeight="1">
      <c r="A4742" s="180">
        <v>45953.0</v>
      </c>
      <c r="B4742" s="171">
        <v>8792.0</v>
      </c>
      <c r="C4742" s="171" t="s">
        <v>4017</v>
      </c>
      <c r="D4742" s="171"/>
      <c r="E4742" s="171" t="s">
        <v>20634</v>
      </c>
      <c r="F4742" s="171"/>
      <c r="G4742" s="171" t="s">
        <v>4500</v>
      </c>
      <c r="H4742" s="172" t="s">
        <v>4500</v>
      </c>
      <c r="I4742" s="173">
        <v>3420.0</v>
      </c>
      <c r="J4742" s="174">
        <v>340.0</v>
      </c>
      <c r="K4742" s="179">
        <v>340.0</v>
      </c>
      <c r="L4742" s="178">
        <v>0.0</v>
      </c>
      <c r="M4742" s="177">
        <v>0.0</v>
      </c>
      <c r="N4742" s="178">
        <v>0.0</v>
      </c>
      <c r="O4742" s="163"/>
      <c r="P4742" s="164"/>
      <c r="Q4742" s="163"/>
      <c r="R4742" s="163"/>
      <c r="S4742" s="168" t="s">
        <v>20645</v>
      </c>
      <c r="T4742" s="164">
        <v>40.0</v>
      </c>
    </row>
    <row r="4743" ht="18.75" hidden="1" customHeight="1">
      <c r="A4743" s="189">
        <v>45953.0</v>
      </c>
      <c r="B4743" s="171">
        <v>17711.0</v>
      </c>
      <c r="C4743" s="171" t="s">
        <v>22912</v>
      </c>
      <c r="D4743" s="171" t="s">
        <v>20673</v>
      </c>
      <c r="E4743" s="171">
        <v>8.0</v>
      </c>
      <c r="F4743" s="171" t="s">
        <v>21581</v>
      </c>
      <c r="G4743" s="171" t="s">
        <v>22913</v>
      </c>
      <c r="H4743" s="172" t="s">
        <v>20635</v>
      </c>
      <c r="I4743" s="173">
        <v>15340.0</v>
      </c>
      <c r="J4743" s="174">
        <v>5500.0</v>
      </c>
      <c r="K4743" s="179">
        <v>5500.0</v>
      </c>
      <c r="L4743" s="178"/>
      <c r="M4743" s="177"/>
      <c r="N4743" s="178"/>
      <c r="O4743" s="163"/>
      <c r="P4743" s="164"/>
      <c r="Q4743" s="163"/>
      <c r="R4743" s="163"/>
      <c r="S4743" s="168"/>
      <c r="T4743" s="164"/>
    </row>
    <row r="4744" ht="18.75" hidden="1" customHeight="1">
      <c r="A4744" s="180">
        <v>45953.0</v>
      </c>
      <c r="B4744" s="171">
        <v>8793.0</v>
      </c>
      <c r="C4744" s="171" t="s">
        <v>4031</v>
      </c>
      <c r="D4744" s="171"/>
      <c r="E4744" s="171" t="s">
        <v>20634</v>
      </c>
      <c r="F4744" s="171"/>
      <c r="G4744" s="171" t="s">
        <v>20697</v>
      </c>
      <c r="H4744" s="172" t="s">
        <v>20697</v>
      </c>
      <c r="I4744" s="173">
        <v>2840.0</v>
      </c>
      <c r="J4744" s="174">
        <v>180.0</v>
      </c>
      <c r="K4744" s="179">
        <v>180.0</v>
      </c>
      <c r="L4744" s="178">
        <v>0.0</v>
      </c>
      <c r="M4744" s="177">
        <v>0.0</v>
      </c>
      <c r="N4744" s="178">
        <v>0.0</v>
      </c>
      <c r="O4744" s="163"/>
      <c r="P4744" s="164"/>
      <c r="Q4744" s="163"/>
      <c r="R4744" s="163"/>
      <c r="S4744" s="168" t="s">
        <v>20645</v>
      </c>
      <c r="T4744" s="164">
        <v>40.0</v>
      </c>
    </row>
    <row r="4745" ht="18.75" hidden="1" customHeight="1">
      <c r="A4745" s="189">
        <v>45953.0</v>
      </c>
      <c r="B4745" s="171">
        <v>17714.0</v>
      </c>
      <c r="C4745" s="171" t="s">
        <v>13041</v>
      </c>
      <c r="D4745" s="171" t="s">
        <v>20687</v>
      </c>
      <c r="E4745" s="171">
        <v>8.0</v>
      </c>
      <c r="F4745" s="171" t="s">
        <v>20700</v>
      </c>
      <c r="G4745" s="171" t="s">
        <v>12958</v>
      </c>
      <c r="H4745" s="172" t="s">
        <v>20635</v>
      </c>
      <c r="I4745" s="173">
        <v>15800.0</v>
      </c>
      <c r="J4745" s="174">
        <v>5780.0</v>
      </c>
      <c r="K4745" s="179">
        <v>5780.0</v>
      </c>
      <c r="L4745" s="178"/>
      <c r="M4745" s="177"/>
      <c r="N4745" s="178"/>
      <c r="O4745" s="163"/>
      <c r="P4745" s="164"/>
      <c r="Q4745" s="163"/>
      <c r="R4745" s="163"/>
      <c r="S4745" s="168"/>
      <c r="T4745" s="164"/>
    </row>
    <row r="4746" ht="18.75" hidden="1" customHeight="1">
      <c r="A4746" s="180">
        <v>45953.0</v>
      </c>
      <c r="B4746" s="171">
        <v>8794.0</v>
      </c>
      <c r="C4746" s="171" t="s">
        <v>3991</v>
      </c>
      <c r="D4746" s="171"/>
      <c r="E4746" s="171" t="s">
        <v>20634</v>
      </c>
      <c r="F4746" s="171"/>
      <c r="G4746" s="171"/>
      <c r="H4746" s="172"/>
      <c r="I4746" s="173">
        <v>3120.0</v>
      </c>
      <c r="J4746" s="174">
        <v>220.0</v>
      </c>
      <c r="K4746" s="179">
        <v>0.0</v>
      </c>
      <c r="L4746" s="178">
        <v>220.0</v>
      </c>
      <c r="M4746" s="177">
        <v>0.0</v>
      </c>
      <c r="N4746" s="178">
        <v>0.0</v>
      </c>
      <c r="O4746" s="163"/>
      <c r="P4746" s="164"/>
      <c r="Q4746" s="163"/>
      <c r="R4746" s="163"/>
      <c r="S4746" s="168" t="s">
        <v>20645</v>
      </c>
      <c r="T4746" s="164">
        <v>40.0</v>
      </c>
    </row>
    <row r="4747" ht="18.75" hidden="1" customHeight="1">
      <c r="A4747" s="180">
        <v>45953.0</v>
      </c>
      <c r="B4747" s="171">
        <v>8795.0</v>
      </c>
      <c r="C4747" s="171" t="s">
        <v>4035</v>
      </c>
      <c r="D4747" s="171"/>
      <c r="E4747" s="171" t="s">
        <v>20634</v>
      </c>
      <c r="F4747" s="171"/>
      <c r="G4747" s="171"/>
      <c r="H4747" s="172"/>
      <c r="I4747" s="173">
        <v>4340.0</v>
      </c>
      <c r="J4747" s="174">
        <v>1660.0</v>
      </c>
      <c r="K4747" s="179">
        <v>0.0</v>
      </c>
      <c r="L4747" s="178">
        <v>0.0</v>
      </c>
      <c r="M4747" s="177">
        <v>0.0</v>
      </c>
      <c r="N4747" s="178">
        <v>1660.0</v>
      </c>
      <c r="O4747" s="163"/>
      <c r="P4747" s="164"/>
      <c r="Q4747" s="163"/>
      <c r="R4747" s="163"/>
      <c r="S4747" s="168" t="s">
        <v>20645</v>
      </c>
      <c r="T4747" s="164">
        <v>40.0</v>
      </c>
    </row>
    <row r="4748" ht="18.75" hidden="1" customHeight="1">
      <c r="A4748" s="180">
        <v>45953.0</v>
      </c>
      <c r="B4748" s="171">
        <v>8796.0</v>
      </c>
      <c r="C4748" s="171" t="s">
        <v>6423</v>
      </c>
      <c r="D4748" s="171"/>
      <c r="E4748" s="171" t="s">
        <v>20634</v>
      </c>
      <c r="F4748" s="171"/>
      <c r="G4748" s="171" t="s">
        <v>22684</v>
      </c>
      <c r="H4748" s="172" t="s">
        <v>22684</v>
      </c>
      <c r="I4748" s="173">
        <v>3400.0</v>
      </c>
      <c r="J4748" s="174">
        <v>160.0</v>
      </c>
      <c r="K4748" s="179">
        <v>0.0</v>
      </c>
      <c r="L4748" s="178">
        <v>0.0</v>
      </c>
      <c r="M4748" s="177">
        <v>0.0</v>
      </c>
      <c r="N4748" s="178">
        <v>0.0</v>
      </c>
      <c r="O4748" s="163"/>
      <c r="P4748" s="164"/>
      <c r="Q4748" s="163"/>
      <c r="R4748" s="163"/>
      <c r="S4748" s="168" t="s">
        <v>20645</v>
      </c>
      <c r="T4748" s="164">
        <v>0.0</v>
      </c>
    </row>
    <row r="4749" ht="18.75" hidden="1" customHeight="1">
      <c r="A4749" s="189">
        <v>45953.0</v>
      </c>
      <c r="B4749" s="171">
        <v>17715.0</v>
      </c>
      <c r="C4749" s="171" t="s">
        <v>18536</v>
      </c>
      <c r="D4749" s="171" t="s">
        <v>20673</v>
      </c>
      <c r="E4749" s="171">
        <v>6.0</v>
      </c>
      <c r="F4749" s="171" t="s">
        <v>22914</v>
      </c>
      <c r="G4749" s="171" t="s">
        <v>4642</v>
      </c>
      <c r="H4749" s="172" t="s">
        <v>20635</v>
      </c>
      <c r="I4749" s="173">
        <v>10260.0</v>
      </c>
      <c r="J4749" s="174">
        <v>440.0</v>
      </c>
      <c r="K4749" s="179">
        <v>440.0</v>
      </c>
      <c r="L4749" s="178"/>
      <c r="M4749" s="177"/>
      <c r="N4749" s="178"/>
      <c r="O4749" s="163"/>
      <c r="P4749" s="164"/>
      <c r="Q4749" s="163"/>
      <c r="R4749" s="163"/>
      <c r="S4749" s="168"/>
      <c r="T4749" s="164"/>
    </row>
    <row r="4750" ht="18.75" hidden="1" customHeight="1">
      <c r="A4750" s="180">
        <v>45953.0</v>
      </c>
      <c r="B4750" s="171">
        <v>8797.0</v>
      </c>
      <c r="C4750" s="171" t="s">
        <v>6423</v>
      </c>
      <c r="D4750" s="171"/>
      <c r="E4750" s="171" t="s">
        <v>20634</v>
      </c>
      <c r="F4750" s="171"/>
      <c r="G4750" s="171" t="s">
        <v>22684</v>
      </c>
      <c r="H4750" s="172" t="s">
        <v>22684</v>
      </c>
      <c r="I4750" s="173">
        <v>3240.0</v>
      </c>
      <c r="J4750" s="174">
        <v>320.0</v>
      </c>
      <c r="K4750" s="179">
        <v>0.0</v>
      </c>
      <c r="L4750" s="178">
        <v>320.0</v>
      </c>
      <c r="M4750" s="177">
        <v>0.0</v>
      </c>
      <c r="N4750" s="178">
        <v>0.0</v>
      </c>
      <c r="O4750" s="163"/>
      <c r="P4750" s="164"/>
      <c r="Q4750" s="163"/>
      <c r="R4750" s="163"/>
      <c r="S4750" s="168" t="s">
        <v>20645</v>
      </c>
      <c r="T4750" s="164">
        <v>0.0</v>
      </c>
    </row>
    <row r="4751" ht="18.75" hidden="1" customHeight="1">
      <c r="A4751" s="189">
        <v>45953.0</v>
      </c>
      <c r="B4751" s="171">
        <v>17716.0</v>
      </c>
      <c r="C4751" s="171" t="s">
        <v>22915</v>
      </c>
      <c r="D4751" s="171" t="s">
        <v>20687</v>
      </c>
      <c r="E4751" s="171">
        <v>8.0</v>
      </c>
      <c r="F4751" s="171" t="s">
        <v>20700</v>
      </c>
      <c r="G4751" s="171" t="s">
        <v>22916</v>
      </c>
      <c r="H4751" s="172" t="s">
        <v>20635</v>
      </c>
      <c r="I4751" s="173">
        <v>11100.0</v>
      </c>
      <c r="J4751" s="174">
        <v>1080.0</v>
      </c>
      <c r="K4751" s="179">
        <v>1080.0</v>
      </c>
      <c r="L4751" s="178"/>
      <c r="M4751" s="177"/>
      <c r="N4751" s="178"/>
      <c r="O4751" s="163"/>
      <c r="P4751" s="164"/>
      <c r="Q4751" s="163"/>
      <c r="R4751" s="163"/>
      <c r="S4751" s="168"/>
      <c r="T4751" s="164"/>
    </row>
    <row r="4752" ht="18.75" hidden="1" customHeight="1">
      <c r="A4752" s="180">
        <v>45953.0</v>
      </c>
      <c r="B4752" s="171">
        <v>8798.0</v>
      </c>
      <c r="C4752" s="171" t="s">
        <v>4017</v>
      </c>
      <c r="D4752" s="171"/>
      <c r="E4752" s="171" t="s">
        <v>20634</v>
      </c>
      <c r="F4752" s="171"/>
      <c r="G4752" s="171" t="s">
        <v>4500</v>
      </c>
      <c r="H4752" s="172" t="s">
        <v>4500</v>
      </c>
      <c r="I4752" s="173">
        <v>3900.0</v>
      </c>
      <c r="J4752" s="174">
        <v>720.0</v>
      </c>
      <c r="K4752" s="179">
        <v>720.0</v>
      </c>
      <c r="L4752" s="178">
        <v>0.0</v>
      </c>
      <c r="M4752" s="177">
        <v>0.0</v>
      </c>
      <c r="N4752" s="178">
        <v>0.0</v>
      </c>
      <c r="O4752" s="163"/>
      <c r="P4752" s="164"/>
      <c r="Q4752" s="163"/>
      <c r="R4752" s="163"/>
      <c r="S4752" s="168" t="s">
        <v>20645</v>
      </c>
      <c r="T4752" s="164">
        <v>0.0</v>
      </c>
    </row>
    <row r="4753" ht="18.75" hidden="1" customHeight="1">
      <c r="A4753" s="180">
        <v>45953.0</v>
      </c>
      <c r="B4753" s="171">
        <v>8799.0</v>
      </c>
      <c r="C4753" s="171" t="s">
        <v>6423</v>
      </c>
      <c r="D4753" s="171"/>
      <c r="E4753" s="171" t="s">
        <v>20634</v>
      </c>
      <c r="F4753" s="171"/>
      <c r="G4753" s="171" t="s">
        <v>22683</v>
      </c>
      <c r="H4753" s="172" t="s">
        <v>22683</v>
      </c>
      <c r="I4753" s="173">
        <v>3440.0</v>
      </c>
      <c r="J4753" s="174">
        <v>200.0</v>
      </c>
      <c r="K4753" s="179">
        <v>0.0</v>
      </c>
      <c r="L4753" s="178">
        <v>0.0</v>
      </c>
      <c r="M4753" s="177">
        <v>0.0</v>
      </c>
      <c r="N4753" s="178">
        <v>0.0</v>
      </c>
      <c r="O4753" s="163"/>
      <c r="P4753" s="164"/>
      <c r="Q4753" s="163"/>
      <c r="R4753" s="163"/>
      <c r="S4753" s="168" t="s">
        <v>20645</v>
      </c>
      <c r="T4753" s="164">
        <v>0.0</v>
      </c>
    </row>
    <row r="4754" ht="18.75" hidden="1" customHeight="1">
      <c r="A4754" s="189">
        <v>45953.0</v>
      </c>
      <c r="B4754" s="171">
        <v>17718.0</v>
      </c>
      <c r="C4754" s="171" t="s">
        <v>22917</v>
      </c>
      <c r="D4754" s="171" t="s">
        <v>20687</v>
      </c>
      <c r="E4754" s="171">
        <v>14.0</v>
      </c>
      <c r="F4754" s="171" t="s">
        <v>20911</v>
      </c>
      <c r="G4754" s="171" t="s">
        <v>12990</v>
      </c>
      <c r="H4754" s="172" t="s">
        <v>20635</v>
      </c>
      <c r="I4754" s="173">
        <v>12380.0</v>
      </c>
      <c r="J4754" s="174">
        <v>2340.0</v>
      </c>
      <c r="K4754" s="179">
        <v>2340.0</v>
      </c>
      <c r="L4754" s="178"/>
      <c r="M4754" s="177"/>
      <c r="N4754" s="178"/>
      <c r="O4754" s="163"/>
      <c r="P4754" s="164"/>
      <c r="Q4754" s="163"/>
      <c r="R4754" s="163"/>
      <c r="S4754" s="168"/>
      <c r="T4754" s="164"/>
    </row>
    <row r="4755" ht="18.75" hidden="1" customHeight="1">
      <c r="A4755" s="180">
        <v>45953.0</v>
      </c>
      <c r="B4755" s="171">
        <v>8800.0</v>
      </c>
      <c r="C4755" s="171" t="s">
        <v>6423</v>
      </c>
      <c r="D4755" s="171"/>
      <c r="E4755" s="171" t="s">
        <v>20634</v>
      </c>
      <c r="F4755" s="171"/>
      <c r="G4755" s="171" t="s">
        <v>22683</v>
      </c>
      <c r="H4755" s="172" t="s">
        <v>22683</v>
      </c>
      <c r="I4755" s="173">
        <v>3240.0</v>
      </c>
      <c r="J4755" s="174">
        <v>460.0</v>
      </c>
      <c r="K4755" s="179">
        <v>0.0</v>
      </c>
      <c r="L4755" s="178">
        <v>460.0</v>
      </c>
      <c r="M4755" s="177">
        <v>0.0</v>
      </c>
      <c r="N4755" s="178">
        <v>0.0</v>
      </c>
      <c r="O4755" s="163"/>
      <c r="P4755" s="164"/>
      <c r="Q4755" s="163"/>
      <c r="R4755" s="163"/>
      <c r="S4755" s="168" t="s">
        <v>20645</v>
      </c>
      <c r="T4755" s="164">
        <v>0.0</v>
      </c>
    </row>
    <row r="4756" ht="18.75" hidden="1" customHeight="1">
      <c r="A4756" s="180">
        <v>45953.0</v>
      </c>
      <c r="B4756" s="171">
        <v>8801.0</v>
      </c>
      <c r="C4756" s="171" t="s">
        <v>4178</v>
      </c>
      <c r="D4756" s="171"/>
      <c r="E4756" s="171" t="s">
        <v>20634</v>
      </c>
      <c r="F4756" s="171"/>
      <c r="G4756" s="171"/>
      <c r="H4756" s="172"/>
      <c r="I4756" s="173">
        <v>10900.0</v>
      </c>
      <c r="J4756" s="174">
        <v>1900.0</v>
      </c>
      <c r="K4756" s="179">
        <v>0.0</v>
      </c>
      <c r="L4756" s="178">
        <v>0.0</v>
      </c>
      <c r="M4756" s="177">
        <v>0.0</v>
      </c>
      <c r="N4756" s="178">
        <v>1900.0</v>
      </c>
      <c r="O4756" s="163"/>
      <c r="P4756" s="164"/>
      <c r="Q4756" s="163"/>
      <c r="R4756" s="163"/>
      <c r="S4756" s="168" t="s">
        <v>20645</v>
      </c>
      <c r="T4756" s="164">
        <v>0.0</v>
      </c>
    </row>
    <row r="4757" ht="18.75" hidden="1" customHeight="1">
      <c r="A4757" s="180">
        <v>45953.0</v>
      </c>
      <c r="B4757" s="171">
        <v>8803.0</v>
      </c>
      <c r="C4757" s="171" t="s">
        <v>22768</v>
      </c>
      <c r="D4757" s="171"/>
      <c r="E4757" s="171" t="s">
        <v>20634</v>
      </c>
      <c r="F4757" s="171"/>
      <c r="G4757" s="171" t="s">
        <v>22684</v>
      </c>
      <c r="H4757" s="172" t="s">
        <v>22684</v>
      </c>
      <c r="I4757" s="173">
        <v>3340.0</v>
      </c>
      <c r="J4757" s="174">
        <v>340.0</v>
      </c>
      <c r="K4757" s="179">
        <v>0.0</v>
      </c>
      <c r="L4757" s="178">
        <v>340.0</v>
      </c>
      <c r="M4757" s="177">
        <v>0.0</v>
      </c>
      <c r="N4757" s="178">
        <v>0.0</v>
      </c>
      <c r="O4757" s="163"/>
      <c r="P4757" s="164"/>
      <c r="Q4757" s="163"/>
      <c r="R4757" s="163"/>
      <c r="S4757" s="168" t="s">
        <v>20645</v>
      </c>
      <c r="T4757" s="164">
        <v>0.0</v>
      </c>
    </row>
    <row r="4758" ht="18.75" hidden="1" customHeight="1">
      <c r="A4758" s="180">
        <v>45953.0</v>
      </c>
      <c r="B4758" s="171">
        <v>8804.0</v>
      </c>
      <c r="C4758" s="171" t="s">
        <v>4017</v>
      </c>
      <c r="D4758" s="171"/>
      <c r="E4758" s="171" t="s">
        <v>20634</v>
      </c>
      <c r="F4758" s="171"/>
      <c r="G4758" s="171" t="s">
        <v>4500</v>
      </c>
      <c r="H4758" s="172" t="s">
        <v>4500</v>
      </c>
      <c r="I4758" s="173">
        <v>4180.0</v>
      </c>
      <c r="J4758" s="174">
        <v>1080.0</v>
      </c>
      <c r="K4758" s="179">
        <v>1080.0</v>
      </c>
      <c r="L4758" s="178">
        <v>0.0</v>
      </c>
      <c r="M4758" s="177">
        <v>0.0</v>
      </c>
      <c r="N4758" s="178">
        <v>0.0</v>
      </c>
      <c r="O4758" s="163"/>
      <c r="P4758" s="164"/>
      <c r="Q4758" s="163"/>
      <c r="R4758" s="163"/>
      <c r="S4758" s="168" t="s">
        <v>20645</v>
      </c>
      <c r="T4758" s="164">
        <v>0.0</v>
      </c>
    </row>
    <row r="4759" ht="18.75" hidden="1" customHeight="1">
      <c r="A4759" s="189">
        <v>45953.0</v>
      </c>
      <c r="B4759" s="171">
        <v>17719.0</v>
      </c>
      <c r="C4759" s="171" t="s">
        <v>22153</v>
      </c>
      <c r="D4759" s="171" t="s">
        <v>20673</v>
      </c>
      <c r="E4759" s="171">
        <v>8.0</v>
      </c>
      <c r="F4759" s="171" t="s">
        <v>21803</v>
      </c>
      <c r="G4759" s="171" t="s">
        <v>4824</v>
      </c>
      <c r="H4759" s="172" t="s">
        <v>20635</v>
      </c>
      <c r="I4759" s="173">
        <v>11680.0</v>
      </c>
      <c r="J4759" s="174">
        <v>1840.0</v>
      </c>
      <c r="K4759" s="179">
        <v>1840.0</v>
      </c>
      <c r="L4759" s="178"/>
      <c r="M4759" s="177"/>
      <c r="N4759" s="178"/>
      <c r="O4759" s="163"/>
      <c r="P4759" s="164"/>
      <c r="Q4759" s="163"/>
      <c r="R4759" s="163"/>
      <c r="S4759" s="168"/>
      <c r="T4759" s="164"/>
    </row>
    <row r="4760" ht="18.75" hidden="1" customHeight="1">
      <c r="A4760" s="180">
        <v>45953.0</v>
      </c>
      <c r="B4760" s="171">
        <v>8805.0</v>
      </c>
      <c r="C4760" s="171" t="s">
        <v>4035</v>
      </c>
      <c r="D4760" s="171"/>
      <c r="E4760" s="171" t="s">
        <v>20634</v>
      </c>
      <c r="F4760" s="171"/>
      <c r="G4760" s="171"/>
      <c r="H4760" s="172"/>
      <c r="I4760" s="173">
        <v>3780.0</v>
      </c>
      <c r="J4760" s="174">
        <v>1140.0</v>
      </c>
      <c r="K4760" s="179">
        <v>0.0</v>
      </c>
      <c r="L4760" s="178">
        <v>0.0</v>
      </c>
      <c r="M4760" s="177">
        <v>0.0</v>
      </c>
      <c r="N4760" s="178">
        <v>1140.0</v>
      </c>
      <c r="O4760" s="163"/>
      <c r="P4760" s="164"/>
      <c r="Q4760" s="163"/>
      <c r="R4760" s="163"/>
      <c r="S4760" s="168" t="s">
        <v>20645</v>
      </c>
      <c r="T4760" s="164">
        <v>0.0</v>
      </c>
    </row>
    <row r="4761" ht="18.75" hidden="1" customHeight="1">
      <c r="A4761" s="180">
        <v>45953.0</v>
      </c>
      <c r="B4761" s="171">
        <v>8806.0</v>
      </c>
      <c r="C4761" s="171" t="s">
        <v>3265</v>
      </c>
      <c r="D4761" s="171"/>
      <c r="E4761" s="171" t="s">
        <v>20634</v>
      </c>
      <c r="F4761" s="171"/>
      <c r="G4761" s="171"/>
      <c r="H4761" s="172"/>
      <c r="I4761" s="173">
        <v>3560.0</v>
      </c>
      <c r="J4761" s="174">
        <v>580.0</v>
      </c>
      <c r="K4761" s="179">
        <v>0.0</v>
      </c>
      <c r="L4761" s="178">
        <v>580.0</v>
      </c>
      <c r="M4761" s="177">
        <v>0.0</v>
      </c>
      <c r="N4761" s="178">
        <v>0.0</v>
      </c>
      <c r="O4761" s="163"/>
      <c r="P4761" s="164"/>
      <c r="Q4761" s="163"/>
      <c r="R4761" s="163"/>
      <c r="S4761" s="168" t="s">
        <v>20645</v>
      </c>
      <c r="T4761" s="164">
        <v>0.0</v>
      </c>
    </row>
    <row r="4762" ht="18.75" hidden="1" customHeight="1">
      <c r="A4762" s="180">
        <v>45953.0</v>
      </c>
      <c r="B4762" s="171">
        <v>8807.0</v>
      </c>
      <c r="C4762" s="171" t="s">
        <v>8901</v>
      </c>
      <c r="D4762" s="171"/>
      <c r="E4762" s="171" t="s">
        <v>20634</v>
      </c>
      <c r="F4762" s="171"/>
      <c r="G4762" s="171" t="s">
        <v>22918</v>
      </c>
      <c r="H4762" s="172" t="s">
        <v>22918</v>
      </c>
      <c r="I4762" s="173">
        <v>11240.0</v>
      </c>
      <c r="J4762" s="174">
        <v>920.0</v>
      </c>
      <c r="K4762" s="179">
        <v>0.0</v>
      </c>
      <c r="L4762" s="178">
        <v>0.0</v>
      </c>
      <c r="M4762" s="177">
        <v>0.0</v>
      </c>
      <c r="N4762" s="178">
        <v>0.0</v>
      </c>
      <c r="O4762" s="163"/>
      <c r="P4762" s="164"/>
      <c r="Q4762" s="163"/>
      <c r="R4762" s="163"/>
      <c r="S4762" s="168" t="s">
        <v>20645</v>
      </c>
      <c r="T4762" s="164">
        <v>0.0</v>
      </c>
    </row>
    <row r="4763" ht="18.75" hidden="1" customHeight="1">
      <c r="A4763" s="180">
        <v>45953.0</v>
      </c>
      <c r="B4763" s="171">
        <v>8808.0</v>
      </c>
      <c r="C4763" s="171" t="s">
        <v>8901</v>
      </c>
      <c r="D4763" s="171"/>
      <c r="E4763" s="171" t="s">
        <v>20634</v>
      </c>
      <c r="F4763" s="171"/>
      <c r="G4763" s="171" t="s">
        <v>22812</v>
      </c>
      <c r="H4763" s="172" t="s">
        <v>22812</v>
      </c>
      <c r="I4763" s="173">
        <v>11840.0</v>
      </c>
      <c r="J4763" s="174">
        <v>1420.0</v>
      </c>
      <c r="K4763" s="179">
        <v>0.0</v>
      </c>
      <c r="L4763" s="178">
        <v>0.0</v>
      </c>
      <c r="M4763" s="177">
        <v>0.0</v>
      </c>
      <c r="N4763" s="178">
        <v>0.0</v>
      </c>
      <c r="O4763" s="163"/>
      <c r="P4763" s="164"/>
      <c r="Q4763" s="163"/>
      <c r="R4763" s="163"/>
      <c r="S4763" s="168" t="s">
        <v>20645</v>
      </c>
      <c r="T4763" s="164">
        <v>0.0</v>
      </c>
    </row>
    <row r="4764" ht="18.75" hidden="1" customHeight="1">
      <c r="A4764" s="189">
        <v>45953.0</v>
      </c>
      <c r="B4764" s="171">
        <v>17722.0</v>
      </c>
      <c r="C4764" s="171" t="s">
        <v>22919</v>
      </c>
      <c r="D4764" s="171" t="s">
        <v>20687</v>
      </c>
      <c r="E4764" s="171">
        <v>12.0</v>
      </c>
      <c r="F4764" s="171" t="s">
        <v>20949</v>
      </c>
      <c r="G4764" s="171" t="s">
        <v>6464</v>
      </c>
      <c r="H4764" s="172" t="s">
        <v>20635</v>
      </c>
      <c r="I4764" s="173">
        <v>11740.0</v>
      </c>
      <c r="J4764" s="174">
        <v>1700.0</v>
      </c>
      <c r="K4764" s="179">
        <v>1700.0</v>
      </c>
      <c r="L4764" s="178"/>
      <c r="M4764" s="177"/>
      <c r="N4764" s="178"/>
      <c r="O4764" s="163"/>
      <c r="P4764" s="164"/>
      <c r="Q4764" s="163"/>
      <c r="R4764" s="163"/>
      <c r="S4764" s="168"/>
      <c r="T4764" s="164"/>
    </row>
    <row r="4765" ht="18.75" hidden="1" customHeight="1">
      <c r="A4765" s="189">
        <v>45953.0</v>
      </c>
      <c r="B4765" s="171">
        <v>17723.0</v>
      </c>
      <c r="C4765" s="171" t="s">
        <v>3000</v>
      </c>
      <c r="D4765" s="171" t="s">
        <v>20659</v>
      </c>
      <c r="E4765" s="171">
        <v>8.0</v>
      </c>
      <c r="F4765" s="171" t="s">
        <v>20700</v>
      </c>
      <c r="G4765" s="171" t="s">
        <v>13023</v>
      </c>
      <c r="H4765" s="172" t="s">
        <v>20635</v>
      </c>
      <c r="I4765" s="173">
        <v>12300.0</v>
      </c>
      <c r="J4765" s="174">
        <v>2600.0</v>
      </c>
      <c r="K4765" s="179">
        <v>2600.0</v>
      </c>
      <c r="L4765" s="178"/>
      <c r="M4765" s="177"/>
      <c r="N4765" s="178"/>
      <c r="O4765" s="163"/>
      <c r="P4765" s="164"/>
      <c r="Q4765" s="163"/>
      <c r="R4765" s="163"/>
      <c r="S4765" s="168"/>
      <c r="T4765" s="164"/>
    </row>
    <row r="4766" ht="18.75" hidden="1" customHeight="1">
      <c r="A4766" s="189">
        <v>45953.0</v>
      </c>
      <c r="B4766" s="171">
        <v>17724.0</v>
      </c>
      <c r="C4766" s="171" t="s">
        <v>21014</v>
      </c>
      <c r="D4766" s="171" t="s">
        <v>20687</v>
      </c>
      <c r="E4766" s="171">
        <v>8.0</v>
      </c>
      <c r="F4766" s="171" t="s">
        <v>20854</v>
      </c>
      <c r="G4766" s="171" t="s">
        <v>13029</v>
      </c>
      <c r="H4766" s="172" t="s">
        <v>20638</v>
      </c>
      <c r="I4766" s="173">
        <v>17760.0</v>
      </c>
      <c r="J4766" s="174">
        <v>7740.0</v>
      </c>
      <c r="K4766" s="179"/>
      <c r="L4766" s="178"/>
      <c r="M4766" s="177"/>
      <c r="N4766" s="177">
        <v>7740.0</v>
      </c>
      <c r="O4766" s="163"/>
      <c r="P4766" s="164"/>
      <c r="Q4766" s="163"/>
      <c r="R4766" s="163"/>
      <c r="S4766" s="168"/>
      <c r="T4766" s="164"/>
    </row>
    <row r="4767" ht="18.75" hidden="1" customHeight="1">
      <c r="A4767" s="189">
        <v>45953.0</v>
      </c>
      <c r="B4767" s="171">
        <v>17726.0</v>
      </c>
      <c r="C4767" s="171" t="s">
        <v>20893</v>
      </c>
      <c r="D4767" s="171" t="s">
        <v>20659</v>
      </c>
      <c r="E4767" s="171">
        <v>8.0</v>
      </c>
      <c r="F4767" s="171" t="s">
        <v>20700</v>
      </c>
      <c r="G4767" s="171" t="s">
        <v>13031</v>
      </c>
      <c r="H4767" s="172" t="s">
        <v>20635</v>
      </c>
      <c r="I4767" s="173">
        <v>10680.0</v>
      </c>
      <c r="J4767" s="174">
        <v>980.0</v>
      </c>
      <c r="K4767" s="179">
        <v>980.0</v>
      </c>
      <c r="L4767" s="178"/>
      <c r="M4767" s="177"/>
      <c r="N4767" s="178"/>
      <c r="O4767" s="163"/>
      <c r="P4767" s="164"/>
      <c r="Q4767" s="163"/>
      <c r="R4767" s="163"/>
      <c r="S4767" s="168"/>
      <c r="T4767" s="164"/>
    </row>
    <row r="4768" ht="18.75" hidden="1" customHeight="1">
      <c r="A4768" s="180">
        <v>45954.0</v>
      </c>
      <c r="B4768" s="171">
        <v>8810.0</v>
      </c>
      <c r="C4768" s="171" t="s">
        <v>4138</v>
      </c>
      <c r="D4768" s="171"/>
      <c r="E4768" s="171" t="s">
        <v>20634</v>
      </c>
      <c r="F4768" s="171"/>
      <c r="G4768" s="171"/>
      <c r="H4768" s="172"/>
      <c r="I4768" s="173">
        <v>3260.0</v>
      </c>
      <c r="J4768" s="174">
        <v>160.0</v>
      </c>
      <c r="K4768" s="179">
        <v>0.0</v>
      </c>
      <c r="L4768" s="178">
        <v>160.0</v>
      </c>
      <c r="M4768" s="177">
        <v>0.0</v>
      </c>
      <c r="N4768" s="178">
        <v>144.0</v>
      </c>
      <c r="O4768" s="163"/>
      <c r="P4768" s="164"/>
      <c r="Q4768" s="163"/>
      <c r="R4768" s="163"/>
      <c r="S4768" s="168" t="s">
        <v>20645</v>
      </c>
      <c r="T4768" s="164">
        <v>0.0</v>
      </c>
    </row>
    <row r="4769" ht="18.75" hidden="1" customHeight="1">
      <c r="A4769" s="180">
        <v>45954.0</v>
      </c>
      <c r="B4769" s="171">
        <v>8811.0</v>
      </c>
      <c r="C4769" s="171" t="s">
        <v>4110</v>
      </c>
      <c r="D4769" s="171"/>
      <c r="E4769" s="171" t="s">
        <v>20634</v>
      </c>
      <c r="F4769" s="171"/>
      <c r="G4769" s="171" t="s">
        <v>4500</v>
      </c>
      <c r="H4769" s="172" t="s">
        <v>4500</v>
      </c>
      <c r="I4769" s="173">
        <v>3480.0</v>
      </c>
      <c r="J4769" s="174">
        <v>840.0</v>
      </c>
      <c r="K4769" s="179">
        <v>840.0</v>
      </c>
      <c r="L4769" s="178">
        <v>0.0</v>
      </c>
      <c r="M4769" s="177">
        <v>0.0</v>
      </c>
      <c r="N4769" s="178">
        <v>0.0</v>
      </c>
      <c r="O4769" s="163"/>
      <c r="P4769" s="164"/>
      <c r="Q4769" s="163"/>
      <c r="R4769" s="163"/>
      <c r="S4769" s="168" t="s">
        <v>20645</v>
      </c>
      <c r="T4769" s="164">
        <v>0.0</v>
      </c>
    </row>
    <row r="4770" ht="18.75" hidden="1" customHeight="1">
      <c r="A4770" s="180">
        <v>45954.0</v>
      </c>
      <c r="B4770" s="171">
        <v>8812.0</v>
      </c>
      <c r="C4770" s="171" t="s">
        <v>8901</v>
      </c>
      <c r="D4770" s="171"/>
      <c r="E4770" s="171" t="s">
        <v>20634</v>
      </c>
      <c r="F4770" s="171"/>
      <c r="G4770" s="171" t="s">
        <v>22920</v>
      </c>
      <c r="H4770" s="172" t="s">
        <v>22920</v>
      </c>
      <c r="I4770" s="173">
        <v>11580.0</v>
      </c>
      <c r="J4770" s="174">
        <v>1040.0</v>
      </c>
      <c r="K4770" s="179">
        <v>0.0</v>
      </c>
      <c r="L4770" s="178">
        <v>0.0</v>
      </c>
      <c r="M4770" s="177">
        <v>0.0</v>
      </c>
      <c r="N4770" s="178">
        <v>0.0</v>
      </c>
      <c r="O4770" s="163"/>
      <c r="P4770" s="164"/>
      <c r="Q4770" s="163"/>
      <c r="R4770" s="163"/>
      <c r="S4770" s="168" t="s">
        <v>20645</v>
      </c>
      <c r="T4770" s="164">
        <v>0.0</v>
      </c>
    </row>
    <row r="4771" ht="18.75" hidden="1" customHeight="1">
      <c r="A4771" s="189">
        <v>45954.0</v>
      </c>
      <c r="B4771" s="171">
        <v>17727.0</v>
      </c>
      <c r="C4771" s="171" t="s">
        <v>22921</v>
      </c>
      <c r="D4771" s="171" t="s">
        <v>20687</v>
      </c>
      <c r="E4771" s="171">
        <v>8.0</v>
      </c>
      <c r="F4771" s="171" t="s">
        <v>20909</v>
      </c>
      <c r="G4771" s="171" t="s">
        <v>13066</v>
      </c>
      <c r="H4771" s="172" t="s">
        <v>20635</v>
      </c>
      <c r="I4771" s="173">
        <v>13840.0</v>
      </c>
      <c r="J4771" s="174">
        <v>3820.0</v>
      </c>
      <c r="K4771" s="179">
        <v>3820.0</v>
      </c>
      <c r="L4771" s="178"/>
      <c r="M4771" s="177"/>
      <c r="N4771" s="178"/>
      <c r="O4771" s="163"/>
      <c r="P4771" s="164"/>
      <c r="Q4771" s="163"/>
      <c r="R4771" s="163"/>
      <c r="S4771" s="168"/>
      <c r="T4771" s="164"/>
    </row>
    <row r="4772" ht="18.75" hidden="1" customHeight="1">
      <c r="A4772" s="189">
        <v>45954.0</v>
      </c>
      <c r="B4772" s="171">
        <v>17728.0</v>
      </c>
      <c r="C4772" s="171" t="s">
        <v>19446</v>
      </c>
      <c r="D4772" s="171" t="s">
        <v>20687</v>
      </c>
      <c r="E4772" s="171">
        <v>14.0</v>
      </c>
      <c r="F4772" s="171" t="s">
        <v>21370</v>
      </c>
      <c r="G4772" s="171" t="s">
        <v>13055</v>
      </c>
      <c r="H4772" s="172" t="s">
        <v>20635</v>
      </c>
      <c r="I4772" s="173">
        <v>13420.0</v>
      </c>
      <c r="J4772" s="174">
        <v>3380.0</v>
      </c>
      <c r="K4772" s="179">
        <v>3380.0</v>
      </c>
      <c r="L4772" s="178"/>
      <c r="M4772" s="177"/>
      <c r="N4772" s="178"/>
      <c r="O4772" s="163"/>
      <c r="P4772" s="164"/>
      <c r="Q4772" s="163"/>
      <c r="R4772" s="163"/>
      <c r="S4772" s="168"/>
      <c r="T4772" s="164"/>
    </row>
    <row r="4773" ht="18.75" hidden="1" customHeight="1">
      <c r="A4773" s="189">
        <v>45954.0</v>
      </c>
      <c r="B4773" s="171">
        <v>17729.0</v>
      </c>
      <c r="C4773" s="171" t="s">
        <v>22517</v>
      </c>
      <c r="D4773" s="171" t="s">
        <v>20659</v>
      </c>
      <c r="E4773" s="171" t="s">
        <v>177</v>
      </c>
      <c r="F4773" s="171" t="s">
        <v>21654</v>
      </c>
      <c r="G4773" s="171" t="s">
        <v>4505</v>
      </c>
      <c r="H4773" s="172" t="s">
        <v>20669</v>
      </c>
      <c r="I4773" s="173">
        <v>10600.0</v>
      </c>
      <c r="J4773" s="174">
        <v>280.0</v>
      </c>
      <c r="K4773" s="179"/>
      <c r="L4773" s="178">
        <v>280.0</v>
      </c>
      <c r="M4773" s="177"/>
      <c r="N4773" s="178"/>
      <c r="O4773" s="163"/>
      <c r="P4773" s="164"/>
      <c r="Q4773" s="163"/>
      <c r="R4773" s="163"/>
      <c r="S4773" s="168"/>
      <c r="T4773" s="164"/>
    </row>
    <row r="4774" ht="18.75" hidden="1" customHeight="1">
      <c r="A4774" s="189">
        <v>45954.0</v>
      </c>
      <c r="B4774" s="171">
        <v>17730.0</v>
      </c>
      <c r="C4774" s="171" t="s">
        <v>750</v>
      </c>
      <c r="D4774" s="171" t="s">
        <v>20687</v>
      </c>
      <c r="E4774" s="171">
        <v>8.0</v>
      </c>
      <c r="F4774" s="171" t="s">
        <v>20955</v>
      </c>
      <c r="G4774" s="171" t="s">
        <v>22922</v>
      </c>
      <c r="H4774" s="172" t="s">
        <v>20635</v>
      </c>
      <c r="I4774" s="173">
        <v>11040.0</v>
      </c>
      <c r="J4774" s="174">
        <v>1020.0</v>
      </c>
      <c r="K4774" s="179">
        <v>1020.0</v>
      </c>
      <c r="L4774" s="178"/>
      <c r="M4774" s="177"/>
      <c r="N4774" s="178"/>
      <c r="O4774" s="163"/>
      <c r="P4774" s="164"/>
      <c r="Q4774" s="163"/>
      <c r="R4774" s="163"/>
      <c r="S4774" s="168"/>
      <c r="T4774" s="164"/>
    </row>
    <row r="4775" ht="18.75" hidden="1" customHeight="1">
      <c r="A4775" s="180">
        <v>45954.0</v>
      </c>
      <c r="B4775" s="171">
        <v>8813.0</v>
      </c>
      <c r="C4775" s="171" t="s">
        <v>4129</v>
      </c>
      <c r="D4775" s="171"/>
      <c r="E4775" s="171" t="s">
        <v>20634</v>
      </c>
      <c r="F4775" s="171"/>
      <c r="G4775" s="171"/>
      <c r="H4775" s="172"/>
      <c r="I4775" s="173">
        <v>2760.0</v>
      </c>
      <c r="J4775" s="174">
        <v>360.0</v>
      </c>
      <c r="K4775" s="179">
        <v>360.0</v>
      </c>
      <c r="L4775" s="178">
        <v>0.0</v>
      </c>
      <c r="M4775" s="177">
        <v>0.0</v>
      </c>
      <c r="N4775" s="178">
        <v>0.0</v>
      </c>
      <c r="O4775" s="163"/>
      <c r="P4775" s="164"/>
      <c r="Q4775" s="163"/>
      <c r="R4775" s="163"/>
      <c r="S4775" s="168" t="s">
        <v>20645</v>
      </c>
      <c r="T4775" s="164">
        <v>0.0</v>
      </c>
    </row>
    <row r="4776" ht="18.75" hidden="1" customHeight="1">
      <c r="A4776" s="180">
        <v>45954.0</v>
      </c>
      <c r="B4776" s="171">
        <v>8814.0</v>
      </c>
      <c r="C4776" s="171" t="s">
        <v>4062</v>
      </c>
      <c r="D4776" s="171"/>
      <c r="E4776" s="171" t="s">
        <v>20634</v>
      </c>
      <c r="F4776" s="171"/>
      <c r="G4776" s="171"/>
      <c r="H4776" s="172"/>
      <c r="I4776" s="173">
        <v>4960.0</v>
      </c>
      <c r="J4776" s="174">
        <v>1200.0</v>
      </c>
      <c r="K4776" s="179">
        <v>1200.0</v>
      </c>
      <c r="L4776" s="178">
        <v>0.0</v>
      </c>
      <c r="M4776" s="177">
        <v>0.0</v>
      </c>
      <c r="N4776" s="178">
        <v>0.0</v>
      </c>
      <c r="O4776" s="163"/>
      <c r="P4776" s="164"/>
      <c r="Q4776" s="163"/>
      <c r="R4776" s="163"/>
      <c r="S4776" s="168" t="s">
        <v>20645</v>
      </c>
      <c r="T4776" s="164">
        <v>0.0</v>
      </c>
    </row>
    <row r="4777" ht="18.75" hidden="1" customHeight="1">
      <c r="A4777" s="180">
        <v>45954.0</v>
      </c>
      <c r="B4777" s="171">
        <v>8815.0</v>
      </c>
      <c r="C4777" s="171" t="s">
        <v>10694</v>
      </c>
      <c r="D4777" s="171"/>
      <c r="E4777" s="171" t="s">
        <v>20634</v>
      </c>
      <c r="F4777" s="171"/>
      <c r="G4777" s="171" t="s">
        <v>22923</v>
      </c>
      <c r="H4777" s="172" t="s">
        <v>22923</v>
      </c>
      <c r="I4777" s="173">
        <v>2860.0</v>
      </c>
      <c r="J4777" s="174">
        <v>400.0</v>
      </c>
      <c r="K4777" s="179">
        <v>400.0</v>
      </c>
      <c r="L4777" s="178">
        <v>0.0</v>
      </c>
      <c r="M4777" s="177">
        <v>0.0</v>
      </c>
      <c r="N4777" s="178">
        <v>0.0</v>
      </c>
      <c r="O4777" s="163"/>
      <c r="P4777" s="164"/>
      <c r="Q4777" s="163"/>
      <c r="R4777" s="163"/>
      <c r="S4777" s="168" t="s">
        <v>20645</v>
      </c>
      <c r="T4777" s="164">
        <v>0.0</v>
      </c>
    </row>
    <row r="4778" ht="18.75" hidden="1" customHeight="1">
      <c r="A4778" s="180">
        <v>45954.0</v>
      </c>
      <c r="B4778" s="171">
        <v>8816.0</v>
      </c>
      <c r="C4778" s="171" t="s">
        <v>3265</v>
      </c>
      <c r="D4778" s="171"/>
      <c r="E4778" s="171" t="s">
        <v>20634</v>
      </c>
      <c r="F4778" s="171"/>
      <c r="G4778" s="171"/>
      <c r="H4778" s="172"/>
      <c r="I4778" s="173">
        <v>3200.0</v>
      </c>
      <c r="J4778" s="174">
        <v>280.0</v>
      </c>
      <c r="K4778" s="179">
        <v>0.0</v>
      </c>
      <c r="L4778" s="178">
        <v>280.0</v>
      </c>
      <c r="M4778" s="177">
        <v>0.0</v>
      </c>
      <c r="N4778" s="178">
        <v>0.0</v>
      </c>
      <c r="O4778" s="163"/>
      <c r="P4778" s="164"/>
      <c r="Q4778" s="163"/>
      <c r="R4778" s="163"/>
      <c r="S4778" s="168" t="s">
        <v>20645</v>
      </c>
      <c r="T4778" s="164">
        <v>0.0</v>
      </c>
    </row>
    <row r="4779" ht="18.75" hidden="1" customHeight="1">
      <c r="A4779" s="180">
        <v>45954.0</v>
      </c>
      <c r="B4779" s="171">
        <v>8817.0</v>
      </c>
      <c r="C4779" s="171" t="s">
        <v>6423</v>
      </c>
      <c r="D4779" s="171"/>
      <c r="E4779" s="171" t="s">
        <v>20634</v>
      </c>
      <c r="F4779" s="171"/>
      <c r="G4779" s="171" t="s">
        <v>22684</v>
      </c>
      <c r="H4779" s="172" t="s">
        <v>22684</v>
      </c>
      <c r="I4779" s="173">
        <v>3600.0</v>
      </c>
      <c r="J4779" s="174">
        <v>180.0</v>
      </c>
      <c r="K4779" s="179">
        <v>0.0</v>
      </c>
      <c r="L4779" s="178">
        <v>0.0</v>
      </c>
      <c r="M4779" s="177">
        <v>0.0</v>
      </c>
      <c r="N4779" s="178">
        <v>0.0</v>
      </c>
      <c r="O4779" s="163"/>
      <c r="P4779" s="164"/>
      <c r="Q4779" s="163"/>
      <c r="R4779" s="163"/>
      <c r="S4779" s="168" t="s">
        <v>20645</v>
      </c>
      <c r="T4779" s="164">
        <v>0.0</v>
      </c>
    </row>
    <row r="4780" ht="18.75" hidden="1" customHeight="1">
      <c r="A4780" s="180">
        <v>45954.0</v>
      </c>
      <c r="B4780" s="171">
        <v>8818.0</v>
      </c>
      <c r="C4780" s="171" t="s">
        <v>6423</v>
      </c>
      <c r="D4780" s="171"/>
      <c r="E4780" s="171" t="s">
        <v>20634</v>
      </c>
      <c r="F4780" s="171"/>
      <c r="G4780" s="171" t="s">
        <v>22684</v>
      </c>
      <c r="H4780" s="172" t="s">
        <v>22684</v>
      </c>
      <c r="I4780" s="173">
        <v>3420.0</v>
      </c>
      <c r="J4780" s="174">
        <v>500.0</v>
      </c>
      <c r="K4780" s="179">
        <v>0.0</v>
      </c>
      <c r="L4780" s="178">
        <v>500.0</v>
      </c>
      <c r="M4780" s="177">
        <v>0.0</v>
      </c>
      <c r="N4780" s="178">
        <v>0.0</v>
      </c>
      <c r="O4780" s="163"/>
      <c r="P4780" s="164"/>
      <c r="Q4780" s="163"/>
      <c r="R4780" s="163"/>
      <c r="S4780" s="168" t="s">
        <v>20645</v>
      </c>
      <c r="T4780" s="164">
        <v>0.0</v>
      </c>
    </row>
    <row r="4781" ht="18.75" hidden="1" customHeight="1">
      <c r="A4781" s="189">
        <v>45954.0</v>
      </c>
      <c r="B4781" s="171">
        <v>17731.0</v>
      </c>
      <c r="C4781" s="171" t="s">
        <v>20829</v>
      </c>
      <c r="D4781" s="171" t="s">
        <v>20673</v>
      </c>
      <c r="E4781" s="171">
        <v>8.0</v>
      </c>
      <c r="F4781" s="171" t="s">
        <v>20888</v>
      </c>
      <c r="G4781" s="171" t="s">
        <v>8303</v>
      </c>
      <c r="H4781" s="172" t="s">
        <v>20635</v>
      </c>
      <c r="I4781" s="173">
        <v>12160.0</v>
      </c>
      <c r="J4781" s="174">
        <v>2320.0</v>
      </c>
      <c r="K4781" s="179">
        <v>2320.0</v>
      </c>
      <c r="L4781" s="178"/>
      <c r="M4781" s="177"/>
      <c r="N4781" s="178"/>
      <c r="O4781" s="163"/>
      <c r="P4781" s="164"/>
      <c r="Q4781" s="163"/>
      <c r="R4781" s="163"/>
      <c r="S4781" s="168"/>
      <c r="T4781" s="164"/>
    </row>
    <row r="4782" ht="18.75" hidden="1" customHeight="1">
      <c r="A4782" s="189">
        <v>45954.0</v>
      </c>
      <c r="B4782" s="171">
        <v>17732.0</v>
      </c>
      <c r="C4782" s="171" t="s">
        <v>22924</v>
      </c>
      <c r="D4782" s="171" t="s">
        <v>20673</v>
      </c>
      <c r="E4782" s="171">
        <v>8.0</v>
      </c>
      <c r="F4782" s="171" t="s">
        <v>21145</v>
      </c>
      <c r="G4782" s="171" t="s">
        <v>4781</v>
      </c>
      <c r="H4782" s="172" t="s">
        <v>20638</v>
      </c>
      <c r="I4782" s="173">
        <v>15220.0</v>
      </c>
      <c r="J4782" s="174">
        <v>5380.0</v>
      </c>
      <c r="K4782" s="179"/>
      <c r="L4782" s="178"/>
      <c r="M4782" s="177"/>
      <c r="N4782" s="178">
        <v>5380.0</v>
      </c>
      <c r="O4782" s="163"/>
      <c r="P4782" s="164"/>
      <c r="Q4782" s="163"/>
      <c r="R4782" s="163"/>
      <c r="S4782" s="168"/>
      <c r="T4782" s="164"/>
    </row>
    <row r="4783" ht="18.75" hidden="1" customHeight="1">
      <c r="A4783" s="180">
        <v>45954.0</v>
      </c>
      <c r="B4783" s="171">
        <v>8819.0</v>
      </c>
      <c r="C4783" s="171" t="s">
        <v>4112</v>
      </c>
      <c r="D4783" s="171"/>
      <c r="E4783" s="171" t="s">
        <v>20634</v>
      </c>
      <c r="F4783" s="171"/>
      <c r="G4783" s="171" t="s">
        <v>22925</v>
      </c>
      <c r="H4783" s="172" t="s">
        <v>22925</v>
      </c>
      <c r="I4783" s="173">
        <v>3540.0</v>
      </c>
      <c r="J4783" s="174">
        <v>960.0</v>
      </c>
      <c r="K4783" s="179">
        <v>960.0</v>
      </c>
      <c r="L4783" s="178">
        <v>0.0</v>
      </c>
      <c r="M4783" s="177">
        <v>0.0</v>
      </c>
      <c r="N4783" s="178">
        <v>0.0</v>
      </c>
      <c r="O4783" s="163"/>
      <c r="P4783" s="164"/>
      <c r="Q4783" s="163"/>
      <c r="R4783" s="163"/>
      <c r="S4783" s="168" t="s">
        <v>20645</v>
      </c>
      <c r="T4783" s="164">
        <v>0.0</v>
      </c>
    </row>
    <row r="4784" ht="18.75" hidden="1" customHeight="1">
      <c r="A4784" s="189">
        <v>45954.0</v>
      </c>
      <c r="B4784" s="171">
        <v>17733.0</v>
      </c>
      <c r="C4784" s="171" t="s">
        <v>21223</v>
      </c>
      <c r="D4784" s="171" t="s">
        <v>20687</v>
      </c>
      <c r="E4784" s="171">
        <v>14.0</v>
      </c>
      <c r="F4784" s="171" t="s">
        <v>21370</v>
      </c>
      <c r="G4784" s="171" t="s">
        <v>13099</v>
      </c>
      <c r="H4784" s="172" t="s">
        <v>20635</v>
      </c>
      <c r="I4784" s="173">
        <v>15400.0</v>
      </c>
      <c r="J4784" s="174">
        <v>5360.0</v>
      </c>
      <c r="K4784" s="179">
        <v>5360.0</v>
      </c>
      <c r="L4784" s="178"/>
      <c r="M4784" s="177"/>
      <c r="N4784" s="178"/>
      <c r="O4784" s="163"/>
      <c r="P4784" s="164"/>
      <c r="Q4784" s="163"/>
      <c r="R4784" s="163"/>
      <c r="S4784" s="168"/>
      <c r="T4784" s="164"/>
    </row>
    <row r="4785" ht="18.75" hidden="1" customHeight="1">
      <c r="A4785" s="180">
        <v>45954.0</v>
      </c>
      <c r="B4785" s="171">
        <v>8820.0</v>
      </c>
      <c r="C4785" s="171" t="s">
        <v>2781</v>
      </c>
      <c r="D4785" s="171"/>
      <c r="E4785" s="171" t="s">
        <v>20634</v>
      </c>
      <c r="F4785" s="171"/>
      <c r="G4785" s="171"/>
      <c r="H4785" s="172"/>
      <c r="I4785" s="173">
        <v>4020.0</v>
      </c>
      <c r="J4785" s="174">
        <v>1100.0</v>
      </c>
      <c r="K4785" s="179">
        <v>550.0</v>
      </c>
      <c r="L4785" s="178">
        <v>0.0</v>
      </c>
      <c r="M4785" s="177">
        <v>550.0</v>
      </c>
      <c r="N4785" s="178">
        <v>0.0</v>
      </c>
      <c r="O4785" s="163"/>
      <c r="P4785" s="164"/>
      <c r="Q4785" s="163"/>
      <c r="R4785" s="163"/>
      <c r="S4785" s="168" t="s">
        <v>20645</v>
      </c>
      <c r="T4785" s="164">
        <v>0.0</v>
      </c>
    </row>
    <row r="4786" ht="18.75" hidden="1" customHeight="1">
      <c r="A4786" s="180">
        <v>45954.0</v>
      </c>
      <c r="B4786" s="171">
        <v>8821.0</v>
      </c>
      <c r="C4786" s="171" t="s">
        <v>4129</v>
      </c>
      <c r="D4786" s="171"/>
      <c r="E4786" s="171" t="s">
        <v>20634</v>
      </c>
      <c r="F4786" s="171"/>
      <c r="G4786" s="171"/>
      <c r="H4786" s="172"/>
      <c r="I4786" s="173">
        <v>2960.0</v>
      </c>
      <c r="J4786" s="174">
        <v>520.0</v>
      </c>
      <c r="K4786" s="179">
        <v>520.0</v>
      </c>
      <c r="L4786" s="178">
        <v>0.0</v>
      </c>
      <c r="M4786" s="177">
        <v>0.0</v>
      </c>
      <c r="N4786" s="178">
        <v>0.0</v>
      </c>
      <c r="O4786" s="163"/>
      <c r="P4786" s="164"/>
      <c r="Q4786" s="163"/>
      <c r="R4786" s="163"/>
      <c r="S4786" s="168" t="s">
        <v>20645</v>
      </c>
      <c r="T4786" s="164">
        <v>0.0</v>
      </c>
    </row>
    <row r="4787" ht="18.75" hidden="1" customHeight="1">
      <c r="A4787" s="189">
        <v>45954.0</v>
      </c>
      <c r="B4787" s="171">
        <v>17734.0</v>
      </c>
      <c r="C4787" s="171" t="s">
        <v>3106</v>
      </c>
      <c r="D4787" s="171" t="s">
        <v>20673</v>
      </c>
      <c r="E4787" s="171">
        <v>4.0</v>
      </c>
      <c r="F4787" s="171" t="s">
        <v>20723</v>
      </c>
      <c r="G4787" s="171" t="s">
        <v>12447</v>
      </c>
      <c r="H4787" s="172" t="s">
        <v>20635</v>
      </c>
      <c r="I4787" s="173">
        <v>12600.0</v>
      </c>
      <c r="J4787" s="174">
        <v>3040.0</v>
      </c>
      <c r="K4787" s="179">
        <v>3040.0</v>
      </c>
      <c r="L4787" s="178"/>
      <c r="M4787" s="177"/>
      <c r="N4787" s="178"/>
      <c r="O4787" s="163"/>
      <c r="P4787" s="164"/>
      <c r="Q4787" s="163"/>
      <c r="R4787" s="163"/>
      <c r="S4787" s="168"/>
      <c r="T4787" s="164"/>
    </row>
    <row r="4788" ht="18.75" hidden="1" customHeight="1">
      <c r="A4788" s="180">
        <v>45954.0</v>
      </c>
      <c r="B4788" s="171">
        <v>8822.0</v>
      </c>
      <c r="C4788" s="171" t="s">
        <v>5722</v>
      </c>
      <c r="D4788" s="171"/>
      <c r="E4788" s="171" t="s">
        <v>20634</v>
      </c>
      <c r="F4788" s="171"/>
      <c r="G4788" s="171" t="s">
        <v>22683</v>
      </c>
      <c r="H4788" s="172" t="s">
        <v>22683</v>
      </c>
      <c r="I4788" s="173">
        <v>3540.0</v>
      </c>
      <c r="J4788" s="174">
        <v>300.0</v>
      </c>
      <c r="K4788" s="179">
        <v>0.0</v>
      </c>
      <c r="L4788" s="178">
        <v>0.0</v>
      </c>
      <c r="M4788" s="177">
        <v>0.0</v>
      </c>
      <c r="N4788" s="178">
        <v>0.0</v>
      </c>
      <c r="O4788" s="163"/>
      <c r="P4788" s="164"/>
      <c r="Q4788" s="163"/>
      <c r="R4788" s="163"/>
      <c r="S4788" s="168" t="s">
        <v>20645</v>
      </c>
      <c r="T4788" s="164">
        <v>0.0</v>
      </c>
    </row>
    <row r="4789" ht="18.75" hidden="1" customHeight="1">
      <c r="A4789" s="180">
        <v>45954.0</v>
      </c>
      <c r="B4789" s="171">
        <v>8823.0</v>
      </c>
      <c r="C4789" s="171" t="s">
        <v>5722</v>
      </c>
      <c r="D4789" s="171"/>
      <c r="E4789" s="171" t="s">
        <v>20634</v>
      </c>
      <c r="F4789" s="171"/>
      <c r="G4789" s="171" t="s">
        <v>22683</v>
      </c>
      <c r="H4789" s="172" t="s">
        <v>22683</v>
      </c>
      <c r="I4789" s="173">
        <v>3240.0</v>
      </c>
      <c r="J4789" s="174">
        <v>460.0</v>
      </c>
      <c r="K4789" s="179">
        <v>0.0</v>
      </c>
      <c r="L4789" s="178">
        <v>460.0</v>
      </c>
      <c r="M4789" s="177">
        <v>0.0</v>
      </c>
      <c r="N4789" s="178">
        <v>0.0</v>
      </c>
      <c r="O4789" s="163"/>
      <c r="P4789" s="164"/>
      <c r="Q4789" s="163"/>
      <c r="R4789" s="163"/>
      <c r="S4789" s="168" t="s">
        <v>20645</v>
      </c>
      <c r="T4789" s="164">
        <v>0.0</v>
      </c>
    </row>
    <row r="4790" ht="18.75" hidden="1" customHeight="1">
      <c r="A4790" s="180">
        <v>45954.0</v>
      </c>
      <c r="B4790" s="171">
        <v>8824.0</v>
      </c>
      <c r="C4790" s="171" t="s">
        <v>4839</v>
      </c>
      <c r="D4790" s="171"/>
      <c r="E4790" s="171" t="s">
        <v>20634</v>
      </c>
      <c r="F4790" s="171"/>
      <c r="G4790" s="171"/>
      <c r="H4790" s="172"/>
      <c r="I4790" s="173">
        <v>3140.0</v>
      </c>
      <c r="J4790" s="174">
        <v>480.0</v>
      </c>
      <c r="K4790" s="179">
        <v>240.0</v>
      </c>
      <c r="L4790" s="178">
        <v>0.0</v>
      </c>
      <c r="M4790" s="177">
        <v>240.0</v>
      </c>
      <c r="N4790" s="178">
        <v>0.0</v>
      </c>
      <c r="O4790" s="163"/>
      <c r="P4790" s="164"/>
      <c r="Q4790" s="163"/>
      <c r="R4790" s="163"/>
      <c r="S4790" s="168" t="s">
        <v>20645</v>
      </c>
      <c r="T4790" s="164">
        <v>0.0</v>
      </c>
    </row>
    <row r="4791" ht="18.75" hidden="1" customHeight="1">
      <c r="A4791" s="189">
        <v>45954.0</v>
      </c>
      <c r="B4791" s="171">
        <v>17735.0</v>
      </c>
      <c r="C4791" s="171" t="s">
        <v>20775</v>
      </c>
      <c r="D4791" s="171" t="s">
        <v>20659</v>
      </c>
      <c r="E4791" s="171">
        <v>8.0</v>
      </c>
      <c r="F4791" s="171" t="s">
        <v>20700</v>
      </c>
      <c r="G4791" s="171" t="s">
        <v>13124</v>
      </c>
      <c r="H4791" s="172" t="s">
        <v>20638</v>
      </c>
      <c r="I4791" s="173">
        <v>17420.0</v>
      </c>
      <c r="J4791" s="174">
        <v>7720.0</v>
      </c>
      <c r="K4791" s="179"/>
      <c r="L4791" s="178"/>
      <c r="M4791" s="177"/>
      <c r="N4791" s="177">
        <v>7720.0</v>
      </c>
      <c r="O4791" s="163"/>
      <c r="P4791" s="164"/>
      <c r="Q4791" s="163"/>
      <c r="R4791" s="163"/>
      <c r="S4791" s="168"/>
      <c r="T4791" s="164"/>
    </row>
    <row r="4792" ht="18.75" hidden="1" customHeight="1">
      <c r="A4792" s="189">
        <v>45954.0</v>
      </c>
      <c r="B4792" s="171">
        <v>17736.0</v>
      </c>
      <c r="C4792" s="171"/>
      <c r="D4792" s="171" t="s">
        <v>20687</v>
      </c>
      <c r="E4792" s="171">
        <v>6.0</v>
      </c>
      <c r="F4792" s="171" t="s">
        <v>20752</v>
      </c>
      <c r="G4792" s="171" t="s">
        <v>13127</v>
      </c>
      <c r="H4792" s="172" t="s">
        <v>20635</v>
      </c>
      <c r="I4792" s="173">
        <v>11220.0</v>
      </c>
      <c r="J4792" s="174">
        <v>1380.0</v>
      </c>
      <c r="K4792" s="179">
        <v>1380.0</v>
      </c>
      <c r="L4792" s="178"/>
      <c r="M4792" s="177"/>
      <c r="N4792" s="178"/>
      <c r="O4792" s="163"/>
      <c r="P4792" s="164"/>
      <c r="Q4792" s="163"/>
      <c r="R4792" s="163"/>
      <c r="S4792" s="168"/>
      <c r="T4792" s="164"/>
    </row>
    <row r="4793" ht="18.75" hidden="1" customHeight="1">
      <c r="A4793" s="189">
        <v>45954.0</v>
      </c>
      <c r="B4793" s="171">
        <v>17737.0</v>
      </c>
      <c r="C4793" s="171" t="s">
        <v>3220</v>
      </c>
      <c r="D4793" s="171" t="s">
        <v>20659</v>
      </c>
      <c r="E4793" s="171">
        <v>8.0</v>
      </c>
      <c r="F4793" s="171" t="s">
        <v>20801</v>
      </c>
      <c r="G4793" s="171" t="s">
        <v>10893</v>
      </c>
      <c r="H4793" s="172" t="s">
        <v>20635</v>
      </c>
      <c r="I4793" s="173">
        <v>12400.0</v>
      </c>
      <c r="J4793" s="174">
        <v>2700.0</v>
      </c>
      <c r="K4793" s="179">
        <v>2700.0</v>
      </c>
      <c r="L4793" s="178"/>
      <c r="M4793" s="177"/>
      <c r="N4793" s="178"/>
      <c r="O4793" s="163"/>
      <c r="P4793" s="164"/>
      <c r="Q4793" s="163"/>
      <c r="R4793" s="163"/>
      <c r="S4793" s="168"/>
      <c r="T4793" s="164"/>
    </row>
    <row r="4794" ht="18.75" hidden="1" customHeight="1">
      <c r="A4794" s="182">
        <v>45954.02903305556</v>
      </c>
      <c r="B4794" s="171">
        <v>8809.0</v>
      </c>
      <c r="C4794" s="171" t="s">
        <v>13041</v>
      </c>
      <c r="D4794" s="171"/>
      <c r="E4794" s="171" t="s">
        <v>20634</v>
      </c>
      <c r="F4794" s="171"/>
      <c r="G4794" s="171"/>
      <c r="H4794" s="172"/>
      <c r="I4794" s="173">
        <v>4120.0</v>
      </c>
      <c r="J4794" s="174">
        <v>900.0</v>
      </c>
      <c r="K4794" s="179">
        <v>90.0</v>
      </c>
      <c r="L4794" s="178">
        <v>0.0</v>
      </c>
      <c r="M4794" s="177">
        <v>0.0</v>
      </c>
      <c r="N4794" s="178">
        <v>810.0</v>
      </c>
      <c r="O4794" s="163"/>
      <c r="P4794" s="164"/>
      <c r="Q4794" s="163"/>
      <c r="R4794" s="163"/>
      <c r="S4794" s="168" t="s">
        <v>20645</v>
      </c>
      <c r="T4794" s="164">
        <v>0.0</v>
      </c>
    </row>
    <row r="4795" ht="18.75" hidden="1" customHeight="1">
      <c r="A4795" s="180">
        <v>45957.0</v>
      </c>
      <c r="B4795" s="171">
        <v>8826.0</v>
      </c>
      <c r="C4795" s="171" t="s">
        <v>4129</v>
      </c>
      <c r="D4795" s="171"/>
      <c r="E4795" s="171" t="s">
        <v>20634</v>
      </c>
      <c r="F4795" s="171"/>
      <c r="G4795" s="171"/>
      <c r="H4795" s="172"/>
      <c r="I4795" s="173">
        <v>2960.0</v>
      </c>
      <c r="J4795" s="174">
        <v>500.0</v>
      </c>
      <c r="K4795" s="179">
        <v>500.0</v>
      </c>
      <c r="L4795" s="178">
        <v>0.0</v>
      </c>
      <c r="M4795" s="177">
        <v>0.0</v>
      </c>
      <c r="N4795" s="178">
        <v>0.0</v>
      </c>
      <c r="O4795" s="163"/>
      <c r="P4795" s="164"/>
      <c r="Q4795" s="163"/>
      <c r="R4795" s="163"/>
      <c r="S4795" s="168" t="s">
        <v>20645</v>
      </c>
      <c r="T4795" s="164">
        <v>0.0</v>
      </c>
    </row>
    <row r="4796" ht="18.75" hidden="1" customHeight="1">
      <c r="A4796" s="180">
        <v>45957.0</v>
      </c>
      <c r="B4796" s="171">
        <v>8827.0</v>
      </c>
      <c r="C4796" s="171" t="s">
        <v>8901</v>
      </c>
      <c r="D4796" s="171"/>
      <c r="E4796" s="171" t="s">
        <v>20634</v>
      </c>
      <c r="F4796" s="171"/>
      <c r="G4796" s="171" t="s">
        <v>22604</v>
      </c>
      <c r="H4796" s="172" t="s">
        <v>22604</v>
      </c>
      <c r="I4796" s="173">
        <v>11560.0</v>
      </c>
      <c r="J4796" s="174">
        <v>1220.0</v>
      </c>
      <c r="K4796" s="179">
        <v>0.0</v>
      </c>
      <c r="L4796" s="178">
        <v>0.0</v>
      </c>
      <c r="M4796" s="177">
        <v>0.0</v>
      </c>
      <c r="N4796" s="178">
        <v>0.0</v>
      </c>
      <c r="O4796" s="163"/>
      <c r="P4796" s="164"/>
      <c r="Q4796" s="163"/>
      <c r="R4796" s="163"/>
      <c r="S4796" s="168" t="s">
        <v>20645</v>
      </c>
      <c r="T4796" s="164">
        <v>0.0</v>
      </c>
    </row>
    <row r="4797" ht="18.75" hidden="1" customHeight="1">
      <c r="A4797" s="180">
        <v>45957.0</v>
      </c>
      <c r="B4797" s="171">
        <v>8828.0</v>
      </c>
      <c r="C4797" s="171" t="s">
        <v>5722</v>
      </c>
      <c r="D4797" s="171"/>
      <c r="E4797" s="171" t="s">
        <v>20634</v>
      </c>
      <c r="F4797" s="171"/>
      <c r="G4797" s="171" t="s">
        <v>22683</v>
      </c>
      <c r="H4797" s="172" t="s">
        <v>22683</v>
      </c>
      <c r="I4797" s="173">
        <v>3840.0</v>
      </c>
      <c r="J4797" s="174">
        <v>320.0</v>
      </c>
      <c r="K4797" s="179">
        <v>0.0</v>
      </c>
      <c r="L4797" s="178">
        <v>0.0</v>
      </c>
      <c r="M4797" s="177">
        <v>0.0</v>
      </c>
      <c r="N4797" s="178">
        <v>0.0</v>
      </c>
      <c r="O4797" s="163"/>
      <c r="P4797" s="164"/>
      <c r="Q4797" s="163"/>
      <c r="R4797" s="163"/>
      <c r="S4797" s="168" t="s">
        <v>20645</v>
      </c>
      <c r="T4797" s="164">
        <v>0.0</v>
      </c>
    </row>
    <row r="4798" ht="18.75" hidden="1" customHeight="1">
      <c r="A4798" s="180">
        <v>45957.0</v>
      </c>
      <c r="B4798" s="171">
        <v>8829.0</v>
      </c>
      <c r="C4798" s="171" t="s">
        <v>5722</v>
      </c>
      <c r="D4798" s="171"/>
      <c r="E4798" s="171" t="s">
        <v>20634</v>
      </c>
      <c r="F4798" s="171"/>
      <c r="G4798" s="171"/>
      <c r="H4798" s="172"/>
      <c r="I4798" s="173">
        <v>3520.0</v>
      </c>
      <c r="J4798" s="174">
        <v>740.0</v>
      </c>
      <c r="K4798" s="179">
        <v>0.0</v>
      </c>
      <c r="L4798" s="178">
        <v>740.0</v>
      </c>
      <c r="M4798" s="177">
        <v>0.0</v>
      </c>
      <c r="N4798" s="178">
        <v>0.0</v>
      </c>
      <c r="O4798" s="163"/>
      <c r="P4798" s="164"/>
      <c r="Q4798" s="163"/>
      <c r="R4798" s="163"/>
      <c r="S4798" s="168" t="s">
        <v>20645</v>
      </c>
      <c r="T4798" s="164">
        <v>0.0</v>
      </c>
    </row>
    <row r="4799" ht="18.75" hidden="1" customHeight="1">
      <c r="A4799" s="189">
        <v>45957.0</v>
      </c>
      <c r="B4799" s="171">
        <v>17738.0</v>
      </c>
      <c r="C4799" s="171" t="s">
        <v>20760</v>
      </c>
      <c r="D4799" s="171" t="s">
        <v>20687</v>
      </c>
      <c r="E4799" s="171">
        <v>8.0</v>
      </c>
      <c r="F4799" s="171" t="s">
        <v>20948</v>
      </c>
      <c r="G4799" s="171" t="s">
        <v>13205</v>
      </c>
      <c r="H4799" s="172" t="s">
        <v>20635</v>
      </c>
      <c r="I4799" s="173">
        <v>11340.0</v>
      </c>
      <c r="J4799" s="174">
        <v>1320.0</v>
      </c>
      <c r="K4799" s="179">
        <v>1320.0</v>
      </c>
      <c r="L4799" s="178"/>
      <c r="M4799" s="177"/>
      <c r="N4799" s="178"/>
      <c r="O4799" s="163"/>
      <c r="P4799" s="164"/>
      <c r="Q4799" s="163"/>
      <c r="R4799" s="163"/>
      <c r="S4799" s="168"/>
      <c r="T4799" s="164"/>
    </row>
    <row r="4800" ht="18.75" hidden="1" customHeight="1">
      <c r="A4800" s="180">
        <v>45957.0</v>
      </c>
      <c r="B4800" s="171">
        <v>8830.0</v>
      </c>
      <c r="C4800" s="171" t="s">
        <v>4163</v>
      </c>
      <c r="D4800" s="171"/>
      <c r="E4800" s="171" t="s">
        <v>20634</v>
      </c>
      <c r="F4800" s="171"/>
      <c r="G4800" s="171"/>
      <c r="H4800" s="172"/>
      <c r="I4800" s="173">
        <v>2660.0</v>
      </c>
      <c r="J4800" s="174">
        <v>260.0</v>
      </c>
      <c r="K4800" s="179">
        <v>0.0</v>
      </c>
      <c r="L4800" s="178">
        <v>0.0</v>
      </c>
      <c r="M4800" s="177">
        <v>0.0</v>
      </c>
      <c r="N4800" s="178">
        <v>260.0</v>
      </c>
      <c r="O4800" s="163"/>
      <c r="P4800" s="164"/>
      <c r="Q4800" s="163"/>
      <c r="R4800" s="163"/>
      <c r="S4800" s="168" t="s">
        <v>20645</v>
      </c>
      <c r="T4800" s="164">
        <v>0.0</v>
      </c>
    </row>
    <row r="4801" ht="18.75" hidden="1" customHeight="1">
      <c r="A4801" s="189">
        <v>45957.0</v>
      </c>
      <c r="B4801" s="171">
        <v>17739.0</v>
      </c>
      <c r="C4801" s="171" t="s">
        <v>22522</v>
      </c>
      <c r="D4801" s="171" t="s">
        <v>20659</v>
      </c>
      <c r="E4801" s="171">
        <v>14.0</v>
      </c>
      <c r="F4801" s="171" t="s">
        <v>21499</v>
      </c>
      <c r="G4801" s="171" t="s">
        <v>9388</v>
      </c>
      <c r="H4801" s="172" t="s">
        <v>20635</v>
      </c>
      <c r="I4801" s="173">
        <v>12740.0</v>
      </c>
      <c r="J4801" s="174">
        <v>2700.0</v>
      </c>
      <c r="K4801" s="179">
        <v>2700.0</v>
      </c>
      <c r="L4801" s="178"/>
      <c r="M4801" s="177"/>
      <c r="N4801" s="178"/>
      <c r="O4801" s="163"/>
      <c r="P4801" s="164"/>
      <c r="Q4801" s="163"/>
      <c r="R4801" s="163"/>
      <c r="S4801" s="168"/>
      <c r="T4801" s="164"/>
    </row>
    <row r="4802" ht="18.75" hidden="1" customHeight="1">
      <c r="A4802" s="180">
        <v>45957.0</v>
      </c>
      <c r="B4802" s="171">
        <v>8831.0</v>
      </c>
      <c r="C4802" s="171" t="s">
        <v>13183</v>
      </c>
      <c r="D4802" s="171"/>
      <c r="E4802" s="171" t="s">
        <v>20634</v>
      </c>
      <c r="F4802" s="171"/>
      <c r="G4802" s="171" t="s">
        <v>4500</v>
      </c>
      <c r="H4802" s="172" t="s">
        <v>4500</v>
      </c>
      <c r="I4802" s="173">
        <v>2080.0</v>
      </c>
      <c r="J4802" s="174">
        <v>280.0</v>
      </c>
      <c r="K4802" s="179">
        <v>280.0</v>
      </c>
      <c r="L4802" s="178">
        <v>0.0</v>
      </c>
      <c r="M4802" s="177">
        <v>0.0</v>
      </c>
      <c r="N4802" s="178">
        <v>0.0</v>
      </c>
      <c r="O4802" s="163"/>
      <c r="P4802" s="164"/>
      <c r="Q4802" s="163"/>
      <c r="R4802" s="163"/>
      <c r="S4802" s="168" t="s">
        <v>20645</v>
      </c>
      <c r="T4802" s="164">
        <v>0.0</v>
      </c>
    </row>
    <row r="4803" ht="18.75" hidden="1" customHeight="1">
      <c r="A4803" s="180">
        <v>45957.0</v>
      </c>
      <c r="B4803" s="171">
        <v>8832.0</v>
      </c>
      <c r="C4803" s="171" t="s">
        <v>4129</v>
      </c>
      <c r="D4803" s="171"/>
      <c r="E4803" s="171" t="s">
        <v>20634</v>
      </c>
      <c r="F4803" s="171"/>
      <c r="G4803" s="171"/>
      <c r="H4803" s="172"/>
      <c r="I4803" s="173">
        <v>2960.0</v>
      </c>
      <c r="J4803" s="174">
        <v>100.0</v>
      </c>
      <c r="K4803" s="179">
        <v>100.0</v>
      </c>
      <c r="L4803" s="178">
        <v>0.0</v>
      </c>
      <c r="M4803" s="177">
        <v>0.0</v>
      </c>
      <c r="N4803" s="178">
        <v>0.0</v>
      </c>
      <c r="O4803" s="163"/>
      <c r="P4803" s="164"/>
      <c r="Q4803" s="163"/>
      <c r="R4803" s="163"/>
      <c r="S4803" s="168" t="s">
        <v>20645</v>
      </c>
      <c r="T4803" s="164">
        <v>0.0</v>
      </c>
    </row>
    <row r="4804" ht="18.75" hidden="1" customHeight="1">
      <c r="A4804" s="180">
        <v>45957.0</v>
      </c>
      <c r="B4804" s="171">
        <v>8833.0</v>
      </c>
      <c r="C4804" s="171" t="s">
        <v>6423</v>
      </c>
      <c r="D4804" s="171"/>
      <c r="E4804" s="171" t="s">
        <v>20634</v>
      </c>
      <c r="F4804" s="171"/>
      <c r="G4804" s="171" t="s">
        <v>22683</v>
      </c>
      <c r="H4804" s="172" t="s">
        <v>22683</v>
      </c>
      <c r="I4804" s="173">
        <v>3580.0</v>
      </c>
      <c r="J4804" s="174">
        <v>280.0</v>
      </c>
      <c r="K4804" s="179">
        <v>0.0</v>
      </c>
      <c r="L4804" s="178">
        <v>0.0</v>
      </c>
      <c r="M4804" s="177">
        <v>0.0</v>
      </c>
      <c r="N4804" s="178">
        <v>0.0</v>
      </c>
      <c r="O4804" s="163"/>
      <c r="P4804" s="164"/>
      <c r="Q4804" s="163"/>
      <c r="R4804" s="163"/>
      <c r="S4804" s="168" t="s">
        <v>20645</v>
      </c>
      <c r="T4804" s="164">
        <v>0.0</v>
      </c>
    </row>
    <row r="4805" ht="18.75" hidden="1" customHeight="1">
      <c r="A4805" s="180">
        <v>45957.0</v>
      </c>
      <c r="B4805" s="171">
        <v>8834.0</v>
      </c>
      <c r="C4805" s="171" t="s">
        <v>6423</v>
      </c>
      <c r="D4805" s="171"/>
      <c r="E4805" s="171" t="s">
        <v>20634</v>
      </c>
      <c r="F4805" s="171"/>
      <c r="G4805" s="171" t="s">
        <v>22683</v>
      </c>
      <c r="H4805" s="172" t="s">
        <v>22683</v>
      </c>
      <c r="I4805" s="173">
        <v>3300.0</v>
      </c>
      <c r="J4805" s="174">
        <v>560.0</v>
      </c>
      <c r="K4805" s="179">
        <v>0.0</v>
      </c>
      <c r="L4805" s="178">
        <v>560.0</v>
      </c>
      <c r="M4805" s="177">
        <v>0.0</v>
      </c>
      <c r="N4805" s="178">
        <v>0.0</v>
      </c>
      <c r="O4805" s="163"/>
      <c r="P4805" s="164"/>
      <c r="Q4805" s="163"/>
      <c r="R4805" s="163"/>
      <c r="S4805" s="168" t="s">
        <v>20645</v>
      </c>
      <c r="T4805" s="164">
        <v>0.0</v>
      </c>
    </row>
    <row r="4806" ht="18.75" hidden="1" customHeight="1">
      <c r="A4806" s="180">
        <v>45957.0</v>
      </c>
      <c r="B4806" s="171">
        <v>8835.0</v>
      </c>
      <c r="C4806" s="171" t="s">
        <v>6423</v>
      </c>
      <c r="D4806" s="171"/>
      <c r="E4806" s="171" t="s">
        <v>20634</v>
      </c>
      <c r="F4806" s="171"/>
      <c r="G4806" s="171" t="s">
        <v>22684</v>
      </c>
      <c r="H4806" s="172" t="s">
        <v>22684</v>
      </c>
      <c r="I4806" s="173">
        <v>3640.0</v>
      </c>
      <c r="J4806" s="174">
        <v>200.0</v>
      </c>
      <c r="K4806" s="179">
        <v>0.0</v>
      </c>
      <c r="L4806" s="178">
        <v>0.0</v>
      </c>
      <c r="M4806" s="177">
        <v>0.0</v>
      </c>
      <c r="N4806" s="178">
        <v>0.0</v>
      </c>
      <c r="O4806" s="163"/>
      <c r="P4806" s="164"/>
      <c r="Q4806" s="163"/>
      <c r="R4806" s="163"/>
      <c r="S4806" s="168" t="s">
        <v>20645</v>
      </c>
      <c r="T4806" s="164">
        <v>0.0</v>
      </c>
    </row>
    <row r="4807" ht="18.75" hidden="1" customHeight="1">
      <c r="A4807" s="180">
        <v>45957.0</v>
      </c>
      <c r="B4807" s="171">
        <v>8836.0</v>
      </c>
      <c r="C4807" s="171" t="s">
        <v>6423</v>
      </c>
      <c r="D4807" s="171"/>
      <c r="E4807" s="171" t="s">
        <v>20634</v>
      </c>
      <c r="F4807" s="171"/>
      <c r="G4807" s="171" t="s">
        <v>22684</v>
      </c>
      <c r="H4807" s="172" t="s">
        <v>22684</v>
      </c>
      <c r="I4807" s="173">
        <v>3440.0</v>
      </c>
      <c r="J4807" s="174">
        <v>480.0</v>
      </c>
      <c r="K4807" s="179">
        <v>0.0</v>
      </c>
      <c r="L4807" s="178">
        <v>480.0</v>
      </c>
      <c r="M4807" s="177">
        <v>0.0</v>
      </c>
      <c r="N4807" s="178">
        <v>0.0</v>
      </c>
      <c r="O4807" s="163"/>
      <c r="P4807" s="164"/>
      <c r="Q4807" s="163"/>
      <c r="R4807" s="163"/>
      <c r="S4807" s="168" t="s">
        <v>20645</v>
      </c>
      <c r="T4807" s="164">
        <v>0.0</v>
      </c>
    </row>
    <row r="4808" ht="18.75" hidden="1" customHeight="1">
      <c r="A4808" s="189">
        <v>45957.0</v>
      </c>
      <c r="B4808" s="171">
        <v>17740.0</v>
      </c>
      <c r="C4808" s="171" t="s">
        <v>4444</v>
      </c>
      <c r="D4808" s="171" t="s">
        <v>20687</v>
      </c>
      <c r="E4808" s="171">
        <v>8.0</v>
      </c>
      <c r="F4808" s="171" t="s">
        <v>21831</v>
      </c>
      <c r="G4808" s="171" t="s">
        <v>4820</v>
      </c>
      <c r="H4808" s="172" t="s">
        <v>20635</v>
      </c>
      <c r="I4808" s="173">
        <v>10780.0</v>
      </c>
      <c r="J4808" s="174">
        <v>760.0</v>
      </c>
      <c r="K4808" s="179">
        <v>760.0</v>
      </c>
      <c r="L4808" s="178"/>
      <c r="M4808" s="177"/>
      <c r="N4808" s="178"/>
      <c r="O4808" s="163"/>
      <c r="P4808" s="164"/>
      <c r="Q4808" s="163"/>
      <c r="R4808" s="163"/>
      <c r="S4808" s="168"/>
      <c r="T4808" s="164"/>
    </row>
    <row r="4809" ht="18.75" hidden="1" customHeight="1">
      <c r="A4809" s="180">
        <v>45957.0</v>
      </c>
      <c r="B4809" s="171">
        <v>8837.0</v>
      </c>
      <c r="C4809" s="171" t="s">
        <v>8901</v>
      </c>
      <c r="D4809" s="171"/>
      <c r="E4809" s="171" t="s">
        <v>20634</v>
      </c>
      <c r="F4809" s="171"/>
      <c r="G4809" s="171" t="s">
        <v>22926</v>
      </c>
      <c r="H4809" s="172" t="s">
        <v>22926</v>
      </c>
      <c r="I4809" s="173">
        <v>12440.0</v>
      </c>
      <c r="J4809" s="174">
        <v>1980.0</v>
      </c>
      <c r="K4809" s="179">
        <v>0.0</v>
      </c>
      <c r="L4809" s="178">
        <v>0.0</v>
      </c>
      <c r="M4809" s="177">
        <v>0.0</v>
      </c>
      <c r="N4809" s="178">
        <v>0.0</v>
      </c>
      <c r="O4809" s="163"/>
      <c r="P4809" s="164"/>
      <c r="Q4809" s="163"/>
      <c r="R4809" s="163"/>
      <c r="S4809" s="168" t="s">
        <v>20645</v>
      </c>
      <c r="T4809" s="164">
        <v>0.0</v>
      </c>
    </row>
    <row r="4810" ht="18.75" hidden="1" customHeight="1">
      <c r="A4810" s="189">
        <v>45957.0</v>
      </c>
      <c r="B4810" s="171">
        <v>17741.0</v>
      </c>
      <c r="C4810" s="171" t="s">
        <v>4877</v>
      </c>
      <c r="D4810" s="171" t="s">
        <v>20687</v>
      </c>
      <c r="E4810" s="171">
        <v>8.0</v>
      </c>
      <c r="F4810" s="171" t="s">
        <v>21594</v>
      </c>
      <c r="G4810" s="171" t="s">
        <v>13231</v>
      </c>
      <c r="H4810" s="172" t="s">
        <v>20635</v>
      </c>
      <c r="I4810" s="173">
        <v>10420.0</v>
      </c>
      <c r="J4810" s="174">
        <v>400.0</v>
      </c>
      <c r="K4810" s="179">
        <v>400.0</v>
      </c>
      <c r="L4810" s="178"/>
      <c r="M4810" s="177"/>
      <c r="N4810" s="178"/>
      <c r="O4810" s="163"/>
      <c r="P4810" s="164"/>
      <c r="Q4810" s="163"/>
      <c r="R4810" s="163"/>
      <c r="S4810" s="168"/>
      <c r="T4810" s="164"/>
    </row>
    <row r="4811" ht="18.75" hidden="1" customHeight="1">
      <c r="A4811" s="189">
        <v>45957.0</v>
      </c>
      <c r="B4811" s="171">
        <v>17742.0</v>
      </c>
      <c r="C4811" s="171" t="s">
        <v>22465</v>
      </c>
      <c r="D4811" s="171" t="s">
        <v>20659</v>
      </c>
      <c r="E4811" s="171">
        <v>14.0</v>
      </c>
      <c r="F4811" s="171" t="s">
        <v>20838</v>
      </c>
      <c r="G4811" s="171" t="s">
        <v>13055</v>
      </c>
      <c r="H4811" s="172" t="s">
        <v>20635</v>
      </c>
      <c r="I4811" s="173">
        <v>11760.0</v>
      </c>
      <c r="J4811" s="174">
        <v>1720.0</v>
      </c>
      <c r="K4811" s="179">
        <v>1720.0</v>
      </c>
      <c r="L4811" s="178"/>
      <c r="M4811" s="177"/>
      <c r="N4811" s="178"/>
      <c r="O4811" s="163"/>
      <c r="P4811" s="164"/>
      <c r="Q4811" s="163"/>
      <c r="R4811" s="163"/>
      <c r="S4811" s="168"/>
      <c r="T4811" s="164"/>
    </row>
    <row r="4812" ht="18.75" hidden="1" customHeight="1">
      <c r="A4812" s="180">
        <v>45957.0</v>
      </c>
      <c r="B4812" s="171">
        <v>8838.0</v>
      </c>
      <c r="C4812" s="171" t="s">
        <v>8901</v>
      </c>
      <c r="D4812" s="171"/>
      <c r="E4812" s="171" t="s">
        <v>20634</v>
      </c>
      <c r="F4812" s="171"/>
      <c r="G4812" s="171" t="s">
        <v>22927</v>
      </c>
      <c r="H4812" s="172" t="s">
        <v>22927</v>
      </c>
      <c r="I4812" s="173">
        <v>12980.0</v>
      </c>
      <c r="J4812" s="174">
        <v>2820.0</v>
      </c>
      <c r="K4812" s="179">
        <v>0.0</v>
      </c>
      <c r="L4812" s="178">
        <v>0.0</v>
      </c>
      <c r="M4812" s="177">
        <v>0.0</v>
      </c>
      <c r="N4812" s="178">
        <v>0.0</v>
      </c>
      <c r="O4812" s="163"/>
      <c r="P4812" s="164"/>
      <c r="Q4812" s="163"/>
      <c r="R4812" s="163"/>
      <c r="S4812" s="168" t="s">
        <v>20645</v>
      </c>
      <c r="T4812" s="164">
        <v>0.0</v>
      </c>
    </row>
    <row r="4813" ht="18.75" hidden="1" customHeight="1">
      <c r="A4813" s="189">
        <v>45957.0</v>
      </c>
      <c r="B4813" s="171">
        <v>17748.0</v>
      </c>
      <c r="C4813" s="171" t="s">
        <v>22207</v>
      </c>
      <c r="D4813" s="171" t="s">
        <v>20659</v>
      </c>
      <c r="E4813" s="171">
        <v>8.0</v>
      </c>
      <c r="F4813" s="171" t="s">
        <v>21114</v>
      </c>
      <c r="G4813" s="171" t="s">
        <v>13241</v>
      </c>
      <c r="H4813" s="172" t="s">
        <v>20635</v>
      </c>
      <c r="I4813" s="173">
        <v>10920.0</v>
      </c>
      <c r="J4813" s="174">
        <v>1220.0</v>
      </c>
      <c r="K4813" s="179">
        <v>1220.0</v>
      </c>
      <c r="L4813" s="178"/>
      <c r="M4813" s="177"/>
      <c r="N4813" s="178"/>
      <c r="O4813" s="163"/>
      <c r="P4813" s="164"/>
      <c r="Q4813" s="163"/>
      <c r="R4813" s="163"/>
      <c r="S4813" s="168"/>
      <c r="T4813" s="164"/>
    </row>
    <row r="4814" ht="18.75" hidden="1" customHeight="1">
      <c r="A4814" s="180">
        <v>45957.0</v>
      </c>
      <c r="B4814" s="171">
        <v>8839.0</v>
      </c>
      <c r="C4814" s="171" t="s">
        <v>2781</v>
      </c>
      <c r="D4814" s="171"/>
      <c r="E4814" s="171" t="s">
        <v>20634</v>
      </c>
      <c r="F4814" s="171"/>
      <c r="G4814" s="171"/>
      <c r="H4814" s="172"/>
      <c r="I4814" s="173">
        <v>3340.0</v>
      </c>
      <c r="J4814" s="174">
        <v>440.0</v>
      </c>
      <c r="K4814" s="179">
        <v>440.0</v>
      </c>
      <c r="L4814" s="178">
        <v>0.0</v>
      </c>
      <c r="M4814" s="177">
        <v>0.0</v>
      </c>
      <c r="N4814" s="178">
        <v>0.0</v>
      </c>
      <c r="O4814" s="163"/>
      <c r="P4814" s="164"/>
      <c r="Q4814" s="163"/>
      <c r="R4814" s="163"/>
      <c r="S4814" s="168" t="s">
        <v>20645</v>
      </c>
      <c r="T4814" s="164">
        <v>0.0</v>
      </c>
    </row>
    <row r="4815" ht="18.75" hidden="1" customHeight="1">
      <c r="A4815" s="189">
        <v>45957.0</v>
      </c>
      <c r="B4815" s="171">
        <v>17749.0</v>
      </c>
      <c r="C4815" s="171" t="s">
        <v>20775</v>
      </c>
      <c r="D4815" s="171" t="s">
        <v>20687</v>
      </c>
      <c r="E4815" s="171">
        <v>8.0</v>
      </c>
      <c r="F4815" s="171" t="s">
        <v>21076</v>
      </c>
      <c r="G4815" s="171" t="s">
        <v>10765</v>
      </c>
      <c r="H4815" s="172" t="s">
        <v>20635</v>
      </c>
      <c r="I4815" s="173">
        <v>12360.0</v>
      </c>
      <c r="J4815" s="174">
        <v>2340.0</v>
      </c>
      <c r="K4815" s="179">
        <v>2340.0</v>
      </c>
      <c r="L4815" s="178"/>
      <c r="M4815" s="177"/>
      <c r="N4815" s="178"/>
      <c r="O4815" s="163"/>
      <c r="P4815" s="164"/>
      <c r="Q4815" s="163"/>
      <c r="R4815" s="163"/>
      <c r="S4815" s="168"/>
      <c r="T4815" s="164"/>
    </row>
    <row r="4816" ht="18.75" hidden="1" customHeight="1">
      <c r="A4816" s="189">
        <v>45957.0</v>
      </c>
      <c r="B4816" s="171">
        <v>17750.0</v>
      </c>
      <c r="C4816" s="171" t="s">
        <v>21857</v>
      </c>
      <c r="D4816" s="171" t="s">
        <v>20687</v>
      </c>
      <c r="E4816" s="171">
        <v>8.0</v>
      </c>
      <c r="F4816" s="171" t="s">
        <v>20842</v>
      </c>
      <c r="G4816" s="171" t="s">
        <v>12232</v>
      </c>
      <c r="H4816" s="172" t="s">
        <v>20638</v>
      </c>
      <c r="I4816" s="173">
        <v>11660.0</v>
      </c>
      <c r="J4816" s="174">
        <v>1640.0</v>
      </c>
      <c r="K4816" s="179"/>
      <c r="L4816" s="178"/>
      <c r="M4816" s="177"/>
      <c r="N4816" s="178">
        <v>1640.0</v>
      </c>
      <c r="O4816" s="163"/>
      <c r="P4816" s="164"/>
      <c r="Q4816" s="163"/>
      <c r="R4816" s="163"/>
      <c r="S4816" s="168"/>
      <c r="T4816" s="164"/>
    </row>
    <row r="4817" ht="18.75" hidden="1" customHeight="1">
      <c r="A4817" s="180">
        <v>45957.0</v>
      </c>
      <c r="B4817" s="171">
        <v>8850.0</v>
      </c>
      <c r="C4817" s="171" t="s">
        <v>20731</v>
      </c>
      <c r="D4817" s="171"/>
      <c r="E4817" s="171" t="s">
        <v>20634</v>
      </c>
      <c r="F4817" s="171"/>
      <c r="G4817" s="171" t="s">
        <v>22928</v>
      </c>
      <c r="H4817" s="172" t="s">
        <v>22928</v>
      </c>
      <c r="I4817" s="173">
        <v>3340.0</v>
      </c>
      <c r="J4817" s="174">
        <v>520.0</v>
      </c>
      <c r="K4817" s="179">
        <v>0.0</v>
      </c>
      <c r="L4817" s="178">
        <v>520.0</v>
      </c>
      <c r="M4817" s="177">
        <v>0.0</v>
      </c>
      <c r="N4817" s="178">
        <v>0.0</v>
      </c>
      <c r="O4817" s="163"/>
      <c r="P4817" s="164"/>
      <c r="Q4817" s="163"/>
      <c r="R4817" s="163"/>
      <c r="S4817" s="168" t="s">
        <v>20645</v>
      </c>
      <c r="T4817" s="164">
        <v>0.0</v>
      </c>
    </row>
    <row r="4818" ht="18.75" hidden="1" customHeight="1">
      <c r="A4818" s="182">
        <v>45957.029006666664</v>
      </c>
      <c r="B4818" s="171">
        <v>8825.0</v>
      </c>
      <c r="C4818" s="171" t="s">
        <v>13183</v>
      </c>
      <c r="D4818" s="171"/>
      <c r="E4818" s="171" t="s">
        <v>20634</v>
      </c>
      <c r="F4818" s="171"/>
      <c r="G4818" s="171" t="s">
        <v>21132</v>
      </c>
      <c r="H4818" s="172" t="s">
        <v>21132</v>
      </c>
      <c r="I4818" s="173">
        <v>2240.0</v>
      </c>
      <c r="J4818" s="174">
        <v>440.0</v>
      </c>
      <c r="K4818" s="179">
        <v>440.0</v>
      </c>
      <c r="L4818" s="178">
        <v>0.0</v>
      </c>
      <c r="M4818" s="177">
        <v>0.0</v>
      </c>
      <c r="N4818" s="178">
        <v>0.0</v>
      </c>
      <c r="O4818" s="163"/>
      <c r="P4818" s="164"/>
      <c r="Q4818" s="163"/>
      <c r="R4818" s="163"/>
      <c r="S4818" s="168" t="s">
        <v>20645</v>
      </c>
      <c r="T4818" s="164">
        <v>0.0</v>
      </c>
    </row>
    <row r="4819" ht="18.75" hidden="1" customHeight="1">
      <c r="A4819" s="189">
        <v>45958.0</v>
      </c>
      <c r="B4819" s="171">
        <v>17751.0</v>
      </c>
      <c r="C4819" s="171" t="s">
        <v>20874</v>
      </c>
      <c r="D4819" s="171" t="s">
        <v>20687</v>
      </c>
      <c r="E4819" s="171">
        <v>8.0</v>
      </c>
      <c r="F4819" s="171" t="s">
        <v>20699</v>
      </c>
      <c r="G4819" s="171" t="s">
        <v>12504</v>
      </c>
      <c r="H4819" s="172" t="s">
        <v>20638</v>
      </c>
      <c r="I4819" s="173">
        <v>17220.0</v>
      </c>
      <c r="J4819" s="174">
        <v>7200.0</v>
      </c>
      <c r="K4819" s="179"/>
      <c r="L4819" s="178"/>
      <c r="M4819" s="177"/>
      <c r="N4819" s="177">
        <v>7200.0</v>
      </c>
      <c r="O4819" s="163"/>
      <c r="P4819" s="164"/>
      <c r="Q4819" s="163"/>
      <c r="R4819" s="163"/>
      <c r="S4819" s="168"/>
      <c r="T4819" s="164"/>
    </row>
    <row r="4820" ht="18.75" hidden="1" customHeight="1">
      <c r="A4820" s="180">
        <v>45958.0</v>
      </c>
      <c r="B4820" s="171">
        <v>8841.0</v>
      </c>
      <c r="C4820" s="171" t="s">
        <v>3989</v>
      </c>
      <c r="D4820" s="171"/>
      <c r="E4820" s="171" t="s">
        <v>20634</v>
      </c>
      <c r="F4820" s="171"/>
      <c r="G4820" s="171" t="s">
        <v>20873</v>
      </c>
      <c r="H4820" s="172" t="s">
        <v>20873</v>
      </c>
      <c r="I4820" s="173">
        <v>2700.0</v>
      </c>
      <c r="J4820" s="174">
        <v>240.0</v>
      </c>
      <c r="K4820" s="179">
        <v>0.0</v>
      </c>
      <c r="L4820" s="178">
        <v>240.0</v>
      </c>
      <c r="M4820" s="177">
        <v>0.0</v>
      </c>
      <c r="N4820" s="178">
        <v>0.0</v>
      </c>
      <c r="O4820" s="163"/>
      <c r="P4820" s="164"/>
      <c r="Q4820" s="163"/>
      <c r="R4820" s="163"/>
      <c r="S4820" s="168" t="s">
        <v>20645</v>
      </c>
      <c r="T4820" s="164">
        <v>0.0</v>
      </c>
    </row>
    <row r="4821" ht="18.75" hidden="1" customHeight="1">
      <c r="A4821" s="180">
        <v>45958.0</v>
      </c>
      <c r="B4821" s="171">
        <v>8842.0</v>
      </c>
      <c r="C4821" s="171" t="s">
        <v>8901</v>
      </c>
      <c r="D4821" s="171"/>
      <c r="E4821" s="171" t="s">
        <v>20634</v>
      </c>
      <c r="F4821" s="171"/>
      <c r="G4821" s="171" t="s">
        <v>22929</v>
      </c>
      <c r="H4821" s="172" t="s">
        <v>22929</v>
      </c>
      <c r="I4821" s="173">
        <v>11540.0</v>
      </c>
      <c r="J4821" s="174">
        <v>1040.0</v>
      </c>
      <c r="K4821" s="179">
        <v>0.0</v>
      </c>
      <c r="L4821" s="178">
        <v>0.0</v>
      </c>
      <c r="M4821" s="177">
        <v>0.0</v>
      </c>
      <c r="N4821" s="178">
        <v>0.0</v>
      </c>
      <c r="O4821" s="163"/>
      <c r="P4821" s="164"/>
      <c r="Q4821" s="163"/>
      <c r="R4821" s="163"/>
      <c r="S4821" s="168" t="s">
        <v>20645</v>
      </c>
      <c r="T4821" s="164">
        <v>0.0</v>
      </c>
    </row>
    <row r="4822" ht="18.75" hidden="1" customHeight="1">
      <c r="A4822" s="189">
        <v>45958.0</v>
      </c>
      <c r="B4822" s="171">
        <v>17752.0</v>
      </c>
      <c r="C4822" s="171" t="s">
        <v>4082</v>
      </c>
      <c r="D4822" s="171" t="s">
        <v>20687</v>
      </c>
      <c r="E4822" s="171">
        <v>16.0</v>
      </c>
      <c r="F4822" s="171" t="s">
        <v>20894</v>
      </c>
      <c r="G4822" s="171" t="s">
        <v>4109</v>
      </c>
      <c r="H4822" s="172" t="s">
        <v>20635</v>
      </c>
      <c r="I4822" s="173">
        <v>12380.0</v>
      </c>
      <c r="J4822" s="174">
        <v>2340.0</v>
      </c>
      <c r="K4822" s="179">
        <v>2340.0</v>
      </c>
      <c r="L4822" s="178"/>
      <c r="M4822" s="177"/>
      <c r="N4822" s="178"/>
      <c r="O4822" s="163"/>
      <c r="P4822" s="164"/>
      <c r="Q4822" s="163"/>
      <c r="R4822" s="163"/>
      <c r="S4822" s="168"/>
      <c r="T4822" s="164"/>
    </row>
    <row r="4823" ht="18.75" hidden="1" customHeight="1">
      <c r="A4823" s="189">
        <v>45958.0</v>
      </c>
      <c r="B4823" s="171">
        <v>17753.0</v>
      </c>
      <c r="C4823" s="171" t="s">
        <v>4082</v>
      </c>
      <c r="D4823" s="171" t="s">
        <v>20687</v>
      </c>
      <c r="E4823" s="171">
        <v>8.0</v>
      </c>
      <c r="F4823" s="171" t="s">
        <v>20699</v>
      </c>
      <c r="G4823" s="171" t="s">
        <v>13272</v>
      </c>
      <c r="H4823" s="172" t="s">
        <v>20635</v>
      </c>
      <c r="I4823" s="173">
        <v>10960.0</v>
      </c>
      <c r="J4823" s="174">
        <v>940.0</v>
      </c>
      <c r="K4823" s="179">
        <v>940.0</v>
      </c>
      <c r="L4823" s="178"/>
      <c r="M4823" s="177"/>
      <c r="N4823" s="178"/>
      <c r="O4823" s="163"/>
      <c r="P4823" s="164"/>
      <c r="Q4823" s="163"/>
      <c r="R4823" s="163"/>
      <c r="S4823" s="168"/>
      <c r="T4823" s="164"/>
    </row>
    <row r="4824" ht="18.75" hidden="1" customHeight="1">
      <c r="A4824" s="180">
        <v>45958.0</v>
      </c>
      <c r="B4824" s="171">
        <v>8843.0</v>
      </c>
      <c r="C4824" s="171" t="s">
        <v>4017</v>
      </c>
      <c r="D4824" s="171"/>
      <c r="E4824" s="171" t="s">
        <v>20634</v>
      </c>
      <c r="F4824" s="171"/>
      <c r="G4824" s="171" t="s">
        <v>4500</v>
      </c>
      <c r="H4824" s="172" t="s">
        <v>4500</v>
      </c>
      <c r="I4824" s="173">
        <v>4020.0</v>
      </c>
      <c r="J4824" s="174">
        <v>740.0</v>
      </c>
      <c r="K4824" s="179">
        <v>740.0</v>
      </c>
      <c r="L4824" s="178">
        <v>0.0</v>
      </c>
      <c r="M4824" s="177">
        <v>0.0</v>
      </c>
      <c r="N4824" s="178">
        <v>0.0</v>
      </c>
      <c r="O4824" s="163"/>
      <c r="P4824" s="164"/>
      <c r="Q4824" s="163"/>
      <c r="R4824" s="163"/>
      <c r="S4824" s="168" t="s">
        <v>20645</v>
      </c>
      <c r="T4824" s="164">
        <v>0.0</v>
      </c>
    </row>
    <row r="4825" ht="18.75" hidden="1" customHeight="1">
      <c r="A4825" s="189">
        <v>45958.0</v>
      </c>
      <c r="B4825" s="171">
        <v>17754.0</v>
      </c>
      <c r="C4825" s="171" t="s">
        <v>20820</v>
      </c>
      <c r="D4825" s="171" t="s">
        <v>20687</v>
      </c>
      <c r="E4825" s="171">
        <v>8.0</v>
      </c>
      <c r="F4825" s="171" t="s">
        <v>21357</v>
      </c>
      <c r="G4825" s="171" t="s">
        <v>4160</v>
      </c>
      <c r="H4825" s="172" t="s">
        <v>20635</v>
      </c>
      <c r="I4825" s="173">
        <v>11260.0</v>
      </c>
      <c r="J4825" s="174">
        <v>1240.0</v>
      </c>
      <c r="K4825" s="179">
        <v>1240.0</v>
      </c>
      <c r="L4825" s="178"/>
      <c r="M4825" s="177"/>
      <c r="N4825" s="178"/>
      <c r="O4825" s="163"/>
      <c r="P4825" s="164"/>
      <c r="Q4825" s="163"/>
      <c r="R4825" s="163"/>
      <c r="S4825" s="168"/>
      <c r="T4825" s="164"/>
    </row>
    <row r="4826" ht="18.75" hidden="1" customHeight="1">
      <c r="A4826" s="180">
        <v>45958.0</v>
      </c>
      <c r="B4826" s="171">
        <v>8844.0</v>
      </c>
      <c r="C4826" s="171" t="s">
        <v>744</v>
      </c>
      <c r="D4826" s="171"/>
      <c r="E4826" s="171" t="s">
        <v>20634</v>
      </c>
      <c r="F4826" s="171"/>
      <c r="G4826" s="171"/>
      <c r="H4826" s="172"/>
      <c r="I4826" s="173">
        <v>3240.0</v>
      </c>
      <c r="J4826" s="174">
        <v>660.0</v>
      </c>
      <c r="K4826" s="179">
        <v>0.0</v>
      </c>
      <c r="L4826" s="178">
        <v>0.0</v>
      </c>
      <c r="M4826" s="177">
        <v>660.0</v>
      </c>
      <c r="N4826" s="178">
        <v>0.0</v>
      </c>
      <c r="O4826" s="163"/>
      <c r="P4826" s="164"/>
      <c r="Q4826" s="163"/>
      <c r="R4826" s="163"/>
      <c r="S4826" s="168" t="s">
        <v>20645</v>
      </c>
      <c r="T4826" s="164">
        <v>0.0</v>
      </c>
    </row>
    <row r="4827" ht="18.75" hidden="1" customHeight="1">
      <c r="A4827" s="180">
        <v>45958.0</v>
      </c>
      <c r="B4827" s="171">
        <v>8845.0</v>
      </c>
      <c r="C4827" s="171" t="s">
        <v>8901</v>
      </c>
      <c r="D4827" s="171"/>
      <c r="E4827" s="171" t="s">
        <v>20634</v>
      </c>
      <c r="F4827" s="171"/>
      <c r="G4827" s="171" t="s">
        <v>22930</v>
      </c>
      <c r="H4827" s="172" t="s">
        <v>22930</v>
      </c>
      <c r="I4827" s="173">
        <v>11500.0</v>
      </c>
      <c r="J4827" s="174">
        <v>1040.0</v>
      </c>
      <c r="K4827" s="179">
        <v>0.0</v>
      </c>
      <c r="L4827" s="178">
        <v>0.0</v>
      </c>
      <c r="M4827" s="177">
        <v>0.0</v>
      </c>
      <c r="N4827" s="178">
        <v>0.0</v>
      </c>
      <c r="O4827" s="163"/>
      <c r="P4827" s="164"/>
      <c r="Q4827" s="163"/>
      <c r="R4827" s="163"/>
      <c r="S4827" s="168" t="s">
        <v>20645</v>
      </c>
      <c r="T4827" s="164">
        <v>0.0</v>
      </c>
    </row>
    <row r="4828" ht="18.75" hidden="1" customHeight="1">
      <c r="A4828" s="180">
        <v>45958.0</v>
      </c>
      <c r="B4828" s="171">
        <v>8846.0</v>
      </c>
      <c r="C4828" s="171" t="s">
        <v>5722</v>
      </c>
      <c r="D4828" s="171"/>
      <c r="E4828" s="171" t="s">
        <v>20634</v>
      </c>
      <c r="F4828" s="171"/>
      <c r="G4828" s="171" t="s">
        <v>22683</v>
      </c>
      <c r="H4828" s="172" t="s">
        <v>22683</v>
      </c>
      <c r="I4828" s="173">
        <v>3420.0</v>
      </c>
      <c r="J4828" s="174">
        <v>200.0</v>
      </c>
      <c r="K4828" s="179">
        <v>0.0</v>
      </c>
      <c r="L4828" s="178">
        <v>0.0</v>
      </c>
      <c r="M4828" s="177">
        <v>0.0</v>
      </c>
      <c r="N4828" s="178">
        <v>0.0</v>
      </c>
      <c r="O4828" s="163"/>
      <c r="P4828" s="164"/>
      <c r="Q4828" s="163"/>
      <c r="R4828" s="163"/>
      <c r="S4828" s="168" t="s">
        <v>20645</v>
      </c>
      <c r="T4828" s="164">
        <v>0.0</v>
      </c>
    </row>
    <row r="4829" ht="18.75" hidden="1" customHeight="1">
      <c r="A4829" s="180">
        <v>45958.0</v>
      </c>
      <c r="B4829" s="171">
        <v>8847.0</v>
      </c>
      <c r="C4829" s="171" t="s">
        <v>5722</v>
      </c>
      <c r="D4829" s="171"/>
      <c r="E4829" s="171" t="s">
        <v>20634</v>
      </c>
      <c r="F4829" s="171"/>
      <c r="G4829" s="171" t="s">
        <v>22683</v>
      </c>
      <c r="H4829" s="172" t="s">
        <v>22683</v>
      </c>
      <c r="I4829" s="173">
        <v>3220.0</v>
      </c>
      <c r="J4829" s="174">
        <v>380.0</v>
      </c>
      <c r="K4829" s="179">
        <v>0.0</v>
      </c>
      <c r="L4829" s="178">
        <v>380.0</v>
      </c>
      <c r="M4829" s="177">
        <v>0.0</v>
      </c>
      <c r="N4829" s="178">
        <v>0.0</v>
      </c>
      <c r="O4829" s="163"/>
      <c r="P4829" s="164"/>
      <c r="Q4829" s="163"/>
      <c r="R4829" s="163"/>
      <c r="S4829" s="168" t="s">
        <v>20645</v>
      </c>
      <c r="T4829" s="164">
        <v>0.0</v>
      </c>
    </row>
    <row r="4830" ht="18.75" hidden="1" customHeight="1">
      <c r="A4830" s="189">
        <v>45958.0</v>
      </c>
      <c r="B4830" s="171">
        <v>17755.0</v>
      </c>
      <c r="C4830" s="171" t="s">
        <v>21334</v>
      </c>
      <c r="D4830" s="171" t="s">
        <v>20659</v>
      </c>
      <c r="E4830" s="171">
        <v>14.0</v>
      </c>
      <c r="F4830" s="171" t="s">
        <v>22315</v>
      </c>
      <c r="G4830" s="171" t="s">
        <v>4102</v>
      </c>
      <c r="H4830" s="172" t="s">
        <v>20635</v>
      </c>
      <c r="I4830" s="173">
        <v>10520.0</v>
      </c>
      <c r="J4830" s="174">
        <v>480.0</v>
      </c>
      <c r="K4830" s="179">
        <v>480.0</v>
      </c>
      <c r="L4830" s="178"/>
      <c r="M4830" s="177"/>
      <c r="N4830" s="178"/>
      <c r="O4830" s="163"/>
      <c r="P4830" s="164"/>
      <c r="Q4830" s="163"/>
      <c r="R4830" s="163"/>
      <c r="S4830" s="168"/>
      <c r="T4830" s="164"/>
    </row>
    <row r="4831" ht="18.75" hidden="1" customHeight="1">
      <c r="A4831" s="180">
        <v>45958.0</v>
      </c>
      <c r="B4831" s="171">
        <v>8848.0</v>
      </c>
      <c r="C4831" s="171" t="s">
        <v>8901</v>
      </c>
      <c r="D4831" s="171"/>
      <c r="E4831" s="171" t="s">
        <v>20634</v>
      </c>
      <c r="F4831" s="171"/>
      <c r="G4831" s="171" t="s">
        <v>22931</v>
      </c>
      <c r="H4831" s="172" t="s">
        <v>22931</v>
      </c>
      <c r="I4831" s="173">
        <v>10640.0</v>
      </c>
      <c r="J4831" s="174">
        <v>520.0</v>
      </c>
      <c r="K4831" s="179">
        <v>0.0</v>
      </c>
      <c r="L4831" s="178">
        <v>0.0</v>
      </c>
      <c r="M4831" s="177">
        <v>0.0</v>
      </c>
      <c r="N4831" s="178">
        <v>0.0</v>
      </c>
      <c r="O4831" s="163"/>
      <c r="P4831" s="164"/>
      <c r="Q4831" s="163"/>
      <c r="R4831" s="163"/>
      <c r="S4831" s="168" t="s">
        <v>20645</v>
      </c>
      <c r="T4831" s="164">
        <v>0.0</v>
      </c>
    </row>
    <row r="4832" ht="18.75" hidden="1" customHeight="1">
      <c r="A4832" s="180">
        <v>45958.0</v>
      </c>
      <c r="B4832" s="171">
        <v>8849.0</v>
      </c>
      <c r="C4832" s="171" t="s">
        <v>8901</v>
      </c>
      <c r="D4832" s="171"/>
      <c r="E4832" s="171" t="s">
        <v>20634</v>
      </c>
      <c r="F4832" s="171"/>
      <c r="G4832" s="171" t="s">
        <v>22932</v>
      </c>
      <c r="H4832" s="172" t="s">
        <v>22932</v>
      </c>
      <c r="I4832" s="173">
        <v>10540.0</v>
      </c>
      <c r="J4832" s="174">
        <v>420.0</v>
      </c>
      <c r="K4832" s="179">
        <v>0.0</v>
      </c>
      <c r="L4832" s="178">
        <v>0.0</v>
      </c>
      <c r="M4832" s="177">
        <v>0.0</v>
      </c>
      <c r="N4832" s="178">
        <v>0.0</v>
      </c>
      <c r="O4832" s="163"/>
      <c r="P4832" s="164"/>
      <c r="Q4832" s="163"/>
      <c r="R4832" s="163"/>
      <c r="S4832" s="168" t="s">
        <v>20645</v>
      </c>
      <c r="T4832" s="164">
        <v>0.0</v>
      </c>
    </row>
    <row r="4833" ht="18.75" hidden="1" customHeight="1">
      <c r="A4833" s="180">
        <v>45958.0</v>
      </c>
      <c r="B4833" s="171">
        <v>8851.0</v>
      </c>
      <c r="C4833" s="171" t="s">
        <v>4017</v>
      </c>
      <c r="D4833" s="171"/>
      <c r="E4833" s="171" t="s">
        <v>20634</v>
      </c>
      <c r="F4833" s="171"/>
      <c r="G4833" s="171" t="s">
        <v>4500</v>
      </c>
      <c r="H4833" s="172" t="s">
        <v>4500</v>
      </c>
      <c r="I4833" s="173">
        <v>3640.0</v>
      </c>
      <c r="J4833" s="174">
        <v>360.0</v>
      </c>
      <c r="K4833" s="179">
        <v>360.0</v>
      </c>
      <c r="L4833" s="178">
        <v>0.0</v>
      </c>
      <c r="M4833" s="177">
        <v>0.0</v>
      </c>
      <c r="N4833" s="178">
        <v>0.0</v>
      </c>
      <c r="O4833" s="163"/>
      <c r="P4833" s="164"/>
      <c r="Q4833" s="163"/>
      <c r="R4833" s="163"/>
      <c r="S4833" s="168" t="s">
        <v>20645</v>
      </c>
      <c r="T4833" s="164">
        <v>0.0</v>
      </c>
    </row>
    <row r="4834" ht="18.75" hidden="1" customHeight="1">
      <c r="A4834" s="180">
        <v>45958.0</v>
      </c>
      <c r="B4834" s="171">
        <v>8852.0</v>
      </c>
      <c r="C4834" s="171" t="s">
        <v>5722</v>
      </c>
      <c r="D4834" s="171"/>
      <c r="E4834" s="171" t="s">
        <v>20634</v>
      </c>
      <c r="F4834" s="171"/>
      <c r="G4834" s="171" t="s">
        <v>22684</v>
      </c>
      <c r="H4834" s="172" t="s">
        <v>22684</v>
      </c>
      <c r="I4834" s="173">
        <v>3560.0</v>
      </c>
      <c r="J4834" s="174">
        <v>200.0</v>
      </c>
      <c r="K4834" s="179">
        <v>0.0</v>
      </c>
      <c r="L4834" s="178">
        <v>0.0</v>
      </c>
      <c r="M4834" s="177">
        <v>0.0</v>
      </c>
      <c r="N4834" s="178">
        <v>0.0</v>
      </c>
      <c r="O4834" s="163"/>
      <c r="P4834" s="164"/>
      <c r="Q4834" s="163"/>
      <c r="R4834" s="163"/>
      <c r="S4834" s="168" t="s">
        <v>20645</v>
      </c>
      <c r="T4834" s="164">
        <v>0.0</v>
      </c>
    </row>
    <row r="4835" ht="18.75" hidden="1" customHeight="1">
      <c r="A4835" s="180">
        <v>45958.0</v>
      </c>
      <c r="B4835" s="171">
        <v>8853.0</v>
      </c>
      <c r="C4835" s="171" t="s">
        <v>5722</v>
      </c>
      <c r="D4835" s="171"/>
      <c r="E4835" s="171" t="s">
        <v>20634</v>
      </c>
      <c r="F4835" s="171"/>
      <c r="G4835" s="171" t="s">
        <v>22684</v>
      </c>
      <c r="H4835" s="172" t="s">
        <v>22684</v>
      </c>
      <c r="I4835" s="173">
        <v>3360.0</v>
      </c>
      <c r="J4835" s="174">
        <v>420.0</v>
      </c>
      <c r="K4835" s="179">
        <v>0.0</v>
      </c>
      <c r="L4835" s="178">
        <v>420.0</v>
      </c>
      <c r="M4835" s="177">
        <v>0.0</v>
      </c>
      <c r="N4835" s="178">
        <v>0.0</v>
      </c>
      <c r="O4835" s="163"/>
      <c r="P4835" s="164"/>
      <c r="Q4835" s="163"/>
      <c r="R4835" s="163"/>
      <c r="S4835" s="168" t="s">
        <v>20645</v>
      </c>
      <c r="T4835" s="164">
        <v>0.0</v>
      </c>
    </row>
    <row r="4836" ht="18.75" hidden="1" customHeight="1">
      <c r="A4836" s="189">
        <v>45958.0</v>
      </c>
      <c r="B4836" s="171">
        <v>17756.0</v>
      </c>
      <c r="C4836" s="171" t="s">
        <v>22173</v>
      </c>
      <c r="D4836" s="171" t="s">
        <v>20659</v>
      </c>
      <c r="E4836" s="171">
        <v>8.0</v>
      </c>
      <c r="F4836" s="171" t="s">
        <v>21262</v>
      </c>
      <c r="G4836" s="171" t="s">
        <v>6564</v>
      </c>
      <c r="H4836" s="172" t="s">
        <v>20635</v>
      </c>
      <c r="I4836" s="173">
        <v>11340.0</v>
      </c>
      <c r="J4836" s="174">
        <v>1640.0</v>
      </c>
      <c r="K4836" s="179">
        <v>1640.0</v>
      </c>
      <c r="L4836" s="178"/>
      <c r="M4836" s="177"/>
      <c r="N4836" s="178"/>
      <c r="O4836" s="163"/>
      <c r="P4836" s="164"/>
      <c r="Q4836" s="163"/>
      <c r="R4836" s="163"/>
      <c r="S4836" s="168"/>
      <c r="T4836" s="164"/>
    </row>
    <row r="4837" ht="18.75" hidden="1" customHeight="1">
      <c r="A4837" s="189">
        <v>45958.0</v>
      </c>
      <c r="B4837" s="171">
        <v>17757.0</v>
      </c>
      <c r="C4837" s="171" t="s">
        <v>4017</v>
      </c>
      <c r="D4837" s="171" t="s">
        <v>20687</v>
      </c>
      <c r="E4837" s="171">
        <v>8.0</v>
      </c>
      <c r="F4837" s="171" t="s">
        <v>20764</v>
      </c>
      <c r="G4837" s="171" t="s">
        <v>13316</v>
      </c>
      <c r="H4837" s="172" t="s">
        <v>20635</v>
      </c>
      <c r="I4837" s="173">
        <v>11300.0</v>
      </c>
      <c r="J4837" s="174">
        <v>1280.0</v>
      </c>
      <c r="K4837" s="179">
        <v>1280.0</v>
      </c>
      <c r="L4837" s="178"/>
      <c r="M4837" s="177"/>
      <c r="N4837" s="178"/>
      <c r="O4837" s="163"/>
      <c r="P4837" s="164"/>
      <c r="Q4837" s="163"/>
      <c r="R4837" s="163"/>
      <c r="S4837" s="168"/>
      <c r="T4837" s="164"/>
    </row>
    <row r="4838" ht="18.75" hidden="1" customHeight="1">
      <c r="A4838" s="182">
        <v>45958.029005034725</v>
      </c>
      <c r="B4838" s="171">
        <v>8840.0</v>
      </c>
      <c r="C4838" s="171" t="s">
        <v>4017</v>
      </c>
      <c r="D4838" s="171"/>
      <c r="E4838" s="171" t="s">
        <v>20634</v>
      </c>
      <c r="F4838" s="171"/>
      <c r="G4838" s="171" t="s">
        <v>4500</v>
      </c>
      <c r="H4838" s="172" t="s">
        <v>4500</v>
      </c>
      <c r="I4838" s="173">
        <v>4060.0</v>
      </c>
      <c r="J4838" s="174">
        <v>900.0</v>
      </c>
      <c r="K4838" s="179">
        <v>900.0</v>
      </c>
      <c r="L4838" s="178">
        <v>0.0</v>
      </c>
      <c r="M4838" s="177">
        <v>0.0</v>
      </c>
      <c r="N4838" s="178">
        <v>0.0</v>
      </c>
      <c r="O4838" s="163"/>
      <c r="P4838" s="164"/>
      <c r="Q4838" s="163"/>
      <c r="R4838" s="163"/>
      <c r="S4838" s="168" t="s">
        <v>20645</v>
      </c>
      <c r="T4838" s="164">
        <v>0.0</v>
      </c>
    </row>
    <row r="4839" ht="18.75" hidden="1" customHeight="1">
      <c r="A4839" s="180">
        <v>45959.0</v>
      </c>
      <c r="B4839" s="171">
        <v>8855.0</v>
      </c>
      <c r="C4839" s="171" t="s">
        <v>4017</v>
      </c>
      <c r="D4839" s="171"/>
      <c r="E4839" s="171" t="s">
        <v>20634</v>
      </c>
      <c r="F4839" s="171"/>
      <c r="G4839" s="171" t="s">
        <v>4500</v>
      </c>
      <c r="H4839" s="172" t="s">
        <v>4500</v>
      </c>
      <c r="I4839" s="173">
        <v>3920.0</v>
      </c>
      <c r="J4839" s="174">
        <v>460.0</v>
      </c>
      <c r="K4839" s="179">
        <v>0.0</v>
      </c>
      <c r="L4839" s="178">
        <v>0.0</v>
      </c>
      <c r="M4839" s="177">
        <v>460.0</v>
      </c>
      <c r="N4839" s="178">
        <v>0.0</v>
      </c>
      <c r="O4839" s="163"/>
      <c r="P4839" s="164"/>
      <c r="Q4839" s="163"/>
      <c r="R4839" s="163"/>
      <c r="S4839" s="168" t="s">
        <v>20645</v>
      </c>
      <c r="T4839" s="164">
        <v>0.0</v>
      </c>
    </row>
    <row r="4840" ht="18.75" hidden="1" customHeight="1">
      <c r="A4840" s="180">
        <v>45959.0</v>
      </c>
      <c r="B4840" s="171">
        <v>8856.0</v>
      </c>
      <c r="C4840" s="171" t="s">
        <v>4097</v>
      </c>
      <c r="D4840" s="171"/>
      <c r="E4840" s="171" t="s">
        <v>20634</v>
      </c>
      <c r="F4840" s="171"/>
      <c r="G4840" s="171" t="s">
        <v>22933</v>
      </c>
      <c r="H4840" s="172" t="s">
        <v>22933</v>
      </c>
      <c r="I4840" s="173">
        <v>3640.0</v>
      </c>
      <c r="J4840" s="174">
        <v>1060.0</v>
      </c>
      <c r="K4840" s="179">
        <v>1060.0</v>
      </c>
      <c r="L4840" s="178">
        <v>0.0</v>
      </c>
      <c r="M4840" s="177">
        <v>0.0</v>
      </c>
      <c r="N4840" s="178">
        <v>0.0</v>
      </c>
      <c r="O4840" s="163"/>
      <c r="P4840" s="164"/>
      <c r="Q4840" s="163"/>
      <c r="R4840" s="163"/>
      <c r="S4840" s="168" t="s">
        <v>20645</v>
      </c>
      <c r="T4840" s="164">
        <v>0.0</v>
      </c>
    </row>
    <row r="4841" ht="18.75" hidden="1" customHeight="1">
      <c r="A4841" s="180">
        <v>45959.0</v>
      </c>
      <c r="B4841" s="171">
        <v>8857.0</v>
      </c>
      <c r="C4841" s="171" t="s">
        <v>744</v>
      </c>
      <c r="D4841" s="171"/>
      <c r="E4841" s="171" t="s">
        <v>20634</v>
      </c>
      <c r="F4841" s="171"/>
      <c r="G4841" s="171"/>
      <c r="H4841" s="172"/>
      <c r="I4841" s="173">
        <v>2780.0</v>
      </c>
      <c r="J4841" s="174">
        <v>200.0</v>
      </c>
      <c r="K4841" s="179">
        <v>0.0</v>
      </c>
      <c r="L4841" s="178">
        <v>200.0</v>
      </c>
      <c r="M4841" s="177">
        <v>0.0</v>
      </c>
      <c r="N4841" s="178">
        <v>0.0</v>
      </c>
      <c r="O4841" s="163"/>
      <c r="P4841" s="164"/>
      <c r="Q4841" s="163"/>
      <c r="R4841" s="163"/>
      <c r="S4841" s="168" t="s">
        <v>20645</v>
      </c>
      <c r="T4841" s="164">
        <v>0.0</v>
      </c>
    </row>
    <row r="4842" ht="18.75" hidden="1" customHeight="1">
      <c r="A4842" s="189">
        <v>45959.0</v>
      </c>
      <c r="B4842" s="171">
        <v>17759.0</v>
      </c>
      <c r="C4842" s="171" t="s">
        <v>22811</v>
      </c>
      <c r="D4842" s="171" t="s">
        <v>20687</v>
      </c>
      <c r="E4842" s="171">
        <v>8.0</v>
      </c>
      <c r="F4842" s="171" t="s">
        <v>20851</v>
      </c>
      <c r="G4842" s="171" t="s">
        <v>13350</v>
      </c>
      <c r="H4842" s="172" t="s">
        <v>20669</v>
      </c>
      <c r="I4842" s="173">
        <v>12100.0</v>
      </c>
      <c r="J4842" s="174">
        <v>2080.0</v>
      </c>
      <c r="K4842" s="179"/>
      <c r="L4842" s="178">
        <v>2080.0</v>
      </c>
      <c r="M4842" s="177"/>
      <c r="N4842" s="178"/>
      <c r="O4842" s="163"/>
      <c r="P4842" s="164"/>
      <c r="Q4842" s="163"/>
      <c r="R4842" s="163"/>
      <c r="S4842" s="168"/>
      <c r="T4842" s="164"/>
    </row>
    <row r="4843" ht="18.75" hidden="1" customHeight="1">
      <c r="A4843" s="189">
        <v>45959.0</v>
      </c>
      <c r="B4843" s="171">
        <v>17760.0</v>
      </c>
      <c r="C4843" s="171" t="s">
        <v>755</v>
      </c>
      <c r="D4843" s="171" t="s">
        <v>20687</v>
      </c>
      <c r="E4843" s="171">
        <v>8.0</v>
      </c>
      <c r="F4843" s="171" t="s">
        <v>20699</v>
      </c>
      <c r="G4843" s="171" t="s">
        <v>13353</v>
      </c>
      <c r="H4843" s="172" t="s">
        <v>20635</v>
      </c>
      <c r="I4843" s="173">
        <v>12300.0</v>
      </c>
      <c r="J4843" s="174">
        <v>2280.0</v>
      </c>
      <c r="K4843" s="179">
        <v>2280.0</v>
      </c>
      <c r="L4843" s="178"/>
      <c r="M4843" s="177"/>
      <c r="N4843" s="178"/>
      <c r="O4843" s="163"/>
      <c r="P4843" s="164"/>
      <c r="Q4843" s="163"/>
      <c r="R4843" s="163"/>
      <c r="S4843" s="168"/>
      <c r="T4843" s="164"/>
    </row>
    <row r="4844" ht="18.75" hidden="1" customHeight="1">
      <c r="A4844" s="189">
        <v>45959.0</v>
      </c>
      <c r="B4844" s="171">
        <v>17761.0</v>
      </c>
      <c r="C4844" s="171" t="s">
        <v>20775</v>
      </c>
      <c r="D4844" s="171" t="s">
        <v>20659</v>
      </c>
      <c r="E4844" s="171">
        <v>8.0</v>
      </c>
      <c r="F4844" s="171" t="s">
        <v>21145</v>
      </c>
      <c r="G4844" s="171" t="s">
        <v>13124</v>
      </c>
      <c r="H4844" s="172" t="s">
        <v>20635</v>
      </c>
      <c r="I4844" s="173">
        <v>13700.0</v>
      </c>
      <c r="J4844" s="174">
        <v>4000.0</v>
      </c>
      <c r="K4844" s="179">
        <v>4000.0</v>
      </c>
      <c r="L4844" s="178"/>
      <c r="M4844" s="177"/>
      <c r="N4844" s="178"/>
      <c r="O4844" s="163"/>
      <c r="P4844" s="164"/>
      <c r="Q4844" s="163"/>
      <c r="R4844" s="163"/>
      <c r="S4844" s="168"/>
      <c r="T4844" s="164"/>
    </row>
    <row r="4845" ht="18.75" hidden="1" customHeight="1">
      <c r="A4845" s="180">
        <v>45959.0</v>
      </c>
      <c r="B4845" s="171">
        <v>8858.0</v>
      </c>
      <c r="C4845" s="171" t="s">
        <v>6423</v>
      </c>
      <c r="D4845" s="171"/>
      <c r="E4845" s="171" t="s">
        <v>20634</v>
      </c>
      <c r="F4845" s="171"/>
      <c r="G4845" s="171" t="s">
        <v>22683</v>
      </c>
      <c r="H4845" s="172" t="s">
        <v>22683</v>
      </c>
      <c r="I4845" s="173">
        <v>3440.0</v>
      </c>
      <c r="J4845" s="174">
        <v>160.0</v>
      </c>
      <c r="K4845" s="179">
        <v>0.0</v>
      </c>
      <c r="L4845" s="178">
        <v>0.0</v>
      </c>
      <c r="M4845" s="177">
        <v>0.0</v>
      </c>
      <c r="N4845" s="178">
        <v>0.0</v>
      </c>
      <c r="O4845" s="163"/>
      <c r="P4845" s="164"/>
      <c r="Q4845" s="163"/>
      <c r="R4845" s="163"/>
      <c r="S4845" s="168" t="s">
        <v>20645</v>
      </c>
      <c r="T4845" s="164">
        <v>0.0</v>
      </c>
    </row>
    <row r="4846" ht="18.75" hidden="1" customHeight="1">
      <c r="A4846" s="180">
        <v>45959.0</v>
      </c>
      <c r="B4846" s="171">
        <v>8859.0</v>
      </c>
      <c r="C4846" s="171" t="s">
        <v>6423</v>
      </c>
      <c r="D4846" s="171"/>
      <c r="E4846" s="171" t="s">
        <v>20634</v>
      </c>
      <c r="F4846" s="171"/>
      <c r="G4846" s="171" t="s">
        <v>22683</v>
      </c>
      <c r="H4846" s="172" t="s">
        <v>22683</v>
      </c>
      <c r="I4846" s="173">
        <v>3280.0</v>
      </c>
      <c r="J4846" s="174">
        <v>420.0</v>
      </c>
      <c r="K4846" s="179">
        <v>0.0</v>
      </c>
      <c r="L4846" s="178">
        <v>420.0</v>
      </c>
      <c r="M4846" s="177">
        <v>0.0</v>
      </c>
      <c r="N4846" s="178">
        <v>0.0</v>
      </c>
      <c r="O4846" s="163"/>
      <c r="P4846" s="164"/>
      <c r="Q4846" s="163"/>
      <c r="R4846" s="163"/>
      <c r="S4846" s="168" t="s">
        <v>20645</v>
      </c>
      <c r="T4846" s="164">
        <v>0.0</v>
      </c>
    </row>
    <row r="4847" ht="18.75" hidden="1" customHeight="1">
      <c r="A4847" s="180">
        <v>45959.0</v>
      </c>
      <c r="B4847" s="171">
        <v>8860.0</v>
      </c>
      <c r="C4847" s="171" t="s">
        <v>744</v>
      </c>
      <c r="D4847" s="171"/>
      <c r="E4847" s="171" t="s">
        <v>20634</v>
      </c>
      <c r="F4847" s="171"/>
      <c r="G4847" s="171"/>
      <c r="H4847" s="172"/>
      <c r="I4847" s="173">
        <v>3140.0</v>
      </c>
      <c r="J4847" s="174">
        <v>560.0</v>
      </c>
      <c r="K4847" s="179">
        <v>0.0</v>
      </c>
      <c r="L4847" s="178">
        <v>0.0</v>
      </c>
      <c r="M4847" s="177">
        <v>0.0</v>
      </c>
      <c r="N4847" s="178">
        <v>0.0</v>
      </c>
      <c r="O4847" s="163"/>
      <c r="P4847" s="164"/>
      <c r="Q4847" s="163"/>
      <c r="R4847" s="163"/>
      <c r="S4847" s="168" t="s">
        <v>20645</v>
      </c>
      <c r="T4847" s="164">
        <v>0.0</v>
      </c>
    </row>
    <row r="4848" ht="18.75" hidden="1" customHeight="1">
      <c r="A4848" s="180">
        <v>45959.0</v>
      </c>
      <c r="B4848" s="171">
        <v>8861.0</v>
      </c>
      <c r="C4848" s="171" t="s">
        <v>4129</v>
      </c>
      <c r="D4848" s="171"/>
      <c r="E4848" s="171" t="s">
        <v>20634</v>
      </c>
      <c r="F4848" s="171"/>
      <c r="G4848" s="171"/>
      <c r="H4848" s="172"/>
      <c r="I4848" s="173">
        <v>3100.0</v>
      </c>
      <c r="J4848" s="174">
        <v>260.0</v>
      </c>
      <c r="K4848" s="179">
        <v>260.0</v>
      </c>
      <c r="L4848" s="178">
        <v>0.0</v>
      </c>
      <c r="M4848" s="177">
        <v>0.0</v>
      </c>
      <c r="N4848" s="178">
        <v>0.0</v>
      </c>
      <c r="O4848" s="163"/>
      <c r="P4848" s="164"/>
      <c r="Q4848" s="163"/>
      <c r="R4848" s="163"/>
      <c r="S4848" s="168" t="s">
        <v>20645</v>
      </c>
      <c r="T4848" s="164">
        <v>0.0</v>
      </c>
    </row>
    <row r="4849" ht="18.75" hidden="1" customHeight="1">
      <c r="A4849" s="180">
        <v>45959.0</v>
      </c>
      <c r="B4849" s="171">
        <v>8862.0</v>
      </c>
      <c r="C4849" s="171" t="s">
        <v>4017</v>
      </c>
      <c r="D4849" s="171"/>
      <c r="E4849" s="171" t="s">
        <v>20634</v>
      </c>
      <c r="F4849" s="171"/>
      <c r="G4849" s="171" t="s">
        <v>4500</v>
      </c>
      <c r="H4849" s="172" t="s">
        <v>4500</v>
      </c>
      <c r="I4849" s="173">
        <v>3920.0</v>
      </c>
      <c r="J4849" s="174">
        <v>500.0</v>
      </c>
      <c r="K4849" s="179">
        <v>0.0</v>
      </c>
      <c r="L4849" s="178">
        <v>0.0</v>
      </c>
      <c r="M4849" s="177">
        <v>500.0</v>
      </c>
      <c r="N4849" s="178">
        <v>0.0</v>
      </c>
      <c r="O4849" s="163"/>
      <c r="P4849" s="164"/>
      <c r="Q4849" s="163"/>
      <c r="R4849" s="163"/>
      <c r="S4849" s="168" t="s">
        <v>20645</v>
      </c>
      <c r="T4849" s="164">
        <v>0.0</v>
      </c>
    </row>
    <row r="4850" ht="18.75" hidden="1" customHeight="1">
      <c r="A4850" s="180">
        <v>45959.0</v>
      </c>
      <c r="B4850" s="171">
        <v>8863.0</v>
      </c>
      <c r="C4850" s="171" t="s">
        <v>13377</v>
      </c>
      <c r="D4850" s="171"/>
      <c r="E4850" s="171" t="s">
        <v>20634</v>
      </c>
      <c r="F4850" s="171"/>
      <c r="G4850" s="171" t="s">
        <v>22934</v>
      </c>
      <c r="H4850" s="172" t="s">
        <v>22934</v>
      </c>
      <c r="I4850" s="173">
        <v>3620.0</v>
      </c>
      <c r="J4850" s="174">
        <v>360.0</v>
      </c>
      <c r="K4850" s="179">
        <v>0.0</v>
      </c>
      <c r="L4850" s="178">
        <v>0.0</v>
      </c>
      <c r="M4850" s="177">
        <v>360.0</v>
      </c>
      <c r="N4850" s="178">
        <v>0.0</v>
      </c>
      <c r="O4850" s="163"/>
      <c r="P4850" s="164"/>
      <c r="Q4850" s="163"/>
      <c r="R4850" s="163"/>
      <c r="S4850" s="168" t="s">
        <v>20645</v>
      </c>
      <c r="T4850" s="164">
        <v>0.0</v>
      </c>
    </row>
    <row r="4851" ht="18.75" hidden="1" customHeight="1">
      <c r="A4851" s="189">
        <v>45959.0</v>
      </c>
      <c r="B4851" s="171">
        <v>17762.0</v>
      </c>
      <c r="C4851" s="171" t="s">
        <v>22935</v>
      </c>
      <c r="D4851" s="171" t="s">
        <v>20659</v>
      </c>
      <c r="E4851" s="171">
        <v>8.0</v>
      </c>
      <c r="F4851" s="171" t="s">
        <v>21322</v>
      </c>
      <c r="G4851" s="171" t="s">
        <v>13382</v>
      </c>
      <c r="H4851" s="172" t="s">
        <v>20635</v>
      </c>
      <c r="I4851" s="173">
        <v>11000.0</v>
      </c>
      <c r="J4851" s="174">
        <v>1300.0</v>
      </c>
      <c r="K4851" s="179">
        <v>1300.0</v>
      </c>
      <c r="L4851" s="178"/>
      <c r="M4851" s="177"/>
      <c r="N4851" s="178"/>
      <c r="O4851" s="163"/>
      <c r="P4851" s="164"/>
      <c r="Q4851" s="163"/>
      <c r="R4851" s="163"/>
      <c r="S4851" s="168"/>
      <c r="T4851" s="164"/>
    </row>
    <row r="4852" ht="18.75" hidden="1" customHeight="1">
      <c r="A4852" s="180">
        <v>45959.0</v>
      </c>
      <c r="B4852" s="171">
        <v>8864.0</v>
      </c>
      <c r="C4852" s="171" t="s">
        <v>6423</v>
      </c>
      <c r="D4852" s="171"/>
      <c r="E4852" s="171" t="s">
        <v>20634</v>
      </c>
      <c r="F4852" s="171"/>
      <c r="G4852" s="171" t="s">
        <v>22684</v>
      </c>
      <c r="H4852" s="172" t="s">
        <v>22684</v>
      </c>
      <c r="I4852" s="173">
        <v>3900.0</v>
      </c>
      <c r="J4852" s="174">
        <v>500.0</v>
      </c>
      <c r="K4852" s="179">
        <v>0.0</v>
      </c>
      <c r="L4852" s="178">
        <v>0.0</v>
      </c>
      <c r="M4852" s="177">
        <v>0.0</v>
      </c>
      <c r="N4852" s="178">
        <v>0.0</v>
      </c>
      <c r="O4852" s="163"/>
      <c r="P4852" s="164"/>
      <c r="Q4852" s="163"/>
      <c r="R4852" s="163"/>
      <c r="S4852" s="168" t="s">
        <v>20645</v>
      </c>
      <c r="T4852" s="164">
        <v>0.0</v>
      </c>
    </row>
    <row r="4853" ht="18.75" hidden="1" customHeight="1">
      <c r="A4853" s="180">
        <v>45959.0</v>
      </c>
      <c r="B4853" s="171">
        <v>8865.0</v>
      </c>
      <c r="C4853" s="171" t="s">
        <v>6423</v>
      </c>
      <c r="D4853" s="171"/>
      <c r="E4853" s="171" t="s">
        <v>20634</v>
      </c>
      <c r="F4853" s="171"/>
      <c r="G4853" s="171" t="s">
        <v>22684</v>
      </c>
      <c r="H4853" s="172" t="s">
        <v>22684</v>
      </c>
      <c r="I4853" s="173">
        <v>3400.0</v>
      </c>
      <c r="J4853" s="174">
        <v>440.0</v>
      </c>
      <c r="K4853" s="179">
        <v>0.0</v>
      </c>
      <c r="L4853" s="178">
        <v>440.0</v>
      </c>
      <c r="M4853" s="177">
        <v>0.0</v>
      </c>
      <c r="N4853" s="178">
        <v>0.0</v>
      </c>
      <c r="O4853" s="163"/>
      <c r="P4853" s="164"/>
      <c r="Q4853" s="163"/>
      <c r="R4853" s="163"/>
      <c r="S4853" s="168" t="s">
        <v>20645</v>
      </c>
      <c r="T4853" s="164">
        <v>0.0</v>
      </c>
    </row>
    <row r="4854" ht="18.75" hidden="1" customHeight="1">
      <c r="A4854" s="180">
        <v>45959.0</v>
      </c>
      <c r="B4854" s="171">
        <v>8866.0</v>
      </c>
      <c r="C4854" s="171" t="s">
        <v>4474</v>
      </c>
      <c r="D4854" s="171"/>
      <c r="E4854" s="171" t="s">
        <v>20634</v>
      </c>
      <c r="F4854" s="171"/>
      <c r="G4854" s="171"/>
      <c r="H4854" s="172"/>
      <c r="I4854" s="173">
        <v>6180.0</v>
      </c>
      <c r="J4854" s="174">
        <v>3400.0</v>
      </c>
      <c r="K4854" s="179">
        <v>0.0</v>
      </c>
      <c r="L4854" s="178">
        <v>0.0</v>
      </c>
      <c r="M4854" s="177">
        <v>0.0</v>
      </c>
      <c r="N4854" s="178">
        <v>3400.0</v>
      </c>
      <c r="O4854" s="163"/>
      <c r="P4854" s="164"/>
      <c r="Q4854" s="163"/>
      <c r="R4854" s="163"/>
      <c r="S4854" s="168" t="s">
        <v>20645</v>
      </c>
      <c r="T4854" s="164">
        <v>0.0</v>
      </c>
    </row>
    <row r="4855" ht="18.75" hidden="1" customHeight="1">
      <c r="A4855" s="180">
        <v>45959.0</v>
      </c>
      <c r="B4855" s="171">
        <v>8867.0</v>
      </c>
      <c r="C4855" s="171" t="s">
        <v>4111</v>
      </c>
      <c r="D4855" s="171"/>
      <c r="E4855" s="171" t="s">
        <v>20634</v>
      </c>
      <c r="F4855" s="171"/>
      <c r="G4855" s="171"/>
      <c r="H4855" s="172"/>
      <c r="I4855" s="173">
        <v>3460.0</v>
      </c>
      <c r="J4855" s="174">
        <v>880.0</v>
      </c>
      <c r="K4855" s="179">
        <v>880.0</v>
      </c>
      <c r="L4855" s="178">
        <v>0.0</v>
      </c>
      <c r="M4855" s="177">
        <v>0.0</v>
      </c>
      <c r="N4855" s="178">
        <v>0.0</v>
      </c>
      <c r="O4855" s="163"/>
      <c r="P4855" s="164"/>
      <c r="Q4855" s="163"/>
      <c r="R4855" s="163"/>
      <c r="S4855" s="168" t="s">
        <v>20645</v>
      </c>
      <c r="T4855" s="164">
        <v>0.0</v>
      </c>
    </row>
    <row r="4856" ht="18.75" hidden="1" customHeight="1">
      <c r="A4856" s="182">
        <v>45959.02900502315</v>
      </c>
      <c r="B4856" s="171">
        <v>8854.0</v>
      </c>
      <c r="C4856" s="171" t="s">
        <v>4129</v>
      </c>
      <c r="D4856" s="171"/>
      <c r="E4856" s="171" t="s">
        <v>20634</v>
      </c>
      <c r="F4856" s="171"/>
      <c r="G4856" s="171"/>
      <c r="H4856" s="172"/>
      <c r="I4856" s="173">
        <v>2980.0</v>
      </c>
      <c r="J4856" s="174">
        <v>260.0</v>
      </c>
      <c r="K4856" s="179">
        <v>260.0</v>
      </c>
      <c r="L4856" s="178">
        <v>0.0</v>
      </c>
      <c r="M4856" s="177">
        <v>0.0</v>
      </c>
      <c r="N4856" s="178">
        <v>0.0</v>
      </c>
      <c r="O4856" s="163"/>
      <c r="P4856" s="164"/>
      <c r="Q4856" s="163"/>
      <c r="R4856" s="163"/>
      <c r="S4856" s="168" t="s">
        <v>20645</v>
      </c>
      <c r="T4856" s="164">
        <v>0.0</v>
      </c>
    </row>
    <row r="4857" ht="18.75" hidden="1" customHeight="1">
      <c r="A4857" s="189">
        <v>45960.0</v>
      </c>
      <c r="B4857" s="171">
        <v>17763.0</v>
      </c>
      <c r="C4857" s="171" t="s">
        <v>22936</v>
      </c>
      <c r="D4857" s="171" t="s">
        <v>20687</v>
      </c>
      <c r="E4857" s="171">
        <v>8.0</v>
      </c>
      <c r="F4857" s="171" t="s">
        <v>21689</v>
      </c>
      <c r="G4857" s="171" t="s">
        <v>13409</v>
      </c>
      <c r="H4857" s="172" t="s">
        <v>20635</v>
      </c>
      <c r="I4857" s="173">
        <v>11020.0</v>
      </c>
      <c r="J4857" s="174">
        <v>1000.0</v>
      </c>
      <c r="K4857" s="179">
        <v>1000.0</v>
      </c>
      <c r="L4857" s="178"/>
      <c r="M4857" s="177"/>
      <c r="N4857" s="178"/>
      <c r="O4857" s="163"/>
      <c r="P4857" s="164"/>
      <c r="Q4857" s="163"/>
      <c r="R4857" s="163"/>
      <c r="S4857" s="168"/>
      <c r="T4857" s="164"/>
    </row>
    <row r="4858" ht="18.75" hidden="1" customHeight="1">
      <c r="A4858" s="189">
        <v>45960.0</v>
      </c>
      <c r="B4858" s="171">
        <v>17764.0</v>
      </c>
      <c r="C4858" s="171" t="s">
        <v>829</v>
      </c>
      <c r="D4858" s="171" t="s">
        <v>20659</v>
      </c>
      <c r="E4858" s="171">
        <v>8.0</v>
      </c>
      <c r="F4858" s="171" t="s">
        <v>21145</v>
      </c>
      <c r="G4858" s="171" t="s">
        <v>9254</v>
      </c>
      <c r="H4858" s="172" t="s">
        <v>20635</v>
      </c>
      <c r="I4858" s="173">
        <v>11360.0</v>
      </c>
      <c r="J4858" s="174">
        <v>1660.0</v>
      </c>
      <c r="K4858" s="179">
        <v>1660.0</v>
      </c>
      <c r="L4858" s="178"/>
      <c r="M4858" s="177"/>
      <c r="N4858" s="178"/>
      <c r="O4858" s="163"/>
      <c r="P4858" s="164"/>
      <c r="Q4858" s="163"/>
      <c r="R4858" s="163"/>
      <c r="S4858" s="168"/>
      <c r="T4858" s="164"/>
    </row>
    <row r="4859" ht="18.75" hidden="1" customHeight="1">
      <c r="A4859" s="180">
        <v>45960.0</v>
      </c>
      <c r="B4859" s="171">
        <v>8869.0</v>
      </c>
      <c r="C4859" s="171" t="s">
        <v>3991</v>
      </c>
      <c r="D4859" s="171"/>
      <c r="E4859" s="171" t="s">
        <v>20634</v>
      </c>
      <c r="F4859" s="171"/>
      <c r="G4859" s="171"/>
      <c r="H4859" s="172"/>
      <c r="I4859" s="173">
        <v>3100.0</v>
      </c>
      <c r="J4859" s="174">
        <v>160.0</v>
      </c>
      <c r="K4859" s="179">
        <v>0.0</v>
      </c>
      <c r="L4859" s="178">
        <v>160.0</v>
      </c>
      <c r="M4859" s="177">
        <v>0.0</v>
      </c>
      <c r="N4859" s="178">
        <v>0.0</v>
      </c>
      <c r="O4859" s="163"/>
      <c r="P4859" s="164"/>
      <c r="Q4859" s="163"/>
      <c r="R4859" s="163"/>
      <c r="S4859" s="168" t="s">
        <v>20645</v>
      </c>
      <c r="T4859" s="164">
        <v>0.0</v>
      </c>
    </row>
    <row r="4860" ht="18.75" hidden="1" customHeight="1">
      <c r="A4860" s="189">
        <v>45960.0</v>
      </c>
      <c r="B4860" s="171">
        <v>17765.0</v>
      </c>
      <c r="C4860" s="171" t="s">
        <v>22937</v>
      </c>
      <c r="D4860" s="171" t="s">
        <v>20659</v>
      </c>
      <c r="E4860" s="171">
        <v>8.0</v>
      </c>
      <c r="F4860" s="171" t="s">
        <v>20699</v>
      </c>
      <c r="G4860" s="171" t="s">
        <v>13423</v>
      </c>
      <c r="H4860" s="172" t="s">
        <v>20635</v>
      </c>
      <c r="I4860" s="173">
        <v>11040.0</v>
      </c>
      <c r="J4860" s="174">
        <v>1340.0</v>
      </c>
      <c r="K4860" s="179">
        <v>1340.0</v>
      </c>
      <c r="L4860" s="178"/>
      <c r="M4860" s="177"/>
      <c r="N4860" s="178"/>
      <c r="O4860" s="163"/>
      <c r="P4860" s="164"/>
      <c r="Q4860" s="163"/>
      <c r="R4860" s="163"/>
      <c r="S4860" s="168"/>
      <c r="T4860" s="164"/>
    </row>
    <row r="4861" ht="18.75" hidden="1" customHeight="1">
      <c r="A4861" s="189">
        <v>45960.0</v>
      </c>
      <c r="B4861" s="171">
        <v>17766.0</v>
      </c>
      <c r="C4861" s="171" t="s">
        <v>20892</v>
      </c>
      <c r="D4861" s="171" t="s">
        <v>20687</v>
      </c>
      <c r="E4861" s="171">
        <v>14.0</v>
      </c>
      <c r="F4861" s="171" t="s">
        <v>21370</v>
      </c>
      <c r="G4861" s="171" t="s">
        <v>4576</v>
      </c>
      <c r="H4861" s="172" t="s">
        <v>20635</v>
      </c>
      <c r="I4861" s="173">
        <v>12540.0</v>
      </c>
      <c r="J4861" s="174">
        <v>2500.0</v>
      </c>
      <c r="K4861" s="179">
        <v>2500.0</v>
      </c>
      <c r="L4861" s="178"/>
      <c r="M4861" s="177"/>
      <c r="N4861" s="178"/>
      <c r="O4861" s="163"/>
      <c r="P4861" s="164"/>
      <c r="Q4861" s="163"/>
      <c r="R4861" s="163"/>
      <c r="S4861" s="168"/>
      <c r="T4861" s="164"/>
    </row>
    <row r="4862" ht="18.75" hidden="1" customHeight="1">
      <c r="A4862" s="180">
        <v>45960.0</v>
      </c>
      <c r="B4862" s="171">
        <v>8870.0</v>
      </c>
      <c r="C4862" s="171" t="s">
        <v>4082</v>
      </c>
      <c r="D4862" s="171"/>
      <c r="E4862" s="171" t="s">
        <v>20634</v>
      </c>
      <c r="F4862" s="171"/>
      <c r="G4862" s="171" t="s">
        <v>22938</v>
      </c>
      <c r="H4862" s="172" t="s">
        <v>22938</v>
      </c>
      <c r="I4862" s="173">
        <v>4420.0</v>
      </c>
      <c r="J4862" s="174">
        <v>1200.0</v>
      </c>
      <c r="K4862" s="179">
        <v>600.0</v>
      </c>
      <c r="L4862" s="178">
        <v>0.0</v>
      </c>
      <c r="M4862" s="177">
        <v>600.0</v>
      </c>
      <c r="N4862" s="178">
        <v>0.0</v>
      </c>
      <c r="O4862" s="163"/>
      <c r="P4862" s="164"/>
      <c r="Q4862" s="163"/>
      <c r="R4862" s="163"/>
      <c r="S4862" s="168" t="s">
        <v>20645</v>
      </c>
      <c r="T4862" s="164">
        <v>0.0</v>
      </c>
    </row>
    <row r="4863" ht="18.75" hidden="1" customHeight="1">
      <c r="A4863" s="189">
        <v>45960.0</v>
      </c>
      <c r="B4863" s="171">
        <v>17767.0</v>
      </c>
      <c r="C4863" s="171" t="s">
        <v>19446</v>
      </c>
      <c r="D4863" s="171" t="s">
        <v>20687</v>
      </c>
      <c r="E4863" s="171">
        <v>16.0</v>
      </c>
      <c r="F4863" s="171" t="s">
        <v>21009</v>
      </c>
      <c r="G4863" s="171" t="s">
        <v>13055</v>
      </c>
      <c r="H4863" s="172" t="s">
        <v>20635</v>
      </c>
      <c r="I4863" s="173">
        <v>13140.0</v>
      </c>
      <c r="J4863" s="174">
        <v>3100.0</v>
      </c>
      <c r="K4863" s="179">
        <v>3100.0</v>
      </c>
      <c r="L4863" s="178"/>
      <c r="M4863" s="177"/>
      <c r="N4863" s="178"/>
      <c r="O4863" s="163"/>
      <c r="P4863" s="164"/>
      <c r="Q4863" s="163"/>
      <c r="R4863" s="163"/>
      <c r="S4863" s="168"/>
      <c r="T4863" s="164"/>
    </row>
    <row r="4864" ht="18.75" hidden="1" customHeight="1">
      <c r="A4864" s="189">
        <v>45960.0</v>
      </c>
      <c r="B4864" s="171">
        <v>17768.0</v>
      </c>
      <c r="C4864" s="171" t="s">
        <v>4017</v>
      </c>
      <c r="D4864" s="171" t="s">
        <v>20659</v>
      </c>
      <c r="E4864" s="171">
        <v>8.0</v>
      </c>
      <c r="F4864" s="171" t="s">
        <v>21151</v>
      </c>
      <c r="G4864" s="171" t="s">
        <v>6879</v>
      </c>
      <c r="H4864" s="172" t="s">
        <v>20635</v>
      </c>
      <c r="I4864" s="173">
        <v>11660.0</v>
      </c>
      <c r="J4864" s="174">
        <v>1960.0</v>
      </c>
      <c r="K4864" s="179">
        <v>1960.0</v>
      </c>
      <c r="L4864" s="178"/>
      <c r="M4864" s="177"/>
      <c r="N4864" s="178"/>
      <c r="O4864" s="163"/>
      <c r="P4864" s="164"/>
      <c r="Q4864" s="163"/>
      <c r="R4864" s="163"/>
      <c r="S4864" s="168"/>
      <c r="T4864" s="164"/>
    </row>
    <row r="4865" ht="18.75" hidden="1" customHeight="1">
      <c r="A4865" s="180">
        <v>45960.0</v>
      </c>
      <c r="B4865" s="171">
        <v>8871.0</v>
      </c>
      <c r="C4865" s="171" t="s">
        <v>4651</v>
      </c>
      <c r="D4865" s="171"/>
      <c r="E4865" s="171" t="s">
        <v>20634</v>
      </c>
      <c r="F4865" s="171"/>
      <c r="G4865" s="171"/>
      <c r="H4865" s="172"/>
      <c r="I4865" s="173">
        <v>2540.0</v>
      </c>
      <c r="J4865" s="174">
        <v>40.0</v>
      </c>
      <c r="K4865" s="179">
        <v>0.0</v>
      </c>
      <c r="L4865" s="178">
        <v>40.0</v>
      </c>
      <c r="M4865" s="177">
        <v>0.0</v>
      </c>
      <c r="N4865" s="178">
        <v>0.0</v>
      </c>
      <c r="O4865" s="163"/>
      <c r="P4865" s="164"/>
      <c r="Q4865" s="163"/>
      <c r="R4865" s="163"/>
      <c r="S4865" s="168" t="s">
        <v>20645</v>
      </c>
      <c r="T4865" s="164">
        <v>0.0</v>
      </c>
    </row>
    <row r="4866" ht="18.75" hidden="1" customHeight="1">
      <c r="A4866" s="180">
        <v>45960.0</v>
      </c>
      <c r="B4866" s="171">
        <v>8872.0</v>
      </c>
      <c r="C4866" s="171" t="s">
        <v>4017</v>
      </c>
      <c r="D4866" s="171"/>
      <c r="E4866" s="171" t="s">
        <v>20634</v>
      </c>
      <c r="F4866" s="171"/>
      <c r="G4866" s="171" t="s">
        <v>4500</v>
      </c>
      <c r="H4866" s="172" t="s">
        <v>4500</v>
      </c>
      <c r="I4866" s="173">
        <v>4300.0</v>
      </c>
      <c r="J4866" s="174">
        <v>1020.0</v>
      </c>
      <c r="K4866" s="179">
        <v>1020.0</v>
      </c>
      <c r="L4866" s="178">
        <v>0.0</v>
      </c>
      <c r="M4866" s="177">
        <v>0.0</v>
      </c>
      <c r="N4866" s="178">
        <v>0.0</v>
      </c>
      <c r="O4866" s="163"/>
      <c r="P4866" s="164"/>
      <c r="Q4866" s="163"/>
      <c r="R4866" s="163"/>
      <c r="S4866" s="168" t="s">
        <v>20645</v>
      </c>
      <c r="T4866" s="164">
        <v>0.0</v>
      </c>
    </row>
    <row r="4867" ht="18.75" hidden="1" customHeight="1">
      <c r="A4867" s="180">
        <v>45960.0</v>
      </c>
      <c r="B4867" s="171">
        <v>8873.0</v>
      </c>
      <c r="C4867" s="171" t="s">
        <v>13439</v>
      </c>
      <c r="D4867" s="171"/>
      <c r="E4867" s="171" t="s">
        <v>20634</v>
      </c>
      <c r="F4867" s="171"/>
      <c r="G4867" s="171"/>
      <c r="H4867" s="172"/>
      <c r="I4867" s="173">
        <v>2660.0</v>
      </c>
      <c r="J4867" s="174">
        <v>220.0</v>
      </c>
      <c r="K4867" s="179">
        <v>220.0</v>
      </c>
      <c r="L4867" s="178">
        <v>0.0</v>
      </c>
      <c r="M4867" s="177">
        <v>0.0</v>
      </c>
      <c r="N4867" s="178">
        <v>0.0</v>
      </c>
      <c r="O4867" s="163"/>
      <c r="P4867" s="164"/>
      <c r="Q4867" s="163"/>
      <c r="R4867" s="163"/>
      <c r="S4867" s="168" t="s">
        <v>20645</v>
      </c>
      <c r="T4867" s="164">
        <v>0.0</v>
      </c>
    </row>
    <row r="4868" ht="18.75" hidden="1" customHeight="1">
      <c r="A4868" s="180">
        <v>45960.0</v>
      </c>
      <c r="B4868" s="171">
        <v>8874.0</v>
      </c>
      <c r="C4868" s="171" t="s">
        <v>8901</v>
      </c>
      <c r="D4868" s="171"/>
      <c r="E4868" s="171" t="s">
        <v>20634</v>
      </c>
      <c r="F4868" s="171"/>
      <c r="G4868" s="171" t="s">
        <v>22939</v>
      </c>
      <c r="H4868" s="172" t="s">
        <v>22939</v>
      </c>
      <c r="I4868" s="173">
        <v>11280.0</v>
      </c>
      <c r="J4868" s="174">
        <v>860.0</v>
      </c>
      <c r="K4868" s="179">
        <v>0.0</v>
      </c>
      <c r="L4868" s="178">
        <v>0.0</v>
      </c>
      <c r="M4868" s="177">
        <v>0.0</v>
      </c>
      <c r="N4868" s="178">
        <v>0.0</v>
      </c>
      <c r="O4868" s="163"/>
      <c r="P4868" s="164"/>
      <c r="Q4868" s="163"/>
      <c r="R4868" s="163"/>
      <c r="S4868" s="168" t="s">
        <v>20645</v>
      </c>
      <c r="T4868" s="164">
        <v>0.0</v>
      </c>
    </row>
    <row r="4869" ht="18.75" hidden="1" customHeight="1">
      <c r="A4869" s="189">
        <v>45960.0</v>
      </c>
      <c r="B4869" s="171">
        <v>17769.0</v>
      </c>
      <c r="C4869" s="171" t="s">
        <v>3395</v>
      </c>
      <c r="D4869" s="171" t="s">
        <v>20687</v>
      </c>
      <c r="E4869" s="171">
        <v>8.0</v>
      </c>
      <c r="F4869" s="171" t="s">
        <v>21135</v>
      </c>
      <c r="G4869" s="171" t="s">
        <v>13456</v>
      </c>
      <c r="H4869" s="172" t="s">
        <v>20635</v>
      </c>
      <c r="I4869" s="173">
        <v>11040.0</v>
      </c>
      <c r="J4869" s="174">
        <v>1020.0</v>
      </c>
      <c r="K4869" s="179">
        <v>1020.0</v>
      </c>
      <c r="L4869" s="178"/>
      <c r="M4869" s="177"/>
      <c r="N4869" s="178"/>
      <c r="O4869" s="163"/>
      <c r="P4869" s="164"/>
      <c r="Q4869" s="163"/>
      <c r="R4869" s="163"/>
      <c r="S4869" s="168"/>
      <c r="T4869" s="164"/>
    </row>
    <row r="4870" ht="18.75" hidden="1" customHeight="1">
      <c r="A4870" s="180">
        <v>45960.0</v>
      </c>
      <c r="B4870" s="171">
        <v>8875.0</v>
      </c>
      <c r="C4870" s="171" t="s">
        <v>8901</v>
      </c>
      <c r="D4870" s="171"/>
      <c r="E4870" s="171" t="s">
        <v>20634</v>
      </c>
      <c r="F4870" s="171"/>
      <c r="G4870" s="171" t="s">
        <v>22940</v>
      </c>
      <c r="H4870" s="172" t="s">
        <v>22940</v>
      </c>
      <c r="I4870" s="173">
        <v>10940.0</v>
      </c>
      <c r="J4870" s="174">
        <v>840.0</v>
      </c>
      <c r="K4870" s="179">
        <v>0.0</v>
      </c>
      <c r="L4870" s="178">
        <v>0.0</v>
      </c>
      <c r="M4870" s="177">
        <v>0.0</v>
      </c>
      <c r="N4870" s="178">
        <v>0.0</v>
      </c>
      <c r="O4870" s="163"/>
      <c r="P4870" s="164"/>
      <c r="Q4870" s="163"/>
      <c r="R4870" s="163"/>
      <c r="S4870" s="168" t="s">
        <v>20645</v>
      </c>
      <c r="T4870" s="164">
        <v>0.0</v>
      </c>
    </row>
    <row r="4871" ht="18.75" hidden="1" customHeight="1">
      <c r="A4871" s="180">
        <v>45960.0</v>
      </c>
      <c r="B4871" s="171">
        <v>8876.0</v>
      </c>
      <c r="C4871" s="171" t="s">
        <v>3265</v>
      </c>
      <c r="D4871" s="171"/>
      <c r="E4871" s="171" t="s">
        <v>20634</v>
      </c>
      <c r="F4871" s="171"/>
      <c r="G4871" s="171"/>
      <c r="H4871" s="172"/>
      <c r="I4871" s="173">
        <v>3260.0</v>
      </c>
      <c r="J4871" s="174">
        <v>320.0</v>
      </c>
      <c r="K4871" s="179">
        <v>320.0</v>
      </c>
      <c r="L4871" s="178">
        <v>0.0</v>
      </c>
      <c r="M4871" s="177">
        <v>0.0</v>
      </c>
      <c r="N4871" s="178">
        <v>0.0</v>
      </c>
      <c r="O4871" s="163"/>
      <c r="P4871" s="164"/>
      <c r="Q4871" s="163"/>
      <c r="R4871" s="163"/>
      <c r="S4871" s="168" t="s">
        <v>20645</v>
      </c>
      <c r="T4871" s="164">
        <v>0.0</v>
      </c>
    </row>
    <row r="4872" ht="18.75" hidden="1" customHeight="1">
      <c r="A4872" s="180">
        <v>45960.0</v>
      </c>
      <c r="B4872" s="171">
        <v>8877.0</v>
      </c>
      <c r="C4872" s="171" t="s">
        <v>6423</v>
      </c>
      <c r="D4872" s="171"/>
      <c r="E4872" s="171" t="s">
        <v>20634</v>
      </c>
      <c r="F4872" s="171"/>
      <c r="G4872" s="171" t="s">
        <v>22683</v>
      </c>
      <c r="H4872" s="172" t="s">
        <v>22683</v>
      </c>
      <c r="I4872" s="173">
        <v>3680.0</v>
      </c>
      <c r="J4872" s="174">
        <v>280.0</v>
      </c>
      <c r="K4872" s="179">
        <v>0.0</v>
      </c>
      <c r="L4872" s="178">
        <v>0.0</v>
      </c>
      <c r="M4872" s="177">
        <v>0.0</v>
      </c>
      <c r="N4872" s="178">
        <v>0.0</v>
      </c>
      <c r="O4872" s="163"/>
      <c r="P4872" s="164"/>
      <c r="Q4872" s="163"/>
      <c r="R4872" s="163"/>
      <c r="S4872" s="168" t="s">
        <v>20645</v>
      </c>
      <c r="T4872" s="164">
        <v>0.0</v>
      </c>
    </row>
    <row r="4873" ht="18.75" hidden="1" customHeight="1">
      <c r="A4873" s="180">
        <v>45960.0</v>
      </c>
      <c r="B4873" s="171">
        <v>8878.0</v>
      </c>
      <c r="C4873" s="171" t="s">
        <v>6423</v>
      </c>
      <c r="D4873" s="171"/>
      <c r="E4873" s="171" t="s">
        <v>20634</v>
      </c>
      <c r="F4873" s="171"/>
      <c r="G4873" s="171" t="s">
        <v>22683</v>
      </c>
      <c r="H4873" s="172" t="s">
        <v>22683</v>
      </c>
      <c r="I4873" s="173">
        <v>3400.0</v>
      </c>
      <c r="J4873" s="174">
        <v>620.0</v>
      </c>
      <c r="K4873" s="179">
        <v>0.0</v>
      </c>
      <c r="L4873" s="178">
        <v>620.0</v>
      </c>
      <c r="M4873" s="177">
        <v>0.0</v>
      </c>
      <c r="N4873" s="178">
        <v>0.0</v>
      </c>
      <c r="O4873" s="163"/>
      <c r="P4873" s="164"/>
      <c r="Q4873" s="163"/>
      <c r="R4873" s="163"/>
      <c r="S4873" s="168" t="s">
        <v>20645</v>
      </c>
      <c r="T4873" s="164">
        <v>0.0</v>
      </c>
    </row>
    <row r="4874" ht="18.75" hidden="1" customHeight="1">
      <c r="A4874" s="189">
        <v>45960.0</v>
      </c>
      <c r="B4874" s="171">
        <v>17773.0</v>
      </c>
      <c r="C4874" s="171" t="s">
        <v>22941</v>
      </c>
      <c r="D4874" s="171" t="s">
        <v>20659</v>
      </c>
      <c r="E4874" s="171">
        <v>8.0</v>
      </c>
      <c r="F4874" s="171" t="s">
        <v>20700</v>
      </c>
      <c r="G4874" s="171" t="s">
        <v>16087</v>
      </c>
      <c r="H4874" s="172" t="s">
        <v>20638</v>
      </c>
      <c r="I4874" s="173">
        <v>17560.0</v>
      </c>
      <c r="J4874" s="174">
        <v>7860.0</v>
      </c>
      <c r="K4874" s="179"/>
      <c r="L4874" s="178"/>
      <c r="M4874" s="177"/>
      <c r="N4874" s="177">
        <v>7860.0</v>
      </c>
      <c r="O4874" s="163"/>
      <c r="P4874" s="164"/>
      <c r="Q4874" s="163"/>
      <c r="R4874" s="163"/>
      <c r="S4874" s="168"/>
      <c r="T4874" s="164"/>
    </row>
    <row r="4875" ht="18.75" hidden="1" customHeight="1">
      <c r="A4875" s="189">
        <v>45960.0</v>
      </c>
      <c r="B4875" s="171">
        <v>17774.0</v>
      </c>
      <c r="C4875" s="171" t="s">
        <v>22942</v>
      </c>
      <c r="D4875" s="171" t="s">
        <v>20687</v>
      </c>
      <c r="E4875" s="171">
        <v>14.0</v>
      </c>
      <c r="F4875" s="171" t="s">
        <v>21287</v>
      </c>
      <c r="G4875" s="171" t="s">
        <v>13485</v>
      </c>
      <c r="H4875" s="172" t="s">
        <v>20635</v>
      </c>
      <c r="I4875" s="173">
        <v>13020.0</v>
      </c>
      <c r="J4875" s="174">
        <v>2980.0</v>
      </c>
      <c r="K4875" s="179">
        <v>2980.0</v>
      </c>
      <c r="L4875" s="178"/>
      <c r="M4875" s="177"/>
      <c r="N4875" s="178"/>
      <c r="O4875" s="163"/>
      <c r="P4875" s="164"/>
      <c r="Q4875" s="163"/>
      <c r="R4875" s="163"/>
      <c r="S4875" s="168"/>
      <c r="T4875" s="164"/>
    </row>
    <row r="4876" ht="18.75" hidden="1" customHeight="1">
      <c r="A4876" s="189">
        <v>45960.0</v>
      </c>
      <c r="B4876" s="171">
        <v>17775.0</v>
      </c>
      <c r="C4876" s="171" t="s">
        <v>21568</v>
      </c>
      <c r="D4876" s="171" t="s">
        <v>20673</v>
      </c>
      <c r="E4876" s="171">
        <v>8.0</v>
      </c>
      <c r="F4876" s="171" t="s">
        <v>20839</v>
      </c>
      <c r="G4876" s="171" t="s">
        <v>13489</v>
      </c>
      <c r="H4876" s="172" t="s">
        <v>20635</v>
      </c>
      <c r="I4876" s="173">
        <v>14100.0</v>
      </c>
      <c r="J4876" s="174">
        <v>4260.0</v>
      </c>
      <c r="K4876" s="179">
        <v>4260.0</v>
      </c>
      <c r="L4876" s="178"/>
      <c r="M4876" s="177"/>
      <c r="N4876" s="178"/>
      <c r="O4876" s="163"/>
      <c r="P4876" s="164"/>
      <c r="Q4876" s="163"/>
      <c r="R4876" s="163"/>
      <c r="S4876" s="168"/>
      <c r="T4876" s="164"/>
    </row>
    <row r="4877" ht="18.75" hidden="1" customHeight="1">
      <c r="A4877" s="180">
        <v>45960.0</v>
      </c>
      <c r="B4877" s="171">
        <v>8879.0</v>
      </c>
      <c r="C4877" s="171" t="s">
        <v>4112</v>
      </c>
      <c r="D4877" s="171"/>
      <c r="E4877" s="171" t="s">
        <v>20634</v>
      </c>
      <c r="F4877" s="171"/>
      <c r="G4877" s="171"/>
      <c r="H4877" s="172"/>
      <c r="I4877" s="173">
        <v>4100.0</v>
      </c>
      <c r="J4877" s="174">
        <v>1480.0</v>
      </c>
      <c r="K4877" s="179">
        <v>1480.0</v>
      </c>
      <c r="L4877" s="178">
        <v>0.0</v>
      </c>
      <c r="M4877" s="177">
        <v>0.0</v>
      </c>
      <c r="N4877" s="178">
        <v>0.0</v>
      </c>
      <c r="O4877" s="163"/>
      <c r="P4877" s="164"/>
      <c r="Q4877" s="163"/>
      <c r="R4877" s="163"/>
      <c r="S4877" s="168" t="s">
        <v>20645</v>
      </c>
      <c r="T4877" s="164">
        <v>0.0</v>
      </c>
    </row>
    <row r="4878" ht="18.75" hidden="1" customHeight="1">
      <c r="A4878" s="189">
        <v>45960.0</v>
      </c>
      <c r="B4878" s="171">
        <v>17776.0</v>
      </c>
      <c r="C4878" s="171" t="s">
        <v>744</v>
      </c>
      <c r="D4878" s="171" t="s">
        <v>20673</v>
      </c>
      <c r="E4878" s="171">
        <v>8.0</v>
      </c>
      <c r="F4878" s="171" t="s">
        <v>20699</v>
      </c>
      <c r="G4878" s="171" t="s">
        <v>9047</v>
      </c>
      <c r="H4878" s="172" t="s">
        <v>20635</v>
      </c>
      <c r="I4878" s="173">
        <v>15520.0</v>
      </c>
      <c r="J4878" s="174">
        <v>5680.0</v>
      </c>
      <c r="K4878" s="179">
        <v>5680.0</v>
      </c>
      <c r="L4878" s="178"/>
      <c r="M4878" s="177"/>
      <c r="N4878" s="178"/>
      <c r="O4878" s="163"/>
      <c r="P4878" s="164"/>
      <c r="Q4878" s="163"/>
      <c r="R4878" s="163"/>
      <c r="S4878" s="168"/>
      <c r="T4878" s="164"/>
    </row>
    <row r="4879" ht="18.75" hidden="1" customHeight="1">
      <c r="A4879" s="189">
        <v>45960.0</v>
      </c>
      <c r="B4879" s="171">
        <v>17777.0</v>
      </c>
      <c r="C4879" s="171" t="s">
        <v>3013</v>
      </c>
      <c r="D4879" s="171" t="s">
        <v>20687</v>
      </c>
      <c r="E4879" s="171" t="s">
        <v>132</v>
      </c>
      <c r="F4879" s="171" t="s">
        <v>20776</v>
      </c>
      <c r="G4879" s="171" t="s">
        <v>4075</v>
      </c>
      <c r="H4879" s="172" t="s">
        <v>20635</v>
      </c>
      <c r="I4879" s="173">
        <v>11280.0</v>
      </c>
      <c r="J4879" s="174">
        <v>1000.0</v>
      </c>
      <c r="K4879" s="179">
        <v>1000.0</v>
      </c>
      <c r="L4879" s="178"/>
      <c r="M4879" s="177"/>
      <c r="N4879" s="178"/>
      <c r="O4879" s="163"/>
      <c r="P4879" s="164"/>
      <c r="Q4879" s="163"/>
      <c r="R4879" s="163"/>
      <c r="S4879" s="168"/>
      <c r="T4879" s="164"/>
    </row>
    <row r="4880" ht="18.75" hidden="1" customHeight="1">
      <c r="A4880" s="180">
        <v>45960.0</v>
      </c>
      <c r="B4880" s="171">
        <v>8886.0</v>
      </c>
      <c r="C4880" s="171" t="s">
        <v>1093</v>
      </c>
      <c r="D4880" s="171"/>
      <c r="E4880" s="171" t="s">
        <v>20634</v>
      </c>
      <c r="F4880" s="171"/>
      <c r="G4880" s="171" t="s">
        <v>22943</v>
      </c>
      <c r="H4880" s="172" t="s">
        <v>22943</v>
      </c>
      <c r="I4880" s="173">
        <v>3020.0</v>
      </c>
      <c r="J4880" s="174">
        <v>160.0</v>
      </c>
      <c r="K4880" s="179">
        <v>0.0</v>
      </c>
      <c r="L4880" s="178">
        <v>160.0</v>
      </c>
      <c r="M4880" s="177">
        <v>0.0</v>
      </c>
      <c r="N4880" s="178">
        <v>0.0</v>
      </c>
      <c r="O4880" s="163"/>
      <c r="P4880" s="164"/>
      <c r="Q4880" s="163"/>
      <c r="R4880" s="163"/>
      <c r="S4880" s="168" t="s">
        <v>20645</v>
      </c>
      <c r="T4880" s="164">
        <v>0.0</v>
      </c>
    </row>
    <row r="4881" ht="18.75" hidden="1" customHeight="1">
      <c r="A4881" s="182">
        <v>45960.029007233796</v>
      </c>
      <c r="B4881" s="171">
        <v>8868.0</v>
      </c>
      <c r="C4881" s="171" t="s">
        <v>4017</v>
      </c>
      <c r="D4881" s="171"/>
      <c r="E4881" s="171" t="s">
        <v>20634</v>
      </c>
      <c r="F4881" s="171"/>
      <c r="G4881" s="171" t="s">
        <v>4500</v>
      </c>
      <c r="H4881" s="172" t="s">
        <v>4500</v>
      </c>
      <c r="I4881" s="173">
        <v>4580.0</v>
      </c>
      <c r="J4881" s="174">
        <v>1160.0</v>
      </c>
      <c r="K4881" s="179">
        <v>1160.0</v>
      </c>
      <c r="L4881" s="178">
        <v>0.0</v>
      </c>
      <c r="M4881" s="177">
        <v>0.0</v>
      </c>
      <c r="N4881" s="178">
        <v>0.0</v>
      </c>
      <c r="O4881" s="163"/>
      <c r="P4881" s="164"/>
      <c r="Q4881" s="163"/>
      <c r="R4881" s="163"/>
      <c r="S4881" s="168" t="s">
        <v>20645</v>
      </c>
      <c r="T4881" s="164">
        <v>0.0</v>
      </c>
    </row>
    <row r="4882" ht="18.75" hidden="1" customHeight="1">
      <c r="A4882" s="189">
        <v>45961.0</v>
      </c>
      <c r="B4882" s="171">
        <v>17778.0</v>
      </c>
      <c r="C4882" s="171" t="s">
        <v>22944</v>
      </c>
      <c r="D4882" s="171" t="s">
        <v>20687</v>
      </c>
      <c r="E4882" s="171">
        <v>8.0</v>
      </c>
      <c r="F4882" s="171" t="s">
        <v>21146</v>
      </c>
      <c r="G4882" s="171" t="s">
        <v>13514</v>
      </c>
      <c r="H4882" s="172" t="s">
        <v>20635</v>
      </c>
      <c r="I4882" s="173">
        <v>15380.0</v>
      </c>
      <c r="J4882" s="174">
        <v>5360.0</v>
      </c>
      <c r="K4882" s="179">
        <v>5360.0</v>
      </c>
      <c r="L4882" s="178"/>
      <c r="M4882" s="177"/>
      <c r="N4882" s="178"/>
      <c r="O4882" s="163"/>
      <c r="P4882" s="164"/>
      <c r="Q4882" s="163"/>
      <c r="R4882" s="163"/>
      <c r="S4882" s="168"/>
      <c r="T4882" s="164"/>
    </row>
    <row r="4883" ht="18.75" hidden="1" customHeight="1">
      <c r="A4883" s="180">
        <v>45961.0</v>
      </c>
      <c r="B4883" s="171">
        <v>8881.0</v>
      </c>
      <c r="C4883" s="171" t="s">
        <v>4031</v>
      </c>
      <c r="D4883" s="171"/>
      <c r="E4883" s="171" t="s">
        <v>20634</v>
      </c>
      <c r="F4883" s="171"/>
      <c r="G4883" s="171" t="s">
        <v>20697</v>
      </c>
      <c r="H4883" s="172" t="s">
        <v>20697</v>
      </c>
      <c r="I4883" s="173">
        <v>3200.0</v>
      </c>
      <c r="J4883" s="174">
        <v>440.0</v>
      </c>
      <c r="K4883" s="179">
        <v>440.0</v>
      </c>
      <c r="L4883" s="178">
        <v>0.0</v>
      </c>
      <c r="M4883" s="177">
        <v>0.0</v>
      </c>
      <c r="N4883" s="178">
        <v>0.0</v>
      </c>
      <c r="O4883" s="163"/>
      <c r="P4883" s="164"/>
      <c r="Q4883" s="163"/>
      <c r="R4883" s="163"/>
      <c r="S4883" s="168" t="s">
        <v>20645</v>
      </c>
      <c r="T4883" s="164">
        <v>0.0</v>
      </c>
    </row>
    <row r="4884" ht="18.75" hidden="1" customHeight="1">
      <c r="A4884" s="189">
        <v>45961.0</v>
      </c>
      <c r="B4884" s="171">
        <v>17779.0</v>
      </c>
      <c r="C4884" s="171" t="s">
        <v>4097</v>
      </c>
      <c r="D4884" s="171" t="s">
        <v>20659</v>
      </c>
      <c r="E4884" s="171">
        <v>14.0</v>
      </c>
      <c r="F4884" s="171" t="s">
        <v>20848</v>
      </c>
      <c r="G4884" s="171" t="s">
        <v>13524</v>
      </c>
      <c r="H4884" s="172" t="s">
        <v>20635</v>
      </c>
      <c r="I4884" s="173">
        <v>12200.0</v>
      </c>
      <c r="J4884" s="174">
        <v>2160.0</v>
      </c>
      <c r="K4884" s="179">
        <v>2160.0</v>
      </c>
      <c r="L4884" s="178"/>
      <c r="M4884" s="177"/>
      <c r="N4884" s="178"/>
      <c r="O4884" s="163"/>
      <c r="P4884" s="164"/>
      <c r="Q4884" s="163"/>
      <c r="R4884" s="163"/>
      <c r="S4884" s="168"/>
      <c r="T4884" s="164"/>
    </row>
    <row r="4885" ht="18.75" hidden="1" customHeight="1">
      <c r="A4885" s="189">
        <v>45961.0</v>
      </c>
      <c r="B4885" s="171">
        <v>17780.0</v>
      </c>
      <c r="C4885" s="171" t="s">
        <v>4802</v>
      </c>
      <c r="D4885" s="171" t="s">
        <v>20687</v>
      </c>
      <c r="E4885" s="171">
        <v>8.0</v>
      </c>
      <c r="F4885" s="171" t="s">
        <v>20790</v>
      </c>
      <c r="G4885" s="171" t="s">
        <v>7963</v>
      </c>
      <c r="H4885" s="172" t="s">
        <v>20635</v>
      </c>
      <c r="I4885" s="173">
        <v>11580.0</v>
      </c>
      <c r="J4885" s="174">
        <v>1560.0</v>
      </c>
      <c r="K4885" s="179">
        <v>1560.0</v>
      </c>
      <c r="L4885" s="178"/>
      <c r="M4885" s="177"/>
      <c r="N4885" s="178"/>
      <c r="O4885" s="163"/>
      <c r="P4885" s="164"/>
      <c r="Q4885" s="163"/>
      <c r="R4885" s="163"/>
      <c r="S4885" s="168"/>
      <c r="T4885" s="164"/>
    </row>
    <row r="4886" ht="18.75" hidden="1" customHeight="1">
      <c r="A4886" s="189">
        <v>45961.0</v>
      </c>
      <c r="B4886" s="171">
        <v>17783.0</v>
      </c>
      <c r="C4886" s="171" t="s">
        <v>4671</v>
      </c>
      <c r="D4886" s="171" t="s">
        <v>20673</v>
      </c>
      <c r="E4886" s="171">
        <v>8.0</v>
      </c>
      <c r="F4886" s="171" t="s">
        <v>20956</v>
      </c>
      <c r="G4886" s="171" t="s">
        <v>5933</v>
      </c>
      <c r="H4886" s="172" t="s">
        <v>20635</v>
      </c>
      <c r="I4886" s="173">
        <v>11840.0</v>
      </c>
      <c r="J4886" s="174">
        <v>2000.0</v>
      </c>
      <c r="K4886" s="179">
        <v>2000.0</v>
      </c>
      <c r="L4886" s="178"/>
      <c r="M4886" s="177"/>
      <c r="N4886" s="178"/>
      <c r="O4886" s="163"/>
      <c r="P4886" s="164"/>
      <c r="Q4886" s="163"/>
      <c r="R4886" s="163"/>
      <c r="S4886" s="168"/>
      <c r="T4886" s="164"/>
    </row>
    <row r="4887" ht="18.75" hidden="1" customHeight="1">
      <c r="A4887" s="189">
        <v>45961.0</v>
      </c>
      <c r="B4887" s="171">
        <v>17784.0</v>
      </c>
      <c r="C4887" s="171" t="s">
        <v>21371</v>
      </c>
      <c r="D4887" s="171" t="s">
        <v>20673</v>
      </c>
      <c r="E4887" s="171">
        <v>8.0</v>
      </c>
      <c r="F4887" s="171" t="s">
        <v>21145</v>
      </c>
      <c r="G4887" s="171" t="s">
        <v>13504</v>
      </c>
      <c r="H4887" s="172" t="s">
        <v>20635</v>
      </c>
      <c r="I4887" s="173">
        <v>14700.0</v>
      </c>
      <c r="J4887" s="174">
        <v>4860.0</v>
      </c>
      <c r="K4887" s="179">
        <v>4860.0</v>
      </c>
      <c r="L4887" s="178"/>
      <c r="M4887" s="177"/>
      <c r="N4887" s="178"/>
      <c r="O4887" s="163"/>
      <c r="P4887" s="164"/>
      <c r="Q4887" s="163"/>
      <c r="R4887" s="163"/>
      <c r="S4887" s="168"/>
      <c r="T4887" s="164"/>
    </row>
    <row r="4888" ht="18.75" hidden="1" customHeight="1">
      <c r="A4888" s="180">
        <v>45961.0</v>
      </c>
      <c r="B4888" s="171">
        <v>8882.0</v>
      </c>
      <c r="C4888" s="171" t="s">
        <v>4017</v>
      </c>
      <c r="D4888" s="171"/>
      <c r="E4888" s="171" t="s">
        <v>20634</v>
      </c>
      <c r="F4888" s="171"/>
      <c r="G4888" s="171" t="s">
        <v>4500</v>
      </c>
      <c r="H4888" s="172" t="s">
        <v>4500</v>
      </c>
      <c r="I4888" s="173">
        <v>3900.0</v>
      </c>
      <c r="J4888" s="174">
        <v>580.0</v>
      </c>
      <c r="K4888" s="179">
        <v>580.0</v>
      </c>
      <c r="L4888" s="178">
        <v>0.0</v>
      </c>
      <c r="M4888" s="177">
        <v>0.0</v>
      </c>
      <c r="N4888" s="178">
        <v>0.0</v>
      </c>
      <c r="O4888" s="163"/>
      <c r="P4888" s="164"/>
      <c r="Q4888" s="163"/>
      <c r="R4888" s="163"/>
      <c r="S4888" s="168" t="s">
        <v>20645</v>
      </c>
      <c r="T4888" s="164">
        <v>0.0</v>
      </c>
    </row>
    <row r="4889" ht="18.75" hidden="1" customHeight="1">
      <c r="A4889" s="189">
        <v>45961.0</v>
      </c>
      <c r="B4889" s="171">
        <v>17785.0</v>
      </c>
      <c r="C4889" s="171" t="s">
        <v>4110</v>
      </c>
      <c r="D4889" s="171" t="s">
        <v>20673</v>
      </c>
      <c r="E4889" s="171">
        <v>16.0</v>
      </c>
      <c r="F4889" s="171" t="s">
        <v>22945</v>
      </c>
      <c r="G4889" s="171" t="s">
        <v>8315</v>
      </c>
      <c r="H4889" s="172" t="s">
        <v>20635</v>
      </c>
      <c r="I4889" s="173">
        <v>13960.0</v>
      </c>
      <c r="J4889" s="174">
        <v>3680.0</v>
      </c>
      <c r="K4889" s="179">
        <v>3680.0</v>
      </c>
      <c r="L4889" s="178"/>
      <c r="M4889" s="177"/>
      <c r="N4889" s="178"/>
      <c r="O4889" s="163"/>
      <c r="P4889" s="164"/>
      <c r="Q4889" s="163"/>
      <c r="R4889" s="163"/>
      <c r="S4889" s="168"/>
      <c r="T4889" s="164"/>
    </row>
    <row r="4890" ht="18.75" hidden="1" customHeight="1">
      <c r="A4890" s="189">
        <v>45961.0</v>
      </c>
      <c r="B4890" s="171">
        <v>17786.0</v>
      </c>
      <c r="C4890" s="171" t="s">
        <v>744</v>
      </c>
      <c r="D4890" s="171" t="s">
        <v>20673</v>
      </c>
      <c r="E4890" s="171">
        <v>8.0</v>
      </c>
      <c r="F4890" s="171" t="s">
        <v>20699</v>
      </c>
      <c r="G4890" s="171" t="s">
        <v>9047</v>
      </c>
      <c r="H4890" s="172" t="s">
        <v>20635</v>
      </c>
      <c r="I4890" s="173">
        <v>14460.0</v>
      </c>
      <c r="J4890" s="174">
        <v>4620.0</v>
      </c>
      <c r="K4890" s="179">
        <v>4620.0</v>
      </c>
      <c r="L4890" s="178"/>
      <c r="M4890" s="177"/>
      <c r="N4890" s="178"/>
      <c r="O4890" s="163"/>
      <c r="P4890" s="164"/>
      <c r="Q4890" s="163"/>
      <c r="R4890" s="163"/>
      <c r="S4890" s="168"/>
      <c r="T4890" s="164"/>
    </row>
    <row r="4891" ht="18.75" hidden="1" customHeight="1">
      <c r="A4891" s="189">
        <v>45961.0</v>
      </c>
      <c r="B4891" s="171">
        <v>17787.0</v>
      </c>
      <c r="C4891" s="171" t="s">
        <v>3980</v>
      </c>
      <c r="D4891" s="171" t="s">
        <v>20687</v>
      </c>
      <c r="E4891" s="171">
        <v>8.0</v>
      </c>
      <c r="F4891" s="171" t="s">
        <v>21697</v>
      </c>
      <c r="G4891" s="171" t="s">
        <v>5648</v>
      </c>
      <c r="H4891" s="172" t="s">
        <v>20638</v>
      </c>
      <c r="I4891" s="173">
        <v>18380.0</v>
      </c>
      <c r="J4891" s="174">
        <v>8360.0</v>
      </c>
      <c r="K4891" s="179"/>
      <c r="L4891" s="178"/>
      <c r="M4891" s="177"/>
      <c r="N4891" s="177">
        <v>8360.0</v>
      </c>
      <c r="O4891" s="163"/>
      <c r="P4891" s="164"/>
      <c r="Q4891" s="163"/>
      <c r="R4891" s="163"/>
      <c r="S4891" s="168"/>
      <c r="T4891" s="164"/>
    </row>
    <row r="4892" ht="18.75" hidden="1" customHeight="1">
      <c r="A4892" s="180">
        <v>45961.0</v>
      </c>
      <c r="B4892" s="171">
        <v>8883.0</v>
      </c>
      <c r="C4892" s="171" t="s">
        <v>6423</v>
      </c>
      <c r="D4892" s="171"/>
      <c r="E4892" s="171" t="s">
        <v>20634</v>
      </c>
      <c r="F4892" s="171"/>
      <c r="G4892" s="171" t="s">
        <v>22684</v>
      </c>
      <c r="H4892" s="172" t="s">
        <v>22684</v>
      </c>
      <c r="I4892" s="173">
        <v>3840.0</v>
      </c>
      <c r="J4892" s="174">
        <v>260.0</v>
      </c>
      <c r="K4892" s="179">
        <v>0.0</v>
      </c>
      <c r="L4892" s="178">
        <v>0.0</v>
      </c>
      <c r="M4892" s="177">
        <v>0.0</v>
      </c>
      <c r="N4892" s="178">
        <v>0.0</v>
      </c>
      <c r="O4892" s="163"/>
      <c r="P4892" s="164"/>
      <c r="Q4892" s="163"/>
      <c r="R4892" s="163"/>
      <c r="S4892" s="168" t="s">
        <v>20645</v>
      </c>
      <c r="T4892" s="164">
        <v>0.0</v>
      </c>
    </row>
    <row r="4893" ht="18.75" hidden="1" customHeight="1">
      <c r="A4893" s="180">
        <v>45961.0</v>
      </c>
      <c r="B4893" s="171">
        <v>8884.0</v>
      </c>
      <c r="C4893" s="171" t="s">
        <v>6423</v>
      </c>
      <c r="D4893" s="171"/>
      <c r="E4893" s="171" t="s">
        <v>20634</v>
      </c>
      <c r="F4893" s="171"/>
      <c r="G4893" s="171" t="s">
        <v>22684</v>
      </c>
      <c r="H4893" s="172" t="s">
        <v>22684</v>
      </c>
      <c r="I4893" s="173">
        <v>3580.0</v>
      </c>
      <c r="J4893" s="174">
        <v>660.0</v>
      </c>
      <c r="K4893" s="179">
        <v>0.0</v>
      </c>
      <c r="L4893" s="178">
        <v>660.0</v>
      </c>
      <c r="M4893" s="177">
        <v>0.0</v>
      </c>
      <c r="N4893" s="178">
        <v>0.0</v>
      </c>
      <c r="O4893" s="163"/>
      <c r="P4893" s="164"/>
      <c r="Q4893" s="163"/>
      <c r="R4893" s="163"/>
      <c r="S4893" s="168" t="s">
        <v>20645</v>
      </c>
      <c r="T4893" s="164">
        <v>0.0</v>
      </c>
    </row>
    <row r="4894" ht="18.75" hidden="1" customHeight="1">
      <c r="A4894" s="180">
        <v>45961.0</v>
      </c>
      <c r="B4894" s="171">
        <v>8885.0</v>
      </c>
      <c r="C4894" s="171" t="s">
        <v>1468</v>
      </c>
      <c r="D4894" s="171"/>
      <c r="E4894" s="171" t="s">
        <v>20634</v>
      </c>
      <c r="F4894" s="171"/>
      <c r="G4894" s="171"/>
      <c r="H4894" s="172"/>
      <c r="I4894" s="173">
        <v>4440.0</v>
      </c>
      <c r="J4894" s="174">
        <v>380.0</v>
      </c>
      <c r="K4894" s="179">
        <v>380.0</v>
      </c>
      <c r="L4894" s="178">
        <v>0.0</v>
      </c>
      <c r="M4894" s="177">
        <v>0.0</v>
      </c>
      <c r="N4894" s="178">
        <v>0.0</v>
      </c>
      <c r="O4894" s="163"/>
      <c r="P4894" s="164"/>
      <c r="Q4894" s="163"/>
      <c r="R4894" s="163"/>
      <c r="S4894" s="168" t="s">
        <v>20645</v>
      </c>
      <c r="T4894" s="164">
        <v>0.0</v>
      </c>
    </row>
    <row r="4895" ht="18.75" hidden="1" customHeight="1">
      <c r="A4895" s="180">
        <v>45961.0</v>
      </c>
      <c r="B4895" s="171">
        <v>8887.0</v>
      </c>
      <c r="C4895" s="171" t="s">
        <v>4035</v>
      </c>
      <c r="D4895" s="171"/>
      <c r="E4895" s="171" t="s">
        <v>20634</v>
      </c>
      <c r="F4895" s="171"/>
      <c r="G4895" s="171"/>
      <c r="H4895" s="172"/>
      <c r="I4895" s="173">
        <v>3800.0</v>
      </c>
      <c r="J4895" s="174">
        <v>3800.0</v>
      </c>
      <c r="K4895" s="179">
        <v>0.0</v>
      </c>
      <c r="L4895" s="178">
        <v>0.0</v>
      </c>
      <c r="M4895" s="177">
        <v>0.0</v>
      </c>
      <c r="N4895" s="178">
        <v>3800.0</v>
      </c>
      <c r="O4895" s="163"/>
      <c r="P4895" s="164"/>
      <c r="Q4895" s="163"/>
      <c r="R4895" s="163"/>
      <c r="S4895" s="168" t="s">
        <v>20645</v>
      </c>
      <c r="T4895" s="164">
        <v>0.0</v>
      </c>
    </row>
    <row r="4896" ht="18.75" hidden="1" customHeight="1">
      <c r="A4896" s="180">
        <v>45961.0</v>
      </c>
      <c r="B4896" s="171">
        <v>8888.0</v>
      </c>
      <c r="C4896" s="171" t="s">
        <v>4035</v>
      </c>
      <c r="D4896" s="171"/>
      <c r="E4896" s="171" t="s">
        <v>20634</v>
      </c>
      <c r="F4896" s="171"/>
      <c r="G4896" s="171"/>
      <c r="H4896" s="172"/>
      <c r="I4896" s="173">
        <v>3800.0</v>
      </c>
      <c r="J4896" s="174">
        <v>1140.0</v>
      </c>
      <c r="K4896" s="179">
        <v>0.0</v>
      </c>
      <c r="L4896" s="178">
        <v>0.0</v>
      </c>
      <c r="M4896" s="177">
        <v>0.0</v>
      </c>
      <c r="N4896" s="178">
        <v>1140.0</v>
      </c>
      <c r="O4896" s="163"/>
      <c r="P4896" s="164"/>
      <c r="Q4896" s="163"/>
      <c r="R4896" s="163"/>
      <c r="S4896" s="168" t="s">
        <v>20645</v>
      </c>
      <c r="T4896" s="164">
        <v>0.0</v>
      </c>
    </row>
    <row r="4897" ht="18.75" hidden="1" customHeight="1">
      <c r="A4897" s="180">
        <v>45961.0</v>
      </c>
      <c r="B4897" s="171">
        <v>8889.0</v>
      </c>
      <c r="C4897" s="171" t="s">
        <v>4839</v>
      </c>
      <c r="D4897" s="171"/>
      <c r="E4897" s="171" t="s">
        <v>20634</v>
      </c>
      <c r="F4897" s="171"/>
      <c r="G4897" s="171"/>
      <c r="H4897" s="172"/>
      <c r="I4897" s="173">
        <v>2980.0</v>
      </c>
      <c r="J4897" s="174">
        <v>300.0</v>
      </c>
      <c r="K4897" s="179">
        <v>300.0</v>
      </c>
      <c r="L4897" s="178">
        <v>0.0</v>
      </c>
      <c r="M4897" s="177">
        <v>0.0</v>
      </c>
      <c r="N4897" s="178">
        <v>300.0</v>
      </c>
      <c r="O4897" s="163"/>
      <c r="P4897" s="164"/>
      <c r="Q4897" s="163"/>
      <c r="R4897" s="163"/>
      <c r="S4897" s="168" t="s">
        <v>20645</v>
      </c>
      <c r="T4897" s="164">
        <v>0.0</v>
      </c>
    </row>
    <row r="4898" ht="18.75" hidden="1" customHeight="1">
      <c r="A4898" s="180">
        <v>45961.0</v>
      </c>
      <c r="B4898" s="171">
        <v>8890.0</v>
      </c>
      <c r="C4898" s="171" t="s">
        <v>4031</v>
      </c>
      <c r="D4898" s="171"/>
      <c r="E4898" s="171" t="s">
        <v>20634</v>
      </c>
      <c r="F4898" s="171"/>
      <c r="G4898" s="171" t="s">
        <v>20697</v>
      </c>
      <c r="H4898" s="172" t="s">
        <v>20697</v>
      </c>
      <c r="I4898" s="173">
        <v>3040.0</v>
      </c>
      <c r="J4898" s="174">
        <v>380.0</v>
      </c>
      <c r="K4898" s="179">
        <v>380.0</v>
      </c>
      <c r="L4898" s="178">
        <v>0.0</v>
      </c>
      <c r="M4898" s="177">
        <v>0.0</v>
      </c>
      <c r="N4898" s="178">
        <v>0.0</v>
      </c>
      <c r="O4898" s="163"/>
      <c r="P4898" s="164"/>
      <c r="Q4898" s="163"/>
      <c r="R4898" s="163"/>
      <c r="S4898" s="168" t="s">
        <v>20645</v>
      </c>
      <c r="T4898" s="164">
        <v>0.0</v>
      </c>
    </row>
    <row r="4899" ht="18.75" hidden="1" customHeight="1">
      <c r="A4899" s="189">
        <v>45961.0</v>
      </c>
      <c r="B4899" s="171">
        <v>17789.0</v>
      </c>
      <c r="C4899" s="171" t="s">
        <v>357</v>
      </c>
      <c r="D4899" s="171" t="s">
        <v>20687</v>
      </c>
      <c r="E4899" s="171">
        <v>8.0</v>
      </c>
      <c r="F4899" s="171"/>
      <c r="G4899" s="171" t="s">
        <v>13573</v>
      </c>
      <c r="H4899" s="172" t="s">
        <v>20635</v>
      </c>
      <c r="I4899" s="173">
        <v>13420.0</v>
      </c>
      <c r="J4899" s="174">
        <v>3400.0</v>
      </c>
      <c r="K4899" s="179">
        <v>3400.0</v>
      </c>
      <c r="L4899" s="178"/>
      <c r="M4899" s="177"/>
      <c r="N4899" s="178"/>
      <c r="O4899" s="163"/>
      <c r="P4899" s="164"/>
      <c r="Q4899" s="163"/>
      <c r="R4899" s="163"/>
      <c r="S4899" s="168"/>
      <c r="T4899" s="164"/>
    </row>
    <row r="4900" ht="18.75" hidden="1" customHeight="1">
      <c r="A4900" s="189">
        <v>45961.0</v>
      </c>
      <c r="B4900" s="171">
        <v>17790.0</v>
      </c>
      <c r="C4900" s="171" t="s">
        <v>14494</v>
      </c>
      <c r="D4900" s="171" t="s">
        <v>20673</v>
      </c>
      <c r="E4900" s="171">
        <v>8.0</v>
      </c>
      <c r="F4900" s="171" t="s">
        <v>20699</v>
      </c>
      <c r="G4900" s="171" t="s">
        <v>4924</v>
      </c>
      <c r="H4900" s="172" t="s">
        <v>20635</v>
      </c>
      <c r="I4900" s="173">
        <v>13160.0</v>
      </c>
      <c r="J4900" s="174">
        <v>3320.0</v>
      </c>
      <c r="K4900" s="179">
        <v>3320.0</v>
      </c>
      <c r="L4900" s="178"/>
      <c r="M4900" s="177"/>
      <c r="N4900" s="178"/>
      <c r="O4900" s="163"/>
      <c r="P4900" s="164"/>
      <c r="Q4900" s="163"/>
      <c r="R4900" s="163"/>
      <c r="S4900" s="168"/>
      <c r="T4900" s="164"/>
    </row>
    <row r="4901" ht="18.75" hidden="1" customHeight="1">
      <c r="A4901" s="180">
        <v>45961.0</v>
      </c>
      <c r="B4901" s="171">
        <v>8891.0</v>
      </c>
      <c r="C4901" s="171" t="s">
        <v>744</v>
      </c>
      <c r="D4901" s="171"/>
      <c r="E4901" s="171" t="s">
        <v>20634</v>
      </c>
      <c r="F4901" s="171"/>
      <c r="G4901" s="171"/>
      <c r="H4901" s="172"/>
      <c r="I4901" s="173">
        <v>3140.0</v>
      </c>
      <c r="J4901" s="174">
        <v>600.0</v>
      </c>
      <c r="K4901" s="179">
        <v>0.0</v>
      </c>
      <c r="L4901" s="178">
        <v>0.0</v>
      </c>
      <c r="M4901" s="177">
        <v>600.0</v>
      </c>
      <c r="N4901" s="178">
        <v>0.0</v>
      </c>
      <c r="O4901" s="163"/>
      <c r="P4901" s="164"/>
      <c r="Q4901" s="163"/>
      <c r="R4901" s="163"/>
      <c r="S4901" s="168" t="s">
        <v>20645</v>
      </c>
      <c r="T4901" s="164">
        <v>0.0</v>
      </c>
    </row>
    <row r="4902" ht="18.75" hidden="1" customHeight="1">
      <c r="A4902" s="180">
        <v>45961.0</v>
      </c>
      <c r="B4902" s="171">
        <v>8892.0</v>
      </c>
      <c r="C4902" s="171" t="s">
        <v>6423</v>
      </c>
      <c r="D4902" s="171"/>
      <c r="E4902" s="171" t="s">
        <v>20634</v>
      </c>
      <c r="F4902" s="171"/>
      <c r="G4902" s="171" t="s">
        <v>22683</v>
      </c>
      <c r="H4902" s="172" t="s">
        <v>22683</v>
      </c>
      <c r="I4902" s="173">
        <v>3540.0</v>
      </c>
      <c r="J4902" s="174">
        <v>280.0</v>
      </c>
      <c r="K4902" s="179">
        <v>0.0</v>
      </c>
      <c r="L4902" s="178">
        <v>0.0</v>
      </c>
      <c r="M4902" s="177">
        <v>0.0</v>
      </c>
      <c r="N4902" s="178">
        <v>0.0</v>
      </c>
      <c r="O4902" s="163"/>
      <c r="P4902" s="164"/>
      <c r="Q4902" s="163"/>
      <c r="R4902" s="163"/>
      <c r="S4902" s="168" t="s">
        <v>20645</v>
      </c>
      <c r="T4902" s="164">
        <v>0.0</v>
      </c>
    </row>
    <row r="4903" ht="18.75" hidden="1" customHeight="1">
      <c r="A4903" s="180">
        <v>45961.0</v>
      </c>
      <c r="B4903" s="171">
        <v>8893.0</v>
      </c>
      <c r="C4903" s="171" t="s">
        <v>6423</v>
      </c>
      <c r="D4903" s="171"/>
      <c r="E4903" s="171" t="s">
        <v>20634</v>
      </c>
      <c r="F4903" s="171"/>
      <c r="G4903" s="171" t="s">
        <v>22683</v>
      </c>
      <c r="H4903" s="172" t="s">
        <v>22683</v>
      </c>
      <c r="I4903" s="173">
        <v>3260.0</v>
      </c>
      <c r="J4903" s="174">
        <v>400.0</v>
      </c>
      <c r="K4903" s="179">
        <v>0.0</v>
      </c>
      <c r="L4903" s="178">
        <v>400.0</v>
      </c>
      <c r="M4903" s="177">
        <v>0.0</v>
      </c>
      <c r="N4903" s="178">
        <v>0.0</v>
      </c>
      <c r="O4903" s="163"/>
      <c r="P4903" s="164"/>
      <c r="Q4903" s="163"/>
      <c r="R4903" s="163"/>
      <c r="S4903" s="168" t="s">
        <v>20645</v>
      </c>
      <c r="T4903" s="164">
        <v>0.0</v>
      </c>
    </row>
    <row r="4904" ht="18.75" hidden="1" customHeight="1">
      <c r="A4904" s="180">
        <v>45961.0</v>
      </c>
      <c r="B4904" s="171">
        <v>8894.0</v>
      </c>
      <c r="C4904" s="171" t="s">
        <v>8901</v>
      </c>
      <c r="D4904" s="171"/>
      <c r="E4904" s="171" t="s">
        <v>20634</v>
      </c>
      <c r="F4904" s="171"/>
      <c r="G4904" s="171" t="s">
        <v>22946</v>
      </c>
      <c r="H4904" s="172" t="s">
        <v>22946</v>
      </c>
      <c r="I4904" s="173">
        <v>15460.0</v>
      </c>
      <c r="J4904" s="174">
        <v>5240.0</v>
      </c>
      <c r="K4904" s="179">
        <v>0.0</v>
      </c>
      <c r="L4904" s="178">
        <v>0.0</v>
      </c>
      <c r="M4904" s="177">
        <v>0.0</v>
      </c>
      <c r="N4904" s="178">
        <v>0.0</v>
      </c>
      <c r="O4904" s="163"/>
      <c r="P4904" s="164"/>
      <c r="Q4904" s="163"/>
      <c r="R4904" s="163"/>
      <c r="S4904" s="168" t="s">
        <v>20645</v>
      </c>
      <c r="T4904" s="164">
        <v>0.0</v>
      </c>
    </row>
    <row r="4905" ht="18.75" hidden="1" customHeight="1">
      <c r="A4905" s="189">
        <v>45961.0</v>
      </c>
      <c r="B4905" s="171">
        <v>17791.0</v>
      </c>
      <c r="C4905" s="171" t="s">
        <v>22947</v>
      </c>
      <c r="D4905" s="171" t="s">
        <v>20687</v>
      </c>
      <c r="E4905" s="171">
        <v>8.0</v>
      </c>
      <c r="F4905" s="171" t="s">
        <v>21728</v>
      </c>
      <c r="G4905" s="171" t="s">
        <v>13617</v>
      </c>
      <c r="H4905" s="172" t="s">
        <v>20669</v>
      </c>
      <c r="I4905" s="173">
        <v>10560.0</v>
      </c>
      <c r="J4905" s="174">
        <v>540.0</v>
      </c>
      <c r="K4905" s="179"/>
      <c r="L4905" s="178">
        <v>540.0</v>
      </c>
      <c r="M4905" s="177"/>
      <c r="N4905" s="178"/>
      <c r="O4905" s="163"/>
      <c r="P4905" s="164"/>
      <c r="Q4905" s="163"/>
      <c r="R4905" s="163"/>
      <c r="S4905" s="168"/>
      <c r="T4905" s="164"/>
    </row>
    <row r="4906" ht="18.75" hidden="1" customHeight="1">
      <c r="A4906" s="182">
        <v>45961.02900206018</v>
      </c>
      <c r="B4906" s="171">
        <v>8880.0</v>
      </c>
      <c r="C4906" s="171" t="s">
        <v>8901</v>
      </c>
      <c r="D4906" s="171"/>
      <c r="E4906" s="171" t="s">
        <v>20634</v>
      </c>
      <c r="F4906" s="171"/>
      <c r="G4906" s="171" t="s">
        <v>22948</v>
      </c>
      <c r="H4906" s="172" t="s">
        <v>22948</v>
      </c>
      <c r="I4906" s="173">
        <v>11220.0</v>
      </c>
      <c r="J4906" s="174">
        <v>900.0</v>
      </c>
      <c r="K4906" s="179">
        <v>0.0</v>
      </c>
      <c r="L4906" s="178">
        <v>0.0</v>
      </c>
      <c r="M4906" s="177">
        <v>0.0</v>
      </c>
      <c r="N4906" s="178">
        <v>0.0</v>
      </c>
      <c r="O4906" s="163"/>
      <c r="P4906" s="164"/>
      <c r="Q4906" s="163"/>
      <c r="R4906" s="163"/>
      <c r="S4906" s="168" t="s">
        <v>20645</v>
      </c>
      <c r="T4906" s="164">
        <v>0.0</v>
      </c>
    </row>
    <row r="4907" ht="18.75" hidden="1" customHeight="1">
      <c r="A4907" s="170">
        <v>45962.0</v>
      </c>
      <c r="B4907" s="171">
        <v>17792.0</v>
      </c>
      <c r="C4907" s="171"/>
      <c r="D4907" s="171" t="s">
        <v>20687</v>
      </c>
      <c r="E4907" s="171">
        <v>4.0</v>
      </c>
      <c r="F4907" s="171" t="s">
        <v>21072</v>
      </c>
      <c r="G4907" s="171" t="s">
        <v>13622</v>
      </c>
      <c r="H4907" s="172" t="s">
        <v>20635</v>
      </c>
      <c r="I4907" s="173">
        <v>12940.0</v>
      </c>
      <c r="J4907" s="174">
        <v>3160.0</v>
      </c>
      <c r="K4907" s="179">
        <v>3160.0</v>
      </c>
      <c r="L4907" s="178"/>
      <c r="M4907" s="177"/>
      <c r="N4907" s="178"/>
      <c r="O4907" s="163"/>
      <c r="P4907" s="164"/>
      <c r="Q4907" s="163"/>
      <c r="R4907" s="163"/>
      <c r="S4907" s="168"/>
      <c r="T4907" s="164"/>
    </row>
    <row r="4908" ht="18.75" hidden="1" customHeight="1">
      <c r="A4908" s="170">
        <v>45962.0</v>
      </c>
      <c r="B4908" s="171">
        <v>17793.0</v>
      </c>
      <c r="C4908" s="171"/>
      <c r="D4908" s="171" t="s">
        <v>20687</v>
      </c>
      <c r="E4908" s="171">
        <v>8.0</v>
      </c>
      <c r="F4908" s="171" t="s">
        <v>20817</v>
      </c>
      <c r="G4908" s="171" t="s">
        <v>12293</v>
      </c>
      <c r="H4908" s="172" t="s">
        <v>20635</v>
      </c>
      <c r="I4908" s="173">
        <v>14380.0</v>
      </c>
      <c r="J4908" s="174">
        <v>4360.0</v>
      </c>
      <c r="K4908" s="179">
        <v>4360.0</v>
      </c>
      <c r="L4908" s="178"/>
      <c r="M4908" s="177"/>
      <c r="N4908" s="178"/>
      <c r="O4908" s="163"/>
      <c r="P4908" s="164"/>
      <c r="Q4908" s="163"/>
      <c r="R4908" s="163"/>
      <c r="S4908" s="168"/>
      <c r="T4908" s="164"/>
    </row>
    <row r="4909" ht="18.75" hidden="1" customHeight="1">
      <c r="A4909" s="170">
        <v>45962.0</v>
      </c>
      <c r="B4909" s="171">
        <v>17794.0</v>
      </c>
      <c r="C4909" s="171"/>
      <c r="D4909" s="171" t="s">
        <v>20687</v>
      </c>
      <c r="E4909" s="171">
        <v>6.0</v>
      </c>
      <c r="F4909" s="171" t="s">
        <v>21920</v>
      </c>
      <c r="G4909" s="171" t="s">
        <v>13639</v>
      </c>
      <c r="H4909" s="172" t="s">
        <v>20635</v>
      </c>
      <c r="I4909" s="173">
        <v>12140.0</v>
      </c>
      <c r="J4909" s="174">
        <v>2300.0</v>
      </c>
      <c r="K4909" s="179">
        <v>2300.0</v>
      </c>
      <c r="L4909" s="178"/>
      <c r="M4909" s="177"/>
      <c r="N4909" s="178"/>
      <c r="O4909" s="163"/>
      <c r="P4909" s="164"/>
      <c r="Q4909" s="163"/>
      <c r="R4909" s="163"/>
      <c r="S4909" s="168"/>
      <c r="T4909" s="164"/>
    </row>
    <row r="4910" ht="18.75" hidden="1" customHeight="1">
      <c r="A4910" s="170">
        <v>45962.0</v>
      </c>
      <c r="B4910" s="171">
        <v>17795.0</v>
      </c>
      <c r="C4910" s="171"/>
      <c r="D4910" s="171" t="s">
        <v>20687</v>
      </c>
      <c r="E4910" s="171">
        <v>4.0</v>
      </c>
      <c r="F4910" s="171" t="s">
        <v>20849</v>
      </c>
      <c r="G4910" s="171" t="s">
        <v>22949</v>
      </c>
      <c r="H4910" s="172" t="s">
        <v>20635</v>
      </c>
      <c r="I4910" s="173">
        <v>11560.0</v>
      </c>
      <c r="J4910" s="174">
        <v>1780.0</v>
      </c>
      <c r="K4910" s="179">
        <v>1780.0</v>
      </c>
      <c r="L4910" s="178"/>
      <c r="M4910" s="177"/>
      <c r="N4910" s="178"/>
      <c r="O4910" s="163"/>
      <c r="P4910" s="164"/>
      <c r="Q4910" s="163"/>
      <c r="R4910" s="163"/>
      <c r="S4910" s="168"/>
      <c r="T4910" s="164"/>
    </row>
    <row r="4911" ht="18.75" hidden="1" customHeight="1">
      <c r="A4911" s="170">
        <v>45962.0</v>
      </c>
      <c r="B4911" s="171">
        <v>17796.0</v>
      </c>
      <c r="C4911" s="171"/>
      <c r="D4911" s="171" t="s">
        <v>20687</v>
      </c>
      <c r="E4911" s="171">
        <v>8.0</v>
      </c>
      <c r="F4911" s="171" t="s">
        <v>20743</v>
      </c>
      <c r="G4911" s="171" t="s">
        <v>22950</v>
      </c>
      <c r="H4911" s="172" t="s">
        <v>20635</v>
      </c>
      <c r="I4911" s="173">
        <v>15680.0</v>
      </c>
      <c r="J4911" s="174">
        <v>5660.0</v>
      </c>
      <c r="K4911" s="179">
        <v>5660.0</v>
      </c>
      <c r="L4911" s="178"/>
      <c r="M4911" s="177"/>
      <c r="N4911" s="178"/>
      <c r="O4911" s="163"/>
      <c r="P4911" s="164"/>
      <c r="Q4911" s="163"/>
      <c r="R4911" s="163"/>
      <c r="S4911" s="168"/>
      <c r="T4911" s="164"/>
    </row>
    <row r="4912" ht="18.75" hidden="1" customHeight="1">
      <c r="A4912" s="170">
        <v>45962.0</v>
      </c>
      <c r="B4912" s="171">
        <v>17797.0</v>
      </c>
      <c r="C4912" s="171"/>
      <c r="D4912" s="171" t="s">
        <v>20687</v>
      </c>
      <c r="E4912" s="171">
        <v>14.0</v>
      </c>
      <c r="F4912" s="171" t="s">
        <v>22231</v>
      </c>
      <c r="G4912" s="171" t="s">
        <v>22951</v>
      </c>
      <c r="H4912" s="172" t="s">
        <v>20635</v>
      </c>
      <c r="I4912" s="173">
        <v>16240.0</v>
      </c>
      <c r="J4912" s="174">
        <v>6200.0</v>
      </c>
      <c r="K4912" s="179">
        <v>6200.0</v>
      </c>
      <c r="L4912" s="178"/>
      <c r="M4912" s="177"/>
      <c r="N4912" s="178"/>
      <c r="O4912" s="163"/>
      <c r="P4912" s="164"/>
      <c r="Q4912" s="163"/>
      <c r="R4912" s="163"/>
      <c r="S4912" s="168"/>
      <c r="T4912" s="164"/>
    </row>
    <row r="4913" ht="18.75" hidden="1" customHeight="1">
      <c r="A4913" s="170">
        <v>45962.0</v>
      </c>
      <c r="B4913" s="171">
        <v>17798.0</v>
      </c>
      <c r="C4913" s="171"/>
      <c r="D4913" s="171" t="s">
        <v>20687</v>
      </c>
      <c r="E4913" s="171">
        <v>8.0</v>
      </c>
      <c r="F4913" s="171" t="s">
        <v>20835</v>
      </c>
      <c r="G4913" s="171" t="s">
        <v>22952</v>
      </c>
      <c r="H4913" s="172" t="s">
        <v>20635</v>
      </c>
      <c r="I4913" s="173">
        <v>14520.0</v>
      </c>
      <c r="J4913" s="174">
        <v>4500.0</v>
      </c>
      <c r="K4913" s="179">
        <v>4500.0</v>
      </c>
      <c r="L4913" s="178"/>
      <c r="M4913" s="177"/>
      <c r="N4913" s="178"/>
      <c r="O4913" s="163"/>
      <c r="P4913" s="164"/>
      <c r="Q4913" s="163"/>
      <c r="R4913" s="163"/>
      <c r="S4913" s="168"/>
      <c r="T4913" s="164"/>
    </row>
    <row r="4914" ht="18.75" hidden="1" customHeight="1">
      <c r="A4914" s="180">
        <v>45962.0</v>
      </c>
      <c r="B4914" s="171">
        <v>8899.0</v>
      </c>
      <c r="C4914" s="171" t="s">
        <v>6423</v>
      </c>
      <c r="D4914" s="171"/>
      <c r="E4914" s="171" t="s">
        <v>20634</v>
      </c>
      <c r="F4914" s="171"/>
      <c r="G4914" s="171" t="s">
        <v>22684</v>
      </c>
      <c r="H4914" s="172" t="s">
        <v>22684</v>
      </c>
      <c r="I4914" s="173">
        <v>3840.0</v>
      </c>
      <c r="J4914" s="174">
        <v>300.0</v>
      </c>
      <c r="K4914" s="179">
        <v>0.0</v>
      </c>
      <c r="L4914" s="178">
        <v>0.0</v>
      </c>
      <c r="M4914" s="177">
        <v>0.0</v>
      </c>
      <c r="N4914" s="178">
        <v>0.0</v>
      </c>
      <c r="O4914" s="163"/>
      <c r="P4914" s="164"/>
      <c r="Q4914" s="163"/>
      <c r="R4914" s="163"/>
      <c r="S4914" s="168" t="s">
        <v>20645</v>
      </c>
      <c r="T4914" s="164">
        <v>0.0</v>
      </c>
    </row>
    <row r="4915" ht="18.75" hidden="1" customHeight="1">
      <c r="A4915" s="180">
        <v>45962.0</v>
      </c>
      <c r="B4915" s="171">
        <v>8900.0</v>
      </c>
      <c r="C4915" s="171" t="s">
        <v>6423</v>
      </c>
      <c r="D4915" s="171"/>
      <c r="E4915" s="171" t="s">
        <v>20634</v>
      </c>
      <c r="F4915" s="171"/>
      <c r="G4915" s="171" t="s">
        <v>22684</v>
      </c>
      <c r="H4915" s="172" t="s">
        <v>22684</v>
      </c>
      <c r="I4915" s="173">
        <v>3540.0</v>
      </c>
      <c r="J4915" s="174">
        <v>580.0</v>
      </c>
      <c r="K4915" s="179">
        <v>0.0</v>
      </c>
      <c r="L4915" s="178">
        <v>580.0</v>
      </c>
      <c r="M4915" s="177">
        <v>0.0</v>
      </c>
      <c r="N4915" s="178">
        <v>0.0</v>
      </c>
      <c r="O4915" s="163"/>
      <c r="P4915" s="164"/>
      <c r="Q4915" s="163"/>
      <c r="R4915" s="163"/>
      <c r="S4915" s="168" t="s">
        <v>20645</v>
      </c>
      <c r="T4915" s="164">
        <v>0.0</v>
      </c>
    </row>
    <row r="4916" ht="18.75" hidden="1" customHeight="1">
      <c r="A4916" s="180">
        <v>45962.0</v>
      </c>
      <c r="B4916" s="171">
        <v>8902.0</v>
      </c>
      <c r="C4916" s="171" t="s">
        <v>744</v>
      </c>
      <c r="D4916" s="171"/>
      <c r="E4916" s="171" t="s">
        <v>20634</v>
      </c>
      <c r="F4916" s="171"/>
      <c r="G4916" s="171"/>
      <c r="H4916" s="172"/>
      <c r="I4916" s="173">
        <v>3200.0</v>
      </c>
      <c r="J4916" s="174">
        <v>700.0</v>
      </c>
      <c r="K4916" s="179">
        <v>0.0</v>
      </c>
      <c r="L4916" s="178">
        <v>0.0</v>
      </c>
      <c r="M4916" s="177">
        <v>700.0</v>
      </c>
      <c r="N4916" s="178">
        <v>0.0</v>
      </c>
      <c r="O4916" s="163"/>
      <c r="P4916" s="164"/>
      <c r="Q4916" s="163"/>
      <c r="R4916" s="163"/>
      <c r="S4916" s="168" t="s">
        <v>20645</v>
      </c>
      <c r="T4916" s="164">
        <v>0.0</v>
      </c>
    </row>
    <row r="4917" ht="18.75" hidden="1" customHeight="1">
      <c r="A4917" s="170">
        <v>45964.0</v>
      </c>
      <c r="B4917" s="171">
        <v>17799.0</v>
      </c>
      <c r="C4917" s="171" t="s">
        <v>4454</v>
      </c>
      <c r="D4917" s="171" t="s">
        <v>20687</v>
      </c>
      <c r="E4917" s="171">
        <v>14.0</v>
      </c>
      <c r="F4917" s="171" t="s">
        <v>21370</v>
      </c>
      <c r="G4917" s="171" t="s">
        <v>9926</v>
      </c>
      <c r="H4917" s="172" t="s">
        <v>20635</v>
      </c>
      <c r="I4917" s="173">
        <v>18800.0</v>
      </c>
      <c r="J4917" s="174">
        <v>8780.0</v>
      </c>
      <c r="K4917" s="179">
        <v>8780.0</v>
      </c>
      <c r="L4917" s="178"/>
      <c r="M4917" s="177"/>
      <c r="N4917" s="178"/>
      <c r="O4917" s="163"/>
      <c r="P4917" s="164"/>
      <c r="Q4917" s="163"/>
      <c r="R4917" s="163"/>
      <c r="S4917" s="168"/>
      <c r="T4917" s="164"/>
    </row>
    <row r="4918" ht="18.75" hidden="1" customHeight="1">
      <c r="A4918" s="170">
        <v>45964.0</v>
      </c>
      <c r="B4918" s="171">
        <v>17800.0</v>
      </c>
      <c r="C4918" s="171" t="s">
        <v>22418</v>
      </c>
      <c r="D4918" s="171" t="s">
        <v>20659</v>
      </c>
      <c r="E4918" s="171">
        <v>8.0</v>
      </c>
      <c r="F4918" s="171" t="s">
        <v>20772</v>
      </c>
      <c r="G4918" s="171" t="s">
        <v>6701</v>
      </c>
      <c r="H4918" s="172" t="s">
        <v>20635</v>
      </c>
      <c r="I4918" s="173">
        <v>10860.0</v>
      </c>
      <c r="J4918" s="174">
        <v>1160.0</v>
      </c>
      <c r="K4918" s="179">
        <v>1160.0</v>
      </c>
      <c r="L4918" s="178"/>
      <c r="M4918" s="177"/>
      <c r="N4918" s="178"/>
      <c r="O4918" s="163"/>
      <c r="P4918" s="164"/>
      <c r="Q4918" s="163"/>
      <c r="R4918" s="163"/>
      <c r="S4918" s="168"/>
      <c r="T4918" s="164"/>
    </row>
    <row r="4919" ht="18.75" hidden="1" customHeight="1">
      <c r="A4919" s="180">
        <v>45964.0</v>
      </c>
      <c r="B4919" s="171">
        <v>8896.0</v>
      </c>
      <c r="C4919" s="171" t="s">
        <v>4017</v>
      </c>
      <c r="D4919" s="171"/>
      <c r="E4919" s="171" t="s">
        <v>20634</v>
      </c>
      <c r="F4919" s="171"/>
      <c r="G4919" s="171" t="s">
        <v>4500</v>
      </c>
      <c r="H4919" s="172" t="s">
        <v>4500</v>
      </c>
      <c r="I4919" s="173">
        <v>3720.0</v>
      </c>
      <c r="J4919" s="174">
        <v>440.0</v>
      </c>
      <c r="K4919" s="179">
        <v>440.0</v>
      </c>
      <c r="L4919" s="178">
        <v>0.0</v>
      </c>
      <c r="M4919" s="177">
        <v>0.0</v>
      </c>
      <c r="N4919" s="178">
        <v>0.0</v>
      </c>
      <c r="O4919" s="163"/>
      <c r="P4919" s="164"/>
      <c r="Q4919" s="163"/>
      <c r="R4919" s="163"/>
      <c r="S4919" s="168" t="s">
        <v>20645</v>
      </c>
      <c r="T4919" s="164">
        <v>0.0</v>
      </c>
    </row>
    <row r="4920" ht="18.75" hidden="1" customHeight="1">
      <c r="A4920" s="170">
        <v>45964.0</v>
      </c>
      <c r="B4920" s="171">
        <v>17802.0</v>
      </c>
      <c r="C4920" s="171" t="s">
        <v>20829</v>
      </c>
      <c r="D4920" s="171" t="s">
        <v>20659</v>
      </c>
      <c r="E4920" s="171">
        <v>8.0</v>
      </c>
      <c r="F4920" s="171" t="s">
        <v>21728</v>
      </c>
      <c r="G4920" s="171" t="s">
        <v>8817</v>
      </c>
      <c r="H4920" s="172" t="s">
        <v>20635</v>
      </c>
      <c r="I4920" s="173">
        <v>12280.0</v>
      </c>
      <c r="J4920" s="174">
        <v>2580.0</v>
      </c>
      <c r="K4920" s="179">
        <v>2580.0</v>
      </c>
      <c r="L4920" s="178"/>
      <c r="M4920" s="177"/>
      <c r="N4920" s="178"/>
      <c r="O4920" s="163"/>
      <c r="P4920" s="164"/>
      <c r="Q4920" s="163"/>
      <c r="R4920" s="163"/>
      <c r="S4920" s="168"/>
      <c r="T4920" s="164"/>
    </row>
    <row r="4921" ht="18.75" hidden="1" customHeight="1">
      <c r="A4921" s="170">
        <v>45964.0</v>
      </c>
      <c r="B4921" s="171">
        <v>17804.0</v>
      </c>
      <c r="C4921" s="171" t="s">
        <v>9968</v>
      </c>
      <c r="D4921" s="171" t="s">
        <v>20687</v>
      </c>
      <c r="E4921" s="171">
        <v>14.0</v>
      </c>
      <c r="F4921" s="171" t="s">
        <v>20838</v>
      </c>
      <c r="G4921" s="171" t="s">
        <v>5653</v>
      </c>
      <c r="H4921" s="172" t="s">
        <v>20635</v>
      </c>
      <c r="I4921" s="173">
        <v>13880.0</v>
      </c>
      <c r="J4921" s="174">
        <v>3840.0</v>
      </c>
      <c r="K4921" s="179">
        <v>3840.0</v>
      </c>
      <c r="L4921" s="178"/>
      <c r="M4921" s="177"/>
      <c r="N4921" s="178"/>
      <c r="O4921" s="163"/>
      <c r="P4921" s="164"/>
      <c r="Q4921" s="163"/>
      <c r="R4921" s="163"/>
      <c r="S4921" s="168"/>
      <c r="T4921" s="164"/>
    </row>
    <row r="4922" ht="18.75" hidden="1" customHeight="1">
      <c r="A4922" s="170">
        <v>45964.0</v>
      </c>
      <c r="B4922" s="171">
        <v>17805.0</v>
      </c>
      <c r="C4922" s="171" t="s">
        <v>22953</v>
      </c>
      <c r="D4922" s="171" t="s">
        <v>20673</v>
      </c>
      <c r="E4922" s="171" t="s">
        <v>926</v>
      </c>
      <c r="F4922" s="171" t="s">
        <v>21492</v>
      </c>
      <c r="G4922" s="171" t="s">
        <v>12210</v>
      </c>
      <c r="H4922" s="172" t="s">
        <v>20635</v>
      </c>
      <c r="I4922" s="173">
        <v>11180.0</v>
      </c>
      <c r="J4922" s="174">
        <v>11180.0</v>
      </c>
      <c r="K4922" s="179">
        <v>11180.0</v>
      </c>
      <c r="L4922" s="178"/>
      <c r="M4922" s="177"/>
      <c r="N4922" s="178"/>
      <c r="O4922" s="163"/>
      <c r="P4922" s="164"/>
      <c r="Q4922" s="163"/>
      <c r="R4922" s="163"/>
      <c r="S4922" s="168"/>
      <c r="T4922" s="164"/>
    </row>
    <row r="4923" ht="18.75" hidden="1" customHeight="1">
      <c r="A4923" s="180">
        <v>45964.0</v>
      </c>
      <c r="B4923" s="171">
        <v>8897.0</v>
      </c>
      <c r="C4923" s="171" t="s">
        <v>22954</v>
      </c>
      <c r="D4923" s="171"/>
      <c r="E4923" s="171" t="s">
        <v>20634</v>
      </c>
      <c r="F4923" s="171"/>
      <c r="G4923" s="171"/>
      <c r="H4923" s="172"/>
      <c r="I4923" s="173">
        <v>2800.0</v>
      </c>
      <c r="J4923" s="174">
        <v>100.0</v>
      </c>
      <c r="K4923" s="179">
        <v>0.0</v>
      </c>
      <c r="L4923" s="178">
        <v>100.0</v>
      </c>
      <c r="M4923" s="177">
        <v>0.0</v>
      </c>
      <c r="N4923" s="178">
        <v>0.0</v>
      </c>
      <c r="O4923" s="163"/>
      <c r="P4923" s="164"/>
      <c r="Q4923" s="163"/>
      <c r="R4923" s="163"/>
      <c r="S4923" s="168" t="s">
        <v>20645</v>
      </c>
      <c r="T4923" s="164">
        <v>0.0</v>
      </c>
    </row>
    <row r="4924" ht="18.75" hidden="1" customHeight="1">
      <c r="A4924" s="180">
        <v>45964.0</v>
      </c>
      <c r="B4924" s="171">
        <v>8898.0</v>
      </c>
      <c r="C4924" s="171" t="s">
        <v>4097</v>
      </c>
      <c r="D4924" s="171"/>
      <c r="E4924" s="171" t="s">
        <v>20634</v>
      </c>
      <c r="F4924" s="171"/>
      <c r="G4924" s="171"/>
      <c r="H4924" s="172"/>
      <c r="I4924" s="173">
        <v>4100.0</v>
      </c>
      <c r="J4924" s="174">
        <v>1400.0</v>
      </c>
      <c r="K4924" s="179">
        <v>1400.0</v>
      </c>
      <c r="L4924" s="178">
        <v>0.0</v>
      </c>
      <c r="M4924" s="177">
        <v>0.0</v>
      </c>
      <c r="N4924" s="178">
        <v>0.0</v>
      </c>
      <c r="O4924" s="163"/>
      <c r="P4924" s="164"/>
      <c r="Q4924" s="163"/>
      <c r="R4924" s="163"/>
      <c r="S4924" s="168" t="s">
        <v>20645</v>
      </c>
      <c r="T4924" s="164">
        <v>0.0</v>
      </c>
    </row>
    <row r="4925" ht="18.75" hidden="1" customHeight="1">
      <c r="A4925" s="170">
        <v>45964.0</v>
      </c>
      <c r="B4925" s="171">
        <v>17806.0</v>
      </c>
      <c r="C4925" s="171" t="s">
        <v>22955</v>
      </c>
      <c r="D4925" s="171" t="s">
        <v>20659</v>
      </c>
      <c r="E4925" s="171">
        <v>12.0</v>
      </c>
      <c r="F4925" s="171" t="s">
        <v>20884</v>
      </c>
      <c r="G4925" s="171" t="s">
        <v>13675</v>
      </c>
      <c r="H4925" s="172" t="s">
        <v>20635</v>
      </c>
      <c r="I4925" s="173">
        <v>12640.0</v>
      </c>
      <c r="J4925" s="174">
        <v>2600.0</v>
      </c>
      <c r="K4925" s="179">
        <v>2600.0</v>
      </c>
      <c r="L4925" s="178"/>
      <c r="M4925" s="177"/>
      <c r="N4925" s="178"/>
      <c r="O4925" s="163"/>
      <c r="P4925" s="164"/>
      <c r="Q4925" s="163"/>
      <c r="R4925" s="163"/>
      <c r="S4925" s="168"/>
      <c r="T4925" s="164"/>
    </row>
    <row r="4926" ht="18.75" hidden="1" customHeight="1">
      <c r="A4926" s="180">
        <v>45964.0</v>
      </c>
      <c r="B4926" s="171">
        <v>8901.0</v>
      </c>
      <c r="C4926" s="171" t="s">
        <v>4073</v>
      </c>
      <c r="D4926" s="171"/>
      <c r="E4926" s="171" t="s">
        <v>20634</v>
      </c>
      <c r="F4926" s="171"/>
      <c r="G4926" s="171"/>
      <c r="H4926" s="172"/>
      <c r="I4926" s="173">
        <v>2600.0</v>
      </c>
      <c r="J4926" s="174">
        <v>120.0</v>
      </c>
      <c r="K4926" s="179">
        <v>0.0</v>
      </c>
      <c r="L4926" s="178">
        <v>120.0</v>
      </c>
      <c r="M4926" s="177">
        <v>0.0</v>
      </c>
      <c r="N4926" s="178">
        <v>0.0</v>
      </c>
      <c r="O4926" s="163"/>
      <c r="P4926" s="164"/>
      <c r="Q4926" s="163"/>
      <c r="R4926" s="163"/>
      <c r="S4926" s="168" t="s">
        <v>20645</v>
      </c>
      <c r="T4926" s="164">
        <v>0.0</v>
      </c>
    </row>
    <row r="4927" ht="18.75" hidden="1" customHeight="1">
      <c r="A4927" s="180">
        <v>45964.0</v>
      </c>
      <c r="B4927" s="171">
        <v>8903.0</v>
      </c>
      <c r="C4927" s="171" t="s">
        <v>744</v>
      </c>
      <c r="D4927" s="171"/>
      <c r="E4927" s="171" t="s">
        <v>20634</v>
      </c>
      <c r="F4927" s="171"/>
      <c r="G4927" s="171"/>
      <c r="H4927" s="172"/>
      <c r="I4927" s="173">
        <v>2840.0</v>
      </c>
      <c r="J4927" s="174">
        <v>300.0</v>
      </c>
      <c r="K4927" s="179">
        <v>0.0</v>
      </c>
      <c r="L4927" s="178">
        <v>0.0</v>
      </c>
      <c r="M4927" s="177">
        <v>300.0</v>
      </c>
      <c r="N4927" s="178">
        <v>0.0</v>
      </c>
      <c r="O4927" s="163"/>
      <c r="P4927" s="164"/>
      <c r="Q4927" s="163"/>
      <c r="R4927" s="163"/>
      <c r="S4927" s="168" t="s">
        <v>20645</v>
      </c>
      <c r="T4927" s="164">
        <v>0.0</v>
      </c>
    </row>
    <row r="4928" ht="18.75" hidden="1" customHeight="1">
      <c r="A4928" s="180">
        <v>45964.0</v>
      </c>
      <c r="B4928" s="171">
        <v>8904.0</v>
      </c>
      <c r="C4928" s="171" t="s">
        <v>5722</v>
      </c>
      <c r="D4928" s="171"/>
      <c r="E4928" s="171" t="s">
        <v>20634</v>
      </c>
      <c r="F4928" s="171"/>
      <c r="G4928" s="171" t="s">
        <v>22684</v>
      </c>
      <c r="H4928" s="172" t="s">
        <v>22684</v>
      </c>
      <c r="I4928" s="173">
        <v>3720.0</v>
      </c>
      <c r="J4928" s="174">
        <v>220.0</v>
      </c>
      <c r="K4928" s="179">
        <v>0.0</v>
      </c>
      <c r="L4928" s="178">
        <v>0.0</v>
      </c>
      <c r="M4928" s="177">
        <v>0.0</v>
      </c>
      <c r="N4928" s="178">
        <v>0.0</v>
      </c>
      <c r="O4928" s="163"/>
      <c r="P4928" s="164"/>
      <c r="Q4928" s="163"/>
      <c r="R4928" s="163"/>
      <c r="S4928" s="168" t="s">
        <v>20645</v>
      </c>
      <c r="T4928" s="164">
        <v>0.0</v>
      </c>
    </row>
    <row r="4929" ht="18.75" hidden="1" customHeight="1">
      <c r="A4929" s="180">
        <v>45964.0</v>
      </c>
      <c r="B4929" s="171">
        <v>8905.0</v>
      </c>
      <c r="C4929" s="171" t="s">
        <v>5722</v>
      </c>
      <c r="D4929" s="171"/>
      <c r="E4929" s="171" t="s">
        <v>20634</v>
      </c>
      <c r="F4929" s="171"/>
      <c r="G4929" s="171" t="s">
        <v>22684</v>
      </c>
      <c r="H4929" s="172" t="s">
        <v>22684</v>
      </c>
      <c r="I4929" s="173">
        <v>3500.0</v>
      </c>
      <c r="J4929" s="174">
        <v>560.0</v>
      </c>
      <c r="K4929" s="179">
        <v>0.0</v>
      </c>
      <c r="L4929" s="178">
        <v>560.0</v>
      </c>
      <c r="M4929" s="177">
        <v>0.0</v>
      </c>
      <c r="N4929" s="178">
        <v>0.0</v>
      </c>
      <c r="O4929" s="163"/>
      <c r="P4929" s="164"/>
      <c r="Q4929" s="163"/>
      <c r="R4929" s="163"/>
      <c r="S4929" s="168" t="s">
        <v>20645</v>
      </c>
      <c r="T4929" s="164">
        <v>0.0</v>
      </c>
    </row>
    <row r="4930" ht="18.75" hidden="1" customHeight="1">
      <c r="A4930" s="180">
        <v>45964.0</v>
      </c>
      <c r="B4930" s="171">
        <v>8906.0</v>
      </c>
      <c r="C4930" s="171" t="s">
        <v>5722</v>
      </c>
      <c r="D4930" s="171"/>
      <c r="E4930" s="171" t="s">
        <v>20634</v>
      </c>
      <c r="F4930" s="171"/>
      <c r="G4930" s="171" t="s">
        <v>22683</v>
      </c>
      <c r="H4930" s="172" t="s">
        <v>22683</v>
      </c>
      <c r="I4930" s="173">
        <v>3620.0</v>
      </c>
      <c r="J4930" s="174">
        <v>320.0</v>
      </c>
      <c r="K4930" s="179">
        <v>0.0</v>
      </c>
      <c r="L4930" s="178">
        <v>0.0</v>
      </c>
      <c r="M4930" s="177">
        <v>0.0</v>
      </c>
      <c r="N4930" s="178">
        <v>0.0</v>
      </c>
      <c r="O4930" s="163"/>
      <c r="P4930" s="164"/>
      <c r="Q4930" s="163"/>
      <c r="R4930" s="163"/>
      <c r="S4930" s="168" t="s">
        <v>20645</v>
      </c>
      <c r="T4930" s="164">
        <v>0.0</v>
      </c>
    </row>
    <row r="4931" ht="18.75" hidden="1" customHeight="1">
      <c r="A4931" s="180">
        <v>45964.0</v>
      </c>
      <c r="B4931" s="171">
        <v>8907.0</v>
      </c>
      <c r="C4931" s="171" t="s">
        <v>5722</v>
      </c>
      <c r="D4931" s="171"/>
      <c r="E4931" s="171" t="s">
        <v>20634</v>
      </c>
      <c r="F4931" s="171"/>
      <c r="G4931" s="171" t="s">
        <v>22683</v>
      </c>
      <c r="H4931" s="172" t="s">
        <v>22683</v>
      </c>
      <c r="I4931" s="173">
        <v>3300.0</v>
      </c>
      <c r="J4931" s="174">
        <v>440.0</v>
      </c>
      <c r="K4931" s="179">
        <v>0.0</v>
      </c>
      <c r="L4931" s="178">
        <v>440.0</v>
      </c>
      <c r="M4931" s="177">
        <v>0.0</v>
      </c>
      <c r="N4931" s="178">
        <v>0.0</v>
      </c>
      <c r="O4931" s="163"/>
      <c r="P4931" s="164"/>
      <c r="Q4931" s="163"/>
      <c r="R4931" s="163"/>
      <c r="S4931" s="168" t="s">
        <v>20645</v>
      </c>
      <c r="T4931" s="164">
        <v>0.0</v>
      </c>
    </row>
    <row r="4932" ht="18.75" hidden="1" customHeight="1">
      <c r="A4932" s="180">
        <v>45964.0</v>
      </c>
      <c r="B4932" s="171">
        <v>8908.0</v>
      </c>
      <c r="C4932" s="171" t="s">
        <v>4017</v>
      </c>
      <c r="D4932" s="171"/>
      <c r="E4932" s="171" t="s">
        <v>20634</v>
      </c>
      <c r="F4932" s="171"/>
      <c r="G4932" s="171" t="s">
        <v>4500</v>
      </c>
      <c r="H4932" s="172" t="s">
        <v>4500</v>
      </c>
      <c r="I4932" s="173">
        <v>4540.0</v>
      </c>
      <c r="J4932" s="174">
        <v>1060.0</v>
      </c>
      <c r="K4932" s="179">
        <v>106.0</v>
      </c>
      <c r="L4932" s="178">
        <v>0.0</v>
      </c>
      <c r="M4932" s="177">
        <v>954.0</v>
      </c>
      <c r="N4932" s="178">
        <v>0.0</v>
      </c>
      <c r="O4932" s="163"/>
      <c r="P4932" s="164"/>
      <c r="Q4932" s="163"/>
      <c r="R4932" s="163"/>
      <c r="S4932" s="168" t="s">
        <v>20645</v>
      </c>
      <c r="T4932" s="164">
        <v>0.0</v>
      </c>
    </row>
    <row r="4933" ht="18.75" hidden="1" customHeight="1">
      <c r="A4933" s="180">
        <v>45964.0</v>
      </c>
      <c r="B4933" s="171">
        <v>8909.0</v>
      </c>
      <c r="C4933" s="171" t="s">
        <v>4111</v>
      </c>
      <c r="D4933" s="171"/>
      <c r="E4933" s="171" t="s">
        <v>20634</v>
      </c>
      <c r="F4933" s="171"/>
      <c r="G4933" s="171"/>
      <c r="H4933" s="172"/>
      <c r="I4933" s="173">
        <v>3860.0</v>
      </c>
      <c r="J4933" s="174">
        <v>1300.0</v>
      </c>
      <c r="K4933" s="179">
        <v>1300.0</v>
      </c>
      <c r="L4933" s="178">
        <v>0.0</v>
      </c>
      <c r="M4933" s="177">
        <v>0.0</v>
      </c>
      <c r="N4933" s="178">
        <v>0.0</v>
      </c>
      <c r="O4933" s="163"/>
      <c r="P4933" s="164"/>
      <c r="Q4933" s="163"/>
      <c r="R4933" s="163"/>
      <c r="S4933" s="168" t="s">
        <v>20645</v>
      </c>
      <c r="T4933" s="164">
        <v>0.0</v>
      </c>
    </row>
    <row r="4934" ht="18.75" hidden="1" customHeight="1">
      <c r="A4934" s="180">
        <v>45964.0</v>
      </c>
      <c r="B4934" s="171">
        <v>8910.0</v>
      </c>
      <c r="C4934" s="171" t="s">
        <v>4082</v>
      </c>
      <c r="D4934" s="171"/>
      <c r="E4934" s="171" t="s">
        <v>20634</v>
      </c>
      <c r="F4934" s="171"/>
      <c r="G4934" s="171"/>
      <c r="H4934" s="172"/>
      <c r="I4934" s="173">
        <v>3640.0</v>
      </c>
      <c r="J4934" s="174">
        <v>600.0</v>
      </c>
      <c r="K4934" s="179">
        <v>600.0</v>
      </c>
      <c r="L4934" s="178">
        <v>0.0</v>
      </c>
      <c r="M4934" s="177">
        <v>0.0</v>
      </c>
      <c r="N4934" s="178">
        <v>0.0</v>
      </c>
      <c r="O4934" s="163"/>
      <c r="P4934" s="164"/>
      <c r="Q4934" s="163"/>
      <c r="R4934" s="163"/>
      <c r="S4934" s="168" t="s">
        <v>20645</v>
      </c>
      <c r="T4934" s="164">
        <v>0.0</v>
      </c>
    </row>
    <row r="4935" ht="18.75" hidden="1" customHeight="1">
      <c r="A4935" s="170">
        <v>45964.0</v>
      </c>
      <c r="B4935" s="171">
        <v>17808.0</v>
      </c>
      <c r="C4935" s="171" t="s">
        <v>22956</v>
      </c>
      <c r="D4935" s="171" t="s">
        <v>20659</v>
      </c>
      <c r="E4935" s="171">
        <v>8.0</v>
      </c>
      <c r="F4935" s="171" t="s">
        <v>20706</v>
      </c>
      <c r="G4935" s="171" t="s">
        <v>13710</v>
      </c>
      <c r="H4935" s="172" t="s">
        <v>20635</v>
      </c>
      <c r="I4935" s="173">
        <v>15060.0</v>
      </c>
      <c r="J4935" s="174">
        <v>5040.0</v>
      </c>
      <c r="K4935" s="179">
        <v>5040.0</v>
      </c>
      <c r="L4935" s="178"/>
      <c r="M4935" s="177"/>
      <c r="N4935" s="178"/>
      <c r="O4935" s="163"/>
      <c r="P4935" s="164"/>
      <c r="Q4935" s="163"/>
      <c r="R4935" s="163"/>
      <c r="S4935" s="168"/>
      <c r="T4935" s="164"/>
    </row>
    <row r="4936" ht="18.75" hidden="1" customHeight="1">
      <c r="A4936" s="170">
        <v>45964.0</v>
      </c>
      <c r="B4936" s="171">
        <v>17809.0</v>
      </c>
      <c r="C4936" s="171" t="s">
        <v>22270</v>
      </c>
      <c r="D4936" s="171" t="s">
        <v>20687</v>
      </c>
      <c r="E4936" s="171">
        <v>14.0</v>
      </c>
      <c r="F4936" s="171" t="s">
        <v>21370</v>
      </c>
      <c r="G4936" s="171" t="s">
        <v>7238</v>
      </c>
      <c r="H4936" s="172" t="s">
        <v>20635</v>
      </c>
      <c r="I4936" s="173">
        <v>14640.0</v>
      </c>
      <c r="J4936" s="174">
        <v>4600.0</v>
      </c>
      <c r="K4936" s="179">
        <v>4600.0</v>
      </c>
      <c r="L4936" s="178"/>
      <c r="M4936" s="177"/>
      <c r="N4936" s="178"/>
      <c r="O4936" s="163"/>
      <c r="P4936" s="164"/>
      <c r="Q4936" s="163"/>
      <c r="R4936" s="163"/>
      <c r="S4936" s="168"/>
      <c r="T4936" s="164"/>
    </row>
    <row r="4937" ht="18.75" hidden="1" customHeight="1">
      <c r="A4937" s="180">
        <v>45964.0</v>
      </c>
      <c r="B4937" s="171">
        <v>8911.0</v>
      </c>
      <c r="C4937" s="171" t="s">
        <v>4671</v>
      </c>
      <c r="D4937" s="171"/>
      <c r="E4937" s="171" t="s">
        <v>20634</v>
      </c>
      <c r="F4937" s="171"/>
      <c r="G4937" s="171" t="s">
        <v>4734</v>
      </c>
      <c r="H4937" s="172" t="s">
        <v>4734</v>
      </c>
      <c r="I4937" s="173">
        <v>3340.0</v>
      </c>
      <c r="J4937" s="174">
        <v>640.0</v>
      </c>
      <c r="K4937" s="179">
        <v>640.0</v>
      </c>
      <c r="L4937" s="178">
        <v>0.0</v>
      </c>
      <c r="M4937" s="177">
        <v>0.0</v>
      </c>
      <c r="N4937" s="178">
        <v>0.0</v>
      </c>
      <c r="O4937" s="163"/>
      <c r="P4937" s="164"/>
      <c r="Q4937" s="163"/>
      <c r="R4937" s="163"/>
      <c r="S4937" s="168" t="s">
        <v>20645</v>
      </c>
      <c r="T4937" s="164">
        <v>0.0</v>
      </c>
    </row>
    <row r="4938" ht="18.75" hidden="1" customHeight="1">
      <c r="A4938" s="170">
        <v>45964.0</v>
      </c>
      <c r="B4938" s="171">
        <v>17810.0</v>
      </c>
      <c r="C4938" s="171" t="s">
        <v>22957</v>
      </c>
      <c r="D4938" s="171" t="s">
        <v>20673</v>
      </c>
      <c r="E4938" s="171">
        <v>8.0</v>
      </c>
      <c r="F4938" s="171" t="s">
        <v>20700</v>
      </c>
      <c r="G4938" s="171" t="s">
        <v>13205</v>
      </c>
      <c r="H4938" s="172" t="s">
        <v>20638</v>
      </c>
      <c r="I4938" s="173">
        <v>17900.0</v>
      </c>
      <c r="J4938" s="174">
        <v>8060.0</v>
      </c>
      <c r="K4938" s="179"/>
      <c r="L4938" s="178"/>
      <c r="M4938" s="177"/>
      <c r="N4938" s="177">
        <v>8060.0</v>
      </c>
      <c r="O4938" s="163"/>
      <c r="P4938" s="164"/>
      <c r="Q4938" s="163"/>
      <c r="R4938" s="163"/>
      <c r="S4938" s="168"/>
      <c r="T4938" s="164"/>
    </row>
    <row r="4939" ht="18.75" hidden="1" customHeight="1">
      <c r="A4939" s="180">
        <v>45964.0</v>
      </c>
      <c r="B4939" s="171">
        <v>8912.0</v>
      </c>
      <c r="C4939" s="171" t="s">
        <v>744</v>
      </c>
      <c r="D4939" s="171"/>
      <c r="E4939" s="171" t="s">
        <v>20634</v>
      </c>
      <c r="F4939" s="171"/>
      <c r="G4939" s="171"/>
      <c r="H4939" s="172"/>
      <c r="I4939" s="173">
        <v>2920.0</v>
      </c>
      <c r="J4939" s="174">
        <v>380.0</v>
      </c>
      <c r="K4939" s="179">
        <v>0.0</v>
      </c>
      <c r="L4939" s="178">
        <v>380.0</v>
      </c>
      <c r="M4939" s="177">
        <v>0.0</v>
      </c>
      <c r="N4939" s="178">
        <v>0.0</v>
      </c>
      <c r="O4939" s="163"/>
      <c r="P4939" s="164"/>
      <c r="Q4939" s="163"/>
      <c r="R4939" s="163"/>
      <c r="S4939" s="168" t="s">
        <v>20645</v>
      </c>
      <c r="T4939" s="164">
        <v>0.0</v>
      </c>
    </row>
    <row r="4940" ht="18.75" hidden="1" customHeight="1">
      <c r="A4940" s="170">
        <v>45964.0</v>
      </c>
      <c r="B4940" s="171">
        <v>17811.0</v>
      </c>
      <c r="C4940" s="171" t="s">
        <v>22958</v>
      </c>
      <c r="D4940" s="171" t="s">
        <v>20687</v>
      </c>
      <c r="E4940" s="171" t="s">
        <v>132</v>
      </c>
      <c r="F4940" s="171" t="s">
        <v>21443</v>
      </c>
      <c r="G4940" s="171" t="s">
        <v>13721</v>
      </c>
      <c r="H4940" s="172" t="s">
        <v>20635</v>
      </c>
      <c r="I4940" s="173">
        <v>11300.0</v>
      </c>
      <c r="J4940" s="174">
        <v>1020.0</v>
      </c>
      <c r="K4940" s="179">
        <v>1020.0</v>
      </c>
      <c r="L4940" s="178"/>
      <c r="M4940" s="177"/>
      <c r="N4940" s="178"/>
      <c r="O4940" s="163"/>
      <c r="P4940" s="164"/>
      <c r="Q4940" s="163"/>
      <c r="R4940" s="163"/>
      <c r="S4940" s="168"/>
      <c r="T4940" s="164"/>
    </row>
    <row r="4941" ht="18.75" hidden="1" customHeight="1">
      <c r="A4941" s="170">
        <v>45964.0</v>
      </c>
      <c r="B4941" s="171">
        <v>17812.0</v>
      </c>
      <c r="C4941" s="171" t="s">
        <v>22956</v>
      </c>
      <c r="D4941" s="171" t="s">
        <v>20687</v>
      </c>
      <c r="E4941" s="171">
        <v>8.0</v>
      </c>
      <c r="F4941" s="171" t="s">
        <v>21728</v>
      </c>
      <c r="G4941" s="171" t="s">
        <v>196</v>
      </c>
      <c r="H4941" s="172" t="s">
        <v>20635</v>
      </c>
      <c r="I4941" s="173">
        <v>11980.0</v>
      </c>
      <c r="J4941" s="174">
        <v>1960.0</v>
      </c>
      <c r="K4941" s="179">
        <v>1960.0</v>
      </c>
      <c r="L4941" s="178"/>
      <c r="M4941" s="177"/>
      <c r="N4941" s="178"/>
      <c r="O4941" s="163"/>
      <c r="P4941" s="164"/>
      <c r="Q4941" s="163"/>
      <c r="R4941" s="163"/>
      <c r="S4941" s="168"/>
      <c r="T4941" s="164"/>
    </row>
    <row r="4942" ht="18.75" hidden="1" customHeight="1">
      <c r="A4942" s="180">
        <v>45964.0</v>
      </c>
      <c r="B4942" s="171">
        <v>8925.0</v>
      </c>
      <c r="C4942" s="171" t="s">
        <v>82</v>
      </c>
      <c r="D4942" s="171"/>
      <c r="E4942" s="171" t="s">
        <v>20634</v>
      </c>
      <c r="F4942" s="171"/>
      <c r="G4942" s="171" t="s">
        <v>20681</v>
      </c>
      <c r="H4942" s="172" t="s">
        <v>20681</v>
      </c>
      <c r="I4942" s="173">
        <v>3280.0</v>
      </c>
      <c r="J4942" s="174">
        <v>480.0</v>
      </c>
      <c r="K4942" s="179">
        <v>0.0</v>
      </c>
      <c r="L4942" s="178">
        <v>480.0</v>
      </c>
      <c r="M4942" s="177">
        <v>0.0</v>
      </c>
      <c r="N4942" s="178">
        <v>0.0</v>
      </c>
      <c r="O4942" s="163"/>
      <c r="P4942" s="164"/>
      <c r="Q4942" s="163"/>
      <c r="R4942" s="163"/>
      <c r="S4942" s="168" t="s">
        <v>20645</v>
      </c>
      <c r="T4942" s="164">
        <v>0.0</v>
      </c>
    </row>
    <row r="4943" ht="18.75" hidden="1" customHeight="1">
      <c r="A4943" s="182">
        <v>45964.02900740741</v>
      </c>
      <c r="B4943" s="171">
        <v>8895.0</v>
      </c>
      <c r="C4943" s="171" t="s">
        <v>4062</v>
      </c>
      <c r="D4943" s="171"/>
      <c r="E4943" s="171" t="s">
        <v>20634</v>
      </c>
      <c r="F4943" s="171"/>
      <c r="G4943" s="171"/>
      <c r="H4943" s="172"/>
      <c r="I4943" s="173">
        <v>5240.0</v>
      </c>
      <c r="J4943" s="174">
        <v>1480.0</v>
      </c>
      <c r="K4943" s="179">
        <v>1480.0</v>
      </c>
      <c r="L4943" s="178">
        <v>0.0</v>
      </c>
      <c r="M4943" s="177">
        <v>0.0</v>
      </c>
      <c r="N4943" s="178">
        <v>0.0</v>
      </c>
      <c r="O4943" s="163"/>
      <c r="P4943" s="164"/>
      <c r="Q4943" s="163"/>
      <c r="R4943" s="163"/>
      <c r="S4943" s="168" t="s">
        <v>20645</v>
      </c>
      <c r="T4943" s="164">
        <v>0.0</v>
      </c>
    </row>
    <row r="4944" ht="18.75" hidden="1" customHeight="1">
      <c r="A4944" s="170">
        <v>45965.0</v>
      </c>
      <c r="B4944" s="171">
        <v>17813.0</v>
      </c>
      <c r="C4944" s="171" t="s">
        <v>20829</v>
      </c>
      <c r="D4944" s="171" t="s">
        <v>20659</v>
      </c>
      <c r="E4944" s="171">
        <v>8.0</v>
      </c>
      <c r="F4944" s="171" t="s">
        <v>20847</v>
      </c>
      <c r="G4944" s="171" t="s">
        <v>8303</v>
      </c>
      <c r="H4944" s="172" t="s">
        <v>20635</v>
      </c>
      <c r="I4944" s="173">
        <v>11900.0</v>
      </c>
      <c r="J4944" s="174">
        <v>2200.0</v>
      </c>
      <c r="K4944" s="179">
        <v>2200.0</v>
      </c>
      <c r="L4944" s="178"/>
      <c r="M4944" s="177"/>
      <c r="N4944" s="178"/>
      <c r="O4944" s="163"/>
      <c r="P4944" s="164"/>
      <c r="Q4944" s="163"/>
      <c r="R4944" s="163"/>
      <c r="S4944" s="168"/>
      <c r="T4944" s="164"/>
    </row>
    <row r="4945" ht="18.75" hidden="1" customHeight="1">
      <c r="A4945" s="170">
        <v>45965.0</v>
      </c>
      <c r="B4945" s="171">
        <v>17814.0</v>
      </c>
      <c r="C4945" s="171" t="s">
        <v>4671</v>
      </c>
      <c r="D4945" s="171" t="s">
        <v>20687</v>
      </c>
      <c r="E4945" s="171">
        <v>8.0</v>
      </c>
      <c r="F4945" s="171" t="s">
        <v>20858</v>
      </c>
      <c r="G4945" s="171">
        <v>10920.0</v>
      </c>
      <c r="H4945" s="172" t="s">
        <v>20635</v>
      </c>
      <c r="I4945" s="173">
        <v>10920.0</v>
      </c>
      <c r="J4945" s="174">
        <v>900.0</v>
      </c>
      <c r="K4945" s="179">
        <v>900.0</v>
      </c>
      <c r="L4945" s="178"/>
      <c r="M4945" s="177"/>
      <c r="N4945" s="178"/>
      <c r="O4945" s="163"/>
      <c r="P4945" s="164"/>
      <c r="Q4945" s="163"/>
      <c r="R4945" s="163"/>
      <c r="S4945" s="168"/>
      <c r="T4945" s="164"/>
    </row>
    <row r="4946" ht="18.75" hidden="1" customHeight="1">
      <c r="A4946" s="170">
        <v>45965.0</v>
      </c>
      <c r="B4946" s="171">
        <v>17815.0</v>
      </c>
      <c r="C4946" s="171" t="s">
        <v>4671</v>
      </c>
      <c r="D4946" s="171" t="s">
        <v>20673</v>
      </c>
      <c r="E4946" s="171">
        <v>8.0</v>
      </c>
      <c r="F4946" s="171" t="s">
        <v>20915</v>
      </c>
      <c r="G4946" s="171" t="s">
        <v>4961</v>
      </c>
      <c r="H4946" s="172" t="s">
        <v>20635</v>
      </c>
      <c r="I4946" s="173">
        <v>11480.0</v>
      </c>
      <c r="J4946" s="174">
        <v>1640.0</v>
      </c>
      <c r="K4946" s="179">
        <v>1640.0</v>
      </c>
      <c r="L4946" s="178"/>
      <c r="M4946" s="177"/>
      <c r="N4946" s="178"/>
      <c r="O4946" s="163"/>
      <c r="P4946" s="164"/>
      <c r="Q4946" s="163"/>
      <c r="R4946" s="163"/>
      <c r="S4946" s="168"/>
      <c r="T4946" s="164"/>
    </row>
    <row r="4947" ht="18.75" hidden="1" customHeight="1">
      <c r="A4947" s="180">
        <v>45965.0</v>
      </c>
      <c r="B4947" s="171">
        <v>8914.0</v>
      </c>
      <c r="C4947" s="171" t="s">
        <v>6423</v>
      </c>
      <c r="D4947" s="171"/>
      <c r="E4947" s="171" t="s">
        <v>20634</v>
      </c>
      <c r="F4947" s="171"/>
      <c r="G4947" s="171" t="s">
        <v>22684</v>
      </c>
      <c r="H4947" s="172" t="s">
        <v>22684</v>
      </c>
      <c r="I4947" s="173">
        <v>3360.0</v>
      </c>
      <c r="J4947" s="174">
        <v>440.0</v>
      </c>
      <c r="K4947" s="179">
        <v>0.0</v>
      </c>
      <c r="L4947" s="178">
        <v>440.0</v>
      </c>
      <c r="M4947" s="177">
        <v>0.0</v>
      </c>
      <c r="N4947" s="178">
        <v>0.0</v>
      </c>
      <c r="O4947" s="163"/>
      <c r="P4947" s="164"/>
      <c r="Q4947" s="163"/>
      <c r="R4947" s="163"/>
      <c r="S4947" s="168" t="s">
        <v>20645</v>
      </c>
      <c r="T4947" s="164">
        <v>0.0</v>
      </c>
    </row>
    <row r="4948" ht="18.75" hidden="1" customHeight="1">
      <c r="A4948" s="180">
        <v>45965.0</v>
      </c>
      <c r="B4948" s="171">
        <v>8915.0</v>
      </c>
      <c r="C4948" s="171" t="s">
        <v>6423</v>
      </c>
      <c r="D4948" s="171"/>
      <c r="E4948" s="171" t="s">
        <v>20634</v>
      </c>
      <c r="F4948" s="171"/>
      <c r="G4948" s="171" t="s">
        <v>22684</v>
      </c>
      <c r="H4948" s="172" t="s">
        <v>22684</v>
      </c>
      <c r="I4948" s="173">
        <v>3480.0</v>
      </c>
      <c r="J4948" s="174">
        <v>120.0</v>
      </c>
      <c r="K4948" s="179">
        <v>0.0</v>
      </c>
      <c r="L4948" s="178">
        <v>0.0</v>
      </c>
      <c r="M4948" s="177">
        <v>0.0</v>
      </c>
      <c r="N4948" s="178">
        <v>0.0</v>
      </c>
      <c r="O4948" s="163"/>
      <c r="P4948" s="164"/>
      <c r="Q4948" s="163"/>
      <c r="R4948" s="163"/>
      <c r="S4948" s="168" t="s">
        <v>20645</v>
      </c>
      <c r="T4948" s="164">
        <v>0.0</v>
      </c>
    </row>
    <row r="4949" ht="18.75" hidden="1" customHeight="1">
      <c r="A4949" s="180">
        <v>45965.0</v>
      </c>
      <c r="B4949" s="171">
        <v>8916.0</v>
      </c>
      <c r="C4949" s="171" t="s">
        <v>4138</v>
      </c>
      <c r="D4949" s="171"/>
      <c r="E4949" s="171" t="s">
        <v>20634</v>
      </c>
      <c r="F4949" s="171"/>
      <c r="G4949" s="171"/>
      <c r="H4949" s="172"/>
      <c r="I4949" s="173">
        <v>3200.0</v>
      </c>
      <c r="J4949" s="174">
        <v>160.0</v>
      </c>
      <c r="K4949" s="179">
        <v>0.0</v>
      </c>
      <c r="L4949" s="178">
        <v>160.0</v>
      </c>
      <c r="M4949" s="177">
        <v>0.0</v>
      </c>
      <c r="N4949" s="178">
        <v>0.0</v>
      </c>
      <c r="O4949" s="163"/>
      <c r="P4949" s="164"/>
      <c r="Q4949" s="163"/>
      <c r="R4949" s="163"/>
      <c r="S4949" s="168" t="s">
        <v>20645</v>
      </c>
      <c r="T4949" s="164">
        <v>0.0</v>
      </c>
    </row>
    <row r="4950" ht="18.75" hidden="1" customHeight="1">
      <c r="A4950" s="170">
        <v>45965.0</v>
      </c>
      <c r="B4950" s="171">
        <v>17816.0</v>
      </c>
      <c r="C4950" s="171" t="s">
        <v>3980</v>
      </c>
      <c r="D4950" s="171" t="s">
        <v>20687</v>
      </c>
      <c r="E4950" s="171">
        <v>8.0</v>
      </c>
      <c r="F4950" s="171" t="s">
        <v>20909</v>
      </c>
      <c r="G4950" s="171" t="s">
        <v>5765</v>
      </c>
      <c r="H4950" s="172" t="s">
        <v>20635</v>
      </c>
      <c r="I4950" s="173">
        <v>16480.0</v>
      </c>
      <c r="J4950" s="174">
        <v>6460.0</v>
      </c>
      <c r="K4950" s="179">
        <v>6460.0</v>
      </c>
      <c r="L4950" s="178"/>
      <c r="M4950" s="177"/>
      <c r="N4950" s="178"/>
      <c r="O4950" s="163"/>
      <c r="P4950" s="164"/>
      <c r="Q4950" s="163"/>
      <c r="R4950" s="163"/>
      <c r="S4950" s="168"/>
      <c r="T4950" s="164"/>
    </row>
    <row r="4951" ht="18.75" hidden="1" customHeight="1">
      <c r="A4951" s="170">
        <v>45965.0</v>
      </c>
      <c r="B4951" s="171">
        <v>17817.0</v>
      </c>
      <c r="C4951" s="171" t="s">
        <v>22270</v>
      </c>
      <c r="D4951" s="171" t="s">
        <v>20673</v>
      </c>
      <c r="E4951" s="171">
        <v>12.0</v>
      </c>
      <c r="F4951" s="171" t="s">
        <v>20949</v>
      </c>
      <c r="G4951" s="171" t="s">
        <v>12002</v>
      </c>
      <c r="H4951" s="172" t="s">
        <v>20635</v>
      </c>
      <c r="I4951" s="173">
        <v>14500.0</v>
      </c>
      <c r="J4951" s="174">
        <v>4640.0</v>
      </c>
      <c r="K4951" s="179">
        <v>4640.0</v>
      </c>
      <c r="L4951" s="178"/>
      <c r="M4951" s="177"/>
      <c r="N4951" s="178"/>
      <c r="O4951" s="163"/>
      <c r="P4951" s="164"/>
      <c r="Q4951" s="163"/>
      <c r="R4951" s="163"/>
      <c r="S4951" s="168"/>
      <c r="T4951" s="164"/>
    </row>
    <row r="4952" ht="18.75" hidden="1" customHeight="1">
      <c r="A4952" s="180">
        <v>45965.0</v>
      </c>
      <c r="B4952" s="171">
        <v>8917.0</v>
      </c>
      <c r="C4952" s="171" t="s">
        <v>4444</v>
      </c>
      <c r="D4952" s="171"/>
      <c r="E4952" s="171" t="s">
        <v>20634</v>
      </c>
      <c r="F4952" s="171"/>
      <c r="G4952" s="171"/>
      <c r="H4952" s="172"/>
      <c r="I4952" s="173">
        <v>3600.0</v>
      </c>
      <c r="J4952" s="174">
        <v>860.0</v>
      </c>
      <c r="K4952" s="179">
        <v>860.0</v>
      </c>
      <c r="L4952" s="178">
        <v>0.0</v>
      </c>
      <c r="M4952" s="177">
        <v>0.0</v>
      </c>
      <c r="N4952" s="178">
        <v>0.0</v>
      </c>
      <c r="O4952" s="163"/>
      <c r="P4952" s="164"/>
      <c r="Q4952" s="163"/>
      <c r="R4952" s="163"/>
      <c r="S4952" s="168" t="s">
        <v>20645</v>
      </c>
      <c r="T4952" s="164">
        <v>0.0</v>
      </c>
    </row>
    <row r="4953" ht="18.75" hidden="1" customHeight="1">
      <c r="A4953" s="180">
        <v>45965.0</v>
      </c>
      <c r="B4953" s="171">
        <v>8918.0</v>
      </c>
      <c r="C4953" s="171" t="s">
        <v>5722</v>
      </c>
      <c r="D4953" s="171"/>
      <c r="E4953" s="171" t="s">
        <v>20634</v>
      </c>
      <c r="F4953" s="171"/>
      <c r="G4953" s="171" t="s">
        <v>22683</v>
      </c>
      <c r="H4953" s="172" t="s">
        <v>22683</v>
      </c>
      <c r="I4953" s="173">
        <v>3420.0</v>
      </c>
      <c r="J4953" s="174">
        <v>240.0</v>
      </c>
      <c r="K4953" s="179">
        <v>0.0</v>
      </c>
      <c r="L4953" s="178">
        <v>0.0</v>
      </c>
      <c r="M4953" s="177">
        <v>0.0</v>
      </c>
      <c r="N4953" s="178">
        <v>0.0</v>
      </c>
      <c r="O4953" s="163"/>
      <c r="P4953" s="164"/>
      <c r="Q4953" s="163"/>
      <c r="R4953" s="163"/>
      <c r="S4953" s="168" t="s">
        <v>20645</v>
      </c>
      <c r="T4953" s="164">
        <v>0.0</v>
      </c>
    </row>
    <row r="4954" ht="18.75" hidden="1" customHeight="1">
      <c r="A4954" s="180">
        <v>45965.0</v>
      </c>
      <c r="B4954" s="171">
        <v>8919.0</v>
      </c>
      <c r="C4954" s="171" t="s">
        <v>5722</v>
      </c>
      <c r="D4954" s="171"/>
      <c r="E4954" s="171" t="s">
        <v>20634</v>
      </c>
      <c r="F4954" s="171"/>
      <c r="G4954" s="171" t="s">
        <v>22683</v>
      </c>
      <c r="H4954" s="172" t="s">
        <v>22683</v>
      </c>
      <c r="I4954" s="173">
        <v>3180.0</v>
      </c>
      <c r="J4954" s="174">
        <v>320.0</v>
      </c>
      <c r="K4954" s="179">
        <v>0.0</v>
      </c>
      <c r="L4954" s="178">
        <v>320.0</v>
      </c>
      <c r="M4954" s="177">
        <v>0.0</v>
      </c>
      <c r="N4954" s="178">
        <v>0.0</v>
      </c>
      <c r="O4954" s="163"/>
      <c r="P4954" s="164"/>
      <c r="Q4954" s="163"/>
      <c r="R4954" s="163"/>
      <c r="S4954" s="168" t="s">
        <v>20645</v>
      </c>
      <c r="T4954" s="164">
        <v>0.0</v>
      </c>
    </row>
    <row r="4955" ht="18.75" hidden="1" customHeight="1">
      <c r="A4955" s="180">
        <v>45965.0</v>
      </c>
      <c r="B4955" s="171">
        <v>8920.0</v>
      </c>
      <c r="C4955" s="171" t="s">
        <v>13793</v>
      </c>
      <c r="D4955" s="171"/>
      <c r="E4955" s="171" t="s">
        <v>20634</v>
      </c>
      <c r="F4955" s="171"/>
      <c r="G4955" s="171"/>
      <c r="H4955" s="172"/>
      <c r="I4955" s="173">
        <v>2460.0</v>
      </c>
      <c r="J4955" s="174">
        <v>400.0</v>
      </c>
      <c r="K4955" s="179">
        <v>0.0</v>
      </c>
      <c r="L4955" s="178">
        <v>400.0</v>
      </c>
      <c r="M4955" s="177">
        <v>0.0</v>
      </c>
      <c r="N4955" s="178">
        <v>0.0</v>
      </c>
      <c r="O4955" s="163"/>
      <c r="P4955" s="164"/>
      <c r="Q4955" s="163"/>
      <c r="R4955" s="163"/>
      <c r="S4955" s="168" t="s">
        <v>20645</v>
      </c>
      <c r="T4955" s="164">
        <v>0.0</v>
      </c>
    </row>
    <row r="4956" ht="18.75" hidden="1" customHeight="1">
      <c r="A4956" s="170">
        <v>45965.0</v>
      </c>
      <c r="B4956" s="171">
        <v>17818.0</v>
      </c>
      <c r="C4956" s="171" t="s">
        <v>376</v>
      </c>
      <c r="D4956" s="171" t="s">
        <v>20687</v>
      </c>
      <c r="E4956" s="171">
        <v>8.0</v>
      </c>
      <c r="F4956" s="171" t="s">
        <v>21476</v>
      </c>
      <c r="G4956" s="171" t="s">
        <v>13810</v>
      </c>
      <c r="H4956" s="172" t="s">
        <v>20635</v>
      </c>
      <c r="I4956" s="173">
        <v>11580.0</v>
      </c>
      <c r="J4956" s="174">
        <v>1560.0</v>
      </c>
      <c r="K4956" s="179">
        <v>1560.0</v>
      </c>
      <c r="L4956" s="178"/>
      <c r="M4956" s="177"/>
      <c r="N4956" s="178"/>
      <c r="O4956" s="163"/>
      <c r="P4956" s="164"/>
      <c r="Q4956" s="163"/>
      <c r="R4956" s="163"/>
      <c r="S4956" s="168"/>
      <c r="T4956" s="164"/>
    </row>
    <row r="4957" ht="18.75" hidden="1" customHeight="1">
      <c r="A4957" s="170">
        <v>45965.0</v>
      </c>
      <c r="B4957" s="171">
        <v>17819.0</v>
      </c>
      <c r="C4957" s="171" t="s">
        <v>20832</v>
      </c>
      <c r="D4957" s="171" t="s">
        <v>20659</v>
      </c>
      <c r="E4957" s="171">
        <v>8.0</v>
      </c>
      <c r="F4957" s="171" t="s">
        <v>20787</v>
      </c>
      <c r="G4957" s="171" t="s">
        <v>4799</v>
      </c>
      <c r="H4957" s="172" t="s">
        <v>20635</v>
      </c>
      <c r="I4957" s="173">
        <v>14780.0</v>
      </c>
      <c r="J4957" s="174">
        <v>5080.0</v>
      </c>
      <c r="K4957" s="179">
        <v>5080.0</v>
      </c>
      <c r="L4957" s="178"/>
      <c r="M4957" s="177"/>
      <c r="N4957" s="178"/>
      <c r="O4957" s="163"/>
      <c r="P4957" s="164"/>
      <c r="Q4957" s="163"/>
      <c r="R4957" s="163"/>
      <c r="S4957" s="168"/>
      <c r="T4957" s="164"/>
    </row>
    <row r="4958" ht="18.75" hidden="1" customHeight="1">
      <c r="A4958" s="180">
        <v>45965.0</v>
      </c>
      <c r="B4958" s="171">
        <v>8921.0</v>
      </c>
      <c r="C4958" s="171" t="s">
        <v>4444</v>
      </c>
      <c r="D4958" s="171"/>
      <c r="E4958" s="171" t="s">
        <v>20634</v>
      </c>
      <c r="F4958" s="171"/>
      <c r="G4958" s="171"/>
      <c r="H4958" s="172"/>
      <c r="I4958" s="173">
        <v>3500.0</v>
      </c>
      <c r="J4958" s="174">
        <v>780.0</v>
      </c>
      <c r="K4958" s="179">
        <v>780.0</v>
      </c>
      <c r="L4958" s="178">
        <v>0.0</v>
      </c>
      <c r="M4958" s="177">
        <v>0.0</v>
      </c>
      <c r="N4958" s="178">
        <v>0.0</v>
      </c>
      <c r="O4958" s="163"/>
      <c r="P4958" s="164"/>
      <c r="Q4958" s="163"/>
      <c r="R4958" s="163"/>
      <c r="S4958" s="168" t="s">
        <v>20645</v>
      </c>
      <c r="T4958" s="164">
        <v>0.0</v>
      </c>
    </row>
    <row r="4959" ht="18.75" hidden="1" customHeight="1">
      <c r="A4959" s="170">
        <v>45965.0</v>
      </c>
      <c r="B4959" s="171">
        <v>17820.0</v>
      </c>
      <c r="C4959" s="171" t="s">
        <v>20832</v>
      </c>
      <c r="D4959" s="171" t="s">
        <v>20659</v>
      </c>
      <c r="E4959" s="171">
        <v>8.0</v>
      </c>
      <c r="F4959" s="171" t="s">
        <v>20700</v>
      </c>
      <c r="G4959" s="171" t="s">
        <v>4799</v>
      </c>
      <c r="H4959" s="172" t="s">
        <v>20635</v>
      </c>
      <c r="I4959" s="173">
        <v>16420.0</v>
      </c>
      <c r="J4959" s="174">
        <v>6720.0</v>
      </c>
      <c r="K4959" s="179">
        <v>6720.0</v>
      </c>
      <c r="L4959" s="178"/>
      <c r="M4959" s="177"/>
      <c r="N4959" s="178"/>
      <c r="O4959" s="163"/>
      <c r="P4959" s="164"/>
      <c r="Q4959" s="163"/>
      <c r="R4959" s="163"/>
      <c r="S4959" s="168"/>
      <c r="T4959" s="164"/>
    </row>
    <row r="4960" ht="18.75" hidden="1" customHeight="1">
      <c r="A4960" s="170">
        <v>45965.0</v>
      </c>
      <c r="B4960" s="171">
        <v>17821.0</v>
      </c>
      <c r="C4960" s="171" t="s">
        <v>22959</v>
      </c>
      <c r="D4960" s="171" t="s">
        <v>20673</v>
      </c>
      <c r="E4960" s="171">
        <v>8.0</v>
      </c>
      <c r="F4960" s="171" t="s">
        <v>20692</v>
      </c>
      <c r="G4960" s="171" t="s">
        <v>13827</v>
      </c>
      <c r="H4960" s="172" t="s">
        <v>20635</v>
      </c>
      <c r="I4960" s="173">
        <v>10640.0</v>
      </c>
      <c r="J4960" s="174">
        <v>800.0</v>
      </c>
      <c r="K4960" s="179">
        <v>800.0</v>
      </c>
      <c r="L4960" s="178"/>
      <c r="M4960" s="177"/>
      <c r="N4960" s="178"/>
      <c r="O4960" s="163"/>
      <c r="P4960" s="164"/>
      <c r="Q4960" s="163"/>
      <c r="R4960" s="163"/>
      <c r="S4960" s="168"/>
      <c r="T4960" s="164"/>
    </row>
    <row r="4961" ht="18.75" hidden="1" customHeight="1">
      <c r="A4961" s="180">
        <v>45965.0</v>
      </c>
      <c r="B4961" s="171">
        <v>8922.0</v>
      </c>
      <c r="C4961" s="171" t="s">
        <v>4110</v>
      </c>
      <c r="D4961" s="171"/>
      <c r="E4961" s="171" t="s">
        <v>20634</v>
      </c>
      <c r="F4961" s="171"/>
      <c r="G4961" s="171" t="s">
        <v>4500</v>
      </c>
      <c r="H4961" s="172" t="s">
        <v>4500</v>
      </c>
      <c r="I4961" s="173">
        <v>4180.0</v>
      </c>
      <c r="J4961" s="174">
        <v>800.0</v>
      </c>
      <c r="K4961" s="179">
        <v>800.0</v>
      </c>
      <c r="L4961" s="178">
        <v>0.0</v>
      </c>
      <c r="M4961" s="177">
        <v>0.0</v>
      </c>
      <c r="N4961" s="178">
        <v>0.0</v>
      </c>
      <c r="O4961" s="163"/>
      <c r="P4961" s="164"/>
      <c r="Q4961" s="163"/>
      <c r="R4961" s="163"/>
      <c r="S4961" s="168" t="s">
        <v>20645</v>
      </c>
      <c r="T4961" s="164">
        <v>0.0</v>
      </c>
    </row>
    <row r="4962" ht="18.75" hidden="1" customHeight="1">
      <c r="A4962" s="170">
        <v>45965.0</v>
      </c>
      <c r="B4962" s="171">
        <v>17826.0</v>
      </c>
      <c r="C4962" s="171" t="s">
        <v>739</v>
      </c>
      <c r="D4962" s="171" t="s">
        <v>20659</v>
      </c>
      <c r="E4962" s="171" t="s">
        <v>132</v>
      </c>
      <c r="F4962" s="171" t="s">
        <v>21295</v>
      </c>
      <c r="G4962" s="171" t="s">
        <v>738</v>
      </c>
      <c r="H4962" s="172" t="s">
        <v>20669</v>
      </c>
      <c r="I4962" s="173">
        <v>10500.0</v>
      </c>
      <c r="J4962" s="174">
        <v>140.0</v>
      </c>
      <c r="K4962" s="179"/>
      <c r="L4962" s="178">
        <v>140.0</v>
      </c>
      <c r="M4962" s="177"/>
      <c r="N4962" s="178"/>
      <c r="O4962" s="163"/>
      <c r="P4962" s="164"/>
      <c r="Q4962" s="163"/>
      <c r="R4962" s="163"/>
      <c r="S4962" s="168"/>
      <c r="T4962" s="164"/>
    </row>
    <row r="4963" ht="18.75" hidden="1" customHeight="1">
      <c r="A4963" s="170">
        <v>45965.0</v>
      </c>
      <c r="B4963" s="171">
        <v>17827.0</v>
      </c>
      <c r="C4963" s="171" t="s">
        <v>21134</v>
      </c>
      <c r="D4963" s="171" t="s">
        <v>20659</v>
      </c>
      <c r="E4963" s="171">
        <v>14.0</v>
      </c>
      <c r="F4963" s="171" t="s">
        <v>20778</v>
      </c>
      <c r="G4963" s="171" t="s">
        <v>4126</v>
      </c>
      <c r="H4963" s="172" t="s">
        <v>20635</v>
      </c>
      <c r="I4963" s="173">
        <v>11420.0</v>
      </c>
      <c r="J4963" s="174">
        <v>1380.0</v>
      </c>
      <c r="K4963" s="179">
        <v>1380.0</v>
      </c>
      <c r="L4963" s="178"/>
      <c r="M4963" s="177"/>
      <c r="N4963" s="178"/>
      <c r="O4963" s="163"/>
      <c r="P4963" s="164"/>
      <c r="Q4963" s="163"/>
      <c r="R4963" s="163"/>
      <c r="S4963" s="168"/>
      <c r="T4963" s="164"/>
    </row>
    <row r="4964" ht="18.75" hidden="1" customHeight="1">
      <c r="A4964" s="180">
        <v>45965.0</v>
      </c>
      <c r="B4964" s="171">
        <v>8923.0</v>
      </c>
      <c r="C4964" s="171" t="s">
        <v>13793</v>
      </c>
      <c r="D4964" s="171"/>
      <c r="E4964" s="171" t="s">
        <v>20634</v>
      </c>
      <c r="F4964" s="171"/>
      <c r="G4964" s="171" t="s">
        <v>22960</v>
      </c>
      <c r="H4964" s="172" t="s">
        <v>22960</v>
      </c>
      <c r="I4964" s="173">
        <v>2520.0</v>
      </c>
      <c r="J4964" s="174">
        <v>460.0</v>
      </c>
      <c r="K4964" s="179">
        <v>0.0</v>
      </c>
      <c r="L4964" s="178">
        <v>460.0</v>
      </c>
      <c r="M4964" s="177">
        <v>0.0</v>
      </c>
      <c r="N4964" s="178">
        <v>0.0</v>
      </c>
      <c r="O4964" s="163"/>
      <c r="P4964" s="164"/>
      <c r="Q4964" s="163"/>
      <c r="R4964" s="163"/>
      <c r="S4964" s="168" t="s">
        <v>20645</v>
      </c>
      <c r="T4964" s="164">
        <v>0.0</v>
      </c>
    </row>
    <row r="4965" ht="18.75" hidden="1" customHeight="1">
      <c r="A4965" s="180">
        <v>45965.0</v>
      </c>
      <c r="B4965" s="171">
        <v>8924.0</v>
      </c>
      <c r="C4965" s="171" t="s">
        <v>4444</v>
      </c>
      <c r="D4965" s="171"/>
      <c r="E4965" s="171" t="s">
        <v>20634</v>
      </c>
      <c r="F4965" s="171"/>
      <c r="G4965" s="171"/>
      <c r="H4965" s="172"/>
      <c r="I4965" s="173">
        <v>3420.0</v>
      </c>
      <c r="J4965" s="174">
        <v>640.0</v>
      </c>
      <c r="K4965" s="179">
        <v>640.0</v>
      </c>
      <c r="L4965" s="178">
        <v>0.0</v>
      </c>
      <c r="M4965" s="177">
        <v>0.0</v>
      </c>
      <c r="N4965" s="178">
        <v>0.0</v>
      </c>
      <c r="O4965" s="163"/>
      <c r="P4965" s="164"/>
      <c r="Q4965" s="163"/>
      <c r="R4965" s="163"/>
      <c r="S4965" s="168" t="s">
        <v>20645</v>
      </c>
      <c r="T4965" s="164">
        <v>0.0</v>
      </c>
    </row>
    <row r="4966" ht="18.75" hidden="1" customHeight="1">
      <c r="A4966" s="170">
        <v>45965.0</v>
      </c>
      <c r="B4966" s="171">
        <v>17828.0</v>
      </c>
      <c r="C4966" s="171" t="s">
        <v>19446</v>
      </c>
      <c r="D4966" s="171" t="s">
        <v>20687</v>
      </c>
      <c r="E4966" s="171">
        <v>14.0</v>
      </c>
      <c r="F4966" s="171" t="s">
        <v>21370</v>
      </c>
      <c r="G4966" s="171" t="s">
        <v>13055</v>
      </c>
      <c r="H4966" s="172" t="s">
        <v>20635</v>
      </c>
      <c r="I4966" s="173">
        <v>12380.0</v>
      </c>
      <c r="J4966" s="174">
        <v>2340.0</v>
      </c>
      <c r="K4966" s="179">
        <v>2340.0</v>
      </c>
      <c r="L4966" s="178"/>
      <c r="M4966" s="177"/>
      <c r="N4966" s="178"/>
      <c r="O4966" s="163"/>
      <c r="P4966" s="164"/>
      <c r="Q4966" s="163"/>
      <c r="R4966" s="163"/>
      <c r="S4966" s="168"/>
      <c r="T4966" s="164"/>
    </row>
    <row r="4967" ht="18.75" hidden="1" customHeight="1">
      <c r="A4967" s="170">
        <v>45965.0</v>
      </c>
      <c r="B4967" s="171">
        <v>17829.0</v>
      </c>
      <c r="C4967" s="171" t="s">
        <v>21014</v>
      </c>
      <c r="D4967" s="171" t="s">
        <v>20687</v>
      </c>
      <c r="E4967" s="171">
        <v>8.0</v>
      </c>
      <c r="F4967" s="171" t="s">
        <v>20692</v>
      </c>
      <c r="G4967" s="171" t="s">
        <v>13868</v>
      </c>
      <c r="H4967" s="172" t="s">
        <v>20635</v>
      </c>
      <c r="I4967" s="173">
        <v>16680.0</v>
      </c>
      <c r="J4967" s="174">
        <v>6660.0</v>
      </c>
      <c r="K4967" s="179">
        <v>6660.0</v>
      </c>
      <c r="L4967" s="178"/>
      <c r="M4967" s="177"/>
      <c r="N4967" s="178"/>
      <c r="O4967" s="163"/>
      <c r="P4967" s="164"/>
      <c r="Q4967" s="163"/>
      <c r="R4967" s="163"/>
      <c r="S4967" s="168"/>
      <c r="T4967" s="164"/>
    </row>
    <row r="4968" ht="18.75" hidden="1" customHeight="1">
      <c r="A4968" s="170">
        <v>45965.0</v>
      </c>
      <c r="B4968" s="171">
        <v>17830.0</v>
      </c>
      <c r="C4968" s="171" t="s">
        <v>22961</v>
      </c>
      <c r="D4968" s="171" t="s">
        <v>20673</v>
      </c>
      <c r="E4968" s="171">
        <v>8.0</v>
      </c>
      <c r="F4968" s="171" t="s">
        <v>20700</v>
      </c>
      <c r="G4968" s="171" t="s">
        <v>13876</v>
      </c>
      <c r="H4968" s="172" t="s">
        <v>20635</v>
      </c>
      <c r="I4968" s="173">
        <v>12040.0</v>
      </c>
      <c r="J4968" s="174">
        <v>2200.0</v>
      </c>
      <c r="K4968" s="179">
        <v>2200.0</v>
      </c>
      <c r="L4968" s="178"/>
      <c r="M4968" s="177"/>
      <c r="N4968" s="178"/>
      <c r="O4968" s="163"/>
      <c r="P4968" s="164"/>
      <c r="Q4968" s="163"/>
      <c r="R4968" s="163"/>
      <c r="S4968" s="168"/>
      <c r="T4968" s="164"/>
    </row>
    <row r="4969" ht="18.75" hidden="1" customHeight="1">
      <c r="A4969" s="170">
        <v>45965.0</v>
      </c>
      <c r="B4969" s="171">
        <v>17832.0</v>
      </c>
      <c r="C4969" s="171" t="s">
        <v>357</v>
      </c>
      <c r="D4969" s="171" t="s">
        <v>20687</v>
      </c>
      <c r="E4969" s="171">
        <v>8.0</v>
      </c>
      <c r="F4969" s="171" t="s">
        <v>21574</v>
      </c>
      <c r="G4969" s="171" t="s">
        <v>13873</v>
      </c>
      <c r="H4969" s="172" t="s">
        <v>20635</v>
      </c>
      <c r="I4969" s="173">
        <v>11100.0</v>
      </c>
      <c r="J4969" s="174">
        <v>1080.0</v>
      </c>
      <c r="K4969" s="179">
        <v>1080.0</v>
      </c>
      <c r="L4969" s="178"/>
      <c r="M4969" s="177"/>
      <c r="N4969" s="178"/>
      <c r="O4969" s="163"/>
      <c r="P4969" s="164"/>
      <c r="Q4969" s="163"/>
      <c r="R4969" s="163"/>
      <c r="S4969" s="168"/>
      <c r="T4969" s="164"/>
    </row>
    <row r="4970" ht="18.75" hidden="1" customHeight="1">
      <c r="A4970" s="170">
        <v>45965.0</v>
      </c>
      <c r="B4970" s="171">
        <v>17833.0</v>
      </c>
      <c r="C4970" s="171" t="s">
        <v>22962</v>
      </c>
      <c r="D4970" s="171" t="s">
        <v>20659</v>
      </c>
      <c r="E4970" s="171">
        <v>5.0</v>
      </c>
      <c r="F4970" s="171" t="s">
        <v>20784</v>
      </c>
      <c r="G4970" s="171" t="s">
        <v>13871</v>
      </c>
      <c r="H4970" s="172" t="s">
        <v>20635</v>
      </c>
      <c r="I4970" s="173">
        <v>9960.0</v>
      </c>
      <c r="J4970" s="174">
        <v>9960.0</v>
      </c>
      <c r="K4970" s="179">
        <v>9960.0</v>
      </c>
      <c r="L4970" s="178"/>
      <c r="M4970" s="177"/>
      <c r="N4970" s="178"/>
      <c r="O4970" s="163"/>
      <c r="P4970" s="164"/>
      <c r="Q4970" s="163"/>
      <c r="R4970" s="163"/>
      <c r="S4970" s="168"/>
      <c r="T4970" s="164"/>
    </row>
    <row r="4971" ht="18.75" hidden="1" customHeight="1">
      <c r="A4971" s="180">
        <v>45965.0</v>
      </c>
      <c r="B4971" s="171">
        <v>9031.0</v>
      </c>
      <c r="C4971" s="171" t="s">
        <v>21675</v>
      </c>
      <c r="D4971" s="171"/>
      <c r="E4971" s="171" t="s">
        <v>20634</v>
      </c>
      <c r="F4971" s="171"/>
      <c r="G4971" s="171" t="s">
        <v>22464</v>
      </c>
      <c r="H4971" s="172" t="s">
        <v>22464</v>
      </c>
      <c r="I4971" s="173">
        <v>3540.0</v>
      </c>
      <c r="J4971" s="174">
        <v>840.0</v>
      </c>
      <c r="K4971" s="179">
        <v>0.0</v>
      </c>
      <c r="L4971" s="178">
        <v>84.0</v>
      </c>
      <c r="M4971" s="177">
        <v>756.0</v>
      </c>
      <c r="N4971" s="178">
        <v>0.0</v>
      </c>
      <c r="O4971" s="163"/>
      <c r="P4971" s="164"/>
      <c r="Q4971" s="163"/>
      <c r="R4971" s="163"/>
      <c r="S4971" s="168" t="s">
        <v>20645</v>
      </c>
      <c r="T4971" s="164">
        <v>0.0</v>
      </c>
    </row>
    <row r="4972" ht="18.75" hidden="1" customHeight="1">
      <c r="A4972" s="180">
        <v>45965.0</v>
      </c>
      <c r="B4972" s="171">
        <v>9031.0</v>
      </c>
      <c r="C4972" s="171" t="s">
        <v>21675</v>
      </c>
      <c r="D4972" s="171"/>
      <c r="E4972" s="171" t="s">
        <v>20634</v>
      </c>
      <c r="F4972" s="171"/>
      <c r="G4972" s="171" t="s">
        <v>22464</v>
      </c>
      <c r="H4972" s="172" t="s">
        <v>22464</v>
      </c>
      <c r="I4972" s="173">
        <v>3540.0</v>
      </c>
      <c r="J4972" s="174">
        <v>840.0</v>
      </c>
      <c r="K4972" s="179">
        <v>0.0</v>
      </c>
      <c r="L4972" s="178">
        <v>84.0</v>
      </c>
      <c r="M4972" s="177">
        <v>756.0</v>
      </c>
      <c r="N4972" s="178">
        <v>0.0</v>
      </c>
      <c r="O4972" s="163"/>
      <c r="P4972" s="164"/>
      <c r="Q4972" s="163"/>
      <c r="R4972" s="163"/>
      <c r="S4972" s="168" t="s">
        <v>20645</v>
      </c>
      <c r="T4972" s="164">
        <v>0.0</v>
      </c>
    </row>
    <row r="4973" ht="18.75" hidden="1" customHeight="1">
      <c r="A4973" s="182">
        <v>45965.02904784722</v>
      </c>
      <c r="B4973" s="171">
        <v>8913.0</v>
      </c>
      <c r="C4973" s="171" t="s">
        <v>4110</v>
      </c>
      <c r="D4973" s="171"/>
      <c r="E4973" s="171" t="s">
        <v>20634</v>
      </c>
      <c r="F4973" s="171"/>
      <c r="G4973" s="171"/>
      <c r="H4973" s="172"/>
      <c r="I4973" s="173">
        <v>4240.0</v>
      </c>
      <c r="J4973" s="174">
        <v>660.0</v>
      </c>
      <c r="K4973" s="179">
        <v>0.0</v>
      </c>
      <c r="L4973" s="178">
        <v>0.0</v>
      </c>
      <c r="M4973" s="177">
        <v>660.0</v>
      </c>
      <c r="N4973" s="178">
        <v>0.0</v>
      </c>
      <c r="O4973" s="163"/>
      <c r="P4973" s="164"/>
      <c r="Q4973" s="163"/>
      <c r="R4973" s="163"/>
      <c r="S4973" s="168" t="s">
        <v>20645</v>
      </c>
      <c r="T4973" s="164">
        <v>0.0</v>
      </c>
    </row>
    <row r="4974" ht="18.75" hidden="1" customHeight="1">
      <c r="A4974" s="180">
        <v>45966.0</v>
      </c>
      <c r="B4974" s="171">
        <v>8927.0</v>
      </c>
      <c r="C4974" s="171" t="s">
        <v>4778</v>
      </c>
      <c r="D4974" s="171"/>
      <c r="E4974" s="171" t="s">
        <v>20634</v>
      </c>
      <c r="F4974" s="171"/>
      <c r="G4974" s="171" t="s">
        <v>20685</v>
      </c>
      <c r="H4974" s="172" t="s">
        <v>20685</v>
      </c>
      <c r="I4974" s="173">
        <v>3300.0</v>
      </c>
      <c r="J4974" s="174">
        <v>120.0</v>
      </c>
      <c r="K4974" s="179">
        <v>0.0</v>
      </c>
      <c r="L4974" s="178">
        <v>120.0</v>
      </c>
      <c r="M4974" s="177">
        <v>0.0</v>
      </c>
      <c r="N4974" s="178">
        <v>0.0</v>
      </c>
      <c r="O4974" s="163"/>
      <c r="P4974" s="164"/>
      <c r="Q4974" s="163"/>
      <c r="R4974" s="163"/>
      <c r="S4974" s="168" t="s">
        <v>20645</v>
      </c>
      <c r="T4974" s="164">
        <v>0.0</v>
      </c>
    </row>
    <row r="4975" ht="18.75" hidden="1" customHeight="1">
      <c r="A4975" s="180">
        <v>45966.0</v>
      </c>
      <c r="B4975" s="171">
        <v>8928.0</v>
      </c>
      <c r="C4975" s="171" t="s">
        <v>22211</v>
      </c>
      <c r="D4975" s="171"/>
      <c r="E4975" s="171" t="s">
        <v>20634</v>
      </c>
      <c r="F4975" s="171"/>
      <c r="G4975" s="171" t="s">
        <v>22963</v>
      </c>
      <c r="H4975" s="172" t="s">
        <v>22963</v>
      </c>
      <c r="I4975" s="173">
        <v>12580.0</v>
      </c>
      <c r="J4975" s="174">
        <v>2240.0</v>
      </c>
      <c r="K4975" s="179">
        <v>0.0</v>
      </c>
      <c r="L4975" s="178">
        <v>0.0</v>
      </c>
      <c r="M4975" s="177">
        <v>0.0</v>
      </c>
      <c r="N4975" s="178">
        <v>0.0</v>
      </c>
      <c r="O4975" s="163"/>
      <c r="P4975" s="164"/>
      <c r="Q4975" s="163"/>
      <c r="R4975" s="163"/>
      <c r="S4975" s="168" t="s">
        <v>20645</v>
      </c>
      <c r="T4975" s="164">
        <v>0.0</v>
      </c>
    </row>
    <row r="4976" ht="18.75" hidden="1" customHeight="1">
      <c r="A4976" s="180">
        <v>45966.0</v>
      </c>
      <c r="B4976" s="171">
        <v>8929.0</v>
      </c>
      <c r="C4976" s="171" t="s">
        <v>21079</v>
      </c>
      <c r="D4976" s="171"/>
      <c r="E4976" s="171" t="s">
        <v>20634</v>
      </c>
      <c r="F4976" s="171"/>
      <c r="G4976" s="171" t="s">
        <v>21519</v>
      </c>
      <c r="H4976" s="172" t="s">
        <v>21519</v>
      </c>
      <c r="I4976" s="173">
        <v>2780.0</v>
      </c>
      <c r="J4976" s="174">
        <v>180.0</v>
      </c>
      <c r="K4976" s="179">
        <v>0.0</v>
      </c>
      <c r="L4976" s="178">
        <v>0.0</v>
      </c>
      <c r="M4976" s="177">
        <v>0.0</v>
      </c>
      <c r="N4976" s="178">
        <v>180.0</v>
      </c>
      <c r="O4976" s="163"/>
      <c r="P4976" s="164"/>
      <c r="Q4976" s="163"/>
      <c r="R4976" s="163"/>
      <c r="S4976" s="168" t="s">
        <v>20645</v>
      </c>
      <c r="T4976" s="164">
        <v>0.0</v>
      </c>
    </row>
    <row r="4977" ht="18.75" hidden="1" customHeight="1">
      <c r="A4977" s="170">
        <v>45966.0</v>
      </c>
      <c r="B4977" s="171">
        <v>17835.0</v>
      </c>
      <c r="C4977" s="171" t="s">
        <v>21087</v>
      </c>
      <c r="D4977" s="171" t="s">
        <v>20673</v>
      </c>
      <c r="E4977" s="171">
        <v>8.0</v>
      </c>
      <c r="F4977" s="171"/>
      <c r="G4977" s="171" t="s">
        <v>22964</v>
      </c>
      <c r="H4977" s="172" t="s">
        <v>20638</v>
      </c>
      <c r="I4977" s="173">
        <v>17520.0</v>
      </c>
      <c r="J4977" s="174">
        <v>7680.0</v>
      </c>
      <c r="K4977" s="179"/>
      <c r="L4977" s="178"/>
      <c r="M4977" s="177"/>
      <c r="N4977" s="177">
        <v>7680.0</v>
      </c>
      <c r="O4977" s="163"/>
      <c r="P4977" s="164"/>
      <c r="Q4977" s="163"/>
      <c r="R4977" s="163"/>
      <c r="S4977" s="168"/>
      <c r="T4977" s="164"/>
    </row>
    <row r="4978" ht="18.75" hidden="1" customHeight="1">
      <c r="A4978" s="180">
        <v>45966.0</v>
      </c>
      <c r="B4978" s="171">
        <v>8930.0</v>
      </c>
      <c r="C4978" s="171" t="s">
        <v>22866</v>
      </c>
      <c r="D4978" s="171"/>
      <c r="E4978" s="171" t="s">
        <v>20634</v>
      </c>
      <c r="F4978" s="171"/>
      <c r="G4978" s="171" t="s">
        <v>21180</v>
      </c>
      <c r="H4978" s="172" t="s">
        <v>21180</v>
      </c>
      <c r="I4978" s="173">
        <v>3760.0</v>
      </c>
      <c r="J4978" s="174">
        <v>660.0</v>
      </c>
      <c r="K4978" s="179">
        <v>660.0</v>
      </c>
      <c r="L4978" s="178">
        <v>0.0</v>
      </c>
      <c r="M4978" s="177">
        <v>0.0</v>
      </c>
      <c r="N4978" s="178">
        <v>0.0</v>
      </c>
      <c r="O4978" s="163"/>
      <c r="P4978" s="164"/>
      <c r="Q4978" s="163"/>
      <c r="R4978" s="163"/>
      <c r="S4978" s="168" t="s">
        <v>20645</v>
      </c>
      <c r="T4978" s="164">
        <v>0.0</v>
      </c>
    </row>
    <row r="4979" ht="18.75" hidden="1" customHeight="1">
      <c r="A4979" s="180">
        <v>45966.0</v>
      </c>
      <c r="B4979" s="171">
        <v>8931.0</v>
      </c>
      <c r="C4979" s="171" t="s">
        <v>22965</v>
      </c>
      <c r="D4979" s="171"/>
      <c r="E4979" s="171" t="s">
        <v>20634</v>
      </c>
      <c r="F4979" s="171"/>
      <c r="G4979" s="171" t="s">
        <v>22868</v>
      </c>
      <c r="H4979" s="172" t="s">
        <v>22868</v>
      </c>
      <c r="I4979" s="173">
        <v>1840.0</v>
      </c>
      <c r="J4979" s="174">
        <v>120.0</v>
      </c>
      <c r="K4979" s="179">
        <v>120.0</v>
      </c>
      <c r="L4979" s="178">
        <v>0.0</v>
      </c>
      <c r="M4979" s="177">
        <v>0.0</v>
      </c>
      <c r="N4979" s="178">
        <v>0.0</v>
      </c>
      <c r="O4979" s="163"/>
      <c r="P4979" s="164"/>
      <c r="Q4979" s="163"/>
      <c r="R4979" s="163"/>
      <c r="S4979" s="168" t="s">
        <v>20645</v>
      </c>
      <c r="T4979" s="164">
        <v>0.0</v>
      </c>
    </row>
    <row r="4980" ht="18.75" hidden="1" customHeight="1">
      <c r="A4980" s="180">
        <v>45966.0</v>
      </c>
      <c r="B4980" s="171">
        <v>8932.0</v>
      </c>
      <c r="C4980" s="171" t="s">
        <v>13793</v>
      </c>
      <c r="D4980" s="171"/>
      <c r="E4980" s="171" t="s">
        <v>20634</v>
      </c>
      <c r="F4980" s="171"/>
      <c r="G4980" s="171" t="s">
        <v>22960</v>
      </c>
      <c r="H4980" s="172" t="s">
        <v>22960</v>
      </c>
      <c r="I4980" s="173">
        <v>2340.0</v>
      </c>
      <c r="J4980" s="174">
        <v>280.0</v>
      </c>
      <c r="K4980" s="179">
        <v>0.0</v>
      </c>
      <c r="L4980" s="178">
        <v>280.0</v>
      </c>
      <c r="M4980" s="177">
        <v>0.0</v>
      </c>
      <c r="N4980" s="178">
        <v>0.0</v>
      </c>
      <c r="O4980" s="163"/>
      <c r="P4980" s="164"/>
      <c r="Q4980" s="163"/>
      <c r="R4980" s="163"/>
      <c r="S4980" s="168" t="s">
        <v>20645</v>
      </c>
      <c r="T4980" s="164">
        <v>0.0</v>
      </c>
    </row>
    <row r="4981" ht="18.75" hidden="1" customHeight="1">
      <c r="A4981" s="180">
        <v>45966.0</v>
      </c>
      <c r="B4981" s="171">
        <v>8933.0</v>
      </c>
      <c r="C4981" s="171" t="s">
        <v>4444</v>
      </c>
      <c r="D4981" s="171"/>
      <c r="E4981" s="171" t="s">
        <v>20634</v>
      </c>
      <c r="F4981" s="171"/>
      <c r="G4981" s="171"/>
      <c r="H4981" s="172"/>
      <c r="I4981" s="173">
        <v>3460.0</v>
      </c>
      <c r="J4981" s="174">
        <v>760.0</v>
      </c>
      <c r="K4981" s="179">
        <v>760.0</v>
      </c>
      <c r="L4981" s="178">
        <v>0.0</v>
      </c>
      <c r="M4981" s="177">
        <v>0.0</v>
      </c>
      <c r="N4981" s="178">
        <v>0.0</v>
      </c>
      <c r="O4981" s="163"/>
      <c r="P4981" s="164"/>
      <c r="Q4981" s="163"/>
      <c r="R4981" s="163"/>
      <c r="S4981" s="168" t="s">
        <v>20645</v>
      </c>
      <c r="T4981" s="164">
        <v>0.0</v>
      </c>
    </row>
    <row r="4982" ht="18.75" hidden="1" customHeight="1">
      <c r="A4982" s="180">
        <v>45966.0</v>
      </c>
      <c r="B4982" s="171">
        <v>8934.0</v>
      </c>
      <c r="C4982" s="171" t="s">
        <v>6078</v>
      </c>
      <c r="D4982" s="171"/>
      <c r="E4982" s="171" t="s">
        <v>20634</v>
      </c>
      <c r="F4982" s="171"/>
      <c r="G4982" s="171"/>
      <c r="H4982" s="172"/>
      <c r="I4982" s="173">
        <v>2500.0</v>
      </c>
      <c r="J4982" s="174">
        <v>320.0</v>
      </c>
      <c r="K4982" s="179">
        <v>320.0</v>
      </c>
      <c r="L4982" s="178">
        <v>0.0</v>
      </c>
      <c r="M4982" s="177">
        <v>0.0</v>
      </c>
      <c r="N4982" s="178">
        <v>0.0</v>
      </c>
      <c r="O4982" s="163"/>
      <c r="P4982" s="164"/>
      <c r="Q4982" s="163"/>
      <c r="R4982" s="163"/>
      <c r="S4982" s="168" t="s">
        <v>20645</v>
      </c>
      <c r="T4982" s="164">
        <v>0.0</v>
      </c>
    </row>
    <row r="4983" ht="18.75" hidden="1" customHeight="1">
      <c r="A4983" s="170">
        <v>45966.0</v>
      </c>
      <c r="B4983" s="171">
        <v>17837.0</v>
      </c>
      <c r="C4983" s="171" t="s">
        <v>22424</v>
      </c>
      <c r="D4983" s="171" t="s">
        <v>20673</v>
      </c>
      <c r="E4983" s="171">
        <v>8.0</v>
      </c>
      <c r="F4983" s="171" t="s">
        <v>21322</v>
      </c>
      <c r="G4983" s="171" t="s">
        <v>4520</v>
      </c>
      <c r="H4983" s="172" t="s">
        <v>20669</v>
      </c>
      <c r="I4983" s="173">
        <v>10980.0</v>
      </c>
      <c r="J4983" s="174">
        <v>1140.0</v>
      </c>
      <c r="K4983" s="179"/>
      <c r="L4983" s="178">
        <v>1140.0</v>
      </c>
      <c r="M4983" s="177"/>
      <c r="N4983" s="178"/>
      <c r="O4983" s="163"/>
      <c r="P4983" s="164"/>
      <c r="Q4983" s="163"/>
      <c r="R4983" s="163"/>
      <c r="S4983" s="168"/>
      <c r="T4983" s="164"/>
    </row>
    <row r="4984" ht="18.75" hidden="1" customHeight="1">
      <c r="A4984" s="180">
        <v>45966.0</v>
      </c>
      <c r="B4984" s="171">
        <v>8935.0</v>
      </c>
      <c r="C4984" s="171" t="s">
        <v>5722</v>
      </c>
      <c r="D4984" s="171"/>
      <c r="E4984" s="171" t="s">
        <v>20634</v>
      </c>
      <c r="F4984" s="171"/>
      <c r="G4984" s="171" t="s">
        <v>22684</v>
      </c>
      <c r="H4984" s="172" t="s">
        <v>22684</v>
      </c>
      <c r="I4984" s="173">
        <v>3560.0</v>
      </c>
      <c r="J4984" s="174">
        <v>240.0</v>
      </c>
      <c r="K4984" s="179">
        <v>0.0</v>
      </c>
      <c r="L4984" s="178">
        <v>0.0</v>
      </c>
      <c r="M4984" s="177">
        <v>0.0</v>
      </c>
      <c r="N4984" s="178">
        <v>0.0</v>
      </c>
      <c r="O4984" s="163"/>
      <c r="P4984" s="164"/>
      <c r="Q4984" s="163"/>
      <c r="R4984" s="163"/>
      <c r="S4984" s="168" t="s">
        <v>20645</v>
      </c>
      <c r="T4984" s="164">
        <v>0.0</v>
      </c>
    </row>
    <row r="4985" ht="18.75" hidden="1" customHeight="1">
      <c r="A4985" s="180">
        <v>45966.0</v>
      </c>
      <c r="B4985" s="171">
        <v>8936.0</v>
      </c>
      <c r="C4985" s="171" t="s">
        <v>5722</v>
      </c>
      <c r="D4985" s="171"/>
      <c r="E4985" s="171" t="s">
        <v>20634</v>
      </c>
      <c r="F4985" s="171"/>
      <c r="G4985" s="171" t="s">
        <v>22684</v>
      </c>
      <c r="H4985" s="172" t="s">
        <v>22684</v>
      </c>
      <c r="I4985" s="173">
        <v>3320.0</v>
      </c>
      <c r="J4985" s="174">
        <v>400.0</v>
      </c>
      <c r="K4985" s="179">
        <v>0.0</v>
      </c>
      <c r="L4985" s="178">
        <v>400.0</v>
      </c>
      <c r="M4985" s="177">
        <v>0.0</v>
      </c>
      <c r="N4985" s="178">
        <v>0.0</v>
      </c>
      <c r="O4985" s="163"/>
      <c r="P4985" s="164"/>
      <c r="Q4985" s="163"/>
      <c r="R4985" s="163"/>
      <c r="S4985" s="168" t="s">
        <v>20645</v>
      </c>
      <c r="T4985" s="164">
        <v>0.0</v>
      </c>
    </row>
    <row r="4986" ht="18.75" hidden="1" customHeight="1">
      <c r="A4986" s="180">
        <v>45966.0</v>
      </c>
      <c r="B4986" s="171">
        <v>8937.0</v>
      </c>
      <c r="C4986" s="171" t="s">
        <v>4444</v>
      </c>
      <c r="D4986" s="171"/>
      <c r="E4986" s="171" t="s">
        <v>20634</v>
      </c>
      <c r="F4986" s="171"/>
      <c r="G4986" s="171"/>
      <c r="H4986" s="172"/>
      <c r="I4986" s="173">
        <v>3340.0</v>
      </c>
      <c r="J4986" s="174">
        <v>640.0</v>
      </c>
      <c r="K4986" s="179">
        <v>640.0</v>
      </c>
      <c r="L4986" s="178">
        <v>0.0</v>
      </c>
      <c r="M4986" s="177">
        <v>0.0</v>
      </c>
      <c r="N4986" s="178">
        <v>0.0</v>
      </c>
      <c r="O4986" s="163"/>
      <c r="P4986" s="164"/>
      <c r="Q4986" s="163"/>
      <c r="R4986" s="163"/>
      <c r="S4986" s="168" t="s">
        <v>20645</v>
      </c>
      <c r="T4986" s="164">
        <v>0.0</v>
      </c>
    </row>
    <row r="4987" ht="18.75" hidden="1" customHeight="1">
      <c r="A4987" s="170">
        <v>45966.0</v>
      </c>
      <c r="B4987" s="171">
        <v>17838.0</v>
      </c>
      <c r="C4987" s="171" t="s">
        <v>20832</v>
      </c>
      <c r="D4987" s="171" t="s">
        <v>20673</v>
      </c>
      <c r="E4987" s="171">
        <v>8.0</v>
      </c>
      <c r="F4987" s="171" t="s">
        <v>20968</v>
      </c>
      <c r="G4987" s="171" t="s">
        <v>13888</v>
      </c>
      <c r="H4987" s="172" t="s">
        <v>20638</v>
      </c>
      <c r="I4987" s="173">
        <v>18180.0</v>
      </c>
      <c r="J4987" s="174">
        <v>8340.0</v>
      </c>
      <c r="K4987" s="179"/>
      <c r="L4987" s="178"/>
      <c r="M4987" s="177"/>
      <c r="N4987" s="177">
        <v>8340.0</v>
      </c>
      <c r="O4987" s="163"/>
      <c r="P4987" s="164"/>
      <c r="Q4987" s="163"/>
      <c r="R4987" s="163"/>
      <c r="S4987" s="168"/>
      <c r="T4987" s="164"/>
    </row>
    <row r="4988" ht="18.75" hidden="1" customHeight="1">
      <c r="A4988" s="170">
        <v>45966.0</v>
      </c>
      <c r="B4988" s="171">
        <v>17839.0</v>
      </c>
      <c r="C4988" s="171" t="s">
        <v>20716</v>
      </c>
      <c r="D4988" s="171" t="s">
        <v>20687</v>
      </c>
      <c r="E4988" s="171">
        <v>8.0</v>
      </c>
      <c r="F4988" s="171" t="s">
        <v>20778</v>
      </c>
      <c r="G4988" s="171" t="s">
        <v>3993</v>
      </c>
      <c r="H4988" s="172" t="s">
        <v>20635</v>
      </c>
      <c r="I4988" s="173">
        <v>12920.0</v>
      </c>
      <c r="J4988" s="174">
        <v>2900.0</v>
      </c>
      <c r="K4988" s="179">
        <v>2900.0</v>
      </c>
      <c r="L4988" s="178"/>
      <c r="M4988" s="177"/>
      <c r="N4988" s="178"/>
      <c r="O4988" s="163"/>
      <c r="P4988" s="164"/>
      <c r="Q4988" s="163"/>
      <c r="R4988" s="163"/>
      <c r="S4988" s="168"/>
      <c r="T4988" s="164"/>
    </row>
    <row r="4989" ht="18.75" hidden="1" customHeight="1">
      <c r="A4989" s="170">
        <v>45966.0</v>
      </c>
      <c r="B4989" s="171">
        <v>17840.0</v>
      </c>
      <c r="C4989" s="171" t="s">
        <v>4018</v>
      </c>
      <c r="D4989" s="171" t="s">
        <v>20659</v>
      </c>
      <c r="E4989" s="171">
        <v>8.0</v>
      </c>
      <c r="F4989" s="171" t="s">
        <v>22117</v>
      </c>
      <c r="G4989" s="171" t="s">
        <v>12441</v>
      </c>
      <c r="H4989" s="172" t="s">
        <v>20635</v>
      </c>
      <c r="I4989" s="173">
        <v>14680.0</v>
      </c>
      <c r="J4989" s="174">
        <v>4980.0</v>
      </c>
      <c r="K4989" s="179">
        <v>4980.0</v>
      </c>
      <c r="L4989" s="178"/>
      <c r="M4989" s="177"/>
      <c r="N4989" s="178"/>
      <c r="O4989" s="163"/>
      <c r="P4989" s="164"/>
      <c r="Q4989" s="163"/>
      <c r="R4989" s="163"/>
      <c r="S4989" s="168"/>
      <c r="T4989" s="164"/>
    </row>
    <row r="4990" ht="18.75" hidden="1" customHeight="1">
      <c r="A4990" s="180">
        <v>45966.0</v>
      </c>
      <c r="B4990" s="171">
        <v>8938.0</v>
      </c>
      <c r="C4990" s="171" t="s">
        <v>13847</v>
      </c>
      <c r="D4990" s="171"/>
      <c r="E4990" s="171" t="s">
        <v>20634</v>
      </c>
      <c r="F4990" s="171"/>
      <c r="G4990" s="171" t="s">
        <v>22960</v>
      </c>
      <c r="H4990" s="172" t="s">
        <v>22960</v>
      </c>
      <c r="I4990" s="173">
        <v>2480.0</v>
      </c>
      <c r="J4990" s="174">
        <v>420.0</v>
      </c>
      <c r="K4990" s="179">
        <v>0.0</v>
      </c>
      <c r="L4990" s="178">
        <v>420.0</v>
      </c>
      <c r="M4990" s="177">
        <v>0.0</v>
      </c>
      <c r="N4990" s="178">
        <v>0.0</v>
      </c>
      <c r="O4990" s="163"/>
      <c r="P4990" s="164"/>
      <c r="Q4990" s="163"/>
      <c r="R4990" s="163"/>
      <c r="S4990" s="168" t="s">
        <v>20645</v>
      </c>
      <c r="T4990" s="164">
        <v>0.0</v>
      </c>
    </row>
    <row r="4991" ht="18.75" hidden="1" customHeight="1">
      <c r="A4991" s="180">
        <v>45966.0</v>
      </c>
      <c r="B4991" s="171">
        <v>8939.0</v>
      </c>
      <c r="C4991" s="171" t="s">
        <v>5722</v>
      </c>
      <c r="D4991" s="171"/>
      <c r="E4991" s="171" t="s">
        <v>20634</v>
      </c>
      <c r="F4991" s="171"/>
      <c r="G4991" s="171" t="s">
        <v>22683</v>
      </c>
      <c r="H4991" s="172" t="s">
        <v>22683</v>
      </c>
      <c r="I4991" s="173">
        <v>3420.0</v>
      </c>
      <c r="J4991" s="174">
        <v>220.0</v>
      </c>
      <c r="K4991" s="179">
        <v>0.0</v>
      </c>
      <c r="L4991" s="178">
        <v>0.0</v>
      </c>
      <c r="M4991" s="177">
        <v>0.0</v>
      </c>
      <c r="N4991" s="178">
        <v>0.0</v>
      </c>
      <c r="O4991" s="163"/>
      <c r="P4991" s="164"/>
      <c r="Q4991" s="163"/>
      <c r="R4991" s="163"/>
      <c r="S4991" s="168" t="s">
        <v>20645</v>
      </c>
      <c r="T4991" s="164">
        <v>0.0</v>
      </c>
    </row>
    <row r="4992" ht="18.75" hidden="1" customHeight="1">
      <c r="A4992" s="180">
        <v>45966.0</v>
      </c>
      <c r="B4992" s="171">
        <v>8940.0</v>
      </c>
      <c r="C4992" s="171" t="s">
        <v>5722</v>
      </c>
      <c r="D4992" s="171"/>
      <c r="E4992" s="171" t="s">
        <v>20634</v>
      </c>
      <c r="F4992" s="171"/>
      <c r="G4992" s="171" t="s">
        <v>22683</v>
      </c>
      <c r="H4992" s="172" t="s">
        <v>22683</v>
      </c>
      <c r="I4992" s="173">
        <v>3200.0</v>
      </c>
      <c r="J4992" s="174">
        <v>460.0</v>
      </c>
      <c r="K4992" s="179">
        <v>0.0</v>
      </c>
      <c r="L4992" s="178">
        <v>460.0</v>
      </c>
      <c r="M4992" s="177">
        <v>0.0</v>
      </c>
      <c r="N4992" s="178">
        <v>0.0</v>
      </c>
      <c r="O4992" s="163"/>
      <c r="P4992" s="164"/>
      <c r="Q4992" s="163"/>
      <c r="R4992" s="163"/>
      <c r="S4992" s="168" t="s">
        <v>20645</v>
      </c>
      <c r="T4992" s="164">
        <v>0.0</v>
      </c>
    </row>
    <row r="4993" ht="18.75" hidden="1" customHeight="1">
      <c r="A4993" s="180">
        <v>45966.0</v>
      </c>
      <c r="B4993" s="171">
        <v>8941.0</v>
      </c>
      <c r="C4993" s="171" t="s">
        <v>8901</v>
      </c>
      <c r="D4993" s="171"/>
      <c r="E4993" s="171" t="s">
        <v>20634</v>
      </c>
      <c r="F4993" s="171"/>
      <c r="G4993" s="171" t="s">
        <v>22966</v>
      </c>
      <c r="H4993" s="172" t="s">
        <v>22966</v>
      </c>
      <c r="I4993" s="173">
        <v>11740.0</v>
      </c>
      <c r="J4993" s="174">
        <v>1340.0</v>
      </c>
      <c r="K4993" s="179">
        <v>1340.0</v>
      </c>
      <c r="L4993" s="178">
        <v>0.0</v>
      </c>
      <c r="M4993" s="177">
        <v>0.0</v>
      </c>
      <c r="N4993" s="178">
        <v>0.0</v>
      </c>
      <c r="O4993" s="163"/>
      <c r="P4993" s="164"/>
      <c r="Q4993" s="163"/>
      <c r="R4993" s="163"/>
      <c r="S4993" s="168" t="s">
        <v>20645</v>
      </c>
      <c r="T4993" s="164">
        <v>0.0</v>
      </c>
    </row>
    <row r="4994" ht="18.75" hidden="1" customHeight="1">
      <c r="A4994" s="170">
        <v>45966.0</v>
      </c>
      <c r="B4994" s="171">
        <v>17845.0</v>
      </c>
      <c r="C4994" s="171" t="s">
        <v>4110</v>
      </c>
      <c r="D4994" s="171" t="s">
        <v>20687</v>
      </c>
      <c r="E4994" s="171">
        <v>16.0</v>
      </c>
      <c r="F4994" s="171" t="s">
        <v>21009</v>
      </c>
      <c r="G4994" s="171" t="s">
        <v>8315</v>
      </c>
      <c r="H4994" s="172" t="s">
        <v>20635</v>
      </c>
      <c r="I4994" s="173">
        <v>14340.0</v>
      </c>
      <c r="J4994" s="174">
        <v>4300.0</v>
      </c>
      <c r="K4994" s="179">
        <v>4300.0</v>
      </c>
      <c r="L4994" s="178"/>
      <c r="M4994" s="177"/>
      <c r="N4994" s="178"/>
      <c r="O4994" s="163"/>
      <c r="P4994" s="164"/>
      <c r="Q4994" s="163"/>
      <c r="R4994" s="163"/>
      <c r="S4994" s="168"/>
      <c r="T4994" s="164"/>
    </row>
    <row r="4995" ht="18.75" hidden="1" customHeight="1">
      <c r="A4995" s="170">
        <v>45966.0</v>
      </c>
      <c r="B4995" s="171">
        <v>17846.0</v>
      </c>
      <c r="C4995" s="171" t="s">
        <v>20760</v>
      </c>
      <c r="D4995" s="171" t="s">
        <v>20687</v>
      </c>
      <c r="E4995" s="171">
        <v>8.0</v>
      </c>
      <c r="F4995" s="171" t="s">
        <v>20847</v>
      </c>
      <c r="G4995" s="171" t="s">
        <v>13922</v>
      </c>
      <c r="H4995" s="172" t="s">
        <v>20638</v>
      </c>
      <c r="I4995" s="173">
        <v>17440.0</v>
      </c>
      <c r="J4995" s="174">
        <v>7420.0</v>
      </c>
      <c r="K4995" s="179"/>
      <c r="L4995" s="178"/>
      <c r="M4995" s="177"/>
      <c r="N4995" s="177">
        <v>7420.0</v>
      </c>
      <c r="O4995" s="163"/>
      <c r="P4995" s="164"/>
      <c r="Q4995" s="163"/>
      <c r="R4995" s="163"/>
      <c r="S4995" s="168"/>
      <c r="T4995" s="164"/>
    </row>
    <row r="4996" ht="18.75" hidden="1" customHeight="1">
      <c r="A4996" s="170">
        <v>45966.0</v>
      </c>
      <c r="B4996" s="171">
        <v>17847.0</v>
      </c>
      <c r="C4996" s="171" t="s">
        <v>22967</v>
      </c>
      <c r="D4996" s="171" t="s">
        <v>20673</v>
      </c>
      <c r="E4996" s="171">
        <v>8.0</v>
      </c>
      <c r="F4996" s="171" t="s">
        <v>20748</v>
      </c>
      <c r="G4996" s="171" t="s">
        <v>14002</v>
      </c>
      <c r="H4996" s="172" t="s">
        <v>20635</v>
      </c>
      <c r="I4996" s="173">
        <v>15000.0</v>
      </c>
      <c r="J4996" s="174">
        <v>5160.0</v>
      </c>
      <c r="K4996" s="179">
        <v>5160.0</v>
      </c>
      <c r="L4996" s="178"/>
      <c r="M4996" s="177"/>
      <c r="N4996" s="178"/>
      <c r="O4996" s="163"/>
      <c r="P4996" s="164"/>
      <c r="Q4996" s="163"/>
      <c r="R4996" s="163"/>
      <c r="S4996" s="168"/>
      <c r="T4996" s="164"/>
    </row>
    <row r="4997" ht="18.75" hidden="1" customHeight="1">
      <c r="A4997" s="180">
        <v>45966.0</v>
      </c>
      <c r="B4997" s="171">
        <v>8942.0</v>
      </c>
      <c r="C4997" s="171" t="s">
        <v>5705</v>
      </c>
      <c r="D4997" s="171"/>
      <c r="E4997" s="171" t="s">
        <v>20634</v>
      </c>
      <c r="F4997" s="171"/>
      <c r="G4997" s="171"/>
      <c r="H4997" s="172"/>
      <c r="I4997" s="173">
        <v>4580.0</v>
      </c>
      <c r="J4997" s="174">
        <v>560.0</v>
      </c>
      <c r="K4997" s="179">
        <v>560.0</v>
      </c>
      <c r="L4997" s="178">
        <v>0.0</v>
      </c>
      <c r="M4997" s="177">
        <v>0.0</v>
      </c>
      <c r="N4997" s="178">
        <v>0.0</v>
      </c>
      <c r="O4997" s="163"/>
      <c r="P4997" s="164"/>
      <c r="Q4997" s="163"/>
      <c r="R4997" s="163"/>
      <c r="S4997" s="168" t="s">
        <v>20645</v>
      </c>
      <c r="T4997" s="164">
        <v>0.0</v>
      </c>
    </row>
    <row r="4998" ht="18.75" hidden="1" customHeight="1">
      <c r="A4998" s="180">
        <v>45966.0</v>
      </c>
      <c r="B4998" s="171">
        <v>8943.0</v>
      </c>
      <c r="C4998" s="171" t="s">
        <v>13847</v>
      </c>
      <c r="D4998" s="171"/>
      <c r="E4998" s="171" t="s">
        <v>20634</v>
      </c>
      <c r="F4998" s="171"/>
      <c r="G4998" s="171" t="s">
        <v>22960</v>
      </c>
      <c r="H4998" s="172" t="s">
        <v>22960</v>
      </c>
      <c r="I4998" s="173">
        <v>2460.0</v>
      </c>
      <c r="J4998" s="174">
        <v>420.0</v>
      </c>
      <c r="K4998" s="179">
        <v>0.0</v>
      </c>
      <c r="L4998" s="178">
        <v>420.0</v>
      </c>
      <c r="M4998" s="177">
        <v>0.0</v>
      </c>
      <c r="N4998" s="178">
        <v>0.0</v>
      </c>
      <c r="O4998" s="163"/>
      <c r="P4998" s="164"/>
      <c r="Q4998" s="163"/>
      <c r="R4998" s="163"/>
      <c r="S4998" s="168" t="s">
        <v>20645</v>
      </c>
      <c r="T4998" s="164">
        <v>0.0</v>
      </c>
    </row>
    <row r="4999" ht="18.75" hidden="1" customHeight="1">
      <c r="A4999" s="180">
        <v>45966.0</v>
      </c>
      <c r="B4999" s="171">
        <v>8944.0</v>
      </c>
      <c r="C4999" s="171" t="s">
        <v>4444</v>
      </c>
      <c r="D4999" s="171"/>
      <c r="E4999" s="171" t="s">
        <v>20634</v>
      </c>
      <c r="F4999" s="171"/>
      <c r="G4999" s="171"/>
      <c r="H4999" s="172"/>
      <c r="I4999" s="173">
        <v>3320.0</v>
      </c>
      <c r="J4999" s="174">
        <v>560.0</v>
      </c>
      <c r="K4999" s="179">
        <v>560.0</v>
      </c>
      <c r="L4999" s="178">
        <v>0.0</v>
      </c>
      <c r="M4999" s="177">
        <v>0.0</v>
      </c>
      <c r="N4999" s="178">
        <v>0.0</v>
      </c>
      <c r="O4999" s="163"/>
      <c r="P4999" s="164"/>
      <c r="Q4999" s="163"/>
      <c r="R4999" s="163"/>
      <c r="S4999" s="168" t="s">
        <v>20645</v>
      </c>
      <c r="T4999" s="164">
        <v>0.0</v>
      </c>
    </row>
    <row r="5000" ht="18.75" hidden="1" customHeight="1">
      <c r="A5000" s="170">
        <v>45966.0</v>
      </c>
      <c r="B5000" s="171">
        <v>17848.0</v>
      </c>
      <c r="C5000" s="171" t="s">
        <v>22968</v>
      </c>
      <c r="D5000" s="171" t="s">
        <v>20659</v>
      </c>
      <c r="E5000" s="171">
        <v>8.0</v>
      </c>
      <c r="F5000" s="171" t="s">
        <v>21386</v>
      </c>
      <c r="G5000" s="171" t="s">
        <v>14016</v>
      </c>
      <c r="H5000" s="172" t="s">
        <v>20635</v>
      </c>
      <c r="I5000" s="173">
        <v>12140.0</v>
      </c>
      <c r="J5000" s="174">
        <v>2440.0</v>
      </c>
      <c r="K5000" s="179">
        <v>2440.0</v>
      </c>
      <c r="L5000" s="178"/>
      <c r="M5000" s="177"/>
      <c r="N5000" s="178"/>
      <c r="O5000" s="163"/>
      <c r="P5000" s="164"/>
      <c r="Q5000" s="163"/>
      <c r="R5000" s="163"/>
      <c r="S5000" s="168"/>
      <c r="T5000" s="164"/>
    </row>
    <row r="5001" ht="18.75" hidden="1" customHeight="1">
      <c r="A5001" s="170">
        <v>45966.0</v>
      </c>
      <c r="B5001" s="171">
        <v>17849.0</v>
      </c>
      <c r="C5001" s="171" t="s">
        <v>20751</v>
      </c>
      <c r="D5001" s="171" t="s">
        <v>20687</v>
      </c>
      <c r="E5001" s="171">
        <v>8.0</v>
      </c>
      <c r="F5001" s="171" t="s">
        <v>21019</v>
      </c>
      <c r="G5001" s="171" t="s">
        <v>14012</v>
      </c>
      <c r="H5001" s="172" t="s">
        <v>20635</v>
      </c>
      <c r="I5001" s="173">
        <v>11700.0</v>
      </c>
      <c r="J5001" s="174">
        <v>1680.0</v>
      </c>
      <c r="K5001" s="179">
        <v>1680.0</v>
      </c>
      <c r="L5001" s="178"/>
      <c r="M5001" s="177"/>
      <c r="N5001" s="178"/>
      <c r="O5001" s="163"/>
      <c r="P5001" s="164"/>
      <c r="Q5001" s="163"/>
      <c r="R5001" s="163"/>
      <c r="S5001" s="168"/>
      <c r="T5001" s="164"/>
    </row>
    <row r="5002" ht="18.75" hidden="1" customHeight="1">
      <c r="A5002" s="180">
        <v>45966.0</v>
      </c>
      <c r="B5002" s="171">
        <v>8945.0</v>
      </c>
      <c r="C5002" s="171" t="s">
        <v>8901</v>
      </c>
      <c r="D5002" s="171"/>
      <c r="E5002" s="171" t="s">
        <v>20634</v>
      </c>
      <c r="F5002" s="171"/>
      <c r="G5002" s="171" t="s">
        <v>22969</v>
      </c>
      <c r="H5002" s="172" t="s">
        <v>22969</v>
      </c>
      <c r="I5002" s="173">
        <v>11840.0</v>
      </c>
      <c r="J5002" s="174">
        <v>1620.0</v>
      </c>
      <c r="K5002" s="179">
        <v>1620.0</v>
      </c>
      <c r="L5002" s="178">
        <v>0.0</v>
      </c>
      <c r="M5002" s="177">
        <v>0.0</v>
      </c>
      <c r="N5002" s="178">
        <v>0.0</v>
      </c>
      <c r="O5002" s="163"/>
      <c r="P5002" s="164"/>
      <c r="Q5002" s="163"/>
      <c r="R5002" s="163"/>
      <c r="S5002" s="168" t="s">
        <v>20645</v>
      </c>
      <c r="T5002" s="164">
        <v>0.0</v>
      </c>
    </row>
    <row r="5003" ht="18.75" hidden="1" customHeight="1">
      <c r="A5003" s="170">
        <v>45966.0</v>
      </c>
      <c r="B5003" s="171">
        <v>17850.0</v>
      </c>
      <c r="C5003" s="171" t="s">
        <v>22270</v>
      </c>
      <c r="D5003" s="171" t="s">
        <v>20673</v>
      </c>
      <c r="E5003" s="171">
        <v>16.0</v>
      </c>
      <c r="F5003" s="171" t="s">
        <v>20717</v>
      </c>
      <c r="G5003" s="171" t="s">
        <v>9321</v>
      </c>
      <c r="H5003" s="172" t="s">
        <v>20635</v>
      </c>
      <c r="I5003" s="173">
        <v>11800.0</v>
      </c>
      <c r="J5003" s="174">
        <v>1520.0</v>
      </c>
      <c r="K5003" s="179">
        <v>1520.0</v>
      </c>
      <c r="L5003" s="178"/>
      <c r="M5003" s="177"/>
      <c r="N5003" s="178"/>
      <c r="O5003" s="163"/>
      <c r="P5003" s="164"/>
      <c r="Q5003" s="163"/>
      <c r="R5003" s="163"/>
      <c r="S5003" s="168"/>
      <c r="T5003" s="164"/>
    </row>
    <row r="5004" ht="18.75" hidden="1" customHeight="1">
      <c r="A5004" s="170">
        <v>45966.0</v>
      </c>
      <c r="B5004" s="171">
        <v>17856.0</v>
      </c>
      <c r="C5004" s="171" t="s">
        <v>21567</v>
      </c>
      <c r="D5004" s="171" t="s">
        <v>20687</v>
      </c>
      <c r="E5004" s="171">
        <v>14.0</v>
      </c>
      <c r="F5004" s="171" t="s">
        <v>20871</v>
      </c>
      <c r="G5004" s="171" t="s">
        <v>4149</v>
      </c>
      <c r="H5004" s="172" t="s">
        <v>20635</v>
      </c>
      <c r="I5004" s="173">
        <v>13760.0</v>
      </c>
      <c r="J5004" s="174">
        <v>3720.0</v>
      </c>
      <c r="K5004" s="179">
        <v>3720.0</v>
      </c>
      <c r="L5004" s="178"/>
      <c r="M5004" s="177"/>
      <c r="N5004" s="178"/>
      <c r="O5004" s="163"/>
      <c r="P5004" s="164"/>
      <c r="Q5004" s="163"/>
      <c r="R5004" s="163"/>
      <c r="S5004" s="168"/>
      <c r="T5004" s="164"/>
    </row>
    <row r="5005" ht="18.75" hidden="1" customHeight="1">
      <c r="A5005" s="182">
        <v>45966.02901653935</v>
      </c>
      <c r="B5005" s="171">
        <v>8926.0</v>
      </c>
      <c r="C5005" s="171" t="s">
        <v>4111</v>
      </c>
      <c r="D5005" s="171"/>
      <c r="E5005" s="171" t="s">
        <v>20634</v>
      </c>
      <c r="F5005" s="171"/>
      <c r="G5005" s="171" t="s">
        <v>22970</v>
      </c>
      <c r="H5005" s="172"/>
      <c r="I5005" s="173">
        <v>3860.0</v>
      </c>
      <c r="J5005" s="174">
        <v>1280.0</v>
      </c>
      <c r="K5005" s="179">
        <v>1280.0</v>
      </c>
      <c r="L5005" s="178">
        <v>0.0</v>
      </c>
      <c r="M5005" s="177">
        <v>0.0</v>
      </c>
      <c r="N5005" s="178">
        <v>0.0</v>
      </c>
      <c r="O5005" s="163"/>
      <c r="P5005" s="164"/>
      <c r="Q5005" s="163"/>
      <c r="R5005" s="163"/>
      <c r="S5005" s="168" t="s">
        <v>20645</v>
      </c>
      <c r="T5005" s="164">
        <v>0.0</v>
      </c>
    </row>
    <row r="5006" ht="18.75" hidden="1" customHeight="1">
      <c r="A5006" s="180">
        <v>45967.0</v>
      </c>
      <c r="B5006" s="171">
        <v>8947.0</v>
      </c>
      <c r="C5006" s="171" t="s">
        <v>8901</v>
      </c>
      <c r="D5006" s="171"/>
      <c r="E5006" s="171" t="s">
        <v>20634</v>
      </c>
      <c r="F5006" s="171"/>
      <c r="G5006" s="171" t="s">
        <v>22971</v>
      </c>
      <c r="H5006" s="172" t="s">
        <v>22971</v>
      </c>
      <c r="I5006" s="173">
        <v>12380.0</v>
      </c>
      <c r="J5006" s="174"/>
      <c r="K5006" s="179">
        <v>0.0</v>
      </c>
      <c r="L5006" s="178">
        <v>0.0</v>
      </c>
      <c r="M5006" s="177">
        <v>0.0</v>
      </c>
      <c r="N5006" s="178">
        <v>0.0</v>
      </c>
      <c r="O5006" s="163"/>
      <c r="P5006" s="164"/>
      <c r="Q5006" s="163"/>
      <c r="R5006" s="163"/>
      <c r="S5006" s="168" t="s">
        <v>20645</v>
      </c>
      <c r="T5006" s="164">
        <v>0.0</v>
      </c>
    </row>
    <row r="5007" ht="18.75" hidden="1" customHeight="1">
      <c r="A5007" s="170">
        <v>45967.0</v>
      </c>
      <c r="B5007" s="171">
        <v>17851.0</v>
      </c>
      <c r="C5007" s="171" t="s">
        <v>21371</v>
      </c>
      <c r="D5007" s="171" t="s">
        <v>20659</v>
      </c>
      <c r="E5007" s="171">
        <v>8.0</v>
      </c>
      <c r="F5007" s="171" t="s">
        <v>20835</v>
      </c>
      <c r="G5007" s="171" t="s">
        <v>14056</v>
      </c>
      <c r="H5007" s="172" t="s">
        <v>20635</v>
      </c>
      <c r="I5007" s="173">
        <v>13340.0</v>
      </c>
      <c r="J5007" s="174">
        <v>3640.0</v>
      </c>
      <c r="K5007" s="179">
        <v>3640.0</v>
      </c>
      <c r="L5007" s="178"/>
      <c r="M5007" s="177"/>
      <c r="N5007" s="178"/>
      <c r="O5007" s="163"/>
      <c r="P5007" s="164"/>
      <c r="Q5007" s="163"/>
      <c r="R5007" s="163"/>
      <c r="S5007" s="168"/>
      <c r="T5007" s="164"/>
    </row>
    <row r="5008" ht="18.75" hidden="1" customHeight="1">
      <c r="A5008" s="170">
        <v>45967.0</v>
      </c>
      <c r="B5008" s="171">
        <v>17852.0</v>
      </c>
      <c r="C5008" s="171" t="s">
        <v>20781</v>
      </c>
      <c r="D5008" s="171" t="s">
        <v>20673</v>
      </c>
      <c r="E5008" s="171">
        <v>8.0</v>
      </c>
      <c r="F5008" s="171" t="s">
        <v>21428</v>
      </c>
      <c r="G5008" s="171" t="s">
        <v>14054</v>
      </c>
      <c r="H5008" s="172" t="s">
        <v>20635</v>
      </c>
      <c r="I5008" s="173">
        <v>16420.0</v>
      </c>
      <c r="J5008" s="174">
        <v>6580.0</v>
      </c>
      <c r="K5008" s="179">
        <v>6580.0</v>
      </c>
      <c r="L5008" s="178"/>
      <c r="M5008" s="177"/>
      <c r="N5008" s="178"/>
      <c r="O5008" s="163"/>
      <c r="P5008" s="164"/>
      <c r="Q5008" s="163"/>
      <c r="R5008" s="163"/>
      <c r="S5008" s="168"/>
      <c r="T5008" s="164"/>
    </row>
    <row r="5009" ht="18.75" hidden="1" customHeight="1">
      <c r="A5009" s="170">
        <v>45967.0</v>
      </c>
      <c r="B5009" s="171">
        <v>17853.0</v>
      </c>
      <c r="C5009" s="171" t="s">
        <v>21478</v>
      </c>
      <c r="D5009" s="171" t="s">
        <v>20673</v>
      </c>
      <c r="E5009" s="171">
        <v>8.0</v>
      </c>
      <c r="F5009" s="171" t="s">
        <v>21076</v>
      </c>
      <c r="G5009" s="171" t="s">
        <v>14059</v>
      </c>
      <c r="H5009" s="172" t="s">
        <v>20638</v>
      </c>
      <c r="I5009" s="173">
        <v>17780.0</v>
      </c>
      <c r="J5009" s="174">
        <v>7940.0</v>
      </c>
      <c r="K5009" s="179"/>
      <c r="L5009" s="178"/>
      <c r="M5009" s="177"/>
      <c r="N5009" s="177">
        <v>7940.0</v>
      </c>
      <c r="O5009" s="163"/>
      <c r="P5009" s="164"/>
      <c r="Q5009" s="163"/>
      <c r="R5009" s="163"/>
      <c r="S5009" s="168"/>
      <c r="T5009" s="164"/>
    </row>
    <row r="5010" ht="18.75" hidden="1" customHeight="1">
      <c r="A5010" s="170">
        <v>45967.0</v>
      </c>
      <c r="B5010" s="171">
        <v>17854.0</v>
      </c>
      <c r="C5010" s="171" t="s">
        <v>20760</v>
      </c>
      <c r="D5010" s="171" t="s">
        <v>20687</v>
      </c>
      <c r="E5010" s="171">
        <v>8.0</v>
      </c>
      <c r="F5010" s="171" t="s">
        <v>21036</v>
      </c>
      <c r="G5010" s="171" t="s">
        <v>13205</v>
      </c>
      <c r="H5010" s="172" t="s">
        <v>20635</v>
      </c>
      <c r="I5010" s="173">
        <v>11980.0</v>
      </c>
      <c r="J5010" s="174">
        <v>1960.0</v>
      </c>
      <c r="K5010" s="179">
        <v>1960.0</v>
      </c>
      <c r="L5010" s="178"/>
      <c r="M5010" s="177"/>
      <c r="N5010" s="178"/>
      <c r="O5010" s="163"/>
      <c r="P5010" s="164"/>
      <c r="Q5010" s="163"/>
      <c r="R5010" s="163"/>
      <c r="S5010" s="168"/>
      <c r="T5010" s="164"/>
    </row>
    <row r="5011" ht="18.75" hidden="1" customHeight="1">
      <c r="A5011" s="170">
        <v>45967.0</v>
      </c>
      <c r="B5011" s="171">
        <v>17855.0</v>
      </c>
      <c r="C5011" s="171" t="s">
        <v>22924</v>
      </c>
      <c r="D5011" s="171" t="s">
        <v>20673</v>
      </c>
      <c r="E5011" s="171">
        <v>8.0</v>
      </c>
      <c r="F5011" s="171" t="s">
        <v>20888</v>
      </c>
      <c r="G5011" s="171" t="s">
        <v>4781</v>
      </c>
      <c r="H5011" s="172" t="s">
        <v>20638</v>
      </c>
      <c r="I5011" s="173">
        <v>19360.0</v>
      </c>
      <c r="J5011" s="174">
        <v>9520.0</v>
      </c>
      <c r="K5011" s="179"/>
      <c r="L5011" s="178"/>
      <c r="M5011" s="177"/>
      <c r="N5011" s="177">
        <v>9520.0</v>
      </c>
      <c r="O5011" s="163"/>
      <c r="P5011" s="164"/>
      <c r="Q5011" s="163"/>
      <c r="R5011" s="163"/>
      <c r="S5011" s="168"/>
      <c r="T5011" s="164"/>
    </row>
    <row r="5012" ht="18.75" hidden="1" customHeight="1">
      <c r="A5012" s="180">
        <v>45967.0</v>
      </c>
      <c r="B5012" s="171">
        <v>8948.0</v>
      </c>
      <c r="C5012" s="171" t="s">
        <v>8901</v>
      </c>
      <c r="D5012" s="171"/>
      <c r="E5012" s="171" t="s">
        <v>20634</v>
      </c>
      <c r="F5012" s="171"/>
      <c r="G5012" s="171" t="s">
        <v>22972</v>
      </c>
      <c r="H5012" s="172" t="s">
        <v>22972</v>
      </c>
      <c r="I5012" s="173">
        <v>13880.0</v>
      </c>
      <c r="J5012" s="174">
        <v>3260.0</v>
      </c>
      <c r="K5012" s="179">
        <v>3260.0</v>
      </c>
      <c r="L5012" s="178">
        <v>0.0</v>
      </c>
      <c r="M5012" s="177">
        <v>0.0</v>
      </c>
      <c r="N5012" s="178">
        <v>0.0</v>
      </c>
      <c r="O5012" s="163"/>
      <c r="P5012" s="164"/>
      <c r="Q5012" s="163"/>
      <c r="R5012" s="163"/>
      <c r="S5012" s="168" t="s">
        <v>20645</v>
      </c>
      <c r="T5012" s="164">
        <v>0.0</v>
      </c>
    </row>
    <row r="5013" ht="18.75" hidden="1" customHeight="1">
      <c r="A5013" s="180">
        <v>45967.0</v>
      </c>
      <c r="B5013" s="171">
        <v>8949.0</v>
      </c>
      <c r="C5013" s="171" t="s">
        <v>744</v>
      </c>
      <c r="D5013" s="171"/>
      <c r="E5013" s="171" t="s">
        <v>20634</v>
      </c>
      <c r="F5013" s="171"/>
      <c r="G5013" s="171"/>
      <c r="H5013" s="172"/>
      <c r="I5013" s="173">
        <v>2880.0</v>
      </c>
      <c r="J5013" s="174">
        <v>360.0</v>
      </c>
      <c r="K5013" s="179">
        <v>0.0</v>
      </c>
      <c r="L5013" s="178">
        <v>360.0</v>
      </c>
      <c r="M5013" s="177">
        <v>0.0</v>
      </c>
      <c r="N5013" s="178">
        <v>0.0</v>
      </c>
      <c r="O5013" s="163"/>
      <c r="P5013" s="164"/>
      <c r="Q5013" s="163"/>
      <c r="R5013" s="163"/>
      <c r="S5013" s="168" t="s">
        <v>20645</v>
      </c>
      <c r="T5013" s="164">
        <v>0.0</v>
      </c>
    </row>
    <row r="5014" ht="18.75" hidden="1" customHeight="1">
      <c r="A5014" s="180">
        <v>45967.0</v>
      </c>
      <c r="B5014" s="171">
        <v>8950.0</v>
      </c>
      <c r="C5014" s="171" t="s">
        <v>4112</v>
      </c>
      <c r="D5014" s="171"/>
      <c r="E5014" s="171" t="s">
        <v>20634</v>
      </c>
      <c r="F5014" s="171"/>
      <c r="G5014" s="171"/>
      <c r="H5014" s="172"/>
      <c r="I5014" s="173">
        <v>3160.0</v>
      </c>
      <c r="J5014" s="174">
        <v>560.0</v>
      </c>
      <c r="K5014" s="179">
        <v>560.0</v>
      </c>
      <c r="L5014" s="178">
        <v>0.0</v>
      </c>
      <c r="M5014" s="177">
        <v>0.0</v>
      </c>
      <c r="N5014" s="178">
        <v>0.0</v>
      </c>
      <c r="O5014" s="163"/>
      <c r="P5014" s="164"/>
      <c r="Q5014" s="163"/>
      <c r="R5014" s="163"/>
      <c r="S5014" s="168" t="s">
        <v>20645</v>
      </c>
      <c r="T5014" s="164">
        <v>0.0</v>
      </c>
    </row>
    <row r="5015" ht="18.75" hidden="1" customHeight="1">
      <c r="A5015" s="180">
        <v>45967.0</v>
      </c>
      <c r="B5015" s="171">
        <v>8951.0</v>
      </c>
      <c r="C5015" s="171" t="s">
        <v>13847</v>
      </c>
      <c r="D5015" s="171"/>
      <c r="E5015" s="171" t="s">
        <v>20634</v>
      </c>
      <c r="F5015" s="171"/>
      <c r="G5015" s="171" t="s">
        <v>22960</v>
      </c>
      <c r="H5015" s="172" t="s">
        <v>22960</v>
      </c>
      <c r="I5015" s="173">
        <v>2440.0</v>
      </c>
      <c r="J5015" s="174">
        <v>380.0</v>
      </c>
      <c r="K5015" s="179">
        <v>0.0</v>
      </c>
      <c r="L5015" s="178">
        <v>380.0</v>
      </c>
      <c r="M5015" s="177">
        <v>0.0</v>
      </c>
      <c r="N5015" s="178">
        <v>0.0</v>
      </c>
      <c r="O5015" s="163"/>
      <c r="P5015" s="164"/>
      <c r="Q5015" s="163"/>
      <c r="R5015" s="163"/>
      <c r="S5015" s="168" t="s">
        <v>20645</v>
      </c>
      <c r="T5015" s="164">
        <v>0.0</v>
      </c>
    </row>
    <row r="5016" ht="18.75" hidden="1" customHeight="1">
      <c r="A5016" s="180">
        <v>45967.0</v>
      </c>
      <c r="B5016" s="171">
        <v>8952.0</v>
      </c>
      <c r="C5016" s="171" t="s">
        <v>4444</v>
      </c>
      <c r="D5016" s="171"/>
      <c r="E5016" s="171" t="s">
        <v>20634</v>
      </c>
      <c r="F5016" s="171"/>
      <c r="G5016" s="171"/>
      <c r="H5016" s="172"/>
      <c r="I5016" s="173">
        <v>3460.0</v>
      </c>
      <c r="J5016" s="174">
        <v>660.0</v>
      </c>
      <c r="K5016" s="179">
        <v>660.0</v>
      </c>
      <c r="L5016" s="178">
        <v>0.0</v>
      </c>
      <c r="M5016" s="177">
        <v>0.0</v>
      </c>
      <c r="N5016" s="178">
        <v>0.0</v>
      </c>
      <c r="O5016" s="163"/>
      <c r="P5016" s="164"/>
      <c r="Q5016" s="163"/>
      <c r="R5016" s="163"/>
      <c r="S5016" s="168" t="s">
        <v>20645</v>
      </c>
      <c r="T5016" s="164">
        <v>0.0</v>
      </c>
    </row>
    <row r="5017" ht="18.75" hidden="1" customHeight="1">
      <c r="A5017" s="180">
        <v>45967.0</v>
      </c>
      <c r="B5017" s="171">
        <v>8953.0</v>
      </c>
      <c r="C5017" s="171" t="s">
        <v>4031</v>
      </c>
      <c r="D5017" s="171"/>
      <c r="E5017" s="171" t="s">
        <v>20634</v>
      </c>
      <c r="F5017" s="171"/>
      <c r="G5017" s="171" t="s">
        <v>20697</v>
      </c>
      <c r="H5017" s="172" t="s">
        <v>20697</v>
      </c>
      <c r="I5017" s="173">
        <v>2760.0</v>
      </c>
      <c r="J5017" s="174">
        <v>140.0</v>
      </c>
      <c r="K5017" s="179">
        <v>140.0</v>
      </c>
      <c r="L5017" s="178">
        <v>0.0</v>
      </c>
      <c r="M5017" s="177">
        <v>0.0</v>
      </c>
      <c r="N5017" s="178">
        <v>0.0</v>
      </c>
      <c r="O5017" s="163"/>
      <c r="P5017" s="164"/>
      <c r="Q5017" s="163"/>
      <c r="R5017" s="163"/>
      <c r="S5017" s="168" t="s">
        <v>20645</v>
      </c>
      <c r="T5017" s="164">
        <v>0.0</v>
      </c>
    </row>
    <row r="5018" ht="18.75" hidden="1" customHeight="1">
      <c r="A5018" s="180">
        <v>45967.0</v>
      </c>
      <c r="B5018" s="171">
        <v>8954.0</v>
      </c>
      <c r="C5018" s="171" t="s">
        <v>4035</v>
      </c>
      <c r="D5018" s="171"/>
      <c r="E5018" s="171" t="s">
        <v>20634</v>
      </c>
      <c r="F5018" s="171"/>
      <c r="G5018" s="171"/>
      <c r="H5018" s="172"/>
      <c r="I5018" s="173">
        <v>4860.0</v>
      </c>
      <c r="J5018" s="174">
        <v>2120.0</v>
      </c>
      <c r="K5018" s="179">
        <v>0.0</v>
      </c>
      <c r="L5018" s="178">
        <v>0.0</v>
      </c>
      <c r="M5018" s="177">
        <v>0.0</v>
      </c>
      <c r="N5018" s="178">
        <v>2120.0</v>
      </c>
      <c r="O5018" s="163"/>
      <c r="P5018" s="164"/>
      <c r="Q5018" s="163"/>
      <c r="R5018" s="163"/>
      <c r="S5018" s="168" t="s">
        <v>20645</v>
      </c>
      <c r="T5018" s="164">
        <v>0.0</v>
      </c>
    </row>
    <row r="5019" ht="18.75" hidden="1" customHeight="1">
      <c r="A5019" s="180">
        <v>45967.0</v>
      </c>
      <c r="B5019" s="171">
        <v>8955.0</v>
      </c>
      <c r="C5019" s="171" t="s">
        <v>4444</v>
      </c>
      <c r="D5019" s="171"/>
      <c r="E5019" s="171" t="s">
        <v>20634</v>
      </c>
      <c r="F5019" s="171"/>
      <c r="G5019" s="171"/>
      <c r="H5019" s="172"/>
      <c r="I5019" s="173">
        <v>3020.0</v>
      </c>
      <c r="J5019" s="174">
        <v>300.0</v>
      </c>
      <c r="K5019" s="179">
        <v>300.0</v>
      </c>
      <c r="L5019" s="178">
        <v>0.0</v>
      </c>
      <c r="M5019" s="177">
        <v>0.0</v>
      </c>
      <c r="N5019" s="178">
        <v>0.0</v>
      </c>
      <c r="O5019" s="163"/>
      <c r="P5019" s="164"/>
      <c r="Q5019" s="163"/>
      <c r="R5019" s="163"/>
      <c r="S5019" s="168" t="s">
        <v>20645</v>
      </c>
      <c r="T5019" s="164">
        <v>0.0</v>
      </c>
    </row>
    <row r="5020" ht="18.75" hidden="1" customHeight="1">
      <c r="A5020" s="170">
        <v>45967.0</v>
      </c>
      <c r="B5020" s="171">
        <v>17857.0</v>
      </c>
      <c r="C5020" s="171" t="s">
        <v>21468</v>
      </c>
      <c r="D5020" s="171" t="s">
        <v>20659</v>
      </c>
      <c r="E5020" s="171">
        <v>8.0</v>
      </c>
      <c r="F5020" s="171" t="s">
        <v>22447</v>
      </c>
      <c r="G5020" s="171" t="s">
        <v>17784</v>
      </c>
      <c r="H5020" s="172" t="s">
        <v>20669</v>
      </c>
      <c r="I5020" s="173">
        <v>13640.0</v>
      </c>
      <c r="J5020" s="174">
        <v>3940.0</v>
      </c>
      <c r="K5020" s="179"/>
      <c r="L5020" s="177">
        <v>3940.0</v>
      </c>
      <c r="M5020" s="177"/>
      <c r="N5020" s="178"/>
      <c r="O5020" s="163"/>
      <c r="P5020" s="164"/>
      <c r="Q5020" s="163"/>
      <c r="R5020" s="163"/>
      <c r="S5020" s="168"/>
      <c r="T5020" s="164"/>
    </row>
    <row r="5021" ht="18.75" hidden="1" customHeight="1">
      <c r="A5021" s="180">
        <v>45967.0</v>
      </c>
      <c r="B5021" s="171">
        <v>8956.0</v>
      </c>
      <c r="C5021" s="171" t="s">
        <v>13847</v>
      </c>
      <c r="D5021" s="171"/>
      <c r="E5021" s="171" t="s">
        <v>20634</v>
      </c>
      <c r="F5021" s="171"/>
      <c r="G5021" s="171" t="s">
        <v>22960</v>
      </c>
      <c r="H5021" s="172" t="s">
        <v>22960</v>
      </c>
      <c r="I5021" s="173">
        <v>2480.0</v>
      </c>
      <c r="J5021" s="174">
        <v>420.0</v>
      </c>
      <c r="K5021" s="179">
        <v>0.0</v>
      </c>
      <c r="L5021" s="178">
        <v>420.0</v>
      </c>
      <c r="M5021" s="177">
        <v>0.0</v>
      </c>
      <c r="N5021" s="178">
        <v>0.0</v>
      </c>
      <c r="O5021" s="163"/>
      <c r="P5021" s="164"/>
      <c r="Q5021" s="163"/>
      <c r="R5021" s="163"/>
      <c r="S5021" s="168" t="s">
        <v>20645</v>
      </c>
      <c r="T5021" s="164">
        <v>0.0</v>
      </c>
    </row>
    <row r="5022" ht="18.75" hidden="1" customHeight="1">
      <c r="A5022" s="180">
        <v>45967.0</v>
      </c>
      <c r="B5022" s="171">
        <v>8957.0</v>
      </c>
      <c r="C5022" s="171" t="s">
        <v>4017</v>
      </c>
      <c r="D5022" s="171"/>
      <c r="E5022" s="171" t="s">
        <v>20634</v>
      </c>
      <c r="F5022" s="171"/>
      <c r="G5022" s="171" t="s">
        <v>4500</v>
      </c>
      <c r="H5022" s="172" t="s">
        <v>4500</v>
      </c>
      <c r="I5022" s="173">
        <v>4200.0</v>
      </c>
      <c r="J5022" s="174">
        <v>1120.0</v>
      </c>
      <c r="K5022" s="179">
        <v>1120.0</v>
      </c>
      <c r="L5022" s="178">
        <v>0.0</v>
      </c>
      <c r="M5022" s="177">
        <v>0.0</v>
      </c>
      <c r="N5022" s="178">
        <v>0.0</v>
      </c>
      <c r="O5022" s="163"/>
      <c r="P5022" s="164"/>
      <c r="Q5022" s="163"/>
      <c r="R5022" s="163"/>
      <c r="S5022" s="168" t="s">
        <v>20645</v>
      </c>
      <c r="T5022" s="164">
        <v>0.0</v>
      </c>
    </row>
    <row r="5023" ht="18.75" hidden="1" customHeight="1">
      <c r="A5023" s="180">
        <v>45967.0</v>
      </c>
      <c r="B5023" s="171">
        <v>8958.0</v>
      </c>
      <c r="C5023" s="171" t="s">
        <v>10694</v>
      </c>
      <c r="D5023" s="171"/>
      <c r="E5023" s="171" t="s">
        <v>20634</v>
      </c>
      <c r="F5023" s="171"/>
      <c r="G5023" s="171" t="s">
        <v>22973</v>
      </c>
      <c r="H5023" s="172" t="s">
        <v>22973</v>
      </c>
      <c r="I5023" s="173">
        <v>12780.0</v>
      </c>
      <c r="J5023" s="174">
        <v>360.0</v>
      </c>
      <c r="K5023" s="179">
        <v>0.0</v>
      </c>
      <c r="L5023" s="178">
        <v>0.0</v>
      </c>
      <c r="M5023" s="177">
        <v>360.0</v>
      </c>
      <c r="N5023" s="178">
        <v>0.0</v>
      </c>
      <c r="O5023" s="163"/>
      <c r="P5023" s="164"/>
      <c r="Q5023" s="163"/>
      <c r="R5023" s="163"/>
      <c r="S5023" s="168" t="s">
        <v>20645</v>
      </c>
      <c r="T5023" s="164">
        <v>0.0</v>
      </c>
    </row>
    <row r="5024" ht="18.75" hidden="1" customHeight="1">
      <c r="A5024" s="180">
        <v>45967.0</v>
      </c>
      <c r="B5024" s="171">
        <v>8959.0</v>
      </c>
      <c r="C5024" s="171" t="s">
        <v>6423</v>
      </c>
      <c r="D5024" s="171"/>
      <c r="E5024" s="171" t="s">
        <v>20634</v>
      </c>
      <c r="F5024" s="171"/>
      <c r="G5024" s="171" t="s">
        <v>22684</v>
      </c>
      <c r="H5024" s="172" t="s">
        <v>22684</v>
      </c>
      <c r="I5024" s="173">
        <v>3440.0</v>
      </c>
      <c r="J5024" s="174">
        <v>140.0</v>
      </c>
      <c r="K5024" s="179">
        <v>0.0</v>
      </c>
      <c r="L5024" s="178">
        <v>0.0</v>
      </c>
      <c r="M5024" s="177">
        <v>0.0</v>
      </c>
      <c r="N5024" s="178">
        <v>0.0</v>
      </c>
      <c r="O5024" s="163"/>
      <c r="P5024" s="164"/>
      <c r="Q5024" s="163"/>
      <c r="R5024" s="163"/>
      <c r="S5024" s="168" t="s">
        <v>20645</v>
      </c>
      <c r="T5024" s="164">
        <v>0.0</v>
      </c>
    </row>
    <row r="5025" ht="18.75" hidden="1" customHeight="1">
      <c r="A5025" s="180">
        <v>45967.0</v>
      </c>
      <c r="B5025" s="171">
        <v>8960.0</v>
      </c>
      <c r="C5025" s="171" t="s">
        <v>6423</v>
      </c>
      <c r="D5025" s="171"/>
      <c r="E5025" s="171" t="s">
        <v>20634</v>
      </c>
      <c r="F5025" s="171"/>
      <c r="G5025" s="171" t="s">
        <v>22684</v>
      </c>
      <c r="H5025" s="172" t="s">
        <v>22684</v>
      </c>
      <c r="I5025" s="173">
        <v>3300.0</v>
      </c>
      <c r="J5025" s="174">
        <v>400.0</v>
      </c>
      <c r="K5025" s="179">
        <v>0.0</v>
      </c>
      <c r="L5025" s="178">
        <v>400.0</v>
      </c>
      <c r="M5025" s="177">
        <v>0.0</v>
      </c>
      <c r="N5025" s="178">
        <v>0.0</v>
      </c>
      <c r="O5025" s="163"/>
      <c r="P5025" s="164"/>
      <c r="Q5025" s="163"/>
      <c r="R5025" s="163"/>
      <c r="S5025" s="168" t="s">
        <v>20645</v>
      </c>
      <c r="T5025" s="164">
        <v>0.0</v>
      </c>
    </row>
    <row r="5026" ht="18.75" hidden="1" customHeight="1">
      <c r="A5026" s="180">
        <v>45967.0</v>
      </c>
      <c r="B5026" s="171">
        <v>8961.0</v>
      </c>
      <c r="C5026" s="171" t="s">
        <v>6423</v>
      </c>
      <c r="D5026" s="171"/>
      <c r="E5026" s="171" t="s">
        <v>20634</v>
      </c>
      <c r="F5026" s="171"/>
      <c r="G5026" s="171" t="s">
        <v>22683</v>
      </c>
      <c r="H5026" s="172" t="s">
        <v>22683</v>
      </c>
      <c r="I5026" s="173">
        <v>3400.0</v>
      </c>
      <c r="J5026" s="174">
        <v>360.0</v>
      </c>
      <c r="K5026" s="179">
        <v>0.0</v>
      </c>
      <c r="L5026" s="178">
        <v>0.0</v>
      </c>
      <c r="M5026" s="177">
        <v>0.0</v>
      </c>
      <c r="N5026" s="178">
        <v>0.0</v>
      </c>
      <c r="O5026" s="163"/>
      <c r="P5026" s="164"/>
      <c r="Q5026" s="163"/>
      <c r="R5026" s="163"/>
      <c r="S5026" s="168" t="s">
        <v>20645</v>
      </c>
      <c r="T5026" s="164">
        <v>0.0</v>
      </c>
    </row>
    <row r="5027" ht="18.75" hidden="1" customHeight="1">
      <c r="A5027" s="180">
        <v>45967.0</v>
      </c>
      <c r="B5027" s="171">
        <v>8962.0</v>
      </c>
      <c r="C5027" s="171" t="s">
        <v>6423</v>
      </c>
      <c r="D5027" s="171"/>
      <c r="E5027" s="171" t="s">
        <v>20634</v>
      </c>
      <c r="F5027" s="171"/>
      <c r="G5027" s="171" t="s">
        <v>22683</v>
      </c>
      <c r="H5027" s="172" t="s">
        <v>22683</v>
      </c>
      <c r="I5027" s="173">
        <v>3040.0</v>
      </c>
      <c r="J5027" s="174">
        <v>300.0</v>
      </c>
      <c r="K5027" s="179">
        <v>0.0</v>
      </c>
      <c r="L5027" s="178">
        <v>300.0</v>
      </c>
      <c r="M5027" s="177">
        <v>0.0</v>
      </c>
      <c r="N5027" s="178">
        <v>0.0</v>
      </c>
      <c r="O5027" s="163"/>
      <c r="P5027" s="164"/>
      <c r="Q5027" s="163"/>
      <c r="R5027" s="163"/>
      <c r="S5027" s="168" t="s">
        <v>20645</v>
      </c>
      <c r="T5027" s="164">
        <v>0.0</v>
      </c>
    </row>
    <row r="5028" ht="18.75" hidden="1" customHeight="1">
      <c r="A5028" s="180">
        <v>45967.0</v>
      </c>
      <c r="B5028" s="171">
        <v>8963.0</v>
      </c>
      <c r="C5028" s="171" t="s">
        <v>4444</v>
      </c>
      <c r="D5028" s="171"/>
      <c r="E5028" s="171" t="s">
        <v>20634</v>
      </c>
      <c r="F5028" s="171"/>
      <c r="G5028" s="171"/>
      <c r="H5028" s="172"/>
      <c r="I5028" s="173">
        <v>3620.0</v>
      </c>
      <c r="J5028" s="174">
        <v>900.0</v>
      </c>
      <c r="K5028" s="179">
        <v>900.0</v>
      </c>
      <c r="L5028" s="178">
        <v>0.0</v>
      </c>
      <c r="M5028" s="177">
        <v>0.0</v>
      </c>
      <c r="N5028" s="178">
        <v>0.0</v>
      </c>
      <c r="O5028" s="163"/>
      <c r="P5028" s="164"/>
      <c r="Q5028" s="163"/>
      <c r="R5028" s="163"/>
      <c r="S5028" s="168" t="s">
        <v>20645</v>
      </c>
      <c r="T5028" s="164">
        <v>0.0</v>
      </c>
    </row>
    <row r="5029" ht="18.75" hidden="1" customHeight="1">
      <c r="A5029" s="180">
        <v>45967.0</v>
      </c>
      <c r="B5029" s="171">
        <v>8964.0</v>
      </c>
      <c r="C5029" s="171" t="s">
        <v>744</v>
      </c>
      <c r="D5029" s="171"/>
      <c r="E5029" s="171" t="s">
        <v>20634</v>
      </c>
      <c r="F5029" s="171"/>
      <c r="G5029" s="171"/>
      <c r="H5029" s="172"/>
      <c r="I5029" s="173">
        <v>2740.0</v>
      </c>
      <c r="J5029" s="174">
        <v>220.0</v>
      </c>
      <c r="K5029" s="179">
        <v>0.0</v>
      </c>
      <c r="L5029" s="178">
        <v>220.0</v>
      </c>
      <c r="M5029" s="177">
        <v>0.0</v>
      </c>
      <c r="N5029" s="178">
        <v>0.0</v>
      </c>
      <c r="O5029" s="163"/>
      <c r="P5029" s="164"/>
      <c r="Q5029" s="163"/>
      <c r="R5029" s="163"/>
      <c r="S5029" s="168" t="s">
        <v>20645</v>
      </c>
      <c r="T5029" s="164">
        <v>0.0</v>
      </c>
    </row>
    <row r="5030" ht="18.75" hidden="1" customHeight="1">
      <c r="A5030" s="180">
        <v>45967.0</v>
      </c>
      <c r="B5030" s="171">
        <v>8965.0</v>
      </c>
      <c r="C5030" s="171" t="s">
        <v>4138</v>
      </c>
      <c r="D5030" s="171"/>
      <c r="E5030" s="171" t="s">
        <v>20634</v>
      </c>
      <c r="F5030" s="171"/>
      <c r="G5030" s="171"/>
      <c r="H5030" s="172"/>
      <c r="I5030" s="173">
        <v>3020.0</v>
      </c>
      <c r="J5030" s="174">
        <v>80.0</v>
      </c>
      <c r="K5030" s="179">
        <v>0.0</v>
      </c>
      <c r="L5030" s="178">
        <v>0.0</v>
      </c>
      <c r="M5030" s="177">
        <v>0.0</v>
      </c>
      <c r="N5030" s="178">
        <v>0.0</v>
      </c>
      <c r="O5030" s="163"/>
      <c r="P5030" s="164"/>
      <c r="Q5030" s="163"/>
      <c r="R5030" s="163"/>
      <c r="S5030" s="168" t="s">
        <v>20645</v>
      </c>
      <c r="T5030" s="164">
        <v>0.0</v>
      </c>
    </row>
    <row r="5031" ht="18.75" hidden="1" customHeight="1">
      <c r="A5031" s="170">
        <v>45967.0</v>
      </c>
      <c r="B5031" s="171">
        <v>17858.0</v>
      </c>
      <c r="C5031" s="171" t="s">
        <v>4444</v>
      </c>
      <c r="D5031" s="171" t="s">
        <v>20687</v>
      </c>
      <c r="E5031" s="171">
        <v>8.0</v>
      </c>
      <c r="F5031" s="171" t="s">
        <v>20699</v>
      </c>
      <c r="G5031" s="171" t="s">
        <v>4820</v>
      </c>
      <c r="H5031" s="172" t="s">
        <v>20635</v>
      </c>
      <c r="I5031" s="173">
        <v>10680.0</v>
      </c>
      <c r="J5031" s="174">
        <v>660.0</v>
      </c>
      <c r="K5031" s="179">
        <v>660.0</v>
      </c>
      <c r="L5031" s="178"/>
      <c r="M5031" s="177"/>
      <c r="N5031" s="178"/>
      <c r="O5031" s="163"/>
      <c r="P5031" s="164"/>
      <c r="Q5031" s="163"/>
      <c r="R5031" s="163"/>
      <c r="S5031" s="168"/>
      <c r="T5031" s="164"/>
    </row>
    <row r="5032" ht="18.75" hidden="1" customHeight="1">
      <c r="A5032" s="170">
        <v>45967.0</v>
      </c>
      <c r="B5032" s="171">
        <v>17859.0</v>
      </c>
      <c r="C5032" s="171" t="s">
        <v>2957</v>
      </c>
      <c r="D5032" s="171" t="s">
        <v>20687</v>
      </c>
      <c r="E5032" s="171">
        <v>8.0</v>
      </c>
      <c r="F5032" s="171" t="s">
        <v>21681</v>
      </c>
      <c r="G5032" s="171" t="s">
        <v>5768</v>
      </c>
      <c r="H5032" s="172" t="s">
        <v>20635</v>
      </c>
      <c r="I5032" s="173">
        <v>13280.0</v>
      </c>
      <c r="J5032" s="174">
        <v>3260.0</v>
      </c>
      <c r="K5032" s="179">
        <v>3260.0</v>
      </c>
      <c r="L5032" s="178"/>
      <c r="M5032" s="177"/>
      <c r="N5032" s="178"/>
      <c r="O5032" s="163"/>
      <c r="P5032" s="164"/>
      <c r="Q5032" s="163"/>
      <c r="R5032" s="163"/>
      <c r="S5032" s="168"/>
      <c r="T5032" s="164"/>
    </row>
    <row r="5033" ht="18.75" hidden="1" customHeight="1">
      <c r="A5033" s="170">
        <v>45967.0</v>
      </c>
      <c r="B5033" s="171">
        <v>17860.0</v>
      </c>
      <c r="C5033" s="171" t="s">
        <v>22674</v>
      </c>
      <c r="D5033" s="171" t="s">
        <v>20673</v>
      </c>
      <c r="E5033" s="171">
        <v>8.0</v>
      </c>
      <c r="F5033" s="171" t="s">
        <v>20821</v>
      </c>
      <c r="G5033" s="171" t="s">
        <v>5054</v>
      </c>
      <c r="H5033" s="172" t="s">
        <v>20635</v>
      </c>
      <c r="I5033" s="173">
        <v>13400.0</v>
      </c>
      <c r="J5033" s="174">
        <v>3560.0</v>
      </c>
      <c r="K5033" s="179">
        <v>3560.0</v>
      </c>
      <c r="L5033" s="178"/>
      <c r="M5033" s="177"/>
      <c r="N5033" s="178"/>
      <c r="O5033" s="163"/>
      <c r="P5033" s="164"/>
      <c r="Q5033" s="163"/>
      <c r="R5033" s="163"/>
      <c r="S5033" s="168"/>
      <c r="T5033" s="164"/>
    </row>
    <row r="5034" ht="18.75" hidden="1" customHeight="1">
      <c r="A5034" s="170">
        <v>45967.0</v>
      </c>
      <c r="B5034" s="171">
        <v>17861.0</v>
      </c>
      <c r="C5034" s="171" t="s">
        <v>22974</v>
      </c>
      <c r="D5034" s="171" t="s">
        <v>20673</v>
      </c>
      <c r="E5034" s="171">
        <v>8.0</v>
      </c>
      <c r="F5034" s="171" t="s">
        <v>20887</v>
      </c>
      <c r="G5034" s="171" t="s">
        <v>14127</v>
      </c>
      <c r="H5034" s="172" t="s">
        <v>20635</v>
      </c>
      <c r="I5034" s="173">
        <v>16020.0</v>
      </c>
      <c r="J5034" s="174">
        <v>6180.0</v>
      </c>
      <c r="K5034" s="179">
        <v>6180.0</v>
      </c>
      <c r="L5034" s="178"/>
      <c r="M5034" s="177"/>
      <c r="N5034" s="178"/>
      <c r="O5034" s="163"/>
      <c r="P5034" s="164"/>
      <c r="Q5034" s="163"/>
      <c r="R5034" s="163"/>
      <c r="S5034" s="168"/>
      <c r="T5034" s="164"/>
    </row>
    <row r="5035" ht="18.75" hidden="1" customHeight="1">
      <c r="A5035" s="170">
        <v>45967.0</v>
      </c>
      <c r="B5035" s="171">
        <v>17862.0</v>
      </c>
      <c r="C5035" s="171" t="s">
        <v>22912</v>
      </c>
      <c r="D5035" s="171" t="s">
        <v>20687</v>
      </c>
      <c r="E5035" s="171">
        <v>8.0</v>
      </c>
      <c r="F5035" s="171" t="s">
        <v>20973</v>
      </c>
      <c r="G5035" s="171" t="s">
        <v>14129</v>
      </c>
      <c r="H5035" s="172" t="s">
        <v>20635</v>
      </c>
      <c r="I5035" s="173">
        <v>14040.0</v>
      </c>
      <c r="J5035" s="174">
        <v>4020.0</v>
      </c>
      <c r="K5035" s="179">
        <v>4020.0</v>
      </c>
      <c r="L5035" s="178"/>
      <c r="M5035" s="177"/>
      <c r="N5035" s="178"/>
      <c r="O5035" s="163"/>
      <c r="P5035" s="164"/>
      <c r="Q5035" s="163"/>
      <c r="R5035" s="163"/>
      <c r="S5035" s="168"/>
      <c r="T5035" s="164"/>
    </row>
    <row r="5036" ht="18.75" hidden="1" customHeight="1">
      <c r="A5036" s="170">
        <v>45967.0</v>
      </c>
      <c r="B5036" s="171">
        <v>17863.0</v>
      </c>
      <c r="C5036" s="171" t="s">
        <v>2895</v>
      </c>
      <c r="D5036" s="171" t="s">
        <v>20673</v>
      </c>
      <c r="E5036" s="171">
        <v>14.0</v>
      </c>
      <c r="F5036" s="171" t="s">
        <v>21370</v>
      </c>
      <c r="G5036" s="171" t="s">
        <v>4039</v>
      </c>
      <c r="H5036" s="172" t="s">
        <v>20635</v>
      </c>
      <c r="I5036" s="173">
        <v>15120.0</v>
      </c>
      <c r="J5036" s="174">
        <v>5260.0</v>
      </c>
      <c r="K5036" s="179">
        <v>5260.0</v>
      </c>
      <c r="L5036" s="178"/>
      <c r="M5036" s="177"/>
      <c r="N5036" s="178"/>
      <c r="O5036" s="163"/>
      <c r="P5036" s="164"/>
      <c r="Q5036" s="163"/>
      <c r="R5036" s="163"/>
      <c r="S5036" s="168"/>
      <c r="T5036" s="164"/>
    </row>
    <row r="5037" ht="18.75" hidden="1" customHeight="1">
      <c r="A5037" s="170">
        <v>45967.0</v>
      </c>
      <c r="B5037" s="171">
        <v>17864.0</v>
      </c>
      <c r="C5037" s="171" t="s">
        <v>4671</v>
      </c>
      <c r="D5037" s="171" t="s">
        <v>20687</v>
      </c>
      <c r="E5037" s="171">
        <v>8.0</v>
      </c>
      <c r="F5037" s="171" t="s">
        <v>22975</v>
      </c>
      <c r="G5037" s="171" t="s">
        <v>7963</v>
      </c>
      <c r="H5037" s="172" t="s">
        <v>20635</v>
      </c>
      <c r="I5037" s="173">
        <v>12960.0</v>
      </c>
      <c r="J5037" s="174">
        <v>2940.0</v>
      </c>
      <c r="K5037" s="179">
        <v>2940.0</v>
      </c>
      <c r="L5037" s="178"/>
      <c r="M5037" s="177"/>
      <c r="N5037" s="178"/>
      <c r="O5037" s="163"/>
      <c r="P5037" s="164"/>
      <c r="Q5037" s="163"/>
      <c r="R5037" s="163"/>
      <c r="S5037" s="168"/>
      <c r="T5037" s="164"/>
    </row>
    <row r="5038" ht="18.75" hidden="1" customHeight="1">
      <c r="A5038" s="180">
        <v>45967.0</v>
      </c>
      <c r="B5038" s="171">
        <v>8966.0</v>
      </c>
      <c r="C5038" s="171" t="s">
        <v>4031</v>
      </c>
      <c r="D5038" s="171"/>
      <c r="E5038" s="171" t="s">
        <v>20634</v>
      </c>
      <c r="F5038" s="171"/>
      <c r="G5038" s="171" t="s">
        <v>20697</v>
      </c>
      <c r="H5038" s="172" t="s">
        <v>20697</v>
      </c>
      <c r="I5038" s="173">
        <v>2960.0</v>
      </c>
      <c r="J5038" s="174">
        <v>160.0</v>
      </c>
      <c r="K5038" s="179">
        <v>160.0</v>
      </c>
      <c r="L5038" s="178">
        <v>0.0</v>
      </c>
      <c r="M5038" s="177">
        <v>0.0</v>
      </c>
      <c r="N5038" s="178">
        <v>0.0</v>
      </c>
      <c r="O5038" s="163"/>
      <c r="P5038" s="164"/>
      <c r="Q5038" s="163"/>
      <c r="R5038" s="163"/>
      <c r="S5038" s="168" t="s">
        <v>20645</v>
      </c>
      <c r="T5038" s="164">
        <v>0.0</v>
      </c>
    </row>
    <row r="5039" ht="18.75" hidden="1" customHeight="1">
      <c r="A5039" s="170">
        <v>45967.0</v>
      </c>
      <c r="B5039" s="171">
        <v>17865.0</v>
      </c>
      <c r="C5039" s="171" t="s">
        <v>21498</v>
      </c>
      <c r="D5039" s="171" t="s">
        <v>20659</v>
      </c>
      <c r="E5039" s="171">
        <v>8.0</v>
      </c>
      <c r="F5039" s="171" t="s">
        <v>20741</v>
      </c>
      <c r="G5039" s="171" t="s">
        <v>14141</v>
      </c>
      <c r="H5039" s="172" t="s">
        <v>20635</v>
      </c>
      <c r="I5039" s="173">
        <v>11220.0</v>
      </c>
      <c r="J5039" s="174">
        <v>1520.0</v>
      </c>
      <c r="K5039" s="179">
        <v>1520.0</v>
      </c>
      <c r="L5039" s="178"/>
      <c r="M5039" s="177"/>
      <c r="N5039" s="178"/>
      <c r="O5039" s="163"/>
      <c r="P5039" s="164"/>
      <c r="Q5039" s="163"/>
      <c r="R5039" s="163"/>
      <c r="S5039" s="168"/>
      <c r="T5039" s="164"/>
    </row>
    <row r="5040" ht="18.75" hidden="1" customHeight="1">
      <c r="A5040" s="180">
        <v>45967.0</v>
      </c>
      <c r="B5040" s="171">
        <v>9053.0</v>
      </c>
      <c r="C5040" s="171" t="s">
        <v>20731</v>
      </c>
      <c r="D5040" s="171"/>
      <c r="E5040" s="171" t="s">
        <v>20634</v>
      </c>
      <c r="F5040" s="171"/>
      <c r="G5040" s="171"/>
      <c r="H5040" s="172"/>
      <c r="I5040" s="173">
        <v>3800.0</v>
      </c>
      <c r="J5040" s="174">
        <v>900.0</v>
      </c>
      <c r="K5040" s="179">
        <v>0.0</v>
      </c>
      <c r="L5040" s="178">
        <v>900.0</v>
      </c>
      <c r="M5040" s="177">
        <v>0.0</v>
      </c>
      <c r="N5040" s="178">
        <v>0.0</v>
      </c>
      <c r="O5040" s="163"/>
      <c r="P5040" s="164"/>
      <c r="Q5040" s="163"/>
      <c r="R5040" s="163"/>
      <c r="S5040" s="168" t="s">
        <v>20645</v>
      </c>
      <c r="T5040" s="164">
        <v>0.0</v>
      </c>
    </row>
    <row r="5041" ht="18.75" hidden="1" customHeight="1">
      <c r="A5041" s="180">
        <v>45967.0</v>
      </c>
      <c r="B5041" s="171">
        <v>9054.0</v>
      </c>
      <c r="C5041" s="171" t="s">
        <v>20731</v>
      </c>
      <c r="D5041" s="171"/>
      <c r="E5041" s="171" t="s">
        <v>20634</v>
      </c>
      <c r="F5041" s="171"/>
      <c r="G5041" s="171" t="s">
        <v>22976</v>
      </c>
      <c r="H5041" s="172" t="s">
        <v>22976</v>
      </c>
      <c r="I5041" s="173">
        <v>3880.0</v>
      </c>
      <c r="J5041" s="174">
        <v>980.0</v>
      </c>
      <c r="K5041" s="179">
        <v>0.0</v>
      </c>
      <c r="L5041" s="178">
        <v>980.0</v>
      </c>
      <c r="M5041" s="177">
        <v>0.0</v>
      </c>
      <c r="N5041" s="178">
        <v>0.0</v>
      </c>
      <c r="O5041" s="163"/>
      <c r="P5041" s="164"/>
      <c r="Q5041" s="163"/>
      <c r="R5041" s="163"/>
      <c r="S5041" s="168" t="s">
        <v>20645</v>
      </c>
      <c r="T5041" s="164">
        <v>0.0</v>
      </c>
    </row>
    <row r="5042" ht="18.75" hidden="1" customHeight="1">
      <c r="A5042" s="180">
        <v>45967.0</v>
      </c>
      <c r="B5042" s="171">
        <v>9055.0</v>
      </c>
      <c r="C5042" s="171" t="s">
        <v>1093</v>
      </c>
      <c r="D5042" s="171"/>
      <c r="E5042" s="171" t="s">
        <v>20634</v>
      </c>
      <c r="F5042" s="171"/>
      <c r="G5042" s="171" t="s">
        <v>22977</v>
      </c>
      <c r="H5042" s="172" t="s">
        <v>22977</v>
      </c>
      <c r="I5042" s="173">
        <v>3380.0</v>
      </c>
      <c r="J5042" s="174">
        <v>480.0</v>
      </c>
      <c r="K5042" s="179">
        <v>0.0</v>
      </c>
      <c r="L5042" s="178">
        <v>480.0</v>
      </c>
      <c r="M5042" s="177">
        <v>0.0</v>
      </c>
      <c r="N5042" s="178">
        <v>0.0</v>
      </c>
      <c r="O5042" s="163"/>
      <c r="P5042" s="164"/>
      <c r="Q5042" s="163"/>
      <c r="R5042" s="163"/>
      <c r="S5042" s="168" t="s">
        <v>20645</v>
      </c>
      <c r="T5042" s="164">
        <v>0.0</v>
      </c>
    </row>
    <row r="5043" ht="18.75" hidden="1" customHeight="1">
      <c r="A5043" s="182">
        <v>45967.02900976852</v>
      </c>
      <c r="B5043" s="171">
        <v>8946.0</v>
      </c>
      <c r="C5043" s="171" t="s">
        <v>4031</v>
      </c>
      <c r="D5043" s="171"/>
      <c r="E5043" s="171" t="s">
        <v>20634</v>
      </c>
      <c r="F5043" s="171"/>
      <c r="G5043" s="171" t="s">
        <v>20697</v>
      </c>
      <c r="H5043" s="172" t="s">
        <v>20697</v>
      </c>
      <c r="I5043" s="173">
        <v>3000.0</v>
      </c>
      <c r="J5043" s="174">
        <v>140.0</v>
      </c>
      <c r="K5043" s="179">
        <v>140.0</v>
      </c>
      <c r="L5043" s="178">
        <v>0.0</v>
      </c>
      <c r="M5043" s="177">
        <v>0.0</v>
      </c>
      <c r="N5043" s="178">
        <v>0.0</v>
      </c>
      <c r="O5043" s="163"/>
      <c r="P5043" s="164"/>
      <c r="Q5043" s="163"/>
      <c r="R5043" s="163"/>
      <c r="S5043" s="168" t="s">
        <v>20645</v>
      </c>
      <c r="T5043" s="164">
        <v>0.0</v>
      </c>
    </row>
    <row r="5044" ht="18.75" hidden="1" customHeight="1">
      <c r="A5044" s="170">
        <v>45968.0</v>
      </c>
      <c r="B5044" s="171">
        <v>17866.0</v>
      </c>
      <c r="C5044" s="171" t="s">
        <v>4017</v>
      </c>
      <c r="D5044" s="171" t="s">
        <v>20687</v>
      </c>
      <c r="E5044" s="171">
        <v>8.0</v>
      </c>
      <c r="F5044" s="171" t="s">
        <v>20814</v>
      </c>
      <c r="G5044" s="171" t="s">
        <v>4500</v>
      </c>
      <c r="H5044" s="172" t="s">
        <v>20635</v>
      </c>
      <c r="I5044" s="173">
        <v>12120.0</v>
      </c>
      <c r="J5044" s="174">
        <v>2100.0</v>
      </c>
      <c r="K5044" s="179">
        <v>2100.0</v>
      </c>
      <c r="L5044" s="178"/>
      <c r="M5044" s="177"/>
      <c r="N5044" s="178"/>
      <c r="O5044" s="163"/>
      <c r="P5044" s="164"/>
      <c r="Q5044" s="163"/>
      <c r="R5044" s="163"/>
      <c r="S5044" s="168"/>
      <c r="T5044" s="164"/>
    </row>
    <row r="5045" ht="18.75" hidden="1" customHeight="1">
      <c r="A5045" s="170">
        <v>45968.0</v>
      </c>
      <c r="B5045" s="171">
        <v>17867.0</v>
      </c>
      <c r="C5045" s="171" t="s">
        <v>750</v>
      </c>
      <c r="D5045" s="171" t="s">
        <v>20673</v>
      </c>
      <c r="E5045" s="171">
        <v>12.0</v>
      </c>
      <c r="F5045" s="171" t="s">
        <v>20949</v>
      </c>
      <c r="G5045" s="171" t="s">
        <v>14154</v>
      </c>
      <c r="H5045" s="172" t="s">
        <v>20635</v>
      </c>
      <c r="I5045" s="173">
        <v>11520.0</v>
      </c>
      <c r="J5045" s="174">
        <v>1660.0</v>
      </c>
      <c r="K5045" s="179">
        <v>1660.0</v>
      </c>
      <c r="L5045" s="178"/>
      <c r="M5045" s="177"/>
      <c r="N5045" s="178"/>
      <c r="O5045" s="163"/>
      <c r="P5045" s="164"/>
      <c r="Q5045" s="163"/>
      <c r="R5045" s="163"/>
      <c r="S5045" s="168"/>
      <c r="T5045" s="164"/>
    </row>
    <row r="5046" ht="18.75" hidden="1" customHeight="1">
      <c r="A5046" s="170">
        <v>45968.0</v>
      </c>
      <c r="B5046" s="171">
        <v>17868.0</v>
      </c>
      <c r="C5046" s="171" t="s">
        <v>20892</v>
      </c>
      <c r="D5046" s="171" t="s">
        <v>20687</v>
      </c>
      <c r="E5046" s="171">
        <v>14.0</v>
      </c>
      <c r="F5046" s="171" t="s">
        <v>20768</v>
      </c>
      <c r="G5046" s="171" t="s">
        <v>4576</v>
      </c>
      <c r="H5046" s="172" t="s">
        <v>20635</v>
      </c>
      <c r="I5046" s="173">
        <v>12680.0</v>
      </c>
      <c r="J5046" s="174">
        <v>2640.0</v>
      </c>
      <c r="K5046" s="179">
        <v>2640.0</v>
      </c>
      <c r="L5046" s="178"/>
      <c r="M5046" s="177"/>
      <c r="N5046" s="178"/>
      <c r="O5046" s="163"/>
      <c r="P5046" s="164"/>
      <c r="Q5046" s="163"/>
      <c r="R5046" s="163"/>
      <c r="S5046" s="168"/>
      <c r="T5046" s="164"/>
    </row>
    <row r="5047" ht="18.75" hidden="1" customHeight="1">
      <c r="A5047" s="180">
        <v>45968.0</v>
      </c>
      <c r="B5047" s="171">
        <v>8968.0</v>
      </c>
      <c r="C5047" s="171" t="s">
        <v>4017</v>
      </c>
      <c r="D5047" s="171"/>
      <c r="E5047" s="171" t="s">
        <v>20634</v>
      </c>
      <c r="F5047" s="171"/>
      <c r="G5047" s="171" t="s">
        <v>4500</v>
      </c>
      <c r="H5047" s="172" t="s">
        <v>4500</v>
      </c>
      <c r="I5047" s="173">
        <v>4220.0</v>
      </c>
      <c r="J5047" s="174">
        <v>1120.0</v>
      </c>
      <c r="K5047" s="179">
        <v>1120.0</v>
      </c>
      <c r="L5047" s="178">
        <v>0.0</v>
      </c>
      <c r="M5047" s="177">
        <v>0.0</v>
      </c>
      <c r="N5047" s="178">
        <v>0.0</v>
      </c>
      <c r="O5047" s="163"/>
      <c r="P5047" s="164"/>
      <c r="Q5047" s="163"/>
      <c r="R5047" s="163"/>
      <c r="S5047" s="168" t="s">
        <v>20645</v>
      </c>
      <c r="T5047" s="164">
        <v>0.0</v>
      </c>
    </row>
    <row r="5048" ht="18.75" hidden="1" customHeight="1">
      <c r="A5048" s="180">
        <v>45968.0</v>
      </c>
      <c r="B5048" s="171">
        <v>8969.0</v>
      </c>
      <c r="C5048" s="171" t="s">
        <v>8901</v>
      </c>
      <c r="D5048" s="171"/>
      <c r="E5048" s="171" t="s">
        <v>20634</v>
      </c>
      <c r="F5048" s="171"/>
      <c r="G5048" s="171" t="s">
        <v>22978</v>
      </c>
      <c r="H5048" s="172" t="s">
        <v>22978</v>
      </c>
      <c r="I5048" s="173">
        <v>11560.0</v>
      </c>
      <c r="J5048" s="174">
        <v>1160.0</v>
      </c>
      <c r="K5048" s="179">
        <v>1160.0</v>
      </c>
      <c r="L5048" s="178">
        <v>0.0</v>
      </c>
      <c r="M5048" s="177">
        <v>0.0</v>
      </c>
      <c r="N5048" s="178">
        <v>0.0</v>
      </c>
      <c r="O5048" s="163"/>
      <c r="P5048" s="164"/>
      <c r="Q5048" s="163"/>
      <c r="R5048" s="163"/>
      <c r="S5048" s="168" t="s">
        <v>20645</v>
      </c>
      <c r="T5048" s="164">
        <v>0.0</v>
      </c>
    </row>
    <row r="5049" ht="18.75" hidden="1" customHeight="1">
      <c r="A5049" s="180">
        <v>45968.0</v>
      </c>
      <c r="B5049" s="171">
        <v>8970.0</v>
      </c>
      <c r="C5049" s="171" t="s">
        <v>8901</v>
      </c>
      <c r="D5049" s="171"/>
      <c r="E5049" s="171" t="s">
        <v>20634</v>
      </c>
      <c r="F5049" s="171"/>
      <c r="G5049" s="171" t="s">
        <v>22979</v>
      </c>
      <c r="H5049" s="172" t="s">
        <v>22979</v>
      </c>
      <c r="I5049" s="173">
        <v>11540.0</v>
      </c>
      <c r="J5049" s="174">
        <v>1320.0</v>
      </c>
      <c r="K5049" s="179">
        <v>1320.0</v>
      </c>
      <c r="L5049" s="178">
        <v>0.0</v>
      </c>
      <c r="M5049" s="177">
        <v>0.0</v>
      </c>
      <c r="N5049" s="178">
        <v>0.0</v>
      </c>
      <c r="O5049" s="163"/>
      <c r="P5049" s="164"/>
      <c r="Q5049" s="163"/>
      <c r="R5049" s="163"/>
      <c r="S5049" s="168" t="s">
        <v>20645</v>
      </c>
      <c r="T5049" s="164">
        <v>0.0</v>
      </c>
    </row>
    <row r="5050" ht="18.75" hidden="1" customHeight="1">
      <c r="A5050" s="180">
        <v>45968.0</v>
      </c>
      <c r="B5050" s="171">
        <v>8972.0</v>
      </c>
      <c r="C5050" s="171" t="s">
        <v>4138</v>
      </c>
      <c r="D5050" s="171"/>
      <c r="E5050" s="171" t="s">
        <v>20634</v>
      </c>
      <c r="F5050" s="171"/>
      <c r="G5050" s="171"/>
      <c r="H5050" s="172"/>
      <c r="I5050" s="173">
        <v>2980.0</v>
      </c>
      <c r="J5050" s="174">
        <v>120.0</v>
      </c>
      <c r="K5050" s="179">
        <v>0.0</v>
      </c>
      <c r="L5050" s="178">
        <v>120.0</v>
      </c>
      <c r="M5050" s="177">
        <v>0.0</v>
      </c>
      <c r="N5050" s="178">
        <v>0.0</v>
      </c>
      <c r="O5050" s="163"/>
      <c r="P5050" s="164"/>
      <c r="Q5050" s="163"/>
      <c r="R5050" s="163"/>
      <c r="S5050" s="168" t="s">
        <v>20645</v>
      </c>
      <c r="T5050" s="164">
        <v>0.0</v>
      </c>
    </row>
    <row r="5051" ht="18.75" hidden="1" customHeight="1">
      <c r="A5051" s="180">
        <v>45968.0</v>
      </c>
      <c r="B5051" s="171">
        <v>8973.0</v>
      </c>
      <c r="C5051" s="171" t="s">
        <v>14182</v>
      </c>
      <c r="D5051" s="171"/>
      <c r="E5051" s="171" t="s">
        <v>20634</v>
      </c>
      <c r="F5051" s="171"/>
      <c r="G5051" s="171"/>
      <c r="H5051" s="172"/>
      <c r="I5051" s="173">
        <v>3980.0</v>
      </c>
      <c r="J5051" s="174">
        <v>1160.0</v>
      </c>
      <c r="K5051" s="179">
        <v>0.0</v>
      </c>
      <c r="L5051" s="178">
        <v>0.0</v>
      </c>
      <c r="M5051" s="177">
        <v>1160.0</v>
      </c>
      <c r="N5051" s="178">
        <v>0.0</v>
      </c>
      <c r="O5051" s="163"/>
      <c r="P5051" s="164"/>
      <c r="Q5051" s="163"/>
      <c r="R5051" s="163"/>
      <c r="S5051" s="168" t="s">
        <v>20645</v>
      </c>
      <c r="T5051" s="164">
        <v>0.0</v>
      </c>
    </row>
    <row r="5052" ht="18.75" hidden="1" customHeight="1">
      <c r="A5052" s="170">
        <v>45968.0</v>
      </c>
      <c r="B5052" s="171">
        <v>17869.0</v>
      </c>
      <c r="C5052" s="171" t="s">
        <v>22187</v>
      </c>
      <c r="D5052" s="171" t="s">
        <v>20659</v>
      </c>
      <c r="E5052" s="171" t="s">
        <v>177</v>
      </c>
      <c r="F5052" s="171" t="s">
        <v>21654</v>
      </c>
      <c r="G5052" s="171" t="s">
        <v>9321</v>
      </c>
      <c r="H5052" s="172" t="s">
        <v>20635</v>
      </c>
      <c r="I5052" s="173">
        <v>11320.0</v>
      </c>
      <c r="J5052" s="174">
        <v>1000.0</v>
      </c>
      <c r="K5052" s="179">
        <v>1000.0</v>
      </c>
      <c r="L5052" s="178"/>
      <c r="M5052" s="177"/>
      <c r="N5052" s="178"/>
      <c r="O5052" s="163"/>
      <c r="P5052" s="164"/>
      <c r="Q5052" s="163"/>
      <c r="R5052" s="163"/>
      <c r="S5052" s="168"/>
      <c r="T5052" s="164"/>
    </row>
    <row r="5053" ht="18.75" hidden="1" customHeight="1">
      <c r="A5053" s="170">
        <v>45968.0</v>
      </c>
      <c r="B5053" s="171">
        <v>17870.0</v>
      </c>
      <c r="C5053" s="171" t="s">
        <v>3437</v>
      </c>
      <c r="D5053" s="171" t="s">
        <v>20673</v>
      </c>
      <c r="E5053" s="171">
        <v>8.0</v>
      </c>
      <c r="F5053" s="171" t="s">
        <v>20700</v>
      </c>
      <c r="G5053" s="171" t="s">
        <v>14196</v>
      </c>
      <c r="H5053" s="172" t="s">
        <v>20638</v>
      </c>
      <c r="I5053" s="173">
        <v>19840.0</v>
      </c>
      <c r="J5053" s="174">
        <v>10000.0</v>
      </c>
      <c r="K5053" s="179"/>
      <c r="L5053" s="178"/>
      <c r="M5053" s="177"/>
      <c r="N5053" s="177">
        <v>10000.0</v>
      </c>
      <c r="O5053" s="163"/>
      <c r="P5053" s="164"/>
      <c r="Q5053" s="163"/>
      <c r="R5053" s="163"/>
      <c r="S5053" s="168"/>
      <c r="T5053" s="164"/>
    </row>
    <row r="5054" ht="18.75" hidden="1" customHeight="1">
      <c r="A5054" s="180">
        <v>45968.0</v>
      </c>
      <c r="B5054" s="171">
        <v>8974.0</v>
      </c>
      <c r="C5054" s="171" t="s">
        <v>13847</v>
      </c>
      <c r="D5054" s="171"/>
      <c r="E5054" s="171" t="s">
        <v>20634</v>
      </c>
      <c r="F5054" s="171"/>
      <c r="G5054" s="171" t="s">
        <v>22960</v>
      </c>
      <c r="H5054" s="172" t="s">
        <v>22960</v>
      </c>
      <c r="I5054" s="173">
        <v>2460.0</v>
      </c>
      <c r="J5054" s="174">
        <v>420.0</v>
      </c>
      <c r="K5054" s="179">
        <v>0.0</v>
      </c>
      <c r="L5054" s="178">
        <v>420.0</v>
      </c>
      <c r="M5054" s="177">
        <v>0.0</v>
      </c>
      <c r="N5054" s="178">
        <v>0.0</v>
      </c>
      <c r="O5054" s="163"/>
      <c r="P5054" s="164"/>
      <c r="Q5054" s="163"/>
      <c r="R5054" s="163"/>
      <c r="S5054" s="168" t="s">
        <v>20645</v>
      </c>
      <c r="T5054" s="164">
        <v>0.0</v>
      </c>
    </row>
    <row r="5055" ht="18.75" hidden="1" customHeight="1">
      <c r="A5055" s="180">
        <v>45968.0</v>
      </c>
      <c r="B5055" s="171">
        <v>8975.0</v>
      </c>
      <c r="C5055" s="171" t="s">
        <v>5722</v>
      </c>
      <c r="D5055" s="171"/>
      <c r="E5055" s="171" t="s">
        <v>20634</v>
      </c>
      <c r="F5055" s="171"/>
      <c r="G5055" s="171" t="s">
        <v>22684</v>
      </c>
      <c r="H5055" s="172" t="s">
        <v>22684</v>
      </c>
      <c r="I5055" s="173">
        <v>3560.0</v>
      </c>
      <c r="J5055" s="174">
        <v>160.0</v>
      </c>
      <c r="K5055" s="179">
        <v>0.0</v>
      </c>
      <c r="L5055" s="178">
        <v>0.0</v>
      </c>
      <c r="M5055" s="177">
        <v>0.0</v>
      </c>
      <c r="N5055" s="178">
        <v>0.0</v>
      </c>
      <c r="O5055" s="163"/>
      <c r="P5055" s="164"/>
      <c r="Q5055" s="163"/>
      <c r="R5055" s="163"/>
      <c r="S5055" s="168" t="s">
        <v>20645</v>
      </c>
      <c r="T5055" s="164">
        <v>0.0</v>
      </c>
    </row>
    <row r="5056" ht="18.75" hidden="1" customHeight="1">
      <c r="A5056" s="180">
        <v>45968.0</v>
      </c>
      <c r="B5056" s="171">
        <v>8976.0</v>
      </c>
      <c r="C5056" s="171" t="s">
        <v>5722</v>
      </c>
      <c r="D5056" s="171"/>
      <c r="E5056" s="171" t="s">
        <v>20634</v>
      </c>
      <c r="F5056" s="171"/>
      <c r="G5056" s="171" t="s">
        <v>22684</v>
      </c>
      <c r="H5056" s="172" t="s">
        <v>22684</v>
      </c>
      <c r="I5056" s="173">
        <v>3400.0</v>
      </c>
      <c r="J5056" s="174">
        <v>460.0</v>
      </c>
      <c r="K5056" s="179">
        <v>0.0</v>
      </c>
      <c r="L5056" s="178">
        <v>460.0</v>
      </c>
      <c r="M5056" s="177">
        <v>0.0</v>
      </c>
      <c r="N5056" s="178">
        <v>0.0</v>
      </c>
      <c r="O5056" s="163"/>
      <c r="P5056" s="164"/>
      <c r="Q5056" s="163"/>
      <c r="R5056" s="163"/>
      <c r="S5056" s="168" t="s">
        <v>20645</v>
      </c>
      <c r="T5056" s="164">
        <v>0.0</v>
      </c>
    </row>
    <row r="5057" ht="18.75" hidden="1" customHeight="1">
      <c r="A5057" s="170">
        <v>45968.0</v>
      </c>
      <c r="B5057" s="171">
        <v>17871.0</v>
      </c>
      <c r="C5057" s="171" t="s">
        <v>22980</v>
      </c>
      <c r="D5057" s="171" t="s">
        <v>20687</v>
      </c>
      <c r="E5057" s="171">
        <v>8.0</v>
      </c>
      <c r="F5057" s="171" t="s">
        <v>22788</v>
      </c>
      <c r="G5057" s="171" t="s">
        <v>14211</v>
      </c>
      <c r="H5057" s="172" t="s">
        <v>20635</v>
      </c>
      <c r="I5057" s="173">
        <v>12560.0</v>
      </c>
      <c r="J5057" s="174">
        <v>2540.0</v>
      </c>
      <c r="K5057" s="179">
        <v>2540.0</v>
      </c>
      <c r="L5057" s="178"/>
      <c r="M5057" s="177"/>
      <c r="N5057" s="178"/>
      <c r="O5057" s="163"/>
      <c r="P5057" s="164"/>
      <c r="Q5057" s="163"/>
      <c r="R5057" s="163"/>
      <c r="S5057" s="168"/>
      <c r="T5057" s="164"/>
    </row>
    <row r="5058" ht="18.75" hidden="1" customHeight="1">
      <c r="A5058" s="180">
        <v>45968.0</v>
      </c>
      <c r="B5058" s="171">
        <v>8977.0</v>
      </c>
      <c r="C5058" s="171" t="s">
        <v>744</v>
      </c>
      <c r="D5058" s="171"/>
      <c r="E5058" s="171" t="s">
        <v>20634</v>
      </c>
      <c r="F5058" s="171"/>
      <c r="G5058" s="171"/>
      <c r="H5058" s="172"/>
      <c r="I5058" s="173">
        <v>3680.0</v>
      </c>
      <c r="J5058" s="174">
        <v>1140.0</v>
      </c>
      <c r="K5058" s="179">
        <v>0.0</v>
      </c>
      <c r="L5058" s="178">
        <v>0.0</v>
      </c>
      <c r="M5058" s="177">
        <v>1140.0</v>
      </c>
      <c r="N5058" s="178">
        <v>0.0</v>
      </c>
      <c r="O5058" s="163"/>
      <c r="P5058" s="164"/>
      <c r="Q5058" s="163"/>
      <c r="R5058" s="163"/>
      <c r="S5058" s="168" t="s">
        <v>20645</v>
      </c>
      <c r="T5058" s="164">
        <v>0.0</v>
      </c>
    </row>
    <row r="5059" ht="18.75" hidden="1" customHeight="1">
      <c r="A5059" s="180">
        <v>45968.0</v>
      </c>
      <c r="B5059" s="171">
        <v>8978.0</v>
      </c>
      <c r="C5059" s="171" t="s">
        <v>2781</v>
      </c>
      <c r="D5059" s="171"/>
      <c r="E5059" s="171" t="s">
        <v>20634</v>
      </c>
      <c r="F5059" s="171"/>
      <c r="G5059" s="171"/>
      <c r="H5059" s="172"/>
      <c r="I5059" s="173">
        <v>3600.0</v>
      </c>
      <c r="J5059" s="174">
        <v>760.0</v>
      </c>
      <c r="K5059" s="179">
        <v>760.0</v>
      </c>
      <c r="L5059" s="178">
        <v>0.0</v>
      </c>
      <c r="M5059" s="177">
        <v>0.0</v>
      </c>
      <c r="N5059" s="178">
        <v>0.0</v>
      </c>
      <c r="O5059" s="163"/>
      <c r="P5059" s="164"/>
      <c r="Q5059" s="163"/>
      <c r="R5059" s="163"/>
      <c r="S5059" s="168" t="s">
        <v>20645</v>
      </c>
      <c r="T5059" s="164">
        <v>0.0</v>
      </c>
    </row>
    <row r="5060" ht="18.75" hidden="1" customHeight="1">
      <c r="A5060" s="180">
        <v>45968.0</v>
      </c>
      <c r="B5060" s="171">
        <v>8979.0</v>
      </c>
      <c r="C5060" s="171" t="s">
        <v>4444</v>
      </c>
      <c r="D5060" s="171"/>
      <c r="E5060" s="171" t="s">
        <v>20634</v>
      </c>
      <c r="F5060" s="171"/>
      <c r="G5060" s="171"/>
      <c r="H5060" s="172"/>
      <c r="I5060" s="173">
        <v>3460.0</v>
      </c>
      <c r="J5060" s="174">
        <v>760.0</v>
      </c>
      <c r="K5060" s="179">
        <v>760.0</v>
      </c>
      <c r="L5060" s="178">
        <v>0.0</v>
      </c>
      <c r="M5060" s="177">
        <v>0.0</v>
      </c>
      <c r="N5060" s="178">
        <v>0.0</v>
      </c>
      <c r="O5060" s="163"/>
      <c r="P5060" s="164"/>
      <c r="Q5060" s="163"/>
      <c r="R5060" s="163"/>
      <c r="S5060" s="168" t="s">
        <v>20645</v>
      </c>
      <c r="T5060" s="164">
        <v>0.0</v>
      </c>
    </row>
    <row r="5061" ht="18.75" hidden="1" customHeight="1">
      <c r="A5061" s="180">
        <v>45968.0</v>
      </c>
      <c r="B5061" s="171">
        <v>8980.0</v>
      </c>
      <c r="C5061" s="171" t="s">
        <v>5722</v>
      </c>
      <c r="D5061" s="171"/>
      <c r="E5061" s="171" t="s">
        <v>20634</v>
      </c>
      <c r="F5061" s="171"/>
      <c r="G5061" s="171" t="s">
        <v>22683</v>
      </c>
      <c r="H5061" s="172" t="s">
        <v>22683</v>
      </c>
      <c r="I5061" s="173">
        <v>3540.0</v>
      </c>
      <c r="J5061" s="174">
        <v>260.0</v>
      </c>
      <c r="K5061" s="179">
        <v>0.0</v>
      </c>
      <c r="L5061" s="178">
        <v>0.0</v>
      </c>
      <c r="M5061" s="177">
        <v>0.0</v>
      </c>
      <c r="N5061" s="178">
        <v>0.0</v>
      </c>
      <c r="O5061" s="163"/>
      <c r="P5061" s="164"/>
      <c r="Q5061" s="163"/>
      <c r="R5061" s="163"/>
      <c r="S5061" s="168" t="s">
        <v>20645</v>
      </c>
      <c r="T5061" s="164">
        <v>0.0</v>
      </c>
    </row>
    <row r="5062" ht="18.75" hidden="1" customHeight="1">
      <c r="A5062" s="180">
        <v>45968.0</v>
      </c>
      <c r="B5062" s="171">
        <v>8981.0</v>
      </c>
      <c r="C5062" s="171" t="s">
        <v>5722</v>
      </c>
      <c r="D5062" s="171"/>
      <c r="E5062" s="171" t="s">
        <v>20634</v>
      </c>
      <c r="F5062" s="171"/>
      <c r="G5062" s="171" t="s">
        <v>22683</v>
      </c>
      <c r="H5062" s="172" t="s">
        <v>22683</v>
      </c>
      <c r="I5062" s="173">
        <v>3280.0</v>
      </c>
      <c r="J5062" s="174">
        <v>500.0</v>
      </c>
      <c r="K5062" s="179">
        <v>0.0</v>
      </c>
      <c r="L5062" s="178">
        <v>500.0</v>
      </c>
      <c r="M5062" s="177">
        <v>0.0</v>
      </c>
      <c r="N5062" s="178">
        <v>0.0</v>
      </c>
      <c r="O5062" s="163"/>
      <c r="P5062" s="164"/>
      <c r="Q5062" s="163"/>
      <c r="R5062" s="163"/>
      <c r="S5062" s="168" t="s">
        <v>20645</v>
      </c>
      <c r="T5062" s="164">
        <v>0.0</v>
      </c>
    </row>
    <row r="5063" ht="18.75" hidden="1" customHeight="1">
      <c r="A5063" s="170">
        <v>45968.0</v>
      </c>
      <c r="B5063" s="171">
        <v>17872.0</v>
      </c>
      <c r="C5063" s="171" t="s">
        <v>22981</v>
      </c>
      <c r="D5063" s="171" t="s">
        <v>20673</v>
      </c>
      <c r="E5063" s="171">
        <v>12.0</v>
      </c>
      <c r="F5063" s="171" t="s">
        <v>21439</v>
      </c>
      <c r="G5063" s="171" t="s">
        <v>14222</v>
      </c>
      <c r="H5063" s="172" t="s">
        <v>20635</v>
      </c>
      <c r="I5063" s="173">
        <v>11900.0</v>
      </c>
      <c r="J5063" s="174">
        <v>2040.0</v>
      </c>
      <c r="K5063" s="179">
        <v>2040.0</v>
      </c>
      <c r="L5063" s="178"/>
      <c r="M5063" s="177"/>
      <c r="N5063" s="178"/>
      <c r="O5063" s="163"/>
      <c r="P5063" s="164"/>
      <c r="Q5063" s="163"/>
      <c r="R5063" s="163"/>
      <c r="S5063" s="168"/>
      <c r="T5063" s="164"/>
    </row>
    <row r="5064" ht="18.75" hidden="1" customHeight="1">
      <c r="A5064" s="180">
        <v>45968.0</v>
      </c>
      <c r="B5064" s="171">
        <v>8982.0</v>
      </c>
      <c r="C5064" s="171" t="s">
        <v>13847</v>
      </c>
      <c r="D5064" s="171"/>
      <c r="E5064" s="171" t="s">
        <v>20634</v>
      </c>
      <c r="F5064" s="171"/>
      <c r="G5064" s="171" t="s">
        <v>22960</v>
      </c>
      <c r="H5064" s="172" t="s">
        <v>22960</v>
      </c>
      <c r="I5064" s="173">
        <v>2400.0</v>
      </c>
      <c r="J5064" s="174">
        <v>360.0</v>
      </c>
      <c r="K5064" s="179">
        <v>0.0</v>
      </c>
      <c r="L5064" s="178">
        <v>360.0</v>
      </c>
      <c r="M5064" s="177">
        <v>0.0</v>
      </c>
      <c r="N5064" s="178">
        <v>0.0</v>
      </c>
      <c r="O5064" s="163"/>
      <c r="P5064" s="164"/>
      <c r="Q5064" s="163"/>
      <c r="R5064" s="163"/>
      <c r="S5064" s="168" t="s">
        <v>20645</v>
      </c>
      <c r="T5064" s="164">
        <v>0.0</v>
      </c>
    </row>
    <row r="5065" ht="18.75" hidden="1" customHeight="1">
      <c r="A5065" s="170">
        <v>45968.0</v>
      </c>
      <c r="B5065" s="171">
        <v>17873.0</v>
      </c>
      <c r="C5065" s="171" t="s">
        <v>744</v>
      </c>
      <c r="D5065" s="171" t="s">
        <v>20659</v>
      </c>
      <c r="E5065" s="171">
        <v>16.0</v>
      </c>
      <c r="F5065" s="171" t="s">
        <v>22982</v>
      </c>
      <c r="G5065" s="171" t="s">
        <v>196</v>
      </c>
      <c r="H5065" s="172" t="s">
        <v>20635</v>
      </c>
      <c r="I5065" s="173">
        <v>17760.0</v>
      </c>
      <c r="J5065" s="174">
        <v>7720.0</v>
      </c>
      <c r="K5065" s="179">
        <v>7720.0</v>
      </c>
      <c r="L5065" s="178"/>
      <c r="M5065" s="177"/>
      <c r="N5065" s="178"/>
      <c r="O5065" s="163"/>
      <c r="P5065" s="164"/>
      <c r="Q5065" s="163"/>
      <c r="R5065" s="163"/>
      <c r="S5065" s="168"/>
      <c r="T5065" s="164"/>
    </row>
    <row r="5066" ht="18.75" hidden="1" customHeight="1">
      <c r="A5066" s="180">
        <v>45968.0</v>
      </c>
      <c r="B5066" s="171">
        <v>8983.0</v>
      </c>
      <c r="C5066" s="171" t="s">
        <v>14229</v>
      </c>
      <c r="D5066" s="171"/>
      <c r="E5066" s="171" t="s">
        <v>20634</v>
      </c>
      <c r="F5066" s="171"/>
      <c r="G5066" s="171"/>
      <c r="H5066" s="172"/>
      <c r="I5066" s="173">
        <v>4820.0</v>
      </c>
      <c r="J5066" s="174">
        <v>1820.0</v>
      </c>
      <c r="K5066" s="179">
        <v>1820.0</v>
      </c>
      <c r="L5066" s="178">
        <v>0.0</v>
      </c>
      <c r="M5066" s="177">
        <v>0.0</v>
      </c>
      <c r="N5066" s="178">
        <v>0.0</v>
      </c>
      <c r="O5066" s="163"/>
      <c r="P5066" s="164"/>
      <c r="Q5066" s="163"/>
      <c r="R5066" s="163"/>
      <c r="S5066" s="168" t="s">
        <v>20645</v>
      </c>
      <c r="T5066" s="164">
        <v>0.0</v>
      </c>
    </row>
    <row r="5067" ht="18.75" hidden="1" customHeight="1">
      <c r="A5067" s="170">
        <v>45968.0</v>
      </c>
      <c r="B5067" s="171">
        <v>17874.0</v>
      </c>
      <c r="C5067" s="171" t="s">
        <v>9968</v>
      </c>
      <c r="D5067" s="171" t="s">
        <v>20673</v>
      </c>
      <c r="E5067" s="171">
        <v>14.0</v>
      </c>
      <c r="F5067" s="171" t="s">
        <v>21057</v>
      </c>
      <c r="G5067" s="171" t="s">
        <v>14232</v>
      </c>
      <c r="H5067" s="172" t="s">
        <v>20635</v>
      </c>
      <c r="I5067" s="173">
        <v>11420.0</v>
      </c>
      <c r="J5067" s="174">
        <v>1560.0</v>
      </c>
      <c r="K5067" s="179">
        <v>1560.0</v>
      </c>
      <c r="L5067" s="178"/>
      <c r="M5067" s="177"/>
      <c r="N5067" s="178"/>
      <c r="O5067" s="163"/>
      <c r="P5067" s="164"/>
      <c r="Q5067" s="163"/>
      <c r="R5067" s="163"/>
      <c r="S5067" s="168"/>
      <c r="T5067" s="164"/>
    </row>
    <row r="5068" ht="18.75" hidden="1" customHeight="1">
      <c r="A5068" s="170">
        <v>45968.0</v>
      </c>
      <c r="B5068" s="171">
        <v>17875.0</v>
      </c>
      <c r="C5068" s="171" t="s">
        <v>22983</v>
      </c>
      <c r="D5068" s="171" t="s">
        <v>20687</v>
      </c>
      <c r="E5068" s="171">
        <v>6.0</v>
      </c>
      <c r="F5068" s="171" t="s">
        <v>21140</v>
      </c>
      <c r="G5068" s="171" t="s">
        <v>14236</v>
      </c>
      <c r="H5068" s="172" t="s">
        <v>20635</v>
      </c>
      <c r="I5068" s="173">
        <v>12540.0</v>
      </c>
      <c r="J5068" s="174">
        <v>2700.0</v>
      </c>
      <c r="K5068" s="179">
        <v>2700.0</v>
      </c>
      <c r="L5068" s="178"/>
      <c r="M5068" s="177"/>
      <c r="N5068" s="178"/>
      <c r="O5068" s="163"/>
      <c r="P5068" s="164"/>
      <c r="Q5068" s="163"/>
      <c r="R5068" s="163"/>
      <c r="S5068" s="168"/>
      <c r="T5068" s="164"/>
    </row>
    <row r="5069" ht="18.75" hidden="1" customHeight="1">
      <c r="A5069" s="180">
        <v>45968.0</v>
      </c>
      <c r="B5069" s="171">
        <v>8984.0</v>
      </c>
      <c r="C5069" s="171" t="s">
        <v>4444</v>
      </c>
      <c r="D5069" s="171"/>
      <c r="E5069" s="171" t="s">
        <v>20634</v>
      </c>
      <c r="F5069" s="171"/>
      <c r="G5069" s="171"/>
      <c r="H5069" s="172"/>
      <c r="I5069" s="173">
        <v>3220.0</v>
      </c>
      <c r="J5069" s="174">
        <v>460.0</v>
      </c>
      <c r="K5069" s="179">
        <v>460.0</v>
      </c>
      <c r="L5069" s="178">
        <v>0.0</v>
      </c>
      <c r="M5069" s="177">
        <v>0.0</v>
      </c>
      <c r="N5069" s="178">
        <v>0.0</v>
      </c>
      <c r="O5069" s="163"/>
      <c r="P5069" s="164"/>
      <c r="Q5069" s="163"/>
      <c r="R5069" s="163"/>
      <c r="S5069" s="168" t="s">
        <v>20645</v>
      </c>
      <c r="T5069" s="164">
        <v>0.0</v>
      </c>
    </row>
    <row r="5070" ht="18.75" hidden="1" customHeight="1">
      <c r="A5070" s="180">
        <v>45968.0</v>
      </c>
      <c r="B5070" s="171">
        <v>8985.0</v>
      </c>
      <c r="C5070" s="171" t="s">
        <v>8901</v>
      </c>
      <c r="D5070" s="171"/>
      <c r="E5070" s="171" t="s">
        <v>20634</v>
      </c>
      <c r="F5070" s="171"/>
      <c r="G5070" s="171" t="s">
        <v>22984</v>
      </c>
      <c r="H5070" s="172" t="s">
        <v>22984</v>
      </c>
      <c r="I5070" s="173">
        <v>10960.0</v>
      </c>
      <c r="J5070" s="174">
        <v>760.0</v>
      </c>
      <c r="K5070" s="179">
        <v>760.0</v>
      </c>
      <c r="L5070" s="178">
        <v>0.0</v>
      </c>
      <c r="M5070" s="177">
        <v>0.0</v>
      </c>
      <c r="N5070" s="178">
        <v>0.0</v>
      </c>
      <c r="O5070" s="163"/>
      <c r="P5070" s="164"/>
      <c r="Q5070" s="163"/>
      <c r="R5070" s="163"/>
      <c r="S5070" s="168" t="s">
        <v>20645</v>
      </c>
      <c r="T5070" s="164">
        <v>0.0</v>
      </c>
    </row>
    <row r="5071" ht="18.75" hidden="1" customHeight="1">
      <c r="A5071" s="170">
        <v>45968.0</v>
      </c>
      <c r="B5071" s="171">
        <v>17876.0</v>
      </c>
      <c r="C5071" s="171" t="s">
        <v>755</v>
      </c>
      <c r="D5071" s="171" t="s">
        <v>20659</v>
      </c>
      <c r="E5071" s="171">
        <v>8.0</v>
      </c>
      <c r="F5071" s="171" t="s">
        <v>20700</v>
      </c>
      <c r="G5071" s="171" t="s">
        <v>13353</v>
      </c>
      <c r="H5071" s="172" t="s">
        <v>20635</v>
      </c>
      <c r="I5071" s="173">
        <v>13540.0</v>
      </c>
      <c r="J5071" s="174">
        <v>3840.0</v>
      </c>
      <c r="K5071" s="179">
        <v>3840.0</v>
      </c>
      <c r="L5071" s="178"/>
      <c r="M5071" s="177"/>
      <c r="N5071" s="178"/>
      <c r="O5071" s="163"/>
      <c r="P5071" s="164"/>
      <c r="Q5071" s="163"/>
      <c r="R5071" s="163"/>
      <c r="S5071" s="168"/>
      <c r="T5071" s="164"/>
    </row>
    <row r="5072" ht="18.75" hidden="1" customHeight="1">
      <c r="A5072" s="182">
        <v>45968.029013125</v>
      </c>
      <c r="B5072" s="171">
        <v>8967.0</v>
      </c>
      <c r="C5072" s="171" t="s">
        <v>14148</v>
      </c>
      <c r="D5072" s="171"/>
      <c r="E5072" s="171" t="s">
        <v>20634</v>
      </c>
      <c r="F5072" s="171"/>
      <c r="G5072" s="171"/>
      <c r="H5072" s="172"/>
      <c r="I5072" s="173">
        <v>3720.0</v>
      </c>
      <c r="J5072" s="174">
        <v>100.0</v>
      </c>
      <c r="K5072" s="179">
        <v>100.0</v>
      </c>
      <c r="L5072" s="178">
        <v>0.0</v>
      </c>
      <c r="M5072" s="177">
        <v>0.0</v>
      </c>
      <c r="N5072" s="178">
        <v>0.0</v>
      </c>
      <c r="O5072" s="163"/>
      <c r="P5072" s="164"/>
      <c r="Q5072" s="163"/>
      <c r="R5072" s="163"/>
      <c r="S5072" s="168" t="s">
        <v>20645</v>
      </c>
      <c r="T5072" s="164">
        <v>0.0</v>
      </c>
    </row>
    <row r="5073" ht="18.75" hidden="1" customHeight="1">
      <c r="A5073" s="180">
        <v>45969.0</v>
      </c>
      <c r="B5073" s="171">
        <v>8987.0</v>
      </c>
      <c r="C5073" s="171"/>
      <c r="D5073" s="171"/>
      <c r="E5073" s="171" t="s">
        <v>20634</v>
      </c>
      <c r="F5073" s="171"/>
      <c r="G5073" s="171"/>
      <c r="H5073" s="172"/>
      <c r="I5073" s="173">
        <v>2680.0</v>
      </c>
      <c r="J5073" s="174">
        <v>160.0</v>
      </c>
      <c r="K5073" s="179">
        <v>0.0</v>
      </c>
      <c r="L5073" s="178">
        <v>160.0</v>
      </c>
      <c r="M5073" s="177">
        <v>0.0</v>
      </c>
      <c r="N5073" s="178">
        <v>0.0</v>
      </c>
      <c r="O5073" s="163"/>
      <c r="P5073" s="164"/>
      <c r="Q5073" s="163"/>
      <c r="R5073" s="163"/>
      <c r="S5073" s="168" t="s">
        <v>20645</v>
      </c>
      <c r="T5073" s="164">
        <v>0.0</v>
      </c>
    </row>
    <row r="5074" ht="18.75" hidden="1" customHeight="1">
      <c r="A5074" s="180">
        <v>45969.0</v>
      </c>
      <c r="B5074" s="171">
        <v>8988.0</v>
      </c>
      <c r="C5074" s="171" t="s">
        <v>6423</v>
      </c>
      <c r="D5074" s="171"/>
      <c r="E5074" s="171" t="s">
        <v>20634</v>
      </c>
      <c r="F5074" s="171"/>
      <c r="G5074" s="171"/>
      <c r="H5074" s="172"/>
      <c r="I5074" s="173">
        <v>3660.0</v>
      </c>
      <c r="J5074" s="174">
        <v>180.0</v>
      </c>
      <c r="K5074" s="179">
        <v>0.0</v>
      </c>
      <c r="L5074" s="178">
        <v>0.0</v>
      </c>
      <c r="M5074" s="177">
        <v>0.0</v>
      </c>
      <c r="N5074" s="178">
        <v>0.0</v>
      </c>
      <c r="O5074" s="163"/>
      <c r="P5074" s="164"/>
      <c r="Q5074" s="163"/>
      <c r="R5074" s="163"/>
      <c r="S5074" s="168" t="s">
        <v>20645</v>
      </c>
      <c r="T5074" s="164">
        <v>0.0</v>
      </c>
    </row>
    <row r="5075" ht="18.75" hidden="1" customHeight="1">
      <c r="A5075" s="180">
        <v>45969.0</v>
      </c>
      <c r="B5075" s="171">
        <v>8989.0</v>
      </c>
      <c r="C5075" s="171" t="s">
        <v>22985</v>
      </c>
      <c r="D5075" s="171"/>
      <c r="E5075" s="171" t="s">
        <v>20634</v>
      </c>
      <c r="F5075" s="171"/>
      <c r="G5075" s="171"/>
      <c r="H5075" s="172"/>
      <c r="I5075" s="173">
        <v>2180.0</v>
      </c>
      <c r="J5075" s="174">
        <v>220.0</v>
      </c>
      <c r="K5075" s="179">
        <v>0.0</v>
      </c>
      <c r="L5075" s="178">
        <v>220.0</v>
      </c>
      <c r="M5075" s="177">
        <v>0.0</v>
      </c>
      <c r="N5075" s="178">
        <v>0.0</v>
      </c>
      <c r="O5075" s="163"/>
      <c r="P5075" s="164"/>
      <c r="Q5075" s="163"/>
      <c r="R5075" s="163"/>
      <c r="S5075" s="168" t="s">
        <v>20645</v>
      </c>
      <c r="T5075" s="164">
        <v>0.0</v>
      </c>
    </row>
    <row r="5076" ht="18.75" hidden="1" customHeight="1">
      <c r="A5076" s="180">
        <v>45969.0</v>
      </c>
      <c r="B5076" s="171">
        <v>8993.0</v>
      </c>
      <c r="C5076" s="171" t="s">
        <v>5722</v>
      </c>
      <c r="D5076" s="171"/>
      <c r="E5076" s="171" t="s">
        <v>20634</v>
      </c>
      <c r="F5076" s="171"/>
      <c r="G5076" s="171" t="s">
        <v>22683</v>
      </c>
      <c r="H5076" s="172" t="s">
        <v>22683</v>
      </c>
      <c r="I5076" s="173">
        <v>3480.0</v>
      </c>
      <c r="J5076" s="174">
        <v>640.0</v>
      </c>
      <c r="K5076" s="179">
        <v>0.0</v>
      </c>
      <c r="L5076" s="178">
        <v>640.0</v>
      </c>
      <c r="M5076" s="177">
        <v>0.0</v>
      </c>
      <c r="N5076" s="178">
        <v>0.0</v>
      </c>
      <c r="O5076" s="163"/>
      <c r="P5076" s="164"/>
      <c r="Q5076" s="163"/>
      <c r="R5076" s="163"/>
      <c r="S5076" s="168" t="s">
        <v>20645</v>
      </c>
      <c r="T5076" s="164">
        <v>0.0</v>
      </c>
    </row>
    <row r="5077" ht="18.75" hidden="1" customHeight="1">
      <c r="A5077" s="182">
        <v>45969.029014479165</v>
      </c>
      <c r="B5077" s="171">
        <v>8986.0</v>
      </c>
      <c r="C5077" s="171"/>
      <c r="D5077" s="171"/>
      <c r="E5077" s="171" t="s">
        <v>20634</v>
      </c>
      <c r="F5077" s="171"/>
      <c r="G5077" s="171"/>
      <c r="H5077" s="172"/>
      <c r="I5077" s="173">
        <v>3460.0</v>
      </c>
      <c r="J5077" s="174">
        <v>700.0</v>
      </c>
      <c r="K5077" s="179">
        <v>0.0</v>
      </c>
      <c r="L5077" s="178">
        <v>35.0</v>
      </c>
      <c r="M5077" s="177">
        <v>665.0</v>
      </c>
      <c r="N5077" s="178">
        <v>0.0</v>
      </c>
      <c r="O5077" s="163"/>
      <c r="P5077" s="164"/>
      <c r="Q5077" s="163"/>
      <c r="R5077" s="163"/>
      <c r="S5077" s="168" t="s">
        <v>20645</v>
      </c>
      <c r="T5077" s="164">
        <v>0.0</v>
      </c>
    </row>
    <row r="5078" ht="18.75" hidden="1" customHeight="1">
      <c r="A5078" s="189">
        <v>45971.0</v>
      </c>
      <c r="B5078" s="171">
        <v>17877.0</v>
      </c>
      <c r="C5078" s="171" t="s">
        <v>22986</v>
      </c>
      <c r="D5078" s="171" t="s">
        <v>20673</v>
      </c>
      <c r="E5078" s="171">
        <v>8.0</v>
      </c>
      <c r="F5078" s="171" t="s">
        <v>22485</v>
      </c>
      <c r="G5078" s="171" t="s">
        <v>14250</v>
      </c>
      <c r="H5078" s="172" t="s">
        <v>20635</v>
      </c>
      <c r="I5078" s="173">
        <v>12480.0</v>
      </c>
      <c r="J5078" s="174">
        <v>2640.0</v>
      </c>
      <c r="K5078" s="179">
        <v>2640.0</v>
      </c>
      <c r="L5078" s="178"/>
      <c r="M5078" s="177"/>
      <c r="N5078" s="178"/>
      <c r="O5078" s="163"/>
      <c r="P5078" s="164"/>
      <c r="Q5078" s="163"/>
      <c r="R5078" s="163"/>
      <c r="S5078" s="168"/>
      <c r="T5078" s="164"/>
    </row>
    <row r="5079" ht="18.75" hidden="1" customHeight="1">
      <c r="A5079" s="189">
        <v>45971.0</v>
      </c>
      <c r="B5079" s="171">
        <v>17878.0</v>
      </c>
      <c r="C5079" s="171" t="s">
        <v>4017</v>
      </c>
      <c r="D5079" s="171" t="s">
        <v>20673</v>
      </c>
      <c r="E5079" s="171">
        <v>8.0</v>
      </c>
      <c r="F5079" s="171" t="s">
        <v>20700</v>
      </c>
      <c r="G5079" s="171" t="s">
        <v>14256</v>
      </c>
      <c r="H5079" s="172" t="s">
        <v>20635</v>
      </c>
      <c r="I5079" s="173">
        <v>12580.0</v>
      </c>
      <c r="J5079" s="174">
        <v>2740.0</v>
      </c>
      <c r="K5079" s="179">
        <v>2740.0</v>
      </c>
      <c r="L5079" s="178"/>
      <c r="M5079" s="177"/>
      <c r="N5079" s="178"/>
      <c r="O5079" s="163"/>
      <c r="P5079" s="164"/>
      <c r="Q5079" s="163"/>
      <c r="R5079" s="163"/>
      <c r="S5079" s="168"/>
      <c r="T5079" s="164"/>
    </row>
    <row r="5080" ht="18.75" hidden="1" customHeight="1">
      <c r="A5080" s="189">
        <v>45971.0</v>
      </c>
      <c r="B5080" s="171">
        <v>17879.0</v>
      </c>
      <c r="C5080" s="171" t="s">
        <v>4444</v>
      </c>
      <c r="D5080" s="171" t="s">
        <v>20673</v>
      </c>
      <c r="E5080" s="171">
        <v>8.0</v>
      </c>
      <c r="F5080" s="171" t="s">
        <v>20782</v>
      </c>
      <c r="G5080" s="171" t="s">
        <v>14262</v>
      </c>
      <c r="H5080" s="172" t="s">
        <v>20635</v>
      </c>
      <c r="I5080" s="173">
        <v>11880.0</v>
      </c>
      <c r="J5080" s="174">
        <v>2040.0</v>
      </c>
      <c r="K5080" s="179">
        <v>2040.0</v>
      </c>
      <c r="L5080" s="178"/>
      <c r="M5080" s="177"/>
      <c r="N5080" s="178"/>
      <c r="O5080" s="163"/>
      <c r="P5080" s="164"/>
      <c r="Q5080" s="163"/>
      <c r="R5080" s="163"/>
      <c r="S5080" s="168"/>
      <c r="T5080" s="164"/>
    </row>
    <row r="5081" ht="18.75" hidden="1" customHeight="1">
      <c r="A5081" s="189">
        <v>45971.0</v>
      </c>
      <c r="B5081" s="171">
        <v>17880.0</v>
      </c>
      <c r="C5081" s="171" t="s">
        <v>3322</v>
      </c>
      <c r="D5081" s="171" t="s">
        <v>20673</v>
      </c>
      <c r="E5081" s="171">
        <v>8.0</v>
      </c>
      <c r="F5081" s="171" t="s">
        <v>20699</v>
      </c>
      <c r="G5081" s="171" t="s">
        <v>14295</v>
      </c>
      <c r="H5081" s="172" t="s">
        <v>20635</v>
      </c>
      <c r="I5081" s="173">
        <v>16980.0</v>
      </c>
      <c r="J5081" s="174">
        <v>7140.0</v>
      </c>
      <c r="K5081" s="179">
        <v>7140.0</v>
      </c>
      <c r="L5081" s="178"/>
      <c r="M5081" s="177"/>
      <c r="N5081" s="178"/>
      <c r="O5081" s="163"/>
      <c r="P5081" s="164"/>
      <c r="Q5081" s="163"/>
      <c r="R5081" s="163"/>
      <c r="S5081" s="168"/>
      <c r="T5081" s="164"/>
    </row>
    <row r="5082" ht="18.75" hidden="1" customHeight="1">
      <c r="A5082" s="189">
        <v>45971.0</v>
      </c>
      <c r="B5082" s="171">
        <v>17881.0</v>
      </c>
      <c r="C5082" s="171" t="s">
        <v>22987</v>
      </c>
      <c r="D5082" s="171" t="s">
        <v>20673</v>
      </c>
      <c r="E5082" s="171">
        <v>6.0</v>
      </c>
      <c r="F5082" s="171" t="s">
        <v>22873</v>
      </c>
      <c r="G5082" s="171" t="s">
        <v>14298</v>
      </c>
      <c r="H5082" s="172" t="s">
        <v>20669</v>
      </c>
      <c r="I5082" s="173">
        <v>10980.0</v>
      </c>
      <c r="J5082" s="174">
        <v>1160.0</v>
      </c>
      <c r="K5082" s="179"/>
      <c r="L5082" s="178">
        <v>1160.0</v>
      </c>
      <c r="M5082" s="177"/>
      <c r="N5082" s="178"/>
      <c r="O5082" s="163"/>
      <c r="P5082" s="164"/>
      <c r="Q5082" s="163"/>
      <c r="R5082" s="163"/>
      <c r="S5082" s="168"/>
      <c r="T5082" s="164"/>
    </row>
    <row r="5083" ht="18.75" hidden="1" customHeight="1">
      <c r="A5083" s="189">
        <v>45971.0</v>
      </c>
      <c r="B5083" s="171">
        <v>17882.0</v>
      </c>
      <c r="C5083" s="171" t="s">
        <v>22924</v>
      </c>
      <c r="D5083" s="171" t="s">
        <v>20673</v>
      </c>
      <c r="E5083" s="171">
        <v>8.0</v>
      </c>
      <c r="F5083" s="171" t="s">
        <v>21428</v>
      </c>
      <c r="G5083" s="171" t="s">
        <v>4781</v>
      </c>
      <c r="H5083" s="172" t="s">
        <v>20635</v>
      </c>
      <c r="I5083" s="173">
        <v>15920.0</v>
      </c>
      <c r="J5083" s="174">
        <v>6080.0</v>
      </c>
      <c r="K5083" s="179">
        <v>6080.0</v>
      </c>
      <c r="L5083" s="178"/>
      <c r="M5083" s="177"/>
      <c r="N5083" s="178"/>
      <c r="O5083" s="163"/>
      <c r="P5083" s="164"/>
      <c r="Q5083" s="163"/>
      <c r="R5083" s="163"/>
      <c r="S5083" s="168"/>
      <c r="T5083" s="164"/>
    </row>
    <row r="5084" ht="18.75" hidden="1" customHeight="1">
      <c r="A5084" s="189">
        <v>45971.0</v>
      </c>
      <c r="B5084" s="171">
        <v>17883.0</v>
      </c>
      <c r="C5084" s="171" t="s">
        <v>2974</v>
      </c>
      <c r="D5084" s="171" t="s">
        <v>20673</v>
      </c>
      <c r="E5084" s="171">
        <v>8.0</v>
      </c>
      <c r="F5084" s="171" t="s">
        <v>21385</v>
      </c>
      <c r="G5084" s="171" t="s">
        <v>14301</v>
      </c>
      <c r="H5084" s="172" t="s">
        <v>20635</v>
      </c>
      <c r="I5084" s="173">
        <v>12840.0</v>
      </c>
      <c r="J5084" s="174">
        <v>3000.0</v>
      </c>
      <c r="K5084" s="179">
        <v>3000.0</v>
      </c>
      <c r="L5084" s="178"/>
      <c r="M5084" s="177"/>
      <c r="N5084" s="178"/>
      <c r="O5084" s="163"/>
      <c r="P5084" s="164"/>
      <c r="Q5084" s="163"/>
      <c r="R5084" s="163"/>
      <c r="S5084" s="168"/>
      <c r="T5084" s="164"/>
    </row>
    <row r="5085" ht="18.75" hidden="1" customHeight="1">
      <c r="A5085" s="189">
        <v>45971.0</v>
      </c>
      <c r="B5085" s="171">
        <v>17884.0</v>
      </c>
      <c r="C5085" s="171" t="s">
        <v>3999</v>
      </c>
      <c r="D5085" s="171" t="s">
        <v>20659</v>
      </c>
      <c r="E5085" s="171" t="s">
        <v>926</v>
      </c>
      <c r="F5085" s="171" t="s">
        <v>21492</v>
      </c>
      <c r="G5085" s="171" t="s">
        <v>12210</v>
      </c>
      <c r="H5085" s="172" t="s">
        <v>20635</v>
      </c>
      <c r="I5085" s="173">
        <v>10720.0</v>
      </c>
      <c r="J5085" s="174">
        <v>10720.0</v>
      </c>
      <c r="K5085" s="179">
        <v>10720.0</v>
      </c>
      <c r="L5085" s="178"/>
      <c r="M5085" s="177"/>
      <c r="N5085" s="178"/>
      <c r="O5085" s="163"/>
      <c r="P5085" s="164"/>
      <c r="Q5085" s="163"/>
      <c r="R5085" s="163"/>
      <c r="S5085" s="168"/>
      <c r="T5085" s="164"/>
    </row>
    <row r="5086" ht="18.75" hidden="1" customHeight="1">
      <c r="A5086" s="189">
        <v>45971.0</v>
      </c>
      <c r="B5086" s="171">
        <v>17885.0</v>
      </c>
      <c r="C5086" s="171" t="s">
        <v>20775</v>
      </c>
      <c r="D5086" s="171" t="s">
        <v>20659</v>
      </c>
      <c r="E5086" s="171">
        <v>8.0</v>
      </c>
      <c r="F5086" s="171" t="s">
        <v>21594</v>
      </c>
      <c r="G5086" s="171" t="s">
        <v>14269</v>
      </c>
      <c r="H5086" s="172" t="s">
        <v>20635</v>
      </c>
      <c r="I5086" s="173">
        <v>13520.0</v>
      </c>
      <c r="J5086" s="174">
        <v>3820.0</v>
      </c>
      <c r="K5086" s="179">
        <v>3820.0</v>
      </c>
      <c r="L5086" s="178"/>
      <c r="M5086" s="177"/>
      <c r="N5086" s="178"/>
      <c r="O5086" s="163"/>
      <c r="P5086" s="164"/>
      <c r="Q5086" s="163"/>
      <c r="R5086" s="163"/>
      <c r="S5086" s="168"/>
      <c r="T5086" s="164"/>
    </row>
    <row r="5087" ht="18.75" hidden="1" customHeight="1">
      <c r="A5087" s="189">
        <v>45971.0</v>
      </c>
      <c r="B5087" s="171">
        <v>17886.0</v>
      </c>
      <c r="C5087" s="171" t="s">
        <v>22988</v>
      </c>
      <c r="D5087" s="171" t="s">
        <v>20659</v>
      </c>
      <c r="E5087" s="171">
        <v>8.0</v>
      </c>
      <c r="F5087" s="171" t="s">
        <v>21012</v>
      </c>
      <c r="G5087" s="171" t="s">
        <v>14280</v>
      </c>
      <c r="H5087" s="172" t="s">
        <v>20638</v>
      </c>
      <c r="I5087" s="173">
        <v>17060.0</v>
      </c>
      <c r="J5087" s="174">
        <v>7360.0</v>
      </c>
      <c r="K5087" s="179"/>
      <c r="L5087" s="178"/>
      <c r="M5087" s="177"/>
      <c r="N5087" s="177">
        <v>7360.0</v>
      </c>
      <c r="O5087" s="163"/>
      <c r="P5087" s="164"/>
      <c r="Q5087" s="163"/>
      <c r="R5087" s="163"/>
      <c r="S5087" s="168"/>
      <c r="T5087" s="164"/>
    </row>
    <row r="5088" ht="18.75" hidden="1" customHeight="1">
      <c r="A5088" s="189">
        <v>45971.0</v>
      </c>
      <c r="B5088" s="171">
        <v>17887.0</v>
      </c>
      <c r="C5088" s="171" t="s">
        <v>20893</v>
      </c>
      <c r="D5088" s="171" t="s">
        <v>20687</v>
      </c>
      <c r="E5088" s="171">
        <v>8.0</v>
      </c>
      <c r="F5088" s="171" t="s">
        <v>20710</v>
      </c>
      <c r="G5088" s="171" t="s">
        <v>12712</v>
      </c>
      <c r="H5088" s="172" t="s">
        <v>20635</v>
      </c>
      <c r="I5088" s="173">
        <v>12660.0</v>
      </c>
      <c r="J5088" s="174">
        <v>2640.0</v>
      </c>
      <c r="K5088" s="179">
        <v>2640.0</v>
      </c>
      <c r="L5088" s="178"/>
      <c r="M5088" s="177"/>
      <c r="N5088" s="178"/>
      <c r="O5088" s="163"/>
      <c r="P5088" s="164"/>
      <c r="Q5088" s="163"/>
      <c r="R5088" s="163"/>
      <c r="S5088" s="168"/>
      <c r="T5088" s="164"/>
    </row>
    <row r="5089" ht="18.75" hidden="1" customHeight="1">
      <c r="A5089" s="189">
        <v>45971.0</v>
      </c>
      <c r="B5089" s="171">
        <v>17888.0</v>
      </c>
      <c r="C5089" s="171" t="s">
        <v>491</v>
      </c>
      <c r="D5089" s="171" t="s">
        <v>20673</v>
      </c>
      <c r="E5089" s="171">
        <v>8.0</v>
      </c>
      <c r="F5089" s="171" t="s">
        <v>20700</v>
      </c>
      <c r="G5089" s="171" t="s">
        <v>10580</v>
      </c>
      <c r="H5089" s="172" t="s">
        <v>20635</v>
      </c>
      <c r="I5089" s="173">
        <v>13340.0</v>
      </c>
      <c r="J5089" s="174">
        <v>3500.0</v>
      </c>
      <c r="K5089" s="179">
        <v>3500.0</v>
      </c>
      <c r="L5089" s="178"/>
      <c r="M5089" s="177"/>
      <c r="N5089" s="178"/>
      <c r="O5089" s="163"/>
      <c r="P5089" s="164"/>
      <c r="Q5089" s="163"/>
      <c r="R5089" s="163"/>
      <c r="S5089" s="168"/>
      <c r="T5089" s="164"/>
    </row>
    <row r="5090" ht="18.75" hidden="1" customHeight="1">
      <c r="A5090" s="189">
        <v>45971.0</v>
      </c>
      <c r="B5090" s="171">
        <v>17889.0</v>
      </c>
      <c r="C5090" s="171" t="s">
        <v>21030</v>
      </c>
      <c r="D5090" s="171" t="s">
        <v>20673</v>
      </c>
      <c r="E5090" s="171">
        <v>8.0</v>
      </c>
      <c r="F5090" s="171" t="s">
        <v>20895</v>
      </c>
      <c r="G5090" s="171" t="s">
        <v>4353</v>
      </c>
      <c r="H5090" s="172" t="s">
        <v>20635</v>
      </c>
      <c r="I5090" s="173">
        <v>12740.0</v>
      </c>
      <c r="J5090" s="174">
        <v>2900.0</v>
      </c>
      <c r="K5090" s="179">
        <v>2900.0</v>
      </c>
      <c r="L5090" s="178"/>
      <c r="M5090" s="177"/>
      <c r="N5090" s="178"/>
      <c r="O5090" s="163"/>
      <c r="P5090" s="164"/>
      <c r="Q5090" s="163"/>
      <c r="R5090" s="163"/>
      <c r="S5090" s="168"/>
      <c r="T5090" s="164"/>
    </row>
    <row r="5091" ht="18.75" hidden="1" customHeight="1">
      <c r="A5091" s="180">
        <v>45971.0</v>
      </c>
      <c r="B5091" s="171">
        <v>8991.0</v>
      </c>
      <c r="C5091" s="171" t="s">
        <v>8901</v>
      </c>
      <c r="D5091" s="171"/>
      <c r="E5091" s="171" t="s">
        <v>20634</v>
      </c>
      <c r="F5091" s="171"/>
      <c r="G5091" s="171" t="s">
        <v>22989</v>
      </c>
      <c r="H5091" s="172" t="s">
        <v>22989</v>
      </c>
      <c r="I5091" s="173">
        <v>12060.0</v>
      </c>
      <c r="J5091" s="174">
        <v>1500.0</v>
      </c>
      <c r="K5091" s="179">
        <v>1500.0</v>
      </c>
      <c r="L5091" s="178">
        <v>0.0</v>
      </c>
      <c r="M5091" s="177">
        <v>0.0</v>
      </c>
      <c r="N5091" s="178">
        <v>0.0</v>
      </c>
      <c r="O5091" s="163"/>
      <c r="P5091" s="164"/>
      <c r="Q5091" s="163"/>
      <c r="R5091" s="163"/>
      <c r="S5091" s="168" t="s">
        <v>20645</v>
      </c>
      <c r="T5091" s="164">
        <v>0.0</v>
      </c>
    </row>
    <row r="5092" ht="18.75" hidden="1" customHeight="1">
      <c r="A5092" s="180">
        <v>45971.0</v>
      </c>
      <c r="B5092" s="171">
        <v>8992.0</v>
      </c>
      <c r="C5092" s="171" t="s">
        <v>10694</v>
      </c>
      <c r="D5092" s="171"/>
      <c r="E5092" s="171" t="s">
        <v>20634</v>
      </c>
      <c r="F5092" s="171"/>
      <c r="G5092" s="171" t="s">
        <v>22990</v>
      </c>
      <c r="H5092" s="172" t="s">
        <v>22990</v>
      </c>
      <c r="I5092" s="173">
        <v>12980.0</v>
      </c>
      <c r="J5092" s="174">
        <v>420.0</v>
      </c>
      <c r="K5092" s="179">
        <v>420.0</v>
      </c>
      <c r="L5092" s="178">
        <v>0.0</v>
      </c>
      <c r="M5092" s="177">
        <v>0.0</v>
      </c>
      <c r="N5092" s="178">
        <v>0.0</v>
      </c>
      <c r="O5092" s="163"/>
      <c r="P5092" s="164"/>
      <c r="Q5092" s="163"/>
      <c r="R5092" s="163"/>
      <c r="S5092" s="168" t="s">
        <v>20645</v>
      </c>
      <c r="T5092" s="164">
        <v>0.0</v>
      </c>
    </row>
    <row r="5093" ht="18.75" hidden="1" customHeight="1">
      <c r="A5093" s="189">
        <v>45971.0</v>
      </c>
      <c r="B5093" s="171">
        <v>17891.0</v>
      </c>
      <c r="C5093" s="171" t="s">
        <v>10694</v>
      </c>
      <c r="D5093" s="171" t="s">
        <v>20673</v>
      </c>
      <c r="E5093" s="171" t="s">
        <v>177</v>
      </c>
      <c r="F5093" s="171" t="s">
        <v>21654</v>
      </c>
      <c r="G5093" s="171" t="s">
        <v>12664</v>
      </c>
      <c r="H5093" s="172" t="s">
        <v>20635</v>
      </c>
      <c r="I5093" s="173">
        <v>11760.0</v>
      </c>
      <c r="J5093" s="174">
        <v>1640.0</v>
      </c>
      <c r="K5093" s="179">
        <v>1640.0</v>
      </c>
      <c r="L5093" s="178"/>
      <c r="M5093" s="177"/>
      <c r="N5093" s="178"/>
      <c r="O5093" s="163"/>
      <c r="P5093" s="164"/>
      <c r="Q5093" s="163"/>
      <c r="R5093" s="163"/>
      <c r="S5093" s="168"/>
      <c r="T5093" s="164"/>
    </row>
    <row r="5094" ht="18.75" hidden="1" customHeight="1">
      <c r="A5094" s="189">
        <v>45971.0</v>
      </c>
      <c r="B5094" s="171">
        <v>17892.0</v>
      </c>
      <c r="C5094" s="171" t="s">
        <v>3417</v>
      </c>
      <c r="D5094" s="171" t="s">
        <v>20687</v>
      </c>
      <c r="E5094" s="171">
        <v>8.0</v>
      </c>
      <c r="F5094" s="171" t="s">
        <v>20961</v>
      </c>
      <c r="G5094" s="171" t="s">
        <v>4061</v>
      </c>
      <c r="H5094" s="172" t="s">
        <v>20635</v>
      </c>
      <c r="I5094" s="173">
        <v>11900.0</v>
      </c>
      <c r="J5094" s="174">
        <v>1880.0</v>
      </c>
      <c r="K5094" s="179">
        <v>1880.0</v>
      </c>
      <c r="L5094" s="178"/>
      <c r="M5094" s="177"/>
      <c r="N5094" s="178"/>
      <c r="O5094" s="163"/>
      <c r="P5094" s="164"/>
      <c r="Q5094" s="163"/>
      <c r="R5094" s="163"/>
      <c r="S5094" s="168"/>
      <c r="T5094" s="164"/>
    </row>
    <row r="5095" ht="18.75" hidden="1" customHeight="1">
      <c r="A5095" s="180">
        <v>45971.0</v>
      </c>
      <c r="B5095" s="171">
        <v>8994.0</v>
      </c>
      <c r="C5095" s="171" t="s">
        <v>5722</v>
      </c>
      <c r="D5095" s="171"/>
      <c r="E5095" s="171" t="s">
        <v>20634</v>
      </c>
      <c r="F5095" s="171"/>
      <c r="G5095" s="171" t="s">
        <v>22683</v>
      </c>
      <c r="H5095" s="172" t="s">
        <v>22683</v>
      </c>
      <c r="I5095" s="173">
        <v>3660.0</v>
      </c>
      <c r="J5095" s="174">
        <v>340.0</v>
      </c>
      <c r="K5095" s="179">
        <v>0.0</v>
      </c>
      <c r="L5095" s="178">
        <v>0.0</v>
      </c>
      <c r="M5095" s="177">
        <v>0.0</v>
      </c>
      <c r="N5095" s="178">
        <v>0.0</v>
      </c>
      <c r="O5095" s="163"/>
      <c r="P5095" s="164"/>
      <c r="Q5095" s="163"/>
      <c r="R5095" s="163"/>
      <c r="S5095" s="168" t="s">
        <v>20645</v>
      </c>
      <c r="T5095" s="164">
        <v>0.0</v>
      </c>
    </row>
    <row r="5096" ht="18.75" hidden="1" customHeight="1">
      <c r="A5096" s="180">
        <v>45971.0</v>
      </c>
      <c r="B5096" s="171">
        <v>8995.0</v>
      </c>
      <c r="C5096" s="171" t="s">
        <v>8901</v>
      </c>
      <c r="D5096" s="171"/>
      <c r="E5096" s="171" t="s">
        <v>20634</v>
      </c>
      <c r="F5096" s="171"/>
      <c r="G5096" s="171" t="s">
        <v>22991</v>
      </c>
      <c r="H5096" s="172" t="s">
        <v>22991</v>
      </c>
      <c r="I5096" s="173">
        <v>11900.0</v>
      </c>
      <c r="J5096" s="174">
        <v>1320.0</v>
      </c>
      <c r="K5096" s="179">
        <v>1320.0</v>
      </c>
      <c r="L5096" s="178">
        <v>0.0</v>
      </c>
      <c r="M5096" s="177">
        <v>0.0</v>
      </c>
      <c r="N5096" s="178">
        <v>0.0</v>
      </c>
      <c r="O5096" s="163"/>
      <c r="P5096" s="164"/>
      <c r="Q5096" s="163"/>
      <c r="R5096" s="163"/>
      <c r="S5096" s="168" t="s">
        <v>20645</v>
      </c>
      <c r="T5096" s="164">
        <v>0.0</v>
      </c>
    </row>
    <row r="5097" ht="18.75" hidden="1" customHeight="1">
      <c r="A5097" s="189">
        <v>45971.0</v>
      </c>
      <c r="B5097" s="171">
        <v>17893.0</v>
      </c>
      <c r="C5097" s="171" t="s">
        <v>14182</v>
      </c>
      <c r="D5097" s="171" t="s">
        <v>20673</v>
      </c>
      <c r="E5097" s="171" t="s">
        <v>132</v>
      </c>
      <c r="F5097" s="171" t="s">
        <v>22112</v>
      </c>
      <c r="G5097" s="171" t="s">
        <v>4525</v>
      </c>
      <c r="H5097" s="172" t="s">
        <v>20635</v>
      </c>
      <c r="I5097" s="173">
        <v>14400.0</v>
      </c>
      <c r="J5097" s="174">
        <v>4240.0</v>
      </c>
      <c r="K5097" s="179">
        <v>4240.0</v>
      </c>
      <c r="L5097" s="178"/>
      <c r="M5097" s="177"/>
      <c r="N5097" s="178"/>
      <c r="O5097" s="163"/>
      <c r="P5097" s="164"/>
      <c r="Q5097" s="163"/>
      <c r="R5097" s="163"/>
      <c r="S5097" s="168"/>
      <c r="T5097" s="164"/>
    </row>
    <row r="5098" ht="18.75" hidden="1" customHeight="1">
      <c r="A5098" s="189">
        <v>45971.0</v>
      </c>
      <c r="B5098" s="171">
        <v>17894.0</v>
      </c>
      <c r="C5098" s="171" t="s">
        <v>22992</v>
      </c>
      <c r="D5098" s="171" t="s">
        <v>20673</v>
      </c>
      <c r="E5098" s="171">
        <v>8.0</v>
      </c>
      <c r="F5098" s="171" t="s">
        <v>20699</v>
      </c>
      <c r="G5098" s="171" t="s">
        <v>4420</v>
      </c>
      <c r="H5098" s="172" t="s">
        <v>20635</v>
      </c>
      <c r="I5098" s="173">
        <v>11700.0</v>
      </c>
      <c r="J5098" s="174">
        <v>1860.0</v>
      </c>
      <c r="K5098" s="179">
        <v>1860.0</v>
      </c>
      <c r="L5098" s="178"/>
      <c r="M5098" s="177"/>
      <c r="N5098" s="178"/>
      <c r="O5098" s="163"/>
      <c r="P5098" s="164"/>
      <c r="Q5098" s="163"/>
      <c r="R5098" s="163"/>
      <c r="S5098" s="168"/>
      <c r="T5098" s="164"/>
    </row>
    <row r="5099" ht="18.75" hidden="1" customHeight="1">
      <c r="A5099" s="180">
        <v>45971.0</v>
      </c>
      <c r="B5099" s="171">
        <v>8996.0</v>
      </c>
      <c r="C5099" s="171" t="s">
        <v>4444</v>
      </c>
      <c r="D5099" s="171"/>
      <c r="E5099" s="171" t="s">
        <v>20634</v>
      </c>
      <c r="F5099" s="171"/>
      <c r="G5099" s="171"/>
      <c r="H5099" s="172"/>
      <c r="I5099" s="173">
        <v>3500.0</v>
      </c>
      <c r="J5099" s="174">
        <v>800.0</v>
      </c>
      <c r="K5099" s="179">
        <v>800.0</v>
      </c>
      <c r="L5099" s="178">
        <v>0.0</v>
      </c>
      <c r="M5099" s="177">
        <v>0.0</v>
      </c>
      <c r="N5099" s="178">
        <v>0.0</v>
      </c>
      <c r="O5099" s="163"/>
      <c r="P5099" s="164"/>
      <c r="Q5099" s="163"/>
      <c r="R5099" s="163"/>
      <c r="S5099" s="168" t="s">
        <v>20645</v>
      </c>
      <c r="T5099" s="164">
        <v>0.0</v>
      </c>
    </row>
    <row r="5100" ht="18.75" hidden="1" customHeight="1">
      <c r="A5100" s="180">
        <v>45971.0</v>
      </c>
      <c r="B5100" s="171">
        <v>8997.0</v>
      </c>
      <c r="C5100" s="171" t="s">
        <v>4111</v>
      </c>
      <c r="D5100" s="171"/>
      <c r="E5100" s="171" t="s">
        <v>20634</v>
      </c>
      <c r="F5100" s="171"/>
      <c r="G5100" s="171"/>
      <c r="H5100" s="172"/>
      <c r="I5100" s="173">
        <v>3440.0</v>
      </c>
      <c r="J5100" s="174">
        <v>860.0</v>
      </c>
      <c r="K5100" s="179">
        <v>860.0</v>
      </c>
      <c r="L5100" s="178">
        <v>0.0</v>
      </c>
      <c r="M5100" s="177">
        <v>0.0</v>
      </c>
      <c r="N5100" s="178">
        <v>0.0</v>
      </c>
      <c r="O5100" s="163"/>
      <c r="P5100" s="164"/>
      <c r="Q5100" s="163"/>
      <c r="R5100" s="163"/>
      <c r="S5100" s="168" t="s">
        <v>20645</v>
      </c>
      <c r="T5100" s="164">
        <v>0.0</v>
      </c>
    </row>
    <row r="5101" ht="18.75" hidden="1" customHeight="1">
      <c r="A5101" s="180">
        <v>45971.0</v>
      </c>
      <c r="B5101" s="171">
        <v>8998.0</v>
      </c>
      <c r="C5101" s="171" t="s">
        <v>6423</v>
      </c>
      <c r="D5101" s="171"/>
      <c r="E5101" s="171" t="s">
        <v>20634</v>
      </c>
      <c r="F5101" s="171"/>
      <c r="G5101" s="171" t="s">
        <v>22684</v>
      </c>
      <c r="H5101" s="172" t="s">
        <v>22684</v>
      </c>
      <c r="I5101" s="173">
        <v>3640.0</v>
      </c>
      <c r="J5101" s="174">
        <v>200.0</v>
      </c>
      <c r="K5101" s="179">
        <v>0.0</v>
      </c>
      <c r="L5101" s="178">
        <v>0.0</v>
      </c>
      <c r="M5101" s="177">
        <v>0.0</v>
      </c>
      <c r="N5101" s="178">
        <v>0.0</v>
      </c>
      <c r="O5101" s="163"/>
      <c r="P5101" s="164"/>
      <c r="Q5101" s="163"/>
      <c r="R5101" s="163"/>
      <c r="S5101" s="168" t="s">
        <v>20645</v>
      </c>
      <c r="T5101" s="164">
        <v>0.0</v>
      </c>
    </row>
    <row r="5102" ht="18.75" hidden="1" customHeight="1">
      <c r="A5102" s="180">
        <v>45971.0</v>
      </c>
      <c r="B5102" s="171">
        <v>8999.0</v>
      </c>
      <c r="C5102" s="171" t="s">
        <v>6423</v>
      </c>
      <c r="D5102" s="171"/>
      <c r="E5102" s="171" t="s">
        <v>20634</v>
      </c>
      <c r="F5102" s="171"/>
      <c r="G5102" s="171" t="s">
        <v>22684</v>
      </c>
      <c r="H5102" s="172" t="s">
        <v>22684</v>
      </c>
      <c r="I5102" s="173">
        <v>3440.0</v>
      </c>
      <c r="J5102" s="174">
        <v>520.0</v>
      </c>
      <c r="K5102" s="179">
        <v>0.0</v>
      </c>
      <c r="L5102" s="178">
        <v>520.0</v>
      </c>
      <c r="M5102" s="177">
        <v>0.0</v>
      </c>
      <c r="N5102" s="178">
        <v>0.0</v>
      </c>
      <c r="O5102" s="163"/>
      <c r="P5102" s="164"/>
      <c r="Q5102" s="163"/>
      <c r="R5102" s="163"/>
      <c r="S5102" s="168" t="s">
        <v>20645</v>
      </c>
      <c r="T5102" s="164">
        <v>0.0</v>
      </c>
    </row>
    <row r="5103" ht="18.75" hidden="1" customHeight="1">
      <c r="A5103" s="180">
        <v>45971.0</v>
      </c>
      <c r="B5103" s="171">
        <v>9000.0</v>
      </c>
      <c r="C5103" s="171" t="s">
        <v>4457</v>
      </c>
      <c r="D5103" s="171"/>
      <c r="E5103" s="171" t="s">
        <v>20634</v>
      </c>
      <c r="F5103" s="171"/>
      <c r="G5103" s="171"/>
      <c r="H5103" s="172"/>
      <c r="I5103" s="173">
        <v>2780.0</v>
      </c>
      <c r="J5103" s="174">
        <v>260.0</v>
      </c>
      <c r="K5103" s="179">
        <v>260.0</v>
      </c>
      <c r="L5103" s="178">
        <v>0.0</v>
      </c>
      <c r="M5103" s="177">
        <v>0.0</v>
      </c>
      <c r="N5103" s="178">
        <v>0.0</v>
      </c>
      <c r="O5103" s="163"/>
      <c r="P5103" s="164"/>
      <c r="Q5103" s="163"/>
      <c r="R5103" s="163"/>
      <c r="S5103" s="168" t="s">
        <v>20645</v>
      </c>
      <c r="T5103" s="164">
        <v>0.0</v>
      </c>
    </row>
    <row r="5104" ht="18.75" hidden="1" customHeight="1">
      <c r="A5104" s="180">
        <v>45971.0</v>
      </c>
      <c r="B5104" s="171">
        <v>9001.0</v>
      </c>
      <c r="C5104" s="171" t="s">
        <v>6423</v>
      </c>
      <c r="D5104" s="171"/>
      <c r="E5104" s="171" t="s">
        <v>20634</v>
      </c>
      <c r="F5104" s="171"/>
      <c r="G5104" s="171" t="s">
        <v>22683</v>
      </c>
      <c r="H5104" s="172" t="s">
        <v>22683</v>
      </c>
      <c r="I5104" s="173">
        <v>3680.0</v>
      </c>
      <c r="J5104" s="174">
        <v>200.0</v>
      </c>
      <c r="K5104" s="179">
        <v>0.0</v>
      </c>
      <c r="L5104" s="178">
        <v>0.0</v>
      </c>
      <c r="M5104" s="177">
        <v>0.0</v>
      </c>
      <c r="N5104" s="178">
        <v>0.0</v>
      </c>
      <c r="O5104" s="163"/>
      <c r="P5104" s="164"/>
      <c r="Q5104" s="163"/>
      <c r="R5104" s="163"/>
      <c r="S5104" s="168" t="s">
        <v>20645</v>
      </c>
      <c r="T5104" s="164">
        <v>0.0</v>
      </c>
    </row>
    <row r="5105" ht="18.75" hidden="1" customHeight="1">
      <c r="A5105" s="180">
        <v>45971.0</v>
      </c>
      <c r="B5105" s="171">
        <v>9002.0</v>
      </c>
      <c r="C5105" s="171" t="s">
        <v>6423</v>
      </c>
      <c r="D5105" s="171"/>
      <c r="E5105" s="171" t="s">
        <v>20634</v>
      </c>
      <c r="F5105" s="171"/>
      <c r="G5105" s="171" t="s">
        <v>22683</v>
      </c>
      <c r="H5105" s="172" t="s">
        <v>22683</v>
      </c>
      <c r="I5105" s="173">
        <v>3480.0</v>
      </c>
      <c r="J5105" s="174">
        <v>720.0</v>
      </c>
      <c r="K5105" s="179">
        <v>0.0</v>
      </c>
      <c r="L5105" s="178">
        <v>720.0</v>
      </c>
      <c r="M5105" s="177">
        <v>0.0</v>
      </c>
      <c r="N5105" s="178">
        <v>0.0</v>
      </c>
      <c r="O5105" s="163"/>
      <c r="P5105" s="164"/>
      <c r="Q5105" s="163"/>
      <c r="R5105" s="163"/>
      <c r="S5105" s="168" t="s">
        <v>20645</v>
      </c>
      <c r="T5105" s="164">
        <v>0.0</v>
      </c>
    </row>
    <row r="5106" ht="18.75" hidden="1" customHeight="1">
      <c r="A5106" s="189">
        <v>45971.0</v>
      </c>
      <c r="B5106" s="171">
        <v>17896.0</v>
      </c>
      <c r="C5106" s="171" t="s">
        <v>4017</v>
      </c>
      <c r="D5106" s="171" t="s">
        <v>20687</v>
      </c>
      <c r="E5106" s="171">
        <v>14.0</v>
      </c>
      <c r="F5106" s="171" t="s">
        <v>20871</v>
      </c>
      <c r="G5106" s="171" t="s">
        <v>8315</v>
      </c>
      <c r="H5106" s="172" t="s">
        <v>20635</v>
      </c>
      <c r="I5106" s="173">
        <v>14700.0</v>
      </c>
      <c r="J5106" s="174">
        <v>4660.0</v>
      </c>
      <c r="K5106" s="179">
        <v>4660.0</v>
      </c>
      <c r="L5106" s="178"/>
      <c r="M5106" s="177"/>
      <c r="N5106" s="178"/>
      <c r="O5106" s="163"/>
      <c r="P5106" s="164"/>
      <c r="Q5106" s="163"/>
      <c r="R5106" s="163"/>
      <c r="S5106" s="168"/>
      <c r="T5106" s="164"/>
    </row>
    <row r="5107" ht="18.75" hidden="1" customHeight="1">
      <c r="A5107" s="180">
        <v>45971.0</v>
      </c>
      <c r="B5107" s="171">
        <v>9003.0</v>
      </c>
      <c r="C5107" s="171" t="s">
        <v>3989</v>
      </c>
      <c r="D5107" s="171"/>
      <c r="E5107" s="171" t="s">
        <v>20634</v>
      </c>
      <c r="F5107" s="171"/>
      <c r="G5107" s="171" t="s">
        <v>20873</v>
      </c>
      <c r="H5107" s="172" t="s">
        <v>20873</v>
      </c>
      <c r="I5107" s="173">
        <v>3760.0</v>
      </c>
      <c r="J5107" s="174">
        <v>1260.0</v>
      </c>
      <c r="K5107" s="179">
        <v>0.0</v>
      </c>
      <c r="L5107" s="178">
        <v>1260.0</v>
      </c>
      <c r="M5107" s="177">
        <v>0.0</v>
      </c>
      <c r="N5107" s="178">
        <v>0.0</v>
      </c>
      <c r="O5107" s="163"/>
      <c r="P5107" s="164"/>
      <c r="Q5107" s="163"/>
      <c r="R5107" s="163"/>
      <c r="S5107" s="168" t="s">
        <v>20645</v>
      </c>
      <c r="T5107" s="164">
        <v>0.0</v>
      </c>
    </row>
    <row r="5108" ht="18.75" hidden="1" customHeight="1">
      <c r="A5108" s="180">
        <v>45971.0</v>
      </c>
      <c r="B5108" s="171">
        <v>9004.0</v>
      </c>
      <c r="C5108" s="171" t="s">
        <v>4017</v>
      </c>
      <c r="D5108" s="171"/>
      <c r="E5108" s="171" t="s">
        <v>20634</v>
      </c>
      <c r="F5108" s="171"/>
      <c r="G5108" s="171" t="s">
        <v>4500</v>
      </c>
      <c r="H5108" s="172" t="s">
        <v>4500</v>
      </c>
      <c r="I5108" s="173">
        <v>2720.0</v>
      </c>
      <c r="J5108" s="174">
        <v>560.0</v>
      </c>
      <c r="K5108" s="179">
        <v>560.0</v>
      </c>
      <c r="L5108" s="178">
        <v>0.0</v>
      </c>
      <c r="M5108" s="177">
        <v>0.0</v>
      </c>
      <c r="N5108" s="178">
        <v>0.0</v>
      </c>
      <c r="O5108" s="163"/>
      <c r="P5108" s="164"/>
      <c r="Q5108" s="163"/>
      <c r="R5108" s="163"/>
      <c r="S5108" s="168" t="s">
        <v>20645</v>
      </c>
      <c r="T5108" s="164">
        <v>0.0</v>
      </c>
    </row>
    <row r="5109" ht="18.75" hidden="1" customHeight="1">
      <c r="A5109" s="180">
        <v>45971.0</v>
      </c>
      <c r="B5109" s="171">
        <v>9005.0</v>
      </c>
      <c r="C5109" s="171" t="s">
        <v>4444</v>
      </c>
      <c r="D5109" s="171"/>
      <c r="E5109" s="171" t="s">
        <v>20634</v>
      </c>
      <c r="F5109" s="171"/>
      <c r="G5109" s="171"/>
      <c r="H5109" s="172"/>
      <c r="I5109" s="173">
        <v>3260.0</v>
      </c>
      <c r="J5109" s="174">
        <v>560.0</v>
      </c>
      <c r="K5109" s="179">
        <v>560.0</v>
      </c>
      <c r="L5109" s="178">
        <v>0.0</v>
      </c>
      <c r="M5109" s="177">
        <v>0.0</v>
      </c>
      <c r="N5109" s="178">
        <v>0.0</v>
      </c>
      <c r="O5109" s="163"/>
      <c r="P5109" s="164"/>
      <c r="Q5109" s="163"/>
      <c r="R5109" s="163"/>
      <c r="S5109" s="168" t="s">
        <v>20645</v>
      </c>
      <c r="T5109" s="164">
        <v>0.0</v>
      </c>
    </row>
    <row r="5110" ht="18.75" hidden="1" customHeight="1">
      <c r="A5110" s="189">
        <v>45971.0</v>
      </c>
      <c r="B5110" s="171">
        <v>17897.0</v>
      </c>
      <c r="C5110" s="171" t="s">
        <v>22993</v>
      </c>
      <c r="D5110" s="171" t="s">
        <v>20659</v>
      </c>
      <c r="E5110" s="171">
        <v>14.0</v>
      </c>
      <c r="F5110" s="171" t="s">
        <v>21370</v>
      </c>
      <c r="G5110" s="171" t="s">
        <v>14380</v>
      </c>
      <c r="H5110" s="172" t="s">
        <v>20635</v>
      </c>
      <c r="I5110" s="173">
        <v>12340.0</v>
      </c>
      <c r="J5110" s="174">
        <v>2300.0</v>
      </c>
      <c r="K5110" s="179">
        <v>2300.0</v>
      </c>
      <c r="L5110" s="178"/>
      <c r="M5110" s="177"/>
      <c r="N5110" s="178"/>
      <c r="O5110" s="163"/>
      <c r="P5110" s="164"/>
      <c r="Q5110" s="163"/>
      <c r="R5110" s="163"/>
      <c r="S5110" s="168"/>
      <c r="T5110" s="164"/>
    </row>
    <row r="5111" ht="18.75" hidden="1" customHeight="1">
      <c r="A5111" s="180">
        <v>45971.0</v>
      </c>
      <c r="B5111" s="171">
        <v>9006.0</v>
      </c>
      <c r="C5111" s="171" t="s">
        <v>14229</v>
      </c>
      <c r="D5111" s="171"/>
      <c r="E5111" s="171" t="s">
        <v>20634</v>
      </c>
      <c r="F5111" s="171"/>
      <c r="G5111" s="171" t="s">
        <v>22994</v>
      </c>
      <c r="H5111" s="172" t="s">
        <v>22994</v>
      </c>
      <c r="I5111" s="173">
        <v>5340.0</v>
      </c>
      <c r="J5111" s="174">
        <v>2240.0</v>
      </c>
      <c r="K5111" s="179">
        <v>2240.0</v>
      </c>
      <c r="L5111" s="178">
        <v>0.0</v>
      </c>
      <c r="M5111" s="177">
        <v>0.0</v>
      </c>
      <c r="N5111" s="178">
        <v>0.0</v>
      </c>
      <c r="O5111" s="163"/>
      <c r="P5111" s="164"/>
      <c r="Q5111" s="163"/>
      <c r="R5111" s="163"/>
      <c r="S5111" s="168" t="s">
        <v>20645</v>
      </c>
      <c r="T5111" s="164">
        <v>0.0</v>
      </c>
    </row>
    <row r="5112" ht="18.75" hidden="1" customHeight="1">
      <c r="A5112" s="180">
        <v>45971.0</v>
      </c>
      <c r="B5112" s="171">
        <v>9007.0</v>
      </c>
      <c r="C5112" s="171" t="s">
        <v>4082</v>
      </c>
      <c r="D5112" s="171"/>
      <c r="E5112" s="171" t="s">
        <v>20634</v>
      </c>
      <c r="F5112" s="171"/>
      <c r="G5112" s="171"/>
      <c r="H5112" s="172"/>
      <c r="I5112" s="173">
        <v>3860.0</v>
      </c>
      <c r="J5112" s="174">
        <v>940.0</v>
      </c>
      <c r="K5112" s="179">
        <v>0.0</v>
      </c>
      <c r="L5112" s="178">
        <v>0.0</v>
      </c>
      <c r="M5112" s="177">
        <v>940.0</v>
      </c>
      <c r="N5112" s="178">
        <v>0.0</v>
      </c>
      <c r="O5112" s="163"/>
      <c r="P5112" s="164"/>
      <c r="Q5112" s="163"/>
      <c r="R5112" s="163"/>
      <c r="S5112" s="168" t="s">
        <v>20645</v>
      </c>
      <c r="T5112" s="164">
        <v>0.0</v>
      </c>
    </row>
    <row r="5113" ht="18.75" hidden="1" customHeight="1">
      <c r="A5113" s="189">
        <v>45971.0</v>
      </c>
      <c r="B5113" s="171">
        <v>17898.0</v>
      </c>
      <c r="C5113" s="171" t="s">
        <v>20820</v>
      </c>
      <c r="D5113" s="171" t="s">
        <v>20673</v>
      </c>
      <c r="E5113" s="171">
        <v>8.0</v>
      </c>
      <c r="F5113" s="171" t="s">
        <v>20700</v>
      </c>
      <c r="G5113" s="171" t="s">
        <v>14393</v>
      </c>
      <c r="H5113" s="172" t="s">
        <v>20638</v>
      </c>
      <c r="I5113" s="173">
        <v>17980.0</v>
      </c>
      <c r="J5113" s="174">
        <v>8140.0</v>
      </c>
      <c r="K5113" s="179"/>
      <c r="L5113" s="178"/>
      <c r="M5113" s="177"/>
      <c r="N5113" s="177">
        <v>8140.0</v>
      </c>
      <c r="O5113" s="163"/>
      <c r="P5113" s="164"/>
      <c r="Q5113" s="163"/>
      <c r="R5113" s="163"/>
      <c r="S5113" s="168"/>
      <c r="T5113" s="164"/>
    </row>
    <row r="5114" ht="18.75" hidden="1" customHeight="1">
      <c r="A5114" s="180">
        <v>45971.0</v>
      </c>
      <c r="B5114" s="171">
        <v>9008.0</v>
      </c>
      <c r="C5114" s="171" t="s">
        <v>4133</v>
      </c>
      <c r="D5114" s="171"/>
      <c r="E5114" s="171" t="s">
        <v>20634</v>
      </c>
      <c r="F5114" s="171"/>
      <c r="G5114" s="171"/>
      <c r="H5114" s="172"/>
      <c r="I5114" s="173">
        <v>4660.0</v>
      </c>
      <c r="J5114" s="174">
        <v>1620.0</v>
      </c>
      <c r="K5114" s="179">
        <v>1620.0</v>
      </c>
      <c r="L5114" s="178">
        <v>0.0</v>
      </c>
      <c r="M5114" s="177">
        <v>0.0</v>
      </c>
      <c r="N5114" s="178">
        <v>0.0</v>
      </c>
      <c r="O5114" s="163"/>
      <c r="P5114" s="164"/>
      <c r="Q5114" s="163"/>
      <c r="R5114" s="163"/>
      <c r="S5114" s="168" t="s">
        <v>20645</v>
      </c>
      <c r="T5114" s="164">
        <v>0.0</v>
      </c>
    </row>
    <row r="5115" ht="18.75" hidden="1" customHeight="1">
      <c r="A5115" s="180">
        <v>45971.0</v>
      </c>
      <c r="B5115" s="171">
        <v>9009.0</v>
      </c>
      <c r="C5115" s="171" t="s">
        <v>4444</v>
      </c>
      <c r="D5115" s="171"/>
      <c r="E5115" s="171" t="s">
        <v>20634</v>
      </c>
      <c r="F5115" s="171"/>
      <c r="G5115" s="171"/>
      <c r="H5115" s="172"/>
      <c r="I5115" s="173">
        <v>3140.0</v>
      </c>
      <c r="J5115" s="174">
        <v>380.0</v>
      </c>
      <c r="K5115" s="179">
        <v>0.0</v>
      </c>
      <c r="L5115" s="178">
        <v>0.0</v>
      </c>
      <c r="M5115" s="177">
        <v>380.0</v>
      </c>
      <c r="N5115" s="178">
        <v>0.0</v>
      </c>
      <c r="O5115" s="163"/>
      <c r="P5115" s="164"/>
      <c r="Q5115" s="163"/>
      <c r="R5115" s="163"/>
      <c r="S5115" s="168" t="s">
        <v>20645</v>
      </c>
      <c r="T5115" s="164">
        <v>0.0</v>
      </c>
    </row>
    <row r="5116" ht="18.75" hidden="1" customHeight="1">
      <c r="A5116" s="180">
        <v>45971.0</v>
      </c>
      <c r="B5116" s="171">
        <v>9010.0</v>
      </c>
      <c r="C5116" s="171" t="s">
        <v>4035</v>
      </c>
      <c r="D5116" s="171"/>
      <c r="E5116" s="171" t="s">
        <v>20634</v>
      </c>
      <c r="F5116" s="171"/>
      <c r="G5116" s="171"/>
      <c r="H5116" s="172"/>
      <c r="I5116" s="173">
        <v>4540.0</v>
      </c>
      <c r="J5116" s="174">
        <v>1800.0</v>
      </c>
      <c r="K5116" s="179">
        <v>0.0</v>
      </c>
      <c r="L5116" s="178">
        <v>0.0</v>
      </c>
      <c r="M5116" s="177">
        <v>0.0</v>
      </c>
      <c r="N5116" s="178">
        <v>1800.0</v>
      </c>
      <c r="O5116" s="163"/>
      <c r="P5116" s="164"/>
      <c r="Q5116" s="163"/>
      <c r="R5116" s="163"/>
      <c r="S5116" s="168" t="s">
        <v>20645</v>
      </c>
      <c r="T5116" s="164">
        <v>0.0</v>
      </c>
    </row>
    <row r="5117" ht="18.75" hidden="1" customHeight="1">
      <c r="A5117" s="180">
        <v>45971.0</v>
      </c>
      <c r="B5117" s="171">
        <v>9011.0</v>
      </c>
      <c r="C5117" s="171" t="s">
        <v>4035</v>
      </c>
      <c r="D5117" s="171"/>
      <c r="E5117" s="171" t="s">
        <v>20634</v>
      </c>
      <c r="F5117" s="171"/>
      <c r="G5117" s="171"/>
      <c r="H5117" s="172"/>
      <c r="I5117" s="173">
        <v>5180.0</v>
      </c>
      <c r="J5117" s="174">
        <v>2440.0</v>
      </c>
      <c r="K5117" s="179">
        <v>0.0</v>
      </c>
      <c r="L5117" s="178">
        <v>0.0</v>
      </c>
      <c r="M5117" s="177">
        <v>0.0</v>
      </c>
      <c r="N5117" s="177">
        <v>1440.0</v>
      </c>
      <c r="O5117" s="163"/>
      <c r="P5117" s="164"/>
      <c r="Q5117" s="163"/>
      <c r="R5117" s="163"/>
      <c r="S5117" s="168" t="s">
        <v>20645</v>
      </c>
      <c r="T5117" s="164">
        <v>0.0</v>
      </c>
    </row>
    <row r="5118" ht="18.75" hidden="1" customHeight="1">
      <c r="A5118" s="189">
        <v>45971.0</v>
      </c>
      <c r="B5118" s="171">
        <v>17900.0</v>
      </c>
      <c r="C5118" s="171" t="s">
        <v>22995</v>
      </c>
      <c r="D5118" s="171" t="s">
        <v>20673</v>
      </c>
      <c r="E5118" s="171">
        <v>8.0</v>
      </c>
      <c r="F5118" s="171" t="s">
        <v>20814</v>
      </c>
      <c r="G5118" s="171" t="s">
        <v>14412</v>
      </c>
      <c r="H5118" s="172" t="s">
        <v>20635</v>
      </c>
      <c r="I5118" s="173">
        <v>12680.0</v>
      </c>
      <c r="J5118" s="174">
        <v>2840.0</v>
      </c>
      <c r="K5118" s="179">
        <v>2840.0</v>
      </c>
      <c r="L5118" s="178"/>
      <c r="M5118" s="177"/>
      <c r="N5118" s="178"/>
      <c r="O5118" s="163"/>
      <c r="P5118" s="164"/>
      <c r="Q5118" s="163"/>
      <c r="R5118" s="163"/>
      <c r="S5118" s="168"/>
      <c r="T5118" s="164"/>
    </row>
    <row r="5119" ht="18.75" hidden="1" customHeight="1">
      <c r="A5119" s="180">
        <v>45971.0</v>
      </c>
      <c r="B5119" s="171">
        <v>9012.0</v>
      </c>
      <c r="C5119" s="171" t="s">
        <v>13847</v>
      </c>
      <c r="D5119" s="171"/>
      <c r="E5119" s="171" t="s">
        <v>20634</v>
      </c>
      <c r="F5119" s="171"/>
      <c r="G5119" s="171" t="s">
        <v>22960</v>
      </c>
      <c r="H5119" s="172" t="s">
        <v>22960</v>
      </c>
      <c r="I5119" s="173">
        <v>2320.0</v>
      </c>
      <c r="J5119" s="174">
        <v>260.0</v>
      </c>
      <c r="K5119" s="179">
        <v>0.0</v>
      </c>
      <c r="L5119" s="178">
        <v>260.0</v>
      </c>
      <c r="M5119" s="177">
        <v>0.0</v>
      </c>
      <c r="N5119" s="178">
        <v>0.0</v>
      </c>
      <c r="O5119" s="163"/>
      <c r="P5119" s="164"/>
      <c r="Q5119" s="163"/>
      <c r="R5119" s="163"/>
      <c r="S5119" s="168" t="s">
        <v>20645</v>
      </c>
      <c r="T5119" s="164">
        <v>0.0</v>
      </c>
    </row>
    <row r="5120" ht="18.75" hidden="1" customHeight="1">
      <c r="A5120" s="189">
        <v>45971.0</v>
      </c>
      <c r="B5120" s="171">
        <v>17901.0</v>
      </c>
      <c r="C5120" s="171" t="s">
        <v>22772</v>
      </c>
      <c r="D5120" s="171" t="s">
        <v>20687</v>
      </c>
      <c r="E5120" s="171">
        <v>8.0</v>
      </c>
      <c r="F5120" s="171" t="s">
        <v>21876</v>
      </c>
      <c r="G5120" s="171" t="s">
        <v>11269</v>
      </c>
      <c r="H5120" s="172" t="s">
        <v>20635</v>
      </c>
      <c r="I5120" s="173">
        <v>11000.0</v>
      </c>
      <c r="J5120" s="174">
        <v>980.0</v>
      </c>
      <c r="K5120" s="179">
        <v>980.0</v>
      </c>
      <c r="L5120" s="178"/>
      <c r="M5120" s="177"/>
      <c r="N5120" s="178"/>
      <c r="O5120" s="163"/>
      <c r="P5120" s="164"/>
      <c r="Q5120" s="163"/>
      <c r="R5120" s="163"/>
      <c r="S5120" s="168"/>
      <c r="T5120" s="164"/>
    </row>
    <row r="5121" ht="18.75" hidden="1" customHeight="1">
      <c r="A5121" s="189">
        <v>45971.0</v>
      </c>
      <c r="B5121" s="171">
        <v>17902.0</v>
      </c>
      <c r="C5121" s="171" t="s">
        <v>3317</v>
      </c>
      <c r="D5121" s="171" t="s">
        <v>20687</v>
      </c>
      <c r="E5121" s="171">
        <v>8.0</v>
      </c>
      <c r="F5121" s="171" t="s">
        <v>20948</v>
      </c>
      <c r="G5121" s="171" t="s">
        <v>14417</v>
      </c>
      <c r="H5121" s="172" t="s">
        <v>20635</v>
      </c>
      <c r="I5121" s="173">
        <v>11700.0</v>
      </c>
      <c r="J5121" s="174">
        <v>1680.0</v>
      </c>
      <c r="K5121" s="179">
        <v>1680.0</v>
      </c>
      <c r="L5121" s="178"/>
      <c r="M5121" s="177"/>
      <c r="N5121" s="178"/>
      <c r="O5121" s="163"/>
      <c r="P5121" s="164"/>
      <c r="Q5121" s="163"/>
      <c r="R5121" s="163"/>
      <c r="S5121" s="168"/>
      <c r="T5121" s="164"/>
    </row>
    <row r="5122" ht="18.75" hidden="1" customHeight="1">
      <c r="A5122" s="189">
        <v>45971.0</v>
      </c>
      <c r="B5122" s="171">
        <v>17903.0</v>
      </c>
      <c r="C5122" s="171" t="s">
        <v>20775</v>
      </c>
      <c r="D5122" s="171" t="s">
        <v>20659</v>
      </c>
      <c r="E5122" s="171">
        <v>8.0</v>
      </c>
      <c r="F5122" s="171" t="s">
        <v>21551</v>
      </c>
      <c r="G5122" s="171" t="s">
        <v>7261</v>
      </c>
      <c r="H5122" s="172" t="s">
        <v>20635</v>
      </c>
      <c r="I5122" s="173">
        <v>13840.0</v>
      </c>
      <c r="J5122" s="174">
        <v>4140.0</v>
      </c>
      <c r="K5122" s="179">
        <v>4140.0</v>
      </c>
      <c r="L5122" s="178"/>
      <c r="M5122" s="177"/>
      <c r="N5122" s="178"/>
      <c r="O5122" s="163"/>
      <c r="P5122" s="164"/>
      <c r="Q5122" s="163"/>
      <c r="R5122" s="163"/>
      <c r="S5122" s="168"/>
      <c r="T5122" s="164"/>
    </row>
    <row r="5123" ht="18.75" hidden="1" customHeight="1">
      <c r="A5123" s="180">
        <v>45971.0</v>
      </c>
      <c r="B5123" s="171">
        <v>9100.0</v>
      </c>
      <c r="C5123" s="171" t="s">
        <v>82</v>
      </c>
      <c r="D5123" s="171"/>
      <c r="E5123" s="171" t="s">
        <v>20634</v>
      </c>
      <c r="F5123" s="171"/>
      <c r="G5123" s="171" t="s">
        <v>22492</v>
      </c>
      <c r="H5123" s="172" t="s">
        <v>22492</v>
      </c>
      <c r="I5123" s="173">
        <v>3560.0</v>
      </c>
      <c r="J5123" s="174">
        <v>720.0</v>
      </c>
      <c r="K5123" s="179">
        <v>0.0</v>
      </c>
      <c r="L5123" s="178">
        <v>720.0</v>
      </c>
      <c r="M5123" s="177">
        <v>0.0</v>
      </c>
      <c r="N5123" s="178">
        <v>0.0</v>
      </c>
      <c r="O5123" s="163"/>
      <c r="P5123" s="164"/>
      <c r="Q5123" s="163"/>
      <c r="R5123" s="163"/>
      <c r="S5123" s="168" t="s">
        <v>20645</v>
      </c>
      <c r="T5123" s="164">
        <v>0.0</v>
      </c>
    </row>
    <row r="5124" ht="18.75" hidden="1" customHeight="1">
      <c r="A5124" s="180">
        <v>45971.0</v>
      </c>
      <c r="B5124" s="171">
        <v>9101.0</v>
      </c>
      <c r="C5124" s="171" t="s">
        <v>21168</v>
      </c>
      <c r="D5124" s="171"/>
      <c r="E5124" s="171" t="s">
        <v>20634</v>
      </c>
      <c r="F5124" s="171"/>
      <c r="G5124" s="171" t="s">
        <v>22996</v>
      </c>
      <c r="H5124" s="172" t="s">
        <v>22996</v>
      </c>
      <c r="I5124" s="173">
        <v>3090.0</v>
      </c>
      <c r="J5124" s="174">
        <v>250.0</v>
      </c>
      <c r="K5124" s="179">
        <v>250.0</v>
      </c>
      <c r="L5124" s="178">
        <v>0.0</v>
      </c>
      <c r="M5124" s="177">
        <v>0.0</v>
      </c>
      <c r="N5124" s="178">
        <v>0.0</v>
      </c>
      <c r="O5124" s="163"/>
      <c r="P5124" s="164"/>
      <c r="Q5124" s="163"/>
      <c r="R5124" s="163"/>
      <c r="S5124" s="168" t="s">
        <v>20645</v>
      </c>
      <c r="T5124" s="164">
        <v>0.0</v>
      </c>
    </row>
    <row r="5125" ht="18.75" hidden="1" customHeight="1">
      <c r="A5125" s="182">
        <v>45971.02900783565</v>
      </c>
      <c r="B5125" s="171">
        <v>8990.0</v>
      </c>
      <c r="C5125" s="171" t="s">
        <v>4017</v>
      </c>
      <c r="D5125" s="171"/>
      <c r="E5125" s="171" t="s">
        <v>20634</v>
      </c>
      <c r="F5125" s="171"/>
      <c r="G5125" s="171" t="s">
        <v>4500</v>
      </c>
      <c r="H5125" s="172" t="s">
        <v>4500</v>
      </c>
      <c r="I5125" s="173">
        <v>4000.0</v>
      </c>
      <c r="J5125" s="174">
        <v>800.0</v>
      </c>
      <c r="K5125" s="179">
        <v>800.0</v>
      </c>
      <c r="L5125" s="178">
        <v>0.0</v>
      </c>
      <c r="M5125" s="177">
        <v>0.0</v>
      </c>
      <c r="N5125" s="178">
        <v>0.0</v>
      </c>
      <c r="O5125" s="163"/>
      <c r="P5125" s="164"/>
      <c r="Q5125" s="163"/>
      <c r="R5125" s="163"/>
      <c r="S5125" s="168" t="s">
        <v>20645</v>
      </c>
      <c r="T5125" s="164">
        <v>0.0</v>
      </c>
    </row>
    <row r="5126" ht="18.75" hidden="1" customHeight="1">
      <c r="A5126" s="189">
        <v>45972.0</v>
      </c>
      <c r="B5126" s="171">
        <v>17905.0</v>
      </c>
      <c r="C5126" s="171" t="s">
        <v>20829</v>
      </c>
      <c r="D5126" s="171" t="s">
        <v>20687</v>
      </c>
      <c r="E5126" s="171">
        <v>8.0</v>
      </c>
      <c r="F5126" s="171" t="s">
        <v>20818</v>
      </c>
      <c r="G5126" s="171" t="s">
        <v>13520</v>
      </c>
      <c r="H5126" s="172" t="s">
        <v>20635</v>
      </c>
      <c r="I5126" s="173">
        <v>15460.0</v>
      </c>
      <c r="J5126" s="174">
        <v>5440.0</v>
      </c>
      <c r="K5126" s="179">
        <v>5440.0</v>
      </c>
      <c r="L5126" s="178"/>
      <c r="M5126" s="177"/>
      <c r="N5126" s="178"/>
      <c r="O5126" s="163"/>
      <c r="P5126" s="164"/>
      <c r="Q5126" s="163"/>
      <c r="R5126" s="163"/>
      <c r="S5126" s="168"/>
      <c r="T5126" s="164"/>
    </row>
    <row r="5127" ht="18.75" hidden="1" customHeight="1">
      <c r="A5127" s="189">
        <v>45972.0</v>
      </c>
      <c r="B5127" s="171">
        <v>17906.0</v>
      </c>
      <c r="C5127" s="171" t="s">
        <v>21379</v>
      </c>
      <c r="D5127" s="171" t="s">
        <v>20673</v>
      </c>
      <c r="E5127" s="171">
        <v>4.0</v>
      </c>
      <c r="F5127" s="171" t="s">
        <v>22133</v>
      </c>
      <c r="G5127" s="171" t="s">
        <v>14435</v>
      </c>
      <c r="H5127" s="172" t="s">
        <v>20635</v>
      </c>
      <c r="I5127" s="173">
        <v>10980.0</v>
      </c>
      <c r="J5127" s="174">
        <v>1420.0</v>
      </c>
      <c r="K5127" s="179">
        <v>1420.0</v>
      </c>
      <c r="L5127" s="178"/>
      <c r="M5127" s="177"/>
      <c r="N5127" s="178"/>
      <c r="O5127" s="163"/>
      <c r="P5127" s="164"/>
      <c r="Q5127" s="163"/>
      <c r="R5127" s="163"/>
      <c r="S5127" s="168"/>
      <c r="T5127" s="164"/>
    </row>
    <row r="5128" ht="18.75" hidden="1" customHeight="1">
      <c r="A5128" s="189">
        <v>45972.0</v>
      </c>
      <c r="B5128" s="171">
        <v>17908.0</v>
      </c>
      <c r="C5128" s="171" t="s">
        <v>21380</v>
      </c>
      <c r="D5128" s="171" t="s">
        <v>20659</v>
      </c>
      <c r="E5128" s="171">
        <v>8.0</v>
      </c>
      <c r="F5128" s="171" t="s">
        <v>20692</v>
      </c>
      <c r="G5128" s="171" t="s">
        <v>14446</v>
      </c>
      <c r="H5128" s="172" t="s">
        <v>20638</v>
      </c>
      <c r="I5128" s="173">
        <v>19860.0</v>
      </c>
      <c r="J5128" s="174">
        <v>10160.0</v>
      </c>
      <c r="K5128" s="179"/>
      <c r="L5128" s="178"/>
      <c r="M5128" s="177"/>
      <c r="N5128" s="177">
        <v>10160.0</v>
      </c>
      <c r="O5128" s="163"/>
      <c r="P5128" s="164"/>
      <c r="Q5128" s="163"/>
      <c r="R5128" s="163"/>
      <c r="S5128" s="168"/>
      <c r="T5128" s="164"/>
    </row>
    <row r="5129" ht="18.75" hidden="1" customHeight="1">
      <c r="A5129" s="180">
        <v>45972.0</v>
      </c>
      <c r="B5129" s="171">
        <v>9014.0</v>
      </c>
      <c r="C5129" s="171" t="s">
        <v>744</v>
      </c>
      <c r="D5129" s="171"/>
      <c r="E5129" s="171" t="s">
        <v>20634</v>
      </c>
      <c r="F5129" s="171"/>
      <c r="G5129" s="171"/>
      <c r="H5129" s="172"/>
      <c r="I5129" s="173">
        <v>3740.0</v>
      </c>
      <c r="J5129" s="174">
        <v>1220.0</v>
      </c>
      <c r="K5129" s="179">
        <v>1220.0</v>
      </c>
      <c r="L5129" s="178">
        <v>0.0</v>
      </c>
      <c r="M5129" s="177">
        <v>0.0</v>
      </c>
      <c r="N5129" s="178">
        <v>0.0</v>
      </c>
      <c r="O5129" s="163"/>
      <c r="P5129" s="164"/>
      <c r="Q5129" s="163"/>
      <c r="R5129" s="163"/>
      <c r="S5129" s="168" t="s">
        <v>20645</v>
      </c>
      <c r="T5129" s="164">
        <v>0.0</v>
      </c>
    </row>
    <row r="5130" ht="18.75" hidden="1" customHeight="1">
      <c r="A5130" s="189">
        <v>45972.0</v>
      </c>
      <c r="B5130" s="171">
        <v>17910.0</v>
      </c>
      <c r="C5130" s="171" t="s">
        <v>20760</v>
      </c>
      <c r="D5130" s="171" t="s">
        <v>20687</v>
      </c>
      <c r="E5130" s="171">
        <v>8.0</v>
      </c>
      <c r="F5130" s="171" t="s">
        <v>20844</v>
      </c>
      <c r="G5130" s="171" t="s">
        <v>13205</v>
      </c>
      <c r="H5130" s="172" t="s">
        <v>20635</v>
      </c>
      <c r="I5130" s="173">
        <v>13100.0</v>
      </c>
      <c r="J5130" s="174">
        <v>3080.0</v>
      </c>
      <c r="K5130" s="179">
        <v>3080.0</v>
      </c>
      <c r="L5130" s="178"/>
      <c r="M5130" s="177"/>
      <c r="N5130" s="178"/>
      <c r="O5130" s="163"/>
      <c r="P5130" s="164"/>
      <c r="Q5130" s="163"/>
      <c r="R5130" s="163"/>
      <c r="S5130" s="168"/>
      <c r="T5130" s="164"/>
    </row>
    <row r="5131" ht="18.75" hidden="1" customHeight="1">
      <c r="A5131" s="189">
        <v>45972.0</v>
      </c>
      <c r="B5131" s="171">
        <v>17911.0</v>
      </c>
      <c r="C5131" s="171" t="s">
        <v>9968</v>
      </c>
      <c r="D5131" s="171" t="s">
        <v>20659</v>
      </c>
      <c r="E5131" s="171">
        <v>8.0</v>
      </c>
      <c r="F5131" s="171" t="s">
        <v>22997</v>
      </c>
      <c r="G5131" s="171" t="s">
        <v>14459</v>
      </c>
      <c r="H5131" s="172" t="s">
        <v>20635</v>
      </c>
      <c r="I5131" s="173">
        <v>11320.0</v>
      </c>
      <c r="J5131" s="174">
        <v>1620.0</v>
      </c>
      <c r="K5131" s="179">
        <v>1620.0</v>
      </c>
      <c r="L5131" s="178"/>
      <c r="M5131" s="177"/>
      <c r="N5131" s="178"/>
      <c r="O5131" s="163"/>
      <c r="P5131" s="164"/>
      <c r="Q5131" s="163"/>
      <c r="R5131" s="163"/>
      <c r="S5131" s="168"/>
      <c r="T5131" s="164"/>
    </row>
    <row r="5132" ht="18.75" hidden="1" customHeight="1">
      <c r="A5132" s="189">
        <v>45972.0</v>
      </c>
      <c r="B5132" s="171">
        <v>17912.0</v>
      </c>
      <c r="C5132" s="171" t="s">
        <v>4082</v>
      </c>
      <c r="D5132" s="171" t="s">
        <v>20673</v>
      </c>
      <c r="E5132" s="171">
        <v>16.0</v>
      </c>
      <c r="F5132" s="171" t="s">
        <v>20894</v>
      </c>
      <c r="G5132" s="171" t="s">
        <v>4109</v>
      </c>
      <c r="H5132" s="172" t="s">
        <v>20635</v>
      </c>
      <c r="I5132" s="173">
        <v>13060.0</v>
      </c>
      <c r="J5132" s="174">
        <v>2780.0</v>
      </c>
      <c r="K5132" s="179">
        <v>2780.0</v>
      </c>
      <c r="L5132" s="178"/>
      <c r="M5132" s="177"/>
      <c r="N5132" s="178"/>
      <c r="O5132" s="163"/>
      <c r="P5132" s="164"/>
      <c r="Q5132" s="163"/>
      <c r="R5132" s="163"/>
      <c r="S5132" s="168"/>
      <c r="T5132" s="164"/>
    </row>
    <row r="5133" ht="18.75" hidden="1" customHeight="1">
      <c r="A5133" s="180">
        <v>45972.0</v>
      </c>
      <c r="B5133" s="171">
        <v>9015.0</v>
      </c>
      <c r="C5133" s="171" t="s">
        <v>4444</v>
      </c>
      <c r="D5133" s="171"/>
      <c r="E5133" s="171" t="s">
        <v>20634</v>
      </c>
      <c r="F5133" s="171"/>
      <c r="G5133" s="171"/>
      <c r="H5133" s="172"/>
      <c r="I5133" s="173">
        <v>3120.0</v>
      </c>
      <c r="J5133" s="174">
        <v>380.0</v>
      </c>
      <c r="K5133" s="179">
        <v>380.0</v>
      </c>
      <c r="L5133" s="178">
        <v>0.0</v>
      </c>
      <c r="M5133" s="177">
        <v>0.0</v>
      </c>
      <c r="N5133" s="178">
        <v>0.0</v>
      </c>
      <c r="O5133" s="163"/>
      <c r="P5133" s="164"/>
      <c r="Q5133" s="163"/>
      <c r="R5133" s="163"/>
      <c r="S5133" s="168" t="s">
        <v>20645</v>
      </c>
      <c r="T5133" s="164">
        <v>0.0</v>
      </c>
    </row>
    <row r="5134" ht="18.75" hidden="1" customHeight="1">
      <c r="A5134" s="180">
        <v>45972.0</v>
      </c>
      <c r="B5134" s="171">
        <v>9016.0</v>
      </c>
      <c r="C5134" s="171" t="s">
        <v>2781</v>
      </c>
      <c r="D5134" s="171"/>
      <c r="E5134" s="171" t="s">
        <v>20634</v>
      </c>
      <c r="F5134" s="171"/>
      <c r="G5134" s="171" t="s">
        <v>15258</v>
      </c>
      <c r="H5134" s="172" t="s">
        <v>15258</v>
      </c>
      <c r="I5134" s="173">
        <v>3660.0</v>
      </c>
      <c r="J5134" s="174">
        <v>640.0</v>
      </c>
      <c r="K5134" s="179">
        <v>0.0</v>
      </c>
      <c r="L5134" s="178">
        <v>640.0</v>
      </c>
      <c r="M5134" s="177">
        <v>0.0</v>
      </c>
      <c r="N5134" s="178">
        <v>0.0</v>
      </c>
      <c r="O5134" s="163"/>
      <c r="P5134" s="164"/>
      <c r="Q5134" s="163"/>
      <c r="R5134" s="163"/>
      <c r="S5134" s="168" t="s">
        <v>20645</v>
      </c>
      <c r="T5134" s="164">
        <v>0.0</v>
      </c>
    </row>
    <row r="5135" ht="18.75" hidden="1" customHeight="1">
      <c r="A5135" s="189">
        <v>45972.0</v>
      </c>
      <c r="B5135" s="171">
        <v>17914.0</v>
      </c>
      <c r="C5135" s="171" t="s">
        <v>22998</v>
      </c>
      <c r="D5135" s="171" t="s">
        <v>20687</v>
      </c>
      <c r="E5135" s="171">
        <v>8.0</v>
      </c>
      <c r="F5135" s="171" t="s">
        <v>21051</v>
      </c>
      <c r="G5135" s="171" t="s">
        <v>14476</v>
      </c>
      <c r="H5135" s="172" t="s">
        <v>20635</v>
      </c>
      <c r="I5135" s="173">
        <v>11760.0</v>
      </c>
      <c r="J5135" s="174">
        <v>1740.0</v>
      </c>
      <c r="K5135" s="179">
        <v>1740.0</v>
      </c>
      <c r="L5135" s="178"/>
      <c r="M5135" s="177"/>
      <c r="N5135" s="178"/>
      <c r="O5135" s="163"/>
      <c r="P5135" s="164"/>
      <c r="Q5135" s="163"/>
      <c r="R5135" s="163"/>
      <c r="S5135" s="168"/>
      <c r="T5135" s="164"/>
    </row>
    <row r="5136" ht="18.75" hidden="1" customHeight="1">
      <c r="A5136" s="180">
        <v>45972.0</v>
      </c>
      <c r="B5136" s="171">
        <v>9017.0</v>
      </c>
      <c r="C5136" s="171" t="s">
        <v>5722</v>
      </c>
      <c r="D5136" s="171"/>
      <c r="E5136" s="171" t="s">
        <v>20634</v>
      </c>
      <c r="F5136" s="171"/>
      <c r="G5136" s="171" t="s">
        <v>22684</v>
      </c>
      <c r="H5136" s="172" t="s">
        <v>22684</v>
      </c>
      <c r="I5136" s="173">
        <v>3540.0</v>
      </c>
      <c r="J5136" s="174">
        <v>160.0</v>
      </c>
      <c r="K5136" s="179">
        <v>0.0</v>
      </c>
      <c r="L5136" s="178">
        <v>0.0</v>
      </c>
      <c r="M5136" s="177">
        <v>0.0</v>
      </c>
      <c r="N5136" s="178">
        <v>0.0</v>
      </c>
      <c r="O5136" s="163"/>
      <c r="P5136" s="164"/>
      <c r="Q5136" s="163"/>
      <c r="R5136" s="163"/>
      <c r="S5136" s="168" t="s">
        <v>20645</v>
      </c>
      <c r="T5136" s="164">
        <v>0.0</v>
      </c>
    </row>
    <row r="5137" ht="18.75" hidden="1" customHeight="1">
      <c r="A5137" s="180">
        <v>45972.0</v>
      </c>
      <c r="B5137" s="171">
        <v>9018.0</v>
      </c>
      <c r="C5137" s="171" t="s">
        <v>5722</v>
      </c>
      <c r="D5137" s="171"/>
      <c r="E5137" s="171" t="s">
        <v>20634</v>
      </c>
      <c r="F5137" s="171"/>
      <c r="G5137" s="171" t="s">
        <v>22684</v>
      </c>
      <c r="H5137" s="172" t="s">
        <v>22684</v>
      </c>
      <c r="I5137" s="173">
        <v>3380.0</v>
      </c>
      <c r="J5137" s="174">
        <v>440.0</v>
      </c>
      <c r="K5137" s="179">
        <v>0.0</v>
      </c>
      <c r="L5137" s="178">
        <v>440.0</v>
      </c>
      <c r="M5137" s="177">
        <v>0.0</v>
      </c>
      <c r="N5137" s="178">
        <v>0.0</v>
      </c>
      <c r="O5137" s="163"/>
      <c r="P5137" s="164"/>
      <c r="Q5137" s="163"/>
      <c r="R5137" s="163"/>
      <c r="S5137" s="168" t="s">
        <v>20645</v>
      </c>
      <c r="T5137" s="164">
        <v>0.0</v>
      </c>
    </row>
    <row r="5138" ht="18.75" hidden="1" customHeight="1">
      <c r="A5138" s="180">
        <v>45972.0</v>
      </c>
      <c r="B5138" s="171">
        <v>9019.0</v>
      </c>
      <c r="C5138" s="171" t="s">
        <v>5722</v>
      </c>
      <c r="D5138" s="171"/>
      <c r="E5138" s="171" t="s">
        <v>20634</v>
      </c>
      <c r="F5138" s="171"/>
      <c r="G5138" s="171" t="s">
        <v>22683</v>
      </c>
      <c r="H5138" s="172" t="s">
        <v>22683</v>
      </c>
      <c r="I5138" s="173">
        <v>3320.0</v>
      </c>
      <c r="J5138" s="174">
        <v>180.0</v>
      </c>
      <c r="K5138" s="179">
        <v>0.0</v>
      </c>
      <c r="L5138" s="178">
        <v>0.0</v>
      </c>
      <c r="M5138" s="177">
        <v>0.0</v>
      </c>
      <c r="N5138" s="178">
        <v>0.0</v>
      </c>
      <c r="O5138" s="163"/>
      <c r="P5138" s="164"/>
      <c r="Q5138" s="163"/>
      <c r="R5138" s="163"/>
      <c r="S5138" s="168" t="s">
        <v>20645</v>
      </c>
      <c r="T5138" s="164">
        <v>0.0</v>
      </c>
    </row>
    <row r="5139" ht="18.75" hidden="1" customHeight="1">
      <c r="A5139" s="180">
        <v>45972.0</v>
      </c>
      <c r="B5139" s="171">
        <v>9020.0</v>
      </c>
      <c r="C5139" s="171" t="s">
        <v>5722</v>
      </c>
      <c r="D5139" s="171"/>
      <c r="E5139" s="171" t="s">
        <v>20634</v>
      </c>
      <c r="F5139" s="171"/>
      <c r="G5139" s="171" t="s">
        <v>22683</v>
      </c>
      <c r="H5139" s="172" t="s">
        <v>22683</v>
      </c>
      <c r="I5139" s="173">
        <v>3140.0</v>
      </c>
      <c r="J5139" s="174">
        <v>380.0</v>
      </c>
      <c r="K5139" s="179">
        <v>0.0</v>
      </c>
      <c r="L5139" s="178">
        <v>380.0</v>
      </c>
      <c r="M5139" s="177">
        <v>0.0</v>
      </c>
      <c r="N5139" s="178">
        <v>0.0</v>
      </c>
      <c r="O5139" s="163"/>
      <c r="P5139" s="164"/>
      <c r="Q5139" s="163"/>
      <c r="R5139" s="163"/>
      <c r="S5139" s="168" t="s">
        <v>20645</v>
      </c>
      <c r="T5139" s="164">
        <v>0.0</v>
      </c>
    </row>
    <row r="5140" ht="18.75" hidden="1" customHeight="1">
      <c r="A5140" s="180">
        <v>45972.0</v>
      </c>
      <c r="B5140" s="171">
        <v>9021.0</v>
      </c>
      <c r="C5140" s="171" t="s">
        <v>744</v>
      </c>
      <c r="D5140" s="171"/>
      <c r="E5140" s="171" t="s">
        <v>20634</v>
      </c>
      <c r="F5140" s="171"/>
      <c r="G5140" s="171"/>
      <c r="H5140" s="172"/>
      <c r="I5140" s="173">
        <v>3300.0</v>
      </c>
      <c r="J5140" s="174">
        <v>780.0</v>
      </c>
      <c r="K5140" s="179">
        <v>0.0</v>
      </c>
      <c r="L5140" s="178">
        <v>0.0</v>
      </c>
      <c r="M5140" s="177">
        <v>780.0</v>
      </c>
      <c r="N5140" s="178">
        <v>0.0</v>
      </c>
      <c r="O5140" s="163"/>
      <c r="P5140" s="164"/>
      <c r="Q5140" s="163"/>
      <c r="R5140" s="163"/>
      <c r="S5140" s="168" t="s">
        <v>20645</v>
      </c>
      <c r="T5140" s="164">
        <v>0.0</v>
      </c>
    </row>
    <row r="5141" ht="18.75" hidden="1" customHeight="1">
      <c r="A5141" s="180">
        <v>45972.0</v>
      </c>
      <c r="B5141" s="171">
        <v>9022.0</v>
      </c>
      <c r="C5141" s="171" t="s">
        <v>4444</v>
      </c>
      <c r="D5141" s="171"/>
      <c r="E5141" s="171" t="s">
        <v>20634</v>
      </c>
      <c r="F5141" s="171"/>
      <c r="G5141" s="171"/>
      <c r="H5141" s="172"/>
      <c r="I5141" s="173">
        <v>3360.0</v>
      </c>
      <c r="J5141" s="174">
        <v>640.0</v>
      </c>
      <c r="K5141" s="179">
        <v>640.0</v>
      </c>
      <c r="L5141" s="178">
        <v>0.0</v>
      </c>
      <c r="M5141" s="177">
        <v>0.0</v>
      </c>
      <c r="N5141" s="178">
        <v>0.0</v>
      </c>
      <c r="O5141" s="163"/>
      <c r="P5141" s="164"/>
      <c r="Q5141" s="163"/>
      <c r="R5141" s="163"/>
      <c r="S5141" s="168" t="s">
        <v>20645</v>
      </c>
      <c r="T5141" s="164">
        <v>0.0</v>
      </c>
    </row>
    <row r="5142" ht="18.75" hidden="1" customHeight="1">
      <c r="A5142" s="189">
        <v>45972.0</v>
      </c>
      <c r="B5142" s="171">
        <v>17915.0</v>
      </c>
      <c r="C5142" s="171" t="s">
        <v>21380</v>
      </c>
      <c r="D5142" s="171" t="s">
        <v>20659</v>
      </c>
      <c r="E5142" s="171">
        <v>8.0</v>
      </c>
      <c r="F5142" s="171" t="s">
        <v>20835</v>
      </c>
      <c r="G5142" s="171" t="s">
        <v>14486</v>
      </c>
      <c r="H5142" s="172" t="s">
        <v>20638</v>
      </c>
      <c r="I5142" s="173">
        <v>18620.0</v>
      </c>
      <c r="J5142" s="174">
        <v>8920.0</v>
      </c>
      <c r="K5142" s="179"/>
      <c r="L5142" s="178"/>
      <c r="M5142" s="177"/>
      <c r="N5142" s="177">
        <v>8920.0</v>
      </c>
      <c r="O5142" s="163"/>
      <c r="P5142" s="164"/>
      <c r="Q5142" s="163"/>
      <c r="R5142" s="163"/>
      <c r="S5142" s="168"/>
      <c r="T5142" s="164"/>
    </row>
    <row r="5143" ht="18.75" hidden="1" customHeight="1">
      <c r="A5143" s="189">
        <v>45972.0</v>
      </c>
      <c r="B5143" s="171">
        <v>17916.0</v>
      </c>
      <c r="C5143" s="171" t="s">
        <v>22999</v>
      </c>
      <c r="D5143" s="171" t="s">
        <v>20673</v>
      </c>
      <c r="E5143" s="171">
        <v>8.0</v>
      </c>
      <c r="F5143" s="171" t="s">
        <v>20839</v>
      </c>
      <c r="G5143" s="171" t="s">
        <v>14489</v>
      </c>
      <c r="H5143" s="172" t="s">
        <v>20635</v>
      </c>
      <c r="I5143" s="173">
        <v>11180.0</v>
      </c>
      <c r="J5143" s="174">
        <v>1340.0</v>
      </c>
      <c r="K5143" s="179">
        <v>1340.0</v>
      </c>
      <c r="L5143" s="178"/>
      <c r="M5143" s="177"/>
      <c r="N5143" s="178"/>
      <c r="O5143" s="163"/>
      <c r="P5143" s="164"/>
      <c r="Q5143" s="163"/>
      <c r="R5143" s="163"/>
      <c r="S5143" s="168"/>
      <c r="T5143" s="164"/>
    </row>
    <row r="5144" ht="18.75" hidden="1" customHeight="1">
      <c r="A5144" s="180">
        <v>45972.0</v>
      </c>
      <c r="B5144" s="171">
        <v>9023.0</v>
      </c>
      <c r="C5144" s="171" t="s">
        <v>4062</v>
      </c>
      <c r="D5144" s="171"/>
      <c r="E5144" s="171" t="s">
        <v>20634</v>
      </c>
      <c r="F5144" s="171"/>
      <c r="G5144" s="171"/>
      <c r="H5144" s="172"/>
      <c r="I5144" s="173">
        <v>5640.0</v>
      </c>
      <c r="J5144" s="174">
        <v>1300.0</v>
      </c>
      <c r="K5144" s="179">
        <v>1300.0</v>
      </c>
      <c r="L5144" s="178">
        <v>0.0</v>
      </c>
      <c r="M5144" s="177">
        <v>0.0</v>
      </c>
      <c r="N5144" s="178">
        <v>0.0</v>
      </c>
      <c r="O5144" s="163"/>
      <c r="P5144" s="164"/>
      <c r="Q5144" s="163"/>
      <c r="R5144" s="163"/>
      <c r="S5144" s="168" t="s">
        <v>20645</v>
      </c>
      <c r="T5144" s="164">
        <v>0.0</v>
      </c>
    </row>
    <row r="5145" ht="18.75" hidden="1" customHeight="1">
      <c r="A5145" s="180">
        <v>45972.0</v>
      </c>
      <c r="B5145" s="171">
        <v>9024.0</v>
      </c>
      <c r="C5145" s="171" t="s">
        <v>3991</v>
      </c>
      <c r="D5145" s="171"/>
      <c r="E5145" s="171" t="s">
        <v>20634</v>
      </c>
      <c r="F5145" s="171"/>
      <c r="G5145" s="171"/>
      <c r="H5145" s="172"/>
      <c r="I5145" s="173">
        <v>3220.0</v>
      </c>
      <c r="J5145" s="174">
        <v>300.0</v>
      </c>
      <c r="K5145" s="179">
        <v>0.0</v>
      </c>
      <c r="L5145" s="178">
        <v>300.0</v>
      </c>
      <c r="M5145" s="177">
        <v>0.0</v>
      </c>
      <c r="N5145" s="178">
        <v>0.0</v>
      </c>
      <c r="O5145" s="163"/>
      <c r="P5145" s="164"/>
      <c r="Q5145" s="163"/>
      <c r="R5145" s="163"/>
      <c r="S5145" s="168" t="s">
        <v>20645</v>
      </c>
      <c r="T5145" s="164">
        <v>0.0</v>
      </c>
    </row>
    <row r="5146" ht="18.75" hidden="1" customHeight="1">
      <c r="A5146" s="180">
        <v>45972.0</v>
      </c>
      <c r="B5146" s="171">
        <v>9025.0</v>
      </c>
      <c r="C5146" s="171" t="s">
        <v>14494</v>
      </c>
      <c r="D5146" s="171"/>
      <c r="E5146" s="171" t="s">
        <v>20634</v>
      </c>
      <c r="F5146" s="171"/>
      <c r="G5146" s="171"/>
      <c r="H5146" s="172"/>
      <c r="I5146" s="173">
        <v>4240.0</v>
      </c>
      <c r="J5146" s="174">
        <v>1180.0</v>
      </c>
      <c r="K5146" s="179">
        <v>1180.0</v>
      </c>
      <c r="L5146" s="178">
        <v>0.0</v>
      </c>
      <c r="M5146" s="177">
        <v>0.0</v>
      </c>
      <c r="N5146" s="178">
        <v>0.0</v>
      </c>
      <c r="O5146" s="163"/>
      <c r="P5146" s="164"/>
      <c r="Q5146" s="163"/>
      <c r="R5146" s="163"/>
      <c r="S5146" s="168" t="s">
        <v>20645</v>
      </c>
      <c r="T5146" s="164">
        <v>0.0</v>
      </c>
    </row>
    <row r="5147" ht="18.75" hidden="1" customHeight="1">
      <c r="A5147" s="189">
        <v>45972.0</v>
      </c>
      <c r="B5147" s="171">
        <v>17917.0</v>
      </c>
      <c r="C5147" s="171" t="s">
        <v>21725</v>
      </c>
      <c r="D5147" s="171" t="s">
        <v>20687</v>
      </c>
      <c r="E5147" s="171">
        <v>8.0</v>
      </c>
      <c r="F5147" s="171" t="s">
        <v>20946</v>
      </c>
      <c r="G5147" s="171" t="s">
        <v>8469</v>
      </c>
      <c r="H5147" s="172" t="s">
        <v>20635</v>
      </c>
      <c r="I5147" s="173">
        <v>13460.0</v>
      </c>
      <c r="J5147" s="174">
        <v>3440.0</v>
      </c>
      <c r="K5147" s="179">
        <v>3440.0</v>
      </c>
      <c r="L5147" s="178"/>
      <c r="M5147" s="177"/>
      <c r="N5147" s="178"/>
      <c r="O5147" s="163"/>
      <c r="P5147" s="164"/>
      <c r="Q5147" s="163"/>
      <c r="R5147" s="163"/>
      <c r="S5147" s="168"/>
      <c r="T5147" s="164"/>
    </row>
    <row r="5148" ht="18.75" hidden="1" customHeight="1">
      <c r="A5148" s="180">
        <v>45972.0</v>
      </c>
      <c r="B5148" s="171">
        <v>9026.0</v>
      </c>
      <c r="C5148" s="171" t="s">
        <v>13847</v>
      </c>
      <c r="D5148" s="171"/>
      <c r="E5148" s="171" t="s">
        <v>20634</v>
      </c>
      <c r="F5148" s="171"/>
      <c r="G5148" s="171" t="s">
        <v>22960</v>
      </c>
      <c r="H5148" s="172" t="s">
        <v>22960</v>
      </c>
      <c r="I5148" s="173">
        <v>2460.0</v>
      </c>
      <c r="J5148" s="174">
        <v>400.0</v>
      </c>
      <c r="K5148" s="179">
        <v>0.0</v>
      </c>
      <c r="L5148" s="178">
        <v>400.0</v>
      </c>
      <c r="M5148" s="177">
        <v>0.0</v>
      </c>
      <c r="N5148" s="178">
        <v>0.0</v>
      </c>
      <c r="O5148" s="163"/>
      <c r="P5148" s="164"/>
      <c r="Q5148" s="163"/>
      <c r="R5148" s="163"/>
      <c r="S5148" s="168" t="s">
        <v>20645</v>
      </c>
      <c r="T5148" s="164">
        <v>0.0</v>
      </c>
    </row>
    <row r="5149" ht="18.75" hidden="1" customHeight="1">
      <c r="A5149" s="189">
        <v>45972.0</v>
      </c>
      <c r="B5149" s="171">
        <v>17918.0</v>
      </c>
      <c r="C5149" s="171" t="s">
        <v>4454</v>
      </c>
      <c r="D5149" s="171" t="s">
        <v>20673</v>
      </c>
      <c r="E5149" s="171">
        <v>14.0</v>
      </c>
      <c r="F5149" s="171" t="s">
        <v>21287</v>
      </c>
      <c r="G5149" s="171" t="s">
        <v>9926</v>
      </c>
      <c r="H5149" s="172" t="s">
        <v>20635</v>
      </c>
      <c r="I5149" s="173">
        <v>15240.0</v>
      </c>
      <c r="J5149" s="174">
        <v>5380.0</v>
      </c>
      <c r="K5149" s="179">
        <v>5380.0</v>
      </c>
      <c r="L5149" s="178"/>
      <c r="M5149" s="177"/>
      <c r="N5149" s="178"/>
      <c r="O5149" s="163"/>
      <c r="P5149" s="164"/>
      <c r="Q5149" s="163"/>
      <c r="R5149" s="163"/>
      <c r="S5149" s="168"/>
      <c r="T5149" s="164"/>
    </row>
    <row r="5150" ht="18.75" hidden="1" customHeight="1">
      <c r="A5150" s="189">
        <v>45972.0</v>
      </c>
      <c r="B5150" s="171">
        <v>17919.0</v>
      </c>
      <c r="C5150" s="171" t="s">
        <v>20892</v>
      </c>
      <c r="D5150" s="171" t="s">
        <v>20659</v>
      </c>
      <c r="E5150" s="171">
        <v>16.0</v>
      </c>
      <c r="F5150" s="171" t="s">
        <v>20717</v>
      </c>
      <c r="G5150" s="171" t="s">
        <v>4576</v>
      </c>
      <c r="H5150" s="172" t="s">
        <v>20635</v>
      </c>
      <c r="I5150" s="173">
        <v>12960.0</v>
      </c>
      <c r="J5150" s="174">
        <v>2920.0</v>
      </c>
      <c r="K5150" s="179">
        <v>2920.0</v>
      </c>
      <c r="L5150" s="178"/>
      <c r="M5150" s="177"/>
      <c r="N5150" s="178"/>
      <c r="O5150" s="163"/>
      <c r="P5150" s="164"/>
      <c r="Q5150" s="163"/>
      <c r="R5150" s="163"/>
      <c r="S5150" s="168"/>
      <c r="T5150" s="164"/>
    </row>
    <row r="5151" ht="18.75" hidden="1" customHeight="1">
      <c r="A5151" s="180">
        <v>45972.0</v>
      </c>
      <c r="B5151" s="171">
        <v>9027.0</v>
      </c>
      <c r="C5151" s="171" t="s">
        <v>4129</v>
      </c>
      <c r="D5151" s="171"/>
      <c r="E5151" s="171" t="s">
        <v>20634</v>
      </c>
      <c r="F5151" s="171"/>
      <c r="G5151" s="171"/>
      <c r="H5151" s="172"/>
      <c r="I5151" s="173">
        <v>2900.0</v>
      </c>
      <c r="J5151" s="174">
        <v>420.0</v>
      </c>
      <c r="K5151" s="179">
        <v>420.0</v>
      </c>
      <c r="L5151" s="178">
        <v>0.0</v>
      </c>
      <c r="M5151" s="177">
        <v>0.0</v>
      </c>
      <c r="N5151" s="178">
        <v>0.0</v>
      </c>
      <c r="O5151" s="163"/>
      <c r="P5151" s="164"/>
      <c r="Q5151" s="163"/>
      <c r="R5151" s="163"/>
      <c r="S5151" s="168" t="s">
        <v>20645</v>
      </c>
      <c r="T5151" s="164">
        <v>0.0</v>
      </c>
    </row>
    <row r="5152" ht="18.75" hidden="1" customHeight="1">
      <c r="A5152" s="180">
        <v>45972.0</v>
      </c>
      <c r="B5152" s="171">
        <v>9028.0</v>
      </c>
      <c r="C5152" s="171" t="s">
        <v>2781</v>
      </c>
      <c r="D5152" s="171"/>
      <c r="E5152" s="171" t="s">
        <v>20634</v>
      </c>
      <c r="F5152" s="171"/>
      <c r="G5152" s="171"/>
      <c r="H5152" s="172"/>
      <c r="I5152" s="173">
        <v>3720.0</v>
      </c>
      <c r="J5152" s="174">
        <v>840.0</v>
      </c>
      <c r="K5152" s="179">
        <v>840.0</v>
      </c>
      <c r="L5152" s="178">
        <v>0.0</v>
      </c>
      <c r="M5152" s="177">
        <v>0.0</v>
      </c>
      <c r="N5152" s="178">
        <v>0.0</v>
      </c>
      <c r="O5152" s="163"/>
      <c r="P5152" s="164"/>
      <c r="Q5152" s="163"/>
      <c r="R5152" s="163"/>
      <c r="S5152" s="168" t="s">
        <v>20645</v>
      </c>
      <c r="T5152" s="164">
        <v>0.0</v>
      </c>
    </row>
    <row r="5153" ht="18.75" hidden="1" customHeight="1">
      <c r="A5153" s="180">
        <v>45972.0</v>
      </c>
      <c r="B5153" s="171">
        <v>9029.0</v>
      </c>
      <c r="C5153" s="171" t="s">
        <v>14494</v>
      </c>
      <c r="D5153" s="171"/>
      <c r="E5153" s="171" t="s">
        <v>20634</v>
      </c>
      <c r="F5153" s="171"/>
      <c r="G5153" s="171"/>
      <c r="H5153" s="172"/>
      <c r="I5153" s="173">
        <v>3940.0</v>
      </c>
      <c r="J5153" s="174">
        <v>880.0</v>
      </c>
      <c r="K5153" s="179">
        <v>880.0</v>
      </c>
      <c r="L5153" s="178">
        <v>0.0</v>
      </c>
      <c r="M5153" s="177">
        <v>0.0</v>
      </c>
      <c r="N5153" s="178">
        <v>0.0</v>
      </c>
      <c r="O5153" s="163"/>
      <c r="P5153" s="164"/>
      <c r="Q5153" s="163"/>
      <c r="R5153" s="163"/>
      <c r="S5153" s="168" t="s">
        <v>20645</v>
      </c>
      <c r="T5153" s="164">
        <v>0.0</v>
      </c>
    </row>
    <row r="5154" ht="18.75" hidden="1" customHeight="1">
      <c r="A5154" s="180">
        <v>45972.0</v>
      </c>
      <c r="B5154" s="171">
        <v>9030.0</v>
      </c>
      <c r="C5154" s="171" t="s">
        <v>4444</v>
      </c>
      <c r="D5154" s="171"/>
      <c r="E5154" s="171" t="s">
        <v>20634</v>
      </c>
      <c r="F5154" s="171"/>
      <c r="G5154" s="171"/>
      <c r="H5154" s="172"/>
      <c r="I5154" s="173">
        <v>3460.0</v>
      </c>
      <c r="J5154" s="174">
        <v>680.0</v>
      </c>
      <c r="K5154" s="179">
        <v>680.0</v>
      </c>
      <c r="L5154" s="178">
        <v>0.0</v>
      </c>
      <c r="M5154" s="177">
        <v>0.0</v>
      </c>
      <c r="N5154" s="178">
        <v>0.0</v>
      </c>
      <c r="O5154" s="163"/>
      <c r="P5154" s="164"/>
      <c r="Q5154" s="163"/>
      <c r="R5154" s="163"/>
      <c r="S5154" s="168" t="s">
        <v>20645</v>
      </c>
      <c r="T5154" s="164">
        <v>0.0</v>
      </c>
    </row>
    <row r="5155" ht="18.75" hidden="1" customHeight="1">
      <c r="A5155" s="180">
        <v>45972.0</v>
      </c>
      <c r="B5155" s="171">
        <v>9032.0</v>
      </c>
      <c r="C5155" s="171" t="s">
        <v>4111</v>
      </c>
      <c r="D5155" s="171"/>
      <c r="E5155" s="171" t="s">
        <v>20634</v>
      </c>
      <c r="F5155" s="171"/>
      <c r="G5155" s="171"/>
      <c r="H5155" s="172"/>
      <c r="I5155" s="173">
        <v>3720.0</v>
      </c>
      <c r="J5155" s="174">
        <v>1120.0</v>
      </c>
      <c r="K5155" s="179">
        <v>1120.0</v>
      </c>
      <c r="L5155" s="178">
        <v>0.0</v>
      </c>
      <c r="M5155" s="177">
        <v>0.0</v>
      </c>
      <c r="N5155" s="178">
        <v>0.0</v>
      </c>
      <c r="O5155" s="163"/>
      <c r="P5155" s="164"/>
      <c r="Q5155" s="163"/>
      <c r="R5155" s="163"/>
      <c r="S5155" s="168" t="s">
        <v>20645</v>
      </c>
      <c r="T5155" s="164">
        <v>0.0</v>
      </c>
    </row>
    <row r="5156" ht="18.75" hidden="1" customHeight="1">
      <c r="A5156" s="189">
        <v>45972.0</v>
      </c>
      <c r="B5156" s="171">
        <v>17921.0</v>
      </c>
      <c r="C5156" s="171" t="s">
        <v>21922</v>
      </c>
      <c r="D5156" s="171" t="s">
        <v>20687</v>
      </c>
      <c r="E5156" s="171">
        <v>4.0</v>
      </c>
      <c r="F5156" s="171" t="s">
        <v>21550</v>
      </c>
      <c r="G5156" s="171" t="s">
        <v>4375</v>
      </c>
      <c r="H5156" s="172" t="s">
        <v>20635</v>
      </c>
      <c r="I5156" s="173">
        <v>10360.0</v>
      </c>
      <c r="J5156" s="174">
        <v>580.0</v>
      </c>
      <c r="K5156" s="179">
        <v>580.0</v>
      </c>
      <c r="L5156" s="178"/>
      <c r="M5156" s="177"/>
      <c r="N5156" s="178"/>
      <c r="O5156" s="163"/>
      <c r="P5156" s="164"/>
      <c r="Q5156" s="163"/>
      <c r="R5156" s="163"/>
      <c r="S5156" s="168"/>
      <c r="T5156" s="164"/>
    </row>
    <row r="5157" ht="18.75" hidden="1" customHeight="1">
      <c r="A5157" s="189">
        <v>45972.0</v>
      </c>
      <c r="B5157" s="171">
        <v>17922.0</v>
      </c>
      <c r="C5157" s="171" t="s">
        <v>20763</v>
      </c>
      <c r="D5157" s="171" t="s">
        <v>20659</v>
      </c>
      <c r="E5157" s="171">
        <v>14.0</v>
      </c>
      <c r="F5157" s="171" t="s">
        <v>22195</v>
      </c>
      <c r="G5157" s="171" t="s">
        <v>14527</v>
      </c>
      <c r="H5157" s="172" t="s">
        <v>20669</v>
      </c>
      <c r="I5157" s="173">
        <v>10360.0</v>
      </c>
      <c r="J5157" s="174">
        <v>320.0</v>
      </c>
      <c r="K5157" s="179"/>
      <c r="L5157" s="178">
        <v>320.0</v>
      </c>
      <c r="M5157" s="177"/>
      <c r="N5157" s="178"/>
      <c r="O5157" s="163"/>
      <c r="P5157" s="164"/>
      <c r="Q5157" s="163"/>
      <c r="R5157" s="163"/>
      <c r="S5157" s="168"/>
      <c r="T5157" s="164"/>
    </row>
    <row r="5158" ht="18.75" hidden="1" customHeight="1">
      <c r="A5158" s="189">
        <v>45972.0</v>
      </c>
      <c r="B5158" s="171">
        <v>17923.0</v>
      </c>
      <c r="C5158" s="171" t="s">
        <v>20978</v>
      </c>
      <c r="D5158" s="171" t="s">
        <v>20673</v>
      </c>
      <c r="E5158" s="171">
        <v>8.0</v>
      </c>
      <c r="F5158" s="171" t="s">
        <v>20846</v>
      </c>
      <c r="G5158" s="171" t="s">
        <v>4638</v>
      </c>
      <c r="H5158" s="172" t="s">
        <v>20635</v>
      </c>
      <c r="I5158" s="173">
        <v>11440.0</v>
      </c>
      <c r="J5158" s="174">
        <v>1600.0</v>
      </c>
      <c r="K5158" s="179">
        <v>1600.0</v>
      </c>
      <c r="L5158" s="178"/>
      <c r="M5158" s="177"/>
      <c r="N5158" s="178"/>
      <c r="O5158" s="163"/>
      <c r="P5158" s="164"/>
      <c r="Q5158" s="163"/>
      <c r="R5158" s="163"/>
      <c r="S5158" s="168"/>
      <c r="T5158" s="164"/>
    </row>
    <row r="5159" ht="18.75" hidden="1" customHeight="1">
      <c r="A5159" s="182">
        <v>45972.02901212963</v>
      </c>
      <c r="B5159" s="171">
        <v>9013.0</v>
      </c>
      <c r="C5159" s="171" t="s">
        <v>4017</v>
      </c>
      <c r="D5159" s="171"/>
      <c r="E5159" s="171" t="s">
        <v>20634</v>
      </c>
      <c r="F5159" s="171"/>
      <c r="G5159" s="171" t="s">
        <v>4500</v>
      </c>
      <c r="H5159" s="172" t="s">
        <v>4500</v>
      </c>
      <c r="I5159" s="173">
        <v>4280.0</v>
      </c>
      <c r="J5159" s="174">
        <v>780.0</v>
      </c>
      <c r="K5159" s="179">
        <v>780.0</v>
      </c>
      <c r="L5159" s="178">
        <v>0.0</v>
      </c>
      <c r="M5159" s="177">
        <v>0.0</v>
      </c>
      <c r="N5159" s="178">
        <v>0.0</v>
      </c>
      <c r="O5159" s="163"/>
      <c r="P5159" s="164"/>
      <c r="Q5159" s="163"/>
      <c r="R5159" s="163"/>
      <c r="S5159" s="168" t="s">
        <v>20645</v>
      </c>
      <c r="T5159" s="164">
        <v>0.0</v>
      </c>
    </row>
    <row r="5160" ht="18.75" hidden="1" customHeight="1">
      <c r="A5160" s="189">
        <v>45973.0</v>
      </c>
      <c r="B5160" s="171">
        <v>17924.0</v>
      </c>
      <c r="C5160" s="171" t="s">
        <v>18536</v>
      </c>
      <c r="D5160" s="171" t="s">
        <v>20673</v>
      </c>
      <c r="E5160" s="171">
        <v>14.0</v>
      </c>
      <c r="F5160" s="171" t="s">
        <v>21124</v>
      </c>
      <c r="G5160" s="171" t="s">
        <v>8809</v>
      </c>
      <c r="H5160" s="172" t="s">
        <v>20635</v>
      </c>
      <c r="I5160" s="173">
        <v>12860.0</v>
      </c>
      <c r="J5160" s="174">
        <v>3000.0</v>
      </c>
      <c r="K5160" s="179">
        <v>3000.0</v>
      </c>
      <c r="L5160" s="178"/>
      <c r="M5160" s="177"/>
      <c r="N5160" s="178"/>
      <c r="O5160" s="163"/>
      <c r="P5160" s="164"/>
      <c r="Q5160" s="163"/>
      <c r="R5160" s="163"/>
      <c r="S5160" s="168"/>
      <c r="T5160" s="164"/>
    </row>
    <row r="5161" ht="18.75" hidden="1" customHeight="1">
      <c r="A5161" s="180">
        <v>45973.0</v>
      </c>
      <c r="B5161" s="171">
        <v>9034.0</v>
      </c>
      <c r="C5161" s="171" t="s">
        <v>4031</v>
      </c>
      <c r="D5161" s="171"/>
      <c r="E5161" s="171" t="s">
        <v>20634</v>
      </c>
      <c r="F5161" s="171"/>
      <c r="G5161" s="171" t="s">
        <v>20697</v>
      </c>
      <c r="H5161" s="172" t="s">
        <v>20697</v>
      </c>
      <c r="I5161" s="173">
        <v>2940.0</v>
      </c>
      <c r="J5161" s="174">
        <v>180.0</v>
      </c>
      <c r="K5161" s="179">
        <v>180.0</v>
      </c>
      <c r="L5161" s="178">
        <v>0.0</v>
      </c>
      <c r="M5161" s="177">
        <v>0.0</v>
      </c>
      <c r="N5161" s="178">
        <v>0.0</v>
      </c>
      <c r="O5161" s="163"/>
      <c r="P5161" s="164"/>
      <c r="Q5161" s="163"/>
      <c r="R5161" s="163"/>
      <c r="S5161" s="168" t="s">
        <v>20645</v>
      </c>
      <c r="T5161" s="164">
        <v>0.0</v>
      </c>
    </row>
    <row r="5162" ht="18.75" hidden="1" customHeight="1">
      <c r="A5162" s="189">
        <v>45973.0</v>
      </c>
      <c r="B5162" s="171">
        <v>17925.0</v>
      </c>
      <c r="C5162" s="171" t="s">
        <v>19529</v>
      </c>
      <c r="D5162" s="171" t="s">
        <v>20687</v>
      </c>
      <c r="E5162" s="171">
        <v>8.0</v>
      </c>
      <c r="F5162" s="171" t="s">
        <v>20700</v>
      </c>
      <c r="G5162" s="171" t="s">
        <v>11658</v>
      </c>
      <c r="H5162" s="172" t="s">
        <v>20635</v>
      </c>
      <c r="I5162" s="173">
        <v>13380.0</v>
      </c>
      <c r="J5162" s="174">
        <v>3360.0</v>
      </c>
      <c r="K5162" s="179">
        <v>3360.0</v>
      </c>
      <c r="L5162" s="178"/>
      <c r="M5162" s="177"/>
      <c r="N5162" s="178"/>
      <c r="O5162" s="163"/>
      <c r="P5162" s="164"/>
      <c r="Q5162" s="163"/>
      <c r="R5162" s="163"/>
      <c r="S5162" s="168"/>
      <c r="T5162" s="164"/>
    </row>
    <row r="5163" ht="18.75" hidden="1" customHeight="1">
      <c r="A5163" s="189">
        <v>45973.0</v>
      </c>
      <c r="B5163" s="171">
        <v>17926.0</v>
      </c>
      <c r="C5163" s="171" t="s">
        <v>2851</v>
      </c>
      <c r="D5163" s="171" t="s">
        <v>20673</v>
      </c>
      <c r="E5163" s="171">
        <v>8.0</v>
      </c>
      <c r="F5163" s="171" t="s">
        <v>20994</v>
      </c>
      <c r="G5163" s="171" t="s">
        <v>4135</v>
      </c>
      <c r="H5163" s="172" t="s">
        <v>20635</v>
      </c>
      <c r="I5163" s="173">
        <v>11000.0</v>
      </c>
      <c r="J5163" s="174">
        <v>1160.0</v>
      </c>
      <c r="K5163" s="179">
        <v>1160.0</v>
      </c>
      <c r="L5163" s="178"/>
      <c r="M5163" s="177"/>
      <c r="N5163" s="178"/>
      <c r="O5163" s="163"/>
      <c r="P5163" s="164"/>
      <c r="Q5163" s="163"/>
      <c r="R5163" s="163"/>
      <c r="S5163" s="168"/>
      <c r="T5163" s="164"/>
    </row>
    <row r="5164" ht="18.75" hidden="1" customHeight="1">
      <c r="A5164" s="180">
        <v>45973.0</v>
      </c>
      <c r="B5164" s="171">
        <v>9035.0</v>
      </c>
      <c r="C5164" s="171" t="s">
        <v>4671</v>
      </c>
      <c r="D5164" s="171"/>
      <c r="E5164" s="171" t="s">
        <v>20634</v>
      </c>
      <c r="F5164" s="171"/>
      <c r="G5164" s="171" t="s">
        <v>23000</v>
      </c>
      <c r="H5164" s="172" t="s">
        <v>23000</v>
      </c>
      <c r="I5164" s="173">
        <v>2960.0</v>
      </c>
      <c r="J5164" s="174">
        <v>260.0</v>
      </c>
      <c r="K5164" s="179">
        <v>260.0</v>
      </c>
      <c r="L5164" s="178">
        <v>0.0</v>
      </c>
      <c r="M5164" s="177">
        <v>0.0</v>
      </c>
      <c r="N5164" s="178">
        <v>0.0</v>
      </c>
      <c r="O5164" s="163"/>
      <c r="P5164" s="164"/>
      <c r="Q5164" s="163"/>
      <c r="R5164" s="163"/>
      <c r="S5164" s="168" t="s">
        <v>20645</v>
      </c>
      <c r="T5164" s="164">
        <v>0.0</v>
      </c>
    </row>
    <row r="5165" ht="18.75" hidden="1" customHeight="1">
      <c r="A5165" s="180">
        <v>45973.0</v>
      </c>
      <c r="B5165" s="171">
        <v>9036.0</v>
      </c>
      <c r="C5165" s="171" t="s">
        <v>8901</v>
      </c>
      <c r="D5165" s="171"/>
      <c r="E5165" s="171" t="s">
        <v>20634</v>
      </c>
      <c r="F5165" s="171"/>
      <c r="G5165" s="171" t="s">
        <v>23001</v>
      </c>
      <c r="H5165" s="172" t="s">
        <v>23001</v>
      </c>
      <c r="I5165" s="173">
        <v>10980.0</v>
      </c>
      <c r="J5165" s="174">
        <v>840.0</v>
      </c>
      <c r="K5165" s="179">
        <v>840.0</v>
      </c>
      <c r="L5165" s="178">
        <v>0.0</v>
      </c>
      <c r="M5165" s="177">
        <v>0.0</v>
      </c>
      <c r="N5165" s="178">
        <v>0.0</v>
      </c>
      <c r="O5165" s="163"/>
      <c r="P5165" s="164"/>
      <c r="Q5165" s="163"/>
      <c r="R5165" s="163"/>
      <c r="S5165" s="168" t="s">
        <v>20645</v>
      </c>
      <c r="T5165" s="164">
        <v>0.0</v>
      </c>
    </row>
    <row r="5166" ht="18.75" hidden="1" customHeight="1">
      <c r="A5166" s="189">
        <v>45973.0</v>
      </c>
      <c r="B5166" s="171">
        <v>17927.0</v>
      </c>
      <c r="C5166" s="171" t="s">
        <v>4017</v>
      </c>
      <c r="D5166" s="171" t="s">
        <v>20673</v>
      </c>
      <c r="E5166" s="171">
        <v>14.0</v>
      </c>
      <c r="F5166" s="171" t="s">
        <v>21057</v>
      </c>
      <c r="G5166" s="171" t="s">
        <v>8315</v>
      </c>
      <c r="H5166" s="172" t="s">
        <v>20635</v>
      </c>
      <c r="I5166" s="173">
        <v>12100.0</v>
      </c>
      <c r="J5166" s="174">
        <v>2240.0</v>
      </c>
      <c r="K5166" s="179">
        <v>2240.0</v>
      </c>
      <c r="L5166" s="178"/>
      <c r="M5166" s="177"/>
      <c r="N5166" s="178"/>
      <c r="O5166" s="163"/>
      <c r="P5166" s="164"/>
      <c r="Q5166" s="163"/>
      <c r="R5166" s="163"/>
      <c r="S5166" s="168"/>
      <c r="T5166" s="164"/>
    </row>
    <row r="5167" ht="18.75" hidden="1" customHeight="1">
      <c r="A5167" s="180">
        <v>45973.0</v>
      </c>
      <c r="B5167" s="171">
        <v>9037.0</v>
      </c>
      <c r="C5167" s="171" t="s">
        <v>4018</v>
      </c>
      <c r="D5167" s="171"/>
      <c r="E5167" s="171" t="s">
        <v>20634</v>
      </c>
      <c r="F5167" s="171"/>
      <c r="G5167" s="171" t="s">
        <v>12738</v>
      </c>
      <c r="H5167" s="172" t="s">
        <v>12738</v>
      </c>
      <c r="I5167" s="173">
        <v>4620.0</v>
      </c>
      <c r="J5167" s="174">
        <v>2180.0</v>
      </c>
      <c r="K5167" s="179">
        <v>0.0</v>
      </c>
      <c r="L5167" s="178">
        <v>0.0</v>
      </c>
      <c r="M5167" s="177">
        <v>0.0</v>
      </c>
      <c r="N5167" s="178">
        <v>2180.0</v>
      </c>
      <c r="O5167" s="163"/>
      <c r="P5167" s="164"/>
      <c r="Q5167" s="163"/>
      <c r="R5167" s="163"/>
      <c r="S5167" s="168" t="s">
        <v>20645</v>
      </c>
      <c r="T5167" s="164">
        <v>0.0</v>
      </c>
    </row>
    <row r="5168" ht="18.75" hidden="1" customHeight="1">
      <c r="A5168" s="180">
        <v>45973.0</v>
      </c>
      <c r="B5168" s="171">
        <v>9038.0</v>
      </c>
      <c r="C5168" s="171" t="s">
        <v>6078</v>
      </c>
      <c r="D5168" s="171"/>
      <c r="E5168" s="171" t="s">
        <v>20634</v>
      </c>
      <c r="F5168" s="171"/>
      <c r="G5168" s="171"/>
      <c r="H5168" s="172"/>
      <c r="I5168" s="173">
        <v>2480.0</v>
      </c>
      <c r="J5168" s="174">
        <v>240.0</v>
      </c>
      <c r="K5168" s="179">
        <v>0.0</v>
      </c>
      <c r="L5168" s="178">
        <v>240.0</v>
      </c>
      <c r="M5168" s="177">
        <v>0.0</v>
      </c>
      <c r="N5168" s="178">
        <v>240.0</v>
      </c>
      <c r="O5168" s="163"/>
      <c r="P5168" s="164"/>
      <c r="Q5168" s="163"/>
      <c r="R5168" s="163"/>
      <c r="S5168" s="168" t="s">
        <v>20645</v>
      </c>
      <c r="T5168" s="164">
        <v>0.0</v>
      </c>
    </row>
    <row r="5169" ht="18.75" hidden="1" customHeight="1">
      <c r="A5169" s="189">
        <v>45973.0</v>
      </c>
      <c r="B5169" s="171">
        <v>17928.0</v>
      </c>
      <c r="C5169" s="171" t="s">
        <v>20882</v>
      </c>
      <c r="D5169" s="171" t="s">
        <v>20659</v>
      </c>
      <c r="E5169" s="171">
        <v>8.0</v>
      </c>
      <c r="F5169" s="171" t="s">
        <v>20806</v>
      </c>
      <c r="G5169" s="171" t="s">
        <v>12204</v>
      </c>
      <c r="H5169" s="172" t="s">
        <v>20635</v>
      </c>
      <c r="I5169" s="173">
        <v>10760.0</v>
      </c>
      <c r="J5169" s="174">
        <v>1060.0</v>
      </c>
      <c r="K5169" s="179">
        <v>1060.0</v>
      </c>
      <c r="L5169" s="178"/>
      <c r="M5169" s="177"/>
      <c r="N5169" s="178"/>
      <c r="O5169" s="163"/>
      <c r="P5169" s="164"/>
      <c r="Q5169" s="163"/>
      <c r="R5169" s="163"/>
      <c r="S5169" s="168"/>
      <c r="T5169" s="164"/>
    </row>
    <row r="5170" ht="18.75" hidden="1" customHeight="1">
      <c r="A5170" s="180">
        <v>45973.0</v>
      </c>
      <c r="B5170" s="171">
        <v>9039.0</v>
      </c>
      <c r="C5170" s="171" t="s">
        <v>4035</v>
      </c>
      <c r="D5170" s="171"/>
      <c r="E5170" s="171" t="s">
        <v>20634</v>
      </c>
      <c r="F5170" s="171"/>
      <c r="G5170" s="171" t="s">
        <v>23002</v>
      </c>
      <c r="H5170" s="172" t="s">
        <v>23002</v>
      </c>
      <c r="I5170" s="173">
        <v>4600.0</v>
      </c>
      <c r="J5170" s="174">
        <v>1860.0</v>
      </c>
      <c r="K5170" s="179">
        <v>0.0</v>
      </c>
      <c r="L5170" s="178">
        <v>0.0</v>
      </c>
      <c r="M5170" s="177">
        <v>0.0</v>
      </c>
      <c r="N5170" s="178">
        <v>1860.0</v>
      </c>
      <c r="O5170" s="163"/>
      <c r="P5170" s="164"/>
      <c r="Q5170" s="163"/>
      <c r="R5170" s="163"/>
      <c r="S5170" s="168" t="s">
        <v>20645</v>
      </c>
      <c r="T5170" s="164">
        <v>0.0</v>
      </c>
    </row>
    <row r="5171" ht="18.75" hidden="1" customHeight="1">
      <c r="A5171" s="180">
        <v>45973.0</v>
      </c>
      <c r="B5171" s="171">
        <v>9040.0</v>
      </c>
      <c r="C5171" s="171" t="s">
        <v>4444</v>
      </c>
      <c r="D5171" s="171"/>
      <c r="E5171" s="171" t="s">
        <v>20634</v>
      </c>
      <c r="F5171" s="171"/>
      <c r="G5171" s="171"/>
      <c r="H5171" s="172"/>
      <c r="I5171" s="173">
        <v>3220.0</v>
      </c>
      <c r="J5171" s="174">
        <v>520.0</v>
      </c>
      <c r="K5171" s="179">
        <v>520.0</v>
      </c>
      <c r="L5171" s="178">
        <v>0.0</v>
      </c>
      <c r="M5171" s="177">
        <v>0.0</v>
      </c>
      <c r="N5171" s="178">
        <v>0.0</v>
      </c>
      <c r="O5171" s="163"/>
      <c r="P5171" s="164"/>
      <c r="Q5171" s="163"/>
      <c r="R5171" s="163"/>
      <c r="S5171" s="168" t="s">
        <v>20645</v>
      </c>
      <c r="T5171" s="164">
        <v>0.0</v>
      </c>
    </row>
    <row r="5172" ht="18.75" hidden="1" customHeight="1">
      <c r="A5172" s="189">
        <v>45973.0</v>
      </c>
      <c r="B5172" s="171">
        <v>17930.0</v>
      </c>
      <c r="C5172" s="171" t="s">
        <v>21380</v>
      </c>
      <c r="D5172" s="171" t="s">
        <v>20659</v>
      </c>
      <c r="E5172" s="171">
        <v>8.0</v>
      </c>
      <c r="F5172" s="171" t="s">
        <v>21551</v>
      </c>
      <c r="G5172" s="171" t="s">
        <v>14486</v>
      </c>
      <c r="H5172" s="172" t="s">
        <v>20638</v>
      </c>
      <c r="I5172" s="173">
        <v>19880.0</v>
      </c>
      <c r="J5172" s="174">
        <v>10180.0</v>
      </c>
      <c r="K5172" s="179"/>
      <c r="L5172" s="178"/>
      <c r="M5172" s="177"/>
      <c r="N5172" s="177">
        <v>10180.0</v>
      </c>
      <c r="O5172" s="163"/>
      <c r="P5172" s="164"/>
      <c r="Q5172" s="163"/>
      <c r="R5172" s="163"/>
      <c r="S5172" s="168"/>
      <c r="T5172" s="164"/>
    </row>
    <row r="5173" ht="18.75" hidden="1" customHeight="1">
      <c r="A5173" s="180">
        <v>45973.0</v>
      </c>
      <c r="B5173" s="171">
        <v>9041.0</v>
      </c>
      <c r="C5173" s="171" t="s">
        <v>14182</v>
      </c>
      <c r="D5173" s="171"/>
      <c r="E5173" s="171" t="s">
        <v>20634</v>
      </c>
      <c r="F5173" s="171"/>
      <c r="G5173" s="171" t="s">
        <v>23003</v>
      </c>
      <c r="H5173" s="172" t="s">
        <v>23003</v>
      </c>
      <c r="I5173" s="173">
        <v>3740.0</v>
      </c>
      <c r="J5173" s="174">
        <v>440.0</v>
      </c>
      <c r="K5173" s="179">
        <v>0.0</v>
      </c>
      <c r="L5173" s="178">
        <v>0.0</v>
      </c>
      <c r="M5173" s="177">
        <v>440.0</v>
      </c>
      <c r="N5173" s="178">
        <v>0.0</v>
      </c>
      <c r="O5173" s="163"/>
      <c r="P5173" s="164"/>
      <c r="Q5173" s="163"/>
      <c r="R5173" s="163"/>
      <c r="S5173" s="168" t="s">
        <v>20645</v>
      </c>
      <c r="T5173" s="164">
        <v>0.0</v>
      </c>
    </row>
    <row r="5174" ht="18.75" hidden="1" customHeight="1">
      <c r="A5174" s="180">
        <v>45973.0</v>
      </c>
      <c r="B5174" s="171">
        <v>9042.0</v>
      </c>
      <c r="C5174" s="171" t="s">
        <v>14182</v>
      </c>
      <c r="D5174" s="171"/>
      <c r="E5174" s="171" t="s">
        <v>20634</v>
      </c>
      <c r="F5174" s="171"/>
      <c r="G5174" s="171" t="s">
        <v>23003</v>
      </c>
      <c r="H5174" s="172" t="s">
        <v>23003</v>
      </c>
      <c r="I5174" s="173">
        <v>3300.0</v>
      </c>
      <c r="J5174" s="174">
        <v>520.0</v>
      </c>
      <c r="K5174" s="179">
        <v>0.0</v>
      </c>
      <c r="L5174" s="178">
        <v>520.0</v>
      </c>
      <c r="M5174" s="177">
        <v>0.0</v>
      </c>
      <c r="N5174" s="178">
        <v>0.0</v>
      </c>
      <c r="O5174" s="163"/>
      <c r="P5174" s="164"/>
      <c r="Q5174" s="163"/>
      <c r="R5174" s="163"/>
      <c r="S5174" s="168" t="s">
        <v>20645</v>
      </c>
      <c r="T5174" s="164">
        <v>0.0</v>
      </c>
    </row>
    <row r="5175" ht="18.75" hidden="1" customHeight="1">
      <c r="A5175" s="180">
        <v>45973.0</v>
      </c>
      <c r="B5175" s="171">
        <v>9043.0</v>
      </c>
      <c r="C5175" s="171" t="s">
        <v>6423</v>
      </c>
      <c r="D5175" s="171"/>
      <c r="E5175" s="171" t="s">
        <v>20634</v>
      </c>
      <c r="F5175" s="171"/>
      <c r="G5175" s="171" t="s">
        <v>22684</v>
      </c>
      <c r="H5175" s="172" t="s">
        <v>22684</v>
      </c>
      <c r="I5175" s="173">
        <v>3580.0</v>
      </c>
      <c r="J5175" s="174">
        <v>220.0</v>
      </c>
      <c r="K5175" s="179">
        <v>0.0</v>
      </c>
      <c r="L5175" s="178">
        <v>0.0</v>
      </c>
      <c r="M5175" s="177">
        <v>0.0</v>
      </c>
      <c r="N5175" s="178">
        <v>0.0</v>
      </c>
      <c r="O5175" s="163"/>
      <c r="P5175" s="164"/>
      <c r="Q5175" s="163"/>
      <c r="R5175" s="163"/>
      <c r="S5175" s="168" t="s">
        <v>20645</v>
      </c>
      <c r="T5175" s="164">
        <v>0.0</v>
      </c>
    </row>
    <row r="5176" ht="18.75" hidden="1" customHeight="1">
      <c r="A5176" s="180">
        <v>45973.0</v>
      </c>
      <c r="B5176" s="171">
        <v>9044.0</v>
      </c>
      <c r="C5176" s="171" t="s">
        <v>6423</v>
      </c>
      <c r="D5176" s="171"/>
      <c r="E5176" s="171" t="s">
        <v>20634</v>
      </c>
      <c r="F5176" s="171"/>
      <c r="G5176" s="171" t="s">
        <v>22684</v>
      </c>
      <c r="H5176" s="172" t="s">
        <v>22684</v>
      </c>
      <c r="I5176" s="173">
        <v>3360.0</v>
      </c>
      <c r="J5176" s="174">
        <v>440.0</v>
      </c>
      <c r="K5176" s="179">
        <v>0.0</v>
      </c>
      <c r="L5176" s="178">
        <v>440.0</v>
      </c>
      <c r="M5176" s="177">
        <v>0.0</v>
      </c>
      <c r="N5176" s="178">
        <v>0.0</v>
      </c>
      <c r="O5176" s="163"/>
      <c r="P5176" s="164"/>
      <c r="Q5176" s="163"/>
      <c r="R5176" s="163"/>
      <c r="S5176" s="168" t="s">
        <v>20645</v>
      </c>
      <c r="T5176" s="164">
        <v>0.0</v>
      </c>
    </row>
    <row r="5177" ht="18.75" hidden="1" customHeight="1">
      <c r="A5177" s="180">
        <v>45973.0</v>
      </c>
      <c r="B5177" s="171">
        <v>9045.0</v>
      </c>
      <c r="C5177" s="171" t="s">
        <v>6423</v>
      </c>
      <c r="D5177" s="171"/>
      <c r="E5177" s="171" t="s">
        <v>20634</v>
      </c>
      <c r="F5177" s="171"/>
      <c r="G5177" s="171" t="s">
        <v>22683</v>
      </c>
      <c r="H5177" s="172" t="s">
        <v>22683</v>
      </c>
      <c r="I5177" s="173">
        <v>3300.0</v>
      </c>
      <c r="J5177" s="174">
        <v>180.0</v>
      </c>
      <c r="K5177" s="179">
        <v>0.0</v>
      </c>
      <c r="L5177" s="178">
        <v>0.0</v>
      </c>
      <c r="M5177" s="177">
        <v>0.0</v>
      </c>
      <c r="N5177" s="178">
        <v>0.0</v>
      </c>
      <c r="O5177" s="163"/>
      <c r="P5177" s="164"/>
      <c r="Q5177" s="163"/>
      <c r="R5177" s="163"/>
      <c r="S5177" s="168" t="s">
        <v>20645</v>
      </c>
      <c r="T5177" s="164">
        <v>0.0</v>
      </c>
    </row>
    <row r="5178" ht="18.75" hidden="1" customHeight="1">
      <c r="A5178" s="189">
        <v>45973.0</v>
      </c>
      <c r="B5178" s="171">
        <v>17931.0</v>
      </c>
      <c r="C5178" s="171" t="s">
        <v>21380</v>
      </c>
      <c r="D5178" s="171" t="s">
        <v>20659</v>
      </c>
      <c r="E5178" s="171">
        <v>8.0</v>
      </c>
      <c r="F5178" s="171" t="s">
        <v>20814</v>
      </c>
      <c r="G5178" s="171" t="s">
        <v>14486</v>
      </c>
      <c r="H5178" s="172" t="s">
        <v>20638</v>
      </c>
      <c r="I5178" s="173">
        <v>19440.0</v>
      </c>
      <c r="J5178" s="174">
        <v>9740.0</v>
      </c>
      <c r="K5178" s="179"/>
      <c r="L5178" s="178"/>
      <c r="M5178" s="177"/>
      <c r="N5178" s="177">
        <v>9740.0</v>
      </c>
      <c r="O5178" s="163"/>
      <c r="P5178" s="164"/>
      <c r="Q5178" s="163"/>
      <c r="R5178" s="163"/>
      <c r="S5178" s="168"/>
      <c r="T5178" s="164"/>
    </row>
    <row r="5179" ht="18.75" hidden="1" customHeight="1">
      <c r="A5179" s="180">
        <v>45973.0</v>
      </c>
      <c r="B5179" s="171">
        <v>9046.0</v>
      </c>
      <c r="C5179" s="171" t="s">
        <v>6423</v>
      </c>
      <c r="D5179" s="171"/>
      <c r="E5179" s="171" t="s">
        <v>20634</v>
      </c>
      <c r="F5179" s="171"/>
      <c r="G5179" s="171" t="s">
        <v>22683</v>
      </c>
      <c r="H5179" s="172" t="s">
        <v>22683</v>
      </c>
      <c r="I5179" s="173">
        <v>3120.0</v>
      </c>
      <c r="J5179" s="174">
        <v>360.0</v>
      </c>
      <c r="K5179" s="179">
        <v>0.0</v>
      </c>
      <c r="L5179" s="178">
        <v>360.0</v>
      </c>
      <c r="M5179" s="177">
        <v>0.0</v>
      </c>
      <c r="N5179" s="178">
        <v>0.0</v>
      </c>
      <c r="O5179" s="163"/>
      <c r="P5179" s="164"/>
      <c r="Q5179" s="163"/>
      <c r="R5179" s="163"/>
      <c r="S5179" s="168" t="s">
        <v>20645</v>
      </c>
      <c r="T5179" s="164">
        <v>0.0</v>
      </c>
    </row>
    <row r="5180" ht="18.75" hidden="1" customHeight="1">
      <c r="A5180" s="180">
        <v>45973.0</v>
      </c>
      <c r="B5180" s="171">
        <v>9047.0</v>
      </c>
      <c r="C5180" s="171" t="s">
        <v>4035</v>
      </c>
      <c r="D5180" s="171"/>
      <c r="E5180" s="171" t="s">
        <v>20634</v>
      </c>
      <c r="F5180" s="171"/>
      <c r="G5180" s="171" t="s">
        <v>23002</v>
      </c>
      <c r="H5180" s="172" t="s">
        <v>23002</v>
      </c>
      <c r="I5180" s="173">
        <v>4220.0</v>
      </c>
      <c r="J5180" s="174">
        <v>1480.0</v>
      </c>
      <c r="K5180" s="179">
        <v>0.0</v>
      </c>
      <c r="L5180" s="178">
        <v>0.0</v>
      </c>
      <c r="M5180" s="177">
        <v>0.0</v>
      </c>
      <c r="N5180" s="178">
        <v>1480.0</v>
      </c>
      <c r="O5180" s="163"/>
      <c r="P5180" s="164"/>
      <c r="Q5180" s="163"/>
      <c r="R5180" s="163"/>
      <c r="S5180" s="168" t="s">
        <v>20645</v>
      </c>
      <c r="T5180" s="164">
        <v>0.0</v>
      </c>
    </row>
    <row r="5181" ht="18.75" hidden="1" customHeight="1">
      <c r="A5181" s="180">
        <v>45973.0</v>
      </c>
      <c r="B5181" s="171">
        <v>9048.0</v>
      </c>
      <c r="C5181" s="171" t="s">
        <v>2781</v>
      </c>
      <c r="D5181" s="171"/>
      <c r="E5181" s="171" t="s">
        <v>20634</v>
      </c>
      <c r="F5181" s="171"/>
      <c r="G5181" s="171"/>
      <c r="H5181" s="172"/>
      <c r="I5181" s="173">
        <v>3620.0</v>
      </c>
      <c r="J5181" s="174">
        <v>800.0</v>
      </c>
      <c r="K5181" s="179">
        <v>400.0</v>
      </c>
      <c r="L5181" s="178">
        <v>400.0</v>
      </c>
      <c r="M5181" s="177">
        <v>0.0</v>
      </c>
      <c r="N5181" s="178">
        <v>800.0</v>
      </c>
      <c r="O5181" s="163"/>
      <c r="P5181" s="164"/>
      <c r="Q5181" s="163"/>
      <c r="R5181" s="163"/>
      <c r="S5181" s="168" t="s">
        <v>20645</v>
      </c>
      <c r="T5181" s="164">
        <v>0.0</v>
      </c>
    </row>
    <row r="5182" ht="18.75" hidden="1" customHeight="1">
      <c r="A5182" s="180">
        <v>45973.0</v>
      </c>
      <c r="B5182" s="171">
        <v>9049.0</v>
      </c>
      <c r="C5182" s="171" t="s">
        <v>14229</v>
      </c>
      <c r="D5182" s="171"/>
      <c r="E5182" s="171" t="s">
        <v>20634</v>
      </c>
      <c r="F5182" s="171"/>
      <c r="G5182" s="171"/>
      <c r="H5182" s="172"/>
      <c r="I5182" s="173">
        <v>4680.0</v>
      </c>
      <c r="J5182" s="174">
        <v>1600.0</v>
      </c>
      <c r="K5182" s="179">
        <v>0.0</v>
      </c>
      <c r="L5182" s="178">
        <v>0.0</v>
      </c>
      <c r="M5182" s="177">
        <v>0.0</v>
      </c>
      <c r="N5182" s="178">
        <v>1600.0</v>
      </c>
      <c r="O5182" s="163"/>
      <c r="P5182" s="164"/>
      <c r="Q5182" s="163"/>
      <c r="R5182" s="163"/>
      <c r="S5182" s="168" t="s">
        <v>20645</v>
      </c>
      <c r="T5182" s="164">
        <v>0.0</v>
      </c>
    </row>
    <row r="5183" ht="18.75" hidden="1" customHeight="1">
      <c r="A5183" s="189">
        <v>45973.0</v>
      </c>
      <c r="B5183" s="171">
        <v>17932.0</v>
      </c>
      <c r="C5183" s="171" t="s">
        <v>19446</v>
      </c>
      <c r="D5183" s="171" t="s">
        <v>20687</v>
      </c>
      <c r="E5183" s="171">
        <v>14.0</v>
      </c>
      <c r="F5183" s="171" t="s">
        <v>21440</v>
      </c>
      <c r="G5183" s="171" t="s">
        <v>13055</v>
      </c>
      <c r="H5183" s="172" t="s">
        <v>20635</v>
      </c>
      <c r="I5183" s="173">
        <v>13820.0</v>
      </c>
      <c r="J5183" s="174">
        <v>3780.0</v>
      </c>
      <c r="K5183" s="179">
        <v>3780.0</v>
      </c>
      <c r="L5183" s="178"/>
      <c r="M5183" s="177"/>
      <c r="N5183" s="178"/>
      <c r="O5183" s="163"/>
      <c r="P5183" s="164"/>
      <c r="Q5183" s="163"/>
      <c r="R5183" s="163"/>
      <c r="S5183" s="168"/>
      <c r="T5183" s="164"/>
    </row>
    <row r="5184" ht="18.75" hidden="1" customHeight="1">
      <c r="A5184" s="180">
        <v>45973.0</v>
      </c>
      <c r="B5184" s="171">
        <v>9050.0</v>
      </c>
      <c r="C5184" s="171" t="s">
        <v>8901</v>
      </c>
      <c r="D5184" s="171"/>
      <c r="E5184" s="171" t="s">
        <v>20634</v>
      </c>
      <c r="F5184" s="171"/>
      <c r="G5184" s="171" t="s">
        <v>23004</v>
      </c>
      <c r="H5184" s="172" t="s">
        <v>23004</v>
      </c>
      <c r="I5184" s="173">
        <v>12060.0</v>
      </c>
      <c r="J5184" s="174">
        <v>1720.0</v>
      </c>
      <c r="K5184" s="179">
        <v>1720.0</v>
      </c>
      <c r="L5184" s="178">
        <v>0.0</v>
      </c>
      <c r="M5184" s="177">
        <v>0.0</v>
      </c>
      <c r="N5184" s="178">
        <v>0.0</v>
      </c>
      <c r="O5184" s="163"/>
      <c r="P5184" s="164"/>
      <c r="Q5184" s="163"/>
      <c r="R5184" s="163"/>
      <c r="S5184" s="168" t="s">
        <v>20645</v>
      </c>
      <c r="T5184" s="164">
        <v>0.0</v>
      </c>
    </row>
    <row r="5185" ht="18.75" hidden="1" customHeight="1">
      <c r="A5185" s="180">
        <v>45973.0</v>
      </c>
      <c r="B5185" s="171">
        <v>9051.0</v>
      </c>
      <c r="C5185" s="171" t="s">
        <v>4444</v>
      </c>
      <c r="D5185" s="171"/>
      <c r="E5185" s="171" t="s">
        <v>20634</v>
      </c>
      <c r="F5185" s="171"/>
      <c r="G5185" s="171"/>
      <c r="H5185" s="172"/>
      <c r="I5185" s="173">
        <v>3180.0</v>
      </c>
      <c r="J5185" s="174">
        <v>480.0</v>
      </c>
      <c r="K5185" s="179">
        <v>480.0</v>
      </c>
      <c r="L5185" s="178">
        <v>0.0</v>
      </c>
      <c r="M5185" s="177">
        <v>0.0</v>
      </c>
      <c r="N5185" s="178">
        <v>0.0</v>
      </c>
      <c r="O5185" s="163"/>
      <c r="P5185" s="164"/>
      <c r="Q5185" s="163"/>
      <c r="R5185" s="163"/>
      <c r="S5185" s="168" t="s">
        <v>20645</v>
      </c>
      <c r="T5185" s="164">
        <v>0.0</v>
      </c>
    </row>
    <row r="5186" ht="18.75" hidden="1" customHeight="1">
      <c r="A5186" s="189">
        <v>45973.0</v>
      </c>
      <c r="B5186" s="171">
        <v>17933.0</v>
      </c>
      <c r="C5186" s="171" t="s">
        <v>18536</v>
      </c>
      <c r="D5186" s="171" t="s">
        <v>20687</v>
      </c>
      <c r="E5186" s="171">
        <v>14.0</v>
      </c>
      <c r="F5186" s="171" t="s">
        <v>20848</v>
      </c>
      <c r="G5186" s="171" t="s">
        <v>11531</v>
      </c>
      <c r="H5186" s="172" t="s">
        <v>20635</v>
      </c>
      <c r="I5186" s="173">
        <v>12140.0</v>
      </c>
      <c r="J5186" s="174">
        <v>2100.0</v>
      </c>
      <c r="K5186" s="179">
        <v>2100.0</v>
      </c>
      <c r="L5186" s="178"/>
      <c r="M5186" s="177"/>
      <c r="N5186" s="178"/>
      <c r="O5186" s="163"/>
      <c r="P5186" s="164"/>
      <c r="Q5186" s="163"/>
      <c r="R5186" s="163"/>
      <c r="S5186" s="168"/>
      <c r="T5186" s="164"/>
    </row>
    <row r="5187" ht="18.75" hidden="1" customHeight="1">
      <c r="A5187" s="180">
        <v>45973.0</v>
      </c>
      <c r="B5187" s="171">
        <v>9052.0</v>
      </c>
      <c r="C5187" s="171" t="s">
        <v>4017</v>
      </c>
      <c r="D5187" s="171"/>
      <c r="E5187" s="171" t="s">
        <v>20634</v>
      </c>
      <c r="F5187" s="171"/>
      <c r="G5187" s="171" t="s">
        <v>4500</v>
      </c>
      <c r="H5187" s="172" t="s">
        <v>4500</v>
      </c>
      <c r="I5187" s="173">
        <v>2760.0</v>
      </c>
      <c r="J5187" s="174">
        <v>580.0</v>
      </c>
      <c r="K5187" s="179">
        <v>580.0</v>
      </c>
      <c r="L5187" s="178">
        <v>0.0</v>
      </c>
      <c r="M5187" s="177">
        <v>0.0</v>
      </c>
      <c r="N5187" s="178">
        <v>0.0</v>
      </c>
      <c r="O5187" s="163"/>
      <c r="P5187" s="164"/>
      <c r="Q5187" s="163"/>
      <c r="R5187" s="163"/>
      <c r="S5187" s="168" t="s">
        <v>20645</v>
      </c>
      <c r="T5187" s="164">
        <v>0.0</v>
      </c>
    </row>
    <row r="5188" ht="18.75" hidden="1" customHeight="1">
      <c r="A5188" s="189">
        <v>45973.0</v>
      </c>
      <c r="B5188" s="171">
        <v>17936.0</v>
      </c>
      <c r="C5188" s="171" t="s">
        <v>3980</v>
      </c>
      <c r="D5188" s="171" t="s">
        <v>20659</v>
      </c>
      <c r="E5188" s="171">
        <v>8.0</v>
      </c>
      <c r="F5188" s="171" t="s">
        <v>21386</v>
      </c>
      <c r="G5188" s="171" t="s">
        <v>14603</v>
      </c>
      <c r="H5188" s="172" t="s">
        <v>20635</v>
      </c>
      <c r="I5188" s="173">
        <v>10540.0</v>
      </c>
      <c r="J5188" s="174">
        <v>840.0</v>
      </c>
      <c r="K5188" s="179">
        <v>840.0</v>
      </c>
      <c r="L5188" s="178"/>
      <c r="M5188" s="177"/>
      <c r="N5188" s="178"/>
      <c r="O5188" s="163"/>
      <c r="P5188" s="164"/>
      <c r="Q5188" s="163"/>
      <c r="R5188" s="163"/>
      <c r="S5188" s="168"/>
      <c r="T5188" s="164"/>
    </row>
    <row r="5189" ht="18.75" hidden="1" customHeight="1">
      <c r="A5189" s="189">
        <v>45973.0</v>
      </c>
      <c r="B5189" s="171">
        <v>17937.0</v>
      </c>
      <c r="C5189" s="171" t="s">
        <v>22270</v>
      </c>
      <c r="D5189" s="171" t="s">
        <v>20687</v>
      </c>
      <c r="E5189" s="171">
        <v>14.0</v>
      </c>
      <c r="F5189" s="171" t="s">
        <v>20778</v>
      </c>
      <c r="G5189" s="171" t="s">
        <v>7238</v>
      </c>
      <c r="H5189" s="172" t="s">
        <v>20635</v>
      </c>
      <c r="I5189" s="173">
        <v>14400.0</v>
      </c>
      <c r="J5189" s="174">
        <v>4360.0</v>
      </c>
      <c r="K5189" s="179">
        <v>4360.0</v>
      </c>
      <c r="L5189" s="178"/>
      <c r="M5189" s="177"/>
      <c r="N5189" s="178"/>
      <c r="O5189" s="163"/>
      <c r="P5189" s="164"/>
      <c r="Q5189" s="163"/>
      <c r="R5189" s="163"/>
      <c r="S5189" s="168"/>
      <c r="T5189" s="164"/>
    </row>
    <row r="5190" ht="18.75" hidden="1" customHeight="1">
      <c r="A5190" s="189">
        <v>45973.0</v>
      </c>
      <c r="B5190" s="171">
        <v>17938.0</v>
      </c>
      <c r="C5190" s="171" t="s">
        <v>21965</v>
      </c>
      <c r="D5190" s="171" t="s">
        <v>20673</v>
      </c>
      <c r="E5190" s="171">
        <v>8.0</v>
      </c>
      <c r="F5190" s="171" t="s">
        <v>20955</v>
      </c>
      <c r="G5190" s="171" t="s">
        <v>14608</v>
      </c>
      <c r="H5190" s="172" t="s">
        <v>20635</v>
      </c>
      <c r="I5190" s="173">
        <v>11340.0</v>
      </c>
      <c r="J5190" s="174">
        <v>1500.0</v>
      </c>
      <c r="K5190" s="179">
        <v>1500.0</v>
      </c>
      <c r="L5190" s="178"/>
      <c r="M5190" s="177"/>
      <c r="N5190" s="178"/>
      <c r="O5190" s="163"/>
      <c r="P5190" s="164"/>
      <c r="Q5190" s="163"/>
      <c r="R5190" s="163"/>
      <c r="S5190" s="168"/>
      <c r="T5190" s="164"/>
    </row>
    <row r="5191" ht="18.75" hidden="1" customHeight="1">
      <c r="A5191" s="180">
        <v>45973.0</v>
      </c>
      <c r="B5191" s="171">
        <v>9056.0</v>
      </c>
      <c r="C5191" s="171" t="s">
        <v>4444</v>
      </c>
      <c r="D5191" s="171"/>
      <c r="E5191" s="171" t="s">
        <v>20634</v>
      </c>
      <c r="F5191" s="171"/>
      <c r="G5191" s="171"/>
      <c r="H5191" s="172"/>
      <c r="I5191" s="173">
        <v>3260.0</v>
      </c>
      <c r="J5191" s="174">
        <v>480.0</v>
      </c>
      <c r="K5191" s="179">
        <v>480.0</v>
      </c>
      <c r="L5191" s="178">
        <v>0.0</v>
      </c>
      <c r="M5191" s="177">
        <v>0.0</v>
      </c>
      <c r="N5191" s="178">
        <v>0.0</v>
      </c>
      <c r="O5191" s="163"/>
      <c r="P5191" s="164"/>
      <c r="Q5191" s="163"/>
      <c r="R5191" s="163"/>
      <c r="S5191" s="168" t="s">
        <v>20645</v>
      </c>
      <c r="T5191" s="164">
        <v>0.0</v>
      </c>
    </row>
    <row r="5192" ht="18.75" hidden="1" customHeight="1">
      <c r="A5192" s="189">
        <v>45973.0</v>
      </c>
      <c r="B5192" s="171">
        <v>17939.0</v>
      </c>
      <c r="C5192" s="171" t="s">
        <v>18536</v>
      </c>
      <c r="D5192" s="171" t="s">
        <v>20687</v>
      </c>
      <c r="E5192" s="171">
        <v>8.0</v>
      </c>
      <c r="F5192" s="171" t="s">
        <v>20699</v>
      </c>
      <c r="G5192" s="171" t="s">
        <v>14615</v>
      </c>
      <c r="H5192" s="172" t="s">
        <v>20635</v>
      </c>
      <c r="I5192" s="173">
        <v>12700.0</v>
      </c>
      <c r="J5192" s="174">
        <v>2680.0</v>
      </c>
      <c r="K5192" s="179">
        <v>2680.0</v>
      </c>
      <c r="L5192" s="178"/>
      <c r="M5192" s="177"/>
      <c r="N5192" s="178"/>
      <c r="O5192" s="163"/>
      <c r="P5192" s="164"/>
      <c r="Q5192" s="163"/>
      <c r="R5192" s="163"/>
      <c r="S5192" s="168"/>
      <c r="T5192" s="164"/>
    </row>
    <row r="5193" ht="18.75" hidden="1" customHeight="1">
      <c r="A5193" s="180">
        <v>45973.0</v>
      </c>
      <c r="B5193" s="171">
        <v>9057.0</v>
      </c>
      <c r="C5193" s="171" t="s">
        <v>2781</v>
      </c>
      <c r="D5193" s="171"/>
      <c r="E5193" s="171" t="s">
        <v>20634</v>
      </c>
      <c r="F5193" s="171"/>
      <c r="G5193" s="171"/>
      <c r="H5193" s="172"/>
      <c r="I5193" s="173">
        <v>3840.0</v>
      </c>
      <c r="J5193" s="174">
        <v>1040.0</v>
      </c>
      <c r="K5193" s="179">
        <v>1040.0</v>
      </c>
      <c r="L5193" s="178">
        <v>0.0</v>
      </c>
      <c r="M5193" s="177">
        <v>0.0</v>
      </c>
      <c r="N5193" s="178">
        <v>0.0</v>
      </c>
      <c r="O5193" s="163"/>
      <c r="P5193" s="164"/>
      <c r="Q5193" s="163"/>
      <c r="R5193" s="163"/>
      <c r="S5193" s="168" t="s">
        <v>20645</v>
      </c>
      <c r="T5193" s="164">
        <v>0.0</v>
      </c>
    </row>
    <row r="5194" ht="18.75" hidden="1" customHeight="1">
      <c r="A5194" s="189">
        <v>45973.0</v>
      </c>
      <c r="B5194" s="171">
        <v>17940.0</v>
      </c>
      <c r="C5194" s="171" t="s">
        <v>4017</v>
      </c>
      <c r="D5194" s="171" t="s">
        <v>20659</v>
      </c>
      <c r="E5194" s="171">
        <v>8.0</v>
      </c>
      <c r="F5194" s="171" t="s">
        <v>20787</v>
      </c>
      <c r="G5194" s="171" t="s">
        <v>14620</v>
      </c>
      <c r="H5194" s="172" t="s">
        <v>20635</v>
      </c>
      <c r="I5194" s="173">
        <v>14140.0</v>
      </c>
      <c r="J5194" s="174">
        <v>4440.0</v>
      </c>
      <c r="K5194" s="179">
        <v>4440.0</v>
      </c>
      <c r="L5194" s="178"/>
      <c r="M5194" s="177"/>
      <c r="N5194" s="178"/>
      <c r="O5194" s="163"/>
      <c r="P5194" s="164"/>
      <c r="Q5194" s="163"/>
      <c r="R5194" s="163"/>
      <c r="S5194" s="168"/>
      <c r="T5194" s="164"/>
    </row>
    <row r="5195" ht="18.75" hidden="1" customHeight="1">
      <c r="A5195" s="189">
        <v>45973.0</v>
      </c>
      <c r="B5195" s="171">
        <v>17941.0</v>
      </c>
      <c r="C5195" s="171" t="s">
        <v>20832</v>
      </c>
      <c r="D5195" s="171" t="s">
        <v>20673</v>
      </c>
      <c r="E5195" s="171">
        <v>8.0</v>
      </c>
      <c r="F5195" s="171" t="s">
        <v>20743</v>
      </c>
      <c r="G5195" s="171" t="s">
        <v>14622</v>
      </c>
      <c r="H5195" s="172" t="s">
        <v>20635</v>
      </c>
      <c r="I5195" s="173">
        <v>16200.0</v>
      </c>
      <c r="J5195" s="174">
        <v>6360.0</v>
      </c>
      <c r="K5195" s="179">
        <v>6360.0</v>
      </c>
      <c r="L5195" s="178"/>
      <c r="M5195" s="177"/>
      <c r="N5195" s="178"/>
      <c r="O5195" s="163"/>
      <c r="P5195" s="164"/>
      <c r="Q5195" s="163"/>
      <c r="R5195" s="163"/>
      <c r="S5195" s="168"/>
      <c r="T5195" s="164"/>
    </row>
    <row r="5196" ht="18.75" hidden="1" customHeight="1">
      <c r="A5196" s="189">
        <v>45973.0</v>
      </c>
      <c r="B5196" s="171">
        <v>17942.0</v>
      </c>
      <c r="C5196" s="171" t="s">
        <v>4031</v>
      </c>
      <c r="D5196" s="171" t="s">
        <v>20659</v>
      </c>
      <c r="E5196" s="171">
        <v>8.0</v>
      </c>
      <c r="F5196" s="171" t="s">
        <v>21136</v>
      </c>
      <c r="G5196" s="171" t="s">
        <v>4788</v>
      </c>
      <c r="H5196" s="172" t="s">
        <v>20635</v>
      </c>
      <c r="I5196" s="173">
        <v>10460.0</v>
      </c>
      <c r="J5196" s="174">
        <v>760.0</v>
      </c>
      <c r="K5196" s="179">
        <v>760.0</v>
      </c>
      <c r="L5196" s="178"/>
      <c r="M5196" s="177"/>
      <c r="N5196" s="178"/>
      <c r="O5196" s="163"/>
      <c r="P5196" s="164"/>
      <c r="Q5196" s="163"/>
      <c r="R5196" s="163"/>
      <c r="S5196" s="168"/>
      <c r="T5196" s="164"/>
    </row>
    <row r="5197" ht="18.75" hidden="1" customHeight="1">
      <c r="A5197" s="189">
        <v>45973.0</v>
      </c>
      <c r="B5197" s="171">
        <v>17943.0</v>
      </c>
      <c r="C5197" s="171" t="s">
        <v>23005</v>
      </c>
      <c r="D5197" s="171" t="s">
        <v>20673</v>
      </c>
      <c r="E5197" s="171">
        <v>8.0</v>
      </c>
      <c r="F5197" s="171" t="s">
        <v>20700</v>
      </c>
      <c r="G5197" s="171" t="s">
        <v>14627</v>
      </c>
      <c r="H5197" s="172" t="s">
        <v>20635</v>
      </c>
      <c r="I5197" s="173">
        <v>10780.0</v>
      </c>
      <c r="J5197" s="174">
        <v>940.0</v>
      </c>
      <c r="K5197" s="179">
        <v>940.0</v>
      </c>
      <c r="L5197" s="178"/>
      <c r="M5197" s="177"/>
      <c r="N5197" s="178"/>
      <c r="O5197" s="163"/>
      <c r="P5197" s="164"/>
      <c r="Q5197" s="163"/>
      <c r="R5197" s="163"/>
      <c r="S5197" s="168"/>
      <c r="T5197" s="164"/>
    </row>
    <row r="5198" ht="18.75" hidden="1" customHeight="1">
      <c r="A5198" s="182">
        <v>45973.029020381946</v>
      </c>
      <c r="B5198" s="171">
        <v>9033.0</v>
      </c>
      <c r="C5198" s="171" t="s">
        <v>2781</v>
      </c>
      <c r="D5198" s="171"/>
      <c r="E5198" s="171" t="s">
        <v>20634</v>
      </c>
      <c r="F5198" s="171"/>
      <c r="G5198" s="171"/>
      <c r="H5198" s="172"/>
      <c r="I5198" s="173">
        <v>3780.0</v>
      </c>
      <c r="J5198" s="174">
        <v>800.0</v>
      </c>
      <c r="K5198" s="179">
        <v>800.0</v>
      </c>
      <c r="L5198" s="178">
        <v>0.0</v>
      </c>
      <c r="M5198" s="177">
        <v>0.0</v>
      </c>
      <c r="N5198" s="178">
        <v>0.0</v>
      </c>
      <c r="O5198" s="163"/>
      <c r="P5198" s="164"/>
      <c r="Q5198" s="163"/>
      <c r="R5198" s="163"/>
      <c r="S5198" s="168" t="s">
        <v>20645</v>
      </c>
      <c r="T5198" s="164">
        <v>0.0</v>
      </c>
    </row>
    <row r="5199" ht="18.75" hidden="1" customHeight="1">
      <c r="A5199" s="189">
        <v>45974.0</v>
      </c>
      <c r="B5199" s="171">
        <v>17944.0</v>
      </c>
      <c r="C5199" s="171" t="s">
        <v>22428</v>
      </c>
      <c r="D5199" s="171" t="s">
        <v>20687</v>
      </c>
      <c r="E5199" s="171">
        <v>8.0</v>
      </c>
      <c r="F5199" s="171" t="s">
        <v>21541</v>
      </c>
      <c r="G5199" s="171" t="s">
        <v>4297</v>
      </c>
      <c r="H5199" s="172" t="s">
        <v>20635</v>
      </c>
      <c r="I5199" s="173">
        <v>11320.0</v>
      </c>
      <c r="J5199" s="174">
        <v>1300.0</v>
      </c>
      <c r="K5199" s="179">
        <v>1300.0</v>
      </c>
      <c r="L5199" s="178"/>
      <c r="M5199" s="177"/>
      <c r="N5199" s="178"/>
      <c r="O5199" s="163"/>
      <c r="P5199" s="164"/>
      <c r="Q5199" s="163"/>
      <c r="R5199" s="163"/>
      <c r="S5199" s="168"/>
      <c r="T5199" s="164"/>
    </row>
    <row r="5200" ht="18.75" hidden="1" customHeight="1">
      <c r="A5200" s="189">
        <v>45974.0</v>
      </c>
      <c r="B5200" s="171">
        <v>17945.0</v>
      </c>
      <c r="C5200" s="171" t="s">
        <v>21380</v>
      </c>
      <c r="D5200" s="171" t="s">
        <v>20687</v>
      </c>
      <c r="E5200" s="171">
        <v>8.0</v>
      </c>
      <c r="F5200" s="171" t="s">
        <v>20806</v>
      </c>
      <c r="G5200" s="171" t="s">
        <v>14486</v>
      </c>
      <c r="H5200" s="172" t="s">
        <v>20638</v>
      </c>
      <c r="I5200" s="173">
        <v>18740.0</v>
      </c>
      <c r="J5200" s="174">
        <v>8720.0</v>
      </c>
      <c r="K5200" s="179"/>
      <c r="L5200" s="178"/>
      <c r="M5200" s="177"/>
      <c r="N5200" s="177">
        <v>8720.0</v>
      </c>
      <c r="O5200" s="163"/>
      <c r="P5200" s="164"/>
      <c r="Q5200" s="163"/>
      <c r="R5200" s="163"/>
      <c r="S5200" s="168"/>
      <c r="T5200" s="164"/>
    </row>
    <row r="5201" ht="18.75" hidden="1" customHeight="1">
      <c r="A5201" s="189">
        <v>45974.0</v>
      </c>
      <c r="B5201" s="171">
        <v>17946.0</v>
      </c>
      <c r="C5201" s="171" t="s">
        <v>21233</v>
      </c>
      <c r="D5201" s="171" t="s">
        <v>20687</v>
      </c>
      <c r="E5201" s="171">
        <v>8.0</v>
      </c>
      <c r="F5201" s="171" t="s">
        <v>20700</v>
      </c>
      <c r="G5201" s="171" t="s">
        <v>15892</v>
      </c>
      <c r="H5201" s="172" t="s">
        <v>20635</v>
      </c>
      <c r="I5201" s="173">
        <v>10800.0</v>
      </c>
      <c r="J5201" s="174">
        <v>780.0</v>
      </c>
      <c r="K5201" s="179">
        <v>780.0</v>
      </c>
      <c r="L5201" s="178"/>
      <c r="M5201" s="177"/>
      <c r="N5201" s="178"/>
      <c r="O5201" s="163"/>
      <c r="P5201" s="164"/>
      <c r="Q5201" s="163"/>
      <c r="R5201" s="163"/>
      <c r="S5201" s="168"/>
      <c r="T5201" s="164"/>
    </row>
    <row r="5202" ht="18.75" hidden="1" customHeight="1">
      <c r="A5202" s="189">
        <v>45974.0</v>
      </c>
      <c r="B5202" s="171">
        <v>17947.0</v>
      </c>
      <c r="C5202" s="171" t="s">
        <v>20760</v>
      </c>
      <c r="D5202" s="171" t="s">
        <v>20673</v>
      </c>
      <c r="E5202" s="171" t="s">
        <v>132</v>
      </c>
      <c r="F5202" s="171" t="s">
        <v>21248</v>
      </c>
      <c r="G5202" s="171" t="s">
        <v>16066</v>
      </c>
      <c r="H5202" s="172" t="s">
        <v>20635</v>
      </c>
      <c r="I5202" s="173">
        <v>12100.0</v>
      </c>
      <c r="J5202" s="174">
        <v>1940.0</v>
      </c>
      <c r="K5202" s="179">
        <v>1940.0</v>
      </c>
      <c r="L5202" s="178"/>
      <c r="M5202" s="177"/>
      <c r="N5202" s="178"/>
      <c r="O5202" s="163"/>
      <c r="P5202" s="164"/>
      <c r="Q5202" s="163"/>
      <c r="R5202" s="163"/>
      <c r="S5202" s="168"/>
      <c r="T5202" s="164"/>
    </row>
    <row r="5203" ht="18.75" hidden="1" customHeight="1">
      <c r="A5203" s="180">
        <v>45974.0</v>
      </c>
      <c r="B5203" s="171">
        <v>9059.0</v>
      </c>
      <c r="C5203" s="171" t="s">
        <v>6423</v>
      </c>
      <c r="D5203" s="171"/>
      <c r="E5203" s="171" t="s">
        <v>20634</v>
      </c>
      <c r="F5203" s="171"/>
      <c r="G5203" s="171" t="s">
        <v>22684</v>
      </c>
      <c r="H5203" s="172" t="s">
        <v>22684</v>
      </c>
      <c r="I5203" s="173">
        <v>3420.0</v>
      </c>
      <c r="J5203" s="174">
        <v>180.0</v>
      </c>
      <c r="K5203" s="179">
        <v>0.0</v>
      </c>
      <c r="L5203" s="178">
        <v>0.0</v>
      </c>
      <c r="M5203" s="177">
        <v>0.0</v>
      </c>
      <c r="N5203" s="178">
        <v>0.0</v>
      </c>
      <c r="O5203" s="163"/>
      <c r="P5203" s="164"/>
      <c r="Q5203" s="163"/>
      <c r="R5203" s="163"/>
      <c r="S5203" s="168" t="s">
        <v>20645</v>
      </c>
      <c r="T5203" s="164">
        <v>0.0</v>
      </c>
    </row>
    <row r="5204" ht="18.75" hidden="1" customHeight="1">
      <c r="A5204" s="180">
        <v>45974.0</v>
      </c>
      <c r="B5204" s="171">
        <v>9060.0</v>
      </c>
      <c r="C5204" s="171" t="s">
        <v>6423</v>
      </c>
      <c r="D5204" s="171"/>
      <c r="E5204" s="171" t="s">
        <v>20634</v>
      </c>
      <c r="F5204" s="171"/>
      <c r="G5204" s="171" t="s">
        <v>22684</v>
      </c>
      <c r="H5204" s="172" t="s">
        <v>22684</v>
      </c>
      <c r="I5204" s="173">
        <v>3240.0</v>
      </c>
      <c r="J5204" s="174">
        <v>340.0</v>
      </c>
      <c r="K5204" s="179">
        <v>0.0</v>
      </c>
      <c r="L5204" s="178">
        <v>340.0</v>
      </c>
      <c r="M5204" s="177">
        <v>0.0</v>
      </c>
      <c r="N5204" s="178">
        <v>0.0</v>
      </c>
      <c r="O5204" s="163"/>
      <c r="P5204" s="164"/>
      <c r="Q5204" s="163"/>
      <c r="R5204" s="163"/>
      <c r="S5204" s="168" t="s">
        <v>20645</v>
      </c>
      <c r="T5204" s="164">
        <v>0.0</v>
      </c>
    </row>
    <row r="5205" ht="18.75" hidden="1" customHeight="1">
      <c r="A5205" s="189">
        <v>45974.0</v>
      </c>
      <c r="B5205" s="171">
        <v>17948.0</v>
      </c>
      <c r="C5205" s="171" t="s">
        <v>4017</v>
      </c>
      <c r="D5205" s="171" t="s">
        <v>20659</v>
      </c>
      <c r="E5205" s="171">
        <v>8.0</v>
      </c>
      <c r="F5205" s="171" t="s">
        <v>21021</v>
      </c>
      <c r="G5205" s="171" t="s">
        <v>6879</v>
      </c>
      <c r="H5205" s="172" t="s">
        <v>20635</v>
      </c>
      <c r="I5205" s="173">
        <v>11200.0</v>
      </c>
      <c r="J5205" s="174">
        <v>1500.0</v>
      </c>
      <c r="K5205" s="179">
        <v>1500.0</v>
      </c>
      <c r="L5205" s="178"/>
      <c r="M5205" s="177"/>
      <c r="N5205" s="178"/>
      <c r="O5205" s="163"/>
      <c r="P5205" s="164"/>
      <c r="Q5205" s="163"/>
      <c r="R5205" s="163"/>
      <c r="S5205" s="168"/>
      <c r="T5205" s="164"/>
    </row>
    <row r="5206" ht="18.75" hidden="1" customHeight="1">
      <c r="A5206" s="189">
        <v>45974.0</v>
      </c>
      <c r="B5206" s="171">
        <v>17949.0</v>
      </c>
      <c r="C5206" s="171" t="s">
        <v>4082</v>
      </c>
      <c r="D5206" s="171" t="s">
        <v>20687</v>
      </c>
      <c r="E5206" s="171">
        <v>16.0</v>
      </c>
      <c r="F5206" s="171" t="s">
        <v>20843</v>
      </c>
      <c r="G5206" s="171" t="s">
        <v>23006</v>
      </c>
      <c r="H5206" s="172" t="s">
        <v>20635</v>
      </c>
      <c r="I5206" s="173">
        <v>12700.0</v>
      </c>
      <c r="J5206" s="174">
        <v>2660.0</v>
      </c>
      <c r="K5206" s="179">
        <v>2660.0</v>
      </c>
      <c r="L5206" s="178"/>
      <c r="M5206" s="177"/>
      <c r="N5206" s="178"/>
      <c r="O5206" s="163"/>
      <c r="P5206" s="164"/>
      <c r="Q5206" s="163"/>
      <c r="R5206" s="163"/>
      <c r="S5206" s="168"/>
      <c r="T5206" s="164"/>
    </row>
    <row r="5207" ht="18.75" hidden="1" customHeight="1">
      <c r="A5207" s="180">
        <v>45974.0</v>
      </c>
      <c r="B5207" s="171">
        <v>9061.0</v>
      </c>
      <c r="C5207" s="171" t="s">
        <v>4138</v>
      </c>
      <c r="D5207" s="171"/>
      <c r="E5207" s="171" t="s">
        <v>20634</v>
      </c>
      <c r="F5207" s="171"/>
      <c r="G5207" s="171"/>
      <c r="H5207" s="172"/>
      <c r="I5207" s="173">
        <v>3180.0</v>
      </c>
      <c r="J5207" s="174">
        <v>300.0</v>
      </c>
      <c r="K5207" s="179">
        <v>0.0</v>
      </c>
      <c r="L5207" s="178">
        <v>300.0</v>
      </c>
      <c r="M5207" s="177">
        <v>0.0</v>
      </c>
      <c r="N5207" s="178">
        <v>0.0</v>
      </c>
      <c r="O5207" s="163"/>
      <c r="P5207" s="164"/>
      <c r="Q5207" s="163"/>
      <c r="R5207" s="163"/>
      <c r="S5207" s="168" t="s">
        <v>20645</v>
      </c>
      <c r="T5207" s="164">
        <v>0.0</v>
      </c>
    </row>
    <row r="5208" ht="18.75" hidden="1" customHeight="1">
      <c r="A5208" s="180">
        <v>45974.0</v>
      </c>
      <c r="B5208" s="171">
        <v>9062.0</v>
      </c>
      <c r="C5208" s="171" t="s">
        <v>6423</v>
      </c>
      <c r="D5208" s="171"/>
      <c r="E5208" s="171" t="s">
        <v>20634</v>
      </c>
      <c r="F5208" s="171"/>
      <c r="G5208" s="171" t="s">
        <v>22683</v>
      </c>
      <c r="H5208" s="172" t="s">
        <v>22683</v>
      </c>
      <c r="I5208" s="173">
        <v>3420.0</v>
      </c>
      <c r="J5208" s="174">
        <v>300.0</v>
      </c>
      <c r="K5208" s="179">
        <v>0.0</v>
      </c>
      <c r="L5208" s="178">
        <v>0.0</v>
      </c>
      <c r="M5208" s="177">
        <v>0.0</v>
      </c>
      <c r="N5208" s="178">
        <v>0.0</v>
      </c>
      <c r="O5208" s="163"/>
      <c r="P5208" s="164"/>
      <c r="Q5208" s="163"/>
      <c r="R5208" s="163"/>
      <c r="S5208" s="168" t="s">
        <v>20645</v>
      </c>
      <c r="T5208" s="164">
        <v>0.0</v>
      </c>
    </row>
    <row r="5209" ht="18.75" hidden="1" customHeight="1">
      <c r="A5209" s="180">
        <v>45974.0</v>
      </c>
      <c r="B5209" s="171">
        <v>9063.0</v>
      </c>
      <c r="C5209" s="171" t="s">
        <v>6423</v>
      </c>
      <c r="D5209" s="171"/>
      <c r="E5209" s="171" t="s">
        <v>20634</v>
      </c>
      <c r="F5209" s="171"/>
      <c r="G5209" s="171" t="s">
        <v>22683</v>
      </c>
      <c r="H5209" s="172" t="s">
        <v>22683</v>
      </c>
      <c r="I5209" s="173">
        <v>3120.0</v>
      </c>
      <c r="J5209" s="174">
        <v>360.0</v>
      </c>
      <c r="K5209" s="179">
        <v>0.0</v>
      </c>
      <c r="L5209" s="178">
        <v>360.0</v>
      </c>
      <c r="M5209" s="177">
        <v>0.0</v>
      </c>
      <c r="N5209" s="178">
        <v>0.0</v>
      </c>
      <c r="O5209" s="163"/>
      <c r="P5209" s="164"/>
      <c r="Q5209" s="163"/>
      <c r="R5209" s="163"/>
      <c r="S5209" s="168" t="s">
        <v>20645</v>
      </c>
      <c r="T5209" s="164">
        <v>0.0</v>
      </c>
    </row>
    <row r="5210" ht="18.75" hidden="1" customHeight="1">
      <c r="A5210" s="189">
        <v>45974.0</v>
      </c>
      <c r="B5210" s="171">
        <v>17950.0</v>
      </c>
      <c r="C5210" s="171" t="s">
        <v>3999</v>
      </c>
      <c r="D5210" s="171" t="s">
        <v>20659</v>
      </c>
      <c r="E5210" s="171" t="s">
        <v>926</v>
      </c>
      <c r="F5210" s="171" t="s">
        <v>22831</v>
      </c>
      <c r="G5210" s="171" t="s">
        <v>12210</v>
      </c>
      <c r="H5210" s="172" t="s">
        <v>20635</v>
      </c>
      <c r="I5210" s="173">
        <v>10600.0</v>
      </c>
      <c r="J5210" s="174">
        <v>10600.0</v>
      </c>
      <c r="K5210" s="179">
        <v>10600.0</v>
      </c>
      <c r="L5210" s="178"/>
      <c r="M5210" s="177"/>
      <c r="N5210" s="178"/>
      <c r="O5210" s="163"/>
      <c r="P5210" s="164"/>
      <c r="Q5210" s="163"/>
      <c r="R5210" s="163"/>
      <c r="S5210" s="168"/>
      <c r="T5210" s="164"/>
    </row>
    <row r="5211" ht="18.75" hidden="1" customHeight="1">
      <c r="A5211" s="180">
        <v>45974.0</v>
      </c>
      <c r="B5211" s="171">
        <v>9064.0</v>
      </c>
      <c r="C5211" s="171" t="s">
        <v>4743</v>
      </c>
      <c r="D5211" s="171"/>
      <c r="E5211" s="171" t="s">
        <v>20634</v>
      </c>
      <c r="F5211" s="171"/>
      <c r="G5211" s="171"/>
      <c r="H5211" s="172"/>
      <c r="I5211" s="173">
        <v>2480.0</v>
      </c>
      <c r="J5211" s="174">
        <v>80.0</v>
      </c>
      <c r="K5211" s="179">
        <v>0.0</v>
      </c>
      <c r="L5211" s="178">
        <v>80.0</v>
      </c>
      <c r="M5211" s="177">
        <v>0.0</v>
      </c>
      <c r="N5211" s="178">
        <v>0.0</v>
      </c>
      <c r="O5211" s="163"/>
      <c r="P5211" s="164"/>
      <c r="Q5211" s="163"/>
      <c r="R5211" s="163"/>
      <c r="S5211" s="168" t="s">
        <v>20645</v>
      </c>
      <c r="T5211" s="164">
        <v>0.0</v>
      </c>
    </row>
    <row r="5212" ht="18.75" hidden="1" customHeight="1">
      <c r="A5212" s="189">
        <v>45974.0</v>
      </c>
      <c r="B5212" s="171">
        <v>17951.0</v>
      </c>
      <c r="C5212" s="171" t="s">
        <v>265</v>
      </c>
      <c r="D5212" s="171" t="s">
        <v>20687</v>
      </c>
      <c r="E5212" s="171">
        <v>14.0</v>
      </c>
      <c r="F5212" s="171" t="s">
        <v>20768</v>
      </c>
      <c r="G5212" s="171" t="s">
        <v>4088</v>
      </c>
      <c r="H5212" s="172" t="s">
        <v>20635</v>
      </c>
      <c r="I5212" s="173">
        <v>13020.0</v>
      </c>
      <c r="J5212" s="174">
        <v>2980.0</v>
      </c>
      <c r="K5212" s="179">
        <v>2980.0</v>
      </c>
      <c r="L5212" s="178"/>
      <c r="M5212" s="177"/>
      <c r="N5212" s="178"/>
      <c r="O5212" s="163"/>
      <c r="P5212" s="164"/>
      <c r="Q5212" s="163"/>
      <c r="R5212" s="163"/>
      <c r="S5212" s="168"/>
      <c r="T5212" s="164"/>
    </row>
    <row r="5213" ht="18.75" hidden="1" customHeight="1">
      <c r="A5213" s="189">
        <v>45974.0</v>
      </c>
      <c r="B5213" s="171">
        <v>17952.0</v>
      </c>
      <c r="C5213" s="171" t="s">
        <v>21332</v>
      </c>
      <c r="D5213" s="171" t="s">
        <v>20673</v>
      </c>
      <c r="E5213" s="171">
        <v>14.0</v>
      </c>
      <c r="F5213" s="171" t="s">
        <v>21262</v>
      </c>
      <c r="G5213" s="171" t="s">
        <v>4799</v>
      </c>
      <c r="H5213" s="172" t="s">
        <v>20635</v>
      </c>
      <c r="I5213" s="173">
        <v>15540.0</v>
      </c>
      <c r="J5213" s="174">
        <v>5680.0</v>
      </c>
      <c r="K5213" s="179">
        <v>5680.0</v>
      </c>
      <c r="L5213" s="178"/>
      <c r="M5213" s="177"/>
      <c r="N5213" s="178"/>
      <c r="O5213" s="163"/>
      <c r="P5213" s="164"/>
      <c r="Q5213" s="163"/>
      <c r="R5213" s="163"/>
      <c r="S5213" s="168"/>
      <c r="T5213" s="164"/>
    </row>
    <row r="5214" ht="18.75" hidden="1" customHeight="1">
      <c r="A5214" s="180">
        <v>45974.0</v>
      </c>
      <c r="B5214" s="171">
        <v>9065.0</v>
      </c>
      <c r="C5214" s="171" t="s">
        <v>4671</v>
      </c>
      <c r="D5214" s="171"/>
      <c r="E5214" s="171" t="s">
        <v>20634</v>
      </c>
      <c r="F5214" s="171"/>
      <c r="G5214" s="171" t="s">
        <v>23007</v>
      </c>
      <c r="H5214" s="172" t="s">
        <v>23007</v>
      </c>
      <c r="I5214" s="173">
        <v>2890.0</v>
      </c>
      <c r="J5214" s="174">
        <v>190.0</v>
      </c>
      <c r="K5214" s="179">
        <v>190.0</v>
      </c>
      <c r="L5214" s="178">
        <v>0.0</v>
      </c>
      <c r="M5214" s="177">
        <v>0.0</v>
      </c>
      <c r="N5214" s="178">
        <v>0.0</v>
      </c>
      <c r="O5214" s="163"/>
      <c r="P5214" s="164"/>
      <c r="Q5214" s="163"/>
      <c r="R5214" s="163"/>
      <c r="S5214" s="168" t="s">
        <v>20645</v>
      </c>
      <c r="T5214" s="164">
        <v>0.0</v>
      </c>
    </row>
    <row r="5215" ht="18.75" hidden="1" customHeight="1">
      <c r="A5215" s="180">
        <v>45974.0</v>
      </c>
      <c r="B5215" s="171">
        <v>9066.0</v>
      </c>
      <c r="C5215" s="171" t="s">
        <v>3317</v>
      </c>
      <c r="D5215" s="171"/>
      <c r="E5215" s="171" t="s">
        <v>20634</v>
      </c>
      <c r="F5215" s="171"/>
      <c r="G5215" s="171"/>
      <c r="H5215" s="172"/>
      <c r="I5215" s="173">
        <v>2380.0</v>
      </c>
      <c r="J5215" s="174">
        <v>120.0</v>
      </c>
      <c r="K5215" s="179">
        <v>120.0</v>
      </c>
      <c r="L5215" s="178">
        <v>0.0</v>
      </c>
      <c r="M5215" s="177">
        <v>0.0</v>
      </c>
      <c r="N5215" s="178">
        <v>0.0</v>
      </c>
      <c r="O5215" s="163"/>
      <c r="P5215" s="164"/>
      <c r="Q5215" s="163"/>
      <c r="R5215" s="163"/>
      <c r="S5215" s="168" t="s">
        <v>20645</v>
      </c>
      <c r="T5215" s="164">
        <v>0.0</v>
      </c>
    </row>
    <row r="5216" ht="18.75" hidden="1" customHeight="1">
      <c r="A5216" s="189">
        <v>45974.0</v>
      </c>
      <c r="B5216" s="171">
        <v>17953.0</v>
      </c>
      <c r="C5216" s="171" t="s">
        <v>4671</v>
      </c>
      <c r="D5216" s="171" t="s">
        <v>20659</v>
      </c>
      <c r="E5216" s="171">
        <v>8.0</v>
      </c>
      <c r="F5216" s="171" t="s">
        <v>21697</v>
      </c>
      <c r="G5216" s="171" t="s">
        <v>5933</v>
      </c>
      <c r="H5216" s="172" t="s">
        <v>20635</v>
      </c>
      <c r="I5216" s="173">
        <v>12840.0</v>
      </c>
      <c r="J5216" s="174">
        <v>3140.0</v>
      </c>
      <c r="K5216" s="179">
        <v>3140.0</v>
      </c>
      <c r="L5216" s="178"/>
      <c r="M5216" s="177"/>
      <c r="N5216" s="178"/>
      <c r="O5216" s="163"/>
      <c r="P5216" s="164"/>
      <c r="Q5216" s="163"/>
      <c r="R5216" s="163"/>
      <c r="S5216" s="168"/>
      <c r="T5216" s="164"/>
    </row>
    <row r="5217" ht="18.75" hidden="1" customHeight="1">
      <c r="A5217" s="180">
        <v>45974.0</v>
      </c>
      <c r="B5217" s="171">
        <v>9067.0</v>
      </c>
      <c r="C5217" s="171" t="s">
        <v>744</v>
      </c>
      <c r="D5217" s="171"/>
      <c r="E5217" s="171" t="s">
        <v>20634</v>
      </c>
      <c r="F5217" s="171"/>
      <c r="G5217" s="171"/>
      <c r="H5217" s="172"/>
      <c r="I5217" s="173">
        <v>3080.0</v>
      </c>
      <c r="J5217" s="174">
        <v>560.0</v>
      </c>
      <c r="K5217" s="179">
        <v>0.0</v>
      </c>
      <c r="L5217" s="178">
        <v>0.0</v>
      </c>
      <c r="M5217" s="177">
        <v>560.0</v>
      </c>
      <c r="N5217" s="178">
        <v>0.0</v>
      </c>
      <c r="O5217" s="163"/>
      <c r="P5217" s="164"/>
      <c r="Q5217" s="163"/>
      <c r="R5217" s="163"/>
      <c r="S5217" s="168" t="s">
        <v>20645</v>
      </c>
      <c r="T5217" s="164">
        <v>0.0</v>
      </c>
    </row>
    <row r="5218" ht="18.75" hidden="1" customHeight="1">
      <c r="A5218" s="189">
        <v>45974.0</v>
      </c>
      <c r="B5218" s="171">
        <v>17954.0</v>
      </c>
      <c r="C5218" s="171" t="s">
        <v>23008</v>
      </c>
      <c r="D5218" s="171" t="s">
        <v>20673</v>
      </c>
      <c r="E5218" s="171">
        <v>8.0</v>
      </c>
      <c r="F5218" s="171" t="s">
        <v>20973</v>
      </c>
      <c r="G5218" s="171" t="s">
        <v>17376</v>
      </c>
      <c r="H5218" s="172" t="s">
        <v>20635</v>
      </c>
      <c r="I5218" s="173">
        <v>12060.0</v>
      </c>
      <c r="J5218" s="174">
        <v>2220.0</v>
      </c>
      <c r="K5218" s="179">
        <v>2220.0</v>
      </c>
      <c r="L5218" s="178"/>
      <c r="M5218" s="177"/>
      <c r="N5218" s="178"/>
      <c r="O5218" s="163"/>
      <c r="P5218" s="164"/>
      <c r="Q5218" s="163"/>
      <c r="R5218" s="163"/>
      <c r="S5218" s="168"/>
      <c r="T5218" s="164"/>
    </row>
    <row r="5219" ht="18.75" hidden="1" customHeight="1">
      <c r="A5219" s="180">
        <v>45974.0</v>
      </c>
      <c r="B5219" s="171">
        <v>9068.0</v>
      </c>
      <c r="C5219" s="171" t="s">
        <v>21913</v>
      </c>
      <c r="D5219" s="171"/>
      <c r="E5219" s="171" t="s">
        <v>20634</v>
      </c>
      <c r="F5219" s="171"/>
      <c r="G5219" s="171" t="s">
        <v>23009</v>
      </c>
      <c r="H5219" s="172" t="s">
        <v>23009</v>
      </c>
      <c r="I5219" s="173">
        <v>13220.0</v>
      </c>
      <c r="J5219" s="174">
        <v>3080.0</v>
      </c>
      <c r="K5219" s="179">
        <v>0.0</v>
      </c>
      <c r="L5219" s="178">
        <v>0.0</v>
      </c>
      <c r="M5219" s="177">
        <v>0.0</v>
      </c>
      <c r="N5219" s="178">
        <v>0.0</v>
      </c>
      <c r="O5219" s="163"/>
      <c r="P5219" s="164"/>
      <c r="Q5219" s="163"/>
      <c r="R5219" s="163"/>
      <c r="S5219" s="168" t="s">
        <v>20645</v>
      </c>
      <c r="T5219" s="164">
        <v>0.0</v>
      </c>
    </row>
    <row r="5220" ht="18.75" hidden="1" customHeight="1">
      <c r="A5220" s="189">
        <v>45974.0</v>
      </c>
      <c r="B5220" s="171">
        <v>17955.0</v>
      </c>
      <c r="C5220" s="171" t="s">
        <v>19529</v>
      </c>
      <c r="D5220" s="171" t="s">
        <v>20687</v>
      </c>
      <c r="E5220" s="171">
        <v>8.0</v>
      </c>
      <c r="F5220" s="171" t="s">
        <v>20798</v>
      </c>
      <c r="G5220" s="171" t="s">
        <v>5850</v>
      </c>
      <c r="H5220" s="172" t="s">
        <v>20635</v>
      </c>
      <c r="I5220" s="173">
        <v>11240.0</v>
      </c>
      <c r="J5220" s="174">
        <v>1220.0</v>
      </c>
      <c r="K5220" s="179">
        <v>1220.0</v>
      </c>
      <c r="L5220" s="178"/>
      <c r="M5220" s="177"/>
      <c r="N5220" s="178"/>
      <c r="O5220" s="163"/>
      <c r="P5220" s="164"/>
      <c r="Q5220" s="163"/>
      <c r="R5220" s="163"/>
      <c r="S5220" s="168"/>
      <c r="T5220" s="164"/>
    </row>
    <row r="5221" ht="18.75" hidden="1" customHeight="1">
      <c r="A5221" s="189">
        <v>45974.0</v>
      </c>
      <c r="B5221" s="171">
        <v>17956.0</v>
      </c>
      <c r="C5221" s="171" t="s">
        <v>23010</v>
      </c>
      <c r="D5221" s="171" t="s">
        <v>20659</v>
      </c>
      <c r="E5221" s="171">
        <v>8.0</v>
      </c>
      <c r="F5221" s="171" t="s">
        <v>20700</v>
      </c>
      <c r="G5221" s="171" t="s">
        <v>23011</v>
      </c>
      <c r="H5221" s="172" t="s">
        <v>20638</v>
      </c>
      <c r="I5221" s="173">
        <v>17160.0</v>
      </c>
      <c r="J5221" s="174">
        <v>7460.0</v>
      </c>
      <c r="K5221" s="179"/>
      <c r="L5221" s="178"/>
      <c r="M5221" s="177"/>
      <c r="N5221" s="177">
        <v>7460.0</v>
      </c>
      <c r="O5221" s="163"/>
      <c r="P5221" s="164"/>
      <c r="Q5221" s="163"/>
      <c r="R5221" s="163"/>
      <c r="S5221" s="168"/>
      <c r="T5221" s="164"/>
    </row>
    <row r="5222" ht="18.75" hidden="1" customHeight="1">
      <c r="A5222" s="189">
        <v>45974.0</v>
      </c>
      <c r="B5222" s="171">
        <v>17957.0</v>
      </c>
      <c r="C5222" s="171" t="s">
        <v>21380</v>
      </c>
      <c r="D5222" s="171" t="s">
        <v>20673</v>
      </c>
      <c r="E5222" s="171">
        <v>8.0</v>
      </c>
      <c r="F5222" s="171" t="s">
        <v>21551</v>
      </c>
      <c r="G5222" s="171" t="s">
        <v>14486</v>
      </c>
      <c r="H5222" s="172" t="s">
        <v>20638</v>
      </c>
      <c r="I5222" s="173">
        <v>20720.0</v>
      </c>
      <c r="J5222" s="174">
        <v>10880.0</v>
      </c>
      <c r="K5222" s="179"/>
      <c r="L5222" s="178"/>
      <c r="M5222" s="177"/>
      <c r="N5222" s="177">
        <v>10880.0</v>
      </c>
      <c r="O5222" s="163"/>
      <c r="P5222" s="164"/>
      <c r="Q5222" s="163"/>
      <c r="R5222" s="163"/>
      <c r="S5222" s="168"/>
      <c r="T5222" s="164"/>
    </row>
    <row r="5223" ht="18.75" hidden="1" customHeight="1">
      <c r="A5223" s="180">
        <v>45974.0</v>
      </c>
      <c r="B5223" s="171">
        <v>9120.0</v>
      </c>
      <c r="C5223" s="171" t="s">
        <v>20731</v>
      </c>
      <c r="D5223" s="171"/>
      <c r="E5223" s="171" t="s">
        <v>20634</v>
      </c>
      <c r="F5223" s="171"/>
      <c r="G5223" s="171" t="s">
        <v>23012</v>
      </c>
      <c r="H5223" s="172" t="s">
        <v>23012</v>
      </c>
      <c r="I5223" s="173">
        <v>3060.0</v>
      </c>
      <c r="J5223" s="174">
        <v>280.0</v>
      </c>
      <c r="K5223" s="179">
        <v>0.0</v>
      </c>
      <c r="L5223" s="178">
        <v>280.0</v>
      </c>
      <c r="M5223" s="177">
        <v>0.0</v>
      </c>
      <c r="N5223" s="178">
        <v>0.0</v>
      </c>
      <c r="O5223" s="163"/>
      <c r="P5223" s="164"/>
      <c r="Q5223" s="163"/>
      <c r="R5223" s="163"/>
      <c r="S5223" s="168" t="s">
        <v>20645</v>
      </c>
      <c r="T5223" s="164">
        <v>0.0</v>
      </c>
    </row>
    <row r="5224" ht="18.75" hidden="1" customHeight="1">
      <c r="A5224" s="180">
        <v>45974.0</v>
      </c>
      <c r="B5224" s="171">
        <v>9121.0</v>
      </c>
      <c r="C5224" s="171" t="s">
        <v>6275</v>
      </c>
      <c r="D5224" s="171"/>
      <c r="E5224" s="171" t="s">
        <v>20634</v>
      </c>
      <c r="F5224" s="171"/>
      <c r="G5224" s="171" t="s">
        <v>23013</v>
      </c>
      <c r="H5224" s="172" t="s">
        <v>23013</v>
      </c>
      <c r="I5224" s="173">
        <v>3680.0</v>
      </c>
      <c r="J5224" s="174">
        <v>900.0</v>
      </c>
      <c r="K5224" s="179">
        <v>0.0</v>
      </c>
      <c r="L5224" s="178">
        <v>1800.0</v>
      </c>
      <c r="M5224" s="177">
        <v>0.0</v>
      </c>
      <c r="N5224" s="178">
        <v>0.0</v>
      </c>
      <c r="O5224" s="163"/>
      <c r="P5224" s="164"/>
      <c r="Q5224" s="163"/>
      <c r="R5224" s="163"/>
      <c r="S5224" s="168" t="s">
        <v>20645</v>
      </c>
      <c r="T5224" s="164">
        <v>0.0</v>
      </c>
    </row>
    <row r="5225" ht="18.75" hidden="1" customHeight="1">
      <c r="A5225" s="182">
        <v>45974.02900550926</v>
      </c>
      <c r="B5225" s="171">
        <v>9058.0</v>
      </c>
      <c r="C5225" s="171" t="s">
        <v>4017</v>
      </c>
      <c r="D5225" s="171"/>
      <c r="E5225" s="171" t="s">
        <v>20634</v>
      </c>
      <c r="F5225" s="171"/>
      <c r="G5225" s="171" t="s">
        <v>4500</v>
      </c>
      <c r="H5225" s="172" t="s">
        <v>4500</v>
      </c>
      <c r="I5225" s="173">
        <v>2540.0</v>
      </c>
      <c r="J5225" s="174">
        <v>420.0</v>
      </c>
      <c r="K5225" s="179">
        <v>420.0</v>
      </c>
      <c r="L5225" s="178">
        <v>0.0</v>
      </c>
      <c r="M5225" s="177">
        <v>0.0</v>
      </c>
      <c r="N5225" s="178">
        <v>0.0</v>
      </c>
      <c r="O5225" s="163"/>
      <c r="P5225" s="164"/>
      <c r="Q5225" s="163"/>
      <c r="R5225" s="163"/>
      <c r="S5225" s="168" t="s">
        <v>20645</v>
      </c>
      <c r="T5225" s="164">
        <v>0.0</v>
      </c>
    </row>
    <row r="5226" ht="18.75" hidden="1" customHeight="1">
      <c r="A5226" s="189">
        <v>45975.0</v>
      </c>
      <c r="B5226" s="171">
        <v>17958.0</v>
      </c>
      <c r="C5226" s="171" t="s">
        <v>23014</v>
      </c>
      <c r="D5226" s="171" t="s">
        <v>20687</v>
      </c>
      <c r="E5226" s="171">
        <v>8.0</v>
      </c>
      <c r="F5226" s="171" t="s">
        <v>21551</v>
      </c>
      <c r="G5226" s="171" t="s">
        <v>4160</v>
      </c>
      <c r="H5226" s="172" t="s">
        <v>20635</v>
      </c>
      <c r="I5226" s="173">
        <v>11700.0</v>
      </c>
      <c r="J5226" s="174">
        <v>1680.0</v>
      </c>
      <c r="K5226" s="179">
        <v>1680.0</v>
      </c>
      <c r="L5226" s="178"/>
      <c r="M5226" s="177"/>
      <c r="N5226" s="178"/>
      <c r="O5226" s="163"/>
      <c r="P5226" s="164"/>
      <c r="Q5226" s="163"/>
      <c r="R5226" s="163"/>
      <c r="S5226" s="168"/>
      <c r="T5226" s="164"/>
    </row>
    <row r="5227" ht="18.75" hidden="1" customHeight="1">
      <c r="A5227" s="189">
        <v>45975.0</v>
      </c>
      <c r="B5227" s="171">
        <v>17959.0</v>
      </c>
      <c r="C5227" s="171" t="s">
        <v>4017</v>
      </c>
      <c r="D5227" s="171" t="s">
        <v>20673</v>
      </c>
      <c r="E5227" s="171">
        <v>8.0</v>
      </c>
      <c r="F5227" s="171" t="s">
        <v>20693</v>
      </c>
      <c r="G5227" s="171" t="s">
        <v>14665</v>
      </c>
      <c r="H5227" s="172" t="s">
        <v>20635</v>
      </c>
      <c r="I5227" s="173">
        <v>13780.0</v>
      </c>
      <c r="J5227" s="174">
        <v>3940.0</v>
      </c>
      <c r="K5227" s="179">
        <v>3940.0</v>
      </c>
      <c r="L5227" s="178"/>
      <c r="M5227" s="177"/>
      <c r="N5227" s="178"/>
      <c r="O5227" s="163"/>
      <c r="P5227" s="164"/>
      <c r="Q5227" s="163"/>
      <c r="R5227" s="163"/>
      <c r="S5227" s="168"/>
      <c r="T5227" s="164"/>
    </row>
    <row r="5228" ht="18.75" hidden="1" customHeight="1">
      <c r="A5228" s="180">
        <v>45975.0</v>
      </c>
      <c r="B5228" s="171">
        <v>9070.0</v>
      </c>
      <c r="C5228" s="171" t="s">
        <v>4112</v>
      </c>
      <c r="D5228" s="171"/>
      <c r="E5228" s="171" t="s">
        <v>20634</v>
      </c>
      <c r="F5228" s="171"/>
      <c r="G5228" s="171"/>
      <c r="H5228" s="172"/>
      <c r="I5228" s="173">
        <v>3880.0</v>
      </c>
      <c r="J5228" s="174">
        <v>1260.0</v>
      </c>
      <c r="K5228" s="179">
        <v>1260.0</v>
      </c>
      <c r="L5228" s="178">
        <v>0.0</v>
      </c>
      <c r="M5228" s="177">
        <v>0.0</v>
      </c>
      <c r="N5228" s="178">
        <v>0.0</v>
      </c>
      <c r="O5228" s="163"/>
      <c r="P5228" s="164"/>
      <c r="Q5228" s="163"/>
      <c r="R5228" s="163"/>
      <c r="S5228" s="168" t="s">
        <v>20645</v>
      </c>
      <c r="T5228" s="164">
        <v>0.0</v>
      </c>
    </row>
    <row r="5229" ht="18.75" hidden="1" customHeight="1">
      <c r="A5229" s="189">
        <v>45975.0</v>
      </c>
      <c r="B5229" s="171">
        <v>17960.0</v>
      </c>
      <c r="C5229" s="171" t="s">
        <v>21380</v>
      </c>
      <c r="D5229" s="171" t="s">
        <v>20687</v>
      </c>
      <c r="E5229" s="171">
        <v>8.0</v>
      </c>
      <c r="F5229" s="171" t="s">
        <v>20700</v>
      </c>
      <c r="G5229" s="171" t="s">
        <v>14670</v>
      </c>
      <c r="H5229" s="172" t="s">
        <v>20638</v>
      </c>
      <c r="I5229" s="173">
        <v>16660.0</v>
      </c>
      <c r="J5229" s="174">
        <v>6640.0</v>
      </c>
      <c r="K5229" s="179"/>
      <c r="L5229" s="178"/>
      <c r="M5229" s="177"/>
      <c r="N5229" s="177">
        <v>6640.0</v>
      </c>
      <c r="O5229" s="163"/>
      <c r="P5229" s="164"/>
      <c r="Q5229" s="163"/>
      <c r="R5229" s="163"/>
      <c r="S5229" s="168"/>
      <c r="T5229" s="164"/>
    </row>
    <row r="5230" ht="18.75" hidden="1" customHeight="1">
      <c r="A5230" s="189">
        <v>45975.0</v>
      </c>
      <c r="B5230" s="171">
        <v>17961.0</v>
      </c>
      <c r="C5230" s="171" t="s">
        <v>2851</v>
      </c>
      <c r="D5230" s="171" t="s">
        <v>20673</v>
      </c>
      <c r="E5230" s="171">
        <v>8.0</v>
      </c>
      <c r="F5230" s="171" t="s">
        <v>20693</v>
      </c>
      <c r="G5230" s="171" t="s">
        <v>10466</v>
      </c>
      <c r="H5230" s="172" t="s">
        <v>20635</v>
      </c>
      <c r="I5230" s="173">
        <v>10920.0</v>
      </c>
      <c r="J5230" s="174">
        <v>1080.0</v>
      </c>
      <c r="K5230" s="179">
        <v>1080.0</v>
      </c>
      <c r="L5230" s="178"/>
      <c r="M5230" s="177"/>
      <c r="N5230" s="178"/>
      <c r="O5230" s="163"/>
      <c r="P5230" s="164"/>
      <c r="Q5230" s="163"/>
      <c r="R5230" s="163"/>
      <c r="S5230" s="168"/>
      <c r="T5230" s="164"/>
    </row>
    <row r="5231" ht="18.75" hidden="1" customHeight="1">
      <c r="A5231" s="180">
        <v>45975.0</v>
      </c>
      <c r="B5231" s="171">
        <v>9071.0</v>
      </c>
      <c r="C5231" s="171" t="s">
        <v>4138</v>
      </c>
      <c r="D5231" s="171"/>
      <c r="E5231" s="171" t="s">
        <v>20634</v>
      </c>
      <c r="F5231" s="171"/>
      <c r="G5231" s="171"/>
      <c r="H5231" s="172"/>
      <c r="I5231" s="173">
        <v>3060.0</v>
      </c>
      <c r="J5231" s="174">
        <v>140.0</v>
      </c>
      <c r="K5231" s="179">
        <v>0.0</v>
      </c>
      <c r="L5231" s="178">
        <v>140.0</v>
      </c>
      <c r="M5231" s="177">
        <v>0.0</v>
      </c>
      <c r="N5231" s="178">
        <v>0.0</v>
      </c>
      <c r="O5231" s="163"/>
      <c r="P5231" s="164"/>
      <c r="Q5231" s="163"/>
      <c r="R5231" s="163"/>
      <c r="S5231" s="168" t="s">
        <v>20645</v>
      </c>
      <c r="T5231" s="164">
        <v>0.0</v>
      </c>
    </row>
    <row r="5232" ht="18.75" hidden="1" customHeight="1">
      <c r="A5232" s="189">
        <v>45975.0</v>
      </c>
      <c r="B5232" s="171">
        <v>17963.0</v>
      </c>
      <c r="C5232" s="171" t="s">
        <v>22811</v>
      </c>
      <c r="D5232" s="171" t="s">
        <v>20687</v>
      </c>
      <c r="E5232" s="171">
        <v>8.0</v>
      </c>
      <c r="F5232" s="171" t="s">
        <v>20700</v>
      </c>
      <c r="G5232" s="171" t="s">
        <v>9615</v>
      </c>
      <c r="H5232" s="172" t="s">
        <v>20635</v>
      </c>
      <c r="I5232" s="173">
        <v>12900.0</v>
      </c>
      <c r="J5232" s="174">
        <v>2880.0</v>
      </c>
      <c r="K5232" s="179">
        <v>2880.0</v>
      </c>
      <c r="L5232" s="178"/>
      <c r="M5232" s="177"/>
      <c r="N5232" s="178"/>
      <c r="O5232" s="163"/>
      <c r="P5232" s="164"/>
      <c r="Q5232" s="163"/>
      <c r="R5232" s="163"/>
      <c r="S5232" s="168"/>
      <c r="T5232" s="164"/>
    </row>
    <row r="5233" ht="18.75" hidden="1" customHeight="1">
      <c r="A5233" s="189">
        <v>45975.0</v>
      </c>
      <c r="B5233" s="171">
        <v>17964.0</v>
      </c>
      <c r="C5233" s="171" t="s">
        <v>20892</v>
      </c>
      <c r="D5233" s="171" t="s">
        <v>20673</v>
      </c>
      <c r="E5233" s="171">
        <v>14.0</v>
      </c>
      <c r="F5233" s="171"/>
      <c r="G5233" s="171" t="s">
        <v>4576</v>
      </c>
      <c r="H5233" s="172" t="s">
        <v>20635</v>
      </c>
      <c r="I5233" s="173">
        <v>13100.0</v>
      </c>
      <c r="J5233" s="174">
        <v>3240.0</v>
      </c>
      <c r="K5233" s="179">
        <v>3240.0</v>
      </c>
      <c r="L5233" s="178"/>
      <c r="M5233" s="177"/>
      <c r="N5233" s="178"/>
      <c r="O5233" s="163"/>
      <c r="P5233" s="164"/>
      <c r="Q5233" s="163"/>
      <c r="R5233" s="163"/>
      <c r="S5233" s="168"/>
      <c r="T5233" s="164"/>
    </row>
    <row r="5234" ht="18.75" hidden="1" customHeight="1">
      <c r="A5234" s="180">
        <v>45975.0</v>
      </c>
      <c r="B5234" s="171">
        <v>9072.0</v>
      </c>
      <c r="C5234" s="171" t="s">
        <v>8901</v>
      </c>
      <c r="D5234" s="171"/>
      <c r="E5234" s="171" t="s">
        <v>20634</v>
      </c>
      <c r="F5234" s="171"/>
      <c r="G5234" s="171" t="s">
        <v>23015</v>
      </c>
      <c r="H5234" s="172" t="s">
        <v>23015</v>
      </c>
      <c r="I5234" s="173">
        <v>11760.0</v>
      </c>
      <c r="J5234" s="174">
        <v>1420.0</v>
      </c>
      <c r="K5234" s="179">
        <v>1420.0</v>
      </c>
      <c r="L5234" s="178">
        <v>0.0</v>
      </c>
      <c r="M5234" s="177">
        <v>0.0</v>
      </c>
      <c r="N5234" s="178">
        <v>0.0</v>
      </c>
      <c r="O5234" s="163"/>
      <c r="P5234" s="164"/>
      <c r="Q5234" s="163"/>
      <c r="R5234" s="163"/>
      <c r="S5234" s="168" t="s">
        <v>20645</v>
      </c>
      <c r="T5234" s="164">
        <v>0.0</v>
      </c>
    </row>
    <row r="5235" ht="18.75" hidden="1" customHeight="1">
      <c r="A5235" s="180">
        <v>45975.0</v>
      </c>
      <c r="B5235" s="171">
        <v>9073.0</v>
      </c>
      <c r="C5235" s="171" t="s">
        <v>6423</v>
      </c>
      <c r="D5235" s="171"/>
      <c r="E5235" s="171" t="s">
        <v>20634</v>
      </c>
      <c r="F5235" s="171"/>
      <c r="G5235" s="171" t="s">
        <v>22684</v>
      </c>
      <c r="H5235" s="172" t="s">
        <v>22684</v>
      </c>
      <c r="I5235" s="173">
        <v>3600.0</v>
      </c>
      <c r="J5235" s="174">
        <v>300.0</v>
      </c>
      <c r="K5235" s="179">
        <v>0.0</v>
      </c>
      <c r="L5235" s="178">
        <v>0.0</v>
      </c>
      <c r="M5235" s="177">
        <v>0.0</v>
      </c>
      <c r="N5235" s="178">
        <v>0.0</v>
      </c>
      <c r="O5235" s="163"/>
      <c r="P5235" s="164"/>
      <c r="Q5235" s="163"/>
      <c r="R5235" s="163"/>
      <c r="S5235" s="168" t="s">
        <v>20645</v>
      </c>
      <c r="T5235" s="164">
        <v>0.0</v>
      </c>
    </row>
    <row r="5236" ht="18.75" hidden="1" customHeight="1">
      <c r="A5236" s="180">
        <v>45975.0</v>
      </c>
      <c r="B5236" s="171">
        <v>9074.0</v>
      </c>
      <c r="C5236" s="171" t="s">
        <v>6423</v>
      </c>
      <c r="D5236" s="171"/>
      <c r="E5236" s="171" t="s">
        <v>20634</v>
      </c>
      <c r="F5236" s="171"/>
      <c r="G5236" s="171" t="s">
        <v>22684</v>
      </c>
      <c r="H5236" s="172" t="s">
        <v>22684</v>
      </c>
      <c r="I5236" s="173">
        <v>3300.0</v>
      </c>
      <c r="J5236" s="174">
        <v>360.0</v>
      </c>
      <c r="K5236" s="179">
        <v>0.0</v>
      </c>
      <c r="L5236" s="178">
        <v>360.0</v>
      </c>
      <c r="M5236" s="177">
        <v>0.0</v>
      </c>
      <c r="N5236" s="178">
        <v>0.0</v>
      </c>
      <c r="O5236" s="163"/>
      <c r="P5236" s="164"/>
      <c r="Q5236" s="163"/>
      <c r="R5236" s="163"/>
      <c r="S5236" s="168" t="s">
        <v>20645</v>
      </c>
      <c r="T5236" s="164">
        <v>0.0</v>
      </c>
    </row>
    <row r="5237" ht="18.75" hidden="1" customHeight="1">
      <c r="A5237" s="180">
        <v>45975.0</v>
      </c>
      <c r="B5237" s="171">
        <v>9075.0</v>
      </c>
      <c r="C5237" s="171" t="s">
        <v>6423</v>
      </c>
      <c r="D5237" s="171"/>
      <c r="E5237" s="171" t="s">
        <v>20634</v>
      </c>
      <c r="F5237" s="171"/>
      <c r="G5237" s="171" t="s">
        <v>22683</v>
      </c>
      <c r="H5237" s="172" t="s">
        <v>22683</v>
      </c>
      <c r="I5237" s="173">
        <v>3600.0</v>
      </c>
      <c r="J5237" s="174">
        <v>380.0</v>
      </c>
      <c r="K5237" s="179">
        <v>0.0</v>
      </c>
      <c r="L5237" s="178">
        <v>0.0</v>
      </c>
      <c r="M5237" s="177">
        <v>0.0</v>
      </c>
      <c r="N5237" s="178">
        <v>0.0</v>
      </c>
      <c r="O5237" s="163"/>
      <c r="P5237" s="164"/>
      <c r="Q5237" s="163"/>
      <c r="R5237" s="163"/>
      <c r="S5237" s="168" t="s">
        <v>20645</v>
      </c>
      <c r="T5237" s="164">
        <v>0.0</v>
      </c>
    </row>
    <row r="5238" ht="18.75" hidden="1" customHeight="1">
      <c r="A5238" s="180">
        <v>45975.0</v>
      </c>
      <c r="B5238" s="171">
        <v>9076.0</v>
      </c>
      <c r="C5238" s="171" t="s">
        <v>6423</v>
      </c>
      <c r="D5238" s="171"/>
      <c r="E5238" s="171" t="s">
        <v>20634</v>
      </c>
      <c r="F5238" s="171"/>
      <c r="G5238" s="171" t="s">
        <v>22683</v>
      </c>
      <c r="H5238" s="172" t="s">
        <v>22683</v>
      </c>
      <c r="I5238" s="173">
        <v>3220.0</v>
      </c>
      <c r="J5238" s="174">
        <v>460.0</v>
      </c>
      <c r="K5238" s="179">
        <v>0.0</v>
      </c>
      <c r="L5238" s="178">
        <v>460.0</v>
      </c>
      <c r="M5238" s="177">
        <v>0.0</v>
      </c>
      <c r="N5238" s="178">
        <v>0.0</v>
      </c>
      <c r="O5238" s="163"/>
      <c r="P5238" s="164"/>
      <c r="Q5238" s="163"/>
      <c r="R5238" s="163"/>
      <c r="S5238" s="168" t="s">
        <v>20645</v>
      </c>
      <c r="T5238" s="164">
        <v>0.0</v>
      </c>
    </row>
    <row r="5239" ht="18.75" hidden="1" customHeight="1">
      <c r="A5239" s="180">
        <v>45975.0</v>
      </c>
      <c r="B5239" s="171">
        <v>9077.0</v>
      </c>
      <c r="C5239" s="171" t="s">
        <v>4082</v>
      </c>
      <c r="D5239" s="171"/>
      <c r="E5239" s="171" t="s">
        <v>20634</v>
      </c>
      <c r="F5239" s="171"/>
      <c r="G5239" s="171"/>
      <c r="H5239" s="172"/>
      <c r="I5239" s="173">
        <v>3700.0</v>
      </c>
      <c r="J5239" s="174">
        <v>560.0</v>
      </c>
      <c r="K5239" s="179">
        <v>0.0</v>
      </c>
      <c r="L5239" s="178">
        <v>0.0</v>
      </c>
      <c r="M5239" s="177">
        <v>560.0</v>
      </c>
      <c r="N5239" s="178">
        <v>0.0</v>
      </c>
      <c r="O5239" s="163"/>
      <c r="P5239" s="164"/>
      <c r="Q5239" s="163"/>
      <c r="R5239" s="163"/>
      <c r="S5239" s="168" t="s">
        <v>20645</v>
      </c>
      <c r="T5239" s="164">
        <v>0.0</v>
      </c>
    </row>
    <row r="5240" ht="18.75" hidden="1" customHeight="1">
      <c r="A5240" s="180">
        <v>45975.0</v>
      </c>
      <c r="B5240" s="171">
        <v>9078.0</v>
      </c>
      <c r="C5240" s="171" t="s">
        <v>14182</v>
      </c>
      <c r="D5240" s="171"/>
      <c r="E5240" s="171" t="s">
        <v>20634</v>
      </c>
      <c r="F5240" s="171"/>
      <c r="G5240" s="171"/>
      <c r="H5240" s="172"/>
      <c r="I5240" s="173">
        <v>3780.0</v>
      </c>
      <c r="J5240" s="174">
        <v>900.0</v>
      </c>
      <c r="K5240" s="179">
        <v>900.0</v>
      </c>
      <c r="L5240" s="178">
        <v>0.0</v>
      </c>
      <c r="M5240" s="177">
        <v>0.0</v>
      </c>
      <c r="N5240" s="178">
        <v>0.0</v>
      </c>
      <c r="O5240" s="163"/>
      <c r="P5240" s="164"/>
      <c r="Q5240" s="163"/>
      <c r="R5240" s="163"/>
      <c r="S5240" s="168" t="s">
        <v>20645</v>
      </c>
      <c r="T5240" s="164">
        <v>0.0</v>
      </c>
    </row>
    <row r="5241" ht="18.75" hidden="1" customHeight="1">
      <c r="A5241" s="180">
        <v>45975.0</v>
      </c>
      <c r="B5241" s="171">
        <v>9079.0</v>
      </c>
      <c r="C5241" s="171" t="s">
        <v>2781</v>
      </c>
      <c r="D5241" s="171"/>
      <c r="E5241" s="171" t="s">
        <v>20634</v>
      </c>
      <c r="F5241" s="171"/>
      <c r="G5241" s="171"/>
      <c r="H5241" s="172"/>
      <c r="I5241" s="173">
        <v>3760.0</v>
      </c>
      <c r="J5241" s="174">
        <v>980.0</v>
      </c>
      <c r="K5241" s="179">
        <v>0.0</v>
      </c>
      <c r="L5241" s="178">
        <v>980.0</v>
      </c>
      <c r="M5241" s="177">
        <v>0.0</v>
      </c>
      <c r="N5241" s="178">
        <v>0.0</v>
      </c>
      <c r="O5241" s="163"/>
      <c r="P5241" s="164"/>
      <c r="Q5241" s="163"/>
      <c r="R5241" s="163"/>
      <c r="S5241" s="168" t="s">
        <v>20645</v>
      </c>
      <c r="T5241" s="164">
        <v>0.0</v>
      </c>
    </row>
    <row r="5242" ht="18.75" hidden="1" customHeight="1">
      <c r="A5242" s="180">
        <v>45975.0</v>
      </c>
      <c r="B5242" s="171">
        <v>9080.0</v>
      </c>
      <c r="C5242" s="171"/>
      <c r="D5242" s="171"/>
      <c r="E5242" s="171" t="s">
        <v>20634</v>
      </c>
      <c r="F5242" s="171"/>
      <c r="G5242" s="171"/>
      <c r="H5242" s="172"/>
      <c r="I5242" s="173"/>
      <c r="J5242" s="174">
        <v>0.0</v>
      </c>
      <c r="K5242" s="179">
        <v>0.0</v>
      </c>
      <c r="L5242" s="178">
        <v>0.0</v>
      </c>
      <c r="M5242" s="177">
        <v>0.0</v>
      </c>
      <c r="N5242" s="178">
        <v>0.0</v>
      </c>
      <c r="O5242" s="163"/>
      <c r="P5242" s="164"/>
      <c r="Q5242" s="163"/>
      <c r="R5242" s="163"/>
      <c r="S5242" s="168" t="s">
        <v>20645</v>
      </c>
      <c r="T5242" s="164">
        <v>0.0</v>
      </c>
    </row>
    <row r="5243" ht="18.75" hidden="1" customHeight="1">
      <c r="A5243" s="180">
        <v>45975.0</v>
      </c>
      <c r="B5243" s="171">
        <v>9081.0</v>
      </c>
      <c r="C5243" s="171" t="s">
        <v>14148</v>
      </c>
      <c r="D5243" s="171"/>
      <c r="E5243" s="171" t="s">
        <v>20634</v>
      </c>
      <c r="F5243" s="171"/>
      <c r="G5243" s="171"/>
      <c r="H5243" s="172"/>
      <c r="I5243" s="173">
        <v>3540.0</v>
      </c>
      <c r="J5243" s="174">
        <v>40.0</v>
      </c>
      <c r="K5243" s="179">
        <v>40.0</v>
      </c>
      <c r="L5243" s="178">
        <v>0.0</v>
      </c>
      <c r="M5243" s="177">
        <v>0.0</v>
      </c>
      <c r="N5243" s="178">
        <v>0.0</v>
      </c>
      <c r="O5243" s="163"/>
      <c r="P5243" s="164"/>
      <c r="Q5243" s="163"/>
      <c r="R5243" s="163"/>
      <c r="S5243" s="168" t="s">
        <v>20645</v>
      </c>
      <c r="T5243" s="164">
        <v>0.0</v>
      </c>
    </row>
    <row r="5244" ht="18.75" hidden="1" customHeight="1">
      <c r="A5244" s="180">
        <v>45975.0</v>
      </c>
      <c r="B5244" s="171">
        <v>9082.0</v>
      </c>
      <c r="C5244" s="171" t="s">
        <v>4017</v>
      </c>
      <c r="D5244" s="171"/>
      <c r="E5244" s="171" t="s">
        <v>20634</v>
      </c>
      <c r="F5244" s="171"/>
      <c r="G5244" s="171" t="s">
        <v>4500</v>
      </c>
      <c r="H5244" s="172" t="s">
        <v>4500</v>
      </c>
      <c r="I5244" s="173">
        <v>4620.0</v>
      </c>
      <c r="J5244" s="174">
        <v>1040.0</v>
      </c>
      <c r="K5244" s="179">
        <v>1040.0</v>
      </c>
      <c r="L5244" s="178">
        <v>0.0</v>
      </c>
      <c r="M5244" s="177">
        <v>0.0</v>
      </c>
      <c r="N5244" s="178">
        <v>0.0</v>
      </c>
      <c r="O5244" s="163"/>
      <c r="P5244" s="164"/>
      <c r="Q5244" s="163"/>
      <c r="R5244" s="163"/>
      <c r="S5244" s="168" t="s">
        <v>20645</v>
      </c>
      <c r="T5244" s="164">
        <v>0.0</v>
      </c>
    </row>
    <row r="5245" ht="18.75" hidden="1" customHeight="1">
      <c r="A5245" s="189">
        <v>45975.0</v>
      </c>
      <c r="B5245" s="171">
        <v>17965.0</v>
      </c>
      <c r="C5245" s="171" t="s">
        <v>23016</v>
      </c>
      <c r="D5245" s="171" t="s">
        <v>20673</v>
      </c>
      <c r="E5245" s="171">
        <v>8.0</v>
      </c>
      <c r="F5245" s="171" t="s">
        <v>20700</v>
      </c>
      <c r="G5245" s="171" t="s">
        <v>14710</v>
      </c>
      <c r="H5245" s="172" t="s">
        <v>20669</v>
      </c>
      <c r="I5245" s="173">
        <v>10140.0</v>
      </c>
      <c r="J5245" s="174">
        <v>300.0</v>
      </c>
      <c r="K5245" s="179"/>
      <c r="L5245" s="178">
        <v>300.0</v>
      </c>
      <c r="M5245" s="177"/>
      <c r="N5245" s="178"/>
      <c r="O5245" s="163"/>
      <c r="P5245" s="164"/>
      <c r="Q5245" s="163"/>
      <c r="R5245" s="163"/>
      <c r="S5245" s="168"/>
      <c r="T5245" s="164"/>
    </row>
    <row r="5246" ht="18.75" hidden="1" customHeight="1">
      <c r="A5246" s="180">
        <v>45975.0</v>
      </c>
      <c r="B5246" s="171">
        <v>9083.0</v>
      </c>
      <c r="C5246" s="171" t="s">
        <v>4111</v>
      </c>
      <c r="D5246" s="171"/>
      <c r="E5246" s="171" t="s">
        <v>20634</v>
      </c>
      <c r="F5246" s="171"/>
      <c r="G5246" s="171"/>
      <c r="H5246" s="172"/>
      <c r="I5246" s="173">
        <v>3500.0</v>
      </c>
      <c r="J5246" s="174">
        <v>920.0</v>
      </c>
      <c r="K5246" s="179">
        <v>920.0</v>
      </c>
      <c r="L5246" s="178">
        <v>0.0</v>
      </c>
      <c r="M5246" s="177">
        <v>0.0</v>
      </c>
      <c r="N5246" s="178">
        <v>0.0</v>
      </c>
      <c r="O5246" s="163"/>
      <c r="P5246" s="164"/>
      <c r="Q5246" s="163"/>
      <c r="R5246" s="163"/>
      <c r="S5246" s="168" t="s">
        <v>20645</v>
      </c>
      <c r="T5246" s="164">
        <v>0.0</v>
      </c>
    </row>
    <row r="5247" ht="18.75" hidden="1" customHeight="1">
      <c r="A5247" s="180">
        <v>45975.0</v>
      </c>
      <c r="B5247" s="171">
        <v>9084.0</v>
      </c>
      <c r="C5247" s="171" t="s">
        <v>2781</v>
      </c>
      <c r="D5247" s="171"/>
      <c r="E5247" s="171" t="s">
        <v>20634</v>
      </c>
      <c r="F5247" s="171"/>
      <c r="G5247" s="171"/>
      <c r="H5247" s="172"/>
      <c r="I5247" s="173">
        <v>3780.0</v>
      </c>
      <c r="J5247" s="174">
        <v>1000.0</v>
      </c>
      <c r="K5247" s="179">
        <v>1000.0</v>
      </c>
      <c r="L5247" s="178">
        <v>0.0</v>
      </c>
      <c r="M5247" s="177">
        <v>0.0</v>
      </c>
      <c r="N5247" s="178">
        <v>0.0</v>
      </c>
      <c r="O5247" s="163"/>
      <c r="P5247" s="164"/>
      <c r="Q5247" s="163"/>
      <c r="R5247" s="163"/>
      <c r="S5247" s="168" t="s">
        <v>20645</v>
      </c>
      <c r="T5247" s="164">
        <v>0.0</v>
      </c>
    </row>
    <row r="5248" ht="18.75" hidden="1" customHeight="1">
      <c r="A5248" s="189">
        <v>45975.0</v>
      </c>
      <c r="B5248" s="171">
        <v>17966.0</v>
      </c>
      <c r="C5248" s="171" t="s">
        <v>23017</v>
      </c>
      <c r="D5248" s="171" t="s">
        <v>20687</v>
      </c>
      <c r="E5248" s="171">
        <v>12.0</v>
      </c>
      <c r="F5248" s="171" t="s">
        <v>20949</v>
      </c>
      <c r="G5248" s="171" t="s">
        <v>14718</v>
      </c>
      <c r="H5248" s="172" t="s">
        <v>20635</v>
      </c>
      <c r="I5248" s="173">
        <v>10920.0</v>
      </c>
      <c r="J5248" s="174">
        <v>880.0</v>
      </c>
      <c r="K5248" s="179">
        <v>880.0</v>
      </c>
      <c r="L5248" s="178"/>
      <c r="M5248" s="177"/>
      <c r="N5248" s="178"/>
      <c r="O5248" s="163"/>
      <c r="P5248" s="164"/>
      <c r="Q5248" s="163"/>
      <c r="R5248" s="163"/>
      <c r="S5248" s="168"/>
      <c r="T5248" s="164"/>
    </row>
    <row r="5249" ht="18.75" hidden="1" customHeight="1">
      <c r="A5249" s="189">
        <v>45975.0</v>
      </c>
      <c r="B5249" s="171">
        <v>17969.0</v>
      </c>
      <c r="C5249" s="171" t="s">
        <v>21380</v>
      </c>
      <c r="D5249" s="171" t="s">
        <v>20687</v>
      </c>
      <c r="E5249" s="171">
        <v>8.0</v>
      </c>
      <c r="F5249" s="171" t="s">
        <v>20973</v>
      </c>
      <c r="G5249" s="171" t="s">
        <v>14486</v>
      </c>
      <c r="H5249" s="172" t="s">
        <v>20638</v>
      </c>
      <c r="I5249" s="173">
        <v>20320.0</v>
      </c>
      <c r="J5249" s="174">
        <v>10300.0</v>
      </c>
      <c r="K5249" s="179"/>
      <c r="L5249" s="178"/>
      <c r="M5249" s="177"/>
      <c r="N5249" s="177">
        <v>10300.0</v>
      </c>
      <c r="O5249" s="163"/>
      <c r="P5249" s="164"/>
      <c r="Q5249" s="163"/>
      <c r="R5249" s="163"/>
      <c r="S5249" s="168"/>
      <c r="T5249" s="164"/>
    </row>
    <row r="5250" ht="18.75" hidden="1" customHeight="1">
      <c r="A5250" s="189">
        <v>45975.0</v>
      </c>
      <c r="B5250" s="171">
        <v>17970.0</v>
      </c>
      <c r="C5250" s="171" t="s">
        <v>18536</v>
      </c>
      <c r="D5250" s="171" t="s">
        <v>20673</v>
      </c>
      <c r="E5250" s="171">
        <v>14.0</v>
      </c>
      <c r="F5250" s="171" t="s">
        <v>21143</v>
      </c>
      <c r="G5250" s="171" t="s">
        <v>9237</v>
      </c>
      <c r="H5250" s="172" t="s">
        <v>20635</v>
      </c>
      <c r="I5250" s="173">
        <v>12180.0</v>
      </c>
      <c r="J5250" s="174">
        <v>2320.0</v>
      </c>
      <c r="K5250" s="179">
        <v>2320.0</v>
      </c>
      <c r="L5250" s="178"/>
      <c r="M5250" s="177"/>
      <c r="N5250" s="178"/>
      <c r="O5250" s="163"/>
      <c r="P5250" s="164"/>
      <c r="Q5250" s="163"/>
      <c r="R5250" s="163"/>
      <c r="S5250" s="168"/>
      <c r="T5250" s="164"/>
    </row>
    <row r="5251" ht="18.75" hidden="1" customHeight="1">
      <c r="A5251" s="182">
        <v>45975.02901168981</v>
      </c>
      <c r="B5251" s="171">
        <v>9069.0</v>
      </c>
      <c r="C5251" s="171" t="s">
        <v>4017</v>
      </c>
      <c r="D5251" s="171"/>
      <c r="E5251" s="171" t="s">
        <v>20634</v>
      </c>
      <c r="F5251" s="171"/>
      <c r="G5251" s="171" t="s">
        <v>4500</v>
      </c>
      <c r="H5251" s="172" t="s">
        <v>4500</v>
      </c>
      <c r="I5251" s="173">
        <v>4600.0</v>
      </c>
      <c r="J5251" s="174">
        <v>1380.0</v>
      </c>
      <c r="K5251" s="179">
        <v>690.0</v>
      </c>
      <c r="L5251" s="178">
        <v>0.0</v>
      </c>
      <c r="M5251" s="177">
        <v>690.0</v>
      </c>
      <c r="N5251" s="178">
        <v>0.0</v>
      </c>
      <c r="O5251" s="163"/>
      <c r="P5251" s="164"/>
      <c r="Q5251" s="163"/>
      <c r="R5251" s="163"/>
      <c r="S5251" s="168" t="s">
        <v>20645</v>
      </c>
      <c r="T5251" s="164">
        <v>0.0</v>
      </c>
    </row>
    <row r="5252" ht="18.75" hidden="1" customHeight="1">
      <c r="A5252" s="189">
        <v>45976.0</v>
      </c>
      <c r="B5252" s="171">
        <v>17971.0</v>
      </c>
      <c r="C5252" s="171"/>
      <c r="D5252" s="171" t="s">
        <v>20687</v>
      </c>
      <c r="E5252" s="171" t="s">
        <v>132</v>
      </c>
      <c r="F5252" s="171" t="s">
        <v>21735</v>
      </c>
      <c r="G5252" s="171" t="s">
        <v>13721</v>
      </c>
      <c r="H5252" s="172" t="s">
        <v>20635</v>
      </c>
      <c r="I5252" s="173">
        <v>11800.0</v>
      </c>
      <c r="J5252" s="174">
        <v>1520.0</v>
      </c>
      <c r="K5252" s="179">
        <v>1520.0</v>
      </c>
      <c r="L5252" s="178"/>
      <c r="M5252" s="177"/>
      <c r="N5252" s="178"/>
      <c r="O5252" s="163"/>
      <c r="P5252" s="164"/>
      <c r="Q5252" s="163"/>
      <c r="R5252" s="163"/>
      <c r="S5252" s="168"/>
      <c r="T5252" s="164"/>
    </row>
    <row r="5253" ht="18.75" hidden="1" customHeight="1">
      <c r="A5253" s="189">
        <v>45976.0</v>
      </c>
      <c r="B5253" s="171">
        <v>17972.0</v>
      </c>
      <c r="C5253" s="171" t="s">
        <v>16977</v>
      </c>
      <c r="D5253" s="171" t="s">
        <v>20659</v>
      </c>
      <c r="E5253" s="171">
        <v>8.0</v>
      </c>
      <c r="F5253" s="171" t="s">
        <v>21615</v>
      </c>
      <c r="G5253" s="171" t="s">
        <v>23018</v>
      </c>
      <c r="H5253" s="172" t="s">
        <v>20635</v>
      </c>
      <c r="I5253" s="173">
        <v>10500.0</v>
      </c>
      <c r="J5253" s="174">
        <v>800.0</v>
      </c>
      <c r="K5253" s="179">
        <v>800.0</v>
      </c>
      <c r="L5253" s="178"/>
      <c r="M5253" s="177"/>
      <c r="N5253" s="178"/>
      <c r="O5253" s="163"/>
      <c r="P5253" s="164"/>
      <c r="Q5253" s="163"/>
      <c r="R5253" s="163"/>
      <c r="S5253" s="168"/>
      <c r="T5253" s="164"/>
    </row>
    <row r="5254" ht="18.75" hidden="1" customHeight="1">
      <c r="A5254" s="189">
        <v>45976.0</v>
      </c>
      <c r="B5254" s="171">
        <v>17974.0</v>
      </c>
      <c r="C5254" s="171"/>
      <c r="D5254" s="171" t="s">
        <v>20687</v>
      </c>
      <c r="E5254" s="171">
        <v>8.0</v>
      </c>
      <c r="F5254" s="171" t="s">
        <v>21876</v>
      </c>
      <c r="G5254" s="171" t="s">
        <v>14750</v>
      </c>
      <c r="H5254" s="172" t="s">
        <v>20635</v>
      </c>
      <c r="I5254" s="173">
        <v>13920.0</v>
      </c>
      <c r="J5254" s="174">
        <v>3900.0</v>
      </c>
      <c r="K5254" s="179">
        <v>3900.0</v>
      </c>
      <c r="L5254" s="178"/>
      <c r="M5254" s="177"/>
      <c r="N5254" s="178"/>
      <c r="O5254" s="163"/>
      <c r="P5254" s="164"/>
      <c r="Q5254" s="163"/>
      <c r="R5254" s="163"/>
      <c r="S5254" s="168"/>
      <c r="T5254" s="164"/>
    </row>
    <row r="5255" ht="18.75" hidden="1" customHeight="1">
      <c r="A5255" s="189">
        <v>45976.0</v>
      </c>
      <c r="B5255" s="171">
        <v>17975.0</v>
      </c>
      <c r="C5255" s="171"/>
      <c r="D5255" s="171" t="s">
        <v>20687</v>
      </c>
      <c r="E5255" s="171">
        <v>8.0</v>
      </c>
      <c r="F5255" s="171" t="s">
        <v>22052</v>
      </c>
      <c r="G5255" s="171" t="s">
        <v>6879</v>
      </c>
      <c r="H5255" s="172" t="s">
        <v>20635</v>
      </c>
      <c r="I5255" s="173">
        <v>12500.0</v>
      </c>
      <c r="J5255" s="174">
        <v>2480.0</v>
      </c>
      <c r="K5255" s="179">
        <v>2480.0</v>
      </c>
      <c r="L5255" s="178"/>
      <c r="M5255" s="177"/>
      <c r="N5255" s="178"/>
      <c r="O5255" s="163"/>
      <c r="P5255" s="164"/>
      <c r="Q5255" s="163"/>
      <c r="R5255" s="163"/>
      <c r="S5255" s="168"/>
      <c r="T5255" s="164"/>
    </row>
    <row r="5256" ht="18.75" hidden="1" customHeight="1">
      <c r="A5256" s="189">
        <v>45976.0</v>
      </c>
      <c r="B5256" s="171">
        <v>17976.0</v>
      </c>
      <c r="C5256" s="171"/>
      <c r="D5256" s="171" t="s">
        <v>20673</v>
      </c>
      <c r="E5256" s="171">
        <v>8.0</v>
      </c>
      <c r="F5256" s="171" t="s">
        <v>21161</v>
      </c>
      <c r="G5256" s="171" t="s">
        <v>14757</v>
      </c>
      <c r="H5256" s="172" t="s">
        <v>20635</v>
      </c>
      <c r="I5256" s="173">
        <v>12060.0</v>
      </c>
      <c r="J5256" s="174">
        <v>2220.0</v>
      </c>
      <c r="K5256" s="179">
        <v>2220.0</v>
      </c>
      <c r="L5256" s="178"/>
      <c r="M5256" s="177"/>
      <c r="N5256" s="178"/>
      <c r="O5256" s="163"/>
      <c r="P5256" s="164"/>
      <c r="Q5256" s="163"/>
      <c r="R5256" s="163"/>
      <c r="S5256" s="168"/>
      <c r="T5256" s="164"/>
    </row>
    <row r="5257" ht="18.75" hidden="1" customHeight="1">
      <c r="A5257" s="180">
        <v>45976.0</v>
      </c>
      <c r="B5257" s="171">
        <v>9098.0</v>
      </c>
      <c r="C5257" s="171" t="s">
        <v>5722</v>
      </c>
      <c r="D5257" s="171"/>
      <c r="E5257" s="171" t="s">
        <v>20634</v>
      </c>
      <c r="F5257" s="171"/>
      <c r="G5257" s="171" t="s">
        <v>22683</v>
      </c>
      <c r="H5257" s="172" t="s">
        <v>22683</v>
      </c>
      <c r="I5257" s="173">
        <v>3880.0</v>
      </c>
      <c r="J5257" s="174">
        <v>300.0</v>
      </c>
      <c r="K5257" s="179">
        <v>0.0</v>
      </c>
      <c r="L5257" s="178">
        <v>0.0</v>
      </c>
      <c r="M5257" s="177">
        <v>0.0</v>
      </c>
      <c r="N5257" s="178">
        <v>0.0</v>
      </c>
      <c r="O5257" s="163"/>
      <c r="P5257" s="164"/>
      <c r="Q5257" s="163"/>
      <c r="R5257" s="163"/>
      <c r="S5257" s="168" t="s">
        <v>20645</v>
      </c>
      <c r="T5257" s="164">
        <v>0.0</v>
      </c>
    </row>
    <row r="5258" ht="18.75" hidden="1" customHeight="1">
      <c r="A5258" s="180">
        <v>45976.0</v>
      </c>
      <c r="B5258" s="171">
        <v>9099.0</v>
      </c>
      <c r="C5258" s="171" t="s">
        <v>5722</v>
      </c>
      <c r="D5258" s="171"/>
      <c r="E5258" s="171" t="s">
        <v>20634</v>
      </c>
      <c r="F5258" s="171"/>
      <c r="G5258" s="171" t="s">
        <v>22683</v>
      </c>
      <c r="H5258" s="172" t="s">
        <v>22683</v>
      </c>
      <c r="I5258" s="173">
        <v>3580.0</v>
      </c>
      <c r="J5258" s="174">
        <v>760.0</v>
      </c>
      <c r="K5258" s="179">
        <v>0.0</v>
      </c>
      <c r="L5258" s="178">
        <v>760.0</v>
      </c>
      <c r="M5258" s="177">
        <v>0.0</v>
      </c>
      <c r="N5258" s="178">
        <v>0.0</v>
      </c>
      <c r="O5258" s="163"/>
      <c r="P5258" s="164"/>
      <c r="Q5258" s="163"/>
      <c r="R5258" s="163"/>
      <c r="S5258" s="168" t="s">
        <v>20645</v>
      </c>
      <c r="T5258" s="164">
        <v>0.0</v>
      </c>
    </row>
    <row r="5259" ht="18.75" hidden="1" customHeight="1">
      <c r="A5259" s="189">
        <v>45978.0</v>
      </c>
      <c r="B5259" s="171">
        <v>17977.0</v>
      </c>
      <c r="C5259" s="171" t="s">
        <v>20892</v>
      </c>
      <c r="D5259" s="171" t="s">
        <v>20687</v>
      </c>
      <c r="E5259" s="171">
        <v>14.0</v>
      </c>
      <c r="F5259" s="171" t="s">
        <v>21370</v>
      </c>
      <c r="G5259" s="171" t="s">
        <v>4576</v>
      </c>
      <c r="H5259" s="172" t="s">
        <v>20635</v>
      </c>
      <c r="I5259" s="173">
        <v>12020.0</v>
      </c>
      <c r="J5259" s="174">
        <v>1980.0</v>
      </c>
      <c r="K5259" s="179">
        <v>1980.0</v>
      </c>
      <c r="L5259" s="178"/>
      <c r="M5259" s="177"/>
      <c r="N5259" s="178"/>
      <c r="O5259" s="163"/>
      <c r="P5259" s="164"/>
      <c r="Q5259" s="163"/>
      <c r="R5259" s="163"/>
      <c r="S5259" s="168"/>
      <c r="T5259" s="164"/>
    </row>
    <row r="5260" ht="18.75" hidden="1" customHeight="1">
      <c r="A5260" s="189">
        <v>45978.0</v>
      </c>
      <c r="B5260" s="171">
        <v>17978.0</v>
      </c>
      <c r="C5260" s="171" t="s">
        <v>4017</v>
      </c>
      <c r="D5260" s="171" t="s">
        <v>20687</v>
      </c>
      <c r="E5260" s="171">
        <v>14.0</v>
      </c>
      <c r="F5260" s="171" t="s">
        <v>22195</v>
      </c>
      <c r="G5260" s="171" t="s">
        <v>14778</v>
      </c>
      <c r="H5260" s="172" t="s">
        <v>20635</v>
      </c>
      <c r="I5260" s="173">
        <v>12820.0</v>
      </c>
      <c r="J5260" s="174">
        <v>2780.0</v>
      </c>
      <c r="K5260" s="179">
        <v>2780.0</v>
      </c>
      <c r="L5260" s="178"/>
      <c r="M5260" s="177"/>
      <c r="N5260" s="178"/>
      <c r="O5260" s="163"/>
      <c r="P5260" s="164"/>
      <c r="Q5260" s="163"/>
      <c r="R5260" s="163"/>
      <c r="S5260" s="168"/>
      <c r="T5260" s="164"/>
    </row>
    <row r="5261" ht="18.75" hidden="1" customHeight="1">
      <c r="A5261" s="189">
        <v>45978.0</v>
      </c>
      <c r="B5261" s="171">
        <v>17979.0</v>
      </c>
      <c r="C5261" s="171" t="s">
        <v>4444</v>
      </c>
      <c r="D5261" s="171" t="s">
        <v>20659</v>
      </c>
      <c r="E5261" s="171">
        <v>8.0</v>
      </c>
      <c r="F5261" s="171" t="s">
        <v>21331</v>
      </c>
      <c r="G5261" s="171" t="s">
        <v>7298</v>
      </c>
      <c r="H5261" s="172" t="s">
        <v>20635</v>
      </c>
      <c r="I5261" s="173">
        <v>13040.0</v>
      </c>
      <c r="J5261" s="174">
        <v>3340.0</v>
      </c>
      <c r="K5261" s="179">
        <v>3340.0</v>
      </c>
      <c r="L5261" s="178"/>
      <c r="M5261" s="177"/>
      <c r="N5261" s="178"/>
      <c r="O5261" s="163"/>
      <c r="P5261" s="164"/>
      <c r="Q5261" s="163"/>
      <c r="R5261" s="163"/>
      <c r="S5261" s="168"/>
      <c r="T5261" s="164"/>
    </row>
    <row r="5262" ht="18.75" hidden="1" customHeight="1">
      <c r="A5262" s="180">
        <v>45978.0</v>
      </c>
      <c r="B5262" s="171">
        <v>9086.0</v>
      </c>
      <c r="C5262" s="171" t="s">
        <v>4017</v>
      </c>
      <c r="D5262" s="171"/>
      <c r="E5262" s="171" t="s">
        <v>20634</v>
      </c>
      <c r="F5262" s="171"/>
      <c r="G5262" s="171" t="s">
        <v>4500</v>
      </c>
      <c r="H5262" s="172" t="s">
        <v>4500</v>
      </c>
      <c r="I5262" s="173">
        <v>4080.0</v>
      </c>
      <c r="J5262" s="174">
        <v>820.0</v>
      </c>
      <c r="K5262" s="179">
        <v>820.0</v>
      </c>
      <c r="L5262" s="178">
        <v>0.0</v>
      </c>
      <c r="M5262" s="177">
        <v>0.0</v>
      </c>
      <c r="N5262" s="178">
        <v>0.0</v>
      </c>
      <c r="O5262" s="163"/>
      <c r="P5262" s="164"/>
      <c r="Q5262" s="163"/>
      <c r="R5262" s="163"/>
      <c r="S5262" s="168" t="s">
        <v>20645</v>
      </c>
      <c r="T5262" s="164">
        <v>0.0</v>
      </c>
    </row>
    <row r="5263" ht="18.75" hidden="1" customHeight="1">
      <c r="A5263" s="189">
        <v>45978.0</v>
      </c>
      <c r="B5263" s="171">
        <v>17981.0</v>
      </c>
      <c r="C5263" s="171" t="s">
        <v>22270</v>
      </c>
      <c r="D5263" s="171" t="s">
        <v>20687</v>
      </c>
      <c r="E5263" s="171">
        <v>14.0</v>
      </c>
      <c r="F5263" s="171" t="s">
        <v>20848</v>
      </c>
      <c r="G5263" s="171" t="s">
        <v>7238</v>
      </c>
      <c r="H5263" s="172" t="s">
        <v>20635</v>
      </c>
      <c r="I5263" s="173">
        <v>12460.0</v>
      </c>
      <c r="J5263" s="174">
        <v>2420.0</v>
      </c>
      <c r="K5263" s="179">
        <v>2420.0</v>
      </c>
      <c r="L5263" s="178"/>
      <c r="M5263" s="177"/>
      <c r="N5263" s="178"/>
      <c r="O5263" s="163"/>
      <c r="P5263" s="164"/>
      <c r="Q5263" s="163"/>
      <c r="R5263" s="163"/>
      <c r="S5263" s="168"/>
      <c r="T5263" s="164"/>
    </row>
    <row r="5264" ht="18.75" hidden="1" customHeight="1">
      <c r="A5264" s="189">
        <v>45978.0</v>
      </c>
      <c r="B5264" s="171">
        <v>17983.0</v>
      </c>
      <c r="C5264" s="171" t="s">
        <v>21468</v>
      </c>
      <c r="D5264" s="171" t="s">
        <v>20673</v>
      </c>
      <c r="E5264" s="171">
        <v>8.0</v>
      </c>
      <c r="F5264" s="171" t="s">
        <v>21386</v>
      </c>
      <c r="G5264" s="171" t="s">
        <v>15674</v>
      </c>
      <c r="H5264" s="172" t="s">
        <v>20635</v>
      </c>
      <c r="I5264" s="173">
        <v>12760.0</v>
      </c>
      <c r="J5264" s="174">
        <v>2920.0</v>
      </c>
      <c r="K5264" s="179">
        <v>2920.0</v>
      </c>
      <c r="L5264" s="178"/>
      <c r="M5264" s="177"/>
      <c r="N5264" s="178"/>
      <c r="O5264" s="163"/>
      <c r="P5264" s="164"/>
      <c r="Q5264" s="163"/>
      <c r="R5264" s="163"/>
      <c r="S5264" s="168"/>
      <c r="T5264" s="164"/>
    </row>
    <row r="5265" ht="18.75" hidden="1" customHeight="1">
      <c r="A5265" s="189">
        <v>45978.0</v>
      </c>
      <c r="B5265" s="171">
        <v>17984.0</v>
      </c>
      <c r="C5265" s="171" t="s">
        <v>3980</v>
      </c>
      <c r="D5265" s="171" t="s">
        <v>20659</v>
      </c>
      <c r="E5265" s="171">
        <v>8.0</v>
      </c>
      <c r="F5265" s="171" t="s">
        <v>20858</v>
      </c>
      <c r="G5265" s="171" t="s">
        <v>5765</v>
      </c>
      <c r="H5265" s="172" t="s">
        <v>20635</v>
      </c>
      <c r="I5265" s="173">
        <v>14560.0</v>
      </c>
      <c r="J5265" s="174">
        <v>4860.0</v>
      </c>
      <c r="K5265" s="179">
        <v>4860.0</v>
      </c>
      <c r="L5265" s="178"/>
      <c r="M5265" s="177"/>
      <c r="N5265" s="178"/>
      <c r="O5265" s="163"/>
      <c r="P5265" s="164"/>
      <c r="Q5265" s="163"/>
      <c r="R5265" s="163"/>
      <c r="S5265" s="168"/>
      <c r="T5265" s="164"/>
    </row>
    <row r="5266" ht="18.75" hidden="1" customHeight="1">
      <c r="A5266" s="180">
        <v>45978.0</v>
      </c>
      <c r="B5266" s="171">
        <v>9087.0</v>
      </c>
      <c r="C5266" s="171" t="s">
        <v>8901</v>
      </c>
      <c r="D5266" s="171"/>
      <c r="E5266" s="171" t="s">
        <v>20634</v>
      </c>
      <c r="F5266" s="171"/>
      <c r="G5266" s="171" t="s">
        <v>23019</v>
      </c>
      <c r="H5266" s="172" t="s">
        <v>23019</v>
      </c>
      <c r="I5266" s="173">
        <v>13600.0</v>
      </c>
      <c r="J5266" s="174">
        <v>3140.0</v>
      </c>
      <c r="K5266" s="179">
        <v>3140.0</v>
      </c>
      <c r="L5266" s="178">
        <v>0.0</v>
      </c>
      <c r="M5266" s="177">
        <v>0.0</v>
      </c>
      <c r="N5266" s="178">
        <v>0.0</v>
      </c>
      <c r="O5266" s="163"/>
      <c r="P5266" s="164"/>
      <c r="Q5266" s="163"/>
      <c r="R5266" s="163"/>
      <c r="S5266" s="168" t="s">
        <v>20645</v>
      </c>
      <c r="T5266" s="164">
        <v>0.0</v>
      </c>
    </row>
    <row r="5267" ht="18.75" hidden="1" customHeight="1">
      <c r="A5267" s="180">
        <v>45978.0</v>
      </c>
      <c r="B5267" s="171">
        <v>9088.0</v>
      </c>
      <c r="C5267" s="171" t="s">
        <v>4802</v>
      </c>
      <c r="D5267" s="171"/>
      <c r="E5267" s="171" t="s">
        <v>20634</v>
      </c>
      <c r="F5267" s="171"/>
      <c r="G5267" s="171"/>
      <c r="H5267" s="172"/>
      <c r="I5267" s="173">
        <v>3060.0</v>
      </c>
      <c r="J5267" s="174">
        <v>360.0</v>
      </c>
      <c r="K5267" s="179">
        <v>360.0</v>
      </c>
      <c r="L5267" s="178">
        <v>0.0</v>
      </c>
      <c r="M5267" s="177">
        <v>0.0</v>
      </c>
      <c r="N5267" s="178">
        <v>0.0</v>
      </c>
      <c r="O5267" s="163"/>
      <c r="P5267" s="164"/>
      <c r="Q5267" s="163"/>
      <c r="R5267" s="163"/>
      <c r="S5267" s="168" t="s">
        <v>20645</v>
      </c>
      <c r="T5267" s="164">
        <v>0.0</v>
      </c>
    </row>
    <row r="5268" ht="18.75" hidden="1" customHeight="1">
      <c r="A5268" s="189">
        <v>45978.0</v>
      </c>
      <c r="B5268" s="171">
        <v>17985.0</v>
      </c>
      <c r="C5268" s="171" t="s">
        <v>4877</v>
      </c>
      <c r="D5268" s="171" t="s">
        <v>20687</v>
      </c>
      <c r="E5268" s="171">
        <v>8.0</v>
      </c>
      <c r="F5268" s="171" t="s">
        <v>21831</v>
      </c>
      <c r="G5268" s="171" t="s">
        <v>14802</v>
      </c>
      <c r="H5268" s="172" t="s">
        <v>20635</v>
      </c>
      <c r="I5268" s="173">
        <v>11100.0</v>
      </c>
      <c r="J5268" s="174">
        <v>1080.0</v>
      </c>
      <c r="K5268" s="179">
        <v>1080.0</v>
      </c>
      <c r="L5268" s="178"/>
      <c r="M5268" s="177"/>
      <c r="N5268" s="178"/>
      <c r="O5268" s="163"/>
      <c r="P5268" s="164"/>
      <c r="Q5268" s="163"/>
      <c r="R5268" s="163"/>
      <c r="S5268" s="168"/>
      <c r="T5268" s="164"/>
    </row>
    <row r="5269" ht="18.75" hidden="1" customHeight="1">
      <c r="A5269" s="180">
        <v>45978.0</v>
      </c>
      <c r="B5269" s="171">
        <v>9089.0</v>
      </c>
      <c r="C5269" s="171" t="s">
        <v>14805</v>
      </c>
      <c r="D5269" s="171"/>
      <c r="E5269" s="171" t="s">
        <v>20634</v>
      </c>
      <c r="F5269" s="171"/>
      <c r="G5269" s="171"/>
      <c r="H5269" s="172"/>
      <c r="I5269" s="173">
        <v>3880.0</v>
      </c>
      <c r="J5269" s="174">
        <v>980.0</v>
      </c>
      <c r="K5269" s="179">
        <v>294.0</v>
      </c>
      <c r="L5269" s="178">
        <v>0.0</v>
      </c>
      <c r="M5269" s="177">
        <v>196.0</v>
      </c>
      <c r="N5269" s="178">
        <v>490.0</v>
      </c>
      <c r="O5269" s="163"/>
      <c r="P5269" s="164"/>
      <c r="Q5269" s="163"/>
      <c r="R5269" s="163"/>
      <c r="S5269" s="168" t="s">
        <v>20645</v>
      </c>
      <c r="T5269" s="164">
        <v>0.0</v>
      </c>
    </row>
    <row r="5270" ht="18.75" hidden="1" customHeight="1">
      <c r="A5270" s="180">
        <v>45978.0</v>
      </c>
      <c r="B5270" s="171">
        <v>9090.0</v>
      </c>
      <c r="C5270" s="171" t="s">
        <v>3872</v>
      </c>
      <c r="D5270" s="171"/>
      <c r="E5270" s="171" t="s">
        <v>20634</v>
      </c>
      <c r="F5270" s="171"/>
      <c r="G5270" s="171"/>
      <c r="H5270" s="172"/>
      <c r="I5270" s="173">
        <v>4340.0</v>
      </c>
      <c r="J5270" s="174">
        <v>140.0</v>
      </c>
      <c r="K5270" s="179">
        <v>140.0</v>
      </c>
      <c r="L5270" s="178">
        <v>0.0</v>
      </c>
      <c r="M5270" s="177">
        <v>0.0</v>
      </c>
      <c r="N5270" s="178">
        <v>0.0</v>
      </c>
      <c r="O5270" s="163"/>
      <c r="P5270" s="164"/>
      <c r="Q5270" s="163"/>
      <c r="R5270" s="163"/>
      <c r="S5270" s="168" t="s">
        <v>20645</v>
      </c>
      <c r="T5270" s="164">
        <v>0.0</v>
      </c>
    </row>
    <row r="5271" ht="18.75" hidden="1" customHeight="1">
      <c r="A5271" s="180">
        <v>45978.0</v>
      </c>
      <c r="B5271" s="171">
        <v>9091.0</v>
      </c>
      <c r="C5271" s="171" t="s">
        <v>6423</v>
      </c>
      <c r="D5271" s="171"/>
      <c r="E5271" s="171" t="s">
        <v>20634</v>
      </c>
      <c r="F5271" s="171"/>
      <c r="G5271" s="171" t="s">
        <v>22684</v>
      </c>
      <c r="H5271" s="172" t="s">
        <v>22684</v>
      </c>
      <c r="I5271" s="173">
        <v>3680.0</v>
      </c>
      <c r="J5271" s="174">
        <v>180.0</v>
      </c>
      <c r="K5271" s="179">
        <v>0.0</v>
      </c>
      <c r="L5271" s="178">
        <v>0.0</v>
      </c>
      <c r="M5271" s="177">
        <v>0.0</v>
      </c>
      <c r="N5271" s="178">
        <v>0.0</v>
      </c>
      <c r="O5271" s="163"/>
      <c r="P5271" s="164"/>
      <c r="Q5271" s="163"/>
      <c r="R5271" s="163"/>
      <c r="S5271" s="168" t="s">
        <v>20645</v>
      </c>
      <c r="T5271" s="164">
        <v>0.0</v>
      </c>
    </row>
    <row r="5272" ht="18.75" hidden="1" customHeight="1">
      <c r="A5272" s="180">
        <v>45978.0</v>
      </c>
      <c r="B5272" s="171">
        <v>9092.0</v>
      </c>
      <c r="C5272" s="171" t="s">
        <v>6423</v>
      </c>
      <c r="D5272" s="171"/>
      <c r="E5272" s="171" t="s">
        <v>20634</v>
      </c>
      <c r="F5272" s="171"/>
      <c r="G5272" s="171" t="s">
        <v>22684</v>
      </c>
      <c r="H5272" s="172" t="s">
        <v>22684</v>
      </c>
      <c r="I5272" s="173">
        <v>3500.0</v>
      </c>
      <c r="J5272" s="174">
        <v>560.0</v>
      </c>
      <c r="K5272" s="179">
        <v>0.0</v>
      </c>
      <c r="L5272" s="178">
        <v>560.0</v>
      </c>
      <c r="M5272" s="177">
        <v>0.0</v>
      </c>
      <c r="N5272" s="178">
        <v>0.0</v>
      </c>
      <c r="O5272" s="163"/>
      <c r="P5272" s="164"/>
      <c r="Q5272" s="163"/>
      <c r="R5272" s="163"/>
      <c r="S5272" s="168" t="s">
        <v>20645</v>
      </c>
      <c r="T5272" s="164">
        <v>0.0</v>
      </c>
    </row>
    <row r="5273" ht="18.75" hidden="1" customHeight="1">
      <c r="A5273" s="180">
        <v>45978.0</v>
      </c>
      <c r="B5273" s="171">
        <v>9093.0</v>
      </c>
      <c r="C5273" s="171" t="s">
        <v>6423</v>
      </c>
      <c r="D5273" s="171"/>
      <c r="E5273" s="171" t="s">
        <v>20634</v>
      </c>
      <c r="F5273" s="171"/>
      <c r="G5273" s="171" t="s">
        <v>22683</v>
      </c>
      <c r="H5273" s="172" t="s">
        <v>22683</v>
      </c>
      <c r="I5273" s="173">
        <v>3600.0</v>
      </c>
      <c r="J5273" s="174">
        <v>260.0</v>
      </c>
      <c r="K5273" s="179">
        <v>0.0</v>
      </c>
      <c r="L5273" s="178">
        <v>0.0</v>
      </c>
      <c r="M5273" s="177">
        <v>0.0</v>
      </c>
      <c r="N5273" s="178">
        <v>0.0</v>
      </c>
      <c r="O5273" s="163"/>
      <c r="P5273" s="164"/>
      <c r="Q5273" s="163"/>
      <c r="R5273" s="163"/>
      <c r="S5273" s="168" t="s">
        <v>20645</v>
      </c>
      <c r="T5273" s="164">
        <v>0.0</v>
      </c>
    </row>
    <row r="5274" ht="18.75" hidden="1" customHeight="1">
      <c r="A5274" s="180">
        <v>45978.0</v>
      </c>
      <c r="B5274" s="171">
        <v>9094.0</v>
      </c>
      <c r="C5274" s="171" t="s">
        <v>6423</v>
      </c>
      <c r="D5274" s="171"/>
      <c r="E5274" s="171" t="s">
        <v>20634</v>
      </c>
      <c r="F5274" s="171"/>
      <c r="G5274" s="171" t="s">
        <v>22683</v>
      </c>
      <c r="H5274" s="172" t="s">
        <v>22683</v>
      </c>
      <c r="I5274" s="173">
        <v>3340.0</v>
      </c>
      <c r="J5274" s="174">
        <v>600.0</v>
      </c>
      <c r="K5274" s="179">
        <v>0.0</v>
      </c>
      <c r="L5274" s="178">
        <v>600.0</v>
      </c>
      <c r="M5274" s="177">
        <v>0.0</v>
      </c>
      <c r="N5274" s="178">
        <v>0.0</v>
      </c>
      <c r="O5274" s="163"/>
      <c r="P5274" s="164"/>
      <c r="Q5274" s="163"/>
      <c r="R5274" s="163"/>
      <c r="S5274" s="168" t="s">
        <v>20645</v>
      </c>
      <c r="T5274" s="164">
        <v>0.0</v>
      </c>
    </row>
    <row r="5275" ht="18.75" hidden="1" customHeight="1">
      <c r="A5275" s="180">
        <v>45978.0</v>
      </c>
      <c r="B5275" s="171">
        <v>9095.0</v>
      </c>
      <c r="C5275" s="171" t="s">
        <v>8901</v>
      </c>
      <c r="D5275" s="171"/>
      <c r="E5275" s="171" t="s">
        <v>20634</v>
      </c>
      <c r="F5275" s="171"/>
      <c r="G5275" s="171" t="s">
        <v>23020</v>
      </c>
      <c r="H5275" s="172" t="s">
        <v>23020</v>
      </c>
      <c r="I5275" s="173">
        <v>11940.0</v>
      </c>
      <c r="J5275" s="174">
        <v>1480.0</v>
      </c>
      <c r="K5275" s="179">
        <v>0.0</v>
      </c>
      <c r="L5275" s="178">
        <v>0.0</v>
      </c>
      <c r="M5275" s="177">
        <v>0.0</v>
      </c>
      <c r="N5275" s="178">
        <v>0.0</v>
      </c>
      <c r="O5275" s="163"/>
      <c r="P5275" s="164"/>
      <c r="Q5275" s="163"/>
      <c r="R5275" s="163"/>
      <c r="S5275" s="168" t="s">
        <v>20645</v>
      </c>
      <c r="T5275" s="164">
        <v>0.0</v>
      </c>
    </row>
    <row r="5276" ht="18.75" hidden="1" customHeight="1">
      <c r="A5276" s="180">
        <v>45978.0</v>
      </c>
      <c r="B5276" s="171">
        <v>9096.0</v>
      </c>
      <c r="C5276" s="171" t="s">
        <v>4017</v>
      </c>
      <c r="D5276" s="171"/>
      <c r="E5276" s="171" t="s">
        <v>20634</v>
      </c>
      <c r="F5276" s="171"/>
      <c r="G5276" s="171" t="s">
        <v>4500</v>
      </c>
      <c r="H5276" s="172" t="s">
        <v>4500</v>
      </c>
      <c r="I5276" s="173">
        <v>3920.0</v>
      </c>
      <c r="J5276" s="174">
        <v>420.0</v>
      </c>
      <c r="K5276" s="179">
        <v>420.0</v>
      </c>
      <c r="L5276" s="178">
        <v>0.0</v>
      </c>
      <c r="M5276" s="177">
        <v>0.0</v>
      </c>
      <c r="N5276" s="178">
        <v>0.0</v>
      </c>
      <c r="O5276" s="163"/>
      <c r="P5276" s="164"/>
      <c r="Q5276" s="163"/>
      <c r="R5276" s="163"/>
      <c r="S5276" s="168" t="s">
        <v>20645</v>
      </c>
      <c r="T5276" s="164">
        <v>0.0</v>
      </c>
    </row>
    <row r="5277" ht="18.75" hidden="1" customHeight="1">
      <c r="A5277" s="189">
        <v>45978.0</v>
      </c>
      <c r="B5277" s="171">
        <v>17987.0</v>
      </c>
      <c r="C5277" s="171" t="s">
        <v>2963</v>
      </c>
      <c r="D5277" s="171" t="s">
        <v>20673</v>
      </c>
      <c r="E5277" s="171">
        <v>8.0</v>
      </c>
      <c r="F5277" s="171" t="s">
        <v>20818</v>
      </c>
      <c r="G5277" s="171" t="s">
        <v>14830</v>
      </c>
      <c r="H5277" s="172" t="s">
        <v>20635</v>
      </c>
      <c r="I5277" s="173">
        <v>14600.0</v>
      </c>
      <c r="J5277" s="174">
        <v>4760.0</v>
      </c>
      <c r="K5277" s="179">
        <v>4760.0</v>
      </c>
      <c r="L5277" s="178"/>
      <c r="M5277" s="177"/>
      <c r="N5277" s="178"/>
      <c r="O5277" s="163"/>
      <c r="P5277" s="164"/>
      <c r="Q5277" s="163"/>
      <c r="R5277" s="163"/>
      <c r="S5277" s="168"/>
      <c r="T5277" s="164"/>
    </row>
    <row r="5278" ht="18.75" hidden="1" customHeight="1">
      <c r="A5278" s="189">
        <v>45978.0</v>
      </c>
      <c r="B5278" s="171">
        <v>17988.0</v>
      </c>
      <c r="C5278" s="171" t="s">
        <v>2857</v>
      </c>
      <c r="D5278" s="171" t="s">
        <v>20659</v>
      </c>
      <c r="E5278" s="171">
        <v>8.0</v>
      </c>
      <c r="F5278" s="171" t="s">
        <v>20699</v>
      </c>
      <c r="G5278" s="171" t="s">
        <v>14832</v>
      </c>
      <c r="H5278" s="172" t="s">
        <v>20635</v>
      </c>
      <c r="I5278" s="173">
        <v>10460.0</v>
      </c>
      <c r="J5278" s="174">
        <v>760.0</v>
      </c>
      <c r="K5278" s="179">
        <v>760.0</v>
      </c>
      <c r="L5278" s="178"/>
      <c r="M5278" s="177"/>
      <c r="N5278" s="178"/>
      <c r="O5278" s="163"/>
      <c r="P5278" s="164"/>
      <c r="Q5278" s="163"/>
      <c r="R5278" s="163"/>
      <c r="S5278" s="168"/>
      <c r="T5278" s="164"/>
    </row>
    <row r="5279" ht="18.75" hidden="1" customHeight="1">
      <c r="A5279" s="189">
        <v>45978.0</v>
      </c>
      <c r="B5279" s="171">
        <v>17989.0</v>
      </c>
      <c r="C5279" s="171" t="s">
        <v>18536</v>
      </c>
      <c r="D5279" s="171" t="s">
        <v>20687</v>
      </c>
      <c r="E5279" s="171">
        <v>8.0</v>
      </c>
      <c r="F5279" s="171" t="s">
        <v>20842</v>
      </c>
      <c r="G5279" s="171" t="s">
        <v>12504</v>
      </c>
      <c r="H5279" s="172" t="s">
        <v>20635</v>
      </c>
      <c r="I5279" s="173">
        <v>16980.0</v>
      </c>
      <c r="J5279" s="174">
        <v>6960.0</v>
      </c>
      <c r="K5279" s="179">
        <v>6960.0</v>
      </c>
      <c r="L5279" s="178"/>
      <c r="M5279" s="177"/>
      <c r="N5279" s="178"/>
      <c r="O5279" s="163"/>
      <c r="P5279" s="164"/>
      <c r="Q5279" s="163"/>
      <c r="R5279" s="163"/>
      <c r="S5279" s="168"/>
      <c r="T5279" s="164"/>
    </row>
    <row r="5280" ht="18.75" hidden="1" customHeight="1">
      <c r="A5280" s="180">
        <v>45978.0</v>
      </c>
      <c r="B5280" s="171">
        <v>9097.0</v>
      </c>
      <c r="C5280" s="171" t="s">
        <v>4017</v>
      </c>
      <c r="D5280" s="171"/>
      <c r="E5280" s="171" t="s">
        <v>20634</v>
      </c>
      <c r="F5280" s="171"/>
      <c r="G5280" s="171" t="s">
        <v>4500</v>
      </c>
      <c r="H5280" s="172" t="s">
        <v>4500</v>
      </c>
      <c r="I5280" s="173">
        <v>3700.0</v>
      </c>
      <c r="J5280" s="174">
        <v>260.0</v>
      </c>
      <c r="K5280" s="179">
        <v>0.0</v>
      </c>
      <c r="L5280" s="178">
        <v>260.0</v>
      </c>
      <c r="M5280" s="177">
        <v>0.0</v>
      </c>
      <c r="N5280" s="178">
        <v>0.0</v>
      </c>
      <c r="O5280" s="163"/>
      <c r="P5280" s="164"/>
      <c r="Q5280" s="163"/>
      <c r="R5280" s="163"/>
      <c r="S5280" s="168" t="s">
        <v>20645</v>
      </c>
      <c r="T5280" s="164">
        <v>0.0</v>
      </c>
    </row>
    <row r="5281" ht="18.75" hidden="1" customHeight="1">
      <c r="A5281" s="189">
        <v>45978.0</v>
      </c>
      <c r="B5281" s="171">
        <v>17991.0</v>
      </c>
      <c r="C5281" s="171" t="s">
        <v>20995</v>
      </c>
      <c r="D5281" s="171" t="s">
        <v>20687</v>
      </c>
      <c r="E5281" s="171">
        <v>8.0</v>
      </c>
      <c r="F5281" s="171" t="s">
        <v>21360</v>
      </c>
      <c r="G5281" s="171" t="s">
        <v>8227</v>
      </c>
      <c r="H5281" s="172" t="s">
        <v>20635</v>
      </c>
      <c r="I5281" s="173">
        <v>15020.0</v>
      </c>
      <c r="J5281" s="174">
        <v>5000.0</v>
      </c>
      <c r="K5281" s="179">
        <v>5000.0</v>
      </c>
      <c r="L5281" s="178"/>
      <c r="M5281" s="177"/>
      <c r="N5281" s="178"/>
      <c r="O5281" s="163"/>
      <c r="P5281" s="164"/>
      <c r="Q5281" s="163"/>
      <c r="R5281" s="163"/>
      <c r="S5281" s="168"/>
      <c r="T5281" s="164"/>
    </row>
    <row r="5282" ht="18.75" hidden="1" customHeight="1">
      <c r="A5282" s="189">
        <v>45978.0</v>
      </c>
      <c r="B5282" s="171">
        <v>17992.0</v>
      </c>
      <c r="C5282" s="171" t="s">
        <v>3013</v>
      </c>
      <c r="D5282" s="171" t="s">
        <v>20687</v>
      </c>
      <c r="E5282" s="171" t="s">
        <v>132</v>
      </c>
      <c r="F5282" s="171" t="s">
        <v>20776</v>
      </c>
      <c r="G5282" s="171" t="s">
        <v>4075</v>
      </c>
      <c r="H5282" s="172" t="s">
        <v>20635</v>
      </c>
      <c r="I5282" s="173">
        <v>12020.0</v>
      </c>
      <c r="J5282" s="174">
        <v>1740.0</v>
      </c>
      <c r="K5282" s="179">
        <v>1740.0</v>
      </c>
      <c r="L5282" s="178"/>
      <c r="M5282" s="177"/>
      <c r="N5282" s="178"/>
      <c r="O5282" s="163"/>
      <c r="P5282" s="164"/>
      <c r="Q5282" s="163"/>
      <c r="R5282" s="163"/>
      <c r="S5282" s="168"/>
      <c r="T5282" s="164"/>
    </row>
    <row r="5283" ht="18.75" hidden="1" customHeight="1">
      <c r="A5283" s="189">
        <v>45978.0</v>
      </c>
      <c r="B5283" s="171">
        <v>17993.0</v>
      </c>
      <c r="C5283" s="171" t="s">
        <v>731</v>
      </c>
      <c r="D5283" s="171" t="s">
        <v>20659</v>
      </c>
      <c r="E5283" s="171">
        <v>14.0</v>
      </c>
      <c r="F5283" s="171" t="s">
        <v>21118</v>
      </c>
      <c r="G5283" s="171" t="s">
        <v>4021</v>
      </c>
      <c r="H5283" s="172" t="s">
        <v>20635</v>
      </c>
      <c r="I5283" s="173">
        <v>12820.0</v>
      </c>
      <c r="J5283" s="174">
        <v>2780.0</v>
      </c>
      <c r="K5283" s="179">
        <v>2780.0</v>
      </c>
      <c r="L5283" s="178"/>
      <c r="M5283" s="177"/>
      <c r="N5283" s="178"/>
      <c r="O5283" s="163"/>
      <c r="P5283" s="164"/>
      <c r="Q5283" s="163"/>
      <c r="R5283" s="163"/>
      <c r="S5283" s="168"/>
      <c r="T5283" s="164"/>
    </row>
    <row r="5284" ht="18.75" hidden="1" customHeight="1">
      <c r="A5284" s="189">
        <v>45978.0</v>
      </c>
      <c r="B5284" s="171">
        <v>17994.0</v>
      </c>
      <c r="C5284" s="171" t="s">
        <v>4018</v>
      </c>
      <c r="D5284" s="171" t="s">
        <v>20673</v>
      </c>
      <c r="E5284" s="171" t="s">
        <v>132</v>
      </c>
      <c r="F5284" s="171" t="s">
        <v>22001</v>
      </c>
      <c r="G5284" s="171" t="s">
        <v>5081</v>
      </c>
      <c r="H5284" s="172" t="s">
        <v>20635</v>
      </c>
      <c r="I5284" s="173">
        <v>12100.0</v>
      </c>
      <c r="J5284" s="174">
        <v>1940.0</v>
      </c>
      <c r="K5284" s="179">
        <v>1940.0</v>
      </c>
      <c r="L5284" s="178"/>
      <c r="M5284" s="177"/>
      <c r="N5284" s="178"/>
      <c r="O5284" s="163"/>
      <c r="P5284" s="164"/>
      <c r="Q5284" s="163"/>
      <c r="R5284" s="163"/>
      <c r="S5284" s="168"/>
      <c r="T5284" s="164"/>
    </row>
    <row r="5285" ht="18.75" hidden="1" customHeight="1">
      <c r="A5285" s="189">
        <v>45978.0</v>
      </c>
      <c r="B5285" s="171">
        <v>17995.0</v>
      </c>
      <c r="C5285" s="171" t="s">
        <v>3980</v>
      </c>
      <c r="D5285" s="171" t="s">
        <v>21058</v>
      </c>
      <c r="E5285" s="171" t="s">
        <v>21668</v>
      </c>
      <c r="F5285" s="171"/>
      <c r="G5285" s="171" t="s">
        <v>14848</v>
      </c>
      <c r="H5285" s="172" t="s">
        <v>20635</v>
      </c>
      <c r="I5285" s="173">
        <v>3160.0</v>
      </c>
      <c r="J5285" s="174">
        <v>3160.0</v>
      </c>
      <c r="K5285" s="179">
        <v>3160.0</v>
      </c>
      <c r="L5285" s="178"/>
      <c r="M5285" s="177"/>
      <c r="N5285" s="178"/>
      <c r="O5285" s="163"/>
      <c r="P5285" s="164"/>
      <c r="Q5285" s="163"/>
      <c r="R5285" s="163"/>
      <c r="S5285" s="168"/>
      <c r="T5285" s="164"/>
    </row>
    <row r="5286" ht="18.75" hidden="1" customHeight="1">
      <c r="A5286" s="189">
        <v>45978.0</v>
      </c>
      <c r="B5286" s="171">
        <v>17997.0</v>
      </c>
      <c r="C5286" s="171" t="s">
        <v>21371</v>
      </c>
      <c r="D5286" s="171" t="s">
        <v>20687</v>
      </c>
      <c r="E5286" s="171">
        <v>8.0</v>
      </c>
      <c r="F5286" s="171" t="s">
        <v>22115</v>
      </c>
      <c r="G5286" s="171" t="s">
        <v>14856</v>
      </c>
      <c r="H5286" s="172" t="s">
        <v>20635</v>
      </c>
      <c r="I5286" s="173">
        <v>13820.0</v>
      </c>
      <c r="J5286" s="174">
        <v>3800.0</v>
      </c>
      <c r="K5286" s="179">
        <v>3800.0</v>
      </c>
      <c r="L5286" s="178"/>
      <c r="M5286" s="177"/>
      <c r="N5286" s="178"/>
      <c r="O5286" s="163"/>
      <c r="P5286" s="164"/>
      <c r="Q5286" s="163"/>
      <c r="R5286" s="163"/>
      <c r="S5286" s="168"/>
      <c r="T5286" s="164"/>
    </row>
    <row r="5287" ht="18.75" hidden="1" customHeight="1">
      <c r="A5287" s="189">
        <v>45978.0</v>
      </c>
      <c r="B5287" s="171">
        <v>17998.0</v>
      </c>
      <c r="C5287" s="171" t="s">
        <v>20882</v>
      </c>
      <c r="D5287" s="171" t="s">
        <v>20673</v>
      </c>
      <c r="E5287" s="171">
        <v>8.0</v>
      </c>
      <c r="F5287" s="171" t="s">
        <v>20997</v>
      </c>
      <c r="G5287" s="171" t="s">
        <v>6368</v>
      </c>
      <c r="H5287" s="172" t="s">
        <v>20635</v>
      </c>
      <c r="I5287" s="173">
        <v>12500.0</v>
      </c>
      <c r="J5287" s="174">
        <v>2660.0</v>
      </c>
      <c r="K5287" s="179">
        <v>2660.0</v>
      </c>
      <c r="L5287" s="178"/>
      <c r="M5287" s="177"/>
      <c r="N5287" s="178"/>
      <c r="O5287" s="163"/>
      <c r="P5287" s="164"/>
      <c r="Q5287" s="163"/>
      <c r="R5287" s="163"/>
      <c r="S5287" s="168"/>
      <c r="T5287" s="164"/>
    </row>
    <row r="5288" ht="18.75" hidden="1" customHeight="1">
      <c r="A5288" s="189">
        <v>45978.0</v>
      </c>
      <c r="B5288" s="171">
        <v>18001.0</v>
      </c>
      <c r="C5288" s="171" t="s">
        <v>20882</v>
      </c>
      <c r="D5288" s="171" t="s">
        <v>20673</v>
      </c>
      <c r="E5288" s="171">
        <v>8.0</v>
      </c>
      <c r="F5288" s="171" t="s">
        <v>20997</v>
      </c>
      <c r="G5288" s="171" t="s">
        <v>6368</v>
      </c>
      <c r="H5288" s="172" t="s">
        <v>20635</v>
      </c>
      <c r="I5288" s="173">
        <v>11280.0</v>
      </c>
      <c r="J5288" s="174">
        <v>1440.0</v>
      </c>
      <c r="K5288" s="179">
        <v>1440.0</v>
      </c>
      <c r="L5288" s="178"/>
      <c r="M5288" s="177"/>
      <c r="N5288" s="178"/>
      <c r="O5288" s="163"/>
      <c r="P5288" s="164"/>
      <c r="Q5288" s="163"/>
      <c r="R5288" s="163"/>
      <c r="S5288" s="168"/>
      <c r="T5288" s="164"/>
    </row>
    <row r="5289" ht="18.75" hidden="1" customHeight="1">
      <c r="A5289" s="180">
        <v>45978.0</v>
      </c>
      <c r="B5289" s="171">
        <v>9131.0</v>
      </c>
      <c r="C5289" s="171" t="s">
        <v>6275</v>
      </c>
      <c r="D5289" s="171"/>
      <c r="E5289" s="171" t="s">
        <v>20634</v>
      </c>
      <c r="F5289" s="171"/>
      <c r="G5289" s="171" t="s">
        <v>23021</v>
      </c>
      <c r="H5289" s="172" t="s">
        <v>23021</v>
      </c>
      <c r="I5289" s="173">
        <v>3160.0</v>
      </c>
      <c r="J5289" s="174">
        <v>200.0</v>
      </c>
      <c r="K5289" s="179">
        <v>0.0</v>
      </c>
      <c r="L5289" s="178">
        <v>200.0</v>
      </c>
      <c r="M5289" s="177">
        <v>0.0</v>
      </c>
      <c r="N5289" s="178">
        <v>0.0</v>
      </c>
      <c r="O5289" s="163"/>
      <c r="P5289" s="164"/>
      <c r="Q5289" s="163"/>
      <c r="R5289" s="163"/>
      <c r="S5289" s="168" t="s">
        <v>20645</v>
      </c>
      <c r="T5289" s="164">
        <v>0.0</v>
      </c>
    </row>
    <row r="5290" ht="18.75" hidden="1" customHeight="1">
      <c r="A5290" s="182">
        <v>45978.02900460648</v>
      </c>
      <c r="B5290" s="171">
        <v>9085.0</v>
      </c>
      <c r="C5290" s="171" t="s">
        <v>4035</v>
      </c>
      <c r="D5290" s="171"/>
      <c r="E5290" s="171" t="s">
        <v>20634</v>
      </c>
      <c r="F5290" s="171"/>
      <c r="G5290" s="171"/>
      <c r="H5290" s="172"/>
      <c r="I5290" s="173">
        <v>3440.0</v>
      </c>
      <c r="J5290" s="174">
        <v>660.0</v>
      </c>
      <c r="K5290" s="179">
        <v>0.0</v>
      </c>
      <c r="L5290" s="178">
        <v>0.0</v>
      </c>
      <c r="M5290" s="177">
        <v>0.0</v>
      </c>
      <c r="N5290" s="178">
        <v>660.0</v>
      </c>
      <c r="O5290" s="163"/>
      <c r="P5290" s="164"/>
      <c r="Q5290" s="163"/>
      <c r="R5290" s="163"/>
      <c r="S5290" s="168" t="s">
        <v>20645</v>
      </c>
      <c r="T5290" s="164">
        <v>0.0</v>
      </c>
    </row>
    <row r="5291" ht="18.75" hidden="1" customHeight="1">
      <c r="A5291" s="189">
        <v>45979.0</v>
      </c>
      <c r="B5291" s="171">
        <v>17999.0</v>
      </c>
      <c r="C5291" s="171" t="s">
        <v>4877</v>
      </c>
      <c r="D5291" s="171" t="s">
        <v>20687</v>
      </c>
      <c r="E5291" s="171">
        <v>8.0</v>
      </c>
      <c r="F5291" s="171" t="s">
        <v>21615</v>
      </c>
      <c r="G5291" s="171" t="s">
        <v>14867</v>
      </c>
      <c r="H5291" s="172" t="s">
        <v>20635</v>
      </c>
      <c r="I5291" s="173">
        <v>13680.0</v>
      </c>
      <c r="J5291" s="174">
        <v>3660.0</v>
      </c>
      <c r="K5291" s="179">
        <v>3660.0</v>
      </c>
      <c r="L5291" s="178"/>
      <c r="M5291" s="177"/>
      <c r="N5291" s="178"/>
      <c r="O5291" s="163"/>
      <c r="P5291" s="164"/>
      <c r="Q5291" s="163"/>
      <c r="R5291" s="163"/>
      <c r="S5291" s="168"/>
      <c r="T5291" s="164"/>
    </row>
    <row r="5292" ht="18.75" hidden="1" customHeight="1">
      <c r="A5292" s="189">
        <v>45979.0</v>
      </c>
      <c r="B5292" s="171">
        <v>18000.0</v>
      </c>
      <c r="C5292" s="171" t="s">
        <v>23022</v>
      </c>
      <c r="D5292" s="171" t="s">
        <v>20673</v>
      </c>
      <c r="E5292" s="171">
        <v>8.0</v>
      </c>
      <c r="F5292" s="171" t="s">
        <v>20700</v>
      </c>
      <c r="G5292" s="171" t="s">
        <v>14871</v>
      </c>
      <c r="H5292" s="172" t="s">
        <v>20635</v>
      </c>
      <c r="I5292" s="173">
        <v>10820.0</v>
      </c>
      <c r="J5292" s="174">
        <v>980.0</v>
      </c>
      <c r="K5292" s="179">
        <v>980.0</v>
      </c>
      <c r="L5292" s="178"/>
      <c r="M5292" s="177"/>
      <c r="N5292" s="178"/>
      <c r="O5292" s="163"/>
      <c r="P5292" s="164"/>
      <c r="Q5292" s="163"/>
      <c r="R5292" s="163"/>
      <c r="S5292" s="168"/>
      <c r="T5292" s="164"/>
    </row>
    <row r="5293" ht="18.75" hidden="1" customHeight="1">
      <c r="A5293" s="189">
        <v>45979.0</v>
      </c>
      <c r="B5293" s="171">
        <v>18002.0</v>
      </c>
      <c r="C5293" s="171" t="s">
        <v>4671</v>
      </c>
      <c r="D5293" s="171" t="s">
        <v>20687</v>
      </c>
      <c r="E5293" s="171">
        <v>8.0</v>
      </c>
      <c r="F5293" s="171" t="s">
        <v>21145</v>
      </c>
      <c r="G5293" s="171" t="s">
        <v>4961</v>
      </c>
      <c r="H5293" s="172" t="s">
        <v>20635</v>
      </c>
      <c r="I5293" s="173">
        <v>11660.0</v>
      </c>
      <c r="J5293" s="174">
        <v>1640.0</v>
      </c>
      <c r="K5293" s="179">
        <v>1640.0</v>
      </c>
      <c r="L5293" s="178"/>
      <c r="M5293" s="177"/>
      <c r="N5293" s="178"/>
      <c r="O5293" s="163"/>
      <c r="P5293" s="164"/>
      <c r="Q5293" s="163"/>
      <c r="R5293" s="163"/>
      <c r="S5293" s="168"/>
      <c r="T5293" s="164"/>
    </row>
    <row r="5294" ht="18.75" hidden="1" customHeight="1">
      <c r="A5294" s="189">
        <v>45979.0</v>
      </c>
      <c r="B5294" s="171">
        <v>18003.0</v>
      </c>
      <c r="C5294" s="171" t="s">
        <v>20736</v>
      </c>
      <c r="D5294" s="171" t="s">
        <v>20659</v>
      </c>
      <c r="E5294" s="171">
        <v>8.0</v>
      </c>
      <c r="F5294" s="171" t="s">
        <v>20711</v>
      </c>
      <c r="G5294" s="171" t="s">
        <v>4301</v>
      </c>
      <c r="H5294" s="172" t="s">
        <v>20635</v>
      </c>
      <c r="I5294" s="173">
        <v>12460.0</v>
      </c>
      <c r="J5294" s="174">
        <v>2760.0</v>
      </c>
      <c r="K5294" s="179">
        <v>2760.0</v>
      </c>
      <c r="L5294" s="178"/>
      <c r="M5294" s="177"/>
      <c r="N5294" s="178"/>
      <c r="O5294" s="163"/>
      <c r="P5294" s="164"/>
      <c r="Q5294" s="163"/>
      <c r="R5294" s="163"/>
      <c r="S5294" s="168"/>
      <c r="T5294" s="164"/>
    </row>
    <row r="5295" ht="18.75" hidden="1" customHeight="1">
      <c r="A5295" s="189">
        <v>45979.0</v>
      </c>
      <c r="B5295" s="171">
        <v>18004.0</v>
      </c>
      <c r="C5295" s="171" t="s">
        <v>22674</v>
      </c>
      <c r="D5295" s="171" t="s">
        <v>20659</v>
      </c>
      <c r="E5295" s="171">
        <v>8.0</v>
      </c>
      <c r="F5295" s="171" t="s">
        <v>21064</v>
      </c>
      <c r="G5295" s="171" t="s">
        <v>5054</v>
      </c>
      <c r="H5295" s="172" t="s">
        <v>20635</v>
      </c>
      <c r="I5295" s="173">
        <v>11200.0</v>
      </c>
      <c r="J5295" s="174">
        <v>1500.0</v>
      </c>
      <c r="K5295" s="179">
        <v>1500.0</v>
      </c>
      <c r="L5295" s="178"/>
      <c r="M5295" s="177"/>
      <c r="N5295" s="178"/>
      <c r="O5295" s="163"/>
      <c r="P5295" s="164"/>
      <c r="Q5295" s="163"/>
      <c r="R5295" s="163"/>
      <c r="S5295" s="168"/>
      <c r="T5295" s="164"/>
    </row>
    <row r="5296" ht="18.75" hidden="1" customHeight="1">
      <c r="A5296" s="189">
        <v>45979.0</v>
      </c>
      <c r="B5296" s="171">
        <v>18005.0</v>
      </c>
      <c r="C5296" s="171" t="s">
        <v>4097</v>
      </c>
      <c r="D5296" s="171" t="s">
        <v>20687</v>
      </c>
      <c r="E5296" s="171">
        <v>16.0</v>
      </c>
      <c r="F5296" s="171" t="s">
        <v>21644</v>
      </c>
      <c r="G5296" s="171" t="s">
        <v>14889</v>
      </c>
      <c r="H5296" s="172" t="s">
        <v>20635</v>
      </c>
      <c r="I5296" s="173">
        <v>11900.0</v>
      </c>
      <c r="J5296" s="174">
        <v>1860.0</v>
      </c>
      <c r="K5296" s="179">
        <v>1860.0</v>
      </c>
      <c r="L5296" s="178"/>
      <c r="M5296" s="177"/>
      <c r="N5296" s="178"/>
      <c r="O5296" s="163"/>
      <c r="P5296" s="164"/>
      <c r="Q5296" s="163"/>
      <c r="R5296" s="163"/>
      <c r="S5296" s="168"/>
      <c r="T5296" s="164"/>
    </row>
    <row r="5297" ht="18.75" hidden="1" customHeight="1">
      <c r="A5297" s="180">
        <v>45979.0</v>
      </c>
      <c r="B5297" s="171">
        <v>9103.0</v>
      </c>
      <c r="C5297" s="171" t="s">
        <v>4062</v>
      </c>
      <c r="D5297" s="171"/>
      <c r="E5297" s="171" t="s">
        <v>20634</v>
      </c>
      <c r="F5297" s="171"/>
      <c r="G5297" s="171"/>
      <c r="H5297" s="172"/>
      <c r="I5297" s="173">
        <v>5360.0</v>
      </c>
      <c r="J5297" s="174">
        <v>1440.0</v>
      </c>
      <c r="K5297" s="179">
        <v>1440.0</v>
      </c>
      <c r="L5297" s="178">
        <v>0.0</v>
      </c>
      <c r="M5297" s="177">
        <v>0.0</v>
      </c>
      <c r="N5297" s="178">
        <v>0.0</v>
      </c>
      <c r="O5297" s="163"/>
      <c r="P5297" s="164"/>
      <c r="Q5297" s="163"/>
      <c r="R5297" s="163"/>
      <c r="S5297" s="168" t="s">
        <v>20645</v>
      </c>
      <c r="T5297" s="164">
        <v>0.0</v>
      </c>
    </row>
    <row r="5298" ht="18.75" hidden="1" customHeight="1">
      <c r="A5298" s="180">
        <v>45979.0</v>
      </c>
      <c r="B5298" s="171">
        <v>9104.0</v>
      </c>
      <c r="C5298" s="171" t="s">
        <v>3989</v>
      </c>
      <c r="D5298" s="171"/>
      <c r="E5298" s="171" t="s">
        <v>20634</v>
      </c>
      <c r="F5298" s="171"/>
      <c r="G5298" s="171" t="s">
        <v>20873</v>
      </c>
      <c r="H5298" s="172" t="s">
        <v>20873</v>
      </c>
      <c r="I5298" s="173">
        <v>3480.0</v>
      </c>
      <c r="J5298" s="174">
        <v>480.0</v>
      </c>
      <c r="K5298" s="179">
        <v>0.0</v>
      </c>
      <c r="L5298" s="178">
        <v>480.0</v>
      </c>
      <c r="M5298" s="177">
        <v>0.0</v>
      </c>
      <c r="N5298" s="178">
        <v>0.0</v>
      </c>
      <c r="O5298" s="163"/>
      <c r="P5298" s="164"/>
      <c r="Q5298" s="163"/>
      <c r="R5298" s="163"/>
      <c r="S5298" s="168" t="s">
        <v>20645</v>
      </c>
      <c r="T5298" s="164">
        <v>0.0</v>
      </c>
    </row>
    <row r="5299" ht="18.75" hidden="1" customHeight="1">
      <c r="A5299" s="180">
        <v>45979.0</v>
      </c>
      <c r="B5299" s="171">
        <v>9105.0</v>
      </c>
      <c r="C5299" s="171" t="s">
        <v>8090</v>
      </c>
      <c r="D5299" s="171"/>
      <c r="E5299" s="171" t="s">
        <v>20634</v>
      </c>
      <c r="F5299" s="171"/>
      <c r="G5299" s="171" t="s">
        <v>23023</v>
      </c>
      <c r="H5299" s="172" t="s">
        <v>23023</v>
      </c>
      <c r="I5299" s="173">
        <v>13560.0</v>
      </c>
      <c r="J5299" s="174">
        <v>3120.0</v>
      </c>
      <c r="K5299" s="179">
        <v>3120.0</v>
      </c>
      <c r="L5299" s="178">
        <v>0.0</v>
      </c>
      <c r="M5299" s="177">
        <v>0.0</v>
      </c>
      <c r="N5299" s="178">
        <v>0.0</v>
      </c>
      <c r="O5299" s="163"/>
      <c r="P5299" s="164"/>
      <c r="Q5299" s="163"/>
      <c r="R5299" s="163"/>
      <c r="S5299" s="168" t="s">
        <v>20645</v>
      </c>
      <c r="T5299" s="164">
        <v>0.0</v>
      </c>
    </row>
    <row r="5300" ht="18.75" hidden="1" customHeight="1">
      <c r="A5300" s="180">
        <v>45979.0</v>
      </c>
      <c r="B5300" s="171">
        <v>9106.0</v>
      </c>
      <c r="C5300" s="171" t="s">
        <v>4444</v>
      </c>
      <c r="D5300" s="171"/>
      <c r="E5300" s="171" t="s">
        <v>20634</v>
      </c>
      <c r="F5300" s="171"/>
      <c r="G5300" s="171"/>
      <c r="H5300" s="172"/>
      <c r="I5300" s="173">
        <v>3480.0</v>
      </c>
      <c r="J5300" s="174">
        <v>780.0</v>
      </c>
      <c r="K5300" s="179">
        <v>780.0</v>
      </c>
      <c r="L5300" s="178">
        <v>0.0</v>
      </c>
      <c r="M5300" s="177">
        <v>0.0</v>
      </c>
      <c r="N5300" s="178">
        <v>0.0</v>
      </c>
      <c r="O5300" s="163"/>
      <c r="P5300" s="164"/>
      <c r="Q5300" s="163"/>
      <c r="R5300" s="163"/>
      <c r="S5300" s="168" t="s">
        <v>20645</v>
      </c>
      <c r="T5300" s="164">
        <v>0.0</v>
      </c>
    </row>
    <row r="5301" ht="18.75" hidden="1" customHeight="1">
      <c r="A5301" s="180">
        <v>45979.0</v>
      </c>
      <c r="B5301" s="171">
        <v>9107.0</v>
      </c>
      <c r="C5301" s="171" t="s">
        <v>4444</v>
      </c>
      <c r="D5301" s="171"/>
      <c r="E5301" s="171" t="s">
        <v>20634</v>
      </c>
      <c r="F5301" s="171"/>
      <c r="G5301" s="171"/>
      <c r="H5301" s="172"/>
      <c r="I5301" s="173">
        <v>3280.0</v>
      </c>
      <c r="J5301" s="174">
        <v>580.0</v>
      </c>
      <c r="K5301" s="179">
        <v>580.0</v>
      </c>
      <c r="L5301" s="178">
        <v>0.0</v>
      </c>
      <c r="M5301" s="177">
        <v>0.0</v>
      </c>
      <c r="N5301" s="178">
        <v>0.0</v>
      </c>
      <c r="O5301" s="163"/>
      <c r="P5301" s="164"/>
      <c r="Q5301" s="163"/>
      <c r="R5301" s="163"/>
      <c r="S5301" s="168" t="s">
        <v>20645</v>
      </c>
      <c r="T5301" s="164">
        <v>0.0</v>
      </c>
    </row>
    <row r="5302" ht="18.75" hidden="1" customHeight="1">
      <c r="A5302" s="180">
        <v>45979.0</v>
      </c>
      <c r="B5302" s="171">
        <v>9108.0</v>
      </c>
      <c r="C5302" s="171" t="s">
        <v>4031</v>
      </c>
      <c r="D5302" s="171"/>
      <c r="E5302" s="171" t="s">
        <v>20634</v>
      </c>
      <c r="F5302" s="171"/>
      <c r="G5302" s="171" t="s">
        <v>20697</v>
      </c>
      <c r="H5302" s="172" t="s">
        <v>20697</v>
      </c>
      <c r="I5302" s="173">
        <v>2920.0</v>
      </c>
      <c r="J5302" s="174">
        <v>260.0</v>
      </c>
      <c r="K5302" s="179">
        <v>260.0</v>
      </c>
      <c r="L5302" s="178">
        <v>0.0</v>
      </c>
      <c r="M5302" s="177">
        <v>0.0</v>
      </c>
      <c r="N5302" s="178">
        <v>0.0</v>
      </c>
      <c r="O5302" s="163"/>
      <c r="P5302" s="164"/>
      <c r="Q5302" s="163"/>
      <c r="R5302" s="163"/>
      <c r="S5302" s="168" t="s">
        <v>20645</v>
      </c>
      <c r="T5302" s="164">
        <v>0.0</v>
      </c>
    </row>
    <row r="5303" ht="18.75" hidden="1" customHeight="1">
      <c r="A5303" s="180">
        <v>45979.0</v>
      </c>
      <c r="B5303" s="171">
        <v>9109.0</v>
      </c>
      <c r="C5303" s="171" t="s">
        <v>5722</v>
      </c>
      <c r="D5303" s="171"/>
      <c r="E5303" s="171" t="s">
        <v>20634</v>
      </c>
      <c r="F5303" s="171"/>
      <c r="G5303" s="171" t="s">
        <v>22684</v>
      </c>
      <c r="H5303" s="172" t="s">
        <v>22684</v>
      </c>
      <c r="I5303" s="173">
        <v>3540.0</v>
      </c>
      <c r="J5303" s="174">
        <v>140.0</v>
      </c>
      <c r="K5303" s="179">
        <v>0.0</v>
      </c>
      <c r="L5303" s="178">
        <v>0.0</v>
      </c>
      <c r="M5303" s="177">
        <v>0.0</v>
      </c>
      <c r="N5303" s="178">
        <v>0.0</v>
      </c>
      <c r="O5303" s="163"/>
      <c r="P5303" s="164"/>
      <c r="Q5303" s="163"/>
      <c r="R5303" s="163"/>
      <c r="S5303" s="168" t="s">
        <v>20645</v>
      </c>
      <c r="T5303" s="164">
        <v>0.0</v>
      </c>
    </row>
    <row r="5304" ht="18.75" hidden="1" customHeight="1">
      <c r="A5304" s="180">
        <v>45979.0</v>
      </c>
      <c r="B5304" s="171">
        <v>9110.0</v>
      </c>
      <c r="C5304" s="171" t="s">
        <v>5722</v>
      </c>
      <c r="D5304" s="171"/>
      <c r="E5304" s="171" t="s">
        <v>20634</v>
      </c>
      <c r="F5304" s="171"/>
      <c r="G5304" s="171" t="s">
        <v>22684</v>
      </c>
      <c r="H5304" s="172" t="s">
        <v>22684</v>
      </c>
      <c r="I5304" s="173">
        <v>3400.0</v>
      </c>
      <c r="J5304" s="174">
        <v>460.0</v>
      </c>
      <c r="K5304" s="179">
        <v>0.0</v>
      </c>
      <c r="L5304" s="178">
        <v>460.0</v>
      </c>
      <c r="M5304" s="177">
        <v>0.0</v>
      </c>
      <c r="N5304" s="178">
        <v>0.0</v>
      </c>
      <c r="O5304" s="163"/>
      <c r="P5304" s="164"/>
      <c r="Q5304" s="163"/>
      <c r="R5304" s="163"/>
      <c r="S5304" s="168" t="s">
        <v>20645</v>
      </c>
      <c r="T5304" s="164">
        <v>0.0</v>
      </c>
    </row>
    <row r="5305" ht="18.75" hidden="1" customHeight="1">
      <c r="A5305" s="189">
        <v>45979.0</v>
      </c>
      <c r="B5305" s="171">
        <v>18006.0</v>
      </c>
      <c r="C5305" s="171" t="s">
        <v>9968</v>
      </c>
      <c r="D5305" s="171" t="s">
        <v>20687</v>
      </c>
      <c r="E5305" s="171">
        <v>14.0</v>
      </c>
      <c r="F5305" s="171" t="s">
        <v>22010</v>
      </c>
      <c r="G5305" s="171" t="s">
        <v>14232</v>
      </c>
      <c r="H5305" s="172" t="s">
        <v>20635</v>
      </c>
      <c r="I5305" s="173">
        <v>13700.0</v>
      </c>
      <c r="J5305" s="174">
        <v>3660.0</v>
      </c>
      <c r="K5305" s="179">
        <v>3660.0</v>
      </c>
      <c r="L5305" s="178"/>
      <c r="M5305" s="177"/>
      <c r="N5305" s="178"/>
      <c r="O5305" s="163"/>
      <c r="P5305" s="164"/>
      <c r="Q5305" s="163"/>
      <c r="R5305" s="163"/>
      <c r="S5305" s="168"/>
      <c r="T5305" s="164"/>
    </row>
    <row r="5306" ht="18.75" hidden="1" customHeight="1">
      <c r="A5306" s="180">
        <v>45979.0</v>
      </c>
      <c r="B5306" s="171">
        <v>9111.0</v>
      </c>
      <c r="C5306" s="171" t="s">
        <v>5722</v>
      </c>
      <c r="D5306" s="171"/>
      <c r="E5306" s="171" t="s">
        <v>20634</v>
      </c>
      <c r="F5306" s="171"/>
      <c r="G5306" s="171" t="s">
        <v>22683</v>
      </c>
      <c r="H5306" s="172" t="s">
        <v>22683</v>
      </c>
      <c r="I5306" s="173">
        <v>3300.0</v>
      </c>
      <c r="J5306" s="174">
        <v>200.0</v>
      </c>
      <c r="K5306" s="179">
        <v>0.0</v>
      </c>
      <c r="L5306" s="178">
        <v>0.0</v>
      </c>
      <c r="M5306" s="177">
        <v>0.0</v>
      </c>
      <c r="N5306" s="178">
        <v>0.0</v>
      </c>
      <c r="O5306" s="163"/>
      <c r="P5306" s="164"/>
      <c r="Q5306" s="163"/>
      <c r="R5306" s="163"/>
      <c r="S5306" s="168" t="s">
        <v>20645</v>
      </c>
      <c r="T5306" s="164">
        <v>0.0</v>
      </c>
    </row>
    <row r="5307" ht="18.75" hidden="1" customHeight="1">
      <c r="A5307" s="180">
        <v>45979.0</v>
      </c>
      <c r="B5307" s="171">
        <v>9112.0</v>
      </c>
      <c r="C5307" s="171" t="s">
        <v>5722</v>
      </c>
      <c r="D5307" s="171"/>
      <c r="E5307" s="171" t="s">
        <v>20634</v>
      </c>
      <c r="F5307" s="171"/>
      <c r="G5307" s="171" t="s">
        <v>22683</v>
      </c>
      <c r="H5307" s="172" t="s">
        <v>22683</v>
      </c>
      <c r="I5307" s="173">
        <v>3100.0</v>
      </c>
      <c r="J5307" s="174">
        <v>360.0</v>
      </c>
      <c r="K5307" s="179">
        <v>0.0</v>
      </c>
      <c r="L5307" s="178">
        <v>360.0</v>
      </c>
      <c r="M5307" s="177">
        <v>0.0</v>
      </c>
      <c r="N5307" s="178">
        <v>0.0</v>
      </c>
      <c r="O5307" s="163"/>
      <c r="P5307" s="164"/>
      <c r="Q5307" s="163"/>
      <c r="R5307" s="163"/>
      <c r="S5307" s="168" t="s">
        <v>20645</v>
      </c>
      <c r="T5307" s="164">
        <v>0.0</v>
      </c>
    </row>
    <row r="5308" ht="18.75" hidden="1" customHeight="1">
      <c r="A5308" s="189">
        <v>45979.0</v>
      </c>
      <c r="B5308" s="171">
        <v>18007.0</v>
      </c>
      <c r="C5308" s="171" t="s">
        <v>2851</v>
      </c>
      <c r="D5308" s="171" t="s">
        <v>20659</v>
      </c>
      <c r="E5308" s="171">
        <v>12.0</v>
      </c>
      <c r="F5308" s="171" t="s">
        <v>21439</v>
      </c>
      <c r="G5308" s="171" t="s">
        <v>4135</v>
      </c>
      <c r="H5308" s="172" t="s">
        <v>20635</v>
      </c>
      <c r="I5308" s="173">
        <v>11420.0</v>
      </c>
      <c r="J5308" s="174">
        <v>1380.0</v>
      </c>
      <c r="K5308" s="179">
        <v>1380.0</v>
      </c>
      <c r="L5308" s="178"/>
      <c r="M5308" s="177"/>
      <c r="N5308" s="178"/>
      <c r="O5308" s="163"/>
      <c r="P5308" s="164"/>
      <c r="Q5308" s="163"/>
      <c r="R5308" s="163"/>
      <c r="S5308" s="168"/>
      <c r="T5308" s="164"/>
    </row>
    <row r="5309" ht="18.75" hidden="1" customHeight="1">
      <c r="A5309" s="180">
        <v>45979.0</v>
      </c>
      <c r="B5309" s="171">
        <v>9113.0</v>
      </c>
      <c r="C5309" s="171" t="s">
        <v>4444</v>
      </c>
      <c r="D5309" s="171"/>
      <c r="E5309" s="171" t="s">
        <v>20634</v>
      </c>
      <c r="F5309" s="171"/>
      <c r="G5309" s="171"/>
      <c r="H5309" s="172"/>
      <c r="I5309" s="173">
        <v>3300.0</v>
      </c>
      <c r="J5309" s="174">
        <v>600.0</v>
      </c>
      <c r="K5309" s="179">
        <v>600.0</v>
      </c>
      <c r="L5309" s="178">
        <v>0.0</v>
      </c>
      <c r="M5309" s="177">
        <v>0.0</v>
      </c>
      <c r="N5309" s="178">
        <v>0.0</v>
      </c>
      <c r="O5309" s="163"/>
      <c r="P5309" s="164"/>
      <c r="Q5309" s="163"/>
      <c r="R5309" s="163"/>
      <c r="S5309" s="168" t="s">
        <v>20645</v>
      </c>
      <c r="T5309" s="164">
        <v>0.0</v>
      </c>
    </row>
    <row r="5310" ht="18.75" hidden="1" customHeight="1">
      <c r="A5310" s="189">
        <v>45979.0</v>
      </c>
      <c r="B5310" s="171">
        <v>18008.0</v>
      </c>
      <c r="C5310" s="171" t="s">
        <v>9968</v>
      </c>
      <c r="D5310" s="171" t="s">
        <v>20687</v>
      </c>
      <c r="E5310" s="171">
        <v>14.0</v>
      </c>
      <c r="F5310" s="171" t="s">
        <v>20838</v>
      </c>
      <c r="G5310" s="171" t="s">
        <v>14232</v>
      </c>
      <c r="H5310" s="172" t="s">
        <v>20637</v>
      </c>
      <c r="I5310" s="173">
        <v>11620.0</v>
      </c>
      <c r="J5310" s="174">
        <v>1580.0</v>
      </c>
      <c r="K5310" s="179"/>
      <c r="L5310" s="178"/>
      <c r="M5310" s="177">
        <v>1580.0</v>
      </c>
      <c r="N5310" s="178"/>
      <c r="O5310" s="163"/>
      <c r="P5310" s="164"/>
      <c r="Q5310" s="163"/>
      <c r="R5310" s="163"/>
      <c r="S5310" s="168"/>
      <c r="T5310" s="164"/>
    </row>
    <row r="5311" ht="18.75" hidden="1" customHeight="1">
      <c r="A5311" s="189">
        <v>45979.0</v>
      </c>
      <c r="B5311" s="171">
        <v>18013.0</v>
      </c>
      <c r="C5311" s="171" t="s">
        <v>20775</v>
      </c>
      <c r="D5311" s="171" t="s">
        <v>20659</v>
      </c>
      <c r="E5311" s="171">
        <v>8.0</v>
      </c>
      <c r="F5311" s="171" t="s">
        <v>21161</v>
      </c>
      <c r="G5311" s="171" t="s">
        <v>14938</v>
      </c>
      <c r="H5311" s="172" t="s">
        <v>20638</v>
      </c>
      <c r="I5311" s="173">
        <v>16780.0</v>
      </c>
      <c r="J5311" s="174">
        <v>7080.0</v>
      </c>
      <c r="K5311" s="179"/>
      <c r="L5311" s="178"/>
      <c r="M5311" s="177"/>
      <c r="N5311" s="177">
        <v>7080.0</v>
      </c>
      <c r="O5311" s="163"/>
      <c r="P5311" s="164"/>
      <c r="Q5311" s="163"/>
      <c r="R5311" s="163"/>
      <c r="S5311" s="168"/>
      <c r="T5311" s="164"/>
    </row>
    <row r="5312" ht="18.75" hidden="1" customHeight="1">
      <c r="A5312" s="180">
        <v>45979.0</v>
      </c>
      <c r="B5312" s="171">
        <v>9114.0</v>
      </c>
      <c r="C5312" s="171" t="s">
        <v>4017</v>
      </c>
      <c r="D5312" s="171"/>
      <c r="E5312" s="171" t="s">
        <v>20634</v>
      </c>
      <c r="F5312" s="171"/>
      <c r="G5312" s="171" t="s">
        <v>4500</v>
      </c>
      <c r="H5312" s="172" t="s">
        <v>4500</v>
      </c>
      <c r="I5312" s="173">
        <v>4440.0</v>
      </c>
      <c r="J5312" s="174">
        <v>1040.0</v>
      </c>
      <c r="K5312" s="179">
        <v>1040.0</v>
      </c>
      <c r="L5312" s="178">
        <v>0.0</v>
      </c>
      <c r="M5312" s="177">
        <v>0.0</v>
      </c>
      <c r="N5312" s="178">
        <v>0.0</v>
      </c>
      <c r="O5312" s="163"/>
      <c r="P5312" s="164"/>
      <c r="Q5312" s="163"/>
      <c r="R5312" s="163"/>
      <c r="S5312" s="168" t="s">
        <v>20645</v>
      </c>
      <c r="T5312" s="164">
        <v>0.0</v>
      </c>
    </row>
    <row r="5313" ht="18.75" hidden="1" customHeight="1">
      <c r="A5313" s="189">
        <v>45979.0</v>
      </c>
      <c r="B5313" s="171">
        <v>18015.0</v>
      </c>
      <c r="C5313" s="171" t="s">
        <v>20763</v>
      </c>
      <c r="D5313" s="171" t="s">
        <v>20673</v>
      </c>
      <c r="E5313" s="171">
        <v>8.0</v>
      </c>
      <c r="F5313" s="171" t="s">
        <v>20700</v>
      </c>
      <c r="G5313" s="171" t="s">
        <v>6774</v>
      </c>
      <c r="H5313" s="172" t="s">
        <v>20635</v>
      </c>
      <c r="I5313" s="173">
        <v>11260.0</v>
      </c>
      <c r="J5313" s="174">
        <v>1420.0</v>
      </c>
      <c r="K5313" s="179">
        <v>1420.0</v>
      </c>
      <c r="L5313" s="178"/>
      <c r="M5313" s="177"/>
      <c r="N5313" s="178"/>
      <c r="O5313" s="163"/>
      <c r="P5313" s="164"/>
      <c r="Q5313" s="163"/>
      <c r="R5313" s="163"/>
      <c r="S5313" s="168"/>
      <c r="T5313" s="164"/>
    </row>
    <row r="5314" ht="18.75" hidden="1" customHeight="1">
      <c r="A5314" s="189">
        <v>45979.0</v>
      </c>
      <c r="B5314" s="171">
        <v>18016.0</v>
      </c>
      <c r="C5314" s="171" t="s">
        <v>23024</v>
      </c>
      <c r="D5314" s="171" t="s">
        <v>20687</v>
      </c>
      <c r="E5314" s="171">
        <v>8.0</v>
      </c>
      <c r="F5314" s="171" t="s">
        <v>20700</v>
      </c>
      <c r="G5314" s="171" t="s">
        <v>14951</v>
      </c>
      <c r="H5314" s="172" t="s">
        <v>20635</v>
      </c>
      <c r="I5314" s="173">
        <v>11780.0</v>
      </c>
      <c r="J5314" s="174">
        <v>1760.0</v>
      </c>
      <c r="K5314" s="179">
        <v>1760.0</v>
      </c>
      <c r="L5314" s="178"/>
      <c r="M5314" s="177"/>
      <c r="N5314" s="178"/>
      <c r="O5314" s="163"/>
      <c r="P5314" s="164"/>
      <c r="Q5314" s="163"/>
      <c r="R5314" s="163"/>
      <c r="S5314" s="168"/>
      <c r="T5314" s="164"/>
    </row>
    <row r="5315" ht="18.75" hidden="1" customHeight="1">
      <c r="A5315" s="189">
        <v>45979.0</v>
      </c>
      <c r="B5315" s="171">
        <v>18017.0</v>
      </c>
      <c r="C5315" s="171" t="s">
        <v>829</v>
      </c>
      <c r="D5315" s="171" t="s">
        <v>20659</v>
      </c>
      <c r="E5315" s="171">
        <v>8.0</v>
      </c>
      <c r="F5315" s="171" t="s">
        <v>20735</v>
      </c>
      <c r="G5315" s="171" t="s">
        <v>9213</v>
      </c>
      <c r="H5315" s="172" t="s">
        <v>20635</v>
      </c>
      <c r="I5315" s="173">
        <v>10680.0</v>
      </c>
      <c r="J5315" s="174">
        <v>980.0</v>
      </c>
      <c r="K5315" s="179">
        <v>980.0</v>
      </c>
      <c r="L5315" s="178"/>
      <c r="M5315" s="177"/>
      <c r="N5315" s="178"/>
      <c r="O5315" s="163"/>
      <c r="P5315" s="164"/>
      <c r="Q5315" s="163"/>
      <c r="R5315" s="163"/>
      <c r="S5315" s="168"/>
      <c r="T5315" s="164"/>
    </row>
    <row r="5316" ht="18.75" hidden="1" customHeight="1">
      <c r="A5316" s="189">
        <v>45979.0</v>
      </c>
      <c r="B5316" s="171">
        <v>18019.0</v>
      </c>
      <c r="C5316" s="171" t="s">
        <v>22895</v>
      </c>
      <c r="D5316" s="171" t="s">
        <v>20673</v>
      </c>
      <c r="E5316" s="171">
        <v>8.0</v>
      </c>
      <c r="F5316" s="171" t="s">
        <v>20877</v>
      </c>
      <c r="G5316" s="171" t="s">
        <v>12671</v>
      </c>
      <c r="H5316" s="172" t="s">
        <v>20635</v>
      </c>
      <c r="I5316" s="173">
        <v>11240.0</v>
      </c>
      <c r="J5316" s="174">
        <v>1400.0</v>
      </c>
      <c r="K5316" s="179">
        <v>1400.0</v>
      </c>
      <c r="L5316" s="178"/>
      <c r="M5316" s="177"/>
      <c r="N5316" s="178"/>
      <c r="O5316" s="163"/>
      <c r="P5316" s="164"/>
      <c r="Q5316" s="163"/>
      <c r="R5316" s="163"/>
      <c r="S5316" s="168"/>
      <c r="T5316" s="164"/>
    </row>
    <row r="5317" ht="18.75" hidden="1" customHeight="1">
      <c r="A5317" s="189">
        <v>45979.0</v>
      </c>
      <c r="B5317" s="171">
        <v>18020.0</v>
      </c>
      <c r="C5317" s="171" t="s">
        <v>23025</v>
      </c>
      <c r="D5317" s="171" t="s">
        <v>20659</v>
      </c>
      <c r="E5317" s="171">
        <v>8.0</v>
      </c>
      <c r="F5317" s="171" t="s">
        <v>21697</v>
      </c>
      <c r="G5317" s="171" t="s">
        <v>14958</v>
      </c>
      <c r="H5317" s="172" t="s">
        <v>20669</v>
      </c>
      <c r="I5317" s="173">
        <v>10080.0</v>
      </c>
      <c r="J5317" s="174">
        <v>380.0</v>
      </c>
      <c r="K5317" s="179"/>
      <c r="L5317" s="178">
        <v>380.0</v>
      </c>
      <c r="M5317" s="177"/>
      <c r="N5317" s="178"/>
      <c r="O5317" s="163"/>
      <c r="P5317" s="164"/>
      <c r="Q5317" s="163"/>
      <c r="R5317" s="163"/>
      <c r="S5317" s="168"/>
      <c r="T5317" s="164"/>
    </row>
    <row r="5318" ht="18.75" hidden="1" customHeight="1">
      <c r="A5318" s="182">
        <v>45979.029011203704</v>
      </c>
      <c r="B5318" s="171">
        <v>9102.0</v>
      </c>
      <c r="C5318" s="171" t="s">
        <v>4017</v>
      </c>
      <c r="D5318" s="171"/>
      <c r="E5318" s="171" t="s">
        <v>20634</v>
      </c>
      <c r="F5318" s="171"/>
      <c r="G5318" s="171" t="s">
        <v>4500</v>
      </c>
      <c r="H5318" s="172" t="s">
        <v>4500</v>
      </c>
      <c r="I5318" s="173">
        <v>4220.0</v>
      </c>
      <c r="J5318" s="174">
        <v>620.0</v>
      </c>
      <c r="K5318" s="179">
        <v>310.0</v>
      </c>
      <c r="L5318" s="178">
        <v>0.0</v>
      </c>
      <c r="M5318" s="177">
        <v>310.0</v>
      </c>
      <c r="N5318" s="178">
        <v>0.0</v>
      </c>
      <c r="O5318" s="163"/>
      <c r="P5318" s="164"/>
      <c r="Q5318" s="163"/>
      <c r="R5318" s="163"/>
      <c r="S5318" s="168" t="s">
        <v>20645</v>
      </c>
      <c r="T5318" s="164">
        <v>0.0</v>
      </c>
    </row>
    <row r="5319" ht="18.75" hidden="1" customHeight="1">
      <c r="A5319" s="189">
        <v>45980.0</v>
      </c>
      <c r="B5319" s="171">
        <v>18021.0</v>
      </c>
      <c r="C5319" s="171" t="s">
        <v>3999</v>
      </c>
      <c r="D5319" s="171" t="s">
        <v>20673</v>
      </c>
      <c r="E5319" s="171" t="s">
        <v>926</v>
      </c>
      <c r="F5319" s="171" t="s">
        <v>22831</v>
      </c>
      <c r="G5319" s="171" t="s">
        <v>12210</v>
      </c>
      <c r="H5319" s="172" t="s">
        <v>20635</v>
      </c>
      <c r="I5319" s="173">
        <v>10620.0</v>
      </c>
      <c r="J5319" s="174">
        <v>10620.0</v>
      </c>
      <c r="K5319" s="179">
        <v>10620.0</v>
      </c>
      <c r="L5319" s="178"/>
      <c r="M5319" s="177"/>
      <c r="N5319" s="178"/>
      <c r="O5319" s="163"/>
      <c r="P5319" s="164"/>
      <c r="Q5319" s="163"/>
      <c r="R5319" s="163"/>
      <c r="S5319" s="168"/>
      <c r="T5319" s="164"/>
    </row>
    <row r="5320" ht="18.75" hidden="1" customHeight="1">
      <c r="A5320" s="189">
        <v>45980.0</v>
      </c>
      <c r="B5320" s="171">
        <v>18022.0</v>
      </c>
      <c r="C5320" s="171" t="s">
        <v>10694</v>
      </c>
      <c r="D5320" s="171" t="s">
        <v>20659</v>
      </c>
      <c r="E5320" s="171">
        <v>14.0</v>
      </c>
      <c r="F5320" s="171" t="s">
        <v>22421</v>
      </c>
      <c r="G5320" s="171" t="s">
        <v>11976</v>
      </c>
      <c r="H5320" s="172" t="s">
        <v>20635</v>
      </c>
      <c r="I5320" s="173">
        <v>12180.0</v>
      </c>
      <c r="J5320" s="174">
        <v>2140.0</v>
      </c>
      <c r="K5320" s="179">
        <v>2140.0</v>
      </c>
      <c r="L5320" s="178"/>
      <c r="M5320" s="177"/>
      <c r="N5320" s="178"/>
      <c r="O5320" s="163"/>
      <c r="P5320" s="164"/>
      <c r="Q5320" s="163"/>
      <c r="R5320" s="163"/>
      <c r="S5320" s="168"/>
      <c r="T5320" s="164"/>
    </row>
    <row r="5321" ht="18.75" hidden="1" customHeight="1">
      <c r="A5321" s="189">
        <v>45980.0</v>
      </c>
      <c r="B5321" s="171">
        <v>18023.0</v>
      </c>
      <c r="C5321" s="171" t="s">
        <v>23026</v>
      </c>
      <c r="D5321" s="171" t="s">
        <v>20673</v>
      </c>
      <c r="E5321" s="171">
        <v>16.0</v>
      </c>
      <c r="F5321" s="171" t="s">
        <v>21046</v>
      </c>
      <c r="G5321" s="171" t="s">
        <v>14978</v>
      </c>
      <c r="H5321" s="172" t="s">
        <v>20669</v>
      </c>
      <c r="I5321" s="173">
        <v>11480.0</v>
      </c>
      <c r="J5321" s="174">
        <v>1200.0</v>
      </c>
      <c r="K5321" s="179"/>
      <c r="L5321" s="178">
        <v>1200.0</v>
      </c>
      <c r="M5321" s="177"/>
      <c r="N5321" s="178"/>
      <c r="O5321" s="163"/>
      <c r="P5321" s="164"/>
      <c r="Q5321" s="163"/>
      <c r="R5321" s="163"/>
      <c r="S5321" s="168"/>
      <c r="T5321" s="164"/>
    </row>
    <row r="5322" ht="18.75" hidden="1" customHeight="1">
      <c r="A5322" s="180">
        <v>45980.0</v>
      </c>
      <c r="B5322" s="171">
        <v>9116.0</v>
      </c>
      <c r="C5322" s="171" t="s">
        <v>4457</v>
      </c>
      <c r="D5322" s="171"/>
      <c r="E5322" s="171" t="s">
        <v>20634</v>
      </c>
      <c r="F5322" s="171"/>
      <c r="G5322" s="171"/>
      <c r="H5322" s="172"/>
      <c r="I5322" s="173">
        <v>3940.0</v>
      </c>
      <c r="J5322" s="174">
        <v>940.0</v>
      </c>
      <c r="K5322" s="179">
        <v>0.0</v>
      </c>
      <c r="L5322" s="178">
        <v>470.0</v>
      </c>
      <c r="M5322" s="177">
        <v>0.0</v>
      </c>
      <c r="N5322" s="178">
        <v>470.0</v>
      </c>
      <c r="O5322" s="163"/>
      <c r="P5322" s="164"/>
      <c r="Q5322" s="163"/>
      <c r="R5322" s="163"/>
      <c r="S5322" s="168" t="s">
        <v>20645</v>
      </c>
      <c r="T5322" s="164">
        <v>0.0</v>
      </c>
    </row>
    <row r="5323" ht="18.75" hidden="1" customHeight="1">
      <c r="A5323" s="180">
        <v>45980.0</v>
      </c>
      <c r="B5323" s="171">
        <v>9117.0</v>
      </c>
      <c r="C5323" s="171" t="s">
        <v>4035</v>
      </c>
      <c r="D5323" s="171"/>
      <c r="E5323" s="171" t="s">
        <v>20634</v>
      </c>
      <c r="F5323" s="171"/>
      <c r="G5323" s="171"/>
      <c r="H5323" s="172"/>
      <c r="I5323" s="173">
        <v>4740.0</v>
      </c>
      <c r="J5323" s="174">
        <v>2080.0</v>
      </c>
      <c r="K5323" s="179">
        <v>0.0</v>
      </c>
      <c r="L5323" s="178">
        <v>0.0</v>
      </c>
      <c r="M5323" s="177">
        <v>0.0</v>
      </c>
      <c r="N5323" s="178">
        <v>2080.0</v>
      </c>
      <c r="O5323" s="163"/>
      <c r="P5323" s="164"/>
      <c r="Q5323" s="163"/>
      <c r="R5323" s="163"/>
      <c r="S5323" s="168" t="s">
        <v>20645</v>
      </c>
      <c r="T5323" s="164">
        <v>0.0</v>
      </c>
    </row>
    <row r="5324" ht="18.75" hidden="1" customHeight="1">
      <c r="A5324" s="189">
        <v>45980.0</v>
      </c>
      <c r="B5324" s="171">
        <v>18026.0</v>
      </c>
      <c r="C5324" s="171" t="s">
        <v>19446</v>
      </c>
      <c r="D5324" s="171" t="s">
        <v>20687</v>
      </c>
      <c r="E5324" s="171">
        <v>14.0</v>
      </c>
      <c r="F5324" s="171" t="s">
        <v>22315</v>
      </c>
      <c r="G5324" s="171" t="s">
        <v>13055</v>
      </c>
      <c r="H5324" s="172" t="s">
        <v>20635</v>
      </c>
      <c r="I5324" s="173">
        <v>12460.0</v>
      </c>
      <c r="J5324" s="174">
        <v>2420.0</v>
      </c>
      <c r="K5324" s="179">
        <v>2420.0</v>
      </c>
      <c r="L5324" s="178"/>
      <c r="M5324" s="177"/>
      <c r="N5324" s="178"/>
      <c r="O5324" s="163"/>
      <c r="P5324" s="164"/>
      <c r="Q5324" s="163"/>
      <c r="R5324" s="163"/>
      <c r="S5324" s="168"/>
      <c r="T5324" s="164"/>
    </row>
    <row r="5325" ht="18.75" hidden="1" customHeight="1">
      <c r="A5325" s="180">
        <v>45980.0</v>
      </c>
      <c r="B5325" s="171">
        <v>9118.0</v>
      </c>
      <c r="C5325" s="171" t="s">
        <v>4138</v>
      </c>
      <c r="D5325" s="171"/>
      <c r="E5325" s="171" t="s">
        <v>20634</v>
      </c>
      <c r="F5325" s="171"/>
      <c r="G5325" s="171"/>
      <c r="H5325" s="172"/>
      <c r="I5325" s="173">
        <v>3180.0</v>
      </c>
      <c r="J5325" s="174">
        <v>220.0</v>
      </c>
      <c r="K5325" s="179">
        <v>0.0</v>
      </c>
      <c r="L5325" s="178">
        <v>220.0</v>
      </c>
      <c r="M5325" s="177">
        <v>0.0</v>
      </c>
      <c r="N5325" s="178">
        <v>0.0</v>
      </c>
      <c r="O5325" s="163"/>
      <c r="P5325" s="164"/>
      <c r="Q5325" s="163"/>
      <c r="R5325" s="163"/>
      <c r="S5325" s="168" t="s">
        <v>20645</v>
      </c>
      <c r="T5325" s="164">
        <v>0.0</v>
      </c>
    </row>
    <row r="5326" ht="18.75" hidden="1" customHeight="1">
      <c r="A5326" s="189">
        <v>45980.0</v>
      </c>
      <c r="B5326" s="171">
        <v>18027.0</v>
      </c>
      <c r="C5326" s="171" t="s">
        <v>10694</v>
      </c>
      <c r="D5326" s="171" t="s">
        <v>20659</v>
      </c>
      <c r="E5326" s="171">
        <v>14.0</v>
      </c>
      <c r="F5326" s="171" t="s">
        <v>21540</v>
      </c>
      <c r="G5326" s="171" t="s">
        <v>11976</v>
      </c>
      <c r="H5326" s="172" t="s">
        <v>20635</v>
      </c>
      <c r="I5326" s="173">
        <v>11280.0</v>
      </c>
      <c r="J5326" s="174">
        <v>1240.0</v>
      </c>
      <c r="K5326" s="179">
        <v>1240.0</v>
      </c>
      <c r="L5326" s="178"/>
      <c r="M5326" s="177"/>
      <c r="N5326" s="178"/>
      <c r="O5326" s="163"/>
      <c r="P5326" s="164"/>
      <c r="Q5326" s="163"/>
      <c r="R5326" s="163"/>
      <c r="S5326" s="168"/>
      <c r="T5326" s="164"/>
    </row>
    <row r="5327" ht="18.75" hidden="1" customHeight="1">
      <c r="A5327" s="180">
        <v>45980.0</v>
      </c>
      <c r="B5327" s="171">
        <v>9119.0</v>
      </c>
      <c r="C5327" s="171" t="s">
        <v>4017</v>
      </c>
      <c r="D5327" s="171"/>
      <c r="E5327" s="171" t="s">
        <v>20634</v>
      </c>
      <c r="F5327" s="171"/>
      <c r="G5327" s="171" t="s">
        <v>4500</v>
      </c>
      <c r="H5327" s="172" t="s">
        <v>4500</v>
      </c>
      <c r="I5327" s="173">
        <v>3880.0</v>
      </c>
      <c r="J5327" s="174">
        <v>400.0</v>
      </c>
      <c r="K5327" s="179">
        <v>0.0</v>
      </c>
      <c r="L5327" s="178">
        <v>0.0</v>
      </c>
      <c r="M5327" s="177">
        <v>400.0</v>
      </c>
      <c r="N5327" s="178">
        <v>0.0</v>
      </c>
      <c r="O5327" s="163"/>
      <c r="P5327" s="164"/>
      <c r="Q5327" s="163"/>
      <c r="R5327" s="163"/>
      <c r="S5327" s="168" t="s">
        <v>20645</v>
      </c>
      <c r="T5327" s="164">
        <v>0.0</v>
      </c>
    </row>
    <row r="5328" ht="18.75" hidden="1" customHeight="1">
      <c r="A5328" s="189">
        <v>45980.0</v>
      </c>
      <c r="B5328" s="171">
        <v>18028.0</v>
      </c>
      <c r="C5328" s="171" t="s">
        <v>2851</v>
      </c>
      <c r="D5328" s="171" t="s">
        <v>20659</v>
      </c>
      <c r="E5328" s="171">
        <v>8.0</v>
      </c>
      <c r="F5328" s="171" t="s">
        <v>20735</v>
      </c>
      <c r="G5328" s="171" t="s">
        <v>10466</v>
      </c>
      <c r="H5328" s="172" t="s">
        <v>20635</v>
      </c>
      <c r="I5328" s="173">
        <v>10060.0</v>
      </c>
      <c r="J5328" s="174">
        <v>360.0</v>
      </c>
      <c r="K5328" s="179">
        <v>360.0</v>
      </c>
      <c r="L5328" s="178"/>
      <c r="M5328" s="177"/>
      <c r="N5328" s="178"/>
      <c r="O5328" s="163"/>
      <c r="P5328" s="164"/>
      <c r="Q5328" s="163"/>
      <c r="R5328" s="163"/>
      <c r="S5328" s="168"/>
      <c r="T5328" s="164"/>
    </row>
    <row r="5329" ht="18.75" hidden="1" customHeight="1">
      <c r="A5329" s="189">
        <v>45980.0</v>
      </c>
      <c r="B5329" s="171">
        <v>18029.0</v>
      </c>
      <c r="C5329" s="171" t="s">
        <v>23027</v>
      </c>
      <c r="D5329" s="171" t="s">
        <v>20673</v>
      </c>
      <c r="E5329" s="171">
        <v>12.0</v>
      </c>
      <c r="F5329" s="171" t="s">
        <v>20949</v>
      </c>
      <c r="G5329" s="171" t="s">
        <v>15011</v>
      </c>
      <c r="H5329" s="172" t="s">
        <v>20669</v>
      </c>
      <c r="I5329" s="173">
        <v>11240.0</v>
      </c>
      <c r="J5329" s="174">
        <v>1380.0</v>
      </c>
      <c r="K5329" s="179"/>
      <c r="L5329" s="178">
        <v>1380.0</v>
      </c>
      <c r="M5329" s="177"/>
      <c r="N5329" s="178"/>
      <c r="O5329" s="163"/>
      <c r="P5329" s="164"/>
      <c r="Q5329" s="163"/>
      <c r="R5329" s="163"/>
      <c r="S5329" s="168"/>
      <c r="T5329" s="164"/>
    </row>
    <row r="5330" ht="18.75" hidden="1" customHeight="1">
      <c r="A5330" s="180">
        <v>45980.0</v>
      </c>
      <c r="B5330" s="171">
        <v>9122.0</v>
      </c>
      <c r="C5330" s="171" t="s">
        <v>6423</v>
      </c>
      <c r="D5330" s="171"/>
      <c r="E5330" s="171" t="s">
        <v>20634</v>
      </c>
      <c r="F5330" s="171"/>
      <c r="G5330" s="171" t="s">
        <v>22684</v>
      </c>
      <c r="H5330" s="172" t="s">
        <v>22684</v>
      </c>
      <c r="I5330" s="173">
        <v>3520.0</v>
      </c>
      <c r="J5330" s="174">
        <v>160.0</v>
      </c>
      <c r="K5330" s="179">
        <v>0.0</v>
      </c>
      <c r="L5330" s="178">
        <v>0.0</v>
      </c>
      <c r="M5330" s="177">
        <v>0.0</v>
      </c>
      <c r="N5330" s="178">
        <v>0.0</v>
      </c>
      <c r="O5330" s="163"/>
      <c r="P5330" s="164"/>
      <c r="Q5330" s="163"/>
      <c r="R5330" s="163"/>
      <c r="S5330" s="168" t="s">
        <v>20645</v>
      </c>
      <c r="T5330" s="164">
        <v>0.0</v>
      </c>
    </row>
    <row r="5331" ht="18.75" hidden="1" customHeight="1">
      <c r="A5331" s="180">
        <v>45980.0</v>
      </c>
      <c r="B5331" s="171">
        <v>9123.0</v>
      </c>
      <c r="C5331" s="171" t="s">
        <v>6423</v>
      </c>
      <c r="D5331" s="171"/>
      <c r="E5331" s="171" t="s">
        <v>20634</v>
      </c>
      <c r="F5331" s="171"/>
      <c r="G5331" s="171" t="s">
        <v>22684</v>
      </c>
      <c r="H5331" s="172" t="s">
        <v>22684</v>
      </c>
      <c r="I5331" s="173">
        <v>3360.0</v>
      </c>
      <c r="J5331" s="174">
        <v>440.0</v>
      </c>
      <c r="K5331" s="179">
        <v>0.0</v>
      </c>
      <c r="L5331" s="178">
        <v>440.0</v>
      </c>
      <c r="M5331" s="177">
        <v>0.0</v>
      </c>
      <c r="N5331" s="178">
        <v>0.0</v>
      </c>
      <c r="O5331" s="163"/>
      <c r="P5331" s="164"/>
      <c r="Q5331" s="163"/>
      <c r="R5331" s="163"/>
      <c r="S5331" s="168" t="s">
        <v>20645</v>
      </c>
      <c r="T5331" s="164">
        <v>0.0</v>
      </c>
    </row>
    <row r="5332" ht="18.75" hidden="1" customHeight="1">
      <c r="A5332" s="180">
        <v>45980.0</v>
      </c>
      <c r="B5332" s="171">
        <v>9124.0</v>
      </c>
      <c r="C5332" s="171" t="s">
        <v>6423</v>
      </c>
      <c r="D5332" s="171"/>
      <c r="E5332" s="171" t="s">
        <v>20634</v>
      </c>
      <c r="F5332" s="171"/>
      <c r="G5332" s="171" t="s">
        <v>22683</v>
      </c>
      <c r="H5332" s="172" t="s">
        <v>22683</v>
      </c>
      <c r="I5332" s="173">
        <v>3420.0</v>
      </c>
      <c r="J5332" s="174">
        <v>240.0</v>
      </c>
      <c r="K5332" s="179">
        <v>0.0</v>
      </c>
      <c r="L5332" s="178">
        <v>0.0</v>
      </c>
      <c r="M5332" s="177">
        <v>0.0</v>
      </c>
      <c r="N5332" s="178">
        <v>0.0</v>
      </c>
      <c r="O5332" s="163"/>
      <c r="P5332" s="164"/>
      <c r="Q5332" s="163"/>
      <c r="R5332" s="163"/>
      <c r="S5332" s="168" t="s">
        <v>20645</v>
      </c>
      <c r="T5332" s="164">
        <v>0.0</v>
      </c>
    </row>
    <row r="5333" ht="18.75" hidden="1" customHeight="1">
      <c r="A5333" s="180">
        <v>45980.0</v>
      </c>
      <c r="B5333" s="171">
        <v>9125.0</v>
      </c>
      <c r="C5333" s="171" t="s">
        <v>6423</v>
      </c>
      <c r="D5333" s="171"/>
      <c r="E5333" s="171" t="s">
        <v>20634</v>
      </c>
      <c r="F5333" s="171"/>
      <c r="G5333" s="171" t="s">
        <v>22683</v>
      </c>
      <c r="H5333" s="172" t="s">
        <v>22683</v>
      </c>
      <c r="I5333" s="173">
        <v>3180.0</v>
      </c>
      <c r="J5333" s="174">
        <v>400.0</v>
      </c>
      <c r="K5333" s="179">
        <v>0.0</v>
      </c>
      <c r="L5333" s="178">
        <v>400.0</v>
      </c>
      <c r="M5333" s="177">
        <v>0.0</v>
      </c>
      <c r="N5333" s="178">
        <v>0.0</v>
      </c>
      <c r="O5333" s="163"/>
      <c r="P5333" s="164"/>
      <c r="Q5333" s="163"/>
      <c r="R5333" s="163"/>
      <c r="S5333" s="168" t="s">
        <v>20645</v>
      </c>
      <c r="T5333" s="164">
        <v>0.0</v>
      </c>
    </row>
    <row r="5334" ht="18.75" hidden="1" customHeight="1">
      <c r="A5334" s="189">
        <v>45980.0</v>
      </c>
      <c r="B5334" s="171">
        <v>18030.0</v>
      </c>
      <c r="C5334" s="171" t="s">
        <v>23028</v>
      </c>
      <c r="D5334" s="171" t="s">
        <v>20659</v>
      </c>
      <c r="E5334" s="171">
        <v>8.0</v>
      </c>
      <c r="F5334" s="171" t="s">
        <v>22013</v>
      </c>
      <c r="G5334" s="171" t="s">
        <v>6701</v>
      </c>
      <c r="H5334" s="172" t="s">
        <v>20635</v>
      </c>
      <c r="I5334" s="173">
        <v>11020.0</v>
      </c>
      <c r="J5334" s="174">
        <v>1320.0</v>
      </c>
      <c r="K5334" s="179">
        <v>1320.0</v>
      </c>
      <c r="L5334" s="178"/>
      <c r="M5334" s="177"/>
      <c r="N5334" s="178"/>
      <c r="O5334" s="163"/>
      <c r="P5334" s="164"/>
      <c r="Q5334" s="163"/>
      <c r="R5334" s="163"/>
      <c r="S5334" s="168"/>
      <c r="T5334" s="164"/>
    </row>
    <row r="5335" ht="18.75" hidden="1" customHeight="1">
      <c r="A5335" s="180">
        <v>45980.0</v>
      </c>
      <c r="B5335" s="171">
        <v>9126.0</v>
      </c>
      <c r="C5335" s="171" t="s">
        <v>4017</v>
      </c>
      <c r="D5335" s="171"/>
      <c r="E5335" s="171" t="s">
        <v>20634</v>
      </c>
      <c r="F5335" s="171"/>
      <c r="G5335" s="171" t="s">
        <v>4500</v>
      </c>
      <c r="H5335" s="172" t="s">
        <v>4500</v>
      </c>
      <c r="I5335" s="173">
        <v>3660.0</v>
      </c>
      <c r="J5335" s="174">
        <v>400.0</v>
      </c>
      <c r="K5335" s="179">
        <v>400.0</v>
      </c>
      <c r="L5335" s="178">
        <v>0.0</v>
      </c>
      <c r="M5335" s="177">
        <v>0.0</v>
      </c>
      <c r="N5335" s="178">
        <v>0.0</v>
      </c>
      <c r="O5335" s="163"/>
      <c r="P5335" s="164"/>
      <c r="Q5335" s="163"/>
      <c r="R5335" s="163"/>
      <c r="S5335" s="168" t="s">
        <v>20645</v>
      </c>
      <c r="T5335" s="164">
        <v>0.0</v>
      </c>
    </row>
    <row r="5336" ht="18.75" hidden="1" customHeight="1">
      <c r="A5336" s="180">
        <v>45980.0</v>
      </c>
      <c r="B5336" s="171">
        <v>9127.0</v>
      </c>
      <c r="C5336" s="171" t="s">
        <v>2781</v>
      </c>
      <c r="D5336" s="171"/>
      <c r="E5336" s="171" t="s">
        <v>20634</v>
      </c>
      <c r="F5336" s="171"/>
      <c r="G5336" s="171"/>
      <c r="H5336" s="172"/>
      <c r="I5336" s="173">
        <v>3400.0</v>
      </c>
      <c r="J5336" s="174">
        <v>620.0</v>
      </c>
      <c r="K5336" s="179">
        <v>0.0</v>
      </c>
      <c r="L5336" s="178">
        <v>0.0</v>
      </c>
      <c r="M5336" s="177">
        <v>620.0</v>
      </c>
      <c r="N5336" s="178">
        <v>0.0</v>
      </c>
      <c r="O5336" s="163"/>
      <c r="P5336" s="164"/>
      <c r="Q5336" s="163"/>
      <c r="R5336" s="163"/>
      <c r="S5336" s="168" t="s">
        <v>20645</v>
      </c>
      <c r="T5336" s="164">
        <v>0.0</v>
      </c>
    </row>
    <row r="5337" ht="18.75" hidden="1" customHeight="1">
      <c r="A5337" s="189">
        <v>45980.0</v>
      </c>
      <c r="B5337" s="171">
        <v>18031.0</v>
      </c>
      <c r="C5337" s="171" t="s">
        <v>20760</v>
      </c>
      <c r="D5337" s="171" t="s">
        <v>20687</v>
      </c>
      <c r="E5337" s="171">
        <v>8.0</v>
      </c>
      <c r="F5337" s="171" t="s">
        <v>20739</v>
      </c>
      <c r="G5337" s="171" t="s">
        <v>4113</v>
      </c>
      <c r="H5337" s="172" t="s">
        <v>20635</v>
      </c>
      <c r="I5337" s="173">
        <v>11400.0</v>
      </c>
      <c r="J5337" s="174">
        <v>1380.0</v>
      </c>
      <c r="K5337" s="179">
        <v>1380.0</v>
      </c>
      <c r="L5337" s="178"/>
      <c r="M5337" s="177"/>
      <c r="N5337" s="178"/>
      <c r="O5337" s="163"/>
      <c r="P5337" s="164"/>
      <c r="Q5337" s="163"/>
      <c r="R5337" s="163"/>
      <c r="S5337" s="168"/>
      <c r="T5337" s="164"/>
    </row>
    <row r="5338" ht="18.75" hidden="1" customHeight="1">
      <c r="A5338" s="189">
        <v>45980.0</v>
      </c>
      <c r="B5338" s="171">
        <v>18032.0</v>
      </c>
      <c r="C5338" s="171" t="s">
        <v>21334</v>
      </c>
      <c r="D5338" s="171" t="s">
        <v>20673</v>
      </c>
      <c r="E5338" s="171">
        <v>14.0</v>
      </c>
      <c r="F5338" s="171" t="s">
        <v>21104</v>
      </c>
      <c r="G5338" s="171" t="s">
        <v>15033</v>
      </c>
      <c r="H5338" s="172" t="s">
        <v>20635</v>
      </c>
      <c r="I5338" s="173">
        <v>11260.0</v>
      </c>
      <c r="J5338" s="174">
        <v>1400.0</v>
      </c>
      <c r="K5338" s="179">
        <v>1400.0</v>
      </c>
      <c r="L5338" s="178"/>
      <c r="M5338" s="177"/>
      <c r="N5338" s="178"/>
      <c r="O5338" s="163"/>
      <c r="P5338" s="164"/>
      <c r="Q5338" s="163"/>
      <c r="R5338" s="163"/>
      <c r="S5338" s="168"/>
      <c r="T5338" s="164"/>
    </row>
    <row r="5339" ht="18.75" hidden="1" customHeight="1">
      <c r="A5339" s="180">
        <v>45980.0</v>
      </c>
      <c r="B5339" s="171">
        <v>9128.0</v>
      </c>
      <c r="C5339" s="171" t="s">
        <v>744</v>
      </c>
      <c r="D5339" s="171"/>
      <c r="E5339" s="171" t="s">
        <v>20634</v>
      </c>
      <c r="F5339" s="171"/>
      <c r="G5339" s="171"/>
      <c r="H5339" s="172"/>
      <c r="I5339" s="173">
        <v>3300.0</v>
      </c>
      <c r="J5339" s="174">
        <v>740.0</v>
      </c>
      <c r="K5339" s="179">
        <v>0.0</v>
      </c>
      <c r="L5339" s="178">
        <v>0.0</v>
      </c>
      <c r="M5339" s="177">
        <v>740.0</v>
      </c>
      <c r="N5339" s="178">
        <v>0.0</v>
      </c>
      <c r="O5339" s="163"/>
      <c r="P5339" s="164"/>
      <c r="Q5339" s="163"/>
      <c r="R5339" s="163"/>
      <c r="S5339" s="168" t="s">
        <v>20645</v>
      </c>
      <c r="T5339" s="164">
        <v>0.0</v>
      </c>
    </row>
    <row r="5340" ht="18.75" hidden="1" customHeight="1">
      <c r="A5340" s="189">
        <v>45980.0</v>
      </c>
      <c r="B5340" s="171">
        <v>18033.0</v>
      </c>
      <c r="C5340" s="171" t="s">
        <v>20829</v>
      </c>
      <c r="D5340" s="171" t="s">
        <v>20687</v>
      </c>
      <c r="E5340" s="171">
        <v>8.0</v>
      </c>
      <c r="F5340" s="171" t="s">
        <v>20772</v>
      </c>
      <c r="G5340" s="171" t="s">
        <v>8817</v>
      </c>
      <c r="H5340" s="172" t="s">
        <v>20635</v>
      </c>
      <c r="I5340" s="173">
        <v>13000.0</v>
      </c>
      <c r="J5340" s="174">
        <v>2980.0</v>
      </c>
      <c r="K5340" s="179">
        <v>2980.0</v>
      </c>
      <c r="L5340" s="178"/>
      <c r="M5340" s="177"/>
      <c r="N5340" s="178"/>
      <c r="O5340" s="163"/>
      <c r="P5340" s="164"/>
      <c r="Q5340" s="163"/>
      <c r="R5340" s="163"/>
      <c r="S5340" s="168"/>
      <c r="T5340" s="164"/>
    </row>
    <row r="5341" ht="18.75" hidden="1" customHeight="1">
      <c r="A5341" s="180">
        <v>45980.0</v>
      </c>
      <c r="B5341" s="171">
        <v>9129.0</v>
      </c>
      <c r="C5341" s="171" t="s">
        <v>4031</v>
      </c>
      <c r="D5341" s="171"/>
      <c r="E5341" s="171" t="s">
        <v>20634</v>
      </c>
      <c r="F5341" s="171"/>
      <c r="G5341" s="171" t="s">
        <v>20697</v>
      </c>
      <c r="H5341" s="172" t="s">
        <v>20697</v>
      </c>
      <c r="I5341" s="173">
        <v>2800.0</v>
      </c>
      <c r="J5341" s="174">
        <v>160.0</v>
      </c>
      <c r="K5341" s="179">
        <v>160.0</v>
      </c>
      <c r="L5341" s="178">
        <v>0.0</v>
      </c>
      <c r="M5341" s="177">
        <v>0.0</v>
      </c>
      <c r="N5341" s="178">
        <v>0.0</v>
      </c>
      <c r="O5341" s="163"/>
      <c r="P5341" s="164"/>
      <c r="Q5341" s="163"/>
      <c r="R5341" s="163"/>
      <c r="S5341" s="168" t="s">
        <v>20645</v>
      </c>
      <c r="T5341" s="164">
        <v>0.0</v>
      </c>
    </row>
    <row r="5342" ht="18.75" hidden="1" customHeight="1">
      <c r="A5342" s="189">
        <v>45980.0</v>
      </c>
      <c r="B5342" s="171">
        <v>18034.0</v>
      </c>
      <c r="C5342" s="171" t="s">
        <v>23029</v>
      </c>
      <c r="D5342" s="171" t="s">
        <v>21058</v>
      </c>
      <c r="E5342" s="171" t="s">
        <v>21668</v>
      </c>
      <c r="F5342" s="171"/>
      <c r="G5342" s="171" t="s">
        <v>15042</v>
      </c>
      <c r="H5342" s="172" t="s">
        <v>20635</v>
      </c>
      <c r="I5342" s="173">
        <v>3500.0</v>
      </c>
      <c r="J5342" s="174">
        <v>3500.0</v>
      </c>
      <c r="K5342" s="179">
        <v>3500.0</v>
      </c>
      <c r="L5342" s="178"/>
      <c r="M5342" s="177"/>
      <c r="N5342" s="178"/>
      <c r="O5342" s="163"/>
      <c r="P5342" s="164"/>
      <c r="Q5342" s="163"/>
      <c r="R5342" s="163"/>
      <c r="S5342" s="168"/>
      <c r="T5342" s="164"/>
    </row>
    <row r="5343" ht="18.75" hidden="1" customHeight="1">
      <c r="A5343" s="189">
        <v>45980.0</v>
      </c>
      <c r="B5343" s="171">
        <v>18035.0</v>
      </c>
      <c r="C5343" s="171" t="s">
        <v>3980</v>
      </c>
      <c r="D5343" s="171" t="s">
        <v>20687</v>
      </c>
      <c r="E5343" s="171">
        <v>8.0</v>
      </c>
      <c r="F5343" s="171" t="s">
        <v>20750</v>
      </c>
      <c r="G5343" s="171" t="s">
        <v>9905</v>
      </c>
      <c r="H5343" s="172" t="s">
        <v>20635</v>
      </c>
      <c r="I5343" s="173">
        <v>12720.0</v>
      </c>
      <c r="J5343" s="174">
        <v>2700.0</v>
      </c>
      <c r="K5343" s="179">
        <v>2700.0</v>
      </c>
      <c r="L5343" s="178"/>
      <c r="M5343" s="177"/>
      <c r="N5343" s="178"/>
      <c r="O5343" s="163"/>
      <c r="P5343" s="164"/>
      <c r="Q5343" s="163"/>
      <c r="R5343" s="163"/>
      <c r="S5343" s="168"/>
      <c r="T5343" s="164"/>
    </row>
    <row r="5344" ht="18.75" hidden="1" customHeight="1">
      <c r="A5344" s="189">
        <v>45980.0</v>
      </c>
      <c r="B5344" s="171">
        <v>18036.0</v>
      </c>
      <c r="C5344" s="171" t="s">
        <v>22501</v>
      </c>
      <c r="D5344" s="171" t="s">
        <v>20673</v>
      </c>
      <c r="E5344" s="171">
        <v>8.0</v>
      </c>
      <c r="F5344" s="171" t="s">
        <v>21849</v>
      </c>
      <c r="G5344" s="171" t="s">
        <v>9050</v>
      </c>
      <c r="H5344" s="172" t="s">
        <v>20635</v>
      </c>
      <c r="I5344" s="173">
        <v>12120.0</v>
      </c>
      <c r="J5344" s="174">
        <v>2280.0</v>
      </c>
      <c r="K5344" s="179">
        <v>2280.0</v>
      </c>
      <c r="L5344" s="178"/>
      <c r="M5344" s="177"/>
      <c r="N5344" s="178"/>
      <c r="O5344" s="163"/>
      <c r="P5344" s="164"/>
      <c r="Q5344" s="163"/>
      <c r="R5344" s="163"/>
      <c r="S5344" s="168"/>
      <c r="T5344" s="164"/>
    </row>
    <row r="5345" ht="18.75" hidden="1" customHeight="1">
      <c r="A5345" s="180">
        <v>45980.0</v>
      </c>
      <c r="B5345" s="171">
        <v>9130.0</v>
      </c>
      <c r="C5345" s="171" t="s">
        <v>4111</v>
      </c>
      <c r="D5345" s="171"/>
      <c r="E5345" s="171" t="s">
        <v>20634</v>
      </c>
      <c r="F5345" s="171"/>
      <c r="G5345" s="171"/>
      <c r="H5345" s="172"/>
      <c r="I5345" s="173">
        <v>3880.0</v>
      </c>
      <c r="J5345" s="174">
        <v>1300.0</v>
      </c>
      <c r="K5345" s="179">
        <v>1300.0</v>
      </c>
      <c r="L5345" s="178">
        <v>0.0</v>
      </c>
      <c r="M5345" s="177">
        <v>0.0</v>
      </c>
      <c r="N5345" s="178">
        <v>0.0</v>
      </c>
      <c r="O5345" s="163"/>
      <c r="P5345" s="164"/>
      <c r="Q5345" s="163"/>
      <c r="R5345" s="163"/>
      <c r="S5345" s="168" t="s">
        <v>20645</v>
      </c>
      <c r="T5345" s="164">
        <v>0.0</v>
      </c>
    </row>
    <row r="5346" ht="18.75" hidden="1" customHeight="1">
      <c r="A5346" s="189">
        <v>45980.0</v>
      </c>
      <c r="B5346" s="171">
        <v>18037.0</v>
      </c>
      <c r="C5346" s="171" t="s">
        <v>20852</v>
      </c>
      <c r="D5346" s="171" t="s">
        <v>20659</v>
      </c>
      <c r="E5346" s="171">
        <v>8.0</v>
      </c>
      <c r="F5346" s="171" t="s">
        <v>20700</v>
      </c>
      <c r="G5346" s="171" t="s">
        <v>15052</v>
      </c>
      <c r="H5346" s="172" t="s">
        <v>20635</v>
      </c>
      <c r="I5346" s="173">
        <v>13720.0</v>
      </c>
      <c r="J5346" s="174">
        <v>4020.0</v>
      </c>
      <c r="K5346" s="179">
        <v>4020.0</v>
      </c>
      <c r="L5346" s="178"/>
      <c r="M5346" s="177"/>
      <c r="N5346" s="178"/>
      <c r="O5346" s="163"/>
      <c r="P5346" s="164"/>
      <c r="Q5346" s="163"/>
      <c r="R5346" s="163"/>
      <c r="S5346" s="168"/>
      <c r="T5346" s="164"/>
    </row>
    <row r="5347" ht="18.75" hidden="1" customHeight="1">
      <c r="A5347" s="189">
        <v>45980.0</v>
      </c>
      <c r="B5347" s="171">
        <v>18051.0</v>
      </c>
      <c r="C5347" s="171" t="s">
        <v>4444</v>
      </c>
      <c r="D5347" s="171" t="s">
        <v>20673</v>
      </c>
      <c r="E5347" s="171">
        <v>8.0</v>
      </c>
      <c r="F5347" s="171" t="s">
        <v>20700</v>
      </c>
      <c r="G5347" s="171" t="s">
        <v>15056</v>
      </c>
      <c r="H5347" s="172" t="s">
        <v>20635</v>
      </c>
      <c r="I5347" s="173">
        <v>12540.0</v>
      </c>
      <c r="J5347" s="174">
        <v>2700.0</v>
      </c>
      <c r="K5347" s="179">
        <v>2700.0</v>
      </c>
      <c r="L5347" s="178"/>
      <c r="M5347" s="177"/>
      <c r="N5347" s="178"/>
      <c r="O5347" s="163"/>
      <c r="P5347" s="164"/>
      <c r="Q5347" s="163"/>
      <c r="R5347" s="163"/>
      <c r="S5347" s="168"/>
      <c r="T5347" s="164"/>
    </row>
    <row r="5348" ht="18.75" hidden="1" customHeight="1">
      <c r="A5348" s="180">
        <v>45980.0</v>
      </c>
      <c r="B5348" s="171">
        <v>9145.0</v>
      </c>
      <c r="C5348" s="171" t="s">
        <v>2028</v>
      </c>
      <c r="D5348" s="171"/>
      <c r="E5348" s="171" t="s">
        <v>20634</v>
      </c>
      <c r="F5348" s="171"/>
      <c r="G5348" s="171" t="s">
        <v>23030</v>
      </c>
      <c r="H5348" s="172" t="s">
        <v>23030</v>
      </c>
      <c r="I5348" s="173">
        <v>3500.0</v>
      </c>
      <c r="J5348" s="174">
        <v>700.0</v>
      </c>
      <c r="K5348" s="179">
        <v>0.0</v>
      </c>
      <c r="L5348" s="178">
        <v>700.0</v>
      </c>
      <c r="M5348" s="177">
        <v>0.0</v>
      </c>
      <c r="N5348" s="178">
        <v>0.0</v>
      </c>
      <c r="O5348" s="163"/>
      <c r="P5348" s="164"/>
      <c r="Q5348" s="163"/>
      <c r="R5348" s="163"/>
      <c r="S5348" s="168" t="s">
        <v>20645</v>
      </c>
      <c r="T5348" s="164">
        <v>0.0</v>
      </c>
    </row>
    <row r="5349" ht="18.75" hidden="1" customHeight="1">
      <c r="A5349" s="180">
        <v>45980.0</v>
      </c>
      <c r="B5349" s="171">
        <v>9146.0</v>
      </c>
      <c r="C5349" s="171" t="s">
        <v>23031</v>
      </c>
      <c r="D5349" s="171"/>
      <c r="E5349" s="171" t="s">
        <v>20634</v>
      </c>
      <c r="F5349" s="171"/>
      <c r="G5349" s="171" t="s">
        <v>23032</v>
      </c>
      <c r="H5349" s="172" t="s">
        <v>23032</v>
      </c>
      <c r="I5349" s="173">
        <v>3380.0</v>
      </c>
      <c r="J5349" s="174">
        <v>600.0</v>
      </c>
      <c r="K5349" s="179">
        <v>0.0</v>
      </c>
      <c r="L5349" s="178">
        <v>600.0</v>
      </c>
      <c r="M5349" s="177">
        <v>0.0</v>
      </c>
      <c r="N5349" s="178">
        <v>0.0</v>
      </c>
      <c r="O5349" s="163"/>
      <c r="P5349" s="164"/>
      <c r="Q5349" s="163"/>
      <c r="R5349" s="163"/>
      <c r="S5349" s="168" t="s">
        <v>20645</v>
      </c>
      <c r="T5349" s="164">
        <v>0.0</v>
      </c>
    </row>
    <row r="5350" ht="18.75" hidden="1" customHeight="1">
      <c r="A5350" s="182">
        <v>45980.02900938658</v>
      </c>
      <c r="B5350" s="171">
        <v>9115.0</v>
      </c>
      <c r="C5350" s="171" t="s">
        <v>4017</v>
      </c>
      <c r="D5350" s="171"/>
      <c r="E5350" s="171" t="s">
        <v>20634</v>
      </c>
      <c r="F5350" s="171"/>
      <c r="G5350" s="171" t="s">
        <v>4500</v>
      </c>
      <c r="H5350" s="172" t="s">
        <v>4500</v>
      </c>
      <c r="I5350" s="173">
        <v>3520.0</v>
      </c>
      <c r="J5350" s="174">
        <v>520.0</v>
      </c>
      <c r="K5350" s="179">
        <v>520.0</v>
      </c>
      <c r="L5350" s="178">
        <v>0.0</v>
      </c>
      <c r="M5350" s="177">
        <v>0.0</v>
      </c>
      <c r="N5350" s="178">
        <v>0.0</v>
      </c>
      <c r="O5350" s="163"/>
      <c r="P5350" s="164"/>
      <c r="Q5350" s="163"/>
      <c r="R5350" s="163"/>
      <c r="S5350" s="168" t="s">
        <v>20645</v>
      </c>
      <c r="T5350" s="164">
        <v>0.0</v>
      </c>
    </row>
    <row r="5351" ht="18.75" hidden="1" customHeight="1">
      <c r="A5351" s="189">
        <v>45981.0</v>
      </c>
      <c r="B5351" s="171">
        <v>18038.0</v>
      </c>
      <c r="C5351" s="171" t="s">
        <v>21304</v>
      </c>
      <c r="D5351" s="171" t="s">
        <v>20659</v>
      </c>
      <c r="E5351" s="171">
        <v>8.0</v>
      </c>
      <c r="F5351" s="171" t="s">
        <v>21191</v>
      </c>
      <c r="G5351" s="171" t="s">
        <v>23033</v>
      </c>
      <c r="H5351" s="172" t="s">
        <v>20635</v>
      </c>
      <c r="I5351" s="173">
        <v>10820.0</v>
      </c>
      <c r="J5351" s="174">
        <v>1120.0</v>
      </c>
      <c r="K5351" s="179">
        <v>1120.0</v>
      </c>
      <c r="L5351" s="178"/>
      <c r="M5351" s="177"/>
      <c r="N5351" s="178"/>
      <c r="O5351" s="163"/>
      <c r="P5351" s="164"/>
      <c r="Q5351" s="163"/>
      <c r="R5351" s="163"/>
      <c r="S5351" s="168"/>
      <c r="T5351" s="164"/>
    </row>
    <row r="5352" ht="18.75" hidden="1" customHeight="1">
      <c r="A5352" s="189">
        <v>45981.0</v>
      </c>
      <c r="B5352" s="171">
        <v>18039.0</v>
      </c>
      <c r="C5352" s="171" t="s">
        <v>21692</v>
      </c>
      <c r="D5352" s="171" t="s">
        <v>20687</v>
      </c>
      <c r="E5352" s="171">
        <v>8.0</v>
      </c>
      <c r="F5352" s="171" t="s">
        <v>21232</v>
      </c>
      <c r="G5352" s="171" t="s">
        <v>23034</v>
      </c>
      <c r="H5352" s="172" t="s">
        <v>20635</v>
      </c>
      <c r="I5352" s="173">
        <v>12460.0</v>
      </c>
      <c r="J5352" s="174">
        <v>2440.0</v>
      </c>
      <c r="K5352" s="179">
        <v>2440.0</v>
      </c>
      <c r="L5352" s="178"/>
      <c r="M5352" s="177"/>
      <c r="N5352" s="178"/>
      <c r="O5352" s="163"/>
      <c r="P5352" s="164"/>
      <c r="Q5352" s="163"/>
      <c r="R5352" s="163"/>
      <c r="S5352" s="168"/>
      <c r="T5352" s="164"/>
    </row>
    <row r="5353" ht="18.75" hidden="1" customHeight="1">
      <c r="A5353" s="180">
        <v>45981.0</v>
      </c>
      <c r="B5353" s="171">
        <v>9133.0</v>
      </c>
      <c r="C5353" s="171" t="s">
        <v>8901</v>
      </c>
      <c r="D5353" s="171"/>
      <c r="E5353" s="171" t="s">
        <v>20634</v>
      </c>
      <c r="F5353" s="171"/>
      <c r="G5353" s="171" t="s">
        <v>23035</v>
      </c>
      <c r="H5353" s="172" t="s">
        <v>23035</v>
      </c>
      <c r="I5353" s="173">
        <v>11520.0</v>
      </c>
      <c r="J5353" s="174">
        <v>1120.0</v>
      </c>
      <c r="K5353" s="179">
        <v>1120.0</v>
      </c>
      <c r="L5353" s="178">
        <v>0.0</v>
      </c>
      <c r="M5353" s="177">
        <v>0.0</v>
      </c>
      <c r="N5353" s="178">
        <v>0.0</v>
      </c>
      <c r="O5353" s="163"/>
      <c r="P5353" s="164"/>
      <c r="Q5353" s="163"/>
      <c r="R5353" s="163"/>
      <c r="S5353" s="168" t="s">
        <v>20645</v>
      </c>
      <c r="T5353" s="164">
        <v>0.0</v>
      </c>
    </row>
    <row r="5354" ht="18.75" hidden="1" customHeight="1">
      <c r="A5354" s="189">
        <v>45981.0</v>
      </c>
      <c r="B5354" s="171">
        <v>18040.0</v>
      </c>
      <c r="C5354" s="171" t="s">
        <v>20892</v>
      </c>
      <c r="D5354" s="171" t="s">
        <v>20687</v>
      </c>
      <c r="E5354" s="171">
        <v>16.0</v>
      </c>
      <c r="F5354" s="171" t="s">
        <v>21644</v>
      </c>
      <c r="G5354" s="171" t="s">
        <v>4576</v>
      </c>
      <c r="H5354" s="172" t="s">
        <v>20635</v>
      </c>
      <c r="I5354" s="173">
        <v>11960.0</v>
      </c>
      <c r="J5354" s="174">
        <v>1920.0</v>
      </c>
      <c r="K5354" s="179">
        <v>1920.0</v>
      </c>
      <c r="L5354" s="178"/>
      <c r="M5354" s="177"/>
      <c r="N5354" s="178"/>
      <c r="O5354" s="163"/>
      <c r="P5354" s="164"/>
      <c r="Q5354" s="163"/>
      <c r="R5354" s="163"/>
      <c r="S5354" s="168"/>
      <c r="T5354" s="164"/>
    </row>
    <row r="5355" ht="18.75" hidden="1" customHeight="1">
      <c r="A5355" s="189">
        <v>45981.0</v>
      </c>
      <c r="B5355" s="171">
        <v>18041.0</v>
      </c>
      <c r="C5355" s="171" t="s">
        <v>22530</v>
      </c>
      <c r="D5355" s="171" t="s">
        <v>20659</v>
      </c>
      <c r="E5355" s="171">
        <v>14.0</v>
      </c>
      <c r="F5355" s="171" t="s">
        <v>21118</v>
      </c>
      <c r="G5355" s="171" t="s">
        <v>4756</v>
      </c>
      <c r="H5355" s="172" t="s">
        <v>20635</v>
      </c>
      <c r="I5355" s="173">
        <v>12800.0</v>
      </c>
      <c r="J5355" s="174">
        <v>2760.0</v>
      </c>
      <c r="K5355" s="179">
        <v>2760.0</v>
      </c>
      <c r="L5355" s="178"/>
      <c r="M5355" s="177"/>
      <c r="N5355" s="178"/>
      <c r="O5355" s="163"/>
      <c r="P5355" s="164"/>
      <c r="Q5355" s="163"/>
      <c r="R5355" s="163"/>
      <c r="S5355" s="168"/>
      <c r="T5355" s="164"/>
    </row>
    <row r="5356" ht="18.75" hidden="1" customHeight="1">
      <c r="A5356" s="189">
        <v>45981.0</v>
      </c>
      <c r="B5356" s="171">
        <v>18042.0</v>
      </c>
      <c r="C5356" s="171" t="s">
        <v>19529</v>
      </c>
      <c r="D5356" s="171" t="s">
        <v>20673</v>
      </c>
      <c r="E5356" s="171">
        <v>8.0</v>
      </c>
      <c r="F5356" s="171" t="s">
        <v>20700</v>
      </c>
      <c r="G5356" s="171" t="s">
        <v>11658</v>
      </c>
      <c r="H5356" s="172" t="s">
        <v>20635</v>
      </c>
      <c r="I5356" s="173">
        <v>12120.0</v>
      </c>
      <c r="J5356" s="174">
        <v>2280.0</v>
      </c>
      <c r="K5356" s="179">
        <v>2280.0</v>
      </c>
      <c r="L5356" s="178"/>
      <c r="M5356" s="177"/>
      <c r="N5356" s="178"/>
      <c r="O5356" s="163"/>
      <c r="P5356" s="164"/>
      <c r="Q5356" s="163"/>
      <c r="R5356" s="163"/>
      <c r="S5356" s="168"/>
      <c r="T5356" s="164"/>
    </row>
    <row r="5357" ht="18.75" hidden="1" customHeight="1">
      <c r="A5357" s="189">
        <v>45981.0</v>
      </c>
      <c r="B5357" s="171">
        <v>18043.0</v>
      </c>
      <c r="C5357" s="171" t="s">
        <v>14182</v>
      </c>
      <c r="D5357" s="171" t="s">
        <v>20659</v>
      </c>
      <c r="E5357" s="171">
        <v>14.0</v>
      </c>
      <c r="F5357" s="171" t="s">
        <v>20871</v>
      </c>
      <c r="G5357" s="171" t="s">
        <v>4525</v>
      </c>
      <c r="H5357" s="172" t="s">
        <v>20635</v>
      </c>
      <c r="I5357" s="173">
        <v>15260.0</v>
      </c>
      <c r="J5357" s="174">
        <v>5220.0</v>
      </c>
      <c r="K5357" s="179">
        <v>5220.0</v>
      </c>
      <c r="L5357" s="178"/>
      <c r="M5357" s="177"/>
      <c r="N5357" s="178"/>
      <c r="O5357" s="163"/>
      <c r="P5357" s="164"/>
      <c r="Q5357" s="163"/>
      <c r="R5357" s="163"/>
      <c r="S5357" s="168"/>
      <c r="T5357" s="164"/>
    </row>
    <row r="5358" ht="18.75" hidden="1" customHeight="1">
      <c r="A5358" s="180">
        <v>45981.0</v>
      </c>
      <c r="B5358" s="171">
        <v>9134.0</v>
      </c>
      <c r="C5358" s="171" t="s">
        <v>4138</v>
      </c>
      <c r="D5358" s="171"/>
      <c r="E5358" s="171" t="s">
        <v>20634</v>
      </c>
      <c r="F5358" s="171"/>
      <c r="G5358" s="171"/>
      <c r="H5358" s="172"/>
      <c r="I5358" s="173">
        <v>2780.0</v>
      </c>
      <c r="J5358" s="174">
        <v>120.0</v>
      </c>
      <c r="K5358" s="179">
        <v>0.0</v>
      </c>
      <c r="L5358" s="178">
        <v>120.0</v>
      </c>
      <c r="M5358" s="177">
        <v>0.0</v>
      </c>
      <c r="N5358" s="178">
        <v>0.0</v>
      </c>
      <c r="O5358" s="163"/>
      <c r="P5358" s="164"/>
      <c r="Q5358" s="163"/>
      <c r="R5358" s="163"/>
      <c r="S5358" s="168" t="s">
        <v>20645</v>
      </c>
      <c r="T5358" s="164">
        <v>0.0</v>
      </c>
    </row>
    <row r="5359" ht="18.75" hidden="1" customHeight="1">
      <c r="A5359" s="180">
        <v>45981.0</v>
      </c>
      <c r="B5359" s="171">
        <v>9135.0</v>
      </c>
      <c r="C5359" s="171" t="s">
        <v>4444</v>
      </c>
      <c r="D5359" s="171"/>
      <c r="E5359" s="171" t="s">
        <v>20634</v>
      </c>
      <c r="F5359" s="171"/>
      <c r="G5359" s="171"/>
      <c r="H5359" s="172"/>
      <c r="I5359" s="173">
        <v>3200.0</v>
      </c>
      <c r="J5359" s="174">
        <v>380.0</v>
      </c>
      <c r="K5359" s="179">
        <v>380.0</v>
      </c>
      <c r="L5359" s="178">
        <v>0.0</v>
      </c>
      <c r="M5359" s="177">
        <v>0.0</v>
      </c>
      <c r="N5359" s="178">
        <v>0.0</v>
      </c>
      <c r="O5359" s="163"/>
      <c r="P5359" s="164"/>
      <c r="Q5359" s="163"/>
      <c r="R5359" s="163"/>
      <c r="S5359" s="168" t="s">
        <v>20645</v>
      </c>
      <c r="T5359" s="164">
        <v>0.0</v>
      </c>
    </row>
    <row r="5360" ht="18.75" hidden="1" customHeight="1">
      <c r="A5360" s="189">
        <v>45981.0</v>
      </c>
      <c r="B5360" s="171">
        <v>18047.0</v>
      </c>
      <c r="C5360" s="171" t="s">
        <v>20716</v>
      </c>
      <c r="D5360" s="171" t="s">
        <v>20659</v>
      </c>
      <c r="E5360" s="171">
        <v>14.0</v>
      </c>
      <c r="F5360" s="171" t="s">
        <v>22688</v>
      </c>
      <c r="G5360" s="171" t="s">
        <v>3993</v>
      </c>
      <c r="H5360" s="172" t="s">
        <v>20635</v>
      </c>
      <c r="I5360" s="173">
        <v>14660.0</v>
      </c>
      <c r="J5360" s="174">
        <v>4620.0</v>
      </c>
      <c r="K5360" s="179">
        <v>4620.0</v>
      </c>
      <c r="L5360" s="178"/>
      <c r="M5360" s="177"/>
      <c r="N5360" s="178"/>
      <c r="O5360" s="163"/>
      <c r="P5360" s="164"/>
      <c r="Q5360" s="163"/>
      <c r="R5360" s="163"/>
      <c r="S5360" s="168"/>
      <c r="T5360" s="164"/>
    </row>
    <row r="5361" ht="18.75" hidden="1" customHeight="1">
      <c r="A5361" s="189">
        <v>45981.0</v>
      </c>
      <c r="B5361" s="171">
        <v>18048.0</v>
      </c>
      <c r="C5361" s="171" t="s">
        <v>3013</v>
      </c>
      <c r="D5361" s="171" t="s">
        <v>20673</v>
      </c>
      <c r="E5361" s="171">
        <v>8.0</v>
      </c>
      <c r="F5361" s="171" t="s">
        <v>20699</v>
      </c>
      <c r="G5361" s="171" t="s">
        <v>15092</v>
      </c>
      <c r="H5361" s="172" t="s">
        <v>20635</v>
      </c>
      <c r="I5361" s="173">
        <v>12080.0</v>
      </c>
      <c r="J5361" s="174">
        <v>2240.0</v>
      </c>
      <c r="K5361" s="179">
        <v>2240.0</v>
      </c>
      <c r="L5361" s="178"/>
      <c r="M5361" s="177"/>
      <c r="N5361" s="178"/>
      <c r="O5361" s="163"/>
      <c r="P5361" s="164"/>
      <c r="Q5361" s="163"/>
      <c r="R5361" s="163"/>
      <c r="S5361" s="168"/>
      <c r="T5361" s="164"/>
    </row>
    <row r="5362" ht="18.75" hidden="1" customHeight="1">
      <c r="A5362" s="189">
        <v>45981.0</v>
      </c>
      <c r="B5362" s="171">
        <v>18049.0</v>
      </c>
      <c r="C5362" s="171" t="s">
        <v>20852</v>
      </c>
      <c r="D5362" s="171" t="s">
        <v>20687</v>
      </c>
      <c r="E5362" s="171">
        <v>8.0</v>
      </c>
      <c r="F5362" s="171" t="s">
        <v>21232</v>
      </c>
      <c r="G5362" s="171" t="s">
        <v>15097</v>
      </c>
      <c r="H5362" s="172" t="s">
        <v>20635</v>
      </c>
      <c r="I5362" s="173">
        <v>11280.0</v>
      </c>
      <c r="J5362" s="174">
        <v>1260.0</v>
      </c>
      <c r="K5362" s="179">
        <v>1260.0</v>
      </c>
      <c r="L5362" s="178"/>
      <c r="M5362" s="177"/>
      <c r="N5362" s="178"/>
      <c r="O5362" s="163"/>
      <c r="P5362" s="164"/>
      <c r="Q5362" s="163"/>
      <c r="R5362" s="163"/>
      <c r="S5362" s="168"/>
      <c r="T5362" s="164"/>
    </row>
    <row r="5363" ht="18.75" hidden="1" customHeight="1">
      <c r="A5363" s="180">
        <v>45981.0</v>
      </c>
      <c r="B5363" s="171">
        <v>9136.0</v>
      </c>
      <c r="C5363" s="171" t="s">
        <v>6423</v>
      </c>
      <c r="D5363" s="171"/>
      <c r="E5363" s="171" t="s">
        <v>20634</v>
      </c>
      <c r="F5363" s="171"/>
      <c r="G5363" s="171" t="s">
        <v>22684</v>
      </c>
      <c r="H5363" s="172" t="s">
        <v>22684</v>
      </c>
      <c r="I5363" s="173">
        <v>3760.0</v>
      </c>
      <c r="J5363" s="174">
        <v>160.0</v>
      </c>
      <c r="K5363" s="179">
        <v>0.0</v>
      </c>
      <c r="L5363" s="178">
        <v>0.0</v>
      </c>
      <c r="M5363" s="177">
        <v>0.0</v>
      </c>
      <c r="N5363" s="178">
        <v>0.0</v>
      </c>
      <c r="O5363" s="163"/>
      <c r="P5363" s="164"/>
      <c r="Q5363" s="163"/>
      <c r="R5363" s="163"/>
      <c r="S5363" s="168" t="s">
        <v>20645</v>
      </c>
      <c r="T5363" s="164">
        <v>0.0</v>
      </c>
    </row>
    <row r="5364" ht="18.75" hidden="1" customHeight="1">
      <c r="A5364" s="180">
        <v>45981.0</v>
      </c>
      <c r="B5364" s="171">
        <v>9137.0</v>
      </c>
      <c r="C5364" s="171" t="s">
        <v>6423</v>
      </c>
      <c r="D5364" s="171"/>
      <c r="E5364" s="171" t="s">
        <v>20634</v>
      </c>
      <c r="F5364" s="171"/>
      <c r="G5364" s="171" t="s">
        <v>22684</v>
      </c>
      <c r="H5364" s="172" t="s">
        <v>22684</v>
      </c>
      <c r="I5364" s="173">
        <v>3600.0</v>
      </c>
      <c r="J5364" s="174">
        <v>620.0</v>
      </c>
      <c r="K5364" s="179">
        <v>0.0</v>
      </c>
      <c r="L5364" s="178">
        <v>620.0</v>
      </c>
      <c r="M5364" s="177">
        <v>0.0</v>
      </c>
      <c r="N5364" s="178">
        <v>0.0</v>
      </c>
      <c r="O5364" s="163"/>
      <c r="P5364" s="164"/>
      <c r="Q5364" s="163"/>
      <c r="R5364" s="163"/>
      <c r="S5364" s="168" t="s">
        <v>20645</v>
      </c>
      <c r="T5364" s="164">
        <v>0.0</v>
      </c>
    </row>
    <row r="5365" ht="18.75" hidden="1" customHeight="1">
      <c r="A5365" s="180">
        <v>45981.0</v>
      </c>
      <c r="B5365" s="171">
        <v>9138.0</v>
      </c>
      <c r="C5365" s="171" t="s">
        <v>6423</v>
      </c>
      <c r="D5365" s="171"/>
      <c r="E5365" s="171" t="s">
        <v>20634</v>
      </c>
      <c r="F5365" s="171"/>
      <c r="G5365" s="171" t="s">
        <v>22683</v>
      </c>
      <c r="H5365" s="172" t="s">
        <v>22683</v>
      </c>
      <c r="I5365" s="173">
        <v>3400.0</v>
      </c>
      <c r="J5365" s="174">
        <v>260.0</v>
      </c>
      <c r="K5365" s="179">
        <v>0.0</v>
      </c>
      <c r="L5365" s="178">
        <v>0.0</v>
      </c>
      <c r="M5365" s="177">
        <v>0.0</v>
      </c>
      <c r="N5365" s="178">
        <v>0.0</v>
      </c>
      <c r="O5365" s="163"/>
      <c r="P5365" s="164"/>
      <c r="Q5365" s="163"/>
      <c r="R5365" s="163"/>
      <c r="S5365" s="168" t="s">
        <v>20645</v>
      </c>
      <c r="T5365" s="164">
        <v>0.0</v>
      </c>
    </row>
    <row r="5366" ht="18.75" hidden="1" customHeight="1">
      <c r="A5366" s="180">
        <v>45981.0</v>
      </c>
      <c r="B5366" s="171">
        <v>9139.0</v>
      </c>
      <c r="C5366" s="171" t="s">
        <v>6423</v>
      </c>
      <c r="D5366" s="171"/>
      <c r="E5366" s="171" t="s">
        <v>20634</v>
      </c>
      <c r="F5366" s="171"/>
      <c r="G5366" s="171" t="s">
        <v>22683</v>
      </c>
      <c r="H5366" s="172" t="s">
        <v>22683</v>
      </c>
      <c r="I5366" s="173">
        <v>3140.0</v>
      </c>
      <c r="J5366" s="174">
        <v>280.0</v>
      </c>
      <c r="K5366" s="179">
        <v>0.0</v>
      </c>
      <c r="L5366" s="178">
        <v>280.0</v>
      </c>
      <c r="M5366" s="177">
        <v>0.0</v>
      </c>
      <c r="N5366" s="178">
        <v>0.0</v>
      </c>
      <c r="O5366" s="163"/>
      <c r="P5366" s="164"/>
      <c r="Q5366" s="163"/>
      <c r="R5366" s="163"/>
      <c r="S5366" s="168" t="s">
        <v>20645</v>
      </c>
      <c r="T5366" s="164">
        <v>0.0</v>
      </c>
    </row>
    <row r="5367" ht="18.75" hidden="1" customHeight="1">
      <c r="A5367" s="180">
        <v>45981.0</v>
      </c>
      <c r="B5367" s="171">
        <v>9140.0</v>
      </c>
      <c r="C5367" s="171" t="s">
        <v>4444</v>
      </c>
      <c r="D5367" s="171"/>
      <c r="E5367" s="171" t="s">
        <v>20634</v>
      </c>
      <c r="F5367" s="171"/>
      <c r="G5367" s="171"/>
      <c r="H5367" s="172"/>
      <c r="I5367" s="173">
        <v>3160.0</v>
      </c>
      <c r="J5367" s="174">
        <v>320.0</v>
      </c>
      <c r="K5367" s="179">
        <v>320.0</v>
      </c>
      <c r="L5367" s="178">
        <v>0.0</v>
      </c>
      <c r="M5367" s="177">
        <v>0.0</v>
      </c>
      <c r="N5367" s="178">
        <v>0.0</v>
      </c>
      <c r="O5367" s="163"/>
      <c r="P5367" s="164"/>
      <c r="Q5367" s="163"/>
      <c r="R5367" s="163"/>
      <c r="S5367" s="168" t="s">
        <v>20645</v>
      </c>
      <c r="T5367" s="164">
        <v>0.0</v>
      </c>
    </row>
    <row r="5368" ht="18.75" hidden="1" customHeight="1">
      <c r="A5368" s="189">
        <v>45981.0</v>
      </c>
      <c r="B5368" s="171">
        <v>18050.0</v>
      </c>
      <c r="C5368" s="171" t="s">
        <v>4017</v>
      </c>
      <c r="D5368" s="171" t="s">
        <v>20687</v>
      </c>
      <c r="E5368" s="171">
        <v>8.0</v>
      </c>
      <c r="F5368" s="171" t="s">
        <v>20700</v>
      </c>
      <c r="G5368" s="171" t="s">
        <v>14620</v>
      </c>
      <c r="H5368" s="172" t="s">
        <v>20635</v>
      </c>
      <c r="I5368" s="173">
        <v>15560.0</v>
      </c>
      <c r="J5368" s="174">
        <v>5540.0</v>
      </c>
      <c r="K5368" s="179">
        <v>5540.0</v>
      </c>
      <c r="L5368" s="178"/>
      <c r="M5368" s="177"/>
      <c r="N5368" s="178"/>
      <c r="O5368" s="163"/>
      <c r="P5368" s="164"/>
      <c r="Q5368" s="163"/>
      <c r="R5368" s="163"/>
      <c r="S5368" s="168"/>
      <c r="T5368" s="164"/>
    </row>
    <row r="5369" ht="18.75" hidden="1" customHeight="1">
      <c r="A5369" s="189">
        <v>45981.0</v>
      </c>
      <c r="B5369" s="171">
        <v>18052.0</v>
      </c>
      <c r="C5369" s="171" t="s">
        <v>22515</v>
      </c>
      <c r="D5369" s="171" t="s">
        <v>20659</v>
      </c>
      <c r="E5369" s="171">
        <v>8.0</v>
      </c>
      <c r="F5369" s="171" t="s">
        <v>20821</v>
      </c>
      <c r="G5369" s="171" t="s">
        <v>15112</v>
      </c>
      <c r="H5369" s="172" t="s">
        <v>20638</v>
      </c>
      <c r="I5369" s="173">
        <v>17400.0</v>
      </c>
      <c r="J5369" s="174">
        <v>7700.0</v>
      </c>
      <c r="K5369" s="179"/>
      <c r="L5369" s="178"/>
      <c r="M5369" s="177"/>
      <c r="N5369" s="177">
        <v>7700.0</v>
      </c>
      <c r="O5369" s="163"/>
      <c r="P5369" s="164"/>
      <c r="Q5369" s="163"/>
      <c r="R5369" s="163"/>
      <c r="S5369" s="168"/>
      <c r="T5369" s="164"/>
    </row>
    <row r="5370" ht="18.75" hidden="1" customHeight="1">
      <c r="A5370" s="180">
        <v>45981.0</v>
      </c>
      <c r="B5370" s="171">
        <v>9141.0</v>
      </c>
      <c r="C5370" s="171" t="s">
        <v>4138</v>
      </c>
      <c r="D5370" s="171"/>
      <c r="E5370" s="171" t="s">
        <v>20634</v>
      </c>
      <c r="F5370" s="171"/>
      <c r="G5370" s="171"/>
      <c r="H5370" s="172"/>
      <c r="I5370" s="173">
        <v>2720.0</v>
      </c>
      <c r="J5370" s="174">
        <v>60.0</v>
      </c>
      <c r="K5370" s="179">
        <v>0.0</v>
      </c>
      <c r="L5370" s="178">
        <v>60.0</v>
      </c>
      <c r="M5370" s="177">
        <v>0.0</v>
      </c>
      <c r="N5370" s="178">
        <v>0.0</v>
      </c>
      <c r="O5370" s="163"/>
      <c r="P5370" s="164"/>
      <c r="Q5370" s="163"/>
      <c r="R5370" s="163"/>
      <c r="S5370" s="168" t="s">
        <v>20645</v>
      </c>
      <c r="T5370" s="164">
        <v>0.0</v>
      </c>
    </row>
    <row r="5371" ht="18.75" hidden="1" customHeight="1">
      <c r="A5371" s="180">
        <v>45981.0</v>
      </c>
      <c r="B5371" s="171">
        <v>9142.0</v>
      </c>
      <c r="C5371" s="171" t="s">
        <v>4457</v>
      </c>
      <c r="D5371" s="171"/>
      <c r="E5371" s="171" t="s">
        <v>20634</v>
      </c>
      <c r="F5371" s="171"/>
      <c r="G5371" s="171" t="s">
        <v>23036</v>
      </c>
      <c r="H5371" s="172" t="s">
        <v>23036</v>
      </c>
      <c r="I5371" s="173">
        <v>3560.0</v>
      </c>
      <c r="J5371" s="174">
        <v>520.0</v>
      </c>
      <c r="K5371" s="179">
        <v>520.0</v>
      </c>
      <c r="L5371" s="178">
        <v>0.0</v>
      </c>
      <c r="M5371" s="177">
        <v>0.0</v>
      </c>
      <c r="N5371" s="178">
        <v>0.0</v>
      </c>
      <c r="O5371" s="163"/>
      <c r="P5371" s="164"/>
      <c r="Q5371" s="163"/>
      <c r="R5371" s="163"/>
      <c r="S5371" s="168" t="s">
        <v>20645</v>
      </c>
      <c r="T5371" s="164">
        <v>0.0</v>
      </c>
    </row>
    <row r="5372" ht="18.75" hidden="1" customHeight="1">
      <c r="A5372" s="180">
        <v>45981.0</v>
      </c>
      <c r="B5372" s="171">
        <v>9143.0</v>
      </c>
      <c r="C5372" s="171" t="s">
        <v>4082</v>
      </c>
      <c r="D5372" s="171"/>
      <c r="E5372" s="171" t="s">
        <v>20634</v>
      </c>
      <c r="F5372" s="171"/>
      <c r="G5372" s="171"/>
      <c r="H5372" s="172"/>
      <c r="I5372" s="173">
        <v>3480.0</v>
      </c>
      <c r="J5372" s="174">
        <v>360.0</v>
      </c>
      <c r="K5372" s="179">
        <v>0.0</v>
      </c>
      <c r="L5372" s="178">
        <v>0.0</v>
      </c>
      <c r="M5372" s="177">
        <v>360.0</v>
      </c>
      <c r="N5372" s="178">
        <v>0.0</v>
      </c>
      <c r="O5372" s="163"/>
      <c r="P5372" s="164"/>
      <c r="Q5372" s="163"/>
      <c r="R5372" s="163"/>
      <c r="S5372" s="168" t="s">
        <v>20645</v>
      </c>
      <c r="T5372" s="164">
        <v>0.0</v>
      </c>
    </row>
    <row r="5373" ht="18.75" hidden="1" customHeight="1">
      <c r="A5373" s="180">
        <v>45981.0</v>
      </c>
      <c r="B5373" s="171">
        <v>9144.0</v>
      </c>
      <c r="C5373" s="171" t="s">
        <v>4444</v>
      </c>
      <c r="D5373" s="171"/>
      <c r="E5373" s="171" t="s">
        <v>20634</v>
      </c>
      <c r="F5373" s="171"/>
      <c r="G5373" s="171"/>
      <c r="H5373" s="172"/>
      <c r="I5373" s="173">
        <v>3460.0</v>
      </c>
      <c r="J5373" s="174">
        <v>420.0</v>
      </c>
      <c r="K5373" s="179">
        <v>420.0</v>
      </c>
      <c r="L5373" s="178">
        <v>0.0</v>
      </c>
      <c r="M5373" s="177">
        <v>0.0</v>
      </c>
      <c r="N5373" s="178">
        <v>0.0</v>
      </c>
      <c r="O5373" s="163"/>
      <c r="P5373" s="164"/>
      <c r="Q5373" s="163"/>
      <c r="R5373" s="163"/>
      <c r="S5373" s="168" t="s">
        <v>20645</v>
      </c>
      <c r="T5373" s="164">
        <v>0.0</v>
      </c>
    </row>
    <row r="5374" ht="18.75" hidden="1" customHeight="1">
      <c r="A5374" s="189">
        <v>45981.0</v>
      </c>
      <c r="B5374" s="171">
        <v>18053.0</v>
      </c>
      <c r="C5374" s="171" t="s">
        <v>20829</v>
      </c>
      <c r="D5374" s="171" t="s">
        <v>20673</v>
      </c>
      <c r="E5374" s="171">
        <v>8.0</v>
      </c>
      <c r="F5374" s="171" t="s">
        <v>21689</v>
      </c>
      <c r="G5374" s="171" t="s">
        <v>8303</v>
      </c>
      <c r="H5374" s="172" t="s">
        <v>20635</v>
      </c>
      <c r="I5374" s="173">
        <v>12080.0</v>
      </c>
      <c r="J5374" s="174">
        <v>2240.0</v>
      </c>
      <c r="K5374" s="179">
        <v>2240.0</v>
      </c>
      <c r="L5374" s="178"/>
      <c r="M5374" s="177"/>
      <c r="N5374" s="178"/>
      <c r="O5374" s="163"/>
      <c r="P5374" s="164"/>
      <c r="Q5374" s="163"/>
      <c r="R5374" s="163"/>
      <c r="S5374" s="168"/>
      <c r="T5374" s="164"/>
    </row>
    <row r="5375" ht="18.75" hidden="1" customHeight="1">
      <c r="A5375" s="189">
        <v>45981.0</v>
      </c>
      <c r="B5375" s="171">
        <v>18054.0</v>
      </c>
      <c r="C5375" s="171" t="s">
        <v>20874</v>
      </c>
      <c r="D5375" s="171" t="s">
        <v>20687</v>
      </c>
      <c r="E5375" s="171">
        <v>8.0</v>
      </c>
      <c r="F5375" s="171" t="s">
        <v>21146</v>
      </c>
      <c r="G5375" s="171" t="s">
        <v>4545</v>
      </c>
      <c r="H5375" s="172" t="s">
        <v>20635</v>
      </c>
      <c r="I5375" s="173">
        <v>11060.0</v>
      </c>
      <c r="J5375" s="174">
        <v>1040.0</v>
      </c>
      <c r="K5375" s="179">
        <v>1040.0</v>
      </c>
      <c r="L5375" s="178"/>
      <c r="M5375" s="177"/>
      <c r="N5375" s="178"/>
      <c r="O5375" s="163"/>
      <c r="P5375" s="164"/>
      <c r="Q5375" s="163"/>
      <c r="R5375" s="163"/>
      <c r="S5375" s="168"/>
      <c r="T5375" s="164"/>
    </row>
    <row r="5376" ht="18.75" hidden="1" customHeight="1">
      <c r="A5376" s="189">
        <v>45981.0</v>
      </c>
      <c r="B5376" s="171">
        <v>18056.0</v>
      </c>
      <c r="C5376" s="171" t="s">
        <v>20751</v>
      </c>
      <c r="D5376" s="171" t="s">
        <v>20659</v>
      </c>
      <c r="E5376" s="171">
        <v>8.0</v>
      </c>
      <c r="F5376" s="171" t="s">
        <v>21419</v>
      </c>
      <c r="G5376" s="171" t="s">
        <v>15128</v>
      </c>
      <c r="H5376" s="172" t="s">
        <v>20635</v>
      </c>
      <c r="I5376" s="173">
        <v>10620.0</v>
      </c>
      <c r="J5376" s="174">
        <v>920.0</v>
      </c>
      <c r="K5376" s="179">
        <v>920.0</v>
      </c>
      <c r="L5376" s="178"/>
      <c r="M5376" s="177"/>
      <c r="N5376" s="178"/>
      <c r="O5376" s="163"/>
      <c r="P5376" s="164"/>
      <c r="Q5376" s="163"/>
      <c r="R5376" s="163"/>
      <c r="S5376" s="168"/>
      <c r="T5376" s="164"/>
    </row>
    <row r="5377" ht="18.75" hidden="1" customHeight="1">
      <c r="A5377" s="180">
        <v>45981.0</v>
      </c>
      <c r="B5377" s="171">
        <v>9147.0</v>
      </c>
      <c r="C5377" s="171" t="s">
        <v>4877</v>
      </c>
      <c r="D5377" s="171"/>
      <c r="E5377" s="171" t="s">
        <v>20634</v>
      </c>
      <c r="F5377" s="171"/>
      <c r="G5377" s="171" t="s">
        <v>20933</v>
      </c>
      <c r="H5377" s="172" t="s">
        <v>20933</v>
      </c>
      <c r="I5377" s="173">
        <v>2880.0</v>
      </c>
      <c r="J5377" s="174">
        <v>260.0</v>
      </c>
      <c r="K5377" s="179">
        <v>260.0</v>
      </c>
      <c r="L5377" s="178">
        <v>0.0</v>
      </c>
      <c r="M5377" s="177">
        <v>0.0</v>
      </c>
      <c r="N5377" s="178">
        <v>0.0</v>
      </c>
      <c r="O5377" s="163"/>
      <c r="P5377" s="164"/>
      <c r="Q5377" s="163"/>
      <c r="R5377" s="163"/>
      <c r="S5377" s="168" t="s">
        <v>20645</v>
      </c>
      <c r="T5377" s="164">
        <v>0.0</v>
      </c>
    </row>
    <row r="5378" ht="18.75" hidden="1" customHeight="1">
      <c r="A5378" s="180">
        <v>45981.0</v>
      </c>
      <c r="B5378" s="171">
        <v>9148.0</v>
      </c>
      <c r="C5378" s="171" t="s">
        <v>4444</v>
      </c>
      <c r="D5378" s="171"/>
      <c r="E5378" s="171" t="s">
        <v>20634</v>
      </c>
      <c r="F5378" s="171"/>
      <c r="G5378" s="171"/>
      <c r="H5378" s="172"/>
      <c r="I5378" s="173">
        <v>3480.0</v>
      </c>
      <c r="J5378" s="174">
        <v>740.0</v>
      </c>
      <c r="K5378" s="179">
        <v>740.0</v>
      </c>
      <c r="L5378" s="178">
        <v>0.0</v>
      </c>
      <c r="M5378" s="177">
        <v>0.0</v>
      </c>
      <c r="N5378" s="178">
        <v>0.0</v>
      </c>
      <c r="O5378" s="163"/>
      <c r="P5378" s="164"/>
      <c r="Q5378" s="163"/>
      <c r="R5378" s="163"/>
      <c r="S5378" s="168" t="s">
        <v>20645</v>
      </c>
      <c r="T5378" s="164">
        <v>0.0</v>
      </c>
    </row>
    <row r="5379" ht="18.75" hidden="1" customHeight="1">
      <c r="A5379" s="189">
        <v>45981.0</v>
      </c>
      <c r="B5379" s="171">
        <v>18057.0</v>
      </c>
      <c r="C5379" s="171" t="s">
        <v>20963</v>
      </c>
      <c r="D5379" s="171" t="s">
        <v>20659</v>
      </c>
      <c r="E5379" s="171">
        <v>12.0</v>
      </c>
      <c r="F5379" s="171" t="s">
        <v>20937</v>
      </c>
      <c r="G5379" s="171" t="s">
        <v>12990</v>
      </c>
      <c r="H5379" s="172" t="s">
        <v>20635</v>
      </c>
      <c r="I5379" s="173">
        <v>11440.0</v>
      </c>
      <c r="J5379" s="174">
        <v>1400.0</v>
      </c>
      <c r="K5379" s="179">
        <v>1400.0</v>
      </c>
      <c r="L5379" s="178"/>
      <c r="M5379" s="177"/>
      <c r="N5379" s="178"/>
      <c r="O5379" s="163"/>
      <c r="P5379" s="164"/>
      <c r="Q5379" s="163"/>
      <c r="R5379" s="163"/>
      <c r="S5379" s="168"/>
      <c r="T5379" s="164"/>
    </row>
    <row r="5380" ht="18.75" hidden="1" customHeight="1">
      <c r="A5380" s="189">
        <v>45981.0</v>
      </c>
      <c r="B5380" s="171">
        <v>18058.0</v>
      </c>
      <c r="C5380" s="171" t="s">
        <v>23037</v>
      </c>
      <c r="D5380" s="171" t="s">
        <v>20687</v>
      </c>
      <c r="E5380" s="171">
        <v>8.0</v>
      </c>
      <c r="F5380" s="171" t="s">
        <v>20780</v>
      </c>
      <c r="G5380" s="171" t="s">
        <v>23038</v>
      </c>
      <c r="H5380" s="172" t="s">
        <v>20669</v>
      </c>
      <c r="I5380" s="173">
        <v>10780.0</v>
      </c>
      <c r="J5380" s="174">
        <v>760.0</v>
      </c>
      <c r="K5380" s="179"/>
      <c r="L5380" s="178">
        <v>760.0</v>
      </c>
      <c r="M5380" s="177"/>
      <c r="N5380" s="178"/>
      <c r="O5380" s="163"/>
      <c r="P5380" s="164"/>
      <c r="Q5380" s="163"/>
      <c r="R5380" s="163"/>
      <c r="S5380" s="168"/>
      <c r="T5380" s="164"/>
    </row>
    <row r="5381" ht="18.75" hidden="1" customHeight="1">
      <c r="A5381" s="189">
        <v>45981.0</v>
      </c>
      <c r="B5381" s="171">
        <v>18059.0</v>
      </c>
      <c r="C5381" s="171" t="s">
        <v>23039</v>
      </c>
      <c r="D5381" s="171" t="s">
        <v>20687</v>
      </c>
      <c r="E5381" s="171">
        <v>8.0</v>
      </c>
      <c r="F5381" s="171" t="s">
        <v>21476</v>
      </c>
      <c r="G5381" s="171" t="s">
        <v>19456</v>
      </c>
      <c r="H5381" s="172" t="s">
        <v>20669</v>
      </c>
      <c r="I5381" s="173">
        <v>10920.0</v>
      </c>
      <c r="J5381" s="174">
        <v>900.0</v>
      </c>
      <c r="K5381" s="179"/>
      <c r="L5381" s="178">
        <v>900.0</v>
      </c>
      <c r="M5381" s="177"/>
      <c r="N5381" s="178"/>
      <c r="O5381" s="163"/>
      <c r="P5381" s="164"/>
      <c r="Q5381" s="163"/>
      <c r="R5381" s="163"/>
      <c r="S5381" s="168"/>
      <c r="T5381" s="164"/>
    </row>
    <row r="5382" ht="18.75" hidden="1" customHeight="1">
      <c r="A5382" s="189">
        <v>45981.0</v>
      </c>
      <c r="B5382" s="171">
        <v>18060.0</v>
      </c>
      <c r="C5382" s="171" t="s">
        <v>20751</v>
      </c>
      <c r="D5382" s="171" t="s">
        <v>20673</v>
      </c>
      <c r="E5382" s="171">
        <v>8.0</v>
      </c>
      <c r="F5382" s="171" t="s">
        <v>20686</v>
      </c>
      <c r="G5382" s="171" t="s">
        <v>23040</v>
      </c>
      <c r="H5382" s="172" t="s">
        <v>20635</v>
      </c>
      <c r="I5382" s="173">
        <v>10520.0</v>
      </c>
      <c r="J5382" s="174">
        <v>680.0</v>
      </c>
      <c r="K5382" s="179">
        <v>680.0</v>
      </c>
      <c r="L5382" s="178"/>
      <c r="M5382" s="177"/>
      <c r="N5382" s="178"/>
      <c r="O5382" s="163"/>
      <c r="P5382" s="164"/>
      <c r="Q5382" s="163"/>
      <c r="R5382" s="163"/>
      <c r="S5382" s="168"/>
      <c r="T5382" s="164"/>
    </row>
    <row r="5383" ht="18.75" hidden="1" customHeight="1">
      <c r="A5383" s="189">
        <v>45981.0</v>
      </c>
      <c r="B5383" s="171">
        <v>18061.0</v>
      </c>
      <c r="C5383" s="171" t="s">
        <v>20775</v>
      </c>
      <c r="D5383" s="171" t="s">
        <v>20673</v>
      </c>
      <c r="E5383" s="171">
        <v>8.0</v>
      </c>
      <c r="F5383" s="171" t="s">
        <v>20886</v>
      </c>
      <c r="G5383" s="171" t="s">
        <v>10419</v>
      </c>
      <c r="H5383" s="172" t="s">
        <v>20635</v>
      </c>
      <c r="I5383" s="173">
        <v>13020.0</v>
      </c>
      <c r="J5383" s="174">
        <v>3180.0</v>
      </c>
      <c r="K5383" s="179">
        <v>3180.0</v>
      </c>
      <c r="L5383" s="178"/>
      <c r="M5383" s="177"/>
      <c r="N5383" s="178"/>
      <c r="O5383" s="163"/>
      <c r="P5383" s="164"/>
      <c r="Q5383" s="163"/>
      <c r="R5383" s="163"/>
      <c r="S5383" s="168"/>
      <c r="T5383" s="164"/>
    </row>
    <row r="5384" ht="18.75" hidden="1" customHeight="1">
      <c r="A5384" s="189">
        <v>45981.0</v>
      </c>
      <c r="B5384" s="171">
        <v>18062.0</v>
      </c>
      <c r="C5384" s="171" t="s">
        <v>3029</v>
      </c>
      <c r="D5384" s="171" t="s">
        <v>20687</v>
      </c>
      <c r="E5384" s="171">
        <v>8.0</v>
      </c>
      <c r="F5384" s="171" t="s">
        <v>22013</v>
      </c>
      <c r="G5384" s="171" t="s">
        <v>15025</v>
      </c>
      <c r="H5384" s="172" t="s">
        <v>20635</v>
      </c>
      <c r="I5384" s="173">
        <v>15600.0</v>
      </c>
      <c r="J5384" s="174">
        <v>5580.0</v>
      </c>
      <c r="K5384" s="179">
        <v>5580.0</v>
      </c>
      <c r="L5384" s="178"/>
      <c r="M5384" s="177"/>
      <c r="N5384" s="178"/>
      <c r="O5384" s="163"/>
      <c r="P5384" s="164"/>
      <c r="Q5384" s="163"/>
      <c r="R5384" s="163"/>
      <c r="S5384" s="168"/>
      <c r="T5384" s="164"/>
    </row>
    <row r="5385" ht="18.75" hidden="1" customHeight="1">
      <c r="A5385" s="189">
        <v>45981.0</v>
      </c>
      <c r="B5385" s="171">
        <v>18063.0</v>
      </c>
      <c r="C5385" s="171" t="s">
        <v>21014</v>
      </c>
      <c r="D5385" s="171" t="s">
        <v>20673</v>
      </c>
      <c r="E5385" s="171">
        <v>8.0</v>
      </c>
      <c r="F5385" s="171" t="s">
        <v>20700</v>
      </c>
      <c r="G5385" s="171" t="s">
        <v>15147</v>
      </c>
      <c r="H5385" s="172" t="s">
        <v>20638</v>
      </c>
      <c r="I5385" s="173">
        <v>18800.0</v>
      </c>
      <c r="J5385" s="174">
        <v>8960.0</v>
      </c>
      <c r="K5385" s="179"/>
      <c r="L5385" s="178"/>
      <c r="M5385" s="177"/>
      <c r="N5385" s="177">
        <v>8960.0</v>
      </c>
      <c r="O5385" s="163"/>
      <c r="P5385" s="164"/>
      <c r="Q5385" s="163"/>
      <c r="R5385" s="163"/>
      <c r="S5385" s="168"/>
      <c r="T5385" s="164"/>
    </row>
    <row r="5386" ht="18.75" hidden="1" customHeight="1">
      <c r="A5386" s="182">
        <v>45981.029010162034</v>
      </c>
      <c r="B5386" s="171">
        <v>9132.0</v>
      </c>
      <c r="C5386" s="171" t="s">
        <v>23041</v>
      </c>
      <c r="D5386" s="171"/>
      <c r="E5386" s="171" t="s">
        <v>20634</v>
      </c>
      <c r="F5386" s="171"/>
      <c r="G5386" s="171" t="s">
        <v>21180</v>
      </c>
      <c r="H5386" s="172" t="s">
        <v>21180</v>
      </c>
      <c r="I5386" s="173">
        <v>3140.0</v>
      </c>
      <c r="J5386" s="174">
        <v>520.0</v>
      </c>
      <c r="K5386" s="179">
        <v>520.0</v>
      </c>
      <c r="L5386" s="178">
        <v>0.0</v>
      </c>
      <c r="M5386" s="177">
        <v>0.0</v>
      </c>
      <c r="N5386" s="178">
        <v>0.0</v>
      </c>
      <c r="O5386" s="163"/>
      <c r="P5386" s="164"/>
      <c r="Q5386" s="163"/>
      <c r="R5386" s="163"/>
      <c r="S5386" s="168" t="s">
        <v>20645</v>
      </c>
      <c r="T5386" s="164">
        <v>0.0</v>
      </c>
    </row>
    <row r="5387" ht="18.75" hidden="1" customHeight="1">
      <c r="A5387" s="189">
        <v>45982.0</v>
      </c>
      <c r="B5387" s="171">
        <v>18064.0</v>
      </c>
      <c r="C5387" s="171" t="s">
        <v>21134</v>
      </c>
      <c r="D5387" s="171" t="s">
        <v>20659</v>
      </c>
      <c r="E5387" s="171">
        <v>8.0</v>
      </c>
      <c r="F5387" s="171" t="s">
        <v>20700</v>
      </c>
      <c r="G5387" s="171" t="s">
        <v>11309</v>
      </c>
      <c r="H5387" s="172" t="s">
        <v>20635</v>
      </c>
      <c r="I5387" s="173">
        <v>11260.0</v>
      </c>
      <c r="J5387" s="174">
        <v>1560.0</v>
      </c>
      <c r="K5387" s="179">
        <v>1560.0</v>
      </c>
      <c r="L5387" s="178"/>
      <c r="M5387" s="177"/>
      <c r="N5387" s="178"/>
      <c r="O5387" s="163"/>
      <c r="P5387" s="164"/>
      <c r="Q5387" s="163"/>
      <c r="R5387" s="163"/>
      <c r="S5387" s="168"/>
      <c r="T5387" s="164"/>
    </row>
    <row r="5388" ht="18.75" hidden="1" customHeight="1">
      <c r="A5388" s="189">
        <v>45982.0</v>
      </c>
      <c r="B5388" s="171">
        <v>18065.0</v>
      </c>
      <c r="C5388" s="171" t="s">
        <v>491</v>
      </c>
      <c r="D5388" s="171" t="s">
        <v>20687</v>
      </c>
      <c r="E5388" s="171">
        <v>8.0</v>
      </c>
      <c r="F5388" s="171" t="s">
        <v>21145</v>
      </c>
      <c r="G5388" s="171" t="s">
        <v>15165</v>
      </c>
      <c r="H5388" s="172" t="s">
        <v>20635</v>
      </c>
      <c r="I5388" s="173">
        <v>13920.0</v>
      </c>
      <c r="J5388" s="174">
        <v>3900.0</v>
      </c>
      <c r="K5388" s="179">
        <v>3900.0</v>
      </c>
      <c r="L5388" s="178"/>
      <c r="M5388" s="177"/>
      <c r="N5388" s="178"/>
      <c r="O5388" s="163"/>
      <c r="P5388" s="164"/>
      <c r="Q5388" s="163"/>
      <c r="R5388" s="163"/>
      <c r="S5388" s="168"/>
      <c r="T5388" s="164"/>
    </row>
    <row r="5389" ht="18.75" hidden="1" customHeight="1">
      <c r="A5389" s="189">
        <v>45982.0</v>
      </c>
      <c r="B5389" s="171">
        <v>18066.0</v>
      </c>
      <c r="C5389" s="171" t="s">
        <v>18536</v>
      </c>
      <c r="D5389" s="171" t="s">
        <v>20673</v>
      </c>
      <c r="E5389" s="171">
        <v>8.0</v>
      </c>
      <c r="F5389" s="171" t="s">
        <v>20700</v>
      </c>
      <c r="G5389" s="171" t="s">
        <v>9237</v>
      </c>
      <c r="H5389" s="172" t="s">
        <v>20635</v>
      </c>
      <c r="I5389" s="173">
        <v>11180.0</v>
      </c>
      <c r="J5389" s="174">
        <v>1340.0</v>
      </c>
      <c r="K5389" s="179">
        <v>1340.0</v>
      </c>
      <c r="L5389" s="178"/>
      <c r="M5389" s="177"/>
      <c r="N5389" s="178"/>
      <c r="O5389" s="163"/>
      <c r="P5389" s="164"/>
      <c r="Q5389" s="163"/>
      <c r="R5389" s="163"/>
      <c r="S5389" s="168"/>
      <c r="T5389" s="164"/>
    </row>
    <row r="5390" ht="18.75" hidden="1" customHeight="1">
      <c r="A5390" s="189">
        <v>45982.0</v>
      </c>
      <c r="B5390" s="171">
        <v>18067.0</v>
      </c>
      <c r="C5390" s="171" t="s">
        <v>4097</v>
      </c>
      <c r="D5390" s="171" t="s">
        <v>20659</v>
      </c>
      <c r="E5390" s="171">
        <v>14.0</v>
      </c>
      <c r="F5390" s="171" t="s">
        <v>20793</v>
      </c>
      <c r="G5390" s="171" t="s">
        <v>13524</v>
      </c>
      <c r="H5390" s="172" t="s">
        <v>20635</v>
      </c>
      <c r="I5390" s="173">
        <v>12260.0</v>
      </c>
      <c r="J5390" s="174">
        <v>2220.0</v>
      </c>
      <c r="K5390" s="179">
        <v>2220.0</v>
      </c>
      <c r="L5390" s="178"/>
      <c r="M5390" s="177"/>
      <c r="N5390" s="178"/>
      <c r="O5390" s="163"/>
      <c r="P5390" s="164"/>
      <c r="Q5390" s="163"/>
      <c r="R5390" s="163"/>
      <c r="S5390" s="168"/>
      <c r="T5390" s="164"/>
    </row>
    <row r="5391" ht="18.75" hidden="1" customHeight="1">
      <c r="A5391" s="180">
        <v>45982.0</v>
      </c>
      <c r="B5391" s="171">
        <v>9150.0</v>
      </c>
      <c r="C5391" s="171" t="s">
        <v>4017</v>
      </c>
      <c r="D5391" s="171"/>
      <c r="E5391" s="171" t="s">
        <v>20634</v>
      </c>
      <c r="F5391" s="171"/>
      <c r="G5391" s="171" t="s">
        <v>4500</v>
      </c>
      <c r="H5391" s="172" t="s">
        <v>4500</v>
      </c>
      <c r="I5391" s="173">
        <v>3580.0</v>
      </c>
      <c r="J5391" s="174">
        <v>520.0</v>
      </c>
      <c r="K5391" s="179">
        <v>520.0</v>
      </c>
      <c r="L5391" s="178">
        <v>0.0</v>
      </c>
      <c r="M5391" s="177">
        <v>0.0</v>
      </c>
      <c r="N5391" s="178">
        <v>0.0</v>
      </c>
      <c r="O5391" s="163"/>
      <c r="P5391" s="164"/>
      <c r="Q5391" s="163"/>
      <c r="R5391" s="163"/>
      <c r="S5391" s="168" t="s">
        <v>20645</v>
      </c>
      <c r="T5391" s="164">
        <v>0.0</v>
      </c>
    </row>
    <row r="5392" ht="18.75" hidden="1" customHeight="1">
      <c r="A5392" s="189">
        <v>45982.0</v>
      </c>
      <c r="B5392" s="171">
        <v>18068.0</v>
      </c>
      <c r="C5392" s="171" t="s">
        <v>20898</v>
      </c>
      <c r="D5392" s="171" t="s">
        <v>20673</v>
      </c>
      <c r="E5392" s="171">
        <v>8.0</v>
      </c>
      <c r="F5392" s="171" t="s">
        <v>21236</v>
      </c>
      <c r="G5392" s="171" t="s">
        <v>4580</v>
      </c>
      <c r="H5392" s="172" t="s">
        <v>20635</v>
      </c>
      <c r="I5392" s="173">
        <v>11980.0</v>
      </c>
      <c r="J5392" s="174">
        <v>2140.0</v>
      </c>
      <c r="K5392" s="179">
        <v>2140.0</v>
      </c>
      <c r="L5392" s="178"/>
      <c r="M5392" s="177"/>
      <c r="N5392" s="178"/>
      <c r="O5392" s="163"/>
      <c r="P5392" s="164"/>
      <c r="Q5392" s="163"/>
      <c r="R5392" s="163"/>
      <c r="S5392" s="168"/>
      <c r="T5392" s="164"/>
    </row>
    <row r="5393" ht="18.75" hidden="1" customHeight="1">
      <c r="A5393" s="180">
        <v>45982.0</v>
      </c>
      <c r="B5393" s="171">
        <v>9151.0</v>
      </c>
      <c r="C5393" s="171" t="s">
        <v>4129</v>
      </c>
      <c r="D5393" s="171"/>
      <c r="E5393" s="171" t="s">
        <v>20634</v>
      </c>
      <c r="F5393" s="171"/>
      <c r="G5393" s="171"/>
      <c r="H5393" s="172"/>
      <c r="I5393" s="173">
        <v>3440.0</v>
      </c>
      <c r="J5393" s="174">
        <v>780.0</v>
      </c>
      <c r="K5393" s="179">
        <v>390.0</v>
      </c>
      <c r="L5393" s="178">
        <v>0.0</v>
      </c>
      <c r="M5393" s="177">
        <v>390.0</v>
      </c>
      <c r="N5393" s="178">
        <v>0.0</v>
      </c>
      <c r="O5393" s="163"/>
      <c r="P5393" s="164"/>
      <c r="Q5393" s="163"/>
      <c r="R5393" s="163"/>
      <c r="S5393" s="168" t="s">
        <v>20645</v>
      </c>
      <c r="T5393" s="164">
        <v>0.0</v>
      </c>
    </row>
    <row r="5394" ht="18.75" hidden="1" customHeight="1">
      <c r="A5394" s="189">
        <v>45982.0</v>
      </c>
      <c r="B5394" s="171">
        <v>18069.0</v>
      </c>
      <c r="C5394" s="171" t="s">
        <v>20763</v>
      </c>
      <c r="D5394" s="171" t="s">
        <v>20687</v>
      </c>
      <c r="E5394" s="171">
        <v>8.0</v>
      </c>
      <c r="F5394" s="171" t="s">
        <v>21145</v>
      </c>
      <c r="G5394" s="171" t="s">
        <v>15186</v>
      </c>
      <c r="H5394" s="172" t="s">
        <v>20635</v>
      </c>
      <c r="I5394" s="173">
        <v>12000.0</v>
      </c>
      <c r="J5394" s="174">
        <v>1980.0</v>
      </c>
      <c r="K5394" s="179">
        <v>1980.0</v>
      </c>
      <c r="L5394" s="178"/>
      <c r="M5394" s="177"/>
      <c r="N5394" s="178"/>
      <c r="O5394" s="163"/>
      <c r="P5394" s="164"/>
      <c r="Q5394" s="163"/>
      <c r="R5394" s="163"/>
      <c r="S5394" s="168"/>
      <c r="T5394" s="164"/>
    </row>
    <row r="5395" ht="18.75" hidden="1" customHeight="1">
      <c r="A5395" s="180">
        <v>45982.0</v>
      </c>
      <c r="B5395" s="171">
        <v>9152.0</v>
      </c>
      <c r="C5395" s="171" t="s">
        <v>4138</v>
      </c>
      <c r="D5395" s="171"/>
      <c r="E5395" s="171" t="s">
        <v>20634</v>
      </c>
      <c r="F5395" s="171"/>
      <c r="G5395" s="171"/>
      <c r="H5395" s="172"/>
      <c r="I5395" s="173">
        <v>2880.0</v>
      </c>
      <c r="J5395" s="174">
        <v>220.0</v>
      </c>
      <c r="K5395" s="179">
        <v>0.0</v>
      </c>
      <c r="L5395" s="178">
        <v>220.0</v>
      </c>
      <c r="M5395" s="177">
        <v>0.0</v>
      </c>
      <c r="N5395" s="178">
        <v>0.0</v>
      </c>
      <c r="O5395" s="163"/>
      <c r="P5395" s="164"/>
      <c r="Q5395" s="163"/>
      <c r="R5395" s="163"/>
      <c r="S5395" s="168" t="s">
        <v>20645</v>
      </c>
      <c r="T5395" s="164">
        <v>0.0</v>
      </c>
    </row>
    <row r="5396" ht="18.75" hidden="1" customHeight="1">
      <c r="A5396" s="180">
        <v>45982.0</v>
      </c>
      <c r="B5396" s="171">
        <v>9153.0</v>
      </c>
      <c r="C5396" s="171" t="s">
        <v>8901</v>
      </c>
      <c r="D5396" s="171"/>
      <c r="E5396" s="171" t="s">
        <v>20634</v>
      </c>
      <c r="F5396" s="171"/>
      <c r="G5396" s="171" t="s">
        <v>23042</v>
      </c>
      <c r="H5396" s="172" t="s">
        <v>23042</v>
      </c>
      <c r="I5396" s="173">
        <v>11580.0</v>
      </c>
      <c r="J5396" s="174">
        <v>1240.0</v>
      </c>
      <c r="K5396" s="179">
        <v>1240.0</v>
      </c>
      <c r="L5396" s="178">
        <v>0.0</v>
      </c>
      <c r="M5396" s="177">
        <v>0.0</v>
      </c>
      <c r="N5396" s="178">
        <v>0.0</v>
      </c>
      <c r="O5396" s="163"/>
      <c r="P5396" s="164"/>
      <c r="Q5396" s="163"/>
      <c r="R5396" s="163"/>
      <c r="S5396" s="168" t="s">
        <v>20645</v>
      </c>
      <c r="T5396" s="164">
        <v>0.0</v>
      </c>
    </row>
    <row r="5397" ht="18.75" hidden="1" customHeight="1">
      <c r="A5397" s="180">
        <v>45982.0</v>
      </c>
      <c r="B5397" s="171">
        <v>9154.0</v>
      </c>
      <c r="C5397" s="171" t="s">
        <v>8901</v>
      </c>
      <c r="D5397" s="171"/>
      <c r="E5397" s="171" t="s">
        <v>20634</v>
      </c>
      <c r="F5397" s="171"/>
      <c r="G5397" s="171"/>
      <c r="H5397" s="172"/>
      <c r="I5397" s="173">
        <v>12140.0</v>
      </c>
      <c r="J5397" s="174">
        <v>1920.0</v>
      </c>
      <c r="K5397" s="179">
        <v>1920.0</v>
      </c>
      <c r="L5397" s="178">
        <v>0.0</v>
      </c>
      <c r="M5397" s="177">
        <v>0.0</v>
      </c>
      <c r="N5397" s="178">
        <v>0.0</v>
      </c>
      <c r="O5397" s="163"/>
      <c r="P5397" s="164"/>
      <c r="Q5397" s="163"/>
      <c r="R5397" s="163"/>
      <c r="S5397" s="168" t="s">
        <v>20645</v>
      </c>
      <c r="T5397" s="164">
        <v>0.0</v>
      </c>
    </row>
    <row r="5398" ht="18.75" hidden="1" customHeight="1">
      <c r="A5398" s="180">
        <v>45982.0</v>
      </c>
      <c r="B5398" s="171">
        <v>9155.0</v>
      </c>
      <c r="C5398" s="171" t="s">
        <v>8901</v>
      </c>
      <c r="D5398" s="171"/>
      <c r="E5398" s="171" t="s">
        <v>20634</v>
      </c>
      <c r="F5398" s="171"/>
      <c r="G5398" s="171" t="s">
        <v>23043</v>
      </c>
      <c r="H5398" s="172" t="s">
        <v>23043</v>
      </c>
      <c r="I5398" s="173">
        <v>12140.0</v>
      </c>
      <c r="J5398" s="174">
        <v>1760.0</v>
      </c>
      <c r="K5398" s="179">
        <v>1760.0</v>
      </c>
      <c r="L5398" s="178">
        <v>0.0</v>
      </c>
      <c r="M5398" s="177">
        <v>0.0</v>
      </c>
      <c r="N5398" s="178">
        <v>0.0</v>
      </c>
      <c r="O5398" s="163"/>
      <c r="P5398" s="164"/>
      <c r="Q5398" s="163"/>
      <c r="R5398" s="163"/>
      <c r="S5398" s="168" t="s">
        <v>20645</v>
      </c>
      <c r="T5398" s="164">
        <v>0.0</v>
      </c>
    </row>
    <row r="5399" ht="18.75" hidden="1" customHeight="1">
      <c r="A5399" s="180">
        <v>45982.0</v>
      </c>
      <c r="B5399" s="171">
        <v>9156.0</v>
      </c>
      <c r="C5399" s="171" t="s">
        <v>3989</v>
      </c>
      <c r="D5399" s="171"/>
      <c r="E5399" s="171" t="s">
        <v>20634</v>
      </c>
      <c r="F5399" s="171"/>
      <c r="G5399" s="171" t="s">
        <v>20873</v>
      </c>
      <c r="H5399" s="172" t="s">
        <v>20873</v>
      </c>
      <c r="I5399" s="173">
        <v>3240.0</v>
      </c>
      <c r="J5399" s="174">
        <v>480.0</v>
      </c>
      <c r="K5399" s="179">
        <v>0.0</v>
      </c>
      <c r="L5399" s="178">
        <v>480.0</v>
      </c>
      <c r="M5399" s="177">
        <v>0.0</v>
      </c>
      <c r="N5399" s="178">
        <v>0.0</v>
      </c>
      <c r="O5399" s="163"/>
      <c r="P5399" s="164"/>
      <c r="Q5399" s="163"/>
      <c r="R5399" s="163"/>
      <c r="S5399" s="168" t="s">
        <v>20645</v>
      </c>
      <c r="T5399" s="164">
        <v>0.0</v>
      </c>
    </row>
    <row r="5400" ht="18.75" hidden="1" customHeight="1">
      <c r="A5400" s="189">
        <v>45982.0</v>
      </c>
      <c r="B5400" s="171">
        <v>18070.0</v>
      </c>
      <c r="C5400" s="171" t="s">
        <v>3424</v>
      </c>
      <c r="D5400" s="171" t="s">
        <v>20687</v>
      </c>
      <c r="E5400" s="171">
        <v>12.0</v>
      </c>
      <c r="F5400" s="171" t="s">
        <v>21632</v>
      </c>
      <c r="G5400" s="171" t="s">
        <v>15215</v>
      </c>
      <c r="H5400" s="172" t="s">
        <v>20635</v>
      </c>
      <c r="I5400" s="173">
        <v>11440.0</v>
      </c>
      <c r="J5400" s="174">
        <v>1400.0</v>
      </c>
      <c r="K5400" s="179">
        <v>1400.0</v>
      </c>
      <c r="L5400" s="178"/>
      <c r="M5400" s="177"/>
      <c r="N5400" s="178"/>
      <c r="O5400" s="163"/>
      <c r="P5400" s="164"/>
      <c r="Q5400" s="163"/>
      <c r="R5400" s="163"/>
      <c r="S5400" s="168"/>
      <c r="T5400" s="164"/>
    </row>
    <row r="5401" ht="18.75" hidden="1" customHeight="1">
      <c r="A5401" s="180">
        <v>45982.0</v>
      </c>
      <c r="B5401" s="171">
        <v>9157.0</v>
      </c>
      <c r="C5401" s="171" t="s">
        <v>6423</v>
      </c>
      <c r="D5401" s="171"/>
      <c r="E5401" s="171" t="s">
        <v>20634</v>
      </c>
      <c r="F5401" s="171"/>
      <c r="G5401" s="171" t="s">
        <v>22684</v>
      </c>
      <c r="H5401" s="172" t="s">
        <v>22684</v>
      </c>
      <c r="I5401" s="173">
        <v>3400.0</v>
      </c>
      <c r="J5401" s="174">
        <v>160.0</v>
      </c>
      <c r="K5401" s="179">
        <v>0.0</v>
      </c>
      <c r="L5401" s="178">
        <v>0.0</v>
      </c>
      <c r="M5401" s="177">
        <v>0.0</v>
      </c>
      <c r="N5401" s="178">
        <v>0.0</v>
      </c>
      <c r="O5401" s="163"/>
      <c r="P5401" s="164"/>
      <c r="Q5401" s="163"/>
      <c r="R5401" s="163"/>
      <c r="S5401" s="168" t="s">
        <v>20645</v>
      </c>
      <c r="T5401" s="164">
        <v>0.0</v>
      </c>
    </row>
    <row r="5402" ht="18.75" hidden="1" customHeight="1">
      <c r="A5402" s="180">
        <v>45982.0</v>
      </c>
      <c r="B5402" s="171">
        <v>9158.0</v>
      </c>
      <c r="C5402" s="171" t="s">
        <v>6423</v>
      </c>
      <c r="D5402" s="171"/>
      <c r="E5402" s="171" t="s">
        <v>20634</v>
      </c>
      <c r="F5402" s="171"/>
      <c r="G5402" s="171" t="s">
        <v>22684</v>
      </c>
      <c r="H5402" s="172" t="s">
        <v>22684</v>
      </c>
      <c r="I5402" s="173">
        <v>3240.0</v>
      </c>
      <c r="J5402" s="174">
        <v>300.0</v>
      </c>
      <c r="K5402" s="179">
        <v>0.0</v>
      </c>
      <c r="L5402" s="178">
        <v>300.0</v>
      </c>
      <c r="M5402" s="177">
        <v>0.0</v>
      </c>
      <c r="N5402" s="178">
        <v>0.0</v>
      </c>
      <c r="O5402" s="163"/>
      <c r="P5402" s="164"/>
      <c r="Q5402" s="163"/>
      <c r="R5402" s="163"/>
      <c r="S5402" s="168" t="s">
        <v>20645</v>
      </c>
      <c r="T5402" s="164">
        <v>0.0</v>
      </c>
    </row>
    <row r="5403" ht="18.75" hidden="1" customHeight="1">
      <c r="A5403" s="180">
        <v>45982.0</v>
      </c>
      <c r="B5403" s="171">
        <v>9159.0</v>
      </c>
      <c r="C5403" s="171" t="s">
        <v>2857</v>
      </c>
      <c r="D5403" s="171"/>
      <c r="E5403" s="171" t="s">
        <v>20634</v>
      </c>
      <c r="F5403" s="171"/>
      <c r="G5403" s="171"/>
      <c r="H5403" s="172"/>
      <c r="I5403" s="173">
        <v>3260.0</v>
      </c>
      <c r="J5403" s="174">
        <v>340.0</v>
      </c>
      <c r="K5403" s="179">
        <v>0.0</v>
      </c>
      <c r="L5403" s="178">
        <v>0.0</v>
      </c>
      <c r="M5403" s="177">
        <v>340.0</v>
      </c>
      <c r="N5403" s="178">
        <v>0.0</v>
      </c>
      <c r="O5403" s="163"/>
      <c r="P5403" s="164"/>
      <c r="Q5403" s="163"/>
      <c r="R5403" s="163"/>
      <c r="S5403" s="168" t="s">
        <v>20645</v>
      </c>
      <c r="T5403" s="164">
        <v>0.0</v>
      </c>
    </row>
    <row r="5404" ht="18.75" hidden="1" customHeight="1">
      <c r="A5404" s="180">
        <v>45982.0</v>
      </c>
      <c r="B5404" s="171">
        <v>9160.0</v>
      </c>
      <c r="C5404" s="171" t="s">
        <v>4133</v>
      </c>
      <c r="D5404" s="171"/>
      <c r="E5404" s="171" t="s">
        <v>20634</v>
      </c>
      <c r="F5404" s="171"/>
      <c r="G5404" s="171"/>
      <c r="H5404" s="172"/>
      <c r="I5404" s="173">
        <v>2780.0</v>
      </c>
      <c r="J5404" s="174">
        <v>340.0</v>
      </c>
      <c r="K5404" s="179">
        <v>340.0</v>
      </c>
      <c r="L5404" s="178">
        <v>0.0</v>
      </c>
      <c r="M5404" s="177">
        <v>0.0</v>
      </c>
      <c r="N5404" s="178">
        <v>0.0</v>
      </c>
      <c r="O5404" s="163"/>
      <c r="P5404" s="164"/>
      <c r="Q5404" s="163"/>
      <c r="R5404" s="163"/>
      <c r="S5404" s="168" t="s">
        <v>20645</v>
      </c>
      <c r="T5404" s="164">
        <v>0.0</v>
      </c>
    </row>
    <row r="5405" ht="18.75" hidden="1" customHeight="1">
      <c r="A5405" s="189">
        <v>45982.0</v>
      </c>
      <c r="B5405" s="171">
        <v>18071.0</v>
      </c>
      <c r="C5405" s="171" t="s">
        <v>20760</v>
      </c>
      <c r="D5405" s="171" t="s">
        <v>20659</v>
      </c>
      <c r="E5405" s="171">
        <v>8.0</v>
      </c>
      <c r="F5405" s="171" t="s">
        <v>20887</v>
      </c>
      <c r="G5405" s="171" t="s">
        <v>13205</v>
      </c>
      <c r="H5405" s="172" t="s">
        <v>20635</v>
      </c>
      <c r="I5405" s="173">
        <v>11040.0</v>
      </c>
      <c r="J5405" s="174">
        <v>320.0</v>
      </c>
      <c r="K5405" s="179">
        <v>320.0</v>
      </c>
      <c r="L5405" s="178"/>
      <c r="M5405" s="177"/>
      <c r="N5405" s="178"/>
      <c r="O5405" s="163"/>
      <c r="P5405" s="164"/>
      <c r="Q5405" s="163"/>
      <c r="R5405" s="163"/>
      <c r="S5405" s="168"/>
      <c r="T5405" s="164"/>
    </row>
    <row r="5406" ht="18.75" hidden="1" customHeight="1">
      <c r="A5406" s="180">
        <v>45982.0</v>
      </c>
      <c r="B5406" s="171">
        <v>9161.0</v>
      </c>
      <c r="C5406" s="171" t="s">
        <v>4444</v>
      </c>
      <c r="D5406" s="171"/>
      <c r="E5406" s="171" t="s">
        <v>20634</v>
      </c>
      <c r="F5406" s="171"/>
      <c r="G5406" s="171"/>
      <c r="H5406" s="172"/>
      <c r="I5406" s="173">
        <v>4380.0</v>
      </c>
      <c r="J5406" s="174">
        <v>1680.0</v>
      </c>
      <c r="K5406" s="179">
        <v>0.0</v>
      </c>
      <c r="L5406" s="178">
        <v>0.0</v>
      </c>
      <c r="M5406" s="177">
        <v>0.0</v>
      </c>
      <c r="N5406" s="178">
        <v>1680.0</v>
      </c>
      <c r="O5406" s="163"/>
      <c r="P5406" s="164"/>
      <c r="Q5406" s="163"/>
      <c r="R5406" s="163"/>
      <c r="S5406" s="168" t="s">
        <v>20645</v>
      </c>
      <c r="T5406" s="164">
        <v>0.0</v>
      </c>
    </row>
    <row r="5407" ht="18.75" hidden="1" customHeight="1">
      <c r="A5407" s="180">
        <v>45982.0</v>
      </c>
      <c r="B5407" s="171">
        <v>9162.0</v>
      </c>
      <c r="C5407" s="171" t="s">
        <v>3991</v>
      </c>
      <c r="D5407" s="171"/>
      <c r="E5407" s="171" t="s">
        <v>20634</v>
      </c>
      <c r="F5407" s="171"/>
      <c r="G5407" s="171"/>
      <c r="H5407" s="172"/>
      <c r="I5407" s="173">
        <v>3020.0</v>
      </c>
      <c r="J5407" s="174">
        <v>180.0</v>
      </c>
      <c r="K5407" s="179">
        <v>0.0</v>
      </c>
      <c r="L5407" s="178">
        <v>180.0</v>
      </c>
      <c r="M5407" s="177">
        <v>0.0</v>
      </c>
      <c r="N5407" s="178">
        <v>0.0</v>
      </c>
      <c r="O5407" s="163"/>
      <c r="P5407" s="164"/>
      <c r="Q5407" s="163"/>
      <c r="R5407" s="163"/>
      <c r="S5407" s="168" t="s">
        <v>20645</v>
      </c>
      <c r="T5407" s="164">
        <v>0.0</v>
      </c>
    </row>
    <row r="5408" ht="18.75" hidden="1" customHeight="1">
      <c r="A5408" s="180">
        <v>45982.0</v>
      </c>
      <c r="B5408" s="171">
        <v>9163.0</v>
      </c>
      <c r="C5408" s="171" t="s">
        <v>2851</v>
      </c>
      <c r="D5408" s="171"/>
      <c r="E5408" s="171" t="s">
        <v>20634</v>
      </c>
      <c r="F5408" s="171"/>
      <c r="G5408" s="171" t="s">
        <v>22503</v>
      </c>
      <c r="H5408" s="172" t="s">
        <v>22503</v>
      </c>
      <c r="I5408" s="173">
        <v>2520.0</v>
      </c>
      <c r="J5408" s="174">
        <v>400.0</v>
      </c>
      <c r="K5408" s="179">
        <v>400.0</v>
      </c>
      <c r="L5408" s="178">
        <v>0.0</v>
      </c>
      <c r="M5408" s="177">
        <v>0.0</v>
      </c>
      <c r="N5408" s="178">
        <v>0.0</v>
      </c>
      <c r="O5408" s="163"/>
      <c r="P5408" s="164"/>
      <c r="Q5408" s="163"/>
      <c r="R5408" s="163"/>
      <c r="S5408" s="168" t="s">
        <v>20645</v>
      </c>
      <c r="T5408" s="164">
        <v>0.0</v>
      </c>
    </row>
    <row r="5409" ht="18.75" hidden="1" customHeight="1">
      <c r="A5409" s="189">
        <v>45982.0</v>
      </c>
      <c r="B5409" s="171">
        <v>18072.0</v>
      </c>
      <c r="C5409" s="171" t="s">
        <v>20763</v>
      </c>
      <c r="D5409" s="171" t="s">
        <v>20687</v>
      </c>
      <c r="E5409" s="171">
        <v>8.0</v>
      </c>
      <c r="F5409" s="171" t="s">
        <v>20968</v>
      </c>
      <c r="G5409" s="171" t="s">
        <v>15186</v>
      </c>
      <c r="H5409" s="172" t="s">
        <v>20635</v>
      </c>
      <c r="I5409" s="173">
        <v>10580.0</v>
      </c>
      <c r="J5409" s="174">
        <v>560.0</v>
      </c>
      <c r="K5409" s="179">
        <v>560.0</v>
      </c>
      <c r="L5409" s="178"/>
      <c r="M5409" s="177"/>
      <c r="N5409" s="178"/>
      <c r="O5409" s="163"/>
      <c r="P5409" s="164"/>
      <c r="Q5409" s="163"/>
      <c r="R5409" s="163"/>
      <c r="S5409" s="168"/>
      <c r="T5409" s="164"/>
    </row>
    <row r="5410" ht="18.75" hidden="1" customHeight="1">
      <c r="A5410" s="189">
        <v>45982.0</v>
      </c>
      <c r="B5410" s="171">
        <v>18073.0</v>
      </c>
      <c r="C5410" s="171" t="s">
        <v>20852</v>
      </c>
      <c r="D5410" s="171" t="s">
        <v>20673</v>
      </c>
      <c r="E5410" s="171">
        <v>8.0</v>
      </c>
      <c r="F5410" s="171" t="s">
        <v>20700</v>
      </c>
      <c r="G5410" s="171" t="s">
        <v>12824</v>
      </c>
      <c r="H5410" s="172" t="s">
        <v>20635</v>
      </c>
      <c r="I5410" s="173">
        <v>11740.0</v>
      </c>
      <c r="J5410" s="174">
        <v>1900.0</v>
      </c>
      <c r="K5410" s="179">
        <v>1900.0</v>
      </c>
      <c r="L5410" s="178"/>
      <c r="M5410" s="177"/>
      <c r="N5410" s="178"/>
      <c r="O5410" s="163"/>
      <c r="P5410" s="164"/>
      <c r="Q5410" s="163"/>
      <c r="R5410" s="163"/>
      <c r="S5410" s="168"/>
      <c r="T5410" s="164"/>
    </row>
    <row r="5411" ht="18.75" hidden="1" customHeight="1">
      <c r="A5411" s="180">
        <v>45982.0</v>
      </c>
      <c r="B5411" s="171">
        <v>9164.0</v>
      </c>
      <c r="C5411" s="171" t="s">
        <v>11664</v>
      </c>
      <c r="D5411" s="171"/>
      <c r="E5411" s="171" t="s">
        <v>20634</v>
      </c>
      <c r="F5411" s="171"/>
      <c r="G5411" s="171" t="s">
        <v>23044</v>
      </c>
      <c r="H5411" s="172" t="s">
        <v>23044</v>
      </c>
      <c r="I5411" s="173">
        <v>12640.0</v>
      </c>
      <c r="J5411" s="174">
        <v>540.0</v>
      </c>
      <c r="K5411" s="179">
        <v>270.0</v>
      </c>
      <c r="L5411" s="178">
        <v>270.0</v>
      </c>
      <c r="M5411" s="177">
        <v>0.0</v>
      </c>
      <c r="N5411" s="178">
        <v>0.0</v>
      </c>
      <c r="O5411" s="163"/>
      <c r="P5411" s="164"/>
      <c r="Q5411" s="163"/>
      <c r="R5411" s="163"/>
      <c r="S5411" s="168" t="s">
        <v>20645</v>
      </c>
      <c r="T5411" s="164">
        <v>0.0</v>
      </c>
    </row>
    <row r="5412" ht="18.75" hidden="1" customHeight="1">
      <c r="A5412" s="189">
        <v>45982.0</v>
      </c>
      <c r="B5412" s="171">
        <v>18074.0</v>
      </c>
      <c r="C5412" s="171" t="s">
        <v>21371</v>
      </c>
      <c r="D5412" s="171" t="s">
        <v>20659</v>
      </c>
      <c r="E5412" s="171">
        <v>8.0</v>
      </c>
      <c r="F5412" s="190" t="s">
        <v>23045</v>
      </c>
      <c r="G5412" s="171" t="s">
        <v>15247</v>
      </c>
      <c r="H5412" s="172" t="s">
        <v>20635</v>
      </c>
      <c r="I5412" s="173">
        <v>15940.0</v>
      </c>
      <c r="J5412" s="174">
        <v>6240.0</v>
      </c>
      <c r="K5412" s="179">
        <v>6240.0</v>
      </c>
      <c r="L5412" s="178"/>
      <c r="M5412" s="177"/>
      <c r="N5412" s="178"/>
      <c r="O5412" s="163"/>
      <c r="P5412" s="164"/>
      <c r="Q5412" s="163"/>
      <c r="R5412" s="163"/>
      <c r="S5412" s="168"/>
      <c r="T5412" s="164"/>
    </row>
    <row r="5413" ht="18.75" hidden="1" customHeight="1">
      <c r="A5413" s="180">
        <v>45982.0</v>
      </c>
      <c r="B5413" s="171">
        <v>9165.0</v>
      </c>
      <c r="C5413" s="171" t="s">
        <v>4111</v>
      </c>
      <c r="D5413" s="171"/>
      <c r="E5413" s="171" t="s">
        <v>20634</v>
      </c>
      <c r="F5413" s="171"/>
      <c r="G5413" s="171"/>
      <c r="H5413" s="172"/>
      <c r="I5413" s="173">
        <v>3500.0</v>
      </c>
      <c r="J5413" s="174">
        <v>920.0</v>
      </c>
      <c r="K5413" s="179">
        <v>920.0</v>
      </c>
      <c r="L5413" s="178">
        <v>0.0</v>
      </c>
      <c r="M5413" s="177">
        <v>0.0</v>
      </c>
      <c r="N5413" s="178">
        <v>0.0</v>
      </c>
      <c r="O5413" s="163"/>
      <c r="P5413" s="164"/>
      <c r="Q5413" s="163"/>
      <c r="R5413" s="163"/>
      <c r="S5413" s="168" t="s">
        <v>20645</v>
      </c>
      <c r="T5413" s="164">
        <v>0.0</v>
      </c>
    </row>
    <row r="5414" ht="18.75" hidden="1" customHeight="1">
      <c r="A5414" s="189">
        <v>45982.0</v>
      </c>
      <c r="B5414" s="171">
        <v>18075.0</v>
      </c>
      <c r="C5414" s="171" t="s">
        <v>3265</v>
      </c>
      <c r="D5414" s="171" t="s">
        <v>20659</v>
      </c>
      <c r="E5414" s="171">
        <v>8.0</v>
      </c>
      <c r="F5414" s="171" t="s">
        <v>20699</v>
      </c>
      <c r="G5414" s="171" t="s">
        <v>196</v>
      </c>
      <c r="H5414" s="172" t="s">
        <v>20635</v>
      </c>
      <c r="I5414" s="173">
        <v>12000.0</v>
      </c>
      <c r="J5414" s="174">
        <v>2300.0</v>
      </c>
      <c r="K5414" s="179">
        <v>2300.0</v>
      </c>
      <c r="L5414" s="178"/>
      <c r="M5414" s="177"/>
      <c r="N5414" s="178"/>
      <c r="O5414" s="163"/>
      <c r="P5414" s="164"/>
      <c r="Q5414" s="163"/>
      <c r="R5414" s="163"/>
      <c r="S5414" s="168"/>
      <c r="T5414" s="164"/>
    </row>
    <row r="5415" ht="18.75" hidden="1" customHeight="1">
      <c r="A5415" s="189">
        <v>45982.0</v>
      </c>
      <c r="B5415" s="171">
        <v>18076.0</v>
      </c>
      <c r="C5415" s="171" t="s">
        <v>2781</v>
      </c>
      <c r="D5415" s="171" t="s">
        <v>20687</v>
      </c>
      <c r="E5415" s="171">
        <v>8.0</v>
      </c>
      <c r="F5415" s="171" t="s">
        <v>20703</v>
      </c>
      <c r="G5415" s="171" t="s">
        <v>15258</v>
      </c>
      <c r="H5415" s="172" t="s">
        <v>20635</v>
      </c>
      <c r="I5415" s="173">
        <v>15320.0</v>
      </c>
      <c r="J5415" s="174">
        <v>5300.0</v>
      </c>
      <c r="K5415" s="179">
        <v>5300.0</v>
      </c>
      <c r="L5415" s="178"/>
      <c r="M5415" s="177"/>
      <c r="N5415" s="178"/>
      <c r="O5415" s="163"/>
      <c r="P5415" s="164"/>
      <c r="Q5415" s="163"/>
      <c r="R5415" s="163"/>
      <c r="S5415" s="168"/>
      <c r="T5415" s="164"/>
    </row>
    <row r="5416" ht="18.75" hidden="1" customHeight="1">
      <c r="A5416" s="180">
        <v>45982.0</v>
      </c>
      <c r="B5416" s="171">
        <v>9166.0</v>
      </c>
      <c r="C5416" s="171" t="s">
        <v>4017</v>
      </c>
      <c r="D5416" s="171"/>
      <c r="E5416" s="171" t="s">
        <v>20634</v>
      </c>
      <c r="F5416" s="171"/>
      <c r="G5416" s="171" t="s">
        <v>4500</v>
      </c>
      <c r="H5416" s="172" t="s">
        <v>4500</v>
      </c>
      <c r="I5416" s="173">
        <v>4120.0</v>
      </c>
      <c r="J5416" s="174">
        <v>740.0</v>
      </c>
      <c r="K5416" s="179">
        <v>740.0</v>
      </c>
      <c r="L5416" s="178">
        <v>0.0</v>
      </c>
      <c r="M5416" s="177">
        <v>0.0</v>
      </c>
      <c r="N5416" s="178">
        <v>0.0</v>
      </c>
      <c r="O5416" s="163"/>
      <c r="P5416" s="164"/>
      <c r="Q5416" s="163"/>
      <c r="R5416" s="163"/>
      <c r="S5416" s="168" t="s">
        <v>20645</v>
      </c>
      <c r="T5416" s="164">
        <v>0.0</v>
      </c>
    </row>
    <row r="5417" ht="18.75" hidden="1" customHeight="1">
      <c r="A5417" s="189">
        <v>45982.0</v>
      </c>
      <c r="B5417" s="171">
        <v>18077.0</v>
      </c>
      <c r="C5417" s="171" t="s">
        <v>22104</v>
      </c>
      <c r="D5417" s="171" t="s">
        <v>20659</v>
      </c>
      <c r="E5417" s="171">
        <v>8.0</v>
      </c>
      <c r="F5417" s="171" t="s">
        <v>20742</v>
      </c>
      <c r="G5417" s="171" t="s">
        <v>5757</v>
      </c>
      <c r="H5417" s="172" t="s">
        <v>20635</v>
      </c>
      <c r="I5417" s="173">
        <v>11580.0</v>
      </c>
      <c r="J5417" s="174">
        <v>1880.0</v>
      </c>
      <c r="K5417" s="179">
        <v>1880.0</v>
      </c>
      <c r="L5417" s="178"/>
      <c r="M5417" s="177"/>
      <c r="N5417" s="178"/>
      <c r="O5417" s="163"/>
      <c r="P5417" s="164"/>
      <c r="Q5417" s="163"/>
      <c r="R5417" s="163"/>
      <c r="S5417" s="168"/>
      <c r="T5417" s="164"/>
    </row>
    <row r="5418" ht="18.75" hidden="1" customHeight="1">
      <c r="A5418" s="189">
        <v>45982.0</v>
      </c>
      <c r="B5418" s="171">
        <v>18080.0</v>
      </c>
      <c r="C5418" s="171" t="s">
        <v>23046</v>
      </c>
      <c r="D5418" s="171" t="s">
        <v>20673</v>
      </c>
      <c r="E5418" s="171">
        <v>14.0</v>
      </c>
      <c r="F5418" s="171">
        <v>14.029</v>
      </c>
      <c r="G5418" s="171" t="s">
        <v>15275</v>
      </c>
      <c r="H5418" s="172" t="s">
        <v>20635</v>
      </c>
      <c r="I5418" s="173">
        <v>12280.0</v>
      </c>
      <c r="J5418" s="174">
        <v>2420.0</v>
      </c>
      <c r="K5418" s="179">
        <v>2420.0</v>
      </c>
      <c r="L5418" s="178"/>
      <c r="M5418" s="177"/>
      <c r="N5418" s="178"/>
      <c r="O5418" s="163"/>
      <c r="P5418" s="164"/>
      <c r="Q5418" s="163"/>
      <c r="R5418" s="163"/>
      <c r="S5418" s="168"/>
      <c r="T5418" s="164"/>
    </row>
    <row r="5419" ht="18.75" hidden="1" customHeight="1">
      <c r="A5419" s="180">
        <v>45982.0</v>
      </c>
      <c r="B5419" s="171">
        <v>9185.0</v>
      </c>
      <c r="C5419" s="171" t="s">
        <v>970</v>
      </c>
      <c r="D5419" s="171"/>
      <c r="E5419" s="171" t="s">
        <v>20634</v>
      </c>
      <c r="F5419" s="171"/>
      <c r="G5419" s="171" t="s">
        <v>23047</v>
      </c>
      <c r="H5419" s="172" t="s">
        <v>23047</v>
      </c>
      <c r="I5419" s="173">
        <v>3240.0</v>
      </c>
      <c r="J5419" s="174">
        <v>520.0</v>
      </c>
      <c r="K5419" s="179">
        <v>0.0</v>
      </c>
      <c r="L5419" s="178">
        <v>520.0</v>
      </c>
      <c r="M5419" s="177">
        <v>0.0</v>
      </c>
      <c r="N5419" s="178">
        <v>0.0</v>
      </c>
      <c r="O5419" s="163"/>
      <c r="P5419" s="164"/>
      <c r="Q5419" s="163"/>
      <c r="R5419" s="163"/>
      <c r="S5419" s="168" t="s">
        <v>20645</v>
      </c>
      <c r="T5419" s="164">
        <v>0.0</v>
      </c>
    </row>
    <row r="5420" ht="18.75" hidden="1" customHeight="1">
      <c r="A5420" s="180">
        <v>45982.0</v>
      </c>
      <c r="B5420" s="171">
        <v>9186.0</v>
      </c>
      <c r="C5420" s="171" t="s">
        <v>970</v>
      </c>
      <c r="D5420" s="171"/>
      <c r="E5420" s="171" t="s">
        <v>20634</v>
      </c>
      <c r="F5420" s="171"/>
      <c r="G5420" s="171" t="s">
        <v>23048</v>
      </c>
      <c r="H5420" s="172" t="s">
        <v>23048</v>
      </c>
      <c r="I5420" s="173">
        <v>3700.0</v>
      </c>
      <c r="J5420" s="174">
        <v>980.0</v>
      </c>
      <c r="K5420" s="179">
        <v>0.0</v>
      </c>
      <c r="L5420" s="178">
        <v>980.0</v>
      </c>
      <c r="M5420" s="177">
        <v>0.0</v>
      </c>
      <c r="N5420" s="178">
        <v>0.0</v>
      </c>
      <c r="O5420" s="163"/>
      <c r="P5420" s="164"/>
      <c r="Q5420" s="163"/>
      <c r="R5420" s="163"/>
      <c r="S5420" s="168" t="s">
        <v>20645</v>
      </c>
      <c r="T5420" s="164">
        <v>0.0</v>
      </c>
    </row>
    <row r="5421" ht="18.75" hidden="1" customHeight="1">
      <c r="A5421" s="180">
        <v>45982.0</v>
      </c>
      <c r="B5421" s="171">
        <v>9190.0</v>
      </c>
      <c r="C5421" s="171" t="s">
        <v>6423</v>
      </c>
      <c r="D5421" s="171"/>
      <c r="E5421" s="171" t="s">
        <v>20634</v>
      </c>
      <c r="F5421" s="171"/>
      <c r="G5421" s="171" t="s">
        <v>22683</v>
      </c>
      <c r="H5421" s="172" t="s">
        <v>22683</v>
      </c>
      <c r="I5421" s="173">
        <v>3360.0</v>
      </c>
      <c r="J5421" s="174">
        <v>220.0</v>
      </c>
      <c r="K5421" s="179">
        <v>0.0</v>
      </c>
      <c r="L5421" s="178">
        <v>0.0</v>
      </c>
      <c r="M5421" s="177">
        <v>0.0</v>
      </c>
      <c r="N5421" s="178">
        <v>0.0</v>
      </c>
      <c r="O5421" s="163"/>
      <c r="P5421" s="164"/>
      <c r="Q5421" s="163"/>
      <c r="R5421" s="163"/>
      <c r="S5421" s="168" t="s">
        <v>20645</v>
      </c>
      <c r="T5421" s="164">
        <v>0.0</v>
      </c>
    </row>
    <row r="5422" ht="18.75" hidden="1" customHeight="1">
      <c r="A5422" s="180">
        <v>45982.0</v>
      </c>
      <c r="B5422" s="171">
        <v>9191.0</v>
      </c>
      <c r="C5422" s="171" t="s">
        <v>6423</v>
      </c>
      <c r="D5422" s="171"/>
      <c r="E5422" s="171" t="s">
        <v>20634</v>
      </c>
      <c r="F5422" s="171"/>
      <c r="G5422" s="171" t="s">
        <v>22683</v>
      </c>
      <c r="H5422" s="172" t="s">
        <v>22683</v>
      </c>
      <c r="I5422" s="173">
        <v>3140.0</v>
      </c>
      <c r="J5422" s="174">
        <v>300.0</v>
      </c>
      <c r="K5422" s="179">
        <v>0.0</v>
      </c>
      <c r="L5422" s="178">
        <v>300.0</v>
      </c>
      <c r="M5422" s="177">
        <v>0.0</v>
      </c>
      <c r="N5422" s="178">
        <v>0.0</v>
      </c>
      <c r="O5422" s="163"/>
      <c r="P5422" s="164"/>
      <c r="Q5422" s="163"/>
      <c r="R5422" s="163"/>
      <c r="S5422" s="168" t="s">
        <v>20645</v>
      </c>
      <c r="T5422" s="164">
        <v>0.0</v>
      </c>
    </row>
    <row r="5423" ht="18.75" hidden="1" customHeight="1">
      <c r="A5423" s="182">
        <v>45982.02900601852</v>
      </c>
      <c r="B5423" s="171">
        <v>9149.0</v>
      </c>
      <c r="C5423" s="171" t="s">
        <v>2781</v>
      </c>
      <c r="D5423" s="171"/>
      <c r="E5423" s="171" t="s">
        <v>20634</v>
      </c>
      <c r="F5423" s="171"/>
      <c r="G5423" s="171"/>
      <c r="H5423" s="172"/>
      <c r="I5423" s="173">
        <v>4980.0</v>
      </c>
      <c r="J5423" s="174">
        <v>2040.0</v>
      </c>
      <c r="K5423" s="179">
        <v>612.0</v>
      </c>
      <c r="L5423" s="178">
        <v>0.0</v>
      </c>
      <c r="M5423" s="177">
        <v>1428.0</v>
      </c>
      <c r="N5423" s="178">
        <v>0.0</v>
      </c>
      <c r="O5423" s="163"/>
      <c r="P5423" s="164"/>
      <c r="Q5423" s="163"/>
      <c r="R5423" s="163"/>
      <c r="S5423" s="168" t="s">
        <v>20645</v>
      </c>
      <c r="T5423" s="164">
        <v>0.0</v>
      </c>
    </row>
    <row r="5424" ht="18.75" hidden="1" customHeight="1">
      <c r="A5424" s="189">
        <v>45983.0</v>
      </c>
      <c r="B5424" s="171">
        <v>18079.0</v>
      </c>
      <c r="C5424" s="171" t="s">
        <v>730</v>
      </c>
      <c r="D5424" s="171" t="s">
        <v>20673</v>
      </c>
      <c r="E5424" s="171">
        <v>12.0</v>
      </c>
      <c r="F5424" s="171" t="s">
        <v>21068</v>
      </c>
      <c r="G5424" s="171" t="s">
        <v>15270</v>
      </c>
      <c r="H5424" s="172" t="s">
        <v>20635</v>
      </c>
      <c r="I5424" s="173">
        <v>12340.0</v>
      </c>
      <c r="J5424" s="174">
        <v>2500.0</v>
      </c>
      <c r="K5424" s="179">
        <v>2500.0</v>
      </c>
      <c r="L5424" s="178"/>
      <c r="M5424" s="177"/>
      <c r="N5424" s="178"/>
      <c r="O5424" s="163"/>
      <c r="P5424" s="164"/>
      <c r="Q5424" s="163"/>
      <c r="R5424" s="163"/>
      <c r="S5424" s="168"/>
      <c r="T5424" s="164"/>
    </row>
    <row r="5425" ht="18.75" hidden="1" customHeight="1">
      <c r="A5425" s="189">
        <v>45983.0</v>
      </c>
      <c r="B5425" s="171">
        <v>18084.0</v>
      </c>
      <c r="C5425" s="171" t="s">
        <v>23049</v>
      </c>
      <c r="D5425" s="171" t="s">
        <v>20673</v>
      </c>
      <c r="E5425" s="171">
        <v>8.0</v>
      </c>
      <c r="F5425" s="171" t="s">
        <v>20750</v>
      </c>
      <c r="G5425" s="171" t="s">
        <v>15298</v>
      </c>
      <c r="H5425" s="172" t="s">
        <v>20635</v>
      </c>
      <c r="I5425" s="173">
        <v>15880.0</v>
      </c>
      <c r="J5425" s="174">
        <v>6040.0</v>
      </c>
      <c r="K5425" s="179">
        <v>6040.0</v>
      </c>
      <c r="L5425" s="178"/>
      <c r="M5425" s="177"/>
      <c r="N5425" s="178"/>
      <c r="O5425" s="163"/>
      <c r="P5425" s="164"/>
      <c r="Q5425" s="163"/>
      <c r="R5425" s="163"/>
      <c r="S5425" s="168"/>
      <c r="T5425" s="164"/>
    </row>
    <row r="5426" ht="18.75" hidden="1" customHeight="1">
      <c r="A5426" s="180">
        <v>45983.0</v>
      </c>
      <c r="B5426" s="171">
        <v>9168.0</v>
      </c>
      <c r="C5426" s="171" t="s">
        <v>5722</v>
      </c>
      <c r="D5426" s="171"/>
      <c r="E5426" s="171" t="s">
        <v>20634</v>
      </c>
      <c r="F5426" s="171"/>
      <c r="G5426" s="171" t="s">
        <v>22683</v>
      </c>
      <c r="H5426" s="172" t="s">
        <v>22683</v>
      </c>
      <c r="I5426" s="173">
        <v>3920.0</v>
      </c>
      <c r="J5426" s="174">
        <v>300.0</v>
      </c>
      <c r="K5426" s="179">
        <v>0.0</v>
      </c>
      <c r="L5426" s="178">
        <v>0.0</v>
      </c>
      <c r="M5426" s="177">
        <v>0.0</v>
      </c>
      <c r="N5426" s="178">
        <v>0.0</v>
      </c>
      <c r="O5426" s="163"/>
      <c r="P5426" s="164"/>
      <c r="Q5426" s="163"/>
      <c r="R5426" s="163"/>
      <c r="S5426" s="168" t="s">
        <v>20645</v>
      </c>
      <c r="T5426" s="164">
        <v>0.0</v>
      </c>
    </row>
    <row r="5427" ht="18.75" hidden="1" customHeight="1">
      <c r="A5427" s="189">
        <v>45983.0</v>
      </c>
      <c r="B5427" s="171">
        <v>18087.0</v>
      </c>
      <c r="C5427" s="171" t="s">
        <v>598</v>
      </c>
      <c r="D5427" s="171" t="s">
        <v>20687</v>
      </c>
      <c r="E5427" s="171">
        <v>6.0</v>
      </c>
      <c r="F5427" s="171" t="s">
        <v>20824</v>
      </c>
      <c r="G5427" s="171" t="s">
        <v>15278</v>
      </c>
      <c r="H5427" s="172" t="s">
        <v>20635</v>
      </c>
      <c r="I5427" s="173">
        <v>13960.0</v>
      </c>
      <c r="J5427" s="174">
        <v>4120.0</v>
      </c>
      <c r="K5427" s="179">
        <v>4120.0</v>
      </c>
      <c r="L5427" s="178"/>
      <c r="M5427" s="177"/>
      <c r="N5427" s="178"/>
      <c r="O5427" s="163"/>
      <c r="P5427" s="164"/>
      <c r="Q5427" s="163"/>
      <c r="R5427" s="163"/>
      <c r="S5427" s="168"/>
      <c r="T5427" s="164"/>
    </row>
    <row r="5428" ht="18.75" hidden="1" customHeight="1">
      <c r="A5428" s="189">
        <v>45985.0</v>
      </c>
      <c r="B5428" s="171">
        <v>18078.0</v>
      </c>
      <c r="C5428" s="171" t="s">
        <v>20892</v>
      </c>
      <c r="D5428" s="171" t="s">
        <v>20687</v>
      </c>
      <c r="E5428" s="171">
        <v>14.0</v>
      </c>
      <c r="F5428" s="171" t="s">
        <v>21370</v>
      </c>
      <c r="G5428" s="171" t="s">
        <v>4576</v>
      </c>
      <c r="H5428" s="172" t="s">
        <v>20635</v>
      </c>
      <c r="I5428" s="173">
        <v>12180.0</v>
      </c>
      <c r="J5428" s="174">
        <v>2140.0</v>
      </c>
      <c r="K5428" s="179">
        <v>2140.0</v>
      </c>
      <c r="L5428" s="178"/>
      <c r="M5428" s="177"/>
      <c r="N5428" s="178"/>
      <c r="O5428" s="163"/>
      <c r="P5428" s="164"/>
      <c r="Q5428" s="163"/>
      <c r="R5428" s="163"/>
      <c r="S5428" s="168"/>
      <c r="T5428" s="164"/>
    </row>
    <row r="5429" ht="18.75" hidden="1" customHeight="1">
      <c r="A5429" s="189">
        <v>45985.0</v>
      </c>
      <c r="B5429" s="171">
        <v>18081.0</v>
      </c>
      <c r="C5429" s="171" t="s">
        <v>18536</v>
      </c>
      <c r="D5429" s="171" t="s">
        <v>20673</v>
      </c>
      <c r="E5429" s="171">
        <v>8.0</v>
      </c>
      <c r="F5429" s="171" t="s">
        <v>21581</v>
      </c>
      <c r="G5429" s="171" t="s">
        <v>4642</v>
      </c>
      <c r="H5429" s="172" t="s">
        <v>20635</v>
      </c>
      <c r="I5429" s="173">
        <v>11880.0</v>
      </c>
      <c r="J5429" s="174">
        <v>2040.0</v>
      </c>
      <c r="K5429" s="179">
        <v>2040.0</v>
      </c>
      <c r="L5429" s="178"/>
      <c r="M5429" s="177"/>
      <c r="N5429" s="178"/>
      <c r="O5429" s="163"/>
      <c r="P5429" s="164"/>
      <c r="Q5429" s="163"/>
      <c r="R5429" s="163"/>
      <c r="S5429" s="168"/>
      <c r="T5429" s="164"/>
    </row>
    <row r="5430" ht="18.75" hidden="1" customHeight="1">
      <c r="A5430" s="189">
        <v>45985.0</v>
      </c>
      <c r="B5430" s="171">
        <v>18082.0</v>
      </c>
      <c r="C5430" s="171" t="s">
        <v>750</v>
      </c>
      <c r="D5430" s="171" t="s">
        <v>20673</v>
      </c>
      <c r="E5430" s="171">
        <v>8.0</v>
      </c>
      <c r="F5430" s="171" t="s">
        <v>21016</v>
      </c>
      <c r="G5430" s="171" t="s">
        <v>15290</v>
      </c>
      <c r="H5430" s="172" t="s">
        <v>20635</v>
      </c>
      <c r="I5430" s="173">
        <v>10920.0</v>
      </c>
      <c r="J5430" s="174">
        <v>1080.0</v>
      </c>
      <c r="K5430" s="179">
        <v>1080.0</v>
      </c>
      <c r="L5430" s="178"/>
      <c r="M5430" s="177"/>
      <c r="N5430" s="178"/>
      <c r="O5430" s="163"/>
      <c r="P5430" s="164"/>
      <c r="Q5430" s="163"/>
      <c r="R5430" s="163"/>
      <c r="S5430" s="168"/>
      <c r="T5430" s="164"/>
    </row>
    <row r="5431" ht="18.75" hidden="1" customHeight="1">
      <c r="A5431" s="189">
        <v>45985.0</v>
      </c>
      <c r="B5431" s="171">
        <v>18083.0</v>
      </c>
      <c r="C5431" s="171" t="s">
        <v>20763</v>
      </c>
      <c r="D5431" s="171" t="s">
        <v>20673</v>
      </c>
      <c r="E5431" s="171" t="s">
        <v>132</v>
      </c>
      <c r="F5431" s="171" t="s">
        <v>21248</v>
      </c>
      <c r="G5431" s="171" t="s">
        <v>15295</v>
      </c>
      <c r="H5431" s="172" t="s">
        <v>20635</v>
      </c>
      <c r="I5431" s="173">
        <v>11580.0</v>
      </c>
      <c r="J5431" s="174">
        <v>1420.0</v>
      </c>
      <c r="K5431" s="179">
        <v>1420.0</v>
      </c>
      <c r="L5431" s="178"/>
      <c r="M5431" s="177"/>
      <c r="N5431" s="178"/>
      <c r="O5431" s="163"/>
      <c r="P5431" s="164"/>
      <c r="Q5431" s="163"/>
      <c r="R5431" s="163"/>
      <c r="S5431" s="168"/>
      <c r="T5431" s="164"/>
    </row>
    <row r="5432" ht="18.75" hidden="1" customHeight="1">
      <c r="A5432" s="189">
        <v>45985.0</v>
      </c>
      <c r="B5432" s="171">
        <v>18085.0</v>
      </c>
      <c r="C5432" s="171" t="s">
        <v>4017</v>
      </c>
      <c r="D5432" s="171" t="s">
        <v>20673</v>
      </c>
      <c r="E5432" s="171">
        <v>8.0</v>
      </c>
      <c r="F5432" s="171" t="s">
        <v>20725</v>
      </c>
      <c r="G5432" s="171" t="s">
        <v>15308</v>
      </c>
      <c r="H5432" s="172" t="s">
        <v>20635</v>
      </c>
      <c r="I5432" s="173">
        <v>12480.0</v>
      </c>
      <c r="J5432" s="174">
        <v>2640.0</v>
      </c>
      <c r="K5432" s="179">
        <v>2640.0</v>
      </c>
      <c r="L5432" s="178"/>
      <c r="M5432" s="177"/>
      <c r="N5432" s="178"/>
      <c r="O5432" s="163"/>
      <c r="P5432" s="164"/>
      <c r="Q5432" s="163"/>
      <c r="R5432" s="163"/>
      <c r="S5432" s="168"/>
      <c r="T5432" s="164"/>
    </row>
    <row r="5433" ht="18.75" hidden="1" customHeight="1">
      <c r="A5433" s="180">
        <v>45985.0</v>
      </c>
      <c r="B5433" s="171">
        <v>9169.0</v>
      </c>
      <c r="C5433" s="171" t="s">
        <v>5722</v>
      </c>
      <c r="D5433" s="171"/>
      <c r="E5433" s="171" t="s">
        <v>20634</v>
      </c>
      <c r="F5433" s="171"/>
      <c r="G5433" s="171" t="s">
        <v>22683</v>
      </c>
      <c r="H5433" s="172" t="s">
        <v>22683</v>
      </c>
      <c r="I5433" s="173">
        <v>3620.0</v>
      </c>
      <c r="J5433" s="174">
        <v>740.0</v>
      </c>
      <c r="K5433" s="179">
        <v>0.0</v>
      </c>
      <c r="L5433" s="178">
        <v>740.0</v>
      </c>
      <c r="M5433" s="177">
        <v>0.0</v>
      </c>
      <c r="N5433" s="178">
        <v>0.0</v>
      </c>
      <c r="O5433" s="163"/>
      <c r="P5433" s="164"/>
      <c r="Q5433" s="163"/>
      <c r="R5433" s="163"/>
      <c r="S5433" s="168" t="s">
        <v>20645</v>
      </c>
      <c r="T5433" s="164">
        <v>0.0</v>
      </c>
    </row>
    <row r="5434" ht="18.75" hidden="1" customHeight="1">
      <c r="A5434" s="189">
        <v>45985.0</v>
      </c>
      <c r="B5434" s="171">
        <v>18086.0</v>
      </c>
      <c r="C5434" s="171" t="s">
        <v>4017</v>
      </c>
      <c r="D5434" s="171" t="s">
        <v>20687</v>
      </c>
      <c r="E5434" s="171">
        <v>14.0</v>
      </c>
      <c r="F5434" s="171" t="s">
        <v>21057</v>
      </c>
      <c r="G5434" s="171" t="s">
        <v>8315</v>
      </c>
      <c r="H5434" s="172" t="s">
        <v>20635</v>
      </c>
      <c r="I5434" s="173">
        <v>12940.0</v>
      </c>
      <c r="J5434" s="174">
        <v>2900.0</v>
      </c>
      <c r="K5434" s="179">
        <v>2900.0</v>
      </c>
      <c r="L5434" s="178"/>
      <c r="M5434" s="177"/>
      <c r="N5434" s="178"/>
      <c r="O5434" s="163"/>
      <c r="P5434" s="164"/>
      <c r="Q5434" s="163"/>
      <c r="R5434" s="163"/>
      <c r="S5434" s="168"/>
      <c r="T5434" s="164"/>
    </row>
    <row r="5435" ht="18.75" hidden="1" customHeight="1">
      <c r="A5435" s="180">
        <v>45985.0</v>
      </c>
      <c r="B5435" s="171">
        <v>9170.0</v>
      </c>
      <c r="C5435" s="171" t="s">
        <v>4017</v>
      </c>
      <c r="D5435" s="171"/>
      <c r="E5435" s="171" t="s">
        <v>20634</v>
      </c>
      <c r="F5435" s="171"/>
      <c r="G5435" s="171" t="s">
        <v>4500</v>
      </c>
      <c r="H5435" s="172" t="s">
        <v>4500</v>
      </c>
      <c r="I5435" s="173">
        <v>4060.0</v>
      </c>
      <c r="J5435" s="174">
        <v>1000.0</v>
      </c>
      <c r="K5435" s="179">
        <v>1000.0</v>
      </c>
      <c r="L5435" s="178">
        <v>0.0</v>
      </c>
      <c r="M5435" s="177">
        <v>0.0</v>
      </c>
      <c r="N5435" s="178">
        <v>0.0</v>
      </c>
      <c r="O5435" s="163"/>
      <c r="P5435" s="164"/>
      <c r="Q5435" s="163"/>
      <c r="R5435" s="163"/>
      <c r="S5435" s="168" t="s">
        <v>20645</v>
      </c>
      <c r="T5435" s="164">
        <v>0.0</v>
      </c>
    </row>
    <row r="5436" ht="18.75" hidden="1" customHeight="1">
      <c r="A5436" s="180">
        <v>45985.0</v>
      </c>
      <c r="B5436" s="171">
        <v>9171.0</v>
      </c>
      <c r="C5436" s="171" t="s">
        <v>8901</v>
      </c>
      <c r="D5436" s="171"/>
      <c r="E5436" s="171" t="s">
        <v>20634</v>
      </c>
      <c r="F5436" s="171"/>
      <c r="G5436" s="171" t="s">
        <v>23050</v>
      </c>
      <c r="H5436" s="172" t="s">
        <v>23050</v>
      </c>
      <c r="I5436" s="173">
        <v>12940.0</v>
      </c>
      <c r="J5436" s="174">
        <v>2480.0</v>
      </c>
      <c r="K5436" s="179">
        <v>2480.0</v>
      </c>
      <c r="L5436" s="178">
        <v>0.0</v>
      </c>
      <c r="M5436" s="177">
        <v>0.0</v>
      </c>
      <c r="N5436" s="178">
        <v>0.0</v>
      </c>
      <c r="O5436" s="163"/>
      <c r="P5436" s="164"/>
      <c r="Q5436" s="163"/>
      <c r="R5436" s="163"/>
      <c r="S5436" s="168" t="s">
        <v>20645</v>
      </c>
      <c r="T5436" s="164">
        <v>0.0</v>
      </c>
    </row>
    <row r="5437" ht="18.75" hidden="1" customHeight="1">
      <c r="A5437" s="180">
        <v>45985.0</v>
      </c>
      <c r="B5437" s="171">
        <v>9172.0</v>
      </c>
      <c r="C5437" s="171" t="s">
        <v>4444</v>
      </c>
      <c r="D5437" s="171"/>
      <c r="E5437" s="171" t="s">
        <v>20634</v>
      </c>
      <c r="F5437" s="171"/>
      <c r="G5437" s="171"/>
      <c r="H5437" s="172"/>
      <c r="I5437" s="173">
        <v>3100.0</v>
      </c>
      <c r="J5437" s="174">
        <v>300.0</v>
      </c>
      <c r="K5437" s="179">
        <v>300.0</v>
      </c>
      <c r="L5437" s="178">
        <v>0.0</v>
      </c>
      <c r="M5437" s="177">
        <v>0.0</v>
      </c>
      <c r="N5437" s="178">
        <v>0.0</v>
      </c>
      <c r="O5437" s="163"/>
      <c r="P5437" s="164"/>
      <c r="Q5437" s="163"/>
      <c r="R5437" s="163"/>
      <c r="S5437" s="168" t="s">
        <v>20645</v>
      </c>
      <c r="T5437" s="164">
        <v>0.0</v>
      </c>
    </row>
    <row r="5438" ht="18.75" hidden="1" customHeight="1">
      <c r="A5438" s="189">
        <v>45985.0</v>
      </c>
      <c r="B5438" s="171">
        <v>18088.0</v>
      </c>
      <c r="C5438" s="171" t="s">
        <v>4097</v>
      </c>
      <c r="D5438" s="171" t="s">
        <v>20687</v>
      </c>
      <c r="E5438" s="171">
        <v>8.0</v>
      </c>
      <c r="F5438" s="171" t="s">
        <v>20733</v>
      </c>
      <c r="G5438" s="171" t="s">
        <v>15287</v>
      </c>
      <c r="H5438" s="172" t="s">
        <v>20635</v>
      </c>
      <c r="I5438" s="173">
        <v>11240.0</v>
      </c>
      <c r="J5438" s="174">
        <v>1220.0</v>
      </c>
      <c r="K5438" s="179">
        <v>1220.0</v>
      </c>
      <c r="L5438" s="178"/>
      <c r="M5438" s="177"/>
      <c r="N5438" s="178"/>
      <c r="O5438" s="163"/>
      <c r="P5438" s="164"/>
      <c r="Q5438" s="163"/>
      <c r="R5438" s="163"/>
      <c r="S5438" s="168"/>
      <c r="T5438" s="164"/>
    </row>
    <row r="5439" ht="18.75" hidden="1" customHeight="1">
      <c r="A5439" s="189">
        <v>45985.0</v>
      </c>
      <c r="B5439" s="171">
        <v>18089.0</v>
      </c>
      <c r="C5439" s="171" t="s">
        <v>357</v>
      </c>
      <c r="D5439" s="171" t="s">
        <v>20687</v>
      </c>
      <c r="E5439" s="171">
        <v>8.0</v>
      </c>
      <c r="F5439" s="171" t="s">
        <v>20990</v>
      </c>
      <c r="G5439" s="171" t="s">
        <v>15293</v>
      </c>
      <c r="H5439" s="172" t="s">
        <v>20635</v>
      </c>
      <c r="I5439" s="173">
        <v>11000.0</v>
      </c>
      <c r="J5439" s="174">
        <v>980.0</v>
      </c>
      <c r="K5439" s="179">
        <v>980.0</v>
      </c>
      <c r="L5439" s="178"/>
      <c r="M5439" s="177"/>
      <c r="N5439" s="178"/>
      <c r="O5439" s="163"/>
      <c r="P5439" s="164"/>
      <c r="Q5439" s="163"/>
      <c r="R5439" s="163"/>
      <c r="S5439" s="168"/>
      <c r="T5439" s="164"/>
    </row>
    <row r="5440" ht="18.75" hidden="1" customHeight="1">
      <c r="A5440" s="189">
        <v>45985.0</v>
      </c>
      <c r="B5440" s="171">
        <v>18090.0</v>
      </c>
      <c r="C5440" s="171" t="s">
        <v>443</v>
      </c>
      <c r="D5440" s="171" t="s">
        <v>20687</v>
      </c>
      <c r="E5440" s="171">
        <v>14.0</v>
      </c>
      <c r="F5440" s="171" t="s">
        <v>21244</v>
      </c>
      <c r="G5440" s="171" t="s">
        <v>15328</v>
      </c>
      <c r="H5440" s="172" t="s">
        <v>20635</v>
      </c>
      <c r="I5440" s="173">
        <v>14120.0</v>
      </c>
      <c r="J5440" s="174">
        <v>4080.0</v>
      </c>
      <c r="K5440" s="179">
        <v>4080.0</v>
      </c>
      <c r="L5440" s="178"/>
      <c r="M5440" s="177"/>
      <c r="N5440" s="178"/>
      <c r="O5440" s="163"/>
      <c r="P5440" s="164"/>
      <c r="Q5440" s="163"/>
      <c r="R5440" s="163"/>
      <c r="S5440" s="168"/>
      <c r="T5440" s="164"/>
    </row>
    <row r="5441" ht="18.75" hidden="1" customHeight="1">
      <c r="A5441" s="180">
        <v>45985.0</v>
      </c>
      <c r="B5441" s="171">
        <v>9173.0</v>
      </c>
      <c r="C5441" s="171" t="s">
        <v>4671</v>
      </c>
      <c r="D5441" s="171"/>
      <c r="E5441" s="171" t="s">
        <v>20634</v>
      </c>
      <c r="F5441" s="171"/>
      <c r="G5441" s="171"/>
      <c r="H5441" s="172"/>
      <c r="I5441" s="173">
        <v>3500.0</v>
      </c>
      <c r="J5441" s="174">
        <v>780.0</v>
      </c>
      <c r="K5441" s="179">
        <v>780.0</v>
      </c>
      <c r="L5441" s="178">
        <v>0.0</v>
      </c>
      <c r="M5441" s="177">
        <v>0.0</v>
      </c>
      <c r="N5441" s="178">
        <v>0.0</v>
      </c>
      <c r="O5441" s="163"/>
      <c r="P5441" s="164"/>
      <c r="Q5441" s="163"/>
      <c r="R5441" s="163"/>
      <c r="S5441" s="168" t="s">
        <v>20645</v>
      </c>
      <c r="T5441" s="164">
        <v>0.0</v>
      </c>
    </row>
    <row r="5442" ht="18.75" hidden="1" customHeight="1">
      <c r="A5442" s="189">
        <v>45985.0</v>
      </c>
      <c r="B5442" s="171">
        <v>18091.0</v>
      </c>
      <c r="C5442" s="171" t="s">
        <v>22530</v>
      </c>
      <c r="D5442" s="171" t="s">
        <v>20659</v>
      </c>
      <c r="E5442" s="171">
        <v>8.0</v>
      </c>
      <c r="F5442" s="171" t="s">
        <v>20998</v>
      </c>
      <c r="G5442" s="171" t="s">
        <v>9465</v>
      </c>
      <c r="H5442" s="172" t="s">
        <v>20635</v>
      </c>
      <c r="I5442" s="173">
        <v>11980.0</v>
      </c>
      <c r="J5442" s="174">
        <v>2280.0</v>
      </c>
      <c r="K5442" s="179">
        <v>2280.0</v>
      </c>
      <c r="L5442" s="178"/>
      <c r="M5442" s="177"/>
      <c r="N5442" s="178"/>
      <c r="O5442" s="163"/>
      <c r="P5442" s="164"/>
      <c r="Q5442" s="163"/>
      <c r="R5442" s="163"/>
      <c r="S5442" s="168"/>
      <c r="T5442" s="164"/>
    </row>
    <row r="5443" ht="18.75" hidden="1" customHeight="1">
      <c r="A5443" s="180">
        <v>45985.0</v>
      </c>
      <c r="B5443" s="171">
        <v>9174.0</v>
      </c>
      <c r="C5443" s="171" t="s">
        <v>744</v>
      </c>
      <c r="D5443" s="171"/>
      <c r="E5443" s="171" t="s">
        <v>20634</v>
      </c>
      <c r="F5443" s="171"/>
      <c r="G5443" s="171"/>
      <c r="H5443" s="172"/>
      <c r="I5443" s="173">
        <v>3060.0</v>
      </c>
      <c r="J5443" s="174">
        <v>460.0</v>
      </c>
      <c r="K5443" s="179">
        <v>0.0</v>
      </c>
      <c r="L5443" s="178">
        <v>460.0</v>
      </c>
      <c r="M5443" s="177">
        <v>0.0</v>
      </c>
      <c r="N5443" s="178">
        <v>0.0</v>
      </c>
      <c r="O5443" s="163"/>
      <c r="P5443" s="164"/>
      <c r="Q5443" s="163"/>
      <c r="R5443" s="163"/>
      <c r="S5443" s="168" t="s">
        <v>20645</v>
      </c>
      <c r="T5443" s="164">
        <v>0.0</v>
      </c>
    </row>
    <row r="5444" ht="18.75" hidden="1" customHeight="1">
      <c r="A5444" s="180">
        <v>45985.0</v>
      </c>
      <c r="B5444" s="171">
        <v>9175.0</v>
      </c>
      <c r="C5444" s="171" t="s">
        <v>8901</v>
      </c>
      <c r="D5444" s="171"/>
      <c r="E5444" s="171" t="s">
        <v>20634</v>
      </c>
      <c r="F5444" s="171"/>
      <c r="G5444" s="171" t="s">
        <v>23051</v>
      </c>
      <c r="H5444" s="172" t="s">
        <v>23051</v>
      </c>
      <c r="I5444" s="173">
        <v>12100.0</v>
      </c>
      <c r="J5444" s="174">
        <v>1580.0</v>
      </c>
      <c r="K5444" s="179">
        <v>1580.0</v>
      </c>
      <c r="L5444" s="178">
        <v>0.0</v>
      </c>
      <c r="M5444" s="177">
        <v>0.0</v>
      </c>
      <c r="N5444" s="178">
        <v>0.0</v>
      </c>
      <c r="O5444" s="163"/>
      <c r="P5444" s="164"/>
      <c r="Q5444" s="163"/>
      <c r="R5444" s="163"/>
      <c r="S5444" s="168" t="s">
        <v>20645</v>
      </c>
      <c r="T5444" s="164">
        <v>0.0</v>
      </c>
    </row>
    <row r="5445" ht="18.75" hidden="1" customHeight="1">
      <c r="A5445" s="189">
        <v>45985.0</v>
      </c>
      <c r="B5445" s="171">
        <v>18092.0</v>
      </c>
      <c r="C5445" s="171" t="s">
        <v>265</v>
      </c>
      <c r="D5445" s="171" t="s">
        <v>20687</v>
      </c>
      <c r="E5445" s="171">
        <v>16.0</v>
      </c>
      <c r="F5445" s="171" t="s">
        <v>20843</v>
      </c>
      <c r="G5445" s="171" t="s">
        <v>4088</v>
      </c>
      <c r="H5445" s="172" t="s">
        <v>20635</v>
      </c>
      <c r="I5445" s="173">
        <v>14620.0</v>
      </c>
      <c r="J5445" s="174">
        <v>4580.0</v>
      </c>
      <c r="K5445" s="179">
        <v>4580.0</v>
      </c>
      <c r="L5445" s="178"/>
      <c r="M5445" s="177"/>
      <c r="N5445" s="178"/>
      <c r="O5445" s="163"/>
      <c r="P5445" s="164"/>
      <c r="Q5445" s="163"/>
      <c r="R5445" s="163"/>
      <c r="S5445" s="168"/>
      <c r="T5445" s="164"/>
    </row>
    <row r="5446" ht="18.75" hidden="1" customHeight="1">
      <c r="A5446" s="180">
        <v>45985.0</v>
      </c>
      <c r="B5446" s="171">
        <v>9176.0</v>
      </c>
      <c r="C5446" s="171" t="s">
        <v>4444</v>
      </c>
      <c r="D5446" s="171"/>
      <c r="E5446" s="171" t="s">
        <v>20634</v>
      </c>
      <c r="F5446" s="171"/>
      <c r="G5446" s="171"/>
      <c r="H5446" s="172"/>
      <c r="I5446" s="173">
        <v>3400.0</v>
      </c>
      <c r="J5446" s="174">
        <v>600.0</v>
      </c>
      <c r="K5446" s="179">
        <v>600.0</v>
      </c>
      <c r="L5446" s="178">
        <v>0.0</v>
      </c>
      <c r="M5446" s="177">
        <v>0.0</v>
      </c>
      <c r="N5446" s="178">
        <v>0.0</v>
      </c>
      <c r="O5446" s="163"/>
      <c r="P5446" s="164"/>
      <c r="Q5446" s="163"/>
      <c r="R5446" s="163"/>
      <c r="S5446" s="168" t="s">
        <v>20645</v>
      </c>
      <c r="T5446" s="164">
        <v>0.0</v>
      </c>
    </row>
    <row r="5447" ht="18.75" hidden="1" customHeight="1">
      <c r="A5447" s="189">
        <v>45985.0</v>
      </c>
      <c r="B5447" s="171">
        <v>18093.0</v>
      </c>
      <c r="C5447" s="171" t="s">
        <v>20832</v>
      </c>
      <c r="D5447" s="171" t="s">
        <v>20673</v>
      </c>
      <c r="E5447" s="171">
        <v>8.0</v>
      </c>
      <c r="F5447" s="171" t="s">
        <v>20787</v>
      </c>
      <c r="G5447" s="171" t="s">
        <v>4799</v>
      </c>
      <c r="H5447" s="172" t="s">
        <v>20635</v>
      </c>
      <c r="I5447" s="173">
        <v>13580.0</v>
      </c>
      <c r="J5447" s="174">
        <v>3740.0</v>
      </c>
      <c r="K5447" s="179">
        <v>3740.0</v>
      </c>
      <c r="L5447" s="178"/>
      <c r="M5447" s="177"/>
      <c r="N5447" s="178"/>
      <c r="O5447" s="163"/>
      <c r="P5447" s="164"/>
      <c r="Q5447" s="163"/>
      <c r="R5447" s="163"/>
      <c r="S5447" s="168"/>
      <c r="T5447" s="164"/>
    </row>
    <row r="5448" ht="18.75" hidden="1" customHeight="1">
      <c r="A5448" s="180">
        <v>45985.0</v>
      </c>
      <c r="B5448" s="171">
        <v>9177.0</v>
      </c>
      <c r="C5448" s="171" t="s">
        <v>8901</v>
      </c>
      <c r="D5448" s="171"/>
      <c r="E5448" s="171" t="s">
        <v>20634</v>
      </c>
      <c r="F5448" s="171"/>
      <c r="G5448" s="171" t="s">
        <v>23052</v>
      </c>
      <c r="H5448" s="172" t="s">
        <v>23052</v>
      </c>
      <c r="I5448" s="173">
        <v>12440.0</v>
      </c>
      <c r="J5448" s="174">
        <v>1920.0</v>
      </c>
      <c r="K5448" s="179">
        <v>1920.0</v>
      </c>
      <c r="L5448" s="178">
        <v>0.0</v>
      </c>
      <c r="M5448" s="177">
        <v>0.0</v>
      </c>
      <c r="N5448" s="178">
        <v>0.0</v>
      </c>
      <c r="O5448" s="163"/>
      <c r="P5448" s="164"/>
      <c r="Q5448" s="163"/>
      <c r="R5448" s="163"/>
      <c r="S5448" s="168" t="s">
        <v>20645</v>
      </c>
      <c r="T5448" s="164">
        <v>0.0</v>
      </c>
    </row>
    <row r="5449" ht="18.75" hidden="1" customHeight="1">
      <c r="A5449" s="180">
        <v>45985.0</v>
      </c>
      <c r="B5449" s="171">
        <v>9178.0</v>
      </c>
      <c r="C5449" s="171" t="s">
        <v>5722</v>
      </c>
      <c r="D5449" s="171"/>
      <c r="E5449" s="171" t="s">
        <v>20634</v>
      </c>
      <c r="F5449" s="171"/>
      <c r="G5449" s="171" t="s">
        <v>22684</v>
      </c>
      <c r="H5449" s="172" t="s">
        <v>22684</v>
      </c>
      <c r="I5449" s="173">
        <v>3640.0</v>
      </c>
      <c r="J5449" s="174">
        <v>200.0</v>
      </c>
      <c r="K5449" s="179">
        <v>0.0</v>
      </c>
      <c r="L5449" s="178">
        <v>0.0</v>
      </c>
      <c r="M5449" s="177">
        <v>0.0</v>
      </c>
      <c r="N5449" s="178">
        <v>0.0</v>
      </c>
      <c r="O5449" s="163"/>
      <c r="P5449" s="164"/>
      <c r="Q5449" s="163"/>
      <c r="R5449" s="163"/>
      <c r="S5449" s="168" t="s">
        <v>20645</v>
      </c>
      <c r="T5449" s="164">
        <v>0.0</v>
      </c>
    </row>
    <row r="5450" ht="18.75" hidden="1" customHeight="1">
      <c r="A5450" s="180">
        <v>45985.0</v>
      </c>
      <c r="B5450" s="171">
        <v>9179.0</v>
      </c>
      <c r="C5450" s="171" t="s">
        <v>5722</v>
      </c>
      <c r="D5450" s="171"/>
      <c r="E5450" s="171" t="s">
        <v>20634</v>
      </c>
      <c r="F5450" s="171"/>
      <c r="G5450" s="171" t="s">
        <v>22684</v>
      </c>
      <c r="H5450" s="172" t="s">
        <v>22684</v>
      </c>
      <c r="I5450" s="173">
        <v>3440.0</v>
      </c>
      <c r="J5450" s="174">
        <v>500.0</v>
      </c>
      <c r="K5450" s="179">
        <v>0.0</v>
      </c>
      <c r="L5450" s="178">
        <v>500.0</v>
      </c>
      <c r="M5450" s="177">
        <v>0.0</v>
      </c>
      <c r="N5450" s="178">
        <v>0.0</v>
      </c>
      <c r="O5450" s="163"/>
      <c r="P5450" s="164"/>
      <c r="Q5450" s="163"/>
      <c r="R5450" s="163"/>
      <c r="S5450" s="168" t="s">
        <v>20645</v>
      </c>
      <c r="T5450" s="164">
        <v>0.0</v>
      </c>
    </row>
    <row r="5451" ht="18.75" hidden="1" customHeight="1">
      <c r="A5451" s="180">
        <v>45985.0</v>
      </c>
      <c r="B5451" s="171">
        <v>9180.0</v>
      </c>
      <c r="C5451" s="171" t="s">
        <v>5722</v>
      </c>
      <c r="D5451" s="171"/>
      <c r="E5451" s="171" t="s">
        <v>20634</v>
      </c>
      <c r="F5451" s="171"/>
      <c r="G5451" s="171" t="s">
        <v>22683</v>
      </c>
      <c r="H5451" s="172" t="s">
        <v>22683</v>
      </c>
      <c r="I5451" s="173">
        <v>3620.0</v>
      </c>
      <c r="J5451" s="174">
        <v>280.0</v>
      </c>
      <c r="K5451" s="179">
        <v>0.0</v>
      </c>
      <c r="L5451" s="178">
        <v>0.0</v>
      </c>
      <c r="M5451" s="177">
        <v>0.0</v>
      </c>
      <c r="N5451" s="178">
        <v>0.0</v>
      </c>
      <c r="O5451" s="163"/>
      <c r="P5451" s="164"/>
      <c r="Q5451" s="163"/>
      <c r="R5451" s="163"/>
      <c r="S5451" s="168" t="s">
        <v>20645</v>
      </c>
      <c r="T5451" s="164">
        <v>0.0</v>
      </c>
    </row>
    <row r="5452" ht="18.75" hidden="1" customHeight="1">
      <c r="A5452" s="180">
        <v>45985.0</v>
      </c>
      <c r="B5452" s="171">
        <v>9181.0</v>
      </c>
      <c r="C5452" s="171" t="s">
        <v>5722</v>
      </c>
      <c r="D5452" s="171"/>
      <c r="E5452" s="171" t="s">
        <v>20634</v>
      </c>
      <c r="F5452" s="171"/>
      <c r="G5452" s="171" t="s">
        <v>22683</v>
      </c>
      <c r="H5452" s="172" t="s">
        <v>22683</v>
      </c>
      <c r="I5452" s="173">
        <v>3340.0</v>
      </c>
      <c r="J5452" s="174">
        <v>540.0</v>
      </c>
      <c r="K5452" s="179">
        <v>0.0</v>
      </c>
      <c r="L5452" s="178">
        <v>540.0</v>
      </c>
      <c r="M5452" s="177">
        <v>0.0</v>
      </c>
      <c r="N5452" s="178">
        <v>0.0</v>
      </c>
      <c r="O5452" s="163"/>
      <c r="P5452" s="164"/>
      <c r="Q5452" s="163"/>
      <c r="R5452" s="163"/>
      <c r="S5452" s="168" t="s">
        <v>20645</v>
      </c>
      <c r="T5452" s="164">
        <v>0.0</v>
      </c>
    </row>
    <row r="5453" ht="18.75" hidden="1" customHeight="1">
      <c r="A5453" s="180">
        <v>45985.0</v>
      </c>
      <c r="B5453" s="171">
        <v>9182.0</v>
      </c>
      <c r="C5453" s="171" t="s">
        <v>4444</v>
      </c>
      <c r="D5453" s="171"/>
      <c r="E5453" s="171" t="s">
        <v>20634</v>
      </c>
      <c r="F5453" s="171"/>
      <c r="G5453" s="171"/>
      <c r="H5453" s="172"/>
      <c r="I5453" s="173">
        <v>3120.0</v>
      </c>
      <c r="J5453" s="174">
        <v>320.0</v>
      </c>
      <c r="K5453" s="179">
        <v>0.0</v>
      </c>
      <c r="L5453" s="178">
        <v>0.0</v>
      </c>
      <c r="M5453" s="177">
        <v>320.0</v>
      </c>
      <c r="N5453" s="178">
        <v>0.0</v>
      </c>
      <c r="O5453" s="163"/>
      <c r="P5453" s="164"/>
      <c r="Q5453" s="163"/>
      <c r="R5453" s="163"/>
      <c r="S5453" s="168" t="s">
        <v>20645</v>
      </c>
      <c r="T5453" s="164">
        <v>0.0</v>
      </c>
    </row>
    <row r="5454" ht="18.75" hidden="1" customHeight="1">
      <c r="A5454" s="189">
        <v>45985.0</v>
      </c>
      <c r="B5454" s="171">
        <v>18094.0</v>
      </c>
      <c r="C5454" s="171" t="s">
        <v>9968</v>
      </c>
      <c r="D5454" s="171" t="s">
        <v>20687</v>
      </c>
      <c r="E5454" s="171">
        <v>14.0</v>
      </c>
      <c r="F5454" s="171" t="s">
        <v>22010</v>
      </c>
      <c r="G5454" s="171" t="s">
        <v>14232</v>
      </c>
      <c r="H5454" s="172" t="s">
        <v>20637</v>
      </c>
      <c r="I5454" s="173">
        <v>11260.0</v>
      </c>
      <c r="J5454" s="174">
        <v>1220.0</v>
      </c>
      <c r="K5454" s="179"/>
      <c r="L5454" s="178"/>
      <c r="M5454" s="177">
        <v>1220.0</v>
      </c>
      <c r="N5454" s="178"/>
      <c r="O5454" s="163"/>
      <c r="P5454" s="164"/>
      <c r="Q5454" s="163"/>
      <c r="R5454" s="163"/>
      <c r="S5454" s="168"/>
      <c r="T5454" s="164"/>
    </row>
    <row r="5455" ht="18.75" hidden="1" customHeight="1">
      <c r="A5455" s="189">
        <v>45985.0</v>
      </c>
      <c r="B5455" s="171">
        <v>18095.0</v>
      </c>
      <c r="C5455" s="171" t="s">
        <v>23053</v>
      </c>
      <c r="D5455" s="171" t="s">
        <v>20659</v>
      </c>
      <c r="E5455" s="171">
        <v>8.0</v>
      </c>
      <c r="F5455" s="171" t="s">
        <v>21357</v>
      </c>
      <c r="G5455" s="171" t="s">
        <v>15360</v>
      </c>
      <c r="H5455" s="172" t="s">
        <v>20635</v>
      </c>
      <c r="I5455" s="173">
        <v>11340.0</v>
      </c>
      <c r="J5455" s="174">
        <v>1640.0</v>
      </c>
      <c r="K5455" s="179">
        <v>1640.0</v>
      </c>
      <c r="L5455" s="178"/>
      <c r="M5455" s="177"/>
      <c r="N5455" s="178"/>
      <c r="O5455" s="163"/>
      <c r="P5455" s="164"/>
      <c r="Q5455" s="163"/>
      <c r="R5455" s="163"/>
      <c r="S5455" s="168"/>
      <c r="T5455" s="164"/>
    </row>
    <row r="5456" ht="18.75" hidden="1" customHeight="1">
      <c r="A5456" s="180">
        <v>45985.0</v>
      </c>
      <c r="B5456" s="171">
        <v>9183.0</v>
      </c>
      <c r="C5456" s="171" t="s">
        <v>5705</v>
      </c>
      <c r="D5456" s="171"/>
      <c r="E5456" s="171" t="s">
        <v>20634</v>
      </c>
      <c r="F5456" s="171"/>
      <c r="G5456" s="171"/>
      <c r="H5456" s="172"/>
      <c r="I5456" s="173">
        <v>4020.0</v>
      </c>
      <c r="J5456" s="174">
        <v>440.0</v>
      </c>
      <c r="K5456" s="179">
        <v>440.0</v>
      </c>
      <c r="L5456" s="178">
        <v>0.0</v>
      </c>
      <c r="M5456" s="177">
        <v>0.0</v>
      </c>
      <c r="N5456" s="178">
        <v>0.0</v>
      </c>
      <c r="O5456" s="163"/>
      <c r="P5456" s="164"/>
      <c r="Q5456" s="163"/>
      <c r="R5456" s="163"/>
      <c r="S5456" s="168" t="s">
        <v>20645</v>
      </c>
      <c r="T5456" s="164">
        <v>0.0</v>
      </c>
    </row>
    <row r="5457" ht="18.75" hidden="1" customHeight="1">
      <c r="A5457" s="189">
        <v>45985.0</v>
      </c>
      <c r="B5457" s="171">
        <v>18097.0</v>
      </c>
      <c r="C5457" s="171" t="s">
        <v>3999</v>
      </c>
      <c r="D5457" s="171" t="s">
        <v>20687</v>
      </c>
      <c r="E5457" s="171" t="s">
        <v>926</v>
      </c>
      <c r="F5457" s="171" t="s">
        <v>21492</v>
      </c>
      <c r="G5457" s="171" t="s">
        <v>12210</v>
      </c>
      <c r="H5457" s="172" t="s">
        <v>20635</v>
      </c>
      <c r="I5457" s="173">
        <v>11520.0</v>
      </c>
      <c r="J5457" s="174">
        <v>11520.0</v>
      </c>
      <c r="K5457" s="179">
        <v>11520.0</v>
      </c>
      <c r="L5457" s="178"/>
      <c r="M5457" s="177"/>
      <c r="N5457" s="178"/>
      <c r="O5457" s="163"/>
      <c r="P5457" s="164"/>
      <c r="Q5457" s="163"/>
      <c r="R5457" s="163"/>
      <c r="S5457" s="168"/>
      <c r="T5457" s="164"/>
    </row>
    <row r="5458" ht="18.75" hidden="1" customHeight="1">
      <c r="A5458" s="189">
        <v>45985.0</v>
      </c>
      <c r="B5458" s="171">
        <v>18098.0</v>
      </c>
      <c r="C5458" s="171" t="s">
        <v>20751</v>
      </c>
      <c r="D5458" s="171" t="s">
        <v>20659</v>
      </c>
      <c r="E5458" s="171">
        <v>8.0</v>
      </c>
      <c r="F5458" s="171" t="s">
        <v>20700</v>
      </c>
      <c r="G5458" s="171" t="s">
        <v>15373</v>
      </c>
      <c r="H5458" s="172" t="s">
        <v>20635</v>
      </c>
      <c r="I5458" s="173">
        <v>10780.0</v>
      </c>
      <c r="J5458" s="174">
        <v>1080.0</v>
      </c>
      <c r="K5458" s="179">
        <v>1080.0</v>
      </c>
      <c r="L5458" s="178"/>
      <c r="M5458" s="177"/>
      <c r="N5458" s="178"/>
      <c r="O5458" s="163"/>
      <c r="P5458" s="164"/>
      <c r="Q5458" s="163"/>
      <c r="R5458" s="163"/>
      <c r="S5458" s="168"/>
      <c r="T5458" s="164"/>
    </row>
    <row r="5459" ht="18.75" hidden="1" customHeight="1">
      <c r="A5459" s="189">
        <v>45985.0</v>
      </c>
      <c r="B5459" s="171">
        <v>18099.0</v>
      </c>
      <c r="C5459" s="171" t="s">
        <v>9968</v>
      </c>
      <c r="D5459" s="171" t="s">
        <v>20673</v>
      </c>
      <c r="E5459" s="171">
        <v>14.0</v>
      </c>
      <c r="F5459" s="171" t="s">
        <v>20793</v>
      </c>
      <c r="G5459" s="171" t="s">
        <v>15381</v>
      </c>
      <c r="H5459" s="172" t="s">
        <v>20635</v>
      </c>
      <c r="I5459" s="173">
        <v>13800.0</v>
      </c>
      <c r="J5459" s="174">
        <v>3940.0</v>
      </c>
      <c r="K5459" s="179">
        <v>3940.0</v>
      </c>
      <c r="L5459" s="178"/>
      <c r="M5459" s="177"/>
      <c r="N5459" s="178"/>
      <c r="O5459" s="163"/>
      <c r="P5459" s="164"/>
      <c r="Q5459" s="163"/>
      <c r="R5459" s="163"/>
      <c r="S5459" s="168"/>
      <c r="T5459" s="164"/>
    </row>
    <row r="5460" ht="18.75" hidden="1" customHeight="1">
      <c r="A5460" s="180">
        <v>45985.0</v>
      </c>
      <c r="B5460" s="171">
        <v>9184.0</v>
      </c>
      <c r="C5460" s="171" t="s">
        <v>744</v>
      </c>
      <c r="D5460" s="171"/>
      <c r="E5460" s="171" t="s">
        <v>20634</v>
      </c>
      <c r="F5460" s="171"/>
      <c r="G5460" s="171"/>
      <c r="H5460" s="172"/>
      <c r="I5460" s="173">
        <v>2900.0</v>
      </c>
      <c r="J5460" s="174">
        <v>320.0</v>
      </c>
      <c r="K5460" s="179">
        <v>0.0</v>
      </c>
      <c r="L5460" s="178">
        <v>320.0</v>
      </c>
      <c r="M5460" s="177">
        <v>0.0</v>
      </c>
      <c r="N5460" s="178">
        <v>0.0</v>
      </c>
      <c r="O5460" s="163"/>
      <c r="P5460" s="164"/>
      <c r="Q5460" s="163"/>
      <c r="R5460" s="163"/>
      <c r="S5460" s="168" t="s">
        <v>20645</v>
      </c>
      <c r="T5460" s="164">
        <v>0.0</v>
      </c>
    </row>
    <row r="5461" ht="18.75" hidden="1" customHeight="1">
      <c r="A5461" s="180">
        <v>45985.0</v>
      </c>
      <c r="B5461" s="171">
        <v>9187.0</v>
      </c>
      <c r="C5461" s="171" t="s">
        <v>4444</v>
      </c>
      <c r="D5461" s="171"/>
      <c r="E5461" s="171" t="s">
        <v>20634</v>
      </c>
      <c r="F5461" s="171"/>
      <c r="G5461" s="171"/>
      <c r="H5461" s="172"/>
      <c r="I5461" s="173">
        <v>3080.0</v>
      </c>
      <c r="J5461" s="174">
        <v>340.0</v>
      </c>
      <c r="K5461" s="179">
        <v>340.0</v>
      </c>
      <c r="L5461" s="178">
        <v>0.0</v>
      </c>
      <c r="M5461" s="177">
        <v>0.0</v>
      </c>
      <c r="N5461" s="178">
        <v>0.0</v>
      </c>
      <c r="O5461" s="163"/>
      <c r="P5461" s="164"/>
      <c r="Q5461" s="163"/>
      <c r="R5461" s="163"/>
      <c r="S5461" s="168" t="s">
        <v>20645</v>
      </c>
      <c r="T5461" s="164">
        <v>0.0</v>
      </c>
    </row>
    <row r="5462" ht="18.75" hidden="1" customHeight="1">
      <c r="A5462" s="180">
        <v>45985.0</v>
      </c>
      <c r="B5462" s="171">
        <v>9188.0</v>
      </c>
      <c r="C5462" s="171" t="s">
        <v>4671</v>
      </c>
      <c r="D5462" s="171"/>
      <c r="E5462" s="171" t="s">
        <v>20634</v>
      </c>
      <c r="F5462" s="171"/>
      <c r="G5462" s="171" t="s">
        <v>5933</v>
      </c>
      <c r="H5462" s="172" t="s">
        <v>5933</v>
      </c>
      <c r="I5462" s="173">
        <v>4080.0</v>
      </c>
      <c r="J5462" s="174">
        <v>1320.0</v>
      </c>
      <c r="K5462" s="179">
        <v>1320.0</v>
      </c>
      <c r="L5462" s="178">
        <v>0.0</v>
      </c>
      <c r="M5462" s="177">
        <v>0.0</v>
      </c>
      <c r="N5462" s="178">
        <v>0.0</v>
      </c>
      <c r="O5462" s="163"/>
      <c r="P5462" s="164"/>
      <c r="Q5462" s="163"/>
      <c r="R5462" s="163"/>
      <c r="S5462" s="168" t="s">
        <v>20645</v>
      </c>
      <c r="T5462" s="164">
        <v>0.0</v>
      </c>
    </row>
    <row r="5463" ht="18.75" hidden="1" customHeight="1">
      <c r="A5463" s="189">
        <v>45985.0</v>
      </c>
      <c r="B5463" s="171">
        <v>18100.0</v>
      </c>
      <c r="C5463" s="171" t="s">
        <v>23054</v>
      </c>
      <c r="D5463" s="171" t="s">
        <v>20659</v>
      </c>
      <c r="E5463" s="171">
        <v>8.0</v>
      </c>
      <c r="F5463" s="171" t="s">
        <v>20700</v>
      </c>
      <c r="G5463" s="171" t="s">
        <v>15387</v>
      </c>
      <c r="H5463" s="172" t="s">
        <v>20635</v>
      </c>
      <c r="I5463" s="173">
        <v>11220.0</v>
      </c>
      <c r="J5463" s="174">
        <v>1520.0</v>
      </c>
      <c r="K5463" s="179">
        <v>1520.0</v>
      </c>
      <c r="L5463" s="178"/>
      <c r="M5463" s="177"/>
      <c r="N5463" s="178"/>
      <c r="O5463" s="163"/>
      <c r="P5463" s="164"/>
      <c r="Q5463" s="163"/>
      <c r="R5463" s="163"/>
      <c r="S5463" s="168"/>
      <c r="T5463" s="164"/>
    </row>
    <row r="5464" ht="18.75" hidden="1" customHeight="1">
      <c r="A5464" s="189">
        <v>45985.0</v>
      </c>
      <c r="B5464" s="171">
        <v>18101.0</v>
      </c>
      <c r="C5464" s="171" t="s">
        <v>3000</v>
      </c>
      <c r="D5464" s="171" t="s">
        <v>20687</v>
      </c>
      <c r="E5464" s="171">
        <v>14.0</v>
      </c>
      <c r="F5464" s="171" t="s">
        <v>21370</v>
      </c>
      <c r="G5464" s="171" t="s">
        <v>4149</v>
      </c>
      <c r="H5464" s="172" t="s">
        <v>20635</v>
      </c>
      <c r="I5464" s="173">
        <v>13700.0</v>
      </c>
      <c r="J5464" s="174">
        <v>3660.0</v>
      </c>
      <c r="K5464" s="179">
        <v>3660.0</v>
      </c>
      <c r="L5464" s="178"/>
      <c r="M5464" s="177"/>
      <c r="N5464" s="178"/>
      <c r="O5464" s="163"/>
      <c r="P5464" s="164"/>
      <c r="Q5464" s="163"/>
      <c r="R5464" s="163"/>
      <c r="S5464" s="168"/>
      <c r="T5464" s="164"/>
    </row>
    <row r="5465" ht="18.75" hidden="1" customHeight="1">
      <c r="A5465" s="180">
        <v>45985.0</v>
      </c>
      <c r="B5465" s="171">
        <v>9189.0</v>
      </c>
      <c r="C5465" s="171" t="s">
        <v>4444</v>
      </c>
      <c r="D5465" s="171"/>
      <c r="E5465" s="171" t="s">
        <v>20634</v>
      </c>
      <c r="F5465" s="171"/>
      <c r="G5465" s="171"/>
      <c r="H5465" s="172"/>
      <c r="I5465" s="173">
        <v>3160.0</v>
      </c>
      <c r="J5465" s="174">
        <v>380.0</v>
      </c>
      <c r="K5465" s="179">
        <v>380.0</v>
      </c>
      <c r="L5465" s="178">
        <v>0.0</v>
      </c>
      <c r="M5465" s="177">
        <v>0.0</v>
      </c>
      <c r="N5465" s="178">
        <v>0.0</v>
      </c>
      <c r="O5465" s="163"/>
      <c r="P5465" s="164"/>
      <c r="Q5465" s="163"/>
      <c r="R5465" s="163"/>
      <c r="S5465" s="168" t="s">
        <v>20645</v>
      </c>
      <c r="T5465" s="164">
        <v>0.0</v>
      </c>
    </row>
    <row r="5466" ht="18.75" hidden="1" customHeight="1">
      <c r="A5466" s="189">
        <v>45985.0</v>
      </c>
      <c r="B5466" s="171">
        <v>18102.0</v>
      </c>
      <c r="C5466" s="171" t="s">
        <v>21423</v>
      </c>
      <c r="D5466" s="171" t="s">
        <v>20687</v>
      </c>
      <c r="E5466" s="171">
        <v>8.0</v>
      </c>
      <c r="F5466" s="171" t="s">
        <v>21419</v>
      </c>
      <c r="G5466" s="171" t="s">
        <v>15402</v>
      </c>
      <c r="H5466" s="172" t="s">
        <v>20635</v>
      </c>
      <c r="I5466" s="173">
        <v>10980.0</v>
      </c>
      <c r="J5466" s="174">
        <v>960.0</v>
      </c>
      <c r="K5466" s="179">
        <v>960.0</v>
      </c>
      <c r="L5466" s="178"/>
      <c r="M5466" s="177"/>
      <c r="N5466" s="178"/>
      <c r="O5466" s="163"/>
      <c r="P5466" s="164"/>
      <c r="Q5466" s="163"/>
      <c r="R5466" s="163"/>
      <c r="S5466" s="168"/>
      <c r="T5466" s="164"/>
    </row>
    <row r="5467" ht="18.75" hidden="1" customHeight="1">
      <c r="A5467" s="189">
        <v>45985.0</v>
      </c>
      <c r="B5467" s="171">
        <v>18103.0</v>
      </c>
      <c r="C5467" s="171" t="s">
        <v>3437</v>
      </c>
      <c r="D5467" s="171" t="s">
        <v>20673</v>
      </c>
      <c r="E5467" s="171">
        <v>4.0</v>
      </c>
      <c r="F5467" s="171" t="s">
        <v>21841</v>
      </c>
      <c r="G5467" s="171" t="s">
        <v>14196</v>
      </c>
      <c r="H5467" s="172" t="s">
        <v>20635</v>
      </c>
      <c r="I5467" s="173">
        <v>11720.0</v>
      </c>
      <c r="J5467" s="174">
        <v>2160.0</v>
      </c>
      <c r="K5467" s="179">
        <v>2160.0</v>
      </c>
      <c r="L5467" s="178"/>
      <c r="M5467" s="177"/>
      <c r="N5467" s="178"/>
      <c r="O5467" s="163"/>
      <c r="P5467" s="164"/>
      <c r="Q5467" s="163"/>
      <c r="R5467" s="163"/>
      <c r="S5467" s="168"/>
      <c r="T5467" s="164"/>
    </row>
    <row r="5468" ht="18.75" hidden="1" customHeight="1">
      <c r="A5468" s="189">
        <v>45985.0</v>
      </c>
      <c r="B5468" s="171">
        <v>18104.0</v>
      </c>
      <c r="C5468" s="171" t="s">
        <v>23055</v>
      </c>
      <c r="D5468" s="171" t="s">
        <v>20659</v>
      </c>
      <c r="E5468" s="171">
        <v>4.0</v>
      </c>
      <c r="F5468" s="171" t="s">
        <v>20723</v>
      </c>
      <c r="G5468" s="171" t="s">
        <v>15405</v>
      </c>
      <c r="H5468" s="172" t="s">
        <v>20635</v>
      </c>
      <c r="I5468" s="173">
        <v>13540.0</v>
      </c>
      <c r="J5468" s="174">
        <v>3760.0</v>
      </c>
      <c r="K5468" s="179">
        <v>3760.0</v>
      </c>
      <c r="L5468" s="178"/>
      <c r="M5468" s="177"/>
      <c r="N5468" s="178"/>
      <c r="O5468" s="163"/>
      <c r="P5468" s="164"/>
      <c r="Q5468" s="163"/>
      <c r="R5468" s="163"/>
      <c r="S5468" s="168"/>
      <c r="T5468" s="164"/>
    </row>
    <row r="5469" ht="18.75" hidden="1" customHeight="1">
      <c r="A5469" s="180">
        <v>45985.0</v>
      </c>
      <c r="B5469" s="171">
        <v>9203.0</v>
      </c>
      <c r="C5469" s="171" t="s">
        <v>1093</v>
      </c>
      <c r="D5469" s="171"/>
      <c r="E5469" s="171" t="s">
        <v>20634</v>
      </c>
      <c r="F5469" s="171"/>
      <c r="G5469" s="171" t="s">
        <v>23056</v>
      </c>
      <c r="H5469" s="172" t="s">
        <v>23056</v>
      </c>
      <c r="I5469" s="173">
        <v>3920.0</v>
      </c>
      <c r="J5469" s="174">
        <v>1100.0</v>
      </c>
      <c r="K5469" s="179">
        <v>0.0</v>
      </c>
      <c r="L5469" s="178">
        <v>1100.0</v>
      </c>
      <c r="M5469" s="177">
        <v>0.0</v>
      </c>
      <c r="N5469" s="178">
        <v>0.0</v>
      </c>
      <c r="O5469" s="163"/>
      <c r="P5469" s="164"/>
      <c r="Q5469" s="163"/>
      <c r="R5469" s="163"/>
      <c r="S5469" s="168" t="s">
        <v>20645</v>
      </c>
      <c r="T5469" s="164">
        <v>0.0</v>
      </c>
    </row>
    <row r="5470" ht="18.75" hidden="1" customHeight="1">
      <c r="A5470" s="180">
        <v>45985.0</v>
      </c>
      <c r="B5470" s="171">
        <v>9205.0</v>
      </c>
      <c r="C5470" s="171" t="s">
        <v>20731</v>
      </c>
      <c r="D5470" s="171"/>
      <c r="E5470" s="171" t="s">
        <v>20634</v>
      </c>
      <c r="F5470" s="171"/>
      <c r="G5470" s="171" t="s">
        <v>23057</v>
      </c>
      <c r="H5470" s="172" t="s">
        <v>23057</v>
      </c>
      <c r="I5470" s="173">
        <v>2960.0</v>
      </c>
      <c r="J5470" s="174">
        <v>140.0</v>
      </c>
      <c r="K5470" s="179">
        <v>0.0</v>
      </c>
      <c r="L5470" s="178">
        <v>140.0</v>
      </c>
      <c r="M5470" s="177">
        <v>0.0</v>
      </c>
      <c r="N5470" s="178">
        <v>0.0</v>
      </c>
      <c r="O5470" s="163"/>
      <c r="P5470" s="164"/>
      <c r="Q5470" s="163"/>
      <c r="R5470" s="163"/>
      <c r="S5470" s="168" t="s">
        <v>20645</v>
      </c>
      <c r="T5470" s="164">
        <v>0.0</v>
      </c>
    </row>
    <row r="5471" ht="18.75" hidden="1" customHeight="1">
      <c r="A5471" s="182">
        <v>45985.02901084491</v>
      </c>
      <c r="B5471" s="171">
        <v>9167.0</v>
      </c>
      <c r="C5471" s="171" t="s">
        <v>4031</v>
      </c>
      <c r="D5471" s="171"/>
      <c r="E5471" s="171" t="s">
        <v>20634</v>
      </c>
      <c r="F5471" s="171"/>
      <c r="G5471" s="171" t="s">
        <v>20697</v>
      </c>
      <c r="H5471" s="172" t="s">
        <v>20697</v>
      </c>
      <c r="I5471" s="173">
        <v>3120.0</v>
      </c>
      <c r="J5471" s="174">
        <v>240.0</v>
      </c>
      <c r="K5471" s="179">
        <v>240.0</v>
      </c>
      <c r="L5471" s="178">
        <v>0.0</v>
      </c>
      <c r="M5471" s="177">
        <v>0.0</v>
      </c>
      <c r="N5471" s="178">
        <v>0.0</v>
      </c>
      <c r="O5471" s="163"/>
      <c r="P5471" s="164"/>
      <c r="Q5471" s="163"/>
      <c r="R5471" s="163"/>
      <c r="S5471" s="168" t="s">
        <v>20645</v>
      </c>
      <c r="T5471" s="164">
        <v>0.0</v>
      </c>
    </row>
    <row r="5472" ht="18.75" hidden="1" customHeight="1">
      <c r="A5472" s="189">
        <v>45986.0</v>
      </c>
      <c r="B5472" s="171">
        <v>18105.0</v>
      </c>
      <c r="C5472" s="171" t="s">
        <v>8581</v>
      </c>
      <c r="D5472" s="171" t="s">
        <v>20687</v>
      </c>
      <c r="E5472" s="171">
        <v>8.0</v>
      </c>
      <c r="F5472" s="171" t="s">
        <v>20714</v>
      </c>
      <c r="G5472" s="171" t="s">
        <v>4190</v>
      </c>
      <c r="H5472" s="172" t="s">
        <v>20635</v>
      </c>
      <c r="I5472" s="173">
        <v>12500.0</v>
      </c>
      <c r="J5472" s="174">
        <v>2480.0</v>
      </c>
      <c r="K5472" s="179">
        <v>2480.0</v>
      </c>
      <c r="L5472" s="178"/>
      <c r="M5472" s="177"/>
      <c r="N5472" s="178"/>
      <c r="O5472" s="163"/>
      <c r="P5472" s="164"/>
      <c r="Q5472" s="163"/>
      <c r="R5472" s="163"/>
      <c r="S5472" s="168"/>
      <c r="T5472" s="164"/>
    </row>
    <row r="5473" ht="18.75" hidden="1" customHeight="1">
      <c r="A5473" s="189">
        <v>45986.0</v>
      </c>
      <c r="B5473" s="171">
        <v>18106.0</v>
      </c>
      <c r="C5473" s="171" t="s">
        <v>9968</v>
      </c>
      <c r="D5473" s="171" t="s">
        <v>20659</v>
      </c>
      <c r="E5473" s="171">
        <v>8.0</v>
      </c>
      <c r="F5473" s="171" t="s">
        <v>20692</v>
      </c>
      <c r="G5473" s="171" t="s">
        <v>14459</v>
      </c>
      <c r="H5473" s="172" t="s">
        <v>20635</v>
      </c>
      <c r="I5473" s="173">
        <v>12420.0</v>
      </c>
      <c r="J5473" s="174">
        <v>2720.0</v>
      </c>
      <c r="K5473" s="179">
        <v>2720.0</v>
      </c>
      <c r="L5473" s="178"/>
      <c r="M5473" s="177"/>
      <c r="N5473" s="178"/>
      <c r="O5473" s="163"/>
      <c r="P5473" s="164"/>
      <c r="Q5473" s="163"/>
      <c r="R5473" s="163"/>
      <c r="S5473" s="168"/>
      <c r="T5473" s="164"/>
    </row>
    <row r="5474" ht="18.75" hidden="1" customHeight="1">
      <c r="A5474" s="189">
        <v>45986.0</v>
      </c>
      <c r="B5474" s="171">
        <v>18107.0</v>
      </c>
      <c r="C5474" s="171" t="s">
        <v>3117</v>
      </c>
      <c r="D5474" s="171" t="s">
        <v>20673</v>
      </c>
      <c r="E5474" s="171">
        <v>8.0</v>
      </c>
      <c r="F5474" s="171" t="s">
        <v>20876</v>
      </c>
      <c r="G5474" s="171" t="s">
        <v>4637</v>
      </c>
      <c r="H5474" s="172" t="s">
        <v>20635</v>
      </c>
      <c r="I5474" s="173">
        <v>13140.0</v>
      </c>
      <c r="J5474" s="174">
        <v>3300.0</v>
      </c>
      <c r="K5474" s="179">
        <v>3300.0</v>
      </c>
      <c r="L5474" s="178"/>
      <c r="M5474" s="177"/>
      <c r="N5474" s="178"/>
      <c r="O5474" s="163"/>
      <c r="P5474" s="164"/>
      <c r="Q5474" s="163"/>
      <c r="R5474" s="163"/>
      <c r="S5474" s="168"/>
      <c r="T5474" s="164"/>
    </row>
    <row r="5475" ht="18.75" hidden="1" customHeight="1">
      <c r="A5475" s="189">
        <v>45986.0</v>
      </c>
      <c r="B5475" s="171">
        <v>18108.0</v>
      </c>
      <c r="C5475" s="171" t="s">
        <v>4671</v>
      </c>
      <c r="D5475" s="171" t="s">
        <v>20687</v>
      </c>
      <c r="E5475" s="171">
        <v>8.0</v>
      </c>
      <c r="F5475" s="171" t="s">
        <v>20700</v>
      </c>
      <c r="G5475" s="171" t="s">
        <v>7963</v>
      </c>
      <c r="H5475" s="172" t="s">
        <v>20635</v>
      </c>
      <c r="I5475" s="173">
        <v>13200.0</v>
      </c>
      <c r="J5475" s="174">
        <v>3180.0</v>
      </c>
      <c r="K5475" s="179">
        <v>3180.0</v>
      </c>
      <c r="L5475" s="178"/>
      <c r="M5475" s="177"/>
      <c r="N5475" s="178"/>
      <c r="O5475" s="163"/>
      <c r="P5475" s="164"/>
      <c r="Q5475" s="163"/>
      <c r="R5475" s="163"/>
      <c r="S5475" s="168"/>
      <c r="T5475" s="164"/>
    </row>
    <row r="5476" ht="18.75" hidden="1" customHeight="1">
      <c r="A5476" s="180">
        <v>45986.0</v>
      </c>
      <c r="B5476" s="171">
        <v>9193.0</v>
      </c>
      <c r="C5476" s="171" t="s">
        <v>4017</v>
      </c>
      <c r="D5476" s="171"/>
      <c r="E5476" s="171" t="s">
        <v>20634</v>
      </c>
      <c r="F5476" s="171"/>
      <c r="G5476" s="171" t="s">
        <v>4500</v>
      </c>
      <c r="H5476" s="172" t="s">
        <v>4500</v>
      </c>
      <c r="I5476" s="173">
        <v>3780.0</v>
      </c>
      <c r="J5476" s="174">
        <v>620.0</v>
      </c>
      <c r="K5476" s="179">
        <v>0.0</v>
      </c>
      <c r="L5476" s="178">
        <v>0.0</v>
      </c>
      <c r="M5476" s="177">
        <v>620.0</v>
      </c>
      <c r="N5476" s="178">
        <v>0.0</v>
      </c>
      <c r="O5476" s="163"/>
      <c r="P5476" s="164"/>
      <c r="Q5476" s="163"/>
      <c r="R5476" s="163"/>
      <c r="S5476" s="168" t="s">
        <v>20645</v>
      </c>
      <c r="T5476" s="164">
        <v>0.0</v>
      </c>
    </row>
    <row r="5477" ht="18.75" hidden="1" customHeight="1">
      <c r="A5477" s="189">
        <v>45986.0</v>
      </c>
      <c r="B5477" s="171">
        <v>18110.0</v>
      </c>
      <c r="C5477" s="171" t="s">
        <v>21369</v>
      </c>
      <c r="D5477" s="171" t="s">
        <v>20659</v>
      </c>
      <c r="E5477" s="171">
        <v>8.0</v>
      </c>
      <c r="F5477" s="171" t="s">
        <v>21455</v>
      </c>
      <c r="G5477" s="171" t="s">
        <v>4824</v>
      </c>
      <c r="H5477" s="172" t="s">
        <v>20635</v>
      </c>
      <c r="I5477" s="173">
        <v>10740.0</v>
      </c>
      <c r="J5477" s="174">
        <v>1040.0</v>
      </c>
      <c r="K5477" s="179">
        <v>1040.0</v>
      </c>
      <c r="L5477" s="178"/>
      <c r="M5477" s="177"/>
      <c r="N5477" s="178"/>
      <c r="O5477" s="163"/>
      <c r="P5477" s="164"/>
      <c r="Q5477" s="163"/>
      <c r="R5477" s="163"/>
      <c r="S5477" s="168"/>
      <c r="T5477" s="164"/>
    </row>
    <row r="5478" ht="18.75" hidden="1" customHeight="1">
      <c r="A5478" s="189">
        <v>45986.0</v>
      </c>
      <c r="B5478" s="171">
        <v>18111.0</v>
      </c>
      <c r="C5478" s="171" t="s">
        <v>3220</v>
      </c>
      <c r="D5478" s="171" t="s">
        <v>20687</v>
      </c>
      <c r="E5478" s="171">
        <v>8.0</v>
      </c>
      <c r="F5478" s="171" t="s">
        <v>20778</v>
      </c>
      <c r="G5478" s="171" t="s">
        <v>15427</v>
      </c>
      <c r="H5478" s="172" t="s">
        <v>20635</v>
      </c>
      <c r="I5478" s="173">
        <v>12980.0</v>
      </c>
      <c r="J5478" s="174">
        <v>2960.0</v>
      </c>
      <c r="K5478" s="179">
        <v>2960.0</v>
      </c>
      <c r="L5478" s="178"/>
      <c r="M5478" s="177"/>
      <c r="N5478" s="178"/>
      <c r="O5478" s="163"/>
      <c r="P5478" s="164"/>
      <c r="Q5478" s="163"/>
      <c r="R5478" s="163"/>
      <c r="S5478" s="168"/>
      <c r="T5478" s="164"/>
    </row>
    <row r="5479" ht="18.75" hidden="1" customHeight="1">
      <c r="A5479" s="180">
        <v>45986.0</v>
      </c>
      <c r="B5479" s="171">
        <v>9194.0</v>
      </c>
      <c r="C5479" s="171" t="s">
        <v>8901</v>
      </c>
      <c r="D5479" s="171"/>
      <c r="E5479" s="171" t="s">
        <v>20634</v>
      </c>
      <c r="F5479" s="171"/>
      <c r="G5479" s="171" t="s">
        <v>23058</v>
      </c>
      <c r="H5479" s="172" t="s">
        <v>23058</v>
      </c>
      <c r="I5479" s="173">
        <v>12740.0</v>
      </c>
      <c r="J5479" s="174">
        <v>1960.0</v>
      </c>
      <c r="K5479" s="179">
        <v>1960.0</v>
      </c>
      <c r="L5479" s="178">
        <v>0.0</v>
      </c>
      <c r="M5479" s="177">
        <v>0.0</v>
      </c>
      <c r="N5479" s="178">
        <v>0.0</v>
      </c>
      <c r="O5479" s="163"/>
      <c r="P5479" s="164"/>
      <c r="Q5479" s="163"/>
      <c r="R5479" s="163"/>
      <c r="S5479" s="168" t="s">
        <v>20645</v>
      </c>
      <c r="T5479" s="164">
        <v>0.0</v>
      </c>
    </row>
    <row r="5480" ht="18.75" hidden="1" customHeight="1">
      <c r="A5480" s="180">
        <v>45986.0</v>
      </c>
      <c r="B5480" s="171">
        <v>9195.0</v>
      </c>
      <c r="C5480" s="171" t="s">
        <v>5237</v>
      </c>
      <c r="D5480" s="171"/>
      <c r="E5480" s="171" t="s">
        <v>20634</v>
      </c>
      <c r="F5480" s="171"/>
      <c r="G5480" s="171" t="s">
        <v>23059</v>
      </c>
      <c r="H5480" s="172" t="s">
        <v>23059</v>
      </c>
      <c r="I5480" s="173">
        <v>13020.0</v>
      </c>
      <c r="J5480" s="174">
        <v>660.0</v>
      </c>
      <c r="K5480" s="179">
        <v>660.0</v>
      </c>
      <c r="L5480" s="178">
        <v>0.0</v>
      </c>
      <c r="M5480" s="177">
        <v>0.0</v>
      </c>
      <c r="N5480" s="178">
        <v>0.0</v>
      </c>
      <c r="O5480" s="163"/>
      <c r="P5480" s="164"/>
      <c r="Q5480" s="163"/>
      <c r="R5480" s="163"/>
      <c r="S5480" s="168" t="s">
        <v>20645</v>
      </c>
      <c r="T5480" s="164">
        <v>0.0</v>
      </c>
    </row>
    <row r="5481" ht="18.75" hidden="1" customHeight="1">
      <c r="A5481" s="189">
        <v>45986.0</v>
      </c>
      <c r="B5481" s="171">
        <v>18112.0</v>
      </c>
      <c r="C5481" s="171" t="s">
        <v>14229</v>
      </c>
      <c r="D5481" s="171" t="s">
        <v>20659</v>
      </c>
      <c r="E5481" s="171">
        <v>8.0</v>
      </c>
      <c r="F5481" s="171" t="s">
        <v>21876</v>
      </c>
      <c r="G5481" s="171" t="s">
        <v>15443</v>
      </c>
      <c r="H5481" s="172" t="s">
        <v>20635</v>
      </c>
      <c r="I5481" s="173">
        <v>12700.0</v>
      </c>
      <c r="J5481" s="174">
        <v>3000.0</v>
      </c>
      <c r="K5481" s="179">
        <v>3000.0</v>
      </c>
      <c r="L5481" s="178"/>
      <c r="M5481" s="177"/>
      <c r="N5481" s="178"/>
      <c r="O5481" s="163"/>
      <c r="P5481" s="164"/>
      <c r="Q5481" s="163"/>
      <c r="R5481" s="163"/>
      <c r="S5481" s="168"/>
      <c r="T5481" s="164"/>
    </row>
    <row r="5482" ht="18.75" hidden="1" customHeight="1">
      <c r="A5482" s="189">
        <v>45986.0</v>
      </c>
      <c r="B5482" s="171">
        <v>18113.0</v>
      </c>
      <c r="C5482" s="171" t="s">
        <v>19446</v>
      </c>
      <c r="D5482" s="171" t="s">
        <v>20687</v>
      </c>
      <c r="E5482" s="171">
        <v>14.0</v>
      </c>
      <c r="F5482" s="171" t="s">
        <v>21499</v>
      </c>
      <c r="G5482" s="171" t="s">
        <v>13055</v>
      </c>
      <c r="H5482" s="172" t="s">
        <v>20635</v>
      </c>
      <c r="I5482" s="173">
        <v>12580.0</v>
      </c>
      <c r="J5482" s="174">
        <v>2540.0</v>
      </c>
      <c r="K5482" s="179">
        <v>2540.0</v>
      </c>
      <c r="L5482" s="178"/>
      <c r="M5482" s="177"/>
      <c r="N5482" s="178"/>
      <c r="O5482" s="163"/>
      <c r="P5482" s="164"/>
      <c r="Q5482" s="163"/>
      <c r="R5482" s="163"/>
      <c r="S5482" s="168"/>
      <c r="T5482" s="164"/>
    </row>
    <row r="5483" ht="18.75" hidden="1" customHeight="1">
      <c r="A5483" s="189">
        <v>45986.0</v>
      </c>
      <c r="B5483" s="171">
        <v>18114.0</v>
      </c>
      <c r="C5483" s="171" t="s">
        <v>3395</v>
      </c>
      <c r="D5483" s="171" t="s">
        <v>20673</v>
      </c>
      <c r="E5483" s="171">
        <v>8.0</v>
      </c>
      <c r="F5483" s="171" t="s">
        <v>21040</v>
      </c>
      <c r="G5483" s="171" t="s">
        <v>13456</v>
      </c>
      <c r="H5483" s="172" t="s">
        <v>20635</v>
      </c>
      <c r="I5483" s="173">
        <v>11220.0</v>
      </c>
      <c r="J5483" s="174">
        <v>1380.0</v>
      </c>
      <c r="K5483" s="179">
        <v>1380.0</v>
      </c>
      <c r="L5483" s="178"/>
      <c r="M5483" s="177"/>
      <c r="N5483" s="178"/>
      <c r="O5483" s="163"/>
      <c r="P5483" s="164"/>
      <c r="Q5483" s="163"/>
      <c r="R5483" s="163"/>
      <c r="S5483" s="168"/>
      <c r="T5483" s="164"/>
    </row>
    <row r="5484" ht="18.75" hidden="1" customHeight="1">
      <c r="A5484" s="180">
        <v>45986.0</v>
      </c>
      <c r="B5484" s="171">
        <v>9196.0</v>
      </c>
      <c r="C5484" s="171" t="s">
        <v>4035</v>
      </c>
      <c r="D5484" s="171"/>
      <c r="E5484" s="171" t="s">
        <v>20634</v>
      </c>
      <c r="F5484" s="171"/>
      <c r="G5484" s="171"/>
      <c r="H5484" s="172"/>
      <c r="I5484" s="173">
        <v>3980.0</v>
      </c>
      <c r="J5484" s="174">
        <v>1320.0</v>
      </c>
      <c r="K5484" s="179">
        <v>0.0</v>
      </c>
      <c r="L5484" s="178">
        <v>0.0</v>
      </c>
      <c r="M5484" s="177">
        <v>0.0</v>
      </c>
      <c r="N5484" s="178">
        <v>1320.0</v>
      </c>
      <c r="O5484" s="163"/>
      <c r="P5484" s="164"/>
      <c r="Q5484" s="163"/>
      <c r="R5484" s="163"/>
      <c r="S5484" s="168" t="s">
        <v>20645</v>
      </c>
      <c r="T5484" s="164">
        <v>0.0</v>
      </c>
    </row>
    <row r="5485" ht="18.75" hidden="1" customHeight="1">
      <c r="A5485" s="180">
        <v>45986.0</v>
      </c>
      <c r="B5485" s="171">
        <v>9197.0</v>
      </c>
      <c r="C5485" s="171" t="s">
        <v>6423</v>
      </c>
      <c r="D5485" s="171"/>
      <c r="E5485" s="171" t="s">
        <v>20634</v>
      </c>
      <c r="F5485" s="171"/>
      <c r="G5485" s="171" t="s">
        <v>22684</v>
      </c>
      <c r="H5485" s="172" t="s">
        <v>22684</v>
      </c>
      <c r="I5485" s="173">
        <v>3560.0</v>
      </c>
      <c r="J5485" s="174">
        <v>180.0</v>
      </c>
      <c r="K5485" s="179">
        <v>0.0</v>
      </c>
      <c r="L5485" s="178">
        <v>0.0</v>
      </c>
      <c r="M5485" s="177">
        <v>0.0</v>
      </c>
      <c r="N5485" s="178">
        <v>0.0</v>
      </c>
      <c r="O5485" s="163"/>
      <c r="P5485" s="164"/>
      <c r="Q5485" s="163"/>
      <c r="R5485" s="163"/>
      <c r="S5485" s="168" t="s">
        <v>20645</v>
      </c>
      <c r="T5485" s="164">
        <v>0.0</v>
      </c>
    </row>
    <row r="5486" ht="18.75" hidden="1" customHeight="1">
      <c r="A5486" s="180">
        <v>45986.0</v>
      </c>
      <c r="B5486" s="171">
        <v>9198.0</v>
      </c>
      <c r="C5486" s="171" t="s">
        <v>6423</v>
      </c>
      <c r="D5486" s="171"/>
      <c r="E5486" s="171" t="s">
        <v>20634</v>
      </c>
      <c r="F5486" s="171"/>
      <c r="G5486" s="171" t="s">
        <v>22684</v>
      </c>
      <c r="H5486" s="172" t="s">
        <v>22684</v>
      </c>
      <c r="I5486" s="173">
        <v>3380.0</v>
      </c>
      <c r="J5486" s="174">
        <v>420.0</v>
      </c>
      <c r="K5486" s="179">
        <v>0.0</v>
      </c>
      <c r="L5486" s="178">
        <v>420.0</v>
      </c>
      <c r="M5486" s="177">
        <v>0.0</v>
      </c>
      <c r="N5486" s="178">
        <v>0.0</v>
      </c>
      <c r="O5486" s="163"/>
      <c r="P5486" s="164"/>
      <c r="Q5486" s="163"/>
      <c r="R5486" s="163"/>
      <c r="S5486" s="168" t="s">
        <v>20645</v>
      </c>
      <c r="T5486" s="164">
        <v>0.0</v>
      </c>
    </row>
    <row r="5487" ht="18.75" hidden="1" customHeight="1">
      <c r="A5487" s="180">
        <v>45986.0</v>
      </c>
      <c r="B5487" s="171">
        <v>9199.0</v>
      </c>
      <c r="C5487" s="171" t="s">
        <v>4138</v>
      </c>
      <c r="D5487" s="171"/>
      <c r="E5487" s="171" t="s">
        <v>20634</v>
      </c>
      <c r="F5487" s="171"/>
      <c r="G5487" s="171"/>
      <c r="H5487" s="172"/>
      <c r="I5487" s="173">
        <v>3080.0</v>
      </c>
      <c r="J5487" s="174">
        <v>100.0</v>
      </c>
      <c r="K5487" s="179">
        <v>0.0</v>
      </c>
      <c r="L5487" s="178">
        <v>100.0</v>
      </c>
      <c r="M5487" s="177">
        <v>0.0</v>
      </c>
      <c r="N5487" s="178">
        <v>0.0</v>
      </c>
      <c r="O5487" s="163"/>
      <c r="P5487" s="164"/>
      <c r="Q5487" s="163"/>
      <c r="R5487" s="163"/>
      <c r="S5487" s="168" t="s">
        <v>20645</v>
      </c>
      <c r="T5487" s="164">
        <v>0.0</v>
      </c>
    </row>
    <row r="5488" ht="18.75" hidden="1" customHeight="1">
      <c r="A5488" s="180">
        <v>45986.0</v>
      </c>
      <c r="B5488" s="171">
        <v>9200.0</v>
      </c>
      <c r="C5488" s="171" t="s">
        <v>6423</v>
      </c>
      <c r="D5488" s="171"/>
      <c r="E5488" s="171" t="s">
        <v>20634</v>
      </c>
      <c r="F5488" s="171"/>
      <c r="G5488" s="171" t="s">
        <v>22683</v>
      </c>
      <c r="H5488" s="172" t="s">
        <v>22683</v>
      </c>
      <c r="I5488" s="173">
        <v>3380.0</v>
      </c>
      <c r="J5488" s="174">
        <v>260.0</v>
      </c>
      <c r="K5488" s="179">
        <v>0.0</v>
      </c>
      <c r="L5488" s="178">
        <v>0.0</v>
      </c>
      <c r="M5488" s="177">
        <v>0.0</v>
      </c>
      <c r="N5488" s="178">
        <v>0.0</v>
      </c>
      <c r="O5488" s="163"/>
      <c r="P5488" s="164"/>
      <c r="Q5488" s="163"/>
      <c r="R5488" s="163"/>
      <c r="S5488" s="168" t="s">
        <v>20645</v>
      </c>
      <c r="T5488" s="164">
        <v>0.0</v>
      </c>
    </row>
    <row r="5489" ht="18.75" hidden="1" customHeight="1">
      <c r="A5489" s="180">
        <v>45986.0</v>
      </c>
      <c r="B5489" s="171">
        <v>9201.0</v>
      </c>
      <c r="C5489" s="171" t="s">
        <v>6423</v>
      </c>
      <c r="D5489" s="171"/>
      <c r="E5489" s="171" t="s">
        <v>20634</v>
      </c>
      <c r="F5489" s="171"/>
      <c r="G5489" s="171" t="s">
        <v>22683</v>
      </c>
      <c r="H5489" s="172" t="s">
        <v>22683</v>
      </c>
      <c r="I5489" s="173">
        <v>3120.0</v>
      </c>
      <c r="J5489" s="174">
        <v>360.0</v>
      </c>
      <c r="K5489" s="179">
        <v>0.0</v>
      </c>
      <c r="L5489" s="178">
        <v>360.0</v>
      </c>
      <c r="M5489" s="177">
        <v>0.0</v>
      </c>
      <c r="N5489" s="178">
        <v>0.0</v>
      </c>
      <c r="O5489" s="163"/>
      <c r="P5489" s="164"/>
      <c r="Q5489" s="163"/>
      <c r="R5489" s="163"/>
      <c r="S5489" s="168" t="s">
        <v>20645</v>
      </c>
      <c r="T5489" s="164">
        <v>0.0</v>
      </c>
    </row>
    <row r="5490" ht="18.75" hidden="1" customHeight="1">
      <c r="A5490" s="189">
        <v>45986.0</v>
      </c>
      <c r="B5490" s="171">
        <v>18115.0</v>
      </c>
      <c r="C5490" s="171" t="s">
        <v>22980</v>
      </c>
      <c r="D5490" s="171" t="s">
        <v>20687</v>
      </c>
      <c r="E5490" s="171">
        <v>8.0</v>
      </c>
      <c r="F5490" s="171" t="s">
        <v>20817</v>
      </c>
      <c r="G5490" s="171" t="s">
        <v>15466</v>
      </c>
      <c r="H5490" s="172" t="s">
        <v>20635</v>
      </c>
      <c r="I5490" s="173">
        <v>12060.0</v>
      </c>
      <c r="J5490" s="174">
        <v>2040.0</v>
      </c>
      <c r="K5490" s="179">
        <v>2040.0</v>
      </c>
      <c r="L5490" s="178"/>
      <c r="M5490" s="177"/>
      <c r="N5490" s="178"/>
      <c r="O5490" s="163"/>
      <c r="P5490" s="164"/>
      <c r="Q5490" s="163"/>
      <c r="R5490" s="163"/>
      <c r="S5490" s="168"/>
      <c r="T5490" s="164"/>
    </row>
    <row r="5491" ht="18.75" hidden="1" customHeight="1">
      <c r="A5491" s="189">
        <v>45986.0</v>
      </c>
      <c r="B5491" s="171">
        <v>18116.0</v>
      </c>
      <c r="C5491" s="171" t="s">
        <v>22811</v>
      </c>
      <c r="D5491" s="171" t="s">
        <v>20659</v>
      </c>
      <c r="E5491" s="171">
        <v>8.0</v>
      </c>
      <c r="F5491" s="171" t="s">
        <v>20743</v>
      </c>
      <c r="G5491" s="171" t="s">
        <v>9615</v>
      </c>
      <c r="H5491" s="172" t="s">
        <v>20635</v>
      </c>
      <c r="I5491" s="173">
        <v>12700.0</v>
      </c>
      <c r="J5491" s="174">
        <v>3000.0</v>
      </c>
      <c r="K5491" s="179">
        <v>3000.0</v>
      </c>
      <c r="L5491" s="178"/>
      <c r="M5491" s="177"/>
      <c r="N5491" s="178"/>
      <c r="O5491" s="163"/>
      <c r="P5491" s="164"/>
      <c r="Q5491" s="163"/>
      <c r="R5491" s="163"/>
      <c r="S5491" s="168"/>
      <c r="T5491" s="164"/>
    </row>
    <row r="5492" ht="18.75" hidden="1" customHeight="1">
      <c r="A5492" s="189">
        <v>45986.0</v>
      </c>
      <c r="B5492" s="171">
        <v>18117.0</v>
      </c>
      <c r="C5492" s="171" t="s">
        <v>22270</v>
      </c>
      <c r="D5492" s="171" t="s">
        <v>20687</v>
      </c>
      <c r="E5492" s="171">
        <v>8.0</v>
      </c>
      <c r="F5492" s="171" t="s">
        <v>21060</v>
      </c>
      <c r="G5492" s="171" t="s">
        <v>15477</v>
      </c>
      <c r="H5492" s="172" t="s">
        <v>20635</v>
      </c>
      <c r="I5492" s="173">
        <v>11540.0</v>
      </c>
      <c r="J5492" s="174">
        <v>1520.0</v>
      </c>
      <c r="K5492" s="179">
        <v>1520.0</v>
      </c>
      <c r="L5492" s="178"/>
      <c r="M5492" s="177"/>
      <c r="N5492" s="178"/>
      <c r="O5492" s="163"/>
      <c r="P5492" s="164"/>
      <c r="Q5492" s="163"/>
      <c r="R5492" s="163"/>
      <c r="S5492" s="168"/>
      <c r="T5492" s="164"/>
    </row>
    <row r="5493" ht="18.75" hidden="1" customHeight="1">
      <c r="A5493" s="189">
        <v>45986.0</v>
      </c>
      <c r="B5493" s="171">
        <v>18118.0</v>
      </c>
      <c r="C5493" s="171" t="s">
        <v>22187</v>
      </c>
      <c r="D5493" s="171" t="s">
        <v>20673</v>
      </c>
      <c r="E5493" s="171" t="s">
        <v>177</v>
      </c>
      <c r="F5493" s="171" t="s">
        <v>21295</v>
      </c>
      <c r="G5493" s="171" t="s">
        <v>9321</v>
      </c>
      <c r="H5493" s="172" t="s">
        <v>20635</v>
      </c>
      <c r="I5493" s="173">
        <v>12600.0</v>
      </c>
      <c r="J5493" s="174">
        <v>2480.0</v>
      </c>
      <c r="K5493" s="179">
        <v>2480.0</v>
      </c>
      <c r="L5493" s="178"/>
      <c r="M5493" s="177"/>
      <c r="N5493" s="178"/>
      <c r="O5493" s="163"/>
      <c r="P5493" s="164"/>
      <c r="Q5493" s="163"/>
      <c r="R5493" s="163"/>
      <c r="S5493" s="168"/>
      <c r="T5493" s="164"/>
    </row>
    <row r="5494" ht="18.75" hidden="1" customHeight="1">
      <c r="A5494" s="189">
        <v>45986.0</v>
      </c>
      <c r="B5494" s="171">
        <v>18119.0</v>
      </c>
      <c r="C5494" s="171" t="s">
        <v>21371</v>
      </c>
      <c r="D5494" s="171" t="s">
        <v>20659</v>
      </c>
      <c r="E5494" s="171">
        <v>8.0</v>
      </c>
      <c r="F5494" s="171" t="s">
        <v>20846</v>
      </c>
      <c r="G5494" s="171" t="s">
        <v>15479</v>
      </c>
      <c r="H5494" s="172" t="s">
        <v>20635</v>
      </c>
      <c r="I5494" s="173">
        <v>16520.0</v>
      </c>
      <c r="J5494" s="174">
        <v>6820.0</v>
      </c>
      <c r="K5494" s="179">
        <v>6820.0</v>
      </c>
      <c r="L5494" s="178"/>
      <c r="M5494" s="177"/>
      <c r="N5494" s="178"/>
      <c r="O5494" s="163"/>
      <c r="P5494" s="164"/>
      <c r="Q5494" s="163"/>
      <c r="R5494" s="163"/>
      <c r="S5494" s="168"/>
      <c r="T5494" s="164"/>
    </row>
    <row r="5495" ht="18.75" hidden="1" customHeight="1">
      <c r="A5495" s="180">
        <v>45986.0</v>
      </c>
      <c r="B5495" s="171">
        <v>9202.0</v>
      </c>
      <c r="C5495" s="171" t="s">
        <v>4017</v>
      </c>
      <c r="D5495" s="171"/>
      <c r="E5495" s="171" t="s">
        <v>20634</v>
      </c>
      <c r="F5495" s="171"/>
      <c r="G5495" s="171" t="s">
        <v>4500</v>
      </c>
      <c r="H5495" s="172" t="s">
        <v>4500</v>
      </c>
      <c r="I5495" s="173">
        <v>3540.0</v>
      </c>
      <c r="J5495" s="174">
        <v>400.0</v>
      </c>
      <c r="K5495" s="179">
        <v>400.0</v>
      </c>
      <c r="L5495" s="178">
        <v>0.0</v>
      </c>
      <c r="M5495" s="177">
        <v>0.0</v>
      </c>
      <c r="N5495" s="178">
        <v>0.0</v>
      </c>
      <c r="O5495" s="163"/>
      <c r="P5495" s="164"/>
      <c r="Q5495" s="163"/>
      <c r="R5495" s="163"/>
      <c r="S5495" s="168" t="s">
        <v>20645</v>
      </c>
      <c r="T5495" s="164">
        <v>0.0</v>
      </c>
    </row>
    <row r="5496" ht="18.75" hidden="1" customHeight="1">
      <c r="A5496" s="180">
        <v>45986.0</v>
      </c>
      <c r="B5496" s="171">
        <v>9204.0</v>
      </c>
      <c r="C5496" s="171" t="s">
        <v>82</v>
      </c>
      <c r="D5496" s="171"/>
      <c r="E5496" s="171" t="s">
        <v>20634</v>
      </c>
      <c r="F5496" s="171"/>
      <c r="G5496" s="171" t="s">
        <v>21822</v>
      </c>
      <c r="H5496" s="172" t="s">
        <v>21822</v>
      </c>
      <c r="I5496" s="173">
        <v>4100.0</v>
      </c>
      <c r="J5496" s="174">
        <v>1280.0</v>
      </c>
      <c r="K5496" s="179">
        <v>0.0</v>
      </c>
      <c r="L5496" s="178">
        <v>0.0</v>
      </c>
      <c r="M5496" s="177">
        <v>0.0</v>
      </c>
      <c r="N5496" s="178">
        <v>1280.0</v>
      </c>
      <c r="O5496" s="163"/>
      <c r="P5496" s="164"/>
      <c r="Q5496" s="163"/>
      <c r="R5496" s="163"/>
      <c r="S5496" s="168" t="s">
        <v>20645</v>
      </c>
      <c r="T5496" s="164">
        <v>0.0</v>
      </c>
    </row>
    <row r="5497" ht="18.75" hidden="1" customHeight="1">
      <c r="A5497" s="189">
        <v>45986.0</v>
      </c>
      <c r="B5497" s="171">
        <v>18122.0</v>
      </c>
      <c r="C5497" s="171" t="s">
        <v>20751</v>
      </c>
      <c r="D5497" s="171" t="s">
        <v>20687</v>
      </c>
      <c r="E5497" s="171">
        <v>8.0</v>
      </c>
      <c r="F5497" s="171" t="s">
        <v>20699</v>
      </c>
      <c r="G5497" s="171" t="s">
        <v>15495</v>
      </c>
      <c r="H5497" s="172" t="s">
        <v>20635</v>
      </c>
      <c r="I5497" s="173">
        <v>11180.0</v>
      </c>
      <c r="J5497" s="174">
        <v>1160.0</v>
      </c>
      <c r="K5497" s="179">
        <v>1160.0</v>
      </c>
      <c r="L5497" s="178"/>
      <c r="M5497" s="177"/>
      <c r="N5497" s="178"/>
      <c r="O5497" s="163"/>
      <c r="P5497" s="164"/>
      <c r="Q5497" s="163"/>
      <c r="R5497" s="163"/>
      <c r="S5497" s="168"/>
      <c r="T5497" s="164"/>
    </row>
    <row r="5498" ht="18.75" hidden="1" customHeight="1">
      <c r="A5498" s="189">
        <v>45986.0</v>
      </c>
      <c r="B5498" s="171">
        <v>18123.0</v>
      </c>
      <c r="C5498" s="171" t="s">
        <v>20775</v>
      </c>
      <c r="D5498" s="171" t="s">
        <v>20659</v>
      </c>
      <c r="E5498" s="171">
        <v>8.0</v>
      </c>
      <c r="F5498" s="171" t="s">
        <v>20711</v>
      </c>
      <c r="G5498" s="171" t="s">
        <v>14938</v>
      </c>
      <c r="H5498" s="172" t="s">
        <v>20635</v>
      </c>
      <c r="I5498" s="173">
        <v>14220.0</v>
      </c>
      <c r="J5498" s="174">
        <v>4520.0</v>
      </c>
      <c r="K5498" s="179">
        <v>4520.0</v>
      </c>
      <c r="L5498" s="178"/>
      <c r="M5498" s="177"/>
      <c r="N5498" s="178"/>
      <c r="O5498" s="163"/>
      <c r="P5498" s="164"/>
      <c r="Q5498" s="163"/>
      <c r="R5498" s="163"/>
      <c r="S5498" s="168"/>
      <c r="T5498" s="164"/>
    </row>
    <row r="5499" ht="18.75" hidden="1" customHeight="1">
      <c r="A5499" s="189">
        <v>45986.0</v>
      </c>
      <c r="B5499" s="171">
        <v>18124.0</v>
      </c>
      <c r="C5499" s="171" t="s">
        <v>22912</v>
      </c>
      <c r="D5499" s="171" t="s">
        <v>20673</v>
      </c>
      <c r="E5499" s="171">
        <v>8.0</v>
      </c>
      <c r="F5499" s="171" t="s">
        <v>22447</v>
      </c>
      <c r="G5499" s="171" t="s">
        <v>15502</v>
      </c>
      <c r="H5499" s="172" t="s">
        <v>20635</v>
      </c>
      <c r="I5499" s="173">
        <v>13000.0</v>
      </c>
      <c r="J5499" s="174">
        <v>3160.0</v>
      </c>
      <c r="K5499" s="179">
        <v>3160.0</v>
      </c>
      <c r="L5499" s="178"/>
      <c r="M5499" s="177"/>
      <c r="N5499" s="178"/>
      <c r="O5499" s="163"/>
      <c r="P5499" s="164"/>
      <c r="Q5499" s="163"/>
      <c r="R5499" s="163"/>
      <c r="S5499" s="168"/>
      <c r="T5499" s="164"/>
    </row>
    <row r="5500" ht="18.75" hidden="1" customHeight="1">
      <c r="A5500" s="180">
        <v>45986.0</v>
      </c>
      <c r="B5500" s="171">
        <v>9206.0</v>
      </c>
      <c r="C5500" s="171" t="s">
        <v>4082</v>
      </c>
      <c r="D5500" s="171"/>
      <c r="E5500" s="171" t="s">
        <v>20634</v>
      </c>
      <c r="F5500" s="171"/>
      <c r="G5500" s="171"/>
      <c r="H5500" s="172"/>
      <c r="I5500" s="173">
        <v>4520.0</v>
      </c>
      <c r="J5500" s="174">
        <v>1420.0</v>
      </c>
      <c r="K5500" s="179">
        <v>0.0</v>
      </c>
      <c r="L5500" s="178">
        <v>0.0</v>
      </c>
      <c r="M5500" s="177">
        <v>0.0</v>
      </c>
      <c r="N5500" s="178">
        <v>1420.0</v>
      </c>
      <c r="O5500" s="163"/>
      <c r="P5500" s="164"/>
      <c r="Q5500" s="163"/>
      <c r="R5500" s="163"/>
      <c r="S5500" s="168" t="s">
        <v>20645</v>
      </c>
      <c r="T5500" s="164">
        <v>0.0</v>
      </c>
    </row>
    <row r="5501" ht="18.75" hidden="1" customHeight="1">
      <c r="A5501" s="180">
        <v>45986.0</v>
      </c>
      <c r="B5501" s="171">
        <v>9207.0</v>
      </c>
      <c r="C5501" s="171" t="s">
        <v>4035</v>
      </c>
      <c r="D5501" s="171"/>
      <c r="E5501" s="171" t="s">
        <v>20634</v>
      </c>
      <c r="F5501" s="171"/>
      <c r="G5501" s="171"/>
      <c r="H5501" s="172"/>
      <c r="I5501" s="173">
        <v>3040.0</v>
      </c>
      <c r="J5501" s="174">
        <v>380.0</v>
      </c>
      <c r="K5501" s="179">
        <v>0.0</v>
      </c>
      <c r="L5501" s="178">
        <v>0.0</v>
      </c>
      <c r="M5501" s="177">
        <v>0.0</v>
      </c>
      <c r="N5501" s="178">
        <v>380.0</v>
      </c>
      <c r="O5501" s="163"/>
      <c r="P5501" s="164"/>
      <c r="Q5501" s="163"/>
      <c r="R5501" s="163"/>
      <c r="S5501" s="168" t="s">
        <v>20645</v>
      </c>
      <c r="T5501" s="164">
        <v>0.0</v>
      </c>
    </row>
    <row r="5502" ht="18.75" hidden="1" customHeight="1">
      <c r="A5502" s="189">
        <v>45986.0</v>
      </c>
      <c r="B5502" s="171">
        <v>18125.0</v>
      </c>
      <c r="C5502" s="171" t="s">
        <v>23060</v>
      </c>
      <c r="D5502" s="171" t="s">
        <v>20659</v>
      </c>
      <c r="E5502" s="171">
        <v>8.0</v>
      </c>
      <c r="F5502" s="171" t="s">
        <v>20835</v>
      </c>
      <c r="G5502" s="171" t="s">
        <v>15509</v>
      </c>
      <c r="H5502" s="172" t="s">
        <v>20635</v>
      </c>
      <c r="I5502" s="173">
        <v>10220.0</v>
      </c>
      <c r="J5502" s="174">
        <v>380.0</v>
      </c>
      <c r="K5502" s="179">
        <v>380.0</v>
      </c>
      <c r="L5502" s="178"/>
      <c r="M5502" s="177"/>
      <c r="N5502" s="178"/>
      <c r="O5502" s="163"/>
      <c r="P5502" s="164"/>
      <c r="Q5502" s="163"/>
      <c r="R5502" s="163"/>
      <c r="S5502" s="168"/>
      <c r="T5502" s="164"/>
    </row>
    <row r="5503" ht="18.75" hidden="1" customHeight="1">
      <c r="A5503" s="189">
        <v>45986.0</v>
      </c>
      <c r="B5503" s="171">
        <v>18126.0</v>
      </c>
      <c r="C5503" s="171" t="s">
        <v>20702</v>
      </c>
      <c r="D5503" s="171" t="s">
        <v>20659</v>
      </c>
      <c r="E5503" s="171">
        <v>8.0</v>
      </c>
      <c r="F5503" s="171" t="s">
        <v>20699</v>
      </c>
      <c r="G5503" s="171" t="s">
        <v>4037</v>
      </c>
      <c r="H5503" s="172" t="s">
        <v>20635</v>
      </c>
      <c r="I5503" s="173">
        <v>11360.0</v>
      </c>
      <c r="J5503" s="174">
        <v>1660.0</v>
      </c>
      <c r="K5503" s="179">
        <v>1660.0</v>
      </c>
      <c r="L5503" s="178"/>
      <c r="M5503" s="177"/>
      <c r="N5503" s="178"/>
      <c r="O5503" s="163"/>
      <c r="P5503" s="164"/>
      <c r="Q5503" s="163"/>
      <c r="R5503" s="163"/>
      <c r="S5503" s="168"/>
      <c r="T5503" s="164"/>
    </row>
    <row r="5504" ht="18.75" hidden="1" customHeight="1">
      <c r="A5504" s="180">
        <v>45986.0</v>
      </c>
      <c r="B5504" s="171">
        <v>9238.0</v>
      </c>
      <c r="C5504" s="171" t="s">
        <v>82</v>
      </c>
      <c r="D5504" s="171"/>
      <c r="E5504" s="171" t="s">
        <v>20634</v>
      </c>
      <c r="F5504" s="171"/>
      <c r="G5504" s="171" t="s">
        <v>21822</v>
      </c>
      <c r="H5504" s="172" t="s">
        <v>21822</v>
      </c>
      <c r="I5504" s="173">
        <v>4300.0</v>
      </c>
      <c r="J5504" s="174">
        <v>1440.0</v>
      </c>
      <c r="K5504" s="179">
        <v>0.0</v>
      </c>
      <c r="L5504" s="178">
        <v>288.0</v>
      </c>
      <c r="M5504" s="177">
        <v>288.0</v>
      </c>
      <c r="N5504" s="178">
        <v>1152.0</v>
      </c>
      <c r="O5504" s="163"/>
      <c r="P5504" s="164"/>
      <c r="Q5504" s="163"/>
      <c r="R5504" s="163"/>
      <c r="S5504" s="168" t="s">
        <v>20645</v>
      </c>
      <c r="T5504" s="164">
        <v>0.0</v>
      </c>
    </row>
    <row r="5505" ht="18.75" hidden="1" customHeight="1">
      <c r="A5505" s="180">
        <v>45986.0</v>
      </c>
      <c r="B5505" s="171">
        <v>9239.0</v>
      </c>
      <c r="C5505" s="171" t="s">
        <v>82</v>
      </c>
      <c r="D5505" s="171"/>
      <c r="E5505" s="171" t="s">
        <v>20634</v>
      </c>
      <c r="F5505" s="171"/>
      <c r="G5505" s="171" t="s">
        <v>21822</v>
      </c>
      <c r="H5505" s="172" t="s">
        <v>21822</v>
      </c>
      <c r="I5505" s="173">
        <v>4300.0</v>
      </c>
      <c r="J5505" s="174">
        <v>1440.0</v>
      </c>
      <c r="K5505" s="179">
        <v>0.0</v>
      </c>
      <c r="L5505" s="178">
        <v>288.0</v>
      </c>
      <c r="M5505" s="177">
        <v>288.0</v>
      </c>
      <c r="N5505" s="178">
        <v>864.0</v>
      </c>
      <c r="O5505" s="163"/>
      <c r="P5505" s="164"/>
      <c r="Q5505" s="163"/>
      <c r="R5505" s="163"/>
      <c r="S5505" s="168" t="s">
        <v>20645</v>
      </c>
      <c r="T5505" s="164">
        <v>0.0</v>
      </c>
    </row>
    <row r="5506" ht="18.75" hidden="1" customHeight="1">
      <c r="A5506" s="182">
        <v>45986.02900568287</v>
      </c>
      <c r="B5506" s="171">
        <v>9192.0</v>
      </c>
      <c r="C5506" s="171" t="s">
        <v>4055</v>
      </c>
      <c r="D5506" s="171"/>
      <c r="E5506" s="171" t="s">
        <v>20634</v>
      </c>
      <c r="F5506" s="171"/>
      <c r="G5506" s="171"/>
      <c r="H5506" s="172"/>
      <c r="I5506" s="173">
        <v>4180.0</v>
      </c>
      <c r="J5506" s="174">
        <v>1020.0</v>
      </c>
      <c r="K5506" s="179">
        <v>1020.0</v>
      </c>
      <c r="L5506" s="178">
        <v>0.0</v>
      </c>
      <c r="M5506" s="177">
        <v>0.0</v>
      </c>
      <c r="N5506" s="178">
        <v>0.0</v>
      </c>
      <c r="O5506" s="163"/>
      <c r="P5506" s="164"/>
      <c r="Q5506" s="163"/>
      <c r="R5506" s="163"/>
      <c r="S5506" s="168" t="s">
        <v>20645</v>
      </c>
      <c r="T5506" s="164">
        <v>0.0</v>
      </c>
    </row>
    <row r="5507" ht="18.75" hidden="1" customHeight="1">
      <c r="A5507" s="189">
        <v>45987.0</v>
      </c>
      <c r="B5507" s="171">
        <v>18127.0</v>
      </c>
      <c r="C5507" s="171" t="s">
        <v>20820</v>
      </c>
      <c r="D5507" s="171" t="s">
        <v>20659</v>
      </c>
      <c r="E5507" s="171">
        <v>8.0</v>
      </c>
      <c r="F5507" s="171" t="s">
        <v>21385</v>
      </c>
      <c r="G5507" s="171" t="s">
        <v>12459</v>
      </c>
      <c r="H5507" s="172" t="s">
        <v>20638</v>
      </c>
      <c r="I5507" s="173">
        <v>18300.0</v>
      </c>
      <c r="J5507" s="174">
        <v>8600.0</v>
      </c>
      <c r="K5507" s="179"/>
      <c r="L5507" s="178"/>
      <c r="M5507" s="177"/>
      <c r="N5507" s="177">
        <v>8600.0</v>
      </c>
      <c r="O5507" s="163"/>
      <c r="P5507" s="164"/>
      <c r="Q5507" s="163"/>
      <c r="R5507" s="163"/>
      <c r="S5507" s="168"/>
      <c r="T5507" s="164"/>
    </row>
    <row r="5508" ht="18.75" hidden="1" customHeight="1">
      <c r="A5508" s="189">
        <v>45987.0</v>
      </c>
      <c r="B5508" s="171">
        <v>18128.0</v>
      </c>
      <c r="C5508" s="171" t="s">
        <v>4055</v>
      </c>
      <c r="D5508" s="171" t="s">
        <v>20687</v>
      </c>
      <c r="E5508" s="171">
        <v>8.0</v>
      </c>
      <c r="F5508" s="171" t="s">
        <v>21876</v>
      </c>
      <c r="G5508" s="171" t="s">
        <v>15514</v>
      </c>
      <c r="H5508" s="172" t="s">
        <v>20635</v>
      </c>
      <c r="I5508" s="173">
        <v>10800.0</v>
      </c>
      <c r="J5508" s="174">
        <v>780.0</v>
      </c>
      <c r="K5508" s="179">
        <v>780.0</v>
      </c>
      <c r="L5508" s="178"/>
      <c r="M5508" s="177"/>
      <c r="N5508" s="178"/>
      <c r="O5508" s="163"/>
      <c r="P5508" s="164"/>
      <c r="Q5508" s="163"/>
      <c r="R5508" s="163"/>
      <c r="S5508" s="168"/>
      <c r="T5508" s="164"/>
    </row>
    <row r="5509" ht="18.75" hidden="1" customHeight="1">
      <c r="A5509" s="189">
        <v>45987.0</v>
      </c>
      <c r="B5509" s="171">
        <v>18129.0</v>
      </c>
      <c r="C5509" s="171" t="s">
        <v>3260</v>
      </c>
      <c r="D5509" s="171" t="s">
        <v>20673</v>
      </c>
      <c r="E5509" s="171">
        <v>8.0</v>
      </c>
      <c r="F5509" s="171" t="s">
        <v>20889</v>
      </c>
      <c r="G5509" s="171" t="s">
        <v>15516</v>
      </c>
      <c r="H5509" s="172" t="s">
        <v>20635</v>
      </c>
      <c r="I5509" s="173">
        <v>11840.0</v>
      </c>
      <c r="J5509" s="174">
        <v>2000.0</v>
      </c>
      <c r="K5509" s="179">
        <v>2000.0</v>
      </c>
      <c r="L5509" s="178"/>
      <c r="M5509" s="177"/>
      <c r="N5509" s="178"/>
      <c r="O5509" s="163"/>
      <c r="P5509" s="164"/>
      <c r="Q5509" s="163"/>
      <c r="R5509" s="163"/>
      <c r="S5509" s="168"/>
      <c r="T5509" s="164"/>
    </row>
    <row r="5510" ht="18.75" hidden="1" customHeight="1">
      <c r="A5510" s="180">
        <v>45987.0</v>
      </c>
      <c r="B5510" s="171">
        <v>9209.0</v>
      </c>
      <c r="C5510" s="171" t="s">
        <v>4017</v>
      </c>
      <c r="D5510" s="171"/>
      <c r="E5510" s="171" t="s">
        <v>20634</v>
      </c>
      <c r="F5510" s="171"/>
      <c r="G5510" s="171" t="s">
        <v>4500</v>
      </c>
      <c r="H5510" s="172" t="s">
        <v>4500</v>
      </c>
      <c r="I5510" s="173">
        <v>3720.0</v>
      </c>
      <c r="J5510" s="174">
        <v>600.0</v>
      </c>
      <c r="K5510" s="179">
        <v>600.0</v>
      </c>
      <c r="L5510" s="178">
        <v>0.0</v>
      </c>
      <c r="M5510" s="177">
        <v>0.0</v>
      </c>
      <c r="N5510" s="178">
        <v>600.0</v>
      </c>
      <c r="O5510" s="163"/>
      <c r="P5510" s="164"/>
      <c r="Q5510" s="163"/>
      <c r="R5510" s="163"/>
      <c r="S5510" s="168" t="s">
        <v>20645</v>
      </c>
      <c r="T5510" s="164">
        <v>0.0</v>
      </c>
    </row>
    <row r="5511" ht="18.75" hidden="1" customHeight="1">
      <c r="A5511" s="189">
        <v>45987.0</v>
      </c>
      <c r="B5511" s="171">
        <v>18130.0</v>
      </c>
      <c r="C5511" s="171" t="s">
        <v>2963</v>
      </c>
      <c r="D5511" s="171" t="s">
        <v>20673</v>
      </c>
      <c r="E5511" s="171">
        <v>5.0</v>
      </c>
      <c r="F5511" s="171" t="s">
        <v>21431</v>
      </c>
      <c r="G5511" s="171" t="s">
        <v>4420</v>
      </c>
      <c r="H5511" s="172" t="s">
        <v>20635</v>
      </c>
      <c r="I5511" s="173">
        <v>11240.0</v>
      </c>
      <c r="J5511" s="174">
        <v>1620.0</v>
      </c>
      <c r="K5511" s="179">
        <v>1620.0</v>
      </c>
      <c r="L5511" s="178"/>
      <c r="M5511" s="177"/>
      <c r="N5511" s="178"/>
      <c r="O5511" s="163"/>
      <c r="P5511" s="164"/>
      <c r="Q5511" s="163"/>
      <c r="R5511" s="163"/>
      <c r="S5511" s="168"/>
      <c r="T5511" s="164"/>
    </row>
    <row r="5512" ht="18.75" hidden="1" customHeight="1">
      <c r="A5512" s="189">
        <v>45987.0</v>
      </c>
      <c r="B5512" s="171">
        <v>18131.0</v>
      </c>
      <c r="C5512" s="171" t="s">
        <v>20892</v>
      </c>
      <c r="D5512" s="171" t="s">
        <v>20687</v>
      </c>
      <c r="E5512" s="171">
        <v>8.0</v>
      </c>
      <c r="F5512" s="171" t="s">
        <v>21644</v>
      </c>
      <c r="G5512" s="171" t="s">
        <v>4576</v>
      </c>
      <c r="H5512" s="172" t="s">
        <v>20635</v>
      </c>
      <c r="I5512" s="173">
        <v>12740.0</v>
      </c>
      <c r="J5512" s="174">
        <v>2720.0</v>
      </c>
      <c r="K5512" s="179">
        <v>2720.0</v>
      </c>
      <c r="L5512" s="178"/>
      <c r="M5512" s="177"/>
      <c r="N5512" s="178"/>
      <c r="O5512" s="163"/>
      <c r="P5512" s="164"/>
      <c r="Q5512" s="163"/>
      <c r="R5512" s="163"/>
      <c r="S5512" s="168"/>
      <c r="T5512" s="164"/>
    </row>
    <row r="5513" ht="18.75" hidden="1" customHeight="1">
      <c r="A5513" s="189">
        <v>45987.0</v>
      </c>
      <c r="B5513" s="171">
        <v>18132.0</v>
      </c>
      <c r="C5513" s="171" t="s">
        <v>3569</v>
      </c>
      <c r="D5513" s="171" t="s">
        <v>20659</v>
      </c>
      <c r="E5513" s="171">
        <v>8.0</v>
      </c>
      <c r="F5513" s="171" t="s">
        <v>20878</v>
      </c>
      <c r="G5513" s="171" t="s">
        <v>4071</v>
      </c>
      <c r="H5513" s="172" t="s">
        <v>20635</v>
      </c>
      <c r="I5513" s="173">
        <v>14360.0</v>
      </c>
      <c r="J5513" s="174">
        <v>4660.0</v>
      </c>
      <c r="K5513" s="179">
        <v>4660.0</v>
      </c>
      <c r="L5513" s="178"/>
      <c r="M5513" s="177"/>
      <c r="N5513" s="178"/>
      <c r="O5513" s="163"/>
      <c r="P5513" s="164"/>
      <c r="Q5513" s="163"/>
      <c r="R5513" s="163"/>
      <c r="S5513" s="168"/>
      <c r="T5513" s="164"/>
    </row>
    <row r="5514" ht="18.75" hidden="1" customHeight="1">
      <c r="A5514" s="180">
        <v>45987.0</v>
      </c>
      <c r="B5514" s="171">
        <v>9210.0</v>
      </c>
      <c r="C5514" s="171" t="s">
        <v>2781</v>
      </c>
      <c r="D5514" s="171"/>
      <c r="E5514" s="171" t="s">
        <v>20634</v>
      </c>
      <c r="F5514" s="171"/>
      <c r="G5514" s="171"/>
      <c r="H5514" s="172"/>
      <c r="I5514" s="173">
        <v>3700.0</v>
      </c>
      <c r="J5514" s="174">
        <v>900.0</v>
      </c>
      <c r="K5514" s="179">
        <v>900.0</v>
      </c>
      <c r="L5514" s="178">
        <v>0.0</v>
      </c>
      <c r="M5514" s="177">
        <v>0.0</v>
      </c>
      <c r="N5514" s="178">
        <v>900.0</v>
      </c>
      <c r="O5514" s="163"/>
      <c r="P5514" s="164"/>
      <c r="Q5514" s="163"/>
      <c r="R5514" s="163"/>
      <c r="S5514" s="168" t="s">
        <v>20645</v>
      </c>
      <c r="T5514" s="164">
        <v>0.0</v>
      </c>
    </row>
    <row r="5515" ht="18.75" hidden="1" customHeight="1">
      <c r="A5515" s="189">
        <v>45987.0</v>
      </c>
      <c r="B5515" s="171">
        <v>18133.0</v>
      </c>
      <c r="C5515" s="171" t="s">
        <v>4671</v>
      </c>
      <c r="D5515" s="171" t="s">
        <v>20687</v>
      </c>
      <c r="E5515" s="171">
        <v>8.0</v>
      </c>
      <c r="F5515" s="171" t="s">
        <v>20714</v>
      </c>
      <c r="G5515" s="171" t="s">
        <v>7963</v>
      </c>
      <c r="H5515" s="172" t="s">
        <v>20635</v>
      </c>
      <c r="I5515" s="173">
        <v>12620.0</v>
      </c>
      <c r="J5515" s="174">
        <v>2600.0</v>
      </c>
      <c r="K5515" s="179">
        <v>2600.0</v>
      </c>
      <c r="L5515" s="178"/>
      <c r="M5515" s="177"/>
      <c r="N5515" s="178"/>
      <c r="O5515" s="163"/>
      <c r="P5515" s="164"/>
      <c r="Q5515" s="163"/>
      <c r="R5515" s="163"/>
      <c r="S5515" s="168"/>
      <c r="T5515" s="164"/>
    </row>
    <row r="5516" ht="18.75" hidden="1" customHeight="1">
      <c r="A5516" s="180">
        <v>45987.0</v>
      </c>
      <c r="B5516" s="171">
        <v>9211.0</v>
      </c>
      <c r="C5516" s="171" t="s">
        <v>744</v>
      </c>
      <c r="D5516" s="171"/>
      <c r="E5516" s="171" t="s">
        <v>20634</v>
      </c>
      <c r="F5516" s="171"/>
      <c r="G5516" s="171"/>
      <c r="H5516" s="172"/>
      <c r="I5516" s="173">
        <v>3360.0</v>
      </c>
      <c r="J5516" s="174">
        <v>800.0</v>
      </c>
      <c r="K5516" s="179">
        <v>0.0</v>
      </c>
      <c r="L5516" s="178">
        <v>0.0</v>
      </c>
      <c r="M5516" s="177">
        <v>800.0</v>
      </c>
      <c r="N5516" s="178">
        <v>0.0</v>
      </c>
      <c r="O5516" s="163"/>
      <c r="P5516" s="164"/>
      <c r="Q5516" s="163"/>
      <c r="R5516" s="163"/>
      <c r="S5516" s="168" t="s">
        <v>20645</v>
      </c>
      <c r="T5516" s="164">
        <v>0.0</v>
      </c>
    </row>
    <row r="5517" ht="18.75" hidden="1" customHeight="1">
      <c r="A5517" s="189">
        <v>45987.0</v>
      </c>
      <c r="B5517" s="171">
        <v>18134.0</v>
      </c>
      <c r="C5517" s="171" t="s">
        <v>3115</v>
      </c>
      <c r="D5517" s="171" t="s">
        <v>20659</v>
      </c>
      <c r="E5517" s="171">
        <v>8.0</v>
      </c>
      <c r="F5517" s="171" t="s">
        <v>21114</v>
      </c>
      <c r="G5517" s="171" t="s">
        <v>14486</v>
      </c>
      <c r="H5517" s="172" t="s">
        <v>20638</v>
      </c>
      <c r="I5517" s="173">
        <v>18080.0</v>
      </c>
      <c r="J5517" s="174">
        <v>8380.0</v>
      </c>
      <c r="K5517" s="179"/>
      <c r="L5517" s="178"/>
      <c r="M5517" s="177"/>
      <c r="N5517" s="177">
        <v>8380.0</v>
      </c>
      <c r="O5517" s="163"/>
      <c r="P5517" s="164"/>
      <c r="Q5517" s="163"/>
      <c r="R5517" s="163"/>
      <c r="S5517" s="168"/>
      <c r="T5517" s="164"/>
    </row>
    <row r="5518" ht="18.75" hidden="1" customHeight="1">
      <c r="A5518" s="189">
        <v>45987.0</v>
      </c>
      <c r="B5518" s="171">
        <v>18135.0</v>
      </c>
      <c r="C5518" s="171" t="s">
        <v>4018</v>
      </c>
      <c r="D5518" s="171" t="s">
        <v>20673</v>
      </c>
      <c r="E5518" s="171">
        <v>8.0</v>
      </c>
      <c r="F5518" s="171" t="s">
        <v>20847</v>
      </c>
      <c r="G5518" s="171" t="s">
        <v>12441</v>
      </c>
      <c r="H5518" s="172" t="s">
        <v>20635</v>
      </c>
      <c r="I5518" s="173">
        <v>12460.0</v>
      </c>
      <c r="J5518" s="174">
        <v>2620.0</v>
      </c>
      <c r="K5518" s="179">
        <v>2620.0</v>
      </c>
      <c r="L5518" s="178"/>
      <c r="M5518" s="177"/>
      <c r="N5518" s="178"/>
      <c r="O5518" s="163"/>
      <c r="P5518" s="164"/>
      <c r="Q5518" s="163"/>
      <c r="R5518" s="163"/>
      <c r="S5518" s="168"/>
      <c r="T5518" s="164"/>
    </row>
    <row r="5519" ht="18.75" hidden="1" customHeight="1">
      <c r="A5519" s="180">
        <v>45987.0</v>
      </c>
      <c r="B5519" s="171">
        <v>9212.0</v>
      </c>
      <c r="C5519" s="171" t="s">
        <v>4138</v>
      </c>
      <c r="D5519" s="171"/>
      <c r="E5519" s="171" t="s">
        <v>20634</v>
      </c>
      <c r="F5519" s="171"/>
      <c r="G5519" s="171"/>
      <c r="H5519" s="172"/>
      <c r="I5519" s="173">
        <v>2940.0</v>
      </c>
      <c r="J5519" s="174">
        <v>80.0</v>
      </c>
      <c r="K5519" s="179">
        <v>0.0</v>
      </c>
      <c r="L5519" s="178">
        <v>80.0</v>
      </c>
      <c r="M5519" s="177">
        <v>0.0</v>
      </c>
      <c r="N5519" s="178">
        <v>0.0</v>
      </c>
      <c r="O5519" s="163"/>
      <c r="P5519" s="164"/>
      <c r="Q5519" s="163"/>
      <c r="R5519" s="163"/>
      <c r="S5519" s="168" t="s">
        <v>20645</v>
      </c>
      <c r="T5519" s="164">
        <v>0.0</v>
      </c>
    </row>
    <row r="5520" ht="18.75" hidden="1" customHeight="1">
      <c r="A5520" s="180">
        <v>45987.0</v>
      </c>
      <c r="B5520" s="171">
        <v>9213.0</v>
      </c>
      <c r="C5520" s="171" t="s">
        <v>8581</v>
      </c>
      <c r="D5520" s="171"/>
      <c r="E5520" s="171" t="s">
        <v>20634</v>
      </c>
      <c r="F5520" s="171"/>
      <c r="G5520" s="171"/>
      <c r="H5520" s="172"/>
      <c r="I5520" s="173">
        <v>2400.0</v>
      </c>
      <c r="J5520" s="174">
        <v>320.0</v>
      </c>
      <c r="K5520" s="179">
        <v>320.0</v>
      </c>
      <c r="L5520" s="178">
        <v>0.0</v>
      </c>
      <c r="M5520" s="177">
        <v>0.0</v>
      </c>
      <c r="N5520" s="178">
        <v>0.0</v>
      </c>
      <c r="O5520" s="163"/>
      <c r="P5520" s="164"/>
      <c r="Q5520" s="163"/>
      <c r="R5520" s="163"/>
      <c r="S5520" s="168" t="s">
        <v>20645</v>
      </c>
      <c r="T5520" s="164">
        <v>0.0</v>
      </c>
    </row>
    <row r="5521" ht="18.75" hidden="1" customHeight="1">
      <c r="A5521" s="189">
        <v>45987.0</v>
      </c>
      <c r="B5521" s="171">
        <v>18136.0</v>
      </c>
      <c r="C5521" s="171" t="s">
        <v>452</v>
      </c>
      <c r="D5521" s="171" t="s">
        <v>20687</v>
      </c>
      <c r="E5521" s="171">
        <v>8.0</v>
      </c>
      <c r="F5521" s="171" t="s">
        <v>20699</v>
      </c>
      <c r="G5521" s="171" t="s">
        <v>4167</v>
      </c>
      <c r="H5521" s="172" t="s">
        <v>20635</v>
      </c>
      <c r="I5521" s="173">
        <v>12220.0</v>
      </c>
      <c r="J5521" s="174">
        <v>2200.0</v>
      </c>
      <c r="K5521" s="179">
        <v>2200.0</v>
      </c>
      <c r="L5521" s="178"/>
      <c r="M5521" s="177"/>
      <c r="N5521" s="178"/>
      <c r="O5521" s="163"/>
      <c r="P5521" s="164"/>
      <c r="Q5521" s="163"/>
      <c r="R5521" s="163"/>
      <c r="S5521" s="168"/>
      <c r="T5521" s="164"/>
    </row>
    <row r="5522" ht="18.75" hidden="1" customHeight="1">
      <c r="A5522" s="180">
        <v>45987.0</v>
      </c>
      <c r="B5522" s="171">
        <v>9214.0</v>
      </c>
      <c r="C5522" s="171" t="s">
        <v>6423</v>
      </c>
      <c r="D5522" s="171"/>
      <c r="E5522" s="171" t="s">
        <v>20634</v>
      </c>
      <c r="F5522" s="171"/>
      <c r="G5522" s="171" t="s">
        <v>22684</v>
      </c>
      <c r="H5522" s="172" t="s">
        <v>22684</v>
      </c>
      <c r="I5522" s="173">
        <v>3660.0</v>
      </c>
      <c r="J5522" s="174">
        <v>260.0</v>
      </c>
      <c r="K5522" s="179">
        <v>0.0</v>
      </c>
      <c r="L5522" s="178">
        <v>0.0</v>
      </c>
      <c r="M5522" s="177">
        <v>0.0</v>
      </c>
      <c r="N5522" s="178">
        <v>0.0</v>
      </c>
      <c r="O5522" s="163"/>
      <c r="P5522" s="164"/>
      <c r="Q5522" s="163"/>
      <c r="R5522" s="163"/>
      <c r="S5522" s="168" t="s">
        <v>20645</v>
      </c>
      <c r="T5522" s="164">
        <v>0.0</v>
      </c>
    </row>
    <row r="5523" ht="18.75" hidden="1" customHeight="1">
      <c r="A5523" s="180">
        <v>45987.0</v>
      </c>
      <c r="B5523" s="171">
        <v>9215.0</v>
      </c>
      <c r="C5523" s="171" t="s">
        <v>6423</v>
      </c>
      <c r="D5523" s="171"/>
      <c r="E5523" s="171" t="s">
        <v>20634</v>
      </c>
      <c r="F5523" s="171"/>
      <c r="G5523" s="171" t="s">
        <v>22684</v>
      </c>
      <c r="H5523" s="172" t="s">
        <v>22684</v>
      </c>
      <c r="I5523" s="173">
        <v>3400.0</v>
      </c>
      <c r="J5523" s="174">
        <v>460.0</v>
      </c>
      <c r="K5523" s="179">
        <v>0.0</v>
      </c>
      <c r="L5523" s="178">
        <v>460.0</v>
      </c>
      <c r="M5523" s="177">
        <v>0.0</v>
      </c>
      <c r="N5523" s="178">
        <v>0.0</v>
      </c>
      <c r="O5523" s="163"/>
      <c r="P5523" s="164"/>
      <c r="Q5523" s="163"/>
      <c r="R5523" s="163"/>
      <c r="S5523" s="168" t="s">
        <v>20645</v>
      </c>
      <c r="T5523" s="164">
        <v>0.0</v>
      </c>
    </row>
    <row r="5524" ht="18.75" hidden="1" customHeight="1">
      <c r="A5524" s="180">
        <v>45987.0</v>
      </c>
      <c r="B5524" s="171">
        <v>9216.0</v>
      </c>
      <c r="C5524" s="171" t="s">
        <v>6423</v>
      </c>
      <c r="D5524" s="171"/>
      <c r="E5524" s="171" t="s">
        <v>20634</v>
      </c>
      <c r="F5524" s="171"/>
      <c r="G5524" s="171" t="s">
        <v>22683</v>
      </c>
      <c r="H5524" s="172" t="s">
        <v>22683</v>
      </c>
      <c r="I5524" s="173">
        <v>3360.0</v>
      </c>
      <c r="J5524" s="174">
        <v>180.0</v>
      </c>
      <c r="K5524" s="179">
        <v>0.0</v>
      </c>
      <c r="L5524" s="178">
        <v>0.0</v>
      </c>
      <c r="M5524" s="177">
        <v>0.0</v>
      </c>
      <c r="N5524" s="178">
        <v>0.0</v>
      </c>
      <c r="O5524" s="163"/>
      <c r="P5524" s="164"/>
      <c r="Q5524" s="163"/>
      <c r="R5524" s="163"/>
      <c r="S5524" s="168" t="s">
        <v>20645</v>
      </c>
      <c r="T5524" s="164">
        <v>0.0</v>
      </c>
    </row>
    <row r="5525" ht="18.75" hidden="1" customHeight="1">
      <c r="A5525" s="180">
        <v>45987.0</v>
      </c>
      <c r="B5525" s="171">
        <v>9217.0</v>
      </c>
      <c r="C5525" s="171" t="s">
        <v>6423</v>
      </c>
      <c r="D5525" s="171"/>
      <c r="E5525" s="171" t="s">
        <v>20634</v>
      </c>
      <c r="F5525" s="171"/>
      <c r="G5525" s="171" t="s">
        <v>22683</v>
      </c>
      <c r="H5525" s="172" t="s">
        <v>22683</v>
      </c>
      <c r="I5525" s="173">
        <v>3180.0</v>
      </c>
      <c r="J5525" s="174">
        <v>360.0</v>
      </c>
      <c r="K5525" s="179">
        <v>0.0</v>
      </c>
      <c r="L5525" s="178">
        <v>360.0</v>
      </c>
      <c r="M5525" s="177">
        <v>0.0</v>
      </c>
      <c r="N5525" s="178">
        <v>0.0</v>
      </c>
      <c r="O5525" s="163"/>
      <c r="P5525" s="164"/>
      <c r="Q5525" s="163"/>
      <c r="R5525" s="163"/>
      <c r="S5525" s="168" t="s">
        <v>20645</v>
      </c>
      <c r="T5525" s="164">
        <v>0.0</v>
      </c>
    </row>
    <row r="5526" ht="18.75" hidden="1" customHeight="1">
      <c r="A5526" s="189">
        <v>45987.0</v>
      </c>
      <c r="B5526" s="171">
        <v>18137.0</v>
      </c>
      <c r="C5526" s="171" t="s">
        <v>20763</v>
      </c>
      <c r="D5526" s="171" t="s">
        <v>20673</v>
      </c>
      <c r="E5526" s="171">
        <v>6.0</v>
      </c>
      <c r="F5526" s="171" t="s">
        <v>20754</v>
      </c>
      <c r="G5526" s="171" t="s">
        <v>15562</v>
      </c>
      <c r="H5526" s="172" t="s">
        <v>20669</v>
      </c>
      <c r="I5526" s="173">
        <v>10180.0</v>
      </c>
      <c r="J5526" s="174">
        <v>360.0</v>
      </c>
      <c r="K5526" s="179"/>
      <c r="L5526" s="178">
        <v>360.0</v>
      </c>
      <c r="M5526" s="177"/>
      <c r="N5526" s="178"/>
      <c r="O5526" s="163"/>
      <c r="P5526" s="164"/>
      <c r="Q5526" s="163"/>
      <c r="R5526" s="163"/>
      <c r="S5526" s="168"/>
      <c r="T5526" s="164"/>
    </row>
    <row r="5527" ht="18.75" hidden="1" customHeight="1">
      <c r="A5527" s="189">
        <v>45987.0</v>
      </c>
      <c r="B5527" s="171">
        <v>18138.0</v>
      </c>
      <c r="C5527" s="171" t="s">
        <v>829</v>
      </c>
      <c r="D5527" s="171" t="s">
        <v>20659</v>
      </c>
      <c r="E5527" s="171">
        <v>8.0</v>
      </c>
      <c r="F5527" s="171" t="s">
        <v>21849</v>
      </c>
      <c r="G5527" s="171" t="s">
        <v>9254</v>
      </c>
      <c r="H5527" s="172" t="s">
        <v>20635</v>
      </c>
      <c r="I5527" s="173">
        <v>10860.0</v>
      </c>
      <c r="J5527" s="174">
        <v>1160.0</v>
      </c>
      <c r="K5527" s="179">
        <v>1160.0</v>
      </c>
      <c r="L5527" s="178"/>
      <c r="M5527" s="177"/>
      <c r="N5527" s="178"/>
      <c r="O5527" s="163"/>
      <c r="P5527" s="164"/>
      <c r="Q5527" s="163"/>
      <c r="R5527" s="163"/>
      <c r="S5527" s="168"/>
      <c r="T5527" s="164"/>
    </row>
    <row r="5528" ht="18.75" hidden="1" customHeight="1">
      <c r="A5528" s="189">
        <v>45987.0</v>
      </c>
      <c r="B5528" s="171">
        <v>18139.0</v>
      </c>
      <c r="C5528" s="171" t="s">
        <v>23061</v>
      </c>
      <c r="D5528" s="171" t="s">
        <v>20673</v>
      </c>
      <c r="E5528" s="171">
        <v>5.0</v>
      </c>
      <c r="F5528" s="171" t="s">
        <v>20784</v>
      </c>
      <c r="G5528" s="171" t="s">
        <v>15571</v>
      </c>
      <c r="H5528" s="172" t="s">
        <v>20669</v>
      </c>
      <c r="I5528" s="173">
        <v>9920.0</v>
      </c>
      <c r="J5528" s="174">
        <v>300.0</v>
      </c>
      <c r="K5528" s="179"/>
      <c r="L5528" s="178">
        <v>300.0</v>
      </c>
      <c r="M5528" s="177"/>
      <c r="N5528" s="178"/>
      <c r="O5528" s="163"/>
      <c r="P5528" s="164"/>
      <c r="Q5528" s="163"/>
      <c r="R5528" s="163"/>
      <c r="S5528" s="168"/>
      <c r="T5528" s="164"/>
    </row>
    <row r="5529" ht="18.75" hidden="1" customHeight="1">
      <c r="A5529" s="189">
        <v>45987.0</v>
      </c>
      <c r="B5529" s="171">
        <v>18140.0</v>
      </c>
      <c r="C5529" s="171" t="s">
        <v>20853</v>
      </c>
      <c r="D5529" s="171" t="s">
        <v>20659</v>
      </c>
      <c r="E5529" s="171">
        <v>8.0</v>
      </c>
      <c r="F5529" s="171" t="s">
        <v>21127</v>
      </c>
      <c r="G5529" s="171" t="s">
        <v>11658</v>
      </c>
      <c r="H5529" s="172" t="s">
        <v>20635</v>
      </c>
      <c r="I5529" s="173">
        <v>10960.0</v>
      </c>
      <c r="J5529" s="174">
        <v>1260.0</v>
      </c>
      <c r="K5529" s="179">
        <v>1260.0</v>
      </c>
      <c r="L5529" s="178"/>
      <c r="M5529" s="177"/>
      <c r="N5529" s="178"/>
      <c r="O5529" s="163"/>
      <c r="P5529" s="164"/>
      <c r="Q5529" s="163"/>
      <c r="R5529" s="163"/>
      <c r="S5529" s="168"/>
      <c r="T5529" s="164"/>
    </row>
    <row r="5530" ht="18.75" hidden="1" customHeight="1">
      <c r="A5530" s="180">
        <v>45987.0</v>
      </c>
      <c r="B5530" s="171">
        <v>9218.0</v>
      </c>
      <c r="C5530" s="171" t="s">
        <v>744</v>
      </c>
      <c r="D5530" s="171"/>
      <c r="E5530" s="171" t="s">
        <v>20634</v>
      </c>
      <c r="F5530" s="171"/>
      <c r="G5530" s="171"/>
      <c r="H5530" s="172"/>
      <c r="I5530" s="173">
        <v>3160.0</v>
      </c>
      <c r="J5530" s="174">
        <v>540.0</v>
      </c>
      <c r="K5530" s="179">
        <v>0.0</v>
      </c>
      <c r="L5530" s="178">
        <v>0.0</v>
      </c>
      <c r="M5530" s="177">
        <v>540.0</v>
      </c>
      <c r="N5530" s="178">
        <v>0.0</v>
      </c>
      <c r="O5530" s="163"/>
      <c r="P5530" s="164"/>
      <c r="Q5530" s="163"/>
      <c r="R5530" s="163"/>
      <c r="S5530" s="168" t="s">
        <v>20645</v>
      </c>
      <c r="T5530" s="164">
        <v>0.0</v>
      </c>
    </row>
    <row r="5531" ht="18.75" hidden="1" customHeight="1">
      <c r="A5531" s="189">
        <v>45987.0</v>
      </c>
      <c r="B5531" s="171">
        <v>18141.0</v>
      </c>
      <c r="C5531" s="171" t="s">
        <v>22424</v>
      </c>
      <c r="D5531" s="171" t="s">
        <v>20673</v>
      </c>
      <c r="E5531" s="171">
        <v>8.0</v>
      </c>
      <c r="F5531" s="171" t="s">
        <v>20704</v>
      </c>
      <c r="G5531" s="171" t="s">
        <v>4520</v>
      </c>
      <c r="H5531" s="172" t="s">
        <v>20635</v>
      </c>
      <c r="I5531" s="173">
        <v>10840.0</v>
      </c>
      <c r="J5531" s="174">
        <v>1000.0</v>
      </c>
      <c r="K5531" s="179">
        <v>1000.0</v>
      </c>
      <c r="L5531" s="178"/>
      <c r="M5531" s="177"/>
      <c r="N5531" s="178"/>
      <c r="O5531" s="163"/>
      <c r="P5531" s="164"/>
      <c r="Q5531" s="163"/>
      <c r="R5531" s="163"/>
      <c r="S5531" s="168"/>
      <c r="T5531" s="164"/>
    </row>
    <row r="5532" ht="18.75" hidden="1" customHeight="1">
      <c r="A5532" s="189">
        <v>45987.0</v>
      </c>
      <c r="B5532" s="171">
        <v>18142.0</v>
      </c>
      <c r="C5532" s="171" t="s">
        <v>357</v>
      </c>
      <c r="D5532" s="171" t="s">
        <v>20687</v>
      </c>
      <c r="E5532" s="171">
        <v>4.0</v>
      </c>
      <c r="F5532" s="171" t="s">
        <v>21153</v>
      </c>
      <c r="G5532" s="171" t="s">
        <v>15584</v>
      </c>
      <c r="H5532" s="172" t="s">
        <v>20635</v>
      </c>
      <c r="I5532" s="173">
        <v>10640.0</v>
      </c>
      <c r="J5532" s="174">
        <v>860.0</v>
      </c>
      <c r="K5532" s="179">
        <v>860.0</v>
      </c>
      <c r="L5532" s="178"/>
      <c r="M5532" s="177"/>
      <c r="N5532" s="178"/>
      <c r="O5532" s="163"/>
      <c r="P5532" s="164"/>
      <c r="Q5532" s="163"/>
      <c r="R5532" s="163"/>
      <c r="S5532" s="168"/>
      <c r="T5532" s="164"/>
    </row>
    <row r="5533" ht="18.75" hidden="1" customHeight="1">
      <c r="A5533" s="189">
        <v>45987.0</v>
      </c>
      <c r="B5533" s="171">
        <v>18143.0</v>
      </c>
      <c r="C5533" s="171" t="s">
        <v>22691</v>
      </c>
      <c r="D5533" s="171" t="s">
        <v>20673</v>
      </c>
      <c r="E5533" s="171">
        <v>8.0</v>
      </c>
      <c r="F5533" s="171" t="s">
        <v>20700</v>
      </c>
      <c r="G5533" s="171" t="s">
        <v>10853</v>
      </c>
      <c r="H5533" s="172" t="s">
        <v>20635</v>
      </c>
      <c r="I5533" s="173">
        <v>11000.0</v>
      </c>
      <c r="J5533" s="174">
        <v>1160.0</v>
      </c>
      <c r="K5533" s="179">
        <v>1160.0</v>
      </c>
      <c r="L5533" s="178"/>
      <c r="M5533" s="177"/>
      <c r="N5533" s="178"/>
      <c r="O5533" s="163"/>
      <c r="P5533" s="164"/>
      <c r="Q5533" s="163"/>
      <c r="R5533" s="163"/>
      <c r="S5533" s="168"/>
      <c r="T5533" s="164"/>
    </row>
    <row r="5534" ht="18.75" hidden="1" customHeight="1">
      <c r="A5534" s="180">
        <v>45987.0</v>
      </c>
      <c r="B5534" s="171">
        <v>9219.0</v>
      </c>
      <c r="C5534" s="171" t="s">
        <v>4138</v>
      </c>
      <c r="D5534" s="171"/>
      <c r="E5534" s="171" t="s">
        <v>20634</v>
      </c>
      <c r="F5534" s="171"/>
      <c r="G5534" s="171"/>
      <c r="H5534" s="172"/>
      <c r="I5534" s="173">
        <v>2900.0</v>
      </c>
      <c r="J5534" s="174">
        <v>100.0</v>
      </c>
      <c r="K5534" s="179">
        <v>0.0</v>
      </c>
      <c r="L5534" s="178">
        <v>100.0</v>
      </c>
      <c r="M5534" s="177">
        <v>0.0</v>
      </c>
      <c r="N5534" s="178">
        <v>0.0</v>
      </c>
      <c r="O5534" s="163"/>
      <c r="P5534" s="164"/>
      <c r="Q5534" s="163"/>
      <c r="R5534" s="163"/>
      <c r="S5534" s="168" t="s">
        <v>20645</v>
      </c>
      <c r="T5534" s="164">
        <v>0.0</v>
      </c>
    </row>
    <row r="5535" ht="18.75" hidden="1" customHeight="1">
      <c r="A5535" s="180">
        <v>45987.0</v>
      </c>
      <c r="B5535" s="171">
        <v>9220.0</v>
      </c>
      <c r="C5535" s="171" t="s">
        <v>8901</v>
      </c>
      <c r="D5535" s="171"/>
      <c r="E5535" s="171" t="s">
        <v>20634</v>
      </c>
      <c r="F5535" s="171"/>
      <c r="G5535" s="171" t="s">
        <v>23062</v>
      </c>
      <c r="H5535" s="172" t="s">
        <v>23062</v>
      </c>
      <c r="I5535" s="173">
        <v>13140.0</v>
      </c>
      <c r="J5535" s="174">
        <v>2780.0</v>
      </c>
      <c r="K5535" s="179">
        <v>2780.0</v>
      </c>
      <c r="L5535" s="178">
        <v>0.0</v>
      </c>
      <c r="M5535" s="177">
        <v>0.0</v>
      </c>
      <c r="N5535" s="178">
        <v>0.0</v>
      </c>
      <c r="O5535" s="163"/>
      <c r="P5535" s="164"/>
      <c r="Q5535" s="163"/>
      <c r="R5535" s="163"/>
      <c r="S5535" s="168" t="s">
        <v>20645</v>
      </c>
      <c r="T5535" s="164">
        <v>0.0</v>
      </c>
    </row>
    <row r="5536" ht="18.75" hidden="1" customHeight="1">
      <c r="A5536" s="189">
        <v>45987.0</v>
      </c>
      <c r="B5536" s="171">
        <v>18144.0</v>
      </c>
      <c r="C5536" s="171" t="s">
        <v>21558</v>
      </c>
      <c r="D5536" s="171" t="s">
        <v>20673</v>
      </c>
      <c r="E5536" s="171">
        <v>8.0</v>
      </c>
      <c r="F5536" s="171" t="s">
        <v>20761</v>
      </c>
      <c r="G5536" s="171" t="s">
        <v>15587</v>
      </c>
      <c r="H5536" s="172" t="s">
        <v>20635</v>
      </c>
      <c r="I5536" s="173">
        <v>12820.0</v>
      </c>
      <c r="J5536" s="174">
        <v>2980.0</v>
      </c>
      <c r="K5536" s="179">
        <v>2980.0</v>
      </c>
      <c r="L5536" s="178"/>
      <c r="M5536" s="177"/>
      <c r="N5536" s="178"/>
      <c r="O5536" s="163"/>
      <c r="P5536" s="164"/>
      <c r="Q5536" s="163"/>
      <c r="R5536" s="163"/>
      <c r="S5536" s="168"/>
      <c r="T5536" s="164"/>
    </row>
    <row r="5537" ht="18.75" hidden="1" customHeight="1">
      <c r="A5537" s="189">
        <v>45987.0</v>
      </c>
      <c r="B5537" s="171">
        <v>18145.0</v>
      </c>
      <c r="C5537" s="171" t="s">
        <v>20832</v>
      </c>
      <c r="D5537" s="171" t="s">
        <v>20659</v>
      </c>
      <c r="E5537" s="171">
        <v>8.0</v>
      </c>
      <c r="F5537" s="171" t="s">
        <v>20869</v>
      </c>
      <c r="G5537" s="171" t="s">
        <v>6355</v>
      </c>
      <c r="H5537" s="172" t="s">
        <v>20635</v>
      </c>
      <c r="I5537" s="173">
        <v>10820.0</v>
      </c>
      <c r="J5537" s="174">
        <v>1120.0</v>
      </c>
      <c r="K5537" s="179">
        <v>1120.0</v>
      </c>
      <c r="L5537" s="178"/>
      <c r="M5537" s="177"/>
      <c r="N5537" s="178"/>
      <c r="O5537" s="163"/>
      <c r="P5537" s="164"/>
      <c r="Q5537" s="163"/>
      <c r="R5537" s="163"/>
      <c r="S5537" s="168"/>
      <c r="T5537" s="164"/>
    </row>
    <row r="5538" ht="18.75" hidden="1" customHeight="1">
      <c r="A5538" s="189">
        <v>45987.0</v>
      </c>
      <c r="B5538" s="171">
        <v>18146.0</v>
      </c>
      <c r="C5538" s="171" t="s">
        <v>2828</v>
      </c>
      <c r="D5538" s="171" t="s">
        <v>20673</v>
      </c>
      <c r="E5538" s="171">
        <v>5.0</v>
      </c>
      <c r="F5538" s="171" t="s">
        <v>20860</v>
      </c>
      <c r="G5538" s="171" t="s">
        <v>23063</v>
      </c>
      <c r="H5538" s="172" t="s">
        <v>20635</v>
      </c>
      <c r="I5538" s="173">
        <v>11800.0</v>
      </c>
      <c r="J5538" s="174">
        <v>2180.0</v>
      </c>
      <c r="K5538" s="179">
        <v>2180.0</v>
      </c>
      <c r="L5538" s="178"/>
      <c r="M5538" s="177"/>
      <c r="N5538" s="178"/>
      <c r="O5538" s="163"/>
      <c r="P5538" s="164"/>
      <c r="Q5538" s="163"/>
      <c r="R5538" s="163"/>
      <c r="S5538" s="168"/>
      <c r="T5538" s="164"/>
    </row>
    <row r="5539" ht="18.75" hidden="1" customHeight="1">
      <c r="A5539" s="182">
        <v>45987.02902278936</v>
      </c>
      <c r="B5539" s="171">
        <v>9208.0</v>
      </c>
      <c r="C5539" s="171" t="s">
        <v>8901</v>
      </c>
      <c r="D5539" s="171"/>
      <c r="E5539" s="171" t="s">
        <v>20634</v>
      </c>
      <c r="F5539" s="171"/>
      <c r="G5539" s="171" t="s">
        <v>23064</v>
      </c>
      <c r="H5539" s="172" t="s">
        <v>23064</v>
      </c>
      <c r="I5539" s="173">
        <v>11840.0</v>
      </c>
      <c r="J5539" s="174">
        <v>1440.0</v>
      </c>
      <c r="K5539" s="179">
        <v>1440.0</v>
      </c>
      <c r="L5539" s="178">
        <v>0.0</v>
      </c>
      <c r="M5539" s="177">
        <v>0.0</v>
      </c>
      <c r="N5539" s="178">
        <v>1440.0</v>
      </c>
      <c r="O5539" s="163"/>
      <c r="P5539" s="164"/>
      <c r="Q5539" s="163"/>
      <c r="R5539" s="163"/>
      <c r="S5539" s="168" t="s">
        <v>20645</v>
      </c>
      <c r="T5539" s="164">
        <v>0.0</v>
      </c>
    </row>
    <row r="5540" ht="18.75" hidden="1" customHeight="1">
      <c r="A5540" s="189">
        <v>45988.0</v>
      </c>
      <c r="B5540" s="171">
        <v>18147.0</v>
      </c>
      <c r="C5540" s="171" t="s">
        <v>21304</v>
      </c>
      <c r="D5540" s="171" t="s">
        <v>20659</v>
      </c>
      <c r="E5540" s="171">
        <v>8.0</v>
      </c>
      <c r="F5540" s="171" t="s">
        <v>21151</v>
      </c>
      <c r="G5540" s="171" t="s">
        <v>15608</v>
      </c>
      <c r="H5540" s="172" t="s">
        <v>20635</v>
      </c>
      <c r="I5540" s="173">
        <v>10360.0</v>
      </c>
      <c r="J5540" s="174">
        <v>660.0</v>
      </c>
      <c r="K5540" s="179">
        <v>660.0</v>
      </c>
      <c r="L5540" s="178"/>
      <c r="M5540" s="177"/>
      <c r="N5540" s="178"/>
      <c r="O5540" s="163"/>
      <c r="P5540" s="164"/>
      <c r="Q5540" s="163"/>
      <c r="R5540" s="163"/>
      <c r="S5540" s="168"/>
      <c r="T5540" s="164"/>
    </row>
    <row r="5541" ht="18.75" hidden="1" customHeight="1">
      <c r="A5541" s="189">
        <v>45988.0</v>
      </c>
      <c r="B5541" s="171">
        <v>18148.0</v>
      </c>
      <c r="C5541" s="171" t="s">
        <v>4017</v>
      </c>
      <c r="D5541" s="171" t="s">
        <v>20673</v>
      </c>
      <c r="E5541" s="171">
        <v>8.0</v>
      </c>
      <c r="F5541" s="171" t="s">
        <v>20700</v>
      </c>
      <c r="G5541" s="171" t="s">
        <v>4500</v>
      </c>
      <c r="H5541" s="172" t="s">
        <v>20635</v>
      </c>
      <c r="I5541" s="173">
        <v>11960.0</v>
      </c>
      <c r="J5541" s="174">
        <v>2120.0</v>
      </c>
      <c r="K5541" s="179">
        <v>2120.0</v>
      </c>
      <c r="L5541" s="178"/>
      <c r="M5541" s="177"/>
      <c r="N5541" s="178"/>
      <c r="O5541" s="163"/>
      <c r="P5541" s="164"/>
      <c r="Q5541" s="163"/>
      <c r="R5541" s="163"/>
      <c r="S5541" s="168"/>
      <c r="T5541" s="164"/>
    </row>
    <row r="5542" ht="18.75" hidden="1" customHeight="1">
      <c r="A5542" s="189">
        <v>45988.0</v>
      </c>
      <c r="B5542" s="171">
        <v>18149.0</v>
      </c>
      <c r="C5542" s="171" t="s">
        <v>21725</v>
      </c>
      <c r="D5542" s="171" t="s">
        <v>20687</v>
      </c>
      <c r="E5542" s="171">
        <v>8.0</v>
      </c>
      <c r="F5542" s="171" t="s">
        <v>22294</v>
      </c>
      <c r="G5542" s="171" t="s">
        <v>15616</v>
      </c>
      <c r="H5542" s="172" t="s">
        <v>20635</v>
      </c>
      <c r="I5542" s="173">
        <v>10740.0</v>
      </c>
      <c r="J5542" s="174">
        <v>720.0</v>
      </c>
      <c r="K5542" s="179">
        <v>720.0</v>
      </c>
      <c r="L5542" s="178"/>
      <c r="M5542" s="177"/>
      <c r="N5542" s="178"/>
      <c r="O5542" s="163"/>
      <c r="P5542" s="164"/>
      <c r="Q5542" s="163"/>
      <c r="R5542" s="163"/>
      <c r="S5542" s="168"/>
      <c r="T5542" s="164"/>
    </row>
    <row r="5543" ht="18.75" hidden="1" customHeight="1">
      <c r="A5543" s="180">
        <v>45988.0</v>
      </c>
      <c r="B5543" s="171">
        <v>9222.0</v>
      </c>
      <c r="C5543" s="171" t="s">
        <v>4017</v>
      </c>
      <c r="D5543" s="171"/>
      <c r="E5543" s="171" t="s">
        <v>20634</v>
      </c>
      <c r="F5543" s="171"/>
      <c r="G5543" s="171" t="s">
        <v>4500</v>
      </c>
      <c r="H5543" s="172" t="s">
        <v>4500</v>
      </c>
      <c r="I5543" s="173">
        <v>4180.0</v>
      </c>
      <c r="J5543" s="174">
        <v>1020.0</v>
      </c>
      <c r="K5543" s="179">
        <v>1020.0</v>
      </c>
      <c r="L5543" s="178">
        <v>0.0</v>
      </c>
      <c r="M5543" s="177">
        <v>0.0</v>
      </c>
      <c r="N5543" s="178">
        <v>0.0</v>
      </c>
      <c r="O5543" s="163"/>
      <c r="P5543" s="164"/>
      <c r="Q5543" s="163"/>
      <c r="R5543" s="163"/>
      <c r="S5543" s="168" t="s">
        <v>20645</v>
      </c>
      <c r="T5543" s="164">
        <v>0.0</v>
      </c>
    </row>
    <row r="5544" ht="18.75" hidden="1" customHeight="1">
      <c r="A5544" s="180">
        <v>45988.0</v>
      </c>
      <c r="B5544" s="171">
        <v>9223.0</v>
      </c>
      <c r="C5544" s="171" t="s">
        <v>4112</v>
      </c>
      <c r="D5544" s="171"/>
      <c r="E5544" s="171" t="s">
        <v>20634</v>
      </c>
      <c r="F5544" s="171"/>
      <c r="G5544" s="171"/>
      <c r="H5544" s="172"/>
      <c r="I5544" s="173">
        <v>3360.0</v>
      </c>
      <c r="J5544" s="174">
        <v>780.0</v>
      </c>
      <c r="K5544" s="179">
        <v>780.0</v>
      </c>
      <c r="L5544" s="178">
        <v>0.0</v>
      </c>
      <c r="M5544" s="177">
        <v>0.0</v>
      </c>
      <c r="N5544" s="178">
        <v>0.0</v>
      </c>
      <c r="O5544" s="163"/>
      <c r="P5544" s="164"/>
      <c r="Q5544" s="163"/>
      <c r="R5544" s="163"/>
      <c r="S5544" s="168" t="s">
        <v>20645</v>
      </c>
      <c r="T5544" s="164">
        <v>0.0</v>
      </c>
    </row>
    <row r="5545" ht="18.75" hidden="1" customHeight="1">
      <c r="A5545" s="189">
        <v>45988.0</v>
      </c>
      <c r="B5545" s="171">
        <v>18150.0</v>
      </c>
      <c r="C5545" s="171" t="s">
        <v>23065</v>
      </c>
      <c r="D5545" s="171" t="s">
        <v>20673</v>
      </c>
      <c r="E5545" s="171">
        <v>8.0</v>
      </c>
      <c r="F5545" s="171" t="s">
        <v>20748</v>
      </c>
      <c r="G5545" s="171" t="s">
        <v>4156</v>
      </c>
      <c r="H5545" s="172" t="s">
        <v>20635</v>
      </c>
      <c r="I5545" s="173">
        <v>12120.0</v>
      </c>
      <c r="J5545" s="174">
        <v>2280.0</v>
      </c>
      <c r="K5545" s="179">
        <v>2280.0</v>
      </c>
      <c r="L5545" s="178"/>
      <c r="M5545" s="177"/>
      <c r="N5545" s="178"/>
      <c r="O5545" s="163"/>
      <c r="P5545" s="164"/>
      <c r="Q5545" s="163"/>
      <c r="R5545" s="163"/>
      <c r="S5545" s="168"/>
      <c r="T5545" s="164"/>
    </row>
    <row r="5546" ht="18.75" hidden="1" customHeight="1">
      <c r="A5546" s="189">
        <v>45988.0</v>
      </c>
      <c r="B5546" s="171">
        <v>18151.0</v>
      </c>
      <c r="C5546" s="171" t="s">
        <v>20829</v>
      </c>
      <c r="D5546" s="171" t="s">
        <v>20659</v>
      </c>
      <c r="E5546" s="171">
        <v>8.0</v>
      </c>
      <c r="F5546" s="171" t="s">
        <v>20948</v>
      </c>
      <c r="G5546" s="171" t="s">
        <v>13520</v>
      </c>
      <c r="H5546" s="172" t="s">
        <v>20635</v>
      </c>
      <c r="I5546" s="173">
        <v>13560.0</v>
      </c>
      <c r="J5546" s="174">
        <v>3860.0</v>
      </c>
      <c r="K5546" s="179">
        <v>3860.0</v>
      </c>
      <c r="L5546" s="178"/>
      <c r="M5546" s="177"/>
      <c r="N5546" s="178"/>
      <c r="O5546" s="163"/>
      <c r="P5546" s="164"/>
      <c r="Q5546" s="163"/>
      <c r="R5546" s="163"/>
      <c r="S5546" s="168"/>
      <c r="T5546" s="164"/>
    </row>
    <row r="5547" ht="18.75" hidden="1" customHeight="1">
      <c r="A5547" s="180">
        <v>45988.0</v>
      </c>
      <c r="B5547" s="171">
        <v>9224.0</v>
      </c>
      <c r="C5547" s="171" t="s">
        <v>8901</v>
      </c>
      <c r="D5547" s="171"/>
      <c r="E5547" s="171" t="s">
        <v>20634</v>
      </c>
      <c r="F5547" s="171"/>
      <c r="G5547" s="171" t="s">
        <v>23066</v>
      </c>
      <c r="H5547" s="172" t="s">
        <v>23066</v>
      </c>
      <c r="I5547" s="173">
        <v>12100.0</v>
      </c>
      <c r="J5547" s="174">
        <v>1680.0</v>
      </c>
      <c r="K5547" s="179">
        <v>1680.0</v>
      </c>
      <c r="L5547" s="178">
        <v>0.0</v>
      </c>
      <c r="M5547" s="177">
        <v>0.0</v>
      </c>
      <c r="N5547" s="178">
        <v>0.0</v>
      </c>
      <c r="O5547" s="163"/>
      <c r="P5547" s="164"/>
      <c r="Q5547" s="163"/>
      <c r="R5547" s="163"/>
      <c r="S5547" s="168" t="s">
        <v>20645</v>
      </c>
      <c r="T5547" s="164">
        <v>0.0</v>
      </c>
    </row>
    <row r="5548" ht="18.75" hidden="1" customHeight="1">
      <c r="A5548" s="180">
        <v>45988.0</v>
      </c>
      <c r="B5548" s="171">
        <v>9225.0</v>
      </c>
      <c r="C5548" s="171" t="s">
        <v>8901</v>
      </c>
      <c r="D5548" s="171"/>
      <c r="E5548" s="171" t="s">
        <v>20634</v>
      </c>
      <c r="F5548" s="171"/>
      <c r="G5548" s="171" t="s">
        <v>23067</v>
      </c>
      <c r="H5548" s="172" t="s">
        <v>23067</v>
      </c>
      <c r="I5548" s="173">
        <v>12240.0</v>
      </c>
      <c r="J5548" s="174">
        <v>1860.0</v>
      </c>
      <c r="K5548" s="179">
        <v>1860.0</v>
      </c>
      <c r="L5548" s="178">
        <v>0.0</v>
      </c>
      <c r="M5548" s="177">
        <v>0.0</v>
      </c>
      <c r="N5548" s="178">
        <v>0.0</v>
      </c>
      <c r="O5548" s="163"/>
      <c r="P5548" s="164"/>
      <c r="Q5548" s="163"/>
      <c r="R5548" s="163"/>
      <c r="S5548" s="168" t="s">
        <v>20645</v>
      </c>
      <c r="T5548" s="164">
        <v>0.0</v>
      </c>
    </row>
    <row r="5549" ht="18.75" hidden="1" customHeight="1">
      <c r="A5549" s="189">
        <v>45988.0</v>
      </c>
      <c r="B5549" s="171">
        <v>18154.0</v>
      </c>
      <c r="C5549" s="171" t="s">
        <v>20775</v>
      </c>
      <c r="D5549" s="171" t="s">
        <v>20687</v>
      </c>
      <c r="E5549" s="171">
        <v>8.0</v>
      </c>
      <c r="F5549" s="171" t="s">
        <v>20990</v>
      </c>
      <c r="G5549" s="171" t="s">
        <v>15633</v>
      </c>
      <c r="H5549" s="172" t="s">
        <v>20635</v>
      </c>
      <c r="I5549" s="173">
        <v>16440.0</v>
      </c>
      <c r="J5549" s="174">
        <v>6420.0</v>
      </c>
      <c r="K5549" s="179">
        <v>6420.0</v>
      </c>
      <c r="L5549" s="178"/>
      <c r="M5549" s="177"/>
      <c r="N5549" s="178"/>
      <c r="O5549" s="163"/>
      <c r="P5549" s="164"/>
      <c r="Q5549" s="163"/>
      <c r="R5549" s="163"/>
      <c r="S5549" s="168"/>
      <c r="T5549" s="164"/>
    </row>
    <row r="5550" ht="18.75" hidden="1" customHeight="1">
      <c r="A5550" s="189">
        <v>45988.0</v>
      </c>
      <c r="B5550" s="171">
        <v>18155.0</v>
      </c>
      <c r="C5550" s="171" t="s">
        <v>20751</v>
      </c>
      <c r="D5550" s="171" t="s">
        <v>20659</v>
      </c>
      <c r="E5550" s="171">
        <v>8.0</v>
      </c>
      <c r="F5550" s="171" t="s">
        <v>20721</v>
      </c>
      <c r="G5550" s="171" t="s">
        <v>15637</v>
      </c>
      <c r="H5550" s="172" t="s">
        <v>20635</v>
      </c>
      <c r="I5550" s="173">
        <v>10640.0</v>
      </c>
      <c r="J5550" s="174">
        <v>940.0</v>
      </c>
      <c r="K5550" s="179">
        <v>940.0</v>
      </c>
      <c r="L5550" s="178"/>
      <c r="M5550" s="177"/>
      <c r="N5550" s="178"/>
      <c r="O5550" s="163"/>
      <c r="P5550" s="164"/>
      <c r="Q5550" s="163"/>
      <c r="R5550" s="163"/>
      <c r="S5550" s="168"/>
      <c r="T5550" s="164"/>
    </row>
    <row r="5551" ht="18.75" hidden="1" customHeight="1">
      <c r="A5551" s="180">
        <v>45988.0</v>
      </c>
      <c r="B5551" s="171">
        <v>9226.0</v>
      </c>
      <c r="C5551" s="171" t="s">
        <v>3265</v>
      </c>
      <c r="D5551" s="171"/>
      <c r="E5551" s="171" t="s">
        <v>20634</v>
      </c>
      <c r="F5551" s="171"/>
      <c r="G5551" s="171"/>
      <c r="H5551" s="172"/>
      <c r="I5551" s="173">
        <v>3420.0</v>
      </c>
      <c r="J5551" s="174">
        <v>460.0</v>
      </c>
      <c r="K5551" s="179">
        <v>460.0</v>
      </c>
      <c r="L5551" s="178">
        <v>0.0</v>
      </c>
      <c r="M5551" s="177">
        <v>0.0</v>
      </c>
      <c r="N5551" s="178">
        <v>0.0</v>
      </c>
      <c r="O5551" s="163"/>
      <c r="P5551" s="164"/>
      <c r="Q5551" s="163"/>
      <c r="R5551" s="163"/>
      <c r="S5551" s="168" t="s">
        <v>20645</v>
      </c>
      <c r="T5551" s="164">
        <v>0.0</v>
      </c>
    </row>
    <row r="5552" ht="18.75" hidden="1" customHeight="1">
      <c r="A5552" s="180">
        <v>45988.0</v>
      </c>
      <c r="B5552" s="171">
        <v>9227.0</v>
      </c>
      <c r="C5552" s="171" t="s">
        <v>6423</v>
      </c>
      <c r="D5552" s="171"/>
      <c r="E5552" s="171" t="s">
        <v>20634</v>
      </c>
      <c r="F5552" s="171"/>
      <c r="G5552" s="171" t="s">
        <v>22683</v>
      </c>
      <c r="H5552" s="172" t="s">
        <v>22683</v>
      </c>
      <c r="I5552" s="173">
        <v>3400.0</v>
      </c>
      <c r="J5552" s="174">
        <v>240.0</v>
      </c>
      <c r="K5552" s="179">
        <v>0.0</v>
      </c>
      <c r="L5552" s="178">
        <v>0.0</v>
      </c>
      <c r="M5552" s="177">
        <v>0.0</v>
      </c>
      <c r="N5552" s="178">
        <v>0.0</v>
      </c>
      <c r="O5552" s="163"/>
      <c r="P5552" s="164"/>
      <c r="Q5552" s="163"/>
      <c r="R5552" s="163"/>
      <c r="S5552" s="168" t="s">
        <v>20645</v>
      </c>
      <c r="T5552" s="164">
        <v>0.0</v>
      </c>
    </row>
    <row r="5553" ht="18.75" hidden="1" customHeight="1">
      <c r="A5553" s="180">
        <v>45988.0</v>
      </c>
      <c r="B5553" s="171">
        <v>9228.0</v>
      </c>
      <c r="C5553" s="171" t="s">
        <v>6423</v>
      </c>
      <c r="D5553" s="171"/>
      <c r="E5553" s="171" t="s">
        <v>20634</v>
      </c>
      <c r="F5553" s="171"/>
      <c r="G5553" s="171" t="s">
        <v>22683</v>
      </c>
      <c r="H5553" s="172" t="s">
        <v>22683</v>
      </c>
      <c r="I5553" s="173">
        <v>3160.0</v>
      </c>
      <c r="J5553" s="174">
        <v>340.0</v>
      </c>
      <c r="K5553" s="179">
        <v>0.0</v>
      </c>
      <c r="L5553" s="178">
        <v>340.0</v>
      </c>
      <c r="M5553" s="177">
        <v>0.0</v>
      </c>
      <c r="N5553" s="178">
        <v>0.0</v>
      </c>
      <c r="O5553" s="163"/>
      <c r="P5553" s="164"/>
      <c r="Q5553" s="163"/>
      <c r="R5553" s="163"/>
      <c r="S5553" s="168" t="s">
        <v>20645</v>
      </c>
      <c r="T5553" s="164">
        <v>0.0</v>
      </c>
    </row>
    <row r="5554" ht="18.75" hidden="1" customHeight="1">
      <c r="A5554" s="180">
        <v>45988.0</v>
      </c>
      <c r="B5554" s="171">
        <v>9229.0</v>
      </c>
      <c r="C5554" s="171" t="s">
        <v>4129</v>
      </c>
      <c r="D5554" s="171"/>
      <c r="E5554" s="171" t="s">
        <v>20634</v>
      </c>
      <c r="F5554" s="171"/>
      <c r="G5554" s="171"/>
      <c r="H5554" s="172"/>
      <c r="I5554" s="173">
        <v>3160.0</v>
      </c>
      <c r="J5554" s="174">
        <v>580.0</v>
      </c>
      <c r="K5554" s="179">
        <v>580.0</v>
      </c>
      <c r="L5554" s="178">
        <v>0.0</v>
      </c>
      <c r="M5554" s="177">
        <v>0.0</v>
      </c>
      <c r="N5554" s="178">
        <v>0.0</v>
      </c>
      <c r="O5554" s="163"/>
      <c r="P5554" s="164"/>
      <c r="Q5554" s="163"/>
      <c r="R5554" s="163"/>
      <c r="S5554" s="168" t="s">
        <v>20645</v>
      </c>
      <c r="T5554" s="164">
        <v>0.0</v>
      </c>
    </row>
    <row r="5555" ht="18.75" hidden="1" customHeight="1">
      <c r="A5555" s="180">
        <v>45988.0</v>
      </c>
      <c r="B5555" s="171">
        <v>9230.0</v>
      </c>
      <c r="C5555" s="171" t="s">
        <v>5722</v>
      </c>
      <c r="D5555" s="171"/>
      <c r="E5555" s="171" t="s">
        <v>20634</v>
      </c>
      <c r="F5555" s="171"/>
      <c r="G5555" s="171" t="s">
        <v>22684</v>
      </c>
      <c r="H5555" s="172" t="s">
        <v>22684</v>
      </c>
      <c r="I5555" s="173">
        <v>3460.0</v>
      </c>
      <c r="J5555" s="174">
        <v>200.0</v>
      </c>
      <c r="K5555" s="179">
        <v>0.0</v>
      </c>
      <c r="L5555" s="178">
        <v>0.0</v>
      </c>
      <c r="M5555" s="177">
        <v>0.0</v>
      </c>
      <c r="N5555" s="178">
        <v>0.0</v>
      </c>
      <c r="O5555" s="163"/>
      <c r="P5555" s="164"/>
      <c r="Q5555" s="163"/>
      <c r="R5555" s="163"/>
      <c r="S5555" s="168" t="s">
        <v>20645</v>
      </c>
      <c r="T5555" s="164">
        <v>0.0</v>
      </c>
    </row>
    <row r="5556" ht="18.75" hidden="1" customHeight="1">
      <c r="A5556" s="180">
        <v>45988.0</v>
      </c>
      <c r="B5556" s="171">
        <v>9231.0</v>
      </c>
      <c r="C5556" s="171" t="s">
        <v>5722</v>
      </c>
      <c r="D5556" s="171"/>
      <c r="E5556" s="171" t="s">
        <v>20634</v>
      </c>
      <c r="F5556" s="171"/>
      <c r="G5556" s="171" t="s">
        <v>22684</v>
      </c>
      <c r="H5556" s="172" t="s">
        <v>22684</v>
      </c>
      <c r="I5556" s="173">
        <v>3260.0</v>
      </c>
      <c r="J5556" s="174">
        <v>340.0</v>
      </c>
      <c r="K5556" s="179">
        <v>0.0</v>
      </c>
      <c r="L5556" s="178">
        <v>340.0</v>
      </c>
      <c r="M5556" s="177">
        <v>0.0</v>
      </c>
      <c r="N5556" s="178">
        <v>0.0</v>
      </c>
      <c r="O5556" s="163"/>
      <c r="P5556" s="164"/>
      <c r="Q5556" s="163"/>
      <c r="R5556" s="163"/>
      <c r="S5556" s="168" t="s">
        <v>20645</v>
      </c>
      <c r="T5556" s="164">
        <v>0.0</v>
      </c>
    </row>
    <row r="5557" ht="18.75" hidden="1" customHeight="1">
      <c r="A5557" s="180">
        <v>45988.0</v>
      </c>
      <c r="B5557" s="171">
        <v>9232.0</v>
      </c>
      <c r="C5557" s="171" t="s">
        <v>9968</v>
      </c>
      <c r="D5557" s="171"/>
      <c r="E5557" s="171" t="s">
        <v>20634</v>
      </c>
      <c r="F5557" s="171"/>
      <c r="G5557" s="171" t="s">
        <v>9692</v>
      </c>
      <c r="H5557" s="172" t="s">
        <v>9692</v>
      </c>
      <c r="I5557" s="173">
        <v>4460.0</v>
      </c>
      <c r="J5557" s="174">
        <v>1840.0</v>
      </c>
      <c r="K5557" s="179">
        <v>0.0</v>
      </c>
      <c r="L5557" s="178">
        <v>0.0</v>
      </c>
      <c r="M5557" s="177">
        <v>0.0</v>
      </c>
      <c r="N5557" s="178">
        <v>1840.0</v>
      </c>
      <c r="O5557" s="163"/>
      <c r="P5557" s="164"/>
      <c r="Q5557" s="163"/>
      <c r="R5557" s="163"/>
      <c r="S5557" s="168" t="s">
        <v>20645</v>
      </c>
      <c r="T5557" s="164">
        <v>0.0</v>
      </c>
    </row>
    <row r="5558" ht="18.75" hidden="1" customHeight="1">
      <c r="A5558" s="180">
        <v>45988.0</v>
      </c>
      <c r="B5558" s="171">
        <v>9233.0</v>
      </c>
      <c r="C5558" s="171" t="s">
        <v>9968</v>
      </c>
      <c r="D5558" s="171"/>
      <c r="E5558" s="171" t="s">
        <v>20634</v>
      </c>
      <c r="F5558" s="171"/>
      <c r="G5558" s="171" t="s">
        <v>9692</v>
      </c>
      <c r="H5558" s="172" t="s">
        <v>23068</v>
      </c>
      <c r="I5558" s="173">
        <v>4900.0</v>
      </c>
      <c r="J5558" s="174">
        <v>2260.0</v>
      </c>
      <c r="K5558" s="179">
        <v>0.0</v>
      </c>
      <c r="L5558" s="178">
        <v>0.0</v>
      </c>
      <c r="M5558" s="177">
        <v>0.0</v>
      </c>
      <c r="N5558" s="178">
        <v>2260.0</v>
      </c>
      <c r="O5558" s="163"/>
      <c r="P5558" s="164"/>
      <c r="Q5558" s="163"/>
      <c r="R5558" s="163"/>
      <c r="S5558" s="168" t="s">
        <v>20645</v>
      </c>
      <c r="T5558" s="164">
        <v>0.0</v>
      </c>
    </row>
    <row r="5559" ht="18.75" hidden="1" customHeight="1">
      <c r="A5559" s="189">
        <v>45988.0</v>
      </c>
      <c r="B5559" s="171">
        <v>18157.0</v>
      </c>
      <c r="C5559" s="171" t="s">
        <v>20689</v>
      </c>
      <c r="D5559" s="171" t="s">
        <v>20687</v>
      </c>
      <c r="E5559" s="171">
        <v>8.0</v>
      </c>
      <c r="F5559" s="171" t="s">
        <v>20700</v>
      </c>
      <c r="G5559" s="171" t="s">
        <v>15662</v>
      </c>
      <c r="H5559" s="172" t="s">
        <v>20635</v>
      </c>
      <c r="I5559" s="173">
        <v>12920.0</v>
      </c>
      <c r="J5559" s="174">
        <v>2900.0</v>
      </c>
      <c r="K5559" s="179">
        <v>2900.0</v>
      </c>
      <c r="L5559" s="178"/>
      <c r="M5559" s="177"/>
      <c r="N5559" s="178"/>
      <c r="O5559" s="163"/>
      <c r="P5559" s="164"/>
      <c r="Q5559" s="163"/>
      <c r="R5559" s="163"/>
      <c r="S5559" s="168"/>
      <c r="T5559" s="164"/>
    </row>
    <row r="5560" ht="18.75" hidden="1" customHeight="1">
      <c r="A5560" s="180">
        <v>45988.0</v>
      </c>
      <c r="B5560" s="171">
        <v>9234.0</v>
      </c>
      <c r="C5560" s="171" t="s">
        <v>4017</v>
      </c>
      <c r="D5560" s="171"/>
      <c r="E5560" s="171" t="s">
        <v>20634</v>
      </c>
      <c r="F5560" s="171"/>
      <c r="G5560" s="171" t="s">
        <v>4500</v>
      </c>
      <c r="H5560" s="172" t="s">
        <v>4500</v>
      </c>
      <c r="I5560" s="173">
        <v>3780.0</v>
      </c>
      <c r="J5560" s="174">
        <v>340.0</v>
      </c>
      <c r="K5560" s="179">
        <v>0.0</v>
      </c>
      <c r="L5560" s="178">
        <v>102.0</v>
      </c>
      <c r="M5560" s="177">
        <v>237.99999999999997</v>
      </c>
      <c r="N5560" s="178">
        <v>340.0</v>
      </c>
      <c r="O5560" s="163"/>
      <c r="P5560" s="164"/>
      <c r="Q5560" s="163"/>
      <c r="R5560" s="163"/>
      <c r="S5560" s="168" t="s">
        <v>20645</v>
      </c>
      <c r="T5560" s="164">
        <v>0.0</v>
      </c>
    </row>
    <row r="5561" ht="18.75" hidden="1" customHeight="1">
      <c r="A5561" s="180">
        <v>45988.0</v>
      </c>
      <c r="B5561" s="171">
        <v>9235.0</v>
      </c>
      <c r="C5561" s="171" t="s">
        <v>744</v>
      </c>
      <c r="D5561" s="171"/>
      <c r="E5561" s="171" t="s">
        <v>20634</v>
      </c>
      <c r="F5561" s="171"/>
      <c r="G5561" s="171"/>
      <c r="H5561" s="172"/>
      <c r="I5561" s="173">
        <v>2700.0</v>
      </c>
      <c r="J5561" s="174">
        <v>160.0</v>
      </c>
      <c r="K5561" s="179">
        <v>160.0</v>
      </c>
      <c r="L5561" s="178">
        <v>0.0</v>
      </c>
      <c r="M5561" s="177">
        <v>0.0</v>
      </c>
      <c r="N5561" s="178">
        <v>0.0</v>
      </c>
      <c r="O5561" s="163"/>
      <c r="P5561" s="164"/>
      <c r="Q5561" s="163"/>
      <c r="R5561" s="163"/>
      <c r="S5561" s="168" t="s">
        <v>20645</v>
      </c>
      <c r="T5561" s="164">
        <v>0.0</v>
      </c>
    </row>
    <row r="5562" ht="18.75" hidden="1" customHeight="1">
      <c r="A5562" s="189">
        <v>45988.0</v>
      </c>
      <c r="B5562" s="171">
        <v>18158.0</v>
      </c>
      <c r="C5562" s="171" t="s">
        <v>21558</v>
      </c>
      <c r="D5562" s="171" t="s">
        <v>20673</v>
      </c>
      <c r="E5562" s="171">
        <v>8.0</v>
      </c>
      <c r="F5562" s="171" t="s">
        <v>20789</v>
      </c>
      <c r="G5562" s="171" t="s">
        <v>8426</v>
      </c>
      <c r="H5562" s="172" t="s">
        <v>20635</v>
      </c>
      <c r="I5562" s="173">
        <v>13380.0</v>
      </c>
      <c r="J5562" s="174">
        <v>3540.0</v>
      </c>
      <c r="K5562" s="179">
        <v>3540.0</v>
      </c>
      <c r="L5562" s="178"/>
      <c r="M5562" s="177"/>
      <c r="N5562" s="178"/>
      <c r="O5562" s="163"/>
      <c r="P5562" s="164"/>
      <c r="Q5562" s="163"/>
      <c r="R5562" s="163"/>
      <c r="S5562" s="168"/>
      <c r="T5562" s="164"/>
    </row>
    <row r="5563" ht="18.75" hidden="1" customHeight="1">
      <c r="A5563" s="189">
        <v>45988.0</v>
      </c>
      <c r="B5563" s="171">
        <v>18159.0</v>
      </c>
      <c r="C5563" s="171" t="s">
        <v>20751</v>
      </c>
      <c r="D5563" s="171" t="s">
        <v>20659</v>
      </c>
      <c r="E5563" s="171">
        <v>8.0</v>
      </c>
      <c r="F5563" s="171" t="s">
        <v>20877</v>
      </c>
      <c r="G5563" s="171" t="s">
        <v>15665</v>
      </c>
      <c r="H5563" s="172" t="s">
        <v>20635</v>
      </c>
      <c r="I5563" s="173">
        <v>10800.0</v>
      </c>
      <c r="J5563" s="174">
        <v>1100.0</v>
      </c>
      <c r="K5563" s="179">
        <v>1100.0</v>
      </c>
      <c r="L5563" s="178"/>
      <c r="M5563" s="177"/>
      <c r="N5563" s="178"/>
      <c r="O5563" s="163"/>
      <c r="P5563" s="164"/>
      <c r="Q5563" s="163"/>
      <c r="R5563" s="163"/>
      <c r="S5563" s="168"/>
      <c r="T5563" s="164"/>
    </row>
    <row r="5564" ht="18.75" hidden="1" customHeight="1">
      <c r="A5564" s="189">
        <v>45988.0</v>
      </c>
      <c r="B5564" s="171">
        <v>18160.0</v>
      </c>
      <c r="C5564" s="171" t="s">
        <v>21468</v>
      </c>
      <c r="D5564" s="171" t="s">
        <v>20687</v>
      </c>
      <c r="E5564" s="171">
        <v>8.0</v>
      </c>
      <c r="F5564" s="171" t="s">
        <v>20973</v>
      </c>
      <c r="G5564" s="171" t="s">
        <v>15674</v>
      </c>
      <c r="H5564" s="172" t="s">
        <v>20635</v>
      </c>
      <c r="I5564" s="173">
        <v>13760.0</v>
      </c>
      <c r="J5564" s="174">
        <v>3740.0</v>
      </c>
      <c r="K5564" s="179">
        <v>3740.0</v>
      </c>
      <c r="L5564" s="178"/>
      <c r="M5564" s="177"/>
      <c r="N5564" s="178"/>
      <c r="O5564" s="163"/>
      <c r="P5564" s="164"/>
      <c r="Q5564" s="163"/>
      <c r="R5564" s="163"/>
      <c r="S5564" s="168"/>
      <c r="T5564" s="164"/>
    </row>
    <row r="5565" ht="18.75" hidden="1" customHeight="1">
      <c r="A5565" s="180">
        <v>45988.0</v>
      </c>
      <c r="B5565" s="171">
        <v>9236.0</v>
      </c>
      <c r="C5565" s="171" t="s">
        <v>9968</v>
      </c>
      <c r="D5565" s="171"/>
      <c r="E5565" s="171" t="s">
        <v>20634</v>
      </c>
      <c r="F5565" s="171"/>
      <c r="G5565" s="171" t="s">
        <v>9692</v>
      </c>
      <c r="H5565" s="172" t="s">
        <v>9692</v>
      </c>
      <c r="I5565" s="173">
        <v>4760.0</v>
      </c>
      <c r="J5565" s="174">
        <v>2120.0</v>
      </c>
      <c r="K5565" s="179">
        <v>0.0</v>
      </c>
      <c r="L5565" s="178">
        <v>0.0</v>
      </c>
      <c r="M5565" s="177">
        <v>0.0</v>
      </c>
      <c r="N5565" s="178">
        <v>2120.0</v>
      </c>
      <c r="O5565" s="163"/>
      <c r="P5565" s="164"/>
      <c r="Q5565" s="163"/>
      <c r="R5565" s="163"/>
      <c r="S5565" s="168" t="s">
        <v>20645</v>
      </c>
      <c r="T5565" s="164">
        <v>0.0</v>
      </c>
    </row>
    <row r="5566" ht="18.75" hidden="1" customHeight="1">
      <c r="A5566" s="180">
        <v>45988.0</v>
      </c>
      <c r="B5566" s="171">
        <v>9237.0</v>
      </c>
      <c r="C5566" s="171" t="s">
        <v>8901</v>
      </c>
      <c r="D5566" s="171"/>
      <c r="E5566" s="171" t="s">
        <v>20634</v>
      </c>
      <c r="F5566" s="171"/>
      <c r="G5566" s="171" t="s">
        <v>23069</v>
      </c>
      <c r="H5566" s="172" t="s">
        <v>23069</v>
      </c>
      <c r="I5566" s="173">
        <v>11480.0</v>
      </c>
      <c r="J5566" s="174">
        <v>1120.0</v>
      </c>
      <c r="K5566" s="179">
        <v>1120.0</v>
      </c>
      <c r="L5566" s="178">
        <v>0.0</v>
      </c>
      <c r="M5566" s="177">
        <v>0.0</v>
      </c>
      <c r="N5566" s="178">
        <v>0.0</v>
      </c>
      <c r="O5566" s="163"/>
      <c r="P5566" s="164"/>
      <c r="Q5566" s="163"/>
      <c r="R5566" s="163"/>
      <c r="S5566" s="168" t="s">
        <v>20645</v>
      </c>
      <c r="T5566" s="164">
        <v>0.0</v>
      </c>
    </row>
    <row r="5567" ht="18.75" hidden="1" customHeight="1">
      <c r="A5567" s="189">
        <v>45988.0</v>
      </c>
      <c r="B5567" s="171">
        <v>18161.0</v>
      </c>
      <c r="C5567" s="171" t="s">
        <v>3980</v>
      </c>
      <c r="D5567" s="171" t="s">
        <v>20659</v>
      </c>
      <c r="E5567" s="171">
        <v>8.0</v>
      </c>
      <c r="F5567" s="171" t="s">
        <v>21331</v>
      </c>
      <c r="G5567" s="171" t="s">
        <v>5765</v>
      </c>
      <c r="H5567" s="172" t="s">
        <v>20635</v>
      </c>
      <c r="I5567" s="173">
        <v>11580.0</v>
      </c>
      <c r="J5567" s="174">
        <v>1880.0</v>
      </c>
      <c r="K5567" s="179">
        <v>1880.0</v>
      </c>
      <c r="L5567" s="178"/>
      <c r="M5567" s="177"/>
      <c r="N5567" s="178"/>
      <c r="O5567" s="163"/>
      <c r="P5567" s="164"/>
      <c r="Q5567" s="163"/>
      <c r="R5567" s="163"/>
      <c r="S5567" s="168"/>
      <c r="T5567" s="164"/>
    </row>
    <row r="5568" ht="18.75" hidden="1" customHeight="1">
      <c r="A5568" s="189">
        <v>45988.0</v>
      </c>
      <c r="B5568" s="171">
        <v>18164.0</v>
      </c>
      <c r="C5568" s="171" t="s">
        <v>9968</v>
      </c>
      <c r="D5568" s="171" t="s">
        <v>20687</v>
      </c>
      <c r="E5568" s="171">
        <v>14.0</v>
      </c>
      <c r="F5568" s="171" t="s">
        <v>21057</v>
      </c>
      <c r="G5568" s="171" t="s">
        <v>14232</v>
      </c>
      <c r="H5568" s="172" t="s">
        <v>20637</v>
      </c>
      <c r="I5568" s="173">
        <v>12380.0</v>
      </c>
      <c r="J5568" s="174">
        <v>2340.0</v>
      </c>
      <c r="K5568" s="179"/>
      <c r="L5568" s="178"/>
      <c r="M5568" s="177">
        <v>2340.0</v>
      </c>
      <c r="N5568" s="178"/>
      <c r="O5568" s="163"/>
      <c r="P5568" s="164"/>
      <c r="Q5568" s="163"/>
      <c r="R5568" s="163"/>
      <c r="S5568" s="168"/>
      <c r="T5568" s="164"/>
    </row>
    <row r="5569" ht="18.75" hidden="1" customHeight="1">
      <c r="A5569" s="180">
        <v>45988.0</v>
      </c>
      <c r="B5569" s="171">
        <v>9240.0</v>
      </c>
      <c r="C5569" s="171" t="s">
        <v>4111</v>
      </c>
      <c r="D5569" s="171"/>
      <c r="E5569" s="171" t="s">
        <v>20634</v>
      </c>
      <c r="F5569" s="171"/>
      <c r="G5569" s="171"/>
      <c r="H5569" s="172"/>
      <c r="I5569" s="173">
        <v>3580.0</v>
      </c>
      <c r="J5569" s="174">
        <v>1000.0</v>
      </c>
      <c r="K5569" s="179">
        <v>300.0</v>
      </c>
      <c r="L5569" s="178">
        <v>0.0</v>
      </c>
      <c r="M5569" s="177">
        <v>700.0</v>
      </c>
      <c r="N5569" s="178">
        <v>0.0</v>
      </c>
      <c r="O5569" s="163"/>
      <c r="P5569" s="164"/>
      <c r="Q5569" s="163"/>
      <c r="R5569" s="163"/>
      <c r="S5569" s="168" t="s">
        <v>20645</v>
      </c>
      <c r="T5569" s="164">
        <v>0.0</v>
      </c>
    </row>
    <row r="5570" ht="18.75" hidden="1" customHeight="1">
      <c r="A5570" s="189">
        <v>45988.0</v>
      </c>
      <c r="B5570" s="171">
        <v>18166.0</v>
      </c>
      <c r="C5570" s="171" t="s">
        <v>20691</v>
      </c>
      <c r="D5570" s="171" t="s">
        <v>20673</v>
      </c>
      <c r="E5570" s="171">
        <v>6.0</v>
      </c>
      <c r="F5570" s="171" t="s">
        <v>20754</v>
      </c>
      <c r="G5570" s="171" t="s">
        <v>4466</v>
      </c>
      <c r="H5570" s="172" t="s">
        <v>20669</v>
      </c>
      <c r="I5570" s="173">
        <v>10440.0</v>
      </c>
      <c r="J5570" s="174">
        <v>620.0</v>
      </c>
      <c r="K5570" s="179"/>
      <c r="L5570" s="178">
        <v>620.0</v>
      </c>
      <c r="M5570" s="177"/>
      <c r="N5570" s="178"/>
      <c r="O5570" s="163"/>
      <c r="P5570" s="164"/>
      <c r="Q5570" s="163"/>
      <c r="R5570" s="163"/>
      <c r="S5570" s="168"/>
      <c r="T5570" s="164"/>
    </row>
    <row r="5571" ht="18.75" hidden="1" customHeight="1">
      <c r="A5571" s="189">
        <v>45988.0</v>
      </c>
      <c r="B5571" s="171">
        <v>18167.0</v>
      </c>
      <c r="C5571" s="171" t="s">
        <v>3138</v>
      </c>
      <c r="D5571" s="171" t="s">
        <v>20659</v>
      </c>
      <c r="E5571" s="171">
        <v>4.0</v>
      </c>
      <c r="F5571" s="171" t="s">
        <v>21224</v>
      </c>
      <c r="G5571" s="171" t="s">
        <v>15693</v>
      </c>
      <c r="H5571" s="172" t="s">
        <v>20638</v>
      </c>
      <c r="I5571" s="173">
        <v>11760.0</v>
      </c>
      <c r="J5571" s="174">
        <v>1980.0</v>
      </c>
      <c r="K5571" s="179"/>
      <c r="L5571" s="178"/>
      <c r="M5571" s="177"/>
      <c r="N5571" s="178">
        <v>1980.0</v>
      </c>
      <c r="O5571" s="163"/>
      <c r="P5571" s="164"/>
      <c r="Q5571" s="163"/>
      <c r="R5571" s="163"/>
      <c r="S5571" s="168"/>
      <c r="T5571" s="164"/>
    </row>
    <row r="5572" ht="18.75" hidden="1" customHeight="1">
      <c r="A5572" s="182">
        <v>45988.02900685185</v>
      </c>
      <c r="B5572" s="171">
        <v>9221.0</v>
      </c>
      <c r="C5572" s="171" t="s">
        <v>9968</v>
      </c>
      <c r="D5572" s="171"/>
      <c r="E5572" s="171" t="s">
        <v>20634</v>
      </c>
      <c r="F5572" s="171"/>
      <c r="G5572" s="171" t="s">
        <v>9692</v>
      </c>
      <c r="H5572" s="172" t="s">
        <v>9692</v>
      </c>
      <c r="I5572" s="173">
        <v>4320.0</v>
      </c>
      <c r="J5572" s="174">
        <v>1700.0</v>
      </c>
      <c r="K5572" s="179">
        <v>0.0</v>
      </c>
      <c r="L5572" s="178">
        <v>0.0</v>
      </c>
      <c r="M5572" s="177">
        <v>0.0</v>
      </c>
      <c r="N5572" s="178">
        <v>1700.0</v>
      </c>
      <c r="O5572" s="163"/>
      <c r="P5572" s="164"/>
      <c r="Q5572" s="163"/>
      <c r="R5572" s="163"/>
      <c r="S5572" s="168" t="s">
        <v>20645</v>
      </c>
      <c r="T5572" s="164">
        <v>0.0</v>
      </c>
    </row>
    <row r="5573" ht="18.75" hidden="1" customHeight="1">
      <c r="A5573" s="180">
        <v>45989.0</v>
      </c>
      <c r="B5573" s="171">
        <v>9242.0</v>
      </c>
      <c r="C5573" s="171" t="s">
        <v>4031</v>
      </c>
      <c r="D5573" s="171"/>
      <c r="E5573" s="171" t="s">
        <v>20634</v>
      </c>
      <c r="F5573" s="171"/>
      <c r="G5573" s="171" t="s">
        <v>20697</v>
      </c>
      <c r="H5573" s="172" t="s">
        <v>20697</v>
      </c>
      <c r="I5573" s="173">
        <v>2900.0</v>
      </c>
      <c r="J5573" s="174">
        <v>100.0</v>
      </c>
      <c r="K5573" s="179">
        <v>100.0</v>
      </c>
      <c r="L5573" s="178">
        <v>0.0</v>
      </c>
      <c r="M5573" s="177">
        <v>0.0</v>
      </c>
      <c r="N5573" s="178">
        <v>0.0</v>
      </c>
      <c r="O5573" s="163"/>
      <c r="P5573" s="164"/>
      <c r="Q5573" s="163"/>
      <c r="R5573" s="163"/>
      <c r="S5573" s="168" t="s">
        <v>20645</v>
      </c>
      <c r="T5573" s="164">
        <v>0.0</v>
      </c>
    </row>
    <row r="5574" ht="18.75" hidden="1" customHeight="1">
      <c r="A5574" s="189">
        <v>45989.0</v>
      </c>
      <c r="B5574" s="171">
        <v>18168.0</v>
      </c>
      <c r="C5574" s="171" t="s">
        <v>452</v>
      </c>
      <c r="D5574" s="171" t="s">
        <v>20673</v>
      </c>
      <c r="E5574" s="171">
        <v>8.0</v>
      </c>
      <c r="F5574" s="171" t="s">
        <v>21138</v>
      </c>
      <c r="G5574" s="171" t="s">
        <v>15707</v>
      </c>
      <c r="H5574" s="172" t="s">
        <v>20635</v>
      </c>
      <c r="I5574" s="173">
        <v>10880.0</v>
      </c>
      <c r="J5574" s="174">
        <v>1040.0</v>
      </c>
      <c r="K5574" s="179">
        <v>1040.0</v>
      </c>
      <c r="L5574" s="178"/>
      <c r="M5574" s="177"/>
      <c r="N5574" s="178"/>
      <c r="O5574" s="163"/>
      <c r="P5574" s="164"/>
      <c r="Q5574" s="163"/>
      <c r="R5574" s="163"/>
      <c r="S5574" s="168"/>
      <c r="T5574" s="164"/>
    </row>
    <row r="5575" ht="18.75" hidden="1" customHeight="1">
      <c r="A5575" s="180">
        <v>45989.0</v>
      </c>
      <c r="B5575" s="171">
        <v>9243.0</v>
      </c>
      <c r="C5575" s="171" t="s">
        <v>4790</v>
      </c>
      <c r="D5575" s="171"/>
      <c r="E5575" s="171" t="s">
        <v>20634</v>
      </c>
      <c r="F5575" s="171"/>
      <c r="G5575" s="171"/>
      <c r="H5575" s="172"/>
      <c r="I5575" s="173">
        <v>2460.0</v>
      </c>
      <c r="J5575" s="174">
        <v>120.0</v>
      </c>
      <c r="K5575" s="179">
        <v>120.0</v>
      </c>
      <c r="L5575" s="178">
        <v>0.0</v>
      </c>
      <c r="M5575" s="177">
        <v>0.0</v>
      </c>
      <c r="N5575" s="178">
        <v>0.0</v>
      </c>
      <c r="O5575" s="163"/>
      <c r="P5575" s="164"/>
      <c r="Q5575" s="163"/>
      <c r="R5575" s="163"/>
      <c r="S5575" s="168" t="s">
        <v>20645</v>
      </c>
      <c r="T5575" s="164">
        <v>0.0</v>
      </c>
    </row>
    <row r="5576" ht="18.75" hidden="1" customHeight="1">
      <c r="A5576" s="180">
        <v>45989.0</v>
      </c>
      <c r="B5576" s="171">
        <v>9244.0</v>
      </c>
      <c r="C5576" s="171" t="s">
        <v>4138</v>
      </c>
      <c r="D5576" s="171"/>
      <c r="E5576" s="171" t="s">
        <v>20634</v>
      </c>
      <c r="F5576" s="171"/>
      <c r="G5576" s="171"/>
      <c r="H5576" s="172"/>
      <c r="I5576" s="173">
        <v>3000.0</v>
      </c>
      <c r="J5576" s="174">
        <v>160.0</v>
      </c>
      <c r="K5576" s="179">
        <v>0.0</v>
      </c>
      <c r="L5576" s="178">
        <v>160.0</v>
      </c>
      <c r="M5576" s="177">
        <v>0.0</v>
      </c>
      <c r="N5576" s="178">
        <v>0.0</v>
      </c>
      <c r="O5576" s="163"/>
      <c r="P5576" s="164"/>
      <c r="Q5576" s="163"/>
      <c r="R5576" s="163"/>
      <c r="S5576" s="168" t="s">
        <v>20645</v>
      </c>
      <c r="T5576" s="164">
        <v>0.0</v>
      </c>
    </row>
    <row r="5577" ht="18.75" hidden="1" customHeight="1">
      <c r="A5577" s="180">
        <v>45989.0</v>
      </c>
      <c r="B5577" s="171">
        <v>9245.0</v>
      </c>
      <c r="C5577" s="171" t="s">
        <v>8901</v>
      </c>
      <c r="D5577" s="171"/>
      <c r="E5577" s="171" t="s">
        <v>20634</v>
      </c>
      <c r="F5577" s="171"/>
      <c r="G5577" s="171" t="s">
        <v>23070</v>
      </c>
      <c r="H5577" s="172" t="s">
        <v>23070</v>
      </c>
      <c r="I5577" s="173">
        <v>12160.0</v>
      </c>
      <c r="J5577" s="174">
        <v>1660.0</v>
      </c>
      <c r="K5577" s="179">
        <v>0.0</v>
      </c>
      <c r="L5577" s="178">
        <v>0.0</v>
      </c>
      <c r="M5577" s="177">
        <v>0.0</v>
      </c>
      <c r="N5577" s="178">
        <v>0.0</v>
      </c>
      <c r="O5577" s="163"/>
      <c r="P5577" s="164"/>
      <c r="Q5577" s="163"/>
      <c r="R5577" s="163"/>
      <c r="S5577" s="168" t="s">
        <v>20645</v>
      </c>
      <c r="T5577" s="164">
        <v>0.0</v>
      </c>
    </row>
    <row r="5578" ht="18.75" hidden="1" customHeight="1">
      <c r="A5578" s="189">
        <v>45989.0</v>
      </c>
      <c r="B5578" s="171">
        <v>18169.0</v>
      </c>
      <c r="C5578" s="171" t="s">
        <v>14229</v>
      </c>
      <c r="D5578" s="171" t="s">
        <v>20687</v>
      </c>
      <c r="E5578" s="171">
        <v>8.0</v>
      </c>
      <c r="F5578" s="171" t="s">
        <v>20746</v>
      </c>
      <c r="G5578" s="171" t="s">
        <v>4949</v>
      </c>
      <c r="H5578" s="172" t="s">
        <v>20635</v>
      </c>
      <c r="I5578" s="173">
        <v>11920.0</v>
      </c>
      <c r="J5578" s="174">
        <v>1900.0</v>
      </c>
      <c r="K5578" s="179">
        <v>1900.0</v>
      </c>
      <c r="L5578" s="178"/>
      <c r="M5578" s="177"/>
      <c r="N5578" s="178"/>
      <c r="O5578" s="163"/>
      <c r="P5578" s="164"/>
      <c r="Q5578" s="163"/>
      <c r="R5578" s="163"/>
      <c r="S5578" s="168"/>
      <c r="T5578" s="164"/>
    </row>
    <row r="5579" ht="18.75" hidden="1" customHeight="1">
      <c r="A5579" s="180">
        <v>45989.0</v>
      </c>
      <c r="B5579" s="171">
        <v>9246.0</v>
      </c>
      <c r="C5579" s="171" t="s">
        <v>4017</v>
      </c>
      <c r="D5579" s="171"/>
      <c r="E5579" s="171" t="s">
        <v>20634</v>
      </c>
      <c r="F5579" s="171"/>
      <c r="G5579" s="171" t="s">
        <v>4500</v>
      </c>
      <c r="H5579" s="172" t="s">
        <v>4500</v>
      </c>
      <c r="I5579" s="173">
        <v>3680.0</v>
      </c>
      <c r="J5579" s="174">
        <v>540.0</v>
      </c>
      <c r="K5579" s="179">
        <v>540.0</v>
      </c>
      <c r="L5579" s="178">
        <v>0.0</v>
      </c>
      <c r="M5579" s="177">
        <v>0.0</v>
      </c>
      <c r="N5579" s="178">
        <v>0.0</v>
      </c>
      <c r="O5579" s="163"/>
      <c r="P5579" s="164"/>
      <c r="Q5579" s="163"/>
      <c r="R5579" s="163"/>
      <c r="S5579" s="168" t="s">
        <v>20645</v>
      </c>
      <c r="T5579" s="164">
        <v>0.0</v>
      </c>
    </row>
    <row r="5580" ht="18.75" hidden="1" customHeight="1">
      <c r="A5580" s="180">
        <v>45989.0</v>
      </c>
      <c r="B5580" s="171">
        <v>9247.0</v>
      </c>
      <c r="C5580" s="171" t="s">
        <v>8901</v>
      </c>
      <c r="D5580" s="171"/>
      <c r="E5580" s="171" t="s">
        <v>20634</v>
      </c>
      <c r="F5580" s="171"/>
      <c r="G5580" s="171" t="s">
        <v>23071</v>
      </c>
      <c r="H5580" s="172" t="s">
        <v>23071</v>
      </c>
      <c r="I5580" s="173">
        <v>11420.0</v>
      </c>
      <c r="J5580" s="174">
        <v>1300.0</v>
      </c>
      <c r="K5580" s="179">
        <v>1300.0</v>
      </c>
      <c r="L5580" s="178">
        <v>0.0</v>
      </c>
      <c r="M5580" s="177">
        <v>0.0</v>
      </c>
      <c r="N5580" s="178">
        <v>0.0</v>
      </c>
      <c r="O5580" s="163"/>
      <c r="P5580" s="164"/>
      <c r="Q5580" s="163"/>
      <c r="R5580" s="163"/>
      <c r="S5580" s="168" t="s">
        <v>20645</v>
      </c>
      <c r="T5580" s="164">
        <v>0.0</v>
      </c>
    </row>
    <row r="5581" ht="18.75" hidden="1" customHeight="1">
      <c r="A5581" s="189">
        <v>45989.0</v>
      </c>
      <c r="B5581" s="171">
        <v>18170.0</v>
      </c>
      <c r="C5581" s="171" t="s">
        <v>23072</v>
      </c>
      <c r="D5581" s="171" t="s">
        <v>20673</v>
      </c>
      <c r="E5581" s="171">
        <v>8.0</v>
      </c>
      <c r="F5581" s="171" t="s">
        <v>20699</v>
      </c>
      <c r="G5581" s="171" t="s">
        <v>15725</v>
      </c>
      <c r="H5581" s="172" t="s">
        <v>20635</v>
      </c>
      <c r="I5581" s="173">
        <v>11340.0</v>
      </c>
      <c r="J5581" s="174">
        <v>1500.0</v>
      </c>
      <c r="K5581" s="179">
        <v>1500.0</v>
      </c>
      <c r="L5581" s="178"/>
      <c r="M5581" s="177"/>
      <c r="N5581" s="178"/>
      <c r="O5581" s="163"/>
      <c r="P5581" s="164"/>
      <c r="Q5581" s="163"/>
      <c r="R5581" s="163"/>
      <c r="S5581" s="168"/>
      <c r="T5581" s="164"/>
    </row>
    <row r="5582" ht="18.75" hidden="1" customHeight="1">
      <c r="A5582" s="180">
        <v>45989.0</v>
      </c>
      <c r="B5582" s="171">
        <v>9248.0</v>
      </c>
      <c r="C5582" s="171" t="s">
        <v>3265</v>
      </c>
      <c r="D5582" s="171"/>
      <c r="E5582" s="171" t="s">
        <v>20634</v>
      </c>
      <c r="F5582" s="171"/>
      <c r="G5582" s="171"/>
      <c r="H5582" s="172"/>
      <c r="I5582" s="173">
        <v>3420.0</v>
      </c>
      <c r="J5582" s="174">
        <v>520.0</v>
      </c>
      <c r="K5582" s="179">
        <v>0.0</v>
      </c>
      <c r="L5582" s="178">
        <v>0.0</v>
      </c>
      <c r="M5582" s="177">
        <v>520.0</v>
      </c>
      <c r="N5582" s="178">
        <v>0.0</v>
      </c>
      <c r="O5582" s="163"/>
      <c r="P5582" s="164"/>
      <c r="Q5582" s="163"/>
      <c r="R5582" s="163"/>
      <c r="S5582" s="168" t="s">
        <v>20645</v>
      </c>
      <c r="T5582" s="164">
        <v>0.0</v>
      </c>
    </row>
    <row r="5583" ht="18.75" hidden="1" customHeight="1">
      <c r="A5583" s="189">
        <v>45989.0</v>
      </c>
      <c r="B5583" s="171">
        <v>18171.0</v>
      </c>
      <c r="C5583" s="171" t="s">
        <v>4671</v>
      </c>
      <c r="D5583" s="171" t="s">
        <v>20687</v>
      </c>
      <c r="E5583" s="171">
        <v>8.0</v>
      </c>
      <c r="F5583" s="171" t="s">
        <v>21146</v>
      </c>
      <c r="G5583" s="171" t="s">
        <v>15732</v>
      </c>
      <c r="H5583" s="172" t="s">
        <v>20638</v>
      </c>
      <c r="I5583" s="173">
        <v>17300.0</v>
      </c>
      <c r="J5583" s="174">
        <v>7280.0</v>
      </c>
      <c r="K5583" s="179"/>
      <c r="L5583" s="178"/>
      <c r="M5583" s="177"/>
      <c r="N5583" s="177">
        <v>7280.0</v>
      </c>
      <c r="O5583" s="163"/>
      <c r="P5583" s="164"/>
      <c r="Q5583" s="163"/>
      <c r="R5583" s="163"/>
      <c r="S5583" s="168"/>
      <c r="T5583" s="164"/>
    </row>
    <row r="5584" ht="18.75" hidden="1" customHeight="1">
      <c r="A5584" s="180">
        <v>45989.0</v>
      </c>
      <c r="B5584" s="171">
        <v>9249.0</v>
      </c>
      <c r="C5584" s="171" t="s">
        <v>8901</v>
      </c>
      <c r="D5584" s="171"/>
      <c r="E5584" s="171" t="s">
        <v>20634</v>
      </c>
      <c r="F5584" s="171"/>
      <c r="G5584" s="171" t="s">
        <v>23073</v>
      </c>
      <c r="H5584" s="172" t="s">
        <v>23073</v>
      </c>
      <c r="I5584" s="173">
        <v>11240.0</v>
      </c>
      <c r="J5584" s="174">
        <v>1020.0</v>
      </c>
      <c r="K5584" s="179">
        <v>1020.0</v>
      </c>
      <c r="L5584" s="178">
        <v>0.0</v>
      </c>
      <c r="M5584" s="177">
        <v>0.0</v>
      </c>
      <c r="N5584" s="178">
        <v>0.0</v>
      </c>
      <c r="O5584" s="163"/>
      <c r="P5584" s="164"/>
      <c r="Q5584" s="163"/>
      <c r="R5584" s="163"/>
      <c r="S5584" s="168" t="s">
        <v>20645</v>
      </c>
      <c r="T5584" s="164">
        <v>0.0</v>
      </c>
    </row>
    <row r="5585" ht="18.75" hidden="1" customHeight="1">
      <c r="A5585" s="180">
        <v>45989.0</v>
      </c>
      <c r="B5585" s="171">
        <v>9250.0</v>
      </c>
      <c r="C5585" s="171" t="s">
        <v>744</v>
      </c>
      <c r="D5585" s="171"/>
      <c r="E5585" s="171" t="s">
        <v>20634</v>
      </c>
      <c r="F5585" s="171"/>
      <c r="G5585" s="171"/>
      <c r="H5585" s="172"/>
      <c r="I5585" s="173">
        <v>2920.0</v>
      </c>
      <c r="J5585" s="174">
        <v>380.0</v>
      </c>
      <c r="K5585" s="179">
        <v>0.0</v>
      </c>
      <c r="L5585" s="178">
        <v>0.0</v>
      </c>
      <c r="M5585" s="177">
        <v>380.0</v>
      </c>
      <c r="N5585" s="178">
        <v>0.0</v>
      </c>
      <c r="O5585" s="163"/>
      <c r="P5585" s="164"/>
      <c r="Q5585" s="163"/>
      <c r="R5585" s="163"/>
      <c r="S5585" s="168" t="s">
        <v>20645</v>
      </c>
      <c r="T5585" s="164">
        <v>0.0</v>
      </c>
    </row>
    <row r="5586" ht="18.75" hidden="1" customHeight="1">
      <c r="A5586" s="180">
        <v>45989.0</v>
      </c>
      <c r="B5586" s="171">
        <v>9251.0</v>
      </c>
      <c r="C5586" s="171" t="s">
        <v>6423</v>
      </c>
      <c r="D5586" s="171"/>
      <c r="E5586" s="171" t="s">
        <v>20634</v>
      </c>
      <c r="F5586" s="171"/>
      <c r="G5586" s="171" t="s">
        <v>22684</v>
      </c>
      <c r="H5586" s="172" t="s">
        <v>22684</v>
      </c>
      <c r="I5586" s="173">
        <v>3600.0</v>
      </c>
      <c r="J5586" s="174">
        <v>180.0</v>
      </c>
      <c r="K5586" s="179">
        <v>0.0</v>
      </c>
      <c r="L5586" s="178">
        <v>0.0</v>
      </c>
      <c r="M5586" s="177">
        <v>0.0</v>
      </c>
      <c r="N5586" s="178">
        <v>0.0</v>
      </c>
      <c r="O5586" s="163"/>
      <c r="P5586" s="164"/>
      <c r="Q5586" s="163"/>
      <c r="R5586" s="163"/>
      <c r="S5586" s="168" t="s">
        <v>20645</v>
      </c>
      <c r="T5586" s="164">
        <v>0.0</v>
      </c>
    </row>
    <row r="5587" ht="18.75" hidden="1" customHeight="1">
      <c r="A5587" s="180">
        <v>45989.0</v>
      </c>
      <c r="B5587" s="171">
        <v>9252.0</v>
      </c>
      <c r="C5587" s="171" t="s">
        <v>6423</v>
      </c>
      <c r="D5587" s="171"/>
      <c r="E5587" s="171" t="s">
        <v>20634</v>
      </c>
      <c r="F5587" s="171"/>
      <c r="G5587" s="171" t="s">
        <v>22684</v>
      </c>
      <c r="H5587" s="172" t="s">
        <v>22684</v>
      </c>
      <c r="I5587" s="173">
        <v>3420.0</v>
      </c>
      <c r="J5587" s="174">
        <v>500.0</v>
      </c>
      <c r="K5587" s="179">
        <v>0.0</v>
      </c>
      <c r="L5587" s="178">
        <v>500.0</v>
      </c>
      <c r="M5587" s="177">
        <v>0.0</v>
      </c>
      <c r="N5587" s="178">
        <v>0.0</v>
      </c>
      <c r="O5587" s="163"/>
      <c r="P5587" s="164"/>
      <c r="Q5587" s="163"/>
      <c r="R5587" s="163"/>
      <c r="S5587" s="168" t="s">
        <v>20645</v>
      </c>
      <c r="T5587" s="164">
        <v>0.0</v>
      </c>
    </row>
    <row r="5588" ht="18.75" hidden="1" customHeight="1">
      <c r="A5588" s="189">
        <v>45989.0</v>
      </c>
      <c r="B5588" s="171">
        <v>18172.0</v>
      </c>
      <c r="C5588" s="171" t="s">
        <v>4097</v>
      </c>
      <c r="D5588" s="171" t="s">
        <v>20673</v>
      </c>
      <c r="E5588" s="171">
        <v>14.0</v>
      </c>
      <c r="F5588" s="171" t="s">
        <v>20778</v>
      </c>
      <c r="G5588" s="171" t="s">
        <v>15738</v>
      </c>
      <c r="H5588" s="172" t="s">
        <v>20635</v>
      </c>
      <c r="I5588" s="173">
        <v>12560.0</v>
      </c>
      <c r="J5588" s="174">
        <v>2700.0</v>
      </c>
      <c r="K5588" s="179">
        <v>2700.0</v>
      </c>
      <c r="L5588" s="178"/>
      <c r="M5588" s="177"/>
      <c r="N5588" s="178"/>
      <c r="O5588" s="163"/>
      <c r="P5588" s="164"/>
      <c r="Q5588" s="163"/>
      <c r="R5588" s="163"/>
      <c r="S5588" s="168"/>
      <c r="T5588" s="164"/>
    </row>
    <row r="5589" ht="18.75" hidden="1" customHeight="1">
      <c r="A5589" s="189">
        <v>45989.0</v>
      </c>
      <c r="B5589" s="171">
        <v>18173.0</v>
      </c>
      <c r="C5589" s="171" t="s">
        <v>11848</v>
      </c>
      <c r="D5589" s="171" t="s">
        <v>20687</v>
      </c>
      <c r="E5589" s="171">
        <v>8.0</v>
      </c>
      <c r="F5589" s="171" t="s">
        <v>20858</v>
      </c>
      <c r="G5589" s="171" t="s">
        <v>15751</v>
      </c>
      <c r="H5589" s="172" t="s">
        <v>20635</v>
      </c>
      <c r="I5589" s="173">
        <v>13700.0</v>
      </c>
      <c r="J5589" s="174">
        <v>3680.0</v>
      </c>
      <c r="K5589" s="179">
        <v>3680.0</v>
      </c>
      <c r="L5589" s="178"/>
      <c r="M5589" s="177"/>
      <c r="N5589" s="178"/>
      <c r="O5589" s="163"/>
      <c r="P5589" s="164"/>
      <c r="Q5589" s="163"/>
      <c r="R5589" s="163"/>
      <c r="S5589" s="168"/>
      <c r="T5589" s="164"/>
    </row>
    <row r="5590" ht="18.75" hidden="1" customHeight="1">
      <c r="A5590" s="180">
        <v>45989.0</v>
      </c>
      <c r="B5590" s="171">
        <v>9253.0</v>
      </c>
      <c r="C5590" s="171" t="s">
        <v>6423</v>
      </c>
      <c r="D5590" s="171"/>
      <c r="E5590" s="171" t="s">
        <v>20634</v>
      </c>
      <c r="F5590" s="171"/>
      <c r="G5590" s="171" t="s">
        <v>22683</v>
      </c>
      <c r="H5590" s="172" t="s">
        <v>22683</v>
      </c>
      <c r="I5590" s="173">
        <v>3480.0</v>
      </c>
      <c r="J5590" s="174">
        <v>300.0</v>
      </c>
      <c r="K5590" s="179">
        <v>0.0</v>
      </c>
      <c r="L5590" s="178">
        <v>0.0</v>
      </c>
      <c r="M5590" s="177">
        <v>0.0</v>
      </c>
      <c r="N5590" s="178">
        <v>0.0</v>
      </c>
      <c r="O5590" s="163"/>
      <c r="P5590" s="164"/>
      <c r="Q5590" s="163"/>
      <c r="R5590" s="163"/>
      <c r="S5590" s="168" t="s">
        <v>20645</v>
      </c>
      <c r="T5590" s="164">
        <v>0.0</v>
      </c>
    </row>
    <row r="5591" ht="18.75" hidden="1" customHeight="1">
      <c r="A5591" s="180">
        <v>45989.0</v>
      </c>
      <c r="B5591" s="171">
        <v>9254.0</v>
      </c>
      <c r="C5591" s="171" t="s">
        <v>6423</v>
      </c>
      <c r="D5591" s="171"/>
      <c r="E5591" s="171" t="s">
        <v>20634</v>
      </c>
      <c r="F5591" s="171"/>
      <c r="G5591" s="171" t="s">
        <v>22683</v>
      </c>
      <c r="H5591" s="172" t="s">
        <v>22683</v>
      </c>
      <c r="I5591" s="173">
        <v>3180.0</v>
      </c>
      <c r="J5591" s="174">
        <v>380.0</v>
      </c>
      <c r="K5591" s="179">
        <v>0.0</v>
      </c>
      <c r="L5591" s="178">
        <v>380.0</v>
      </c>
      <c r="M5591" s="177">
        <v>0.0</v>
      </c>
      <c r="N5591" s="178">
        <v>0.0</v>
      </c>
      <c r="O5591" s="163"/>
      <c r="P5591" s="164"/>
      <c r="Q5591" s="163"/>
      <c r="R5591" s="163"/>
      <c r="S5591" s="168" t="s">
        <v>20645</v>
      </c>
      <c r="T5591" s="164">
        <v>0.0</v>
      </c>
    </row>
    <row r="5592" ht="18.75" hidden="1" customHeight="1">
      <c r="A5592" s="189">
        <v>45989.0</v>
      </c>
      <c r="B5592" s="171">
        <v>18174.0</v>
      </c>
      <c r="C5592" s="171" t="s">
        <v>18536</v>
      </c>
      <c r="D5592" s="171" t="s">
        <v>20659</v>
      </c>
      <c r="E5592" s="171">
        <v>8.0</v>
      </c>
      <c r="F5592" s="171" t="s">
        <v>21476</v>
      </c>
      <c r="G5592" s="171" t="s">
        <v>9237</v>
      </c>
      <c r="H5592" s="172" t="s">
        <v>20635</v>
      </c>
      <c r="I5592" s="173">
        <v>10440.0</v>
      </c>
      <c r="J5592" s="174">
        <v>740.0</v>
      </c>
      <c r="K5592" s="179">
        <v>740.0</v>
      </c>
      <c r="L5592" s="178"/>
      <c r="M5592" s="177"/>
      <c r="N5592" s="178"/>
      <c r="O5592" s="163"/>
      <c r="P5592" s="164"/>
      <c r="Q5592" s="163"/>
      <c r="R5592" s="163"/>
      <c r="S5592" s="168"/>
      <c r="T5592" s="164"/>
    </row>
    <row r="5593" ht="18.75" hidden="1" customHeight="1">
      <c r="A5593" s="189">
        <v>45989.0</v>
      </c>
      <c r="B5593" s="171">
        <v>18175.0</v>
      </c>
      <c r="C5593" s="171" t="s">
        <v>20892</v>
      </c>
      <c r="D5593" s="171" t="s">
        <v>20673</v>
      </c>
      <c r="E5593" s="171">
        <v>14.0</v>
      </c>
      <c r="F5593" s="171" t="s">
        <v>20778</v>
      </c>
      <c r="G5593" s="171" t="s">
        <v>4576</v>
      </c>
      <c r="H5593" s="172" t="s">
        <v>20635</v>
      </c>
      <c r="I5593" s="173">
        <v>12520.0</v>
      </c>
      <c r="J5593" s="174">
        <v>2660.0</v>
      </c>
      <c r="K5593" s="179">
        <v>2660.0</v>
      </c>
      <c r="L5593" s="178"/>
      <c r="M5593" s="177"/>
      <c r="N5593" s="178"/>
      <c r="O5593" s="163"/>
      <c r="P5593" s="164"/>
      <c r="Q5593" s="163"/>
      <c r="R5593" s="163"/>
      <c r="S5593" s="168"/>
      <c r="T5593" s="164"/>
    </row>
    <row r="5594" ht="18.75" hidden="1" customHeight="1">
      <c r="A5594" s="189">
        <v>45989.0</v>
      </c>
      <c r="B5594" s="171">
        <v>18176.0</v>
      </c>
      <c r="C5594" s="171" t="s">
        <v>20829</v>
      </c>
      <c r="D5594" s="171" t="s">
        <v>20659</v>
      </c>
      <c r="E5594" s="171">
        <v>8.0</v>
      </c>
      <c r="F5594" s="171" t="s">
        <v>20772</v>
      </c>
      <c r="G5594" s="171" t="s">
        <v>8303</v>
      </c>
      <c r="H5594" s="172" t="s">
        <v>20635</v>
      </c>
      <c r="I5594" s="173">
        <v>12300.0</v>
      </c>
      <c r="J5594" s="174">
        <v>2600.0</v>
      </c>
      <c r="K5594" s="179">
        <v>2600.0</v>
      </c>
      <c r="L5594" s="178"/>
      <c r="M5594" s="177"/>
      <c r="N5594" s="178"/>
      <c r="O5594" s="163"/>
      <c r="P5594" s="164"/>
      <c r="Q5594" s="163"/>
      <c r="R5594" s="163"/>
      <c r="S5594" s="168"/>
      <c r="T5594" s="164"/>
    </row>
    <row r="5595" ht="18.75" hidden="1" customHeight="1">
      <c r="A5595" s="180">
        <v>45989.0</v>
      </c>
      <c r="B5595" s="171">
        <v>9255.0</v>
      </c>
      <c r="C5595" s="171" t="s">
        <v>4800</v>
      </c>
      <c r="D5595" s="171"/>
      <c r="E5595" s="171" t="s">
        <v>20634</v>
      </c>
      <c r="F5595" s="171"/>
      <c r="G5595" s="171" t="s">
        <v>23074</v>
      </c>
      <c r="H5595" s="172" t="s">
        <v>23074</v>
      </c>
      <c r="I5595" s="173">
        <v>2540.0</v>
      </c>
      <c r="J5595" s="174">
        <v>180.0</v>
      </c>
      <c r="K5595" s="179">
        <v>180.0</v>
      </c>
      <c r="L5595" s="178">
        <v>0.0</v>
      </c>
      <c r="M5595" s="177">
        <v>0.0</v>
      </c>
      <c r="N5595" s="178">
        <v>0.0</v>
      </c>
      <c r="O5595" s="163"/>
      <c r="P5595" s="164"/>
      <c r="Q5595" s="163"/>
      <c r="R5595" s="163"/>
      <c r="S5595" s="168" t="s">
        <v>20645</v>
      </c>
      <c r="T5595" s="164">
        <v>0.0</v>
      </c>
    </row>
    <row r="5596" ht="18.75" hidden="1" customHeight="1">
      <c r="A5596" s="180">
        <v>45989.0</v>
      </c>
      <c r="B5596" s="171">
        <v>9256.0</v>
      </c>
      <c r="C5596" s="171" t="s">
        <v>4017</v>
      </c>
      <c r="D5596" s="171"/>
      <c r="E5596" s="171" t="s">
        <v>20634</v>
      </c>
      <c r="F5596" s="171"/>
      <c r="G5596" s="171" t="s">
        <v>4500</v>
      </c>
      <c r="H5596" s="172" t="s">
        <v>4500</v>
      </c>
      <c r="I5596" s="173">
        <v>3780.0</v>
      </c>
      <c r="J5596" s="174">
        <v>420.0</v>
      </c>
      <c r="K5596" s="179">
        <v>420.0</v>
      </c>
      <c r="L5596" s="178">
        <v>0.0</v>
      </c>
      <c r="M5596" s="177">
        <v>0.0</v>
      </c>
      <c r="N5596" s="178">
        <v>0.0</v>
      </c>
      <c r="O5596" s="163"/>
      <c r="P5596" s="164"/>
      <c r="Q5596" s="163"/>
      <c r="R5596" s="163"/>
      <c r="S5596" s="168" t="s">
        <v>20645</v>
      </c>
      <c r="T5596" s="164">
        <v>0.0</v>
      </c>
    </row>
    <row r="5597" ht="18.75" hidden="1" customHeight="1">
      <c r="A5597" s="189">
        <v>45989.0</v>
      </c>
      <c r="B5597" s="171">
        <v>18177.0</v>
      </c>
      <c r="C5597" s="171" t="s">
        <v>4671</v>
      </c>
      <c r="D5597" s="171" t="s">
        <v>20687</v>
      </c>
      <c r="E5597" s="171">
        <v>8.0</v>
      </c>
      <c r="F5597" s="171" t="s">
        <v>20889</v>
      </c>
      <c r="G5597" s="171" t="s">
        <v>7963</v>
      </c>
      <c r="H5597" s="172" t="s">
        <v>20635</v>
      </c>
      <c r="I5597" s="173">
        <v>12300.0</v>
      </c>
      <c r="J5597" s="174">
        <v>2280.0</v>
      </c>
      <c r="K5597" s="179">
        <v>2280.0</v>
      </c>
      <c r="L5597" s="178"/>
      <c r="M5597" s="177"/>
      <c r="N5597" s="178"/>
      <c r="O5597" s="163"/>
      <c r="P5597" s="164"/>
      <c r="Q5597" s="163"/>
      <c r="R5597" s="163"/>
      <c r="S5597" s="168"/>
      <c r="T5597" s="164"/>
    </row>
    <row r="5598" ht="18.75" hidden="1" customHeight="1">
      <c r="A5598" s="189">
        <v>45989.0</v>
      </c>
      <c r="B5598" s="171">
        <v>18178.0</v>
      </c>
      <c r="C5598" s="171" t="s">
        <v>22835</v>
      </c>
      <c r="D5598" s="171" t="s">
        <v>20659</v>
      </c>
      <c r="E5598" s="171">
        <v>8.0</v>
      </c>
      <c r="F5598" s="171" t="s">
        <v>20811</v>
      </c>
      <c r="G5598" s="171" t="s">
        <v>12270</v>
      </c>
      <c r="H5598" s="172" t="s">
        <v>20669</v>
      </c>
      <c r="I5598" s="173">
        <v>10560.0</v>
      </c>
      <c r="J5598" s="174">
        <v>860.0</v>
      </c>
      <c r="K5598" s="179"/>
      <c r="L5598" s="178">
        <v>860.0</v>
      </c>
      <c r="M5598" s="177"/>
      <c r="N5598" s="178"/>
      <c r="O5598" s="163"/>
      <c r="P5598" s="164"/>
      <c r="Q5598" s="163"/>
      <c r="R5598" s="163"/>
      <c r="S5598" s="168"/>
      <c r="T5598" s="164"/>
    </row>
    <row r="5599" ht="18.75" hidden="1" customHeight="1">
      <c r="A5599" s="180">
        <v>45989.0</v>
      </c>
      <c r="B5599" s="171">
        <v>9257.0</v>
      </c>
      <c r="C5599" s="171" t="s">
        <v>4042</v>
      </c>
      <c r="D5599" s="171"/>
      <c r="E5599" s="171" t="s">
        <v>20634</v>
      </c>
      <c r="F5599" s="171"/>
      <c r="G5599" s="171" t="s">
        <v>9905</v>
      </c>
      <c r="H5599" s="172" t="s">
        <v>9905</v>
      </c>
      <c r="I5599" s="173">
        <v>2780.0</v>
      </c>
      <c r="J5599" s="174">
        <v>440.0</v>
      </c>
      <c r="K5599" s="179">
        <v>440.0</v>
      </c>
      <c r="L5599" s="178">
        <v>0.0</v>
      </c>
      <c r="M5599" s="177">
        <v>0.0</v>
      </c>
      <c r="N5599" s="178">
        <v>0.0</v>
      </c>
      <c r="O5599" s="163"/>
      <c r="P5599" s="164"/>
      <c r="Q5599" s="163"/>
      <c r="R5599" s="163"/>
      <c r="S5599" s="168" t="s">
        <v>20645</v>
      </c>
      <c r="T5599" s="164">
        <v>0.0</v>
      </c>
    </row>
    <row r="5600" ht="18.75" hidden="1" customHeight="1">
      <c r="A5600" s="180">
        <v>45989.0</v>
      </c>
      <c r="B5600" s="171">
        <v>9258.0</v>
      </c>
      <c r="C5600" s="171" t="s">
        <v>8901</v>
      </c>
      <c r="D5600" s="171"/>
      <c r="E5600" s="171" t="s">
        <v>20634</v>
      </c>
      <c r="F5600" s="171"/>
      <c r="G5600" s="171" t="s">
        <v>23075</v>
      </c>
      <c r="H5600" s="172" t="s">
        <v>23075</v>
      </c>
      <c r="I5600" s="173">
        <v>12920.0</v>
      </c>
      <c r="J5600" s="174">
        <v>2500.0</v>
      </c>
      <c r="K5600" s="179">
        <v>2500.0</v>
      </c>
      <c r="L5600" s="178">
        <v>0.0</v>
      </c>
      <c r="M5600" s="177">
        <v>0.0</v>
      </c>
      <c r="N5600" s="178">
        <v>0.0</v>
      </c>
      <c r="O5600" s="163"/>
      <c r="P5600" s="164"/>
      <c r="Q5600" s="163"/>
      <c r="R5600" s="163"/>
      <c r="S5600" s="168" t="s">
        <v>20645</v>
      </c>
      <c r="T5600" s="164">
        <v>0.0</v>
      </c>
    </row>
    <row r="5601" ht="18.75" hidden="1" customHeight="1">
      <c r="A5601" s="189">
        <v>45989.0</v>
      </c>
      <c r="B5601" s="171">
        <v>18180.0</v>
      </c>
      <c r="C5601" s="171" t="s">
        <v>23076</v>
      </c>
      <c r="D5601" s="171" t="s">
        <v>20673</v>
      </c>
      <c r="E5601" s="171">
        <v>8.0</v>
      </c>
      <c r="F5601" s="171" t="s">
        <v>21386</v>
      </c>
      <c r="G5601" s="171" t="s">
        <v>15788</v>
      </c>
      <c r="H5601" s="172" t="s">
        <v>20635</v>
      </c>
      <c r="I5601" s="173">
        <v>11680.0</v>
      </c>
      <c r="J5601" s="174">
        <v>1840.0</v>
      </c>
      <c r="K5601" s="179">
        <v>1840.0</v>
      </c>
      <c r="L5601" s="178"/>
      <c r="M5601" s="177"/>
      <c r="N5601" s="178"/>
      <c r="O5601" s="163"/>
      <c r="P5601" s="164"/>
      <c r="Q5601" s="163"/>
      <c r="R5601" s="163"/>
      <c r="S5601" s="168"/>
      <c r="T5601" s="164"/>
    </row>
    <row r="5602" ht="18.75" hidden="1" customHeight="1">
      <c r="A5602" s="189">
        <v>45989.0</v>
      </c>
      <c r="B5602" s="171">
        <v>18181.0</v>
      </c>
      <c r="C5602" s="171" t="s">
        <v>14229</v>
      </c>
      <c r="D5602" s="171" t="s">
        <v>20659</v>
      </c>
      <c r="E5602" s="171">
        <v>8.0</v>
      </c>
      <c r="F5602" s="171" t="s">
        <v>20699</v>
      </c>
      <c r="G5602" s="171" t="s">
        <v>196</v>
      </c>
      <c r="H5602" s="172" t="s">
        <v>20635</v>
      </c>
      <c r="I5602" s="173">
        <v>11060.0</v>
      </c>
      <c r="J5602" s="174">
        <v>1360.0</v>
      </c>
      <c r="K5602" s="179">
        <v>1360.0</v>
      </c>
      <c r="L5602" s="178"/>
      <c r="M5602" s="177"/>
      <c r="N5602" s="178"/>
      <c r="O5602" s="163"/>
      <c r="P5602" s="164"/>
      <c r="Q5602" s="163"/>
      <c r="R5602" s="163"/>
      <c r="S5602" s="168"/>
      <c r="T5602" s="164"/>
    </row>
    <row r="5603" ht="18.75" hidden="1" customHeight="1">
      <c r="A5603" s="180">
        <v>45989.0</v>
      </c>
      <c r="B5603" s="171">
        <v>9259.0</v>
      </c>
      <c r="C5603" s="171" t="s">
        <v>8901</v>
      </c>
      <c r="D5603" s="171"/>
      <c r="E5603" s="171" t="s">
        <v>20634</v>
      </c>
      <c r="F5603" s="171"/>
      <c r="G5603" s="171" t="s">
        <v>23077</v>
      </c>
      <c r="H5603" s="172" t="s">
        <v>23077</v>
      </c>
      <c r="I5603" s="173">
        <v>11960.0</v>
      </c>
      <c r="J5603" s="174">
        <v>1740.0</v>
      </c>
      <c r="K5603" s="179">
        <v>1740.0</v>
      </c>
      <c r="L5603" s="178">
        <v>0.0</v>
      </c>
      <c r="M5603" s="177">
        <v>0.0</v>
      </c>
      <c r="N5603" s="178">
        <v>0.0</v>
      </c>
      <c r="O5603" s="163"/>
      <c r="P5603" s="164"/>
      <c r="Q5603" s="163"/>
      <c r="R5603" s="163"/>
      <c r="S5603" s="168" t="s">
        <v>20645</v>
      </c>
      <c r="T5603" s="164">
        <v>0.0</v>
      </c>
    </row>
    <row r="5604" ht="18.75" hidden="1" customHeight="1">
      <c r="A5604" s="180">
        <v>45989.0</v>
      </c>
      <c r="B5604" s="171">
        <v>9260.0</v>
      </c>
      <c r="C5604" s="171" t="s">
        <v>4097</v>
      </c>
      <c r="D5604" s="171"/>
      <c r="E5604" s="171" t="s">
        <v>20634</v>
      </c>
      <c r="F5604" s="171"/>
      <c r="G5604" s="171" t="s">
        <v>22503</v>
      </c>
      <c r="H5604" s="172" t="s">
        <v>22503</v>
      </c>
      <c r="I5604" s="173">
        <v>3660.0</v>
      </c>
      <c r="J5604" s="174">
        <v>960.0</v>
      </c>
      <c r="K5604" s="179">
        <v>960.0</v>
      </c>
      <c r="L5604" s="178">
        <v>0.0</v>
      </c>
      <c r="M5604" s="177">
        <v>0.0</v>
      </c>
      <c r="N5604" s="178">
        <v>0.0</v>
      </c>
      <c r="O5604" s="163"/>
      <c r="P5604" s="164"/>
      <c r="Q5604" s="163"/>
      <c r="R5604" s="163"/>
      <c r="S5604" s="168" t="s">
        <v>20645</v>
      </c>
      <c r="T5604" s="164">
        <v>0.0</v>
      </c>
    </row>
    <row r="5605" ht="18.75" hidden="1" customHeight="1">
      <c r="A5605" s="189">
        <v>45989.0</v>
      </c>
      <c r="B5605" s="171">
        <v>18182.0</v>
      </c>
      <c r="C5605" s="171" t="s">
        <v>23078</v>
      </c>
      <c r="D5605" s="171" t="s">
        <v>20687</v>
      </c>
      <c r="E5605" s="171">
        <v>8.0</v>
      </c>
      <c r="F5605" s="171" t="s">
        <v>21849</v>
      </c>
      <c r="G5605" s="171" t="s">
        <v>15798</v>
      </c>
      <c r="H5605" s="172" t="s">
        <v>20635</v>
      </c>
      <c r="I5605" s="173">
        <v>16280.0</v>
      </c>
      <c r="J5605" s="174">
        <v>6260.0</v>
      </c>
      <c r="K5605" s="179">
        <v>6260.0</v>
      </c>
      <c r="L5605" s="178"/>
      <c r="M5605" s="177"/>
      <c r="N5605" s="178"/>
      <c r="O5605" s="163"/>
      <c r="P5605" s="164"/>
      <c r="Q5605" s="163"/>
      <c r="R5605" s="163"/>
      <c r="S5605" s="168"/>
      <c r="T5605" s="164"/>
    </row>
    <row r="5606" ht="18.75" hidden="1" customHeight="1">
      <c r="A5606" s="189">
        <v>45989.0</v>
      </c>
      <c r="B5606" s="171">
        <v>18183.0</v>
      </c>
      <c r="C5606" s="171" t="s">
        <v>4474</v>
      </c>
      <c r="D5606" s="171" t="s">
        <v>20659</v>
      </c>
      <c r="E5606" s="171">
        <v>5.0</v>
      </c>
      <c r="F5606" s="171" t="s">
        <v>20696</v>
      </c>
      <c r="G5606" s="171" t="s">
        <v>15800</v>
      </c>
      <c r="H5606" s="172" t="s">
        <v>20635</v>
      </c>
      <c r="I5606" s="173">
        <v>13860.0</v>
      </c>
      <c r="J5606" s="174">
        <v>13860.0</v>
      </c>
      <c r="K5606" s="179">
        <v>13860.0</v>
      </c>
      <c r="L5606" s="178"/>
      <c r="M5606" s="177"/>
      <c r="N5606" s="178"/>
      <c r="O5606" s="163"/>
      <c r="P5606" s="164"/>
      <c r="Q5606" s="163"/>
      <c r="R5606" s="163"/>
      <c r="S5606" s="168"/>
      <c r="T5606" s="164"/>
    </row>
    <row r="5607" ht="18.75" hidden="1" customHeight="1">
      <c r="A5607" s="189">
        <v>45989.0</v>
      </c>
      <c r="B5607" s="171">
        <v>18184.0</v>
      </c>
      <c r="C5607" s="171" t="s">
        <v>21613</v>
      </c>
      <c r="D5607" s="171" t="s">
        <v>20673</v>
      </c>
      <c r="E5607" s="171">
        <v>6.0</v>
      </c>
      <c r="F5607" s="171" t="s">
        <v>21381</v>
      </c>
      <c r="G5607" s="171" t="s">
        <v>23079</v>
      </c>
      <c r="H5607" s="172" t="s">
        <v>20635</v>
      </c>
      <c r="I5607" s="173">
        <v>10360.0</v>
      </c>
      <c r="J5607" s="174">
        <v>540.0</v>
      </c>
      <c r="K5607" s="179">
        <v>540.0</v>
      </c>
      <c r="L5607" s="178"/>
      <c r="M5607" s="177"/>
      <c r="N5607" s="178"/>
      <c r="O5607" s="163"/>
      <c r="P5607" s="164"/>
      <c r="Q5607" s="163"/>
      <c r="R5607" s="163"/>
      <c r="S5607" s="168"/>
      <c r="T5607" s="164"/>
    </row>
    <row r="5608" ht="18.75" hidden="1" customHeight="1">
      <c r="A5608" s="182">
        <v>45989.029001874995</v>
      </c>
      <c r="B5608" s="171">
        <v>9241.0</v>
      </c>
      <c r="C5608" s="171" t="s">
        <v>2781</v>
      </c>
      <c r="D5608" s="171"/>
      <c r="E5608" s="171" t="s">
        <v>20634</v>
      </c>
      <c r="F5608" s="171"/>
      <c r="G5608" s="171"/>
      <c r="H5608" s="172"/>
      <c r="I5608" s="173">
        <v>3720.0</v>
      </c>
      <c r="J5608" s="174">
        <v>920.0</v>
      </c>
      <c r="K5608" s="179">
        <v>920.0</v>
      </c>
      <c r="L5608" s="178">
        <v>0.0</v>
      </c>
      <c r="M5608" s="177">
        <v>0.0</v>
      </c>
      <c r="N5608" s="178">
        <v>0.0</v>
      </c>
      <c r="O5608" s="163"/>
      <c r="P5608" s="164"/>
      <c r="Q5608" s="163"/>
      <c r="R5608" s="163"/>
      <c r="S5608" s="168" t="s">
        <v>20645</v>
      </c>
      <c r="T5608" s="164">
        <v>0.0</v>
      </c>
    </row>
    <row r="5609" ht="18.75" hidden="1" customHeight="1">
      <c r="A5609" s="189">
        <v>45990.0</v>
      </c>
      <c r="B5609" s="171">
        <v>18185.0</v>
      </c>
      <c r="C5609" s="171" t="s">
        <v>23080</v>
      </c>
      <c r="D5609" s="171" t="s">
        <v>20687</v>
      </c>
      <c r="E5609" s="171">
        <v>8.0</v>
      </c>
      <c r="F5609" s="171" t="s">
        <v>21051</v>
      </c>
      <c r="G5609" s="171" t="s">
        <v>15817</v>
      </c>
      <c r="H5609" s="172" t="s">
        <v>20635</v>
      </c>
      <c r="I5609" s="173">
        <v>11060.0</v>
      </c>
      <c r="J5609" s="174">
        <v>1040.0</v>
      </c>
      <c r="K5609" s="179">
        <v>1040.0</v>
      </c>
      <c r="L5609" s="178"/>
      <c r="M5609" s="177"/>
      <c r="N5609" s="178"/>
      <c r="O5609" s="163"/>
      <c r="P5609" s="164"/>
      <c r="Q5609" s="163"/>
      <c r="R5609" s="163"/>
      <c r="S5609" s="168"/>
      <c r="T5609" s="164"/>
    </row>
    <row r="5610" ht="18.75" hidden="1" customHeight="1">
      <c r="A5610" s="189">
        <v>45990.0</v>
      </c>
      <c r="B5610" s="171">
        <v>18186.0</v>
      </c>
      <c r="C5610" s="171"/>
      <c r="D5610" s="171" t="s">
        <v>20687</v>
      </c>
      <c r="E5610" s="171">
        <v>4.0</v>
      </c>
      <c r="F5610" s="171" t="s">
        <v>20741</v>
      </c>
      <c r="G5610" s="171" t="s">
        <v>15821</v>
      </c>
      <c r="H5610" s="172" t="s">
        <v>20635</v>
      </c>
      <c r="I5610" s="173">
        <v>11220.0</v>
      </c>
      <c r="J5610" s="174">
        <v>1440.0</v>
      </c>
      <c r="K5610" s="179">
        <v>1440.0</v>
      </c>
      <c r="L5610" s="178"/>
      <c r="M5610" s="177"/>
      <c r="N5610" s="178"/>
      <c r="O5610" s="163"/>
      <c r="P5610" s="164"/>
      <c r="Q5610" s="163"/>
      <c r="R5610" s="163"/>
      <c r="S5610" s="168"/>
      <c r="T5610" s="164"/>
    </row>
    <row r="5611" ht="18.75" hidden="1" customHeight="1">
      <c r="A5611" s="189">
        <v>45990.0</v>
      </c>
      <c r="B5611" s="171">
        <v>18187.0</v>
      </c>
      <c r="C5611" s="171"/>
      <c r="D5611" s="171" t="s">
        <v>20687</v>
      </c>
      <c r="E5611" s="171">
        <v>8.0</v>
      </c>
      <c r="F5611" s="171" t="s">
        <v>20915</v>
      </c>
      <c r="G5611" s="171" t="s">
        <v>15810</v>
      </c>
      <c r="H5611" s="172" t="s">
        <v>20635</v>
      </c>
      <c r="I5611" s="173">
        <v>11620.0</v>
      </c>
      <c r="J5611" s="174">
        <v>1600.0</v>
      </c>
      <c r="K5611" s="179">
        <v>1600.0</v>
      </c>
      <c r="L5611" s="178"/>
      <c r="M5611" s="177"/>
      <c r="N5611" s="178"/>
      <c r="O5611" s="163"/>
      <c r="P5611" s="164"/>
      <c r="Q5611" s="163"/>
      <c r="R5611" s="163"/>
      <c r="S5611" s="168"/>
      <c r="T5611" s="164"/>
    </row>
    <row r="5612" ht="18.75" hidden="1" customHeight="1">
      <c r="A5612" s="180">
        <v>45990.0</v>
      </c>
      <c r="B5612" s="171">
        <v>9276.0</v>
      </c>
      <c r="C5612" s="171" t="s">
        <v>6423</v>
      </c>
      <c r="D5612" s="171"/>
      <c r="E5612" s="171" t="s">
        <v>20634</v>
      </c>
      <c r="F5612" s="171"/>
      <c r="G5612" s="171" t="s">
        <v>22006</v>
      </c>
      <c r="H5612" s="172" t="s">
        <v>22006</v>
      </c>
      <c r="I5612" s="173">
        <v>3960.0</v>
      </c>
      <c r="J5612" s="174">
        <v>300.0</v>
      </c>
      <c r="K5612" s="179">
        <v>0.0</v>
      </c>
      <c r="L5612" s="178">
        <v>0.0</v>
      </c>
      <c r="M5612" s="177">
        <v>0.0</v>
      </c>
      <c r="N5612" s="178">
        <v>240.0</v>
      </c>
      <c r="O5612" s="163"/>
      <c r="P5612" s="164"/>
      <c r="Q5612" s="163"/>
      <c r="R5612" s="163"/>
      <c r="S5612" s="168" t="s">
        <v>20645</v>
      </c>
      <c r="T5612" s="164">
        <v>0.0</v>
      </c>
    </row>
    <row r="5613" ht="18.75" hidden="1" customHeight="1">
      <c r="A5613" s="180">
        <v>45990.0</v>
      </c>
      <c r="B5613" s="171">
        <v>9277.0</v>
      </c>
      <c r="C5613" s="171" t="s">
        <v>22124</v>
      </c>
      <c r="D5613" s="171"/>
      <c r="E5613" s="171" t="s">
        <v>20634</v>
      </c>
      <c r="F5613" s="171"/>
      <c r="G5613" s="171" t="s">
        <v>22359</v>
      </c>
      <c r="H5613" s="172" t="s">
        <v>22359</v>
      </c>
      <c r="I5613" s="173">
        <v>3660.0</v>
      </c>
      <c r="J5613" s="174">
        <v>820.0</v>
      </c>
      <c r="K5613" s="179">
        <v>0.0</v>
      </c>
      <c r="L5613" s="178">
        <v>820.0</v>
      </c>
      <c r="M5613" s="177">
        <v>0.0</v>
      </c>
      <c r="N5613" s="178">
        <v>0.0</v>
      </c>
      <c r="O5613" s="163"/>
      <c r="P5613" s="164"/>
      <c r="Q5613" s="163"/>
      <c r="R5613" s="163"/>
      <c r="S5613" s="168" t="s">
        <v>20645</v>
      </c>
      <c r="T5613" s="164">
        <v>0.0</v>
      </c>
    </row>
    <row r="5614" ht="18.75" customHeight="1">
      <c r="A5614" s="180">
        <v>45992.0</v>
      </c>
      <c r="B5614" s="171">
        <v>9262.0</v>
      </c>
      <c r="C5614" s="171" t="s">
        <v>2857</v>
      </c>
      <c r="D5614" s="171"/>
      <c r="E5614" s="171" t="s">
        <v>20634</v>
      </c>
      <c r="F5614" s="171"/>
      <c r="G5614" s="171"/>
      <c r="H5614" s="172"/>
      <c r="I5614" s="173">
        <v>3240.0</v>
      </c>
      <c r="J5614" s="174">
        <v>180.0</v>
      </c>
      <c r="K5614" s="179">
        <v>36.0</v>
      </c>
      <c r="L5614" s="178">
        <v>0.0</v>
      </c>
      <c r="M5614" s="177">
        <v>144.0</v>
      </c>
      <c r="N5614" s="178">
        <v>0.0</v>
      </c>
      <c r="O5614" s="163"/>
      <c r="P5614" s="164"/>
      <c r="Q5614" s="163"/>
      <c r="R5614" s="163"/>
      <c r="S5614" s="168" t="s">
        <v>20645</v>
      </c>
      <c r="T5614" s="164">
        <v>0.0</v>
      </c>
    </row>
    <row r="5615" ht="18.75" customHeight="1">
      <c r="A5615" s="170">
        <v>45992.0</v>
      </c>
      <c r="B5615" s="171">
        <v>18188.0</v>
      </c>
      <c r="C5615" s="171" t="s">
        <v>20763</v>
      </c>
      <c r="D5615" s="171" t="s">
        <v>20659</v>
      </c>
      <c r="E5615" s="171">
        <v>8.0</v>
      </c>
      <c r="F5615" s="171" t="s">
        <v>21146</v>
      </c>
      <c r="G5615" s="171" t="s">
        <v>15856</v>
      </c>
      <c r="H5615" s="172" t="s">
        <v>20635</v>
      </c>
      <c r="I5615" s="173">
        <v>10620.0</v>
      </c>
      <c r="J5615" s="174">
        <v>920.0</v>
      </c>
      <c r="K5615" s="179">
        <v>920.0</v>
      </c>
      <c r="L5615" s="178"/>
      <c r="M5615" s="177"/>
      <c r="N5615" s="178"/>
      <c r="O5615" s="163"/>
      <c r="P5615" s="164"/>
      <c r="Q5615" s="163"/>
      <c r="R5615" s="163"/>
      <c r="S5615" s="168"/>
      <c r="T5615" s="164"/>
    </row>
    <row r="5616" ht="18.75" customHeight="1">
      <c r="A5616" s="180">
        <v>45992.0</v>
      </c>
      <c r="B5616" s="171">
        <v>9263.0</v>
      </c>
      <c r="C5616" s="171" t="s">
        <v>4017</v>
      </c>
      <c r="D5616" s="171"/>
      <c r="E5616" s="171" t="s">
        <v>20634</v>
      </c>
      <c r="F5616" s="171"/>
      <c r="G5616" s="171" t="s">
        <v>4500</v>
      </c>
      <c r="H5616" s="172" t="s">
        <v>4500</v>
      </c>
      <c r="I5616" s="173">
        <v>4120.0</v>
      </c>
      <c r="J5616" s="174">
        <v>740.0</v>
      </c>
      <c r="K5616" s="179">
        <v>740.0</v>
      </c>
      <c r="L5616" s="178">
        <v>0.0</v>
      </c>
      <c r="M5616" s="177">
        <v>0.0</v>
      </c>
      <c r="N5616" s="178">
        <v>0.0</v>
      </c>
      <c r="O5616" s="163"/>
      <c r="P5616" s="164"/>
      <c r="Q5616" s="163"/>
      <c r="R5616" s="163"/>
      <c r="S5616" s="168" t="s">
        <v>20645</v>
      </c>
      <c r="T5616" s="164">
        <v>0.0</v>
      </c>
    </row>
    <row r="5617" ht="18.75" customHeight="1">
      <c r="A5617" s="170">
        <v>45992.0</v>
      </c>
      <c r="B5617" s="171">
        <v>18189.0</v>
      </c>
      <c r="C5617" s="171" t="s">
        <v>21134</v>
      </c>
      <c r="D5617" s="171" t="s">
        <v>20659</v>
      </c>
      <c r="E5617" s="171">
        <v>12.0</v>
      </c>
      <c r="F5617" s="171" t="s">
        <v>20744</v>
      </c>
      <c r="G5617" s="171" t="s">
        <v>4126</v>
      </c>
      <c r="H5617" s="172" t="s">
        <v>20635</v>
      </c>
      <c r="I5617" s="173">
        <v>10980.0</v>
      </c>
      <c r="J5617" s="174">
        <v>940.0</v>
      </c>
      <c r="K5617" s="179">
        <v>940.0</v>
      </c>
      <c r="L5617" s="178"/>
      <c r="M5617" s="177"/>
      <c r="N5617" s="178"/>
      <c r="O5617" s="163"/>
      <c r="P5617" s="164"/>
      <c r="Q5617" s="163"/>
      <c r="R5617" s="163"/>
      <c r="S5617" s="168"/>
      <c r="T5617" s="164"/>
    </row>
    <row r="5618" ht="18.75" customHeight="1">
      <c r="A5618" s="170">
        <v>45992.0</v>
      </c>
      <c r="B5618" s="171">
        <v>18190.0</v>
      </c>
      <c r="C5618" s="171" t="s">
        <v>3417</v>
      </c>
      <c r="D5618" s="171" t="s">
        <v>20673</v>
      </c>
      <c r="E5618" s="171">
        <v>8.0</v>
      </c>
      <c r="F5618" s="171" t="s">
        <v>22485</v>
      </c>
      <c r="G5618" s="171" t="s">
        <v>4061</v>
      </c>
      <c r="H5618" s="172" t="s">
        <v>20635</v>
      </c>
      <c r="I5618" s="173">
        <v>13160.0</v>
      </c>
      <c r="J5618" s="174">
        <v>3320.0</v>
      </c>
      <c r="K5618" s="179">
        <v>3320.0</v>
      </c>
      <c r="L5618" s="178"/>
      <c r="M5618" s="177"/>
      <c r="N5618" s="178"/>
      <c r="O5618" s="163"/>
      <c r="P5618" s="164"/>
      <c r="Q5618" s="163"/>
      <c r="R5618" s="163"/>
      <c r="S5618" s="168"/>
      <c r="T5618" s="164"/>
    </row>
    <row r="5619" ht="18.75" customHeight="1">
      <c r="A5619" s="180">
        <v>45992.0</v>
      </c>
      <c r="B5619" s="171">
        <v>9264.0</v>
      </c>
      <c r="C5619" s="171" t="s">
        <v>8901</v>
      </c>
      <c r="D5619" s="171"/>
      <c r="E5619" s="171" t="s">
        <v>20634</v>
      </c>
      <c r="F5619" s="171"/>
      <c r="G5619" s="171" t="s">
        <v>23081</v>
      </c>
      <c r="H5619" s="172" t="s">
        <v>23081</v>
      </c>
      <c r="I5619" s="173">
        <v>13040.0</v>
      </c>
      <c r="J5619" s="174">
        <v>2620.0</v>
      </c>
      <c r="K5619" s="179">
        <v>2620.0</v>
      </c>
      <c r="L5619" s="178">
        <v>0.0</v>
      </c>
      <c r="M5619" s="177">
        <v>0.0</v>
      </c>
      <c r="N5619" s="178">
        <v>0.0</v>
      </c>
      <c r="O5619" s="163"/>
      <c r="P5619" s="164"/>
      <c r="Q5619" s="163"/>
      <c r="R5619" s="163"/>
      <c r="S5619" s="168" t="s">
        <v>20645</v>
      </c>
      <c r="T5619" s="164">
        <v>0.0</v>
      </c>
    </row>
    <row r="5620" ht="18.75" customHeight="1">
      <c r="A5620" s="170">
        <v>45992.0</v>
      </c>
      <c r="B5620" s="171">
        <v>18191.0</v>
      </c>
      <c r="C5620" s="171" t="s">
        <v>2851</v>
      </c>
      <c r="D5620" s="171" t="s">
        <v>20687</v>
      </c>
      <c r="E5620" s="171">
        <v>14.0</v>
      </c>
      <c r="F5620" s="171" t="s">
        <v>20778</v>
      </c>
      <c r="G5620" s="171" t="s">
        <v>4135</v>
      </c>
      <c r="H5620" s="172" t="s">
        <v>20635</v>
      </c>
      <c r="I5620" s="173">
        <v>12040.0</v>
      </c>
      <c r="J5620" s="174">
        <v>2000.0</v>
      </c>
      <c r="K5620" s="179">
        <v>2000.0</v>
      </c>
      <c r="L5620" s="178"/>
      <c r="M5620" s="177"/>
      <c r="N5620" s="178"/>
      <c r="O5620" s="163"/>
      <c r="P5620" s="164"/>
      <c r="Q5620" s="163"/>
      <c r="R5620" s="163"/>
      <c r="S5620" s="168"/>
      <c r="T5620" s="164"/>
    </row>
    <row r="5621" ht="18.75" customHeight="1">
      <c r="A5621" s="170">
        <v>45992.0</v>
      </c>
      <c r="B5621" s="171">
        <v>18192.0</v>
      </c>
      <c r="C5621" s="171" t="s">
        <v>20820</v>
      </c>
      <c r="D5621" s="171" t="s">
        <v>20659</v>
      </c>
      <c r="E5621" s="171">
        <v>8.0</v>
      </c>
      <c r="F5621" s="171" t="s">
        <v>20699</v>
      </c>
      <c r="G5621" s="171" t="s">
        <v>4160</v>
      </c>
      <c r="H5621" s="172" t="s">
        <v>20635</v>
      </c>
      <c r="I5621" s="173">
        <v>12420.0</v>
      </c>
      <c r="J5621" s="174">
        <v>2720.0</v>
      </c>
      <c r="K5621" s="179">
        <v>2720.0</v>
      </c>
      <c r="L5621" s="178"/>
      <c r="M5621" s="177"/>
      <c r="N5621" s="178"/>
      <c r="O5621" s="163"/>
      <c r="P5621" s="164"/>
      <c r="Q5621" s="163"/>
      <c r="R5621" s="163"/>
      <c r="S5621" s="168"/>
      <c r="T5621" s="164"/>
    </row>
    <row r="5622" ht="18.75" customHeight="1">
      <c r="A5622" s="180">
        <v>45992.0</v>
      </c>
      <c r="B5622" s="171">
        <v>9265.0</v>
      </c>
      <c r="C5622" s="171" t="s">
        <v>4082</v>
      </c>
      <c r="D5622" s="171"/>
      <c r="E5622" s="171" t="s">
        <v>20634</v>
      </c>
      <c r="F5622" s="171"/>
      <c r="G5622" s="171"/>
      <c r="H5622" s="172"/>
      <c r="I5622" s="173">
        <v>4180.0</v>
      </c>
      <c r="J5622" s="174">
        <v>980.0</v>
      </c>
      <c r="K5622" s="179">
        <v>0.0</v>
      </c>
      <c r="L5622" s="178">
        <v>0.0</v>
      </c>
      <c r="M5622" s="177">
        <v>0.0</v>
      </c>
      <c r="N5622" s="178">
        <v>980.0</v>
      </c>
      <c r="O5622" s="163"/>
      <c r="P5622" s="164"/>
      <c r="Q5622" s="163"/>
      <c r="R5622" s="163"/>
      <c r="S5622" s="168" t="s">
        <v>20645</v>
      </c>
      <c r="T5622" s="164">
        <v>0.0</v>
      </c>
    </row>
    <row r="5623" ht="18.75" customHeight="1">
      <c r="A5623" s="180">
        <v>45992.0</v>
      </c>
      <c r="B5623" s="171">
        <v>9266.0</v>
      </c>
      <c r="C5623" s="171" t="s">
        <v>8901</v>
      </c>
      <c r="D5623" s="171"/>
      <c r="E5623" s="171" t="s">
        <v>20634</v>
      </c>
      <c r="F5623" s="171"/>
      <c r="G5623" s="171" t="s">
        <v>23082</v>
      </c>
      <c r="H5623" s="172" t="s">
        <v>23082</v>
      </c>
      <c r="I5623" s="173">
        <v>11400.0</v>
      </c>
      <c r="J5623" s="174">
        <v>760.0</v>
      </c>
      <c r="K5623" s="179">
        <v>760.0</v>
      </c>
      <c r="L5623" s="178">
        <v>0.0</v>
      </c>
      <c r="M5623" s="177">
        <v>0.0</v>
      </c>
      <c r="N5623" s="178">
        <v>760.0</v>
      </c>
      <c r="O5623" s="163"/>
      <c r="P5623" s="164"/>
      <c r="Q5623" s="163"/>
      <c r="R5623" s="163"/>
      <c r="S5623" s="168" t="s">
        <v>20645</v>
      </c>
      <c r="T5623" s="164">
        <v>0.0</v>
      </c>
    </row>
    <row r="5624" ht="18.75" customHeight="1">
      <c r="A5624" s="170">
        <v>45992.0</v>
      </c>
      <c r="B5624" s="171">
        <v>18193.0</v>
      </c>
      <c r="C5624" s="171" t="s">
        <v>21160</v>
      </c>
      <c r="D5624" s="171" t="s">
        <v>20659</v>
      </c>
      <c r="E5624" s="171">
        <v>8.0</v>
      </c>
      <c r="F5624" s="171" t="s">
        <v>20710</v>
      </c>
      <c r="G5624" s="171" t="s">
        <v>15879</v>
      </c>
      <c r="H5624" s="172" t="s">
        <v>20635</v>
      </c>
      <c r="I5624" s="173">
        <v>10400.0</v>
      </c>
      <c r="J5624" s="174">
        <v>700.0</v>
      </c>
      <c r="K5624" s="179">
        <v>700.0</v>
      </c>
      <c r="L5624" s="178"/>
      <c r="M5624" s="177"/>
      <c r="N5624" s="178"/>
      <c r="O5624" s="163"/>
      <c r="P5624" s="164"/>
      <c r="Q5624" s="163"/>
      <c r="R5624" s="163"/>
      <c r="S5624" s="168"/>
      <c r="T5624" s="164"/>
    </row>
    <row r="5625" ht="18.75" customHeight="1">
      <c r="A5625" s="180">
        <v>45992.0</v>
      </c>
      <c r="B5625" s="171">
        <v>9267.0</v>
      </c>
      <c r="C5625" s="171" t="s">
        <v>15884</v>
      </c>
      <c r="D5625" s="171"/>
      <c r="E5625" s="171" t="s">
        <v>20634</v>
      </c>
      <c r="F5625" s="171"/>
      <c r="G5625" s="171"/>
      <c r="H5625" s="172"/>
      <c r="I5625" s="173">
        <v>3140.0</v>
      </c>
      <c r="J5625" s="174">
        <v>420.0</v>
      </c>
      <c r="K5625" s="179">
        <v>420.0</v>
      </c>
      <c r="L5625" s="178">
        <v>0.0</v>
      </c>
      <c r="M5625" s="177">
        <v>0.0</v>
      </c>
      <c r="N5625" s="178">
        <v>0.0</v>
      </c>
      <c r="O5625" s="163"/>
      <c r="P5625" s="164"/>
      <c r="Q5625" s="163"/>
      <c r="R5625" s="163"/>
      <c r="S5625" s="168" t="s">
        <v>20645</v>
      </c>
      <c r="T5625" s="164">
        <v>0.0</v>
      </c>
    </row>
    <row r="5626" ht="18.75" customHeight="1">
      <c r="A5626" s="180">
        <v>45992.0</v>
      </c>
      <c r="B5626" s="171">
        <v>9268.0</v>
      </c>
      <c r="C5626" s="171" t="s">
        <v>5722</v>
      </c>
      <c r="D5626" s="171"/>
      <c r="E5626" s="171" t="s">
        <v>20634</v>
      </c>
      <c r="F5626" s="171"/>
      <c r="G5626" s="171" t="s">
        <v>23083</v>
      </c>
      <c r="H5626" s="172" t="s">
        <v>23083</v>
      </c>
      <c r="I5626" s="173">
        <v>3660.0</v>
      </c>
      <c r="J5626" s="174">
        <v>260.0</v>
      </c>
      <c r="K5626" s="179">
        <v>0.0</v>
      </c>
      <c r="L5626" s="178">
        <v>0.0</v>
      </c>
      <c r="M5626" s="177">
        <v>0.0</v>
      </c>
      <c r="N5626" s="178">
        <v>0.0</v>
      </c>
      <c r="O5626" s="163"/>
      <c r="P5626" s="164"/>
      <c r="Q5626" s="163"/>
      <c r="R5626" s="163"/>
      <c r="S5626" s="168" t="s">
        <v>20645</v>
      </c>
      <c r="T5626" s="164">
        <v>0.0</v>
      </c>
    </row>
    <row r="5627" ht="18.75" customHeight="1">
      <c r="A5627" s="180">
        <v>45992.0</v>
      </c>
      <c r="B5627" s="171">
        <v>9269.0</v>
      </c>
      <c r="C5627" s="171" t="s">
        <v>5722</v>
      </c>
      <c r="D5627" s="171"/>
      <c r="E5627" s="171" t="s">
        <v>20634</v>
      </c>
      <c r="F5627" s="171"/>
      <c r="G5627" s="171" t="s">
        <v>22684</v>
      </c>
      <c r="H5627" s="172" t="s">
        <v>22684</v>
      </c>
      <c r="I5627" s="173">
        <v>3400.0</v>
      </c>
      <c r="J5627" s="174">
        <v>480.0</v>
      </c>
      <c r="K5627" s="179">
        <v>0.0</v>
      </c>
      <c r="L5627" s="178">
        <v>480.0</v>
      </c>
      <c r="M5627" s="177">
        <v>0.0</v>
      </c>
      <c r="N5627" s="178">
        <v>0.0</v>
      </c>
      <c r="O5627" s="163"/>
      <c r="P5627" s="164"/>
      <c r="Q5627" s="163"/>
      <c r="R5627" s="163"/>
      <c r="S5627" s="168" t="s">
        <v>20645</v>
      </c>
      <c r="T5627" s="164">
        <v>0.0</v>
      </c>
    </row>
    <row r="5628" ht="18.75" customHeight="1">
      <c r="A5628" s="170">
        <v>45992.0</v>
      </c>
      <c r="B5628" s="171">
        <v>18194.0</v>
      </c>
      <c r="C5628" s="171" t="s">
        <v>21233</v>
      </c>
      <c r="D5628" s="171" t="s">
        <v>20673</v>
      </c>
      <c r="E5628" s="171">
        <v>8.0</v>
      </c>
      <c r="F5628" s="171" t="s">
        <v>20806</v>
      </c>
      <c r="G5628" s="171" t="s">
        <v>15892</v>
      </c>
      <c r="H5628" s="172" t="s">
        <v>20635</v>
      </c>
      <c r="I5628" s="173">
        <v>11300.0</v>
      </c>
      <c r="J5628" s="174">
        <v>1460.0</v>
      </c>
      <c r="K5628" s="179">
        <v>1460.0</v>
      </c>
      <c r="L5628" s="178"/>
      <c r="M5628" s="177"/>
      <c r="N5628" s="178"/>
      <c r="O5628" s="163"/>
      <c r="P5628" s="164"/>
      <c r="Q5628" s="163"/>
      <c r="R5628" s="163"/>
      <c r="S5628" s="168"/>
      <c r="T5628" s="164"/>
    </row>
    <row r="5629" ht="18.75" customHeight="1">
      <c r="A5629" s="180">
        <v>45992.0</v>
      </c>
      <c r="B5629" s="171">
        <v>9270.0</v>
      </c>
      <c r="C5629" s="171" t="s">
        <v>6423</v>
      </c>
      <c r="D5629" s="171"/>
      <c r="E5629" s="171" t="s">
        <v>20634</v>
      </c>
      <c r="F5629" s="171"/>
      <c r="G5629" s="171" t="s">
        <v>22683</v>
      </c>
      <c r="H5629" s="172" t="s">
        <v>22683</v>
      </c>
      <c r="I5629" s="173">
        <v>3520.0</v>
      </c>
      <c r="J5629" s="174">
        <v>260.0</v>
      </c>
      <c r="K5629" s="179">
        <v>0.0</v>
      </c>
      <c r="L5629" s="178">
        <v>0.0</v>
      </c>
      <c r="M5629" s="177">
        <v>0.0</v>
      </c>
      <c r="N5629" s="178">
        <v>0.0</v>
      </c>
      <c r="O5629" s="163"/>
      <c r="P5629" s="164"/>
      <c r="Q5629" s="163"/>
      <c r="R5629" s="163"/>
      <c r="S5629" s="168" t="s">
        <v>20645</v>
      </c>
      <c r="T5629" s="164">
        <v>0.0</v>
      </c>
    </row>
    <row r="5630" ht="18.75" customHeight="1">
      <c r="A5630" s="180">
        <v>45992.0</v>
      </c>
      <c r="B5630" s="171">
        <v>9271.0</v>
      </c>
      <c r="C5630" s="171" t="s">
        <v>6423</v>
      </c>
      <c r="D5630" s="171"/>
      <c r="E5630" s="171" t="s">
        <v>20634</v>
      </c>
      <c r="F5630" s="171"/>
      <c r="G5630" s="171" t="s">
        <v>22683</v>
      </c>
      <c r="H5630" s="172" t="s">
        <v>22683</v>
      </c>
      <c r="I5630" s="173">
        <v>3260.0</v>
      </c>
      <c r="J5630" s="174">
        <v>500.0</v>
      </c>
      <c r="K5630" s="179">
        <v>0.0</v>
      </c>
      <c r="L5630" s="178">
        <v>500.0</v>
      </c>
      <c r="M5630" s="177">
        <v>0.0</v>
      </c>
      <c r="N5630" s="178">
        <v>0.0</v>
      </c>
      <c r="O5630" s="163"/>
      <c r="P5630" s="164"/>
      <c r="Q5630" s="163"/>
      <c r="R5630" s="163"/>
      <c r="S5630" s="168" t="s">
        <v>20645</v>
      </c>
      <c r="T5630" s="164">
        <v>0.0</v>
      </c>
    </row>
    <row r="5631" ht="18.75" customHeight="1">
      <c r="A5631" s="180">
        <v>45992.0</v>
      </c>
      <c r="B5631" s="171">
        <v>9272.0</v>
      </c>
      <c r="C5631" s="171" t="s">
        <v>15884</v>
      </c>
      <c r="D5631" s="171"/>
      <c r="E5631" s="171" t="s">
        <v>20634</v>
      </c>
      <c r="F5631" s="171"/>
      <c r="G5631" s="171" t="s">
        <v>23084</v>
      </c>
      <c r="H5631" s="172" t="s">
        <v>23084</v>
      </c>
      <c r="I5631" s="173">
        <v>3360.0</v>
      </c>
      <c r="J5631" s="174">
        <v>640.0</v>
      </c>
      <c r="K5631" s="179">
        <v>0.0</v>
      </c>
      <c r="L5631" s="178">
        <v>128.0</v>
      </c>
      <c r="M5631" s="177">
        <v>0.0</v>
      </c>
      <c r="N5631" s="178">
        <v>512.0</v>
      </c>
      <c r="O5631" s="163"/>
      <c r="P5631" s="164"/>
      <c r="Q5631" s="163"/>
      <c r="R5631" s="163"/>
      <c r="S5631" s="168" t="s">
        <v>20645</v>
      </c>
      <c r="T5631" s="164">
        <v>0.0</v>
      </c>
    </row>
    <row r="5632" ht="18.75" customHeight="1">
      <c r="A5632" s="170">
        <v>45992.0</v>
      </c>
      <c r="B5632" s="171">
        <v>18195.0</v>
      </c>
      <c r="C5632" s="171" t="s">
        <v>265</v>
      </c>
      <c r="D5632" s="171" t="s">
        <v>20659</v>
      </c>
      <c r="E5632" s="171">
        <v>14.0</v>
      </c>
      <c r="F5632" s="171" t="s">
        <v>21244</v>
      </c>
      <c r="G5632" s="171" t="s">
        <v>4088</v>
      </c>
      <c r="H5632" s="172" t="s">
        <v>20635</v>
      </c>
      <c r="I5632" s="173">
        <v>13480.0</v>
      </c>
      <c r="J5632" s="174">
        <v>3440.0</v>
      </c>
      <c r="K5632" s="179">
        <v>3440.0</v>
      </c>
      <c r="L5632" s="178"/>
      <c r="M5632" s="177"/>
      <c r="N5632" s="178"/>
      <c r="O5632" s="163"/>
      <c r="P5632" s="164"/>
      <c r="Q5632" s="163"/>
      <c r="R5632" s="163"/>
      <c r="S5632" s="168"/>
      <c r="T5632" s="164"/>
    </row>
    <row r="5633" ht="18.75" customHeight="1">
      <c r="A5633" s="180">
        <v>45992.0</v>
      </c>
      <c r="B5633" s="171">
        <v>9273.0</v>
      </c>
      <c r="C5633" s="171" t="s">
        <v>82</v>
      </c>
      <c r="D5633" s="171"/>
      <c r="E5633" s="171" t="s">
        <v>20634</v>
      </c>
      <c r="F5633" s="171"/>
      <c r="G5633" s="171"/>
      <c r="H5633" s="172"/>
      <c r="I5633" s="173">
        <v>4020.0</v>
      </c>
      <c r="J5633" s="174">
        <v>1380.0</v>
      </c>
      <c r="K5633" s="179">
        <v>0.0</v>
      </c>
      <c r="L5633" s="178">
        <v>0.0</v>
      </c>
      <c r="M5633" s="177">
        <v>0.0</v>
      </c>
      <c r="N5633" s="178">
        <v>1380.0</v>
      </c>
      <c r="O5633" s="163"/>
      <c r="P5633" s="164"/>
      <c r="Q5633" s="163"/>
      <c r="R5633" s="163"/>
      <c r="S5633" s="168" t="s">
        <v>20645</v>
      </c>
      <c r="T5633" s="164">
        <v>0.0</v>
      </c>
    </row>
    <row r="5634" ht="18.75" customHeight="1">
      <c r="A5634" s="180">
        <v>45992.0</v>
      </c>
      <c r="B5634" s="171">
        <v>9274.0</v>
      </c>
      <c r="C5634" s="171" t="s">
        <v>8901</v>
      </c>
      <c r="D5634" s="171"/>
      <c r="E5634" s="171" t="s">
        <v>20634</v>
      </c>
      <c r="F5634" s="171"/>
      <c r="G5634" s="171" t="s">
        <v>23085</v>
      </c>
      <c r="H5634" s="172" t="s">
        <v>23085</v>
      </c>
      <c r="I5634" s="173">
        <v>11160.0</v>
      </c>
      <c r="J5634" s="174">
        <v>820.0</v>
      </c>
      <c r="K5634" s="179">
        <v>820.0</v>
      </c>
      <c r="L5634" s="178">
        <v>0.0</v>
      </c>
      <c r="M5634" s="177">
        <v>0.0</v>
      </c>
      <c r="N5634" s="178">
        <v>0.0</v>
      </c>
      <c r="O5634" s="163"/>
      <c r="P5634" s="164"/>
      <c r="Q5634" s="163"/>
      <c r="R5634" s="163"/>
      <c r="S5634" s="168" t="s">
        <v>20645</v>
      </c>
      <c r="T5634" s="164">
        <v>0.0</v>
      </c>
    </row>
    <row r="5635" ht="18.75" customHeight="1">
      <c r="A5635" s="170">
        <v>45992.0</v>
      </c>
      <c r="B5635" s="171">
        <v>18201.0</v>
      </c>
      <c r="C5635" s="171" t="s">
        <v>20763</v>
      </c>
      <c r="D5635" s="171" t="s">
        <v>20673</v>
      </c>
      <c r="E5635" s="171">
        <v>8.0</v>
      </c>
      <c r="F5635" s="171" t="s">
        <v>20956</v>
      </c>
      <c r="G5635" s="171" t="s">
        <v>6774</v>
      </c>
      <c r="H5635" s="172" t="s">
        <v>20635</v>
      </c>
      <c r="I5635" s="173">
        <v>10860.0</v>
      </c>
      <c r="J5635" s="174">
        <v>1020.0</v>
      </c>
      <c r="K5635" s="179">
        <v>1020.0</v>
      </c>
      <c r="L5635" s="178"/>
      <c r="M5635" s="177"/>
      <c r="N5635" s="178"/>
      <c r="O5635" s="163"/>
      <c r="P5635" s="164"/>
      <c r="Q5635" s="163"/>
      <c r="R5635" s="163"/>
      <c r="S5635" s="168"/>
      <c r="T5635" s="164"/>
    </row>
    <row r="5636" ht="18.75" customHeight="1">
      <c r="A5636" s="180">
        <v>45992.0</v>
      </c>
      <c r="B5636" s="171">
        <v>9275.0</v>
      </c>
      <c r="C5636" s="171" t="s">
        <v>15884</v>
      </c>
      <c r="D5636" s="171"/>
      <c r="E5636" s="171" t="s">
        <v>20634</v>
      </c>
      <c r="F5636" s="171"/>
      <c r="G5636" s="171" t="s">
        <v>23084</v>
      </c>
      <c r="H5636" s="172" t="s">
        <v>23084</v>
      </c>
      <c r="I5636" s="173">
        <v>3760.0</v>
      </c>
      <c r="J5636" s="174">
        <v>980.0</v>
      </c>
      <c r="K5636" s="179">
        <v>196.0</v>
      </c>
      <c r="L5636" s="178">
        <v>0.0</v>
      </c>
      <c r="M5636" s="177">
        <v>0.0</v>
      </c>
      <c r="N5636" s="178">
        <v>784.0</v>
      </c>
      <c r="O5636" s="163"/>
      <c r="P5636" s="164"/>
      <c r="Q5636" s="163"/>
      <c r="R5636" s="163"/>
      <c r="S5636" s="168" t="s">
        <v>20645</v>
      </c>
      <c r="T5636" s="164">
        <v>0.0</v>
      </c>
    </row>
    <row r="5637" ht="18.75" customHeight="1">
      <c r="A5637" s="170">
        <v>45992.0</v>
      </c>
      <c r="B5637" s="171">
        <v>18202.0</v>
      </c>
      <c r="C5637" s="171" t="s">
        <v>21490</v>
      </c>
      <c r="D5637" s="171" t="s">
        <v>20659</v>
      </c>
      <c r="E5637" s="171">
        <v>16.0</v>
      </c>
      <c r="F5637" s="171" t="s">
        <v>21046</v>
      </c>
      <c r="G5637" s="171" t="s">
        <v>15917</v>
      </c>
      <c r="H5637" s="172" t="s">
        <v>20635</v>
      </c>
      <c r="I5637" s="173">
        <v>16120.0</v>
      </c>
      <c r="J5637" s="174">
        <v>6080.0</v>
      </c>
      <c r="K5637" s="179">
        <v>6080.0</v>
      </c>
      <c r="L5637" s="178"/>
      <c r="M5637" s="177"/>
      <c r="N5637" s="178"/>
      <c r="O5637" s="163"/>
      <c r="P5637" s="164"/>
      <c r="Q5637" s="163"/>
      <c r="R5637" s="163"/>
      <c r="S5637" s="168"/>
      <c r="T5637" s="164"/>
    </row>
    <row r="5638" ht="18.75" customHeight="1">
      <c r="A5638" s="180">
        <v>45992.0</v>
      </c>
      <c r="B5638" s="171">
        <v>9278.0</v>
      </c>
      <c r="C5638" s="171" t="s">
        <v>4111</v>
      </c>
      <c r="D5638" s="171"/>
      <c r="E5638" s="171" t="s">
        <v>20634</v>
      </c>
      <c r="F5638" s="171"/>
      <c r="G5638" s="171"/>
      <c r="H5638" s="172"/>
      <c r="I5638" s="173">
        <v>3640.0</v>
      </c>
      <c r="J5638" s="174">
        <v>1060.0</v>
      </c>
      <c r="K5638" s="179">
        <v>1060.0</v>
      </c>
      <c r="L5638" s="178">
        <v>0.0</v>
      </c>
      <c r="M5638" s="177">
        <v>0.0</v>
      </c>
      <c r="N5638" s="178">
        <v>0.0</v>
      </c>
      <c r="O5638" s="163"/>
      <c r="P5638" s="164"/>
      <c r="Q5638" s="163"/>
      <c r="R5638" s="163"/>
      <c r="S5638" s="168" t="s">
        <v>20645</v>
      </c>
      <c r="T5638" s="164">
        <v>0.0</v>
      </c>
    </row>
    <row r="5639" ht="18.75" customHeight="1">
      <c r="A5639" s="180">
        <v>45992.0</v>
      </c>
      <c r="B5639" s="171">
        <v>9279.0</v>
      </c>
      <c r="C5639" s="171" t="s">
        <v>8901</v>
      </c>
      <c r="D5639" s="171"/>
      <c r="E5639" s="171" t="s">
        <v>20634</v>
      </c>
      <c r="F5639" s="171"/>
      <c r="G5639" s="171" t="s">
        <v>23086</v>
      </c>
      <c r="H5639" s="172" t="s">
        <v>23086</v>
      </c>
      <c r="I5639" s="173">
        <v>12900.0</v>
      </c>
      <c r="J5639" s="174">
        <v>2560.0</v>
      </c>
      <c r="K5639" s="179">
        <v>2560.0</v>
      </c>
      <c r="L5639" s="178">
        <v>0.0</v>
      </c>
      <c r="M5639" s="177">
        <v>0.0</v>
      </c>
      <c r="N5639" s="178">
        <v>0.0</v>
      </c>
      <c r="O5639" s="163"/>
      <c r="P5639" s="164"/>
      <c r="Q5639" s="163"/>
      <c r="R5639" s="163"/>
      <c r="S5639" s="168" t="s">
        <v>20645</v>
      </c>
      <c r="T5639" s="164">
        <v>0.0</v>
      </c>
    </row>
    <row r="5640" ht="18.75" customHeight="1">
      <c r="A5640" s="170">
        <v>45992.0</v>
      </c>
      <c r="B5640" s="171">
        <v>18204.0</v>
      </c>
      <c r="C5640" s="171" t="s">
        <v>2802</v>
      </c>
      <c r="D5640" s="171" t="s">
        <v>20659</v>
      </c>
      <c r="E5640" s="171">
        <v>6.0</v>
      </c>
      <c r="F5640" s="171" t="s">
        <v>21686</v>
      </c>
      <c r="G5640" s="171" t="s">
        <v>15931</v>
      </c>
      <c r="H5640" s="172" t="s">
        <v>20635</v>
      </c>
      <c r="I5640" s="173">
        <v>13160.0</v>
      </c>
      <c r="J5640" s="174">
        <v>3320.0</v>
      </c>
      <c r="K5640" s="179">
        <v>3320.0</v>
      </c>
      <c r="L5640" s="178"/>
      <c r="M5640" s="177"/>
      <c r="N5640" s="178"/>
      <c r="O5640" s="163"/>
      <c r="P5640" s="164"/>
      <c r="Q5640" s="163"/>
      <c r="R5640" s="163"/>
      <c r="S5640" s="168"/>
      <c r="T5640" s="164"/>
    </row>
    <row r="5641" ht="18.75" customHeight="1">
      <c r="A5641" s="180">
        <v>45992.0</v>
      </c>
      <c r="B5641" s="171">
        <v>9288.0</v>
      </c>
      <c r="C5641" s="171" t="s">
        <v>1093</v>
      </c>
      <c r="D5641" s="171"/>
      <c r="E5641" s="171" t="s">
        <v>20634</v>
      </c>
      <c r="F5641" s="171"/>
      <c r="G5641" s="171" t="s">
        <v>23087</v>
      </c>
      <c r="H5641" s="172" t="s">
        <v>23087</v>
      </c>
      <c r="I5641" s="173">
        <v>3320.0</v>
      </c>
      <c r="J5641" s="174">
        <v>460.0</v>
      </c>
      <c r="K5641" s="179">
        <v>0.0</v>
      </c>
      <c r="L5641" s="178">
        <v>460.0</v>
      </c>
      <c r="M5641" s="177">
        <v>0.0</v>
      </c>
      <c r="N5641" s="178">
        <v>0.0</v>
      </c>
      <c r="O5641" s="163"/>
      <c r="P5641" s="164"/>
      <c r="Q5641" s="163"/>
      <c r="R5641" s="163"/>
      <c r="S5641" s="168" t="s">
        <v>20645</v>
      </c>
      <c r="T5641" s="164">
        <v>0.0</v>
      </c>
    </row>
    <row r="5642" ht="18.75" customHeight="1">
      <c r="A5642" s="182">
        <v>45992.02901672454</v>
      </c>
      <c r="B5642" s="171">
        <v>9261.0</v>
      </c>
      <c r="C5642" s="171" t="s">
        <v>4112</v>
      </c>
      <c r="D5642" s="171"/>
      <c r="E5642" s="171" t="s">
        <v>20634</v>
      </c>
      <c r="F5642" s="171"/>
      <c r="G5642" s="171"/>
      <c r="H5642" s="172"/>
      <c r="I5642" s="173">
        <v>3160.0</v>
      </c>
      <c r="J5642" s="174">
        <v>500.0</v>
      </c>
      <c r="K5642" s="179">
        <v>500.0</v>
      </c>
      <c r="L5642" s="178">
        <v>0.0</v>
      </c>
      <c r="M5642" s="177">
        <v>0.0</v>
      </c>
      <c r="N5642" s="178">
        <v>0.0</v>
      </c>
      <c r="O5642" s="163"/>
      <c r="P5642" s="164"/>
      <c r="Q5642" s="163"/>
      <c r="R5642" s="163"/>
      <c r="S5642" s="168" t="s">
        <v>20645</v>
      </c>
      <c r="T5642" s="164">
        <v>0.0</v>
      </c>
    </row>
    <row r="5643" ht="18.75" customHeight="1">
      <c r="A5643" s="170">
        <v>45993.0</v>
      </c>
      <c r="B5643" s="171">
        <v>18205.0</v>
      </c>
      <c r="C5643" s="171" t="s">
        <v>20892</v>
      </c>
      <c r="D5643" s="171" t="s">
        <v>20659</v>
      </c>
      <c r="E5643" s="171">
        <v>14.0</v>
      </c>
      <c r="F5643" s="171" t="s">
        <v>20848</v>
      </c>
      <c r="G5643" s="171" t="s">
        <v>4576</v>
      </c>
      <c r="H5643" s="172" t="s">
        <v>20635</v>
      </c>
      <c r="I5643" s="173">
        <v>12580.0</v>
      </c>
      <c r="J5643" s="174">
        <v>2540.0</v>
      </c>
      <c r="K5643" s="179">
        <v>2540.0</v>
      </c>
      <c r="L5643" s="178"/>
      <c r="M5643" s="177"/>
      <c r="N5643" s="178"/>
      <c r="O5643" s="163"/>
      <c r="P5643" s="164"/>
      <c r="Q5643" s="163"/>
      <c r="R5643" s="163"/>
      <c r="S5643" s="168"/>
      <c r="T5643" s="164"/>
    </row>
    <row r="5644" ht="18.75" customHeight="1">
      <c r="A5644" s="170">
        <v>45993.0</v>
      </c>
      <c r="B5644" s="171">
        <v>18206.0</v>
      </c>
      <c r="C5644" s="171" t="s">
        <v>3999</v>
      </c>
      <c r="D5644" s="171" t="s">
        <v>20687</v>
      </c>
      <c r="E5644" s="171" t="s">
        <v>926</v>
      </c>
      <c r="F5644" s="171" t="s">
        <v>21492</v>
      </c>
      <c r="G5644" s="171" t="s">
        <v>12210</v>
      </c>
      <c r="H5644" s="172" t="s">
        <v>20635</v>
      </c>
      <c r="I5644" s="173">
        <v>12580.0</v>
      </c>
      <c r="J5644" s="174">
        <v>12580.0</v>
      </c>
      <c r="K5644" s="179">
        <v>12580.0</v>
      </c>
      <c r="L5644" s="178"/>
      <c r="M5644" s="177"/>
      <c r="N5644" s="178"/>
      <c r="O5644" s="163"/>
      <c r="P5644" s="164"/>
      <c r="Q5644" s="163"/>
      <c r="R5644" s="163"/>
      <c r="S5644" s="168"/>
      <c r="T5644" s="164"/>
    </row>
    <row r="5645" ht="18.75" customHeight="1">
      <c r="A5645" s="170">
        <v>45993.0</v>
      </c>
      <c r="B5645" s="171">
        <v>18207.0</v>
      </c>
      <c r="C5645" s="171" t="s">
        <v>22270</v>
      </c>
      <c r="D5645" s="171" t="s">
        <v>20673</v>
      </c>
      <c r="E5645" s="171">
        <v>16.0</v>
      </c>
      <c r="F5645" s="171" t="s">
        <v>21009</v>
      </c>
      <c r="G5645" s="171" t="s">
        <v>11998</v>
      </c>
      <c r="H5645" s="172" t="s">
        <v>20635</v>
      </c>
      <c r="I5645" s="173">
        <v>12120.0</v>
      </c>
      <c r="J5645" s="174">
        <v>1840.0</v>
      </c>
      <c r="K5645" s="179">
        <v>1840.0</v>
      </c>
      <c r="L5645" s="178"/>
      <c r="M5645" s="177"/>
      <c r="N5645" s="178"/>
      <c r="O5645" s="163"/>
      <c r="P5645" s="164"/>
      <c r="Q5645" s="163"/>
      <c r="R5645" s="163"/>
      <c r="S5645" s="168"/>
      <c r="T5645" s="164"/>
    </row>
    <row r="5646" ht="18.75" customHeight="1">
      <c r="A5646" s="170">
        <v>45993.0</v>
      </c>
      <c r="B5646" s="171">
        <v>18208.0</v>
      </c>
      <c r="C5646" s="171" t="s">
        <v>20853</v>
      </c>
      <c r="D5646" s="171" t="s">
        <v>20659</v>
      </c>
      <c r="E5646" s="171">
        <v>8.0</v>
      </c>
      <c r="F5646" s="190" t="s">
        <v>23088</v>
      </c>
      <c r="G5646" s="171" t="s">
        <v>11658</v>
      </c>
      <c r="H5646" s="172" t="s">
        <v>20635</v>
      </c>
      <c r="I5646" s="173">
        <v>12460.0</v>
      </c>
      <c r="J5646" s="174">
        <v>2760.0</v>
      </c>
      <c r="K5646" s="179">
        <v>2760.0</v>
      </c>
      <c r="L5646" s="178"/>
      <c r="M5646" s="177"/>
      <c r="N5646" s="178"/>
      <c r="O5646" s="163"/>
      <c r="P5646" s="164"/>
      <c r="Q5646" s="163"/>
      <c r="R5646" s="163"/>
      <c r="S5646" s="168"/>
      <c r="T5646" s="164"/>
    </row>
    <row r="5647" ht="18.75" customHeight="1">
      <c r="A5647" s="170">
        <v>45993.0</v>
      </c>
      <c r="B5647" s="171">
        <v>18209.0</v>
      </c>
      <c r="C5647" s="171" t="s">
        <v>23089</v>
      </c>
      <c r="D5647" s="171" t="s">
        <v>20659</v>
      </c>
      <c r="E5647" s="171">
        <v>4.0</v>
      </c>
      <c r="F5647" s="171" t="s">
        <v>20822</v>
      </c>
      <c r="G5647" s="171" t="s">
        <v>4513</v>
      </c>
      <c r="H5647" s="172" t="s">
        <v>20635</v>
      </c>
      <c r="I5647" s="173">
        <v>9960.0</v>
      </c>
      <c r="J5647" s="174">
        <v>180.0</v>
      </c>
      <c r="K5647" s="179">
        <v>180.0</v>
      </c>
      <c r="L5647" s="178"/>
      <c r="M5647" s="177"/>
      <c r="N5647" s="178"/>
      <c r="O5647" s="163"/>
      <c r="P5647" s="164"/>
      <c r="Q5647" s="163"/>
      <c r="R5647" s="163"/>
      <c r="S5647" s="168"/>
      <c r="T5647" s="164"/>
    </row>
    <row r="5648" ht="18.75" customHeight="1">
      <c r="A5648" s="180">
        <v>45993.0</v>
      </c>
      <c r="B5648" s="171">
        <v>9281.0</v>
      </c>
      <c r="C5648" s="171" t="s">
        <v>2781</v>
      </c>
      <c r="D5648" s="171"/>
      <c r="E5648" s="171" t="s">
        <v>20634</v>
      </c>
      <c r="F5648" s="171"/>
      <c r="G5648" s="171" t="s">
        <v>23074</v>
      </c>
      <c r="H5648" s="172" t="s">
        <v>23074</v>
      </c>
      <c r="I5648" s="173">
        <v>3640.0</v>
      </c>
      <c r="J5648" s="174">
        <v>740.0</v>
      </c>
      <c r="K5648" s="179">
        <v>740.0</v>
      </c>
      <c r="L5648" s="178">
        <v>0.0</v>
      </c>
      <c r="M5648" s="177">
        <v>0.0</v>
      </c>
      <c r="N5648" s="178">
        <v>0.0</v>
      </c>
      <c r="O5648" s="163"/>
      <c r="P5648" s="164"/>
      <c r="Q5648" s="163"/>
      <c r="R5648" s="163"/>
      <c r="S5648" s="168" t="s">
        <v>20645</v>
      </c>
      <c r="T5648" s="164">
        <v>0.0</v>
      </c>
    </row>
    <row r="5649" ht="18.75" customHeight="1">
      <c r="A5649" s="170">
        <v>45993.0</v>
      </c>
      <c r="B5649" s="171">
        <v>18210.0</v>
      </c>
      <c r="C5649" s="171" t="s">
        <v>21741</v>
      </c>
      <c r="D5649" s="171" t="s">
        <v>20687</v>
      </c>
      <c r="E5649" s="171">
        <v>6.0</v>
      </c>
      <c r="F5649" s="171" t="s">
        <v>21477</v>
      </c>
      <c r="G5649" s="171" t="s">
        <v>15960</v>
      </c>
      <c r="H5649" s="172" t="s">
        <v>20635</v>
      </c>
      <c r="I5649" s="173">
        <v>12520.0</v>
      </c>
      <c r="J5649" s="174">
        <v>2680.0</v>
      </c>
      <c r="K5649" s="179">
        <v>2680.0</v>
      </c>
      <c r="L5649" s="178"/>
      <c r="M5649" s="177"/>
      <c r="N5649" s="178"/>
      <c r="O5649" s="163"/>
      <c r="P5649" s="164"/>
      <c r="Q5649" s="163"/>
      <c r="R5649" s="163"/>
      <c r="S5649" s="168"/>
      <c r="T5649" s="164"/>
    </row>
    <row r="5650" ht="18.75" customHeight="1">
      <c r="A5650" s="180">
        <v>45993.0</v>
      </c>
      <c r="B5650" s="171">
        <v>9282.0</v>
      </c>
      <c r="C5650" s="171" t="s">
        <v>8901</v>
      </c>
      <c r="D5650" s="171"/>
      <c r="E5650" s="171" t="s">
        <v>20634</v>
      </c>
      <c r="F5650" s="171"/>
      <c r="G5650" s="171" t="s">
        <v>23090</v>
      </c>
      <c r="H5650" s="172" t="s">
        <v>23090</v>
      </c>
      <c r="I5650" s="173">
        <v>11960.0</v>
      </c>
      <c r="J5650" s="174">
        <v>1460.0</v>
      </c>
      <c r="K5650" s="179">
        <v>1460.0</v>
      </c>
      <c r="L5650" s="178">
        <v>0.0</v>
      </c>
      <c r="M5650" s="177">
        <v>0.0</v>
      </c>
      <c r="N5650" s="178">
        <v>0.0</v>
      </c>
      <c r="O5650" s="163"/>
      <c r="P5650" s="164"/>
      <c r="Q5650" s="163"/>
      <c r="R5650" s="163"/>
      <c r="S5650" s="168" t="s">
        <v>20645</v>
      </c>
      <c r="T5650" s="164">
        <v>0.0</v>
      </c>
    </row>
    <row r="5651" ht="18.75" customHeight="1">
      <c r="A5651" s="180">
        <v>45993.0</v>
      </c>
      <c r="B5651" s="171">
        <v>9283.0</v>
      </c>
      <c r="C5651" s="171" t="s">
        <v>6423</v>
      </c>
      <c r="D5651" s="171"/>
      <c r="E5651" s="171" t="s">
        <v>20634</v>
      </c>
      <c r="F5651" s="171"/>
      <c r="G5651" s="171" t="s">
        <v>23083</v>
      </c>
      <c r="H5651" s="172" t="s">
        <v>23083</v>
      </c>
      <c r="I5651" s="173">
        <v>3360.0</v>
      </c>
      <c r="J5651" s="174">
        <v>100.0</v>
      </c>
      <c r="K5651" s="179">
        <v>0.0</v>
      </c>
      <c r="L5651" s="178">
        <v>0.0</v>
      </c>
      <c r="M5651" s="177">
        <v>0.0</v>
      </c>
      <c r="N5651" s="178">
        <v>0.0</v>
      </c>
      <c r="O5651" s="163"/>
      <c r="P5651" s="164"/>
      <c r="Q5651" s="163"/>
      <c r="R5651" s="163"/>
      <c r="S5651" s="168" t="s">
        <v>20645</v>
      </c>
      <c r="T5651" s="164">
        <v>0.0</v>
      </c>
    </row>
    <row r="5652" ht="18.75" customHeight="1">
      <c r="A5652" s="180">
        <v>45993.0</v>
      </c>
      <c r="B5652" s="171">
        <v>9284.0</v>
      </c>
      <c r="C5652" s="171" t="s">
        <v>6423</v>
      </c>
      <c r="D5652" s="171"/>
      <c r="E5652" s="171" t="s">
        <v>20634</v>
      </c>
      <c r="F5652" s="171"/>
      <c r="G5652" s="171" t="s">
        <v>22684</v>
      </c>
      <c r="H5652" s="172" t="s">
        <v>22684</v>
      </c>
      <c r="I5652" s="173">
        <v>3260.0</v>
      </c>
      <c r="J5652" s="174">
        <v>360.0</v>
      </c>
      <c r="K5652" s="179">
        <v>0.0</v>
      </c>
      <c r="L5652" s="178">
        <v>360.0</v>
      </c>
      <c r="M5652" s="177">
        <v>0.0</v>
      </c>
      <c r="N5652" s="178">
        <v>0.0</v>
      </c>
      <c r="O5652" s="163"/>
      <c r="P5652" s="164"/>
      <c r="Q5652" s="163"/>
      <c r="R5652" s="163"/>
      <c r="S5652" s="168" t="s">
        <v>20645</v>
      </c>
      <c r="T5652" s="164">
        <v>0.0</v>
      </c>
    </row>
    <row r="5653" ht="18.75" customHeight="1">
      <c r="A5653" s="180">
        <v>45993.0</v>
      </c>
      <c r="B5653" s="171">
        <v>9285.0</v>
      </c>
      <c r="C5653" s="171" t="s">
        <v>10778</v>
      </c>
      <c r="D5653" s="171"/>
      <c r="E5653" s="171" t="s">
        <v>20634</v>
      </c>
      <c r="F5653" s="171"/>
      <c r="G5653" s="171" t="s">
        <v>22797</v>
      </c>
      <c r="H5653" s="172" t="s">
        <v>22797</v>
      </c>
      <c r="I5653" s="173">
        <v>4340.0</v>
      </c>
      <c r="J5653" s="174">
        <v>1620.0</v>
      </c>
      <c r="K5653" s="179">
        <v>0.0</v>
      </c>
      <c r="L5653" s="178">
        <v>0.0</v>
      </c>
      <c r="M5653" s="177">
        <v>0.0</v>
      </c>
      <c r="N5653" s="178">
        <v>1620.0</v>
      </c>
      <c r="O5653" s="163"/>
      <c r="P5653" s="164"/>
      <c r="Q5653" s="163"/>
      <c r="R5653" s="163"/>
      <c r="S5653" s="168" t="s">
        <v>20645</v>
      </c>
      <c r="T5653" s="164">
        <v>0.0</v>
      </c>
    </row>
    <row r="5654" ht="18.75" customHeight="1">
      <c r="A5654" s="170">
        <v>45993.0</v>
      </c>
      <c r="B5654" s="171">
        <v>18211.0</v>
      </c>
      <c r="C5654" s="171" t="s">
        <v>21413</v>
      </c>
      <c r="D5654" s="171" t="s">
        <v>20687</v>
      </c>
      <c r="E5654" s="171">
        <v>12.0</v>
      </c>
      <c r="F5654" s="171" t="s">
        <v>22798</v>
      </c>
      <c r="G5654" s="171" t="s">
        <v>15964</v>
      </c>
      <c r="H5654" s="172" t="s">
        <v>20635</v>
      </c>
      <c r="I5654" s="173">
        <v>13280.0</v>
      </c>
      <c r="J5654" s="174">
        <v>3240.0</v>
      </c>
      <c r="K5654" s="179">
        <v>3240.0</v>
      </c>
      <c r="L5654" s="178"/>
      <c r="M5654" s="177"/>
      <c r="N5654" s="178"/>
      <c r="O5654" s="163"/>
      <c r="P5654" s="164"/>
      <c r="Q5654" s="163"/>
      <c r="R5654" s="163"/>
      <c r="S5654" s="168"/>
      <c r="T5654" s="164"/>
    </row>
    <row r="5655" ht="18.75" customHeight="1">
      <c r="A5655" s="170">
        <v>45993.0</v>
      </c>
      <c r="B5655" s="171">
        <v>18212.0</v>
      </c>
      <c r="C5655" s="171" t="s">
        <v>21565</v>
      </c>
      <c r="D5655" s="171" t="s">
        <v>20659</v>
      </c>
      <c r="E5655" s="171">
        <v>4.0</v>
      </c>
      <c r="F5655" s="171" t="s">
        <v>20822</v>
      </c>
      <c r="G5655" s="171" t="s">
        <v>15978</v>
      </c>
      <c r="H5655" s="172" t="s">
        <v>20635</v>
      </c>
      <c r="I5655" s="173">
        <v>10160.0</v>
      </c>
      <c r="J5655" s="174">
        <v>380.0</v>
      </c>
      <c r="K5655" s="179">
        <v>380.0</v>
      </c>
      <c r="L5655" s="178"/>
      <c r="M5655" s="177"/>
      <c r="N5655" s="178"/>
      <c r="O5655" s="163"/>
      <c r="P5655" s="164"/>
      <c r="Q5655" s="163"/>
      <c r="R5655" s="163"/>
      <c r="S5655" s="168"/>
      <c r="T5655" s="164"/>
    </row>
    <row r="5656" ht="18.75" customHeight="1">
      <c r="A5656" s="170">
        <v>45993.0</v>
      </c>
      <c r="B5656" s="171">
        <v>18213.0</v>
      </c>
      <c r="C5656" s="171" t="s">
        <v>23091</v>
      </c>
      <c r="D5656" s="171" t="s">
        <v>20687</v>
      </c>
      <c r="E5656" s="171">
        <v>8.0</v>
      </c>
      <c r="F5656" s="171" t="s">
        <v>20709</v>
      </c>
      <c r="G5656" s="171" t="s">
        <v>4535</v>
      </c>
      <c r="H5656" s="172" t="s">
        <v>20635</v>
      </c>
      <c r="I5656" s="173">
        <v>10600.0</v>
      </c>
      <c r="J5656" s="174">
        <v>580.0</v>
      </c>
      <c r="K5656" s="179">
        <v>580.0</v>
      </c>
      <c r="L5656" s="178"/>
      <c r="M5656" s="177"/>
      <c r="N5656" s="178"/>
      <c r="O5656" s="163"/>
      <c r="P5656" s="164"/>
      <c r="Q5656" s="163"/>
      <c r="R5656" s="163"/>
      <c r="S5656" s="168"/>
      <c r="T5656" s="164"/>
    </row>
    <row r="5657" ht="18.75" customHeight="1">
      <c r="A5657" s="170">
        <v>45993.0</v>
      </c>
      <c r="B5657" s="171">
        <v>18214.0</v>
      </c>
      <c r="C5657" s="171" t="s">
        <v>23092</v>
      </c>
      <c r="D5657" s="171" t="s">
        <v>20673</v>
      </c>
      <c r="E5657" s="171">
        <v>8.0</v>
      </c>
      <c r="F5657" s="171" t="s">
        <v>22127</v>
      </c>
      <c r="G5657" s="171" t="s">
        <v>14352</v>
      </c>
      <c r="H5657" s="172" t="s">
        <v>20635</v>
      </c>
      <c r="I5657" s="173">
        <v>13400.0</v>
      </c>
      <c r="J5657" s="174">
        <v>3560.0</v>
      </c>
      <c r="K5657" s="179">
        <v>3560.0</v>
      </c>
      <c r="L5657" s="178"/>
      <c r="M5657" s="177"/>
      <c r="N5657" s="178"/>
      <c r="O5657" s="163"/>
      <c r="P5657" s="164"/>
      <c r="Q5657" s="163"/>
      <c r="R5657" s="163"/>
      <c r="S5657" s="168"/>
      <c r="T5657" s="164"/>
    </row>
    <row r="5658" ht="18.75" customHeight="1">
      <c r="A5658" s="180">
        <v>45993.0</v>
      </c>
      <c r="B5658" s="171">
        <v>9286.0</v>
      </c>
      <c r="C5658" s="171" t="s">
        <v>4608</v>
      </c>
      <c r="D5658" s="171"/>
      <c r="E5658" s="171" t="s">
        <v>20634</v>
      </c>
      <c r="F5658" s="171"/>
      <c r="G5658" s="171"/>
      <c r="H5658" s="172"/>
      <c r="I5658" s="173">
        <v>3640.0</v>
      </c>
      <c r="J5658" s="174">
        <v>420.0</v>
      </c>
      <c r="K5658" s="179">
        <v>420.0</v>
      </c>
      <c r="L5658" s="178">
        <v>0.0</v>
      </c>
      <c r="M5658" s="177">
        <v>0.0</v>
      </c>
      <c r="N5658" s="178">
        <v>0.0</v>
      </c>
      <c r="O5658" s="163"/>
      <c r="P5658" s="164"/>
      <c r="Q5658" s="163"/>
      <c r="R5658" s="163"/>
      <c r="S5658" s="168" t="s">
        <v>20645</v>
      </c>
      <c r="T5658" s="164">
        <v>0.0</v>
      </c>
    </row>
    <row r="5659" ht="18.75" customHeight="1">
      <c r="A5659" s="180">
        <v>45993.0</v>
      </c>
      <c r="B5659" s="171">
        <v>9287.0</v>
      </c>
      <c r="C5659" s="171" t="s">
        <v>4129</v>
      </c>
      <c r="D5659" s="171"/>
      <c r="E5659" s="171" t="s">
        <v>20634</v>
      </c>
      <c r="F5659" s="171"/>
      <c r="G5659" s="171"/>
      <c r="H5659" s="172"/>
      <c r="I5659" s="173">
        <v>3360.0</v>
      </c>
      <c r="J5659" s="174">
        <v>580.0</v>
      </c>
      <c r="K5659" s="179">
        <v>580.0</v>
      </c>
      <c r="L5659" s="178">
        <v>0.0</v>
      </c>
      <c r="M5659" s="177">
        <v>0.0</v>
      </c>
      <c r="N5659" s="178">
        <v>0.0</v>
      </c>
      <c r="O5659" s="163"/>
      <c r="P5659" s="164"/>
      <c r="Q5659" s="163"/>
      <c r="R5659" s="163"/>
      <c r="S5659" s="168" t="s">
        <v>20645</v>
      </c>
      <c r="T5659" s="164">
        <v>0.0</v>
      </c>
    </row>
    <row r="5660" ht="18.75" customHeight="1">
      <c r="A5660" s="170">
        <v>45993.0</v>
      </c>
      <c r="B5660" s="171">
        <v>18219.0</v>
      </c>
      <c r="C5660" s="171" t="s">
        <v>2876</v>
      </c>
      <c r="D5660" s="171" t="s">
        <v>20687</v>
      </c>
      <c r="E5660" s="171">
        <v>8.0</v>
      </c>
      <c r="F5660" s="171" t="s">
        <v>20699</v>
      </c>
      <c r="G5660" s="171" t="s">
        <v>16000</v>
      </c>
      <c r="H5660" s="172" t="s">
        <v>20635</v>
      </c>
      <c r="I5660" s="173">
        <v>15540.0</v>
      </c>
      <c r="J5660" s="174">
        <v>5520.0</v>
      </c>
      <c r="K5660" s="179">
        <v>5520.0</v>
      </c>
      <c r="L5660" s="178"/>
      <c r="M5660" s="177"/>
      <c r="N5660" s="178"/>
      <c r="O5660" s="163"/>
      <c r="P5660" s="164"/>
      <c r="Q5660" s="163"/>
      <c r="R5660" s="163"/>
      <c r="S5660" s="168"/>
      <c r="T5660" s="164"/>
    </row>
    <row r="5661" ht="18.75" customHeight="1">
      <c r="A5661" s="170">
        <v>45993.0</v>
      </c>
      <c r="B5661" s="171">
        <v>18220.0</v>
      </c>
      <c r="C5661" s="171" t="s">
        <v>20893</v>
      </c>
      <c r="D5661" s="171" t="s">
        <v>20673</v>
      </c>
      <c r="E5661" s="171">
        <v>8.0</v>
      </c>
      <c r="F5661" s="171" t="s">
        <v>20700</v>
      </c>
      <c r="G5661" s="171" t="s">
        <v>12712</v>
      </c>
      <c r="H5661" s="172" t="s">
        <v>20635</v>
      </c>
      <c r="I5661" s="173">
        <v>13180.0</v>
      </c>
      <c r="J5661" s="174">
        <v>3340.0</v>
      </c>
      <c r="K5661" s="179">
        <v>3340.0</v>
      </c>
      <c r="L5661" s="178"/>
      <c r="M5661" s="177"/>
      <c r="N5661" s="178"/>
      <c r="O5661" s="163"/>
      <c r="P5661" s="164"/>
      <c r="Q5661" s="163"/>
      <c r="R5661" s="163"/>
      <c r="S5661" s="168"/>
      <c r="T5661" s="164"/>
    </row>
    <row r="5662" ht="18.75" customHeight="1">
      <c r="A5662" s="170">
        <v>45993.0</v>
      </c>
      <c r="B5662" s="171">
        <v>18221.0</v>
      </c>
      <c r="C5662" s="171" t="s">
        <v>20893</v>
      </c>
      <c r="D5662" s="171" t="s">
        <v>20659</v>
      </c>
      <c r="E5662" s="171">
        <v>8.0</v>
      </c>
      <c r="F5662" s="171" t="s">
        <v>21580</v>
      </c>
      <c r="G5662" s="171" t="s">
        <v>16004</v>
      </c>
      <c r="H5662" s="172" t="s">
        <v>20635</v>
      </c>
      <c r="I5662" s="173">
        <v>13180.0</v>
      </c>
      <c r="J5662" s="174">
        <v>3480.0</v>
      </c>
      <c r="K5662" s="179">
        <v>3480.0</v>
      </c>
      <c r="L5662" s="178"/>
      <c r="M5662" s="177"/>
      <c r="N5662" s="178"/>
      <c r="O5662" s="163"/>
      <c r="P5662" s="164"/>
      <c r="Q5662" s="163"/>
      <c r="R5662" s="163"/>
      <c r="S5662" s="168"/>
      <c r="T5662" s="164"/>
    </row>
    <row r="5663" ht="18.75" customHeight="1">
      <c r="A5663" s="170">
        <v>45993.0</v>
      </c>
      <c r="B5663" s="171">
        <v>18222.0</v>
      </c>
      <c r="C5663" s="171" t="s">
        <v>730</v>
      </c>
      <c r="D5663" s="171" t="s">
        <v>20659</v>
      </c>
      <c r="E5663" s="171">
        <v>8.0</v>
      </c>
      <c r="F5663" s="171" t="s">
        <v>21036</v>
      </c>
      <c r="G5663" s="171" t="s">
        <v>16011</v>
      </c>
      <c r="H5663" s="172" t="s">
        <v>20635</v>
      </c>
      <c r="I5663" s="173">
        <v>10500.0</v>
      </c>
      <c r="J5663" s="174">
        <v>800.0</v>
      </c>
      <c r="K5663" s="179">
        <v>800.0</v>
      </c>
      <c r="L5663" s="178"/>
      <c r="M5663" s="177"/>
      <c r="N5663" s="178"/>
      <c r="O5663" s="163"/>
      <c r="P5663" s="164"/>
      <c r="Q5663" s="163"/>
      <c r="R5663" s="163"/>
      <c r="S5663" s="168"/>
      <c r="T5663" s="164"/>
    </row>
    <row r="5664" ht="18.75" customHeight="1">
      <c r="A5664" s="170">
        <v>45993.0</v>
      </c>
      <c r="B5664" s="171">
        <v>18223.0</v>
      </c>
      <c r="C5664" s="171" t="s">
        <v>23093</v>
      </c>
      <c r="D5664" s="171" t="s">
        <v>20673</v>
      </c>
      <c r="E5664" s="171">
        <v>8.0</v>
      </c>
      <c r="F5664" s="171" t="s">
        <v>22196</v>
      </c>
      <c r="G5664" s="171" t="s">
        <v>16013</v>
      </c>
      <c r="H5664" s="172" t="s">
        <v>20635</v>
      </c>
      <c r="I5664" s="173">
        <v>10820.0</v>
      </c>
      <c r="J5664" s="174">
        <v>980.0</v>
      </c>
      <c r="K5664" s="179">
        <v>980.0</v>
      </c>
      <c r="L5664" s="178"/>
      <c r="M5664" s="177"/>
      <c r="N5664" s="178"/>
      <c r="O5664" s="163"/>
      <c r="P5664" s="164"/>
      <c r="Q5664" s="163"/>
      <c r="R5664" s="163"/>
      <c r="S5664" s="168"/>
      <c r="T5664" s="164"/>
    </row>
    <row r="5665" ht="18.75" customHeight="1">
      <c r="A5665" s="180">
        <v>45993.0</v>
      </c>
      <c r="B5665" s="171">
        <v>9289.0</v>
      </c>
      <c r="C5665" s="171" t="s">
        <v>16019</v>
      </c>
      <c r="D5665" s="171"/>
      <c r="E5665" s="171" t="s">
        <v>20634</v>
      </c>
      <c r="F5665" s="171"/>
      <c r="G5665" s="171"/>
      <c r="H5665" s="172"/>
      <c r="I5665" s="173">
        <v>3440.0</v>
      </c>
      <c r="J5665" s="174">
        <v>300.0</v>
      </c>
      <c r="K5665" s="179">
        <v>150.0</v>
      </c>
      <c r="L5665" s="178">
        <v>0.0</v>
      </c>
      <c r="M5665" s="177">
        <v>150.0</v>
      </c>
      <c r="N5665" s="178">
        <v>0.0</v>
      </c>
      <c r="O5665" s="163"/>
      <c r="P5665" s="164"/>
      <c r="Q5665" s="163"/>
      <c r="R5665" s="163"/>
      <c r="S5665" s="168" t="s">
        <v>20645</v>
      </c>
      <c r="T5665" s="164">
        <v>0.0</v>
      </c>
    </row>
    <row r="5666" ht="18.75" customHeight="1">
      <c r="A5666" s="180">
        <v>45993.0</v>
      </c>
      <c r="B5666" s="171">
        <v>9290.0</v>
      </c>
      <c r="C5666" s="171" t="s">
        <v>4111</v>
      </c>
      <c r="D5666" s="171"/>
      <c r="E5666" s="171" t="s">
        <v>20634</v>
      </c>
      <c r="F5666" s="171"/>
      <c r="G5666" s="171"/>
      <c r="H5666" s="172"/>
      <c r="I5666" s="173">
        <v>2780.0</v>
      </c>
      <c r="J5666" s="174">
        <v>60.0</v>
      </c>
      <c r="K5666" s="179">
        <v>60.0</v>
      </c>
      <c r="L5666" s="178">
        <v>0.0</v>
      </c>
      <c r="M5666" s="177">
        <v>0.0</v>
      </c>
      <c r="N5666" s="178">
        <v>0.0</v>
      </c>
      <c r="O5666" s="163"/>
      <c r="P5666" s="164"/>
      <c r="Q5666" s="163"/>
      <c r="R5666" s="163"/>
      <c r="S5666" s="168" t="s">
        <v>20645</v>
      </c>
      <c r="T5666" s="164">
        <v>0.0</v>
      </c>
    </row>
    <row r="5667" ht="18.75" customHeight="1">
      <c r="A5667" s="180">
        <v>45993.0</v>
      </c>
      <c r="B5667" s="171">
        <v>9291.0</v>
      </c>
      <c r="C5667" s="171" t="s">
        <v>4097</v>
      </c>
      <c r="D5667" s="171"/>
      <c r="E5667" s="171" t="s">
        <v>20634</v>
      </c>
      <c r="F5667" s="171"/>
      <c r="G5667" s="171"/>
      <c r="H5667" s="172"/>
      <c r="I5667" s="173">
        <v>3300.0</v>
      </c>
      <c r="J5667" s="174">
        <v>600.0</v>
      </c>
      <c r="K5667" s="179">
        <v>600.0</v>
      </c>
      <c r="L5667" s="178">
        <v>0.0</v>
      </c>
      <c r="M5667" s="177">
        <v>0.0</v>
      </c>
      <c r="N5667" s="178">
        <v>0.0</v>
      </c>
      <c r="O5667" s="163"/>
      <c r="P5667" s="164"/>
      <c r="Q5667" s="163"/>
      <c r="R5667" s="163"/>
      <c r="S5667" s="168" t="s">
        <v>20645</v>
      </c>
      <c r="T5667" s="164">
        <v>0.0</v>
      </c>
    </row>
    <row r="5668" ht="18.75" customHeight="1">
      <c r="A5668" s="170">
        <v>45993.0</v>
      </c>
      <c r="B5668" s="171">
        <v>18224.0</v>
      </c>
      <c r="C5668" s="171" t="s">
        <v>23094</v>
      </c>
      <c r="D5668" s="171" t="s">
        <v>20687</v>
      </c>
      <c r="E5668" s="171">
        <v>4.0</v>
      </c>
      <c r="F5668" s="171" t="s">
        <v>21072</v>
      </c>
      <c r="G5668" s="171" t="s">
        <v>16015</v>
      </c>
      <c r="H5668" s="172" t="s">
        <v>20638</v>
      </c>
      <c r="I5668" s="173">
        <v>11300.0</v>
      </c>
      <c r="J5668" s="174">
        <v>1520.0</v>
      </c>
      <c r="K5668" s="179"/>
      <c r="L5668" s="178"/>
      <c r="M5668" s="177"/>
      <c r="N5668" s="178">
        <v>1520.0</v>
      </c>
      <c r="O5668" s="163"/>
      <c r="P5668" s="164"/>
      <c r="Q5668" s="163"/>
      <c r="R5668" s="163"/>
      <c r="S5668" s="168"/>
      <c r="T5668" s="164"/>
    </row>
    <row r="5669" ht="18.75" customHeight="1">
      <c r="A5669" s="170">
        <v>45993.0</v>
      </c>
      <c r="B5669" s="171">
        <v>18225.0</v>
      </c>
      <c r="C5669" s="171" t="s">
        <v>20775</v>
      </c>
      <c r="D5669" s="171" t="s">
        <v>20673</v>
      </c>
      <c r="E5669" s="171">
        <v>4.0</v>
      </c>
      <c r="F5669" s="171" t="s">
        <v>20723</v>
      </c>
      <c r="G5669" s="171" t="s">
        <v>16032</v>
      </c>
      <c r="H5669" s="172" t="s">
        <v>20635</v>
      </c>
      <c r="I5669" s="173">
        <v>12760.0</v>
      </c>
      <c r="J5669" s="174">
        <v>3200.0</v>
      </c>
      <c r="K5669" s="179">
        <v>3200.0</v>
      </c>
      <c r="L5669" s="178"/>
      <c r="M5669" s="177"/>
      <c r="N5669" s="178"/>
      <c r="O5669" s="163"/>
      <c r="P5669" s="164"/>
      <c r="Q5669" s="163"/>
      <c r="R5669" s="163"/>
      <c r="S5669" s="168"/>
      <c r="T5669" s="164"/>
    </row>
    <row r="5670" ht="18.75" customHeight="1">
      <c r="A5670" s="180">
        <v>45993.0</v>
      </c>
      <c r="B5670" s="171">
        <v>9302.0</v>
      </c>
      <c r="C5670" s="171" t="s">
        <v>5722</v>
      </c>
      <c r="D5670" s="171"/>
      <c r="E5670" s="171" t="s">
        <v>20634</v>
      </c>
      <c r="F5670" s="171"/>
      <c r="G5670" s="171" t="s">
        <v>22683</v>
      </c>
      <c r="H5670" s="172" t="s">
        <v>22683</v>
      </c>
      <c r="I5670" s="173">
        <v>3400.0</v>
      </c>
      <c r="J5670" s="174">
        <v>220.0</v>
      </c>
      <c r="K5670" s="179">
        <v>0.0</v>
      </c>
      <c r="L5670" s="178">
        <v>0.0</v>
      </c>
      <c r="M5670" s="177">
        <v>0.0</v>
      </c>
      <c r="N5670" s="178">
        <v>0.0</v>
      </c>
      <c r="O5670" s="163"/>
      <c r="P5670" s="164"/>
      <c r="Q5670" s="163"/>
      <c r="R5670" s="163"/>
      <c r="S5670" s="168" t="s">
        <v>20645</v>
      </c>
      <c r="T5670" s="164">
        <v>0.0</v>
      </c>
    </row>
    <row r="5671" ht="18.75" customHeight="1">
      <c r="A5671" s="180">
        <v>45993.0</v>
      </c>
      <c r="B5671" s="171">
        <v>9303.0</v>
      </c>
      <c r="C5671" s="171" t="s">
        <v>5722</v>
      </c>
      <c r="D5671" s="171"/>
      <c r="E5671" s="171" t="s">
        <v>20634</v>
      </c>
      <c r="F5671" s="171"/>
      <c r="G5671" s="171" t="s">
        <v>22683</v>
      </c>
      <c r="H5671" s="172" t="s">
        <v>22683</v>
      </c>
      <c r="I5671" s="173">
        <v>3180.0</v>
      </c>
      <c r="J5671" s="174">
        <v>440.0</v>
      </c>
      <c r="K5671" s="179">
        <v>0.0</v>
      </c>
      <c r="L5671" s="178">
        <v>440.0</v>
      </c>
      <c r="M5671" s="177">
        <v>0.0</v>
      </c>
      <c r="N5671" s="178">
        <v>0.0</v>
      </c>
      <c r="O5671" s="163"/>
      <c r="P5671" s="164"/>
      <c r="Q5671" s="163"/>
      <c r="R5671" s="163"/>
      <c r="S5671" s="168" t="s">
        <v>20645</v>
      </c>
      <c r="T5671" s="164">
        <v>0.0</v>
      </c>
    </row>
    <row r="5672" ht="18.75" customHeight="1">
      <c r="A5672" s="182">
        <v>45993.029016319444</v>
      </c>
      <c r="B5672" s="171">
        <v>9280.0</v>
      </c>
      <c r="C5672" s="171" t="s">
        <v>4017</v>
      </c>
      <c r="D5672" s="171"/>
      <c r="E5672" s="171" t="s">
        <v>20634</v>
      </c>
      <c r="F5672" s="171"/>
      <c r="G5672" s="171" t="s">
        <v>4500</v>
      </c>
      <c r="H5672" s="172" t="s">
        <v>4500</v>
      </c>
      <c r="I5672" s="173">
        <v>3680.0</v>
      </c>
      <c r="J5672" s="174">
        <v>320.0</v>
      </c>
      <c r="K5672" s="179">
        <v>320.0</v>
      </c>
      <c r="L5672" s="178">
        <v>0.0</v>
      </c>
      <c r="M5672" s="177">
        <v>0.0</v>
      </c>
      <c r="N5672" s="178">
        <v>0.0</v>
      </c>
      <c r="O5672" s="163"/>
      <c r="P5672" s="164"/>
      <c r="Q5672" s="163"/>
      <c r="R5672" s="163"/>
      <c r="S5672" s="168" t="s">
        <v>20645</v>
      </c>
      <c r="T5672" s="164">
        <v>0.0</v>
      </c>
    </row>
    <row r="5673" ht="18.75" customHeight="1">
      <c r="A5673" s="170">
        <v>45994.0</v>
      </c>
      <c r="B5673" s="171">
        <v>18226.0</v>
      </c>
      <c r="C5673" s="171" t="s">
        <v>9968</v>
      </c>
      <c r="D5673" s="171" t="s">
        <v>20659</v>
      </c>
      <c r="E5673" s="171">
        <v>8.0</v>
      </c>
      <c r="F5673" s="171" t="s">
        <v>21419</v>
      </c>
      <c r="G5673" s="171" t="s">
        <v>14459</v>
      </c>
      <c r="H5673" s="172" t="s">
        <v>20635</v>
      </c>
      <c r="I5673" s="173">
        <v>10120.0</v>
      </c>
      <c r="J5673" s="174">
        <v>420.0</v>
      </c>
      <c r="K5673" s="179">
        <v>420.0</v>
      </c>
      <c r="L5673" s="178"/>
      <c r="M5673" s="177"/>
      <c r="N5673" s="178"/>
      <c r="O5673" s="163"/>
      <c r="P5673" s="164"/>
      <c r="Q5673" s="163"/>
      <c r="R5673" s="163"/>
      <c r="S5673" s="168"/>
      <c r="T5673" s="164"/>
    </row>
    <row r="5674" ht="18.75" customHeight="1">
      <c r="A5674" s="170">
        <v>45994.0</v>
      </c>
      <c r="B5674" s="171">
        <v>18227.0</v>
      </c>
      <c r="C5674" s="171" t="s">
        <v>23095</v>
      </c>
      <c r="D5674" s="171" t="s">
        <v>20687</v>
      </c>
      <c r="E5674" s="171">
        <v>8.0</v>
      </c>
      <c r="F5674" s="171" t="s">
        <v>20700</v>
      </c>
      <c r="G5674" s="171" t="s">
        <v>16044</v>
      </c>
      <c r="H5674" s="172" t="s">
        <v>20635</v>
      </c>
      <c r="I5674" s="173">
        <v>10700.0</v>
      </c>
      <c r="J5674" s="174">
        <v>680.0</v>
      </c>
      <c r="K5674" s="179">
        <v>680.0</v>
      </c>
      <c r="L5674" s="178"/>
      <c r="M5674" s="177"/>
      <c r="N5674" s="178"/>
      <c r="O5674" s="163"/>
      <c r="P5674" s="164"/>
      <c r="Q5674" s="163"/>
      <c r="R5674" s="163"/>
      <c r="S5674" s="168"/>
      <c r="T5674" s="164"/>
    </row>
    <row r="5675" ht="18.75" customHeight="1">
      <c r="A5675" s="180">
        <v>45994.0</v>
      </c>
      <c r="B5675" s="171">
        <v>9293.0</v>
      </c>
      <c r="C5675" s="171" t="s">
        <v>4017</v>
      </c>
      <c r="D5675" s="171"/>
      <c r="E5675" s="171" t="s">
        <v>20634</v>
      </c>
      <c r="F5675" s="171"/>
      <c r="G5675" s="171" t="s">
        <v>4500</v>
      </c>
      <c r="H5675" s="172" t="s">
        <v>4500</v>
      </c>
      <c r="I5675" s="173">
        <v>4200.0</v>
      </c>
      <c r="J5675" s="174">
        <v>860.0</v>
      </c>
      <c r="K5675" s="179">
        <v>860.0</v>
      </c>
      <c r="L5675" s="178">
        <v>0.0</v>
      </c>
      <c r="M5675" s="177">
        <v>0.0</v>
      </c>
      <c r="N5675" s="178">
        <v>0.0</v>
      </c>
      <c r="O5675" s="163"/>
      <c r="P5675" s="164"/>
      <c r="Q5675" s="163"/>
      <c r="R5675" s="163"/>
      <c r="S5675" s="168" t="s">
        <v>20645</v>
      </c>
      <c r="T5675" s="164">
        <v>0.0</v>
      </c>
    </row>
    <row r="5676" ht="18.75" customHeight="1">
      <c r="A5676" s="170">
        <v>45994.0</v>
      </c>
      <c r="B5676" s="171">
        <v>18228.0</v>
      </c>
      <c r="C5676" s="171" t="s">
        <v>9968</v>
      </c>
      <c r="D5676" s="171" t="s">
        <v>20659</v>
      </c>
      <c r="E5676" s="171">
        <v>14.0</v>
      </c>
      <c r="F5676" s="171" t="s">
        <v>21499</v>
      </c>
      <c r="G5676" s="171" t="s">
        <v>5653</v>
      </c>
      <c r="H5676" s="172" t="s">
        <v>20635</v>
      </c>
      <c r="I5676" s="173">
        <v>11500.0</v>
      </c>
      <c r="J5676" s="174">
        <v>1460.0</v>
      </c>
      <c r="K5676" s="179">
        <v>1460.0</v>
      </c>
      <c r="L5676" s="178"/>
      <c r="M5676" s="177"/>
      <c r="N5676" s="178"/>
      <c r="O5676" s="163"/>
      <c r="P5676" s="164"/>
      <c r="Q5676" s="163"/>
      <c r="R5676" s="163"/>
      <c r="S5676" s="168"/>
      <c r="T5676" s="164"/>
    </row>
    <row r="5677" ht="18.75" customHeight="1">
      <c r="A5677" s="170">
        <v>45994.0</v>
      </c>
      <c r="B5677" s="171">
        <v>18229.0</v>
      </c>
      <c r="C5677" s="171" t="s">
        <v>9968</v>
      </c>
      <c r="D5677" s="171" t="s">
        <v>20687</v>
      </c>
      <c r="E5677" s="171">
        <v>14.0</v>
      </c>
      <c r="F5677" s="171" t="s">
        <v>21169</v>
      </c>
      <c r="G5677" s="171" t="s">
        <v>5653</v>
      </c>
      <c r="H5677" s="172" t="s">
        <v>20635</v>
      </c>
      <c r="I5677" s="173">
        <v>12100.0</v>
      </c>
      <c r="J5677" s="174">
        <v>2060.0</v>
      </c>
      <c r="K5677" s="179">
        <v>2060.0</v>
      </c>
      <c r="L5677" s="178"/>
      <c r="M5677" s="177"/>
      <c r="N5677" s="178"/>
      <c r="O5677" s="163"/>
      <c r="P5677" s="164"/>
      <c r="Q5677" s="163"/>
      <c r="R5677" s="163"/>
      <c r="S5677" s="168"/>
      <c r="T5677" s="164"/>
    </row>
    <row r="5678" ht="18.75" customHeight="1">
      <c r="A5678" s="170">
        <v>45994.0</v>
      </c>
      <c r="B5678" s="171">
        <v>18230.0</v>
      </c>
      <c r="C5678" s="171" t="s">
        <v>2851</v>
      </c>
      <c r="D5678" s="171" t="s">
        <v>20659</v>
      </c>
      <c r="E5678" s="171">
        <v>8.0</v>
      </c>
      <c r="F5678" s="171" t="s">
        <v>21236</v>
      </c>
      <c r="G5678" s="171" t="s">
        <v>16042</v>
      </c>
      <c r="H5678" s="172" t="s">
        <v>20669</v>
      </c>
      <c r="I5678" s="173">
        <v>10040.0</v>
      </c>
      <c r="J5678" s="174">
        <v>340.0</v>
      </c>
      <c r="K5678" s="179"/>
      <c r="L5678" s="178">
        <v>340.0</v>
      </c>
      <c r="M5678" s="177"/>
      <c r="N5678" s="178"/>
      <c r="O5678" s="163"/>
      <c r="P5678" s="164"/>
      <c r="Q5678" s="163"/>
      <c r="R5678" s="163"/>
      <c r="S5678" s="168"/>
      <c r="T5678" s="164"/>
    </row>
    <row r="5679" ht="18.75" customHeight="1">
      <c r="A5679" s="170">
        <v>45994.0</v>
      </c>
      <c r="B5679" s="171">
        <v>18231.0</v>
      </c>
      <c r="C5679" s="171" t="s">
        <v>20760</v>
      </c>
      <c r="D5679" s="171" t="s">
        <v>20673</v>
      </c>
      <c r="E5679" s="171" t="s">
        <v>132</v>
      </c>
      <c r="F5679" s="171" t="s">
        <v>20800</v>
      </c>
      <c r="G5679" s="171" t="s">
        <v>16066</v>
      </c>
      <c r="H5679" s="172" t="s">
        <v>20635</v>
      </c>
      <c r="I5679" s="173">
        <v>11820.0</v>
      </c>
      <c r="J5679" s="174">
        <v>1660.0</v>
      </c>
      <c r="K5679" s="179">
        <v>1660.0</v>
      </c>
      <c r="L5679" s="178"/>
      <c r="M5679" s="177"/>
      <c r="N5679" s="178"/>
      <c r="O5679" s="163"/>
      <c r="P5679" s="164"/>
      <c r="Q5679" s="163"/>
      <c r="R5679" s="163"/>
      <c r="S5679" s="168"/>
      <c r="T5679" s="164"/>
    </row>
    <row r="5680" ht="18.75" customHeight="1">
      <c r="A5680" s="170">
        <v>45994.0</v>
      </c>
      <c r="B5680" s="171">
        <v>18232.0</v>
      </c>
      <c r="C5680" s="171" t="s">
        <v>4017</v>
      </c>
      <c r="D5680" s="171" t="s">
        <v>20687</v>
      </c>
      <c r="E5680" s="171">
        <v>14.0</v>
      </c>
      <c r="F5680" s="171" t="s">
        <v>21540</v>
      </c>
      <c r="G5680" s="171" t="s">
        <v>8315</v>
      </c>
      <c r="H5680" s="172" t="s">
        <v>20635</v>
      </c>
      <c r="I5680" s="173">
        <v>12960.0</v>
      </c>
      <c r="J5680" s="174">
        <v>2920.0</v>
      </c>
      <c r="K5680" s="179">
        <v>2920.0</v>
      </c>
      <c r="L5680" s="178"/>
      <c r="M5680" s="177"/>
      <c r="N5680" s="178"/>
      <c r="O5680" s="163"/>
      <c r="P5680" s="164"/>
      <c r="Q5680" s="163"/>
      <c r="R5680" s="163"/>
      <c r="S5680" s="168"/>
      <c r="T5680" s="164"/>
    </row>
    <row r="5681" ht="18.75" customHeight="1">
      <c r="A5681" s="170">
        <v>45994.0</v>
      </c>
      <c r="B5681" s="171">
        <v>18233.0</v>
      </c>
      <c r="C5681" s="171" t="s">
        <v>265</v>
      </c>
      <c r="D5681" s="171" t="s">
        <v>20659</v>
      </c>
      <c r="E5681" s="171">
        <v>14.0</v>
      </c>
      <c r="F5681" s="171" t="s">
        <v>21499</v>
      </c>
      <c r="G5681" s="171" t="s">
        <v>4088</v>
      </c>
      <c r="H5681" s="172" t="s">
        <v>20635</v>
      </c>
      <c r="I5681" s="173">
        <v>11480.0</v>
      </c>
      <c r="J5681" s="174">
        <v>1440.0</v>
      </c>
      <c r="K5681" s="179">
        <v>1440.0</v>
      </c>
      <c r="L5681" s="178"/>
      <c r="M5681" s="177"/>
      <c r="N5681" s="178"/>
      <c r="O5681" s="163"/>
      <c r="P5681" s="164"/>
      <c r="Q5681" s="163"/>
      <c r="R5681" s="163"/>
      <c r="S5681" s="168"/>
      <c r="T5681" s="164"/>
    </row>
    <row r="5682" ht="18.75" customHeight="1">
      <c r="A5682" s="180">
        <v>45994.0</v>
      </c>
      <c r="B5682" s="171">
        <v>9294.0</v>
      </c>
      <c r="C5682" s="171" t="s">
        <v>3267</v>
      </c>
      <c r="D5682" s="171"/>
      <c r="E5682" s="171" t="s">
        <v>20634</v>
      </c>
      <c r="F5682" s="171"/>
      <c r="G5682" s="171"/>
      <c r="H5682" s="172"/>
      <c r="I5682" s="173">
        <v>3420.0</v>
      </c>
      <c r="J5682" s="174">
        <v>360.0</v>
      </c>
      <c r="K5682" s="179">
        <v>180.0</v>
      </c>
      <c r="L5682" s="178">
        <v>0.0</v>
      </c>
      <c r="M5682" s="177">
        <v>0.0</v>
      </c>
      <c r="N5682" s="178">
        <v>180.0</v>
      </c>
      <c r="O5682" s="163"/>
      <c r="P5682" s="164"/>
      <c r="Q5682" s="163"/>
      <c r="R5682" s="163"/>
      <c r="S5682" s="168" t="s">
        <v>20645</v>
      </c>
      <c r="T5682" s="164">
        <v>0.0</v>
      </c>
    </row>
    <row r="5683" ht="18.75" customHeight="1">
      <c r="A5683" s="170">
        <v>45994.0</v>
      </c>
      <c r="B5683" s="171">
        <v>18234.0</v>
      </c>
      <c r="C5683" s="171" t="s">
        <v>4082</v>
      </c>
      <c r="D5683" s="171" t="s">
        <v>20687</v>
      </c>
      <c r="E5683" s="171">
        <v>14.0</v>
      </c>
      <c r="F5683" s="171" t="s">
        <v>21540</v>
      </c>
      <c r="G5683" s="171" t="s">
        <v>16082</v>
      </c>
      <c r="H5683" s="172" t="s">
        <v>20635</v>
      </c>
      <c r="I5683" s="173">
        <v>13460.0</v>
      </c>
      <c r="J5683" s="174">
        <v>3420.0</v>
      </c>
      <c r="K5683" s="179">
        <v>3420.0</v>
      </c>
      <c r="L5683" s="178"/>
      <c r="M5683" s="177"/>
      <c r="N5683" s="178"/>
      <c r="O5683" s="163"/>
      <c r="P5683" s="164"/>
      <c r="Q5683" s="163"/>
      <c r="R5683" s="163"/>
      <c r="S5683" s="168"/>
      <c r="T5683" s="164"/>
    </row>
    <row r="5684" ht="18.75" customHeight="1">
      <c r="A5684" s="180">
        <v>45994.0</v>
      </c>
      <c r="B5684" s="171">
        <v>9295.0</v>
      </c>
      <c r="C5684" s="171" t="s">
        <v>2781</v>
      </c>
      <c r="D5684" s="171"/>
      <c r="E5684" s="171" t="s">
        <v>20634</v>
      </c>
      <c r="F5684" s="171"/>
      <c r="G5684" s="171" t="s">
        <v>23096</v>
      </c>
      <c r="H5684" s="172" t="s">
        <v>23096</v>
      </c>
      <c r="I5684" s="173">
        <v>3800.0</v>
      </c>
      <c r="J5684" s="174">
        <v>820.0</v>
      </c>
      <c r="K5684" s="179">
        <v>820.0</v>
      </c>
      <c r="L5684" s="178">
        <v>0.0</v>
      </c>
      <c r="M5684" s="177">
        <v>0.0</v>
      </c>
      <c r="N5684" s="178">
        <v>410.0</v>
      </c>
      <c r="O5684" s="163"/>
      <c r="P5684" s="164"/>
      <c r="Q5684" s="163"/>
      <c r="R5684" s="163"/>
      <c r="S5684" s="168" t="s">
        <v>20645</v>
      </c>
      <c r="T5684" s="164">
        <v>0.0</v>
      </c>
    </row>
    <row r="5685" ht="18.75" customHeight="1">
      <c r="A5685" s="180">
        <v>45994.0</v>
      </c>
      <c r="B5685" s="171">
        <v>9296.0</v>
      </c>
      <c r="C5685" s="171" t="s">
        <v>10778</v>
      </c>
      <c r="D5685" s="171"/>
      <c r="E5685" s="171" t="s">
        <v>20634</v>
      </c>
      <c r="F5685" s="171"/>
      <c r="G5685" s="171"/>
      <c r="H5685" s="172"/>
      <c r="I5685" s="173">
        <v>4600.0</v>
      </c>
      <c r="J5685" s="174">
        <v>1900.0</v>
      </c>
      <c r="K5685" s="179">
        <v>0.0</v>
      </c>
      <c r="L5685" s="178">
        <v>0.0</v>
      </c>
      <c r="M5685" s="177">
        <v>0.0</v>
      </c>
      <c r="N5685" s="178">
        <v>1900.0</v>
      </c>
      <c r="O5685" s="163"/>
      <c r="P5685" s="164"/>
      <c r="Q5685" s="163"/>
      <c r="R5685" s="163"/>
      <c r="S5685" s="168" t="s">
        <v>20645</v>
      </c>
      <c r="T5685" s="164">
        <v>0.0</v>
      </c>
    </row>
    <row r="5686" ht="18.75" customHeight="1">
      <c r="A5686" s="180">
        <v>45994.0</v>
      </c>
      <c r="B5686" s="171">
        <v>9297.0</v>
      </c>
      <c r="C5686" s="171" t="s">
        <v>3989</v>
      </c>
      <c r="D5686" s="171"/>
      <c r="E5686" s="171" t="s">
        <v>20634</v>
      </c>
      <c r="F5686" s="171"/>
      <c r="G5686" s="171" t="s">
        <v>20873</v>
      </c>
      <c r="H5686" s="172" t="s">
        <v>20873</v>
      </c>
      <c r="I5686" s="173">
        <v>2920.0</v>
      </c>
      <c r="J5686" s="174">
        <v>360.0</v>
      </c>
      <c r="K5686" s="179">
        <v>0.0</v>
      </c>
      <c r="L5686" s="178">
        <v>360.0</v>
      </c>
      <c r="M5686" s="177">
        <v>0.0</v>
      </c>
      <c r="N5686" s="178">
        <v>0.0</v>
      </c>
      <c r="O5686" s="163"/>
      <c r="P5686" s="164"/>
      <c r="Q5686" s="163"/>
      <c r="R5686" s="163"/>
      <c r="S5686" s="168" t="s">
        <v>20645</v>
      </c>
      <c r="T5686" s="164">
        <v>0.0</v>
      </c>
    </row>
    <row r="5687" ht="18.75" customHeight="1">
      <c r="A5687" s="180">
        <v>45994.0</v>
      </c>
      <c r="B5687" s="171">
        <v>9298.0</v>
      </c>
      <c r="C5687" s="171" t="s">
        <v>5722</v>
      </c>
      <c r="D5687" s="171"/>
      <c r="E5687" s="171" t="s">
        <v>20634</v>
      </c>
      <c r="F5687" s="171"/>
      <c r="G5687" s="171" t="s">
        <v>22684</v>
      </c>
      <c r="H5687" s="172" t="s">
        <v>22684</v>
      </c>
      <c r="I5687" s="173">
        <v>3520.0</v>
      </c>
      <c r="J5687" s="174">
        <v>200.0</v>
      </c>
      <c r="K5687" s="179">
        <v>0.0</v>
      </c>
      <c r="L5687" s="178">
        <v>0.0</v>
      </c>
      <c r="M5687" s="177">
        <v>0.0</v>
      </c>
      <c r="N5687" s="178">
        <v>0.0</v>
      </c>
      <c r="O5687" s="163"/>
      <c r="P5687" s="164"/>
      <c r="Q5687" s="163"/>
      <c r="R5687" s="163"/>
      <c r="S5687" s="168" t="s">
        <v>20645</v>
      </c>
      <c r="T5687" s="164">
        <v>0.0</v>
      </c>
    </row>
    <row r="5688" ht="18.75" customHeight="1">
      <c r="A5688" s="180">
        <v>45994.0</v>
      </c>
      <c r="B5688" s="171">
        <v>9299.0</v>
      </c>
      <c r="C5688" s="171" t="s">
        <v>5722</v>
      </c>
      <c r="D5688" s="171"/>
      <c r="E5688" s="171" t="s">
        <v>20634</v>
      </c>
      <c r="F5688" s="171"/>
      <c r="G5688" s="171" t="s">
        <v>22684</v>
      </c>
      <c r="H5688" s="172" t="s">
        <v>22684</v>
      </c>
      <c r="I5688" s="173">
        <v>3320.0</v>
      </c>
      <c r="J5688" s="174">
        <v>380.0</v>
      </c>
      <c r="K5688" s="179">
        <v>0.0</v>
      </c>
      <c r="L5688" s="178">
        <v>380.0</v>
      </c>
      <c r="M5688" s="177">
        <v>0.0</v>
      </c>
      <c r="N5688" s="178">
        <v>0.0</v>
      </c>
      <c r="O5688" s="163"/>
      <c r="P5688" s="164"/>
      <c r="Q5688" s="163"/>
      <c r="R5688" s="163"/>
      <c r="S5688" s="168" t="s">
        <v>20645</v>
      </c>
      <c r="T5688" s="164">
        <v>0.0</v>
      </c>
    </row>
    <row r="5689" ht="18.75" customHeight="1">
      <c r="A5689" s="180">
        <v>45994.0</v>
      </c>
      <c r="B5689" s="171">
        <v>9300.0</v>
      </c>
      <c r="C5689" s="171" t="s">
        <v>5722</v>
      </c>
      <c r="D5689" s="171"/>
      <c r="E5689" s="171" t="s">
        <v>20634</v>
      </c>
      <c r="F5689" s="171"/>
      <c r="G5689" s="171" t="s">
        <v>22683</v>
      </c>
      <c r="H5689" s="172" t="s">
        <v>22683</v>
      </c>
      <c r="I5689" s="173">
        <v>3540.0</v>
      </c>
      <c r="J5689" s="174">
        <v>220.0</v>
      </c>
      <c r="K5689" s="179">
        <v>0.0</v>
      </c>
      <c r="L5689" s="178">
        <v>0.0</v>
      </c>
      <c r="M5689" s="177">
        <v>0.0</v>
      </c>
      <c r="N5689" s="178">
        <v>0.0</v>
      </c>
      <c r="O5689" s="163"/>
      <c r="P5689" s="164"/>
      <c r="Q5689" s="163"/>
      <c r="R5689" s="163"/>
      <c r="S5689" s="168" t="s">
        <v>20645</v>
      </c>
      <c r="T5689" s="164">
        <v>0.0</v>
      </c>
    </row>
    <row r="5690" ht="18.75" customHeight="1">
      <c r="A5690" s="180">
        <v>45994.0</v>
      </c>
      <c r="B5690" s="171">
        <v>9301.0</v>
      </c>
      <c r="C5690" s="171" t="s">
        <v>5722</v>
      </c>
      <c r="D5690" s="171"/>
      <c r="E5690" s="171" t="s">
        <v>20634</v>
      </c>
      <c r="F5690" s="171"/>
      <c r="G5690" s="171" t="s">
        <v>22683</v>
      </c>
      <c r="H5690" s="172" t="s">
        <v>22683</v>
      </c>
      <c r="I5690" s="173">
        <v>3320.0</v>
      </c>
      <c r="J5690" s="174">
        <v>520.0</v>
      </c>
      <c r="K5690" s="179">
        <v>0.0</v>
      </c>
      <c r="L5690" s="178">
        <v>520.0</v>
      </c>
      <c r="M5690" s="177">
        <v>0.0</v>
      </c>
      <c r="N5690" s="178">
        <v>0.0</v>
      </c>
      <c r="O5690" s="163"/>
      <c r="P5690" s="164"/>
      <c r="Q5690" s="163"/>
      <c r="R5690" s="163"/>
      <c r="S5690" s="168" t="s">
        <v>20645</v>
      </c>
      <c r="T5690" s="164">
        <v>0.0</v>
      </c>
    </row>
    <row r="5691" ht="18.75" customHeight="1">
      <c r="A5691" s="180">
        <v>45994.0</v>
      </c>
      <c r="B5691" s="171">
        <v>9304.0</v>
      </c>
      <c r="C5691" s="171" t="s">
        <v>8581</v>
      </c>
      <c r="D5691" s="171"/>
      <c r="E5691" s="171" t="s">
        <v>20634</v>
      </c>
      <c r="F5691" s="171"/>
      <c r="G5691" s="171"/>
      <c r="H5691" s="172"/>
      <c r="I5691" s="173">
        <v>2620.0</v>
      </c>
      <c r="J5691" s="174">
        <v>560.0</v>
      </c>
      <c r="K5691" s="179">
        <v>0.0</v>
      </c>
      <c r="L5691" s="178">
        <v>0.0</v>
      </c>
      <c r="M5691" s="177">
        <v>560.0</v>
      </c>
      <c r="N5691" s="178">
        <v>0.0</v>
      </c>
      <c r="O5691" s="163"/>
      <c r="P5691" s="164"/>
      <c r="Q5691" s="163"/>
      <c r="R5691" s="163"/>
      <c r="S5691" s="168" t="s">
        <v>20645</v>
      </c>
      <c r="T5691" s="164">
        <v>0.0</v>
      </c>
    </row>
    <row r="5692" ht="18.75" customHeight="1">
      <c r="A5692" s="170">
        <v>45994.0</v>
      </c>
      <c r="B5692" s="171">
        <v>18235.0</v>
      </c>
      <c r="C5692" s="171" t="s">
        <v>21572</v>
      </c>
      <c r="D5692" s="171" t="s">
        <v>20659</v>
      </c>
      <c r="E5692" s="171">
        <v>8.0</v>
      </c>
      <c r="F5692" s="171" t="s">
        <v>20967</v>
      </c>
      <c r="G5692" s="171" t="s">
        <v>16087</v>
      </c>
      <c r="H5692" s="172" t="s">
        <v>20638</v>
      </c>
      <c r="I5692" s="173">
        <v>17500.0</v>
      </c>
      <c r="J5692" s="174">
        <v>7800.0</v>
      </c>
      <c r="K5692" s="179"/>
      <c r="L5692" s="178"/>
      <c r="M5692" s="177"/>
      <c r="N5692" s="177">
        <v>7800.0</v>
      </c>
      <c r="O5692" s="163"/>
      <c r="P5692" s="164"/>
      <c r="Q5692" s="163"/>
      <c r="R5692" s="163"/>
      <c r="S5692" s="168"/>
      <c r="T5692" s="164"/>
    </row>
    <row r="5693" ht="18.75" customHeight="1">
      <c r="A5693" s="170">
        <v>45994.0</v>
      </c>
      <c r="B5693" s="171">
        <v>18236.0</v>
      </c>
      <c r="C5693" s="171" t="s">
        <v>23097</v>
      </c>
      <c r="D5693" s="171" t="s">
        <v>20673</v>
      </c>
      <c r="E5693" s="171">
        <v>8.0</v>
      </c>
      <c r="F5693" s="171" t="s">
        <v>20946</v>
      </c>
      <c r="G5693" s="171" t="s">
        <v>23098</v>
      </c>
      <c r="H5693" s="172" t="s">
        <v>20635</v>
      </c>
      <c r="I5693" s="173">
        <v>10920.0</v>
      </c>
      <c r="J5693" s="174">
        <v>1080.0</v>
      </c>
      <c r="K5693" s="179">
        <v>1080.0</v>
      </c>
      <c r="L5693" s="178"/>
      <c r="M5693" s="177"/>
      <c r="N5693" s="178"/>
      <c r="O5693" s="163"/>
      <c r="P5693" s="164"/>
      <c r="Q5693" s="163"/>
      <c r="R5693" s="163"/>
      <c r="S5693" s="168"/>
      <c r="T5693" s="164"/>
    </row>
    <row r="5694" ht="18.75" customHeight="1">
      <c r="A5694" s="170">
        <v>45994.0</v>
      </c>
      <c r="B5694" s="171">
        <v>18237.0</v>
      </c>
      <c r="C5694" s="171" t="s">
        <v>23099</v>
      </c>
      <c r="D5694" s="171" t="s">
        <v>20673</v>
      </c>
      <c r="E5694" s="171">
        <v>8.0</v>
      </c>
      <c r="F5694" s="171" t="s">
        <v>21574</v>
      </c>
      <c r="G5694" s="171" t="s">
        <v>23100</v>
      </c>
      <c r="H5694" s="172" t="s">
        <v>20635</v>
      </c>
      <c r="I5694" s="173">
        <v>12740.0</v>
      </c>
      <c r="J5694" s="174">
        <v>2900.0</v>
      </c>
      <c r="K5694" s="179">
        <v>2900.0</v>
      </c>
      <c r="L5694" s="178"/>
      <c r="M5694" s="177"/>
      <c r="N5694" s="178"/>
      <c r="O5694" s="163"/>
      <c r="P5694" s="164"/>
      <c r="Q5694" s="163"/>
      <c r="R5694" s="163"/>
      <c r="S5694" s="168"/>
      <c r="T5694" s="164"/>
    </row>
    <row r="5695" ht="18.75" customHeight="1">
      <c r="A5695" s="170">
        <v>45994.0</v>
      </c>
      <c r="B5695" s="171">
        <v>18238.0</v>
      </c>
      <c r="C5695" s="171" t="s">
        <v>4017</v>
      </c>
      <c r="D5695" s="171" t="s">
        <v>20687</v>
      </c>
      <c r="E5695" s="171">
        <v>8.0</v>
      </c>
      <c r="F5695" s="171" t="s">
        <v>21331</v>
      </c>
      <c r="G5695" s="171" t="s">
        <v>16108</v>
      </c>
      <c r="H5695" s="172" t="s">
        <v>20635</v>
      </c>
      <c r="I5695" s="173">
        <v>11540.0</v>
      </c>
      <c r="J5695" s="174">
        <v>1520.0</v>
      </c>
      <c r="K5695" s="179">
        <v>1520.0</v>
      </c>
      <c r="L5695" s="178"/>
      <c r="M5695" s="177"/>
      <c r="N5695" s="178"/>
      <c r="O5695" s="163"/>
      <c r="P5695" s="164"/>
      <c r="Q5695" s="163"/>
      <c r="R5695" s="163"/>
      <c r="S5695" s="168"/>
      <c r="T5695" s="164"/>
    </row>
    <row r="5696" ht="18.75" customHeight="1">
      <c r="A5696" s="180">
        <v>45994.0</v>
      </c>
      <c r="B5696" s="171">
        <v>9305.0</v>
      </c>
      <c r="C5696" s="171" t="s">
        <v>10778</v>
      </c>
      <c r="D5696" s="171"/>
      <c r="E5696" s="171" t="s">
        <v>20634</v>
      </c>
      <c r="F5696" s="171"/>
      <c r="G5696" s="171"/>
      <c r="H5696" s="172"/>
      <c r="I5696" s="173">
        <v>4200.0</v>
      </c>
      <c r="J5696" s="174">
        <v>1480.0</v>
      </c>
      <c r="K5696" s="179">
        <v>0.0</v>
      </c>
      <c r="L5696" s="178">
        <v>0.0</v>
      </c>
      <c r="M5696" s="177">
        <v>0.0</v>
      </c>
      <c r="N5696" s="178">
        <v>1480.0</v>
      </c>
      <c r="O5696" s="163"/>
      <c r="P5696" s="164"/>
      <c r="Q5696" s="163"/>
      <c r="R5696" s="163"/>
      <c r="S5696" s="168" t="s">
        <v>20645</v>
      </c>
      <c r="T5696" s="164">
        <v>0.0</v>
      </c>
    </row>
    <row r="5697" ht="18.75" customHeight="1">
      <c r="A5697" s="180">
        <v>45994.0</v>
      </c>
      <c r="B5697" s="171">
        <v>9306.0</v>
      </c>
      <c r="C5697" s="171" t="s">
        <v>3980</v>
      </c>
      <c r="D5697" s="171"/>
      <c r="E5697" s="171" t="s">
        <v>20634</v>
      </c>
      <c r="F5697" s="171"/>
      <c r="G5697" s="171"/>
      <c r="H5697" s="172"/>
      <c r="I5697" s="173">
        <v>2740.0</v>
      </c>
      <c r="J5697" s="174">
        <v>400.0</v>
      </c>
      <c r="K5697" s="179">
        <v>400.0</v>
      </c>
      <c r="L5697" s="178">
        <v>0.0</v>
      </c>
      <c r="M5697" s="177">
        <v>0.0</v>
      </c>
      <c r="N5697" s="178">
        <v>0.0</v>
      </c>
      <c r="O5697" s="163"/>
      <c r="P5697" s="164"/>
      <c r="Q5697" s="163"/>
      <c r="R5697" s="163"/>
      <c r="S5697" s="168" t="s">
        <v>20645</v>
      </c>
      <c r="T5697" s="164">
        <v>0.0</v>
      </c>
    </row>
    <row r="5698" ht="18.75" customHeight="1">
      <c r="A5698" s="180">
        <v>45994.0</v>
      </c>
      <c r="B5698" s="171">
        <v>9307.0</v>
      </c>
      <c r="C5698" s="171" t="s">
        <v>3265</v>
      </c>
      <c r="D5698" s="171"/>
      <c r="E5698" s="171" t="s">
        <v>20634</v>
      </c>
      <c r="F5698" s="171"/>
      <c r="G5698" s="171"/>
      <c r="H5698" s="172"/>
      <c r="I5698" s="173">
        <v>3720.0</v>
      </c>
      <c r="J5698" s="174">
        <v>760.0</v>
      </c>
      <c r="K5698" s="179">
        <v>760.0</v>
      </c>
      <c r="L5698" s="178">
        <v>0.0</v>
      </c>
      <c r="M5698" s="177">
        <v>0.0</v>
      </c>
      <c r="N5698" s="178">
        <v>0.0</v>
      </c>
      <c r="O5698" s="163"/>
      <c r="P5698" s="164"/>
      <c r="Q5698" s="163"/>
      <c r="R5698" s="163"/>
      <c r="S5698" s="168" t="s">
        <v>20645</v>
      </c>
      <c r="T5698" s="164">
        <v>0.0</v>
      </c>
    </row>
    <row r="5699" ht="18.75" customHeight="1">
      <c r="A5699" s="170">
        <v>45994.0</v>
      </c>
      <c r="B5699" s="171">
        <v>18239.0</v>
      </c>
      <c r="C5699" s="171" t="s">
        <v>3108</v>
      </c>
      <c r="D5699" s="171" t="s">
        <v>20659</v>
      </c>
      <c r="E5699" s="171">
        <v>8.0</v>
      </c>
      <c r="F5699" s="171" t="s">
        <v>20700</v>
      </c>
      <c r="G5699" s="171" t="s">
        <v>16120</v>
      </c>
      <c r="H5699" s="172" t="s">
        <v>20635</v>
      </c>
      <c r="I5699" s="173">
        <v>12240.0</v>
      </c>
      <c r="J5699" s="174">
        <v>2540.0</v>
      </c>
      <c r="K5699" s="179">
        <v>2540.0</v>
      </c>
      <c r="L5699" s="178"/>
      <c r="M5699" s="177"/>
      <c r="N5699" s="178"/>
      <c r="O5699" s="163"/>
      <c r="P5699" s="164"/>
      <c r="Q5699" s="163"/>
      <c r="R5699" s="163"/>
      <c r="S5699" s="168"/>
      <c r="T5699" s="164"/>
    </row>
    <row r="5700" ht="18.75" customHeight="1">
      <c r="A5700" s="180">
        <v>45994.0</v>
      </c>
      <c r="B5700" s="171">
        <v>9308.0</v>
      </c>
      <c r="C5700" s="171" t="s">
        <v>82</v>
      </c>
      <c r="D5700" s="171"/>
      <c r="E5700" s="171" t="s">
        <v>20634</v>
      </c>
      <c r="F5700" s="171"/>
      <c r="G5700" s="171"/>
      <c r="H5700" s="172"/>
      <c r="I5700" s="173">
        <v>3980.0</v>
      </c>
      <c r="J5700" s="174">
        <v>1380.0</v>
      </c>
      <c r="K5700" s="179">
        <v>0.0</v>
      </c>
      <c r="L5700" s="178">
        <v>0.0</v>
      </c>
      <c r="M5700" s="177">
        <v>0.0</v>
      </c>
      <c r="N5700" s="178">
        <v>1380.0</v>
      </c>
      <c r="O5700" s="163"/>
      <c r="P5700" s="164"/>
      <c r="Q5700" s="163"/>
      <c r="R5700" s="163"/>
      <c r="S5700" s="168" t="s">
        <v>20645</v>
      </c>
      <c r="T5700" s="164">
        <v>0.0</v>
      </c>
    </row>
    <row r="5701" ht="18.75" customHeight="1">
      <c r="A5701" s="180">
        <v>45994.0</v>
      </c>
      <c r="B5701" s="171">
        <v>9309.0</v>
      </c>
      <c r="C5701" s="171" t="s">
        <v>8901</v>
      </c>
      <c r="D5701" s="171"/>
      <c r="E5701" s="171" t="s">
        <v>20634</v>
      </c>
      <c r="F5701" s="171"/>
      <c r="G5701" s="171" t="s">
        <v>23101</v>
      </c>
      <c r="H5701" s="172" t="s">
        <v>23101</v>
      </c>
      <c r="I5701" s="173">
        <v>12220.0</v>
      </c>
      <c r="J5701" s="174">
        <v>1740.0</v>
      </c>
      <c r="K5701" s="179">
        <v>1740.0</v>
      </c>
      <c r="L5701" s="178">
        <v>0.0</v>
      </c>
      <c r="M5701" s="177">
        <v>0.0</v>
      </c>
      <c r="N5701" s="178">
        <v>0.0</v>
      </c>
      <c r="O5701" s="163"/>
      <c r="P5701" s="164"/>
      <c r="Q5701" s="163"/>
      <c r="R5701" s="163"/>
      <c r="S5701" s="168" t="s">
        <v>20645</v>
      </c>
      <c r="T5701" s="164">
        <v>0.0</v>
      </c>
    </row>
    <row r="5702" ht="18.75" customHeight="1">
      <c r="A5702" s="170">
        <v>45994.0</v>
      </c>
      <c r="B5702" s="171">
        <v>18240.0</v>
      </c>
      <c r="C5702" s="171" t="s">
        <v>20978</v>
      </c>
      <c r="D5702" s="171" t="s">
        <v>20687</v>
      </c>
      <c r="E5702" s="171">
        <v>8.0</v>
      </c>
      <c r="F5702" s="171" t="s">
        <v>22485</v>
      </c>
      <c r="G5702" s="171" t="s">
        <v>4638</v>
      </c>
      <c r="H5702" s="172" t="s">
        <v>20635</v>
      </c>
      <c r="I5702" s="173">
        <v>11100.0</v>
      </c>
      <c r="J5702" s="174">
        <v>1080.0</v>
      </c>
      <c r="K5702" s="179">
        <v>1080.0</v>
      </c>
      <c r="L5702" s="178"/>
      <c r="M5702" s="177"/>
      <c r="N5702" s="178"/>
      <c r="O5702" s="163"/>
      <c r="P5702" s="164"/>
      <c r="Q5702" s="163"/>
      <c r="R5702" s="163"/>
      <c r="S5702" s="168"/>
      <c r="T5702" s="164"/>
    </row>
    <row r="5703" ht="18.75" customHeight="1">
      <c r="A5703" s="180">
        <v>45994.0</v>
      </c>
      <c r="B5703" s="171">
        <v>9310.0</v>
      </c>
      <c r="C5703" s="171" t="s">
        <v>8581</v>
      </c>
      <c r="D5703" s="171"/>
      <c r="E5703" s="171" t="s">
        <v>20634</v>
      </c>
      <c r="F5703" s="171"/>
      <c r="G5703" s="171"/>
      <c r="H5703" s="172"/>
      <c r="I5703" s="173">
        <v>2360.0</v>
      </c>
      <c r="J5703" s="174">
        <v>280.0</v>
      </c>
      <c r="K5703" s="179">
        <v>0.0</v>
      </c>
      <c r="L5703" s="178">
        <v>0.0</v>
      </c>
      <c r="M5703" s="177">
        <v>280.0</v>
      </c>
      <c r="N5703" s="178">
        <v>0.0</v>
      </c>
      <c r="O5703" s="163"/>
      <c r="P5703" s="164"/>
      <c r="Q5703" s="163"/>
      <c r="R5703" s="163"/>
      <c r="S5703" s="168" t="s">
        <v>20645</v>
      </c>
      <c r="T5703" s="164">
        <v>0.0</v>
      </c>
    </row>
    <row r="5704" ht="18.75" customHeight="1">
      <c r="A5704" s="180">
        <v>45994.0</v>
      </c>
      <c r="B5704" s="171">
        <v>9311.0</v>
      </c>
      <c r="C5704" s="171" t="s">
        <v>4112</v>
      </c>
      <c r="D5704" s="171"/>
      <c r="E5704" s="171" t="s">
        <v>20634</v>
      </c>
      <c r="F5704" s="171"/>
      <c r="G5704" s="171"/>
      <c r="H5704" s="172"/>
      <c r="I5704" s="173">
        <v>3540.0</v>
      </c>
      <c r="J5704" s="174">
        <v>940.0</v>
      </c>
      <c r="K5704" s="179">
        <v>940.0</v>
      </c>
      <c r="L5704" s="178">
        <v>0.0</v>
      </c>
      <c r="M5704" s="177">
        <v>0.0</v>
      </c>
      <c r="N5704" s="178">
        <v>0.0</v>
      </c>
      <c r="O5704" s="163"/>
      <c r="P5704" s="164"/>
      <c r="Q5704" s="163"/>
      <c r="R5704" s="163"/>
      <c r="S5704" s="168" t="s">
        <v>20645</v>
      </c>
      <c r="T5704" s="164">
        <v>0.0</v>
      </c>
    </row>
    <row r="5705" ht="18.75" customHeight="1">
      <c r="A5705" s="170">
        <v>45994.0</v>
      </c>
      <c r="B5705" s="171">
        <v>18241.0</v>
      </c>
      <c r="C5705" s="171" t="s">
        <v>2781</v>
      </c>
      <c r="D5705" s="171" t="s">
        <v>20687</v>
      </c>
      <c r="E5705" s="171">
        <v>8.0</v>
      </c>
      <c r="F5705" s="171" t="s">
        <v>22013</v>
      </c>
      <c r="G5705" s="171" t="s">
        <v>196</v>
      </c>
      <c r="H5705" s="172" t="s">
        <v>20635</v>
      </c>
      <c r="I5705" s="173">
        <v>12100.0</v>
      </c>
      <c r="J5705" s="174">
        <v>2080.0</v>
      </c>
      <c r="K5705" s="179">
        <v>2080.0</v>
      </c>
      <c r="L5705" s="178"/>
      <c r="M5705" s="177"/>
      <c r="N5705" s="178"/>
      <c r="O5705" s="163"/>
      <c r="P5705" s="164"/>
      <c r="Q5705" s="163"/>
      <c r="R5705" s="163"/>
      <c r="S5705" s="168"/>
      <c r="T5705" s="164"/>
    </row>
    <row r="5706" ht="18.75" customHeight="1">
      <c r="A5706" s="170">
        <v>45994.0</v>
      </c>
      <c r="B5706" s="171">
        <v>18242.0</v>
      </c>
      <c r="C5706" s="171" t="s">
        <v>4877</v>
      </c>
      <c r="D5706" s="171" t="s">
        <v>20659</v>
      </c>
      <c r="E5706" s="171">
        <v>8.0</v>
      </c>
      <c r="F5706" s="180" t="s">
        <v>23102</v>
      </c>
      <c r="G5706" s="171" t="s">
        <v>14867</v>
      </c>
      <c r="H5706" s="172" t="s">
        <v>20635</v>
      </c>
      <c r="I5706" s="173">
        <v>10560.0</v>
      </c>
      <c r="J5706" s="174">
        <v>860.0</v>
      </c>
      <c r="K5706" s="179">
        <v>860.0</v>
      </c>
      <c r="L5706" s="178"/>
      <c r="M5706" s="177"/>
      <c r="N5706" s="178"/>
      <c r="O5706" s="163"/>
      <c r="P5706" s="164"/>
      <c r="Q5706" s="163"/>
      <c r="R5706" s="163"/>
      <c r="S5706" s="168"/>
      <c r="T5706" s="164"/>
    </row>
    <row r="5707" ht="18.75" customHeight="1">
      <c r="A5707" s="170">
        <v>45994.0</v>
      </c>
      <c r="B5707" s="171">
        <v>18243.0</v>
      </c>
      <c r="C5707" s="171" t="s">
        <v>20996</v>
      </c>
      <c r="D5707" s="171" t="s">
        <v>20659</v>
      </c>
      <c r="E5707" s="171" t="s">
        <v>132</v>
      </c>
      <c r="F5707" s="171" t="s">
        <v>20776</v>
      </c>
      <c r="G5707" s="171" t="s">
        <v>4075</v>
      </c>
      <c r="H5707" s="172" t="s">
        <v>20635</v>
      </c>
      <c r="I5707" s="173">
        <v>11540.0</v>
      </c>
      <c r="J5707" s="174">
        <v>1180.0</v>
      </c>
      <c r="K5707" s="179">
        <v>1180.0</v>
      </c>
      <c r="L5707" s="178"/>
      <c r="M5707" s="177"/>
      <c r="N5707" s="178"/>
      <c r="O5707" s="163"/>
      <c r="P5707" s="164"/>
      <c r="Q5707" s="163"/>
      <c r="R5707" s="163"/>
      <c r="S5707" s="168"/>
      <c r="T5707" s="164"/>
    </row>
    <row r="5708" ht="18.75" customHeight="1">
      <c r="A5708" s="182">
        <v>45994.029019594906</v>
      </c>
      <c r="B5708" s="171">
        <v>9292.0</v>
      </c>
      <c r="C5708" s="171" t="s">
        <v>16048</v>
      </c>
      <c r="D5708" s="171"/>
      <c r="E5708" s="171" t="s">
        <v>20634</v>
      </c>
      <c r="F5708" s="171"/>
      <c r="G5708" s="171"/>
      <c r="H5708" s="172"/>
      <c r="I5708" s="173">
        <v>3120.0</v>
      </c>
      <c r="J5708" s="174">
        <v>100.0</v>
      </c>
      <c r="K5708" s="179">
        <v>0.0</v>
      </c>
      <c r="L5708" s="178">
        <v>100.0</v>
      </c>
      <c r="M5708" s="177">
        <v>0.0</v>
      </c>
      <c r="N5708" s="178">
        <v>0.0</v>
      </c>
      <c r="O5708" s="163"/>
      <c r="P5708" s="164"/>
      <c r="Q5708" s="163"/>
      <c r="R5708" s="163"/>
      <c r="S5708" s="168" t="s">
        <v>20645</v>
      </c>
      <c r="T5708" s="164">
        <v>0.0</v>
      </c>
    </row>
    <row r="5709" ht="18.75" customHeight="1">
      <c r="A5709" s="180">
        <v>45995.0</v>
      </c>
      <c r="B5709" s="171">
        <v>9313.0</v>
      </c>
      <c r="C5709" s="171" t="s">
        <v>4379</v>
      </c>
      <c r="D5709" s="171"/>
      <c r="E5709" s="171" t="s">
        <v>20634</v>
      </c>
      <c r="F5709" s="171"/>
      <c r="G5709" s="171" t="s">
        <v>20697</v>
      </c>
      <c r="H5709" s="172" t="s">
        <v>20697</v>
      </c>
      <c r="I5709" s="173">
        <v>3420.0</v>
      </c>
      <c r="J5709" s="174">
        <v>720.0</v>
      </c>
      <c r="K5709" s="179">
        <v>720.0</v>
      </c>
      <c r="L5709" s="178">
        <v>0.0</v>
      </c>
      <c r="M5709" s="177">
        <v>0.0</v>
      </c>
      <c r="N5709" s="178">
        <v>0.0</v>
      </c>
      <c r="O5709" s="163"/>
      <c r="P5709" s="164"/>
      <c r="Q5709" s="163"/>
      <c r="R5709" s="163"/>
      <c r="S5709" s="168" t="s">
        <v>20645</v>
      </c>
      <c r="T5709" s="164">
        <v>0.0</v>
      </c>
    </row>
    <row r="5710" ht="18.75" customHeight="1">
      <c r="A5710" s="180">
        <v>45995.0</v>
      </c>
      <c r="B5710" s="171">
        <v>9314.0</v>
      </c>
      <c r="C5710" s="171" t="s">
        <v>3265</v>
      </c>
      <c r="D5710" s="171"/>
      <c r="E5710" s="171" t="s">
        <v>20634</v>
      </c>
      <c r="F5710" s="171"/>
      <c r="G5710" s="171"/>
      <c r="H5710" s="172"/>
      <c r="I5710" s="173">
        <v>3400.0</v>
      </c>
      <c r="J5710" s="174">
        <v>520.0</v>
      </c>
      <c r="K5710" s="179">
        <v>520.0</v>
      </c>
      <c r="L5710" s="178">
        <v>0.0</v>
      </c>
      <c r="M5710" s="177">
        <v>0.0</v>
      </c>
      <c r="N5710" s="178">
        <v>0.0</v>
      </c>
      <c r="O5710" s="163"/>
      <c r="P5710" s="164"/>
      <c r="Q5710" s="163"/>
      <c r="R5710" s="163"/>
      <c r="S5710" s="168" t="s">
        <v>20645</v>
      </c>
      <c r="T5710" s="164">
        <v>0.0</v>
      </c>
    </row>
    <row r="5711" ht="18.75" customHeight="1">
      <c r="A5711" s="180">
        <v>45995.0</v>
      </c>
      <c r="B5711" s="171">
        <v>9315.0</v>
      </c>
      <c r="C5711" s="171" t="s">
        <v>3980</v>
      </c>
      <c r="D5711" s="171"/>
      <c r="E5711" s="171" t="s">
        <v>20634</v>
      </c>
      <c r="F5711" s="171"/>
      <c r="G5711" s="171"/>
      <c r="H5711" s="172"/>
      <c r="I5711" s="173">
        <v>2520.0</v>
      </c>
      <c r="J5711" s="174">
        <v>180.0</v>
      </c>
      <c r="K5711" s="179">
        <v>180.0</v>
      </c>
      <c r="L5711" s="178">
        <v>0.0</v>
      </c>
      <c r="M5711" s="177">
        <v>0.0</v>
      </c>
      <c r="N5711" s="178">
        <v>0.0</v>
      </c>
      <c r="O5711" s="163"/>
      <c r="P5711" s="164"/>
      <c r="Q5711" s="163"/>
      <c r="R5711" s="163"/>
      <c r="S5711" s="168" t="s">
        <v>20645</v>
      </c>
      <c r="T5711" s="164">
        <v>0.0</v>
      </c>
    </row>
    <row r="5712" ht="18.75" customHeight="1">
      <c r="A5712" s="170">
        <v>45995.0</v>
      </c>
      <c r="B5712" s="171">
        <v>18244.0</v>
      </c>
      <c r="C5712" s="171" t="s">
        <v>22974</v>
      </c>
      <c r="D5712" s="171" t="s">
        <v>20673</v>
      </c>
      <c r="E5712" s="171">
        <v>8.0</v>
      </c>
      <c r="F5712" s="171" t="s">
        <v>20955</v>
      </c>
      <c r="G5712" s="171" t="s">
        <v>16155</v>
      </c>
      <c r="H5712" s="172" t="s">
        <v>20635</v>
      </c>
      <c r="I5712" s="173">
        <v>16520.0</v>
      </c>
      <c r="J5712" s="174">
        <v>6680.0</v>
      </c>
      <c r="K5712" s="179">
        <v>6680.0</v>
      </c>
      <c r="L5712" s="178"/>
      <c r="M5712" s="177"/>
      <c r="N5712" s="178"/>
      <c r="O5712" s="163"/>
      <c r="P5712" s="164"/>
      <c r="Q5712" s="163"/>
      <c r="R5712" s="163"/>
      <c r="S5712" s="168"/>
      <c r="T5712" s="164"/>
    </row>
    <row r="5713" ht="18.75" customHeight="1">
      <c r="A5713" s="170">
        <v>45995.0</v>
      </c>
      <c r="B5713" s="171">
        <v>18245.0</v>
      </c>
      <c r="C5713" s="171" t="s">
        <v>3395</v>
      </c>
      <c r="D5713" s="171" t="s">
        <v>20659</v>
      </c>
      <c r="E5713" s="171">
        <v>8.0</v>
      </c>
      <c r="F5713" s="171" t="s">
        <v>20700</v>
      </c>
      <c r="G5713" s="171" t="s">
        <v>13456</v>
      </c>
      <c r="H5713" s="172" t="s">
        <v>20635</v>
      </c>
      <c r="I5713" s="173">
        <v>10180.0</v>
      </c>
      <c r="J5713" s="174">
        <v>480.0</v>
      </c>
      <c r="K5713" s="179">
        <v>480.0</v>
      </c>
      <c r="L5713" s="178"/>
      <c r="M5713" s="177"/>
      <c r="N5713" s="178"/>
      <c r="O5713" s="163"/>
      <c r="P5713" s="164"/>
      <c r="Q5713" s="163"/>
      <c r="R5713" s="163"/>
      <c r="S5713" s="168"/>
      <c r="T5713" s="164"/>
    </row>
    <row r="5714" ht="18.75" customHeight="1">
      <c r="A5714" s="170">
        <v>45995.0</v>
      </c>
      <c r="B5714" s="171">
        <v>18246.0</v>
      </c>
      <c r="C5714" s="171" t="s">
        <v>21030</v>
      </c>
      <c r="D5714" s="171" t="s">
        <v>20673</v>
      </c>
      <c r="E5714" s="171">
        <v>8.0</v>
      </c>
      <c r="F5714" s="171" t="s">
        <v>21411</v>
      </c>
      <c r="G5714" s="171" t="s">
        <v>4353</v>
      </c>
      <c r="H5714" s="172" t="s">
        <v>20635</v>
      </c>
      <c r="I5714" s="173">
        <v>13220.0</v>
      </c>
      <c r="J5714" s="174">
        <v>3380.0</v>
      </c>
      <c r="K5714" s="179">
        <v>3380.0</v>
      </c>
      <c r="L5714" s="178"/>
      <c r="M5714" s="177"/>
      <c r="N5714" s="178"/>
      <c r="O5714" s="163"/>
      <c r="P5714" s="164"/>
      <c r="Q5714" s="163"/>
      <c r="R5714" s="163"/>
      <c r="S5714" s="168"/>
      <c r="T5714" s="164"/>
    </row>
    <row r="5715" ht="18.75" customHeight="1">
      <c r="A5715" s="170">
        <v>45995.0</v>
      </c>
      <c r="B5715" s="171">
        <v>18248.0</v>
      </c>
      <c r="C5715" s="171" t="s">
        <v>20760</v>
      </c>
      <c r="D5715" s="171" t="s">
        <v>20687</v>
      </c>
      <c r="E5715" s="171">
        <v>14.0</v>
      </c>
      <c r="F5715" s="171" t="s">
        <v>20793</v>
      </c>
      <c r="G5715" s="171" t="s">
        <v>4038</v>
      </c>
      <c r="H5715" s="172" t="s">
        <v>20635</v>
      </c>
      <c r="I5715" s="173">
        <v>12240.0</v>
      </c>
      <c r="J5715" s="174">
        <v>2200.0</v>
      </c>
      <c r="K5715" s="179">
        <v>2200.0</v>
      </c>
      <c r="L5715" s="178"/>
      <c r="M5715" s="177"/>
      <c r="N5715" s="178"/>
      <c r="O5715" s="163"/>
      <c r="P5715" s="164"/>
      <c r="Q5715" s="163"/>
      <c r="R5715" s="163"/>
      <c r="S5715" s="168"/>
      <c r="T5715" s="164"/>
    </row>
    <row r="5716" ht="18.75" customHeight="1">
      <c r="A5716" s="180">
        <v>45995.0</v>
      </c>
      <c r="B5716" s="171">
        <v>9318.0</v>
      </c>
      <c r="C5716" s="171" t="s">
        <v>2781</v>
      </c>
      <c r="D5716" s="171"/>
      <c r="E5716" s="171" t="s">
        <v>20634</v>
      </c>
      <c r="F5716" s="171"/>
      <c r="G5716" s="171"/>
      <c r="H5716" s="172"/>
      <c r="I5716" s="173">
        <v>3220.0</v>
      </c>
      <c r="J5716" s="174">
        <v>360.0</v>
      </c>
      <c r="K5716" s="179">
        <v>360.0</v>
      </c>
      <c r="L5716" s="178">
        <v>0.0</v>
      </c>
      <c r="M5716" s="177">
        <v>0.0</v>
      </c>
      <c r="N5716" s="178">
        <v>0.0</v>
      </c>
      <c r="O5716" s="163"/>
      <c r="P5716" s="164"/>
      <c r="Q5716" s="163"/>
      <c r="R5716" s="163"/>
      <c r="S5716" s="168" t="s">
        <v>20645</v>
      </c>
      <c r="T5716" s="164">
        <v>0.0</v>
      </c>
    </row>
    <row r="5717" ht="18.75" customHeight="1">
      <c r="A5717" s="180">
        <v>45995.0</v>
      </c>
      <c r="B5717" s="171">
        <v>9319.0</v>
      </c>
      <c r="C5717" s="171" t="s">
        <v>2473</v>
      </c>
      <c r="D5717" s="171"/>
      <c r="E5717" s="171" t="s">
        <v>20634</v>
      </c>
      <c r="F5717" s="171"/>
      <c r="G5717" s="171"/>
      <c r="H5717" s="172"/>
      <c r="I5717" s="173">
        <v>3860.0</v>
      </c>
      <c r="J5717" s="174">
        <v>740.0</v>
      </c>
      <c r="K5717" s="179">
        <v>0.0</v>
      </c>
      <c r="L5717" s="178">
        <v>0.0</v>
      </c>
      <c r="M5717" s="177">
        <v>740.0</v>
      </c>
      <c r="N5717" s="178">
        <v>0.0</v>
      </c>
      <c r="O5717" s="163"/>
      <c r="P5717" s="164"/>
      <c r="Q5717" s="163"/>
      <c r="R5717" s="163"/>
      <c r="S5717" s="168" t="s">
        <v>20645</v>
      </c>
      <c r="T5717" s="164">
        <v>0.0</v>
      </c>
    </row>
    <row r="5718" ht="18.75" customHeight="1">
      <c r="A5718" s="180">
        <v>45995.0</v>
      </c>
      <c r="B5718" s="171">
        <v>9320.0</v>
      </c>
      <c r="C5718" s="171" t="s">
        <v>16170</v>
      </c>
      <c r="D5718" s="171"/>
      <c r="E5718" s="171" t="s">
        <v>20634</v>
      </c>
      <c r="F5718" s="171"/>
      <c r="G5718" s="171" t="s">
        <v>23103</v>
      </c>
      <c r="H5718" s="172" t="s">
        <v>23103</v>
      </c>
      <c r="I5718" s="173">
        <v>5640.0</v>
      </c>
      <c r="J5718" s="174">
        <v>2460.0</v>
      </c>
      <c r="K5718" s="179">
        <v>0.0</v>
      </c>
      <c r="L5718" s="178">
        <v>0.0</v>
      </c>
      <c r="M5718" s="177">
        <v>0.0</v>
      </c>
      <c r="N5718" s="178">
        <v>2460.0</v>
      </c>
      <c r="O5718" s="163"/>
      <c r="P5718" s="164"/>
      <c r="Q5718" s="163"/>
      <c r="R5718" s="163"/>
      <c r="S5718" s="168" t="s">
        <v>20645</v>
      </c>
      <c r="T5718" s="164">
        <v>0.0</v>
      </c>
    </row>
    <row r="5719" ht="18.75" customHeight="1">
      <c r="A5719" s="180">
        <v>45995.0</v>
      </c>
      <c r="B5719" s="171">
        <v>9321.0</v>
      </c>
      <c r="C5719" s="171" t="s">
        <v>8090</v>
      </c>
      <c r="D5719" s="171"/>
      <c r="E5719" s="171" t="s">
        <v>20634</v>
      </c>
      <c r="F5719" s="171"/>
      <c r="G5719" s="171" t="s">
        <v>23104</v>
      </c>
      <c r="H5719" s="172" t="s">
        <v>23104</v>
      </c>
      <c r="I5719" s="173">
        <v>12020.0</v>
      </c>
      <c r="J5719" s="174">
        <v>1620.0</v>
      </c>
      <c r="K5719" s="179">
        <v>1620.0</v>
      </c>
      <c r="L5719" s="178">
        <v>0.0</v>
      </c>
      <c r="M5719" s="177">
        <v>0.0</v>
      </c>
      <c r="N5719" s="178">
        <v>0.0</v>
      </c>
      <c r="O5719" s="163"/>
      <c r="P5719" s="164"/>
      <c r="Q5719" s="163"/>
      <c r="R5719" s="163"/>
      <c r="S5719" s="168" t="s">
        <v>20645</v>
      </c>
      <c r="T5719" s="164">
        <v>0.0</v>
      </c>
    </row>
    <row r="5720" ht="18.75" customHeight="1">
      <c r="A5720" s="170">
        <v>45995.0</v>
      </c>
      <c r="B5720" s="171">
        <v>18249.0</v>
      </c>
      <c r="C5720" s="171" t="s">
        <v>20892</v>
      </c>
      <c r="D5720" s="171" t="s">
        <v>20687</v>
      </c>
      <c r="E5720" s="171">
        <v>14.0</v>
      </c>
      <c r="F5720" s="171" t="s">
        <v>20778</v>
      </c>
      <c r="G5720" s="171" t="s">
        <v>4576</v>
      </c>
      <c r="H5720" s="172" t="s">
        <v>20635</v>
      </c>
      <c r="I5720" s="173">
        <v>12340.0</v>
      </c>
      <c r="J5720" s="174">
        <v>2300.0</v>
      </c>
      <c r="K5720" s="179">
        <v>2300.0</v>
      </c>
      <c r="L5720" s="178"/>
      <c r="M5720" s="177"/>
      <c r="N5720" s="178"/>
      <c r="O5720" s="163"/>
      <c r="P5720" s="164"/>
      <c r="Q5720" s="163"/>
      <c r="R5720" s="163"/>
      <c r="S5720" s="168"/>
      <c r="T5720" s="164"/>
    </row>
    <row r="5721" ht="18.75" customHeight="1">
      <c r="A5721" s="180">
        <v>45995.0</v>
      </c>
      <c r="B5721" s="171">
        <v>9322.0</v>
      </c>
      <c r="C5721" s="171" t="s">
        <v>5722</v>
      </c>
      <c r="D5721" s="171"/>
      <c r="E5721" s="171" t="s">
        <v>20634</v>
      </c>
      <c r="F5721" s="171"/>
      <c r="G5721" s="171" t="s">
        <v>22683</v>
      </c>
      <c r="H5721" s="172" t="s">
        <v>22683</v>
      </c>
      <c r="I5721" s="173">
        <v>3340.0</v>
      </c>
      <c r="J5721" s="174">
        <v>260.0</v>
      </c>
      <c r="K5721" s="179">
        <v>0.0</v>
      </c>
      <c r="L5721" s="178">
        <v>0.0</v>
      </c>
      <c r="M5721" s="177">
        <v>0.0</v>
      </c>
      <c r="N5721" s="178">
        <v>0.0</v>
      </c>
      <c r="O5721" s="163"/>
      <c r="P5721" s="164"/>
      <c r="Q5721" s="163"/>
      <c r="R5721" s="163"/>
      <c r="S5721" s="168" t="s">
        <v>20645</v>
      </c>
      <c r="T5721" s="164">
        <v>0.0</v>
      </c>
    </row>
    <row r="5722" ht="18.75" customHeight="1">
      <c r="A5722" s="170">
        <v>45995.0</v>
      </c>
      <c r="B5722" s="171">
        <v>18250.0</v>
      </c>
      <c r="C5722" s="171" t="s">
        <v>4671</v>
      </c>
      <c r="D5722" s="171" t="s">
        <v>20659</v>
      </c>
      <c r="E5722" s="171">
        <v>8.0</v>
      </c>
      <c r="F5722" s="171" t="s">
        <v>20886</v>
      </c>
      <c r="G5722" s="171" t="s">
        <v>16182</v>
      </c>
      <c r="H5722" s="172" t="s">
        <v>20635</v>
      </c>
      <c r="I5722" s="173">
        <v>15200.0</v>
      </c>
      <c r="J5722" s="174">
        <v>5500.0</v>
      </c>
      <c r="K5722" s="179">
        <v>5500.0</v>
      </c>
      <c r="L5722" s="178"/>
      <c r="M5722" s="177"/>
      <c r="N5722" s="178"/>
      <c r="O5722" s="163"/>
      <c r="P5722" s="164"/>
      <c r="Q5722" s="163"/>
      <c r="R5722" s="163"/>
      <c r="S5722" s="168"/>
      <c r="T5722" s="164"/>
    </row>
    <row r="5723" ht="18.75" customHeight="1">
      <c r="A5723" s="170">
        <v>45995.0</v>
      </c>
      <c r="B5723" s="171">
        <v>18251.0</v>
      </c>
      <c r="C5723" s="171" t="s">
        <v>20775</v>
      </c>
      <c r="D5723" s="171" t="s">
        <v>20659</v>
      </c>
      <c r="E5723" s="171">
        <v>8.0</v>
      </c>
      <c r="F5723" s="171" t="s">
        <v>20700</v>
      </c>
      <c r="G5723" s="171" t="s">
        <v>15633</v>
      </c>
      <c r="H5723" s="172" t="s">
        <v>20635</v>
      </c>
      <c r="I5723" s="173">
        <v>14100.0</v>
      </c>
      <c r="J5723" s="174">
        <v>4400.0</v>
      </c>
      <c r="K5723" s="179">
        <v>4400.0</v>
      </c>
      <c r="L5723" s="178"/>
      <c r="M5723" s="177"/>
      <c r="N5723" s="178"/>
      <c r="O5723" s="163"/>
      <c r="P5723" s="164"/>
      <c r="Q5723" s="163"/>
      <c r="R5723" s="163"/>
      <c r="S5723" s="168"/>
      <c r="T5723" s="164"/>
    </row>
    <row r="5724" ht="18.75" customHeight="1">
      <c r="A5724" s="180">
        <v>45995.0</v>
      </c>
      <c r="B5724" s="171">
        <v>9323.0</v>
      </c>
      <c r="C5724" s="171" t="s">
        <v>5722</v>
      </c>
      <c r="D5724" s="171"/>
      <c r="E5724" s="171" t="s">
        <v>20634</v>
      </c>
      <c r="F5724" s="171"/>
      <c r="G5724" s="171" t="s">
        <v>22683</v>
      </c>
      <c r="H5724" s="172" t="s">
        <v>22683</v>
      </c>
      <c r="I5724" s="173">
        <v>3080.0</v>
      </c>
      <c r="J5724" s="174">
        <v>300.0</v>
      </c>
      <c r="K5724" s="179">
        <v>0.0</v>
      </c>
      <c r="L5724" s="178">
        <v>300.0</v>
      </c>
      <c r="M5724" s="177">
        <v>0.0</v>
      </c>
      <c r="N5724" s="178">
        <v>0.0</v>
      </c>
      <c r="O5724" s="163"/>
      <c r="P5724" s="164"/>
      <c r="Q5724" s="163"/>
      <c r="R5724" s="163"/>
      <c r="S5724" s="168" t="s">
        <v>20645</v>
      </c>
      <c r="T5724" s="164">
        <v>0.0</v>
      </c>
    </row>
    <row r="5725" ht="18.75" customHeight="1">
      <c r="A5725" s="180">
        <v>45995.0</v>
      </c>
      <c r="B5725" s="171">
        <v>9324.0</v>
      </c>
      <c r="C5725" s="171" t="s">
        <v>5722</v>
      </c>
      <c r="D5725" s="171"/>
      <c r="E5725" s="171" t="s">
        <v>20634</v>
      </c>
      <c r="F5725" s="171"/>
      <c r="G5725" s="171" t="s">
        <v>22684</v>
      </c>
      <c r="H5725" s="172" t="s">
        <v>22684</v>
      </c>
      <c r="I5725" s="173">
        <v>3580.0</v>
      </c>
      <c r="J5725" s="174">
        <v>180.0</v>
      </c>
      <c r="K5725" s="179">
        <v>0.0</v>
      </c>
      <c r="L5725" s="178">
        <v>0.0</v>
      </c>
      <c r="M5725" s="177">
        <v>0.0</v>
      </c>
      <c r="N5725" s="178">
        <v>0.0</v>
      </c>
      <c r="O5725" s="163"/>
      <c r="P5725" s="164"/>
      <c r="Q5725" s="163"/>
      <c r="R5725" s="163"/>
      <c r="S5725" s="168" t="s">
        <v>20645</v>
      </c>
      <c r="T5725" s="164">
        <v>0.0</v>
      </c>
    </row>
    <row r="5726" ht="18.75" customHeight="1">
      <c r="A5726" s="180">
        <v>45995.0</v>
      </c>
      <c r="B5726" s="171">
        <v>9325.0</v>
      </c>
      <c r="C5726" s="171" t="s">
        <v>5722</v>
      </c>
      <c r="D5726" s="171"/>
      <c r="E5726" s="171" t="s">
        <v>20634</v>
      </c>
      <c r="F5726" s="171"/>
      <c r="G5726" s="171" t="s">
        <v>22684</v>
      </c>
      <c r="H5726" s="172" t="s">
        <v>22684</v>
      </c>
      <c r="I5726" s="173">
        <v>3400.0</v>
      </c>
      <c r="J5726" s="174">
        <v>440.0</v>
      </c>
      <c r="K5726" s="179">
        <v>0.0</v>
      </c>
      <c r="L5726" s="178">
        <v>440.0</v>
      </c>
      <c r="M5726" s="177">
        <v>0.0</v>
      </c>
      <c r="N5726" s="178">
        <v>0.0</v>
      </c>
      <c r="O5726" s="163"/>
      <c r="P5726" s="164"/>
      <c r="Q5726" s="163"/>
      <c r="R5726" s="163"/>
      <c r="S5726" s="168" t="s">
        <v>20645</v>
      </c>
      <c r="T5726" s="164">
        <v>0.0</v>
      </c>
    </row>
    <row r="5727" ht="18.75" customHeight="1">
      <c r="A5727" s="170">
        <v>45995.0</v>
      </c>
      <c r="B5727" s="171">
        <v>18252.0</v>
      </c>
      <c r="C5727" s="171" t="s">
        <v>739</v>
      </c>
      <c r="D5727" s="171" t="s">
        <v>20687</v>
      </c>
      <c r="E5727" s="171" t="s">
        <v>22186</v>
      </c>
      <c r="F5727" s="171" t="s">
        <v>21443</v>
      </c>
      <c r="G5727" s="171" t="s">
        <v>738</v>
      </c>
      <c r="H5727" s="172" t="s">
        <v>20669</v>
      </c>
      <c r="I5727" s="173">
        <v>11160.0</v>
      </c>
      <c r="J5727" s="174">
        <v>1140.0</v>
      </c>
      <c r="K5727" s="179"/>
      <c r="L5727" s="178">
        <v>1140.0</v>
      </c>
      <c r="M5727" s="177"/>
      <c r="N5727" s="178"/>
      <c r="O5727" s="163"/>
      <c r="P5727" s="164"/>
      <c r="Q5727" s="163"/>
      <c r="R5727" s="163"/>
      <c r="S5727" s="168"/>
      <c r="T5727" s="164"/>
    </row>
    <row r="5728" ht="18.75" customHeight="1">
      <c r="A5728" s="170">
        <v>45995.0</v>
      </c>
      <c r="B5728" s="171">
        <v>18253.0</v>
      </c>
      <c r="C5728" s="171" t="s">
        <v>20760</v>
      </c>
      <c r="D5728" s="171" t="s">
        <v>20659</v>
      </c>
      <c r="E5728" s="171">
        <v>8.0</v>
      </c>
      <c r="F5728" s="171" t="s">
        <v>21145</v>
      </c>
      <c r="G5728" s="171" t="s">
        <v>13205</v>
      </c>
      <c r="H5728" s="172" t="s">
        <v>20635</v>
      </c>
      <c r="I5728" s="173">
        <v>11120.0</v>
      </c>
      <c r="J5728" s="174">
        <v>1420.0</v>
      </c>
      <c r="K5728" s="179">
        <v>1420.0</v>
      </c>
      <c r="L5728" s="178"/>
      <c r="M5728" s="177"/>
      <c r="N5728" s="178"/>
      <c r="O5728" s="163"/>
      <c r="P5728" s="164"/>
      <c r="Q5728" s="163"/>
      <c r="R5728" s="163"/>
      <c r="S5728" s="168"/>
      <c r="T5728" s="164"/>
    </row>
    <row r="5729" ht="18.75" customHeight="1">
      <c r="A5729" s="180">
        <v>45995.0</v>
      </c>
      <c r="B5729" s="171">
        <v>9326.0</v>
      </c>
      <c r="C5729" s="171" t="s">
        <v>4017</v>
      </c>
      <c r="D5729" s="171"/>
      <c r="E5729" s="171" t="s">
        <v>20634</v>
      </c>
      <c r="F5729" s="171"/>
      <c r="G5729" s="171" t="s">
        <v>4500</v>
      </c>
      <c r="H5729" s="172" t="s">
        <v>4500</v>
      </c>
      <c r="I5729" s="173">
        <v>4920.0</v>
      </c>
      <c r="J5729" s="174">
        <v>1080.0</v>
      </c>
      <c r="K5729" s="179">
        <v>216.0</v>
      </c>
      <c r="L5729" s="178">
        <v>0.0</v>
      </c>
      <c r="M5729" s="177">
        <v>864.0</v>
      </c>
      <c r="N5729" s="178">
        <v>0.0</v>
      </c>
      <c r="O5729" s="163"/>
      <c r="P5729" s="164"/>
      <c r="Q5729" s="163"/>
      <c r="R5729" s="163"/>
      <c r="S5729" s="168" t="s">
        <v>20645</v>
      </c>
      <c r="T5729" s="164">
        <v>0.0</v>
      </c>
    </row>
    <row r="5730" ht="18.75" customHeight="1">
      <c r="A5730" s="180">
        <v>45995.0</v>
      </c>
      <c r="B5730" s="171">
        <v>9327.0</v>
      </c>
      <c r="C5730" s="171" t="s">
        <v>4454</v>
      </c>
      <c r="D5730" s="171"/>
      <c r="E5730" s="171" t="s">
        <v>20634</v>
      </c>
      <c r="F5730" s="171"/>
      <c r="G5730" s="171"/>
      <c r="H5730" s="172"/>
      <c r="I5730" s="173">
        <v>3940.0</v>
      </c>
      <c r="J5730" s="174">
        <v>1080.0</v>
      </c>
      <c r="K5730" s="179">
        <v>0.0</v>
      </c>
      <c r="L5730" s="178">
        <v>1080.0</v>
      </c>
      <c r="M5730" s="177">
        <v>0.0</v>
      </c>
      <c r="N5730" s="178">
        <v>0.0</v>
      </c>
      <c r="O5730" s="163"/>
      <c r="P5730" s="164"/>
      <c r="Q5730" s="163"/>
      <c r="R5730" s="163"/>
      <c r="S5730" s="168" t="s">
        <v>20645</v>
      </c>
      <c r="T5730" s="164">
        <v>0.0</v>
      </c>
    </row>
    <row r="5731" ht="18.75" customHeight="1">
      <c r="A5731" s="170">
        <v>45995.0</v>
      </c>
      <c r="B5731" s="171">
        <v>18254.0</v>
      </c>
      <c r="C5731" s="171" t="s">
        <v>4671</v>
      </c>
      <c r="D5731" s="171" t="s">
        <v>20687</v>
      </c>
      <c r="E5731" s="171">
        <v>8.0</v>
      </c>
      <c r="F5731" s="171" t="s">
        <v>20700</v>
      </c>
      <c r="G5731" s="171" t="s">
        <v>7963</v>
      </c>
      <c r="H5731" s="172" t="s">
        <v>20635</v>
      </c>
      <c r="I5731" s="173">
        <v>11120.0</v>
      </c>
      <c r="J5731" s="174">
        <v>1100.0</v>
      </c>
      <c r="K5731" s="179">
        <v>1100.0</v>
      </c>
      <c r="L5731" s="178"/>
      <c r="M5731" s="177"/>
      <c r="N5731" s="178"/>
      <c r="O5731" s="163"/>
      <c r="P5731" s="164"/>
      <c r="Q5731" s="163"/>
      <c r="R5731" s="163"/>
      <c r="S5731" s="168"/>
      <c r="T5731" s="164"/>
    </row>
    <row r="5732" ht="18.75" customHeight="1">
      <c r="A5732" s="170">
        <v>45995.0</v>
      </c>
      <c r="B5732" s="171">
        <v>18255.0</v>
      </c>
      <c r="C5732" s="171" t="s">
        <v>21304</v>
      </c>
      <c r="D5732" s="171" t="s">
        <v>20673</v>
      </c>
      <c r="E5732" s="171">
        <v>8.0</v>
      </c>
      <c r="F5732" s="171" t="s">
        <v>21386</v>
      </c>
      <c r="G5732" s="171" t="s">
        <v>16214</v>
      </c>
      <c r="H5732" s="172" t="s">
        <v>20635</v>
      </c>
      <c r="I5732" s="173">
        <v>11320.0</v>
      </c>
      <c r="J5732" s="174">
        <v>1480.0</v>
      </c>
      <c r="K5732" s="179">
        <v>1480.0</v>
      </c>
      <c r="L5732" s="178"/>
      <c r="M5732" s="177"/>
      <c r="N5732" s="178"/>
      <c r="O5732" s="163"/>
      <c r="P5732" s="164"/>
      <c r="Q5732" s="163"/>
      <c r="R5732" s="163"/>
      <c r="S5732" s="168"/>
      <c r="T5732" s="164"/>
    </row>
    <row r="5733" ht="18.75" customHeight="1">
      <c r="A5733" s="170">
        <v>45995.0</v>
      </c>
      <c r="B5733" s="171">
        <v>18256.0</v>
      </c>
      <c r="C5733" s="171" t="s">
        <v>20832</v>
      </c>
      <c r="D5733" s="171" t="s">
        <v>20659</v>
      </c>
      <c r="E5733" s="171">
        <v>8.0</v>
      </c>
      <c r="F5733" s="171" t="s">
        <v>20725</v>
      </c>
      <c r="G5733" s="171" t="s">
        <v>4799</v>
      </c>
      <c r="H5733" s="172" t="s">
        <v>20635</v>
      </c>
      <c r="I5733" s="173">
        <v>13600.0</v>
      </c>
      <c r="J5733" s="174">
        <v>3900.0</v>
      </c>
      <c r="K5733" s="179">
        <v>3900.0</v>
      </c>
      <c r="L5733" s="178"/>
      <c r="M5733" s="177"/>
      <c r="N5733" s="178"/>
      <c r="O5733" s="163"/>
      <c r="P5733" s="164"/>
      <c r="Q5733" s="163"/>
      <c r="R5733" s="163"/>
      <c r="S5733" s="168"/>
      <c r="T5733" s="164"/>
    </row>
    <row r="5734" ht="18.75" customHeight="1">
      <c r="A5734" s="180">
        <v>45995.0</v>
      </c>
      <c r="B5734" s="171">
        <v>9328.0</v>
      </c>
      <c r="C5734" s="171" t="s">
        <v>20674</v>
      </c>
      <c r="D5734" s="171"/>
      <c r="E5734" s="171" t="s">
        <v>20634</v>
      </c>
      <c r="F5734" s="171"/>
      <c r="G5734" s="171" t="s">
        <v>21880</v>
      </c>
      <c r="H5734" s="172" t="s">
        <v>21880</v>
      </c>
      <c r="I5734" s="173">
        <v>2900.0</v>
      </c>
      <c r="J5734" s="174">
        <v>160.0</v>
      </c>
      <c r="K5734" s="179">
        <v>0.0</v>
      </c>
      <c r="L5734" s="178">
        <v>320.0</v>
      </c>
      <c r="M5734" s="177">
        <v>0.0</v>
      </c>
      <c r="N5734" s="178">
        <v>0.0</v>
      </c>
      <c r="O5734" s="163"/>
      <c r="P5734" s="164"/>
      <c r="Q5734" s="163"/>
      <c r="R5734" s="163"/>
      <c r="S5734" s="168" t="s">
        <v>20645</v>
      </c>
      <c r="T5734" s="164">
        <v>0.0</v>
      </c>
    </row>
    <row r="5735" ht="18.75" customHeight="1">
      <c r="A5735" s="180">
        <v>45995.0</v>
      </c>
      <c r="B5735" s="171">
        <v>9330.0</v>
      </c>
      <c r="C5735" s="171" t="s">
        <v>6275</v>
      </c>
      <c r="D5735" s="171"/>
      <c r="E5735" s="171" t="s">
        <v>20634</v>
      </c>
      <c r="F5735" s="171"/>
      <c r="G5735" s="171" t="s">
        <v>22123</v>
      </c>
      <c r="H5735" s="172" t="s">
        <v>22123</v>
      </c>
      <c r="I5735" s="173">
        <v>3420.0</v>
      </c>
      <c r="J5735" s="174">
        <v>600.0</v>
      </c>
      <c r="K5735" s="179">
        <v>0.0</v>
      </c>
      <c r="L5735" s="178">
        <v>600.0</v>
      </c>
      <c r="M5735" s="177">
        <v>0.0</v>
      </c>
      <c r="N5735" s="178">
        <v>0.0</v>
      </c>
      <c r="O5735" s="163"/>
      <c r="P5735" s="164"/>
      <c r="Q5735" s="163"/>
      <c r="R5735" s="163"/>
      <c r="S5735" s="168" t="s">
        <v>20645</v>
      </c>
      <c r="T5735" s="164">
        <v>0.0</v>
      </c>
    </row>
    <row r="5736" ht="18.75" customHeight="1">
      <c r="A5736" s="170">
        <v>45995.0</v>
      </c>
      <c r="B5736" s="171">
        <v>18257.0</v>
      </c>
      <c r="C5736" s="171" t="s">
        <v>23105</v>
      </c>
      <c r="D5736" s="171" t="s">
        <v>20687</v>
      </c>
      <c r="E5736" s="171">
        <v>8.0</v>
      </c>
      <c r="F5736" s="171" t="s">
        <v>21100</v>
      </c>
      <c r="G5736" s="171" t="s">
        <v>16219</v>
      </c>
      <c r="H5736" s="172" t="s">
        <v>20635</v>
      </c>
      <c r="I5736" s="173">
        <v>12340.0</v>
      </c>
      <c r="J5736" s="174">
        <v>2320.0</v>
      </c>
      <c r="K5736" s="179">
        <v>2320.0</v>
      </c>
      <c r="L5736" s="178"/>
      <c r="M5736" s="177"/>
      <c r="N5736" s="178"/>
      <c r="O5736" s="163"/>
      <c r="P5736" s="164"/>
      <c r="Q5736" s="163"/>
      <c r="R5736" s="163"/>
      <c r="S5736" s="168"/>
      <c r="T5736" s="164"/>
    </row>
    <row r="5737" ht="18.75" customHeight="1">
      <c r="A5737" s="170">
        <v>45995.0</v>
      </c>
      <c r="B5737" s="171">
        <v>18258.0</v>
      </c>
      <c r="C5737" s="171" t="s">
        <v>20763</v>
      </c>
      <c r="D5737" s="171" t="s">
        <v>20673</v>
      </c>
      <c r="E5737" s="171">
        <v>12.0</v>
      </c>
      <c r="F5737" s="171" t="s">
        <v>20884</v>
      </c>
      <c r="G5737" s="171" t="s">
        <v>16221</v>
      </c>
      <c r="H5737" s="172" t="s">
        <v>20669</v>
      </c>
      <c r="I5737" s="173">
        <v>10720.0</v>
      </c>
      <c r="J5737" s="174">
        <v>860.0</v>
      </c>
      <c r="K5737" s="179"/>
      <c r="L5737" s="178">
        <v>860.0</v>
      </c>
      <c r="M5737" s="177"/>
      <c r="N5737" s="178"/>
      <c r="O5737" s="163"/>
      <c r="P5737" s="164"/>
      <c r="Q5737" s="163"/>
      <c r="R5737" s="163"/>
      <c r="S5737" s="168"/>
      <c r="T5737" s="164"/>
    </row>
    <row r="5738" ht="18.75" customHeight="1">
      <c r="A5738" s="180">
        <v>45995.0</v>
      </c>
      <c r="B5738" s="171">
        <v>9331.0</v>
      </c>
      <c r="C5738" s="171" t="s">
        <v>8090</v>
      </c>
      <c r="D5738" s="171"/>
      <c r="E5738" s="171" t="s">
        <v>20634</v>
      </c>
      <c r="F5738" s="171"/>
      <c r="G5738" s="171" t="s">
        <v>23106</v>
      </c>
      <c r="H5738" s="172" t="s">
        <v>23106</v>
      </c>
      <c r="I5738" s="173">
        <v>11260.0</v>
      </c>
      <c r="J5738" s="174">
        <v>1060.0</v>
      </c>
      <c r="K5738" s="179">
        <v>1060.0</v>
      </c>
      <c r="L5738" s="178">
        <v>0.0</v>
      </c>
      <c r="M5738" s="177">
        <v>0.0</v>
      </c>
      <c r="N5738" s="178">
        <v>0.0</v>
      </c>
      <c r="O5738" s="163"/>
      <c r="P5738" s="164"/>
      <c r="Q5738" s="163"/>
      <c r="R5738" s="163"/>
      <c r="S5738" s="168" t="s">
        <v>20645</v>
      </c>
      <c r="T5738" s="164">
        <v>0.0</v>
      </c>
    </row>
    <row r="5739" ht="18.75" customHeight="1">
      <c r="A5739" s="170">
        <v>45995.0</v>
      </c>
      <c r="B5739" s="171">
        <v>18259.0</v>
      </c>
      <c r="C5739" s="171" t="s">
        <v>20882</v>
      </c>
      <c r="D5739" s="171" t="s">
        <v>20659</v>
      </c>
      <c r="E5739" s="171">
        <v>8.0</v>
      </c>
      <c r="F5739" s="171" t="s">
        <v>20994</v>
      </c>
      <c r="G5739" s="171" t="s">
        <v>12204</v>
      </c>
      <c r="H5739" s="172" t="s">
        <v>20635</v>
      </c>
      <c r="I5739" s="173">
        <v>10920.0</v>
      </c>
      <c r="J5739" s="174">
        <v>1220.0</v>
      </c>
      <c r="K5739" s="179">
        <v>1220.0</v>
      </c>
      <c r="L5739" s="178"/>
      <c r="M5739" s="177"/>
      <c r="N5739" s="178"/>
      <c r="O5739" s="163"/>
      <c r="P5739" s="164"/>
      <c r="Q5739" s="163"/>
      <c r="R5739" s="163"/>
      <c r="S5739" s="168"/>
      <c r="T5739" s="164"/>
    </row>
    <row r="5740" ht="18.75" customHeight="1">
      <c r="A5740" s="170">
        <v>45995.0</v>
      </c>
      <c r="B5740" s="171">
        <v>18260.0</v>
      </c>
      <c r="C5740" s="171" t="s">
        <v>22515</v>
      </c>
      <c r="D5740" s="171" t="s">
        <v>20673</v>
      </c>
      <c r="E5740" s="171">
        <v>8.0</v>
      </c>
      <c r="F5740" s="171" t="s">
        <v>21824</v>
      </c>
      <c r="G5740" s="171" t="s">
        <v>15112</v>
      </c>
      <c r="H5740" s="172" t="s">
        <v>20635</v>
      </c>
      <c r="I5740" s="173">
        <v>14920.0</v>
      </c>
      <c r="J5740" s="174">
        <v>5080.0</v>
      </c>
      <c r="K5740" s="179">
        <v>5080.0</v>
      </c>
      <c r="L5740" s="178"/>
      <c r="M5740" s="177"/>
      <c r="N5740" s="178"/>
      <c r="O5740" s="163"/>
      <c r="P5740" s="164"/>
      <c r="Q5740" s="163"/>
      <c r="R5740" s="163"/>
      <c r="S5740" s="168"/>
      <c r="T5740" s="164"/>
    </row>
    <row r="5741" ht="18.75" customHeight="1">
      <c r="A5741" s="182">
        <v>45995.02903528935</v>
      </c>
      <c r="B5741" s="171">
        <v>9312.0</v>
      </c>
      <c r="C5741" s="171" t="s">
        <v>4138</v>
      </c>
      <c r="D5741" s="171"/>
      <c r="E5741" s="171" t="s">
        <v>20634</v>
      </c>
      <c r="F5741" s="171"/>
      <c r="G5741" s="171"/>
      <c r="H5741" s="172"/>
      <c r="I5741" s="173">
        <v>3160.0</v>
      </c>
      <c r="J5741" s="174">
        <v>220.0</v>
      </c>
      <c r="K5741" s="179">
        <v>0.0</v>
      </c>
      <c r="L5741" s="178">
        <v>220.0</v>
      </c>
      <c r="M5741" s="177">
        <v>0.0</v>
      </c>
      <c r="N5741" s="178">
        <v>0.0</v>
      </c>
      <c r="O5741" s="163"/>
      <c r="P5741" s="164"/>
      <c r="Q5741" s="163"/>
      <c r="R5741" s="163"/>
      <c r="S5741" s="168" t="s">
        <v>20645</v>
      </c>
      <c r="T5741" s="164">
        <v>0.0</v>
      </c>
    </row>
    <row r="5742" ht="18.75" customHeight="1">
      <c r="A5742" s="170">
        <v>45996.0</v>
      </c>
      <c r="B5742" s="171">
        <v>18261.0</v>
      </c>
      <c r="C5742" s="171" t="s">
        <v>22181</v>
      </c>
      <c r="D5742" s="171" t="s">
        <v>20673</v>
      </c>
      <c r="E5742" s="171">
        <v>8.0</v>
      </c>
      <c r="F5742" s="171" t="s">
        <v>20700</v>
      </c>
      <c r="G5742" s="171" t="s">
        <v>4075</v>
      </c>
      <c r="H5742" s="172" t="s">
        <v>20635</v>
      </c>
      <c r="I5742" s="173">
        <v>14780.0</v>
      </c>
      <c r="J5742" s="174">
        <v>4940.0</v>
      </c>
      <c r="K5742" s="179">
        <v>4940.0</v>
      </c>
      <c r="L5742" s="178"/>
      <c r="M5742" s="177"/>
      <c r="N5742" s="178"/>
      <c r="O5742" s="163"/>
      <c r="P5742" s="164"/>
      <c r="Q5742" s="163"/>
      <c r="R5742" s="163"/>
      <c r="S5742" s="168"/>
      <c r="T5742" s="164"/>
    </row>
    <row r="5743" ht="18.75" customHeight="1">
      <c r="A5743" s="180">
        <v>45996.0</v>
      </c>
      <c r="B5743" s="171">
        <v>9334.0</v>
      </c>
      <c r="C5743" s="171" t="s">
        <v>8901</v>
      </c>
      <c r="D5743" s="171"/>
      <c r="E5743" s="171" t="s">
        <v>20634</v>
      </c>
      <c r="F5743" s="171"/>
      <c r="G5743" s="171" t="s">
        <v>23107</v>
      </c>
      <c r="H5743" s="172" t="s">
        <v>23107</v>
      </c>
      <c r="I5743" s="173">
        <v>11340.0</v>
      </c>
      <c r="J5743" s="174">
        <v>860.0</v>
      </c>
      <c r="K5743" s="179">
        <v>860.0</v>
      </c>
      <c r="L5743" s="178">
        <v>0.0</v>
      </c>
      <c r="M5743" s="177">
        <v>0.0</v>
      </c>
      <c r="N5743" s="178">
        <v>0.0</v>
      </c>
      <c r="O5743" s="163"/>
      <c r="P5743" s="164"/>
      <c r="Q5743" s="163"/>
      <c r="R5743" s="163"/>
      <c r="S5743" s="168" t="s">
        <v>20645</v>
      </c>
      <c r="T5743" s="164">
        <v>0.0</v>
      </c>
    </row>
    <row r="5744" ht="18.75" customHeight="1">
      <c r="A5744" s="180">
        <v>45996.0</v>
      </c>
      <c r="B5744" s="171">
        <v>9335.0</v>
      </c>
      <c r="C5744" s="171" t="s">
        <v>4138</v>
      </c>
      <c r="D5744" s="171"/>
      <c r="E5744" s="171" t="s">
        <v>20634</v>
      </c>
      <c r="F5744" s="171"/>
      <c r="G5744" s="171"/>
      <c r="H5744" s="172"/>
      <c r="I5744" s="173">
        <v>2940.0</v>
      </c>
      <c r="J5744" s="174">
        <v>40.0</v>
      </c>
      <c r="K5744" s="179">
        <v>0.0</v>
      </c>
      <c r="L5744" s="178">
        <v>40.0</v>
      </c>
      <c r="M5744" s="177">
        <v>0.0</v>
      </c>
      <c r="N5744" s="178">
        <v>0.0</v>
      </c>
      <c r="O5744" s="163"/>
      <c r="P5744" s="164"/>
      <c r="Q5744" s="163"/>
      <c r="R5744" s="163"/>
      <c r="S5744" s="168" t="s">
        <v>20645</v>
      </c>
      <c r="T5744" s="164">
        <v>0.0</v>
      </c>
    </row>
    <row r="5745" ht="18.75" customHeight="1">
      <c r="A5745" s="180">
        <v>45996.0</v>
      </c>
      <c r="B5745" s="171">
        <v>9336.0</v>
      </c>
      <c r="C5745" s="171" t="s">
        <v>744</v>
      </c>
      <c r="D5745" s="171"/>
      <c r="E5745" s="171" t="s">
        <v>20634</v>
      </c>
      <c r="F5745" s="171"/>
      <c r="G5745" s="171"/>
      <c r="H5745" s="172"/>
      <c r="I5745" s="173">
        <v>3280.0</v>
      </c>
      <c r="J5745" s="174">
        <v>740.0</v>
      </c>
      <c r="K5745" s="179">
        <v>0.0</v>
      </c>
      <c r="L5745" s="178">
        <v>0.0</v>
      </c>
      <c r="M5745" s="177">
        <v>740.0</v>
      </c>
      <c r="N5745" s="178">
        <v>0.0</v>
      </c>
      <c r="O5745" s="163"/>
      <c r="P5745" s="164"/>
      <c r="Q5745" s="163"/>
      <c r="R5745" s="163"/>
      <c r="S5745" s="168" t="s">
        <v>20645</v>
      </c>
      <c r="T5745" s="164">
        <v>0.0</v>
      </c>
    </row>
    <row r="5746" ht="18.75" customHeight="1">
      <c r="A5746" s="170">
        <v>45996.0</v>
      </c>
      <c r="B5746" s="171">
        <v>18262.0</v>
      </c>
      <c r="C5746" s="171" t="s">
        <v>22459</v>
      </c>
      <c r="D5746" s="171" t="s">
        <v>20659</v>
      </c>
      <c r="E5746" s="171">
        <v>8.0</v>
      </c>
      <c r="F5746" s="171" t="s">
        <v>20863</v>
      </c>
      <c r="G5746" s="171" t="s">
        <v>12055</v>
      </c>
      <c r="H5746" s="172" t="s">
        <v>20635</v>
      </c>
      <c r="I5746" s="173">
        <v>11100.0</v>
      </c>
      <c r="J5746" s="174">
        <v>1400.0</v>
      </c>
      <c r="K5746" s="179">
        <v>1400.0</v>
      </c>
      <c r="L5746" s="178"/>
      <c r="M5746" s="177"/>
      <c r="N5746" s="178"/>
      <c r="O5746" s="163"/>
      <c r="P5746" s="164"/>
      <c r="Q5746" s="163"/>
      <c r="R5746" s="163"/>
      <c r="S5746" s="168"/>
      <c r="T5746" s="164"/>
    </row>
    <row r="5747" ht="18.75" customHeight="1">
      <c r="A5747" s="180">
        <v>45996.0</v>
      </c>
      <c r="B5747" s="171">
        <v>9337.0</v>
      </c>
      <c r="C5747" s="171" t="s">
        <v>4017</v>
      </c>
      <c r="D5747" s="171"/>
      <c r="E5747" s="171" t="s">
        <v>20634</v>
      </c>
      <c r="F5747" s="171"/>
      <c r="G5747" s="171" t="s">
        <v>4500</v>
      </c>
      <c r="H5747" s="172" t="s">
        <v>4500</v>
      </c>
      <c r="I5747" s="173">
        <v>4180.0</v>
      </c>
      <c r="J5747" s="174">
        <v>840.0</v>
      </c>
      <c r="K5747" s="179">
        <v>0.0</v>
      </c>
      <c r="L5747" s="178">
        <v>0.0</v>
      </c>
      <c r="M5747" s="177">
        <v>840.0</v>
      </c>
      <c r="N5747" s="178">
        <v>0.0</v>
      </c>
      <c r="O5747" s="163"/>
      <c r="P5747" s="164"/>
      <c r="Q5747" s="163"/>
      <c r="R5747" s="163"/>
      <c r="S5747" s="168" t="s">
        <v>20645</v>
      </c>
      <c r="T5747" s="164">
        <v>0.0</v>
      </c>
    </row>
    <row r="5748" ht="18.75" customHeight="1">
      <c r="A5748" s="180">
        <v>45996.0</v>
      </c>
      <c r="B5748" s="171">
        <v>9338.0</v>
      </c>
      <c r="C5748" s="171" t="s">
        <v>2781</v>
      </c>
      <c r="D5748" s="171"/>
      <c r="E5748" s="171" t="s">
        <v>20634</v>
      </c>
      <c r="F5748" s="171"/>
      <c r="G5748" s="171"/>
      <c r="H5748" s="172"/>
      <c r="I5748" s="173">
        <v>3500.0</v>
      </c>
      <c r="J5748" s="174">
        <v>680.0</v>
      </c>
      <c r="K5748" s="179">
        <v>680.0</v>
      </c>
      <c r="L5748" s="178">
        <v>0.0</v>
      </c>
      <c r="M5748" s="177">
        <v>0.0</v>
      </c>
      <c r="N5748" s="178">
        <v>0.0</v>
      </c>
      <c r="O5748" s="163"/>
      <c r="P5748" s="164"/>
      <c r="Q5748" s="163"/>
      <c r="R5748" s="163"/>
      <c r="S5748" s="168" t="s">
        <v>20645</v>
      </c>
      <c r="T5748" s="164">
        <v>0.0</v>
      </c>
    </row>
    <row r="5749" ht="18.75" customHeight="1">
      <c r="A5749" s="180">
        <v>45996.0</v>
      </c>
      <c r="B5749" s="171">
        <v>9339.0</v>
      </c>
      <c r="C5749" s="171" t="s">
        <v>4138</v>
      </c>
      <c r="D5749" s="171"/>
      <c r="E5749" s="171" t="s">
        <v>20634</v>
      </c>
      <c r="F5749" s="171"/>
      <c r="G5749" s="171"/>
      <c r="H5749" s="172"/>
      <c r="I5749" s="173">
        <v>3200.0</v>
      </c>
      <c r="J5749" s="174">
        <v>60.0</v>
      </c>
      <c r="K5749" s="179">
        <v>0.0</v>
      </c>
      <c r="L5749" s="178">
        <v>60.0</v>
      </c>
      <c r="M5749" s="177">
        <v>0.0</v>
      </c>
      <c r="N5749" s="178">
        <v>0.0</v>
      </c>
      <c r="O5749" s="163"/>
      <c r="P5749" s="164"/>
      <c r="Q5749" s="163"/>
      <c r="R5749" s="163"/>
      <c r="S5749" s="168" t="s">
        <v>20645</v>
      </c>
      <c r="T5749" s="164">
        <v>0.0</v>
      </c>
    </row>
    <row r="5750" ht="18.75" customHeight="1">
      <c r="A5750" s="180">
        <v>45996.0</v>
      </c>
      <c r="B5750" s="171">
        <v>9340.0</v>
      </c>
      <c r="C5750" s="171" t="s">
        <v>16266</v>
      </c>
      <c r="D5750" s="171"/>
      <c r="E5750" s="171" t="s">
        <v>20634</v>
      </c>
      <c r="F5750" s="171"/>
      <c r="G5750" s="171"/>
      <c r="H5750" s="172"/>
      <c r="I5750" s="173">
        <v>2600.0</v>
      </c>
      <c r="J5750" s="174">
        <v>140.0</v>
      </c>
      <c r="K5750" s="179">
        <v>0.0</v>
      </c>
      <c r="L5750" s="178">
        <v>140.0</v>
      </c>
      <c r="M5750" s="177">
        <v>0.0</v>
      </c>
      <c r="N5750" s="178">
        <v>0.0</v>
      </c>
      <c r="O5750" s="163"/>
      <c r="P5750" s="164"/>
      <c r="Q5750" s="163"/>
      <c r="R5750" s="163"/>
      <c r="S5750" s="168" t="s">
        <v>20645</v>
      </c>
      <c r="T5750" s="164">
        <v>0.0</v>
      </c>
    </row>
    <row r="5751" ht="18.75" customHeight="1">
      <c r="A5751" s="170">
        <v>45996.0</v>
      </c>
      <c r="B5751" s="171">
        <v>18263.0</v>
      </c>
      <c r="C5751" s="171" t="s">
        <v>21664</v>
      </c>
      <c r="D5751" s="171" t="s">
        <v>20687</v>
      </c>
      <c r="E5751" s="171">
        <v>8.0</v>
      </c>
      <c r="F5751" s="171" t="s">
        <v>20778</v>
      </c>
      <c r="G5751" s="171" t="s">
        <v>4534</v>
      </c>
      <c r="H5751" s="172" t="s">
        <v>20637</v>
      </c>
      <c r="I5751" s="173">
        <v>12860.0</v>
      </c>
      <c r="J5751" s="174">
        <v>2840.0</v>
      </c>
      <c r="K5751" s="179"/>
      <c r="L5751" s="178"/>
      <c r="M5751" s="177">
        <v>2840.0</v>
      </c>
      <c r="N5751" s="178"/>
      <c r="O5751" s="163"/>
      <c r="P5751" s="164"/>
      <c r="Q5751" s="163"/>
      <c r="R5751" s="163"/>
      <c r="S5751" s="168"/>
      <c r="T5751" s="164"/>
    </row>
    <row r="5752" ht="18.75" customHeight="1">
      <c r="A5752" s="170">
        <v>45996.0</v>
      </c>
      <c r="B5752" s="171">
        <v>18264.0</v>
      </c>
      <c r="C5752" s="171" t="s">
        <v>491</v>
      </c>
      <c r="D5752" s="171" t="s">
        <v>20673</v>
      </c>
      <c r="E5752" s="171">
        <v>8.0</v>
      </c>
      <c r="F5752" s="171" t="s">
        <v>20700</v>
      </c>
      <c r="G5752" s="171" t="s">
        <v>16263</v>
      </c>
      <c r="H5752" s="172" t="s">
        <v>20638</v>
      </c>
      <c r="I5752" s="173">
        <v>18020.0</v>
      </c>
      <c r="J5752" s="174">
        <v>8180.0</v>
      </c>
      <c r="K5752" s="179"/>
      <c r="L5752" s="178"/>
      <c r="M5752" s="177"/>
      <c r="N5752" s="177">
        <v>8180.0</v>
      </c>
      <c r="O5752" s="163"/>
      <c r="P5752" s="164"/>
      <c r="Q5752" s="163"/>
      <c r="R5752" s="163"/>
      <c r="S5752" s="168"/>
      <c r="T5752" s="164"/>
    </row>
    <row r="5753" ht="18.75" customHeight="1">
      <c r="A5753" s="170">
        <v>45996.0</v>
      </c>
      <c r="B5753" s="171">
        <v>18266.0</v>
      </c>
      <c r="C5753" s="171" t="s">
        <v>744</v>
      </c>
      <c r="D5753" s="171" t="s">
        <v>20659</v>
      </c>
      <c r="E5753" s="171">
        <v>8.0</v>
      </c>
      <c r="F5753" s="171" t="s">
        <v>20699</v>
      </c>
      <c r="G5753" s="171" t="s">
        <v>196</v>
      </c>
      <c r="H5753" s="172" t="s">
        <v>20635</v>
      </c>
      <c r="I5753" s="173">
        <v>15480.0</v>
      </c>
      <c r="J5753" s="174">
        <v>5780.0</v>
      </c>
      <c r="K5753" s="179">
        <v>5780.0</v>
      </c>
      <c r="L5753" s="178"/>
      <c r="M5753" s="177"/>
      <c r="N5753" s="178"/>
      <c r="O5753" s="163"/>
      <c r="P5753" s="164"/>
      <c r="Q5753" s="163"/>
      <c r="R5753" s="163"/>
      <c r="S5753" s="168"/>
      <c r="T5753" s="164"/>
    </row>
    <row r="5754" ht="18.75" customHeight="1">
      <c r="A5754" s="170">
        <v>45996.0</v>
      </c>
      <c r="B5754" s="171">
        <v>18267.0</v>
      </c>
      <c r="C5754" s="171" t="s">
        <v>2851</v>
      </c>
      <c r="D5754" s="171" t="s">
        <v>20659</v>
      </c>
      <c r="E5754" s="171">
        <v>8.0</v>
      </c>
      <c r="F5754" s="171" t="s">
        <v>20863</v>
      </c>
      <c r="G5754" s="171" t="s">
        <v>10466</v>
      </c>
      <c r="H5754" s="172" t="s">
        <v>20635</v>
      </c>
      <c r="I5754" s="173">
        <v>10600.0</v>
      </c>
      <c r="J5754" s="174">
        <v>900.0</v>
      </c>
      <c r="K5754" s="179">
        <v>900.0</v>
      </c>
      <c r="L5754" s="178"/>
      <c r="M5754" s="177"/>
      <c r="N5754" s="178"/>
      <c r="O5754" s="163"/>
      <c r="P5754" s="164"/>
      <c r="Q5754" s="163"/>
      <c r="R5754" s="163"/>
      <c r="S5754" s="168"/>
      <c r="T5754" s="164"/>
    </row>
    <row r="5755" ht="18.75" customHeight="1">
      <c r="A5755" s="170">
        <v>45996.0</v>
      </c>
      <c r="B5755" s="171">
        <v>18268.0</v>
      </c>
      <c r="C5755" s="171" t="s">
        <v>744</v>
      </c>
      <c r="D5755" s="171" t="s">
        <v>20659</v>
      </c>
      <c r="E5755" s="171">
        <v>8.0</v>
      </c>
      <c r="F5755" s="171" t="s">
        <v>20699</v>
      </c>
      <c r="G5755" s="171" t="s">
        <v>196</v>
      </c>
      <c r="H5755" s="172" t="s">
        <v>20635</v>
      </c>
      <c r="I5755" s="173">
        <v>15920.0</v>
      </c>
      <c r="J5755" s="174">
        <v>6220.0</v>
      </c>
      <c r="K5755" s="179">
        <v>6220.0</v>
      </c>
      <c r="L5755" s="178"/>
      <c r="M5755" s="177"/>
      <c r="N5755" s="178"/>
      <c r="O5755" s="163"/>
      <c r="P5755" s="164"/>
      <c r="Q5755" s="163"/>
      <c r="R5755" s="163"/>
      <c r="S5755" s="168"/>
      <c r="T5755" s="164"/>
    </row>
    <row r="5756" ht="18.75" customHeight="1">
      <c r="A5756" s="180">
        <v>45996.0</v>
      </c>
      <c r="B5756" s="171">
        <v>9341.0</v>
      </c>
      <c r="C5756" s="171" t="s">
        <v>7276</v>
      </c>
      <c r="D5756" s="171"/>
      <c r="E5756" s="171" t="s">
        <v>20634</v>
      </c>
      <c r="F5756" s="171"/>
      <c r="G5756" s="171" t="s">
        <v>22684</v>
      </c>
      <c r="H5756" s="172" t="s">
        <v>22684</v>
      </c>
      <c r="I5756" s="173">
        <v>3640.0</v>
      </c>
      <c r="J5756" s="174">
        <v>220.0</v>
      </c>
      <c r="K5756" s="179">
        <v>0.0</v>
      </c>
      <c r="L5756" s="178">
        <v>0.0</v>
      </c>
      <c r="M5756" s="177">
        <v>0.0</v>
      </c>
      <c r="N5756" s="178">
        <v>0.0</v>
      </c>
      <c r="O5756" s="163"/>
      <c r="P5756" s="164"/>
      <c r="Q5756" s="163"/>
      <c r="R5756" s="163"/>
      <c r="S5756" s="168" t="s">
        <v>20645</v>
      </c>
      <c r="T5756" s="164">
        <v>0.0</v>
      </c>
    </row>
    <row r="5757" ht="18.75" customHeight="1">
      <c r="A5757" s="170">
        <v>45996.0</v>
      </c>
      <c r="B5757" s="171">
        <v>18269.0</v>
      </c>
      <c r="C5757" s="171" t="s">
        <v>21014</v>
      </c>
      <c r="D5757" s="171" t="s">
        <v>20687</v>
      </c>
      <c r="E5757" s="171">
        <v>8.0</v>
      </c>
      <c r="F5757" s="171" t="s">
        <v>20700</v>
      </c>
      <c r="G5757" s="171" t="s">
        <v>15786</v>
      </c>
      <c r="H5757" s="172" t="s">
        <v>20638</v>
      </c>
      <c r="I5757" s="173">
        <v>17880.0</v>
      </c>
      <c r="J5757" s="174">
        <v>7860.0</v>
      </c>
      <c r="K5757" s="179"/>
      <c r="L5757" s="178"/>
      <c r="M5757" s="177"/>
      <c r="N5757" s="177">
        <v>7860.0</v>
      </c>
      <c r="O5757" s="163"/>
      <c r="P5757" s="164"/>
      <c r="Q5757" s="163"/>
      <c r="R5757" s="163"/>
      <c r="S5757" s="168"/>
      <c r="T5757" s="164"/>
    </row>
    <row r="5758" ht="18.75" customHeight="1">
      <c r="A5758" s="180">
        <v>45996.0</v>
      </c>
      <c r="B5758" s="171">
        <v>9342.0</v>
      </c>
      <c r="C5758" s="171" t="s">
        <v>5722</v>
      </c>
      <c r="D5758" s="171"/>
      <c r="E5758" s="171" t="s">
        <v>20634</v>
      </c>
      <c r="F5758" s="171"/>
      <c r="G5758" s="171" t="s">
        <v>22684</v>
      </c>
      <c r="H5758" s="172" t="s">
        <v>22684</v>
      </c>
      <c r="I5758" s="173">
        <v>3420.0</v>
      </c>
      <c r="J5758" s="174">
        <v>480.0</v>
      </c>
      <c r="K5758" s="179">
        <v>0.0</v>
      </c>
      <c r="L5758" s="178">
        <v>480.0</v>
      </c>
      <c r="M5758" s="177">
        <v>0.0</v>
      </c>
      <c r="N5758" s="178">
        <v>0.0</v>
      </c>
      <c r="O5758" s="163"/>
      <c r="P5758" s="164"/>
      <c r="Q5758" s="163"/>
      <c r="R5758" s="163"/>
      <c r="S5758" s="168" t="s">
        <v>20645</v>
      </c>
      <c r="T5758" s="164">
        <v>0.0</v>
      </c>
    </row>
    <row r="5759" ht="18.75" customHeight="1">
      <c r="A5759" s="180">
        <v>45996.0</v>
      </c>
      <c r="B5759" s="171">
        <v>9343.0</v>
      </c>
      <c r="C5759" s="171" t="s">
        <v>4017</v>
      </c>
      <c r="D5759" s="171"/>
      <c r="E5759" s="171" t="s">
        <v>20634</v>
      </c>
      <c r="F5759" s="171"/>
      <c r="G5759" s="171" t="s">
        <v>4500</v>
      </c>
      <c r="H5759" s="172" t="s">
        <v>4500</v>
      </c>
      <c r="I5759" s="173">
        <v>4560.0</v>
      </c>
      <c r="J5759" s="174">
        <v>1100.0</v>
      </c>
      <c r="K5759" s="179">
        <v>1100.0</v>
      </c>
      <c r="L5759" s="178">
        <v>0.0</v>
      </c>
      <c r="M5759" s="177">
        <v>0.0</v>
      </c>
      <c r="N5759" s="178">
        <v>0.0</v>
      </c>
      <c r="O5759" s="163"/>
      <c r="P5759" s="164"/>
      <c r="Q5759" s="163"/>
      <c r="R5759" s="163"/>
      <c r="S5759" s="168" t="s">
        <v>20645</v>
      </c>
      <c r="T5759" s="164">
        <v>0.0</v>
      </c>
    </row>
    <row r="5760" ht="18.75" customHeight="1">
      <c r="A5760" s="180">
        <v>45996.0</v>
      </c>
      <c r="B5760" s="171">
        <v>9344.0</v>
      </c>
      <c r="C5760" s="171" t="s">
        <v>4444</v>
      </c>
      <c r="D5760" s="171"/>
      <c r="E5760" s="171" t="s">
        <v>20634</v>
      </c>
      <c r="F5760" s="171"/>
      <c r="G5760" s="171" t="s">
        <v>23084</v>
      </c>
      <c r="H5760" s="172" t="s">
        <v>23084</v>
      </c>
      <c r="I5760" s="173">
        <v>3180.0</v>
      </c>
      <c r="J5760" s="174">
        <v>380.0</v>
      </c>
      <c r="K5760" s="179">
        <v>380.0</v>
      </c>
      <c r="L5760" s="178">
        <v>0.0</v>
      </c>
      <c r="M5760" s="177">
        <v>0.0</v>
      </c>
      <c r="N5760" s="178">
        <v>0.0</v>
      </c>
      <c r="O5760" s="163"/>
      <c r="P5760" s="164"/>
      <c r="Q5760" s="163"/>
      <c r="R5760" s="163"/>
      <c r="S5760" s="168" t="s">
        <v>20645</v>
      </c>
      <c r="T5760" s="164">
        <v>0.0</v>
      </c>
    </row>
    <row r="5761" ht="18.75" customHeight="1">
      <c r="A5761" s="180">
        <v>45996.0</v>
      </c>
      <c r="B5761" s="171">
        <v>9345.0</v>
      </c>
      <c r="C5761" s="171" t="s">
        <v>2473</v>
      </c>
      <c r="D5761" s="171"/>
      <c r="E5761" s="171" t="s">
        <v>20634</v>
      </c>
      <c r="F5761" s="171"/>
      <c r="G5761" s="171"/>
      <c r="H5761" s="172"/>
      <c r="I5761" s="173">
        <v>3680.0</v>
      </c>
      <c r="J5761" s="174">
        <v>520.0</v>
      </c>
      <c r="K5761" s="179">
        <v>0.0</v>
      </c>
      <c r="L5761" s="178">
        <v>0.0</v>
      </c>
      <c r="M5761" s="177">
        <v>520.0</v>
      </c>
      <c r="N5761" s="178">
        <v>0.0</v>
      </c>
      <c r="O5761" s="163"/>
      <c r="P5761" s="164"/>
      <c r="Q5761" s="163"/>
      <c r="R5761" s="163"/>
      <c r="S5761" s="168" t="s">
        <v>20645</v>
      </c>
      <c r="T5761" s="164">
        <v>0.0</v>
      </c>
    </row>
    <row r="5762" ht="18.75" customHeight="1">
      <c r="A5762" s="180">
        <v>45996.0</v>
      </c>
      <c r="B5762" s="171">
        <v>9346.0</v>
      </c>
      <c r="C5762" s="171" t="s">
        <v>6423</v>
      </c>
      <c r="D5762" s="171"/>
      <c r="E5762" s="171" t="s">
        <v>20634</v>
      </c>
      <c r="F5762" s="171"/>
      <c r="G5762" s="171" t="s">
        <v>22683</v>
      </c>
      <c r="H5762" s="172" t="s">
        <v>22683</v>
      </c>
      <c r="I5762" s="173">
        <v>3420.0</v>
      </c>
      <c r="J5762" s="174">
        <v>280.0</v>
      </c>
      <c r="K5762" s="179">
        <v>0.0</v>
      </c>
      <c r="L5762" s="178">
        <v>0.0</v>
      </c>
      <c r="M5762" s="177">
        <v>0.0</v>
      </c>
      <c r="N5762" s="178">
        <v>0.0</v>
      </c>
      <c r="O5762" s="163"/>
      <c r="P5762" s="164"/>
      <c r="Q5762" s="163"/>
      <c r="R5762" s="163"/>
      <c r="S5762" s="168" t="s">
        <v>20645</v>
      </c>
      <c r="T5762" s="164">
        <v>0.0</v>
      </c>
    </row>
    <row r="5763" ht="18.75" customHeight="1">
      <c r="A5763" s="180">
        <v>45996.0</v>
      </c>
      <c r="B5763" s="171">
        <v>9347.0</v>
      </c>
      <c r="C5763" s="171" t="s">
        <v>6423</v>
      </c>
      <c r="D5763" s="171"/>
      <c r="E5763" s="171" t="s">
        <v>20634</v>
      </c>
      <c r="F5763" s="171"/>
      <c r="G5763" s="171" t="s">
        <v>22683</v>
      </c>
      <c r="H5763" s="172" t="s">
        <v>22683</v>
      </c>
      <c r="I5763" s="173">
        <v>3140.0</v>
      </c>
      <c r="J5763" s="174">
        <v>360.0</v>
      </c>
      <c r="K5763" s="179">
        <v>0.0</v>
      </c>
      <c r="L5763" s="178">
        <v>360.0</v>
      </c>
      <c r="M5763" s="177">
        <v>0.0</v>
      </c>
      <c r="N5763" s="178">
        <v>0.0</v>
      </c>
      <c r="O5763" s="163"/>
      <c r="P5763" s="164"/>
      <c r="Q5763" s="163"/>
      <c r="R5763" s="163"/>
      <c r="S5763" s="168" t="s">
        <v>20645</v>
      </c>
      <c r="T5763" s="164">
        <v>0.0</v>
      </c>
    </row>
    <row r="5764" ht="18.75" customHeight="1">
      <c r="A5764" s="170">
        <v>45996.0</v>
      </c>
      <c r="B5764" s="171">
        <v>18270.0</v>
      </c>
      <c r="C5764" s="171" t="s">
        <v>18536</v>
      </c>
      <c r="D5764" s="171" t="s">
        <v>20659</v>
      </c>
      <c r="E5764" s="171">
        <v>14.0</v>
      </c>
      <c r="F5764" s="171" t="s">
        <v>21440</v>
      </c>
      <c r="G5764" s="171" t="s">
        <v>11531</v>
      </c>
      <c r="H5764" s="172" t="s">
        <v>20635</v>
      </c>
      <c r="I5764" s="173">
        <v>11480.0</v>
      </c>
      <c r="J5764" s="174">
        <v>1440.0</v>
      </c>
      <c r="K5764" s="179">
        <v>1440.0</v>
      </c>
      <c r="L5764" s="178"/>
      <c r="M5764" s="177"/>
      <c r="N5764" s="178"/>
      <c r="O5764" s="163"/>
      <c r="P5764" s="164"/>
      <c r="Q5764" s="163"/>
      <c r="R5764" s="163"/>
      <c r="S5764" s="168"/>
      <c r="T5764" s="164"/>
    </row>
    <row r="5765" ht="18.75" customHeight="1">
      <c r="A5765" s="180">
        <v>45996.0</v>
      </c>
      <c r="B5765" s="171">
        <v>9348.0</v>
      </c>
      <c r="C5765" s="171" t="s">
        <v>4444</v>
      </c>
      <c r="D5765" s="171"/>
      <c r="E5765" s="171" t="s">
        <v>20634</v>
      </c>
      <c r="F5765" s="171"/>
      <c r="G5765" s="171" t="s">
        <v>23084</v>
      </c>
      <c r="H5765" s="172" t="s">
        <v>23084</v>
      </c>
      <c r="I5765" s="173">
        <v>3360.0</v>
      </c>
      <c r="J5765" s="174">
        <v>560.0</v>
      </c>
      <c r="K5765" s="179">
        <v>224.0</v>
      </c>
      <c r="L5765" s="178">
        <v>0.0</v>
      </c>
      <c r="M5765" s="177">
        <v>0.0</v>
      </c>
      <c r="N5765" s="178">
        <v>336.0</v>
      </c>
      <c r="O5765" s="163"/>
      <c r="P5765" s="164"/>
      <c r="Q5765" s="163"/>
      <c r="R5765" s="163"/>
      <c r="S5765" s="168" t="s">
        <v>20645</v>
      </c>
      <c r="T5765" s="164">
        <v>0.0</v>
      </c>
    </row>
    <row r="5766" ht="18.75" customHeight="1">
      <c r="A5766" s="170">
        <v>45996.0</v>
      </c>
      <c r="B5766" s="171">
        <v>18271.0</v>
      </c>
      <c r="C5766" s="171" t="s">
        <v>3395</v>
      </c>
      <c r="D5766" s="171" t="s">
        <v>20673</v>
      </c>
      <c r="E5766" s="171">
        <v>8.0</v>
      </c>
      <c r="F5766" s="171" t="s">
        <v>20700</v>
      </c>
      <c r="G5766" s="171" t="s">
        <v>13456</v>
      </c>
      <c r="H5766" s="172" t="s">
        <v>20635</v>
      </c>
      <c r="I5766" s="173">
        <v>10780.0</v>
      </c>
      <c r="J5766" s="174">
        <v>940.0</v>
      </c>
      <c r="K5766" s="179">
        <v>940.0</v>
      </c>
      <c r="L5766" s="178"/>
      <c r="M5766" s="177"/>
      <c r="N5766" s="178"/>
      <c r="O5766" s="163"/>
      <c r="P5766" s="164"/>
      <c r="Q5766" s="163"/>
      <c r="R5766" s="163"/>
      <c r="S5766" s="168"/>
      <c r="T5766" s="164"/>
    </row>
    <row r="5767" ht="18.75" customHeight="1">
      <c r="A5767" s="170">
        <v>45996.0</v>
      </c>
      <c r="B5767" s="171">
        <v>18272.0</v>
      </c>
      <c r="C5767" s="171" t="s">
        <v>20995</v>
      </c>
      <c r="D5767" s="171" t="s">
        <v>20659</v>
      </c>
      <c r="E5767" s="171">
        <v>8.0</v>
      </c>
      <c r="F5767" s="171" t="s">
        <v>20692</v>
      </c>
      <c r="G5767" s="171" t="s">
        <v>5768</v>
      </c>
      <c r="H5767" s="172" t="s">
        <v>20635</v>
      </c>
      <c r="I5767" s="173">
        <v>11460.0</v>
      </c>
      <c r="J5767" s="174">
        <v>1760.0</v>
      </c>
      <c r="K5767" s="179">
        <v>1760.0</v>
      </c>
      <c r="L5767" s="178"/>
      <c r="M5767" s="177"/>
      <c r="N5767" s="178"/>
      <c r="O5767" s="163"/>
      <c r="P5767" s="164"/>
      <c r="Q5767" s="163"/>
      <c r="R5767" s="163"/>
      <c r="S5767" s="168"/>
      <c r="T5767" s="164"/>
    </row>
    <row r="5768" ht="18.75" customHeight="1">
      <c r="A5768" s="180">
        <v>45996.0</v>
      </c>
      <c r="B5768" s="171">
        <v>9349.0</v>
      </c>
      <c r="C5768" s="171" t="s">
        <v>4016</v>
      </c>
      <c r="D5768" s="171"/>
      <c r="E5768" s="171" t="s">
        <v>20634</v>
      </c>
      <c r="F5768" s="171"/>
      <c r="G5768" s="171"/>
      <c r="H5768" s="172"/>
      <c r="I5768" s="173">
        <v>3280.0</v>
      </c>
      <c r="J5768" s="174">
        <v>640.0</v>
      </c>
      <c r="K5768" s="179">
        <v>320.0</v>
      </c>
      <c r="L5768" s="178">
        <v>0.0</v>
      </c>
      <c r="M5768" s="177">
        <v>320.0</v>
      </c>
      <c r="N5768" s="178">
        <v>0.0</v>
      </c>
      <c r="O5768" s="163"/>
      <c r="P5768" s="164"/>
      <c r="Q5768" s="163"/>
      <c r="R5768" s="163"/>
      <c r="S5768" s="168" t="s">
        <v>20645</v>
      </c>
      <c r="T5768" s="164">
        <v>0.0</v>
      </c>
    </row>
    <row r="5769" ht="18.75" customHeight="1">
      <c r="A5769" s="180">
        <v>45996.0</v>
      </c>
      <c r="B5769" s="171">
        <v>9350.0</v>
      </c>
      <c r="C5769" s="171" t="s">
        <v>4444</v>
      </c>
      <c r="D5769" s="171"/>
      <c r="E5769" s="171" t="s">
        <v>20634</v>
      </c>
      <c r="F5769" s="171"/>
      <c r="G5769" s="171" t="s">
        <v>23084</v>
      </c>
      <c r="H5769" s="172" t="s">
        <v>23084</v>
      </c>
      <c r="I5769" s="173">
        <v>3300.0</v>
      </c>
      <c r="J5769" s="174">
        <v>500.0</v>
      </c>
      <c r="K5769" s="179">
        <v>500.0</v>
      </c>
      <c r="L5769" s="178">
        <v>0.0</v>
      </c>
      <c r="M5769" s="177">
        <v>0.0</v>
      </c>
      <c r="N5769" s="178">
        <v>0.0</v>
      </c>
      <c r="O5769" s="163"/>
      <c r="P5769" s="164"/>
      <c r="Q5769" s="163"/>
      <c r="R5769" s="163"/>
      <c r="S5769" s="168" t="s">
        <v>20645</v>
      </c>
      <c r="T5769" s="164">
        <v>0.0</v>
      </c>
    </row>
    <row r="5770" ht="18.75" customHeight="1">
      <c r="A5770" s="180">
        <v>45996.0</v>
      </c>
      <c r="B5770" s="171">
        <v>9351.0</v>
      </c>
      <c r="C5770" s="171" t="s">
        <v>8901</v>
      </c>
      <c r="D5770" s="171"/>
      <c r="E5770" s="171" t="s">
        <v>20634</v>
      </c>
      <c r="F5770" s="171"/>
      <c r="G5770" s="171" t="s">
        <v>23108</v>
      </c>
      <c r="H5770" s="172" t="s">
        <v>23108</v>
      </c>
      <c r="I5770" s="173">
        <v>13580.0</v>
      </c>
      <c r="J5770" s="174">
        <v>3080.0</v>
      </c>
      <c r="K5770" s="179">
        <v>3080.0</v>
      </c>
      <c r="L5770" s="178">
        <v>0.0</v>
      </c>
      <c r="M5770" s="177">
        <v>0.0</v>
      </c>
      <c r="N5770" s="178">
        <v>0.0</v>
      </c>
      <c r="O5770" s="163"/>
      <c r="P5770" s="164"/>
      <c r="Q5770" s="163"/>
      <c r="R5770" s="163"/>
      <c r="S5770" s="168" t="s">
        <v>20645</v>
      </c>
      <c r="T5770" s="164">
        <v>0.0</v>
      </c>
    </row>
    <row r="5771" ht="18.75" customHeight="1">
      <c r="A5771" s="170">
        <v>45996.0</v>
      </c>
      <c r="B5771" s="171">
        <v>18273.0</v>
      </c>
      <c r="C5771" s="171" t="s">
        <v>21725</v>
      </c>
      <c r="D5771" s="171" t="s">
        <v>20673</v>
      </c>
      <c r="E5771" s="171">
        <v>8.0</v>
      </c>
      <c r="F5771" s="171" t="s">
        <v>20710</v>
      </c>
      <c r="G5771" s="171" t="s">
        <v>16323</v>
      </c>
      <c r="H5771" s="172" t="s">
        <v>20635</v>
      </c>
      <c r="I5771" s="173">
        <v>13660.0</v>
      </c>
      <c r="J5771" s="174">
        <v>3820.0</v>
      </c>
      <c r="K5771" s="179">
        <v>3820.0</v>
      </c>
      <c r="L5771" s="178"/>
      <c r="M5771" s="177"/>
      <c r="N5771" s="178"/>
      <c r="O5771" s="163"/>
      <c r="P5771" s="164"/>
      <c r="Q5771" s="163"/>
      <c r="R5771" s="163"/>
      <c r="S5771" s="168"/>
      <c r="T5771" s="164"/>
    </row>
    <row r="5772" ht="18.75" customHeight="1">
      <c r="A5772" s="180">
        <v>45996.0</v>
      </c>
      <c r="B5772" s="171">
        <v>9352.0</v>
      </c>
      <c r="C5772" s="171" t="s">
        <v>4111</v>
      </c>
      <c r="D5772" s="171"/>
      <c r="E5772" s="171" t="s">
        <v>20634</v>
      </c>
      <c r="F5772" s="171"/>
      <c r="G5772" s="171"/>
      <c r="H5772" s="172"/>
      <c r="I5772" s="173">
        <v>3500.0</v>
      </c>
      <c r="J5772" s="174">
        <v>920.0</v>
      </c>
      <c r="K5772" s="179">
        <v>920.0</v>
      </c>
      <c r="L5772" s="178">
        <v>0.0</v>
      </c>
      <c r="M5772" s="177">
        <v>0.0</v>
      </c>
      <c r="N5772" s="178">
        <v>0.0</v>
      </c>
      <c r="O5772" s="163"/>
      <c r="P5772" s="164"/>
      <c r="Q5772" s="163"/>
      <c r="R5772" s="163"/>
      <c r="S5772" s="168" t="s">
        <v>20645</v>
      </c>
      <c r="T5772" s="164">
        <v>0.0</v>
      </c>
    </row>
    <row r="5773" ht="18.75" customHeight="1">
      <c r="A5773" s="180">
        <v>45996.0</v>
      </c>
      <c r="B5773" s="171">
        <v>9353.0</v>
      </c>
      <c r="C5773" s="171" t="s">
        <v>8901</v>
      </c>
      <c r="D5773" s="171"/>
      <c r="E5773" s="171" t="s">
        <v>20634</v>
      </c>
      <c r="F5773" s="171"/>
      <c r="G5773" s="171" t="s">
        <v>23109</v>
      </c>
      <c r="H5773" s="172" t="s">
        <v>23109</v>
      </c>
      <c r="I5773" s="173">
        <v>11520.0</v>
      </c>
      <c r="J5773" s="174">
        <v>1360.0</v>
      </c>
      <c r="K5773" s="179">
        <v>1360.0</v>
      </c>
      <c r="L5773" s="178">
        <v>0.0</v>
      </c>
      <c r="M5773" s="177">
        <v>0.0</v>
      </c>
      <c r="N5773" s="178">
        <v>0.0</v>
      </c>
      <c r="O5773" s="163"/>
      <c r="P5773" s="164"/>
      <c r="Q5773" s="163"/>
      <c r="R5773" s="163"/>
      <c r="S5773" s="168" t="s">
        <v>20645</v>
      </c>
      <c r="T5773" s="164">
        <v>0.0</v>
      </c>
    </row>
    <row r="5774" ht="18.75" customHeight="1">
      <c r="A5774" s="170">
        <v>45996.0</v>
      </c>
      <c r="B5774" s="171">
        <v>18277.0</v>
      </c>
      <c r="C5774" s="171" t="s">
        <v>22674</v>
      </c>
      <c r="D5774" s="171" t="s">
        <v>20659</v>
      </c>
      <c r="E5774" s="171">
        <v>8.0</v>
      </c>
      <c r="F5774" s="171" t="s">
        <v>20755</v>
      </c>
      <c r="G5774" s="171" t="s">
        <v>10477</v>
      </c>
      <c r="H5774" s="172" t="s">
        <v>20635</v>
      </c>
      <c r="I5774" s="173">
        <v>11160.0</v>
      </c>
      <c r="J5774" s="174">
        <v>1460.0</v>
      </c>
      <c r="K5774" s="179">
        <v>1460.0</v>
      </c>
      <c r="L5774" s="178"/>
      <c r="M5774" s="177"/>
      <c r="N5774" s="178"/>
      <c r="O5774" s="163"/>
      <c r="P5774" s="164"/>
      <c r="Q5774" s="163"/>
      <c r="R5774" s="163"/>
      <c r="S5774" s="168"/>
      <c r="T5774" s="164"/>
    </row>
    <row r="5775" ht="18.75" customHeight="1">
      <c r="A5775" s="182">
        <v>45996.029045104166</v>
      </c>
      <c r="B5775" s="171">
        <v>9333.0</v>
      </c>
      <c r="C5775" s="171" t="s">
        <v>8901</v>
      </c>
      <c r="D5775" s="171"/>
      <c r="E5775" s="171" t="s">
        <v>20634</v>
      </c>
      <c r="F5775" s="171"/>
      <c r="G5775" s="171" t="s">
        <v>23110</v>
      </c>
      <c r="H5775" s="172" t="s">
        <v>23110</v>
      </c>
      <c r="I5775" s="173">
        <v>12600.0</v>
      </c>
      <c r="J5775" s="174">
        <v>1140.0</v>
      </c>
      <c r="K5775" s="179">
        <v>1140.0</v>
      </c>
      <c r="L5775" s="178">
        <v>0.0</v>
      </c>
      <c r="M5775" s="177">
        <v>0.0</v>
      </c>
      <c r="N5775" s="178">
        <v>0.0</v>
      </c>
      <c r="O5775" s="163"/>
      <c r="P5775" s="164"/>
      <c r="Q5775" s="163"/>
      <c r="R5775" s="163"/>
      <c r="S5775" s="168" t="s">
        <v>20645</v>
      </c>
      <c r="T5775" s="164">
        <v>0.0</v>
      </c>
    </row>
    <row r="5776" ht="18.75" customHeight="1">
      <c r="A5776" s="170">
        <v>45999.0</v>
      </c>
      <c r="B5776" s="171">
        <v>18278.0</v>
      </c>
      <c r="C5776" s="171" t="s">
        <v>18536</v>
      </c>
      <c r="D5776" s="171" t="s">
        <v>20659</v>
      </c>
      <c r="E5776" s="171">
        <v>8.0</v>
      </c>
      <c r="F5776" s="171" t="s">
        <v>20973</v>
      </c>
      <c r="G5776" s="171" t="s">
        <v>9237</v>
      </c>
      <c r="H5776" s="172" t="s">
        <v>20635</v>
      </c>
      <c r="I5776" s="191">
        <v>10780.0</v>
      </c>
      <c r="J5776" s="184">
        <v>1080.0</v>
      </c>
      <c r="K5776" s="177">
        <v>1080.0</v>
      </c>
      <c r="L5776" s="177"/>
      <c r="M5776" s="177"/>
      <c r="N5776" s="177"/>
      <c r="O5776" s="163"/>
      <c r="P5776" s="164"/>
      <c r="Q5776" s="163"/>
      <c r="R5776" s="163"/>
      <c r="S5776" s="168"/>
      <c r="T5776" s="164"/>
    </row>
    <row r="5777" ht="18.75" customHeight="1">
      <c r="A5777" s="170">
        <v>45999.0</v>
      </c>
      <c r="B5777" s="171">
        <v>18279.0</v>
      </c>
      <c r="C5777" s="171" t="s">
        <v>20705</v>
      </c>
      <c r="D5777" s="171" t="s">
        <v>20673</v>
      </c>
      <c r="E5777" s="171">
        <v>8.0</v>
      </c>
      <c r="F5777" s="171" t="s">
        <v>21136</v>
      </c>
      <c r="G5777" s="171" t="s">
        <v>16349</v>
      </c>
      <c r="H5777" s="172" t="s">
        <v>20635</v>
      </c>
      <c r="I5777" s="191">
        <v>12880.0</v>
      </c>
      <c r="J5777" s="184">
        <v>3040.0</v>
      </c>
      <c r="K5777" s="177">
        <v>3040.0</v>
      </c>
      <c r="L5777" s="177"/>
      <c r="M5777" s="177"/>
      <c r="N5777" s="177"/>
      <c r="O5777" s="163"/>
      <c r="P5777" s="164"/>
      <c r="Q5777" s="163"/>
      <c r="R5777" s="163"/>
      <c r="S5777" s="168"/>
      <c r="T5777" s="164"/>
    </row>
    <row r="5778" ht="18.75" customHeight="1">
      <c r="A5778" s="180">
        <v>45999.0</v>
      </c>
      <c r="B5778" s="171">
        <v>9356.0</v>
      </c>
      <c r="C5778" s="171" t="s">
        <v>4017</v>
      </c>
      <c r="D5778" s="171"/>
      <c r="E5778" s="171" t="s">
        <v>20634</v>
      </c>
      <c r="F5778" s="171"/>
      <c r="G5778" s="171" t="s">
        <v>4500</v>
      </c>
      <c r="H5778" s="172" t="s">
        <v>4500</v>
      </c>
      <c r="I5778" s="191">
        <v>3980.0</v>
      </c>
      <c r="J5778" s="184">
        <v>760.0</v>
      </c>
      <c r="K5778" s="177">
        <v>760.0</v>
      </c>
      <c r="L5778" s="177">
        <v>0.0</v>
      </c>
      <c r="M5778" s="177">
        <v>0.0</v>
      </c>
      <c r="N5778" s="177">
        <v>0.0</v>
      </c>
      <c r="O5778" s="163"/>
      <c r="P5778" s="164"/>
      <c r="Q5778" s="163"/>
      <c r="R5778" s="163"/>
      <c r="S5778" s="168" t="s">
        <v>20645</v>
      </c>
      <c r="T5778" s="164">
        <v>0.0</v>
      </c>
    </row>
    <row r="5779" ht="18.75" customHeight="1">
      <c r="A5779" s="170">
        <v>45999.0</v>
      </c>
      <c r="B5779" s="171">
        <v>18280.0</v>
      </c>
      <c r="C5779" s="171" t="s">
        <v>491</v>
      </c>
      <c r="D5779" s="171" t="s">
        <v>20687</v>
      </c>
      <c r="E5779" s="171">
        <v>8.0</v>
      </c>
      <c r="F5779" s="171" t="s">
        <v>21580</v>
      </c>
      <c r="G5779" s="171" t="s">
        <v>16263</v>
      </c>
      <c r="H5779" s="172" t="s">
        <v>20638</v>
      </c>
      <c r="I5779" s="191">
        <v>18640.0</v>
      </c>
      <c r="J5779" s="184">
        <v>8620.0</v>
      </c>
      <c r="K5779" s="177"/>
      <c r="L5779" s="177"/>
      <c r="M5779" s="177"/>
      <c r="N5779" s="177">
        <v>8620.0</v>
      </c>
      <c r="O5779" s="163"/>
      <c r="P5779" s="164"/>
      <c r="Q5779" s="163"/>
      <c r="R5779" s="163"/>
      <c r="S5779" s="168"/>
      <c r="T5779" s="164"/>
    </row>
    <row r="5780" ht="18.75" customHeight="1">
      <c r="A5780" s="170">
        <v>45999.0</v>
      </c>
      <c r="B5780" s="171">
        <v>18281.0</v>
      </c>
      <c r="C5780" s="171" t="s">
        <v>2851</v>
      </c>
      <c r="D5780" s="171" t="s">
        <v>20673</v>
      </c>
      <c r="E5780" s="171">
        <v>8.0</v>
      </c>
      <c r="F5780" s="171" t="s">
        <v>21360</v>
      </c>
      <c r="G5780" s="171" t="s">
        <v>4135</v>
      </c>
      <c r="H5780" s="172" t="s">
        <v>20635</v>
      </c>
      <c r="I5780" s="191">
        <v>10700.0</v>
      </c>
      <c r="J5780" s="184">
        <v>860.0</v>
      </c>
      <c r="K5780" s="177">
        <v>860.0</v>
      </c>
      <c r="L5780" s="177"/>
      <c r="M5780" s="177"/>
      <c r="N5780" s="177"/>
      <c r="O5780" s="163"/>
      <c r="P5780" s="164"/>
      <c r="Q5780" s="163"/>
      <c r="R5780" s="163"/>
      <c r="S5780" s="168"/>
      <c r="T5780" s="164"/>
    </row>
    <row r="5781" ht="18.75" customHeight="1">
      <c r="A5781" s="180">
        <v>45999.0</v>
      </c>
      <c r="B5781" s="171">
        <v>9357.0</v>
      </c>
      <c r="C5781" s="171" t="s">
        <v>744</v>
      </c>
      <c r="D5781" s="171"/>
      <c r="E5781" s="171" t="s">
        <v>20634</v>
      </c>
      <c r="F5781" s="171"/>
      <c r="G5781" s="171"/>
      <c r="H5781" s="172"/>
      <c r="I5781" s="191">
        <v>2880.0</v>
      </c>
      <c r="J5781" s="184">
        <v>300.0</v>
      </c>
      <c r="K5781" s="177">
        <v>0.0</v>
      </c>
      <c r="L5781" s="177">
        <v>300.0</v>
      </c>
      <c r="M5781" s="177">
        <v>0.0</v>
      </c>
      <c r="N5781" s="177">
        <v>0.0</v>
      </c>
      <c r="O5781" s="163"/>
      <c r="P5781" s="164"/>
      <c r="Q5781" s="163"/>
      <c r="R5781" s="163"/>
      <c r="S5781" s="168" t="s">
        <v>20645</v>
      </c>
      <c r="T5781" s="164">
        <v>0.0</v>
      </c>
    </row>
    <row r="5782" ht="18.75" customHeight="1">
      <c r="A5782" s="180">
        <v>45999.0</v>
      </c>
      <c r="B5782" s="171">
        <v>9358.0</v>
      </c>
      <c r="C5782" s="171" t="s">
        <v>4035</v>
      </c>
      <c r="D5782" s="171"/>
      <c r="E5782" s="171" t="s">
        <v>20634</v>
      </c>
      <c r="F5782" s="171"/>
      <c r="G5782" s="171"/>
      <c r="H5782" s="172"/>
      <c r="I5782" s="191">
        <v>4440.0</v>
      </c>
      <c r="J5782" s="184">
        <v>1740.0</v>
      </c>
      <c r="K5782" s="177">
        <v>0.0</v>
      </c>
      <c r="L5782" s="177">
        <v>0.0</v>
      </c>
      <c r="M5782" s="177">
        <v>0.0</v>
      </c>
      <c r="N5782" s="177">
        <v>1740.0</v>
      </c>
      <c r="O5782" s="163"/>
      <c r="P5782" s="164"/>
      <c r="Q5782" s="163"/>
      <c r="R5782" s="163"/>
      <c r="S5782" s="168" t="s">
        <v>20645</v>
      </c>
      <c r="T5782" s="164">
        <v>0.0</v>
      </c>
    </row>
    <row r="5783" ht="18.75" customHeight="1">
      <c r="A5783" s="170">
        <v>45999.0</v>
      </c>
      <c r="B5783" s="171">
        <v>18282.0</v>
      </c>
      <c r="C5783" s="171" t="s">
        <v>3980</v>
      </c>
      <c r="D5783" s="171" t="s">
        <v>20659</v>
      </c>
      <c r="E5783" s="171">
        <v>8.0</v>
      </c>
      <c r="F5783" s="171" t="s">
        <v>20877</v>
      </c>
      <c r="G5783" s="171" t="s">
        <v>5765</v>
      </c>
      <c r="H5783" s="172" t="s">
        <v>20635</v>
      </c>
      <c r="I5783" s="191">
        <v>12040.0</v>
      </c>
      <c r="J5783" s="184">
        <v>2340.0</v>
      </c>
      <c r="K5783" s="177">
        <v>2340.0</v>
      </c>
      <c r="L5783" s="177"/>
      <c r="M5783" s="177"/>
      <c r="N5783" s="177"/>
      <c r="O5783" s="163"/>
      <c r="P5783" s="164"/>
      <c r="Q5783" s="163"/>
      <c r="R5783" s="163"/>
      <c r="S5783" s="168"/>
      <c r="T5783" s="164"/>
    </row>
    <row r="5784" ht="18.75" customHeight="1">
      <c r="A5784" s="180">
        <v>45999.0</v>
      </c>
      <c r="B5784" s="171">
        <v>9359.0</v>
      </c>
      <c r="C5784" s="171" t="s">
        <v>4444</v>
      </c>
      <c r="D5784" s="171"/>
      <c r="E5784" s="171" t="s">
        <v>20634</v>
      </c>
      <c r="F5784" s="171"/>
      <c r="G5784" s="171" t="s">
        <v>23084</v>
      </c>
      <c r="H5784" s="172" t="s">
        <v>23084</v>
      </c>
      <c r="I5784" s="191">
        <v>3340.0</v>
      </c>
      <c r="J5784" s="184">
        <v>540.0</v>
      </c>
      <c r="K5784" s="177">
        <v>540.0</v>
      </c>
      <c r="L5784" s="177">
        <v>0.0</v>
      </c>
      <c r="M5784" s="177">
        <v>0.0</v>
      </c>
      <c r="N5784" s="177">
        <v>540.0</v>
      </c>
      <c r="O5784" s="163"/>
      <c r="P5784" s="164"/>
      <c r="Q5784" s="163"/>
      <c r="R5784" s="163"/>
      <c r="S5784" s="168" t="s">
        <v>20645</v>
      </c>
      <c r="T5784" s="164">
        <v>0.0</v>
      </c>
    </row>
    <row r="5785" ht="18.75" customHeight="1">
      <c r="A5785" s="180">
        <v>45999.0</v>
      </c>
      <c r="B5785" s="171">
        <v>9360.0</v>
      </c>
      <c r="C5785" s="171" t="s">
        <v>4651</v>
      </c>
      <c r="D5785" s="171"/>
      <c r="E5785" s="171" t="s">
        <v>20634</v>
      </c>
      <c r="F5785" s="171"/>
      <c r="G5785" s="171"/>
      <c r="H5785" s="172"/>
      <c r="I5785" s="191">
        <v>2520.0</v>
      </c>
      <c r="J5785" s="184">
        <v>40.0</v>
      </c>
      <c r="K5785" s="177">
        <v>0.0</v>
      </c>
      <c r="L5785" s="177">
        <v>40.0</v>
      </c>
      <c r="M5785" s="177">
        <v>0.0</v>
      </c>
      <c r="N5785" s="177">
        <v>0.0</v>
      </c>
      <c r="O5785" s="163"/>
      <c r="P5785" s="164"/>
      <c r="Q5785" s="163"/>
      <c r="R5785" s="163"/>
      <c r="S5785" s="168" t="s">
        <v>20645</v>
      </c>
      <c r="T5785" s="164">
        <v>0.0</v>
      </c>
    </row>
    <row r="5786" ht="18.75" customHeight="1">
      <c r="A5786" s="180">
        <v>45999.0</v>
      </c>
      <c r="B5786" s="171">
        <v>9361.0</v>
      </c>
      <c r="C5786" s="171" t="s">
        <v>4444</v>
      </c>
      <c r="D5786" s="171"/>
      <c r="E5786" s="171" t="s">
        <v>20634</v>
      </c>
      <c r="F5786" s="171"/>
      <c r="G5786" s="171" t="s">
        <v>23084</v>
      </c>
      <c r="H5786" s="172" t="s">
        <v>23084</v>
      </c>
      <c r="I5786" s="191">
        <v>3480.0</v>
      </c>
      <c r="J5786" s="184">
        <v>680.0</v>
      </c>
      <c r="K5786" s="177">
        <v>0.0</v>
      </c>
      <c r="L5786" s="177">
        <v>0.0</v>
      </c>
      <c r="M5786" s="177">
        <v>680.0</v>
      </c>
      <c r="N5786" s="177">
        <v>0.0</v>
      </c>
      <c r="O5786" s="163"/>
      <c r="P5786" s="164"/>
      <c r="Q5786" s="163"/>
      <c r="R5786" s="163"/>
      <c r="S5786" s="168" t="s">
        <v>20645</v>
      </c>
      <c r="T5786" s="164">
        <v>0.0</v>
      </c>
    </row>
    <row r="5787" ht="18.75" customHeight="1">
      <c r="A5787" s="170">
        <v>45999.0</v>
      </c>
      <c r="B5787" s="171">
        <v>18283.0</v>
      </c>
      <c r="C5787" s="171" t="s">
        <v>3999</v>
      </c>
      <c r="D5787" s="171" t="s">
        <v>20659</v>
      </c>
      <c r="E5787" s="171" t="s">
        <v>926</v>
      </c>
      <c r="F5787" s="171" t="s">
        <v>21492</v>
      </c>
      <c r="G5787" s="171" t="s">
        <v>12210</v>
      </c>
      <c r="H5787" s="172" t="s">
        <v>20635</v>
      </c>
      <c r="I5787" s="191">
        <v>10780.0</v>
      </c>
      <c r="J5787" s="184">
        <v>10780.0</v>
      </c>
      <c r="K5787" s="177">
        <v>10780.0</v>
      </c>
      <c r="L5787" s="177"/>
      <c r="M5787" s="177"/>
      <c r="N5787" s="177"/>
      <c r="O5787" s="163"/>
      <c r="P5787" s="164"/>
      <c r="Q5787" s="163"/>
      <c r="R5787" s="163"/>
      <c r="S5787" s="168"/>
      <c r="T5787" s="164"/>
    </row>
    <row r="5788" ht="18.75" customHeight="1">
      <c r="A5788" s="180">
        <v>45999.0</v>
      </c>
      <c r="B5788" s="171">
        <v>9362.0</v>
      </c>
      <c r="C5788" s="171" t="s">
        <v>744</v>
      </c>
      <c r="D5788" s="171"/>
      <c r="E5788" s="171" t="s">
        <v>20634</v>
      </c>
      <c r="F5788" s="171"/>
      <c r="G5788" s="171"/>
      <c r="H5788" s="172"/>
      <c r="I5788" s="191">
        <v>2800.0</v>
      </c>
      <c r="J5788" s="184">
        <v>220.0</v>
      </c>
      <c r="K5788" s="177">
        <v>0.0</v>
      </c>
      <c r="L5788" s="177">
        <v>220.0</v>
      </c>
      <c r="M5788" s="177">
        <v>0.0</v>
      </c>
      <c r="N5788" s="177">
        <v>0.0</v>
      </c>
      <c r="O5788" s="163"/>
      <c r="P5788" s="164"/>
      <c r="Q5788" s="163"/>
      <c r="R5788" s="163"/>
      <c r="S5788" s="168" t="s">
        <v>20645</v>
      </c>
      <c r="T5788" s="164">
        <v>0.0</v>
      </c>
    </row>
    <row r="5789" ht="18.75" customHeight="1">
      <c r="A5789" s="180">
        <v>45999.0</v>
      </c>
      <c r="B5789" s="171">
        <v>9363.0</v>
      </c>
      <c r="C5789" s="171" t="s">
        <v>4444</v>
      </c>
      <c r="D5789" s="171"/>
      <c r="E5789" s="171" t="s">
        <v>20634</v>
      </c>
      <c r="F5789" s="171"/>
      <c r="G5789" s="171" t="s">
        <v>23084</v>
      </c>
      <c r="H5789" s="172" t="s">
        <v>23084</v>
      </c>
      <c r="I5789" s="191">
        <v>3160.0</v>
      </c>
      <c r="J5789" s="184">
        <v>360.0</v>
      </c>
      <c r="K5789" s="177">
        <v>360.0</v>
      </c>
      <c r="L5789" s="177">
        <v>0.0</v>
      </c>
      <c r="M5789" s="177">
        <v>0.0</v>
      </c>
      <c r="N5789" s="177">
        <v>0.0</v>
      </c>
      <c r="O5789" s="163"/>
      <c r="P5789" s="164"/>
      <c r="Q5789" s="163"/>
      <c r="R5789" s="163"/>
      <c r="S5789" s="168" t="s">
        <v>20645</v>
      </c>
      <c r="T5789" s="164">
        <v>0.0</v>
      </c>
    </row>
    <row r="5790" ht="18.75" customHeight="1">
      <c r="A5790" s="180">
        <v>45999.0</v>
      </c>
      <c r="B5790" s="171">
        <v>9364.0</v>
      </c>
      <c r="C5790" s="171" t="s">
        <v>4062</v>
      </c>
      <c r="D5790" s="171"/>
      <c r="E5790" s="171" t="s">
        <v>20634</v>
      </c>
      <c r="F5790" s="171"/>
      <c r="G5790" s="171"/>
      <c r="H5790" s="172"/>
      <c r="I5790" s="191">
        <v>6740.0</v>
      </c>
      <c r="J5790" s="184">
        <v>2940.0</v>
      </c>
      <c r="K5790" s="177">
        <v>2940.0</v>
      </c>
      <c r="L5790" s="177">
        <v>0.0</v>
      </c>
      <c r="M5790" s="177">
        <v>0.0</v>
      </c>
      <c r="N5790" s="177">
        <v>0.0</v>
      </c>
      <c r="O5790" s="163"/>
      <c r="P5790" s="164"/>
      <c r="Q5790" s="163"/>
      <c r="R5790" s="163"/>
      <c r="S5790" s="168" t="s">
        <v>20645</v>
      </c>
      <c r="T5790" s="164">
        <v>0.0</v>
      </c>
    </row>
    <row r="5791" ht="18.75" customHeight="1">
      <c r="A5791" s="180">
        <v>45999.0</v>
      </c>
      <c r="B5791" s="171">
        <v>9365.0</v>
      </c>
      <c r="C5791" s="171" t="s">
        <v>4017</v>
      </c>
      <c r="D5791" s="171"/>
      <c r="E5791" s="171" t="s">
        <v>20634</v>
      </c>
      <c r="F5791" s="171"/>
      <c r="G5791" s="171"/>
      <c r="H5791" s="172"/>
      <c r="I5791" s="191">
        <v>3820.0</v>
      </c>
      <c r="J5791" s="184">
        <v>380.0</v>
      </c>
      <c r="K5791" s="177">
        <v>0.0</v>
      </c>
      <c r="L5791" s="177">
        <v>0.0</v>
      </c>
      <c r="M5791" s="177">
        <v>380.0</v>
      </c>
      <c r="N5791" s="177">
        <v>0.0</v>
      </c>
      <c r="O5791" s="163"/>
      <c r="P5791" s="164"/>
      <c r="Q5791" s="163"/>
      <c r="R5791" s="163"/>
      <c r="S5791" s="168" t="s">
        <v>20645</v>
      </c>
      <c r="T5791" s="164">
        <v>0.0</v>
      </c>
    </row>
    <row r="5792" ht="18.75" customHeight="1">
      <c r="A5792" s="170">
        <v>45999.0</v>
      </c>
      <c r="B5792" s="171">
        <v>18284.0</v>
      </c>
      <c r="C5792" s="171" t="s">
        <v>23111</v>
      </c>
      <c r="D5792" s="171" t="s">
        <v>20673</v>
      </c>
      <c r="E5792" s="171">
        <v>14.0</v>
      </c>
      <c r="F5792" s="171" t="s">
        <v>20778</v>
      </c>
      <c r="G5792" s="171" t="s">
        <v>16428</v>
      </c>
      <c r="H5792" s="172" t="s">
        <v>20669</v>
      </c>
      <c r="I5792" s="191">
        <v>11640.0</v>
      </c>
      <c r="J5792" s="184">
        <v>1780.0</v>
      </c>
      <c r="K5792" s="177"/>
      <c r="L5792" s="177">
        <v>1780.0</v>
      </c>
      <c r="M5792" s="177"/>
      <c r="N5792" s="177"/>
      <c r="O5792" s="163"/>
      <c r="P5792" s="164"/>
      <c r="Q5792" s="163"/>
      <c r="R5792" s="163"/>
      <c r="S5792" s="168"/>
      <c r="T5792" s="164"/>
    </row>
    <row r="5793" ht="18.75" customHeight="1">
      <c r="A5793" s="170">
        <v>45999.0</v>
      </c>
      <c r="B5793" s="171">
        <v>18285.0</v>
      </c>
      <c r="C5793" s="171" t="s">
        <v>14494</v>
      </c>
      <c r="D5793" s="171" t="s">
        <v>20687</v>
      </c>
      <c r="E5793" s="171">
        <v>8.0</v>
      </c>
      <c r="F5793" s="171" t="s">
        <v>20699</v>
      </c>
      <c r="G5793" s="171" t="s">
        <v>4924</v>
      </c>
      <c r="H5793" s="172"/>
      <c r="I5793" s="191">
        <v>12100.0</v>
      </c>
      <c r="J5793" s="184">
        <v>2080.0</v>
      </c>
      <c r="K5793" s="177"/>
      <c r="L5793" s="177"/>
      <c r="M5793" s="177"/>
      <c r="N5793" s="177"/>
      <c r="O5793" s="163"/>
      <c r="P5793" s="164"/>
      <c r="Q5793" s="163"/>
      <c r="R5793" s="163"/>
      <c r="S5793" s="168"/>
      <c r="T5793" s="164"/>
    </row>
    <row r="5794" ht="18.75" customHeight="1">
      <c r="A5794" s="170">
        <v>45999.0</v>
      </c>
      <c r="B5794" s="171">
        <v>18287.0</v>
      </c>
      <c r="C5794" s="171" t="s">
        <v>4017</v>
      </c>
      <c r="D5794" s="171" t="s">
        <v>20673</v>
      </c>
      <c r="E5794" s="171">
        <v>8.0</v>
      </c>
      <c r="F5794" s="171" t="s">
        <v>20909</v>
      </c>
      <c r="G5794" s="171" t="s">
        <v>5009</v>
      </c>
      <c r="H5794" s="172" t="s">
        <v>20635</v>
      </c>
      <c r="I5794" s="191">
        <v>11400.0</v>
      </c>
      <c r="J5794" s="184">
        <v>1560.0</v>
      </c>
      <c r="K5794" s="177">
        <v>1560.0</v>
      </c>
      <c r="L5794" s="177"/>
      <c r="M5794" s="177"/>
      <c r="N5794" s="177"/>
      <c r="O5794" s="163"/>
      <c r="P5794" s="164"/>
      <c r="Q5794" s="163"/>
      <c r="R5794" s="163"/>
      <c r="S5794" s="168"/>
      <c r="T5794" s="164"/>
    </row>
    <row r="5795" ht="18.75" customHeight="1">
      <c r="A5795" s="180">
        <v>45999.0</v>
      </c>
      <c r="B5795" s="171">
        <v>9366.0</v>
      </c>
      <c r="C5795" s="171" t="s">
        <v>4017</v>
      </c>
      <c r="D5795" s="171"/>
      <c r="E5795" s="171" t="s">
        <v>20634</v>
      </c>
      <c r="F5795" s="171"/>
      <c r="G5795" s="171" t="s">
        <v>4500</v>
      </c>
      <c r="H5795" s="172" t="s">
        <v>4500</v>
      </c>
      <c r="I5795" s="191">
        <v>3700.0</v>
      </c>
      <c r="J5795" s="184">
        <v>320.0</v>
      </c>
      <c r="K5795" s="177">
        <v>0.0</v>
      </c>
      <c r="L5795" s="177">
        <v>320.0</v>
      </c>
      <c r="M5795" s="177">
        <v>96.0</v>
      </c>
      <c r="N5795" s="177">
        <v>0.0</v>
      </c>
      <c r="O5795" s="163"/>
      <c r="P5795" s="164"/>
      <c r="Q5795" s="163"/>
      <c r="R5795" s="163"/>
      <c r="S5795" s="168" t="s">
        <v>20645</v>
      </c>
      <c r="T5795" s="164">
        <v>0.0</v>
      </c>
    </row>
    <row r="5796" ht="18.75" customHeight="1">
      <c r="A5796" s="170">
        <v>45999.0</v>
      </c>
      <c r="B5796" s="171">
        <v>18288.0</v>
      </c>
      <c r="C5796" s="171" t="s">
        <v>4017</v>
      </c>
      <c r="D5796" s="171" t="s">
        <v>20687</v>
      </c>
      <c r="E5796" s="171">
        <v>8.0</v>
      </c>
      <c r="F5796" s="171" t="s">
        <v>21352</v>
      </c>
      <c r="G5796" s="171" t="s">
        <v>16449</v>
      </c>
      <c r="H5796" s="172" t="s">
        <v>20635</v>
      </c>
      <c r="I5796" s="191">
        <v>11860.0</v>
      </c>
      <c r="J5796" s="184">
        <v>1840.0</v>
      </c>
      <c r="K5796" s="177">
        <v>1840.0</v>
      </c>
      <c r="L5796" s="177"/>
      <c r="M5796" s="177"/>
      <c r="N5796" s="177"/>
      <c r="O5796" s="163"/>
      <c r="P5796" s="164"/>
      <c r="Q5796" s="163"/>
      <c r="R5796" s="163"/>
      <c r="S5796" s="168"/>
      <c r="T5796" s="164"/>
    </row>
    <row r="5797" ht="18.75" customHeight="1">
      <c r="A5797" s="180">
        <v>45999.0</v>
      </c>
      <c r="B5797" s="171">
        <v>9367.0</v>
      </c>
      <c r="C5797" s="171" t="s">
        <v>4444</v>
      </c>
      <c r="D5797" s="171"/>
      <c r="E5797" s="171" t="s">
        <v>20634</v>
      </c>
      <c r="F5797" s="171"/>
      <c r="G5797" s="171" t="s">
        <v>23084</v>
      </c>
      <c r="H5797" s="172" t="s">
        <v>23084</v>
      </c>
      <c r="I5797" s="191">
        <v>3620.0</v>
      </c>
      <c r="J5797" s="184">
        <v>820.0</v>
      </c>
      <c r="K5797" s="177">
        <v>820.0</v>
      </c>
      <c r="L5797" s="177">
        <v>0.0</v>
      </c>
      <c r="M5797" s="177">
        <v>0.0</v>
      </c>
      <c r="N5797" s="177">
        <v>0.0</v>
      </c>
      <c r="O5797" s="163"/>
      <c r="P5797" s="164"/>
      <c r="Q5797" s="163"/>
      <c r="R5797" s="163"/>
      <c r="S5797" s="168" t="s">
        <v>20645</v>
      </c>
      <c r="T5797" s="164">
        <v>0.0</v>
      </c>
    </row>
    <row r="5798" ht="18.75" customHeight="1">
      <c r="A5798" s="180">
        <v>45999.0</v>
      </c>
      <c r="B5798" s="171">
        <v>9368.0</v>
      </c>
      <c r="C5798" s="171" t="s">
        <v>3265</v>
      </c>
      <c r="D5798" s="171"/>
      <c r="E5798" s="171" t="s">
        <v>20634</v>
      </c>
      <c r="F5798" s="171"/>
      <c r="G5798" s="171"/>
      <c r="H5798" s="172"/>
      <c r="I5798" s="191">
        <v>3720.0</v>
      </c>
      <c r="J5798" s="184">
        <v>860.0</v>
      </c>
      <c r="K5798" s="177">
        <v>344.0</v>
      </c>
      <c r="L5798" s="177">
        <v>516.0</v>
      </c>
      <c r="M5798" s="177">
        <v>0.0</v>
      </c>
      <c r="N5798" s="177">
        <v>0.0</v>
      </c>
      <c r="O5798" s="163"/>
      <c r="P5798" s="164"/>
      <c r="Q5798" s="163"/>
      <c r="R5798" s="163"/>
      <c r="S5798" s="168" t="s">
        <v>20645</v>
      </c>
      <c r="T5798" s="164">
        <v>0.0</v>
      </c>
    </row>
    <row r="5799" ht="18.75" customHeight="1">
      <c r="A5799" s="180">
        <v>45999.0</v>
      </c>
      <c r="B5799" s="171">
        <v>9369.0</v>
      </c>
      <c r="C5799" s="171" t="s">
        <v>5722</v>
      </c>
      <c r="D5799" s="171"/>
      <c r="E5799" s="171" t="s">
        <v>20634</v>
      </c>
      <c r="F5799" s="171"/>
      <c r="G5799" s="171" t="s">
        <v>22684</v>
      </c>
      <c r="H5799" s="172" t="s">
        <v>22684</v>
      </c>
      <c r="I5799" s="191">
        <v>3640.0</v>
      </c>
      <c r="J5799" s="184">
        <v>220.0</v>
      </c>
      <c r="K5799" s="177">
        <v>0.0</v>
      </c>
      <c r="L5799" s="177">
        <v>0.0</v>
      </c>
      <c r="M5799" s="177">
        <v>0.0</v>
      </c>
      <c r="N5799" s="177">
        <v>0.0</v>
      </c>
      <c r="O5799" s="163"/>
      <c r="P5799" s="164"/>
      <c r="Q5799" s="163"/>
      <c r="R5799" s="163"/>
      <c r="S5799" s="168" t="s">
        <v>20645</v>
      </c>
      <c r="T5799" s="164">
        <v>0.0</v>
      </c>
    </row>
    <row r="5800" ht="18.75" customHeight="1">
      <c r="A5800" s="180">
        <v>45999.0</v>
      </c>
      <c r="B5800" s="171">
        <v>9370.0</v>
      </c>
      <c r="C5800" s="171" t="s">
        <v>5722</v>
      </c>
      <c r="D5800" s="171"/>
      <c r="E5800" s="171" t="s">
        <v>20634</v>
      </c>
      <c r="F5800" s="171"/>
      <c r="G5800" s="171" t="s">
        <v>22684</v>
      </c>
      <c r="H5800" s="172" t="s">
        <v>22684</v>
      </c>
      <c r="I5800" s="191">
        <v>3420.0</v>
      </c>
      <c r="J5800" s="184">
        <v>480.0</v>
      </c>
      <c r="K5800" s="177">
        <v>0.0</v>
      </c>
      <c r="L5800" s="177">
        <v>480.0</v>
      </c>
      <c r="M5800" s="177">
        <v>0.0</v>
      </c>
      <c r="N5800" s="177">
        <v>0.0</v>
      </c>
      <c r="O5800" s="163"/>
      <c r="P5800" s="164"/>
      <c r="Q5800" s="163"/>
      <c r="R5800" s="163"/>
      <c r="S5800" s="168" t="s">
        <v>20645</v>
      </c>
      <c r="T5800" s="164">
        <v>0.0</v>
      </c>
    </row>
    <row r="5801" ht="18.75" customHeight="1">
      <c r="A5801" s="180">
        <v>45999.0</v>
      </c>
      <c r="B5801" s="171">
        <v>9371.0</v>
      </c>
      <c r="C5801" s="171" t="s">
        <v>5722</v>
      </c>
      <c r="D5801" s="171"/>
      <c r="E5801" s="171" t="s">
        <v>20634</v>
      </c>
      <c r="F5801" s="171"/>
      <c r="G5801" s="171" t="s">
        <v>22683</v>
      </c>
      <c r="H5801" s="172" t="s">
        <v>22683</v>
      </c>
      <c r="I5801" s="191">
        <v>3500.0</v>
      </c>
      <c r="J5801" s="184">
        <v>300.0</v>
      </c>
      <c r="K5801" s="177">
        <v>0.0</v>
      </c>
      <c r="L5801" s="177">
        <v>0.0</v>
      </c>
      <c r="M5801" s="177">
        <v>0.0</v>
      </c>
      <c r="N5801" s="177">
        <v>0.0</v>
      </c>
      <c r="O5801" s="163"/>
      <c r="P5801" s="164"/>
      <c r="Q5801" s="163"/>
      <c r="R5801" s="163"/>
      <c r="S5801" s="168" t="s">
        <v>20645</v>
      </c>
      <c r="T5801" s="164">
        <v>0.0</v>
      </c>
    </row>
    <row r="5802" ht="18.75" customHeight="1">
      <c r="A5802" s="180">
        <v>45999.0</v>
      </c>
      <c r="B5802" s="171">
        <v>9372.0</v>
      </c>
      <c r="C5802" s="171" t="s">
        <v>5722</v>
      </c>
      <c r="D5802" s="171"/>
      <c r="E5802" s="171" t="s">
        <v>20634</v>
      </c>
      <c r="F5802" s="171"/>
      <c r="G5802" s="171" t="s">
        <v>22683</v>
      </c>
      <c r="H5802" s="172" t="s">
        <v>22683</v>
      </c>
      <c r="I5802" s="191">
        <v>3200.0</v>
      </c>
      <c r="J5802" s="184">
        <v>460.0</v>
      </c>
      <c r="K5802" s="177">
        <v>0.0</v>
      </c>
      <c r="L5802" s="177">
        <v>460.0</v>
      </c>
      <c r="M5802" s="177">
        <v>0.0</v>
      </c>
      <c r="N5802" s="177">
        <v>0.0</v>
      </c>
      <c r="O5802" s="163"/>
      <c r="P5802" s="164"/>
      <c r="Q5802" s="163"/>
      <c r="R5802" s="163"/>
      <c r="S5802" s="168" t="s">
        <v>20645</v>
      </c>
      <c r="T5802" s="164">
        <v>0.0</v>
      </c>
    </row>
    <row r="5803" ht="18.75" customHeight="1">
      <c r="A5803" s="180">
        <v>45999.0</v>
      </c>
      <c r="B5803" s="171">
        <v>9373.0</v>
      </c>
      <c r="C5803" s="171" t="s">
        <v>8901</v>
      </c>
      <c r="D5803" s="171"/>
      <c r="E5803" s="171" t="s">
        <v>20634</v>
      </c>
      <c r="F5803" s="171"/>
      <c r="G5803" s="171" t="s">
        <v>23112</v>
      </c>
      <c r="H5803" s="172" t="s">
        <v>23112</v>
      </c>
      <c r="I5803" s="191">
        <v>11920.0</v>
      </c>
      <c r="J5803" s="184">
        <v>1440.0</v>
      </c>
      <c r="K5803" s="177">
        <v>1440.0</v>
      </c>
      <c r="L5803" s="177">
        <v>0.0</v>
      </c>
      <c r="M5803" s="177">
        <v>0.0</v>
      </c>
      <c r="N5803" s="177">
        <v>0.0</v>
      </c>
      <c r="O5803" s="163"/>
      <c r="P5803" s="164"/>
      <c r="Q5803" s="163"/>
      <c r="R5803" s="163"/>
      <c r="S5803" s="168" t="s">
        <v>20645</v>
      </c>
      <c r="T5803" s="164">
        <v>0.0</v>
      </c>
    </row>
    <row r="5804" ht="18.75" customHeight="1">
      <c r="A5804" s="180">
        <v>45999.0</v>
      </c>
      <c r="B5804" s="171">
        <v>9374.0</v>
      </c>
      <c r="C5804" s="171" t="s">
        <v>4111</v>
      </c>
      <c r="D5804" s="171"/>
      <c r="E5804" s="171" t="s">
        <v>20634</v>
      </c>
      <c r="F5804" s="171"/>
      <c r="G5804" s="171"/>
      <c r="H5804" s="172"/>
      <c r="I5804" s="191">
        <v>3080.0</v>
      </c>
      <c r="J5804" s="184">
        <v>480.0</v>
      </c>
      <c r="K5804" s="177">
        <v>480.0</v>
      </c>
      <c r="L5804" s="177">
        <v>0.0</v>
      </c>
      <c r="M5804" s="177">
        <v>0.0</v>
      </c>
      <c r="N5804" s="177">
        <v>0.0</v>
      </c>
      <c r="O5804" s="163"/>
      <c r="P5804" s="164"/>
      <c r="Q5804" s="163"/>
      <c r="R5804" s="163"/>
      <c r="S5804" s="168" t="s">
        <v>20645</v>
      </c>
      <c r="T5804" s="164">
        <v>0.0</v>
      </c>
    </row>
    <row r="5805" ht="18.75" customHeight="1">
      <c r="A5805" s="170">
        <v>45999.0</v>
      </c>
      <c r="B5805" s="171">
        <v>18291.0</v>
      </c>
      <c r="C5805" s="171" t="s">
        <v>21568</v>
      </c>
      <c r="D5805" s="171" t="s">
        <v>20659</v>
      </c>
      <c r="E5805" s="171">
        <v>8.0</v>
      </c>
      <c r="F5805" s="171" t="s">
        <v>20701</v>
      </c>
      <c r="G5805" s="171" t="s">
        <v>16462</v>
      </c>
      <c r="H5805" s="172" t="s">
        <v>20669</v>
      </c>
      <c r="I5805" s="191">
        <v>10740.0</v>
      </c>
      <c r="J5805" s="184">
        <v>1040.0</v>
      </c>
      <c r="K5805" s="177"/>
      <c r="L5805" s="177">
        <v>1040.0</v>
      </c>
      <c r="M5805" s="177"/>
      <c r="N5805" s="177"/>
      <c r="O5805" s="163"/>
      <c r="P5805" s="164"/>
      <c r="Q5805" s="163"/>
      <c r="R5805" s="163"/>
      <c r="S5805" s="168"/>
      <c r="T5805" s="164"/>
    </row>
    <row r="5806" ht="18.75" customHeight="1">
      <c r="A5806" s="182">
        <v>45999.029055983796</v>
      </c>
      <c r="B5806" s="171">
        <v>9355.0</v>
      </c>
      <c r="C5806" s="171" t="s">
        <v>744</v>
      </c>
      <c r="D5806" s="171"/>
      <c r="E5806" s="171" t="s">
        <v>20634</v>
      </c>
      <c r="F5806" s="171"/>
      <c r="G5806" s="171"/>
      <c r="H5806" s="172"/>
      <c r="I5806" s="191">
        <v>2740.0</v>
      </c>
      <c r="J5806" s="184">
        <v>140.0</v>
      </c>
      <c r="K5806" s="177">
        <v>0.0</v>
      </c>
      <c r="L5806" s="177">
        <v>0.0</v>
      </c>
      <c r="M5806" s="177">
        <v>140.0</v>
      </c>
      <c r="N5806" s="177">
        <v>0.0</v>
      </c>
      <c r="O5806" s="163"/>
      <c r="P5806" s="164"/>
      <c r="Q5806" s="163"/>
      <c r="R5806" s="163"/>
      <c r="S5806" s="168" t="s">
        <v>20645</v>
      </c>
      <c r="T5806" s="164">
        <v>0.0</v>
      </c>
    </row>
    <row r="5807" ht="18.75" customHeight="1">
      <c r="A5807" s="170">
        <v>46000.0</v>
      </c>
      <c r="B5807" s="171">
        <v>18292.0</v>
      </c>
      <c r="C5807" s="171" t="s">
        <v>23113</v>
      </c>
      <c r="D5807" s="171" t="s">
        <v>20673</v>
      </c>
      <c r="E5807" s="171">
        <v>6.0</v>
      </c>
      <c r="F5807" s="171" t="s">
        <v>20734</v>
      </c>
      <c r="G5807" s="171" t="s">
        <v>16467</v>
      </c>
      <c r="H5807" s="172" t="s">
        <v>20638</v>
      </c>
      <c r="I5807" s="191">
        <v>15340.0</v>
      </c>
      <c r="J5807" s="184">
        <v>5520.0</v>
      </c>
      <c r="K5807" s="177"/>
      <c r="L5807" s="177"/>
      <c r="M5807" s="177"/>
      <c r="N5807" s="177">
        <v>5520.0</v>
      </c>
      <c r="O5807" s="163"/>
      <c r="P5807" s="164"/>
      <c r="Q5807" s="163"/>
      <c r="R5807" s="163"/>
      <c r="S5807" s="168"/>
      <c r="T5807" s="164"/>
    </row>
    <row r="5808" ht="18.75" customHeight="1">
      <c r="A5808" s="170">
        <v>46000.0</v>
      </c>
      <c r="B5808" s="171">
        <v>18293.0</v>
      </c>
      <c r="C5808" s="171" t="s">
        <v>20892</v>
      </c>
      <c r="D5808" s="171" t="s">
        <v>20687</v>
      </c>
      <c r="E5808" s="171">
        <v>14.0</v>
      </c>
      <c r="F5808" s="171" t="s">
        <v>20793</v>
      </c>
      <c r="G5808" s="171" t="s">
        <v>4576</v>
      </c>
      <c r="H5808" s="172" t="s">
        <v>20635</v>
      </c>
      <c r="I5808" s="191">
        <v>12940.0</v>
      </c>
      <c r="J5808" s="184">
        <v>2900.0</v>
      </c>
      <c r="K5808" s="177">
        <v>2900.0</v>
      </c>
      <c r="L5808" s="177"/>
      <c r="M5808" s="177"/>
      <c r="N5808" s="177"/>
      <c r="O5808" s="163"/>
      <c r="P5808" s="164"/>
      <c r="Q5808" s="163"/>
      <c r="R5808" s="163"/>
      <c r="S5808" s="168"/>
      <c r="T5808" s="164"/>
    </row>
    <row r="5809" ht="18.75" customHeight="1">
      <c r="A5809" s="170">
        <v>46000.0</v>
      </c>
      <c r="B5809" s="171">
        <v>18294.0</v>
      </c>
      <c r="C5809" s="171" t="s">
        <v>10694</v>
      </c>
      <c r="D5809" s="171" t="s">
        <v>20659</v>
      </c>
      <c r="E5809" s="171" t="s">
        <v>132</v>
      </c>
      <c r="F5809" s="171" t="s">
        <v>22112</v>
      </c>
      <c r="G5809" s="171" t="s">
        <v>12664</v>
      </c>
      <c r="H5809" s="172" t="s">
        <v>20635</v>
      </c>
      <c r="I5809" s="191">
        <v>11380.0</v>
      </c>
      <c r="J5809" s="184">
        <v>1020.0</v>
      </c>
      <c r="K5809" s="177">
        <v>1020.0</v>
      </c>
      <c r="L5809" s="177"/>
      <c r="M5809" s="177"/>
      <c r="N5809" s="177"/>
      <c r="O5809" s="163"/>
      <c r="P5809" s="164"/>
      <c r="Q5809" s="163"/>
      <c r="R5809" s="163"/>
      <c r="S5809" s="168"/>
      <c r="T5809" s="164"/>
    </row>
    <row r="5810" ht="18.75" customHeight="1">
      <c r="A5810" s="180">
        <v>46000.0</v>
      </c>
      <c r="B5810" s="171">
        <v>9376.0</v>
      </c>
      <c r="C5810" s="171" t="s">
        <v>8901</v>
      </c>
      <c r="D5810" s="171"/>
      <c r="E5810" s="171" t="s">
        <v>20634</v>
      </c>
      <c r="F5810" s="171"/>
      <c r="G5810" s="171" t="s">
        <v>23114</v>
      </c>
      <c r="H5810" s="172" t="s">
        <v>23114</v>
      </c>
      <c r="I5810" s="191">
        <v>11660.0</v>
      </c>
      <c r="J5810" s="184">
        <v>1320.0</v>
      </c>
      <c r="K5810" s="177">
        <v>1320.0</v>
      </c>
      <c r="L5810" s="177">
        <v>0.0</v>
      </c>
      <c r="M5810" s="177">
        <v>0.0</v>
      </c>
      <c r="N5810" s="177">
        <v>0.0</v>
      </c>
      <c r="O5810" s="163"/>
      <c r="P5810" s="164"/>
      <c r="Q5810" s="163"/>
      <c r="R5810" s="163"/>
      <c r="S5810" s="168" t="s">
        <v>20645</v>
      </c>
      <c r="T5810" s="164">
        <v>0.0</v>
      </c>
    </row>
    <row r="5811" ht="18.75" customHeight="1">
      <c r="A5811" s="180">
        <v>46000.0</v>
      </c>
      <c r="B5811" s="171">
        <v>9377.0</v>
      </c>
      <c r="C5811" s="171" t="s">
        <v>4017</v>
      </c>
      <c r="D5811" s="171"/>
      <c r="E5811" s="171" t="s">
        <v>20634</v>
      </c>
      <c r="F5811" s="171"/>
      <c r="G5811" s="171" t="s">
        <v>4500</v>
      </c>
      <c r="H5811" s="172" t="s">
        <v>4500</v>
      </c>
      <c r="I5811" s="191">
        <v>3560.0</v>
      </c>
      <c r="J5811" s="184">
        <v>320.0</v>
      </c>
      <c r="K5811" s="177">
        <v>320.0</v>
      </c>
      <c r="L5811" s="177">
        <v>0.0</v>
      </c>
      <c r="M5811" s="177">
        <v>0.0</v>
      </c>
      <c r="N5811" s="177">
        <v>0.0</v>
      </c>
      <c r="O5811" s="163"/>
      <c r="P5811" s="164"/>
      <c r="Q5811" s="163"/>
      <c r="R5811" s="163"/>
      <c r="S5811" s="168" t="s">
        <v>20645</v>
      </c>
      <c r="T5811" s="164">
        <v>0.0</v>
      </c>
    </row>
    <row r="5812" ht="18.75" customHeight="1">
      <c r="A5812" s="170">
        <v>46000.0</v>
      </c>
      <c r="B5812" s="171">
        <v>18295.0</v>
      </c>
      <c r="C5812" s="171" t="s">
        <v>22787</v>
      </c>
      <c r="D5812" s="171" t="s">
        <v>20673</v>
      </c>
      <c r="E5812" s="171">
        <v>8.0</v>
      </c>
      <c r="F5812" s="171" t="s">
        <v>20997</v>
      </c>
      <c r="G5812" s="171" t="s">
        <v>5054</v>
      </c>
      <c r="H5812" s="172" t="s">
        <v>20635</v>
      </c>
      <c r="I5812" s="191">
        <v>11660.0</v>
      </c>
      <c r="J5812" s="184">
        <v>1820.0</v>
      </c>
      <c r="K5812" s="177">
        <v>1820.0</v>
      </c>
      <c r="L5812" s="177"/>
      <c r="M5812" s="177"/>
      <c r="N5812" s="177"/>
      <c r="O5812" s="163"/>
      <c r="P5812" s="164"/>
      <c r="Q5812" s="163"/>
      <c r="R5812" s="163"/>
      <c r="S5812" s="168"/>
      <c r="T5812" s="164"/>
    </row>
    <row r="5813" ht="18.75" customHeight="1">
      <c r="A5813" s="170">
        <v>46000.0</v>
      </c>
      <c r="B5813" s="171">
        <v>18296.0</v>
      </c>
      <c r="C5813" s="171" t="s">
        <v>731</v>
      </c>
      <c r="D5813" s="171" t="s">
        <v>20687</v>
      </c>
      <c r="E5813" s="171">
        <v>14.0</v>
      </c>
      <c r="F5813" s="171" t="s">
        <v>20988</v>
      </c>
      <c r="G5813" s="171" t="s">
        <v>4503</v>
      </c>
      <c r="H5813" s="172" t="s">
        <v>20635</v>
      </c>
      <c r="I5813" s="191">
        <v>15180.0</v>
      </c>
      <c r="J5813" s="184">
        <v>5140.0</v>
      </c>
      <c r="K5813" s="177">
        <v>5140.0</v>
      </c>
      <c r="L5813" s="177"/>
      <c r="M5813" s="177"/>
      <c r="N5813" s="177"/>
      <c r="O5813" s="163"/>
      <c r="P5813" s="164"/>
      <c r="Q5813" s="163"/>
      <c r="R5813" s="163"/>
      <c r="S5813" s="168"/>
      <c r="T5813" s="164"/>
    </row>
    <row r="5814" ht="18.75" customHeight="1">
      <c r="A5814" s="170">
        <v>46000.0</v>
      </c>
      <c r="B5814" s="171">
        <v>18297.0</v>
      </c>
      <c r="C5814" s="171" t="s">
        <v>21380</v>
      </c>
      <c r="D5814" s="171" t="s">
        <v>20659</v>
      </c>
      <c r="E5814" s="171">
        <v>8.0</v>
      </c>
      <c r="F5814" s="171" t="s">
        <v>21076</v>
      </c>
      <c r="G5814" s="171" t="s">
        <v>14486</v>
      </c>
      <c r="H5814" s="172" t="s">
        <v>20635</v>
      </c>
      <c r="I5814" s="191">
        <v>13540.0</v>
      </c>
      <c r="J5814" s="184">
        <v>3840.0</v>
      </c>
      <c r="K5814" s="177">
        <v>3840.0</v>
      </c>
      <c r="L5814" s="177"/>
      <c r="M5814" s="177"/>
      <c r="N5814" s="177"/>
      <c r="O5814" s="163"/>
      <c r="P5814" s="164"/>
      <c r="Q5814" s="163"/>
      <c r="R5814" s="163"/>
      <c r="S5814" s="168"/>
      <c r="T5814" s="164"/>
    </row>
    <row r="5815" ht="18.75" customHeight="1">
      <c r="A5815" s="180">
        <v>46000.0</v>
      </c>
      <c r="B5815" s="171">
        <v>9378.0</v>
      </c>
      <c r="C5815" s="171" t="s">
        <v>4031</v>
      </c>
      <c r="D5815" s="171"/>
      <c r="E5815" s="171" t="s">
        <v>20634</v>
      </c>
      <c r="F5815" s="171"/>
      <c r="G5815" s="171" t="s">
        <v>20697</v>
      </c>
      <c r="H5815" s="172" t="s">
        <v>20697</v>
      </c>
      <c r="I5815" s="191">
        <v>2680.0</v>
      </c>
      <c r="J5815" s="184">
        <v>240.0</v>
      </c>
      <c r="K5815" s="177">
        <v>240.0</v>
      </c>
      <c r="L5815" s="177">
        <v>0.0</v>
      </c>
      <c r="M5815" s="177">
        <v>0.0</v>
      </c>
      <c r="N5815" s="177">
        <v>0.0</v>
      </c>
      <c r="O5815" s="163"/>
      <c r="P5815" s="164"/>
      <c r="Q5815" s="163"/>
      <c r="R5815" s="163"/>
      <c r="S5815" s="168" t="s">
        <v>20645</v>
      </c>
      <c r="T5815" s="164">
        <v>0.0</v>
      </c>
    </row>
    <row r="5816" ht="18.75" customHeight="1">
      <c r="A5816" s="180">
        <v>46000.0</v>
      </c>
      <c r="B5816" s="171">
        <v>9379.0</v>
      </c>
      <c r="C5816" s="171" t="s">
        <v>4018</v>
      </c>
      <c r="D5816" s="171"/>
      <c r="E5816" s="171" t="s">
        <v>20634</v>
      </c>
      <c r="F5816" s="171"/>
      <c r="G5816" s="171" t="s">
        <v>12441</v>
      </c>
      <c r="H5816" s="172" t="s">
        <v>12441</v>
      </c>
      <c r="I5816" s="191">
        <v>3260.0</v>
      </c>
      <c r="J5816" s="184">
        <v>920.0</v>
      </c>
      <c r="K5816" s="177">
        <v>920.0</v>
      </c>
      <c r="L5816" s="177">
        <v>0.0</v>
      </c>
      <c r="M5816" s="177">
        <v>0.0</v>
      </c>
      <c r="N5816" s="177">
        <v>0.0</v>
      </c>
      <c r="O5816" s="163"/>
      <c r="P5816" s="164"/>
      <c r="Q5816" s="163"/>
      <c r="R5816" s="163"/>
      <c r="S5816" s="168" t="s">
        <v>20645</v>
      </c>
      <c r="T5816" s="164">
        <v>0.0</v>
      </c>
    </row>
    <row r="5817" ht="18.75" customHeight="1">
      <c r="A5817" s="180">
        <v>46000.0</v>
      </c>
      <c r="B5817" s="171">
        <v>9380.0</v>
      </c>
      <c r="C5817" s="171" t="s">
        <v>8901</v>
      </c>
      <c r="D5817" s="171"/>
      <c r="E5817" s="171" t="s">
        <v>20634</v>
      </c>
      <c r="F5817" s="171"/>
      <c r="G5817" s="171" t="s">
        <v>23115</v>
      </c>
      <c r="H5817" s="172" t="s">
        <v>23115</v>
      </c>
      <c r="I5817" s="191">
        <v>11780.0</v>
      </c>
      <c r="J5817" s="184">
        <v>1460.0</v>
      </c>
      <c r="K5817" s="177">
        <v>1460.0</v>
      </c>
      <c r="L5817" s="177">
        <v>0.0</v>
      </c>
      <c r="M5817" s="177">
        <v>0.0</v>
      </c>
      <c r="N5817" s="177">
        <v>0.0</v>
      </c>
      <c r="O5817" s="163"/>
      <c r="P5817" s="164"/>
      <c r="Q5817" s="163"/>
      <c r="R5817" s="163"/>
      <c r="S5817" s="168" t="s">
        <v>20645</v>
      </c>
      <c r="T5817" s="164">
        <v>0.0</v>
      </c>
    </row>
    <row r="5818" ht="18.75" customHeight="1">
      <c r="A5818" s="180">
        <v>46000.0</v>
      </c>
      <c r="B5818" s="171">
        <v>9381.0</v>
      </c>
      <c r="C5818" s="171" t="s">
        <v>3989</v>
      </c>
      <c r="D5818" s="171"/>
      <c r="E5818" s="171" t="s">
        <v>20634</v>
      </c>
      <c r="F5818" s="171"/>
      <c r="G5818" s="171" t="s">
        <v>20873</v>
      </c>
      <c r="H5818" s="172" t="s">
        <v>20873</v>
      </c>
      <c r="I5818" s="191">
        <v>3000.0</v>
      </c>
      <c r="J5818" s="184">
        <v>500.0</v>
      </c>
      <c r="K5818" s="177">
        <v>250.0</v>
      </c>
      <c r="L5818" s="177">
        <v>250.0</v>
      </c>
      <c r="M5818" s="177">
        <v>0.0</v>
      </c>
      <c r="N5818" s="177">
        <v>0.0</v>
      </c>
      <c r="O5818" s="163"/>
      <c r="P5818" s="164"/>
      <c r="Q5818" s="163"/>
      <c r="R5818" s="163"/>
      <c r="S5818" s="168" t="s">
        <v>20645</v>
      </c>
      <c r="T5818" s="164">
        <v>0.0</v>
      </c>
    </row>
    <row r="5819" ht="18.75" customHeight="1">
      <c r="A5819" s="180">
        <v>46000.0</v>
      </c>
      <c r="B5819" s="171">
        <v>9382.0</v>
      </c>
      <c r="C5819" s="171" t="s">
        <v>4129</v>
      </c>
      <c r="D5819" s="171"/>
      <c r="E5819" s="171" t="s">
        <v>20634</v>
      </c>
      <c r="F5819" s="171"/>
      <c r="G5819" s="171"/>
      <c r="H5819" s="172"/>
      <c r="I5819" s="191">
        <v>3720.0</v>
      </c>
      <c r="J5819" s="184">
        <v>760.0</v>
      </c>
      <c r="K5819" s="177">
        <v>760.0</v>
      </c>
      <c r="L5819" s="177">
        <v>0.0</v>
      </c>
      <c r="M5819" s="177">
        <v>0.0</v>
      </c>
      <c r="N5819" s="177">
        <v>0.0</v>
      </c>
      <c r="O5819" s="163"/>
      <c r="P5819" s="164"/>
      <c r="Q5819" s="163"/>
      <c r="R5819" s="163"/>
      <c r="S5819" s="168" t="s">
        <v>20645</v>
      </c>
      <c r="T5819" s="164">
        <v>0.0</v>
      </c>
    </row>
    <row r="5820" ht="18.75" customHeight="1">
      <c r="A5820" s="180">
        <v>46000.0</v>
      </c>
      <c r="B5820" s="171">
        <v>9383.0</v>
      </c>
      <c r="C5820" s="171" t="s">
        <v>4017</v>
      </c>
      <c r="D5820" s="171"/>
      <c r="E5820" s="171" t="s">
        <v>20634</v>
      </c>
      <c r="F5820" s="171"/>
      <c r="G5820" s="171" t="s">
        <v>4500</v>
      </c>
      <c r="H5820" s="172" t="s">
        <v>4500</v>
      </c>
      <c r="I5820" s="191">
        <v>3880.0</v>
      </c>
      <c r="J5820" s="184">
        <v>320.0</v>
      </c>
      <c r="K5820" s="177">
        <v>0.0</v>
      </c>
      <c r="L5820" s="177">
        <v>0.0</v>
      </c>
      <c r="M5820" s="177">
        <v>320.0</v>
      </c>
      <c r="N5820" s="177">
        <v>0.0</v>
      </c>
      <c r="O5820" s="163"/>
      <c r="P5820" s="164"/>
      <c r="Q5820" s="163"/>
      <c r="R5820" s="163"/>
      <c r="S5820" s="168" t="s">
        <v>20645</v>
      </c>
      <c r="T5820" s="164">
        <v>0.0</v>
      </c>
    </row>
    <row r="5821" ht="18.75" customHeight="1">
      <c r="A5821" s="180">
        <v>46000.0</v>
      </c>
      <c r="B5821" s="171">
        <v>9384.0</v>
      </c>
      <c r="C5821" s="171" t="s">
        <v>5722</v>
      </c>
      <c r="D5821" s="171"/>
      <c r="E5821" s="171" t="s">
        <v>20634</v>
      </c>
      <c r="F5821" s="171"/>
      <c r="G5821" s="171" t="s">
        <v>22683</v>
      </c>
      <c r="H5821" s="172" t="s">
        <v>22683</v>
      </c>
      <c r="I5821" s="191">
        <v>3860.0</v>
      </c>
      <c r="J5821" s="184">
        <v>200.0</v>
      </c>
      <c r="K5821" s="177">
        <v>0.0</v>
      </c>
      <c r="L5821" s="177">
        <v>0.0</v>
      </c>
      <c r="M5821" s="177">
        <v>0.0</v>
      </c>
      <c r="N5821" s="177">
        <v>200.0</v>
      </c>
      <c r="O5821" s="163"/>
      <c r="P5821" s="164"/>
      <c r="Q5821" s="163"/>
      <c r="R5821" s="163"/>
      <c r="S5821" s="168" t="s">
        <v>20645</v>
      </c>
      <c r="T5821" s="164">
        <v>0.0</v>
      </c>
    </row>
    <row r="5822" ht="18.75" customHeight="1">
      <c r="A5822" s="180">
        <v>46000.0</v>
      </c>
      <c r="B5822" s="171">
        <v>9385.0</v>
      </c>
      <c r="C5822" s="171" t="s">
        <v>5722</v>
      </c>
      <c r="D5822" s="171"/>
      <c r="E5822" s="171" t="s">
        <v>20634</v>
      </c>
      <c r="F5822" s="171"/>
      <c r="G5822" s="171" t="s">
        <v>22683</v>
      </c>
      <c r="H5822" s="172" t="s">
        <v>22683</v>
      </c>
      <c r="I5822" s="191">
        <v>3660.0</v>
      </c>
      <c r="J5822" s="184">
        <v>840.0</v>
      </c>
      <c r="K5822" s="177">
        <v>0.0</v>
      </c>
      <c r="L5822" s="177">
        <v>840.0</v>
      </c>
      <c r="M5822" s="177">
        <v>0.0</v>
      </c>
      <c r="N5822" s="177">
        <v>840.0</v>
      </c>
      <c r="O5822" s="163"/>
      <c r="P5822" s="164"/>
      <c r="Q5822" s="163"/>
      <c r="R5822" s="163"/>
      <c r="S5822" s="168" t="s">
        <v>20645</v>
      </c>
      <c r="T5822" s="164">
        <v>0.0</v>
      </c>
    </row>
    <row r="5823" ht="18.75" customHeight="1">
      <c r="A5823" s="180">
        <v>46000.0</v>
      </c>
      <c r="B5823" s="171">
        <v>9386.0</v>
      </c>
      <c r="C5823" s="171" t="s">
        <v>5722</v>
      </c>
      <c r="D5823" s="171"/>
      <c r="E5823" s="171" t="s">
        <v>20634</v>
      </c>
      <c r="F5823" s="171"/>
      <c r="G5823" s="171" t="s">
        <v>22684</v>
      </c>
      <c r="H5823" s="172" t="s">
        <v>22684</v>
      </c>
      <c r="I5823" s="191">
        <v>3600.0</v>
      </c>
      <c r="J5823" s="184">
        <v>160.0</v>
      </c>
      <c r="K5823" s="177">
        <v>0.0</v>
      </c>
      <c r="L5823" s="177">
        <v>0.0</v>
      </c>
      <c r="M5823" s="177">
        <v>0.0</v>
      </c>
      <c r="N5823" s="177">
        <v>0.0</v>
      </c>
      <c r="O5823" s="163"/>
      <c r="P5823" s="164"/>
      <c r="Q5823" s="163"/>
      <c r="R5823" s="163"/>
      <c r="S5823" s="168" t="s">
        <v>20645</v>
      </c>
      <c r="T5823" s="164">
        <v>0.0</v>
      </c>
    </row>
    <row r="5824" ht="18.75" customHeight="1">
      <c r="A5824" s="180">
        <v>46000.0</v>
      </c>
      <c r="B5824" s="171">
        <v>9387.0</v>
      </c>
      <c r="C5824" s="171" t="s">
        <v>5722</v>
      </c>
      <c r="D5824" s="171"/>
      <c r="E5824" s="171" t="s">
        <v>20634</v>
      </c>
      <c r="F5824" s="171"/>
      <c r="G5824" s="171" t="s">
        <v>23116</v>
      </c>
      <c r="H5824" s="172" t="s">
        <v>23116</v>
      </c>
      <c r="I5824" s="191">
        <v>3440.0</v>
      </c>
      <c r="J5824" s="184">
        <v>480.0</v>
      </c>
      <c r="K5824" s="177">
        <v>0.0</v>
      </c>
      <c r="L5824" s="177">
        <v>480.0</v>
      </c>
      <c r="M5824" s="177">
        <v>0.0</v>
      </c>
      <c r="N5824" s="177">
        <v>0.0</v>
      </c>
      <c r="O5824" s="163"/>
      <c r="P5824" s="164"/>
      <c r="Q5824" s="163"/>
      <c r="R5824" s="163"/>
      <c r="S5824" s="168" t="s">
        <v>20645</v>
      </c>
      <c r="T5824" s="164">
        <v>0.0</v>
      </c>
    </row>
    <row r="5825" ht="18.75" customHeight="1">
      <c r="A5825" s="180">
        <v>46000.0</v>
      </c>
      <c r="B5825" s="171">
        <v>9388.0</v>
      </c>
      <c r="C5825" s="171" t="s">
        <v>5722</v>
      </c>
      <c r="D5825" s="171"/>
      <c r="E5825" s="171" t="s">
        <v>20634</v>
      </c>
      <c r="F5825" s="171"/>
      <c r="G5825" s="171" t="s">
        <v>22683</v>
      </c>
      <c r="H5825" s="172" t="s">
        <v>22683</v>
      </c>
      <c r="I5825" s="191">
        <v>3280.0</v>
      </c>
      <c r="J5825" s="184">
        <v>220.0</v>
      </c>
      <c r="K5825" s="177">
        <v>0.0</v>
      </c>
      <c r="L5825" s="177">
        <v>0.0</v>
      </c>
      <c r="M5825" s="177">
        <v>0.0</v>
      </c>
      <c r="N5825" s="177">
        <v>0.0</v>
      </c>
      <c r="O5825" s="163"/>
      <c r="P5825" s="164"/>
      <c r="Q5825" s="163"/>
      <c r="R5825" s="163"/>
      <c r="S5825" s="168" t="s">
        <v>20645</v>
      </c>
      <c r="T5825" s="164">
        <v>0.0</v>
      </c>
    </row>
    <row r="5826" ht="18.75" customHeight="1">
      <c r="A5826" s="180">
        <v>46000.0</v>
      </c>
      <c r="B5826" s="171">
        <v>9389.0</v>
      </c>
      <c r="C5826" s="171" t="s">
        <v>5722</v>
      </c>
      <c r="D5826" s="171"/>
      <c r="E5826" s="171" t="s">
        <v>20634</v>
      </c>
      <c r="F5826" s="171"/>
      <c r="G5826" s="171" t="s">
        <v>22683</v>
      </c>
      <c r="H5826" s="172" t="s">
        <v>22683</v>
      </c>
      <c r="I5826" s="191">
        <v>3060.0</v>
      </c>
      <c r="J5826" s="184">
        <v>280.0</v>
      </c>
      <c r="K5826" s="177">
        <v>0.0</v>
      </c>
      <c r="L5826" s="177">
        <v>280.0</v>
      </c>
      <c r="M5826" s="177">
        <v>0.0</v>
      </c>
      <c r="N5826" s="177">
        <v>0.0</v>
      </c>
      <c r="O5826" s="163"/>
      <c r="P5826" s="164"/>
      <c r="Q5826" s="163"/>
      <c r="R5826" s="163"/>
      <c r="S5826" s="168" t="s">
        <v>20645</v>
      </c>
      <c r="T5826" s="164">
        <v>0.0</v>
      </c>
    </row>
    <row r="5827" ht="18.75" customHeight="1">
      <c r="A5827" s="180">
        <v>46000.0</v>
      </c>
      <c r="B5827" s="171">
        <v>9390.0</v>
      </c>
      <c r="C5827" s="171" t="s">
        <v>16170</v>
      </c>
      <c r="D5827" s="171"/>
      <c r="E5827" s="171" t="s">
        <v>20634</v>
      </c>
      <c r="F5827" s="171"/>
      <c r="G5827" s="171"/>
      <c r="H5827" s="172"/>
      <c r="I5827" s="191">
        <v>3440.0</v>
      </c>
      <c r="J5827" s="184">
        <v>420.0</v>
      </c>
      <c r="K5827" s="177">
        <v>0.0</v>
      </c>
      <c r="L5827" s="177">
        <v>0.0</v>
      </c>
      <c r="M5827" s="177">
        <v>420.0</v>
      </c>
      <c r="N5827" s="177">
        <v>0.0</v>
      </c>
      <c r="O5827" s="163"/>
      <c r="P5827" s="164"/>
      <c r="Q5827" s="163"/>
      <c r="R5827" s="163"/>
      <c r="S5827" s="168" t="s">
        <v>20645</v>
      </c>
      <c r="T5827" s="164">
        <v>0.0</v>
      </c>
    </row>
    <row r="5828" ht="18.75" customHeight="1">
      <c r="A5828" s="180">
        <v>46000.0</v>
      </c>
      <c r="B5828" s="171">
        <v>9391.0</v>
      </c>
      <c r="C5828" s="171" t="s">
        <v>4802</v>
      </c>
      <c r="D5828" s="171"/>
      <c r="E5828" s="171" t="s">
        <v>20634</v>
      </c>
      <c r="F5828" s="171"/>
      <c r="G5828" s="171" t="s">
        <v>23117</v>
      </c>
      <c r="H5828" s="172" t="s">
        <v>23117</v>
      </c>
      <c r="I5828" s="191">
        <v>2920.0</v>
      </c>
      <c r="J5828" s="184">
        <v>160.0</v>
      </c>
      <c r="K5828" s="177">
        <v>160.0</v>
      </c>
      <c r="L5828" s="177">
        <v>0.0</v>
      </c>
      <c r="M5828" s="177">
        <v>0.0</v>
      </c>
      <c r="N5828" s="177">
        <v>0.0</v>
      </c>
      <c r="O5828" s="163"/>
      <c r="P5828" s="164"/>
      <c r="Q5828" s="163"/>
      <c r="R5828" s="163"/>
      <c r="S5828" s="168" t="s">
        <v>20645</v>
      </c>
      <c r="T5828" s="164">
        <v>0.0</v>
      </c>
    </row>
    <row r="5829" ht="18.75" customHeight="1">
      <c r="A5829" s="170">
        <v>46000.0</v>
      </c>
      <c r="B5829" s="171">
        <v>18298.0</v>
      </c>
      <c r="C5829" s="171" t="s">
        <v>4802</v>
      </c>
      <c r="D5829" s="171" t="s">
        <v>20687</v>
      </c>
      <c r="E5829" s="171">
        <v>8.0</v>
      </c>
      <c r="F5829" s="171" t="s">
        <v>20883</v>
      </c>
      <c r="G5829" s="171" t="s">
        <v>7963</v>
      </c>
      <c r="H5829" s="172" t="s">
        <v>20635</v>
      </c>
      <c r="I5829" s="191">
        <v>10900.0</v>
      </c>
      <c r="J5829" s="184">
        <v>880.0</v>
      </c>
      <c r="K5829" s="177">
        <v>880.0</v>
      </c>
      <c r="L5829" s="177"/>
      <c r="M5829" s="177"/>
      <c r="N5829" s="177"/>
      <c r="O5829" s="163"/>
      <c r="P5829" s="164"/>
      <c r="Q5829" s="163"/>
      <c r="R5829" s="163"/>
      <c r="S5829" s="168"/>
      <c r="T5829" s="164"/>
    </row>
    <row r="5830" ht="18.75" customHeight="1">
      <c r="A5830" s="170">
        <v>46000.0</v>
      </c>
      <c r="B5830" s="171">
        <v>18299.0</v>
      </c>
      <c r="C5830" s="171" t="s">
        <v>22153</v>
      </c>
      <c r="D5830" s="171" t="s">
        <v>20659</v>
      </c>
      <c r="E5830" s="171">
        <v>8.0</v>
      </c>
      <c r="F5830" s="171" t="s">
        <v>20750</v>
      </c>
      <c r="G5830" s="171" t="s">
        <v>4824</v>
      </c>
      <c r="H5830" s="172" t="s">
        <v>20635</v>
      </c>
      <c r="I5830" s="191">
        <v>11020.0</v>
      </c>
      <c r="J5830" s="184">
        <v>1320.0</v>
      </c>
      <c r="K5830" s="177">
        <v>1320.0</v>
      </c>
      <c r="L5830" s="177"/>
      <c r="M5830" s="177"/>
      <c r="N5830" s="177"/>
      <c r="O5830" s="163"/>
      <c r="P5830" s="164"/>
      <c r="Q5830" s="163"/>
      <c r="R5830" s="163"/>
      <c r="S5830" s="168"/>
      <c r="T5830" s="164"/>
    </row>
    <row r="5831" ht="18.75" customHeight="1">
      <c r="A5831" s="170">
        <v>46000.0</v>
      </c>
      <c r="B5831" s="171">
        <v>18300.0</v>
      </c>
      <c r="C5831" s="171" t="s">
        <v>3265</v>
      </c>
      <c r="D5831" s="171" t="s">
        <v>20687</v>
      </c>
      <c r="E5831" s="171">
        <v>8.0</v>
      </c>
      <c r="F5831" s="171" t="s">
        <v>20699</v>
      </c>
      <c r="G5831" s="171" t="s">
        <v>196</v>
      </c>
      <c r="H5831" s="172" t="s">
        <v>20635</v>
      </c>
      <c r="I5831" s="191">
        <v>12580.0</v>
      </c>
      <c r="J5831" s="184">
        <v>2560.0</v>
      </c>
      <c r="K5831" s="177">
        <v>2560.0</v>
      </c>
      <c r="L5831" s="177"/>
      <c r="M5831" s="177"/>
      <c r="N5831" s="177"/>
      <c r="O5831" s="163"/>
      <c r="P5831" s="164"/>
      <c r="Q5831" s="163"/>
      <c r="R5831" s="163"/>
      <c r="S5831" s="168"/>
      <c r="T5831" s="164"/>
    </row>
    <row r="5832" ht="18.75" customHeight="1">
      <c r="A5832" s="180">
        <v>46000.0</v>
      </c>
      <c r="B5832" s="171">
        <v>9392.0</v>
      </c>
      <c r="C5832" s="171" t="s">
        <v>4138</v>
      </c>
      <c r="D5832" s="171"/>
      <c r="E5832" s="171" t="s">
        <v>20634</v>
      </c>
      <c r="F5832" s="171"/>
      <c r="G5832" s="171"/>
      <c r="H5832" s="172"/>
      <c r="I5832" s="191">
        <v>2840.0</v>
      </c>
      <c r="J5832" s="184">
        <v>80.0</v>
      </c>
      <c r="K5832" s="177">
        <v>0.0</v>
      </c>
      <c r="L5832" s="177">
        <v>80.0</v>
      </c>
      <c r="M5832" s="177">
        <v>0.0</v>
      </c>
      <c r="N5832" s="177">
        <v>0.0</v>
      </c>
      <c r="O5832" s="163"/>
      <c r="P5832" s="164"/>
      <c r="Q5832" s="163"/>
      <c r="R5832" s="163"/>
      <c r="S5832" s="168" t="s">
        <v>20645</v>
      </c>
      <c r="T5832" s="164">
        <v>0.0</v>
      </c>
    </row>
    <row r="5833" ht="18.75" customHeight="1">
      <c r="A5833" s="180">
        <v>46000.0</v>
      </c>
      <c r="B5833" s="171">
        <v>9393.0</v>
      </c>
      <c r="C5833" s="171" t="s">
        <v>16170</v>
      </c>
      <c r="D5833" s="171"/>
      <c r="E5833" s="171" t="s">
        <v>20634</v>
      </c>
      <c r="F5833" s="171"/>
      <c r="G5833" s="171" t="s">
        <v>20933</v>
      </c>
      <c r="H5833" s="172" t="s">
        <v>20933</v>
      </c>
      <c r="I5833" s="191">
        <v>3440.0</v>
      </c>
      <c r="J5833" s="184">
        <v>420.0</v>
      </c>
      <c r="K5833" s="177">
        <v>420.0</v>
      </c>
      <c r="L5833" s="177">
        <v>0.0</v>
      </c>
      <c r="M5833" s="177">
        <v>0.0</v>
      </c>
      <c r="N5833" s="177">
        <v>0.0</v>
      </c>
      <c r="O5833" s="163"/>
      <c r="P5833" s="164"/>
      <c r="Q5833" s="163"/>
      <c r="R5833" s="163"/>
      <c r="S5833" s="168" t="s">
        <v>20645</v>
      </c>
      <c r="T5833" s="164">
        <v>0.0</v>
      </c>
    </row>
    <row r="5834" ht="18.75" customHeight="1">
      <c r="A5834" s="170">
        <v>46000.0</v>
      </c>
      <c r="B5834" s="171">
        <v>18301.0</v>
      </c>
      <c r="C5834" s="171" t="s">
        <v>2963</v>
      </c>
      <c r="D5834" s="171" t="s">
        <v>20673</v>
      </c>
      <c r="E5834" s="171">
        <v>5.0</v>
      </c>
      <c r="F5834" s="171" t="s">
        <v>20696</v>
      </c>
      <c r="G5834" s="171" t="s">
        <v>16539</v>
      </c>
      <c r="H5834" s="172" t="s">
        <v>20635</v>
      </c>
      <c r="I5834" s="191">
        <v>11760.0</v>
      </c>
      <c r="J5834" s="184">
        <v>2140.0</v>
      </c>
      <c r="K5834" s="177">
        <v>2140.0</v>
      </c>
      <c r="L5834" s="177"/>
      <c r="M5834" s="177"/>
      <c r="N5834" s="177"/>
      <c r="O5834" s="163"/>
      <c r="P5834" s="164"/>
      <c r="Q5834" s="163"/>
      <c r="R5834" s="163"/>
      <c r="S5834" s="168"/>
      <c r="T5834" s="164"/>
    </row>
    <row r="5835" ht="18.75" customHeight="1">
      <c r="A5835" s="180">
        <v>46000.0</v>
      </c>
      <c r="B5835" s="171">
        <v>9394.0</v>
      </c>
      <c r="C5835" s="171" t="s">
        <v>1093</v>
      </c>
      <c r="D5835" s="171"/>
      <c r="E5835" s="171" t="s">
        <v>20634</v>
      </c>
      <c r="F5835" s="171"/>
      <c r="G5835" s="171" t="s">
        <v>23087</v>
      </c>
      <c r="H5835" s="172" t="s">
        <v>23087</v>
      </c>
      <c r="I5835" s="191">
        <v>2980.0</v>
      </c>
      <c r="J5835" s="184">
        <v>180.0</v>
      </c>
      <c r="K5835" s="177">
        <v>0.0</v>
      </c>
      <c r="L5835" s="177">
        <v>180.0</v>
      </c>
      <c r="M5835" s="177">
        <v>0.0</v>
      </c>
      <c r="N5835" s="177">
        <v>0.0</v>
      </c>
      <c r="O5835" s="163"/>
      <c r="P5835" s="164"/>
      <c r="Q5835" s="163"/>
      <c r="R5835" s="163"/>
      <c r="S5835" s="168" t="s">
        <v>20645</v>
      </c>
      <c r="T5835" s="164">
        <v>0.0</v>
      </c>
    </row>
    <row r="5836" ht="18.75" customHeight="1">
      <c r="A5836" s="170">
        <v>46000.0</v>
      </c>
      <c r="B5836" s="171">
        <v>18302.0</v>
      </c>
      <c r="C5836" s="171" t="s">
        <v>21011</v>
      </c>
      <c r="D5836" s="171" t="s">
        <v>20659</v>
      </c>
      <c r="E5836" s="171">
        <v>8.0</v>
      </c>
      <c r="F5836" s="171" t="s">
        <v>20690</v>
      </c>
      <c r="G5836" s="171" t="s">
        <v>16544</v>
      </c>
      <c r="H5836" s="172" t="s">
        <v>20635</v>
      </c>
      <c r="I5836" s="191">
        <v>11560.0</v>
      </c>
      <c r="J5836" s="184">
        <v>1860.0</v>
      </c>
      <c r="K5836" s="177">
        <v>1860.0</v>
      </c>
      <c r="L5836" s="177"/>
      <c r="M5836" s="177"/>
      <c r="N5836" s="177"/>
      <c r="O5836" s="163"/>
      <c r="P5836" s="164"/>
      <c r="Q5836" s="163"/>
      <c r="R5836" s="163"/>
      <c r="S5836" s="168"/>
      <c r="T5836" s="164"/>
    </row>
    <row r="5837" ht="18.75" customHeight="1">
      <c r="A5837" s="180">
        <v>46000.0</v>
      </c>
      <c r="B5837" s="171">
        <v>9395.0</v>
      </c>
      <c r="C5837" s="171" t="s">
        <v>744</v>
      </c>
      <c r="D5837" s="171"/>
      <c r="E5837" s="171" t="s">
        <v>20634</v>
      </c>
      <c r="F5837" s="171"/>
      <c r="G5837" s="171"/>
      <c r="H5837" s="172"/>
      <c r="I5837" s="191">
        <v>2940.0</v>
      </c>
      <c r="J5837" s="184">
        <v>380.0</v>
      </c>
      <c r="K5837" s="177">
        <v>0.0</v>
      </c>
      <c r="L5837" s="177">
        <v>0.0</v>
      </c>
      <c r="M5837" s="177">
        <v>380.0</v>
      </c>
      <c r="N5837" s="177">
        <v>0.0</v>
      </c>
      <c r="O5837" s="163"/>
      <c r="P5837" s="164"/>
      <c r="Q5837" s="163"/>
      <c r="R5837" s="163"/>
      <c r="S5837" s="168" t="s">
        <v>20645</v>
      </c>
      <c r="T5837" s="164">
        <v>0.0</v>
      </c>
    </row>
    <row r="5838" ht="18.75" customHeight="1">
      <c r="A5838" s="180">
        <v>46000.0</v>
      </c>
      <c r="B5838" s="171">
        <v>9396.0</v>
      </c>
      <c r="C5838" s="171" t="s">
        <v>1093</v>
      </c>
      <c r="D5838" s="171"/>
      <c r="E5838" s="171" t="s">
        <v>20634</v>
      </c>
      <c r="F5838" s="171"/>
      <c r="G5838" s="171" t="s">
        <v>23118</v>
      </c>
      <c r="H5838" s="172" t="s">
        <v>23118</v>
      </c>
      <c r="I5838" s="191">
        <v>3300.0</v>
      </c>
      <c r="J5838" s="184">
        <v>500.0</v>
      </c>
      <c r="K5838" s="177">
        <v>0.0</v>
      </c>
      <c r="L5838" s="177">
        <v>500.0</v>
      </c>
      <c r="M5838" s="177">
        <v>0.0</v>
      </c>
      <c r="N5838" s="177">
        <v>0.0</v>
      </c>
      <c r="O5838" s="163"/>
      <c r="P5838" s="164"/>
      <c r="Q5838" s="163"/>
      <c r="R5838" s="163"/>
      <c r="S5838" s="168" t="s">
        <v>20645</v>
      </c>
      <c r="T5838" s="164">
        <v>0.0</v>
      </c>
    </row>
    <row r="5839" ht="18.75" customHeight="1">
      <c r="A5839" s="180">
        <v>46000.0</v>
      </c>
      <c r="B5839" s="171">
        <v>9399.0</v>
      </c>
      <c r="C5839" s="171" t="s">
        <v>8901</v>
      </c>
      <c r="D5839" s="171"/>
      <c r="E5839" s="171" t="s">
        <v>20634</v>
      </c>
      <c r="F5839" s="171"/>
      <c r="G5839" s="171" t="s">
        <v>23119</v>
      </c>
      <c r="H5839" s="172" t="s">
        <v>23119</v>
      </c>
      <c r="I5839" s="191">
        <v>13480.0</v>
      </c>
      <c r="J5839" s="184">
        <v>3360.0</v>
      </c>
      <c r="K5839" s="177">
        <v>3360.0</v>
      </c>
      <c r="L5839" s="177">
        <v>0.0</v>
      </c>
      <c r="M5839" s="177">
        <v>0.0</v>
      </c>
      <c r="N5839" s="177">
        <v>0.0</v>
      </c>
      <c r="O5839" s="163"/>
      <c r="P5839" s="164"/>
      <c r="Q5839" s="163"/>
      <c r="R5839" s="163"/>
      <c r="S5839" s="168" t="s">
        <v>20645</v>
      </c>
      <c r="T5839" s="164">
        <v>0.0</v>
      </c>
    </row>
    <row r="5840" ht="18.75" customHeight="1">
      <c r="A5840" s="170">
        <v>46000.0</v>
      </c>
      <c r="B5840" s="171">
        <v>18303.0</v>
      </c>
      <c r="C5840" s="171" t="s">
        <v>21330</v>
      </c>
      <c r="D5840" s="171" t="s">
        <v>20659</v>
      </c>
      <c r="E5840" s="171">
        <v>8.0</v>
      </c>
      <c r="F5840" s="171" t="s">
        <v>20889</v>
      </c>
      <c r="G5840" s="171" t="s">
        <v>14476</v>
      </c>
      <c r="H5840" s="172" t="s">
        <v>20635</v>
      </c>
      <c r="I5840" s="191">
        <v>14360.0</v>
      </c>
      <c r="J5840" s="184">
        <v>4660.0</v>
      </c>
      <c r="K5840" s="177">
        <v>4660.0</v>
      </c>
      <c r="L5840" s="177"/>
      <c r="M5840" s="177"/>
      <c r="N5840" s="177"/>
      <c r="O5840" s="163"/>
      <c r="P5840" s="164"/>
      <c r="Q5840" s="163"/>
      <c r="R5840" s="163"/>
      <c r="S5840" s="168"/>
      <c r="T5840" s="164"/>
    </row>
    <row r="5841" ht="18.75" customHeight="1">
      <c r="A5841" s="180">
        <v>46000.0</v>
      </c>
      <c r="B5841" s="171">
        <v>9400.0</v>
      </c>
      <c r="C5841" s="171" t="s">
        <v>4129</v>
      </c>
      <c r="D5841" s="171"/>
      <c r="E5841" s="171" t="s">
        <v>20634</v>
      </c>
      <c r="F5841" s="171"/>
      <c r="G5841" s="171"/>
      <c r="H5841" s="172"/>
      <c r="I5841" s="191">
        <v>3060.0</v>
      </c>
      <c r="J5841" s="184">
        <v>600.0</v>
      </c>
      <c r="K5841" s="177">
        <v>600.0</v>
      </c>
      <c r="L5841" s="177">
        <v>0.0</v>
      </c>
      <c r="M5841" s="177">
        <v>0.0</v>
      </c>
      <c r="N5841" s="177">
        <v>0.0</v>
      </c>
      <c r="O5841" s="163"/>
      <c r="P5841" s="164"/>
      <c r="Q5841" s="163"/>
      <c r="R5841" s="163"/>
      <c r="S5841" s="168" t="s">
        <v>20645</v>
      </c>
      <c r="T5841" s="164">
        <v>0.0</v>
      </c>
    </row>
    <row r="5842" ht="18.75" customHeight="1">
      <c r="A5842" s="170">
        <v>46000.0</v>
      </c>
      <c r="B5842" s="171">
        <v>18304.0</v>
      </c>
      <c r="C5842" s="171" t="s">
        <v>4671</v>
      </c>
      <c r="D5842" s="171" t="s">
        <v>20659</v>
      </c>
      <c r="E5842" s="171">
        <v>8.0</v>
      </c>
      <c r="F5842" s="171" t="s">
        <v>21615</v>
      </c>
      <c r="G5842" s="171" t="s">
        <v>4961</v>
      </c>
      <c r="H5842" s="172" t="s">
        <v>20635</v>
      </c>
      <c r="I5842" s="191">
        <v>11680.0</v>
      </c>
      <c r="J5842" s="184">
        <v>1980.0</v>
      </c>
      <c r="K5842" s="177">
        <v>1980.0</v>
      </c>
      <c r="L5842" s="177"/>
      <c r="M5842" s="177"/>
      <c r="N5842" s="177"/>
      <c r="O5842" s="163"/>
      <c r="P5842" s="164"/>
      <c r="Q5842" s="163"/>
      <c r="R5842" s="163"/>
      <c r="S5842" s="168"/>
      <c r="T5842" s="164"/>
    </row>
    <row r="5843" ht="18.75" customHeight="1">
      <c r="A5843" s="182">
        <v>46000.02900787037</v>
      </c>
      <c r="B5843" s="171">
        <v>9375.0</v>
      </c>
      <c r="C5843" s="171" t="s">
        <v>4476</v>
      </c>
      <c r="D5843" s="171"/>
      <c r="E5843" s="171" t="s">
        <v>20634</v>
      </c>
      <c r="F5843" s="171"/>
      <c r="G5843" s="171"/>
      <c r="H5843" s="172"/>
      <c r="I5843" s="191">
        <v>3100.0</v>
      </c>
      <c r="J5843" s="184">
        <v>380.0</v>
      </c>
      <c r="K5843" s="177">
        <v>380.0</v>
      </c>
      <c r="L5843" s="177">
        <v>0.0</v>
      </c>
      <c r="M5843" s="177">
        <v>0.0</v>
      </c>
      <c r="N5843" s="177">
        <v>0.0</v>
      </c>
      <c r="O5843" s="163"/>
      <c r="P5843" s="164"/>
      <c r="Q5843" s="163"/>
      <c r="R5843" s="163"/>
      <c r="S5843" s="168" t="s">
        <v>20645</v>
      </c>
      <c r="T5843" s="164">
        <v>0.0</v>
      </c>
    </row>
    <row r="5844" ht="18.75" customHeight="1">
      <c r="A5844" s="189">
        <v>46001.0</v>
      </c>
      <c r="B5844" s="171">
        <v>18305.0</v>
      </c>
      <c r="C5844" s="171" t="s">
        <v>19529</v>
      </c>
      <c r="D5844" s="171" t="s">
        <v>20673</v>
      </c>
      <c r="E5844" s="171">
        <v>8.0</v>
      </c>
      <c r="F5844" s="171" t="s">
        <v>21551</v>
      </c>
      <c r="G5844" s="171" t="s">
        <v>11658</v>
      </c>
      <c r="H5844" s="172" t="s">
        <v>20635</v>
      </c>
      <c r="I5844" s="191">
        <v>11880.0</v>
      </c>
      <c r="J5844" s="184">
        <v>2040.0</v>
      </c>
      <c r="K5844" s="177">
        <v>2040.0</v>
      </c>
      <c r="L5844" s="177"/>
      <c r="M5844" s="177"/>
      <c r="N5844" s="177"/>
      <c r="O5844" s="163"/>
      <c r="P5844" s="164"/>
      <c r="Q5844" s="163"/>
      <c r="R5844" s="163"/>
      <c r="S5844" s="168"/>
      <c r="T5844" s="164"/>
    </row>
    <row r="5845" ht="18.75" customHeight="1">
      <c r="A5845" s="189">
        <v>46001.0</v>
      </c>
      <c r="B5845" s="171">
        <v>18306.0</v>
      </c>
      <c r="C5845" s="171" t="s">
        <v>19446</v>
      </c>
      <c r="D5845" s="171" t="s">
        <v>20659</v>
      </c>
      <c r="E5845" s="171">
        <v>14.0</v>
      </c>
      <c r="F5845" s="171" t="s">
        <v>20778</v>
      </c>
      <c r="G5845" s="171" t="s">
        <v>13055</v>
      </c>
      <c r="H5845" s="172" t="s">
        <v>20669</v>
      </c>
      <c r="I5845" s="191">
        <v>12340.0</v>
      </c>
      <c r="J5845" s="184">
        <v>2300.0</v>
      </c>
      <c r="K5845" s="177"/>
      <c r="L5845" s="177">
        <v>2300.0</v>
      </c>
      <c r="M5845" s="177"/>
      <c r="N5845" s="177"/>
      <c r="O5845" s="163"/>
      <c r="P5845" s="164"/>
      <c r="Q5845" s="163"/>
      <c r="R5845" s="163"/>
      <c r="S5845" s="168"/>
      <c r="T5845" s="164"/>
    </row>
    <row r="5846" ht="18.75" customHeight="1">
      <c r="A5846" s="189">
        <v>46001.0</v>
      </c>
      <c r="B5846" s="171">
        <v>18307.0</v>
      </c>
      <c r="C5846" s="171" t="s">
        <v>19446</v>
      </c>
      <c r="D5846" s="171" t="s">
        <v>20687</v>
      </c>
      <c r="E5846" s="171">
        <v>14.0</v>
      </c>
      <c r="F5846" s="171" t="s">
        <v>22010</v>
      </c>
      <c r="G5846" s="171" t="s">
        <v>13055</v>
      </c>
      <c r="H5846" s="172" t="s">
        <v>20635</v>
      </c>
      <c r="I5846" s="191">
        <v>11500.0</v>
      </c>
      <c r="J5846" s="184">
        <v>1460.0</v>
      </c>
      <c r="K5846" s="177">
        <v>1460.0</v>
      </c>
      <c r="L5846" s="177"/>
      <c r="M5846" s="177"/>
      <c r="N5846" s="177"/>
      <c r="O5846" s="163"/>
      <c r="P5846" s="164"/>
      <c r="Q5846" s="163"/>
      <c r="R5846" s="163"/>
      <c r="S5846" s="168"/>
      <c r="T5846" s="164"/>
    </row>
    <row r="5847" ht="18.75" customHeight="1">
      <c r="A5847" s="180">
        <v>46001.0</v>
      </c>
      <c r="B5847" s="171">
        <v>9402.0</v>
      </c>
      <c r="C5847" s="171" t="s">
        <v>4017</v>
      </c>
      <c r="D5847" s="171"/>
      <c r="E5847" s="171" t="s">
        <v>20634</v>
      </c>
      <c r="F5847" s="171"/>
      <c r="G5847" s="171" t="s">
        <v>4500</v>
      </c>
      <c r="H5847" s="172" t="s">
        <v>4500</v>
      </c>
      <c r="I5847" s="191">
        <v>4180.0</v>
      </c>
      <c r="J5847" s="184">
        <v>900.0</v>
      </c>
      <c r="K5847" s="177">
        <v>900.0</v>
      </c>
      <c r="L5847" s="177">
        <v>0.0</v>
      </c>
      <c r="M5847" s="177">
        <v>0.0</v>
      </c>
      <c r="N5847" s="177">
        <v>0.0</v>
      </c>
      <c r="O5847" s="163"/>
      <c r="P5847" s="164"/>
      <c r="Q5847" s="163"/>
      <c r="R5847" s="163"/>
      <c r="S5847" s="168" t="s">
        <v>20645</v>
      </c>
      <c r="T5847" s="164">
        <v>0.0</v>
      </c>
    </row>
    <row r="5848" ht="18.75" customHeight="1">
      <c r="A5848" s="180">
        <v>46001.0</v>
      </c>
      <c r="B5848" s="171">
        <v>9403.0</v>
      </c>
      <c r="C5848" s="171" t="s">
        <v>8901</v>
      </c>
      <c r="D5848" s="171"/>
      <c r="E5848" s="171" t="s">
        <v>20634</v>
      </c>
      <c r="F5848" s="171"/>
      <c r="G5848" s="171" t="s">
        <v>23120</v>
      </c>
      <c r="H5848" s="172" t="s">
        <v>23120</v>
      </c>
      <c r="I5848" s="191">
        <v>11820.0</v>
      </c>
      <c r="J5848" s="184">
        <v>1700.0</v>
      </c>
      <c r="K5848" s="177">
        <v>1700.0</v>
      </c>
      <c r="L5848" s="177">
        <v>0.0</v>
      </c>
      <c r="M5848" s="177">
        <v>0.0</v>
      </c>
      <c r="N5848" s="177">
        <v>0.0</v>
      </c>
      <c r="O5848" s="163"/>
      <c r="P5848" s="164"/>
      <c r="Q5848" s="163"/>
      <c r="R5848" s="163"/>
      <c r="S5848" s="168" t="s">
        <v>20645</v>
      </c>
      <c r="T5848" s="164">
        <v>0.0</v>
      </c>
    </row>
    <row r="5849" ht="18.75" customHeight="1">
      <c r="A5849" s="189">
        <v>46001.0</v>
      </c>
      <c r="B5849" s="171">
        <v>18308.0</v>
      </c>
      <c r="C5849" s="171" t="s">
        <v>20892</v>
      </c>
      <c r="D5849" s="171" t="s">
        <v>20659</v>
      </c>
      <c r="E5849" s="171">
        <v>14.0</v>
      </c>
      <c r="F5849" s="171" t="s">
        <v>20871</v>
      </c>
      <c r="G5849" s="171" t="s">
        <v>4576</v>
      </c>
      <c r="H5849" s="172" t="s">
        <v>20635</v>
      </c>
      <c r="I5849" s="191">
        <v>12320.0</v>
      </c>
      <c r="J5849" s="184">
        <v>2280.0</v>
      </c>
      <c r="K5849" s="177">
        <v>2280.0</v>
      </c>
      <c r="L5849" s="177"/>
      <c r="M5849" s="177"/>
      <c r="N5849" s="177"/>
      <c r="O5849" s="163"/>
      <c r="P5849" s="164"/>
      <c r="Q5849" s="163"/>
      <c r="R5849" s="163"/>
      <c r="S5849" s="168"/>
      <c r="T5849" s="164"/>
    </row>
    <row r="5850" ht="18.75" customHeight="1">
      <c r="A5850" s="189">
        <v>46001.0</v>
      </c>
      <c r="B5850" s="171">
        <v>18309.0</v>
      </c>
      <c r="C5850" s="171" t="s">
        <v>4454</v>
      </c>
      <c r="D5850" s="171" t="s">
        <v>20687</v>
      </c>
      <c r="E5850" s="171">
        <v>14.0</v>
      </c>
      <c r="F5850" s="171" t="s">
        <v>20778</v>
      </c>
      <c r="G5850" s="171" t="s">
        <v>9926</v>
      </c>
      <c r="H5850" s="172" t="s">
        <v>20635</v>
      </c>
      <c r="I5850" s="191">
        <v>17060.0</v>
      </c>
      <c r="J5850" s="184">
        <v>7020.0</v>
      </c>
      <c r="K5850" s="177">
        <v>7020.0</v>
      </c>
      <c r="L5850" s="177"/>
      <c r="M5850" s="177"/>
      <c r="N5850" s="177"/>
      <c r="O5850" s="163"/>
      <c r="P5850" s="164"/>
      <c r="Q5850" s="163"/>
      <c r="R5850" s="163"/>
      <c r="S5850" s="168"/>
      <c r="T5850" s="164"/>
    </row>
    <row r="5851" ht="18.75" customHeight="1">
      <c r="A5851" s="189">
        <v>46001.0</v>
      </c>
      <c r="B5851" s="171">
        <v>18310.0</v>
      </c>
      <c r="C5851" s="171" t="s">
        <v>3000</v>
      </c>
      <c r="D5851" s="171" t="s">
        <v>20687</v>
      </c>
      <c r="E5851" s="171">
        <v>16.0</v>
      </c>
      <c r="F5851" s="171" t="s">
        <v>20717</v>
      </c>
      <c r="G5851" s="171" t="s">
        <v>4149</v>
      </c>
      <c r="H5851" s="172" t="s">
        <v>20635</v>
      </c>
      <c r="I5851" s="191">
        <v>13500.0</v>
      </c>
      <c r="J5851" s="184">
        <v>3460.0</v>
      </c>
      <c r="K5851" s="177">
        <v>3460.0</v>
      </c>
      <c r="L5851" s="177"/>
      <c r="M5851" s="177"/>
      <c r="N5851" s="177"/>
      <c r="O5851" s="163"/>
      <c r="P5851" s="164"/>
      <c r="Q5851" s="163"/>
      <c r="R5851" s="163"/>
      <c r="S5851" s="168"/>
      <c r="T5851" s="164"/>
    </row>
    <row r="5852" ht="18.75" customHeight="1">
      <c r="A5852" s="189">
        <v>46001.0</v>
      </c>
      <c r="B5852" s="171">
        <v>18311.0</v>
      </c>
      <c r="C5852" s="171" t="s">
        <v>22270</v>
      </c>
      <c r="D5852" s="171" t="s">
        <v>20659</v>
      </c>
      <c r="E5852" s="171">
        <v>14.0</v>
      </c>
      <c r="F5852" s="171" t="s">
        <v>22195</v>
      </c>
      <c r="G5852" s="171" t="s">
        <v>11998</v>
      </c>
      <c r="H5852" s="172" t="s">
        <v>20635</v>
      </c>
      <c r="I5852" s="191">
        <v>10860.0</v>
      </c>
      <c r="J5852" s="184">
        <v>820.0</v>
      </c>
      <c r="K5852" s="177">
        <v>820.0</v>
      </c>
      <c r="L5852" s="177"/>
      <c r="M5852" s="177"/>
      <c r="N5852" s="177"/>
      <c r="O5852" s="163"/>
      <c r="P5852" s="164"/>
      <c r="Q5852" s="163"/>
      <c r="R5852" s="163"/>
      <c r="S5852" s="168"/>
      <c r="T5852" s="164"/>
    </row>
    <row r="5853" ht="18.75" customHeight="1">
      <c r="A5853" s="180">
        <v>46001.0</v>
      </c>
      <c r="B5853" s="171">
        <v>9404.0</v>
      </c>
      <c r="C5853" s="171" t="s">
        <v>4138</v>
      </c>
      <c r="D5853" s="171"/>
      <c r="E5853" s="171" t="s">
        <v>20634</v>
      </c>
      <c r="F5853" s="171"/>
      <c r="G5853" s="171"/>
      <c r="H5853" s="172"/>
      <c r="I5853" s="191">
        <v>3140.0</v>
      </c>
      <c r="J5853" s="184">
        <v>20.0</v>
      </c>
      <c r="K5853" s="177">
        <v>0.0</v>
      </c>
      <c r="L5853" s="177">
        <v>20.0</v>
      </c>
      <c r="M5853" s="177">
        <v>0.0</v>
      </c>
      <c r="N5853" s="177">
        <v>0.0</v>
      </c>
      <c r="O5853" s="163"/>
      <c r="P5853" s="164"/>
      <c r="Q5853" s="163"/>
      <c r="R5853" s="163"/>
      <c r="S5853" s="168" t="s">
        <v>20645</v>
      </c>
      <c r="T5853" s="164">
        <v>0.0</v>
      </c>
    </row>
    <row r="5854" ht="18.75" customHeight="1">
      <c r="A5854" s="180">
        <v>46001.0</v>
      </c>
      <c r="B5854" s="171">
        <v>9405.0</v>
      </c>
      <c r="C5854" s="171" t="s">
        <v>7445</v>
      </c>
      <c r="D5854" s="171"/>
      <c r="E5854" s="171" t="s">
        <v>20634</v>
      </c>
      <c r="F5854" s="171"/>
      <c r="G5854" s="171"/>
      <c r="H5854" s="172"/>
      <c r="I5854" s="191">
        <v>2780.0</v>
      </c>
      <c r="J5854" s="184">
        <v>540.0</v>
      </c>
      <c r="K5854" s="177">
        <v>54.0</v>
      </c>
      <c r="L5854" s="177">
        <v>0.0</v>
      </c>
      <c r="M5854" s="177">
        <v>486.0</v>
      </c>
      <c r="N5854" s="177">
        <v>0.0</v>
      </c>
      <c r="O5854" s="163"/>
      <c r="P5854" s="164"/>
      <c r="Q5854" s="163"/>
      <c r="R5854" s="163"/>
      <c r="S5854" s="168" t="s">
        <v>20645</v>
      </c>
      <c r="T5854" s="164">
        <v>0.0</v>
      </c>
    </row>
    <row r="5855" ht="18.75" customHeight="1">
      <c r="A5855" s="180">
        <v>46001.0</v>
      </c>
      <c r="B5855" s="171">
        <v>9406.0</v>
      </c>
      <c r="C5855" s="171" t="s">
        <v>744</v>
      </c>
      <c r="D5855" s="171"/>
      <c r="E5855" s="171" t="s">
        <v>20634</v>
      </c>
      <c r="F5855" s="171"/>
      <c r="G5855" s="171"/>
      <c r="H5855" s="172"/>
      <c r="I5855" s="191">
        <v>2680.0</v>
      </c>
      <c r="J5855" s="184">
        <v>120.0</v>
      </c>
      <c r="K5855" s="177">
        <v>0.0</v>
      </c>
      <c r="L5855" s="177">
        <v>0.0</v>
      </c>
      <c r="M5855" s="177">
        <v>120.0</v>
      </c>
      <c r="N5855" s="177">
        <v>0.0</v>
      </c>
      <c r="O5855" s="163"/>
      <c r="P5855" s="164"/>
      <c r="Q5855" s="163"/>
      <c r="R5855" s="163"/>
      <c r="S5855" s="168" t="s">
        <v>20645</v>
      </c>
      <c r="T5855" s="164">
        <v>0.0</v>
      </c>
    </row>
    <row r="5856" ht="18.75" customHeight="1">
      <c r="A5856" s="180">
        <v>46001.0</v>
      </c>
      <c r="B5856" s="171">
        <v>9407.0</v>
      </c>
      <c r="C5856" s="171" t="s">
        <v>8901</v>
      </c>
      <c r="D5856" s="171"/>
      <c r="E5856" s="171" t="s">
        <v>20634</v>
      </c>
      <c r="F5856" s="171"/>
      <c r="G5856" s="171"/>
      <c r="H5856" s="172"/>
      <c r="I5856" s="191">
        <v>11120.0</v>
      </c>
      <c r="J5856" s="184">
        <v>540.0</v>
      </c>
      <c r="K5856" s="177">
        <v>540.0</v>
      </c>
      <c r="L5856" s="177">
        <v>0.0</v>
      </c>
      <c r="M5856" s="177">
        <v>0.0</v>
      </c>
      <c r="N5856" s="177">
        <v>0.0</v>
      </c>
      <c r="O5856" s="163"/>
      <c r="P5856" s="164"/>
      <c r="Q5856" s="163"/>
      <c r="R5856" s="163"/>
      <c r="S5856" s="168" t="s">
        <v>20645</v>
      </c>
      <c r="T5856" s="164">
        <v>0.0</v>
      </c>
    </row>
    <row r="5857" ht="18.75" customHeight="1">
      <c r="A5857" s="189">
        <v>46001.0</v>
      </c>
      <c r="B5857" s="171">
        <v>18312.0</v>
      </c>
      <c r="C5857" s="171" t="s">
        <v>4017</v>
      </c>
      <c r="D5857" s="171" t="s">
        <v>20673</v>
      </c>
      <c r="E5857" s="171">
        <v>8.0</v>
      </c>
      <c r="F5857" s="171" t="s">
        <v>20721</v>
      </c>
      <c r="G5857" s="171" t="s">
        <v>16614</v>
      </c>
      <c r="H5857" s="172" t="s">
        <v>20635</v>
      </c>
      <c r="I5857" s="191">
        <v>11780.0</v>
      </c>
      <c r="J5857" s="184">
        <v>1940.0</v>
      </c>
      <c r="K5857" s="177">
        <v>1940.0</v>
      </c>
      <c r="L5857" s="177"/>
      <c r="M5857" s="177"/>
      <c r="N5857" s="177"/>
      <c r="O5857" s="163"/>
      <c r="P5857" s="164"/>
      <c r="Q5857" s="163"/>
      <c r="R5857" s="163"/>
      <c r="S5857" s="168"/>
      <c r="T5857" s="164"/>
    </row>
    <row r="5858" ht="18.75" customHeight="1">
      <c r="A5858" s="180">
        <v>46001.0</v>
      </c>
      <c r="B5858" s="171">
        <v>9408.0</v>
      </c>
      <c r="C5858" s="171" t="s">
        <v>4138</v>
      </c>
      <c r="D5858" s="171"/>
      <c r="E5858" s="171" t="s">
        <v>20634</v>
      </c>
      <c r="F5858" s="171"/>
      <c r="G5858" s="171"/>
      <c r="H5858" s="172"/>
      <c r="I5858" s="191">
        <v>2820.0</v>
      </c>
      <c r="J5858" s="184">
        <v>20.0</v>
      </c>
      <c r="K5858" s="177">
        <v>0.0</v>
      </c>
      <c r="L5858" s="177">
        <v>20.0</v>
      </c>
      <c r="M5858" s="177">
        <v>0.0</v>
      </c>
      <c r="N5858" s="177">
        <v>0.0</v>
      </c>
      <c r="O5858" s="163"/>
      <c r="P5858" s="164"/>
      <c r="Q5858" s="163"/>
      <c r="R5858" s="163"/>
      <c r="S5858" s="168" t="s">
        <v>20645</v>
      </c>
      <c r="T5858" s="164">
        <v>0.0</v>
      </c>
    </row>
    <row r="5859" ht="18.75" customHeight="1">
      <c r="A5859" s="189">
        <v>46001.0</v>
      </c>
      <c r="B5859" s="171">
        <v>18313.0</v>
      </c>
      <c r="C5859" s="171" t="s">
        <v>20751</v>
      </c>
      <c r="D5859" s="171" t="s">
        <v>20687</v>
      </c>
      <c r="E5859" s="171">
        <v>8.0</v>
      </c>
      <c r="F5859" s="171" t="s">
        <v>20948</v>
      </c>
      <c r="G5859" s="171" t="s">
        <v>15637</v>
      </c>
      <c r="H5859" s="172" t="s">
        <v>20635</v>
      </c>
      <c r="I5859" s="191">
        <v>11340.0</v>
      </c>
      <c r="J5859" s="184">
        <v>1320.0</v>
      </c>
      <c r="K5859" s="177">
        <v>1320.0</v>
      </c>
      <c r="L5859" s="177"/>
      <c r="M5859" s="177"/>
      <c r="N5859" s="177"/>
      <c r="O5859" s="163"/>
      <c r="P5859" s="164"/>
      <c r="Q5859" s="163"/>
      <c r="R5859" s="163"/>
      <c r="S5859" s="168"/>
      <c r="T5859" s="164"/>
    </row>
    <row r="5860" ht="18.75" customHeight="1">
      <c r="A5860" s="180">
        <v>46001.0</v>
      </c>
      <c r="B5860" s="171">
        <v>9409.0</v>
      </c>
      <c r="C5860" s="171" t="s">
        <v>6423</v>
      </c>
      <c r="D5860" s="171"/>
      <c r="E5860" s="171" t="s">
        <v>20634</v>
      </c>
      <c r="F5860" s="171"/>
      <c r="G5860" s="171" t="s">
        <v>22684</v>
      </c>
      <c r="H5860" s="172" t="s">
        <v>22684</v>
      </c>
      <c r="I5860" s="191">
        <v>3500.0</v>
      </c>
      <c r="J5860" s="184">
        <v>180.0</v>
      </c>
      <c r="K5860" s="177">
        <v>0.0</v>
      </c>
      <c r="L5860" s="177">
        <v>0.0</v>
      </c>
      <c r="M5860" s="177">
        <v>0.0</v>
      </c>
      <c r="N5860" s="177">
        <v>0.0</v>
      </c>
      <c r="O5860" s="163"/>
      <c r="P5860" s="164"/>
      <c r="Q5860" s="163"/>
      <c r="R5860" s="163"/>
      <c r="S5860" s="168" t="s">
        <v>20645</v>
      </c>
      <c r="T5860" s="164">
        <v>0.0</v>
      </c>
    </row>
    <row r="5861" ht="18.75" customHeight="1">
      <c r="A5861" s="180">
        <v>46001.0</v>
      </c>
      <c r="B5861" s="171">
        <v>9410.0</v>
      </c>
      <c r="C5861" s="171" t="s">
        <v>6423</v>
      </c>
      <c r="D5861" s="171"/>
      <c r="E5861" s="171" t="s">
        <v>20634</v>
      </c>
      <c r="F5861" s="171"/>
      <c r="G5861" s="171" t="s">
        <v>22684</v>
      </c>
      <c r="H5861" s="172" t="s">
        <v>22684</v>
      </c>
      <c r="I5861" s="191">
        <v>3320.0</v>
      </c>
      <c r="J5861" s="184">
        <v>380.0</v>
      </c>
      <c r="K5861" s="177">
        <v>0.0</v>
      </c>
      <c r="L5861" s="177">
        <v>380.0</v>
      </c>
      <c r="M5861" s="177">
        <v>0.0</v>
      </c>
      <c r="N5861" s="177">
        <v>0.0</v>
      </c>
      <c r="O5861" s="163"/>
      <c r="P5861" s="164"/>
      <c r="Q5861" s="163"/>
      <c r="R5861" s="163"/>
      <c r="S5861" s="168" t="s">
        <v>20645</v>
      </c>
      <c r="T5861" s="164">
        <v>0.0</v>
      </c>
    </row>
    <row r="5862" ht="18.75" customHeight="1">
      <c r="A5862" s="189">
        <v>46001.0</v>
      </c>
      <c r="B5862" s="171">
        <v>18314.0</v>
      </c>
      <c r="C5862" s="171" t="s">
        <v>4877</v>
      </c>
      <c r="D5862" s="171" t="s">
        <v>20659</v>
      </c>
      <c r="E5862" s="171">
        <v>8.0</v>
      </c>
      <c r="F5862" s="171" t="s">
        <v>21549</v>
      </c>
      <c r="G5862" s="171" t="s">
        <v>14867</v>
      </c>
      <c r="H5862" s="172" t="s">
        <v>20635</v>
      </c>
      <c r="I5862" s="191">
        <v>13100.0</v>
      </c>
      <c r="J5862" s="184">
        <v>3400.0</v>
      </c>
      <c r="K5862" s="177">
        <v>3400.0</v>
      </c>
      <c r="L5862" s="177"/>
      <c r="M5862" s="177"/>
      <c r="N5862" s="177"/>
      <c r="O5862" s="163"/>
      <c r="P5862" s="164"/>
      <c r="Q5862" s="163"/>
      <c r="R5862" s="163"/>
      <c r="S5862" s="168"/>
      <c r="T5862" s="164"/>
    </row>
    <row r="5863" ht="18.75" customHeight="1">
      <c r="A5863" s="180">
        <v>46001.0</v>
      </c>
      <c r="B5863" s="171">
        <v>9411.0</v>
      </c>
      <c r="C5863" s="171" t="s">
        <v>6423</v>
      </c>
      <c r="D5863" s="171"/>
      <c r="E5863" s="171" t="s">
        <v>20634</v>
      </c>
      <c r="F5863" s="171"/>
      <c r="G5863" s="171" t="s">
        <v>22683</v>
      </c>
      <c r="H5863" s="172" t="s">
        <v>22683</v>
      </c>
      <c r="I5863" s="191">
        <v>3480.0</v>
      </c>
      <c r="J5863" s="184">
        <v>220.0</v>
      </c>
      <c r="K5863" s="177">
        <v>0.0</v>
      </c>
      <c r="L5863" s="177">
        <v>0.0</v>
      </c>
      <c r="M5863" s="177">
        <v>0.0</v>
      </c>
      <c r="N5863" s="177">
        <v>0.0</v>
      </c>
      <c r="O5863" s="163"/>
      <c r="P5863" s="164"/>
      <c r="Q5863" s="163"/>
      <c r="R5863" s="163"/>
      <c r="S5863" s="168" t="s">
        <v>20645</v>
      </c>
      <c r="T5863" s="164">
        <v>0.0</v>
      </c>
    </row>
    <row r="5864" ht="18.75" customHeight="1">
      <c r="A5864" s="180">
        <v>46001.0</v>
      </c>
      <c r="B5864" s="171">
        <v>9412.0</v>
      </c>
      <c r="C5864" s="171" t="s">
        <v>6423</v>
      </c>
      <c r="D5864" s="171"/>
      <c r="E5864" s="171" t="s">
        <v>20634</v>
      </c>
      <c r="F5864" s="171"/>
      <c r="G5864" s="171" t="s">
        <v>22683</v>
      </c>
      <c r="H5864" s="172" t="s">
        <v>22683</v>
      </c>
      <c r="I5864" s="191">
        <v>3260.0</v>
      </c>
      <c r="J5864" s="184">
        <v>480.0</v>
      </c>
      <c r="K5864" s="177">
        <v>0.0</v>
      </c>
      <c r="L5864" s="177">
        <v>480.0</v>
      </c>
      <c r="M5864" s="177">
        <v>0.0</v>
      </c>
      <c r="N5864" s="177">
        <v>0.0</v>
      </c>
      <c r="O5864" s="163"/>
      <c r="P5864" s="164"/>
      <c r="Q5864" s="163"/>
      <c r="R5864" s="163"/>
      <c r="S5864" s="168" t="s">
        <v>20645</v>
      </c>
      <c r="T5864" s="164">
        <v>0.0</v>
      </c>
    </row>
    <row r="5865" ht="18.75" customHeight="1">
      <c r="A5865" s="180">
        <v>46001.0</v>
      </c>
      <c r="B5865" s="171">
        <v>9413.0</v>
      </c>
      <c r="C5865" s="171" t="s">
        <v>4111</v>
      </c>
      <c r="D5865" s="171"/>
      <c r="E5865" s="171" t="s">
        <v>20634</v>
      </c>
      <c r="F5865" s="171"/>
      <c r="G5865" s="171"/>
      <c r="H5865" s="172"/>
      <c r="I5865" s="191">
        <v>3440.0</v>
      </c>
      <c r="J5865" s="184">
        <v>800.0</v>
      </c>
      <c r="K5865" s="177">
        <v>800.0</v>
      </c>
      <c r="L5865" s="177">
        <v>0.0</v>
      </c>
      <c r="M5865" s="177">
        <v>0.0</v>
      </c>
      <c r="N5865" s="177">
        <v>0.0</v>
      </c>
      <c r="O5865" s="163"/>
      <c r="P5865" s="164"/>
      <c r="Q5865" s="163"/>
      <c r="R5865" s="163"/>
      <c r="S5865" s="168" t="s">
        <v>20645</v>
      </c>
      <c r="T5865" s="164">
        <v>0.0</v>
      </c>
    </row>
    <row r="5866" ht="18.75" customHeight="1">
      <c r="A5866" s="180">
        <v>46001.0</v>
      </c>
      <c r="B5866" s="171">
        <v>9414.0</v>
      </c>
      <c r="C5866" s="171" t="s">
        <v>8901</v>
      </c>
      <c r="D5866" s="171"/>
      <c r="E5866" s="171" t="s">
        <v>20634</v>
      </c>
      <c r="F5866" s="171"/>
      <c r="G5866" s="171" t="s">
        <v>23121</v>
      </c>
      <c r="H5866" s="172" t="s">
        <v>23121</v>
      </c>
      <c r="I5866" s="191">
        <v>13440.0</v>
      </c>
      <c r="J5866" s="184">
        <v>3120.0</v>
      </c>
      <c r="K5866" s="177">
        <v>3120.0</v>
      </c>
      <c r="L5866" s="177">
        <v>0.0</v>
      </c>
      <c r="M5866" s="177">
        <v>0.0</v>
      </c>
      <c r="N5866" s="177">
        <v>0.0</v>
      </c>
      <c r="O5866" s="163"/>
      <c r="P5866" s="164"/>
      <c r="Q5866" s="163"/>
      <c r="R5866" s="163"/>
      <c r="S5866" s="168" t="s">
        <v>20645</v>
      </c>
      <c r="T5866" s="164">
        <v>0.0</v>
      </c>
    </row>
    <row r="5867" ht="18.75" customHeight="1">
      <c r="A5867" s="189">
        <v>46001.0</v>
      </c>
      <c r="B5867" s="171">
        <v>18315.0</v>
      </c>
      <c r="C5867" s="171" t="s">
        <v>23122</v>
      </c>
      <c r="D5867" s="171" t="s">
        <v>20687</v>
      </c>
      <c r="E5867" s="171">
        <v>8.0</v>
      </c>
      <c r="F5867" s="171" t="s">
        <v>20834</v>
      </c>
      <c r="G5867" s="171" t="s">
        <v>16640</v>
      </c>
      <c r="H5867" s="172" t="s">
        <v>20635</v>
      </c>
      <c r="I5867" s="191">
        <v>13260.0</v>
      </c>
      <c r="J5867" s="184">
        <v>3240.0</v>
      </c>
      <c r="K5867" s="177">
        <v>3240.0</v>
      </c>
      <c r="L5867" s="177"/>
      <c r="M5867" s="177"/>
      <c r="N5867" s="177"/>
      <c r="O5867" s="163"/>
      <c r="P5867" s="164"/>
      <c r="Q5867" s="163"/>
      <c r="R5867" s="163"/>
      <c r="S5867" s="168"/>
      <c r="T5867" s="164"/>
    </row>
    <row r="5868" ht="18.75" customHeight="1">
      <c r="A5868" s="189">
        <v>46001.0</v>
      </c>
      <c r="B5868" s="171">
        <v>18316.0</v>
      </c>
      <c r="C5868" s="171" t="s">
        <v>20832</v>
      </c>
      <c r="D5868" s="171" t="s">
        <v>20659</v>
      </c>
      <c r="E5868" s="171">
        <v>8.0</v>
      </c>
      <c r="F5868" s="171" t="s">
        <v>21549</v>
      </c>
      <c r="G5868" s="171" t="s">
        <v>16646</v>
      </c>
      <c r="H5868" s="172" t="s">
        <v>20635</v>
      </c>
      <c r="I5868" s="191">
        <v>11920.0</v>
      </c>
      <c r="J5868" s="184">
        <v>2220.0</v>
      </c>
      <c r="K5868" s="177">
        <v>2220.0</v>
      </c>
      <c r="L5868" s="177"/>
      <c r="M5868" s="177"/>
      <c r="N5868" s="177"/>
      <c r="O5868" s="163"/>
      <c r="P5868" s="164"/>
      <c r="Q5868" s="163"/>
      <c r="R5868" s="163"/>
      <c r="S5868" s="168"/>
      <c r="T5868" s="164"/>
    </row>
    <row r="5869" ht="18.75" customHeight="1">
      <c r="A5869" s="189">
        <v>46001.0</v>
      </c>
      <c r="B5869" s="171">
        <v>18317.0</v>
      </c>
      <c r="C5869" s="171" t="s">
        <v>4018</v>
      </c>
      <c r="D5869" s="171" t="s">
        <v>20673</v>
      </c>
      <c r="E5869" s="171" t="s">
        <v>132</v>
      </c>
      <c r="F5869" s="171" t="s">
        <v>20774</v>
      </c>
      <c r="G5869" s="171" t="s">
        <v>5081</v>
      </c>
      <c r="H5869" s="172" t="s">
        <v>20635</v>
      </c>
      <c r="I5869" s="191">
        <v>12360.0</v>
      </c>
      <c r="J5869" s="184">
        <v>2200.0</v>
      </c>
      <c r="K5869" s="177">
        <v>2200.0</v>
      </c>
      <c r="L5869" s="177"/>
      <c r="M5869" s="177"/>
      <c r="N5869" s="177"/>
      <c r="O5869" s="163"/>
      <c r="P5869" s="164"/>
      <c r="Q5869" s="163"/>
      <c r="R5869" s="163"/>
      <c r="S5869" s="168"/>
      <c r="T5869" s="164"/>
    </row>
    <row r="5870" ht="18.75" customHeight="1">
      <c r="A5870" s="189">
        <v>46001.0</v>
      </c>
      <c r="B5870" s="171">
        <v>18318.0</v>
      </c>
      <c r="C5870" s="171" t="s">
        <v>19529</v>
      </c>
      <c r="D5870" s="171" t="s">
        <v>20687</v>
      </c>
      <c r="E5870" s="171">
        <v>8.0</v>
      </c>
      <c r="F5870" s="171" t="s">
        <v>21021</v>
      </c>
      <c r="G5870" s="171" t="s">
        <v>5850</v>
      </c>
      <c r="H5870" s="172" t="s">
        <v>20635</v>
      </c>
      <c r="I5870" s="191">
        <v>11120.0</v>
      </c>
      <c r="J5870" s="184">
        <v>1100.0</v>
      </c>
      <c r="K5870" s="177">
        <v>1100.0</v>
      </c>
      <c r="L5870" s="177"/>
      <c r="M5870" s="177"/>
      <c r="N5870" s="177"/>
      <c r="O5870" s="163"/>
      <c r="P5870" s="164"/>
      <c r="Q5870" s="163"/>
      <c r="R5870" s="163"/>
      <c r="S5870" s="168"/>
      <c r="T5870" s="164"/>
    </row>
    <row r="5871" ht="18.75" customHeight="1">
      <c r="A5871" s="189">
        <v>46001.0</v>
      </c>
      <c r="B5871" s="171">
        <v>18319.0</v>
      </c>
      <c r="C5871" s="171" t="s">
        <v>23123</v>
      </c>
      <c r="D5871" s="171" t="s">
        <v>20687</v>
      </c>
      <c r="E5871" s="171">
        <v>5.0</v>
      </c>
      <c r="F5871" s="171" t="s">
        <v>21373</v>
      </c>
      <c r="G5871" s="171" t="s">
        <v>23124</v>
      </c>
      <c r="H5871" s="172" t="s">
        <v>20635</v>
      </c>
      <c r="I5871" s="191">
        <v>13100.0</v>
      </c>
      <c r="J5871" s="184">
        <v>13100.0</v>
      </c>
      <c r="K5871" s="177">
        <v>13100.0</v>
      </c>
      <c r="L5871" s="177"/>
      <c r="M5871" s="177"/>
      <c r="N5871" s="177"/>
      <c r="O5871" s="163"/>
      <c r="P5871" s="164"/>
      <c r="Q5871" s="163"/>
      <c r="R5871" s="163"/>
      <c r="S5871" s="168"/>
      <c r="T5871" s="164"/>
    </row>
    <row r="5872" ht="18.75" customHeight="1">
      <c r="A5872" s="180">
        <v>46001.0</v>
      </c>
      <c r="B5872" s="171">
        <v>9415.0</v>
      </c>
      <c r="C5872" s="171" t="s">
        <v>4042</v>
      </c>
      <c r="D5872" s="171"/>
      <c r="E5872" s="171" t="s">
        <v>20634</v>
      </c>
      <c r="F5872" s="171"/>
      <c r="G5872" s="171"/>
      <c r="H5872" s="172"/>
      <c r="I5872" s="191">
        <v>2620.0</v>
      </c>
      <c r="J5872" s="184">
        <v>260.0</v>
      </c>
      <c r="K5872" s="177">
        <v>260.0</v>
      </c>
      <c r="L5872" s="177">
        <v>0.0</v>
      </c>
      <c r="M5872" s="177">
        <v>0.0</v>
      </c>
      <c r="N5872" s="177">
        <v>0.0</v>
      </c>
      <c r="O5872" s="163"/>
      <c r="P5872" s="164"/>
      <c r="Q5872" s="163"/>
      <c r="R5872" s="163"/>
      <c r="S5872" s="168" t="s">
        <v>20645</v>
      </c>
      <c r="T5872" s="164">
        <v>0.0</v>
      </c>
    </row>
    <row r="5873" ht="18.75" customHeight="1">
      <c r="A5873" s="180">
        <v>46001.0</v>
      </c>
      <c r="B5873" s="171">
        <v>9416.0</v>
      </c>
      <c r="C5873" s="171" t="s">
        <v>8901</v>
      </c>
      <c r="D5873" s="171"/>
      <c r="E5873" s="171" t="s">
        <v>20634</v>
      </c>
      <c r="F5873" s="171"/>
      <c r="G5873" s="171" t="s">
        <v>23125</v>
      </c>
      <c r="H5873" s="172" t="s">
        <v>23125</v>
      </c>
      <c r="I5873" s="191">
        <v>12280.0</v>
      </c>
      <c r="J5873" s="184">
        <v>1700.0</v>
      </c>
      <c r="K5873" s="177">
        <v>1700.0</v>
      </c>
      <c r="L5873" s="177">
        <v>0.0</v>
      </c>
      <c r="M5873" s="177">
        <v>0.0</v>
      </c>
      <c r="N5873" s="177">
        <v>0.0</v>
      </c>
      <c r="O5873" s="163"/>
      <c r="P5873" s="164"/>
      <c r="Q5873" s="163"/>
      <c r="R5873" s="163"/>
      <c r="S5873" s="168" t="s">
        <v>20645</v>
      </c>
      <c r="T5873" s="164">
        <v>0.0</v>
      </c>
    </row>
    <row r="5874" ht="18.75" customHeight="1">
      <c r="A5874" s="189">
        <v>46001.0</v>
      </c>
      <c r="B5874" s="171">
        <v>18320.0</v>
      </c>
      <c r="C5874" s="171" t="s">
        <v>382</v>
      </c>
      <c r="D5874" s="171" t="s">
        <v>20673</v>
      </c>
      <c r="E5874" s="171">
        <v>8.0</v>
      </c>
      <c r="F5874" s="171" t="s">
        <v>21012</v>
      </c>
      <c r="G5874" s="171" t="s">
        <v>16656</v>
      </c>
      <c r="H5874" s="172" t="s">
        <v>20635</v>
      </c>
      <c r="I5874" s="191">
        <v>14840.0</v>
      </c>
      <c r="J5874" s="184">
        <v>5000.0</v>
      </c>
      <c r="K5874" s="177">
        <v>5000.0</v>
      </c>
      <c r="L5874" s="177"/>
      <c r="M5874" s="177"/>
      <c r="N5874" s="177"/>
      <c r="O5874" s="163"/>
      <c r="P5874" s="164"/>
      <c r="Q5874" s="163"/>
      <c r="R5874" s="163"/>
      <c r="S5874" s="168"/>
      <c r="T5874" s="164"/>
    </row>
    <row r="5875" ht="18.75" customHeight="1">
      <c r="A5875" s="189">
        <v>46001.0</v>
      </c>
      <c r="B5875" s="171">
        <v>18321.0</v>
      </c>
      <c r="C5875" s="171" t="s">
        <v>22515</v>
      </c>
      <c r="D5875" s="171" t="s">
        <v>20659</v>
      </c>
      <c r="E5875" s="171">
        <v>8.0</v>
      </c>
      <c r="F5875" s="171" t="s">
        <v>20811</v>
      </c>
      <c r="G5875" s="171" t="s">
        <v>16658</v>
      </c>
      <c r="H5875" s="172" t="s">
        <v>20638</v>
      </c>
      <c r="I5875" s="191">
        <v>17740.0</v>
      </c>
      <c r="J5875" s="184">
        <v>8040.0</v>
      </c>
      <c r="K5875" s="177"/>
      <c r="L5875" s="177"/>
      <c r="M5875" s="177"/>
      <c r="N5875" s="177">
        <v>8040.0</v>
      </c>
      <c r="O5875" s="163"/>
      <c r="P5875" s="164"/>
      <c r="Q5875" s="163"/>
      <c r="R5875" s="163"/>
      <c r="S5875" s="168"/>
      <c r="T5875" s="164"/>
    </row>
    <row r="5876" ht="18.75" customHeight="1">
      <c r="A5876" s="180">
        <v>46001.0</v>
      </c>
      <c r="B5876" s="171">
        <v>9441.0</v>
      </c>
      <c r="C5876" s="171" t="s">
        <v>21821</v>
      </c>
      <c r="D5876" s="171"/>
      <c r="E5876" s="171" t="s">
        <v>20634</v>
      </c>
      <c r="F5876" s="171"/>
      <c r="G5876" s="171" t="s">
        <v>21822</v>
      </c>
      <c r="H5876" s="172" t="s">
        <v>21822</v>
      </c>
      <c r="I5876" s="191">
        <v>4960.0</v>
      </c>
      <c r="J5876" s="184">
        <v>2100.0</v>
      </c>
      <c r="K5876" s="177">
        <v>0.0</v>
      </c>
      <c r="L5876" s="177">
        <v>1680.0</v>
      </c>
      <c r="M5876" s="177">
        <v>420.0</v>
      </c>
      <c r="N5876" s="177">
        <v>0.0</v>
      </c>
      <c r="O5876" s="163"/>
      <c r="P5876" s="164"/>
      <c r="Q5876" s="163"/>
      <c r="R5876" s="163"/>
      <c r="S5876" s="168" t="s">
        <v>20645</v>
      </c>
      <c r="T5876" s="164">
        <v>0.0</v>
      </c>
    </row>
    <row r="5877" ht="18.75" customHeight="1">
      <c r="A5877" s="182">
        <v>46001.02900579861</v>
      </c>
      <c r="B5877" s="171">
        <v>9401.0</v>
      </c>
      <c r="C5877" s="171" t="s">
        <v>8901</v>
      </c>
      <c r="D5877" s="171"/>
      <c r="E5877" s="171" t="s">
        <v>20634</v>
      </c>
      <c r="F5877" s="171"/>
      <c r="G5877" s="171" t="s">
        <v>23126</v>
      </c>
      <c r="H5877" s="172" t="s">
        <v>23126</v>
      </c>
      <c r="I5877" s="191">
        <v>11320.0</v>
      </c>
      <c r="J5877" s="184">
        <v>720.0</v>
      </c>
      <c r="K5877" s="177">
        <v>720.0</v>
      </c>
      <c r="L5877" s="177">
        <v>0.0</v>
      </c>
      <c r="M5877" s="177">
        <v>0.0</v>
      </c>
      <c r="N5877" s="177">
        <v>0.0</v>
      </c>
      <c r="O5877" s="163"/>
      <c r="P5877" s="164"/>
      <c r="Q5877" s="163"/>
      <c r="R5877" s="163"/>
      <c r="S5877" s="168" t="s">
        <v>20645</v>
      </c>
      <c r="T5877" s="164">
        <v>0.0</v>
      </c>
    </row>
    <row r="5878" ht="18.75" customHeight="1">
      <c r="A5878" s="189">
        <v>46002.0</v>
      </c>
      <c r="B5878" s="171">
        <v>18322.0</v>
      </c>
      <c r="C5878" s="171" t="s">
        <v>3220</v>
      </c>
      <c r="D5878" s="171" t="s">
        <v>20687</v>
      </c>
      <c r="E5878" s="171">
        <v>14.0</v>
      </c>
      <c r="F5878" s="171" t="s">
        <v>20778</v>
      </c>
      <c r="G5878" s="171" t="s">
        <v>10893</v>
      </c>
      <c r="H5878" s="172" t="s">
        <v>20635</v>
      </c>
      <c r="I5878" s="191">
        <v>12820.0</v>
      </c>
      <c r="J5878" s="184">
        <v>2780.0</v>
      </c>
      <c r="K5878" s="177">
        <v>2780.0</v>
      </c>
      <c r="L5878" s="177"/>
      <c r="M5878" s="177"/>
      <c r="N5878" s="177"/>
      <c r="O5878" s="163"/>
      <c r="P5878" s="164"/>
      <c r="Q5878" s="163"/>
      <c r="R5878" s="163"/>
      <c r="S5878" s="168"/>
      <c r="T5878" s="164"/>
    </row>
    <row r="5879" ht="18.75" customHeight="1">
      <c r="A5879" s="180">
        <v>46002.0</v>
      </c>
      <c r="B5879" s="171">
        <v>9418.0</v>
      </c>
      <c r="C5879" s="171" t="s">
        <v>8901</v>
      </c>
      <c r="D5879" s="171"/>
      <c r="E5879" s="171" t="s">
        <v>20634</v>
      </c>
      <c r="F5879" s="171"/>
      <c r="G5879" s="171" t="s">
        <v>23127</v>
      </c>
      <c r="H5879" s="172" t="s">
        <v>23127</v>
      </c>
      <c r="I5879" s="191">
        <v>11820.0</v>
      </c>
      <c r="J5879" s="184">
        <v>1220.0</v>
      </c>
      <c r="K5879" s="177">
        <v>1220.0</v>
      </c>
      <c r="L5879" s="177">
        <v>0.0</v>
      </c>
      <c r="M5879" s="177">
        <v>0.0</v>
      </c>
      <c r="N5879" s="177">
        <v>0.0</v>
      </c>
      <c r="O5879" s="163"/>
      <c r="P5879" s="164"/>
      <c r="Q5879" s="163"/>
      <c r="R5879" s="163"/>
      <c r="S5879" s="168" t="s">
        <v>20645</v>
      </c>
      <c r="T5879" s="164">
        <v>0.0</v>
      </c>
    </row>
    <row r="5880" ht="18.75" customHeight="1">
      <c r="A5880" s="189">
        <v>46002.0</v>
      </c>
      <c r="B5880" s="171">
        <v>18323.0</v>
      </c>
      <c r="C5880" s="171" t="s">
        <v>21245</v>
      </c>
      <c r="D5880" s="171" t="s">
        <v>20659</v>
      </c>
      <c r="E5880" s="171">
        <v>8.0</v>
      </c>
      <c r="F5880" s="171" t="s">
        <v>21445</v>
      </c>
      <c r="G5880" s="171" t="s">
        <v>4165</v>
      </c>
      <c r="H5880" s="172" t="s">
        <v>20635</v>
      </c>
      <c r="I5880" s="191">
        <v>13640.0</v>
      </c>
      <c r="J5880" s="184">
        <v>3940.0</v>
      </c>
      <c r="K5880" s="177">
        <v>3940.0</v>
      </c>
      <c r="L5880" s="177"/>
      <c r="M5880" s="177"/>
      <c r="N5880" s="177"/>
      <c r="O5880" s="163"/>
      <c r="P5880" s="164"/>
      <c r="Q5880" s="163"/>
      <c r="R5880" s="163"/>
      <c r="S5880" s="168"/>
      <c r="T5880" s="164"/>
    </row>
    <row r="5881" ht="18.75" customHeight="1">
      <c r="A5881" s="180">
        <v>46002.0</v>
      </c>
      <c r="B5881" s="171">
        <v>9419.0</v>
      </c>
      <c r="C5881" s="171" t="s">
        <v>4017</v>
      </c>
      <c r="D5881" s="171"/>
      <c r="E5881" s="171" t="s">
        <v>20634</v>
      </c>
      <c r="F5881" s="171"/>
      <c r="G5881" s="171" t="s">
        <v>4500</v>
      </c>
      <c r="H5881" s="172" t="s">
        <v>4500</v>
      </c>
      <c r="I5881" s="191">
        <v>4100.0</v>
      </c>
      <c r="J5881" s="184">
        <v>860.0</v>
      </c>
      <c r="K5881" s="177">
        <v>860.0</v>
      </c>
      <c r="L5881" s="177">
        <v>0.0</v>
      </c>
      <c r="M5881" s="177">
        <v>0.0</v>
      </c>
      <c r="N5881" s="177">
        <v>0.0</v>
      </c>
      <c r="O5881" s="163"/>
      <c r="P5881" s="164"/>
      <c r="Q5881" s="163"/>
      <c r="R5881" s="163"/>
      <c r="S5881" s="168" t="s">
        <v>20645</v>
      </c>
      <c r="T5881" s="164">
        <v>0.0</v>
      </c>
    </row>
    <row r="5882" ht="18.75" customHeight="1">
      <c r="A5882" s="189">
        <v>46002.0</v>
      </c>
      <c r="B5882" s="171">
        <v>18324.0</v>
      </c>
      <c r="C5882" s="171" t="s">
        <v>4017</v>
      </c>
      <c r="D5882" s="171" t="s">
        <v>20687</v>
      </c>
      <c r="E5882" s="171">
        <v>14.0</v>
      </c>
      <c r="F5882" s="171" t="s">
        <v>21169</v>
      </c>
      <c r="G5882" s="171" t="s">
        <v>8315</v>
      </c>
      <c r="H5882" s="172" t="s">
        <v>20635</v>
      </c>
      <c r="I5882" s="191">
        <v>14200.0</v>
      </c>
      <c r="J5882" s="184">
        <v>4180.0</v>
      </c>
      <c r="K5882" s="177">
        <v>4180.0</v>
      </c>
      <c r="L5882" s="177"/>
      <c r="M5882" s="177"/>
      <c r="N5882" s="177"/>
      <c r="O5882" s="163"/>
      <c r="P5882" s="164"/>
      <c r="Q5882" s="163"/>
      <c r="R5882" s="163"/>
      <c r="S5882" s="168"/>
      <c r="T5882" s="164"/>
    </row>
    <row r="5883" ht="18.75" customHeight="1">
      <c r="A5883" s="189">
        <v>46002.0</v>
      </c>
      <c r="B5883" s="171">
        <v>18325.0</v>
      </c>
      <c r="C5883" s="171" t="s">
        <v>4444</v>
      </c>
      <c r="D5883" s="171" t="s">
        <v>20673</v>
      </c>
      <c r="E5883" s="171">
        <v>8.0</v>
      </c>
      <c r="F5883" s="171" t="s">
        <v>21663</v>
      </c>
      <c r="G5883" s="171" t="s">
        <v>4820</v>
      </c>
      <c r="H5883" s="172" t="s">
        <v>20635</v>
      </c>
      <c r="I5883" s="191">
        <v>11520.0</v>
      </c>
      <c r="J5883" s="184">
        <v>1680.0</v>
      </c>
      <c r="K5883" s="177">
        <v>1680.0</v>
      </c>
      <c r="L5883" s="177"/>
      <c r="M5883" s="177"/>
      <c r="N5883" s="177"/>
      <c r="O5883" s="163"/>
      <c r="P5883" s="164"/>
      <c r="Q5883" s="163"/>
      <c r="R5883" s="163"/>
      <c r="S5883" s="168"/>
      <c r="T5883" s="164"/>
    </row>
    <row r="5884" ht="18.75" customHeight="1">
      <c r="A5884" s="189">
        <v>46002.0</v>
      </c>
      <c r="B5884" s="171">
        <v>18326.0</v>
      </c>
      <c r="C5884" s="171" t="s">
        <v>21371</v>
      </c>
      <c r="D5884" s="171" t="s">
        <v>20673</v>
      </c>
      <c r="E5884" s="171">
        <v>8.0</v>
      </c>
      <c r="F5884" s="171" t="s">
        <v>21060</v>
      </c>
      <c r="G5884" s="171" t="s">
        <v>23128</v>
      </c>
      <c r="H5884" s="172" t="s">
        <v>20638</v>
      </c>
      <c r="I5884" s="191">
        <v>18940.0</v>
      </c>
      <c r="J5884" s="184">
        <v>9100.0</v>
      </c>
      <c r="K5884" s="177"/>
      <c r="L5884" s="177"/>
      <c r="M5884" s="177"/>
      <c r="N5884" s="177">
        <v>9100.0</v>
      </c>
      <c r="O5884" s="163"/>
      <c r="P5884" s="164"/>
      <c r="Q5884" s="163"/>
      <c r="R5884" s="163"/>
      <c r="S5884" s="168"/>
      <c r="T5884" s="164"/>
    </row>
    <row r="5885" ht="18.75" customHeight="1">
      <c r="A5885" s="180">
        <v>46002.0</v>
      </c>
      <c r="B5885" s="171">
        <v>9420.0</v>
      </c>
      <c r="C5885" s="171" t="s">
        <v>4062</v>
      </c>
      <c r="D5885" s="171"/>
      <c r="E5885" s="171" t="s">
        <v>20634</v>
      </c>
      <c r="F5885" s="171"/>
      <c r="G5885" s="171" t="s">
        <v>20901</v>
      </c>
      <c r="H5885" s="172" t="s">
        <v>20901</v>
      </c>
      <c r="I5885" s="191">
        <v>5100.0</v>
      </c>
      <c r="J5885" s="184">
        <v>1360.0</v>
      </c>
      <c r="K5885" s="177">
        <v>1360.0</v>
      </c>
      <c r="L5885" s="177">
        <v>0.0</v>
      </c>
      <c r="M5885" s="177">
        <v>0.0</v>
      </c>
      <c r="N5885" s="177">
        <v>0.0</v>
      </c>
      <c r="O5885" s="163"/>
      <c r="P5885" s="164"/>
      <c r="Q5885" s="163"/>
      <c r="R5885" s="163"/>
      <c r="S5885" s="168" t="s">
        <v>20645</v>
      </c>
      <c r="T5885" s="164">
        <v>0.0</v>
      </c>
    </row>
    <row r="5886" ht="18.75" customHeight="1">
      <c r="A5886" s="180">
        <v>46002.0</v>
      </c>
      <c r="B5886" s="171">
        <v>9421.0</v>
      </c>
      <c r="C5886" s="171" t="s">
        <v>8901</v>
      </c>
      <c r="D5886" s="171"/>
      <c r="E5886" s="171" t="s">
        <v>20634</v>
      </c>
      <c r="F5886" s="171"/>
      <c r="G5886" s="171" t="s">
        <v>23129</v>
      </c>
      <c r="H5886" s="172" t="s">
        <v>23129</v>
      </c>
      <c r="I5886" s="191">
        <v>12120.0</v>
      </c>
      <c r="J5886" s="184">
        <v>1620.0</v>
      </c>
      <c r="K5886" s="177">
        <v>1620.0</v>
      </c>
      <c r="L5886" s="177">
        <v>0.0</v>
      </c>
      <c r="M5886" s="177">
        <v>0.0</v>
      </c>
      <c r="N5886" s="177">
        <v>0.0</v>
      </c>
      <c r="O5886" s="163"/>
      <c r="P5886" s="164"/>
      <c r="Q5886" s="163"/>
      <c r="R5886" s="163"/>
      <c r="S5886" s="168" t="s">
        <v>20645</v>
      </c>
      <c r="T5886" s="164">
        <v>0.0</v>
      </c>
    </row>
    <row r="5887" ht="18.75" customHeight="1">
      <c r="A5887" s="180">
        <v>46002.0</v>
      </c>
      <c r="B5887" s="171">
        <v>9422.0</v>
      </c>
      <c r="C5887" s="171" t="s">
        <v>4444</v>
      </c>
      <c r="D5887" s="171"/>
      <c r="E5887" s="171" t="s">
        <v>20634</v>
      </c>
      <c r="F5887" s="171"/>
      <c r="G5887" s="171" t="s">
        <v>23084</v>
      </c>
      <c r="H5887" s="172" t="s">
        <v>23084</v>
      </c>
      <c r="I5887" s="191">
        <v>2880.0</v>
      </c>
      <c r="J5887" s="184">
        <v>600.0</v>
      </c>
      <c r="K5887" s="177">
        <v>600.0</v>
      </c>
      <c r="L5887" s="177">
        <v>0.0</v>
      </c>
      <c r="M5887" s="177">
        <v>0.0</v>
      </c>
      <c r="N5887" s="177">
        <v>0.0</v>
      </c>
      <c r="O5887" s="163"/>
      <c r="P5887" s="164"/>
      <c r="Q5887" s="163"/>
      <c r="R5887" s="163"/>
      <c r="S5887" s="168" t="s">
        <v>20645</v>
      </c>
      <c r="T5887" s="164">
        <v>0.0</v>
      </c>
    </row>
    <row r="5888" ht="18.75" customHeight="1">
      <c r="A5888" s="180">
        <v>46002.0</v>
      </c>
      <c r="B5888" s="171">
        <v>9423.0</v>
      </c>
      <c r="C5888" s="171" t="s">
        <v>2781</v>
      </c>
      <c r="D5888" s="171"/>
      <c r="E5888" s="171" t="s">
        <v>20634</v>
      </c>
      <c r="F5888" s="171"/>
      <c r="G5888" s="171"/>
      <c r="H5888" s="172"/>
      <c r="I5888" s="191">
        <v>4300.0</v>
      </c>
      <c r="J5888" s="184">
        <v>1440.0</v>
      </c>
      <c r="K5888" s="177">
        <v>1440.0</v>
      </c>
      <c r="L5888" s="177">
        <v>0.0</v>
      </c>
      <c r="M5888" s="177">
        <v>0.0</v>
      </c>
      <c r="N5888" s="177">
        <v>0.0</v>
      </c>
      <c r="O5888" s="163"/>
      <c r="P5888" s="164"/>
      <c r="Q5888" s="163"/>
      <c r="R5888" s="163"/>
      <c r="S5888" s="168" t="s">
        <v>20645</v>
      </c>
      <c r="T5888" s="164">
        <v>0.0</v>
      </c>
    </row>
    <row r="5889" ht="18.75" customHeight="1">
      <c r="A5889" s="180">
        <v>46002.0</v>
      </c>
      <c r="B5889" s="171">
        <v>9424.0</v>
      </c>
      <c r="C5889" s="171" t="s">
        <v>230</v>
      </c>
      <c r="D5889" s="171"/>
      <c r="E5889" s="171" t="s">
        <v>20634</v>
      </c>
      <c r="F5889" s="171"/>
      <c r="G5889" s="171"/>
      <c r="H5889" s="172"/>
      <c r="I5889" s="191">
        <v>3100.0</v>
      </c>
      <c r="J5889" s="184">
        <v>500.0</v>
      </c>
      <c r="K5889" s="177">
        <v>500.0</v>
      </c>
      <c r="L5889" s="177">
        <v>0.0</v>
      </c>
      <c r="M5889" s="177">
        <v>0.0</v>
      </c>
      <c r="N5889" s="177">
        <v>0.0</v>
      </c>
      <c r="O5889" s="163"/>
      <c r="P5889" s="164"/>
      <c r="Q5889" s="163"/>
      <c r="R5889" s="163"/>
      <c r="S5889" s="168" t="s">
        <v>20645</v>
      </c>
      <c r="T5889" s="164">
        <v>0.0</v>
      </c>
    </row>
    <row r="5890" ht="18.75" customHeight="1">
      <c r="A5890" s="180">
        <v>46002.0</v>
      </c>
      <c r="B5890" s="171">
        <v>9425.0</v>
      </c>
      <c r="C5890" s="171" t="s">
        <v>744</v>
      </c>
      <c r="D5890" s="171"/>
      <c r="E5890" s="171" t="s">
        <v>20634</v>
      </c>
      <c r="F5890" s="171"/>
      <c r="G5890" s="171"/>
      <c r="H5890" s="172"/>
      <c r="I5890" s="191">
        <v>3560.0</v>
      </c>
      <c r="J5890" s="184">
        <v>1020.0</v>
      </c>
      <c r="K5890" s="177">
        <v>0.0</v>
      </c>
      <c r="L5890" s="177">
        <v>0.0</v>
      </c>
      <c r="M5890" s="177">
        <v>0.0</v>
      </c>
      <c r="N5890" s="177">
        <v>1020.0</v>
      </c>
      <c r="O5890" s="163"/>
      <c r="P5890" s="164"/>
      <c r="Q5890" s="163"/>
      <c r="R5890" s="163"/>
      <c r="S5890" s="168" t="s">
        <v>20645</v>
      </c>
      <c r="T5890" s="164">
        <v>0.0</v>
      </c>
    </row>
    <row r="5891" ht="18.75" customHeight="1">
      <c r="A5891" s="180">
        <v>46002.0</v>
      </c>
      <c r="B5891" s="171">
        <v>9426.0</v>
      </c>
      <c r="C5891" s="171" t="s">
        <v>4017</v>
      </c>
      <c r="D5891" s="171"/>
      <c r="E5891" s="171" t="s">
        <v>20634</v>
      </c>
      <c r="F5891" s="171"/>
      <c r="G5891" s="171" t="s">
        <v>4500</v>
      </c>
      <c r="H5891" s="172" t="s">
        <v>4500</v>
      </c>
      <c r="I5891" s="191">
        <v>3900.0</v>
      </c>
      <c r="J5891" s="184">
        <v>380.0</v>
      </c>
      <c r="K5891" s="177">
        <v>380.0</v>
      </c>
      <c r="L5891" s="177">
        <v>0.0</v>
      </c>
      <c r="M5891" s="177">
        <v>0.0</v>
      </c>
      <c r="N5891" s="177">
        <v>380.0</v>
      </c>
      <c r="O5891" s="163"/>
      <c r="P5891" s="164"/>
      <c r="Q5891" s="163"/>
      <c r="R5891" s="163"/>
      <c r="S5891" s="168" t="s">
        <v>20645</v>
      </c>
      <c r="T5891" s="164">
        <v>0.0</v>
      </c>
    </row>
    <row r="5892" ht="18.75" customHeight="1">
      <c r="A5892" s="189">
        <v>46002.0</v>
      </c>
      <c r="B5892" s="171">
        <v>18327.0</v>
      </c>
      <c r="C5892" s="171" t="s">
        <v>4802</v>
      </c>
      <c r="D5892" s="171" t="s">
        <v>20659</v>
      </c>
      <c r="E5892" s="171">
        <v>8.0</v>
      </c>
      <c r="F5892" s="171" t="s">
        <v>21016</v>
      </c>
      <c r="G5892" s="171" t="s">
        <v>16685</v>
      </c>
      <c r="H5892" s="172" t="s">
        <v>20635</v>
      </c>
      <c r="I5892" s="191">
        <v>14680.0</v>
      </c>
      <c r="J5892" s="184">
        <v>4980.0</v>
      </c>
      <c r="K5892" s="177">
        <v>4980.0</v>
      </c>
      <c r="L5892" s="177"/>
      <c r="M5892" s="177"/>
      <c r="N5892" s="177"/>
      <c r="O5892" s="163"/>
      <c r="P5892" s="164"/>
      <c r="Q5892" s="163"/>
      <c r="R5892" s="163"/>
      <c r="S5892" s="168"/>
      <c r="T5892" s="164"/>
    </row>
    <row r="5893" ht="18.75" customHeight="1">
      <c r="A5893" s="180">
        <v>46002.0</v>
      </c>
      <c r="B5893" s="171">
        <v>9427.0</v>
      </c>
      <c r="C5893" s="171" t="s">
        <v>8901</v>
      </c>
      <c r="D5893" s="171"/>
      <c r="E5893" s="171" t="s">
        <v>20634</v>
      </c>
      <c r="F5893" s="171"/>
      <c r="G5893" s="171" t="s">
        <v>23130</v>
      </c>
      <c r="H5893" s="172" t="s">
        <v>23130</v>
      </c>
      <c r="I5893" s="191">
        <v>11640.0</v>
      </c>
      <c r="J5893" s="184">
        <v>1520.0</v>
      </c>
      <c r="K5893" s="177">
        <v>1520.0</v>
      </c>
      <c r="L5893" s="177">
        <v>0.0</v>
      </c>
      <c r="M5893" s="177">
        <v>0.0</v>
      </c>
      <c r="N5893" s="177">
        <v>0.0</v>
      </c>
      <c r="O5893" s="163"/>
      <c r="P5893" s="164"/>
      <c r="Q5893" s="163"/>
      <c r="R5893" s="163"/>
      <c r="S5893" s="168" t="s">
        <v>20645</v>
      </c>
      <c r="T5893" s="164">
        <v>0.0</v>
      </c>
    </row>
    <row r="5894" ht="18.75" customHeight="1">
      <c r="A5894" s="189">
        <v>46002.0</v>
      </c>
      <c r="B5894" s="171">
        <v>18328.0</v>
      </c>
      <c r="C5894" s="171" t="s">
        <v>21144</v>
      </c>
      <c r="D5894" s="171" t="s">
        <v>20659</v>
      </c>
      <c r="E5894" s="171">
        <v>8.0</v>
      </c>
      <c r="F5894" s="171" t="s">
        <v>21385</v>
      </c>
      <c r="G5894" s="171" t="s">
        <v>4071</v>
      </c>
      <c r="H5894" s="172" t="s">
        <v>20635</v>
      </c>
      <c r="I5894" s="191">
        <v>11300.0</v>
      </c>
      <c r="J5894" s="184">
        <v>1600.0</v>
      </c>
      <c r="K5894" s="177">
        <v>1600.0</v>
      </c>
      <c r="L5894" s="177"/>
      <c r="M5894" s="177"/>
      <c r="N5894" s="177"/>
      <c r="O5894" s="163"/>
      <c r="P5894" s="164"/>
      <c r="Q5894" s="163"/>
      <c r="R5894" s="163"/>
      <c r="S5894" s="168"/>
      <c r="T5894" s="164"/>
    </row>
    <row r="5895" ht="18.75" customHeight="1">
      <c r="A5895" s="180">
        <v>46002.0</v>
      </c>
      <c r="B5895" s="171">
        <v>9428.0</v>
      </c>
      <c r="C5895" s="171" t="s">
        <v>4138</v>
      </c>
      <c r="D5895" s="171"/>
      <c r="E5895" s="171" t="s">
        <v>20634</v>
      </c>
      <c r="F5895" s="171"/>
      <c r="G5895" s="171"/>
      <c r="H5895" s="172"/>
      <c r="I5895" s="191">
        <v>2940.0</v>
      </c>
      <c r="J5895" s="184">
        <v>160.0</v>
      </c>
      <c r="K5895" s="177">
        <v>0.0</v>
      </c>
      <c r="L5895" s="177">
        <v>160.0</v>
      </c>
      <c r="M5895" s="177">
        <v>0.0</v>
      </c>
      <c r="N5895" s="177">
        <v>0.0</v>
      </c>
      <c r="O5895" s="163"/>
      <c r="P5895" s="164"/>
      <c r="Q5895" s="163"/>
      <c r="R5895" s="163"/>
      <c r="S5895" s="168" t="s">
        <v>20645</v>
      </c>
      <c r="T5895" s="164">
        <v>0.0</v>
      </c>
    </row>
    <row r="5896" ht="18.75" customHeight="1">
      <c r="A5896" s="180">
        <v>46002.0</v>
      </c>
      <c r="B5896" s="171">
        <v>9429.0</v>
      </c>
      <c r="C5896" s="171" t="s">
        <v>4444</v>
      </c>
      <c r="D5896" s="171"/>
      <c r="E5896" s="171" t="s">
        <v>20634</v>
      </c>
      <c r="F5896" s="171"/>
      <c r="G5896" s="171" t="s">
        <v>23084</v>
      </c>
      <c r="H5896" s="172" t="s">
        <v>23084</v>
      </c>
      <c r="I5896" s="191">
        <v>4220.0</v>
      </c>
      <c r="J5896" s="184">
        <v>1420.0</v>
      </c>
      <c r="K5896" s="177">
        <v>0.0</v>
      </c>
      <c r="L5896" s="177">
        <v>0.0</v>
      </c>
      <c r="M5896" s="177">
        <v>0.0</v>
      </c>
      <c r="N5896" s="177">
        <v>1420.0</v>
      </c>
      <c r="O5896" s="163"/>
      <c r="P5896" s="164"/>
      <c r="Q5896" s="163"/>
      <c r="R5896" s="163"/>
      <c r="S5896" s="168" t="s">
        <v>20645</v>
      </c>
      <c r="T5896" s="164">
        <v>0.0</v>
      </c>
    </row>
    <row r="5897" ht="18.75" customHeight="1">
      <c r="A5897" s="180">
        <v>46002.0</v>
      </c>
      <c r="B5897" s="171">
        <v>9430.0</v>
      </c>
      <c r="C5897" s="171" t="s">
        <v>6423</v>
      </c>
      <c r="D5897" s="171"/>
      <c r="E5897" s="171" t="s">
        <v>20634</v>
      </c>
      <c r="F5897" s="171"/>
      <c r="G5897" s="171" t="s">
        <v>22684</v>
      </c>
      <c r="H5897" s="172" t="s">
        <v>22684</v>
      </c>
      <c r="I5897" s="191">
        <v>3560.0</v>
      </c>
      <c r="J5897" s="184">
        <v>140.0</v>
      </c>
      <c r="K5897" s="177">
        <v>0.0</v>
      </c>
      <c r="L5897" s="177">
        <v>0.0</v>
      </c>
      <c r="M5897" s="177">
        <v>0.0</v>
      </c>
      <c r="N5897" s="177">
        <v>140.0</v>
      </c>
      <c r="O5897" s="163"/>
      <c r="P5897" s="164"/>
      <c r="Q5897" s="163"/>
      <c r="R5897" s="163"/>
      <c r="S5897" s="168" t="s">
        <v>20645</v>
      </c>
      <c r="T5897" s="164">
        <v>0.0</v>
      </c>
    </row>
    <row r="5898" ht="18.75" customHeight="1">
      <c r="A5898" s="180">
        <v>46002.0</v>
      </c>
      <c r="B5898" s="171">
        <v>9431.0</v>
      </c>
      <c r="C5898" s="171" t="s">
        <v>6423</v>
      </c>
      <c r="D5898" s="171"/>
      <c r="E5898" s="171" t="s">
        <v>20634</v>
      </c>
      <c r="F5898" s="171"/>
      <c r="G5898" s="171" t="s">
        <v>22684</v>
      </c>
      <c r="H5898" s="172" t="s">
        <v>22684</v>
      </c>
      <c r="I5898" s="191">
        <v>3420.0</v>
      </c>
      <c r="J5898" s="184">
        <v>440.0</v>
      </c>
      <c r="K5898" s="177">
        <v>0.0</v>
      </c>
      <c r="L5898" s="177">
        <v>440.0</v>
      </c>
      <c r="M5898" s="177">
        <v>0.0</v>
      </c>
      <c r="N5898" s="177">
        <v>0.0</v>
      </c>
      <c r="O5898" s="163"/>
      <c r="P5898" s="164"/>
      <c r="Q5898" s="163"/>
      <c r="R5898" s="163"/>
      <c r="S5898" s="168" t="s">
        <v>20645</v>
      </c>
      <c r="T5898" s="164">
        <v>0.0</v>
      </c>
    </row>
    <row r="5899" ht="18.75" customHeight="1">
      <c r="A5899" s="180">
        <v>46002.0</v>
      </c>
      <c r="B5899" s="171">
        <v>9432.0</v>
      </c>
      <c r="C5899" s="171" t="s">
        <v>6423</v>
      </c>
      <c r="D5899" s="171"/>
      <c r="E5899" s="171" t="s">
        <v>20634</v>
      </c>
      <c r="F5899" s="171"/>
      <c r="G5899" s="171" t="s">
        <v>22683</v>
      </c>
      <c r="H5899" s="172" t="s">
        <v>22683</v>
      </c>
      <c r="I5899" s="191">
        <v>3480.0</v>
      </c>
      <c r="J5899" s="184">
        <v>300.0</v>
      </c>
      <c r="K5899" s="177">
        <v>0.0</v>
      </c>
      <c r="L5899" s="177">
        <v>0.0</v>
      </c>
      <c r="M5899" s="177">
        <v>0.0</v>
      </c>
      <c r="N5899" s="177">
        <v>0.0</v>
      </c>
      <c r="O5899" s="163"/>
      <c r="P5899" s="164"/>
      <c r="Q5899" s="163"/>
      <c r="R5899" s="163"/>
      <c r="S5899" s="168" t="s">
        <v>20645</v>
      </c>
      <c r="T5899" s="164">
        <v>0.0</v>
      </c>
    </row>
    <row r="5900" ht="18.75" customHeight="1">
      <c r="A5900" s="180">
        <v>46002.0</v>
      </c>
      <c r="B5900" s="171">
        <v>9433.0</v>
      </c>
      <c r="C5900" s="171" t="s">
        <v>6423</v>
      </c>
      <c r="D5900" s="171"/>
      <c r="E5900" s="171" t="s">
        <v>20634</v>
      </c>
      <c r="F5900" s="171"/>
      <c r="G5900" s="171" t="s">
        <v>22683</v>
      </c>
      <c r="H5900" s="172" t="s">
        <v>22683</v>
      </c>
      <c r="I5900" s="191">
        <v>3180.0</v>
      </c>
      <c r="J5900" s="184">
        <v>440.0</v>
      </c>
      <c r="K5900" s="177">
        <v>0.0</v>
      </c>
      <c r="L5900" s="177">
        <v>440.0</v>
      </c>
      <c r="M5900" s="177">
        <v>0.0</v>
      </c>
      <c r="N5900" s="177">
        <v>0.0</v>
      </c>
      <c r="O5900" s="163"/>
      <c r="P5900" s="164"/>
      <c r="Q5900" s="163"/>
      <c r="R5900" s="163"/>
      <c r="S5900" s="168" t="s">
        <v>20645</v>
      </c>
      <c r="T5900" s="164">
        <v>0.0</v>
      </c>
    </row>
    <row r="5901" ht="18.75" customHeight="1">
      <c r="A5901" s="180">
        <v>46002.0</v>
      </c>
      <c r="B5901" s="171">
        <v>9434.0</v>
      </c>
      <c r="C5901" s="171" t="s">
        <v>744</v>
      </c>
      <c r="D5901" s="171"/>
      <c r="E5901" s="171" t="s">
        <v>20634</v>
      </c>
      <c r="F5901" s="171"/>
      <c r="G5901" s="171"/>
      <c r="H5901" s="172"/>
      <c r="I5901" s="191">
        <v>3140.0</v>
      </c>
      <c r="J5901" s="184">
        <v>600.0</v>
      </c>
      <c r="K5901" s="177">
        <v>0.0</v>
      </c>
      <c r="L5901" s="177">
        <v>0.0</v>
      </c>
      <c r="M5901" s="177">
        <v>600.0</v>
      </c>
      <c r="N5901" s="177">
        <v>0.0</v>
      </c>
      <c r="O5901" s="163"/>
      <c r="P5901" s="164"/>
      <c r="Q5901" s="163"/>
      <c r="R5901" s="163"/>
      <c r="S5901" s="168" t="s">
        <v>20645</v>
      </c>
      <c r="T5901" s="164">
        <v>0.0</v>
      </c>
    </row>
    <row r="5902" ht="18.75" customHeight="1">
      <c r="A5902" s="180">
        <v>46002.0</v>
      </c>
      <c r="B5902" s="171">
        <v>9435.0</v>
      </c>
      <c r="C5902" s="171" t="s">
        <v>4031</v>
      </c>
      <c r="D5902" s="171"/>
      <c r="E5902" s="171" t="s">
        <v>20634</v>
      </c>
      <c r="F5902" s="171"/>
      <c r="G5902" s="171" t="s">
        <v>20697</v>
      </c>
      <c r="H5902" s="172" t="s">
        <v>20697</v>
      </c>
      <c r="I5902" s="191">
        <v>2940.0</v>
      </c>
      <c r="J5902" s="184">
        <v>140.0</v>
      </c>
      <c r="K5902" s="177">
        <v>140.0</v>
      </c>
      <c r="L5902" s="177">
        <v>0.0</v>
      </c>
      <c r="M5902" s="177">
        <v>0.0</v>
      </c>
      <c r="N5902" s="177">
        <v>0.0</v>
      </c>
      <c r="O5902" s="163"/>
      <c r="P5902" s="164"/>
      <c r="Q5902" s="163"/>
      <c r="R5902" s="163"/>
      <c r="S5902" s="168" t="s">
        <v>20645</v>
      </c>
      <c r="T5902" s="164">
        <v>0.0</v>
      </c>
    </row>
    <row r="5903" ht="18.75" customHeight="1">
      <c r="A5903" s="189">
        <v>46002.0</v>
      </c>
      <c r="B5903" s="171">
        <v>18329.0</v>
      </c>
      <c r="C5903" s="171" t="s">
        <v>4457</v>
      </c>
      <c r="D5903" s="171" t="s">
        <v>20673</v>
      </c>
      <c r="E5903" s="171">
        <v>8.0</v>
      </c>
      <c r="F5903" s="171" t="s">
        <v>20814</v>
      </c>
      <c r="G5903" s="171" t="s">
        <v>16745</v>
      </c>
      <c r="H5903" s="172" t="s">
        <v>20635</v>
      </c>
      <c r="I5903" s="191">
        <v>15280.0</v>
      </c>
      <c r="J5903" s="184">
        <v>5440.0</v>
      </c>
      <c r="K5903" s="177">
        <v>5440.0</v>
      </c>
      <c r="L5903" s="177"/>
      <c r="M5903" s="177"/>
      <c r="N5903" s="177"/>
      <c r="O5903" s="163"/>
      <c r="P5903" s="164"/>
      <c r="Q5903" s="163"/>
      <c r="R5903" s="163"/>
      <c r="S5903" s="168"/>
      <c r="T5903" s="164"/>
    </row>
    <row r="5904" ht="18.75" customHeight="1">
      <c r="A5904" s="189">
        <v>46002.0</v>
      </c>
      <c r="B5904" s="171">
        <v>18330.0</v>
      </c>
      <c r="C5904" s="171" t="s">
        <v>491</v>
      </c>
      <c r="D5904" s="171" t="s">
        <v>20673</v>
      </c>
      <c r="E5904" s="171">
        <v>8.0</v>
      </c>
      <c r="F5904" s="171" t="s">
        <v>20844</v>
      </c>
      <c r="G5904" s="171" t="s">
        <v>15165</v>
      </c>
      <c r="H5904" s="172" t="s">
        <v>20635</v>
      </c>
      <c r="I5904" s="191">
        <v>13020.0</v>
      </c>
      <c r="J5904" s="184">
        <v>3180.0</v>
      </c>
      <c r="K5904" s="177">
        <v>3180.0</v>
      </c>
      <c r="L5904" s="177"/>
      <c r="M5904" s="177"/>
      <c r="N5904" s="177"/>
      <c r="O5904" s="163"/>
      <c r="P5904" s="164"/>
      <c r="Q5904" s="163"/>
      <c r="R5904" s="163"/>
      <c r="S5904" s="168"/>
      <c r="T5904" s="164"/>
    </row>
    <row r="5905" ht="18.75" customHeight="1">
      <c r="A5905" s="189">
        <v>46002.0</v>
      </c>
      <c r="B5905" s="171">
        <v>18331.0</v>
      </c>
      <c r="C5905" s="171" t="s">
        <v>20832</v>
      </c>
      <c r="D5905" s="171" t="s">
        <v>20659</v>
      </c>
      <c r="E5905" s="171">
        <v>8.0</v>
      </c>
      <c r="F5905" s="171" t="s">
        <v>21385</v>
      </c>
      <c r="G5905" s="171" t="s">
        <v>4341</v>
      </c>
      <c r="H5905" s="172" t="s">
        <v>20635</v>
      </c>
      <c r="I5905" s="191">
        <v>12440.0</v>
      </c>
      <c r="J5905" s="184">
        <v>2740.0</v>
      </c>
      <c r="K5905" s="177">
        <v>2740.0</v>
      </c>
      <c r="L5905" s="177"/>
      <c r="M5905" s="177"/>
      <c r="N5905" s="177"/>
      <c r="O5905" s="163"/>
      <c r="P5905" s="164"/>
      <c r="Q5905" s="163"/>
      <c r="R5905" s="163"/>
      <c r="S5905" s="168"/>
      <c r="T5905" s="164"/>
    </row>
    <row r="5906" ht="18.75" customHeight="1">
      <c r="A5906" s="180">
        <v>46002.0</v>
      </c>
      <c r="B5906" s="171">
        <v>9436.0</v>
      </c>
      <c r="C5906" s="171" t="s">
        <v>4138</v>
      </c>
      <c r="D5906" s="171"/>
      <c r="E5906" s="171" t="s">
        <v>20634</v>
      </c>
      <c r="F5906" s="171"/>
      <c r="G5906" s="171"/>
      <c r="H5906" s="172"/>
      <c r="I5906" s="191">
        <v>3140.0</v>
      </c>
      <c r="J5906" s="184">
        <v>40.0</v>
      </c>
      <c r="K5906" s="177">
        <v>0.0</v>
      </c>
      <c r="L5906" s="177">
        <v>40.0</v>
      </c>
      <c r="M5906" s="177">
        <v>0.0</v>
      </c>
      <c r="N5906" s="177">
        <v>0.0</v>
      </c>
      <c r="O5906" s="163"/>
      <c r="P5906" s="164"/>
      <c r="Q5906" s="163"/>
      <c r="R5906" s="163"/>
      <c r="S5906" s="168" t="s">
        <v>20645</v>
      </c>
      <c r="T5906" s="164">
        <v>0.0</v>
      </c>
    </row>
    <row r="5907" ht="18.75" customHeight="1">
      <c r="A5907" s="180">
        <v>46002.0</v>
      </c>
      <c r="B5907" s="171">
        <v>9437.0</v>
      </c>
      <c r="C5907" s="171" t="s">
        <v>4017</v>
      </c>
      <c r="D5907" s="171"/>
      <c r="E5907" s="171" t="s">
        <v>20634</v>
      </c>
      <c r="F5907" s="171"/>
      <c r="G5907" s="171" t="s">
        <v>4500</v>
      </c>
      <c r="H5907" s="172" t="s">
        <v>4500</v>
      </c>
      <c r="I5907" s="191">
        <v>4220.0</v>
      </c>
      <c r="J5907" s="184">
        <v>980.0</v>
      </c>
      <c r="K5907" s="177">
        <v>490.0</v>
      </c>
      <c r="L5907" s="177">
        <v>0.0</v>
      </c>
      <c r="M5907" s="177">
        <v>490.0</v>
      </c>
      <c r="N5907" s="177">
        <v>0.0</v>
      </c>
      <c r="O5907" s="163"/>
      <c r="P5907" s="164"/>
      <c r="Q5907" s="163"/>
      <c r="R5907" s="163"/>
      <c r="S5907" s="168" t="s">
        <v>20645</v>
      </c>
      <c r="T5907" s="164">
        <v>0.0</v>
      </c>
    </row>
    <row r="5908" ht="18.75" customHeight="1">
      <c r="A5908" s="189">
        <v>46002.0</v>
      </c>
      <c r="B5908" s="171">
        <v>18332.0</v>
      </c>
      <c r="C5908" s="171" t="s">
        <v>4877</v>
      </c>
      <c r="D5908" s="171" t="s">
        <v>20659</v>
      </c>
      <c r="E5908" s="171">
        <v>8.0</v>
      </c>
      <c r="F5908" s="171" t="s">
        <v>20706</v>
      </c>
      <c r="G5908" s="171" t="s">
        <v>14867</v>
      </c>
      <c r="H5908" s="172" t="s">
        <v>20635</v>
      </c>
      <c r="I5908" s="191">
        <v>16380.0</v>
      </c>
      <c r="J5908" s="184">
        <v>6680.0</v>
      </c>
      <c r="K5908" s="177">
        <v>6680.0</v>
      </c>
      <c r="L5908" s="177"/>
      <c r="M5908" s="177"/>
      <c r="N5908" s="177"/>
      <c r="O5908" s="163"/>
      <c r="P5908" s="164"/>
      <c r="Q5908" s="163"/>
      <c r="R5908" s="163"/>
      <c r="S5908" s="168"/>
      <c r="T5908" s="164"/>
    </row>
    <row r="5909" ht="18.75" customHeight="1">
      <c r="A5909" s="189">
        <v>46002.0</v>
      </c>
      <c r="B5909" s="171">
        <v>18333.0</v>
      </c>
      <c r="C5909" s="171" t="s">
        <v>23131</v>
      </c>
      <c r="D5909" s="171" t="s">
        <v>20687</v>
      </c>
      <c r="E5909" s="171">
        <v>8.0</v>
      </c>
      <c r="F5909" s="171" t="s">
        <v>20755</v>
      </c>
      <c r="G5909" s="171" t="s">
        <v>23132</v>
      </c>
      <c r="H5909" s="172" t="s">
        <v>20669</v>
      </c>
      <c r="I5909" s="191">
        <v>11420.0</v>
      </c>
      <c r="J5909" s="184">
        <v>1400.0</v>
      </c>
      <c r="K5909" s="177"/>
      <c r="L5909" s="177">
        <v>1400.0</v>
      </c>
      <c r="M5909" s="177"/>
      <c r="N5909" s="177"/>
      <c r="O5909" s="163"/>
      <c r="P5909" s="164"/>
      <c r="Q5909" s="163"/>
      <c r="R5909" s="163"/>
      <c r="S5909" s="168"/>
      <c r="T5909" s="164"/>
    </row>
    <row r="5910" ht="18.75" customHeight="1">
      <c r="A5910" s="180">
        <v>46002.0</v>
      </c>
      <c r="B5910" s="171">
        <v>9438.0</v>
      </c>
      <c r="C5910" s="171" t="s">
        <v>4112</v>
      </c>
      <c r="D5910" s="171"/>
      <c r="E5910" s="171" t="s">
        <v>20634</v>
      </c>
      <c r="F5910" s="171"/>
      <c r="G5910" s="171"/>
      <c r="H5910" s="172"/>
      <c r="I5910" s="191">
        <v>3620.0</v>
      </c>
      <c r="J5910" s="184">
        <v>980.0</v>
      </c>
      <c r="K5910" s="177">
        <v>980.0</v>
      </c>
      <c r="L5910" s="177">
        <v>0.0</v>
      </c>
      <c r="M5910" s="177">
        <v>0.0</v>
      </c>
      <c r="N5910" s="177">
        <v>0.0</v>
      </c>
      <c r="O5910" s="163"/>
      <c r="P5910" s="164"/>
      <c r="Q5910" s="163"/>
      <c r="R5910" s="163"/>
      <c r="S5910" s="168" t="s">
        <v>20645</v>
      </c>
      <c r="T5910" s="164">
        <v>0.0</v>
      </c>
    </row>
    <row r="5911" ht="18.75" customHeight="1">
      <c r="A5911" s="180">
        <v>46002.0</v>
      </c>
      <c r="B5911" s="171">
        <v>9439.0</v>
      </c>
      <c r="C5911" s="171" t="s">
        <v>3980</v>
      </c>
      <c r="D5911" s="171"/>
      <c r="E5911" s="171" t="s">
        <v>20634</v>
      </c>
      <c r="F5911" s="171"/>
      <c r="G5911" s="171" t="s">
        <v>23133</v>
      </c>
      <c r="H5911" s="172" t="s">
        <v>23133</v>
      </c>
      <c r="I5911" s="191">
        <v>2540.0</v>
      </c>
      <c r="J5911" s="184">
        <v>160.0</v>
      </c>
      <c r="K5911" s="177">
        <v>160.0</v>
      </c>
      <c r="L5911" s="177">
        <v>0.0</v>
      </c>
      <c r="M5911" s="177">
        <v>0.0</v>
      </c>
      <c r="N5911" s="177">
        <v>0.0</v>
      </c>
      <c r="O5911" s="163"/>
      <c r="P5911" s="164"/>
      <c r="Q5911" s="163"/>
      <c r="R5911" s="163"/>
      <c r="S5911" s="168" t="s">
        <v>20645</v>
      </c>
      <c r="T5911" s="164">
        <v>0.0</v>
      </c>
    </row>
    <row r="5912" ht="18.75" customHeight="1">
      <c r="A5912" s="180">
        <v>46002.0</v>
      </c>
      <c r="B5912" s="171">
        <v>9440.0</v>
      </c>
      <c r="C5912" s="171" t="s">
        <v>4129</v>
      </c>
      <c r="D5912" s="171"/>
      <c r="E5912" s="171" t="s">
        <v>20634</v>
      </c>
      <c r="F5912" s="171"/>
      <c r="G5912" s="171"/>
      <c r="H5912" s="172"/>
      <c r="I5912" s="191">
        <v>3040.0</v>
      </c>
      <c r="J5912" s="184">
        <v>200.0</v>
      </c>
      <c r="K5912" s="177">
        <v>200.0</v>
      </c>
      <c r="L5912" s="177">
        <v>0.0</v>
      </c>
      <c r="M5912" s="177">
        <v>0.0</v>
      </c>
      <c r="N5912" s="177">
        <v>0.0</v>
      </c>
      <c r="O5912" s="163"/>
      <c r="P5912" s="164"/>
      <c r="Q5912" s="163"/>
      <c r="R5912" s="163"/>
      <c r="S5912" s="168" t="s">
        <v>20645</v>
      </c>
      <c r="T5912" s="164">
        <v>0.0</v>
      </c>
    </row>
    <row r="5913" ht="18.75" customHeight="1">
      <c r="A5913" s="180">
        <v>46002.0</v>
      </c>
      <c r="B5913" s="171">
        <v>9442.0</v>
      </c>
      <c r="C5913" s="171" t="s">
        <v>8901</v>
      </c>
      <c r="D5913" s="171"/>
      <c r="E5913" s="171" t="s">
        <v>20634</v>
      </c>
      <c r="F5913" s="171"/>
      <c r="G5913" s="171" t="s">
        <v>23134</v>
      </c>
      <c r="H5913" s="172" t="s">
        <v>23134</v>
      </c>
      <c r="I5913" s="191">
        <v>13420.0</v>
      </c>
      <c r="J5913" s="184">
        <v>2920.0</v>
      </c>
      <c r="K5913" s="177">
        <v>2920.0</v>
      </c>
      <c r="L5913" s="177">
        <v>0.0</v>
      </c>
      <c r="M5913" s="177">
        <v>0.0</v>
      </c>
      <c r="N5913" s="177">
        <v>0.0</v>
      </c>
      <c r="O5913" s="163"/>
      <c r="P5913" s="164"/>
      <c r="Q5913" s="163"/>
      <c r="R5913" s="163"/>
      <c r="S5913" s="168" t="s">
        <v>20645</v>
      </c>
      <c r="T5913" s="164">
        <v>0.0</v>
      </c>
    </row>
    <row r="5914" ht="18.75" customHeight="1">
      <c r="A5914" s="180">
        <v>46002.0</v>
      </c>
      <c r="B5914" s="171">
        <v>9443.0</v>
      </c>
      <c r="C5914" s="171" t="s">
        <v>2781</v>
      </c>
      <c r="D5914" s="171"/>
      <c r="E5914" s="171" t="s">
        <v>20634</v>
      </c>
      <c r="F5914" s="171"/>
      <c r="G5914" s="171"/>
      <c r="H5914" s="172"/>
      <c r="I5914" s="191">
        <v>3900.0</v>
      </c>
      <c r="J5914" s="184">
        <v>1040.0</v>
      </c>
      <c r="K5914" s="177">
        <v>1040.0</v>
      </c>
      <c r="L5914" s="177">
        <v>0.0</v>
      </c>
      <c r="M5914" s="177">
        <v>0.0</v>
      </c>
      <c r="N5914" s="177">
        <v>0.0</v>
      </c>
      <c r="O5914" s="163"/>
      <c r="P5914" s="164"/>
      <c r="Q5914" s="163"/>
      <c r="R5914" s="163"/>
      <c r="S5914" s="168" t="s">
        <v>20645</v>
      </c>
      <c r="T5914" s="164">
        <v>0.0</v>
      </c>
    </row>
    <row r="5915" ht="18.75" customHeight="1">
      <c r="A5915" s="189">
        <v>46002.0</v>
      </c>
      <c r="B5915" s="171">
        <v>18334.0</v>
      </c>
      <c r="C5915" s="171" t="s">
        <v>21371</v>
      </c>
      <c r="D5915" s="171" t="s">
        <v>20659</v>
      </c>
      <c r="E5915" s="171">
        <v>8.0</v>
      </c>
      <c r="F5915" s="171" t="s">
        <v>20706</v>
      </c>
      <c r="G5915" s="171" t="s">
        <v>16779</v>
      </c>
      <c r="H5915" s="172" t="s">
        <v>20638</v>
      </c>
      <c r="I5915" s="191">
        <v>18080.0</v>
      </c>
      <c r="J5915" s="184">
        <v>8380.0</v>
      </c>
      <c r="K5915" s="177"/>
      <c r="L5915" s="177"/>
      <c r="M5915" s="177"/>
      <c r="N5915" s="177">
        <v>8380.0</v>
      </c>
      <c r="O5915" s="163"/>
      <c r="P5915" s="164"/>
      <c r="Q5915" s="163"/>
      <c r="R5915" s="163"/>
      <c r="S5915" s="168"/>
      <c r="T5915" s="164"/>
    </row>
    <row r="5916" ht="18.75" customHeight="1">
      <c r="A5916" s="180">
        <v>46002.0</v>
      </c>
      <c r="B5916" s="171">
        <v>9477.0</v>
      </c>
      <c r="C5916" s="171" t="s">
        <v>23135</v>
      </c>
      <c r="D5916" s="171"/>
      <c r="E5916" s="171" t="s">
        <v>20634</v>
      </c>
      <c r="F5916" s="171"/>
      <c r="G5916" s="171" t="s">
        <v>23136</v>
      </c>
      <c r="H5916" s="172" t="s">
        <v>23136</v>
      </c>
      <c r="I5916" s="173">
        <v>3460.0</v>
      </c>
      <c r="J5916" s="174">
        <v>560.0</v>
      </c>
      <c r="K5916" s="179">
        <v>0.0</v>
      </c>
      <c r="L5916" s="178">
        <v>560.0</v>
      </c>
      <c r="M5916" s="177">
        <v>0.0</v>
      </c>
      <c r="N5916" s="178">
        <v>0.0</v>
      </c>
      <c r="O5916" s="163"/>
      <c r="P5916" s="164"/>
      <c r="Q5916" s="163"/>
      <c r="R5916" s="163"/>
      <c r="S5916" s="168" t="s">
        <v>20645</v>
      </c>
      <c r="T5916" s="164">
        <v>0.0</v>
      </c>
    </row>
    <row r="5917" ht="18.75" customHeight="1">
      <c r="A5917" s="180">
        <v>46002.0</v>
      </c>
      <c r="B5917" s="171">
        <v>9478.0</v>
      </c>
      <c r="C5917" s="171" t="s">
        <v>1093</v>
      </c>
      <c r="D5917" s="171"/>
      <c r="E5917" s="171" t="s">
        <v>20634</v>
      </c>
      <c r="F5917" s="171"/>
      <c r="G5917" s="171" t="s">
        <v>23137</v>
      </c>
      <c r="H5917" s="172" t="s">
        <v>23137</v>
      </c>
      <c r="I5917" s="173">
        <v>3380.0</v>
      </c>
      <c r="J5917" s="174">
        <v>480.0</v>
      </c>
      <c r="K5917" s="179">
        <v>0.0</v>
      </c>
      <c r="L5917" s="178">
        <v>480.0</v>
      </c>
      <c r="M5917" s="177">
        <v>0.0</v>
      </c>
      <c r="N5917" s="178">
        <v>0.0</v>
      </c>
      <c r="O5917" s="163"/>
      <c r="P5917" s="164"/>
      <c r="Q5917" s="163"/>
      <c r="R5917" s="163"/>
      <c r="S5917" s="168" t="s">
        <v>20645</v>
      </c>
      <c r="T5917" s="164">
        <v>0.0</v>
      </c>
    </row>
    <row r="5918" ht="18.75" customHeight="1">
      <c r="A5918" s="182">
        <v>46002.02901506945</v>
      </c>
      <c r="B5918" s="171">
        <v>9417.0</v>
      </c>
      <c r="C5918" s="171" t="s">
        <v>8901</v>
      </c>
      <c r="D5918" s="171"/>
      <c r="E5918" s="171" t="s">
        <v>20634</v>
      </c>
      <c r="F5918" s="171"/>
      <c r="G5918" s="171" t="s">
        <v>23138</v>
      </c>
      <c r="H5918" s="172" t="s">
        <v>23138</v>
      </c>
      <c r="I5918" s="191">
        <v>15160.0</v>
      </c>
      <c r="J5918" s="184">
        <v>4660.0</v>
      </c>
      <c r="K5918" s="177">
        <v>4660.0</v>
      </c>
      <c r="L5918" s="177">
        <v>0.0</v>
      </c>
      <c r="M5918" s="177">
        <v>0.0</v>
      </c>
      <c r="N5918" s="177">
        <v>0.0</v>
      </c>
      <c r="O5918" s="163"/>
      <c r="P5918" s="164"/>
      <c r="Q5918" s="163"/>
      <c r="R5918" s="163"/>
      <c r="S5918" s="168" t="s">
        <v>20645</v>
      </c>
      <c r="T5918" s="164">
        <v>0.0</v>
      </c>
    </row>
    <row r="5919" ht="18.75" customHeight="1">
      <c r="A5919" s="189">
        <v>46003.0</v>
      </c>
      <c r="B5919" s="171">
        <v>18335.0</v>
      </c>
      <c r="C5919" s="171" t="s">
        <v>20820</v>
      </c>
      <c r="D5919" s="171" t="s">
        <v>20673</v>
      </c>
      <c r="E5919" s="171">
        <v>8.0</v>
      </c>
      <c r="F5919" s="171" t="s">
        <v>20968</v>
      </c>
      <c r="G5919" s="171" t="s">
        <v>4160</v>
      </c>
      <c r="H5919" s="172" t="s">
        <v>20635</v>
      </c>
      <c r="I5919" s="191">
        <v>13520.0</v>
      </c>
      <c r="J5919" s="184">
        <v>3500.0</v>
      </c>
      <c r="K5919" s="177">
        <v>3500.0</v>
      </c>
      <c r="L5919" s="177"/>
      <c r="M5919" s="177"/>
      <c r="N5919" s="177"/>
      <c r="O5919" s="163"/>
      <c r="P5919" s="164"/>
      <c r="Q5919" s="163"/>
      <c r="R5919" s="163"/>
      <c r="S5919" s="168"/>
      <c r="T5919" s="164"/>
    </row>
    <row r="5920" ht="18.75" customHeight="1">
      <c r="A5920" s="189">
        <v>46003.0</v>
      </c>
      <c r="B5920" s="171">
        <v>18336.0</v>
      </c>
      <c r="C5920" s="171" t="s">
        <v>3267</v>
      </c>
      <c r="D5920" s="171" t="s">
        <v>20659</v>
      </c>
      <c r="E5920" s="171">
        <v>8.0</v>
      </c>
      <c r="F5920" s="171" t="s">
        <v>21036</v>
      </c>
      <c r="G5920" s="171" t="s">
        <v>16794</v>
      </c>
      <c r="H5920" s="172" t="s">
        <v>20638</v>
      </c>
      <c r="I5920" s="191">
        <v>18040.0</v>
      </c>
      <c r="J5920" s="184">
        <v>8340.0</v>
      </c>
      <c r="K5920" s="177"/>
      <c r="L5920" s="177"/>
      <c r="M5920" s="177"/>
      <c r="N5920" s="177">
        <v>8340.0</v>
      </c>
      <c r="O5920" s="163"/>
      <c r="P5920" s="164"/>
      <c r="Q5920" s="163"/>
      <c r="R5920" s="163"/>
      <c r="S5920" s="168"/>
      <c r="T5920" s="164"/>
    </row>
    <row r="5921" ht="18.75" customHeight="1">
      <c r="A5921" s="189">
        <v>46003.0</v>
      </c>
      <c r="B5921" s="171">
        <v>18337.0</v>
      </c>
      <c r="C5921" s="171" t="s">
        <v>20760</v>
      </c>
      <c r="D5921" s="171" t="s">
        <v>20687</v>
      </c>
      <c r="E5921" s="171">
        <v>8.0</v>
      </c>
      <c r="F5921" s="171" t="s">
        <v>20886</v>
      </c>
      <c r="G5921" s="171" t="s">
        <v>13205</v>
      </c>
      <c r="H5921" s="172" t="s">
        <v>20635</v>
      </c>
      <c r="I5921" s="191">
        <v>14840.0</v>
      </c>
      <c r="J5921" s="184">
        <v>4820.0</v>
      </c>
      <c r="K5921" s="177">
        <v>4820.0</v>
      </c>
      <c r="L5921" s="177"/>
      <c r="M5921" s="177"/>
      <c r="N5921" s="177"/>
      <c r="O5921" s="163"/>
      <c r="P5921" s="164"/>
      <c r="Q5921" s="163"/>
      <c r="R5921" s="163"/>
      <c r="S5921" s="168"/>
      <c r="T5921" s="164"/>
    </row>
    <row r="5922" ht="18.75" customHeight="1">
      <c r="A5922" s="189">
        <v>46003.0</v>
      </c>
      <c r="B5922" s="171">
        <v>18338.0</v>
      </c>
      <c r="C5922" s="171" t="s">
        <v>23139</v>
      </c>
      <c r="D5922" s="171" t="s">
        <v>20659</v>
      </c>
      <c r="E5922" s="171">
        <v>8.0</v>
      </c>
      <c r="F5922" s="171" t="s">
        <v>20700</v>
      </c>
      <c r="G5922" s="171" t="s">
        <v>23140</v>
      </c>
      <c r="H5922" s="172" t="s">
        <v>20635</v>
      </c>
      <c r="I5922" s="191">
        <v>11000.0</v>
      </c>
      <c r="J5922" s="184">
        <v>1300.0</v>
      </c>
      <c r="K5922" s="177">
        <v>1300.0</v>
      </c>
      <c r="L5922" s="177"/>
      <c r="M5922" s="177"/>
      <c r="N5922" s="177"/>
      <c r="O5922" s="163"/>
      <c r="P5922" s="164"/>
      <c r="Q5922" s="163"/>
      <c r="R5922" s="163"/>
      <c r="S5922" s="168"/>
      <c r="T5922" s="164"/>
    </row>
    <row r="5923" ht="18.75" customHeight="1">
      <c r="A5923" s="180">
        <v>46003.0</v>
      </c>
      <c r="B5923" s="171">
        <v>9445.0</v>
      </c>
      <c r="C5923" s="171" t="s">
        <v>10778</v>
      </c>
      <c r="D5923" s="171"/>
      <c r="E5923" s="171" t="s">
        <v>20634</v>
      </c>
      <c r="F5923" s="171"/>
      <c r="G5923" s="171"/>
      <c r="H5923" s="172"/>
      <c r="I5923" s="191">
        <v>4420.0</v>
      </c>
      <c r="J5923" s="184">
        <v>1760.0</v>
      </c>
      <c r="K5923" s="177">
        <v>0.0</v>
      </c>
      <c r="L5923" s="177">
        <v>0.0</v>
      </c>
      <c r="M5923" s="177">
        <v>0.0</v>
      </c>
      <c r="N5923" s="177">
        <v>1760.0</v>
      </c>
      <c r="O5923" s="163"/>
      <c r="P5923" s="164"/>
      <c r="Q5923" s="163"/>
      <c r="R5923" s="163"/>
      <c r="S5923" s="168" t="s">
        <v>20645</v>
      </c>
      <c r="T5923" s="164">
        <v>0.0</v>
      </c>
    </row>
    <row r="5924" ht="18.75" customHeight="1">
      <c r="A5924" s="180">
        <v>46003.0</v>
      </c>
      <c r="B5924" s="171">
        <v>9446.0</v>
      </c>
      <c r="C5924" s="171" t="s">
        <v>8090</v>
      </c>
      <c r="D5924" s="171"/>
      <c r="E5924" s="171" t="s">
        <v>20634</v>
      </c>
      <c r="F5924" s="171"/>
      <c r="G5924" s="171" t="s">
        <v>23141</v>
      </c>
      <c r="H5924" s="172" t="s">
        <v>23141</v>
      </c>
      <c r="I5924" s="191">
        <v>14380.0</v>
      </c>
      <c r="J5924" s="184">
        <v>2940.0</v>
      </c>
      <c r="K5924" s="177">
        <v>2940.0</v>
      </c>
      <c r="L5924" s="177">
        <v>0.0</v>
      </c>
      <c r="M5924" s="177">
        <v>0.0</v>
      </c>
      <c r="N5924" s="177">
        <v>0.0</v>
      </c>
      <c r="O5924" s="163"/>
      <c r="P5924" s="164"/>
      <c r="Q5924" s="163"/>
      <c r="R5924" s="163"/>
      <c r="S5924" s="168" t="s">
        <v>20645</v>
      </c>
      <c r="T5924" s="164">
        <v>0.0</v>
      </c>
    </row>
    <row r="5925" ht="18.75" customHeight="1">
      <c r="A5925" s="189">
        <v>46003.0</v>
      </c>
      <c r="B5925" s="171">
        <v>18339.0</v>
      </c>
      <c r="C5925" s="171" t="s">
        <v>21332</v>
      </c>
      <c r="D5925" s="171" t="s">
        <v>20687</v>
      </c>
      <c r="E5925" s="171">
        <v>8.0</v>
      </c>
      <c r="F5925" s="171" t="s">
        <v>21236</v>
      </c>
      <c r="G5925" s="171" t="s">
        <v>8521</v>
      </c>
      <c r="H5925" s="172" t="s">
        <v>20638</v>
      </c>
      <c r="I5925" s="191">
        <v>17860.0</v>
      </c>
      <c r="J5925" s="184">
        <v>7840.0</v>
      </c>
      <c r="K5925" s="177"/>
      <c r="L5925" s="177"/>
      <c r="M5925" s="177"/>
      <c r="N5925" s="177">
        <v>7840.0</v>
      </c>
      <c r="O5925" s="163"/>
      <c r="P5925" s="164"/>
      <c r="Q5925" s="163"/>
      <c r="R5925" s="163"/>
      <c r="S5925" s="168"/>
      <c r="T5925" s="164"/>
    </row>
    <row r="5926" ht="18.75" customHeight="1">
      <c r="A5926" s="189">
        <v>46003.0</v>
      </c>
      <c r="B5926" s="171">
        <v>18340.0</v>
      </c>
      <c r="C5926" s="171" t="s">
        <v>20751</v>
      </c>
      <c r="D5926" s="171" t="s">
        <v>20659</v>
      </c>
      <c r="E5926" s="171">
        <v>8.0</v>
      </c>
      <c r="F5926" s="171" t="s">
        <v>21064</v>
      </c>
      <c r="G5926" s="171" t="s">
        <v>16811</v>
      </c>
      <c r="H5926" s="172" t="s">
        <v>20635</v>
      </c>
      <c r="I5926" s="191">
        <v>10940.0</v>
      </c>
      <c r="J5926" s="184">
        <v>1240.0</v>
      </c>
      <c r="K5926" s="177">
        <v>1240.0</v>
      </c>
      <c r="L5926" s="177"/>
      <c r="M5926" s="177"/>
      <c r="N5926" s="177"/>
      <c r="O5926" s="163"/>
      <c r="P5926" s="164"/>
      <c r="Q5926" s="163"/>
      <c r="R5926" s="163"/>
      <c r="S5926" s="168"/>
      <c r="T5926" s="164"/>
    </row>
    <row r="5927" ht="18.75" customHeight="1">
      <c r="A5927" s="189">
        <v>46003.0</v>
      </c>
      <c r="B5927" s="171">
        <v>18341.0</v>
      </c>
      <c r="C5927" s="171" t="s">
        <v>3029</v>
      </c>
      <c r="D5927" s="171" t="s">
        <v>20673</v>
      </c>
      <c r="E5927" s="171">
        <v>8.0</v>
      </c>
      <c r="F5927" s="171" t="s">
        <v>21376</v>
      </c>
      <c r="G5927" s="171" t="s">
        <v>4679</v>
      </c>
      <c r="H5927" s="172" t="s">
        <v>20635</v>
      </c>
      <c r="I5927" s="191">
        <v>13940.0</v>
      </c>
      <c r="J5927" s="184">
        <v>4100.0</v>
      </c>
      <c r="K5927" s="177">
        <v>4100.0</v>
      </c>
      <c r="L5927" s="177"/>
      <c r="M5927" s="177"/>
      <c r="N5927" s="177"/>
      <c r="O5927" s="163"/>
      <c r="P5927" s="164"/>
      <c r="Q5927" s="163"/>
      <c r="R5927" s="163"/>
      <c r="S5927" s="168"/>
      <c r="T5927" s="164"/>
    </row>
    <row r="5928" ht="18.75" customHeight="1">
      <c r="A5928" s="180">
        <v>46003.0</v>
      </c>
      <c r="B5928" s="171">
        <v>9447.0</v>
      </c>
      <c r="C5928" s="171" t="s">
        <v>4031</v>
      </c>
      <c r="D5928" s="171"/>
      <c r="E5928" s="171" t="s">
        <v>20634</v>
      </c>
      <c r="F5928" s="171"/>
      <c r="G5928" s="171" t="s">
        <v>20697</v>
      </c>
      <c r="H5928" s="172" t="s">
        <v>20697</v>
      </c>
      <c r="I5928" s="191">
        <v>2620.0</v>
      </c>
      <c r="J5928" s="184">
        <v>120.0</v>
      </c>
      <c r="K5928" s="177">
        <v>120.0</v>
      </c>
      <c r="L5928" s="177">
        <v>0.0</v>
      </c>
      <c r="M5928" s="177">
        <v>0.0</v>
      </c>
      <c r="N5928" s="177">
        <v>0.0</v>
      </c>
      <c r="O5928" s="163"/>
      <c r="P5928" s="164"/>
      <c r="Q5928" s="163"/>
      <c r="R5928" s="163"/>
      <c r="S5928" s="168" t="s">
        <v>20645</v>
      </c>
      <c r="T5928" s="164">
        <v>0.0</v>
      </c>
    </row>
    <row r="5929" ht="18.75" customHeight="1">
      <c r="A5929" s="180">
        <v>46003.0</v>
      </c>
      <c r="B5929" s="171">
        <v>9448.0</v>
      </c>
      <c r="C5929" s="171" t="s">
        <v>4444</v>
      </c>
      <c r="D5929" s="171"/>
      <c r="E5929" s="171" t="s">
        <v>20634</v>
      </c>
      <c r="F5929" s="171"/>
      <c r="G5929" s="171" t="s">
        <v>23084</v>
      </c>
      <c r="H5929" s="172" t="s">
        <v>23084</v>
      </c>
      <c r="I5929" s="191">
        <v>3900.0</v>
      </c>
      <c r="J5929" s="184">
        <v>1040.0</v>
      </c>
      <c r="K5929" s="177">
        <v>0.0</v>
      </c>
      <c r="L5929" s="177">
        <v>0.0</v>
      </c>
      <c r="M5929" s="177">
        <v>0.0</v>
      </c>
      <c r="N5929" s="177">
        <v>1040.0</v>
      </c>
      <c r="O5929" s="163"/>
      <c r="P5929" s="164"/>
      <c r="Q5929" s="163"/>
      <c r="R5929" s="163"/>
      <c r="S5929" s="168" t="s">
        <v>20645</v>
      </c>
      <c r="T5929" s="164">
        <v>0.0</v>
      </c>
    </row>
    <row r="5930" ht="18.75" customHeight="1">
      <c r="A5930" s="189">
        <v>46003.0</v>
      </c>
      <c r="B5930" s="171">
        <v>18342.0</v>
      </c>
      <c r="C5930" s="171" t="s">
        <v>744</v>
      </c>
      <c r="D5930" s="171" t="s">
        <v>20659</v>
      </c>
      <c r="E5930" s="171">
        <v>16.0</v>
      </c>
      <c r="F5930" s="171" t="s">
        <v>20894</v>
      </c>
      <c r="G5930" s="171" t="s">
        <v>196</v>
      </c>
      <c r="H5930" s="172" t="s">
        <v>20635</v>
      </c>
      <c r="I5930" s="191">
        <v>18940.0</v>
      </c>
      <c r="J5930" s="184">
        <v>8900.0</v>
      </c>
      <c r="K5930" s="177">
        <v>8900.0</v>
      </c>
      <c r="L5930" s="177"/>
      <c r="M5930" s="177"/>
      <c r="N5930" s="177"/>
      <c r="O5930" s="163"/>
      <c r="P5930" s="164"/>
      <c r="Q5930" s="163"/>
      <c r="R5930" s="163"/>
      <c r="S5930" s="168"/>
      <c r="T5930" s="164"/>
    </row>
    <row r="5931" ht="18.75" customHeight="1">
      <c r="A5931" s="189">
        <v>46003.0</v>
      </c>
      <c r="B5931" s="171">
        <v>18345.0</v>
      </c>
      <c r="C5931" s="171" t="s">
        <v>22692</v>
      </c>
      <c r="D5931" s="171" t="s">
        <v>20673</v>
      </c>
      <c r="E5931" s="171">
        <v>14.0</v>
      </c>
      <c r="F5931" s="171" t="s">
        <v>22421</v>
      </c>
      <c r="G5931" s="171" t="s">
        <v>4576</v>
      </c>
      <c r="H5931" s="172" t="s">
        <v>20635</v>
      </c>
      <c r="I5931" s="191">
        <v>13180.0</v>
      </c>
      <c r="J5931" s="184">
        <v>3320.0</v>
      </c>
      <c r="K5931" s="177">
        <v>3320.0</v>
      </c>
      <c r="L5931" s="177"/>
      <c r="M5931" s="177"/>
      <c r="N5931" s="177"/>
      <c r="O5931" s="163"/>
      <c r="P5931" s="164"/>
      <c r="Q5931" s="163"/>
      <c r="R5931" s="163"/>
      <c r="S5931" s="168"/>
      <c r="T5931" s="164"/>
    </row>
    <row r="5932" ht="18.75" customHeight="1">
      <c r="A5932" s="180">
        <v>46003.0</v>
      </c>
      <c r="B5932" s="171">
        <v>9449.0</v>
      </c>
      <c r="C5932" s="171" t="s">
        <v>6423</v>
      </c>
      <c r="D5932" s="171"/>
      <c r="E5932" s="171" t="s">
        <v>20634</v>
      </c>
      <c r="F5932" s="171"/>
      <c r="G5932" s="171" t="s">
        <v>22684</v>
      </c>
      <c r="H5932" s="172" t="s">
        <v>22684</v>
      </c>
      <c r="I5932" s="191">
        <v>3800.0</v>
      </c>
      <c r="J5932" s="184">
        <v>300.0</v>
      </c>
      <c r="K5932" s="177">
        <v>0.0</v>
      </c>
      <c r="L5932" s="177">
        <v>0.0</v>
      </c>
      <c r="M5932" s="177">
        <v>0.0</v>
      </c>
      <c r="N5932" s="177">
        <v>0.0</v>
      </c>
      <c r="O5932" s="163"/>
      <c r="P5932" s="164"/>
      <c r="Q5932" s="163"/>
      <c r="R5932" s="163"/>
      <c r="S5932" s="168" t="s">
        <v>20645</v>
      </c>
      <c r="T5932" s="164">
        <v>0.0</v>
      </c>
    </row>
    <row r="5933" ht="18.75" customHeight="1">
      <c r="A5933" s="180">
        <v>46003.0</v>
      </c>
      <c r="B5933" s="171">
        <v>9450.0</v>
      </c>
      <c r="C5933" s="171" t="s">
        <v>6423</v>
      </c>
      <c r="D5933" s="171"/>
      <c r="E5933" s="171" t="s">
        <v>20634</v>
      </c>
      <c r="F5933" s="171"/>
      <c r="G5933" s="171" t="s">
        <v>22684</v>
      </c>
      <c r="H5933" s="172" t="s">
        <v>22684</v>
      </c>
      <c r="I5933" s="191">
        <v>3500.0</v>
      </c>
      <c r="J5933" s="184">
        <v>540.0</v>
      </c>
      <c r="K5933" s="177">
        <v>0.0</v>
      </c>
      <c r="L5933" s="177">
        <v>540.0</v>
      </c>
      <c r="M5933" s="177">
        <v>0.0</v>
      </c>
      <c r="N5933" s="177">
        <v>0.0</v>
      </c>
      <c r="O5933" s="163"/>
      <c r="P5933" s="164"/>
      <c r="Q5933" s="163"/>
      <c r="R5933" s="163"/>
      <c r="S5933" s="168" t="s">
        <v>20645</v>
      </c>
      <c r="T5933" s="164">
        <v>0.0</v>
      </c>
    </row>
    <row r="5934" ht="18.75" customHeight="1">
      <c r="A5934" s="180">
        <v>46003.0</v>
      </c>
      <c r="B5934" s="171">
        <v>9451.0</v>
      </c>
      <c r="C5934" s="171" t="s">
        <v>6423</v>
      </c>
      <c r="D5934" s="171"/>
      <c r="E5934" s="171" t="s">
        <v>20634</v>
      </c>
      <c r="F5934" s="171"/>
      <c r="G5934" s="171" t="s">
        <v>22683</v>
      </c>
      <c r="H5934" s="172" t="s">
        <v>22683</v>
      </c>
      <c r="I5934" s="191">
        <v>3560.0</v>
      </c>
      <c r="J5934" s="184">
        <v>340.0</v>
      </c>
      <c r="K5934" s="177">
        <v>0.0</v>
      </c>
      <c r="L5934" s="177">
        <v>0.0</v>
      </c>
      <c r="M5934" s="177">
        <v>0.0</v>
      </c>
      <c r="N5934" s="177">
        <v>0.0</v>
      </c>
      <c r="O5934" s="163"/>
      <c r="P5934" s="164"/>
      <c r="Q5934" s="163"/>
      <c r="R5934" s="163"/>
      <c r="S5934" s="168" t="s">
        <v>20645</v>
      </c>
      <c r="T5934" s="164">
        <v>0.0</v>
      </c>
    </row>
    <row r="5935" ht="18.75" customHeight="1">
      <c r="A5935" s="180">
        <v>46003.0</v>
      </c>
      <c r="B5935" s="171">
        <v>9452.0</v>
      </c>
      <c r="C5935" s="171" t="s">
        <v>6423</v>
      </c>
      <c r="D5935" s="171"/>
      <c r="E5935" s="171" t="s">
        <v>20634</v>
      </c>
      <c r="F5935" s="171"/>
      <c r="G5935" s="171" t="s">
        <v>22683</v>
      </c>
      <c r="H5935" s="172" t="s">
        <v>22683</v>
      </c>
      <c r="I5935" s="191">
        <v>3220.0</v>
      </c>
      <c r="J5935" s="184">
        <v>480.0</v>
      </c>
      <c r="K5935" s="177">
        <v>0.0</v>
      </c>
      <c r="L5935" s="177">
        <v>480.0</v>
      </c>
      <c r="M5935" s="177">
        <v>0.0</v>
      </c>
      <c r="N5935" s="177">
        <v>0.0</v>
      </c>
      <c r="O5935" s="163"/>
      <c r="P5935" s="164"/>
      <c r="Q5935" s="163"/>
      <c r="R5935" s="163"/>
      <c r="S5935" s="168" t="s">
        <v>20645</v>
      </c>
      <c r="T5935" s="164">
        <v>0.0</v>
      </c>
    </row>
    <row r="5936" ht="18.75" customHeight="1">
      <c r="A5936" s="180">
        <v>46003.0</v>
      </c>
      <c r="B5936" s="171">
        <v>9453.0</v>
      </c>
      <c r="C5936" s="171" t="s">
        <v>4444</v>
      </c>
      <c r="D5936" s="171"/>
      <c r="E5936" s="171" t="s">
        <v>20634</v>
      </c>
      <c r="F5936" s="171"/>
      <c r="G5936" s="171" t="s">
        <v>23084</v>
      </c>
      <c r="H5936" s="172" t="s">
        <v>23084</v>
      </c>
      <c r="I5936" s="191">
        <v>3500.0</v>
      </c>
      <c r="J5936" s="184">
        <v>680.0</v>
      </c>
      <c r="K5936" s="177">
        <v>680.0</v>
      </c>
      <c r="L5936" s="177">
        <v>0.0</v>
      </c>
      <c r="M5936" s="177">
        <v>0.0</v>
      </c>
      <c r="N5936" s="177">
        <v>0.0</v>
      </c>
      <c r="O5936" s="163"/>
      <c r="P5936" s="164"/>
      <c r="Q5936" s="163"/>
      <c r="R5936" s="163"/>
      <c r="S5936" s="168" t="s">
        <v>20645</v>
      </c>
      <c r="T5936" s="164">
        <v>0.0</v>
      </c>
    </row>
    <row r="5937" ht="18.75" customHeight="1">
      <c r="A5937" s="180">
        <v>46003.0</v>
      </c>
      <c r="B5937" s="171">
        <v>9454.0</v>
      </c>
      <c r="C5937" s="171" t="s">
        <v>4138</v>
      </c>
      <c r="D5937" s="171"/>
      <c r="E5937" s="171" t="s">
        <v>20634</v>
      </c>
      <c r="F5937" s="171"/>
      <c r="G5937" s="171"/>
      <c r="H5937" s="172"/>
      <c r="I5937" s="191">
        <v>3020.0</v>
      </c>
      <c r="J5937" s="184">
        <v>80.0</v>
      </c>
      <c r="K5937" s="177">
        <v>0.0</v>
      </c>
      <c r="L5937" s="177">
        <v>80.0</v>
      </c>
      <c r="M5937" s="177">
        <v>0.0</v>
      </c>
      <c r="N5937" s="177">
        <v>0.0</v>
      </c>
      <c r="O5937" s="163"/>
      <c r="P5937" s="164"/>
      <c r="Q5937" s="163"/>
      <c r="R5937" s="163"/>
      <c r="S5937" s="168" t="s">
        <v>20645</v>
      </c>
      <c r="T5937" s="164">
        <v>0.0</v>
      </c>
    </row>
    <row r="5938" ht="18.75" customHeight="1">
      <c r="A5938" s="189">
        <v>46003.0</v>
      </c>
      <c r="B5938" s="171">
        <v>18348.0</v>
      </c>
      <c r="C5938" s="171" t="s">
        <v>4097</v>
      </c>
      <c r="D5938" s="171" t="s">
        <v>20673</v>
      </c>
      <c r="E5938" s="171">
        <v>12.0</v>
      </c>
      <c r="F5938" s="171" t="s">
        <v>20937</v>
      </c>
      <c r="G5938" s="171" t="s">
        <v>13524</v>
      </c>
      <c r="H5938" s="172" t="s">
        <v>20635</v>
      </c>
      <c r="I5938" s="191">
        <v>12160.0</v>
      </c>
      <c r="J5938" s="184">
        <v>2300.0</v>
      </c>
      <c r="K5938" s="177">
        <v>2300.0</v>
      </c>
      <c r="L5938" s="177"/>
      <c r="M5938" s="177"/>
      <c r="N5938" s="177"/>
      <c r="O5938" s="163"/>
      <c r="P5938" s="164"/>
      <c r="Q5938" s="163"/>
      <c r="R5938" s="163"/>
      <c r="S5938" s="168"/>
      <c r="T5938" s="164"/>
    </row>
    <row r="5939" ht="18.75" customHeight="1">
      <c r="A5939" s="180">
        <v>46003.0</v>
      </c>
      <c r="B5939" s="171">
        <v>9455.0</v>
      </c>
      <c r="C5939" s="171" t="s">
        <v>2781</v>
      </c>
      <c r="D5939" s="171"/>
      <c r="E5939" s="171" t="s">
        <v>20634</v>
      </c>
      <c r="F5939" s="171"/>
      <c r="G5939" s="171"/>
      <c r="H5939" s="172"/>
      <c r="I5939" s="191">
        <v>3560.0</v>
      </c>
      <c r="J5939" s="184">
        <v>700.0</v>
      </c>
      <c r="K5939" s="177">
        <v>350.0</v>
      </c>
      <c r="L5939" s="177">
        <v>0.0</v>
      </c>
      <c r="M5939" s="177">
        <v>0.0</v>
      </c>
      <c r="N5939" s="177">
        <v>0.0</v>
      </c>
      <c r="O5939" s="163"/>
      <c r="P5939" s="164"/>
      <c r="Q5939" s="163"/>
      <c r="R5939" s="163"/>
      <c r="S5939" s="168" t="s">
        <v>20645</v>
      </c>
      <c r="T5939" s="164">
        <v>40.0</v>
      </c>
    </row>
    <row r="5940" ht="18.75" customHeight="1">
      <c r="A5940" s="180">
        <v>46003.0</v>
      </c>
      <c r="B5940" s="171">
        <v>9456.0</v>
      </c>
      <c r="C5940" s="171" t="s">
        <v>4017</v>
      </c>
      <c r="D5940" s="171"/>
      <c r="E5940" s="171" t="s">
        <v>20634</v>
      </c>
      <c r="F5940" s="171"/>
      <c r="G5940" s="171" t="s">
        <v>4500</v>
      </c>
      <c r="H5940" s="172" t="s">
        <v>4500</v>
      </c>
      <c r="I5940" s="191">
        <v>4280.0</v>
      </c>
      <c r="J5940" s="184">
        <v>1000.0</v>
      </c>
      <c r="K5940" s="177">
        <v>1000.0</v>
      </c>
      <c r="L5940" s="177">
        <v>0.0</v>
      </c>
      <c r="M5940" s="177">
        <v>0.0</v>
      </c>
      <c r="N5940" s="177">
        <v>0.0</v>
      </c>
      <c r="O5940" s="163"/>
      <c r="P5940" s="164"/>
      <c r="Q5940" s="163"/>
      <c r="R5940" s="163"/>
      <c r="S5940" s="168" t="s">
        <v>20645</v>
      </c>
      <c r="T5940" s="164">
        <v>0.0</v>
      </c>
    </row>
    <row r="5941" ht="18.75" customHeight="1">
      <c r="A5941" s="180">
        <v>46003.0</v>
      </c>
      <c r="B5941" s="171">
        <v>9457.0</v>
      </c>
      <c r="C5941" s="171" t="s">
        <v>10694</v>
      </c>
      <c r="D5941" s="171"/>
      <c r="E5941" s="171" t="s">
        <v>20634</v>
      </c>
      <c r="F5941" s="171"/>
      <c r="G5941" s="171" t="s">
        <v>23142</v>
      </c>
      <c r="H5941" s="172" t="s">
        <v>23142</v>
      </c>
      <c r="I5941" s="191">
        <v>2740.0</v>
      </c>
      <c r="J5941" s="184">
        <v>380.0</v>
      </c>
      <c r="K5941" s="177">
        <v>380.0</v>
      </c>
      <c r="L5941" s="177">
        <v>0.0</v>
      </c>
      <c r="M5941" s="177">
        <v>0.0</v>
      </c>
      <c r="N5941" s="177">
        <v>0.0</v>
      </c>
      <c r="O5941" s="163"/>
      <c r="P5941" s="164"/>
      <c r="Q5941" s="163"/>
      <c r="R5941" s="163"/>
      <c r="S5941" s="168" t="s">
        <v>20645</v>
      </c>
      <c r="T5941" s="164">
        <v>0.0</v>
      </c>
    </row>
    <row r="5942" ht="18.75" customHeight="1">
      <c r="A5942" s="180">
        <v>46003.0</v>
      </c>
      <c r="B5942" s="171">
        <v>9458.0</v>
      </c>
      <c r="C5942" s="171" t="s">
        <v>3989</v>
      </c>
      <c r="D5942" s="171"/>
      <c r="E5942" s="171" t="s">
        <v>20634</v>
      </c>
      <c r="F5942" s="171"/>
      <c r="G5942" s="171" t="s">
        <v>20873</v>
      </c>
      <c r="H5942" s="172" t="s">
        <v>20873</v>
      </c>
      <c r="I5942" s="191">
        <v>3400.0</v>
      </c>
      <c r="J5942" s="184">
        <v>700.0</v>
      </c>
      <c r="K5942" s="177">
        <v>0.0</v>
      </c>
      <c r="L5942" s="177">
        <v>700.0</v>
      </c>
      <c r="M5942" s="177">
        <v>0.0</v>
      </c>
      <c r="N5942" s="177">
        <v>0.0</v>
      </c>
      <c r="O5942" s="163"/>
      <c r="P5942" s="164"/>
      <c r="Q5942" s="163"/>
      <c r="R5942" s="163"/>
      <c r="S5942" s="168" t="s">
        <v>20645</v>
      </c>
      <c r="T5942" s="164">
        <v>0.0</v>
      </c>
    </row>
    <row r="5943" ht="18.75" customHeight="1">
      <c r="A5943" s="180">
        <v>46003.0</v>
      </c>
      <c r="B5943" s="171">
        <v>9459.0</v>
      </c>
      <c r="C5943" s="171" t="s">
        <v>8090</v>
      </c>
      <c r="D5943" s="171"/>
      <c r="E5943" s="171" t="s">
        <v>20634</v>
      </c>
      <c r="F5943" s="171"/>
      <c r="G5943" s="171" t="s">
        <v>23143</v>
      </c>
      <c r="H5943" s="172" t="s">
        <v>23143</v>
      </c>
      <c r="I5943" s="191">
        <v>12480.0</v>
      </c>
      <c r="J5943" s="184">
        <v>1980.0</v>
      </c>
      <c r="K5943" s="177">
        <v>1980.0</v>
      </c>
      <c r="L5943" s="177">
        <v>0.0</v>
      </c>
      <c r="M5943" s="177">
        <v>0.0</v>
      </c>
      <c r="N5943" s="177">
        <v>0.0</v>
      </c>
      <c r="O5943" s="163"/>
      <c r="P5943" s="164"/>
      <c r="Q5943" s="163"/>
      <c r="R5943" s="163"/>
      <c r="S5943" s="168" t="s">
        <v>20645</v>
      </c>
      <c r="T5943" s="164">
        <v>0.0</v>
      </c>
    </row>
    <row r="5944" ht="18.75" customHeight="1">
      <c r="A5944" s="180">
        <v>46003.0</v>
      </c>
      <c r="B5944" s="171">
        <v>9460.0</v>
      </c>
      <c r="C5944" s="171" t="s">
        <v>4444</v>
      </c>
      <c r="D5944" s="171"/>
      <c r="E5944" s="171" t="s">
        <v>20634</v>
      </c>
      <c r="F5944" s="171"/>
      <c r="G5944" s="171" t="s">
        <v>23084</v>
      </c>
      <c r="H5944" s="172" t="s">
        <v>23084</v>
      </c>
      <c r="I5944" s="191">
        <v>4240.0</v>
      </c>
      <c r="J5944" s="184">
        <v>1400.0</v>
      </c>
      <c r="K5944" s="177">
        <v>0.0</v>
      </c>
      <c r="L5944" s="177">
        <v>0.0</v>
      </c>
      <c r="M5944" s="177">
        <v>0.0</v>
      </c>
      <c r="N5944" s="177">
        <v>1400.0</v>
      </c>
      <c r="O5944" s="163"/>
      <c r="P5944" s="164"/>
      <c r="Q5944" s="163"/>
      <c r="R5944" s="163"/>
      <c r="S5944" s="168" t="s">
        <v>20645</v>
      </c>
      <c r="T5944" s="164">
        <v>0.0</v>
      </c>
    </row>
    <row r="5945" ht="18.75" customHeight="1">
      <c r="A5945" s="180">
        <v>46003.0</v>
      </c>
      <c r="B5945" s="171">
        <v>9461.0</v>
      </c>
      <c r="C5945" s="171" t="s">
        <v>4111</v>
      </c>
      <c r="D5945" s="171"/>
      <c r="E5945" s="171" t="s">
        <v>20634</v>
      </c>
      <c r="F5945" s="171"/>
      <c r="G5945" s="171"/>
      <c r="H5945" s="172"/>
      <c r="I5945" s="191">
        <v>2920.0</v>
      </c>
      <c r="J5945" s="184">
        <v>320.0</v>
      </c>
      <c r="K5945" s="177">
        <v>320.0</v>
      </c>
      <c r="L5945" s="177">
        <v>0.0</v>
      </c>
      <c r="M5945" s="177">
        <v>0.0</v>
      </c>
      <c r="N5945" s="177">
        <v>0.0</v>
      </c>
      <c r="O5945" s="163"/>
      <c r="P5945" s="164"/>
      <c r="Q5945" s="163"/>
      <c r="R5945" s="163"/>
      <c r="S5945" s="168" t="s">
        <v>20645</v>
      </c>
      <c r="T5945" s="164">
        <v>0.0</v>
      </c>
    </row>
    <row r="5946" ht="18.75" customHeight="1">
      <c r="A5946" s="189">
        <v>46003.0</v>
      </c>
      <c r="B5946" s="171">
        <v>18349.0</v>
      </c>
      <c r="C5946" s="171" t="s">
        <v>14229</v>
      </c>
      <c r="D5946" s="171" t="s">
        <v>20687</v>
      </c>
      <c r="E5946" s="171">
        <v>8.0</v>
      </c>
      <c r="F5946" s="171" t="s">
        <v>20817</v>
      </c>
      <c r="G5946" s="171" t="s">
        <v>4949</v>
      </c>
      <c r="H5946" s="172" t="s">
        <v>20635</v>
      </c>
      <c r="I5946" s="191">
        <v>14420.0</v>
      </c>
      <c r="J5946" s="184">
        <v>4400.0</v>
      </c>
      <c r="K5946" s="177">
        <v>4400.0</v>
      </c>
      <c r="L5946" s="177"/>
      <c r="M5946" s="177"/>
      <c r="N5946" s="177"/>
      <c r="O5946" s="163"/>
      <c r="P5946" s="164"/>
      <c r="Q5946" s="163"/>
      <c r="R5946" s="163"/>
      <c r="S5946" s="168"/>
      <c r="T5946" s="164"/>
    </row>
    <row r="5947" ht="18.75" customHeight="1">
      <c r="A5947" s="189">
        <v>46003.0</v>
      </c>
      <c r="B5947" s="171">
        <v>18350.0</v>
      </c>
      <c r="C5947" s="171" t="s">
        <v>18536</v>
      </c>
      <c r="D5947" s="171" t="s">
        <v>20673</v>
      </c>
      <c r="E5947" s="171">
        <v>8.0</v>
      </c>
      <c r="F5947" s="171" t="s">
        <v>20700</v>
      </c>
      <c r="G5947" s="171" t="s">
        <v>9237</v>
      </c>
      <c r="H5947" s="172" t="s">
        <v>20635</v>
      </c>
      <c r="I5947" s="191">
        <v>11680.0</v>
      </c>
      <c r="J5947" s="184">
        <v>1840.0</v>
      </c>
      <c r="K5947" s="177">
        <v>1840.0</v>
      </c>
      <c r="L5947" s="177"/>
      <c r="M5947" s="177"/>
      <c r="N5947" s="177"/>
      <c r="O5947" s="163"/>
      <c r="P5947" s="164"/>
      <c r="Q5947" s="163"/>
      <c r="R5947" s="163"/>
      <c r="S5947" s="168"/>
      <c r="T5947" s="164"/>
    </row>
    <row r="5948" ht="18.75" customHeight="1">
      <c r="A5948" s="189">
        <v>46003.0</v>
      </c>
      <c r="B5948" s="171">
        <v>18351.0</v>
      </c>
      <c r="C5948" s="171" t="s">
        <v>3945</v>
      </c>
      <c r="D5948" s="171" t="s">
        <v>20673</v>
      </c>
      <c r="E5948" s="171">
        <v>6.0</v>
      </c>
      <c r="F5948" s="171" t="s">
        <v>21548</v>
      </c>
      <c r="G5948" s="171" t="s">
        <v>16881</v>
      </c>
      <c r="H5948" s="172" t="s">
        <v>20635</v>
      </c>
      <c r="I5948" s="191">
        <v>19820.0</v>
      </c>
      <c r="J5948" s="184">
        <v>10000.0</v>
      </c>
      <c r="K5948" s="177">
        <v>10000.0</v>
      </c>
      <c r="L5948" s="177"/>
      <c r="M5948" s="177"/>
      <c r="N5948" s="177"/>
      <c r="O5948" s="163"/>
      <c r="P5948" s="164"/>
      <c r="Q5948" s="163"/>
      <c r="R5948" s="163"/>
      <c r="S5948" s="168"/>
      <c r="T5948" s="164"/>
    </row>
    <row r="5949" ht="18.75" customHeight="1">
      <c r="A5949" s="189">
        <v>46003.0</v>
      </c>
      <c r="B5949" s="171">
        <v>18352.0</v>
      </c>
      <c r="C5949" s="171" t="s">
        <v>23144</v>
      </c>
      <c r="D5949" s="171" t="s">
        <v>20687</v>
      </c>
      <c r="E5949" s="171">
        <v>8.0</v>
      </c>
      <c r="F5949" s="171" t="s">
        <v>20700</v>
      </c>
      <c r="G5949" s="171" t="s">
        <v>23145</v>
      </c>
      <c r="H5949" s="172" t="s">
        <v>20635</v>
      </c>
      <c r="I5949" s="191">
        <v>11220.0</v>
      </c>
      <c r="J5949" s="184">
        <v>1200.0</v>
      </c>
      <c r="K5949" s="177">
        <v>1200.0</v>
      </c>
      <c r="L5949" s="177"/>
      <c r="M5949" s="177"/>
      <c r="N5949" s="177"/>
      <c r="O5949" s="163"/>
      <c r="P5949" s="164"/>
      <c r="Q5949" s="163"/>
      <c r="R5949" s="163"/>
      <c r="S5949" s="168"/>
      <c r="T5949" s="164"/>
    </row>
    <row r="5950" ht="18.75" customHeight="1">
      <c r="A5950" s="182">
        <v>46003.02900900463</v>
      </c>
      <c r="B5950" s="171">
        <v>9444.0</v>
      </c>
      <c r="C5950" s="171" t="s">
        <v>8090</v>
      </c>
      <c r="D5950" s="171"/>
      <c r="E5950" s="171" t="s">
        <v>20634</v>
      </c>
      <c r="F5950" s="171"/>
      <c r="G5950" s="171" t="s">
        <v>23146</v>
      </c>
      <c r="H5950" s="172" t="s">
        <v>23146</v>
      </c>
      <c r="I5950" s="191">
        <v>13380.0</v>
      </c>
      <c r="J5950" s="184">
        <v>2880.0</v>
      </c>
      <c r="K5950" s="177">
        <v>2880.0</v>
      </c>
      <c r="L5950" s="177">
        <v>0.0</v>
      </c>
      <c r="M5950" s="177">
        <v>0.0</v>
      </c>
      <c r="N5950" s="177">
        <v>0.0</v>
      </c>
      <c r="O5950" s="163"/>
      <c r="P5950" s="164"/>
      <c r="Q5950" s="163"/>
      <c r="R5950" s="163"/>
      <c r="S5950" s="168" t="s">
        <v>20645</v>
      </c>
      <c r="T5950" s="164">
        <v>0.0</v>
      </c>
    </row>
    <row r="5951" ht="18.75" customHeight="1">
      <c r="A5951" s="180">
        <v>46004.0</v>
      </c>
      <c r="B5951" s="171">
        <v>9463.0</v>
      </c>
      <c r="C5951" s="171" t="s">
        <v>23147</v>
      </c>
      <c r="D5951" s="171"/>
      <c r="E5951" s="171" t="s">
        <v>20634</v>
      </c>
      <c r="F5951" s="171"/>
      <c r="G5951" s="171" t="s">
        <v>23148</v>
      </c>
      <c r="H5951" s="172" t="s">
        <v>23148</v>
      </c>
      <c r="I5951" s="191">
        <v>11640.0</v>
      </c>
      <c r="J5951" s="184">
        <v>1440.0</v>
      </c>
      <c r="K5951" s="177">
        <v>0.0</v>
      </c>
      <c r="L5951" s="177">
        <v>0.0</v>
      </c>
      <c r="M5951" s="177">
        <v>0.0</v>
      </c>
      <c r="N5951" s="177">
        <v>0.0</v>
      </c>
      <c r="O5951" s="163"/>
      <c r="P5951" s="164"/>
      <c r="Q5951" s="163"/>
      <c r="R5951" s="163"/>
      <c r="S5951" s="168" t="s">
        <v>20645</v>
      </c>
      <c r="T5951" s="164">
        <v>0.0</v>
      </c>
    </row>
    <row r="5952" ht="18.75" customHeight="1">
      <c r="A5952" s="180">
        <v>46004.0</v>
      </c>
      <c r="B5952" s="171">
        <v>9464.0</v>
      </c>
      <c r="C5952" s="171" t="s">
        <v>8090</v>
      </c>
      <c r="D5952" s="171"/>
      <c r="E5952" s="171" t="s">
        <v>20634</v>
      </c>
      <c r="F5952" s="171"/>
      <c r="G5952" s="171" t="s">
        <v>23149</v>
      </c>
      <c r="H5952" s="172" t="s">
        <v>23149</v>
      </c>
      <c r="I5952" s="191">
        <v>11640.0</v>
      </c>
      <c r="J5952" s="184">
        <v>1440.0</v>
      </c>
      <c r="K5952" s="177">
        <v>1440.0</v>
      </c>
      <c r="L5952" s="177">
        <v>0.0</v>
      </c>
      <c r="M5952" s="177">
        <v>0.0</v>
      </c>
      <c r="N5952" s="177">
        <v>0.0</v>
      </c>
      <c r="O5952" s="163"/>
      <c r="P5952" s="164"/>
      <c r="Q5952" s="163"/>
      <c r="R5952" s="163"/>
      <c r="S5952" s="168" t="s">
        <v>20645</v>
      </c>
      <c r="T5952" s="164">
        <v>0.0</v>
      </c>
    </row>
    <row r="5953" ht="18.75" customHeight="1">
      <c r="A5953" s="189">
        <v>46004.0</v>
      </c>
      <c r="B5953" s="171">
        <v>18356.0</v>
      </c>
      <c r="C5953" s="171" t="s">
        <v>23046</v>
      </c>
      <c r="D5953" s="171" t="s">
        <v>20659</v>
      </c>
      <c r="E5953" s="171">
        <v>8.0</v>
      </c>
      <c r="F5953" s="171" t="s">
        <v>21247</v>
      </c>
      <c r="G5953" s="171" t="s">
        <v>16900</v>
      </c>
      <c r="H5953" s="172" t="s">
        <v>20635</v>
      </c>
      <c r="I5953" s="191">
        <v>13900.0</v>
      </c>
      <c r="J5953" s="184">
        <v>4200.0</v>
      </c>
      <c r="K5953" s="177">
        <v>4200.0</v>
      </c>
      <c r="L5953" s="177"/>
      <c r="M5953" s="177"/>
      <c r="N5953" s="177"/>
      <c r="O5953" s="163"/>
      <c r="P5953" s="164"/>
      <c r="Q5953" s="163"/>
      <c r="R5953" s="163"/>
      <c r="S5953" s="168"/>
      <c r="T5953" s="164"/>
    </row>
    <row r="5954" ht="18.75" customHeight="1">
      <c r="A5954" s="189">
        <v>46004.0</v>
      </c>
      <c r="B5954" s="171">
        <v>18357.0</v>
      </c>
      <c r="C5954" s="171" t="s">
        <v>3115</v>
      </c>
      <c r="D5954" s="171" t="s">
        <v>20659</v>
      </c>
      <c r="E5954" s="171">
        <v>4.0</v>
      </c>
      <c r="F5954" s="171" t="s">
        <v>21072</v>
      </c>
      <c r="G5954" s="171" t="s">
        <v>16908</v>
      </c>
      <c r="H5954" s="172" t="s">
        <v>20638</v>
      </c>
      <c r="I5954" s="191">
        <v>13900.0</v>
      </c>
      <c r="J5954" s="184">
        <v>4120.0</v>
      </c>
      <c r="K5954" s="177"/>
      <c r="L5954" s="177"/>
      <c r="M5954" s="177"/>
      <c r="N5954" s="177">
        <v>4120.0</v>
      </c>
      <c r="O5954" s="163"/>
      <c r="P5954" s="164"/>
      <c r="Q5954" s="163"/>
      <c r="R5954" s="163"/>
      <c r="S5954" s="168"/>
      <c r="T5954" s="164"/>
    </row>
    <row r="5955" ht="18.75" customHeight="1">
      <c r="A5955" s="189">
        <v>46004.0</v>
      </c>
      <c r="B5955" s="171">
        <v>18358.0</v>
      </c>
      <c r="C5955" s="171" t="s">
        <v>20724</v>
      </c>
      <c r="D5955" s="171" t="s">
        <v>20659</v>
      </c>
      <c r="E5955" s="171">
        <v>8.0</v>
      </c>
      <c r="F5955" s="171" t="s">
        <v>20710</v>
      </c>
      <c r="G5955" s="171" t="s">
        <v>16923</v>
      </c>
      <c r="H5955" s="172" t="s">
        <v>20635</v>
      </c>
      <c r="I5955" s="191">
        <v>11360.0</v>
      </c>
      <c r="J5955" s="184">
        <v>1660.0</v>
      </c>
      <c r="K5955" s="177">
        <v>1660.0</v>
      </c>
      <c r="L5955" s="177"/>
      <c r="M5955" s="177"/>
      <c r="N5955" s="177"/>
      <c r="O5955" s="163"/>
      <c r="P5955" s="164"/>
      <c r="Q5955" s="163"/>
      <c r="R5955" s="163"/>
      <c r="S5955" s="168"/>
      <c r="T5955" s="164"/>
    </row>
    <row r="5956" ht="18.75" customHeight="1">
      <c r="A5956" s="189">
        <v>46004.0</v>
      </c>
      <c r="B5956" s="171">
        <v>18359.0</v>
      </c>
      <c r="C5956" s="171" t="s">
        <v>9968</v>
      </c>
      <c r="D5956" s="171" t="s">
        <v>20659</v>
      </c>
      <c r="E5956" s="171">
        <v>12.0</v>
      </c>
      <c r="F5956" s="171" t="s">
        <v>21526</v>
      </c>
      <c r="G5956" s="171" t="s">
        <v>12002</v>
      </c>
      <c r="H5956" s="172" t="s">
        <v>20635</v>
      </c>
      <c r="I5956" s="191">
        <v>11700.0</v>
      </c>
      <c r="J5956" s="184">
        <v>1660.0</v>
      </c>
      <c r="K5956" s="177">
        <v>1660.0</v>
      </c>
      <c r="L5956" s="177"/>
      <c r="M5956" s="177"/>
      <c r="N5956" s="177"/>
      <c r="O5956" s="163"/>
      <c r="P5956" s="164"/>
      <c r="Q5956" s="163"/>
      <c r="R5956" s="163"/>
      <c r="S5956" s="168"/>
      <c r="T5956" s="164"/>
    </row>
    <row r="5957" ht="18.75" customHeight="1">
      <c r="A5957" s="189">
        <v>46004.0</v>
      </c>
      <c r="B5957" s="171">
        <v>18361.0</v>
      </c>
      <c r="C5957" s="171" t="s">
        <v>3999</v>
      </c>
      <c r="D5957" s="171" t="s">
        <v>20687</v>
      </c>
      <c r="E5957" s="171" t="s">
        <v>926</v>
      </c>
      <c r="F5957" s="171" t="s">
        <v>22831</v>
      </c>
      <c r="G5957" s="171" t="s">
        <v>12210</v>
      </c>
      <c r="H5957" s="172" t="s">
        <v>20635</v>
      </c>
      <c r="I5957" s="191">
        <v>11400.0</v>
      </c>
      <c r="J5957" s="184">
        <v>11400.0</v>
      </c>
      <c r="K5957" s="177">
        <v>11400.0</v>
      </c>
      <c r="L5957" s="177"/>
      <c r="M5957" s="177"/>
      <c r="N5957" s="177"/>
      <c r="O5957" s="163"/>
      <c r="P5957" s="164"/>
      <c r="Q5957" s="163"/>
      <c r="R5957" s="163"/>
      <c r="S5957" s="168"/>
      <c r="T5957" s="164"/>
    </row>
    <row r="5958" ht="18.75" customHeight="1">
      <c r="A5958" s="189">
        <v>46004.0</v>
      </c>
      <c r="B5958" s="171">
        <v>18362.0</v>
      </c>
      <c r="C5958" s="171" t="s">
        <v>750</v>
      </c>
      <c r="D5958" s="171" t="s">
        <v>20687</v>
      </c>
      <c r="E5958" s="171">
        <v>8.0</v>
      </c>
      <c r="F5958" s="171" t="s">
        <v>21849</v>
      </c>
      <c r="G5958" s="171" t="s">
        <v>23150</v>
      </c>
      <c r="H5958" s="172" t="s">
        <v>20635</v>
      </c>
      <c r="I5958" s="191">
        <v>11660.0</v>
      </c>
      <c r="J5958" s="184">
        <v>1640.0</v>
      </c>
      <c r="K5958" s="177">
        <v>1640.0</v>
      </c>
      <c r="L5958" s="177"/>
      <c r="M5958" s="177"/>
      <c r="N5958" s="177"/>
      <c r="O5958" s="163"/>
      <c r="P5958" s="164"/>
      <c r="Q5958" s="163"/>
      <c r="R5958" s="163"/>
      <c r="S5958" s="168"/>
      <c r="T5958" s="164"/>
    </row>
    <row r="5959" ht="18.75" customHeight="1">
      <c r="A5959" s="189">
        <v>46004.0</v>
      </c>
      <c r="B5959" s="171">
        <v>18363.0</v>
      </c>
      <c r="C5959" s="171" t="s">
        <v>23053</v>
      </c>
      <c r="D5959" s="171" t="s">
        <v>20687</v>
      </c>
      <c r="E5959" s="171">
        <v>8.0</v>
      </c>
      <c r="F5959" s="171" t="s">
        <v>20998</v>
      </c>
      <c r="G5959" s="171" t="s">
        <v>15360</v>
      </c>
      <c r="H5959" s="172" t="s">
        <v>20635</v>
      </c>
      <c r="I5959" s="191">
        <v>12000.0</v>
      </c>
      <c r="J5959" s="184">
        <v>1980.0</v>
      </c>
      <c r="K5959" s="177">
        <v>1980.0</v>
      </c>
      <c r="L5959" s="177"/>
      <c r="M5959" s="177"/>
      <c r="N5959" s="177"/>
      <c r="O5959" s="163"/>
      <c r="P5959" s="164"/>
      <c r="Q5959" s="163"/>
      <c r="R5959" s="163"/>
      <c r="S5959" s="168"/>
      <c r="T5959" s="164"/>
    </row>
    <row r="5960" ht="18.75" customHeight="1">
      <c r="A5960" s="182">
        <v>46004.02900594907</v>
      </c>
      <c r="B5960" s="171">
        <v>9462.0</v>
      </c>
      <c r="C5960" s="171" t="s">
        <v>22343</v>
      </c>
      <c r="D5960" s="171"/>
      <c r="E5960" s="171" t="s">
        <v>20634</v>
      </c>
      <c r="F5960" s="171"/>
      <c r="G5960" s="171" t="s">
        <v>23151</v>
      </c>
      <c r="H5960" s="172" t="s">
        <v>23151</v>
      </c>
      <c r="I5960" s="191">
        <v>11340.0</v>
      </c>
      <c r="J5960" s="184">
        <v>1020.0</v>
      </c>
      <c r="K5960" s="177">
        <v>0.0</v>
      </c>
      <c r="L5960" s="177">
        <v>0.0</v>
      </c>
      <c r="M5960" s="177">
        <v>0.0</v>
      </c>
      <c r="N5960" s="177">
        <v>0.0</v>
      </c>
      <c r="O5960" s="163"/>
      <c r="P5960" s="164"/>
      <c r="Q5960" s="163"/>
      <c r="R5960" s="163"/>
      <c r="S5960" s="168" t="s">
        <v>20645</v>
      </c>
      <c r="T5960" s="164">
        <v>0.0</v>
      </c>
    </row>
    <row r="5961" ht="18.75" customHeight="1">
      <c r="A5961" s="189">
        <v>46006.0</v>
      </c>
      <c r="B5961" s="171">
        <v>18354.0</v>
      </c>
      <c r="C5961" s="171" t="s">
        <v>21568</v>
      </c>
      <c r="D5961" s="171" t="s">
        <v>20687</v>
      </c>
      <c r="E5961" s="171">
        <v>8.0</v>
      </c>
      <c r="F5961" s="171" t="s">
        <v>20854</v>
      </c>
      <c r="G5961" s="171" t="s">
        <v>13489</v>
      </c>
      <c r="H5961" s="172" t="s">
        <v>20635</v>
      </c>
      <c r="I5961" s="191">
        <v>11580.0</v>
      </c>
      <c r="J5961" s="184">
        <v>1560.0</v>
      </c>
      <c r="K5961" s="177">
        <v>1560.0</v>
      </c>
      <c r="L5961" s="177"/>
      <c r="M5961" s="177"/>
      <c r="N5961" s="177"/>
      <c r="O5961" s="163"/>
      <c r="P5961" s="164"/>
      <c r="Q5961" s="163"/>
      <c r="R5961" s="163"/>
      <c r="S5961" s="168"/>
      <c r="T5961" s="164"/>
    </row>
    <row r="5962" ht="18.75" customHeight="1">
      <c r="A5962" s="189">
        <v>46006.0</v>
      </c>
      <c r="B5962" s="171">
        <v>18355.0</v>
      </c>
      <c r="C5962" s="171" t="s">
        <v>20763</v>
      </c>
      <c r="D5962" s="171" t="s">
        <v>20673</v>
      </c>
      <c r="E5962" s="171">
        <v>8.0</v>
      </c>
      <c r="F5962" s="171" t="s">
        <v>21411</v>
      </c>
      <c r="G5962" s="171" t="s">
        <v>6774</v>
      </c>
      <c r="H5962" s="172" t="s">
        <v>20635</v>
      </c>
      <c r="I5962" s="191">
        <v>11180.0</v>
      </c>
      <c r="J5962" s="184">
        <v>1340.0</v>
      </c>
      <c r="K5962" s="177">
        <v>1340.0</v>
      </c>
      <c r="L5962" s="177"/>
      <c r="M5962" s="177"/>
      <c r="N5962" s="177"/>
      <c r="O5962" s="163"/>
      <c r="P5962" s="164"/>
      <c r="Q5962" s="163"/>
      <c r="R5962" s="163"/>
      <c r="S5962" s="168"/>
      <c r="T5962" s="164"/>
    </row>
    <row r="5963" ht="18.75" customHeight="1">
      <c r="A5963" s="180">
        <v>46006.0</v>
      </c>
      <c r="B5963" s="171">
        <v>9465.0</v>
      </c>
      <c r="C5963" s="171" t="s">
        <v>4017</v>
      </c>
      <c r="D5963" s="171"/>
      <c r="E5963" s="171" t="s">
        <v>20634</v>
      </c>
      <c r="F5963" s="171"/>
      <c r="G5963" s="171" t="s">
        <v>4500</v>
      </c>
      <c r="H5963" s="172" t="s">
        <v>4500</v>
      </c>
      <c r="I5963" s="191">
        <v>3960.0</v>
      </c>
      <c r="J5963" s="184">
        <v>640.0</v>
      </c>
      <c r="K5963" s="177">
        <v>640.0</v>
      </c>
      <c r="L5963" s="177">
        <v>0.0</v>
      </c>
      <c r="M5963" s="177">
        <v>0.0</v>
      </c>
      <c r="N5963" s="177">
        <v>0.0</v>
      </c>
      <c r="O5963" s="163"/>
      <c r="P5963" s="164"/>
      <c r="Q5963" s="163"/>
      <c r="R5963" s="163"/>
      <c r="S5963" s="168" t="s">
        <v>20645</v>
      </c>
      <c r="T5963" s="164">
        <v>0.0</v>
      </c>
    </row>
    <row r="5964" ht="18.75" customHeight="1">
      <c r="A5964" s="189">
        <v>46006.0</v>
      </c>
      <c r="B5964" s="171">
        <v>18360.0</v>
      </c>
      <c r="C5964" s="171" t="s">
        <v>20829</v>
      </c>
      <c r="D5964" s="171" t="s">
        <v>20659</v>
      </c>
      <c r="E5964" s="171">
        <v>8.0</v>
      </c>
      <c r="F5964" s="171" t="s">
        <v>21476</v>
      </c>
      <c r="G5964" s="171" t="s">
        <v>8303</v>
      </c>
      <c r="H5964" s="172" t="s">
        <v>20635</v>
      </c>
      <c r="I5964" s="191">
        <v>10540.0</v>
      </c>
      <c r="J5964" s="184">
        <v>840.0</v>
      </c>
      <c r="K5964" s="177">
        <v>840.0</v>
      </c>
      <c r="L5964" s="177"/>
      <c r="M5964" s="177"/>
      <c r="N5964" s="177"/>
      <c r="O5964" s="163"/>
      <c r="P5964" s="164"/>
      <c r="Q5964" s="163"/>
      <c r="R5964" s="163"/>
      <c r="S5964" s="168"/>
      <c r="T5964" s="164"/>
    </row>
    <row r="5965" ht="18.75" customHeight="1">
      <c r="A5965" s="180">
        <v>46006.0</v>
      </c>
      <c r="B5965" s="171">
        <v>9466.0</v>
      </c>
      <c r="C5965" s="171" t="s">
        <v>16266</v>
      </c>
      <c r="D5965" s="171"/>
      <c r="E5965" s="171" t="s">
        <v>20634</v>
      </c>
      <c r="F5965" s="171"/>
      <c r="G5965" s="171"/>
      <c r="H5965" s="172"/>
      <c r="I5965" s="173">
        <v>2700.0</v>
      </c>
      <c r="J5965" s="174">
        <v>220.0</v>
      </c>
      <c r="K5965" s="179">
        <v>220.0</v>
      </c>
      <c r="L5965" s="178">
        <v>0.0</v>
      </c>
      <c r="M5965" s="177">
        <v>0.0</v>
      </c>
      <c r="N5965" s="178">
        <v>0.0</v>
      </c>
      <c r="O5965" s="163"/>
      <c r="P5965" s="164"/>
      <c r="Q5965" s="163"/>
      <c r="R5965" s="163"/>
      <c r="S5965" s="168" t="s">
        <v>20645</v>
      </c>
      <c r="T5965" s="164">
        <v>0.0</v>
      </c>
    </row>
    <row r="5966" ht="18.75" customHeight="1">
      <c r="A5966" s="180">
        <v>46006.0</v>
      </c>
      <c r="B5966" s="171">
        <v>9467.0</v>
      </c>
      <c r="C5966" s="171" t="s">
        <v>16977</v>
      </c>
      <c r="D5966" s="171"/>
      <c r="E5966" s="171" t="s">
        <v>20634</v>
      </c>
      <c r="F5966" s="171"/>
      <c r="G5966" s="171" t="s">
        <v>23103</v>
      </c>
      <c r="H5966" s="172"/>
      <c r="I5966" s="173">
        <v>5560.0</v>
      </c>
      <c r="J5966" s="174">
        <v>2400.0</v>
      </c>
      <c r="K5966" s="179">
        <v>0.0</v>
      </c>
      <c r="L5966" s="178">
        <v>0.0</v>
      </c>
      <c r="M5966" s="177">
        <v>0.0</v>
      </c>
      <c r="N5966" s="178">
        <v>2400.0</v>
      </c>
      <c r="O5966" s="163"/>
      <c r="P5966" s="164"/>
      <c r="Q5966" s="163"/>
      <c r="R5966" s="163"/>
      <c r="S5966" s="168" t="s">
        <v>20645</v>
      </c>
      <c r="T5966" s="164">
        <v>0.0</v>
      </c>
    </row>
    <row r="5967" ht="18.75" customHeight="1">
      <c r="A5967" s="180">
        <v>46006.0</v>
      </c>
      <c r="B5967" s="171">
        <v>9468.0</v>
      </c>
      <c r="C5967" s="171" t="s">
        <v>4018</v>
      </c>
      <c r="D5967" s="171"/>
      <c r="E5967" s="171" t="s">
        <v>20634</v>
      </c>
      <c r="F5967" s="171"/>
      <c r="G5967" s="171"/>
      <c r="H5967" s="172"/>
      <c r="I5967" s="173">
        <v>2740.0</v>
      </c>
      <c r="J5967" s="174">
        <v>340.0</v>
      </c>
      <c r="K5967" s="179">
        <v>237.99999999999997</v>
      </c>
      <c r="L5967" s="178">
        <v>102.0</v>
      </c>
      <c r="M5967" s="177">
        <v>0.0</v>
      </c>
      <c r="N5967" s="178">
        <v>0.0</v>
      </c>
      <c r="O5967" s="163"/>
      <c r="P5967" s="164"/>
      <c r="Q5967" s="163"/>
      <c r="R5967" s="163"/>
      <c r="S5967" s="168" t="s">
        <v>20645</v>
      </c>
      <c r="T5967" s="164">
        <v>0.0</v>
      </c>
    </row>
    <row r="5968" ht="18.75" customHeight="1">
      <c r="A5968" s="180">
        <v>46006.0</v>
      </c>
      <c r="B5968" s="171">
        <v>9469.0</v>
      </c>
      <c r="C5968" s="171" t="s">
        <v>4671</v>
      </c>
      <c r="D5968" s="171"/>
      <c r="E5968" s="171" t="s">
        <v>20634</v>
      </c>
      <c r="F5968" s="171"/>
      <c r="G5968" s="171"/>
      <c r="H5968" s="172"/>
      <c r="I5968" s="173">
        <v>3680.0</v>
      </c>
      <c r="J5968" s="174">
        <v>1040.0</v>
      </c>
      <c r="K5968" s="179">
        <v>1040.0</v>
      </c>
      <c r="L5968" s="178">
        <v>0.0</v>
      </c>
      <c r="M5968" s="177">
        <v>0.0</v>
      </c>
      <c r="N5968" s="178">
        <v>0.0</v>
      </c>
      <c r="O5968" s="163"/>
      <c r="P5968" s="164"/>
      <c r="Q5968" s="163"/>
      <c r="R5968" s="163"/>
      <c r="S5968" s="168" t="s">
        <v>20645</v>
      </c>
      <c r="T5968" s="164">
        <v>0.0</v>
      </c>
    </row>
    <row r="5969" ht="18.75" customHeight="1">
      <c r="A5969" s="180">
        <v>46006.0</v>
      </c>
      <c r="B5969" s="171">
        <v>9470.0</v>
      </c>
      <c r="C5969" s="171" t="s">
        <v>8090</v>
      </c>
      <c r="D5969" s="171"/>
      <c r="E5969" s="171" t="s">
        <v>20634</v>
      </c>
      <c r="F5969" s="171"/>
      <c r="G5969" s="171" t="s">
        <v>23152</v>
      </c>
      <c r="H5969" s="172" t="s">
        <v>23152</v>
      </c>
      <c r="I5969" s="173">
        <v>13960.0</v>
      </c>
      <c r="J5969" s="174">
        <v>2560.0</v>
      </c>
      <c r="K5969" s="179">
        <v>2560.0</v>
      </c>
      <c r="L5969" s="178">
        <v>0.0</v>
      </c>
      <c r="M5969" s="177">
        <v>0.0</v>
      </c>
      <c r="N5969" s="178">
        <v>0.0</v>
      </c>
      <c r="O5969" s="163"/>
      <c r="P5969" s="164"/>
      <c r="Q5969" s="163"/>
      <c r="R5969" s="163"/>
      <c r="S5969" s="168" t="s">
        <v>20645</v>
      </c>
      <c r="T5969" s="164">
        <v>0.0</v>
      </c>
    </row>
    <row r="5970" ht="18.75" customHeight="1">
      <c r="A5970" s="189">
        <v>46006.0</v>
      </c>
      <c r="B5970" s="171">
        <v>18364.0</v>
      </c>
      <c r="C5970" s="171" t="s">
        <v>23153</v>
      </c>
      <c r="D5970" s="171" t="s">
        <v>20659</v>
      </c>
      <c r="E5970" s="171">
        <v>12.0</v>
      </c>
      <c r="F5970" s="171" t="s">
        <v>21325</v>
      </c>
      <c r="G5970" s="171" t="s">
        <v>16994</v>
      </c>
      <c r="H5970" s="172" t="s">
        <v>20635</v>
      </c>
      <c r="I5970" s="173">
        <v>11420.0</v>
      </c>
      <c r="J5970" s="174">
        <v>1380.0</v>
      </c>
      <c r="K5970" s="179">
        <v>1380.0</v>
      </c>
      <c r="L5970" s="178"/>
      <c r="M5970" s="177"/>
      <c r="N5970" s="178"/>
      <c r="O5970" s="163"/>
      <c r="P5970" s="164"/>
      <c r="Q5970" s="163"/>
      <c r="R5970" s="163"/>
      <c r="S5970" s="168"/>
      <c r="T5970" s="164"/>
    </row>
    <row r="5971" ht="18.75" customHeight="1">
      <c r="A5971" s="180">
        <v>46006.0</v>
      </c>
      <c r="B5971" s="171">
        <v>9471.0</v>
      </c>
      <c r="C5971" s="171" t="s">
        <v>10778</v>
      </c>
      <c r="D5971" s="171"/>
      <c r="E5971" s="171" t="s">
        <v>20634</v>
      </c>
      <c r="F5971" s="171"/>
      <c r="G5971" s="171"/>
      <c r="H5971" s="172"/>
      <c r="I5971" s="173">
        <v>4280.0</v>
      </c>
      <c r="J5971" s="174">
        <v>1580.0</v>
      </c>
      <c r="K5971" s="179">
        <v>0.0</v>
      </c>
      <c r="L5971" s="178">
        <v>0.0</v>
      </c>
      <c r="M5971" s="177">
        <v>0.0</v>
      </c>
      <c r="N5971" s="178">
        <v>1580.0</v>
      </c>
      <c r="O5971" s="163"/>
      <c r="P5971" s="164"/>
      <c r="Q5971" s="163"/>
      <c r="R5971" s="163"/>
      <c r="S5971" s="168" t="s">
        <v>20645</v>
      </c>
      <c r="T5971" s="164">
        <v>0.0</v>
      </c>
    </row>
    <row r="5972" ht="18.75" customHeight="1">
      <c r="A5972" s="180">
        <v>46006.0</v>
      </c>
      <c r="B5972" s="171">
        <v>9472.0</v>
      </c>
      <c r="C5972" s="171" t="s">
        <v>4017</v>
      </c>
      <c r="D5972" s="171"/>
      <c r="E5972" s="171" t="s">
        <v>20634</v>
      </c>
      <c r="F5972" s="171"/>
      <c r="G5972" s="171" t="s">
        <v>4500</v>
      </c>
      <c r="H5972" s="172" t="s">
        <v>4500</v>
      </c>
      <c r="I5972" s="173">
        <v>4380.0</v>
      </c>
      <c r="J5972" s="174">
        <v>860.0</v>
      </c>
      <c r="K5972" s="179">
        <v>860.0</v>
      </c>
      <c r="L5972" s="178">
        <v>0.0</v>
      </c>
      <c r="M5972" s="177">
        <v>0.0</v>
      </c>
      <c r="N5972" s="178">
        <v>0.0</v>
      </c>
      <c r="O5972" s="163"/>
      <c r="P5972" s="164"/>
      <c r="Q5972" s="163"/>
      <c r="R5972" s="163"/>
      <c r="S5972" s="168" t="s">
        <v>20645</v>
      </c>
      <c r="T5972" s="164">
        <v>0.0</v>
      </c>
    </row>
    <row r="5973" ht="18.75" customHeight="1">
      <c r="A5973" s="180">
        <v>46006.0</v>
      </c>
      <c r="B5973" s="171">
        <v>9473.0</v>
      </c>
      <c r="C5973" s="171" t="s">
        <v>6423</v>
      </c>
      <c r="D5973" s="171"/>
      <c r="E5973" s="171" t="s">
        <v>20634</v>
      </c>
      <c r="F5973" s="171"/>
      <c r="G5973" s="171" t="s">
        <v>22684</v>
      </c>
      <c r="H5973" s="172" t="s">
        <v>22684</v>
      </c>
      <c r="I5973" s="173">
        <v>3900.0</v>
      </c>
      <c r="J5973" s="174">
        <v>240.0</v>
      </c>
      <c r="K5973" s="179">
        <v>0.0</v>
      </c>
      <c r="L5973" s="178">
        <v>0.0</v>
      </c>
      <c r="M5973" s="177">
        <v>0.0</v>
      </c>
      <c r="N5973" s="178">
        <v>0.0</v>
      </c>
      <c r="O5973" s="163"/>
      <c r="P5973" s="164"/>
      <c r="Q5973" s="163"/>
      <c r="R5973" s="163"/>
      <c r="S5973" s="168" t="s">
        <v>20645</v>
      </c>
      <c r="T5973" s="164">
        <v>0.0</v>
      </c>
    </row>
    <row r="5974" ht="18.75" customHeight="1">
      <c r="A5974" s="180">
        <v>46006.0</v>
      </c>
      <c r="B5974" s="171">
        <v>9474.0</v>
      </c>
      <c r="C5974" s="171" t="s">
        <v>6423</v>
      </c>
      <c r="D5974" s="171"/>
      <c r="E5974" s="171" t="s">
        <v>20634</v>
      </c>
      <c r="F5974" s="171"/>
      <c r="G5974" s="171" t="s">
        <v>22684</v>
      </c>
      <c r="H5974" s="172" t="s">
        <v>22684</v>
      </c>
      <c r="I5974" s="173">
        <v>3660.0</v>
      </c>
      <c r="J5974" s="174">
        <v>720.0</v>
      </c>
      <c r="K5974" s="179">
        <v>0.0</v>
      </c>
      <c r="L5974" s="178">
        <v>720.0</v>
      </c>
      <c r="M5974" s="177">
        <v>0.0</v>
      </c>
      <c r="N5974" s="178">
        <v>0.0</v>
      </c>
      <c r="O5974" s="163"/>
      <c r="P5974" s="164"/>
      <c r="Q5974" s="163"/>
      <c r="R5974" s="163"/>
      <c r="S5974" s="168" t="s">
        <v>20645</v>
      </c>
      <c r="T5974" s="164">
        <v>0.0</v>
      </c>
    </row>
    <row r="5975" ht="18.75" customHeight="1">
      <c r="A5975" s="180">
        <v>46006.0</v>
      </c>
      <c r="B5975" s="171">
        <v>9475.0</v>
      </c>
      <c r="C5975" s="171" t="s">
        <v>6423</v>
      </c>
      <c r="D5975" s="171"/>
      <c r="E5975" s="171" t="s">
        <v>20634</v>
      </c>
      <c r="F5975" s="171"/>
      <c r="G5975" s="171" t="s">
        <v>22683</v>
      </c>
      <c r="H5975" s="172" t="s">
        <v>22683</v>
      </c>
      <c r="I5975" s="173">
        <v>3720.0</v>
      </c>
      <c r="J5975" s="174">
        <v>240.0</v>
      </c>
      <c r="K5975" s="179">
        <v>0.0</v>
      </c>
      <c r="L5975" s="178">
        <v>0.0</v>
      </c>
      <c r="M5975" s="177">
        <v>0.0</v>
      </c>
      <c r="N5975" s="178">
        <v>0.0</v>
      </c>
      <c r="O5975" s="163"/>
      <c r="P5975" s="164"/>
      <c r="Q5975" s="163"/>
      <c r="R5975" s="163"/>
      <c r="S5975" s="168" t="s">
        <v>20645</v>
      </c>
      <c r="T5975" s="164">
        <v>0.0</v>
      </c>
    </row>
    <row r="5976" ht="18.75" customHeight="1">
      <c r="A5976" s="180">
        <v>46006.0</v>
      </c>
      <c r="B5976" s="171">
        <v>9476.0</v>
      </c>
      <c r="C5976" s="171" t="s">
        <v>6423</v>
      </c>
      <c r="D5976" s="171"/>
      <c r="E5976" s="171" t="s">
        <v>20634</v>
      </c>
      <c r="F5976" s="171"/>
      <c r="G5976" s="171" t="s">
        <v>22683</v>
      </c>
      <c r="H5976" s="172" t="s">
        <v>22683</v>
      </c>
      <c r="I5976" s="173">
        <v>3480.0</v>
      </c>
      <c r="J5976" s="174">
        <v>680.0</v>
      </c>
      <c r="K5976" s="179">
        <v>0.0</v>
      </c>
      <c r="L5976" s="178">
        <v>680.0</v>
      </c>
      <c r="M5976" s="177">
        <v>0.0</v>
      </c>
      <c r="N5976" s="178">
        <v>0.0</v>
      </c>
      <c r="O5976" s="163"/>
      <c r="P5976" s="164"/>
      <c r="Q5976" s="163"/>
      <c r="R5976" s="163"/>
      <c r="S5976" s="168" t="s">
        <v>20645</v>
      </c>
      <c r="T5976" s="164">
        <v>0.0</v>
      </c>
    </row>
    <row r="5977" ht="18.75" customHeight="1">
      <c r="A5977" s="189">
        <v>46006.0</v>
      </c>
      <c r="B5977" s="171">
        <v>18365.0</v>
      </c>
      <c r="C5977" s="171" t="s">
        <v>4671</v>
      </c>
      <c r="D5977" s="171" t="s">
        <v>20687</v>
      </c>
      <c r="E5977" s="171">
        <v>8.0</v>
      </c>
      <c r="F5977" s="171" t="s">
        <v>20700</v>
      </c>
      <c r="G5977" s="171" t="s">
        <v>16685</v>
      </c>
      <c r="H5977" s="172" t="s">
        <v>20638</v>
      </c>
      <c r="I5977" s="173">
        <v>16880.0</v>
      </c>
      <c r="J5977" s="174">
        <v>6860.0</v>
      </c>
      <c r="K5977" s="179"/>
      <c r="L5977" s="178"/>
      <c r="M5977" s="177"/>
      <c r="N5977" s="177">
        <v>6860.0</v>
      </c>
      <c r="O5977" s="163"/>
      <c r="P5977" s="164"/>
      <c r="Q5977" s="163"/>
      <c r="R5977" s="163"/>
      <c r="S5977" s="168"/>
      <c r="T5977" s="164"/>
    </row>
    <row r="5978" ht="18.75" customHeight="1">
      <c r="A5978" s="189">
        <v>46006.0</v>
      </c>
      <c r="B5978" s="171">
        <v>18366.0</v>
      </c>
      <c r="C5978" s="171" t="s">
        <v>21028</v>
      </c>
      <c r="D5978" s="171" t="s">
        <v>20659</v>
      </c>
      <c r="E5978" s="171">
        <v>12.0</v>
      </c>
      <c r="F5978" s="171" t="s">
        <v>21033</v>
      </c>
      <c r="G5978" s="171" t="s">
        <v>17014</v>
      </c>
      <c r="H5978" s="172" t="s">
        <v>20635</v>
      </c>
      <c r="I5978" s="173">
        <v>14820.0</v>
      </c>
      <c r="J5978" s="174">
        <v>4780.0</v>
      </c>
      <c r="K5978" s="179">
        <v>4780.0</v>
      </c>
      <c r="L5978" s="178"/>
      <c r="M5978" s="177"/>
      <c r="N5978" s="178"/>
      <c r="O5978" s="163"/>
      <c r="P5978" s="164"/>
      <c r="Q5978" s="163"/>
      <c r="R5978" s="163"/>
      <c r="S5978" s="168"/>
      <c r="T5978" s="164"/>
    </row>
    <row r="5979" ht="18.75" customHeight="1">
      <c r="A5979" s="180">
        <v>46006.0</v>
      </c>
      <c r="B5979" s="171">
        <v>9479.0</v>
      </c>
      <c r="C5979" s="171" t="s">
        <v>8090</v>
      </c>
      <c r="D5979" s="171"/>
      <c r="E5979" s="171" t="s">
        <v>20634</v>
      </c>
      <c r="F5979" s="171"/>
      <c r="G5979" s="171" t="s">
        <v>23154</v>
      </c>
      <c r="H5979" s="172" t="s">
        <v>23154</v>
      </c>
      <c r="I5979" s="173">
        <v>11100.0</v>
      </c>
      <c r="J5979" s="174">
        <v>700.0</v>
      </c>
      <c r="K5979" s="179">
        <v>700.0</v>
      </c>
      <c r="L5979" s="178">
        <v>0.0</v>
      </c>
      <c r="M5979" s="177">
        <v>0.0</v>
      </c>
      <c r="N5979" s="178">
        <v>0.0</v>
      </c>
      <c r="O5979" s="163"/>
      <c r="P5979" s="164"/>
      <c r="Q5979" s="163"/>
      <c r="R5979" s="163"/>
      <c r="S5979" s="168" t="s">
        <v>20645</v>
      </c>
      <c r="T5979" s="164">
        <v>0.0</v>
      </c>
    </row>
    <row r="5980" ht="18.75" customHeight="1">
      <c r="A5980" s="189">
        <v>46006.0</v>
      </c>
      <c r="B5980" s="171">
        <v>18370.0</v>
      </c>
      <c r="C5980" s="171" t="s">
        <v>20995</v>
      </c>
      <c r="D5980" s="171" t="s">
        <v>20687</v>
      </c>
      <c r="E5980" s="171">
        <v>8.0</v>
      </c>
      <c r="F5980" s="171" t="s">
        <v>20842</v>
      </c>
      <c r="G5980" s="171" t="s">
        <v>8227</v>
      </c>
      <c r="H5980" s="172" t="s">
        <v>20635</v>
      </c>
      <c r="I5980" s="173">
        <v>15100.0</v>
      </c>
      <c r="J5980" s="174">
        <v>5080.0</v>
      </c>
      <c r="K5980" s="179">
        <v>5080.0</v>
      </c>
      <c r="L5980" s="178"/>
      <c r="M5980" s="177"/>
      <c r="N5980" s="178"/>
      <c r="O5980" s="163"/>
      <c r="P5980" s="164"/>
      <c r="Q5980" s="163"/>
      <c r="R5980" s="163"/>
      <c r="S5980" s="168"/>
      <c r="T5980" s="164"/>
    </row>
    <row r="5981" ht="18.75" customHeight="1">
      <c r="A5981" s="180">
        <v>46006.0</v>
      </c>
      <c r="B5981" s="171">
        <v>9480.0</v>
      </c>
      <c r="C5981" s="171" t="s">
        <v>16977</v>
      </c>
      <c r="D5981" s="171"/>
      <c r="E5981" s="171" t="s">
        <v>20634</v>
      </c>
      <c r="F5981" s="171"/>
      <c r="G5981" s="171" t="s">
        <v>23103</v>
      </c>
      <c r="H5981" s="172" t="s">
        <v>23103</v>
      </c>
      <c r="I5981" s="173">
        <v>5440.0</v>
      </c>
      <c r="J5981" s="174">
        <v>2260.0</v>
      </c>
      <c r="K5981" s="179">
        <v>0.0</v>
      </c>
      <c r="L5981" s="178">
        <v>0.0</v>
      </c>
      <c r="M5981" s="177">
        <v>0.0</v>
      </c>
      <c r="N5981" s="178">
        <v>2260.0</v>
      </c>
      <c r="O5981" s="163"/>
      <c r="P5981" s="164"/>
      <c r="Q5981" s="163"/>
      <c r="R5981" s="163"/>
      <c r="S5981" s="168" t="s">
        <v>20645</v>
      </c>
      <c r="T5981" s="164">
        <v>0.0</v>
      </c>
    </row>
    <row r="5982" ht="18.75" customHeight="1">
      <c r="A5982" s="189">
        <v>46006.0</v>
      </c>
      <c r="B5982" s="171">
        <v>18372.0</v>
      </c>
      <c r="C5982" s="171" t="s">
        <v>23155</v>
      </c>
      <c r="D5982" s="171" t="s">
        <v>20659</v>
      </c>
      <c r="E5982" s="171">
        <v>8.0</v>
      </c>
      <c r="F5982" s="171" t="s">
        <v>20772</v>
      </c>
      <c r="G5982" s="171" t="s">
        <v>12270</v>
      </c>
      <c r="H5982" s="172" t="s">
        <v>20669</v>
      </c>
      <c r="I5982" s="173">
        <v>10660.0</v>
      </c>
      <c r="J5982" s="174">
        <v>960.0</v>
      </c>
      <c r="K5982" s="179"/>
      <c r="L5982" s="178">
        <v>960.0</v>
      </c>
      <c r="M5982" s="177"/>
      <c r="N5982" s="178"/>
      <c r="O5982" s="163"/>
      <c r="P5982" s="164"/>
      <c r="Q5982" s="163"/>
      <c r="R5982" s="163"/>
      <c r="S5982" s="168"/>
      <c r="T5982" s="164"/>
    </row>
    <row r="5983" ht="18.75" customHeight="1">
      <c r="A5983" s="189">
        <v>46006.0</v>
      </c>
      <c r="B5983" s="171">
        <v>18373.0</v>
      </c>
      <c r="C5983" s="171" t="s">
        <v>20995</v>
      </c>
      <c r="D5983" s="171" t="s">
        <v>20687</v>
      </c>
      <c r="E5983" s="171">
        <v>8.0</v>
      </c>
      <c r="F5983" s="171" t="s">
        <v>20700</v>
      </c>
      <c r="G5983" s="171" t="s">
        <v>4759</v>
      </c>
      <c r="H5983" s="172" t="s">
        <v>20635</v>
      </c>
      <c r="I5983" s="173">
        <v>16840.0</v>
      </c>
      <c r="J5983" s="174">
        <v>6820.0</v>
      </c>
      <c r="K5983" s="179">
        <v>6820.0</v>
      </c>
      <c r="L5983" s="178"/>
      <c r="M5983" s="177"/>
      <c r="N5983" s="178"/>
      <c r="O5983" s="163"/>
      <c r="P5983" s="164"/>
      <c r="Q5983" s="163"/>
      <c r="R5983" s="163"/>
      <c r="S5983" s="168"/>
      <c r="T5983" s="164"/>
    </row>
    <row r="5984" ht="18.75" customHeight="1">
      <c r="A5984" s="189">
        <v>46006.0</v>
      </c>
      <c r="B5984" s="171">
        <v>18374.0</v>
      </c>
      <c r="C5984" s="171" t="s">
        <v>22902</v>
      </c>
      <c r="D5984" s="171" t="s">
        <v>20659</v>
      </c>
      <c r="E5984" s="171">
        <v>8.0</v>
      </c>
      <c r="F5984" s="171" t="s">
        <v>20699</v>
      </c>
      <c r="G5984" s="171" t="s">
        <v>196</v>
      </c>
      <c r="H5984" s="172" t="s">
        <v>20669</v>
      </c>
      <c r="I5984" s="173">
        <v>10060.0</v>
      </c>
      <c r="J5984" s="174">
        <v>360.0</v>
      </c>
      <c r="K5984" s="179"/>
      <c r="L5984" s="178">
        <v>360.0</v>
      </c>
      <c r="M5984" s="177"/>
      <c r="N5984" s="178"/>
      <c r="O5984" s="163"/>
      <c r="P5984" s="164"/>
      <c r="Q5984" s="163"/>
      <c r="R5984" s="163"/>
      <c r="S5984" s="168"/>
      <c r="T5984" s="164"/>
    </row>
    <row r="5985" ht="18.75" customHeight="1">
      <c r="A5985" s="189">
        <v>46006.0</v>
      </c>
      <c r="B5985" s="171">
        <v>18381.0</v>
      </c>
      <c r="C5985" s="171" t="s">
        <v>20995</v>
      </c>
      <c r="D5985" s="171" t="s">
        <v>20687</v>
      </c>
      <c r="E5985" s="171">
        <v>8.0</v>
      </c>
      <c r="F5985" s="171" t="s">
        <v>20888</v>
      </c>
      <c r="G5985" s="171" t="s">
        <v>4759</v>
      </c>
      <c r="H5985" s="172" t="s">
        <v>20635</v>
      </c>
      <c r="I5985" s="173">
        <v>16840.0</v>
      </c>
      <c r="J5985" s="174">
        <v>6820.0</v>
      </c>
      <c r="K5985" s="179">
        <v>6820.0</v>
      </c>
      <c r="L5985" s="178"/>
      <c r="M5985" s="177"/>
      <c r="N5985" s="178"/>
      <c r="O5985" s="163"/>
      <c r="P5985" s="164"/>
      <c r="Q5985" s="163"/>
      <c r="R5985" s="163"/>
      <c r="S5985" s="168"/>
      <c r="T5985" s="164"/>
    </row>
    <row r="5986" ht="18.75" customHeight="1">
      <c r="A5986" s="180">
        <v>46006.0</v>
      </c>
      <c r="B5986" s="171">
        <v>9493.0</v>
      </c>
      <c r="C5986" s="171" t="s">
        <v>30</v>
      </c>
      <c r="D5986" s="171"/>
      <c r="E5986" s="171" t="s">
        <v>20634</v>
      </c>
      <c r="F5986" s="171"/>
      <c r="G5986" s="171"/>
      <c r="H5986" s="172"/>
      <c r="I5986" s="173">
        <v>3180.0</v>
      </c>
      <c r="J5986" s="174">
        <v>540.0</v>
      </c>
      <c r="K5986" s="179">
        <v>540.0</v>
      </c>
      <c r="L5986" s="178">
        <v>0.0</v>
      </c>
      <c r="M5986" s="177">
        <v>0.0</v>
      </c>
      <c r="N5986" s="178">
        <v>0.0</v>
      </c>
      <c r="O5986" s="163"/>
      <c r="P5986" s="164"/>
      <c r="Q5986" s="163"/>
      <c r="R5986" s="163"/>
      <c r="S5986" s="168" t="s">
        <v>20645</v>
      </c>
      <c r="T5986" s="164">
        <v>0.0</v>
      </c>
    </row>
    <row r="5987" ht="18.75" customHeight="1">
      <c r="A5987" s="189">
        <v>46007.0</v>
      </c>
      <c r="B5987" s="171">
        <v>18375.0</v>
      </c>
      <c r="C5987" s="171" t="s">
        <v>4110</v>
      </c>
      <c r="D5987" s="171" t="s">
        <v>20687</v>
      </c>
      <c r="E5987" s="171">
        <v>14.0</v>
      </c>
      <c r="F5987" s="171" t="s">
        <v>22231</v>
      </c>
      <c r="G5987" s="171" t="s">
        <v>23156</v>
      </c>
      <c r="H5987" s="172" t="s">
        <v>20635</v>
      </c>
      <c r="I5987" s="173">
        <v>10220.0</v>
      </c>
      <c r="J5987" s="174">
        <v>180.0</v>
      </c>
      <c r="K5987" s="179">
        <v>180.0</v>
      </c>
      <c r="L5987" s="178"/>
      <c r="M5987" s="177"/>
      <c r="N5987" s="178"/>
      <c r="O5987" s="163"/>
      <c r="P5987" s="164"/>
      <c r="Q5987" s="163"/>
      <c r="R5987" s="163"/>
      <c r="S5987" s="168"/>
      <c r="T5987" s="164"/>
    </row>
    <row r="5988" ht="18.75" customHeight="1">
      <c r="A5988" s="189">
        <v>46007.0</v>
      </c>
      <c r="B5988" s="171">
        <v>18376.0</v>
      </c>
      <c r="C5988" s="171" t="s">
        <v>20829</v>
      </c>
      <c r="D5988" s="171" t="s">
        <v>20659</v>
      </c>
      <c r="E5988" s="171">
        <v>8.0</v>
      </c>
      <c r="F5988" s="171" t="s">
        <v>20739</v>
      </c>
      <c r="G5988" s="171" t="s">
        <v>8817</v>
      </c>
      <c r="H5988" s="172" t="s">
        <v>20635</v>
      </c>
      <c r="I5988" s="173">
        <v>12380.0</v>
      </c>
      <c r="J5988" s="174">
        <v>2680.0</v>
      </c>
      <c r="K5988" s="179">
        <v>2680.0</v>
      </c>
      <c r="L5988" s="178"/>
      <c r="M5988" s="177"/>
      <c r="N5988" s="178"/>
      <c r="O5988" s="163"/>
      <c r="P5988" s="164"/>
      <c r="Q5988" s="163"/>
      <c r="R5988" s="163"/>
      <c r="S5988" s="168"/>
      <c r="T5988" s="164"/>
    </row>
    <row r="5989" ht="18.75" customHeight="1">
      <c r="A5989" s="180">
        <v>46007.0</v>
      </c>
      <c r="B5989" s="171">
        <v>9482.0</v>
      </c>
      <c r="C5989" s="171" t="s">
        <v>4017</v>
      </c>
      <c r="D5989" s="171"/>
      <c r="E5989" s="171" t="s">
        <v>20634</v>
      </c>
      <c r="F5989" s="171"/>
      <c r="G5989" s="171" t="s">
        <v>4500</v>
      </c>
      <c r="H5989" s="172" t="s">
        <v>4500</v>
      </c>
      <c r="I5989" s="173">
        <v>3740.0</v>
      </c>
      <c r="J5989" s="174">
        <v>440.0</v>
      </c>
      <c r="K5989" s="179">
        <v>440.0</v>
      </c>
      <c r="L5989" s="178">
        <v>0.0</v>
      </c>
      <c r="M5989" s="177">
        <v>0.0</v>
      </c>
      <c r="N5989" s="178">
        <v>0.0</v>
      </c>
      <c r="O5989" s="163"/>
      <c r="P5989" s="164"/>
      <c r="Q5989" s="163"/>
      <c r="R5989" s="163"/>
      <c r="S5989" s="168" t="s">
        <v>20645</v>
      </c>
      <c r="T5989" s="164">
        <v>0.0</v>
      </c>
    </row>
    <row r="5990" ht="18.75" customHeight="1">
      <c r="A5990" s="189">
        <v>46007.0</v>
      </c>
      <c r="B5990" s="171">
        <v>18377.0</v>
      </c>
      <c r="C5990" s="171" t="s">
        <v>20995</v>
      </c>
      <c r="D5990" s="171" t="s">
        <v>20659</v>
      </c>
      <c r="E5990" s="171">
        <v>8.0</v>
      </c>
      <c r="F5990" s="171" t="s">
        <v>22115</v>
      </c>
      <c r="G5990" s="171" t="s">
        <v>17045</v>
      </c>
      <c r="H5990" s="172" t="s">
        <v>20635</v>
      </c>
      <c r="I5990" s="173">
        <v>12640.0</v>
      </c>
      <c r="J5990" s="174">
        <v>2940.0</v>
      </c>
      <c r="K5990" s="179">
        <v>2940.0</v>
      </c>
      <c r="L5990" s="178"/>
      <c r="M5990" s="177"/>
      <c r="N5990" s="178"/>
      <c r="O5990" s="163"/>
      <c r="P5990" s="164"/>
      <c r="Q5990" s="163"/>
      <c r="R5990" s="163"/>
      <c r="S5990" s="168"/>
      <c r="T5990" s="164"/>
    </row>
    <row r="5991" ht="18.75" customHeight="1">
      <c r="A5991" s="189">
        <v>46007.0</v>
      </c>
      <c r="B5991" s="171">
        <v>18378.0</v>
      </c>
      <c r="C5991" s="171" t="s">
        <v>20829</v>
      </c>
      <c r="D5991" s="171" t="s">
        <v>20659</v>
      </c>
      <c r="E5991" s="171">
        <v>8.0</v>
      </c>
      <c r="F5991" s="171" t="s">
        <v>20739</v>
      </c>
      <c r="G5991" s="171" t="s">
        <v>8817</v>
      </c>
      <c r="H5991" s="172" t="s">
        <v>20635</v>
      </c>
      <c r="I5991" s="173">
        <v>12380.0</v>
      </c>
      <c r="J5991" s="174">
        <v>2680.0</v>
      </c>
      <c r="K5991" s="179">
        <v>2680.0</v>
      </c>
      <c r="L5991" s="178"/>
      <c r="M5991" s="177"/>
      <c r="N5991" s="178"/>
      <c r="O5991" s="163"/>
      <c r="P5991" s="164"/>
      <c r="Q5991" s="163"/>
      <c r="R5991" s="163"/>
      <c r="S5991" s="168"/>
      <c r="T5991" s="164"/>
    </row>
    <row r="5992" ht="18.75" customHeight="1">
      <c r="A5992" s="189">
        <v>46007.0</v>
      </c>
      <c r="B5992" s="171">
        <v>18379.0</v>
      </c>
      <c r="C5992" s="171" t="s">
        <v>4017</v>
      </c>
      <c r="D5992" s="171" t="s">
        <v>20687</v>
      </c>
      <c r="E5992" s="171">
        <v>14.0</v>
      </c>
      <c r="F5992" s="171" t="s">
        <v>20778</v>
      </c>
      <c r="G5992" s="171" t="s">
        <v>8315</v>
      </c>
      <c r="H5992" s="172" t="s">
        <v>20635</v>
      </c>
      <c r="I5992" s="173">
        <v>11460.0</v>
      </c>
      <c r="J5992" s="174">
        <v>1420.0</v>
      </c>
      <c r="K5992" s="179">
        <v>1420.0</v>
      </c>
      <c r="L5992" s="178"/>
      <c r="M5992" s="177"/>
      <c r="N5992" s="178"/>
      <c r="O5992" s="163"/>
      <c r="P5992" s="164"/>
      <c r="Q5992" s="163"/>
      <c r="R5992" s="163"/>
      <c r="S5992" s="168"/>
      <c r="T5992" s="164"/>
    </row>
    <row r="5993" ht="18.75" customHeight="1">
      <c r="A5993" s="189">
        <v>46007.0</v>
      </c>
      <c r="B5993" s="171">
        <v>18380.0</v>
      </c>
      <c r="C5993" s="171" t="s">
        <v>491</v>
      </c>
      <c r="D5993" s="171" t="s">
        <v>20687</v>
      </c>
      <c r="E5993" s="171">
        <v>8.0</v>
      </c>
      <c r="F5993" s="171" t="s">
        <v>21428</v>
      </c>
      <c r="G5993" s="171" t="s">
        <v>10580</v>
      </c>
      <c r="H5993" s="172" t="s">
        <v>20635</v>
      </c>
      <c r="I5993" s="173">
        <v>12140.0</v>
      </c>
      <c r="J5993" s="174">
        <v>2120.0</v>
      </c>
      <c r="K5993" s="179">
        <v>2120.0</v>
      </c>
      <c r="L5993" s="178"/>
      <c r="M5993" s="177"/>
      <c r="N5993" s="178"/>
      <c r="O5993" s="163"/>
      <c r="P5993" s="164"/>
      <c r="Q5993" s="163"/>
      <c r="R5993" s="163"/>
      <c r="S5993" s="168"/>
      <c r="T5993" s="164"/>
    </row>
    <row r="5994" ht="18.75" customHeight="1">
      <c r="A5994" s="180">
        <v>46007.0</v>
      </c>
      <c r="B5994" s="171">
        <v>9483.0</v>
      </c>
      <c r="C5994" s="171" t="s">
        <v>8090</v>
      </c>
      <c r="D5994" s="171"/>
      <c r="E5994" s="171" t="s">
        <v>20634</v>
      </c>
      <c r="F5994" s="171"/>
      <c r="G5994" s="171" t="s">
        <v>23157</v>
      </c>
      <c r="H5994" s="172" t="s">
        <v>23157</v>
      </c>
      <c r="I5994" s="173">
        <v>10960.0</v>
      </c>
      <c r="J5994" s="174">
        <v>520.0</v>
      </c>
      <c r="K5994" s="179">
        <v>520.0</v>
      </c>
      <c r="L5994" s="178">
        <v>0.0</v>
      </c>
      <c r="M5994" s="177">
        <v>0.0</v>
      </c>
      <c r="N5994" s="178">
        <v>0.0</v>
      </c>
      <c r="O5994" s="163"/>
      <c r="P5994" s="164"/>
      <c r="Q5994" s="163"/>
      <c r="R5994" s="163"/>
      <c r="S5994" s="168" t="s">
        <v>20645</v>
      </c>
      <c r="T5994" s="164">
        <v>0.0</v>
      </c>
    </row>
    <row r="5995" ht="18.75" customHeight="1">
      <c r="A5995" s="180">
        <v>46007.0</v>
      </c>
      <c r="B5995" s="171">
        <v>9484.0</v>
      </c>
      <c r="C5995" s="171" t="s">
        <v>8090</v>
      </c>
      <c r="D5995" s="171"/>
      <c r="E5995" s="171" t="s">
        <v>20634</v>
      </c>
      <c r="F5995" s="171"/>
      <c r="G5995" s="171" t="s">
        <v>23158</v>
      </c>
      <c r="H5995" s="172" t="s">
        <v>23158</v>
      </c>
      <c r="I5995" s="173">
        <v>12640.0</v>
      </c>
      <c r="J5995" s="174">
        <v>2200.0</v>
      </c>
      <c r="K5995" s="179">
        <v>2200.0</v>
      </c>
      <c r="L5995" s="178">
        <v>0.0</v>
      </c>
      <c r="M5995" s="177">
        <v>0.0</v>
      </c>
      <c r="N5995" s="178">
        <v>0.0</v>
      </c>
      <c r="O5995" s="163"/>
      <c r="P5995" s="164"/>
      <c r="Q5995" s="163"/>
      <c r="R5995" s="163"/>
      <c r="S5995" s="168" t="s">
        <v>20645</v>
      </c>
      <c r="T5995" s="164">
        <v>0.0</v>
      </c>
    </row>
    <row r="5996" ht="18.75" customHeight="1">
      <c r="A5996" s="180">
        <v>46007.0</v>
      </c>
      <c r="B5996" s="171">
        <v>9485.0</v>
      </c>
      <c r="C5996" s="171" t="s">
        <v>5722</v>
      </c>
      <c r="D5996" s="171"/>
      <c r="E5996" s="171" t="s">
        <v>20634</v>
      </c>
      <c r="F5996" s="171"/>
      <c r="G5996" s="171" t="s">
        <v>22684</v>
      </c>
      <c r="H5996" s="172" t="s">
        <v>22684</v>
      </c>
      <c r="I5996" s="173">
        <v>3500.0</v>
      </c>
      <c r="J5996" s="174">
        <v>140.0</v>
      </c>
      <c r="K5996" s="179">
        <v>0.0</v>
      </c>
      <c r="L5996" s="178">
        <v>0.0</v>
      </c>
      <c r="M5996" s="177">
        <v>0.0</v>
      </c>
      <c r="N5996" s="178">
        <v>0.0</v>
      </c>
      <c r="O5996" s="163"/>
      <c r="P5996" s="164"/>
      <c r="Q5996" s="163"/>
      <c r="R5996" s="163"/>
      <c r="S5996" s="168" t="s">
        <v>20645</v>
      </c>
      <c r="T5996" s="164">
        <v>0.0</v>
      </c>
    </row>
    <row r="5997" ht="18.75" customHeight="1">
      <c r="A5997" s="180">
        <v>46007.0</v>
      </c>
      <c r="B5997" s="171">
        <v>9486.0</v>
      </c>
      <c r="C5997" s="171" t="s">
        <v>5722</v>
      </c>
      <c r="D5997" s="171"/>
      <c r="E5997" s="171" t="s">
        <v>20634</v>
      </c>
      <c r="F5997" s="171"/>
      <c r="G5997" s="171" t="s">
        <v>22684</v>
      </c>
      <c r="H5997" s="172" t="s">
        <v>22684</v>
      </c>
      <c r="I5997" s="173">
        <v>3360.0</v>
      </c>
      <c r="J5997" s="174">
        <v>440.0</v>
      </c>
      <c r="K5997" s="179">
        <v>0.0</v>
      </c>
      <c r="L5997" s="178">
        <v>440.0</v>
      </c>
      <c r="M5997" s="177">
        <v>0.0</v>
      </c>
      <c r="N5997" s="178">
        <v>0.0</v>
      </c>
      <c r="O5997" s="163"/>
      <c r="P5997" s="164"/>
      <c r="Q5997" s="163"/>
      <c r="R5997" s="163"/>
      <c r="S5997" s="168" t="s">
        <v>20645</v>
      </c>
      <c r="T5997" s="164">
        <v>0.0</v>
      </c>
    </row>
    <row r="5998" ht="18.75" customHeight="1">
      <c r="A5998" s="189">
        <v>46007.0</v>
      </c>
      <c r="B5998" s="171">
        <v>18382.0</v>
      </c>
      <c r="C5998" s="171" t="s">
        <v>4671</v>
      </c>
      <c r="D5998" s="171" t="s">
        <v>20687</v>
      </c>
      <c r="E5998" s="171">
        <v>8.0</v>
      </c>
      <c r="F5998" s="171" t="s">
        <v>21029</v>
      </c>
      <c r="G5998" s="171" t="s">
        <v>7963</v>
      </c>
      <c r="H5998" s="172" t="s">
        <v>20635</v>
      </c>
      <c r="I5998" s="173">
        <v>11160.0</v>
      </c>
      <c r="J5998" s="174">
        <v>1140.0</v>
      </c>
      <c r="K5998" s="179">
        <v>1140.0</v>
      </c>
      <c r="L5998" s="178"/>
      <c r="M5998" s="177"/>
      <c r="N5998" s="178"/>
      <c r="O5998" s="163"/>
      <c r="P5998" s="164"/>
      <c r="Q5998" s="163"/>
      <c r="R5998" s="163"/>
      <c r="S5998" s="168"/>
      <c r="T5998" s="164"/>
    </row>
    <row r="5999" ht="18.75" customHeight="1">
      <c r="A5999" s="189">
        <v>46007.0</v>
      </c>
      <c r="B5999" s="171">
        <v>18386.0</v>
      </c>
      <c r="C5999" s="171" t="s">
        <v>4671</v>
      </c>
      <c r="D5999" s="171" t="s">
        <v>20659</v>
      </c>
      <c r="E5999" s="171">
        <v>8.0</v>
      </c>
      <c r="F5999" s="171" t="s">
        <v>20839</v>
      </c>
      <c r="G5999" s="171" t="s">
        <v>16685</v>
      </c>
      <c r="H5999" s="172" t="s">
        <v>20638</v>
      </c>
      <c r="I5999" s="173">
        <v>17620.0</v>
      </c>
      <c r="J5999" s="174">
        <v>7920.0</v>
      </c>
      <c r="K5999" s="179"/>
      <c r="L5999" s="178"/>
      <c r="M5999" s="177"/>
      <c r="N5999" s="177">
        <v>7920.0</v>
      </c>
      <c r="O5999" s="163"/>
      <c r="P5999" s="164"/>
      <c r="Q5999" s="163"/>
      <c r="R5999" s="163"/>
      <c r="S5999" s="168"/>
      <c r="T5999" s="164"/>
    </row>
    <row r="6000" ht="18.75" customHeight="1">
      <c r="A6000" s="180">
        <v>46007.0</v>
      </c>
      <c r="B6000" s="171">
        <v>9487.0</v>
      </c>
      <c r="C6000" s="171" t="s">
        <v>6423</v>
      </c>
      <c r="D6000" s="171"/>
      <c r="E6000" s="171" t="s">
        <v>20634</v>
      </c>
      <c r="F6000" s="171"/>
      <c r="G6000" s="171" t="s">
        <v>22683</v>
      </c>
      <c r="H6000" s="172" t="s">
        <v>22683</v>
      </c>
      <c r="I6000" s="173">
        <v>3560.0</v>
      </c>
      <c r="J6000" s="174">
        <v>320.0</v>
      </c>
      <c r="K6000" s="179">
        <v>0.0</v>
      </c>
      <c r="L6000" s="178">
        <v>0.0</v>
      </c>
      <c r="M6000" s="177">
        <v>0.0</v>
      </c>
      <c r="N6000" s="178">
        <v>0.0</v>
      </c>
      <c r="O6000" s="163"/>
      <c r="P6000" s="164"/>
      <c r="Q6000" s="163"/>
      <c r="R6000" s="163"/>
      <c r="S6000" s="168" t="s">
        <v>20645</v>
      </c>
      <c r="T6000" s="164">
        <v>0.0</v>
      </c>
    </row>
    <row r="6001" ht="18.75" customHeight="1">
      <c r="A6001" s="180">
        <v>46007.0</v>
      </c>
      <c r="B6001" s="171">
        <v>9488.0</v>
      </c>
      <c r="C6001" s="171" t="s">
        <v>6423</v>
      </c>
      <c r="D6001" s="171"/>
      <c r="E6001" s="171" t="s">
        <v>20634</v>
      </c>
      <c r="F6001" s="171"/>
      <c r="G6001" s="171" t="s">
        <v>22683</v>
      </c>
      <c r="H6001" s="172" t="s">
        <v>22683</v>
      </c>
      <c r="I6001" s="173">
        <v>3240.0</v>
      </c>
      <c r="J6001" s="174">
        <v>460.0</v>
      </c>
      <c r="K6001" s="179">
        <v>0.0</v>
      </c>
      <c r="L6001" s="178">
        <v>460.0</v>
      </c>
      <c r="M6001" s="177">
        <v>0.0</v>
      </c>
      <c r="N6001" s="178">
        <v>0.0</v>
      </c>
      <c r="O6001" s="163"/>
      <c r="P6001" s="164"/>
      <c r="Q6001" s="163"/>
      <c r="R6001" s="163"/>
      <c r="S6001" s="168" t="s">
        <v>20645</v>
      </c>
      <c r="T6001" s="164">
        <v>0.0</v>
      </c>
    </row>
    <row r="6002" ht="18.75" customHeight="1">
      <c r="A6002" s="180">
        <v>46007.0</v>
      </c>
      <c r="B6002" s="171">
        <v>9489.0</v>
      </c>
      <c r="C6002" s="171" t="s">
        <v>3980</v>
      </c>
      <c r="D6002" s="171"/>
      <c r="E6002" s="171" t="s">
        <v>20634</v>
      </c>
      <c r="F6002" s="171"/>
      <c r="G6002" s="171"/>
      <c r="H6002" s="172"/>
      <c r="I6002" s="173">
        <v>2940.0</v>
      </c>
      <c r="J6002" s="174">
        <v>560.0</v>
      </c>
      <c r="K6002" s="179">
        <v>560.0</v>
      </c>
      <c r="L6002" s="178">
        <v>0.0</v>
      </c>
      <c r="M6002" s="177">
        <v>0.0</v>
      </c>
      <c r="N6002" s="178">
        <v>0.0</v>
      </c>
      <c r="O6002" s="163"/>
      <c r="P6002" s="164"/>
      <c r="Q6002" s="163"/>
      <c r="R6002" s="163"/>
      <c r="S6002" s="168" t="s">
        <v>20645</v>
      </c>
      <c r="T6002" s="164">
        <v>0.0</v>
      </c>
    </row>
    <row r="6003" ht="18.75" customHeight="1">
      <c r="A6003" s="189">
        <v>46007.0</v>
      </c>
      <c r="B6003" s="171">
        <v>18387.0</v>
      </c>
      <c r="C6003" s="171" t="s">
        <v>19529</v>
      </c>
      <c r="D6003" s="171" t="s">
        <v>20687</v>
      </c>
      <c r="E6003" s="171">
        <v>8.0</v>
      </c>
      <c r="F6003" s="171" t="s">
        <v>21615</v>
      </c>
      <c r="G6003" s="171" t="s">
        <v>11658</v>
      </c>
      <c r="H6003" s="172" t="s">
        <v>20635</v>
      </c>
      <c r="I6003" s="173">
        <v>10760.0</v>
      </c>
      <c r="J6003" s="174">
        <v>740.0</v>
      </c>
      <c r="K6003" s="179">
        <v>740.0</v>
      </c>
      <c r="L6003" s="178"/>
      <c r="M6003" s="177"/>
      <c r="N6003" s="178"/>
      <c r="O6003" s="163"/>
      <c r="P6003" s="164"/>
      <c r="Q6003" s="163"/>
      <c r="R6003" s="163"/>
      <c r="S6003" s="168"/>
      <c r="T6003" s="164"/>
    </row>
    <row r="6004" ht="18.75" customHeight="1">
      <c r="A6004" s="180">
        <v>46007.0</v>
      </c>
      <c r="B6004" s="171">
        <v>9490.0</v>
      </c>
      <c r="C6004" s="171" t="s">
        <v>4017</v>
      </c>
      <c r="D6004" s="171"/>
      <c r="E6004" s="171" t="s">
        <v>20634</v>
      </c>
      <c r="F6004" s="171"/>
      <c r="G6004" s="171" t="s">
        <v>4500</v>
      </c>
      <c r="H6004" s="172" t="s">
        <v>4500</v>
      </c>
      <c r="I6004" s="173">
        <v>4200.0</v>
      </c>
      <c r="J6004" s="174">
        <v>360.0</v>
      </c>
      <c r="K6004" s="179">
        <v>360.0</v>
      </c>
      <c r="L6004" s="178">
        <v>0.0</v>
      </c>
      <c r="M6004" s="177">
        <v>0.0</v>
      </c>
      <c r="N6004" s="178">
        <v>0.0</v>
      </c>
      <c r="O6004" s="163"/>
      <c r="P6004" s="164"/>
      <c r="Q6004" s="163"/>
      <c r="R6004" s="163"/>
      <c r="S6004" s="168" t="s">
        <v>20645</v>
      </c>
      <c r="T6004" s="164">
        <v>0.0</v>
      </c>
    </row>
    <row r="6005" ht="18.75" customHeight="1">
      <c r="A6005" s="189">
        <v>46007.0</v>
      </c>
      <c r="B6005" s="171">
        <v>18388.0</v>
      </c>
      <c r="C6005" s="171" t="s">
        <v>22988</v>
      </c>
      <c r="D6005" s="171" t="s">
        <v>20687</v>
      </c>
      <c r="E6005" s="171">
        <v>8.0</v>
      </c>
      <c r="F6005" s="171" t="s">
        <v>21849</v>
      </c>
      <c r="G6005" s="171" t="s">
        <v>17116</v>
      </c>
      <c r="H6005" s="172" t="s">
        <v>20635</v>
      </c>
      <c r="I6005" s="173">
        <v>13680.0</v>
      </c>
      <c r="J6005" s="174">
        <v>3660.0</v>
      </c>
      <c r="K6005" s="179">
        <v>3660.0</v>
      </c>
      <c r="L6005" s="178"/>
      <c r="M6005" s="177"/>
      <c r="N6005" s="178"/>
      <c r="O6005" s="163"/>
      <c r="P6005" s="164"/>
      <c r="Q6005" s="163"/>
      <c r="R6005" s="163"/>
      <c r="S6005" s="168"/>
      <c r="T6005" s="164"/>
    </row>
    <row r="6006" ht="18.75" customHeight="1">
      <c r="A6006" s="180">
        <v>46007.0</v>
      </c>
      <c r="B6006" s="171">
        <v>9491.0</v>
      </c>
      <c r="C6006" s="171" t="s">
        <v>4111</v>
      </c>
      <c r="D6006" s="171"/>
      <c r="E6006" s="171" t="s">
        <v>20634</v>
      </c>
      <c r="F6006" s="171"/>
      <c r="G6006" s="171"/>
      <c r="H6006" s="172"/>
      <c r="I6006" s="173">
        <v>3540.0</v>
      </c>
      <c r="J6006" s="174">
        <v>940.0</v>
      </c>
      <c r="K6006" s="179">
        <v>0.0</v>
      </c>
      <c r="L6006" s="178">
        <v>940.0</v>
      </c>
      <c r="M6006" s="177">
        <v>0.0</v>
      </c>
      <c r="N6006" s="178">
        <v>0.0</v>
      </c>
      <c r="O6006" s="163"/>
      <c r="P6006" s="164"/>
      <c r="Q6006" s="163"/>
      <c r="R6006" s="163"/>
      <c r="S6006" s="168" t="s">
        <v>20645</v>
      </c>
      <c r="T6006" s="164">
        <v>0.0</v>
      </c>
    </row>
    <row r="6007" ht="18.75" customHeight="1">
      <c r="A6007" s="189">
        <v>46007.0</v>
      </c>
      <c r="B6007" s="171">
        <v>18390.0</v>
      </c>
      <c r="C6007" s="171" t="s">
        <v>23159</v>
      </c>
      <c r="D6007" s="171" t="s">
        <v>20659</v>
      </c>
      <c r="E6007" s="171">
        <v>8.0</v>
      </c>
      <c r="F6007" s="171" t="s">
        <v>20930</v>
      </c>
      <c r="G6007" s="171" t="s">
        <v>17122</v>
      </c>
      <c r="H6007" s="172" t="s">
        <v>20635</v>
      </c>
      <c r="I6007" s="173">
        <v>11460.0</v>
      </c>
      <c r="J6007" s="174">
        <v>1760.0</v>
      </c>
      <c r="K6007" s="179">
        <v>1760.0</v>
      </c>
      <c r="L6007" s="178"/>
      <c r="M6007" s="177"/>
      <c r="N6007" s="178"/>
      <c r="O6007" s="163"/>
      <c r="P6007" s="164"/>
      <c r="Q6007" s="163"/>
      <c r="R6007" s="163"/>
      <c r="S6007" s="168"/>
      <c r="T6007" s="164"/>
    </row>
    <row r="6008" ht="18.75" customHeight="1">
      <c r="A6008" s="189">
        <v>46007.0</v>
      </c>
      <c r="B6008" s="171">
        <v>18391.0</v>
      </c>
      <c r="C6008" s="171" t="s">
        <v>20996</v>
      </c>
      <c r="D6008" s="171" t="s">
        <v>20687</v>
      </c>
      <c r="E6008" s="171" t="s">
        <v>177</v>
      </c>
      <c r="F6008" s="171" t="s">
        <v>21295</v>
      </c>
      <c r="G6008" s="171" t="s">
        <v>17124</v>
      </c>
      <c r="H6008" s="172" t="s">
        <v>20635</v>
      </c>
      <c r="I6008" s="173">
        <v>11920.0</v>
      </c>
      <c r="J6008" s="174">
        <v>1640.0</v>
      </c>
      <c r="K6008" s="179">
        <v>1640.0</v>
      </c>
      <c r="L6008" s="178"/>
      <c r="M6008" s="177"/>
      <c r="N6008" s="178"/>
      <c r="O6008" s="163"/>
      <c r="P6008" s="164"/>
      <c r="Q6008" s="163"/>
      <c r="R6008" s="163"/>
      <c r="S6008" s="168"/>
      <c r="T6008" s="164"/>
    </row>
    <row r="6009" ht="18.75" customHeight="1">
      <c r="A6009" s="180">
        <v>46007.0</v>
      </c>
      <c r="B6009" s="171">
        <v>9492.0</v>
      </c>
      <c r="C6009" s="171" t="s">
        <v>4585</v>
      </c>
      <c r="D6009" s="171"/>
      <c r="E6009" s="171" t="s">
        <v>20634</v>
      </c>
      <c r="F6009" s="171"/>
      <c r="G6009" s="171"/>
      <c r="H6009" s="172"/>
      <c r="I6009" s="173">
        <v>2740.0</v>
      </c>
      <c r="J6009" s="174">
        <v>20.0</v>
      </c>
      <c r="K6009" s="179">
        <v>20.0</v>
      </c>
      <c r="L6009" s="178">
        <v>0.0</v>
      </c>
      <c r="M6009" s="177">
        <v>20.0</v>
      </c>
      <c r="N6009" s="178">
        <v>0.0</v>
      </c>
      <c r="O6009" s="163"/>
      <c r="P6009" s="164"/>
      <c r="Q6009" s="163"/>
      <c r="R6009" s="163"/>
      <c r="S6009" s="168" t="s">
        <v>20645</v>
      </c>
      <c r="T6009" s="164">
        <v>0.0</v>
      </c>
    </row>
    <row r="6010" ht="18.75" customHeight="1">
      <c r="A6010" s="180">
        <v>46007.0</v>
      </c>
      <c r="B6010" s="171">
        <v>9494.0</v>
      </c>
      <c r="C6010" s="171" t="s">
        <v>4138</v>
      </c>
      <c r="D6010" s="171"/>
      <c r="E6010" s="171" t="s">
        <v>20634</v>
      </c>
      <c r="F6010" s="171"/>
      <c r="G6010" s="171"/>
      <c r="H6010" s="172"/>
      <c r="I6010" s="173">
        <v>2940.0</v>
      </c>
      <c r="J6010" s="174">
        <v>180.0</v>
      </c>
      <c r="K6010" s="179">
        <v>0.0</v>
      </c>
      <c r="L6010" s="178">
        <v>180.0</v>
      </c>
      <c r="M6010" s="177">
        <v>0.0</v>
      </c>
      <c r="N6010" s="178">
        <v>0.0</v>
      </c>
      <c r="O6010" s="163"/>
      <c r="P6010" s="164"/>
      <c r="Q6010" s="163"/>
      <c r="R6010" s="163"/>
      <c r="S6010" s="168" t="s">
        <v>20645</v>
      </c>
      <c r="T6010" s="164">
        <v>0.0</v>
      </c>
    </row>
    <row r="6011" ht="18.75" customHeight="1">
      <c r="A6011" s="189">
        <v>46007.0</v>
      </c>
      <c r="B6011" s="171">
        <v>18392.0</v>
      </c>
      <c r="C6011" s="171" t="s">
        <v>20786</v>
      </c>
      <c r="D6011" s="171" t="s">
        <v>20687</v>
      </c>
      <c r="E6011" s="171">
        <v>8.0</v>
      </c>
      <c r="F6011" s="171" t="s">
        <v>20735</v>
      </c>
      <c r="G6011" s="171" t="s">
        <v>6701</v>
      </c>
      <c r="H6011" s="172" t="s">
        <v>20635</v>
      </c>
      <c r="I6011" s="173">
        <v>11080.0</v>
      </c>
      <c r="J6011" s="174">
        <v>1060.0</v>
      </c>
      <c r="K6011" s="179">
        <v>1060.0</v>
      </c>
      <c r="L6011" s="178"/>
      <c r="M6011" s="177"/>
      <c r="N6011" s="178"/>
      <c r="O6011" s="163"/>
      <c r="P6011" s="164"/>
      <c r="Q6011" s="163"/>
      <c r="R6011" s="163"/>
      <c r="S6011" s="168"/>
      <c r="T6011" s="164"/>
    </row>
    <row r="6012" ht="18.75" customHeight="1">
      <c r="A6012" s="180">
        <v>46007.0</v>
      </c>
      <c r="B6012" s="171">
        <v>9495.0</v>
      </c>
      <c r="C6012" s="171" t="s">
        <v>5705</v>
      </c>
      <c r="D6012" s="171"/>
      <c r="E6012" s="171" t="s">
        <v>20634</v>
      </c>
      <c r="F6012" s="171"/>
      <c r="G6012" s="171" t="s">
        <v>23160</v>
      </c>
      <c r="H6012" s="172" t="s">
        <v>23160</v>
      </c>
      <c r="I6012" s="173">
        <v>4360.0</v>
      </c>
      <c r="J6012" s="174">
        <v>780.0</v>
      </c>
      <c r="K6012" s="179">
        <v>0.0</v>
      </c>
      <c r="L6012" s="178">
        <v>0.0</v>
      </c>
      <c r="M6012" s="177">
        <v>780.0</v>
      </c>
      <c r="N6012" s="178">
        <v>0.0</v>
      </c>
      <c r="O6012" s="163"/>
      <c r="P6012" s="164"/>
      <c r="Q6012" s="163"/>
      <c r="R6012" s="163"/>
      <c r="S6012" s="168" t="s">
        <v>20645</v>
      </c>
      <c r="T6012" s="164">
        <v>0.0</v>
      </c>
    </row>
    <row r="6013" ht="18.75" customHeight="1">
      <c r="A6013" s="189">
        <v>46007.0</v>
      </c>
      <c r="B6013" s="171">
        <v>18393.0</v>
      </c>
      <c r="C6013" s="171" t="s">
        <v>20832</v>
      </c>
      <c r="D6013" s="171" t="s">
        <v>20687</v>
      </c>
      <c r="E6013" s="171">
        <v>8.0</v>
      </c>
      <c r="F6013" s="171" t="s">
        <v>20886</v>
      </c>
      <c r="G6013" s="171" t="s">
        <v>8521</v>
      </c>
      <c r="H6013" s="172" t="s">
        <v>20638</v>
      </c>
      <c r="I6013" s="173">
        <v>16540.0</v>
      </c>
      <c r="J6013" s="174">
        <v>6520.0</v>
      </c>
      <c r="K6013" s="179"/>
      <c r="L6013" s="178"/>
      <c r="M6013" s="177"/>
      <c r="N6013" s="177">
        <v>6520.0</v>
      </c>
      <c r="O6013" s="163"/>
      <c r="P6013" s="164"/>
      <c r="Q6013" s="163"/>
      <c r="R6013" s="163"/>
      <c r="S6013" s="168"/>
      <c r="T6013" s="164"/>
    </row>
    <row r="6014" ht="18.75" customHeight="1">
      <c r="A6014" s="189">
        <v>46007.0</v>
      </c>
      <c r="B6014" s="171">
        <v>18394.0</v>
      </c>
      <c r="C6014" s="171" t="s">
        <v>20751</v>
      </c>
      <c r="D6014" s="171" t="s">
        <v>20687</v>
      </c>
      <c r="E6014" s="171">
        <v>8.0</v>
      </c>
      <c r="F6014" s="171" t="s">
        <v>21876</v>
      </c>
      <c r="G6014" s="171" t="s">
        <v>17140</v>
      </c>
      <c r="H6014" s="172" t="s">
        <v>20635</v>
      </c>
      <c r="I6014" s="173">
        <v>11560.0</v>
      </c>
      <c r="J6014" s="174">
        <v>1540.0</v>
      </c>
      <c r="K6014" s="179">
        <v>1540.0</v>
      </c>
      <c r="L6014" s="178"/>
      <c r="M6014" s="177"/>
      <c r="N6014" s="178"/>
      <c r="O6014" s="163"/>
      <c r="P6014" s="164"/>
      <c r="Q6014" s="163"/>
      <c r="R6014" s="163"/>
      <c r="S6014" s="168"/>
      <c r="T6014" s="164"/>
    </row>
    <row r="6015" ht="18.75" customHeight="1">
      <c r="A6015" s="189">
        <v>46007.0</v>
      </c>
      <c r="B6015" s="171">
        <v>18395.0</v>
      </c>
      <c r="C6015" s="171" t="s">
        <v>3980</v>
      </c>
      <c r="D6015" s="171" t="s">
        <v>20659</v>
      </c>
      <c r="E6015" s="171">
        <v>8.0</v>
      </c>
      <c r="F6015" s="171" t="s">
        <v>20953</v>
      </c>
      <c r="G6015" s="171" t="s">
        <v>14603</v>
      </c>
      <c r="H6015" s="172" t="s">
        <v>20635</v>
      </c>
      <c r="I6015" s="173">
        <v>13480.0</v>
      </c>
      <c r="J6015" s="174">
        <v>3780.0</v>
      </c>
      <c r="K6015" s="179">
        <v>3780.0</v>
      </c>
      <c r="L6015" s="178"/>
      <c r="M6015" s="177"/>
      <c r="N6015" s="178"/>
      <c r="O6015" s="163"/>
      <c r="P6015" s="164"/>
      <c r="Q6015" s="163"/>
      <c r="R6015" s="163"/>
      <c r="S6015" s="168"/>
      <c r="T6015" s="164"/>
    </row>
    <row r="6016" ht="18.75" customHeight="1">
      <c r="A6016" s="180">
        <v>46007.0</v>
      </c>
      <c r="B6016" s="171">
        <v>9508.0</v>
      </c>
      <c r="C6016" s="171" t="s">
        <v>1093</v>
      </c>
      <c r="D6016" s="171"/>
      <c r="E6016" s="171" t="s">
        <v>20634</v>
      </c>
      <c r="F6016" s="171"/>
      <c r="G6016" s="171" t="s">
        <v>23161</v>
      </c>
      <c r="H6016" s="172" t="s">
        <v>23161</v>
      </c>
      <c r="I6016" s="173">
        <v>3920.0</v>
      </c>
      <c r="J6016" s="174">
        <v>1020.0</v>
      </c>
      <c r="K6016" s="179">
        <v>0.0</v>
      </c>
      <c r="L6016" s="178">
        <v>1020.0</v>
      </c>
      <c r="M6016" s="177">
        <v>0.0</v>
      </c>
      <c r="N6016" s="178">
        <v>0.0</v>
      </c>
      <c r="O6016" s="163"/>
      <c r="P6016" s="164"/>
      <c r="Q6016" s="163"/>
      <c r="R6016" s="163"/>
      <c r="S6016" s="168" t="s">
        <v>20645</v>
      </c>
      <c r="T6016" s="164">
        <v>0.0</v>
      </c>
    </row>
    <row r="6017" ht="18.75" customHeight="1">
      <c r="A6017" s="180">
        <v>46007.0</v>
      </c>
      <c r="B6017" s="171">
        <v>9509.0</v>
      </c>
      <c r="C6017" s="171" t="s">
        <v>82</v>
      </c>
      <c r="D6017" s="171"/>
      <c r="E6017" s="171" t="s">
        <v>20634</v>
      </c>
      <c r="F6017" s="171"/>
      <c r="G6017" s="171" t="s">
        <v>23162</v>
      </c>
      <c r="H6017" s="172" t="s">
        <v>23162</v>
      </c>
      <c r="I6017" s="173">
        <v>3220.0</v>
      </c>
      <c r="J6017" s="174">
        <v>320.0</v>
      </c>
      <c r="K6017" s="179">
        <v>0.0</v>
      </c>
      <c r="L6017" s="178">
        <v>320.0</v>
      </c>
      <c r="M6017" s="177">
        <v>0.0</v>
      </c>
      <c r="N6017" s="178">
        <v>0.0</v>
      </c>
      <c r="O6017" s="163"/>
      <c r="P6017" s="164"/>
      <c r="Q6017" s="163"/>
      <c r="R6017" s="163"/>
      <c r="S6017" s="168" t="s">
        <v>20645</v>
      </c>
      <c r="T6017" s="164">
        <v>0.0</v>
      </c>
    </row>
    <row r="6018" ht="18.75" customHeight="1">
      <c r="A6018" s="189">
        <v>46007.0</v>
      </c>
      <c r="B6018" s="171">
        <v>9535.0</v>
      </c>
      <c r="C6018" s="171" t="s">
        <v>4585</v>
      </c>
      <c r="D6018" s="171"/>
      <c r="E6018" s="171" t="s">
        <v>20634</v>
      </c>
      <c r="F6018" s="171"/>
      <c r="G6018" s="171" t="s">
        <v>20901</v>
      </c>
      <c r="H6018" s="172" t="s">
        <v>20901</v>
      </c>
      <c r="I6018" s="173">
        <v>2740.0</v>
      </c>
      <c r="J6018" s="174">
        <v>20.0</v>
      </c>
      <c r="K6018" s="179">
        <v>0.0</v>
      </c>
      <c r="L6018" s="178">
        <v>20.0</v>
      </c>
      <c r="M6018" s="177">
        <v>0.0</v>
      </c>
      <c r="N6018" s="178">
        <v>0.0</v>
      </c>
      <c r="O6018" s="163"/>
      <c r="P6018" s="164"/>
      <c r="Q6018" s="163"/>
      <c r="R6018" s="163"/>
      <c r="S6018" s="168" t="s">
        <v>20645</v>
      </c>
      <c r="T6018" s="164">
        <v>0.0</v>
      </c>
    </row>
    <row r="6019" ht="18.75" customHeight="1">
      <c r="A6019" s="182">
        <v>46007.02900579861</v>
      </c>
      <c r="B6019" s="171">
        <v>9481.0</v>
      </c>
      <c r="C6019" s="171" t="s">
        <v>8090</v>
      </c>
      <c r="D6019" s="171"/>
      <c r="E6019" s="171" t="s">
        <v>20634</v>
      </c>
      <c r="F6019" s="171"/>
      <c r="G6019" s="171" t="s">
        <v>23163</v>
      </c>
      <c r="H6019" s="172" t="s">
        <v>23163</v>
      </c>
      <c r="I6019" s="173">
        <v>12640.0</v>
      </c>
      <c r="J6019" s="174">
        <v>2140.0</v>
      </c>
      <c r="K6019" s="179">
        <v>2140.0</v>
      </c>
      <c r="L6019" s="178">
        <v>0.0</v>
      </c>
      <c r="M6019" s="177">
        <v>0.0</v>
      </c>
      <c r="N6019" s="178">
        <v>0.0</v>
      </c>
      <c r="O6019" s="163"/>
      <c r="P6019" s="164"/>
      <c r="Q6019" s="163"/>
      <c r="R6019" s="163"/>
      <c r="S6019" s="168" t="s">
        <v>20645</v>
      </c>
      <c r="T6019" s="164">
        <v>0.0</v>
      </c>
    </row>
    <row r="6020" ht="18.75" customHeight="1">
      <c r="A6020" s="189">
        <v>46008.0</v>
      </c>
      <c r="B6020" s="171">
        <v>18396.0</v>
      </c>
      <c r="C6020" s="171" t="s">
        <v>3569</v>
      </c>
      <c r="D6020" s="171" t="s">
        <v>20659</v>
      </c>
      <c r="E6020" s="171">
        <v>8.0</v>
      </c>
      <c r="F6020" s="171" t="s">
        <v>21016</v>
      </c>
      <c r="G6020" s="171" t="s">
        <v>4071</v>
      </c>
      <c r="H6020" s="172" t="s">
        <v>20635</v>
      </c>
      <c r="I6020" s="173">
        <v>12900.0</v>
      </c>
      <c r="J6020" s="174">
        <v>3200.0</v>
      </c>
      <c r="K6020" s="179">
        <v>3200.0</v>
      </c>
      <c r="L6020" s="178"/>
      <c r="M6020" s="177"/>
      <c r="N6020" s="178"/>
      <c r="O6020" s="163"/>
      <c r="P6020" s="164"/>
      <c r="Q6020" s="163"/>
      <c r="R6020" s="163"/>
      <c r="S6020" s="168"/>
      <c r="T6020" s="164"/>
    </row>
    <row r="6021" ht="18.75" customHeight="1">
      <c r="A6021" s="189">
        <v>46008.0</v>
      </c>
      <c r="B6021" s="171">
        <v>18398.0</v>
      </c>
      <c r="C6021" s="171" t="s">
        <v>23164</v>
      </c>
      <c r="D6021" s="171" t="s">
        <v>20687</v>
      </c>
      <c r="E6021" s="171">
        <v>8.0</v>
      </c>
      <c r="F6021" s="171" t="s">
        <v>21849</v>
      </c>
      <c r="G6021" s="171" t="s">
        <v>21687</v>
      </c>
      <c r="H6021" s="172" t="s">
        <v>20635</v>
      </c>
      <c r="I6021" s="173">
        <v>12000.0</v>
      </c>
      <c r="J6021" s="174">
        <v>1980.0</v>
      </c>
      <c r="K6021" s="179">
        <v>1980.0</v>
      </c>
      <c r="L6021" s="178"/>
      <c r="M6021" s="177"/>
      <c r="N6021" s="178"/>
      <c r="O6021" s="163"/>
      <c r="P6021" s="164"/>
      <c r="Q6021" s="163"/>
      <c r="R6021" s="163"/>
      <c r="S6021" s="168"/>
      <c r="T6021" s="164"/>
    </row>
    <row r="6022" ht="18.75" customHeight="1">
      <c r="A6022" s="180">
        <v>46008.0</v>
      </c>
      <c r="B6022" s="171">
        <v>9498.0</v>
      </c>
      <c r="C6022" s="171" t="s">
        <v>4082</v>
      </c>
      <c r="D6022" s="171"/>
      <c r="E6022" s="171" t="s">
        <v>20634</v>
      </c>
      <c r="F6022" s="171"/>
      <c r="G6022" s="171" t="s">
        <v>20933</v>
      </c>
      <c r="H6022" s="172" t="s">
        <v>20933</v>
      </c>
      <c r="I6022" s="173">
        <v>3500.0</v>
      </c>
      <c r="J6022" s="174">
        <v>520.0</v>
      </c>
      <c r="K6022" s="179">
        <v>0.0</v>
      </c>
      <c r="L6022" s="178">
        <v>0.0</v>
      </c>
      <c r="M6022" s="177">
        <v>520.0</v>
      </c>
      <c r="N6022" s="178">
        <v>0.0</v>
      </c>
      <c r="O6022" s="163"/>
      <c r="P6022" s="164"/>
      <c r="Q6022" s="163"/>
      <c r="R6022" s="163"/>
      <c r="S6022" s="168" t="s">
        <v>20645</v>
      </c>
      <c r="T6022" s="164">
        <v>0.0</v>
      </c>
    </row>
    <row r="6023" ht="18.75" customHeight="1">
      <c r="A6023" s="180">
        <v>46008.0</v>
      </c>
      <c r="B6023" s="171">
        <v>9499.0</v>
      </c>
      <c r="C6023" s="171" t="s">
        <v>8090</v>
      </c>
      <c r="D6023" s="171"/>
      <c r="E6023" s="171" t="s">
        <v>20634</v>
      </c>
      <c r="F6023" s="171"/>
      <c r="G6023" s="171" t="s">
        <v>23165</v>
      </c>
      <c r="H6023" s="172" t="s">
        <v>23165</v>
      </c>
      <c r="I6023" s="173">
        <v>11220.0</v>
      </c>
      <c r="J6023" s="174">
        <v>820.0</v>
      </c>
      <c r="K6023" s="179">
        <v>820.0</v>
      </c>
      <c r="L6023" s="178">
        <v>0.0</v>
      </c>
      <c r="M6023" s="177">
        <v>0.0</v>
      </c>
      <c r="N6023" s="178">
        <v>0.0</v>
      </c>
      <c r="O6023" s="163"/>
      <c r="P6023" s="164"/>
      <c r="Q6023" s="163"/>
      <c r="R6023" s="163"/>
      <c r="S6023" s="168" t="s">
        <v>20645</v>
      </c>
      <c r="T6023" s="164">
        <v>0.0</v>
      </c>
    </row>
    <row r="6024" ht="18.75" customHeight="1">
      <c r="A6024" s="189">
        <v>46008.0</v>
      </c>
      <c r="B6024" s="171">
        <v>18399.0</v>
      </c>
      <c r="C6024" s="171" t="s">
        <v>3980</v>
      </c>
      <c r="D6024" s="171" t="s">
        <v>20659</v>
      </c>
      <c r="E6024" s="171">
        <v>8.0</v>
      </c>
      <c r="F6024" s="171" t="s">
        <v>21485</v>
      </c>
      <c r="G6024" s="171" t="s">
        <v>17176</v>
      </c>
      <c r="H6024" s="172" t="s">
        <v>20669</v>
      </c>
      <c r="I6024" s="173">
        <v>10260.0</v>
      </c>
      <c r="J6024" s="174">
        <v>560.0</v>
      </c>
      <c r="K6024" s="179"/>
      <c r="L6024" s="178">
        <v>560.0</v>
      </c>
      <c r="M6024" s="177"/>
      <c r="N6024" s="178"/>
      <c r="O6024" s="163"/>
      <c r="P6024" s="164"/>
      <c r="Q6024" s="163"/>
      <c r="R6024" s="163"/>
      <c r="S6024" s="168"/>
      <c r="T6024" s="164"/>
    </row>
    <row r="6025" ht="18.75" customHeight="1">
      <c r="A6025" s="189">
        <v>46008.0</v>
      </c>
      <c r="B6025" s="171">
        <v>18400.0</v>
      </c>
      <c r="C6025" s="171" t="s">
        <v>23065</v>
      </c>
      <c r="D6025" s="171" t="s">
        <v>20687</v>
      </c>
      <c r="E6025" s="171">
        <v>8.0</v>
      </c>
      <c r="F6025" s="171" t="s">
        <v>20699</v>
      </c>
      <c r="G6025" s="171" t="s">
        <v>4156</v>
      </c>
      <c r="H6025" s="172" t="s">
        <v>20635</v>
      </c>
      <c r="I6025" s="173">
        <v>11920.0</v>
      </c>
      <c r="J6025" s="174">
        <v>1900.0</v>
      </c>
      <c r="K6025" s="179">
        <v>1900.0</v>
      </c>
      <c r="L6025" s="178"/>
      <c r="M6025" s="177"/>
      <c r="N6025" s="178"/>
      <c r="O6025" s="163"/>
      <c r="P6025" s="164"/>
      <c r="Q6025" s="163"/>
      <c r="R6025" s="163"/>
      <c r="S6025" s="168"/>
      <c r="T6025" s="164"/>
    </row>
    <row r="6026" ht="18.75" customHeight="1">
      <c r="A6026" s="189">
        <v>46008.0</v>
      </c>
      <c r="B6026" s="171">
        <v>18401.0</v>
      </c>
      <c r="C6026" s="171" t="s">
        <v>20751</v>
      </c>
      <c r="D6026" s="171" t="s">
        <v>20673</v>
      </c>
      <c r="E6026" s="171">
        <v>6.0</v>
      </c>
      <c r="F6026" s="171" t="s">
        <v>20810</v>
      </c>
      <c r="G6026" s="171" t="s">
        <v>15879</v>
      </c>
      <c r="H6026" s="172" t="s">
        <v>20635</v>
      </c>
      <c r="I6026" s="173">
        <v>10600.0</v>
      </c>
      <c r="J6026" s="174">
        <v>780.0</v>
      </c>
      <c r="K6026" s="179">
        <v>780.0</v>
      </c>
      <c r="L6026" s="178"/>
      <c r="M6026" s="177"/>
      <c r="N6026" s="178"/>
      <c r="O6026" s="163"/>
      <c r="P6026" s="164"/>
      <c r="Q6026" s="163"/>
      <c r="R6026" s="163"/>
      <c r="S6026" s="168"/>
      <c r="T6026" s="164"/>
    </row>
    <row r="6027" ht="18.75" customHeight="1">
      <c r="A6027" s="180">
        <v>46008.0</v>
      </c>
      <c r="B6027" s="171">
        <v>9500.0</v>
      </c>
      <c r="C6027" s="171" t="s">
        <v>4017</v>
      </c>
      <c r="D6027" s="171"/>
      <c r="E6027" s="171" t="s">
        <v>20634</v>
      </c>
      <c r="F6027" s="171"/>
      <c r="G6027" s="171" t="s">
        <v>4500</v>
      </c>
      <c r="H6027" s="172" t="s">
        <v>4500</v>
      </c>
      <c r="I6027" s="173">
        <v>3980.0</v>
      </c>
      <c r="J6027" s="174">
        <v>1180.0</v>
      </c>
      <c r="K6027" s="179">
        <v>708.0</v>
      </c>
      <c r="L6027" s="178">
        <v>0.0</v>
      </c>
      <c r="M6027" s="177">
        <v>472.0</v>
      </c>
      <c r="N6027" s="178">
        <v>0.0</v>
      </c>
      <c r="O6027" s="163"/>
      <c r="P6027" s="164"/>
      <c r="Q6027" s="163"/>
      <c r="R6027" s="163"/>
      <c r="S6027" s="168" t="s">
        <v>20645</v>
      </c>
      <c r="T6027" s="164">
        <v>0.0</v>
      </c>
    </row>
    <row r="6028" ht="18.75" customHeight="1">
      <c r="A6028" s="180">
        <v>46008.0</v>
      </c>
      <c r="B6028" s="171">
        <v>9501.0</v>
      </c>
      <c r="C6028" s="171" t="s">
        <v>17165</v>
      </c>
      <c r="D6028" s="171"/>
      <c r="E6028" s="171" t="s">
        <v>20634</v>
      </c>
      <c r="F6028" s="171"/>
      <c r="G6028" s="171"/>
      <c r="H6028" s="172"/>
      <c r="I6028" s="173">
        <v>3220.0</v>
      </c>
      <c r="J6028" s="174">
        <v>540.0</v>
      </c>
      <c r="K6028" s="179">
        <v>0.0</v>
      </c>
      <c r="L6028" s="178">
        <v>0.0</v>
      </c>
      <c r="M6028" s="177">
        <v>0.0</v>
      </c>
      <c r="N6028" s="178">
        <v>540.0</v>
      </c>
      <c r="O6028" s="163"/>
      <c r="P6028" s="164"/>
      <c r="Q6028" s="163"/>
      <c r="R6028" s="163"/>
      <c r="S6028" s="168" t="s">
        <v>20645</v>
      </c>
      <c r="T6028" s="164">
        <v>0.0</v>
      </c>
    </row>
    <row r="6029" ht="18.75" customHeight="1">
      <c r="A6029" s="189">
        <v>46008.0</v>
      </c>
      <c r="B6029" s="171">
        <v>18402.0</v>
      </c>
      <c r="C6029" s="171" t="s">
        <v>23166</v>
      </c>
      <c r="D6029" s="171" t="s">
        <v>20673</v>
      </c>
      <c r="E6029" s="171">
        <v>6.0</v>
      </c>
      <c r="F6029" s="171" t="s">
        <v>21466</v>
      </c>
      <c r="G6029" s="171" t="s">
        <v>17190</v>
      </c>
      <c r="H6029" s="172" t="s">
        <v>20635</v>
      </c>
      <c r="I6029" s="173">
        <v>12920.0</v>
      </c>
      <c r="J6029" s="174">
        <v>3100.0</v>
      </c>
      <c r="K6029" s="179">
        <v>3100.0</v>
      </c>
      <c r="L6029" s="178"/>
      <c r="M6029" s="177"/>
      <c r="N6029" s="178"/>
      <c r="O6029" s="163"/>
      <c r="P6029" s="164"/>
      <c r="Q6029" s="163"/>
      <c r="R6029" s="163"/>
      <c r="S6029" s="168"/>
      <c r="T6029" s="164"/>
    </row>
    <row r="6030" ht="18.75" customHeight="1">
      <c r="A6030" s="189">
        <v>46008.0</v>
      </c>
      <c r="B6030" s="171">
        <v>18405.0</v>
      </c>
      <c r="C6030" s="171" t="s">
        <v>152</v>
      </c>
      <c r="D6030" s="171" t="s">
        <v>20659</v>
      </c>
      <c r="E6030" s="171">
        <v>5.0</v>
      </c>
      <c r="F6030" s="171" t="s">
        <v>20952</v>
      </c>
      <c r="G6030" s="171" t="s">
        <v>10005</v>
      </c>
      <c r="H6030" s="172" t="s">
        <v>20635</v>
      </c>
      <c r="I6030" s="173">
        <v>11040.0</v>
      </c>
      <c r="J6030" s="174">
        <v>11040.0</v>
      </c>
      <c r="K6030" s="179">
        <v>11040.0</v>
      </c>
      <c r="L6030" s="178"/>
      <c r="M6030" s="177"/>
      <c r="N6030" s="178"/>
      <c r="O6030" s="163"/>
      <c r="P6030" s="164"/>
      <c r="Q6030" s="163"/>
      <c r="R6030" s="163"/>
      <c r="S6030" s="168"/>
      <c r="T6030" s="164"/>
    </row>
    <row r="6031" ht="18.75" customHeight="1">
      <c r="A6031" s="189">
        <v>46008.0</v>
      </c>
      <c r="B6031" s="171">
        <v>18406.0</v>
      </c>
      <c r="C6031" s="171" t="s">
        <v>3410</v>
      </c>
      <c r="D6031" s="171" t="s">
        <v>20687</v>
      </c>
      <c r="E6031" s="171" t="s">
        <v>132</v>
      </c>
      <c r="F6031" s="171" t="s">
        <v>23167</v>
      </c>
      <c r="G6031" s="171" t="s">
        <v>4362</v>
      </c>
      <c r="H6031" s="172" t="s">
        <v>20635</v>
      </c>
      <c r="I6031" s="173">
        <v>12320.0</v>
      </c>
      <c r="J6031" s="174">
        <v>2040.0</v>
      </c>
      <c r="K6031" s="179">
        <v>2040.0</v>
      </c>
      <c r="L6031" s="178"/>
      <c r="M6031" s="177"/>
      <c r="N6031" s="178"/>
      <c r="O6031" s="163"/>
      <c r="P6031" s="164"/>
      <c r="Q6031" s="163"/>
      <c r="R6031" s="163"/>
      <c r="S6031" s="168"/>
      <c r="T6031" s="164"/>
    </row>
    <row r="6032" ht="18.75" customHeight="1">
      <c r="A6032" s="180">
        <v>46008.0</v>
      </c>
      <c r="B6032" s="171">
        <v>9502.0</v>
      </c>
      <c r="C6032" s="171" t="s">
        <v>4802</v>
      </c>
      <c r="D6032" s="171"/>
      <c r="E6032" s="171" t="s">
        <v>20634</v>
      </c>
      <c r="F6032" s="171"/>
      <c r="G6032" s="171"/>
      <c r="H6032" s="172"/>
      <c r="I6032" s="173">
        <v>3480.0</v>
      </c>
      <c r="J6032" s="174">
        <v>620.0</v>
      </c>
      <c r="K6032" s="179">
        <v>620.0</v>
      </c>
      <c r="L6032" s="178">
        <v>0.0</v>
      </c>
      <c r="M6032" s="177">
        <v>0.0</v>
      </c>
      <c r="N6032" s="178">
        <v>0.0</v>
      </c>
      <c r="O6032" s="163"/>
      <c r="P6032" s="164"/>
      <c r="Q6032" s="163"/>
      <c r="R6032" s="163"/>
      <c r="S6032" s="168" t="s">
        <v>20645</v>
      </c>
      <c r="T6032" s="164">
        <v>0.0</v>
      </c>
    </row>
    <row r="6033" ht="18.75" customHeight="1">
      <c r="A6033" s="180">
        <v>46008.0</v>
      </c>
      <c r="B6033" s="171">
        <v>9503.0</v>
      </c>
      <c r="C6033" s="171" t="s">
        <v>4097</v>
      </c>
      <c r="D6033" s="171"/>
      <c r="E6033" s="171" t="s">
        <v>20634</v>
      </c>
      <c r="F6033" s="171"/>
      <c r="G6033" s="171" t="s">
        <v>20933</v>
      </c>
      <c r="H6033" s="172" t="s">
        <v>20933</v>
      </c>
      <c r="I6033" s="173">
        <v>4020.0</v>
      </c>
      <c r="J6033" s="174">
        <v>1420.0</v>
      </c>
      <c r="K6033" s="179">
        <v>1420.0</v>
      </c>
      <c r="L6033" s="178">
        <v>0.0</v>
      </c>
      <c r="M6033" s="177">
        <v>0.0</v>
      </c>
      <c r="N6033" s="178">
        <v>0.0</v>
      </c>
      <c r="O6033" s="163"/>
      <c r="P6033" s="164"/>
      <c r="Q6033" s="163"/>
      <c r="R6033" s="163"/>
      <c r="S6033" s="168" t="s">
        <v>20645</v>
      </c>
      <c r="T6033" s="164">
        <v>0.0</v>
      </c>
    </row>
    <row r="6034" ht="18.75" customHeight="1">
      <c r="A6034" s="189">
        <v>46008.0</v>
      </c>
      <c r="B6034" s="171">
        <v>18407.0</v>
      </c>
      <c r="C6034" s="171" t="s">
        <v>20892</v>
      </c>
      <c r="D6034" s="171" t="s">
        <v>20687</v>
      </c>
      <c r="E6034" s="171">
        <v>14.0</v>
      </c>
      <c r="F6034" s="171" t="s">
        <v>22195</v>
      </c>
      <c r="G6034" s="171" t="s">
        <v>4576</v>
      </c>
      <c r="H6034" s="172" t="s">
        <v>20635</v>
      </c>
      <c r="I6034" s="173">
        <v>12320.0</v>
      </c>
      <c r="J6034" s="174">
        <v>2280.0</v>
      </c>
      <c r="K6034" s="179">
        <v>2280.0</v>
      </c>
      <c r="L6034" s="178"/>
      <c r="M6034" s="177"/>
      <c r="N6034" s="178"/>
      <c r="O6034" s="163"/>
      <c r="P6034" s="164"/>
      <c r="Q6034" s="163"/>
      <c r="R6034" s="163"/>
      <c r="S6034" s="168"/>
      <c r="T6034" s="164"/>
    </row>
    <row r="6035" ht="18.75" customHeight="1">
      <c r="A6035" s="189">
        <v>46008.0</v>
      </c>
      <c r="B6035" s="171">
        <v>18409.0</v>
      </c>
      <c r="C6035" s="171" t="s">
        <v>3945</v>
      </c>
      <c r="D6035" s="171" t="s">
        <v>20673</v>
      </c>
      <c r="E6035" s="171">
        <v>6.0</v>
      </c>
      <c r="F6035" s="171" t="s">
        <v>21686</v>
      </c>
      <c r="G6035" s="171" t="s">
        <v>17208</v>
      </c>
      <c r="H6035" s="172" t="s">
        <v>20638</v>
      </c>
      <c r="I6035" s="173">
        <v>16460.0</v>
      </c>
      <c r="J6035" s="174">
        <v>6640.0</v>
      </c>
      <c r="K6035" s="179"/>
      <c r="L6035" s="178"/>
      <c r="M6035" s="177"/>
      <c r="N6035" s="177">
        <v>6640.0</v>
      </c>
      <c r="O6035" s="163"/>
      <c r="P6035" s="164"/>
      <c r="Q6035" s="163"/>
      <c r="R6035" s="163"/>
      <c r="S6035" s="168"/>
      <c r="T6035" s="164"/>
    </row>
    <row r="6036" ht="18.75" customHeight="1">
      <c r="A6036" s="180">
        <v>46008.0</v>
      </c>
      <c r="B6036" s="171">
        <v>9504.0</v>
      </c>
      <c r="C6036" s="171" t="s">
        <v>4476</v>
      </c>
      <c r="D6036" s="171"/>
      <c r="E6036" s="171" t="s">
        <v>20634</v>
      </c>
      <c r="F6036" s="171"/>
      <c r="G6036" s="171"/>
      <c r="H6036" s="172"/>
      <c r="I6036" s="173">
        <v>2660.0</v>
      </c>
      <c r="J6036" s="174">
        <v>60.0</v>
      </c>
      <c r="K6036" s="179">
        <v>60.0</v>
      </c>
      <c r="L6036" s="178">
        <v>0.0</v>
      </c>
      <c r="M6036" s="177">
        <v>0.0</v>
      </c>
      <c r="N6036" s="178">
        <v>0.0</v>
      </c>
      <c r="O6036" s="163"/>
      <c r="P6036" s="164"/>
      <c r="Q6036" s="163"/>
      <c r="R6036" s="163"/>
      <c r="S6036" s="168" t="s">
        <v>20645</v>
      </c>
      <c r="T6036" s="164">
        <v>0.0</v>
      </c>
    </row>
    <row r="6037" ht="18.75" customHeight="1">
      <c r="A6037" s="189">
        <v>46008.0</v>
      </c>
      <c r="B6037" s="171">
        <v>18410.0</v>
      </c>
      <c r="C6037" s="171" t="s">
        <v>23168</v>
      </c>
      <c r="D6037" s="171" t="s">
        <v>20673</v>
      </c>
      <c r="E6037" s="171">
        <v>8.0</v>
      </c>
      <c r="F6037" s="171" t="s">
        <v>20693</v>
      </c>
      <c r="G6037" s="171" t="s">
        <v>5828</v>
      </c>
      <c r="H6037" s="172" t="s">
        <v>20635</v>
      </c>
      <c r="I6037" s="173">
        <v>11540.0</v>
      </c>
      <c r="J6037" s="174">
        <v>1700.0</v>
      </c>
      <c r="K6037" s="179">
        <v>1700.0</v>
      </c>
      <c r="L6037" s="178"/>
      <c r="M6037" s="177"/>
      <c r="N6037" s="178"/>
      <c r="O6037" s="163"/>
      <c r="P6037" s="164"/>
      <c r="Q6037" s="163"/>
      <c r="R6037" s="163"/>
      <c r="S6037" s="168"/>
      <c r="T6037" s="164"/>
    </row>
    <row r="6038" ht="18.75" customHeight="1">
      <c r="A6038" s="189">
        <v>46008.0</v>
      </c>
      <c r="B6038" s="171">
        <v>18411.0</v>
      </c>
      <c r="C6038" s="171" t="s">
        <v>22671</v>
      </c>
      <c r="D6038" s="171" t="s">
        <v>20687</v>
      </c>
      <c r="E6038" s="171">
        <v>14.0</v>
      </c>
      <c r="F6038" s="171" t="s">
        <v>22010</v>
      </c>
      <c r="G6038" s="171" t="s">
        <v>9926</v>
      </c>
      <c r="H6038" s="172" t="s">
        <v>20635</v>
      </c>
      <c r="I6038" s="173">
        <v>12580.0</v>
      </c>
      <c r="J6038" s="174">
        <v>2540.0</v>
      </c>
      <c r="K6038" s="179">
        <v>2540.0</v>
      </c>
      <c r="L6038" s="178"/>
      <c r="M6038" s="177"/>
      <c r="N6038" s="178"/>
      <c r="O6038" s="163"/>
      <c r="P6038" s="164"/>
      <c r="Q6038" s="163"/>
      <c r="R6038" s="163"/>
      <c r="S6038" s="168"/>
      <c r="T6038" s="164"/>
    </row>
    <row r="6039" ht="18.75" customHeight="1">
      <c r="A6039" s="180">
        <v>46008.0</v>
      </c>
      <c r="B6039" s="171">
        <v>9505.0</v>
      </c>
      <c r="C6039" s="171" t="s">
        <v>4802</v>
      </c>
      <c r="D6039" s="171"/>
      <c r="E6039" s="171" t="s">
        <v>20634</v>
      </c>
      <c r="F6039" s="171"/>
      <c r="G6039" s="171"/>
      <c r="H6039" s="172"/>
      <c r="I6039" s="173">
        <v>3040.0</v>
      </c>
      <c r="J6039" s="174">
        <v>260.0</v>
      </c>
      <c r="K6039" s="179">
        <v>260.0</v>
      </c>
      <c r="L6039" s="178">
        <v>0.0</v>
      </c>
      <c r="M6039" s="177">
        <v>0.0</v>
      </c>
      <c r="N6039" s="178">
        <v>0.0</v>
      </c>
      <c r="O6039" s="163"/>
      <c r="P6039" s="164"/>
      <c r="Q6039" s="163"/>
      <c r="R6039" s="163"/>
      <c r="S6039" s="168" t="s">
        <v>20645</v>
      </c>
      <c r="T6039" s="164">
        <v>0.0</v>
      </c>
    </row>
    <row r="6040" ht="18.75" customHeight="1">
      <c r="A6040" s="189">
        <v>46008.0</v>
      </c>
      <c r="B6040" s="171">
        <v>18412.0</v>
      </c>
      <c r="C6040" s="171" t="s">
        <v>22270</v>
      </c>
      <c r="D6040" s="171" t="s">
        <v>20673</v>
      </c>
      <c r="E6040" s="171">
        <v>8.0</v>
      </c>
      <c r="F6040" s="171" t="s">
        <v>20842</v>
      </c>
      <c r="G6040" s="171" t="s">
        <v>17228</v>
      </c>
      <c r="H6040" s="172" t="s">
        <v>20635</v>
      </c>
      <c r="I6040" s="173">
        <v>9960.0</v>
      </c>
      <c r="J6040" s="174">
        <v>120.0</v>
      </c>
      <c r="K6040" s="179">
        <v>120.0</v>
      </c>
      <c r="L6040" s="178"/>
      <c r="M6040" s="177"/>
      <c r="N6040" s="178"/>
      <c r="O6040" s="163"/>
      <c r="P6040" s="164"/>
      <c r="Q6040" s="163"/>
      <c r="R6040" s="163"/>
      <c r="S6040" s="168"/>
      <c r="T6040" s="164"/>
    </row>
    <row r="6041" ht="18.75" customHeight="1">
      <c r="A6041" s="189">
        <v>46008.0</v>
      </c>
      <c r="B6041" s="171">
        <v>18415.0</v>
      </c>
      <c r="C6041" s="171" t="s">
        <v>14182</v>
      </c>
      <c r="D6041" s="171" t="s">
        <v>20659</v>
      </c>
      <c r="E6041" s="171">
        <v>14.0</v>
      </c>
      <c r="F6041" s="171" t="s">
        <v>21118</v>
      </c>
      <c r="G6041" s="171" t="s">
        <v>4525</v>
      </c>
      <c r="H6041" s="172" t="s">
        <v>20635</v>
      </c>
      <c r="I6041" s="173">
        <v>16620.0</v>
      </c>
      <c r="J6041" s="174">
        <v>6580.0</v>
      </c>
      <c r="K6041" s="179">
        <v>6580.0</v>
      </c>
      <c r="L6041" s="178"/>
      <c r="M6041" s="177"/>
      <c r="N6041" s="178"/>
      <c r="O6041" s="163"/>
      <c r="P6041" s="164"/>
      <c r="Q6041" s="163"/>
      <c r="R6041" s="163"/>
      <c r="S6041" s="168"/>
      <c r="T6041" s="164"/>
    </row>
    <row r="6042" ht="18.75" customHeight="1">
      <c r="A6042" s="180">
        <v>46008.0</v>
      </c>
      <c r="B6042" s="171">
        <v>9506.0</v>
      </c>
      <c r="C6042" s="171" t="s">
        <v>8090</v>
      </c>
      <c r="D6042" s="171"/>
      <c r="E6042" s="171" t="s">
        <v>20634</v>
      </c>
      <c r="F6042" s="171"/>
      <c r="G6042" s="171" t="s">
        <v>23169</v>
      </c>
      <c r="H6042" s="172" t="s">
        <v>23169</v>
      </c>
      <c r="I6042" s="173">
        <v>11640.0</v>
      </c>
      <c r="J6042" s="174">
        <v>1520.0</v>
      </c>
      <c r="K6042" s="179">
        <v>1520.0</v>
      </c>
      <c r="L6042" s="178">
        <v>0.0</v>
      </c>
      <c r="M6042" s="177">
        <v>0.0</v>
      </c>
      <c r="N6042" s="178">
        <v>0.0</v>
      </c>
      <c r="O6042" s="163"/>
      <c r="P6042" s="164"/>
      <c r="Q6042" s="163"/>
      <c r="R6042" s="163"/>
      <c r="S6042" s="168" t="s">
        <v>20645</v>
      </c>
      <c r="T6042" s="164">
        <v>0.0</v>
      </c>
    </row>
    <row r="6043" ht="18.75" customHeight="1">
      <c r="A6043" s="189">
        <v>46008.0</v>
      </c>
      <c r="B6043" s="171">
        <v>18416.0</v>
      </c>
      <c r="C6043" s="171" t="s">
        <v>21014</v>
      </c>
      <c r="D6043" s="171" t="s">
        <v>20673</v>
      </c>
      <c r="E6043" s="171">
        <v>8.0</v>
      </c>
      <c r="F6043" s="171" t="s">
        <v>20709</v>
      </c>
      <c r="G6043" s="171" t="s">
        <v>15786</v>
      </c>
      <c r="H6043" s="172" t="s">
        <v>20635</v>
      </c>
      <c r="I6043" s="173">
        <v>15720.0</v>
      </c>
      <c r="J6043" s="174">
        <v>5880.0</v>
      </c>
      <c r="K6043" s="179">
        <v>5880.0</v>
      </c>
      <c r="L6043" s="178"/>
      <c r="M6043" s="177"/>
      <c r="N6043" s="178"/>
      <c r="O6043" s="163"/>
      <c r="P6043" s="164"/>
      <c r="Q6043" s="163"/>
      <c r="R6043" s="163"/>
      <c r="S6043" s="168"/>
      <c r="T6043" s="164"/>
    </row>
    <row r="6044" ht="18.75" customHeight="1">
      <c r="A6044" s="180">
        <v>46008.0</v>
      </c>
      <c r="B6044" s="171">
        <v>9507.0</v>
      </c>
      <c r="C6044" s="171" t="s">
        <v>3989</v>
      </c>
      <c r="D6044" s="171"/>
      <c r="E6044" s="171" t="s">
        <v>20634</v>
      </c>
      <c r="F6044" s="171"/>
      <c r="G6044" s="171" t="s">
        <v>20873</v>
      </c>
      <c r="H6044" s="172" t="s">
        <v>20873</v>
      </c>
      <c r="I6044" s="173">
        <v>2960.0</v>
      </c>
      <c r="J6044" s="174">
        <v>280.0</v>
      </c>
      <c r="K6044" s="179">
        <v>0.0</v>
      </c>
      <c r="L6044" s="178">
        <v>280.0</v>
      </c>
      <c r="M6044" s="177">
        <v>0.0</v>
      </c>
      <c r="N6044" s="178">
        <v>0.0</v>
      </c>
      <c r="O6044" s="163"/>
      <c r="P6044" s="164"/>
      <c r="Q6044" s="163"/>
      <c r="R6044" s="163"/>
      <c r="S6044" s="168" t="s">
        <v>20645</v>
      </c>
      <c r="T6044" s="164">
        <v>0.0</v>
      </c>
    </row>
    <row r="6045" ht="18.75" customHeight="1">
      <c r="A6045" s="180">
        <v>46008.0</v>
      </c>
      <c r="B6045" s="171">
        <v>9510.0</v>
      </c>
      <c r="C6045" s="171" t="s">
        <v>5722</v>
      </c>
      <c r="D6045" s="171"/>
      <c r="E6045" s="171" t="s">
        <v>20634</v>
      </c>
      <c r="F6045" s="171"/>
      <c r="G6045" s="171" t="s">
        <v>22683</v>
      </c>
      <c r="H6045" s="172" t="s">
        <v>22683</v>
      </c>
      <c r="I6045" s="173">
        <v>3360.0</v>
      </c>
      <c r="J6045" s="174">
        <v>240.0</v>
      </c>
      <c r="K6045" s="179">
        <v>0.0</v>
      </c>
      <c r="L6045" s="178">
        <v>0.0</v>
      </c>
      <c r="M6045" s="177">
        <v>0.0</v>
      </c>
      <c r="N6045" s="178">
        <v>0.0</v>
      </c>
      <c r="O6045" s="163"/>
      <c r="P6045" s="164"/>
      <c r="Q6045" s="163"/>
      <c r="R6045" s="163"/>
      <c r="S6045" s="168" t="s">
        <v>20645</v>
      </c>
      <c r="T6045" s="164">
        <v>0.0</v>
      </c>
    </row>
    <row r="6046" ht="18.75" customHeight="1">
      <c r="A6046" s="180">
        <v>46008.0</v>
      </c>
      <c r="B6046" s="171">
        <v>9511.0</v>
      </c>
      <c r="C6046" s="171" t="s">
        <v>5722</v>
      </c>
      <c r="D6046" s="171"/>
      <c r="E6046" s="171" t="s">
        <v>20634</v>
      </c>
      <c r="F6046" s="171"/>
      <c r="G6046" s="171" t="s">
        <v>22683</v>
      </c>
      <c r="H6046" s="172" t="s">
        <v>22683</v>
      </c>
      <c r="I6046" s="173">
        <v>3120.0</v>
      </c>
      <c r="J6046" s="174">
        <v>360.0</v>
      </c>
      <c r="K6046" s="179">
        <v>0.0</v>
      </c>
      <c r="L6046" s="178">
        <v>360.0</v>
      </c>
      <c r="M6046" s="177">
        <v>0.0</v>
      </c>
      <c r="N6046" s="178">
        <v>0.0</v>
      </c>
      <c r="O6046" s="163"/>
      <c r="P6046" s="164"/>
      <c r="Q6046" s="163"/>
      <c r="R6046" s="163"/>
      <c r="S6046" s="168" t="s">
        <v>20645</v>
      </c>
      <c r="T6046" s="164">
        <v>0.0</v>
      </c>
    </row>
    <row r="6047" ht="18.75" customHeight="1">
      <c r="A6047" s="180">
        <v>46008.0</v>
      </c>
      <c r="B6047" s="171">
        <v>9512.0</v>
      </c>
      <c r="C6047" s="171" t="s">
        <v>5722</v>
      </c>
      <c r="D6047" s="171"/>
      <c r="E6047" s="171" t="s">
        <v>20634</v>
      </c>
      <c r="F6047" s="171"/>
      <c r="G6047" s="171" t="s">
        <v>22684</v>
      </c>
      <c r="H6047" s="172" t="s">
        <v>22684</v>
      </c>
      <c r="I6047" s="173">
        <v>3580.0</v>
      </c>
      <c r="J6047" s="174">
        <v>220.0</v>
      </c>
      <c r="K6047" s="179">
        <v>0.0</v>
      </c>
      <c r="L6047" s="178">
        <v>0.0</v>
      </c>
      <c r="M6047" s="177">
        <v>0.0</v>
      </c>
      <c r="N6047" s="178">
        <v>0.0</v>
      </c>
      <c r="O6047" s="163"/>
      <c r="P6047" s="164"/>
      <c r="Q6047" s="163"/>
      <c r="R6047" s="163"/>
      <c r="S6047" s="168" t="s">
        <v>20645</v>
      </c>
      <c r="T6047" s="164">
        <v>0.0</v>
      </c>
    </row>
    <row r="6048" ht="18.75" customHeight="1">
      <c r="A6048" s="189">
        <v>46008.0</v>
      </c>
      <c r="B6048" s="171">
        <v>18417.0</v>
      </c>
      <c r="C6048" s="171" t="s">
        <v>21364</v>
      </c>
      <c r="D6048" s="171" t="s">
        <v>20659</v>
      </c>
      <c r="E6048" s="171">
        <v>8.0</v>
      </c>
      <c r="F6048" s="171" t="s">
        <v>20799</v>
      </c>
      <c r="G6048" s="171" t="s">
        <v>7298</v>
      </c>
      <c r="H6048" s="172" t="s">
        <v>20635</v>
      </c>
      <c r="I6048" s="173">
        <v>11500.0</v>
      </c>
      <c r="J6048" s="174">
        <v>1800.0</v>
      </c>
      <c r="K6048" s="179">
        <v>1800.0</v>
      </c>
      <c r="L6048" s="178"/>
      <c r="M6048" s="177"/>
      <c r="N6048" s="178"/>
      <c r="O6048" s="163"/>
      <c r="P6048" s="164"/>
      <c r="Q6048" s="163"/>
      <c r="R6048" s="163"/>
      <c r="S6048" s="168"/>
      <c r="T6048" s="164"/>
    </row>
    <row r="6049" ht="18.75" customHeight="1">
      <c r="A6049" s="189">
        <v>46008.0</v>
      </c>
      <c r="B6049" s="171">
        <v>18418.0</v>
      </c>
      <c r="C6049" s="171" t="s">
        <v>23170</v>
      </c>
      <c r="D6049" s="171" t="s">
        <v>20687</v>
      </c>
      <c r="E6049" s="171">
        <v>8.0</v>
      </c>
      <c r="F6049" s="171" t="s">
        <v>21076</v>
      </c>
      <c r="G6049" s="171" t="s">
        <v>17251</v>
      </c>
      <c r="H6049" s="172" t="s">
        <v>20635</v>
      </c>
      <c r="I6049" s="173">
        <v>12300.0</v>
      </c>
      <c r="J6049" s="174">
        <v>2280.0</v>
      </c>
      <c r="K6049" s="179">
        <v>2280.0</v>
      </c>
      <c r="L6049" s="178"/>
      <c r="M6049" s="177"/>
      <c r="N6049" s="178"/>
      <c r="O6049" s="163"/>
      <c r="P6049" s="164"/>
      <c r="Q6049" s="163"/>
      <c r="R6049" s="163"/>
      <c r="S6049" s="168"/>
      <c r="T6049" s="164"/>
    </row>
    <row r="6050" ht="18.75" customHeight="1">
      <c r="A6050" s="180">
        <v>46008.0</v>
      </c>
      <c r="B6050" s="171">
        <v>9513.0</v>
      </c>
      <c r="C6050" s="171" t="s">
        <v>5722</v>
      </c>
      <c r="D6050" s="171"/>
      <c r="E6050" s="171" t="s">
        <v>20634</v>
      </c>
      <c r="F6050" s="171"/>
      <c r="G6050" s="171" t="s">
        <v>22684</v>
      </c>
      <c r="H6050" s="172" t="s">
        <v>22684</v>
      </c>
      <c r="I6050" s="173">
        <v>3360.0</v>
      </c>
      <c r="J6050" s="174">
        <v>440.0</v>
      </c>
      <c r="K6050" s="179">
        <v>0.0</v>
      </c>
      <c r="L6050" s="178">
        <v>440.0</v>
      </c>
      <c r="M6050" s="177">
        <v>0.0</v>
      </c>
      <c r="N6050" s="178">
        <v>0.0</v>
      </c>
      <c r="O6050" s="163"/>
      <c r="P6050" s="164"/>
      <c r="Q6050" s="163"/>
      <c r="R6050" s="163"/>
      <c r="S6050" s="168" t="s">
        <v>20645</v>
      </c>
      <c r="T6050" s="164">
        <v>0.0</v>
      </c>
    </row>
    <row r="6051" ht="18.75" customHeight="1">
      <c r="A6051" s="180">
        <v>46008.0</v>
      </c>
      <c r="B6051" s="171">
        <v>9514.0</v>
      </c>
      <c r="C6051" s="171" t="s">
        <v>4035</v>
      </c>
      <c r="D6051" s="171"/>
      <c r="E6051" s="171" t="s">
        <v>20634</v>
      </c>
      <c r="F6051" s="171"/>
      <c r="G6051" s="171"/>
      <c r="H6051" s="172"/>
      <c r="I6051" s="173">
        <v>4420.0</v>
      </c>
      <c r="J6051" s="174">
        <v>1760.0</v>
      </c>
      <c r="K6051" s="179">
        <v>0.0</v>
      </c>
      <c r="L6051" s="178">
        <v>0.0</v>
      </c>
      <c r="M6051" s="177">
        <v>0.0</v>
      </c>
      <c r="N6051" s="178">
        <v>1760.0</v>
      </c>
      <c r="O6051" s="163"/>
      <c r="P6051" s="164"/>
      <c r="Q6051" s="163"/>
      <c r="R6051" s="163"/>
      <c r="S6051" s="168" t="s">
        <v>20645</v>
      </c>
      <c r="T6051" s="164">
        <v>0.0</v>
      </c>
    </row>
    <row r="6052" ht="18.75" customHeight="1">
      <c r="A6052" s="189">
        <v>46008.0</v>
      </c>
      <c r="B6052" s="171">
        <v>18419.0</v>
      </c>
      <c r="C6052" s="171" t="s">
        <v>4082</v>
      </c>
      <c r="D6052" s="171" t="s">
        <v>20673</v>
      </c>
      <c r="E6052" s="171">
        <v>8.0</v>
      </c>
      <c r="F6052" s="171" t="s">
        <v>21636</v>
      </c>
      <c r="G6052" s="171" t="s">
        <v>17255</v>
      </c>
      <c r="H6052" s="172" t="s">
        <v>20635</v>
      </c>
      <c r="I6052" s="173">
        <v>12840.0</v>
      </c>
      <c r="J6052" s="174">
        <v>3000.0</v>
      </c>
      <c r="K6052" s="179">
        <v>3000.0</v>
      </c>
      <c r="L6052" s="178"/>
      <c r="M6052" s="177"/>
      <c r="N6052" s="178"/>
      <c r="O6052" s="163"/>
      <c r="P6052" s="164"/>
      <c r="Q6052" s="163"/>
      <c r="R6052" s="163"/>
      <c r="S6052" s="168"/>
      <c r="T6052" s="164"/>
    </row>
    <row r="6053" ht="18.75" customHeight="1">
      <c r="A6053" s="180">
        <v>46008.0</v>
      </c>
      <c r="B6053" s="171">
        <v>9515.0</v>
      </c>
      <c r="C6053" s="171" t="s">
        <v>8090</v>
      </c>
      <c r="D6053" s="171"/>
      <c r="E6053" s="171" t="s">
        <v>20634</v>
      </c>
      <c r="F6053" s="171"/>
      <c r="G6053" s="171" t="s">
        <v>23171</v>
      </c>
      <c r="H6053" s="172" t="s">
        <v>23171</v>
      </c>
      <c r="I6053" s="173">
        <v>10680.0</v>
      </c>
      <c r="J6053" s="174">
        <v>500.0</v>
      </c>
      <c r="K6053" s="179">
        <v>500.0</v>
      </c>
      <c r="L6053" s="178">
        <v>0.0</v>
      </c>
      <c r="M6053" s="177">
        <v>0.0</v>
      </c>
      <c r="N6053" s="178">
        <v>0.0</v>
      </c>
      <c r="O6053" s="163"/>
      <c r="P6053" s="164"/>
      <c r="Q6053" s="163"/>
      <c r="R6053" s="163"/>
      <c r="S6053" s="168" t="s">
        <v>20645</v>
      </c>
      <c r="T6053" s="164">
        <v>0.0</v>
      </c>
    </row>
    <row r="6054" ht="18.75" customHeight="1">
      <c r="A6054" s="189">
        <v>46008.0</v>
      </c>
      <c r="B6054" s="171">
        <v>18420.0</v>
      </c>
      <c r="C6054" s="171" t="s">
        <v>21332</v>
      </c>
      <c r="D6054" s="171" t="s">
        <v>20659</v>
      </c>
      <c r="E6054" s="171">
        <v>8.0</v>
      </c>
      <c r="F6054" s="171" t="s">
        <v>22013</v>
      </c>
      <c r="G6054" s="171" t="s">
        <v>23172</v>
      </c>
      <c r="H6054" s="172" t="s">
        <v>20635</v>
      </c>
      <c r="I6054" s="173">
        <v>15100.0</v>
      </c>
      <c r="J6054" s="174">
        <v>5400.0</v>
      </c>
      <c r="K6054" s="179">
        <v>5400.0</v>
      </c>
      <c r="L6054" s="178"/>
      <c r="M6054" s="177"/>
      <c r="N6054" s="178"/>
      <c r="O6054" s="163"/>
      <c r="P6054" s="164"/>
      <c r="Q6054" s="163"/>
      <c r="R6054" s="163"/>
      <c r="S6054" s="168"/>
      <c r="T6054" s="164"/>
    </row>
    <row r="6055" ht="18.75" customHeight="1">
      <c r="A6055" s="189">
        <v>46008.0</v>
      </c>
      <c r="B6055" s="171">
        <v>18421.0</v>
      </c>
      <c r="C6055" s="171" t="s">
        <v>3041</v>
      </c>
      <c r="D6055" s="171" t="s">
        <v>20659</v>
      </c>
      <c r="E6055" s="171">
        <v>8.0</v>
      </c>
      <c r="F6055" s="171" t="s">
        <v>21551</v>
      </c>
      <c r="G6055" s="171" t="s">
        <v>17266</v>
      </c>
      <c r="H6055" s="172" t="s">
        <v>20635</v>
      </c>
      <c r="I6055" s="173">
        <v>16260.0</v>
      </c>
      <c r="J6055" s="174">
        <v>6560.0</v>
      </c>
      <c r="K6055" s="179">
        <v>6560.0</v>
      </c>
      <c r="L6055" s="178"/>
      <c r="M6055" s="177"/>
      <c r="N6055" s="178"/>
      <c r="O6055" s="163"/>
      <c r="P6055" s="164"/>
      <c r="Q6055" s="163"/>
      <c r="R6055" s="163"/>
      <c r="S6055" s="168"/>
      <c r="T6055" s="164"/>
    </row>
    <row r="6056" ht="18.75" customHeight="1">
      <c r="A6056" s="189">
        <v>46008.0</v>
      </c>
      <c r="B6056" s="171">
        <v>18422.0</v>
      </c>
      <c r="C6056" s="171" t="s">
        <v>23173</v>
      </c>
      <c r="D6056" s="171" t="s">
        <v>20673</v>
      </c>
      <c r="E6056" s="171">
        <v>8.0</v>
      </c>
      <c r="F6056" s="171" t="s">
        <v>20969</v>
      </c>
      <c r="G6056" s="171" t="s">
        <v>4771</v>
      </c>
      <c r="H6056" s="172" t="s">
        <v>20635</v>
      </c>
      <c r="I6056" s="173">
        <v>12100.0</v>
      </c>
      <c r="J6056" s="174">
        <v>2260.0</v>
      </c>
      <c r="K6056" s="179">
        <v>2260.0</v>
      </c>
      <c r="L6056" s="178"/>
      <c r="M6056" s="177"/>
      <c r="N6056" s="178"/>
      <c r="O6056" s="163"/>
      <c r="P6056" s="164"/>
      <c r="Q6056" s="163"/>
      <c r="R6056" s="163"/>
      <c r="S6056" s="168"/>
      <c r="T6056" s="164"/>
    </row>
    <row r="6057" ht="18.75" customHeight="1">
      <c r="A6057" s="182">
        <v>46008.02901182871</v>
      </c>
      <c r="B6057" s="171">
        <v>9496.0</v>
      </c>
      <c r="C6057" s="171" t="s">
        <v>2781</v>
      </c>
      <c r="D6057" s="171"/>
      <c r="E6057" s="171" t="s">
        <v>20634</v>
      </c>
      <c r="F6057" s="171"/>
      <c r="G6057" s="171"/>
      <c r="H6057" s="172"/>
      <c r="I6057" s="173">
        <v>3600.0</v>
      </c>
      <c r="J6057" s="174">
        <v>720.0</v>
      </c>
      <c r="K6057" s="179">
        <v>720.0</v>
      </c>
      <c r="L6057" s="178">
        <v>0.0</v>
      </c>
      <c r="M6057" s="177">
        <v>0.0</v>
      </c>
      <c r="N6057" s="178">
        <v>0.0</v>
      </c>
      <c r="O6057" s="163"/>
      <c r="P6057" s="164"/>
      <c r="Q6057" s="163"/>
      <c r="R6057" s="163"/>
      <c r="S6057" s="168" t="s">
        <v>20645</v>
      </c>
      <c r="T6057" s="164">
        <v>0.0</v>
      </c>
    </row>
    <row r="6058" ht="18.75" customHeight="1">
      <c r="A6058" s="180">
        <v>46009.0</v>
      </c>
      <c r="B6058" s="171">
        <v>9518.0</v>
      </c>
      <c r="C6058" s="171" t="s">
        <v>4112</v>
      </c>
      <c r="D6058" s="171"/>
      <c r="E6058" s="171" t="s">
        <v>20634</v>
      </c>
      <c r="F6058" s="171"/>
      <c r="G6058" s="171" t="s">
        <v>23174</v>
      </c>
      <c r="H6058" s="172" t="s">
        <v>23174</v>
      </c>
      <c r="I6058" s="173">
        <v>3100.0</v>
      </c>
      <c r="J6058" s="174">
        <v>480.0</v>
      </c>
      <c r="K6058" s="179">
        <v>480.0</v>
      </c>
      <c r="L6058" s="178">
        <v>0.0</v>
      </c>
      <c r="M6058" s="177">
        <v>0.0</v>
      </c>
      <c r="N6058" s="178">
        <v>0.0</v>
      </c>
      <c r="O6058" s="163"/>
      <c r="P6058" s="164"/>
      <c r="Q6058" s="163"/>
      <c r="R6058" s="163"/>
      <c r="S6058" s="168" t="s">
        <v>20645</v>
      </c>
      <c r="T6058" s="164">
        <v>0.0</v>
      </c>
    </row>
    <row r="6059" ht="18.75" customHeight="1">
      <c r="A6059" s="189">
        <v>46009.0</v>
      </c>
      <c r="B6059" s="171">
        <v>18424.0</v>
      </c>
      <c r="C6059" s="171" t="s">
        <v>23175</v>
      </c>
      <c r="D6059" s="171" t="s">
        <v>20687</v>
      </c>
      <c r="E6059" s="171">
        <v>12.0</v>
      </c>
      <c r="F6059" s="171" t="s">
        <v>20981</v>
      </c>
      <c r="G6059" s="171" t="s">
        <v>14380</v>
      </c>
      <c r="H6059" s="172" t="s">
        <v>20635</v>
      </c>
      <c r="I6059" s="173">
        <v>11560.0</v>
      </c>
      <c r="J6059" s="174">
        <v>1520.0</v>
      </c>
      <c r="K6059" s="179">
        <v>1520.0</v>
      </c>
      <c r="L6059" s="178"/>
      <c r="M6059" s="177"/>
      <c r="N6059" s="178"/>
      <c r="O6059" s="163"/>
      <c r="P6059" s="164"/>
      <c r="Q6059" s="163"/>
      <c r="R6059" s="163"/>
      <c r="S6059" s="168"/>
      <c r="T6059" s="164"/>
    </row>
    <row r="6060" ht="18.75" customHeight="1">
      <c r="A6060" s="180">
        <v>46009.0</v>
      </c>
      <c r="B6060" s="171">
        <v>9520.0</v>
      </c>
      <c r="C6060" s="171" t="s">
        <v>8901</v>
      </c>
      <c r="D6060" s="171"/>
      <c r="E6060" s="171" t="s">
        <v>20634</v>
      </c>
      <c r="F6060" s="171"/>
      <c r="G6060" s="171" t="s">
        <v>23176</v>
      </c>
      <c r="H6060" s="172" t="s">
        <v>23176</v>
      </c>
      <c r="I6060" s="173">
        <v>10880.0</v>
      </c>
      <c r="J6060" s="174">
        <v>440.0</v>
      </c>
      <c r="K6060" s="179">
        <v>440.0</v>
      </c>
      <c r="L6060" s="178">
        <v>0.0</v>
      </c>
      <c r="M6060" s="177">
        <v>0.0</v>
      </c>
      <c r="N6060" s="178">
        <v>0.0</v>
      </c>
      <c r="O6060" s="163"/>
      <c r="P6060" s="164"/>
      <c r="Q6060" s="163"/>
      <c r="R6060" s="163"/>
      <c r="S6060" s="168" t="s">
        <v>20645</v>
      </c>
      <c r="T6060" s="164">
        <v>0.0</v>
      </c>
    </row>
    <row r="6061" ht="18.75" customHeight="1">
      <c r="A6061" s="189">
        <v>46009.0</v>
      </c>
      <c r="B6061" s="171">
        <v>18425.0</v>
      </c>
      <c r="C6061" s="171" t="s">
        <v>23177</v>
      </c>
      <c r="D6061" s="171" t="s">
        <v>20659</v>
      </c>
      <c r="E6061" s="171">
        <v>8.0</v>
      </c>
      <c r="F6061" s="171" t="s">
        <v>20806</v>
      </c>
      <c r="G6061" s="171" t="s">
        <v>17287</v>
      </c>
      <c r="H6061" s="172" t="s">
        <v>20635</v>
      </c>
      <c r="I6061" s="173">
        <v>11120.0</v>
      </c>
      <c r="J6061" s="174">
        <v>1420.0</v>
      </c>
      <c r="K6061" s="179">
        <v>1420.0</v>
      </c>
      <c r="L6061" s="178"/>
      <c r="M6061" s="177"/>
      <c r="N6061" s="178"/>
      <c r="O6061" s="163"/>
      <c r="P6061" s="164"/>
      <c r="Q6061" s="163"/>
      <c r="R6061" s="163"/>
      <c r="S6061" s="168"/>
      <c r="T6061" s="164"/>
    </row>
    <row r="6062" ht="18.75" customHeight="1">
      <c r="A6062" s="180">
        <v>46009.0</v>
      </c>
      <c r="B6062" s="171">
        <v>9521.0</v>
      </c>
      <c r="C6062" s="171" t="s">
        <v>8901</v>
      </c>
      <c r="D6062" s="171"/>
      <c r="E6062" s="171" t="s">
        <v>20634</v>
      </c>
      <c r="F6062" s="171"/>
      <c r="G6062" s="171" t="s">
        <v>23178</v>
      </c>
      <c r="H6062" s="172" t="s">
        <v>23178</v>
      </c>
      <c r="I6062" s="173">
        <v>14100.0</v>
      </c>
      <c r="J6062" s="174">
        <v>3600.0</v>
      </c>
      <c r="K6062" s="179">
        <v>3600.0</v>
      </c>
      <c r="L6062" s="178">
        <v>0.0</v>
      </c>
      <c r="M6062" s="177">
        <v>0.0</v>
      </c>
      <c r="N6062" s="178">
        <v>0.0</v>
      </c>
      <c r="O6062" s="163"/>
      <c r="P6062" s="164"/>
      <c r="Q6062" s="163"/>
      <c r="R6062" s="163"/>
      <c r="S6062" s="168" t="s">
        <v>20645</v>
      </c>
      <c r="T6062" s="164">
        <v>0.0</v>
      </c>
    </row>
    <row r="6063" ht="18.75" customHeight="1">
      <c r="A6063" s="189">
        <v>46009.0</v>
      </c>
      <c r="B6063" s="171">
        <v>18426.0</v>
      </c>
      <c r="C6063" s="171" t="s">
        <v>829</v>
      </c>
      <c r="D6063" s="171" t="s">
        <v>20687</v>
      </c>
      <c r="E6063" s="171">
        <v>8.0</v>
      </c>
      <c r="F6063" s="171" t="s">
        <v>21114</v>
      </c>
      <c r="G6063" s="171" t="s">
        <v>9254</v>
      </c>
      <c r="H6063" s="172" t="s">
        <v>20635</v>
      </c>
      <c r="I6063" s="173">
        <v>12260.0</v>
      </c>
      <c r="J6063" s="174">
        <v>2240.0</v>
      </c>
      <c r="K6063" s="179">
        <v>2240.0</v>
      </c>
      <c r="L6063" s="178"/>
      <c r="M6063" s="177"/>
      <c r="N6063" s="178"/>
      <c r="O6063" s="163"/>
      <c r="P6063" s="164"/>
      <c r="Q6063" s="163"/>
      <c r="R6063" s="163"/>
      <c r="S6063" s="168"/>
      <c r="T6063" s="164"/>
    </row>
    <row r="6064" ht="18.75" customHeight="1">
      <c r="A6064" s="189">
        <v>46009.0</v>
      </c>
      <c r="B6064" s="171">
        <v>18427.0</v>
      </c>
      <c r="C6064" s="171" t="s">
        <v>22988</v>
      </c>
      <c r="D6064" s="171" t="s">
        <v>20659</v>
      </c>
      <c r="E6064" s="171">
        <v>8.0</v>
      </c>
      <c r="F6064" s="171" t="s">
        <v>21615</v>
      </c>
      <c r="G6064" s="171" t="s">
        <v>17116</v>
      </c>
      <c r="H6064" s="172" t="s">
        <v>20635</v>
      </c>
      <c r="I6064" s="173">
        <v>14660.0</v>
      </c>
      <c r="J6064" s="174">
        <v>4960.0</v>
      </c>
      <c r="K6064" s="179">
        <v>4960.0</v>
      </c>
      <c r="L6064" s="178"/>
      <c r="M6064" s="177"/>
      <c r="N6064" s="178"/>
      <c r="O6064" s="163"/>
      <c r="P6064" s="164"/>
      <c r="Q6064" s="163"/>
      <c r="R6064" s="163"/>
      <c r="S6064" s="168"/>
      <c r="T6064" s="164"/>
    </row>
    <row r="6065" ht="18.75" customHeight="1">
      <c r="A6065" s="189">
        <v>46009.0</v>
      </c>
      <c r="B6065" s="171">
        <v>18428.0</v>
      </c>
      <c r="C6065" s="171" t="s">
        <v>20832</v>
      </c>
      <c r="D6065" s="171" t="s">
        <v>20673</v>
      </c>
      <c r="E6065" s="171">
        <v>4.0</v>
      </c>
      <c r="F6065" s="171" t="s">
        <v>20979</v>
      </c>
      <c r="G6065" s="171" t="s">
        <v>17309</v>
      </c>
      <c r="H6065" s="172" t="s">
        <v>20635</v>
      </c>
      <c r="I6065" s="173">
        <v>12560.0</v>
      </c>
      <c r="J6065" s="174">
        <v>3000.0</v>
      </c>
      <c r="K6065" s="179">
        <v>3000.0</v>
      </c>
      <c r="L6065" s="178"/>
      <c r="M6065" s="177"/>
      <c r="N6065" s="178"/>
      <c r="O6065" s="163"/>
      <c r="P6065" s="164"/>
      <c r="Q6065" s="163"/>
      <c r="R6065" s="163"/>
      <c r="S6065" s="168"/>
      <c r="T6065" s="164"/>
    </row>
    <row r="6066" ht="18.75" customHeight="1">
      <c r="A6066" s="189">
        <v>46009.0</v>
      </c>
      <c r="B6066" s="171">
        <v>18431.0</v>
      </c>
      <c r="C6066" s="171" t="s">
        <v>18536</v>
      </c>
      <c r="D6066" s="171" t="s">
        <v>20673</v>
      </c>
      <c r="E6066" s="171">
        <v>8.0</v>
      </c>
      <c r="F6066" s="171" t="s">
        <v>21012</v>
      </c>
      <c r="G6066" s="171" t="s">
        <v>9237</v>
      </c>
      <c r="H6066" s="172" t="s">
        <v>20635</v>
      </c>
      <c r="I6066" s="173">
        <v>10900.0</v>
      </c>
      <c r="J6066" s="174">
        <v>1060.0</v>
      </c>
      <c r="K6066" s="179">
        <v>1060.0</v>
      </c>
      <c r="L6066" s="178"/>
      <c r="M6066" s="177"/>
      <c r="N6066" s="178"/>
      <c r="O6066" s="163"/>
      <c r="P6066" s="164"/>
      <c r="Q6066" s="163"/>
      <c r="R6066" s="163"/>
      <c r="S6066" s="168"/>
      <c r="T6066" s="164"/>
    </row>
    <row r="6067" ht="18.75" customHeight="1">
      <c r="A6067" s="189">
        <v>46009.0</v>
      </c>
      <c r="B6067" s="171">
        <v>18432.0</v>
      </c>
      <c r="C6067" s="171" t="s">
        <v>2851</v>
      </c>
      <c r="D6067" s="171" t="s">
        <v>20687</v>
      </c>
      <c r="E6067" s="171">
        <v>8.0</v>
      </c>
      <c r="F6067" s="171" t="s">
        <v>20700</v>
      </c>
      <c r="G6067" s="171" t="s">
        <v>10466</v>
      </c>
      <c r="H6067" s="172" t="s">
        <v>20635</v>
      </c>
      <c r="I6067" s="173">
        <v>11360.0</v>
      </c>
      <c r="J6067" s="174">
        <v>1340.0</v>
      </c>
      <c r="K6067" s="179">
        <v>1340.0</v>
      </c>
      <c r="L6067" s="178"/>
      <c r="M6067" s="177"/>
      <c r="N6067" s="178"/>
      <c r="O6067" s="163"/>
      <c r="P6067" s="164"/>
      <c r="Q6067" s="163"/>
      <c r="R6067" s="163"/>
      <c r="S6067" s="168"/>
      <c r="T6067" s="164"/>
    </row>
    <row r="6068" ht="18.75" customHeight="1">
      <c r="A6068" s="189">
        <v>46009.0</v>
      </c>
      <c r="B6068" s="171">
        <v>18433.0</v>
      </c>
      <c r="C6068" s="171" t="s">
        <v>21371</v>
      </c>
      <c r="D6068" s="171" t="s">
        <v>20659</v>
      </c>
      <c r="E6068" s="171">
        <v>8.0</v>
      </c>
      <c r="F6068" s="171" t="s">
        <v>20700</v>
      </c>
      <c r="G6068" s="171" t="s">
        <v>17331</v>
      </c>
      <c r="H6068" s="172" t="s">
        <v>20635</v>
      </c>
      <c r="I6068" s="173">
        <v>15240.0</v>
      </c>
      <c r="J6068" s="174">
        <v>5540.0</v>
      </c>
      <c r="K6068" s="179">
        <v>5540.0</v>
      </c>
      <c r="L6068" s="178"/>
      <c r="M6068" s="177"/>
      <c r="N6068" s="178"/>
      <c r="O6068" s="163"/>
      <c r="P6068" s="164"/>
      <c r="Q6068" s="163"/>
      <c r="R6068" s="163"/>
      <c r="S6068" s="168"/>
      <c r="T6068" s="164"/>
    </row>
    <row r="6069" ht="18.75" customHeight="1">
      <c r="A6069" s="189">
        <v>46009.0</v>
      </c>
      <c r="B6069" s="171">
        <v>18434.0</v>
      </c>
      <c r="C6069" s="171" t="s">
        <v>20898</v>
      </c>
      <c r="D6069" s="171" t="s">
        <v>20687</v>
      </c>
      <c r="E6069" s="171">
        <v>8.0</v>
      </c>
      <c r="F6069" s="171" t="s">
        <v>20798</v>
      </c>
      <c r="G6069" s="171" t="s">
        <v>17345</v>
      </c>
      <c r="H6069" s="172" t="s">
        <v>20635</v>
      </c>
      <c r="I6069" s="173">
        <v>11280.0</v>
      </c>
      <c r="J6069" s="174">
        <v>1260.0</v>
      </c>
      <c r="K6069" s="179">
        <v>1260.0</v>
      </c>
      <c r="L6069" s="178"/>
      <c r="M6069" s="177"/>
      <c r="N6069" s="178"/>
      <c r="O6069" s="163"/>
      <c r="P6069" s="164"/>
      <c r="Q6069" s="163"/>
      <c r="R6069" s="163"/>
      <c r="S6069" s="168"/>
      <c r="T6069" s="164"/>
    </row>
    <row r="6070" ht="18.75" customHeight="1">
      <c r="A6070" s="189">
        <v>46009.0</v>
      </c>
      <c r="B6070" s="171">
        <v>18435.0</v>
      </c>
      <c r="C6070" s="171" t="s">
        <v>4476</v>
      </c>
      <c r="D6070" s="171" t="s">
        <v>20673</v>
      </c>
      <c r="E6070" s="171" t="s">
        <v>132</v>
      </c>
      <c r="F6070" s="171" t="s">
        <v>20776</v>
      </c>
      <c r="G6070" s="171" t="s">
        <v>4639</v>
      </c>
      <c r="H6070" s="172" t="s">
        <v>20635</v>
      </c>
      <c r="I6070" s="173">
        <v>11400.0</v>
      </c>
      <c r="J6070" s="174">
        <v>1240.0</v>
      </c>
      <c r="K6070" s="179">
        <v>1240.0</v>
      </c>
      <c r="L6070" s="178"/>
      <c r="M6070" s="177"/>
      <c r="N6070" s="178"/>
      <c r="O6070" s="163"/>
      <c r="P6070" s="164"/>
      <c r="Q6070" s="163"/>
      <c r="R6070" s="163"/>
      <c r="S6070" s="168"/>
      <c r="T6070" s="164"/>
    </row>
    <row r="6071" ht="18.75" customHeight="1">
      <c r="A6071" s="189">
        <v>46009.0</v>
      </c>
      <c r="B6071" s="171">
        <v>18436.0</v>
      </c>
      <c r="C6071" s="171" t="s">
        <v>20986</v>
      </c>
      <c r="D6071" s="171" t="s">
        <v>20687</v>
      </c>
      <c r="E6071" s="171">
        <v>4.0</v>
      </c>
      <c r="F6071" s="171" t="s">
        <v>20822</v>
      </c>
      <c r="G6071" s="171" t="s">
        <v>17355</v>
      </c>
      <c r="H6071" s="172" t="s">
        <v>20635</v>
      </c>
      <c r="I6071" s="173">
        <v>10580.0</v>
      </c>
      <c r="J6071" s="174">
        <v>800.0</v>
      </c>
      <c r="K6071" s="179">
        <v>800.0</v>
      </c>
      <c r="L6071" s="178"/>
      <c r="M6071" s="177"/>
      <c r="N6071" s="178"/>
      <c r="O6071" s="163"/>
      <c r="P6071" s="164"/>
      <c r="Q6071" s="163"/>
      <c r="R6071" s="163"/>
      <c r="S6071" s="168"/>
      <c r="T6071" s="164"/>
    </row>
    <row r="6072" ht="18.75" customHeight="1">
      <c r="A6072" s="189">
        <v>46009.0</v>
      </c>
      <c r="B6072" s="171">
        <v>18437.0</v>
      </c>
      <c r="C6072" s="171" t="s">
        <v>23179</v>
      </c>
      <c r="D6072" s="171" t="s">
        <v>5686</v>
      </c>
      <c r="E6072" s="171">
        <v>20.0</v>
      </c>
      <c r="F6072" s="171" t="s">
        <v>20771</v>
      </c>
      <c r="G6072" s="171" t="s">
        <v>4504</v>
      </c>
      <c r="H6072" s="172" t="s">
        <v>20635</v>
      </c>
      <c r="I6072" s="173">
        <v>20420.0</v>
      </c>
      <c r="J6072" s="174">
        <v>4260.0</v>
      </c>
      <c r="K6072" s="179">
        <v>4260.0</v>
      </c>
      <c r="L6072" s="178"/>
      <c r="M6072" s="177"/>
      <c r="N6072" s="178"/>
      <c r="O6072" s="163"/>
      <c r="P6072" s="164"/>
      <c r="Q6072" s="163"/>
      <c r="R6072" s="163"/>
      <c r="S6072" s="168"/>
      <c r="T6072" s="164"/>
    </row>
    <row r="6073" ht="18.75" customHeight="1">
      <c r="A6073" s="189">
        <v>46009.0</v>
      </c>
      <c r="B6073" s="171">
        <v>18438.0</v>
      </c>
      <c r="C6073" s="171" t="s">
        <v>21011</v>
      </c>
      <c r="D6073" s="171" t="s">
        <v>20659</v>
      </c>
      <c r="E6073" s="171">
        <v>8.0</v>
      </c>
      <c r="F6073" s="171" t="s">
        <v>20750</v>
      </c>
      <c r="G6073" s="171" t="s">
        <v>16544</v>
      </c>
      <c r="H6073" s="172" t="s">
        <v>20635</v>
      </c>
      <c r="I6073" s="173">
        <v>11200.0</v>
      </c>
      <c r="J6073" s="174">
        <v>1500.0</v>
      </c>
      <c r="K6073" s="179">
        <v>1500.0</v>
      </c>
      <c r="L6073" s="178"/>
      <c r="M6073" s="177"/>
      <c r="N6073" s="178"/>
      <c r="O6073" s="163"/>
      <c r="P6073" s="164"/>
      <c r="Q6073" s="163"/>
      <c r="R6073" s="163"/>
      <c r="S6073" s="168"/>
      <c r="T6073" s="164"/>
    </row>
    <row r="6074" ht="18.75" customHeight="1">
      <c r="A6074" s="189">
        <v>46009.0</v>
      </c>
      <c r="B6074" s="171">
        <v>18439.0</v>
      </c>
      <c r="C6074" s="171" t="s">
        <v>23008</v>
      </c>
      <c r="D6074" s="171" t="s">
        <v>20687</v>
      </c>
      <c r="E6074" s="171">
        <v>8.0</v>
      </c>
      <c r="F6074" s="171" t="s">
        <v>21262</v>
      </c>
      <c r="G6074" s="171" t="s">
        <v>17376</v>
      </c>
      <c r="H6074" s="172" t="s">
        <v>20635</v>
      </c>
      <c r="I6074" s="173">
        <v>13180.0</v>
      </c>
      <c r="J6074" s="174">
        <v>3160.0</v>
      </c>
      <c r="K6074" s="179">
        <v>3160.0</v>
      </c>
      <c r="L6074" s="178"/>
      <c r="M6074" s="177"/>
      <c r="N6074" s="178"/>
      <c r="O6074" s="163"/>
      <c r="P6074" s="164"/>
      <c r="Q6074" s="163"/>
      <c r="R6074" s="163"/>
      <c r="S6074" s="168"/>
      <c r="T6074" s="164"/>
    </row>
    <row r="6075" ht="18.75" customHeight="1">
      <c r="A6075" s="189">
        <v>46009.0</v>
      </c>
      <c r="B6075" s="171">
        <v>18440.0</v>
      </c>
      <c r="C6075" s="171" t="s">
        <v>23180</v>
      </c>
      <c r="D6075" s="171" t="s">
        <v>20673</v>
      </c>
      <c r="E6075" s="171">
        <v>14.0</v>
      </c>
      <c r="F6075" s="171" t="s">
        <v>21002</v>
      </c>
      <c r="G6075" s="171" t="s">
        <v>4124</v>
      </c>
      <c r="H6075" s="172" t="s">
        <v>20635</v>
      </c>
      <c r="I6075" s="173">
        <v>13440.0</v>
      </c>
      <c r="J6075" s="174">
        <v>3580.0</v>
      </c>
      <c r="K6075" s="179">
        <v>3580.0</v>
      </c>
      <c r="L6075" s="178"/>
      <c r="M6075" s="177"/>
      <c r="N6075" s="178"/>
      <c r="O6075" s="163"/>
      <c r="P6075" s="164"/>
      <c r="Q6075" s="163"/>
      <c r="R6075" s="163"/>
      <c r="S6075" s="168"/>
      <c r="T6075" s="164"/>
    </row>
    <row r="6076" ht="18.75" customHeight="1">
      <c r="A6076" s="189">
        <v>46009.0</v>
      </c>
      <c r="B6076" s="171">
        <v>18441.0</v>
      </c>
      <c r="C6076" s="171" t="s">
        <v>20716</v>
      </c>
      <c r="D6076" s="171" t="s">
        <v>20659</v>
      </c>
      <c r="E6076" s="171">
        <v>14.0</v>
      </c>
      <c r="F6076" s="171" t="s">
        <v>20768</v>
      </c>
      <c r="G6076" s="171" t="s">
        <v>3993</v>
      </c>
      <c r="H6076" s="172" t="s">
        <v>20635</v>
      </c>
      <c r="I6076" s="173">
        <v>11220.0</v>
      </c>
      <c r="J6076" s="174">
        <v>1180.0</v>
      </c>
      <c r="K6076" s="179">
        <v>1180.0</v>
      </c>
      <c r="L6076" s="178"/>
      <c r="M6076" s="177"/>
      <c r="N6076" s="178"/>
      <c r="O6076" s="163"/>
      <c r="P6076" s="164"/>
      <c r="Q6076" s="163"/>
      <c r="R6076" s="163"/>
      <c r="S6076" s="168"/>
      <c r="T6076" s="164"/>
    </row>
    <row r="6077" ht="18.75" customHeight="1">
      <c r="A6077" s="189">
        <v>46009.0</v>
      </c>
      <c r="B6077" s="171">
        <v>18442.0</v>
      </c>
      <c r="C6077" s="171" t="s">
        <v>9968</v>
      </c>
      <c r="D6077" s="171" t="s">
        <v>20673</v>
      </c>
      <c r="E6077" s="171">
        <v>8.0</v>
      </c>
      <c r="F6077" s="171" t="s">
        <v>21331</v>
      </c>
      <c r="G6077" s="171" t="s">
        <v>14459</v>
      </c>
      <c r="H6077" s="172" t="s">
        <v>20635</v>
      </c>
      <c r="I6077" s="173">
        <v>11120.0</v>
      </c>
      <c r="J6077" s="174">
        <v>1280.0</v>
      </c>
      <c r="K6077" s="179">
        <v>1280.0</v>
      </c>
      <c r="L6077" s="178"/>
      <c r="M6077" s="177"/>
      <c r="N6077" s="178"/>
      <c r="O6077" s="163"/>
      <c r="P6077" s="164"/>
      <c r="Q6077" s="163"/>
      <c r="R6077" s="163"/>
      <c r="S6077" s="168"/>
      <c r="T6077" s="164"/>
    </row>
    <row r="6078" ht="18.75" customHeight="1">
      <c r="A6078" s="189">
        <v>46009.0</v>
      </c>
      <c r="B6078" s="171">
        <v>18443.0</v>
      </c>
      <c r="C6078" s="171" t="s">
        <v>4082</v>
      </c>
      <c r="D6078" s="171" t="s">
        <v>20687</v>
      </c>
      <c r="E6078" s="171">
        <v>12.0</v>
      </c>
      <c r="F6078" s="171" t="s">
        <v>21632</v>
      </c>
      <c r="G6078" s="171" t="s">
        <v>17384</v>
      </c>
      <c r="H6078" s="172" t="s">
        <v>20635</v>
      </c>
      <c r="I6078" s="173">
        <v>10660.0</v>
      </c>
      <c r="J6078" s="174">
        <v>620.0</v>
      </c>
      <c r="K6078" s="179">
        <v>620.0</v>
      </c>
      <c r="L6078" s="178"/>
      <c r="M6078" s="177"/>
      <c r="N6078" s="178"/>
      <c r="O6078" s="163"/>
      <c r="P6078" s="164"/>
      <c r="Q6078" s="163"/>
      <c r="R6078" s="163"/>
      <c r="S6078" s="168"/>
      <c r="T6078" s="164"/>
    </row>
    <row r="6079" ht="18.75" customHeight="1">
      <c r="A6079" s="189">
        <v>46009.0</v>
      </c>
      <c r="B6079" s="171">
        <v>18444.0</v>
      </c>
      <c r="C6079" s="171" t="s">
        <v>4082</v>
      </c>
      <c r="D6079" s="171" t="s">
        <v>20659</v>
      </c>
      <c r="E6079" s="171">
        <v>12.0</v>
      </c>
      <c r="F6079" s="171" t="s">
        <v>20744</v>
      </c>
      <c r="G6079" s="171" t="s">
        <v>16082</v>
      </c>
      <c r="H6079" s="172" t="s">
        <v>20635</v>
      </c>
      <c r="I6079" s="173">
        <v>11320.0</v>
      </c>
      <c r="J6079" s="174">
        <v>1280.0</v>
      </c>
      <c r="K6079" s="179">
        <v>1280.0</v>
      </c>
      <c r="L6079" s="178"/>
      <c r="M6079" s="177"/>
      <c r="N6079" s="178"/>
      <c r="O6079" s="163"/>
      <c r="P6079" s="164"/>
      <c r="Q6079" s="163"/>
      <c r="R6079" s="163"/>
      <c r="S6079" s="168"/>
      <c r="T6079" s="164"/>
    </row>
    <row r="6080" ht="18.75" customHeight="1">
      <c r="A6080" s="189">
        <v>46009.0</v>
      </c>
      <c r="B6080" s="171">
        <v>18445.0</v>
      </c>
      <c r="C6080" s="171" t="s">
        <v>23181</v>
      </c>
      <c r="D6080" s="171" t="s">
        <v>20659</v>
      </c>
      <c r="E6080" s="171">
        <v>8.0</v>
      </c>
      <c r="F6080" s="171" t="s">
        <v>22013</v>
      </c>
      <c r="G6080" s="171" t="s">
        <v>4580</v>
      </c>
      <c r="H6080" s="172" t="s">
        <v>20635</v>
      </c>
      <c r="I6080" s="173">
        <v>10800.0</v>
      </c>
      <c r="J6080" s="174">
        <v>1100.0</v>
      </c>
      <c r="K6080" s="179">
        <v>1100.0</v>
      </c>
      <c r="L6080" s="178"/>
      <c r="M6080" s="177"/>
      <c r="N6080" s="178"/>
      <c r="O6080" s="163"/>
      <c r="P6080" s="164"/>
      <c r="Q6080" s="163"/>
      <c r="R6080" s="163"/>
      <c r="S6080" s="168"/>
      <c r="T6080" s="164"/>
    </row>
    <row r="6081" ht="18.75" customHeight="1">
      <c r="A6081" s="189">
        <v>46009.0</v>
      </c>
      <c r="B6081" s="171">
        <v>18446.0</v>
      </c>
      <c r="C6081" s="171" t="s">
        <v>21233</v>
      </c>
      <c r="D6081" s="171" t="s">
        <v>20673</v>
      </c>
      <c r="E6081" s="171">
        <v>8.0</v>
      </c>
      <c r="F6081" s="171" t="s">
        <v>20830</v>
      </c>
      <c r="G6081" s="171" t="s">
        <v>17394</v>
      </c>
      <c r="H6081" s="172" t="s">
        <v>20635</v>
      </c>
      <c r="I6081" s="173">
        <v>11180.0</v>
      </c>
      <c r="J6081" s="174">
        <v>1340.0</v>
      </c>
      <c r="K6081" s="179">
        <v>1340.0</v>
      </c>
      <c r="L6081" s="178"/>
      <c r="M6081" s="177"/>
      <c r="N6081" s="178"/>
      <c r="O6081" s="163"/>
      <c r="P6081" s="164"/>
      <c r="Q6081" s="163"/>
      <c r="R6081" s="163"/>
      <c r="S6081" s="168"/>
      <c r="T6081" s="164"/>
    </row>
    <row r="6082" ht="18.75" customHeight="1">
      <c r="A6082" s="189">
        <v>46009.0</v>
      </c>
      <c r="B6082" s="171">
        <v>18447.0</v>
      </c>
      <c r="C6082" s="171" t="s">
        <v>4082</v>
      </c>
      <c r="D6082" s="171" t="s">
        <v>20687</v>
      </c>
      <c r="E6082" s="171">
        <v>14.0</v>
      </c>
      <c r="F6082" s="171" t="s">
        <v>21370</v>
      </c>
      <c r="G6082" s="171" t="s">
        <v>17396</v>
      </c>
      <c r="H6082" s="172" t="s">
        <v>20635</v>
      </c>
      <c r="I6082" s="173">
        <v>12460.0</v>
      </c>
      <c r="J6082" s="174">
        <v>2420.0</v>
      </c>
      <c r="K6082" s="179">
        <v>2420.0</v>
      </c>
      <c r="L6082" s="178"/>
      <c r="M6082" s="177"/>
      <c r="N6082" s="178"/>
      <c r="O6082" s="163"/>
      <c r="P6082" s="164"/>
      <c r="Q6082" s="163"/>
      <c r="R6082" s="163"/>
      <c r="S6082" s="168"/>
      <c r="T6082" s="164"/>
    </row>
    <row r="6083" ht="18.75" customHeight="1">
      <c r="A6083" s="189">
        <v>46009.0</v>
      </c>
      <c r="B6083" s="171">
        <v>9558.0</v>
      </c>
      <c r="C6083" s="171" t="s">
        <v>6423</v>
      </c>
      <c r="D6083" s="171"/>
      <c r="E6083" s="171" t="s">
        <v>20634</v>
      </c>
      <c r="F6083" s="171"/>
      <c r="G6083" s="171" t="s">
        <v>22683</v>
      </c>
      <c r="H6083" s="172" t="s">
        <v>22683</v>
      </c>
      <c r="I6083" s="173">
        <v>3380.0</v>
      </c>
      <c r="J6083" s="174">
        <v>240.0</v>
      </c>
      <c r="K6083" s="179">
        <v>0.0</v>
      </c>
      <c r="L6083" s="178">
        <v>240.0</v>
      </c>
      <c r="M6083" s="177">
        <v>0.0</v>
      </c>
      <c r="N6083" s="178">
        <v>0.0</v>
      </c>
      <c r="O6083" s="163"/>
      <c r="P6083" s="164"/>
      <c r="Q6083" s="163"/>
      <c r="R6083" s="163"/>
      <c r="S6083" s="168" t="s">
        <v>20645</v>
      </c>
      <c r="T6083" s="164">
        <v>0.0</v>
      </c>
    </row>
    <row r="6084" ht="18.75" customHeight="1">
      <c r="A6084" s="189">
        <v>46009.0</v>
      </c>
      <c r="B6084" s="171">
        <v>1905417.0</v>
      </c>
      <c r="C6084" s="171" t="s">
        <v>8901</v>
      </c>
      <c r="D6084" s="171"/>
      <c r="E6084" s="171" t="s">
        <v>20634</v>
      </c>
      <c r="F6084" s="171"/>
      <c r="G6084" s="171" t="s">
        <v>23182</v>
      </c>
      <c r="H6084" s="172" t="s">
        <v>23182</v>
      </c>
      <c r="I6084" s="173">
        <v>12860.0</v>
      </c>
      <c r="J6084" s="174">
        <v>1540.0</v>
      </c>
      <c r="K6084" s="179">
        <v>1540.0</v>
      </c>
      <c r="L6084" s="178">
        <v>0.0</v>
      </c>
      <c r="M6084" s="177">
        <v>0.0</v>
      </c>
      <c r="N6084" s="178">
        <v>0.0</v>
      </c>
      <c r="O6084" s="163"/>
      <c r="P6084" s="164"/>
      <c r="Q6084" s="163"/>
      <c r="R6084" s="163"/>
      <c r="S6084" s="168" t="s">
        <v>20645</v>
      </c>
      <c r="T6084" s="164">
        <v>0.0</v>
      </c>
    </row>
    <row r="6085" ht="18.75" customHeight="1">
      <c r="A6085" s="189">
        <v>46009.0</v>
      </c>
      <c r="B6085" s="171">
        <v>1905418.0</v>
      </c>
      <c r="C6085" s="171" t="s">
        <v>8901</v>
      </c>
      <c r="D6085" s="171"/>
      <c r="E6085" s="171" t="s">
        <v>20634</v>
      </c>
      <c r="F6085" s="171"/>
      <c r="G6085" s="171" t="s">
        <v>23183</v>
      </c>
      <c r="H6085" s="172" t="s">
        <v>23183</v>
      </c>
      <c r="I6085" s="173">
        <v>10880.0</v>
      </c>
      <c r="J6085" s="174">
        <v>440.0</v>
      </c>
      <c r="K6085" s="179">
        <v>1936.0000000000002</v>
      </c>
      <c r="L6085" s="178">
        <v>0.0</v>
      </c>
      <c r="M6085" s="177">
        <v>0.0</v>
      </c>
      <c r="N6085" s="178">
        <v>0.0</v>
      </c>
      <c r="O6085" s="163"/>
      <c r="P6085" s="164"/>
      <c r="Q6085" s="163"/>
      <c r="R6085" s="163"/>
      <c r="S6085" s="168" t="s">
        <v>20645</v>
      </c>
      <c r="T6085" s="164">
        <v>0.0</v>
      </c>
    </row>
    <row r="6086" ht="18.75" customHeight="1">
      <c r="A6086" s="189">
        <v>46009.0</v>
      </c>
      <c r="B6086" s="171">
        <v>1905420.0</v>
      </c>
      <c r="C6086" s="171" t="s">
        <v>30</v>
      </c>
      <c r="D6086" s="171"/>
      <c r="E6086" s="171" t="s">
        <v>20634</v>
      </c>
      <c r="F6086" s="171"/>
      <c r="G6086" s="171" t="s">
        <v>20901</v>
      </c>
      <c r="H6086" s="172" t="s">
        <v>20901</v>
      </c>
      <c r="I6086" s="173">
        <v>2740.0</v>
      </c>
      <c r="J6086" s="174">
        <v>80.0</v>
      </c>
      <c r="K6086" s="179">
        <v>0.0</v>
      </c>
      <c r="L6086" s="178">
        <v>80.0</v>
      </c>
      <c r="M6086" s="177">
        <v>0.0</v>
      </c>
      <c r="N6086" s="178">
        <v>0.0</v>
      </c>
      <c r="O6086" s="163"/>
      <c r="P6086" s="164"/>
      <c r="Q6086" s="163"/>
      <c r="R6086" s="163"/>
      <c r="S6086" s="168" t="s">
        <v>20645</v>
      </c>
      <c r="T6086" s="164">
        <v>0.0</v>
      </c>
    </row>
    <row r="6087" ht="18.75" customHeight="1">
      <c r="A6087" s="189">
        <v>46009.0</v>
      </c>
      <c r="B6087" s="171">
        <v>1905421.0</v>
      </c>
      <c r="C6087" s="171" t="s">
        <v>195</v>
      </c>
      <c r="D6087" s="171"/>
      <c r="E6087" s="171" t="s">
        <v>20634</v>
      </c>
      <c r="F6087" s="171"/>
      <c r="G6087" s="171" t="s">
        <v>20901</v>
      </c>
      <c r="H6087" s="172" t="s">
        <v>20901</v>
      </c>
      <c r="I6087" s="173">
        <v>3460.0</v>
      </c>
      <c r="J6087" s="174">
        <v>440.0</v>
      </c>
      <c r="K6087" s="179">
        <v>0.0</v>
      </c>
      <c r="L6087" s="178">
        <v>440.0</v>
      </c>
      <c r="M6087" s="177">
        <v>0.0</v>
      </c>
      <c r="N6087" s="178">
        <v>0.0</v>
      </c>
      <c r="O6087" s="163"/>
      <c r="P6087" s="164"/>
      <c r="Q6087" s="163"/>
      <c r="R6087" s="163"/>
      <c r="S6087" s="168" t="s">
        <v>20645</v>
      </c>
      <c r="T6087" s="164">
        <v>0.0</v>
      </c>
    </row>
    <row r="6088" ht="18.75" customHeight="1">
      <c r="A6088" s="182">
        <v>46009.02900981481</v>
      </c>
      <c r="B6088" s="171">
        <v>9516.0</v>
      </c>
      <c r="C6088" s="171" t="s">
        <v>2781</v>
      </c>
      <c r="D6088" s="171"/>
      <c r="E6088" s="171" t="s">
        <v>20634</v>
      </c>
      <c r="F6088" s="171"/>
      <c r="G6088" s="171"/>
      <c r="H6088" s="172"/>
      <c r="I6088" s="173">
        <v>3880.0</v>
      </c>
      <c r="J6088" s="174">
        <v>1000.0</v>
      </c>
      <c r="K6088" s="179">
        <v>1000.0</v>
      </c>
      <c r="L6088" s="178">
        <v>0.0</v>
      </c>
      <c r="M6088" s="177">
        <v>0.0</v>
      </c>
      <c r="N6088" s="178">
        <v>0.0</v>
      </c>
      <c r="O6088" s="163"/>
      <c r="P6088" s="164"/>
      <c r="Q6088" s="163"/>
      <c r="R6088" s="163"/>
      <c r="S6088" s="168" t="s">
        <v>20645</v>
      </c>
      <c r="T6088" s="164">
        <v>0.0</v>
      </c>
    </row>
    <row r="6089" ht="18.75" customHeight="1">
      <c r="A6089" s="180">
        <v>46009.38692701389</v>
      </c>
      <c r="B6089" s="171">
        <v>9523.0</v>
      </c>
      <c r="C6089" s="171" t="s">
        <v>4671</v>
      </c>
      <c r="D6089" s="171"/>
      <c r="E6089" s="171" t="s">
        <v>20634</v>
      </c>
      <c r="F6089" s="171"/>
      <c r="G6089" s="171"/>
      <c r="H6089" s="172"/>
      <c r="I6089" s="173">
        <v>2740.0</v>
      </c>
      <c r="J6089" s="174">
        <v>80.0</v>
      </c>
      <c r="K6089" s="179">
        <v>80.0</v>
      </c>
      <c r="L6089" s="178">
        <v>0.0</v>
      </c>
      <c r="M6089" s="177">
        <v>0.0</v>
      </c>
      <c r="N6089" s="178">
        <v>0.0</v>
      </c>
      <c r="O6089" s="163"/>
      <c r="P6089" s="164"/>
      <c r="Q6089" s="163"/>
      <c r="R6089" s="163"/>
      <c r="S6089" s="168" t="s">
        <v>20645</v>
      </c>
      <c r="T6089" s="164">
        <v>0.0</v>
      </c>
    </row>
    <row r="6090" ht="18.75" customHeight="1">
      <c r="A6090" s="189">
        <v>46009.39065858796</v>
      </c>
      <c r="B6090" s="171">
        <v>9524.0</v>
      </c>
      <c r="C6090" s="171" t="s">
        <v>4082</v>
      </c>
      <c r="D6090" s="171"/>
      <c r="E6090" s="171" t="s">
        <v>20634</v>
      </c>
      <c r="F6090" s="171"/>
      <c r="G6090" s="171"/>
      <c r="H6090" s="172"/>
      <c r="I6090" s="173">
        <v>3460.0</v>
      </c>
      <c r="J6090" s="174">
        <v>440.0</v>
      </c>
      <c r="K6090" s="179">
        <v>0.0</v>
      </c>
      <c r="L6090" s="178">
        <v>0.0</v>
      </c>
      <c r="M6090" s="177">
        <v>440.0</v>
      </c>
      <c r="N6090" s="178">
        <v>0.0</v>
      </c>
      <c r="O6090" s="163"/>
      <c r="P6090" s="164"/>
      <c r="Q6090" s="163"/>
      <c r="R6090" s="163"/>
      <c r="S6090" s="168" t="s">
        <v>20645</v>
      </c>
      <c r="T6090" s="164">
        <v>0.0</v>
      </c>
    </row>
    <row r="6091" ht="18.75" customHeight="1">
      <c r="A6091" s="189">
        <v>46009.46630596065</v>
      </c>
      <c r="B6091" s="171">
        <v>9525.0</v>
      </c>
      <c r="C6091" s="171" t="s">
        <v>5722</v>
      </c>
      <c r="D6091" s="171"/>
      <c r="E6091" s="171" t="s">
        <v>20634</v>
      </c>
      <c r="F6091" s="171"/>
      <c r="G6091" s="171" t="s">
        <v>22683</v>
      </c>
      <c r="H6091" s="172" t="s">
        <v>22683</v>
      </c>
      <c r="I6091" s="173">
        <v>3380.0</v>
      </c>
      <c r="J6091" s="174">
        <v>240.0</v>
      </c>
      <c r="K6091" s="179">
        <v>0.0</v>
      </c>
      <c r="L6091" s="178">
        <v>0.0</v>
      </c>
      <c r="M6091" s="177">
        <v>0.0</v>
      </c>
      <c r="N6091" s="178">
        <v>0.0</v>
      </c>
      <c r="O6091" s="163"/>
      <c r="P6091" s="164"/>
      <c r="Q6091" s="163"/>
      <c r="R6091" s="163"/>
      <c r="S6091" s="168" t="s">
        <v>20645</v>
      </c>
      <c r="T6091" s="164">
        <v>0.0</v>
      </c>
    </row>
    <row r="6092" ht="18.75" customHeight="1">
      <c r="A6092" s="189">
        <v>46009.486854409726</v>
      </c>
      <c r="B6092" s="171">
        <v>9526.0</v>
      </c>
      <c r="C6092" s="171" t="s">
        <v>744</v>
      </c>
      <c r="D6092" s="171"/>
      <c r="E6092" s="171" t="s">
        <v>20634</v>
      </c>
      <c r="F6092" s="171"/>
      <c r="G6092" s="171"/>
      <c r="H6092" s="172"/>
      <c r="I6092" s="173">
        <v>3040.0</v>
      </c>
      <c r="J6092" s="174">
        <v>500.0</v>
      </c>
      <c r="K6092" s="179">
        <v>0.0</v>
      </c>
      <c r="L6092" s="178">
        <v>0.0</v>
      </c>
      <c r="M6092" s="177">
        <v>500.0</v>
      </c>
      <c r="N6092" s="178">
        <v>0.0</v>
      </c>
      <c r="O6092" s="163"/>
      <c r="P6092" s="164"/>
      <c r="Q6092" s="163"/>
      <c r="R6092" s="163"/>
      <c r="S6092" s="168" t="s">
        <v>20645</v>
      </c>
      <c r="T6092" s="164">
        <v>0.0</v>
      </c>
    </row>
    <row r="6093" ht="18.75" customHeight="1">
      <c r="A6093" s="189">
        <v>46009.491872824074</v>
      </c>
      <c r="B6093" s="171">
        <v>9527.0</v>
      </c>
      <c r="C6093" s="171" t="s">
        <v>4129</v>
      </c>
      <c r="D6093" s="171"/>
      <c r="E6093" s="171" t="s">
        <v>20634</v>
      </c>
      <c r="F6093" s="171"/>
      <c r="G6093" s="171"/>
      <c r="H6093" s="172"/>
      <c r="I6093" s="173">
        <v>3320.0</v>
      </c>
      <c r="J6093" s="174">
        <v>800.0</v>
      </c>
      <c r="K6093" s="179">
        <v>800.0</v>
      </c>
      <c r="L6093" s="178">
        <v>0.0</v>
      </c>
      <c r="M6093" s="177">
        <v>0.0</v>
      </c>
      <c r="N6093" s="178">
        <v>0.0</v>
      </c>
      <c r="O6093" s="163"/>
      <c r="P6093" s="164"/>
      <c r="Q6093" s="163"/>
      <c r="R6093" s="163"/>
      <c r="S6093" s="168" t="s">
        <v>20645</v>
      </c>
      <c r="T6093" s="164">
        <v>0.0</v>
      </c>
    </row>
    <row r="6094" ht="18.75" customHeight="1">
      <c r="A6094" s="189">
        <v>46009.499485740744</v>
      </c>
      <c r="B6094" s="171">
        <v>9530.0</v>
      </c>
      <c r="C6094" s="171" t="s">
        <v>8901</v>
      </c>
      <c r="D6094" s="171"/>
      <c r="E6094" s="171" t="s">
        <v>20634</v>
      </c>
      <c r="F6094" s="171"/>
      <c r="G6094" s="171" t="s">
        <v>23184</v>
      </c>
      <c r="H6094" s="172" t="s">
        <v>23184</v>
      </c>
      <c r="I6094" s="173">
        <v>12860.0</v>
      </c>
      <c r="J6094" s="174">
        <v>1540.0</v>
      </c>
      <c r="K6094" s="179">
        <v>1540.0</v>
      </c>
      <c r="L6094" s="178">
        <v>0.0</v>
      </c>
      <c r="M6094" s="177">
        <v>0.0</v>
      </c>
      <c r="N6094" s="178">
        <v>0.0</v>
      </c>
      <c r="O6094" s="163"/>
      <c r="P6094" s="164"/>
      <c r="Q6094" s="163"/>
      <c r="R6094" s="163"/>
      <c r="S6094" s="168" t="s">
        <v>20645</v>
      </c>
      <c r="T6094" s="164">
        <v>0.0</v>
      </c>
    </row>
    <row r="6095" ht="18.75" customHeight="1">
      <c r="A6095" s="189">
        <v>46009.51668774306</v>
      </c>
      <c r="B6095" s="171">
        <v>9532.0</v>
      </c>
      <c r="C6095" s="171" t="s">
        <v>4017</v>
      </c>
      <c r="D6095" s="171"/>
      <c r="E6095" s="171" t="s">
        <v>20634</v>
      </c>
      <c r="F6095" s="171"/>
      <c r="G6095" s="171" t="s">
        <v>4500</v>
      </c>
      <c r="H6095" s="172" t="s">
        <v>4500</v>
      </c>
      <c r="I6095" s="173">
        <v>3900.0</v>
      </c>
      <c r="J6095" s="174">
        <v>820.0</v>
      </c>
      <c r="K6095" s="179">
        <v>820.0</v>
      </c>
      <c r="L6095" s="178">
        <v>0.0</v>
      </c>
      <c r="M6095" s="177">
        <v>0.0</v>
      </c>
      <c r="N6095" s="178">
        <v>0.0</v>
      </c>
      <c r="O6095" s="163"/>
      <c r="P6095" s="164"/>
      <c r="Q6095" s="163"/>
      <c r="R6095" s="163"/>
      <c r="S6095" s="168" t="s">
        <v>20645</v>
      </c>
      <c r="T6095" s="164">
        <v>0.0</v>
      </c>
    </row>
    <row r="6096" ht="18.75" customHeight="1">
      <c r="A6096" s="189">
        <v>46009.524841770835</v>
      </c>
      <c r="B6096" s="171">
        <v>9533.0</v>
      </c>
      <c r="C6096" s="171" t="s">
        <v>744</v>
      </c>
      <c r="D6096" s="171"/>
      <c r="E6096" s="171" t="s">
        <v>20634</v>
      </c>
      <c r="F6096" s="171"/>
      <c r="G6096" s="171"/>
      <c r="H6096" s="172"/>
      <c r="I6096" s="173">
        <v>3300.0</v>
      </c>
      <c r="J6096" s="174">
        <v>760.0</v>
      </c>
      <c r="K6096" s="179">
        <v>760.0</v>
      </c>
      <c r="L6096" s="178">
        <v>0.0</v>
      </c>
      <c r="M6096" s="177">
        <v>0.0</v>
      </c>
      <c r="N6096" s="178">
        <v>0.0</v>
      </c>
      <c r="O6096" s="163"/>
      <c r="P6096" s="164"/>
      <c r="Q6096" s="163"/>
      <c r="R6096" s="163"/>
      <c r="S6096" s="168" t="s">
        <v>20645</v>
      </c>
      <c r="T6096" s="164">
        <v>0.0</v>
      </c>
    </row>
    <row r="6097" ht="18.75" customHeight="1">
      <c r="A6097" s="189">
        <v>46009.63257645833</v>
      </c>
      <c r="B6097" s="171">
        <v>9534.0</v>
      </c>
      <c r="C6097" s="171" t="s">
        <v>4062</v>
      </c>
      <c r="D6097" s="171"/>
      <c r="E6097" s="171" t="s">
        <v>20634</v>
      </c>
      <c r="F6097" s="171"/>
      <c r="G6097" s="171"/>
      <c r="H6097" s="172"/>
      <c r="I6097" s="173">
        <v>4580.0</v>
      </c>
      <c r="J6097" s="174">
        <v>860.0</v>
      </c>
      <c r="K6097" s="179">
        <v>860.0</v>
      </c>
      <c r="L6097" s="178">
        <v>0.0</v>
      </c>
      <c r="M6097" s="177">
        <v>0.0</v>
      </c>
      <c r="N6097" s="178">
        <v>0.0</v>
      </c>
      <c r="O6097" s="163"/>
      <c r="P6097" s="164"/>
      <c r="Q6097" s="163"/>
      <c r="R6097" s="163"/>
      <c r="S6097" s="168" t="s">
        <v>20645</v>
      </c>
      <c r="T6097" s="164">
        <v>0.0</v>
      </c>
    </row>
    <row r="6098" ht="18.75" customHeight="1">
      <c r="A6098" s="189">
        <v>46009.65874134259</v>
      </c>
      <c r="B6098" s="171">
        <v>9536.0</v>
      </c>
      <c r="C6098" s="171" t="s">
        <v>22769</v>
      </c>
      <c r="D6098" s="171"/>
      <c r="E6098" s="171" t="s">
        <v>20634</v>
      </c>
      <c r="F6098" s="171"/>
      <c r="G6098" s="171" t="s">
        <v>22683</v>
      </c>
      <c r="H6098" s="172" t="s">
        <v>22683</v>
      </c>
      <c r="I6098" s="173">
        <v>3140.0</v>
      </c>
      <c r="J6098" s="174">
        <v>380.0</v>
      </c>
      <c r="K6098" s="179">
        <v>0.0</v>
      </c>
      <c r="L6098" s="178">
        <v>380.0</v>
      </c>
      <c r="M6098" s="177">
        <v>0.0</v>
      </c>
      <c r="N6098" s="178">
        <v>0.0</v>
      </c>
      <c r="O6098" s="163"/>
      <c r="P6098" s="164"/>
      <c r="Q6098" s="163"/>
      <c r="R6098" s="163"/>
      <c r="S6098" s="168" t="s">
        <v>20645</v>
      </c>
      <c r="T6098" s="164">
        <v>0.0</v>
      </c>
    </row>
    <row r="6099" ht="18.75" customHeight="1">
      <c r="A6099" s="189">
        <v>46009.68150167824</v>
      </c>
      <c r="B6099" s="171">
        <v>9537.0</v>
      </c>
      <c r="C6099" s="171" t="s">
        <v>22769</v>
      </c>
      <c r="D6099" s="171"/>
      <c r="E6099" s="171" t="s">
        <v>20634</v>
      </c>
      <c r="F6099" s="171"/>
      <c r="G6099" s="171" t="s">
        <v>22684</v>
      </c>
      <c r="H6099" s="172" t="s">
        <v>22684</v>
      </c>
      <c r="I6099" s="173">
        <v>3380.0</v>
      </c>
      <c r="J6099" s="174">
        <v>120.0</v>
      </c>
      <c r="K6099" s="179">
        <v>0.0</v>
      </c>
      <c r="L6099" s="178">
        <v>0.0</v>
      </c>
      <c r="M6099" s="177">
        <v>0.0</v>
      </c>
      <c r="N6099" s="178">
        <v>0.0</v>
      </c>
      <c r="O6099" s="163"/>
      <c r="P6099" s="164"/>
      <c r="Q6099" s="163"/>
      <c r="R6099" s="163"/>
      <c r="S6099" s="168" t="s">
        <v>20645</v>
      </c>
      <c r="T6099" s="164">
        <v>0.0</v>
      </c>
    </row>
    <row r="6100" ht="18.75" customHeight="1">
      <c r="A6100" s="189">
        <v>46009.68225539352</v>
      </c>
      <c r="B6100" s="171">
        <v>9538.0</v>
      </c>
      <c r="C6100" s="171" t="s">
        <v>22769</v>
      </c>
      <c r="D6100" s="171"/>
      <c r="E6100" s="171" t="s">
        <v>20634</v>
      </c>
      <c r="F6100" s="171"/>
      <c r="G6100" s="171" t="s">
        <v>22684</v>
      </c>
      <c r="H6100" s="172" t="s">
        <v>22684</v>
      </c>
      <c r="I6100" s="173">
        <v>3260.0</v>
      </c>
      <c r="J6100" s="174">
        <v>360.0</v>
      </c>
      <c r="K6100" s="179">
        <v>0.0</v>
      </c>
      <c r="L6100" s="178">
        <v>360.0</v>
      </c>
      <c r="M6100" s="177">
        <v>0.0</v>
      </c>
      <c r="N6100" s="178">
        <v>0.0</v>
      </c>
      <c r="O6100" s="163"/>
      <c r="P6100" s="164"/>
      <c r="Q6100" s="163"/>
      <c r="R6100" s="163"/>
      <c r="S6100" s="168" t="s">
        <v>20645</v>
      </c>
      <c r="T6100" s="164">
        <v>0.0</v>
      </c>
    </row>
    <row r="6101" ht="18.75" customHeight="1">
      <c r="A6101" s="189">
        <v>46010.0</v>
      </c>
      <c r="B6101" s="171">
        <v>18448.0</v>
      </c>
      <c r="C6101" s="171" t="s">
        <v>19446</v>
      </c>
      <c r="D6101" s="171" t="s">
        <v>20687</v>
      </c>
      <c r="E6101" s="171">
        <v>14.0</v>
      </c>
      <c r="F6101" s="171" t="s">
        <v>21540</v>
      </c>
      <c r="G6101" s="171" t="s">
        <v>13055</v>
      </c>
      <c r="H6101" s="172" t="s">
        <v>20635</v>
      </c>
      <c r="I6101" s="173">
        <v>12540.0</v>
      </c>
      <c r="J6101" s="174">
        <v>2500.0</v>
      </c>
      <c r="K6101" s="179">
        <v>2500.0</v>
      </c>
      <c r="L6101" s="178"/>
      <c r="M6101" s="177"/>
      <c r="N6101" s="178"/>
      <c r="O6101" s="163"/>
      <c r="P6101" s="164"/>
      <c r="Q6101" s="163"/>
      <c r="R6101" s="163"/>
      <c r="S6101" s="168"/>
      <c r="T6101" s="164"/>
    </row>
    <row r="6102" ht="18.75" customHeight="1">
      <c r="A6102" s="189">
        <v>46010.0</v>
      </c>
      <c r="B6102" s="171">
        <v>18449.0</v>
      </c>
      <c r="C6102" s="171" t="s">
        <v>265</v>
      </c>
      <c r="D6102" s="171" t="s">
        <v>20687</v>
      </c>
      <c r="E6102" s="171">
        <v>14.0</v>
      </c>
      <c r="F6102" s="171" t="s">
        <v>21169</v>
      </c>
      <c r="G6102" s="171" t="s">
        <v>4088</v>
      </c>
      <c r="H6102" s="172" t="s">
        <v>20635</v>
      </c>
      <c r="I6102" s="173">
        <v>12980.0</v>
      </c>
      <c r="J6102" s="174">
        <v>2940.0</v>
      </c>
      <c r="K6102" s="179">
        <v>2940.0</v>
      </c>
      <c r="L6102" s="178"/>
      <c r="M6102" s="177"/>
      <c r="N6102" s="178"/>
      <c r="O6102" s="163"/>
      <c r="P6102" s="164"/>
      <c r="Q6102" s="163"/>
      <c r="R6102" s="163"/>
      <c r="S6102" s="168"/>
      <c r="T6102" s="164"/>
    </row>
    <row r="6103" ht="18.75" customHeight="1">
      <c r="A6103" s="189">
        <v>46010.0</v>
      </c>
      <c r="B6103" s="171">
        <v>18450.0</v>
      </c>
      <c r="C6103" s="171" t="s">
        <v>870</v>
      </c>
      <c r="D6103" s="171" t="s">
        <v>20659</v>
      </c>
      <c r="E6103" s="171">
        <v>8.0</v>
      </c>
      <c r="F6103" s="171" t="s">
        <v>20693</v>
      </c>
      <c r="G6103" s="171" t="s">
        <v>17429</v>
      </c>
      <c r="H6103" s="172" t="s">
        <v>20635</v>
      </c>
      <c r="I6103" s="173">
        <v>11680.0</v>
      </c>
      <c r="J6103" s="174">
        <v>1980.0</v>
      </c>
      <c r="K6103" s="179">
        <v>1980.0</v>
      </c>
      <c r="L6103" s="178"/>
      <c r="M6103" s="177"/>
      <c r="N6103" s="178"/>
      <c r="O6103" s="163"/>
      <c r="P6103" s="164"/>
      <c r="Q6103" s="163"/>
      <c r="R6103" s="163"/>
      <c r="S6103" s="168"/>
      <c r="T6103" s="164"/>
    </row>
    <row r="6104" ht="18.75" customHeight="1">
      <c r="A6104" s="189">
        <v>46010.0</v>
      </c>
      <c r="B6104" s="171">
        <v>18451.0</v>
      </c>
      <c r="C6104" s="171" t="s">
        <v>4017</v>
      </c>
      <c r="D6104" s="171" t="s">
        <v>20673</v>
      </c>
      <c r="E6104" s="171">
        <v>8.0</v>
      </c>
      <c r="F6104" s="171" t="s">
        <v>20713</v>
      </c>
      <c r="G6104" s="171" t="s">
        <v>14665</v>
      </c>
      <c r="H6104" s="172" t="s">
        <v>20635</v>
      </c>
      <c r="I6104" s="173">
        <v>12040.0</v>
      </c>
      <c r="J6104" s="174">
        <v>2200.0</v>
      </c>
      <c r="K6104" s="179">
        <v>2200.0</v>
      </c>
      <c r="L6104" s="178"/>
      <c r="M6104" s="177"/>
      <c r="N6104" s="178"/>
      <c r="O6104" s="163"/>
      <c r="P6104" s="164"/>
      <c r="Q6104" s="163"/>
      <c r="R6104" s="163"/>
      <c r="S6104" s="168"/>
      <c r="T6104" s="164"/>
    </row>
    <row r="6105" ht="18.75" customHeight="1">
      <c r="A6105" s="189">
        <v>46010.0</v>
      </c>
      <c r="B6105" s="171">
        <v>18452.0</v>
      </c>
      <c r="C6105" s="171" t="s">
        <v>23185</v>
      </c>
      <c r="D6105" s="171" t="s">
        <v>20673</v>
      </c>
      <c r="E6105" s="171">
        <v>8.0</v>
      </c>
      <c r="F6105" s="171" t="s">
        <v>20991</v>
      </c>
      <c r="G6105" s="171" t="s">
        <v>23186</v>
      </c>
      <c r="H6105" s="172" t="s">
        <v>20635</v>
      </c>
      <c r="I6105" s="173">
        <v>12800.0</v>
      </c>
      <c r="J6105" s="174">
        <v>2960.0</v>
      </c>
      <c r="K6105" s="179">
        <v>2960.0</v>
      </c>
      <c r="L6105" s="178"/>
      <c r="M6105" s="177"/>
      <c r="N6105" s="178"/>
      <c r="O6105" s="163"/>
      <c r="P6105" s="164"/>
      <c r="Q6105" s="163"/>
      <c r="R6105" s="163"/>
      <c r="S6105" s="168"/>
      <c r="T6105" s="164"/>
    </row>
    <row r="6106" ht="18.75" customHeight="1">
      <c r="A6106" s="189">
        <v>46010.0</v>
      </c>
      <c r="B6106" s="171">
        <v>18453.0</v>
      </c>
      <c r="C6106" s="171" t="s">
        <v>3980</v>
      </c>
      <c r="D6106" s="171" t="s">
        <v>20659</v>
      </c>
      <c r="E6106" s="171">
        <v>8.0</v>
      </c>
      <c r="F6106" s="171" t="s">
        <v>20973</v>
      </c>
      <c r="G6106" s="171" t="s">
        <v>5765</v>
      </c>
      <c r="H6106" s="172" t="s">
        <v>20635</v>
      </c>
      <c r="I6106" s="173">
        <v>11780.0</v>
      </c>
      <c r="J6106" s="174">
        <v>2080.0</v>
      </c>
      <c r="K6106" s="179">
        <v>2080.0</v>
      </c>
      <c r="L6106" s="178"/>
      <c r="M6106" s="177"/>
      <c r="N6106" s="178"/>
      <c r="O6106" s="163"/>
      <c r="P6106" s="164"/>
      <c r="Q6106" s="163"/>
      <c r="R6106" s="163"/>
      <c r="S6106" s="168"/>
      <c r="T6106" s="164"/>
    </row>
    <row r="6107" ht="18.75" customHeight="1">
      <c r="A6107" s="189">
        <v>46010.0</v>
      </c>
      <c r="B6107" s="171">
        <v>18454.0</v>
      </c>
      <c r="C6107" s="171" t="s">
        <v>22270</v>
      </c>
      <c r="D6107" s="171" t="s">
        <v>20687</v>
      </c>
      <c r="E6107" s="171">
        <v>14.0</v>
      </c>
      <c r="F6107" s="171" t="s">
        <v>21370</v>
      </c>
      <c r="G6107" s="171" t="s">
        <v>7238</v>
      </c>
      <c r="H6107" s="172" t="s">
        <v>20635</v>
      </c>
      <c r="I6107" s="173">
        <v>13800.0</v>
      </c>
      <c r="J6107" s="174">
        <v>3760.0</v>
      </c>
      <c r="K6107" s="179">
        <v>3760.0</v>
      </c>
      <c r="L6107" s="178"/>
      <c r="M6107" s="177"/>
      <c r="N6107" s="178"/>
      <c r="O6107" s="163"/>
      <c r="P6107" s="164"/>
      <c r="Q6107" s="163"/>
      <c r="R6107" s="163"/>
      <c r="S6107" s="168"/>
      <c r="T6107" s="164"/>
    </row>
    <row r="6108" ht="18.75" customHeight="1">
      <c r="A6108" s="189">
        <v>46010.0</v>
      </c>
      <c r="B6108" s="171">
        <v>18455.0</v>
      </c>
      <c r="C6108" s="171" t="s">
        <v>22270</v>
      </c>
      <c r="D6108" s="171" t="s">
        <v>20687</v>
      </c>
      <c r="E6108" s="171">
        <v>14.0</v>
      </c>
      <c r="F6108" s="171" t="s">
        <v>20778</v>
      </c>
      <c r="G6108" s="171" t="s">
        <v>11998</v>
      </c>
      <c r="H6108" s="172" t="s">
        <v>20635</v>
      </c>
      <c r="I6108" s="173">
        <v>12100.0</v>
      </c>
      <c r="J6108" s="174">
        <v>2060.0</v>
      </c>
      <c r="K6108" s="179">
        <v>2060.0</v>
      </c>
      <c r="L6108" s="178"/>
      <c r="M6108" s="177"/>
      <c r="N6108" s="178"/>
      <c r="O6108" s="163"/>
      <c r="P6108" s="164"/>
      <c r="Q6108" s="163"/>
      <c r="R6108" s="163"/>
      <c r="S6108" s="168"/>
      <c r="T6108" s="164"/>
    </row>
    <row r="6109" ht="18.75" customHeight="1">
      <c r="A6109" s="189">
        <v>46010.0</v>
      </c>
      <c r="B6109" s="171">
        <v>18456.0</v>
      </c>
      <c r="C6109" s="171" t="s">
        <v>21725</v>
      </c>
      <c r="D6109" s="171" t="s">
        <v>20673</v>
      </c>
      <c r="E6109" s="171">
        <v>8.0</v>
      </c>
      <c r="F6109" s="171" t="s">
        <v>20876</v>
      </c>
      <c r="G6109" s="171" t="s">
        <v>23187</v>
      </c>
      <c r="H6109" s="172" t="s">
        <v>20635</v>
      </c>
      <c r="I6109" s="173">
        <v>12000.0</v>
      </c>
      <c r="J6109" s="174">
        <v>2160.0</v>
      </c>
      <c r="K6109" s="179">
        <v>2160.0</v>
      </c>
      <c r="L6109" s="178"/>
      <c r="M6109" s="177"/>
      <c r="N6109" s="178"/>
      <c r="O6109" s="163"/>
      <c r="P6109" s="164"/>
      <c r="Q6109" s="163"/>
      <c r="R6109" s="163"/>
      <c r="S6109" s="168"/>
      <c r="T6109" s="164"/>
    </row>
    <row r="6110" ht="18.75" customHeight="1">
      <c r="A6110" s="189">
        <v>46010.0</v>
      </c>
      <c r="B6110" s="171">
        <v>18457.0</v>
      </c>
      <c r="C6110" s="171" t="s">
        <v>23188</v>
      </c>
      <c r="D6110" s="171" t="s">
        <v>20673</v>
      </c>
      <c r="E6110" s="171">
        <v>8.0</v>
      </c>
      <c r="F6110" s="171" t="s">
        <v>21681</v>
      </c>
      <c r="G6110" s="171" t="s">
        <v>23189</v>
      </c>
      <c r="H6110" s="172" t="s">
        <v>20635</v>
      </c>
      <c r="I6110" s="173">
        <v>11240.0</v>
      </c>
      <c r="J6110" s="174">
        <v>1400.0</v>
      </c>
      <c r="K6110" s="179">
        <v>1400.0</v>
      </c>
      <c r="L6110" s="178"/>
      <c r="M6110" s="177"/>
      <c r="N6110" s="178"/>
      <c r="O6110" s="163"/>
      <c r="P6110" s="164"/>
      <c r="Q6110" s="163"/>
      <c r="R6110" s="163"/>
      <c r="S6110" s="168"/>
      <c r="T6110" s="164"/>
    </row>
    <row r="6111" ht="18.75" customHeight="1">
      <c r="A6111" s="189">
        <v>46010.0</v>
      </c>
      <c r="B6111" s="171">
        <v>18458.0</v>
      </c>
      <c r="C6111" s="171" t="s">
        <v>20892</v>
      </c>
      <c r="D6111" s="171" t="s">
        <v>20687</v>
      </c>
      <c r="E6111" s="171">
        <v>8.0</v>
      </c>
      <c r="F6111" s="171" t="s">
        <v>20778</v>
      </c>
      <c r="G6111" s="171" t="s">
        <v>4576</v>
      </c>
      <c r="H6111" s="172" t="s">
        <v>20635</v>
      </c>
      <c r="I6111" s="173">
        <v>13080.0</v>
      </c>
      <c r="J6111" s="174">
        <v>3060.0</v>
      </c>
      <c r="K6111" s="179">
        <v>3060.0</v>
      </c>
      <c r="L6111" s="178"/>
      <c r="M6111" s="177"/>
      <c r="N6111" s="178"/>
      <c r="O6111" s="163"/>
      <c r="P6111" s="164"/>
      <c r="Q6111" s="163"/>
      <c r="R6111" s="163"/>
      <c r="S6111" s="168"/>
      <c r="T6111" s="164"/>
    </row>
    <row r="6112" ht="18.75" customHeight="1">
      <c r="A6112" s="189">
        <v>46010.0</v>
      </c>
      <c r="B6112" s="171">
        <v>18459.0</v>
      </c>
      <c r="C6112" s="171" t="s">
        <v>22988</v>
      </c>
      <c r="D6112" s="171" t="s">
        <v>20659</v>
      </c>
      <c r="E6112" s="171">
        <v>8.0</v>
      </c>
      <c r="F6112" s="171" t="s">
        <v>20806</v>
      </c>
      <c r="G6112" s="171" t="s">
        <v>17116</v>
      </c>
      <c r="H6112" s="172" t="s">
        <v>20638</v>
      </c>
      <c r="I6112" s="173">
        <v>18280.0</v>
      </c>
      <c r="J6112" s="174">
        <v>8580.0</v>
      </c>
      <c r="K6112" s="179"/>
      <c r="L6112" s="178"/>
      <c r="M6112" s="177"/>
      <c r="N6112" s="177">
        <v>8580.0</v>
      </c>
      <c r="O6112" s="163"/>
      <c r="P6112" s="164"/>
      <c r="Q6112" s="163"/>
      <c r="R6112" s="163"/>
      <c r="S6112" s="168"/>
      <c r="T6112" s="164"/>
    </row>
    <row r="6113" ht="18.75" customHeight="1">
      <c r="A6113" s="189">
        <v>46010.0</v>
      </c>
      <c r="B6113" s="171">
        <v>18460.0</v>
      </c>
      <c r="C6113" s="171" t="s">
        <v>4017</v>
      </c>
      <c r="D6113" s="171" t="s">
        <v>20687</v>
      </c>
      <c r="E6113" s="171">
        <v>8.0</v>
      </c>
      <c r="F6113" s="171" t="s">
        <v>20968</v>
      </c>
      <c r="G6113" s="171" t="s">
        <v>17492</v>
      </c>
      <c r="H6113" s="172" t="s">
        <v>20635</v>
      </c>
      <c r="I6113" s="173">
        <v>11340.0</v>
      </c>
      <c r="J6113" s="174">
        <v>1320.0</v>
      </c>
      <c r="K6113" s="179">
        <v>1320.0</v>
      </c>
      <c r="L6113" s="178"/>
      <c r="M6113" s="177"/>
      <c r="N6113" s="178"/>
      <c r="O6113" s="163"/>
      <c r="P6113" s="164"/>
      <c r="Q6113" s="163"/>
      <c r="R6113" s="163"/>
      <c r="S6113" s="168"/>
      <c r="T6113" s="164"/>
    </row>
    <row r="6114" ht="18.75" customHeight="1">
      <c r="A6114" s="189">
        <v>46010.0</v>
      </c>
      <c r="B6114" s="171">
        <v>18461.0</v>
      </c>
      <c r="C6114" s="171" t="s">
        <v>20751</v>
      </c>
      <c r="D6114" s="171" t="s">
        <v>20673</v>
      </c>
      <c r="E6114" s="171">
        <v>8.0</v>
      </c>
      <c r="F6114" s="171" t="s">
        <v>21136</v>
      </c>
      <c r="G6114" s="171" t="s">
        <v>15637</v>
      </c>
      <c r="H6114" s="172" t="s">
        <v>20635</v>
      </c>
      <c r="I6114" s="173">
        <v>11000.0</v>
      </c>
      <c r="J6114" s="174">
        <v>1160.0</v>
      </c>
      <c r="K6114" s="179">
        <v>1160.0</v>
      </c>
      <c r="L6114" s="178"/>
      <c r="M6114" s="177"/>
      <c r="N6114" s="178"/>
      <c r="O6114" s="163"/>
      <c r="P6114" s="164"/>
      <c r="Q6114" s="163"/>
      <c r="R6114" s="163"/>
      <c r="S6114" s="168"/>
      <c r="T6114" s="164"/>
    </row>
    <row r="6115" ht="18.75" customHeight="1">
      <c r="A6115" s="189">
        <v>46010.0</v>
      </c>
      <c r="B6115" s="171">
        <v>18462.0</v>
      </c>
      <c r="C6115" s="171" t="s">
        <v>20751</v>
      </c>
      <c r="D6115" s="171" t="s">
        <v>20673</v>
      </c>
      <c r="E6115" s="171">
        <v>8.0</v>
      </c>
      <c r="F6115" s="171" t="s">
        <v>21357</v>
      </c>
      <c r="G6115" s="171" t="s">
        <v>15373</v>
      </c>
      <c r="H6115" s="172" t="s">
        <v>20635</v>
      </c>
      <c r="I6115" s="173">
        <v>12220.0</v>
      </c>
      <c r="J6115" s="174">
        <v>2380.0</v>
      </c>
      <c r="K6115" s="179">
        <v>2380.0</v>
      </c>
      <c r="L6115" s="178"/>
      <c r="M6115" s="177"/>
      <c r="N6115" s="178"/>
      <c r="O6115" s="163"/>
      <c r="P6115" s="164"/>
      <c r="Q6115" s="163"/>
      <c r="R6115" s="163"/>
      <c r="S6115" s="168"/>
      <c r="T6115" s="164"/>
    </row>
    <row r="6116" ht="18.75" customHeight="1">
      <c r="A6116" s="189">
        <v>46010.0</v>
      </c>
      <c r="B6116" s="171">
        <v>18463.0</v>
      </c>
      <c r="C6116" s="171" t="s">
        <v>20832</v>
      </c>
      <c r="D6116" s="171" t="s">
        <v>20673</v>
      </c>
      <c r="E6116" s="171">
        <v>8.0</v>
      </c>
      <c r="F6116" s="171" t="s">
        <v>20700</v>
      </c>
      <c r="G6116" s="171" t="s">
        <v>17520</v>
      </c>
      <c r="H6116" s="172" t="s">
        <v>20638</v>
      </c>
      <c r="I6116" s="173">
        <v>18440.0</v>
      </c>
      <c r="J6116" s="174">
        <v>8600.0</v>
      </c>
      <c r="K6116" s="179"/>
      <c r="L6116" s="178"/>
      <c r="M6116" s="177"/>
      <c r="N6116" s="177">
        <v>8600.0</v>
      </c>
      <c r="O6116" s="163"/>
      <c r="P6116" s="164"/>
      <c r="Q6116" s="163"/>
      <c r="R6116" s="163"/>
      <c r="S6116" s="168"/>
      <c r="T6116" s="164"/>
    </row>
    <row r="6117" ht="18.75" customHeight="1">
      <c r="A6117" s="189">
        <v>46010.0</v>
      </c>
      <c r="B6117" s="171">
        <v>18464.0</v>
      </c>
      <c r="C6117" s="171" t="s">
        <v>23190</v>
      </c>
      <c r="D6117" s="171" t="s">
        <v>20659</v>
      </c>
      <c r="E6117" s="171">
        <v>8.0</v>
      </c>
      <c r="F6117" s="171" t="s">
        <v>20700</v>
      </c>
      <c r="G6117" s="171" t="s">
        <v>17512</v>
      </c>
      <c r="H6117" s="172" t="s">
        <v>20669</v>
      </c>
      <c r="I6117" s="173">
        <v>10860.0</v>
      </c>
      <c r="J6117" s="174">
        <v>1160.0</v>
      </c>
      <c r="K6117" s="179"/>
      <c r="L6117" s="178">
        <v>1160.0</v>
      </c>
      <c r="M6117" s="177"/>
      <c r="N6117" s="178"/>
      <c r="O6117" s="163"/>
      <c r="P6117" s="164"/>
      <c r="Q6117" s="163"/>
      <c r="R6117" s="163"/>
      <c r="S6117" s="168"/>
      <c r="T6117" s="164"/>
    </row>
    <row r="6118" ht="18.75" customHeight="1">
      <c r="A6118" s="189">
        <v>46010.0</v>
      </c>
      <c r="B6118" s="171">
        <v>18465.0</v>
      </c>
      <c r="C6118" s="171" t="s">
        <v>4097</v>
      </c>
      <c r="D6118" s="171" t="s">
        <v>20659</v>
      </c>
      <c r="E6118" s="171">
        <v>12.0</v>
      </c>
      <c r="F6118" s="171" t="s">
        <v>20803</v>
      </c>
      <c r="G6118" s="171" t="s">
        <v>14889</v>
      </c>
      <c r="H6118" s="172" t="s">
        <v>20635</v>
      </c>
      <c r="I6118" s="173">
        <v>11320.0</v>
      </c>
      <c r="J6118" s="174">
        <v>1280.0</v>
      </c>
      <c r="K6118" s="179">
        <v>1280.0</v>
      </c>
      <c r="L6118" s="178"/>
      <c r="M6118" s="177"/>
      <c r="N6118" s="178"/>
      <c r="O6118" s="163"/>
      <c r="P6118" s="164"/>
      <c r="Q6118" s="163"/>
      <c r="R6118" s="163"/>
      <c r="S6118" s="168"/>
      <c r="T6118" s="164"/>
    </row>
    <row r="6119" ht="18.75" customHeight="1">
      <c r="A6119" s="189">
        <v>46010.0</v>
      </c>
      <c r="B6119" s="171">
        <v>1905433.0</v>
      </c>
      <c r="C6119" s="171" t="s">
        <v>1093</v>
      </c>
      <c r="D6119" s="171"/>
      <c r="E6119" s="171" t="s">
        <v>20634</v>
      </c>
      <c r="F6119" s="171"/>
      <c r="G6119" s="171" t="s">
        <v>23191</v>
      </c>
      <c r="H6119" s="172" t="s">
        <v>23191</v>
      </c>
      <c r="I6119" s="173">
        <v>3640.0</v>
      </c>
      <c r="J6119" s="174">
        <v>840.0</v>
      </c>
      <c r="K6119" s="179">
        <v>0.0</v>
      </c>
      <c r="L6119" s="178">
        <v>840.0</v>
      </c>
      <c r="M6119" s="177">
        <v>0.0</v>
      </c>
      <c r="N6119" s="178">
        <v>0.0</v>
      </c>
      <c r="O6119" s="163"/>
      <c r="P6119" s="164"/>
      <c r="Q6119" s="163"/>
      <c r="R6119" s="163"/>
      <c r="S6119" s="168" t="s">
        <v>20645</v>
      </c>
      <c r="T6119" s="164">
        <v>0.0</v>
      </c>
    </row>
    <row r="6120" ht="18.75" customHeight="1">
      <c r="A6120" s="189">
        <v>46010.0</v>
      </c>
      <c r="B6120" s="171">
        <v>1905434.0</v>
      </c>
      <c r="C6120" s="171" t="s">
        <v>1093</v>
      </c>
      <c r="D6120" s="171"/>
      <c r="E6120" s="171" t="s">
        <v>20634</v>
      </c>
      <c r="F6120" s="171"/>
      <c r="G6120" s="171" t="s">
        <v>23192</v>
      </c>
      <c r="H6120" s="172" t="s">
        <v>23192</v>
      </c>
      <c r="I6120" s="173">
        <v>3100.0</v>
      </c>
      <c r="J6120" s="174">
        <v>300.0</v>
      </c>
      <c r="K6120" s="179">
        <v>0.0</v>
      </c>
      <c r="L6120" s="178">
        <v>300.0</v>
      </c>
      <c r="M6120" s="177">
        <v>0.0</v>
      </c>
      <c r="N6120" s="178">
        <v>0.0</v>
      </c>
      <c r="O6120" s="163"/>
      <c r="P6120" s="164"/>
      <c r="Q6120" s="163"/>
      <c r="R6120" s="163"/>
      <c r="S6120" s="168" t="s">
        <v>20645</v>
      </c>
      <c r="T6120" s="164">
        <v>0.0</v>
      </c>
    </row>
    <row r="6121" ht="18.75" customHeight="1">
      <c r="A6121" s="189">
        <v>46010.029013368054</v>
      </c>
      <c r="B6121" s="171">
        <v>9539.0</v>
      </c>
      <c r="C6121" s="171" t="s">
        <v>8901</v>
      </c>
      <c r="D6121" s="171"/>
      <c r="E6121" s="171" t="s">
        <v>20634</v>
      </c>
      <c r="F6121" s="171"/>
      <c r="G6121" s="171" t="s">
        <v>23193</v>
      </c>
      <c r="H6121" s="172" t="s">
        <v>23193</v>
      </c>
      <c r="I6121" s="173">
        <v>11420.0</v>
      </c>
      <c r="J6121" s="174">
        <v>1020.0</v>
      </c>
      <c r="K6121" s="179">
        <v>1020.0</v>
      </c>
      <c r="L6121" s="178">
        <v>0.0</v>
      </c>
      <c r="M6121" s="177">
        <v>0.0</v>
      </c>
      <c r="N6121" s="178">
        <v>0.0</v>
      </c>
      <c r="O6121" s="163"/>
      <c r="P6121" s="164"/>
      <c r="Q6121" s="163"/>
      <c r="R6121" s="163"/>
      <c r="S6121" s="168" t="s">
        <v>20645</v>
      </c>
      <c r="T6121" s="164">
        <v>0.0</v>
      </c>
    </row>
    <row r="6122" ht="18.75" customHeight="1">
      <c r="A6122" s="189">
        <v>46010.3378050926</v>
      </c>
      <c r="B6122" s="171">
        <v>9540.0</v>
      </c>
      <c r="C6122" s="171" t="s">
        <v>4017</v>
      </c>
      <c r="D6122" s="171"/>
      <c r="E6122" s="171" t="s">
        <v>20634</v>
      </c>
      <c r="F6122" s="171"/>
      <c r="G6122" s="171" t="s">
        <v>4500</v>
      </c>
      <c r="H6122" s="172" t="s">
        <v>4500</v>
      </c>
      <c r="I6122" s="173">
        <v>3360.0</v>
      </c>
      <c r="J6122" s="174">
        <v>620.0</v>
      </c>
      <c r="K6122" s="179">
        <v>620.0</v>
      </c>
      <c r="L6122" s="178">
        <v>0.0</v>
      </c>
      <c r="M6122" s="177">
        <v>0.0</v>
      </c>
      <c r="N6122" s="178">
        <v>0.0</v>
      </c>
      <c r="O6122" s="163"/>
      <c r="P6122" s="164"/>
      <c r="Q6122" s="163"/>
      <c r="R6122" s="163"/>
      <c r="S6122" s="168" t="s">
        <v>20645</v>
      </c>
      <c r="T6122" s="164">
        <v>0.0</v>
      </c>
    </row>
    <row r="6123" ht="18.75" customHeight="1">
      <c r="A6123" s="189">
        <v>46010.37044482639</v>
      </c>
      <c r="B6123" s="171">
        <v>9541.0</v>
      </c>
      <c r="C6123" s="171" t="s">
        <v>4097</v>
      </c>
      <c r="D6123" s="171"/>
      <c r="E6123" s="171" t="s">
        <v>20634</v>
      </c>
      <c r="F6123" s="171"/>
      <c r="G6123" s="171" t="s">
        <v>20933</v>
      </c>
      <c r="H6123" s="172" t="s">
        <v>20933</v>
      </c>
      <c r="I6123" s="173">
        <v>4100.0</v>
      </c>
      <c r="J6123" s="174">
        <v>1500.0</v>
      </c>
      <c r="K6123" s="179">
        <v>1500.0</v>
      </c>
      <c r="L6123" s="178">
        <v>0.0</v>
      </c>
      <c r="M6123" s="177">
        <v>0.0</v>
      </c>
      <c r="N6123" s="178">
        <v>0.0</v>
      </c>
      <c r="O6123" s="163"/>
      <c r="P6123" s="164"/>
      <c r="Q6123" s="163"/>
      <c r="R6123" s="163"/>
      <c r="S6123" s="168" t="s">
        <v>20645</v>
      </c>
      <c r="T6123" s="164">
        <v>0.0</v>
      </c>
    </row>
    <row r="6124" ht="18.75" customHeight="1">
      <c r="A6124" s="189">
        <v>46010.373067650464</v>
      </c>
      <c r="B6124" s="171">
        <v>9542.0</v>
      </c>
      <c r="C6124" s="171" t="s">
        <v>8901</v>
      </c>
      <c r="D6124" s="171"/>
      <c r="E6124" s="171" t="s">
        <v>20634</v>
      </c>
      <c r="F6124" s="171"/>
      <c r="G6124" s="171" t="s">
        <v>23194</v>
      </c>
      <c r="H6124" s="172" t="s">
        <v>23194</v>
      </c>
      <c r="I6124" s="173">
        <v>11780.0</v>
      </c>
      <c r="J6124" s="174">
        <v>1380.0</v>
      </c>
      <c r="K6124" s="179">
        <v>1380.0</v>
      </c>
      <c r="L6124" s="178">
        <v>0.0</v>
      </c>
      <c r="M6124" s="177">
        <v>0.0</v>
      </c>
      <c r="N6124" s="178">
        <v>0.0</v>
      </c>
      <c r="O6124" s="163"/>
      <c r="P6124" s="164"/>
      <c r="Q6124" s="163"/>
      <c r="R6124" s="163"/>
      <c r="S6124" s="168" t="s">
        <v>20645</v>
      </c>
      <c r="T6124" s="164">
        <v>0.0</v>
      </c>
    </row>
    <row r="6125" ht="18.75" customHeight="1">
      <c r="A6125" s="189">
        <v>46010.39948729167</v>
      </c>
      <c r="B6125" s="171">
        <v>9543.0</v>
      </c>
      <c r="C6125" s="171" t="s">
        <v>4474</v>
      </c>
      <c r="D6125" s="171"/>
      <c r="E6125" s="171" t="s">
        <v>20634</v>
      </c>
      <c r="F6125" s="171"/>
      <c r="G6125" s="171"/>
      <c r="H6125" s="172"/>
      <c r="I6125" s="173">
        <v>5120.0</v>
      </c>
      <c r="J6125" s="174">
        <v>2200.0</v>
      </c>
      <c r="K6125" s="179">
        <v>1100.0</v>
      </c>
      <c r="L6125" s="178">
        <v>0.0</v>
      </c>
      <c r="M6125" s="177">
        <v>0.0</v>
      </c>
      <c r="N6125" s="178">
        <v>1100.0</v>
      </c>
      <c r="O6125" s="163"/>
      <c r="P6125" s="164"/>
      <c r="Q6125" s="163"/>
      <c r="R6125" s="163"/>
      <c r="S6125" s="168" t="s">
        <v>20645</v>
      </c>
      <c r="T6125" s="164">
        <v>0.0</v>
      </c>
    </row>
    <row r="6126" ht="18.75" customHeight="1">
      <c r="A6126" s="189">
        <v>46010.41760421296</v>
      </c>
      <c r="B6126" s="171">
        <v>9544.0</v>
      </c>
      <c r="C6126" s="171" t="s">
        <v>17454</v>
      </c>
      <c r="D6126" s="171"/>
      <c r="E6126" s="171" t="s">
        <v>20634</v>
      </c>
      <c r="F6126" s="171"/>
      <c r="G6126" s="171"/>
      <c r="H6126" s="172"/>
      <c r="I6126" s="173">
        <v>2980.0</v>
      </c>
      <c r="J6126" s="174">
        <v>260.0</v>
      </c>
      <c r="K6126" s="179">
        <v>260.0</v>
      </c>
      <c r="L6126" s="178">
        <v>0.0</v>
      </c>
      <c r="M6126" s="177">
        <v>0.0</v>
      </c>
      <c r="N6126" s="178">
        <v>0.0</v>
      </c>
      <c r="O6126" s="163"/>
      <c r="P6126" s="164"/>
      <c r="Q6126" s="163"/>
      <c r="R6126" s="163"/>
      <c r="S6126" s="168" t="s">
        <v>20645</v>
      </c>
      <c r="T6126" s="164">
        <v>0.0</v>
      </c>
    </row>
    <row r="6127" ht="18.75" customHeight="1">
      <c r="A6127" s="189">
        <v>46010.45057271991</v>
      </c>
      <c r="B6127" s="171">
        <v>9545.0</v>
      </c>
      <c r="C6127" s="171" t="s">
        <v>17458</v>
      </c>
      <c r="D6127" s="171"/>
      <c r="E6127" s="171" t="s">
        <v>20634</v>
      </c>
      <c r="F6127" s="171"/>
      <c r="G6127" s="171" t="s">
        <v>23195</v>
      </c>
      <c r="H6127" s="172" t="s">
        <v>23195</v>
      </c>
      <c r="I6127" s="173">
        <v>2360.0</v>
      </c>
      <c r="J6127" s="174">
        <v>500.0</v>
      </c>
      <c r="K6127" s="179">
        <v>500.0</v>
      </c>
      <c r="L6127" s="178">
        <v>0.0</v>
      </c>
      <c r="M6127" s="177">
        <v>0.0</v>
      </c>
      <c r="N6127" s="178">
        <v>0.0</v>
      </c>
      <c r="O6127" s="163"/>
      <c r="P6127" s="164"/>
      <c r="Q6127" s="163"/>
      <c r="R6127" s="163"/>
      <c r="S6127" s="168" t="s">
        <v>20645</v>
      </c>
      <c r="T6127" s="164">
        <v>0.0</v>
      </c>
    </row>
    <row r="6128" ht="18.75" customHeight="1">
      <c r="A6128" s="189">
        <v>46010.46171815972</v>
      </c>
      <c r="B6128" s="171">
        <v>9546.0</v>
      </c>
      <c r="C6128" s="171" t="s">
        <v>17449</v>
      </c>
      <c r="D6128" s="171"/>
      <c r="E6128" s="171" t="s">
        <v>20634</v>
      </c>
      <c r="F6128" s="171"/>
      <c r="G6128" s="171" t="s">
        <v>23196</v>
      </c>
      <c r="H6128" s="172" t="s">
        <v>23196</v>
      </c>
      <c r="I6128" s="173">
        <v>2200.0</v>
      </c>
      <c r="J6128" s="174">
        <v>140.0</v>
      </c>
      <c r="K6128" s="179">
        <v>140.0</v>
      </c>
      <c r="L6128" s="178">
        <v>0.0</v>
      </c>
      <c r="M6128" s="177">
        <v>0.0</v>
      </c>
      <c r="N6128" s="178">
        <v>0.0</v>
      </c>
      <c r="O6128" s="163"/>
      <c r="P6128" s="164"/>
      <c r="Q6128" s="163"/>
      <c r="R6128" s="163"/>
      <c r="S6128" s="168" t="s">
        <v>20645</v>
      </c>
      <c r="T6128" s="164">
        <v>0.0</v>
      </c>
    </row>
    <row r="6129" ht="18.75" customHeight="1">
      <c r="A6129" s="189">
        <v>46010.462497615736</v>
      </c>
      <c r="B6129" s="171">
        <v>9547.0</v>
      </c>
      <c r="C6129" s="171" t="s">
        <v>17451</v>
      </c>
      <c r="D6129" s="171"/>
      <c r="E6129" s="171" t="s">
        <v>20634</v>
      </c>
      <c r="F6129" s="171"/>
      <c r="G6129" s="171" t="s">
        <v>23196</v>
      </c>
      <c r="H6129" s="172" t="s">
        <v>23196</v>
      </c>
      <c r="I6129" s="173">
        <v>2400.0</v>
      </c>
      <c r="J6129" s="174">
        <v>80.0</v>
      </c>
      <c r="K6129" s="179">
        <v>80.0</v>
      </c>
      <c r="L6129" s="178">
        <v>0.0</v>
      </c>
      <c r="M6129" s="177">
        <v>0.0</v>
      </c>
      <c r="N6129" s="178">
        <v>0.0</v>
      </c>
      <c r="O6129" s="163"/>
      <c r="P6129" s="164"/>
      <c r="Q6129" s="163"/>
      <c r="R6129" s="163"/>
      <c r="S6129" s="168" t="s">
        <v>20645</v>
      </c>
      <c r="T6129" s="164">
        <v>0.0</v>
      </c>
    </row>
    <row r="6130" ht="18.75" customHeight="1">
      <c r="A6130" s="189">
        <v>46010.46316993056</v>
      </c>
      <c r="B6130" s="171">
        <v>9548.0</v>
      </c>
      <c r="C6130" s="171" t="s">
        <v>6423</v>
      </c>
      <c r="D6130" s="171"/>
      <c r="E6130" s="171" t="s">
        <v>20634</v>
      </c>
      <c r="F6130" s="171"/>
      <c r="G6130" s="171" t="s">
        <v>22684</v>
      </c>
      <c r="H6130" s="172" t="s">
        <v>22684</v>
      </c>
      <c r="I6130" s="173">
        <v>3720.0</v>
      </c>
      <c r="J6130" s="174">
        <v>300.0</v>
      </c>
      <c r="K6130" s="179">
        <v>0.0</v>
      </c>
      <c r="L6130" s="178">
        <v>0.0</v>
      </c>
      <c r="M6130" s="177">
        <v>0.0</v>
      </c>
      <c r="N6130" s="178">
        <v>0.0</v>
      </c>
      <c r="O6130" s="163"/>
      <c r="P6130" s="164"/>
      <c r="Q6130" s="163"/>
      <c r="R6130" s="163"/>
      <c r="S6130" s="168" t="s">
        <v>20645</v>
      </c>
      <c r="T6130" s="164">
        <v>0.0</v>
      </c>
    </row>
    <row r="6131" ht="18.75" customHeight="1">
      <c r="A6131" s="189">
        <v>46010.500758124996</v>
      </c>
      <c r="B6131" s="171">
        <v>9549.0</v>
      </c>
      <c r="C6131" s="171" t="s">
        <v>6423</v>
      </c>
      <c r="D6131" s="171"/>
      <c r="E6131" s="171" t="s">
        <v>20634</v>
      </c>
      <c r="F6131" s="171"/>
      <c r="G6131" s="171" t="s">
        <v>22684</v>
      </c>
      <c r="H6131" s="172" t="s">
        <v>22684</v>
      </c>
      <c r="I6131" s="173">
        <v>3420.0</v>
      </c>
      <c r="J6131" s="174">
        <v>460.0</v>
      </c>
      <c r="K6131" s="179">
        <v>0.0</v>
      </c>
      <c r="L6131" s="178">
        <v>460.0</v>
      </c>
      <c r="M6131" s="177">
        <v>0.0</v>
      </c>
      <c r="N6131" s="178">
        <v>0.0</v>
      </c>
      <c r="O6131" s="163"/>
      <c r="P6131" s="164"/>
      <c r="Q6131" s="163"/>
      <c r="R6131" s="163"/>
      <c r="S6131" s="168" t="s">
        <v>20645</v>
      </c>
      <c r="T6131" s="164">
        <v>0.0</v>
      </c>
    </row>
    <row r="6132" ht="18.75" customHeight="1">
      <c r="A6132" s="189">
        <v>46010.502354421296</v>
      </c>
      <c r="B6132" s="171">
        <v>9550.0</v>
      </c>
      <c r="C6132" s="171" t="s">
        <v>4031</v>
      </c>
      <c r="D6132" s="171"/>
      <c r="E6132" s="171" t="s">
        <v>20634</v>
      </c>
      <c r="F6132" s="171"/>
      <c r="G6132" s="171" t="s">
        <v>20697</v>
      </c>
      <c r="H6132" s="172" t="s">
        <v>20697</v>
      </c>
      <c r="I6132" s="173">
        <v>3200.0</v>
      </c>
      <c r="J6132" s="174">
        <v>620.0</v>
      </c>
      <c r="K6132" s="179">
        <v>620.0</v>
      </c>
      <c r="L6132" s="178">
        <v>0.0</v>
      </c>
      <c r="M6132" s="177">
        <v>0.0</v>
      </c>
      <c r="N6132" s="178">
        <v>0.0</v>
      </c>
      <c r="O6132" s="163"/>
      <c r="P6132" s="164"/>
      <c r="Q6132" s="163"/>
      <c r="R6132" s="163"/>
      <c r="S6132" s="168" t="s">
        <v>20645</v>
      </c>
      <c r="T6132" s="164">
        <v>0.0</v>
      </c>
    </row>
    <row r="6133" ht="18.75" customHeight="1">
      <c r="A6133" s="189">
        <v>46010.53768365741</v>
      </c>
      <c r="B6133" s="171">
        <v>9551.0</v>
      </c>
      <c r="C6133" s="171" t="s">
        <v>5722</v>
      </c>
      <c r="D6133" s="171"/>
      <c r="E6133" s="171" t="s">
        <v>20634</v>
      </c>
      <c r="F6133" s="171"/>
      <c r="G6133" s="171" t="s">
        <v>22683</v>
      </c>
      <c r="H6133" s="172" t="s">
        <v>22683</v>
      </c>
      <c r="I6133" s="173">
        <v>3580.0</v>
      </c>
      <c r="J6133" s="174">
        <v>300.0</v>
      </c>
      <c r="K6133" s="179">
        <v>0.0</v>
      </c>
      <c r="L6133" s="178">
        <v>0.0</v>
      </c>
      <c r="M6133" s="177">
        <v>0.0</v>
      </c>
      <c r="N6133" s="178">
        <v>0.0</v>
      </c>
      <c r="O6133" s="163"/>
      <c r="P6133" s="164"/>
      <c r="Q6133" s="163"/>
      <c r="R6133" s="163"/>
      <c r="S6133" s="168" t="s">
        <v>20645</v>
      </c>
      <c r="T6133" s="164">
        <v>0.0</v>
      </c>
    </row>
    <row r="6134" ht="18.75" customHeight="1">
      <c r="A6134" s="189">
        <v>46010.538556388885</v>
      </c>
      <c r="B6134" s="171">
        <v>9552.0</v>
      </c>
      <c r="C6134" s="171" t="s">
        <v>5722</v>
      </c>
      <c r="D6134" s="171"/>
      <c r="E6134" s="171" t="s">
        <v>20634</v>
      </c>
      <c r="F6134" s="171"/>
      <c r="G6134" s="171" t="s">
        <v>22683</v>
      </c>
      <c r="H6134" s="172" t="s">
        <v>22683</v>
      </c>
      <c r="I6134" s="173">
        <v>3280.0</v>
      </c>
      <c r="J6134" s="174">
        <v>540.0</v>
      </c>
      <c r="K6134" s="179">
        <v>0.0</v>
      </c>
      <c r="L6134" s="178">
        <v>540.0</v>
      </c>
      <c r="M6134" s="177">
        <v>0.0</v>
      </c>
      <c r="N6134" s="178">
        <v>0.0</v>
      </c>
      <c r="O6134" s="163"/>
      <c r="P6134" s="164"/>
      <c r="Q6134" s="163"/>
      <c r="R6134" s="163"/>
      <c r="S6134" s="168" t="s">
        <v>20645</v>
      </c>
      <c r="T6134" s="164">
        <v>0.0</v>
      </c>
    </row>
    <row r="6135" ht="18.75" customHeight="1">
      <c r="A6135" s="189">
        <v>46010.53939961806</v>
      </c>
      <c r="B6135" s="171">
        <v>9553.0</v>
      </c>
      <c r="C6135" s="171" t="s">
        <v>4138</v>
      </c>
      <c r="D6135" s="171"/>
      <c r="E6135" s="171" t="s">
        <v>20634</v>
      </c>
      <c r="F6135" s="171"/>
      <c r="G6135" s="171"/>
      <c r="H6135" s="172"/>
      <c r="I6135" s="173">
        <v>3020.0</v>
      </c>
      <c r="J6135" s="174">
        <v>180.0</v>
      </c>
      <c r="K6135" s="179">
        <v>0.0</v>
      </c>
      <c r="L6135" s="178">
        <v>180.0</v>
      </c>
      <c r="M6135" s="177">
        <v>0.0</v>
      </c>
      <c r="N6135" s="178">
        <v>0.0</v>
      </c>
      <c r="O6135" s="163"/>
      <c r="P6135" s="164"/>
      <c r="Q6135" s="163"/>
      <c r="R6135" s="163"/>
      <c r="S6135" s="168" t="s">
        <v>20645</v>
      </c>
      <c r="T6135" s="164">
        <v>0.0</v>
      </c>
    </row>
    <row r="6136" ht="18.75" customHeight="1">
      <c r="A6136" s="189">
        <v>46010.6192387037</v>
      </c>
      <c r="B6136" s="171">
        <v>9554.0</v>
      </c>
      <c r="C6136" s="171" t="s">
        <v>4042</v>
      </c>
      <c r="D6136" s="171"/>
      <c r="E6136" s="171" t="s">
        <v>20634</v>
      </c>
      <c r="F6136" s="171"/>
      <c r="G6136" s="171"/>
      <c r="H6136" s="172"/>
      <c r="I6136" s="173">
        <v>2880.0</v>
      </c>
      <c r="J6136" s="174">
        <v>360.0</v>
      </c>
      <c r="K6136" s="179">
        <v>360.0</v>
      </c>
      <c r="L6136" s="178">
        <v>0.0</v>
      </c>
      <c r="M6136" s="177">
        <v>0.0</v>
      </c>
      <c r="N6136" s="178">
        <v>0.0</v>
      </c>
      <c r="O6136" s="163"/>
      <c r="P6136" s="164"/>
      <c r="Q6136" s="163"/>
      <c r="R6136" s="163"/>
      <c r="S6136" s="168" t="s">
        <v>20645</v>
      </c>
      <c r="T6136" s="164">
        <v>0.0</v>
      </c>
    </row>
    <row r="6137" ht="18.75" customHeight="1">
      <c r="A6137" s="189">
        <v>46010.624311168984</v>
      </c>
      <c r="B6137" s="171">
        <v>9555.0</v>
      </c>
      <c r="C6137" s="171" t="s">
        <v>4111</v>
      </c>
      <c r="D6137" s="171"/>
      <c r="E6137" s="171" t="s">
        <v>20634</v>
      </c>
      <c r="F6137" s="171"/>
      <c r="G6137" s="171"/>
      <c r="H6137" s="172"/>
      <c r="I6137" s="173">
        <v>3780.0</v>
      </c>
      <c r="J6137" s="174">
        <v>1160.0</v>
      </c>
      <c r="K6137" s="179">
        <v>1160.0</v>
      </c>
      <c r="L6137" s="178">
        <v>0.0</v>
      </c>
      <c r="M6137" s="177">
        <v>0.0</v>
      </c>
      <c r="N6137" s="178">
        <v>0.0</v>
      </c>
      <c r="O6137" s="163"/>
      <c r="P6137" s="164"/>
      <c r="Q6137" s="163"/>
      <c r="R6137" s="163"/>
      <c r="S6137" s="168" t="s">
        <v>20645</v>
      </c>
      <c r="T6137" s="164">
        <v>0.0</v>
      </c>
    </row>
    <row r="6138" ht="18.75" customHeight="1">
      <c r="A6138" s="189">
        <v>46010.640178622685</v>
      </c>
      <c r="B6138" s="171">
        <v>9556.0</v>
      </c>
      <c r="C6138" s="171" t="s">
        <v>4138</v>
      </c>
      <c r="D6138" s="171"/>
      <c r="E6138" s="171" t="s">
        <v>20634</v>
      </c>
      <c r="F6138" s="171"/>
      <c r="G6138" s="171"/>
      <c r="H6138" s="172"/>
      <c r="I6138" s="173">
        <v>2900.0</v>
      </c>
      <c r="J6138" s="174">
        <v>60.0</v>
      </c>
      <c r="K6138" s="179">
        <v>0.0</v>
      </c>
      <c r="L6138" s="178">
        <v>60.0</v>
      </c>
      <c r="M6138" s="177">
        <v>0.0</v>
      </c>
      <c r="N6138" s="178">
        <v>0.0</v>
      </c>
      <c r="O6138" s="163"/>
      <c r="P6138" s="164"/>
      <c r="Q6138" s="163"/>
      <c r="R6138" s="163"/>
      <c r="S6138" s="168" t="s">
        <v>20645</v>
      </c>
      <c r="T6138" s="164">
        <v>0.0</v>
      </c>
    </row>
    <row r="6139" ht="18.75" customHeight="1">
      <c r="A6139" s="189">
        <v>46010.6465394213</v>
      </c>
      <c r="B6139" s="171">
        <v>9557.0</v>
      </c>
      <c r="C6139" s="171" t="s">
        <v>8901</v>
      </c>
      <c r="D6139" s="171"/>
      <c r="E6139" s="171" t="s">
        <v>20634</v>
      </c>
      <c r="F6139" s="171"/>
      <c r="G6139" s="171" t="s">
        <v>23197</v>
      </c>
      <c r="H6139" s="172" t="s">
        <v>23197</v>
      </c>
      <c r="I6139" s="173">
        <v>11860.0</v>
      </c>
      <c r="J6139" s="174">
        <v>1360.0</v>
      </c>
      <c r="K6139" s="179">
        <v>1360.0</v>
      </c>
      <c r="L6139" s="178">
        <v>0.0</v>
      </c>
      <c r="M6139" s="177">
        <v>0.0</v>
      </c>
      <c r="N6139" s="178">
        <v>0.0</v>
      </c>
      <c r="O6139" s="163"/>
      <c r="P6139" s="164"/>
      <c r="Q6139" s="163"/>
      <c r="R6139" s="163"/>
      <c r="S6139" s="168" t="s">
        <v>20645</v>
      </c>
      <c r="T6139" s="164">
        <v>0.0</v>
      </c>
    </row>
    <row r="6140" ht="18.75" customHeight="1">
      <c r="A6140" s="189">
        <v>46010.65515543982</v>
      </c>
      <c r="B6140" s="171">
        <v>1905419.0</v>
      </c>
      <c r="C6140" s="171" t="s">
        <v>8901</v>
      </c>
      <c r="D6140" s="171"/>
      <c r="E6140" s="171" t="s">
        <v>20634</v>
      </c>
      <c r="F6140" s="171"/>
      <c r="G6140" s="171" t="s">
        <v>23198</v>
      </c>
      <c r="H6140" s="172" t="s">
        <v>23198</v>
      </c>
      <c r="I6140" s="173">
        <v>14100.0</v>
      </c>
      <c r="J6140" s="174">
        <v>3600.0</v>
      </c>
      <c r="K6140" s="179">
        <v>3600.0</v>
      </c>
      <c r="L6140" s="178">
        <v>0.0</v>
      </c>
      <c r="M6140" s="177">
        <v>0.0</v>
      </c>
      <c r="N6140" s="178">
        <v>0.0</v>
      </c>
      <c r="O6140" s="163"/>
      <c r="P6140" s="164"/>
      <c r="Q6140" s="163"/>
      <c r="R6140" s="163"/>
      <c r="S6140" s="168" t="s">
        <v>20645</v>
      </c>
      <c r="T6140" s="164">
        <v>0.0</v>
      </c>
    </row>
    <row r="6141" ht="18.75" customHeight="1">
      <c r="A6141" s="189">
        <v>46011.0</v>
      </c>
      <c r="B6141" s="171">
        <v>1905427.0</v>
      </c>
      <c r="C6141" s="171" t="s">
        <v>5722</v>
      </c>
      <c r="D6141" s="171"/>
      <c r="E6141" s="171" t="s">
        <v>20634</v>
      </c>
      <c r="F6141" s="171"/>
      <c r="G6141" s="171" t="s">
        <v>22683</v>
      </c>
      <c r="H6141" s="172" t="s">
        <v>22683</v>
      </c>
      <c r="I6141" s="173">
        <v>3820.0</v>
      </c>
      <c r="J6141" s="174">
        <v>260.0</v>
      </c>
      <c r="K6141" s="179">
        <v>0.0</v>
      </c>
      <c r="L6141" s="178">
        <v>0.0</v>
      </c>
      <c r="M6141" s="177">
        <v>0.0</v>
      </c>
      <c r="N6141" s="178">
        <v>0.0</v>
      </c>
      <c r="O6141" s="163"/>
      <c r="P6141" s="164"/>
      <c r="Q6141" s="163"/>
      <c r="R6141" s="163"/>
      <c r="S6141" s="168" t="s">
        <v>20645</v>
      </c>
      <c r="T6141" s="164">
        <v>0.0</v>
      </c>
    </row>
    <row r="6142" ht="18.75" customHeight="1">
      <c r="A6142" s="189">
        <v>46011.0</v>
      </c>
      <c r="B6142" s="171">
        <v>1905428.0</v>
      </c>
      <c r="C6142" s="171" t="s">
        <v>5722</v>
      </c>
      <c r="D6142" s="171"/>
      <c r="E6142" s="171" t="s">
        <v>20634</v>
      </c>
      <c r="F6142" s="171"/>
      <c r="G6142" s="171" t="s">
        <v>22683</v>
      </c>
      <c r="H6142" s="172" t="s">
        <v>22683</v>
      </c>
      <c r="I6142" s="173">
        <v>3560.0</v>
      </c>
      <c r="J6142" s="174">
        <v>740.0</v>
      </c>
      <c r="K6142" s="179">
        <v>0.0</v>
      </c>
      <c r="L6142" s="178">
        <v>740.0</v>
      </c>
      <c r="M6142" s="177">
        <v>0.0</v>
      </c>
      <c r="N6142" s="178">
        <v>0.0</v>
      </c>
      <c r="O6142" s="163"/>
      <c r="P6142" s="164"/>
      <c r="Q6142" s="163"/>
      <c r="R6142" s="163"/>
      <c r="S6142" s="168" t="s">
        <v>20645</v>
      </c>
      <c r="T6142" s="164">
        <v>0.0</v>
      </c>
    </row>
    <row r="6143" ht="18.75" customHeight="1">
      <c r="A6143" s="189">
        <v>46011.0</v>
      </c>
      <c r="B6143" s="171">
        <v>18479.0</v>
      </c>
      <c r="C6143" s="171" t="s">
        <v>20705</v>
      </c>
      <c r="D6143" s="171" t="s">
        <v>20673</v>
      </c>
      <c r="E6143" s="171">
        <v>8.0</v>
      </c>
      <c r="F6143" s="171" t="s">
        <v>21360</v>
      </c>
      <c r="G6143" s="171" t="s">
        <v>17536</v>
      </c>
      <c r="H6143" s="172" t="s">
        <v>20635</v>
      </c>
      <c r="I6143" s="173">
        <v>11040.0</v>
      </c>
      <c r="J6143" s="174">
        <v>1200.0</v>
      </c>
      <c r="K6143" s="179">
        <v>1200.0</v>
      </c>
      <c r="L6143" s="178"/>
      <c r="M6143" s="177"/>
      <c r="N6143" s="178"/>
      <c r="O6143" s="163"/>
      <c r="P6143" s="164"/>
      <c r="Q6143" s="163"/>
      <c r="R6143" s="163"/>
      <c r="S6143" s="168"/>
      <c r="T6143" s="164"/>
    </row>
    <row r="6144" ht="18.75" customHeight="1">
      <c r="A6144" s="189">
        <v>46011.0</v>
      </c>
      <c r="B6144" s="171">
        <v>18500.0</v>
      </c>
      <c r="C6144" s="171" t="s">
        <v>23199</v>
      </c>
      <c r="D6144" s="171" t="s">
        <v>20673</v>
      </c>
      <c r="E6144" s="171">
        <v>8.0</v>
      </c>
      <c r="F6144" s="171" t="s">
        <v>21811</v>
      </c>
      <c r="G6144" s="171" t="s">
        <v>23200</v>
      </c>
      <c r="H6144" s="172" t="s">
        <v>20669</v>
      </c>
      <c r="I6144" s="173">
        <v>10480.0</v>
      </c>
      <c r="J6144" s="174">
        <v>640.0</v>
      </c>
      <c r="K6144" s="179"/>
      <c r="L6144" s="178">
        <v>640.0</v>
      </c>
      <c r="M6144" s="177"/>
      <c r="N6144" s="178"/>
      <c r="O6144" s="163"/>
      <c r="P6144" s="164"/>
      <c r="Q6144" s="163"/>
      <c r="R6144" s="163"/>
      <c r="S6144" s="168"/>
      <c r="T6144" s="164"/>
    </row>
    <row r="6145" ht="18.75" customHeight="1">
      <c r="A6145" s="189">
        <v>46011.0</v>
      </c>
      <c r="B6145" s="171">
        <v>18501.0</v>
      </c>
      <c r="C6145" s="171" t="s">
        <v>3424</v>
      </c>
      <c r="D6145" s="171" t="s">
        <v>20673</v>
      </c>
      <c r="E6145" s="171">
        <v>4.0</v>
      </c>
      <c r="F6145" s="171" t="s">
        <v>21224</v>
      </c>
      <c r="G6145" s="171" t="s">
        <v>15215</v>
      </c>
      <c r="H6145" s="172" t="s">
        <v>20635</v>
      </c>
      <c r="I6145" s="173">
        <v>10520.0</v>
      </c>
      <c r="J6145" s="174">
        <v>960.0</v>
      </c>
      <c r="K6145" s="179">
        <v>960.0</v>
      </c>
      <c r="L6145" s="178"/>
      <c r="M6145" s="177"/>
      <c r="N6145" s="178"/>
      <c r="O6145" s="163"/>
      <c r="P6145" s="164"/>
      <c r="Q6145" s="163"/>
      <c r="R6145" s="163"/>
      <c r="S6145" s="168"/>
      <c r="T6145" s="164"/>
    </row>
    <row r="6146" ht="18.75" customHeight="1">
      <c r="A6146" s="189">
        <v>46011.0</v>
      </c>
      <c r="B6146" s="171">
        <v>18502.0</v>
      </c>
      <c r="C6146" s="171" t="s">
        <v>20763</v>
      </c>
      <c r="D6146" s="171" t="s">
        <v>20673</v>
      </c>
      <c r="E6146" s="171">
        <v>8.0</v>
      </c>
      <c r="F6146" s="171" t="s">
        <v>20998</v>
      </c>
      <c r="G6146" s="171" t="s">
        <v>6774</v>
      </c>
      <c r="H6146" s="172" t="s">
        <v>20635</v>
      </c>
      <c r="I6146" s="173">
        <v>11000.0</v>
      </c>
      <c r="J6146" s="174">
        <v>1160.0</v>
      </c>
      <c r="K6146" s="179">
        <v>1160.0</v>
      </c>
      <c r="L6146" s="178"/>
      <c r="M6146" s="177"/>
      <c r="N6146" s="178"/>
      <c r="O6146" s="163"/>
      <c r="P6146" s="164"/>
      <c r="Q6146" s="163"/>
      <c r="R6146" s="163"/>
      <c r="S6146" s="168"/>
      <c r="T6146" s="164"/>
    </row>
    <row r="6147" ht="18.75" customHeight="1">
      <c r="A6147" s="189">
        <v>46011.0</v>
      </c>
      <c r="B6147" s="171">
        <v>18504.0</v>
      </c>
      <c r="C6147" s="171" t="s">
        <v>23201</v>
      </c>
      <c r="D6147" s="171" t="s">
        <v>20673</v>
      </c>
      <c r="E6147" s="171">
        <v>8.0</v>
      </c>
      <c r="F6147" s="171" t="s">
        <v>20835</v>
      </c>
      <c r="G6147" s="171" t="s">
        <v>22949</v>
      </c>
      <c r="H6147" s="172" t="s">
        <v>20635</v>
      </c>
      <c r="I6147" s="173">
        <v>14000.0</v>
      </c>
      <c r="J6147" s="174">
        <v>4160.0</v>
      </c>
      <c r="K6147" s="179">
        <v>4160.0</v>
      </c>
      <c r="L6147" s="178"/>
      <c r="M6147" s="177"/>
      <c r="N6147" s="178"/>
      <c r="O6147" s="163"/>
      <c r="P6147" s="164"/>
      <c r="Q6147" s="163"/>
      <c r="R6147" s="163"/>
      <c r="S6147" s="168"/>
      <c r="T6147" s="164"/>
    </row>
    <row r="6148" ht="18.75" customHeight="1">
      <c r="A6148" s="189">
        <v>46011.0</v>
      </c>
      <c r="B6148" s="171">
        <v>18505.0</v>
      </c>
      <c r="C6148" s="171" t="s">
        <v>23008</v>
      </c>
      <c r="D6148" s="171" t="s">
        <v>20673</v>
      </c>
      <c r="E6148" s="171">
        <v>12.0</v>
      </c>
      <c r="F6148" s="171" t="s">
        <v>20884</v>
      </c>
      <c r="G6148" s="171" t="s">
        <v>23202</v>
      </c>
      <c r="H6148" s="172" t="s">
        <v>20635</v>
      </c>
      <c r="I6148" s="173">
        <v>12560.0</v>
      </c>
      <c r="J6148" s="174">
        <v>2700.0</v>
      </c>
      <c r="K6148" s="179">
        <v>2700.0</v>
      </c>
      <c r="L6148" s="178"/>
      <c r="M6148" s="177"/>
      <c r="N6148" s="178"/>
      <c r="O6148" s="163"/>
      <c r="P6148" s="164"/>
      <c r="Q6148" s="163"/>
      <c r="R6148" s="163"/>
      <c r="S6148" s="168"/>
      <c r="T6148" s="164"/>
    </row>
    <row r="6149" ht="18.75" customHeight="1">
      <c r="A6149" s="189">
        <v>46011.0</v>
      </c>
      <c r="B6149" s="171">
        <v>18506.0</v>
      </c>
      <c r="C6149" s="171" t="s">
        <v>23203</v>
      </c>
      <c r="D6149" s="171" t="s">
        <v>20673</v>
      </c>
      <c r="E6149" s="171">
        <v>8.0</v>
      </c>
      <c r="F6149" s="171" t="s">
        <v>21322</v>
      </c>
      <c r="G6149" s="171" t="s">
        <v>23204</v>
      </c>
      <c r="H6149" s="172" t="s">
        <v>20635</v>
      </c>
      <c r="I6149" s="173">
        <v>12000.0</v>
      </c>
      <c r="J6149" s="174">
        <v>2160.0</v>
      </c>
      <c r="K6149" s="179">
        <v>2160.0</v>
      </c>
      <c r="L6149" s="178"/>
      <c r="M6149" s="177"/>
      <c r="N6149" s="178"/>
      <c r="O6149" s="163"/>
      <c r="P6149" s="164"/>
      <c r="Q6149" s="163"/>
      <c r="R6149" s="163"/>
      <c r="S6149" s="168"/>
      <c r="T6149" s="164"/>
    </row>
    <row r="6150" ht="18.75" customHeight="1">
      <c r="A6150" s="189">
        <v>46011.0</v>
      </c>
      <c r="B6150" s="171">
        <v>18507.0</v>
      </c>
      <c r="C6150" s="171" t="s">
        <v>21919</v>
      </c>
      <c r="D6150" s="171" t="s">
        <v>20673</v>
      </c>
      <c r="E6150" s="171">
        <v>6.0</v>
      </c>
      <c r="F6150" s="171" t="s">
        <v>20708</v>
      </c>
      <c r="G6150" s="171" t="s">
        <v>17564</v>
      </c>
      <c r="H6150" s="172" t="s">
        <v>20635</v>
      </c>
      <c r="I6150" s="173">
        <v>11780.0</v>
      </c>
      <c r="J6150" s="174">
        <v>1960.0</v>
      </c>
      <c r="K6150" s="179">
        <v>1960.0</v>
      </c>
      <c r="L6150" s="178"/>
      <c r="M6150" s="177"/>
      <c r="N6150" s="178"/>
      <c r="O6150" s="163"/>
      <c r="P6150" s="164"/>
      <c r="Q6150" s="163"/>
      <c r="R6150" s="163"/>
      <c r="S6150" s="168"/>
      <c r="T6150" s="164"/>
    </row>
    <row r="6151" ht="18.75" customHeight="1">
      <c r="A6151" s="189">
        <v>46011.0</v>
      </c>
      <c r="B6151" s="171">
        <v>18508.0</v>
      </c>
      <c r="C6151" s="171" t="s">
        <v>3424</v>
      </c>
      <c r="D6151" s="171" t="s">
        <v>20659</v>
      </c>
      <c r="E6151" s="171">
        <v>4.0</v>
      </c>
      <c r="F6151" s="171" t="s">
        <v>22133</v>
      </c>
      <c r="G6151" s="171" t="s">
        <v>17538</v>
      </c>
      <c r="H6151" s="172" t="s">
        <v>20635</v>
      </c>
      <c r="I6151" s="173">
        <v>10360.0</v>
      </c>
      <c r="J6151" s="174">
        <v>580.0</v>
      </c>
      <c r="K6151" s="179">
        <v>580.0</v>
      </c>
      <c r="L6151" s="178"/>
      <c r="M6151" s="177"/>
      <c r="N6151" s="178"/>
      <c r="O6151" s="163"/>
      <c r="P6151" s="164"/>
      <c r="Q6151" s="163"/>
      <c r="R6151" s="163"/>
      <c r="S6151" s="168"/>
      <c r="T6151" s="164"/>
    </row>
    <row r="6152" ht="18.75" customHeight="1">
      <c r="A6152" s="189">
        <v>46011.0</v>
      </c>
      <c r="B6152" s="171">
        <v>18509.0</v>
      </c>
      <c r="C6152" s="171" t="s">
        <v>20893</v>
      </c>
      <c r="D6152" s="171" t="s">
        <v>20659</v>
      </c>
      <c r="E6152" s="171">
        <v>8.0</v>
      </c>
      <c r="F6152" s="171" t="s">
        <v>20897</v>
      </c>
      <c r="G6152" s="171" t="s">
        <v>16004</v>
      </c>
      <c r="H6152" s="172" t="s">
        <v>20635</v>
      </c>
      <c r="I6152" s="173">
        <v>11480.0</v>
      </c>
      <c r="J6152" s="174">
        <v>1780.0</v>
      </c>
      <c r="K6152" s="179">
        <v>1780.0</v>
      </c>
      <c r="L6152" s="178"/>
      <c r="M6152" s="177"/>
      <c r="N6152" s="178"/>
      <c r="O6152" s="163"/>
      <c r="P6152" s="164"/>
      <c r="Q6152" s="163"/>
      <c r="R6152" s="163"/>
      <c r="S6152" s="168"/>
      <c r="T6152" s="164"/>
    </row>
    <row r="6153" ht="18.75" customHeight="1">
      <c r="A6153" s="189">
        <v>46011.0</v>
      </c>
      <c r="B6153" s="171">
        <v>18510.0</v>
      </c>
      <c r="C6153" s="171" t="s">
        <v>4082</v>
      </c>
      <c r="D6153" s="171" t="s">
        <v>20659</v>
      </c>
      <c r="E6153" s="171">
        <v>8.0</v>
      </c>
      <c r="F6153" s="171" t="s">
        <v>20961</v>
      </c>
      <c r="G6153" s="171" t="s">
        <v>23006</v>
      </c>
      <c r="H6153" s="172" t="s">
        <v>20635</v>
      </c>
      <c r="I6153" s="173">
        <v>14380.0</v>
      </c>
      <c r="J6153" s="174">
        <v>4680.0</v>
      </c>
      <c r="K6153" s="179">
        <v>4680.0</v>
      </c>
      <c r="L6153" s="178"/>
      <c r="M6153" s="177"/>
      <c r="N6153" s="178"/>
      <c r="O6153" s="163"/>
      <c r="P6153" s="164"/>
      <c r="Q6153" s="163"/>
      <c r="R6153" s="163"/>
      <c r="S6153" s="168"/>
      <c r="T6153" s="164"/>
    </row>
    <row r="6154" ht="18.75" customHeight="1">
      <c r="A6154" s="189">
        <v>46011.0</v>
      </c>
      <c r="B6154" s="171">
        <v>18511.0</v>
      </c>
      <c r="C6154" s="171" t="s">
        <v>4017</v>
      </c>
      <c r="D6154" s="171" t="s">
        <v>20659</v>
      </c>
      <c r="E6154" s="171">
        <v>8.0</v>
      </c>
      <c r="F6154" s="171" t="s">
        <v>21135</v>
      </c>
      <c r="G6154" s="171" t="s">
        <v>23205</v>
      </c>
      <c r="H6154" s="172" t="s">
        <v>20635</v>
      </c>
      <c r="I6154" s="173">
        <v>12000.0</v>
      </c>
      <c r="J6154" s="174">
        <v>2300.0</v>
      </c>
      <c r="K6154" s="179">
        <v>2300.0</v>
      </c>
      <c r="L6154" s="178"/>
      <c r="M6154" s="177"/>
      <c r="N6154" s="178"/>
      <c r="O6154" s="163"/>
      <c r="P6154" s="164"/>
      <c r="Q6154" s="163"/>
      <c r="R6154" s="163"/>
      <c r="S6154" s="168"/>
      <c r="T6154" s="164"/>
    </row>
    <row r="6155" ht="18.75" customHeight="1">
      <c r="A6155" s="189">
        <v>46011.0</v>
      </c>
      <c r="B6155" s="171">
        <v>18512.0</v>
      </c>
      <c r="C6155" s="171" t="s">
        <v>4877</v>
      </c>
      <c r="D6155" s="171" t="s">
        <v>20659</v>
      </c>
      <c r="E6155" s="171">
        <v>8.0</v>
      </c>
      <c r="F6155" s="171" t="s">
        <v>20851</v>
      </c>
      <c r="G6155" s="171" t="s">
        <v>23206</v>
      </c>
      <c r="H6155" s="172" t="s">
        <v>20638</v>
      </c>
      <c r="I6155" s="173">
        <v>14020.0</v>
      </c>
      <c r="J6155" s="174">
        <v>4320.0</v>
      </c>
      <c r="K6155" s="179"/>
      <c r="L6155" s="178"/>
      <c r="M6155" s="177"/>
      <c r="N6155" s="178">
        <v>4320.0</v>
      </c>
      <c r="O6155" s="163"/>
      <c r="P6155" s="164"/>
      <c r="Q6155" s="163"/>
      <c r="R6155" s="163"/>
      <c r="S6155" s="168"/>
      <c r="T6155" s="164"/>
    </row>
    <row r="6156" ht="18.75" customHeight="1">
      <c r="A6156" s="189">
        <v>46011.0</v>
      </c>
      <c r="B6156" s="171">
        <v>18514.0</v>
      </c>
      <c r="C6156" s="171" t="s">
        <v>21371</v>
      </c>
      <c r="D6156" s="171" t="s">
        <v>20659</v>
      </c>
      <c r="E6156" s="171">
        <v>8.0</v>
      </c>
      <c r="F6156" s="171" t="s">
        <v>21485</v>
      </c>
      <c r="G6156" s="171" t="s">
        <v>17562</v>
      </c>
      <c r="H6156" s="172" t="s">
        <v>20638</v>
      </c>
      <c r="I6156" s="173">
        <v>16100.0</v>
      </c>
      <c r="J6156" s="174">
        <v>6400.0</v>
      </c>
      <c r="K6156" s="179"/>
      <c r="L6156" s="178"/>
      <c r="M6156" s="177"/>
      <c r="N6156" s="177">
        <v>6400.0</v>
      </c>
      <c r="O6156" s="163"/>
      <c r="P6156" s="164"/>
      <c r="Q6156" s="163"/>
      <c r="R6156" s="163"/>
      <c r="S6156" s="168"/>
      <c r="T6156" s="164"/>
    </row>
    <row r="6157" ht="18.75" customHeight="1">
      <c r="A6157" s="189">
        <v>46011.0</v>
      </c>
      <c r="B6157" s="171">
        <v>18515.0</v>
      </c>
      <c r="C6157" s="171"/>
      <c r="D6157" s="171" t="s">
        <v>20659</v>
      </c>
      <c r="E6157" s="171">
        <v>8.0</v>
      </c>
      <c r="F6157" s="171" t="s">
        <v>20780</v>
      </c>
      <c r="G6157" s="171" t="s">
        <v>23207</v>
      </c>
      <c r="H6157" s="172" t="s">
        <v>20635</v>
      </c>
      <c r="I6157" s="173">
        <v>11320.0</v>
      </c>
      <c r="J6157" s="174">
        <v>1620.0</v>
      </c>
      <c r="K6157" s="179">
        <v>1620.0</v>
      </c>
      <c r="L6157" s="178"/>
      <c r="M6157" s="177"/>
      <c r="N6157" s="178"/>
      <c r="O6157" s="163"/>
      <c r="P6157" s="164"/>
      <c r="Q6157" s="163"/>
      <c r="R6157" s="163"/>
      <c r="S6157" s="168"/>
      <c r="T6157" s="164"/>
    </row>
    <row r="6158" ht="18.75" customHeight="1">
      <c r="A6158" s="189">
        <v>46013.0</v>
      </c>
      <c r="B6158" s="171">
        <v>18466.0</v>
      </c>
      <c r="C6158" s="171" t="s">
        <v>3026</v>
      </c>
      <c r="D6158" s="171" t="s">
        <v>20659</v>
      </c>
      <c r="E6158" s="171">
        <v>6.0</v>
      </c>
      <c r="F6158" s="171" t="s">
        <v>21686</v>
      </c>
      <c r="G6158" s="171" t="s">
        <v>17529</v>
      </c>
      <c r="H6158" s="172" t="s">
        <v>20635</v>
      </c>
      <c r="I6158" s="173">
        <v>10420.0</v>
      </c>
      <c r="J6158" s="174">
        <v>580.0</v>
      </c>
      <c r="K6158" s="179">
        <v>580.0</v>
      </c>
      <c r="L6158" s="178"/>
      <c r="M6158" s="177"/>
      <c r="N6158" s="178"/>
      <c r="O6158" s="163"/>
      <c r="P6158" s="164"/>
      <c r="Q6158" s="163"/>
      <c r="R6158" s="163"/>
      <c r="S6158" s="168"/>
      <c r="T6158" s="164"/>
    </row>
    <row r="6159" ht="18.75" customHeight="1">
      <c r="A6159" s="189">
        <v>46013.0</v>
      </c>
      <c r="B6159" s="171">
        <v>18467.0</v>
      </c>
      <c r="C6159" s="171" t="s">
        <v>23208</v>
      </c>
      <c r="D6159" s="171" t="s">
        <v>20687</v>
      </c>
      <c r="E6159" s="171">
        <v>8.0</v>
      </c>
      <c r="F6159" s="171" t="s">
        <v>20787</v>
      </c>
      <c r="G6159" s="171" t="s">
        <v>17587</v>
      </c>
      <c r="H6159" s="172" t="s">
        <v>20635</v>
      </c>
      <c r="I6159" s="173">
        <v>11800.0</v>
      </c>
      <c r="J6159" s="174">
        <v>1780.0</v>
      </c>
      <c r="K6159" s="179">
        <v>1780.0</v>
      </c>
      <c r="L6159" s="178"/>
      <c r="M6159" s="177"/>
      <c r="N6159" s="178"/>
      <c r="O6159" s="163"/>
      <c r="P6159" s="164"/>
      <c r="Q6159" s="163"/>
      <c r="R6159" s="163"/>
      <c r="S6159" s="168"/>
      <c r="T6159" s="164"/>
    </row>
    <row r="6160" ht="18.75" customHeight="1">
      <c r="A6160" s="189">
        <v>46013.0</v>
      </c>
      <c r="B6160" s="171">
        <v>18468.0</v>
      </c>
      <c r="C6160" s="171" t="s">
        <v>23209</v>
      </c>
      <c r="D6160" s="171" t="s">
        <v>20659</v>
      </c>
      <c r="E6160" s="171">
        <v>8.0</v>
      </c>
      <c r="F6160" s="171" t="s">
        <v>21876</v>
      </c>
      <c r="G6160" s="171" t="s">
        <v>9615</v>
      </c>
      <c r="H6160" s="172" t="s">
        <v>20635</v>
      </c>
      <c r="I6160" s="173">
        <v>10640.0</v>
      </c>
      <c r="J6160" s="174">
        <v>940.0</v>
      </c>
      <c r="K6160" s="179">
        <v>940.0</v>
      </c>
      <c r="L6160" s="178"/>
      <c r="M6160" s="177"/>
      <c r="N6160" s="178"/>
      <c r="O6160" s="163"/>
      <c r="P6160" s="164"/>
      <c r="Q6160" s="163"/>
      <c r="R6160" s="163"/>
      <c r="S6160" s="168"/>
      <c r="T6160" s="164"/>
    </row>
    <row r="6161" ht="18.75" customHeight="1">
      <c r="A6161" s="189">
        <v>46013.0</v>
      </c>
      <c r="B6161" s="171">
        <v>18469.0</v>
      </c>
      <c r="C6161" s="171" t="s">
        <v>4097</v>
      </c>
      <c r="D6161" s="171" t="s">
        <v>20673</v>
      </c>
      <c r="E6161" s="171">
        <v>14.0</v>
      </c>
      <c r="F6161" s="171" t="s">
        <v>21399</v>
      </c>
      <c r="G6161" s="171" t="s">
        <v>17596</v>
      </c>
      <c r="H6161" s="172" t="s">
        <v>20635</v>
      </c>
      <c r="I6161" s="173">
        <v>13820.0</v>
      </c>
      <c r="J6161" s="174">
        <v>3960.0</v>
      </c>
      <c r="K6161" s="179">
        <v>3960.0</v>
      </c>
      <c r="L6161" s="178"/>
      <c r="M6161" s="177"/>
      <c r="N6161" s="178"/>
      <c r="O6161" s="163"/>
      <c r="P6161" s="164"/>
      <c r="Q6161" s="163"/>
      <c r="R6161" s="163"/>
      <c r="S6161" s="168"/>
      <c r="T6161" s="164"/>
    </row>
    <row r="6162" ht="18.75" customHeight="1">
      <c r="A6162" s="189">
        <v>46013.0</v>
      </c>
      <c r="B6162" s="171">
        <v>18470.0</v>
      </c>
      <c r="C6162" s="171" t="s">
        <v>21233</v>
      </c>
      <c r="D6162" s="171" t="s">
        <v>20673</v>
      </c>
      <c r="E6162" s="171">
        <v>8.0</v>
      </c>
      <c r="F6162" s="171" t="s">
        <v>22485</v>
      </c>
      <c r="G6162" s="171" t="s">
        <v>15892</v>
      </c>
      <c r="H6162" s="172" t="s">
        <v>20669</v>
      </c>
      <c r="I6162" s="173">
        <v>10580.0</v>
      </c>
      <c r="J6162" s="174">
        <v>740.0</v>
      </c>
      <c r="K6162" s="179"/>
      <c r="L6162" s="178">
        <v>740.0</v>
      </c>
      <c r="M6162" s="177"/>
      <c r="N6162" s="178"/>
      <c r="O6162" s="163"/>
      <c r="P6162" s="164"/>
      <c r="Q6162" s="163"/>
      <c r="R6162" s="163"/>
      <c r="S6162" s="168"/>
      <c r="T6162" s="164"/>
    </row>
    <row r="6163" ht="18.75" customHeight="1">
      <c r="A6163" s="189">
        <v>46013.0</v>
      </c>
      <c r="B6163" s="171">
        <v>18471.0</v>
      </c>
      <c r="C6163" s="171" t="s">
        <v>4097</v>
      </c>
      <c r="D6163" s="171" t="s">
        <v>20673</v>
      </c>
      <c r="E6163" s="171">
        <v>8.0</v>
      </c>
      <c r="F6163" s="171" t="s">
        <v>20746</v>
      </c>
      <c r="G6163" s="171" t="s">
        <v>23210</v>
      </c>
      <c r="H6163" s="172" t="s">
        <v>20635</v>
      </c>
      <c r="I6163" s="173">
        <v>11500.0</v>
      </c>
      <c r="J6163" s="174">
        <v>1660.0</v>
      </c>
      <c r="K6163" s="179">
        <v>1660.0</v>
      </c>
      <c r="L6163" s="178"/>
      <c r="M6163" s="177"/>
      <c r="N6163" s="178"/>
      <c r="O6163" s="163"/>
      <c r="P6163" s="164"/>
      <c r="Q6163" s="163"/>
      <c r="R6163" s="163"/>
      <c r="S6163" s="168"/>
      <c r="T6163" s="164"/>
    </row>
    <row r="6164" ht="18.75" customHeight="1">
      <c r="A6164" s="189">
        <v>46013.0</v>
      </c>
      <c r="B6164" s="171">
        <v>18472.0</v>
      </c>
      <c r="C6164" s="171" t="s">
        <v>3395</v>
      </c>
      <c r="D6164" s="171" t="s">
        <v>20687</v>
      </c>
      <c r="E6164" s="171">
        <v>8.0</v>
      </c>
      <c r="F6164" s="171" t="s">
        <v>23211</v>
      </c>
      <c r="G6164" s="171">
        <v>11700.0</v>
      </c>
      <c r="H6164" s="172" t="s">
        <v>20635</v>
      </c>
      <c r="I6164" s="173">
        <v>11700.0</v>
      </c>
      <c r="J6164" s="174">
        <v>1680.0</v>
      </c>
      <c r="K6164" s="179">
        <v>1680.0</v>
      </c>
      <c r="L6164" s="178"/>
      <c r="M6164" s="177"/>
      <c r="N6164" s="178"/>
      <c r="O6164" s="163"/>
      <c r="P6164" s="164"/>
      <c r="Q6164" s="163"/>
      <c r="R6164" s="163"/>
      <c r="S6164" s="168"/>
      <c r="T6164" s="164"/>
    </row>
    <row r="6165" ht="18.75" customHeight="1">
      <c r="A6165" s="189">
        <v>46013.0</v>
      </c>
      <c r="B6165" s="171">
        <v>18473.0</v>
      </c>
      <c r="C6165" s="171" t="s">
        <v>870</v>
      </c>
      <c r="D6165" s="171" t="s">
        <v>20659</v>
      </c>
      <c r="E6165" s="171">
        <v>8.0</v>
      </c>
      <c r="F6165" s="171" t="s">
        <v>21551</v>
      </c>
      <c r="G6165" s="171" t="s">
        <v>17429</v>
      </c>
      <c r="H6165" s="172" t="s">
        <v>20635</v>
      </c>
      <c r="I6165" s="173">
        <v>13240.0</v>
      </c>
      <c r="J6165" s="174">
        <v>3540.0</v>
      </c>
      <c r="K6165" s="179">
        <v>3540.0</v>
      </c>
      <c r="L6165" s="178"/>
      <c r="M6165" s="177"/>
      <c r="N6165" s="178"/>
      <c r="O6165" s="163"/>
      <c r="P6165" s="164"/>
      <c r="Q6165" s="163"/>
      <c r="R6165" s="163"/>
      <c r="S6165" s="168"/>
      <c r="T6165" s="164"/>
    </row>
    <row r="6166" ht="18.75" customHeight="1">
      <c r="A6166" s="189">
        <v>46013.0</v>
      </c>
      <c r="B6166" s="171">
        <v>18474.0</v>
      </c>
      <c r="C6166" s="171" t="s">
        <v>23212</v>
      </c>
      <c r="D6166" s="171" t="s">
        <v>20687</v>
      </c>
      <c r="E6166" s="171">
        <v>8.0</v>
      </c>
      <c r="F6166" s="171" t="s">
        <v>21831</v>
      </c>
      <c r="G6166" s="171" t="s">
        <v>17618</v>
      </c>
      <c r="H6166" s="172" t="s">
        <v>20635</v>
      </c>
      <c r="I6166" s="173">
        <v>17740.0</v>
      </c>
      <c r="J6166" s="174">
        <v>7720.0</v>
      </c>
      <c r="K6166" s="179">
        <v>7720.0</v>
      </c>
      <c r="L6166" s="178"/>
      <c r="M6166" s="177"/>
      <c r="N6166" s="178"/>
      <c r="O6166" s="163"/>
      <c r="P6166" s="164"/>
      <c r="Q6166" s="163"/>
      <c r="R6166" s="163"/>
      <c r="S6166" s="168"/>
      <c r="T6166" s="164"/>
    </row>
    <row r="6167" ht="18.75" customHeight="1">
      <c r="A6167" s="189">
        <v>46013.0</v>
      </c>
      <c r="B6167" s="171">
        <v>18478.0</v>
      </c>
      <c r="C6167" s="171" t="s">
        <v>19446</v>
      </c>
      <c r="D6167" s="171" t="s">
        <v>20687</v>
      </c>
      <c r="E6167" s="171">
        <v>8.0</v>
      </c>
      <c r="F6167" s="171" t="s">
        <v>21019</v>
      </c>
      <c r="G6167" s="171" t="s">
        <v>4358</v>
      </c>
      <c r="H6167" s="172" t="s">
        <v>20635</v>
      </c>
      <c r="I6167" s="173">
        <v>13600.0</v>
      </c>
      <c r="J6167" s="174">
        <v>3580.0</v>
      </c>
      <c r="K6167" s="179">
        <v>3580.0</v>
      </c>
      <c r="L6167" s="178"/>
      <c r="M6167" s="177"/>
      <c r="N6167" s="178"/>
      <c r="O6167" s="163"/>
      <c r="P6167" s="164"/>
      <c r="Q6167" s="163"/>
      <c r="R6167" s="163"/>
      <c r="S6167" s="168"/>
      <c r="T6167" s="164"/>
    </row>
    <row r="6168" ht="18.75" customHeight="1">
      <c r="A6168" s="189">
        <v>46013.0</v>
      </c>
      <c r="B6168" s="171">
        <v>18480.0</v>
      </c>
      <c r="C6168" s="171" t="s">
        <v>3265</v>
      </c>
      <c r="D6168" s="171" t="s">
        <v>20659</v>
      </c>
      <c r="E6168" s="171">
        <v>8.0</v>
      </c>
      <c r="F6168" s="171" t="s">
        <v>20699</v>
      </c>
      <c r="G6168" s="171" t="s">
        <v>196</v>
      </c>
      <c r="H6168" s="172" t="s">
        <v>20635</v>
      </c>
      <c r="I6168" s="173">
        <v>11460.0</v>
      </c>
      <c r="J6168" s="174">
        <v>1760.0</v>
      </c>
      <c r="K6168" s="179">
        <v>1760.0</v>
      </c>
      <c r="L6168" s="178"/>
      <c r="M6168" s="177"/>
      <c r="N6168" s="178"/>
      <c r="O6168" s="163"/>
      <c r="P6168" s="164"/>
      <c r="Q6168" s="163"/>
      <c r="R6168" s="163"/>
      <c r="S6168" s="168"/>
      <c r="T6168" s="164"/>
    </row>
    <row r="6169" ht="18.75" customHeight="1">
      <c r="A6169" s="189">
        <v>46013.0</v>
      </c>
      <c r="B6169" s="171">
        <v>18481.0</v>
      </c>
      <c r="C6169" s="171" t="s">
        <v>4671</v>
      </c>
      <c r="D6169" s="171" t="s">
        <v>20687</v>
      </c>
      <c r="E6169" s="171">
        <v>8.0</v>
      </c>
      <c r="F6169" s="171" t="s">
        <v>20699</v>
      </c>
      <c r="G6169" s="171" t="s">
        <v>17651</v>
      </c>
      <c r="H6169" s="172" t="s">
        <v>20635</v>
      </c>
      <c r="I6169" s="173">
        <v>11080.0</v>
      </c>
      <c r="J6169" s="174">
        <v>1060.0</v>
      </c>
      <c r="K6169" s="179">
        <v>1060.0</v>
      </c>
      <c r="L6169" s="178"/>
      <c r="M6169" s="177"/>
      <c r="N6169" s="178"/>
      <c r="O6169" s="163"/>
      <c r="P6169" s="164"/>
      <c r="Q6169" s="163"/>
      <c r="R6169" s="163"/>
      <c r="S6169" s="168"/>
      <c r="T6169" s="164"/>
    </row>
    <row r="6170" ht="18.75" customHeight="1">
      <c r="A6170" s="189">
        <v>46013.0</v>
      </c>
      <c r="B6170" s="171">
        <v>18482.0</v>
      </c>
      <c r="C6170" s="171" t="s">
        <v>23213</v>
      </c>
      <c r="D6170" s="171" t="s">
        <v>20673</v>
      </c>
      <c r="E6170" s="171">
        <v>14.0</v>
      </c>
      <c r="F6170" s="171" t="s">
        <v>21347</v>
      </c>
      <c r="G6170" s="171" t="s">
        <v>13409</v>
      </c>
      <c r="H6170" s="172" t="s">
        <v>20635</v>
      </c>
      <c r="I6170" s="173">
        <v>11640.0</v>
      </c>
      <c r="J6170" s="174">
        <v>1780.0</v>
      </c>
      <c r="K6170" s="179">
        <v>1780.0</v>
      </c>
      <c r="L6170" s="178"/>
      <c r="M6170" s="177"/>
      <c r="N6170" s="178"/>
      <c r="O6170" s="163"/>
      <c r="P6170" s="164"/>
      <c r="Q6170" s="163"/>
      <c r="R6170" s="163"/>
      <c r="S6170" s="168"/>
      <c r="T6170" s="164"/>
    </row>
    <row r="6171" ht="18.75" customHeight="1">
      <c r="A6171" s="189">
        <v>46013.0</v>
      </c>
      <c r="B6171" s="171">
        <v>18483.0</v>
      </c>
      <c r="C6171" s="171" t="s">
        <v>23214</v>
      </c>
      <c r="D6171" s="171" t="s">
        <v>20687</v>
      </c>
      <c r="E6171" s="171">
        <v>14.0</v>
      </c>
      <c r="F6171" s="171" t="s">
        <v>21440</v>
      </c>
      <c r="G6171" s="171" t="s">
        <v>17663</v>
      </c>
      <c r="H6171" s="172" t="s">
        <v>20635</v>
      </c>
      <c r="I6171" s="173">
        <v>14480.0</v>
      </c>
      <c r="J6171" s="174">
        <v>4440.0</v>
      </c>
      <c r="K6171" s="179">
        <v>4440.0</v>
      </c>
      <c r="L6171" s="178"/>
      <c r="M6171" s="177"/>
      <c r="N6171" s="178"/>
      <c r="O6171" s="163"/>
      <c r="P6171" s="164"/>
      <c r="Q6171" s="163"/>
      <c r="R6171" s="163"/>
      <c r="S6171" s="168"/>
      <c r="T6171" s="164"/>
    </row>
    <row r="6172" ht="18.75" customHeight="1">
      <c r="A6172" s="189">
        <v>46013.0</v>
      </c>
      <c r="B6172" s="171">
        <v>18484.0</v>
      </c>
      <c r="C6172" s="171" t="s">
        <v>18536</v>
      </c>
      <c r="D6172" s="171" t="s">
        <v>20659</v>
      </c>
      <c r="E6172" s="171">
        <v>8.0</v>
      </c>
      <c r="F6172" s="171" t="s">
        <v>20710</v>
      </c>
      <c r="G6172" s="171" t="s">
        <v>9237</v>
      </c>
      <c r="H6172" s="172" t="s">
        <v>20635</v>
      </c>
      <c r="I6172" s="173">
        <v>10560.0</v>
      </c>
      <c r="J6172" s="174">
        <v>860.0</v>
      </c>
      <c r="K6172" s="179">
        <v>860.0</v>
      </c>
      <c r="L6172" s="178"/>
      <c r="M6172" s="177"/>
      <c r="N6172" s="178"/>
      <c r="O6172" s="163"/>
      <c r="P6172" s="164"/>
      <c r="Q6172" s="163"/>
      <c r="R6172" s="163"/>
      <c r="S6172" s="168"/>
      <c r="T6172" s="164"/>
    </row>
    <row r="6173" ht="18.75" customHeight="1">
      <c r="A6173" s="189">
        <v>46013.0</v>
      </c>
      <c r="B6173" s="171">
        <v>1905441.0</v>
      </c>
      <c r="C6173" s="171" t="s">
        <v>6275</v>
      </c>
      <c r="D6173" s="171"/>
      <c r="E6173" s="171" t="s">
        <v>20634</v>
      </c>
      <c r="F6173" s="171"/>
      <c r="G6173" s="171" t="s">
        <v>20901</v>
      </c>
      <c r="H6173" s="172" t="s">
        <v>20901</v>
      </c>
      <c r="I6173" s="173">
        <v>3340.0</v>
      </c>
      <c r="J6173" s="174">
        <v>900.0</v>
      </c>
      <c r="K6173" s="179">
        <v>0.0</v>
      </c>
      <c r="L6173" s="178">
        <v>900.0</v>
      </c>
      <c r="M6173" s="177">
        <v>0.0</v>
      </c>
      <c r="N6173" s="178">
        <v>0.0</v>
      </c>
      <c r="O6173" s="163"/>
      <c r="P6173" s="164"/>
      <c r="Q6173" s="163"/>
      <c r="R6173" s="163"/>
      <c r="S6173" s="168" t="s">
        <v>20645</v>
      </c>
      <c r="T6173" s="164">
        <v>0.0</v>
      </c>
    </row>
    <row r="6174" ht="18.75" customHeight="1">
      <c r="A6174" s="189">
        <v>46013.02902478009</v>
      </c>
      <c r="B6174" s="171">
        <v>1905422.0</v>
      </c>
      <c r="C6174" s="171" t="s">
        <v>8901</v>
      </c>
      <c r="D6174" s="171"/>
      <c r="E6174" s="171" t="s">
        <v>20634</v>
      </c>
      <c r="F6174" s="171"/>
      <c r="G6174" s="171" t="s">
        <v>23215</v>
      </c>
      <c r="H6174" s="172" t="s">
        <v>23215</v>
      </c>
      <c r="I6174" s="173">
        <v>11880.0</v>
      </c>
      <c r="J6174" s="174">
        <v>1380.0</v>
      </c>
      <c r="K6174" s="179">
        <v>1380.0</v>
      </c>
      <c r="L6174" s="178">
        <v>0.0</v>
      </c>
      <c r="M6174" s="177">
        <v>0.0</v>
      </c>
      <c r="N6174" s="178">
        <v>0.0</v>
      </c>
      <c r="O6174" s="163"/>
      <c r="P6174" s="164"/>
      <c r="Q6174" s="163"/>
      <c r="R6174" s="163"/>
      <c r="S6174" s="168" t="s">
        <v>20645</v>
      </c>
      <c r="T6174" s="164">
        <v>0.0</v>
      </c>
    </row>
    <row r="6175" ht="18.75" customHeight="1">
      <c r="A6175" s="189">
        <v>46013.363510625</v>
      </c>
      <c r="B6175" s="171">
        <v>1905423.0</v>
      </c>
      <c r="C6175" s="171" t="s">
        <v>4017</v>
      </c>
      <c r="D6175" s="171"/>
      <c r="E6175" s="171" t="s">
        <v>20634</v>
      </c>
      <c r="F6175" s="171"/>
      <c r="G6175" s="171" t="s">
        <v>4500</v>
      </c>
      <c r="H6175" s="172" t="s">
        <v>4500</v>
      </c>
      <c r="I6175" s="173">
        <v>3660.0</v>
      </c>
      <c r="J6175" s="174">
        <v>840.0</v>
      </c>
      <c r="K6175" s="179">
        <v>840.0</v>
      </c>
      <c r="L6175" s="178">
        <v>0.0</v>
      </c>
      <c r="M6175" s="177">
        <v>0.0</v>
      </c>
      <c r="N6175" s="178">
        <v>0.0</v>
      </c>
      <c r="O6175" s="163"/>
      <c r="P6175" s="164"/>
      <c r="Q6175" s="163"/>
      <c r="R6175" s="163"/>
      <c r="S6175" s="168" t="s">
        <v>20645</v>
      </c>
      <c r="T6175" s="164">
        <v>0.0</v>
      </c>
    </row>
    <row r="6176" ht="18.75" customHeight="1">
      <c r="A6176" s="189">
        <v>46013.37358168981</v>
      </c>
      <c r="B6176" s="171">
        <v>1905424.0</v>
      </c>
      <c r="C6176" s="171" t="s">
        <v>3980</v>
      </c>
      <c r="D6176" s="171"/>
      <c r="E6176" s="171" t="s">
        <v>20634</v>
      </c>
      <c r="F6176" s="171"/>
      <c r="G6176" s="171"/>
      <c r="H6176" s="172"/>
      <c r="I6176" s="173">
        <v>3340.0</v>
      </c>
      <c r="J6176" s="174">
        <v>900.0</v>
      </c>
      <c r="K6176" s="179">
        <v>900.0</v>
      </c>
      <c r="L6176" s="178">
        <v>0.0</v>
      </c>
      <c r="M6176" s="177">
        <v>0.0</v>
      </c>
      <c r="N6176" s="178">
        <v>0.0</v>
      </c>
      <c r="O6176" s="163"/>
      <c r="P6176" s="164"/>
      <c r="Q6176" s="163"/>
      <c r="R6176" s="163"/>
      <c r="S6176" s="168" t="s">
        <v>20645</v>
      </c>
      <c r="T6176" s="164">
        <v>0.0</v>
      </c>
    </row>
    <row r="6177" ht="18.75" customHeight="1">
      <c r="A6177" s="189">
        <v>46013.37782086806</v>
      </c>
      <c r="B6177" s="171">
        <v>1905425.0</v>
      </c>
      <c r="C6177" s="171" t="s">
        <v>3265</v>
      </c>
      <c r="D6177" s="171"/>
      <c r="E6177" s="171" t="s">
        <v>20634</v>
      </c>
      <c r="F6177" s="171"/>
      <c r="G6177" s="171"/>
      <c r="H6177" s="172"/>
      <c r="I6177" s="173">
        <v>3420.0</v>
      </c>
      <c r="J6177" s="174">
        <v>420.0</v>
      </c>
      <c r="K6177" s="179">
        <v>420.0</v>
      </c>
      <c r="L6177" s="178">
        <v>0.0</v>
      </c>
      <c r="M6177" s="177">
        <v>0.0</v>
      </c>
      <c r="N6177" s="178">
        <v>0.0</v>
      </c>
      <c r="O6177" s="163"/>
      <c r="P6177" s="164"/>
      <c r="Q6177" s="163"/>
      <c r="R6177" s="163"/>
      <c r="S6177" s="168" t="s">
        <v>20645</v>
      </c>
      <c r="T6177" s="164">
        <v>0.0</v>
      </c>
    </row>
    <row r="6178" ht="18.75" customHeight="1">
      <c r="A6178" s="189">
        <v>46013.378427268515</v>
      </c>
      <c r="B6178" s="171">
        <v>1905426.0</v>
      </c>
      <c r="C6178" s="171" t="s">
        <v>2781</v>
      </c>
      <c r="D6178" s="171"/>
      <c r="E6178" s="171" t="s">
        <v>20634</v>
      </c>
      <c r="F6178" s="171"/>
      <c r="G6178" s="171"/>
      <c r="H6178" s="172"/>
      <c r="I6178" s="173">
        <v>4200.0</v>
      </c>
      <c r="J6178" s="174">
        <v>1360.0</v>
      </c>
      <c r="K6178" s="179">
        <v>1360.0</v>
      </c>
      <c r="L6178" s="178">
        <v>0.0</v>
      </c>
      <c r="M6178" s="177">
        <v>0.0</v>
      </c>
      <c r="N6178" s="178">
        <v>0.0</v>
      </c>
      <c r="O6178" s="163"/>
      <c r="P6178" s="164"/>
      <c r="Q6178" s="163"/>
      <c r="R6178" s="163"/>
      <c r="S6178" s="168" t="s">
        <v>20645</v>
      </c>
      <c r="T6178" s="164">
        <v>0.0</v>
      </c>
    </row>
    <row r="6179" ht="18.75" customHeight="1">
      <c r="A6179" s="189">
        <v>46013.50907826389</v>
      </c>
      <c r="B6179" s="171">
        <v>1905429.0</v>
      </c>
      <c r="C6179" s="171" t="s">
        <v>5722</v>
      </c>
      <c r="D6179" s="171"/>
      <c r="E6179" s="171" t="s">
        <v>20634</v>
      </c>
      <c r="F6179" s="171"/>
      <c r="G6179" s="171" t="s">
        <v>22683</v>
      </c>
      <c r="H6179" s="172" t="s">
        <v>22683</v>
      </c>
      <c r="I6179" s="173">
        <v>3620.0</v>
      </c>
      <c r="J6179" s="174">
        <v>280.0</v>
      </c>
      <c r="K6179" s="179">
        <v>0.0</v>
      </c>
      <c r="L6179" s="178">
        <v>0.0</v>
      </c>
      <c r="M6179" s="177">
        <v>0.0</v>
      </c>
      <c r="N6179" s="178">
        <v>0.0</v>
      </c>
      <c r="O6179" s="163"/>
      <c r="P6179" s="164"/>
      <c r="Q6179" s="163"/>
      <c r="R6179" s="163"/>
      <c r="S6179" s="168" t="s">
        <v>20645</v>
      </c>
      <c r="T6179" s="164">
        <v>0.0</v>
      </c>
    </row>
    <row r="6180" ht="18.75" customHeight="1">
      <c r="A6180" s="189">
        <v>46013.51805734954</v>
      </c>
      <c r="B6180" s="171">
        <v>1905430.0</v>
      </c>
      <c r="C6180" s="171" t="s">
        <v>5722</v>
      </c>
      <c r="D6180" s="171"/>
      <c r="E6180" s="171" t="s">
        <v>20634</v>
      </c>
      <c r="F6180" s="171"/>
      <c r="G6180" s="171" t="s">
        <v>22683</v>
      </c>
      <c r="H6180" s="172" t="s">
        <v>22683</v>
      </c>
      <c r="I6180" s="173">
        <v>3340.0</v>
      </c>
      <c r="J6180" s="174">
        <v>540.0</v>
      </c>
      <c r="K6180" s="179">
        <v>0.0</v>
      </c>
      <c r="L6180" s="178">
        <v>540.0</v>
      </c>
      <c r="M6180" s="177">
        <v>0.0</v>
      </c>
      <c r="N6180" s="178">
        <v>0.0</v>
      </c>
      <c r="O6180" s="163"/>
      <c r="P6180" s="164"/>
      <c r="Q6180" s="163"/>
      <c r="R6180" s="163"/>
      <c r="S6180" s="168" t="s">
        <v>20645</v>
      </c>
      <c r="T6180" s="164">
        <v>0.0</v>
      </c>
    </row>
    <row r="6181" ht="18.75" customHeight="1">
      <c r="A6181" s="189">
        <v>46013.53726373843</v>
      </c>
      <c r="B6181" s="171">
        <v>1905431.0</v>
      </c>
      <c r="C6181" s="171" t="s">
        <v>8901</v>
      </c>
      <c r="D6181" s="171"/>
      <c r="E6181" s="171" t="s">
        <v>20634</v>
      </c>
      <c r="F6181" s="171"/>
      <c r="G6181" s="171" t="s">
        <v>23216</v>
      </c>
      <c r="H6181" s="172" t="s">
        <v>23216</v>
      </c>
      <c r="I6181" s="173">
        <v>11740.0</v>
      </c>
      <c r="J6181" s="174">
        <v>1240.0</v>
      </c>
      <c r="K6181" s="179">
        <v>1240.0</v>
      </c>
      <c r="L6181" s="178">
        <v>0.0</v>
      </c>
      <c r="M6181" s="177">
        <v>0.0</v>
      </c>
      <c r="N6181" s="178">
        <v>0.0</v>
      </c>
      <c r="O6181" s="163"/>
      <c r="P6181" s="164"/>
      <c r="Q6181" s="163"/>
      <c r="R6181" s="163"/>
      <c r="S6181" s="168" t="s">
        <v>20645</v>
      </c>
      <c r="T6181" s="164">
        <v>0.0</v>
      </c>
    </row>
    <row r="6182" ht="18.75" customHeight="1">
      <c r="A6182" s="189">
        <v>46013.58305634259</v>
      </c>
      <c r="B6182" s="171">
        <v>1905432.0</v>
      </c>
      <c r="C6182" s="171" t="s">
        <v>3989</v>
      </c>
      <c r="D6182" s="171"/>
      <c r="E6182" s="171" t="s">
        <v>20634</v>
      </c>
      <c r="F6182" s="171"/>
      <c r="G6182" s="171" t="s">
        <v>20873</v>
      </c>
      <c r="H6182" s="172" t="s">
        <v>20873</v>
      </c>
      <c r="I6182" s="173">
        <v>2940.0</v>
      </c>
      <c r="J6182" s="174">
        <v>460.0</v>
      </c>
      <c r="K6182" s="179">
        <v>0.0</v>
      </c>
      <c r="L6182" s="178">
        <v>460.0</v>
      </c>
      <c r="M6182" s="177">
        <v>0.0</v>
      </c>
      <c r="N6182" s="178">
        <v>0.0</v>
      </c>
      <c r="O6182" s="163"/>
      <c r="P6182" s="164"/>
      <c r="Q6182" s="163"/>
      <c r="R6182" s="163"/>
      <c r="S6182" s="168" t="s">
        <v>20645</v>
      </c>
      <c r="T6182" s="164">
        <v>0.0</v>
      </c>
    </row>
    <row r="6183" ht="18.75" customHeight="1">
      <c r="A6183" s="189">
        <v>46013.63812185185</v>
      </c>
      <c r="B6183" s="171">
        <v>1905435.0</v>
      </c>
      <c r="C6183" s="171" t="s">
        <v>5722</v>
      </c>
      <c r="D6183" s="171"/>
      <c r="E6183" s="171" t="s">
        <v>20634</v>
      </c>
      <c r="F6183" s="171"/>
      <c r="G6183" s="171" t="s">
        <v>22684</v>
      </c>
      <c r="H6183" s="172" t="s">
        <v>22684</v>
      </c>
      <c r="I6183" s="173">
        <v>3680.0</v>
      </c>
      <c r="J6183" s="174">
        <v>180.0</v>
      </c>
      <c r="K6183" s="179">
        <v>0.0</v>
      </c>
      <c r="L6183" s="178">
        <v>0.0</v>
      </c>
      <c r="M6183" s="177">
        <v>0.0</v>
      </c>
      <c r="N6183" s="178">
        <v>0.0</v>
      </c>
      <c r="O6183" s="163"/>
      <c r="P6183" s="164"/>
      <c r="Q6183" s="163"/>
      <c r="R6183" s="163"/>
      <c r="S6183" s="168" t="s">
        <v>20645</v>
      </c>
      <c r="T6183" s="164">
        <v>0.0</v>
      </c>
    </row>
    <row r="6184" ht="18.75" customHeight="1">
      <c r="A6184" s="189">
        <v>46013.67638974537</v>
      </c>
      <c r="B6184" s="171">
        <v>1905436.0</v>
      </c>
      <c r="C6184" s="171" t="s">
        <v>5722</v>
      </c>
      <c r="D6184" s="171"/>
      <c r="E6184" s="171" t="s">
        <v>20634</v>
      </c>
      <c r="F6184" s="171"/>
      <c r="G6184" s="171" t="s">
        <v>22684</v>
      </c>
      <c r="H6184" s="172" t="s">
        <v>22684</v>
      </c>
      <c r="I6184" s="173">
        <v>3500.0</v>
      </c>
      <c r="J6184" s="174">
        <v>540.0</v>
      </c>
      <c r="K6184" s="179">
        <v>0.0</v>
      </c>
      <c r="L6184" s="178">
        <v>540.0</v>
      </c>
      <c r="M6184" s="177">
        <v>0.0</v>
      </c>
      <c r="N6184" s="178">
        <v>0.0</v>
      </c>
      <c r="O6184" s="163"/>
      <c r="P6184" s="164"/>
      <c r="Q6184" s="163"/>
      <c r="R6184" s="163"/>
      <c r="S6184" s="168" t="s">
        <v>20645</v>
      </c>
      <c r="T6184" s="164">
        <v>0.0</v>
      </c>
    </row>
    <row r="6185" ht="18.75" customHeight="1">
      <c r="A6185" s="189">
        <v>46014.0</v>
      </c>
      <c r="B6185" s="171">
        <v>18487.0</v>
      </c>
      <c r="C6185" s="171" t="s">
        <v>8581</v>
      </c>
      <c r="D6185" s="171" t="s">
        <v>20687</v>
      </c>
      <c r="E6185" s="171">
        <v>8.0</v>
      </c>
      <c r="F6185" s="171" t="s">
        <v>20975</v>
      </c>
      <c r="G6185" s="171" t="s">
        <v>17690</v>
      </c>
      <c r="H6185" s="172" t="s">
        <v>20635</v>
      </c>
      <c r="I6185" s="173">
        <v>10720.0</v>
      </c>
      <c r="J6185" s="174">
        <v>700.0</v>
      </c>
      <c r="K6185" s="179">
        <v>700.0</v>
      </c>
      <c r="L6185" s="178"/>
      <c r="M6185" s="177"/>
      <c r="N6185" s="178"/>
      <c r="O6185" s="163"/>
      <c r="P6185" s="164"/>
      <c r="Q6185" s="163"/>
      <c r="R6185" s="163"/>
      <c r="S6185" s="168"/>
      <c r="T6185" s="164"/>
    </row>
    <row r="6186" ht="18.75" customHeight="1">
      <c r="A6186" s="189">
        <v>46014.0</v>
      </c>
      <c r="B6186" s="171">
        <v>18489.0</v>
      </c>
      <c r="C6186" s="171" t="s">
        <v>443</v>
      </c>
      <c r="D6186" s="171" t="s">
        <v>20659</v>
      </c>
      <c r="E6186" s="171">
        <v>14.0</v>
      </c>
      <c r="F6186" s="171" t="s">
        <v>21244</v>
      </c>
      <c r="G6186" s="171" t="s">
        <v>15917</v>
      </c>
      <c r="H6186" s="172" t="s">
        <v>20635</v>
      </c>
      <c r="I6186" s="173">
        <v>12540.0</v>
      </c>
      <c r="J6186" s="174">
        <v>2500.0</v>
      </c>
      <c r="K6186" s="179">
        <v>2500.0</v>
      </c>
      <c r="L6186" s="178"/>
      <c r="M6186" s="177"/>
      <c r="N6186" s="178"/>
      <c r="O6186" s="163"/>
      <c r="P6186" s="164"/>
      <c r="Q6186" s="163"/>
      <c r="R6186" s="163"/>
      <c r="S6186" s="168"/>
      <c r="T6186" s="164"/>
    </row>
    <row r="6187" ht="18.75" customHeight="1">
      <c r="A6187" s="189">
        <v>46014.0</v>
      </c>
      <c r="B6187" s="171">
        <v>18490.0</v>
      </c>
      <c r="C6187" s="171" t="s">
        <v>20892</v>
      </c>
      <c r="D6187" s="171" t="s">
        <v>20659</v>
      </c>
      <c r="E6187" s="171">
        <v>14.0</v>
      </c>
      <c r="F6187" s="171" t="s">
        <v>22688</v>
      </c>
      <c r="G6187" s="171" t="s">
        <v>4576</v>
      </c>
      <c r="H6187" s="172" t="s">
        <v>20635</v>
      </c>
      <c r="I6187" s="173">
        <v>12780.0</v>
      </c>
      <c r="J6187" s="174">
        <v>2740.0</v>
      </c>
      <c r="K6187" s="179">
        <v>2740.0</v>
      </c>
      <c r="L6187" s="178"/>
      <c r="M6187" s="177"/>
      <c r="N6187" s="178"/>
      <c r="O6187" s="163"/>
      <c r="P6187" s="164"/>
      <c r="Q6187" s="163"/>
      <c r="R6187" s="163"/>
      <c r="S6187" s="168"/>
      <c r="T6187" s="164"/>
    </row>
    <row r="6188" ht="18.75" customHeight="1">
      <c r="A6188" s="189">
        <v>46014.0</v>
      </c>
      <c r="B6188" s="171">
        <v>18491.0</v>
      </c>
      <c r="C6188" s="171" t="s">
        <v>18536</v>
      </c>
      <c r="D6188" s="171" t="s">
        <v>20687</v>
      </c>
      <c r="E6188" s="171">
        <v>8.0</v>
      </c>
      <c r="F6188" s="171" t="s">
        <v>20699</v>
      </c>
      <c r="G6188" s="171" t="s">
        <v>4176</v>
      </c>
      <c r="H6188" s="172" t="s">
        <v>20635</v>
      </c>
      <c r="I6188" s="173">
        <v>11040.0</v>
      </c>
      <c r="J6188" s="174">
        <v>1020.0</v>
      </c>
      <c r="K6188" s="179">
        <v>1020.0</v>
      </c>
      <c r="L6188" s="178"/>
      <c r="M6188" s="177"/>
      <c r="N6188" s="178"/>
      <c r="O6188" s="163"/>
      <c r="P6188" s="164"/>
      <c r="Q6188" s="163"/>
      <c r="R6188" s="163"/>
      <c r="S6188" s="168"/>
      <c r="T6188" s="164"/>
    </row>
    <row r="6189" ht="18.75" customHeight="1">
      <c r="A6189" s="189">
        <v>46014.0</v>
      </c>
      <c r="B6189" s="171">
        <v>18492.0</v>
      </c>
      <c r="C6189" s="171" t="s">
        <v>23123</v>
      </c>
      <c r="D6189" s="171" t="s">
        <v>20687</v>
      </c>
      <c r="E6189" s="171">
        <v>8.0</v>
      </c>
      <c r="F6189" s="171" t="s">
        <v>20814</v>
      </c>
      <c r="G6189" s="171" t="s">
        <v>17681</v>
      </c>
      <c r="H6189" s="172" t="s">
        <v>20635</v>
      </c>
      <c r="I6189" s="173">
        <v>13420.0</v>
      </c>
      <c r="J6189" s="174">
        <v>3400.0</v>
      </c>
      <c r="K6189" s="179">
        <v>3400.0</v>
      </c>
      <c r="L6189" s="178"/>
      <c r="M6189" s="177"/>
      <c r="N6189" s="178"/>
      <c r="O6189" s="163"/>
      <c r="P6189" s="164"/>
      <c r="Q6189" s="163"/>
      <c r="R6189" s="163"/>
      <c r="S6189" s="168"/>
      <c r="T6189" s="164"/>
    </row>
    <row r="6190" ht="18.75" customHeight="1">
      <c r="A6190" s="189">
        <v>46014.0</v>
      </c>
      <c r="B6190" s="171">
        <v>18493.0</v>
      </c>
      <c r="C6190" s="171" t="s">
        <v>23122</v>
      </c>
      <c r="D6190" s="171" t="s">
        <v>20659</v>
      </c>
      <c r="E6190" s="171">
        <v>8.0</v>
      </c>
      <c r="F6190" s="171" t="s">
        <v>20948</v>
      </c>
      <c r="G6190" s="171" t="s">
        <v>16640</v>
      </c>
      <c r="H6190" s="172" t="s">
        <v>20635</v>
      </c>
      <c r="I6190" s="173">
        <v>13440.0</v>
      </c>
      <c r="J6190" s="174">
        <v>3740.0</v>
      </c>
      <c r="K6190" s="179">
        <v>3740.0</v>
      </c>
      <c r="L6190" s="178"/>
      <c r="M6190" s="177"/>
      <c r="N6190" s="178"/>
      <c r="O6190" s="163"/>
      <c r="P6190" s="164"/>
      <c r="Q6190" s="163"/>
      <c r="R6190" s="163"/>
      <c r="S6190" s="168"/>
      <c r="T6190" s="164"/>
    </row>
    <row r="6191" ht="18.75" customHeight="1">
      <c r="A6191" s="189">
        <v>46014.0</v>
      </c>
      <c r="B6191" s="171">
        <v>18494.0</v>
      </c>
      <c r="C6191" s="171" t="s">
        <v>23217</v>
      </c>
      <c r="D6191" s="171" t="s">
        <v>20673</v>
      </c>
      <c r="E6191" s="171">
        <v>8.0</v>
      </c>
      <c r="F6191" s="171" t="s">
        <v>22975</v>
      </c>
      <c r="G6191" s="171" t="s">
        <v>17678</v>
      </c>
      <c r="H6191" s="172" t="s">
        <v>20635</v>
      </c>
      <c r="I6191" s="173">
        <v>11820.0</v>
      </c>
      <c r="J6191" s="174">
        <v>1980.0</v>
      </c>
      <c r="K6191" s="179">
        <v>1980.0</v>
      </c>
      <c r="L6191" s="178"/>
      <c r="M6191" s="177"/>
      <c r="N6191" s="178"/>
      <c r="O6191" s="163"/>
      <c r="P6191" s="164"/>
      <c r="Q6191" s="163"/>
      <c r="R6191" s="163"/>
      <c r="S6191" s="168"/>
      <c r="T6191" s="164"/>
    </row>
    <row r="6192" ht="18.75" customHeight="1">
      <c r="A6192" s="189">
        <v>46014.0</v>
      </c>
      <c r="B6192" s="171">
        <v>18495.0</v>
      </c>
      <c r="C6192" s="171" t="s">
        <v>23218</v>
      </c>
      <c r="D6192" s="171" t="s">
        <v>20659</v>
      </c>
      <c r="E6192" s="171">
        <v>8.0</v>
      </c>
      <c r="F6192" s="171" t="s">
        <v>21876</v>
      </c>
      <c r="G6192" s="171" t="s">
        <v>23219</v>
      </c>
      <c r="H6192" s="172" t="s">
        <v>20635</v>
      </c>
      <c r="I6192" s="173">
        <v>13120.0</v>
      </c>
      <c r="J6192" s="174">
        <v>3420.0</v>
      </c>
      <c r="K6192" s="179">
        <v>3420.0</v>
      </c>
      <c r="L6192" s="178"/>
      <c r="M6192" s="177"/>
      <c r="N6192" s="178"/>
      <c r="O6192" s="163"/>
      <c r="P6192" s="164"/>
      <c r="Q6192" s="163"/>
      <c r="R6192" s="163"/>
      <c r="S6192" s="168"/>
      <c r="T6192" s="164"/>
    </row>
    <row r="6193" ht="18.75" customHeight="1">
      <c r="A6193" s="189">
        <v>46014.0</v>
      </c>
      <c r="B6193" s="171">
        <v>18496.0</v>
      </c>
      <c r="C6193" s="171" t="s">
        <v>4017</v>
      </c>
      <c r="D6193" s="171" t="s">
        <v>20687</v>
      </c>
      <c r="E6193" s="171">
        <v>8.0</v>
      </c>
      <c r="F6193" s="171" t="s">
        <v>20764</v>
      </c>
      <c r="G6193" s="171" t="s">
        <v>17718</v>
      </c>
      <c r="H6193" s="172" t="s">
        <v>20635</v>
      </c>
      <c r="I6193" s="173">
        <v>11000.0</v>
      </c>
      <c r="J6193" s="174">
        <v>980.0</v>
      </c>
      <c r="K6193" s="179">
        <v>980.0</v>
      </c>
      <c r="L6193" s="178"/>
      <c r="M6193" s="177"/>
      <c r="N6193" s="178"/>
      <c r="O6193" s="163"/>
      <c r="P6193" s="164"/>
      <c r="Q6193" s="163"/>
      <c r="R6193" s="163"/>
      <c r="S6193" s="168"/>
      <c r="T6193" s="164"/>
    </row>
    <row r="6194" ht="18.75" customHeight="1">
      <c r="A6194" s="189">
        <v>46014.0</v>
      </c>
      <c r="B6194" s="171">
        <v>18498.0</v>
      </c>
      <c r="C6194" s="171" t="s">
        <v>23054</v>
      </c>
      <c r="D6194" s="171" t="s">
        <v>20673</v>
      </c>
      <c r="E6194" s="171">
        <v>8.0</v>
      </c>
      <c r="F6194" s="171" t="s">
        <v>21697</v>
      </c>
      <c r="G6194" s="171" t="s">
        <v>15387</v>
      </c>
      <c r="H6194" s="172" t="s">
        <v>20635</v>
      </c>
      <c r="I6194" s="173">
        <v>11400.0</v>
      </c>
      <c r="J6194" s="174">
        <v>1560.0</v>
      </c>
      <c r="K6194" s="179">
        <v>1560.0</v>
      </c>
      <c r="L6194" s="178"/>
      <c r="M6194" s="177"/>
      <c r="N6194" s="178"/>
      <c r="O6194" s="163"/>
      <c r="P6194" s="164"/>
      <c r="Q6194" s="163"/>
      <c r="R6194" s="163"/>
      <c r="S6194" s="168"/>
      <c r="T6194" s="164"/>
    </row>
    <row r="6195" ht="18.75" customHeight="1">
      <c r="A6195" s="189">
        <v>46014.0</v>
      </c>
      <c r="B6195" s="171">
        <v>18499.0</v>
      </c>
      <c r="C6195" s="171" t="s">
        <v>21380</v>
      </c>
      <c r="D6195" s="171" t="s">
        <v>20659</v>
      </c>
      <c r="E6195" s="171">
        <v>8.0</v>
      </c>
      <c r="F6195" s="171" t="s">
        <v>20701</v>
      </c>
      <c r="G6195" s="171" t="s">
        <v>14486</v>
      </c>
      <c r="H6195" s="172" t="s">
        <v>20635</v>
      </c>
      <c r="I6195" s="173">
        <v>16400.0</v>
      </c>
      <c r="J6195" s="174">
        <v>6700.0</v>
      </c>
      <c r="K6195" s="179">
        <v>6700.0</v>
      </c>
      <c r="L6195" s="178"/>
      <c r="M6195" s="177"/>
      <c r="N6195" s="178"/>
      <c r="O6195" s="163"/>
      <c r="P6195" s="164"/>
      <c r="Q6195" s="163"/>
      <c r="R6195" s="163"/>
      <c r="S6195" s="168"/>
      <c r="T6195" s="164"/>
    </row>
    <row r="6196" ht="18.75" customHeight="1">
      <c r="A6196" s="189">
        <v>46014.0</v>
      </c>
      <c r="B6196" s="171">
        <v>18513.0</v>
      </c>
      <c r="C6196" s="171" t="s">
        <v>21257</v>
      </c>
      <c r="D6196" s="171" t="s">
        <v>20659</v>
      </c>
      <c r="E6196" s="171">
        <v>6.0</v>
      </c>
      <c r="F6196" s="171" t="s">
        <v>21090</v>
      </c>
      <c r="G6196" s="171" t="s">
        <v>17556</v>
      </c>
      <c r="H6196" s="172" t="s">
        <v>20635</v>
      </c>
      <c r="I6196" s="173">
        <v>10800.0</v>
      </c>
      <c r="J6196" s="174">
        <v>960.0</v>
      </c>
      <c r="K6196" s="179">
        <v>960.0</v>
      </c>
      <c r="L6196" s="178"/>
      <c r="M6196" s="177"/>
      <c r="N6196" s="178"/>
      <c r="O6196" s="163"/>
      <c r="P6196" s="164"/>
      <c r="Q6196" s="163"/>
      <c r="R6196" s="163"/>
      <c r="S6196" s="168"/>
      <c r="T6196" s="164"/>
    </row>
    <row r="6197" ht="18.75" customHeight="1">
      <c r="A6197" s="189">
        <v>46014.0</v>
      </c>
      <c r="B6197" s="171">
        <v>18516.0</v>
      </c>
      <c r="C6197" s="171" t="s">
        <v>22674</v>
      </c>
      <c r="D6197" s="171" t="s">
        <v>20659</v>
      </c>
      <c r="E6197" s="171">
        <v>8.0</v>
      </c>
      <c r="F6197" s="171" t="s">
        <v>21476</v>
      </c>
      <c r="G6197" s="171" t="s">
        <v>5054</v>
      </c>
      <c r="H6197" s="172" t="s">
        <v>20635</v>
      </c>
      <c r="I6197" s="173">
        <v>12300.0</v>
      </c>
      <c r="J6197" s="174">
        <v>2600.0</v>
      </c>
      <c r="K6197" s="179">
        <v>2600.0</v>
      </c>
      <c r="L6197" s="178"/>
      <c r="M6197" s="177"/>
      <c r="N6197" s="178"/>
      <c r="O6197" s="163"/>
      <c r="P6197" s="164"/>
      <c r="Q6197" s="163"/>
      <c r="R6197" s="163"/>
      <c r="S6197" s="168"/>
      <c r="T6197" s="164"/>
    </row>
    <row r="6198" ht="18.75" customHeight="1">
      <c r="A6198" s="189">
        <v>46014.0</v>
      </c>
      <c r="B6198" s="171">
        <v>18517.0</v>
      </c>
      <c r="C6198" s="171" t="s">
        <v>20716</v>
      </c>
      <c r="D6198" s="171" t="s">
        <v>20687</v>
      </c>
      <c r="E6198" s="171">
        <v>14.0</v>
      </c>
      <c r="F6198" s="171" t="s">
        <v>22010</v>
      </c>
      <c r="G6198" s="171" t="s">
        <v>3993</v>
      </c>
      <c r="H6198" s="172" t="s">
        <v>20635</v>
      </c>
      <c r="I6198" s="173">
        <v>12020.0</v>
      </c>
      <c r="J6198" s="174">
        <v>1980.0</v>
      </c>
      <c r="K6198" s="179">
        <v>1980.0</v>
      </c>
      <c r="L6198" s="178"/>
      <c r="M6198" s="177"/>
      <c r="N6198" s="178"/>
      <c r="O6198" s="163"/>
      <c r="P6198" s="164"/>
      <c r="Q6198" s="163"/>
      <c r="R6198" s="163"/>
      <c r="S6198" s="168"/>
      <c r="T6198" s="164"/>
    </row>
    <row r="6199" ht="18.75" customHeight="1">
      <c r="A6199" s="189">
        <v>46014.0</v>
      </c>
      <c r="B6199" s="171">
        <v>18518.0</v>
      </c>
      <c r="C6199" s="171" t="s">
        <v>23220</v>
      </c>
      <c r="D6199" s="171" t="s">
        <v>20659</v>
      </c>
      <c r="E6199" s="171">
        <v>8.0</v>
      </c>
      <c r="F6199" s="180" t="s">
        <v>23221</v>
      </c>
      <c r="G6199" s="171" t="s">
        <v>23222</v>
      </c>
      <c r="H6199" s="172" t="s">
        <v>20635</v>
      </c>
      <c r="I6199" s="173">
        <v>11080.0</v>
      </c>
      <c r="J6199" s="174">
        <v>1380.0</v>
      </c>
      <c r="K6199" s="179">
        <v>1380.0</v>
      </c>
      <c r="L6199" s="178"/>
      <c r="M6199" s="177"/>
      <c r="N6199" s="178"/>
      <c r="O6199" s="163"/>
      <c r="P6199" s="164"/>
      <c r="Q6199" s="163"/>
      <c r="R6199" s="163"/>
      <c r="S6199" s="168"/>
      <c r="T6199" s="164"/>
    </row>
    <row r="6200" ht="18.75" customHeight="1">
      <c r="A6200" s="189">
        <v>46014.0</v>
      </c>
      <c r="B6200" s="171">
        <v>18519.0</v>
      </c>
      <c r="C6200" s="171" t="s">
        <v>23223</v>
      </c>
      <c r="D6200" s="171" t="s">
        <v>20687</v>
      </c>
      <c r="E6200" s="171">
        <v>12.0</v>
      </c>
      <c r="F6200" s="171" t="s">
        <v>21318</v>
      </c>
      <c r="G6200" s="171" t="s">
        <v>6033</v>
      </c>
      <c r="H6200" s="172" t="s">
        <v>20635</v>
      </c>
      <c r="I6200" s="173">
        <v>11540.0</v>
      </c>
      <c r="J6200" s="174">
        <v>1500.0</v>
      </c>
      <c r="K6200" s="179">
        <v>1500.0</v>
      </c>
      <c r="L6200" s="178"/>
      <c r="M6200" s="177"/>
      <c r="N6200" s="178"/>
      <c r="O6200" s="163"/>
      <c r="P6200" s="164"/>
      <c r="Q6200" s="163"/>
      <c r="R6200" s="163"/>
      <c r="S6200" s="168"/>
      <c r="T6200" s="164"/>
    </row>
    <row r="6201" ht="18.75" customHeight="1">
      <c r="A6201" s="189">
        <v>46014.0</v>
      </c>
      <c r="B6201" s="171">
        <v>1905443.0</v>
      </c>
      <c r="C6201" s="171" t="s">
        <v>20731</v>
      </c>
      <c r="D6201" s="171"/>
      <c r="E6201" s="171" t="s">
        <v>20634</v>
      </c>
      <c r="F6201" s="171"/>
      <c r="G6201" s="171" t="s">
        <v>23224</v>
      </c>
      <c r="H6201" s="172" t="s">
        <v>23224</v>
      </c>
      <c r="I6201" s="173">
        <v>3200.0</v>
      </c>
      <c r="J6201" s="174">
        <v>360.0</v>
      </c>
      <c r="K6201" s="179">
        <v>0.0</v>
      </c>
      <c r="L6201" s="178">
        <v>360.0</v>
      </c>
      <c r="M6201" s="177">
        <v>0.0</v>
      </c>
      <c r="N6201" s="178">
        <v>180.0</v>
      </c>
      <c r="O6201" s="163"/>
      <c r="P6201" s="164"/>
      <c r="Q6201" s="163"/>
      <c r="R6201" s="163"/>
      <c r="S6201" s="168" t="s">
        <v>20645</v>
      </c>
      <c r="T6201" s="164">
        <v>0.0</v>
      </c>
    </row>
    <row r="6202" ht="18.75" customHeight="1">
      <c r="A6202" s="189">
        <v>46014.02903765046</v>
      </c>
      <c r="B6202" s="171">
        <v>1905437.0</v>
      </c>
      <c r="C6202" s="171" t="s">
        <v>5722</v>
      </c>
      <c r="D6202" s="171"/>
      <c r="E6202" s="171" t="s">
        <v>20634</v>
      </c>
      <c r="F6202" s="171"/>
      <c r="G6202" s="171" t="s">
        <v>22683</v>
      </c>
      <c r="H6202" s="172" t="s">
        <v>22683</v>
      </c>
      <c r="I6202" s="173">
        <v>3420.0</v>
      </c>
      <c r="J6202" s="174">
        <v>220.0</v>
      </c>
      <c r="K6202" s="179">
        <v>0.0</v>
      </c>
      <c r="L6202" s="178">
        <v>0.0</v>
      </c>
      <c r="M6202" s="177">
        <v>0.0</v>
      </c>
      <c r="N6202" s="178">
        <v>0.0</v>
      </c>
      <c r="O6202" s="163"/>
      <c r="P6202" s="164"/>
      <c r="Q6202" s="163"/>
      <c r="R6202" s="163"/>
      <c r="S6202" s="168" t="s">
        <v>20645</v>
      </c>
      <c r="T6202" s="164">
        <v>0.0</v>
      </c>
    </row>
    <row r="6203" ht="18.75" customHeight="1">
      <c r="A6203" s="189">
        <v>46014.50614711805</v>
      </c>
      <c r="B6203" s="171">
        <v>1905438.0</v>
      </c>
      <c r="C6203" s="171" t="s">
        <v>5722</v>
      </c>
      <c r="D6203" s="171"/>
      <c r="E6203" s="171" t="s">
        <v>20634</v>
      </c>
      <c r="F6203" s="171"/>
      <c r="G6203" s="171" t="s">
        <v>22683</v>
      </c>
      <c r="H6203" s="172" t="s">
        <v>22683</v>
      </c>
      <c r="I6203" s="173">
        <v>3200.0</v>
      </c>
      <c r="J6203" s="174">
        <v>420.0</v>
      </c>
      <c r="K6203" s="179">
        <v>0.0</v>
      </c>
      <c r="L6203" s="178">
        <v>420.0</v>
      </c>
      <c r="M6203" s="177">
        <v>0.0</v>
      </c>
      <c r="N6203" s="178">
        <v>0.0</v>
      </c>
      <c r="O6203" s="163"/>
      <c r="P6203" s="164"/>
      <c r="Q6203" s="163"/>
      <c r="R6203" s="163"/>
      <c r="S6203" s="168" t="s">
        <v>20645</v>
      </c>
      <c r="T6203" s="164">
        <v>0.0</v>
      </c>
    </row>
    <row r="6204" ht="18.75" customHeight="1">
      <c r="A6204" s="189">
        <v>46014.50912236111</v>
      </c>
      <c r="B6204" s="171">
        <v>1905439.0</v>
      </c>
      <c r="C6204" s="171" t="s">
        <v>5722</v>
      </c>
      <c r="D6204" s="171"/>
      <c r="E6204" s="171" t="s">
        <v>20634</v>
      </c>
      <c r="F6204" s="171"/>
      <c r="G6204" s="171" t="s">
        <v>22684</v>
      </c>
      <c r="H6204" s="172" t="s">
        <v>22684</v>
      </c>
      <c r="I6204" s="173">
        <v>3760.0</v>
      </c>
      <c r="J6204" s="174">
        <v>160.0</v>
      </c>
      <c r="K6204" s="179">
        <v>0.0</v>
      </c>
      <c r="L6204" s="178">
        <v>0.0</v>
      </c>
      <c r="M6204" s="177">
        <v>0.0</v>
      </c>
      <c r="N6204" s="178">
        <v>0.0</v>
      </c>
      <c r="O6204" s="163"/>
      <c r="P6204" s="164"/>
      <c r="Q6204" s="163"/>
      <c r="R6204" s="163"/>
      <c r="S6204" s="168" t="s">
        <v>20645</v>
      </c>
      <c r="T6204" s="164">
        <v>0.0</v>
      </c>
    </row>
    <row r="6205" ht="18.75" customHeight="1">
      <c r="A6205" s="189">
        <v>46014.565394502315</v>
      </c>
      <c r="B6205" s="171">
        <v>1905440.0</v>
      </c>
      <c r="C6205" s="171" t="s">
        <v>5722</v>
      </c>
      <c r="D6205" s="171"/>
      <c r="E6205" s="171" t="s">
        <v>20634</v>
      </c>
      <c r="F6205" s="171"/>
      <c r="G6205" s="171" t="s">
        <v>22684</v>
      </c>
      <c r="H6205" s="172" t="s">
        <v>22684</v>
      </c>
      <c r="I6205" s="173">
        <v>3600.0</v>
      </c>
      <c r="J6205" s="174">
        <v>640.0</v>
      </c>
      <c r="K6205" s="179">
        <v>0.0</v>
      </c>
      <c r="L6205" s="178">
        <v>640.0</v>
      </c>
      <c r="M6205" s="177">
        <v>0.0</v>
      </c>
      <c r="N6205" s="178">
        <v>0.0</v>
      </c>
      <c r="O6205" s="163"/>
      <c r="P6205" s="164"/>
      <c r="Q6205" s="163"/>
      <c r="R6205" s="163"/>
      <c r="S6205" s="168" t="s">
        <v>20645</v>
      </c>
      <c r="T6205" s="164">
        <v>0.0</v>
      </c>
    </row>
    <row r="6206" ht="18.75" customHeight="1">
      <c r="A6206" s="189">
        <v>46014.63028416666</v>
      </c>
      <c r="B6206" s="171">
        <v>1905442.0</v>
      </c>
      <c r="C6206" s="171" t="s">
        <v>4097</v>
      </c>
      <c r="D6206" s="171"/>
      <c r="E6206" s="171" t="s">
        <v>20634</v>
      </c>
      <c r="F6206" s="171"/>
      <c r="G6206" s="171"/>
      <c r="H6206" s="172"/>
      <c r="I6206" s="173">
        <v>5420.0</v>
      </c>
      <c r="J6206" s="174">
        <v>2700.0</v>
      </c>
      <c r="K6206" s="179">
        <v>1350.0</v>
      </c>
      <c r="L6206" s="178">
        <v>0.0</v>
      </c>
      <c r="M6206" s="177">
        <v>0.0</v>
      </c>
      <c r="N6206" s="178">
        <v>1350.0</v>
      </c>
      <c r="O6206" s="163"/>
      <c r="P6206" s="164"/>
      <c r="Q6206" s="163"/>
      <c r="R6206" s="163"/>
      <c r="S6206" s="168" t="s">
        <v>20645</v>
      </c>
      <c r="T6206" s="164">
        <v>0.0</v>
      </c>
    </row>
    <row r="6207" ht="18.75" customHeight="1">
      <c r="A6207" s="189">
        <v>46015.0</v>
      </c>
      <c r="B6207" s="171">
        <v>18520.0</v>
      </c>
      <c r="C6207" s="171" t="s">
        <v>21468</v>
      </c>
      <c r="D6207" s="171" t="s">
        <v>20687</v>
      </c>
      <c r="E6207" s="171">
        <v>8.0</v>
      </c>
      <c r="F6207" s="171" t="s">
        <v>20688</v>
      </c>
      <c r="G6207" s="171" t="s">
        <v>15674</v>
      </c>
      <c r="H6207" s="172" t="s">
        <v>20635</v>
      </c>
      <c r="I6207" s="173">
        <v>11120.0</v>
      </c>
      <c r="J6207" s="174">
        <v>1100.0</v>
      </c>
      <c r="K6207" s="179">
        <v>1100.0</v>
      </c>
      <c r="L6207" s="178"/>
      <c r="M6207" s="177"/>
      <c r="N6207" s="178"/>
      <c r="O6207" s="163"/>
      <c r="P6207" s="164"/>
      <c r="Q6207" s="163"/>
      <c r="R6207" s="163"/>
      <c r="S6207" s="168"/>
      <c r="T6207" s="164"/>
    </row>
    <row r="6208" ht="18.75" customHeight="1">
      <c r="A6208" s="189">
        <v>46015.0</v>
      </c>
      <c r="B6208" s="171">
        <v>18521.0</v>
      </c>
      <c r="C6208" s="171" t="s">
        <v>4112</v>
      </c>
      <c r="D6208" s="171" t="s">
        <v>20687</v>
      </c>
      <c r="E6208" s="171" t="s">
        <v>132</v>
      </c>
      <c r="F6208" s="171" t="s">
        <v>20776</v>
      </c>
      <c r="G6208" s="171" t="s">
        <v>4655</v>
      </c>
      <c r="H6208" s="172" t="s">
        <v>20635</v>
      </c>
      <c r="I6208" s="173">
        <v>11260.0</v>
      </c>
      <c r="J6208" s="174">
        <v>980.0</v>
      </c>
      <c r="K6208" s="179">
        <v>980.0</v>
      </c>
      <c r="L6208" s="178"/>
      <c r="M6208" s="177"/>
      <c r="N6208" s="178"/>
      <c r="O6208" s="163"/>
      <c r="P6208" s="164"/>
      <c r="Q6208" s="163"/>
      <c r="R6208" s="163"/>
      <c r="S6208" s="168"/>
      <c r="T6208" s="164"/>
    </row>
    <row r="6209" ht="18.75" customHeight="1">
      <c r="A6209" s="189">
        <v>46015.0</v>
      </c>
      <c r="B6209" s="171">
        <v>18522.0</v>
      </c>
      <c r="C6209" s="171" t="s">
        <v>2974</v>
      </c>
      <c r="D6209" s="171" t="s">
        <v>20659</v>
      </c>
      <c r="E6209" s="171">
        <v>8.0</v>
      </c>
      <c r="F6209" s="171" t="s">
        <v>20790</v>
      </c>
      <c r="G6209" s="171" t="s">
        <v>17774</v>
      </c>
      <c r="H6209" s="172" t="s">
        <v>20635</v>
      </c>
      <c r="I6209" s="173">
        <v>11560.0</v>
      </c>
      <c r="J6209" s="174">
        <v>1860.0</v>
      </c>
      <c r="K6209" s="179">
        <v>1860.0</v>
      </c>
      <c r="L6209" s="178"/>
      <c r="M6209" s="177"/>
      <c r="N6209" s="178"/>
      <c r="O6209" s="163"/>
      <c r="P6209" s="164"/>
      <c r="Q6209" s="163"/>
      <c r="R6209" s="163"/>
      <c r="S6209" s="168"/>
      <c r="T6209" s="164"/>
    </row>
    <row r="6210" ht="18.75" customHeight="1">
      <c r="A6210" s="189">
        <v>46015.0</v>
      </c>
      <c r="B6210" s="171">
        <v>18523.0</v>
      </c>
      <c r="C6210" s="171" t="s">
        <v>23225</v>
      </c>
      <c r="D6210" s="171" t="s">
        <v>20687</v>
      </c>
      <c r="E6210" s="171">
        <v>8.0</v>
      </c>
      <c r="F6210" s="171" t="s">
        <v>20846</v>
      </c>
      <c r="G6210" s="171" t="s">
        <v>17784</v>
      </c>
      <c r="H6210" s="172" t="s">
        <v>20635</v>
      </c>
      <c r="I6210" s="173">
        <v>13880.0</v>
      </c>
      <c r="J6210" s="174">
        <v>3860.0</v>
      </c>
      <c r="K6210" s="179">
        <v>3860.0</v>
      </c>
      <c r="L6210" s="178"/>
      <c r="M6210" s="177"/>
      <c r="N6210" s="178"/>
      <c r="O6210" s="163"/>
      <c r="P6210" s="164"/>
      <c r="Q6210" s="163"/>
      <c r="R6210" s="163"/>
      <c r="S6210" s="168"/>
      <c r="T6210" s="164"/>
    </row>
    <row r="6211" ht="18.75" customHeight="1">
      <c r="A6211" s="189">
        <v>46015.0</v>
      </c>
      <c r="B6211" s="171">
        <v>18524.0</v>
      </c>
      <c r="C6211" s="171" t="s">
        <v>18536</v>
      </c>
      <c r="D6211" s="171" t="s">
        <v>20687</v>
      </c>
      <c r="E6211" s="171">
        <v>8.0</v>
      </c>
      <c r="F6211" s="171" t="s">
        <v>21114</v>
      </c>
      <c r="G6211" s="171" t="s">
        <v>17799</v>
      </c>
      <c r="H6211" s="172" t="s">
        <v>20635</v>
      </c>
      <c r="I6211" s="173">
        <v>12080.0</v>
      </c>
      <c r="J6211" s="174">
        <v>2060.0</v>
      </c>
      <c r="K6211" s="179">
        <v>2060.0</v>
      </c>
      <c r="L6211" s="178"/>
      <c r="M6211" s="177"/>
      <c r="N6211" s="178"/>
      <c r="O6211" s="163"/>
      <c r="P6211" s="164"/>
      <c r="Q6211" s="163"/>
      <c r="R6211" s="163"/>
      <c r="S6211" s="168"/>
      <c r="T6211" s="164"/>
    </row>
    <row r="6212" ht="18.75" customHeight="1">
      <c r="A6212" s="189">
        <v>46015.43960158565</v>
      </c>
      <c r="B6212" s="171">
        <v>1905444.0</v>
      </c>
      <c r="C6212" s="171" t="s">
        <v>4017</v>
      </c>
      <c r="D6212" s="171"/>
      <c r="E6212" s="171" t="s">
        <v>20634</v>
      </c>
      <c r="F6212" s="171"/>
      <c r="G6212" s="171" t="s">
        <v>4500</v>
      </c>
      <c r="H6212" s="172" t="s">
        <v>4500</v>
      </c>
      <c r="I6212" s="173">
        <v>4060.0</v>
      </c>
      <c r="J6212" s="174">
        <v>820.0</v>
      </c>
      <c r="K6212" s="179">
        <v>820.0</v>
      </c>
      <c r="L6212" s="178">
        <v>0.0</v>
      </c>
      <c r="M6212" s="177">
        <v>0.0</v>
      </c>
      <c r="N6212" s="178">
        <v>0.0</v>
      </c>
      <c r="O6212" s="163"/>
      <c r="P6212" s="164"/>
      <c r="Q6212" s="163"/>
      <c r="R6212" s="163"/>
      <c r="S6212" s="168" t="s">
        <v>20645</v>
      </c>
      <c r="T6212" s="164">
        <v>0.0</v>
      </c>
    </row>
    <row r="6213" ht="18.75" customHeight="1">
      <c r="A6213" s="189">
        <v>46015.4537149074</v>
      </c>
      <c r="B6213" s="171">
        <v>1905445.0</v>
      </c>
      <c r="C6213" s="171" t="s">
        <v>5722</v>
      </c>
      <c r="D6213" s="171"/>
      <c r="E6213" s="171" t="s">
        <v>20634</v>
      </c>
      <c r="F6213" s="171"/>
      <c r="G6213" s="171" t="s">
        <v>22817</v>
      </c>
      <c r="H6213" s="172" t="s">
        <v>22817</v>
      </c>
      <c r="I6213" s="173">
        <v>3500.0</v>
      </c>
      <c r="J6213" s="174">
        <v>220.0</v>
      </c>
      <c r="K6213" s="179">
        <v>0.0</v>
      </c>
      <c r="L6213" s="178">
        <v>0.0</v>
      </c>
      <c r="M6213" s="177">
        <v>0.0</v>
      </c>
      <c r="N6213" s="178">
        <v>0.0</v>
      </c>
      <c r="O6213" s="163"/>
      <c r="P6213" s="164"/>
      <c r="Q6213" s="163"/>
      <c r="R6213" s="163"/>
      <c r="S6213" s="168" t="s">
        <v>20645</v>
      </c>
      <c r="T6213" s="164">
        <v>0.0</v>
      </c>
    </row>
    <row r="6214" ht="18.75" customHeight="1">
      <c r="A6214" s="189">
        <v>46015.4652353125</v>
      </c>
      <c r="B6214" s="171">
        <v>1905446.0</v>
      </c>
      <c r="C6214" s="171" t="s">
        <v>5722</v>
      </c>
      <c r="D6214" s="171"/>
      <c r="E6214" s="171" t="s">
        <v>20634</v>
      </c>
      <c r="F6214" s="171"/>
      <c r="G6214" s="171" t="s">
        <v>22683</v>
      </c>
      <c r="H6214" s="172" t="s">
        <v>22683</v>
      </c>
      <c r="I6214" s="173">
        <v>3280.0</v>
      </c>
      <c r="J6214" s="174">
        <v>520.0</v>
      </c>
      <c r="K6214" s="179">
        <v>0.0</v>
      </c>
      <c r="L6214" s="178">
        <v>520.0</v>
      </c>
      <c r="M6214" s="177">
        <v>0.0</v>
      </c>
      <c r="N6214" s="178">
        <v>0.0</v>
      </c>
      <c r="O6214" s="163"/>
      <c r="P6214" s="164"/>
      <c r="Q6214" s="163"/>
      <c r="R6214" s="163"/>
      <c r="S6214" s="168" t="s">
        <v>20645</v>
      </c>
      <c r="T6214" s="164">
        <v>0.0</v>
      </c>
    </row>
    <row r="6215" ht="18.75" customHeight="1">
      <c r="A6215" s="189">
        <v>46015.48267182871</v>
      </c>
      <c r="B6215" s="171">
        <v>1905447.0</v>
      </c>
      <c r="C6215" s="171" t="s">
        <v>4112</v>
      </c>
      <c r="D6215" s="171"/>
      <c r="E6215" s="171" t="s">
        <v>20634</v>
      </c>
      <c r="F6215" s="171"/>
      <c r="G6215" s="171" t="s">
        <v>23226</v>
      </c>
      <c r="H6215" s="172" t="s">
        <v>23226</v>
      </c>
      <c r="I6215" s="173">
        <v>3120.0</v>
      </c>
      <c r="J6215" s="174">
        <v>460.0</v>
      </c>
      <c r="K6215" s="179">
        <v>460.0</v>
      </c>
      <c r="L6215" s="178">
        <v>0.0</v>
      </c>
      <c r="M6215" s="177">
        <v>0.0</v>
      </c>
      <c r="N6215" s="178">
        <v>0.0</v>
      </c>
      <c r="O6215" s="163"/>
      <c r="P6215" s="164"/>
      <c r="Q6215" s="163"/>
      <c r="R6215" s="163"/>
      <c r="S6215" s="168" t="s">
        <v>20645</v>
      </c>
      <c r="T6215" s="164">
        <v>0.0</v>
      </c>
    </row>
    <row r="6216" ht="18.75" customHeight="1">
      <c r="A6216" s="189">
        <v>46020.0</v>
      </c>
      <c r="B6216" s="171">
        <v>18525.0</v>
      </c>
      <c r="C6216" s="171" t="s">
        <v>23227</v>
      </c>
      <c r="D6216" s="171" t="s">
        <v>20659</v>
      </c>
      <c r="E6216" s="171">
        <v>8.0</v>
      </c>
      <c r="F6216" s="171"/>
      <c r="G6216" s="171" t="s">
        <v>23228</v>
      </c>
      <c r="H6216" s="172" t="s">
        <v>20669</v>
      </c>
      <c r="I6216" s="173">
        <v>10800.0</v>
      </c>
      <c r="J6216" s="174">
        <v>1100.0</v>
      </c>
      <c r="K6216" s="179"/>
      <c r="L6216" s="178">
        <v>1100.0</v>
      </c>
      <c r="M6216" s="177"/>
      <c r="N6216" s="178"/>
      <c r="O6216" s="163"/>
      <c r="P6216" s="164"/>
      <c r="Q6216" s="163"/>
      <c r="R6216" s="163"/>
      <c r="S6216" s="168"/>
      <c r="T6216" s="164"/>
    </row>
    <row r="6217" ht="18.75" customHeight="1">
      <c r="A6217" s="189">
        <v>46020.0</v>
      </c>
      <c r="B6217" s="171">
        <v>18526.0</v>
      </c>
      <c r="C6217" s="171" t="s">
        <v>84</v>
      </c>
      <c r="D6217" s="171" t="s">
        <v>20659</v>
      </c>
      <c r="E6217" s="171">
        <v>8.0</v>
      </c>
      <c r="F6217" s="171"/>
      <c r="G6217" s="171" t="s">
        <v>23229</v>
      </c>
      <c r="H6217" s="172" t="s">
        <v>20669</v>
      </c>
      <c r="I6217" s="173">
        <v>11060.0</v>
      </c>
      <c r="J6217" s="174">
        <v>1360.0</v>
      </c>
      <c r="K6217" s="179"/>
      <c r="L6217" s="178">
        <v>1360.0</v>
      </c>
      <c r="M6217" s="177"/>
      <c r="N6217" s="178"/>
      <c r="O6217" s="163"/>
      <c r="P6217" s="164"/>
      <c r="Q6217" s="163"/>
      <c r="R6217" s="163"/>
      <c r="S6217" s="168"/>
      <c r="T6217" s="164"/>
    </row>
    <row r="6218" ht="18.75" customHeight="1">
      <c r="A6218" s="189">
        <v>46020.029016643515</v>
      </c>
      <c r="B6218" s="171">
        <v>1905448.0</v>
      </c>
      <c r="C6218" s="171" t="s">
        <v>5578</v>
      </c>
      <c r="D6218" s="171"/>
      <c r="E6218" s="171" t="s">
        <v>20634</v>
      </c>
      <c r="F6218" s="171"/>
      <c r="G6218" s="171" t="s">
        <v>23230</v>
      </c>
      <c r="H6218" s="172" t="s">
        <v>23230</v>
      </c>
      <c r="I6218" s="173">
        <v>3200.0</v>
      </c>
      <c r="J6218" s="174">
        <v>480.0</v>
      </c>
      <c r="K6218" s="179">
        <v>0.0</v>
      </c>
      <c r="L6218" s="178">
        <v>480.0</v>
      </c>
      <c r="M6218" s="177">
        <v>0.0</v>
      </c>
      <c r="N6218" s="178">
        <v>0.0</v>
      </c>
      <c r="O6218" s="163"/>
      <c r="P6218" s="164"/>
      <c r="Q6218" s="163"/>
      <c r="R6218" s="163"/>
      <c r="S6218" s="168" t="s">
        <v>20645</v>
      </c>
      <c r="T6218" s="164">
        <v>0.0</v>
      </c>
    </row>
    <row r="6219" ht="18.75" customHeight="1">
      <c r="A6219" s="189">
        <v>46020.54860258102</v>
      </c>
      <c r="B6219" s="171">
        <v>1905449.0</v>
      </c>
      <c r="C6219" s="171" t="s">
        <v>6423</v>
      </c>
      <c r="D6219" s="171"/>
      <c r="E6219" s="171" t="s">
        <v>20634</v>
      </c>
      <c r="F6219" s="171"/>
      <c r="G6219" s="171" t="s">
        <v>22006</v>
      </c>
      <c r="H6219" s="172" t="s">
        <v>22006</v>
      </c>
      <c r="I6219" s="173">
        <v>3420.0</v>
      </c>
      <c r="J6219" s="174">
        <v>160.0</v>
      </c>
      <c r="K6219" s="179">
        <v>0.0</v>
      </c>
      <c r="L6219" s="178">
        <v>0.0</v>
      </c>
      <c r="M6219" s="177">
        <v>0.0</v>
      </c>
      <c r="N6219" s="178">
        <v>0.0</v>
      </c>
      <c r="O6219" s="163"/>
      <c r="P6219" s="164"/>
      <c r="Q6219" s="163"/>
      <c r="R6219" s="163"/>
      <c r="S6219" s="168" t="s">
        <v>20645</v>
      </c>
      <c r="T6219" s="164">
        <v>0.0</v>
      </c>
    </row>
    <row r="6220" ht="18.75" customHeight="1">
      <c r="A6220" s="189">
        <v>46020.65730520833</v>
      </c>
      <c r="B6220" s="171">
        <v>1905450.0</v>
      </c>
      <c r="C6220" s="171" t="s">
        <v>6423</v>
      </c>
      <c r="D6220" s="171"/>
      <c r="E6220" s="171" t="s">
        <v>20634</v>
      </c>
      <c r="F6220" s="171"/>
      <c r="G6220" s="171" t="s">
        <v>22073</v>
      </c>
      <c r="H6220" s="172" t="s">
        <v>22073</v>
      </c>
      <c r="I6220" s="173">
        <v>3260.0</v>
      </c>
      <c r="J6220" s="174">
        <v>480.0</v>
      </c>
      <c r="K6220" s="179">
        <v>0.0</v>
      </c>
      <c r="L6220" s="178">
        <v>480.0</v>
      </c>
      <c r="M6220" s="177">
        <v>0.0</v>
      </c>
      <c r="N6220" s="178">
        <v>0.0</v>
      </c>
      <c r="O6220" s="163"/>
      <c r="P6220" s="164"/>
      <c r="Q6220" s="163"/>
      <c r="R6220" s="163"/>
      <c r="S6220" s="168" t="s">
        <v>20645</v>
      </c>
      <c r="T6220" s="164">
        <v>0.0</v>
      </c>
    </row>
    <row r="6221" ht="18.75" customHeight="1">
      <c r="A6221" s="189">
        <v>46021.0</v>
      </c>
      <c r="B6221" s="171">
        <v>1905453.0</v>
      </c>
      <c r="C6221" s="171" t="s">
        <v>5319</v>
      </c>
      <c r="D6221" s="171"/>
      <c r="E6221" s="171" t="s">
        <v>20634</v>
      </c>
      <c r="F6221" s="171"/>
      <c r="G6221" s="171" t="s">
        <v>23231</v>
      </c>
      <c r="H6221" s="172" t="s">
        <v>23231</v>
      </c>
      <c r="I6221" s="173">
        <v>3340.0</v>
      </c>
      <c r="J6221" s="174">
        <v>140.0</v>
      </c>
      <c r="K6221" s="179">
        <v>0.0</v>
      </c>
      <c r="L6221" s="178">
        <v>0.0</v>
      </c>
      <c r="M6221" s="177">
        <v>0.0</v>
      </c>
      <c r="N6221" s="178">
        <v>0.0</v>
      </c>
      <c r="O6221" s="163"/>
      <c r="P6221" s="164"/>
      <c r="Q6221" s="163"/>
      <c r="R6221" s="163"/>
      <c r="S6221" s="168" t="s">
        <v>20645</v>
      </c>
      <c r="T6221" s="164">
        <v>0.0</v>
      </c>
    </row>
    <row r="6222" ht="18.75" customHeight="1">
      <c r="A6222" s="189">
        <v>46021.029025208336</v>
      </c>
      <c r="B6222" s="171">
        <v>1905451.0</v>
      </c>
      <c r="C6222" s="171" t="s">
        <v>23232</v>
      </c>
      <c r="D6222" s="171"/>
      <c r="E6222" s="171" t="s">
        <v>20634</v>
      </c>
      <c r="F6222" s="171"/>
      <c r="G6222" s="171" t="s">
        <v>22018</v>
      </c>
      <c r="H6222" s="172" t="s">
        <v>22018</v>
      </c>
      <c r="I6222" s="173">
        <v>3380.0</v>
      </c>
      <c r="J6222" s="174">
        <v>120.0</v>
      </c>
      <c r="K6222" s="179">
        <v>0.0</v>
      </c>
      <c r="L6222" s="178">
        <v>0.0</v>
      </c>
      <c r="M6222" s="177">
        <v>0.0</v>
      </c>
      <c r="N6222" s="178">
        <v>0.0</v>
      </c>
      <c r="O6222" s="163"/>
      <c r="P6222" s="164"/>
      <c r="Q6222" s="163"/>
      <c r="R6222" s="163"/>
      <c r="S6222" s="168" t="s">
        <v>20645</v>
      </c>
      <c r="T6222" s="164">
        <v>0.0</v>
      </c>
    </row>
    <row r="6223" ht="18.75" customHeight="1">
      <c r="A6223" s="189">
        <v>46021.503777025464</v>
      </c>
      <c r="B6223" s="171">
        <v>1905452.0</v>
      </c>
      <c r="C6223" s="171" t="s">
        <v>5722</v>
      </c>
      <c r="D6223" s="171"/>
      <c r="E6223" s="171" t="s">
        <v>20634</v>
      </c>
      <c r="F6223" s="171"/>
      <c r="G6223" s="171" t="s">
        <v>23233</v>
      </c>
      <c r="H6223" s="172" t="s">
        <v>23233</v>
      </c>
      <c r="I6223" s="173">
        <v>3260.0</v>
      </c>
      <c r="J6223" s="174">
        <v>500.0</v>
      </c>
      <c r="K6223" s="179">
        <v>0.0</v>
      </c>
      <c r="L6223" s="178">
        <v>500.0</v>
      </c>
      <c r="M6223" s="177">
        <v>0.0</v>
      </c>
      <c r="N6223" s="178">
        <v>0.0</v>
      </c>
      <c r="O6223" s="163"/>
      <c r="P6223" s="164"/>
      <c r="Q6223" s="163"/>
      <c r="R6223" s="163"/>
      <c r="S6223" s="168" t="s">
        <v>20645</v>
      </c>
      <c r="T6223" s="164">
        <v>0.0</v>
      </c>
    </row>
    <row r="6224" ht="18.75" customHeight="1">
      <c r="A6224" s="189">
        <v>46022.0</v>
      </c>
      <c r="B6224" s="171">
        <v>18527.0</v>
      </c>
      <c r="C6224" s="171" t="s">
        <v>21696</v>
      </c>
      <c r="D6224" s="171" t="s">
        <v>20659</v>
      </c>
      <c r="E6224" s="171">
        <v>8.0</v>
      </c>
      <c r="F6224" s="171" t="s">
        <v>21145</v>
      </c>
      <c r="G6224" s="171" t="s">
        <v>23234</v>
      </c>
      <c r="H6224" s="172" t="s">
        <v>20635</v>
      </c>
      <c r="I6224" s="173">
        <v>10540.0</v>
      </c>
      <c r="J6224" s="174">
        <v>840.0</v>
      </c>
      <c r="K6224" s="179">
        <v>840.0</v>
      </c>
      <c r="L6224" s="178"/>
      <c r="M6224" s="177"/>
      <c r="N6224" s="178"/>
      <c r="O6224" s="163"/>
      <c r="P6224" s="164"/>
      <c r="Q6224" s="163"/>
      <c r="R6224" s="163"/>
      <c r="S6224" s="168"/>
      <c r="T6224" s="164"/>
    </row>
    <row r="6225" ht="18.75" customHeight="1">
      <c r="A6225" s="189">
        <v>46022.0</v>
      </c>
      <c r="B6225" s="171">
        <v>18528.0</v>
      </c>
      <c r="C6225" s="171" t="s">
        <v>23235</v>
      </c>
      <c r="D6225" s="171" t="s">
        <v>20673</v>
      </c>
      <c r="E6225" s="171">
        <v>6.0</v>
      </c>
      <c r="F6225" s="171"/>
      <c r="G6225" s="171" t="s">
        <v>23236</v>
      </c>
      <c r="H6225" s="172" t="s">
        <v>20669</v>
      </c>
      <c r="I6225" s="173">
        <v>12880.0</v>
      </c>
      <c r="J6225" s="174">
        <v>3060.0</v>
      </c>
      <c r="K6225" s="179"/>
      <c r="L6225" s="178">
        <v>3060.0</v>
      </c>
      <c r="M6225" s="177"/>
      <c r="N6225" s="178"/>
      <c r="O6225" s="163"/>
      <c r="P6225" s="164"/>
      <c r="Q6225" s="163"/>
      <c r="R6225" s="163"/>
      <c r="S6225" s="168"/>
      <c r="T6225" s="164"/>
    </row>
    <row r="6226" ht="18.75" customHeight="1">
      <c r="A6226" s="189">
        <v>46022.46765677084</v>
      </c>
      <c r="B6226" s="171">
        <v>1905454.0</v>
      </c>
      <c r="C6226" s="171" t="s">
        <v>6423</v>
      </c>
      <c r="D6226" s="171"/>
      <c r="E6226" s="171" t="s">
        <v>20634</v>
      </c>
      <c r="F6226" s="171"/>
      <c r="G6226" s="171" t="s">
        <v>23237</v>
      </c>
      <c r="H6226" s="172" t="s">
        <v>23237</v>
      </c>
      <c r="I6226" s="173">
        <v>3200.0</v>
      </c>
      <c r="J6226" s="174">
        <v>440.0</v>
      </c>
      <c r="K6226" s="179">
        <v>0.0</v>
      </c>
      <c r="L6226" s="178">
        <v>440.0</v>
      </c>
      <c r="M6226" s="177">
        <v>0.0</v>
      </c>
      <c r="N6226" s="178">
        <v>0.0</v>
      </c>
      <c r="O6226" s="163"/>
      <c r="P6226" s="164"/>
      <c r="Q6226" s="163"/>
      <c r="R6226" s="163"/>
      <c r="S6226" s="168" t="s">
        <v>20645</v>
      </c>
      <c r="T6226" s="164">
        <v>0.0</v>
      </c>
    </row>
    <row r="6227" ht="18.75" customHeight="1">
      <c r="A6227" s="189">
        <v>46022.46867908565</v>
      </c>
      <c r="B6227" s="171">
        <v>1905455.0</v>
      </c>
      <c r="C6227" s="171" t="s">
        <v>6423</v>
      </c>
      <c r="D6227" s="171"/>
      <c r="E6227" s="171" t="s">
        <v>20634</v>
      </c>
      <c r="F6227" s="171"/>
      <c r="G6227" s="171" t="s">
        <v>23238</v>
      </c>
      <c r="H6227" s="172" t="s">
        <v>23238</v>
      </c>
      <c r="I6227" s="173">
        <v>3320.0</v>
      </c>
      <c r="J6227" s="174">
        <v>120.0</v>
      </c>
      <c r="K6227" s="179">
        <v>0.0</v>
      </c>
      <c r="L6227" s="178">
        <v>0.0</v>
      </c>
      <c r="M6227" s="177">
        <v>0.0</v>
      </c>
      <c r="N6227" s="178">
        <v>0.0</v>
      </c>
      <c r="O6227" s="163"/>
      <c r="P6227" s="164"/>
      <c r="Q6227" s="163"/>
      <c r="R6227" s="163"/>
      <c r="S6227" s="168" t="s">
        <v>20645</v>
      </c>
      <c r="T6227" s="164">
        <v>0.0</v>
      </c>
    </row>
    <row r="6228" ht="18.75" customHeight="1">
      <c r="A6228" s="189">
        <v>46022.50648275463</v>
      </c>
      <c r="B6228" s="171">
        <v>1905456.0</v>
      </c>
      <c r="C6228" s="171" t="s">
        <v>22124</v>
      </c>
      <c r="D6228" s="171"/>
      <c r="E6228" s="171" t="s">
        <v>20634</v>
      </c>
      <c r="F6228" s="171"/>
      <c r="G6228" s="171" t="s">
        <v>23239</v>
      </c>
      <c r="H6228" s="172" t="s">
        <v>23239</v>
      </c>
      <c r="I6228" s="173">
        <v>3220.0</v>
      </c>
      <c r="J6228" s="174">
        <v>460.0</v>
      </c>
      <c r="K6228" s="179">
        <v>0.0</v>
      </c>
      <c r="L6228" s="178">
        <v>460.0</v>
      </c>
      <c r="M6228" s="177">
        <v>0.0</v>
      </c>
      <c r="N6228" s="178">
        <v>0.0</v>
      </c>
      <c r="O6228" s="163"/>
      <c r="P6228" s="164"/>
      <c r="Q6228" s="163"/>
      <c r="R6228" s="163"/>
      <c r="S6228" s="168" t="s">
        <v>20645</v>
      </c>
      <c r="T6228" s="164">
        <v>0.0</v>
      </c>
    </row>
    <row r="6229" ht="18.75" customHeight="1">
      <c r="A6229" s="170">
        <v>46027.0</v>
      </c>
      <c r="B6229" s="171">
        <v>18529.0</v>
      </c>
      <c r="C6229" s="171" t="s">
        <v>22896</v>
      </c>
      <c r="D6229" s="171" t="s">
        <v>5686</v>
      </c>
      <c r="E6229" s="171">
        <v>40.0</v>
      </c>
      <c r="F6229" s="171" t="s">
        <v>22693</v>
      </c>
      <c r="G6229" s="171" t="s">
        <v>21638</v>
      </c>
      <c r="H6229" s="172" t="s">
        <v>20669</v>
      </c>
      <c r="I6229" s="173">
        <v>20060.0</v>
      </c>
      <c r="J6229" s="174">
        <v>3700.0</v>
      </c>
      <c r="K6229" s="179"/>
      <c r="L6229" s="178">
        <v>3700.0</v>
      </c>
      <c r="M6229" s="177"/>
      <c r="N6229" s="178"/>
      <c r="O6229" s="163"/>
      <c r="P6229" s="164"/>
      <c r="Q6229" s="163"/>
      <c r="R6229" s="163"/>
      <c r="S6229" s="168"/>
      <c r="T6229" s="164"/>
    </row>
    <row r="6230" ht="18.75" customHeight="1">
      <c r="A6230" s="170">
        <v>46027.0</v>
      </c>
      <c r="B6230" s="171">
        <v>18530.0</v>
      </c>
      <c r="C6230" s="171" t="s">
        <v>23240</v>
      </c>
      <c r="D6230" s="171" t="s">
        <v>20687</v>
      </c>
      <c r="E6230" s="171">
        <v>8.0</v>
      </c>
      <c r="F6230" s="171" t="s">
        <v>21352</v>
      </c>
      <c r="G6230" s="171" t="s">
        <v>17889</v>
      </c>
      <c r="H6230" s="172" t="s">
        <v>20635</v>
      </c>
      <c r="I6230" s="173">
        <v>12500.0</v>
      </c>
      <c r="J6230" s="174">
        <v>2480.0</v>
      </c>
      <c r="K6230" s="179">
        <v>2480.0</v>
      </c>
      <c r="L6230" s="178"/>
      <c r="M6230" s="177"/>
      <c r="N6230" s="178"/>
      <c r="O6230" s="163"/>
      <c r="P6230" s="164"/>
      <c r="Q6230" s="163"/>
      <c r="R6230" s="163"/>
      <c r="S6230" s="168"/>
      <c r="T6230" s="164"/>
    </row>
    <row r="6231" ht="18.75" customHeight="1">
      <c r="A6231" s="170">
        <v>46027.0</v>
      </c>
      <c r="B6231" s="171">
        <v>18531.0</v>
      </c>
      <c r="C6231" s="171" t="s">
        <v>23241</v>
      </c>
      <c r="D6231" s="171" t="s">
        <v>20659</v>
      </c>
      <c r="E6231" s="171">
        <v>8.0</v>
      </c>
      <c r="F6231" s="171" t="s">
        <v>20699</v>
      </c>
      <c r="G6231" s="171" t="s">
        <v>16897</v>
      </c>
      <c r="H6231" s="172" t="s">
        <v>20635</v>
      </c>
      <c r="I6231" s="173">
        <v>12000.0</v>
      </c>
      <c r="J6231" s="174">
        <v>2300.0</v>
      </c>
      <c r="K6231" s="179">
        <v>2300.0</v>
      </c>
      <c r="L6231" s="178"/>
      <c r="M6231" s="177"/>
      <c r="N6231" s="178"/>
      <c r="O6231" s="163"/>
      <c r="P6231" s="164"/>
      <c r="Q6231" s="163"/>
      <c r="R6231" s="163"/>
      <c r="S6231" s="168"/>
      <c r="T6231" s="164"/>
    </row>
    <row r="6232" ht="18.75" customHeight="1">
      <c r="A6232" s="170">
        <v>46027.0</v>
      </c>
      <c r="B6232" s="171">
        <v>18532.0</v>
      </c>
      <c r="C6232" s="171" t="s">
        <v>20829</v>
      </c>
      <c r="D6232" s="171" t="s">
        <v>20687</v>
      </c>
      <c r="E6232" s="171">
        <v>8.0</v>
      </c>
      <c r="F6232" s="171" t="s">
        <v>21151</v>
      </c>
      <c r="G6232" s="171" t="s">
        <v>13520</v>
      </c>
      <c r="H6232" s="172" t="s">
        <v>20635</v>
      </c>
      <c r="I6232" s="173">
        <v>12960.0</v>
      </c>
      <c r="J6232" s="174">
        <v>2940.0</v>
      </c>
      <c r="K6232" s="179">
        <v>2940.0</v>
      </c>
      <c r="L6232" s="178"/>
      <c r="M6232" s="177"/>
      <c r="N6232" s="178"/>
      <c r="O6232" s="163"/>
      <c r="P6232" s="164"/>
      <c r="Q6232" s="163"/>
      <c r="R6232" s="163"/>
      <c r="S6232" s="168"/>
      <c r="T6232" s="164"/>
    </row>
    <row r="6233" ht="18.75" customHeight="1">
      <c r="A6233" s="170">
        <v>46027.0</v>
      </c>
      <c r="B6233" s="171">
        <v>18533.0</v>
      </c>
      <c r="C6233" s="171" t="s">
        <v>21369</v>
      </c>
      <c r="D6233" s="171" t="s">
        <v>20673</v>
      </c>
      <c r="E6233" s="171">
        <v>8.0</v>
      </c>
      <c r="F6233" s="171" t="s">
        <v>21419</v>
      </c>
      <c r="G6233" s="171" t="s">
        <v>4824</v>
      </c>
      <c r="H6233" s="172" t="s">
        <v>20635</v>
      </c>
      <c r="I6233" s="173">
        <v>11080.0</v>
      </c>
      <c r="J6233" s="174">
        <v>1240.0</v>
      </c>
      <c r="K6233" s="179">
        <v>1240.0</v>
      </c>
      <c r="L6233" s="178"/>
      <c r="M6233" s="177"/>
      <c r="N6233" s="178"/>
      <c r="O6233" s="163"/>
      <c r="P6233" s="164"/>
      <c r="Q6233" s="163"/>
      <c r="R6233" s="163"/>
      <c r="S6233" s="168"/>
      <c r="T6233" s="164"/>
    </row>
    <row r="6234" ht="18.75" customHeight="1">
      <c r="A6234" s="170">
        <v>46027.0</v>
      </c>
      <c r="B6234" s="171">
        <v>18534.0</v>
      </c>
      <c r="C6234" s="171" t="s">
        <v>4042</v>
      </c>
      <c r="D6234" s="171" t="s">
        <v>20687</v>
      </c>
      <c r="E6234" s="171">
        <v>8.0</v>
      </c>
      <c r="F6234" s="171" t="s">
        <v>20693</v>
      </c>
      <c r="G6234" s="171" t="s">
        <v>5765</v>
      </c>
      <c r="H6234" s="172" t="s">
        <v>20635</v>
      </c>
      <c r="I6234" s="173">
        <v>11660.0</v>
      </c>
      <c r="J6234" s="174">
        <v>1640.0</v>
      </c>
      <c r="K6234" s="179">
        <v>1640.0</v>
      </c>
      <c r="L6234" s="178"/>
      <c r="M6234" s="177"/>
      <c r="N6234" s="178"/>
      <c r="O6234" s="163"/>
      <c r="P6234" s="164"/>
      <c r="Q6234" s="163"/>
      <c r="R6234" s="163"/>
      <c r="S6234" s="168"/>
      <c r="T6234" s="164"/>
    </row>
    <row r="6235" ht="18.75" customHeight="1">
      <c r="A6235" s="170">
        <v>46027.0</v>
      </c>
      <c r="B6235" s="171">
        <v>18535.0</v>
      </c>
      <c r="C6235" s="171" t="s">
        <v>22187</v>
      </c>
      <c r="D6235" s="171" t="s">
        <v>20659</v>
      </c>
      <c r="E6235" s="171" t="s">
        <v>132</v>
      </c>
      <c r="F6235" s="171" t="s">
        <v>21443</v>
      </c>
      <c r="G6235" s="171" t="s">
        <v>9321</v>
      </c>
      <c r="H6235" s="172" t="s">
        <v>20635</v>
      </c>
      <c r="I6235" s="173">
        <v>11600.0</v>
      </c>
      <c r="J6235" s="174">
        <v>1240.0</v>
      </c>
      <c r="K6235" s="179">
        <v>1240.0</v>
      </c>
      <c r="L6235" s="178"/>
      <c r="M6235" s="177"/>
      <c r="N6235" s="178"/>
      <c r="O6235" s="163"/>
      <c r="P6235" s="164"/>
      <c r="Q6235" s="163"/>
      <c r="R6235" s="163"/>
      <c r="S6235" s="168"/>
      <c r="T6235" s="164"/>
    </row>
    <row r="6236" ht="18.75" customHeight="1">
      <c r="A6236" s="170">
        <v>46027.0</v>
      </c>
      <c r="B6236" s="171">
        <v>18536.0</v>
      </c>
      <c r="C6236" s="171" t="s">
        <v>3986</v>
      </c>
      <c r="D6236" s="171" t="s">
        <v>20673</v>
      </c>
      <c r="E6236" s="171">
        <v>8.0</v>
      </c>
      <c r="F6236" s="171" t="s">
        <v>20703</v>
      </c>
      <c r="G6236" s="171" t="s">
        <v>6875</v>
      </c>
      <c r="H6236" s="172" t="s">
        <v>20635</v>
      </c>
      <c r="I6236" s="173">
        <v>13700.0</v>
      </c>
      <c r="J6236" s="174">
        <v>3860.0</v>
      </c>
      <c r="K6236" s="179">
        <v>3860.0</v>
      </c>
      <c r="L6236" s="178"/>
      <c r="M6236" s="177"/>
      <c r="N6236" s="178"/>
      <c r="O6236" s="163"/>
      <c r="P6236" s="164"/>
      <c r="Q6236" s="163"/>
      <c r="R6236" s="163"/>
      <c r="S6236" s="168"/>
      <c r="T6236" s="164"/>
    </row>
    <row r="6237" ht="18.75" customHeight="1">
      <c r="A6237" s="170">
        <v>46027.0</v>
      </c>
      <c r="B6237" s="171">
        <v>18537.0</v>
      </c>
      <c r="C6237" s="171" t="s">
        <v>21596</v>
      </c>
      <c r="D6237" s="171" t="s">
        <v>20687</v>
      </c>
      <c r="E6237" s="171" t="s">
        <v>177</v>
      </c>
      <c r="F6237" s="171" t="s">
        <v>21987</v>
      </c>
      <c r="G6237" s="171" t="s">
        <v>17932</v>
      </c>
      <c r="H6237" s="172" t="s">
        <v>20635</v>
      </c>
      <c r="I6237" s="173">
        <v>13440.0</v>
      </c>
      <c r="J6237" s="174">
        <v>3200.0</v>
      </c>
      <c r="K6237" s="179">
        <v>3200.0</v>
      </c>
      <c r="L6237" s="178"/>
      <c r="M6237" s="177"/>
      <c r="N6237" s="178"/>
      <c r="O6237" s="163"/>
      <c r="P6237" s="164"/>
      <c r="Q6237" s="163"/>
      <c r="R6237" s="163"/>
      <c r="S6237" s="168"/>
      <c r="T6237" s="164"/>
    </row>
    <row r="6238" ht="18.75" customHeight="1">
      <c r="A6238" s="170">
        <v>46027.0</v>
      </c>
      <c r="B6238" s="171">
        <v>18538.0</v>
      </c>
      <c r="C6238" s="171" t="s">
        <v>23242</v>
      </c>
      <c r="D6238" s="171" t="s">
        <v>20659</v>
      </c>
      <c r="E6238" s="171">
        <v>8.0</v>
      </c>
      <c r="F6238" s="171" t="s">
        <v>21145</v>
      </c>
      <c r="G6238" s="171" t="s">
        <v>17947</v>
      </c>
      <c r="H6238" s="172" t="s">
        <v>20635</v>
      </c>
      <c r="I6238" s="173">
        <v>10900.0</v>
      </c>
      <c r="J6238" s="174">
        <v>1200.0</v>
      </c>
      <c r="K6238" s="179">
        <v>1200.0</v>
      </c>
      <c r="L6238" s="178"/>
      <c r="M6238" s="177"/>
      <c r="N6238" s="178"/>
      <c r="O6238" s="163"/>
      <c r="P6238" s="164"/>
      <c r="Q6238" s="163"/>
      <c r="R6238" s="163"/>
      <c r="S6238" s="168"/>
      <c r="T6238" s="164"/>
    </row>
    <row r="6239" ht="18.75" customHeight="1">
      <c r="A6239" s="170">
        <v>46027.0</v>
      </c>
      <c r="B6239" s="171">
        <v>18539.0</v>
      </c>
      <c r="C6239" s="171" t="s">
        <v>23105</v>
      </c>
      <c r="D6239" s="171" t="s">
        <v>20687</v>
      </c>
      <c r="E6239" s="171">
        <v>14.0</v>
      </c>
      <c r="F6239" s="171" t="s">
        <v>20838</v>
      </c>
      <c r="G6239" s="171" t="s">
        <v>23243</v>
      </c>
      <c r="H6239" s="172" t="s">
        <v>20635</v>
      </c>
      <c r="I6239" s="173">
        <v>13800.0</v>
      </c>
      <c r="J6239" s="174">
        <v>3760.0</v>
      </c>
      <c r="K6239" s="179">
        <v>3760.0</v>
      </c>
      <c r="L6239" s="178"/>
      <c r="M6239" s="177"/>
      <c r="N6239" s="178"/>
      <c r="O6239" s="163"/>
      <c r="P6239" s="164"/>
      <c r="Q6239" s="163"/>
      <c r="R6239" s="163"/>
      <c r="S6239" s="168"/>
      <c r="T6239" s="164"/>
    </row>
    <row r="6240" ht="18.75" customHeight="1">
      <c r="A6240" s="170">
        <v>46027.0</v>
      </c>
      <c r="B6240" s="171">
        <v>18540.0</v>
      </c>
      <c r="C6240" s="171" t="s">
        <v>23218</v>
      </c>
      <c r="D6240" s="171" t="s">
        <v>20659</v>
      </c>
      <c r="E6240" s="171">
        <v>8.0</v>
      </c>
      <c r="F6240" s="171" t="s">
        <v>20858</v>
      </c>
      <c r="G6240" s="171" t="s">
        <v>23244</v>
      </c>
      <c r="H6240" s="172" t="s">
        <v>20635</v>
      </c>
      <c r="I6240" s="173">
        <v>10500.0</v>
      </c>
      <c r="J6240" s="174">
        <v>800.0</v>
      </c>
      <c r="K6240" s="179">
        <v>800.0</v>
      </c>
      <c r="L6240" s="178"/>
      <c r="M6240" s="177"/>
      <c r="N6240" s="178"/>
      <c r="O6240" s="163"/>
      <c r="P6240" s="164"/>
      <c r="Q6240" s="163"/>
      <c r="R6240" s="163"/>
      <c r="S6240" s="168"/>
      <c r="T6240" s="164"/>
    </row>
    <row r="6241" ht="18.75" customHeight="1">
      <c r="A6241" s="170">
        <v>46027.0</v>
      </c>
      <c r="B6241" s="171">
        <v>18555.0</v>
      </c>
      <c r="C6241" s="171" t="s">
        <v>5237</v>
      </c>
      <c r="D6241" s="171" t="s">
        <v>20687</v>
      </c>
      <c r="E6241" s="171" t="s">
        <v>132</v>
      </c>
      <c r="F6241" s="171"/>
      <c r="G6241" s="171" t="s">
        <v>23245</v>
      </c>
      <c r="H6241" s="172" t="s">
        <v>20635</v>
      </c>
      <c r="I6241" s="173">
        <v>360.0</v>
      </c>
      <c r="J6241" s="174">
        <v>-9920.0</v>
      </c>
      <c r="K6241" s="179">
        <v>-9920.0</v>
      </c>
      <c r="L6241" s="178"/>
      <c r="M6241" s="177"/>
      <c r="N6241" s="178"/>
      <c r="O6241" s="163"/>
      <c r="P6241" s="164"/>
      <c r="Q6241" s="163"/>
      <c r="R6241" s="163"/>
      <c r="S6241" s="168"/>
      <c r="T6241" s="164"/>
    </row>
    <row r="6242" ht="18.75" customHeight="1">
      <c r="A6242" s="189">
        <v>46027.0</v>
      </c>
      <c r="B6242" s="171">
        <v>1905492.0</v>
      </c>
      <c r="C6242" s="171" t="s">
        <v>23246</v>
      </c>
      <c r="D6242" s="171"/>
      <c r="E6242" s="171" t="s">
        <v>20634</v>
      </c>
      <c r="F6242" s="171"/>
      <c r="G6242" s="171" t="s">
        <v>22096</v>
      </c>
      <c r="H6242" s="172" t="s">
        <v>22096</v>
      </c>
      <c r="I6242" s="173">
        <v>3640.0</v>
      </c>
      <c r="J6242" s="174">
        <v>760.0</v>
      </c>
      <c r="K6242" s="179">
        <v>0.0</v>
      </c>
      <c r="L6242" s="178">
        <v>760.0</v>
      </c>
      <c r="M6242" s="177">
        <v>0.0</v>
      </c>
      <c r="N6242" s="178">
        <v>0.0</v>
      </c>
      <c r="O6242" s="163"/>
      <c r="P6242" s="164"/>
      <c r="Q6242" s="163"/>
      <c r="R6242" s="163"/>
      <c r="S6242" s="168" t="s">
        <v>20645</v>
      </c>
      <c r="T6242" s="164">
        <v>0.0</v>
      </c>
    </row>
    <row r="6243" ht="18.75" customHeight="1">
      <c r="A6243" s="189">
        <v>46027.0</v>
      </c>
      <c r="B6243" s="171">
        <v>1905493.0</v>
      </c>
      <c r="C6243" s="171" t="s">
        <v>21928</v>
      </c>
      <c r="D6243" s="171"/>
      <c r="E6243" s="171" t="s">
        <v>20634</v>
      </c>
      <c r="F6243" s="171"/>
      <c r="G6243" s="171" t="s">
        <v>23247</v>
      </c>
      <c r="H6243" s="172" t="s">
        <v>23247</v>
      </c>
      <c r="I6243" s="173">
        <v>3640.0</v>
      </c>
      <c r="J6243" s="174">
        <v>760.0</v>
      </c>
      <c r="K6243" s="179">
        <v>0.0</v>
      </c>
      <c r="L6243" s="178">
        <v>760.0</v>
      </c>
      <c r="M6243" s="177">
        <v>0.0</v>
      </c>
      <c r="N6243" s="178">
        <v>0.0</v>
      </c>
      <c r="O6243" s="163"/>
      <c r="P6243" s="164"/>
      <c r="Q6243" s="163"/>
      <c r="R6243" s="163"/>
      <c r="S6243" s="168" t="s">
        <v>20645</v>
      </c>
      <c r="T6243" s="164">
        <v>0.0</v>
      </c>
    </row>
    <row r="6244" ht="18.75" customHeight="1">
      <c r="A6244" s="189">
        <v>46027.02905002315</v>
      </c>
      <c r="B6244" s="171">
        <v>1905457.0</v>
      </c>
      <c r="C6244" s="171" t="s">
        <v>4110</v>
      </c>
      <c r="D6244" s="171"/>
      <c r="E6244" s="171" t="s">
        <v>20634</v>
      </c>
      <c r="F6244" s="171"/>
      <c r="G6244" s="171" t="s">
        <v>4500</v>
      </c>
      <c r="H6244" s="172" t="s">
        <v>4500</v>
      </c>
      <c r="I6244" s="173">
        <v>3240.0</v>
      </c>
      <c r="J6244" s="174">
        <v>600.0</v>
      </c>
      <c r="K6244" s="179">
        <v>600.0</v>
      </c>
      <c r="L6244" s="178">
        <v>0.0</v>
      </c>
      <c r="M6244" s="177">
        <v>0.0</v>
      </c>
      <c r="N6244" s="178">
        <v>0.0</v>
      </c>
      <c r="O6244" s="163"/>
      <c r="P6244" s="164"/>
      <c r="Q6244" s="163"/>
      <c r="R6244" s="163"/>
      <c r="S6244" s="168" t="s">
        <v>20645</v>
      </c>
      <c r="T6244" s="164">
        <v>0.0</v>
      </c>
    </row>
    <row r="6245" ht="18.75" customHeight="1">
      <c r="A6245" s="189">
        <v>46027.3994358912</v>
      </c>
      <c r="B6245" s="171">
        <v>1905458.0</v>
      </c>
      <c r="C6245" s="171" t="s">
        <v>4095</v>
      </c>
      <c r="D6245" s="171"/>
      <c r="E6245" s="171" t="s">
        <v>20634</v>
      </c>
      <c r="F6245" s="171"/>
      <c r="G6245" s="171"/>
      <c r="H6245" s="172"/>
      <c r="I6245" s="173">
        <v>2740.0</v>
      </c>
      <c r="J6245" s="174">
        <v>360.0</v>
      </c>
      <c r="K6245" s="179">
        <v>0.0</v>
      </c>
      <c r="L6245" s="178">
        <v>0.0</v>
      </c>
      <c r="M6245" s="177">
        <v>360.0</v>
      </c>
      <c r="N6245" s="178">
        <v>0.0</v>
      </c>
      <c r="O6245" s="163"/>
      <c r="P6245" s="164"/>
      <c r="Q6245" s="163"/>
      <c r="R6245" s="163"/>
      <c r="S6245" s="168" t="s">
        <v>20645</v>
      </c>
      <c r="T6245" s="164">
        <v>0.0</v>
      </c>
    </row>
    <row r="6246" ht="18.75" customHeight="1">
      <c r="A6246" s="189">
        <v>46027.42100270833</v>
      </c>
      <c r="B6246" s="171">
        <v>1905459.0</v>
      </c>
      <c r="C6246" s="171" t="s">
        <v>8901</v>
      </c>
      <c r="D6246" s="171"/>
      <c r="E6246" s="171" t="s">
        <v>20634</v>
      </c>
      <c r="F6246" s="171"/>
      <c r="G6246" s="171" t="s">
        <v>23248</v>
      </c>
      <c r="H6246" s="172" t="s">
        <v>23248</v>
      </c>
      <c r="I6246" s="173">
        <v>10880.0</v>
      </c>
      <c r="J6246" s="174">
        <v>760.0</v>
      </c>
      <c r="K6246" s="179">
        <v>0.0</v>
      </c>
      <c r="L6246" s="178">
        <v>0.0</v>
      </c>
      <c r="M6246" s="177">
        <v>0.0</v>
      </c>
      <c r="N6246" s="178">
        <v>0.0</v>
      </c>
      <c r="O6246" s="163"/>
      <c r="P6246" s="164"/>
      <c r="Q6246" s="163"/>
      <c r="R6246" s="163"/>
      <c r="S6246" s="168" t="s">
        <v>20645</v>
      </c>
      <c r="T6246" s="164">
        <v>0.0</v>
      </c>
    </row>
    <row r="6247" ht="18.75" customHeight="1">
      <c r="A6247" s="189">
        <v>46027.45618194445</v>
      </c>
      <c r="B6247" s="171">
        <v>1905460.0</v>
      </c>
      <c r="C6247" s="171" t="s">
        <v>744</v>
      </c>
      <c r="D6247" s="171"/>
      <c r="E6247" s="171" t="s">
        <v>20634</v>
      </c>
      <c r="F6247" s="171"/>
      <c r="G6247" s="171"/>
      <c r="H6247" s="172"/>
      <c r="I6247" s="173">
        <v>2800.0</v>
      </c>
      <c r="J6247" s="174">
        <v>260.0</v>
      </c>
      <c r="K6247" s="179">
        <v>0.0</v>
      </c>
      <c r="L6247" s="178">
        <v>260.0</v>
      </c>
      <c r="M6247" s="177">
        <v>0.0</v>
      </c>
      <c r="N6247" s="178">
        <v>0.0</v>
      </c>
      <c r="O6247" s="163"/>
      <c r="P6247" s="164"/>
      <c r="Q6247" s="163"/>
      <c r="R6247" s="163"/>
      <c r="S6247" s="168" t="s">
        <v>20645</v>
      </c>
      <c r="T6247" s="164">
        <v>0.0</v>
      </c>
    </row>
    <row r="6248" ht="18.75" customHeight="1">
      <c r="A6248" s="189">
        <v>46027.544363796296</v>
      </c>
      <c r="B6248" s="171">
        <v>1905461.0</v>
      </c>
      <c r="C6248" s="171" t="s">
        <v>6423</v>
      </c>
      <c r="D6248" s="171"/>
      <c r="E6248" s="171" t="s">
        <v>20634</v>
      </c>
      <c r="F6248" s="171"/>
      <c r="G6248" s="171" t="s">
        <v>22684</v>
      </c>
      <c r="H6248" s="172" t="s">
        <v>22684</v>
      </c>
      <c r="I6248" s="173">
        <v>3640.0</v>
      </c>
      <c r="J6248" s="174">
        <v>580.0</v>
      </c>
      <c r="K6248" s="179">
        <v>0.0</v>
      </c>
      <c r="L6248" s="178">
        <v>0.0</v>
      </c>
      <c r="M6248" s="177">
        <v>0.0</v>
      </c>
      <c r="N6248" s="178">
        <v>0.0</v>
      </c>
      <c r="O6248" s="163"/>
      <c r="P6248" s="164"/>
      <c r="Q6248" s="163"/>
      <c r="R6248" s="163"/>
      <c r="S6248" s="168" t="s">
        <v>20645</v>
      </c>
      <c r="T6248" s="164">
        <v>0.0</v>
      </c>
    </row>
    <row r="6249" ht="18.75" customHeight="1">
      <c r="A6249" s="189">
        <v>46027.570855937505</v>
      </c>
      <c r="B6249" s="171">
        <v>1905462.0</v>
      </c>
      <c r="C6249" s="171" t="s">
        <v>6423</v>
      </c>
      <c r="D6249" s="171"/>
      <c r="E6249" s="171" t="s">
        <v>20634</v>
      </c>
      <c r="F6249" s="171"/>
      <c r="G6249" s="171" t="s">
        <v>22684</v>
      </c>
      <c r="H6249" s="172" t="s">
        <v>22684</v>
      </c>
      <c r="I6249" s="173">
        <v>3060.0</v>
      </c>
      <c r="J6249" s="174">
        <v>420.0</v>
      </c>
      <c r="K6249" s="179">
        <v>0.0</v>
      </c>
      <c r="L6249" s="178">
        <v>420.0</v>
      </c>
      <c r="M6249" s="177">
        <v>0.0</v>
      </c>
      <c r="N6249" s="178">
        <v>0.0</v>
      </c>
      <c r="O6249" s="163"/>
      <c r="P6249" s="164"/>
      <c r="Q6249" s="163"/>
      <c r="R6249" s="163"/>
      <c r="S6249" s="168" t="s">
        <v>20645</v>
      </c>
      <c r="T6249" s="164">
        <v>0.0</v>
      </c>
    </row>
    <row r="6250" ht="18.75" customHeight="1">
      <c r="A6250" s="189">
        <v>46027.57173956018</v>
      </c>
      <c r="B6250" s="171">
        <v>1905463.0</v>
      </c>
      <c r="C6250" s="171" t="s">
        <v>6423</v>
      </c>
      <c r="D6250" s="171"/>
      <c r="E6250" s="171" t="s">
        <v>20634</v>
      </c>
      <c r="F6250" s="171"/>
      <c r="G6250" s="171" t="s">
        <v>22683</v>
      </c>
      <c r="H6250" s="172" t="s">
        <v>22683</v>
      </c>
      <c r="I6250" s="173">
        <v>3540.0</v>
      </c>
      <c r="J6250" s="174">
        <v>380.0</v>
      </c>
      <c r="K6250" s="179">
        <v>0.0</v>
      </c>
      <c r="L6250" s="178">
        <v>0.0</v>
      </c>
      <c r="M6250" s="177">
        <v>0.0</v>
      </c>
      <c r="N6250" s="178">
        <v>0.0</v>
      </c>
      <c r="O6250" s="163"/>
      <c r="P6250" s="164"/>
      <c r="Q6250" s="163"/>
      <c r="R6250" s="163"/>
      <c r="S6250" s="168" t="s">
        <v>20645</v>
      </c>
      <c r="T6250" s="164">
        <v>0.0</v>
      </c>
    </row>
    <row r="6251" ht="18.75" customHeight="1">
      <c r="A6251" s="189">
        <v>46027.57247351852</v>
      </c>
      <c r="B6251" s="171">
        <v>1905464.0</v>
      </c>
      <c r="C6251" s="171" t="s">
        <v>6423</v>
      </c>
      <c r="D6251" s="171"/>
      <c r="E6251" s="171" t="s">
        <v>20634</v>
      </c>
      <c r="F6251" s="171"/>
      <c r="G6251" s="171" t="s">
        <v>22683</v>
      </c>
      <c r="H6251" s="172" t="s">
        <v>22683</v>
      </c>
      <c r="I6251" s="173">
        <v>3160.0</v>
      </c>
      <c r="J6251" s="174">
        <v>420.0</v>
      </c>
      <c r="K6251" s="179">
        <v>0.0</v>
      </c>
      <c r="L6251" s="178">
        <v>420.0</v>
      </c>
      <c r="M6251" s="177">
        <v>0.0</v>
      </c>
      <c r="N6251" s="178">
        <v>0.0</v>
      </c>
      <c r="O6251" s="163"/>
      <c r="P6251" s="164"/>
      <c r="Q6251" s="163"/>
      <c r="R6251" s="163"/>
      <c r="S6251" s="168" t="s">
        <v>20645</v>
      </c>
      <c r="T6251" s="164">
        <v>0.0</v>
      </c>
    </row>
    <row r="6252" ht="18.75" customHeight="1">
      <c r="A6252" s="189">
        <v>46027.57371293982</v>
      </c>
      <c r="B6252" s="171">
        <v>1905465.0</v>
      </c>
      <c r="C6252" s="171" t="s">
        <v>8901</v>
      </c>
      <c r="D6252" s="171"/>
      <c r="E6252" s="171" t="s">
        <v>20634</v>
      </c>
      <c r="F6252" s="171"/>
      <c r="G6252" s="171" t="s">
        <v>23249</v>
      </c>
      <c r="H6252" s="172" t="s">
        <v>23249</v>
      </c>
      <c r="I6252" s="173">
        <v>11420.0</v>
      </c>
      <c r="J6252" s="174">
        <v>1240.0</v>
      </c>
      <c r="K6252" s="179">
        <v>1240.0</v>
      </c>
      <c r="L6252" s="178">
        <v>0.0</v>
      </c>
      <c r="M6252" s="177">
        <v>0.0</v>
      </c>
      <c r="N6252" s="178">
        <v>0.0</v>
      </c>
      <c r="O6252" s="163"/>
      <c r="P6252" s="164"/>
      <c r="Q6252" s="163"/>
      <c r="R6252" s="163"/>
      <c r="S6252" s="168" t="s">
        <v>20645</v>
      </c>
      <c r="T6252" s="164">
        <v>0.0</v>
      </c>
    </row>
    <row r="6253" ht="18.75" customHeight="1">
      <c r="A6253" s="189">
        <v>46027.5786372338</v>
      </c>
      <c r="B6253" s="171">
        <v>1905466.0</v>
      </c>
      <c r="C6253" s="171" t="s">
        <v>744</v>
      </c>
      <c r="D6253" s="171"/>
      <c r="E6253" s="171" t="s">
        <v>20634</v>
      </c>
      <c r="F6253" s="171"/>
      <c r="G6253" s="171"/>
      <c r="H6253" s="172"/>
      <c r="I6253" s="173">
        <v>2780.0</v>
      </c>
      <c r="J6253" s="174">
        <v>240.0</v>
      </c>
      <c r="K6253" s="179">
        <v>0.0</v>
      </c>
      <c r="L6253" s="178">
        <v>0.0</v>
      </c>
      <c r="M6253" s="177">
        <v>240.0</v>
      </c>
      <c r="N6253" s="178">
        <v>0.0</v>
      </c>
      <c r="O6253" s="163"/>
      <c r="P6253" s="164"/>
      <c r="Q6253" s="163"/>
      <c r="R6253" s="163"/>
      <c r="S6253" s="168" t="s">
        <v>20645</v>
      </c>
      <c r="T6253" s="164">
        <v>0.0</v>
      </c>
    </row>
    <row r="6254" ht="18.75" customHeight="1">
      <c r="A6254" s="189">
        <v>46027.60068990741</v>
      </c>
      <c r="B6254" s="171">
        <v>1905467.0</v>
      </c>
      <c r="C6254" s="171" t="s">
        <v>8901</v>
      </c>
      <c r="D6254" s="171"/>
      <c r="E6254" s="171" t="s">
        <v>20634</v>
      </c>
      <c r="F6254" s="171"/>
      <c r="G6254" s="171" t="s">
        <v>23250</v>
      </c>
      <c r="H6254" s="172" t="s">
        <v>23250</v>
      </c>
      <c r="I6254" s="173">
        <v>11280.0</v>
      </c>
      <c r="J6254" s="174">
        <v>960.0</v>
      </c>
      <c r="K6254" s="179">
        <v>960.0</v>
      </c>
      <c r="L6254" s="178">
        <v>0.0</v>
      </c>
      <c r="M6254" s="177">
        <v>0.0</v>
      </c>
      <c r="N6254" s="178">
        <v>0.0</v>
      </c>
      <c r="O6254" s="163"/>
      <c r="P6254" s="164"/>
      <c r="Q6254" s="163"/>
      <c r="R6254" s="163"/>
      <c r="S6254" s="168" t="s">
        <v>20645</v>
      </c>
      <c r="T6254" s="164">
        <v>0.0</v>
      </c>
    </row>
    <row r="6255" ht="18.75" customHeight="1">
      <c r="A6255" s="189">
        <v>46027.643697499996</v>
      </c>
      <c r="B6255" s="171">
        <v>1905468.0</v>
      </c>
      <c r="C6255" s="171" t="s">
        <v>4129</v>
      </c>
      <c r="D6255" s="171"/>
      <c r="E6255" s="171" t="s">
        <v>20634</v>
      </c>
      <c r="F6255" s="171"/>
      <c r="G6255" s="171"/>
      <c r="H6255" s="172"/>
      <c r="I6255" s="173">
        <v>2660.0</v>
      </c>
      <c r="J6255" s="174">
        <v>140.0</v>
      </c>
      <c r="K6255" s="179">
        <v>140.0</v>
      </c>
      <c r="L6255" s="178">
        <v>0.0</v>
      </c>
      <c r="M6255" s="177">
        <v>0.0</v>
      </c>
      <c r="N6255" s="178">
        <v>0.0</v>
      </c>
      <c r="O6255" s="163"/>
      <c r="P6255" s="164"/>
      <c r="Q6255" s="163"/>
      <c r="R6255" s="163"/>
      <c r="S6255" s="168" t="s">
        <v>20645</v>
      </c>
      <c r="T6255" s="164">
        <v>0.0</v>
      </c>
    </row>
    <row r="6256" ht="18.75" customHeight="1">
      <c r="A6256" s="170">
        <v>46028.0</v>
      </c>
      <c r="B6256" s="171">
        <v>18541.0</v>
      </c>
      <c r="C6256" s="171" t="s">
        <v>20892</v>
      </c>
      <c r="D6256" s="171" t="s">
        <v>20687</v>
      </c>
      <c r="E6256" s="171">
        <v>14.0</v>
      </c>
      <c r="F6256" s="171" t="s">
        <v>21347</v>
      </c>
      <c r="G6256" s="171" t="s">
        <v>4576</v>
      </c>
      <c r="H6256" s="172" t="s">
        <v>20635</v>
      </c>
      <c r="I6256" s="173">
        <v>11540.0</v>
      </c>
      <c r="J6256" s="174">
        <v>1500.0</v>
      </c>
      <c r="K6256" s="179">
        <v>1500.0</v>
      </c>
      <c r="L6256" s="178"/>
      <c r="M6256" s="177"/>
      <c r="N6256" s="178"/>
      <c r="O6256" s="163"/>
      <c r="P6256" s="164"/>
      <c r="Q6256" s="163"/>
      <c r="R6256" s="163"/>
      <c r="S6256" s="168"/>
      <c r="T6256" s="164"/>
    </row>
    <row r="6257" ht="18.75" customHeight="1">
      <c r="A6257" s="170">
        <v>46028.0</v>
      </c>
      <c r="B6257" s="171">
        <v>18542.0</v>
      </c>
      <c r="C6257" s="171" t="s">
        <v>22988</v>
      </c>
      <c r="D6257" s="171" t="s">
        <v>20673</v>
      </c>
      <c r="E6257" s="171">
        <v>8.0</v>
      </c>
      <c r="F6257" s="171" t="s">
        <v>22013</v>
      </c>
      <c r="G6257" s="171" t="s">
        <v>17116</v>
      </c>
      <c r="H6257" s="172" t="s">
        <v>20638</v>
      </c>
      <c r="I6257" s="173">
        <v>18820.0</v>
      </c>
      <c r="J6257" s="174">
        <v>8980.0</v>
      </c>
      <c r="K6257" s="179"/>
      <c r="L6257" s="178"/>
      <c r="M6257" s="177"/>
      <c r="N6257" s="178">
        <v>8980.0</v>
      </c>
      <c r="O6257" s="163"/>
      <c r="P6257" s="164"/>
      <c r="Q6257" s="163"/>
      <c r="R6257" s="163"/>
      <c r="S6257" s="168"/>
      <c r="T6257" s="164"/>
    </row>
    <row r="6258" ht="18.75" customHeight="1">
      <c r="A6258" s="170">
        <v>46028.0</v>
      </c>
      <c r="B6258" s="171">
        <v>18543.0</v>
      </c>
      <c r="C6258" s="171" t="s">
        <v>3945</v>
      </c>
      <c r="D6258" s="171" t="s">
        <v>20687</v>
      </c>
      <c r="E6258" s="171">
        <v>6.0</v>
      </c>
      <c r="F6258" s="171" t="s">
        <v>22914</v>
      </c>
      <c r="G6258" s="171" t="s">
        <v>17997</v>
      </c>
      <c r="H6258" s="172" t="s">
        <v>20635</v>
      </c>
      <c r="I6258" s="173">
        <v>14120.0</v>
      </c>
      <c r="J6258" s="174">
        <v>4280.0</v>
      </c>
      <c r="K6258" s="179">
        <v>4280.0</v>
      </c>
      <c r="L6258" s="178"/>
      <c r="M6258" s="177"/>
      <c r="N6258" s="178"/>
      <c r="O6258" s="163"/>
      <c r="P6258" s="164"/>
      <c r="Q6258" s="163"/>
      <c r="R6258" s="163"/>
      <c r="S6258" s="168"/>
      <c r="T6258" s="164"/>
    </row>
    <row r="6259" ht="18.75" customHeight="1">
      <c r="A6259" s="170">
        <v>46028.0</v>
      </c>
      <c r="B6259" s="171">
        <v>18544.0</v>
      </c>
      <c r="C6259" s="171" t="s">
        <v>21922</v>
      </c>
      <c r="D6259" s="171" t="s">
        <v>20687</v>
      </c>
      <c r="E6259" s="171">
        <v>4.0</v>
      </c>
      <c r="F6259" s="171" t="s">
        <v>21020</v>
      </c>
      <c r="G6259" s="171" t="s">
        <v>4375</v>
      </c>
      <c r="H6259" s="172" t="s">
        <v>20635</v>
      </c>
      <c r="I6259" s="173">
        <v>10240.0</v>
      </c>
      <c r="J6259" s="174">
        <v>460.0</v>
      </c>
      <c r="K6259" s="179">
        <v>460.0</v>
      </c>
      <c r="L6259" s="178"/>
      <c r="M6259" s="177"/>
      <c r="N6259" s="178"/>
      <c r="O6259" s="163"/>
      <c r="P6259" s="164"/>
      <c r="Q6259" s="163"/>
      <c r="R6259" s="163"/>
      <c r="S6259" s="168"/>
      <c r="T6259" s="164"/>
    </row>
    <row r="6260" ht="18.75" customHeight="1">
      <c r="A6260" s="170">
        <v>46028.0</v>
      </c>
      <c r="B6260" s="171">
        <v>18545.0</v>
      </c>
      <c r="C6260" s="171" t="s">
        <v>3569</v>
      </c>
      <c r="D6260" s="171" t="s">
        <v>20659</v>
      </c>
      <c r="E6260" s="171">
        <v>8.0</v>
      </c>
      <c r="F6260" s="171" t="s">
        <v>20700</v>
      </c>
      <c r="G6260" s="171" t="s">
        <v>4071</v>
      </c>
      <c r="H6260" s="172" t="s">
        <v>20635</v>
      </c>
      <c r="I6260" s="173">
        <v>12860.0</v>
      </c>
      <c r="J6260" s="174">
        <v>3160.0</v>
      </c>
      <c r="K6260" s="179">
        <v>3160.0</v>
      </c>
      <c r="L6260" s="178"/>
      <c r="M6260" s="177"/>
      <c r="N6260" s="178"/>
      <c r="O6260" s="163"/>
      <c r="P6260" s="164"/>
      <c r="Q6260" s="163"/>
      <c r="R6260" s="163"/>
      <c r="S6260" s="168"/>
      <c r="T6260" s="164"/>
    </row>
    <row r="6261" ht="18.75" customHeight="1">
      <c r="A6261" s="170">
        <v>46028.0</v>
      </c>
      <c r="B6261" s="171">
        <v>18546.0</v>
      </c>
      <c r="C6261" s="171" t="s">
        <v>23251</v>
      </c>
      <c r="D6261" s="171" t="s">
        <v>20673</v>
      </c>
      <c r="E6261" s="171">
        <v>8.0</v>
      </c>
      <c r="F6261" s="171" t="s">
        <v>20956</v>
      </c>
      <c r="G6261" s="171" t="s">
        <v>18004</v>
      </c>
      <c r="H6261" s="172" t="s">
        <v>20635</v>
      </c>
      <c r="I6261" s="173">
        <v>12380.0</v>
      </c>
      <c r="J6261" s="174">
        <v>2540.0</v>
      </c>
      <c r="K6261" s="179">
        <v>2540.0</v>
      </c>
      <c r="L6261" s="178"/>
      <c r="M6261" s="177"/>
      <c r="N6261" s="178"/>
      <c r="O6261" s="163"/>
      <c r="P6261" s="164"/>
      <c r="Q6261" s="163"/>
      <c r="R6261" s="163"/>
      <c r="S6261" s="168"/>
      <c r="T6261" s="164"/>
    </row>
    <row r="6262" ht="18.75" customHeight="1">
      <c r="A6262" s="170">
        <v>46028.0</v>
      </c>
      <c r="B6262" s="171">
        <v>18547.0</v>
      </c>
      <c r="C6262" s="171" t="s">
        <v>21330</v>
      </c>
      <c r="D6262" s="171" t="s">
        <v>20687</v>
      </c>
      <c r="E6262" s="171">
        <v>8.0</v>
      </c>
      <c r="F6262" s="171" t="s">
        <v>21541</v>
      </c>
      <c r="G6262" s="171" t="s">
        <v>18026</v>
      </c>
      <c r="H6262" s="172" t="s">
        <v>20635</v>
      </c>
      <c r="I6262" s="173">
        <v>11520.0</v>
      </c>
      <c r="J6262" s="174">
        <v>1500.0</v>
      </c>
      <c r="K6262" s="179">
        <v>1500.0</v>
      </c>
      <c r="L6262" s="178"/>
      <c r="M6262" s="177"/>
      <c r="N6262" s="178"/>
      <c r="O6262" s="163"/>
      <c r="P6262" s="164"/>
      <c r="Q6262" s="163"/>
      <c r="R6262" s="163"/>
      <c r="S6262" s="168"/>
      <c r="T6262" s="164"/>
    </row>
    <row r="6263" ht="18.75" customHeight="1">
      <c r="A6263" s="170">
        <v>46028.0</v>
      </c>
      <c r="B6263" s="171">
        <v>18548.0</v>
      </c>
      <c r="C6263" s="171" t="s">
        <v>20995</v>
      </c>
      <c r="D6263" s="171" t="s">
        <v>20659</v>
      </c>
      <c r="E6263" s="171">
        <v>8.0</v>
      </c>
      <c r="F6263" s="171" t="s">
        <v>20700</v>
      </c>
      <c r="G6263" s="171" t="s">
        <v>18019</v>
      </c>
      <c r="H6263" s="172" t="s">
        <v>20635</v>
      </c>
      <c r="I6263" s="173">
        <v>14860.0</v>
      </c>
      <c r="J6263" s="174">
        <v>5160.0</v>
      </c>
      <c r="K6263" s="179">
        <v>5160.0</v>
      </c>
      <c r="L6263" s="178"/>
      <c r="M6263" s="177"/>
      <c r="N6263" s="178"/>
      <c r="O6263" s="163"/>
      <c r="P6263" s="164"/>
      <c r="Q6263" s="163"/>
      <c r="R6263" s="163"/>
      <c r="S6263" s="168"/>
      <c r="T6263" s="164"/>
    </row>
    <row r="6264" ht="18.75" customHeight="1">
      <c r="A6264" s="170">
        <v>46028.0</v>
      </c>
      <c r="B6264" s="171">
        <v>18549.0</v>
      </c>
      <c r="C6264" s="171" t="s">
        <v>3339</v>
      </c>
      <c r="D6264" s="171" t="s">
        <v>20673</v>
      </c>
      <c r="E6264" s="171">
        <v>8.0</v>
      </c>
      <c r="F6264" s="171" t="s">
        <v>20956</v>
      </c>
      <c r="G6264" s="171" t="s">
        <v>18029</v>
      </c>
      <c r="H6264" s="172" t="s">
        <v>20635</v>
      </c>
      <c r="I6264" s="173">
        <v>12420.0</v>
      </c>
      <c r="J6264" s="174">
        <v>2580.0</v>
      </c>
      <c r="K6264" s="179">
        <v>2580.0</v>
      </c>
      <c r="L6264" s="178"/>
      <c r="M6264" s="177"/>
      <c r="N6264" s="178"/>
      <c r="O6264" s="163"/>
      <c r="P6264" s="164"/>
      <c r="Q6264" s="163"/>
      <c r="R6264" s="163"/>
      <c r="S6264" s="168"/>
      <c r="T6264" s="164"/>
    </row>
    <row r="6265" ht="18.75" customHeight="1">
      <c r="A6265" s="170">
        <v>46028.0</v>
      </c>
      <c r="B6265" s="171">
        <v>18550.0</v>
      </c>
      <c r="C6265" s="171" t="s">
        <v>3980</v>
      </c>
      <c r="D6265" s="171" t="s">
        <v>20687</v>
      </c>
      <c r="E6265" s="171">
        <v>8.0</v>
      </c>
      <c r="F6265" s="171" t="s">
        <v>20875</v>
      </c>
      <c r="G6265" s="171" t="s">
        <v>18034</v>
      </c>
      <c r="H6265" s="172" t="s">
        <v>20635</v>
      </c>
      <c r="I6265" s="173">
        <v>13920.0</v>
      </c>
      <c r="J6265" s="174">
        <v>3900.0</v>
      </c>
      <c r="K6265" s="179">
        <v>3900.0</v>
      </c>
      <c r="L6265" s="178"/>
      <c r="M6265" s="177"/>
      <c r="N6265" s="178"/>
      <c r="O6265" s="163"/>
      <c r="P6265" s="164"/>
      <c r="Q6265" s="163"/>
      <c r="R6265" s="163"/>
      <c r="S6265" s="168"/>
      <c r="T6265" s="164"/>
    </row>
    <row r="6266" ht="18.75" customHeight="1">
      <c r="A6266" s="170">
        <v>46028.0</v>
      </c>
      <c r="B6266" s="171">
        <v>18551.0</v>
      </c>
      <c r="C6266" s="171" t="s">
        <v>3980</v>
      </c>
      <c r="D6266" s="171" t="s">
        <v>20673</v>
      </c>
      <c r="E6266" s="171">
        <v>8.0</v>
      </c>
      <c r="F6266" s="171" t="s">
        <v>21151</v>
      </c>
      <c r="G6266" s="171" t="s">
        <v>5765</v>
      </c>
      <c r="H6266" s="172" t="s">
        <v>20635</v>
      </c>
      <c r="I6266" s="173">
        <v>12380.0</v>
      </c>
      <c r="J6266" s="174">
        <v>2540.0</v>
      </c>
      <c r="K6266" s="179">
        <v>2540.0</v>
      </c>
      <c r="L6266" s="178"/>
      <c r="M6266" s="177"/>
      <c r="N6266" s="178"/>
      <c r="O6266" s="163"/>
      <c r="P6266" s="164"/>
      <c r="Q6266" s="163"/>
      <c r="R6266" s="163"/>
      <c r="S6266" s="168"/>
      <c r="T6266" s="164"/>
    </row>
    <row r="6267" ht="18.75" customHeight="1">
      <c r="A6267" s="170">
        <v>46028.0</v>
      </c>
      <c r="B6267" s="171">
        <v>18552.0</v>
      </c>
      <c r="C6267" s="171" t="s">
        <v>3013</v>
      </c>
      <c r="D6267" s="171" t="s">
        <v>20687</v>
      </c>
      <c r="E6267" s="171" t="s">
        <v>132</v>
      </c>
      <c r="F6267" s="171" t="s">
        <v>20774</v>
      </c>
      <c r="G6267" s="171" t="s">
        <v>17124</v>
      </c>
      <c r="H6267" s="172" t="s">
        <v>20635</v>
      </c>
      <c r="I6267" s="173">
        <v>11440.0</v>
      </c>
      <c r="J6267" s="174">
        <v>1160.0</v>
      </c>
      <c r="K6267" s="179">
        <v>1160.0</v>
      </c>
      <c r="L6267" s="178"/>
      <c r="M6267" s="177"/>
      <c r="N6267" s="178"/>
      <c r="O6267" s="163"/>
      <c r="P6267" s="164"/>
      <c r="Q6267" s="163"/>
      <c r="R6267" s="163"/>
      <c r="S6267" s="168"/>
      <c r="T6267" s="164"/>
    </row>
    <row r="6268" ht="18.75" customHeight="1">
      <c r="A6268" s="170">
        <v>46028.0</v>
      </c>
      <c r="B6268" s="171">
        <v>18553.0</v>
      </c>
      <c r="C6268" s="171" t="s">
        <v>22998</v>
      </c>
      <c r="D6268" s="171" t="s">
        <v>20659</v>
      </c>
      <c r="E6268" s="171">
        <v>8.0</v>
      </c>
      <c r="F6268" s="171" t="s">
        <v>20839</v>
      </c>
      <c r="G6268" s="171" t="s">
        <v>14476</v>
      </c>
      <c r="H6268" s="172" t="s">
        <v>20635</v>
      </c>
      <c r="I6268" s="173">
        <v>15480.0</v>
      </c>
      <c r="J6268" s="174">
        <v>5780.0</v>
      </c>
      <c r="K6268" s="179">
        <v>5780.0</v>
      </c>
      <c r="L6268" s="178"/>
      <c r="M6268" s="177"/>
      <c r="N6268" s="178"/>
      <c r="O6268" s="163"/>
      <c r="P6268" s="164"/>
      <c r="Q6268" s="163"/>
      <c r="R6268" s="163"/>
      <c r="S6268" s="168"/>
      <c r="T6268" s="164"/>
    </row>
    <row r="6269" ht="18.75" customHeight="1">
      <c r="A6269" s="170">
        <v>46028.0</v>
      </c>
      <c r="B6269" s="171">
        <v>18554.0</v>
      </c>
      <c r="C6269" s="171" t="s">
        <v>20702</v>
      </c>
      <c r="D6269" s="171" t="s">
        <v>20687</v>
      </c>
      <c r="E6269" s="171">
        <v>8.0</v>
      </c>
      <c r="F6269" s="171" t="s">
        <v>20699</v>
      </c>
      <c r="G6269" s="171" t="s">
        <v>4037</v>
      </c>
      <c r="H6269" s="172" t="s">
        <v>20635</v>
      </c>
      <c r="I6269" s="173">
        <v>10360.0</v>
      </c>
      <c r="J6269" s="174">
        <v>340.0</v>
      </c>
      <c r="K6269" s="179">
        <v>340.0</v>
      </c>
      <c r="L6269" s="178"/>
      <c r="M6269" s="177"/>
      <c r="N6269" s="178"/>
      <c r="O6269" s="163"/>
      <c r="P6269" s="164"/>
      <c r="Q6269" s="163"/>
      <c r="R6269" s="163"/>
      <c r="S6269" s="168"/>
      <c r="T6269" s="164"/>
    </row>
    <row r="6270" ht="18.75" customHeight="1">
      <c r="A6270" s="170">
        <v>46028.0</v>
      </c>
      <c r="B6270" s="171">
        <v>18556.0</v>
      </c>
      <c r="C6270" s="171" t="s">
        <v>739</v>
      </c>
      <c r="D6270" s="171" t="s">
        <v>20673</v>
      </c>
      <c r="E6270" s="171" t="s">
        <v>132</v>
      </c>
      <c r="F6270" s="171" t="s">
        <v>23252</v>
      </c>
      <c r="G6270" s="171" t="s">
        <v>738</v>
      </c>
      <c r="H6270" s="172" t="s">
        <v>20669</v>
      </c>
      <c r="I6270" s="173">
        <v>11200.0</v>
      </c>
      <c r="J6270" s="174">
        <v>1040.0</v>
      </c>
      <c r="K6270" s="179"/>
      <c r="L6270" s="178">
        <v>1040.0</v>
      </c>
      <c r="M6270" s="177"/>
      <c r="N6270" s="178"/>
      <c r="O6270" s="163"/>
      <c r="P6270" s="164"/>
      <c r="Q6270" s="163"/>
      <c r="R6270" s="163"/>
      <c r="S6270" s="168"/>
      <c r="T6270" s="164"/>
    </row>
    <row r="6271" ht="18.75" customHeight="1">
      <c r="A6271" s="170">
        <v>46028.0</v>
      </c>
      <c r="B6271" s="171">
        <v>18557.0</v>
      </c>
      <c r="C6271" s="171" t="s">
        <v>14229</v>
      </c>
      <c r="D6271" s="171" t="s">
        <v>20687</v>
      </c>
      <c r="E6271" s="171">
        <v>8.0</v>
      </c>
      <c r="F6271" s="171" t="s">
        <v>20700</v>
      </c>
      <c r="G6271" s="171" t="s">
        <v>18046</v>
      </c>
      <c r="H6271" s="172" t="s">
        <v>20635</v>
      </c>
      <c r="I6271" s="173">
        <v>11700.0</v>
      </c>
      <c r="J6271" s="174">
        <v>1680.0</v>
      </c>
      <c r="K6271" s="179">
        <v>1680.0</v>
      </c>
      <c r="L6271" s="178"/>
      <c r="M6271" s="177"/>
      <c r="N6271" s="178"/>
      <c r="O6271" s="163"/>
      <c r="P6271" s="164"/>
      <c r="Q6271" s="163"/>
      <c r="R6271" s="163"/>
      <c r="S6271" s="168"/>
      <c r="T6271" s="164"/>
    </row>
    <row r="6272" ht="18.75" customHeight="1">
      <c r="A6272" s="189">
        <v>46028.02901097223</v>
      </c>
      <c r="B6272" s="171">
        <v>1905469.0</v>
      </c>
      <c r="C6272" s="171" t="s">
        <v>17971</v>
      </c>
      <c r="D6272" s="171"/>
      <c r="E6272" s="171" t="s">
        <v>20634</v>
      </c>
      <c r="F6272" s="171"/>
      <c r="G6272" s="171" t="s">
        <v>23253</v>
      </c>
      <c r="H6272" s="172" t="s">
        <v>23253</v>
      </c>
      <c r="I6272" s="173">
        <v>3400.0</v>
      </c>
      <c r="J6272" s="174">
        <v>620.0</v>
      </c>
      <c r="K6272" s="179">
        <v>0.0</v>
      </c>
      <c r="L6272" s="178">
        <v>0.0</v>
      </c>
      <c r="M6272" s="177">
        <v>620.0</v>
      </c>
      <c r="N6272" s="178">
        <v>0.0</v>
      </c>
      <c r="O6272" s="163"/>
      <c r="P6272" s="164"/>
      <c r="Q6272" s="163"/>
      <c r="R6272" s="163"/>
      <c r="S6272" s="168" t="s">
        <v>20645</v>
      </c>
      <c r="T6272" s="164">
        <v>0.0</v>
      </c>
    </row>
    <row r="6273" ht="18.75" customHeight="1">
      <c r="A6273" s="189">
        <v>46028.35703594907</v>
      </c>
      <c r="B6273" s="171">
        <v>1905470.0</v>
      </c>
      <c r="C6273" s="171" t="s">
        <v>8901</v>
      </c>
      <c r="D6273" s="171"/>
      <c r="E6273" s="171" t="s">
        <v>20634</v>
      </c>
      <c r="F6273" s="171"/>
      <c r="G6273" s="171" t="s">
        <v>23254</v>
      </c>
      <c r="H6273" s="172" t="s">
        <v>23254</v>
      </c>
      <c r="I6273" s="173">
        <v>12080.0</v>
      </c>
      <c r="J6273" s="174">
        <v>1760.0</v>
      </c>
      <c r="K6273" s="179">
        <v>1760.0</v>
      </c>
      <c r="L6273" s="178">
        <v>0.0</v>
      </c>
      <c r="M6273" s="177">
        <v>0.0</v>
      </c>
      <c r="N6273" s="178">
        <v>0.0</v>
      </c>
      <c r="O6273" s="163"/>
      <c r="P6273" s="164"/>
      <c r="Q6273" s="163"/>
      <c r="R6273" s="163"/>
      <c r="S6273" s="168" t="s">
        <v>20645</v>
      </c>
      <c r="T6273" s="164">
        <v>0.0</v>
      </c>
    </row>
    <row r="6274" ht="18.75" customHeight="1">
      <c r="A6274" s="189">
        <v>46028.3582803125</v>
      </c>
      <c r="B6274" s="171">
        <v>1905471.0</v>
      </c>
      <c r="C6274" s="171" t="s">
        <v>9511</v>
      </c>
      <c r="D6274" s="171"/>
      <c r="E6274" s="171" t="s">
        <v>20634</v>
      </c>
      <c r="F6274" s="171"/>
      <c r="G6274" s="171" t="s">
        <v>23255</v>
      </c>
      <c r="H6274" s="172" t="s">
        <v>23255</v>
      </c>
      <c r="I6274" s="173">
        <v>3440.0</v>
      </c>
      <c r="J6274" s="174">
        <v>660.0</v>
      </c>
      <c r="K6274" s="179">
        <v>660.0</v>
      </c>
      <c r="L6274" s="178">
        <v>0.0</v>
      </c>
      <c r="M6274" s="177">
        <v>0.0</v>
      </c>
      <c r="N6274" s="178">
        <v>0.0</v>
      </c>
      <c r="O6274" s="163"/>
      <c r="P6274" s="164"/>
      <c r="Q6274" s="163"/>
      <c r="R6274" s="163"/>
      <c r="S6274" s="168" t="s">
        <v>20645</v>
      </c>
      <c r="T6274" s="164">
        <v>0.0</v>
      </c>
    </row>
    <row r="6275" ht="18.75" customHeight="1">
      <c r="A6275" s="189">
        <v>46028.370038912035</v>
      </c>
      <c r="B6275" s="171">
        <v>1905472.0</v>
      </c>
      <c r="C6275" s="171" t="s">
        <v>4017</v>
      </c>
      <c r="D6275" s="171"/>
      <c r="E6275" s="171" t="s">
        <v>20634</v>
      </c>
      <c r="F6275" s="171"/>
      <c r="G6275" s="171" t="s">
        <v>4500</v>
      </c>
      <c r="H6275" s="172" t="s">
        <v>4500</v>
      </c>
      <c r="I6275" s="173">
        <v>3560.0</v>
      </c>
      <c r="J6275" s="174">
        <v>520.0</v>
      </c>
      <c r="K6275" s="179">
        <v>520.0</v>
      </c>
      <c r="L6275" s="178">
        <v>0.0</v>
      </c>
      <c r="M6275" s="177">
        <v>0.0</v>
      </c>
      <c r="N6275" s="178">
        <v>0.0</v>
      </c>
      <c r="O6275" s="163"/>
      <c r="P6275" s="164"/>
      <c r="Q6275" s="163"/>
      <c r="R6275" s="163"/>
      <c r="S6275" s="168" t="s">
        <v>20645</v>
      </c>
      <c r="T6275" s="164">
        <v>0.0</v>
      </c>
    </row>
    <row r="6276" ht="18.75" customHeight="1">
      <c r="A6276" s="189">
        <v>46028.387991678246</v>
      </c>
      <c r="B6276" s="171">
        <v>1905473.0</v>
      </c>
      <c r="C6276" s="171" t="s">
        <v>8901</v>
      </c>
      <c r="D6276" s="171"/>
      <c r="E6276" s="171" t="s">
        <v>20634</v>
      </c>
      <c r="F6276" s="171"/>
      <c r="G6276" s="171" t="s">
        <v>23256</v>
      </c>
      <c r="H6276" s="172" t="s">
        <v>23256</v>
      </c>
      <c r="I6276" s="173">
        <v>12700.0</v>
      </c>
      <c r="J6276" s="174">
        <v>2200.0</v>
      </c>
      <c r="K6276" s="179">
        <v>2200.0</v>
      </c>
      <c r="L6276" s="178">
        <v>0.0</v>
      </c>
      <c r="M6276" s="177">
        <v>0.0</v>
      </c>
      <c r="N6276" s="178">
        <v>0.0</v>
      </c>
      <c r="O6276" s="163"/>
      <c r="P6276" s="164"/>
      <c r="Q6276" s="163"/>
      <c r="R6276" s="163"/>
      <c r="S6276" s="168" t="s">
        <v>20645</v>
      </c>
      <c r="T6276" s="164">
        <v>0.0</v>
      </c>
    </row>
    <row r="6277" ht="18.75" customHeight="1">
      <c r="A6277" s="189">
        <v>46028.41479782407</v>
      </c>
      <c r="B6277" s="171">
        <v>1905474.0</v>
      </c>
      <c r="C6277" s="171" t="s">
        <v>8901</v>
      </c>
      <c r="D6277" s="171"/>
      <c r="E6277" s="171" t="s">
        <v>20634</v>
      </c>
      <c r="F6277" s="171"/>
      <c r="G6277" s="171" t="s">
        <v>23257</v>
      </c>
      <c r="H6277" s="172" t="s">
        <v>23257</v>
      </c>
      <c r="I6277" s="173">
        <v>12320.0</v>
      </c>
      <c r="J6277" s="174">
        <v>1820.0</v>
      </c>
      <c r="K6277" s="179">
        <v>1820.0</v>
      </c>
      <c r="L6277" s="178">
        <v>0.0</v>
      </c>
      <c r="M6277" s="177">
        <v>0.0</v>
      </c>
      <c r="N6277" s="178">
        <v>0.0</v>
      </c>
      <c r="O6277" s="163"/>
      <c r="P6277" s="164"/>
      <c r="Q6277" s="163"/>
      <c r="R6277" s="163"/>
      <c r="S6277" s="168" t="s">
        <v>20645</v>
      </c>
      <c r="T6277" s="164">
        <v>0.0</v>
      </c>
    </row>
    <row r="6278" ht="18.75" customHeight="1">
      <c r="A6278" s="189">
        <v>46028.44124475695</v>
      </c>
      <c r="B6278" s="171">
        <v>1905475.0</v>
      </c>
      <c r="C6278" s="171" t="s">
        <v>4082</v>
      </c>
      <c r="D6278" s="171"/>
      <c r="E6278" s="171" t="s">
        <v>20634</v>
      </c>
      <c r="F6278" s="171"/>
      <c r="G6278" s="171"/>
      <c r="H6278" s="172"/>
      <c r="I6278" s="173">
        <v>3760.0</v>
      </c>
      <c r="J6278" s="174">
        <v>1000.0</v>
      </c>
      <c r="K6278" s="179">
        <v>0.0</v>
      </c>
      <c r="L6278" s="178">
        <v>0.0</v>
      </c>
      <c r="M6278" s="177">
        <v>1000.0</v>
      </c>
      <c r="N6278" s="178">
        <v>0.0</v>
      </c>
      <c r="O6278" s="163"/>
      <c r="P6278" s="164"/>
      <c r="Q6278" s="163"/>
      <c r="R6278" s="163"/>
      <c r="S6278" s="168" t="s">
        <v>20645</v>
      </c>
      <c r="T6278" s="164">
        <v>0.0</v>
      </c>
    </row>
    <row r="6279" ht="18.75" customHeight="1">
      <c r="A6279" s="189">
        <v>46028.44767671297</v>
      </c>
      <c r="B6279" s="171">
        <v>1905476.0</v>
      </c>
      <c r="C6279" s="171" t="s">
        <v>8901</v>
      </c>
      <c r="D6279" s="171"/>
      <c r="E6279" s="171" t="s">
        <v>20634</v>
      </c>
      <c r="F6279" s="171"/>
      <c r="G6279" s="171" t="s">
        <v>23258</v>
      </c>
      <c r="H6279" s="172" t="s">
        <v>23258</v>
      </c>
      <c r="I6279" s="173">
        <v>12900.0</v>
      </c>
      <c r="J6279" s="174">
        <v>2240.0</v>
      </c>
      <c r="K6279" s="179">
        <v>2240.0</v>
      </c>
      <c r="L6279" s="178">
        <v>0.0</v>
      </c>
      <c r="M6279" s="177">
        <v>0.0</v>
      </c>
      <c r="N6279" s="178">
        <v>0.0</v>
      </c>
      <c r="O6279" s="163"/>
      <c r="P6279" s="164"/>
      <c r="Q6279" s="163"/>
      <c r="R6279" s="163"/>
      <c r="S6279" s="168" t="s">
        <v>20645</v>
      </c>
      <c r="T6279" s="164">
        <v>0.0</v>
      </c>
    </row>
    <row r="6280" ht="18.75" customHeight="1">
      <c r="A6280" s="189">
        <v>46028.50412297454</v>
      </c>
      <c r="B6280" s="171">
        <v>1905477.0</v>
      </c>
      <c r="C6280" s="171" t="s">
        <v>8901</v>
      </c>
      <c r="D6280" s="171"/>
      <c r="E6280" s="171" t="s">
        <v>20634</v>
      </c>
      <c r="F6280" s="171"/>
      <c r="G6280" s="171" t="s">
        <v>23259</v>
      </c>
      <c r="H6280" s="172" t="s">
        <v>23259</v>
      </c>
      <c r="I6280" s="173">
        <v>15020.0</v>
      </c>
      <c r="J6280" s="174">
        <v>4400.0</v>
      </c>
      <c r="K6280" s="179">
        <v>4400.0</v>
      </c>
      <c r="L6280" s="178">
        <v>0.0</v>
      </c>
      <c r="M6280" s="177">
        <v>0.0</v>
      </c>
      <c r="N6280" s="178">
        <v>0.0</v>
      </c>
      <c r="O6280" s="163"/>
      <c r="P6280" s="164"/>
      <c r="Q6280" s="163"/>
      <c r="R6280" s="163"/>
      <c r="S6280" s="168" t="s">
        <v>20645</v>
      </c>
      <c r="T6280" s="164">
        <v>0.0</v>
      </c>
    </row>
    <row r="6281" ht="18.75" customHeight="1">
      <c r="A6281" s="189">
        <v>46028.530756712964</v>
      </c>
      <c r="B6281" s="171">
        <v>1905478.0</v>
      </c>
      <c r="C6281" s="171" t="s">
        <v>4017</v>
      </c>
      <c r="D6281" s="171"/>
      <c r="E6281" s="171" t="s">
        <v>20634</v>
      </c>
      <c r="F6281" s="171"/>
      <c r="G6281" s="171" t="s">
        <v>4500</v>
      </c>
      <c r="H6281" s="172" t="s">
        <v>4500</v>
      </c>
      <c r="I6281" s="173">
        <v>3560.0</v>
      </c>
      <c r="J6281" s="174">
        <v>480.0</v>
      </c>
      <c r="K6281" s="179">
        <v>0.0</v>
      </c>
      <c r="L6281" s="178">
        <v>0.0</v>
      </c>
      <c r="M6281" s="177">
        <v>480.0</v>
      </c>
      <c r="N6281" s="178">
        <v>0.0</v>
      </c>
      <c r="O6281" s="163"/>
      <c r="P6281" s="164"/>
      <c r="Q6281" s="163"/>
      <c r="R6281" s="163"/>
      <c r="S6281" s="168" t="s">
        <v>20645</v>
      </c>
      <c r="T6281" s="164">
        <v>0.0</v>
      </c>
    </row>
    <row r="6282" ht="18.75" customHeight="1">
      <c r="A6282" s="189">
        <v>46028.543173136575</v>
      </c>
      <c r="B6282" s="171">
        <v>1905479.0</v>
      </c>
      <c r="C6282" s="171" t="s">
        <v>4031</v>
      </c>
      <c r="D6282" s="171"/>
      <c r="E6282" s="171" t="s">
        <v>20634</v>
      </c>
      <c r="F6282" s="171"/>
      <c r="G6282" s="171" t="s">
        <v>23260</v>
      </c>
      <c r="H6282" s="172" t="s">
        <v>23260</v>
      </c>
      <c r="I6282" s="173">
        <v>3380.0</v>
      </c>
      <c r="J6282" s="174">
        <v>420.0</v>
      </c>
      <c r="K6282" s="179">
        <v>420.0</v>
      </c>
      <c r="L6282" s="178">
        <v>0.0</v>
      </c>
      <c r="M6282" s="177">
        <v>0.0</v>
      </c>
      <c r="N6282" s="178">
        <v>0.0</v>
      </c>
      <c r="O6282" s="163"/>
      <c r="P6282" s="164"/>
      <c r="Q6282" s="163"/>
      <c r="R6282" s="163"/>
      <c r="S6282" s="168" t="s">
        <v>20645</v>
      </c>
      <c r="T6282" s="164">
        <v>0.0</v>
      </c>
    </row>
    <row r="6283" ht="18.75" customHeight="1">
      <c r="A6283" s="189">
        <v>46028.63757939815</v>
      </c>
      <c r="B6283" s="171">
        <v>1905480.0</v>
      </c>
      <c r="C6283" s="171" t="s">
        <v>5722</v>
      </c>
      <c r="D6283" s="171"/>
      <c r="E6283" s="171" t="s">
        <v>20634</v>
      </c>
      <c r="F6283" s="171"/>
      <c r="G6283" s="171" t="s">
        <v>22684</v>
      </c>
      <c r="H6283" s="172" t="s">
        <v>22684</v>
      </c>
      <c r="I6283" s="173">
        <v>3720.0</v>
      </c>
      <c r="J6283" s="174">
        <v>260.0</v>
      </c>
      <c r="K6283" s="179">
        <v>0.0</v>
      </c>
      <c r="L6283" s="178">
        <v>0.0</v>
      </c>
      <c r="M6283" s="177">
        <v>0.0</v>
      </c>
      <c r="N6283" s="178">
        <v>0.0</v>
      </c>
      <c r="O6283" s="163"/>
      <c r="P6283" s="164"/>
      <c r="Q6283" s="163"/>
      <c r="R6283" s="163"/>
      <c r="S6283" s="168" t="s">
        <v>20645</v>
      </c>
      <c r="T6283" s="164">
        <v>0.0</v>
      </c>
    </row>
    <row r="6284" ht="18.75" customHeight="1">
      <c r="A6284" s="189">
        <v>46028.63909780093</v>
      </c>
      <c r="B6284" s="171">
        <v>1905481.0</v>
      </c>
      <c r="C6284" s="171" t="s">
        <v>5722</v>
      </c>
      <c r="D6284" s="171"/>
      <c r="E6284" s="171" t="s">
        <v>20634</v>
      </c>
      <c r="F6284" s="171"/>
      <c r="G6284" s="171" t="s">
        <v>22684</v>
      </c>
      <c r="H6284" s="172" t="s">
        <v>22684</v>
      </c>
      <c r="I6284" s="173">
        <v>3460.0</v>
      </c>
      <c r="J6284" s="174">
        <v>420.0</v>
      </c>
      <c r="K6284" s="179">
        <v>0.0</v>
      </c>
      <c r="L6284" s="178">
        <v>420.0</v>
      </c>
      <c r="M6284" s="177">
        <v>0.0</v>
      </c>
      <c r="N6284" s="178">
        <v>0.0</v>
      </c>
      <c r="O6284" s="163"/>
      <c r="P6284" s="164"/>
      <c r="Q6284" s="163"/>
      <c r="R6284" s="163"/>
      <c r="S6284" s="168" t="s">
        <v>20645</v>
      </c>
      <c r="T6284" s="164">
        <v>0.0</v>
      </c>
    </row>
    <row r="6285" ht="18.75" customHeight="1">
      <c r="A6285" s="189">
        <v>46028.63993873843</v>
      </c>
      <c r="B6285" s="171">
        <v>1905482.0</v>
      </c>
      <c r="C6285" s="171" t="s">
        <v>5722</v>
      </c>
      <c r="D6285" s="171"/>
      <c r="E6285" s="171" t="s">
        <v>20634</v>
      </c>
      <c r="F6285" s="171"/>
      <c r="G6285" s="171" t="s">
        <v>22683</v>
      </c>
      <c r="H6285" s="172" t="s">
        <v>22683</v>
      </c>
      <c r="I6285" s="173">
        <v>3520.0</v>
      </c>
      <c r="J6285" s="174">
        <v>200.0</v>
      </c>
      <c r="K6285" s="179">
        <v>0.0</v>
      </c>
      <c r="L6285" s="178">
        <v>0.0</v>
      </c>
      <c r="M6285" s="177">
        <v>0.0</v>
      </c>
      <c r="N6285" s="178">
        <v>0.0</v>
      </c>
      <c r="O6285" s="163"/>
      <c r="P6285" s="164"/>
      <c r="Q6285" s="163"/>
      <c r="R6285" s="163"/>
      <c r="S6285" s="168" t="s">
        <v>20645</v>
      </c>
      <c r="T6285" s="164">
        <v>0.0</v>
      </c>
    </row>
    <row r="6286" ht="18.75" customHeight="1">
      <c r="A6286" s="189">
        <v>46028.640726087964</v>
      </c>
      <c r="B6286" s="171">
        <v>1905483.0</v>
      </c>
      <c r="C6286" s="171" t="s">
        <v>5722</v>
      </c>
      <c r="D6286" s="171"/>
      <c r="E6286" s="171" t="s">
        <v>20634</v>
      </c>
      <c r="F6286" s="171"/>
      <c r="G6286" s="171" t="s">
        <v>22683</v>
      </c>
      <c r="H6286" s="172" t="s">
        <v>22683</v>
      </c>
      <c r="I6286" s="173">
        <v>3320.0</v>
      </c>
      <c r="J6286" s="174">
        <v>560.0</v>
      </c>
      <c r="K6286" s="179">
        <v>0.0</v>
      </c>
      <c r="L6286" s="178">
        <v>560.0</v>
      </c>
      <c r="M6286" s="177">
        <v>0.0</v>
      </c>
      <c r="N6286" s="178">
        <v>0.0</v>
      </c>
      <c r="O6286" s="163"/>
      <c r="P6286" s="164"/>
      <c r="Q6286" s="163"/>
      <c r="R6286" s="163"/>
      <c r="S6286" s="168" t="s">
        <v>20645</v>
      </c>
      <c r="T6286" s="164">
        <v>0.0</v>
      </c>
    </row>
    <row r="6287" ht="18.75" customHeight="1">
      <c r="A6287" s="170">
        <v>46029.0</v>
      </c>
      <c r="B6287" s="171">
        <v>18558.0</v>
      </c>
      <c r="C6287" s="171" t="s">
        <v>23261</v>
      </c>
      <c r="D6287" s="171" t="s">
        <v>20659</v>
      </c>
      <c r="E6287" s="171" t="s">
        <v>926</v>
      </c>
      <c r="F6287" s="171"/>
      <c r="G6287" s="171" t="s">
        <v>23262</v>
      </c>
      <c r="H6287" s="172" t="s">
        <v>20635</v>
      </c>
      <c r="I6287" s="173">
        <v>10060.0</v>
      </c>
      <c r="J6287" s="174">
        <v>10060.0</v>
      </c>
      <c r="K6287" s="179">
        <v>10060.0</v>
      </c>
      <c r="L6287" s="178"/>
      <c r="M6287" s="177"/>
      <c r="N6287" s="178"/>
      <c r="O6287" s="163"/>
      <c r="P6287" s="164"/>
      <c r="Q6287" s="163"/>
      <c r="R6287" s="163"/>
      <c r="S6287" s="168"/>
      <c r="T6287" s="164"/>
    </row>
    <row r="6288" ht="18.75" customHeight="1">
      <c r="A6288" s="170">
        <v>46029.0</v>
      </c>
      <c r="B6288" s="171">
        <v>18559.0</v>
      </c>
      <c r="C6288" s="171" t="s">
        <v>23263</v>
      </c>
      <c r="D6288" s="171" t="s">
        <v>20687</v>
      </c>
      <c r="E6288" s="171">
        <v>8.0</v>
      </c>
      <c r="F6288" s="171"/>
      <c r="G6288" s="171" t="s">
        <v>23264</v>
      </c>
      <c r="H6288" s="172" t="s">
        <v>20635</v>
      </c>
      <c r="I6288" s="173">
        <v>14100.0</v>
      </c>
      <c r="J6288" s="174">
        <v>4080.0</v>
      </c>
      <c r="K6288" s="179">
        <v>4080.0</v>
      </c>
      <c r="L6288" s="178"/>
      <c r="M6288" s="177"/>
      <c r="N6288" s="178"/>
      <c r="O6288" s="163"/>
      <c r="P6288" s="164"/>
      <c r="Q6288" s="163"/>
      <c r="R6288" s="163"/>
      <c r="S6288" s="168"/>
      <c r="T6288" s="164"/>
    </row>
    <row r="6289" ht="18.75" customHeight="1">
      <c r="A6289" s="170">
        <v>46029.0</v>
      </c>
      <c r="B6289" s="171">
        <v>18560.0</v>
      </c>
      <c r="C6289" s="171" t="s">
        <v>23265</v>
      </c>
      <c r="D6289" s="171" t="s">
        <v>20659</v>
      </c>
      <c r="E6289" s="171">
        <v>8.0</v>
      </c>
      <c r="F6289" s="171" t="s">
        <v>20721</v>
      </c>
      <c r="G6289" s="171" t="s">
        <v>18116</v>
      </c>
      <c r="H6289" s="172" t="s">
        <v>20638</v>
      </c>
      <c r="I6289" s="173">
        <v>17780.0</v>
      </c>
      <c r="J6289" s="174">
        <v>8080.0</v>
      </c>
      <c r="K6289" s="179"/>
      <c r="L6289" s="178"/>
      <c r="M6289" s="177"/>
      <c r="N6289" s="178">
        <v>8080.0</v>
      </c>
      <c r="O6289" s="163"/>
      <c r="P6289" s="164"/>
      <c r="Q6289" s="163"/>
      <c r="R6289" s="163"/>
      <c r="S6289" s="168"/>
      <c r="T6289" s="164"/>
    </row>
    <row r="6290" ht="18.75" customHeight="1">
      <c r="A6290" s="170">
        <v>46029.0</v>
      </c>
      <c r="B6290" s="171">
        <v>18561.0</v>
      </c>
      <c r="C6290" s="171" t="s">
        <v>4017</v>
      </c>
      <c r="D6290" s="171" t="s">
        <v>20687</v>
      </c>
      <c r="E6290" s="171">
        <v>14.0</v>
      </c>
      <c r="F6290" s="171" t="s">
        <v>21124</v>
      </c>
      <c r="G6290" s="171" t="s">
        <v>8315</v>
      </c>
      <c r="H6290" s="172" t="s">
        <v>20635</v>
      </c>
      <c r="I6290" s="173">
        <v>11360.0</v>
      </c>
      <c r="J6290" s="174">
        <v>1320.0</v>
      </c>
      <c r="K6290" s="179">
        <v>1320.0</v>
      </c>
      <c r="L6290" s="178"/>
      <c r="M6290" s="177"/>
      <c r="N6290" s="178"/>
      <c r="O6290" s="163"/>
      <c r="P6290" s="164"/>
      <c r="Q6290" s="163"/>
      <c r="R6290" s="163"/>
      <c r="S6290" s="168"/>
      <c r="T6290" s="164"/>
    </row>
    <row r="6291" ht="18.75" customHeight="1">
      <c r="A6291" s="170">
        <v>46029.0</v>
      </c>
      <c r="B6291" s="171">
        <v>18562.0</v>
      </c>
      <c r="C6291" s="171" t="s">
        <v>21168</v>
      </c>
      <c r="D6291" s="171" t="s">
        <v>20673</v>
      </c>
      <c r="E6291" s="171">
        <v>12.0</v>
      </c>
      <c r="F6291" s="171" t="s">
        <v>21526</v>
      </c>
      <c r="G6291" s="171" t="s">
        <v>22362</v>
      </c>
      <c r="H6291" s="172" t="s">
        <v>20635</v>
      </c>
      <c r="I6291" s="173">
        <v>11000.0</v>
      </c>
      <c r="J6291" s="174">
        <v>1140.0</v>
      </c>
      <c r="K6291" s="179">
        <v>1140.0</v>
      </c>
      <c r="L6291" s="178"/>
      <c r="M6291" s="177"/>
      <c r="N6291" s="178"/>
      <c r="O6291" s="163"/>
      <c r="P6291" s="164"/>
      <c r="Q6291" s="163"/>
      <c r="R6291" s="163"/>
      <c r="S6291" s="168"/>
      <c r="T6291" s="164"/>
    </row>
    <row r="6292" ht="18.75" customHeight="1">
      <c r="A6292" s="170">
        <v>46029.0</v>
      </c>
      <c r="B6292" s="171">
        <v>18563.0</v>
      </c>
      <c r="C6292" s="171" t="s">
        <v>20874</v>
      </c>
      <c r="D6292" s="171" t="s">
        <v>20687</v>
      </c>
      <c r="E6292" s="171">
        <v>14.0</v>
      </c>
      <c r="F6292" s="171" t="s">
        <v>20778</v>
      </c>
      <c r="G6292" s="171" t="s">
        <v>11531</v>
      </c>
      <c r="H6292" s="172" t="s">
        <v>20635</v>
      </c>
      <c r="I6292" s="173">
        <v>12280.0</v>
      </c>
      <c r="J6292" s="174">
        <v>2240.0</v>
      </c>
      <c r="K6292" s="179">
        <v>2240.0</v>
      </c>
      <c r="L6292" s="178"/>
      <c r="M6292" s="177"/>
      <c r="N6292" s="178"/>
      <c r="O6292" s="163"/>
      <c r="P6292" s="164"/>
      <c r="Q6292" s="163"/>
      <c r="R6292" s="163"/>
      <c r="S6292" s="168"/>
      <c r="T6292" s="164"/>
    </row>
    <row r="6293" ht="18.75" customHeight="1">
      <c r="A6293" s="170">
        <v>46029.0</v>
      </c>
      <c r="B6293" s="171">
        <v>18564.0</v>
      </c>
      <c r="C6293" s="171" t="s">
        <v>4476</v>
      </c>
      <c r="D6293" s="171" t="s">
        <v>20659</v>
      </c>
      <c r="E6293" s="171">
        <v>8.0</v>
      </c>
      <c r="F6293" s="171" t="s">
        <v>21438</v>
      </c>
      <c r="G6293" s="171" t="s">
        <v>18082</v>
      </c>
      <c r="H6293" s="172" t="s">
        <v>20635</v>
      </c>
      <c r="I6293" s="173">
        <v>13240.0</v>
      </c>
      <c r="J6293" s="174">
        <v>3540.0</v>
      </c>
      <c r="K6293" s="179">
        <v>3540.0</v>
      </c>
      <c r="L6293" s="178"/>
      <c r="M6293" s="177"/>
      <c r="N6293" s="178"/>
      <c r="O6293" s="163"/>
      <c r="P6293" s="164"/>
      <c r="Q6293" s="163"/>
      <c r="R6293" s="163"/>
      <c r="S6293" s="168"/>
      <c r="T6293" s="164"/>
    </row>
    <row r="6294" ht="18.75" customHeight="1">
      <c r="A6294" s="170">
        <v>46029.0</v>
      </c>
      <c r="B6294" s="171">
        <v>18565.0</v>
      </c>
      <c r="C6294" s="171" t="s">
        <v>4802</v>
      </c>
      <c r="D6294" s="171" t="s">
        <v>20687</v>
      </c>
      <c r="E6294" s="171">
        <v>8.0</v>
      </c>
      <c r="F6294" s="171" t="s">
        <v>21019</v>
      </c>
      <c r="G6294" s="171" t="s">
        <v>7963</v>
      </c>
      <c r="H6294" s="172" t="s">
        <v>20635</v>
      </c>
      <c r="I6294" s="173">
        <v>11200.0</v>
      </c>
      <c r="J6294" s="174">
        <v>1180.0</v>
      </c>
      <c r="K6294" s="179">
        <v>1180.0</v>
      </c>
      <c r="L6294" s="178"/>
      <c r="M6294" s="177"/>
      <c r="N6294" s="178"/>
      <c r="O6294" s="163"/>
      <c r="P6294" s="164"/>
      <c r="Q6294" s="163"/>
      <c r="R6294" s="163"/>
      <c r="S6294" s="168"/>
      <c r="T6294" s="164"/>
    </row>
    <row r="6295" ht="18.75" customHeight="1">
      <c r="A6295" s="170">
        <v>46029.0</v>
      </c>
      <c r="B6295" s="171">
        <v>18566.0</v>
      </c>
      <c r="C6295" s="171" t="s">
        <v>20829</v>
      </c>
      <c r="D6295" s="171" t="s">
        <v>20659</v>
      </c>
      <c r="E6295" s="171">
        <v>8.0</v>
      </c>
      <c r="F6295" s="171" t="s">
        <v>20856</v>
      </c>
      <c r="G6295" s="171" t="s">
        <v>18109</v>
      </c>
      <c r="H6295" s="172" t="s">
        <v>20635</v>
      </c>
      <c r="I6295" s="173">
        <v>14780.0</v>
      </c>
      <c r="J6295" s="174">
        <v>5080.0</v>
      </c>
      <c r="K6295" s="179">
        <v>5080.0</v>
      </c>
      <c r="L6295" s="178"/>
      <c r="M6295" s="177"/>
      <c r="N6295" s="178"/>
      <c r="O6295" s="163"/>
      <c r="P6295" s="164"/>
      <c r="Q6295" s="163"/>
      <c r="R6295" s="163"/>
      <c r="S6295" s="168"/>
      <c r="T6295" s="164"/>
    </row>
    <row r="6296" ht="18.75" customHeight="1">
      <c r="A6296" s="170">
        <v>46029.0</v>
      </c>
      <c r="B6296" s="171">
        <v>18567.0</v>
      </c>
      <c r="C6296" s="171" t="s">
        <v>23266</v>
      </c>
      <c r="D6296" s="171" t="s">
        <v>20673</v>
      </c>
      <c r="E6296" s="171">
        <v>14.0</v>
      </c>
      <c r="F6296" s="171" t="s">
        <v>21057</v>
      </c>
      <c r="G6296" s="171" t="s">
        <v>4102</v>
      </c>
      <c r="H6296" s="172" t="s">
        <v>20669</v>
      </c>
      <c r="I6296" s="173">
        <v>11060.0</v>
      </c>
      <c r="J6296" s="174">
        <v>1200.0</v>
      </c>
      <c r="K6296" s="179"/>
      <c r="L6296" s="178">
        <v>1200.0</v>
      </c>
      <c r="M6296" s="177"/>
      <c r="N6296" s="178"/>
      <c r="O6296" s="163"/>
      <c r="P6296" s="164"/>
      <c r="Q6296" s="163"/>
      <c r="R6296" s="163"/>
      <c r="S6296" s="168"/>
      <c r="T6296" s="164"/>
    </row>
    <row r="6297" ht="18.75" customHeight="1">
      <c r="A6297" s="170">
        <v>46029.0</v>
      </c>
      <c r="B6297" s="171">
        <v>18568.0</v>
      </c>
      <c r="C6297" s="171" t="s">
        <v>21576</v>
      </c>
      <c r="D6297" s="171" t="s">
        <v>20687</v>
      </c>
      <c r="E6297" s="171">
        <v>8.0</v>
      </c>
      <c r="F6297" s="171" t="s">
        <v>20725</v>
      </c>
      <c r="G6297" s="171" t="s">
        <v>18116</v>
      </c>
      <c r="H6297" s="172" t="s">
        <v>20638</v>
      </c>
      <c r="I6297" s="173">
        <v>17720.0</v>
      </c>
      <c r="J6297" s="174">
        <v>7700.0</v>
      </c>
      <c r="K6297" s="179"/>
      <c r="L6297" s="178"/>
      <c r="M6297" s="177"/>
      <c r="N6297" s="178">
        <v>7700.0</v>
      </c>
      <c r="O6297" s="163"/>
      <c r="P6297" s="164"/>
      <c r="Q6297" s="163"/>
      <c r="R6297" s="163"/>
      <c r="S6297" s="168"/>
      <c r="T6297" s="164"/>
    </row>
    <row r="6298" ht="18.75" customHeight="1">
      <c r="A6298" s="170">
        <v>46029.0</v>
      </c>
      <c r="B6298" s="171">
        <v>18569.0</v>
      </c>
      <c r="C6298" s="171" t="s">
        <v>23267</v>
      </c>
      <c r="D6298" s="171" t="s">
        <v>20659</v>
      </c>
      <c r="E6298" s="171">
        <v>8.0</v>
      </c>
      <c r="F6298" s="171" t="s">
        <v>20895</v>
      </c>
      <c r="G6298" s="171" t="s">
        <v>18118</v>
      </c>
      <c r="H6298" s="172" t="s">
        <v>20635</v>
      </c>
      <c r="I6298" s="173">
        <v>12720.0</v>
      </c>
      <c r="J6298" s="174">
        <v>3020.0</v>
      </c>
      <c r="K6298" s="179">
        <v>3020.0</v>
      </c>
      <c r="L6298" s="178"/>
      <c r="M6298" s="177"/>
      <c r="N6298" s="178"/>
      <c r="O6298" s="163"/>
      <c r="P6298" s="164"/>
      <c r="Q6298" s="163"/>
      <c r="R6298" s="163"/>
      <c r="S6298" s="168"/>
      <c r="T6298" s="164"/>
    </row>
    <row r="6299" ht="18.75" customHeight="1">
      <c r="A6299" s="170">
        <v>46029.0</v>
      </c>
      <c r="B6299" s="171">
        <v>18570.0</v>
      </c>
      <c r="C6299" s="171" t="s">
        <v>20874</v>
      </c>
      <c r="D6299" s="171" t="s">
        <v>20687</v>
      </c>
      <c r="E6299" s="171">
        <v>14.0</v>
      </c>
      <c r="F6299" s="171" t="s">
        <v>21169</v>
      </c>
      <c r="G6299" s="171" t="s">
        <v>8809</v>
      </c>
      <c r="H6299" s="172" t="s">
        <v>20635</v>
      </c>
      <c r="I6299" s="173">
        <v>11760.0</v>
      </c>
      <c r="J6299" s="174">
        <v>1720.0</v>
      </c>
      <c r="K6299" s="179">
        <v>1720.0</v>
      </c>
      <c r="L6299" s="178"/>
      <c r="M6299" s="177"/>
      <c r="N6299" s="178"/>
      <c r="O6299" s="163"/>
      <c r="P6299" s="164"/>
      <c r="Q6299" s="163"/>
      <c r="R6299" s="163"/>
      <c r="S6299" s="168"/>
      <c r="T6299" s="164"/>
    </row>
    <row r="6300" ht="18.75" customHeight="1">
      <c r="A6300" s="170">
        <v>46029.0</v>
      </c>
      <c r="B6300" s="171">
        <v>18571.0</v>
      </c>
      <c r="C6300" s="171" t="s">
        <v>4877</v>
      </c>
      <c r="D6300" s="171" t="s">
        <v>20673</v>
      </c>
      <c r="E6300" s="171">
        <v>8.0</v>
      </c>
      <c r="F6300" s="171" t="s">
        <v>21385</v>
      </c>
      <c r="G6300" s="171" t="s">
        <v>14867</v>
      </c>
      <c r="H6300" s="172" t="s">
        <v>20635</v>
      </c>
      <c r="I6300" s="173">
        <v>15040.0</v>
      </c>
      <c r="J6300" s="174">
        <v>5200.0</v>
      </c>
      <c r="K6300" s="179">
        <v>5200.0</v>
      </c>
      <c r="L6300" s="178"/>
      <c r="M6300" s="177"/>
      <c r="N6300" s="178"/>
      <c r="O6300" s="163"/>
      <c r="P6300" s="164"/>
      <c r="Q6300" s="163"/>
      <c r="R6300" s="163"/>
      <c r="S6300" s="168"/>
      <c r="T6300" s="164"/>
    </row>
    <row r="6301" ht="18.75" customHeight="1">
      <c r="A6301" s="170">
        <v>46029.0</v>
      </c>
      <c r="B6301" s="171">
        <v>18572.0</v>
      </c>
      <c r="C6301" s="171" t="s">
        <v>20751</v>
      </c>
      <c r="D6301" s="171" t="s">
        <v>20659</v>
      </c>
      <c r="E6301" s="171">
        <v>8.0</v>
      </c>
      <c r="F6301" s="171" t="s">
        <v>20895</v>
      </c>
      <c r="G6301" s="171" t="s">
        <v>18125</v>
      </c>
      <c r="H6301" s="172" t="s">
        <v>20635</v>
      </c>
      <c r="I6301" s="173">
        <v>9680.0</v>
      </c>
      <c r="J6301" s="174">
        <v>-20.0</v>
      </c>
      <c r="K6301" s="179">
        <v>-20.0</v>
      </c>
      <c r="L6301" s="178"/>
      <c r="M6301" s="177"/>
      <c r="N6301" s="178"/>
      <c r="O6301" s="163"/>
      <c r="P6301" s="164"/>
      <c r="Q6301" s="163"/>
      <c r="R6301" s="163"/>
      <c r="S6301" s="168"/>
      <c r="T6301" s="164"/>
    </row>
    <row r="6302" ht="18.75" customHeight="1">
      <c r="A6302" s="170">
        <v>46029.0</v>
      </c>
      <c r="B6302" s="171">
        <v>18573.0</v>
      </c>
      <c r="C6302" s="171" t="s">
        <v>23268</v>
      </c>
      <c r="D6302" s="171" t="s">
        <v>20659</v>
      </c>
      <c r="E6302" s="171">
        <v>8.0</v>
      </c>
      <c r="F6302" s="171" t="s">
        <v>20977</v>
      </c>
      <c r="G6302" s="171" t="s">
        <v>12516</v>
      </c>
      <c r="H6302" s="172" t="s">
        <v>20635</v>
      </c>
      <c r="I6302" s="173">
        <v>15520.0</v>
      </c>
      <c r="J6302" s="174">
        <v>5820.0</v>
      </c>
      <c r="K6302" s="179">
        <v>5820.0</v>
      </c>
      <c r="L6302" s="178"/>
      <c r="M6302" s="177"/>
      <c r="N6302" s="178"/>
      <c r="O6302" s="163"/>
      <c r="P6302" s="164"/>
      <c r="Q6302" s="163"/>
      <c r="R6302" s="163"/>
      <c r="S6302" s="168"/>
      <c r="T6302" s="164"/>
    </row>
    <row r="6303" ht="18.75" customHeight="1">
      <c r="A6303" s="170">
        <v>46029.0</v>
      </c>
      <c r="B6303" s="171">
        <v>18574.0</v>
      </c>
      <c r="C6303" s="171" t="s">
        <v>23269</v>
      </c>
      <c r="D6303" s="171" t="s">
        <v>20673</v>
      </c>
      <c r="E6303" s="171">
        <v>8.0</v>
      </c>
      <c r="F6303" s="171" t="s">
        <v>20811</v>
      </c>
      <c r="G6303" s="171" t="s">
        <v>18132</v>
      </c>
      <c r="H6303" s="172" t="s">
        <v>20638</v>
      </c>
      <c r="I6303" s="173">
        <v>18080.0</v>
      </c>
      <c r="J6303" s="174">
        <v>8240.0</v>
      </c>
      <c r="K6303" s="179"/>
      <c r="L6303" s="178"/>
      <c r="M6303" s="177"/>
      <c r="N6303" s="178">
        <v>8240.0</v>
      </c>
      <c r="O6303" s="163"/>
      <c r="P6303" s="164"/>
      <c r="Q6303" s="163"/>
      <c r="R6303" s="163"/>
      <c r="S6303" s="168"/>
      <c r="T6303" s="164"/>
    </row>
    <row r="6304" ht="18.75" customHeight="1">
      <c r="A6304" s="189">
        <v>46029.0</v>
      </c>
      <c r="B6304" s="171">
        <v>9573.0</v>
      </c>
      <c r="C6304" s="171" t="s">
        <v>9511</v>
      </c>
      <c r="D6304" s="171"/>
      <c r="E6304" s="171" t="s">
        <v>20634</v>
      </c>
      <c r="F6304" s="171"/>
      <c r="G6304" s="171" t="s">
        <v>20901</v>
      </c>
      <c r="H6304" s="172" t="s">
        <v>20901</v>
      </c>
      <c r="I6304" s="173">
        <v>3740.0</v>
      </c>
      <c r="J6304" s="174">
        <v>980.0</v>
      </c>
      <c r="K6304" s="179">
        <v>980.0</v>
      </c>
      <c r="L6304" s="178">
        <v>0.0</v>
      </c>
      <c r="M6304" s="177">
        <v>0.0</v>
      </c>
      <c r="N6304" s="178">
        <v>980.0</v>
      </c>
      <c r="O6304" s="163"/>
      <c r="P6304" s="164"/>
      <c r="Q6304" s="163"/>
      <c r="R6304" s="163"/>
      <c r="S6304" s="168" t="s">
        <v>20645</v>
      </c>
      <c r="T6304" s="164">
        <v>0.0</v>
      </c>
    </row>
    <row r="6305" ht="18.75" customHeight="1">
      <c r="A6305" s="189">
        <v>46029.0</v>
      </c>
      <c r="B6305" s="171">
        <v>9574.0</v>
      </c>
      <c r="C6305" s="171" t="s">
        <v>23270</v>
      </c>
      <c r="D6305" s="171"/>
      <c r="E6305" s="171" t="s">
        <v>20634</v>
      </c>
      <c r="F6305" s="171"/>
      <c r="G6305" s="171" t="s">
        <v>20901</v>
      </c>
      <c r="H6305" s="172" t="s">
        <v>20901</v>
      </c>
      <c r="I6305" s="173">
        <v>3700.0</v>
      </c>
      <c r="J6305" s="174">
        <v>1120.0</v>
      </c>
      <c r="K6305" s="179">
        <v>1120.0</v>
      </c>
      <c r="L6305" s="178">
        <v>0.0</v>
      </c>
      <c r="M6305" s="177">
        <v>0.0</v>
      </c>
      <c r="N6305" s="178">
        <v>1120.0</v>
      </c>
      <c r="O6305" s="163"/>
      <c r="P6305" s="164"/>
      <c r="Q6305" s="163"/>
      <c r="R6305" s="163"/>
      <c r="S6305" s="168" t="s">
        <v>20645</v>
      </c>
      <c r="T6305" s="164">
        <v>0.0</v>
      </c>
    </row>
    <row r="6306" ht="18.75" customHeight="1">
      <c r="A6306" s="189">
        <v>46029.0</v>
      </c>
      <c r="B6306" s="171">
        <v>9575.0</v>
      </c>
      <c r="C6306" s="171" t="s">
        <v>6275</v>
      </c>
      <c r="D6306" s="171"/>
      <c r="E6306" s="171" t="s">
        <v>20634</v>
      </c>
      <c r="F6306" s="171"/>
      <c r="G6306" s="171" t="s">
        <v>23271</v>
      </c>
      <c r="H6306" s="172" t="s">
        <v>23271</v>
      </c>
      <c r="I6306" s="173">
        <v>3780.0</v>
      </c>
      <c r="J6306" s="174">
        <v>900.0</v>
      </c>
      <c r="K6306" s="179">
        <v>0.0</v>
      </c>
      <c r="L6306" s="178">
        <v>0.0</v>
      </c>
      <c r="M6306" s="177">
        <v>900.0</v>
      </c>
      <c r="N6306" s="178">
        <v>900.0</v>
      </c>
      <c r="O6306" s="163"/>
      <c r="P6306" s="164"/>
      <c r="Q6306" s="163"/>
      <c r="R6306" s="163"/>
      <c r="S6306" s="168" t="s">
        <v>20645</v>
      </c>
      <c r="T6306" s="164">
        <v>0.0</v>
      </c>
    </row>
    <row r="6307" ht="18.75" customHeight="1">
      <c r="A6307" s="189">
        <v>46029.0</v>
      </c>
      <c r="B6307" s="171">
        <v>9576.0</v>
      </c>
      <c r="C6307" s="171" t="s">
        <v>1221</v>
      </c>
      <c r="D6307" s="171"/>
      <c r="E6307" s="171" t="s">
        <v>20634</v>
      </c>
      <c r="F6307" s="171"/>
      <c r="G6307" s="171" t="s">
        <v>20944</v>
      </c>
      <c r="H6307" s="172" t="s">
        <v>20944</v>
      </c>
      <c r="I6307" s="173">
        <v>3540.0</v>
      </c>
      <c r="J6307" s="174">
        <v>660.0</v>
      </c>
      <c r="K6307" s="179">
        <v>0.0</v>
      </c>
      <c r="L6307" s="178">
        <v>660.0</v>
      </c>
      <c r="M6307" s="177">
        <v>0.0</v>
      </c>
      <c r="N6307" s="178">
        <v>660.0</v>
      </c>
      <c r="O6307" s="163"/>
      <c r="P6307" s="164"/>
      <c r="Q6307" s="163"/>
      <c r="R6307" s="163"/>
      <c r="S6307" s="168" t="s">
        <v>20645</v>
      </c>
      <c r="T6307" s="164">
        <v>0.0</v>
      </c>
    </row>
    <row r="6308" ht="18.75" customHeight="1">
      <c r="A6308" s="189">
        <v>46029.0</v>
      </c>
      <c r="B6308" s="171">
        <v>9577.0</v>
      </c>
      <c r="C6308" s="171" t="s">
        <v>6275</v>
      </c>
      <c r="D6308" s="171"/>
      <c r="E6308" s="171" t="s">
        <v>20634</v>
      </c>
      <c r="F6308" s="171"/>
      <c r="G6308" s="171" t="s">
        <v>22123</v>
      </c>
      <c r="H6308" s="172" t="s">
        <v>22123</v>
      </c>
      <c r="I6308" s="173">
        <v>3420.0</v>
      </c>
      <c r="J6308" s="174">
        <v>540.0</v>
      </c>
      <c r="K6308" s="179">
        <v>0.0</v>
      </c>
      <c r="L6308" s="178">
        <v>540.0</v>
      </c>
      <c r="M6308" s="177">
        <v>0.0</v>
      </c>
      <c r="N6308" s="178">
        <v>540.0</v>
      </c>
      <c r="O6308" s="163"/>
      <c r="P6308" s="164"/>
      <c r="Q6308" s="163"/>
      <c r="R6308" s="163"/>
      <c r="S6308" s="168" t="s">
        <v>20645</v>
      </c>
      <c r="T6308" s="164">
        <v>0.0</v>
      </c>
    </row>
    <row r="6309" ht="18.75" customHeight="1">
      <c r="A6309" s="189">
        <v>46029.02900487269</v>
      </c>
      <c r="B6309" s="171">
        <v>1905484.0</v>
      </c>
      <c r="C6309" s="171" t="s">
        <v>8901</v>
      </c>
      <c r="D6309" s="171"/>
      <c r="E6309" s="171" t="s">
        <v>20634</v>
      </c>
      <c r="F6309" s="171"/>
      <c r="G6309" s="171" t="s">
        <v>23272</v>
      </c>
      <c r="H6309" s="172" t="s">
        <v>23272</v>
      </c>
      <c r="I6309" s="173">
        <v>13020.0</v>
      </c>
      <c r="J6309" s="174">
        <v>2560.0</v>
      </c>
      <c r="K6309" s="179">
        <v>2560.0</v>
      </c>
      <c r="L6309" s="178">
        <v>0.0</v>
      </c>
      <c r="M6309" s="177">
        <v>0.0</v>
      </c>
      <c r="N6309" s="178">
        <v>0.0</v>
      </c>
      <c r="O6309" s="163"/>
      <c r="P6309" s="164"/>
      <c r="Q6309" s="163"/>
      <c r="R6309" s="163"/>
      <c r="S6309" s="168" t="s">
        <v>20645</v>
      </c>
      <c r="T6309" s="164">
        <v>0.0</v>
      </c>
    </row>
    <row r="6310" ht="18.75" customHeight="1">
      <c r="A6310" s="189">
        <v>46029.48993751158</v>
      </c>
      <c r="B6310" s="171">
        <v>1905485.0</v>
      </c>
      <c r="C6310" s="171" t="s">
        <v>5722</v>
      </c>
      <c r="D6310" s="171"/>
      <c r="E6310" s="171" t="s">
        <v>20634</v>
      </c>
      <c r="F6310" s="171"/>
      <c r="G6310" s="171" t="s">
        <v>22684</v>
      </c>
      <c r="H6310" s="172" t="s">
        <v>22684</v>
      </c>
      <c r="I6310" s="173">
        <v>3400.0</v>
      </c>
      <c r="J6310" s="174">
        <v>120.0</v>
      </c>
      <c r="K6310" s="179">
        <v>0.0</v>
      </c>
      <c r="L6310" s="178">
        <v>0.0</v>
      </c>
      <c r="M6310" s="177">
        <v>0.0</v>
      </c>
      <c r="N6310" s="178">
        <v>0.0</v>
      </c>
      <c r="O6310" s="163"/>
      <c r="P6310" s="164"/>
      <c r="Q6310" s="163"/>
      <c r="R6310" s="163"/>
      <c r="S6310" s="168" t="s">
        <v>20645</v>
      </c>
      <c r="T6310" s="164">
        <v>0.0</v>
      </c>
    </row>
    <row r="6311" ht="18.75" customHeight="1">
      <c r="A6311" s="189">
        <v>46029.493369710646</v>
      </c>
      <c r="B6311" s="171">
        <v>1905486.0</v>
      </c>
      <c r="C6311" s="171" t="s">
        <v>5722</v>
      </c>
      <c r="D6311" s="171"/>
      <c r="E6311" s="171" t="s">
        <v>20634</v>
      </c>
      <c r="F6311" s="171"/>
      <c r="G6311" s="171" t="s">
        <v>22684</v>
      </c>
      <c r="H6311" s="172" t="s">
        <v>22684</v>
      </c>
      <c r="I6311" s="173">
        <v>3280.0</v>
      </c>
      <c r="J6311" s="174">
        <v>460.0</v>
      </c>
      <c r="K6311" s="179">
        <v>0.0</v>
      </c>
      <c r="L6311" s="178">
        <v>460.0</v>
      </c>
      <c r="M6311" s="177">
        <v>0.0</v>
      </c>
      <c r="N6311" s="178">
        <v>0.0</v>
      </c>
      <c r="O6311" s="163"/>
      <c r="P6311" s="164"/>
      <c r="Q6311" s="163"/>
      <c r="R6311" s="163"/>
      <c r="S6311" s="168" t="s">
        <v>20645</v>
      </c>
      <c r="T6311" s="164">
        <v>0.0</v>
      </c>
    </row>
    <row r="6312" ht="18.75" customHeight="1">
      <c r="A6312" s="189">
        <v>46029.49409961805</v>
      </c>
      <c r="B6312" s="171">
        <v>1905487.0</v>
      </c>
      <c r="C6312" s="171" t="s">
        <v>18088</v>
      </c>
      <c r="D6312" s="171"/>
      <c r="E6312" s="171" t="s">
        <v>20634</v>
      </c>
      <c r="F6312" s="171"/>
      <c r="G6312" s="171"/>
      <c r="H6312" s="172"/>
      <c r="I6312" s="173">
        <v>4180.0</v>
      </c>
      <c r="J6312" s="174">
        <v>1140.0</v>
      </c>
      <c r="K6312" s="179">
        <v>0.0</v>
      </c>
      <c r="L6312" s="178">
        <v>570.0</v>
      </c>
      <c r="M6312" s="177">
        <v>0.0</v>
      </c>
      <c r="N6312" s="178">
        <v>570.0</v>
      </c>
      <c r="O6312" s="163"/>
      <c r="P6312" s="164"/>
      <c r="Q6312" s="163"/>
      <c r="R6312" s="163"/>
      <c r="S6312" s="168" t="s">
        <v>20645</v>
      </c>
      <c r="T6312" s="164">
        <v>0.0</v>
      </c>
    </row>
    <row r="6313" ht="18.75" customHeight="1">
      <c r="A6313" s="189">
        <v>46029.509773495374</v>
      </c>
      <c r="B6313" s="171">
        <v>1905488.0</v>
      </c>
      <c r="C6313" s="171" t="s">
        <v>8901</v>
      </c>
      <c r="D6313" s="171"/>
      <c r="E6313" s="171" t="s">
        <v>20634</v>
      </c>
      <c r="F6313" s="171"/>
      <c r="G6313" s="171" t="s">
        <v>23273</v>
      </c>
      <c r="H6313" s="172" t="s">
        <v>23273</v>
      </c>
      <c r="I6313" s="173">
        <v>14900.0</v>
      </c>
      <c r="J6313" s="174">
        <v>3680.0</v>
      </c>
      <c r="K6313" s="179">
        <v>3680.0</v>
      </c>
      <c r="L6313" s="178">
        <v>0.0</v>
      </c>
      <c r="M6313" s="177">
        <v>0.0</v>
      </c>
      <c r="N6313" s="178">
        <v>0.0</v>
      </c>
      <c r="O6313" s="163"/>
      <c r="P6313" s="164"/>
      <c r="Q6313" s="163"/>
      <c r="R6313" s="163"/>
      <c r="S6313" s="168" t="s">
        <v>20645</v>
      </c>
      <c r="T6313" s="164">
        <v>0.0</v>
      </c>
    </row>
    <row r="6314" ht="18.75" customHeight="1">
      <c r="A6314" s="189">
        <v>46029.517166377314</v>
      </c>
      <c r="B6314" s="171">
        <v>1905489.0</v>
      </c>
      <c r="C6314" s="171" t="s">
        <v>6423</v>
      </c>
      <c r="D6314" s="171"/>
      <c r="E6314" s="171" t="s">
        <v>20634</v>
      </c>
      <c r="F6314" s="171"/>
      <c r="G6314" s="171" t="s">
        <v>22683</v>
      </c>
      <c r="H6314" s="172" t="s">
        <v>22683</v>
      </c>
      <c r="I6314" s="173">
        <v>3260.0</v>
      </c>
      <c r="J6314" s="174">
        <v>160.0</v>
      </c>
      <c r="K6314" s="179">
        <v>0.0</v>
      </c>
      <c r="L6314" s="178">
        <v>0.0</v>
      </c>
      <c r="M6314" s="177">
        <v>0.0</v>
      </c>
      <c r="N6314" s="178">
        <v>0.0</v>
      </c>
      <c r="O6314" s="163"/>
      <c r="P6314" s="164"/>
      <c r="Q6314" s="163"/>
      <c r="R6314" s="163"/>
      <c r="S6314" s="168" t="s">
        <v>20645</v>
      </c>
      <c r="T6314" s="164">
        <v>0.0</v>
      </c>
    </row>
    <row r="6315" ht="18.75" customHeight="1">
      <c r="A6315" s="189">
        <v>46029.54736960648</v>
      </c>
      <c r="B6315" s="171">
        <v>1905490.0</v>
      </c>
      <c r="C6315" s="171" t="s">
        <v>6423</v>
      </c>
      <c r="D6315" s="171"/>
      <c r="E6315" s="171" t="s">
        <v>20634</v>
      </c>
      <c r="F6315" s="171"/>
      <c r="G6315" s="171" t="s">
        <v>22683</v>
      </c>
      <c r="H6315" s="172" t="s">
        <v>22683</v>
      </c>
      <c r="I6315" s="173">
        <v>3100.0</v>
      </c>
      <c r="J6315" s="174">
        <v>260.0</v>
      </c>
      <c r="K6315" s="179">
        <v>0.0</v>
      </c>
      <c r="L6315" s="178">
        <v>260.0</v>
      </c>
      <c r="M6315" s="177">
        <v>0.0</v>
      </c>
      <c r="N6315" s="178">
        <v>0.0</v>
      </c>
      <c r="O6315" s="163"/>
      <c r="P6315" s="164"/>
      <c r="Q6315" s="163"/>
      <c r="R6315" s="163"/>
      <c r="S6315" s="168" t="s">
        <v>20645</v>
      </c>
      <c r="T6315" s="164">
        <v>0.0</v>
      </c>
    </row>
    <row r="6316" ht="18.75" customHeight="1">
      <c r="A6316" s="189">
        <v>46029.54906331019</v>
      </c>
      <c r="B6316" s="171">
        <v>1905491.0</v>
      </c>
      <c r="C6316" s="171" t="s">
        <v>8901</v>
      </c>
      <c r="D6316" s="171"/>
      <c r="E6316" s="171" t="s">
        <v>20634</v>
      </c>
      <c r="F6316" s="171"/>
      <c r="G6316" s="171" t="s">
        <v>23274</v>
      </c>
      <c r="H6316" s="172" t="s">
        <v>23274</v>
      </c>
      <c r="I6316" s="173">
        <v>11460.0</v>
      </c>
      <c r="J6316" s="174">
        <v>900.0</v>
      </c>
      <c r="K6316" s="179">
        <v>900.0</v>
      </c>
      <c r="L6316" s="178">
        <v>0.0</v>
      </c>
      <c r="M6316" s="177">
        <v>0.0</v>
      </c>
      <c r="N6316" s="178">
        <v>0.0</v>
      </c>
      <c r="O6316" s="163"/>
      <c r="P6316" s="164"/>
      <c r="Q6316" s="163"/>
      <c r="R6316" s="163"/>
      <c r="S6316" s="168" t="s">
        <v>20645</v>
      </c>
      <c r="T6316" s="164">
        <v>0.0</v>
      </c>
    </row>
    <row r="6317" ht="18.75" customHeight="1">
      <c r="A6317" s="189">
        <v>46029.60035523148</v>
      </c>
      <c r="B6317" s="171">
        <v>1905494.0</v>
      </c>
      <c r="C6317" s="171" t="s">
        <v>8901</v>
      </c>
      <c r="D6317" s="171"/>
      <c r="E6317" s="171" t="s">
        <v>20634</v>
      </c>
      <c r="F6317" s="171"/>
      <c r="G6317" s="171" t="s">
        <v>23275</v>
      </c>
      <c r="H6317" s="172" t="s">
        <v>23275</v>
      </c>
      <c r="I6317" s="173">
        <v>12540.0</v>
      </c>
      <c r="J6317" s="174">
        <v>2040.0</v>
      </c>
      <c r="K6317" s="179">
        <v>2040.0</v>
      </c>
      <c r="L6317" s="178">
        <v>0.0</v>
      </c>
      <c r="M6317" s="177">
        <v>0.0</v>
      </c>
      <c r="N6317" s="178">
        <v>0.0</v>
      </c>
      <c r="O6317" s="163"/>
      <c r="P6317" s="164"/>
      <c r="Q6317" s="163"/>
      <c r="R6317" s="163"/>
      <c r="S6317" s="168" t="s">
        <v>20645</v>
      </c>
      <c r="T6317" s="164">
        <v>0.0</v>
      </c>
    </row>
    <row r="6318" ht="18.75" customHeight="1">
      <c r="A6318" s="170">
        <v>46030.0</v>
      </c>
      <c r="B6318" s="171">
        <v>18575.0</v>
      </c>
      <c r="C6318" s="171" t="s">
        <v>20892</v>
      </c>
      <c r="D6318" s="171" t="s">
        <v>20687</v>
      </c>
      <c r="E6318" s="171">
        <v>14.0</v>
      </c>
      <c r="F6318" s="171" t="s">
        <v>20838</v>
      </c>
      <c r="G6318" s="171" t="s">
        <v>4576</v>
      </c>
      <c r="H6318" s="172" t="s">
        <v>20635</v>
      </c>
      <c r="I6318" s="173">
        <v>12580.0</v>
      </c>
      <c r="J6318" s="174">
        <v>2540.0</v>
      </c>
      <c r="K6318" s="179">
        <v>2540.0</v>
      </c>
      <c r="L6318" s="178"/>
      <c r="M6318" s="177"/>
      <c r="N6318" s="178"/>
      <c r="O6318" s="163"/>
      <c r="P6318" s="164"/>
      <c r="Q6318" s="163"/>
      <c r="R6318" s="163"/>
      <c r="S6318" s="168"/>
      <c r="T6318" s="164"/>
    </row>
    <row r="6319" ht="18.75" customHeight="1">
      <c r="A6319" s="170">
        <v>46030.0</v>
      </c>
      <c r="B6319" s="171">
        <v>18579.0</v>
      </c>
      <c r="C6319" s="171" t="s">
        <v>21371</v>
      </c>
      <c r="D6319" s="171" t="s">
        <v>20659</v>
      </c>
      <c r="E6319" s="171">
        <v>8.0</v>
      </c>
      <c r="F6319" s="171" t="s">
        <v>20745</v>
      </c>
      <c r="G6319" s="171" t="s">
        <v>18152</v>
      </c>
      <c r="H6319" s="172" t="s">
        <v>20635</v>
      </c>
      <c r="I6319" s="173">
        <v>15400.0</v>
      </c>
      <c r="J6319" s="174">
        <v>5700.0</v>
      </c>
      <c r="K6319" s="179">
        <v>5700.0</v>
      </c>
      <c r="L6319" s="178"/>
      <c r="M6319" s="177"/>
      <c r="N6319" s="178"/>
      <c r="O6319" s="163"/>
      <c r="P6319" s="164"/>
      <c r="Q6319" s="163"/>
      <c r="R6319" s="163"/>
      <c r="S6319" s="168"/>
      <c r="T6319" s="164"/>
    </row>
    <row r="6320" ht="18.75" customHeight="1">
      <c r="A6320" s="170">
        <v>46030.0</v>
      </c>
      <c r="B6320" s="171">
        <v>18580.0</v>
      </c>
      <c r="C6320" s="171" t="s">
        <v>20893</v>
      </c>
      <c r="D6320" s="171" t="s">
        <v>20673</v>
      </c>
      <c r="E6320" s="171">
        <v>8.0</v>
      </c>
      <c r="F6320" s="171" t="s">
        <v>21019</v>
      </c>
      <c r="G6320" s="171" t="s">
        <v>18116</v>
      </c>
      <c r="H6320" s="172" t="s">
        <v>20635</v>
      </c>
      <c r="I6320" s="173">
        <v>17900.0</v>
      </c>
      <c r="J6320" s="174">
        <v>8060.0</v>
      </c>
      <c r="K6320" s="179">
        <v>8060.0</v>
      </c>
      <c r="L6320" s="178"/>
      <c r="M6320" s="177"/>
      <c r="N6320" s="178"/>
      <c r="O6320" s="163"/>
      <c r="P6320" s="164"/>
      <c r="Q6320" s="163"/>
      <c r="R6320" s="163"/>
      <c r="S6320" s="168"/>
      <c r="T6320" s="164"/>
    </row>
    <row r="6321" ht="18.75" customHeight="1">
      <c r="A6321" s="170">
        <v>46030.0</v>
      </c>
      <c r="B6321" s="171">
        <v>18581.0</v>
      </c>
      <c r="C6321" s="171" t="s">
        <v>4368</v>
      </c>
      <c r="D6321" s="171" t="s">
        <v>20687</v>
      </c>
      <c r="E6321" s="171">
        <v>14.0</v>
      </c>
      <c r="F6321" s="171" t="s">
        <v>20778</v>
      </c>
      <c r="G6321" s="171" t="s">
        <v>4149</v>
      </c>
      <c r="H6321" s="172" t="s">
        <v>20635</v>
      </c>
      <c r="I6321" s="173">
        <v>13340.0</v>
      </c>
      <c r="J6321" s="174">
        <v>3300.0</v>
      </c>
      <c r="K6321" s="179">
        <v>3300.0</v>
      </c>
      <c r="L6321" s="178"/>
      <c r="M6321" s="177"/>
      <c r="N6321" s="178"/>
      <c r="O6321" s="163"/>
      <c r="P6321" s="164"/>
      <c r="Q6321" s="163"/>
      <c r="R6321" s="163"/>
      <c r="S6321" s="168"/>
      <c r="T6321" s="164"/>
    </row>
    <row r="6322" ht="18.75" customHeight="1">
      <c r="A6322" s="170">
        <v>46030.0</v>
      </c>
      <c r="B6322" s="171">
        <v>18582.0</v>
      </c>
      <c r="C6322" s="171" t="s">
        <v>20829</v>
      </c>
      <c r="D6322" s="171" t="s">
        <v>20659</v>
      </c>
      <c r="E6322" s="171">
        <v>8.0</v>
      </c>
      <c r="F6322" s="171" t="s">
        <v>20700</v>
      </c>
      <c r="G6322" s="171" t="s">
        <v>8817</v>
      </c>
      <c r="H6322" s="172" t="s">
        <v>20635</v>
      </c>
      <c r="I6322" s="173">
        <v>10480.0</v>
      </c>
      <c r="J6322" s="174">
        <v>780.0</v>
      </c>
      <c r="K6322" s="179">
        <v>780.0</v>
      </c>
      <c r="L6322" s="178"/>
      <c r="M6322" s="177"/>
      <c r="N6322" s="178"/>
      <c r="O6322" s="163"/>
      <c r="P6322" s="164"/>
      <c r="Q6322" s="163"/>
      <c r="R6322" s="163"/>
      <c r="S6322" s="168"/>
      <c r="T6322" s="164"/>
    </row>
    <row r="6323" ht="18.75" customHeight="1">
      <c r="A6323" s="170">
        <v>46030.0</v>
      </c>
      <c r="B6323" s="171">
        <v>18583.0</v>
      </c>
      <c r="C6323" s="171" t="s">
        <v>20853</v>
      </c>
      <c r="D6323" s="171" t="s">
        <v>20673</v>
      </c>
      <c r="E6323" s="171">
        <v>8.0</v>
      </c>
      <c r="F6323" s="171" t="s">
        <v>21663</v>
      </c>
      <c r="G6323" s="171" t="s">
        <v>11658</v>
      </c>
      <c r="H6323" s="172" t="s">
        <v>20635</v>
      </c>
      <c r="I6323" s="173">
        <v>12140.0</v>
      </c>
      <c r="J6323" s="174">
        <v>2300.0</v>
      </c>
      <c r="K6323" s="179">
        <v>2300.0</v>
      </c>
      <c r="L6323" s="178"/>
      <c r="M6323" s="177"/>
      <c r="N6323" s="178"/>
      <c r="O6323" s="163"/>
      <c r="P6323" s="164"/>
      <c r="Q6323" s="163"/>
      <c r="R6323" s="163"/>
      <c r="S6323" s="168"/>
      <c r="T6323" s="164"/>
    </row>
    <row r="6324" ht="18.75" customHeight="1">
      <c r="A6324" s="170">
        <v>46030.0</v>
      </c>
      <c r="B6324" s="171">
        <v>18584.0</v>
      </c>
      <c r="C6324" s="171" t="s">
        <v>20736</v>
      </c>
      <c r="D6324" s="171" t="s">
        <v>20659</v>
      </c>
      <c r="E6324" s="171">
        <v>8.0</v>
      </c>
      <c r="F6324" s="171" t="s">
        <v>21127</v>
      </c>
      <c r="G6324" s="171" t="s">
        <v>18174</v>
      </c>
      <c r="H6324" s="172" t="s">
        <v>20635</v>
      </c>
      <c r="I6324" s="173">
        <v>13340.0</v>
      </c>
      <c r="J6324" s="174">
        <v>3640.0</v>
      </c>
      <c r="K6324" s="179">
        <v>3640.0</v>
      </c>
      <c r="L6324" s="178"/>
      <c r="M6324" s="177"/>
      <c r="N6324" s="178"/>
      <c r="O6324" s="163"/>
      <c r="P6324" s="164"/>
      <c r="Q6324" s="163"/>
      <c r="R6324" s="163"/>
      <c r="S6324" s="168"/>
      <c r="T6324" s="164"/>
    </row>
    <row r="6325" ht="18.75" customHeight="1">
      <c r="A6325" s="170">
        <v>46030.0</v>
      </c>
      <c r="B6325" s="171">
        <v>18585.0</v>
      </c>
      <c r="C6325" s="171" t="s">
        <v>23276</v>
      </c>
      <c r="D6325" s="171" t="s">
        <v>20659</v>
      </c>
      <c r="E6325" s="171">
        <v>14.0</v>
      </c>
      <c r="F6325" s="171" t="s">
        <v>23277</v>
      </c>
      <c r="G6325" s="171" t="s">
        <v>23278</v>
      </c>
      <c r="H6325" s="172" t="s">
        <v>20635</v>
      </c>
      <c r="I6325" s="173">
        <v>10680.0</v>
      </c>
      <c r="J6325" s="174">
        <v>640.0</v>
      </c>
      <c r="K6325" s="179">
        <v>640.0</v>
      </c>
      <c r="L6325" s="178"/>
      <c r="M6325" s="177"/>
      <c r="N6325" s="178"/>
      <c r="O6325" s="163"/>
      <c r="P6325" s="164"/>
      <c r="Q6325" s="163"/>
      <c r="R6325" s="163"/>
      <c r="S6325" s="168"/>
      <c r="T6325" s="164"/>
    </row>
    <row r="6326" ht="18.75" customHeight="1">
      <c r="A6326" s="170">
        <v>46030.0</v>
      </c>
      <c r="B6326" s="171">
        <v>18586.0</v>
      </c>
      <c r="C6326" s="171" t="s">
        <v>21830</v>
      </c>
      <c r="D6326" s="171" t="s">
        <v>20673</v>
      </c>
      <c r="E6326" s="171">
        <v>8.0</v>
      </c>
      <c r="F6326" s="171" t="s">
        <v>21393</v>
      </c>
      <c r="G6326" s="171" t="s">
        <v>23279</v>
      </c>
      <c r="H6326" s="172" t="s">
        <v>20635</v>
      </c>
      <c r="I6326" s="173">
        <v>11040.0</v>
      </c>
      <c r="J6326" s="174">
        <v>1200.0</v>
      </c>
      <c r="K6326" s="179">
        <v>1200.0</v>
      </c>
      <c r="L6326" s="178"/>
      <c r="M6326" s="177"/>
      <c r="N6326" s="178"/>
      <c r="O6326" s="163"/>
      <c r="P6326" s="164"/>
      <c r="Q6326" s="163"/>
      <c r="R6326" s="163"/>
      <c r="S6326" s="168"/>
      <c r="T6326" s="164"/>
    </row>
    <row r="6327" ht="18.75" customHeight="1">
      <c r="A6327" s="170">
        <v>46030.0</v>
      </c>
      <c r="B6327" s="171">
        <v>18587.0</v>
      </c>
      <c r="C6327" s="171" t="s">
        <v>870</v>
      </c>
      <c r="D6327" s="171" t="s">
        <v>20687</v>
      </c>
      <c r="E6327" s="171">
        <v>14.0</v>
      </c>
      <c r="F6327" s="171" t="s">
        <v>21347</v>
      </c>
      <c r="G6327" s="171" t="s">
        <v>16897</v>
      </c>
      <c r="H6327" s="172" t="s">
        <v>20635</v>
      </c>
      <c r="I6327" s="173">
        <v>13120.0</v>
      </c>
      <c r="J6327" s="174">
        <v>3080.0</v>
      </c>
      <c r="K6327" s="179">
        <v>3080.0</v>
      </c>
      <c r="L6327" s="178"/>
      <c r="M6327" s="177"/>
      <c r="N6327" s="178"/>
      <c r="O6327" s="163"/>
      <c r="P6327" s="164"/>
      <c r="Q6327" s="163"/>
      <c r="R6327" s="163"/>
      <c r="S6327" s="168"/>
      <c r="T6327" s="164"/>
    </row>
    <row r="6328" ht="18.75" customHeight="1">
      <c r="A6328" s="170">
        <v>46030.0</v>
      </c>
      <c r="B6328" s="171">
        <v>18588.0</v>
      </c>
      <c r="C6328" s="171" t="s">
        <v>265</v>
      </c>
      <c r="D6328" s="171" t="s">
        <v>20687</v>
      </c>
      <c r="E6328" s="171">
        <v>14.0</v>
      </c>
      <c r="F6328" s="171" t="s">
        <v>21540</v>
      </c>
      <c r="G6328" s="171" t="s">
        <v>4088</v>
      </c>
      <c r="H6328" s="172" t="s">
        <v>20635</v>
      </c>
      <c r="I6328" s="173">
        <v>12860.0</v>
      </c>
      <c r="J6328" s="174">
        <v>2820.0</v>
      </c>
      <c r="K6328" s="179">
        <v>2820.0</v>
      </c>
      <c r="L6328" s="178"/>
      <c r="M6328" s="177"/>
      <c r="N6328" s="178"/>
      <c r="O6328" s="163"/>
      <c r="P6328" s="164"/>
      <c r="Q6328" s="163"/>
      <c r="R6328" s="163"/>
      <c r="S6328" s="168"/>
      <c r="T6328" s="164"/>
    </row>
    <row r="6329" ht="18.75" customHeight="1">
      <c r="A6329" s="170">
        <v>46030.0</v>
      </c>
      <c r="B6329" s="171">
        <v>18589.0</v>
      </c>
      <c r="C6329" s="171" t="s">
        <v>23242</v>
      </c>
      <c r="D6329" s="171" t="s">
        <v>20687</v>
      </c>
      <c r="E6329" s="171">
        <v>14.0</v>
      </c>
      <c r="F6329" s="171" t="s">
        <v>21244</v>
      </c>
      <c r="G6329" s="171" t="s">
        <v>17947</v>
      </c>
      <c r="H6329" s="172" t="s">
        <v>20637</v>
      </c>
      <c r="I6329" s="173">
        <v>11460.0</v>
      </c>
      <c r="J6329" s="174">
        <v>1420.0</v>
      </c>
      <c r="K6329" s="179"/>
      <c r="L6329" s="178"/>
      <c r="M6329" s="177">
        <v>1420.0</v>
      </c>
      <c r="N6329" s="178"/>
      <c r="O6329" s="163"/>
      <c r="P6329" s="164"/>
      <c r="Q6329" s="163"/>
      <c r="R6329" s="163"/>
      <c r="S6329" s="168"/>
      <c r="T6329" s="164"/>
    </row>
    <row r="6330" ht="18.75" customHeight="1">
      <c r="A6330" s="170">
        <v>46030.0</v>
      </c>
      <c r="B6330" s="171">
        <v>18590.0</v>
      </c>
      <c r="C6330" s="171" t="s">
        <v>829</v>
      </c>
      <c r="D6330" s="171" t="s">
        <v>20673</v>
      </c>
      <c r="E6330" s="171">
        <v>8.0</v>
      </c>
      <c r="F6330" s="171" t="s">
        <v>20738</v>
      </c>
      <c r="G6330" s="171" t="s">
        <v>12030</v>
      </c>
      <c r="H6330" s="172" t="s">
        <v>20635</v>
      </c>
      <c r="I6330" s="173">
        <v>13700.0</v>
      </c>
      <c r="J6330" s="174">
        <v>3860.0</v>
      </c>
      <c r="K6330" s="179">
        <v>3860.0</v>
      </c>
      <c r="L6330" s="178"/>
      <c r="M6330" s="177"/>
      <c r="N6330" s="178"/>
      <c r="O6330" s="163"/>
      <c r="P6330" s="164"/>
      <c r="Q6330" s="163"/>
      <c r="R6330" s="163"/>
      <c r="S6330" s="168"/>
      <c r="T6330" s="164"/>
    </row>
    <row r="6331" ht="18.75" customHeight="1">
      <c r="A6331" s="170">
        <v>46030.0</v>
      </c>
      <c r="B6331" s="171">
        <v>18591.0</v>
      </c>
      <c r="C6331" s="171" t="s">
        <v>9968</v>
      </c>
      <c r="D6331" s="171" t="s">
        <v>20659</v>
      </c>
      <c r="E6331" s="171">
        <v>14.0</v>
      </c>
      <c r="F6331" s="171" t="s">
        <v>21143</v>
      </c>
      <c r="G6331" s="171" t="s">
        <v>15381</v>
      </c>
      <c r="H6331" s="172" t="s">
        <v>20635</v>
      </c>
      <c r="I6331" s="173">
        <v>16120.0</v>
      </c>
      <c r="J6331" s="174">
        <v>6080.0</v>
      </c>
      <c r="K6331" s="179">
        <v>6080.0</v>
      </c>
      <c r="L6331" s="178"/>
      <c r="M6331" s="177"/>
      <c r="N6331" s="178"/>
      <c r="O6331" s="163"/>
      <c r="P6331" s="164"/>
      <c r="Q6331" s="163"/>
      <c r="R6331" s="163"/>
      <c r="S6331" s="168"/>
      <c r="T6331" s="164"/>
    </row>
    <row r="6332" ht="18.75" customHeight="1">
      <c r="A6332" s="170">
        <v>46030.0</v>
      </c>
      <c r="B6332" s="171">
        <v>18592.0</v>
      </c>
      <c r="C6332" s="171" t="s">
        <v>20893</v>
      </c>
      <c r="D6332" s="171" t="s">
        <v>20687</v>
      </c>
      <c r="E6332" s="171">
        <v>8.0</v>
      </c>
      <c r="F6332" s="171" t="s">
        <v>21476</v>
      </c>
      <c r="G6332" s="171" t="s">
        <v>18116</v>
      </c>
      <c r="H6332" s="172" t="s">
        <v>20635</v>
      </c>
      <c r="I6332" s="173">
        <v>15560.0</v>
      </c>
      <c r="J6332" s="174">
        <v>5540.0</v>
      </c>
      <c r="K6332" s="179">
        <v>5540.0</v>
      </c>
      <c r="L6332" s="178"/>
      <c r="M6332" s="177"/>
      <c r="N6332" s="178"/>
      <c r="O6332" s="163"/>
      <c r="P6332" s="164"/>
      <c r="Q6332" s="163"/>
      <c r="R6332" s="163"/>
      <c r="S6332" s="168"/>
      <c r="T6332" s="164"/>
    </row>
    <row r="6333" ht="18.75" customHeight="1">
      <c r="A6333" s="170">
        <v>46030.0</v>
      </c>
      <c r="B6333" s="171">
        <v>18593.0</v>
      </c>
      <c r="C6333" s="171" t="s">
        <v>20691</v>
      </c>
      <c r="D6333" s="171" t="s">
        <v>20659</v>
      </c>
      <c r="E6333" s="171">
        <v>8.0</v>
      </c>
      <c r="F6333" s="171" t="s">
        <v>20709</v>
      </c>
      <c r="G6333" s="171" t="s">
        <v>18217</v>
      </c>
      <c r="H6333" s="172" t="s">
        <v>20669</v>
      </c>
      <c r="I6333" s="173">
        <v>10720.0</v>
      </c>
      <c r="J6333" s="174">
        <v>1020.0</v>
      </c>
      <c r="K6333" s="179"/>
      <c r="L6333" s="178">
        <v>1020.0</v>
      </c>
      <c r="M6333" s="177"/>
      <c r="N6333" s="178"/>
      <c r="O6333" s="163"/>
      <c r="P6333" s="164"/>
      <c r="Q6333" s="163"/>
      <c r="R6333" s="163"/>
      <c r="S6333" s="168"/>
      <c r="T6333" s="164"/>
    </row>
    <row r="6334" ht="18.75" customHeight="1">
      <c r="A6334" s="170">
        <v>46030.0</v>
      </c>
      <c r="B6334" s="171">
        <v>18594.0</v>
      </c>
      <c r="C6334" s="171" t="s">
        <v>21028</v>
      </c>
      <c r="D6334" s="171" t="s">
        <v>20673</v>
      </c>
      <c r="E6334" s="171">
        <v>12.0</v>
      </c>
      <c r="F6334" s="171" t="s">
        <v>21325</v>
      </c>
      <c r="G6334" s="171" t="s">
        <v>17014</v>
      </c>
      <c r="H6334" s="172" t="s">
        <v>20635</v>
      </c>
      <c r="I6334" s="173">
        <v>15280.0</v>
      </c>
      <c r="J6334" s="174">
        <v>5420.0</v>
      </c>
      <c r="K6334" s="179">
        <v>5420.0</v>
      </c>
      <c r="L6334" s="178"/>
      <c r="M6334" s="177"/>
      <c r="N6334" s="178"/>
      <c r="O6334" s="163"/>
      <c r="P6334" s="164"/>
      <c r="Q6334" s="163"/>
      <c r="R6334" s="163"/>
      <c r="S6334" s="168"/>
      <c r="T6334" s="164"/>
    </row>
    <row r="6335" ht="18.75" customHeight="1">
      <c r="A6335" s="170">
        <v>46030.0</v>
      </c>
      <c r="B6335" s="171">
        <v>18595.0</v>
      </c>
      <c r="C6335" s="171" t="s">
        <v>23280</v>
      </c>
      <c r="D6335" s="171" t="s">
        <v>20687</v>
      </c>
      <c r="E6335" s="171">
        <v>4.0</v>
      </c>
      <c r="F6335" s="171" t="s">
        <v>20822</v>
      </c>
      <c r="G6335" s="171" t="s">
        <v>18224</v>
      </c>
      <c r="H6335" s="172" t="s">
        <v>20635</v>
      </c>
      <c r="I6335" s="173">
        <v>10220.0</v>
      </c>
      <c r="J6335" s="174">
        <v>440.0</v>
      </c>
      <c r="K6335" s="179">
        <v>440.0</v>
      </c>
      <c r="L6335" s="178"/>
      <c r="M6335" s="177"/>
      <c r="N6335" s="178"/>
      <c r="O6335" s="163"/>
      <c r="P6335" s="164"/>
      <c r="Q6335" s="163"/>
      <c r="R6335" s="163"/>
      <c r="S6335" s="168"/>
      <c r="T6335" s="164"/>
    </row>
    <row r="6336" ht="18.75" customHeight="1">
      <c r="A6336" s="170">
        <v>46030.0</v>
      </c>
      <c r="B6336" s="171">
        <v>18596.0</v>
      </c>
      <c r="C6336" s="171" t="s">
        <v>3980</v>
      </c>
      <c r="D6336" s="171" t="s">
        <v>20659</v>
      </c>
      <c r="E6336" s="171">
        <v>8.0</v>
      </c>
      <c r="F6336" s="171" t="s">
        <v>20956</v>
      </c>
      <c r="G6336" s="171" t="s">
        <v>5765</v>
      </c>
      <c r="H6336" s="172" t="s">
        <v>20635</v>
      </c>
      <c r="I6336" s="173">
        <v>13720.0</v>
      </c>
      <c r="J6336" s="174">
        <v>4020.0</v>
      </c>
      <c r="K6336" s="179">
        <v>4020.0</v>
      </c>
      <c r="L6336" s="178"/>
      <c r="M6336" s="177"/>
      <c r="N6336" s="178"/>
      <c r="O6336" s="163"/>
      <c r="P6336" s="164"/>
      <c r="Q6336" s="163"/>
      <c r="R6336" s="163"/>
      <c r="S6336" s="168"/>
      <c r="T6336" s="164"/>
    </row>
    <row r="6337" ht="18.75" customHeight="1">
      <c r="A6337" s="170">
        <v>46030.0</v>
      </c>
      <c r="B6337" s="171">
        <v>18597.0</v>
      </c>
      <c r="C6337" s="171" t="s">
        <v>3945</v>
      </c>
      <c r="D6337" s="171" t="s">
        <v>20673</v>
      </c>
      <c r="E6337" s="171">
        <v>4.0</v>
      </c>
      <c r="F6337" s="171" t="s">
        <v>21020</v>
      </c>
      <c r="G6337" s="171"/>
      <c r="H6337" s="172" t="s">
        <v>20635</v>
      </c>
      <c r="I6337" s="173">
        <v>12040.0</v>
      </c>
      <c r="J6337" s="174">
        <v>2480.0</v>
      </c>
      <c r="K6337" s="179">
        <v>2480.0</v>
      </c>
      <c r="L6337" s="178"/>
      <c r="M6337" s="177"/>
      <c r="N6337" s="178"/>
      <c r="O6337" s="163"/>
      <c r="P6337" s="164"/>
      <c r="Q6337" s="163"/>
      <c r="R6337" s="163"/>
      <c r="S6337" s="168"/>
      <c r="T6337" s="164"/>
    </row>
    <row r="6338" ht="18.75" customHeight="1">
      <c r="A6338" s="170">
        <v>46030.0</v>
      </c>
      <c r="B6338" s="171">
        <v>18598.0</v>
      </c>
      <c r="C6338" s="171" t="s">
        <v>21332</v>
      </c>
      <c r="D6338" s="171" t="s">
        <v>20687</v>
      </c>
      <c r="E6338" s="171">
        <v>8.0</v>
      </c>
      <c r="F6338" s="171" t="s">
        <v>20846</v>
      </c>
      <c r="G6338" s="171" t="s">
        <v>23281</v>
      </c>
      <c r="H6338" s="172" t="s">
        <v>20635</v>
      </c>
      <c r="I6338" s="173">
        <v>11320.0</v>
      </c>
      <c r="J6338" s="174">
        <v>1300.0</v>
      </c>
      <c r="K6338" s="179">
        <v>1300.0</v>
      </c>
      <c r="L6338" s="178"/>
      <c r="M6338" s="177"/>
      <c r="N6338" s="178"/>
      <c r="O6338" s="163"/>
      <c r="P6338" s="164"/>
      <c r="Q6338" s="163"/>
      <c r="R6338" s="163"/>
      <c r="S6338" s="168"/>
      <c r="T6338" s="164"/>
    </row>
    <row r="6339" ht="18.75" customHeight="1">
      <c r="A6339" s="189">
        <v>46030.0</v>
      </c>
      <c r="B6339" s="171">
        <v>9614.0</v>
      </c>
      <c r="C6339" s="171" t="s">
        <v>6275</v>
      </c>
      <c r="D6339" s="171"/>
      <c r="E6339" s="171" t="s">
        <v>20634</v>
      </c>
      <c r="F6339" s="171"/>
      <c r="G6339" s="171" t="s">
        <v>23271</v>
      </c>
      <c r="H6339" s="172" t="s">
        <v>23271</v>
      </c>
      <c r="I6339" s="173">
        <v>3480.0</v>
      </c>
      <c r="J6339" s="174">
        <v>700.0</v>
      </c>
      <c r="K6339" s="179">
        <v>0.0</v>
      </c>
      <c r="L6339" s="178">
        <v>700.0</v>
      </c>
      <c r="M6339" s="177">
        <v>0.0</v>
      </c>
      <c r="N6339" s="178">
        <v>0.0</v>
      </c>
      <c r="O6339" s="163"/>
      <c r="P6339" s="164"/>
      <c r="Q6339" s="163"/>
      <c r="R6339" s="163"/>
      <c r="S6339" s="168" t="s">
        <v>20645</v>
      </c>
      <c r="T6339" s="164">
        <v>0.0</v>
      </c>
    </row>
    <row r="6340" ht="18.75" customHeight="1">
      <c r="A6340" s="189">
        <v>46030.029005578705</v>
      </c>
      <c r="B6340" s="171">
        <v>9560.0</v>
      </c>
      <c r="C6340" s="171" t="s">
        <v>8901</v>
      </c>
      <c r="D6340" s="171"/>
      <c r="E6340" s="171" t="s">
        <v>20634</v>
      </c>
      <c r="F6340" s="171"/>
      <c r="G6340" s="171" t="s">
        <v>23282</v>
      </c>
      <c r="H6340" s="172" t="s">
        <v>23282</v>
      </c>
      <c r="I6340" s="173">
        <v>11460.0</v>
      </c>
      <c r="J6340" s="174">
        <v>1060.0</v>
      </c>
      <c r="K6340" s="179">
        <v>1060.0</v>
      </c>
      <c r="L6340" s="178">
        <v>0.0</v>
      </c>
      <c r="M6340" s="177">
        <v>0.0</v>
      </c>
      <c r="N6340" s="178">
        <v>0.0</v>
      </c>
      <c r="O6340" s="163"/>
      <c r="P6340" s="164"/>
      <c r="Q6340" s="163"/>
      <c r="R6340" s="163"/>
      <c r="S6340" s="168" t="s">
        <v>20645</v>
      </c>
      <c r="T6340" s="164">
        <v>0.0</v>
      </c>
    </row>
    <row r="6341" ht="18.75" customHeight="1">
      <c r="A6341" s="189">
        <v>46030.36027474537</v>
      </c>
      <c r="B6341" s="171">
        <v>9561.0</v>
      </c>
      <c r="C6341" s="171" t="s">
        <v>4017</v>
      </c>
      <c r="D6341" s="171"/>
      <c r="E6341" s="171" t="s">
        <v>20634</v>
      </c>
      <c r="F6341" s="171"/>
      <c r="G6341" s="171" t="s">
        <v>4500</v>
      </c>
      <c r="H6341" s="172" t="s">
        <v>4500</v>
      </c>
      <c r="I6341" s="173">
        <v>3620.0</v>
      </c>
      <c r="J6341" s="174">
        <v>760.0</v>
      </c>
      <c r="K6341" s="179">
        <v>760.0</v>
      </c>
      <c r="L6341" s="178">
        <v>0.0</v>
      </c>
      <c r="M6341" s="177">
        <v>0.0</v>
      </c>
      <c r="N6341" s="178">
        <v>0.0</v>
      </c>
      <c r="O6341" s="163"/>
      <c r="P6341" s="164"/>
      <c r="Q6341" s="163"/>
      <c r="R6341" s="163"/>
      <c r="S6341" s="168" t="s">
        <v>20645</v>
      </c>
      <c r="T6341" s="164">
        <v>0.0</v>
      </c>
    </row>
    <row r="6342" ht="18.75" customHeight="1">
      <c r="A6342" s="189">
        <v>46030.38569081019</v>
      </c>
      <c r="B6342" s="171">
        <v>9562.0</v>
      </c>
      <c r="C6342" s="171" t="s">
        <v>744</v>
      </c>
      <c r="D6342" s="171"/>
      <c r="E6342" s="171" t="s">
        <v>20634</v>
      </c>
      <c r="F6342" s="171"/>
      <c r="G6342" s="171"/>
      <c r="H6342" s="172"/>
      <c r="I6342" s="173">
        <v>3740.0</v>
      </c>
      <c r="J6342" s="174">
        <v>980.0</v>
      </c>
      <c r="K6342" s="179">
        <v>0.0</v>
      </c>
      <c r="L6342" s="178">
        <v>0.0</v>
      </c>
      <c r="M6342" s="177">
        <v>980.0</v>
      </c>
      <c r="N6342" s="178">
        <v>0.0</v>
      </c>
      <c r="O6342" s="163"/>
      <c r="P6342" s="164"/>
      <c r="Q6342" s="163"/>
      <c r="R6342" s="163"/>
      <c r="S6342" s="168" t="s">
        <v>20645</v>
      </c>
      <c r="T6342" s="164">
        <v>0.0</v>
      </c>
    </row>
    <row r="6343" ht="18.75" customHeight="1">
      <c r="A6343" s="189">
        <v>46030.40261751157</v>
      </c>
      <c r="B6343" s="171">
        <v>9563.0</v>
      </c>
      <c r="C6343" s="171" t="s">
        <v>4444</v>
      </c>
      <c r="D6343" s="171"/>
      <c r="E6343" s="171" t="s">
        <v>20634</v>
      </c>
      <c r="F6343" s="171"/>
      <c r="G6343" s="171" t="s">
        <v>23084</v>
      </c>
      <c r="H6343" s="172" t="s">
        <v>23084</v>
      </c>
      <c r="I6343" s="173">
        <v>3400.0</v>
      </c>
      <c r="J6343" s="174">
        <v>600.0</v>
      </c>
      <c r="K6343" s="179">
        <v>600.0</v>
      </c>
      <c r="L6343" s="178">
        <v>0.0</v>
      </c>
      <c r="M6343" s="177">
        <v>0.0</v>
      </c>
      <c r="N6343" s="178">
        <v>0.0</v>
      </c>
      <c r="O6343" s="163"/>
      <c r="P6343" s="164"/>
      <c r="Q6343" s="163"/>
      <c r="R6343" s="163"/>
      <c r="S6343" s="168" t="s">
        <v>20645</v>
      </c>
      <c r="T6343" s="164">
        <v>0.0</v>
      </c>
    </row>
    <row r="6344" ht="18.75" customHeight="1">
      <c r="A6344" s="189">
        <v>46030.40415177083</v>
      </c>
      <c r="B6344" s="171">
        <v>9564.0</v>
      </c>
      <c r="C6344" s="171" t="s">
        <v>8901</v>
      </c>
      <c r="D6344" s="171"/>
      <c r="E6344" s="171" t="s">
        <v>20634</v>
      </c>
      <c r="F6344" s="171"/>
      <c r="G6344" s="171" t="s">
        <v>23283</v>
      </c>
      <c r="H6344" s="172" t="s">
        <v>23283</v>
      </c>
      <c r="I6344" s="173">
        <v>11460.0</v>
      </c>
      <c r="J6344" s="174">
        <v>1140.0</v>
      </c>
      <c r="K6344" s="179">
        <v>1140.0</v>
      </c>
      <c r="L6344" s="178">
        <v>0.0</v>
      </c>
      <c r="M6344" s="177">
        <v>0.0</v>
      </c>
      <c r="N6344" s="178">
        <v>0.0</v>
      </c>
      <c r="O6344" s="163"/>
      <c r="P6344" s="164"/>
      <c r="Q6344" s="163"/>
      <c r="R6344" s="163"/>
      <c r="S6344" s="168" t="s">
        <v>20645</v>
      </c>
      <c r="T6344" s="164">
        <v>0.0</v>
      </c>
    </row>
    <row r="6345" ht="18.75" customHeight="1">
      <c r="A6345" s="189">
        <v>46030.452148321754</v>
      </c>
      <c r="B6345" s="171">
        <v>9565.0</v>
      </c>
      <c r="C6345" s="171" t="s">
        <v>6423</v>
      </c>
      <c r="D6345" s="171"/>
      <c r="E6345" s="171" t="s">
        <v>20634</v>
      </c>
      <c r="F6345" s="171"/>
      <c r="G6345" s="171" t="s">
        <v>22684</v>
      </c>
      <c r="H6345" s="172" t="s">
        <v>22684</v>
      </c>
      <c r="I6345" s="173">
        <v>3140.0</v>
      </c>
      <c r="J6345" s="174">
        <v>240.0</v>
      </c>
      <c r="K6345" s="179">
        <v>0.0</v>
      </c>
      <c r="L6345" s="178">
        <v>0.0</v>
      </c>
      <c r="M6345" s="177">
        <v>0.0</v>
      </c>
      <c r="N6345" s="178">
        <v>0.0</v>
      </c>
      <c r="O6345" s="163"/>
      <c r="P6345" s="164"/>
      <c r="Q6345" s="163"/>
      <c r="R6345" s="163"/>
      <c r="S6345" s="168" t="s">
        <v>20645</v>
      </c>
      <c r="T6345" s="164">
        <v>0.0</v>
      </c>
    </row>
    <row r="6346" ht="18.75" customHeight="1">
      <c r="A6346" s="189">
        <v>46030.49587824074</v>
      </c>
      <c r="B6346" s="171">
        <v>9566.0</v>
      </c>
      <c r="C6346" s="171" t="s">
        <v>6423</v>
      </c>
      <c r="D6346" s="171"/>
      <c r="E6346" s="171" t="s">
        <v>20634</v>
      </c>
      <c r="F6346" s="171"/>
      <c r="G6346" s="171" t="s">
        <v>22684</v>
      </c>
      <c r="H6346" s="172" t="s">
        <v>22684</v>
      </c>
      <c r="I6346" s="173">
        <v>2900.0</v>
      </c>
      <c r="J6346" s="174">
        <v>240.0</v>
      </c>
      <c r="K6346" s="179">
        <v>0.0</v>
      </c>
      <c r="L6346" s="178">
        <v>240.0</v>
      </c>
      <c r="M6346" s="177">
        <v>0.0</v>
      </c>
      <c r="N6346" s="178">
        <v>0.0</v>
      </c>
      <c r="O6346" s="163"/>
      <c r="P6346" s="164"/>
      <c r="Q6346" s="163"/>
      <c r="R6346" s="163"/>
      <c r="S6346" s="168" t="s">
        <v>20645</v>
      </c>
      <c r="T6346" s="164">
        <v>0.0</v>
      </c>
    </row>
    <row r="6347" ht="18.75" customHeight="1">
      <c r="A6347" s="189">
        <v>46030.49698976852</v>
      </c>
      <c r="B6347" s="171">
        <v>9567.0</v>
      </c>
      <c r="C6347" s="171" t="s">
        <v>6423</v>
      </c>
      <c r="D6347" s="171"/>
      <c r="E6347" s="171" t="s">
        <v>20634</v>
      </c>
      <c r="F6347" s="171"/>
      <c r="G6347" s="171" t="s">
        <v>22683</v>
      </c>
      <c r="H6347" s="172" t="s">
        <v>22683</v>
      </c>
      <c r="I6347" s="173">
        <v>3380.0</v>
      </c>
      <c r="J6347" s="174">
        <v>360.0</v>
      </c>
      <c r="K6347" s="179">
        <v>0.0</v>
      </c>
      <c r="L6347" s="178">
        <v>0.0</v>
      </c>
      <c r="M6347" s="177">
        <v>0.0</v>
      </c>
      <c r="N6347" s="178">
        <v>0.0</v>
      </c>
      <c r="O6347" s="163"/>
      <c r="P6347" s="164"/>
      <c r="Q6347" s="163"/>
      <c r="R6347" s="163"/>
      <c r="S6347" s="168" t="s">
        <v>20645</v>
      </c>
      <c r="T6347" s="164">
        <v>0.0</v>
      </c>
    </row>
    <row r="6348" ht="18.75" customHeight="1">
      <c r="A6348" s="189">
        <v>46030.49879871528</v>
      </c>
      <c r="B6348" s="171">
        <v>9568.0</v>
      </c>
      <c r="C6348" s="171" t="s">
        <v>6423</v>
      </c>
      <c r="D6348" s="171"/>
      <c r="E6348" s="171" t="s">
        <v>20634</v>
      </c>
      <c r="F6348" s="171"/>
      <c r="G6348" s="171" t="s">
        <v>22683</v>
      </c>
      <c r="H6348" s="172" t="s">
        <v>22683</v>
      </c>
      <c r="I6348" s="173">
        <v>3020.0</v>
      </c>
      <c r="J6348" s="174">
        <v>280.0</v>
      </c>
      <c r="K6348" s="179">
        <v>0.0</v>
      </c>
      <c r="L6348" s="178">
        <v>280.0</v>
      </c>
      <c r="M6348" s="177">
        <v>0.0</v>
      </c>
      <c r="N6348" s="178">
        <v>0.0</v>
      </c>
      <c r="O6348" s="163"/>
      <c r="P6348" s="164"/>
      <c r="Q6348" s="163"/>
      <c r="R6348" s="163"/>
      <c r="S6348" s="168" t="s">
        <v>20645</v>
      </c>
      <c r="T6348" s="164">
        <v>0.0</v>
      </c>
    </row>
    <row r="6349" ht="18.75" customHeight="1">
      <c r="A6349" s="189">
        <v>46030.50391557871</v>
      </c>
      <c r="B6349" s="171">
        <v>9569.0</v>
      </c>
      <c r="C6349" s="171" t="s">
        <v>4444</v>
      </c>
      <c r="D6349" s="171"/>
      <c r="E6349" s="171" t="s">
        <v>20634</v>
      </c>
      <c r="F6349" s="171"/>
      <c r="G6349" s="171"/>
      <c r="H6349" s="172"/>
      <c r="I6349" s="173">
        <v>3180.0</v>
      </c>
      <c r="J6349" s="174">
        <v>380.0</v>
      </c>
      <c r="K6349" s="179">
        <v>380.0</v>
      </c>
      <c r="L6349" s="178">
        <v>0.0</v>
      </c>
      <c r="M6349" s="177">
        <v>0.0</v>
      </c>
      <c r="N6349" s="178">
        <v>0.0</v>
      </c>
      <c r="O6349" s="163"/>
      <c r="P6349" s="164"/>
      <c r="Q6349" s="163"/>
      <c r="R6349" s="163"/>
      <c r="S6349" s="168" t="s">
        <v>20645</v>
      </c>
      <c r="T6349" s="164">
        <v>0.0</v>
      </c>
    </row>
    <row r="6350" ht="18.75" customHeight="1">
      <c r="A6350" s="189">
        <v>46030.510598761575</v>
      </c>
      <c r="B6350" s="171">
        <v>9570.0</v>
      </c>
      <c r="C6350" s="171" t="s">
        <v>4035</v>
      </c>
      <c r="D6350" s="171"/>
      <c r="E6350" s="171" t="s">
        <v>20634</v>
      </c>
      <c r="F6350" s="171"/>
      <c r="G6350" s="171"/>
      <c r="H6350" s="172"/>
      <c r="I6350" s="173">
        <v>2700.0</v>
      </c>
      <c r="J6350" s="174">
        <v>100.0</v>
      </c>
      <c r="K6350" s="179">
        <v>0.0</v>
      </c>
      <c r="L6350" s="178">
        <v>0.0</v>
      </c>
      <c r="M6350" s="177">
        <v>0.0</v>
      </c>
      <c r="N6350" s="178">
        <v>100.0</v>
      </c>
      <c r="O6350" s="163"/>
      <c r="P6350" s="164"/>
      <c r="Q6350" s="163"/>
      <c r="R6350" s="163"/>
      <c r="S6350" s="168" t="s">
        <v>20645</v>
      </c>
      <c r="T6350" s="164">
        <v>0.0</v>
      </c>
    </row>
    <row r="6351" ht="18.75" customHeight="1">
      <c r="A6351" s="189">
        <v>46030.511149004626</v>
      </c>
      <c r="B6351" s="171">
        <v>9571.0</v>
      </c>
      <c r="C6351" s="171" t="s">
        <v>3989</v>
      </c>
      <c r="D6351" s="171"/>
      <c r="E6351" s="171" t="s">
        <v>20634</v>
      </c>
      <c r="F6351" s="171"/>
      <c r="G6351" s="171" t="s">
        <v>20873</v>
      </c>
      <c r="H6351" s="172" t="s">
        <v>20873</v>
      </c>
      <c r="I6351" s="173">
        <v>2860.0</v>
      </c>
      <c r="J6351" s="174">
        <v>380.0</v>
      </c>
      <c r="K6351" s="179">
        <v>0.0</v>
      </c>
      <c r="L6351" s="178">
        <v>380.0</v>
      </c>
      <c r="M6351" s="177">
        <v>0.0</v>
      </c>
      <c r="N6351" s="178">
        <v>380.0</v>
      </c>
      <c r="O6351" s="163"/>
      <c r="P6351" s="164"/>
      <c r="Q6351" s="163"/>
      <c r="R6351" s="163"/>
      <c r="S6351" s="168" t="s">
        <v>20645</v>
      </c>
      <c r="T6351" s="164">
        <v>0.0</v>
      </c>
    </row>
    <row r="6352" ht="18.75" customHeight="1">
      <c r="A6352" s="189">
        <v>46030.54602673611</v>
      </c>
      <c r="B6352" s="171">
        <v>9572.0</v>
      </c>
      <c r="C6352" s="171" t="s">
        <v>4444</v>
      </c>
      <c r="D6352" s="171"/>
      <c r="E6352" s="171" t="s">
        <v>20634</v>
      </c>
      <c r="F6352" s="171"/>
      <c r="G6352" s="171"/>
      <c r="H6352" s="172"/>
      <c r="I6352" s="173">
        <v>3280.0</v>
      </c>
      <c r="J6352" s="174">
        <v>480.0</v>
      </c>
      <c r="K6352" s="179">
        <v>480.0</v>
      </c>
      <c r="L6352" s="178">
        <v>0.0</v>
      </c>
      <c r="M6352" s="177">
        <v>0.0</v>
      </c>
      <c r="N6352" s="178">
        <v>480.0</v>
      </c>
      <c r="O6352" s="163"/>
      <c r="P6352" s="164"/>
      <c r="Q6352" s="163"/>
      <c r="R6352" s="163"/>
      <c r="S6352" s="168" t="s">
        <v>20645</v>
      </c>
      <c r="T6352" s="164">
        <v>0.0</v>
      </c>
    </row>
    <row r="6353" ht="18.75" customHeight="1">
      <c r="A6353" s="189">
        <v>46030.60602710648</v>
      </c>
      <c r="B6353" s="171">
        <v>9578.0</v>
      </c>
      <c r="C6353" s="171" t="s">
        <v>88</v>
      </c>
      <c r="D6353" s="171"/>
      <c r="E6353" s="171" t="s">
        <v>20634</v>
      </c>
      <c r="F6353" s="171"/>
      <c r="G6353" s="171"/>
      <c r="H6353" s="172"/>
      <c r="I6353" s="173">
        <v>2740.0</v>
      </c>
      <c r="J6353" s="174">
        <v>220.0</v>
      </c>
      <c r="K6353" s="179">
        <v>220.0</v>
      </c>
      <c r="L6353" s="178">
        <v>0.0</v>
      </c>
      <c r="M6353" s="177">
        <v>0.0</v>
      </c>
      <c r="N6353" s="178">
        <v>0.0</v>
      </c>
      <c r="O6353" s="163"/>
      <c r="P6353" s="164"/>
      <c r="Q6353" s="163"/>
      <c r="R6353" s="163"/>
      <c r="S6353" s="168" t="s">
        <v>20645</v>
      </c>
      <c r="T6353" s="164">
        <v>0.0</v>
      </c>
    </row>
    <row r="6354" ht="18.75" customHeight="1">
      <c r="A6354" s="189">
        <v>46030.62882488426</v>
      </c>
      <c r="B6354" s="171">
        <v>9579.0</v>
      </c>
      <c r="C6354" s="171" t="s">
        <v>4082</v>
      </c>
      <c r="D6354" s="171"/>
      <c r="E6354" s="171" t="s">
        <v>20634</v>
      </c>
      <c r="F6354" s="171"/>
      <c r="G6354" s="171"/>
      <c r="H6354" s="172"/>
      <c r="I6354" s="173">
        <v>3880.0</v>
      </c>
      <c r="J6354" s="174">
        <v>980.0</v>
      </c>
      <c r="K6354" s="179">
        <v>0.0</v>
      </c>
      <c r="L6354" s="178">
        <v>0.0</v>
      </c>
      <c r="M6354" s="177">
        <v>980.0</v>
      </c>
      <c r="N6354" s="178">
        <v>0.0</v>
      </c>
      <c r="O6354" s="163"/>
      <c r="P6354" s="164"/>
      <c r="Q6354" s="163"/>
      <c r="R6354" s="163"/>
      <c r="S6354" s="168" t="s">
        <v>20645</v>
      </c>
      <c r="T6354" s="164">
        <v>0.0</v>
      </c>
    </row>
    <row r="6355" ht="18.75" customHeight="1">
      <c r="A6355" s="170">
        <v>46031.0</v>
      </c>
      <c r="B6355" s="171">
        <v>18599.0</v>
      </c>
      <c r="C6355" s="171" t="s">
        <v>2895</v>
      </c>
      <c r="D6355" s="171" t="s">
        <v>20687</v>
      </c>
      <c r="E6355" s="171">
        <v>14.0</v>
      </c>
      <c r="F6355" s="171" t="s">
        <v>21118</v>
      </c>
      <c r="G6355" s="171" t="s">
        <v>4039</v>
      </c>
      <c r="H6355" s="172" t="s">
        <v>20635</v>
      </c>
      <c r="I6355" s="173">
        <v>13800.0</v>
      </c>
      <c r="J6355" s="174">
        <v>3760.0</v>
      </c>
      <c r="K6355" s="179">
        <v>3760.0</v>
      </c>
      <c r="L6355" s="178"/>
      <c r="M6355" s="177"/>
      <c r="N6355" s="178"/>
      <c r="O6355" s="163"/>
      <c r="P6355" s="164"/>
      <c r="Q6355" s="163"/>
      <c r="R6355" s="163"/>
      <c r="S6355" s="168"/>
      <c r="T6355" s="164"/>
    </row>
    <row r="6356" ht="18.75" customHeight="1">
      <c r="A6356" s="170">
        <v>46031.0</v>
      </c>
      <c r="B6356" s="171">
        <v>18600.0</v>
      </c>
      <c r="C6356" s="171" t="s">
        <v>4017</v>
      </c>
      <c r="D6356" s="171" t="s">
        <v>20673</v>
      </c>
      <c r="E6356" s="171">
        <v>8.0</v>
      </c>
      <c r="F6356" s="171" t="s">
        <v>20970</v>
      </c>
      <c r="G6356" s="171" t="s">
        <v>18245</v>
      </c>
      <c r="H6356" s="172" t="s">
        <v>20635</v>
      </c>
      <c r="I6356" s="173">
        <v>12720.0</v>
      </c>
      <c r="J6356" s="174">
        <v>2880.0</v>
      </c>
      <c r="K6356" s="179">
        <v>2880.0</v>
      </c>
      <c r="L6356" s="178"/>
      <c r="M6356" s="177"/>
      <c r="N6356" s="178"/>
      <c r="O6356" s="163"/>
      <c r="P6356" s="164"/>
      <c r="Q6356" s="163"/>
      <c r="R6356" s="163"/>
      <c r="S6356" s="168"/>
      <c r="T6356" s="164"/>
    </row>
    <row r="6357" ht="18.75" customHeight="1">
      <c r="A6357" s="170">
        <v>46031.0</v>
      </c>
      <c r="B6357" s="171">
        <v>18601.0</v>
      </c>
      <c r="C6357" s="171" t="s">
        <v>3980</v>
      </c>
      <c r="D6357" s="171" t="s">
        <v>20659</v>
      </c>
      <c r="E6357" s="171">
        <v>8.0</v>
      </c>
      <c r="F6357" s="171" t="s">
        <v>21411</v>
      </c>
      <c r="G6357" s="171" t="s">
        <v>18247</v>
      </c>
      <c r="H6357" s="172" t="s">
        <v>20635</v>
      </c>
      <c r="I6357" s="173">
        <v>11540.0</v>
      </c>
      <c r="J6357" s="174">
        <v>1840.0</v>
      </c>
      <c r="K6357" s="179">
        <v>1840.0</v>
      </c>
      <c r="L6357" s="178"/>
      <c r="M6357" s="177"/>
      <c r="N6357" s="178"/>
      <c r="O6357" s="163"/>
      <c r="P6357" s="164"/>
      <c r="Q6357" s="163"/>
      <c r="R6357" s="163"/>
      <c r="S6357" s="168"/>
      <c r="T6357" s="164"/>
    </row>
    <row r="6358" ht="18.75" customHeight="1">
      <c r="A6358" s="170">
        <v>46031.0</v>
      </c>
      <c r="B6358" s="171">
        <v>18602.0</v>
      </c>
      <c r="C6358" s="171" t="s">
        <v>3980</v>
      </c>
      <c r="D6358" s="171" t="s">
        <v>20673</v>
      </c>
      <c r="E6358" s="171">
        <v>8.0</v>
      </c>
      <c r="F6358" s="171" t="s">
        <v>20895</v>
      </c>
      <c r="G6358" s="171" t="s">
        <v>18034</v>
      </c>
      <c r="H6358" s="172" t="s">
        <v>20635</v>
      </c>
      <c r="I6358" s="173">
        <v>11940.0</v>
      </c>
      <c r="J6358" s="174">
        <v>2100.0</v>
      </c>
      <c r="K6358" s="179">
        <v>2100.0</v>
      </c>
      <c r="L6358" s="178"/>
      <c r="M6358" s="177"/>
      <c r="N6358" s="178"/>
      <c r="O6358" s="163"/>
      <c r="P6358" s="164"/>
      <c r="Q6358" s="163"/>
      <c r="R6358" s="163"/>
      <c r="S6358" s="168"/>
      <c r="T6358" s="164"/>
    </row>
    <row r="6359" ht="18.75" customHeight="1">
      <c r="A6359" s="170">
        <v>46031.0</v>
      </c>
      <c r="B6359" s="171">
        <v>18603.0</v>
      </c>
      <c r="C6359" s="171" t="s">
        <v>4454</v>
      </c>
      <c r="D6359" s="171" t="s">
        <v>20659</v>
      </c>
      <c r="E6359" s="171">
        <v>14.0</v>
      </c>
      <c r="F6359" s="171" t="s">
        <v>22195</v>
      </c>
      <c r="G6359" s="171" t="s">
        <v>9926</v>
      </c>
      <c r="H6359" s="172" t="s">
        <v>20635</v>
      </c>
      <c r="I6359" s="173">
        <v>13940.0</v>
      </c>
      <c r="J6359" s="174">
        <v>3900.0</v>
      </c>
      <c r="K6359" s="179">
        <v>3900.0</v>
      </c>
      <c r="L6359" s="178"/>
      <c r="M6359" s="177"/>
      <c r="N6359" s="178"/>
      <c r="O6359" s="163"/>
      <c r="P6359" s="164"/>
      <c r="Q6359" s="163"/>
      <c r="R6359" s="163"/>
      <c r="S6359" s="168"/>
      <c r="T6359" s="164"/>
    </row>
    <row r="6360" ht="18.75" customHeight="1">
      <c r="A6360" s="170">
        <v>46031.0</v>
      </c>
      <c r="B6360" s="171">
        <v>18604.0</v>
      </c>
      <c r="C6360" s="171" t="s">
        <v>3220</v>
      </c>
      <c r="D6360" s="171" t="s">
        <v>20687</v>
      </c>
      <c r="E6360" s="171">
        <v>16.0</v>
      </c>
      <c r="F6360" s="171" t="s">
        <v>20717</v>
      </c>
      <c r="G6360" s="171" t="s">
        <v>15427</v>
      </c>
      <c r="H6360" s="172" t="s">
        <v>20635</v>
      </c>
      <c r="I6360" s="173">
        <v>14180.0</v>
      </c>
      <c r="J6360" s="174">
        <v>4140.0</v>
      </c>
      <c r="K6360" s="179">
        <v>4140.0</v>
      </c>
      <c r="L6360" s="178"/>
      <c r="M6360" s="177"/>
      <c r="N6360" s="178"/>
      <c r="O6360" s="163"/>
      <c r="P6360" s="164"/>
      <c r="Q6360" s="163"/>
      <c r="R6360" s="163"/>
      <c r="S6360" s="168"/>
      <c r="T6360" s="164"/>
    </row>
    <row r="6361" ht="18.75" customHeight="1">
      <c r="A6361" s="170">
        <v>46031.0</v>
      </c>
      <c r="B6361" s="171">
        <v>18605.0</v>
      </c>
      <c r="C6361" s="171" t="s">
        <v>628</v>
      </c>
      <c r="D6361" s="171" t="s">
        <v>20687</v>
      </c>
      <c r="E6361" s="171" t="s">
        <v>177</v>
      </c>
      <c r="F6361" s="171" t="s">
        <v>22519</v>
      </c>
      <c r="G6361" s="171" t="s">
        <v>18265</v>
      </c>
      <c r="H6361" s="172" t="s">
        <v>20635</v>
      </c>
      <c r="I6361" s="173">
        <v>12420.0</v>
      </c>
      <c r="J6361" s="174">
        <v>2180.0</v>
      </c>
      <c r="K6361" s="179">
        <v>2180.0</v>
      </c>
      <c r="L6361" s="178"/>
      <c r="M6361" s="177"/>
      <c r="N6361" s="178"/>
      <c r="O6361" s="163"/>
      <c r="P6361" s="164"/>
      <c r="Q6361" s="163"/>
      <c r="R6361" s="163"/>
      <c r="S6361" s="168"/>
      <c r="T6361" s="164"/>
    </row>
    <row r="6362" ht="18.75" customHeight="1">
      <c r="A6362" s="170">
        <v>46031.0</v>
      </c>
      <c r="B6362" s="171">
        <v>18606.0</v>
      </c>
      <c r="C6362" s="171" t="s">
        <v>21371</v>
      </c>
      <c r="D6362" s="171" t="s">
        <v>20673</v>
      </c>
      <c r="E6362" s="171">
        <v>8.0</v>
      </c>
      <c r="F6362" s="171" t="s">
        <v>21615</v>
      </c>
      <c r="G6362" s="171" t="s">
        <v>17331</v>
      </c>
      <c r="H6362" s="172" t="s">
        <v>20635</v>
      </c>
      <c r="I6362" s="173">
        <v>14800.0</v>
      </c>
      <c r="J6362" s="174">
        <v>4960.0</v>
      </c>
      <c r="K6362" s="179">
        <v>4960.0</v>
      </c>
      <c r="L6362" s="178"/>
      <c r="M6362" s="177"/>
      <c r="N6362" s="178"/>
      <c r="O6362" s="163"/>
      <c r="P6362" s="164"/>
      <c r="Q6362" s="163"/>
      <c r="R6362" s="163"/>
      <c r="S6362" s="168"/>
      <c r="T6362" s="164"/>
    </row>
    <row r="6363" ht="18.75" customHeight="1">
      <c r="A6363" s="170">
        <v>46031.0</v>
      </c>
      <c r="B6363" s="171">
        <v>18607.0</v>
      </c>
      <c r="C6363" s="171" t="s">
        <v>4017</v>
      </c>
      <c r="D6363" s="171" t="s">
        <v>20687</v>
      </c>
      <c r="E6363" s="171">
        <v>8.0</v>
      </c>
      <c r="F6363" s="171" t="s">
        <v>21005</v>
      </c>
      <c r="G6363" s="171" t="s">
        <v>18277</v>
      </c>
      <c r="H6363" s="172" t="s">
        <v>20635</v>
      </c>
      <c r="I6363" s="173">
        <v>10500.0</v>
      </c>
      <c r="J6363" s="174">
        <v>480.0</v>
      </c>
      <c r="K6363" s="179">
        <v>480.0</v>
      </c>
      <c r="L6363" s="178"/>
      <c r="M6363" s="177"/>
      <c r="N6363" s="178"/>
      <c r="O6363" s="163"/>
      <c r="P6363" s="164"/>
      <c r="Q6363" s="163"/>
      <c r="R6363" s="163"/>
      <c r="S6363" s="168"/>
      <c r="T6363" s="164"/>
    </row>
    <row r="6364" ht="18.75" customHeight="1">
      <c r="A6364" s="170">
        <v>46031.0</v>
      </c>
      <c r="B6364" s="171">
        <v>18608.0</v>
      </c>
      <c r="C6364" s="171" t="s">
        <v>19529</v>
      </c>
      <c r="D6364" s="171" t="s">
        <v>20673</v>
      </c>
      <c r="E6364" s="171">
        <v>8.0</v>
      </c>
      <c r="F6364" s="171" t="s">
        <v>20977</v>
      </c>
      <c r="G6364" s="171" t="s">
        <v>11658</v>
      </c>
      <c r="H6364" s="172" t="s">
        <v>20635</v>
      </c>
      <c r="I6364" s="173">
        <v>14880.0</v>
      </c>
      <c r="J6364" s="174">
        <v>5040.0</v>
      </c>
      <c r="K6364" s="179">
        <v>5040.0</v>
      </c>
      <c r="L6364" s="178"/>
      <c r="M6364" s="177"/>
      <c r="N6364" s="178"/>
      <c r="O6364" s="163"/>
      <c r="P6364" s="164"/>
      <c r="Q6364" s="163"/>
      <c r="R6364" s="163"/>
      <c r="S6364" s="168"/>
      <c r="T6364" s="164"/>
    </row>
    <row r="6365" ht="18.75" customHeight="1">
      <c r="A6365" s="170">
        <v>46031.0</v>
      </c>
      <c r="B6365" s="171">
        <v>18609.0</v>
      </c>
      <c r="C6365" s="171" t="s">
        <v>23284</v>
      </c>
      <c r="D6365" s="171" t="s">
        <v>20659</v>
      </c>
      <c r="E6365" s="171">
        <v>8.0</v>
      </c>
      <c r="F6365" s="171" t="s">
        <v>21876</v>
      </c>
      <c r="G6365" s="171" t="s">
        <v>18305</v>
      </c>
      <c r="H6365" s="172" t="s">
        <v>20635</v>
      </c>
      <c r="I6365" s="173">
        <v>12760.0</v>
      </c>
      <c r="J6365" s="174">
        <v>3060.0</v>
      </c>
      <c r="K6365" s="179">
        <v>3060.0</v>
      </c>
      <c r="L6365" s="178"/>
      <c r="M6365" s="177"/>
      <c r="N6365" s="178"/>
      <c r="O6365" s="163"/>
      <c r="P6365" s="164"/>
      <c r="Q6365" s="163"/>
      <c r="R6365" s="163"/>
      <c r="S6365" s="168"/>
      <c r="T6365" s="164"/>
    </row>
    <row r="6366" ht="18.75" customHeight="1">
      <c r="A6366" s="170">
        <v>46031.0</v>
      </c>
      <c r="B6366" s="171">
        <v>18610.0</v>
      </c>
      <c r="C6366" s="171" t="s">
        <v>20986</v>
      </c>
      <c r="D6366" s="171" t="s">
        <v>20659</v>
      </c>
      <c r="E6366" s="171">
        <v>16.0</v>
      </c>
      <c r="F6366" s="171" t="s">
        <v>20894</v>
      </c>
      <c r="G6366" s="171" t="s">
        <v>196</v>
      </c>
      <c r="H6366" s="172" t="s">
        <v>20635</v>
      </c>
      <c r="I6366" s="173">
        <v>12360.0</v>
      </c>
      <c r="J6366" s="174">
        <v>2660.0</v>
      </c>
      <c r="K6366" s="179">
        <v>2660.0</v>
      </c>
      <c r="L6366" s="178"/>
      <c r="M6366" s="177"/>
      <c r="N6366" s="178"/>
      <c r="O6366" s="163"/>
      <c r="P6366" s="164"/>
      <c r="Q6366" s="163"/>
      <c r="R6366" s="163"/>
      <c r="S6366" s="168"/>
      <c r="T6366" s="164"/>
    </row>
    <row r="6367" ht="18.75" customHeight="1">
      <c r="A6367" s="170">
        <v>46031.0</v>
      </c>
      <c r="B6367" s="171">
        <v>18611.0</v>
      </c>
      <c r="C6367" s="171" t="s">
        <v>20893</v>
      </c>
      <c r="D6367" s="171" t="s">
        <v>20687</v>
      </c>
      <c r="E6367" s="171">
        <v>8.0</v>
      </c>
      <c r="F6367" s="171" t="s">
        <v>22127</v>
      </c>
      <c r="G6367" s="171" t="s">
        <v>12712</v>
      </c>
      <c r="H6367" s="172" t="s">
        <v>20635</v>
      </c>
      <c r="I6367" s="173">
        <v>12160.0</v>
      </c>
      <c r="J6367" s="174">
        <v>2460.0</v>
      </c>
      <c r="K6367" s="179">
        <v>2460.0</v>
      </c>
      <c r="L6367" s="178"/>
      <c r="M6367" s="177"/>
      <c r="N6367" s="178"/>
      <c r="O6367" s="163"/>
      <c r="P6367" s="164"/>
      <c r="Q6367" s="163"/>
      <c r="R6367" s="163"/>
      <c r="S6367" s="168"/>
      <c r="T6367" s="164"/>
    </row>
    <row r="6368" ht="18.75" customHeight="1">
      <c r="A6368" s="170">
        <v>46031.0</v>
      </c>
      <c r="B6368" s="171">
        <v>18612.0</v>
      </c>
      <c r="C6368" s="171" t="s">
        <v>265</v>
      </c>
      <c r="D6368" s="171" t="s">
        <v>20673</v>
      </c>
      <c r="E6368" s="171">
        <v>8.0</v>
      </c>
      <c r="F6368" s="171" t="s">
        <v>21689</v>
      </c>
      <c r="G6368" s="171" t="s">
        <v>18318</v>
      </c>
      <c r="H6368" s="172" t="s">
        <v>20638</v>
      </c>
      <c r="I6368" s="173">
        <v>18100.0</v>
      </c>
      <c r="J6368" s="174">
        <v>8260.0</v>
      </c>
      <c r="K6368" s="179"/>
      <c r="L6368" s="178"/>
      <c r="M6368" s="177"/>
      <c r="N6368" s="178">
        <v>8260.0</v>
      </c>
      <c r="O6368" s="163"/>
      <c r="P6368" s="164"/>
      <c r="Q6368" s="163"/>
      <c r="R6368" s="163"/>
      <c r="S6368" s="168"/>
      <c r="T6368" s="164"/>
    </row>
    <row r="6369" ht="18.75" customHeight="1">
      <c r="A6369" s="170">
        <v>46031.0</v>
      </c>
      <c r="B6369" s="171">
        <v>18613.0</v>
      </c>
      <c r="C6369" s="171" t="s">
        <v>21655</v>
      </c>
      <c r="D6369" s="171" t="s">
        <v>20687</v>
      </c>
      <c r="E6369" s="171">
        <v>8.0</v>
      </c>
      <c r="F6369" s="171" t="s">
        <v>20761</v>
      </c>
      <c r="G6369" s="171" t="s">
        <v>18325</v>
      </c>
      <c r="H6369" s="172" t="s">
        <v>20669</v>
      </c>
      <c r="I6369" s="173">
        <v>10780.0</v>
      </c>
      <c r="J6369" s="174">
        <v>760.0</v>
      </c>
      <c r="K6369" s="179"/>
      <c r="L6369" s="178">
        <v>760.0</v>
      </c>
      <c r="M6369" s="177"/>
      <c r="N6369" s="178"/>
      <c r="O6369" s="163"/>
      <c r="P6369" s="164"/>
      <c r="Q6369" s="163"/>
      <c r="R6369" s="163"/>
      <c r="S6369" s="168"/>
      <c r="T6369" s="164"/>
    </row>
    <row r="6370" ht="18.75" customHeight="1">
      <c r="A6370" s="170">
        <v>46031.0</v>
      </c>
      <c r="B6370" s="171">
        <v>18614.0</v>
      </c>
      <c r="C6370" s="171" t="s">
        <v>23251</v>
      </c>
      <c r="D6370" s="171" t="s">
        <v>20673</v>
      </c>
      <c r="E6370" s="171">
        <v>8.0</v>
      </c>
      <c r="F6370" s="171" t="s">
        <v>22013</v>
      </c>
      <c r="G6370" s="171" t="s">
        <v>18327</v>
      </c>
      <c r="H6370" s="172" t="s">
        <v>20638</v>
      </c>
      <c r="I6370" s="173">
        <v>17420.0</v>
      </c>
      <c r="J6370" s="174">
        <v>7580.0</v>
      </c>
      <c r="K6370" s="179"/>
      <c r="L6370" s="178"/>
      <c r="M6370" s="177"/>
      <c r="N6370" s="178">
        <v>7580.0</v>
      </c>
      <c r="O6370" s="163"/>
      <c r="P6370" s="164"/>
      <c r="Q6370" s="163"/>
      <c r="R6370" s="163"/>
      <c r="S6370" s="168"/>
      <c r="T6370" s="164"/>
    </row>
    <row r="6371" ht="18.75" customHeight="1">
      <c r="A6371" s="170">
        <v>46031.0</v>
      </c>
      <c r="B6371" s="171">
        <v>18615.0</v>
      </c>
      <c r="C6371" s="171" t="s">
        <v>20760</v>
      </c>
      <c r="D6371" s="171" t="s">
        <v>20659</v>
      </c>
      <c r="E6371" s="171">
        <v>8.0</v>
      </c>
      <c r="F6371" s="171" t="s">
        <v>21145</v>
      </c>
      <c r="G6371" s="171" t="s">
        <v>4113</v>
      </c>
      <c r="H6371" s="172" t="s">
        <v>20635</v>
      </c>
      <c r="I6371" s="173">
        <v>10800.0</v>
      </c>
      <c r="J6371" s="174">
        <v>780.0</v>
      </c>
      <c r="K6371" s="179">
        <v>780.0</v>
      </c>
      <c r="L6371" s="178"/>
      <c r="M6371" s="177"/>
      <c r="N6371" s="178"/>
      <c r="O6371" s="163"/>
      <c r="P6371" s="164"/>
      <c r="Q6371" s="163"/>
      <c r="R6371" s="163"/>
      <c r="S6371" s="168"/>
      <c r="T6371" s="164"/>
    </row>
    <row r="6372" ht="18.75" customHeight="1">
      <c r="A6372" s="189">
        <v>46031.029015844906</v>
      </c>
      <c r="B6372" s="171">
        <v>9580.0</v>
      </c>
      <c r="C6372" s="171" t="s">
        <v>4138</v>
      </c>
      <c r="D6372" s="171"/>
      <c r="E6372" s="171" t="s">
        <v>20634</v>
      </c>
      <c r="F6372" s="171"/>
      <c r="G6372" s="171"/>
      <c r="H6372" s="172"/>
      <c r="I6372" s="173">
        <v>3380.0</v>
      </c>
      <c r="J6372" s="174">
        <v>240.0</v>
      </c>
      <c r="K6372" s="179">
        <v>0.0</v>
      </c>
      <c r="L6372" s="178">
        <v>240.0</v>
      </c>
      <c r="M6372" s="177">
        <v>0.0</v>
      </c>
      <c r="N6372" s="178">
        <v>0.0</v>
      </c>
      <c r="O6372" s="163"/>
      <c r="P6372" s="164"/>
      <c r="Q6372" s="163"/>
      <c r="R6372" s="163"/>
      <c r="S6372" s="168" t="s">
        <v>20645</v>
      </c>
      <c r="T6372" s="164">
        <v>0.0</v>
      </c>
    </row>
    <row r="6373" ht="18.75" customHeight="1">
      <c r="A6373" s="189">
        <v>46031.34402575232</v>
      </c>
      <c r="B6373" s="171">
        <v>9581.0</v>
      </c>
      <c r="C6373" s="171" t="s">
        <v>8901</v>
      </c>
      <c r="D6373" s="171"/>
      <c r="E6373" s="171" t="s">
        <v>20634</v>
      </c>
      <c r="F6373" s="171"/>
      <c r="G6373" s="171" t="s">
        <v>23285</v>
      </c>
      <c r="H6373" s="172" t="s">
        <v>23285</v>
      </c>
      <c r="I6373" s="173">
        <v>11680.0</v>
      </c>
      <c r="J6373" s="174">
        <v>880.0</v>
      </c>
      <c r="K6373" s="179">
        <v>880.0</v>
      </c>
      <c r="L6373" s="178">
        <v>0.0</v>
      </c>
      <c r="M6373" s="177">
        <v>0.0</v>
      </c>
      <c r="N6373" s="178">
        <v>0.0</v>
      </c>
      <c r="O6373" s="163"/>
      <c r="P6373" s="164"/>
      <c r="Q6373" s="163"/>
      <c r="R6373" s="163"/>
      <c r="S6373" s="168" t="s">
        <v>20645</v>
      </c>
      <c r="T6373" s="164">
        <v>0.0</v>
      </c>
    </row>
    <row r="6374" ht="18.75" customHeight="1">
      <c r="A6374" s="189">
        <v>46031.36249831018</v>
      </c>
      <c r="B6374" s="171">
        <v>9582.0</v>
      </c>
      <c r="C6374" s="171" t="s">
        <v>4017</v>
      </c>
      <c r="D6374" s="171"/>
      <c r="E6374" s="171" t="s">
        <v>20634</v>
      </c>
      <c r="F6374" s="171"/>
      <c r="G6374" s="171" t="s">
        <v>4500</v>
      </c>
      <c r="H6374" s="172" t="s">
        <v>4500</v>
      </c>
      <c r="I6374" s="173">
        <v>3880.0</v>
      </c>
      <c r="J6374" s="174">
        <v>440.0</v>
      </c>
      <c r="K6374" s="179">
        <v>220.0</v>
      </c>
      <c r="L6374" s="178">
        <v>0.0</v>
      </c>
      <c r="M6374" s="177">
        <v>220.0</v>
      </c>
      <c r="N6374" s="178">
        <v>0.0</v>
      </c>
      <c r="O6374" s="163"/>
      <c r="P6374" s="164"/>
      <c r="Q6374" s="163"/>
      <c r="R6374" s="163"/>
      <c r="S6374" s="168" t="s">
        <v>20645</v>
      </c>
      <c r="T6374" s="164">
        <v>0.0</v>
      </c>
    </row>
    <row r="6375" ht="18.75" customHeight="1">
      <c r="A6375" s="189">
        <v>46031.37358211806</v>
      </c>
      <c r="B6375" s="171">
        <v>9583.0</v>
      </c>
      <c r="C6375" s="171" t="s">
        <v>8901</v>
      </c>
      <c r="D6375" s="171"/>
      <c r="E6375" s="171" t="s">
        <v>20634</v>
      </c>
      <c r="F6375" s="171"/>
      <c r="G6375" s="171" t="s">
        <v>23286</v>
      </c>
      <c r="H6375" s="172" t="s">
        <v>23286</v>
      </c>
      <c r="I6375" s="173">
        <v>12320.0</v>
      </c>
      <c r="J6375" s="174">
        <v>1820.0</v>
      </c>
      <c r="K6375" s="179">
        <v>1820.0</v>
      </c>
      <c r="L6375" s="178">
        <v>0.0</v>
      </c>
      <c r="M6375" s="177">
        <v>0.0</v>
      </c>
      <c r="N6375" s="178">
        <v>0.0</v>
      </c>
      <c r="O6375" s="163"/>
      <c r="P6375" s="164"/>
      <c r="Q6375" s="163"/>
      <c r="R6375" s="163"/>
      <c r="S6375" s="168" t="s">
        <v>20645</v>
      </c>
      <c r="T6375" s="164">
        <v>0.0</v>
      </c>
    </row>
    <row r="6376" ht="18.75" customHeight="1">
      <c r="A6376" s="189">
        <v>46031.44095841435</v>
      </c>
      <c r="B6376" s="171">
        <v>9584.0</v>
      </c>
      <c r="C6376" s="171" t="s">
        <v>4444</v>
      </c>
      <c r="D6376" s="171"/>
      <c r="E6376" s="171" t="s">
        <v>20634</v>
      </c>
      <c r="F6376" s="171"/>
      <c r="G6376" s="171"/>
      <c r="H6376" s="172"/>
      <c r="I6376" s="173">
        <v>3620.0</v>
      </c>
      <c r="J6376" s="174">
        <v>820.0</v>
      </c>
      <c r="K6376" s="179">
        <v>820.0</v>
      </c>
      <c r="L6376" s="178">
        <v>0.0</v>
      </c>
      <c r="M6376" s="177">
        <v>0.0</v>
      </c>
      <c r="N6376" s="178">
        <v>0.0</v>
      </c>
      <c r="O6376" s="163"/>
      <c r="P6376" s="164"/>
      <c r="Q6376" s="163"/>
      <c r="R6376" s="163"/>
      <c r="S6376" s="168" t="s">
        <v>20645</v>
      </c>
      <c r="T6376" s="164">
        <v>0.0</v>
      </c>
    </row>
    <row r="6377" ht="18.75" customHeight="1">
      <c r="A6377" s="189">
        <v>46031.45312605324</v>
      </c>
      <c r="B6377" s="171">
        <v>9585.0</v>
      </c>
      <c r="C6377" s="171" t="s">
        <v>8901</v>
      </c>
      <c r="D6377" s="171"/>
      <c r="E6377" s="171" t="s">
        <v>20634</v>
      </c>
      <c r="F6377" s="171"/>
      <c r="G6377" s="171" t="s">
        <v>23287</v>
      </c>
      <c r="H6377" s="172" t="s">
        <v>23287</v>
      </c>
      <c r="I6377" s="173">
        <v>15420.0</v>
      </c>
      <c r="J6377" s="174">
        <v>5080.0</v>
      </c>
      <c r="K6377" s="179">
        <v>5080.0</v>
      </c>
      <c r="L6377" s="178">
        <v>0.0</v>
      </c>
      <c r="M6377" s="177">
        <v>0.0</v>
      </c>
      <c r="N6377" s="178">
        <v>0.0</v>
      </c>
      <c r="O6377" s="163"/>
      <c r="P6377" s="164"/>
      <c r="Q6377" s="163"/>
      <c r="R6377" s="163"/>
      <c r="S6377" s="168" t="s">
        <v>20645</v>
      </c>
      <c r="T6377" s="164">
        <v>0.0</v>
      </c>
    </row>
    <row r="6378" ht="18.75" customHeight="1">
      <c r="A6378" s="189">
        <v>46031.47862285879</v>
      </c>
      <c r="B6378" s="171">
        <v>9586.0</v>
      </c>
      <c r="C6378" s="171" t="s">
        <v>4112</v>
      </c>
      <c r="D6378" s="171"/>
      <c r="E6378" s="171" t="s">
        <v>20634</v>
      </c>
      <c r="F6378" s="171"/>
      <c r="G6378" s="171" t="s">
        <v>23288</v>
      </c>
      <c r="H6378" s="172" t="s">
        <v>23288</v>
      </c>
      <c r="I6378" s="173">
        <v>3760.0</v>
      </c>
      <c r="J6378" s="174">
        <v>1000.0</v>
      </c>
      <c r="K6378" s="179">
        <v>1000.0</v>
      </c>
      <c r="L6378" s="178">
        <v>0.0</v>
      </c>
      <c r="M6378" s="177">
        <v>0.0</v>
      </c>
      <c r="N6378" s="178">
        <v>0.0</v>
      </c>
      <c r="O6378" s="163"/>
      <c r="P6378" s="164"/>
      <c r="Q6378" s="163"/>
      <c r="R6378" s="163"/>
      <c r="S6378" s="168" t="s">
        <v>20645</v>
      </c>
      <c r="T6378" s="164">
        <v>0.0</v>
      </c>
    </row>
    <row r="6379" ht="18.75" customHeight="1">
      <c r="A6379" s="189">
        <v>46031.48052591435</v>
      </c>
      <c r="B6379" s="171">
        <v>9587.0</v>
      </c>
      <c r="C6379" s="171" t="s">
        <v>4017</v>
      </c>
      <c r="D6379" s="171"/>
      <c r="E6379" s="171" t="s">
        <v>20634</v>
      </c>
      <c r="F6379" s="171"/>
      <c r="G6379" s="171" t="s">
        <v>4500</v>
      </c>
      <c r="H6379" s="172" t="s">
        <v>4500</v>
      </c>
      <c r="I6379" s="173">
        <v>3740.0</v>
      </c>
      <c r="J6379" s="174">
        <v>720.0</v>
      </c>
      <c r="K6379" s="179">
        <v>720.0</v>
      </c>
      <c r="L6379" s="178">
        <v>0.0</v>
      </c>
      <c r="M6379" s="177">
        <v>0.0</v>
      </c>
      <c r="N6379" s="178">
        <v>0.0</v>
      </c>
      <c r="O6379" s="163"/>
      <c r="P6379" s="164"/>
      <c r="Q6379" s="163"/>
      <c r="R6379" s="163"/>
      <c r="S6379" s="168" t="s">
        <v>20645</v>
      </c>
      <c r="T6379" s="164">
        <v>0.0</v>
      </c>
    </row>
    <row r="6380" ht="18.75" customHeight="1">
      <c r="A6380" s="189">
        <v>46031.510982141204</v>
      </c>
      <c r="B6380" s="171">
        <v>9588.0</v>
      </c>
      <c r="C6380" s="171" t="s">
        <v>2792</v>
      </c>
      <c r="D6380" s="171"/>
      <c r="E6380" s="171" t="s">
        <v>20634</v>
      </c>
      <c r="F6380" s="171"/>
      <c r="G6380" s="171" t="s">
        <v>22880</v>
      </c>
      <c r="H6380" s="172" t="s">
        <v>22880</v>
      </c>
      <c r="I6380" s="173">
        <v>3300.0</v>
      </c>
      <c r="J6380" s="174">
        <v>460.0</v>
      </c>
      <c r="K6380" s="179">
        <v>0.0</v>
      </c>
      <c r="L6380" s="178">
        <v>460.0</v>
      </c>
      <c r="M6380" s="177">
        <v>0.0</v>
      </c>
      <c r="N6380" s="178">
        <v>0.0</v>
      </c>
      <c r="O6380" s="163"/>
      <c r="P6380" s="164"/>
      <c r="Q6380" s="163"/>
      <c r="R6380" s="163"/>
      <c r="S6380" s="168" t="s">
        <v>20645</v>
      </c>
      <c r="T6380" s="164">
        <v>0.0</v>
      </c>
    </row>
    <row r="6381" ht="18.75" customHeight="1">
      <c r="A6381" s="189">
        <v>46031.5135237037</v>
      </c>
      <c r="B6381" s="171">
        <v>9589.0</v>
      </c>
      <c r="C6381" s="171" t="s">
        <v>5578</v>
      </c>
      <c r="D6381" s="171"/>
      <c r="E6381" s="171" t="s">
        <v>20634</v>
      </c>
      <c r="F6381" s="171"/>
      <c r="G6381" s="171" t="s">
        <v>20873</v>
      </c>
      <c r="H6381" s="172" t="s">
        <v>20873</v>
      </c>
      <c r="I6381" s="173">
        <v>3940.0</v>
      </c>
      <c r="J6381" s="174">
        <v>540.0</v>
      </c>
      <c r="K6381" s="179">
        <v>0.0</v>
      </c>
      <c r="L6381" s="178">
        <v>540.0</v>
      </c>
      <c r="M6381" s="177">
        <v>0.0</v>
      </c>
      <c r="N6381" s="178">
        <v>0.0</v>
      </c>
      <c r="O6381" s="163"/>
      <c r="P6381" s="164"/>
      <c r="Q6381" s="163"/>
      <c r="R6381" s="163"/>
      <c r="S6381" s="168" t="s">
        <v>20645</v>
      </c>
      <c r="T6381" s="164">
        <v>0.0</v>
      </c>
    </row>
    <row r="6382" ht="18.75" customHeight="1">
      <c r="A6382" s="189">
        <v>46031.51586881945</v>
      </c>
      <c r="B6382" s="171">
        <v>9590.0</v>
      </c>
      <c r="C6382" s="171" t="s">
        <v>4082</v>
      </c>
      <c r="D6382" s="171"/>
      <c r="E6382" s="171" t="s">
        <v>20634</v>
      </c>
      <c r="F6382" s="171"/>
      <c r="G6382" s="171"/>
      <c r="H6382" s="172"/>
      <c r="I6382" s="173">
        <v>3920.0</v>
      </c>
      <c r="J6382" s="174">
        <v>980.0</v>
      </c>
      <c r="K6382" s="179">
        <v>980.0</v>
      </c>
      <c r="L6382" s="178">
        <v>0.0</v>
      </c>
      <c r="M6382" s="177">
        <v>0.0</v>
      </c>
      <c r="N6382" s="178">
        <v>0.0</v>
      </c>
      <c r="O6382" s="163"/>
      <c r="P6382" s="164"/>
      <c r="Q6382" s="163"/>
      <c r="R6382" s="163"/>
      <c r="S6382" s="168" t="s">
        <v>20645</v>
      </c>
      <c r="T6382" s="164">
        <v>0.0</v>
      </c>
    </row>
    <row r="6383" ht="18.75" customHeight="1">
      <c r="A6383" s="189">
        <v>46031.517104212966</v>
      </c>
      <c r="B6383" s="171">
        <v>9591.0</v>
      </c>
      <c r="C6383" s="171" t="s">
        <v>4444</v>
      </c>
      <c r="D6383" s="171"/>
      <c r="E6383" s="171" t="s">
        <v>20634</v>
      </c>
      <c r="F6383" s="171"/>
      <c r="G6383" s="171"/>
      <c r="H6383" s="172"/>
      <c r="I6383" s="173">
        <v>3500.0</v>
      </c>
      <c r="J6383" s="174">
        <v>700.0</v>
      </c>
      <c r="K6383" s="179">
        <v>0.0</v>
      </c>
      <c r="L6383" s="178">
        <v>0.0</v>
      </c>
      <c r="M6383" s="177">
        <v>0.0</v>
      </c>
      <c r="N6383" s="178">
        <v>700.0</v>
      </c>
      <c r="O6383" s="163"/>
      <c r="P6383" s="164"/>
      <c r="Q6383" s="163"/>
      <c r="R6383" s="163"/>
      <c r="S6383" s="168" t="s">
        <v>20645</v>
      </c>
      <c r="T6383" s="164">
        <v>0.0</v>
      </c>
    </row>
    <row r="6384" ht="18.75" customHeight="1">
      <c r="A6384" s="189">
        <v>46031.519705451385</v>
      </c>
      <c r="B6384" s="171">
        <v>9592.0</v>
      </c>
      <c r="C6384" s="171" t="s">
        <v>6423</v>
      </c>
      <c r="D6384" s="171"/>
      <c r="E6384" s="171" t="s">
        <v>20634</v>
      </c>
      <c r="F6384" s="171"/>
      <c r="G6384" s="171" t="s">
        <v>22684</v>
      </c>
      <c r="H6384" s="172" t="s">
        <v>22684</v>
      </c>
      <c r="I6384" s="173">
        <v>3400.0</v>
      </c>
      <c r="J6384" s="174">
        <v>240.0</v>
      </c>
      <c r="K6384" s="179">
        <v>0.0</v>
      </c>
      <c r="L6384" s="178">
        <v>0.0</v>
      </c>
      <c r="M6384" s="177">
        <v>0.0</v>
      </c>
      <c r="N6384" s="178">
        <v>0.0</v>
      </c>
      <c r="O6384" s="163"/>
      <c r="P6384" s="164"/>
      <c r="Q6384" s="163"/>
      <c r="R6384" s="163"/>
      <c r="S6384" s="168" t="s">
        <v>20645</v>
      </c>
      <c r="T6384" s="164">
        <v>0.0</v>
      </c>
    </row>
    <row r="6385" ht="18.75" customHeight="1">
      <c r="A6385" s="189">
        <v>46031.522028287036</v>
      </c>
      <c r="B6385" s="171">
        <v>9593.0</v>
      </c>
      <c r="C6385" s="171" t="s">
        <v>6423</v>
      </c>
      <c r="D6385" s="171"/>
      <c r="E6385" s="171" t="s">
        <v>20634</v>
      </c>
      <c r="F6385" s="171"/>
      <c r="G6385" s="171" t="s">
        <v>22684</v>
      </c>
      <c r="H6385" s="172" t="s">
        <v>22684</v>
      </c>
      <c r="I6385" s="173">
        <v>3160.0</v>
      </c>
      <c r="J6385" s="174">
        <v>420.0</v>
      </c>
      <c r="K6385" s="179">
        <v>0.0</v>
      </c>
      <c r="L6385" s="178">
        <v>420.0</v>
      </c>
      <c r="M6385" s="177">
        <v>0.0</v>
      </c>
      <c r="N6385" s="178">
        <v>0.0</v>
      </c>
      <c r="O6385" s="163"/>
      <c r="P6385" s="164"/>
      <c r="Q6385" s="163"/>
      <c r="R6385" s="163"/>
      <c r="S6385" s="168" t="s">
        <v>20645</v>
      </c>
      <c r="T6385" s="164">
        <v>0.0</v>
      </c>
    </row>
    <row r="6386" ht="18.75" customHeight="1">
      <c r="A6386" s="189">
        <v>46031.522836041666</v>
      </c>
      <c r="B6386" s="171">
        <v>9594.0</v>
      </c>
      <c r="C6386" s="171" t="s">
        <v>6423</v>
      </c>
      <c r="D6386" s="171"/>
      <c r="E6386" s="171" t="s">
        <v>20634</v>
      </c>
      <c r="F6386" s="171"/>
      <c r="G6386" s="171" t="s">
        <v>22683</v>
      </c>
      <c r="H6386" s="172" t="s">
        <v>22683</v>
      </c>
      <c r="I6386" s="173">
        <v>3520.0</v>
      </c>
      <c r="J6386" s="174">
        <v>340.0</v>
      </c>
      <c r="K6386" s="179">
        <v>0.0</v>
      </c>
      <c r="L6386" s="178">
        <v>0.0</v>
      </c>
      <c r="M6386" s="177">
        <v>0.0</v>
      </c>
      <c r="N6386" s="178">
        <v>0.0</v>
      </c>
      <c r="O6386" s="163"/>
      <c r="P6386" s="164"/>
      <c r="Q6386" s="163"/>
      <c r="R6386" s="163"/>
      <c r="S6386" s="168" t="s">
        <v>20645</v>
      </c>
      <c r="T6386" s="164">
        <v>0.0</v>
      </c>
    </row>
    <row r="6387" ht="18.75" customHeight="1">
      <c r="A6387" s="189">
        <v>46031.52344600695</v>
      </c>
      <c r="B6387" s="171">
        <v>9595.0</v>
      </c>
      <c r="C6387" s="171" t="s">
        <v>6423</v>
      </c>
      <c r="D6387" s="171"/>
      <c r="E6387" s="171" t="s">
        <v>20634</v>
      </c>
      <c r="F6387" s="171"/>
      <c r="G6387" s="171" t="s">
        <v>22683</v>
      </c>
      <c r="H6387" s="172" t="s">
        <v>22683</v>
      </c>
      <c r="I6387" s="173">
        <v>3180.0</v>
      </c>
      <c r="J6387" s="174">
        <v>380.0</v>
      </c>
      <c r="K6387" s="179">
        <v>0.0</v>
      </c>
      <c r="L6387" s="178">
        <v>380.0</v>
      </c>
      <c r="M6387" s="177">
        <v>0.0</v>
      </c>
      <c r="N6387" s="178">
        <v>0.0</v>
      </c>
      <c r="O6387" s="163"/>
      <c r="P6387" s="164"/>
      <c r="Q6387" s="163"/>
      <c r="R6387" s="163"/>
      <c r="S6387" s="168" t="s">
        <v>20645</v>
      </c>
      <c r="T6387" s="164">
        <v>0.0</v>
      </c>
    </row>
    <row r="6388" ht="18.75" customHeight="1">
      <c r="A6388" s="189">
        <v>46031.52416049768</v>
      </c>
      <c r="B6388" s="171">
        <v>9596.0</v>
      </c>
      <c r="C6388" s="171" t="s">
        <v>4082</v>
      </c>
      <c r="D6388" s="171"/>
      <c r="E6388" s="171" t="s">
        <v>20634</v>
      </c>
      <c r="F6388" s="171"/>
      <c r="G6388" s="171"/>
      <c r="H6388" s="172"/>
      <c r="I6388" s="173">
        <v>4000.0</v>
      </c>
      <c r="J6388" s="174">
        <v>960.0</v>
      </c>
      <c r="K6388" s="179">
        <v>960.0</v>
      </c>
      <c r="L6388" s="178">
        <v>0.0</v>
      </c>
      <c r="M6388" s="177">
        <v>0.0</v>
      </c>
      <c r="N6388" s="178">
        <v>0.0</v>
      </c>
      <c r="O6388" s="163"/>
      <c r="P6388" s="164"/>
      <c r="Q6388" s="163"/>
      <c r="R6388" s="163"/>
      <c r="S6388" s="168" t="s">
        <v>20645</v>
      </c>
      <c r="T6388" s="164">
        <v>0.0</v>
      </c>
    </row>
    <row r="6389" ht="18.75" customHeight="1">
      <c r="A6389" s="189">
        <v>46031.592236956014</v>
      </c>
      <c r="B6389" s="171">
        <v>9597.0</v>
      </c>
      <c r="C6389" s="171" t="s">
        <v>744</v>
      </c>
      <c r="D6389" s="171"/>
      <c r="E6389" s="171" t="s">
        <v>20634</v>
      </c>
      <c r="F6389" s="171"/>
      <c r="G6389" s="171"/>
      <c r="H6389" s="172"/>
      <c r="I6389" s="173">
        <v>3060.0</v>
      </c>
      <c r="J6389" s="174">
        <v>420.0</v>
      </c>
      <c r="K6389" s="179">
        <v>0.0</v>
      </c>
      <c r="L6389" s="178">
        <v>420.0</v>
      </c>
      <c r="M6389" s="177">
        <v>0.0</v>
      </c>
      <c r="N6389" s="178">
        <v>0.0</v>
      </c>
      <c r="O6389" s="163"/>
      <c r="P6389" s="164"/>
      <c r="Q6389" s="163"/>
      <c r="R6389" s="163"/>
      <c r="S6389" s="168" t="s">
        <v>20645</v>
      </c>
      <c r="T6389" s="164">
        <v>0.0</v>
      </c>
    </row>
    <row r="6390" ht="18.75" customHeight="1">
      <c r="A6390" s="189">
        <v>46031.62264071759</v>
      </c>
      <c r="B6390" s="171">
        <v>9598.0</v>
      </c>
      <c r="C6390" s="171" t="s">
        <v>8901</v>
      </c>
      <c r="D6390" s="171"/>
      <c r="E6390" s="171" t="s">
        <v>20634</v>
      </c>
      <c r="F6390" s="171"/>
      <c r="G6390" s="171" t="s">
        <v>23289</v>
      </c>
      <c r="H6390" s="172" t="s">
        <v>23289</v>
      </c>
      <c r="I6390" s="173">
        <v>11360.0</v>
      </c>
      <c r="J6390" s="174">
        <v>980.0</v>
      </c>
      <c r="K6390" s="179">
        <v>980.0</v>
      </c>
      <c r="L6390" s="178">
        <v>0.0</v>
      </c>
      <c r="M6390" s="177">
        <v>0.0</v>
      </c>
      <c r="N6390" s="178">
        <v>0.0</v>
      </c>
      <c r="O6390" s="163"/>
      <c r="P6390" s="164"/>
      <c r="Q6390" s="163"/>
      <c r="R6390" s="163"/>
      <c r="S6390" s="168" t="s">
        <v>20645</v>
      </c>
      <c r="T6390" s="164">
        <v>0.0</v>
      </c>
    </row>
    <row r="6391" ht="18.75" customHeight="1">
      <c r="A6391" s="170">
        <v>46032.0</v>
      </c>
      <c r="B6391" s="171">
        <v>18616.0</v>
      </c>
      <c r="C6391" s="171"/>
      <c r="D6391" s="171" t="s">
        <v>20687</v>
      </c>
      <c r="E6391" s="171">
        <v>12.0</v>
      </c>
      <c r="F6391" s="171" t="s">
        <v>20936</v>
      </c>
      <c r="G6391" s="171" t="s">
        <v>23290</v>
      </c>
      <c r="H6391" s="172"/>
      <c r="I6391" s="173">
        <v>9960.0</v>
      </c>
      <c r="J6391" s="174">
        <v>-80.0</v>
      </c>
      <c r="K6391" s="179"/>
      <c r="L6391" s="178"/>
      <c r="M6391" s="177"/>
      <c r="N6391" s="178"/>
      <c r="O6391" s="163"/>
      <c r="P6391" s="164"/>
      <c r="Q6391" s="163"/>
      <c r="R6391" s="163"/>
      <c r="S6391" s="168"/>
      <c r="T6391" s="164"/>
    </row>
    <row r="6392" ht="18.75" customHeight="1">
      <c r="A6392" s="170">
        <v>46032.0</v>
      </c>
      <c r="B6392" s="171">
        <v>18617.0</v>
      </c>
      <c r="C6392" s="171"/>
      <c r="D6392" s="171" t="s">
        <v>20659</v>
      </c>
      <c r="E6392" s="171">
        <v>4.0</v>
      </c>
      <c r="F6392" s="171" t="s">
        <v>23291</v>
      </c>
      <c r="G6392" s="171" t="s">
        <v>23292</v>
      </c>
      <c r="H6392" s="172" t="s">
        <v>20635</v>
      </c>
      <c r="I6392" s="173">
        <v>9060.0</v>
      </c>
      <c r="J6392" s="174">
        <v>-720.0</v>
      </c>
      <c r="K6392" s="179">
        <v>-720.0</v>
      </c>
      <c r="L6392" s="178"/>
      <c r="M6392" s="177"/>
      <c r="N6392" s="178"/>
      <c r="O6392" s="163"/>
      <c r="P6392" s="164"/>
      <c r="Q6392" s="163"/>
      <c r="R6392" s="163"/>
      <c r="S6392" s="168"/>
      <c r="T6392" s="164"/>
    </row>
    <row r="6393" ht="18.75" customHeight="1">
      <c r="A6393" s="170">
        <v>46032.0</v>
      </c>
      <c r="B6393" s="171">
        <v>18618.0</v>
      </c>
      <c r="C6393" s="171"/>
      <c r="D6393" s="171" t="s">
        <v>20659</v>
      </c>
      <c r="E6393" s="171">
        <v>8.0</v>
      </c>
      <c r="F6393" s="171" t="s">
        <v>22031</v>
      </c>
      <c r="G6393" s="171" t="s">
        <v>23293</v>
      </c>
      <c r="H6393" s="172" t="s">
        <v>20635</v>
      </c>
      <c r="I6393" s="173">
        <v>10620.0</v>
      </c>
      <c r="J6393" s="174">
        <v>920.0</v>
      </c>
      <c r="K6393" s="179">
        <v>920.0</v>
      </c>
      <c r="L6393" s="178"/>
      <c r="M6393" s="177"/>
      <c r="N6393" s="178"/>
      <c r="O6393" s="163"/>
      <c r="P6393" s="164"/>
      <c r="Q6393" s="163"/>
      <c r="R6393" s="163"/>
      <c r="S6393" s="168"/>
      <c r="T6393" s="164"/>
    </row>
    <row r="6394" ht="18.75" customHeight="1">
      <c r="A6394" s="189">
        <v>46032.0</v>
      </c>
      <c r="B6394" s="171">
        <v>9599.0</v>
      </c>
      <c r="C6394" s="171" t="s">
        <v>6423</v>
      </c>
      <c r="D6394" s="171"/>
      <c r="E6394" s="171" t="s">
        <v>20634</v>
      </c>
      <c r="F6394" s="171"/>
      <c r="G6394" s="171" t="s">
        <v>22683</v>
      </c>
      <c r="H6394" s="172" t="s">
        <v>22683</v>
      </c>
      <c r="I6394" s="173">
        <v>3680.0</v>
      </c>
      <c r="J6394" s="174">
        <v>220.0</v>
      </c>
      <c r="K6394" s="179">
        <v>0.0</v>
      </c>
      <c r="L6394" s="178">
        <v>0.0</v>
      </c>
      <c r="M6394" s="177">
        <v>0.0</v>
      </c>
      <c r="N6394" s="178">
        <v>0.0</v>
      </c>
      <c r="O6394" s="163"/>
      <c r="P6394" s="164"/>
      <c r="Q6394" s="163"/>
      <c r="R6394" s="163"/>
      <c r="S6394" s="168" t="s">
        <v>20645</v>
      </c>
      <c r="T6394" s="164">
        <v>0.0</v>
      </c>
    </row>
    <row r="6395" ht="18.75" customHeight="1">
      <c r="A6395" s="170">
        <v>46034.0</v>
      </c>
      <c r="B6395" s="171">
        <v>18619.0</v>
      </c>
      <c r="C6395" s="171" t="s">
        <v>3424</v>
      </c>
      <c r="D6395" s="171" t="s">
        <v>20673</v>
      </c>
      <c r="E6395" s="171">
        <v>5.0</v>
      </c>
      <c r="F6395" s="171" t="s">
        <v>21373</v>
      </c>
      <c r="G6395" s="171" t="s">
        <v>18372</v>
      </c>
      <c r="H6395" s="172" t="s">
        <v>20635</v>
      </c>
      <c r="I6395" s="173">
        <v>10140.0</v>
      </c>
      <c r="J6395" s="174">
        <v>520.0</v>
      </c>
      <c r="K6395" s="179">
        <v>520.0</v>
      </c>
      <c r="L6395" s="178"/>
      <c r="M6395" s="177"/>
      <c r="N6395" s="178"/>
      <c r="O6395" s="163"/>
      <c r="P6395" s="164"/>
      <c r="Q6395" s="163"/>
      <c r="R6395" s="163"/>
      <c r="S6395" s="168"/>
      <c r="T6395" s="164"/>
    </row>
    <row r="6396" ht="18.75" customHeight="1">
      <c r="A6396" s="170">
        <v>46034.0</v>
      </c>
      <c r="B6396" s="171">
        <v>18620.0</v>
      </c>
      <c r="C6396" s="171" t="s">
        <v>23076</v>
      </c>
      <c r="D6396" s="171" t="s">
        <v>20659</v>
      </c>
      <c r="E6396" s="171">
        <v>8.0</v>
      </c>
      <c r="F6396" s="171" t="s">
        <v>20975</v>
      </c>
      <c r="G6396" s="171" t="s">
        <v>18367</v>
      </c>
      <c r="H6396" s="172" t="s">
        <v>20635</v>
      </c>
      <c r="I6396" s="173">
        <v>11360.0</v>
      </c>
      <c r="J6396" s="174">
        <v>1660.0</v>
      </c>
      <c r="K6396" s="179">
        <v>1660.0</v>
      </c>
      <c r="L6396" s="178"/>
      <c r="M6396" s="177"/>
      <c r="N6396" s="178"/>
      <c r="O6396" s="163"/>
      <c r="P6396" s="164"/>
      <c r="Q6396" s="163"/>
      <c r="R6396" s="163"/>
      <c r="S6396" s="168"/>
      <c r="T6396" s="164"/>
    </row>
    <row r="6397" ht="18.75" customHeight="1">
      <c r="A6397" s="170">
        <v>46034.0</v>
      </c>
      <c r="B6397" s="171">
        <v>18621.0</v>
      </c>
      <c r="C6397" s="171" t="s">
        <v>2963</v>
      </c>
      <c r="D6397" s="171" t="s">
        <v>20673</v>
      </c>
      <c r="E6397" s="171">
        <v>5.0</v>
      </c>
      <c r="F6397" s="171" t="s">
        <v>21251</v>
      </c>
      <c r="G6397" s="171" t="s">
        <v>4420</v>
      </c>
      <c r="H6397" s="172" t="s">
        <v>20635</v>
      </c>
      <c r="I6397" s="173">
        <v>10740.0</v>
      </c>
      <c r="J6397" s="174">
        <v>1120.0</v>
      </c>
      <c r="K6397" s="179">
        <v>1120.0</v>
      </c>
      <c r="L6397" s="178"/>
      <c r="M6397" s="177"/>
      <c r="N6397" s="178"/>
      <c r="O6397" s="163"/>
      <c r="P6397" s="164"/>
      <c r="Q6397" s="163"/>
      <c r="R6397" s="163"/>
      <c r="S6397" s="168"/>
      <c r="T6397" s="164"/>
    </row>
    <row r="6398" ht="18.75" customHeight="1">
      <c r="A6398" s="170">
        <v>46034.0</v>
      </c>
      <c r="B6398" s="171">
        <v>18622.0</v>
      </c>
      <c r="C6398" s="171" t="s">
        <v>829</v>
      </c>
      <c r="D6398" s="171" t="s">
        <v>20687</v>
      </c>
      <c r="E6398" s="171">
        <v>8.0</v>
      </c>
      <c r="F6398" s="171" t="s">
        <v>20887</v>
      </c>
      <c r="G6398" s="171" t="s">
        <v>18378</v>
      </c>
      <c r="H6398" s="172" t="s">
        <v>20635</v>
      </c>
      <c r="I6398" s="173">
        <v>13940.0</v>
      </c>
      <c r="J6398" s="174">
        <v>3920.0</v>
      </c>
      <c r="K6398" s="179">
        <v>3920.0</v>
      </c>
      <c r="L6398" s="178"/>
      <c r="M6398" s="177"/>
      <c r="N6398" s="178"/>
      <c r="O6398" s="163"/>
      <c r="P6398" s="164"/>
      <c r="Q6398" s="163"/>
      <c r="R6398" s="163"/>
      <c r="S6398" s="168"/>
      <c r="T6398" s="164"/>
    </row>
    <row r="6399" ht="18.75" customHeight="1">
      <c r="A6399" s="170">
        <v>46034.0</v>
      </c>
      <c r="B6399" s="171">
        <v>18623.0</v>
      </c>
      <c r="C6399" s="171" t="s">
        <v>3980</v>
      </c>
      <c r="D6399" s="171" t="s">
        <v>20687</v>
      </c>
      <c r="E6399" s="171">
        <v>8.0</v>
      </c>
      <c r="F6399" s="171" t="s">
        <v>21849</v>
      </c>
      <c r="G6399" s="171" t="s">
        <v>14603</v>
      </c>
      <c r="H6399" s="172" t="s">
        <v>20635</v>
      </c>
      <c r="I6399" s="173">
        <v>14760.0</v>
      </c>
      <c r="J6399" s="174">
        <v>4740.0</v>
      </c>
      <c r="K6399" s="179">
        <v>4740.0</v>
      </c>
      <c r="L6399" s="178"/>
      <c r="M6399" s="177"/>
      <c r="N6399" s="178"/>
      <c r="O6399" s="163"/>
      <c r="P6399" s="164"/>
      <c r="Q6399" s="163"/>
      <c r="R6399" s="163"/>
      <c r="S6399" s="168"/>
      <c r="T6399" s="164"/>
    </row>
    <row r="6400" ht="18.75" customHeight="1">
      <c r="A6400" s="170">
        <v>46034.0</v>
      </c>
      <c r="B6400" s="171">
        <v>18624.0</v>
      </c>
      <c r="C6400" s="171" t="s">
        <v>18536</v>
      </c>
      <c r="D6400" s="171" t="s">
        <v>20687</v>
      </c>
      <c r="E6400" s="171">
        <v>14.0</v>
      </c>
      <c r="F6400" s="171" t="s">
        <v>20778</v>
      </c>
      <c r="G6400" s="171" t="s">
        <v>18401</v>
      </c>
      <c r="H6400" s="172" t="s">
        <v>20635</v>
      </c>
      <c r="I6400" s="173">
        <v>12840.0</v>
      </c>
      <c r="J6400" s="174">
        <v>2800.0</v>
      </c>
      <c r="K6400" s="179">
        <v>2800.0</v>
      </c>
      <c r="L6400" s="178"/>
      <c r="M6400" s="177"/>
      <c r="N6400" s="178"/>
      <c r="O6400" s="163"/>
      <c r="P6400" s="164"/>
      <c r="Q6400" s="163"/>
      <c r="R6400" s="163"/>
      <c r="S6400" s="168"/>
      <c r="T6400" s="164"/>
    </row>
    <row r="6401" ht="18.75" customHeight="1">
      <c r="A6401" s="170">
        <v>46034.0</v>
      </c>
      <c r="B6401" s="171">
        <v>18625.0</v>
      </c>
      <c r="C6401" s="171" t="s">
        <v>23294</v>
      </c>
      <c r="D6401" s="171" t="s">
        <v>20673</v>
      </c>
      <c r="E6401" s="171">
        <v>8.0</v>
      </c>
      <c r="F6401" s="171" t="s">
        <v>20789</v>
      </c>
      <c r="G6401" s="171" t="s">
        <v>18404</v>
      </c>
      <c r="H6401" s="172" t="s">
        <v>20635</v>
      </c>
      <c r="I6401" s="173">
        <v>10740.0</v>
      </c>
      <c r="J6401" s="174">
        <v>900.0</v>
      </c>
      <c r="K6401" s="179">
        <v>900.0</v>
      </c>
      <c r="L6401" s="178"/>
      <c r="M6401" s="177"/>
      <c r="N6401" s="178"/>
      <c r="O6401" s="163"/>
      <c r="P6401" s="164"/>
      <c r="Q6401" s="163"/>
      <c r="R6401" s="163"/>
      <c r="S6401" s="168"/>
      <c r="T6401" s="164"/>
    </row>
    <row r="6402" ht="18.75" customHeight="1">
      <c r="A6402" s="170">
        <v>46034.0</v>
      </c>
      <c r="B6402" s="171">
        <v>18626.0</v>
      </c>
      <c r="C6402" s="171" t="s">
        <v>870</v>
      </c>
      <c r="D6402" s="171" t="s">
        <v>20659</v>
      </c>
      <c r="E6402" s="171">
        <v>14.0</v>
      </c>
      <c r="F6402" s="171" t="s">
        <v>20848</v>
      </c>
      <c r="G6402" s="171" t="s">
        <v>16897</v>
      </c>
      <c r="H6402" s="172" t="s">
        <v>20635</v>
      </c>
      <c r="I6402" s="173">
        <v>14460.0</v>
      </c>
      <c r="J6402" s="174">
        <v>4420.0</v>
      </c>
      <c r="K6402" s="179">
        <v>4420.0</v>
      </c>
      <c r="L6402" s="178"/>
      <c r="M6402" s="177"/>
      <c r="N6402" s="178"/>
      <c r="O6402" s="163"/>
      <c r="P6402" s="164"/>
      <c r="Q6402" s="163"/>
      <c r="R6402" s="163"/>
      <c r="S6402" s="168"/>
      <c r="T6402" s="164"/>
    </row>
    <row r="6403" ht="18.75" customHeight="1">
      <c r="A6403" s="170">
        <v>46034.0</v>
      </c>
      <c r="B6403" s="171">
        <v>18627.0</v>
      </c>
      <c r="C6403" s="171" t="s">
        <v>20892</v>
      </c>
      <c r="D6403" s="171" t="s">
        <v>20687</v>
      </c>
      <c r="E6403" s="171">
        <v>14.0</v>
      </c>
      <c r="F6403" s="171" t="s">
        <v>21370</v>
      </c>
      <c r="G6403" s="171" t="s">
        <v>4576</v>
      </c>
      <c r="H6403" s="172" t="s">
        <v>20635</v>
      </c>
      <c r="I6403" s="173">
        <v>12940.0</v>
      </c>
      <c r="J6403" s="174">
        <v>2900.0</v>
      </c>
      <c r="K6403" s="179">
        <v>2900.0</v>
      </c>
      <c r="L6403" s="178"/>
      <c r="M6403" s="177"/>
      <c r="N6403" s="178"/>
      <c r="O6403" s="163"/>
      <c r="P6403" s="164"/>
      <c r="Q6403" s="163"/>
      <c r="R6403" s="163"/>
      <c r="S6403" s="168"/>
      <c r="T6403" s="164"/>
    </row>
    <row r="6404" ht="18.75" customHeight="1">
      <c r="A6404" s="170">
        <v>46034.0</v>
      </c>
      <c r="B6404" s="171">
        <v>18628.0</v>
      </c>
      <c r="C6404" s="171" t="s">
        <v>21501</v>
      </c>
      <c r="D6404" s="171" t="s">
        <v>20687</v>
      </c>
      <c r="E6404" s="171">
        <v>8.0</v>
      </c>
      <c r="F6404" s="171" t="s">
        <v>20718</v>
      </c>
      <c r="G6404" s="171" t="s">
        <v>4075</v>
      </c>
      <c r="H6404" s="172" t="s">
        <v>20635</v>
      </c>
      <c r="I6404" s="173">
        <v>12240.0</v>
      </c>
      <c r="J6404" s="174">
        <v>2220.0</v>
      </c>
      <c r="K6404" s="179">
        <v>2220.0</v>
      </c>
      <c r="L6404" s="178"/>
      <c r="M6404" s="177"/>
      <c r="N6404" s="178"/>
      <c r="O6404" s="163"/>
      <c r="P6404" s="164"/>
      <c r="Q6404" s="163"/>
      <c r="R6404" s="163"/>
      <c r="S6404" s="168"/>
      <c r="T6404" s="164"/>
    </row>
    <row r="6405" ht="18.75" customHeight="1">
      <c r="A6405" s="170">
        <v>46034.0</v>
      </c>
      <c r="B6405" s="171">
        <v>18629.0</v>
      </c>
      <c r="C6405" s="171" t="s">
        <v>20751</v>
      </c>
      <c r="D6405" s="171" t="s">
        <v>20659</v>
      </c>
      <c r="E6405" s="171">
        <v>8.0</v>
      </c>
      <c r="F6405" s="171" t="s">
        <v>20789</v>
      </c>
      <c r="G6405" s="171" t="s">
        <v>18423</v>
      </c>
      <c r="H6405" s="172" t="s">
        <v>20635</v>
      </c>
      <c r="I6405" s="173">
        <v>9920.0</v>
      </c>
      <c r="J6405" s="174">
        <v>220.0</v>
      </c>
      <c r="K6405" s="179">
        <v>220.0</v>
      </c>
      <c r="L6405" s="178"/>
      <c r="M6405" s="177"/>
      <c r="N6405" s="178"/>
      <c r="O6405" s="163"/>
      <c r="P6405" s="164"/>
      <c r="Q6405" s="163"/>
      <c r="R6405" s="163"/>
      <c r="S6405" s="168"/>
      <c r="T6405" s="164"/>
    </row>
    <row r="6406" ht="18.75" customHeight="1">
      <c r="A6406" s="170">
        <v>46034.0</v>
      </c>
      <c r="B6406" s="171">
        <v>18630.0</v>
      </c>
      <c r="C6406" s="171" t="s">
        <v>829</v>
      </c>
      <c r="D6406" s="171" t="s">
        <v>20673</v>
      </c>
      <c r="E6406" s="171" t="s">
        <v>132</v>
      </c>
      <c r="F6406" s="171" t="s">
        <v>22112</v>
      </c>
      <c r="G6406" s="171" t="s">
        <v>18420</v>
      </c>
      <c r="H6406" s="172" t="s">
        <v>20635</v>
      </c>
      <c r="I6406" s="173">
        <v>11940.0</v>
      </c>
      <c r="J6406" s="174">
        <v>1780.0</v>
      </c>
      <c r="K6406" s="179">
        <v>1780.0</v>
      </c>
      <c r="L6406" s="178"/>
      <c r="M6406" s="177"/>
      <c r="N6406" s="178"/>
      <c r="O6406" s="163"/>
      <c r="P6406" s="164"/>
      <c r="Q6406" s="163"/>
      <c r="R6406" s="163"/>
      <c r="S6406" s="168"/>
      <c r="T6406" s="164"/>
    </row>
    <row r="6407" ht="18.75" customHeight="1">
      <c r="A6407" s="170">
        <v>46034.0</v>
      </c>
      <c r="B6407" s="171">
        <v>18631.0</v>
      </c>
      <c r="C6407" s="171" t="s">
        <v>21478</v>
      </c>
      <c r="D6407" s="171" t="s">
        <v>20687</v>
      </c>
      <c r="E6407" s="171">
        <v>4.0</v>
      </c>
      <c r="F6407" s="171" t="s">
        <v>21150</v>
      </c>
      <c r="G6407" s="171" t="s">
        <v>23295</v>
      </c>
      <c r="H6407" s="172" t="s">
        <v>20635</v>
      </c>
      <c r="I6407" s="173">
        <v>10420.0</v>
      </c>
      <c r="J6407" s="174">
        <v>640.0</v>
      </c>
      <c r="K6407" s="179">
        <v>640.0</v>
      </c>
      <c r="L6407" s="178"/>
      <c r="M6407" s="177"/>
      <c r="N6407" s="178"/>
      <c r="O6407" s="163"/>
      <c r="P6407" s="164"/>
      <c r="Q6407" s="163"/>
      <c r="R6407" s="163"/>
      <c r="S6407" s="168"/>
      <c r="T6407" s="164"/>
    </row>
    <row r="6408" ht="18.75" customHeight="1">
      <c r="A6408" s="170">
        <v>46034.0</v>
      </c>
      <c r="B6408" s="171">
        <v>18632.0</v>
      </c>
      <c r="C6408" s="171" t="s">
        <v>491</v>
      </c>
      <c r="D6408" s="171" t="s">
        <v>20673</v>
      </c>
      <c r="E6408" s="171">
        <v>8.0</v>
      </c>
      <c r="F6408" s="171" t="s">
        <v>20877</v>
      </c>
      <c r="G6408" s="171" t="s">
        <v>23296</v>
      </c>
      <c r="H6408" s="172" t="s">
        <v>20635</v>
      </c>
      <c r="I6408" s="173">
        <v>15300.0</v>
      </c>
      <c r="J6408" s="174">
        <v>5460.0</v>
      </c>
      <c r="K6408" s="179">
        <v>5460.0</v>
      </c>
      <c r="L6408" s="178"/>
      <c r="M6408" s="177"/>
      <c r="N6408" s="178"/>
      <c r="O6408" s="163"/>
      <c r="P6408" s="164"/>
      <c r="Q6408" s="163"/>
      <c r="R6408" s="163"/>
      <c r="S6408" s="168"/>
      <c r="T6408" s="164"/>
    </row>
    <row r="6409" ht="18.75" customHeight="1">
      <c r="A6409" s="189">
        <v>46034.33966925926</v>
      </c>
      <c r="B6409" s="171">
        <v>9600.0</v>
      </c>
      <c r="C6409" s="171" t="s">
        <v>6423</v>
      </c>
      <c r="D6409" s="171"/>
      <c r="E6409" s="171" t="s">
        <v>20634</v>
      </c>
      <c r="F6409" s="171"/>
      <c r="G6409" s="171" t="s">
        <v>22683</v>
      </c>
      <c r="H6409" s="172" t="s">
        <v>22683</v>
      </c>
      <c r="I6409" s="173">
        <v>3460.0</v>
      </c>
      <c r="J6409" s="174">
        <v>720.0</v>
      </c>
      <c r="K6409" s="179">
        <v>0.0</v>
      </c>
      <c r="L6409" s="178">
        <v>720.0</v>
      </c>
      <c r="M6409" s="177">
        <v>0.0</v>
      </c>
      <c r="N6409" s="178">
        <v>0.0</v>
      </c>
      <c r="O6409" s="163"/>
      <c r="P6409" s="164"/>
      <c r="Q6409" s="163"/>
      <c r="R6409" s="163"/>
      <c r="S6409" s="168" t="s">
        <v>20645</v>
      </c>
      <c r="T6409" s="164">
        <v>0.0</v>
      </c>
    </row>
    <row r="6410" ht="18.75" customHeight="1">
      <c r="A6410" s="189">
        <v>46034.34050864584</v>
      </c>
      <c r="B6410" s="171">
        <v>9601.0</v>
      </c>
      <c r="C6410" s="171" t="s">
        <v>23297</v>
      </c>
      <c r="D6410" s="171"/>
      <c r="E6410" s="171" t="s">
        <v>20634</v>
      </c>
      <c r="F6410" s="171"/>
      <c r="G6410" s="171" t="s">
        <v>4500</v>
      </c>
      <c r="H6410" s="172" t="s">
        <v>4500</v>
      </c>
      <c r="I6410" s="173">
        <v>3200.0</v>
      </c>
      <c r="J6410" s="174">
        <v>420.0</v>
      </c>
      <c r="K6410" s="179">
        <v>420.0</v>
      </c>
      <c r="L6410" s="178">
        <v>0.0</v>
      </c>
      <c r="M6410" s="177">
        <v>0.0</v>
      </c>
      <c r="N6410" s="178">
        <v>0.0</v>
      </c>
      <c r="O6410" s="163"/>
      <c r="P6410" s="164"/>
      <c r="Q6410" s="163"/>
      <c r="R6410" s="163"/>
      <c r="S6410" s="168" t="s">
        <v>20645</v>
      </c>
      <c r="T6410" s="164">
        <v>0.0</v>
      </c>
    </row>
    <row r="6411" ht="18.75" customHeight="1">
      <c r="A6411" s="189">
        <v>46034.34676414352</v>
      </c>
      <c r="B6411" s="171">
        <v>9602.0</v>
      </c>
      <c r="C6411" s="171" t="s">
        <v>8901</v>
      </c>
      <c r="D6411" s="171"/>
      <c r="E6411" s="171" t="s">
        <v>20634</v>
      </c>
      <c r="F6411" s="171"/>
      <c r="G6411" s="171" t="s">
        <v>23298</v>
      </c>
      <c r="H6411" s="172" t="s">
        <v>23298</v>
      </c>
      <c r="I6411" s="173">
        <v>12500.0</v>
      </c>
      <c r="J6411" s="174">
        <v>1900.0</v>
      </c>
      <c r="K6411" s="179">
        <v>1900.0</v>
      </c>
      <c r="L6411" s="178">
        <v>0.0</v>
      </c>
      <c r="M6411" s="177">
        <v>0.0</v>
      </c>
      <c r="N6411" s="178">
        <v>0.0</v>
      </c>
      <c r="O6411" s="163"/>
      <c r="P6411" s="164"/>
      <c r="Q6411" s="163"/>
      <c r="R6411" s="163"/>
      <c r="S6411" s="168" t="s">
        <v>20645</v>
      </c>
      <c r="T6411" s="164">
        <v>0.0</v>
      </c>
    </row>
    <row r="6412" ht="18.75" customHeight="1">
      <c r="A6412" s="189">
        <v>46034.36173178241</v>
      </c>
      <c r="B6412" s="171">
        <v>9603.0</v>
      </c>
      <c r="C6412" s="171" t="s">
        <v>4017</v>
      </c>
      <c r="D6412" s="171"/>
      <c r="E6412" s="171" t="s">
        <v>20634</v>
      </c>
      <c r="F6412" s="171"/>
      <c r="G6412" s="171" t="s">
        <v>4500</v>
      </c>
      <c r="H6412" s="172" t="s">
        <v>4500</v>
      </c>
      <c r="I6412" s="173">
        <v>3340.0</v>
      </c>
      <c r="J6412" s="174">
        <v>420.0</v>
      </c>
      <c r="K6412" s="179">
        <v>420.0</v>
      </c>
      <c r="L6412" s="178">
        <v>0.0</v>
      </c>
      <c r="M6412" s="177">
        <v>0.0</v>
      </c>
      <c r="N6412" s="178">
        <v>0.0</v>
      </c>
      <c r="O6412" s="163"/>
      <c r="P6412" s="164"/>
      <c r="Q6412" s="163"/>
      <c r="R6412" s="163"/>
      <c r="S6412" s="168" t="s">
        <v>20645</v>
      </c>
      <c r="T6412" s="164">
        <v>0.0</v>
      </c>
    </row>
    <row r="6413" ht="18.75" customHeight="1">
      <c r="A6413" s="189">
        <v>46034.370038865745</v>
      </c>
      <c r="B6413" s="171">
        <v>9604.0</v>
      </c>
      <c r="C6413" s="171" t="s">
        <v>8901</v>
      </c>
      <c r="D6413" s="171"/>
      <c r="E6413" s="171" t="s">
        <v>20634</v>
      </c>
      <c r="F6413" s="171"/>
      <c r="G6413" s="171" t="s">
        <v>23299</v>
      </c>
      <c r="H6413" s="172" t="s">
        <v>23299</v>
      </c>
      <c r="I6413" s="173">
        <v>12340.0</v>
      </c>
      <c r="J6413" s="174">
        <v>1980.0</v>
      </c>
      <c r="K6413" s="179">
        <v>1980.0</v>
      </c>
      <c r="L6413" s="178">
        <v>0.0</v>
      </c>
      <c r="M6413" s="177">
        <v>0.0</v>
      </c>
      <c r="N6413" s="178">
        <v>0.0</v>
      </c>
      <c r="O6413" s="163"/>
      <c r="P6413" s="164"/>
      <c r="Q6413" s="163"/>
      <c r="R6413" s="163"/>
      <c r="S6413" s="168" t="s">
        <v>20645</v>
      </c>
      <c r="T6413" s="164">
        <v>0.0</v>
      </c>
    </row>
    <row r="6414" ht="18.75" customHeight="1">
      <c r="A6414" s="189">
        <v>46034.4073227662</v>
      </c>
      <c r="B6414" s="171">
        <v>9605.0</v>
      </c>
      <c r="C6414" s="171" t="s">
        <v>744</v>
      </c>
      <c r="D6414" s="171"/>
      <c r="E6414" s="171" t="s">
        <v>20634</v>
      </c>
      <c r="F6414" s="171"/>
      <c r="G6414" s="171"/>
      <c r="H6414" s="172"/>
      <c r="I6414" s="173">
        <v>3300.0</v>
      </c>
      <c r="J6414" s="174">
        <v>720.0</v>
      </c>
      <c r="K6414" s="179">
        <v>0.0</v>
      </c>
      <c r="L6414" s="178">
        <v>0.0</v>
      </c>
      <c r="M6414" s="177">
        <v>720.0</v>
      </c>
      <c r="N6414" s="178">
        <v>0.0</v>
      </c>
      <c r="O6414" s="163"/>
      <c r="P6414" s="164"/>
      <c r="Q6414" s="163"/>
      <c r="R6414" s="163"/>
      <c r="S6414" s="168" t="s">
        <v>20645</v>
      </c>
      <c r="T6414" s="164">
        <v>0.0</v>
      </c>
    </row>
    <row r="6415" ht="18.75" customHeight="1">
      <c r="A6415" s="189">
        <v>46034.418330451386</v>
      </c>
      <c r="B6415" s="171">
        <v>9606.0</v>
      </c>
      <c r="C6415" s="171" t="s">
        <v>744</v>
      </c>
      <c r="D6415" s="171"/>
      <c r="E6415" s="171" t="s">
        <v>20634</v>
      </c>
      <c r="F6415" s="171"/>
      <c r="G6415" s="171"/>
      <c r="H6415" s="172"/>
      <c r="I6415" s="173">
        <v>2920.0</v>
      </c>
      <c r="J6415" s="174">
        <v>340.0</v>
      </c>
      <c r="K6415" s="179">
        <v>0.0</v>
      </c>
      <c r="L6415" s="178">
        <v>340.0</v>
      </c>
      <c r="M6415" s="177">
        <v>0.0</v>
      </c>
      <c r="N6415" s="178">
        <v>0.0</v>
      </c>
      <c r="O6415" s="163"/>
      <c r="P6415" s="164"/>
      <c r="Q6415" s="163"/>
      <c r="R6415" s="163"/>
      <c r="S6415" s="168" t="s">
        <v>20645</v>
      </c>
      <c r="T6415" s="164">
        <v>0.0</v>
      </c>
    </row>
    <row r="6416" ht="18.75" customHeight="1">
      <c r="A6416" s="189">
        <v>46034.456680821764</v>
      </c>
      <c r="B6416" s="171">
        <v>9607.0</v>
      </c>
      <c r="C6416" s="171" t="s">
        <v>4035</v>
      </c>
      <c r="D6416" s="171"/>
      <c r="E6416" s="171" t="s">
        <v>20634</v>
      </c>
      <c r="F6416" s="171"/>
      <c r="G6416" s="171"/>
      <c r="H6416" s="172"/>
      <c r="I6416" s="173">
        <v>3520.0</v>
      </c>
      <c r="J6416" s="174">
        <v>860.0</v>
      </c>
      <c r="K6416" s="179">
        <v>0.0</v>
      </c>
      <c r="L6416" s="178">
        <v>0.0</v>
      </c>
      <c r="M6416" s="177">
        <v>0.0</v>
      </c>
      <c r="N6416" s="178">
        <v>860.0</v>
      </c>
      <c r="O6416" s="163"/>
      <c r="P6416" s="164"/>
      <c r="Q6416" s="163"/>
      <c r="R6416" s="163"/>
      <c r="S6416" s="168" t="s">
        <v>20645</v>
      </c>
      <c r="T6416" s="164">
        <v>0.0</v>
      </c>
    </row>
    <row r="6417" ht="18.75" customHeight="1">
      <c r="A6417" s="189">
        <v>46034.45764490741</v>
      </c>
      <c r="B6417" s="171">
        <v>9608.0</v>
      </c>
      <c r="C6417" s="171" t="s">
        <v>5722</v>
      </c>
      <c r="D6417" s="171"/>
      <c r="E6417" s="171" t="s">
        <v>20634</v>
      </c>
      <c r="F6417" s="171"/>
      <c r="G6417" s="171" t="s">
        <v>23300</v>
      </c>
      <c r="H6417" s="172" t="s">
        <v>23300</v>
      </c>
      <c r="I6417" s="173">
        <v>3300.0</v>
      </c>
      <c r="J6417" s="174">
        <v>160.0</v>
      </c>
      <c r="K6417" s="179">
        <v>0.0</v>
      </c>
      <c r="L6417" s="178">
        <v>0.0</v>
      </c>
      <c r="M6417" s="177">
        <v>0.0</v>
      </c>
      <c r="N6417" s="178">
        <v>160.0</v>
      </c>
      <c r="O6417" s="163"/>
      <c r="P6417" s="164"/>
      <c r="Q6417" s="163"/>
      <c r="R6417" s="163"/>
      <c r="S6417" s="168" t="s">
        <v>20645</v>
      </c>
      <c r="T6417" s="164">
        <v>0.0</v>
      </c>
    </row>
    <row r="6418" ht="18.75" customHeight="1">
      <c r="A6418" s="189">
        <v>46034.47805925926</v>
      </c>
      <c r="B6418" s="171">
        <v>9609.0</v>
      </c>
      <c r="C6418" s="171" t="s">
        <v>5722</v>
      </c>
      <c r="D6418" s="171"/>
      <c r="E6418" s="171" t="s">
        <v>20634</v>
      </c>
      <c r="F6418" s="171"/>
      <c r="G6418" s="171" t="s">
        <v>22684</v>
      </c>
      <c r="H6418" s="172" t="s">
        <v>22684</v>
      </c>
      <c r="I6418" s="173">
        <v>3140.0</v>
      </c>
      <c r="J6418" s="174">
        <v>360.0</v>
      </c>
      <c r="K6418" s="179">
        <v>0.0</v>
      </c>
      <c r="L6418" s="178">
        <v>360.0</v>
      </c>
      <c r="M6418" s="177">
        <v>0.0</v>
      </c>
      <c r="N6418" s="178">
        <v>360.0</v>
      </c>
      <c r="O6418" s="163"/>
      <c r="P6418" s="164"/>
      <c r="Q6418" s="163"/>
      <c r="R6418" s="163"/>
      <c r="S6418" s="168" t="s">
        <v>20645</v>
      </c>
      <c r="T6418" s="164">
        <v>0.0</v>
      </c>
    </row>
    <row r="6419" ht="18.75" customHeight="1">
      <c r="A6419" s="189">
        <v>46034.48241439815</v>
      </c>
      <c r="B6419" s="171">
        <v>9610.0</v>
      </c>
      <c r="C6419" s="171" t="s">
        <v>6423</v>
      </c>
      <c r="D6419" s="171"/>
      <c r="E6419" s="171" t="s">
        <v>20634</v>
      </c>
      <c r="F6419" s="171"/>
      <c r="G6419" s="171" t="s">
        <v>22683</v>
      </c>
      <c r="H6419" s="172" t="s">
        <v>22683</v>
      </c>
      <c r="I6419" s="173">
        <v>3580.0</v>
      </c>
      <c r="J6419" s="174">
        <v>240.0</v>
      </c>
      <c r="K6419" s="179">
        <v>0.0</v>
      </c>
      <c r="L6419" s="178">
        <v>0.0</v>
      </c>
      <c r="M6419" s="177">
        <v>0.0</v>
      </c>
      <c r="N6419" s="178">
        <v>0.0</v>
      </c>
      <c r="O6419" s="163"/>
      <c r="P6419" s="164"/>
      <c r="Q6419" s="163"/>
      <c r="R6419" s="163"/>
      <c r="S6419" s="168" t="s">
        <v>20645</v>
      </c>
      <c r="T6419" s="164">
        <v>0.0</v>
      </c>
    </row>
    <row r="6420" ht="18.75" customHeight="1">
      <c r="A6420" s="189">
        <v>46034.518564872684</v>
      </c>
      <c r="B6420" s="171">
        <v>9611.0</v>
      </c>
      <c r="C6420" s="171" t="s">
        <v>6423</v>
      </c>
      <c r="D6420" s="171"/>
      <c r="E6420" s="171" t="s">
        <v>20634</v>
      </c>
      <c r="F6420" s="171"/>
      <c r="G6420" s="171" t="s">
        <v>22683</v>
      </c>
      <c r="H6420" s="172" t="s">
        <v>22683</v>
      </c>
      <c r="I6420" s="173">
        <v>3340.0</v>
      </c>
      <c r="J6420" s="174">
        <v>560.0</v>
      </c>
      <c r="K6420" s="179">
        <v>0.0</v>
      </c>
      <c r="L6420" s="178">
        <v>560.0</v>
      </c>
      <c r="M6420" s="177">
        <v>0.0</v>
      </c>
      <c r="N6420" s="178">
        <v>0.0</v>
      </c>
      <c r="O6420" s="163"/>
      <c r="P6420" s="164"/>
      <c r="Q6420" s="163"/>
      <c r="R6420" s="163"/>
      <c r="S6420" s="168" t="s">
        <v>20645</v>
      </c>
      <c r="T6420" s="164">
        <v>0.0</v>
      </c>
    </row>
    <row r="6421" ht="18.75" customHeight="1">
      <c r="A6421" s="189">
        <v>46034.52711413194</v>
      </c>
      <c r="B6421" s="171">
        <v>9612.0</v>
      </c>
      <c r="C6421" s="171" t="s">
        <v>8901</v>
      </c>
      <c r="D6421" s="171"/>
      <c r="E6421" s="171" t="s">
        <v>20634</v>
      </c>
      <c r="F6421" s="171"/>
      <c r="G6421" s="171" t="s">
        <v>23301</v>
      </c>
      <c r="H6421" s="172" t="s">
        <v>23301</v>
      </c>
      <c r="I6421" s="173">
        <v>11660.0</v>
      </c>
      <c r="J6421" s="174">
        <v>960.0</v>
      </c>
      <c r="K6421" s="179">
        <v>960.0</v>
      </c>
      <c r="L6421" s="178">
        <v>0.0</v>
      </c>
      <c r="M6421" s="177">
        <v>0.0</v>
      </c>
      <c r="N6421" s="178">
        <v>0.0</v>
      </c>
      <c r="O6421" s="163"/>
      <c r="P6421" s="164"/>
      <c r="Q6421" s="163"/>
      <c r="R6421" s="163"/>
      <c r="S6421" s="168" t="s">
        <v>20645</v>
      </c>
      <c r="T6421" s="164">
        <v>0.0</v>
      </c>
    </row>
    <row r="6422" ht="18.75" customHeight="1">
      <c r="A6422" s="189">
        <v>46034.52982905092</v>
      </c>
      <c r="B6422" s="171">
        <v>9613.0</v>
      </c>
      <c r="C6422" s="171" t="s">
        <v>3989</v>
      </c>
      <c r="D6422" s="171"/>
      <c r="E6422" s="171" t="s">
        <v>20634</v>
      </c>
      <c r="F6422" s="171"/>
      <c r="G6422" s="171" t="s">
        <v>20873</v>
      </c>
      <c r="H6422" s="172" t="s">
        <v>20873</v>
      </c>
      <c r="I6422" s="173">
        <v>2620.0</v>
      </c>
      <c r="J6422" s="174">
        <v>100.0</v>
      </c>
      <c r="K6422" s="179">
        <v>0.0</v>
      </c>
      <c r="L6422" s="178">
        <v>100.0</v>
      </c>
      <c r="M6422" s="177">
        <v>0.0</v>
      </c>
      <c r="N6422" s="178">
        <v>0.0</v>
      </c>
      <c r="O6422" s="163"/>
      <c r="P6422" s="164"/>
      <c r="Q6422" s="163"/>
      <c r="R6422" s="163"/>
      <c r="S6422" s="168" t="s">
        <v>20645</v>
      </c>
      <c r="T6422" s="164">
        <v>0.0</v>
      </c>
    </row>
    <row r="6423" ht="18.75" customHeight="1">
      <c r="A6423" s="189">
        <v>46034.58720362269</v>
      </c>
      <c r="B6423" s="171">
        <v>9615.0</v>
      </c>
      <c r="C6423" s="171" t="s">
        <v>4055</v>
      </c>
      <c r="D6423" s="171"/>
      <c r="E6423" s="171" t="s">
        <v>20634</v>
      </c>
      <c r="F6423" s="171"/>
      <c r="G6423" s="171"/>
      <c r="H6423" s="172"/>
      <c r="I6423" s="173">
        <v>3260.0</v>
      </c>
      <c r="J6423" s="174">
        <v>260.0</v>
      </c>
      <c r="K6423" s="179">
        <v>0.0</v>
      </c>
      <c r="L6423" s="178">
        <v>0.0</v>
      </c>
      <c r="M6423" s="177">
        <v>260.0</v>
      </c>
      <c r="N6423" s="178">
        <v>0.0</v>
      </c>
      <c r="O6423" s="163"/>
      <c r="P6423" s="164"/>
      <c r="Q6423" s="163"/>
      <c r="R6423" s="163"/>
      <c r="S6423" s="168" t="s">
        <v>20645</v>
      </c>
      <c r="T6423" s="164">
        <v>0.0</v>
      </c>
    </row>
    <row r="6424" ht="18.75" customHeight="1">
      <c r="A6424" s="189">
        <v>46034.59512991898</v>
      </c>
      <c r="B6424" s="171">
        <v>9616.0</v>
      </c>
      <c r="C6424" s="171" t="s">
        <v>8901</v>
      </c>
      <c r="D6424" s="171"/>
      <c r="E6424" s="171" t="s">
        <v>20634</v>
      </c>
      <c r="F6424" s="171"/>
      <c r="G6424" s="171" t="s">
        <v>23302</v>
      </c>
      <c r="H6424" s="172" t="s">
        <v>23302</v>
      </c>
      <c r="I6424" s="173">
        <v>11000.0</v>
      </c>
      <c r="J6424" s="174">
        <v>640.0</v>
      </c>
      <c r="K6424" s="179">
        <v>640.0</v>
      </c>
      <c r="L6424" s="178">
        <v>0.0</v>
      </c>
      <c r="M6424" s="177">
        <v>0.0</v>
      </c>
      <c r="N6424" s="178">
        <v>0.0</v>
      </c>
      <c r="O6424" s="163"/>
      <c r="P6424" s="164"/>
      <c r="Q6424" s="163"/>
      <c r="R6424" s="163"/>
      <c r="S6424" s="168" t="s">
        <v>20645</v>
      </c>
      <c r="T6424" s="164">
        <v>0.0</v>
      </c>
    </row>
    <row r="6425" ht="18.75" customHeight="1">
      <c r="A6425" s="170">
        <v>46035.0</v>
      </c>
      <c r="B6425" s="171">
        <v>18633.0</v>
      </c>
      <c r="C6425" s="171" t="s">
        <v>20893</v>
      </c>
      <c r="D6425" s="171" t="s">
        <v>20673</v>
      </c>
      <c r="E6425" s="171">
        <v>8.0</v>
      </c>
      <c r="F6425" s="171" t="s">
        <v>21663</v>
      </c>
      <c r="G6425" s="171" t="s">
        <v>18116</v>
      </c>
      <c r="H6425" s="172" t="s">
        <v>20638</v>
      </c>
      <c r="I6425" s="173">
        <v>19440.0</v>
      </c>
      <c r="J6425" s="174">
        <v>9600.0</v>
      </c>
      <c r="K6425" s="179"/>
      <c r="L6425" s="178"/>
      <c r="M6425" s="177"/>
      <c r="N6425" s="178">
        <v>9600.0</v>
      </c>
      <c r="O6425" s="163"/>
      <c r="P6425" s="164"/>
      <c r="Q6425" s="163"/>
      <c r="R6425" s="163"/>
      <c r="S6425" s="168"/>
      <c r="T6425" s="164"/>
    </row>
    <row r="6426" ht="18.75" customHeight="1">
      <c r="A6426" s="170">
        <v>46035.0</v>
      </c>
      <c r="B6426" s="171">
        <v>18634.0</v>
      </c>
      <c r="C6426" s="171" t="s">
        <v>2816</v>
      </c>
      <c r="D6426" s="171" t="s">
        <v>20659</v>
      </c>
      <c r="E6426" s="171">
        <v>14.0</v>
      </c>
      <c r="F6426" s="171" t="s">
        <v>20793</v>
      </c>
      <c r="G6426" s="171" t="s">
        <v>4503</v>
      </c>
      <c r="H6426" s="172" t="s">
        <v>20635</v>
      </c>
      <c r="I6426" s="173">
        <v>17480.0</v>
      </c>
      <c r="J6426" s="174">
        <v>7440.0</v>
      </c>
      <c r="K6426" s="179">
        <v>7440.0</v>
      </c>
      <c r="L6426" s="178"/>
      <c r="M6426" s="177"/>
      <c r="N6426" s="178"/>
      <c r="O6426" s="163"/>
      <c r="P6426" s="164"/>
      <c r="Q6426" s="163"/>
      <c r="R6426" s="163"/>
      <c r="S6426" s="168"/>
      <c r="T6426" s="164"/>
    </row>
    <row r="6427" ht="18.75" customHeight="1">
      <c r="A6427" s="170">
        <v>46035.0</v>
      </c>
      <c r="B6427" s="171">
        <v>18635.0</v>
      </c>
      <c r="C6427" s="171" t="s">
        <v>19446</v>
      </c>
      <c r="D6427" s="171" t="s">
        <v>20687</v>
      </c>
      <c r="E6427" s="171">
        <v>14.0</v>
      </c>
      <c r="F6427" s="171" t="s">
        <v>22315</v>
      </c>
      <c r="G6427" s="171" t="s">
        <v>13055</v>
      </c>
      <c r="H6427" s="172" t="s">
        <v>20635</v>
      </c>
      <c r="I6427" s="173">
        <v>12900.0</v>
      </c>
      <c r="J6427" s="174">
        <v>2860.0</v>
      </c>
      <c r="K6427" s="179">
        <v>2860.0</v>
      </c>
      <c r="L6427" s="178"/>
      <c r="M6427" s="177"/>
      <c r="N6427" s="178"/>
      <c r="O6427" s="163"/>
      <c r="P6427" s="164"/>
      <c r="Q6427" s="163"/>
      <c r="R6427" s="163"/>
      <c r="S6427" s="168"/>
      <c r="T6427" s="164"/>
    </row>
    <row r="6428" ht="18.75" customHeight="1">
      <c r="A6428" s="170">
        <v>46035.0</v>
      </c>
      <c r="B6428" s="171">
        <v>18636.0</v>
      </c>
      <c r="C6428" s="171" t="s">
        <v>3029</v>
      </c>
      <c r="D6428" s="171" t="s">
        <v>20673</v>
      </c>
      <c r="E6428" s="171">
        <v>8.0</v>
      </c>
      <c r="F6428" s="171" t="s">
        <v>20839</v>
      </c>
      <c r="G6428" s="171" t="s">
        <v>15025</v>
      </c>
      <c r="H6428" s="172" t="s">
        <v>20635</v>
      </c>
      <c r="I6428" s="173">
        <v>14960.0</v>
      </c>
      <c r="J6428" s="174">
        <v>5120.0</v>
      </c>
      <c r="K6428" s="179">
        <v>5120.0</v>
      </c>
      <c r="L6428" s="178"/>
      <c r="M6428" s="177"/>
      <c r="N6428" s="178"/>
      <c r="O6428" s="163"/>
      <c r="P6428" s="164"/>
      <c r="Q6428" s="163"/>
      <c r="R6428" s="163"/>
      <c r="S6428" s="168"/>
      <c r="T6428" s="164"/>
    </row>
    <row r="6429" ht="18.75" customHeight="1">
      <c r="A6429" s="170">
        <v>46035.0</v>
      </c>
      <c r="B6429" s="171">
        <v>18637.0</v>
      </c>
      <c r="C6429" s="171" t="s">
        <v>20893</v>
      </c>
      <c r="D6429" s="171" t="s">
        <v>20673</v>
      </c>
      <c r="E6429" s="171">
        <v>8.0</v>
      </c>
      <c r="F6429" s="171" t="s">
        <v>20703</v>
      </c>
      <c r="G6429" s="171" t="s">
        <v>18116</v>
      </c>
      <c r="H6429" s="172" t="s">
        <v>20638</v>
      </c>
      <c r="I6429" s="173">
        <v>19460.0</v>
      </c>
      <c r="J6429" s="174">
        <v>9620.0</v>
      </c>
      <c r="K6429" s="179"/>
      <c r="L6429" s="178"/>
      <c r="M6429" s="177"/>
      <c r="N6429" s="178">
        <v>9620.0</v>
      </c>
      <c r="O6429" s="163"/>
      <c r="P6429" s="164"/>
      <c r="Q6429" s="163"/>
      <c r="R6429" s="163"/>
      <c r="S6429" s="168"/>
      <c r="T6429" s="164"/>
    </row>
    <row r="6430" ht="18.75" customHeight="1">
      <c r="A6430" s="170">
        <v>46035.0</v>
      </c>
      <c r="B6430" s="171">
        <v>18638.0</v>
      </c>
      <c r="C6430" s="171" t="s">
        <v>4027</v>
      </c>
      <c r="D6430" s="171" t="s">
        <v>18476</v>
      </c>
      <c r="E6430" s="171" t="s">
        <v>22899</v>
      </c>
      <c r="F6430" s="171"/>
      <c r="G6430" s="171" t="s">
        <v>23303</v>
      </c>
      <c r="H6430" s="172" t="s">
        <v>20637</v>
      </c>
      <c r="I6430" s="173">
        <v>36540.0</v>
      </c>
      <c r="J6430" s="174">
        <v>36540.0</v>
      </c>
      <c r="K6430" s="179"/>
      <c r="L6430" s="178"/>
      <c r="M6430" s="177">
        <v>36540.0</v>
      </c>
      <c r="N6430" s="178"/>
      <c r="O6430" s="163"/>
      <c r="P6430" s="164"/>
      <c r="Q6430" s="163"/>
      <c r="R6430" s="163"/>
      <c r="S6430" s="168"/>
      <c r="T6430" s="164"/>
    </row>
    <row r="6431" ht="18.75" customHeight="1">
      <c r="A6431" s="170">
        <v>46035.0</v>
      </c>
      <c r="B6431" s="171">
        <v>18639.0</v>
      </c>
      <c r="C6431" s="171" t="s">
        <v>20781</v>
      </c>
      <c r="D6431" s="171" t="s">
        <v>20659</v>
      </c>
      <c r="E6431" s="171">
        <v>8.0</v>
      </c>
      <c r="F6431" s="171" t="s">
        <v>21139</v>
      </c>
      <c r="G6431" s="171" t="s">
        <v>5295</v>
      </c>
      <c r="H6431" s="172" t="s">
        <v>20635</v>
      </c>
      <c r="I6431" s="173">
        <v>14540.0</v>
      </c>
      <c r="J6431" s="174">
        <v>4840.0</v>
      </c>
      <c r="K6431" s="179">
        <v>4840.0</v>
      </c>
      <c r="L6431" s="178"/>
      <c r="M6431" s="177"/>
      <c r="N6431" s="178"/>
      <c r="O6431" s="163"/>
      <c r="P6431" s="164"/>
      <c r="Q6431" s="163"/>
      <c r="R6431" s="163"/>
      <c r="S6431" s="168"/>
      <c r="T6431" s="164"/>
    </row>
    <row r="6432" ht="18.75" customHeight="1">
      <c r="A6432" s="170">
        <v>46035.0</v>
      </c>
      <c r="B6432" s="171">
        <v>18640.0</v>
      </c>
      <c r="C6432" s="171" t="s">
        <v>4671</v>
      </c>
      <c r="D6432" s="171" t="s">
        <v>20687</v>
      </c>
      <c r="E6432" s="171">
        <v>8.0</v>
      </c>
      <c r="F6432" s="171" t="s">
        <v>20790</v>
      </c>
      <c r="G6432" s="171" t="s">
        <v>7963</v>
      </c>
      <c r="H6432" s="172" t="s">
        <v>20635</v>
      </c>
      <c r="I6432" s="173">
        <v>10720.0</v>
      </c>
      <c r="J6432" s="174">
        <v>700.0</v>
      </c>
      <c r="K6432" s="179">
        <v>700.0</v>
      </c>
      <c r="L6432" s="178"/>
      <c r="M6432" s="177"/>
      <c r="N6432" s="178"/>
      <c r="O6432" s="163"/>
      <c r="P6432" s="164"/>
      <c r="Q6432" s="163"/>
      <c r="R6432" s="163"/>
      <c r="S6432" s="168"/>
      <c r="T6432" s="164"/>
    </row>
    <row r="6433" ht="18.75" customHeight="1">
      <c r="A6433" s="170">
        <v>46035.0</v>
      </c>
      <c r="B6433" s="171">
        <v>18641.0</v>
      </c>
      <c r="C6433" s="171" t="s">
        <v>6275</v>
      </c>
      <c r="D6433" s="171" t="s">
        <v>20673</v>
      </c>
      <c r="E6433" s="171">
        <v>8.0</v>
      </c>
      <c r="F6433" s="171">
        <v>8.001</v>
      </c>
      <c r="G6433" s="171" t="s">
        <v>23271</v>
      </c>
      <c r="H6433" s="172" t="s">
        <v>20635</v>
      </c>
      <c r="I6433" s="173">
        <v>13540.0</v>
      </c>
      <c r="J6433" s="174">
        <v>3700.0</v>
      </c>
      <c r="K6433" s="179">
        <v>3700.0</v>
      </c>
      <c r="L6433" s="178"/>
      <c r="M6433" s="177"/>
      <c r="N6433" s="178"/>
      <c r="O6433" s="163"/>
      <c r="P6433" s="164"/>
      <c r="Q6433" s="163"/>
      <c r="R6433" s="163"/>
      <c r="S6433" s="168"/>
      <c r="T6433" s="164"/>
    </row>
    <row r="6434" ht="18.75" customHeight="1">
      <c r="A6434" s="170">
        <v>46035.0</v>
      </c>
      <c r="B6434" s="171">
        <v>18642.0</v>
      </c>
      <c r="C6434" s="171" t="s">
        <v>663</v>
      </c>
      <c r="D6434" s="171" t="s">
        <v>20659</v>
      </c>
      <c r="E6434" s="171">
        <v>14.0</v>
      </c>
      <c r="F6434" s="171" t="s">
        <v>21002</v>
      </c>
      <c r="G6434" s="171" t="s">
        <v>23304</v>
      </c>
      <c r="H6434" s="172" t="s">
        <v>20635</v>
      </c>
      <c r="I6434" s="173">
        <v>14060.0</v>
      </c>
      <c r="J6434" s="174">
        <v>4020.0</v>
      </c>
      <c r="K6434" s="179">
        <v>4020.0</v>
      </c>
      <c r="L6434" s="178"/>
      <c r="M6434" s="177"/>
      <c r="N6434" s="178"/>
      <c r="O6434" s="163"/>
      <c r="P6434" s="164"/>
      <c r="Q6434" s="163"/>
      <c r="R6434" s="163"/>
      <c r="S6434" s="168"/>
      <c r="T6434" s="164"/>
    </row>
    <row r="6435" ht="18.75" customHeight="1">
      <c r="A6435" s="170">
        <v>46035.0</v>
      </c>
      <c r="B6435" s="171">
        <v>18643.0</v>
      </c>
      <c r="C6435" s="171" t="s">
        <v>20726</v>
      </c>
      <c r="D6435" s="171" t="s">
        <v>20687</v>
      </c>
      <c r="E6435" s="171">
        <v>8.0</v>
      </c>
      <c r="F6435" s="171" t="s">
        <v>22294</v>
      </c>
      <c r="G6435" s="171" t="s">
        <v>23305</v>
      </c>
      <c r="H6435" s="172" t="s">
        <v>20635</v>
      </c>
      <c r="I6435" s="173">
        <v>11900.0</v>
      </c>
      <c r="J6435" s="174">
        <v>1880.0</v>
      </c>
      <c r="K6435" s="179">
        <v>1880.0</v>
      </c>
      <c r="L6435" s="178"/>
      <c r="M6435" s="177"/>
      <c r="N6435" s="178"/>
      <c r="O6435" s="163"/>
      <c r="P6435" s="164"/>
      <c r="Q6435" s="163"/>
      <c r="R6435" s="163"/>
      <c r="S6435" s="168"/>
      <c r="T6435" s="164"/>
    </row>
    <row r="6436" ht="18.75" customHeight="1">
      <c r="A6436" s="170">
        <v>46035.0</v>
      </c>
      <c r="B6436" s="171">
        <v>18644.0</v>
      </c>
      <c r="C6436" s="171" t="s">
        <v>23306</v>
      </c>
      <c r="D6436" s="171" t="s">
        <v>20659</v>
      </c>
      <c r="E6436" s="171">
        <v>8.0</v>
      </c>
      <c r="F6436" s="171" t="s">
        <v>21145</v>
      </c>
      <c r="G6436" s="171" t="s">
        <v>23307</v>
      </c>
      <c r="H6436" s="172" t="s">
        <v>20635</v>
      </c>
      <c r="I6436" s="173">
        <v>12540.0</v>
      </c>
      <c r="J6436" s="174">
        <v>2840.0</v>
      </c>
      <c r="K6436" s="179">
        <v>2840.0</v>
      </c>
      <c r="L6436" s="178"/>
      <c r="M6436" s="177"/>
      <c r="N6436" s="178"/>
      <c r="O6436" s="163"/>
      <c r="P6436" s="164"/>
      <c r="Q6436" s="163"/>
      <c r="R6436" s="163"/>
      <c r="S6436" s="168"/>
      <c r="T6436" s="164"/>
    </row>
    <row r="6437" ht="18.75" customHeight="1">
      <c r="A6437" s="170">
        <v>46035.0</v>
      </c>
      <c r="B6437" s="171">
        <v>18645.0</v>
      </c>
      <c r="C6437" s="171" t="s">
        <v>21168</v>
      </c>
      <c r="D6437" s="171" t="s">
        <v>20673</v>
      </c>
      <c r="E6437" s="171">
        <v>8.0</v>
      </c>
      <c r="F6437" s="171" t="s">
        <v>21803</v>
      </c>
      <c r="G6437" s="171" t="s">
        <v>23308</v>
      </c>
      <c r="H6437" s="172" t="s">
        <v>20635</v>
      </c>
      <c r="I6437" s="173">
        <v>11000.0</v>
      </c>
      <c r="J6437" s="174">
        <v>1160.0</v>
      </c>
      <c r="K6437" s="179">
        <v>1160.0</v>
      </c>
      <c r="L6437" s="178"/>
      <c r="M6437" s="177"/>
      <c r="N6437" s="178"/>
      <c r="O6437" s="163"/>
      <c r="P6437" s="164"/>
      <c r="Q6437" s="163"/>
      <c r="R6437" s="163"/>
      <c r="S6437" s="168"/>
      <c r="T6437" s="164"/>
    </row>
    <row r="6438" ht="18.75" customHeight="1">
      <c r="A6438" s="170">
        <v>46035.0</v>
      </c>
      <c r="B6438" s="171">
        <v>18646.0</v>
      </c>
      <c r="C6438" s="171" t="s">
        <v>23309</v>
      </c>
      <c r="D6438" s="171" t="s">
        <v>20687</v>
      </c>
      <c r="E6438" s="171">
        <v>8.0</v>
      </c>
      <c r="F6438" s="171" t="s">
        <v>21581</v>
      </c>
      <c r="G6438" s="171" t="s">
        <v>23310</v>
      </c>
      <c r="H6438" s="172" t="s">
        <v>20635</v>
      </c>
      <c r="I6438" s="173">
        <v>11700.0</v>
      </c>
      <c r="J6438" s="174">
        <v>1680.0</v>
      </c>
      <c r="K6438" s="179">
        <v>1680.0</v>
      </c>
      <c r="L6438" s="178"/>
      <c r="M6438" s="177"/>
      <c r="N6438" s="178"/>
      <c r="O6438" s="163"/>
      <c r="P6438" s="164"/>
      <c r="Q6438" s="163"/>
      <c r="R6438" s="163"/>
      <c r="S6438" s="168"/>
      <c r="T6438" s="164"/>
    </row>
    <row r="6439" ht="18.75" customHeight="1">
      <c r="A6439" s="170">
        <v>46035.0</v>
      </c>
      <c r="B6439" s="171">
        <v>18647.0</v>
      </c>
      <c r="C6439" s="171" t="s">
        <v>21108</v>
      </c>
      <c r="D6439" s="171" t="s">
        <v>20659</v>
      </c>
      <c r="E6439" s="171">
        <v>8.0</v>
      </c>
      <c r="F6439" s="171" t="s">
        <v>20948</v>
      </c>
      <c r="G6439" s="171" t="s">
        <v>23311</v>
      </c>
      <c r="H6439" s="172" t="s">
        <v>20635</v>
      </c>
      <c r="I6439" s="173">
        <v>10280.0</v>
      </c>
      <c r="J6439" s="174">
        <v>580.0</v>
      </c>
      <c r="K6439" s="179">
        <v>580.0</v>
      </c>
      <c r="L6439" s="178"/>
      <c r="M6439" s="177"/>
      <c r="N6439" s="178"/>
      <c r="O6439" s="163"/>
      <c r="P6439" s="164"/>
      <c r="Q6439" s="163"/>
      <c r="R6439" s="163"/>
      <c r="S6439" s="168"/>
      <c r="T6439" s="164"/>
    </row>
    <row r="6440" ht="18.75" customHeight="1">
      <c r="A6440" s="189">
        <v>46035.0</v>
      </c>
      <c r="B6440" s="171">
        <v>9645.0</v>
      </c>
      <c r="C6440" s="171" t="s">
        <v>23312</v>
      </c>
      <c r="D6440" s="171"/>
      <c r="E6440" s="171" t="s">
        <v>20634</v>
      </c>
      <c r="F6440" s="171"/>
      <c r="G6440" s="171" t="s">
        <v>23313</v>
      </c>
      <c r="H6440" s="172" t="s">
        <v>23313</v>
      </c>
      <c r="I6440" s="173">
        <v>3500.0</v>
      </c>
      <c r="J6440" s="174">
        <v>680.0</v>
      </c>
      <c r="K6440" s="179">
        <v>0.0</v>
      </c>
      <c r="L6440" s="178">
        <v>680.0</v>
      </c>
      <c r="M6440" s="177">
        <v>0.0</v>
      </c>
      <c r="N6440" s="178">
        <v>0.0</v>
      </c>
      <c r="O6440" s="163"/>
      <c r="P6440" s="164"/>
      <c r="Q6440" s="163"/>
      <c r="R6440" s="163"/>
      <c r="S6440" s="168" t="s">
        <v>20645</v>
      </c>
      <c r="T6440" s="164">
        <v>0.0</v>
      </c>
    </row>
    <row r="6441" ht="18.75" customHeight="1">
      <c r="A6441" s="189">
        <v>46035.029012893516</v>
      </c>
      <c r="B6441" s="171">
        <v>9617.0</v>
      </c>
      <c r="C6441" s="171" t="s">
        <v>6275</v>
      </c>
      <c r="D6441" s="171"/>
      <c r="E6441" s="171" t="s">
        <v>20634</v>
      </c>
      <c r="F6441" s="171"/>
      <c r="G6441" s="171"/>
      <c r="H6441" s="172"/>
      <c r="I6441" s="173">
        <v>2640.0</v>
      </c>
      <c r="J6441" s="174">
        <v>240.0</v>
      </c>
      <c r="K6441" s="179">
        <v>240.0</v>
      </c>
      <c r="L6441" s="178">
        <v>0.0</v>
      </c>
      <c r="M6441" s="177">
        <v>0.0</v>
      </c>
      <c r="N6441" s="178">
        <v>0.0</v>
      </c>
      <c r="O6441" s="163"/>
      <c r="P6441" s="164"/>
      <c r="Q6441" s="163"/>
      <c r="R6441" s="163"/>
      <c r="S6441" s="168" t="s">
        <v>20645</v>
      </c>
      <c r="T6441" s="164">
        <v>0.0</v>
      </c>
    </row>
    <row r="6442" ht="18.75" customHeight="1">
      <c r="A6442" s="189">
        <v>46035.34805450232</v>
      </c>
      <c r="B6442" s="171">
        <v>9618.0</v>
      </c>
      <c r="C6442" s="171" t="s">
        <v>8901</v>
      </c>
      <c r="D6442" s="171"/>
      <c r="E6442" s="171" t="s">
        <v>20634</v>
      </c>
      <c r="F6442" s="171"/>
      <c r="G6442" s="171" t="s">
        <v>23314</v>
      </c>
      <c r="H6442" s="172" t="s">
        <v>23314</v>
      </c>
      <c r="I6442" s="173">
        <v>11800.0</v>
      </c>
      <c r="J6442" s="174">
        <v>1100.0</v>
      </c>
      <c r="K6442" s="179">
        <v>0.0</v>
      </c>
      <c r="L6442" s="178">
        <v>0.0</v>
      </c>
      <c r="M6442" s="177">
        <v>0.0</v>
      </c>
      <c r="N6442" s="178">
        <v>0.0</v>
      </c>
      <c r="O6442" s="163"/>
      <c r="P6442" s="164"/>
      <c r="Q6442" s="163"/>
      <c r="R6442" s="163"/>
      <c r="S6442" s="168" t="s">
        <v>20645</v>
      </c>
      <c r="T6442" s="164">
        <v>0.0</v>
      </c>
    </row>
    <row r="6443" ht="18.75" customHeight="1">
      <c r="A6443" s="189">
        <v>46035.36545708333</v>
      </c>
      <c r="B6443" s="171">
        <v>9619.0</v>
      </c>
      <c r="C6443" s="171" t="s">
        <v>4017</v>
      </c>
      <c r="D6443" s="171"/>
      <c r="E6443" s="171" t="s">
        <v>20634</v>
      </c>
      <c r="F6443" s="171"/>
      <c r="G6443" s="171"/>
      <c r="H6443" s="172"/>
      <c r="I6443" s="173">
        <v>3440.0</v>
      </c>
      <c r="J6443" s="174">
        <v>500.0</v>
      </c>
      <c r="K6443" s="179">
        <v>150.0</v>
      </c>
      <c r="L6443" s="178">
        <v>0.0</v>
      </c>
      <c r="M6443" s="177">
        <v>350.0</v>
      </c>
      <c r="N6443" s="178">
        <v>0.0</v>
      </c>
      <c r="O6443" s="163"/>
      <c r="P6443" s="164"/>
      <c r="Q6443" s="163"/>
      <c r="R6443" s="163"/>
      <c r="S6443" s="168" t="s">
        <v>20645</v>
      </c>
      <c r="T6443" s="164">
        <v>0.0</v>
      </c>
    </row>
    <row r="6444" ht="18.75" customHeight="1">
      <c r="A6444" s="189">
        <v>46035.38178008102</v>
      </c>
      <c r="B6444" s="171">
        <v>9620.0</v>
      </c>
      <c r="C6444" s="171" t="s">
        <v>744</v>
      </c>
      <c r="D6444" s="171"/>
      <c r="E6444" s="171" t="s">
        <v>20634</v>
      </c>
      <c r="F6444" s="171"/>
      <c r="G6444" s="171"/>
      <c r="H6444" s="172"/>
      <c r="I6444" s="173">
        <v>2840.0</v>
      </c>
      <c r="J6444" s="174">
        <v>240.0</v>
      </c>
      <c r="K6444" s="179">
        <v>240.0</v>
      </c>
      <c r="L6444" s="178">
        <v>0.0</v>
      </c>
      <c r="M6444" s="177">
        <v>0.0</v>
      </c>
      <c r="N6444" s="178">
        <v>0.0</v>
      </c>
      <c r="O6444" s="163"/>
      <c r="P6444" s="164"/>
      <c r="Q6444" s="163"/>
      <c r="R6444" s="163"/>
      <c r="S6444" s="168" t="s">
        <v>20645</v>
      </c>
      <c r="T6444" s="164">
        <v>0.0</v>
      </c>
    </row>
    <row r="6445" ht="18.75" customHeight="1">
      <c r="A6445" s="189">
        <v>46035.42436302084</v>
      </c>
      <c r="B6445" s="171">
        <v>9621.0</v>
      </c>
      <c r="C6445" s="171" t="s">
        <v>8901</v>
      </c>
      <c r="D6445" s="171"/>
      <c r="E6445" s="171" t="s">
        <v>20634</v>
      </c>
      <c r="F6445" s="171"/>
      <c r="G6445" s="171" t="s">
        <v>23315</v>
      </c>
      <c r="H6445" s="172" t="s">
        <v>23315</v>
      </c>
      <c r="I6445" s="173">
        <v>13160.0</v>
      </c>
      <c r="J6445" s="174">
        <v>2700.0</v>
      </c>
      <c r="K6445" s="179">
        <v>2700.0</v>
      </c>
      <c r="L6445" s="178">
        <v>0.0</v>
      </c>
      <c r="M6445" s="177">
        <v>0.0</v>
      </c>
      <c r="N6445" s="178">
        <v>0.0</v>
      </c>
      <c r="O6445" s="163"/>
      <c r="P6445" s="164"/>
      <c r="Q6445" s="163"/>
      <c r="R6445" s="163"/>
      <c r="S6445" s="168" t="s">
        <v>20645</v>
      </c>
      <c r="T6445" s="164">
        <v>0.0</v>
      </c>
    </row>
    <row r="6446" ht="18.75" customHeight="1">
      <c r="A6446" s="189">
        <v>46035.4449984838</v>
      </c>
      <c r="B6446" s="171">
        <v>9622.0</v>
      </c>
      <c r="C6446" s="171" t="s">
        <v>4457</v>
      </c>
      <c r="D6446" s="171"/>
      <c r="E6446" s="171" t="s">
        <v>20634</v>
      </c>
      <c r="F6446" s="171"/>
      <c r="G6446" s="171"/>
      <c r="H6446" s="172"/>
      <c r="I6446" s="173">
        <v>2920.0</v>
      </c>
      <c r="J6446" s="174">
        <v>60.0</v>
      </c>
      <c r="K6446" s="179">
        <v>60.0</v>
      </c>
      <c r="L6446" s="178">
        <v>0.0</v>
      </c>
      <c r="M6446" s="177">
        <v>0.0</v>
      </c>
      <c r="N6446" s="178">
        <v>0.0</v>
      </c>
      <c r="O6446" s="163"/>
      <c r="P6446" s="164"/>
      <c r="Q6446" s="163"/>
      <c r="R6446" s="163"/>
      <c r="S6446" s="168" t="s">
        <v>20645</v>
      </c>
      <c r="T6446" s="164">
        <v>0.0</v>
      </c>
    </row>
    <row r="6447" ht="18.75" customHeight="1">
      <c r="A6447" s="189">
        <v>46035.447480937495</v>
      </c>
      <c r="B6447" s="171">
        <v>9623.0</v>
      </c>
      <c r="C6447" s="171" t="s">
        <v>4017</v>
      </c>
      <c r="D6447" s="171"/>
      <c r="E6447" s="171" t="s">
        <v>20634</v>
      </c>
      <c r="F6447" s="171"/>
      <c r="G6447" s="171" t="s">
        <v>4500</v>
      </c>
      <c r="H6447" s="172" t="s">
        <v>4500</v>
      </c>
      <c r="I6447" s="173">
        <v>4020.0</v>
      </c>
      <c r="J6447" s="174">
        <v>1000.0</v>
      </c>
      <c r="K6447" s="179">
        <v>0.0</v>
      </c>
      <c r="L6447" s="178">
        <v>0.0</v>
      </c>
      <c r="M6447" s="177">
        <v>1000.0</v>
      </c>
      <c r="N6447" s="178">
        <v>0.0</v>
      </c>
      <c r="O6447" s="163"/>
      <c r="P6447" s="164"/>
      <c r="Q6447" s="163"/>
      <c r="R6447" s="163"/>
      <c r="S6447" s="168" t="s">
        <v>20645</v>
      </c>
      <c r="T6447" s="164">
        <v>0.0</v>
      </c>
    </row>
    <row r="6448" ht="18.75" customHeight="1">
      <c r="A6448" s="189">
        <v>46035.46758016203</v>
      </c>
      <c r="B6448" s="171">
        <v>9624.0</v>
      </c>
      <c r="C6448" s="171" t="s">
        <v>6423</v>
      </c>
      <c r="D6448" s="171"/>
      <c r="E6448" s="171" t="s">
        <v>20634</v>
      </c>
      <c r="F6448" s="171"/>
      <c r="G6448" s="171" t="s">
        <v>22684</v>
      </c>
      <c r="H6448" s="172" t="s">
        <v>22684</v>
      </c>
      <c r="I6448" s="173">
        <v>3120.0</v>
      </c>
      <c r="J6448" s="174">
        <v>360.0</v>
      </c>
      <c r="K6448" s="179">
        <v>0.0</v>
      </c>
      <c r="L6448" s="178">
        <v>360.0</v>
      </c>
      <c r="M6448" s="177">
        <v>0.0</v>
      </c>
      <c r="N6448" s="178">
        <v>0.0</v>
      </c>
      <c r="O6448" s="163"/>
      <c r="P6448" s="164"/>
      <c r="Q6448" s="163"/>
      <c r="R6448" s="163"/>
      <c r="S6448" s="168" t="s">
        <v>20645</v>
      </c>
      <c r="T6448" s="164">
        <v>0.0</v>
      </c>
    </row>
    <row r="6449" ht="18.75" customHeight="1">
      <c r="A6449" s="189">
        <v>46035.47330966435</v>
      </c>
      <c r="B6449" s="171">
        <v>9625.0</v>
      </c>
      <c r="C6449" s="171" t="s">
        <v>6423</v>
      </c>
      <c r="D6449" s="171"/>
      <c r="E6449" s="171" t="s">
        <v>20634</v>
      </c>
      <c r="F6449" s="171"/>
      <c r="G6449" s="171" t="s">
        <v>22684</v>
      </c>
      <c r="H6449" s="172" t="s">
        <v>22684</v>
      </c>
      <c r="I6449" s="173">
        <v>3240.0</v>
      </c>
      <c r="J6449" s="174">
        <v>120.0</v>
      </c>
      <c r="K6449" s="179">
        <v>0.0</v>
      </c>
      <c r="L6449" s="178">
        <v>0.0</v>
      </c>
      <c r="M6449" s="177">
        <v>0.0</v>
      </c>
      <c r="N6449" s="178">
        <v>0.0</v>
      </c>
      <c r="O6449" s="163"/>
      <c r="P6449" s="164"/>
      <c r="Q6449" s="163"/>
      <c r="R6449" s="163"/>
      <c r="S6449" s="168" t="s">
        <v>20645</v>
      </c>
      <c r="T6449" s="164">
        <v>0.0</v>
      </c>
    </row>
    <row r="6450" ht="18.75" customHeight="1">
      <c r="A6450" s="189">
        <v>46035.47410898148</v>
      </c>
      <c r="B6450" s="171">
        <v>9626.0</v>
      </c>
      <c r="C6450" s="171" t="s">
        <v>744</v>
      </c>
      <c r="D6450" s="171"/>
      <c r="E6450" s="171" t="s">
        <v>20634</v>
      </c>
      <c r="F6450" s="171"/>
      <c r="G6450" s="171"/>
      <c r="H6450" s="172"/>
      <c r="I6450" s="173">
        <v>3100.0</v>
      </c>
      <c r="J6450" s="174">
        <v>520.0</v>
      </c>
      <c r="K6450" s="179">
        <v>520.0</v>
      </c>
      <c r="L6450" s="178">
        <v>0.0</v>
      </c>
      <c r="M6450" s="177">
        <v>0.0</v>
      </c>
      <c r="N6450" s="178">
        <v>0.0</v>
      </c>
      <c r="O6450" s="163"/>
      <c r="P6450" s="164"/>
      <c r="Q6450" s="163"/>
      <c r="R6450" s="163"/>
      <c r="S6450" s="168" t="s">
        <v>20645</v>
      </c>
      <c r="T6450" s="164">
        <v>0.0</v>
      </c>
    </row>
    <row r="6451" ht="18.75" customHeight="1">
      <c r="A6451" s="189">
        <v>46035.48989170139</v>
      </c>
      <c r="B6451" s="171">
        <v>9627.0</v>
      </c>
      <c r="C6451" s="171" t="s">
        <v>6423</v>
      </c>
      <c r="D6451" s="171"/>
      <c r="E6451" s="171" t="s">
        <v>20634</v>
      </c>
      <c r="F6451" s="171"/>
      <c r="G6451" s="171" t="s">
        <v>22683</v>
      </c>
      <c r="H6451" s="172" t="s">
        <v>22683</v>
      </c>
      <c r="I6451" s="173">
        <v>3260.0</v>
      </c>
      <c r="J6451" s="174">
        <v>160.0</v>
      </c>
      <c r="K6451" s="179">
        <v>0.0</v>
      </c>
      <c r="L6451" s="178">
        <v>0.0</v>
      </c>
      <c r="M6451" s="177">
        <v>0.0</v>
      </c>
      <c r="N6451" s="178">
        <v>0.0</v>
      </c>
      <c r="O6451" s="163"/>
      <c r="P6451" s="164"/>
      <c r="Q6451" s="163"/>
      <c r="R6451" s="163"/>
      <c r="S6451" s="168" t="s">
        <v>20645</v>
      </c>
      <c r="T6451" s="164">
        <v>0.0</v>
      </c>
    </row>
    <row r="6452" ht="18.75" customHeight="1">
      <c r="A6452" s="189">
        <v>46035.500058425925</v>
      </c>
      <c r="B6452" s="171">
        <v>9628.0</v>
      </c>
      <c r="C6452" s="171" t="s">
        <v>6423</v>
      </c>
      <c r="D6452" s="171"/>
      <c r="E6452" s="171" t="s">
        <v>20634</v>
      </c>
      <c r="F6452" s="171"/>
      <c r="G6452" s="171" t="s">
        <v>22683</v>
      </c>
      <c r="H6452" s="172" t="s">
        <v>22683</v>
      </c>
      <c r="I6452" s="173">
        <v>3100.0</v>
      </c>
      <c r="J6452" s="174">
        <v>260.0</v>
      </c>
      <c r="K6452" s="179">
        <v>0.0</v>
      </c>
      <c r="L6452" s="178">
        <v>260.0</v>
      </c>
      <c r="M6452" s="177">
        <v>0.0</v>
      </c>
      <c r="N6452" s="178">
        <v>0.0</v>
      </c>
      <c r="O6452" s="163"/>
      <c r="P6452" s="164"/>
      <c r="Q6452" s="163"/>
      <c r="R6452" s="163"/>
      <c r="S6452" s="168" t="s">
        <v>20645</v>
      </c>
      <c r="T6452" s="164">
        <v>0.0</v>
      </c>
    </row>
    <row r="6453" ht="18.75" customHeight="1">
      <c r="A6453" s="189">
        <v>46035.50212076389</v>
      </c>
      <c r="B6453" s="171">
        <v>9629.0</v>
      </c>
      <c r="C6453" s="171" t="s">
        <v>4031</v>
      </c>
      <c r="D6453" s="171"/>
      <c r="E6453" s="171" t="s">
        <v>20634</v>
      </c>
      <c r="F6453" s="171"/>
      <c r="G6453" s="171" t="s">
        <v>20697</v>
      </c>
      <c r="H6453" s="172" t="s">
        <v>20697</v>
      </c>
      <c r="I6453" s="173">
        <v>3040.0</v>
      </c>
      <c r="J6453" s="174">
        <v>180.0</v>
      </c>
      <c r="K6453" s="179">
        <v>180.0</v>
      </c>
      <c r="L6453" s="178">
        <v>0.0</v>
      </c>
      <c r="M6453" s="177">
        <v>0.0</v>
      </c>
      <c r="N6453" s="178">
        <v>0.0</v>
      </c>
      <c r="O6453" s="163"/>
      <c r="P6453" s="164"/>
      <c r="Q6453" s="163"/>
      <c r="R6453" s="163"/>
      <c r="S6453" s="168" t="s">
        <v>20645</v>
      </c>
      <c r="T6453" s="164">
        <v>0.0</v>
      </c>
    </row>
    <row r="6454" ht="18.75" customHeight="1">
      <c r="A6454" s="170">
        <v>46036.0</v>
      </c>
      <c r="B6454" s="171">
        <v>18648.0</v>
      </c>
      <c r="C6454" s="171" t="s">
        <v>4877</v>
      </c>
      <c r="D6454" s="171" t="s">
        <v>20687</v>
      </c>
      <c r="E6454" s="171">
        <v>8.0</v>
      </c>
      <c r="F6454" s="171" t="s">
        <v>20821</v>
      </c>
      <c r="G6454" s="171" t="s">
        <v>23316</v>
      </c>
      <c r="H6454" s="172" t="s">
        <v>20635</v>
      </c>
      <c r="I6454" s="173">
        <v>10720.0</v>
      </c>
      <c r="J6454" s="174">
        <v>700.0</v>
      </c>
      <c r="K6454" s="179">
        <v>700.0</v>
      </c>
      <c r="L6454" s="178"/>
      <c r="M6454" s="177"/>
      <c r="N6454" s="178"/>
      <c r="O6454" s="163"/>
      <c r="P6454" s="164"/>
      <c r="Q6454" s="163"/>
      <c r="R6454" s="163"/>
      <c r="S6454" s="168"/>
      <c r="T6454" s="164"/>
    </row>
    <row r="6455" ht="18.75" customHeight="1">
      <c r="A6455" s="170">
        <v>46036.0</v>
      </c>
      <c r="B6455" s="171">
        <v>18649.0</v>
      </c>
      <c r="C6455" s="171" t="s">
        <v>23317</v>
      </c>
      <c r="D6455" s="171" t="s">
        <v>20673</v>
      </c>
      <c r="E6455" s="171">
        <v>8.0</v>
      </c>
      <c r="F6455" s="171" t="s">
        <v>22117</v>
      </c>
      <c r="G6455" s="171" t="s">
        <v>14016</v>
      </c>
      <c r="H6455" s="172" t="s">
        <v>20635</v>
      </c>
      <c r="I6455" s="173">
        <v>13120.0</v>
      </c>
      <c r="J6455" s="174">
        <v>3280.0</v>
      </c>
      <c r="K6455" s="179">
        <v>3280.0</v>
      </c>
      <c r="L6455" s="178"/>
      <c r="M6455" s="177"/>
      <c r="N6455" s="178"/>
      <c r="O6455" s="163"/>
      <c r="P6455" s="164"/>
      <c r="Q6455" s="163"/>
      <c r="R6455" s="163"/>
      <c r="S6455" s="168"/>
      <c r="T6455" s="164"/>
    </row>
    <row r="6456" ht="18.75" customHeight="1">
      <c r="A6456" s="170">
        <v>46036.0</v>
      </c>
      <c r="B6456" s="171">
        <v>18650.0</v>
      </c>
      <c r="C6456" s="171" t="s">
        <v>20829</v>
      </c>
      <c r="D6456" s="171" t="s">
        <v>20673</v>
      </c>
      <c r="E6456" s="171">
        <v>8.0</v>
      </c>
      <c r="F6456" s="171" t="s">
        <v>22115</v>
      </c>
      <c r="G6456" s="171" t="s">
        <v>18174</v>
      </c>
      <c r="H6456" s="172" t="s">
        <v>20638</v>
      </c>
      <c r="I6456" s="173">
        <v>20460.0</v>
      </c>
      <c r="J6456" s="174">
        <v>10620.0</v>
      </c>
      <c r="K6456" s="179"/>
      <c r="L6456" s="178"/>
      <c r="M6456" s="177"/>
      <c r="N6456" s="178">
        <v>10620.0</v>
      </c>
      <c r="O6456" s="163"/>
      <c r="P6456" s="164"/>
      <c r="Q6456" s="163"/>
      <c r="R6456" s="163"/>
      <c r="S6456" s="168"/>
      <c r="T6456" s="164"/>
    </row>
    <row r="6457" ht="18.75" customHeight="1">
      <c r="A6457" s="170">
        <v>46036.0</v>
      </c>
      <c r="B6457" s="171">
        <v>18651.0</v>
      </c>
      <c r="C6457" s="171" t="s">
        <v>21568</v>
      </c>
      <c r="D6457" s="171" t="s">
        <v>20687</v>
      </c>
      <c r="E6457" s="171">
        <v>8.0</v>
      </c>
      <c r="F6457" s="171" t="s">
        <v>20772</v>
      </c>
      <c r="G6457" s="171" t="s">
        <v>18547</v>
      </c>
      <c r="H6457" s="172" t="s">
        <v>20635</v>
      </c>
      <c r="I6457" s="173">
        <v>10900.0</v>
      </c>
      <c r="J6457" s="174">
        <v>880.0</v>
      </c>
      <c r="K6457" s="179">
        <v>880.0</v>
      </c>
      <c r="L6457" s="178"/>
      <c r="M6457" s="177"/>
      <c r="N6457" s="178"/>
      <c r="O6457" s="163"/>
      <c r="P6457" s="164"/>
      <c r="Q6457" s="163"/>
      <c r="R6457" s="163"/>
      <c r="S6457" s="168"/>
      <c r="T6457" s="164"/>
    </row>
    <row r="6458" ht="18.75" customHeight="1">
      <c r="A6458" s="170">
        <v>46036.0</v>
      </c>
      <c r="B6458" s="171">
        <v>18652.0</v>
      </c>
      <c r="C6458" s="171" t="s">
        <v>20892</v>
      </c>
      <c r="D6458" s="171" t="s">
        <v>20687</v>
      </c>
      <c r="E6458" s="171">
        <v>14.0</v>
      </c>
      <c r="F6458" s="171" t="s">
        <v>20778</v>
      </c>
      <c r="G6458" s="171" t="s">
        <v>4576</v>
      </c>
      <c r="H6458" s="172" t="s">
        <v>20635</v>
      </c>
      <c r="I6458" s="173">
        <v>12640.0</v>
      </c>
      <c r="J6458" s="174">
        <v>2600.0</v>
      </c>
      <c r="K6458" s="179">
        <v>2600.0</v>
      </c>
      <c r="L6458" s="178"/>
      <c r="M6458" s="177"/>
      <c r="N6458" s="178"/>
      <c r="O6458" s="163"/>
      <c r="P6458" s="164"/>
      <c r="Q6458" s="163"/>
      <c r="R6458" s="163"/>
      <c r="S6458" s="168"/>
      <c r="T6458" s="164"/>
    </row>
    <row r="6459" ht="18.75" customHeight="1">
      <c r="A6459" s="170">
        <v>46036.0</v>
      </c>
      <c r="B6459" s="171">
        <v>18653.0</v>
      </c>
      <c r="C6459" s="171" t="s">
        <v>20995</v>
      </c>
      <c r="D6459" s="171" t="s">
        <v>20673</v>
      </c>
      <c r="E6459" s="171">
        <v>8.0</v>
      </c>
      <c r="F6459" s="171" t="s">
        <v>20983</v>
      </c>
      <c r="G6459" s="171" t="s">
        <v>16087</v>
      </c>
      <c r="H6459" s="172" t="s">
        <v>20635</v>
      </c>
      <c r="I6459" s="173">
        <v>13860.0</v>
      </c>
      <c r="J6459" s="174">
        <v>4020.0</v>
      </c>
      <c r="K6459" s="179">
        <v>4020.0</v>
      </c>
      <c r="L6459" s="178"/>
      <c r="M6459" s="177"/>
      <c r="N6459" s="178"/>
      <c r="O6459" s="163"/>
      <c r="P6459" s="164"/>
      <c r="Q6459" s="163"/>
      <c r="R6459" s="163"/>
      <c r="S6459" s="168"/>
      <c r="T6459" s="164"/>
    </row>
    <row r="6460" ht="18.75" customHeight="1">
      <c r="A6460" s="170">
        <v>46036.0</v>
      </c>
      <c r="B6460" s="171">
        <v>18654.0</v>
      </c>
      <c r="C6460" s="171" t="s">
        <v>22173</v>
      </c>
      <c r="D6460" s="171" t="s">
        <v>20659</v>
      </c>
      <c r="E6460" s="171">
        <v>8.0</v>
      </c>
      <c r="F6460" s="171" t="s">
        <v>20885</v>
      </c>
      <c r="G6460" s="171" t="s">
        <v>6564</v>
      </c>
      <c r="H6460" s="172" t="s">
        <v>20635</v>
      </c>
      <c r="I6460" s="173">
        <v>11120.0</v>
      </c>
      <c r="J6460" s="174">
        <v>1420.0</v>
      </c>
      <c r="K6460" s="179">
        <v>1420.0</v>
      </c>
      <c r="L6460" s="178"/>
      <c r="M6460" s="177"/>
      <c r="N6460" s="178"/>
      <c r="O6460" s="163"/>
      <c r="P6460" s="164"/>
      <c r="Q6460" s="163"/>
      <c r="R6460" s="163"/>
      <c r="S6460" s="168"/>
      <c r="T6460" s="164"/>
    </row>
    <row r="6461" ht="18.75" customHeight="1">
      <c r="A6461" s="170">
        <v>46036.0</v>
      </c>
      <c r="B6461" s="171">
        <v>18655.0</v>
      </c>
      <c r="C6461" s="171" t="s">
        <v>22671</v>
      </c>
      <c r="D6461" s="171" t="s">
        <v>20687</v>
      </c>
      <c r="E6461" s="171">
        <v>14.0</v>
      </c>
      <c r="F6461" s="171" t="s">
        <v>22195</v>
      </c>
      <c r="G6461" s="171" t="s">
        <v>18579</v>
      </c>
      <c r="H6461" s="172" t="s">
        <v>20635</v>
      </c>
      <c r="I6461" s="173">
        <v>14640.0</v>
      </c>
      <c r="J6461" s="174">
        <v>4600.0</v>
      </c>
      <c r="K6461" s="179">
        <v>4600.0</v>
      </c>
      <c r="L6461" s="178"/>
      <c r="M6461" s="177"/>
      <c r="N6461" s="178"/>
      <c r="O6461" s="163"/>
      <c r="P6461" s="164"/>
      <c r="Q6461" s="163"/>
      <c r="R6461" s="163"/>
      <c r="S6461" s="168"/>
      <c r="T6461" s="164"/>
    </row>
    <row r="6462" ht="18.75" customHeight="1">
      <c r="A6462" s="170">
        <v>46036.0</v>
      </c>
      <c r="B6462" s="171">
        <v>18656.0</v>
      </c>
      <c r="C6462" s="171" t="s">
        <v>18573</v>
      </c>
      <c r="D6462" s="171" t="s">
        <v>18476</v>
      </c>
      <c r="E6462" s="171" t="s">
        <v>22899</v>
      </c>
      <c r="F6462" s="171"/>
      <c r="G6462" s="171" t="s">
        <v>23318</v>
      </c>
      <c r="H6462" s="172" t="s">
        <v>20637</v>
      </c>
      <c r="I6462" s="173">
        <v>38700.0</v>
      </c>
      <c r="J6462" s="174">
        <v>38700.0</v>
      </c>
      <c r="K6462" s="179"/>
      <c r="L6462" s="178"/>
      <c r="M6462" s="177">
        <v>38700.0</v>
      </c>
      <c r="N6462" s="178"/>
      <c r="O6462" s="163"/>
      <c r="P6462" s="164"/>
      <c r="Q6462" s="163"/>
      <c r="R6462" s="163"/>
      <c r="S6462" s="168"/>
      <c r="T6462" s="164"/>
    </row>
    <row r="6463" ht="18.75" customHeight="1">
      <c r="A6463" s="170">
        <v>46036.0</v>
      </c>
      <c r="B6463" s="171">
        <v>18657.0</v>
      </c>
      <c r="C6463" s="171" t="s">
        <v>20760</v>
      </c>
      <c r="D6463" s="171" t="s">
        <v>20659</v>
      </c>
      <c r="E6463" s="171">
        <v>8.0</v>
      </c>
      <c r="F6463" s="171" t="s">
        <v>22127</v>
      </c>
      <c r="G6463" s="171" t="s">
        <v>4113</v>
      </c>
      <c r="H6463" s="172" t="s">
        <v>20635</v>
      </c>
      <c r="I6463" s="173">
        <v>10820.0</v>
      </c>
      <c r="J6463" s="174">
        <v>1120.0</v>
      </c>
      <c r="K6463" s="179">
        <v>1120.0</v>
      </c>
      <c r="L6463" s="178"/>
      <c r="M6463" s="177"/>
      <c r="N6463" s="178"/>
      <c r="O6463" s="163"/>
      <c r="P6463" s="164"/>
      <c r="Q6463" s="163"/>
      <c r="R6463" s="163"/>
      <c r="S6463" s="168"/>
      <c r="T6463" s="164"/>
    </row>
    <row r="6464" ht="18.75" customHeight="1">
      <c r="A6464" s="170">
        <v>46036.0</v>
      </c>
      <c r="B6464" s="171">
        <v>18658.0</v>
      </c>
      <c r="C6464" s="171" t="s">
        <v>20760</v>
      </c>
      <c r="D6464" s="171" t="s">
        <v>20687</v>
      </c>
      <c r="E6464" s="171">
        <v>14.0</v>
      </c>
      <c r="F6464" s="171" t="s">
        <v>20778</v>
      </c>
      <c r="G6464" s="171" t="s">
        <v>4038</v>
      </c>
      <c r="H6464" s="172" t="s">
        <v>20635</v>
      </c>
      <c r="I6464" s="173">
        <v>11840.0</v>
      </c>
      <c r="J6464" s="174">
        <v>1800.0</v>
      </c>
      <c r="K6464" s="179">
        <v>1800.0</v>
      </c>
      <c r="L6464" s="178"/>
      <c r="M6464" s="177"/>
      <c r="N6464" s="178"/>
      <c r="O6464" s="163"/>
      <c r="P6464" s="164"/>
      <c r="Q6464" s="163"/>
      <c r="R6464" s="163"/>
      <c r="S6464" s="168"/>
      <c r="T6464" s="164"/>
    </row>
    <row r="6465" ht="18.75" customHeight="1">
      <c r="A6465" s="170">
        <v>46036.0</v>
      </c>
      <c r="B6465" s="171">
        <v>18659.0</v>
      </c>
      <c r="C6465" s="171" t="s">
        <v>21394</v>
      </c>
      <c r="D6465" s="171" t="s">
        <v>20659</v>
      </c>
      <c r="E6465" s="171">
        <v>8.0</v>
      </c>
      <c r="F6465" s="171" t="s">
        <v>20739</v>
      </c>
      <c r="G6465" s="171" t="s">
        <v>18590</v>
      </c>
      <c r="H6465" s="172" t="s">
        <v>20638</v>
      </c>
      <c r="I6465" s="173">
        <v>17460.0</v>
      </c>
      <c r="J6465" s="174">
        <v>7760.0</v>
      </c>
      <c r="K6465" s="179"/>
      <c r="L6465" s="178"/>
      <c r="M6465" s="177"/>
      <c r="N6465" s="178">
        <v>7760.0</v>
      </c>
      <c r="O6465" s="163"/>
      <c r="P6465" s="164"/>
      <c r="Q6465" s="163"/>
      <c r="R6465" s="163"/>
      <c r="S6465" s="168"/>
      <c r="T6465" s="164"/>
    </row>
    <row r="6466" ht="18.75" customHeight="1">
      <c r="A6466" s="170">
        <v>46036.0</v>
      </c>
      <c r="B6466" s="171">
        <v>18660.0</v>
      </c>
      <c r="C6466" s="171" t="s">
        <v>3265</v>
      </c>
      <c r="D6466" s="171" t="s">
        <v>20687</v>
      </c>
      <c r="E6466" s="171">
        <v>8.0</v>
      </c>
      <c r="F6466" s="171" t="s">
        <v>20699</v>
      </c>
      <c r="G6466" s="171" t="s">
        <v>196</v>
      </c>
      <c r="H6466" s="172" t="s">
        <v>20635</v>
      </c>
      <c r="I6466" s="173">
        <v>11640.0</v>
      </c>
      <c r="J6466" s="174">
        <v>1620.0</v>
      </c>
      <c r="K6466" s="179">
        <v>1620.0</v>
      </c>
      <c r="L6466" s="178"/>
      <c r="M6466" s="177"/>
      <c r="N6466" s="178"/>
      <c r="O6466" s="163"/>
      <c r="P6466" s="164"/>
      <c r="Q6466" s="163"/>
      <c r="R6466" s="163"/>
      <c r="S6466" s="168"/>
      <c r="T6466" s="164"/>
    </row>
    <row r="6467" ht="18.75" customHeight="1">
      <c r="A6467" s="170">
        <v>46036.0</v>
      </c>
      <c r="B6467" s="171">
        <v>18661.0</v>
      </c>
      <c r="C6467" s="171" t="s">
        <v>21160</v>
      </c>
      <c r="D6467" s="171" t="s">
        <v>20673</v>
      </c>
      <c r="E6467" s="171">
        <v>8.0</v>
      </c>
      <c r="F6467" s="171" t="s">
        <v>20961</v>
      </c>
      <c r="G6467" s="171" t="s">
        <v>18600</v>
      </c>
      <c r="H6467" s="172" t="s">
        <v>20635</v>
      </c>
      <c r="I6467" s="173">
        <v>10680.0</v>
      </c>
      <c r="J6467" s="174">
        <v>840.0</v>
      </c>
      <c r="K6467" s="179">
        <v>840.0</v>
      </c>
      <c r="L6467" s="178"/>
      <c r="M6467" s="177"/>
      <c r="N6467" s="178"/>
      <c r="O6467" s="163"/>
      <c r="P6467" s="164"/>
      <c r="Q6467" s="163"/>
      <c r="R6467" s="163"/>
      <c r="S6467" s="168"/>
      <c r="T6467" s="164"/>
    </row>
    <row r="6468" ht="18.75" customHeight="1">
      <c r="A6468" s="170">
        <v>46036.0</v>
      </c>
      <c r="B6468" s="171">
        <v>18662.0</v>
      </c>
      <c r="C6468" s="171" t="s">
        <v>20820</v>
      </c>
      <c r="D6468" s="171" t="s">
        <v>20673</v>
      </c>
      <c r="E6468" s="171">
        <v>8.0</v>
      </c>
      <c r="F6468" s="171" t="s">
        <v>21005</v>
      </c>
      <c r="G6468" s="171" t="s">
        <v>14393</v>
      </c>
      <c r="H6468" s="172" t="s">
        <v>20635</v>
      </c>
      <c r="I6468" s="173">
        <v>15840.0</v>
      </c>
      <c r="J6468" s="174">
        <v>6000.0</v>
      </c>
      <c r="K6468" s="179">
        <v>6000.0</v>
      </c>
      <c r="L6468" s="178"/>
      <c r="M6468" s="177"/>
      <c r="N6468" s="178"/>
      <c r="O6468" s="163"/>
      <c r="P6468" s="164"/>
      <c r="Q6468" s="163"/>
      <c r="R6468" s="163"/>
      <c r="S6468" s="168"/>
      <c r="T6468" s="164"/>
    </row>
    <row r="6469" ht="18.75" customHeight="1">
      <c r="A6469" s="189">
        <v>46036.0</v>
      </c>
      <c r="B6469" s="171">
        <v>9674.0</v>
      </c>
      <c r="C6469" s="171" t="s">
        <v>23319</v>
      </c>
      <c r="D6469" s="171"/>
      <c r="E6469" s="171" t="s">
        <v>20634</v>
      </c>
      <c r="F6469" s="171"/>
      <c r="G6469" s="171" t="s">
        <v>23320</v>
      </c>
      <c r="H6469" s="172" t="s">
        <v>23320</v>
      </c>
      <c r="I6469" s="173">
        <v>3240.0</v>
      </c>
      <c r="J6469" s="174">
        <v>420.0</v>
      </c>
      <c r="K6469" s="179">
        <v>0.0</v>
      </c>
      <c r="L6469" s="178">
        <v>420.0</v>
      </c>
      <c r="M6469" s="177">
        <v>0.0</v>
      </c>
      <c r="N6469" s="178">
        <v>0.0</v>
      </c>
      <c r="O6469" s="163"/>
      <c r="P6469" s="164"/>
      <c r="Q6469" s="163"/>
      <c r="R6469" s="163"/>
      <c r="S6469" s="168" t="s">
        <v>20645</v>
      </c>
      <c r="T6469" s="164">
        <v>0.0</v>
      </c>
    </row>
    <row r="6470" ht="18.75" customHeight="1">
      <c r="A6470" s="189">
        <v>46036.0</v>
      </c>
      <c r="B6470" s="171">
        <v>9675.0</v>
      </c>
      <c r="C6470" s="171" t="s">
        <v>20674</v>
      </c>
      <c r="D6470" s="171"/>
      <c r="E6470" s="171" t="s">
        <v>20634</v>
      </c>
      <c r="F6470" s="171"/>
      <c r="G6470" s="171" t="s">
        <v>23321</v>
      </c>
      <c r="H6470" s="172" t="s">
        <v>23321</v>
      </c>
      <c r="I6470" s="173">
        <v>4240.0</v>
      </c>
      <c r="J6470" s="174">
        <v>1420.0</v>
      </c>
      <c r="K6470" s="179">
        <v>0.0</v>
      </c>
      <c r="L6470" s="178">
        <v>1420.0</v>
      </c>
      <c r="M6470" s="177">
        <v>0.0</v>
      </c>
      <c r="N6470" s="178">
        <v>0.0</v>
      </c>
      <c r="O6470" s="163"/>
      <c r="P6470" s="164"/>
      <c r="Q6470" s="163"/>
      <c r="R6470" s="163"/>
      <c r="S6470" s="168" t="s">
        <v>20645</v>
      </c>
      <c r="T6470" s="164">
        <v>0.0</v>
      </c>
    </row>
    <row r="6471" ht="18.75" customHeight="1">
      <c r="A6471" s="189">
        <v>46036.02900896991</v>
      </c>
      <c r="B6471" s="171">
        <v>9630.0</v>
      </c>
      <c r="C6471" s="171" t="s">
        <v>4110</v>
      </c>
      <c r="D6471" s="171"/>
      <c r="E6471" s="171" t="s">
        <v>20634</v>
      </c>
      <c r="F6471" s="171"/>
      <c r="G6471" s="171" t="s">
        <v>4500</v>
      </c>
      <c r="H6471" s="172" t="s">
        <v>4500</v>
      </c>
      <c r="I6471" s="173">
        <v>3180.0</v>
      </c>
      <c r="J6471" s="174">
        <v>300.0</v>
      </c>
      <c r="K6471" s="179">
        <v>300.0</v>
      </c>
      <c r="L6471" s="178">
        <v>0.0</v>
      </c>
      <c r="M6471" s="177">
        <v>0.0</v>
      </c>
      <c r="N6471" s="178">
        <v>0.0</v>
      </c>
      <c r="O6471" s="163"/>
      <c r="P6471" s="164"/>
      <c r="Q6471" s="163"/>
      <c r="R6471" s="163"/>
      <c r="S6471" s="168" t="s">
        <v>20645</v>
      </c>
      <c r="T6471" s="164">
        <v>0.0</v>
      </c>
    </row>
    <row r="6472" ht="18.75" customHeight="1">
      <c r="A6472" s="189">
        <v>46036.38643868055</v>
      </c>
      <c r="B6472" s="171">
        <v>9631.0</v>
      </c>
      <c r="C6472" s="171" t="s">
        <v>8901</v>
      </c>
      <c r="D6472" s="171"/>
      <c r="E6472" s="171" t="s">
        <v>20634</v>
      </c>
      <c r="F6472" s="171"/>
      <c r="G6472" s="171" t="s">
        <v>23322</v>
      </c>
      <c r="H6472" s="172" t="s">
        <v>23322</v>
      </c>
      <c r="I6472" s="173">
        <v>11660.0</v>
      </c>
      <c r="J6472" s="174">
        <v>1220.0</v>
      </c>
      <c r="K6472" s="179">
        <v>1220.0</v>
      </c>
      <c r="L6472" s="178">
        <v>0.0</v>
      </c>
      <c r="M6472" s="177">
        <v>0.0</v>
      </c>
      <c r="N6472" s="178">
        <v>1220.0</v>
      </c>
      <c r="O6472" s="163"/>
      <c r="P6472" s="164"/>
      <c r="Q6472" s="163"/>
      <c r="R6472" s="163"/>
      <c r="S6472" s="168" t="s">
        <v>20645</v>
      </c>
      <c r="T6472" s="164">
        <v>0.0</v>
      </c>
    </row>
    <row r="6473" ht="18.75" customHeight="1">
      <c r="A6473" s="189">
        <v>46036.41282319445</v>
      </c>
      <c r="B6473" s="171">
        <v>9632.0</v>
      </c>
      <c r="C6473" s="171" t="s">
        <v>18536</v>
      </c>
      <c r="D6473" s="171"/>
      <c r="E6473" s="171" t="s">
        <v>20634</v>
      </c>
      <c r="F6473" s="171"/>
      <c r="G6473" s="171"/>
      <c r="H6473" s="172"/>
      <c r="I6473" s="173">
        <v>4560.0</v>
      </c>
      <c r="J6473" s="174">
        <v>1940.0</v>
      </c>
      <c r="K6473" s="179">
        <v>0.0</v>
      </c>
      <c r="L6473" s="178">
        <v>0.0</v>
      </c>
      <c r="M6473" s="177">
        <v>0.0</v>
      </c>
      <c r="N6473" s="178">
        <v>1940.0</v>
      </c>
      <c r="O6473" s="163"/>
      <c r="P6473" s="164"/>
      <c r="Q6473" s="163"/>
      <c r="R6473" s="163"/>
      <c r="S6473" s="168" t="s">
        <v>20645</v>
      </c>
      <c r="T6473" s="164">
        <v>0.0</v>
      </c>
    </row>
    <row r="6474" ht="18.75" customHeight="1">
      <c r="A6474" s="189">
        <v>46036.41733710648</v>
      </c>
      <c r="B6474" s="171">
        <v>9633.0</v>
      </c>
      <c r="C6474" s="171" t="s">
        <v>6423</v>
      </c>
      <c r="D6474" s="171"/>
      <c r="E6474" s="171" t="s">
        <v>20634</v>
      </c>
      <c r="F6474" s="171"/>
      <c r="G6474" s="171" t="s">
        <v>22830</v>
      </c>
      <c r="H6474" s="172" t="s">
        <v>22830</v>
      </c>
      <c r="I6474" s="173">
        <v>3300.0</v>
      </c>
      <c r="J6474" s="174">
        <v>180.0</v>
      </c>
      <c r="K6474" s="179">
        <v>0.0</v>
      </c>
      <c r="L6474" s="178">
        <v>0.0</v>
      </c>
      <c r="M6474" s="177">
        <v>0.0</v>
      </c>
      <c r="N6474" s="178">
        <v>0.0</v>
      </c>
      <c r="O6474" s="163"/>
      <c r="P6474" s="164"/>
      <c r="Q6474" s="163"/>
      <c r="R6474" s="163"/>
      <c r="S6474" s="168" t="s">
        <v>20645</v>
      </c>
      <c r="T6474" s="164">
        <v>0.0</v>
      </c>
    </row>
    <row r="6475" ht="18.75" customHeight="1">
      <c r="A6475" s="189">
        <v>46036.47030421296</v>
      </c>
      <c r="B6475" s="171">
        <v>9634.0</v>
      </c>
      <c r="C6475" s="171" t="s">
        <v>6423</v>
      </c>
      <c r="D6475" s="171"/>
      <c r="E6475" s="171" t="s">
        <v>20634</v>
      </c>
      <c r="F6475" s="171"/>
      <c r="G6475" s="171" t="s">
        <v>22830</v>
      </c>
      <c r="H6475" s="172" t="s">
        <v>22830</v>
      </c>
      <c r="I6475" s="173">
        <v>3120.0</v>
      </c>
      <c r="J6475" s="174">
        <v>360.0</v>
      </c>
      <c r="K6475" s="179">
        <v>0.0</v>
      </c>
      <c r="L6475" s="178">
        <v>360.0</v>
      </c>
      <c r="M6475" s="177">
        <v>0.0</v>
      </c>
      <c r="N6475" s="178">
        <v>0.0</v>
      </c>
      <c r="O6475" s="163"/>
      <c r="P6475" s="164"/>
      <c r="Q6475" s="163"/>
      <c r="R6475" s="163"/>
      <c r="S6475" s="168" t="s">
        <v>20645</v>
      </c>
      <c r="T6475" s="164">
        <v>0.0</v>
      </c>
    </row>
    <row r="6476" ht="18.75" customHeight="1">
      <c r="A6476" s="189">
        <v>46036.47340575232</v>
      </c>
      <c r="B6476" s="171">
        <v>9635.0</v>
      </c>
      <c r="C6476" s="171" t="s">
        <v>8901</v>
      </c>
      <c r="D6476" s="171"/>
      <c r="E6476" s="171" t="s">
        <v>20634</v>
      </c>
      <c r="F6476" s="171"/>
      <c r="G6476" s="171" t="s">
        <v>23323</v>
      </c>
      <c r="H6476" s="172" t="s">
        <v>23323</v>
      </c>
      <c r="I6476" s="173">
        <v>12780.0</v>
      </c>
      <c r="J6476" s="174">
        <v>2340.0</v>
      </c>
      <c r="K6476" s="179">
        <v>2340.0</v>
      </c>
      <c r="L6476" s="178">
        <v>0.0</v>
      </c>
      <c r="M6476" s="177">
        <v>0.0</v>
      </c>
      <c r="N6476" s="178">
        <v>0.0</v>
      </c>
      <c r="O6476" s="163"/>
      <c r="P6476" s="164"/>
      <c r="Q6476" s="163"/>
      <c r="R6476" s="163"/>
      <c r="S6476" s="168" t="s">
        <v>20645</v>
      </c>
      <c r="T6476" s="164">
        <v>0.0</v>
      </c>
    </row>
    <row r="6477" ht="18.75" customHeight="1">
      <c r="A6477" s="189">
        <v>46036.482631481485</v>
      </c>
      <c r="B6477" s="171">
        <v>9636.0</v>
      </c>
      <c r="C6477" s="171" t="s">
        <v>6423</v>
      </c>
      <c r="D6477" s="171"/>
      <c r="E6477" s="171" t="s">
        <v>20634</v>
      </c>
      <c r="F6477" s="171"/>
      <c r="G6477" s="171" t="s">
        <v>22683</v>
      </c>
      <c r="H6477" s="172" t="s">
        <v>22683</v>
      </c>
      <c r="I6477" s="173">
        <v>3340.0</v>
      </c>
      <c r="J6477" s="174">
        <v>180.0</v>
      </c>
      <c r="K6477" s="179">
        <v>0.0</v>
      </c>
      <c r="L6477" s="178">
        <v>0.0</v>
      </c>
      <c r="M6477" s="177">
        <v>0.0</v>
      </c>
      <c r="N6477" s="178">
        <v>0.0</v>
      </c>
      <c r="O6477" s="163"/>
      <c r="P6477" s="164"/>
      <c r="Q6477" s="163"/>
      <c r="R6477" s="163"/>
      <c r="S6477" s="168" t="s">
        <v>20645</v>
      </c>
      <c r="T6477" s="164">
        <v>0.0</v>
      </c>
    </row>
    <row r="6478" ht="18.75" customHeight="1">
      <c r="A6478" s="189">
        <v>46036.487824386575</v>
      </c>
      <c r="B6478" s="171">
        <v>9637.0</v>
      </c>
      <c r="C6478" s="171" t="s">
        <v>6423</v>
      </c>
      <c r="D6478" s="171"/>
      <c r="E6478" s="171" t="s">
        <v>20634</v>
      </c>
      <c r="F6478" s="171"/>
      <c r="G6478" s="171" t="s">
        <v>22683</v>
      </c>
      <c r="H6478" s="172" t="s">
        <v>22683</v>
      </c>
      <c r="I6478" s="173">
        <v>3160.0</v>
      </c>
      <c r="J6478" s="174">
        <v>380.0</v>
      </c>
      <c r="K6478" s="179">
        <v>0.0</v>
      </c>
      <c r="L6478" s="178">
        <v>380.0</v>
      </c>
      <c r="M6478" s="177">
        <v>0.0</v>
      </c>
      <c r="N6478" s="178">
        <v>0.0</v>
      </c>
      <c r="O6478" s="163"/>
      <c r="P6478" s="164"/>
      <c r="Q6478" s="163"/>
      <c r="R6478" s="163"/>
      <c r="S6478" s="168" t="s">
        <v>20645</v>
      </c>
      <c r="T6478" s="164">
        <v>0.0</v>
      </c>
    </row>
    <row r="6479" ht="18.75" customHeight="1">
      <c r="A6479" s="189">
        <v>46036.489470949076</v>
      </c>
      <c r="B6479" s="171">
        <v>9638.0</v>
      </c>
      <c r="C6479" s="171" t="s">
        <v>17165</v>
      </c>
      <c r="D6479" s="171"/>
      <c r="E6479" s="171" t="s">
        <v>20634</v>
      </c>
      <c r="F6479" s="171"/>
      <c r="G6479" s="171"/>
      <c r="H6479" s="172"/>
      <c r="I6479" s="173">
        <v>4400.0</v>
      </c>
      <c r="J6479" s="174">
        <v>1740.0</v>
      </c>
      <c r="K6479" s="179">
        <v>0.0</v>
      </c>
      <c r="L6479" s="178">
        <v>0.0</v>
      </c>
      <c r="M6479" s="177">
        <v>0.0</v>
      </c>
      <c r="N6479" s="178">
        <v>1740.0</v>
      </c>
      <c r="O6479" s="163"/>
      <c r="P6479" s="164"/>
      <c r="Q6479" s="163"/>
      <c r="R6479" s="163"/>
      <c r="S6479" s="168" t="s">
        <v>20645</v>
      </c>
      <c r="T6479" s="164">
        <v>0.0</v>
      </c>
    </row>
    <row r="6480" ht="18.75" customHeight="1">
      <c r="A6480" s="189">
        <v>46036.52158505787</v>
      </c>
      <c r="B6480" s="171">
        <v>9639.0</v>
      </c>
      <c r="C6480" s="171" t="s">
        <v>17165</v>
      </c>
      <c r="D6480" s="171"/>
      <c r="E6480" s="171" t="s">
        <v>20634</v>
      </c>
      <c r="F6480" s="171"/>
      <c r="G6480" s="171"/>
      <c r="H6480" s="172"/>
      <c r="I6480" s="173">
        <v>4320.0</v>
      </c>
      <c r="J6480" s="174">
        <v>1660.0</v>
      </c>
      <c r="K6480" s="179">
        <v>0.0</v>
      </c>
      <c r="L6480" s="178">
        <v>0.0</v>
      </c>
      <c r="M6480" s="177">
        <v>0.0</v>
      </c>
      <c r="N6480" s="178">
        <v>1660.0</v>
      </c>
      <c r="O6480" s="163"/>
      <c r="P6480" s="164"/>
      <c r="Q6480" s="163"/>
      <c r="R6480" s="163"/>
      <c r="S6480" s="168" t="s">
        <v>20645</v>
      </c>
      <c r="T6480" s="164">
        <v>0.0</v>
      </c>
    </row>
    <row r="6481" ht="18.75" customHeight="1">
      <c r="A6481" s="189">
        <v>46036.52188915509</v>
      </c>
      <c r="B6481" s="171">
        <v>9640.0</v>
      </c>
      <c r="C6481" s="171" t="s">
        <v>4082</v>
      </c>
      <c r="D6481" s="171"/>
      <c r="E6481" s="171" t="s">
        <v>20634</v>
      </c>
      <c r="F6481" s="171"/>
      <c r="G6481" s="171"/>
      <c r="H6481" s="172"/>
      <c r="I6481" s="173">
        <v>3680.0</v>
      </c>
      <c r="J6481" s="174">
        <v>680.0</v>
      </c>
      <c r="K6481" s="179">
        <v>680.0</v>
      </c>
      <c r="L6481" s="178">
        <v>0.0</v>
      </c>
      <c r="M6481" s="177">
        <v>0.0</v>
      </c>
      <c r="N6481" s="178">
        <v>0.0</v>
      </c>
      <c r="O6481" s="163"/>
      <c r="P6481" s="164"/>
      <c r="Q6481" s="163"/>
      <c r="R6481" s="163"/>
      <c r="S6481" s="168" t="s">
        <v>20645</v>
      </c>
      <c r="T6481" s="164">
        <v>0.0</v>
      </c>
    </row>
    <row r="6482" ht="18.75" customHeight="1">
      <c r="A6482" s="189">
        <v>46036.52271289352</v>
      </c>
      <c r="B6482" s="171">
        <v>9641.0</v>
      </c>
      <c r="C6482" s="171" t="s">
        <v>4138</v>
      </c>
      <c r="D6482" s="171"/>
      <c r="E6482" s="171" t="s">
        <v>20634</v>
      </c>
      <c r="F6482" s="171"/>
      <c r="G6482" s="171"/>
      <c r="H6482" s="172"/>
      <c r="I6482" s="173">
        <v>3060.0</v>
      </c>
      <c r="J6482" s="174">
        <v>160.0</v>
      </c>
      <c r="K6482" s="179">
        <v>0.0</v>
      </c>
      <c r="L6482" s="178">
        <v>160.0</v>
      </c>
      <c r="M6482" s="177">
        <v>0.0</v>
      </c>
      <c r="N6482" s="178">
        <v>0.0</v>
      </c>
      <c r="O6482" s="163"/>
      <c r="P6482" s="164"/>
      <c r="Q6482" s="163"/>
      <c r="R6482" s="163"/>
      <c r="S6482" s="168" t="s">
        <v>20645</v>
      </c>
      <c r="T6482" s="164">
        <v>0.0</v>
      </c>
    </row>
    <row r="6483" ht="18.75" customHeight="1">
      <c r="A6483" s="189">
        <v>46036.53877097223</v>
      </c>
      <c r="B6483" s="171">
        <v>9642.0</v>
      </c>
      <c r="C6483" s="171" t="s">
        <v>6070</v>
      </c>
      <c r="D6483" s="171"/>
      <c r="E6483" s="171" t="s">
        <v>20634</v>
      </c>
      <c r="F6483" s="171"/>
      <c r="G6483" s="171"/>
      <c r="H6483" s="172"/>
      <c r="I6483" s="173">
        <v>3880.0</v>
      </c>
      <c r="J6483" s="174">
        <v>380.0</v>
      </c>
      <c r="K6483" s="179">
        <v>0.0</v>
      </c>
      <c r="L6483" s="178">
        <v>76.0</v>
      </c>
      <c r="M6483" s="177">
        <v>304.0</v>
      </c>
      <c r="N6483" s="178">
        <v>0.0</v>
      </c>
      <c r="O6483" s="163"/>
      <c r="P6483" s="164"/>
      <c r="Q6483" s="163"/>
      <c r="R6483" s="163"/>
      <c r="S6483" s="168" t="s">
        <v>20645</v>
      </c>
      <c r="T6483" s="164">
        <v>0.0</v>
      </c>
    </row>
    <row r="6484" ht="18.75" customHeight="1">
      <c r="A6484" s="189">
        <v>46036.543446435186</v>
      </c>
      <c r="B6484" s="171">
        <v>9643.0</v>
      </c>
      <c r="C6484" s="171" t="s">
        <v>8901</v>
      </c>
      <c r="D6484" s="171"/>
      <c r="E6484" s="171" t="s">
        <v>20634</v>
      </c>
      <c r="F6484" s="171"/>
      <c r="G6484" s="171" t="s">
        <v>23324</v>
      </c>
      <c r="H6484" s="172" t="s">
        <v>23324</v>
      </c>
      <c r="I6484" s="173">
        <v>11600.0</v>
      </c>
      <c r="J6484" s="174">
        <v>1120.0</v>
      </c>
      <c r="K6484" s="179">
        <v>1120.0</v>
      </c>
      <c r="L6484" s="178">
        <v>0.0</v>
      </c>
      <c r="M6484" s="177">
        <v>0.0</v>
      </c>
      <c r="N6484" s="178">
        <v>0.0</v>
      </c>
      <c r="O6484" s="163"/>
      <c r="P6484" s="164"/>
      <c r="Q6484" s="163"/>
      <c r="R6484" s="163"/>
      <c r="S6484" s="168" t="s">
        <v>20645</v>
      </c>
      <c r="T6484" s="164">
        <v>0.0</v>
      </c>
    </row>
    <row r="6485" ht="18.75" customHeight="1">
      <c r="A6485" s="189">
        <v>46036.666052546294</v>
      </c>
      <c r="B6485" s="171">
        <v>9644.0</v>
      </c>
      <c r="C6485" s="171" t="s">
        <v>4454</v>
      </c>
      <c r="D6485" s="171"/>
      <c r="E6485" s="171" t="s">
        <v>20634</v>
      </c>
      <c r="F6485" s="171"/>
      <c r="G6485" s="171"/>
      <c r="H6485" s="172"/>
      <c r="I6485" s="173">
        <v>3340.0</v>
      </c>
      <c r="J6485" s="174">
        <v>440.0</v>
      </c>
      <c r="K6485" s="179">
        <v>0.0</v>
      </c>
      <c r="L6485" s="178">
        <v>0.0</v>
      </c>
      <c r="M6485" s="177">
        <v>440.0</v>
      </c>
      <c r="N6485" s="178">
        <v>0.0</v>
      </c>
      <c r="O6485" s="163"/>
      <c r="P6485" s="164"/>
      <c r="Q6485" s="163"/>
      <c r="R6485" s="163"/>
      <c r="S6485" s="168" t="s">
        <v>20645</v>
      </c>
      <c r="T6485" s="164">
        <v>0.0</v>
      </c>
    </row>
    <row r="6486" ht="18.75" customHeight="1">
      <c r="A6486" s="170">
        <v>46037.0</v>
      </c>
      <c r="B6486" s="171">
        <v>18663.0</v>
      </c>
      <c r="C6486" s="171" t="s">
        <v>21030</v>
      </c>
      <c r="D6486" s="171" t="s">
        <v>20687</v>
      </c>
      <c r="E6486" s="171">
        <v>8.0</v>
      </c>
      <c r="F6486" s="171" t="s">
        <v>20700</v>
      </c>
      <c r="G6486" s="171" t="s">
        <v>18613</v>
      </c>
      <c r="H6486" s="172" t="s">
        <v>20635</v>
      </c>
      <c r="I6486" s="173">
        <v>13380.0</v>
      </c>
      <c r="J6486" s="174">
        <v>3360.0</v>
      </c>
      <c r="K6486" s="179">
        <v>3360.0</v>
      </c>
      <c r="L6486" s="178"/>
      <c r="M6486" s="177"/>
      <c r="N6486" s="178"/>
      <c r="O6486" s="163"/>
      <c r="P6486" s="164"/>
      <c r="Q6486" s="163"/>
      <c r="R6486" s="163"/>
      <c r="S6486" s="168"/>
      <c r="T6486" s="164"/>
    </row>
    <row r="6487" ht="18.75" customHeight="1">
      <c r="A6487" s="170">
        <v>46037.0</v>
      </c>
      <c r="B6487" s="171">
        <v>18664.0</v>
      </c>
      <c r="C6487" s="171" t="s">
        <v>4829</v>
      </c>
      <c r="D6487" s="171" t="s">
        <v>5686</v>
      </c>
      <c r="E6487" s="171">
        <v>40.0</v>
      </c>
      <c r="F6487" s="171" t="s">
        <v>22693</v>
      </c>
      <c r="G6487" s="171" t="s">
        <v>20758</v>
      </c>
      <c r="H6487" s="172" t="s">
        <v>20669</v>
      </c>
      <c r="I6487" s="173">
        <v>25780.0</v>
      </c>
      <c r="J6487" s="174">
        <v>9420.0</v>
      </c>
      <c r="K6487" s="179"/>
      <c r="L6487" s="178">
        <v>9420.0</v>
      </c>
      <c r="M6487" s="177"/>
      <c r="N6487" s="178"/>
      <c r="O6487" s="163"/>
      <c r="P6487" s="164"/>
      <c r="Q6487" s="163"/>
      <c r="R6487" s="163"/>
      <c r="S6487" s="168"/>
      <c r="T6487" s="164"/>
    </row>
    <row r="6488" ht="18.75" customHeight="1">
      <c r="A6488" s="170">
        <v>46037.0</v>
      </c>
      <c r="B6488" s="171">
        <v>18665.0</v>
      </c>
      <c r="C6488" s="171" t="s">
        <v>23284</v>
      </c>
      <c r="D6488" s="171" t="s">
        <v>20659</v>
      </c>
      <c r="E6488" s="171">
        <v>8.0</v>
      </c>
      <c r="F6488" s="171" t="s">
        <v>20846</v>
      </c>
      <c r="G6488" s="171" t="s">
        <v>18305</v>
      </c>
      <c r="H6488" s="172" t="s">
        <v>20635</v>
      </c>
      <c r="I6488" s="173">
        <v>15820.0</v>
      </c>
      <c r="J6488" s="174">
        <v>6120.0</v>
      </c>
      <c r="K6488" s="179">
        <v>6120.0</v>
      </c>
      <c r="L6488" s="178"/>
      <c r="M6488" s="177"/>
      <c r="N6488" s="178"/>
      <c r="O6488" s="163"/>
      <c r="P6488" s="164"/>
      <c r="Q6488" s="163"/>
      <c r="R6488" s="163"/>
      <c r="S6488" s="168"/>
      <c r="T6488" s="164"/>
    </row>
    <row r="6489" ht="18.75" customHeight="1">
      <c r="A6489" s="170">
        <v>46037.0</v>
      </c>
      <c r="B6489" s="171">
        <v>18666.0</v>
      </c>
      <c r="C6489" s="171" t="s">
        <v>2781</v>
      </c>
      <c r="D6489" s="171" t="s">
        <v>20687</v>
      </c>
      <c r="E6489" s="171">
        <v>8.0</v>
      </c>
      <c r="F6489" s="171" t="s">
        <v>20699</v>
      </c>
      <c r="G6489" s="171" t="s">
        <v>196</v>
      </c>
      <c r="H6489" s="172" t="s">
        <v>20635</v>
      </c>
      <c r="I6489" s="173">
        <v>11820.0</v>
      </c>
      <c r="J6489" s="174">
        <v>1800.0</v>
      </c>
      <c r="K6489" s="179">
        <v>1800.0</v>
      </c>
      <c r="L6489" s="178"/>
      <c r="M6489" s="177"/>
      <c r="N6489" s="178"/>
      <c r="O6489" s="163"/>
      <c r="P6489" s="164"/>
      <c r="Q6489" s="163"/>
      <c r="R6489" s="163"/>
      <c r="S6489" s="168"/>
      <c r="T6489" s="164"/>
    </row>
    <row r="6490" ht="18.75" customHeight="1">
      <c r="A6490" s="170">
        <v>46037.0</v>
      </c>
      <c r="B6490" s="171">
        <v>18667.0</v>
      </c>
      <c r="C6490" s="171" t="s">
        <v>22187</v>
      </c>
      <c r="D6490" s="171" t="s">
        <v>20687</v>
      </c>
      <c r="E6490" s="171" t="s">
        <v>132</v>
      </c>
      <c r="F6490" s="171" t="s">
        <v>23167</v>
      </c>
      <c r="G6490" s="171" t="s">
        <v>9321</v>
      </c>
      <c r="H6490" s="172" t="s">
        <v>20635</v>
      </c>
      <c r="I6490" s="173">
        <v>11820.0</v>
      </c>
      <c r="J6490" s="174">
        <v>1540.0</v>
      </c>
      <c r="K6490" s="179">
        <v>1540.0</v>
      </c>
      <c r="L6490" s="178"/>
      <c r="M6490" s="177"/>
      <c r="N6490" s="178"/>
      <c r="O6490" s="163"/>
      <c r="P6490" s="164"/>
      <c r="Q6490" s="163"/>
      <c r="R6490" s="163"/>
      <c r="S6490" s="168"/>
      <c r="T6490" s="164"/>
    </row>
    <row r="6491" ht="18.75" customHeight="1">
      <c r="A6491" s="170">
        <v>46037.0</v>
      </c>
      <c r="B6491" s="171">
        <v>18668.0</v>
      </c>
      <c r="C6491" s="171" t="s">
        <v>22896</v>
      </c>
      <c r="D6491" s="171" t="s">
        <v>5686</v>
      </c>
      <c r="E6491" s="171">
        <v>40.0</v>
      </c>
      <c r="F6491" s="171" t="s">
        <v>22693</v>
      </c>
      <c r="G6491" s="171" t="s">
        <v>20758</v>
      </c>
      <c r="H6491" s="172" t="s">
        <v>20669</v>
      </c>
      <c r="I6491" s="173">
        <v>26520.0</v>
      </c>
      <c r="J6491" s="174">
        <v>10160.0</v>
      </c>
      <c r="K6491" s="179"/>
      <c r="L6491" s="178">
        <v>10160.0</v>
      </c>
      <c r="M6491" s="177"/>
      <c r="N6491" s="178"/>
      <c r="O6491" s="163"/>
      <c r="P6491" s="164"/>
      <c r="Q6491" s="163"/>
      <c r="R6491" s="163"/>
      <c r="S6491" s="168"/>
      <c r="T6491" s="164"/>
    </row>
    <row r="6492" ht="18.75" customHeight="1">
      <c r="A6492" s="170">
        <v>46037.0</v>
      </c>
      <c r="B6492" s="171">
        <v>18669.0</v>
      </c>
      <c r="C6492" s="171" t="s">
        <v>22674</v>
      </c>
      <c r="D6492" s="171" t="s">
        <v>20673</v>
      </c>
      <c r="E6492" s="171">
        <v>8.0</v>
      </c>
      <c r="F6492" s="171" t="s">
        <v>21139</v>
      </c>
      <c r="G6492" s="171" t="s">
        <v>18624</v>
      </c>
      <c r="H6492" s="172" t="s">
        <v>20638</v>
      </c>
      <c r="I6492" s="173">
        <v>19260.0</v>
      </c>
      <c r="J6492" s="174">
        <v>9420.0</v>
      </c>
      <c r="K6492" s="179"/>
      <c r="L6492" s="178"/>
      <c r="M6492" s="177"/>
      <c r="N6492" s="178">
        <v>9420.0</v>
      </c>
      <c r="O6492" s="163"/>
      <c r="P6492" s="164"/>
      <c r="Q6492" s="163"/>
      <c r="R6492" s="163"/>
      <c r="S6492" s="168"/>
      <c r="T6492" s="164"/>
    </row>
    <row r="6493" ht="18.75" customHeight="1">
      <c r="A6493" s="170">
        <v>46037.0</v>
      </c>
      <c r="B6493" s="171">
        <v>18670.0</v>
      </c>
      <c r="C6493" s="171" t="s">
        <v>20832</v>
      </c>
      <c r="D6493" s="171" t="s">
        <v>20673</v>
      </c>
      <c r="E6493" s="171">
        <v>8.0</v>
      </c>
      <c r="F6493" s="171" t="s">
        <v>21411</v>
      </c>
      <c r="G6493" s="171" t="s">
        <v>18647</v>
      </c>
      <c r="H6493" s="172" t="s">
        <v>20635</v>
      </c>
      <c r="I6493" s="173">
        <v>15720.0</v>
      </c>
      <c r="J6493" s="174">
        <v>5880.0</v>
      </c>
      <c r="K6493" s="179">
        <v>5880.0</v>
      </c>
      <c r="L6493" s="178"/>
      <c r="M6493" s="177"/>
      <c r="N6493" s="178"/>
      <c r="O6493" s="163"/>
      <c r="P6493" s="164"/>
      <c r="Q6493" s="163"/>
      <c r="R6493" s="163"/>
      <c r="S6493" s="168"/>
      <c r="T6493" s="164"/>
    </row>
    <row r="6494" ht="18.75" customHeight="1">
      <c r="A6494" s="170">
        <v>46037.0</v>
      </c>
      <c r="B6494" s="171">
        <v>18671.0</v>
      </c>
      <c r="C6494" s="171" t="s">
        <v>3015</v>
      </c>
      <c r="D6494" s="171" t="s">
        <v>20659</v>
      </c>
      <c r="E6494" s="171">
        <v>6.0</v>
      </c>
      <c r="F6494" s="171" t="s">
        <v>21548</v>
      </c>
      <c r="G6494" s="171" t="s">
        <v>18650</v>
      </c>
      <c r="H6494" s="172" t="s">
        <v>20635</v>
      </c>
      <c r="I6494" s="173">
        <v>13060.0</v>
      </c>
      <c r="J6494" s="174">
        <v>3220.0</v>
      </c>
      <c r="K6494" s="179">
        <v>3220.0</v>
      </c>
      <c r="L6494" s="178"/>
      <c r="M6494" s="177"/>
      <c r="N6494" s="178"/>
      <c r="O6494" s="163"/>
      <c r="P6494" s="164"/>
      <c r="Q6494" s="163"/>
      <c r="R6494" s="163"/>
      <c r="S6494" s="168"/>
      <c r="T6494" s="164"/>
    </row>
    <row r="6495" ht="18.75" customHeight="1">
      <c r="A6495" s="170">
        <v>46037.0</v>
      </c>
      <c r="B6495" s="171">
        <v>18672.0</v>
      </c>
      <c r="C6495" s="171" t="s">
        <v>23325</v>
      </c>
      <c r="D6495" s="171" t="s">
        <v>20687</v>
      </c>
      <c r="E6495" s="171">
        <v>6.0</v>
      </c>
      <c r="F6495" s="171" t="s">
        <v>20708</v>
      </c>
      <c r="G6495" s="171" t="s">
        <v>18653</v>
      </c>
      <c r="H6495" s="172" t="s">
        <v>20635</v>
      </c>
      <c r="I6495" s="173">
        <v>10540.0</v>
      </c>
      <c r="J6495" s="174">
        <v>700.0</v>
      </c>
      <c r="K6495" s="179">
        <v>700.0</v>
      </c>
      <c r="L6495" s="178"/>
      <c r="M6495" s="177"/>
      <c r="N6495" s="178"/>
      <c r="O6495" s="163"/>
      <c r="P6495" s="164"/>
      <c r="Q6495" s="163"/>
      <c r="R6495" s="163"/>
      <c r="S6495" s="168"/>
      <c r="T6495" s="164"/>
    </row>
    <row r="6496" ht="18.75" customHeight="1">
      <c r="A6496" s="170">
        <v>46037.0</v>
      </c>
      <c r="B6496" s="171">
        <v>18673.0</v>
      </c>
      <c r="C6496" s="171" t="s">
        <v>23326</v>
      </c>
      <c r="D6496" s="171" t="s">
        <v>5686</v>
      </c>
      <c r="E6496" s="171">
        <v>40.0</v>
      </c>
      <c r="F6496" s="171" t="s">
        <v>22693</v>
      </c>
      <c r="G6496" s="171" t="s">
        <v>9344</v>
      </c>
      <c r="H6496" s="172" t="s">
        <v>23327</v>
      </c>
      <c r="I6496" s="173">
        <v>23320.0</v>
      </c>
      <c r="J6496" s="174">
        <v>6960.0</v>
      </c>
      <c r="K6496" s="179"/>
      <c r="L6496" s="178"/>
      <c r="M6496" s="177"/>
      <c r="N6496" s="178"/>
      <c r="O6496" s="163"/>
      <c r="P6496" s="164"/>
      <c r="Q6496" s="163"/>
      <c r="R6496" s="163"/>
      <c r="S6496" s="168"/>
      <c r="T6496" s="164"/>
    </row>
    <row r="6497" ht="18.75" customHeight="1">
      <c r="A6497" s="170">
        <v>46037.0</v>
      </c>
      <c r="B6497" s="171">
        <v>18674.0</v>
      </c>
      <c r="C6497" s="171" t="s">
        <v>23328</v>
      </c>
      <c r="D6497" s="171" t="s">
        <v>20659</v>
      </c>
      <c r="E6497" s="171">
        <v>8.0</v>
      </c>
      <c r="F6497" s="171" t="s">
        <v>20700</v>
      </c>
      <c r="G6497" s="171" t="s">
        <v>4167</v>
      </c>
      <c r="H6497" s="172" t="s">
        <v>20635</v>
      </c>
      <c r="I6497" s="173">
        <v>11660.0</v>
      </c>
      <c r="J6497" s="174">
        <v>1960.0</v>
      </c>
      <c r="K6497" s="179">
        <v>1960.0</v>
      </c>
      <c r="L6497" s="178"/>
      <c r="M6497" s="177"/>
      <c r="N6497" s="178"/>
      <c r="O6497" s="163"/>
      <c r="P6497" s="164"/>
      <c r="Q6497" s="163"/>
      <c r="R6497" s="163"/>
      <c r="S6497" s="168"/>
      <c r="T6497" s="164"/>
    </row>
    <row r="6498" ht="18.75" customHeight="1">
      <c r="A6498" s="170">
        <v>46037.0</v>
      </c>
      <c r="B6498" s="171">
        <v>18675.0</v>
      </c>
      <c r="C6498" s="171" t="s">
        <v>20832</v>
      </c>
      <c r="D6498" s="171" t="s">
        <v>20673</v>
      </c>
      <c r="E6498" s="171">
        <v>4.0</v>
      </c>
      <c r="F6498" s="171" t="s">
        <v>20979</v>
      </c>
      <c r="G6498" s="171" t="s">
        <v>18669</v>
      </c>
      <c r="H6498" s="172" t="s">
        <v>20635</v>
      </c>
      <c r="I6498" s="173">
        <v>11960.0</v>
      </c>
      <c r="J6498" s="174">
        <v>2400.0</v>
      </c>
      <c r="K6498" s="179">
        <v>2400.0</v>
      </c>
      <c r="L6498" s="178"/>
      <c r="M6498" s="177"/>
      <c r="N6498" s="178"/>
      <c r="O6498" s="163"/>
      <c r="P6498" s="164"/>
      <c r="Q6498" s="163"/>
      <c r="R6498" s="163"/>
      <c r="S6498" s="168"/>
      <c r="T6498" s="164"/>
    </row>
    <row r="6499" ht="18.75" customHeight="1">
      <c r="A6499" s="170">
        <v>46037.0</v>
      </c>
      <c r="B6499" s="171">
        <v>18676.0</v>
      </c>
      <c r="C6499" s="171" t="s">
        <v>23242</v>
      </c>
      <c r="D6499" s="171" t="s">
        <v>20687</v>
      </c>
      <c r="E6499" s="171">
        <v>14.0</v>
      </c>
      <c r="F6499" s="171" t="s">
        <v>21540</v>
      </c>
      <c r="G6499" s="171" t="s">
        <v>17947</v>
      </c>
      <c r="H6499" s="172" t="s">
        <v>20637</v>
      </c>
      <c r="I6499" s="173">
        <v>11680.0</v>
      </c>
      <c r="J6499" s="174">
        <v>1640.0</v>
      </c>
      <c r="K6499" s="179"/>
      <c r="L6499" s="178"/>
      <c r="M6499" s="177">
        <v>1640.0</v>
      </c>
      <c r="N6499" s="178"/>
      <c r="O6499" s="163"/>
      <c r="P6499" s="164"/>
      <c r="Q6499" s="163"/>
      <c r="R6499" s="163"/>
      <c r="S6499" s="168"/>
      <c r="T6499" s="164"/>
    </row>
    <row r="6500" ht="18.75" customHeight="1">
      <c r="A6500" s="170">
        <v>46037.0</v>
      </c>
      <c r="B6500" s="171">
        <v>18677.0</v>
      </c>
      <c r="C6500" s="171" t="s">
        <v>22103</v>
      </c>
      <c r="D6500" s="171" t="s">
        <v>5686</v>
      </c>
      <c r="E6500" s="171">
        <v>40.0</v>
      </c>
      <c r="F6500" s="171" t="s">
        <v>22693</v>
      </c>
      <c r="G6500" s="171" t="s">
        <v>21239</v>
      </c>
      <c r="H6500" s="172" t="s">
        <v>20645</v>
      </c>
      <c r="I6500" s="173">
        <v>21000.0</v>
      </c>
      <c r="J6500" s="174">
        <v>4640.0</v>
      </c>
      <c r="K6500" s="179"/>
      <c r="L6500" s="178"/>
      <c r="M6500" s="177"/>
      <c r="N6500" s="178"/>
      <c r="O6500" s="163"/>
      <c r="P6500" s="164">
        <v>4640.0</v>
      </c>
      <c r="Q6500" s="163"/>
      <c r="R6500" s="163"/>
      <c r="S6500" s="168"/>
      <c r="T6500" s="164"/>
    </row>
    <row r="6501" ht="18.75" customHeight="1">
      <c r="A6501" s="170">
        <v>46037.0</v>
      </c>
      <c r="B6501" s="171">
        <v>18678.0</v>
      </c>
      <c r="C6501" s="171" t="s">
        <v>20892</v>
      </c>
      <c r="D6501" s="171" t="s">
        <v>20687</v>
      </c>
      <c r="E6501" s="171">
        <v>14.0</v>
      </c>
      <c r="F6501" s="171" t="s">
        <v>20871</v>
      </c>
      <c r="G6501" s="171" t="s">
        <v>4576</v>
      </c>
      <c r="H6501" s="172" t="s">
        <v>20635</v>
      </c>
      <c r="I6501" s="173">
        <v>11980.0</v>
      </c>
      <c r="J6501" s="174">
        <v>1940.0</v>
      </c>
      <c r="K6501" s="179">
        <v>1940.0</v>
      </c>
      <c r="L6501" s="178"/>
      <c r="M6501" s="177"/>
      <c r="N6501" s="178"/>
      <c r="O6501" s="163"/>
      <c r="P6501" s="164"/>
      <c r="Q6501" s="163"/>
      <c r="R6501" s="163"/>
      <c r="S6501" s="168"/>
      <c r="T6501" s="164"/>
    </row>
    <row r="6502" ht="18.75" customHeight="1">
      <c r="A6502" s="170">
        <v>46037.0</v>
      </c>
      <c r="B6502" s="171">
        <v>18679.0</v>
      </c>
      <c r="C6502" s="171" t="s">
        <v>10694</v>
      </c>
      <c r="D6502" s="171" t="s">
        <v>20659</v>
      </c>
      <c r="E6502" s="171">
        <v>14.0</v>
      </c>
      <c r="F6502" s="171" t="s">
        <v>21044</v>
      </c>
      <c r="G6502" s="171" t="s">
        <v>11976</v>
      </c>
      <c r="H6502" s="172" t="s">
        <v>20635</v>
      </c>
      <c r="I6502" s="173">
        <v>11500.0</v>
      </c>
      <c r="J6502" s="174">
        <v>1460.0</v>
      </c>
      <c r="K6502" s="179">
        <v>1460.0</v>
      </c>
      <c r="L6502" s="178"/>
      <c r="M6502" s="177"/>
      <c r="N6502" s="178"/>
      <c r="O6502" s="163"/>
      <c r="P6502" s="164"/>
      <c r="Q6502" s="163"/>
      <c r="R6502" s="163"/>
      <c r="S6502" s="168"/>
      <c r="T6502" s="164"/>
    </row>
    <row r="6503" ht="18.75" customHeight="1">
      <c r="A6503" s="170">
        <v>46037.0</v>
      </c>
      <c r="B6503" s="171">
        <v>18680.0</v>
      </c>
      <c r="C6503" s="171" t="s">
        <v>14229</v>
      </c>
      <c r="D6503" s="171" t="s">
        <v>20673</v>
      </c>
      <c r="E6503" s="171">
        <v>8.0</v>
      </c>
      <c r="F6503" s="171" t="s">
        <v>20699</v>
      </c>
      <c r="G6503" s="171" t="s">
        <v>18691</v>
      </c>
      <c r="H6503" s="172" t="s">
        <v>20635</v>
      </c>
      <c r="I6503" s="173">
        <v>11760.0</v>
      </c>
      <c r="J6503" s="174">
        <v>1920.0</v>
      </c>
      <c r="K6503" s="179">
        <v>1920.0</v>
      </c>
      <c r="L6503" s="178"/>
      <c r="M6503" s="177"/>
      <c r="N6503" s="178"/>
      <c r="O6503" s="163"/>
      <c r="P6503" s="164"/>
      <c r="Q6503" s="163"/>
      <c r="R6503" s="163"/>
      <c r="S6503" s="168"/>
      <c r="T6503" s="164"/>
    </row>
    <row r="6504" ht="18.75" customHeight="1">
      <c r="A6504" s="170">
        <v>46037.0</v>
      </c>
      <c r="B6504" s="171">
        <v>18681.0</v>
      </c>
      <c r="C6504" s="171" t="s">
        <v>9968</v>
      </c>
      <c r="D6504" s="171" t="s">
        <v>20687</v>
      </c>
      <c r="E6504" s="171">
        <v>8.0</v>
      </c>
      <c r="F6504" s="171" t="s">
        <v>21145</v>
      </c>
      <c r="G6504" s="171" t="s">
        <v>23329</v>
      </c>
      <c r="H6504" s="172" t="s">
        <v>20635</v>
      </c>
      <c r="I6504" s="173">
        <v>14720.0</v>
      </c>
      <c r="J6504" s="174">
        <v>4700.0</v>
      </c>
      <c r="K6504" s="179">
        <v>4700.0</v>
      </c>
      <c r="L6504" s="178"/>
      <c r="M6504" s="177"/>
      <c r="N6504" s="178"/>
      <c r="O6504" s="163"/>
      <c r="P6504" s="164"/>
      <c r="Q6504" s="163"/>
      <c r="R6504" s="163"/>
      <c r="S6504" s="168"/>
      <c r="T6504" s="164"/>
    </row>
    <row r="6505" ht="18.75" customHeight="1">
      <c r="A6505" s="170">
        <v>46037.0</v>
      </c>
      <c r="B6505" s="171">
        <v>18682.0</v>
      </c>
      <c r="C6505" s="171" t="s">
        <v>20760</v>
      </c>
      <c r="D6505" s="171" t="s">
        <v>20673</v>
      </c>
      <c r="E6505" s="171">
        <v>8.0</v>
      </c>
      <c r="F6505" s="171" t="s">
        <v>20772</v>
      </c>
      <c r="G6505" s="171" t="s">
        <v>13205</v>
      </c>
      <c r="H6505" s="172" t="s">
        <v>20635</v>
      </c>
      <c r="I6505" s="173">
        <v>11720.0</v>
      </c>
      <c r="J6505" s="174">
        <v>1880.0</v>
      </c>
      <c r="K6505" s="179">
        <v>1880.0</v>
      </c>
      <c r="L6505" s="178"/>
      <c r="M6505" s="177"/>
      <c r="N6505" s="178"/>
      <c r="O6505" s="163"/>
      <c r="P6505" s="164"/>
      <c r="Q6505" s="163"/>
      <c r="R6505" s="163"/>
      <c r="S6505" s="168"/>
      <c r="T6505" s="164"/>
    </row>
    <row r="6506" ht="18.75" customHeight="1">
      <c r="A6506" s="170">
        <v>46037.0</v>
      </c>
      <c r="B6506" s="171">
        <v>18683.0</v>
      </c>
      <c r="C6506" s="171" t="s">
        <v>22270</v>
      </c>
      <c r="D6506" s="171" t="s">
        <v>20687</v>
      </c>
      <c r="E6506" s="171">
        <v>14.0</v>
      </c>
      <c r="F6506" s="171" t="s">
        <v>20768</v>
      </c>
      <c r="G6506" s="171" t="s">
        <v>7238</v>
      </c>
      <c r="H6506" s="172" t="s">
        <v>20635</v>
      </c>
      <c r="I6506" s="173">
        <v>11520.0</v>
      </c>
      <c r="J6506" s="174">
        <v>1480.0</v>
      </c>
      <c r="K6506" s="179">
        <v>1480.0</v>
      </c>
      <c r="L6506" s="178"/>
      <c r="M6506" s="177"/>
      <c r="N6506" s="178"/>
      <c r="O6506" s="163"/>
      <c r="P6506" s="164"/>
      <c r="Q6506" s="163"/>
      <c r="R6506" s="163"/>
      <c r="S6506" s="168"/>
      <c r="T6506" s="164"/>
    </row>
    <row r="6507" ht="18.75" customHeight="1">
      <c r="A6507" s="170">
        <v>46037.0</v>
      </c>
      <c r="B6507" s="171">
        <v>18684.0</v>
      </c>
      <c r="C6507" s="171" t="s">
        <v>14229</v>
      </c>
      <c r="D6507" s="171" t="s">
        <v>20659</v>
      </c>
      <c r="E6507" s="171">
        <v>8.0</v>
      </c>
      <c r="F6507" s="171" t="s">
        <v>20844</v>
      </c>
      <c r="G6507" s="171" t="s">
        <v>4949</v>
      </c>
      <c r="H6507" s="172" t="s">
        <v>20635</v>
      </c>
      <c r="I6507" s="173">
        <v>12240.0</v>
      </c>
      <c r="J6507" s="174">
        <v>2540.0</v>
      </c>
      <c r="K6507" s="179">
        <v>2540.0</v>
      </c>
      <c r="L6507" s="178"/>
      <c r="M6507" s="177"/>
      <c r="N6507" s="178"/>
      <c r="O6507" s="163"/>
      <c r="P6507" s="164"/>
      <c r="Q6507" s="163"/>
      <c r="R6507" s="163"/>
      <c r="S6507" s="168"/>
      <c r="T6507" s="164"/>
    </row>
    <row r="6508" ht="18.75" customHeight="1">
      <c r="A6508" s="170">
        <v>46037.0</v>
      </c>
      <c r="B6508" s="171">
        <v>18685.0</v>
      </c>
      <c r="C6508" s="171" t="s">
        <v>23330</v>
      </c>
      <c r="D6508" s="171" t="s">
        <v>20687</v>
      </c>
      <c r="E6508" s="171">
        <v>8.0</v>
      </c>
      <c r="F6508" s="171" t="s">
        <v>20699</v>
      </c>
      <c r="G6508" s="171" t="s">
        <v>18724</v>
      </c>
      <c r="H6508" s="172" t="s">
        <v>20635</v>
      </c>
      <c r="I6508" s="173">
        <v>10940.0</v>
      </c>
      <c r="J6508" s="174">
        <v>920.0</v>
      </c>
      <c r="K6508" s="179">
        <v>920.0</v>
      </c>
      <c r="L6508" s="178"/>
      <c r="M6508" s="177"/>
      <c r="N6508" s="178"/>
      <c r="O6508" s="163"/>
      <c r="P6508" s="164"/>
      <c r="Q6508" s="163"/>
      <c r="R6508" s="163"/>
      <c r="S6508" s="168"/>
      <c r="T6508" s="164"/>
    </row>
    <row r="6509" ht="18.75" customHeight="1">
      <c r="A6509" s="170">
        <v>46037.0</v>
      </c>
      <c r="B6509" s="171">
        <v>18686.0</v>
      </c>
      <c r="C6509" s="171" t="s">
        <v>20763</v>
      </c>
      <c r="D6509" s="171" t="s">
        <v>20673</v>
      </c>
      <c r="E6509" s="171">
        <v>8.0</v>
      </c>
      <c r="F6509" s="171" t="s">
        <v>20700</v>
      </c>
      <c r="G6509" s="171" t="s">
        <v>23331</v>
      </c>
      <c r="H6509" s="172" t="s">
        <v>20669</v>
      </c>
      <c r="I6509" s="173">
        <v>10700.0</v>
      </c>
      <c r="J6509" s="174">
        <v>860.0</v>
      </c>
      <c r="K6509" s="179"/>
      <c r="L6509" s="178">
        <v>860.0</v>
      </c>
      <c r="M6509" s="177"/>
      <c r="N6509" s="178"/>
      <c r="O6509" s="163"/>
      <c r="P6509" s="164"/>
      <c r="Q6509" s="163"/>
      <c r="R6509" s="163"/>
      <c r="S6509" s="168"/>
      <c r="T6509" s="164"/>
    </row>
    <row r="6510" ht="18.75" customHeight="1">
      <c r="A6510" s="189">
        <v>46037.0</v>
      </c>
      <c r="B6510" s="171">
        <v>9680.0</v>
      </c>
      <c r="C6510" s="171" t="s">
        <v>20726</v>
      </c>
      <c r="D6510" s="171"/>
      <c r="E6510" s="171" t="s">
        <v>20634</v>
      </c>
      <c r="F6510" s="171"/>
      <c r="G6510" s="171" t="s">
        <v>23332</v>
      </c>
      <c r="H6510" s="172" t="s">
        <v>23332</v>
      </c>
      <c r="I6510" s="173">
        <v>3320.0</v>
      </c>
      <c r="J6510" s="174">
        <v>520.0</v>
      </c>
      <c r="K6510" s="179">
        <v>520.0</v>
      </c>
      <c r="L6510" s="178">
        <v>0.0</v>
      </c>
      <c r="M6510" s="177">
        <v>0.0</v>
      </c>
      <c r="N6510" s="178">
        <v>0.0</v>
      </c>
      <c r="O6510" s="163"/>
      <c r="P6510" s="164"/>
      <c r="Q6510" s="163"/>
      <c r="R6510" s="163"/>
      <c r="S6510" s="168" t="s">
        <v>20645</v>
      </c>
      <c r="T6510" s="164">
        <v>0.0</v>
      </c>
    </row>
    <row r="6511" ht="18.75" customHeight="1">
      <c r="A6511" s="189">
        <v>46037.0290059375</v>
      </c>
      <c r="B6511" s="171">
        <v>9646.0</v>
      </c>
      <c r="C6511" s="171" t="s">
        <v>4138</v>
      </c>
      <c r="D6511" s="171"/>
      <c r="E6511" s="171" t="s">
        <v>20634</v>
      </c>
      <c r="F6511" s="171"/>
      <c r="G6511" s="171"/>
      <c r="H6511" s="172"/>
      <c r="I6511" s="173">
        <v>3040.0</v>
      </c>
      <c r="J6511" s="174">
        <v>20.0</v>
      </c>
      <c r="K6511" s="179">
        <v>0.0</v>
      </c>
      <c r="L6511" s="178">
        <v>20.0</v>
      </c>
      <c r="M6511" s="177">
        <v>0.0</v>
      </c>
      <c r="N6511" s="178">
        <v>0.0</v>
      </c>
      <c r="O6511" s="163"/>
      <c r="P6511" s="164"/>
      <c r="Q6511" s="163"/>
      <c r="R6511" s="163"/>
      <c r="S6511" s="168" t="s">
        <v>20645</v>
      </c>
      <c r="T6511" s="164">
        <v>0.0</v>
      </c>
    </row>
    <row r="6512" ht="18.75" customHeight="1">
      <c r="A6512" s="189">
        <v>46037.358400729165</v>
      </c>
      <c r="B6512" s="171">
        <v>9647.0</v>
      </c>
      <c r="C6512" s="171" t="s">
        <v>16048</v>
      </c>
      <c r="D6512" s="171"/>
      <c r="E6512" s="171" t="s">
        <v>20634</v>
      </c>
      <c r="F6512" s="171"/>
      <c r="G6512" s="171"/>
      <c r="H6512" s="172"/>
      <c r="I6512" s="173">
        <v>3520.0</v>
      </c>
      <c r="J6512" s="174">
        <v>660.0</v>
      </c>
      <c r="K6512" s="179">
        <v>0.0</v>
      </c>
      <c r="L6512" s="178">
        <v>660.0</v>
      </c>
      <c r="M6512" s="177">
        <v>0.0</v>
      </c>
      <c r="N6512" s="178">
        <v>0.0</v>
      </c>
      <c r="O6512" s="163"/>
      <c r="P6512" s="164"/>
      <c r="Q6512" s="163"/>
      <c r="R6512" s="163"/>
      <c r="S6512" s="168" t="s">
        <v>20645</v>
      </c>
      <c r="T6512" s="164">
        <v>0.0</v>
      </c>
    </row>
    <row r="6513" ht="18.75" customHeight="1">
      <c r="A6513" s="189">
        <v>46037.3617181713</v>
      </c>
      <c r="B6513" s="171">
        <v>9648.0</v>
      </c>
      <c r="C6513" s="171" t="s">
        <v>2781</v>
      </c>
      <c r="D6513" s="171"/>
      <c r="E6513" s="171" t="s">
        <v>20634</v>
      </c>
      <c r="F6513" s="171"/>
      <c r="G6513" s="171"/>
      <c r="H6513" s="172"/>
      <c r="I6513" s="173">
        <v>3640.0</v>
      </c>
      <c r="J6513" s="174">
        <v>740.0</v>
      </c>
      <c r="K6513" s="179">
        <v>740.0</v>
      </c>
      <c r="L6513" s="178">
        <v>0.0</v>
      </c>
      <c r="M6513" s="177">
        <v>0.0</v>
      </c>
      <c r="N6513" s="178">
        <v>0.0</v>
      </c>
      <c r="O6513" s="163"/>
      <c r="P6513" s="164"/>
      <c r="Q6513" s="163"/>
      <c r="R6513" s="163"/>
      <c r="S6513" s="168" t="s">
        <v>20645</v>
      </c>
      <c r="T6513" s="164">
        <v>0.0</v>
      </c>
    </row>
    <row r="6514" ht="18.75" customHeight="1">
      <c r="A6514" s="189">
        <v>46037.36247723379</v>
      </c>
      <c r="B6514" s="171">
        <v>9649.0</v>
      </c>
      <c r="C6514" s="171" t="s">
        <v>8901</v>
      </c>
      <c r="D6514" s="171"/>
      <c r="E6514" s="171" t="s">
        <v>20634</v>
      </c>
      <c r="F6514" s="171"/>
      <c r="G6514" s="171" t="s">
        <v>23333</v>
      </c>
      <c r="H6514" s="172" t="s">
        <v>23333</v>
      </c>
      <c r="I6514" s="173">
        <v>11880.0</v>
      </c>
      <c r="J6514" s="174">
        <v>1280.0</v>
      </c>
      <c r="K6514" s="179">
        <v>1280.0</v>
      </c>
      <c r="L6514" s="178">
        <v>0.0</v>
      </c>
      <c r="M6514" s="177">
        <v>0.0</v>
      </c>
      <c r="N6514" s="178">
        <v>0.0</v>
      </c>
      <c r="O6514" s="163"/>
      <c r="P6514" s="164"/>
      <c r="Q6514" s="163"/>
      <c r="R6514" s="163"/>
      <c r="S6514" s="168" t="s">
        <v>20645</v>
      </c>
      <c r="T6514" s="164">
        <v>0.0</v>
      </c>
    </row>
    <row r="6515" ht="18.75" customHeight="1">
      <c r="A6515" s="189">
        <v>46037.37448846065</v>
      </c>
      <c r="B6515" s="171">
        <v>9650.0</v>
      </c>
      <c r="C6515" s="171" t="s">
        <v>4017</v>
      </c>
      <c r="D6515" s="171"/>
      <c r="E6515" s="171" t="s">
        <v>20634</v>
      </c>
      <c r="F6515" s="171"/>
      <c r="G6515" s="171" t="s">
        <v>4500</v>
      </c>
      <c r="H6515" s="172" t="s">
        <v>4500</v>
      </c>
      <c r="I6515" s="173">
        <v>3500.0</v>
      </c>
      <c r="J6515" s="174">
        <v>560.0</v>
      </c>
      <c r="K6515" s="179">
        <v>560.0</v>
      </c>
      <c r="L6515" s="178">
        <v>0.0</v>
      </c>
      <c r="M6515" s="177">
        <v>0.0</v>
      </c>
      <c r="N6515" s="178">
        <v>0.0</v>
      </c>
      <c r="O6515" s="163"/>
      <c r="P6515" s="164"/>
      <c r="Q6515" s="163"/>
      <c r="R6515" s="163"/>
      <c r="S6515" s="168" t="s">
        <v>20645</v>
      </c>
      <c r="T6515" s="164">
        <v>0.0</v>
      </c>
    </row>
    <row r="6516" ht="18.75" customHeight="1">
      <c r="A6516" s="189">
        <v>46037.379040844906</v>
      </c>
      <c r="B6516" s="171">
        <v>9651.0</v>
      </c>
      <c r="C6516" s="171" t="s">
        <v>8901</v>
      </c>
      <c r="D6516" s="171"/>
      <c r="E6516" s="171" t="s">
        <v>20634</v>
      </c>
      <c r="F6516" s="171"/>
      <c r="G6516" s="171" t="s">
        <v>23334</v>
      </c>
      <c r="H6516" s="172" t="s">
        <v>23334</v>
      </c>
      <c r="I6516" s="173">
        <v>13140.0</v>
      </c>
      <c r="J6516" s="174">
        <v>2700.0</v>
      </c>
      <c r="K6516" s="179">
        <v>2700.0</v>
      </c>
      <c r="L6516" s="178">
        <v>0.0</v>
      </c>
      <c r="M6516" s="177">
        <v>0.0</v>
      </c>
      <c r="N6516" s="178">
        <v>0.0</v>
      </c>
      <c r="O6516" s="163"/>
      <c r="P6516" s="164"/>
      <c r="Q6516" s="163"/>
      <c r="R6516" s="163"/>
      <c r="S6516" s="168" t="s">
        <v>20645</v>
      </c>
      <c r="T6516" s="164">
        <v>0.0</v>
      </c>
    </row>
    <row r="6517" ht="18.75" customHeight="1">
      <c r="A6517" s="189">
        <v>46037.38530847222</v>
      </c>
      <c r="B6517" s="171">
        <v>9652.0</v>
      </c>
      <c r="C6517" s="171" t="s">
        <v>4474</v>
      </c>
      <c r="D6517" s="171"/>
      <c r="E6517" s="171" t="s">
        <v>20634</v>
      </c>
      <c r="F6517" s="171"/>
      <c r="G6517" s="171"/>
      <c r="H6517" s="172"/>
      <c r="I6517" s="173">
        <v>3180.0</v>
      </c>
      <c r="J6517" s="174">
        <v>500.0</v>
      </c>
      <c r="K6517" s="179">
        <v>200.0</v>
      </c>
      <c r="L6517" s="178">
        <v>0.0</v>
      </c>
      <c r="M6517" s="177">
        <v>300.0</v>
      </c>
      <c r="N6517" s="178">
        <v>0.0</v>
      </c>
      <c r="O6517" s="163"/>
      <c r="P6517" s="164"/>
      <c r="Q6517" s="163"/>
      <c r="R6517" s="163"/>
      <c r="S6517" s="168" t="s">
        <v>20645</v>
      </c>
      <c r="T6517" s="164">
        <v>0.0</v>
      </c>
    </row>
    <row r="6518" ht="18.75" customHeight="1">
      <c r="A6518" s="189">
        <v>46037.42119869213</v>
      </c>
      <c r="B6518" s="171">
        <v>9653.0</v>
      </c>
      <c r="C6518" s="171" t="s">
        <v>8901</v>
      </c>
      <c r="D6518" s="171"/>
      <c r="E6518" s="171" t="s">
        <v>20634</v>
      </c>
      <c r="F6518" s="171"/>
      <c r="G6518" s="171" t="s">
        <v>23335</v>
      </c>
      <c r="H6518" s="172" t="s">
        <v>23335</v>
      </c>
      <c r="I6518" s="173">
        <v>12060.0</v>
      </c>
      <c r="J6518" s="174">
        <v>1500.0</v>
      </c>
      <c r="K6518" s="179">
        <v>1500.0</v>
      </c>
      <c r="L6518" s="178">
        <v>0.0</v>
      </c>
      <c r="M6518" s="177">
        <v>0.0</v>
      </c>
      <c r="N6518" s="178">
        <v>0.0</v>
      </c>
      <c r="O6518" s="163"/>
      <c r="P6518" s="164"/>
      <c r="Q6518" s="163"/>
      <c r="R6518" s="163"/>
      <c r="S6518" s="168" t="s">
        <v>20645</v>
      </c>
      <c r="T6518" s="164">
        <v>0.0</v>
      </c>
    </row>
    <row r="6519" ht="18.75" customHeight="1">
      <c r="A6519" s="189">
        <v>46037.449612743054</v>
      </c>
      <c r="B6519" s="171">
        <v>9654.0</v>
      </c>
      <c r="C6519" s="171" t="s">
        <v>17458</v>
      </c>
      <c r="D6519" s="171"/>
      <c r="E6519" s="171" t="s">
        <v>20634</v>
      </c>
      <c r="F6519" s="171"/>
      <c r="G6519" s="171" t="s">
        <v>23195</v>
      </c>
      <c r="H6519" s="172" t="s">
        <v>23195</v>
      </c>
      <c r="I6519" s="173">
        <v>2440.0</v>
      </c>
      <c r="J6519" s="174">
        <v>420.0</v>
      </c>
      <c r="K6519" s="179">
        <v>420.0</v>
      </c>
      <c r="L6519" s="178">
        <v>0.0</v>
      </c>
      <c r="M6519" s="177">
        <v>0.0</v>
      </c>
      <c r="N6519" s="178">
        <v>0.0</v>
      </c>
      <c r="O6519" s="163"/>
      <c r="P6519" s="164"/>
      <c r="Q6519" s="163"/>
      <c r="R6519" s="163"/>
      <c r="S6519" s="168" t="s">
        <v>20645</v>
      </c>
      <c r="T6519" s="164">
        <v>0.0</v>
      </c>
    </row>
    <row r="6520" ht="18.75" customHeight="1">
      <c r="A6520" s="189">
        <v>46037.48001297454</v>
      </c>
      <c r="B6520" s="171">
        <v>9655.0</v>
      </c>
      <c r="C6520" s="171" t="s">
        <v>6423</v>
      </c>
      <c r="D6520" s="171"/>
      <c r="E6520" s="171" t="s">
        <v>20634</v>
      </c>
      <c r="F6520" s="171"/>
      <c r="G6520" s="171" t="s">
        <v>22684</v>
      </c>
      <c r="H6520" s="172" t="s">
        <v>22684</v>
      </c>
      <c r="I6520" s="173">
        <v>3440.0</v>
      </c>
      <c r="J6520" s="174">
        <v>540.0</v>
      </c>
      <c r="K6520" s="179">
        <v>0.0</v>
      </c>
      <c r="L6520" s="178">
        <v>540.0</v>
      </c>
      <c r="M6520" s="177">
        <v>0.0</v>
      </c>
      <c r="N6520" s="178">
        <v>0.0</v>
      </c>
      <c r="O6520" s="163"/>
      <c r="P6520" s="164"/>
      <c r="Q6520" s="163"/>
      <c r="R6520" s="163"/>
      <c r="S6520" s="168" t="s">
        <v>20645</v>
      </c>
      <c r="T6520" s="164">
        <v>0.0</v>
      </c>
    </row>
    <row r="6521" ht="18.75" customHeight="1">
      <c r="A6521" s="189">
        <v>46037.48074944444</v>
      </c>
      <c r="B6521" s="171">
        <v>9656.0</v>
      </c>
      <c r="C6521" s="171" t="s">
        <v>6423</v>
      </c>
      <c r="D6521" s="171"/>
      <c r="E6521" s="171" t="s">
        <v>20634</v>
      </c>
      <c r="F6521" s="171"/>
      <c r="G6521" s="171" t="s">
        <v>22684</v>
      </c>
      <c r="H6521" s="172" t="s">
        <v>22684</v>
      </c>
      <c r="I6521" s="173">
        <v>3640.0</v>
      </c>
      <c r="J6521" s="174">
        <v>200.0</v>
      </c>
      <c r="K6521" s="179">
        <v>0.0</v>
      </c>
      <c r="L6521" s="178">
        <v>0.0</v>
      </c>
      <c r="M6521" s="177">
        <v>0.0</v>
      </c>
      <c r="N6521" s="178">
        <v>0.0</v>
      </c>
      <c r="O6521" s="163"/>
      <c r="P6521" s="164"/>
      <c r="Q6521" s="163"/>
      <c r="R6521" s="163"/>
      <c r="S6521" s="168" t="s">
        <v>20645</v>
      </c>
      <c r="T6521" s="164">
        <v>0.0</v>
      </c>
    </row>
    <row r="6522" ht="18.75" customHeight="1">
      <c r="A6522" s="189">
        <v>46037.48130672454</v>
      </c>
      <c r="B6522" s="171">
        <v>9657.0</v>
      </c>
      <c r="C6522" s="171" t="s">
        <v>8901</v>
      </c>
      <c r="D6522" s="171"/>
      <c r="E6522" s="171" t="s">
        <v>20634</v>
      </c>
      <c r="F6522" s="171"/>
      <c r="G6522" s="171" t="s">
        <v>23336</v>
      </c>
      <c r="H6522" s="172" t="s">
        <v>23336</v>
      </c>
      <c r="I6522" s="173">
        <v>17100.0</v>
      </c>
      <c r="J6522" s="174">
        <v>6500.0</v>
      </c>
      <c r="K6522" s="179">
        <v>6500.0</v>
      </c>
      <c r="L6522" s="178">
        <v>0.0</v>
      </c>
      <c r="M6522" s="177">
        <v>0.0</v>
      </c>
      <c r="N6522" s="178">
        <v>0.0</v>
      </c>
      <c r="O6522" s="163"/>
      <c r="P6522" s="164"/>
      <c r="Q6522" s="163"/>
      <c r="R6522" s="163"/>
      <c r="S6522" s="168" t="s">
        <v>20645</v>
      </c>
      <c r="T6522" s="164">
        <v>0.0</v>
      </c>
    </row>
    <row r="6523" ht="18.75" customHeight="1">
      <c r="A6523" s="189">
        <v>46037.51131825232</v>
      </c>
      <c r="B6523" s="171">
        <v>9658.0</v>
      </c>
      <c r="C6523" s="171" t="s">
        <v>4017</v>
      </c>
      <c r="D6523" s="171"/>
      <c r="E6523" s="171" t="s">
        <v>20634</v>
      </c>
      <c r="F6523" s="171"/>
      <c r="G6523" s="171" t="s">
        <v>4500</v>
      </c>
      <c r="H6523" s="172" t="s">
        <v>4500</v>
      </c>
      <c r="I6523" s="173">
        <v>4620.0</v>
      </c>
      <c r="J6523" s="174">
        <v>540.0</v>
      </c>
      <c r="K6523" s="179">
        <v>0.0</v>
      </c>
      <c r="L6523" s="178">
        <v>0.0</v>
      </c>
      <c r="M6523" s="177">
        <v>270.0</v>
      </c>
      <c r="N6523" s="178">
        <v>0.0</v>
      </c>
      <c r="O6523" s="163"/>
      <c r="P6523" s="164"/>
      <c r="Q6523" s="163"/>
      <c r="R6523" s="163"/>
      <c r="S6523" s="168" t="s">
        <v>20645</v>
      </c>
      <c r="T6523" s="164">
        <v>0.0</v>
      </c>
    </row>
    <row r="6524" ht="18.75" customHeight="1">
      <c r="A6524" s="189">
        <v>46037.58390496528</v>
      </c>
      <c r="B6524" s="171">
        <v>9659.0</v>
      </c>
      <c r="C6524" s="171" t="s">
        <v>7445</v>
      </c>
      <c r="D6524" s="171"/>
      <c r="E6524" s="171" t="s">
        <v>20634</v>
      </c>
      <c r="F6524" s="171"/>
      <c r="G6524" s="171"/>
      <c r="H6524" s="172"/>
      <c r="I6524" s="173">
        <v>2340.0</v>
      </c>
      <c r="J6524" s="174">
        <v>100.0</v>
      </c>
      <c r="K6524" s="179">
        <v>0.0</v>
      </c>
      <c r="L6524" s="178">
        <v>0.0</v>
      </c>
      <c r="M6524" s="177">
        <v>100.0</v>
      </c>
      <c r="N6524" s="178">
        <v>0.0</v>
      </c>
      <c r="O6524" s="163"/>
      <c r="P6524" s="164"/>
      <c r="Q6524" s="163"/>
      <c r="R6524" s="163"/>
      <c r="S6524" s="168" t="s">
        <v>20645</v>
      </c>
      <c r="T6524" s="164">
        <v>0.0</v>
      </c>
    </row>
    <row r="6525" ht="18.75" customHeight="1">
      <c r="A6525" s="189">
        <v>46037.59762626157</v>
      </c>
      <c r="B6525" s="171">
        <v>9660.0</v>
      </c>
      <c r="C6525" s="171" t="s">
        <v>4017</v>
      </c>
      <c r="D6525" s="171"/>
      <c r="E6525" s="171" t="s">
        <v>20634</v>
      </c>
      <c r="F6525" s="171"/>
      <c r="G6525" s="171" t="s">
        <v>4500</v>
      </c>
      <c r="H6525" s="172" t="s">
        <v>4500</v>
      </c>
      <c r="I6525" s="173">
        <v>3740.0</v>
      </c>
      <c r="J6525" s="174">
        <v>580.0</v>
      </c>
      <c r="K6525" s="179">
        <v>580.0</v>
      </c>
      <c r="L6525" s="178">
        <v>0.0</v>
      </c>
      <c r="M6525" s="177">
        <v>0.0</v>
      </c>
      <c r="N6525" s="178">
        <v>0.0</v>
      </c>
      <c r="O6525" s="163"/>
      <c r="P6525" s="164"/>
      <c r="Q6525" s="163"/>
      <c r="R6525" s="163"/>
      <c r="S6525" s="168" t="s">
        <v>20645</v>
      </c>
      <c r="T6525" s="164">
        <v>0.0</v>
      </c>
    </row>
    <row r="6526" ht="18.75" customHeight="1">
      <c r="A6526" s="189">
        <v>46037.62290445602</v>
      </c>
      <c r="B6526" s="171">
        <v>9661.0</v>
      </c>
      <c r="C6526" s="171" t="s">
        <v>8901</v>
      </c>
      <c r="D6526" s="171"/>
      <c r="E6526" s="171" t="s">
        <v>20634</v>
      </c>
      <c r="F6526" s="171"/>
      <c r="G6526" s="171" t="s">
        <v>23337</v>
      </c>
      <c r="H6526" s="172" t="s">
        <v>23337</v>
      </c>
      <c r="I6526" s="173">
        <v>11120.0</v>
      </c>
      <c r="J6526" s="174">
        <v>880.0</v>
      </c>
      <c r="K6526" s="179">
        <v>880.0</v>
      </c>
      <c r="L6526" s="178">
        <v>0.0</v>
      </c>
      <c r="M6526" s="177">
        <v>0.0</v>
      </c>
      <c r="N6526" s="178">
        <v>0.0</v>
      </c>
      <c r="O6526" s="163"/>
      <c r="P6526" s="164"/>
      <c r="Q6526" s="163"/>
      <c r="R6526" s="163"/>
      <c r="S6526" s="168" t="s">
        <v>20645</v>
      </c>
      <c r="T6526" s="164">
        <v>0.0</v>
      </c>
    </row>
    <row r="6527" ht="18.75" customHeight="1">
      <c r="A6527" s="189">
        <v>46037.65164645833</v>
      </c>
      <c r="B6527" s="171">
        <v>9662.0</v>
      </c>
      <c r="C6527" s="171" t="s">
        <v>4111</v>
      </c>
      <c r="D6527" s="171"/>
      <c r="E6527" s="171" t="s">
        <v>20634</v>
      </c>
      <c r="F6527" s="171"/>
      <c r="G6527" s="171"/>
      <c r="H6527" s="172"/>
      <c r="I6527" s="173">
        <v>4020.0</v>
      </c>
      <c r="J6527" s="174">
        <v>1380.0</v>
      </c>
      <c r="K6527" s="179">
        <v>1380.0</v>
      </c>
      <c r="L6527" s="178">
        <v>0.0</v>
      </c>
      <c r="M6527" s="177">
        <v>0.0</v>
      </c>
      <c r="N6527" s="178">
        <v>0.0</v>
      </c>
      <c r="O6527" s="163"/>
      <c r="P6527" s="164"/>
      <c r="Q6527" s="163"/>
      <c r="R6527" s="163"/>
      <c r="S6527" s="168" t="s">
        <v>20645</v>
      </c>
      <c r="T6527" s="164">
        <v>0.0</v>
      </c>
    </row>
    <row r="6528" ht="18.75" customHeight="1">
      <c r="A6528" s="189">
        <v>46037.67402842593</v>
      </c>
      <c r="B6528" s="171">
        <v>9663.0</v>
      </c>
      <c r="C6528" s="171" t="s">
        <v>4111</v>
      </c>
      <c r="D6528" s="171"/>
      <c r="E6528" s="171" t="s">
        <v>20634</v>
      </c>
      <c r="F6528" s="171"/>
      <c r="G6528" s="171"/>
      <c r="H6528" s="172"/>
      <c r="I6528" s="173">
        <v>3440.0</v>
      </c>
      <c r="J6528" s="174">
        <v>540.0</v>
      </c>
      <c r="K6528" s="179">
        <v>540.0</v>
      </c>
      <c r="L6528" s="178">
        <v>0.0</v>
      </c>
      <c r="M6528" s="177">
        <v>0.0</v>
      </c>
      <c r="N6528" s="178">
        <v>0.0</v>
      </c>
      <c r="O6528" s="163"/>
      <c r="P6528" s="164"/>
      <c r="Q6528" s="163"/>
      <c r="R6528" s="163"/>
      <c r="S6528" s="168" t="s">
        <v>20645</v>
      </c>
      <c r="T6528" s="164">
        <v>0.0</v>
      </c>
    </row>
    <row r="6529" ht="18.75" customHeight="1">
      <c r="A6529" s="170">
        <v>46038.0</v>
      </c>
      <c r="B6529" s="171">
        <v>18687.0</v>
      </c>
      <c r="C6529" s="171" t="s">
        <v>4017</v>
      </c>
      <c r="D6529" s="171" t="s">
        <v>20687</v>
      </c>
      <c r="E6529" s="171">
        <v>14.0</v>
      </c>
      <c r="F6529" s="171" t="s">
        <v>21169</v>
      </c>
      <c r="G6529" s="171" t="s">
        <v>8315</v>
      </c>
      <c r="H6529" s="172" t="s">
        <v>20635</v>
      </c>
      <c r="I6529" s="173">
        <v>10620.0</v>
      </c>
      <c r="J6529" s="174">
        <v>580.0</v>
      </c>
      <c r="K6529" s="179">
        <v>580.0</v>
      </c>
      <c r="L6529" s="178"/>
      <c r="M6529" s="177"/>
      <c r="N6529" s="178"/>
      <c r="O6529" s="163"/>
      <c r="P6529" s="164"/>
      <c r="Q6529" s="163"/>
      <c r="R6529" s="163"/>
      <c r="S6529" s="168"/>
      <c r="T6529" s="164"/>
    </row>
    <row r="6530" ht="18.75" customHeight="1">
      <c r="A6530" s="170">
        <v>46038.0</v>
      </c>
      <c r="B6530" s="171">
        <v>18688.0</v>
      </c>
      <c r="C6530" s="171" t="s">
        <v>3029</v>
      </c>
      <c r="D6530" s="171" t="s">
        <v>20673</v>
      </c>
      <c r="E6530" s="171">
        <v>8.0</v>
      </c>
      <c r="F6530" s="171" t="s">
        <v>21385</v>
      </c>
      <c r="G6530" s="171" t="s">
        <v>15025</v>
      </c>
      <c r="H6530" s="172" t="s">
        <v>20635</v>
      </c>
      <c r="I6530" s="173">
        <v>16400.0</v>
      </c>
      <c r="J6530" s="174">
        <v>6560.0</v>
      </c>
      <c r="K6530" s="179">
        <v>6560.0</v>
      </c>
      <c r="L6530" s="178"/>
      <c r="M6530" s="177"/>
      <c r="N6530" s="178"/>
      <c r="O6530" s="163"/>
      <c r="P6530" s="164"/>
      <c r="Q6530" s="163"/>
      <c r="R6530" s="163"/>
      <c r="S6530" s="168"/>
      <c r="T6530" s="164"/>
    </row>
    <row r="6531" ht="18.75" customHeight="1">
      <c r="A6531" s="170">
        <v>46038.0</v>
      </c>
      <c r="B6531" s="171">
        <v>18689.0</v>
      </c>
      <c r="C6531" s="171" t="s">
        <v>3569</v>
      </c>
      <c r="D6531" s="171" t="s">
        <v>20659</v>
      </c>
      <c r="E6531" s="171">
        <v>8.0</v>
      </c>
      <c r="F6531" s="180" t="s">
        <v>23338</v>
      </c>
      <c r="G6531" s="171" t="s">
        <v>4071</v>
      </c>
      <c r="H6531" s="172" t="s">
        <v>20635</v>
      </c>
      <c r="I6531" s="173">
        <v>13480.0</v>
      </c>
      <c r="J6531" s="174">
        <v>3780.0</v>
      </c>
      <c r="K6531" s="179">
        <v>3780.0</v>
      </c>
      <c r="L6531" s="178"/>
      <c r="M6531" s="177"/>
      <c r="N6531" s="178"/>
      <c r="O6531" s="163"/>
      <c r="P6531" s="164"/>
      <c r="Q6531" s="163"/>
      <c r="R6531" s="163"/>
      <c r="S6531" s="168"/>
      <c r="T6531" s="164"/>
    </row>
    <row r="6532" ht="18.75" customHeight="1">
      <c r="A6532" s="170">
        <v>46038.0</v>
      </c>
      <c r="B6532" s="171">
        <v>18690.0</v>
      </c>
      <c r="C6532" s="171" t="s">
        <v>4829</v>
      </c>
      <c r="D6532" s="171" t="s">
        <v>5686</v>
      </c>
      <c r="E6532" s="171">
        <v>40.0</v>
      </c>
      <c r="F6532" s="171"/>
      <c r="G6532" s="171" t="s">
        <v>20758</v>
      </c>
      <c r="H6532" s="172" t="s">
        <v>20669</v>
      </c>
      <c r="I6532" s="173">
        <v>24920.0</v>
      </c>
      <c r="J6532" s="174">
        <v>8560.0</v>
      </c>
      <c r="K6532" s="179"/>
      <c r="L6532" s="178">
        <v>8560.0</v>
      </c>
      <c r="M6532" s="177"/>
      <c r="N6532" s="178"/>
      <c r="O6532" s="163"/>
      <c r="P6532" s="164"/>
      <c r="Q6532" s="163"/>
      <c r="R6532" s="163"/>
      <c r="S6532" s="168"/>
      <c r="T6532" s="164"/>
    </row>
    <row r="6533" ht="18.75" customHeight="1">
      <c r="A6533" s="170">
        <v>46038.0</v>
      </c>
      <c r="B6533" s="171">
        <v>18691.0</v>
      </c>
      <c r="C6533" s="171" t="s">
        <v>4829</v>
      </c>
      <c r="D6533" s="171" t="s">
        <v>5686</v>
      </c>
      <c r="E6533" s="171">
        <v>40.0</v>
      </c>
      <c r="F6533" s="171"/>
      <c r="G6533" s="171" t="s">
        <v>20758</v>
      </c>
      <c r="H6533" s="172" t="s">
        <v>20669</v>
      </c>
      <c r="I6533" s="173">
        <v>24460.0</v>
      </c>
      <c r="J6533" s="174">
        <v>8100.0</v>
      </c>
      <c r="K6533" s="179"/>
      <c r="L6533" s="178">
        <v>8100.0</v>
      </c>
      <c r="M6533" s="177"/>
      <c r="N6533" s="178"/>
      <c r="O6533" s="163"/>
      <c r="P6533" s="164"/>
      <c r="Q6533" s="163"/>
      <c r="R6533" s="163"/>
      <c r="S6533" s="168"/>
      <c r="T6533" s="164"/>
    </row>
    <row r="6534" ht="18.75" customHeight="1">
      <c r="A6534" s="170">
        <v>46038.0</v>
      </c>
      <c r="B6534" s="171">
        <v>18692.0</v>
      </c>
      <c r="C6534" s="171" t="s">
        <v>18536</v>
      </c>
      <c r="D6534" s="171" t="s">
        <v>20687</v>
      </c>
      <c r="E6534" s="171">
        <v>14.0</v>
      </c>
      <c r="F6534" s="171" t="s">
        <v>22010</v>
      </c>
      <c r="G6534" s="171" t="s">
        <v>18401</v>
      </c>
      <c r="H6534" s="172" t="s">
        <v>20635</v>
      </c>
      <c r="I6534" s="173">
        <v>12160.0</v>
      </c>
      <c r="J6534" s="174">
        <v>2120.0</v>
      </c>
      <c r="K6534" s="179">
        <v>2120.0</v>
      </c>
      <c r="L6534" s="178"/>
      <c r="M6534" s="177"/>
      <c r="N6534" s="178"/>
      <c r="O6534" s="163"/>
      <c r="P6534" s="164"/>
      <c r="Q6534" s="163"/>
      <c r="R6534" s="163"/>
      <c r="S6534" s="168"/>
      <c r="T6534" s="164"/>
    </row>
    <row r="6535" ht="18.75" customHeight="1">
      <c r="A6535" s="170">
        <v>46038.0</v>
      </c>
      <c r="B6535" s="171">
        <v>18693.0</v>
      </c>
      <c r="C6535" s="171" t="s">
        <v>3980</v>
      </c>
      <c r="D6535" s="171" t="s">
        <v>20673</v>
      </c>
      <c r="E6535" s="171">
        <v>8.0</v>
      </c>
      <c r="F6535" s="171" t="s">
        <v>20703</v>
      </c>
      <c r="G6535" s="171" t="s">
        <v>5765</v>
      </c>
      <c r="H6535" s="172" t="s">
        <v>20635</v>
      </c>
      <c r="I6535" s="173">
        <v>12680.0</v>
      </c>
      <c r="J6535" s="174">
        <v>2840.0</v>
      </c>
      <c r="K6535" s="179">
        <v>2840.0</v>
      </c>
      <c r="L6535" s="178"/>
      <c r="M6535" s="177"/>
      <c r="N6535" s="178"/>
      <c r="O6535" s="163"/>
      <c r="P6535" s="164"/>
      <c r="Q6535" s="163"/>
      <c r="R6535" s="163"/>
      <c r="S6535" s="168"/>
      <c r="T6535" s="164"/>
    </row>
    <row r="6536" ht="18.75" customHeight="1">
      <c r="A6536" s="170">
        <v>46038.0</v>
      </c>
      <c r="B6536" s="171">
        <v>18694.0</v>
      </c>
      <c r="C6536" s="171" t="s">
        <v>18476</v>
      </c>
      <c r="D6536" s="171" t="s">
        <v>18476</v>
      </c>
      <c r="E6536" s="171" t="s">
        <v>22899</v>
      </c>
      <c r="F6536" s="171"/>
      <c r="G6536" s="171" t="s">
        <v>23318</v>
      </c>
      <c r="H6536" s="172" t="s">
        <v>20637</v>
      </c>
      <c r="I6536" s="173">
        <v>35620.0</v>
      </c>
      <c r="J6536" s="174">
        <v>35620.0</v>
      </c>
      <c r="K6536" s="179"/>
      <c r="L6536" s="178"/>
      <c r="M6536" s="177">
        <v>35620.0</v>
      </c>
      <c r="N6536" s="178"/>
      <c r="O6536" s="163"/>
      <c r="P6536" s="164"/>
      <c r="Q6536" s="163"/>
      <c r="R6536" s="163"/>
      <c r="S6536" s="168"/>
      <c r="T6536" s="164"/>
    </row>
    <row r="6537" ht="18.75" customHeight="1">
      <c r="A6537" s="170">
        <v>46038.0</v>
      </c>
      <c r="B6537" s="171">
        <v>18695.0</v>
      </c>
      <c r="C6537" s="171" t="s">
        <v>18476</v>
      </c>
      <c r="D6537" s="171" t="s">
        <v>18476</v>
      </c>
      <c r="E6537" s="171">
        <v>40.0</v>
      </c>
      <c r="F6537" s="171"/>
      <c r="G6537" s="171" t="s">
        <v>23318</v>
      </c>
      <c r="H6537" s="172" t="s">
        <v>20637</v>
      </c>
      <c r="I6537" s="173">
        <v>25320.0</v>
      </c>
      <c r="J6537" s="174">
        <v>25320.0</v>
      </c>
      <c r="K6537" s="179"/>
      <c r="L6537" s="178"/>
      <c r="M6537" s="177">
        <v>25320.0</v>
      </c>
      <c r="N6537" s="178"/>
      <c r="O6537" s="163"/>
      <c r="P6537" s="164"/>
      <c r="Q6537" s="163"/>
      <c r="R6537" s="163"/>
      <c r="S6537" s="168"/>
      <c r="T6537" s="164"/>
    </row>
    <row r="6538" ht="18.75" customHeight="1">
      <c r="A6538" s="170">
        <v>46038.0</v>
      </c>
      <c r="B6538" s="171">
        <v>18696.0</v>
      </c>
      <c r="C6538" s="171" t="s">
        <v>4829</v>
      </c>
      <c r="D6538" s="171" t="s">
        <v>5686</v>
      </c>
      <c r="E6538" s="171">
        <v>40.0</v>
      </c>
      <c r="F6538" s="171"/>
      <c r="G6538" s="171" t="s">
        <v>20758</v>
      </c>
      <c r="H6538" s="172" t="s">
        <v>20669</v>
      </c>
      <c r="I6538" s="173">
        <v>25080.0</v>
      </c>
      <c r="J6538" s="174">
        <v>8720.0</v>
      </c>
      <c r="K6538" s="179"/>
      <c r="L6538" s="178">
        <v>8720.0</v>
      </c>
      <c r="M6538" s="177"/>
      <c r="N6538" s="178"/>
      <c r="O6538" s="163"/>
      <c r="P6538" s="164"/>
      <c r="Q6538" s="163"/>
      <c r="R6538" s="163"/>
      <c r="S6538" s="168"/>
      <c r="T6538" s="164"/>
    </row>
    <row r="6539" ht="18.75" customHeight="1">
      <c r="A6539" s="170">
        <v>46038.0</v>
      </c>
      <c r="B6539" s="171">
        <v>18697.0</v>
      </c>
      <c r="C6539" s="171" t="s">
        <v>4017</v>
      </c>
      <c r="D6539" s="171" t="s">
        <v>20687</v>
      </c>
      <c r="E6539" s="171">
        <v>8.0</v>
      </c>
      <c r="F6539" s="171" t="s">
        <v>20746</v>
      </c>
      <c r="G6539" s="171" t="s">
        <v>18780</v>
      </c>
      <c r="H6539" s="172" t="s">
        <v>20635</v>
      </c>
      <c r="I6539" s="173">
        <v>11220.0</v>
      </c>
      <c r="J6539" s="174">
        <v>1200.0</v>
      </c>
      <c r="K6539" s="179">
        <v>1200.0</v>
      </c>
      <c r="L6539" s="178"/>
      <c r="M6539" s="177"/>
      <c r="N6539" s="178"/>
      <c r="O6539" s="163"/>
      <c r="P6539" s="164"/>
      <c r="Q6539" s="163"/>
      <c r="R6539" s="163"/>
      <c r="S6539" s="168"/>
      <c r="T6539" s="164"/>
    </row>
    <row r="6540" ht="18.75" customHeight="1">
      <c r="A6540" s="170">
        <v>46038.0</v>
      </c>
      <c r="B6540" s="171">
        <v>18698.0</v>
      </c>
      <c r="C6540" s="171" t="s">
        <v>3437</v>
      </c>
      <c r="D6540" s="171" t="s">
        <v>20687</v>
      </c>
      <c r="E6540" s="171">
        <v>8.0</v>
      </c>
      <c r="F6540" s="171" t="s">
        <v>20977</v>
      </c>
      <c r="G6540" s="171" t="s">
        <v>18785</v>
      </c>
      <c r="H6540" s="172" t="s">
        <v>20638</v>
      </c>
      <c r="I6540" s="173">
        <v>18800.0</v>
      </c>
      <c r="J6540" s="174">
        <v>8780.0</v>
      </c>
      <c r="K6540" s="179"/>
      <c r="L6540" s="178"/>
      <c r="M6540" s="177"/>
      <c r="N6540" s="178">
        <v>8780.0</v>
      </c>
      <c r="O6540" s="163"/>
      <c r="P6540" s="164"/>
      <c r="Q6540" s="163"/>
      <c r="R6540" s="163"/>
      <c r="S6540" s="168"/>
      <c r="T6540" s="164"/>
    </row>
    <row r="6541" ht="18.75" customHeight="1">
      <c r="A6541" s="170">
        <v>46038.0</v>
      </c>
      <c r="B6541" s="171">
        <v>18699.0</v>
      </c>
      <c r="C6541" s="171" t="s">
        <v>2851</v>
      </c>
      <c r="D6541" s="171" t="s">
        <v>20673</v>
      </c>
      <c r="E6541" s="171">
        <v>8.0</v>
      </c>
      <c r="F6541" s="171" t="s">
        <v>20743</v>
      </c>
      <c r="G6541" s="171" t="s">
        <v>10466</v>
      </c>
      <c r="H6541" s="172" t="s">
        <v>20635</v>
      </c>
      <c r="I6541" s="173">
        <v>11060.0</v>
      </c>
      <c r="J6541" s="174">
        <v>1220.0</v>
      </c>
      <c r="K6541" s="179">
        <v>1220.0</v>
      </c>
      <c r="L6541" s="178"/>
      <c r="M6541" s="177"/>
      <c r="N6541" s="178"/>
      <c r="O6541" s="163"/>
      <c r="P6541" s="164"/>
      <c r="Q6541" s="163"/>
      <c r="R6541" s="163"/>
      <c r="S6541" s="168"/>
      <c r="T6541" s="164"/>
    </row>
    <row r="6542" ht="18.75" customHeight="1">
      <c r="A6542" s="170">
        <v>46038.0</v>
      </c>
      <c r="B6542" s="171">
        <v>18700.0</v>
      </c>
      <c r="C6542" s="171" t="s">
        <v>4829</v>
      </c>
      <c r="D6542" s="171" t="s">
        <v>5686</v>
      </c>
      <c r="E6542" s="171">
        <v>40.0</v>
      </c>
      <c r="F6542" s="171"/>
      <c r="G6542" s="171" t="s">
        <v>20758</v>
      </c>
      <c r="H6542" s="172" t="s">
        <v>20669</v>
      </c>
      <c r="I6542" s="173">
        <v>25140.0</v>
      </c>
      <c r="J6542" s="174">
        <v>8780.0</v>
      </c>
      <c r="K6542" s="179"/>
      <c r="L6542" s="178">
        <v>8780.0</v>
      </c>
      <c r="M6542" s="177"/>
      <c r="N6542" s="178"/>
      <c r="O6542" s="163"/>
      <c r="P6542" s="164"/>
      <c r="Q6542" s="163"/>
      <c r="R6542" s="163"/>
      <c r="S6542" s="168"/>
      <c r="T6542" s="164"/>
    </row>
    <row r="6543" ht="18.75" customHeight="1">
      <c r="A6543" s="170">
        <v>46038.0</v>
      </c>
      <c r="B6543" s="171">
        <v>18701.0</v>
      </c>
      <c r="C6543" s="171" t="s">
        <v>10694</v>
      </c>
      <c r="D6543" s="171" t="s">
        <v>20659</v>
      </c>
      <c r="E6543" s="171">
        <v>14.0</v>
      </c>
      <c r="F6543" s="171" t="s">
        <v>20848</v>
      </c>
      <c r="G6543" s="171" t="s">
        <v>11976</v>
      </c>
      <c r="H6543" s="172" t="s">
        <v>20635</v>
      </c>
      <c r="I6543" s="173">
        <v>12040.0</v>
      </c>
      <c r="J6543" s="174">
        <v>2000.0</v>
      </c>
      <c r="K6543" s="179">
        <v>2000.0</v>
      </c>
      <c r="L6543" s="178"/>
      <c r="M6543" s="177"/>
      <c r="N6543" s="178"/>
      <c r="O6543" s="163"/>
      <c r="P6543" s="164"/>
      <c r="Q6543" s="163"/>
      <c r="R6543" s="163"/>
      <c r="S6543" s="168"/>
      <c r="T6543" s="164"/>
    </row>
    <row r="6544" ht="18.75" customHeight="1">
      <c r="A6544" s="170">
        <v>46038.0</v>
      </c>
      <c r="B6544" s="171">
        <v>18702.0</v>
      </c>
      <c r="C6544" s="171" t="s">
        <v>23242</v>
      </c>
      <c r="D6544" s="171" t="s">
        <v>20659</v>
      </c>
      <c r="E6544" s="171">
        <v>14.0</v>
      </c>
      <c r="F6544" s="171" t="s">
        <v>22315</v>
      </c>
      <c r="G6544" s="171" t="s">
        <v>17947</v>
      </c>
      <c r="H6544" s="172" t="s">
        <v>20635</v>
      </c>
      <c r="I6544" s="173">
        <v>12320.0</v>
      </c>
      <c r="J6544" s="174">
        <v>2280.0</v>
      </c>
      <c r="K6544" s="179">
        <v>2280.0</v>
      </c>
      <c r="L6544" s="178"/>
      <c r="M6544" s="177"/>
      <c r="N6544" s="178"/>
      <c r="O6544" s="163"/>
      <c r="P6544" s="164"/>
      <c r="Q6544" s="163"/>
      <c r="R6544" s="163"/>
      <c r="S6544" s="168"/>
      <c r="T6544" s="164"/>
    </row>
    <row r="6545" ht="18.75" customHeight="1">
      <c r="A6545" s="170">
        <v>46038.0</v>
      </c>
      <c r="B6545" s="171">
        <v>18703.0</v>
      </c>
      <c r="C6545" s="171" t="s">
        <v>23339</v>
      </c>
      <c r="D6545" s="171" t="s">
        <v>20673</v>
      </c>
      <c r="E6545" s="171">
        <v>8.0</v>
      </c>
      <c r="F6545" s="171" t="s">
        <v>20700</v>
      </c>
      <c r="G6545" s="171" t="s">
        <v>18815</v>
      </c>
      <c r="H6545" s="172" t="s">
        <v>20635</v>
      </c>
      <c r="I6545" s="173">
        <v>13480.0</v>
      </c>
      <c r="J6545" s="174">
        <v>3640.0</v>
      </c>
      <c r="K6545" s="179">
        <v>3640.0</v>
      </c>
      <c r="L6545" s="178"/>
      <c r="M6545" s="177"/>
      <c r="N6545" s="178"/>
      <c r="O6545" s="163"/>
      <c r="P6545" s="164"/>
      <c r="Q6545" s="163"/>
      <c r="R6545" s="163"/>
      <c r="S6545" s="168"/>
      <c r="T6545" s="164"/>
    </row>
    <row r="6546" ht="18.75" customHeight="1">
      <c r="A6546" s="170">
        <v>46038.0</v>
      </c>
      <c r="B6546" s="171">
        <v>18704.0</v>
      </c>
      <c r="C6546" s="171" t="s">
        <v>22896</v>
      </c>
      <c r="D6546" s="171" t="s">
        <v>5686</v>
      </c>
      <c r="E6546" s="171">
        <v>40.0</v>
      </c>
      <c r="F6546" s="171"/>
      <c r="G6546" s="171" t="s">
        <v>20758</v>
      </c>
      <c r="H6546" s="172" t="s">
        <v>20669</v>
      </c>
      <c r="I6546" s="173">
        <v>23680.0</v>
      </c>
      <c r="J6546" s="174">
        <v>7320.0</v>
      </c>
      <c r="K6546" s="179"/>
      <c r="L6546" s="178">
        <v>7320.0</v>
      </c>
      <c r="M6546" s="177"/>
      <c r="N6546" s="178"/>
      <c r="O6546" s="163"/>
      <c r="P6546" s="164"/>
      <c r="Q6546" s="163"/>
      <c r="R6546" s="163"/>
      <c r="S6546" s="168"/>
      <c r="T6546" s="164"/>
    </row>
    <row r="6547" ht="18.75" customHeight="1">
      <c r="A6547" s="170">
        <v>46038.0</v>
      </c>
      <c r="B6547" s="171">
        <v>18705.0</v>
      </c>
      <c r="C6547" s="171" t="s">
        <v>10694</v>
      </c>
      <c r="D6547" s="171" t="s">
        <v>20687</v>
      </c>
      <c r="E6547" s="171">
        <v>8.0</v>
      </c>
      <c r="F6547" s="171" t="s">
        <v>21831</v>
      </c>
      <c r="G6547" s="171" t="s">
        <v>18819</v>
      </c>
      <c r="H6547" s="172" t="s">
        <v>20635</v>
      </c>
      <c r="I6547" s="173">
        <v>11380.0</v>
      </c>
      <c r="J6547" s="174">
        <v>1360.0</v>
      </c>
      <c r="K6547" s="179">
        <v>1360.0</v>
      </c>
      <c r="L6547" s="178"/>
      <c r="M6547" s="177"/>
      <c r="N6547" s="178"/>
      <c r="O6547" s="163"/>
      <c r="P6547" s="164"/>
      <c r="Q6547" s="163"/>
      <c r="R6547" s="163"/>
      <c r="S6547" s="168"/>
      <c r="T6547" s="164"/>
    </row>
    <row r="6548" ht="18.75" customHeight="1">
      <c r="A6548" s="170">
        <v>46038.0</v>
      </c>
      <c r="B6548" s="171">
        <v>18706.0</v>
      </c>
      <c r="C6548" s="171" t="s">
        <v>10694</v>
      </c>
      <c r="D6548" s="171" t="s">
        <v>20659</v>
      </c>
      <c r="E6548" s="171">
        <v>14.0</v>
      </c>
      <c r="F6548" s="171" t="s">
        <v>20962</v>
      </c>
      <c r="G6548" s="171" t="s">
        <v>11976</v>
      </c>
      <c r="H6548" s="172" t="s">
        <v>20635</v>
      </c>
      <c r="I6548" s="173">
        <v>11320.0</v>
      </c>
      <c r="J6548" s="174">
        <v>1280.0</v>
      </c>
      <c r="K6548" s="179">
        <v>1280.0</v>
      </c>
      <c r="L6548" s="178"/>
      <c r="M6548" s="177"/>
      <c r="N6548" s="178"/>
      <c r="O6548" s="163"/>
      <c r="P6548" s="164"/>
      <c r="Q6548" s="163"/>
      <c r="R6548" s="163"/>
      <c r="S6548" s="168"/>
      <c r="T6548" s="164"/>
    </row>
    <row r="6549" ht="18.75" customHeight="1">
      <c r="A6549" s="170">
        <v>46038.0</v>
      </c>
      <c r="B6549" s="171">
        <v>18707.0</v>
      </c>
      <c r="C6549" s="171" t="s">
        <v>23340</v>
      </c>
      <c r="D6549" s="171" t="s">
        <v>20687</v>
      </c>
      <c r="E6549" s="171">
        <v>8.0</v>
      </c>
      <c r="F6549" s="171" t="s">
        <v>20700</v>
      </c>
      <c r="G6549" s="171" t="s">
        <v>4756</v>
      </c>
      <c r="H6549" s="172" t="s">
        <v>20635</v>
      </c>
      <c r="I6549" s="173">
        <v>12140.0</v>
      </c>
      <c r="J6549" s="174">
        <v>2120.0</v>
      </c>
      <c r="K6549" s="179">
        <v>2120.0</v>
      </c>
      <c r="L6549" s="178"/>
      <c r="M6549" s="177"/>
      <c r="N6549" s="178"/>
      <c r="O6549" s="163"/>
      <c r="P6549" s="164"/>
      <c r="Q6549" s="163"/>
      <c r="R6549" s="163"/>
      <c r="S6549" s="168"/>
      <c r="T6549" s="164"/>
    </row>
    <row r="6550" ht="18.75" customHeight="1">
      <c r="A6550" s="189">
        <v>46038.0</v>
      </c>
      <c r="B6550" s="171">
        <v>9697.0</v>
      </c>
      <c r="C6550" s="171" t="s">
        <v>1093</v>
      </c>
      <c r="D6550" s="171"/>
      <c r="E6550" s="171" t="s">
        <v>20634</v>
      </c>
      <c r="F6550" s="171"/>
      <c r="G6550" s="171" t="s">
        <v>23341</v>
      </c>
      <c r="H6550" s="172" t="s">
        <v>23341</v>
      </c>
      <c r="I6550" s="173">
        <v>3440.0</v>
      </c>
      <c r="J6550" s="174">
        <v>620.0</v>
      </c>
      <c r="K6550" s="179">
        <v>0.0</v>
      </c>
      <c r="L6550" s="178">
        <v>620.0</v>
      </c>
      <c r="M6550" s="177">
        <v>0.0</v>
      </c>
      <c r="N6550" s="178">
        <v>0.0</v>
      </c>
      <c r="O6550" s="163"/>
      <c r="P6550" s="164"/>
      <c r="Q6550" s="163"/>
      <c r="R6550" s="163"/>
      <c r="S6550" s="168" t="s">
        <v>20645</v>
      </c>
      <c r="T6550" s="164">
        <v>0.0</v>
      </c>
    </row>
    <row r="6551" ht="18.75" customHeight="1">
      <c r="A6551" s="189">
        <v>46038.029008784724</v>
      </c>
      <c r="B6551" s="171">
        <v>9664.0</v>
      </c>
      <c r="C6551" s="171" t="s">
        <v>4112</v>
      </c>
      <c r="D6551" s="171"/>
      <c r="E6551" s="171" t="s">
        <v>20634</v>
      </c>
      <c r="F6551" s="171"/>
      <c r="G6551" s="171" t="s">
        <v>23342</v>
      </c>
      <c r="H6551" s="172" t="s">
        <v>23342</v>
      </c>
      <c r="I6551" s="173">
        <v>3860.0</v>
      </c>
      <c r="J6551" s="174">
        <v>1080.0</v>
      </c>
      <c r="K6551" s="179">
        <v>1080.0</v>
      </c>
      <c r="L6551" s="178">
        <v>0.0</v>
      </c>
      <c r="M6551" s="177">
        <v>0.0</v>
      </c>
      <c r="N6551" s="178">
        <v>0.0</v>
      </c>
      <c r="O6551" s="163"/>
      <c r="P6551" s="164"/>
      <c r="Q6551" s="163"/>
      <c r="R6551" s="163"/>
      <c r="S6551" s="168" t="s">
        <v>20645</v>
      </c>
      <c r="T6551" s="164">
        <v>0.0</v>
      </c>
    </row>
    <row r="6552" ht="18.75" customHeight="1">
      <c r="A6552" s="189">
        <v>46038.35319648148</v>
      </c>
      <c r="B6552" s="171">
        <v>9665.0</v>
      </c>
      <c r="C6552" s="171" t="s">
        <v>18617</v>
      </c>
      <c r="D6552" s="171"/>
      <c r="E6552" s="171" t="s">
        <v>20634</v>
      </c>
      <c r="F6552" s="171"/>
      <c r="G6552" s="171"/>
      <c r="H6552" s="172"/>
      <c r="I6552" s="173">
        <v>3160.0</v>
      </c>
      <c r="J6552" s="174">
        <v>60.0</v>
      </c>
      <c r="K6552" s="179">
        <v>0.0</v>
      </c>
      <c r="L6552" s="178">
        <v>60.0</v>
      </c>
      <c r="M6552" s="177">
        <v>0.0</v>
      </c>
      <c r="N6552" s="178">
        <v>0.0</v>
      </c>
      <c r="O6552" s="163"/>
      <c r="P6552" s="164"/>
      <c r="Q6552" s="163"/>
      <c r="R6552" s="163"/>
      <c r="S6552" s="168" t="s">
        <v>20645</v>
      </c>
      <c r="T6552" s="164">
        <v>0.0</v>
      </c>
    </row>
    <row r="6553" ht="18.75" customHeight="1">
      <c r="A6553" s="189">
        <v>46038.358057986115</v>
      </c>
      <c r="B6553" s="171">
        <v>9666.0</v>
      </c>
      <c r="C6553" s="171" t="s">
        <v>18619</v>
      </c>
      <c r="D6553" s="171"/>
      <c r="E6553" s="171" t="s">
        <v>20634</v>
      </c>
      <c r="F6553" s="171"/>
      <c r="G6553" s="171"/>
      <c r="H6553" s="172"/>
      <c r="I6553" s="173">
        <v>3100.0</v>
      </c>
      <c r="J6553" s="174">
        <v>60.0</v>
      </c>
      <c r="K6553" s="179">
        <v>0.0</v>
      </c>
      <c r="L6553" s="178">
        <v>60.0</v>
      </c>
      <c r="M6553" s="177">
        <v>0.0</v>
      </c>
      <c r="N6553" s="178">
        <v>0.0</v>
      </c>
      <c r="O6553" s="163"/>
      <c r="P6553" s="164"/>
      <c r="Q6553" s="163"/>
      <c r="R6553" s="163"/>
      <c r="S6553" s="168" t="s">
        <v>20645</v>
      </c>
      <c r="T6553" s="164">
        <v>0.0</v>
      </c>
    </row>
    <row r="6554" ht="18.75" customHeight="1">
      <c r="A6554" s="189">
        <v>46038.366845254626</v>
      </c>
      <c r="B6554" s="171">
        <v>9667.0</v>
      </c>
      <c r="C6554" s="171" t="s">
        <v>4017</v>
      </c>
      <c r="D6554" s="171"/>
      <c r="E6554" s="171" t="s">
        <v>20634</v>
      </c>
      <c r="F6554" s="171"/>
      <c r="G6554" s="171" t="s">
        <v>4500</v>
      </c>
      <c r="H6554" s="172" t="s">
        <v>4500</v>
      </c>
      <c r="I6554" s="173">
        <v>4140.0</v>
      </c>
      <c r="J6554" s="174">
        <v>860.0</v>
      </c>
      <c r="K6554" s="179">
        <v>860.0</v>
      </c>
      <c r="L6554" s="178">
        <v>0.0</v>
      </c>
      <c r="M6554" s="177">
        <v>0.0</v>
      </c>
      <c r="N6554" s="178">
        <v>0.0</v>
      </c>
      <c r="O6554" s="163"/>
      <c r="P6554" s="164"/>
      <c r="Q6554" s="163"/>
      <c r="R6554" s="163"/>
      <c r="S6554" s="168" t="s">
        <v>20645</v>
      </c>
      <c r="T6554" s="164">
        <v>0.0</v>
      </c>
    </row>
    <row r="6555" ht="18.75" customHeight="1">
      <c r="A6555" s="189">
        <v>46038.38674965278</v>
      </c>
      <c r="B6555" s="171">
        <v>9668.0</v>
      </c>
      <c r="C6555" s="171" t="s">
        <v>2792</v>
      </c>
      <c r="D6555" s="171"/>
      <c r="E6555" s="171" t="s">
        <v>20634</v>
      </c>
      <c r="F6555" s="171"/>
      <c r="G6555" s="171"/>
      <c r="H6555" s="172"/>
      <c r="I6555" s="173">
        <v>3140.0</v>
      </c>
      <c r="J6555" s="174">
        <v>340.0</v>
      </c>
      <c r="K6555" s="179">
        <v>0.0</v>
      </c>
      <c r="L6555" s="178">
        <v>340.0</v>
      </c>
      <c r="M6555" s="177">
        <v>0.0</v>
      </c>
      <c r="N6555" s="178">
        <v>0.0</v>
      </c>
      <c r="O6555" s="163"/>
      <c r="P6555" s="164"/>
      <c r="Q6555" s="163"/>
      <c r="R6555" s="163"/>
      <c r="S6555" s="168" t="s">
        <v>20645</v>
      </c>
      <c r="T6555" s="164">
        <v>0.0</v>
      </c>
    </row>
    <row r="6556" ht="18.75" customHeight="1">
      <c r="A6556" s="189">
        <v>46038.390626875</v>
      </c>
      <c r="B6556" s="171">
        <v>9669.0</v>
      </c>
      <c r="C6556" s="171" t="s">
        <v>8901</v>
      </c>
      <c r="D6556" s="171"/>
      <c r="E6556" s="171" t="s">
        <v>20634</v>
      </c>
      <c r="F6556" s="171"/>
      <c r="G6556" s="171" t="s">
        <v>23343</v>
      </c>
      <c r="H6556" s="172" t="s">
        <v>23343</v>
      </c>
      <c r="I6556" s="173">
        <v>12260.0</v>
      </c>
      <c r="J6556" s="174">
        <v>1660.0</v>
      </c>
      <c r="K6556" s="179">
        <v>1660.0</v>
      </c>
      <c r="L6556" s="178">
        <v>0.0</v>
      </c>
      <c r="M6556" s="177">
        <v>0.0</v>
      </c>
      <c r="N6556" s="178">
        <v>0.0</v>
      </c>
      <c r="O6556" s="163"/>
      <c r="P6556" s="164"/>
      <c r="Q6556" s="163"/>
      <c r="R6556" s="163"/>
      <c r="S6556" s="168" t="s">
        <v>20645</v>
      </c>
      <c r="T6556" s="164">
        <v>0.0</v>
      </c>
    </row>
    <row r="6557" ht="18.75" customHeight="1">
      <c r="A6557" s="189">
        <v>46038.44101877315</v>
      </c>
      <c r="B6557" s="171">
        <v>9670.0</v>
      </c>
      <c r="C6557" s="171" t="s">
        <v>6423</v>
      </c>
      <c r="D6557" s="171"/>
      <c r="E6557" s="171" t="s">
        <v>20634</v>
      </c>
      <c r="F6557" s="171"/>
      <c r="G6557" s="171" t="s">
        <v>22684</v>
      </c>
      <c r="H6557" s="172" t="s">
        <v>22684</v>
      </c>
      <c r="I6557" s="173">
        <v>3320.0</v>
      </c>
      <c r="J6557" s="174">
        <v>120.0</v>
      </c>
      <c r="K6557" s="179">
        <v>0.0</v>
      </c>
      <c r="L6557" s="178">
        <v>0.0</v>
      </c>
      <c r="M6557" s="177">
        <v>0.0</v>
      </c>
      <c r="N6557" s="178">
        <v>0.0</v>
      </c>
      <c r="O6557" s="163"/>
      <c r="P6557" s="164"/>
      <c r="Q6557" s="163"/>
      <c r="R6557" s="163"/>
      <c r="S6557" s="168" t="s">
        <v>20645</v>
      </c>
      <c r="T6557" s="164">
        <v>0.0</v>
      </c>
    </row>
    <row r="6558" ht="18.75" customHeight="1">
      <c r="A6558" s="189">
        <v>46038.48228930555</v>
      </c>
      <c r="B6558" s="171">
        <v>9671.0</v>
      </c>
      <c r="C6558" s="171" t="s">
        <v>6423</v>
      </c>
      <c r="D6558" s="171"/>
      <c r="E6558" s="171" t="s">
        <v>20634</v>
      </c>
      <c r="F6558" s="171"/>
      <c r="G6558" s="171" t="s">
        <v>22684</v>
      </c>
      <c r="H6558" s="172" t="s">
        <v>22684</v>
      </c>
      <c r="I6558" s="173">
        <v>3200.0</v>
      </c>
      <c r="J6558" s="174">
        <v>380.0</v>
      </c>
      <c r="K6558" s="179">
        <v>0.0</v>
      </c>
      <c r="L6558" s="178">
        <v>380.0</v>
      </c>
      <c r="M6558" s="177">
        <v>0.0</v>
      </c>
      <c r="N6558" s="178">
        <v>0.0</v>
      </c>
      <c r="O6558" s="163"/>
      <c r="P6558" s="164"/>
      <c r="Q6558" s="163"/>
      <c r="R6558" s="163"/>
      <c r="S6558" s="168" t="s">
        <v>20645</v>
      </c>
      <c r="T6558" s="164">
        <v>0.0</v>
      </c>
    </row>
    <row r="6559" ht="18.75" customHeight="1">
      <c r="A6559" s="189">
        <v>46038.482980162036</v>
      </c>
      <c r="B6559" s="171">
        <v>9672.0</v>
      </c>
      <c r="C6559" s="171" t="s">
        <v>4444</v>
      </c>
      <c r="D6559" s="171"/>
      <c r="E6559" s="171" t="s">
        <v>20634</v>
      </c>
      <c r="F6559" s="171"/>
      <c r="G6559" s="171"/>
      <c r="H6559" s="172"/>
      <c r="I6559" s="173">
        <v>3180.0</v>
      </c>
      <c r="J6559" s="174">
        <v>320.0</v>
      </c>
      <c r="K6559" s="179">
        <v>320.0</v>
      </c>
      <c r="L6559" s="178">
        <v>0.0</v>
      </c>
      <c r="M6559" s="177">
        <v>0.0</v>
      </c>
      <c r="N6559" s="178">
        <v>0.0</v>
      </c>
      <c r="O6559" s="163"/>
      <c r="P6559" s="164"/>
      <c r="Q6559" s="163"/>
      <c r="R6559" s="163"/>
      <c r="S6559" s="168" t="s">
        <v>20645</v>
      </c>
      <c r="T6559" s="164">
        <v>0.0</v>
      </c>
    </row>
    <row r="6560" ht="18.75" customHeight="1">
      <c r="A6560" s="189">
        <v>46038.49703666667</v>
      </c>
      <c r="B6560" s="171">
        <v>9673.0</v>
      </c>
      <c r="C6560" s="171" t="s">
        <v>8901</v>
      </c>
      <c r="D6560" s="171"/>
      <c r="E6560" s="171" t="s">
        <v>20634</v>
      </c>
      <c r="F6560" s="171"/>
      <c r="G6560" s="171" t="s">
        <v>23344</v>
      </c>
      <c r="H6560" s="172" t="s">
        <v>23344</v>
      </c>
      <c r="I6560" s="173">
        <v>11780.0</v>
      </c>
      <c r="J6560" s="174">
        <v>1340.0</v>
      </c>
      <c r="K6560" s="179">
        <v>1340.0</v>
      </c>
      <c r="L6560" s="178">
        <v>0.0</v>
      </c>
      <c r="M6560" s="177">
        <v>0.0</v>
      </c>
      <c r="N6560" s="178">
        <v>0.0</v>
      </c>
      <c r="O6560" s="163"/>
      <c r="P6560" s="164"/>
      <c r="Q6560" s="163"/>
      <c r="R6560" s="163"/>
      <c r="S6560" s="168" t="s">
        <v>20645</v>
      </c>
      <c r="T6560" s="164">
        <v>0.0</v>
      </c>
    </row>
    <row r="6561" ht="18.75" customHeight="1">
      <c r="A6561" s="189">
        <v>46038.510696770834</v>
      </c>
      <c r="B6561" s="171">
        <v>9676.0</v>
      </c>
      <c r="C6561" s="171" t="s">
        <v>4138</v>
      </c>
      <c r="D6561" s="171"/>
      <c r="E6561" s="171" t="s">
        <v>20634</v>
      </c>
      <c r="F6561" s="171"/>
      <c r="G6561" s="171"/>
      <c r="H6561" s="172"/>
      <c r="I6561" s="173">
        <v>3180.0</v>
      </c>
      <c r="J6561" s="174">
        <v>160.0</v>
      </c>
      <c r="K6561" s="179">
        <v>0.0</v>
      </c>
      <c r="L6561" s="178">
        <v>160.0</v>
      </c>
      <c r="M6561" s="177">
        <v>0.0</v>
      </c>
      <c r="N6561" s="178">
        <v>0.0</v>
      </c>
      <c r="O6561" s="163"/>
      <c r="P6561" s="164"/>
      <c r="Q6561" s="163"/>
      <c r="R6561" s="163"/>
      <c r="S6561" s="168" t="s">
        <v>20645</v>
      </c>
      <c r="T6561" s="164">
        <v>0.0</v>
      </c>
    </row>
    <row r="6562" ht="18.75" customHeight="1">
      <c r="A6562" s="189">
        <v>46038.52517445602</v>
      </c>
      <c r="B6562" s="171">
        <v>9677.0</v>
      </c>
      <c r="C6562" s="171" t="s">
        <v>4018</v>
      </c>
      <c r="D6562" s="171"/>
      <c r="E6562" s="171" t="s">
        <v>20634</v>
      </c>
      <c r="F6562" s="171"/>
      <c r="G6562" s="171"/>
      <c r="H6562" s="172"/>
      <c r="I6562" s="173">
        <v>4120.0</v>
      </c>
      <c r="J6562" s="174">
        <v>1480.0</v>
      </c>
      <c r="K6562" s="179">
        <v>0.0</v>
      </c>
      <c r="L6562" s="178">
        <v>0.0</v>
      </c>
      <c r="M6562" s="177">
        <v>0.0</v>
      </c>
      <c r="N6562" s="178">
        <v>1480.0</v>
      </c>
      <c r="O6562" s="163"/>
      <c r="P6562" s="164"/>
      <c r="Q6562" s="163"/>
      <c r="R6562" s="163"/>
      <c r="S6562" s="168" t="s">
        <v>20645</v>
      </c>
      <c r="T6562" s="164">
        <v>0.0</v>
      </c>
    </row>
    <row r="6563" ht="18.75" customHeight="1">
      <c r="A6563" s="189">
        <v>46038.52940818287</v>
      </c>
      <c r="B6563" s="171">
        <v>9678.0</v>
      </c>
      <c r="C6563" s="171" t="s">
        <v>6423</v>
      </c>
      <c r="D6563" s="171"/>
      <c r="E6563" s="171" t="s">
        <v>20634</v>
      </c>
      <c r="F6563" s="171"/>
      <c r="G6563" s="171" t="s">
        <v>22683</v>
      </c>
      <c r="H6563" s="172" t="s">
        <v>22683</v>
      </c>
      <c r="I6563" s="173">
        <v>3520.0</v>
      </c>
      <c r="J6563" s="174">
        <v>280.0</v>
      </c>
      <c r="K6563" s="179">
        <v>0.0</v>
      </c>
      <c r="L6563" s="178">
        <v>0.0</v>
      </c>
      <c r="M6563" s="177">
        <v>0.0</v>
      </c>
      <c r="N6563" s="178">
        <v>0.0</v>
      </c>
      <c r="O6563" s="163"/>
      <c r="P6563" s="164"/>
      <c r="Q6563" s="163"/>
      <c r="R6563" s="163"/>
      <c r="S6563" s="168" t="s">
        <v>20645</v>
      </c>
      <c r="T6563" s="164">
        <v>0.0</v>
      </c>
    </row>
    <row r="6564" ht="18.75" customHeight="1">
      <c r="A6564" s="189">
        <v>46038.535536875</v>
      </c>
      <c r="B6564" s="171">
        <v>9679.0</v>
      </c>
      <c r="C6564" s="171" t="s">
        <v>6423</v>
      </c>
      <c r="D6564" s="171"/>
      <c r="E6564" s="171" t="s">
        <v>20634</v>
      </c>
      <c r="F6564" s="171"/>
      <c r="G6564" s="171" t="s">
        <v>22683</v>
      </c>
      <c r="H6564" s="172" t="s">
        <v>22683</v>
      </c>
      <c r="I6564" s="173">
        <v>3240.0</v>
      </c>
      <c r="J6564" s="174">
        <v>440.0</v>
      </c>
      <c r="K6564" s="179">
        <v>0.0</v>
      </c>
      <c r="L6564" s="178">
        <v>440.0</v>
      </c>
      <c r="M6564" s="177">
        <v>0.0</v>
      </c>
      <c r="N6564" s="178">
        <v>0.0</v>
      </c>
      <c r="O6564" s="163"/>
      <c r="P6564" s="164"/>
      <c r="Q6564" s="163"/>
      <c r="R6564" s="163"/>
      <c r="S6564" s="168" t="s">
        <v>20645</v>
      </c>
      <c r="T6564" s="164">
        <v>0.0</v>
      </c>
    </row>
    <row r="6565" ht="18.75" customHeight="1">
      <c r="A6565" s="189">
        <v>46038.5777674537</v>
      </c>
      <c r="B6565" s="171">
        <v>9681.0</v>
      </c>
      <c r="C6565" s="171" t="s">
        <v>4444</v>
      </c>
      <c r="D6565" s="171"/>
      <c r="E6565" s="171" t="s">
        <v>20634</v>
      </c>
      <c r="F6565" s="171"/>
      <c r="G6565" s="171"/>
      <c r="H6565" s="172"/>
      <c r="I6565" s="173">
        <v>3240.0</v>
      </c>
      <c r="J6565" s="174">
        <v>380.0</v>
      </c>
      <c r="K6565" s="179">
        <v>0.0</v>
      </c>
      <c r="L6565" s="178">
        <v>380.0</v>
      </c>
      <c r="M6565" s="177">
        <v>0.0</v>
      </c>
      <c r="N6565" s="178">
        <v>0.0</v>
      </c>
      <c r="O6565" s="163"/>
      <c r="P6565" s="164"/>
      <c r="Q6565" s="163"/>
      <c r="R6565" s="163"/>
      <c r="S6565" s="168" t="s">
        <v>20645</v>
      </c>
      <c r="T6565" s="164">
        <v>0.0</v>
      </c>
    </row>
    <row r="6566" ht="18.75" customHeight="1">
      <c r="A6566" s="189">
        <v>46038.589733182875</v>
      </c>
      <c r="B6566" s="171">
        <v>9682.0</v>
      </c>
      <c r="C6566" s="171" t="s">
        <v>744</v>
      </c>
      <c r="D6566" s="171"/>
      <c r="E6566" s="171" t="s">
        <v>20634</v>
      </c>
      <c r="F6566" s="171"/>
      <c r="G6566" s="171"/>
      <c r="H6566" s="172"/>
      <c r="I6566" s="173">
        <v>2880.0</v>
      </c>
      <c r="J6566" s="174">
        <v>320.0</v>
      </c>
      <c r="K6566" s="179">
        <v>0.0</v>
      </c>
      <c r="L6566" s="178">
        <v>320.0</v>
      </c>
      <c r="M6566" s="177">
        <v>0.0</v>
      </c>
      <c r="N6566" s="178">
        <v>0.0</v>
      </c>
      <c r="O6566" s="163"/>
      <c r="P6566" s="164"/>
      <c r="Q6566" s="163"/>
      <c r="R6566" s="163"/>
      <c r="S6566" s="168" t="s">
        <v>20645</v>
      </c>
      <c r="T6566" s="164">
        <v>0.0</v>
      </c>
    </row>
    <row r="6567" ht="18.75" customHeight="1">
      <c r="A6567" s="189">
        <v>46039.0</v>
      </c>
      <c r="B6567" s="171">
        <v>9686.0</v>
      </c>
      <c r="C6567" s="171" t="s">
        <v>6423</v>
      </c>
      <c r="D6567" s="171"/>
      <c r="E6567" s="171" t="s">
        <v>20634</v>
      </c>
      <c r="F6567" s="171"/>
      <c r="G6567" s="171" t="s">
        <v>22683</v>
      </c>
      <c r="H6567" s="172" t="s">
        <v>22683</v>
      </c>
      <c r="I6567" s="173">
        <v>3760.0</v>
      </c>
      <c r="J6567" s="174">
        <v>340.0</v>
      </c>
      <c r="K6567" s="179">
        <v>0.0</v>
      </c>
      <c r="L6567" s="178">
        <v>0.0</v>
      </c>
      <c r="M6567" s="177">
        <v>0.0</v>
      </c>
      <c r="N6567" s="178">
        <v>0.0</v>
      </c>
      <c r="O6567" s="163"/>
      <c r="P6567" s="164"/>
      <c r="Q6567" s="163"/>
      <c r="R6567" s="163"/>
      <c r="S6567" s="168" t="s">
        <v>20645</v>
      </c>
      <c r="T6567" s="164">
        <v>0.0</v>
      </c>
    </row>
    <row r="6568" ht="18.75" customHeight="1">
      <c r="A6568" s="189">
        <v>46039.0</v>
      </c>
      <c r="B6568" s="171">
        <v>9687.0</v>
      </c>
      <c r="C6568" s="171" t="s">
        <v>6423</v>
      </c>
      <c r="D6568" s="171"/>
      <c r="E6568" s="171" t="s">
        <v>20634</v>
      </c>
      <c r="F6568" s="171"/>
      <c r="G6568" s="171" t="s">
        <v>22683</v>
      </c>
      <c r="H6568" s="172" t="s">
        <v>22683</v>
      </c>
      <c r="I6568" s="173">
        <v>3420.0</v>
      </c>
      <c r="J6568" s="174">
        <v>580.0</v>
      </c>
      <c r="K6568" s="179">
        <v>0.0</v>
      </c>
      <c r="L6568" s="178">
        <v>580.0</v>
      </c>
      <c r="M6568" s="177">
        <v>0.0</v>
      </c>
      <c r="N6568" s="178">
        <v>0.0</v>
      </c>
      <c r="O6568" s="163"/>
      <c r="P6568" s="164"/>
      <c r="Q6568" s="163"/>
      <c r="R6568" s="163"/>
      <c r="S6568" s="168" t="s">
        <v>20645</v>
      </c>
      <c r="T6568" s="164">
        <v>0.0</v>
      </c>
    </row>
    <row r="6569" ht="18.75" customHeight="1">
      <c r="A6569" s="189">
        <v>46039.0</v>
      </c>
      <c r="B6569" s="171">
        <v>9688.0</v>
      </c>
      <c r="C6569" s="171" t="s">
        <v>4017</v>
      </c>
      <c r="D6569" s="171"/>
      <c r="E6569" s="171" t="s">
        <v>20634</v>
      </c>
      <c r="F6569" s="171"/>
      <c r="G6569" s="171" t="s">
        <v>4500</v>
      </c>
      <c r="H6569" s="172" t="s">
        <v>4500</v>
      </c>
      <c r="I6569" s="173">
        <v>3760.0</v>
      </c>
      <c r="J6569" s="174">
        <v>460.0</v>
      </c>
      <c r="K6569" s="179">
        <v>460.0</v>
      </c>
      <c r="L6569" s="178">
        <v>0.0</v>
      </c>
      <c r="M6569" s="177">
        <v>0.0</v>
      </c>
      <c r="N6569" s="178">
        <v>0.0</v>
      </c>
      <c r="O6569" s="163"/>
      <c r="P6569" s="164"/>
      <c r="Q6569" s="163"/>
      <c r="R6569" s="163"/>
      <c r="S6569" s="168" t="s">
        <v>20645</v>
      </c>
      <c r="T6569" s="164">
        <v>0.0</v>
      </c>
    </row>
    <row r="6570" ht="18.75" customHeight="1">
      <c r="A6570" s="189">
        <v>46039.0</v>
      </c>
      <c r="B6570" s="171">
        <v>9698.0</v>
      </c>
      <c r="C6570" s="171" t="s">
        <v>5319</v>
      </c>
      <c r="D6570" s="171"/>
      <c r="E6570" s="171" t="s">
        <v>20634</v>
      </c>
      <c r="F6570" s="171"/>
      <c r="G6570" s="171" t="s">
        <v>22088</v>
      </c>
      <c r="H6570" s="172" t="s">
        <v>22088</v>
      </c>
      <c r="I6570" s="173">
        <v>3760.0</v>
      </c>
      <c r="J6570" s="174">
        <v>340.0</v>
      </c>
      <c r="K6570" s="179">
        <v>0.0</v>
      </c>
      <c r="L6570" s="178">
        <v>0.0</v>
      </c>
      <c r="M6570" s="177">
        <v>0.0</v>
      </c>
      <c r="N6570" s="178">
        <v>0.0</v>
      </c>
      <c r="O6570" s="163"/>
      <c r="P6570" s="164"/>
      <c r="Q6570" s="163"/>
      <c r="R6570" s="163"/>
      <c r="S6570" s="168" t="s">
        <v>20645</v>
      </c>
      <c r="T6570" s="164">
        <v>0.0</v>
      </c>
    </row>
    <row r="6571" ht="18.75" customHeight="1">
      <c r="A6571" s="189">
        <v>46039.0</v>
      </c>
      <c r="B6571" s="171">
        <v>9699.0</v>
      </c>
      <c r="C6571" s="171" t="s">
        <v>6423</v>
      </c>
      <c r="D6571" s="171"/>
      <c r="E6571" s="171" t="s">
        <v>20634</v>
      </c>
      <c r="F6571" s="171"/>
      <c r="G6571" s="171" t="s">
        <v>22382</v>
      </c>
      <c r="H6571" s="172" t="s">
        <v>22382</v>
      </c>
      <c r="I6571" s="173">
        <v>3420.0</v>
      </c>
      <c r="J6571" s="174">
        <v>580.0</v>
      </c>
      <c r="K6571" s="179">
        <v>0.0</v>
      </c>
      <c r="L6571" s="178">
        <v>580.0</v>
      </c>
      <c r="M6571" s="177">
        <v>0.0</v>
      </c>
      <c r="N6571" s="178">
        <v>0.0</v>
      </c>
      <c r="O6571" s="163"/>
      <c r="P6571" s="164"/>
      <c r="Q6571" s="163"/>
      <c r="R6571" s="163"/>
      <c r="S6571" s="168" t="s">
        <v>20645</v>
      </c>
      <c r="T6571" s="164">
        <v>0.0</v>
      </c>
    </row>
    <row r="6572" ht="18.75" customHeight="1">
      <c r="A6572" s="189">
        <v>46039.029006157405</v>
      </c>
      <c r="B6572" s="171">
        <v>9683.0</v>
      </c>
      <c r="C6572" s="171" t="s">
        <v>22642</v>
      </c>
      <c r="D6572" s="171"/>
      <c r="E6572" s="171" t="s">
        <v>20634</v>
      </c>
      <c r="F6572" s="171"/>
      <c r="G6572" s="171" t="s">
        <v>23345</v>
      </c>
      <c r="H6572" s="172" t="s">
        <v>23345</v>
      </c>
      <c r="I6572" s="173">
        <v>2720.0</v>
      </c>
      <c r="J6572" s="174">
        <v>200.0</v>
      </c>
      <c r="K6572" s="179">
        <v>0.0</v>
      </c>
      <c r="L6572" s="178">
        <v>200.0</v>
      </c>
      <c r="M6572" s="177">
        <v>0.0</v>
      </c>
      <c r="N6572" s="178">
        <v>0.0</v>
      </c>
      <c r="O6572" s="163"/>
      <c r="P6572" s="164"/>
      <c r="Q6572" s="163"/>
      <c r="R6572" s="163"/>
      <c r="S6572" s="168" t="s">
        <v>20645</v>
      </c>
      <c r="T6572" s="164">
        <v>0.0</v>
      </c>
    </row>
    <row r="6573" ht="18.75" customHeight="1">
      <c r="A6573" s="170">
        <v>46041.0</v>
      </c>
      <c r="B6573" s="171">
        <v>18708.0</v>
      </c>
      <c r="C6573" s="171" t="s">
        <v>6078</v>
      </c>
      <c r="D6573" s="171" t="s">
        <v>20687</v>
      </c>
      <c r="E6573" s="171">
        <v>8.0</v>
      </c>
      <c r="F6573" s="171" t="s">
        <v>20814</v>
      </c>
      <c r="G6573" s="171" t="s">
        <v>4190</v>
      </c>
      <c r="H6573" s="172" t="s">
        <v>20635</v>
      </c>
      <c r="I6573" s="173">
        <v>10460.0</v>
      </c>
      <c r="J6573" s="174">
        <v>440.0</v>
      </c>
      <c r="K6573" s="179">
        <v>440.0</v>
      </c>
      <c r="L6573" s="178"/>
      <c r="M6573" s="177"/>
      <c r="N6573" s="178"/>
      <c r="O6573" s="163"/>
      <c r="P6573" s="164"/>
      <c r="Q6573" s="163"/>
      <c r="R6573" s="163"/>
      <c r="S6573" s="168"/>
      <c r="T6573" s="164"/>
    </row>
    <row r="6574" ht="18.75" customHeight="1">
      <c r="A6574" s="170">
        <v>46041.0</v>
      </c>
      <c r="B6574" s="171">
        <v>18709.0</v>
      </c>
      <c r="C6574" s="171" t="s">
        <v>3999</v>
      </c>
      <c r="D6574" s="171" t="s">
        <v>20659</v>
      </c>
      <c r="E6574" s="171" t="s">
        <v>926</v>
      </c>
      <c r="F6574" s="171" t="s">
        <v>22831</v>
      </c>
      <c r="G6574" s="171" t="s">
        <v>12210</v>
      </c>
      <c r="H6574" s="172" t="s">
        <v>20635</v>
      </c>
      <c r="I6574" s="173">
        <v>10180.0</v>
      </c>
      <c r="J6574" s="174">
        <v>10180.0</v>
      </c>
      <c r="K6574" s="179">
        <v>10180.0</v>
      </c>
      <c r="L6574" s="178"/>
      <c r="M6574" s="177"/>
      <c r="N6574" s="178"/>
      <c r="O6574" s="163"/>
      <c r="P6574" s="164"/>
      <c r="Q6574" s="163"/>
      <c r="R6574" s="163"/>
      <c r="S6574" s="168"/>
      <c r="T6574" s="164"/>
    </row>
    <row r="6575" ht="18.75" customHeight="1">
      <c r="A6575" s="170">
        <v>46041.0</v>
      </c>
      <c r="B6575" s="171">
        <v>18710.0</v>
      </c>
      <c r="C6575" s="171" t="s">
        <v>21111</v>
      </c>
      <c r="D6575" s="171" t="s">
        <v>20687</v>
      </c>
      <c r="E6575" s="171">
        <v>8.0</v>
      </c>
      <c r="F6575" s="171" t="s">
        <v>20888</v>
      </c>
      <c r="G6575" s="171" t="s">
        <v>5038</v>
      </c>
      <c r="H6575" s="172" t="s">
        <v>20635</v>
      </c>
      <c r="I6575" s="173">
        <v>13380.0</v>
      </c>
      <c r="J6575" s="174">
        <v>3360.0</v>
      </c>
      <c r="K6575" s="179">
        <v>3360.0</v>
      </c>
      <c r="L6575" s="178"/>
      <c r="M6575" s="177"/>
      <c r="N6575" s="178"/>
      <c r="O6575" s="163"/>
      <c r="P6575" s="164"/>
      <c r="Q6575" s="163"/>
      <c r="R6575" s="163"/>
      <c r="S6575" s="168"/>
      <c r="T6575" s="164"/>
    </row>
    <row r="6576" ht="18.75" customHeight="1">
      <c r="A6576" s="170">
        <v>46041.0</v>
      </c>
      <c r="B6576" s="171">
        <v>18711.0</v>
      </c>
      <c r="C6576" s="171" t="s">
        <v>20893</v>
      </c>
      <c r="D6576" s="171" t="s">
        <v>20659</v>
      </c>
      <c r="E6576" s="171">
        <v>8.0</v>
      </c>
      <c r="F6576" s="171" t="s">
        <v>21331</v>
      </c>
      <c r="G6576" s="171" t="s">
        <v>18116</v>
      </c>
      <c r="H6576" s="172" t="s">
        <v>20638</v>
      </c>
      <c r="I6576" s="173">
        <v>19580.0</v>
      </c>
      <c r="J6576" s="174">
        <v>9880.0</v>
      </c>
      <c r="K6576" s="179"/>
      <c r="L6576" s="178"/>
      <c r="M6576" s="177"/>
      <c r="N6576" s="178">
        <v>9880.0</v>
      </c>
      <c r="O6576" s="163"/>
      <c r="P6576" s="164"/>
      <c r="Q6576" s="163"/>
      <c r="R6576" s="163"/>
      <c r="S6576" s="168"/>
      <c r="T6576" s="164"/>
    </row>
    <row r="6577" ht="18.75" customHeight="1">
      <c r="A6577" s="170">
        <v>46041.0</v>
      </c>
      <c r="B6577" s="171">
        <v>18712.0</v>
      </c>
      <c r="C6577" s="171" t="s">
        <v>21371</v>
      </c>
      <c r="D6577" s="171" t="s">
        <v>20673</v>
      </c>
      <c r="E6577" s="171">
        <v>8.0</v>
      </c>
      <c r="F6577" s="171" t="s">
        <v>22127</v>
      </c>
      <c r="G6577" s="171" t="s">
        <v>18590</v>
      </c>
      <c r="H6577" s="172" t="s">
        <v>20638</v>
      </c>
      <c r="I6577" s="173">
        <v>17020.0</v>
      </c>
      <c r="J6577" s="174">
        <v>7180.0</v>
      </c>
      <c r="K6577" s="179"/>
      <c r="L6577" s="178"/>
      <c r="M6577" s="177"/>
      <c r="N6577" s="178">
        <v>7180.0</v>
      </c>
      <c r="O6577" s="163"/>
      <c r="P6577" s="164"/>
      <c r="Q6577" s="163"/>
      <c r="R6577" s="163"/>
      <c r="S6577" s="168"/>
      <c r="T6577" s="164"/>
    </row>
    <row r="6578" ht="18.75" customHeight="1">
      <c r="A6578" s="170">
        <v>46041.0</v>
      </c>
      <c r="B6578" s="171">
        <v>18713.0</v>
      </c>
      <c r="C6578" s="171" t="s">
        <v>20763</v>
      </c>
      <c r="D6578" s="171" t="s">
        <v>20659</v>
      </c>
      <c r="E6578" s="171">
        <v>6.0</v>
      </c>
      <c r="F6578" s="180" t="s">
        <v>23346</v>
      </c>
      <c r="G6578" s="171" t="s">
        <v>18910</v>
      </c>
      <c r="H6578" s="172" t="s">
        <v>20635</v>
      </c>
      <c r="I6578" s="173">
        <v>10200.0</v>
      </c>
      <c r="J6578" s="174">
        <v>360.0</v>
      </c>
      <c r="K6578" s="179">
        <v>360.0</v>
      </c>
      <c r="L6578" s="178"/>
      <c r="M6578" s="177"/>
      <c r="N6578" s="178"/>
      <c r="O6578" s="163"/>
      <c r="P6578" s="164"/>
      <c r="Q6578" s="163"/>
      <c r="R6578" s="163"/>
      <c r="S6578" s="168"/>
      <c r="T6578" s="164"/>
    </row>
    <row r="6579" ht="18.75" customHeight="1">
      <c r="A6579" s="170">
        <v>46041.0</v>
      </c>
      <c r="B6579" s="171">
        <v>18714.0</v>
      </c>
      <c r="C6579" s="171" t="s">
        <v>14229</v>
      </c>
      <c r="D6579" s="171" t="s">
        <v>20687</v>
      </c>
      <c r="E6579" s="171">
        <v>8.0</v>
      </c>
      <c r="F6579" s="171" t="s">
        <v>21455</v>
      </c>
      <c r="G6579" s="171" t="s">
        <v>15443</v>
      </c>
      <c r="H6579" s="172" t="s">
        <v>20635</v>
      </c>
      <c r="I6579" s="173">
        <v>10960.0</v>
      </c>
      <c r="J6579" s="174">
        <v>940.0</v>
      </c>
      <c r="K6579" s="179">
        <v>940.0</v>
      </c>
      <c r="L6579" s="178"/>
      <c r="M6579" s="177"/>
      <c r="N6579" s="178"/>
      <c r="O6579" s="163"/>
      <c r="P6579" s="164"/>
      <c r="Q6579" s="163"/>
      <c r="R6579" s="163"/>
      <c r="S6579" s="168"/>
      <c r="T6579" s="164"/>
    </row>
    <row r="6580" ht="18.75" customHeight="1">
      <c r="A6580" s="170">
        <v>46041.0</v>
      </c>
      <c r="B6580" s="171">
        <v>18715.0</v>
      </c>
      <c r="C6580" s="171" t="s">
        <v>4829</v>
      </c>
      <c r="D6580" s="171" t="s">
        <v>5686</v>
      </c>
      <c r="E6580" s="171">
        <v>40.0</v>
      </c>
      <c r="F6580" s="171"/>
      <c r="G6580" s="171" t="s">
        <v>20758</v>
      </c>
      <c r="H6580" s="172" t="s">
        <v>20669</v>
      </c>
      <c r="I6580" s="173">
        <v>23480.0</v>
      </c>
      <c r="J6580" s="174">
        <v>7120.0</v>
      </c>
      <c r="K6580" s="179"/>
      <c r="L6580" s="178">
        <v>7120.0</v>
      </c>
      <c r="M6580" s="177"/>
      <c r="N6580" s="178"/>
      <c r="O6580" s="163"/>
      <c r="P6580" s="164"/>
      <c r="Q6580" s="163"/>
      <c r="R6580" s="163"/>
      <c r="S6580" s="168"/>
      <c r="T6580" s="164"/>
    </row>
    <row r="6581" ht="18.75" customHeight="1">
      <c r="A6581" s="170">
        <v>46041.0</v>
      </c>
      <c r="B6581" s="171">
        <v>18716.0</v>
      </c>
      <c r="C6581" s="171" t="s">
        <v>4829</v>
      </c>
      <c r="D6581" s="171" t="s">
        <v>5686</v>
      </c>
      <c r="E6581" s="171">
        <v>40.0</v>
      </c>
      <c r="F6581" s="171"/>
      <c r="G6581" s="171" t="s">
        <v>20758</v>
      </c>
      <c r="H6581" s="172" t="s">
        <v>20669</v>
      </c>
      <c r="I6581" s="173">
        <v>22460.0</v>
      </c>
      <c r="J6581" s="174">
        <v>6100.0</v>
      </c>
      <c r="K6581" s="179"/>
      <c r="L6581" s="178">
        <v>6100.0</v>
      </c>
      <c r="M6581" s="177"/>
      <c r="N6581" s="178"/>
      <c r="O6581" s="163"/>
      <c r="P6581" s="164"/>
      <c r="Q6581" s="163"/>
      <c r="R6581" s="163"/>
      <c r="S6581" s="168"/>
      <c r="T6581" s="164"/>
    </row>
    <row r="6582" ht="18.75" customHeight="1">
      <c r="A6582" s="170">
        <v>46041.0</v>
      </c>
      <c r="B6582" s="171">
        <v>18717.0</v>
      </c>
      <c r="C6582" s="171" t="s">
        <v>4829</v>
      </c>
      <c r="D6582" s="171" t="s">
        <v>5686</v>
      </c>
      <c r="E6582" s="171">
        <v>40.0</v>
      </c>
      <c r="F6582" s="171"/>
      <c r="G6582" s="171" t="s">
        <v>20758</v>
      </c>
      <c r="H6582" s="172" t="s">
        <v>20669</v>
      </c>
      <c r="I6582" s="173">
        <v>23700.0</v>
      </c>
      <c r="J6582" s="174">
        <v>7340.0</v>
      </c>
      <c r="K6582" s="179"/>
      <c r="L6582" s="178">
        <v>7340.0</v>
      </c>
      <c r="M6582" s="177"/>
      <c r="N6582" s="178"/>
      <c r="O6582" s="163"/>
      <c r="P6582" s="164"/>
      <c r="Q6582" s="163"/>
      <c r="R6582" s="163"/>
      <c r="S6582" s="168"/>
      <c r="T6582" s="164"/>
    </row>
    <row r="6583" ht="18.75" customHeight="1">
      <c r="A6583" s="170">
        <v>46041.0</v>
      </c>
      <c r="B6583" s="171">
        <v>18718.0</v>
      </c>
      <c r="C6583" s="171" t="s">
        <v>18476</v>
      </c>
      <c r="D6583" s="171" t="s">
        <v>5686</v>
      </c>
      <c r="E6583" s="171">
        <v>40.0</v>
      </c>
      <c r="F6583" s="171"/>
      <c r="G6583" s="171" t="s">
        <v>23318</v>
      </c>
      <c r="H6583" s="172" t="s">
        <v>20637</v>
      </c>
      <c r="I6583" s="173">
        <v>21620.0</v>
      </c>
      <c r="J6583" s="174">
        <v>5260.0</v>
      </c>
      <c r="K6583" s="179"/>
      <c r="L6583" s="178"/>
      <c r="M6583" s="177">
        <v>5260.0</v>
      </c>
      <c r="N6583" s="178"/>
      <c r="O6583" s="163"/>
      <c r="P6583" s="164"/>
      <c r="Q6583" s="163"/>
      <c r="R6583" s="163"/>
      <c r="S6583" s="168"/>
      <c r="T6583" s="164"/>
    </row>
    <row r="6584" ht="18.75" customHeight="1">
      <c r="A6584" s="170">
        <v>46041.0</v>
      </c>
      <c r="B6584" s="171">
        <v>18719.0</v>
      </c>
      <c r="C6584" s="171" t="s">
        <v>18476</v>
      </c>
      <c r="D6584" s="171" t="s">
        <v>5686</v>
      </c>
      <c r="E6584" s="171">
        <v>40.0</v>
      </c>
      <c r="F6584" s="171"/>
      <c r="G6584" s="171" t="s">
        <v>23318</v>
      </c>
      <c r="H6584" s="172" t="s">
        <v>20637</v>
      </c>
      <c r="I6584" s="173">
        <v>21200.0</v>
      </c>
      <c r="J6584" s="174">
        <v>4840.0</v>
      </c>
      <c r="K6584" s="179"/>
      <c r="L6584" s="178"/>
      <c r="M6584" s="177">
        <v>4840.0</v>
      </c>
      <c r="N6584" s="178"/>
      <c r="O6584" s="163"/>
      <c r="P6584" s="164"/>
      <c r="Q6584" s="163"/>
      <c r="R6584" s="163"/>
      <c r="S6584" s="168"/>
      <c r="T6584" s="164"/>
    </row>
    <row r="6585" ht="18.75" customHeight="1">
      <c r="A6585" s="170">
        <v>46041.0</v>
      </c>
      <c r="B6585" s="171">
        <v>18720.0</v>
      </c>
      <c r="C6585" s="171" t="s">
        <v>4829</v>
      </c>
      <c r="D6585" s="171" t="s">
        <v>5686</v>
      </c>
      <c r="E6585" s="171">
        <v>40.0</v>
      </c>
      <c r="F6585" s="171"/>
      <c r="G6585" s="171" t="s">
        <v>22897</v>
      </c>
      <c r="H6585" s="172" t="s">
        <v>20645</v>
      </c>
      <c r="I6585" s="173">
        <v>20240.0</v>
      </c>
      <c r="J6585" s="174">
        <v>3880.0</v>
      </c>
      <c r="K6585" s="179"/>
      <c r="L6585" s="178"/>
      <c r="M6585" s="177"/>
      <c r="N6585" s="178"/>
      <c r="O6585" s="163"/>
      <c r="P6585" s="164">
        <v>3880.0</v>
      </c>
      <c r="Q6585" s="163"/>
      <c r="R6585" s="163"/>
      <c r="S6585" s="168"/>
      <c r="T6585" s="164"/>
    </row>
    <row r="6586" ht="18.75" customHeight="1">
      <c r="A6586" s="170">
        <v>46041.0</v>
      </c>
      <c r="B6586" s="171">
        <v>18721.0</v>
      </c>
      <c r="C6586" s="171" t="s">
        <v>19529</v>
      </c>
      <c r="D6586" s="171" t="s">
        <v>20659</v>
      </c>
      <c r="E6586" s="171">
        <v>8.0</v>
      </c>
      <c r="F6586" s="171" t="s">
        <v>21615</v>
      </c>
      <c r="G6586" s="171" t="s">
        <v>11658</v>
      </c>
      <c r="H6586" s="172" t="s">
        <v>20635</v>
      </c>
      <c r="I6586" s="173">
        <v>10560.0</v>
      </c>
      <c r="J6586" s="174">
        <v>860.0</v>
      </c>
      <c r="K6586" s="179">
        <v>860.0</v>
      </c>
      <c r="L6586" s="178"/>
      <c r="M6586" s="177"/>
      <c r="N6586" s="178"/>
      <c r="O6586" s="163"/>
      <c r="P6586" s="164"/>
      <c r="Q6586" s="163"/>
      <c r="R6586" s="163"/>
      <c r="S6586" s="168"/>
      <c r="T6586" s="164"/>
    </row>
    <row r="6587" ht="18.75" customHeight="1">
      <c r="A6587" s="170">
        <v>46041.0</v>
      </c>
      <c r="B6587" s="171">
        <v>18722.0</v>
      </c>
      <c r="C6587" s="171" t="s">
        <v>22838</v>
      </c>
      <c r="D6587" s="171" t="s">
        <v>20659</v>
      </c>
      <c r="E6587" s="171">
        <v>8.0</v>
      </c>
      <c r="F6587" s="171" t="s">
        <v>20699</v>
      </c>
      <c r="G6587" s="171" t="s">
        <v>196</v>
      </c>
      <c r="H6587" s="172" t="s">
        <v>20635</v>
      </c>
      <c r="I6587" s="173">
        <v>10740.0</v>
      </c>
      <c r="J6587" s="174">
        <v>1040.0</v>
      </c>
      <c r="K6587" s="179">
        <v>1040.0</v>
      </c>
      <c r="L6587" s="178"/>
      <c r="M6587" s="177"/>
      <c r="N6587" s="178"/>
      <c r="O6587" s="163"/>
      <c r="P6587" s="164"/>
      <c r="Q6587" s="163"/>
      <c r="R6587" s="163"/>
      <c r="S6587" s="168"/>
      <c r="T6587" s="164"/>
    </row>
    <row r="6588" ht="18.75" customHeight="1">
      <c r="A6588" s="170">
        <v>46041.0</v>
      </c>
      <c r="B6588" s="171">
        <v>18723.0</v>
      </c>
      <c r="C6588" s="171" t="s">
        <v>3084</v>
      </c>
      <c r="D6588" s="171" t="s">
        <v>20659</v>
      </c>
      <c r="E6588" s="171">
        <v>8.0</v>
      </c>
      <c r="F6588" s="171" t="s">
        <v>20699</v>
      </c>
      <c r="G6588" s="171" t="s">
        <v>18928</v>
      </c>
      <c r="H6588" s="172" t="s">
        <v>20635</v>
      </c>
      <c r="I6588" s="173">
        <v>13520.0</v>
      </c>
      <c r="J6588" s="174">
        <v>3820.0</v>
      </c>
      <c r="K6588" s="179">
        <v>3820.0</v>
      </c>
      <c r="L6588" s="178"/>
      <c r="M6588" s="177"/>
      <c r="N6588" s="178"/>
      <c r="O6588" s="163"/>
      <c r="P6588" s="164"/>
      <c r="Q6588" s="163"/>
      <c r="R6588" s="163"/>
      <c r="S6588" s="168"/>
      <c r="T6588" s="164"/>
    </row>
    <row r="6589" ht="18.75" customHeight="1">
      <c r="A6589" s="170">
        <v>46041.0</v>
      </c>
      <c r="B6589" s="171">
        <v>18724.0</v>
      </c>
      <c r="C6589" s="171" t="s">
        <v>23072</v>
      </c>
      <c r="D6589" s="171" t="s">
        <v>20687</v>
      </c>
      <c r="E6589" s="171">
        <v>8.0</v>
      </c>
      <c r="F6589" s="171" t="s">
        <v>20700</v>
      </c>
      <c r="G6589" s="171" t="s">
        <v>15725</v>
      </c>
      <c r="H6589" s="172" t="s">
        <v>20635</v>
      </c>
      <c r="I6589" s="173">
        <v>10460.0</v>
      </c>
      <c r="J6589" s="174">
        <v>440.0</v>
      </c>
      <c r="K6589" s="179">
        <v>440.0</v>
      </c>
      <c r="L6589" s="178"/>
      <c r="M6589" s="177"/>
      <c r="N6589" s="178"/>
      <c r="O6589" s="163"/>
      <c r="P6589" s="164"/>
      <c r="Q6589" s="163"/>
      <c r="R6589" s="163"/>
      <c r="S6589" s="168"/>
      <c r="T6589" s="164"/>
    </row>
    <row r="6590" ht="18.75" customHeight="1">
      <c r="A6590" s="170">
        <v>46041.0</v>
      </c>
      <c r="B6590" s="171">
        <v>18725.0</v>
      </c>
      <c r="C6590" s="171" t="s">
        <v>20760</v>
      </c>
      <c r="D6590" s="171" t="s">
        <v>20673</v>
      </c>
      <c r="E6590" s="171">
        <v>8.0</v>
      </c>
      <c r="F6590" s="171" t="s">
        <v>22788</v>
      </c>
      <c r="G6590" s="171" t="s">
        <v>4113</v>
      </c>
      <c r="H6590" s="172" t="s">
        <v>20635</v>
      </c>
      <c r="I6590" s="173">
        <v>10700.0</v>
      </c>
      <c r="J6590" s="174">
        <v>860.0</v>
      </c>
      <c r="K6590" s="179">
        <v>860.0</v>
      </c>
      <c r="L6590" s="178"/>
      <c r="M6590" s="177"/>
      <c r="N6590" s="178"/>
      <c r="O6590" s="163"/>
      <c r="P6590" s="164"/>
      <c r="Q6590" s="163"/>
      <c r="R6590" s="163"/>
      <c r="S6590" s="168"/>
      <c r="T6590" s="164"/>
    </row>
    <row r="6591" ht="18.75" customHeight="1">
      <c r="A6591" s="189">
        <v>46041.0</v>
      </c>
      <c r="B6591" s="171">
        <v>9715.0</v>
      </c>
      <c r="C6591" s="171" t="s">
        <v>23347</v>
      </c>
      <c r="D6591" s="171"/>
      <c r="E6591" s="171" t="s">
        <v>20634</v>
      </c>
      <c r="F6591" s="171"/>
      <c r="G6591" s="171" t="s">
        <v>23348</v>
      </c>
      <c r="H6591" s="172" t="s">
        <v>23348</v>
      </c>
      <c r="I6591" s="173">
        <v>3500.0</v>
      </c>
      <c r="J6591" s="174">
        <v>780.0</v>
      </c>
      <c r="K6591" s="179">
        <v>0.0</v>
      </c>
      <c r="L6591" s="178">
        <v>780.0</v>
      </c>
      <c r="M6591" s="177">
        <v>0.0</v>
      </c>
      <c r="N6591" s="178">
        <v>0.0</v>
      </c>
      <c r="O6591" s="163"/>
      <c r="P6591" s="164"/>
      <c r="Q6591" s="163"/>
      <c r="R6591" s="163"/>
      <c r="S6591" s="168" t="s">
        <v>20645</v>
      </c>
      <c r="T6591" s="164">
        <v>0.0</v>
      </c>
    </row>
    <row r="6592" ht="18.75" customHeight="1">
      <c r="A6592" s="189">
        <v>46041.029010300925</v>
      </c>
      <c r="B6592" s="171">
        <v>9684.0</v>
      </c>
      <c r="C6592" s="171" t="s">
        <v>8901</v>
      </c>
      <c r="D6592" s="171"/>
      <c r="E6592" s="171" t="s">
        <v>20634</v>
      </c>
      <c r="F6592" s="171"/>
      <c r="G6592" s="171" t="s">
        <v>23349</v>
      </c>
      <c r="H6592" s="172" t="s">
        <v>23349</v>
      </c>
      <c r="I6592" s="173">
        <v>13000.0</v>
      </c>
      <c r="J6592" s="174">
        <v>2520.0</v>
      </c>
      <c r="K6592" s="179">
        <v>2520.0</v>
      </c>
      <c r="L6592" s="178">
        <v>0.0</v>
      </c>
      <c r="M6592" s="177">
        <v>0.0</v>
      </c>
      <c r="N6592" s="178">
        <v>0.0</v>
      </c>
      <c r="O6592" s="163"/>
      <c r="P6592" s="164"/>
      <c r="Q6592" s="163"/>
      <c r="R6592" s="163"/>
      <c r="S6592" s="168" t="s">
        <v>20645</v>
      </c>
      <c r="T6592" s="164">
        <v>0.0</v>
      </c>
    </row>
    <row r="6593" ht="18.75" customHeight="1">
      <c r="A6593" s="189">
        <v>46041.35687364583</v>
      </c>
      <c r="B6593" s="171">
        <v>9685.0</v>
      </c>
      <c r="C6593" s="171" t="s">
        <v>4017</v>
      </c>
      <c r="D6593" s="171"/>
      <c r="E6593" s="171" t="s">
        <v>20634</v>
      </c>
      <c r="F6593" s="171"/>
      <c r="G6593" s="171" t="s">
        <v>4500</v>
      </c>
      <c r="H6593" s="172" t="s">
        <v>4500</v>
      </c>
      <c r="I6593" s="173">
        <v>3780.0</v>
      </c>
      <c r="J6593" s="174">
        <v>560.0</v>
      </c>
      <c r="K6593" s="179">
        <v>560.0</v>
      </c>
      <c r="L6593" s="178">
        <v>0.0</v>
      </c>
      <c r="M6593" s="177">
        <v>0.0</v>
      </c>
      <c r="N6593" s="178">
        <v>0.0</v>
      </c>
      <c r="O6593" s="163"/>
      <c r="P6593" s="164"/>
      <c r="Q6593" s="163"/>
      <c r="R6593" s="163"/>
      <c r="S6593" s="168" t="s">
        <v>20645</v>
      </c>
      <c r="T6593" s="164">
        <v>0.0</v>
      </c>
    </row>
    <row r="6594" ht="18.75" customHeight="1">
      <c r="A6594" s="189">
        <v>46041.38747315972</v>
      </c>
      <c r="B6594" s="171">
        <v>9689.0</v>
      </c>
      <c r="C6594" s="171" t="s">
        <v>22026</v>
      </c>
      <c r="D6594" s="171"/>
      <c r="E6594" s="171" t="s">
        <v>20634</v>
      </c>
      <c r="F6594" s="171"/>
      <c r="G6594" s="171"/>
      <c r="H6594" s="172"/>
      <c r="I6594" s="173">
        <v>3440.0</v>
      </c>
      <c r="J6594" s="174">
        <v>500.0</v>
      </c>
      <c r="K6594" s="179">
        <v>500.0</v>
      </c>
      <c r="L6594" s="178">
        <v>0.0</v>
      </c>
      <c r="M6594" s="177">
        <v>0.0</v>
      </c>
      <c r="N6594" s="178">
        <v>0.0</v>
      </c>
      <c r="O6594" s="163"/>
      <c r="P6594" s="164"/>
      <c r="Q6594" s="163"/>
      <c r="R6594" s="163"/>
      <c r="S6594" s="168" t="s">
        <v>20645</v>
      </c>
      <c r="T6594" s="164">
        <v>0.0</v>
      </c>
    </row>
    <row r="6595" ht="18.75" customHeight="1">
      <c r="A6595" s="189">
        <v>46041.49332414352</v>
      </c>
      <c r="B6595" s="171">
        <v>9690.0</v>
      </c>
      <c r="C6595" s="171" t="s">
        <v>6423</v>
      </c>
      <c r="D6595" s="171"/>
      <c r="E6595" s="171" t="s">
        <v>20634</v>
      </c>
      <c r="F6595" s="171"/>
      <c r="G6595" s="171" t="s">
        <v>22684</v>
      </c>
      <c r="H6595" s="172" t="s">
        <v>22684</v>
      </c>
      <c r="I6595" s="173">
        <v>3300.0</v>
      </c>
      <c r="J6595" s="174">
        <v>180.0</v>
      </c>
      <c r="K6595" s="179">
        <v>0.0</v>
      </c>
      <c r="L6595" s="178">
        <v>0.0</v>
      </c>
      <c r="M6595" s="177">
        <v>0.0</v>
      </c>
      <c r="N6595" s="178">
        <v>0.0</v>
      </c>
      <c r="O6595" s="163"/>
      <c r="P6595" s="164"/>
      <c r="Q6595" s="163"/>
      <c r="R6595" s="163"/>
      <c r="S6595" s="168" t="s">
        <v>20645</v>
      </c>
      <c r="T6595" s="164">
        <v>0.0</v>
      </c>
    </row>
    <row r="6596" ht="18.75" customHeight="1">
      <c r="A6596" s="189">
        <v>46041.494141145835</v>
      </c>
      <c r="B6596" s="171">
        <v>9691.0</v>
      </c>
      <c r="C6596" s="171" t="s">
        <v>6423</v>
      </c>
      <c r="D6596" s="171"/>
      <c r="E6596" s="171" t="s">
        <v>20634</v>
      </c>
      <c r="F6596" s="171"/>
      <c r="G6596" s="171" t="s">
        <v>22684</v>
      </c>
      <c r="H6596" s="172" t="s">
        <v>22684</v>
      </c>
      <c r="I6596" s="173">
        <v>3210.0</v>
      </c>
      <c r="J6596" s="174">
        <v>450.0</v>
      </c>
      <c r="K6596" s="179">
        <v>0.0</v>
      </c>
      <c r="L6596" s="178">
        <v>450.0</v>
      </c>
      <c r="M6596" s="177">
        <v>0.0</v>
      </c>
      <c r="N6596" s="178">
        <v>0.0</v>
      </c>
      <c r="O6596" s="163"/>
      <c r="P6596" s="164"/>
      <c r="Q6596" s="163"/>
      <c r="R6596" s="163"/>
      <c r="S6596" s="168" t="s">
        <v>20645</v>
      </c>
      <c r="T6596" s="164">
        <v>0.0</v>
      </c>
    </row>
    <row r="6597" ht="18.75" customHeight="1">
      <c r="A6597" s="189">
        <v>46041.49495457176</v>
      </c>
      <c r="B6597" s="171">
        <v>9692.0</v>
      </c>
      <c r="C6597" s="171" t="s">
        <v>10778</v>
      </c>
      <c r="D6597" s="171"/>
      <c r="E6597" s="171" t="s">
        <v>20634</v>
      </c>
      <c r="F6597" s="171"/>
      <c r="G6597" s="171"/>
      <c r="H6597" s="172"/>
      <c r="I6597" s="173">
        <v>3260.0</v>
      </c>
      <c r="J6597" s="174">
        <v>540.0</v>
      </c>
      <c r="K6597" s="179">
        <v>0.0</v>
      </c>
      <c r="L6597" s="178">
        <v>0.0</v>
      </c>
      <c r="M6597" s="177">
        <v>0.0</v>
      </c>
      <c r="N6597" s="178">
        <v>540.0</v>
      </c>
      <c r="O6597" s="163"/>
      <c r="P6597" s="164"/>
      <c r="Q6597" s="163"/>
      <c r="R6597" s="163"/>
      <c r="S6597" s="168" t="s">
        <v>20645</v>
      </c>
      <c r="T6597" s="164">
        <v>0.0</v>
      </c>
    </row>
    <row r="6598" ht="18.75" customHeight="1">
      <c r="A6598" s="189">
        <v>46041.51454880787</v>
      </c>
      <c r="B6598" s="171">
        <v>9693.0</v>
      </c>
      <c r="C6598" s="171" t="s">
        <v>6423</v>
      </c>
      <c r="D6598" s="171"/>
      <c r="E6598" s="171" t="s">
        <v>20634</v>
      </c>
      <c r="F6598" s="171"/>
      <c r="G6598" s="171" t="s">
        <v>22683</v>
      </c>
      <c r="H6598" s="172" t="s">
        <v>22683</v>
      </c>
      <c r="I6598" s="173">
        <v>3600.0</v>
      </c>
      <c r="J6598" s="174">
        <v>340.0</v>
      </c>
      <c r="K6598" s="179">
        <v>0.0</v>
      </c>
      <c r="L6598" s="178">
        <v>0.0</v>
      </c>
      <c r="M6598" s="177">
        <v>0.0</v>
      </c>
      <c r="N6598" s="178">
        <v>0.0</v>
      </c>
      <c r="O6598" s="163"/>
      <c r="P6598" s="164"/>
      <c r="Q6598" s="163"/>
      <c r="R6598" s="163"/>
      <c r="S6598" s="168" t="s">
        <v>20645</v>
      </c>
      <c r="T6598" s="164">
        <v>0.0</v>
      </c>
    </row>
    <row r="6599" ht="18.75" customHeight="1">
      <c r="A6599" s="189">
        <v>46041.51714232639</v>
      </c>
      <c r="B6599" s="171">
        <v>9694.0</v>
      </c>
      <c r="C6599" s="171" t="s">
        <v>5722</v>
      </c>
      <c r="D6599" s="171"/>
      <c r="E6599" s="171" t="s">
        <v>20634</v>
      </c>
      <c r="F6599" s="171"/>
      <c r="G6599" s="171" t="s">
        <v>22683</v>
      </c>
      <c r="H6599" s="172" t="s">
        <v>22683</v>
      </c>
      <c r="I6599" s="173">
        <v>3260.0</v>
      </c>
      <c r="J6599" s="174">
        <v>440.0</v>
      </c>
      <c r="K6599" s="179">
        <v>0.0</v>
      </c>
      <c r="L6599" s="178">
        <v>440.0</v>
      </c>
      <c r="M6599" s="177">
        <v>0.0</v>
      </c>
      <c r="N6599" s="178">
        <v>0.0</v>
      </c>
      <c r="O6599" s="163"/>
      <c r="P6599" s="164"/>
      <c r="Q6599" s="163"/>
      <c r="R6599" s="163"/>
      <c r="S6599" s="168" t="s">
        <v>20645</v>
      </c>
      <c r="T6599" s="164">
        <v>0.0</v>
      </c>
    </row>
    <row r="6600" ht="18.75" customHeight="1">
      <c r="A6600" s="189">
        <v>46041.55057677084</v>
      </c>
      <c r="B6600" s="171">
        <v>9695.0</v>
      </c>
      <c r="C6600" s="171" t="s">
        <v>4444</v>
      </c>
      <c r="D6600" s="171"/>
      <c r="E6600" s="171" t="s">
        <v>20634</v>
      </c>
      <c r="F6600" s="171"/>
      <c r="G6600" s="171"/>
      <c r="H6600" s="172"/>
      <c r="I6600" s="173">
        <v>3620.0</v>
      </c>
      <c r="J6600" s="174">
        <v>760.0</v>
      </c>
      <c r="K6600" s="179">
        <v>760.0</v>
      </c>
      <c r="L6600" s="178">
        <v>0.0</v>
      </c>
      <c r="M6600" s="177">
        <v>0.0</v>
      </c>
      <c r="N6600" s="178">
        <v>0.0</v>
      </c>
      <c r="O6600" s="163"/>
      <c r="P6600" s="164"/>
      <c r="Q6600" s="163"/>
      <c r="R6600" s="163"/>
      <c r="S6600" s="168" t="s">
        <v>20645</v>
      </c>
      <c r="T6600" s="164">
        <v>0.0</v>
      </c>
    </row>
    <row r="6601" ht="18.75" customHeight="1">
      <c r="A6601" s="189">
        <v>46041.585945370374</v>
      </c>
      <c r="B6601" s="171">
        <v>9696.0</v>
      </c>
      <c r="C6601" s="171" t="s">
        <v>2169</v>
      </c>
      <c r="D6601" s="171"/>
      <c r="E6601" s="171" t="s">
        <v>20634</v>
      </c>
      <c r="F6601" s="171"/>
      <c r="G6601" s="171" t="s">
        <v>23350</v>
      </c>
      <c r="H6601" s="172" t="s">
        <v>23350</v>
      </c>
      <c r="I6601" s="173">
        <v>3220.0</v>
      </c>
      <c r="J6601" s="174">
        <v>760.0</v>
      </c>
      <c r="K6601" s="179">
        <v>0.0</v>
      </c>
      <c r="L6601" s="178">
        <v>760.0</v>
      </c>
      <c r="M6601" s="177">
        <v>0.0</v>
      </c>
      <c r="N6601" s="178">
        <v>0.0</v>
      </c>
      <c r="O6601" s="163"/>
      <c r="P6601" s="164"/>
      <c r="Q6601" s="163"/>
      <c r="R6601" s="163"/>
      <c r="S6601" s="168" t="s">
        <v>20645</v>
      </c>
      <c r="T6601" s="164">
        <v>0.0</v>
      </c>
    </row>
    <row r="6602" ht="18.75" customHeight="1">
      <c r="A6602" s="170">
        <v>46042.0</v>
      </c>
      <c r="B6602" s="171">
        <v>18726.0</v>
      </c>
      <c r="C6602" s="171" t="s">
        <v>20892</v>
      </c>
      <c r="D6602" s="171" t="s">
        <v>20687</v>
      </c>
      <c r="E6602" s="171">
        <v>14.0</v>
      </c>
      <c r="F6602" s="171" t="s">
        <v>21540</v>
      </c>
      <c r="G6602" s="171" t="s">
        <v>4576</v>
      </c>
      <c r="H6602" s="172" t="s">
        <v>20635</v>
      </c>
      <c r="I6602" s="173">
        <v>12240.0</v>
      </c>
      <c r="J6602" s="174">
        <v>2200.0</v>
      </c>
      <c r="K6602" s="179">
        <v>2200.0</v>
      </c>
      <c r="L6602" s="178"/>
      <c r="M6602" s="177"/>
      <c r="N6602" s="178"/>
      <c r="O6602" s="163"/>
      <c r="P6602" s="164"/>
      <c r="Q6602" s="163"/>
      <c r="R6602" s="163"/>
      <c r="S6602" s="168"/>
      <c r="T6602" s="164"/>
    </row>
    <row r="6603" ht="18.75" customHeight="1">
      <c r="A6603" s="170">
        <v>46042.0</v>
      </c>
      <c r="B6603" s="171">
        <v>18727.0</v>
      </c>
      <c r="C6603" s="171"/>
      <c r="D6603" s="171" t="s">
        <v>20687</v>
      </c>
      <c r="E6603" s="171">
        <v>14.0</v>
      </c>
      <c r="F6603" s="171"/>
      <c r="G6603" s="171"/>
      <c r="H6603" s="172"/>
      <c r="I6603" s="173">
        <v>11940.0</v>
      </c>
      <c r="J6603" s="174">
        <v>1900.0</v>
      </c>
      <c r="K6603" s="179"/>
      <c r="L6603" s="178"/>
      <c r="M6603" s="177"/>
      <c r="N6603" s="178"/>
      <c r="O6603" s="163"/>
      <c r="P6603" s="164"/>
      <c r="Q6603" s="163"/>
      <c r="R6603" s="163"/>
      <c r="S6603" s="168"/>
      <c r="T6603" s="164"/>
    </row>
    <row r="6604" ht="18.75" customHeight="1">
      <c r="A6604" s="170">
        <v>46042.0</v>
      </c>
      <c r="B6604" s="171">
        <v>18728.0</v>
      </c>
      <c r="C6604" s="171" t="s">
        <v>21245</v>
      </c>
      <c r="D6604" s="171" t="s">
        <v>20659</v>
      </c>
      <c r="E6604" s="171">
        <v>8.0</v>
      </c>
      <c r="F6604" s="171" t="s">
        <v>20858</v>
      </c>
      <c r="G6604" s="171" t="s">
        <v>18951</v>
      </c>
      <c r="H6604" s="172" t="s">
        <v>20635</v>
      </c>
      <c r="I6604" s="173">
        <v>11740.0</v>
      </c>
      <c r="J6604" s="174">
        <v>2040.0</v>
      </c>
      <c r="K6604" s="179">
        <v>2040.0</v>
      </c>
      <c r="L6604" s="178"/>
      <c r="M6604" s="177"/>
      <c r="N6604" s="178"/>
      <c r="O6604" s="163"/>
      <c r="P6604" s="164"/>
      <c r="Q6604" s="163"/>
      <c r="R6604" s="163"/>
      <c r="S6604" s="168"/>
      <c r="T6604" s="164"/>
    </row>
    <row r="6605" ht="18.75" customHeight="1">
      <c r="A6605" s="170">
        <v>46042.0</v>
      </c>
      <c r="B6605" s="171">
        <v>18729.0</v>
      </c>
      <c r="C6605" s="171" t="s">
        <v>265</v>
      </c>
      <c r="D6605" s="171" t="s">
        <v>20687</v>
      </c>
      <c r="E6605" s="171">
        <v>14.0</v>
      </c>
      <c r="F6605" s="171" t="s">
        <v>20793</v>
      </c>
      <c r="G6605" s="171" t="s">
        <v>4088</v>
      </c>
      <c r="H6605" s="172" t="s">
        <v>20635</v>
      </c>
      <c r="I6605" s="173">
        <v>13100.0</v>
      </c>
      <c r="J6605" s="174">
        <v>3060.0</v>
      </c>
      <c r="K6605" s="179">
        <v>3060.0</v>
      </c>
      <c r="L6605" s="178"/>
      <c r="M6605" s="177"/>
      <c r="N6605" s="178"/>
      <c r="O6605" s="163"/>
      <c r="P6605" s="164"/>
      <c r="Q6605" s="163"/>
      <c r="R6605" s="163"/>
      <c r="S6605" s="168"/>
      <c r="T6605" s="164"/>
    </row>
    <row r="6606" ht="18.75" customHeight="1">
      <c r="A6606" s="170">
        <v>46042.0</v>
      </c>
      <c r="B6606" s="171">
        <v>18730.0</v>
      </c>
      <c r="C6606" s="171" t="s">
        <v>21568</v>
      </c>
      <c r="D6606" s="171" t="s">
        <v>20673</v>
      </c>
      <c r="E6606" s="171">
        <v>8.0</v>
      </c>
      <c r="F6606" s="171" t="s">
        <v>20699</v>
      </c>
      <c r="G6606" s="171" t="s">
        <v>12055</v>
      </c>
      <c r="H6606" s="172" t="s">
        <v>20635</v>
      </c>
      <c r="I6606" s="173">
        <v>13820.0</v>
      </c>
      <c r="J6606" s="174">
        <v>3980.0</v>
      </c>
      <c r="K6606" s="179">
        <v>3980.0</v>
      </c>
      <c r="L6606" s="178"/>
      <c r="M6606" s="177"/>
      <c r="N6606" s="178"/>
      <c r="O6606" s="163"/>
      <c r="P6606" s="164"/>
      <c r="Q6606" s="163"/>
      <c r="R6606" s="163"/>
      <c r="S6606" s="168"/>
      <c r="T6606" s="164"/>
    </row>
    <row r="6607" ht="18.75" customHeight="1">
      <c r="A6607" s="170">
        <v>46042.0</v>
      </c>
      <c r="B6607" s="171">
        <v>18731.0</v>
      </c>
      <c r="C6607" s="171" t="s">
        <v>4017</v>
      </c>
      <c r="D6607" s="171" t="s">
        <v>20687</v>
      </c>
      <c r="E6607" s="171">
        <v>14.0</v>
      </c>
      <c r="F6607" s="171" t="s">
        <v>20717</v>
      </c>
      <c r="G6607" s="171" t="s">
        <v>8315</v>
      </c>
      <c r="H6607" s="172" t="s">
        <v>20635</v>
      </c>
      <c r="I6607" s="173">
        <v>11760.0</v>
      </c>
      <c r="J6607" s="174">
        <v>1720.0</v>
      </c>
      <c r="K6607" s="179">
        <v>1720.0</v>
      </c>
      <c r="L6607" s="178"/>
      <c r="M6607" s="177"/>
      <c r="N6607" s="178"/>
      <c r="O6607" s="163"/>
      <c r="P6607" s="164"/>
      <c r="Q6607" s="163"/>
      <c r="R6607" s="163"/>
      <c r="S6607" s="168"/>
      <c r="T6607" s="164"/>
    </row>
    <row r="6608" ht="18.75" customHeight="1">
      <c r="A6608" s="170">
        <v>46042.0</v>
      </c>
      <c r="B6608" s="171">
        <v>18732.0</v>
      </c>
      <c r="C6608" s="171" t="s">
        <v>870</v>
      </c>
      <c r="D6608" s="171" t="s">
        <v>20659</v>
      </c>
      <c r="E6608" s="171">
        <v>14.0</v>
      </c>
      <c r="F6608" s="171" t="s">
        <v>20962</v>
      </c>
      <c r="G6608" s="171" t="s">
        <v>16897</v>
      </c>
      <c r="H6608" s="172" t="s">
        <v>20635</v>
      </c>
      <c r="I6608" s="173">
        <v>11920.0</v>
      </c>
      <c r="J6608" s="174">
        <v>1880.0</v>
      </c>
      <c r="K6608" s="179">
        <v>1880.0</v>
      </c>
      <c r="L6608" s="178"/>
      <c r="M6608" s="177"/>
      <c r="N6608" s="178"/>
      <c r="O6608" s="163"/>
      <c r="P6608" s="164"/>
      <c r="Q6608" s="163"/>
      <c r="R6608" s="163"/>
      <c r="S6608" s="168"/>
      <c r="T6608" s="164"/>
    </row>
    <row r="6609" ht="18.75" customHeight="1">
      <c r="A6609" s="170">
        <v>46042.0</v>
      </c>
      <c r="B6609" s="171">
        <v>18733.0</v>
      </c>
      <c r="C6609" s="171" t="s">
        <v>4055</v>
      </c>
      <c r="D6609" s="171" t="s">
        <v>20687</v>
      </c>
      <c r="E6609" s="171">
        <v>14.0</v>
      </c>
      <c r="F6609" s="171" t="s">
        <v>20988</v>
      </c>
      <c r="G6609" s="171" t="s">
        <v>18968</v>
      </c>
      <c r="H6609" s="172" t="s">
        <v>20635</v>
      </c>
      <c r="I6609" s="173">
        <v>15880.0</v>
      </c>
      <c r="J6609" s="174">
        <v>5840.0</v>
      </c>
      <c r="K6609" s="179">
        <v>5840.0</v>
      </c>
      <c r="L6609" s="178"/>
      <c r="M6609" s="177"/>
      <c r="N6609" s="178"/>
      <c r="O6609" s="163"/>
      <c r="P6609" s="164"/>
      <c r="Q6609" s="163"/>
      <c r="R6609" s="163"/>
      <c r="S6609" s="168"/>
      <c r="T6609" s="164"/>
    </row>
    <row r="6610" ht="18.75" customHeight="1">
      <c r="A6610" s="170">
        <v>46042.0</v>
      </c>
      <c r="B6610" s="171">
        <v>18734.0</v>
      </c>
      <c r="C6610" s="171" t="s">
        <v>21160</v>
      </c>
      <c r="D6610" s="171" t="s">
        <v>20673</v>
      </c>
      <c r="E6610" s="171">
        <v>8.0</v>
      </c>
      <c r="F6610" s="171" t="s">
        <v>21551</v>
      </c>
      <c r="G6610" s="171" t="s">
        <v>18984</v>
      </c>
      <c r="H6610" s="172" t="s">
        <v>20635</v>
      </c>
      <c r="I6610" s="173">
        <v>10800.0</v>
      </c>
      <c r="J6610" s="174">
        <v>960.0</v>
      </c>
      <c r="K6610" s="179">
        <v>960.0</v>
      </c>
      <c r="L6610" s="178"/>
      <c r="M6610" s="177"/>
      <c r="N6610" s="178"/>
      <c r="O6610" s="163"/>
      <c r="P6610" s="164"/>
      <c r="Q6610" s="163"/>
      <c r="R6610" s="163"/>
      <c r="S6610" s="168"/>
      <c r="T6610" s="164"/>
    </row>
    <row r="6611" ht="18.75" customHeight="1">
      <c r="A6611" s="170">
        <v>46042.0</v>
      </c>
      <c r="B6611" s="171">
        <v>18735.0</v>
      </c>
      <c r="C6611" s="171" t="s">
        <v>19446</v>
      </c>
      <c r="D6611" s="171" t="s">
        <v>20659</v>
      </c>
      <c r="E6611" s="171">
        <v>14.0</v>
      </c>
      <c r="F6611" s="171" t="s">
        <v>20848</v>
      </c>
      <c r="G6611" s="171" t="s">
        <v>13055</v>
      </c>
      <c r="H6611" s="172" t="s">
        <v>20635</v>
      </c>
      <c r="I6611" s="173">
        <v>11600.0</v>
      </c>
      <c r="J6611" s="174">
        <v>1560.0</v>
      </c>
      <c r="K6611" s="179">
        <v>1560.0</v>
      </c>
      <c r="L6611" s="178"/>
      <c r="M6611" s="177"/>
      <c r="N6611" s="178"/>
      <c r="O6611" s="163"/>
      <c r="P6611" s="164"/>
      <c r="Q6611" s="163"/>
      <c r="R6611" s="163"/>
      <c r="S6611" s="168"/>
      <c r="T6611" s="164"/>
    </row>
    <row r="6612" ht="18.75" customHeight="1">
      <c r="A6612" s="170">
        <v>46042.0</v>
      </c>
      <c r="B6612" s="171">
        <v>18736.0</v>
      </c>
      <c r="C6612" s="171" t="s">
        <v>4017</v>
      </c>
      <c r="D6612" s="171" t="s">
        <v>20659</v>
      </c>
      <c r="E6612" s="171">
        <v>8.0</v>
      </c>
      <c r="F6612" s="171" t="s">
        <v>20997</v>
      </c>
      <c r="G6612" s="171" t="s">
        <v>6879</v>
      </c>
      <c r="H6612" s="172" t="s">
        <v>20635</v>
      </c>
      <c r="I6612" s="173">
        <v>11680.0</v>
      </c>
      <c r="J6612" s="174">
        <v>1980.0</v>
      </c>
      <c r="K6612" s="179">
        <v>1980.0</v>
      </c>
      <c r="L6612" s="178"/>
      <c r="M6612" s="177"/>
      <c r="N6612" s="178"/>
      <c r="O6612" s="163"/>
      <c r="P6612" s="164"/>
      <c r="Q6612" s="163"/>
      <c r="R6612" s="163"/>
      <c r="S6612" s="168"/>
      <c r="T6612" s="164"/>
    </row>
    <row r="6613" ht="18.75" customHeight="1">
      <c r="A6613" s="170">
        <v>46042.0</v>
      </c>
      <c r="B6613" s="171">
        <v>18737.0</v>
      </c>
      <c r="C6613" s="171" t="s">
        <v>23351</v>
      </c>
      <c r="D6613" s="171" t="s">
        <v>20687</v>
      </c>
      <c r="E6613" s="171">
        <v>4.0</v>
      </c>
      <c r="F6613" s="171" t="s">
        <v>21020</v>
      </c>
      <c r="G6613" s="171" t="s">
        <v>18999</v>
      </c>
      <c r="H6613" s="172" t="s">
        <v>20638</v>
      </c>
      <c r="I6613" s="173">
        <v>12020.0</v>
      </c>
      <c r="J6613" s="174">
        <v>2240.0</v>
      </c>
      <c r="K6613" s="179"/>
      <c r="L6613" s="178"/>
      <c r="M6613" s="177"/>
      <c r="N6613" s="178">
        <v>2240.0</v>
      </c>
      <c r="O6613" s="163"/>
      <c r="P6613" s="164"/>
      <c r="Q6613" s="163"/>
      <c r="R6613" s="163"/>
      <c r="S6613" s="168"/>
      <c r="T6613" s="164"/>
    </row>
    <row r="6614" ht="18.75" customHeight="1">
      <c r="A6614" s="170">
        <v>46042.0</v>
      </c>
      <c r="B6614" s="171">
        <v>18738.0</v>
      </c>
      <c r="C6614" s="171" t="s">
        <v>4671</v>
      </c>
      <c r="D6614" s="171" t="s">
        <v>20673</v>
      </c>
      <c r="E6614" s="171">
        <v>8.0</v>
      </c>
      <c r="F6614" s="171" t="s">
        <v>21663</v>
      </c>
      <c r="G6614" s="171" t="s">
        <v>7963</v>
      </c>
      <c r="H6614" s="172" t="s">
        <v>20635</v>
      </c>
      <c r="I6614" s="173">
        <v>12060.0</v>
      </c>
      <c r="J6614" s="174">
        <v>2220.0</v>
      </c>
      <c r="K6614" s="179">
        <v>2220.0</v>
      </c>
      <c r="L6614" s="178"/>
      <c r="M6614" s="177"/>
      <c r="N6614" s="178"/>
      <c r="O6614" s="163"/>
      <c r="P6614" s="164"/>
      <c r="Q6614" s="163"/>
      <c r="R6614" s="163"/>
      <c r="S6614" s="168"/>
      <c r="T6614" s="164"/>
    </row>
    <row r="6615" ht="18.75" customHeight="1">
      <c r="A6615" s="170">
        <v>46042.0</v>
      </c>
      <c r="B6615" s="171">
        <v>18739.0</v>
      </c>
      <c r="C6615" s="171" t="s">
        <v>21330</v>
      </c>
      <c r="D6615" s="171" t="s">
        <v>20659</v>
      </c>
      <c r="E6615" s="171">
        <v>8.0</v>
      </c>
      <c r="F6615" s="171" t="s">
        <v>20755</v>
      </c>
      <c r="G6615" s="171" t="s">
        <v>14476</v>
      </c>
      <c r="H6615" s="172" t="s">
        <v>20635</v>
      </c>
      <c r="I6615" s="173">
        <v>12000.0</v>
      </c>
      <c r="J6615" s="174">
        <v>2300.0</v>
      </c>
      <c r="K6615" s="179">
        <v>2300.0</v>
      </c>
      <c r="L6615" s="178"/>
      <c r="M6615" s="177"/>
      <c r="N6615" s="178"/>
      <c r="O6615" s="163"/>
      <c r="P6615" s="164"/>
      <c r="Q6615" s="163"/>
      <c r="R6615" s="163"/>
      <c r="S6615" s="168"/>
      <c r="T6615" s="164"/>
    </row>
    <row r="6616" ht="18.75" customHeight="1">
      <c r="A6616" s="170">
        <v>46042.0</v>
      </c>
      <c r="B6616" s="171">
        <v>18740.0</v>
      </c>
      <c r="C6616" s="171" t="s">
        <v>3108</v>
      </c>
      <c r="D6616" s="171" t="s">
        <v>20687</v>
      </c>
      <c r="E6616" s="171">
        <v>14.0</v>
      </c>
      <c r="F6616" s="171" t="s">
        <v>20778</v>
      </c>
      <c r="G6616" s="171" t="s">
        <v>19014</v>
      </c>
      <c r="H6616" s="172" t="s">
        <v>20635</v>
      </c>
      <c r="I6616" s="173">
        <v>12620.0</v>
      </c>
      <c r="J6616" s="174">
        <v>2580.0</v>
      </c>
      <c r="K6616" s="179">
        <v>2580.0</v>
      </c>
      <c r="L6616" s="178"/>
      <c r="M6616" s="177"/>
      <c r="N6616" s="178"/>
      <c r="O6616" s="163"/>
      <c r="P6616" s="164"/>
      <c r="Q6616" s="163"/>
      <c r="R6616" s="163"/>
      <c r="S6616" s="168"/>
      <c r="T6616" s="164"/>
    </row>
    <row r="6617" ht="18.75" customHeight="1">
      <c r="A6617" s="170">
        <v>46042.0</v>
      </c>
      <c r="B6617" s="171">
        <v>18741.0</v>
      </c>
      <c r="C6617" s="171" t="s">
        <v>23352</v>
      </c>
      <c r="D6617" s="171" t="s">
        <v>20673</v>
      </c>
      <c r="E6617" s="171">
        <v>8.0</v>
      </c>
      <c r="F6617" s="171" t="s">
        <v>21824</v>
      </c>
      <c r="G6617" s="171" t="s">
        <v>15387</v>
      </c>
      <c r="H6617" s="172" t="s">
        <v>20635</v>
      </c>
      <c r="I6617" s="173">
        <v>10940.0</v>
      </c>
      <c r="J6617" s="174">
        <v>1100.0</v>
      </c>
      <c r="K6617" s="179">
        <v>1100.0</v>
      </c>
      <c r="L6617" s="178"/>
      <c r="M6617" s="177"/>
      <c r="N6617" s="178"/>
      <c r="O6617" s="163"/>
      <c r="P6617" s="164"/>
      <c r="Q6617" s="163"/>
      <c r="R6617" s="163"/>
      <c r="S6617" s="168"/>
      <c r="T6617" s="164"/>
    </row>
    <row r="6618" ht="18.75" customHeight="1">
      <c r="A6618" s="170">
        <v>46042.0</v>
      </c>
      <c r="B6618" s="171">
        <v>18742.0</v>
      </c>
      <c r="C6618" s="171" t="s">
        <v>22677</v>
      </c>
      <c r="D6618" s="171" t="s">
        <v>20687</v>
      </c>
      <c r="E6618" s="171">
        <v>8.0</v>
      </c>
      <c r="F6618" s="171" t="s">
        <v>20846</v>
      </c>
      <c r="G6618" s="171" t="s">
        <v>19027</v>
      </c>
      <c r="H6618" s="172" t="s">
        <v>20635</v>
      </c>
      <c r="I6618" s="173">
        <v>10640.0</v>
      </c>
      <c r="J6618" s="174">
        <v>620.0</v>
      </c>
      <c r="K6618" s="179">
        <v>620.0</v>
      </c>
      <c r="L6618" s="178"/>
      <c r="M6618" s="177"/>
      <c r="N6618" s="178"/>
      <c r="O6618" s="163"/>
      <c r="P6618" s="164"/>
      <c r="Q6618" s="163"/>
      <c r="R6618" s="163"/>
      <c r="S6618" s="168"/>
      <c r="T6618" s="164"/>
    </row>
    <row r="6619" ht="18.75" customHeight="1">
      <c r="A6619" s="170">
        <v>46042.0</v>
      </c>
      <c r="B6619" s="171">
        <v>18743.0</v>
      </c>
      <c r="C6619" s="171" t="s">
        <v>22476</v>
      </c>
      <c r="D6619" s="171" t="s">
        <v>20659</v>
      </c>
      <c r="E6619" s="171">
        <v>14.0</v>
      </c>
      <c r="F6619" s="171" t="s">
        <v>20684</v>
      </c>
      <c r="G6619" s="171" t="s">
        <v>19030</v>
      </c>
      <c r="H6619" s="172" t="s">
        <v>20635</v>
      </c>
      <c r="I6619" s="173">
        <v>16240.0</v>
      </c>
      <c r="J6619" s="174">
        <v>6200.0</v>
      </c>
      <c r="K6619" s="179">
        <v>6200.0</v>
      </c>
      <c r="L6619" s="178"/>
      <c r="M6619" s="177"/>
      <c r="N6619" s="178"/>
      <c r="O6619" s="163"/>
      <c r="P6619" s="164"/>
      <c r="Q6619" s="163"/>
      <c r="R6619" s="163"/>
      <c r="S6619" s="168"/>
      <c r="T6619" s="164"/>
    </row>
    <row r="6620" ht="18.75" customHeight="1">
      <c r="A6620" s="170">
        <v>46042.0</v>
      </c>
      <c r="B6620" s="171">
        <v>18744.0</v>
      </c>
      <c r="C6620" s="171" t="s">
        <v>21233</v>
      </c>
      <c r="D6620" s="171" t="s">
        <v>20673</v>
      </c>
      <c r="E6620" s="171">
        <v>12.0</v>
      </c>
      <c r="F6620" s="171" t="s">
        <v>20949</v>
      </c>
      <c r="G6620" s="171" t="s">
        <v>19033</v>
      </c>
      <c r="H6620" s="172" t="s">
        <v>20635</v>
      </c>
      <c r="I6620" s="173">
        <v>10840.0</v>
      </c>
      <c r="J6620" s="174">
        <v>980.0</v>
      </c>
      <c r="K6620" s="179">
        <v>980.0</v>
      </c>
      <c r="L6620" s="178"/>
      <c r="M6620" s="177"/>
      <c r="N6620" s="178"/>
      <c r="O6620" s="163"/>
      <c r="P6620" s="164"/>
      <c r="Q6620" s="163"/>
      <c r="R6620" s="163"/>
      <c r="S6620" s="168"/>
      <c r="T6620" s="164"/>
    </row>
    <row r="6621" ht="18.75" customHeight="1">
      <c r="A6621" s="170">
        <v>46042.0</v>
      </c>
      <c r="B6621" s="171">
        <v>18745.0</v>
      </c>
      <c r="C6621" s="171" t="s">
        <v>744</v>
      </c>
      <c r="D6621" s="171" t="s">
        <v>20659</v>
      </c>
      <c r="E6621" s="171">
        <v>14.0</v>
      </c>
      <c r="F6621" s="171" t="s">
        <v>21370</v>
      </c>
      <c r="G6621" s="171" t="s">
        <v>196</v>
      </c>
      <c r="H6621" s="172" t="s">
        <v>20635</v>
      </c>
      <c r="I6621" s="173">
        <v>14880.0</v>
      </c>
      <c r="J6621" s="174">
        <v>4840.0</v>
      </c>
      <c r="K6621" s="179">
        <v>4840.0</v>
      </c>
      <c r="L6621" s="178"/>
      <c r="M6621" s="177"/>
      <c r="N6621" s="178"/>
      <c r="O6621" s="163"/>
      <c r="P6621" s="164"/>
      <c r="Q6621" s="163"/>
      <c r="R6621" s="163"/>
      <c r="S6621" s="168"/>
      <c r="T6621" s="164"/>
    </row>
    <row r="6622" ht="18.75" customHeight="1">
      <c r="A6622" s="189">
        <v>46042.0</v>
      </c>
      <c r="B6622" s="171">
        <v>9722.0</v>
      </c>
      <c r="C6622" s="171" t="s">
        <v>5722</v>
      </c>
      <c r="D6622" s="171"/>
      <c r="E6622" s="171" t="s">
        <v>20634</v>
      </c>
      <c r="F6622" s="171"/>
      <c r="G6622" s="171" t="s">
        <v>22684</v>
      </c>
      <c r="H6622" s="172" t="s">
        <v>22684</v>
      </c>
      <c r="I6622" s="173">
        <v>3240.0</v>
      </c>
      <c r="J6622" s="174">
        <v>120.0</v>
      </c>
      <c r="K6622" s="179">
        <v>0.0</v>
      </c>
      <c r="L6622" s="178">
        <v>0.0</v>
      </c>
      <c r="M6622" s="177">
        <v>0.0</v>
      </c>
      <c r="N6622" s="178">
        <v>0.0</v>
      </c>
      <c r="O6622" s="163"/>
      <c r="P6622" s="164"/>
      <c r="Q6622" s="163"/>
      <c r="R6622" s="163"/>
      <c r="S6622" s="168" t="s">
        <v>20645</v>
      </c>
      <c r="T6622" s="164">
        <v>0.0</v>
      </c>
    </row>
    <row r="6623" ht="18.75" customHeight="1">
      <c r="A6623" s="189">
        <v>46042.0</v>
      </c>
      <c r="B6623" s="171">
        <v>9723.0</v>
      </c>
      <c r="C6623" s="171" t="s">
        <v>5722</v>
      </c>
      <c r="D6623" s="171"/>
      <c r="E6623" s="171" t="s">
        <v>20634</v>
      </c>
      <c r="F6623" s="171"/>
      <c r="G6623" s="171" t="s">
        <v>22684</v>
      </c>
      <c r="H6623" s="172" t="s">
        <v>22684</v>
      </c>
      <c r="I6623" s="173">
        <v>3120.0</v>
      </c>
      <c r="J6623" s="174">
        <v>320.0</v>
      </c>
      <c r="K6623" s="179">
        <v>0.0</v>
      </c>
      <c r="L6623" s="178">
        <v>320.0</v>
      </c>
      <c r="M6623" s="177">
        <v>0.0</v>
      </c>
      <c r="N6623" s="178">
        <v>0.0</v>
      </c>
      <c r="O6623" s="163"/>
      <c r="P6623" s="164"/>
      <c r="Q6623" s="163"/>
      <c r="R6623" s="163"/>
      <c r="S6623" s="168" t="s">
        <v>20645</v>
      </c>
      <c r="T6623" s="164">
        <v>0.0</v>
      </c>
    </row>
    <row r="6624" ht="18.75" customHeight="1">
      <c r="A6624" s="189">
        <v>46042.0</v>
      </c>
      <c r="B6624" s="171">
        <v>9725.0</v>
      </c>
      <c r="C6624" s="171" t="s">
        <v>6423</v>
      </c>
      <c r="D6624" s="171"/>
      <c r="E6624" s="171" t="s">
        <v>20634</v>
      </c>
      <c r="F6624" s="171"/>
      <c r="G6624" s="171" t="s">
        <v>22683</v>
      </c>
      <c r="H6624" s="172" t="s">
        <v>22683</v>
      </c>
      <c r="I6624" s="173">
        <v>3120.0</v>
      </c>
      <c r="J6624" s="174">
        <v>320.0</v>
      </c>
      <c r="K6624" s="179">
        <v>0.0</v>
      </c>
      <c r="L6624" s="178">
        <v>320.0</v>
      </c>
      <c r="M6624" s="177">
        <v>0.0</v>
      </c>
      <c r="N6624" s="178">
        <v>0.0</v>
      </c>
      <c r="O6624" s="163"/>
      <c r="P6624" s="164"/>
      <c r="Q6624" s="163"/>
      <c r="R6624" s="163"/>
      <c r="S6624" s="168" t="s">
        <v>20645</v>
      </c>
      <c r="T6624" s="164">
        <v>0.0</v>
      </c>
    </row>
    <row r="6625" ht="18.75" customHeight="1">
      <c r="A6625" s="189">
        <v>46042.0</v>
      </c>
      <c r="B6625" s="171">
        <v>9724.0</v>
      </c>
      <c r="C6625" s="171" t="s">
        <v>6423</v>
      </c>
      <c r="D6625" s="171"/>
      <c r="E6625" s="171" t="s">
        <v>20634</v>
      </c>
      <c r="F6625" s="171"/>
      <c r="G6625" s="171" t="s">
        <v>22683</v>
      </c>
      <c r="H6625" s="172" t="s">
        <v>22683</v>
      </c>
      <c r="I6625" s="173">
        <v>3380.0</v>
      </c>
      <c r="J6625" s="174">
        <v>260.0</v>
      </c>
      <c r="K6625" s="179">
        <v>0.0</v>
      </c>
      <c r="L6625" s="178">
        <v>0.0</v>
      </c>
      <c r="M6625" s="177">
        <v>0.0</v>
      </c>
      <c r="N6625" s="178">
        <v>0.0</v>
      </c>
      <c r="O6625" s="163"/>
      <c r="P6625" s="164"/>
      <c r="Q6625" s="163"/>
      <c r="R6625" s="163"/>
      <c r="S6625" s="168" t="s">
        <v>20645</v>
      </c>
      <c r="T6625" s="164">
        <v>0.0</v>
      </c>
    </row>
    <row r="6626" ht="18.75" customHeight="1">
      <c r="A6626" s="189">
        <v>46042.02900604167</v>
      </c>
      <c r="B6626" s="171">
        <v>9700.0</v>
      </c>
      <c r="C6626" s="171" t="s">
        <v>8901</v>
      </c>
      <c r="D6626" s="171"/>
      <c r="E6626" s="171" t="s">
        <v>20634</v>
      </c>
      <c r="F6626" s="171"/>
      <c r="G6626" s="171" t="s">
        <v>23353</v>
      </c>
      <c r="H6626" s="172" t="s">
        <v>23353</v>
      </c>
      <c r="I6626" s="173">
        <v>11940.0</v>
      </c>
      <c r="J6626" s="174">
        <v>1500.0</v>
      </c>
      <c r="K6626" s="179">
        <v>1500.0</v>
      </c>
      <c r="L6626" s="178">
        <v>0.0</v>
      </c>
      <c r="M6626" s="177">
        <v>0.0</v>
      </c>
      <c r="N6626" s="178">
        <v>0.0</v>
      </c>
      <c r="O6626" s="163"/>
      <c r="P6626" s="164"/>
      <c r="Q6626" s="163"/>
      <c r="R6626" s="163"/>
      <c r="S6626" s="168" t="s">
        <v>20645</v>
      </c>
      <c r="T6626" s="164">
        <v>0.0</v>
      </c>
    </row>
    <row r="6627" ht="18.75" customHeight="1">
      <c r="A6627" s="189">
        <v>46042.34544046296</v>
      </c>
      <c r="B6627" s="171">
        <v>9701.0</v>
      </c>
      <c r="C6627" s="171" t="s">
        <v>3980</v>
      </c>
      <c r="D6627" s="171"/>
      <c r="E6627" s="171" t="s">
        <v>20634</v>
      </c>
      <c r="F6627" s="171"/>
      <c r="G6627" s="171"/>
      <c r="H6627" s="172"/>
      <c r="I6627" s="173">
        <v>2700.0</v>
      </c>
      <c r="J6627" s="174">
        <v>260.0</v>
      </c>
      <c r="K6627" s="179">
        <v>260.0</v>
      </c>
      <c r="L6627" s="178">
        <v>0.0</v>
      </c>
      <c r="M6627" s="177">
        <v>0.0</v>
      </c>
      <c r="N6627" s="178">
        <v>0.0</v>
      </c>
      <c r="O6627" s="163"/>
      <c r="P6627" s="164"/>
      <c r="Q6627" s="163"/>
      <c r="R6627" s="163"/>
      <c r="S6627" s="168" t="s">
        <v>20645</v>
      </c>
      <c r="T6627" s="164">
        <v>0.0</v>
      </c>
    </row>
    <row r="6628" ht="18.75" customHeight="1">
      <c r="A6628" s="189">
        <v>46042.35592988426</v>
      </c>
      <c r="B6628" s="171">
        <v>9702.0</v>
      </c>
      <c r="C6628" s="171" t="s">
        <v>4017</v>
      </c>
      <c r="D6628" s="171"/>
      <c r="E6628" s="171" t="s">
        <v>20634</v>
      </c>
      <c r="F6628" s="171"/>
      <c r="G6628" s="171" t="s">
        <v>4500</v>
      </c>
      <c r="H6628" s="172" t="s">
        <v>4500</v>
      </c>
      <c r="I6628" s="173">
        <v>3800.0</v>
      </c>
      <c r="J6628" s="174">
        <v>640.0</v>
      </c>
      <c r="K6628" s="179">
        <v>192.0</v>
      </c>
      <c r="L6628" s="178">
        <v>0.0</v>
      </c>
      <c r="M6628" s="177">
        <v>448.0</v>
      </c>
      <c r="N6628" s="178">
        <v>0.0</v>
      </c>
      <c r="O6628" s="163"/>
      <c r="P6628" s="164"/>
      <c r="Q6628" s="163"/>
      <c r="R6628" s="163"/>
      <c r="S6628" s="168" t="s">
        <v>20645</v>
      </c>
      <c r="T6628" s="164">
        <v>0.0</v>
      </c>
    </row>
    <row r="6629" ht="18.75" customHeight="1">
      <c r="A6629" s="189">
        <v>46042.385941782406</v>
      </c>
      <c r="B6629" s="171">
        <v>9703.0</v>
      </c>
      <c r="C6629" s="171" t="s">
        <v>2169</v>
      </c>
      <c r="D6629" s="171"/>
      <c r="E6629" s="171" t="s">
        <v>20634</v>
      </c>
      <c r="F6629" s="171"/>
      <c r="G6629" s="171" t="s">
        <v>23350</v>
      </c>
      <c r="H6629" s="172" t="s">
        <v>23350</v>
      </c>
      <c r="I6629" s="173">
        <v>3440.0</v>
      </c>
      <c r="J6629" s="174">
        <v>920.0</v>
      </c>
      <c r="K6629" s="179">
        <v>0.0</v>
      </c>
      <c r="L6629" s="178">
        <v>920.0</v>
      </c>
      <c r="M6629" s="177">
        <v>0.0</v>
      </c>
      <c r="N6629" s="178">
        <v>0.0</v>
      </c>
      <c r="O6629" s="163"/>
      <c r="P6629" s="164"/>
      <c r="Q6629" s="163"/>
      <c r="R6629" s="163"/>
      <c r="S6629" s="168" t="s">
        <v>20645</v>
      </c>
      <c r="T6629" s="164">
        <v>0.0</v>
      </c>
    </row>
    <row r="6630" ht="18.75" customHeight="1">
      <c r="A6630" s="189">
        <v>46042.40353105324</v>
      </c>
      <c r="B6630" s="171">
        <v>9704.0</v>
      </c>
      <c r="C6630" s="171" t="s">
        <v>4129</v>
      </c>
      <c r="D6630" s="171"/>
      <c r="E6630" s="171" t="s">
        <v>20634</v>
      </c>
      <c r="F6630" s="171"/>
      <c r="G6630" s="171"/>
      <c r="H6630" s="172"/>
      <c r="I6630" s="173">
        <v>3200.0</v>
      </c>
      <c r="J6630" s="174">
        <v>500.0</v>
      </c>
      <c r="K6630" s="179">
        <v>500.0</v>
      </c>
      <c r="L6630" s="178">
        <v>0.0</v>
      </c>
      <c r="M6630" s="177">
        <v>0.0</v>
      </c>
      <c r="N6630" s="178">
        <v>0.0</v>
      </c>
      <c r="O6630" s="163"/>
      <c r="P6630" s="164"/>
      <c r="Q6630" s="163"/>
      <c r="R6630" s="163"/>
      <c r="S6630" s="168" t="s">
        <v>20645</v>
      </c>
      <c r="T6630" s="164">
        <v>0.0</v>
      </c>
    </row>
    <row r="6631" ht="18.75" customHeight="1">
      <c r="A6631" s="189">
        <v>46042.413242442126</v>
      </c>
      <c r="B6631" s="171">
        <v>9705.0</v>
      </c>
      <c r="C6631" s="171" t="s">
        <v>10778</v>
      </c>
      <c r="D6631" s="171"/>
      <c r="E6631" s="171" t="s">
        <v>20634</v>
      </c>
      <c r="F6631" s="171"/>
      <c r="G6631" s="171"/>
      <c r="H6631" s="172"/>
      <c r="I6631" s="173">
        <v>3980.0</v>
      </c>
      <c r="J6631" s="174">
        <v>1180.0</v>
      </c>
      <c r="K6631" s="179">
        <v>0.0</v>
      </c>
      <c r="L6631" s="178">
        <v>0.0</v>
      </c>
      <c r="M6631" s="177">
        <v>0.0</v>
      </c>
      <c r="N6631" s="178">
        <v>1180.0</v>
      </c>
      <c r="O6631" s="163"/>
      <c r="P6631" s="164"/>
      <c r="Q6631" s="163"/>
      <c r="R6631" s="163"/>
      <c r="S6631" s="168" t="s">
        <v>20645</v>
      </c>
      <c r="T6631" s="164">
        <v>0.0</v>
      </c>
    </row>
    <row r="6632" ht="18.75" customHeight="1">
      <c r="A6632" s="189">
        <v>46042.45995775463</v>
      </c>
      <c r="B6632" s="171">
        <v>9706.0</v>
      </c>
      <c r="C6632" s="171" t="s">
        <v>3989</v>
      </c>
      <c r="D6632" s="171"/>
      <c r="E6632" s="171" t="s">
        <v>20634</v>
      </c>
      <c r="F6632" s="171"/>
      <c r="G6632" s="171" t="s">
        <v>20873</v>
      </c>
      <c r="H6632" s="172" t="s">
        <v>20873</v>
      </c>
      <c r="I6632" s="173">
        <v>2940.0</v>
      </c>
      <c r="J6632" s="174">
        <v>340.0</v>
      </c>
      <c r="K6632" s="179">
        <v>0.0</v>
      </c>
      <c r="L6632" s="178">
        <v>340.0</v>
      </c>
      <c r="M6632" s="177">
        <v>0.0</v>
      </c>
      <c r="N6632" s="178">
        <v>340.0</v>
      </c>
      <c r="O6632" s="163"/>
      <c r="P6632" s="164"/>
      <c r="Q6632" s="163"/>
      <c r="R6632" s="163"/>
      <c r="S6632" s="168" t="s">
        <v>20645</v>
      </c>
      <c r="T6632" s="164">
        <v>0.0</v>
      </c>
    </row>
    <row r="6633" ht="18.75" customHeight="1">
      <c r="A6633" s="189">
        <v>46042.46875130787</v>
      </c>
      <c r="B6633" s="171">
        <v>9707.0</v>
      </c>
      <c r="C6633" s="171" t="s">
        <v>4651</v>
      </c>
      <c r="D6633" s="171"/>
      <c r="E6633" s="171" t="s">
        <v>20634</v>
      </c>
      <c r="F6633" s="171"/>
      <c r="G6633" s="171"/>
      <c r="H6633" s="172"/>
      <c r="I6633" s="173">
        <v>2660.0</v>
      </c>
      <c r="J6633" s="174">
        <v>240.0</v>
      </c>
      <c r="K6633" s="179">
        <v>240.0</v>
      </c>
      <c r="L6633" s="178">
        <v>0.0</v>
      </c>
      <c r="M6633" s="177">
        <v>0.0</v>
      </c>
      <c r="N6633" s="178">
        <v>0.0</v>
      </c>
      <c r="O6633" s="163"/>
      <c r="P6633" s="164"/>
      <c r="Q6633" s="163"/>
      <c r="R6633" s="163"/>
      <c r="S6633" s="168" t="s">
        <v>20645</v>
      </c>
      <c r="T6633" s="164">
        <v>0.0</v>
      </c>
    </row>
    <row r="6634" ht="18.75" customHeight="1">
      <c r="A6634" s="189">
        <v>46042.4740528125</v>
      </c>
      <c r="B6634" s="171">
        <v>9708.0</v>
      </c>
      <c r="C6634" s="171" t="s">
        <v>4017</v>
      </c>
      <c r="D6634" s="171"/>
      <c r="E6634" s="171" t="s">
        <v>20634</v>
      </c>
      <c r="F6634" s="171"/>
      <c r="G6634" s="171" t="s">
        <v>4500</v>
      </c>
      <c r="H6634" s="172" t="s">
        <v>4500</v>
      </c>
      <c r="I6634" s="173">
        <v>3480.0</v>
      </c>
      <c r="J6634" s="174">
        <v>260.0</v>
      </c>
      <c r="K6634" s="179">
        <v>260.0</v>
      </c>
      <c r="L6634" s="178">
        <v>0.0</v>
      </c>
      <c r="M6634" s="177">
        <v>0.0</v>
      </c>
      <c r="N6634" s="178">
        <v>0.0</v>
      </c>
      <c r="O6634" s="163"/>
      <c r="P6634" s="164"/>
      <c r="Q6634" s="163"/>
      <c r="R6634" s="163"/>
      <c r="S6634" s="168" t="s">
        <v>20645</v>
      </c>
      <c r="T6634" s="164">
        <v>0.0</v>
      </c>
    </row>
    <row r="6635" ht="18.75" customHeight="1">
      <c r="A6635" s="189">
        <v>46042.50374994213</v>
      </c>
      <c r="B6635" s="171">
        <v>9709.0</v>
      </c>
      <c r="C6635" s="171" t="s">
        <v>2169</v>
      </c>
      <c r="D6635" s="171"/>
      <c r="E6635" s="171" t="s">
        <v>20634</v>
      </c>
      <c r="F6635" s="171"/>
      <c r="G6635" s="171" t="s">
        <v>23350</v>
      </c>
      <c r="H6635" s="172" t="s">
        <v>23350</v>
      </c>
      <c r="I6635" s="173">
        <v>3260.0</v>
      </c>
      <c r="J6635" s="174">
        <v>740.0</v>
      </c>
      <c r="K6635" s="179">
        <v>0.0</v>
      </c>
      <c r="L6635" s="178">
        <v>740.0</v>
      </c>
      <c r="M6635" s="177">
        <v>0.0</v>
      </c>
      <c r="N6635" s="178">
        <v>0.0</v>
      </c>
      <c r="O6635" s="163"/>
      <c r="P6635" s="164"/>
      <c r="Q6635" s="163"/>
      <c r="R6635" s="163"/>
      <c r="S6635" s="168" t="s">
        <v>20645</v>
      </c>
      <c r="T6635" s="164">
        <v>0.0</v>
      </c>
    </row>
    <row r="6636" ht="18.75" customHeight="1">
      <c r="A6636" s="189">
        <v>46042.51926482639</v>
      </c>
      <c r="B6636" s="171">
        <v>9710.0</v>
      </c>
      <c r="C6636" s="171" t="s">
        <v>4138</v>
      </c>
      <c r="D6636" s="171"/>
      <c r="E6636" s="171" t="s">
        <v>20634</v>
      </c>
      <c r="F6636" s="171"/>
      <c r="G6636" s="171"/>
      <c r="H6636" s="172"/>
      <c r="I6636" s="173">
        <v>3240.0</v>
      </c>
      <c r="J6636" s="174">
        <v>100.0</v>
      </c>
      <c r="K6636" s="179">
        <v>0.0</v>
      </c>
      <c r="L6636" s="178">
        <v>100.0</v>
      </c>
      <c r="M6636" s="177">
        <v>0.0</v>
      </c>
      <c r="N6636" s="178">
        <v>0.0</v>
      </c>
      <c r="O6636" s="163"/>
      <c r="P6636" s="164"/>
      <c r="Q6636" s="163"/>
      <c r="R6636" s="163"/>
      <c r="S6636" s="168" t="s">
        <v>20645</v>
      </c>
      <c r="T6636" s="164">
        <v>0.0</v>
      </c>
    </row>
    <row r="6637" ht="18.75" customHeight="1">
      <c r="A6637" s="189">
        <v>46042.588600601855</v>
      </c>
      <c r="B6637" s="171">
        <v>9711.0</v>
      </c>
      <c r="C6637" s="171" t="s">
        <v>19011</v>
      </c>
      <c r="D6637" s="171"/>
      <c r="E6637" s="171" t="s">
        <v>20634</v>
      </c>
      <c r="F6637" s="171"/>
      <c r="G6637" s="171"/>
      <c r="H6637" s="172"/>
      <c r="I6637" s="173">
        <v>3220.0</v>
      </c>
      <c r="J6637" s="174">
        <v>80.0</v>
      </c>
      <c r="K6637" s="179">
        <v>80.0</v>
      </c>
      <c r="L6637" s="178">
        <v>0.0</v>
      </c>
      <c r="M6637" s="177">
        <v>0.0</v>
      </c>
      <c r="N6637" s="178">
        <v>0.0</v>
      </c>
      <c r="O6637" s="163"/>
      <c r="P6637" s="164"/>
      <c r="Q6637" s="163"/>
      <c r="R6637" s="163"/>
      <c r="S6637" s="168" t="s">
        <v>20645</v>
      </c>
      <c r="T6637" s="164">
        <v>0.0</v>
      </c>
    </row>
    <row r="6638" ht="18.75" customHeight="1">
      <c r="A6638" s="189">
        <v>46042.63455297454</v>
      </c>
      <c r="B6638" s="171">
        <v>9712.0</v>
      </c>
      <c r="C6638" s="171" t="s">
        <v>2169</v>
      </c>
      <c r="D6638" s="171"/>
      <c r="E6638" s="171" t="s">
        <v>20634</v>
      </c>
      <c r="F6638" s="171"/>
      <c r="G6638" s="171" t="s">
        <v>23350</v>
      </c>
      <c r="H6638" s="172" t="s">
        <v>23350</v>
      </c>
      <c r="I6638" s="173">
        <v>3420.0</v>
      </c>
      <c r="J6638" s="174">
        <v>900.0</v>
      </c>
      <c r="K6638" s="179">
        <v>0.0</v>
      </c>
      <c r="L6638" s="178">
        <v>900.0</v>
      </c>
      <c r="M6638" s="177">
        <v>0.0</v>
      </c>
      <c r="N6638" s="178">
        <v>0.0</v>
      </c>
      <c r="O6638" s="163"/>
      <c r="P6638" s="164"/>
      <c r="Q6638" s="163"/>
      <c r="R6638" s="163"/>
      <c r="S6638" s="168" t="s">
        <v>20645</v>
      </c>
      <c r="T6638" s="164">
        <v>0.0</v>
      </c>
    </row>
    <row r="6639" ht="18.75" customHeight="1">
      <c r="A6639" s="189">
        <v>46042.64011491898</v>
      </c>
      <c r="B6639" s="171">
        <v>9713.0</v>
      </c>
      <c r="C6639" s="171" t="s">
        <v>10778</v>
      </c>
      <c r="D6639" s="171"/>
      <c r="E6639" s="171" t="s">
        <v>20634</v>
      </c>
      <c r="F6639" s="171"/>
      <c r="G6639" s="171"/>
      <c r="H6639" s="172"/>
      <c r="I6639" s="173">
        <v>3380.0</v>
      </c>
      <c r="J6639" s="174">
        <v>660.0</v>
      </c>
      <c r="K6639" s="179">
        <v>0.0</v>
      </c>
      <c r="L6639" s="178">
        <v>0.0</v>
      </c>
      <c r="M6639" s="177">
        <v>0.0</v>
      </c>
      <c r="N6639" s="178">
        <v>660.0</v>
      </c>
      <c r="O6639" s="163"/>
      <c r="P6639" s="164"/>
      <c r="Q6639" s="163"/>
      <c r="R6639" s="163"/>
      <c r="S6639" s="168" t="s">
        <v>20645</v>
      </c>
      <c r="T6639" s="164">
        <v>0.0</v>
      </c>
    </row>
    <row r="6640" ht="18.75" customHeight="1">
      <c r="A6640" s="189">
        <v>46042.641698900465</v>
      </c>
      <c r="B6640" s="171">
        <v>9714.0</v>
      </c>
      <c r="C6640" s="171" t="s">
        <v>2857</v>
      </c>
      <c r="D6640" s="171"/>
      <c r="E6640" s="171" t="s">
        <v>20634</v>
      </c>
      <c r="F6640" s="171"/>
      <c r="G6640" s="171"/>
      <c r="H6640" s="172"/>
      <c r="I6640" s="173">
        <v>3240.0</v>
      </c>
      <c r="J6640" s="174">
        <v>420.0</v>
      </c>
      <c r="K6640" s="179">
        <v>84.0</v>
      </c>
      <c r="L6640" s="178">
        <v>0.0</v>
      </c>
      <c r="M6640" s="177">
        <v>336.0</v>
      </c>
      <c r="N6640" s="178">
        <v>0.0</v>
      </c>
      <c r="O6640" s="163"/>
      <c r="P6640" s="164"/>
      <c r="Q6640" s="163"/>
      <c r="R6640" s="163"/>
      <c r="S6640" s="168" t="s">
        <v>20645</v>
      </c>
      <c r="T6640" s="164">
        <v>0.0</v>
      </c>
    </row>
    <row r="6641" ht="18.75" customHeight="1">
      <c r="A6641" s="170">
        <v>46043.0</v>
      </c>
      <c r="B6641" s="171">
        <v>18746.0</v>
      </c>
      <c r="C6641" s="171" t="s">
        <v>18536</v>
      </c>
      <c r="D6641" s="171" t="s">
        <v>20687</v>
      </c>
      <c r="E6641" s="171">
        <v>14.0</v>
      </c>
      <c r="F6641" s="171" t="s">
        <v>21124</v>
      </c>
      <c r="G6641" s="171" t="s">
        <v>11531</v>
      </c>
      <c r="H6641" s="172" t="s">
        <v>20635</v>
      </c>
      <c r="I6641" s="173">
        <v>11620.0</v>
      </c>
      <c r="J6641" s="174">
        <v>1580.0</v>
      </c>
      <c r="K6641" s="179">
        <v>1580.0</v>
      </c>
      <c r="L6641" s="178"/>
      <c r="M6641" s="177"/>
      <c r="N6641" s="178"/>
      <c r="O6641" s="163"/>
      <c r="P6641" s="164"/>
      <c r="Q6641" s="163"/>
      <c r="R6641" s="163"/>
      <c r="S6641" s="168"/>
      <c r="T6641" s="164"/>
    </row>
    <row r="6642" ht="18.75" customHeight="1">
      <c r="A6642" s="170">
        <v>46043.0</v>
      </c>
      <c r="B6642" s="171">
        <v>18747.0</v>
      </c>
      <c r="C6642" s="171" t="s">
        <v>21371</v>
      </c>
      <c r="D6642" s="171" t="s">
        <v>20673</v>
      </c>
      <c r="E6642" s="171">
        <v>8.0</v>
      </c>
      <c r="F6642" s="171" t="s">
        <v>20699</v>
      </c>
      <c r="G6642" s="171" t="s">
        <v>19054</v>
      </c>
      <c r="H6642" s="172" t="s">
        <v>20635</v>
      </c>
      <c r="I6642" s="173">
        <v>15160.0</v>
      </c>
      <c r="J6642" s="174">
        <v>5320.0</v>
      </c>
      <c r="K6642" s="179">
        <v>5320.0</v>
      </c>
      <c r="L6642" s="178"/>
      <c r="M6642" s="177"/>
      <c r="N6642" s="178"/>
      <c r="O6642" s="163"/>
      <c r="P6642" s="164"/>
      <c r="Q6642" s="163"/>
      <c r="R6642" s="163"/>
      <c r="S6642" s="168"/>
      <c r="T6642" s="164"/>
    </row>
    <row r="6643" ht="18.75" customHeight="1">
      <c r="A6643" s="170">
        <v>46043.0</v>
      </c>
      <c r="B6643" s="171">
        <v>18748.0</v>
      </c>
      <c r="C6643" s="171" t="s">
        <v>20712</v>
      </c>
      <c r="D6643" s="171" t="s">
        <v>20659</v>
      </c>
      <c r="E6643" s="171">
        <v>12.0</v>
      </c>
      <c r="F6643" s="171" t="s">
        <v>21068</v>
      </c>
      <c r="G6643" s="171" t="s">
        <v>4001</v>
      </c>
      <c r="H6643" s="172" t="s">
        <v>20635</v>
      </c>
      <c r="I6643" s="173">
        <v>11440.0</v>
      </c>
      <c r="J6643" s="174">
        <v>1400.0</v>
      </c>
      <c r="K6643" s="179">
        <v>1400.0</v>
      </c>
      <c r="L6643" s="178"/>
      <c r="M6643" s="177"/>
      <c r="N6643" s="178"/>
      <c r="O6643" s="163"/>
      <c r="P6643" s="164"/>
      <c r="Q6643" s="163"/>
      <c r="R6643" s="163"/>
      <c r="S6643" s="168"/>
      <c r="T6643" s="164"/>
    </row>
    <row r="6644" ht="18.75" customHeight="1">
      <c r="A6644" s="170">
        <v>46043.0</v>
      </c>
      <c r="B6644" s="171">
        <v>18749.0</v>
      </c>
      <c r="C6644" s="171" t="s">
        <v>21030</v>
      </c>
      <c r="D6644" s="171" t="s">
        <v>20673</v>
      </c>
      <c r="E6644" s="171">
        <v>8.0</v>
      </c>
      <c r="F6644" s="171" t="s">
        <v>21060</v>
      </c>
      <c r="G6644" s="171" t="s">
        <v>4353</v>
      </c>
      <c r="H6644" s="172" t="s">
        <v>20635</v>
      </c>
      <c r="I6644" s="173">
        <v>11660.0</v>
      </c>
      <c r="J6644" s="174">
        <v>1820.0</v>
      </c>
      <c r="K6644" s="179">
        <v>1820.0</v>
      </c>
      <c r="L6644" s="178"/>
      <c r="M6644" s="177"/>
      <c r="N6644" s="178"/>
      <c r="O6644" s="163"/>
      <c r="P6644" s="164"/>
      <c r="Q6644" s="163"/>
      <c r="R6644" s="163"/>
      <c r="S6644" s="168"/>
      <c r="T6644" s="164"/>
    </row>
    <row r="6645" ht="18.75" customHeight="1">
      <c r="A6645" s="170">
        <v>46043.0</v>
      </c>
      <c r="B6645" s="171">
        <v>18750.0</v>
      </c>
      <c r="C6645" s="171" t="s">
        <v>21160</v>
      </c>
      <c r="D6645" s="171" t="s">
        <v>20687</v>
      </c>
      <c r="E6645" s="171">
        <v>8.0</v>
      </c>
      <c r="F6645" s="171" t="s">
        <v>22294</v>
      </c>
      <c r="G6645" s="171" t="s">
        <v>19066</v>
      </c>
      <c r="H6645" s="172" t="s">
        <v>20635</v>
      </c>
      <c r="I6645" s="173">
        <v>12500.0</v>
      </c>
      <c r="J6645" s="174">
        <v>2480.0</v>
      </c>
      <c r="K6645" s="179">
        <v>2480.0</v>
      </c>
      <c r="L6645" s="178"/>
      <c r="M6645" s="177"/>
      <c r="N6645" s="178"/>
      <c r="O6645" s="163"/>
      <c r="P6645" s="164"/>
      <c r="Q6645" s="163"/>
      <c r="R6645" s="163"/>
      <c r="S6645" s="168"/>
      <c r="T6645" s="164"/>
    </row>
    <row r="6646" ht="18.75" customHeight="1">
      <c r="A6646" s="170">
        <v>46043.0</v>
      </c>
      <c r="B6646" s="171">
        <v>18751.0</v>
      </c>
      <c r="C6646" s="171" t="s">
        <v>21332</v>
      </c>
      <c r="D6646" s="171" t="s">
        <v>20659</v>
      </c>
      <c r="E6646" s="171">
        <v>8.0</v>
      </c>
      <c r="F6646" s="171" t="s">
        <v>20909</v>
      </c>
      <c r="G6646" s="171" t="s">
        <v>4799</v>
      </c>
      <c r="H6646" s="172" t="s">
        <v>20635</v>
      </c>
      <c r="I6646" s="173">
        <v>12480.0</v>
      </c>
      <c r="J6646" s="174">
        <v>2780.0</v>
      </c>
      <c r="K6646" s="179">
        <v>2780.0</v>
      </c>
      <c r="L6646" s="178"/>
      <c r="M6646" s="177"/>
      <c r="N6646" s="178"/>
      <c r="O6646" s="163"/>
      <c r="P6646" s="164"/>
      <c r="Q6646" s="163"/>
      <c r="R6646" s="163"/>
      <c r="S6646" s="168"/>
      <c r="T6646" s="164"/>
    </row>
    <row r="6647" ht="18.75" customHeight="1">
      <c r="A6647" s="170">
        <v>46043.0</v>
      </c>
      <c r="B6647" s="171">
        <v>18752.0</v>
      </c>
      <c r="C6647" s="171" t="s">
        <v>23354</v>
      </c>
      <c r="D6647" s="171" t="s">
        <v>20673</v>
      </c>
      <c r="E6647" s="171">
        <v>8.0</v>
      </c>
      <c r="F6647" s="171" t="s">
        <v>23355</v>
      </c>
      <c r="G6647" s="171" t="s">
        <v>19096</v>
      </c>
      <c r="H6647" s="172" t="s">
        <v>20635</v>
      </c>
      <c r="I6647" s="173">
        <v>10940.0</v>
      </c>
      <c r="J6647" s="174">
        <v>1100.0</v>
      </c>
      <c r="K6647" s="179">
        <v>1100.0</v>
      </c>
      <c r="L6647" s="178"/>
      <c r="M6647" s="177"/>
      <c r="N6647" s="178"/>
      <c r="O6647" s="163"/>
      <c r="P6647" s="164"/>
      <c r="Q6647" s="163"/>
      <c r="R6647" s="163"/>
      <c r="S6647" s="168"/>
      <c r="T6647" s="164"/>
    </row>
    <row r="6648" ht="18.75" customHeight="1">
      <c r="A6648" s="170">
        <v>46043.0</v>
      </c>
      <c r="B6648" s="171">
        <v>18753.0</v>
      </c>
      <c r="C6648" s="171" t="s">
        <v>23356</v>
      </c>
      <c r="D6648" s="171" t="s">
        <v>20687</v>
      </c>
      <c r="E6648" s="171">
        <v>8.0</v>
      </c>
      <c r="F6648" s="171" t="s">
        <v>21352</v>
      </c>
      <c r="G6648" s="171" t="s">
        <v>13520</v>
      </c>
      <c r="H6648" s="172" t="s">
        <v>20635</v>
      </c>
      <c r="I6648" s="173">
        <v>13300.0</v>
      </c>
      <c r="J6648" s="174">
        <v>3280.0</v>
      </c>
      <c r="K6648" s="179">
        <v>3280.0</v>
      </c>
      <c r="L6648" s="178"/>
      <c r="M6648" s="177"/>
      <c r="N6648" s="178"/>
      <c r="O6648" s="163"/>
      <c r="P6648" s="164"/>
      <c r="Q6648" s="163"/>
      <c r="R6648" s="163"/>
      <c r="S6648" s="168"/>
      <c r="T6648" s="164"/>
    </row>
    <row r="6649" ht="18.75" customHeight="1">
      <c r="A6649" s="170">
        <v>46043.0</v>
      </c>
      <c r="B6649" s="171">
        <v>18754.0</v>
      </c>
      <c r="C6649" s="171" t="s">
        <v>4017</v>
      </c>
      <c r="D6649" s="171" t="s">
        <v>20659</v>
      </c>
      <c r="E6649" s="171">
        <v>8.0</v>
      </c>
      <c r="F6649" s="171" t="s">
        <v>21331</v>
      </c>
      <c r="G6649" s="171" t="s">
        <v>19107</v>
      </c>
      <c r="H6649" s="172" t="s">
        <v>20638</v>
      </c>
      <c r="I6649" s="173">
        <v>18180.0</v>
      </c>
      <c r="J6649" s="174">
        <v>8480.0</v>
      </c>
      <c r="K6649" s="179"/>
      <c r="L6649" s="178"/>
      <c r="M6649" s="177"/>
      <c r="N6649" s="178">
        <v>8480.0</v>
      </c>
      <c r="O6649" s="163"/>
      <c r="P6649" s="164"/>
      <c r="Q6649" s="163"/>
      <c r="R6649" s="163"/>
      <c r="S6649" s="168"/>
      <c r="T6649" s="164"/>
    </row>
    <row r="6650" ht="18.75" customHeight="1">
      <c r="A6650" s="170">
        <v>46043.0</v>
      </c>
      <c r="B6650" s="171">
        <v>18755.0</v>
      </c>
      <c r="C6650" s="171" t="s">
        <v>3108</v>
      </c>
      <c r="D6650" s="171" t="s">
        <v>20687</v>
      </c>
      <c r="E6650" s="171">
        <v>8.0</v>
      </c>
      <c r="F6650" s="171" t="s">
        <v>21352</v>
      </c>
      <c r="G6650" s="171" t="s">
        <v>19014</v>
      </c>
      <c r="H6650" s="172" t="s">
        <v>20635</v>
      </c>
      <c r="I6650" s="173">
        <v>12920.0</v>
      </c>
      <c r="J6650" s="174">
        <v>2900.0</v>
      </c>
      <c r="K6650" s="179">
        <v>2900.0</v>
      </c>
      <c r="L6650" s="178"/>
      <c r="M6650" s="177"/>
      <c r="N6650" s="178"/>
      <c r="O6650" s="163"/>
      <c r="P6650" s="164"/>
      <c r="Q6650" s="163"/>
      <c r="R6650" s="163"/>
      <c r="S6650" s="168"/>
      <c r="T6650" s="164"/>
    </row>
    <row r="6651" ht="18.75" customHeight="1">
      <c r="A6651" s="170">
        <v>46043.0</v>
      </c>
      <c r="B6651" s="171">
        <v>18756.0</v>
      </c>
      <c r="C6651" s="171" t="s">
        <v>20783</v>
      </c>
      <c r="D6651" s="171" t="s">
        <v>20659</v>
      </c>
      <c r="E6651" s="171">
        <v>8.0</v>
      </c>
      <c r="F6651" s="171" t="s">
        <v>21428</v>
      </c>
      <c r="G6651" s="171" t="s">
        <v>19118</v>
      </c>
      <c r="H6651" s="172" t="s">
        <v>20635</v>
      </c>
      <c r="I6651" s="173">
        <v>11280.0</v>
      </c>
      <c r="J6651" s="174">
        <v>1580.0</v>
      </c>
      <c r="K6651" s="179">
        <v>1580.0</v>
      </c>
      <c r="L6651" s="178"/>
      <c r="M6651" s="177"/>
      <c r="N6651" s="178"/>
      <c r="O6651" s="163"/>
      <c r="P6651" s="164"/>
      <c r="Q6651" s="163"/>
      <c r="R6651" s="163"/>
      <c r="S6651" s="168"/>
      <c r="T6651" s="164"/>
    </row>
    <row r="6652" ht="18.75" customHeight="1">
      <c r="A6652" s="170">
        <v>46043.0</v>
      </c>
      <c r="B6652" s="171">
        <v>18757.0</v>
      </c>
      <c r="C6652" s="171" t="s">
        <v>20760</v>
      </c>
      <c r="D6652" s="171" t="s">
        <v>20673</v>
      </c>
      <c r="E6652" s="171">
        <v>8.0</v>
      </c>
      <c r="F6652" s="171" t="s">
        <v>20699</v>
      </c>
      <c r="G6652" s="171" t="s">
        <v>13205</v>
      </c>
      <c r="H6652" s="172" t="s">
        <v>20635</v>
      </c>
      <c r="I6652" s="173">
        <v>12320.0</v>
      </c>
      <c r="J6652" s="174">
        <v>2480.0</v>
      </c>
      <c r="K6652" s="179">
        <v>2480.0</v>
      </c>
      <c r="L6652" s="178"/>
      <c r="M6652" s="177"/>
      <c r="N6652" s="178"/>
      <c r="O6652" s="163"/>
      <c r="P6652" s="164"/>
      <c r="Q6652" s="163"/>
      <c r="R6652" s="163"/>
      <c r="S6652" s="168"/>
      <c r="T6652" s="164"/>
    </row>
    <row r="6653" ht="18.75" customHeight="1">
      <c r="A6653" s="170">
        <v>46043.0</v>
      </c>
      <c r="B6653" s="171">
        <v>18758.0</v>
      </c>
      <c r="C6653" s="171" t="s">
        <v>23357</v>
      </c>
      <c r="D6653" s="171" t="s">
        <v>20687</v>
      </c>
      <c r="E6653" s="171">
        <v>8.0</v>
      </c>
      <c r="F6653" s="171" t="s">
        <v>21469</v>
      </c>
      <c r="G6653" s="171" t="s">
        <v>19128</v>
      </c>
      <c r="H6653" s="172" t="s">
        <v>20635</v>
      </c>
      <c r="I6653" s="173">
        <v>13820.0</v>
      </c>
      <c r="J6653" s="174">
        <v>3800.0</v>
      </c>
      <c r="K6653" s="179">
        <v>3800.0</v>
      </c>
      <c r="L6653" s="178"/>
      <c r="M6653" s="177"/>
      <c r="N6653" s="178"/>
      <c r="O6653" s="163"/>
      <c r="P6653" s="164"/>
      <c r="Q6653" s="163"/>
      <c r="R6653" s="163"/>
      <c r="S6653" s="168"/>
      <c r="T6653" s="164"/>
    </row>
    <row r="6654" ht="18.75" customHeight="1">
      <c r="A6654" s="170">
        <v>46043.0</v>
      </c>
      <c r="B6654" s="171">
        <v>18759.0</v>
      </c>
      <c r="C6654" s="171" t="s">
        <v>21631</v>
      </c>
      <c r="D6654" s="171" t="s">
        <v>20687</v>
      </c>
      <c r="E6654" s="171">
        <v>8.0</v>
      </c>
      <c r="F6654" s="171" t="s">
        <v>20699</v>
      </c>
      <c r="G6654" s="171" t="s">
        <v>196</v>
      </c>
      <c r="H6654" s="172" t="s">
        <v>20669</v>
      </c>
      <c r="I6654" s="173">
        <v>10440.0</v>
      </c>
      <c r="J6654" s="174">
        <v>420.0</v>
      </c>
      <c r="K6654" s="179"/>
      <c r="L6654" s="178">
        <v>420.0</v>
      </c>
      <c r="M6654" s="177"/>
      <c r="N6654" s="178"/>
      <c r="O6654" s="163"/>
      <c r="P6654" s="164"/>
      <c r="Q6654" s="163"/>
      <c r="R6654" s="163"/>
      <c r="S6654" s="168"/>
      <c r="T6654" s="164"/>
    </row>
    <row r="6655" ht="18.75" customHeight="1">
      <c r="A6655" s="170">
        <v>46043.0</v>
      </c>
      <c r="B6655" s="171">
        <v>18760.0</v>
      </c>
      <c r="C6655" s="171" t="s">
        <v>20832</v>
      </c>
      <c r="D6655" s="171" t="s">
        <v>20659</v>
      </c>
      <c r="E6655" s="171">
        <v>8.0</v>
      </c>
      <c r="F6655" s="171" t="s">
        <v>21689</v>
      </c>
      <c r="G6655" s="171" t="s">
        <v>19145</v>
      </c>
      <c r="H6655" s="172" t="s">
        <v>20635</v>
      </c>
      <c r="I6655" s="173">
        <v>11680.0</v>
      </c>
      <c r="J6655" s="174">
        <v>1980.0</v>
      </c>
      <c r="K6655" s="179">
        <v>1980.0</v>
      </c>
      <c r="L6655" s="178"/>
      <c r="M6655" s="177"/>
      <c r="N6655" s="178"/>
      <c r="O6655" s="163"/>
      <c r="P6655" s="164"/>
      <c r="Q6655" s="163"/>
      <c r="R6655" s="163"/>
      <c r="S6655" s="168"/>
      <c r="T6655" s="164"/>
    </row>
    <row r="6656" ht="18.75" customHeight="1">
      <c r="A6656" s="170">
        <v>46043.0</v>
      </c>
      <c r="B6656" s="171">
        <v>18761.0</v>
      </c>
      <c r="C6656" s="171" t="s">
        <v>20995</v>
      </c>
      <c r="D6656" s="171" t="s">
        <v>20673</v>
      </c>
      <c r="E6656" s="171">
        <v>8.0</v>
      </c>
      <c r="F6656" s="171" t="s">
        <v>21445</v>
      </c>
      <c r="G6656" s="171" t="s">
        <v>8227</v>
      </c>
      <c r="H6656" s="172" t="s">
        <v>20635</v>
      </c>
      <c r="I6656" s="173">
        <v>14720.0</v>
      </c>
      <c r="J6656" s="174">
        <v>4880.0</v>
      </c>
      <c r="K6656" s="179">
        <v>4880.0</v>
      </c>
      <c r="L6656" s="178"/>
      <c r="M6656" s="177"/>
      <c r="N6656" s="178"/>
      <c r="O6656" s="163"/>
      <c r="P6656" s="164"/>
      <c r="Q6656" s="163"/>
      <c r="R6656" s="163"/>
      <c r="S6656" s="168"/>
      <c r="T6656" s="164"/>
    </row>
    <row r="6657" ht="18.75" customHeight="1">
      <c r="A6657" s="189">
        <v>46043.0</v>
      </c>
      <c r="B6657" s="171">
        <v>9752.0</v>
      </c>
      <c r="C6657" s="171" t="s">
        <v>23358</v>
      </c>
      <c r="D6657" s="171"/>
      <c r="E6657" s="171" t="s">
        <v>20634</v>
      </c>
      <c r="F6657" s="171"/>
      <c r="G6657" s="171" t="s">
        <v>23359</v>
      </c>
      <c r="H6657" s="172" t="s">
        <v>23359</v>
      </c>
      <c r="I6657" s="173">
        <v>4000.0</v>
      </c>
      <c r="J6657" s="174">
        <v>1200.0</v>
      </c>
      <c r="K6657" s="179">
        <v>0.0</v>
      </c>
      <c r="L6657" s="178">
        <v>1200.0</v>
      </c>
      <c r="M6657" s="177">
        <v>0.0</v>
      </c>
      <c r="N6657" s="178">
        <v>0.0</v>
      </c>
      <c r="O6657" s="163"/>
      <c r="P6657" s="164"/>
      <c r="Q6657" s="163"/>
      <c r="R6657" s="163"/>
      <c r="S6657" s="168" t="s">
        <v>20645</v>
      </c>
      <c r="T6657" s="164">
        <v>0.0</v>
      </c>
    </row>
    <row r="6658" ht="18.75" customHeight="1">
      <c r="A6658" s="189">
        <v>46043.02905907408</v>
      </c>
      <c r="B6658" s="171">
        <v>9716.0</v>
      </c>
      <c r="C6658" s="171" t="s">
        <v>8901</v>
      </c>
      <c r="D6658" s="171"/>
      <c r="E6658" s="171" t="s">
        <v>20634</v>
      </c>
      <c r="F6658" s="171"/>
      <c r="G6658" s="171" t="s">
        <v>23360</v>
      </c>
      <c r="H6658" s="172" t="s">
        <v>23360</v>
      </c>
      <c r="I6658" s="173">
        <v>11460.0</v>
      </c>
      <c r="J6658" s="174">
        <v>1040.0</v>
      </c>
      <c r="K6658" s="179">
        <v>1040.0</v>
      </c>
      <c r="L6658" s="178">
        <v>0.0</v>
      </c>
      <c r="M6658" s="177">
        <v>0.0</v>
      </c>
      <c r="N6658" s="178">
        <v>0.0</v>
      </c>
      <c r="O6658" s="163"/>
      <c r="P6658" s="164"/>
      <c r="Q6658" s="163"/>
      <c r="R6658" s="163"/>
      <c r="S6658" s="168" t="s">
        <v>20645</v>
      </c>
      <c r="T6658" s="164">
        <v>0.0</v>
      </c>
    </row>
    <row r="6659" ht="18.75" customHeight="1">
      <c r="A6659" s="189">
        <v>46043.34204960648</v>
      </c>
      <c r="B6659" s="171">
        <v>9717.0</v>
      </c>
      <c r="C6659" s="171" t="s">
        <v>4585</v>
      </c>
      <c r="D6659" s="171"/>
      <c r="E6659" s="171" t="s">
        <v>20634</v>
      </c>
      <c r="F6659" s="171"/>
      <c r="G6659" s="171" t="s">
        <v>20697</v>
      </c>
      <c r="H6659" s="172" t="s">
        <v>20697</v>
      </c>
      <c r="I6659" s="173">
        <v>3200.0</v>
      </c>
      <c r="J6659" s="174">
        <v>360.0</v>
      </c>
      <c r="K6659" s="179">
        <v>360.0</v>
      </c>
      <c r="L6659" s="178">
        <v>0.0</v>
      </c>
      <c r="M6659" s="177">
        <v>0.0</v>
      </c>
      <c r="N6659" s="178">
        <v>0.0</v>
      </c>
      <c r="O6659" s="163"/>
      <c r="P6659" s="164"/>
      <c r="Q6659" s="163"/>
      <c r="R6659" s="163"/>
      <c r="S6659" s="168" t="s">
        <v>20645</v>
      </c>
      <c r="T6659" s="164">
        <v>0.0</v>
      </c>
    </row>
    <row r="6660" ht="18.75" customHeight="1">
      <c r="A6660" s="189">
        <v>46043.357532187496</v>
      </c>
      <c r="B6660" s="171">
        <v>9718.0</v>
      </c>
      <c r="C6660" s="171" t="s">
        <v>4017</v>
      </c>
      <c r="D6660" s="171"/>
      <c r="E6660" s="171" t="s">
        <v>20634</v>
      </c>
      <c r="F6660" s="171"/>
      <c r="G6660" s="171" t="s">
        <v>4500</v>
      </c>
      <c r="H6660" s="172" t="s">
        <v>4500</v>
      </c>
      <c r="I6660" s="173">
        <v>3800.0</v>
      </c>
      <c r="J6660" s="174">
        <v>600.0</v>
      </c>
      <c r="K6660" s="179">
        <v>600.0</v>
      </c>
      <c r="L6660" s="178">
        <v>0.0</v>
      </c>
      <c r="M6660" s="177">
        <v>0.0</v>
      </c>
      <c r="N6660" s="178">
        <v>0.0</v>
      </c>
      <c r="O6660" s="163"/>
      <c r="P6660" s="164"/>
      <c r="Q6660" s="163"/>
      <c r="R6660" s="163"/>
      <c r="S6660" s="168" t="s">
        <v>20645</v>
      </c>
      <c r="T6660" s="164">
        <v>0.0</v>
      </c>
    </row>
    <row r="6661" ht="18.75" customHeight="1">
      <c r="A6661" s="189">
        <v>46043.366212650464</v>
      </c>
      <c r="B6661" s="171">
        <v>9719.0</v>
      </c>
      <c r="C6661" s="171" t="s">
        <v>8901</v>
      </c>
      <c r="D6661" s="171"/>
      <c r="E6661" s="171" t="s">
        <v>20634</v>
      </c>
      <c r="F6661" s="171"/>
      <c r="G6661" s="171" t="s">
        <v>23361</v>
      </c>
      <c r="H6661" s="172" t="s">
        <v>23361</v>
      </c>
      <c r="I6661" s="173">
        <v>12100.0</v>
      </c>
      <c r="J6661" s="174">
        <v>1660.0</v>
      </c>
      <c r="K6661" s="179">
        <v>1660.0</v>
      </c>
      <c r="L6661" s="178">
        <v>0.0</v>
      </c>
      <c r="M6661" s="177">
        <v>0.0</v>
      </c>
      <c r="N6661" s="178">
        <v>0.0</v>
      </c>
      <c r="O6661" s="163"/>
      <c r="P6661" s="164"/>
      <c r="Q6661" s="163"/>
      <c r="R6661" s="163"/>
      <c r="S6661" s="168" t="s">
        <v>20645</v>
      </c>
      <c r="T6661" s="164">
        <v>0.0</v>
      </c>
    </row>
    <row r="6662" ht="18.75" customHeight="1">
      <c r="A6662" s="189">
        <v>46043.39905907407</v>
      </c>
      <c r="B6662" s="171">
        <v>9720.0</v>
      </c>
      <c r="C6662" s="171" t="s">
        <v>4017</v>
      </c>
      <c r="D6662" s="171"/>
      <c r="E6662" s="171" t="s">
        <v>20634</v>
      </c>
      <c r="F6662" s="171"/>
      <c r="G6662" s="171" t="s">
        <v>4500</v>
      </c>
      <c r="H6662" s="172" t="s">
        <v>4500</v>
      </c>
      <c r="I6662" s="173">
        <v>3940.0</v>
      </c>
      <c r="J6662" s="174">
        <v>680.0</v>
      </c>
      <c r="K6662" s="179">
        <v>0.0</v>
      </c>
      <c r="L6662" s="178">
        <v>0.0</v>
      </c>
      <c r="M6662" s="177">
        <v>680.0</v>
      </c>
      <c r="N6662" s="178">
        <v>0.0</v>
      </c>
      <c r="O6662" s="163"/>
      <c r="P6662" s="164"/>
      <c r="Q6662" s="163"/>
      <c r="R6662" s="163"/>
      <c r="S6662" s="168" t="s">
        <v>20645</v>
      </c>
      <c r="T6662" s="164">
        <v>0.0</v>
      </c>
    </row>
    <row r="6663" ht="18.75" customHeight="1">
      <c r="A6663" s="189">
        <v>46043.42626753473</v>
      </c>
      <c r="B6663" s="171">
        <v>9721.0</v>
      </c>
      <c r="C6663" s="171" t="s">
        <v>8901</v>
      </c>
      <c r="D6663" s="171"/>
      <c r="E6663" s="171" t="s">
        <v>20634</v>
      </c>
      <c r="F6663" s="171"/>
      <c r="G6663" s="171" t="s">
        <v>23362</v>
      </c>
      <c r="H6663" s="172" t="s">
        <v>23362</v>
      </c>
      <c r="I6663" s="173">
        <v>11180.0</v>
      </c>
      <c r="J6663" s="174">
        <v>760.0</v>
      </c>
      <c r="K6663" s="179">
        <v>760.0</v>
      </c>
      <c r="L6663" s="178">
        <v>0.0</v>
      </c>
      <c r="M6663" s="177">
        <v>0.0</v>
      </c>
      <c r="N6663" s="178">
        <v>0.0</v>
      </c>
      <c r="O6663" s="163"/>
      <c r="P6663" s="164"/>
      <c r="Q6663" s="163"/>
      <c r="R6663" s="163"/>
      <c r="S6663" s="168" t="s">
        <v>20645</v>
      </c>
      <c r="T6663" s="164">
        <v>0.0</v>
      </c>
    </row>
    <row r="6664" ht="18.75" customHeight="1">
      <c r="A6664" s="189">
        <v>46043.47988283564</v>
      </c>
      <c r="B6664" s="171">
        <v>9726.0</v>
      </c>
      <c r="C6664" s="171" t="s">
        <v>6423</v>
      </c>
      <c r="D6664" s="171"/>
      <c r="E6664" s="171" t="s">
        <v>20634</v>
      </c>
      <c r="F6664" s="171"/>
      <c r="G6664" s="171" t="s">
        <v>22683</v>
      </c>
      <c r="H6664" s="172" t="s">
        <v>22683</v>
      </c>
      <c r="I6664" s="173">
        <v>3440.0</v>
      </c>
      <c r="J6664" s="174">
        <v>320.0</v>
      </c>
      <c r="K6664" s="179">
        <v>0.0</v>
      </c>
      <c r="L6664" s="178">
        <v>0.0</v>
      </c>
      <c r="M6664" s="177">
        <v>0.0</v>
      </c>
      <c r="N6664" s="178">
        <v>0.0</v>
      </c>
      <c r="O6664" s="163"/>
      <c r="P6664" s="164"/>
      <c r="Q6664" s="163"/>
      <c r="R6664" s="163"/>
      <c r="S6664" s="168" t="s">
        <v>20645</v>
      </c>
      <c r="T6664" s="164">
        <v>0.0</v>
      </c>
    </row>
    <row r="6665" ht="18.75" customHeight="1">
      <c r="A6665" s="189">
        <v>46043.481606076384</v>
      </c>
      <c r="B6665" s="171">
        <v>9727.0</v>
      </c>
      <c r="C6665" s="171" t="s">
        <v>6423</v>
      </c>
      <c r="D6665" s="171"/>
      <c r="E6665" s="171" t="s">
        <v>20634</v>
      </c>
      <c r="F6665" s="171"/>
      <c r="G6665" s="171" t="s">
        <v>22683</v>
      </c>
      <c r="H6665" s="172" t="s">
        <v>22683</v>
      </c>
      <c r="I6665" s="173">
        <v>3120.0</v>
      </c>
      <c r="J6665" s="174">
        <v>320.0</v>
      </c>
      <c r="K6665" s="179">
        <v>0.0</v>
      </c>
      <c r="L6665" s="178">
        <v>320.0</v>
      </c>
      <c r="M6665" s="177">
        <v>0.0</v>
      </c>
      <c r="N6665" s="178">
        <v>0.0</v>
      </c>
      <c r="O6665" s="163"/>
      <c r="P6665" s="164"/>
      <c r="Q6665" s="163"/>
      <c r="R6665" s="163"/>
      <c r="S6665" s="168" t="s">
        <v>20645</v>
      </c>
      <c r="T6665" s="164">
        <v>0.0</v>
      </c>
    </row>
    <row r="6666" ht="18.75" customHeight="1">
      <c r="A6666" s="189">
        <v>46043.48360060185</v>
      </c>
      <c r="B6666" s="171">
        <v>9728.0</v>
      </c>
      <c r="C6666" s="171" t="s">
        <v>5578</v>
      </c>
      <c r="D6666" s="171"/>
      <c r="E6666" s="171" t="s">
        <v>20634</v>
      </c>
      <c r="F6666" s="171"/>
      <c r="G6666" s="171" t="s">
        <v>20873</v>
      </c>
      <c r="H6666" s="172" t="s">
        <v>20873</v>
      </c>
      <c r="I6666" s="173">
        <v>2600.0</v>
      </c>
      <c r="J6666" s="174">
        <v>100.0</v>
      </c>
      <c r="K6666" s="179">
        <v>0.0</v>
      </c>
      <c r="L6666" s="178">
        <v>100.0</v>
      </c>
      <c r="M6666" s="177">
        <v>0.0</v>
      </c>
      <c r="N6666" s="178">
        <v>0.0</v>
      </c>
      <c r="O6666" s="163"/>
      <c r="P6666" s="164"/>
      <c r="Q6666" s="163"/>
      <c r="R6666" s="163"/>
      <c r="S6666" s="168" t="s">
        <v>20645</v>
      </c>
      <c r="T6666" s="164">
        <v>0.0</v>
      </c>
    </row>
    <row r="6667" ht="18.75" customHeight="1">
      <c r="A6667" s="189">
        <v>46043.508417997684</v>
      </c>
      <c r="B6667" s="171">
        <v>9729.0</v>
      </c>
      <c r="C6667" s="171" t="s">
        <v>2169</v>
      </c>
      <c r="D6667" s="171"/>
      <c r="E6667" s="171" t="s">
        <v>20634</v>
      </c>
      <c r="F6667" s="171"/>
      <c r="G6667" s="171" t="s">
        <v>23363</v>
      </c>
      <c r="H6667" s="172" t="s">
        <v>23363</v>
      </c>
      <c r="I6667" s="173">
        <v>3380.0</v>
      </c>
      <c r="J6667" s="174">
        <v>860.0</v>
      </c>
      <c r="K6667" s="179">
        <v>0.0</v>
      </c>
      <c r="L6667" s="178">
        <v>860.0</v>
      </c>
      <c r="M6667" s="177">
        <v>0.0</v>
      </c>
      <c r="N6667" s="178">
        <v>0.0</v>
      </c>
      <c r="O6667" s="163"/>
      <c r="P6667" s="164"/>
      <c r="Q6667" s="163"/>
      <c r="R6667" s="163"/>
      <c r="S6667" s="168" t="s">
        <v>20645</v>
      </c>
      <c r="T6667" s="164">
        <v>0.0</v>
      </c>
    </row>
    <row r="6668" ht="18.75" customHeight="1">
      <c r="A6668" s="189">
        <v>46043.53829430556</v>
      </c>
      <c r="B6668" s="171">
        <v>9730.0</v>
      </c>
      <c r="C6668" s="171" t="s">
        <v>2169</v>
      </c>
      <c r="D6668" s="171"/>
      <c r="E6668" s="171" t="s">
        <v>20634</v>
      </c>
      <c r="F6668" s="171"/>
      <c r="G6668" s="171" t="s">
        <v>23363</v>
      </c>
      <c r="H6668" s="172" t="s">
        <v>23363</v>
      </c>
      <c r="I6668" s="173">
        <v>3340.0</v>
      </c>
      <c r="J6668" s="174">
        <v>820.0</v>
      </c>
      <c r="K6668" s="179">
        <v>0.0</v>
      </c>
      <c r="L6668" s="178">
        <v>820.0</v>
      </c>
      <c r="M6668" s="177">
        <v>0.0</v>
      </c>
      <c r="N6668" s="178">
        <v>0.0</v>
      </c>
      <c r="O6668" s="163"/>
      <c r="P6668" s="164"/>
      <c r="Q6668" s="163"/>
      <c r="R6668" s="163"/>
      <c r="S6668" s="168" t="s">
        <v>20645</v>
      </c>
      <c r="T6668" s="164">
        <v>0.0</v>
      </c>
    </row>
    <row r="6669" ht="18.75" customHeight="1">
      <c r="A6669" s="189">
        <v>46043.539211111114</v>
      </c>
      <c r="B6669" s="171">
        <v>9731.0</v>
      </c>
      <c r="C6669" s="171" t="s">
        <v>4444</v>
      </c>
      <c r="D6669" s="171"/>
      <c r="E6669" s="171" t="s">
        <v>20634</v>
      </c>
      <c r="F6669" s="171"/>
      <c r="G6669" s="171"/>
      <c r="H6669" s="172"/>
      <c r="I6669" s="173">
        <v>2480.0</v>
      </c>
      <c r="J6669" s="174">
        <v>240.0</v>
      </c>
      <c r="K6669" s="179">
        <v>240.0</v>
      </c>
      <c r="L6669" s="178">
        <v>0.0</v>
      </c>
      <c r="M6669" s="177">
        <v>0.0</v>
      </c>
      <c r="N6669" s="178">
        <v>0.0</v>
      </c>
      <c r="O6669" s="163"/>
      <c r="P6669" s="164"/>
      <c r="Q6669" s="163"/>
      <c r="R6669" s="163"/>
      <c r="S6669" s="168" t="s">
        <v>20645</v>
      </c>
      <c r="T6669" s="164">
        <v>0.0</v>
      </c>
    </row>
    <row r="6670" ht="18.75" customHeight="1">
      <c r="A6670" s="189">
        <v>46043.53997266204</v>
      </c>
      <c r="B6670" s="171">
        <v>9732.0</v>
      </c>
      <c r="C6670" s="171" t="s">
        <v>4017</v>
      </c>
      <c r="D6670" s="171"/>
      <c r="E6670" s="171" t="s">
        <v>20634</v>
      </c>
      <c r="F6670" s="171"/>
      <c r="G6670" s="171"/>
      <c r="H6670" s="172"/>
      <c r="I6670" s="173">
        <v>3900.0</v>
      </c>
      <c r="J6670" s="174">
        <v>620.0</v>
      </c>
      <c r="K6670" s="179">
        <v>186.0</v>
      </c>
      <c r="L6670" s="178">
        <v>0.0</v>
      </c>
      <c r="M6670" s="177">
        <v>434.0</v>
      </c>
      <c r="N6670" s="178">
        <v>0.0</v>
      </c>
      <c r="O6670" s="163"/>
      <c r="P6670" s="164"/>
      <c r="Q6670" s="163"/>
      <c r="R6670" s="163"/>
      <c r="S6670" s="168" t="s">
        <v>20645</v>
      </c>
      <c r="T6670" s="164">
        <v>0.0</v>
      </c>
    </row>
    <row r="6671" ht="18.75" customHeight="1">
      <c r="A6671" s="189">
        <v>46043.57878704861</v>
      </c>
      <c r="B6671" s="171">
        <v>9733.0</v>
      </c>
      <c r="C6671" s="171" t="s">
        <v>6423</v>
      </c>
      <c r="D6671" s="171"/>
      <c r="E6671" s="171" t="s">
        <v>20634</v>
      </c>
      <c r="F6671" s="171"/>
      <c r="G6671" s="171" t="s">
        <v>22684</v>
      </c>
      <c r="H6671" s="172" t="s">
        <v>22684</v>
      </c>
      <c r="I6671" s="173">
        <v>3300.0</v>
      </c>
      <c r="J6671" s="174">
        <v>200.0</v>
      </c>
      <c r="K6671" s="179">
        <v>0.0</v>
      </c>
      <c r="L6671" s="178">
        <v>0.0</v>
      </c>
      <c r="M6671" s="177">
        <v>0.0</v>
      </c>
      <c r="N6671" s="178">
        <v>0.0</v>
      </c>
      <c r="O6671" s="163"/>
      <c r="P6671" s="164"/>
      <c r="Q6671" s="163"/>
      <c r="R6671" s="163"/>
      <c r="S6671" s="168" t="s">
        <v>20645</v>
      </c>
      <c r="T6671" s="164">
        <v>0.0</v>
      </c>
    </row>
    <row r="6672" ht="18.75" customHeight="1">
      <c r="A6672" s="189">
        <v>46043.58183971065</v>
      </c>
      <c r="B6672" s="171">
        <v>9734.0</v>
      </c>
      <c r="C6672" s="171" t="s">
        <v>6423</v>
      </c>
      <c r="D6672" s="171"/>
      <c r="E6672" s="171" t="s">
        <v>20634</v>
      </c>
      <c r="F6672" s="171"/>
      <c r="G6672" s="171" t="s">
        <v>22684</v>
      </c>
      <c r="H6672" s="172" t="s">
        <v>22684</v>
      </c>
      <c r="I6672" s="173">
        <v>3100.0</v>
      </c>
      <c r="J6672" s="174">
        <v>360.0</v>
      </c>
      <c r="K6672" s="179">
        <v>0.0</v>
      </c>
      <c r="L6672" s="178">
        <v>360.0</v>
      </c>
      <c r="M6672" s="177">
        <v>0.0</v>
      </c>
      <c r="N6672" s="178">
        <v>0.0</v>
      </c>
      <c r="O6672" s="163"/>
      <c r="P6672" s="164"/>
      <c r="Q6672" s="163"/>
      <c r="R6672" s="163"/>
      <c r="S6672" s="168" t="s">
        <v>20645</v>
      </c>
      <c r="T6672" s="164">
        <v>0.0</v>
      </c>
    </row>
    <row r="6673" ht="18.75" customHeight="1">
      <c r="A6673" s="189">
        <v>46043.582452800925</v>
      </c>
      <c r="B6673" s="171">
        <v>9735.0</v>
      </c>
      <c r="C6673" s="171" t="s">
        <v>4082</v>
      </c>
      <c r="D6673" s="171"/>
      <c r="E6673" s="171" t="s">
        <v>20634</v>
      </c>
      <c r="F6673" s="171"/>
      <c r="G6673" s="171"/>
      <c r="H6673" s="172"/>
      <c r="I6673" s="173">
        <v>3400.0</v>
      </c>
      <c r="J6673" s="174">
        <v>300.0</v>
      </c>
      <c r="K6673" s="179">
        <v>0.0</v>
      </c>
      <c r="L6673" s="178">
        <v>0.0</v>
      </c>
      <c r="M6673" s="177">
        <v>300.0</v>
      </c>
      <c r="N6673" s="178">
        <v>0.0</v>
      </c>
      <c r="O6673" s="163"/>
      <c r="P6673" s="164"/>
      <c r="Q6673" s="163"/>
      <c r="R6673" s="163"/>
      <c r="S6673" s="168" t="s">
        <v>20645</v>
      </c>
      <c r="T6673" s="164">
        <v>0.0</v>
      </c>
    </row>
    <row r="6674" ht="18.75" customHeight="1">
      <c r="A6674" s="189">
        <v>46043.58986100694</v>
      </c>
      <c r="B6674" s="171">
        <v>9736.0</v>
      </c>
      <c r="C6674" s="171" t="s">
        <v>744</v>
      </c>
      <c r="D6674" s="171"/>
      <c r="E6674" s="171" t="s">
        <v>20634</v>
      </c>
      <c r="F6674" s="171"/>
      <c r="G6674" s="171"/>
      <c r="H6674" s="172"/>
      <c r="I6674" s="173">
        <v>3120.0</v>
      </c>
      <c r="J6674" s="174">
        <v>560.0</v>
      </c>
      <c r="K6674" s="179">
        <v>0.0</v>
      </c>
      <c r="L6674" s="178">
        <v>0.0</v>
      </c>
      <c r="M6674" s="177">
        <v>560.0</v>
      </c>
      <c r="N6674" s="178">
        <v>0.0</v>
      </c>
      <c r="O6674" s="163"/>
      <c r="P6674" s="164"/>
      <c r="Q6674" s="163"/>
      <c r="R6674" s="163"/>
      <c r="S6674" s="168" t="s">
        <v>20645</v>
      </c>
      <c r="T6674" s="164">
        <v>0.0</v>
      </c>
    </row>
    <row r="6675" ht="18.75" customHeight="1">
      <c r="A6675" s="189">
        <v>46043.639809988425</v>
      </c>
      <c r="B6675" s="171">
        <v>9737.0</v>
      </c>
      <c r="C6675" s="171" t="s">
        <v>2169</v>
      </c>
      <c r="D6675" s="171"/>
      <c r="E6675" s="171" t="s">
        <v>20634</v>
      </c>
      <c r="F6675" s="171"/>
      <c r="G6675" s="171" t="s">
        <v>23350</v>
      </c>
      <c r="H6675" s="172" t="s">
        <v>23350</v>
      </c>
      <c r="I6675" s="173">
        <v>3120.0</v>
      </c>
      <c r="J6675" s="174">
        <v>600.0</v>
      </c>
      <c r="K6675" s="179">
        <v>0.0</v>
      </c>
      <c r="L6675" s="178">
        <v>600.0</v>
      </c>
      <c r="M6675" s="177">
        <v>0.0</v>
      </c>
      <c r="N6675" s="178">
        <v>0.0</v>
      </c>
      <c r="O6675" s="163"/>
      <c r="P6675" s="164"/>
      <c r="Q6675" s="163"/>
      <c r="R6675" s="163"/>
      <c r="S6675" s="168" t="s">
        <v>20645</v>
      </c>
      <c r="T6675" s="164">
        <v>0.0</v>
      </c>
    </row>
    <row r="6676" ht="18.75" customHeight="1">
      <c r="A6676" s="189">
        <v>46043.66257475695</v>
      </c>
      <c r="B6676" s="171">
        <v>9738.0</v>
      </c>
      <c r="C6676" s="171" t="s">
        <v>3980</v>
      </c>
      <c r="D6676" s="171"/>
      <c r="E6676" s="171" t="s">
        <v>20634</v>
      </c>
      <c r="F6676" s="171"/>
      <c r="G6676" s="171"/>
      <c r="H6676" s="172"/>
      <c r="I6676" s="173">
        <v>2740.0</v>
      </c>
      <c r="J6676" s="174">
        <v>300.0</v>
      </c>
      <c r="K6676" s="179">
        <v>300.0</v>
      </c>
      <c r="L6676" s="178">
        <v>0.0</v>
      </c>
      <c r="M6676" s="177">
        <v>0.0</v>
      </c>
      <c r="N6676" s="178">
        <v>0.0</v>
      </c>
      <c r="O6676" s="163"/>
      <c r="P6676" s="164"/>
      <c r="Q6676" s="163"/>
      <c r="R6676" s="163"/>
      <c r="S6676" s="168" t="s">
        <v>20645</v>
      </c>
      <c r="T6676" s="164">
        <v>0.0</v>
      </c>
    </row>
    <row r="6677" ht="18.75" customHeight="1">
      <c r="A6677" s="189">
        <v>46043.66317436342</v>
      </c>
      <c r="B6677" s="171">
        <v>9739.0</v>
      </c>
      <c r="C6677" s="171" t="s">
        <v>8901</v>
      </c>
      <c r="D6677" s="171"/>
      <c r="E6677" s="171" t="s">
        <v>20634</v>
      </c>
      <c r="F6677" s="171"/>
      <c r="G6677" s="171" t="s">
        <v>23364</v>
      </c>
      <c r="H6677" s="172" t="s">
        <v>23364</v>
      </c>
      <c r="I6677" s="173">
        <v>11640.0</v>
      </c>
      <c r="J6677" s="174">
        <v>1460.0</v>
      </c>
      <c r="K6677" s="179">
        <v>1460.0</v>
      </c>
      <c r="L6677" s="178">
        <v>0.0</v>
      </c>
      <c r="M6677" s="177">
        <v>0.0</v>
      </c>
      <c r="N6677" s="178">
        <v>0.0</v>
      </c>
      <c r="O6677" s="163"/>
      <c r="P6677" s="164"/>
      <c r="Q6677" s="163"/>
      <c r="R6677" s="163"/>
      <c r="S6677" s="168" t="s">
        <v>20645</v>
      </c>
      <c r="T6677" s="164">
        <v>0.0</v>
      </c>
    </row>
    <row r="6678" ht="18.75" customHeight="1">
      <c r="A6678" s="189">
        <v>46043.6758381713</v>
      </c>
      <c r="B6678" s="171">
        <v>9740.0</v>
      </c>
      <c r="C6678" s="171"/>
      <c r="D6678" s="171"/>
      <c r="E6678" s="171" t="s">
        <v>20634</v>
      </c>
      <c r="F6678" s="171"/>
      <c r="G6678" s="171"/>
      <c r="H6678" s="172"/>
      <c r="I6678" s="173"/>
      <c r="J6678" s="174">
        <v>0.0</v>
      </c>
      <c r="K6678" s="179">
        <v>0.0</v>
      </c>
      <c r="L6678" s="178">
        <v>0.0</v>
      </c>
      <c r="M6678" s="177">
        <v>0.0</v>
      </c>
      <c r="N6678" s="178">
        <v>0.0</v>
      </c>
      <c r="O6678" s="163"/>
      <c r="P6678" s="164"/>
      <c r="Q6678" s="163"/>
      <c r="R6678" s="163"/>
      <c r="S6678" s="168" t="s">
        <v>20645</v>
      </c>
      <c r="T6678" s="164">
        <v>0.0</v>
      </c>
    </row>
    <row r="6679" ht="18.75" customHeight="1">
      <c r="A6679" s="170">
        <v>46044.0</v>
      </c>
      <c r="B6679" s="171">
        <v>18762.0</v>
      </c>
      <c r="C6679" s="171" t="s">
        <v>10694</v>
      </c>
      <c r="D6679" s="171" t="s">
        <v>20673</v>
      </c>
      <c r="E6679" s="171" t="s">
        <v>177</v>
      </c>
      <c r="F6679" s="171" t="s">
        <v>21987</v>
      </c>
      <c r="G6679" s="171" t="s">
        <v>12664</v>
      </c>
      <c r="H6679" s="172" t="s">
        <v>20635</v>
      </c>
      <c r="I6679" s="173">
        <v>11520.0</v>
      </c>
      <c r="J6679" s="174">
        <v>1400.0</v>
      </c>
      <c r="K6679" s="179">
        <v>1400.0</v>
      </c>
      <c r="L6679" s="178"/>
      <c r="M6679" s="177"/>
      <c r="N6679" s="178"/>
      <c r="O6679" s="163"/>
      <c r="P6679" s="164"/>
      <c r="Q6679" s="163"/>
      <c r="R6679" s="163"/>
      <c r="S6679" s="168"/>
      <c r="T6679" s="164"/>
    </row>
    <row r="6680" ht="18.75" customHeight="1">
      <c r="A6680" s="170">
        <v>46044.0</v>
      </c>
      <c r="B6680" s="171">
        <v>18763.0</v>
      </c>
      <c r="C6680" s="171"/>
      <c r="D6680" s="171" t="s">
        <v>20673</v>
      </c>
      <c r="E6680" s="171" t="s">
        <v>177</v>
      </c>
      <c r="F6680" s="171"/>
      <c r="G6680" s="171"/>
      <c r="H6680" s="172"/>
      <c r="I6680" s="173">
        <v>10340.0</v>
      </c>
      <c r="J6680" s="174">
        <v>220.0</v>
      </c>
      <c r="K6680" s="179"/>
      <c r="L6680" s="178"/>
      <c r="M6680" s="177"/>
      <c r="N6680" s="178"/>
      <c r="O6680" s="163"/>
      <c r="P6680" s="164"/>
      <c r="Q6680" s="163"/>
      <c r="R6680" s="163"/>
      <c r="S6680" s="168"/>
      <c r="T6680" s="164"/>
    </row>
    <row r="6681" ht="18.75" customHeight="1">
      <c r="A6681" s="170">
        <v>46044.0</v>
      </c>
      <c r="B6681" s="171">
        <v>18764.0</v>
      </c>
      <c r="C6681" s="171" t="s">
        <v>19446</v>
      </c>
      <c r="D6681" s="171" t="s">
        <v>20659</v>
      </c>
      <c r="E6681" s="171">
        <v>14.0</v>
      </c>
      <c r="F6681" s="171"/>
      <c r="G6681" s="171" t="s">
        <v>13055</v>
      </c>
      <c r="H6681" s="172" t="s">
        <v>20635</v>
      </c>
      <c r="I6681" s="173">
        <v>10400.0</v>
      </c>
      <c r="J6681" s="174">
        <v>360.0</v>
      </c>
      <c r="K6681" s="179">
        <v>360.0</v>
      </c>
      <c r="L6681" s="178"/>
      <c r="M6681" s="177"/>
      <c r="N6681" s="178"/>
      <c r="O6681" s="163"/>
      <c r="P6681" s="164"/>
      <c r="Q6681" s="163"/>
      <c r="R6681" s="163"/>
      <c r="S6681" s="168"/>
      <c r="T6681" s="164"/>
    </row>
    <row r="6682" ht="18.75" customHeight="1">
      <c r="A6682" s="170">
        <v>46044.0</v>
      </c>
      <c r="B6682" s="171">
        <v>18765.0</v>
      </c>
      <c r="C6682" s="171" t="s">
        <v>22425</v>
      </c>
      <c r="D6682" s="171" t="s">
        <v>20687</v>
      </c>
      <c r="E6682" s="171">
        <v>8.0</v>
      </c>
      <c r="F6682" s="171" t="s">
        <v>20897</v>
      </c>
      <c r="G6682" s="171" t="s">
        <v>15360</v>
      </c>
      <c r="H6682" s="172" t="s">
        <v>20638</v>
      </c>
      <c r="I6682" s="173">
        <v>18620.0</v>
      </c>
      <c r="J6682" s="174">
        <v>8600.0</v>
      </c>
      <c r="K6682" s="179"/>
      <c r="L6682" s="178"/>
      <c r="M6682" s="177"/>
      <c r="N6682" s="178">
        <v>8600.0</v>
      </c>
      <c r="O6682" s="163"/>
      <c r="P6682" s="164"/>
      <c r="Q6682" s="163"/>
      <c r="R6682" s="163"/>
      <c r="S6682" s="168"/>
      <c r="T6682" s="164"/>
    </row>
    <row r="6683" ht="18.75" customHeight="1">
      <c r="A6683" s="170">
        <v>46044.0</v>
      </c>
      <c r="B6683" s="171">
        <v>18766.0</v>
      </c>
      <c r="C6683" s="171" t="s">
        <v>23365</v>
      </c>
      <c r="D6683" s="171" t="s">
        <v>20673</v>
      </c>
      <c r="E6683" s="171">
        <v>8.0</v>
      </c>
      <c r="F6683" s="171" t="s">
        <v>20973</v>
      </c>
      <c r="G6683" s="171" t="s">
        <v>19172</v>
      </c>
      <c r="H6683" s="172" t="s">
        <v>20635</v>
      </c>
      <c r="I6683" s="173">
        <v>12140.0</v>
      </c>
      <c r="J6683" s="174">
        <v>2300.0</v>
      </c>
      <c r="K6683" s="179">
        <v>2300.0</v>
      </c>
      <c r="L6683" s="178"/>
      <c r="M6683" s="177"/>
      <c r="N6683" s="178"/>
      <c r="O6683" s="163"/>
      <c r="P6683" s="164"/>
      <c r="Q6683" s="163"/>
      <c r="R6683" s="163"/>
      <c r="S6683" s="168"/>
      <c r="T6683" s="164"/>
    </row>
    <row r="6684" ht="18.75" customHeight="1">
      <c r="A6684" s="170">
        <v>46044.0</v>
      </c>
      <c r="B6684" s="171">
        <v>18767.0</v>
      </c>
      <c r="C6684" s="171" t="s">
        <v>21332</v>
      </c>
      <c r="D6684" s="171" t="s">
        <v>20659</v>
      </c>
      <c r="E6684" s="171">
        <v>8.0</v>
      </c>
      <c r="F6684" s="171" t="s">
        <v>21100</v>
      </c>
      <c r="G6684" s="171" t="s">
        <v>19175</v>
      </c>
      <c r="H6684" s="172" t="s">
        <v>20638</v>
      </c>
      <c r="I6684" s="173">
        <v>18120.0</v>
      </c>
      <c r="J6684" s="174">
        <v>8420.0</v>
      </c>
      <c r="K6684" s="179"/>
      <c r="L6684" s="178"/>
      <c r="M6684" s="177"/>
      <c r="N6684" s="178">
        <v>8420.0</v>
      </c>
      <c r="O6684" s="163"/>
      <c r="P6684" s="164"/>
      <c r="Q6684" s="163"/>
      <c r="R6684" s="163"/>
      <c r="S6684" s="168"/>
      <c r="T6684" s="164"/>
    </row>
    <row r="6685" ht="18.75" customHeight="1">
      <c r="A6685" s="170">
        <v>46044.0</v>
      </c>
      <c r="B6685" s="171">
        <v>18768.0</v>
      </c>
      <c r="C6685" s="171" t="s">
        <v>18536</v>
      </c>
      <c r="D6685" s="171" t="s">
        <v>20687</v>
      </c>
      <c r="E6685" s="171">
        <v>14.0</v>
      </c>
      <c r="F6685" s="171" t="s">
        <v>21169</v>
      </c>
      <c r="G6685" s="171" t="s">
        <v>18401</v>
      </c>
      <c r="H6685" s="172" t="s">
        <v>20635</v>
      </c>
      <c r="I6685" s="173">
        <v>13540.0</v>
      </c>
      <c r="J6685" s="174">
        <v>3500.0</v>
      </c>
      <c r="K6685" s="179">
        <v>3500.0</v>
      </c>
      <c r="L6685" s="178"/>
      <c r="M6685" s="177"/>
      <c r="N6685" s="178"/>
      <c r="O6685" s="163"/>
      <c r="P6685" s="164"/>
      <c r="Q6685" s="163"/>
      <c r="R6685" s="163"/>
      <c r="S6685" s="168"/>
      <c r="T6685" s="164"/>
    </row>
    <row r="6686" ht="18.75" customHeight="1">
      <c r="A6686" s="170">
        <v>46044.0</v>
      </c>
      <c r="B6686" s="171">
        <v>18769.0</v>
      </c>
      <c r="C6686" s="171" t="s">
        <v>20995</v>
      </c>
      <c r="D6686" s="171" t="s">
        <v>20673</v>
      </c>
      <c r="E6686" s="171">
        <v>8.0</v>
      </c>
      <c r="F6686" s="171" t="s">
        <v>22115</v>
      </c>
      <c r="G6686" s="171" t="s">
        <v>16087</v>
      </c>
      <c r="H6686" s="172" t="s">
        <v>20635</v>
      </c>
      <c r="I6686" s="173">
        <v>12580.0</v>
      </c>
      <c r="J6686" s="174">
        <v>2740.0</v>
      </c>
      <c r="K6686" s="179">
        <v>2740.0</v>
      </c>
      <c r="L6686" s="178"/>
      <c r="M6686" s="177"/>
      <c r="N6686" s="178"/>
      <c r="O6686" s="163"/>
      <c r="P6686" s="164"/>
      <c r="Q6686" s="163"/>
      <c r="R6686" s="163"/>
      <c r="S6686" s="168"/>
      <c r="T6686" s="164"/>
    </row>
    <row r="6687" ht="18.75" customHeight="1">
      <c r="A6687" s="170">
        <v>46044.0</v>
      </c>
      <c r="B6687" s="171">
        <v>18770.0</v>
      </c>
      <c r="C6687" s="171" t="s">
        <v>744</v>
      </c>
      <c r="D6687" s="171" t="s">
        <v>20673</v>
      </c>
      <c r="E6687" s="171">
        <v>8.0</v>
      </c>
      <c r="F6687" s="171" t="s">
        <v>20699</v>
      </c>
      <c r="G6687" s="171" t="s">
        <v>196</v>
      </c>
      <c r="H6687" s="172" t="s">
        <v>20635</v>
      </c>
      <c r="I6687" s="173">
        <v>14720.0</v>
      </c>
      <c r="J6687" s="174">
        <v>4880.0</v>
      </c>
      <c r="K6687" s="179">
        <v>4880.0</v>
      </c>
      <c r="L6687" s="178"/>
      <c r="M6687" s="177"/>
      <c r="N6687" s="178"/>
      <c r="O6687" s="163"/>
      <c r="P6687" s="164"/>
      <c r="Q6687" s="163"/>
      <c r="R6687" s="163"/>
      <c r="S6687" s="168"/>
      <c r="T6687" s="164"/>
    </row>
    <row r="6688" ht="18.75" customHeight="1">
      <c r="A6688" s="170">
        <v>46044.0</v>
      </c>
      <c r="B6688" s="171">
        <v>18771.0</v>
      </c>
      <c r="C6688" s="171" t="s">
        <v>4017</v>
      </c>
      <c r="D6688" s="171" t="s">
        <v>20687</v>
      </c>
      <c r="E6688" s="171">
        <v>14.0</v>
      </c>
      <c r="F6688" s="171" t="s">
        <v>20793</v>
      </c>
      <c r="G6688" s="171" t="s">
        <v>8315</v>
      </c>
      <c r="H6688" s="172" t="s">
        <v>20635</v>
      </c>
      <c r="I6688" s="173">
        <v>12400.0</v>
      </c>
      <c r="J6688" s="174">
        <v>2360.0</v>
      </c>
      <c r="K6688" s="179">
        <v>2360.0</v>
      </c>
      <c r="L6688" s="178"/>
      <c r="M6688" s="177"/>
      <c r="N6688" s="178"/>
      <c r="O6688" s="163"/>
      <c r="P6688" s="164"/>
      <c r="Q6688" s="163"/>
      <c r="R6688" s="163"/>
      <c r="S6688" s="168"/>
      <c r="T6688" s="164"/>
    </row>
    <row r="6689" ht="18.75" customHeight="1">
      <c r="A6689" s="170">
        <v>46044.0</v>
      </c>
      <c r="B6689" s="171">
        <v>18772.0</v>
      </c>
      <c r="C6689" s="171" t="s">
        <v>4017</v>
      </c>
      <c r="D6689" s="171" t="s">
        <v>20659</v>
      </c>
      <c r="E6689" s="171">
        <v>8.0</v>
      </c>
      <c r="F6689" s="171" t="s">
        <v>21029</v>
      </c>
      <c r="G6689" s="171" t="s">
        <v>19107</v>
      </c>
      <c r="H6689" s="172" t="s">
        <v>20638</v>
      </c>
      <c r="I6689" s="173">
        <v>19100.0</v>
      </c>
      <c r="J6689" s="174">
        <v>9400.0</v>
      </c>
      <c r="K6689" s="179"/>
      <c r="L6689" s="178"/>
      <c r="M6689" s="177"/>
      <c r="N6689" s="178">
        <v>9400.0</v>
      </c>
      <c r="O6689" s="163"/>
      <c r="P6689" s="164"/>
      <c r="Q6689" s="163"/>
      <c r="R6689" s="163"/>
      <c r="S6689" s="168"/>
      <c r="T6689" s="164"/>
    </row>
    <row r="6690" ht="18.75" customHeight="1">
      <c r="A6690" s="170">
        <v>46044.0</v>
      </c>
      <c r="B6690" s="171">
        <v>18773.0</v>
      </c>
      <c r="C6690" s="171" t="s">
        <v>20832</v>
      </c>
      <c r="D6690" s="171" t="s">
        <v>20673</v>
      </c>
      <c r="E6690" s="171">
        <v>8.0</v>
      </c>
      <c r="F6690" s="171" t="s">
        <v>22115</v>
      </c>
      <c r="G6690" s="171" t="s">
        <v>19145</v>
      </c>
      <c r="H6690" s="172" t="s">
        <v>20635</v>
      </c>
      <c r="I6690" s="173">
        <v>14840.0</v>
      </c>
      <c r="J6690" s="174">
        <v>5000.0</v>
      </c>
      <c r="K6690" s="179">
        <v>5000.0</v>
      </c>
      <c r="L6690" s="178"/>
      <c r="M6690" s="177"/>
      <c r="N6690" s="178"/>
      <c r="O6690" s="163"/>
      <c r="P6690" s="164"/>
      <c r="Q6690" s="163"/>
      <c r="R6690" s="163"/>
      <c r="S6690" s="168"/>
      <c r="T6690" s="164"/>
    </row>
    <row r="6691" ht="18.75" customHeight="1">
      <c r="A6691" s="170">
        <v>46044.0</v>
      </c>
      <c r="B6691" s="171">
        <v>18774.0</v>
      </c>
      <c r="C6691" s="171" t="s">
        <v>22270</v>
      </c>
      <c r="D6691" s="171" t="s">
        <v>20659</v>
      </c>
      <c r="E6691" s="171">
        <v>14.0</v>
      </c>
      <c r="F6691" s="171" t="s">
        <v>20715</v>
      </c>
      <c r="G6691" s="171" t="s">
        <v>11998</v>
      </c>
      <c r="H6691" s="172" t="s">
        <v>20635</v>
      </c>
      <c r="I6691" s="173">
        <v>10880.0</v>
      </c>
      <c r="J6691" s="174">
        <v>840.0</v>
      </c>
      <c r="K6691" s="179">
        <v>840.0</v>
      </c>
      <c r="L6691" s="178"/>
      <c r="M6691" s="177"/>
      <c r="N6691" s="178"/>
      <c r="O6691" s="163"/>
      <c r="P6691" s="164"/>
      <c r="Q6691" s="163"/>
      <c r="R6691" s="163"/>
      <c r="S6691" s="168"/>
      <c r="T6691" s="164"/>
    </row>
    <row r="6692" ht="18.75" customHeight="1">
      <c r="A6692" s="170">
        <v>46044.0</v>
      </c>
      <c r="B6692" s="171">
        <v>18775.0</v>
      </c>
      <c r="C6692" s="171" t="s">
        <v>22425</v>
      </c>
      <c r="D6692" s="171" t="s">
        <v>20687</v>
      </c>
      <c r="E6692" s="171">
        <v>14.0</v>
      </c>
      <c r="F6692" s="171" t="s">
        <v>22398</v>
      </c>
      <c r="G6692" s="171" t="s">
        <v>13485</v>
      </c>
      <c r="H6692" s="172" t="s">
        <v>20635</v>
      </c>
      <c r="I6692" s="173">
        <v>11760.0</v>
      </c>
      <c r="J6692" s="174">
        <v>1720.0</v>
      </c>
      <c r="K6692" s="179">
        <v>1720.0</v>
      </c>
      <c r="L6692" s="178"/>
      <c r="M6692" s="177"/>
      <c r="N6692" s="178"/>
      <c r="O6692" s="163"/>
      <c r="P6692" s="164"/>
      <c r="Q6692" s="163"/>
      <c r="R6692" s="163"/>
      <c r="S6692" s="168"/>
      <c r="T6692" s="164"/>
    </row>
    <row r="6693" ht="18.75" customHeight="1">
      <c r="A6693" s="170">
        <v>46044.0</v>
      </c>
      <c r="B6693" s="171">
        <v>18776.0</v>
      </c>
      <c r="C6693" s="171" t="s">
        <v>20716</v>
      </c>
      <c r="D6693" s="171" t="s">
        <v>20687</v>
      </c>
      <c r="E6693" s="171">
        <v>14.0</v>
      </c>
      <c r="F6693" s="171" t="s">
        <v>21440</v>
      </c>
      <c r="G6693" s="171" t="s">
        <v>3993</v>
      </c>
      <c r="H6693" s="172" t="s">
        <v>20635</v>
      </c>
      <c r="I6693" s="173">
        <v>12960.0</v>
      </c>
      <c r="J6693" s="174">
        <v>2920.0</v>
      </c>
      <c r="K6693" s="179">
        <v>2920.0</v>
      </c>
      <c r="L6693" s="178"/>
      <c r="M6693" s="177"/>
      <c r="N6693" s="178"/>
      <c r="O6693" s="163"/>
      <c r="P6693" s="164"/>
      <c r="Q6693" s="163"/>
      <c r="R6693" s="163"/>
      <c r="S6693" s="168"/>
      <c r="T6693" s="164"/>
    </row>
    <row r="6694" ht="18.75" customHeight="1">
      <c r="A6694" s="170">
        <v>46044.0</v>
      </c>
      <c r="B6694" s="171">
        <v>18777.0</v>
      </c>
      <c r="C6694" s="171" t="s">
        <v>20852</v>
      </c>
      <c r="D6694" s="171" t="s">
        <v>20673</v>
      </c>
      <c r="E6694" s="171">
        <v>6.0</v>
      </c>
      <c r="F6694" s="171" t="s">
        <v>21477</v>
      </c>
      <c r="G6694" s="171" t="s">
        <v>15097</v>
      </c>
      <c r="H6694" s="172" t="s">
        <v>20635</v>
      </c>
      <c r="I6694" s="173">
        <v>10820.0</v>
      </c>
      <c r="J6694" s="174">
        <v>1000.0</v>
      </c>
      <c r="K6694" s="179">
        <v>1000.0</v>
      </c>
      <c r="L6694" s="178"/>
      <c r="M6694" s="177"/>
      <c r="N6694" s="178"/>
      <c r="O6694" s="163"/>
      <c r="P6694" s="164"/>
      <c r="Q6694" s="163"/>
      <c r="R6694" s="163"/>
      <c r="S6694" s="168"/>
      <c r="T6694" s="164"/>
    </row>
    <row r="6695" ht="18.75" customHeight="1">
      <c r="A6695" s="170">
        <v>46044.0</v>
      </c>
      <c r="B6695" s="171">
        <v>18778.0</v>
      </c>
      <c r="C6695" s="171" t="s">
        <v>21558</v>
      </c>
      <c r="D6695" s="171" t="s">
        <v>20659</v>
      </c>
      <c r="E6695" s="171">
        <v>8.0</v>
      </c>
      <c r="F6695" s="171" t="s">
        <v>20846</v>
      </c>
      <c r="G6695" s="171" t="s">
        <v>8426</v>
      </c>
      <c r="H6695" s="172" t="s">
        <v>20635</v>
      </c>
      <c r="I6695" s="173">
        <v>12440.0</v>
      </c>
      <c r="J6695" s="174">
        <v>2740.0</v>
      </c>
      <c r="K6695" s="179">
        <v>2740.0</v>
      </c>
      <c r="L6695" s="178"/>
      <c r="M6695" s="177"/>
      <c r="N6695" s="178"/>
      <c r="O6695" s="163"/>
      <c r="P6695" s="164"/>
      <c r="Q6695" s="163"/>
      <c r="R6695" s="163"/>
      <c r="S6695" s="168"/>
      <c r="T6695" s="164"/>
    </row>
    <row r="6696" ht="18.75" customHeight="1">
      <c r="A6696" s="189">
        <v>46044.0</v>
      </c>
      <c r="B6696" s="171">
        <v>9764.0</v>
      </c>
      <c r="C6696" s="171" t="s">
        <v>2393</v>
      </c>
      <c r="D6696" s="171"/>
      <c r="E6696" s="171" t="s">
        <v>20634</v>
      </c>
      <c r="F6696" s="171"/>
      <c r="G6696" s="171" t="s">
        <v>23366</v>
      </c>
      <c r="H6696" s="172" t="s">
        <v>23366</v>
      </c>
      <c r="I6696" s="173">
        <v>3700.0</v>
      </c>
      <c r="J6696" s="174">
        <v>760.0</v>
      </c>
      <c r="K6696" s="179">
        <v>0.0</v>
      </c>
      <c r="L6696" s="178">
        <v>760.0</v>
      </c>
      <c r="M6696" s="177">
        <v>0.0</v>
      </c>
      <c r="N6696" s="178">
        <v>0.0</v>
      </c>
      <c r="O6696" s="163"/>
      <c r="P6696" s="164"/>
      <c r="Q6696" s="163"/>
      <c r="R6696" s="163"/>
      <c r="S6696" s="168" t="s">
        <v>20645</v>
      </c>
      <c r="T6696" s="164">
        <v>0.0</v>
      </c>
    </row>
    <row r="6697" ht="18.75" customHeight="1">
      <c r="A6697" s="189">
        <v>46044.02900938658</v>
      </c>
      <c r="B6697" s="171">
        <v>9741.0</v>
      </c>
      <c r="C6697" s="171" t="s">
        <v>5237</v>
      </c>
      <c r="D6697" s="171"/>
      <c r="E6697" s="171" t="s">
        <v>20634</v>
      </c>
      <c r="F6697" s="171"/>
      <c r="G6697" s="171" t="s">
        <v>23367</v>
      </c>
      <c r="H6697" s="172" t="s">
        <v>23367</v>
      </c>
      <c r="I6697" s="173">
        <v>13020.0</v>
      </c>
      <c r="J6697" s="174">
        <v>700.0</v>
      </c>
      <c r="K6697" s="179">
        <v>700.0</v>
      </c>
      <c r="L6697" s="178">
        <v>0.0</v>
      </c>
      <c r="M6697" s="177">
        <v>0.0</v>
      </c>
      <c r="N6697" s="178">
        <v>0.0</v>
      </c>
      <c r="O6697" s="163"/>
      <c r="P6697" s="164"/>
      <c r="Q6697" s="163"/>
      <c r="R6697" s="163"/>
      <c r="S6697" s="168" t="s">
        <v>20645</v>
      </c>
      <c r="T6697" s="164">
        <v>0.0</v>
      </c>
    </row>
    <row r="6698" ht="18.75" customHeight="1">
      <c r="A6698" s="189">
        <v>46044.35209564815</v>
      </c>
      <c r="B6698" s="171">
        <v>9742.0</v>
      </c>
      <c r="C6698" s="171" t="s">
        <v>4138</v>
      </c>
      <c r="D6698" s="171"/>
      <c r="E6698" s="171" t="s">
        <v>20634</v>
      </c>
      <c r="F6698" s="171"/>
      <c r="G6698" s="171"/>
      <c r="H6698" s="172"/>
      <c r="I6698" s="173">
        <v>3420.0</v>
      </c>
      <c r="J6698" s="174">
        <v>200.0</v>
      </c>
      <c r="K6698" s="179">
        <v>0.0</v>
      </c>
      <c r="L6698" s="178">
        <v>200.0</v>
      </c>
      <c r="M6698" s="177">
        <v>0.0</v>
      </c>
      <c r="N6698" s="178">
        <v>0.0</v>
      </c>
      <c r="O6698" s="163"/>
      <c r="P6698" s="164"/>
      <c r="Q6698" s="163"/>
      <c r="R6698" s="163"/>
      <c r="S6698" s="168" t="s">
        <v>20645</v>
      </c>
      <c r="T6698" s="164">
        <v>0.0</v>
      </c>
    </row>
    <row r="6699" ht="18.75" customHeight="1">
      <c r="A6699" s="189">
        <v>46044.36900947917</v>
      </c>
      <c r="B6699" s="171">
        <v>9743.0</v>
      </c>
      <c r="C6699" s="171" t="s">
        <v>4017</v>
      </c>
      <c r="D6699" s="171"/>
      <c r="E6699" s="171" t="s">
        <v>20634</v>
      </c>
      <c r="F6699" s="171"/>
      <c r="G6699" s="171" t="s">
        <v>4500</v>
      </c>
      <c r="H6699" s="172" t="s">
        <v>4500</v>
      </c>
      <c r="I6699" s="173">
        <v>3860.0</v>
      </c>
      <c r="J6699" s="174">
        <v>860.0</v>
      </c>
      <c r="K6699" s="179">
        <v>860.0</v>
      </c>
      <c r="L6699" s="178">
        <v>0.0</v>
      </c>
      <c r="M6699" s="177">
        <v>0.0</v>
      </c>
      <c r="N6699" s="178">
        <v>0.0</v>
      </c>
      <c r="O6699" s="163"/>
      <c r="P6699" s="164"/>
      <c r="Q6699" s="163"/>
      <c r="R6699" s="163"/>
      <c r="S6699" s="168" t="s">
        <v>20645</v>
      </c>
      <c r="T6699" s="164">
        <v>0.0</v>
      </c>
    </row>
    <row r="6700" ht="18.75" customHeight="1">
      <c r="A6700" s="189">
        <v>46044.37427351852</v>
      </c>
      <c r="B6700" s="171">
        <v>9744.0</v>
      </c>
      <c r="C6700" s="171" t="s">
        <v>744</v>
      </c>
      <c r="D6700" s="171"/>
      <c r="E6700" s="171" t="s">
        <v>20634</v>
      </c>
      <c r="F6700" s="171"/>
      <c r="G6700" s="171"/>
      <c r="H6700" s="172"/>
      <c r="I6700" s="173">
        <v>2680.0</v>
      </c>
      <c r="J6700" s="174">
        <v>120.0</v>
      </c>
      <c r="K6700" s="179">
        <v>0.0</v>
      </c>
      <c r="L6700" s="178">
        <v>120.0</v>
      </c>
      <c r="M6700" s="177">
        <v>0.0</v>
      </c>
      <c r="N6700" s="178">
        <v>0.0</v>
      </c>
      <c r="O6700" s="163"/>
      <c r="P6700" s="164"/>
      <c r="Q6700" s="163"/>
      <c r="R6700" s="163"/>
      <c r="S6700" s="168" t="s">
        <v>20645</v>
      </c>
      <c r="T6700" s="164">
        <v>0.0</v>
      </c>
    </row>
    <row r="6701" ht="18.75" customHeight="1">
      <c r="A6701" s="189">
        <v>46044.409560451386</v>
      </c>
      <c r="B6701" s="171">
        <v>9745.0</v>
      </c>
      <c r="C6701" s="171" t="s">
        <v>6423</v>
      </c>
      <c r="D6701" s="171"/>
      <c r="E6701" s="171" t="s">
        <v>20634</v>
      </c>
      <c r="F6701" s="171"/>
      <c r="G6701" s="171" t="s">
        <v>22684</v>
      </c>
      <c r="H6701" s="172" t="s">
        <v>22684</v>
      </c>
      <c r="I6701" s="173">
        <v>3180.0</v>
      </c>
      <c r="J6701" s="174">
        <v>140.0</v>
      </c>
      <c r="K6701" s="179">
        <v>0.0</v>
      </c>
      <c r="L6701" s="178">
        <v>0.0</v>
      </c>
      <c r="M6701" s="177">
        <v>0.0</v>
      </c>
      <c r="N6701" s="178">
        <v>0.0</v>
      </c>
      <c r="O6701" s="163"/>
      <c r="P6701" s="164"/>
      <c r="Q6701" s="163"/>
      <c r="R6701" s="163"/>
      <c r="S6701" s="168" t="s">
        <v>20645</v>
      </c>
      <c r="T6701" s="164">
        <v>0.0</v>
      </c>
    </row>
    <row r="6702" ht="18.75" customHeight="1">
      <c r="A6702" s="189">
        <v>46044.46142475694</v>
      </c>
      <c r="B6702" s="171">
        <v>9746.0</v>
      </c>
      <c r="C6702" s="171" t="s">
        <v>6423</v>
      </c>
      <c r="D6702" s="171"/>
      <c r="E6702" s="171" t="s">
        <v>20634</v>
      </c>
      <c r="F6702" s="171"/>
      <c r="G6702" s="171" t="s">
        <v>22684</v>
      </c>
      <c r="H6702" s="172" t="s">
        <v>22684</v>
      </c>
      <c r="I6702" s="173">
        <v>3040.0</v>
      </c>
      <c r="J6702" s="174">
        <v>280.0</v>
      </c>
      <c r="K6702" s="179">
        <v>0.0</v>
      </c>
      <c r="L6702" s="178">
        <v>280.0</v>
      </c>
      <c r="M6702" s="177">
        <v>0.0</v>
      </c>
      <c r="N6702" s="178">
        <v>0.0</v>
      </c>
      <c r="O6702" s="163"/>
      <c r="P6702" s="164"/>
      <c r="Q6702" s="163"/>
      <c r="R6702" s="163"/>
      <c r="S6702" s="168" t="s">
        <v>20645</v>
      </c>
      <c r="T6702" s="164">
        <v>0.0</v>
      </c>
    </row>
    <row r="6703" ht="18.75" customHeight="1">
      <c r="A6703" s="189">
        <v>46044.47206674769</v>
      </c>
      <c r="B6703" s="171">
        <v>9747.0</v>
      </c>
      <c r="C6703" s="171" t="s">
        <v>2169</v>
      </c>
      <c r="D6703" s="171"/>
      <c r="E6703" s="171" t="s">
        <v>20634</v>
      </c>
      <c r="F6703" s="171"/>
      <c r="G6703" s="171" t="s">
        <v>23368</v>
      </c>
      <c r="H6703" s="172" t="s">
        <v>23368</v>
      </c>
      <c r="I6703" s="173">
        <v>2780.0</v>
      </c>
      <c r="J6703" s="174">
        <v>280.0</v>
      </c>
      <c r="K6703" s="179">
        <v>0.0</v>
      </c>
      <c r="L6703" s="178">
        <v>280.0</v>
      </c>
      <c r="M6703" s="177">
        <v>0.0</v>
      </c>
      <c r="N6703" s="178">
        <v>0.0</v>
      </c>
      <c r="O6703" s="163"/>
      <c r="P6703" s="164"/>
      <c r="Q6703" s="163"/>
      <c r="R6703" s="163"/>
      <c r="S6703" s="168" t="s">
        <v>20645</v>
      </c>
      <c r="T6703" s="164">
        <v>0.0</v>
      </c>
    </row>
    <row r="6704" ht="18.75" customHeight="1">
      <c r="A6704" s="189">
        <v>46044.50546342593</v>
      </c>
      <c r="B6704" s="171">
        <v>9748.0</v>
      </c>
      <c r="C6704" s="171" t="s">
        <v>4651</v>
      </c>
      <c r="D6704" s="171"/>
      <c r="E6704" s="171" t="s">
        <v>20634</v>
      </c>
      <c r="F6704" s="171"/>
      <c r="G6704" s="171"/>
      <c r="H6704" s="172"/>
      <c r="I6704" s="173">
        <v>2560.0</v>
      </c>
      <c r="J6704" s="174">
        <v>200.0</v>
      </c>
      <c r="K6704" s="179">
        <v>200.0</v>
      </c>
      <c r="L6704" s="178">
        <v>0.0</v>
      </c>
      <c r="M6704" s="177">
        <v>0.0</v>
      </c>
      <c r="N6704" s="178">
        <v>0.0</v>
      </c>
      <c r="O6704" s="163"/>
      <c r="P6704" s="164"/>
      <c r="Q6704" s="163"/>
      <c r="R6704" s="163"/>
      <c r="S6704" s="168" t="s">
        <v>20645</v>
      </c>
      <c r="T6704" s="164">
        <v>0.0</v>
      </c>
    </row>
    <row r="6705" ht="18.75" customHeight="1">
      <c r="A6705" s="189">
        <v>46044.51211753472</v>
      </c>
      <c r="B6705" s="171">
        <v>9749.0</v>
      </c>
      <c r="C6705" s="171" t="s">
        <v>4018</v>
      </c>
      <c r="D6705" s="171"/>
      <c r="E6705" s="171" t="s">
        <v>20634</v>
      </c>
      <c r="F6705" s="171"/>
      <c r="G6705" s="171"/>
      <c r="H6705" s="172"/>
      <c r="I6705" s="173">
        <v>4000.0</v>
      </c>
      <c r="J6705" s="174">
        <v>1500.0</v>
      </c>
      <c r="K6705" s="179">
        <v>0.0</v>
      </c>
      <c r="L6705" s="178">
        <v>450.0</v>
      </c>
      <c r="M6705" s="177">
        <v>1050.0</v>
      </c>
      <c r="N6705" s="178">
        <v>0.0</v>
      </c>
      <c r="O6705" s="163"/>
      <c r="P6705" s="164"/>
      <c r="Q6705" s="163"/>
      <c r="R6705" s="163"/>
      <c r="S6705" s="168" t="s">
        <v>20645</v>
      </c>
      <c r="T6705" s="164">
        <v>0.0</v>
      </c>
    </row>
    <row r="6706" ht="18.75" customHeight="1">
      <c r="A6706" s="189">
        <v>46044.52058251157</v>
      </c>
      <c r="B6706" s="171">
        <v>9750.0</v>
      </c>
      <c r="C6706" s="171" t="s">
        <v>6423</v>
      </c>
      <c r="D6706" s="171"/>
      <c r="E6706" s="171" t="s">
        <v>20634</v>
      </c>
      <c r="F6706" s="171"/>
      <c r="G6706" s="171" t="s">
        <v>22683</v>
      </c>
      <c r="H6706" s="172" t="s">
        <v>22683</v>
      </c>
      <c r="I6706" s="173">
        <v>3260.0</v>
      </c>
      <c r="J6706" s="174">
        <v>240.0</v>
      </c>
      <c r="K6706" s="179">
        <v>0.0</v>
      </c>
      <c r="L6706" s="178">
        <v>0.0</v>
      </c>
      <c r="M6706" s="177">
        <v>0.0</v>
      </c>
      <c r="N6706" s="178">
        <v>0.0</v>
      </c>
      <c r="O6706" s="163"/>
      <c r="P6706" s="164"/>
      <c r="Q6706" s="163"/>
      <c r="R6706" s="163"/>
      <c r="S6706" s="168" t="s">
        <v>20645</v>
      </c>
      <c r="T6706" s="164">
        <v>0.0</v>
      </c>
    </row>
    <row r="6707" ht="18.75" customHeight="1">
      <c r="A6707" s="189">
        <v>46044.52143616899</v>
      </c>
      <c r="B6707" s="171">
        <v>9751.0</v>
      </c>
      <c r="C6707" s="171" t="s">
        <v>6423</v>
      </c>
      <c r="D6707" s="171"/>
      <c r="E6707" s="171" t="s">
        <v>20634</v>
      </c>
      <c r="F6707" s="171"/>
      <c r="G6707" s="171" t="s">
        <v>22683</v>
      </c>
      <c r="H6707" s="172" t="s">
        <v>22683</v>
      </c>
      <c r="I6707" s="173">
        <v>3020.0</v>
      </c>
      <c r="J6707" s="174">
        <v>260.0</v>
      </c>
      <c r="K6707" s="179">
        <v>0.0</v>
      </c>
      <c r="L6707" s="178">
        <v>260.0</v>
      </c>
      <c r="M6707" s="177">
        <v>0.0</v>
      </c>
      <c r="N6707" s="178">
        <v>0.0</v>
      </c>
      <c r="O6707" s="163"/>
      <c r="P6707" s="164"/>
      <c r="Q6707" s="163"/>
      <c r="R6707" s="163"/>
      <c r="S6707" s="168" t="s">
        <v>20645</v>
      </c>
      <c r="T6707" s="164">
        <v>0.0</v>
      </c>
    </row>
    <row r="6708" ht="18.75" customHeight="1">
      <c r="A6708" s="170">
        <v>46045.0</v>
      </c>
      <c r="B6708" s="171">
        <v>18779.0</v>
      </c>
      <c r="C6708" s="171" t="s">
        <v>20892</v>
      </c>
      <c r="D6708" s="171" t="s">
        <v>20687</v>
      </c>
      <c r="E6708" s="171">
        <v>8.0</v>
      </c>
      <c r="F6708" s="171" t="s">
        <v>21370</v>
      </c>
      <c r="G6708" s="171" t="s">
        <v>4576</v>
      </c>
      <c r="H6708" s="172" t="s">
        <v>20635</v>
      </c>
      <c r="I6708" s="173">
        <v>13240.0</v>
      </c>
      <c r="J6708" s="174">
        <v>3220.0</v>
      </c>
      <c r="K6708" s="179">
        <v>3220.0</v>
      </c>
      <c r="L6708" s="178"/>
      <c r="M6708" s="177"/>
      <c r="N6708" s="178"/>
      <c r="O6708" s="163"/>
      <c r="P6708" s="164"/>
      <c r="Q6708" s="163"/>
      <c r="R6708" s="163"/>
      <c r="S6708" s="168"/>
      <c r="T6708" s="164"/>
    </row>
    <row r="6709" ht="18.75" customHeight="1">
      <c r="A6709" s="170">
        <v>46045.0</v>
      </c>
      <c r="B6709" s="171">
        <v>18780.0</v>
      </c>
      <c r="C6709" s="171" t="s">
        <v>23369</v>
      </c>
      <c r="D6709" s="171" t="s">
        <v>20659</v>
      </c>
      <c r="E6709" s="171">
        <v>14.0</v>
      </c>
      <c r="F6709" s="171" t="s">
        <v>20778</v>
      </c>
      <c r="G6709" s="171" t="s">
        <v>19240</v>
      </c>
      <c r="H6709" s="172" t="s">
        <v>20635</v>
      </c>
      <c r="I6709" s="173">
        <v>10540.0</v>
      </c>
      <c r="J6709" s="174">
        <v>500.0</v>
      </c>
      <c r="K6709" s="179">
        <v>500.0</v>
      </c>
      <c r="L6709" s="178"/>
      <c r="M6709" s="177"/>
      <c r="N6709" s="178"/>
      <c r="O6709" s="163"/>
      <c r="P6709" s="164"/>
      <c r="Q6709" s="163"/>
      <c r="R6709" s="163"/>
      <c r="S6709" s="168"/>
      <c r="T6709" s="164"/>
    </row>
    <row r="6710" ht="18.75" customHeight="1">
      <c r="A6710" s="170">
        <v>46045.0</v>
      </c>
      <c r="B6710" s="171">
        <v>18781.0</v>
      </c>
      <c r="C6710" s="171" t="s">
        <v>13439</v>
      </c>
      <c r="D6710" s="171" t="s">
        <v>20687</v>
      </c>
      <c r="E6710" s="171">
        <v>14.0</v>
      </c>
      <c r="F6710" s="171" t="s">
        <v>20838</v>
      </c>
      <c r="G6710" s="171" t="s">
        <v>4149</v>
      </c>
      <c r="H6710" s="172" t="s">
        <v>20635</v>
      </c>
      <c r="I6710" s="173">
        <v>11500.0</v>
      </c>
      <c r="J6710" s="174">
        <v>1460.0</v>
      </c>
      <c r="K6710" s="179">
        <v>1460.0</v>
      </c>
      <c r="L6710" s="178"/>
      <c r="M6710" s="177"/>
      <c r="N6710" s="178"/>
      <c r="O6710" s="163"/>
      <c r="P6710" s="164"/>
      <c r="Q6710" s="163"/>
      <c r="R6710" s="163"/>
      <c r="S6710" s="168"/>
      <c r="T6710" s="164"/>
    </row>
    <row r="6711" ht="18.75" customHeight="1">
      <c r="A6711" s="170">
        <v>46045.0</v>
      </c>
      <c r="B6711" s="171">
        <v>18782.0</v>
      </c>
      <c r="C6711" s="171" t="s">
        <v>20950</v>
      </c>
      <c r="D6711" s="171" t="s">
        <v>20673</v>
      </c>
      <c r="E6711" s="171">
        <v>6.0</v>
      </c>
      <c r="F6711" s="171" t="s">
        <v>22914</v>
      </c>
      <c r="G6711" s="171" t="s">
        <v>19247</v>
      </c>
      <c r="H6711" s="172" t="s">
        <v>20635</v>
      </c>
      <c r="I6711" s="173">
        <v>10160.0</v>
      </c>
      <c r="J6711" s="174">
        <v>340.0</v>
      </c>
      <c r="K6711" s="179">
        <v>340.0</v>
      </c>
      <c r="L6711" s="178"/>
      <c r="M6711" s="177"/>
      <c r="N6711" s="178"/>
      <c r="O6711" s="163"/>
      <c r="P6711" s="164"/>
      <c r="Q6711" s="163"/>
      <c r="R6711" s="163"/>
      <c r="S6711" s="168"/>
      <c r="T6711" s="164"/>
    </row>
    <row r="6712" ht="18.75" customHeight="1">
      <c r="A6712" s="170">
        <v>46045.0</v>
      </c>
      <c r="B6712" s="171">
        <v>18783.0</v>
      </c>
      <c r="C6712" s="171" t="s">
        <v>2895</v>
      </c>
      <c r="D6712" s="171" t="s">
        <v>20687</v>
      </c>
      <c r="E6712" s="171">
        <v>14.0</v>
      </c>
      <c r="F6712" s="171" t="s">
        <v>21118</v>
      </c>
      <c r="G6712" s="171" t="s">
        <v>4039</v>
      </c>
      <c r="H6712" s="172" t="s">
        <v>20635</v>
      </c>
      <c r="I6712" s="173">
        <v>12920.0</v>
      </c>
      <c r="J6712" s="174">
        <v>2880.0</v>
      </c>
      <c r="K6712" s="179">
        <v>2880.0</v>
      </c>
      <c r="L6712" s="178"/>
      <c r="M6712" s="177"/>
      <c r="N6712" s="178"/>
      <c r="O6712" s="163"/>
      <c r="P6712" s="164"/>
      <c r="Q6712" s="163"/>
      <c r="R6712" s="163"/>
      <c r="S6712" s="168"/>
      <c r="T6712" s="164"/>
    </row>
    <row r="6713" ht="18.75" customHeight="1">
      <c r="A6713" s="170">
        <v>46045.0</v>
      </c>
      <c r="B6713" s="171">
        <v>18784.0</v>
      </c>
      <c r="C6713" s="171" t="s">
        <v>9968</v>
      </c>
      <c r="D6713" s="171" t="s">
        <v>20659</v>
      </c>
      <c r="E6713" s="171">
        <v>8.0</v>
      </c>
      <c r="F6713" s="171" t="s">
        <v>21262</v>
      </c>
      <c r="G6713" s="171" t="s">
        <v>14459</v>
      </c>
      <c r="H6713" s="172" t="s">
        <v>20635</v>
      </c>
      <c r="I6713" s="173">
        <v>10760.0</v>
      </c>
      <c r="J6713" s="174">
        <v>1060.0</v>
      </c>
      <c r="K6713" s="179">
        <v>1060.0</v>
      </c>
      <c r="L6713" s="178"/>
      <c r="M6713" s="177"/>
      <c r="N6713" s="178"/>
      <c r="O6713" s="163"/>
      <c r="P6713" s="164"/>
      <c r="Q6713" s="163"/>
      <c r="R6713" s="163"/>
      <c r="S6713" s="168"/>
      <c r="T6713" s="164"/>
    </row>
    <row r="6714" ht="18.75" customHeight="1">
      <c r="A6714" s="170">
        <v>46045.0</v>
      </c>
      <c r="B6714" s="171">
        <v>18785.0</v>
      </c>
      <c r="C6714" s="171" t="s">
        <v>23370</v>
      </c>
      <c r="D6714" s="171" t="s">
        <v>20687</v>
      </c>
      <c r="E6714" s="171">
        <v>8.0</v>
      </c>
      <c r="F6714" s="171" t="s">
        <v>20818</v>
      </c>
      <c r="G6714" s="171" t="s">
        <v>19256</v>
      </c>
      <c r="H6714" s="172" t="s">
        <v>20635</v>
      </c>
      <c r="I6714" s="173">
        <v>10780.0</v>
      </c>
      <c r="J6714" s="174">
        <v>760.0</v>
      </c>
      <c r="K6714" s="179">
        <v>760.0</v>
      </c>
      <c r="L6714" s="178"/>
      <c r="M6714" s="177"/>
      <c r="N6714" s="178"/>
      <c r="O6714" s="163"/>
      <c r="P6714" s="164"/>
      <c r="Q6714" s="163"/>
      <c r="R6714" s="163"/>
      <c r="S6714" s="168"/>
      <c r="T6714" s="164"/>
    </row>
    <row r="6715" ht="18.75" customHeight="1">
      <c r="A6715" s="170">
        <v>46045.0</v>
      </c>
      <c r="B6715" s="171">
        <v>18787.0</v>
      </c>
      <c r="C6715" s="171" t="s">
        <v>3220</v>
      </c>
      <c r="D6715" s="171" t="s">
        <v>20687</v>
      </c>
      <c r="E6715" s="171">
        <v>14.0</v>
      </c>
      <c r="F6715" s="171" t="s">
        <v>21244</v>
      </c>
      <c r="G6715" s="171" t="s">
        <v>15427</v>
      </c>
      <c r="H6715" s="172" t="s">
        <v>20635</v>
      </c>
      <c r="I6715" s="173">
        <v>16520.0</v>
      </c>
      <c r="J6715" s="174">
        <v>6480.0</v>
      </c>
      <c r="K6715" s="179">
        <v>6480.0</v>
      </c>
      <c r="L6715" s="178"/>
      <c r="M6715" s="177"/>
      <c r="N6715" s="178"/>
      <c r="O6715" s="163"/>
      <c r="P6715" s="164"/>
      <c r="Q6715" s="163"/>
      <c r="R6715" s="163"/>
      <c r="S6715" s="168"/>
      <c r="T6715" s="164"/>
    </row>
    <row r="6716" ht="18.75" customHeight="1">
      <c r="A6716" s="170">
        <v>46045.0</v>
      </c>
      <c r="B6716" s="171">
        <v>18788.0</v>
      </c>
      <c r="C6716" s="171" t="s">
        <v>4027</v>
      </c>
      <c r="D6716" s="171" t="s">
        <v>5686</v>
      </c>
      <c r="E6716" s="171">
        <v>40.0</v>
      </c>
      <c r="F6716" s="171"/>
      <c r="G6716" s="171" t="s">
        <v>23318</v>
      </c>
      <c r="H6716" s="172" t="s">
        <v>20637</v>
      </c>
      <c r="I6716" s="173">
        <v>22740.0</v>
      </c>
      <c r="J6716" s="174">
        <v>6380.0</v>
      </c>
      <c r="K6716" s="179"/>
      <c r="L6716" s="178"/>
      <c r="M6716" s="177">
        <v>6380.0</v>
      </c>
      <c r="N6716" s="178"/>
      <c r="O6716" s="163"/>
      <c r="P6716" s="164"/>
      <c r="Q6716" s="163"/>
      <c r="R6716" s="163"/>
      <c r="S6716" s="168"/>
      <c r="T6716" s="164"/>
    </row>
    <row r="6717" ht="18.75" customHeight="1">
      <c r="A6717" s="170">
        <v>46045.0</v>
      </c>
      <c r="B6717" s="171">
        <v>18789.0</v>
      </c>
      <c r="C6717" s="171" t="s">
        <v>4027</v>
      </c>
      <c r="D6717" s="171" t="s">
        <v>5686</v>
      </c>
      <c r="E6717" s="171">
        <v>40.0</v>
      </c>
      <c r="F6717" s="171"/>
      <c r="G6717" s="171" t="s">
        <v>23318</v>
      </c>
      <c r="H6717" s="172" t="s">
        <v>20637</v>
      </c>
      <c r="I6717" s="173">
        <v>24220.0</v>
      </c>
      <c r="J6717" s="174">
        <v>7860.0</v>
      </c>
      <c r="K6717" s="179"/>
      <c r="L6717" s="178"/>
      <c r="M6717" s="177">
        <v>7860.0</v>
      </c>
      <c r="N6717" s="178"/>
      <c r="O6717" s="163"/>
      <c r="P6717" s="164"/>
      <c r="Q6717" s="163"/>
      <c r="R6717" s="163"/>
      <c r="S6717" s="168"/>
      <c r="T6717" s="164"/>
    </row>
    <row r="6718" ht="18.75" customHeight="1">
      <c r="A6718" s="170">
        <v>46045.0</v>
      </c>
      <c r="B6718" s="171">
        <v>18790.0</v>
      </c>
      <c r="C6718" s="171" t="s">
        <v>3117</v>
      </c>
      <c r="D6718" s="171" t="s">
        <v>20659</v>
      </c>
      <c r="E6718" s="171">
        <v>8.0</v>
      </c>
      <c r="F6718" s="171" t="s">
        <v>21831</v>
      </c>
      <c r="G6718" s="171" t="s">
        <v>4637</v>
      </c>
      <c r="H6718" s="172" t="s">
        <v>20635</v>
      </c>
      <c r="I6718" s="173">
        <v>11620.0</v>
      </c>
      <c r="J6718" s="174">
        <v>1920.0</v>
      </c>
      <c r="K6718" s="179">
        <v>1920.0</v>
      </c>
      <c r="L6718" s="178"/>
      <c r="M6718" s="177"/>
      <c r="N6718" s="178"/>
      <c r="O6718" s="163"/>
      <c r="P6718" s="164"/>
      <c r="Q6718" s="163"/>
      <c r="R6718" s="163"/>
      <c r="S6718" s="168"/>
      <c r="T6718" s="164"/>
    </row>
    <row r="6719" ht="18.75" customHeight="1">
      <c r="A6719" s="170">
        <v>46045.0</v>
      </c>
      <c r="B6719" s="171">
        <v>18791.0</v>
      </c>
      <c r="C6719" s="171" t="s">
        <v>23371</v>
      </c>
      <c r="D6719" s="171" t="s">
        <v>20673</v>
      </c>
      <c r="E6719" s="171">
        <v>8.0</v>
      </c>
      <c r="F6719" s="171" t="s">
        <v>20955</v>
      </c>
      <c r="G6719" s="171" t="s">
        <v>18647</v>
      </c>
      <c r="H6719" s="172" t="s">
        <v>20635</v>
      </c>
      <c r="I6719" s="173">
        <v>15340.0</v>
      </c>
      <c r="J6719" s="174">
        <v>5500.0</v>
      </c>
      <c r="K6719" s="179">
        <v>5500.0</v>
      </c>
      <c r="L6719" s="178"/>
      <c r="M6719" s="177"/>
      <c r="N6719" s="178"/>
      <c r="O6719" s="163"/>
      <c r="P6719" s="164"/>
      <c r="Q6719" s="163"/>
      <c r="R6719" s="163"/>
      <c r="S6719" s="168"/>
      <c r="T6719" s="164"/>
    </row>
    <row r="6720" ht="18.75" customHeight="1">
      <c r="A6720" s="170">
        <v>46045.0</v>
      </c>
      <c r="B6720" s="171">
        <v>18792.0</v>
      </c>
      <c r="C6720" s="171" t="s">
        <v>4877</v>
      </c>
      <c r="D6720" s="171" t="s">
        <v>20659</v>
      </c>
      <c r="E6720" s="171" t="s">
        <v>177</v>
      </c>
      <c r="F6720" s="171" t="s">
        <v>21463</v>
      </c>
      <c r="G6720" s="171" t="s">
        <v>19283</v>
      </c>
      <c r="H6720" s="172" t="s">
        <v>20635</v>
      </c>
      <c r="I6720" s="173">
        <v>14540.0</v>
      </c>
      <c r="J6720" s="174">
        <v>4220.0</v>
      </c>
      <c r="K6720" s="179">
        <v>4220.0</v>
      </c>
      <c r="L6720" s="178"/>
      <c r="M6720" s="177"/>
      <c r="N6720" s="178"/>
      <c r="O6720" s="163"/>
      <c r="P6720" s="164"/>
      <c r="Q6720" s="163"/>
      <c r="R6720" s="163"/>
      <c r="S6720" s="168"/>
      <c r="T6720" s="164"/>
    </row>
    <row r="6721" ht="18.75" customHeight="1">
      <c r="A6721" s="170">
        <v>46045.0</v>
      </c>
      <c r="B6721" s="171">
        <v>18793.0</v>
      </c>
      <c r="C6721" s="171" t="s">
        <v>21134</v>
      </c>
      <c r="D6721" s="171" t="s">
        <v>20687</v>
      </c>
      <c r="E6721" s="171">
        <v>8.0</v>
      </c>
      <c r="F6721" s="171" t="s">
        <v>20977</v>
      </c>
      <c r="G6721" s="171" t="s">
        <v>19286</v>
      </c>
      <c r="H6721" s="172" t="s">
        <v>20635</v>
      </c>
      <c r="I6721" s="173">
        <v>11380.0</v>
      </c>
      <c r="J6721" s="174">
        <v>1360.0</v>
      </c>
      <c r="K6721" s="179">
        <v>1360.0</v>
      </c>
      <c r="L6721" s="178"/>
      <c r="M6721" s="177"/>
      <c r="N6721" s="178"/>
      <c r="O6721" s="163"/>
      <c r="P6721" s="164"/>
      <c r="Q6721" s="163"/>
      <c r="R6721" s="163"/>
      <c r="S6721" s="168"/>
      <c r="T6721" s="164"/>
    </row>
    <row r="6722" ht="18.75" customHeight="1">
      <c r="A6722" s="170">
        <v>46045.0</v>
      </c>
      <c r="B6722" s="171">
        <v>18794.0</v>
      </c>
      <c r="C6722" s="171" t="s">
        <v>4454</v>
      </c>
      <c r="D6722" s="171" t="s">
        <v>20673</v>
      </c>
      <c r="E6722" s="171">
        <v>14.0</v>
      </c>
      <c r="F6722" s="171" t="s">
        <v>21118</v>
      </c>
      <c r="G6722" s="171" t="s">
        <v>18579</v>
      </c>
      <c r="H6722" s="172" t="s">
        <v>20635</v>
      </c>
      <c r="I6722" s="173">
        <v>18840.0</v>
      </c>
      <c r="J6722" s="174">
        <v>8980.0</v>
      </c>
      <c r="K6722" s="179">
        <v>8980.0</v>
      </c>
      <c r="L6722" s="178"/>
      <c r="M6722" s="177"/>
      <c r="N6722" s="178"/>
      <c r="O6722" s="163"/>
      <c r="P6722" s="164"/>
      <c r="Q6722" s="163"/>
      <c r="R6722" s="163"/>
      <c r="S6722" s="168"/>
      <c r="T6722" s="164"/>
    </row>
    <row r="6723" ht="18.75" customHeight="1">
      <c r="A6723" s="170">
        <v>46045.0</v>
      </c>
      <c r="B6723" s="171">
        <v>18795.0</v>
      </c>
      <c r="C6723" s="171" t="s">
        <v>4671</v>
      </c>
      <c r="D6723" s="171" t="s">
        <v>20659</v>
      </c>
      <c r="E6723" s="171">
        <v>8.0</v>
      </c>
      <c r="F6723" s="171" t="s">
        <v>21551</v>
      </c>
      <c r="G6723" s="171" t="s">
        <v>7963</v>
      </c>
      <c r="H6723" s="172" t="s">
        <v>20635</v>
      </c>
      <c r="I6723" s="173">
        <v>10760.0</v>
      </c>
      <c r="J6723" s="174">
        <v>1060.0</v>
      </c>
      <c r="K6723" s="179">
        <v>1060.0</v>
      </c>
      <c r="L6723" s="178"/>
      <c r="M6723" s="177"/>
      <c r="N6723" s="178"/>
      <c r="O6723" s="163"/>
      <c r="P6723" s="164"/>
      <c r="Q6723" s="163"/>
      <c r="R6723" s="163"/>
      <c r="S6723" s="168"/>
      <c r="T6723" s="164"/>
    </row>
    <row r="6724" ht="18.75" customHeight="1">
      <c r="A6724" s="170">
        <v>46045.0</v>
      </c>
      <c r="B6724" s="171">
        <v>18796.0</v>
      </c>
      <c r="C6724" s="171" t="s">
        <v>4027</v>
      </c>
      <c r="D6724" s="171" t="s">
        <v>5686</v>
      </c>
      <c r="E6724" s="171">
        <v>40.0</v>
      </c>
      <c r="F6724" s="171"/>
      <c r="G6724" s="171" t="s">
        <v>23318</v>
      </c>
      <c r="H6724" s="172" t="s">
        <v>20637</v>
      </c>
      <c r="I6724" s="173">
        <v>22740.0</v>
      </c>
      <c r="J6724" s="174">
        <v>6380.0</v>
      </c>
      <c r="K6724" s="179"/>
      <c r="L6724" s="178"/>
      <c r="M6724" s="177">
        <v>6380.0</v>
      </c>
      <c r="N6724" s="178"/>
      <c r="O6724" s="163"/>
      <c r="P6724" s="164"/>
      <c r="Q6724" s="163"/>
      <c r="R6724" s="163"/>
      <c r="S6724" s="168"/>
      <c r="T6724" s="164"/>
    </row>
    <row r="6725" ht="18.75" customHeight="1">
      <c r="A6725" s="170">
        <v>46045.0</v>
      </c>
      <c r="B6725" s="171">
        <v>18797.0</v>
      </c>
      <c r="C6725" s="171" t="s">
        <v>4027</v>
      </c>
      <c r="D6725" s="171" t="s">
        <v>5686</v>
      </c>
      <c r="E6725" s="171">
        <v>40.0</v>
      </c>
      <c r="F6725" s="171"/>
      <c r="G6725" s="171" t="s">
        <v>23318</v>
      </c>
      <c r="H6725" s="172" t="s">
        <v>20637</v>
      </c>
      <c r="I6725" s="173">
        <v>21960.0</v>
      </c>
      <c r="J6725" s="174">
        <v>5600.0</v>
      </c>
      <c r="K6725" s="179"/>
      <c r="L6725" s="178"/>
      <c r="M6725" s="177">
        <v>5600.0</v>
      </c>
      <c r="N6725" s="178"/>
      <c r="O6725" s="163"/>
      <c r="P6725" s="164"/>
      <c r="Q6725" s="163"/>
      <c r="R6725" s="163"/>
      <c r="S6725" s="168"/>
      <c r="T6725" s="164"/>
    </row>
    <row r="6726" ht="18.75" customHeight="1">
      <c r="A6726" s="170">
        <v>46045.0</v>
      </c>
      <c r="B6726" s="171">
        <v>18798.0</v>
      </c>
      <c r="C6726" s="171" t="s">
        <v>23372</v>
      </c>
      <c r="D6726" s="171" t="s">
        <v>20687</v>
      </c>
      <c r="E6726" s="171">
        <v>8.0</v>
      </c>
      <c r="F6726" s="171" t="s">
        <v>20780</v>
      </c>
      <c r="G6726" s="171" t="s">
        <v>19311</v>
      </c>
      <c r="H6726" s="172" t="s">
        <v>20635</v>
      </c>
      <c r="I6726" s="173">
        <v>12140.0</v>
      </c>
      <c r="J6726" s="174">
        <v>2120.0</v>
      </c>
      <c r="K6726" s="179">
        <v>2120.0</v>
      </c>
      <c r="L6726" s="178"/>
      <c r="M6726" s="177"/>
      <c r="N6726" s="178"/>
      <c r="O6726" s="163"/>
      <c r="P6726" s="164"/>
      <c r="Q6726" s="163"/>
      <c r="R6726" s="163"/>
      <c r="S6726" s="168"/>
      <c r="T6726" s="164"/>
    </row>
    <row r="6727" ht="18.75" customHeight="1">
      <c r="A6727" s="170">
        <v>46045.0</v>
      </c>
      <c r="B6727" s="171">
        <v>18799.0</v>
      </c>
      <c r="C6727" s="171" t="s">
        <v>23373</v>
      </c>
      <c r="D6727" s="171" t="s">
        <v>5686</v>
      </c>
      <c r="E6727" s="171">
        <v>40.0</v>
      </c>
      <c r="F6727" s="171"/>
      <c r="G6727" s="171" t="s">
        <v>23318</v>
      </c>
      <c r="H6727" s="172" t="s">
        <v>20637</v>
      </c>
      <c r="I6727" s="173">
        <v>22280.0</v>
      </c>
      <c r="J6727" s="174">
        <v>5920.0</v>
      </c>
      <c r="K6727" s="179"/>
      <c r="L6727" s="178"/>
      <c r="M6727" s="177">
        <v>5920.0</v>
      </c>
      <c r="N6727" s="178"/>
      <c r="O6727" s="163"/>
      <c r="P6727" s="164"/>
      <c r="Q6727" s="163"/>
      <c r="R6727" s="163"/>
      <c r="S6727" s="168"/>
      <c r="T6727" s="164"/>
    </row>
    <row r="6728" ht="18.75" customHeight="1">
      <c r="A6728" s="170">
        <v>46045.0</v>
      </c>
      <c r="B6728" s="171">
        <v>18800.0</v>
      </c>
      <c r="C6728" s="171" t="s">
        <v>23374</v>
      </c>
      <c r="D6728" s="171" t="s">
        <v>20673</v>
      </c>
      <c r="E6728" s="171">
        <v>6.0</v>
      </c>
      <c r="F6728" s="171" t="s">
        <v>23375</v>
      </c>
      <c r="G6728" s="171" t="s">
        <v>19317</v>
      </c>
      <c r="H6728" s="172" t="s">
        <v>20635</v>
      </c>
      <c r="I6728" s="173">
        <v>10980.0</v>
      </c>
      <c r="J6728" s="174">
        <v>1160.0</v>
      </c>
      <c r="K6728" s="179">
        <v>1160.0</v>
      </c>
      <c r="L6728" s="178"/>
      <c r="M6728" s="177"/>
      <c r="N6728" s="178"/>
      <c r="O6728" s="163"/>
      <c r="P6728" s="164"/>
      <c r="Q6728" s="163"/>
      <c r="R6728" s="163"/>
      <c r="S6728" s="168"/>
      <c r="T6728" s="164"/>
    </row>
    <row r="6729" ht="18.75" customHeight="1">
      <c r="A6729" s="170">
        <v>46045.0</v>
      </c>
      <c r="B6729" s="171">
        <v>18801.0</v>
      </c>
      <c r="C6729" s="171" t="s">
        <v>23376</v>
      </c>
      <c r="D6729" s="171" t="s">
        <v>20687</v>
      </c>
      <c r="E6729" s="171">
        <v>8.0</v>
      </c>
      <c r="F6729" s="171" t="s">
        <v>21831</v>
      </c>
      <c r="G6729" s="171" t="s">
        <v>19322</v>
      </c>
      <c r="H6729" s="172" t="s">
        <v>20635</v>
      </c>
      <c r="I6729" s="173">
        <v>12620.0</v>
      </c>
      <c r="J6729" s="174">
        <v>2600.0</v>
      </c>
      <c r="K6729" s="179">
        <v>2600.0</v>
      </c>
      <c r="L6729" s="178"/>
      <c r="M6729" s="177"/>
      <c r="N6729" s="178"/>
      <c r="O6729" s="163"/>
      <c r="P6729" s="164"/>
      <c r="Q6729" s="163"/>
      <c r="R6729" s="163"/>
      <c r="S6729" s="168"/>
      <c r="T6729" s="164"/>
    </row>
    <row r="6730" ht="18.75" customHeight="1">
      <c r="A6730" s="189">
        <v>46045.02900672454</v>
      </c>
      <c r="B6730" s="171">
        <v>9753.0</v>
      </c>
      <c r="C6730" s="171" t="s">
        <v>4017</v>
      </c>
      <c r="D6730" s="171"/>
      <c r="E6730" s="171" t="s">
        <v>20634</v>
      </c>
      <c r="F6730" s="171"/>
      <c r="G6730" s="171" t="s">
        <v>4500</v>
      </c>
      <c r="H6730" s="172" t="s">
        <v>4500</v>
      </c>
      <c r="I6730" s="173">
        <v>3500.0</v>
      </c>
      <c r="J6730" s="174">
        <v>480.0</v>
      </c>
      <c r="K6730" s="179">
        <v>480.0</v>
      </c>
      <c r="L6730" s="178">
        <v>0.0</v>
      </c>
      <c r="M6730" s="177">
        <v>0.0</v>
      </c>
      <c r="N6730" s="178">
        <v>0.0</v>
      </c>
      <c r="O6730" s="163"/>
      <c r="P6730" s="164"/>
      <c r="Q6730" s="163"/>
      <c r="R6730" s="163"/>
      <c r="S6730" s="168" t="s">
        <v>20645</v>
      </c>
      <c r="T6730" s="164">
        <v>0.0</v>
      </c>
    </row>
    <row r="6731" ht="18.75" customHeight="1">
      <c r="A6731" s="189">
        <v>46045.37265280093</v>
      </c>
      <c r="B6731" s="171">
        <v>9754.0</v>
      </c>
      <c r="C6731" s="171" t="s">
        <v>4062</v>
      </c>
      <c r="D6731" s="171"/>
      <c r="E6731" s="171" t="s">
        <v>20634</v>
      </c>
      <c r="F6731" s="171"/>
      <c r="G6731" s="171"/>
      <c r="H6731" s="172"/>
      <c r="I6731" s="173">
        <v>6080.0</v>
      </c>
      <c r="J6731" s="174">
        <v>1420.0</v>
      </c>
      <c r="K6731" s="179">
        <v>1420.0</v>
      </c>
      <c r="L6731" s="178">
        <v>0.0</v>
      </c>
      <c r="M6731" s="177">
        <v>0.0</v>
      </c>
      <c r="N6731" s="178">
        <v>0.0</v>
      </c>
      <c r="O6731" s="163"/>
      <c r="P6731" s="164"/>
      <c r="Q6731" s="163"/>
      <c r="R6731" s="163"/>
      <c r="S6731" s="168" t="s">
        <v>20645</v>
      </c>
      <c r="T6731" s="164">
        <v>0.0</v>
      </c>
    </row>
    <row r="6732" ht="18.75" customHeight="1">
      <c r="A6732" s="189">
        <v>46045.385626365736</v>
      </c>
      <c r="B6732" s="171">
        <v>9755.0</v>
      </c>
      <c r="C6732" s="171" t="s">
        <v>6423</v>
      </c>
      <c r="D6732" s="171"/>
      <c r="E6732" s="171" t="s">
        <v>20634</v>
      </c>
      <c r="F6732" s="171"/>
      <c r="G6732" s="171" t="s">
        <v>22684</v>
      </c>
      <c r="H6732" s="172" t="s">
        <v>22684</v>
      </c>
      <c r="I6732" s="173">
        <v>3280.0</v>
      </c>
      <c r="J6732" s="174">
        <v>100.0</v>
      </c>
      <c r="K6732" s="179">
        <v>0.0</v>
      </c>
      <c r="L6732" s="178">
        <v>0.0</v>
      </c>
      <c r="M6732" s="177">
        <v>0.0</v>
      </c>
      <c r="N6732" s="178">
        <v>0.0</v>
      </c>
      <c r="O6732" s="163"/>
      <c r="P6732" s="164"/>
      <c r="Q6732" s="163"/>
      <c r="R6732" s="163"/>
      <c r="S6732" s="168" t="s">
        <v>20645</v>
      </c>
      <c r="T6732" s="164">
        <v>0.0</v>
      </c>
    </row>
    <row r="6733" ht="18.75" customHeight="1">
      <c r="A6733" s="189">
        <v>46045.48161840277</v>
      </c>
      <c r="B6733" s="171">
        <v>9756.0</v>
      </c>
      <c r="C6733" s="171" t="s">
        <v>6423</v>
      </c>
      <c r="D6733" s="171"/>
      <c r="E6733" s="171" t="s">
        <v>20634</v>
      </c>
      <c r="F6733" s="171"/>
      <c r="G6733" s="171" t="s">
        <v>22684</v>
      </c>
      <c r="H6733" s="172" t="s">
        <v>22684</v>
      </c>
      <c r="I6733" s="173">
        <v>3180.0</v>
      </c>
      <c r="J6733" s="174">
        <v>420.0</v>
      </c>
      <c r="K6733" s="179">
        <v>0.0</v>
      </c>
      <c r="L6733" s="178">
        <v>420.0</v>
      </c>
      <c r="M6733" s="177">
        <v>0.0</v>
      </c>
      <c r="N6733" s="178">
        <v>0.0</v>
      </c>
      <c r="O6733" s="163"/>
      <c r="P6733" s="164"/>
      <c r="Q6733" s="163"/>
      <c r="R6733" s="163"/>
      <c r="S6733" s="168" t="s">
        <v>20645</v>
      </c>
      <c r="T6733" s="164">
        <v>0.0</v>
      </c>
    </row>
    <row r="6734" ht="18.75" customHeight="1">
      <c r="A6734" s="189">
        <v>46045.48322862269</v>
      </c>
      <c r="B6734" s="171">
        <v>9757.0</v>
      </c>
      <c r="C6734" s="171" t="s">
        <v>4444</v>
      </c>
      <c r="D6734" s="171"/>
      <c r="E6734" s="171" t="s">
        <v>20634</v>
      </c>
      <c r="F6734" s="171"/>
      <c r="G6734" s="171"/>
      <c r="H6734" s="172"/>
      <c r="I6734" s="173">
        <v>2580.0</v>
      </c>
      <c r="J6734" s="174">
        <v>380.0</v>
      </c>
      <c r="K6734" s="179">
        <v>380.0</v>
      </c>
      <c r="L6734" s="178">
        <v>0.0</v>
      </c>
      <c r="M6734" s="177">
        <v>0.0</v>
      </c>
      <c r="N6734" s="178">
        <v>0.0</v>
      </c>
      <c r="O6734" s="163"/>
      <c r="P6734" s="164"/>
      <c r="Q6734" s="163"/>
      <c r="R6734" s="163"/>
      <c r="S6734" s="168" t="s">
        <v>20645</v>
      </c>
      <c r="T6734" s="164">
        <v>0.0</v>
      </c>
    </row>
    <row r="6735" ht="18.75" customHeight="1">
      <c r="A6735" s="189">
        <v>46045.516736550926</v>
      </c>
      <c r="B6735" s="171">
        <v>9758.0</v>
      </c>
      <c r="C6735" s="171" t="s">
        <v>4017</v>
      </c>
      <c r="D6735" s="171"/>
      <c r="E6735" s="171" t="s">
        <v>20634</v>
      </c>
      <c r="F6735" s="171"/>
      <c r="G6735" s="171" t="s">
        <v>4500</v>
      </c>
      <c r="H6735" s="172" t="s">
        <v>4500</v>
      </c>
      <c r="I6735" s="173">
        <v>3660.0</v>
      </c>
      <c r="J6735" s="174">
        <v>560.0</v>
      </c>
      <c r="K6735" s="179">
        <v>560.0</v>
      </c>
      <c r="L6735" s="178">
        <v>0.0</v>
      </c>
      <c r="M6735" s="177">
        <v>0.0</v>
      </c>
      <c r="N6735" s="178">
        <v>0.0</v>
      </c>
      <c r="O6735" s="163"/>
      <c r="P6735" s="164"/>
      <c r="Q6735" s="163"/>
      <c r="R6735" s="163"/>
      <c r="S6735" s="168" t="s">
        <v>20645</v>
      </c>
      <c r="T6735" s="164">
        <v>0.0</v>
      </c>
    </row>
    <row r="6736" ht="18.75" customHeight="1">
      <c r="A6736" s="189">
        <v>46045.52249364583</v>
      </c>
      <c r="B6736" s="171">
        <v>9759.0</v>
      </c>
      <c r="C6736" s="171" t="s">
        <v>744</v>
      </c>
      <c r="D6736" s="171"/>
      <c r="E6736" s="171" t="s">
        <v>20634</v>
      </c>
      <c r="F6736" s="171"/>
      <c r="G6736" s="171"/>
      <c r="H6736" s="172"/>
      <c r="I6736" s="173">
        <v>2780.0</v>
      </c>
      <c r="J6736" s="174">
        <v>240.0</v>
      </c>
      <c r="K6736" s="179">
        <v>0.0</v>
      </c>
      <c r="L6736" s="178">
        <v>240.0</v>
      </c>
      <c r="M6736" s="177">
        <v>0.0</v>
      </c>
      <c r="N6736" s="178">
        <v>0.0</v>
      </c>
      <c r="O6736" s="163"/>
      <c r="P6736" s="164"/>
      <c r="Q6736" s="163"/>
      <c r="R6736" s="163"/>
      <c r="S6736" s="168" t="s">
        <v>20645</v>
      </c>
      <c r="T6736" s="164">
        <v>0.0</v>
      </c>
    </row>
    <row r="6737" ht="18.75" customHeight="1">
      <c r="A6737" s="189">
        <v>46045.605810775465</v>
      </c>
      <c r="B6737" s="171">
        <v>9760.0</v>
      </c>
      <c r="C6737" s="171" t="s">
        <v>4016</v>
      </c>
      <c r="D6737" s="171"/>
      <c r="E6737" s="171" t="s">
        <v>20634</v>
      </c>
      <c r="F6737" s="171"/>
      <c r="G6737" s="171" t="s">
        <v>21149</v>
      </c>
      <c r="H6737" s="172" t="s">
        <v>21149</v>
      </c>
      <c r="I6737" s="173">
        <v>3800.0</v>
      </c>
      <c r="J6737" s="174">
        <v>1060.0</v>
      </c>
      <c r="K6737" s="179">
        <v>1060.0</v>
      </c>
      <c r="L6737" s="178">
        <v>0.0</v>
      </c>
      <c r="M6737" s="177">
        <v>0.0</v>
      </c>
      <c r="N6737" s="178">
        <v>0.0</v>
      </c>
      <c r="O6737" s="163"/>
      <c r="P6737" s="164"/>
      <c r="Q6737" s="163"/>
      <c r="R6737" s="163"/>
      <c r="S6737" s="168" t="s">
        <v>20645</v>
      </c>
      <c r="T6737" s="164">
        <v>0.0</v>
      </c>
    </row>
    <row r="6738" ht="18.75" customHeight="1">
      <c r="A6738" s="189">
        <v>46045.63200648148</v>
      </c>
      <c r="B6738" s="171">
        <v>9761.0</v>
      </c>
      <c r="C6738" s="171" t="s">
        <v>4112</v>
      </c>
      <c r="D6738" s="171"/>
      <c r="E6738" s="171" t="s">
        <v>20634</v>
      </c>
      <c r="F6738" s="171"/>
      <c r="G6738" s="171"/>
      <c r="H6738" s="172"/>
      <c r="I6738" s="173">
        <v>4180.0</v>
      </c>
      <c r="J6738" s="174">
        <v>1460.0</v>
      </c>
      <c r="K6738" s="179">
        <v>1460.0</v>
      </c>
      <c r="L6738" s="178">
        <v>0.0</v>
      </c>
      <c r="M6738" s="177">
        <v>0.0</v>
      </c>
      <c r="N6738" s="178">
        <v>0.0</v>
      </c>
      <c r="O6738" s="163"/>
      <c r="P6738" s="164"/>
      <c r="Q6738" s="163"/>
      <c r="R6738" s="163"/>
      <c r="S6738" s="168" t="s">
        <v>20645</v>
      </c>
      <c r="T6738" s="164">
        <v>0.0</v>
      </c>
    </row>
    <row r="6739" ht="18.75" customHeight="1">
      <c r="A6739" s="189">
        <v>46045.63472376157</v>
      </c>
      <c r="B6739" s="171">
        <v>9762.0</v>
      </c>
      <c r="C6739" s="171" t="s">
        <v>2169</v>
      </c>
      <c r="D6739" s="171"/>
      <c r="E6739" s="171" t="s">
        <v>20634</v>
      </c>
      <c r="F6739" s="171"/>
      <c r="G6739" s="171" t="s">
        <v>23350</v>
      </c>
      <c r="H6739" s="172" t="s">
        <v>23350</v>
      </c>
      <c r="I6739" s="173">
        <v>3220.0</v>
      </c>
      <c r="J6739" s="174">
        <v>660.0</v>
      </c>
      <c r="K6739" s="179">
        <v>660.0</v>
      </c>
      <c r="L6739" s="178">
        <v>0.0</v>
      </c>
      <c r="M6739" s="177">
        <v>0.0</v>
      </c>
      <c r="N6739" s="178">
        <v>0.0</v>
      </c>
      <c r="O6739" s="163"/>
      <c r="P6739" s="164"/>
      <c r="Q6739" s="163"/>
      <c r="R6739" s="163"/>
      <c r="S6739" s="168" t="s">
        <v>20645</v>
      </c>
      <c r="T6739" s="164">
        <v>0.0</v>
      </c>
    </row>
    <row r="6740" ht="18.75" customHeight="1">
      <c r="A6740" s="189">
        <v>46045.63824606482</v>
      </c>
      <c r="B6740" s="171">
        <v>9763.0</v>
      </c>
      <c r="C6740" s="171" t="s">
        <v>2781</v>
      </c>
      <c r="D6740" s="171"/>
      <c r="E6740" s="171" t="s">
        <v>20634</v>
      </c>
      <c r="F6740" s="171"/>
      <c r="G6740" s="171"/>
      <c r="H6740" s="172"/>
      <c r="I6740" s="173">
        <v>3240.0</v>
      </c>
      <c r="J6740" s="174">
        <v>420.0</v>
      </c>
      <c r="K6740" s="179">
        <v>420.0</v>
      </c>
      <c r="L6740" s="178">
        <v>0.0</v>
      </c>
      <c r="M6740" s="177">
        <v>0.0</v>
      </c>
      <c r="N6740" s="178">
        <v>0.0</v>
      </c>
      <c r="O6740" s="163"/>
      <c r="P6740" s="164"/>
      <c r="Q6740" s="163"/>
      <c r="R6740" s="163"/>
      <c r="S6740" s="168" t="s">
        <v>20645</v>
      </c>
      <c r="T6740" s="164">
        <v>0.0</v>
      </c>
    </row>
    <row r="6741" ht="18.75" customHeight="1">
      <c r="A6741" s="170">
        <v>46046.0</v>
      </c>
      <c r="B6741" s="171">
        <v>18803.0</v>
      </c>
      <c r="C6741" s="171" t="s">
        <v>21692</v>
      </c>
      <c r="D6741" s="171" t="s">
        <v>20687</v>
      </c>
      <c r="E6741" s="171">
        <v>8.0</v>
      </c>
      <c r="F6741" s="171" t="s">
        <v>20909</v>
      </c>
      <c r="G6741" s="171" t="s">
        <v>23377</v>
      </c>
      <c r="H6741" s="172" t="s">
        <v>20638</v>
      </c>
      <c r="I6741" s="173">
        <v>16840.0</v>
      </c>
      <c r="J6741" s="174">
        <v>6820.0</v>
      </c>
      <c r="K6741" s="179"/>
      <c r="L6741" s="178"/>
      <c r="M6741" s="177"/>
      <c r="N6741" s="178">
        <v>6820.0</v>
      </c>
      <c r="O6741" s="163"/>
      <c r="P6741" s="164"/>
      <c r="Q6741" s="163"/>
      <c r="R6741" s="163"/>
      <c r="S6741" s="168"/>
      <c r="T6741" s="164"/>
    </row>
    <row r="6742" ht="18.75" customHeight="1">
      <c r="A6742" s="170">
        <v>46046.0</v>
      </c>
      <c r="B6742" s="171">
        <v>18804.0</v>
      </c>
      <c r="C6742" s="171" t="s">
        <v>21692</v>
      </c>
      <c r="D6742" s="171" t="s">
        <v>20687</v>
      </c>
      <c r="E6742" s="171">
        <v>8.0</v>
      </c>
      <c r="F6742" s="171" t="s">
        <v>20961</v>
      </c>
      <c r="G6742" s="171" t="s">
        <v>23378</v>
      </c>
      <c r="H6742" s="172" t="s">
        <v>20635</v>
      </c>
      <c r="I6742" s="173">
        <v>15820.0</v>
      </c>
      <c r="J6742" s="174">
        <v>5800.0</v>
      </c>
      <c r="K6742" s="179">
        <v>5800.0</v>
      </c>
      <c r="L6742" s="178"/>
      <c r="M6742" s="177"/>
      <c r="N6742" s="178"/>
      <c r="O6742" s="163"/>
      <c r="P6742" s="164"/>
      <c r="Q6742" s="163"/>
      <c r="R6742" s="163"/>
      <c r="S6742" s="168"/>
      <c r="T6742" s="164"/>
    </row>
    <row r="6743" ht="18.75" customHeight="1">
      <c r="A6743" s="189">
        <v>46046.0</v>
      </c>
      <c r="B6743" s="171">
        <v>9772.0</v>
      </c>
      <c r="C6743" s="171" t="s">
        <v>22866</v>
      </c>
      <c r="D6743" s="171"/>
      <c r="E6743" s="171" t="s">
        <v>20634</v>
      </c>
      <c r="F6743" s="171"/>
      <c r="G6743" s="171" t="s">
        <v>21519</v>
      </c>
      <c r="H6743" s="172" t="s">
        <v>21519</v>
      </c>
      <c r="I6743" s="173">
        <v>3480.0</v>
      </c>
      <c r="J6743" s="174">
        <v>480.0</v>
      </c>
      <c r="K6743" s="179">
        <v>480.0</v>
      </c>
      <c r="L6743" s="178">
        <v>0.0</v>
      </c>
      <c r="M6743" s="177">
        <v>0.0</v>
      </c>
      <c r="N6743" s="178">
        <v>0.0</v>
      </c>
      <c r="O6743" s="163"/>
      <c r="P6743" s="164"/>
      <c r="Q6743" s="163"/>
      <c r="R6743" s="163"/>
      <c r="S6743" s="168" t="s">
        <v>20645</v>
      </c>
      <c r="T6743" s="164">
        <v>0.0</v>
      </c>
    </row>
    <row r="6744" ht="18.75" customHeight="1">
      <c r="A6744" s="189">
        <v>46046.0</v>
      </c>
      <c r="B6744" s="171">
        <v>9773.0</v>
      </c>
      <c r="C6744" s="171" t="s">
        <v>22866</v>
      </c>
      <c r="D6744" s="171"/>
      <c r="E6744" s="171" t="s">
        <v>20634</v>
      </c>
      <c r="F6744" s="171"/>
      <c r="G6744" s="171" t="s">
        <v>21180</v>
      </c>
      <c r="H6744" s="172" t="s">
        <v>21180</v>
      </c>
      <c r="I6744" s="173">
        <v>3120.0</v>
      </c>
      <c r="J6744" s="174">
        <v>940.0</v>
      </c>
      <c r="K6744" s="179">
        <v>940.0</v>
      </c>
      <c r="L6744" s="178">
        <v>0.0</v>
      </c>
      <c r="M6744" s="177">
        <v>0.0</v>
      </c>
      <c r="N6744" s="178">
        <v>0.0</v>
      </c>
      <c r="O6744" s="163"/>
      <c r="P6744" s="164"/>
      <c r="Q6744" s="163"/>
      <c r="R6744" s="163"/>
      <c r="S6744" s="168" t="s">
        <v>20645</v>
      </c>
      <c r="T6744" s="164">
        <v>0.0</v>
      </c>
    </row>
    <row r="6745" ht="18.75" customHeight="1">
      <c r="A6745" s="189">
        <v>46046.0</v>
      </c>
      <c r="B6745" s="171">
        <v>9774.0</v>
      </c>
      <c r="C6745" s="171" t="s">
        <v>23379</v>
      </c>
      <c r="D6745" s="171"/>
      <c r="E6745" s="171" t="s">
        <v>20634</v>
      </c>
      <c r="F6745" s="171"/>
      <c r="G6745" s="171" t="s">
        <v>21180</v>
      </c>
      <c r="H6745" s="172" t="s">
        <v>21180</v>
      </c>
      <c r="I6745" s="173">
        <v>3540.0</v>
      </c>
      <c r="J6745" s="174">
        <v>100.0</v>
      </c>
      <c r="K6745" s="179">
        <v>0.0</v>
      </c>
      <c r="L6745" s="178">
        <v>0.0</v>
      </c>
      <c r="M6745" s="177">
        <v>0.0</v>
      </c>
      <c r="N6745" s="178">
        <v>0.0</v>
      </c>
      <c r="O6745" s="163"/>
      <c r="P6745" s="164"/>
      <c r="Q6745" s="163"/>
      <c r="R6745" s="163"/>
      <c r="S6745" s="168" t="s">
        <v>20645</v>
      </c>
      <c r="T6745" s="164">
        <v>0.0</v>
      </c>
    </row>
    <row r="6746" ht="18.75" customHeight="1">
      <c r="A6746" s="189">
        <v>46046.0</v>
      </c>
      <c r="B6746" s="171">
        <v>9775.0</v>
      </c>
      <c r="C6746" s="171" t="s">
        <v>23380</v>
      </c>
      <c r="D6746" s="171"/>
      <c r="E6746" s="171" t="s">
        <v>20634</v>
      </c>
      <c r="F6746" s="171"/>
      <c r="G6746" s="171" t="s">
        <v>21180</v>
      </c>
      <c r="H6746" s="172" t="s">
        <v>21180</v>
      </c>
      <c r="I6746" s="173">
        <v>3440.0</v>
      </c>
      <c r="J6746" s="174">
        <v>520.0</v>
      </c>
      <c r="K6746" s="179">
        <v>0.0</v>
      </c>
      <c r="L6746" s="178">
        <v>520.0</v>
      </c>
      <c r="M6746" s="177">
        <v>0.0</v>
      </c>
      <c r="N6746" s="178">
        <v>0.0</v>
      </c>
      <c r="O6746" s="163"/>
      <c r="P6746" s="164"/>
      <c r="Q6746" s="163"/>
      <c r="R6746" s="163"/>
      <c r="S6746" s="168" t="s">
        <v>20645</v>
      </c>
      <c r="T6746" s="164">
        <v>0.0</v>
      </c>
    </row>
    <row r="6747" ht="18.75" customHeight="1">
      <c r="A6747" s="189">
        <v>46046.0</v>
      </c>
      <c r="B6747" s="171">
        <v>9776.0</v>
      </c>
      <c r="C6747" s="171" t="s">
        <v>23381</v>
      </c>
      <c r="D6747" s="171"/>
      <c r="E6747" s="171" t="s">
        <v>20634</v>
      </c>
      <c r="F6747" s="171"/>
      <c r="G6747" s="171" t="s">
        <v>21180</v>
      </c>
      <c r="H6747" s="172" t="s">
        <v>21180</v>
      </c>
      <c r="I6747" s="173">
        <v>3460.0</v>
      </c>
      <c r="J6747" s="174">
        <v>1280.0</v>
      </c>
      <c r="K6747" s="179">
        <v>0.0</v>
      </c>
      <c r="L6747" s="178">
        <v>0.0</v>
      </c>
      <c r="M6747" s="177">
        <v>0.0</v>
      </c>
      <c r="N6747" s="178">
        <v>1280.0</v>
      </c>
      <c r="O6747" s="163"/>
      <c r="P6747" s="164"/>
      <c r="Q6747" s="163"/>
      <c r="R6747" s="163"/>
      <c r="S6747" s="168" t="s">
        <v>20645</v>
      </c>
      <c r="T6747" s="164">
        <v>0.0</v>
      </c>
    </row>
    <row r="6748" ht="18.75" customHeight="1">
      <c r="A6748" s="170">
        <v>46048.0</v>
      </c>
      <c r="B6748" s="171">
        <v>18802.0</v>
      </c>
      <c r="C6748" s="171" t="s">
        <v>23382</v>
      </c>
      <c r="D6748" s="171" t="s">
        <v>20673</v>
      </c>
      <c r="E6748" s="171">
        <v>8.0</v>
      </c>
      <c r="F6748" s="171" t="s">
        <v>21051</v>
      </c>
      <c r="G6748" s="171" t="s">
        <v>23383</v>
      </c>
      <c r="H6748" s="172" t="s">
        <v>20635</v>
      </c>
      <c r="I6748" s="173">
        <v>10940.0</v>
      </c>
      <c r="J6748" s="174">
        <v>1100.0</v>
      </c>
      <c r="K6748" s="179">
        <v>1100.0</v>
      </c>
      <c r="L6748" s="178"/>
      <c r="M6748" s="177"/>
      <c r="N6748" s="178"/>
      <c r="O6748" s="163"/>
      <c r="P6748" s="164"/>
      <c r="Q6748" s="163"/>
      <c r="R6748" s="163"/>
      <c r="S6748" s="168"/>
      <c r="T6748" s="164"/>
    </row>
    <row r="6749" ht="18.75" customHeight="1">
      <c r="A6749" s="170">
        <v>46048.0</v>
      </c>
      <c r="B6749" s="171">
        <v>18805.0</v>
      </c>
      <c r="C6749" s="171" t="s">
        <v>21193</v>
      </c>
      <c r="D6749" s="171" t="s">
        <v>20687</v>
      </c>
      <c r="E6749" s="171">
        <v>8.0</v>
      </c>
      <c r="F6749" s="171" t="s">
        <v>22127</v>
      </c>
      <c r="G6749" s="171" t="s">
        <v>22401</v>
      </c>
      <c r="H6749" s="172" t="s">
        <v>20635</v>
      </c>
      <c r="I6749" s="173">
        <v>10400.0</v>
      </c>
      <c r="J6749" s="174">
        <v>380.0</v>
      </c>
      <c r="K6749" s="179">
        <v>380.0</v>
      </c>
      <c r="L6749" s="178"/>
      <c r="M6749" s="177"/>
      <c r="N6749" s="178"/>
      <c r="O6749" s="163"/>
      <c r="P6749" s="164"/>
      <c r="Q6749" s="163"/>
      <c r="R6749" s="163"/>
      <c r="S6749" s="168"/>
      <c r="T6749" s="164"/>
    </row>
    <row r="6750" ht="18.75" customHeight="1">
      <c r="A6750" s="170">
        <v>46048.0</v>
      </c>
      <c r="B6750" s="171">
        <v>18806.0</v>
      </c>
      <c r="C6750" s="171" t="s">
        <v>23384</v>
      </c>
      <c r="D6750" s="171" t="s">
        <v>20673</v>
      </c>
      <c r="E6750" s="171">
        <v>6.0</v>
      </c>
      <c r="F6750" s="171" t="s">
        <v>21466</v>
      </c>
      <c r="G6750" s="171" t="s">
        <v>23385</v>
      </c>
      <c r="H6750" s="172" t="s">
        <v>20638</v>
      </c>
      <c r="I6750" s="173">
        <v>13180.0</v>
      </c>
      <c r="J6750" s="174">
        <v>3360.0</v>
      </c>
      <c r="K6750" s="179"/>
      <c r="L6750" s="178"/>
      <c r="M6750" s="177"/>
      <c r="N6750" s="178">
        <v>3360.0</v>
      </c>
      <c r="O6750" s="163"/>
      <c r="P6750" s="164"/>
      <c r="Q6750" s="163"/>
      <c r="R6750" s="163"/>
      <c r="S6750" s="168"/>
      <c r="T6750" s="164"/>
    </row>
    <row r="6751" ht="18.75" customHeight="1">
      <c r="A6751" s="170">
        <v>46048.0</v>
      </c>
      <c r="B6751" s="171">
        <v>18807.0</v>
      </c>
      <c r="C6751" s="171" t="s">
        <v>23386</v>
      </c>
      <c r="D6751" s="171" t="s">
        <v>20659</v>
      </c>
      <c r="E6751" s="171" t="s">
        <v>177</v>
      </c>
      <c r="F6751" s="171" t="s">
        <v>23387</v>
      </c>
      <c r="G6751" s="171" t="s">
        <v>23388</v>
      </c>
      <c r="H6751" s="172" t="s">
        <v>20635</v>
      </c>
      <c r="I6751" s="173">
        <v>11620.0</v>
      </c>
      <c r="J6751" s="174">
        <v>1300.0</v>
      </c>
      <c r="K6751" s="179">
        <v>1300.0</v>
      </c>
      <c r="L6751" s="178"/>
      <c r="M6751" s="177"/>
      <c r="N6751" s="178"/>
      <c r="O6751" s="163"/>
      <c r="P6751" s="164"/>
      <c r="Q6751" s="163"/>
      <c r="R6751" s="163"/>
      <c r="S6751" s="168"/>
      <c r="T6751" s="164"/>
    </row>
    <row r="6752" ht="18.75" customHeight="1">
      <c r="A6752" s="170">
        <v>46048.0</v>
      </c>
      <c r="B6752" s="171">
        <v>18808.0</v>
      </c>
      <c r="C6752" s="171" t="s">
        <v>20760</v>
      </c>
      <c r="D6752" s="171" t="s">
        <v>20687</v>
      </c>
      <c r="E6752" s="171">
        <v>14.0</v>
      </c>
      <c r="F6752" s="171" t="s">
        <v>22195</v>
      </c>
      <c r="G6752" s="171" t="s">
        <v>4038</v>
      </c>
      <c r="H6752" s="172" t="s">
        <v>20635</v>
      </c>
      <c r="I6752" s="173">
        <v>11840.0</v>
      </c>
      <c r="J6752" s="174">
        <v>1800.0</v>
      </c>
      <c r="K6752" s="179">
        <v>1800.0</v>
      </c>
      <c r="L6752" s="178"/>
      <c r="M6752" s="177"/>
      <c r="N6752" s="178"/>
      <c r="O6752" s="163"/>
      <c r="P6752" s="164"/>
      <c r="Q6752" s="163"/>
      <c r="R6752" s="163"/>
      <c r="S6752" s="168"/>
      <c r="T6752" s="164"/>
    </row>
    <row r="6753" ht="18.75" customHeight="1">
      <c r="A6753" s="170">
        <v>46048.0</v>
      </c>
      <c r="B6753" s="171">
        <v>18809.0</v>
      </c>
      <c r="C6753" s="171" t="s">
        <v>265</v>
      </c>
      <c r="D6753" s="171" t="s">
        <v>20659</v>
      </c>
      <c r="E6753" s="171">
        <v>14.0</v>
      </c>
      <c r="F6753" s="171" t="s">
        <v>21540</v>
      </c>
      <c r="G6753" s="171" t="s">
        <v>23389</v>
      </c>
      <c r="H6753" s="172" t="s">
        <v>20635</v>
      </c>
      <c r="I6753" s="173">
        <v>12220.0</v>
      </c>
      <c r="J6753" s="174">
        <v>2180.0</v>
      </c>
      <c r="K6753" s="179">
        <v>2180.0</v>
      </c>
      <c r="L6753" s="178"/>
      <c r="M6753" s="177"/>
      <c r="N6753" s="178"/>
      <c r="O6753" s="163"/>
      <c r="P6753" s="164"/>
      <c r="Q6753" s="163"/>
      <c r="R6753" s="163"/>
      <c r="S6753" s="168"/>
      <c r="T6753" s="164"/>
    </row>
    <row r="6754" ht="18.75" customHeight="1">
      <c r="A6754" s="170">
        <v>46048.0</v>
      </c>
      <c r="B6754" s="171">
        <v>18810.0</v>
      </c>
      <c r="C6754" s="171" t="s">
        <v>22711</v>
      </c>
      <c r="D6754" s="171" t="s">
        <v>20659</v>
      </c>
      <c r="E6754" s="171">
        <v>14.0</v>
      </c>
      <c r="F6754" s="171"/>
      <c r="G6754" s="171" t="s">
        <v>21524</v>
      </c>
      <c r="H6754" s="172" t="s">
        <v>20635</v>
      </c>
      <c r="I6754" s="173">
        <v>11440.0</v>
      </c>
      <c r="J6754" s="174">
        <v>1400.0</v>
      </c>
      <c r="K6754" s="179">
        <v>1400.0</v>
      </c>
      <c r="L6754" s="178"/>
      <c r="M6754" s="177"/>
      <c r="N6754" s="178"/>
      <c r="O6754" s="163"/>
      <c r="P6754" s="164"/>
      <c r="Q6754" s="163"/>
      <c r="R6754" s="163"/>
      <c r="S6754" s="168"/>
      <c r="T6754" s="164"/>
    </row>
    <row r="6755" ht="18.75" customHeight="1">
      <c r="A6755" s="170">
        <v>46048.0</v>
      </c>
      <c r="B6755" s="171">
        <v>18811.0</v>
      </c>
      <c r="C6755" s="171" t="s">
        <v>23390</v>
      </c>
      <c r="D6755" s="171" t="s">
        <v>20673</v>
      </c>
      <c r="E6755" s="171">
        <v>8.0</v>
      </c>
      <c r="F6755" s="171" t="s">
        <v>20798</v>
      </c>
      <c r="G6755" s="171" t="s">
        <v>23391</v>
      </c>
      <c r="H6755" s="172" t="s">
        <v>20635</v>
      </c>
      <c r="I6755" s="173">
        <v>12300.0</v>
      </c>
      <c r="J6755" s="174">
        <v>2460.0</v>
      </c>
      <c r="K6755" s="179">
        <v>2460.0</v>
      </c>
      <c r="L6755" s="178"/>
      <c r="M6755" s="177"/>
      <c r="N6755" s="178"/>
      <c r="O6755" s="163"/>
      <c r="P6755" s="164"/>
      <c r="Q6755" s="163"/>
      <c r="R6755" s="163"/>
      <c r="S6755" s="168"/>
      <c r="T6755" s="164"/>
    </row>
    <row r="6756" ht="18.75" customHeight="1">
      <c r="A6756" s="170">
        <v>46048.0</v>
      </c>
      <c r="B6756" s="171">
        <v>18812.0</v>
      </c>
      <c r="C6756" s="171" t="s">
        <v>22620</v>
      </c>
      <c r="D6756" s="171" t="s">
        <v>20659</v>
      </c>
      <c r="E6756" s="171">
        <v>4.0</v>
      </c>
      <c r="F6756" s="171" t="s">
        <v>20849</v>
      </c>
      <c r="G6756" s="171" t="s">
        <v>23392</v>
      </c>
      <c r="H6756" s="172" t="s">
        <v>20635</v>
      </c>
      <c r="I6756" s="173">
        <v>9680.0</v>
      </c>
      <c r="J6756" s="174">
        <v>-100.0</v>
      </c>
      <c r="K6756" s="179">
        <v>-100.0</v>
      </c>
      <c r="L6756" s="178"/>
      <c r="M6756" s="177"/>
      <c r="N6756" s="178"/>
      <c r="O6756" s="163"/>
      <c r="P6756" s="164"/>
      <c r="Q6756" s="163"/>
      <c r="R6756" s="163"/>
      <c r="S6756" s="168"/>
      <c r="T6756" s="164"/>
    </row>
    <row r="6757" ht="18.75" customHeight="1">
      <c r="A6757" s="170">
        <v>46048.0</v>
      </c>
      <c r="B6757" s="171">
        <v>18813.0</v>
      </c>
      <c r="C6757" s="171" t="s">
        <v>21512</v>
      </c>
      <c r="D6757" s="171" t="s">
        <v>20673</v>
      </c>
      <c r="E6757" s="171">
        <v>8.0</v>
      </c>
      <c r="F6757" s="171" t="s">
        <v>20897</v>
      </c>
      <c r="G6757" s="171" t="s">
        <v>23393</v>
      </c>
      <c r="H6757" s="172" t="s">
        <v>20638</v>
      </c>
      <c r="I6757" s="173">
        <v>16600.0</v>
      </c>
      <c r="J6757" s="174">
        <v>6760.0</v>
      </c>
      <c r="K6757" s="179"/>
      <c r="L6757" s="178"/>
      <c r="M6757" s="177"/>
      <c r="N6757" s="178">
        <v>6760.0</v>
      </c>
      <c r="O6757" s="163"/>
      <c r="P6757" s="164"/>
      <c r="Q6757" s="163"/>
      <c r="R6757" s="163"/>
      <c r="S6757" s="168"/>
      <c r="T6757" s="164"/>
    </row>
    <row r="6758" ht="18.75" customHeight="1">
      <c r="A6758" s="170">
        <v>46048.0</v>
      </c>
      <c r="B6758" s="171">
        <v>18814.0</v>
      </c>
      <c r="C6758" s="171"/>
      <c r="D6758" s="171" t="s">
        <v>20687</v>
      </c>
      <c r="E6758" s="171">
        <v>8.0</v>
      </c>
      <c r="F6758" s="171" t="s">
        <v>22013</v>
      </c>
      <c r="G6758" s="171" t="s">
        <v>23394</v>
      </c>
      <c r="H6758" s="172" t="s">
        <v>20635</v>
      </c>
      <c r="I6758" s="173">
        <v>11080.0</v>
      </c>
      <c r="J6758" s="174">
        <v>1060.0</v>
      </c>
      <c r="K6758" s="179">
        <v>1060.0</v>
      </c>
      <c r="L6758" s="178"/>
      <c r="M6758" s="177"/>
      <c r="N6758" s="178"/>
      <c r="O6758" s="163"/>
      <c r="P6758" s="164"/>
      <c r="Q6758" s="163"/>
      <c r="R6758" s="163"/>
      <c r="S6758" s="168"/>
      <c r="T6758" s="164"/>
    </row>
    <row r="6759" ht="18.75" customHeight="1">
      <c r="A6759" s="170">
        <v>46048.0</v>
      </c>
      <c r="B6759" s="171">
        <v>18815.0</v>
      </c>
      <c r="C6759" s="171" t="s">
        <v>23395</v>
      </c>
      <c r="D6759" s="171" t="s">
        <v>20659</v>
      </c>
      <c r="E6759" s="171">
        <v>4.0</v>
      </c>
      <c r="F6759" s="171" t="s">
        <v>21398</v>
      </c>
      <c r="G6759" s="171" t="s">
        <v>23396</v>
      </c>
      <c r="H6759" s="172" t="s">
        <v>20635</v>
      </c>
      <c r="I6759" s="173">
        <v>11080.0</v>
      </c>
      <c r="J6759" s="174">
        <v>1300.0</v>
      </c>
      <c r="K6759" s="179">
        <v>1300.0</v>
      </c>
      <c r="L6759" s="178"/>
      <c r="M6759" s="177"/>
      <c r="N6759" s="178"/>
      <c r="O6759" s="163"/>
      <c r="P6759" s="164"/>
      <c r="Q6759" s="163"/>
      <c r="R6759" s="163"/>
      <c r="S6759" s="168"/>
      <c r="T6759" s="164"/>
    </row>
    <row r="6760" ht="18.75" customHeight="1">
      <c r="A6760" s="170">
        <v>46048.0</v>
      </c>
      <c r="B6760" s="171">
        <v>18816.0</v>
      </c>
      <c r="C6760" s="171" t="s">
        <v>21692</v>
      </c>
      <c r="D6760" s="171" t="s">
        <v>20687</v>
      </c>
      <c r="E6760" s="171">
        <v>16.0</v>
      </c>
      <c r="F6760" s="171"/>
      <c r="G6760" s="171" t="s">
        <v>22246</v>
      </c>
      <c r="H6760" s="172" t="s">
        <v>20635</v>
      </c>
      <c r="I6760" s="173">
        <v>11160.0</v>
      </c>
      <c r="J6760" s="174">
        <v>1120.0</v>
      </c>
      <c r="K6760" s="179">
        <v>1120.0</v>
      </c>
      <c r="L6760" s="178"/>
      <c r="M6760" s="177"/>
      <c r="N6760" s="178"/>
      <c r="O6760" s="163"/>
      <c r="P6760" s="164"/>
      <c r="Q6760" s="163"/>
      <c r="R6760" s="163"/>
      <c r="S6760" s="168"/>
      <c r="T6760" s="164"/>
    </row>
    <row r="6761" ht="18.75" customHeight="1">
      <c r="A6761" s="170">
        <v>46048.0</v>
      </c>
      <c r="B6761" s="171">
        <v>18817.0</v>
      </c>
      <c r="C6761" s="171" t="s">
        <v>22740</v>
      </c>
      <c r="D6761" s="171" t="s">
        <v>20673</v>
      </c>
      <c r="E6761" s="171">
        <v>8.0</v>
      </c>
      <c r="F6761" s="171" t="s">
        <v>22127</v>
      </c>
      <c r="G6761" s="171" t="s">
        <v>23397</v>
      </c>
      <c r="H6761" s="172" t="s">
        <v>20638</v>
      </c>
      <c r="I6761" s="173">
        <v>16480.0</v>
      </c>
      <c r="J6761" s="174">
        <v>6640.0</v>
      </c>
      <c r="K6761" s="179"/>
      <c r="L6761" s="178"/>
      <c r="M6761" s="177"/>
      <c r="N6761" s="178">
        <v>6640.0</v>
      </c>
      <c r="O6761" s="163"/>
      <c r="P6761" s="164"/>
      <c r="Q6761" s="163"/>
      <c r="R6761" s="163"/>
      <c r="S6761" s="168"/>
      <c r="T6761" s="164"/>
    </row>
    <row r="6762" ht="18.75" customHeight="1">
      <c r="A6762" s="170">
        <v>46048.0</v>
      </c>
      <c r="B6762" s="171">
        <v>18818.0</v>
      </c>
      <c r="C6762" s="171" t="s">
        <v>23398</v>
      </c>
      <c r="D6762" s="171" t="s">
        <v>20673</v>
      </c>
      <c r="E6762" s="171">
        <v>8.0</v>
      </c>
      <c r="F6762" s="171" t="s">
        <v>21232</v>
      </c>
      <c r="G6762" s="171" t="s">
        <v>23399</v>
      </c>
      <c r="H6762" s="172" t="s">
        <v>20635</v>
      </c>
      <c r="I6762" s="173">
        <v>12420.0</v>
      </c>
      <c r="J6762" s="174">
        <v>2580.0</v>
      </c>
      <c r="K6762" s="179">
        <v>2580.0</v>
      </c>
      <c r="L6762" s="178"/>
      <c r="M6762" s="177"/>
      <c r="N6762" s="178"/>
      <c r="O6762" s="163"/>
      <c r="P6762" s="164"/>
      <c r="Q6762" s="163"/>
      <c r="R6762" s="163"/>
      <c r="S6762" s="168"/>
      <c r="T6762" s="164"/>
    </row>
    <row r="6763" ht="18.75" customHeight="1">
      <c r="A6763" s="189">
        <v>46048.0</v>
      </c>
      <c r="B6763" s="171">
        <v>9787.0</v>
      </c>
      <c r="C6763" s="171" t="s">
        <v>23400</v>
      </c>
      <c r="D6763" s="171"/>
      <c r="E6763" s="171" t="s">
        <v>20634</v>
      </c>
      <c r="F6763" s="171"/>
      <c r="G6763" s="171" t="s">
        <v>23401</v>
      </c>
      <c r="H6763" s="172" t="s">
        <v>23401</v>
      </c>
      <c r="I6763" s="173">
        <v>3400.0</v>
      </c>
      <c r="J6763" s="174">
        <v>560.0</v>
      </c>
      <c r="K6763" s="179">
        <v>0.0</v>
      </c>
      <c r="L6763" s="178">
        <v>0.0</v>
      </c>
      <c r="M6763" s="177">
        <v>0.0</v>
      </c>
      <c r="N6763" s="178">
        <v>0.0</v>
      </c>
      <c r="O6763" s="163"/>
      <c r="P6763" s="164"/>
      <c r="Q6763" s="163"/>
      <c r="R6763" s="163"/>
      <c r="S6763" s="168" t="s">
        <v>20645</v>
      </c>
      <c r="T6763" s="164">
        <v>0.0</v>
      </c>
    </row>
    <row r="6764" ht="18.75" customHeight="1">
      <c r="A6764" s="189">
        <v>46048.0</v>
      </c>
      <c r="B6764" s="171">
        <v>9788.0</v>
      </c>
      <c r="C6764" s="171" t="s">
        <v>21675</v>
      </c>
      <c r="D6764" s="171"/>
      <c r="E6764" s="171" t="s">
        <v>20634</v>
      </c>
      <c r="F6764" s="171"/>
      <c r="G6764" s="171" t="s">
        <v>23402</v>
      </c>
      <c r="H6764" s="172" t="s">
        <v>23402</v>
      </c>
      <c r="I6764" s="173">
        <v>3020.0</v>
      </c>
      <c r="J6764" s="174">
        <v>280.0</v>
      </c>
      <c r="K6764" s="179">
        <v>0.0</v>
      </c>
      <c r="L6764" s="178">
        <v>280.0</v>
      </c>
      <c r="M6764" s="177">
        <v>0.0</v>
      </c>
      <c r="N6764" s="178">
        <v>0.0</v>
      </c>
      <c r="O6764" s="163"/>
      <c r="P6764" s="164"/>
      <c r="Q6764" s="163"/>
      <c r="R6764" s="163"/>
      <c r="S6764" s="168" t="s">
        <v>20645</v>
      </c>
      <c r="T6764" s="164">
        <v>0.0</v>
      </c>
    </row>
    <row r="6765" ht="18.75" customHeight="1">
      <c r="A6765" s="189">
        <v>46048.0290112963</v>
      </c>
      <c r="B6765" s="171">
        <v>9765.0</v>
      </c>
      <c r="C6765" s="171" t="s">
        <v>22343</v>
      </c>
      <c r="D6765" s="171"/>
      <c r="E6765" s="171" t="s">
        <v>20634</v>
      </c>
      <c r="F6765" s="171"/>
      <c r="G6765" s="171" t="s">
        <v>23403</v>
      </c>
      <c r="H6765" s="172" t="s">
        <v>23403</v>
      </c>
      <c r="I6765" s="173">
        <v>13880.0</v>
      </c>
      <c r="J6765" s="174">
        <v>3420.0</v>
      </c>
      <c r="K6765" s="179">
        <v>0.0</v>
      </c>
      <c r="L6765" s="178">
        <v>0.0</v>
      </c>
      <c r="M6765" s="177">
        <v>0.0</v>
      </c>
      <c r="N6765" s="178">
        <v>0.0</v>
      </c>
      <c r="O6765" s="163"/>
      <c r="P6765" s="164"/>
      <c r="Q6765" s="163"/>
      <c r="R6765" s="163"/>
      <c r="S6765" s="168" t="s">
        <v>20645</v>
      </c>
      <c r="T6765" s="164">
        <v>0.0</v>
      </c>
    </row>
    <row r="6766" ht="18.75" customHeight="1">
      <c r="A6766" s="189">
        <v>46048.36544594908</v>
      </c>
      <c r="B6766" s="171">
        <v>9766.0</v>
      </c>
      <c r="C6766" s="171" t="s">
        <v>22343</v>
      </c>
      <c r="D6766" s="171"/>
      <c r="E6766" s="171" t="s">
        <v>20634</v>
      </c>
      <c r="F6766" s="171"/>
      <c r="G6766" s="171" t="s">
        <v>23404</v>
      </c>
      <c r="H6766" s="172" t="s">
        <v>23404</v>
      </c>
      <c r="I6766" s="173">
        <v>14560.0</v>
      </c>
      <c r="J6766" s="174">
        <v>4080.0</v>
      </c>
      <c r="K6766" s="179">
        <v>0.0</v>
      </c>
      <c r="L6766" s="178">
        <v>0.0</v>
      </c>
      <c r="M6766" s="177">
        <v>0.0</v>
      </c>
      <c r="N6766" s="178">
        <v>0.0</v>
      </c>
      <c r="O6766" s="163"/>
      <c r="P6766" s="164"/>
      <c r="Q6766" s="163"/>
      <c r="R6766" s="163"/>
      <c r="S6766" s="168" t="s">
        <v>20645</v>
      </c>
      <c r="T6766" s="164">
        <v>0.0</v>
      </c>
    </row>
    <row r="6767" ht="18.75" customHeight="1">
      <c r="A6767" s="189">
        <v>46048.40505769676</v>
      </c>
      <c r="B6767" s="171">
        <v>9767.0</v>
      </c>
      <c r="C6767" s="171" t="s">
        <v>22643</v>
      </c>
      <c r="D6767" s="171"/>
      <c r="E6767" s="171" t="s">
        <v>20634</v>
      </c>
      <c r="F6767" s="171"/>
      <c r="G6767" s="171" t="s">
        <v>21180</v>
      </c>
      <c r="H6767" s="172" t="s">
        <v>21180</v>
      </c>
      <c r="I6767" s="173">
        <v>3320.0</v>
      </c>
      <c r="J6767" s="174">
        <v>800.0</v>
      </c>
      <c r="K6767" s="179">
        <v>0.0</v>
      </c>
      <c r="L6767" s="178">
        <v>0.0</v>
      </c>
      <c r="M6767" s="177">
        <v>800.0</v>
      </c>
      <c r="N6767" s="178">
        <v>0.0</v>
      </c>
      <c r="O6767" s="163"/>
      <c r="P6767" s="164"/>
      <c r="Q6767" s="163"/>
      <c r="R6767" s="163"/>
      <c r="S6767" s="168" t="s">
        <v>20645</v>
      </c>
      <c r="T6767" s="164">
        <v>0.0</v>
      </c>
    </row>
    <row r="6768" ht="18.75" customHeight="1">
      <c r="A6768" s="189">
        <v>46048.409839050924</v>
      </c>
      <c r="B6768" s="171">
        <v>9768.0</v>
      </c>
      <c r="C6768" s="171" t="s">
        <v>23405</v>
      </c>
      <c r="D6768" s="171"/>
      <c r="E6768" s="171" t="s">
        <v>20634</v>
      </c>
      <c r="F6768" s="171"/>
      <c r="G6768" s="171" t="s">
        <v>20685</v>
      </c>
      <c r="H6768" s="172" t="s">
        <v>20685</v>
      </c>
      <c r="I6768" s="173">
        <v>2160.0</v>
      </c>
      <c r="J6768" s="174">
        <v>80.0</v>
      </c>
      <c r="K6768" s="179">
        <v>80.0</v>
      </c>
      <c r="L6768" s="178">
        <v>0.0</v>
      </c>
      <c r="M6768" s="177">
        <v>0.0</v>
      </c>
      <c r="N6768" s="178">
        <v>0.0</v>
      </c>
      <c r="O6768" s="163"/>
      <c r="P6768" s="164"/>
      <c r="Q6768" s="163"/>
      <c r="R6768" s="163"/>
      <c r="S6768" s="168" t="s">
        <v>20645</v>
      </c>
      <c r="T6768" s="164">
        <v>0.0</v>
      </c>
    </row>
    <row r="6769" ht="18.75" customHeight="1">
      <c r="A6769" s="189">
        <v>46048.593085451386</v>
      </c>
      <c r="B6769" s="171">
        <v>9769.0</v>
      </c>
      <c r="C6769" s="171" t="s">
        <v>22211</v>
      </c>
      <c r="D6769" s="171"/>
      <c r="E6769" s="171" t="s">
        <v>20634</v>
      </c>
      <c r="F6769" s="171"/>
      <c r="G6769" s="171" t="s">
        <v>23406</v>
      </c>
      <c r="H6769" s="172" t="s">
        <v>23406</v>
      </c>
      <c r="I6769" s="173">
        <v>11660.0</v>
      </c>
      <c r="J6769" s="174">
        <v>1100.0</v>
      </c>
      <c r="K6769" s="179">
        <v>1100.0</v>
      </c>
      <c r="L6769" s="178">
        <v>0.0</v>
      </c>
      <c r="M6769" s="177">
        <v>0.0</v>
      </c>
      <c r="N6769" s="178">
        <v>0.0</v>
      </c>
      <c r="O6769" s="163"/>
      <c r="P6769" s="164"/>
      <c r="Q6769" s="163"/>
      <c r="R6769" s="163"/>
      <c r="S6769" s="168" t="s">
        <v>20645</v>
      </c>
      <c r="T6769" s="164">
        <v>0.0</v>
      </c>
    </row>
    <row r="6770" ht="18.75" customHeight="1">
      <c r="A6770" s="189">
        <v>46048.597589259254</v>
      </c>
      <c r="B6770" s="171">
        <v>9770.0</v>
      </c>
      <c r="C6770" s="171" t="s">
        <v>22211</v>
      </c>
      <c r="D6770" s="171"/>
      <c r="E6770" s="171" t="s">
        <v>20634</v>
      </c>
      <c r="F6770" s="171"/>
      <c r="G6770" s="171" t="s">
        <v>23407</v>
      </c>
      <c r="H6770" s="172" t="s">
        <v>23407</v>
      </c>
      <c r="I6770" s="173">
        <v>13520.0</v>
      </c>
      <c r="J6770" s="174">
        <v>3100.0</v>
      </c>
      <c r="K6770" s="179">
        <v>3100.0</v>
      </c>
      <c r="L6770" s="178">
        <v>0.0</v>
      </c>
      <c r="M6770" s="177">
        <v>0.0</v>
      </c>
      <c r="N6770" s="178">
        <v>0.0</v>
      </c>
      <c r="O6770" s="163"/>
      <c r="P6770" s="164"/>
      <c r="Q6770" s="163"/>
      <c r="R6770" s="163"/>
      <c r="S6770" s="168" t="s">
        <v>20645</v>
      </c>
      <c r="T6770" s="164">
        <v>0.0</v>
      </c>
    </row>
    <row r="6771" ht="18.75" customHeight="1">
      <c r="A6771" s="189">
        <v>46048.64846763889</v>
      </c>
      <c r="B6771" s="171">
        <v>9771.0</v>
      </c>
      <c r="C6771" s="171" t="s">
        <v>23408</v>
      </c>
      <c r="D6771" s="171"/>
      <c r="E6771" s="171" t="s">
        <v>20634</v>
      </c>
      <c r="F6771" s="171"/>
      <c r="G6771" s="171" t="s">
        <v>21180</v>
      </c>
      <c r="H6771" s="172" t="s">
        <v>21180</v>
      </c>
      <c r="I6771" s="173">
        <v>3400.0</v>
      </c>
      <c r="J6771" s="174">
        <v>420.0</v>
      </c>
      <c r="K6771" s="179">
        <v>0.0</v>
      </c>
      <c r="L6771" s="178">
        <v>0.0</v>
      </c>
      <c r="M6771" s="177">
        <v>420.0</v>
      </c>
      <c r="N6771" s="178">
        <v>0.0</v>
      </c>
      <c r="O6771" s="163"/>
      <c r="P6771" s="164"/>
      <c r="Q6771" s="163"/>
      <c r="R6771" s="163"/>
      <c r="S6771" s="168" t="s">
        <v>20645</v>
      </c>
      <c r="T6771" s="164">
        <v>0.0</v>
      </c>
    </row>
    <row r="6772" ht="18.75" customHeight="1">
      <c r="A6772" s="170">
        <v>46049.0</v>
      </c>
      <c r="B6772" s="171">
        <v>18819.0</v>
      </c>
      <c r="C6772" s="171" t="s">
        <v>20892</v>
      </c>
      <c r="D6772" s="171" t="s">
        <v>20687</v>
      </c>
      <c r="E6772" s="171">
        <v>14.0</v>
      </c>
      <c r="F6772" s="171" t="s">
        <v>20962</v>
      </c>
      <c r="G6772" s="171" t="s">
        <v>4576</v>
      </c>
      <c r="H6772" s="172" t="s">
        <v>20635</v>
      </c>
      <c r="I6772" s="173">
        <v>12180.0</v>
      </c>
      <c r="J6772" s="174">
        <v>2140.0</v>
      </c>
      <c r="K6772" s="179">
        <v>2140.0</v>
      </c>
      <c r="L6772" s="178"/>
      <c r="M6772" s="177"/>
      <c r="N6772" s="178"/>
      <c r="O6772" s="163"/>
      <c r="P6772" s="164"/>
      <c r="Q6772" s="163"/>
      <c r="R6772" s="163"/>
      <c r="S6772" s="168"/>
      <c r="T6772" s="164"/>
    </row>
    <row r="6773" ht="18.75" customHeight="1">
      <c r="A6773" s="170">
        <v>46049.0</v>
      </c>
      <c r="B6773" s="171">
        <v>18820.0</v>
      </c>
      <c r="C6773" s="171" t="s">
        <v>22187</v>
      </c>
      <c r="D6773" s="171" t="s">
        <v>20659</v>
      </c>
      <c r="E6773" s="171" t="s">
        <v>177</v>
      </c>
      <c r="F6773" s="171" t="s">
        <v>22519</v>
      </c>
      <c r="G6773" s="171" t="s">
        <v>9321</v>
      </c>
      <c r="H6773" s="172" t="s">
        <v>20635</v>
      </c>
      <c r="I6773" s="173">
        <v>11920.0</v>
      </c>
      <c r="J6773" s="174">
        <v>1600.0</v>
      </c>
      <c r="K6773" s="179">
        <v>1600.0</v>
      </c>
      <c r="L6773" s="178"/>
      <c r="M6773" s="177"/>
      <c r="N6773" s="178"/>
      <c r="O6773" s="163"/>
      <c r="P6773" s="164"/>
      <c r="Q6773" s="163"/>
      <c r="R6773" s="163"/>
      <c r="S6773" s="168"/>
      <c r="T6773" s="164"/>
    </row>
    <row r="6774" ht="18.75" customHeight="1">
      <c r="A6774" s="170">
        <v>46049.0</v>
      </c>
      <c r="B6774" s="171">
        <v>18821.0</v>
      </c>
      <c r="C6774" s="171" t="s">
        <v>20892</v>
      </c>
      <c r="D6774" s="171" t="s">
        <v>20687</v>
      </c>
      <c r="E6774" s="171">
        <v>14.0</v>
      </c>
      <c r="F6774" s="171" t="s">
        <v>21440</v>
      </c>
      <c r="G6774" s="171" t="s">
        <v>4576</v>
      </c>
      <c r="H6774" s="172" t="s">
        <v>20635</v>
      </c>
      <c r="I6774" s="173">
        <v>13200.0</v>
      </c>
      <c r="J6774" s="174">
        <v>3160.0</v>
      </c>
      <c r="K6774" s="179">
        <v>3160.0</v>
      </c>
      <c r="L6774" s="178"/>
      <c r="M6774" s="177"/>
      <c r="N6774" s="178"/>
      <c r="O6774" s="163"/>
      <c r="P6774" s="164"/>
      <c r="Q6774" s="163"/>
      <c r="R6774" s="163"/>
      <c r="S6774" s="168"/>
      <c r="T6774" s="164"/>
    </row>
    <row r="6775" ht="18.75" customHeight="1">
      <c r="A6775" s="170">
        <v>46049.0</v>
      </c>
      <c r="B6775" s="171">
        <v>18822.0</v>
      </c>
      <c r="C6775" s="171" t="s">
        <v>20829</v>
      </c>
      <c r="D6775" s="171" t="s">
        <v>20659</v>
      </c>
      <c r="E6775" s="171">
        <v>8.0</v>
      </c>
      <c r="F6775" s="171" t="s">
        <v>20745</v>
      </c>
      <c r="G6775" s="171" t="s">
        <v>8817</v>
      </c>
      <c r="H6775" s="172" t="s">
        <v>20635</v>
      </c>
      <c r="I6775" s="173">
        <v>10740.0</v>
      </c>
      <c r="J6775" s="174">
        <v>1040.0</v>
      </c>
      <c r="K6775" s="179">
        <v>1040.0</v>
      </c>
      <c r="L6775" s="178"/>
      <c r="M6775" s="177"/>
      <c r="N6775" s="178"/>
      <c r="O6775" s="163"/>
      <c r="P6775" s="164"/>
      <c r="Q6775" s="163"/>
      <c r="R6775" s="163"/>
      <c r="S6775" s="168"/>
      <c r="T6775" s="164"/>
    </row>
    <row r="6776" ht="18.75" customHeight="1">
      <c r="A6776" s="170">
        <v>46049.0</v>
      </c>
      <c r="B6776" s="171">
        <v>18823.0</v>
      </c>
      <c r="C6776" s="171" t="s">
        <v>2889</v>
      </c>
      <c r="D6776" s="171" t="s">
        <v>20673</v>
      </c>
      <c r="E6776" s="171">
        <v>6.0</v>
      </c>
      <c r="F6776" s="171" t="s">
        <v>20708</v>
      </c>
      <c r="G6776" s="171" t="s">
        <v>13127</v>
      </c>
      <c r="H6776" s="172" t="s">
        <v>20635</v>
      </c>
      <c r="I6776" s="173">
        <v>10520.0</v>
      </c>
      <c r="J6776" s="174">
        <v>700.0</v>
      </c>
      <c r="K6776" s="179">
        <v>700.0</v>
      </c>
      <c r="L6776" s="178"/>
      <c r="M6776" s="177"/>
      <c r="N6776" s="178"/>
      <c r="O6776" s="163"/>
      <c r="P6776" s="164"/>
      <c r="Q6776" s="163"/>
      <c r="R6776" s="163"/>
      <c r="S6776" s="168"/>
      <c r="T6776" s="164"/>
    </row>
    <row r="6777" ht="18.75" customHeight="1">
      <c r="A6777" s="170">
        <v>46049.0</v>
      </c>
      <c r="B6777" s="171">
        <v>18824.0</v>
      </c>
      <c r="C6777" s="171" t="s">
        <v>9968</v>
      </c>
      <c r="D6777" s="171" t="s">
        <v>20687</v>
      </c>
      <c r="E6777" s="171">
        <v>16.0</v>
      </c>
      <c r="F6777" s="171" t="s">
        <v>21644</v>
      </c>
      <c r="G6777" s="171" t="s">
        <v>5653</v>
      </c>
      <c r="H6777" s="172" t="s">
        <v>20635</v>
      </c>
      <c r="I6777" s="173">
        <v>12660.0</v>
      </c>
      <c r="J6777" s="174">
        <v>2620.0</v>
      </c>
      <c r="K6777" s="179">
        <v>2620.0</v>
      </c>
      <c r="L6777" s="178"/>
      <c r="M6777" s="177"/>
      <c r="N6777" s="178"/>
      <c r="O6777" s="163"/>
      <c r="P6777" s="164"/>
      <c r="Q6777" s="163"/>
      <c r="R6777" s="163"/>
      <c r="S6777" s="168"/>
      <c r="T6777" s="164"/>
    </row>
    <row r="6778" ht="18.75" customHeight="1">
      <c r="A6778" s="170">
        <v>46049.0</v>
      </c>
      <c r="B6778" s="171">
        <v>18825.0</v>
      </c>
      <c r="C6778" s="171" t="s">
        <v>23093</v>
      </c>
      <c r="D6778" s="171" t="s">
        <v>20673</v>
      </c>
      <c r="E6778" s="171">
        <v>8.0</v>
      </c>
      <c r="F6778" s="171" t="s">
        <v>20826</v>
      </c>
      <c r="G6778" s="171" t="s">
        <v>19456</v>
      </c>
      <c r="H6778" s="172" t="s">
        <v>20635</v>
      </c>
      <c r="I6778" s="173">
        <v>11680.0</v>
      </c>
      <c r="J6778" s="174">
        <v>1840.0</v>
      </c>
      <c r="K6778" s="179">
        <v>1840.0</v>
      </c>
      <c r="L6778" s="178"/>
      <c r="M6778" s="177"/>
      <c r="N6778" s="178"/>
      <c r="O6778" s="163"/>
      <c r="P6778" s="164"/>
      <c r="Q6778" s="163"/>
      <c r="R6778" s="163"/>
      <c r="S6778" s="168"/>
      <c r="T6778" s="164"/>
    </row>
    <row r="6779" ht="18.75" customHeight="1">
      <c r="A6779" s="170">
        <v>46049.0</v>
      </c>
      <c r="B6779" s="171">
        <v>18826.0</v>
      </c>
      <c r="C6779" s="171" t="s">
        <v>2895</v>
      </c>
      <c r="D6779" s="171" t="s">
        <v>20659</v>
      </c>
      <c r="E6779" s="171" t="s">
        <v>177</v>
      </c>
      <c r="F6779" s="171" t="s">
        <v>20774</v>
      </c>
      <c r="G6779" s="171" t="s">
        <v>19459</v>
      </c>
      <c r="H6779" s="172" t="s">
        <v>20635</v>
      </c>
      <c r="I6779" s="173">
        <v>10160.0</v>
      </c>
      <c r="J6779" s="174">
        <v>-160.0</v>
      </c>
      <c r="K6779" s="179">
        <v>-160.0</v>
      </c>
      <c r="L6779" s="178"/>
      <c r="M6779" s="177"/>
      <c r="N6779" s="178"/>
      <c r="O6779" s="163"/>
      <c r="P6779" s="164"/>
      <c r="Q6779" s="163"/>
      <c r="R6779" s="163"/>
      <c r="S6779" s="168"/>
      <c r="T6779" s="164"/>
    </row>
    <row r="6780" ht="18.75" customHeight="1">
      <c r="A6780" s="170">
        <v>46049.0</v>
      </c>
      <c r="B6780" s="171">
        <v>18827.0</v>
      </c>
      <c r="C6780" s="171" t="s">
        <v>20898</v>
      </c>
      <c r="D6780" s="171" t="s">
        <v>20687</v>
      </c>
      <c r="E6780" s="171">
        <v>8.0</v>
      </c>
      <c r="F6780" s="171" t="s">
        <v>21064</v>
      </c>
      <c r="G6780" s="171" t="s">
        <v>19461</v>
      </c>
      <c r="H6780" s="172" t="s">
        <v>20635</v>
      </c>
      <c r="I6780" s="173">
        <v>14680.0</v>
      </c>
      <c r="J6780" s="174">
        <v>4660.0</v>
      </c>
      <c r="K6780" s="179">
        <v>4660.0</v>
      </c>
      <c r="L6780" s="178"/>
      <c r="M6780" s="177"/>
      <c r="N6780" s="178"/>
      <c r="O6780" s="163"/>
      <c r="P6780" s="164"/>
      <c r="Q6780" s="163"/>
      <c r="R6780" s="163"/>
      <c r="S6780" s="168"/>
      <c r="T6780" s="164"/>
    </row>
    <row r="6781" ht="18.75" customHeight="1">
      <c r="A6781" s="170">
        <v>46049.0</v>
      </c>
      <c r="B6781" s="171">
        <v>18828.0</v>
      </c>
      <c r="C6781" s="171" t="s">
        <v>23409</v>
      </c>
      <c r="D6781" s="171" t="s">
        <v>20659</v>
      </c>
      <c r="E6781" s="171" t="s">
        <v>132</v>
      </c>
      <c r="F6781" s="171" t="s">
        <v>23167</v>
      </c>
      <c r="G6781" s="171" t="s">
        <v>20076</v>
      </c>
      <c r="H6781" s="172" t="s">
        <v>20635</v>
      </c>
      <c r="I6781" s="173">
        <v>10840.0</v>
      </c>
      <c r="J6781" s="174">
        <v>480.0</v>
      </c>
      <c r="K6781" s="179">
        <v>480.0</v>
      </c>
      <c r="L6781" s="178"/>
      <c r="M6781" s="177"/>
      <c r="N6781" s="178"/>
      <c r="O6781" s="163"/>
      <c r="P6781" s="164"/>
      <c r="Q6781" s="163"/>
      <c r="R6781" s="163"/>
      <c r="S6781" s="168"/>
      <c r="T6781" s="164"/>
    </row>
    <row r="6782" ht="18.75" customHeight="1">
      <c r="A6782" s="170">
        <v>46049.0</v>
      </c>
      <c r="B6782" s="171">
        <v>18829.0</v>
      </c>
      <c r="C6782" s="171" t="s">
        <v>20832</v>
      </c>
      <c r="D6782" s="171" t="s">
        <v>20673</v>
      </c>
      <c r="E6782" s="171">
        <v>8.0</v>
      </c>
      <c r="F6782" s="171" t="s">
        <v>20699</v>
      </c>
      <c r="G6782" s="171" t="s">
        <v>19478</v>
      </c>
      <c r="H6782" s="172" t="s">
        <v>20638</v>
      </c>
      <c r="I6782" s="173">
        <v>17980.0</v>
      </c>
      <c r="J6782" s="174">
        <v>8140.0</v>
      </c>
      <c r="K6782" s="179"/>
      <c r="L6782" s="178"/>
      <c r="M6782" s="177"/>
      <c r="N6782" s="178">
        <v>8140.0</v>
      </c>
      <c r="O6782" s="163"/>
      <c r="P6782" s="164"/>
      <c r="Q6782" s="163"/>
      <c r="R6782" s="163"/>
      <c r="S6782" s="168"/>
      <c r="T6782" s="164"/>
    </row>
    <row r="6783" ht="18.75" customHeight="1">
      <c r="A6783" s="170">
        <v>46049.0</v>
      </c>
      <c r="B6783" s="171">
        <v>18830.0</v>
      </c>
      <c r="C6783" s="171" t="s">
        <v>20832</v>
      </c>
      <c r="D6783" s="171" t="s">
        <v>20687</v>
      </c>
      <c r="E6783" s="171">
        <v>8.0</v>
      </c>
      <c r="F6783" s="171" t="s">
        <v>20710</v>
      </c>
      <c r="G6783" s="171" t="s">
        <v>19175</v>
      </c>
      <c r="H6783" s="172" t="s">
        <v>20638</v>
      </c>
      <c r="I6783" s="173">
        <v>18540.0</v>
      </c>
      <c r="J6783" s="174">
        <v>8520.0</v>
      </c>
      <c r="K6783" s="179"/>
      <c r="L6783" s="178"/>
      <c r="M6783" s="177"/>
      <c r="N6783" s="178">
        <v>8520.0</v>
      </c>
      <c r="O6783" s="163"/>
      <c r="P6783" s="164"/>
      <c r="Q6783" s="163"/>
      <c r="R6783" s="163"/>
      <c r="S6783" s="168"/>
      <c r="T6783" s="164"/>
    </row>
    <row r="6784" ht="18.75" customHeight="1">
      <c r="A6784" s="170">
        <v>46049.0</v>
      </c>
      <c r="B6784" s="171">
        <v>18831.0</v>
      </c>
      <c r="C6784" s="171" t="s">
        <v>257</v>
      </c>
      <c r="D6784" s="171" t="s">
        <v>20673</v>
      </c>
      <c r="E6784" s="171">
        <v>4.0</v>
      </c>
      <c r="F6784" s="171" t="s">
        <v>23410</v>
      </c>
      <c r="G6784" s="171" t="s">
        <v>19492</v>
      </c>
      <c r="H6784" s="172" t="s">
        <v>20635</v>
      </c>
      <c r="I6784" s="173">
        <v>11040.0</v>
      </c>
      <c r="J6784" s="174">
        <v>1480.0</v>
      </c>
      <c r="K6784" s="179">
        <v>1480.0</v>
      </c>
      <c r="L6784" s="178"/>
      <c r="M6784" s="177"/>
      <c r="N6784" s="178"/>
      <c r="O6784" s="163"/>
      <c r="P6784" s="164"/>
      <c r="Q6784" s="163"/>
      <c r="R6784" s="163"/>
      <c r="S6784" s="168"/>
      <c r="T6784" s="164"/>
    </row>
    <row r="6785" ht="18.75" customHeight="1">
      <c r="A6785" s="170">
        <v>46049.0</v>
      </c>
      <c r="B6785" s="171">
        <v>18832.0</v>
      </c>
      <c r="C6785" s="171" t="s">
        <v>452</v>
      </c>
      <c r="D6785" s="171" t="s">
        <v>20687</v>
      </c>
      <c r="E6785" s="171">
        <v>8.0</v>
      </c>
      <c r="F6785" s="171" t="s">
        <v>20817</v>
      </c>
      <c r="G6785" s="171" t="s">
        <v>4481</v>
      </c>
      <c r="H6785" s="172" t="s">
        <v>20635</v>
      </c>
      <c r="I6785" s="173">
        <v>12100.0</v>
      </c>
      <c r="J6785" s="174">
        <v>2080.0</v>
      </c>
      <c r="K6785" s="179">
        <v>2080.0</v>
      </c>
      <c r="L6785" s="178"/>
      <c r="M6785" s="177"/>
      <c r="N6785" s="178"/>
      <c r="O6785" s="163"/>
      <c r="P6785" s="164"/>
      <c r="Q6785" s="163"/>
      <c r="R6785" s="163"/>
      <c r="S6785" s="168"/>
      <c r="T6785" s="164"/>
    </row>
    <row r="6786" ht="18.75" customHeight="1">
      <c r="A6786" s="170">
        <v>46049.0</v>
      </c>
      <c r="B6786" s="171">
        <v>18833.0</v>
      </c>
      <c r="C6786" s="171" t="s">
        <v>20751</v>
      </c>
      <c r="D6786" s="171" t="s">
        <v>20673</v>
      </c>
      <c r="E6786" s="171">
        <v>8.0</v>
      </c>
      <c r="F6786" s="171" t="s">
        <v>21138</v>
      </c>
      <c r="G6786" s="171" t="s">
        <v>19502</v>
      </c>
      <c r="H6786" s="172" t="s">
        <v>20635</v>
      </c>
      <c r="I6786" s="173">
        <v>11760.0</v>
      </c>
      <c r="J6786" s="174">
        <v>1920.0</v>
      </c>
      <c r="K6786" s="179">
        <v>1920.0</v>
      </c>
      <c r="L6786" s="178"/>
      <c r="M6786" s="177"/>
      <c r="N6786" s="178"/>
      <c r="O6786" s="163"/>
      <c r="P6786" s="164"/>
      <c r="Q6786" s="163"/>
      <c r="R6786" s="163"/>
      <c r="S6786" s="168"/>
      <c r="T6786" s="164"/>
    </row>
    <row r="6787" ht="18.75" customHeight="1">
      <c r="A6787" s="170">
        <v>46049.0</v>
      </c>
      <c r="B6787" s="171">
        <v>18834.0</v>
      </c>
      <c r="C6787" s="171" t="s">
        <v>23411</v>
      </c>
      <c r="D6787" s="171" t="s">
        <v>20687</v>
      </c>
      <c r="E6787" s="171">
        <v>4.0</v>
      </c>
      <c r="F6787" s="171" t="s">
        <v>20979</v>
      </c>
      <c r="G6787" s="171" t="s">
        <v>19504</v>
      </c>
      <c r="H6787" s="172" t="s">
        <v>20635</v>
      </c>
      <c r="I6787" s="173">
        <v>10260.0</v>
      </c>
      <c r="J6787" s="174">
        <v>480.0</v>
      </c>
      <c r="K6787" s="179">
        <v>480.0</v>
      </c>
      <c r="L6787" s="178"/>
      <c r="M6787" s="177"/>
      <c r="N6787" s="178"/>
      <c r="O6787" s="163"/>
      <c r="P6787" s="164"/>
      <c r="Q6787" s="163"/>
      <c r="R6787" s="163"/>
      <c r="S6787" s="168"/>
      <c r="T6787" s="164"/>
    </row>
    <row r="6788" ht="18.75" customHeight="1">
      <c r="A6788" s="189">
        <v>46049.02903752315</v>
      </c>
      <c r="B6788" s="171">
        <v>9777.0</v>
      </c>
      <c r="C6788" s="171" t="s">
        <v>4017</v>
      </c>
      <c r="D6788" s="171"/>
      <c r="E6788" s="171" t="s">
        <v>20634</v>
      </c>
      <c r="F6788" s="171"/>
      <c r="G6788" s="171" t="s">
        <v>4500</v>
      </c>
      <c r="H6788" s="172" t="s">
        <v>4500</v>
      </c>
      <c r="I6788" s="173">
        <v>3740.0</v>
      </c>
      <c r="J6788" s="174">
        <v>780.0</v>
      </c>
      <c r="K6788" s="179">
        <v>780.0</v>
      </c>
      <c r="L6788" s="178">
        <v>0.0</v>
      </c>
      <c r="M6788" s="177">
        <v>0.0</v>
      </c>
      <c r="N6788" s="178">
        <v>780.0</v>
      </c>
      <c r="O6788" s="163"/>
      <c r="P6788" s="164"/>
      <c r="Q6788" s="163"/>
      <c r="R6788" s="163"/>
      <c r="S6788" s="168" t="s">
        <v>20645</v>
      </c>
      <c r="T6788" s="164">
        <v>0.0</v>
      </c>
    </row>
    <row r="6789" ht="18.75" customHeight="1">
      <c r="A6789" s="189">
        <v>46049.368389317126</v>
      </c>
      <c r="B6789" s="171">
        <v>9778.0</v>
      </c>
      <c r="C6789" s="171" t="s">
        <v>19446</v>
      </c>
      <c r="D6789" s="171"/>
      <c r="E6789" s="171" t="s">
        <v>20634</v>
      </c>
      <c r="F6789" s="171"/>
      <c r="G6789" s="171"/>
      <c r="H6789" s="172"/>
      <c r="I6789" s="173">
        <v>3260.0</v>
      </c>
      <c r="J6789" s="174">
        <v>380.0</v>
      </c>
      <c r="K6789" s="179">
        <v>0.0</v>
      </c>
      <c r="L6789" s="178">
        <v>380.0</v>
      </c>
      <c r="M6789" s="177">
        <v>0.0</v>
      </c>
      <c r="N6789" s="178">
        <v>0.0</v>
      </c>
      <c r="O6789" s="163"/>
      <c r="P6789" s="164"/>
      <c r="Q6789" s="163"/>
      <c r="R6789" s="163"/>
      <c r="S6789" s="168" t="s">
        <v>20645</v>
      </c>
      <c r="T6789" s="164">
        <v>0.0</v>
      </c>
    </row>
    <row r="6790" ht="18.75" customHeight="1">
      <c r="A6790" s="189">
        <v>46049.3925762037</v>
      </c>
      <c r="B6790" s="171">
        <v>9779.0</v>
      </c>
      <c r="C6790" s="171" t="s">
        <v>8901</v>
      </c>
      <c r="D6790" s="171"/>
      <c r="E6790" s="171" t="s">
        <v>20634</v>
      </c>
      <c r="F6790" s="171"/>
      <c r="G6790" s="171" t="s">
        <v>23412</v>
      </c>
      <c r="H6790" s="172" t="s">
        <v>23412</v>
      </c>
      <c r="I6790" s="173">
        <v>12920.0</v>
      </c>
      <c r="J6790" s="174">
        <v>2440.0</v>
      </c>
      <c r="K6790" s="179">
        <v>2440.0</v>
      </c>
      <c r="L6790" s="178">
        <v>0.0</v>
      </c>
      <c r="M6790" s="177">
        <v>0.0</v>
      </c>
      <c r="N6790" s="178">
        <v>0.0</v>
      </c>
      <c r="O6790" s="163"/>
      <c r="P6790" s="164"/>
      <c r="Q6790" s="163"/>
      <c r="R6790" s="163"/>
      <c r="S6790" s="168" t="s">
        <v>20645</v>
      </c>
      <c r="T6790" s="164">
        <v>0.0</v>
      </c>
    </row>
    <row r="6791" ht="18.75" customHeight="1">
      <c r="A6791" s="189">
        <v>46049.44345423611</v>
      </c>
      <c r="B6791" s="171">
        <v>9780.0</v>
      </c>
      <c r="C6791" s="171" t="s">
        <v>8901</v>
      </c>
      <c r="D6791" s="171"/>
      <c r="E6791" s="171" t="s">
        <v>20634</v>
      </c>
      <c r="F6791" s="171"/>
      <c r="G6791" s="171" t="s">
        <v>23413</v>
      </c>
      <c r="H6791" s="172" t="s">
        <v>23413</v>
      </c>
      <c r="I6791" s="173">
        <v>12320.0</v>
      </c>
      <c r="J6791" s="174">
        <v>1840.0</v>
      </c>
      <c r="K6791" s="179">
        <v>1840.0</v>
      </c>
      <c r="L6791" s="178">
        <v>0.0</v>
      </c>
      <c r="M6791" s="177">
        <v>0.0</v>
      </c>
      <c r="N6791" s="178">
        <v>0.0</v>
      </c>
      <c r="O6791" s="163"/>
      <c r="P6791" s="164"/>
      <c r="Q6791" s="163"/>
      <c r="R6791" s="163"/>
      <c r="S6791" s="168" t="s">
        <v>20645</v>
      </c>
      <c r="T6791" s="164">
        <v>0.0</v>
      </c>
    </row>
    <row r="6792" ht="18.75" customHeight="1">
      <c r="A6792" s="189">
        <v>46049.46065195602</v>
      </c>
      <c r="B6792" s="171">
        <v>9781.0</v>
      </c>
      <c r="C6792" s="171" t="s">
        <v>5578</v>
      </c>
      <c r="D6792" s="171"/>
      <c r="E6792" s="171" t="s">
        <v>20634</v>
      </c>
      <c r="F6792" s="171"/>
      <c r="G6792" s="171" t="s">
        <v>20873</v>
      </c>
      <c r="H6792" s="172" t="s">
        <v>20873</v>
      </c>
      <c r="I6792" s="173">
        <v>2980.0</v>
      </c>
      <c r="J6792" s="174">
        <v>140.0</v>
      </c>
      <c r="K6792" s="179">
        <v>0.0</v>
      </c>
      <c r="L6792" s="178">
        <v>140.0</v>
      </c>
      <c r="M6792" s="177">
        <v>0.0</v>
      </c>
      <c r="N6792" s="178">
        <v>0.0</v>
      </c>
      <c r="O6792" s="163"/>
      <c r="P6792" s="164"/>
      <c r="Q6792" s="163"/>
      <c r="R6792" s="163"/>
      <c r="S6792" s="168" t="s">
        <v>20645</v>
      </c>
      <c r="T6792" s="164">
        <v>0.0</v>
      </c>
    </row>
    <row r="6793" ht="18.75" customHeight="1">
      <c r="A6793" s="189">
        <v>46049.5057347338</v>
      </c>
      <c r="B6793" s="171">
        <v>9782.0</v>
      </c>
      <c r="C6793" s="171" t="s">
        <v>8901</v>
      </c>
      <c r="D6793" s="171"/>
      <c r="E6793" s="171" t="s">
        <v>20634</v>
      </c>
      <c r="F6793" s="171"/>
      <c r="G6793" s="171"/>
      <c r="H6793" s="172"/>
      <c r="I6793" s="173">
        <v>12140.0</v>
      </c>
      <c r="J6793" s="174">
        <v>1660.0</v>
      </c>
      <c r="K6793" s="179">
        <v>1660.0</v>
      </c>
      <c r="L6793" s="178">
        <v>0.0</v>
      </c>
      <c r="M6793" s="177">
        <v>0.0</v>
      </c>
      <c r="N6793" s="178">
        <v>0.0</v>
      </c>
      <c r="O6793" s="163"/>
      <c r="P6793" s="164"/>
      <c r="Q6793" s="163"/>
      <c r="R6793" s="163"/>
      <c r="S6793" s="168" t="s">
        <v>20645</v>
      </c>
      <c r="T6793" s="164">
        <v>0.0</v>
      </c>
    </row>
    <row r="6794" ht="18.75" customHeight="1">
      <c r="A6794" s="189">
        <v>46049.5057347338</v>
      </c>
      <c r="B6794" s="171">
        <v>9782.0</v>
      </c>
      <c r="C6794" s="171" t="s">
        <v>8901</v>
      </c>
      <c r="D6794" s="171"/>
      <c r="E6794" s="171" t="s">
        <v>20634</v>
      </c>
      <c r="F6794" s="171"/>
      <c r="G6794" s="171" t="s">
        <v>23414</v>
      </c>
      <c r="H6794" s="172" t="s">
        <v>23414</v>
      </c>
      <c r="I6794" s="173">
        <v>12140.0</v>
      </c>
      <c r="J6794" s="174">
        <v>1660.0</v>
      </c>
      <c r="K6794" s="179">
        <v>1660.0</v>
      </c>
      <c r="L6794" s="178">
        <v>0.0</v>
      </c>
      <c r="M6794" s="177">
        <v>0.0</v>
      </c>
      <c r="N6794" s="178">
        <v>0.0</v>
      </c>
      <c r="O6794" s="163"/>
      <c r="P6794" s="164"/>
      <c r="Q6794" s="163"/>
      <c r="R6794" s="163"/>
      <c r="S6794" s="168" t="s">
        <v>20645</v>
      </c>
      <c r="T6794" s="164">
        <v>0.0</v>
      </c>
    </row>
    <row r="6795" ht="18.75" customHeight="1">
      <c r="A6795" s="189">
        <v>46049.50996722222</v>
      </c>
      <c r="B6795" s="171">
        <v>9783.0</v>
      </c>
      <c r="C6795" s="171" t="s">
        <v>4111</v>
      </c>
      <c r="D6795" s="171"/>
      <c r="E6795" s="171" t="s">
        <v>20634</v>
      </c>
      <c r="F6795" s="171"/>
      <c r="G6795" s="171" t="s">
        <v>23415</v>
      </c>
      <c r="H6795" s="172" t="s">
        <v>23415</v>
      </c>
      <c r="I6795" s="173">
        <v>4060.0</v>
      </c>
      <c r="J6795" s="174">
        <v>1140.0</v>
      </c>
      <c r="K6795" s="179">
        <v>1140.0</v>
      </c>
      <c r="L6795" s="178">
        <v>0.0</v>
      </c>
      <c r="M6795" s="177">
        <v>0.0</v>
      </c>
      <c r="N6795" s="178">
        <v>0.0</v>
      </c>
      <c r="O6795" s="163"/>
      <c r="P6795" s="164"/>
      <c r="Q6795" s="163"/>
      <c r="R6795" s="163"/>
      <c r="S6795" s="168" t="s">
        <v>20645</v>
      </c>
      <c r="T6795" s="164">
        <v>0.0</v>
      </c>
    </row>
    <row r="6796" ht="18.75" customHeight="1">
      <c r="A6796" s="189">
        <v>46049.51671069444</v>
      </c>
      <c r="B6796" s="171">
        <v>9784.0</v>
      </c>
      <c r="C6796" s="171" t="s">
        <v>4082</v>
      </c>
      <c r="D6796" s="171"/>
      <c r="E6796" s="171" t="s">
        <v>20634</v>
      </c>
      <c r="F6796" s="171"/>
      <c r="G6796" s="171"/>
      <c r="H6796" s="172"/>
      <c r="I6796" s="173">
        <v>3640.0</v>
      </c>
      <c r="J6796" s="174">
        <v>600.0</v>
      </c>
      <c r="K6796" s="179">
        <v>0.0</v>
      </c>
      <c r="L6796" s="178">
        <v>0.0</v>
      </c>
      <c r="M6796" s="177">
        <v>600.0</v>
      </c>
      <c r="N6796" s="178">
        <v>0.0</v>
      </c>
      <c r="O6796" s="163"/>
      <c r="P6796" s="164"/>
      <c r="Q6796" s="163"/>
      <c r="R6796" s="163"/>
      <c r="S6796" s="168" t="s">
        <v>20645</v>
      </c>
      <c r="T6796" s="164">
        <v>0.0</v>
      </c>
    </row>
    <row r="6797" ht="18.75" customHeight="1">
      <c r="A6797" s="189">
        <v>46049.68500546296</v>
      </c>
      <c r="B6797" s="171">
        <v>9785.0</v>
      </c>
      <c r="C6797" s="171" t="s">
        <v>6423</v>
      </c>
      <c r="D6797" s="171"/>
      <c r="E6797" s="171" t="s">
        <v>20634</v>
      </c>
      <c r="F6797" s="171"/>
      <c r="G6797" s="171" t="s">
        <v>22684</v>
      </c>
      <c r="H6797" s="172" t="s">
        <v>22684</v>
      </c>
      <c r="I6797" s="173">
        <v>3220.0</v>
      </c>
      <c r="J6797" s="174">
        <v>140.0</v>
      </c>
      <c r="K6797" s="179">
        <v>0.0</v>
      </c>
      <c r="L6797" s="178">
        <v>0.0</v>
      </c>
      <c r="M6797" s="177">
        <v>0.0</v>
      </c>
      <c r="N6797" s="178">
        <v>0.0</v>
      </c>
      <c r="O6797" s="163"/>
      <c r="P6797" s="164"/>
      <c r="Q6797" s="163"/>
      <c r="R6797" s="163"/>
      <c r="S6797" s="168" t="s">
        <v>20645</v>
      </c>
      <c r="T6797" s="164">
        <v>0.0</v>
      </c>
    </row>
    <row r="6798" ht="18.75" customHeight="1">
      <c r="A6798" s="189">
        <v>46049.68574378472</v>
      </c>
      <c r="B6798" s="171">
        <v>9786.0</v>
      </c>
      <c r="C6798" s="171" t="s">
        <v>6423</v>
      </c>
      <c r="D6798" s="171"/>
      <c r="E6798" s="171" t="s">
        <v>20634</v>
      </c>
      <c r="F6798" s="171"/>
      <c r="G6798" s="171" t="s">
        <v>22684</v>
      </c>
      <c r="H6798" s="172" t="s">
        <v>22684</v>
      </c>
      <c r="I6798" s="173">
        <v>3080.0</v>
      </c>
      <c r="J6798" s="174">
        <v>320.0</v>
      </c>
      <c r="K6798" s="179">
        <v>0.0</v>
      </c>
      <c r="L6798" s="178">
        <v>320.0</v>
      </c>
      <c r="M6798" s="177">
        <v>0.0</v>
      </c>
      <c r="N6798" s="178">
        <v>0.0</v>
      </c>
      <c r="O6798" s="163"/>
      <c r="P6798" s="164"/>
      <c r="Q6798" s="163"/>
      <c r="R6798" s="163"/>
      <c r="S6798" s="168" t="s">
        <v>20645</v>
      </c>
      <c r="T6798" s="164">
        <v>0.0</v>
      </c>
    </row>
    <row r="6799" ht="18.75" customHeight="1">
      <c r="A6799" s="170">
        <v>46050.0</v>
      </c>
      <c r="B6799" s="171">
        <v>18835.0</v>
      </c>
      <c r="C6799" s="171" t="s">
        <v>4829</v>
      </c>
      <c r="D6799" s="171" t="s">
        <v>5686</v>
      </c>
      <c r="E6799" s="171">
        <v>40.0</v>
      </c>
      <c r="F6799" s="171"/>
      <c r="G6799" s="171" t="s">
        <v>20758</v>
      </c>
      <c r="H6799" s="172" t="s">
        <v>20669</v>
      </c>
      <c r="I6799" s="173">
        <v>24460.0</v>
      </c>
      <c r="J6799" s="174">
        <v>8100.0</v>
      </c>
      <c r="K6799" s="179"/>
      <c r="L6799" s="178">
        <v>8100.0</v>
      </c>
      <c r="M6799" s="177"/>
      <c r="N6799" s="178"/>
      <c r="O6799" s="163"/>
      <c r="P6799" s="164"/>
      <c r="Q6799" s="163"/>
      <c r="R6799" s="163"/>
      <c r="S6799" s="168"/>
      <c r="T6799" s="164"/>
    </row>
    <row r="6800" ht="18.75" customHeight="1">
      <c r="A6800" s="170">
        <v>46050.0</v>
      </c>
      <c r="B6800" s="171">
        <v>18837.0</v>
      </c>
      <c r="C6800" s="171" t="s">
        <v>23416</v>
      </c>
      <c r="D6800" s="171" t="s">
        <v>20687</v>
      </c>
      <c r="E6800" s="171">
        <v>6.0</v>
      </c>
      <c r="F6800" s="171" t="s">
        <v>21548</v>
      </c>
      <c r="G6800" s="171" t="s">
        <v>19520</v>
      </c>
      <c r="H6800" s="172" t="s">
        <v>20669</v>
      </c>
      <c r="I6800" s="173">
        <v>10280.0</v>
      </c>
      <c r="J6800" s="174">
        <v>440.0</v>
      </c>
      <c r="K6800" s="179"/>
      <c r="L6800" s="178">
        <v>440.0</v>
      </c>
      <c r="M6800" s="177"/>
      <c r="N6800" s="178"/>
      <c r="O6800" s="163"/>
      <c r="P6800" s="164"/>
      <c r="Q6800" s="163"/>
      <c r="R6800" s="163"/>
      <c r="S6800" s="168"/>
      <c r="T6800" s="164"/>
    </row>
    <row r="6801" ht="18.75" customHeight="1">
      <c r="A6801" s="170">
        <v>46050.0</v>
      </c>
      <c r="B6801" s="171">
        <v>18838.0</v>
      </c>
      <c r="C6801" s="171" t="s">
        <v>18536</v>
      </c>
      <c r="D6801" s="171" t="s">
        <v>20659</v>
      </c>
      <c r="E6801" s="171">
        <v>8.0</v>
      </c>
      <c r="F6801" s="171" t="s">
        <v>20798</v>
      </c>
      <c r="G6801" s="171" t="s">
        <v>18401</v>
      </c>
      <c r="H6801" s="172" t="s">
        <v>20638</v>
      </c>
      <c r="I6801" s="173">
        <v>16980.0</v>
      </c>
      <c r="J6801" s="174">
        <v>7280.0</v>
      </c>
      <c r="K6801" s="179"/>
      <c r="L6801" s="178"/>
      <c r="M6801" s="177"/>
      <c r="N6801" s="178">
        <v>7280.0</v>
      </c>
      <c r="O6801" s="163"/>
      <c r="P6801" s="164"/>
      <c r="Q6801" s="163"/>
      <c r="R6801" s="163"/>
      <c r="S6801" s="168"/>
      <c r="T6801" s="164"/>
    </row>
    <row r="6802" ht="18.75" customHeight="1">
      <c r="A6802" s="170">
        <v>46050.0</v>
      </c>
      <c r="B6802" s="171">
        <v>18839.0</v>
      </c>
      <c r="C6802" s="171" t="s">
        <v>3980</v>
      </c>
      <c r="D6802" s="171" t="s">
        <v>20659</v>
      </c>
      <c r="E6802" s="171">
        <v>8.0</v>
      </c>
      <c r="F6802" s="171" t="s">
        <v>21428</v>
      </c>
      <c r="G6802" s="171" t="s">
        <v>14603</v>
      </c>
      <c r="H6802" s="172" t="s">
        <v>20635</v>
      </c>
      <c r="I6802" s="173">
        <v>11460.0</v>
      </c>
      <c r="J6802" s="174">
        <v>1760.0</v>
      </c>
      <c r="K6802" s="179">
        <v>1760.0</v>
      </c>
      <c r="L6802" s="178"/>
      <c r="M6802" s="177"/>
      <c r="N6802" s="178"/>
      <c r="O6802" s="163"/>
      <c r="P6802" s="164"/>
      <c r="Q6802" s="163"/>
      <c r="R6802" s="163"/>
      <c r="S6802" s="168"/>
      <c r="T6802" s="164"/>
    </row>
    <row r="6803" ht="18.75" customHeight="1">
      <c r="A6803" s="170">
        <v>46050.0</v>
      </c>
      <c r="B6803" s="171">
        <v>18840.0</v>
      </c>
      <c r="C6803" s="171" t="s">
        <v>265</v>
      </c>
      <c r="D6803" s="171" t="s">
        <v>20687</v>
      </c>
      <c r="E6803" s="171">
        <v>8.0</v>
      </c>
      <c r="F6803" s="171" t="s">
        <v>20764</v>
      </c>
      <c r="G6803" s="171" t="s">
        <v>19544</v>
      </c>
      <c r="H6803" s="172" t="s">
        <v>20635</v>
      </c>
      <c r="I6803" s="173">
        <v>13720.0</v>
      </c>
      <c r="J6803" s="174">
        <v>3700.0</v>
      </c>
      <c r="K6803" s="179">
        <v>3700.0</v>
      </c>
      <c r="L6803" s="178"/>
      <c r="M6803" s="177"/>
      <c r="N6803" s="178"/>
      <c r="O6803" s="163"/>
      <c r="P6803" s="164"/>
      <c r="Q6803" s="163"/>
      <c r="R6803" s="163"/>
      <c r="S6803" s="168"/>
      <c r="T6803" s="164"/>
    </row>
    <row r="6804" ht="18.75" customHeight="1">
      <c r="A6804" s="170">
        <v>46050.0</v>
      </c>
      <c r="B6804" s="171">
        <v>18841.0</v>
      </c>
      <c r="C6804" s="171" t="s">
        <v>3980</v>
      </c>
      <c r="D6804" s="171" t="s">
        <v>20659</v>
      </c>
      <c r="E6804" s="171">
        <v>8.0</v>
      </c>
      <c r="F6804" s="171" t="s">
        <v>20970</v>
      </c>
      <c r="G6804" s="171" t="s">
        <v>18034</v>
      </c>
      <c r="H6804" s="172" t="s">
        <v>20635</v>
      </c>
      <c r="I6804" s="173">
        <v>11980.0</v>
      </c>
      <c r="J6804" s="174">
        <v>2280.0</v>
      </c>
      <c r="K6804" s="179">
        <v>2280.0</v>
      </c>
      <c r="L6804" s="178"/>
      <c r="M6804" s="177"/>
      <c r="N6804" s="178"/>
      <c r="O6804" s="163"/>
      <c r="P6804" s="164"/>
      <c r="Q6804" s="163"/>
      <c r="R6804" s="163"/>
      <c r="S6804" s="168"/>
      <c r="T6804" s="164"/>
    </row>
    <row r="6805" ht="18.75" customHeight="1">
      <c r="A6805" s="170">
        <v>46050.0</v>
      </c>
      <c r="B6805" s="171">
        <v>18842.0</v>
      </c>
      <c r="C6805" s="171" t="s">
        <v>23417</v>
      </c>
      <c r="D6805" s="171" t="s">
        <v>20673</v>
      </c>
      <c r="E6805" s="171">
        <v>8.0</v>
      </c>
      <c r="F6805" s="171" t="s">
        <v>20909</v>
      </c>
      <c r="G6805" s="171" t="s">
        <v>19549</v>
      </c>
      <c r="H6805" s="172" t="s">
        <v>20669</v>
      </c>
      <c r="I6805" s="173">
        <v>10380.0</v>
      </c>
      <c r="J6805" s="174">
        <v>540.0</v>
      </c>
      <c r="K6805" s="179"/>
      <c r="L6805" s="178">
        <v>540.0</v>
      </c>
      <c r="M6805" s="177"/>
      <c r="N6805" s="178"/>
      <c r="O6805" s="163"/>
      <c r="P6805" s="164"/>
      <c r="Q6805" s="163"/>
      <c r="R6805" s="163"/>
      <c r="S6805" s="168"/>
      <c r="T6805" s="164"/>
    </row>
    <row r="6806" ht="18.75" customHeight="1">
      <c r="A6806" s="170">
        <v>46050.0</v>
      </c>
      <c r="B6806" s="171">
        <v>18843.0</v>
      </c>
      <c r="C6806" s="171" t="s">
        <v>20829</v>
      </c>
      <c r="D6806" s="171" t="s">
        <v>20687</v>
      </c>
      <c r="E6806" s="171">
        <v>8.0</v>
      </c>
      <c r="F6806" s="171" t="s">
        <v>20699</v>
      </c>
      <c r="G6806" s="171" t="s">
        <v>13520</v>
      </c>
      <c r="H6806" s="172" t="s">
        <v>20635</v>
      </c>
      <c r="I6806" s="173">
        <v>10980.0</v>
      </c>
      <c r="J6806" s="174">
        <v>960.0</v>
      </c>
      <c r="K6806" s="179">
        <v>960.0</v>
      </c>
      <c r="L6806" s="178"/>
      <c r="M6806" s="177"/>
      <c r="N6806" s="178"/>
      <c r="O6806" s="163"/>
      <c r="P6806" s="164"/>
      <c r="Q6806" s="163"/>
      <c r="R6806" s="163"/>
      <c r="S6806" s="168"/>
      <c r="T6806" s="164"/>
    </row>
    <row r="6807" ht="18.75" customHeight="1">
      <c r="A6807" s="170">
        <v>46050.0</v>
      </c>
      <c r="B6807" s="171">
        <v>18844.0</v>
      </c>
      <c r="C6807" s="171" t="s">
        <v>3980</v>
      </c>
      <c r="D6807" s="171" t="s">
        <v>20659</v>
      </c>
      <c r="E6807" s="171">
        <v>8.0</v>
      </c>
      <c r="F6807" s="171" t="s">
        <v>21574</v>
      </c>
      <c r="G6807" s="171" t="s">
        <v>5765</v>
      </c>
      <c r="H6807" s="172" t="s">
        <v>20635</v>
      </c>
      <c r="I6807" s="173">
        <v>11700.0</v>
      </c>
      <c r="J6807" s="174">
        <v>2000.0</v>
      </c>
      <c r="K6807" s="179">
        <v>2000.0</v>
      </c>
      <c r="L6807" s="178"/>
      <c r="M6807" s="177"/>
      <c r="N6807" s="178"/>
      <c r="O6807" s="163"/>
      <c r="P6807" s="164"/>
      <c r="Q6807" s="163"/>
      <c r="R6807" s="163"/>
      <c r="S6807" s="168"/>
      <c r="T6807" s="164"/>
    </row>
    <row r="6808" ht="18.75" customHeight="1">
      <c r="A6808" s="170">
        <v>46050.0</v>
      </c>
      <c r="B6808" s="171">
        <v>18845.0</v>
      </c>
      <c r="C6808" s="171" t="s">
        <v>20820</v>
      </c>
      <c r="D6808" s="171" t="s">
        <v>20687</v>
      </c>
      <c r="E6808" s="171">
        <v>8.0</v>
      </c>
      <c r="F6808" s="171" t="s">
        <v>20739</v>
      </c>
      <c r="G6808" s="171" t="s">
        <v>12459</v>
      </c>
      <c r="H6808" s="172" t="s">
        <v>20635</v>
      </c>
      <c r="I6808" s="173">
        <v>14060.0</v>
      </c>
      <c r="J6808" s="174">
        <v>4040.0</v>
      </c>
      <c r="K6808" s="179">
        <v>4040.0</v>
      </c>
      <c r="L6808" s="178"/>
      <c r="M6808" s="177"/>
      <c r="N6808" s="178"/>
      <c r="O6808" s="163"/>
      <c r="P6808" s="164"/>
      <c r="Q6808" s="163"/>
      <c r="R6808" s="163"/>
      <c r="S6808" s="168"/>
      <c r="T6808" s="164"/>
    </row>
    <row r="6809" ht="18.75" customHeight="1">
      <c r="A6809" s="170">
        <v>46050.0</v>
      </c>
      <c r="B6809" s="171">
        <v>18846.0</v>
      </c>
      <c r="C6809" s="171" t="s">
        <v>22981</v>
      </c>
      <c r="D6809" s="171" t="s">
        <v>20673</v>
      </c>
      <c r="E6809" s="171">
        <v>12.0</v>
      </c>
      <c r="F6809" s="171" t="s">
        <v>20836</v>
      </c>
      <c r="G6809" s="171" t="s">
        <v>19579</v>
      </c>
      <c r="H6809" s="172" t="s">
        <v>20635</v>
      </c>
      <c r="I6809" s="173">
        <v>11660.0</v>
      </c>
      <c r="J6809" s="174">
        <v>1800.0</v>
      </c>
      <c r="K6809" s="179">
        <v>1800.0</v>
      </c>
      <c r="L6809" s="178"/>
      <c r="M6809" s="177"/>
      <c r="N6809" s="178"/>
      <c r="O6809" s="163"/>
      <c r="P6809" s="164"/>
      <c r="Q6809" s="163"/>
      <c r="R6809" s="163"/>
      <c r="S6809" s="168"/>
      <c r="T6809" s="164"/>
    </row>
    <row r="6810" ht="18.75" customHeight="1">
      <c r="A6810" s="170">
        <v>46050.0</v>
      </c>
      <c r="B6810" s="171">
        <v>18847.0</v>
      </c>
      <c r="C6810" s="171" t="s">
        <v>4017</v>
      </c>
      <c r="D6810" s="171" t="s">
        <v>20687</v>
      </c>
      <c r="E6810" s="171">
        <v>14.0</v>
      </c>
      <c r="F6810" s="171" t="s">
        <v>22195</v>
      </c>
      <c r="G6810" s="171" t="s">
        <v>8315</v>
      </c>
      <c r="H6810" s="172" t="s">
        <v>20635</v>
      </c>
      <c r="I6810" s="173">
        <v>11340.0</v>
      </c>
      <c r="J6810" s="174">
        <v>1300.0</v>
      </c>
      <c r="K6810" s="179">
        <v>1300.0</v>
      </c>
      <c r="L6810" s="178"/>
      <c r="M6810" s="177"/>
      <c r="N6810" s="178"/>
      <c r="O6810" s="163"/>
      <c r="P6810" s="164"/>
      <c r="Q6810" s="163"/>
      <c r="R6810" s="163"/>
      <c r="S6810" s="168"/>
      <c r="T6810" s="164"/>
    </row>
    <row r="6811" ht="18.75" customHeight="1">
      <c r="A6811" s="170">
        <v>46050.0</v>
      </c>
      <c r="B6811" s="171">
        <v>18848.0</v>
      </c>
      <c r="C6811" s="171" t="s">
        <v>21011</v>
      </c>
      <c r="D6811" s="171" t="s">
        <v>20659</v>
      </c>
      <c r="E6811" s="171">
        <v>8.0</v>
      </c>
      <c r="F6811" s="171" t="s">
        <v>21876</v>
      </c>
      <c r="G6811" s="171" t="s">
        <v>16544</v>
      </c>
      <c r="H6811" s="172" t="s">
        <v>20635</v>
      </c>
      <c r="I6811" s="173">
        <v>11940.0</v>
      </c>
      <c r="J6811" s="174">
        <v>2240.0</v>
      </c>
      <c r="K6811" s="179">
        <v>2240.0</v>
      </c>
      <c r="L6811" s="178"/>
      <c r="M6811" s="177"/>
      <c r="N6811" s="178"/>
      <c r="O6811" s="163"/>
      <c r="P6811" s="164"/>
      <c r="Q6811" s="163"/>
      <c r="R6811" s="163"/>
      <c r="S6811" s="168"/>
      <c r="T6811" s="164"/>
    </row>
    <row r="6812" ht="18.75" customHeight="1">
      <c r="A6812" s="170">
        <v>46050.0</v>
      </c>
      <c r="B6812" s="171">
        <v>18849.0</v>
      </c>
      <c r="C6812" s="171" t="s">
        <v>23418</v>
      </c>
      <c r="D6812" s="171" t="s">
        <v>20687</v>
      </c>
      <c r="E6812" s="171">
        <v>14.0</v>
      </c>
      <c r="F6812" s="171" t="s">
        <v>23419</v>
      </c>
      <c r="G6812" s="171" t="s">
        <v>6033</v>
      </c>
      <c r="H6812" s="172" t="s">
        <v>20635</v>
      </c>
      <c r="I6812" s="173">
        <v>12660.0</v>
      </c>
      <c r="J6812" s="174">
        <v>2620.0</v>
      </c>
      <c r="K6812" s="179">
        <v>2620.0</v>
      </c>
      <c r="L6812" s="178"/>
      <c r="M6812" s="177"/>
      <c r="N6812" s="178"/>
      <c r="O6812" s="163"/>
      <c r="P6812" s="164"/>
      <c r="Q6812" s="163"/>
      <c r="R6812" s="163"/>
      <c r="S6812" s="168"/>
      <c r="T6812" s="164"/>
    </row>
    <row r="6813" ht="18.75" customHeight="1">
      <c r="A6813" s="170">
        <v>46050.0</v>
      </c>
      <c r="B6813" s="171">
        <v>18850.0</v>
      </c>
      <c r="C6813" s="171" t="s">
        <v>4829</v>
      </c>
      <c r="D6813" s="171" t="s">
        <v>5686</v>
      </c>
      <c r="E6813" s="171">
        <v>40.0</v>
      </c>
      <c r="F6813" s="171"/>
      <c r="G6813" s="171" t="s">
        <v>20758</v>
      </c>
      <c r="H6813" s="172" t="s">
        <v>20669</v>
      </c>
      <c r="I6813" s="173">
        <v>25700.0</v>
      </c>
      <c r="J6813" s="174">
        <v>9340.0</v>
      </c>
      <c r="K6813" s="179"/>
      <c r="L6813" s="178">
        <v>9340.0</v>
      </c>
      <c r="M6813" s="177"/>
      <c r="N6813" s="178"/>
      <c r="O6813" s="163"/>
      <c r="P6813" s="164"/>
      <c r="Q6813" s="163"/>
      <c r="R6813" s="163"/>
      <c r="S6813" s="168"/>
      <c r="T6813" s="164"/>
    </row>
    <row r="6814" ht="18.75" customHeight="1">
      <c r="A6814" s="170">
        <v>46050.0</v>
      </c>
      <c r="B6814" s="171">
        <v>18851.0</v>
      </c>
      <c r="C6814" s="171" t="s">
        <v>4829</v>
      </c>
      <c r="D6814" s="171" t="s">
        <v>5686</v>
      </c>
      <c r="E6814" s="171">
        <v>40.0</v>
      </c>
      <c r="F6814" s="171"/>
      <c r="G6814" s="171" t="s">
        <v>20758</v>
      </c>
      <c r="H6814" s="172" t="s">
        <v>20669</v>
      </c>
      <c r="I6814" s="173">
        <v>24640.0</v>
      </c>
      <c r="J6814" s="174">
        <v>8280.0</v>
      </c>
      <c r="K6814" s="179"/>
      <c r="L6814" s="178">
        <v>8280.0</v>
      </c>
      <c r="M6814" s="177"/>
      <c r="N6814" s="178"/>
      <c r="O6814" s="163"/>
      <c r="P6814" s="164"/>
      <c r="Q6814" s="163"/>
      <c r="R6814" s="163"/>
      <c r="S6814" s="168"/>
      <c r="T6814" s="164"/>
    </row>
    <row r="6815" ht="18.75" customHeight="1">
      <c r="A6815" s="170">
        <v>46050.0</v>
      </c>
      <c r="B6815" s="171">
        <v>18852.0</v>
      </c>
      <c r="C6815" s="171" t="s">
        <v>23420</v>
      </c>
      <c r="D6815" s="171" t="s">
        <v>5686</v>
      </c>
      <c r="E6815" s="171">
        <v>40.0</v>
      </c>
      <c r="F6815" s="171"/>
      <c r="G6815" s="171" t="s">
        <v>9344</v>
      </c>
      <c r="H6815" s="172" t="s">
        <v>23327</v>
      </c>
      <c r="I6815" s="173">
        <v>21340.0</v>
      </c>
      <c r="J6815" s="174">
        <v>4980.0</v>
      </c>
      <c r="K6815" s="179"/>
      <c r="L6815" s="178"/>
      <c r="M6815" s="177"/>
      <c r="N6815" s="178"/>
      <c r="O6815" s="163"/>
      <c r="P6815" s="164"/>
      <c r="Q6815" s="163"/>
      <c r="R6815" s="163"/>
      <c r="S6815" s="168"/>
      <c r="T6815" s="164"/>
    </row>
    <row r="6816" ht="18.75" customHeight="1">
      <c r="A6816" s="170">
        <v>46050.0</v>
      </c>
      <c r="B6816" s="171">
        <v>18853.0</v>
      </c>
      <c r="C6816" s="171" t="s">
        <v>4027</v>
      </c>
      <c r="D6816" s="171" t="s">
        <v>5686</v>
      </c>
      <c r="E6816" s="171">
        <v>40.0</v>
      </c>
      <c r="F6816" s="171"/>
      <c r="G6816" s="171" t="s">
        <v>23318</v>
      </c>
      <c r="H6816" s="172" t="s">
        <v>20637</v>
      </c>
      <c r="I6816" s="173">
        <v>23880.0</v>
      </c>
      <c r="J6816" s="174">
        <v>7520.0</v>
      </c>
      <c r="K6816" s="179"/>
      <c r="L6816" s="178"/>
      <c r="M6816" s="177">
        <v>7520.0</v>
      </c>
      <c r="N6816" s="178"/>
      <c r="O6816" s="163"/>
      <c r="P6816" s="164"/>
      <c r="Q6816" s="163"/>
      <c r="R6816" s="163"/>
      <c r="S6816" s="168"/>
      <c r="T6816" s="164"/>
    </row>
    <row r="6817" ht="18.75" customHeight="1">
      <c r="A6817" s="170">
        <v>46050.0</v>
      </c>
      <c r="B6817" s="171">
        <v>18854.0</v>
      </c>
      <c r="C6817" s="171" t="s">
        <v>23421</v>
      </c>
      <c r="D6817" s="171" t="s">
        <v>20687</v>
      </c>
      <c r="E6817" s="171">
        <v>8.0</v>
      </c>
      <c r="F6817" s="171" t="s">
        <v>20968</v>
      </c>
      <c r="G6817" s="171" t="s">
        <v>4535</v>
      </c>
      <c r="H6817" s="172" t="s">
        <v>20635</v>
      </c>
      <c r="I6817" s="173">
        <v>12460.0</v>
      </c>
      <c r="J6817" s="174">
        <v>2440.0</v>
      </c>
      <c r="K6817" s="179">
        <v>2440.0</v>
      </c>
      <c r="L6817" s="178"/>
      <c r="M6817" s="177"/>
      <c r="N6817" s="178"/>
      <c r="O6817" s="163"/>
      <c r="P6817" s="164"/>
      <c r="Q6817" s="163"/>
      <c r="R6817" s="163"/>
      <c r="S6817" s="168"/>
      <c r="T6817" s="164"/>
    </row>
    <row r="6818" ht="18.75" customHeight="1">
      <c r="A6818" s="170">
        <v>46050.0</v>
      </c>
      <c r="B6818" s="171">
        <v>18855.0</v>
      </c>
      <c r="C6818" s="171" t="s">
        <v>9968</v>
      </c>
      <c r="D6818" s="171" t="s">
        <v>20673</v>
      </c>
      <c r="E6818" s="171">
        <v>14.0</v>
      </c>
      <c r="F6818" s="171" t="s">
        <v>21057</v>
      </c>
      <c r="G6818" s="171" t="s">
        <v>15381</v>
      </c>
      <c r="H6818" s="172" t="s">
        <v>20635</v>
      </c>
      <c r="I6818" s="173">
        <v>15600.0</v>
      </c>
      <c r="J6818" s="174">
        <v>5740.0</v>
      </c>
      <c r="K6818" s="179">
        <v>5740.0</v>
      </c>
      <c r="L6818" s="178"/>
      <c r="M6818" s="177"/>
      <c r="N6818" s="178"/>
      <c r="O6818" s="163"/>
      <c r="P6818" s="164"/>
      <c r="Q6818" s="163"/>
      <c r="R6818" s="163"/>
      <c r="S6818" s="168"/>
      <c r="T6818" s="164"/>
    </row>
    <row r="6819" ht="18.75" customHeight="1">
      <c r="A6819" s="170">
        <v>46050.0</v>
      </c>
      <c r="B6819" s="171">
        <v>18856.0</v>
      </c>
      <c r="C6819" s="171" t="s">
        <v>18536</v>
      </c>
      <c r="D6819" s="171" t="s">
        <v>20659</v>
      </c>
      <c r="E6819" s="171">
        <v>8.0</v>
      </c>
      <c r="F6819" s="171" t="s">
        <v>20826</v>
      </c>
      <c r="G6819" s="171" t="s">
        <v>18401</v>
      </c>
      <c r="H6819" s="172" t="s">
        <v>20635</v>
      </c>
      <c r="I6819" s="173">
        <v>15540.0</v>
      </c>
      <c r="J6819" s="174">
        <v>5840.0</v>
      </c>
      <c r="K6819" s="179">
        <v>5840.0</v>
      </c>
      <c r="L6819" s="178"/>
      <c r="M6819" s="177"/>
      <c r="N6819" s="178"/>
      <c r="O6819" s="163"/>
      <c r="P6819" s="164"/>
      <c r="Q6819" s="163"/>
      <c r="R6819" s="163"/>
      <c r="S6819" s="168"/>
      <c r="T6819" s="164"/>
    </row>
    <row r="6820" ht="18.75" customHeight="1">
      <c r="A6820" s="170">
        <v>46050.0</v>
      </c>
      <c r="B6820" s="171">
        <v>18857.0</v>
      </c>
      <c r="C6820" s="171" t="s">
        <v>4671</v>
      </c>
      <c r="D6820" s="171" t="s">
        <v>20659</v>
      </c>
      <c r="E6820" s="171">
        <v>8.0</v>
      </c>
      <c r="F6820" s="171" t="s">
        <v>21831</v>
      </c>
      <c r="G6820" s="171" t="s">
        <v>7963</v>
      </c>
      <c r="H6820" s="172" t="s">
        <v>20635</v>
      </c>
      <c r="I6820" s="173">
        <v>10660.0</v>
      </c>
      <c r="J6820" s="174">
        <v>960.0</v>
      </c>
      <c r="K6820" s="179">
        <v>960.0</v>
      </c>
      <c r="L6820" s="178"/>
      <c r="M6820" s="177"/>
      <c r="N6820" s="178"/>
      <c r="O6820" s="163"/>
      <c r="P6820" s="164"/>
      <c r="Q6820" s="163"/>
      <c r="R6820" s="163"/>
      <c r="S6820" s="168"/>
      <c r="T6820" s="164"/>
    </row>
    <row r="6821" ht="18.75" customHeight="1">
      <c r="A6821" s="170">
        <v>46050.0</v>
      </c>
      <c r="B6821" s="171">
        <v>18858.0</v>
      </c>
      <c r="C6821" s="171" t="s">
        <v>4133</v>
      </c>
      <c r="D6821" s="171" t="s">
        <v>20673</v>
      </c>
      <c r="E6821" s="171">
        <v>8.0</v>
      </c>
      <c r="F6821" s="171" t="s">
        <v>21419</v>
      </c>
      <c r="G6821" s="171" t="s">
        <v>19606</v>
      </c>
      <c r="H6821" s="172" t="s">
        <v>20635</v>
      </c>
      <c r="I6821" s="173">
        <v>14660.0</v>
      </c>
      <c r="J6821" s="174">
        <v>4820.0</v>
      </c>
      <c r="K6821" s="179">
        <v>4820.0</v>
      </c>
      <c r="L6821" s="178"/>
      <c r="M6821" s="177"/>
      <c r="N6821" s="178"/>
      <c r="O6821" s="163"/>
      <c r="P6821" s="164"/>
      <c r="Q6821" s="163"/>
      <c r="R6821" s="163"/>
      <c r="S6821" s="168"/>
      <c r="T6821" s="164"/>
    </row>
    <row r="6822" ht="18.75" customHeight="1">
      <c r="A6822" s="189">
        <v>46050.0</v>
      </c>
      <c r="B6822" s="171">
        <v>9820.0</v>
      </c>
      <c r="C6822" s="171" t="s">
        <v>21168</v>
      </c>
      <c r="D6822" s="171"/>
      <c r="E6822" s="171" t="s">
        <v>20634</v>
      </c>
      <c r="F6822" s="171"/>
      <c r="G6822" s="171" t="s">
        <v>23422</v>
      </c>
      <c r="H6822" s="172" t="s">
        <v>23422</v>
      </c>
      <c r="I6822" s="173">
        <v>4080.0</v>
      </c>
      <c r="J6822" s="174">
        <v>1260.0</v>
      </c>
      <c r="K6822" s="179">
        <v>0.0</v>
      </c>
      <c r="L6822" s="178">
        <v>1260.0</v>
      </c>
      <c r="M6822" s="177">
        <v>0.0</v>
      </c>
      <c r="N6822" s="178">
        <v>0.0</v>
      </c>
      <c r="O6822" s="163"/>
      <c r="P6822" s="164"/>
      <c r="Q6822" s="163"/>
      <c r="R6822" s="163"/>
      <c r="S6822" s="168" t="s">
        <v>20645</v>
      </c>
      <c r="T6822" s="164">
        <v>0.0</v>
      </c>
    </row>
    <row r="6823" ht="18.75" customHeight="1">
      <c r="A6823" s="189">
        <v>46050.02900456019</v>
      </c>
      <c r="B6823" s="171">
        <v>9789.0</v>
      </c>
      <c r="C6823" s="171" t="s">
        <v>4017</v>
      </c>
      <c r="D6823" s="171"/>
      <c r="E6823" s="171" t="s">
        <v>20634</v>
      </c>
      <c r="F6823" s="171"/>
      <c r="G6823" s="171" t="s">
        <v>4500</v>
      </c>
      <c r="H6823" s="172" t="s">
        <v>4500</v>
      </c>
      <c r="I6823" s="173">
        <v>3580.0</v>
      </c>
      <c r="J6823" s="174">
        <v>620.0</v>
      </c>
      <c r="K6823" s="179">
        <v>620.0</v>
      </c>
      <c r="L6823" s="178">
        <v>0.0</v>
      </c>
      <c r="M6823" s="177">
        <v>0.0</v>
      </c>
      <c r="N6823" s="178">
        <v>0.0</v>
      </c>
      <c r="O6823" s="163"/>
      <c r="P6823" s="164"/>
      <c r="Q6823" s="163"/>
      <c r="R6823" s="163"/>
      <c r="S6823" s="168" t="s">
        <v>20645</v>
      </c>
      <c r="T6823" s="164">
        <v>0.0</v>
      </c>
    </row>
    <row r="6824" ht="18.75" customHeight="1">
      <c r="A6824" s="189">
        <v>46050.34640678241</v>
      </c>
      <c r="B6824" s="171">
        <v>9790.0</v>
      </c>
      <c r="C6824" s="171" t="s">
        <v>19529</v>
      </c>
      <c r="D6824" s="171"/>
      <c r="E6824" s="171" t="s">
        <v>20634</v>
      </c>
      <c r="F6824" s="171"/>
      <c r="G6824" s="171" t="s">
        <v>23350</v>
      </c>
      <c r="H6824" s="172" t="s">
        <v>23350</v>
      </c>
      <c r="I6824" s="173">
        <v>3140.0</v>
      </c>
      <c r="J6824" s="174">
        <v>540.0</v>
      </c>
      <c r="K6824" s="179">
        <v>0.0</v>
      </c>
      <c r="L6824" s="178">
        <v>540.0</v>
      </c>
      <c r="M6824" s="177">
        <v>0.0</v>
      </c>
      <c r="N6824" s="178">
        <v>0.0</v>
      </c>
      <c r="O6824" s="163"/>
      <c r="P6824" s="164"/>
      <c r="Q6824" s="163"/>
      <c r="R6824" s="163"/>
      <c r="S6824" s="168" t="s">
        <v>20645</v>
      </c>
      <c r="T6824" s="164">
        <v>0.0</v>
      </c>
    </row>
    <row r="6825" ht="18.75" customHeight="1">
      <c r="A6825" s="189">
        <v>46050.36032784722</v>
      </c>
      <c r="B6825" s="171">
        <v>9791.0</v>
      </c>
      <c r="C6825" s="171" t="s">
        <v>8901</v>
      </c>
      <c r="D6825" s="171"/>
      <c r="E6825" s="171" t="s">
        <v>20634</v>
      </c>
      <c r="F6825" s="171"/>
      <c r="G6825" s="171" t="s">
        <v>23423</v>
      </c>
      <c r="H6825" s="172" t="s">
        <v>23423</v>
      </c>
      <c r="I6825" s="173">
        <v>11840.0</v>
      </c>
      <c r="J6825" s="174">
        <v>1480.0</v>
      </c>
      <c r="K6825" s="179">
        <v>1480.0</v>
      </c>
      <c r="L6825" s="178">
        <v>0.0</v>
      </c>
      <c r="M6825" s="177">
        <v>0.0</v>
      </c>
      <c r="N6825" s="178">
        <v>0.0</v>
      </c>
      <c r="O6825" s="163"/>
      <c r="P6825" s="164"/>
      <c r="Q6825" s="163"/>
      <c r="R6825" s="163"/>
      <c r="S6825" s="168" t="s">
        <v>20645</v>
      </c>
      <c r="T6825" s="164">
        <v>0.0</v>
      </c>
    </row>
    <row r="6826" ht="18.75" customHeight="1">
      <c r="A6826" s="189">
        <v>46050.44534900463</v>
      </c>
      <c r="B6826" s="171">
        <v>9792.0</v>
      </c>
      <c r="C6826" s="171" t="s">
        <v>6423</v>
      </c>
      <c r="D6826" s="171"/>
      <c r="E6826" s="171" t="s">
        <v>20634</v>
      </c>
      <c r="F6826" s="171"/>
      <c r="G6826" s="171" t="s">
        <v>22684</v>
      </c>
      <c r="H6826" s="172" t="s">
        <v>22684</v>
      </c>
      <c r="I6826" s="173">
        <v>3260.0</v>
      </c>
      <c r="J6826" s="174">
        <v>180.0</v>
      </c>
      <c r="K6826" s="179">
        <v>0.0</v>
      </c>
      <c r="L6826" s="178">
        <v>0.0</v>
      </c>
      <c r="M6826" s="177">
        <v>0.0</v>
      </c>
      <c r="N6826" s="178">
        <v>0.0</v>
      </c>
      <c r="O6826" s="163"/>
      <c r="P6826" s="164"/>
      <c r="Q6826" s="163"/>
      <c r="R6826" s="163"/>
      <c r="S6826" s="168" t="s">
        <v>20645</v>
      </c>
      <c r="T6826" s="164">
        <v>0.0</v>
      </c>
    </row>
    <row r="6827" ht="18.75" customHeight="1">
      <c r="A6827" s="189">
        <v>46050.478904062504</v>
      </c>
      <c r="B6827" s="171">
        <v>9793.0</v>
      </c>
      <c r="C6827" s="171" t="s">
        <v>6423</v>
      </c>
      <c r="D6827" s="171"/>
      <c r="E6827" s="171" t="s">
        <v>20634</v>
      </c>
      <c r="F6827" s="171"/>
      <c r="G6827" s="171" t="s">
        <v>22684</v>
      </c>
      <c r="H6827" s="172" t="s">
        <v>22684</v>
      </c>
      <c r="I6827" s="173">
        <v>3080.0</v>
      </c>
      <c r="J6827" s="174">
        <v>340.0</v>
      </c>
      <c r="K6827" s="179">
        <v>0.0</v>
      </c>
      <c r="L6827" s="178">
        <v>340.0</v>
      </c>
      <c r="M6827" s="177">
        <v>0.0</v>
      </c>
      <c r="N6827" s="178">
        <v>0.0</v>
      </c>
      <c r="O6827" s="163"/>
      <c r="P6827" s="164"/>
      <c r="Q6827" s="163"/>
      <c r="R6827" s="163"/>
      <c r="S6827" s="168" t="s">
        <v>20645</v>
      </c>
      <c r="T6827" s="164">
        <v>0.0</v>
      </c>
    </row>
    <row r="6828" ht="18.75" customHeight="1">
      <c r="A6828" s="189">
        <v>46050.48240083334</v>
      </c>
      <c r="B6828" s="171">
        <v>9794.0</v>
      </c>
      <c r="C6828" s="171" t="s">
        <v>6423</v>
      </c>
      <c r="D6828" s="171"/>
      <c r="E6828" s="171" t="s">
        <v>20634</v>
      </c>
      <c r="F6828" s="171"/>
      <c r="G6828" s="171" t="s">
        <v>22683</v>
      </c>
      <c r="H6828" s="172" t="s">
        <v>22683</v>
      </c>
      <c r="I6828" s="173">
        <v>3560.0</v>
      </c>
      <c r="J6828" s="174">
        <v>260.0</v>
      </c>
      <c r="K6828" s="179">
        <v>0.0</v>
      </c>
      <c r="L6828" s="178">
        <v>0.0</v>
      </c>
      <c r="M6828" s="177">
        <v>0.0</v>
      </c>
      <c r="N6828" s="178">
        <v>260.0</v>
      </c>
      <c r="O6828" s="163"/>
      <c r="P6828" s="164"/>
      <c r="Q6828" s="163"/>
      <c r="R6828" s="163"/>
      <c r="S6828" s="168" t="s">
        <v>20645</v>
      </c>
      <c r="T6828" s="164">
        <v>0.0</v>
      </c>
    </row>
    <row r="6829" ht="18.75" customHeight="1">
      <c r="A6829" s="189">
        <v>46050.5146450926</v>
      </c>
      <c r="B6829" s="171">
        <v>9795.0</v>
      </c>
      <c r="C6829" s="171" t="s">
        <v>8901</v>
      </c>
      <c r="D6829" s="171"/>
      <c r="E6829" s="171" t="s">
        <v>20634</v>
      </c>
      <c r="F6829" s="171"/>
      <c r="G6829" s="171" t="s">
        <v>23424</v>
      </c>
      <c r="H6829" s="172" t="s">
        <v>23424</v>
      </c>
      <c r="I6829" s="173">
        <v>10900.0</v>
      </c>
      <c r="J6829" s="174">
        <v>720.0</v>
      </c>
      <c r="K6829" s="179">
        <v>720.0</v>
      </c>
      <c r="L6829" s="178">
        <v>0.0</v>
      </c>
      <c r="M6829" s="177">
        <v>0.0</v>
      </c>
      <c r="N6829" s="178">
        <v>720.0</v>
      </c>
      <c r="O6829" s="163"/>
      <c r="P6829" s="164"/>
      <c r="Q6829" s="163"/>
      <c r="R6829" s="163"/>
      <c r="S6829" s="168" t="s">
        <v>20645</v>
      </c>
      <c r="T6829" s="164">
        <v>0.0</v>
      </c>
    </row>
    <row r="6830" ht="18.75" customHeight="1">
      <c r="A6830" s="189">
        <v>46050.51825357639</v>
      </c>
      <c r="B6830" s="171">
        <v>9796.0</v>
      </c>
      <c r="C6830" s="171" t="s">
        <v>6423</v>
      </c>
      <c r="D6830" s="171"/>
      <c r="E6830" s="171" t="s">
        <v>20634</v>
      </c>
      <c r="F6830" s="171"/>
      <c r="G6830" s="171" t="s">
        <v>22683</v>
      </c>
      <c r="H6830" s="172" t="s">
        <v>22683</v>
      </c>
      <c r="I6830" s="173">
        <v>3300.0</v>
      </c>
      <c r="J6830" s="174">
        <v>480.0</v>
      </c>
      <c r="K6830" s="179">
        <v>0.0</v>
      </c>
      <c r="L6830" s="178">
        <v>480.0</v>
      </c>
      <c r="M6830" s="177">
        <v>0.0</v>
      </c>
      <c r="N6830" s="178">
        <v>480.0</v>
      </c>
      <c r="O6830" s="163"/>
      <c r="P6830" s="164"/>
      <c r="Q6830" s="163"/>
      <c r="R6830" s="163"/>
      <c r="S6830" s="168" t="s">
        <v>20645</v>
      </c>
      <c r="T6830" s="164">
        <v>0.0</v>
      </c>
    </row>
    <row r="6831" ht="18.75" customHeight="1">
      <c r="A6831" s="189">
        <v>46050.529167256944</v>
      </c>
      <c r="B6831" s="171">
        <v>9797.0</v>
      </c>
      <c r="C6831" s="171" t="s">
        <v>4129</v>
      </c>
      <c r="D6831" s="171"/>
      <c r="E6831" s="171" t="s">
        <v>20634</v>
      </c>
      <c r="F6831" s="171"/>
      <c r="G6831" s="171"/>
      <c r="H6831" s="172"/>
      <c r="I6831" s="173">
        <v>3720.0</v>
      </c>
      <c r="J6831" s="174">
        <v>1300.0</v>
      </c>
      <c r="K6831" s="179">
        <v>0.0</v>
      </c>
      <c r="L6831" s="178">
        <v>1300.0</v>
      </c>
      <c r="M6831" s="177">
        <v>0.0</v>
      </c>
      <c r="N6831" s="178">
        <v>0.0</v>
      </c>
      <c r="O6831" s="163"/>
      <c r="P6831" s="164"/>
      <c r="Q6831" s="163"/>
      <c r="R6831" s="163"/>
      <c r="S6831" s="168" t="s">
        <v>20645</v>
      </c>
      <c r="T6831" s="164">
        <v>0.0</v>
      </c>
    </row>
    <row r="6832" ht="18.75" customHeight="1">
      <c r="A6832" s="189">
        <v>46050.542567303244</v>
      </c>
      <c r="B6832" s="171">
        <v>9798.0</v>
      </c>
      <c r="C6832" s="171" t="s">
        <v>4112</v>
      </c>
      <c r="D6832" s="171"/>
      <c r="E6832" s="171" t="s">
        <v>20634</v>
      </c>
      <c r="F6832" s="171"/>
      <c r="G6832" s="171" t="s">
        <v>23425</v>
      </c>
      <c r="H6832" s="172" t="s">
        <v>23425</v>
      </c>
      <c r="I6832" s="173">
        <v>3860.0</v>
      </c>
      <c r="J6832" s="174">
        <v>1180.0</v>
      </c>
      <c r="K6832" s="179">
        <v>1180.0</v>
      </c>
      <c r="L6832" s="178">
        <v>0.0</v>
      </c>
      <c r="M6832" s="177">
        <v>0.0</v>
      </c>
      <c r="N6832" s="178">
        <v>0.0</v>
      </c>
      <c r="O6832" s="163"/>
      <c r="P6832" s="164"/>
      <c r="Q6832" s="163"/>
      <c r="R6832" s="163"/>
      <c r="S6832" s="168" t="s">
        <v>20645</v>
      </c>
      <c r="T6832" s="164">
        <v>0.0</v>
      </c>
    </row>
    <row r="6833" ht="18.75" customHeight="1">
      <c r="A6833" s="189">
        <v>46050.649082187505</v>
      </c>
      <c r="B6833" s="171">
        <v>9799.0</v>
      </c>
      <c r="C6833" s="171" t="s">
        <v>4017</v>
      </c>
      <c r="D6833" s="171"/>
      <c r="E6833" s="171" t="s">
        <v>20634</v>
      </c>
      <c r="F6833" s="171"/>
      <c r="G6833" s="171" t="s">
        <v>4500</v>
      </c>
      <c r="H6833" s="172" t="s">
        <v>4500</v>
      </c>
      <c r="I6833" s="173">
        <v>3820.0</v>
      </c>
      <c r="J6833" s="174">
        <v>860.0</v>
      </c>
      <c r="K6833" s="179">
        <v>860.0</v>
      </c>
      <c r="L6833" s="178">
        <v>0.0</v>
      </c>
      <c r="M6833" s="177">
        <v>0.0</v>
      </c>
      <c r="N6833" s="178">
        <v>0.0</v>
      </c>
      <c r="O6833" s="163"/>
      <c r="P6833" s="164"/>
      <c r="Q6833" s="163"/>
      <c r="R6833" s="163"/>
      <c r="S6833" s="168" t="s">
        <v>20645</v>
      </c>
      <c r="T6833" s="164">
        <v>0.0</v>
      </c>
    </row>
    <row r="6834" ht="18.75" customHeight="1">
      <c r="A6834" s="189">
        <v>46050.66750459491</v>
      </c>
      <c r="B6834" s="171">
        <v>9800.0</v>
      </c>
      <c r="C6834" s="171" t="s">
        <v>8901</v>
      </c>
      <c r="D6834" s="171"/>
      <c r="E6834" s="171" t="s">
        <v>20634</v>
      </c>
      <c r="F6834" s="171"/>
      <c r="G6834" s="171" t="s">
        <v>23426</v>
      </c>
      <c r="H6834" s="172" t="s">
        <v>23426</v>
      </c>
      <c r="I6834" s="173">
        <v>12880.0</v>
      </c>
      <c r="J6834" s="174">
        <v>2440.0</v>
      </c>
      <c r="K6834" s="179">
        <v>2440.0</v>
      </c>
      <c r="L6834" s="178">
        <v>0.0</v>
      </c>
      <c r="M6834" s="177">
        <v>0.0</v>
      </c>
      <c r="N6834" s="178">
        <v>0.0</v>
      </c>
      <c r="O6834" s="163"/>
      <c r="P6834" s="164"/>
      <c r="Q6834" s="163"/>
      <c r="R6834" s="163"/>
      <c r="S6834" s="168" t="s">
        <v>20645</v>
      </c>
      <c r="T6834" s="164">
        <v>0.0</v>
      </c>
    </row>
    <row r="6835" ht="18.75" customHeight="1">
      <c r="A6835" s="170">
        <v>46051.0</v>
      </c>
      <c r="B6835" s="171">
        <v>18859.0</v>
      </c>
      <c r="C6835" s="171" t="s">
        <v>20892</v>
      </c>
      <c r="D6835" s="171" t="s">
        <v>20687</v>
      </c>
      <c r="E6835" s="171">
        <v>14.0</v>
      </c>
      <c r="F6835" s="171" t="s">
        <v>20962</v>
      </c>
      <c r="G6835" s="171" t="s">
        <v>4576</v>
      </c>
      <c r="H6835" s="172" t="s">
        <v>20635</v>
      </c>
      <c r="I6835" s="173">
        <v>12540.0</v>
      </c>
      <c r="J6835" s="174">
        <v>2500.0</v>
      </c>
      <c r="K6835" s="179">
        <v>2500.0</v>
      </c>
      <c r="L6835" s="178"/>
      <c r="M6835" s="177"/>
      <c r="N6835" s="178"/>
      <c r="O6835" s="163"/>
      <c r="P6835" s="164"/>
      <c r="Q6835" s="163"/>
      <c r="R6835" s="163"/>
      <c r="S6835" s="168"/>
      <c r="T6835" s="164"/>
    </row>
    <row r="6836" ht="18.75" customHeight="1">
      <c r="A6836" s="170">
        <v>46051.0</v>
      </c>
      <c r="B6836" s="171">
        <v>18861.0</v>
      </c>
      <c r="C6836" s="171" t="s">
        <v>23427</v>
      </c>
      <c r="D6836" s="171" t="s">
        <v>20673</v>
      </c>
      <c r="E6836" s="171">
        <v>8.0</v>
      </c>
      <c r="F6836" s="171" t="s">
        <v>20909</v>
      </c>
      <c r="G6836" s="171" t="s">
        <v>19621</v>
      </c>
      <c r="H6836" s="172" t="s">
        <v>20635</v>
      </c>
      <c r="I6836" s="173">
        <v>14280.0</v>
      </c>
      <c r="J6836" s="174">
        <v>4440.0</v>
      </c>
      <c r="K6836" s="179">
        <v>4440.0</v>
      </c>
      <c r="L6836" s="178"/>
      <c r="M6836" s="177"/>
      <c r="N6836" s="178"/>
      <c r="O6836" s="163"/>
      <c r="P6836" s="164"/>
      <c r="Q6836" s="163"/>
      <c r="R6836" s="163"/>
      <c r="S6836" s="168"/>
      <c r="T6836" s="164"/>
    </row>
    <row r="6837" ht="18.75" customHeight="1">
      <c r="A6837" s="170">
        <v>46051.0</v>
      </c>
      <c r="B6837" s="171">
        <v>18862.0</v>
      </c>
      <c r="C6837" s="171" t="s">
        <v>22270</v>
      </c>
      <c r="D6837" s="171" t="s">
        <v>20687</v>
      </c>
      <c r="E6837" s="171">
        <v>14.0</v>
      </c>
      <c r="F6837" s="171" t="s">
        <v>20793</v>
      </c>
      <c r="G6837" s="171" t="s">
        <v>11998</v>
      </c>
      <c r="H6837" s="172" t="s">
        <v>20635</v>
      </c>
      <c r="I6837" s="173">
        <v>12140.0</v>
      </c>
      <c r="J6837" s="174">
        <v>2100.0</v>
      </c>
      <c r="K6837" s="179">
        <v>2100.0</v>
      </c>
      <c r="L6837" s="178"/>
      <c r="M6837" s="177"/>
      <c r="N6837" s="178"/>
      <c r="O6837" s="163"/>
      <c r="P6837" s="164"/>
      <c r="Q6837" s="163"/>
      <c r="R6837" s="163"/>
      <c r="S6837" s="168"/>
      <c r="T6837" s="164"/>
    </row>
    <row r="6838" ht="18.75" customHeight="1">
      <c r="A6838" s="170">
        <v>46051.0</v>
      </c>
      <c r="B6838" s="171">
        <v>18863.0</v>
      </c>
      <c r="C6838" s="171" t="s">
        <v>20829</v>
      </c>
      <c r="D6838" s="171" t="s">
        <v>20673</v>
      </c>
      <c r="E6838" s="171">
        <v>8.0</v>
      </c>
      <c r="F6838" s="171" t="s">
        <v>22117</v>
      </c>
      <c r="G6838" s="171" t="s">
        <v>18174</v>
      </c>
      <c r="H6838" s="172" t="s">
        <v>20635</v>
      </c>
      <c r="I6838" s="173">
        <v>15740.0</v>
      </c>
      <c r="J6838" s="174">
        <v>5900.0</v>
      </c>
      <c r="K6838" s="179">
        <v>5900.0</v>
      </c>
      <c r="L6838" s="178"/>
      <c r="M6838" s="177"/>
      <c r="N6838" s="178"/>
      <c r="O6838" s="163"/>
      <c r="P6838" s="164"/>
      <c r="Q6838" s="163"/>
      <c r="R6838" s="163"/>
      <c r="S6838" s="168"/>
      <c r="T6838" s="164"/>
    </row>
    <row r="6839" ht="18.75" customHeight="1">
      <c r="A6839" s="170">
        <v>46051.0</v>
      </c>
      <c r="B6839" s="171">
        <v>18864.0</v>
      </c>
      <c r="C6839" s="171" t="s">
        <v>20760</v>
      </c>
      <c r="D6839" s="171" t="s">
        <v>20659</v>
      </c>
      <c r="E6839" s="171">
        <v>8.0</v>
      </c>
      <c r="F6839" s="171" t="s">
        <v>21060</v>
      </c>
      <c r="G6839" s="171" t="s">
        <v>4113</v>
      </c>
      <c r="H6839" s="172" t="s">
        <v>20635</v>
      </c>
      <c r="I6839" s="173">
        <v>10760.0</v>
      </c>
      <c r="J6839" s="174">
        <v>1060.0</v>
      </c>
      <c r="K6839" s="179">
        <v>1060.0</v>
      </c>
      <c r="L6839" s="178"/>
      <c r="M6839" s="177"/>
      <c r="N6839" s="178"/>
      <c r="O6839" s="163"/>
      <c r="P6839" s="164"/>
      <c r="Q6839" s="163"/>
      <c r="R6839" s="163"/>
      <c r="S6839" s="168"/>
      <c r="T6839" s="164"/>
    </row>
    <row r="6840" ht="18.75" customHeight="1">
      <c r="A6840" s="170">
        <v>46051.0</v>
      </c>
      <c r="B6840" s="171">
        <v>18865.0</v>
      </c>
      <c r="C6840" s="171" t="s">
        <v>21450</v>
      </c>
      <c r="D6840" s="171" t="s">
        <v>20687</v>
      </c>
      <c r="E6840" s="171">
        <v>8.0</v>
      </c>
      <c r="F6840" s="171" t="s">
        <v>20699</v>
      </c>
      <c r="G6840" s="171" t="s">
        <v>10466</v>
      </c>
      <c r="H6840" s="172" t="s">
        <v>20635</v>
      </c>
      <c r="I6840" s="173">
        <v>10980.0</v>
      </c>
      <c r="J6840" s="174">
        <v>960.0</v>
      </c>
      <c r="K6840" s="179">
        <v>960.0</v>
      </c>
      <c r="L6840" s="178"/>
      <c r="M6840" s="177"/>
      <c r="N6840" s="178"/>
      <c r="O6840" s="163"/>
      <c r="P6840" s="164"/>
      <c r="Q6840" s="163"/>
      <c r="R6840" s="163"/>
      <c r="S6840" s="168"/>
      <c r="T6840" s="164"/>
    </row>
    <row r="6841" ht="18.75" customHeight="1">
      <c r="A6841" s="170">
        <v>46051.0</v>
      </c>
      <c r="B6841" s="171">
        <v>18866.0</v>
      </c>
      <c r="C6841" s="171" t="s">
        <v>4368</v>
      </c>
      <c r="D6841" s="171" t="s">
        <v>20659</v>
      </c>
      <c r="E6841" s="171">
        <v>8.0</v>
      </c>
      <c r="F6841" s="171" t="s">
        <v>21331</v>
      </c>
      <c r="G6841" s="171" t="s">
        <v>19642</v>
      </c>
      <c r="H6841" s="172" t="s">
        <v>20635</v>
      </c>
      <c r="I6841" s="173">
        <v>13820.0</v>
      </c>
      <c r="J6841" s="174">
        <v>4120.0</v>
      </c>
      <c r="K6841" s="179">
        <v>4120.0</v>
      </c>
      <c r="L6841" s="178"/>
      <c r="M6841" s="177"/>
      <c r="N6841" s="178"/>
      <c r="O6841" s="163"/>
      <c r="P6841" s="164"/>
      <c r="Q6841" s="163"/>
      <c r="R6841" s="163"/>
      <c r="S6841" s="168"/>
      <c r="T6841" s="164"/>
    </row>
    <row r="6842" ht="18.75" customHeight="1">
      <c r="A6842" s="170">
        <v>46051.0</v>
      </c>
      <c r="B6842" s="171">
        <v>18867.0</v>
      </c>
      <c r="C6842" s="171" t="s">
        <v>23428</v>
      </c>
      <c r="D6842" s="171" t="s">
        <v>20673</v>
      </c>
      <c r="E6842" s="171">
        <v>8.0</v>
      </c>
      <c r="F6842" s="171" t="s">
        <v>22294</v>
      </c>
      <c r="G6842" s="171" t="s">
        <v>19659</v>
      </c>
      <c r="H6842" s="172" t="s">
        <v>20635</v>
      </c>
      <c r="I6842" s="173">
        <v>10720.0</v>
      </c>
      <c r="J6842" s="174">
        <v>880.0</v>
      </c>
      <c r="K6842" s="179">
        <v>880.0</v>
      </c>
      <c r="L6842" s="178"/>
      <c r="M6842" s="177"/>
      <c r="N6842" s="178"/>
      <c r="O6842" s="163"/>
      <c r="P6842" s="164"/>
      <c r="Q6842" s="163"/>
      <c r="R6842" s="163"/>
      <c r="S6842" s="168"/>
      <c r="T6842" s="164"/>
    </row>
    <row r="6843" ht="18.75" customHeight="1">
      <c r="A6843" s="170">
        <v>46051.0</v>
      </c>
      <c r="B6843" s="171">
        <v>18868.0</v>
      </c>
      <c r="C6843" s="171" t="s">
        <v>23429</v>
      </c>
      <c r="D6843" s="171" t="s">
        <v>20659</v>
      </c>
      <c r="E6843" s="171">
        <v>8.0</v>
      </c>
      <c r="F6843" s="171" t="s">
        <v>21005</v>
      </c>
      <c r="G6843" s="171" t="s">
        <v>18305</v>
      </c>
      <c r="H6843" s="172" t="s">
        <v>20635</v>
      </c>
      <c r="I6843" s="173">
        <v>15600.0</v>
      </c>
      <c r="J6843" s="174">
        <v>5900.0</v>
      </c>
      <c r="K6843" s="179">
        <v>5900.0</v>
      </c>
      <c r="L6843" s="178"/>
      <c r="M6843" s="177"/>
      <c r="N6843" s="178"/>
      <c r="O6843" s="163"/>
      <c r="P6843" s="164"/>
      <c r="Q6843" s="163"/>
      <c r="R6843" s="163"/>
      <c r="S6843" s="168"/>
      <c r="T6843" s="164"/>
    </row>
    <row r="6844" ht="18.75" customHeight="1">
      <c r="A6844" s="170">
        <v>46051.0</v>
      </c>
      <c r="B6844" s="171">
        <v>18869.0</v>
      </c>
      <c r="C6844" s="171" t="s">
        <v>2851</v>
      </c>
      <c r="D6844" s="171" t="s">
        <v>20673</v>
      </c>
      <c r="E6844" s="171">
        <v>8.0</v>
      </c>
      <c r="F6844" s="171" t="s">
        <v>20875</v>
      </c>
      <c r="G6844" s="171" t="s">
        <v>4135</v>
      </c>
      <c r="H6844" s="172" t="s">
        <v>20635</v>
      </c>
      <c r="I6844" s="173">
        <v>11620.0</v>
      </c>
      <c r="J6844" s="174">
        <v>1780.0</v>
      </c>
      <c r="K6844" s="179">
        <v>1780.0</v>
      </c>
      <c r="L6844" s="178"/>
      <c r="M6844" s="177"/>
      <c r="N6844" s="178"/>
      <c r="O6844" s="163"/>
      <c r="P6844" s="164"/>
      <c r="Q6844" s="163"/>
      <c r="R6844" s="163"/>
      <c r="S6844" s="168"/>
      <c r="T6844" s="164"/>
    </row>
    <row r="6845" ht="18.75" customHeight="1">
      <c r="A6845" s="170">
        <v>46051.0</v>
      </c>
      <c r="B6845" s="171">
        <v>18870.0</v>
      </c>
      <c r="C6845" s="171" t="s">
        <v>443</v>
      </c>
      <c r="D6845" s="171" t="s">
        <v>20687</v>
      </c>
      <c r="E6845" s="171">
        <v>14.0</v>
      </c>
      <c r="F6845" s="171" t="s">
        <v>20778</v>
      </c>
      <c r="G6845" s="171" t="s">
        <v>15917</v>
      </c>
      <c r="H6845" s="172" t="s">
        <v>20635</v>
      </c>
      <c r="I6845" s="173">
        <v>12560.0</v>
      </c>
      <c r="J6845" s="174">
        <v>2520.0</v>
      </c>
      <c r="K6845" s="179">
        <v>2520.0</v>
      </c>
      <c r="L6845" s="178"/>
      <c r="M6845" s="177"/>
      <c r="N6845" s="178"/>
      <c r="O6845" s="163"/>
      <c r="P6845" s="164"/>
      <c r="Q6845" s="163"/>
      <c r="R6845" s="163"/>
      <c r="S6845" s="168"/>
      <c r="T6845" s="164"/>
    </row>
    <row r="6846" ht="18.75" customHeight="1">
      <c r="A6846" s="170">
        <v>46051.0</v>
      </c>
      <c r="B6846" s="171">
        <v>18871.0</v>
      </c>
      <c r="C6846" s="171" t="s">
        <v>20763</v>
      </c>
      <c r="D6846" s="171" t="s">
        <v>20659</v>
      </c>
      <c r="E6846" s="171">
        <v>6.0</v>
      </c>
      <c r="F6846" s="171" t="s">
        <v>22914</v>
      </c>
      <c r="G6846" s="171" t="s">
        <v>19679</v>
      </c>
      <c r="H6846" s="172" t="s">
        <v>20669</v>
      </c>
      <c r="I6846" s="173">
        <v>9860.0</v>
      </c>
      <c r="J6846" s="174">
        <v>20.0</v>
      </c>
      <c r="K6846" s="179"/>
      <c r="L6846" s="178">
        <v>20.0</v>
      </c>
      <c r="M6846" s="177"/>
      <c r="N6846" s="178"/>
      <c r="O6846" s="163"/>
      <c r="P6846" s="164"/>
      <c r="Q6846" s="163"/>
      <c r="R6846" s="163"/>
      <c r="S6846" s="168"/>
      <c r="T6846" s="164"/>
    </row>
    <row r="6847" ht="18.75" customHeight="1">
      <c r="A6847" s="170">
        <v>46051.0</v>
      </c>
      <c r="B6847" s="171">
        <v>18872.0</v>
      </c>
      <c r="C6847" s="171" t="s">
        <v>2781</v>
      </c>
      <c r="D6847" s="171" t="s">
        <v>20659</v>
      </c>
      <c r="E6847" s="171">
        <v>8.0</v>
      </c>
      <c r="F6847" s="171" t="s">
        <v>20700</v>
      </c>
      <c r="G6847" s="171" t="s">
        <v>196</v>
      </c>
      <c r="H6847" s="172" t="s">
        <v>20635</v>
      </c>
      <c r="I6847" s="173">
        <v>11200.0</v>
      </c>
      <c r="J6847" s="174">
        <v>1500.0</v>
      </c>
      <c r="K6847" s="179">
        <v>1500.0</v>
      </c>
      <c r="L6847" s="178"/>
      <c r="M6847" s="177"/>
      <c r="N6847" s="178"/>
      <c r="O6847" s="163"/>
      <c r="P6847" s="164"/>
      <c r="Q6847" s="163"/>
      <c r="R6847" s="163"/>
      <c r="S6847" s="168"/>
      <c r="T6847" s="164"/>
    </row>
    <row r="6848" ht="18.75" customHeight="1">
      <c r="A6848" s="170">
        <v>46051.0</v>
      </c>
      <c r="B6848" s="171">
        <v>18873.0</v>
      </c>
      <c r="C6848" s="171" t="s">
        <v>376</v>
      </c>
      <c r="D6848" s="171" t="s">
        <v>20687</v>
      </c>
      <c r="E6848" s="171">
        <v>8.0</v>
      </c>
      <c r="F6848" s="171" t="s">
        <v>20699</v>
      </c>
      <c r="G6848" s="171" t="s">
        <v>23430</v>
      </c>
      <c r="H6848" s="172" t="s">
        <v>20635</v>
      </c>
      <c r="I6848" s="173">
        <v>11280.0</v>
      </c>
      <c r="J6848" s="174">
        <v>1260.0</v>
      </c>
      <c r="K6848" s="179">
        <v>1260.0</v>
      </c>
      <c r="L6848" s="178"/>
      <c r="M6848" s="177"/>
      <c r="N6848" s="178"/>
      <c r="O6848" s="163"/>
      <c r="P6848" s="164"/>
      <c r="Q6848" s="163"/>
      <c r="R6848" s="163"/>
      <c r="S6848" s="168"/>
      <c r="T6848" s="164"/>
    </row>
    <row r="6849" ht="18.75" customHeight="1">
      <c r="A6849" s="189">
        <v>46051.0</v>
      </c>
      <c r="B6849" s="171">
        <v>9824.0</v>
      </c>
      <c r="C6849" s="171" t="s">
        <v>19637</v>
      </c>
      <c r="D6849" s="171"/>
      <c r="E6849" s="171" t="s">
        <v>20634</v>
      </c>
      <c r="F6849" s="171"/>
      <c r="G6849" s="171"/>
      <c r="H6849" s="172"/>
      <c r="I6849" s="173">
        <v>2480.0</v>
      </c>
      <c r="J6849" s="174">
        <v>120.0</v>
      </c>
      <c r="K6849" s="179">
        <v>0.0</v>
      </c>
      <c r="L6849" s="178">
        <v>120.0</v>
      </c>
      <c r="M6849" s="177">
        <v>0.0</v>
      </c>
      <c r="N6849" s="178">
        <v>0.0</v>
      </c>
      <c r="O6849" s="163"/>
      <c r="P6849" s="164"/>
      <c r="Q6849" s="163"/>
      <c r="R6849" s="163"/>
      <c r="S6849" s="168" t="s">
        <v>20645</v>
      </c>
      <c r="T6849" s="164">
        <v>0.0</v>
      </c>
    </row>
    <row r="6850" ht="18.75" customHeight="1">
      <c r="A6850" s="189">
        <v>46051.02901280092</v>
      </c>
      <c r="B6850" s="171">
        <v>9801.0</v>
      </c>
      <c r="C6850" s="171" t="s">
        <v>4379</v>
      </c>
      <c r="D6850" s="171"/>
      <c r="E6850" s="171" t="s">
        <v>20634</v>
      </c>
      <c r="F6850" s="171"/>
      <c r="G6850" s="171" t="s">
        <v>20697</v>
      </c>
      <c r="H6850" s="172" t="s">
        <v>20697</v>
      </c>
      <c r="I6850" s="173">
        <v>3020.0</v>
      </c>
      <c r="J6850" s="174">
        <v>240.0</v>
      </c>
      <c r="K6850" s="179">
        <v>240.0</v>
      </c>
      <c r="L6850" s="178">
        <v>0.0</v>
      </c>
      <c r="M6850" s="177">
        <v>0.0</v>
      </c>
      <c r="N6850" s="178">
        <v>0.0</v>
      </c>
      <c r="O6850" s="163"/>
      <c r="P6850" s="164"/>
      <c r="Q6850" s="163"/>
      <c r="R6850" s="163"/>
      <c r="S6850" s="168" t="s">
        <v>20645</v>
      </c>
      <c r="T6850" s="164">
        <v>0.0</v>
      </c>
    </row>
    <row r="6851" ht="18.75" customHeight="1">
      <c r="A6851" s="189">
        <v>46051.35818513889</v>
      </c>
      <c r="B6851" s="171">
        <v>9802.0</v>
      </c>
      <c r="C6851" s="171" t="s">
        <v>4082</v>
      </c>
      <c r="D6851" s="171"/>
      <c r="E6851" s="171" t="s">
        <v>20634</v>
      </c>
      <c r="F6851" s="171"/>
      <c r="G6851" s="171"/>
      <c r="H6851" s="172"/>
      <c r="I6851" s="173">
        <v>3580.0</v>
      </c>
      <c r="J6851" s="174">
        <v>540.0</v>
      </c>
      <c r="K6851" s="179">
        <v>0.0</v>
      </c>
      <c r="L6851" s="178">
        <v>0.0</v>
      </c>
      <c r="M6851" s="177">
        <v>540.0</v>
      </c>
      <c r="N6851" s="178">
        <v>0.0</v>
      </c>
      <c r="O6851" s="163"/>
      <c r="P6851" s="164"/>
      <c r="Q6851" s="163"/>
      <c r="R6851" s="163"/>
      <c r="S6851" s="168" t="s">
        <v>20645</v>
      </c>
      <c r="T6851" s="164">
        <v>0.0</v>
      </c>
    </row>
    <row r="6852" ht="18.75" customHeight="1">
      <c r="A6852" s="189">
        <v>46051.39541869213</v>
      </c>
      <c r="B6852" s="171">
        <v>9803.0</v>
      </c>
      <c r="C6852" s="171" t="s">
        <v>6423</v>
      </c>
      <c r="D6852" s="171"/>
      <c r="E6852" s="171" t="s">
        <v>20634</v>
      </c>
      <c r="F6852" s="171"/>
      <c r="G6852" s="171" t="s">
        <v>22684</v>
      </c>
      <c r="H6852" s="172" t="s">
        <v>22684</v>
      </c>
      <c r="I6852" s="173">
        <v>3200.0</v>
      </c>
      <c r="J6852" s="174">
        <v>120.0</v>
      </c>
      <c r="K6852" s="179">
        <v>0.0</v>
      </c>
      <c r="L6852" s="178">
        <v>0.0</v>
      </c>
      <c r="M6852" s="177">
        <v>0.0</v>
      </c>
      <c r="N6852" s="178">
        <v>0.0</v>
      </c>
      <c r="O6852" s="163"/>
      <c r="P6852" s="164"/>
      <c r="Q6852" s="163"/>
      <c r="R6852" s="163"/>
      <c r="S6852" s="168" t="s">
        <v>20645</v>
      </c>
      <c r="T6852" s="164">
        <v>0.0</v>
      </c>
    </row>
    <row r="6853" ht="18.75" customHeight="1">
      <c r="A6853" s="189">
        <v>46051.51926509259</v>
      </c>
      <c r="B6853" s="171">
        <v>9804.0</v>
      </c>
      <c r="C6853" s="171" t="s">
        <v>6423</v>
      </c>
      <c r="D6853" s="171"/>
      <c r="E6853" s="171" t="s">
        <v>20634</v>
      </c>
      <c r="F6853" s="171"/>
      <c r="G6853" s="171" t="s">
        <v>22684</v>
      </c>
      <c r="H6853" s="172" t="s">
        <v>22684</v>
      </c>
      <c r="I6853" s="173">
        <v>3080.0</v>
      </c>
      <c r="J6853" s="174">
        <v>300.0</v>
      </c>
      <c r="K6853" s="179">
        <v>0.0</v>
      </c>
      <c r="L6853" s="178">
        <v>300.0</v>
      </c>
      <c r="M6853" s="177">
        <v>0.0</v>
      </c>
      <c r="N6853" s="178">
        <v>0.0</v>
      </c>
      <c r="O6853" s="163"/>
      <c r="P6853" s="164"/>
      <c r="Q6853" s="163"/>
      <c r="R6853" s="163"/>
      <c r="S6853" s="168" t="s">
        <v>20645</v>
      </c>
      <c r="T6853" s="164">
        <v>0.0</v>
      </c>
    </row>
    <row r="6854" ht="18.75" customHeight="1">
      <c r="A6854" s="189">
        <v>46051.52061158565</v>
      </c>
      <c r="B6854" s="171">
        <v>9805.0</v>
      </c>
      <c r="C6854" s="171" t="s">
        <v>6423</v>
      </c>
      <c r="D6854" s="171"/>
      <c r="E6854" s="171" t="s">
        <v>20634</v>
      </c>
      <c r="F6854" s="171"/>
      <c r="G6854" s="171" t="s">
        <v>22683</v>
      </c>
      <c r="H6854" s="172" t="s">
        <v>22683</v>
      </c>
      <c r="I6854" s="173">
        <v>3500.0</v>
      </c>
      <c r="J6854" s="174">
        <v>320.0</v>
      </c>
      <c r="K6854" s="179">
        <v>0.0</v>
      </c>
      <c r="L6854" s="178">
        <v>0.0</v>
      </c>
      <c r="M6854" s="177">
        <v>0.0</v>
      </c>
      <c r="N6854" s="178">
        <v>0.0</v>
      </c>
      <c r="O6854" s="163"/>
      <c r="P6854" s="164"/>
      <c r="Q6854" s="163"/>
      <c r="R6854" s="163"/>
      <c r="S6854" s="168" t="s">
        <v>20645</v>
      </c>
      <c r="T6854" s="164">
        <v>0.0</v>
      </c>
    </row>
    <row r="6855" ht="18.75" customHeight="1">
      <c r="A6855" s="189">
        <v>46051.52435244213</v>
      </c>
      <c r="B6855" s="171">
        <v>9806.0</v>
      </c>
      <c r="C6855" s="171" t="s">
        <v>6423</v>
      </c>
      <c r="D6855" s="171"/>
      <c r="E6855" s="171" t="s">
        <v>20634</v>
      </c>
      <c r="F6855" s="171"/>
      <c r="G6855" s="171" t="s">
        <v>22683</v>
      </c>
      <c r="H6855" s="172" t="s">
        <v>22683</v>
      </c>
      <c r="I6855" s="173">
        <v>3180.0</v>
      </c>
      <c r="J6855" s="174">
        <v>380.0</v>
      </c>
      <c r="K6855" s="179">
        <v>0.0</v>
      </c>
      <c r="L6855" s="178">
        <v>380.0</v>
      </c>
      <c r="M6855" s="177">
        <v>0.0</v>
      </c>
      <c r="N6855" s="178">
        <v>0.0</v>
      </c>
      <c r="O6855" s="163"/>
      <c r="P6855" s="164"/>
      <c r="Q6855" s="163"/>
      <c r="R6855" s="163"/>
      <c r="S6855" s="168" t="s">
        <v>20645</v>
      </c>
      <c r="T6855" s="164">
        <v>0.0</v>
      </c>
    </row>
    <row r="6856" ht="18.75" customHeight="1">
      <c r="A6856" s="189">
        <v>46051.53192060185</v>
      </c>
      <c r="B6856" s="171">
        <v>9807.0</v>
      </c>
      <c r="C6856" s="171" t="s">
        <v>4062</v>
      </c>
      <c r="D6856" s="171"/>
      <c r="E6856" s="171" t="s">
        <v>20634</v>
      </c>
      <c r="F6856" s="171"/>
      <c r="G6856" s="171"/>
      <c r="H6856" s="172"/>
      <c r="I6856" s="173">
        <v>4120.0</v>
      </c>
      <c r="J6856" s="174">
        <v>500.0</v>
      </c>
      <c r="K6856" s="179">
        <v>500.0</v>
      </c>
      <c r="L6856" s="178">
        <v>0.0</v>
      </c>
      <c r="M6856" s="177">
        <v>0.0</v>
      </c>
      <c r="N6856" s="178">
        <v>0.0</v>
      </c>
      <c r="O6856" s="163"/>
      <c r="P6856" s="164"/>
      <c r="Q6856" s="163"/>
      <c r="R6856" s="163"/>
      <c r="S6856" s="168" t="s">
        <v>20645</v>
      </c>
      <c r="T6856" s="164">
        <v>0.0</v>
      </c>
    </row>
    <row r="6857" ht="18.75" customHeight="1">
      <c r="A6857" s="189">
        <v>46051.55432866898</v>
      </c>
      <c r="B6857" s="171">
        <v>9808.0</v>
      </c>
      <c r="C6857" s="171" t="s">
        <v>4790</v>
      </c>
      <c r="D6857" s="171"/>
      <c r="E6857" s="171" t="s">
        <v>20634</v>
      </c>
      <c r="F6857" s="171"/>
      <c r="G6857" s="171" t="s">
        <v>23431</v>
      </c>
      <c r="H6857" s="172" t="s">
        <v>23431</v>
      </c>
      <c r="I6857" s="173">
        <v>2940.0</v>
      </c>
      <c r="J6857" s="174">
        <v>360.0</v>
      </c>
      <c r="K6857" s="179">
        <v>360.0</v>
      </c>
      <c r="L6857" s="178">
        <v>0.0</v>
      </c>
      <c r="M6857" s="177">
        <v>0.0</v>
      </c>
      <c r="N6857" s="178">
        <v>0.0</v>
      </c>
      <c r="O6857" s="163"/>
      <c r="P6857" s="164"/>
      <c r="Q6857" s="163"/>
      <c r="R6857" s="163"/>
      <c r="S6857" s="168" t="s">
        <v>20645</v>
      </c>
      <c r="T6857" s="164">
        <v>0.0</v>
      </c>
    </row>
    <row r="6858" ht="18.75" customHeight="1">
      <c r="A6858" s="170">
        <v>46052.0</v>
      </c>
      <c r="B6858" s="171">
        <v>18874.0</v>
      </c>
      <c r="C6858" s="171" t="s">
        <v>21134</v>
      </c>
      <c r="D6858" s="171" t="s">
        <v>20673</v>
      </c>
      <c r="E6858" s="171">
        <v>8.0</v>
      </c>
      <c r="F6858" s="190" t="s">
        <v>23432</v>
      </c>
      <c r="G6858" s="171" t="s">
        <v>4126</v>
      </c>
      <c r="H6858" s="172" t="s">
        <v>20635</v>
      </c>
      <c r="I6858" s="173">
        <v>11520.0</v>
      </c>
      <c r="J6858" s="174">
        <v>1680.0</v>
      </c>
      <c r="K6858" s="179">
        <v>1680.0</v>
      </c>
      <c r="L6858" s="178"/>
      <c r="M6858" s="177"/>
      <c r="N6858" s="178"/>
      <c r="O6858" s="163"/>
      <c r="P6858" s="164"/>
      <c r="Q6858" s="163"/>
      <c r="R6858" s="163"/>
      <c r="S6858" s="168"/>
      <c r="T6858" s="164"/>
    </row>
    <row r="6859" ht="18.75" customHeight="1">
      <c r="A6859" s="170">
        <v>46052.0</v>
      </c>
      <c r="B6859" s="171">
        <v>18875.0</v>
      </c>
      <c r="C6859" s="171" t="s">
        <v>21371</v>
      </c>
      <c r="D6859" s="171" t="s">
        <v>20659</v>
      </c>
      <c r="E6859" s="171">
        <v>8.0</v>
      </c>
      <c r="F6859" s="171" t="s">
        <v>23433</v>
      </c>
      <c r="G6859" s="171" t="s">
        <v>23434</v>
      </c>
      <c r="H6859" s="172" t="s">
        <v>20635</v>
      </c>
      <c r="I6859" s="173">
        <v>11580.0</v>
      </c>
      <c r="J6859" s="174">
        <v>1880.0</v>
      </c>
      <c r="K6859" s="179">
        <v>1880.0</v>
      </c>
      <c r="L6859" s="178"/>
      <c r="M6859" s="177"/>
      <c r="N6859" s="178"/>
      <c r="O6859" s="163"/>
      <c r="P6859" s="164"/>
      <c r="Q6859" s="163"/>
      <c r="R6859" s="163"/>
      <c r="S6859" s="168"/>
      <c r="T6859" s="164"/>
    </row>
    <row r="6860" ht="18.75" customHeight="1">
      <c r="A6860" s="170">
        <v>46052.0</v>
      </c>
      <c r="B6860" s="171">
        <v>18876.0</v>
      </c>
      <c r="C6860" s="171" t="s">
        <v>23170</v>
      </c>
      <c r="D6860" s="171" t="s">
        <v>20673</v>
      </c>
      <c r="E6860" s="171">
        <v>16.0</v>
      </c>
      <c r="F6860" s="171" t="s">
        <v>20717</v>
      </c>
      <c r="G6860" s="171" t="s">
        <v>19712</v>
      </c>
      <c r="H6860" s="172" t="s">
        <v>20635</v>
      </c>
      <c r="I6860" s="173">
        <v>14780.0</v>
      </c>
      <c r="J6860" s="174">
        <v>4500.0</v>
      </c>
      <c r="K6860" s="179">
        <v>4500.0</v>
      </c>
      <c r="L6860" s="178"/>
      <c r="M6860" s="177"/>
      <c r="N6860" s="178"/>
      <c r="O6860" s="163"/>
      <c r="P6860" s="164"/>
      <c r="Q6860" s="163"/>
      <c r="R6860" s="163"/>
      <c r="S6860" s="168"/>
      <c r="T6860" s="164"/>
    </row>
    <row r="6861" ht="18.75" customHeight="1">
      <c r="A6861" s="170">
        <v>46052.0</v>
      </c>
      <c r="B6861" s="171">
        <v>18877.0</v>
      </c>
      <c r="C6861" s="171" t="s">
        <v>23435</v>
      </c>
      <c r="D6861" s="171" t="s">
        <v>20659</v>
      </c>
      <c r="E6861" s="171">
        <v>8.0</v>
      </c>
      <c r="F6861" s="171" t="s">
        <v>21051</v>
      </c>
      <c r="G6861" s="171" t="s">
        <v>19118</v>
      </c>
      <c r="H6861" s="172" t="s">
        <v>20638</v>
      </c>
      <c r="I6861" s="173">
        <v>17440.0</v>
      </c>
      <c r="J6861" s="174">
        <v>7740.0</v>
      </c>
      <c r="K6861" s="179"/>
      <c r="L6861" s="178"/>
      <c r="M6861" s="177"/>
      <c r="N6861" s="178">
        <v>7740.0</v>
      </c>
      <c r="O6861" s="163"/>
      <c r="P6861" s="164"/>
      <c r="Q6861" s="163"/>
      <c r="R6861" s="163"/>
      <c r="S6861" s="168"/>
      <c r="T6861" s="164"/>
    </row>
    <row r="6862" ht="18.75" customHeight="1">
      <c r="A6862" s="170">
        <v>46052.0</v>
      </c>
      <c r="B6862" s="171">
        <v>18878.0</v>
      </c>
      <c r="C6862" s="171" t="s">
        <v>19529</v>
      </c>
      <c r="D6862" s="171" t="s">
        <v>20673</v>
      </c>
      <c r="E6862" s="171">
        <v>8.0</v>
      </c>
      <c r="F6862" s="171" t="s">
        <v>21594</v>
      </c>
      <c r="G6862" s="171" t="s">
        <v>11658</v>
      </c>
      <c r="H6862" s="172" t="s">
        <v>20635</v>
      </c>
      <c r="I6862" s="173">
        <v>11300.0</v>
      </c>
      <c r="J6862" s="174">
        <v>1460.0</v>
      </c>
      <c r="K6862" s="179">
        <v>1460.0</v>
      </c>
      <c r="L6862" s="178"/>
      <c r="M6862" s="177"/>
      <c r="N6862" s="178"/>
      <c r="O6862" s="163"/>
      <c r="P6862" s="164"/>
      <c r="Q6862" s="163"/>
      <c r="R6862" s="163"/>
      <c r="S6862" s="168"/>
      <c r="T6862" s="164"/>
    </row>
    <row r="6863" ht="18.75" customHeight="1">
      <c r="A6863" s="170">
        <v>46052.0</v>
      </c>
      <c r="B6863" s="171">
        <v>18879.0</v>
      </c>
      <c r="C6863" s="171" t="s">
        <v>18536</v>
      </c>
      <c r="D6863" s="171" t="s">
        <v>20659</v>
      </c>
      <c r="E6863" s="171">
        <v>8.0</v>
      </c>
      <c r="F6863" s="171" t="s">
        <v>21876</v>
      </c>
      <c r="G6863" s="171" t="s">
        <v>18401</v>
      </c>
      <c r="H6863" s="172" t="s">
        <v>20635</v>
      </c>
      <c r="I6863" s="173">
        <v>14740.0</v>
      </c>
      <c r="J6863" s="174">
        <v>5040.0</v>
      </c>
      <c r="K6863" s="179">
        <v>5040.0</v>
      </c>
      <c r="L6863" s="178"/>
      <c r="M6863" s="177"/>
      <c r="N6863" s="178"/>
      <c r="O6863" s="163"/>
      <c r="P6863" s="164"/>
      <c r="Q6863" s="163"/>
      <c r="R6863" s="163"/>
      <c r="S6863" s="168"/>
      <c r="T6863" s="164"/>
    </row>
    <row r="6864" ht="18.75" customHeight="1">
      <c r="A6864" s="170">
        <v>46052.0</v>
      </c>
      <c r="B6864" s="171">
        <v>18880.0</v>
      </c>
      <c r="C6864" s="171" t="s">
        <v>21304</v>
      </c>
      <c r="D6864" s="171" t="s">
        <v>20673</v>
      </c>
      <c r="E6864" s="171">
        <v>8.0</v>
      </c>
      <c r="F6864" s="171" t="s">
        <v>20876</v>
      </c>
      <c r="G6864" s="171" t="s">
        <v>19744</v>
      </c>
      <c r="H6864" s="172" t="s">
        <v>20635</v>
      </c>
      <c r="I6864" s="173">
        <v>10600.0</v>
      </c>
      <c r="J6864" s="174">
        <v>760.0</v>
      </c>
      <c r="K6864" s="179">
        <v>760.0</v>
      </c>
      <c r="L6864" s="178"/>
      <c r="M6864" s="177"/>
      <c r="N6864" s="178"/>
      <c r="O6864" s="163"/>
      <c r="P6864" s="164"/>
      <c r="Q6864" s="163"/>
      <c r="R6864" s="163"/>
      <c r="S6864" s="168"/>
      <c r="T6864" s="164"/>
    </row>
    <row r="6865" ht="18.75" customHeight="1">
      <c r="A6865" s="170">
        <v>46052.0</v>
      </c>
      <c r="B6865" s="171">
        <v>18881.0</v>
      </c>
      <c r="C6865" s="171" t="s">
        <v>22270</v>
      </c>
      <c r="D6865" s="171" t="s">
        <v>20659</v>
      </c>
      <c r="E6865" s="171">
        <v>14.0</v>
      </c>
      <c r="F6865" s="171" t="s">
        <v>20848</v>
      </c>
      <c r="G6865" s="171" t="s">
        <v>7238</v>
      </c>
      <c r="H6865" s="172" t="s">
        <v>20635</v>
      </c>
      <c r="I6865" s="173">
        <v>11360.0</v>
      </c>
      <c r="J6865" s="174">
        <v>1320.0</v>
      </c>
      <c r="K6865" s="179">
        <v>1320.0</v>
      </c>
      <c r="L6865" s="178"/>
      <c r="M6865" s="177"/>
      <c r="N6865" s="178"/>
      <c r="O6865" s="163"/>
      <c r="P6865" s="164"/>
      <c r="Q6865" s="163"/>
      <c r="R6865" s="163"/>
      <c r="S6865" s="168"/>
      <c r="T6865" s="164"/>
    </row>
    <row r="6866" ht="18.75" customHeight="1">
      <c r="A6866" s="170">
        <v>46052.0</v>
      </c>
      <c r="B6866" s="171">
        <v>18882.0</v>
      </c>
      <c r="C6866" s="171" t="s">
        <v>20995</v>
      </c>
      <c r="D6866" s="171" t="s">
        <v>20673</v>
      </c>
      <c r="E6866" s="171">
        <v>8.0</v>
      </c>
      <c r="F6866" s="171" t="s">
        <v>21051</v>
      </c>
      <c r="G6866" s="171" t="s">
        <v>19766</v>
      </c>
      <c r="H6866" s="172" t="s">
        <v>20635</v>
      </c>
      <c r="I6866" s="173">
        <v>14960.0</v>
      </c>
      <c r="J6866" s="174">
        <v>5120.0</v>
      </c>
      <c r="K6866" s="179">
        <v>5120.0</v>
      </c>
      <c r="L6866" s="178"/>
      <c r="M6866" s="177"/>
      <c r="N6866" s="178"/>
      <c r="O6866" s="163"/>
      <c r="P6866" s="164"/>
      <c r="Q6866" s="163"/>
      <c r="R6866" s="163"/>
      <c r="S6866" s="168"/>
      <c r="T6866" s="164"/>
    </row>
    <row r="6867" ht="18.75" customHeight="1">
      <c r="A6867" s="170">
        <v>46052.0</v>
      </c>
      <c r="B6867" s="171">
        <v>18883.0</v>
      </c>
      <c r="C6867" s="171" t="s">
        <v>22192</v>
      </c>
      <c r="D6867" s="171" t="s">
        <v>20659</v>
      </c>
      <c r="E6867" s="171">
        <v>14.0</v>
      </c>
      <c r="F6867" s="171" t="s">
        <v>20778</v>
      </c>
      <c r="G6867" s="171" t="s">
        <v>196</v>
      </c>
      <c r="H6867" s="172" t="s">
        <v>20635</v>
      </c>
      <c r="I6867" s="173">
        <v>11080.0</v>
      </c>
      <c r="J6867" s="174">
        <v>1040.0</v>
      </c>
      <c r="K6867" s="179">
        <v>1040.0</v>
      </c>
      <c r="L6867" s="178"/>
      <c r="M6867" s="177"/>
      <c r="N6867" s="178"/>
      <c r="O6867" s="168" t="s">
        <v>2456</v>
      </c>
      <c r="P6867" s="164"/>
      <c r="Q6867" s="163"/>
      <c r="R6867" s="163"/>
      <c r="S6867" s="168"/>
      <c r="T6867" s="164"/>
    </row>
    <row r="6868" ht="18.75" customHeight="1">
      <c r="A6868" s="170">
        <v>46052.0</v>
      </c>
      <c r="B6868" s="171">
        <v>18884.0</v>
      </c>
      <c r="C6868" s="171" t="s">
        <v>3265</v>
      </c>
      <c r="D6868" s="171" t="s">
        <v>20659</v>
      </c>
      <c r="E6868" s="171">
        <v>8.0</v>
      </c>
      <c r="F6868" s="171" t="s">
        <v>20699</v>
      </c>
      <c r="G6868" s="171" t="s">
        <v>196</v>
      </c>
      <c r="H6868" s="172" t="s">
        <v>20669</v>
      </c>
      <c r="I6868" s="173">
        <v>11100.0</v>
      </c>
      <c r="J6868" s="174">
        <v>1400.0</v>
      </c>
      <c r="K6868" s="179"/>
      <c r="L6868" s="178">
        <v>1400.0</v>
      </c>
      <c r="M6868" s="177"/>
      <c r="N6868" s="178"/>
      <c r="O6868" s="163"/>
      <c r="P6868" s="164"/>
      <c r="Q6868" s="163"/>
      <c r="R6868" s="163"/>
      <c r="S6868" s="168"/>
      <c r="T6868" s="164"/>
    </row>
    <row r="6869" ht="18.75" customHeight="1">
      <c r="A6869" s="170">
        <v>46052.0</v>
      </c>
      <c r="B6869" s="171">
        <v>18885.0</v>
      </c>
      <c r="C6869" s="171" t="s">
        <v>23436</v>
      </c>
      <c r="D6869" s="171" t="s">
        <v>20673</v>
      </c>
      <c r="E6869" s="171">
        <v>8.0</v>
      </c>
      <c r="F6869" s="171" t="s">
        <v>21428</v>
      </c>
      <c r="G6869" s="171" t="s">
        <v>19782</v>
      </c>
      <c r="H6869" s="172" t="s">
        <v>20669</v>
      </c>
      <c r="I6869" s="173">
        <v>10220.0</v>
      </c>
      <c r="J6869" s="174">
        <v>380.0</v>
      </c>
      <c r="K6869" s="179"/>
      <c r="L6869" s="178">
        <v>380.0</v>
      </c>
      <c r="M6869" s="177"/>
      <c r="N6869" s="178"/>
      <c r="O6869" s="163"/>
      <c r="P6869" s="164"/>
      <c r="Q6869" s="163"/>
      <c r="R6869" s="163"/>
      <c r="S6869" s="168"/>
      <c r="T6869" s="164"/>
    </row>
    <row r="6870" ht="18.75" customHeight="1">
      <c r="A6870" s="189">
        <v>46052.0290525</v>
      </c>
      <c r="B6870" s="171">
        <v>9809.0</v>
      </c>
      <c r="C6870" s="171" t="s">
        <v>8901</v>
      </c>
      <c r="D6870" s="171"/>
      <c r="E6870" s="171" t="s">
        <v>20634</v>
      </c>
      <c r="F6870" s="171"/>
      <c r="G6870" s="171" t="s">
        <v>23437</v>
      </c>
      <c r="H6870" s="172" t="s">
        <v>23437</v>
      </c>
      <c r="I6870" s="173">
        <v>11400.0</v>
      </c>
      <c r="J6870" s="174">
        <v>980.0</v>
      </c>
      <c r="K6870" s="179">
        <v>980.0</v>
      </c>
      <c r="L6870" s="178">
        <v>0.0</v>
      </c>
      <c r="M6870" s="177">
        <v>0.0</v>
      </c>
      <c r="N6870" s="178">
        <v>0.0</v>
      </c>
      <c r="O6870" s="163"/>
      <c r="P6870" s="164"/>
      <c r="Q6870" s="163"/>
      <c r="R6870" s="163"/>
      <c r="S6870" s="168" t="s">
        <v>20645</v>
      </c>
      <c r="T6870" s="164">
        <v>0.0</v>
      </c>
    </row>
    <row r="6871" ht="18.75" customHeight="1">
      <c r="A6871" s="189">
        <v>46052.33904064815</v>
      </c>
      <c r="B6871" s="171">
        <v>9810.0</v>
      </c>
      <c r="C6871" s="171" t="s">
        <v>4017</v>
      </c>
      <c r="D6871" s="171"/>
      <c r="E6871" s="171" t="s">
        <v>20634</v>
      </c>
      <c r="F6871" s="171"/>
      <c r="G6871" s="171" t="s">
        <v>4500</v>
      </c>
      <c r="H6871" s="172" t="s">
        <v>4500</v>
      </c>
      <c r="I6871" s="173">
        <v>3840.0</v>
      </c>
      <c r="J6871" s="174">
        <v>680.0</v>
      </c>
      <c r="K6871" s="179">
        <v>680.0</v>
      </c>
      <c r="L6871" s="178">
        <v>0.0</v>
      </c>
      <c r="M6871" s="177">
        <v>0.0</v>
      </c>
      <c r="N6871" s="178">
        <v>0.0</v>
      </c>
      <c r="O6871" s="163"/>
      <c r="P6871" s="164"/>
      <c r="Q6871" s="163"/>
      <c r="R6871" s="163"/>
      <c r="S6871" s="168" t="s">
        <v>20645</v>
      </c>
      <c r="T6871" s="164">
        <v>0.0</v>
      </c>
    </row>
    <row r="6872" ht="18.75" customHeight="1">
      <c r="A6872" s="189">
        <v>46052.35229608796</v>
      </c>
      <c r="B6872" s="171">
        <v>9811.0</v>
      </c>
      <c r="C6872" s="171" t="s">
        <v>6423</v>
      </c>
      <c r="D6872" s="171"/>
      <c r="E6872" s="171" t="s">
        <v>20634</v>
      </c>
      <c r="F6872" s="171"/>
      <c r="G6872" s="171" t="s">
        <v>22684</v>
      </c>
      <c r="H6872" s="172" t="s">
        <v>22684</v>
      </c>
      <c r="I6872" s="173">
        <v>3340.0</v>
      </c>
      <c r="J6872" s="174">
        <v>180.0</v>
      </c>
      <c r="K6872" s="179">
        <v>0.0</v>
      </c>
      <c r="L6872" s="178">
        <v>0.0</v>
      </c>
      <c r="M6872" s="177">
        <v>0.0</v>
      </c>
      <c r="N6872" s="178">
        <v>0.0</v>
      </c>
      <c r="O6872" s="163"/>
      <c r="P6872" s="164"/>
      <c r="Q6872" s="163"/>
      <c r="R6872" s="163"/>
      <c r="S6872" s="168" t="s">
        <v>20645</v>
      </c>
      <c r="T6872" s="164">
        <v>0.0</v>
      </c>
    </row>
    <row r="6873" ht="18.75" customHeight="1">
      <c r="A6873" s="189">
        <v>46052.50165493056</v>
      </c>
      <c r="B6873" s="171">
        <v>9812.0</v>
      </c>
      <c r="C6873" s="171" t="s">
        <v>6423</v>
      </c>
      <c r="D6873" s="171"/>
      <c r="E6873" s="171" t="s">
        <v>20634</v>
      </c>
      <c r="F6873" s="171"/>
      <c r="G6873" s="171" t="s">
        <v>22684</v>
      </c>
      <c r="H6873" s="172" t="s">
        <v>22684</v>
      </c>
      <c r="I6873" s="173">
        <v>3160.0</v>
      </c>
      <c r="J6873" s="174">
        <v>400.0</v>
      </c>
      <c r="K6873" s="179">
        <v>0.0</v>
      </c>
      <c r="L6873" s="178">
        <v>400.0</v>
      </c>
      <c r="M6873" s="177">
        <v>0.0</v>
      </c>
      <c r="N6873" s="178">
        <v>0.0</v>
      </c>
      <c r="O6873" s="163"/>
      <c r="P6873" s="164"/>
      <c r="Q6873" s="163"/>
      <c r="R6873" s="163"/>
      <c r="S6873" s="168" t="s">
        <v>20645</v>
      </c>
      <c r="T6873" s="164">
        <v>0.0</v>
      </c>
    </row>
    <row r="6874" ht="18.75" customHeight="1">
      <c r="A6874" s="189">
        <v>46052.51465546296</v>
      </c>
      <c r="B6874" s="171">
        <v>9813.0</v>
      </c>
      <c r="C6874" s="171" t="s">
        <v>6423</v>
      </c>
      <c r="D6874" s="171"/>
      <c r="E6874" s="171" t="s">
        <v>20634</v>
      </c>
      <c r="F6874" s="171"/>
      <c r="G6874" s="171" t="s">
        <v>19727</v>
      </c>
      <c r="H6874" s="172" t="s">
        <v>19727</v>
      </c>
      <c r="I6874" s="173">
        <v>3500.0</v>
      </c>
      <c r="J6874" s="174">
        <v>340.0</v>
      </c>
      <c r="K6874" s="179">
        <v>0.0</v>
      </c>
      <c r="L6874" s="178">
        <v>0.0</v>
      </c>
      <c r="M6874" s="177">
        <v>0.0</v>
      </c>
      <c r="N6874" s="178">
        <v>0.0</v>
      </c>
      <c r="O6874" s="163"/>
      <c r="P6874" s="164"/>
      <c r="Q6874" s="163"/>
      <c r="R6874" s="163"/>
      <c r="S6874" s="168" t="s">
        <v>20645</v>
      </c>
      <c r="T6874" s="164">
        <v>0.0</v>
      </c>
    </row>
    <row r="6875" ht="18.75" customHeight="1">
      <c r="A6875" s="189">
        <v>46052.515743310185</v>
      </c>
      <c r="B6875" s="171">
        <v>9814.0</v>
      </c>
      <c r="C6875" s="171" t="s">
        <v>6423</v>
      </c>
      <c r="D6875" s="171"/>
      <c r="E6875" s="171" t="s">
        <v>20634</v>
      </c>
      <c r="F6875" s="171"/>
      <c r="G6875" s="171" t="s">
        <v>19727</v>
      </c>
      <c r="H6875" s="172" t="s">
        <v>19727</v>
      </c>
      <c r="I6875" s="173">
        <v>3180.0</v>
      </c>
      <c r="J6875" s="174">
        <v>420.0</v>
      </c>
      <c r="K6875" s="179">
        <v>0.0</v>
      </c>
      <c r="L6875" s="178">
        <v>420.0</v>
      </c>
      <c r="M6875" s="177">
        <v>0.0</v>
      </c>
      <c r="N6875" s="178">
        <v>0.0</v>
      </c>
      <c r="O6875" s="163"/>
      <c r="P6875" s="164"/>
      <c r="Q6875" s="163"/>
      <c r="R6875" s="163"/>
      <c r="S6875" s="168" t="s">
        <v>20645</v>
      </c>
      <c r="T6875" s="164">
        <v>0.0</v>
      </c>
    </row>
    <row r="6876" ht="18.75" customHeight="1">
      <c r="A6876" s="189">
        <v>46052.547258680555</v>
      </c>
      <c r="B6876" s="171">
        <v>9815.0</v>
      </c>
      <c r="C6876" s="171" t="s">
        <v>4082</v>
      </c>
      <c r="D6876" s="171"/>
      <c r="E6876" s="171" t="s">
        <v>20634</v>
      </c>
      <c r="F6876" s="171"/>
      <c r="G6876" s="171"/>
      <c r="H6876" s="172"/>
      <c r="I6876" s="173">
        <v>3360.0</v>
      </c>
      <c r="J6876" s="174">
        <v>320.0</v>
      </c>
      <c r="K6876" s="179">
        <v>0.0</v>
      </c>
      <c r="L6876" s="178">
        <v>0.0</v>
      </c>
      <c r="M6876" s="177">
        <v>320.0</v>
      </c>
      <c r="N6876" s="178">
        <v>0.0</v>
      </c>
      <c r="O6876" s="163"/>
      <c r="P6876" s="164"/>
      <c r="Q6876" s="163"/>
      <c r="R6876" s="163"/>
      <c r="S6876" s="168" t="s">
        <v>20645</v>
      </c>
      <c r="T6876" s="164">
        <v>0.0</v>
      </c>
    </row>
    <row r="6877" ht="18.75" customHeight="1">
      <c r="A6877" s="189">
        <v>46052.548545694444</v>
      </c>
      <c r="B6877" s="171">
        <v>9816.0</v>
      </c>
      <c r="C6877" s="171" t="s">
        <v>8901</v>
      </c>
      <c r="D6877" s="171"/>
      <c r="E6877" s="171" t="s">
        <v>20634</v>
      </c>
      <c r="F6877" s="171"/>
      <c r="G6877" s="171" t="s">
        <v>23438</v>
      </c>
      <c r="H6877" s="172" t="s">
        <v>23438</v>
      </c>
      <c r="I6877" s="173">
        <v>11200.0</v>
      </c>
      <c r="J6877" s="174">
        <v>820.0</v>
      </c>
      <c r="K6877" s="179">
        <v>820.0</v>
      </c>
      <c r="L6877" s="178">
        <v>0.0</v>
      </c>
      <c r="M6877" s="177">
        <v>0.0</v>
      </c>
      <c r="N6877" s="178">
        <v>0.0</v>
      </c>
      <c r="O6877" s="163"/>
      <c r="P6877" s="164"/>
      <c r="Q6877" s="163"/>
      <c r="R6877" s="163"/>
      <c r="S6877" s="168" t="s">
        <v>20645</v>
      </c>
      <c r="T6877" s="164">
        <v>0.0</v>
      </c>
    </row>
    <row r="6878" ht="18.75" customHeight="1">
      <c r="A6878" s="189">
        <v>46052.5679432176</v>
      </c>
      <c r="B6878" s="171">
        <v>9817.0</v>
      </c>
      <c r="C6878" s="171" t="s">
        <v>4790</v>
      </c>
      <c r="D6878" s="171"/>
      <c r="E6878" s="171" t="s">
        <v>20634</v>
      </c>
      <c r="F6878" s="171"/>
      <c r="G6878" s="171" t="s">
        <v>23431</v>
      </c>
      <c r="H6878" s="172" t="s">
        <v>23431</v>
      </c>
      <c r="I6878" s="173">
        <v>3220.0</v>
      </c>
      <c r="J6878" s="174">
        <v>740.0</v>
      </c>
      <c r="K6878" s="179">
        <v>740.0</v>
      </c>
      <c r="L6878" s="178">
        <v>0.0</v>
      </c>
      <c r="M6878" s="177">
        <v>0.0</v>
      </c>
      <c r="N6878" s="178">
        <v>0.0</v>
      </c>
      <c r="O6878" s="163"/>
      <c r="P6878" s="164"/>
      <c r="Q6878" s="163"/>
      <c r="R6878" s="163"/>
      <c r="S6878" s="168" t="s">
        <v>20645</v>
      </c>
      <c r="T6878" s="164">
        <v>0.0</v>
      </c>
    </row>
    <row r="6879" ht="18.75" customHeight="1">
      <c r="A6879" s="189">
        <v>46052.581835439814</v>
      </c>
      <c r="B6879" s="171">
        <v>9818.0</v>
      </c>
      <c r="C6879" s="171" t="s">
        <v>8901</v>
      </c>
      <c r="D6879" s="171"/>
      <c r="E6879" s="171" t="s">
        <v>20634</v>
      </c>
      <c r="F6879" s="171"/>
      <c r="G6879" s="171" t="s">
        <v>23439</v>
      </c>
      <c r="H6879" s="172" t="s">
        <v>23439</v>
      </c>
      <c r="I6879" s="173">
        <v>17340.0</v>
      </c>
      <c r="J6879" s="174">
        <v>7200.0</v>
      </c>
      <c r="K6879" s="179">
        <v>0.0</v>
      </c>
      <c r="L6879" s="178">
        <v>0.0</v>
      </c>
      <c r="M6879" s="177">
        <v>0.0</v>
      </c>
      <c r="N6879" s="178">
        <v>7200.0</v>
      </c>
      <c r="O6879" s="163"/>
      <c r="P6879" s="164"/>
      <c r="Q6879" s="163"/>
      <c r="R6879" s="163"/>
      <c r="S6879" s="168" t="s">
        <v>20645</v>
      </c>
      <c r="T6879" s="164">
        <v>0.0</v>
      </c>
    </row>
    <row r="6880" ht="18.75" customHeight="1">
      <c r="A6880" s="189">
        <v>46052.59801930556</v>
      </c>
      <c r="B6880" s="171">
        <v>9819.0</v>
      </c>
      <c r="C6880" s="171" t="s">
        <v>19751</v>
      </c>
      <c r="D6880" s="171"/>
      <c r="E6880" s="171" t="s">
        <v>20634</v>
      </c>
      <c r="F6880" s="171"/>
      <c r="G6880" s="171"/>
      <c r="H6880" s="172"/>
      <c r="I6880" s="173">
        <v>2520.0</v>
      </c>
      <c r="J6880" s="174">
        <v>460.0</v>
      </c>
      <c r="K6880" s="179">
        <v>0.0</v>
      </c>
      <c r="L6880" s="178">
        <v>0.0</v>
      </c>
      <c r="M6880" s="177">
        <v>460.0</v>
      </c>
      <c r="N6880" s="178">
        <v>0.0</v>
      </c>
      <c r="O6880" s="163"/>
      <c r="P6880" s="164"/>
      <c r="Q6880" s="163"/>
      <c r="R6880" s="163"/>
      <c r="S6880" s="168" t="s">
        <v>20645</v>
      </c>
      <c r="T6880" s="164">
        <v>0.0</v>
      </c>
    </row>
    <row r="6881" ht="18.75" customHeight="1">
      <c r="A6881" s="189">
        <v>46052.60894356482</v>
      </c>
      <c r="B6881" s="171">
        <v>9821.0</v>
      </c>
      <c r="C6881" s="171" t="s">
        <v>3989</v>
      </c>
      <c r="D6881" s="171"/>
      <c r="E6881" s="171" t="s">
        <v>20634</v>
      </c>
      <c r="F6881" s="171"/>
      <c r="G6881" s="171" t="s">
        <v>20873</v>
      </c>
      <c r="H6881" s="172" t="s">
        <v>20873</v>
      </c>
      <c r="I6881" s="173">
        <v>3540.0</v>
      </c>
      <c r="J6881" s="174">
        <v>740.0</v>
      </c>
      <c r="K6881" s="179">
        <v>0.0</v>
      </c>
      <c r="L6881" s="178">
        <v>740.0</v>
      </c>
      <c r="M6881" s="177">
        <v>0.0</v>
      </c>
      <c r="N6881" s="178">
        <v>0.0</v>
      </c>
      <c r="O6881" s="163"/>
      <c r="P6881" s="164"/>
      <c r="Q6881" s="163"/>
      <c r="R6881" s="163"/>
      <c r="S6881" s="168" t="s">
        <v>20645</v>
      </c>
      <c r="T6881" s="164">
        <v>0.0</v>
      </c>
    </row>
    <row r="6882" ht="18.75" customHeight="1">
      <c r="A6882" s="189">
        <v>46052.634100868054</v>
      </c>
      <c r="B6882" s="171">
        <v>9822.0</v>
      </c>
      <c r="C6882" s="171" t="s">
        <v>19751</v>
      </c>
      <c r="D6882" s="171"/>
      <c r="E6882" s="171" t="s">
        <v>20634</v>
      </c>
      <c r="F6882" s="171"/>
      <c r="G6882" s="171"/>
      <c r="H6882" s="172"/>
      <c r="I6882" s="173">
        <v>2720.0</v>
      </c>
      <c r="J6882" s="174">
        <v>640.0</v>
      </c>
      <c r="K6882" s="179">
        <v>640.0</v>
      </c>
      <c r="L6882" s="178">
        <v>0.0</v>
      </c>
      <c r="M6882" s="177">
        <v>0.0</v>
      </c>
      <c r="N6882" s="178">
        <v>0.0</v>
      </c>
      <c r="O6882" s="163"/>
      <c r="P6882" s="164"/>
      <c r="Q6882" s="163"/>
      <c r="R6882" s="163"/>
      <c r="S6882" s="168" t="s">
        <v>20645</v>
      </c>
      <c r="T6882" s="164">
        <v>0.0</v>
      </c>
    </row>
    <row r="6883" ht="18.75" customHeight="1">
      <c r="A6883" s="189">
        <v>46052.635031134254</v>
      </c>
      <c r="B6883" s="171">
        <v>9823.0</v>
      </c>
      <c r="C6883" s="171" t="s">
        <v>8901</v>
      </c>
      <c r="D6883" s="171"/>
      <c r="E6883" s="171" t="s">
        <v>20634</v>
      </c>
      <c r="F6883" s="171"/>
      <c r="G6883" s="171" t="s">
        <v>23440</v>
      </c>
      <c r="H6883" s="172" t="s">
        <v>23440</v>
      </c>
      <c r="I6883" s="173">
        <v>12400.0</v>
      </c>
      <c r="J6883" s="174">
        <v>1920.0</v>
      </c>
      <c r="K6883" s="179">
        <v>1920.0</v>
      </c>
      <c r="L6883" s="178">
        <v>0.0</v>
      </c>
      <c r="M6883" s="177">
        <v>0.0</v>
      </c>
      <c r="N6883" s="178">
        <v>0.0</v>
      </c>
      <c r="O6883" s="163"/>
      <c r="P6883" s="164"/>
      <c r="Q6883" s="163"/>
      <c r="R6883" s="163"/>
      <c r="S6883" s="168" t="s">
        <v>20645</v>
      </c>
      <c r="T6883" s="164">
        <v>0.0</v>
      </c>
    </row>
    <row r="6884" ht="18.75" customHeight="1">
      <c r="A6884" s="170">
        <v>46053.0</v>
      </c>
      <c r="B6884" s="171">
        <v>18886.0</v>
      </c>
      <c r="C6884" s="171" t="s">
        <v>21692</v>
      </c>
      <c r="D6884" s="171" t="s">
        <v>20659</v>
      </c>
      <c r="E6884" s="171">
        <v>8.0</v>
      </c>
      <c r="F6884" s="171"/>
      <c r="G6884" s="171" t="s">
        <v>23377</v>
      </c>
      <c r="H6884" s="172" t="s">
        <v>20638</v>
      </c>
      <c r="I6884" s="173">
        <v>16500.0</v>
      </c>
      <c r="J6884" s="174">
        <v>6800.0</v>
      </c>
      <c r="K6884" s="179"/>
      <c r="L6884" s="178"/>
      <c r="M6884" s="177"/>
      <c r="N6884" s="178">
        <v>6800.0</v>
      </c>
      <c r="O6884" s="163"/>
      <c r="P6884" s="164"/>
      <c r="Q6884" s="163"/>
      <c r="R6884" s="163"/>
      <c r="S6884" s="168"/>
      <c r="T6884" s="164"/>
    </row>
    <row r="6885" ht="18.75" customHeight="1">
      <c r="A6885" s="170">
        <v>46053.0</v>
      </c>
      <c r="B6885" s="171">
        <v>18887.0</v>
      </c>
      <c r="C6885" s="171" t="s">
        <v>21696</v>
      </c>
      <c r="D6885" s="171" t="s">
        <v>20659</v>
      </c>
      <c r="E6885" s="171">
        <v>4.0</v>
      </c>
      <c r="F6885" s="171"/>
      <c r="G6885" s="171" t="s">
        <v>23441</v>
      </c>
      <c r="H6885" s="172" t="s">
        <v>20635</v>
      </c>
      <c r="I6885" s="173">
        <v>12500.0</v>
      </c>
      <c r="J6885" s="174">
        <v>2720.0</v>
      </c>
      <c r="K6885" s="179">
        <v>2720.0</v>
      </c>
      <c r="L6885" s="178"/>
      <c r="M6885" s="177"/>
      <c r="N6885" s="178"/>
      <c r="O6885" s="163"/>
      <c r="P6885" s="164"/>
      <c r="Q6885" s="163"/>
      <c r="R6885" s="163"/>
      <c r="S6885" s="168"/>
      <c r="T6885" s="164"/>
    </row>
    <row r="6886" ht="18.75" customHeight="1">
      <c r="A6886" s="189">
        <v>46053.0</v>
      </c>
      <c r="B6886" s="171">
        <v>9828.0</v>
      </c>
      <c r="C6886" s="171" t="s">
        <v>4017</v>
      </c>
      <c r="D6886" s="171"/>
      <c r="E6886" s="171" t="s">
        <v>20634</v>
      </c>
      <c r="F6886" s="171"/>
      <c r="G6886" s="171" t="s">
        <v>4500</v>
      </c>
      <c r="H6886" s="172" t="s">
        <v>4500</v>
      </c>
      <c r="I6886" s="173">
        <v>3200.0</v>
      </c>
      <c r="J6886" s="174">
        <v>280.0</v>
      </c>
      <c r="K6886" s="179">
        <v>280.0</v>
      </c>
      <c r="L6886" s="178">
        <v>0.0</v>
      </c>
      <c r="M6886" s="177">
        <v>0.0</v>
      </c>
      <c r="N6886" s="178">
        <v>0.0</v>
      </c>
      <c r="O6886" s="163"/>
      <c r="P6886" s="164"/>
      <c r="Q6886" s="163"/>
      <c r="R6886" s="163"/>
      <c r="S6886" s="168" t="s">
        <v>20645</v>
      </c>
      <c r="T6886" s="164">
        <v>0.0</v>
      </c>
    </row>
    <row r="6887" ht="18.75" customHeight="1">
      <c r="A6887" s="189">
        <v>46053.0</v>
      </c>
      <c r="B6887" s="171">
        <v>9829.0</v>
      </c>
      <c r="C6887" s="171" t="s">
        <v>6423</v>
      </c>
      <c r="D6887" s="171"/>
      <c r="E6887" s="171" t="s">
        <v>20634</v>
      </c>
      <c r="F6887" s="171"/>
      <c r="G6887" s="171" t="s">
        <v>22683</v>
      </c>
      <c r="H6887" s="172" t="s">
        <v>22683</v>
      </c>
      <c r="I6887" s="173">
        <v>3640.0</v>
      </c>
      <c r="J6887" s="174">
        <v>260.0</v>
      </c>
      <c r="K6887" s="179">
        <v>0.0</v>
      </c>
      <c r="L6887" s="178">
        <v>0.0</v>
      </c>
      <c r="M6887" s="177">
        <v>0.0</v>
      </c>
      <c r="N6887" s="178">
        <v>0.0</v>
      </c>
      <c r="O6887" s="163"/>
      <c r="P6887" s="164"/>
      <c r="Q6887" s="163"/>
      <c r="R6887" s="163"/>
      <c r="S6887" s="168" t="s">
        <v>20645</v>
      </c>
      <c r="T6887" s="164">
        <v>0.0</v>
      </c>
    </row>
    <row r="6888" ht="18.75" customHeight="1">
      <c r="A6888" s="189">
        <v>46053.0</v>
      </c>
      <c r="B6888" s="171">
        <v>9830.0</v>
      </c>
      <c r="C6888" s="171" t="s">
        <v>6423</v>
      </c>
      <c r="D6888" s="171"/>
      <c r="E6888" s="171" t="s">
        <v>20634</v>
      </c>
      <c r="F6888" s="171"/>
      <c r="G6888" s="171" t="s">
        <v>22683</v>
      </c>
      <c r="H6888" s="172" t="s">
        <v>22683</v>
      </c>
      <c r="I6888" s="173">
        <v>3380.0</v>
      </c>
      <c r="J6888" s="174">
        <v>660.0</v>
      </c>
      <c r="K6888" s="179">
        <v>0.0</v>
      </c>
      <c r="L6888" s="178">
        <v>660.0</v>
      </c>
      <c r="M6888" s="177">
        <v>0.0</v>
      </c>
      <c r="N6888" s="178">
        <v>0.0</v>
      </c>
      <c r="O6888" s="163"/>
      <c r="P6888" s="164"/>
      <c r="Q6888" s="163"/>
      <c r="R6888" s="163"/>
      <c r="S6888" s="168" t="s">
        <v>20645</v>
      </c>
      <c r="T6888" s="164">
        <v>0.0</v>
      </c>
    </row>
    <row r="6889" ht="18.75" customHeight="1">
      <c r="A6889" s="189">
        <v>46053.0</v>
      </c>
      <c r="B6889" s="171">
        <v>9841.0</v>
      </c>
      <c r="C6889" s="171" t="s">
        <v>6423</v>
      </c>
      <c r="D6889" s="171"/>
      <c r="E6889" s="171" t="s">
        <v>20634</v>
      </c>
      <c r="F6889" s="171"/>
      <c r="G6889" s="171" t="s">
        <v>22220</v>
      </c>
      <c r="H6889" s="172" t="s">
        <v>22220</v>
      </c>
      <c r="I6889" s="173">
        <v>3640.0</v>
      </c>
      <c r="J6889" s="174">
        <v>260.0</v>
      </c>
      <c r="K6889" s="179">
        <v>0.0</v>
      </c>
      <c r="L6889" s="178">
        <v>0.0</v>
      </c>
      <c r="M6889" s="177">
        <v>0.0</v>
      </c>
      <c r="N6889" s="178">
        <v>0.0</v>
      </c>
      <c r="O6889" s="163"/>
      <c r="P6889" s="164"/>
      <c r="Q6889" s="163"/>
      <c r="R6889" s="163"/>
      <c r="S6889" s="168" t="s">
        <v>20645</v>
      </c>
      <c r="T6889" s="164">
        <v>0.0</v>
      </c>
    </row>
    <row r="6890" ht="18.75" customHeight="1">
      <c r="A6890" s="189">
        <v>46053.0</v>
      </c>
      <c r="B6890" s="171">
        <v>9842.0</v>
      </c>
      <c r="C6890" s="171" t="s">
        <v>6423</v>
      </c>
      <c r="D6890" s="171"/>
      <c r="E6890" s="171" t="s">
        <v>20634</v>
      </c>
      <c r="F6890" s="171"/>
      <c r="G6890" s="171" t="s">
        <v>22359</v>
      </c>
      <c r="H6890" s="172" t="s">
        <v>22359</v>
      </c>
      <c r="I6890" s="173">
        <v>3380.0</v>
      </c>
      <c r="J6890" s="174">
        <v>660.0</v>
      </c>
      <c r="K6890" s="179">
        <v>660.0</v>
      </c>
      <c r="L6890" s="178">
        <v>0.0</v>
      </c>
      <c r="M6890" s="177">
        <v>0.0</v>
      </c>
      <c r="N6890" s="178">
        <v>0.0</v>
      </c>
      <c r="O6890" s="163"/>
      <c r="P6890" s="164"/>
      <c r="Q6890" s="163"/>
      <c r="R6890" s="163"/>
      <c r="S6890" s="168" t="s">
        <v>20645</v>
      </c>
      <c r="T6890" s="164">
        <v>0.0</v>
      </c>
    </row>
    <row r="6891" ht="18.75" customHeight="1">
      <c r="A6891" s="170">
        <v>46055.0</v>
      </c>
      <c r="B6891" s="171">
        <v>18888.0</v>
      </c>
      <c r="C6891" s="171" t="s">
        <v>20829</v>
      </c>
      <c r="D6891" s="171" t="s">
        <v>20673</v>
      </c>
      <c r="E6891" s="171">
        <v>8.0</v>
      </c>
      <c r="F6891" s="171" t="s">
        <v>21831</v>
      </c>
      <c r="G6891" s="171" t="s">
        <v>19813</v>
      </c>
      <c r="H6891" s="172" t="s">
        <v>20635</v>
      </c>
      <c r="I6891" s="173">
        <v>14340.0</v>
      </c>
      <c r="J6891" s="174">
        <v>4500.0</v>
      </c>
      <c r="K6891" s="179">
        <v>4500.0</v>
      </c>
      <c r="L6891" s="178"/>
      <c r="M6891" s="177"/>
      <c r="N6891" s="178"/>
      <c r="O6891" s="163"/>
      <c r="P6891" s="164"/>
      <c r="Q6891" s="163"/>
      <c r="R6891" s="163"/>
      <c r="S6891" s="168"/>
      <c r="T6891" s="164"/>
    </row>
    <row r="6892" ht="18.75" customHeight="1">
      <c r="A6892" s="170">
        <v>46055.0</v>
      </c>
      <c r="B6892" s="171">
        <v>18889.0</v>
      </c>
      <c r="C6892" s="171" t="s">
        <v>20892</v>
      </c>
      <c r="D6892" s="171" t="s">
        <v>20659</v>
      </c>
      <c r="E6892" s="171">
        <v>14.0</v>
      </c>
      <c r="F6892" s="171" t="s">
        <v>21057</v>
      </c>
      <c r="G6892" s="171" t="s">
        <v>4576</v>
      </c>
      <c r="H6892" s="172" t="s">
        <v>20635</v>
      </c>
      <c r="I6892" s="173">
        <v>11620.0</v>
      </c>
      <c r="J6892" s="174">
        <v>1580.0</v>
      </c>
      <c r="K6892" s="179">
        <v>1580.0</v>
      </c>
      <c r="L6892" s="178"/>
      <c r="M6892" s="177"/>
      <c r="N6892" s="178"/>
      <c r="O6892" s="163"/>
      <c r="P6892" s="164"/>
      <c r="Q6892" s="163"/>
      <c r="R6892" s="163"/>
      <c r="S6892" s="168"/>
      <c r="T6892" s="164"/>
    </row>
    <row r="6893" ht="18.75" customHeight="1">
      <c r="A6893" s="170">
        <v>46055.0</v>
      </c>
      <c r="B6893" s="171">
        <v>18890.0</v>
      </c>
      <c r="C6893" s="171" t="s">
        <v>20892</v>
      </c>
      <c r="D6893" s="171" t="s">
        <v>20659</v>
      </c>
      <c r="E6893" s="171">
        <v>14.0</v>
      </c>
      <c r="F6893" s="171" t="s">
        <v>21169</v>
      </c>
      <c r="G6893" s="171" t="s">
        <v>4576</v>
      </c>
      <c r="H6893" s="172" t="s">
        <v>20635</v>
      </c>
      <c r="I6893" s="173">
        <v>11440.0</v>
      </c>
      <c r="J6893" s="174">
        <v>1400.0</v>
      </c>
      <c r="K6893" s="179">
        <v>1400.0</v>
      </c>
      <c r="L6893" s="178"/>
      <c r="M6893" s="177"/>
      <c r="N6893" s="178"/>
      <c r="O6893" s="163"/>
      <c r="P6893" s="164"/>
      <c r="Q6893" s="163"/>
      <c r="R6893" s="163"/>
      <c r="S6893" s="168"/>
      <c r="T6893" s="164"/>
    </row>
    <row r="6894" ht="18.75" customHeight="1">
      <c r="A6894" s="170">
        <v>46055.0</v>
      </c>
      <c r="B6894" s="171">
        <v>18891.0</v>
      </c>
      <c r="C6894" s="171" t="s">
        <v>452</v>
      </c>
      <c r="D6894" s="171" t="s">
        <v>20659</v>
      </c>
      <c r="E6894" s="171">
        <v>8.0</v>
      </c>
      <c r="F6894" s="171" t="s">
        <v>21100</v>
      </c>
      <c r="G6894" s="171" t="s">
        <v>4481</v>
      </c>
      <c r="H6894" s="172" t="s">
        <v>20635</v>
      </c>
      <c r="I6894" s="173">
        <v>13120.0</v>
      </c>
      <c r="J6894" s="174">
        <v>3420.0</v>
      </c>
      <c r="K6894" s="179">
        <v>3420.0</v>
      </c>
      <c r="L6894" s="178"/>
      <c r="M6894" s="177"/>
      <c r="N6894" s="178"/>
      <c r="O6894" s="163"/>
      <c r="P6894" s="164"/>
      <c r="Q6894" s="163"/>
      <c r="R6894" s="163"/>
      <c r="S6894" s="168"/>
      <c r="T6894" s="164"/>
    </row>
    <row r="6895" ht="18.75" customHeight="1">
      <c r="A6895" s="170">
        <v>46055.0</v>
      </c>
      <c r="B6895" s="171">
        <v>18892.0</v>
      </c>
      <c r="C6895" s="171" t="s">
        <v>18536</v>
      </c>
      <c r="D6895" s="171" t="s">
        <v>20673</v>
      </c>
      <c r="E6895" s="171">
        <v>8.0</v>
      </c>
      <c r="F6895" s="171" t="s">
        <v>20787</v>
      </c>
      <c r="G6895" s="171" t="s">
        <v>18401</v>
      </c>
      <c r="H6895" s="172" t="s">
        <v>20638</v>
      </c>
      <c r="I6895" s="173">
        <v>17560.0</v>
      </c>
      <c r="J6895" s="174">
        <v>7720.0</v>
      </c>
      <c r="K6895" s="179"/>
      <c r="L6895" s="178"/>
      <c r="M6895" s="177"/>
      <c r="N6895" s="178">
        <v>7720.0</v>
      </c>
      <c r="O6895" s="163"/>
      <c r="P6895" s="164"/>
      <c r="Q6895" s="163"/>
      <c r="R6895" s="163"/>
      <c r="S6895" s="168"/>
      <c r="T6895" s="164"/>
    </row>
    <row r="6896" ht="18.75" customHeight="1">
      <c r="A6896" s="170">
        <v>46055.0</v>
      </c>
      <c r="B6896" s="171">
        <v>18893.0</v>
      </c>
      <c r="C6896" s="171" t="s">
        <v>20786</v>
      </c>
      <c r="D6896" s="171" t="s">
        <v>20687</v>
      </c>
      <c r="E6896" s="171">
        <v>8.0</v>
      </c>
      <c r="F6896" s="171" t="s">
        <v>20930</v>
      </c>
      <c r="G6896" s="171" t="s">
        <v>6701</v>
      </c>
      <c r="H6896" s="172" t="s">
        <v>20635</v>
      </c>
      <c r="I6896" s="173">
        <v>11820.0</v>
      </c>
      <c r="J6896" s="174">
        <v>1800.0</v>
      </c>
      <c r="K6896" s="179">
        <v>1800.0</v>
      </c>
      <c r="L6896" s="178"/>
      <c r="M6896" s="177"/>
      <c r="N6896" s="178"/>
      <c r="O6896" s="163"/>
      <c r="P6896" s="164"/>
      <c r="Q6896" s="163"/>
      <c r="R6896" s="163"/>
      <c r="S6896" s="168"/>
      <c r="T6896" s="164"/>
    </row>
    <row r="6897" ht="18.75" customHeight="1">
      <c r="A6897" s="170">
        <v>46055.0</v>
      </c>
      <c r="B6897" s="171">
        <v>18894.0</v>
      </c>
      <c r="C6897" s="171" t="s">
        <v>21369</v>
      </c>
      <c r="D6897" s="171" t="s">
        <v>20659</v>
      </c>
      <c r="E6897" s="171">
        <v>8.0</v>
      </c>
      <c r="F6897" s="171" t="s">
        <v>20977</v>
      </c>
      <c r="G6897" s="171" t="s">
        <v>4824</v>
      </c>
      <c r="H6897" s="172" t="s">
        <v>20635</v>
      </c>
      <c r="I6897" s="173">
        <v>10880.0</v>
      </c>
      <c r="J6897" s="174">
        <v>1180.0</v>
      </c>
      <c r="K6897" s="179">
        <v>1180.0</v>
      </c>
      <c r="L6897" s="178"/>
      <c r="M6897" s="177"/>
      <c r="N6897" s="178"/>
      <c r="O6897" s="163"/>
      <c r="P6897" s="164"/>
      <c r="Q6897" s="163"/>
      <c r="R6897" s="163"/>
      <c r="S6897" s="168"/>
      <c r="T6897" s="164"/>
    </row>
    <row r="6898" ht="18.75" customHeight="1">
      <c r="A6898" s="170">
        <v>46055.0</v>
      </c>
      <c r="B6898" s="171">
        <v>18895.0</v>
      </c>
      <c r="C6898" s="171" t="s">
        <v>20763</v>
      </c>
      <c r="D6898" s="171" t="s">
        <v>20673</v>
      </c>
      <c r="E6898" s="171">
        <v>14.0</v>
      </c>
      <c r="F6898" s="171" t="s">
        <v>20778</v>
      </c>
      <c r="G6898" s="171" t="s">
        <v>19870</v>
      </c>
      <c r="H6898" s="172" t="s">
        <v>20635</v>
      </c>
      <c r="I6898" s="173">
        <v>11500.0</v>
      </c>
      <c r="J6898" s="174">
        <v>1640.0</v>
      </c>
      <c r="K6898" s="179">
        <v>1640.0</v>
      </c>
      <c r="L6898" s="178"/>
      <c r="M6898" s="177"/>
      <c r="N6898" s="178"/>
      <c r="O6898" s="163"/>
      <c r="P6898" s="164"/>
      <c r="Q6898" s="163"/>
      <c r="R6898" s="163"/>
      <c r="S6898" s="168"/>
      <c r="T6898" s="164"/>
    </row>
    <row r="6899" ht="18.75" customHeight="1">
      <c r="A6899" s="170">
        <v>46055.0</v>
      </c>
      <c r="B6899" s="171">
        <v>18896.0</v>
      </c>
      <c r="C6899" s="171" t="s">
        <v>4671</v>
      </c>
      <c r="D6899" s="171" t="s">
        <v>20659</v>
      </c>
      <c r="E6899" s="171">
        <v>8.0</v>
      </c>
      <c r="F6899" s="171" t="s">
        <v>20826</v>
      </c>
      <c r="G6899" s="171" t="s">
        <v>7963</v>
      </c>
      <c r="H6899" s="172" t="s">
        <v>20635</v>
      </c>
      <c r="I6899" s="173">
        <v>10760.0</v>
      </c>
      <c r="J6899" s="174">
        <v>1060.0</v>
      </c>
      <c r="K6899" s="179">
        <v>1060.0</v>
      </c>
      <c r="L6899" s="178"/>
      <c r="M6899" s="177"/>
      <c r="N6899" s="178"/>
      <c r="O6899" s="163"/>
      <c r="P6899" s="164"/>
      <c r="Q6899" s="163"/>
      <c r="R6899" s="163"/>
      <c r="S6899" s="168"/>
      <c r="T6899" s="164"/>
    </row>
    <row r="6900" ht="18.75" customHeight="1">
      <c r="A6900" s="170">
        <v>46055.0</v>
      </c>
      <c r="B6900" s="171">
        <v>18897.0</v>
      </c>
      <c r="C6900" s="171" t="s">
        <v>20893</v>
      </c>
      <c r="D6900" s="171" t="s">
        <v>20687</v>
      </c>
      <c r="E6900" s="171">
        <v>8.0</v>
      </c>
      <c r="F6900" s="171" t="s">
        <v>21393</v>
      </c>
      <c r="G6900" s="171" t="s">
        <v>19889</v>
      </c>
      <c r="H6900" s="172" t="s">
        <v>20638</v>
      </c>
      <c r="I6900" s="173">
        <v>18380.0</v>
      </c>
      <c r="J6900" s="174">
        <v>8360.0</v>
      </c>
      <c r="K6900" s="179"/>
      <c r="L6900" s="178"/>
      <c r="M6900" s="177"/>
      <c r="N6900" s="178">
        <v>8360.0</v>
      </c>
      <c r="O6900" s="163"/>
      <c r="P6900" s="164"/>
      <c r="Q6900" s="163"/>
      <c r="R6900" s="163"/>
      <c r="S6900" s="168"/>
      <c r="T6900" s="164"/>
    </row>
    <row r="6901" ht="18.75" customHeight="1">
      <c r="A6901" s="170">
        <v>46055.0</v>
      </c>
      <c r="B6901" s="171">
        <v>18898.0</v>
      </c>
      <c r="C6901" s="171" t="s">
        <v>265</v>
      </c>
      <c r="D6901" s="171" t="s">
        <v>20659</v>
      </c>
      <c r="E6901" s="171">
        <v>14.0</v>
      </c>
      <c r="F6901" s="171" t="s">
        <v>22398</v>
      </c>
      <c r="G6901" s="171" t="s">
        <v>4088</v>
      </c>
      <c r="H6901" s="172" t="s">
        <v>20635</v>
      </c>
      <c r="I6901" s="173">
        <v>13100.0</v>
      </c>
      <c r="J6901" s="174">
        <v>3060.0</v>
      </c>
      <c r="K6901" s="179">
        <v>3060.0</v>
      </c>
      <c r="L6901" s="178"/>
      <c r="M6901" s="177"/>
      <c r="N6901" s="178"/>
      <c r="O6901" s="163"/>
      <c r="P6901" s="164"/>
      <c r="Q6901" s="163"/>
      <c r="R6901" s="163"/>
      <c r="S6901" s="168"/>
      <c r="T6901" s="164"/>
    </row>
    <row r="6902" ht="18.75" customHeight="1">
      <c r="A6902" s="170">
        <v>46055.0</v>
      </c>
      <c r="B6902" s="171">
        <v>18899.0</v>
      </c>
      <c r="C6902" s="171" t="s">
        <v>18536</v>
      </c>
      <c r="D6902" s="171" t="s">
        <v>20687</v>
      </c>
      <c r="E6902" s="171">
        <v>8.0</v>
      </c>
      <c r="F6902" s="171" t="s">
        <v>20846</v>
      </c>
      <c r="G6902" s="171" t="s">
        <v>11531</v>
      </c>
      <c r="H6902" s="172" t="s">
        <v>20635</v>
      </c>
      <c r="I6902" s="173">
        <v>11220.0</v>
      </c>
      <c r="J6902" s="174">
        <v>1200.0</v>
      </c>
      <c r="K6902" s="179">
        <v>1200.0</v>
      </c>
      <c r="L6902" s="178"/>
      <c r="M6902" s="177"/>
      <c r="N6902" s="178"/>
      <c r="O6902" s="163"/>
      <c r="P6902" s="164"/>
      <c r="Q6902" s="163"/>
      <c r="R6902" s="163"/>
      <c r="S6902" s="168"/>
      <c r="T6902" s="164"/>
    </row>
    <row r="6903" ht="18.75" customHeight="1">
      <c r="A6903" s="170">
        <v>46055.0</v>
      </c>
      <c r="B6903" s="171">
        <v>18900.0</v>
      </c>
      <c r="C6903" s="171" t="s">
        <v>22270</v>
      </c>
      <c r="D6903" s="171" t="s">
        <v>20659</v>
      </c>
      <c r="E6903" s="171">
        <v>14.0</v>
      </c>
      <c r="F6903" s="171" t="s">
        <v>20962</v>
      </c>
      <c r="G6903" s="171" t="s">
        <v>11998</v>
      </c>
      <c r="H6903" s="172" t="s">
        <v>20635</v>
      </c>
      <c r="I6903" s="173">
        <v>10980.0</v>
      </c>
      <c r="J6903" s="174">
        <v>940.0</v>
      </c>
      <c r="K6903" s="179">
        <v>940.0</v>
      </c>
      <c r="L6903" s="178"/>
      <c r="M6903" s="177"/>
      <c r="N6903" s="178"/>
      <c r="O6903" s="163"/>
      <c r="P6903" s="164"/>
      <c r="Q6903" s="163"/>
      <c r="R6903" s="163"/>
      <c r="S6903" s="168"/>
      <c r="T6903" s="164"/>
    </row>
    <row r="6904" ht="18.75" customHeight="1">
      <c r="A6904" s="170">
        <v>46055.0</v>
      </c>
      <c r="B6904" s="171">
        <v>18901.0</v>
      </c>
      <c r="C6904" s="171" t="s">
        <v>739</v>
      </c>
      <c r="D6904" s="171" t="s">
        <v>20673</v>
      </c>
      <c r="E6904" s="171" t="s">
        <v>132</v>
      </c>
      <c r="F6904" s="171" t="s">
        <v>21443</v>
      </c>
      <c r="G6904" s="171" t="s">
        <v>738</v>
      </c>
      <c r="H6904" s="172" t="s">
        <v>20669</v>
      </c>
      <c r="I6904" s="173">
        <v>11000.0</v>
      </c>
      <c r="J6904" s="174">
        <v>840.0</v>
      </c>
      <c r="K6904" s="179"/>
      <c r="L6904" s="178">
        <v>840.0</v>
      </c>
      <c r="M6904" s="177"/>
      <c r="N6904" s="178"/>
      <c r="O6904" s="163"/>
      <c r="P6904" s="164"/>
      <c r="Q6904" s="163"/>
      <c r="R6904" s="163"/>
      <c r="S6904" s="168"/>
      <c r="T6904" s="164"/>
    </row>
    <row r="6905" ht="18.75" customHeight="1">
      <c r="A6905" s="170">
        <v>46055.0</v>
      </c>
      <c r="B6905" s="171">
        <v>18902.0</v>
      </c>
      <c r="C6905" s="171" t="s">
        <v>3029</v>
      </c>
      <c r="D6905" s="171" t="s">
        <v>20687</v>
      </c>
      <c r="E6905" s="171">
        <v>8.0</v>
      </c>
      <c r="F6905" s="171"/>
      <c r="G6905" s="171" t="s">
        <v>15025</v>
      </c>
      <c r="H6905" s="172"/>
      <c r="I6905" s="173">
        <v>10200.0</v>
      </c>
      <c r="J6905" s="174">
        <v>180.0</v>
      </c>
      <c r="K6905" s="179">
        <v>180.0</v>
      </c>
      <c r="L6905" s="178"/>
      <c r="M6905" s="177"/>
      <c r="N6905" s="178"/>
      <c r="O6905" s="163"/>
      <c r="P6905" s="164"/>
      <c r="Q6905" s="163"/>
      <c r="R6905" s="163"/>
      <c r="S6905" s="168"/>
      <c r="T6905" s="164"/>
    </row>
    <row r="6906" ht="18.75" customHeight="1">
      <c r="A6906" s="189">
        <v>46055.0</v>
      </c>
      <c r="B6906" s="171">
        <v>9857.0</v>
      </c>
      <c r="C6906" s="171" t="s">
        <v>20726</v>
      </c>
      <c r="D6906" s="171"/>
      <c r="E6906" s="171" t="s">
        <v>20634</v>
      </c>
      <c r="F6906" s="171"/>
      <c r="G6906" s="171" t="s">
        <v>23442</v>
      </c>
      <c r="H6906" s="172" t="s">
        <v>23442</v>
      </c>
      <c r="I6906" s="173">
        <v>3140.0</v>
      </c>
      <c r="J6906" s="174">
        <v>340.0</v>
      </c>
      <c r="K6906" s="179">
        <v>0.0</v>
      </c>
      <c r="L6906" s="178">
        <v>340.0</v>
      </c>
      <c r="M6906" s="177">
        <v>0.0</v>
      </c>
      <c r="N6906" s="178">
        <v>0.0</v>
      </c>
      <c r="O6906" s="163"/>
      <c r="P6906" s="164"/>
      <c r="Q6906" s="163"/>
      <c r="R6906" s="163"/>
      <c r="S6906" s="168" t="s">
        <v>20645</v>
      </c>
      <c r="T6906" s="164">
        <v>0.0</v>
      </c>
    </row>
    <row r="6907" ht="18.75" customHeight="1">
      <c r="A6907" s="189">
        <v>46055.02900650463</v>
      </c>
      <c r="B6907" s="171">
        <v>9825.0</v>
      </c>
      <c r="C6907" s="171" t="s">
        <v>8901</v>
      </c>
      <c r="D6907" s="171"/>
      <c r="E6907" s="171" t="s">
        <v>20634</v>
      </c>
      <c r="F6907" s="171"/>
      <c r="G6907" s="171" t="s">
        <v>23443</v>
      </c>
      <c r="H6907" s="172" t="s">
        <v>23443</v>
      </c>
      <c r="I6907" s="173">
        <v>11980.0</v>
      </c>
      <c r="J6907" s="174">
        <v>1660.0</v>
      </c>
      <c r="K6907" s="179">
        <v>1660.0</v>
      </c>
      <c r="L6907" s="178">
        <v>0.0</v>
      </c>
      <c r="M6907" s="177">
        <v>0.0</v>
      </c>
      <c r="N6907" s="178">
        <v>0.0</v>
      </c>
      <c r="O6907" s="163"/>
      <c r="P6907" s="164"/>
      <c r="Q6907" s="163"/>
      <c r="R6907" s="163"/>
      <c r="S6907" s="168" t="s">
        <v>20645</v>
      </c>
      <c r="T6907" s="164">
        <v>0.0</v>
      </c>
    </row>
    <row r="6908" ht="18.75" customHeight="1">
      <c r="A6908" s="189">
        <v>46055.35496099537</v>
      </c>
      <c r="B6908" s="171">
        <v>9826.0</v>
      </c>
      <c r="C6908" s="171" t="s">
        <v>4017</v>
      </c>
      <c r="D6908" s="171"/>
      <c r="E6908" s="171" t="s">
        <v>20634</v>
      </c>
      <c r="F6908" s="171"/>
      <c r="G6908" s="171" t="s">
        <v>4500</v>
      </c>
      <c r="H6908" s="172" t="s">
        <v>4500</v>
      </c>
      <c r="I6908" s="173">
        <v>4620.0</v>
      </c>
      <c r="J6908" s="174">
        <v>1540.0</v>
      </c>
      <c r="K6908" s="179">
        <v>1540.0</v>
      </c>
      <c r="L6908" s="178">
        <v>0.0</v>
      </c>
      <c r="M6908" s="177">
        <v>0.0</v>
      </c>
      <c r="N6908" s="178">
        <v>0.0</v>
      </c>
      <c r="O6908" s="163"/>
      <c r="P6908" s="164"/>
      <c r="Q6908" s="163"/>
      <c r="R6908" s="163"/>
      <c r="S6908" s="168" t="s">
        <v>20645</v>
      </c>
      <c r="T6908" s="164">
        <v>0.0</v>
      </c>
    </row>
    <row r="6909" ht="18.75" customHeight="1">
      <c r="A6909" s="189">
        <v>46055.362768101855</v>
      </c>
      <c r="B6909" s="171">
        <v>9827.0</v>
      </c>
      <c r="C6909" s="171" t="s">
        <v>4062</v>
      </c>
      <c r="D6909" s="171"/>
      <c r="E6909" s="171" t="s">
        <v>20634</v>
      </c>
      <c r="F6909" s="171"/>
      <c r="G6909" s="171"/>
      <c r="H6909" s="172"/>
      <c r="I6909" s="173">
        <v>5300.0</v>
      </c>
      <c r="J6909" s="174">
        <v>1540.0</v>
      </c>
      <c r="K6909" s="179">
        <v>0.0</v>
      </c>
      <c r="L6909" s="178">
        <v>0.0</v>
      </c>
      <c r="M6909" s="177">
        <v>0.0</v>
      </c>
      <c r="N6909" s="178">
        <v>1540.0</v>
      </c>
      <c r="O6909" s="163"/>
      <c r="P6909" s="164"/>
      <c r="Q6909" s="163"/>
      <c r="R6909" s="163"/>
      <c r="S6909" s="168" t="s">
        <v>20645</v>
      </c>
      <c r="T6909" s="164">
        <v>0.0</v>
      </c>
    </row>
    <row r="6910" ht="18.75" customHeight="1">
      <c r="A6910" s="189">
        <v>46055.39719216435</v>
      </c>
      <c r="B6910" s="171">
        <v>9831.0</v>
      </c>
      <c r="C6910" s="171" t="s">
        <v>8901</v>
      </c>
      <c r="D6910" s="171"/>
      <c r="E6910" s="171" t="s">
        <v>20634</v>
      </c>
      <c r="F6910" s="171"/>
      <c r="G6910" s="171" t="s">
        <v>23444</v>
      </c>
      <c r="H6910" s="172" t="s">
        <v>23444</v>
      </c>
      <c r="I6910" s="173">
        <v>11000.0</v>
      </c>
      <c r="J6910" s="174">
        <v>620.0</v>
      </c>
      <c r="K6910" s="179">
        <v>620.0</v>
      </c>
      <c r="L6910" s="178">
        <v>0.0</v>
      </c>
      <c r="M6910" s="177">
        <v>0.0</v>
      </c>
      <c r="N6910" s="178">
        <v>0.0</v>
      </c>
      <c r="O6910" s="163"/>
      <c r="P6910" s="164"/>
      <c r="Q6910" s="163"/>
      <c r="R6910" s="163"/>
      <c r="S6910" s="168" t="s">
        <v>20645</v>
      </c>
      <c r="T6910" s="164">
        <v>0.0</v>
      </c>
    </row>
    <row r="6911" ht="18.75" customHeight="1">
      <c r="A6911" s="189">
        <v>46055.451127569446</v>
      </c>
      <c r="B6911" s="171">
        <v>9832.0</v>
      </c>
      <c r="C6911" s="171" t="s">
        <v>6423</v>
      </c>
      <c r="D6911" s="171"/>
      <c r="E6911" s="171" t="s">
        <v>20634</v>
      </c>
      <c r="F6911" s="171"/>
      <c r="G6911" s="171" t="s">
        <v>22684</v>
      </c>
      <c r="H6911" s="172" t="s">
        <v>22684</v>
      </c>
      <c r="I6911" s="173">
        <v>3400.0</v>
      </c>
      <c r="J6911" s="174">
        <v>240.0</v>
      </c>
      <c r="K6911" s="179">
        <v>0.0</v>
      </c>
      <c r="L6911" s="178">
        <v>0.0</v>
      </c>
      <c r="M6911" s="177">
        <v>0.0</v>
      </c>
      <c r="N6911" s="178">
        <v>0.0</v>
      </c>
      <c r="O6911" s="163"/>
      <c r="P6911" s="164"/>
      <c r="Q6911" s="163"/>
      <c r="R6911" s="163"/>
      <c r="S6911" s="168" t="s">
        <v>20645</v>
      </c>
      <c r="T6911" s="164">
        <v>0.0</v>
      </c>
    </row>
    <row r="6912" ht="18.75" customHeight="1">
      <c r="A6912" s="189">
        <v>46055.4759867824</v>
      </c>
      <c r="B6912" s="171">
        <v>9833.0</v>
      </c>
      <c r="C6912" s="171" t="s">
        <v>6423</v>
      </c>
      <c r="D6912" s="171"/>
      <c r="E6912" s="171" t="s">
        <v>20634</v>
      </c>
      <c r="F6912" s="171"/>
      <c r="G6912" s="171" t="s">
        <v>22684</v>
      </c>
      <c r="H6912" s="172" t="s">
        <v>22684</v>
      </c>
      <c r="I6912" s="173">
        <v>3160.0</v>
      </c>
      <c r="J6912" s="174">
        <v>380.0</v>
      </c>
      <c r="K6912" s="179">
        <v>0.0</v>
      </c>
      <c r="L6912" s="178">
        <v>380.0</v>
      </c>
      <c r="M6912" s="177">
        <v>0.0</v>
      </c>
      <c r="N6912" s="178">
        <v>0.0</v>
      </c>
      <c r="O6912" s="163"/>
      <c r="P6912" s="164"/>
      <c r="Q6912" s="163"/>
      <c r="R6912" s="163"/>
      <c r="S6912" s="168" t="s">
        <v>20645</v>
      </c>
      <c r="T6912" s="164">
        <v>0.0</v>
      </c>
    </row>
    <row r="6913" ht="18.75" customHeight="1">
      <c r="A6913" s="189">
        <v>46055.47901122685</v>
      </c>
      <c r="B6913" s="171">
        <v>9834.0</v>
      </c>
      <c r="C6913" s="171" t="s">
        <v>6423</v>
      </c>
      <c r="D6913" s="171"/>
      <c r="E6913" s="171" t="s">
        <v>20634</v>
      </c>
      <c r="F6913" s="171"/>
      <c r="G6913" s="171" t="s">
        <v>22683</v>
      </c>
      <c r="H6913" s="172" t="s">
        <v>22683</v>
      </c>
      <c r="I6913" s="173">
        <v>3680.0</v>
      </c>
      <c r="J6913" s="174">
        <v>320.0</v>
      </c>
      <c r="K6913" s="179">
        <v>0.0</v>
      </c>
      <c r="L6913" s="178">
        <v>0.0</v>
      </c>
      <c r="M6913" s="177">
        <v>0.0</v>
      </c>
      <c r="N6913" s="178">
        <v>0.0</v>
      </c>
      <c r="O6913" s="163"/>
      <c r="P6913" s="164"/>
      <c r="Q6913" s="163"/>
      <c r="R6913" s="163"/>
      <c r="S6913" s="168" t="s">
        <v>20645</v>
      </c>
      <c r="T6913" s="164">
        <v>0.0</v>
      </c>
    </row>
    <row r="6914" ht="18.75" customHeight="1">
      <c r="A6914" s="189">
        <v>46055.50545815972</v>
      </c>
      <c r="B6914" s="171">
        <v>9835.0</v>
      </c>
      <c r="C6914" s="171" t="s">
        <v>6423</v>
      </c>
      <c r="D6914" s="171"/>
      <c r="E6914" s="171" t="s">
        <v>20634</v>
      </c>
      <c r="F6914" s="171"/>
      <c r="G6914" s="171" t="s">
        <v>22683</v>
      </c>
      <c r="H6914" s="172" t="s">
        <v>22683</v>
      </c>
      <c r="I6914" s="173">
        <v>3360.0</v>
      </c>
      <c r="J6914" s="174">
        <v>460.0</v>
      </c>
      <c r="K6914" s="179">
        <v>0.0</v>
      </c>
      <c r="L6914" s="178">
        <v>460.0</v>
      </c>
      <c r="M6914" s="177">
        <v>0.0</v>
      </c>
      <c r="N6914" s="178">
        <v>0.0</v>
      </c>
      <c r="O6914" s="163"/>
      <c r="P6914" s="164"/>
      <c r="Q6914" s="163"/>
      <c r="R6914" s="163"/>
      <c r="S6914" s="168" t="s">
        <v>20645</v>
      </c>
      <c r="T6914" s="164">
        <v>0.0</v>
      </c>
    </row>
    <row r="6915" ht="18.75" customHeight="1">
      <c r="A6915" s="189">
        <v>46055.51944300926</v>
      </c>
      <c r="B6915" s="171">
        <v>9839.0</v>
      </c>
      <c r="C6915" s="171" t="s">
        <v>19877</v>
      </c>
      <c r="D6915" s="171"/>
      <c r="E6915" s="171" t="s">
        <v>20634</v>
      </c>
      <c r="F6915" s="171"/>
      <c r="G6915" s="171" t="s">
        <v>20697</v>
      </c>
      <c r="H6915" s="172" t="s">
        <v>20697</v>
      </c>
      <c r="I6915" s="173">
        <v>2780.0</v>
      </c>
      <c r="J6915" s="174">
        <v>200.0</v>
      </c>
      <c r="K6915" s="179">
        <v>200.0</v>
      </c>
      <c r="L6915" s="178">
        <v>0.0</v>
      </c>
      <c r="M6915" s="177">
        <v>0.0</v>
      </c>
      <c r="N6915" s="178">
        <v>0.0</v>
      </c>
      <c r="O6915" s="163"/>
      <c r="P6915" s="164"/>
      <c r="Q6915" s="163"/>
      <c r="R6915" s="163"/>
      <c r="S6915" s="168" t="s">
        <v>20645</v>
      </c>
      <c r="T6915" s="164">
        <v>0.0</v>
      </c>
    </row>
    <row r="6916" ht="18.75" customHeight="1">
      <c r="A6916" s="189">
        <v>46055.59889466435</v>
      </c>
      <c r="B6916" s="171">
        <v>9840.0</v>
      </c>
      <c r="C6916" s="171" t="s">
        <v>4585</v>
      </c>
      <c r="D6916" s="171"/>
      <c r="E6916" s="171" t="s">
        <v>20634</v>
      </c>
      <c r="F6916" s="171"/>
      <c r="G6916" s="171" t="s">
        <v>20697</v>
      </c>
      <c r="H6916" s="172" t="s">
        <v>20697</v>
      </c>
      <c r="I6916" s="173">
        <v>3100.0</v>
      </c>
      <c r="J6916" s="174">
        <v>280.0</v>
      </c>
      <c r="K6916" s="179">
        <v>280.0</v>
      </c>
      <c r="L6916" s="178">
        <v>0.0</v>
      </c>
      <c r="M6916" s="177">
        <v>0.0</v>
      </c>
      <c r="N6916" s="178">
        <v>0.0</v>
      </c>
      <c r="O6916" s="163"/>
      <c r="P6916" s="164"/>
      <c r="Q6916" s="163"/>
      <c r="R6916" s="163"/>
      <c r="S6916" s="168" t="s">
        <v>20645</v>
      </c>
      <c r="T6916" s="164">
        <v>0.0</v>
      </c>
    </row>
    <row r="6917" ht="18.75" customHeight="1">
      <c r="A6917" s="189">
        <v>46055.65720556713</v>
      </c>
      <c r="B6917" s="171">
        <v>9843.0</v>
      </c>
      <c r="C6917" s="171" t="s">
        <v>4454</v>
      </c>
      <c r="D6917" s="171"/>
      <c r="E6917" s="171" t="s">
        <v>20634</v>
      </c>
      <c r="F6917" s="171"/>
      <c r="G6917" s="171"/>
      <c r="H6917" s="172"/>
      <c r="I6917" s="173">
        <v>3300.0</v>
      </c>
      <c r="J6917" s="174">
        <v>440.0</v>
      </c>
      <c r="K6917" s="179">
        <v>0.0</v>
      </c>
      <c r="L6917" s="178">
        <v>0.0</v>
      </c>
      <c r="M6917" s="177">
        <v>440.0</v>
      </c>
      <c r="N6917" s="178">
        <v>0.0</v>
      </c>
      <c r="O6917" s="163"/>
      <c r="P6917" s="164"/>
      <c r="Q6917" s="163"/>
      <c r="R6917" s="163"/>
      <c r="S6917" s="168" t="s">
        <v>20645</v>
      </c>
      <c r="T6917" s="164">
        <v>0.0</v>
      </c>
    </row>
    <row r="6918" ht="18.75" customHeight="1">
      <c r="A6918" s="170">
        <v>46056.0</v>
      </c>
      <c r="B6918" s="171">
        <v>18903.0</v>
      </c>
      <c r="C6918" s="171" t="s">
        <v>8581</v>
      </c>
      <c r="D6918" s="171" t="s">
        <v>20687</v>
      </c>
      <c r="E6918" s="171">
        <v>8.0</v>
      </c>
      <c r="F6918" s="171" t="s">
        <v>21040</v>
      </c>
      <c r="G6918" s="171" t="s">
        <v>4190</v>
      </c>
      <c r="H6918" s="172" t="s">
        <v>20635</v>
      </c>
      <c r="I6918" s="173">
        <v>11460.0</v>
      </c>
      <c r="J6918" s="174">
        <v>1440.0</v>
      </c>
      <c r="K6918" s="179">
        <v>1440.0</v>
      </c>
      <c r="L6918" s="178"/>
      <c r="M6918" s="177"/>
      <c r="N6918" s="178"/>
      <c r="O6918" s="163"/>
      <c r="P6918" s="164"/>
      <c r="Q6918" s="163"/>
      <c r="R6918" s="163"/>
      <c r="S6918" s="168"/>
      <c r="T6918" s="164"/>
    </row>
    <row r="6919" ht="18.75" customHeight="1">
      <c r="A6919" s="170">
        <v>46056.0</v>
      </c>
      <c r="B6919" s="171">
        <v>18905.0</v>
      </c>
      <c r="C6919" s="171" t="s">
        <v>23445</v>
      </c>
      <c r="D6919" s="171" t="s">
        <v>20659</v>
      </c>
      <c r="E6919" s="171">
        <v>16.0</v>
      </c>
      <c r="F6919" s="171" t="s">
        <v>20843</v>
      </c>
      <c r="G6919" s="171" t="s">
        <v>4793</v>
      </c>
      <c r="H6919" s="172" t="s">
        <v>20635</v>
      </c>
      <c r="I6919" s="173">
        <v>12580.0</v>
      </c>
      <c r="J6919" s="174">
        <v>2540.0</v>
      </c>
      <c r="K6919" s="179">
        <v>2540.0</v>
      </c>
      <c r="L6919" s="178"/>
      <c r="M6919" s="177"/>
      <c r="N6919" s="178"/>
      <c r="O6919" s="163"/>
      <c r="P6919" s="164"/>
      <c r="Q6919" s="163"/>
      <c r="R6919" s="163"/>
      <c r="S6919" s="168"/>
      <c r="T6919" s="164"/>
    </row>
    <row r="6920" ht="18.75" customHeight="1">
      <c r="A6920" s="170">
        <v>46056.0</v>
      </c>
      <c r="B6920" s="171">
        <v>18906.0</v>
      </c>
      <c r="C6920" s="171" t="s">
        <v>4110</v>
      </c>
      <c r="D6920" s="171" t="s">
        <v>20673</v>
      </c>
      <c r="E6920" s="171">
        <v>14.0</v>
      </c>
      <c r="F6920" s="171" t="s">
        <v>21124</v>
      </c>
      <c r="G6920" s="171" t="s">
        <v>11514</v>
      </c>
      <c r="H6920" s="172" t="s">
        <v>20635</v>
      </c>
      <c r="I6920" s="173">
        <v>14180.0</v>
      </c>
      <c r="J6920" s="174">
        <v>4320.0</v>
      </c>
      <c r="K6920" s="179">
        <v>4320.0</v>
      </c>
      <c r="L6920" s="178"/>
      <c r="M6920" s="177"/>
      <c r="N6920" s="178"/>
      <c r="O6920" s="163"/>
      <c r="P6920" s="164"/>
      <c r="Q6920" s="163"/>
      <c r="R6920" s="163"/>
      <c r="S6920" s="168"/>
      <c r="T6920" s="164"/>
    </row>
    <row r="6921" ht="18.75" customHeight="1">
      <c r="A6921" s="170">
        <v>46056.0</v>
      </c>
      <c r="B6921" s="171">
        <v>18907.0</v>
      </c>
      <c r="C6921" s="171" t="s">
        <v>20702</v>
      </c>
      <c r="D6921" s="171" t="s">
        <v>20673</v>
      </c>
      <c r="E6921" s="171">
        <v>8.0</v>
      </c>
      <c r="F6921" s="171" t="s">
        <v>20699</v>
      </c>
      <c r="G6921" s="171" t="s">
        <v>4037</v>
      </c>
      <c r="H6921" s="172" t="s">
        <v>20635</v>
      </c>
      <c r="I6921" s="173">
        <v>11420.0</v>
      </c>
      <c r="J6921" s="174">
        <v>1580.0</v>
      </c>
      <c r="K6921" s="179">
        <v>1580.0</v>
      </c>
      <c r="L6921" s="178"/>
      <c r="M6921" s="177"/>
      <c r="N6921" s="178"/>
      <c r="O6921" s="163"/>
      <c r="P6921" s="164"/>
      <c r="Q6921" s="163"/>
      <c r="R6921" s="163"/>
      <c r="S6921" s="168"/>
      <c r="T6921" s="164"/>
    </row>
    <row r="6922" ht="18.75" customHeight="1">
      <c r="A6922" s="170">
        <v>46056.0</v>
      </c>
      <c r="B6922" s="171">
        <v>18908.0</v>
      </c>
      <c r="C6922" s="171" t="s">
        <v>4671</v>
      </c>
      <c r="D6922" s="171" t="s">
        <v>20687</v>
      </c>
      <c r="E6922" s="171">
        <v>8.0</v>
      </c>
      <c r="F6922" s="171" t="s">
        <v>20897</v>
      </c>
      <c r="G6922" s="171" t="s">
        <v>19936</v>
      </c>
      <c r="H6922" s="172" t="s">
        <v>20635</v>
      </c>
      <c r="I6922" s="173">
        <v>11480.0</v>
      </c>
      <c r="J6922" s="174">
        <v>1460.0</v>
      </c>
      <c r="K6922" s="179">
        <v>1460.0</v>
      </c>
      <c r="L6922" s="178"/>
      <c r="M6922" s="177"/>
      <c r="N6922" s="178"/>
      <c r="O6922" s="163"/>
      <c r="P6922" s="164"/>
      <c r="Q6922" s="163"/>
      <c r="R6922" s="163"/>
      <c r="S6922" s="168"/>
      <c r="T6922" s="164"/>
    </row>
    <row r="6923" ht="18.75" customHeight="1">
      <c r="A6923" s="170">
        <v>46056.0</v>
      </c>
      <c r="B6923" s="171">
        <v>18909.0</v>
      </c>
      <c r="C6923" s="171" t="s">
        <v>20829</v>
      </c>
      <c r="D6923" s="171" t="s">
        <v>20659</v>
      </c>
      <c r="E6923" s="171">
        <v>8.0</v>
      </c>
      <c r="F6923" s="171" t="s">
        <v>21232</v>
      </c>
      <c r="G6923" s="171" t="s">
        <v>8817</v>
      </c>
      <c r="H6923" s="172" t="s">
        <v>20635</v>
      </c>
      <c r="I6923" s="173">
        <v>12120.0</v>
      </c>
      <c r="J6923" s="174">
        <v>2420.0</v>
      </c>
      <c r="K6923" s="179">
        <v>2420.0</v>
      </c>
      <c r="L6923" s="178"/>
      <c r="M6923" s="177"/>
      <c r="N6923" s="178"/>
      <c r="O6923" s="163"/>
      <c r="P6923" s="164"/>
      <c r="Q6923" s="163"/>
      <c r="R6923" s="163"/>
      <c r="S6923" s="168"/>
      <c r="T6923" s="164"/>
    </row>
    <row r="6924" ht="18.75" customHeight="1">
      <c r="A6924" s="170">
        <v>46056.0</v>
      </c>
      <c r="B6924" s="171">
        <v>18910.0</v>
      </c>
      <c r="C6924" s="171" t="s">
        <v>23446</v>
      </c>
      <c r="D6924" s="171" t="s">
        <v>20687</v>
      </c>
      <c r="E6924" s="171">
        <v>8.0</v>
      </c>
      <c r="F6924" s="171" t="s">
        <v>20897</v>
      </c>
      <c r="G6924" s="171" t="s">
        <v>19014</v>
      </c>
      <c r="H6924" s="172" t="s">
        <v>20635</v>
      </c>
      <c r="I6924" s="173">
        <v>12980.0</v>
      </c>
      <c r="J6924" s="174">
        <v>2960.0</v>
      </c>
      <c r="K6924" s="179">
        <v>2960.0</v>
      </c>
      <c r="L6924" s="178"/>
      <c r="M6924" s="177"/>
      <c r="N6924" s="178"/>
      <c r="O6924" s="163"/>
      <c r="P6924" s="164"/>
      <c r="Q6924" s="163"/>
      <c r="R6924" s="163"/>
      <c r="S6924" s="168"/>
      <c r="T6924" s="164"/>
    </row>
    <row r="6925" ht="18.75" customHeight="1">
      <c r="A6925" s="170">
        <v>46056.0</v>
      </c>
      <c r="B6925" s="171">
        <v>18911.0</v>
      </c>
      <c r="C6925" s="171" t="s">
        <v>3980</v>
      </c>
      <c r="D6925" s="171" t="s">
        <v>20659</v>
      </c>
      <c r="E6925" s="171">
        <v>8.0</v>
      </c>
      <c r="F6925" s="171" t="s">
        <v>20970</v>
      </c>
      <c r="G6925" s="171" t="s">
        <v>5765</v>
      </c>
      <c r="H6925" s="172" t="s">
        <v>20635</v>
      </c>
      <c r="I6925" s="173">
        <v>12180.0</v>
      </c>
      <c r="J6925" s="174">
        <v>2480.0</v>
      </c>
      <c r="K6925" s="179">
        <v>2480.0</v>
      </c>
      <c r="L6925" s="178"/>
      <c r="M6925" s="177"/>
      <c r="N6925" s="178"/>
      <c r="O6925" s="163"/>
      <c r="P6925" s="164"/>
      <c r="Q6925" s="163"/>
      <c r="R6925" s="163"/>
      <c r="S6925" s="168"/>
      <c r="T6925" s="164"/>
    </row>
    <row r="6926" ht="18.75" customHeight="1">
      <c r="A6926" s="170">
        <v>46056.0</v>
      </c>
      <c r="B6926" s="171">
        <v>18912.0</v>
      </c>
      <c r="C6926" s="171" t="s">
        <v>20820</v>
      </c>
      <c r="D6926" s="171" t="s">
        <v>20687</v>
      </c>
      <c r="E6926" s="171">
        <v>8.0</v>
      </c>
      <c r="F6926" s="171" t="s">
        <v>21849</v>
      </c>
      <c r="G6926" s="171" t="s">
        <v>19967</v>
      </c>
      <c r="H6926" s="172" t="s">
        <v>20638</v>
      </c>
      <c r="I6926" s="173">
        <v>18120.0</v>
      </c>
      <c r="J6926" s="174">
        <v>8100.0</v>
      </c>
      <c r="K6926" s="179"/>
      <c r="L6926" s="178"/>
      <c r="M6926" s="177"/>
      <c r="N6926" s="178">
        <v>8100.0</v>
      </c>
      <c r="O6926" s="163"/>
      <c r="P6926" s="164"/>
      <c r="Q6926" s="163"/>
      <c r="R6926" s="163"/>
      <c r="S6926" s="168"/>
      <c r="T6926" s="164"/>
    </row>
    <row r="6927" ht="18.75" customHeight="1">
      <c r="A6927" s="170">
        <v>46056.0</v>
      </c>
      <c r="B6927" s="171">
        <v>18913.0</v>
      </c>
      <c r="C6927" s="171" t="s">
        <v>21568</v>
      </c>
      <c r="D6927" s="171" t="s">
        <v>20673</v>
      </c>
      <c r="E6927" s="171">
        <v>8.0</v>
      </c>
      <c r="F6927" s="171" t="s">
        <v>22788</v>
      </c>
      <c r="G6927" s="171" t="s">
        <v>12055</v>
      </c>
      <c r="H6927" s="172" t="s">
        <v>20635</v>
      </c>
      <c r="I6927" s="173">
        <v>12240.0</v>
      </c>
      <c r="J6927" s="174">
        <v>2400.0</v>
      </c>
      <c r="K6927" s="179">
        <v>2400.0</v>
      </c>
      <c r="L6927" s="178"/>
      <c r="M6927" s="177"/>
      <c r="N6927" s="178"/>
      <c r="O6927" s="163"/>
      <c r="P6927" s="164"/>
      <c r="Q6927" s="163"/>
      <c r="R6927" s="163"/>
      <c r="S6927" s="168"/>
      <c r="T6927" s="164"/>
    </row>
    <row r="6928" ht="18.75" customHeight="1">
      <c r="A6928" s="170">
        <v>46056.0</v>
      </c>
      <c r="B6928" s="171">
        <v>18914.0</v>
      </c>
      <c r="C6928" s="171" t="s">
        <v>23447</v>
      </c>
      <c r="D6928" s="171" t="s">
        <v>20659</v>
      </c>
      <c r="E6928" s="171">
        <v>12.0</v>
      </c>
      <c r="F6928" s="171" t="s">
        <v>21632</v>
      </c>
      <c r="G6928" s="171" t="s">
        <v>19973</v>
      </c>
      <c r="H6928" s="172" t="s">
        <v>20635</v>
      </c>
      <c r="I6928" s="173">
        <v>11880.0</v>
      </c>
      <c r="J6928" s="174">
        <v>1840.0</v>
      </c>
      <c r="K6928" s="179">
        <v>1840.0</v>
      </c>
      <c r="L6928" s="178"/>
      <c r="M6928" s="177"/>
      <c r="N6928" s="178"/>
      <c r="O6928" s="163"/>
      <c r="P6928" s="164"/>
      <c r="Q6928" s="163"/>
      <c r="R6928" s="163"/>
      <c r="S6928" s="168"/>
      <c r="T6928" s="164"/>
    </row>
    <row r="6929" ht="18.75" customHeight="1">
      <c r="A6929" s="170">
        <v>46056.0</v>
      </c>
      <c r="B6929" s="171">
        <v>18915.0</v>
      </c>
      <c r="C6929" s="171" t="s">
        <v>21028</v>
      </c>
      <c r="D6929" s="171" t="s">
        <v>20659</v>
      </c>
      <c r="E6929" s="171">
        <v>12.0</v>
      </c>
      <c r="F6929" s="171" t="s">
        <v>21526</v>
      </c>
      <c r="G6929" s="171" t="s">
        <v>17014</v>
      </c>
      <c r="H6929" s="172" t="s">
        <v>20635</v>
      </c>
      <c r="I6929" s="173">
        <v>13720.0</v>
      </c>
      <c r="J6929" s="174">
        <v>3680.0</v>
      </c>
      <c r="K6929" s="179">
        <v>3680.0</v>
      </c>
      <c r="L6929" s="178"/>
      <c r="M6929" s="177"/>
      <c r="N6929" s="178"/>
      <c r="O6929" s="163"/>
      <c r="P6929" s="164"/>
      <c r="Q6929" s="163"/>
      <c r="R6929" s="163"/>
      <c r="S6929" s="168"/>
      <c r="T6929" s="164"/>
    </row>
    <row r="6930" ht="18.75" customHeight="1">
      <c r="A6930" s="170">
        <v>46056.0</v>
      </c>
      <c r="B6930" s="171">
        <v>18916.0</v>
      </c>
      <c r="C6930" s="171" t="s">
        <v>20832</v>
      </c>
      <c r="D6930" s="171" t="s">
        <v>20673</v>
      </c>
      <c r="E6930" s="171">
        <v>8.0</v>
      </c>
      <c r="F6930" s="171" t="s">
        <v>20721</v>
      </c>
      <c r="G6930" s="171" t="s">
        <v>19145</v>
      </c>
      <c r="H6930" s="172" t="s">
        <v>20635</v>
      </c>
      <c r="I6930" s="173">
        <v>15640.0</v>
      </c>
      <c r="J6930" s="174">
        <v>5800.0</v>
      </c>
      <c r="K6930" s="179">
        <v>5800.0</v>
      </c>
      <c r="L6930" s="178"/>
      <c r="M6930" s="177"/>
      <c r="N6930" s="178"/>
      <c r="O6930" s="163"/>
      <c r="P6930" s="164"/>
      <c r="Q6930" s="163"/>
      <c r="R6930" s="163"/>
      <c r="S6930" s="168"/>
      <c r="T6930" s="164"/>
    </row>
    <row r="6931" ht="18.75" customHeight="1">
      <c r="A6931" s="170">
        <v>46056.0</v>
      </c>
      <c r="B6931" s="171">
        <v>18921.0</v>
      </c>
      <c r="C6931" s="171" t="s">
        <v>2383</v>
      </c>
      <c r="D6931" s="171" t="s">
        <v>20687</v>
      </c>
      <c r="E6931" s="171">
        <v>14.0</v>
      </c>
      <c r="F6931" s="171" t="s">
        <v>20768</v>
      </c>
      <c r="G6931" s="171" t="s">
        <v>23448</v>
      </c>
      <c r="H6931" s="172" t="s">
        <v>20635</v>
      </c>
      <c r="I6931" s="173">
        <v>13900.0</v>
      </c>
      <c r="J6931" s="174">
        <v>3860.0</v>
      </c>
      <c r="K6931" s="179">
        <v>3860.0</v>
      </c>
      <c r="L6931" s="178"/>
      <c r="M6931" s="177"/>
      <c r="N6931" s="178"/>
      <c r="O6931" s="163"/>
      <c r="P6931" s="164"/>
      <c r="Q6931" s="163"/>
      <c r="R6931" s="163"/>
      <c r="S6931" s="168"/>
      <c r="T6931" s="164"/>
    </row>
    <row r="6932" ht="18.75" customHeight="1">
      <c r="A6932" s="189">
        <v>46056.02901650463</v>
      </c>
      <c r="B6932" s="171">
        <v>9844.0</v>
      </c>
      <c r="C6932" s="171" t="s">
        <v>4110</v>
      </c>
      <c r="D6932" s="171"/>
      <c r="E6932" s="171" t="s">
        <v>20634</v>
      </c>
      <c r="F6932" s="171"/>
      <c r="G6932" s="171" t="s">
        <v>4500</v>
      </c>
      <c r="H6932" s="172" t="s">
        <v>4500</v>
      </c>
      <c r="I6932" s="173">
        <v>3620.0</v>
      </c>
      <c r="J6932" s="174">
        <v>540.0</v>
      </c>
      <c r="K6932" s="179">
        <v>0.0</v>
      </c>
      <c r="L6932" s="178">
        <v>0.0</v>
      </c>
      <c r="M6932" s="177">
        <v>540.0</v>
      </c>
      <c r="N6932" s="178">
        <v>0.0</v>
      </c>
      <c r="O6932" s="163"/>
      <c r="P6932" s="164"/>
      <c r="Q6932" s="163"/>
      <c r="R6932" s="163"/>
      <c r="S6932" s="168" t="s">
        <v>20645</v>
      </c>
      <c r="T6932" s="164">
        <v>0.0</v>
      </c>
    </row>
    <row r="6933" ht="18.75" customHeight="1">
      <c r="A6933" s="189">
        <v>46056.35575202546</v>
      </c>
      <c r="B6933" s="171">
        <v>9845.0</v>
      </c>
      <c r="C6933" s="171" t="s">
        <v>4082</v>
      </c>
      <c r="D6933" s="171"/>
      <c r="E6933" s="171" t="s">
        <v>20634</v>
      </c>
      <c r="F6933" s="171"/>
      <c r="G6933" s="171"/>
      <c r="H6933" s="172"/>
      <c r="I6933" s="173">
        <v>3900.0</v>
      </c>
      <c r="J6933" s="174">
        <v>900.0</v>
      </c>
      <c r="K6933" s="179">
        <v>0.0</v>
      </c>
      <c r="L6933" s="178">
        <v>0.0</v>
      </c>
      <c r="M6933" s="177">
        <v>900.0</v>
      </c>
      <c r="N6933" s="178">
        <v>0.0</v>
      </c>
      <c r="O6933" s="163"/>
      <c r="P6933" s="164"/>
      <c r="Q6933" s="163"/>
      <c r="R6933" s="163"/>
      <c r="S6933" s="168" t="s">
        <v>20645</v>
      </c>
      <c r="T6933" s="164">
        <v>0.0</v>
      </c>
    </row>
    <row r="6934" ht="18.75" customHeight="1">
      <c r="A6934" s="189">
        <v>46056.35695472222</v>
      </c>
      <c r="B6934" s="171">
        <v>9846.0</v>
      </c>
      <c r="C6934" s="171" t="s">
        <v>10694</v>
      </c>
      <c r="D6934" s="171"/>
      <c r="E6934" s="171" t="s">
        <v>20634</v>
      </c>
      <c r="F6934" s="171"/>
      <c r="G6934" s="171" t="s">
        <v>23449</v>
      </c>
      <c r="H6934" s="172" t="s">
        <v>23449</v>
      </c>
      <c r="I6934" s="173">
        <v>2940.0</v>
      </c>
      <c r="J6934" s="174">
        <v>360.0</v>
      </c>
      <c r="K6934" s="179">
        <v>360.0</v>
      </c>
      <c r="L6934" s="178">
        <v>0.0</v>
      </c>
      <c r="M6934" s="177">
        <v>0.0</v>
      </c>
      <c r="N6934" s="178">
        <v>0.0</v>
      </c>
      <c r="O6934" s="163"/>
      <c r="P6934" s="164"/>
      <c r="Q6934" s="163"/>
      <c r="R6934" s="163"/>
      <c r="S6934" s="168" t="s">
        <v>20645</v>
      </c>
      <c r="T6934" s="164">
        <v>0.0</v>
      </c>
    </row>
    <row r="6935" ht="18.75" customHeight="1">
      <c r="A6935" s="189">
        <v>46056.36339221065</v>
      </c>
      <c r="B6935" s="171">
        <v>9847.0</v>
      </c>
      <c r="C6935" s="171" t="s">
        <v>4138</v>
      </c>
      <c r="D6935" s="171"/>
      <c r="E6935" s="171" t="s">
        <v>20634</v>
      </c>
      <c r="F6935" s="171"/>
      <c r="G6935" s="171"/>
      <c r="H6935" s="172"/>
      <c r="I6935" s="173">
        <v>2940.0</v>
      </c>
      <c r="J6935" s="174">
        <v>100.0</v>
      </c>
      <c r="K6935" s="179">
        <v>0.0</v>
      </c>
      <c r="L6935" s="178">
        <v>100.0</v>
      </c>
      <c r="M6935" s="177">
        <v>0.0</v>
      </c>
      <c r="N6935" s="178">
        <v>0.0</v>
      </c>
      <c r="O6935" s="163"/>
      <c r="P6935" s="164"/>
      <c r="Q6935" s="163"/>
      <c r="R6935" s="163"/>
      <c r="S6935" s="168" t="s">
        <v>20645</v>
      </c>
      <c r="T6935" s="164">
        <v>0.0</v>
      </c>
    </row>
    <row r="6936" ht="18.75" customHeight="1">
      <c r="A6936" s="189">
        <v>46056.44711634259</v>
      </c>
      <c r="B6936" s="171">
        <v>9848.0</v>
      </c>
      <c r="C6936" s="171" t="s">
        <v>8901</v>
      </c>
      <c r="D6936" s="171"/>
      <c r="E6936" s="171" t="s">
        <v>20634</v>
      </c>
      <c r="F6936" s="171"/>
      <c r="G6936" s="171" t="s">
        <v>23450</v>
      </c>
      <c r="H6936" s="172" t="s">
        <v>23450</v>
      </c>
      <c r="I6936" s="173">
        <v>12420.0</v>
      </c>
      <c r="J6936" s="174">
        <v>1740.0</v>
      </c>
      <c r="K6936" s="179">
        <v>1740.0</v>
      </c>
      <c r="L6936" s="178">
        <v>0.0</v>
      </c>
      <c r="M6936" s="177">
        <v>0.0</v>
      </c>
      <c r="N6936" s="178">
        <v>0.0</v>
      </c>
      <c r="O6936" s="163"/>
      <c r="P6936" s="164"/>
      <c r="Q6936" s="163"/>
      <c r="R6936" s="163"/>
      <c r="S6936" s="168" t="s">
        <v>20645</v>
      </c>
      <c r="T6936" s="164">
        <v>0.0</v>
      </c>
    </row>
    <row r="6937" ht="18.75" customHeight="1">
      <c r="A6937" s="189">
        <v>46056.47220446759</v>
      </c>
      <c r="B6937" s="171">
        <v>9849.0</v>
      </c>
      <c r="C6937" s="171" t="s">
        <v>4112</v>
      </c>
      <c r="D6937" s="171"/>
      <c r="E6937" s="171" t="s">
        <v>20634</v>
      </c>
      <c r="F6937" s="171"/>
      <c r="G6937" s="171" t="s">
        <v>23451</v>
      </c>
      <c r="H6937" s="172" t="s">
        <v>23451</v>
      </c>
      <c r="I6937" s="173">
        <v>3960.0</v>
      </c>
      <c r="J6937" s="174">
        <v>1340.0</v>
      </c>
      <c r="K6937" s="179">
        <v>1340.0</v>
      </c>
      <c r="L6937" s="178">
        <v>0.0</v>
      </c>
      <c r="M6937" s="177">
        <v>0.0</v>
      </c>
      <c r="N6937" s="178">
        <v>0.0</v>
      </c>
      <c r="O6937" s="163"/>
      <c r="P6937" s="164"/>
      <c r="Q6937" s="163"/>
      <c r="R6937" s="163"/>
      <c r="S6937" s="168" t="s">
        <v>20645</v>
      </c>
      <c r="T6937" s="164">
        <v>0.0</v>
      </c>
    </row>
    <row r="6938" ht="18.75" customHeight="1">
      <c r="A6938" s="189">
        <v>46056.48254354167</v>
      </c>
      <c r="B6938" s="171">
        <v>9850.0</v>
      </c>
      <c r="C6938" s="171" t="s">
        <v>6423</v>
      </c>
      <c r="D6938" s="171"/>
      <c r="E6938" s="171" t="s">
        <v>20634</v>
      </c>
      <c r="F6938" s="171"/>
      <c r="G6938" s="171" t="s">
        <v>22684</v>
      </c>
      <c r="H6938" s="172" t="s">
        <v>22684</v>
      </c>
      <c r="I6938" s="173">
        <v>3280.0</v>
      </c>
      <c r="J6938" s="174">
        <v>140.0</v>
      </c>
      <c r="K6938" s="179">
        <v>0.0</v>
      </c>
      <c r="L6938" s="178">
        <v>0.0</v>
      </c>
      <c r="M6938" s="177">
        <v>0.0</v>
      </c>
      <c r="N6938" s="178">
        <v>0.0</v>
      </c>
      <c r="O6938" s="163"/>
      <c r="P6938" s="164"/>
      <c r="Q6938" s="163"/>
      <c r="R6938" s="163"/>
      <c r="S6938" s="168" t="s">
        <v>20645</v>
      </c>
      <c r="T6938" s="164">
        <v>0.0</v>
      </c>
    </row>
    <row r="6939" ht="18.75" customHeight="1">
      <c r="A6939" s="189">
        <v>46056.48847332176</v>
      </c>
      <c r="B6939" s="171">
        <v>9851.0</v>
      </c>
      <c r="C6939" s="171" t="s">
        <v>6423</v>
      </c>
      <c r="D6939" s="171"/>
      <c r="E6939" s="171" t="s">
        <v>20634</v>
      </c>
      <c r="F6939" s="171"/>
      <c r="G6939" s="171" t="s">
        <v>22684</v>
      </c>
      <c r="H6939" s="172" t="s">
        <v>22684</v>
      </c>
      <c r="I6939" s="173">
        <v>3140.0</v>
      </c>
      <c r="J6939" s="174">
        <v>380.0</v>
      </c>
      <c r="K6939" s="179">
        <v>0.0</v>
      </c>
      <c r="L6939" s="178">
        <v>380.0</v>
      </c>
      <c r="M6939" s="177">
        <v>0.0</v>
      </c>
      <c r="N6939" s="178">
        <v>0.0</v>
      </c>
      <c r="O6939" s="163"/>
      <c r="P6939" s="164"/>
      <c r="Q6939" s="163"/>
      <c r="R6939" s="163"/>
      <c r="S6939" s="168" t="s">
        <v>20645</v>
      </c>
      <c r="T6939" s="164">
        <v>0.0</v>
      </c>
    </row>
    <row r="6940" ht="18.75" customHeight="1">
      <c r="A6940" s="189">
        <v>46056.48916960648</v>
      </c>
      <c r="B6940" s="171">
        <v>9852.0</v>
      </c>
      <c r="C6940" s="171" t="s">
        <v>6423</v>
      </c>
      <c r="D6940" s="171"/>
      <c r="E6940" s="171" t="s">
        <v>20634</v>
      </c>
      <c r="F6940" s="171"/>
      <c r="G6940" s="171" t="s">
        <v>22683</v>
      </c>
      <c r="H6940" s="172" t="s">
        <v>22683</v>
      </c>
      <c r="I6940" s="173">
        <v>3300.0</v>
      </c>
      <c r="J6940" s="174">
        <v>160.0</v>
      </c>
      <c r="K6940" s="179">
        <v>0.0</v>
      </c>
      <c r="L6940" s="178">
        <v>0.0</v>
      </c>
      <c r="M6940" s="177">
        <v>0.0</v>
      </c>
      <c r="N6940" s="178">
        <v>0.0</v>
      </c>
      <c r="O6940" s="163"/>
      <c r="P6940" s="164"/>
      <c r="Q6940" s="163"/>
      <c r="R6940" s="163"/>
      <c r="S6940" s="168" t="s">
        <v>20645</v>
      </c>
      <c r="T6940" s="164">
        <v>0.0</v>
      </c>
    </row>
    <row r="6941" ht="18.75" customHeight="1">
      <c r="A6941" s="189">
        <v>46056.49078678241</v>
      </c>
      <c r="B6941" s="171">
        <v>9853.0</v>
      </c>
      <c r="C6941" s="171" t="s">
        <v>6423</v>
      </c>
      <c r="D6941" s="171"/>
      <c r="E6941" s="171" t="s">
        <v>20634</v>
      </c>
      <c r="F6941" s="171"/>
      <c r="G6941" s="171" t="s">
        <v>22683</v>
      </c>
      <c r="H6941" s="172" t="s">
        <v>22683</v>
      </c>
      <c r="I6941" s="173">
        <v>3160.0</v>
      </c>
      <c r="J6941" s="174">
        <v>320.0</v>
      </c>
      <c r="K6941" s="179">
        <v>0.0</v>
      </c>
      <c r="L6941" s="178">
        <v>320.0</v>
      </c>
      <c r="M6941" s="177">
        <v>0.0</v>
      </c>
      <c r="N6941" s="178">
        <v>0.0</v>
      </c>
      <c r="O6941" s="163"/>
      <c r="P6941" s="164"/>
      <c r="Q6941" s="163"/>
      <c r="R6941" s="163"/>
      <c r="S6941" s="168" t="s">
        <v>20645</v>
      </c>
      <c r="T6941" s="164">
        <v>0.0</v>
      </c>
    </row>
    <row r="6942" ht="18.75" customHeight="1">
      <c r="A6942" s="189">
        <v>46056.493155625</v>
      </c>
      <c r="B6942" s="171">
        <v>9854.0</v>
      </c>
      <c r="C6942" s="171" t="s">
        <v>4082</v>
      </c>
      <c r="D6942" s="171"/>
      <c r="E6942" s="171" t="s">
        <v>20634</v>
      </c>
      <c r="F6942" s="171"/>
      <c r="G6942" s="171"/>
      <c r="H6942" s="172"/>
      <c r="I6942" s="173">
        <v>4300.0</v>
      </c>
      <c r="J6942" s="174">
        <v>1300.0</v>
      </c>
      <c r="K6942" s="179">
        <v>0.0</v>
      </c>
      <c r="L6942" s="178">
        <v>0.0</v>
      </c>
      <c r="M6942" s="177">
        <v>0.0</v>
      </c>
      <c r="N6942" s="178">
        <v>1300.0</v>
      </c>
      <c r="O6942" s="163"/>
      <c r="P6942" s="164"/>
      <c r="Q6942" s="163"/>
      <c r="R6942" s="163"/>
      <c r="S6942" s="168" t="s">
        <v>20645</v>
      </c>
      <c r="T6942" s="164">
        <v>0.0</v>
      </c>
    </row>
    <row r="6943" ht="18.75" customHeight="1">
      <c r="A6943" s="189">
        <v>46056.54542465278</v>
      </c>
      <c r="B6943" s="171">
        <v>9855.0</v>
      </c>
      <c r="C6943" s="171" t="s">
        <v>19975</v>
      </c>
      <c r="D6943" s="171"/>
      <c r="E6943" s="171" t="s">
        <v>20634</v>
      </c>
      <c r="F6943" s="171"/>
      <c r="G6943" s="171"/>
      <c r="H6943" s="172"/>
      <c r="I6943" s="173">
        <v>2820.0</v>
      </c>
      <c r="J6943" s="174">
        <v>240.0</v>
      </c>
      <c r="K6943" s="179">
        <v>0.0</v>
      </c>
      <c r="L6943" s="178">
        <v>240.0</v>
      </c>
      <c r="M6943" s="177">
        <v>0.0</v>
      </c>
      <c r="N6943" s="178">
        <v>240.0</v>
      </c>
      <c r="O6943" s="163"/>
      <c r="P6943" s="164"/>
      <c r="Q6943" s="163"/>
      <c r="R6943" s="163"/>
      <c r="S6943" s="168" t="s">
        <v>20645</v>
      </c>
      <c r="T6943" s="164">
        <v>0.0</v>
      </c>
    </row>
    <row r="6944" ht="18.75" customHeight="1">
      <c r="A6944" s="189">
        <v>46056.57856896991</v>
      </c>
      <c r="B6944" s="171">
        <v>9856.0</v>
      </c>
      <c r="C6944" s="171" t="s">
        <v>3989</v>
      </c>
      <c r="D6944" s="171"/>
      <c r="E6944" s="171" t="s">
        <v>20634</v>
      </c>
      <c r="F6944" s="171"/>
      <c r="G6944" s="171" t="s">
        <v>20873</v>
      </c>
      <c r="H6944" s="172" t="s">
        <v>20873</v>
      </c>
      <c r="I6944" s="173">
        <v>3080.0</v>
      </c>
      <c r="J6944" s="174">
        <v>440.0</v>
      </c>
      <c r="K6944" s="179">
        <v>0.0</v>
      </c>
      <c r="L6944" s="178">
        <v>440.0</v>
      </c>
      <c r="M6944" s="177">
        <v>0.0</v>
      </c>
      <c r="N6944" s="178">
        <v>0.0</v>
      </c>
      <c r="O6944" s="163"/>
      <c r="P6944" s="164"/>
      <c r="Q6944" s="163"/>
      <c r="R6944" s="163"/>
      <c r="S6944" s="168" t="s">
        <v>20645</v>
      </c>
      <c r="T6944" s="164">
        <v>0.0</v>
      </c>
    </row>
    <row r="6945" ht="18.75" customHeight="1">
      <c r="A6945" s="189">
        <v>46056.597432442126</v>
      </c>
      <c r="B6945" s="171">
        <v>9858.0</v>
      </c>
      <c r="C6945" s="171" t="s">
        <v>4110</v>
      </c>
      <c r="D6945" s="171"/>
      <c r="E6945" s="171" t="s">
        <v>20634</v>
      </c>
      <c r="F6945" s="171"/>
      <c r="G6945" s="171" t="s">
        <v>4500</v>
      </c>
      <c r="H6945" s="172" t="s">
        <v>4500</v>
      </c>
      <c r="I6945" s="173">
        <v>3440.0</v>
      </c>
      <c r="J6945" s="174">
        <v>340.0</v>
      </c>
      <c r="K6945" s="179">
        <v>0.0</v>
      </c>
      <c r="L6945" s="178">
        <v>340.0</v>
      </c>
      <c r="M6945" s="177">
        <v>0.0</v>
      </c>
      <c r="N6945" s="178">
        <v>0.0</v>
      </c>
      <c r="O6945" s="163"/>
      <c r="P6945" s="164"/>
      <c r="Q6945" s="163"/>
      <c r="R6945" s="163"/>
      <c r="S6945" s="168" t="s">
        <v>20645</v>
      </c>
      <c r="T6945" s="164">
        <v>0.0</v>
      </c>
    </row>
    <row r="6946" ht="18.75" customHeight="1">
      <c r="A6946" s="189">
        <v>46056.61117099537</v>
      </c>
      <c r="B6946" s="171">
        <v>9859.0</v>
      </c>
      <c r="C6946" s="171" t="s">
        <v>19975</v>
      </c>
      <c r="D6946" s="171"/>
      <c r="E6946" s="171" t="s">
        <v>20634</v>
      </c>
      <c r="F6946" s="171"/>
      <c r="G6946" s="171"/>
      <c r="H6946" s="172"/>
      <c r="I6946" s="173">
        <v>3200.0</v>
      </c>
      <c r="J6946" s="174">
        <v>620.0</v>
      </c>
      <c r="K6946" s="179">
        <v>0.0</v>
      </c>
      <c r="L6946" s="178">
        <v>0.0</v>
      </c>
      <c r="M6946" s="177">
        <v>620.0</v>
      </c>
      <c r="N6946" s="178">
        <v>0.0</v>
      </c>
      <c r="O6946" s="163"/>
      <c r="P6946" s="164"/>
      <c r="Q6946" s="163"/>
      <c r="R6946" s="163"/>
      <c r="S6946" s="168" t="s">
        <v>20645</v>
      </c>
      <c r="T6946" s="164">
        <v>0.0</v>
      </c>
    </row>
    <row r="6947" ht="18.75" customHeight="1">
      <c r="A6947" s="189">
        <v>46056.63837935185</v>
      </c>
      <c r="B6947" s="171">
        <v>9860.0</v>
      </c>
      <c r="C6947" s="171" t="s">
        <v>4082</v>
      </c>
      <c r="D6947" s="171"/>
      <c r="E6947" s="171" t="s">
        <v>20634</v>
      </c>
      <c r="F6947" s="171"/>
      <c r="G6947" s="171"/>
      <c r="H6947" s="172"/>
      <c r="I6947" s="173">
        <v>4000.0</v>
      </c>
      <c r="J6947" s="174">
        <v>1000.0</v>
      </c>
      <c r="K6947" s="179">
        <v>0.0</v>
      </c>
      <c r="L6947" s="178">
        <v>0.0</v>
      </c>
      <c r="M6947" s="177">
        <v>0.0</v>
      </c>
      <c r="N6947" s="178">
        <v>1000.0</v>
      </c>
      <c r="O6947" s="163"/>
      <c r="P6947" s="164"/>
      <c r="Q6947" s="163"/>
      <c r="R6947" s="163"/>
      <c r="S6947" s="168" t="s">
        <v>20645</v>
      </c>
      <c r="T6947" s="164">
        <v>0.0</v>
      </c>
    </row>
    <row r="6948" ht="18.75" customHeight="1">
      <c r="A6948" s="189">
        <v>46056.66619315972</v>
      </c>
      <c r="B6948" s="171">
        <v>9861.0</v>
      </c>
      <c r="C6948" s="171" t="s">
        <v>8901</v>
      </c>
      <c r="D6948" s="171"/>
      <c r="E6948" s="171" t="s">
        <v>20634</v>
      </c>
      <c r="F6948" s="171"/>
      <c r="G6948" s="171" t="s">
        <v>23452</v>
      </c>
      <c r="H6948" s="172" t="s">
        <v>23452</v>
      </c>
      <c r="I6948" s="173">
        <v>12920.0</v>
      </c>
      <c r="J6948" s="174">
        <v>2480.0</v>
      </c>
      <c r="K6948" s="179">
        <v>2480.0</v>
      </c>
      <c r="L6948" s="178">
        <v>0.0</v>
      </c>
      <c r="M6948" s="177">
        <v>0.0</v>
      </c>
      <c r="N6948" s="178">
        <v>0.0</v>
      </c>
      <c r="O6948" s="163"/>
      <c r="P6948" s="164"/>
      <c r="Q6948" s="163"/>
      <c r="R6948" s="163"/>
      <c r="S6948" s="168" t="s">
        <v>20645</v>
      </c>
      <c r="T6948" s="164">
        <v>0.0</v>
      </c>
    </row>
    <row r="6949" ht="18.75" customHeight="1">
      <c r="A6949" s="170">
        <v>46057.0</v>
      </c>
      <c r="B6949" s="171">
        <v>18917.0</v>
      </c>
      <c r="C6949" s="171" t="s">
        <v>20996</v>
      </c>
      <c r="D6949" s="171" t="s">
        <v>20659</v>
      </c>
      <c r="E6949" s="171" t="s">
        <v>132</v>
      </c>
      <c r="F6949" s="171" t="s">
        <v>21220</v>
      </c>
      <c r="G6949" s="171" t="s">
        <v>17124</v>
      </c>
      <c r="H6949" s="172" t="s">
        <v>20635</v>
      </c>
      <c r="I6949" s="173">
        <v>11220.0</v>
      </c>
      <c r="J6949" s="174">
        <v>860.0</v>
      </c>
      <c r="K6949" s="179">
        <v>860.0</v>
      </c>
      <c r="L6949" s="178"/>
      <c r="M6949" s="177"/>
      <c r="N6949" s="178"/>
      <c r="O6949" s="163"/>
      <c r="P6949" s="164"/>
      <c r="Q6949" s="163"/>
      <c r="R6949" s="163"/>
      <c r="S6949" s="168"/>
      <c r="T6949" s="164"/>
    </row>
    <row r="6950" ht="18.75" customHeight="1">
      <c r="A6950" s="170">
        <v>46057.0</v>
      </c>
      <c r="B6950" s="171">
        <v>18918.0</v>
      </c>
      <c r="C6950" s="171" t="s">
        <v>23453</v>
      </c>
      <c r="D6950" s="171" t="s">
        <v>20673</v>
      </c>
      <c r="E6950" s="171">
        <v>8.0</v>
      </c>
      <c r="F6950" s="171" t="s">
        <v>20801</v>
      </c>
      <c r="G6950" s="171" t="s">
        <v>20015</v>
      </c>
      <c r="H6950" s="172" t="s">
        <v>20635</v>
      </c>
      <c r="I6950" s="173">
        <v>11260.0</v>
      </c>
      <c r="J6950" s="174">
        <v>1420.0</v>
      </c>
      <c r="K6950" s="179">
        <v>1420.0</v>
      </c>
      <c r="L6950" s="178"/>
      <c r="M6950" s="177"/>
      <c r="N6950" s="178"/>
      <c r="O6950" s="163"/>
      <c r="P6950" s="164"/>
      <c r="Q6950" s="163"/>
      <c r="R6950" s="163"/>
      <c r="S6950" s="168"/>
      <c r="T6950" s="164"/>
    </row>
    <row r="6951" ht="18.75" customHeight="1">
      <c r="A6951" s="170">
        <v>46057.0</v>
      </c>
      <c r="B6951" s="171">
        <v>18919.0</v>
      </c>
      <c r="C6951" s="171" t="s">
        <v>4097</v>
      </c>
      <c r="D6951" s="171" t="s">
        <v>20673</v>
      </c>
      <c r="E6951" s="171">
        <v>8.0</v>
      </c>
      <c r="F6951" s="171" t="s">
        <v>21831</v>
      </c>
      <c r="G6951" s="171" t="s">
        <v>20020</v>
      </c>
      <c r="H6951" s="172" t="s">
        <v>20635</v>
      </c>
      <c r="I6951" s="173">
        <v>16640.0</v>
      </c>
      <c r="J6951" s="174">
        <v>6800.0</v>
      </c>
      <c r="K6951" s="179">
        <v>6800.0</v>
      </c>
      <c r="L6951" s="178"/>
      <c r="M6951" s="177"/>
      <c r="N6951" s="178"/>
      <c r="O6951" s="163"/>
      <c r="P6951" s="164"/>
      <c r="Q6951" s="163"/>
      <c r="R6951" s="163"/>
      <c r="S6951" s="168"/>
      <c r="T6951" s="164"/>
    </row>
    <row r="6952" ht="18.75" customHeight="1">
      <c r="A6952" s="170">
        <v>46057.0</v>
      </c>
      <c r="B6952" s="171">
        <v>18920.0</v>
      </c>
      <c r="C6952" s="171" t="s">
        <v>20760</v>
      </c>
      <c r="D6952" s="171" t="s">
        <v>20659</v>
      </c>
      <c r="E6952" s="171">
        <v>8.0</v>
      </c>
      <c r="F6952" s="171" t="s">
        <v>21697</v>
      </c>
      <c r="G6952" s="171" t="s">
        <v>13205</v>
      </c>
      <c r="H6952" s="172" t="s">
        <v>20635</v>
      </c>
      <c r="I6952" s="173">
        <v>12360.0</v>
      </c>
      <c r="J6952" s="174">
        <v>2660.0</v>
      </c>
      <c r="K6952" s="179">
        <v>2660.0</v>
      </c>
      <c r="L6952" s="178"/>
      <c r="M6952" s="177"/>
      <c r="N6952" s="178"/>
      <c r="O6952" s="163"/>
      <c r="P6952" s="164"/>
      <c r="Q6952" s="163"/>
      <c r="R6952" s="163"/>
      <c r="S6952" s="168"/>
      <c r="T6952" s="164"/>
    </row>
    <row r="6953" ht="18.75" customHeight="1">
      <c r="A6953" s="170">
        <v>46057.0</v>
      </c>
      <c r="B6953" s="171">
        <v>18922.0</v>
      </c>
      <c r="C6953" s="171" t="s">
        <v>20898</v>
      </c>
      <c r="D6953" s="171" t="s">
        <v>20673</v>
      </c>
      <c r="E6953" s="171">
        <v>8.0</v>
      </c>
      <c r="F6953" s="171" t="s">
        <v>22013</v>
      </c>
      <c r="G6953" s="171" t="s">
        <v>19461</v>
      </c>
      <c r="H6953" s="172" t="s">
        <v>20635</v>
      </c>
      <c r="I6953" s="173">
        <v>13380.0</v>
      </c>
      <c r="J6953" s="174">
        <v>3540.0</v>
      </c>
      <c r="K6953" s="179">
        <v>3540.0</v>
      </c>
      <c r="L6953" s="178"/>
      <c r="M6953" s="177"/>
      <c r="N6953" s="178"/>
      <c r="O6953" s="163"/>
      <c r="P6953" s="164"/>
      <c r="Q6953" s="163"/>
      <c r="R6953" s="163"/>
      <c r="S6953" s="168"/>
      <c r="T6953" s="164"/>
    </row>
    <row r="6954" ht="18.75" customHeight="1">
      <c r="A6954" s="170">
        <v>46057.0</v>
      </c>
      <c r="B6954" s="171">
        <v>18923.0</v>
      </c>
      <c r="C6954" s="171" t="s">
        <v>22425</v>
      </c>
      <c r="D6954" s="171" t="s">
        <v>20687</v>
      </c>
      <c r="E6954" s="171">
        <v>14.0</v>
      </c>
      <c r="F6954" s="171" t="s">
        <v>20684</v>
      </c>
      <c r="G6954" s="171" t="s">
        <v>13485</v>
      </c>
      <c r="H6954" s="172" t="s">
        <v>20635</v>
      </c>
      <c r="I6954" s="173">
        <v>12280.0</v>
      </c>
      <c r="J6954" s="174">
        <v>2240.0</v>
      </c>
      <c r="K6954" s="179">
        <v>2240.0</v>
      </c>
      <c r="L6954" s="178"/>
      <c r="M6954" s="177"/>
      <c r="N6954" s="178"/>
      <c r="O6954" s="163"/>
      <c r="P6954" s="164"/>
      <c r="Q6954" s="163"/>
      <c r="R6954" s="163"/>
      <c r="S6954" s="168"/>
      <c r="T6954" s="164"/>
    </row>
    <row r="6955" ht="18.75" customHeight="1">
      <c r="A6955" s="170">
        <v>46057.0</v>
      </c>
      <c r="B6955" s="171">
        <v>18924.0</v>
      </c>
      <c r="C6955" s="171" t="s">
        <v>2895</v>
      </c>
      <c r="D6955" s="171" t="s">
        <v>20687</v>
      </c>
      <c r="E6955" s="171">
        <v>14.0</v>
      </c>
      <c r="F6955" s="171" t="s">
        <v>22519</v>
      </c>
      <c r="G6955" s="171" t="s">
        <v>19459</v>
      </c>
      <c r="H6955" s="172" t="s">
        <v>20635</v>
      </c>
      <c r="I6955" s="173">
        <v>11120.0</v>
      </c>
      <c r="J6955" s="174">
        <v>1080.0</v>
      </c>
      <c r="K6955" s="179">
        <v>1080.0</v>
      </c>
      <c r="L6955" s="178"/>
      <c r="M6955" s="177"/>
      <c r="N6955" s="178"/>
      <c r="O6955" s="163"/>
      <c r="P6955" s="164"/>
      <c r="Q6955" s="163"/>
      <c r="R6955" s="163"/>
      <c r="S6955" s="168"/>
      <c r="T6955" s="164"/>
    </row>
    <row r="6956" ht="18.75" customHeight="1">
      <c r="A6956" s="170">
        <v>46057.0</v>
      </c>
      <c r="B6956" s="171">
        <v>18925.0</v>
      </c>
      <c r="C6956" s="171" t="s">
        <v>22431</v>
      </c>
      <c r="D6956" s="171" t="s">
        <v>20673</v>
      </c>
      <c r="E6956" s="171">
        <v>8.0</v>
      </c>
      <c r="F6956" s="171" t="s">
        <v>20835</v>
      </c>
      <c r="G6956" s="171" t="s">
        <v>20045</v>
      </c>
      <c r="H6956" s="172" t="s">
        <v>20635</v>
      </c>
      <c r="I6956" s="173">
        <v>15400.0</v>
      </c>
      <c r="J6956" s="174">
        <v>5560.0</v>
      </c>
      <c r="K6956" s="179">
        <v>5560.0</v>
      </c>
      <c r="L6956" s="178"/>
      <c r="M6956" s="177"/>
      <c r="N6956" s="178"/>
      <c r="O6956" s="163"/>
      <c r="P6956" s="164"/>
      <c r="Q6956" s="163"/>
      <c r="R6956" s="163"/>
      <c r="S6956" s="168"/>
      <c r="T6956" s="164"/>
    </row>
    <row r="6957" ht="18.75" customHeight="1">
      <c r="A6957" s="170">
        <v>46057.0</v>
      </c>
      <c r="B6957" s="171">
        <v>18926.0</v>
      </c>
      <c r="C6957" s="171" t="s">
        <v>23123</v>
      </c>
      <c r="D6957" s="171" t="s">
        <v>20659</v>
      </c>
      <c r="E6957" s="171">
        <v>4.0</v>
      </c>
      <c r="F6957" s="171" t="s">
        <v>21224</v>
      </c>
      <c r="G6957" s="171" t="s">
        <v>20054</v>
      </c>
      <c r="H6957" s="172" t="s">
        <v>20635</v>
      </c>
      <c r="I6957" s="173">
        <v>9720.0</v>
      </c>
      <c r="J6957" s="174">
        <v>-60.0</v>
      </c>
      <c r="K6957" s="179">
        <v>-60.0</v>
      </c>
      <c r="L6957" s="178"/>
      <c r="M6957" s="177"/>
      <c r="N6957" s="178"/>
      <c r="O6957" s="163"/>
      <c r="P6957" s="164"/>
      <c r="Q6957" s="163"/>
      <c r="R6957" s="163"/>
      <c r="S6957" s="168"/>
      <c r="T6957" s="164"/>
    </row>
    <row r="6958" ht="18.75" customHeight="1">
      <c r="A6958" s="170">
        <v>46057.0</v>
      </c>
      <c r="B6958" s="171">
        <v>18927.0</v>
      </c>
      <c r="C6958" s="171" t="s">
        <v>21160</v>
      </c>
      <c r="D6958" s="171" t="s">
        <v>20673</v>
      </c>
      <c r="E6958" s="171">
        <v>8.0</v>
      </c>
      <c r="F6958" s="171" t="s">
        <v>21352</v>
      </c>
      <c r="G6958" s="171" t="s">
        <v>17140</v>
      </c>
      <c r="H6958" s="172" t="s">
        <v>20635</v>
      </c>
      <c r="I6958" s="173">
        <v>10820.0</v>
      </c>
      <c r="J6958" s="174">
        <v>980.0</v>
      </c>
      <c r="K6958" s="179">
        <v>980.0</v>
      </c>
      <c r="L6958" s="178"/>
      <c r="M6958" s="177"/>
      <c r="N6958" s="178"/>
      <c r="O6958" s="163"/>
      <c r="P6958" s="164"/>
      <c r="Q6958" s="163"/>
      <c r="R6958" s="163"/>
      <c r="S6958" s="168"/>
      <c r="T6958" s="164"/>
    </row>
    <row r="6959" ht="18.75" customHeight="1">
      <c r="A6959" s="170">
        <v>46057.0</v>
      </c>
      <c r="B6959" s="171">
        <v>18928.0</v>
      </c>
      <c r="C6959" s="171" t="s">
        <v>20763</v>
      </c>
      <c r="D6959" s="171" t="s">
        <v>20687</v>
      </c>
      <c r="E6959" s="171">
        <v>8.0</v>
      </c>
      <c r="F6959" s="171" t="s">
        <v>22117</v>
      </c>
      <c r="G6959" s="171" t="s">
        <v>4372</v>
      </c>
      <c r="H6959" s="172" t="s">
        <v>20635</v>
      </c>
      <c r="I6959" s="173">
        <v>12680.0</v>
      </c>
      <c r="J6959" s="174">
        <v>2660.0</v>
      </c>
      <c r="K6959" s="179">
        <v>2660.0</v>
      </c>
      <c r="L6959" s="178"/>
      <c r="M6959" s="177"/>
      <c r="N6959" s="178"/>
      <c r="O6959" s="163"/>
      <c r="P6959" s="164"/>
      <c r="Q6959" s="163"/>
      <c r="R6959" s="163"/>
      <c r="S6959" s="168"/>
      <c r="T6959" s="164"/>
    </row>
    <row r="6960" ht="18.75" customHeight="1">
      <c r="A6960" s="170">
        <v>46057.0</v>
      </c>
      <c r="B6960" s="171">
        <v>18929.0</v>
      </c>
      <c r="C6960" s="171" t="s">
        <v>4454</v>
      </c>
      <c r="D6960" s="171" t="s">
        <v>20687</v>
      </c>
      <c r="E6960" s="171">
        <v>14.0</v>
      </c>
      <c r="F6960" s="171" t="s">
        <v>20793</v>
      </c>
      <c r="G6960" s="171" t="s">
        <v>20069</v>
      </c>
      <c r="H6960" s="172" t="s">
        <v>20635</v>
      </c>
      <c r="I6960" s="173">
        <v>15360.0</v>
      </c>
      <c r="J6960" s="174">
        <v>5320.0</v>
      </c>
      <c r="K6960" s="179">
        <v>5320.0</v>
      </c>
      <c r="L6960" s="178"/>
      <c r="M6960" s="177"/>
      <c r="N6960" s="178"/>
      <c r="O6960" s="163"/>
      <c r="P6960" s="164"/>
      <c r="Q6960" s="163"/>
      <c r="R6960" s="163"/>
      <c r="S6960" s="168"/>
      <c r="T6960" s="164"/>
    </row>
    <row r="6961" ht="18.75" customHeight="1">
      <c r="A6961" s="170">
        <v>46057.0</v>
      </c>
      <c r="B6961" s="171">
        <v>18930.0</v>
      </c>
      <c r="C6961" s="171" t="s">
        <v>23454</v>
      </c>
      <c r="D6961" s="171" t="s">
        <v>20659</v>
      </c>
      <c r="E6961" s="171">
        <v>14.0</v>
      </c>
      <c r="F6961" s="171" t="s">
        <v>21499</v>
      </c>
      <c r="G6961" s="171" t="s">
        <v>14978</v>
      </c>
      <c r="H6961" s="172" t="s">
        <v>20635</v>
      </c>
      <c r="I6961" s="173">
        <v>11420.0</v>
      </c>
      <c r="J6961" s="174">
        <v>1380.0</v>
      </c>
      <c r="K6961" s="179">
        <v>1380.0</v>
      </c>
      <c r="L6961" s="178"/>
      <c r="M6961" s="177"/>
      <c r="N6961" s="178"/>
      <c r="O6961" s="163"/>
      <c r="P6961" s="164"/>
      <c r="Q6961" s="163"/>
      <c r="R6961" s="163"/>
      <c r="S6961" s="168"/>
      <c r="T6961" s="164"/>
    </row>
    <row r="6962" ht="18.75" customHeight="1">
      <c r="A6962" s="170">
        <v>46057.0</v>
      </c>
      <c r="B6962" s="171">
        <v>18931.0</v>
      </c>
      <c r="C6962" s="171" t="s">
        <v>4671</v>
      </c>
      <c r="D6962" s="171" t="s">
        <v>20673</v>
      </c>
      <c r="E6962" s="171">
        <v>8.0</v>
      </c>
      <c r="F6962" s="171" t="s">
        <v>20690</v>
      </c>
      <c r="G6962" s="171" t="s">
        <v>16182</v>
      </c>
      <c r="H6962" s="172" t="s">
        <v>20635</v>
      </c>
      <c r="I6962" s="173">
        <v>13700.0</v>
      </c>
      <c r="J6962" s="174">
        <v>3860.0</v>
      </c>
      <c r="K6962" s="179">
        <v>3860.0</v>
      </c>
      <c r="L6962" s="178"/>
      <c r="M6962" s="177"/>
      <c r="N6962" s="178"/>
      <c r="O6962" s="163"/>
      <c r="P6962" s="164"/>
      <c r="Q6962" s="163"/>
      <c r="R6962" s="163"/>
      <c r="S6962" s="168"/>
      <c r="T6962" s="164"/>
    </row>
    <row r="6963" ht="18.75" customHeight="1">
      <c r="A6963" s="170">
        <v>46057.0</v>
      </c>
      <c r="B6963" s="171">
        <v>18932.0</v>
      </c>
      <c r="C6963" s="171" t="s">
        <v>23455</v>
      </c>
      <c r="D6963" s="171" t="s">
        <v>20687</v>
      </c>
      <c r="E6963" s="171" t="s">
        <v>132</v>
      </c>
      <c r="F6963" s="171" t="s">
        <v>20774</v>
      </c>
      <c r="G6963" s="171" t="s">
        <v>20076</v>
      </c>
      <c r="H6963" s="172" t="s">
        <v>20635</v>
      </c>
      <c r="I6963" s="173">
        <v>11020.0</v>
      </c>
      <c r="J6963" s="174">
        <v>740.0</v>
      </c>
      <c r="K6963" s="179">
        <v>740.0</v>
      </c>
      <c r="L6963" s="178"/>
      <c r="M6963" s="177"/>
      <c r="N6963" s="178"/>
      <c r="O6963" s="163"/>
      <c r="P6963" s="164"/>
      <c r="Q6963" s="163"/>
      <c r="R6963" s="163"/>
      <c r="S6963" s="168"/>
      <c r="T6963" s="164"/>
    </row>
    <row r="6964" ht="18.75" customHeight="1">
      <c r="A6964" s="170">
        <v>46057.0</v>
      </c>
      <c r="B6964" s="171">
        <v>18933.0</v>
      </c>
      <c r="C6964" s="171" t="s">
        <v>22838</v>
      </c>
      <c r="D6964" s="171" t="s">
        <v>20687</v>
      </c>
      <c r="E6964" s="171">
        <v>8.0</v>
      </c>
      <c r="F6964" s="171" t="s">
        <v>20699</v>
      </c>
      <c r="G6964" s="171" t="s">
        <v>196</v>
      </c>
      <c r="H6964" s="172" t="s">
        <v>20635</v>
      </c>
      <c r="I6964" s="173">
        <v>11540.0</v>
      </c>
      <c r="J6964" s="174">
        <v>1520.0</v>
      </c>
      <c r="K6964" s="179">
        <v>1520.0</v>
      </c>
      <c r="L6964" s="178"/>
      <c r="M6964" s="177"/>
      <c r="N6964" s="178"/>
      <c r="O6964" s="163"/>
      <c r="P6964" s="164"/>
      <c r="Q6964" s="163"/>
      <c r="R6964" s="163"/>
      <c r="S6964" s="168"/>
      <c r="T6964" s="164"/>
    </row>
    <row r="6965" ht="18.75" customHeight="1">
      <c r="A6965" s="170">
        <v>46057.0</v>
      </c>
      <c r="B6965" s="171">
        <v>18934.0</v>
      </c>
      <c r="C6965" s="171" t="s">
        <v>23456</v>
      </c>
      <c r="D6965" s="171" t="s">
        <v>20659</v>
      </c>
      <c r="E6965" s="171">
        <v>8.0</v>
      </c>
      <c r="F6965" s="171" t="s">
        <v>21005</v>
      </c>
      <c r="G6965" s="171" t="s">
        <v>20079</v>
      </c>
      <c r="H6965" s="172" t="s">
        <v>20635</v>
      </c>
      <c r="I6965" s="173">
        <v>11200.0</v>
      </c>
      <c r="J6965" s="174">
        <v>1500.0</v>
      </c>
      <c r="K6965" s="179">
        <v>1500.0</v>
      </c>
      <c r="L6965" s="178"/>
      <c r="M6965" s="177"/>
      <c r="N6965" s="178"/>
      <c r="O6965" s="163"/>
      <c r="P6965" s="164"/>
      <c r="Q6965" s="163"/>
      <c r="R6965" s="163"/>
      <c r="S6965" s="168"/>
      <c r="T6965" s="164"/>
    </row>
    <row r="6966" ht="18.75" customHeight="1">
      <c r="A6966" s="170">
        <v>46057.0</v>
      </c>
      <c r="B6966" s="171">
        <v>18935.0</v>
      </c>
      <c r="C6966" s="171" t="s">
        <v>4877</v>
      </c>
      <c r="D6966" s="171" t="s">
        <v>20673</v>
      </c>
      <c r="E6966" s="171">
        <v>8.0</v>
      </c>
      <c r="F6966" s="171" t="s">
        <v>20856</v>
      </c>
      <c r="G6966" s="171" t="s">
        <v>14867</v>
      </c>
      <c r="H6966" s="172" t="s">
        <v>20635</v>
      </c>
      <c r="I6966" s="173">
        <v>15540.0</v>
      </c>
      <c r="J6966" s="174">
        <v>5700.0</v>
      </c>
      <c r="K6966" s="179">
        <v>5700.0</v>
      </c>
      <c r="L6966" s="178"/>
      <c r="M6966" s="177"/>
      <c r="N6966" s="178"/>
      <c r="O6966" s="163"/>
      <c r="P6966" s="164"/>
      <c r="Q6966" s="163"/>
      <c r="R6966" s="163"/>
      <c r="S6966" s="168"/>
      <c r="T6966" s="164"/>
    </row>
    <row r="6967" ht="18.75" customHeight="1">
      <c r="A6967" s="170">
        <v>46057.0</v>
      </c>
      <c r="B6967" s="171">
        <v>18936.0</v>
      </c>
      <c r="C6967" s="171" t="s">
        <v>3999</v>
      </c>
      <c r="D6967" s="171" t="s">
        <v>20659</v>
      </c>
      <c r="E6967" s="171" t="s">
        <v>926</v>
      </c>
      <c r="F6967" s="171" t="s">
        <v>21463</v>
      </c>
      <c r="G6967" s="171" t="s">
        <v>12210</v>
      </c>
      <c r="H6967" s="172" t="s">
        <v>20635</v>
      </c>
      <c r="I6967" s="173">
        <v>10100.0</v>
      </c>
      <c r="J6967" s="174">
        <v>10100.0</v>
      </c>
      <c r="K6967" s="179">
        <v>10100.0</v>
      </c>
      <c r="L6967" s="178"/>
      <c r="M6967" s="177"/>
      <c r="N6967" s="178"/>
      <c r="O6967" s="163"/>
      <c r="P6967" s="164"/>
      <c r="Q6967" s="163"/>
      <c r="R6967" s="163"/>
      <c r="S6967" s="168"/>
      <c r="T6967" s="164"/>
    </row>
    <row r="6968" ht="18.75" customHeight="1">
      <c r="A6968" s="189">
        <v>46057.02901599537</v>
      </c>
      <c r="B6968" s="171">
        <v>9862.0</v>
      </c>
      <c r="C6968" s="171" t="s">
        <v>4035</v>
      </c>
      <c r="D6968" s="171"/>
      <c r="E6968" s="171" t="s">
        <v>20634</v>
      </c>
      <c r="F6968" s="171"/>
      <c r="G6968" s="171"/>
      <c r="H6968" s="172"/>
      <c r="I6968" s="173">
        <v>4060.0</v>
      </c>
      <c r="J6968" s="174">
        <v>1340.0</v>
      </c>
      <c r="K6968" s="179">
        <v>0.0</v>
      </c>
      <c r="L6968" s="178">
        <v>0.0</v>
      </c>
      <c r="M6968" s="177">
        <v>0.0</v>
      </c>
      <c r="N6968" s="178">
        <v>1340.0</v>
      </c>
      <c r="O6968" s="163"/>
      <c r="P6968" s="164"/>
      <c r="Q6968" s="163"/>
      <c r="R6968" s="163"/>
      <c r="S6968" s="168" t="s">
        <v>20645</v>
      </c>
      <c r="T6968" s="164">
        <v>0.0</v>
      </c>
    </row>
    <row r="6969" ht="18.75" customHeight="1">
      <c r="A6969" s="189">
        <v>46057.340366793986</v>
      </c>
      <c r="B6969" s="171">
        <v>9863.0</v>
      </c>
      <c r="C6969" s="171" t="s">
        <v>9968</v>
      </c>
      <c r="D6969" s="171"/>
      <c r="E6969" s="171" t="s">
        <v>20634</v>
      </c>
      <c r="F6969" s="171"/>
      <c r="G6969" s="171" t="s">
        <v>23457</v>
      </c>
      <c r="H6969" s="172" t="s">
        <v>23457</v>
      </c>
      <c r="I6969" s="173">
        <v>3680.0</v>
      </c>
      <c r="J6969" s="174">
        <v>1080.0</v>
      </c>
      <c r="K6969" s="179">
        <v>0.0</v>
      </c>
      <c r="L6969" s="178">
        <v>0.0</v>
      </c>
      <c r="M6969" s="177">
        <v>0.0</v>
      </c>
      <c r="N6969" s="178">
        <v>1080.0</v>
      </c>
      <c r="O6969" s="163"/>
      <c r="P6969" s="164"/>
      <c r="Q6969" s="163"/>
      <c r="R6969" s="163"/>
      <c r="S6969" s="168" t="s">
        <v>20645</v>
      </c>
      <c r="T6969" s="164">
        <v>0.0</v>
      </c>
    </row>
    <row r="6970" ht="18.75" customHeight="1">
      <c r="A6970" s="189">
        <v>46057.3664031713</v>
      </c>
      <c r="B6970" s="171">
        <v>9864.0</v>
      </c>
      <c r="C6970" s="171" t="s">
        <v>8901</v>
      </c>
      <c r="D6970" s="171"/>
      <c r="E6970" s="171" t="s">
        <v>20634</v>
      </c>
      <c r="F6970" s="171"/>
      <c r="G6970" s="171" t="s">
        <v>23458</v>
      </c>
      <c r="H6970" s="172" t="s">
        <v>23458</v>
      </c>
      <c r="I6970" s="173">
        <v>13020.0</v>
      </c>
      <c r="J6970" s="174">
        <v>2440.0</v>
      </c>
      <c r="K6970" s="179">
        <v>2440.0</v>
      </c>
      <c r="L6970" s="178">
        <v>0.0</v>
      </c>
      <c r="M6970" s="177">
        <v>0.0</v>
      </c>
      <c r="N6970" s="178">
        <v>0.0</v>
      </c>
      <c r="O6970" s="163"/>
      <c r="P6970" s="164"/>
      <c r="Q6970" s="163"/>
      <c r="R6970" s="163"/>
      <c r="S6970" s="168" t="s">
        <v>20645</v>
      </c>
      <c r="T6970" s="164">
        <v>0.0</v>
      </c>
    </row>
    <row r="6971" ht="18.75" customHeight="1">
      <c r="A6971" s="189">
        <v>46057.38098956019</v>
      </c>
      <c r="B6971" s="171">
        <v>9865.0</v>
      </c>
      <c r="C6971" s="171" t="s">
        <v>8901</v>
      </c>
      <c r="D6971" s="171"/>
      <c r="E6971" s="171" t="s">
        <v>20634</v>
      </c>
      <c r="F6971" s="171"/>
      <c r="G6971" s="171" t="s">
        <v>23459</v>
      </c>
      <c r="H6971" s="172" t="s">
        <v>23459</v>
      </c>
      <c r="I6971" s="173">
        <v>11920.0</v>
      </c>
      <c r="J6971" s="174">
        <v>1300.0</v>
      </c>
      <c r="K6971" s="179">
        <v>1300.0</v>
      </c>
      <c r="L6971" s="178">
        <v>0.0</v>
      </c>
      <c r="M6971" s="177">
        <v>0.0</v>
      </c>
      <c r="N6971" s="178">
        <v>0.0</v>
      </c>
      <c r="O6971" s="163"/>
      <c r="P6971" s="164"/>
      <c r="Q6971" s="163"/>
      <c r="R6971" s="163"/>
      <c r="S6971" s="168" t="s">
        <v>20645</v>
      </c>
      <c r="T6971" s="164">
        <v>0.0</v>
      </c>
    </row>
    <row r="6972" ht="18.75" customHeight="1">
      <c r="A6972" s="189">
        <v>46057.44806090278</v>
      </c>
      <c r="B6972" s="171">
        <v>9866.0</v>
      </c>
      <c r="C6972" s="171" t="s">
        <v>9968</v>
      </c>
      <c r="D6972" s="171"/>
      <c r="E6972" s="171" t="s">
        <v>20634</v>
      </c>
      <c r="F6972" s="171"/>
      <c r="G6972" s="171" t="s">
        <v>23457</v>
      </c>
      <c r="H6972" s="172" t="s">
        <v>23457</v>
      </c>
      <c r="I6972" s="173">
        <v>3640.0</v>
      </c>
      <c r="J6972" s="174">
        <v>1040.0</v>
      </c>
      <c r="K6972" s="179">
        <v>0.0</v>
      </c>
      <c r="L6972" s="178">
        <v>0.0</v>
      </c>
      <c r="M6972" s="177">
        <v>0.0</v>
      </c>
      <c r="N6972" s="178">
        <v>1040.0</v>
      </c>
      <c r="O6972" s="163"/>
      <c r="P6972" s="164"/>
      <c r="Q6972" s="163"/>
      <c r="R6972" s="163"/>
      <c r="S6972" s="168" t="s">
        <v>20645</v>
      </c>
      <c r="T6972" s="164">
        <v>0.0</v>
      </c>
    </row>
    <row r="6973" ht="18.75" customHeight="1">
      <c r="A6973" s="189">
        <v>46057.46410278935</v>
      </c>
      <c r="B6973" s="171">
        <v>9867.0</v>
      </c>
      <c r="C6973" s="171" t="s">
        <v>6423</v>
      </c>
      <c r="D6973" s="171"/>
      <c r="E6973" s="171" t="s">
        <v>20634</v>
      </c>
      <c r="F6973" s="171"/>
      <c r="G6973" s="171" t="s">
        <v>19855</v>
      </c>
      <c r="H6973" s="172" t="s">
        <v>19855</v>
      </c>
      <c r="I6973" s="173">
        <v>3180.0</v>
      </c>
      <c r="J6973" s="174">
        <v>120.0</v>
      </c>
      <c r="K6973" s="179">
        <v>0.0</v>
      </c>
      <c r="L6973" s="178">
        <v>0.0</v>
      </c>
      <c r="M6973" s="177">
        <v>0.0</v>
      </c>
      <c r="N6973" s="178">
        <v>0.0</v>
      </c>
      <c r="O6973" s="163"/>
      <c r="P6973" s="164"/>
      <c r="Q6973" s="163"/>
      <c r="R6973" s="163"/>
      <c r="S6973" s="168" t="s">
        <v>20645</v>
      </c>
      <c r="T6973" s="164">
        <v>0.0</v>
      </c>
    </row>
    <row r="6974" ht="18.75" customHeight="1">
      <c r="A6974" s="189">
        <v>46057.472519675925</v>
      </c>
      <c r="B6974" s="171">
        <v>9868.0</v>
      </c>
      <c r="C6974" s="171" t="s">
        <v>6423</v>
      </c>
      <c r="D6974" s="171"/>
      <c r="E6974" s="171" t="s">
        <v>20634</v>
      </c>
      <c r="F6974" s="171"/>
      <c r="G6974" s="171" t="s">
        <v>19855</v>
      </c>
      <c r="H6974" s="172" t="s">
        <v>19855</v>
      </c>
      <c r="I6974" s="173">
        <v>3060.0</v>
      </c>
      <c r="J6974" s="174">
        <v>260.0</v>
      </c>
      <c r="K6974" s="179">
        <v>0.0</v>
      </c>
      <c r="L6974" s="178">
        <v>260.0</v>
      </c>
      <c r="M6974" s="177">
        <v>0.0</v>
      </c>
      <c r="N6974" s="178">
        <v>0.0</v>
      </c>
      <c r="O6974" s="163"/>
      <c r="P6974" s="164"/>
      <c r="Q6974" s="163"/>
      <c r="R6974" s="163"/>
      <c r="S6974" s="168" t="s">
        <v>20645</v>
      </c>
      <c r="T6974" s="164">
        <v>0.0</v>
      </c>
    </row>
    <row r="6975" ht="18.75" customHeight="1">
      <c r="A6975" s="189">
        <v>46057.480249224536</v>
      </c>
      <c r="B6975" s="171">
        <v>9869.0</v>
      </c>
      <c r="C6975" s="171" t="s">
        <v>6423</v>
      </c>
      <c r="D6975" s="171"/>
      <c r="E6975" s="171" t="s">
        <v>20634</v>
      </c>
      <c r="F6975" s="171"/>
      <c r="G6975" s="171" t="s">
        <v>19861</v>
      </c>
      <c r="H6975" s="172" t="s">
        <v>19861</v>
      </c>
      <c r="I6975" s="173">
        <v>3480.0</v>
      </c>
      <c r="J6975" s="174">
        <v>280.0</v>
      </c>
      <c r="K6975" s="179">
        <v>0.0</v>
      </c>
      <c r="L6975" s="178">
        <v>0.0</v>
      </c>
      <c r="M6975" s="177">
        <v>0.0</v>
      </c>
      <c r="N6975" s="178">
        <v>0.0</v>
      </c>
      <c r="O6975" s="163"/>
      <c r="P6975" s="164"/>
      <c r="Q6975" s="163"/>
      <c r="R6975" s="163"/>
      <c r="S6975" s="168" t="s">
        <v>20645</v>
      </c>
      <c r="T6975" s="164">
        <v>0.0</v>
      </c>
    </row>
    <row r="6976" ht="18.75" customHeight="1">
      <c r="A6976" s="189">
        <v>46057.49254010417</v>
      </c>
      <c r="B6976" s="171">
        <v>9870.0</v>
      </c>
      <c r="C6976" s="171" t="s">
        <v>6423</v>
      </c>
      <c r="D6976" s="171"/>
      <c r="E6976" s="171" t="s">
        <v>20634</v>
      </c>
      <c r="F6976" s="171"/>
      <c r="G6976" s="171" t="s">
        <v>19861</v>
      </c>
      <c r="H6976" s="172" t="s">
        <v>19861</v>
      </c>
      <c r="I6976" s="173">
        <v>3200.0</v>
      </c>
      <c r="J6976" s="174">
        <v>360.0</v>
      </c>
      <c r="K6976" s="179">
        <v>0.0</v>
      </c>
      <c r="L6976" s="178">
        <v>360.0</v>
      </c>
      <c r="M6976" s="177">
        <v>0.0</v>
      </c>
      <c r="N6976" s="178">
        <v>0.0</v>
      </c>
      <c r="O6976" s="163"/>
      <c r="P6976" s="164"/>
      <c r="Q6976" s="163"/>
      <c r="R6976" s="163"/>
      <c r="S6976" s="168" t="s">
        <v>20645</v>
      </c>
      <c r="T6976" s="164">
        <v>0.0</v>
      </c>
    </row>
    <row r="6977" ht="18.75" customHeight="1">
      <c r="A6977" s="189">
        <v>46057.49782805555</v>
      </c>
      <c r="B6977" s="171">
        <v>9871.0</v>
      </c>
      <c r="C6977" s="171" t="s">
        <v>3980</v>
      </c>
      <c r="D6977" s="171"/>
      <c r="E6977" s="171" t="s">
        <v>20634</v>
      </c>
      <c r="F6977" s="171"/>
      <c r="G6977" s="171"/>
      <c r="H6977" s="172"/>
      <c r="I6977" s="173">
        <v>3100.0</v>
      </c>
      <c r="J6977" s="174">
        <v>560.0</v>
      </c>
      <c r="K6977" s="179">
        <v>560.0</v>
      </c>
      <c r="L6977" s="178">
        <v>0.0</v>
      </c>
      <c r="M6977" s="177">
        <v>0.0</v>
      </c>
      <c r="N6977" s="178">
        <v>0.0</v>
      </c>
      <c r="O6977" s="163"/>
      <c r="P6977" s="164"/>
      <c r="Q6977" s="163"/>
      <c r="R6977" s="163"/>
      <c r="S6977" s="168" t="s">
        <v>20645</v>
      </c>
      <c r="T6977" s="164">
        <v>0.0</v>
      </c>
    </row>
    <row r="6978" ht="18.75" customHeight="1">
      <c r="A6978" s="189">
        <v>46057.50402724537</v>
      </c>
      <c r="B6978" s="171">
        <v>9872.0</v>
      </c>
      <c r="C6978" s="171" t="s">
        <v>8901</v>
      </c>
      <c r="D6978" s="171"/>
      <c r="E6978" s="171" t="s">
        <v>20634</v>
      </c>
      <c r="F6978" s="171"/>
      <c r="G6978" s="171" t="s">
        <v>23460</v>
      </c>
      <c r="H6978" s="172" t="s">
        <v>23460</v>
      </c>
      <c r="I6978" s="173">
        <v>12900.0</v>
      </c>
      <c r="J6978" s="174">
        <v>2560.0</v>
      </c>
      <c r="K6978" s="179">
        <v>2560.0</v>
      </c>
      <c r="L6978" s="178">
        <v>0.0</v>
      </c>
      <c r="M6978" s="177">
        <v>0.0</v>
      </c>
      <c r="N6978" s="178">
        <v>0.0</v>
      </c>
      <c r="O6978" s="163"/>
      <c r="P6978" s="164"/>
      <c r="Q6978" s="163"/>
      <c r="R6978" s="163"/>
      <c r="S6978" s="168" t="s">
        <v>20645</v>
      </c>
      <c r="T6978" s="164">
        <v>0.0</v>
      </c>
    </row>
    <row r="6979" ht="18.75" customHeight="1">
      <c r="A6979" s="189">
        <v>46057.54232284722</v>
      </c>
      <c r="B6979" s="171">
        <v>9873.0</v>
      </c>
      <c r="C6979" s="171" t="s">
        <v>2857</v>
      </c>
      <c r="D6979" s="171"/>
      <c r="E6979" s="171" t="s">
        <v>20634</v>
      </c>
      <c r="F6979" s="171"/>
      <c r="G6979" s="171"/>
      <c r="H6979" s="172"/>
      <c r="I6979" s="173">
        <v>3500.0</v>
      </c>
      <c r="J6979" s="174">
        <v>420.0</v>
      </c>
      <c r="K6979" s="179">
        <v>420.0</v>
      </c>
      <c r="L6979" s="178">
        <v>0.0</v>
      </c>
      <c r="M6979" s="177">
        <v>0.0</v>
      </c>
      <c r="N6979" s="178">
        <v>0.0</v>
      </c>
      <c r="O6979" s="163"/>
      <c r="P6979" s="164"/>
      <c r="Q6979" s="163"/>
      <c r="R6979" s="163"/>
      <c r="S6979" s="168" t="s">
        <v>20645</v>
      </c>
      <c r="T6979" s="164">
        <v>0.0</v>
      </c>
    </row>
    <row r="6980" ht="18.75" customHeight="1">
      <c r="A6980" s="189">
        <v>46057.58641952546</v>
      </c>
      <c r="B6980" s="171">
        <v>9874.0</v>
      </c>
      <c r="C6980" s="171" t="s">
        <v>20064</v>
      </c>
      <c r="D6980" s="171"/>
      <c r="E6980" s="171" t="s">
        <v>20634</v>
      </c>
      <c r="F6980" s="171"/>
      <c r="G6980" s="171" t="s">
        <v>23461</v>
      </c>
      <c r="H6980" s="172" t="s">
        <v>23461</v>
      </c>
      <c r="I6980" s="173">
        <v>3440.0</v>
      </c>
      <c r="J6980" s="174">
        <v>540.0</v>
      </c>
      <c r="K6980" s="179">
        <v>540.0</v>
      </c>
      <c r="L6980" s="178">
        <v>0.0</v>
      </c>
      <c r="M6980" s="177">
        <v>0.0</v>
      </c>
      <c r="N6980" s="178">
        <v>0.0</v>
      </c>
      <c r="O6980" s="163"/>
      <c r="P6980" s="164"/>
      <c r="Q6980" s="163"/>
      <c r="R6980" s="163"/>
      <c r="S6980" s="168" t="s">
        <v>20645</v>
      </c>
      <c r="T6980" s="164">
        <v>0.0</v>
      </c>
    </row>
    <row r="6981" ht="18.75" customHeight="1">
      <c r="A6981" s="189">
        <v>46057.59677642361</v>
      </c>
      <c r="B6981" s="171">
        <v>9875.0</v>
      </c>
      <c r="C6981" s="171" t="s">
        <v>20067</v>
      </c>
      <c r="D6981" s="171"/>
      <c r="E6981" s="171" t="s">
        <v>20634</v>
      </c>
      <c r="F6981" s="171"/>
      <c r="G6981" s="171"/>
      <c r="H6981" s="172"/>
      <c r="I6981" s="173">
        <v>3520.0</v>
      </c>
      <c r="J6981" s="174">
        <v>400.0</v>
      </c>
      <c r="K6981" s="179">
        <v>400.0</v>
      </c>
      <c r="L6981" s="178">
        <v>0.0</v>
      </c>
      <c r="M6981" s="177">
        <v>0.0</v>
      </c>
      <c r="N6981" s="178">
        <v>0.0</v>
      </c>
      <c r="O6981" s="163"/>
      <c r="P6981" s="164"/>
      <c r="Q6981" s="163"/>
      <c r="R6981" s="163"/>
      <c r="S6981" s="168" t="s">
        <v>20645</v>
      </c>
      <c r="T6981" s="164">
        <v>0.0</v>
      </c>
    </row>
    <row r="6982" ht="18.75" customHeight="1">
      <c r="A6982" s="189">
        <v>46057.610712685186</v>
      </c>
      <c r="B6982" s="171">
        <v>9876.0</v>
      </c>
      <c r="C6982" s="171" t="s">
        <v>8901</v>
      </c>
      <c r="D6982" s="171"/>
      <c r="E6982" s="171" t="s">
        <v>20634</v>
      </c>
      <c r="F6982" s="171"/>
      <c r="G6982" s="171" t="s">
        <v>23462</v>
      </c>
      <c r="H6982" s="172" t="s">
        <v>23462</v>
      </c>
      <c r="I6982" s="173">
        <v>11680.0</v>
      </c>
      <c r="J6982" s="174">
        <v>1320.0</v>
      </c>
      <c r="K6982" s="179">
        <v>1320.0</v>
      </c>
      <c r="L6982" s="178">
        <v>0.0</v>
      </c>
      <c r="M6982" s="177">
        <v>0.0</v>
      </c>
      <c r="N6982" s="178">
        <v>0.0</v>
      </c>
      <c r="O6982" s="163"/>
      <c r="P6982" s="164"/>
      <c r="Q6982" s="163"/>
      <c r="R6982" s="163"/>
      <c r="S6982" s="168" t="s">
        <v>20645</v>
      </c>
      <c r="T6982" s="164">
        <v>0.0</v>
      </c>
    </row>
    <row r="6983" ht="18.75" customHeight="1">
      <c r="A6983" s="170">
        <v>46058.0</v>
      </c>
      <c r="B6983" s="171">
        <v>18937.0</v>
      </c>
      <c r="C6983" s="171" t="s">
        <v>20892</v>
      </c>
      <c r="D6983" s="171" t="s">
        <v>20687</v>
      </c>
      <c r="E6983" s="171">
        <v>14.0</v>
      </c>
      <c r="F6983" s="171" t="s">
        <v>21347</v>
      </c>
      <c r="G6983" s="171" t="s">
        <v>4576</v>
      </c>
      <c r="H6983" s="172" t="s">
        <v>20635</v>
      </c>
      <c r="I6983" s="173">
        <v>11180.0</v>
      </c>
      <c r="J6983" s="174">
        <v>1140.0</v>
      </c>
      <c r="K6983" s="179">
        <v>1140.0</v>
      </c>
      <c r="L6983" s="178"/>
      <c r="M6983" s="177"/>
      <c r="N6983" s="178"/>
      <c r="O6983" s="163"/>
      <c r="P6983" s="164"/>
      <c r="Q6983" s="163"/>
      <c r="R6983" s="163"/>
      <c r="S6983" s="168"/>
      <c r="T6983" s="164"/>
    </row>
    <row r="6984" ht="18.75" customHeight="1">
      <c r="A6984" s="189">
        <v>46058.0290178588</v>
      </c>
      <c r="B6984" s="171">
        <v>9877.0</v>
      </c>
      <c r="C6984" s="171" t="s">
        <v>10694</v>
      </c>
      <c r="D6984" s="171"/>
      <c r="E6984" s="171" t="s">
        <v>20634</v>
      </c>
      <c r="F6984" s="171"/>
      <c r="G6984" s="171" t="s">
        <v>23463</v>
      </c>
      <c r="H6984" s="172" t="s">
        <v>23463</v>
      </c>
      <c r="I6984" s="173">
        <v>2900.0</v>
      </c>
      <c r="J6984" s="174">
        <v>400.0</v>
      </c>
      <c r="K6984" s="179">
        <v>400.0</v>
      </c>
      <c r="L6984" s="178">
        <v>0.0</v>
      </c>
      <c r="M6984" s="177">
        <v>0.0</v>
      </c>
      <c r="N6984" s="178">
        <v>0.0</v>
      </c>
      <c r="O6984" s="163"/>
      <c r="P6984" s="164"/>
      <c r="Q6984" s="163"/>
      <c r="R6984" s="163"/>
      <c r="S6984" s="168" t="s">
        <v>20645</v>
      </c>
      <c r="T6984" s="164">
        <v>0.0</v>
      </c>
    </row>
    <row r="6985" ht="18.75" customHeight="1">
      <c r="A6985" s="189">
        <v>46058.35010555555</v>
      </c>
      <c r="B6985" s="171">
        <v>9878.0</v>
      </c>
      <c r="C6985" s="171" t="s">
        <v>4017</v>
      </c>
      <c r="D6985" s="171"/>
      <c r="E6985" s="171" t="s">
        <v>20634</v>
      </c>
      <c r="F6985" s="171"/>
      <c r="G6985" s="171" t="s">
        <v>4500</v>
      </c>
      <c r="H6985" s="172" t="s">
        <v>4500</v>
      </c>
      <c r="I6985" s="173">
        <v>3760.0</v>
      </c>
      <c r="J6985" s="174">
        <v>740.0</v>
      </c>
      <c r="K6985" s="179">
        <v>740.0</v>
      </c>
      <c r="L6985" s="178">
        <v>0.0</v>
      </c>
      <c r="M6985" s="177">
        <v>0.0</v>
      </c>
      <c r="N6985" s="178">
        <v>0.0</v>
      </c>
      <c r="O6985" s="163"/>
      <c r="P6985" s="164"/>
      <c r="Q6985" s="163"/>
      <c r="R6985" s="163"/>
      <c r="S6985" s="168" t="s">
        <v>20645</v>
      </c>
      <c r="T6985" s="164">
        <v>0.0</v>
      </c>
    </row>
    <row r="6986" ht="18.75" customHeight="1">
      <c r="A6986" s="189">
        <v>46058.352822581015</v>
      </c>
      <c r="B6986" s="171">
        <v>9879.0</v>
      </c>
      <c r="C6986" s="171" t="s">
        <v>4082</v>
      </c>
      <c r="D6986" s="171"/>
      <c r="E6986" s="171" t="s">
        <v>20634</v>
      </c>
      <c r="F6986" s="171"/>
      <c r="G6986" s="171"/>
      <c r="H6986" s="172"/>
      <c r="I6986" s="173">
        <v>4060.0</v>
      </c>
      <c r="J6986" s="174">
        <v>960.0</v>
      </c>
      <c r="K6986" s="179">
        <v>480.0</v>
      </c>
      <c r="L6986" s="178">
        <v>0.0</v>
      </c>
      <c r="M6986" s="177">
        <v>480.0</v>
      </c>
      <c r="N6986" s="178">
        <v>0.0</v>
      </c>
      <c r="O6986" s="163"/>
      <c r="P6986" s="164"/>
      <c r="Q6986" s="163"/>
      <c r="R6986" s="163"/>
      <c r="S6986" s="168" t="s">
        <v>20645</v>
      </c>
      <c r="T6986" s="164">
        <v>0.0</v>
      </c>
    </row>
    <row r="6987" ht="18.75" customHeight="1">
      <c r="A6987" s="189">
        <v>46058.364052812496</v>
      </c>
      <c r="B6987" s="171">
        <v>9880.0</v>
      </c>
      <c r="C6987" s="171" t="s">
        <v>8901</v>
      </c>
      <c r="D6987" s="171"/>
      <c r="E6987" s="171" t="s">
        <v>20634</v>
      </c>
      <c r="F6987" s="171"/>
      <c r="G6987" s="171" t="s">
        <v>23464</v>
      </c>
      <c r="H6987" s="172" t="s">
        <v>23464</v>
      </c>
      <c r="I6987" s="173">
        <v>12420.0</v>
      </c>
      <c r="J6987" s="174">
        <v>1980.0</v>
      </c>
      <c r="K6987" s="179">
        <v>1980.0</v>
      </c>
      <c r="L6987" s="178">
        <v>0.0</v>
      </c>
      <c r="M6987" s="177">
        <v>0.0</v>
      </c>
      <c r="N6987" s="178">
        <v>0.0</v>
      </c>
      <c r="O6987" s="163"/>
      <c r="P6987" s="164"/>
      <c r="Q6987" s="163"/>
      <c r="R6987" s="163"/>
      <c r="S6987" s="168" t="s">
        <v>20645</v>
      </c>
      <c r="T6987" s="164">
        <v>0.0</v>
      </c>
    </row>
    <row r="6988" ht="18.75" customHeight="1">
      <c r="A6988" s="189">
        <v>46058.36547027778</v>
      </c>
      <c r="B6988" s="171">
        <v>9881.0</v>
      </c>
      <c r="C6988" s="171" t="s">
        <v>3989</v>
      </c>
      <c r="D6988" s="171"/>
      <c r="E6988" s="171" t="s">
        <v>20634</v>
      </c>
      <c r="F6988" s="171"/>
      <c r="G6988" s="171" t="s">
        <v>20873</v>
      </c>
      <c r="H6988" s="172" t="s">
        <v>20873</v>
      </c>
      <c r="I6988" s="173">
        <v>3260.0</v>
      </c>
      <c r="J6988" s="174">
        <v>160.0</v>
      </c>
      <c r="K6988" s="179">
        <v>0.0</v>
      </c>
      <c r="L6988" s="178">
        <v>160.0</v>
      </c>
      <c r="M6988" s="177">
        <v>0.0</v>
      </c>
      <c r="N6988" s="178">
        <v>0.0</v>
      </c>
      <c r="O6988" s="163"/>
      <c r="P6988" s="164"/>
      <c r="Q6988" s="163"/>
      <c r="R6988" s="163"/>
      <c r="S6988" s="168" t="s">
        <v>20645</v>
      </c>
      <c r="T6988" s="164">
        <v>0.0</v>
      </c>
    </row>
    <row r="6989" ht="18.75" customHeight="1">
      <c r="A6989" s="180"/>
      <c r="B6989" s="171"/>
      <c r="C6989" s="171"/>
      <c r="D6989" s="171"/>
      <c r="E6989" s="171"/>
      <c r="F6989" s="171"/>
      <c r="G6989" s="171"/>
      <c r="H6989" s="172"/>
      <c r="I6989" s="173"/>
      <c r="J6989" s="174"/>
      <c r="K6989" s="179"/>
      <c r="L6989" s="178"/>
      <c r="M6989" s="177"/>
      <c r="N6989" s="178"/>
      <c r="O6989" s="163"/>
      <c r="P6989" s="164"/>
      <c r="Q6989" s="163"/>
      <c r="R6989" s="163"/>
      <c r="S6989" s="168"/>
      <c r="T6989" s="164"/>
    </row>
    <row r="6990" ht="18.75" customHeight="1">
      <c r="A6990" s="180"/>
      <c r="B6990" s="171"/>
      <c r="C6990" s="171"/>
      <c r="D6990" s="171"/>
      <c r="E6990" s="171"/>
      <c r="F6990" s="171"/>
      <c r="G6990" s="171"/>
      <c r="H6990" s="172"/>
      <c r="I6990" s="173"/>
      <c r="J6990" s="174"/>
      <c r="K6990" s="179"/>
      <c r="L6990" s="178"/>
      <c r="M6990" s="177"/>
      <c r="N6990" s="178"/>
      <c r="O6990" s="163"/>
      <c r="P6990" s="164"/>
      <c r="Q6990" s="163"/>
      <c r="R6990" s="163"/>
      <c r="S6990" s="168"/>
      <c r="T6990" s="164"/>
    </row>
    <row r="6991" ht="18.75" customHeight="1">
      <c r="A6991" s="192"/>
      <c r="B6991" s="193"/>
      <c r="C6991" s="193"/>
      <c r="D6991" s="193"/>
      <c r="E6991" s="193"/>
      <c r="F6991" s="193"/>
      <c r="G6991" s="193"/>
      <c r="H6991" s="194"/>
      <c r="I6991" s="195"/>
      <c r="J6991" s="196"/>
      <c r="K6991" s="197">
        <f t="shared" ref="K6991:N6991" si="4">SUM(K6376:K6990)</f>
        <v>750312</v>
      </c>
      <c r="L6991" s="198">
        <f t="shared" si="4"/>
        <v>151696</v>
      </c>
      <c r="M6991" s="199">
        <f t="shared" si="4"/>
        <v>201252</v>
      </c>
      <c r="N6991" s="198">
        <f t="shared" si="4"/>
        <v>227340</v>
      </c>
      <c r="O6991" s="200"/>
      <c r="P6991" s="201"/>
      <c r="Q6991" s="200"/>
      <c r="R6991" s="200"/>
      <c r="S6991" s="202"/>
      <c r="T6991" s="201"/>
    </row>
    <row r="6992" ht="18.75" customHeight="1">
      <c r="A6992" s="170"/>
      <c r="B6992" s="171"/>
      <c r="C6992" s="171"/>
      <c r="D6992" s="171"/>
      <c r="E6992" s="171"/>
      <c r="F6992" s="171"/>
      <c r="G6992" s="171"/>
      <c r="H6992" s="172"/>
      <c r="I6992" s="173"/>
      <c r="J6992" s="174"/>
      <c r="K6992" s="179"/>
      <c r="M6992" s="177"/>
      <c r="N6992" s="178"/>
      <c r="O6992" s="163"/>
      <c r="P6992" s="164"/>
      <c r="Q6992" s="163"/>
      <c r="R6992" s="163"/>
      <c r="S6992" s="168"/>
      <c r="T6992" s="164"/>
    </row>
    <row r="6993" ht="18.75" customHeight="1">
      <c r="A6993" s="170"/>
      <c r="B6993" s="171"/>
      <c r="C6993" s="171"/>
      <c r="D6993" s="171"/>
      <c r="E6993" s="171"/>
      <c r="F6993" s="171"/>
      <c r="G6993" s="171"/>
      <c r="H6993" s="172"/>
      <c r="I6993" s="173"/>
      <c r="J6993" s="174"/>
      <c r="K6993" s="179"/>
      <c r="L6993" s="178"/>
      <c r="M6993" s="177"/>
      <c r="N6993" s="178"/>
      <c r="O6993" s="163"/>
      <c r="P6993" s="164"/>
      <c r="Q6993" s="163"/>
      <c r="R6993" s="163"/>
      <c r="S6993" s="168"/>
      <c r="T6993" s="164"/>
    </row>
    <row r="6994" ht="18.75" customHeight="1">
      <c r="A6994" s="170"/>
      <c r="B6994" s="171"/>
      <c r="C6994" s="171"/>
      <c r="D6994" s="171"/>
      <c r="E6994" s="171"/>
      <c r="F6994" s="171"/>
      <c r="G6994" s="171"/>
      <c r="H6994" s="172"/>
      <c r="I6994" s="173"/>
      <c r="J6994" s="174"/>
      <c r="K6994" s="179"/>
      <c r="L6994" s="178"/>
      <c r="M6994" s="177"/>
      <c r="N6994" s="178"/>
      <c r="O6994" s="163"/>
      <c r="P6994" s="164"/>
      <c r="Q6994" s="163"/>
      <c r="R6994" s="163"/>
      <c r="S6994" s="168"/>
      <c r="T6994" s="164"/>
    </row>
    <row r="6995" ht="18.75" customHeight="1">
      <c r="A6995" s="170"/>
      <c r="B6995" s="171"/>
      <c r="C6995" s="171"/>
      <c r="D6995" s="171"/>
      <c r="E6995" s="171"/>
      <c r="F6995" s="171"/>
      <c r="G6995" s="171"/>
      <c r="H6995" s="172"/>
      <c r="I6995" s="173"/>
      <c r="J6995" s="174"/>
      <c r="K6995" s="179"/>
      <c r="L6995" s="178"/>
      <c r="M6995" s="177"/>
      <c r="N6995" s="178"/>
      <c r="O6995" s="163"/>
      <c r="P6995" s="164"/>
      <c r="Q6995" s="163"/>
      <c r="R6995" s="163"/>
      <c r="S6995" s="168"/>
      <c r="T6995" s="164"/>
    </row>
    <row r="6996" ht="18.75" customHeight="1">
      <c r="A6996" s="203"/>
      <c r="B6996" s="193"/>
      <c r="C6996" s="193"/>
      <c r="D6996" s="193"/>
      <c r="E6996" s="193"/>
      <c r="F6996" s="193"/>
      <c r="G6996" s="193"/>
      <c r="H6996" s="194"/>
      <c r="I6996" s="195"/>
      <c r="J6996" s="196"/>
      <c r="K6996" s="197">
        <f>SUM(K6286:K6995)</f>
        <v>1667284</v>
      </c>
      <c r="L6996" s="198"/>
      <c r="M6996" s="199"/>
      <c r="N6996" s="198">
        <f>SUM(N6286:N6995)</f>
        <v>500270</v>
      </c>
      <c r="O6996" s="200"/>
      <c r="P6996" s="201"/>
      <c r="Q6996" s="200"/>
      <c r="R6996" s="200"/>
      <c r="S6996" s="202"/>
      <c r="T6996" s="201"/>
    </row>
    <row r="6997" ht="18.75" customHeight="1">
      <c r="A6997" s="180"/>
      <c r="B6997" s="171"/>
      <c r="C6997" s="171"/>
      <c r="D6997" s="171"/>
      <c r="E6997" s="171"/>
      <c r="F6997" s="171"/>
      <c r="G6997" s="171"/>
      <c r="H6997" s="172"/>
      <c r="I6997" s="173"/>
      <c r="J6997" s="174"/>
      <c r="K6997" s="204">
        <v>906.072</v>
      </c>
      <c r="L6997" s="198">
        <f t="shared" ref="L6997:M6997" si="5">SUM(L6287:L6996)</f>
        <v>310702</v>
      </c>
      <c r="M6997" s="199">
        <f t="shared" si="5"/>
        <v>407004</v>
      </c>
      <c r="N6997" s="205">
        <v>166.046</v>
      </c>
      <c r="O6997" s="163"/>
      <c r="P6997" s="164"/>
      <c r="Q6997" s="163"/>
      <c r="R6997" s="163"/>
      <c r="S6997" s="168"/>
      <c r="T6997" s="164"/>
    </row>
    <row r="6998" ht="18.75" customHeight="1">
      <c r="A6998" s="206"/>
      <c r="B6998" s="207"/>
      <c r="C6998" s="207"/>
      <c r="D6998" s="207"/>
      <c r="E6998" s="207"/>
      <c r="F6998" s="207"/>
      <c r="G6998" s="207"/>
      <c r="H6998" s="208"/>
      <c r="I6998" s="209"/>
      <c r="J6998" s="210"/>
      <c r="K6998" s="197">
        <f t="shared" ref="K6998:N6998" si="6">SUM(K6380:K6997)</f>
        <v>3161194.072</v>
      </c>
      <c r="L6998" s="198">
        <f t="shared" si="6"/>
        <v>614094</v>
      </c>
      <c r="M6998" s="199">
        <f t="shared" si="6"/>
        <v>809508</v>
      </c>
      <c r="N6998" s="198">
        <f t="shared" si="6"/>
        <v>955116.046</v>
      </c>
      <c r="O6998" s="211"/>
      <c r="P6998" s="212"/>
      <c r="Q6998" s="211"/>
      <c r="R6998" s="211"/>
      <c r="S6998" s="213"/>
      <c r="T6998" s="212"/>
    </row>
    <row r="6999" ht="18.75" customHeight="1">
      <c r="A6999" s="170">
        <v>46058.0</v>
      </c>
      <c r="B6999" s="171">
        <v>18938.0</v>
      </c>
      <c r="C6999" s="171" t="s">
        <v>22270</v>
      </c>
      <c r="D6999" s="171" t="s">
        <v>20673</v>
      </c>
      <c r="E6999" s="171">
        <v>8.0</v>
      </c>
      <c r="F6999" s="171" t="s">
        <v>22013</v>
      </c>
      <c r="G6999" s="171" t="s">
        <v>20045</v>
      </c>
      <c r="H6999" s="172" t="s">
        <v>20638</v>
      </c>
      <c r="I6999" s="173">
        <v>19140.0</v>
      </c>
      <c r="J6999" s="174">
        <v>9300.0</v>
      </c>
      <c r="K6999" s="179"/>
      <c r="L6999" s="178"/>
      <c r="M6999" s="177"/>
      <c r="N6999" s="178">
        <v>9300.0</v>
      </c>
      <c r="O6999" s="163"/>
      <c r="P6999" s="164"/>
      <c r="Q6999" s="163"/>
      <c r="R6999" s="163"/>
      <c r="S6999" s="168"/>
      <c r="T6999" s="164"/>
    </row>
    <row r="7000" ht="18.75" customHeight="1">
      <c r="A7000" s="170">
        <v>46058.0</v>
      </c>
      <c r="B7000" s="171">
        <v>18939.0</v>
      </c>
      <c r="C7000" s="171" t="s">
        <v>2851</v>
      </c>
      <c r="D7000" s="171" t="s">
        <v>20687</v>
      </c>
      <c r="E7000" s="171">
        <v>8.0</v>
      </c>
      <c r="F7000" s="171" t="s">
        <v>20709</v>
      </c>
      <c r="G7000" s="171" t="s">
        <v>20105</v>
      </c>
      <c r="H7000" s="172" t="s">
        <v>20635</v>
      </c>
      <c r="I7000" s="173">
        <v>10780.0</v>
      </c>
      <c r="J7000" s="174">
        <v>760.0</v>
      </c>
      <c r="K7000" s="179">
        <v>760.0</v>
      </c>
      <c r="L7000" s="178"/>
      <c r="M7000" s="177"/>
      <c r="N7000" s="178"/>
      <c r="O7000" s="163"/>
      <c r="P7000" s="164"/>
      <c r="Q7000" s="163"/>
      <c r="R7000" s="163"/>
      <c r="S7000" s="168"/>
      <c r="T7000" s="164"/>
    </row>
    <row r="7001" ht="18.75" customHeight="1">
      <c r="A7001" s="170">
        <v>46058.0</v>
      </c>
      <c r="B7001" s="171">
        <v>18940.0</v>
      </c>
      <c r="C7001" s="171" t="s">
        <v>21637</v>
      </c>
      <c r="D7001" s="171" t="s">
        <v>20673</v>
      </c>
      <c r="E7001" s="171">
        <v>8.0</v>
      </c>
      <c r="F7001" s="171" t="s">
        <v>21139</v>
      </c>
      <c r="G7001" s="171" t="s">
        <v>20108</v>
      </c>
      <c r="H7001" s="172" t="s">
        <v>20635</v>
      </c>
      <c r="I7001" s="173">
        <v>11320.0</v>
      </c>
      <c r="J7001" s="174">
        <v>1480.0</v>
      </c>
      <c r="K7001" s="179">
        <v>1480.0</v>
      </c>
      <c r="L7001" s="178"/>
      <c r="M7001" s="177"/>
      <c r="N7001" s="178"/>
      <c r="O7001" s="163"/>
      <c r="P7001" s="164"/>
      <c r="Q7001" s="163"/>
      <c r="R7001" s="163"/>
      <c r="S7001" s="168"/>
      <c r="T7001" s="164"/>
    </row>
    <row r="7002" ht="18.75" customHeight="1">
      <c r="A7002" s="170">
        <v>46058.0</v>
      </c>
      <c r="B7002" s="171">
        <v>18941.0</v>
      </c>
      <c r="C7002" s="171" t="s">
        <v>3980</v>
      </c>
      <c r="D7002" s="171" t="s">
        <v>20659</v>
      </c>
      <c r="E7002" s="171">
        <v>8.0</v>
      </c>
      <c r="F7002" s="171" t="s">
        <v>20930</v>
      </c>
      <c r="G7002" s="171" t="s">
        <v>20111</v>
      </c>
      <c r="H7002" s="172" t="s">
        <v>20635</v>
      </c>
      <c r="I7002" s="173">
        <v>15500.0</v>
      </c>
      <c r="J7002" s="174">
        <v>5800.0</v>
      </c>
      <c r="K7002" s="179">
        <v>5800.0</v>
      </c>
      <c r="L7002" s="178"/>
      <c r="M7002" s="177"/>
      <c r="N7002" s="178"/>
      <c r="O7002" s="163"/>
      <c r="P7002" s="164"/>
      <c r="Q7002" s="163"/>
      <c r="R7002" s="163"/>
      <c r="S7002" s="168"/>
      <c r="T7002" s="164"/>
    </row>
    <row r="7003" ht="18.75" customHeight="1">
      <c r="A7003" s="170">
        <v>46058.0</v>
      </c>
      <c r="B7003" s="171">
        <v>18942.0</v>
      </c>
      <c r="C7003" s="171" t="s">
        <v>4017</v>
      </c>
      <c r="D7003" s="171" t="s">
        <v>20687</v>
      </c>
      <c r="E7003" s="171">
        <v>16.0</v>
      </c>
      <c r="F7003" s="171" t="s">
        <v>20894</v>
      </c>
      <c r="G7003" s="171" t="s">
        <v>20113</v>
      </c>
      <c r="H7003" s="172" t="s">
        <v>20635</v>
      </c>
      <c r="I7003" s="173">
        <v>12040.0</v>
      </c>
      <c r="J7003" s="174">
        <v>2000.0</v>
      </c>
      <c r="K7003" s="179">
        <v>2000.0</v>
      </c>
      <c r="L7003" s="178"/>
      <c r="M7003" s="177"/>
      <c r="N7003" s="178"/>
      <c r="O7003" s="163"/>
      <c r="P7003" s="164"/>
      <c r="Q7003" s="163"/>
      <c r="R7003" s="163"/>
      <c r="S7003" s="168"/>
      <c r="T7003" s="164"/>
    </row>
    <row r="7004" ht="18.75" customHeight="1">
      <c r="A7004" s="170">
        <v>46058.0</v>
      </c>
      <c r="B7004" s="171">
        <v>18943.0</v>
      </c>
      <c r="C7004" s="171" t="s">
        <v>20892</v>
      </c>
      <c r="D7004" s="171" t="s">
        <v>20687</v>
      </c>
      <c r="E7004" s="171">
        <v>14.0</v>
      </c>
      <c r="F7004" s="171" t="s">
        <v>20778</v>
      </c>
      <c r="G7004" s="171" t="s">
        <v>4576</v>
      </c>
      <c r="H7004" s="172" t="s">
        <v>20635</v>
      </c>
      <c r="I7004" s="173">
        <v>12220.0</v>
      </c>
      <c r="J7004" s="174">
        <v>2180.0</v>
      </c>
      <c r="K7004" s="179">
        <v>2180.0</v>
      </c>
      <c r="L7004" s="178"/>
      <c r="M7004" s="177"/>
      <c r="N7004" s="178"/>
      <c r="O7004" s="163"/>
      <c r="P7004" s="164"/>
      <c r="Q7004" s="163"/>
      <c r="R7004" s="163"/>
      <c r="S7004" s="168"/>
      <c r="T7004" s="164"/>
    </row>
    <row r="7005" ht="18.75" customHeight="1">
      <c r="A7005" s="189">
        <v>46058.375374247684</v>
      </c>
      <c r="B7005" s="171">
        <v>9882.0</v>
      </c>
      <c r="C7005" s="171" t="s">
        <v>8901</v>
      </c>
      <c r="D7005" s="171"/>
      <c r="E7005" s="171" t="s">
        <v>20634</v>
      </c>
      <c r="F7005" s="171"/>
      <c r="G7005" s="171" t="s">
        <v>23465</v>
      </c>
      <c r="H7005" s="172" t="s">
        <v>23465</v>
      </c>
      <c r="I7005" s="173">
        <v>12020.0</v>
      </c>
      <c r="J7005" s="174">
        <v>1660.0</v>
      </c>
      <c r="K7005" s="179">
        <v>1660.0</v>
      </c>
      <c r="L7005" s="178">
        <v>0.0</v>
      </c>
      <c r="M7005" s="177">
        <v>0.0</v>
      </c>
      <c r="N7005" s="178">
        <v>0.0</v>
      </c>
      <c r="O7005" s="163"/>
      <c r="P7005" s="164"/>
      <c r="Q7005" s="163"/>
      <c r="R7005" s="163"/>
      <c r="S7005" s="168" t="s">
        <v>20645</v>
      </c>
      <c r="T7005" s="164">
        <v>0.0</v>
      </c>
    </row>
    <row r="7006" ht="18.75" customHeight="1">
      <c r="A7006" s="170">
        <v>46058.0</v>
      </c>
      <c r="B7006" s="171">
        <v>18944.0</v>
      </c>
      <c r="C7006" s="171" t="s">
        <v>20760</v>
      </c>
      <c r="D7006" s="171" t="s">
        <v>20659</v>
      </c>
      <c r="E7006" s="171">
        <v>8.0</v>
      </c>
      <c r="F7006" s="171" t="s">
        <v>21323</v>
      </c>
      <c r="G7006" s="171" t="s">
        <v>4113</v>
      </c>
      <c r="H7006" s="172" t="s">
        <v>20635</v>
      </c>
      <c r="I7006" s="173">
        <v>10680.0</v>
      </c>
      <c r="J7006" s="174">
        <v>980.0</v>
      </c>
      <c r="K7006" s="179">
        <v>980.0</v>
      </c>
      <c r="L7006" s="178"/>
      <c r="M7006" s="177"/>
      <c r="N7006" s="178"/>
      <c r="O7006" s="163"/>
      <c r="P7006" s="164"/>
      <c r="Q7006" s="163"/>
      <c r="R7006" s="163"/>
      <c r="S7006" s="168"/>
      <c r="T7006" s="164"/>
    </row>
    <row r="7007" ht="18.75" customHeight="1">
      <c r="A7007" s="189">
        <v>46058.506912638884</v>
      </c>
      <c r="B7007" s="171">
        <v>9883.0</v>
      </c>
      <c r="C7007" s="171" t="s">
        <v>6423</v>
      </c>
      <c r="D7007" s="171"/>
      <c r="E7007" s="171" t="s">
        <v>20634</v>
      </c>
      <c r="F7007" s="171"/>
      <c r="G7007" s="171" t="s">
        <v>19722</v>
      </c>
      <c r="H7007" s="172" t="s">
        <v>19722</v>
      </c>
      <c r="I7007" s="173">
        <v>3420.0</v>
      </c>
      <c r="J7007" s="174">
        <v>220.0</v>
      </c>
      <c r="K7007" s="179">
        <v>0.0</v>
      </c>
      <c r="L7007" s="178">
        <v>0.0</v>
      </c>
      <c r="M7007" s="177">
        <v>0.0</v>
      </c>
      <c r="N7007" s="178">
        <v>0.0</v>
      </c>
      <c r="O7007" s="163"/>
      <c r="P7007" s="164"/>
      <c r="Q7007" s="163"/>
      <c r="R7007" s="163"/>
      <c r="S7007" s="168" t="s">
        <v>20645</v>
      </c>
      <c r="T7007" s="164">
        <v>0.0</v>
      </c>
    </row>
    <row r="7008" ht="18.75" customHeight="1">
      <c r="A7008" s="189">
        <v>46058.54006465278</v>
      </c>
      <c r="B7008" s="171">
        <v>9884.0</v>
      </c>
      <c r="C7008" s="171" t="s">
        <v>6423</v>
      </c>
      <c r="D7008" s="171"/>
      <c r="E7008" s="171" t="s">
        <v>20634</v>
      </c>
      <c r="F7008" s="171"/>
      <c r="G7008" s="171" t="s">
        <v>19722</v>
      </c>
      <c r="H7008" s="172" t="s">
        <v>19722</v>
      </c>
      <c r="I7008" s="173">
        <v>3200.0</v>
      </c>
      <c r="J7008" s="174">
        <v>420.0</v>
      </c>
      <c r="K7008" s="179">
        <v>0.0</v>
      </c>
      <c r="L7008" s="178">
        <v>420.0</v>
      </c>
      <c r="M7008" s="177">
        <v>0.0</v>
      </c>
      <c r="N7008" s="178">
        <v>0.0</v>
      </c>
      <c r="O7008" s="163"/>
      <c r="P7008" s="164"/>
      <c r="Q7008" s="163"/>
      <c r="R7008" s="163"/>
      <c r="S7008" s="168" t="s">
        <v>20645</v>
      </c>
      <c r="T7008" s="164">
        <v>0.0</v>
      </c>
    </row>
    <row r="7009" ht="18.75" customHeight="1">
      <c r="A7009" s="189">
        <v>46058.54104887732</v>
      </c>
      <c r="B7009" s="171">
        <v>9885.0</v>
      </c>
      <c r="C7009" s="171" t="s">
        <v>6423</v>
      </c>
      <c r="D7009" s="171"/>
      <c r="E7009" s="171" t="s">
        <v>20634</v>
      </c>
      <c r="F7009" s="171"/>
      <c r="G7009" s="171" t="s">
        <v>19727</v>
      </c>
      <c r="H7009" s="172" t="s">
        <v>19727</v>
      </c>
      <c r="I7009" s="173">
        <v>3600.0</v>
      </c>
      <c r="J7009" s="174">
        <v>280.0</v>
      </c>
      <c r="K7009" s="179">
        <v>0.0</v>
      </c>
      <c r="L7009" s="178">
        <v>0.0</v>
      </c>
      <c r="M7009" s="177">
        <v>0.0</v>
      </c>
      <c r="N7009" s="178">
        <v>0.0</v>
      </c>
      <c r="O7009" s="163"/>
      <c r="P7009" s="164"/>
      <c r="Q7009" s="163"/>
      <c r="R7009" s="163"/>
      <c r="S7009" s="168" t="s">
        <v>20645</v>
      </c>
      <c r="T7009" s="164">
        <v>0.0</v>
      </c>
    </row>
    <row r="7010" ht="18.75" customHeight="1">
      <c r="A7010" s="189">
        <v>46058.54533662037</v>
      </c>
      <c r="B7010" s="171">
        <v>9886.0</v>
      </c>
      <c r="C7010" s="171" t="s">
        <v>6423</v>
      </c>
      <c r="D7010" s="171"/>
      <c r="E7010" s="171" t="s">
        <v>20634</v>
      </c>
      <c r="F7010" s="171"/>
      <c r="G7010" s="171" t="s">
        <v>19727</v>
      </c>
      <c r="H7010" s="172" t="s">
        <v>19727</v>
      </c>
      <c r="I7010" s="173">
        <v>3320.0</v>
      </c>
      <c r="J7010" s="174">
        <v>380.0</v>
      </c>
      <c r="K7010" s="179">
        <v>0.0</v>
      </c>
      <c r="L7010" s="178">
        <v>380.0</v>
      </c>
      <c r="M7010" s="177">
        <v>0.0</v>
      </c>
      <c r="N7010" s="178">
        <v>0.0</v>
      </c>
      <c r="O7010" s="163"/>
      <c r="P7010" s="164"/>
      <c r="Q7010" s="163"/>
      <c r="R7010" s="163"/>
      <c r="S7010" s="168" t="s">
        <v>20645</v>
      </c>
      <c r="T7010" s="164">
        <v>0.0</v>
      </c>
    </row>
    <row r="7011" ht="18.75" customHeight="1">
      <c r="A7011" s="189">
        <v>46058.57093822917</v>
      </c>
      <c r="B7011" s="171">
        <v>9887.0</v>
      </c>
      <c r="C7011" s="171" t="s">
        <v>2169</v>
      </c>
      <c r="D7011" s="171"/>
      <c r="E7011" s="171" t="s">
        <v>20634</v>
      </c>
      <c r="F7011" s="171"/>
      <c r="G7011" s="171" t="s">
        <v>23350</v>
      </c>
      <c r="H7011" s="172" t="s">
        <v>23350</v>
      </c>
      <c r="I7011" s="173">
        <v>3440.0</v>
      </c>
      <c r="J7011" s="174">
        <v>940.0</v>
      </c>
      <c r="K7011" s="179">
        <v>940.0</v>
      </c>
      <c r="L7011" s="178">
        <v>0.0</v>
      </c>
      <c r="M7011" s="177">
        <v>0.0</v>
      </c>
      <c r="N7011" s="178">
        <v>0.0</v>
      </c>
      <c r="O7011" s="163"/>
      <c r="P7011" s="164"/>
      <c r="Q7011" s="163"/>
      <c r="R7011" s="163"/>
      <c r="S7011" s="168" t="s">
        <v>20645</v>
      </c>
      <c r="T7011" s="164">
        <v>0.0</v>
      </c>
    </row>
    <row r="7012" ht="18.75" customHeight="1">
      <c r="A7012" s="189">
        <v>46058.57493320602</v>
      </c>
      <c r="B7012" s="171">
        <v>9888.0</v>
      </c>
      <c r="C7012" s="171" t="s">
        <v>4082</v>
      </c>
      <c r="D7012" s="171"/>
      <c r="E7012" s="171" t="s">
        <v>20634</v>
      </c>
      <c r="F7012" s="171"/>
      <c r="G7012" s="171"/>
      <c r="H7012" s="172"/>
      <c r="I7012" s="173">
        <v>4620.0</v>
      </c>
      <c r="J7012" s="174">
        <v>1440.0</v>
      </c>
      <c r="K7012" s="179">
        <v>0.0</v>
      </c>
      <c r="L7012" s="178">
        <v>0.0</v>
      </c>
      <c r="M7012" s="177">
        <v>0.0</v>
      </c>
      <c r="N7012" s="178">
        <v>1440.0</v>
      </c>
      <c r="O7012" s="163"/>
      <c r="P7012" s="164"/>
      <c r="Q7012" s="163"/>
      <c r="R7012" s="163"/>
      <c r="S7012" s="168" t="s">
        <v>20645</v>
      </c>
      <c r="T7012" s="164">
        <v>0.0</v>
      </c>
    </row>
    <row r="7013" ht="18.75" customHeight="1">
      <c r="A7013" s="170">
        <v>46058.0</v>
      </c>
      <c r="B7013" s="171">
        <v>18945.0</v>
      </c>
      <c r="C7013" s="171" t="s">
        <v>19529</v>
      </c>
      <c r="D7013" s="171" t="s">
        <v>20659</v>
      </c>
      <c r="E7013" s="171">
        <v>8.0</v>
      </c>
      <c r="F7013" s="171" t="s">
        <v>20875</v>
      </c>
      <c r="G7013" s="171" t="s">
        <v>11658</v>
      </c>
      <c r="H7013" s="172" t="s">
        <v>20635</v>
      </c>
      <c r="I7013" s="173">
        <v>10620.0</v>
      </c>
      <c r="J7013" s="174">
        <v>920.0</v>
      </c>
      <c r="K7013" s="179">
        <v>920.0</v>
      </c>
      <c r="L7013" s="178"/>
      <c r="M7013" s="177"/>
      <c r="N7013" s="178"/>
      <c r="O7013" s="163"/>
      <c r="P7013" s="164"/>
      <c r="Q7013" s="163"/>
      <c r="R7013" s="163"/>
      <c r="S7013" s="168"/>
      <c r="T7013" s="164"/>
    </row>
    <row r="7014" ht="18.75" customHeight="1">
      <c r="A7014" s="170">
        <v>46058.0</v>
      </c>
      <c r="B7014" s="171">
        <v>18946.0</v>
      </c>
      <c r="C7014" s="171" t="s">
        <v>21332</v>
      </c>
      <c r="D7014" s="171" t="s">
        <v>20687</v>
      </c>
      <c r="E7014" s="171">
        <v>8.0</v>
      </c>
      <c r="F7014" s="171" t="s">
        <v>21663</v>
      </c>
      <c r="G7014" s="171" t="s">
        <v>4799</v>
      </c>
      <c r="H7014" s="172" t="s">
        <v>20635</v>
      </c>
      <c r="I7014" s="173">
        <v>13860.0</v>
      </c>
      <c r="J7014" s="174">
        <v>3840.0</v>
      </c>
      <c r="K7014" s="179">
        <v>3840.0</v>
      </c>
      <c r="L7014" s="178"/>
      <c r="M7014" s="177"/>
      <c r="N7014" s="178"/>
      <c r="O7014" s="163"/>
      <c r="P7014" s="164"/>
      <c r="Q7014" s="163"/>
      <c r="R7014" s="163"/>
      <c r="S7014" s="168"/>
      <c r="T7014" s="164"/>
    </row>
    <row r="7015" ht="18.75" customHeight="1">
      <c r="A7015" s="189">
        <v>46058.57609641204</v>
      </c>
      <c r="B7015" s="171">
        <v>9889.0</v>
      </c>
      <c r="C7015" s="171" t="s">
        <v>4017</v>
      </c>
      <c r="D7015" s="171"/>
      <c r="E7015" s="171" t="s">
        <v>20634</v>
      </c>
      <c r="F7015" s="171"/>
      <c r="G7015" s="171" t="s">
        <v>4500</v>
      </c>
      <c r="H7015" s="172" t="s">
        <v>4500</v>
      </c>
      <c r="I7015" s="173">
        <v>4000.0</v>
      </c>
      <c r="J7015" s="174">
        <v>920.0</v>
      </c>
      <c r="K7015" s="179">
        <v>920.0</v>
      </c>
      <c r="L7015" s="178">
        <v>0.0</v>
      </c>
      <c r="M7015" s="177">
        <v>0.0</v>
      </c>
      <c r="N7015" s="178">
        <v>0.0</v>
      </c>
      <c r="O7015" s="163"/>
      <c r="P7015" s="164"/>
      <c r="Q7015" s="163"/>
      <c r="R7015" s="163"/>
      <c r="S7015" s="168" t="s">
        <v>20645</v>
      </c>
      <c r="T7015" s="164">
        <v>0.0</v>
      </c>
    </row>
    <row r="7016" ht="18.75" customHeight="1">
      <c r="A7016" s="189">
        <v>46058.58708758102</v>
      </c>
      <c r="B7016" s="171">
        <v>9890.0</v>
      </c>
      <c r="C7016" s="171" t="s">
        <v>8901</v>
      </c>
      <c r="D7016" s="171"/>
      <c r="E7016" s="171" t="s">
        <v>20634</v>
      </c>
      <c r="F7016" s="171"/>
      <c r="G7016" s="171" t="s">
        <v>23466</v>
      </c>
      <c r="H7016" s="172" t="s">
        <v>23466</v>
      </c>
      <c r="I7016" s="173">
        <v>11460.0</v>
      </c>
      <c r="J7016" s="174">
        <v>960.0</v>
      </c>
      <c r="K7016" s="179">
        <v>960.0</v>
      </c>
      <c r="L7016" s="178">
        <v>0.0</v>
      </c>
      <c r="M7016" s="177">
        <v>0.0</v>
      </c>
      <c r="N7016" s="178">
        <v>0.0</v>
      </c>
      <c r="O7016" s="163"/>
      <c r="P7016" s="164"/>
      <c r="Q7016" s="163"/>
      <c r="R7016" s="163"/>
      <c r="S7016" s="168" t="s">
        <v>20645</v>
      </c>
      <c r="T7016" s="164">
        <v>0.0</v>
      </c>
    </row>
    <row r="7017" ht="18.75" customHeight="1">
      <c r="A7017" s="170">
        <v>46058.0</v>
      </c>
      <c r="B7017" s="171">
        <v>18947.0</v>
      </c>
      <c r="C7017" s="171" t="s">
        <v>23467</v>
      </c>
      <c r="D7017" s="171" t="s">
        <v>20687</v>
      </c>
      <c r="E7017" s="171">
        <v>12.0</v>
      </c>
      <c r="F7017" s="171" t="s">
        <v>21325</v>
      </c>
      <c r="G7017" s="171" t="s">
        <v>20151</v>
      </c>
      <c r="H7017" s="172" t="s">
        <v>20635</v>
      </c>
      <c r="I7017" s="173">
        <v>11000.0</v>
      </c>
      <c r="J7017" s="174">
        <v>960.0</v>
      </c>
      <c r="K7017" s="179">
        <v>960.0</v>
      </c>
      <c r="L7017" s="178"/>
      <c r="M7017" s="177"/>
      <c r="N7017" s="178"/>
      <c r="O7017" s="163"/>
      <c r="P7017" s="164"/>
      <c r="Q7017" s="163"/>
      <c r="R7017" s="163"/>
      <c r="S7017" s="168"/>
      <c r="T7017" s="164"/>
    </row>
    <row r="7018" ht="18.75" customHeight="1">
      <c r="A7018" s="189">
        <v>46058.60978697917</v>
      </c>
      <c r="B7018" s="171">
        <v>9891.0</v>
      </c>
      <c r="C7018" s="171" t="s">
        <v>4112</v>
      </c>
      <c r="D7018" s="171"/>
      <c r="E7018" s="171" t="s">
        <v>20634</v>
      </c>
      <c r="F7018" s="171"/>
      <c r="G7018" s="171" t="s">
        <v>23288</v>
      </c>
      <c r="H7018" s="172" t="s">
        <v>23288</v>
      </c>
      <c r="I7018" s="173">
        <v>3020.0</v>
      </c>
      <c r="J7018" s="174">
        <v>420.0</v>
      </c>
      <c r="K7018" s="179">
        <v>420.0</v>
      </c>
      <c r="L7018" s="178">
        <v>0.0</v>
      </c>
      <c r="M7018" s="177">
        <v>0.0</v>
      </c>
      <c r="N7018" s="178">
        <v>0.0</v>
      </c>
      <c r="O7018" s="163"/>
      <c r="P7018" s="164"/>
      <c r="Q7018" s="163"/>
      <c r="R7018" s="163"/>
      <c r="S7018" s="168" t="s">
        <v>20645</v>
      </c>
      <c r="T7018" s="164">
        <v>0.0</v>
      </c>
    </row>
    <row r="7019" ht="18.75" customHeight="1">
      <c r="A7019" s="170">
        <v>46058.0</v>
      </c>
      <c r="B7019" s="171">
        <v>18948.0</v>
      </c>
      <c r="C7019" s="171" t="s">
        <v>21667</v>
      </c>
      <c r="D7019" s="171" t="s">
        <v>20687</v>
      </c>
      <c r="E7019" s="171">
        <v>4.0</v>
      </c>
      <c r="F7019" s="171" t="s">
        <v>21150</v>
      </c>
      <c r="G7019" s="171" t="s">
        <v>20155</v>
      </c>
      <c r="H7019" s="172" t="s">
        <v>20635</v>
      </c>
      <c r="I7019" s="173">
        <v>9900.0</v>
      </c>
      <c r="J7019" s="174">
        <v>120.0</v>
      </c>
      <c r="K7019" s="179">
        <v>120.0</v>
      </c>
      <c r="L7019" s="178"/>
      <c r="M7019" s="177"/>
      <c r="N7019" s="178"/>
      <c r="O7019" s="163"/>
      <c r="P7019" s="164"/>
      <c r="Q7019" s="163"/>
      <c r="R7019" s="163"/>
      <c r="S7019" s="168"/>
      <c r="T7019" s="164"/>
    </row>
    <row r="7020" ht="18.75" customHeight="1">
      <c r="A7020" s="189">
        <v>46056.0</v>
      </c>
      <c r="B7020" s="171">
        <v>9892.0</v>
      </c>
      <c r="C7020" s="171" t="s">
        <v>21821</v>
      </c>
      <c r="D7020" s="171"/>
      <c r="E7020" s="171" t="s">
        <v>20634</v>
      </c>
      <c r="F7020" s="171"/>
      <c r="G7020" s="171" t="s">
        <v>23313</v>
      </c>
      <c r="H7020" s="172" t="s">
        <v>23313</v>
      </c>
      <c r="I7020" s="173">
        <v>3740.0</v>
      </c>
      <c r="J7020" s="174">
        <v>960.0</v>
      </c>
      <c r="K7020" s="179">
        <v>0.0</v>
      </c>
      <c r="L7020" s="178">
        <v>960.0</v>
      </c>
      <c r="M7020" s="177">
        <v>0.0</v>
      </c>
      <c r="N7020" s="178">
        <v>0.0</v>
      </c>
      <c r="O7020" s="163"/>
      <c r="P7020" s="164"/>
      <c r="Q7020" s="163"/>
      <c r="R7020" s="163"/>
      <c r="S7020" s="168" t="s">
        <v>20645</v>
      </c>
      <c r="T7020" s="164">
        <v>0.0</v>
      </c>
    </row>
    <row r="7021" ht="18.75" customHeight="1">
      <c r="A7021" s="170">
        <v>46058.0</v>
      </c>
      <c r="B7021" s="171">
        <v>18949.0</v>
      </c>
      <c r="C7021" s="171" t="s">
        <v>3437</v>
      </c>
      <c r="D7021" s="171" t="s">
        <v>20659</v>
      </c>
      <c r="E7021" s="171">
        <v>8.0</v>
      </c>
      <c r="F7021" s="171" t="s">
        <v>20746</v>
      </c>
      <c r="G7021" s="171" t="s">
        <v>18785</v>
      </c>
      <c r="H7021" s="172" t="s">
        <v>20635</v>
      </c>
      <c r="I7021" s="173">
        <v>13040.0</v>
      </c>
      <c r="J7021" s="174">
        <v>3340.0</v>
      </c>
      <c r="K7021" s="179">
        <v>3340.0</v>
      </c>
      <c r="L7021" s="178"/>
      <c r="M7021" s="177"/>
      <c r="N7021" s="178"/>
      <c r="O7021" s="163"/>
      <c r="P7021" s="164"/>
      <c r="Q7021" s="163"/>
      <c r="R7021" s="163"/>
      <c r="S7021" s="168"/>
      <c r="T7021" s="164"/>
    </row>
    <row r="7022" ht="18.75" customHeight="1">
      <c r="A7022" s="189">
        <v>46057.0</v>
      </c>
      <c r="B7022" s="171">
        <v>9893.0</v>
      </c>
      <c r="C7022" s="171" t="s">
        <v>21168</v>
      </c>
      <c r="D7022" s="171"/>
      <c r="E7022" s="171" t="s">
        <v>20634</v>
      </c>
      <c r="F7022" s="171"/>
      <c r="G7022" s="171" t="s">
        <v>23422</v>
      </c>
      <c r="H7022" s="172" t="s">
        <v>23422</v>
      </c>
      <c r="I7022" s="173">
        <v>3180.0</v>
      </c>
      <c r="J7022" s="174">
        <v>460.0</v>
      </c>
      <c r="K7022" s="179">
        <v>0.0</v>
      </c>
      <c r="L7022" s="178">
        <v>460.0</v>
      </c>
      <c r="M7022" s="177">
        <v>0.0</v>
      </c>
      <c r="N7022" s="178">
        <v>0.0</v>
      </c>
      <c r="O7022" s="163"/>
      <c r="P7022" s="164"/>
      <c r="Q7022" s="163"/>
      <c r="R7022" s="163"/>
      <c r="S7022" s="168" t="s">
        <v>20645</v>
      </c>
      <c r="T7022" s="164">
        <v>0.0</v>
      </c>
    </row>
    <row r="7023" ht="18.75" customHeight="1">
      <c r="A7023" s="170">
        <v>46059.0</v>
      </c>
      <c r="B7023" s="171">
        <v>18950.0</v>
      </c>
      <c r="C7023" s="171" t="s">
        <v>19446</v>
      </c>
      <c r="D7023" s="171" t="s">
        <v>20687</v>
      </c>
      <c r="E7023" s="171">
        <v>14.0</v>
      </c>
      <c r="F7023" s="171" t="s">
        <v>21370</v>
      </c>
      <c r="G7023" s="171" t="s">
        <v>13055</v>
      </c>
      <c r="H7023" s="172" t="s">
        <v>20635</v>
      </c>
      <c r="I7023" s="173">
        <v>13140.0</v>
      </c>
      <c r="J7023" s="174">
        <v>3100.0</v>
      </c>
      <c r="K7023" s="179">
        <v>3100.0</v>
      </c>
      <c r="L7023" s="178"/>
      <c r="M7023" s="177"/>
      <c r="N7023" s="178"/>
      <c r="O7023" s="163"/>
      <c r="P7023" s="164"/>
      <c r="Q7023" s="163"/>
      <c r="R7023" s="163"/>
      <c r="S7023" s="168"/>
      <c r="T7023" s="164"/>
    </row>
    <row r="7024" ht="18.75" customHeight="1">
      <c r="A7024" s="170">
        <v>46058.0</v>
      </c>
      <c r="B7024" s="171">
        <v>18951.0</v>
      </c>
      <c r="C7024" s="171" t="s">
        <v>14229</v>
      </c>
      <c r="D7024" s="171" t="s">
        <v>20659</v>
      </c>
      <c r="E7024" s="171">
        <v>8.0</v>
      </c>
      <c r="F7024" s="171" t="s">
        <v>20699</v>
      </c>
      <c r="G7024" s="171" t="s">
        <v>20145</v>
      </c>
      <c r="H7024" s="172" t="s">
        <v>20635</v>
      </c>
      <c r="I7024" s="173">
        <v>10660.0</v>
      </c>
      <c r="J7024" s="174">
        <v>960.0</v>
      </c>
      <c r="K7024" s="179">
        <v>960.0</v>
      </c>
      <c r="L7024" s="178"/>
      <c r="M7024" s="177"/>
      <c r="N7024" s="178"/>
      <c r="O7024" s="163"/>
      <c r="P7024" s="164"/>
      <c r="Q7024" s="163"/>
      <c r="R7024" s="163"/>
      <c r="S7024" s="168"/>
      <c r="T7024" s="164"/>
    </row>
    <row r="7025" ht="18.75" customHeight="1">
      <c r="A7025" s="189">
        <v>46059.029018009256</v>
      </c>
      <c r="B7025" s="171">
        <v>9894.0</v>
      </c>
      <c r="C7025" s="171" t="s">
        <v>4017</v>
      </c>
      <c r="D7025" s="171"/>
      <c r="E7025" s="171" t="s">
        <v>20634</v>
      </c>
      <c r="F7025" s="171"/>
      <c r="G7025" s="171" t="s">
        <v>4500</v>
      </c>
      <c r="H7025" s="172" t="s">
        <v>4500</v>
      </c>
      <c r="I7025" s="173">
        <v>3820.0</v>
      </c>
      <c r="J7025" s="174">
        <v>620.0</v>
      </c>
      <c r="K7025" s="179">
        <v>620.0</v>
      </c>
      <c r="L7025" s="178">
        <v>0.0</v>
      </c>
      <c r="M7025" s="177">
        <v>0.0</v>
      </c>
      <c r="N7025" s="178">
        <v>0.0</v>
      </c>
      <c r="O7025" s="163"/>
      <c r="P7025" s="164"/>
      <c r="Q7025" s="163"/>
      <c r="R7025" s="163"/>
      <c r="S7025" s="168" t="s">
        <v>20645</v>
      </c>
      <c r="T7025" s="164">
        <v>0.0</v>
      </c>
    </row>
    <row r="7026" ht="18.75" customHeight="1">
      <c r="A7026" s="170">
        <v>46059.0</v>
      </c>
      <c r="B7026" s="171">
        <v>18952.0</v>
      </c>
      <c r="C7026" s="171" t="s">
        <v>22270</v>
      </c>
      <c r="D7026" s="171" t="s">
        <v>20659</v>
      </c>
      <c r="E7026" s="171">
        <v>8.0</v>
      </c>
      <c r="F7026" s="171" t="s">
        <v>23468</v>
      </c>
      <c r="G7026" s="171" t="s">
        <v>20166</v>
      </c>
      <c r="H7026" s="172" t="s">
        <v>20638</v>
      </c>
      <c r="I7026" s="173">
        <v>18400.0</v>
      </c>
      <c r="J7026" s="174">
        <v>8700.0</v>
      </c>
      <c r="K7026" s="179"/>
      <c r="L7026" s="178"/>
      <c r="M7026" s="177"/>
      <c r="N7026" s="178">
        <v>8700.0</v>
      </c>
      <c r="O7026" s="163"/>
      <c r="P7026" s="164"/>
      <c r="Q7026" s="163"/>
      <c r="R7026" s="163"/>
      <c r="S7026" s="168"/>
      <c r="T7026" s="164"/>
    </row>
    <row r="7027" ht="18.75" customHeight="1">
      <c r="A7027" s="189">
        <v>46059.3604400926</v>
      </c>
      <c r="B7027" s="171">
        <v>9895.0</v>
      </c>
      <c r="C7027" s="171" t="s">
        <v>8901</v>
      </c>
      <c r="D7027" s="171"/>
      <c r="E7027" s="171" t="s">
        <v>20634</v>
      </c>
      <c r="F7027" s="171"/>
      <c r="G7027" s="171" t="s">
        <v>23469</v>
      </c>
      <c r="H7027" s="172" t="s">
        <v>23469</v>
      </c>
      <c r="I7027" s="173">
        <v>11560.0</v>
      </c>
      <c r="J7027" s="174">
        <v>1040.0</v>
      </c>
      <c r="K7027" s="179">
        <v>1040.0</v>
      </c>
      <c r="L7027" s="178">
        <v>0.0</v>
      </c>
      <c r="M7027" s="177">
        <v>0.0</v>
      </c>
      <c r="N7027" s="178">
        <v>0.0</v>
      </c>
      <c r="O7027" s="163"/>
      <c r="P7027" s="164"/>
      <c r="Q7027" s="163"/>
      <c r="R7027" s="163"/>
      <c r="S7027" s="168" t="s">
        <v>20645</v>
      </c>
      <c r="T7027" s="164">
        <v>0.0</v>
      </c>
    </row>
    <row r="7028" ht="18.75" customHeight="1">
      <c r="A7028" s="170">
        <v>46059.0</v>
      </c>
      <c r="B7028" s="171">
        <v>18953.0</v>
      </c>
      <c r="C7028" s="171" t="s">
        <v>20775</v>
      </c>
      <c r="D7028" s="171" t="s">
        <v>20659</v>
      </c>
      <c r="E7028" s="171">
        <v>8.0</v>
      </c>
      <c r="F7028" s="171" t="s">
        <v>21005</v>
      </c>
      <c r="G7028" s="171" t="s">
        <v>20174</v>
      </c>
      <c r="H7028" s="172" t="s">
        <v>20638</v>
      </c>
      <c r="I7028" s="173">
        <v>17100.0</v>
      </c>
      <c r="J7028" s="174">
        <v>7400.0</v>
      </c>
      <c r="K7028" s="179"/>
      <c r="L7028" s="178"/>
      <c r="M7028" s="177"/>
      <c r="N7028" s="178">
        <v>7400.0</v>
      </c>
      <c r="O7028" s="163"/>
      <c r="P7028" s="164"/>
      <c r="Q7028" s="163"/>
      <c r="R7028" s="163"/>
      <c r="S7028" s="168"/>
      <c r="T7028" s="164"/>
    </row>
    <row r="7029" ht="18.75" customHeight="1">
      <c r="A7029" s="189">
        <v>46059.38495260417</v>
      </c>
      <c r="B7029" s="171">
        <v>9896.0</v>
      </c>
      <c r="C7029" s="171" t="s">
        <v>8901</v>
      </c>
      <c r="D7029" s="171"/>
      <c r="E7029" s="171" t="s">
        <v>20634</v>
      </c>
      <c r="F7029" s="171"/>
      <c r="G7029" s="171" t="s">
        <v>23470</v>
      </c>
      <c r="H7029" s="172" t="s">
        <v>23470</v>
      </c>
      <c r="I7029" s="173">
        <v>11580.0</v>
      </c>
      <c r="J7029" s="174">
        <v>1060.0</v>
      </c>
      <c r="K7029" s="179">
        <v>1060.0</v>
      </c>
      <c r="L7029" s="178">
        <v>0.0</v>
      </c>
      <c r="M7029" s="177">
        <v>0.0</v>
      </c>
      <c r="N7029" s="178">
        <v>0.0</v>
      </c>
      <c r="O7029" s="163"/>
      <c r="P7029" s="164"/>
      <c r="Q7029" s="163"/>
      <c r="R7029" s="163"/>
      <c r="S7029" s="168" t="s">
        <v>20645</v>
      </c>
      <c r="T7029" s="164">
        <v>0.0</v>
      </c>
    </row>
    <row r="7030" ht="18.75" customHeight="1">
      <c r="A7030" s="170">
        <v>46059.0</v>
      </c>
      <c r="B7030" s="171">
        <v>18954.0</v>
      </c>
      <c r="C7030" s="171" t="s">
        <v>2851</v>
      </c>
      <c r="D7030" s="171" t="s">
        <v>20687</v>
      </c>
      <c r="E7030" s="171">
        <v>14.0</v>
      </c>
      <c r="F7030" s="171" t="s">
        <v>22315</v>
      </c>
      <c r="G7030" s="171" t="s">
        <v>20181</v>
      </c>
      <c r="H7030" s="172" t="s">
        <v>20635</v>
      </c>
      <c r="I7030" s="173">
        <v>11520.0</v>
      </c>
      <c r="J7030" s="174">
        <v>1480.0</v>
      </c>
      <c r="K7030" s="179">
        <v>1480.0</v>
      </c>
      <c r="L7030" s="178"/>
      <c r="M7030" s="177"/>
      <c r="N7030" s="178"/>
      <c r="O7030" s="163"/>
      <c r="P7030" s="164"/>
      <c r="Q7030" s="163"/>
      <c r="R7030" s="163"/>
      <c r="S7030" s="168"/>
      <c r="T7030" s="164"/>
    </row>
    <row r="7031" ht="18.75" customHeight="1">
      <c r="A7031" s="189">
        <v>46059.45683549768</v>
      </c>
      <c r="B7031" s="171">
        <v>9897.0</v>
      </c>
      <c r="C7031" s="171" t="s">
        <v>8901</v>
      </c>
      <c r="D7031" s="171"/>
      <c r="E7031" s="171" t="s">
        <v>20634</v>
      </c>
      <c r="F7031" s="171"/>
      <c r="G7031" s="171" t="s">
        <v>23471</v>
      </c>
      <c r="H7031" s="172" t="s">
        <v>23471</v>
      </c>
      <c r="I7031" s="173">
        <v>11580.0</v>
      </c>
      <c r="J7031" s="174">
        <v>1060.0</v>
      </c>
      <c r="K7031" s="179">
        <v>1060.0</v>
      </c>
      <c r="L7031" s="178">
        <v>0.0</v>
      </c>
      <c r="M7031" s="177">
        <v>0.0</v>
      </c>
      <c r="N7031" s="178">
        <v>0.0</v>
      </c>
      <c r="O7031" s="163"/>
      <c r="P7031" s="164"/>
      <c r="Q7031" s="163"/>
      <c r="R7031" s="163"/>
      <c r="S7031" s="168" t="s">
        <v>20645</v>
      </c>
      <c r="T7031" s="164">
        <v>0.0</v>
      </c>
    </row>
    <row r="7032" ht="18.75" customHeight="1">
      <c r="A7032" s="170">
        <v>46059.0</v>
      </c>
      <c r="B7032" s="171">
        <v>18955.0</v>
      </c>
      <c r="C7032" s="171" t="s">
        <v>20829</v>
      </c>
      <c r="D7032" s="171" t="s">
        <v>20687</v>
      </c>
      <c r="E7032" s="171">
        <v>8.0</v>
      </c>
      <c r="F7032" s="171" t="s">
        <v>20764</v>
      </c>
      <c r="G7032" s="171" t="s">
        <v>13520</v>
      </c>
      <c r="H7032" s="172" t="s">
        <v>20635</v>
      </c>
      <c r="I7032" s="173">
        <v>13100.0</v>
      </c>
      <c r="J7032" s="174">
        <v>3080.0</v>
      </c>
      <c r="K7032" s="179">
        <v>3080.0</v>
      </c>
      <c r="L7032" s="178"/>
      <c r="M7032" s="177"/>
      <c r="N7032" s="178"/>
      <c r="O7032" s="163"/>
      <c r="P7032" s="164"/>
      <c r="Q7032" s="163"/>
      <c r="R7032" s="163"/>
      <c r="S7032" s="168"/>
      <c r="T7032" s="164"/>
    </row>
    <row r="7033" ht="18.75" customHeight="1">
      <c r="A7033" s="189">
        <v>46059.479950451394</v>
      </c>
      <c r="B7033" s="171">
        <v>9898.0</v>
      </c>
      <c r="C7033" s="171" t="s">
        <v>744</v>
      </c>
      <c r="D7033" s="171"/>
      <c r="E7033" s="171" t="s">
        <v>20634</v>
      </c>
      <c r="F7033" s="171"/>
      <c r="G7033" s="171"/>
      <c r="H7033" s="172"/>
      <c r="I7033" s="173">
        <v>2820.0</v>
      </c>
      <c r="J7033" s="174">
        <v>260.0</v>
      </c>
      <c r="K7033" s="179">
        <v>0.0</v>
      </c>
      <c r="L7033" s="178">
        <v>0.0</v>
      </c>
      <c r="M7033" s="177">
        <v>0.0</v>
      </c>
      <c r="N7033" s="178">
        <v>0.0</v>
      </c>
      <c r="O7033" s="163"/>
      <c r="P7033" s="164"/>
      <c r="Q7033" s="163"/>
      <c r="R7033" s="163"/>
      <c r="S7033" s="168" t="s">
        <v>20645</v>
      </c>
      <c r="T7033" s="164">
        <v>0.0</v>
      </c>
    </row>
    <row r="7034" ht="18.75" customHeight="1">
      <c r="A7034" s="189">
        <v>46059.500082893515</v>
      </c>
      <c r="B7034" s="171">
        <v>9899.0</v>
      </c>
      <c r="C7034" s="171" t="s">
        <v>6423</v>
      </c>
      <c r="D7034" s="171"/>
      <c r="E7034" s="171" t="s">
        <v>20634</v>
      </c>
      <c r="F7034" s="171"/>
      <c r="G7034" s="171" t="s">
        <v>23472</v>
      </c>
      <c r="H7034" s="172" t="s">
        <v>23472</v>
      </c>
      <c r="I7034" s="173">
        <v>3340.0</v>
      </c>
      <c r="J7034" s="174">
        <v>200.0</v>
      </c>
      <c r="K7034" s="179">
        <v>0.0</v>
      </c>
      <c r="L7034" s="178">
        <v>0.0</v>
      </c>
      <c r="M7034" s="177">
        <v>0.0</v>
      </c>
      <c r="N7034" s="178">
        <v>0.0</v>
      </c>
      <c r="O7034" s="163"/>
      <c r="P7034" s="164"/>
      <c r="Q7034" s="163"/>
      <c r="R7034" s="163"/>
      <c r="S7034" s="168" t="s">
        <v>20645</v>
      </c>
      <c r="T7034" s="164">
        <v>0.0</v>
      </c>
    </row>
    <row r="7035" ht="18.75" customHeight="1">
      <c r="A7035" s="189">
        <v>46059.50364954861</v>
      </c>
      <c r="B7035" s="171">
        <v>9900.0</v>
      </c>
      <c r="C7035" s="171" t="s">
        <v>6423</v>
      </c>
      <c r="D7035" s="171"/>
      <c r="E7035" s="171" t="s">
        <v>20634</v>
      </c>
      <c r="F7035" s="171"/>
      <c r="G7035" s="171" t="s">
        <v>23472</v>
      </c>
      <c r="H7035" s="172" t="s">
        <v>23472</v>
      </c>
      <c r="I7035" s="173">
        <v>3140.0</v>
      </c>
      <c r="J7035" s="174">
        <v>360.0</v>
      </c>
      <c r="K7035" s="179">
        <v>0.0</v>
      </c>
      <c r="L7035" s="178">
        <v>360.0</v>
      </c>
      <c r="M7035" s="177">
        <v>0.0</v>
      </c>
      <c r="N7035" s="178">
        <v>0.0</v>
      </c>
      <c r="O7035" s="163"/>
      <c r="P7035" s="164"/>
      <c r="Q7035" s="163"/>
      <c r="R7035" s="163"/>
      <c r="S7035" s="168" t="s">
        <v>20645</v>
      </c>
      <c r="T7035" s="164">
        <v>0.0</v>
      </c>
    </row>
    <row r="7036" ht="18.75" customHeight="1">
      <c r="A7036" s="170">
        <v>46059.0</v>
      </c>
      <c r="B7036" s="171">
        <v>18956.0</v>
      </c>
      <c r="C7036" s="171" t="s">
        <v>23473</v>
      </c>
      <c r="D7036" s="171" t="s">
        <v>20659</v>
      </c>
      <c r="E7036" s="171">
        <v>8.0</v>
      </c>
      <c r="F7036" s="171" t="s">
        <v>21663</v>
      </c>
      <c r="G7036" s="171" t="s">
        <v>20202</v>
      </c>
      <c r="H7036" s="172" t="s">
        <v>20635</v>
      </c>
      <c r="I7036" s="173">
        <v>12080.0</v>
      </c>
      <c r="J7036" s="174">
        <v>2380.0</v>
      </c>
      <c r="K7036" s="179">
        <v>2380.0</v>
      </c>
      <c r="L7036" s="178"/>
      <c r="M7036" s="177"/>
      <c r="N7036" s="178"/>
      <c r="O7036" s="163"/>
      <c r="P7036" s="164"/>
      <c r="Q7036" s="163"/>
      <c r="R7036" s="163"/>
      <c r="S7036" s="168"/>
      <c r="T7036" s="164"/>
    </row>
    <row r="7037" ht="18.75" customHeight="1">
      <c r="A7037" s="189">
        <v>46059.5054191088</v>
      </c>
      <c r="B7037" s="171">
        <v>9901.0</v>
      </c>
      <c r="C7037" s="171" t="s">
        <v>6423</v>
      </c>
      <c r="D7037" s="171"/>
      <c r="E7037" s="171" t="s">
        <v>20634</v>
      </c>
      <c r="F7037" s="171"/>
      <c r="G7037" s="171" t="s">
        <v>19727</v>
      </c>
      <c r="H7037" s="172" t="s">
        <v>19727</v>
      </c>
      <c r="I7037" s="173">
        <v>3560.0</v>
      </c>
      <c r="J7037" s="174">
        <v>300.0</v>
      </c>
      <c r="K7037" s="179">
        <v>0.0</v>
      </c>
      <c r="L7037" s="178">
        <v>0.0</v>
      </c>
      <c r="M7037" s="177">
        <v>0.0</v>
      </c>
      <c r="N7037" s="178">
        <v>0.0</v>
      </c>
      <c r="O7037" s="163"/>
      <c r="P7037" s="164"/>
      <c r="Q7037" s="163"/>
      <c r="R7037" s="163"/>
      <c r="S7037" s="168" t="s">
        <v>20645</v>
      </c>
      <c r="T7037" s="164">
        <v>0.0</v>
      </c>
    </row>
    <row r="7038" ht="18.75" customHeight="1">
      <c r="A7038" s="189">
        <v>46059.53116908565</v>
      </c>
      <c r="B7038" s="171">
        <v>9902.0</v>
      </c>
      <c r="C7038" s="171" t="s">
        <v>6423</v>
      </c>
      <c r="D7038" s="171"/>
      <c r="E7038" s="171" t="s">
        <v>20634</v>
      </c>
      <c r="F7038" s="171"/>
      <c r="G7038" s="171" t="s">
        <v>19727</v>
      </c>
      <c r="H7038" s="172" t="s">
        <v>19727</v>
      </c>
      <c r="I7038" s="173">
        <v>3260.0</v>
      </c>
      <c r="J7038" s="174">
        <v>380.0</v>
      </c>
      <c r="K7038" s="179">
        <v>0.0</v>
      </c>
      <c r="L7038" s="178">
        <v>380.0</v>
      </c>
      <c r="M7038" s="177">
        <v>0.0</v>
      </c>
      <c r="N7038" s="178">
        <v>0.0</v>
      </c>
      <c r="O7038" s="163"/>
      <c r="P7038" s="164"/>
      <c r="Q7038" s="163"/>
      <c r="R7038" s="163"/>
      <c r="S7038" s="168" t="s">
        <v>20645</v>
      </c>
      <c r="T7038" s="164">
        <v>0.0</v>
      </c>
    </row>
    <row r="7039" ht="18.75" customHeight="1">
      <c r="A7039" s="189">
        <v>46059.533030624996</v>
      </c>
      <c r="B7039" s="171">
        <v>9903.0</v>
      </c>
      <c r="C7039" s="171" t="s">
        <v>744</v>
      </c>
      <c r="D7039" s="171"/>
      <c r="E7039" s="171" t="s">
        <v>20634</v>
      </c>
      <c r="F7039" s="171"/>
      <c r="G7039" s="171"/>
      <c r="H7039" s="172"/>
      <c r="I7039" s="173">
        <v>3280.0</v>
      </c>
      <c r="J7039" s="174">
        <v>720.0</v>
      </c>
      <c r="K7039" s="179">
        <v>0.0</v>
      </c>
      <c r="L7039" s="178">
        <v>0.0</v>
      </c>
      <c r="M7039" s="177">
        <v>720.0</v>
      </c>
      <c r="N7039" s="178">
        <v>0.0</v>
      </c>
      <c r="O7039" s="163"/>
      <c r="P7039" s="164"/>
      <c r="Q7039" s="163"/>
      <c r="R7039" s="163"/>
      <c r="S7039" s="168" t="s">
        <v>20645</v>
      </c>
      <c r="T7039" s="164">
        <v>0.0</v>
      </c>
    </row>
    <row r="7040" ht="18.75" customHeight="1">
      <c r="A7040" s="189">
        <v>46059.54706730324</v>
      </c>
      <c r="B7040" s="171">
        <v>9904.0</v>
      </c>
      <c r="C7040" s="171" t="s">
        <v>20209</v>
      </c>
      <c r="D7040" s="171"/>
      <c r="E7040" s="171" t="s">
        <v>20634</v>
      </c>
      <c r="F7040" s="171"/>
      <c r="G7040" s="171"/>
      <c r="H7040" s="172"/>
      <c r="I7040" s="173">
        <v>4820.0</v>
      </c>
      <c r="J7040" s="174">
        <v>1820.0</v>
      </c>
      <c r="K7040" s="179">
        <v>0.0</v>
      </c>
      <c r="L7040" s="178">
        <v>0.0</v>
      </c>
      <c r="M7040" s="177">
        <v>1820.0</v>
      </c>
      <c r="N7040" s="178">
        <v>0.0</v>
      </c>
      <c r="O7040" s="163"/>
      <c r="P7040" s="164"/>
      <c r="Q7040" s="163"/>
      <c r="R7040" s="163"/>
      <c r="S7040" s="168" t="s">
        <v>20645</v>
      </c>
      <c r="T7040" s="164">
        <v>0.0</v>
      </c>
    </row>
    <row r="7041" ht="18.75" customHeight="1">
      <c r="A7041" s="170">
        <v>46059.0</v>
      </c>
      <c r="B7041" s="171">
        <v>18957.0</v>
      </c>
      <c r="C7041" s="171" t="s">
        <v>2816</v>
      </c>
      <c r="D7041" s="171" t="s">
        <v>20659</v>
      </c>
      <c r="E7041" s="171">
        <v>14.0</v>
      </c>
      <c r="F7041" s="171" t="s">
        <v>21287</v>
      </c>
      <c r="G7041" s="171" t="s">
        <v>4503</v>
      </c>
      <c r="H7041" s="172" t="s">
        <v>20635</v>
      </c>
      <c r="I7041" s="173">
        <v>12360.0</v>
      </c>
      <c r="J7041" s="174">
        <v>2320.0</v>
      </c>
      <c r="K7041" s="179">
        <v>2320.0</v>
      </c>
      <c r="L7041" s="178"/>
      <c r="M7041" s="177"/>
      <c r="N7041" s="178"/>
      <c r="O7041" s="163"/>
      <c r="P7041" s="164"/>
      <c r="Q7041" s="163"/>
      <c r="R7041" s="163"/>
      <c r="S7041" s="168"/>
      <c r="T7041" s="164"/>
    </row>
    <row r="7042" ht="18.75" customHeight="1">
      <c r="A7042" s="189">
        <v>46059.55766855324</v>
      </c>
      <c r="B7042" s="171">
        <v>9905.0</v>
      </c>
      <c r="C7042" s="171" t="s">
        <v>4017</v>
      </c>
      <c r="D7042" s="171"/>
      <c r="E7042" s="171" t="s">
        <v>20634</v>
      </c>
      <c r="F7042" s="171"/>
      <c r="G7042" s="171" t="s">
        <v>4500</v>
      </c>
      <c r="H7042" s="172" t="s">
        <v>4500</v>
      </c>
      <c r="I7042" s="173">
        <v>3900.0</v>
      </c>
      <c r="J7042" s="174">
        <v>940.0</v>
      </c>
      <c r="K7042" s="179">
        <v>940.0</v>
      </c>
      <c r="L7042" s="178">
        <v>0.0</v>
      </c>
      <c r="M7042" s="177">
        <v>0.0</v>
      </c>
      <c r="N7042" s="178">
        <v>0.0</v>
      </c>
      <c r="O7042" s="163"/>
      <c r="P7042" s="164"/>
      <c r="Q7042" s="163"/>
      <c r="R7042" s="163"/>
      <c r="S7042" s="168" t="s">
        <v>20645</v>
      </c>
      <c r="T7042" s="164">
        <v>0.0</v>
      </c>
    </row>
    <row r="7043" ht="18.75" customHeight="1">
      <c r="A7043" s="170">
        <v>46059.0</v>
      </c>
      <c r="B7043" s="171">
        <v>18958.0</v>
      </c>
      <c r="C7043" s="171" t="s">
        <v>20832</v>
      </c>
      <c r="D7043" s="171" t="s">
        <v>20687</v>
      </c>
      <c r="E7043" s="171">
        <v>8.0</v>
      </c>
      <c r="F7043" s="171" t="s">
        <v>20699</v>
      </c>
      <c r="G7043" s="171" t="s">
        <v>20218</v>
      </c>
      <c r="H7043" s="172" t="s">
        <v>20635</v>
      </c>
      <c r="I7043" s="173">
        <v>14280.0</v>
      </c>
      <c r="J7043" s="174">
        <v>4260.0</v>
      </c>
      <c r="K7043" s="179">
        <v>4260.0</v>
      </c>
      <c r="L7043" s="178"/>
      <c r="M7043" s="177"/>
      <c r="N7043" s="178"/>
      <c r="O7043" s="163"/>
      <c r="P7043" s="164"/>
      <c r="Q7043" s="163"/>
      <c r="R7043" s="163"/>
      <c r="S7043" s="168"/>
      <c r="T7043" s="164"/>
    </row>
    <row r="7044" ht="18.75" customHeight="1">
      <c r="A7044" s="189">
        <v>46059.59194747685</v>
      </c>
      <c r="B7044" s="171">
        <v>9906.0</v>
      </c>
      <c r="C7044" s="171" t="s">
        <v>4774</v>
      </c>
      <c r="D7044" s="171"/>
      <c r="E7044" s="171" t="s">
        <v>20634</v>
      </c>
      <c r="F7044" s="171"/>
      <c r="G7044" s="171" t="s">
        <v>23474</v>
      </c>
      <c r="H7044" s="172" t="s">
        <v>23474</v>
      </c>
      <c r="I7044" s="173">
        <v>3620.0</v>
      </c>
      <c r="J7044" s="174">
        <v>800.0</v>
      </c>
      <c r="K7044" s="179">
        <v>0.0</v>
      </c>
      <c r="L7044" s="178">
        <v>800.0</v>
      </c>
      <c r="M7044" s="177">
        <v>0.0</v>
      </c>
      <c r="N7044" s="178">
        <v>0.0</v>
      </c>
      <c r="O7044" s="163"/>
      <c r="P7044" s="164"/>
      <c r="Q7044" s="163"/>
      <c r="R7044" s="163"/>
      <c r="S7044" s="168" t="s">
        <v>20645</v>
      </c>
      <c r="T7044" s="164">
        <v>0.0</v>
      </c>
    </row>
    <row r="7045" ht="18.75" customHeight="1">
      <c r="A7045" s="170">
        <v>46059.0</v>
      </c>
      <c r="B7045" s="171">
        <v>18959.0</v>
      </c>
      <c r="C7045" s="171" t="s">
        <v>265</v>
      </c>
      <c r="D7045" s="171" t="s">
        <v>20659</v>
      </c>
      <c r="E7045" s="171">
        <v>14.0</v>
      </c>
      <c r="F7045" s="171" t="s">
        <v>22688</v>
      </c>
      <c r="G7045" s="171" t="s">
        <v>4088</v>
      </c>
      <c r="H7045" s="172" t="s">
        <v>20635</v>
      </c>
      <c r="I7045" s="173">
        <v>13340.0</v>
      </c>
      <c r="J7045" s="174">
        <v>3300.0</v>
      </c>
      <c r="K7045" s="179">
        <v>3300.0</v>
      </c>
      <c r="L7045" s="178"/>
      <c r="M7045" s="177"/>
      <c r="N7045" s="178"/>
      <c r="O7045" s="163"/>
      <c r="P7045" s="164"/>
      <c r="Q7045" s="163"/>
      <c r="R7045" s="163"/>
      <c r="S7045" s="168"/>
      <c r="T7045" s="164"/>
    </row>
    <row r="7046" ht="18.75" customHeight="1">
      <c r="A7046" s="170">
        <v>46059.0</v>
      </c>
      <c r="B7046" s="171">
        <v>18960.0</v>
      </c>
      <c r="C7046" s="171" t="s">
        <v>21501</v>
      </c>
      <c r="D7046" s="171" t="s">
        <v>20659</v>
      </c>
      <c r="E7046" s="171">
        <v>14.0</v>
      </c>
      <c r="F7046" s="171" t="s">
        <v>20778</v>
      </c>
      <c r="G7046" s="171" t="s">
        <v>4075</v>
      </c>
      <c r="H7046" s="172" t="s">
        <v>20635</v>
      </c>
      <c r="I7046" s="173">
        <v>12160.0</v>
      </c>
      <c r="J7046" s="174">
        <v>2120.0</v>
      </c>
      <c r="K7046" s="179">
        <v>2120.0</v>
      </c>
      <c r="L7046" s="178"/>
      <c r="M7046" s="177"/>
      <c r="N7046" s="178"/>
      <c r="O7046" s="163"/>
      <c r="P7046" s="164"/>
      <c r="Q7046" s="163"/>
      <c r="R7046" s="163"/>
      <c r="S7046" s="168"/>
      <c r="T7046" s="164"/>
    </row>
    <row r="7047" ht="18.75" customHeight="1">
      <c r="A7047" s="170">
        <v>46059.0</v>
      </c>
      <c r="B7047" s="171">
        <v>18961.0</v>
      </c>
      <c r="C7047" s="171" t="s">
        <v>21413</v>
      </c>
      <c r="D7047" s="171" t="s">
        <v>20659</v>
      </c>
      <c r="E7047" s="171">
        <v>12.0</v>
      </c>
      <c r="F7047" s="171" t="s">
        <v>22798</v>
      </c>
      <c r="G7047" s="171" t="s">
        <v>196</v>
      </c>
      <c r="H7047" s="172" t="s">
        <v>20635</v>
      </c>
      <c r="I7047" s="173">
        <v>13680.0</v>
      </c>
      <c r="J7047" s="174">
        <v>3640.0</v>
      </c>
      <c r="K7047" s="179">
        <v>3640.0</v>
      </c>
      <c r="L7047" s="178"/>
      <c r="M7047" s="177"/>
      <c r="N7047" s="178"/>
      <c r="O7047" s="163"/>
      <c r="P7047" s="164"/>
      <c r="Q7047" s="163"/>
      <c r="R7047" s="163"/>
      <c r="S7047" s="168"/>
      <c r="T7047" s="164"/>
    </row>
    <row r="7048" ht="18.75" customHeight="1">
      <c r="A7048" s="170">
        <v>46059.0</v>
      </c>
      <c r="B7048" s="171">
        <v>18962.0</v>
      </c>
      <c r="C7048" s="171" t="s">
        <v>21576</v>
      </c>
      <c r="D7048" s="171" t="s">
        <v>20687</v>
      </c>
      <c r="E7048" s="171">
        <v>8.0</v>
      </c>
      <c r="F7048" s="171" t="s">
        <v>20713</v>
      </c>
      <c r="G7048" s="171" t="s">
        <v>19889</v>
      </c>
      <c r="H7048" s="172" t="s">
        <v>20638</v>
      </c>
      <c r="I7048" s="173">
        <v>19080.0</v>
      </c>
      <c r="J7048" s="174">
        <v>9060.0</v>
      </c>
      <c r="K7048" s="179"/>
      <c r="L7048" s="178"/>
      <c r="M7048" s="177"/>
      <c r="N7048" s="178">
        <v>9060.0</v>
      </c>
      <c r="O7048" s="163"/>
      <c r="P7048" s="164"/>
      <c r="Q7048" s="163"/>
      <c r="R7048" s="163"/>
      <c r="S7048" s="168"/>
      <c r="T7048" s="164"/>
    </row>
    <row r="7049" ht="18.75" customHeight="1">
      <c r="A7049" s="170">
        <v>46062.0</v>
      </c>
      <c r="B7049" s="171">
        <v>18963.0</v>
      </c>
      <c r="C7049" s="171" t="s">
        <v>23475</v>
      </c>
      <c r="D7049" s="171" t="s">
        <v>20687</v>
      </c>
      <c r="E7049" s="171">
        <v>8.0</v>
      </c>
      <c r="F7049" s="171" t="s">
        <v>20739</v>
      </c>
      <c r="G7049" s="171" t="s">
        <v>20256</v>
      </c>
      <c r="H7049" s="172" t="s">
        <v>20669</v>
      </c>
      <c r="I7049" s="173">
        <v>10960.0</v>
      </c>
      <c r="J7049" s="174">
        <v>940.0</v>
      </c>
      <c r="K7049" s="179"/>
      <c r="L7049" s="178">
        <v>940.0</v>
      </c>
      <c r="M7049" s="177"/>
      <c r="N7049" s="178"/>
      <c r="O7049" s="163"/>
      <c r="P7049" s="164"/>
      <c r="Q7049" s="163"/>
      <c r="R7049" s="163"/>
      <c r="S7049" s="168"/>
      <c r="T7049" s="164"/>
    </row>
    <row r="7050" ht="18.75" customHeight="1">
      <c r="A7050" s="189">
        <v>46060.0</v>
      </c>
      <c r="B7050" s="171">
        <v>9907.0</v>
      </c>
      <c r="C7050" s="171" t="s">
        <v>4017</v>
      </c>
      <c r="D7050" s="171"/>
      <c r="E7050" s="171" t="s">
        <v>20634</v>
      </c>
      <c r="F7050" s="171"/>
      <c r="G7050" s="171" t="s">
        <v>4500</v>
      </c>
      <c r="H7050" s="172" t="s">
        <v>4500</v>
      </c>
      <c r="I7050" s="173">
        <v>3980.0</v>
      </c>
      <c r="J7050" s="174">
        <v>740.0</v>
      </c>
      <c r="K7050" s="179">
        <v>740.0</v>
      </c>
      <c r="L7050" s="178">
        <v>0.0</v>
      </c>
      <c r="M7050" s="177">
        <v>0.0</v>
      </c>
      <c r="N7050" s="178">
        <v>0.0</v>
      </c>
      <c r="O7050" s="163"/>
      <c r="P7050" s="164"/>
      <c r="Q7050" s="163"/>
      <c r="R7050" s="163"/>
      <c r="S7050" s="168" t="s">
        <v>20645</v>
      </c>
      <c r="T7050" s="164">
        <v>0.0</v>
      </c>
    </row>
    <row r="7051" ht="18.75" customHeight="1">
      <c r="A7051" s="189">
        <v>46062.346505891204</v>
      </c>
      <c r="B7051" s="171">
        <v>9908.0</v>
      </c>
      <c r="C7051" s="171" t="s">
        <v>4017</v>
      </c>
      <c r="D7051" s="171"/>
      <c r="E7051" s="171" t="s">
        <v>20634</v>
      </c>
      <c r="F7051" s="171"/>
      <c r="G7051" s="171" t="s">
        <v>4500</v>
      </c>
      <c r="H7051" s="172" t="s">
        <v>4500</v>
      </c>
      <c r="I7051" s="173">
        <v>3880.0</v>
      </c>
      <c r="J7051" s="174">
        <v>900.0</v>
      </c>
      <c r="K7051" s="179">
        <v>900.0</v>
      </c>
      <c r="L7051" s="178">
        <v>0.0</v>
      </c>
      <c r="M7051" s="177">
        <v>0.0</v>
      </c>
      <c r="N7051" s="178">
        <v>0.0</v>
      </c>
      <c r="O7051" s="163"/>
      <c r="P7051" s="164"/>
      <c r="Q7051" s="163"/>
      <c r="R7051" s="163"/>
      <c r="S7051" s="168" t="s">
        <v>20645</v>
      </c>
      <c r="T7051" s="164">
        <v>0.0</v>
      </c>
    </row>
    <row r="7052" ht="18.75" customHeight="1">
      <c r="A7052" s="170">
        <v>46062.0</v>
      </c>
      <c r="B7052" s="171">
        <v>18964.0</v>
      </c>
      <c r="C7052" s="171" t="s">
        <v>23476</v>
      </c>
      <c r="D7052" s="171" t="s">
        <v>20687</v>
      </c>
      <c r="E7052" s="171">
        <v>8.0</v>
      </c>
      <c r="F7052" s="171" t="s">
        <v>21012</v>
      </c>
      <c r="G7052" s="171" t="s">
        <v>20263</v>
      </c>
      <c r="H7052" s="172" t="s">
        <v>20635</v>
      </c>
      <c r="I7052" s="173">
        <v>12260.0</v>
      </c>
      <c r="J7052" s="174">
        <v>2240.0</v>
      </c>
      <c r="K7052" s="179">
        <v>2240.0</v>
      </c>
      <c r="L7052" s="178"/>
      <c r="M7052" s="177"/>
      <c r="N7052" s="178"/>
      <c r="O7052" s="163"/>
      <c r="P7052" s="164"/>
      <c r="Q7052" s="163"/>
      <c r="R7052" s="163"/>
      <c r="S7052" s="168"/>
      <c r="T7052" s="164"/>
    </row>
    <row r="7053" ht="18.75" customHeight="1">
      <c r="A7053" s="170">
        <v>46062.0</v>
      </c>
      <c r="B7053" s="171">
        <v>18965.0</v>
      </c>
      <c r="C7053" s="171" t="s">
        <v>21369</v>
      </c>
      <c r="D7053" s="171" t="s">
        <v>20659</v>
      </c>
      <c r="E7053" s="171">
        <v>8.0</v>
      </c>
      <c r="F7053" s="171" t="s">
        <v>21064</v>
      </c>
      <c r="G7053" s="171" t="s">
        <v>4824</v>
      </c>
      <c r="H7053" s="172" t="s">
        <v>20635</v>
      </c>
      <c r="I7053" s="173">
        <v>10980.0</v>
      </c>
      <c r="J7053" s="174">
        <v>1280.0</v>
      </c>
      <c r="K7053" s="179">
        <v>1280.0</v>
      </c>
      <c r="L7053" s="178"/>
      <c r="M7053" s="177"/>
      <c r="N7053" s="178"/>
      <c r="O7053" s="163"/>
      <c r="P7053" s="164"/>
      <c r="Q7053" s="163"/>
      <c r="R7053" s="163"/>
      <c r="S7053" s="168"/>
      <c r="T7053" s="164"/>
    </row>
    <row r="7054" ht="18.75" customHeight="1">
      <c r="A7054" s="170">
        <v>46062.0</v>
      </c>
      <c r="B7054" s="171">
        <v>18966.0</v>
      </c>
      <c r="C7054" s="171" t="s">
        <v>23122</v>
      </c>
      <c r="D7054" s="171" t="s">
        <v>20687</v>
      </c>
      <c r="E7054" s="171">
        <v>8.0</v>
      </c>
      <c r="F7054" s="171" t="s">
        <v>21036</v>
      </c>
      <c r="G7054" s="171" t="s">
        <v>16640</v>
      </c>
      <c r="H7054" s="172" t="s">
        <v>20635</v>
      </c>
      <c r="I7054" s="173">
        <v>12180.0</v>
      </c>
      <c r="J7054" s="174">
        <v>2160.0</v>
      </c>
      <c r="K7054" s="179">
        <v>2160.0</v>
      </c>
      <c r="L7054" s="178"/>
      <c r="M7054" s="177"/>
      <c r="N7054" s="178"/>
      <c r="O7054" s="163"/>
      <c r="P7054" s="164"/>
      <c r="Q7054" s="163"/>
      <c r="R7054" s="163"/>
      <c r="S7054" s="168"/>
      <c r="T7054" s="164"/>
    </row>
    <row r="7055" ht="18.75" customHeight="1">
      <c r="A7055" s="189">
        <v>46062.38917738426</v>
      </c>
      <c r="B7055" s="171">
        <v>9910.0</v>
      </c>
      <c r="C7055" s="171" t="s">
        <v>744</v>
      </c>
      <c r="D7055" s="171"/>
      <c r="E7055" s="171" t="s">
        <v>20634</v>
      </c>
      <c r="F7055" s="171"/>
      <c r="G7055" s="171"/>
      <c r="H7055" s="172"/>
      <c r="I7055" s="173">
        <v>2760.0</v>
      </c>
      <c r="J7055" s="174">
        <v>200.0</v>
      </c>
      <c r="K7055" s="179">
        <v>0.0</v>
      </c>
      <c r="L7055" s="178">
        <v>200.0</v>
      </c>
      <c r="M7055" s="177">
        <v>0.0</v>
      </c>
      <c r="N7055" s="178">
        <v>0.0</v>
      </c>
      <c r="O7055" s="163"/>
      <c r="P7055" s="164"/>
      <c r="Q7055" s="163"/>
      <c r="R7055" s="163"/>
      <c r="S7055" s="168" t="s">
        <v>20645</v>
      </c>
      <c r="T7055" s="164">
        <v>0.0</v>
      </c>
    </row>
    <row r="7056" ht="18.75" customHeight="1">
      <c r="A7056" s="170">
        <v>46062.0</v>
      </c>
      <c r="B7056" s="171">
        <v>18967.0</v>
      </c>
      <c r="C7056" s="171" t="s">
        <v>23284</v>
      </c>
      <c r="D7056" s="171" t="s">
        <v>20659</v>
      </c>
      <c r="E7056" s="171">
        <v>8.0</v>
      </c>
      <c r="F7056" s="171" t="s">
        <v>21331</v>
      </c>
      <c r="G7056" s="171" t="s">
        <v>18305</v>
      </c>
      <c r="H7056" s="172" t="s">
        <v>20635</v>
      </c>
      <c r="I7056" s="173">
        <v>16700.0</v>
      </c>
      <c r="J7056" s="174">
        <v>7000.0</v>
      </c>
      <c r="K7056" s="179">
        <v>7000.0</v>
      </c>
      <c r="L7056" s="178"/>
      <c r="M7056" s="177"/>
      <c r="N7056" s="178"/>
      <c r="O7056" s="163"/>
      <c r="P7056" s="164"/>
      <c r="Q7056" s="163"/>
      <c r="R7056" s="163"/>
      <c r="S7056" s="168"/>
      <c r="T7056" s="164"/>
    </row>
    <row r="7057" ht="18.75" customHeight="1">
      <c r="A7057" s="189">
        <v>46060.0</v>
      </c>
      <c r="B7057" s="171">
        <v>9911.0</v>
      </c>
      <c r="C7057" s="171" t="s">
        <v>6423</v>
      </c>
      <c r="D7057" s="171"/>
      <c r="E7057" s="171" t="s">
        <v>20634</v>
      </c>
      <c r="F7057" s="171"/>
      <c r="G7057" s="171" t="s">
        <v>19727</v>
      </c>
      <c r="H7057" s="172" t="s">
        <v>19727</v>
      </c>
      <c r="I7057" s="173">
        <v>3700.0</v>
      </c>
      <c r="J7057" s="174">
        <v>200.0</v>
      </c>
      <c r="K7057" s="179">
        <v>0.0</v>
      </c>
      <c r="L7057" s="178">
        <v>0.0</v>
      </c>
      <c r="M7057" s="177">
        <v>0.0</v>
      </c>
      <c r="N7057" s="178">
        <v>0.0</v>
      </c>
      <c r="O7057" s="163"/>
      <c r="P7057" s="164"/>
      <c r="Q7057" s="163"/>
      <c r="R7057" s="163"/>
      <c r="S7057" s="168" t="s">
        <v>20645</v>
      </c>
      <c r="T7057" s="164">
        <v>0.0</v>
      </c>
    </row>
    <row r="7058" ht="18.75" customHeight="1">
      <c r="A7058" s="189">
        <v>46060.0</v>
      </c>
      <c r="B7058" s="171">
        <v>9912.0</v>
      </c>
      <c r="C7058" s="171" t="s">
        <v>6423</v>
      </c>
      <c r="D7058" s="171"/>
      <c r="E7058" s="171" t="s">
        <v>20634</v>
      </c>
      <c r="F7058" s="171"/>
      <c r="G7058" s="171" t="s">
        <v>19727</v>
      </c>
      <c r="H7058" s="172" t="s">
        <v>19727</v>
      </c>
      <c r="I7058" s="173">
        <v>3500.0</v>
      </c>
      <c r="J7058" s="174">
        <v>700.0</v>
      </c>
      <c r="K7058" s="179">
        <v>0.0</v>
      </c>
      <c r="L7058" s="178">
        <v>700.0</v>
      </c>
      <c r="M7058" s="177">
        <v>0.0</v>
      </c>
      <c r="N7058" s="178">
        <v>0.0</v>
      </c>
      <c r="O7058" s="163"/>
      <c r="P7058" s="164"/>
      <c r="Q7058" s="163"/>
      <c r="R7058" s="163"/>
      <c r="S7058" s="168" t="s">
        <v>20645</v>
      </c>
      <c r="T7058" s="164">
        <v>0.0</v>
      </c>
    </row>
    <row r="7059" ht="18.75" customHeight="1">
      <c r="A7059" s="189">
        <v>46062.579299212965</v>
      </c>
      <c r="B7059" s="171">
        <v>9913.0</v>
      </c>
      <c r="C7059" s="171" t="s">
        <v>6423</v>
      </c>
      <c r="D7059" s="171"/>
      <c r="E7059" s="171" t="s">
        <v>20634</v>
      </c>
      <c r="F7059" s="171"/>
      <c r="G7059" s="171" t="s">
        <v>19722</v>
      </c>
      <c r="H7059" s="172" t="s">
        <v>19722</v>
      </c>
      <c r="I7059" s="173">
        <v>3320.0</v>
      </c>
      <c r="J7059" s="174">
        <v>160.0</v>
      </c>
      <c r="K7059" s="179">
        <v>0.0</v>
      </c>
      <c r="L7059" s="178">
        <v>0.0</v>
      </c>
      <c r="M7059" s="177">
        <v>0.0</v>
      </c>
      <c r="N7059" s="178">
        <v>0.0</v>
      </c>
      <c r="O7059" s="163"/>
      <c r="P7059" s="164"/>
      <c r="Q7059" s="163"/>
      <c r="R7059" s="163"/>
      <c r="S7059" s="168" t="s">
        <v>20645</v>
      </c>
      <c r="T7059" s="164">
        <v>0.0</v>
      </c>
    </row>
    <row r="7060" ht="18.75" customHeight="1">
      <c r="A7060" s="189">
        <v>46062.58100194445</v>
      </c>
      <c r="B7060" s="171">
        <v>9914.0</v>
      </c>
      <c r="C7060" s="171" t="s">
        <v>6423</v>
      </c>
      <c r="D7060" s="171"/>
      <c r="E7060" s="171" t="s">
        <v>20634</v>
      </c>
      <c r="F7060" s="171"/>
      <c r="G7060" s="171" t="s">
        <v>19722</v>
      </c>
      <c r="H7060" s="172" t="s">
        <v>19722</v>
      </c>
      <c r="I7060" s="173">
        <v>3160.0</v>
      </c>
      <c r="J7060" s="174">
        <v>340.0</v>
      </c>
      <c r="K7060" s="179">
        <v>0.0</v>
      </c>
      <c r="L7060" s="178">
        <v>340.0</v>
      </c>
      <c r="M7060" s="177">
        <v>0.0</v>
      </c>
      <c r="N7060" s="178">
        <v>0.0</v>
      </c>
      <c r="O7060" s="163"/>
      <c r="P7060" s="164"/>
      <c r="Q7060" s="163"/>
      <c r="R7060" s="163"/>
      <c r="S7060" s="168" t="s">
        <v>20645</v>
      </c>
      <c r="T7060" s="164">
        <v>0.0</v>
      </c>
    </row>
    <row r="7061" ht="18.75" customHeight="1">
      <c r="A7061" s="189">
        <v>46062.58154983797</v>
      </c>
      <c r="B7061" s="171">
        <v>9915.0</v>
      </c>
      <c r="C7061" s="171" t="s">
        <v>6423</v>
      </c>
      <c r="D7061" s="171"/>
      <c r="E7061" s="171" t="s">
        <v>20634</v>
      </c>
      <c r="F7061" s="171"/>
      <c r="G7061" s="171" t="s">
        <v>19727</v>
      </c>
      <c r="H7061" s="172" t="s">
        <v>19727</v>
      </c>
      <c r="I7061" s="173">
        <v>3660.0</v>
      </c>
      <c r="J7061" s="174">
        <v>320.0</v>
      </c>
      <c r="K7061" s="179">
        <v>0.0</v>
      </c>
      <c r="L7061" s="178">
        <v>0.0</v>
      </c>
      <c r="M7061" s="177">
        <v>0.0</v>
      </c>
      <c r="N7061" s="178">
        <v>0.0</v>
      </c>
      <c r="O7061" s="163"/>
      <c r="P7061" s="164"/>
      <c r="Q7061" s="163"/>
      <c r="R7061" s="163"/>
      <c r="S7061" s="168" t="s">
        <v>20645</v>
      </c>
      <c r="T7061" s="164">
        <v>0.0</v>
      </c>
    </row>
    <row r="7062" ht="18.75" customHeight="1">
      <c r="A7062" s="189">
        <v>46062.58326377315</v>
      </c>
      <c r="B7062" s="171">
        <v>9916.0</v>
      </c>
      <c r="C7062" s="171" t="s">
        <v>6423</v>
      </c>
      <c r="D7062" s="171"/>
      <c r="E7062" s="171" t="s">
        <v>20634</v>
      </c>
      <c r="F7062" s="171"/>
      <c r="G7062" s="171" t="s">
        <v>19727</v>
      </c>
      <c r="H7062" s="172" t="s">
        <v>19727</v>
      </c>
      <c r="I7062" s="173">
        <v>3340.0</v>
      </c>
      <c r="J7062" s="174">
        <v>580.0</v>
      </c>
      <c r="K7062" s="179">
        <v>0.0</v>
      </c>
      <c r="L7062" s="178">
        <v>580.0</v>
      </c>
      <c r="M7062" s="177">
        <v>0.0</v>
      </c>
      <c r="N7062" s="178">
        <v>0.0</v>
      </c>
      <c r="O7062" s="163"/>
      <c r="P7062" s="164"/>
      <c r="Q7062" s="163"/>
      <c r="R7062" s="163"/>
      <c r="S7062" s="168" t="s">
        <v>20645</v>
      </c>
      <c r="T7062" s="164">
        <v>0.0</v>
      </c>
    </row>
    <row r="7063" ht="18.75" customHeight="1">
      <c r="A7063" s="170">
        <v>46062.0</v>
      </c>
      <c r="B7063" s="171">
        <v>18968.0</v>
      </c>
      <c r="C7063" s="171" t="s">
        <v>23477</v>
      </c>
      <c r="D7063" s="171" t="s">
        <v>20659</v>
      </c>
      <c r="E7063" s="171">
        <v>6.0</v>
      </c>
      <c r="F7063" s="171" t="s">
        <v>20708</v>
      </c>
      <c r="G7063" s="171" t="s">
        <v>20299</v>
      </c>
      <c r="H7063" s="172" t="s">
        <v>20669</v>
      </c>
      <c r="I7063" s="173">
        <v>10020.0</v>
      </c>
      <c r="J7063" s="174">
        <v>180.0</v>
      </c>
      <c r="K7063" s="179"/>
      <c r="L7063" s="178">
        <v>180.0</v>
      </c>
      <c r="M7063" s="177"/>
      <c r="N7063" s="178"/>
      <c r="O7063" s="163"/>
      <c r="P7063" s="164"/>
      <c r="Q7063" s="163"/>
      <c r="R7063" s="163"/>
      <c r="S7063" s="168"/>
      <c r="T7063" s="164"/>
    </row>
    <row r="7064" ht="18.75" customHeight="1">
      <c r="A7064" s="170">
        <v>46062.0</v>
      </c>
      <c r="B7064" s="171">
        <v>18969.0</v>
      </c>
      <c r="C7064" s="171" t="s">
        <v>23473</v>
      </c>
      <c r="D7064" s="171" t="s">
        <v>20687</v>
      </c>
      <c r="E7064" s="171">
        <v>8.0</v>
      </c>
      <c r="F7064" s="171" t="s">
        <v>21036</v>
      </c>
      <c r="G7064" s="171" t="s">
        <v>20202</v>
      </c>
      <c r="H7064" s="172" t="s">
        <v>20635</v>
      </c>
      <c r="I7064" s="173">
        <v>12380.0</v>
      </c>
      <c r="J7064" s="174">
        <v>2360.0</v>
      </c>
      <c r="K7064" s="179">
        <v>2360.0</v>
      </c>
      <c r="L7064" s="178"/>
      <c r="M7064" s="177"/>
      <c r="N7064" s="178"/>
      <c r="O7064" s="163"/>
      <c r="P7064" s="164"/>
      <c r="Q7064" s="163"/>
      <c r="R7064" s="163"/>
      <c r="S7064" s="168"/>
      <c r="T7064" s="164"/>
    </row>
    <row r="7065" ht="18.75" customHeight="1">
      <c r="A7065" s="189">
        <v>46062.58413474537</v>
      </c>
      <c r="B7065" s="171">
        <v>9917.0</v>
      </c>
      <c r="C7065" s="171" t="s">
        <v>4017</v>
      </c>
      <c r="D7065" s="171"/>
      <c r="E7065" s="171" t="s">
        <v>20634</v>
      </c>
      <c r="F7065" s="171"/>
      <c r="G7065" s="171" t="s">
        <v>4500</v>
      </c>
      <c r="H7065" s="172" t="s">
        <v>4500</v>
      </c>
      <c r="I7065" s="173">
        <v>4240.0</v>
      </c>
      <c r="J7065" s="174">
        <v>1120.0</v>
      </c>
      <c r="K7065" s="179">
        <v>0.0</v>
      </c>
      <c r="L7065" s="178">
        <v>0.0</v>
      </c>
      <c r="M7065" s="177">
        <v>560.0</v>
      </c>
      <c r="N7065" s="178">
        <v>0.0</v>
      </c>
      <c r="O7065" s="163"/>
      <c r="P7065" s="164"/>
      <c r="Q7065" s="163"/>
      <c r="R7065" s="163"/>
      <c r="S7065" s="168" t="s">
        <v>20645</v>
      </c>
      <c r="T7065" s="164">
        <v>0.0</v>
      </c>
    </row>
    <row r="7066" ht="18.75" customHeight="1">
      <c r="A7066" s="170">
        <v>46062.0</v>
      </c>
      <c r="B7066" s="171">
        <v>18970.0</v>
      </c>
      <c r="C7066" s="171" t="s">
        <v>20892</v>
      </c>
      <c r="D7066" s="171" t="s">
        <v>20659</v>
      </c>
      <c r="E7066" s="171">
        <v>14.0</v>
      </c>
      <c r="F7066" s="171" t="s">
        <v>23478</v>
      </c>
      <c r="G7066" s="171" t="s">
        <v>4576</v>
      </c>
      <c r="H7066" s="172" t="s">
        <v>20635</v>
      </c>
      <c r="I7066" s="173">
        <v>12540.0</v>
      </c>
      <c r="J7066" s="174">
        <v>2500.0</v>
      </c>
      <c r="K7066" s="179">
        <v>2500.0</v>
      </c>
      <c r="L7066" s="178"/>
      <c r="M7066" s="177"/>
      <c r="N7066" s="178"/>
      <c r="O7066" s="163"/>
      <c r="P7066" s="164"/>
      <c r="Q7066" s="163"/>
      <c r="R7066" s="163"/>
      <c r="S7066" s="168"/>
      <c r="T7066" s="164"/>
    </row>
    <row r="7067" ht="18.75" customHeight="1">
      <c r="A7067" s="189">
        <v>46062.60206943287</v>
      </c>
      <c r="B7067" s="171">
        <v>9918.0</v>
      </c>
      <c r="C7067" s="171" t="s">
        <v>4031</v>
      </c>
      <c r="D7067" s="171"/>
      <c r="E7067" s="171" t="s">
        <v>20634</v>
      </c>
      <c r="F7067" s="171"/>
      <c r="G7067" s="171" t="s">
        <v>20697</v>
      </c>
      <c r="H7067" s="172" t="s">
        <v>20697</v>
      </c>
      <c r="I7067" s="173">
        <v>3060.0</v>
      </c>
      <c r="J7067" s="174">
        <v>180.0</v>
      </c>
      <c r="K7067" s="179">
        <v>180.0</v>
      </c>
      <c r="L7067" s="178">
        <v>0.0</v>
      </c>
      <c r="M7067" s="177">
        <v>0.0</v>
      </c>
      <c r="N7067" s="178">
        <v>0.0</v>
      </c>
      <c r="O7067" s="163"/>
      <c r="P7067" s="164"/>
      <c r="Q7067" s="163"/>
      <c r="R7067" s="163"/>
      <c r="S7067" s="168" t="s">
        <v>20645</v>
      </c>
      <c r="T7067" s="164">
        <v>0.0</v>
      </c>
    </row>
    <row r="7068" ht="18.75" customHeight="1">
      <c r="A7068" s="189">
        <v>46062.64902513889</v>
      </c>
      <c r="B7068" s="171">
        <v>9919.0</v>
      </c>
      <c r="C7068" s="171" t="s">
        <v>2851</v>
      </c>
      <c r="D7068" s="171"/>
      <c r="E7068" s="171" t="s">
        <v>20634</v>
      </c>
      <c r="F7068" s="171"/>
      <c r="G7068" s="171" t="s">
        <v>4380</v>
      </c>
      <c r="H7068" s="172" t="s">
        <v>4380</v>
      </c>
      <c r="I7068" s="173">
        <v>2440.0</v>
      </c>
      <c r="J7068" s="174">
        <v>160.0</v>
      </c>
      <c r="K7068" s="179">
        <v>160.0</v>
      </c>
      <c r="L7068" s="178">
        <v>0.0</v>
      </c>
      <c r="M7068" s="177">
        <v>0.0</v>
      </c>
      <c r="N7068" s="178">
        <v>0.0</v>
      </c>
      <c r="O7068" s="163"/>
      <c r="P7068" s="164"/>
      <c r="Q7068" s="163"/>
      <c r="R7068" s="163"/>
      <c r="S7068" s="168" t="s">
        <v>20645</v>
      </c>
      <c r="T7068" s="164">
        <v>0.0</v>
      </c>
    </row>
    <row r="7069" ht="18.75" customHeight="1">
      <c r="A7069" s="170">
        <v>46062.0</v>
      </c>
      <c r="B7069" s="171">
        <v>18971.0</v>
      </c>
      <c r="C7069" s="171" t="s">
        <v>20760</v>
      </c>
      <c r="D7069" s="171" t="s">
        <v>20687</v>
      </c>
      <c r="E7069" s="171">
        <v>14.0</v>
      </c>
      <c r="F7069" s="171" t="s">
        <v>20778</v>
      </c>
      <c r="G7069" s="171" t="s">
        <v>4038</v>
      </c>
      <c r="H7069" s="172" t="s">
        <v>20635</v>
      </c>
      <c r="I7069" s="173">
        <v>12080.0</v>
      </c>
      <c r="J7069" s="174">
        <v>2040.0</v>
      </c>
      <c r="K7069" s="179">
        <v>2040.0</v>
      </c>
      <c r="L7069" s="178"/>
      <c r="M7069" s="177"/>
      <c r="N7069" s="178"/>
      <c r="O7069" s="163"/>
      <c r="P7069" s="164"/>
      <c r="Q7069" s="163"/>
      <c r="R7069" s="163"/>
      <c r="S7069" s="168"/>
      <c r="T7069" s="164"/>
    </row>
    <row r="7070" ht="18.75" customHeight="1">
      <c r="A7070" s="170">
        <v>46062.0</v>
      </c>
      <c r="B7070" s="171">
        <v>18972.0</v>
      </c>
      <c r="C7070" s="171" t="s">
        <v>21572</v>
      </c>
      <c r="D7070" s="171" t="s">
        <v>20659</v>
      </c>
      <c r="E7070" s="171">
        <v>8.0</v>
      </c>
      <c r="F7070" s="171" t="s">
        <v>20814</v>
      </c>
      <c r="G7070" s="171" t="s">
        <v>5038</v>
      </c>
      <c r="H7070" s="172" t="s">
        <v>20635</v>
      </c>
      <c r="I7070" s="173">
        <v>14100.0</v>
      </c>
      <c r="J7070" s="174">
        <v>4400.0</v>
      </c>
      <c r="K7070" s="179">
        <v>4400.0</v>
      </c>
      <c r="L7070" s="178"/>
      <c r="M7070" s="177"/>
      <c r="N7070" s="178"/>
      <c r="O7070" s="163"/>
      <c r="P7070" s="164"/>
      <c r="Q7070" s="163"/>
      <c r="R7070" s="163"/>
      <c r="S7070" s="168"/>
      <c r="T7070" s="164"/>
    </row>
    <row r="7071" ht="18.75" customHeight="1">
      <c r="A7071" s="170">
        <v>46063.0</v>
      </c>
      <c r="B7071" s="171">
        <v>18973.0</v>
      </c>
      <c r="C7071" s="171" t="s">
        <v>4112</v>
      </c>
      <c r="D7071" s="171" t="s">
        <v>20659</v>
      </c>
      <c r="E7071" s="171" t="s">
        <v>132</v>
      </c>
      <c r="F7071" s="171" t="s">
        <v>21442</v>
      </c>
      <c r="G7071" s="171" t="s">
        <v>4655</v>
      </c>
      <c r="H7071" s="172" t="s">
        <v>20635</v>
      </c>
      <c r="I7071" s="173">
        <v>11680.0</v>
      </c>
      <c r="J7071" s="174">
        <v>1320.0</v>
      </c>
      <c r="K7071" s="179">
        <v>1320.0</v>
      </c>
      <c r="L7071" s="178"/>
      <c r="M7071" s="177"/>
      <c r="N7071" s="178"/>
      <c r="O7071" s="163"/>
      <c r="P7071" s="164"/>
      <c r="Q7071" s="163"/>
      <c r="R7071" s="163"/>
      <c r="S7071" s="168"/>
      <c r="T7071" s="164"/>
    </row>
    <row r="7072" ht="18.75" customHeight="1">
      <c r="A7072" s="170">
        <v>46062.0</v>
      </c>
      <c r="B7072" s="171">
        <v>18974.0</v>
      </c>
      <c r="C7072" s="171" t="s">
        <v>10694</v>
      </c>
      <c r="D7072" s="171" t="s">
        <v>20687</v>
      </c>
      <c r="E7072" s="171" t="s">
        <v>177</v>
      </c>
      <c r="F7072" s="171" t="s">
        <v>21987</v>
      </c>
      <c r="G7072" s="171" t="s">
        <v>12664</v>
      </c>
      <c r="H7072" s="172" t="s">
        <v>20635</v>
      </c>
      <c r="I7072" s="173">
        <v>11520.0</v>
      </c>
      <c r="J7072" s="174">
        <v>1280.0</v>
      </c>
      <c r="K7072" s="179">
        <v>1280.0</v>
      </c>
      <c r="L7072" s="178"/>
      <c r="M7072" s="177"/>
      <c r="N7072" s="178"/>
      <c r="O7072" s="163"/>
      <c r="P7072" s="164"/>
      <c r="Q7072" s="163"/>
      <c r="R7072" s="163"/>
      <c r="S7072" s="168"/>
      <c r="T7072" s="164"/>
    </row>
    <row r="7073" ht="18.75" customHeight="1">
      <c r="A7073" s="170">
        <v>46063.0</v>
      </c>
      <c r="B7073" s="171">
        <v>18975.0</v>
      </c>
      <c r="C7073" s="171" t="s">
        <v>22270</v>
      </c>
      <c r="D7073" s="171" t="s">
        <v>20687</v>
      </c>
      <c r="E7073" s="171">
        <v>8.0</v>
      </c>
      <c r="F7073" s="171" t="s">
        <v>20746</v>
      </c>
      <c r="G7073" s="171" t="s">
        <v>20166</v>
      </c>
      <c r="H7073" s="172" t="s">
        <v>20638</v>
      </c>
      <c r="I7073" s="173">
        <v>19340.0</v>
      </c>
      <c r="J7073" s="174">
        <v>9320.0</v>
      </c>
      <c r="K7073" s="179"/>
      <c r="L7073" s="178"/>
      <c r="M7073" s="177"/>
      <c r="N7073" s="178">
        <v>9320.0</v>
      </c>
      <c r="O7073" s="163"/>
      <c r="P7073" s="164"/>
      <c r="Q7073" s="163"/>
      <c r="R7073" s="163"/>
      <c r="S7073" s="168"/>
      <c r="T7073" s="164"/>
    </row>
    <row r="7074" ht="18.75" customHeight="1">
      <c r="A7074" s="170">
        <v>46063.0</v>
      </c>
      <c r="B7074" s="171">
        <v>18976.0</v>
      </c>
      <c r="C7074" s="171" t="s">
        <v>20829</v>
      </c>
      <c r="D7074" s="171" t="s">
        <v>20659</v>
      </c>
      <c r="E7074" s="171">
        <v>8.0</v>
      </c>
      <c r="F7074" s="171" t="s">
        <v>21428</v>
      </c>
      <c r="G7074" s="171" t="s">
        <v>19813</v>
      </c>
      <c r="H7074" s="172" t="s">
        <v>20635</v>
      </c>
      <c r="I7074" s="173">
        <v>12540.0</v>
      </c>
      <c r="J7074" s="174">
        <v>2840.0</v>
      </c>
      <c r="K7074" s="179">
        <v>2840.0</v>
      </c>
      <c r="L7074" s="178"/>
      <c r="M7074" s="177"/>
      <c r="N7074" s="178"/>
      <c r="O7074" s="163"/>
      <c r="P7074" s="164"/>
      <c r="Q7074" s="163"/>
      <c r="R7074" s="163"/>
      <c r="S7074" s="168"/>
      <c r="T7074" s="164"/>
    </row>
    <row r="7075" ht="18.75" customHeight="1">
      <c r="A7075" s="189">
        <v>46063.02901287037</v>
      </c>
      <c r="B7075" s="171">
        <v>9920.0</v>
      </c>
      <c r="C7075" s="171" t="s">
        <v>4017</v>
      </c>
      <c r="D7075" s="171"/>
      <c r="E7075" s="171" t="s">
        <v>20634</v>
      </c>
      <c r="F7075" s="171"/>
      <c r="G7075" s="171" t="s">
        <v>4500</v>
      </c>
      <c r="H7075" s="172" t="s">
        <v>4500</v>
      </c>
      <c r="I7075" s="173">
        <v>4220.0</v>
      </c>
      <c r="J7075" s="174">
        <v>1180.0</v>
      </c>
      <c r="K7075" s="179">
        <v>1180.0</v>
      </c>
      <c r="L7075" s="178">
        <v>0.0</v>
      </c>
      <c r="M7075" s="177">
        <v>0.0</v>
      </c>
      <c r="N7075" s="178">
        <v>0.0</v>
      </c>
      <c r="O7075" s="163"/>
      <c r="P7075" s="164"/>
      <c r="Q7075" s="163"/>
      <c r="R7075" s="163"/>
      <c r="S7075" s="168" t="s">
        <v>20645</v>
      </c>
      <c r="T7075" s="164">
        <v>0.0</v>
      </c>
    </row>
    <row r="7076" ht="18.75" customHeight="1">
      <c r="A7076" s="189">
        <v>46063.36606373843</v>
      </c>
      <c r="B7076" s="171">
        <v>9921.0</v>
      </c>
      <c r="C7076" s="171" t="s">
        <v>3980</v>
      </c>
      <c r="D7076" s="171"/>
      <c r="E7076" s="171" t="s">
        <v>20634</v>
      </c>
      <c r="F7076" s="171"/>
      <c r="G7076" s="171"/>
      <c r="H7076" s="172"/>
      <c r="I7076" s="173">
        <v>2600.0</v>
      </c>
      <c r="J7076" s="174">
        <v>120.0</v>
      </c>
      <c r="K7076" s="179">
        <v>120.0</v>
      </c>
      <c r="L7076" s="178">
        <v>0.0</v>
      </c>
      <c r="M7076" s="177">
        <v>0.0</v>
      </c>
      <c r="N7076" s="178">
        <v>0.0</v>
      </c>
      <c r="O7076" s="163"/>
      <c r="P7076" s="164"/>
      <c r="Q7076" s="163"/>
      <c r="R7076" s="163"/>
      <c r="S7076" s="168" t="s">
        <v>20645</v>
      </c>
      <c r="T7076" s="164">
        <v>0.0</v>
      </c>
    </row>
    <row r="7077" ht="18.75" customHeight="1">
      <c r="A7077" s="170">
        <v>46063.0</v>
      </c>
      <c r="B7077" s="171">
        <v>18977.0</v>
      </c>
      <c r="C7077" s="171" t="s">
        <v>20829</v>
      </c>
      <c r="D7077" s="171" t="s">
        <v>20659</v>
      </c>
      <c r="E7077" s="171">
        <v>8.0</v>
      </c>
      <c r="F7077" s="171" t="s">
        <v>20826</v>
      </c>
      <c r="G7077" s="171" t="s">
        <v>8817</v>
      </c>
      <c r="H7077" s="172" t="s">
        <v>20635</v>
      </c>
      <c r="I7077" s="173">
        <v>10440.0</v>
      </c>
      <c r="J7077" s="174">
        <v>740.0</v>
      </c>
      <c r="K7077" s="179">
        <v>740.0</v>
      </c>
      <c r="L7077" s="178"/>
      <c r="M7077" s="177"/>
      <c r="N7077" s="178"/>
      <c r="O7077" s="163"/>
      <c r="P7077" s="164"/>
      <c r="Q7077" s="163"/>
      <c r="R7077" s="163"/>
      <c r="S7077" s="168"/>
      <c r="T7077" s="164"/>
    </row>
    <row r="7078" ht="18.75" customHeight="1">
      <c r="A7078" s="170">
        <v>46063.0</v>
      </c>
      <c r="B7078" s="171">
        <v>18978.0</v>
      </c>
      <c r="C7078" s="171" t="s">
        <v>20892</v>
      </c>
      <c r="D7078" s="171" t="s">
        <v>20687</v>
      </c>
      <c r="E7078" s="171">
        <v>14.0</v>
      </c>
      <c r="F7078" s="171" t="s">
        <v>20793</v>
      </c>
      <c r="G7078" s="171" t="s">
        <v>4576</v>
      </c>
      <c r="H7078" s="172" t="s">
        <v>20635</v>
      </c>
      <c r="I7078" s="173">
        <v>11840.0</v>
      </c>
      <c r="J7078" s="174">
        <v>1800.0</v>
      </c>
      <c r="K7078" s="179">
        <v>1800.0</v>
      </c>
      <c r="L7078" s="178"/>
      <c r="M7078" s="177"/>
      <c r="N7078" s="178"/>
      <c r="O7078" s="163"/>
      <c r="P7078" s="164"/>
      <c r="Q7078" s="163"/>
      <c r="R7078" s="163"/>
      <c r="S7078" s="168"/>
      <c r="T7078" s="164"/>
    </row>
    <row r="7079" ht="18.75" customHeight="1">
      <c r="A7079" s="189">
        <v>46063.38719408565</v>
      </c>
      <c r="B7079" s="171">
        <v>9922.0</v>
      </c>
      <c r="C7079" s="171" t="s">
        <v>2781</v>
      </c>
      <c r="D7079" s="171"/>
      <c r="E7079" s="171" t="s">
        <v>20634</v>
      </c>
      <c r="F7079" s="171"/>
      <c r="G7079" s="171"/>
      <c r="H7079" s="172"/>
      <c r="I7079" s="173">
        <v>3500.0</v>
      </c>
      <c r="J7079" s="174">
        <v>700.0</v>
      </c>
      <c r="K7079" s="179">
        <v>700.0</v>
      </c>
      <c r="L7079" s="178">
        <v>0.0</v>
      </c>
      <c r="M7079" s="177">
        <v>0.0</v>
      </c>
      <c r="N7079" s="178">
        <v>0.0</v>
      </c>
      <c r="O7079" s="163"/>
      <c r="P7079" s="164"/>
      <c r="Q7079" s="163"/>
      <c r="R7079" s="163"/>
      <c r="S7079" s="168" t="s">
        <v>20645</v>
      </c>
      <c r="T7079" s="164">
        <v>0.0</v>
      </c>
    </row>
    <row r="7080" ht="18.75" customHeight="1">
      <c r="A7080" s="170">
        <v>46063.0</v>
      </c>
      <c r="B7080" s="171">
        <v>18979.0</v>
      </c>
      <c r="C7080" s="171" t="s">
        <v>23479</v>
      </c>
      <c r="D7080" s="171" t="s">
        <v>20687</v>
      </c>
      <c r="E7080" s="171">
        <v>14.0</v>
      </c>
      <c r="F7080" s="171" t="s">
        <v>21057</v>
      </c>
      <c r="G7080" s="171" t="s">
        <v>20344</v>
      </c>
      <c r="H7080" s="172" t="s">
        <v>20635</v>
      </c>
      <c r="I7080" s="173">
        <v>12960.0</v>
      </c>
      <c r="J7080" s="174">
        <v>2920.0</v>
      </c>
      <c r="K7080" s="179">
        <v>2920.0</v>
      </c>
      <c r="L7080" s="178"/>
      <c r="M7080" s="177"/>
      <c r="N7080" s="178"/>
      <c r="O7080" s="163"/>
      <c r="P7080" s="164"/>
      <c r="Q7080" s="163"/>
      <c r="R7080" s="163"/>
      <c r="S7080" s="168"/>
      <c r="T7080" s="164"/>
    </row>
    <row r="7081" ht="18.75" customHeight="1">
      <c r="A7081" s="170">
        <v>46063.0</v>
      </c>
      <c r="B7081" s="171">
        <v>18980.0</v>
      </c>
      <c r="C7081" s="171" t="s">
        <v>20995</v>
      </c>
      <c r="D7081" s="171" t="s">
        <v>20659</v>
      </c>
      <c r="E7081" s="171">
        <v>8.0</v>
      </c>
      <c r="F7081" s="171" t="s">
        <v>20973</v>
      </c>
      <c r="G7081" s="171" t="s">
        <v>16087</v>
      </c>
      <c r="H7081" s="172" t="s">
        <v>20635</v>
      </c>
      <c r="I7081" s="173">
        <v>11800.0</v>
      </c>
      <c r="J7081" s="174">
        <v>2100.0</v>
      </c>
      <c r="K7081" s="179">
        <v>2100.0</v>
      </c>
      <c r="L7081" s="178"/>
      <c r="M7081" s="177"/>
      <c r="N7081" s="178"/>
      <c r="O7081" s="163"/>
      <c r="P7081" s="164"/>
      <c r="Q7081" s="163"/>
      <c r="R7081" s="163"/>
      <c r="S7081" s="168"/>
      <c r="T7081" s="164"/>
    </row>
    <row r="7082" ht="18.75" customHeight="1">
      <c r="A7082" s="189">
        <v>46063.41426951389</v>
      </c>
      <c r="B7082" s="171">
        <v>9923.0</v>
      </c>
      <c r="C7082" s="171" t="s">
        <v>6423</v>
      </c>
      <c r="D7082" s="171"/>
      <c r="E7082" s="171" t="s">
        <v>20634</v>
      </c>
      <c r="F7082" s="171"/>
      <c r="G7082" s="171" t="s">
        <v>19722</v>
      </c>
      <c r="H7082" s="172" t="s">
        <v>19722</v>
      </c>
      <c r="I7082" s="173">
        <v>3200.0</v>
      </c>
      <c r="J7082" s="174">
        <v>140.0</v>
      </c>
      <c r="K7082" s="179">
        <v>0.0</v>
      </c>
      <c r="L7082" s="178">
        <v>0.0</v>
      </c>
      <c r="M7082" s="177">
        <v>0.0</v>
      </c>
      <c r="N7082" s="178">
        <v>0.0</v>
      </c>
      <c r="O7082" s="163"/>
      <c r="P7082" s="164"/>
      <c r="Q7082" s="163"/>
      <c r="R7082" s="163"/>
      <c r="S7082" s="168" t="s">
        <v>20645</v>
      </c>
      <c r="T7082" s="164">
        <v>0.0</v>
      </c>
    </row>
    <row r="7083" ht="18.75" customHeight="1">
      <c r="A7083" s="189">
        <v>46063.483082719904</v>
      </c>
      <c r="B7083" s="171">
        <v>9924.0</v>
      </c>
      <c r="C7083" s="171" t="s">
        <v>6423</v>
      </c>
      <c r="D7083" s="171"/>
      <c r="E7083" s="171" t="s">
        <v>20634</v>
      </c>
      <c r="F7083" s="171"/>
      <c r="G7083" s="171" t="s">
        <v>19722</v>
      </c>
      <c r="H7083" s="172" t="s">
        <v>19722</v>
      </c>
      <c r="I7083" s="173">
        <v>3060.0</v>
      </c>
      <c r="J7083" s="174">
        <v>260.0</v>
      </c>
      <c r="K7083" s="179">
        <v>0.0</v>
      </c>
      <c r="L7083" s="178">
        <v>260.0</v>
      </c>
      <c r="M7083" s="177">
        <v>0.0</v>
      </c>
      <c r="N7083" s="178">
        <v>0.0</v>
      </c>
      <c r="O7083" s="163"/>
      <c r="P7083" s="164"/>
      <c r="Q7083" s="163"/>
      <c r="R7083" s="163"/>
      <c r="S7083" s="168" t="s">
        <v>20645</v>
      </c>
      <c r="T7083" s="164">
        <v>0.0</v>
      </c>
    </row>
    <row r="7084" ht="18.75" customHeight="1">
      <c r="A7084" s="189">
        <v>46063.48369096065</v>
      </c>
      <c r="B7084" s="171">
        <v>9925.0</v>
      </c>
      <c r="C7084" s="171" t="s">
        <v>8901</v>
      </c>
      <c r="D7084" s="171"/>
      <c r="E7084" s="171" t="s">
        <v>20634</v>
      </c>
      <c r="F7084" s="171"/>
      <c r="G7084" s="171" t="s">
        <v>23480</v>
      </c>
      <c r="H7084" s="172" t="s">
        <v>23480</v>
      </c>
      <c r="I7084" s="173">
        <v>12000.0</v>
      </c>
      <c r="J7084" s="174">
        <v>1560.0</v>
      </c>
      <c r="K7084" s="179">
        <v>1560.0</v>
      </c>
      <c r="L7084" s="178">
        <v>0.0</v>
      </c>
      <c r="M7084" s="177">
        <v>0.0</v>
      </c>
      <c r="N7084" s="178">
        <v>0.0</v>
      </c>
      <c r="O7084" s="163"/>
      <c r="P7084" s="164"/>
      <c r="Q7084" s="163"/>
      <c r="R7084" s="163"/>
      <c r="S7084" s="168" t="s">
        <v>20645</v>
      </c>
      <c r="T7084" s="164">
        <v>0.0</v>
      </c>
    </row>
    <row r="7085" ht="18.75" customHeight="1">
      <c r="A7085" s="170">
        <v>46063.0</v>
      </c>
      <c r="B7085" s="171">
        <v>18981.0</v>
      </c>
      <c r="C7085" s="171" t="s">
        <v>829</v>
      </c>
      <c r="D7085" s="171" t="s">
        <v>20659</v>
      </c>
      <c r="E7085" s="171" t="s">
        <v>132</v>
      </c>
      <c r="F7085" s="171" t="s">
        <v>21443</v>
      </c>
      <c r="G7085" s="171" t="s">
        <v>20364</v>
      </c>
      <c r="H7085" s="172" t="s">
        <v>20635</v>
      </c>
      <c r="I7085" s="173">
        <v>14980.0</v>
      </c>
      <c r="J7085" s="174">
        <v>4620.0</v>
      </c>
      <c r="K7085" s="179">
        <v>4620.0</v>
      </c>
      <c r="L7085" s="178"/>
      <c r="M7085" s="177"/>
      <c r="N7085" s="178"/>
      <c r="O7085" s="163"/>
      <c r="P7085" s="164"/>
      <c r="Q7085" s="163"/>
      <c r="R7085" s="163"/>
      <c r="S7085" s="168"/>
      <c r="T7085" s="164"/>
    </row>
    <row r="7086" ht="18.75" customHeight="1">
      <c r="A7086" s="170">
        <v>46063.0</v>
      </c>
      <c r="B7086" s="171">
        <v>18982.0</v>
      </c>
      <c r="C7086" s="171" t="s">
        <v>21334</v>
      </c>
      <c r="D7086" s="171" t="s">
        <v>20687</v>
      </c>
      <c r="E7086" s="171">
        <v>14.0</v>
      </c>
      <c r="F7086" s="171" t="s">
        <v>20838</v>
      </c>
      <c r="G7086" s="171" t="s">
        <v>4102</v>
      </c>
      <c r="H7086" s="172" t="s">
        <v>20635</v>
      </c>
      <c r="I7086" s="173">
        <v>11100.0</v>
      </c>
      <c r="J7086" s="174">
        <v>1060.0</v>
      </c>
      <c r="K7086" s="179">
        <v>1060.0</v>
      </c>
      <c r="L7086" s="178"/>
      <c r="M7086" s="177"/>
      <c r="N7086" s="178"/>
      <c r="O7086" s="163"/>
      <c r="P7086" s="164"/>
      <c r="Q7086" s="163"/>
      <c r="R7086" s="163"/>
      <c r="S7086" s="168"/>
      <c r="T7086" s="164"/>
    </row>
    <row r="7087" ht="18.75" customHeight="1">
      <c r="A7087" s="189">
        <v>46063.510009328704</v>
      </c>
      <c r="B7087" s="171">
        <v>9926.0</v>
      </c>
      <c r="C7087" s="171" t="s">
        <v>22769</v>
      </c>
      <c r="D7087" s="171"/>
      <c r="E7087" s="171" t="s">
        <v>20634</v>
      </c>
      <c r="F7087" s="171"/>
      <c r="G7087" s="171" t="s">
        <v>19727</v>
      </c>
      <c r="H7087" s="172" t="s">
        <v>19727</v>
      </c>
      <c r="I7087" s="173">
        <v>3380.0</v>
      </c>
      <c r="J7087" s="174">
        <v>220.0</v>
      </c>
      <c r="K7087" s="179">
        <v>0.0</v>
      </c>
      <c r="L7087" s="178">
        <v>0.0</v>
      </c>
      <c r="M7087" s="177">
        <v>0.0</v>
      </c>
      <c r="N7087" s="178">
        <v>220.0</v>
      </c>
      <c r="O7087" s="163"/>
      <c r="P7087" s="164"/>
      <c r="Q7087" s="163"/>
      <c r="R7087" s="163"/>
      <c r="S7087" s="168" t="s">
        <v>20645</v>
      </c>
      <c r="T7087" s="164">
        <v>0.0</v>
      </c>
    </row>
    <row r="7088" ht="18.75" customHeight="1">
      <c r="A7088" s="189">
        <v>46063.60307549768</v>
      </c>
      <c r="B7088" s="171">
        <v>9927.0</v>
      </c>
      <c r="C7088" s="171" t="s">
        <v>22769</v>
      </c>
      <c r="D7088" s="171"/>
      <c r="E7088" s="171" t="s">
        <v>20634</v>
      </c>
      <c r="F7088" s="171"/>
      <c r="G7088" s="171" t="s">
        <v>19727</v>
      </c>
      <c r="H7088" s="172" t="s">
        <v>19727</v>
      </c>
      <c r="I7088" s="173">
        <v>3160.0</v>
      </c>
      <c r="J7088" s="174">
        <v>340.0</v>
      </c>
      <c r="K7088" s="179">
        <v>0.0</v>
      </c>
      <c r="L7088" s="178">
        <v>340.0</v>
      </c>
      <c r="M7088" s="177">
        <v>0.0</v>
      </c>
      <c r="N7088" s="178">
        <v>0.0</v>
      </c>
      <c r="O7088" s="163"/>
      <c r="P7088" s="164"/>
      <c r="Q7088" s="163"/>
      <c r="R7088" s="163"/>
      <c r="S7088" s="168" t="s">
        <v>20645</v>
      </c>
      <c r="T7088" s="164">
        <v>0.0</v>
      </c>
    </row>
    <row r="7089" ht="18.75" customHeight="1">
      <c r="A7089" s="170">
        <v>46063.0</v>
      </c>
      <c r="B7089" s="171">
        <v>18983.0</v>
      </c>
      <c r="C7089" s="171" t="s">
        <v>23481</v>
      </c>
      <c r="D7089" s="171" t="s">
        <v>20687</v>
      </c>
      <c r="E7089" s="171">
        <v>8.0</v>
      </c>
      <c r="F7089" s="171" t="s">
        <v>20876</v>
      </c>
      <c r="G7089" s="171" t="s">
        <v>21573</v>
      </c>
      <c r="H7089" s="172" t="s">
        <v>20669</v>
      </c>
      <c r="I7089" s="173">
        <v>10720.0</v>
      </c>
      <c r="J7089" s="174">
        <v>700.0</v>
      </c>
      <c r="K7089" s="179"/>
      <c r="L7089" s="178">
        <v>700.0</v>
      </c>
      <c r="M7089" s="177"/>
      <c r="N7089" s="178"/>
      <c r="O7089" s="163"/>
      <c r="P7089" s="164"/>
      <c r="Q7089" s="163"/>
      <c r="R7089" s="163"/>
      <c r="S7089" s="168"/>
      <c r="T7089" s="164"/>
    </row>
    <row r="7090" ht="18.75" customHeight="1">
      <c r="A7090" s="170">
        <v>46063.0</v>
      </c>
      <c r="B7090" s="171">
        <v>18984.0</v>
      </c>
      <c r="C7090" s="171" t="s">
        <v>21413</v>
      </c>
      <c r="D7090" s="171" t="s">
        <v>20687</v>
      </c>
      <c r="E7090" s="171">
        <v>8.0</v>
      </c>
      <c r="F7090" s="171" t="s">
        <v>22117</v>
      </c>
      <c r="G7090" s="171" t="s">
        <v>23482</v>
      </c>
      <c r="H7090" s="172" t="s">
        <v>20635</v>
      </c>
      <c r="I7090" s="173">
        <v>16780.0</v>
      </c>
      <c r="J7090" s="174">
        <v>6760.0</v>
      </c>
      <c r="K7090" s="179">
        <v>6760.0</v>
      </c>
      <c r="L7090" s="178"/>
      <c r="M7090" s="177"/>
      <c r="N7090" s="178"/>
      <c r="O7090" s="163"/>
      <c r="P7090" s="164"/>
      <c r="Q7090" s="163"/>
      <c r="R7090" s="163"/>
      <c r="S7090" s="168"/>
      <c r="T7090" s="164"/>
    </row>
    <row r="7091" ht="18.75" customHeight="1">
      <c r="A7091" s="170">
        <v>46063.0</v>
      </c>
      <c r="B7091" s="171">
        <v>18985.0</v>
      </c>
      <c r="C7091" s="171" t="s">
        <v>23284</v>
      </c>
      <c r="D7091" s="171" t="s">
        <v>20659</v>
      </c>
      <c r="E7091" s="171">
        <v>8.0</v>
      </c>
      <c r="F7091" s="171" t="s">
        <v>21849</v>
      </c>
      <c r="G7091" s="171" t="s">
        <v>18305</v>
      </c>
      <c r="H7091" s="172" t="s">
        <v>20638</v>
      </c>
      <c r="I7091" s="173">
        <v>18520.0</v>
      </c>
      <c r="J7091" s="174">
        <v>8820.0</v>
      </c>
      <c r="K7091" s="179"/>
      <c r="L7091" s="178"/>
      <c r="M7091" s="177"/>
      <c r="N7091" s="178">
        <v>8820.0</v>
      </c>
      <c r="O7091" s="163"/>
      <c r="P7091" s="164"/>
      <c r="Q7091" s="163"/>
      <c r="R7091" s="163"/>
      <c r="S7091" s="168"/>
      <c r="T7091" s="164"/>
    </row>
    <row r="7092" ht="18.75" customHeight="1">
      <c r="A7092" s="170">
        <v>46063.0</v>
      </c>
      <c r="B7092" s="171">
        <v>18986.0</v>
      </c>
      <c r="C7092" s="171" t="s">
        <v>2781</v>
      </c>
      <c r="D7092" s="171" t="s">
        <v>20659</v>
      </c>
      <c r="E7092" s="171">
        <v>8.0</v>
      </c>
      <c r="F7092" s="171" t="s">
        <v>20700</v>
      </c>
      <c r="G7092" s="171" t="s">
        <v>196</v>
      </c>
      <c r="H7092" s="172" t="s">
        <v>20635</v>
      </c>
      <c r="I7092" s="173">
        <v>11340.0</v>
      </c>
      <c r="J7092" s="174">
        <v>1640.0</v>
      </c>
      <c r="K7092" s="179">
        <v>1640.0</v>
      </c>
      <c r="L7092" s="178"/>
      <c r="M7092" s="177"/>
      <c r="N7092" s="178"/>
      <c r="O7092" s="163"/>
      <c r="P7092" s="164"/>
      <c r="Q7092" s="163"/>
      <c r="R7092" s="163"/>
      <c r="S7092" s="168"/>
      <c r="T7092" s="164"/>
    </row>
    <row r="7093" ht="18.75" customHeight="1">
      <c r="A7093" s="170">
        <v>46064.0</v>
      </c>
      <c r="B7093" s="171">
        <v>18987.0</v>
      </c>
      <c r="C7093" s="171" t="s">
        <v>23411</v>
      </c>
      <c r="D7093" s="171" t="s">
        <v>20687</v>
      </c>
      <c r="E7093" s="171">
        <v>4.0</v>
      </c>
      <c r="F7093" s="171" t="s">
        <v>20822</v>
      </c>
      <c r="G7093" s="171" t="s">
        <v>19504</v>
      </c>
      <c r="H7093" s="172" t="s">
        <v>20635</v>
      </c>
      <c r="I7093" s="173">
        <v>10340.0</v>
      </c>
      <c r="J7093" s="174">
        <v>560.0</v>
      </c>
      <c r="K7093" s="179">
        <v>560.0</v>
      </c>
      <c r="L7093" s="178"/>
      <c r="M7093" s="177"/>
      <c r="N7093" s="178"/>
      <c r="O7093" s="163"/>
      <c r="P7093" s="164"/>
      <c r="Q7093" s="163"/>
      <c r="R7093" s="163"/>
      <c r="S7093" s="168"/>
      <c r="T7093" s="164"/>
    </row>
    <row r="7094" ht="18.75" customHeight="1">
      <c r="A7094" s="170">
        <v>46064.0</v>
      </c>
      <c r="B7094" s="171">
        <v>18988.0</v>
      </c>
      <c r="C7094" s="171" t="s">
        <v>22187</v>
      </c>
      <c r="D7094" s="171" t="s">
        <v>20659</v>
      </c>
      <c r="E7094" s="171" t="s">
        <v>132</v>
      </c>
      <c r="F7094" s="171" t="s">
        <v>21295</v>
      </c>
      <c r="G7094" s="171" t="s">
        <v>9321</v>
      </c>
      <c r="H7094" s="172" t="s">
        <v>20635</v>
      </c>
      <c r="I7094" s="173">
        <v>12340.0</v>
      </c>
      <c r="J7094" s="174">
        <v>1980.0</v>
      </c>
      <c r="K7094" s="179">
        <v>1980.0</v>
      </c>
      <c r="L7094" s="178"/>
      <c r="M7094" s="177"/>
      <c r="N7094" s="178"/>
      <c r="O7094" s="163"/>
      <c r="P7094" s="164"/>
      <c r="Q7094" s="163"/>
      <c r="R7094" s="163"/>
      <c r="S7094" s="168"/>
      <c r="T7094" s="164"/>
    </row>
    <row r="7095" ht="18.75" customHeight="1">
      <c r="A7095" s="170">
        <v>46064.0</v>
      </c>
      <c r="B7095" s="171">
        <v>18989.0</v>
      </c>
      <c r="C7095" s="171" t="s">
        <v>20892</v>
      </c>
      <c r="D7095" s="171" t="s">
        <v>20659</v>
      </c>
      <c r="E7095" s="171">
        <v>14.0</v>
      </c>
      <c r="F7095" s="171" t="s">
        <v>21347</v>
      </c>
      <c r="G7095" s="171" t="s">
        <v>4576</v>
      </c>
      <c r="H7095" s="172" t="s">
        <v>20635</v>
      </c>
      <c r="I7095" s="173">
        <v>12540.0</v>
      </c>
      <c r="J7095" s="174">
        <v>2500.0</v>
      </c>
      <c r="K7095" s="179">
        <v>2500.0</v>
      </c>
      <c r="L7095" s="178"/>
      <c r="M7095" s="177"/>
      <c r="N7095" s="178"/>
      <c r="O7095" s="163"/>
      <c r="P7095" s="164"/>
      <c r="Q7095" s="163"/>
      <c r="R7095" s="163"/>
      <c r="S7095" s="168"/>
      <c r="T7095" s="164"/>
    </row>
    <row r="7096" ht="18.75" customHeight="1">
      <c r="A7096" s="189">
        <v>46064.0290192824</v>
      </c>
      <c r="B7096" s="171">
        <v>9928.0</v>
      </c>
      <c r="C7096" s="171" t="s">
        <v>4017</v>
      </c>
      <c r="D7096" s="171"/>
      <c r="E7096" s="171" t="s">
        <v>20634</v>
      </c>
      <c r="F7096" s="171"/>
      <c r="G7096" s="171"/>
      <c r="H7096" s="172"/>
      <c r="I7096" s="173">
        <v>3960.0</v>
      </c>
      <c r="J7096" s="174">
        <v>760.0</v>
      </c>
      <c r="K7096" s="179">
        <v>760.0</v>
      </c>
      <c r="L7096" s="178">
        <v>0.0</v>
      </c>
      <c r="M7096" s="177">
        <v>0.0</v>
      </c>
      <c r="N7096" s="178">
        <v>0.0</v>
      </c>
      <c r="O7096" s="163"/>
      <c r="P7096" s="164"/>
      <c r="Q7096" s="163"/>
      <c r="R7096" s="163"/>
      <c r="S7096" s="168" t="s">
        <v>20645</v>
      </c>
      <c r="T7096" s="164">
        <v>0.0</v>
      </c>
    </row>
    <row r="7097" ht="18.75" customHeight="1">
      <c r="A7097" s="170">
        <v>46064.0</v>
      </c>
      <c r="B7097" s="171">
        <v>18990.0</v>
      </c>
      <c r="C7097" s="171" t="s">
        <v>357</v>
      </c>
      <c r="D7097" s="171" t="s">
        <v>20687</v>
      </c>
      <c r="E7097" s="171">
        <v>8.0</v>
      </c>
      <c r="F7097" s="171" t="s">
        <v>20863</v>
      </c>
      <c r="G7097" s="171" t="s">
        <v>20393</v>
      </c>
      <c r="H7097" s="172" t="s">
        <v>20638</v>
      </c>
      <c r="I7097" s="173">
        <v>15560.0</v>
      </c>
      <c r="J7097" s="174">
        <v>5540.0</v>
      </c>
      <c r="K7097" s="179"/>
      <c r="L7097" s="178"/>
      <c r="M7097" s="177"/>
      <c r="N7097" s="178">
        <v>5540.0</v>
      </c>
      <c r="O7097" s="163"/>
      <c r="P7097" s="164"/>
      <c r="Q7097" s="163"/>
      <c r="R7097" s="163"/>
      <c r="S7097" s="168"/>
      <c r="T7097" s="164"/>
    </row>
    <row r="7098" ht="18.75" customHeight="1">
      <c r="A7098" s="170">
        <v>46064.0</v>
      </c>
      <c r="B7098" s="171">
        <v>18991.0</v>
      </c>
      <c r="C7098" s="171" t="s">
        <v>22270</v>
      </c>
      <c r="D7098" s="171" t="s">
        <v>20659</v>
      </c>
      <c r="E7098" s="171">
        <v>14.0</v>
      </c>
      <c r="F7098" s="171" t="s">
        <v>22398</v>
      </c>
      <c r="G7098" s="171" t="s">
        <v>11998</v>
      </c>
      <c r="H7098" s="172" t="s">
        <v>20635</v>
      </c>
      <c r="I7098" s="173">
        <v>10620.0</v>
      </c>
      <c r="J7098" s="174">
        <v>580.0</v>
      </c>
      <c r="K7098" s="179">
        <v>580.0</v>
      </c>
      <c r="L7098" s="178"/>
      <c r="M7098" s="177"/>
      <c r="N7098" s="178"/>
      <c r="O7098" s="163"/>
      <c r="P7098" s="164"/>
      <c r="Q7098" s="163"/>
      <c r="R7098" s="163"/>
      <c r="S7098" s="168"/>
      <c r="T7098" s="164"/>
    </row>
    <row r="7099" ht="18.75" customHeight="1">
      <c r="A7099" s="189">
        <v>46064.372747256944</v>
      </c>
      <c r="B7099" s="171">
        <v>9929.0</v>
      </c>
      <c r="C7099" s="171" t="s">
        <v>8901</v>
      </c>
      <c r="D7099" s="171"/>
      <c r="E7099" s="171" t="s">
        <v>20634</v>
      </c>
      <c r="F7099" s="171"/>
      <c r="G7099" s="171" t="s">
        <v>23483</v>
      </c>
      <c r="H7099" s="172" t="s">
        <v>23483</v>
      </c>
      <c r="I7099" s="173">
        <v>11900.0</v>
      </c>
      <c r="J7099" s="174">
        <v>1380.0</v>
      </c>
      <c r="K7099" s="179">
        <v>1380.0</v>
      </c>
      <c r="L7099" s="178">
        <v>0.0</v>
      </c>
      <c r="M7099" s="177">
        <v>0.0</v>
      </c>
      <c r="N7099" s="178">
        <v>0.0</v>
      </c>
      <c r="O7099" s="163"/>
      <c r="P7099" s="164"/>
      <c r="Q7099" s="163"/>
      <c r="R7099" s="163"/>
      <c r="S7099" s="168" t="s">
        <v>20645</v>
      </c>
      <c r="T7099" s="164">
        <v>0.0</v>
      </c>
    </row>
    <row r="7100" ht="18.75" customHeight="1">
      <c r="A7100" s="189">
        <v>46064.3968878125</v>
      </c>
      <c r="B7100" s="171">
        <v>9930.0</v>
      </c>
      <c r="C7100" s="171" t="s">
        <v>2781</v>
      </c>
      <c r="D7100" s="171"/>
      <c r="E7100" s="171" t="s">
        <v>20634</v>
      </c>
      <c r="F7100" s="171"/>
      <c r="G7100" s="171" t="s">
        <v>20901</v>
      </c>
      <c r="H7100" s="172" t="s">
        <v>20901</v>
      </c>
      <c r="I7100" s="173">
        <v>3720.0</v>
      </c>
      <c r="J7100" s="174">
        <v>700.0</v>
      </c>
      <c r="K7100" s="179">
        <v>0.0</v>
      </c>
      <c r="L7100" s="178">
        <v>0.0</v>
      </c>
      <c r="M7100" s="177">
        <v>700.0</v>
      </c>
      <c r="N7100" s="178">
        <v>0.0</v>
      </c>
      <c r="O7100" s="163"/>
      <c r="P7100" s="164"/>
      <c r="Q7100" s="163"/>
      <c r="R7100" s="163"/>
      <c r="S7100" s="168" t="s">
        <v>20645</v>
      </c>
      <c r="T7100" s="164">
        <v>0.0</v>
      </c>
    </row>
    <row r="7101" ht="18.75" customHeight="1">
      <c r="A7101" s="170">
        <v>46064.0</v>
      </c>
      <c r="B7101" s="171">
        <v>18992.0</v>
      </c>
      <c r="C7101" s="171" t="s">
        <v>23065</v>
      </c>
      <c r="D7101" s="171" t="s">
        <v>20687</v>
      </c>
      <c r="E7101" s="171">
        <v>8.0</v>
      </c>
      <c r="F7101" s="171" t="s">
        <v>21849</v>
      </c>
      <c r="G7101" s="171" t="s">
        <v>4156</v>
      </c>
      <c r="H7101" s="172" t="s">
        <v>20635</v>
      </c>
      <c r="I7101" s="173">
        <v>12020.0</v>
      </c>
      <c r="J7101" s="174">
        <v>2000.0</v>
      </c>
      <c r="K7101" s="179">
        <v>2000.0</v>
      </c>
      <c r="L7101" s="178"/>
      <c r="M7101" s="177"/>
      <c r="N7101" s="178"/>
      <c r="O7101" s="163"/>
      <c r="P7101" s="164"/>
      <c r="Q7101" s="163"/>
      <c r="R7101" s="163"/>
      <c r="S7101" s="168"/>
      <c r="T7101" s="164"/>
    </row>
    <row r="7102" ht="18.75" customHeight="1">
      <c r="A7102" s="170">
        <v>46064.0</v>
      </c>
      <c r="B7102" s="171">
        <v>18993.0</v>
      </c>
      <c r="C7102" s="171" t="s">
        <v>21014</v>
      </c>
      <c r="D7102" s="171" t="s">
        <v>20673</v>
      </c>
      <c r="E7102" s="171">
        <v>6.0</v>
      </c>
      <c r="F7102" s="171" t="s">
        <v>22914</v>
      </c>
      <c r="G7102" s="171" t="s">
        <v>20403</v>
      </c>
      <c r="H7102" s="172" t="s">
        <v>20638</v>
      </c>
      <c r="I7102" s="173">
        <v>13480.0</v>
      </c>
      <c r="J7102" s="174">
        <v>3660.0</v>
      </c>
      <c r="K7102" s="179"/>
      <c r="L7102" s="178"/>
      <c r="M7102" s="177"/>
      <c r="N7102" s="178">
        <v>3660.0</v>
      </c>
      <c r="O7102" s="163"/>
      <c r="P7102" s="164"/>
      <c r="Q7102" s="163"/>
      <c r="R7102" s="163"/>
      <c r="S7102" s="168"/>
      <c r="T7102" s="164"/>
    </row>
    <row r="7103" ht="18.75" customHeight="1">
      <c r="A7103" s="189">
        <v>46064.405816388884</v>
      </c>
      <c r="B7103" s="171">
        <v>9931.0</v>
      </c>
      <c r="C7103" s="171" t="s">
        <v>3989</v>
      </c>
      <c r="D7103" s="171"/>
      <c r="E7103" s="171" t="s">
        <v>20634</v>
      </c>
      <c r="F7103" s="171"/>
      <c r="G7103" s="171" t="s">
        <v>20873</v>
      </c>
      <c r="H7103" s="172" t="s">
        <v>20873</v>
      </c>
      <c r="I7103" s="173">
        <v>3440.0</v>
      </c>
      <c r="J7103" s="174">
        <v>860.0</v>
      </c>
      <c r="K7103" s="179">
        <v>0.0</v>
      </c>
      <c r="L7103" s="178">
        <v>860.0</v>
      </c>
      <c r="M7103" s="177">
        <v>0.0</v>
      </c>
      <c r="N7103" s="178">
        <v>0.0</v>
      </c>
      <c r="O7103" s="163"/>
      <c r="P7103" s="164"/>
      <c r="Q7103" s="163"/>
      <c r="R7103" s="163"/>
      <c r="S7103" s="168" t="s">
        <v>20645</v>
      </c>
      <c r="T7103" s="164">
        <v>0.0</v>
      </c>
    </row>
    <row r="7104" ht="18.75" customHeight="1">
      <c r="A7104" s="170">
        <v>46064.0</v>
      </c>
      <c r="B7104" s="171">
        <v>18994.0</v>
      </c>
      <c r="C7104" s="171" t="s">
        <v>2851</v>
      </c>
      <c r="D7104" s="171" t="s">
        <v>20659</v>
      </c>
      <c r="E7104" s="171">
        <v>14.0</v>
      </c>
      <c r="F7104" s="171" t="s">
        <v>20988</v>
      </c>
      <c r="G7104" s="171" t="s">
        <v>20181</v>
      </c>
      <c r="H7104" s="172" t="s">
        <v>20635</v>
      </c>
      <c r="I7104" s="173">
        <v>11680.0</v>
      </c>
      <c r="J7104" s="174">
        <v>1640.0</v>
      </c>
      <c r="K7104" s="179">
        <v>1640.0</v>
      </c>
      <c r="L7104" s="178"/>
      <c r="M7104" s="177"/>
      <c r="N7104" s="178"/>
      <c r="O7104" s="163"/>
      <c r="P7104" s="164"/>
      <c r="Q7104" s="163"/>
      <c r="R7104" s="163"/>
      <c r="S7104" s="168"/>
      <c r="T7104" s="164"/>
    </row>
    <row r="7105" ht="18.75" customHeight="1">
      <c r="A7105" s="170">
        <v>46064.0</v>
      </c>
      <c r="B7105" s="171">
        <v>18995.0</v>
      </c>
      <c r="C7105" s="171" t="s">
        <v>22270</v>
      </c>
      <c r="D7105" s="171" t="s">
        <v>20687</v>
      </c>
      <c r="E7105" s="171">
        <v>8.0</v>
      </c>
      <c r="F7105" s="171" t="s">
        <v>20735</v>
      </c>
      <c r="G7105" s="171" t="s">
        <v>20166</v>
      </c>
      <c r="H7105" s="172" t="s">
        <v>20638</v>
      </c>
      <c r="I7105" s="173">
        <v>19260.0</v>
      </c>
      <c r="J7105" s="174">
        <v>9240.0</v>
      </c>
      <c r="K7105" s="179"/>
      <c r="L7105" s="178"/>
      <c r="M7105" s="177"/>
      <c r="N7105" s="178">
        <v>9240.0</v>
      </c>
      <c r="O7105" s="163"/>
      <c r="P7105" s="164"/>
      <c r="Q7105" s="163"/>
      <c r="R7105" s="163"/>
      <c r="S7105" s="168"/>
      <c r="T7105" s="164"/>
    </row>
    <row r="7106" ht="18.75" customHeight="1">
      <c r="A7106" s="189">
        <v>46064.45649172454</v>
      </c>
      <c r="B7106" s="171">
        <v>9932.0</v>
      </c>
      <c r="C7106" s="171" t="s">
        <v>4444</v>
      </c>
      <c r="D7106" s="171"/>
      <c r="E7106" s="171" t="s">
        <v>20634</v>
      </c>
      <c r="F7106" s="171"/>
      <c r="G7106" s="171"/>
      <c r="H7106" s="172"/>
      <c r="I7106" s="173">
        <v>3120.0</v>
      </c>
      <c r="J7106" s="174">
        <v>320.0</v>
      </c>
      <c r="K7106" s="179">
        <v>320.0</v>
      </c>
      <c r="L7106" s="178">
        <v>0.0</v>
      </c>
      <c r="M7106" s="177">
        <v>0.0</v>
      </c>
      <c r="N7106" s="178">
        <v>0.0</v>
      </c>
      <c r="O7106" s="163"/>
      <c r="P7106" s="164"/>
      <c r="Q7106" s="163"/>
      <c r="R7106" s="163"/>
      <c r="S7106" s="168" t="s">
        <v>20645</v>
      </c>
      <c r="T7106" s="164">
        <v>0.0</v>
      </c>
    </row>
    <row r="7107" ht="18.75" customHeight="1">
      <c r="A7107" s="189">
        <v>46064.51770619213</v>
      </c>
      <c r="B7107" s="171">
        <v>9933.0</v>
      </c>
      <c r="C7107" s="171" t="s">
        <v>4138</v>
      </c>
      <c r="D7107" s="171"/>
      <c r="E7107" s="171" t="s">
        <v>20634</v>
      </c>
      <c r="F7107" s="171"/>
      <c r="G7107" s="171"/>
      <c r="H7107" s="172"/>
      <c r="I7107" s="173">
        <v>3280.0</v>
      </c>
      <c r="J7107" s="174">
        <v>200.0</v>
      </c>
      <c r="K7107" s="179">
        <v>0.0</v>
      </c>
      <c r="L7107" s="178">
        <v>200.0</v>
      </c>
      <c r="M7107" s="177">
        <v>0.0</v>
      </c>
      <c r="N7107" s="178">
        <v>0.0</v>
      </c>
      <c r="O7107" s="163"/>
      <c r="P7107" s="164"/>
      <c r="Q7107" s="163"/>
      <c r="R7107" s="163"/>
      <c r="S7107" s="168" t="s">
        <v>20645</v>
      </c>
      <c r="T7107" s="164">
        <v>0.0</v>
      </c>
    </row>
    <row r="7108" ht="18.75" customHeight="1">
      <c r="A7108" s="189">
        <v>46064.52510402778</v>
      </c>
      <c r="B7108" s="171">
        <v>9934.0</v>
      </c>
      <c r="C7108" s="171" t="s">
        <v>4774</v>
      </c>
      <c r="D7108" s="171"/>
      <c r="E7108" s="171" t="s">
        <v>20634</v>
      </c>
      <c r="F7108" s="171"/>
      <c r="G7108" s="171" t="s">
        <v>23484</v>
      </c>
      <c r="H7108" s="172" t="s">
        <v>23484</v>
      </c>
      <c r="I7108" s="173">
        <v>3260.0</v>
      </c>
      <c r="J7108" s="174">
        <v>420.0</v>
      </c>
      <c r="K7108" s="179">
        <v>0.0</v>
      </c>
      <c r="L7108" s="178">
        <v>420.0</v>
      </c>
      <c r="M7108" s="177">
        <v>0.0</v>
      </c>
      <c r="N7108" s="178">
        <v>0.0</v>
      </c>
      <c r="O7108" s="163"/>
      <c r="P7108" s="164"/>
      <c r="Q7108" s="163"/>
      <c r="R7108" s="163"/>
      <c r="S7108" s="168" t="s">
        <v>20645</v>
      </c>
      <c r="T7108" s="164">
        <v>0.0</v>
      </c>
    </row>
    <row r="7109" ht="18.75" customHeight="1">
      <c r="A7109" s="170">
        <v>46064.0</v>
      </c>
      <c r="B7109" s="171">
        <v>18996.0</v>
      </c>
      <c r="C7109" s="171" t="s">
        <v>4097</v>
      </c>
      <c r="D7109" s="171" t="s">
        <v>20659</v>
      </c>
      <c r="E7109" s="171">
        <v>8.0</v>
      </c>
      <c r="F7109" s="171" t="s">
        <v>22788</v>
      </c>
      <c r="G7109" s="171" t="s">
        <v>20020</v>
      </c>
      <c r="H7109" s="172" t="s">
        <v>20635</v>
      </c>
      <c r="I7109" s="173">
        <v>11560.0</v>
      </c>
      <c r="J7109" s="174">
        <v>1860.0</v>
      </c>
      <c r="K7109" s="179">
        <v>1860.0</v>
      </c>
      <c r="L7109" s="178"/>
      <c r="M7109" s="177"/>
      <c r="N7109" s="178"/>
      <c r="O7109" s="163"/>
      <c r="P7109" s="164"/>
      <c r="Q7109" s="163"/>
      <c r="R7109" s="163"/>
      <c r="S7109" s="168"/>
      <c r="T7109" s="164"/>
    </row>
    <row r="7110" ht="18.75" customHeight="1">
      <c r="A7110" s="189">
        <v>46064.531526377315</v>
      </c>
      <c r="B7110" s="171">
        <v>9935.0</v>
      </c>
      <c r="C7110" s="171" t="s">
        <v>6423</v>
      </c>
      <c r="D7110" s="171"/>
      <c r="E7110" s="171" t="s">
        <v>20634</v>
      </c>
      <c r="F7110" s="171"/>
      <c r="G7110" s="171" t="s">
        <v>19722</v>
      </c>
      <c r="H7110" s="172" t="s">
        <v>19722</v>
      </c>
      <c r="I7110" s="173">
        <v>3280.0</v>
      </c>
      <c r="J7110" s="174">
        <v>180.0</v>
      </c>
      <c r="K7110" s="179">
        <v>0.0</v>
      </c>
      <c r="L7110" s="178">
        <v>0.0</v>
      </c>
      <c r="M7110" s="177">
        <v>0.0</v>
      </c>
      <c r="N7110" s="178">
        <v>0.0</v>
      </c>
      <c r="O7110" s="163"/>
      <c r="P7110" s="164"/>
      <c r="Q7110" s="163"/>
      <c r="R7110" s="163"/>
      <c r="S7110" s="168" t="s">
        <v>20645</v>
      </c>
      <c r="T7110" s="164">
        <v>0.0</v>
      </c>
    </row>
    <row r="7111" ht="18.75" customHeight="1">
      <c r="A7111" s="189">
        <v>46064.53576614583</v>
      </c>
      <c r="B7111" s="171">
        <v>9936.0</v>
      </c>
      <c r="C7111" s="171" t="s">
        <v>6423</v>
      </c>
      <c r="D7111" s="171"/>
      <c r="E7111" s="171" t="s">
        <v>20634</v>
      </c>
      <c r="F7111" s="171"/>
      <c r="G7111" s="171" t="s">
        <v>19722</v>
      </c>
      <c r="H7111" s="172" t="s">
        <v>19722</v>
      </c>
      <c r="I7111" s="173">
        <v>3100.0</v>
      </c>
      <c r="J7111" s="174">
        <v>350.0</v>
      </c>
      <c r="K7111" s="179">
        <v>0.0</v>
      </c>
      <c r="L7111" s="178">
        <v>350.0</v>
      </c>
      <c r="M7111" s="177">
        <v>0.0</v>
      </c>
      <c r="N7111" s="178">
        <v>0.0</v>
      </c>
      <c r="O7111" s="163"/>
      <c r="P7111" s="164"/>
      <c r="Q7111" s="163"/>
      <c r="R7111" s="163"/>
      <c r="S7111" s="168" t="s">
        <v>20645</v>
      </c>
      <c r="T7111" s="164">
        <v>0.0</v>
      </c>
    </row>
    <row r="7112" ht="18.75" customHeight="1">
      <c r="A7112" s="189">
        <v>46064.536565752314</v>
      </c>
      <c r="B7112" s="171">
        <v>9937.0</v>
      </c>
      <c r="C7112" s="171" t="s">
        <v>6423</v>
      </c>
      <c r="D7112" s="171"/>
      <c r="E7112" s="171" t="s">
        <v>20634</v>
      </c>
      <c r="F7112" s="171"/>
      <c r="G7112" s="171" t="s">
        <v>19727</v>
      </c>
      <c r="H7112" s="172" t="s">
        <v>19727</v>
      </c>
      <c r="I7112" s="173">
        <v>3280.0</v>
      </c>
      <c r="J7112" s="174">
        <v>180.0</v>
      </c>
      <c r="K7112" s="179">
        <v>0.0</v>
      </c>
      <c r="L7112" s="178">
        <v>0.0</v>
      </c>
      <c r="M7112" s="177">
        <v>0.0</v>
      </c>
      <c r="N7112" s="178">
        <v>0.0</v>
      </c>
      <c r="O7112" s="163"/>
      <c r="P7112" s="164"/>
      <c r="Q7112" s="163"/>
      <c r="R7112" s="163"/>
      <c r="S7112" s="168" t="s">
        <v>20645</v>
      </c>
      <c r="T7112" s="164">
        <v>0.0</v>
      </c>
    </row>
    <row r="7113" ht="18.75" customHeight="1">
      <c r="A7113" s="189">
        <v>46064.53871292824</v>
      </c>
      <c r="B7113" s="171">
        <v>9938.0</v>
      </c>
      <c r="C7113" s="171" t="s">
        <v>6423</v>
      </c>
      <c r="D7113" s="171"/>
      <c r="E7113" s="171" t="s">
        <v>20634</v>
      </c>
      <c r="F7113" s="171"/>
      <c r="G7113" s="171" t="s">
        <v>19727</v>
      </c>
      <c r="H7113" s="172" t="s">
        <v>19727</v>
      </c>
      <c r="I7113" s="173">
        <v>3100.0</v>
      </c>
      <c r="J7113" s="174">
        <v>340.0</v>
      </c>
      <c r="K7113" s="179">
        <v>0.0</v>
      </c>
      <c r="L7113" s="178">
        <v>340.0</v>
      </c>
      <c r="M7113" s="177">
        <v>0.0</v>
      </c>
      <c r="N7113" s="178">
        <v>0.0</v>
      </c>
      <c r="O7113" s="163"/>
      <c r="P7113" s="164"/>
      <c r="Q7113" s="163"/>
      <c r="R7113" s="163"/>
      <c r="S7113" s="168" t="s">
        <v>20645</v>
      </c>
      <c r="T7113" s="164">
        <v>0.0</v>
      </c>
    </row>
    <row r="7114" ht="18.75" customHeight="1">
      <c r="A7114" s="170">
        <v>46064.0</v>
      </c>
      <c r="B7114" s="171">
        <v>18997.0</v>
      </c>
      <c r="C7114" s="171" t="s">
        <v>14229</v>
      </c>
      <c r="D7114" s="171" t="s">
        <v>20659</v>
      </c>
      <c r="E7114" s="171">
        <v>8.0</v>
      </c>
      <c r="F7114" s="171" t="s">
        <v>23485</v>
      </c>
      <c r="G7114" s="171" t="s">
        <v>20145</v>
      </c>
      <c r="H7114" s="172" t="s">
        <v>20635</v>
      </c>
      <c r="I7114" s="173">
        <v>16200.0</v>
      </c>
      <c r="J7114" s="174">
        <v>6500.0</v>
      </c>
      <c r="K7114" s="179">
        <v>6500.0</v>
      </c>
      <c r="L7114" s="178"/>
      <c r="M7114" s="177"/>
      <c r="N7114" s="178"/>
      <c r="O7114" s="163"/>
      <c r="P7114" s="164"/>
      <c r="Q7114" s="163"/>
      <c r="R7114" s="163"/>
      <c r="S7114" s="168"/>
      <c r="T7114" s="164"/>
    </row>
    <row r="7115" ht="18.75" customHeight="1">
      <c r="A7115" s="170">
        <v>46064.0</v>
      </c>
      <c r="B7115" s="171">
        <v>18998.0</v>
      </c>
      <c r="C7115" s="171" t="s">
        <v>19529</v>
      </c>
      <c r="D7115" s="171" t="s">
        <v>20687</v>
      </c>
      <c r="E7115" s="171">
        <v>12.0</v>
      </c>
      <c r="F7115" s="171" t="s">
        <v>20936</v>
      </c>
      <c r="G7115" s="171" t="s">
        <v>20426</v>
      </c>
      <c r="H7115" s="172" t="s">
        <v>20635</v>
      </c>
      <c r="I7115" s="173">
        <v>12140.0</v>
      </c>
      <c r="J7115" s="174">
        <v>2100.0</v>
      </c>
      <c r="K7115" s="179">
        <v>2100.0</v>
      </c>
      <c r="L7115" s="178"/>
      <c r="M7115" s="177"/>
      <c r="N7115" s="178"/>
      <c r="O7115" s="163"/>
      <c r="P7115" s="164"/>
      <c r="Q7115" s="163"/>
      <c r="R7115" s="163"/>
      <c r="S7115" s="168"/>
      <c r="T7115" s="164"/>
    </row>
    <row r="7116" ht="18.75" customHeight="1">
      <c r="A7116" s="189">
        <v>46064.53945946759</v>
      </c>
      <c r="B7116" s="171">
        <v>9939.0</v>
      </c>
      <c r="C7116" s="171" t="s">
        <v>4774</v>
      </c>
      <c r="D7116" s="171"/>
      <c r="E7116" s="171" t="s">
        <v>20634</v>
      </c>
      <c r="F7116" s="171"/>
      <c r="G7116" s="171" t="s">
        <v>23486</v>
      </c>
      <c r="H7116" s="172" t="s">
        <v>23486</v>
      </c>
      <c r="I7116" s="173">
        <v>3080.0</v>
      </c>
      <c r="J7116" s="174">
        <v>240.0</v>
      </c>
      <c r="K7116" s="179">
        <v>0.0</v>
      </c>
      <c r="L7116" s="178">
        <v>240.0</v>
      </c>
      <c r="M7116" s="177">
        <v>0.0</v>
      </c>
      <c r="N7116" s="178">
        <v>0.0</v>
      </c>
      <c r="O7116" s="163"/>
      <c r="P7116" s="164"/>
      <c r="Q7116" s="163"/>
      <c r="R7116" s="163"/>
      <c r="S7116" s="168" t="s">
        <v>20645</v>
      </c>
      <c r="T7116" s="164">
        <v>0.0</v>
      </c>
    </row>
    <row r="7117" ht="18.75" customHeight="1">
      <c r="A7117" s="189">
        <v>46064.59452034722</v>
      </c>
      <c r="B7117" s="171">
        <v>9940.0</v>
      </c>
      <c r="C7117" s="171" t="s">
        <v>8901</v>
      </c>
      <c r="D7117" s="171"/>
      <c r="E7117" s="171" t="s">
        <v>20634</v>
      </c>
      <c r="F7117" s="171"/>
      <c r="G7117" s="171" t="s">
        <v>23487</v>
      </c>
      <c r="H7117" s="172" t="s">
        <v>23487</v>
      </c>
      <c r="I7117" s="173">
        <v>12240.0</v>
      </c>
      <c r="J7117" s="174">
        <v>1540.0</v>
      </c>
      <c r="K7117" s="179">
        <v>1540.0</v>
      </c>
      <c r="L7117" s="178">
        <v>0.0</v>
      </c>
      <c r="M7117" s="177">
        <v>0.0</v>
      </c>
      <c r="N7117" s="178">
        <v>0.0</v>
      </c>
      <c r="O7117" s="163"/>
      <c r="P7117" s="164"/>
      <c r="Q7117" s="163"/>
      <c r="R7117" s="163"/>
      <c r="S7117" s="168" t="s">
        <v>20645</v>
      </c>
      <c r="T7117" s="164">
        <v>0.0</v>
      </c>
    </row>
    <row r="7118" ht="18.75" customHeight="1">
      <c r="A7118" s="170">
        <v>46064.0</v>
      </c>
      <c r="B7118" s="171">
        <v>18999.0</v>
      </c>
      <c r="C7118" s="171" t="s">
        <v>20852</v>
      </c>
      <c r="D7118" s="171" t="s">
        <v>20673</v>
      </c>
      <c r="E7118" s="171">
        <v>8.0</v>
      </c>
      <c r="F7118" s="171" t="s">
        <v>22115</v>
      </c>
      <c r="G7118" s="171" t="s">
        <v>15097</v>
      </c>
      <c r="H7118" s="172" t="s">
        <v>20635</v>
      </c>
      <c r="I7118" s="173">
        <v>13360.0</v>
      </c>
      <c r="J7118" s="174">
        <v>3520.0</v>
      </c>
      <c r="K7118" s="179">
        <v>3520.0</v>
      </c>
      <c r="L7118" s="178"/>
      <c r="M7118" s="177"/>
      <c r="N7118" s="178"/>
      <c r="O7118" s="163"/>
      <c r="P7118" s="164"/>
      <c r="Q7118" s="163"/>
      <c r="R7118" s="163"/>
      <c r="S7118" s="168"/>
      <c r="T7118" s="164"/>
    </row>
    <row r="7119" ht="18.75" customHeight="1">
      <c r="A7119" s="189">
        <v>46059.0</v>
      </c>
      <c r="B7119" s="171">
        <v>9941.0</v>
      </c>
      <c r="C7119" s="171" t="s">
        <v>23488</v>
      </c>
      <c r="D7119" s="171"/>
      <c r="E7119" s="171" t="s">
        <v>20634</v>
      </c>
      <c r="F7119" s="171"/>
      <c r="G7119" s="171" t="s">
        <v>23489</v>
      </c>
      <c r="H7119" s="172" t="s">
        <v>23489</v>
      </c>
      <c r="I7119" s="173">
        <v>3960.0</v>
      </c>
      <c r="J7119" s="174">
        <v>1160.0</v>
      </c>
      <c r="K7119" s="179">
        <v>0.0</v>
      </c>
      <c r="L7119" s="178">
        <v>1160.0</v>
      </c>
      <c r="M7119" s="177">
        <v>0.0</v>
      </c>
      <c r="N7119" s="178">
        <v>0.0</v>
      </c>
      <c r="O7119" s="163"/>
      <c r="P7119" s="164"/>
      <c r="Q7119" s="163"/>
      <c r="R7119" s="163"/>
      <c r="S7119" s="168" t="s">
        <v>20645</v>
      </c>
      <c r="T7119" s="164">
        <v>0.0</v>
      </c>
    </row>
    <row r="7120" ht="18.75" customHeight="1">
      <c r="A7120" s="170">
        <v>46064.0</v>
      </c>
      <c r="B7120" s="171">
        <v>19000.0</v>
      </c>
      <c r="C7120" s="171" t="s">
        <v>23473</v>
      </c>
      <c r="D7120" s="171" t="s">
        <v>20659</v>
      </c>
      <c r="E7120" s="171">
        <v>8.0</v>
      </c>
      <c r="F7120" s="171" t="s">
        <v>23485</v>
      </c>
      <c r="G7120" s="171" t="s">
        <v>20202</v>
      </c>
      <c r="H7120" s="172" t="s">
        <v>20635</v>
      </c>
      <c r="I7120" s="173">
        <v>11860.0</v>
      </c>
      <c r="J7120" s="174">
        <v>2160.0</v>
      </c>
      <c r="K7120" s="179">
        <v>2160.0</v>
      </c>
      <c r="L7120" s="178"/>
      <c r="M7120" s="177"/>
      <c r="N7120" s="178"/>
      <c r="O7120" s="163"/>
      <c r="P7120" s="164"/>
      <c r="Q7120" s="163"/>
      <c r="R7120" s="163"/>
      <c r="S7120" s="168"/>
      <c r="T7120" s="164"/>
    </row>
    <row r="7121" ht="18.75" customHeight="1">
      <c r="A7121" s="170">
        <v>46064.0</v>
      </c>
      <c r="B7121" s="171">
        <v>19001.0</v>
      </c>
      <c r="C7121" s="171" t="s">
        <v>22980</v>
      </c>
      <c r="D7121" s="171" t="s">
        <v>20687</v>
      </c>
      <c r="E7121" s="171">
        <v>8.0</v>
      </c>
      <c r="F7121" s="171" t="s">
        <v>21445</v>
      </c>
      <c r="G7121" s="171" t="s">
        <v>19172</v>
      </c>
      <c r="H7121" s="172" t="s">
        <v>20635</v>
      </c>
      <c r="I7121" s="173">
        <v>12800.0</v>
      </c>
      <c r="J7121" s="174">
        <v>2780.0</v>
      </c>
      <c r="K7121" s="179">
        <v>2780.0</v>
      </c>
      <c r="L7121" s="178"/>
      <c r="M7121" s="177"/>
      <c r="N7121" s="178"/>
      <c r="O7121" s="163"/>
      <c r="P7121" s="164"/>
      <c r="Q7121" s="163"/>
      <c r="R7121" s="163"/>
      <c r="S7121" s="168"/>
      <c r="T7121" s="164"/>
    </row>
    <row r="7122" ht="18.75" customHeight="1">
      <c r="A7122" s="189">
        <v>46064.61063043981</v>
      </c>
      <c r="B7122" s="171">
        <v>9942.0</v>
      </c>
      <c r="C7122" s="171" t="s">
        <v>8901</v>
      </c>
      <c r="D7122" s="171"/>
      <c r="E7122" s="171" t="s">
        <v>20634</v>
      </c>
      <c r="F7122" s="171"/>
      <c r="G7122" s="171" t="s">
        <v>23490</v>
      </c>
      <c r="H7122" s="172" t="s">
        <v>23490</v>
      </c>
      <c r="I7122" s="173">
        <v>11040.0</v>
      </c>
      <c r="J7122" s="174">
        <v>780.0</v>
      </c>
      <c r="K7122" s="179">
        <v>780.0</v>
      </c>
      <c r="L7122" s="178">
        <v>0.0</v>
      </c>
      <c r="M7122" s="177">
        <v>0.0</v>
      </c>
      <c r="N7122" s="178">
        <v>0.0</v>
      </c>
      <c r="O7122" s="163"/>
      <c r="P7122" s="164"/>
      <c r="Q7122" s="163"/>
      <c r="R7122" s="163"/>
      <c r="S7122" s="168" t="s">
        <v>20645</v>
      </c>
      <c r="T7122" s="164">
        <v>0.0</v>
      </c>
    </row>
    <row r="7123" ht="18.75" customHeight="1">
      <c r="A7123" s="170">
        <v>46064.0</v>
      </c>
      <c r="B7123" s="171">
        <v>19002.0</v>
      </c>
      <c r="C7123" s="171" t="s">
        <v>20892</v>
      </c>
      <c r="D7123" s="171" t="s">
        <v>20687</v>
      </c>
      <c r="E7123" s="171">
        <v>14.0</v>
      </c>
      <c r="F7123" s="171" t="s">
        <v>20778</v>
      </c>
      <c r="G7123" s="171" t="s">
        <v>4576</v>
      </c>
      <c r="H7123" s="172" t="s">
        <v>20635</v>
      </c>
      <c r="I7123" s="173">
        <v>10920.0</v>
      </c>
      <c r="J7123" s="174">
        <v>880.0</v>
      </c>
      <c r="K7123" s="179">
        <v>880.0</v>
      </c>
      <c r="L7123" s="178"/>
      <c r="M7123" s="177"/>
      <c r="N7123" s="178"/>
      <c r="O7123" s="163"/>
      <c r="P7123" s="164"/>
      <c r="Q7123" s="163"/>
      <c r="R7123" s="163"/>
      <c r="S7123" s="168"/>
      <c r="T7123" s="164"/>
    </row>
    <row r="7124" ht="18.75" customHeight="1">
      <c r="A7124" s="170">
        <v>46064.0</v>
      </c>
      <c r="B7124" s="171">
        <v>19003.0</v>
      </c>
      <c r="C7124" s="171" t="s">
        <v>22501</v>
      </c>
      <c r="D7124" s="171" t="s">
        <v>20659</v>
      </c>
      <c r="E7124" s="171">
        <v>8.0</v>
      </c>
      <c r="F7124" s="171" t="s">
        <v>21161</v>
      </c>
      <c r="G7124" s="171" t="s">
        <v>9050</v>
      </c>
      <c r="H7124" s="172" t="s">
        <v>20635</v>
      </c>
      <c r="I7124" s="173">
        <v>10880.0</v>
      </c>
      <c r="J7124" s="174">
        <v>1180.0</v>
      </c>
      <c r="K7124" s="179">
        <v>1180.0</v>
      </c>
      <c r="L7124" s="178"/>
      <c r="M7124" s="177"/>
      <c r="N7124" s="178"/>
      <c r="O7124" s="163"/>
      <c r="P7124" s="164"/>
      <c r="Q7124" s="163"/>
      <c r="R7124" s="163"/>
      <c r="S7124" s="168"/>
      <c r="T7124" s="164"/>
    </row>
    <row r="7125" ht="18.75" customHeight="1">
      <c r="A7125" s="189">
        <v>46064.6435690162</v>
      </c>
      <c r="B7125" s="171">
        <v>9943.0</v>
      </c>
      <c r="C7125" s="171" t="s">
        <v>20445</v>
      </c>
      <c r="D7125" s="171"/>
      <c r="E7125" s="171" t="s">
        <v>20634</v>
      </c>
      <c r="F7125" s="171"/>
      <c r="G7125" s="171"/>
      <c r="H7125" s="172"/>
      <c r="I7125" s="173">
        <v>3900.0</v>
      </c>
      <c r="J7125" s="174">
        <v>1000.0</v>
      </c>
      <c r="K7125" s="179">
        <v>1000.0</v>
      </c>
      <c r="L7125" s="178">
        <v>0.0</v>
      </c>
      <c r="M7125" s="177">
        <v>0.0</v>
      </c>
      <c r="N7125" s="178">
        <v>0.0</v>
      </c>
      <c r="O7125" s="163"/>
      <c r="P7125" s="164"/>
      <c r="Q7125" s="163"/>
      <c r="R7125" s="163"/>
      <c r="S7125" s="168" t="s">
        <v>20645</v>
      </c>
      <c r="T7125" s="164">
        <v>0.0</v>
      </c>
    </row>
    <row r="7126" ht="18.75" customHeight="1">
      <c r="A7126" s="189">
        <v>46062.0</v>
      </c>
      <c r="B7126" s="171">
        <v>9944.0</v>
      </c>
      <c r="C7126" s="171" t="s">
        <v>21130</v>
      </c>
      <c r="D7126" s="171"/>
      <c r="E7126" s="171" t="s">
        <v>20634</v>
      </c>
      <c r="F7126" s="171"/>
      <c r="G7126" s="171" t="s">
        <v>23491</v>
      </c>
      <c r="H7126" s="172" t="s">
        <v>23491</v>
      </c>
      <c r="I7126" s="173">
        <v>3900.0</v>
      </c>
      <c r="J7126" s="174">
        <v>1100.0</v>
      </c>
      <c r="K7126" s="179">
        <v>0.0</v>
      </c>
      <c r="L7126" s="178">
        <v>0.0</v>
      </c>
      <c r="M7126" s="177">
        <v>1100.0</v>
      </c>
      <c r="N7126" s="178">
        <v>0.0</v>
      </c>
      <c r="O7126" s="163"/>
      <c r="P7126" s="164"/>
      <c r="Q7126" s="163"/>
      <c r="R7126" s="163"/>
      <c r="S7126" s="168" t="s">
        <v>20645</v>
      </c>
      <c r="T7126" s="164">
        <v>0.0</v>
      </c>
    </row>
    <row r="7127" ht="18.75" customHeight="1">
      <c r="A7127" s="189">
        <v>46062.0</v>
      </c>
      <c r="B7127" s="171">
        <v>9945.0</v>
      </c>
      <c r="C7127" s="171" t="s">
        <v>21130</v>
      </c>
      <c r="D7127" s="171"/>
      <c r="E7127" s="171" t="s">
        <v>20634</v>
      </c>
      <c r="F7127" s="171"/>
      <c r="G7127" s="171" t="s">
        <v>21131</v>
      </c>
      <c r="H7127" s="172" t="s">
        <v>21131</v>
      </c>
      <c r="I7127" s="173">
        <v>3760.0</v>
      </c>
      <c r="J7127" s="174">
        <v>960.0</v>
      </c>
      <c r="K7127" s="179">
        <v>0.0</v>
      </c>
      <c r="L7127" s="178">
        <v>0.0</v>
      </c>
      <c r="M7127" s="177">
        <v>960.0</v>
      </c>
      <c r="N7127" s="178">
        <v>0.0</v>
      </c>
      <c r="O7127" s="163"/>
      <c r="P7127" s="164"/>
      <c r="Q7127" s="163"/>
      <c r="R7127" s="163"/>
      <c r="S7127" s="168" t="s">
        <v>20645</v>
      </c>
      <c r="T7127" s="164">
        <v>0.0</v>
      </c>
    </row>
    <row r="7128" ht="18.75" customHeight="1">
      <c r="A7128" s="189">
        <v>46062.0</v>
      </c>
      <c r="B7128" s="171">
        <v>9946.0</v>
      </c>
      <c r="C7128" s="171" t="s">
        <v>21130</v>
      </c>
      <c r="D7128" s="171"/>
      <c r="E7128" s="171" t="s">
        <v>20634</v>
      </c>
      <c r="F7128" s="171"/>
      <c r="G7128" s="171" t="s">
        <v>23492</v>
      </c>
      <c r="H7128" s="172" t="s">
        <v>23492</v>
      </c>
      <c r="I7128" s="173">
        <v>3380.0</v>
      </c>
      <c r="J7128" s="174">
        <v>580.0</v>
      </c>
      <c r="K7128" s="179">
        <v>0.0</v>
      </c>
      <c r="L7128" s="178">
        <v>0.0</v>
      </c>
      <c r="M7128" s="177">
        <v>580.0</v>
      </c>
      <c r="N7128" s="178">
        <v>0.0</v>
      </c>
      <c r="O7128" s="163"/>
      <c r="P7128" s="164"/>
      <c r="Q7128" s="163"/>
      <c r="R7128" s="163"/>
      <c r="S7128" s="168" t="s">
        <v>20645</v>
      </c>
      <c r="T7128" s="164">
        <v>0.0</v>
      </c>
    </row>
    <row r="7129" ht="18.75" customHeight="1">
      <c r="A7129" s="189">
        <v>46062.0</v>
      </c>
      <c r="B7129" s="171">
        <v>9947.0</v>
      </c>
      <c r="C7129" s="171" t="s">
        <v>21130</v>
      </c>
      <c r="D7129" s="171"/>
      <c r="E7129" s="171" t="s">
        <v>20634</v>
      </c>
      <c r="F7129" s="171"/>
      <c r="G7129" s="171" t="s">
        <v>21131</v>
      </c>
      <c r="H7129" s="172" t="s">
        <v>21131</v>
      </c>
      <c r="I7129" s="173">
        <v>3920.0</v>
      </c>
      <c r="J7129" s="174">
        <v>1120.0</v>
      </c>
      <c r="K7129" s="179">
        <v>0.0</v>
      </c>
      <c r="L7129" s="178">
        <v>0.0</v>
      </c>
      <c r="M7129" s="177">
        <v>1120.0</v>
      </c>
      <c r="N7129" s="178">
        <v>0.0</v>
      </c>
      <c r="O7129" s="163"/>
      <c r="P7129" s="164"/>
      <c r="Q7129" s="163"/>
      <c r="R7129" s="163"/>
      <c r="S7129" s="168" t="s">
        <v>20645</v>
      </c>
      <c r="T7129" s="164">
        <v>0.0</v>
      </c>
    </row>
    <row r="7130" ht="18.75" customHeight="1">
      <c r="A7130" s="189">
        <v>46062.0</v>
      </c>
      <c r="B7130" s="171">
        <v>9948.0</v>
      </c>
      <c r="C7130" s="171" t="s">
        <v>23493</v>
      </c>
      <c r="D7130" s="171"/>
      <c r="E7130" s="171" t="s">
        <v>20634</v>
      </c>
      <c r="F7130" s="171"/>
      <c r="G7130" s="171" t="s">
        <v>23494</v>
      </c>
      <c r="H7130" s="172" t="s">
        <v>23494</v>
      </c>
      <c r="I7130" s="173">
        <v>3480.0</v>
      </c>
      <c r="J7130" s="174">
        <v>600.0</v>
      </c>
      <c r="K7130" s="179">
        <v>0.0</v>
      </c>
      <c r="L7130" s="178">
        <v>600.0</v>
      </c>
      <c r="M7130" s="177">
        <v>0.0</v>
      </c>
      <c r="N7130" s="178">
        <v>0.0</v>
      </c>
      <c r="O7130" s="163"/>
      <c r="P7130" s="164"/>
      <c r="Q7130" s="163"/>
      <c r="R7130" s="163"/>
      <c r="S7130" s="168" t="s">
        <v>20645</v>
      </c>
      <c r="T7130" s="164">
        <v>0.0</v>
      </c>
    </row>
    <row r="7131" ht="18.75" customHeight="1">
      <c r="A7131" s="170">
        <v>46064.0</v>
      </c>
      <c r="B7131" s="171">
        <v>19004.0</v>
      </c>
      <c r="C7131" s="171" t="s">
        <v>20829</v>
      </c>
      <c r="D7131" s="171" t="s">
        <v>20659</v>
      </c>
      <c r="E7131" s="171">
        <v>8.0</v>
      </c>
      <c r="F7131" s="171" t="s">
        <v>20878</v>
      </c>
      <c r="G7131" s="171" t="s">
        <v>8303</v>
      </c>
      <c r="H7131" s="172" t="s">
        <v>20635</v>
      </c>
      <c r="I7131" s="173">
        <v>12440.0</v>
      </c>
      <c r="J7131" s="174">
        <v>2740.0</v>
      </c>
      <c r="K7131" s="179">
        <v>2740.0</v>
      </c>
      <c r="L7131" s="178"/>
      <c r="M7131" s="177"/>
      <c r="N7131" s="178"/>
      <c r="O7131" s="163"/>
      <c r="P7131" s="164"/>
      <c r="Q7131" s="163"/>
      <c r="R7131" s="163"/>
      <c r="S7131" s="168"/>
      <c r="T7131" s="164"/>
    </row>
    <row r="7132" ht="18.75" customHeight="1">
      <c r="A7132" s="170">
        <v>46064.0</v>
      </c>
      <c r="B7132" s="171">
        <v>19005.0</v>
      </c>
      <c r="C7132" s="171" t="s">
        <v>2851</v>
      </c>
      <c r="D7132" s="171" t="s">
        <v>20673</v>
      </c>
      <c r="E7132" s="171">
        <v>8.0</v>
      </c>
      <c r="F7132" s="171" t="s">
        <v>22294</v>
      </c>
      <c r="G7132" s="171" t="s">
        <v>4135</v>
      </c>
      <c r="H7132" s="172" t="s">
        <v>20635</v>
      </c>
      <c r="I7132" s="173">
        <v>11280.0</v>
      </c>
      <c r="J7132" s="174">
        <v>1440.0</v>
      </c>
      <c r="K7132" s="179">
        <v>1440.0</v>
      </c>
      <c r="L7132" s="178"/>
      <c r="M7132" s="177"/>
      <c r="N7132" s="178"/>
      <c r="O7132" s="163"/>
      <c r="P7132" s="164"/>
      <c r="Q7132" s="163"/>
      <c r="R7132" s="163"/>
      <c r="S7132" s="168"/>
      <c r="T7132" s="164"/>
    </row>
    <row r="7133" ht="18.75" customHeight="1">
      <c r="A7133" s="170">
        <v>46064.0</v>
      </c>
      <c r="B7133" s="171">
        <v>19006.0</v>
      </c>
      <c r="C7133" s="171" t="s">
        <v>20786</v>
      </c>
      <c r="D7133" s="171" t="s">
        <v>20659</v>
      </c>
      <c r="E7133" s="171">
        <v>8.0</v>
      </c>
      <c r="F7133" s="171" t="s">
        <v>21114</v>
      </c>
      <c r="G7133" s="171" t="s">
        <v>23495</v>
      </c>
      <c r="H7133" s="172" t="s">
        <v>20635</v>
      </c>
      <c r="I7133" s="173">
        <v>12840.0</v>
      </c>
      <c r="J7133" s="174">
        <v>3140.0</v>
      </c>
      <c r="K7133" s="179">
        <v>3140.0</v>
      </c>
      <c r="L7133" s="178"/>
      <c r="M7133" s="177"/>
      <c r="N7133" s="178"/>
      <c r="O7133" s="163"/>
      <c r="P7133" s="164"/>
      <c r="Q7133" s="163"/>
      <c r="R7133" s="163"/>
      <c r="S7133" s="168"/>
      <c r="T7133" s="164"/>
    </row>
    <row r="7134" ht="18.75" customHeight="1">
      <c r="A7134" s="170">
        <v>46064.0</v>
      </c>
      <c r="B7134" s="171">
        <v>19007.0</v>
      </c>
      <c r="C7134" s="171" t="s">
        <v>20775</v>
      </c>
      <c r="D7134" s="171" t="s">
        <v>20673</v>
      </c>
      <c r="E7134" s="171">
        <v>8.0</v>
      </c>
      <c r="F7134" s="171" t="s">
        <v>20856</v>
      </c>
      <c r="G7134" s="171" t="s">
        <v>20174</v>
      </c>
      <c r="H7134" s="172" t="s">
        <v>20638</v>
      </c>
      <c r="I7134" s="173">
        <v>12000.0</v>
      </c>
      <c r="J7134" s="174">
        <v>2160.0</v>
      </c>
      <c r="K7134" s="179"/>
      <c r="L7134" s="178"/>
      <c r="M7134" s="177"/>
      <c r="N7134" s="178">
        <v>2160.0</v>
      </c>
      <c r="O7134" s="163"/>
      <c r="P7134" s="164"/>
      <c r="Q7134" s="163"/>
      <c r="R7134" s="163"/>
      <c r="S7134" s="168"/>
      <c r="T7134" s="164"/>
    </row>
    <row r="7135" ht="18.75" customHeight="1">
      <c r="A7135" s="170">
        <v>46065.0</v>
      </c>
      <c r="B7135" s="171">
        <v>19008.0</v>
      </c>
      <c r="C7135" s="171" t="s">
        <v>23496</v>
      </c>
      <c r="D7135" s="171" t="s">
        <v>20659</v>
      </c>
      <c r="E7135" s="171">
        <v>8.0</v>
      </c>
      <c r="F7135" s="171" t="s">
        <v>20703</v>
      </c>
      <c r="G7135" s="171" t="s">
        <v>4529</v>
      </c>
      <c r="H7135" s="172" t="s">
        <v>20635</v>
      </c>
      <c r="I7135" s="173">
        <v>11280.0</v>
      </c>
      <c r="J7135" s="174">
        <v>1580.0</v>
      </c>
      <c r="K7135" s="179">
        <v>1580.0</v>
      </c>
      <c r="L7135" s="178"/>
      <c r="M7135" s="177"/>
      <c r="N7135" s="178"/>
      <c r="O7135" s="163"/>
      <c r="P7135" s="164"/>
      <c r="Q7135" s="163"/>
      <c r="R7135" s="163"/>
      <c r="S7135" s="168"/>
      <c r="T7135" s="164"/>
    </row>
    <row r="7136" ht="18.75" customHeight="1">
      <c r="A7136" s="170">
        <v>46065.0</v>
      </c>
      <c r="B7136" s="171">
        <v>19009.0</v>
      </c>
      <c r="C7136" s="171" t="s">
        <v>2974</v>
      </c>
      <c r="D7136" s="171" t="s">
        <v>20673</v>
      </c>
      <c r="E7136" s="171">
        <v>8.0</v>
      </c>
      <c r="F7136" s="171" t="s">
        <v>20983</v>
      </c>
      <c r="G7136" s="171" t="s">
        <v>20461</v>
      </c>
      <c r="H7136" s="172" t="s">
        <v>20635</v>
      </c>
      <c r="I7136" s="173">
        <v>12380.0</v>
      </c>
      <c r="J7136" s="174">
        <v>2540.0</v>
      </c>
      <c r="K7136" s="179">
        <v>2540.0</v>
      </c>
      <c r="L7136" s="178"/>
      <c r="M7136" s="177"/>
      <c r="N7136" s="178"/>
      <c r="O7136" s="163"/>
      <c r="P7136" s="164"/>
      <c r="Q7136" s="163"/>
      <c r="R7136" s="163"/>
      <c r="S7136" s="168"/>
      <c r="T7136" s="164"/>
    </row>
    <row r="7137" ht="18.75" customHeight="1">
      <c r="A7137" s="170">
        <v>46065.0</v>
      </c>
      <c r="B7137" s="171">
        <v>19010.0</v>
      </c>
      <c r="C7137" s="171" t="s">
        <v>20892</v>
      </c>
      <c r="D7137" s="171" t="s">
        <v>20687</v>
      </c>
      <c r="E7137" s="171">
        <v>14.0</v>
      </c>
      <c r="F7137" s="171" t="s">
        <v>20838</v>
      </c>
      <c r="G7137" s="171" t="s">
        <v>4576</v>
      </c>
      <c r="H7137" s="172" t="s">
        <v>20635</v>
      </c>
      <c r="I7137" s="173">
        <v>10580.0</v>
      </c>
      <c r="J7137" s="174">
        <v>540.0</v>
      </c>
      <c r="K7137" s="179">
        <v>540.0</v>
      </c>
      <c r="L7137" s="178"/>
      <c r="M7137" s="177"/>
      <c r="N7137" s="178"/>
      <c r="O7137" s="163"/>
      <c r="P7137" s="164"/>
      <c r="Q7137" s="163"/>
      <c r="R7137" s="163"/>
      <c r="S7137" s="168"/>
      <c r="T7137" s="164"/>
    </row>
    <row r="7138" ht="18.75" customHeight="1">
      <c r="A7138" s="170">
        <v>46065.0</v>
      </c>
      <c r="B7138" s="171">
        <v>19011.0</v>
      </c>
      <c r="C7138" s="171" t="s">
        <v>23284</v>
      </c>
      <c r="D7138" s="171" t="s">
        <v>20659</v>
      </c>
      <c r="E7138" s="171">
        <v>8.0</v>
      </c>
      <c r="F7138" s="171" t="s">
        <v>20700</v>
      </c>
      <c r="G7138" s="171" t="s">
        <v>18305</v>
      </c>
      <c r="H7138" s="172" t="s">
        <v>20638</v>
      </c>
      <c r="I7138" s="173">
        <v>18140.0</v>
      </c>
      <c r="J7138" s="174">
        <v>8440.0</v>
      </c>
      <c r="K7138" s="179"/>
      <c r="L7138" s="178"/>
      <c r="M7138" s="177"/>
      <c r="N7138" s="178">
        <v>8440.0</v>
      </c>
      <c r="O7138" s="163"/>
      <c r="P7138" s="164"/>
      <c r="Q7138" s="163"/>
      <c r="R7138" s="163"/>
      <c r="S7138" s="168"/>
      <c r="T7138" s="164"/>
    </row>
    <row r="7139" ht="18.75" customHeight="1">
      <c r="A7139" s="189">
        <v>46065.029016238426</v>
      </c>
      <c r="B7139" s="171">
        <v>9949.0</v>
      </c>
      <c r="C7139" s="171" t="s">
        <v>20467</v>
      </c>
      <c r="D7139" s="171"/>
      <c r="E7139" s="171" t="s">
        <v>20634</v>
      </c>
      <c r="F7139" s="171"/>
      <c r="G7139" s="171" t="s">
        <v>4500</v>
      </c>
      <c r="H7139" s="172" t="s">
        <v>4500</v>
      </c>
      <c r="I7139" s="173">
        <v>3500.0</v>
      </c>
      <c r="J7139" s="174">
        <v>360.0</v>
      </c>
      <c r="K7139" s="179">
        <v>360.0</v>
      </c>
      <c r="L7139" s="178">
        <v>0.0</v>
      </c>
      <c r="M7139" s="177">
        <v>0.0</v>
      </c>
      <c r="N7139" s="178">
        <v>0.0</v>
      </c>
      <c r="O7139" s="163"/>
      <c r="P7139" s="164"/>
      <c r="Q7139" s="163"/>
      <c r="R7139" s="163"/>
      <c r="S7139" s="168" t="s">
        <v>20645</v>
      </c>
      <c r="T7139" s="164">
        <v>0.0</v>
      </c>
    </row>
    <row r="7140" ht="18.75" customHeight="1">
      <c r="A7140" s="189">
        <v>46065.35515952546</v>
      </c>
      <c r="B7140" s="171">
        <v>9950.0</v>
      </c>
      <c r="C7140" s="171"/>
      <c r="D7140" s="171"/>
      <c r="E7140" s="171" t="s">
        <v>20634</v>
      </c>
      <c r="F7140" s="171"/>
      <c r="G7140" s="171"/>
      <c r="H7140" s="172"/>
      <c r="I7140" s="173"/>
      <c r="J7140" s="174">
        <v>0.0</v>
      </c>
      <c r="K7140" s="179">
        <v>0.0</v>
      </c>
      <c r="L7140" s="178">
        <v>0.0</v>
      </c>
      <c r="M7140" s="177">
        <v>0.0</v>
      </c>
      <c r="N7140" s="178">
        <v>0.0</v>
      </c>
      <c r="O7140" s="163"/>
      <c r="P7140" s="164"/>
      <c r="Q7140" s="163"/>
      <c r="R7140" s="163"/>
      <c r="S7140" s="168" t="s">
        <v>20645</v>
      </c>
      <c r="T7140" s="164">
        <v>0.0</v>
      </c>
    </row>
    <row r="7141" ht="18.75" customHeight="1">
      <c r="A7141" s="189">
        <v>46065.35582670139</v>
      </c>
      <c r="B7141" s="171">
        <v>9951.0</v>
      </c>
      <c r="C7141" s="171"/>
      <c r="D7141" s="171"/>
      <c r="E7141" s="171" t="s">
        <v>20634</v>
      </c>
      <c r="F7141" s="171"/>
      <c r="G7141" s="171"/>
      <c r="H7141" s="172"/>
      <c r="I7141" s="173"/>
      <c r="J7141" s="174">
        <v>0.0</v>
      </c>
      <c r="K7141" s="179">
        <v>0.0</v>
      </c>
      <c r="L7141" s="178">
        <v>0.0</v>
      </c>
      <c r="M7141" s="177">
        <v>0.0</v>
      </c>
      <c r="N7141" s="178">
        <v>0.0</v>
      </c>
      <c r="O7141" s="163"/>
      <c r="P7141" s="164"/>
      <c r="Q7141" s="163"/>
      <c r="R7141" s="163"/>
      <c r="S7141" s="168" t="s">
        <v>20645</v>
      </c>
      <c r="T7141" s="164">
        <v>0.0</v>
      </c>
    </row>
    <row r="7142" ht="18.75" customHeight="1">
      <c r="A7142" s="170">
        <v>46065.0</v>
      </c>
      <c r="B7142" s="171">
        <v>19012.0</v>
      </c>
      <c r="C7142" s="171" t="s">
        <v>3980</v>
      </c>
      <c r="D7142" s="171" t="s">
        <v>20673</v>
      </c>
      <c r="E7142" s="171">
        <v>8.0</v>
      </c>
      <c r="F7142" s="171" t="s">
        <v>21455</v>
      </c>
      <c r="G7142" s="171" t="s">
        <v>20111</v>
      </c>
      <c r="H7142" s="172" t="s">
        <v>20635</v>
      </c>
      <c r="I7142" s="173">
        <v>14220.0</v>
      </c>
      <c r="J7142" s="174">
        <v>4380.0</v>
      </c>
      <c r="K7142" s="179">
        <v>4380.0</v>
      </c>
      <c r="L7142" s="178"/>
      <c r="M7142" s="177"/>
      <c r="N7142" s="178"/>
      <c r="O7142" s="163"/>
      <c r="P7142" s="164"/>
      <c r="Q7142" s="163"/>
      <c r="R7142" s="163"/>
      <c r="S7142" s="168"/>
      <c r="T7142" s="164"/>
    </row>
    <row r="7143" ht="18.75" customHeight="1">
      <c r="A7143" s="170">
        <v>46065.0</v>
      </c>
      <c r="B7143" s="171">
        <v>19013.0</v>
      </c>
      <c r="C7143" s="171" t="s">
        <v>3220</v>
      </c>
      <c r="D7143" s="171" t="s">
        <v>20687</v>
      </c>
      <c r="E7143" s="171">
        <v>16.0</v>
      </c>
      <c r="F7143" s="171" t="s">
        <v>20838</v>
      </c>
      <c r="G7143" s="171" t="s">
        <v>10893</v>
      </c>
      <c r="H7143" s="172" t="s">
        <v>20635</v>
      </c>
      <c r="I7143" s="173">
        <v>15320.0</v>
      </c>
      <c r="J7143" s="174">
        <v>5280.0</v>
      </c>
      <c r="K7143" s="179">
        <v>5280.0</v>
      </c>
      <c r="L7143" s="178"/>
      <c r="M7143" s="177"/>
      <c r="N7143" s="178"/>
      <c r="O7143" s="163"/>
      <c r="P7143" s="164"/>
      <c r="Q7143" s="163"/>
      <c r="R7143" s="163"/>
      <c r="S7143" s="168"/>
      <c r="T7143" s="164"/>
    </row>
    <row r="7144" ht="18.75" customHeight="1">
      <c r="A7144" s="170">
        <v>46065.0</v>
      </c>
      <c r="B7144" s="171">
        <v>19014.0</v>
      </c>
      <c r="C7144" s="171" t="s">
        <v>20829</v>
      </c>
      <c r="D7144" s="171" t="s">
        <v>20673</v>
      </c>
      <c r="E7144" s="171">
        <v>8.0</v>
      </c>
      <c r="F7144" s="171" t="s">
        <v>20814</v>
      </c>
      <c r="G7144" s="171" t="s">
        <v>19813</v>
      </c>
      <c r="H7144" s="172" t="s">
        <v>20635</v>
      </c>
      <c r="I7144" s="173">
        <v>13000.0</v>
      </c>
      <c r="J7144" s="174">
        <v>3160.0</v>
      </c>
      <c r="K7144" s="179">
        <v>3160.0</v>
      </c>
      <c r="L7144" s="178"/>
      <c r="M7144" s="177"/>
      <c r="N7144" s="178"/>
      <c r="O7144" s="163"/>
      <c r="P7144" s="164"/>
      <c r="Q7144" s="163"/>
      <c r="R7144" s="163"/>
      <c r="S7144" s="168"/>
      <c r="T7144" s="164"/>
    </row>
    <row r="7145" ht="18.75" customHeight="1">
      <c r="A7145" s="170">
        <v>46065.0</v>
      </c>
      <c r="B7145" s="171">
        <v>19015.0</v>
      </c>
      <c r="C7145" s="171" t="s">
        <v>21380</v>
      </c>
      <c r="D7145" s="171" t="s">
        <v>20687</v>
      </c>
      <c r="E7145" s="171">
        <v>8.0</v>
      </c>
      <c r="F7145" s="171" t="s">
        <v>21876</v>
      </c>
      <c r="G7145" s="171" t="s">
        <v>14446</v>
      </c>
      <c r="H7145" s="172" t="s">
        <v>20635</v>
      </c>
      <c r="I7145" s="173">
        <v>11840.0</v>
      </c>
      <c r="J7145" s="174">
        <v>1820.0</v>
      </c>
      <c r="K7145" s="179">
        <v>1820.0</v>
      </c>
      <c r="L7145" s="178"/>
      <c r="M7145" s="177"/>
      <c r="N7145" s="178"/>
      <c r="O7145" s="163"/>
      <c r="P7145" s="164"/>
      <c r="Q7145" s="163"/>
      <c r="R7145" s="163"/>
      <c r="S7145" s="168"/>
      <c r="T7145" s="164"/>
    </row>
    <row r="7146" ht="18.75" customHeight="1">
      <c r="A7146" s="189">
        <v>46065.35650616898</v>
      </c>
      <c r="B7146" s="171">
        <v>9952.0</v>
      </c>
      <c r="C7146" s="171" t="s">
        <v>4444</v>
      </c>
      <c r="D7146" s="171"/>
      <c r="E7146" s="171" t="s">
        <v>20634</v>
      </c>
      <c r="F7146" s="171"/>
      <c r="G7146" s="171"/>
      <c r="H7146" s="172"/>
      <c r="I7146" s="173">
        <v>3560.0</v>
      </c>
      <c r="J7146" s="174">
        <v>740.0</v>
      </c>
      <c r="K7146" s="179">
        <v>740.0</v>
      </c>
      <c r="L7146" s="178">
        <v>0.0</v>
      </c>
      <c r="M7146" s="177">
        <v>0.0</v>
      </c>
      <c r="N7146" s="178">
        <v>0.0</v>
      </c>
      <c r="O7146" s="163"/>
      <c r="P7146" s="164"/>
      <c r="Q7146" s="163"/>
      <c r="R7146" s="163"/>
      <c r="S7146" s="168" t="s">
        <v>20645</v>
      </c>
      <c r="T7146" s="164">
        <v>0.0</v>
      </c>
    </row>
    <row r="7147" ht="18.75" customHeight="1">
      <c r="A7147" s="170">
        <v>46065.0</v>
      </c>
      <c r="B7147" s="171">
        <v>19016.0</v>
      </c>
      <c r="C7147" s="171" t="s">
        <v>23497</v>
      </c>
      <c r="D7147" s="171" t="s">
        <v>20659</v>
      </c>
      <c r="E7147" s="171">
        <v>8.0</v>
      </c>
      <c r="F7147" s="171" t="s">
        <v>20967</v>
      </c>
      <c r="G7147" s="171" t="s">
        <v>20483</v>
      </c>
      <c r="H7147" s="172" t="s">
        <v>20635</v>
      </c>
      <c r="I7147" s="173">
        <v>11260.0</v>
      </c>
      <c r="J7147" s="174">
        <v>1560.0</v>
      </c>
      <c r="K7147" s="179">
        <v>1560.0</v>
      </c>
      <c r="L7147" s="178"/>
      <c r="M7147" s="177"/>
      <c r="N7147" s="178"/>
      <c r="O7147" s="163"/>
      <c r="P7147" s="164"/>
      <c r="Q7147" s="163"/>
      <c r="R7147" s="163"/>
      <c r="S7147" s="168"/>
      <c r="T7147" s="164"/>
    </row>
    <row r="7148" ht="18.75" customHeight="1">
      <c r="A7148" s="189">
        <v>46065.47135357639</v>
      </c>
      <c r="B7148" s="171">
        <v>9953.0</v>
      </c>
      <c r="C7148" s="171" t="s">
        <v>4031</v>
      </c>
      <c r="D7148" s="171"/>
      <c r="E7148" s="171" t="s">
        <v>20634</v>
      </c>
      <c r="F7148" s="171"/>
      <c r="G7148" s="171" t="s">
        <v>23498</v>
      </c>
      <c r="H7148" s="172" t="s">
        <v>23498</v>
      </c>
      <c r="I7148" s="173">
        <v>3000.0</v>
      </c>
      <c r="J7148" s="174">
        <v>140.0</v>
      </c>
      <c r="K7148" s="179">
        <v>140.0</v>
      </c>
      <c r="L7148" s="178">
        <v>0.0</v>
      </c>
      <c r="M7148" s="177">
        <v>0.0</v>
      </c>
      <c r="N7148" s="178">
        <v>0.0</v>
      </c>
      <c r="O7148" s="163"/>
      <c r="P7148" s="164"/>
      <c r="Q7148" s="163"/>
      <c r="R7148" s="163"/>
      <c r="S7148" s="168" t="s">
        <v>20645</v>
      </c>
      <c r="T7148" s="164">
        <v>0.0</v>
      </c>
    </row>
    <row r="7149" ht="18.75" customHeight="1">
      <c r="A7149" s="170">
        <v>46065.0</v>
      </c>
      <c r="B7149" s="171">
        <v>19017.0</v>
      </c>
      <c r="C7149" s="171" t="s">
        <v>4671</v>
      </c>
      <c r="D7149" s="171" t="s">
        <v>20659</v>
      </c>
      <c r="E7149" s="171">
        <v>8.0</v>
      </c>
      <c r="F7149" s="171" t="s">
        <v>20955</v>
      </c>
      <c r="G7149" s="171" t="s">
        <v>7963</v>
      </c>
      <c r="H7149" s="172" t="s">
        <v>20635</v>
      </c>
      <c r="I7149" s="173">
        <v>10960.0</v>
      </c>
      <c r="J7149" s="174">
        <v>1260.0</v>
      </c>
      <c r="K7149" s="179">
        <v>1260.0</v>
      </c>
      <c r="L7149" s="178"/>
      <c r="M7149" s="177"/>
      <c r="N7149" s="178"/>
      <c r="O7149" s="163"/>
      <c r="P7149" s="164"/>
      <c r="Q7149" s="163"/>
      <c r="R7149" s="163"/>
      <c r="S7149" s="168"/>
      <c r="T7149" s="164"/>
    </row>
    <row r="7150" ht="18.75" customHeight="1">
      <c r="A7150" s="189">
        <v>46065.478410682874</v>
      </c>
      <c r="B7150" s="171">
        <v>9954.0</v>
      </c>
      <c r="C7150" s="171" t="s">
        <v>8901</v>
      </c>
      <c r="D7150" s="171"/>
      <c r="E7150" s="171" t="s">
        <v>20634</v>
      </c>
      <c r="F7150" s="171"/>
      <c r="G7150" s="171" t="s">
        <v>23499</v>
      </c>
      <c r="H7150" s="172" t="s">
        <v>23499</v>
      </c>
      <c r="I7150" s="173">
        <v>11960.0</v>
      </c>
      <c r="J7150" s="174">
        <v>1260.0</v>
      </c>
      <c r="K7150" s="179">
        <v>1260.0</v>
      </c>
      <c r="L7150" s="178">
        <v>0.0</v>
      </c>
      <c r="M7150" s="177">
        <v>0.0</v>
      </c>
      <c r="N7150" s="178">
        <v>0.0</v>
      </c>
      <c r="O7150" s="163"/>
      <c r="P7150" s="164"/>
      <c r="Q7150" s="163"/>
      <c r="R7150" s="163"/>
      <c r="S7150" s="168" t="s">
        <v>20645</v>
      </c>
      <c r="T7150" s="164">
        <v>0.0</v>
      </c>
    </row>
    <row r="7151" ht="18.75" customHeight="1">
      <c r="A7151" s="189">
        <v>46065.50607866899</v>
      </c>
      <c r="B7151" s="171">
        <v>9955.0</v>
      </c>
      <c r="C7151" s="171" t="s">
        <v>4444</v>
      </c>
      <c r="D7151" s="171"/>
      <c r="E7151" s="171" t="s">
        <v>20634</v>
      </c>
      <c r="F7151" s="171"/>
      <c r="G7151" s="171"/>
      <c r="H7151" s="172"/>
      <c r="I7151" s="173">
        <v>3580.0</v>
      </c>
      <c r="J7151" s="174">
        <v>780.0</v>
      </c>
      <c r="K7151" s="179">
        <v>780.0</v>
      </c>
      <c r="L7151" s="178">
        <v>0.0</v>
      </c>
      <c r="M7151" s="177">
        <v>0.0</v>
      </c>
      <c r="N7151" s="178">
        <v>0.0</v>
      </c>
      <c r="O7151" s="163"/>
      <c r="P7151" s="164"/>
      <c r="Q7151" s="163"/>
      <c r="R7151" s="163"/>
      <c r="S7151" s="168" t="s">
        <v>20645</v>
      </c>
      <c r="T7151" s="164">
        <v>0.0</v>
      </c>
    </row>
    <row r="7152" ht="18.75" customHeight="1">
      <c r="A7152" s="170">
        <v>46065.0</v>
      </c>
      <c r="B7152" s="171">
        <v>19018.0</v>
      </c>
      <c r="C7152" s="171" t="s">
        <v>22912</v>
      </c>
      <c r="D7152" s="171" t="s">
        <v>20673</v>
      </c>
      <c r="E7152" s="171">
        <v>8.0</v>
      </c>
      <c r="F7152" s="171" t="s">
        <v>20700</v>
      </c>
      <c r="G7152" s="171" t="s">
        <v>20504</v>
      </c>
      <c r="H7152" s="172" t="s">
        <v>20638</v>
      </c>
      <c r="I7152" s="173">
        <v>17340.0</v>
      </c>
      <c r="J7152" s="174">
        <v>7500.0</v>
      </c>
      <c r="K7152" s="179"/>
      <c r="L7152" s="178"/>
      <c r="M7152" s="177"/>
      <c r="N7152" s="178">
        <v>7500.0</v>
      </c>
      <c r="O7152" s="163"/>
      <c r="P7152" s="164"/>
      <c r="Q7152" s="163"/>
      <c r="R7152" s="163"/>
      <c r="S7152" s="168"/>
      <c r="T7152" s="164"/>
    </row>
    <row r="7153" ht="18.75" customHeight="1">
      <c r="A7153" s="170">
        <v>46065.0</v>
      </c>
      <c r="B7153" s="171">
        <v>19019.0</v>
      </c>
      <c r="C7153" s="171" t="s">
        <v>20702</v>
      </c>
      <c r="D7153" s="171" t="s">
        <v>20687</v>
      </c>
      <c r="E7153" s="171">
        <v>8.0</v>
      </c>
      <c r="F7153" s="171" t="s">
        <v>21876</v>
      </c>
      <c r="G7153" s="171" t="s">
        <v>20506</v>
      </c>
      <c r="H7153" s="172" t="s">
        <v>20635</v>
      </c>
      <c r="I7153" s="173">
        <v>11440.0</v>
      </c>
      <c r="J7153" s="174">
        <v>1420.0</v>
      </c>
      <c r="K7153" s="179">
        <v>1420.0</v>
      </c>
      <c r="L7153" s="178"/>
      <c r="M7153" s="177"/>
      <c r="N7153" s="178"/>
      <c r="O7153" s="163"/>
      <c r="P7153" s="164"/>
      <c r="Q7153" s="163"/>
      <c r="R7153" s="163"/>
      <c r="S7153" s="168"/>
      <c r="T7153" s="164"/>
    </row>
    <row r="7154" ht="18.75" customHeight="1">
      <c r="A7154" s="189">
        <v>46065.52738969907</v>
      </c>
      <c r="B7154" s="171">
        <v>9956.0</v>
      </c>
      <c r="C7154" s="171" t="s">
        <v>20512</v>
      </c>
      <c r="D7154" s="171"/>
      <c r="E7154" s="171" t="s">
        <v>20634</v>
      </c>
      <c r="F7154" s="171"/>
      <c r="G7154" s="171"/>
      <c r="H7154" s="172"/>
      <c r="I7154" s="173">
        <v>3260.0</v>
      </c>
      <c r="J7154" s="174">
        <v>580.0</v>
      </c>
      <c r="K7154" s="179">
        <v>0.0</v>
      </c>
      <c r="L7154" s="178">
        <v>0.0</v>
      </c>
      <c r="M7154" s="177">
        <v>580.0</v>
      </c>
      <c r="N7154" s="178">
        <v>0.0</v>
      </c>
      <c r="O7154" s="163"/>
      <c r="P7154" s="164"/>
      <c r="Q7154" s="163"/>
      <c r="R7154" s="163"/>
      <c r="S7154" s="168" t="s">
        <v>20645</v>
      </c>
      <c r="T7154" s="164">
        <v>0.0</v>
      </c>
    </row>
    <row r="7155" ht="18.75" customHeight="1">
      <c r="A7155" s="170">
        <v>46065.0</v>
      </c>
      <c r="B7155" s="171">
        <v>19020.0</v>
      </c>
      <c r="C7155" s="171" t="s">
        <v>20892</v>
      </c>
      <c r="D7155" s="171" t="s">
        <v>20687</v>
      </c>
      <c r="E7155" s="171">
        <v>14.0</v>
      </c>
      <c r="F7155" s="171" t="s">
        <v>20778</v>
      </c>
      <c r="G7155" s="171" t="s">
        <v>4576</v>
      </c>
      <c r="H7155" s="172" t="s">
        <v>20635</v>
      </c>
      <c r="I7155" s="173">
        <v>11780.0</v>
      </c>
      <c r="J7155" s="174">
        <v>1740.0</v>
      </c>
      <c r="K7155" s="179">
        <v>1740.0</v>
      </c>
      <c r="L7155" s="178"/>
      <c r="M7155" s="177"/>
      <c r="N7155" s="178"/>
      <c r="O7155" s="163"/>
      <c r="P7155" s="164"/>
      <c r="Q7155" s="163"/>
      <c r="R7155" s="163"/>
      <c r="S7155" s="168"/>
      <c r="T7155" s="164"/>
    </row>
    <row r="7156" ht="18.75" customHeight="1">
      <c r="A7156" s="189">
        <v>46065.57644979167</v>
      </c>
      <c r="B7156" s="171">
        <v>9958.0</v>
      </c>
      <c r="C7156" s="171" t="s">
        <v>4444</v>
      </c>
      <c r="D7156" s="171"/>
      <c r="E7156" s="171" t="s">
        <v>20634</v>
      </c>
      <c r="F7156" s="171"/>
      <c r="G7156" s="171"/>
      <c r="H7156" s="172"/>
      <c r="I7156" s="173">
        <v>3800.0</v>
      </c>
      <c r="J7156" s="174">
        <v>1000.0</v>
      </c>
      <c r="K7156" s="179">
        <v>1000.0</v>
      </c>
      <c r="L7156" s="178">
        <v>0.0</v>
      </c>
      <c r="M7156" s="177">
        <v>0.0</v>
      </c>
      <c r="N7156" s="178">
        <v>0.0</v>
      </c>
      <c r="O7156" s="163"/>
      <c r="P7156" s="164"/>
      <c r="Q7156" s="163"/>
      <c r="R7156" s="163"/>
      <c r="S7156" s="168" t="s">
        <v>20645</v>
      </c>
      <c r="T7156" s="164">
        <v>0.0</v>
      </c>
    </row>
    <row r="7157" ht="18.75" customHeight="1">
      <c r="A7157" s="189">
        <v>46065.59580322917</v>
      </c>
      <c r="B7157" s="171">
        <v>9959.0</v>
      </c>
      <c r="C7157" s="171" t="s">
        <v>6423</v>
      </c>
      <c r="D7157" s="171"/>
      <c r="E7157" s="171" t="s">
        <v>20634</v>
      </c>
      <c r="F7157" s="171"/>
      <c r="G7157" s="171" t="s">
        <v>19722</v>
      </c>
      <c r="H7157" s="172" t="s">
        <v>19722</v>
      </c>
      <c r="I7157" s="173">
        <v>3200.0</v>
      </c>
      <c r="J7157" s="174">
        <v>120.0</v>
      </c>
      <c r="K7157" s="179">
        <v>0.0</v>
      </c>
      <c r="L7157" s="178">
        <v>0.0</v>
      </c>
      <c r="M7157" s="177">
        <v>0.0</v>
      </c>
      <c r="N7157" s="178">
        <v>0.0</v>
      </c>
      <c r="O7157" s="163"/>
      <c r="P7157" s="164"/>
      <c r="Q7157" s="163"/>
      <c r="R7157" s="163"/>
      <c r="S7157" s="168" t="s">
        <v>20645</v>
      </c>
      <c r="T7157" s="164">
        <v>0.0</v>
      </c>
    </row>
    <row r="7158" ht="18.75" customHeight="1">
      <c r="A7158" s="189">
        <v>46065.60832155093</v>
      </c>
      <c r="B7158" s="171">
        <v>9960.0</v>
      </c>
      <c r="C7158" s="171" t="s">
        <v>6423</v>
      </c>
      <c r="D7158" s="171"/>
      <c r="E7158" s="171" t="s">
        <v>20634</v>
      </c>
      <c r="F7158" s="171"/>
      <c r="G7158" s="171" t="s">
        <v>19722</v>
      </c>
      <c r="H7158" s="172" t="s">
        <v>19722</v>
      </c>
      <c r="I7158" s="173">
        <v>3080.0</v>
      </c>
      <c r="J7158" s="174">
        <v>300.0</v>
      </c>
      <c r="K7158" s="179">
        <v>0.0</v>
      </c>
      <c r="L7158" s="178">
        <v>300.0</v>
      </c>
      <c r="M7158" s="177">
        <v>0.0</v>
      </c>
      <c r="N7158" s="178">
        <v>0.0</v>
      </c>
      <c r="O7158" s="163"/>
      <c r="P7158" s="164"/>
      <c r="Q7158" s="163"/>
      <c r="R7158" s="163"/>
      <c r="S7158" s="168" t="s">
        <v>20645</v>
      </c>
      <c r="T7158" s="164">
        <v>0.0</v>
      </c>
    </row>
    <row r="7159" ht="18.75" customHeight="1">
      <c r="A7159" s="189">
        <v>46065.612798726856</v>
      </c>
      <c r="B7159" s="171">
        <v>9961.0</v>
      </c>
      <c r="C7159" s="171" t="s">
        <v>6423</v>
      </c>
      <c r="D7159" s="171"/>
      <c r="E7159" s="171" t="s">
        <v>20634</v>
      </c>
      <c r="F7159" s="171"/>
      <c r="G7159" s="171" t="s">
        <v>19727</v>
      </c>
      <c r="H7159" s="172" t="s">
        <v>19727</v>
      </c>
      <c r="I7159" s="173">
        <v>3460.0</v>
      </c>
      <c r="J7159" s="174">
        <v>240.0</v>
      </c>
      <c r="K7159" s="179">
        <v>0.0</v>
      </c>
      <c r="L7159" s="178">
        <v>0.0</v>
      </c>
      <c r="M7159" s="177">
        <v>0.0</v>
      </c>
      <c r="N7159" s="178">
        <v>0.0</v>
      </c>
      <c r="O7159" s="163"/>
      <c r="P7159" s="164"/>
      <c r="Q7159" s="163"/>
      <c r="R7159" s="163"/>
      <c r="S7159" s="168" t="s">
        <v>20645</v>
      </c>
      <c r="T7159" s="164">
        <v>0.0</v>
      </c>
    </row>
    <row r="7160" ht="18.75" customHeight="1">
      <c r="A7160" s="189">
        <v>46065.61477208333</v>
      </c>
      <c r="B7160" s="171">
        <v>9962.0</v>
      </c>
      <c r="C7160" s="171" t="s">
        <v>6423</v>
      </c>
      <c r="D7160" s="171"/>
      <c r="E7160" s="171" t="s">
        <v>20634</v>
      </c>
      <c r="F7160" s="171"/>
      <c r="G7160" s="171" t="s">
        <v>19727</v>
      </c>
      <c r="H7160" s="172" t="s">
        <v>19727</v>
      </c>
      <c r="I7160" s="173">
        <v>3220.0</v>
      </c>
      <c r="J7160" s="174">
        <v>400.0</v>
      </c>
      <c r="K7160" s="179">
        <v>0.0</v>
      </c>
      <c r="L7160" s="178">
        <v>400.0</v>
      </c>
      <c r="M7160" s="177">
        <v>0.0</v>
      </c>
      <c r="N7160" s="178">
        <v>0.0</v>
      </c>
      <c r="O7160" s="163"/>
      <c r="P7160" s="164"/>
      <c r="Q7160" s="163"/>
      <c r="R7160" s="163"/>
      <c r="S7160" s="168" t="s">
        <v>20645</v>
      </c>
      <c r="T7160" s="164">
        <v>0.0</v>
      </c>
    </row>
    <row r="7161" ht="18.75" customHeight="1">
      <c r="A7161" s="189">
        <v>46063.0</v>
      </c>
      <c r="B7161" s="171">
        <v>9963.0</v>
      </c>
      <c r="C7161" s="171" t="s">
        <v>23500</v>
      </c>
      <c r="D7161" s="171"/>
      <c r="E7161" s="171" t="s">
        <v>20634</v>
      </c>
      <c r="F7161" s="171"/>
      <c r="G7161" s="171" t="s">
        <v>23422</v>
      </c>
      <c r="H7161" s="172" t="s">
        <v>23422</v>
      </c>
      <c r="I7161" s="173">
        <v>4160.0</v>
      </c>
      <c r="J7161" s="174">
        <v>1260.0</v>
      </c>
      <c r="K7161" s="179">
        <v>1260.0</v>
      </c>
      <c r="L7161" s="178">
        <v>0.0</v>
      </c>
      <c r="M7161" s="177">
        <v>0.0</v>
      </c>
      <c r="N7161" s="178">
        <v>0.0</v>
      </c>
      <c r="O7161" s="163"/>
      <c r="P7161" s="164"/>
      <c r="Q7161" s="163"/>
      <c r="R7161" s="163"/>
      <c r="S7161" s="168" t="s">
        <v>20645</v>
      </c>
      <c r="T7161" s="164">
        <v>0.0</v>
      </c>
    </row>
    <row r="7162" ht="18.75" customHeight="1">
      <c r="A7162" s="189">
        <v>46063.0</v>
      </c>
      <c r="B7162" s="171">
        <v>9964.0</v>
      </c>
      <c r="C7162" s="171" t="s">
        <v>21168</v>
      </c>
      <c r="D7162" s="171"/>
      <c r="E7162" s="171" t="s">
        <v>20634</v>
      </c>
      <c r="F7162" s="171"/>
      <c r="G7162" s="171" t="s">
        <v>23501</v>
      </c>
      <c r="H7162" s="172" t="s">
        <v>23501</v>
      </c>
      <c r="I7162" s="173">
        <v>3600.0</v>
      </c>
      <c r="J7162" s="174">
        <v>800.0</v>
      </c>
      <c r="K7162" s="179">
        <v>800.0</v>
      </c>
      <c r="L7162" s="178">
        <v>0.0</v>
      </c>
      <c r="M7162" s="177">
        <v>0.0</v>
      </c>
      <c r="N7162" s="178">
        <v>0.0</v>
      </c>
      <c r="O7162" s="163"/>
      <c r="P7162" s="164"/>
      <c r="Q7162" s="163"/>
      <c r="R7162" s="163"/>
      <c r="S7162" s="168" t="s">
        <v>20645</v>
      </c>
      <c r="T7162" s="164">
        <v>0.0</v>
      </c>
    </row>
    <row r="7163" ht="18.75" customHeight="1">
      <c r="A7163" s="170">
        <v>46065.0</v>
      </c>
      <c r="B7163" s="171">
        <v>19021.0</v>
      </c>
      <c r="C7163" s="171" t="s">
        <v>22428</v>
      </c>
      <c r="D7163" s="171" t="s">
        <v>20673</v>
      </c>
      <c r="E7163" s="171">
        <v>8.0</v>
      </c>
      <c r="F7163" s="171" t="s">
        <v>21541</v>
      </c>
      <c r="G7163" s="171" t="s">
        <v>4297</v>
      </c>
      <c r="H7163" s="172" t="s">
        <v>20635</v>
      </c>
      <c r="I7163" s="173">
        <v>13440.0</v>
      </c>
      <c r="J7163" s="174">
        <v>3600.0</v>
      </c>
      <c r="K7163" s="179">
        <v>3600.0</v>
      </c>
      <c r="L7163" s="178"/>
      <c r="M7163" s="177"/>
      <c r="N7163" s="178"/>
      <c r="O7163" s="163"/>
      <c r="P7163" s="164"/>
      <c r="Q7163" s="163"/>
      <c r="R7163" s="163"/>
      <c r="S7163" s="168"/>
      <c r="T7163" s="164"/>
    </row>
    <row r="7164" ht="18.75" customHeight="1">
      <c r="A7164" s="170">
        <v>46065.0</v>
      </c>
      <c r="B7164" s="171">
        <v>19022.0</v>
      </c>
      <c r="C7164" s="171" t="s">
        <v>14229</v>
      </c>
      <c r="D7164" s="171" t="s">
        <v>20659</v>
      </c>
      <c r="E7164" s="171">
        <v>8.0</v>
      </c>
      <c r="F7164" s="171" t="s">
        <v>20739</v>
      </c>
      <c r="G7164" s="171" t="s">
        <v>20522</v>
      </c>
      <c r="H7164" s="172" t="s">
        <v>20635</v>
      </c>
      <c r="I7164" s="173">
        <v>12660.0</v>
      </c>
      <c r="J7164" s="174">
        <v>2960.0</v>
      </c>
      <c r="K7164" s="179">
        <v>2960.0</v>
      </c>
      <c r="L7164" s="178"/>
      <c r="M7164" s="177"/>
      <c r="N7164" s="178"/>
      <c r="O7164" s="163"/>
      <c r="P7164" s="164"/>
      <c r="Q7164" s="163"/>
      <c r="R7164" s="163"/>
      <c r="S7164" s="168"/>
      <c r="T7164" s="164"/>
    </row>
    <row r="7165" ht="18.75" customHeight="1">
      <c r="A7165" s="170">
        <v>46065.0</v>
      </c>
      <c r="B7165" s="171">
        <v>19023.0</v>
      </c>
      <c r="C7165" s="171" t="s">
        <v>20829</v>
      </c>
      <c r="D7165" s="171" t="s">
        <v>20687</v>
      </c>
      <c r="E7165" s="171">
        <v>8.0</v>
      </c>
      <c r="F7165" s="171" t="s">
        <v>20946</v>
      </c>
      <c r="G7165" s="171" t="s">
        <v>20525</v>
      </c>
      <c r="H7165" s="172" t="s">
        <v>20635</v>
      </c>
      <c r="I7165" s="173">
        <v>13280.0</v>
      </c>
      <c r="J7165" s="174">
        <v>3260.0</v>
      </c>
      <c r="K7165" s="179">
        <v>3260.0</v>
      </c>
      <c r="L7165" s="178"/>
      <c r="M7165" s="177"/>
      <c r="N7165" s="178"/>
      <c r="O7165" s="163"/>
      <c r="P7165" s="164"/>
      <c r="Q7165" s="163"/>
      <c r="R7165" s="163"/>
      <c r="S7165" s="168"/>
      <c r="T7165" s="164"/>
    </row>
    <row r="7166" ht="18.75" customHeight="1">
      <c r="A7166" s="170">
        <v>46065.0</v>
      </c>
      <c r="B7166" s="171">
        <v>19024.0</v>
      </c>
      <c r="C7166" s="171" t="s">
        <v>4877</v>
      </c>
      <c r="D7166" s="171" t="s">
        <v>20673</v>
      </c>
      <c r="E7166" s="171">
        <v>8.0</v>
      </c>
      <c r="F7166" s="171" t="s">
        <v>20700</v>
      </c>
      <c r="G7166" s="171" t="s">
        <v>20528</v>
      </c>
      <c r="H7166" s="172" t="s">
        <v>20638</v>
      </c>
      <c r="I7166" s="173">
        <v>18420.0</v>
      </c>
      <c r="J7166" s="174">
        <v>8580.0</v>
      </c>
      <c r="K7166" s="179"/>
      <c r="L7166" s="178"/>
      <c r="M7166" s="177"/>
      <c r="N7166" s="178">
        <v>8580.0</v>
      </c>
      <c r="O7166" s="163"/>
      <c r="P7166" s="164"/>
      <c r="Q7166" s="163"/>
      <c r="R7166" s="163"/>
      <c r="S7166" s="168"/>
      <c r="T7166" s="164"/>
    </row>
    <row r="7167" ht="18.75" customHeight="1">
      <c r="A7167" s="170">
        <v>46065.0</v>
      </c>
      <c r="B7167" s="171">
        <v>19025.0</v>
      </c>
      <c r="C7167" s="171" t="s">
        <v>23502</v>
      </c>
      <c r="D7167" s="171" t="s">
        <v>20659</v>
      </c>
      <c r="E7167" s="171">
        <v>8.0</v>
      </c>
      <c r="F7167" s="171" t="s">
        <v>20806</v>
      </c>
      <c r="G7167" s="171" t="s">
        <v>20534</v>
      </c>
      <c r="H7167" s="172" t="s">
        <v>20635</v>
      </c>
      <c r="I7167" s="173">
        <v>11680.0</v>
      </c>
      <c r="J7167" s="174">
        <v>1980.0</v>
      </c>
      <c r="K7167" s="179">
        <v>1980.0</v>
      </c>
      <c r="L7167" s="178"/>
      <c r="M7167" s="177"/>
      <c r="N7167" s="178"/>
      <c r="O7167" s="163"/>
      <c r="P7167" s="164"/>
      <c r="Q7167" s="163"/>
      <c r="R7167" s="163"/>
      <c r="S7167" s="168"/>
      <c r="T7167" s="164"/>
    </row>
    <row r="7168" ht="18.75" customHeight="1">
      <c r="A7168" s="170">
        <v>46065.0</v>
      </c>
      <c r="B7168" s="171">
        <v>19026.0</v>
      </c>
      <c r="C7168" s="171" t="s">
        <v>21830</v>
      </c>
      <c r="D7168" s="171" t="s">
        <v>20687</v>
      </c>
      <c r="E7168" s="171">
        <v>8.0</v>
      </c>
      <c r="F7168" s="171" t="s">
        <v>20915</v>
      </c>
      <c r="G7168" s="171" t="s">
        <v>20536</v>
      </c>
      <c r="H7168" s="172" t="s">
        <v>20635</v>
      </c>
      <c r="I7168" s="173">
        <v>12720.0</v>
      </c>
      <c r="J7168" s="174">
        <v>2700.0</v>
      </c>
      <c r="K7168" s="179">
        <v>2700.0</v>
      </c>
      <c r="L7168" s="178"/>
      <c r="M7168" s="177"/>
      <c r="N7168" s="178"/>
      <c r="O7168" s="163"/>
      <c r="P7168" s="164"/>
      <c r="Q7168" s="163"/>
      <c r="R7168" s="163"/>
      <c r="S7168" s="168"/>
      <c r="T7168" s="164"/>
    </row>
    <row r="7169" ht="18.75" customHeight="1">
      <c r="A7169" s="170">
        <v>46065.0</v>
      </c>
      <c r="B7169" s="171">
        <v>19027.0</v>
      </c>
      <c r="C7169" s="171" t="s">
        <v>21963</v>
      </c>
      <c r="D7169" s="171" t="s">
        <v>20673</v>
      </c>
      <c r="E7169" s="171">
        <v>8.0</v>
      </c>
      <c r="F7169" s="171" t="s">
        <v>21005</v>
      </c>
      <c r="G7169" s="171" t="s">
        <v>20539</v>
      </c>
      <c r="H7169" s="172" t="s">
        <v>20669</v>
      </c>
      <c r="I7169" s="173">
        <v>10720.0</v>
      </c>
      <c r="J7169" s="174">
        <v>880.0</v>
      </c>
      <c r="K7169" s="179"/>
      <c r="L7169" s="178">
        <v>880.0</v>
      </c>
      <c r="M7169" s="177"/>
      <c r="N7169" s="178"/>
      <c r="O7169" s="163"/>
      <c r="P7169" s="164"/>
      <c r="Q7169" s="163"/>
      <c r="R7169" s="163"/>
      <c r="S7169" s="168"/>
      <c r="T7169" s="164"/>
    </row>
    <row r="7170" ht="18.75" customHeight="1">
      <c r="A7170" s="170">
        <v>46066.0</v>
      </c>
      <c r="B7170" s="171">
        <v>19028.0</v>
      </c>
      <c r="C7170" s="171" t="s">
        <v>21468</v>
      </c>
      <c r="D7170" s="171" t="s">
        <v>20673</v>
      </c>
      <c r="E7170" s="171">
        <v>8.0</v>
      </c>
      <c r="F7170" s="171" t="s">
        <v>21580</v>
      </c>
      <c r="G7170" s="171" t="s">
        <v>15674</v>
      </c>
      <c r="H7170" s="172" t="s">
        <v>20635</v>
      </c>
      <c r="I7170" s="173">
        <v>12400.0</v>
      </c>
      <c r="J7170" s="174">
        <v>2560.0</v>
      </c>
      <c r="K7170" s="179">
        <v>2560.0</v>
      </c>
      <c r="L7170" s="178"/>
      <c r="M7170" s="177"/>
      <c r="N7170" s="178"/>
      <c r="O7170" s="163"/>
      <c r="P7170" s="164"/>
      <c r="Q7170" s="163"/>
      <c r="R7170" s="163"/>
      <c r="S7170" s="168"/>
      <c r="T7170" s="164"/>
    </row>
    <row r="7171" ht="18.75" customHeight="1">
      <c r="A7171" s="170">
        <v>46065.0</v>
      </c>
      <c r="B7171" s="171">
        <v>19029.0</v>
      </c>
      <c r="C7171" s="171" t="s">
        <v>382</v>
      </c>
      <c r="D7171" s="171" t="s">
        <v>20659</v>
      </c>
      <c r="E7171" s="171">
        <v>8.0</v>
      </c>
      <c r="F7171" s="171" t="s">
        <v>20750</v>
      </c>
      <c r="G7171" s="171" t="s">
        <v>20543</v>
      </c>
      <c r="H7171" s="172" t="s">
        <v>20635</v>
      </c>
      <c r="I7171" s="173">
        <v>11720.0</v>
      </c>
      <c r="J7171" s="174">
        <v>2020.0</v>
      </c>
      <c r="K7171" s="179">
        <v>2020.0</v>
      </c>
      <c r="L7171" s="178"/>
      <c r="M7171" s="177"/>
      <c r="N7171" s="178"/>
      <c r="O7171" s="163"/>
      <c r="P7171" s="164"/>
      <c r="Q7171" s="163"/>
      <c r="R7171" s="163"/>
      <c r="S7171" s="168"/>
      <c r="T7171" s="164"/>
    </row>
    <row r="7172" ht="18.75" customHeight="1">
      <c r="A7172" s="170">
        <v>46065.0</v>
      </c>
      <c r="B7172" s="171">
        <v>19030.0</v>
      </c>
      <c r="C7172" s="171" t="s">
        <v>4017</v>
      </c>
      <c r="D7172" s="171" t="s">
        <v>20659</v>
      </c>
      <c r="E7172" s="171">
        <v>8.0</v>
      </c>
      <c r="F7172" s="171" t="s">
        <v>22013</v>
      </c>
      <c r="G7172" s="171" t="s">
        <v>20548</v>
      </c>
      <c r="H7172" s="172" t="s">
        <v>20635</v>
      </c>
      <c r="I7172" s="173">
        <v>12560.0</v>
      </c>
      <c r="J7172" s="174">
        <v>2860.0</v>
      </c>
      <c r="K7172" s="179">
        <v>2860.0</v>
      </c>
      <c r="L7172" s="178"/>
      <c r="M7172" s="177"/>
      <c r="N7172" s="178"/>
      <c r="O7172" s="163"/>
      <c r="P7172" s="164"/>
      <c r="Q7172" s="163"/>
      <c r="R7172" s="163"/>
      <c r="S7172" s="168"/>
      <c r="T7172" s="164"/>
    </row>
    <row r="7173" ht="18.75" customHeight="1">
      <c r="A7173" s="170">
        <v>46066.0</v>
      </c>
      <c r="B7173" s="171">
        <v>19031.0</v>
      </c>
      <c r="C7173" s="171" t="s">
        <v>23503</v>
      </c>
      <c r="D7173" s="171" t="s">
        <v>20673</v>
      </c>
      <c r="E7173" s="171">
        <v>6.0</v>
      </c>
      <c r="F7173" s="171" t="s">
        <v>21140</v>
      </c>
      <c r="G7173" s="171" t="s">
        <v>20553</v>
      </c>
      <c r="H7173" s="172" t="s">
        <v>20635</v>
      </c>
      <c r="I7173" s="173">
        <v>14020.0</v>
      </c>
      <c r="J7173" s="174">
        <v>4200.0</v>
      </c>
      <c r="K7173" s="179">
        <v>4200.0</v>
      </c>
      <c r="L7173" s="178"/>
      <c r="M7173" s="177"/>
      <c r="N7173" s="178"/>
      <c r="O7173" s="163"/>
      <c r="P7173" s="164"/>
      <c r="Q7173" s="163"/>
      <c r="R7173" s="163"/>
      <c r="S7173" s="168"/>
      <c r="T7173" s="164"/>
    </row>
    <row r="7174" ht="18.75" customHeight="1">
      <c r="A7174" s="189">
        <v>46066.029020092596</v>
      </c>
      <c r="B7174" s="171">
        <v>9965.0</v>
      </c>
      <c r="C7174" s="171" t="s">
        <v>4017</v>
      </c>
      <c r="D7174" s="171"/>
      <c r="E7174" s="171" t="s">
        <v>20634</v>
      </c>
      <c r="F7174" s="171"/>
      <c r="G7174" s="171" t="s">
        <v>4500</v>
      </c>
      <c r="H7174" s="172" t="s">
        <v>4500</v>
      </c>
      <c r="I7174" s="173">
        <v>3460.0</v>
      </c>
      <c r="J7174" s="174">
        <v>380.0</v>
      </c>
      <c r="K7174" s="179">
        <v>380.0</v>
      </c>
      <c r="L7174" s="178">
        <v>0.0</v>
      </c>
      <c r="M7174" s="177">
        <v>0.0</v>
      </c>
      <c r="N7174" s="178">
        <v>0.0</v>
      </c>
      <c r="O7174" s="163"/>
      <c r="P7174" s="164"/>
      <c r="Q7174" s="163"/>
      <c r="R7174" s="163"/>
      <c r="S7174" s="168" t="s">
        <v>20645</v>
      </c>
      <c r="T7174" s="164">
        <v>0.0</v>
      </c>
    </row>
    <row r="7175" ht="18.75" customHeight="1">
      <c r="A7175" s="170">
        <v>46066.0</v>
      </c>
      <c r="B7175" s="171">
        <v>19032.0</v>
      </c>
      <c r="C7175" s="171" t="s">
        <v>2851</v>
      </c>
      <c r="D7175" s="171" t="s">
        <v>20659</v>
      </c>
      <c r="E7175" s="171">
        <v>14.0</v>
      </c>
      <c r="F7175" s="171" t="s">
        <v>22398</v>
      </c>
      <c r="G7175" s="171" t="s">
        <v>20181</v>
      </c>
      <c r="H7175" s="172" t="s">
        <v>20635</v>
      </c>
      <c r="I7175" s="173">
        <v>11180.0</v>
      </c>
      <c r="J7175" s="174">
        <v>1140.0</v>
      </c>
      <c r="K7175" s="179">
        <v>1140.0</v>
      </c>
      <c r="L7175" s="178"/>
      <c r="M7175" s="177"/>
      <c r="N7175" s="178"/>
      <c r="O7175" s="163"/>
      <c r="P7175" s="164"/>
      <c r="Q7175" s="163"/>
      <c r="R7175" s="163"/>
      <c r="S7175" s="168"/>
      <c r="T7175" s="164"/>
    </row>
    <row r="7176" ht="18.75" customHeight="1">
      <c r="A7176" s="170">
        <v>46066.0</v>
      </c>
      <c r="B7176" s="171">
        <v>19033.0</v>
      </c>
      <c r="C7176" s="171" t="s">
        <v>4110</v>
      </c>
      <c r="D7176" s="171" t="s">
        <v>20687</v>
      </c>
      <c r="E7176" s="171">
        <v>8.0</v>
      </c>
      <c r="F7176" s="171" t="s">
        <v>20975</v>
      </c>
      <c r="G7176" s="171" t="s">
        <v>20561</v>
      </c>
      <c r="H7176" s="172" t="s">
        <v>20635</v>
      </c>
      <c r="I7176" s="173">
        <v>11340.0</v>
      </c>
      <c r="J7176" s="174">
        <v>1320.0</v>
      </c>
      <c r="K7176" s="179">
        <v>1320.0</v>
      </c>
      <c r="L7176" s="178"/>
      <c r="M7176" s="177"/>
      <c r="N7176" s="178"/>
      <c r="O7176" s="163"/>
      <c r="P7176" s="164"/>
      <c r="Q7176" s="163"/>
      <c r="R7176" s="163"/>
      <c r="S7176" s="168"/>
      <c r="T7176" s="164"/>
    </row>
    <row r="7177" ht="18.75" customHeight="1">
      <c r="A7177" s="189">
        <v>46066.35258390046</v>
      </c>
      <c r="B7177" s="171">
        <v>9966.0</v>
      </c>
      <c r="C7177" s="171" t="s">
        <v>8901</v>
      </c>
      <c r="D7177" s="171"/>
      <c r="E7177" s="171" t="s">
        <v>20634</v>
      </c>
      <c r="F7177" s="171"/>
      <c r="G7177" s="171" t="s">
        <v>23504</v>
      </c>
      <c r="H7177" s="172" t="s">
        <v>23504</v>
      </c>
      <c r="I7177" s="173">
        <v>12540.0</v>
      </c>
      <c r="J7177" s="174">
        <v>2220.0</v>
      </c>
      <c r="K7177" s="179">
        <v>2220.0</v>
      </c>
      <c r="L7177" s="178">
        <v>0.0</v>
      </c>
      <c r="M7177" s="177">
        <v>0.0</v>
      </c>
      <c r="N7177" s="178">
        <v>0.0</v>
      </c>
      <c r="O7177" s="163"/>
      <c r="P7177" s="164"/>
      <c r="Q7177" s="163"/>
      <c r="R7177" s="163"/>
      <c r="S7177" s="168" t="s">
        <v>20645</v>
      </c>
      <c r="T7177" s="164">
        <v>0.0</v>
      </c>
    </row>
    <row r="7178" ht="18.75" customHeight="1">
      <c r="A7178" s="189">
        <v>46066.41747792824</v>
      </c>
      <c r="B7178" s="171">
        <v>9967.0</v>
      </c>
      <c r="C7178" s="171" t="s">
        <v>4017</v>
      </c>
      <c r="D7178" s="171"/>
      <c r="E7178" s="171" t="s">
        <v>20634</v>
      </c>
      <c r="F7178" s="171"/>
      <c r="G7178" s="171" t="s">
        <v>4500</v>
      </c>
      <c r="H7178" s="172" t="s">
        <v>4500</v>
      </c>
      <c r="I7178" s="173">
        <v>4460.0</v>
      </c>
      <c r="J7178" s="174">
        <v>1200.0</v>
      </c>
      <c r="K7178" s="179">
        <v>1200.0</v>
      </c>
      <c r="L7178" s="178">
        <v>0.0</v>
      </c>
      <c r="M7178" s="177">
        <v>0.0</v>
      </c>
      <c r="N7178" s="178">
        <v>0.0</v>
      </c>
      <c r="O7178" s="163"/>
      <c r="P7178" s="164"/>
      <c r="Q7178" s="163"/>
      <c r="R7178" s="163"/>
      <c r="S7178" s="168" t="s">
        <v>20645</v>
      </c>
      <c r="T7178" s="164">
        <v>0.0</v>
      </c>
    </row>
    <row r="7179" ht="18.75" customHeight="1">
      <c r="A7179" s="170">
        <v>46066.0</v>
      </c>
      <c r="B7179" s="171">
        <v>19034.0</v>
      </c>
      <c r="C7179" s="171" t="s">
        <v>4671</v>
      </c>
      <c r="D7179" s="171" t="s">
        <v>20659</v>
      </c>
      <c r="E7179" s="171">
        <v>8.0</v>
      </c>
      <c r="F7179" s="171" t="s">
        <v>20967</v>
      </c>
      <c r="G7179" s="171" t="s">
        <v>7963</v>
      </c>
      <c r="H7179" s="172" t="s">
        <v>20635</v>
      </c>
      <c r="I7179" s="173">
        <v>10520.0</v>
      </c>
      <c r="J7179" s="174">
        <v>820.0</v>
      </c>
      <c r="K7179" s="179">
        <v>820.0</v>
      </c>
      <c r="L7179" s="178"/>
      <c r="M7179" s="177"/>
      <c r="N7179" s="178"/>
      <c r="O7179" s="163"/>
      <c r="P7179" s="164"/>
      <c r="Q7179" s="163"/>
      <c r="R7179" s="163"/>
      <c r="S7179" s="168"/>
      <c r="T7179" s="164"/>
    </row>
    <row r="7180" ht="18.75" customHeight="1">
      <c r="A7180" s="170">
        <v>46066.0</v>
      </c>
      <c r="B7180" s="171">
        <v>19035.0</v>
      </c>
      <c r="C7180" s="171" t="s">
        <v>23284</v>
      </c>
      <c r="D7180" s="171" t="s">
        <v>20673</v>
      </c>
      <c r="E7180" s="171">
        <v>8.0</v>
      </c>
      <c r="F7180" s="171" t="s">
        <v>20703</v>
      </c>
      <c r="G7180" s="171" t="s">
        <v>18305</v>
      </c>
      <c r="H7180" s="172" t="s">
        <v>20638</v>
      </c>
      <c r="I7180" s="173">
        <v>17760.0</v>
      </c>
      <c r="J7180" s="174">
        <v>7920.0</v>
      </c>
      <c r="K7180" s="179"/>
      <c r="L7180" s="178"/>
      <c r="M7180" s="177"/>
      <c r="N7180" s="178">
        <v>7920.0</v>
      </c>
      <c r="O7180" s="163"/>
      <c r="P7180" s="164"/>
      <c r="Q7180" s="163"/>
      <c r="R7180" s="163"/>
      <c r="S7180" s="168"/>
      <c r="T7180" s="164"/>
    </row>
    <row r="7181" ht="18.75" customHeight="1">
      <c r="A7181" s="189">
        <v>46066.46143409722</v>
      </c>
      <c r="B7181" s="171">
        <v>9968.0</v>
      </c>
      <c r="C7181" s="171" t="s">
        <v>4035</v>
      </c>
      <c r="D7181" s="171"/>
      <c r="E7181" s="171" t="s">
        <v>20634</v>
      </c>
      <c r="F7181" s="171"/>
      <c r="G7181" s="171"/>
      <c r="H7181" s="172"/>
      <c r="I7181" s="173">
        <v>4600.0</v>
      </c>
      <c r="J7181" s="174">
        <v>1900.0</v>
      </c>
      <c r="K7181" s="179">
        <v>0.0</v>
      </c>
      <c r="L7181" s="178">
        <v>0.0</v>
      </c>
      <c r="M7181" s="177">
        <v>0.0</v>
      </c>
      <c r="N7181" s="178">
        <v>1900.0</v>
      </c>
      <c r="O7181" s="163"/>
      <c r="P7181" s="164"/>
      <c r="Q7181" s="163"/>
      <c r="R7181" s="163"/>
      <c r="S7181" s="168" t="s">
        <v>20645</v>
      </c>
      <c r="T7181" s="164">
        <v>0.0</v>
      </c>
    </row>
    <row r="7182" ht="18.75" customHeight="1">
      <c r="A7182" s="189">
        <v>46066.470224895835</v>
      </c>
      <c r="B7182" s="171">
        <v>9969.0</v>
      </c>
      <c r="C7182" s="171" t="s">
        <v>4035</v>
      </c>
      <c r="D7182" s="171"/>
      <c r="E7182" s="171" t="s">
        <v>20634</v>
      </c>
      <c r="F7182" s="171"/>
      <c r="G7182" s="171"/>
      <c r="H7182" s="172"/>
      <c r="I7182" s="173">
        <v>4680.0</v>
      </c>
      <c r="J7182" s="174">
        <v>1980.0</v>
      </c>
      <c r="K7182" s="179">
        <v>0.0</v>
      </c>
      <c r="L7182" s="178">
        <v>0.0</v>
      </c>
      <c r="M7182" s="177">
        <v>0.0</v>
      </c>
      <c r="N7182" s="178">
        <v>1980.0</v>
      </c>
      <c r="O7182" s="163"/>
      <c r="P7182" s="164"/>
      <c r="Q7182" s="163"/>
      <c r="R7182" s="163"/>
      <c r="S7182" s="168" t="s">
        <v>20645</v>
      </c>
      <c r="T7182" s="164">
        <v>0.0</v>
      </c>
    </row>
    <row r="7183" ht="18.75" customHeight="1">
      <c r="A7183" s="189">
        <v>46066.471033865746</v>
      </c>
      <c r="B7183" s="171">
        <v>9970.0</v>
      </c>
      <c r="C7183" s="171" t="s">
        <v>4444</v>
      </c>
      <c r="D7183" s="171"/>
      <c r="E7183" s="171" t="s">
        <v>20634</v>
      </c>
      <c r="F7183" s="171"/>
      <c r="G7183" s="171"/>
      <c r="H7183" s="172"/>
      <c r="I7183" s="173">
        <v>3960.0</v>
      </c>
      <c r="J7183" s="174">
        <v>1180.0</v>
      </c>
      <c r="K7183" s="179">
        <v>0.0</v>
      </c>
      <c r="L7183" s="178">
        <v>0.0</v>
      </c>
      <c r="M7183" s="177">
        <v>0.0</v>
      </c>
      <c r="N7183" s="178">
        <v>1180.0</v>
      </c>
      <c r="O7183" s="163"/>
      <c r="P7183" s="164"/>
      <c r="Q7183" s="163"/>
      <c r="R7183" s="163"/>
      <c r="S7183" s="168" t="s">
        <v>20645</v>
      </c>
      <c r="T7183" s="164">
        <v>0.0</v>
      </c>
    </row>
    <row r="7184" ht="18.75" customHeight="1">
      <c r="A7184" s="170">
        <v>46066.0</v>
      </c>
      <c r="B7184" s="171">
        <v>19036.0</v>
      </c>
      <c r="C7184" s="171" t="s">
        <v>20689</v>
      </c>
      <c r="D7184" s="171" t="s">
        <v>20687</v>
      </c>
      <c r="E7184" s="171">
        <v>8.0</v>
      </c>
      <c r="F7184" s="171" t="s">
        <v>20742</v>
      </c>
      <c r="G7184" s="171" t="s">
        <v>4667</v>
      </c>
      <c r="H7184" s="172" t="s">
        <v>20635</v>
      </c>
      <c r="I7184" s="173">
        <v>12500.0</v>
      </c>
      <c r="J7184" s="174">
        <v>2480.0</v>
      </c>
      <c r="K7184" s="179">
        <v>2480.0</v>
      </c>
      <c r="L7184" s="178"/>
      <c r="M7184" s="177"/>
      <c r="N7184" s="178"/>
      <c r="O7184" s="163"/>
      <c r="P7184" s="164"/>
      <c r="Q7184" s="163"/>
      <c r="R7184" s="163"/>
      <c r="S7184" s="168"/>
      <c r="T7184" s="164"/>
    </row>
    <row r="7185" ht="18.75" customHeight="1">
      <c r="A7185" s="170">
        <v>46066.47248140046</v>
      </c>
      <c r="B7185" s="171">
        <v>9971.0</v>
      </c>
      <c r="C7185" s="171" t="s">
        <v>8901</v>
      </c>
      <c r="D7185" s="171"/>
      <c r="E7185" s="171" t="s">
        <v>20634</v>
      </c>
      <c r="F7185" s="171"/>
      <c r="G7185" s="171" t="s">
        <v>23505</v>
      </c>
      <c r="H7185" s="172" t="s">
        <v>23505</v>
      </c>
      <c r="I7185" s="173">
        <v>14980.0</v>
      </c>
      <c r="J7185" s="174">
        <v>3620.0</v>
      </c>
      <c r="K7185" s="179">
        <v>3620.0</v>
      </c>
      <c r="L7185" s="178">
        <v>0.0</v>
      </c>
      <c r="M7185" s="177">
        <v>0.0</v>
      </c>
      <c r="N7185" s="178">
        <v>0.0</v>
      </c>
      <c r="O7185" s="163"/>
      <c r="P7185" s="164"/>
      <c r="Q7185" s="163"/>
      <c r="R7185" s="163"/>
      <c r="S7185" s="168" t="s">
        <v>20645</v>
      </c>
      <c r="T7185" s="164">
        <v>0.0</v>
      </c>
    </row>
    <row r="7186" ht="18.75" customHeight="1">
      <c r="A7186" s="170">
        <v>46066.48116280093</v>
      </c>
      <c r="B7186" s="171">
        <v>9972.0</v>
      </c>
      <c r="C7186" s="171" t="s">
        <v>8901</v>
      </c>
      <c r="D7186" s="171"/>
      <c r="E7186" s="171" t="s">
        <v>20634</v>
      </c>
      <c r="F7186" s="171"/>
      <c r="G7186" s="171" t="s">
        <v>23506</v>
      </c>
      <c r="H7186" s="172" t="s">
        <v>23506</v>
      </c>
      <c r="I7186" s="173">
        <v>11560.0</v>
      </c>
      <c r="J7186" s="174">
        <v>1120.0</v>
      </c>
      <c r="K7186" s="179">
        <v>1120.0</v>
      </c>
      <c r="L7186" s="178">
        <v>0.0</v>
      </c>
      <c r="M7186" s="177">
        <v>0.0</v>
      </c>
      <c r="N7186" s="178">
        <v>0.0</v>
      </c>
      <c r="O7186" s="163"/>
      <c r="P7186" s="164"/>
      <c r="Q7186" s="163"/>
      <c r="R7186" s="163"/>
      <c r="S7186" s="168" t="s">
        <v>20645</v>
      </c>
      <c r="T7186" s="164">
        <v>0.0</v>
      </c>
    </row>
    <row r="7187" ht="18.75" customHeight="1">
      <c r="A7187" s="170">
        <v>46066.0</v>
      </c>
      <c r="B7187" s="171">
        <v>19037.0</v>
      </c>
      <c r="C7187" s="171" t="s">
        <v>3980</v>
      </c>
      <c r="D7187" s="171" t="s">
        <v>20673</v>
      </c>
      <c r="E7187" s="171">
        <v>8.0</v>
      </c>
      <c r="F7187" s="171" t="s">
        <v>21476</v>
      </c>
      <c r="G7187" s="171" t="s">
        <v>18034</v>
      </c>
      <c r="H7187" s="172" t="s">
        <v>20635</v>
      </c>
      <c r="I7187" s="173">
        <v>12040.0</v>
      </c>
      <c r="J7187" s="174">
        <v>2200.0</v>
      </c>
      <c r="K7187" s="179">
        <v>2200.0</v>
      </c>
      <c r="L7187" s="178"/>
      <c r="M7187" s="177"/>
      <c r="N7187" s="178"/>
      <c r="O7187" s="163"/>
      <c r="P7187" s="164"/>
      <c r="Q7187" s="163"/>
      <c r="R7187" s="163"/>
      <c r="S7187" s="168"/>
      <c r="T7187" s="164"/>
    </row>
    <row r="7188" ht="18.75" customHeight="1">
      <c r="A7188" s="170">
        <v>46066.48779721065</v>
      </c>
      <c r="B7188" s="171">
        <v>9973.0</v>
      </c>
      <c r="C7188" s="171" t="s">
        <v>4035</v>
      </c>
      <c r="D7188" s="171"/>
      <c r="E7188" s="171" t="s">
        <v>20634</v>
      </c>
      <c r="F7188" s="171"/>
      <c r="G7188" s="171"/>
      <c r="H7188" s="172"/>
      <c r="I7188" s="173">
        <v>4680.0</v>
      </c>
      <c r="J7188" s="174">
        <v>1980.0</v>
      </c>
      <c r="K7188" s="179">
        <v>0.0</v>
      </c>
      <c r="L7188" s="178">
        <v>0.0</v>
      </c>
      <c r="M7188" s="177">
        <v>0.0</v>
      </c>
      <c r="N7188" s="178">
        <v>1980.0</v>
      </c>
      <c r="O7188" s="163"/>
      <c r="P7188" s="164"/>
      <c r="Q7188" s="163"/>
      <c r="R7188" s="163"/>
      <c r="S7188" s="168" t="s">
        <v>20645</v>
      </c>
      <c r="T7188" s="164">
        <v>0.0</v>
      </c>
    </row>
    <row r="7189" ht="18.75" customHeight="1">
      <c r="A7189" s="170">
        <v>46066.50694395833</v>
      </c>
      <c r="B7189" s="171">
        <v>9974.0</v>
      </c>
      <c r="C7189" s="171" t="s">
        <v>6423</v>
      </c>
      <c r="D7189" s="171"/>
      <c r="E7189" s="171" t="s">
        <v>20634</v>
      </c>
      <c r="F7189" s="171"/>
      <c r="G7189" s="171" t="s">
        <v>19722</v>
      </c>
      <c r="H7189" s="172" t="s">
        <v>19722</v>
      </c>
      <c r="I7189" s="173">
        <v>3360.0</v>
      </c>
      <c r="J7189" s="174">
        <v>200.0</v>
      </c>
      <c r="K7189" s="179">
        <v>0.0</v>
      </c>
      <c r="L7189" s="178">
        <v>0.0</v>
      </c>
      <c r="M7189" s="177">
        <v>0.0</v>
      </c>
      <c r="N7189" s="178">
        <v>0.0</v>
      </c>
      <c r="O7189" s="163"/>
      <c r="P7189" s="164"/>
      <c r="Q7189" s="163"/>
      <c r="R7189" s="163"/>
      <c r="S7189" s="168" t="s">
        <v>20645</v>
      </c>
      <c r="T7189" s="164">
        <v>0.0</v>
      </c>
    </row>
    <row r="7190" ht="18.75" customHeight="1">
      <c r="A7190" s="170">
        <v>46066.507627326384</v>
      </c>
      <c r="B7190" s="171">
        <v>9975.0</v>
      </c>
      <c r="C7190" s="171" t="s">
        <v>6423</v>
      </c>
      <c r="D7190" s="171"/>
      <c r="E7190" s="171" t="s">
        <v>20634</v>
      </c>
      <c r="F7190" s="171"/>
      <c r="G7190" s="171" t="s">
        <v>19722</v>
      </c>
      <c r="H7190" s="172" t="s">
        <v>19722</v>
      </c>
      <c r="I7190" s="173">
        <v>3160.0</v>
      </c>
      <c r="J7190" s="174">
        <v>400.0</v>
      </c>
      <c r="K7190" s="179">
        <v>0.0</v>
      </c>
      <c r="L7190" s="178">
        <v>400.0</v>
      </c>
      <c r="M7190" s="177">
        <v>0.0</v>
      </c>
      <c r="N7190" s="178">
        <v>0.0</v>
      </c>
      <c r="O7190" s="163"/>
      <c r="P7190" s="164"/>
      <c r="Q7190" s="163"/>
      <c r="R7190" s="163"/>
      <c r="S7190" s="168" t="s">
        <v>20645</v>
      </c>
      <c r="T7190" s="164">
        <v>0.0</v>
      </c>
    </row>
    <row r="7191" ht="18.75" customHeight="1">
      <c r="A7191" s="170">
        <v>46066.50840907407</v>
      </c>
      <c r="B7191" s="171">
        <v>9976.0</v>
      </c>
      <c r="C7191" s="171" t="s">
        <v>6423</v>
      </c>
      <c r="D7191" s="171"/>
      <c r="E7191" s="171" t="s">
        <v>20634</v>
      </c>
      <c r="F7191" s="171"/>
      <c r="G7191" s="171" t="s">
        <v>19727</v>
      </c>
      <c r="H7191" s="172" t="s">
        <v>19727</v>
      </c>
      <c r="I7191" s="173">
        <v>3560.0</v>
      </c>
      <c r="J7191" s="174">
        <v>360.0</v>
      </c>
      <c r="K7191" s="179">
        <v>0.0</v>
      </c>
      <c r="L7191" s="178">
        <v>0.0</v>
      </c>
      <c r="M7191" s="177">
        <v>0.0</v>
      </c>
      <c r="N7191" s="178">
        <v>0.0</v>
      </c>
      <c r="O7191" s="163"/>
      <c r="P7191" s="164"/>
      <c r="Q7191" s="163"/>
      <c r="R7191" s="163"/>
      <c r="S7191" s="168" t="s">
        <v>20645</v>
      </c>
      <c r="T7191" s="164">
        <v>0.0</v>
      </c>
    </row>
    <row r="7192" ht="18.75" customHeight="1">
      <c r="A7192" s="170">
        <v>46066.52041898148</v>
      </c>
      <c r="B7192" s="171">
        <v>9977.0</v>
      </c>
      <c r="C7192" s="171" t="s">
        <v>4035</v>
      </c>
      <c r="D7192" s="171"/>
      <c r="E7192" s="171" t="s">
        <v>20634</v>
      </c>
      <c r="F7192" s="171"/>
      <c r="G7192" s="171"/>
      <c r="H7192" s="172"/>
      <c r="I7192" s="173">
        <v>4860.0</v>
      </c>
      <c r="J7192" s="174">
        <v>2160.0</v>
      </c>
      <c r="K7192" s="179">
        <v>0.0</v>
      </c>
      <c r="L7192" s="178">
        <v>0.0</v>
      </c>
      <c r="M7192" s="177">
        <v>0.0</v>
      </c>
      <c r="N7192" s="178">
        <v>2160.0</v>
      </c>
      <c r="O7192" s="163"/>
      <c r="P7192" s="164"/>
      <c r="Q7192" s="163"/>
      <c r="R7192" s="163"/>
      <c r="S7192" s="168" t="s">
        <v>20645</v>
      </c>
      <c r="T7192" s="164">
        <v>0.0</v>
      </c>
    </row>
    <row r="7193" ht="18.75" customHeight="1">
      <c r="A7193" s="170">
        <v>46066.561188692125</v>
      </c>
      <c r="B7193" s="171">
        <v>9978.0</v>
      </c>
      <c r="C7193" s="171" t="s">
        <v>3980</v>
      </c>
      <c r="D7193" s="171"/>
      <c r="E7193" s="171" t="s">
        <v>20634</v>
      </c>
      <c r="F7193" s="171"/>
      <c r="G7193" s="171"/>
      <c r="H7193" s="172"/>
      <c r="I7193" s="173">
        <v>2600.0</v>
      </c>
      <c r="J7193" s="174">
        <v>380.0</v>
      </c>
      <c r="K7193" s="179">
        <v>380.0</v>
      </c>
      <c r="L7193" s="178">
        <v>0.0</v>
      </c>
      <c r="M7193" s="177">
        <v>0.0</v>
      </c>
      <c r="N7193" s="178">
        <v>0.0</v>
      </c>
      <c r="O7193" s="163"/>
      <c r="P7193" s="164"/>
      <c r="Q7193" s="163"/>
      <c r="R7193" s="163"/>
      <c r="S7193" s="168" t="s">
        <v>20645</v>
      </c>
      <c r="T7193" s="164">
        <v>0.0</v>
      </c>
    </row>
    <row r="7194" ht="18.75" customHeight="1">
      <c r="A7194" s="170">
        <v>46066.0</v>
      </c>
      <c r="B7194" s="171">
        <v>19038.0</v>
      </c>
      <c r="C7194" s="171" t="s">
        <v>20815</v>
      </c>
      <c r="D7194" s="171" t="s">
        <v>20673</v>
      </c>
      <c r="E7194" s="171">
        <v>8.0</v>
      </c>
      <c r="F7194" s="171" t="s">
        <v>20699</v>
      </c>
      <c r="G7194" s="171" t="s">
        <v>4560</v>
      </c>
      <c r="H7194" s="172" t="s">
        <v>20635</v>
      </c>
      <c r="I7194" s="173">
        <v>11560.0</v>
      </c>
      <c r="J7194" s="174">
        <v>1720.0</v>
      </c>
      <c r="K7194" s="179">
        <v>1720.0</v>
      </c>
      <c r="L7194" s="178"/>
      <c r="M7194" s="177"/>
      <c r="N7194" s="178"/>
      <c r="O7194" s="163"/>
      <c r="P7194" s="164"/>
      <c r="Q7194" s="163"/>
      <c r="R7194" s="163"/>
      <c r="S7194" s="168"/>
      <c r="T7194" s="164"/>
    </row>
    <row r="7195" ht="18.75" customHeight="1">
      <c r="A7195" s="170">
        <v>46065.0</v>
      </c>
      <c r="B7195" s="171">
        <v>9979.0</v>
      </c>
      <c r="C7195" s="171" t="s">
        <v>23507</v>
      </c>
      <c r="D7195" s="171"/>
      <c r="E7195" s="171" t="s">
        <v>20634</v>
      </c>
      <c r="F7195" s="171"/>
      <c r="G7195" s="171" t="s">
        <v>23422</v>
      </c>
      <c r="H7195" s="172" t="s">
        <v>23422</v>
      </c>
      <c r="I7195" s="173">
        <v>3640.0</v>
      </c>
      <c r="J7195" s="174">
        <v>780.0</v>
      </c>
      <c r="K7195" s="179">
        <v>780.0</v>
      </c>
      <c r="L7195" s="178">
        <v>0.0</v>
      </c>
      <c r="M7195" s="177">
        <v>0.0</v>
      </c>
      <c r="N7195" s="178">
        <v>0.0</v>
      </c>
      <c r="O7195" s="163"/>
      <c r="P7195" s="164"/>
      <c r="Q7195" s="163"/>
      <c r="R7195" s="163"/>
      <c r="S7195" s="168" t="s">
        <v>20645</v>
      </c>
      <c r="T7195" s="164">
        <v>0.0</v>
      </c>
    </row>
    <row r="7196" ht="18.75" customHeight="1">
      <c r="A7196" s="170">
        <v>46066.56746851852</v>
      </c>
      <c r="B7196" s="171">
        <v>9980.0</v>
      </c>
      <c r="C7196" s="171" t="s">
        <v>4444</v>
      </c>
      <c r="D7196" s="171"/>
      <c r="E7196" s="171" t="s">
        <v>20634</v>
      </c>
      <c r="F7196" s="171"/>
      <c r="G7196" s="171"/>
      <c r="H7196" s="172"/>
      <c r="I7196" s="173">
        <v>3100.0</v>
      </c>
      <c r="J7196" s="174">
        <v>320.0</v>
      </c>
      <c r="K7196" s="179">
        <v>320.0</v>
      </c>
      <c r="L7196" s="178">
        <v>0.0</v>
      </c>
      <c r="M7196" s="177">
        <v>0.0</v>
      </c>
      <c r="N7196" s="178">
        <v>0.0</v>
      </c>
      <c r="O7196" s="163"/>
      <c r="P7196" s="164"/>
      <c r="Q7196" s="163"/>
      <c r="R7196" s="163"/>
      <c r="S7196" s="168" t="s">
        <v>20645</v>
      </c>
      <c r="T7196" s="164">
        <v>0.0</v>
      </c>
    </row>
    <row r="7197" ht="18.75" customHeight="1">
      <c r="A7197" s="170">
        <v>46066.60649420139</v>
      </c>
      <c r="B7197" s="171">
        <v>9981.0</v>
      </c>
      <c r="C7197" s="171" t="s">
        <v>4444</v>
      </c>
      <c r="D7197" s="171"/>
      <c r="E7197" s="171" t="s">
        <v>20634</v>
      </c>
      <c r="F7197" s="171"/>
      <c r="G7197" s="171"/>
      <c r="H7197" s="172"/>
      <c r="I7197" s="173">
        <v>3280.0</v>
      </c>
      <c r="J7197" s="174">
        <v>500.0</v>
      </c>
      <c r="K7197" s="179">
        <v>500.0</v>
      </c>
      <c r="L7197" s="178">
        <v>0.0</v>
      </c>
      <c r="M7197" s="177">
        <v>0.0</v>
      </c>
      <c r="N7197" s="178">
        <v>0.0</v>
      </c>
      <c r="O7197" s="163"/>
      <c r="P7197" s="164"/>
      <c r="Q7197" s="163"/>
      <c r="R7197" s="163"/>
      <c r="S7197" s="168" t="s">
        <v>20645</v>
      </c>
      <c r="T7197" s="164">
        <v>0.0</v>
      </c>
    </row>
    <row r="7198" ht="18.75" customHeight="1">
      <c r="A7198" s="170">
        <v>46066.0</v>
      </c>
      <c r="B7198" s="171">
        <v>19039.0</v>
      </c>
      <c r="C7198" s="171" t="s">
        <v>23508</v>
      </c>
      <c r="D7198" s="171" t="s">
        <v>20673</v>
      </c>
      <c r="E7198" s="171">
        <v>12.0</v>
      </c>
      <c r="F7198" s="171" t="s">
        <v>21325</v>
      </c>
      <c r="G7198" s="171" t="s">
        <v>19549</v>
      </c>
      <c r="H7198" s="172" t="s">
        <v>20669</v>
      </c>
      <c r="I7198" s="173">
        <v>10580.0</v>
      </c>
      <c r="J7198" s="174">
        <v>720.0</v>
      </c>
      <c r="K7198" s="179"/>
      <c r="L7198" s="178">
        <v>720.0</v>
      </c>
      <c r="M7198" s="177"/>
      <c r="N7198" s="178"/>
      <c r="O7198" s="163"/>
      <c r="P7198" s="164"/>
      <c r="Q7198" s="163"/>
      <c r="R7198" s="163"/>
      <c r="S7198" s="168"/>
      <c r="T7198" s="164"/>
    </row>
    <row r="7199" ht="18.75" customHeight="1">
      <c r="A7199" s="170">
        <v>46066.0</v>
      </c>
      <c r="B7199" s="171">
        <v>19040.0</v>
      </c>
      <c r="C7199" s="171" t="s">
        <v>20820</v>
      </c>
      <c r="D7199" s="171" t="s">
        <v>20687</v>
      </c>
      <c r="E7199" s="171">
        <v>8.0</v>
      </c>
      <c r="F7199" s="171" t="s">
        <v>21469</v>
      </c>
      <c r="G7199" s="171" t="s">
        <v>12459</v>
      </c>
      <c r="H7199" s="172" t="s">
        <v>20635</v>
      </c>
      <c r="I7199" s="173">
        <v>12740.0</v>
      </c>
      <c r="J7199" s="174">
        <v>2720.0</v>
      </c>
      <c r="K7199" s="179">
        <v>2720.0</v>
      </c>
      <c r="L7199" s="178"/>
      <c r="M7199" s="177"/>
      <c r="N7199" s="178"/>
      <c r="O7199" s="163"/>
      <c r="P7199" s="164"/>
      <c r="Q7199" s="163"/>
      <c r="R7199" s="163"/>
      <c r="S7199" s="168"/>
      <c r="T7199" s="164"/>
    </row>
    <row r="7200" ht="18.75" customHeight="1">
      <c r="A7200" s="170">
        <v>46066.60712927084</v>
      </c>
      <c r="B7200" s="171">
        <v>9982.0</v>
      </c>
      <c r="C7200" s="171" t="s">
        <v>6423</v>
      </c>
      <c r="D7200" s="171"/>
      <c r="E7200" s="171" t="s">
        <v>20634</v>
      </c>
      <c r="F7200" s="171"/>
      <c r="G7200" s="171" t="s">
        <v>19727</v>
      </c>
      <c r="H7200" s="172" t="s">
        <v>19727</v>
      </c>
      <c r="I7200" s="173">
        <v>3200.0</v>
      </c>
      <c r="J7200" s="174">
        <v>400.0</v>
      </c>
      <c r="K7200" s="179">
        <v>0.0</v>
      </c>
      <c r="L7200" s="178">
        <v>400.0</v>
      </c>
      <c r="M7200" s="177">
        <v>0.0</v>
      </c>
      <c r="N7200" s="178">
        <v>0.0</v>
      </c>
      <c r="O7200" s="163"/>
      <c r="P7200" s="164"/>
      <c r="Q7200" s="163"/>
      <c r="R7200" s="163"/>
      <c r="S7200" s="168" t="s">
        <v>20645</v>
      </c>
      <c r="T7200" s="164">
        <v>0.0</v>
      </c>
    </row>
    <row r="7201" ht="18.75" customHeight="1">
      <c r="A7201" s="170">
        <v>46066.0</v>
      </c>
      <c r="B7201" s="171">
        <v>19041.0</v>
      </c>
      <c r="C7201" s="171" t="s">
        <v>829</v>
      </c>
      <c r="D7201" s="171" t="s">
        <v>20659</v>
      </c>
      <c r="E7201" s="171" t="s">
        <v>177</v>
      </c>
      <c r="F7201" s="171" t="s">
        <v>21987</v>
      </c>
      <c r="G7201" s="171" t="s">
        <v>20364</v>
      </c>
      <c r="H7201" s="172" t="s">
        <v>20635</v>
      </c>
      <c r="I7201" s="173">
        <v>16520.0</v>
      </c>
      <c r="J7201" s="174">
        <v>6200.0</v>
      </c>
      <c r="K7201" s="179">
        <v>6200.0</v>
      </c>
      <c r="L7201" s="178"/>
      <c r="M7201" s="177"/>
      <c r="N7201" s="178"/>
      <c r="O7201" s="163"/>
      <c r="P7201" s="164"/>
      <c r="Q7201" s="163"/>
      <c r="R7201" s="163"/>
      <c r="S7201" s="168"/>
      <c r="T7201" s="164"/>
    </row>
    <row r="7202" ht="18.75" customHeight="1">
      <c r="A7202" s="170">
        <v>46066.61411837963</v>
      </c>
      <c r="B7202" s="171">
        <v>9983.0</v>
      </c>
      <c r="C7202" s="171" t="s">
        <v>2857</v>
      </c>
      <c r="D7202" s="171"/>
      <c r="E7202" s="171" t="s">
        <v>20634</v>
      </c>
      <c r="F7202" s="171"/>
      <c r="G7202" s="171"/>
      <c r="H7202" s="172"/>
      <c r="I7202" s="173">
        <v>3500.0</v>
      </c>
      <c r="J7202" s="174">
        <v>560.0</v>
      </c>
      <c r="K7202" s="179">
        <v>0.0</v>
      </c>
      <c r="L7202" s="178">
        <v>0.0</v>
      </c>
      <c r="M7202" s="177">
        <v>560.0</v>
      </c>
      <c r="N7202" s="178">
        <v>0.0</v>
      </c>
      <c r="O7202" s="163"/>
      <c r="P7202" s="164"/>
      <c r="Q7202" s="163"/>
      <c r="R7202" s="163"/>
      <c r="S7202" s="168" t="s">
        <v>20645</v>
      </c>
      <c r="T7202" s="164">
        <v>0.0</v>
      </c>
    </row>
    <row r="7203" ht="18.75" customHeight="1">
      <c r="A7203" s="170">
        <v>46066.0</v>
      </c>
      <c r="B7203" s="171">
        <v>19042.0</v>
      </c>
      <c r="C7203" s="171" t="s">
        <v>20763</v>
      </c>
      <c r="D7203" s="171" t="s">
        <v>20687</v>
      </c>
      <c r="E7203" s="171">
        <v>4.0</v>
      </c>
      <c r="F7203" s="171" t="s">
        <v>20979</v>
      </c>
      <c r="G7203" s="171" t="s">
        <v>20624</v>
      </c>
      <c r="H7203" s="172" t="s">
        <v>20635</v>
      </c>
      <c r="I7203" s="173">
        <v>10880.0</v>
      </c>
      <c r="J7203" s="174">
        <v>1100.0</v>
      </c>
      <c r="K7203" s="179">
        <v>1100.0</v>
      </c>
      <c r="L7203" s="178"/>
      <c r="M7203" s="177"/>
      <c r="N7203" s="178"/>
      <c r="O7203" s="163"/>
      <c r="P7203" s="164"/>
      <c r="Q7203" s="163"/>
      <c r="R7203" s="163"/>
      <c r="S7203" s="168"/>
      <c r="T7203" s="164"/>
    </row>
    <row r="7204" ht="18.75" customHeight="1">
      <c r="A7204" s="170">
        <v>46066.0</v>
      </c>
      <c r="B7204" s="171">
        <v>19043.0</v>
      </c>
      <c r="C7204" s="171" t="s">
        <v>21245</v>
      </c>
      <c r="D7204" s="171" t="s">
        <v>20673</v>
      </c>
      <c r="E7204" s="171">
        <v>8.0</v>
      </c>
      <c r="F7204" s="171" t="s">
        <v>20889</v>
      </c>
      <c r="G7204" s="171" t="s">
        <v>18951</v>
      </c>
      <c r="H7204" s="172" t="s">
        <v>20635</v>
      </c>
      <c r="I7204" s="173">
        <v>12220.0</v>
      </c>
      <c r="J7204" s="174">
        <v>2380.0</v>
      </c>
      <c r="K7204" s="179"/>
      <c r="L7204" s="178"/>
      <c r="M7204" s="177"/>
      <c r="N7204" s="178"/>
      <c r="O7204" s="163"/>
      <c r="P7204" s="164"/>
      <c r="Q7204" s="163"/>
      <c r="R7204" s="163"/>
      <c r="S7204" s="168"/>
      <c r="T7204" s="164"/>
    </row>
    <row r="7205" ht="18.75" customHeight="1">
      <c r="A7205" s="170">
        <v>46066.0</v>
      </c>
      <c r="B7205" s="171">
        <v>19045.0</v>
      </c>
      <c r="C7205" s="171" t="s">
        <v>20832</v>
      </c>
      <c r="D7205" s="171" t="s">
        <v>20687</v>
      </c>
      <c r="E7205" s="171">
        <v>8.0</v>
      </c>
      <c r="F7205" s="171" t="s">
        <v>22127</v>
      </c>
      <c r="G7205" s="171" t="s">
        <v>19175</v>
      </c>
      <c r="H7205" s="172" t="s">
        <v>20638</v>
      </c>
      <c r="I7205" s="173">
        <v>19560.0</v>
      </c>
      <c r="J7205" s="174">
        <v>9540.0</v>
      </c>
      <c r="K7205" s="179"/>
      <c r="L7205" s="178"/>
      <c r="M7205" s="177"/>
      <c r="N7205" s="178"/>
      <c r="O7205" s="163"/>
      <c r="P7205" s="164"/>
      <c r="Q7205" s="163"/>
      <c r="R7205" s="163"/>
      <c r="S7205" s="168"/>
      <c r="T7205" s="164"/>
    </row>
    <row r="7206" ht="18.75" customHeight="1">
      <c r="A7206" s="170">
        <v>46066.0</v>
      </c>
      <c r="B7206" s="171">
        <v>19046.0</v>
      </c>
      <c r="C7206" s="171" t="s">
        <v>2895</v>
      </c>
      <c r="D7206" s="171" t="s">
        <v>20659</v>
      </c>
      <c r="E7206" s="171" t="s">
        <v>177</v>
      </c>
      <c r="F7206" s="171" t="s">
        <v>21654</v>
      </c>
      <c r="G7206" s="171" t="s">
        <v>19459</v>
      </c>
      <c r="H7206" s="172" t="s">
        <v>20635</v>
      </c>
      <c r="I7206" s="173">
        <v>10560.0</v>
      </c>
      <c r="J7206" s="174">
        <v>240.0</v>
      </c>
      <c r="K7206" s="179"/>
      <c r="L7206" s="178"/>
      <c r="M7206" s="177"/>
      <c r="N7206" s="178"/>
      <c r="O7206" s="163"/>
      <c r="P7206" s="164"/>
      <c r="Q7206" s="163"/>
      <c r="R7206" s="163"/>
      <c r="S7206" s="168"/>
      <c r="T7206" s="164"/>
    </row>
    <row r="7207" ht="18.75" customHeight="1">
      <c r="A7207" s="170">
        <v>46066.0</v>
      </c>
      <c r="B7207" s="171">
        <v>19047.0</v>
      </c>
      <c r="C7207" s="171" t="s">
        <v>22674</v>
      </c>
      <c r="D7207" s="171" t="s">
        <v>20673</v>
      </c>
      <c r="E7207" s="171">
        <v>8.0</v>
      </c>
      <c r="F7207" s="171" t="s">
        <v>20700</v>
      </c>
      <c r="G7207" s="171" t="s">
        <v>20627</v>
      </c>
      <c r="H7207" s="172" t="s">
        <v>20635</v>
      </c>
      <c r="I7207" s="173">
        <v>11640.0</v>
      </c>
      <c r="J7207" s="174">
        <v>1800.0</v>
      </c>
      <c r="K7207" s="179"/>
      <c r="L7207" s="178"/>
      <c r="M7207" s="177"/>
      <c r="N7207" s="178"/>
      <c r="O7207" s="163"/>
      <c r="P7207" s="164"/>
      <c r="Q7207" s="163"/>
      <c r="R7207" s="163"/>
      <c r="S7207" s="168"/>
      <c r="T7207" s="164"/>
    </row>
    <row r="7208" ht="18.75" customHeight="1">
      <c r="A7208" s="170">
        <v>46066.0</v>
      </c>
      <c r="B7208" s="171">
        <v>19048.0</v>
      </c>
      <c r="C7208" s="171" t="s">
        <v>4097</v>
      </c>
      <c r="D7208" s="171" t="s">
        <v>20659</v>
      </c>
      <c r="E7208" s="171">
        <v>16.0</v>
      </c>
      <c r="F7208" s="171" t="s">
        <v>20762</v>
      </c>
      <c r="G7208" s="171" t="s">
        <v>20629</v>
      </c>
      <c r="H7208" s="172" t="s">
        <v>20635</v>
      </c>
      <c r="I7208" s="173">
        <v>11560.0</v>
      </c>
      <c r="J7208" s="174">
        <v>1520.0</v>
      </c>
      <c r="K7208" s="179"/>
      <c r="L7208" s="178"/>
      <c r="M7208" s="177"/>
      <c r="N7208" s="178"/>
      <c r="O7208" s="163"/>
      <c r="P7208" s="164"/>
      <c r="Q7208" s="163"/>
      <c r="R7208" s="163"/>
      <c r="S7208" s="168"/>
      <c r="T7208" s="16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3" max="3" width="27.13"/>
    <col customWidth="1" min="4" max="4" width="14.38"/>
  </cols>
  <sheetData>
    <row r="1">
      <c r="A1" s="214">
        <v>738.0</v>
      </c>
      <c r="B1" s="215" t="s">
        <v>4</v>
      </c>
      <c r="C1" s="216" t="s">
        <v>23509</v>
      </c>
      <c r="D1" s="216" t="s">
        <v>23510</v>
      </c>
      <c r="E1" s="214" t="s">
        <v>23511</v>
      </c>
      <c r="F1" s="216" t="s">
        <v>23512</v>
      </c>
      <c r="G1" s="217" t="s">
        <v>23513</v>
      </c>
      <c r="H1" s="214" t="s">
        <v>23514</v>
      </c>
      <c r="I1" s="214" t="s">
        <v>7</v>
      </c>
    </row>
    <row r="2">
      <c r="A2" s="218" t="s">
        <v>23515</v>
      </c>
      <c r="B2" s="219" t="s">
        <v>23516</v>
      </c>
      <c r="C2" s="218" t="s">
        <v>23517</v>
      </c>
      <c r="D2" s="220"/>
      <c r="E2" s="218" t="s">
        <v>60</v>
      </c>
      <c r="F2" s="218" t="s">
        <v>3959</v>
      </c>
      <c r="G2" s="220"/>
      <c r="H2" s="220"/>
      <c r="I2" s="220"/>
    </row>
    <row r="3">
      <c r="A3" s="218" t="s">
        <v>2014</v>
      </c>
      <c r="B3" s="219" t="s">
        <v>23518</v>
      </c>
      <c r="C3" s="218" t="s">
        <v>23519</v>
      </c>
      <c r="D3" s="218" t="s">
        <v>23520</v>
      </c>
      <c r="E3" s="218" t="s">
        <v>60</v>
      </c>
      <c r="F3" s="220"/>
      <c r="G3" s="220"/>
      <c r="H3" s="220"/>
      <c r="I3" s="220"/>
    </row>
    <row r="4">
      <c r="A4" s="221" t="s">
        <v>23521</v>
      </c>
      <c r="B4" s="222" t="s">
        <v>23522</v>
      </c>
      <c r="C4" s="220" t="s">
        <v>23523</v>
      </c>
      <c r="D4" s="220" t="s">
        <v>23524</v>
      </c>
      <c r="E4" s="218" t="s">
        <v>21</v>
      </c>
      <c r="F4" s="220"/>
      <c r="G4" s="220" t="s">
        <v>23523</v>
      </c>
      <c r="H4" s="220"/>
      <c r="I4" s="220"/>
    </row>
    <row r="5">
      <c r="A5" s="220" t="s">
        <v>23525</v>
      </c>
      <c r="B5" s="222" t="s">
        <v>23526</v>
      </c>
      <c r="C5" s="220" t="s">
        <v>23527</v>
      </c>
      <c r="D5" s="220" t="s">
        <v>23528</v>
      </c>
      <c r="E5" s="220"/>
      <c r="F5" s="220"/>
      <c r="G5" s="220" t="s">
        <v>23527</v>
      </c>
      <c r="H5" s="220"/>
      <c r="I5" s="220"/>
    </row>
    <row r="6">
      <c r="A6" s="220" t="s">
        <v>23529</v>
      </c>
      <c r="B6" s="222" t="s">
        <v>23530</v>
      </c>
      <c r="C6" s="220" t="s">
        <v>23531</v>
      </c>
      <c r="D6" s="220" t="s">
        <v>23532</v>
      </c>
      <c r="E6" s="218" t="s">
        <v>21</v>
      </c>
      <c r="F6" s="220"/>
      <c r="G6" s="220" t="s">
        <v>23531</v>
      </c>
      <c r="H6" s="220"/>
      <c r="I6" s="220"/>
    </row>
    <row r="7">
      <c r="A7" s="220" t="s">
        <v>140</v>
      </c>
      <c r="B7" s="222" t="s">
        <v>141</v>
      </c>
      <c r="C7" s="220" t="s">
        <v>23533</v>
      </c>
      <c r="D7" s="220" t="s">
        <v>23534</v>
      </c>
      <c r="E7" s="218" t="s">
        <v>21</v>
      </c>
      <c r="F7" s="220"/>
      <c r="G7" s="220" t="s">
        <v>23533</v>
      </c>
      <c r="H7" s="220"/>
      <c r="I7" s="220"/>
    </row>
    <row r="8">
      <c r="A8" s="218" t="s">
        <v>1745</v>
      </c>
      <c r="B8" s="219" t="s">
        <v>1746</v>
      </c>
      <c r="C8" s="218" t="s">
        <v>23535</v>
      </c>
      <c r="D8" s="218" t="s">
        <v>23536</v>
      </c>
      <c r="E8" s="218" t="s">
        <v>52</v>
      </c>
      <c r="F8" s="218" t="s">
        <v>23537</v>
      </c>
      <c r="G8" s="220"/>
      <c r="H8" s="220"/>
      <c r="I8" s="220"/>
    </row>
    <row r="9">
      <c r="A9" s="218" t="s">
        <v>23538</v>
      </c>
      <c r="B9" s="219" t="s">
        <v>23539</v>
      </c>
      <c r="C9" s="220"/>
      <c r="D9" s="220"/>
      <c r="E9" s="218" t="s">
        <v>52</v>
      </c>
      <c r="F9" s="218" t="s">
        <v>23540</v>
      </c>
      <c r="G9" s="218" t="s">
        <v>23541</v>
      </c>
      <c r="H9" s="220"/>
      <c r="I9" s="220"/>
    </row>
    <row r="10">
      <c r="A10" s="220" t="s">
        <v>23542</v>
      </c>
      <c r="B10" s="222" t="s">
        <v>23543</v>
      </c>
      <c r="C10" s="220" t="s">
        <v>23544</v>
      </c>
      <c r="D10" s="220" t="s">
        <v>23545</v>
      </c>
      <c r="E10" s="218" t="s">
        <v>21</v>
      </c>
      <c r="F10" s="220" t="s">
        <v>23546</v>
      </c>
      <c r="G10" s="220" t="s">
        <v>23544</v>
      </c>
      <c r="H10" s="220"/>
      <c r="I10" s="220"/>
    </row>
    <row r="11">
      <c r="A11" s="220" t="s">
        <v>2535</v>
      </c>
      <c r="B11" s="222" t="s">
        <v>2536</v>
      </c>
      <c r="C11" s="220" t="s">
        <v>23547</v>
      </c>
      <c r="D11" s="220" t="s">
        <v>23548</v>
      </c>
      <c r="E11" s="218" t="s">
        <v>21</v>
      </c>
      <c r="F11" s="220" t="s">
        <v>23549</v>
      </c>
      <c r="G11" s="220" t="s">
        <v>23547</v>
      </c>
      <c r="H11" s="220"/>
      <c r="I11" s="220"/>
    </row>
    <row r="12">
      <c r="A12" s="218" t="s">
        <v>267</v>
      </c>
      <c r="B12" s="222"/>
      <c r="C12" s="220"/>
      <c r="D12" s="220"/>
      <c r="E12" s="218" t="s">
        <v>21</v>
      </c>
      <c r="F12" s="220"/>
      <c r="G12" s="220"/>
      <c r="H12" s="220"/>
      <c r="I12" s="220"/>
    </row>
    <row r="13">
      <c r="A13" s="220" t="s">
        <v>1175</v>
      </c>
      <c r="B13" s="222" t="s">
        <v>23550</v>
      </c>
      <c r="C13" s="220" t="s">
        <v>23551</v>
      </c>
      <c r="D13" s="220" t="s">
        <v>23552</v>
      </c>
      <c r="E13" s="218" t="s">
        <v>21</v>
      </c>
      <c r="F13" s="220" t="s">
        <v>23553</v>
      </c>
      <c r="G13" s="220" t="s">
        <v>23551</v>
      </c>
      <c r="H13" s="220"/>
      <c r="I13" s="220"/>
    </row>
    <row r="14">
      <c r="A14" s="220" t="s">
        <v>134</v>
      </c>
      <c r="B14" s="222" t="s">
        <v>135</v>
      </c>
      <c r="C14" s="220" t="s">
        <v>23554</v>
      </c>
      <c r="D14" s="220" t="s">
        <v>23555</v>
      </c>
      <c r="E14" s="218" t="s">
        <v>21</v>
      </c>
      <c r="F14" s="220"/>
      <c r="G14" s="220" t="s">
        <v>23554</v>
      </c>
      <c r="H14" s="220"/>
      <c r="I14" s="220"/>
    </row>
    <row r="15">
      <c r="A15" s="223" t="s">
        <v>676</v>
      </c>
      <c r="B15" s="219" t="s">
        <v>677</v>
      </c>
      <c r="C15" s="220"/>
      <c r="D15" s="220"/>
      <c r="E15" s="218" t="s">
        <v>116</v>
      </c>
      <c r="F15" s="220"/>
      <c r="G15" s="220"/>
      <c r="H15" s="220"/>
      <c r="I15" s="220"/>
    </row>
    <row r="16">
      <c r="A16" s="220" t="s">
        <v>23556</v>
      </c>
      <c r="B16" s="224"/>
      <c r="C16" s="220" t="s">
        <v>23557</v>
      </c>
      <c r="D16" s="220" t="s">
        <v>23558</v>
      </c>
      <c r="E16" s="218" t="s">
        <v>21</v>
      </c>
      <c r="F16" s="220" t="s">
        <v>23556</v>
      </c>
      <c r="G16" s="220" t="s">
        <v>23557</v>
      </c>
      <c r="H16" s="220"/>
      <c r="I16" s="220"/>
    </row>
    <row r="17">
      <c r="A17" s="220" t="s">
        <v>23559</v>
      </c>
      <c r="B17" s="222" t="s">
        <v>23560</v>
      </c>
      <c r="C17" s="220" t="s">
        <v>23561</v>
      </c>
      <c r="D17" s="220"/>
      <c r="E17" s="218" t="s">
        <v>21</v>
      </c>
      <c r="F17" s="220" t="s">
        <v>23559</v>
      </c>
      <c r="G17" s="220" t="s">
        <v>23561</v>
      </c>
      <c r="H17" s="220"/>
      <c r="I17" s="218" t="s">
        <v>23562</v>
      </c>
    </row>
    <row r="18">
      <c r="A18" s="220" t="s">
        <v>23563</v>
      </c>
      <c r="B18" s="222" t="s">
        <v>23564</v>
      </c>
      <c r="C18" s="220" t="s">
        <v>23565</v>
      </c>
      <c r="D18" s="220" t="s">
        <v>23566</v>
      </c>
      <c r="E18" s="218" t="s">
        <v>21</v>
      </c>
      <c r="F18" s="220"/>
      <c r="G18" s="220" t="s">
        <v>23565</v>
      </c>
      <c r="H18" s="220"/>
      <c r="I18" s="220"/>
    </row>
    <row r="19">
      <c r="A19" s="220" t="s">
        <v>23567</v>
      </c>
      <c r="B19" s="224"/>
      <c r="C19" s="220"/>
      <c r="D19" s="220"/>
      <c r="E19" s="218" t="s">
        <v>21</v>
      </c>
      <c r="F19" s="220"/>
      <c r="G19" s="220"/>
      <c r="H19" s="220"/>
      <c r="I19" s="220"/>
    </row>
    <row r="20">
      <c r="A20" s="220" t="s">
        <v>23568</v>
      </c>
      <c r="B20" s="222" t="s">
        <v>23569</v>
      </c>
      <c r="C20" s="220" t="s">
        <v>23570</v>
      </c>
      <c r="D20" s="220" t="s">
        <v>23571</v>
      </c>
      <c r="E20" s="218" t="s">
        <v>21</v>
      </c>
      <c r="F20" s="220" t="s">
        <v>23572</v>
      </c>
      <c r="G20" s="220" t="s">
        <v>23570</v>
      </c>
      <c r="H20" s="220"/>
      <c r="I20" s="220"/>
    </row>
    <row r="21">
      <c r="A21" s="218" t="s">
        <v>1191</v>
      </c>
      <c r="B21" s="219" t="s">
        <v>1192</v>
      </c>
      <c r="C21" s="218" t="s">
        <v>23573</v>
      </c>
      <c r="D21" s="220"/>
      <c r="E21" s="218" t="s">
        <v>52</v>
      </c>
      <c r="F21" s="220"/>
      <c r="G21" s="220"/>
      <c r="H21" s="220"/>
      <c r="I21" s="220"/>
    </row>
    <row r="22">
      <c r="A22" s="218" t="s">
        <v>23574</v>
      </c>
      <c r="B22" s="225" t="s">
        <v>23575</v>
      </c>
      <c r="C22" s="218" t="s">
        <v>23576</v>
      </c>
      <c r="D22" s="218" t="s">
        <v>23577</v>
      </c>
      <c r="E22" s="218" t="s">
        <v>60</v>
      </c>
      <c r="F22" s="220"/>
      <c r="G22" s="220"/>
      <c r="H22" s="220"/>
      <c r="I22" s="220"/>
    </row>
    <row r="23">
      <c r="A23" s="220" t="s">
        <v>23578</v>
      </c>
      <c r="B23" s="222" t="s">
        <v>23579</v>
      </c>
      <c r="C23" s="220" t="s">
        <v>23580</v>
      </c>
      <c r="D23" s="220"/>
      <c r="E23" s="218" t="s">
        <v>21</v>
      </c>
      <c r="F23" s="220" t="s">
        <v>23578</v>
      </c>
      <c r="G23" s="220" t="s">
        <v>23580</v>
      </c>
      <c r="H23" s="220"/>
      <c r="I23" s="220"/>
    </row>
    <row r="24">
      <c r="A24" s="220" t="s">
        <v>23581</v>
      </c>
      <c r="B24" s="222" t="s">
        <v>23582</v>
      </c>
      <c r="C24" s="220" t="s">
        <v>23583</v>
      </c>
      <c r="D24" s="220" t="s">
        <v>23584</v>
      </c>
      <c r="E24" s="218" t="s">
        <v>21</v>
      </c>
      <c r="F24" s="220" t="s">
        <v>23581</v>
      </c>
      <c r="G24" s="220" t="s">
        <v>23583</v>
      </c>
      <c r="H24" s="220"/>
      <c r="I24" s="220"/>
    </row>
    <row r="25">
      <c r="A25" s="220" t="s">
        <v>23585</v>
      </c>
      <c r="B25" s="222" t="s">
        <v>23586</v>
      </c>
      <c r="C25" s="220" t="s">
        <v>23587</v>
      </c>
      <c r="D25" s="220" t="s">
        <v>23588</v>
      </c>
      <c r="E25" s="218" t="s">
        <v>21</v>
      </c>
      <c r="F25" s="220" t="s">
        <v>23589</v>
      </c>
      <c r="G25" s="220" t="s">
        <v>23587</v>
      </c>
      <c r="H25" s="220"/>
      <c r="I25" s="220"/>
    </row>
    <row r="26">
      <c r="A26" s="218" t="s">
        <v>201</v>
      </c>
      <c r="B26" s="219" t="s">
        <v>202</v>
      </c>
      <c r="C26" s="220"/>
      <c r="D26" s="220"/>
      <c r="E26" s="218" t="s">
        <v>52</v>
      </c>
      <c r="F26" s="220"/>
      <c r="G26" s="220"/>
      <c r="H26" s="220"/>
      <c r="I26" s="220"/>
    </row>
    <row r="27">
      <c r="A27" s="220" t="s">
        <v>23590</v>
      </c>
      <c r="B27" s="222" t="s">
        <v>23591</v>
      </c>
      <c r="C27" s="220" t="s">
        <v>23592</v>
      </c>
      <c r="D27" s="220" t="s">
        <v>23593</v>
      </c>
      <c r="E27" s="218" t="s">
        <v>21</v>
      </c>
      <c r="F27" s="220" t="s">
        <v>23590</v>
      </c>
      <c r="G27" s="220" t="s">
        <v>23592</v>
      </c>
      <c r="H27" s="220"/>
      <c r="I27" s="220"/>
    </row>
    <row r="28">
      <c r="A28" s="220" t="s">
        <v>23594</v>
      </c>
      <c r="B28" s="224"/>
      <c r="C28" s="220" t="s">
        <v>23595</v>
      </c>
      <c r="D28" s="220" t="s">
        <v>23596</v>
      </c>
      <c r="E28" s="218" t="s">
        <v>21</v>
      </c>
      <c r="F28" s="220" t="s">
        <v>23594</v>
      </c>
      <c r="G28" s="220" t="s">
        <v>23595</v>
      </c>
      <c r="H28" s="220"/>
      <c r="I28" s="220"/>
    </row>
    <row r="29">
      <c r="A29" s="220" t="s">
        <v>23597</v>
      </c>
      <c r="B29" s="222" t="s">
        <v>23598</v>
      </c>
      <c r="C29" s="220" t="s">
        <v>23599</v>
      </c>
      <c r="D29" s="220" t="s">
        <v>23600</v>
      </c>
      <c r="E29" s="218" t="s">
        <v>21</v>
      </c>
      <c r="F29" s="220" t="s">
        <v>23597</v>
      </c>
      <c r="G29" s="220" t="s">
        <v>23599</v>
      </c>
      <c r="H29" s="220"/>
      <c r="I29" s="220"/>
    </row>
    <row r="30">
      <c r="A30" s="220" t="s">
        <v>23601</v>
      </c>
      <c r="B30" s="224"/>
      <c r="C30" s="220" t="s">
        <v>23602</v>
      </c>
      <c r="D30" s="220" t="s">
        <v>23603</v>
      </c>
      <c r="E30" s="218" t="s">
        <v>21</v>
      </c>
      <c r="F30" s="220" t="s">
        <v>23601</v>
      </c>
      <c r="G30" s="220" t="s">
        <v>23602</v>
      </c>
      <c r="H30" s="220"/>
      <c r="I30" s="220"/>
    </row>
    <row r="31">
      <c r="A31" s="218" t="s">
        <v>23604</v>
      </c>
      <c r="B31" s="219" t="s">
        <v>138</v>
      </c>
      <c r="C31" s="220"/>
      <c r="D31" s="220"/>
      <c r="E31" s="218" t="s">
        <v>52</v>
      </c>
      <c r="F31" s="220"/>
      <c r="G31" s="220"/>
      <c r="H31" s="220"/>
      <c r="I31" s="220"/>
    </row>
    <row r="32">
      <c r="A32" s="220" t="s">
        <v>23605</v>
      </c>
      <c r="B32" s="222" t="s">
        <v>23606</v>
      </c>
      <c r="C32" s="220" t="s">
        <v>23607</v>
      </c>
      <c r="D32" s="220" t="s">
        <v>23608</v>
      </c>
      <c r="E32" s="218" t="s">
        <v>21</v>
      </c>
      <c r="F32" s="220" t="s">
        <v>23605</v>
      </c>
      <c r="G32" s="220" t="s">
        <v>23607</v>
      </c>
      <c r="H32" s="220"/>
      <c r="I32" s="220"/>
    </row>
    <row r="33">
      <c r="A33" s="220" t="s">
        <v>23609</v>
      </c>
      <c r="B33" s="222" t="s">
        <v>23610</v>
      </c>
      <c r="C33" s="220" t="s">
        <v>23611</v>
      </c>
      <c r="D33" s="220" t="s">
        <v>23612</v>
      </c>
      <c r="E33" s="218" t="s">
        <v>21</v>
      </c>
      <c r="F33" s="220" t="s">
        <v>23609</v>
      </c>
      <c r="G33" s="220" t="s">
        <v>23611</v>
      </c>
      <c r="H33" s="220"/>
      <c r="I33" s="220"/>
    </row>
    <row r="34">
      <c r="A34" s="220" t="s">
        <v>23613</v>
      </c>
      <c r="B34" s="222" t="s">
        <v>23614</v>
      </c>
      <c r="C34" s="220" t="s">
        <v>23615</v>
      </c>
      <c r="D34" s="220" t="s">
        <v>23616</v>
      </c>
      <c r="E34" s="218" t="s">
        <v>21</v>
      </c>
      <c r="F34" s="220" t="s">
        <v>23613</v>
      </c>
      <c r="G34" s="220" t="s">
        <v>23615</v>
      </c>
      <c r="H34" s="220"/>
      <c r="I34" s="220"/>
    </row>
    <row r="35">
      <c r="A35" s="220" t="s">
        <v>23617</v>
      </c>
      <c r="B35" s="222" t="s">
        <v>23618</v>
      </c>
      <c r="C35" s="220"/>
      <c r="D35" s="220" t="s">
        <v>23619</v>
      </c>
      <c r="E35" s="218" t="s">
        <v>21</v>
      </c>
      <c r="F35" s="220" t="s">
        <v>23620</v>
      </c>
      <c r="G35" s="220"/>
      <c r="H35" s="220"/>
      <c r="I35" s="220"/>
    </row>
    <row r="36">
      <c r="A36" s="220" t="s">
        <v>23621</v>
      </c>
      <c r="B36" s="222" t="s">
        <v>23622</v>
      </c>
      <c r="C36" s="220" t="s">
        <v>23623</v>
      </c>
      <c r="D36" s="220" t="s">
        <v>23624</v>
      </c>
      <c r="E36" s="218" t="s">
        <v>21</v>
      </c>
      <c r="F36" s="220"/>
      <c r="G36" s="220" t="s">
        <v>23623</v>
      </c>
      <c r="H36" s="220"/>
      <c r="I36" s="220"/>
    </row>
    <row r="37">
      <c r="A37" s="220" t="s">
        <v>23625</v>
      </c>
      <c r="B37" s="222" t="s">
        <v>23626</v>
      </c>
      <c r="C37" s="220" t="s">
        <v>23627</v>
      </c>
      <c r="D37" s="220" t="s">
        <v>23628</v>
      </c>
      <c r="E37" s="220"/>
      <c r="F37" s="220" t="s">
        <v>23625</v>
      </c>
      <c r="G37" s="220" t="s">
        <v>23627</v>
      </c>
      <c r="H37" s="220"/>
      <c r="I37" s="220"/>
    </row>
    <row r="38">
      <c r="A38" s="220" t="s">
        <v>23629</v>
      </c>
      <c r="B38" s="222" t="s">
        <v>23630</v>
      </c>
      <c r="C38" s="220" t="s">
        <v>23631</v>
      </c>
      <c r="D38" s="220" t="s">
        <v>23632</v>
      </c>
      <c r="E38" s="218" t="s">
        <v>21</v>
      </c>
      <c r="F38" s="220"/>
      <c r="G38" s="220" t="s">
        <v>23631</v>
      </c>
      <c r="H38" s="220"/>
      <c r="I38" s="220"/>
    </row>
    <row r="39">
      <c r="A39" s="220" t="s">
        <v>23633</v>
      </c>
      <c r="B39" s="224"/>
      <c r="C39" s="220" t="s">
        <v>23634</v>
      </c>
      <c r="D39" s="220" t="s">
        <v>23635</v>
      </c>
      <c r="E39" s="218" t="s">
        <v>21</v>
      </c>
      <c r="F39" s="220"/>
      <c r="G39" s="220" t="s">
        <v>23634</v>
      </c>
      <c r="H39" s="220"/>
      <c r="I39" s="220"/>
    </row>
    <row r="40">
      <c r="A40" s="220" t="s">
        <v>1391</v>
      </c>
      <c r="B40" s="224"/>
      <c r="C40" s="220" t="s">
        <v>23636</v>
      </c>
      <c r="D40" s="220" t="s">
        <v>23637</v>
      </c>
      <c r="E40" s="218" t="s">
        <v>21</v>
      </c>
      <c r="F40" s="220"/>
      <c r="G40" s="220" t="s">
        <v>23636</v>
      </c>
      <c r="H40" s="220"/>
      <c r="I40" s="220"/>
    </row>
    <row r="41">
      <c r="A41" s="218" t="s">
        <v>1313</v>
      </c>
      <c r="B41" s="219" t="s">
        <v>23638</v>
      </c>
      <c r="C41" s="218" t="s">
        <v>23639</v>
      </c>
      <c r="D41" s="218" t="s">
        <v>23640</v>
      </c>
      <c r="E41" s="218" t="s">
        <v>60</v>
      </c>
      <c r="F41" s="220"/>
      <c r="G41" s="220"/>
      <c r="H41" s="220"/>
      <c r="I41" s="220"/>
    </row>
    <row r="42">
      <c r="A42" s="220" t="s">
        <v>23641</v>
      </c>
      <c r="B42" s="222" t="s">
        <v>23642</v>
      </c>
      <c r="C42" s="220" t="s">
        <v>23643</v>
      </c>
      <c r="D42" s="220" t="s">
        <v>23644</v>
      </c>
      <c r="E42" s="218" t="s">
        <v>21</v>
      </c>
      <c r="F42" s="220"/>
      <c r="G42" s="220" t="s">
        <v>23643</v>
      </c>
      <c r="H42" s="220"/>
      <c r="I42" s="220"/>
    </row>
    <row r="43">
      <c r="A43" s="220" t="s">
        <v>23645</v>
      </c>
      <c r="B43" s="222" t="s">
        <v>23646</v>
      </c>
      <c r="C43" s="220" t="s">
        <v>23647</v>
      </c>
      <c r="D43" s="220" t="s">
        <v>23648</v>
      </c>
      <c r="E43" s="218" t="s">
        <v>21</v>
      </c>
      <c r="F43" s="220" t="s">
        <v>23645</v>
      </c>
      <c r="G43" s="220" t="s">
        <v>23647</v>
      </c>
      <c r="H43" s="220"/>
      <c r="I43" s="220"/>
    </row>
    <row r="44">
      <c r="A44" s="220" t="s">
        <v>23649</v>
      </c>
      <c r="B44" s="222" t="s">
        <v>23650</v>
      </c>
      <c r="C44" s="220" t="s">
        <v>23651</v>
      </c>
      <c r="D44" s="220" t="s">
        <v>23652</v>
      </c>
      <c r="E44" s="218" t="s">
        <v>21</v>
      </c>
      <c r="F44" s="220" t="s">
        <v>23649</v>
      </c>
      <c r="G44" s="220" t="s">
        <v>23651</v>
      </c>
      <c r="H44" s="220"/>
      <c r="I44" s="220"/>
    </row>
    <row r="45">
      <c r="A45" s="220" t="s">
        <v>23653</v>
      </c>
      <c r="B45" s="222" t="s">
        <v>23654</v>
      </c>
      <c r="C45" s="220" t="s">
        <v>23655</v>
      </c>
      <c r="D45" s="220" t="s">
        <v>23656</v>
      </c>
      <c r="E45" s="218" t="s">
        <v>21</v>
      </c>
      <c r="F45" s="220" t="s">
        <v>23653</v>
      </c>
      <c r="G45" s="220" t="s">
        <v>23655</v>
      </c>
      <c r="H45" s="220"/>
      <c r="I45" s="220"/>
    </row>
    <row r="46">
      <c r="A46" s="226" t="s">
        <v>23657</v>
      </c>
      <c r="B46" s="225" t="s">
        <v>23658</v>
      </c>
      <c r="C46" s="220"/>
      <c r="D46" s="220"/>
      <c r="E46" s="218" t="s">
        <v>116</v>
      </c>
      <c r="F46" s="220"/>
      <c r="G46" s="220"/>
      <c r="H46" s="220"/>
      <c r="I46" s="220"/>
    </row>
    <row r="47">
      <c r="A47" s="220" t="s">
        <v>23659</v>
      </c>
      <c r="B47" s="222" t="s">
        <v>23660</v>
      </c>
      <c r="C47" s="220" t="s">
        <v>23661</v>
      </c>
      <c r="D47" s="220" t="s">
        <v>23662</v>
      </c>
      <c r="E47" s="218" t="s">
        <v>21</v>
      </c>
      <c r="F47" s="220" t="s">
        <v>23659</v>
      </c>
      <c r="G47" s="220" t="s">
        <v>23661</v>
      </c>
      <c r="H47" s="220"/>
      <c r="I47" s="220"/>
    </row>
    <row r="48">
      <c r="A48" s="218" t="s">
        <v>2363</v>
      </c>
      <c r="B48" s="219" t="s">
        <v>2364</v>
      </c>
      <c r="C48" s="220"/>
      <c r="D48" s="220"/>
      <c r="E48" s="218" t="s">
        <v>52</v>
      </c>
      <c r="F48" s="220"/>
      <c r="G48" s="220"/>
      <c r="H48" s="220"/>
      <c r="I48" s="218"/>
    </row>
    <row r="49">
      <c r="A49" s="220" t="s">
        <v>23663</v>
      </c>
      <c r="B49" s="222" t="s">
        <v>23664</v>
      </c>
      <c r="C49" s="220" t="s">
        <v>23665</v>
      </c>
      <c r="D49" s="220" t="s">
        <v>23666</v>
      </c>
      <c r="E49" s="218" t="s">
        <v>21</v>
      </c>
      <c r="F49" s="220" t="s">
        <v>23663</v>
      </c>
      <c r="G49" s="220" t="s">
        <v>23665</v>
      </c>
      <c r="H49" s="220"/>
      <c r="I49" s="220"/>
    </row>
    <row r="50">
      <c r="A50" s="220" t="s">
        <v>518</v>
      </c>
      <c r="B50" s="225" t="s">
        <v>1236</v>
      </c>
      <c r="C50" s="218" t="s">
        <v>23667</v>
      </c>
      <c r="D50" s="220" t="s">
        <v>23668</v>
      </c>
      <c r="E50" s="218" t="s">
        <v>52</v>
      </c>
      <c r="F50" s="220" t="s">
        <v>518</v>
      </c>
      <c r="G50" s="220"/>
      <c r="H50" s="220"/>
      <c r="I50" s="220"/>
    </row>
    <row r="51">
      <c r="A51" s="220" t="s">
        <v>23669</v>
      </c>
      <c r="B51" s="224"/>
      <c r="C51" s="220" t="s">
        <v>23670</v>
      </c>
      <c r="D51" s="220" t="s">
        <v>23671</v>
      </c>
      <c r="E51" s="218" t="s">
        <v>21</v>
      </c>
      <c r="F51" s="220" t="s">
        <v>23669</v>
      </c>
      <c r="G51" s="220" t="s">
        <v>23670</v>
      </c>
      <c r="H51" s="220"/>
      <c r="I51" s="220"/>
    </row>
    <row r="52">
      <c r="A52" s="220" t="s">
        <v>23672</v>
      </c>
      <c r="B52" s="222" t="s">
        <v>23673</v>
      </c>
      <c r="C52" s="220" t="s">
        <v>23674</v>
      </c>
      <c r="D52" s="220" t="s">
        <v>23675</v>
      </c>
      <c r="E52" s="218" t="s">
        <v>21</v>
      </c>
      <c r="F52" s="220" t="s">
        <v>23672</v>
      </c>
      <c r="G52" s="220" t="s">
        <v>23674</v>
      </c>
      <c r="H52" s="220"/>
      <c r="I52" s="220"/>
    </row>
    <row r="53">
      <c r="A53" s="220" t="s">
        <v>23676</v>
      </c>
      <c r="B53" s="222" t="s">
        <v>23677</v>
      </c>
      <c r="C53" s="220" t="s">
        <v>23678</v>
      </c>
      <c r="D53" s="220" t="s">
        <v>23679</v>
      </c>
      <c r="E53" s="218" t="s">
        <v>21</v>
      </c>
      <c r="F53" s="220" t="s">
        <v>23676</v>
      </c>
      <c r="G53" s="220" t="s">
        <v>23678</v>
      </c>
      <c r="H53" s="220"/>
      <c r="I53" s="220"/>
    </row>
    <row r="54">
      <c r="A54" s="220" t="s">
        <v>23680</v>
      </c>
      <c r="B54" s="222" t="s">
        <v>23681</v>
      </c>
      <c r="C54" s="220" t="s">
        <v>23682</v>
      </c>
      <c r="D54" s="220" t="s">
        <v>23683</v>
      </c>
      <c r="E54" s="218" t="s">
        <v>21</v>
      </c>
      <c r="F54" s="220" t="s">
        <v>23680</v>
      </c>
      <c r="G54" s="220" t="s">
        <v>23682</v>
      </c>
      <c r="H54" s="220"/>
      <c r="I54" s="220"/>
    </row>
    <row r="55">
      <c r="A55" s="218" t="s">
        <v>23684</v>
      </c>
      <c r="B55" s="219" t="s">
        <v>23685</v>
      </c>
      <c r="C55" s="220"/>
      <c r="D55" s="220"/>
      <c r="E55" s="218" t="s">
        <v>116</v>
      </c>
      <c r="F55" s="220"/>
      <c r="G55" s="218" t="s">
        <v>23686</v>
      </c>
      <c r="H55" s="220"/>
      <c r="I55" s="220"/>
    </row>
    <row r="56">
      <c r="A56" s="220" t="s">
        <v>23687</v>
      </c>
      <c r="B56" s="222" t="s">
        <v>23688</v>
      </c>
      <c r="C56" s="220" t="s">
        <v>23689</v>
      </c>
      <c r="D56" s="220" t="s">
        <v>23690</v>
      </c>
      <c r="E56" s="218" t="s">
        <v>21</v>
      </c>
      <c r="F56" s="220" t="s">
        <v>23687</v>
      </c>
      <c r="G56" s="220" t="s">
        <v>23689</v>
      </c>
      <c r="H56" s="220"/>
      <c r="I56" s="220"/>
    </row>
    <row r="57">
      <c r="A57" s="220" t="s">
        <v>23691</v>
      </c>
      <c r="B57" s="222" t="s">
        <v>23692</v>
      </c>
      <c r="C57" s="220" t="s">
        <v>23693</v>
      </c>
      <c r="D57" s="220" t="s">
        <v>23694</v>
      </c>
      <c r="E57" s="218" t="s">
        <v>21</v>
      </c>
      <c r="F57" s="220"/>
      <c r="G57" s="220" t="s">
        <v>23693</v>
      </c>
      <c r="H57" s="220"/>
      <c r="I57" s="220"/>
    </row>
    <row r="58">
      <c r="A58" s="220" t="s">
        <v>1518</v>
      </c>
      <c r="B58" s="222" t="s">
        <v>23695</v>
      </c>
      <c r="C58" s="220" t="s">
        <v>23696</v>
      </c>
      <c r="D58" s="220" t="s">
        <v>23697</v>
      </c>
      <c r="E58" s="218" t="s">
        <v>21</v>
      </c>
      <c r="F58" s="220"/>
      <c r="G58" s="220" t="s">
        <v>23696</v>
      </c>
      <c r="H58" s="220"/>
      <c r="I58" s="220"/>
    </row>
    <row r="59">
      <c r="A59" s="218" t="s">
        <v>38</v>
      </c>
      <c r="B59" s="222" t="s">
        <v>39</v>
      </c>
      <c r="C59" s="220" t="s">
        <v>23698</v>
      </c>
      <c r="D59" s="220" t="s">
        <v>23699</v>
      </c>
      <c r="E59" s="218" t="s">
        <v>21</v>
      </c>
      <c r="F59" s="220" t="s">
        <v>23700</v>
      </c>
      <c r="G59" s="220" t="s">
        <v>23698</v>
      </c>
      <c r="H59" s="220"/>
      <c r="I59" s="218" t="s">
        <v>524</v>
      </c>
    </row>
    <row r="60">
      <c r="A60" s="218" t="s">
        <v>23701</v>
      </c>
      <c r="B60" s="219" t="s">
        <v>23702</v>
      </c>
      <c r="C60" s="220"/>
      <c r="D60" s="218" t="s">
        <v>23703</v>
      </c>
      <c r="E60" s="218" t="s">
        <v>52</v>
      </c>
      <c r="F60" s="218" t="s">
        <v>22640</v>
      </c>
      <c r="G60" s="220"/>
      <c r="H60" s="220"/>
      <c r="I60" s="220"/>
    </row>
    <row r="61">
      <c r="A61" s="218" t="s">
        <v>23704</v>
      </c>
      <c r="B61" s="222"/>
      <c r="C61" s="218" t="s">
        <v>23705</v>
      </c>
      <c r="D61" s="220"/>
      <c r="E61" s="218" t="s">
        <v>116</v>
      </c>
      <c r="F61" s="220"/>
      <c r="G61" s="220"/>
      <c r="H61" s="220"/>
      <c r="I61" s="220"/>
    </row>
    <row r="62">
      <c r="A62" s="220" t="s">
        <v>328</v>
      </c>
      <c r="B62" s="222" t="s">
        <v>329</v>
      </c>
      <c r="C62" s="220" t="s">
        <v>23706</v>
      </c>
      <c r="D62" s="220" t="s">
        <v>23707</v>
      </c>
      <c r="E62" s="218" t="s">
        <v>21</v>
      </c>
      <c r="F62" s="220" t="s">
        <v>23708</v>
      </c>
      <c r="G62" s="220" t="s">
        <v>23706</v>
      </c>
      <c r="H62" s="220"/>
      <c r="I62" s="220"/>
    </row>
    <row r="63">
      <c r="A63" s="220" t="s">
        <v>23709</v>
      </c>
      <c r="B63" s="227" t="s">
        <v>23710</v>
      </c>
      <c r="C63" s="220" t="s">
        <v>23711</v>
      </c>
      <c r="D63" s="220" t="s">
        <v>23712</v>
      </c>
      <c r="E63" s="218" t="s">
        <v>21</v>
      </c>
      <c r="F63" s="220"/>
      <c r="G63" s="220" t="s">
        <v>23711</v>
      </c>
      <c r="H63" s="220"/>
      <c r="I63" s="220"/>
    </row>
    <row r="64">
      <c r="A64" s="220" t="s">
        <v>23713</v>
      </c>
      <c r="B64" s="224"/>
      <c r="C64" s="220" t="s">
        <v>23714</v>
      </c>
      <c r="D64" s="220" t="s">
        <v>23715</v>
      </c>
      <c r="E64" s="218" t="s">
        <v>21</v>
      </c>
      <c r="F64" s="220" t="s">
        <v>23713</v>
      </c>
      <c r="G64" s="220" t="s">
        <v>23714</v>
      </c>
      <c r="H64" s="220"/>
      <c r="I64" s="220"/>
    </row>
    <row r="65">
      <c r="A65" s="218" t="s">
        <v>2620</v>
      </c>
      <c r="B65" s="219" t="s">
        <v>2061</v>
      </c>
      <c r="C65" s="218" t="s">
        <v>23716</v>
      </c>
      <c r="D65" s="218" t="s">
        <v>23717</v>
      </c>
      <c r="E65" s="218" t="s">
        <v>21</v>
      </c>
      <c r="F65" s="218" t="s">
        <v>386</v>
      </c>
      <c r="G65" s="220"/>
      <c r="H65" s="220"/>
      <c r="I65" s="220"/>
    </row>
    <row r="66">
      <c r="A66" s="218" t="s">
        <v>35</v>
      </c>
      <c r="B66" s="222" t="s">
        <v>347</v>
      </c>
      <c r="C66" s="220" t="s">
        <v>23718</v>
      </c>
      <c r="D66" s="220" t="s">
        <v>23719</v>
      </c>
      <c r="E66" s="218" t="s">
        <v>21</v>
      </c>
      <c r="F66" s="220"/>
      <c r="G66" s="220" t="s">
        <v>23718</v>
      </c>
      <c r="H66" s="220"/>
      <c r="I66" s="220"/>
    </row>
    <row r="67">
      <c r="A67" s="220" t="s">
        <v>318</v>
      </c>
      <c r="B67" s="222" t="s">
        <v>319</v>
      </c>
      <c r="C67" s="220"/>
      <c r="D67" s="220" t="s">
        <v>23720</v>
      </c>
      <c r="E67" s="218" t="s">
        <v>21</v>
      </c>
      <c r="F67" s="220" t="s">
        <v>23721</v>
      </c>
      <c r="G67" s="220"/>
      <c r="H67" s="220"/>
      <c r="I67" s="220"/>
    </row>
    <row r="68">
      <c r="A68" s="220" t="s">
        <v>23722</v>
      </c>
      <c r="B68" s="222" t="s">
        <v>23723</v>
      </c>
      <c r="C68" s="220" t="s">
        <v>23724</v>
      </c>
      <c r="D68" s="220" t="s">
        <v>23725</v>
      </c>
      <c r="E68" s="218" t="s">
        <v>21</v>
      </c>
      <c r="F68" s="220"/>
      <c r="G68" s="220" t="s">
        <v>23724</v>
      </c>
      <c r="H68" s="220"/>
      <c r="I68" s="220"/>
    </row>
    <row r="69">
      <c r="A69" s="218" t="s">
        <v>623</v>
      </c>
      <c r="B69" s="219" t="s">
        <v>624</v>
      </c>
      <c r="C69" s="220"/>
      <c r="D69" s="220"/>
      <c r="E69" s="218" t="s">
        <v>52</v>
      </c>
      <c r="F69" s="220"/>
      <c r="G69" s="220"/>
      <c r="H69" s="220"/>
      <c r="I69" s="220"/>
    </row>
    <row r="70">
      <c r="A70" s="218" t="s">
        <v>67</v>
      </c>
      <c r="B70" s="222" t="s">
        <v>68</v>
      </c>
      <c r="C70" s="220" t="s">
        <v>23726</v>
      </c>
      <c r="D70" s="220" t="s">
        <v>23727</v>
      </c>
      <c r="E70" s="218" t="s">
        <v>21</v>
      </c>
      <c r="F70" s="220"/>
      <c r="G70" s="220" t="s">
        <v>23726</v>
      </c>
      <c r="H70" s="220"/>
      <c r="I70" s="220"/>
    </row>
    <row r="71">
      <c r="A71" s="218" t="s">
        <v>353</v>
      </c>
      <c r="B71" s="222" t="s">
        <v>354</v>
      </c>
      <c r="C71" s="220"/>
      <c r="D71" s="220" t="s">
        <v>23728</v>
      </c>
      <c r="E71" s="218" t="s">
        <v>21</v>
      </c>
      <c r="F71" s="220" t="s">
        <v>23729</v>
      </c>
      <c r="G71" s="220"/>
      <c r="H71" s="220"/>
      <c r="I71" s="220"/>
    </row>
    <row r="72">
      <c r="A72" s="220" t="s">
        <v>23730</v>
      </c>
      <c r="B72" s="222" t="s">
        <v>23731</v>
      </c>
      <c r="C72" s="220" t="s">
        <v>23732</v>
      </c>
      <c r="D72" s="220" t="s">
        <v>23733</v>
      </c>
      <c r="E72" s="218" t="s">
        <v>21</v>
      </c>
      <c r="F72" s="220" t="s">
        <v>23730</v>
      </c>
      <c r="G72" s="220" t="s">
        <v>23732</v>
      </c>
      <c r="H72" s="220"/>
      <c r="I72" s="220"/>
    </row>
    <row r="73">
      <c r="A73" s="220" t="s">
        <v>23734</v>
      </c>
      <c r="B73" s="222" t="s">
        <v>23735</v>
      </c>
      <c r="C73" s="220" t="s">
        <v>23736</v>
      </c>
      <c r="D73" s="220" t="s">
        <v>23737</v>
      </c>
      <c r="E73" s="218" t="s">
        <v>21</v>
      </c>
      <c r="F73" s="220"/>
      <c r="G73" s="220" t="s">
        <v>23736</v>
      </c>
      <c r="H73" s="220"/>
      <c r="I73" s="220"/>
    </row>
    <row r="74">
      <c r="A74" s="220" t="s">
        <v>23738</v>
      </c>
      <c r="B74" s="222" t="s">
        <v>23739</v>
      </c>
      <c r="C74" s="220" t="s">
        <v>23740</v>
      </c>
      <c r="D74" s="220" t="s">
        <v>23741</v>
      </c>
      <c r="E74" s="218" t="s">
        <v>21</v>
      </c>
      <c r="F74" s="220" t="s">
        <v>23742</v>
      </c>
      <c r="G74" s="220" t="s">
        <v>23740</v>
      </c>
      <c r="H74" s="220"/>
      <c r="I74" s="220"/>
    </row>
    <row r="75">
      <c r="A75" s="220" t="s">
        <v>23743</v>
      </c>
      <c r="B75" s="222" t="s">
        <v>23744</v>
      </c>
      <c r="C75" s="220" t="s">
        <v>23745</v>
      </c>
      <c r="D75" s="220" t="s">
        <v>23746</v>
      </c>
      <c r="E75" s="218" t="s">
        <v>21</v>
      </c>
      <c r="F75" s="220"/>
      <c r="G75" s="220" t="s">
        <v>23745</v>
      </c>
      <c r="H75" s="220"/>
      <c r="I75" s="220"/>
    </row>
    <row r="76">
      <c r="A76" s="220" t="s">
        <v>480</v>
      </c>
      <c r="B76" s="222" t="s">
        <v>481</v>
      </c>
      <c r="C76" s="220" t="s">
        <v>23747</v>
      </c>
      <c r="D76" s="220" t="s">
        <v>23748</v>
      </c>
      <c r="E76" s="218" t="s">
        <v>21</v>
      </c>
      <c r="F76" s="220" t="s">
        <v>480</v>
      </c>
      <c r="G76" s="220" t="s">
        <v>23747</v>
      </c>
      <c r="H76" s="220"/>
      <c r="I76" s="220"/>
    </row>
    <row r="77">
      <c r="A77" s="218" t="s">
        <v>23749</v>
      </c>
      <c r="B77" s="219" t="s">
        <v>23750</v>
      </c>
      <c r="C77" s="220"/>
      <c r="D77" s="220"/>
      <c r="E77" s="218" t="s">
        <v>23751</v>
      </c>
      <c r="F77" s="220"/>
      <c r="G77" s="220"/>
      <c r="H77" s="220"/>
      <c r="I77" s="220"/>
    </row>
    <row r="78">
      <c r="A78" s="220" t="s">
        <v>2234</v>
      </c>
      <c r="B78" s="222" t="s">
        <v>2241</v>
      </c>
      <c r="C78" s="220" t="s">
        <v>23752</v>
      </c>
      <c r="D78" s="220" t="s">
        <v>23753</v>
      </c>
      <c r="E78" s="218" t="s">
        <v>21</v>
      </c>
      <c r="F78" s="220" t="s">
        <v>2234</v>
      </c>
      <c r="G78" s="220" t="s">
        <v>23752</v>
      </c>
      <c r="H78" s="220"/>
      <c r="I78" s="220"/>
    </row>
    <row r="79">
      <c r="A79" s="220" t="s">
        <v>23754</v>
      </c>
      <c r="B79" s="222" t="s">
        <v>23755</v>
      </c>
      <c r="C79" s="220"/>
      <c r="D79" s="220"/>
      <c r="E79" s="218" t="s">
        <v>21</v>
      </c>
      <c r="F79" s="220"/>
      <c r="G79" s="220"/>
      <c r="H79" s="220"/>
      <c r="I79" s="220"/>
    </row>
    <row r="80">
      <c r="A80" s="220" t="s">
        <v>23756</v>
      </c>
      <c r="B80" s="222" t="s">
        <v>23757</v>
      </c>
      <c r="C80" s="220" t="s">
        <v>23758</v>
      </c>
      <c r="D80" s="220" t="s">
        <v>23759</v>
      </c>
      <c r="E80" s="218" t="s">
        <v>21</v>
      </c>
      <c r="F80" s="220"/>
      <c r="G80" s="220" t="s">
        <v>23758</v>
      </c>
      <c r="H80" s="220"/>
      <c r="I80" s="220"/>
    </row>
    <row r="81">
      <c r="A81" s="220" t="s">
        <v>1103</v>
      </c>
      <c r="B81" s="224"/>
      <c r="C81" s="220" t="s">
        <v>23760</v>
      </c>
      <c r="D81" s="220" t="s">
        <v>23761</v>
      </c>
      <c r="E81" s="218" t="s">
        <v>21</v>
      </c>
      <c r="F81" s="220" t="s">
        <v>1103</v>
      </c>
      <c r="G81" s="220" t="s">
        <v>23760</v>
      </c>
      <c r="H81" s="220"/>
      <c r="I81" s="220"/>
    </row>
    <row r="82">
      <c r="A82" s="220" t="s">
        <v>23762</v>
      </c>
      <c r="B82" s="222" t="s">
        <v>23763</v>
      </c>
      <c r="C82" s="220" t="s">
        <v>23764</v>
      </c>
      <c r="D82" s="220" t="s">
        <v>23765</v>
      </c>
      <c r="E82" s="218" t="s">
        <v>21</v>
      </c>
      <c r="F82" s="220" t="s">
        <v>23762</v>
      </c>
      <c r="G82" s="220" t="s">
        <v>23764</v>
      </c>
      <c r="H82" s="220"/>
      <c r="I82" s="220"/>
    </row>
    <row r="83">
      <c r="A83" s="220" t="s">
        <v>23766</v>
      </c>
      <c r="B83" s="222" t="s">
        <v>23767</v>
      </c>
      <c r="C83" s="220" t="s">
        <v>23768</v>
      </c>
      <c r="D83" s="220" t="s">
        <v>23769</v>
      </c>
      <c r="E83" s="218" t="s">
        <v>21</v>
      </c>
      <c r="F83" s="220" t="s">
        <v>23770</v>
      </c>
      <c r="G83" s="220" t="s">
        <v>23768</v>
      </c>
      <c r="H83" s="220"/>
      <c r="I83" s="220"/>
    </row>
    <row r="84">
      <c r="A84" s="218" t="s">
        <v>1110</v>
      </c>
      <c r="B84" s="222"/>
      <c r="C84" s="218" t="s">
        <v>23771</v>
      </c>
      <c r="D84" s="218" t="s">
        <v>23772</v>
      </c>
      <c r="E84" s="218" t="s">
        <v>21</v>
      </c>
      <c r="F84" s="218" t="s">
        <v>23773</v>
      </c>
      <c r="G84" s="220"/>
      <c r="H84" s="220"/>
      <c r="I84" s="220"/>
    </row>
    <row r="85">
      <c r="A85" s="220" t="s">
        <v>64</v>
      </c>
      <c r="B85" s="222" t="s">
        <v>65</v>
      </c>
      <c r="C85" s="220" t="s">
        <v>23774</v>
      </c>
      <c r="D85" s="220" t="s">
        <v>23775</v>
      </c>
      <c r="E85" s="218" t="s">
        <v>21</v>
      </c>
      <c r="F85" s="220" t="s">
        <v>23776</v>
      </c>
      <c r="G85" s="220" t="s">
        <v>23774</v>
      </c>
      <c r="H85" s="220"/>
      <c r="I85" s="220"/>
    </row>
    <row r="86">
      <c r="A86" s="220" t="s">
        <v>23777</v>
      </c>
      <c r="B86" s="224"/>
      <c r="C86" s="220" t="s">
        <v>23778</v>
      </c>
      <c r="D86" s="220"/>
      <c r="E86" s="218" t="s">
        <v>21</v>
      </c>
      <c r="F86" s="220" t="s">
        <v>23777</v>
      </c>
      <c r="G86" s="220" t="s">
        <v>23778</v>
      </c>
      <c r="H86" s="220"/>
      <c r="I86" s="220"/>
    </row>
    <row r="87">
      <c r="A87" s="220" t="s">
        <v>23779</v>
      </c>
      <c r="B87" s="222" t="s">
        <v>23780</v>
      </c>
      <c r="C87" s="220" t="s">
        <v>23781</v>
      </c>
      <c r="D87" s="220" t="s">
        <v>23782</v>
      </c>
      <c r="E87" s="218" t="s">
        <v>21</v>
      </c>
      <c r="F87" s="220" t="s">
        <v>23779</v>
      </c>
      <c r="G87" s="220" t="s">
        <v>23781</v>
      </c>
      <c r="H87" s="220"/>
      <c r="I87" s="220"/>
    </row>
    <row r="88">
      <c r="A88" s="220" t="s">
        <v>23783</v>
      </c>
      <c r="B88" s="222" t="s">
        <v>23784</v>
      </c>
      <c r="C88" s="220" t="s">
        <v>23785</v>
      </c>
      <c r="D88" s="220" t="s">
        <v>23786</v>
      </c>
      <c r="E88" s="218" t="s">
        <v>21</v>
      </c>
      <c r="F88" s="220" t="s">
        <v>23783</v>
      </c>
      <c r="G88" s="220" t="s">
        <v>23785</v>
      </c>
      <c r="H88" s="220"/>
      <c r="I88" s="220"/>
    </row>
    <row r="89">
      <c r="A89" s="220" t="s">
        <v>1405</v>
      </c>
      <c r="B89" s="224"/>
      <c r="C89" s="220" t="s">
        <v>23787</v>
      </c>
      <c r="D89" s="220" t="s">
        <v>23788</v>
      </c>
      <c r="E89" s="218" t="s">
        <v>21</v>
      </c>
      <c r="F89" s="220" t="s">
        <v>1405</v>
      </c>
      <c r="G89" s="220" t="s">
        <v>23787</v>
      </c>
      <c r="H89" s="220"/>
      <c r="I89" s="220"/>
    </row>
    <row r="90">
      <c r="A90" s="228" t="s">
        <v>23789</v>
      </c>
      <c r="B90" s="229" t="s">
        <v>23790</v>
      </c>
      <c r="C90" s="220" t="s">
        <v>23791</v>
      </c>
      <c r="D90" s="220" t="s">
        <v>23792</v>
      </c>
      <c r="E90" s="218" t="s">
        <v>21</v>
      </c>
      <c r="F90" s="220"/>
      <c r="G90" s="220" t="s">
        <v>23791</v>
      </c>
      <c r="H90" s="220"/>
      <c r="I90" s="220"/>
    </row>
    <row r="91">
      <c r="A91" s="220" t="s">
        <v>23793</v>
      </c>
      <c r="B91" s="222" t="s">
        <v>23794</v>
      </c>
      <c r="C91" s="220" t="s">
        <v>23795</v>
      </c>
      <c r="D91" s="220" t="s">
        <v>23796</v>
      </c>
      <c r="E91" s="218" t="s">
        <v>21</v>
      </c>
      <c r="F91" s="220" t="s">
        <v>23797</v>
      </c>
      <c r="G91" s="220" t="s">
        <v>23795</v>
      </c>
      <c r="H91" s="220"/>
      <c r="I91" s="220"/>
    </row>
    <row r="92">
      <c r="A92" s="220" t="s">
        <v>74</v>
      </c>
      <c r="B92" s="222" t="s">
        <v>23798</v>
      </c>
      <c r="C92" s="220" t="s">
        <v>23799</v>
      </c>
      <c r="D92" s="220" t="s">
        <v>23800</v>
      </c>
      <c r="E92" s="218" t="s">
        <v>21</v>
      </c>
      <c r="F92" s="220" t="s">
        <v>23801</v>
      </c>
      <c r="G92" s="220" t="s">
        <v>23799</v>
      </c>
      <c r="H92" s="220"/>
      <c r="I92" s="220"/>
    </row>
    <row r="93">
      <c r="A93" s="220" t="s">
        <v>118</v>
      </c>
      <c r="B93" s="222" t="s">
        <v>119</v>
      </c>
      <c r="C93" s="220" t="s">
        <v>23802</v>
      </c>
      <c r="D93" s="220" t="s">
        <v>23803</v>
      </c>
      <c r="E93" s="218" t="s">
        <v>21</v>
      </c>
      <c r="F93" s="220" t="s">
        <v>23804</v>
      </c>
      <c r="G93" s="220" t="s">
        <v>23802</v>
      </c>
      <c r="H93" s="220"/>
      <c r="I93" s="220"/>
    </row>
    <row r="94">
      <c r="A94" s="218" t="s">
        <v>289</v>
      </c>
      <c r="B94" s="222" t="s">
        <v>290</v>
      </c>
      <c r="C94" s="220" t="s">
        <v>23805</v>
      </c>
      <c r="D94" s="220" t="s">
        <v>23806</v>
      </c>
      <c r="E94" s="218" t="s">
        <v>21</v>
      </c>
      <c r="F94" s="220" t="s">
        <v>23807</v>
      </c>
      <c r="G94" s="220" t="s">
        <v>23805</v>
      </c>
      <c r="H94" s="220"/>
      <c r="I94" s="220"/>
    </row>
    <row r="95">
      <c r="A95" s="218" t="s">
        <v>968</v>
      </c>
      <c r="B95" s="222" t="s">
        <v>185</v>
      </c>
      <c r="C95" s="220" t="s">
        <v>23808</v>
      </c>
      <c r="D95" s="220" t="s">
        <v>23809</v>
      </c>
      <c r="E95" s="218" t="s">
        <v>21</v>
      </c>
      <c r="F95" s="220" t="s">
        <v>23810</v>
      </c>
      <c r="G95" s="220" t="s">
        <v>23808</v>
      </c>
      <c r="H95" s="220"/>
      <c r="I95" s="220"/>
    </row>
    <row r="96">
      <c r="A96" s="220" t="s">
        <v>23811</v>
      </c>
      <c r="B96" s="222" t="s">
        <v>23812</v>
      </c>
      <c r="C96" s="220" t="s">
        <v>23813</v>
      </c>
      <c r="D96" s="220" t="s">
        <v>23814</v>
      </c>
      <c r="E96" s="218" t="s">
        <v>21</v>
      </c>
      <c r="F96" s="220"/>
      <c r="G96" s="220" t="s">
        <v>23813</v>
      </c>
      <c r="H96" s="220"/>
      <c r="I96" s="220"/>
    </row>
    <row r="97">
      <c r="A97" s="220" t="s">
        <v>23815</v>
      </c>
      <c r="B97" s="222" t="s">
        <v>23816</v>
      </c>
      <c r="C97" s="220" t="s">
        <v>23817</v>
      </c>
      <c r="D97" s="220" t="s">
        <v>23818</v>
      </c>
      <c r="E97" s="218" t="s">
        <v>21</v>
      </c>
      <c r="F97" s="220" t="s">
        <v>23815</v>
      </c>
      <c r="G97" s="220" t="s">
        <v>23817</v>
      </c>
      <c r="H97" s="220"/>
      <c r="I97" s="220"/>
    </row>
    <row r="98">
      <c r="A98" s="218" t="s">
        <v>1609</v>
      </c>
      <c r="B98" s="219" t="s">
        <v>1610</v>
      </c>
      <c r="C98" s="220"/>
      <c r="D98" s="220"/>
      <c r="E98" s="218" t="s">
        <v>52</v>
      </c>
      <c r="F98" s="220"/>
      <c r="G98" s="220"/>
      <c r="H98" s="220"/>
      <c r="I98" s="220"/>
    </row>
    <row r="99">
      <c r="A99" s="220" t="s">
        <v>23819</v>
      </c>
      <c r="B99" s="222" t="s">
        <v>23820</v>
      </c>
      <c r="C99" s="220" t="s">
        <v>23821</v>
      </c>
      <c r="D99" s="220" t="s">
        <v>23822</v>
      </c>
      <c r="E99" s="218" t="s">
        <v>21</v>
      </c>
      <c r="F99" s="220" t="s">
        <v>23819</v>
      </c>
      <c r="G99" s="220" t="s">
        <v>23821</v>
      </c>
      <c r="H99" s="220"/>
      <c r="I99" s="220"/>
    </row>
    <row r="100">
      <c r="A100" s="218" t="s">
        <v>23823</v>
      </c>
      <c r="B100" s="219" t="s">
        <v>23824</v>
      </c>
      <c r="C100" s="218" t="s">
        <v>23825</v>
      </c>
      <c r="D100" s="220"/>
      <c r="E100" s="218" t="s">
        <v>52</v>
      </c>
      <c r="F100" s="220"/>
      <c r="G100" s="220"/>
      <c r="H100" s="220"/>
      <c r="I100" s="220"/>
    </row>
    <row r="101">
      <c r="A101" s="220" t="s">
        <v>23826</v>
      </c>
      <c r="B101" s="224"/>
      <c r="C101" s="220" t="s">
        <v>23827</v>
      </c>
      <c r="D101" s="220" t="s">
        <v>23828</v>
      </c>
      <c r="E101" s="218" t="s">
        <v>21</v>
      </c>
      <c r="F101" s="220" t="s">
        <v>23829</v>
      </c>
      <c r="G101" s="220" t="s">
        <v>23827</v>
      </c>
      <c r="H101" s="220"/>
      <c r="I101" s="220"/>
    </row>
    <row r="102">
      <c r="A102" s="218" t="s">
        <v>1024</v>
      </c>
      <c r="B102" s="219" t="s">
        <v>23830</v>
      </c>
      <c r="C102" s="220"/>
      <c r="D102" s="220"/>
      <c r="E102" s="218" t="s">
        <v>60</v>
      </c>
      <c r="F102" s="218" t="s">
        <v>23831</v>
      </c>
      <c r="G102" s="220"/>
      <c r="H102" s="220"/>
      <c r="I102" s="220"/>
    </row>
    <row r="103">
      <c r="A103" s="220" t="s">
        <v>23832</v>
      </c>
      <c r="B103" s="224"/>
      <c r="C103" s="220" t="s">
        <v>23833</v>
      </c>
      <c r="D103" s="220" t="s">
        <v>23834</v>
      </c>
      <c r="E103" s="218" t="s">
        <v>21</v>
      </c>
      <c r="F103" s="220" t="s">
        <v>23832</v>
      </c>
      <c r="G103" s="220" t="s">
        <v>23833</v>
      </c>
      <c r="H103" s="220"/>
      <c r="I103" s="220"/>
    </row>
    <row r="104">
      <c r="A104" s="220" t="s">
        <v>23835</v>
      </c>
      <c r="B104" s="222" t="s">
        <v>23836</v>
      </c>
      <c r="C104" s="220" t="s">
        <v>23837</v>
      </c>
      <c r="D104" s="220" t="s">
        <v>23838</v>
      </c>
      <c r="E104" s="218" t="s">
        <v>21</v>
      </c>
      <c r="F104" s="220" t="s">
        <v>23835</v>
      </c>
      <c r="G104" s="220" t="s">
        <v>23837</v>
      </c>
      <c r="H104" s="220"/>
      <c r="I104" s="220"/>
    </row>
    <row r="105">
      <c r="A105" s="230" t="s">
        <v>2581</v>
      </c>
      <c r="B105" s="231" t="s">
        <v>2582</v>
      </c>
      <c r="C105" s="220"/>
      <c r="D105" s="218" t="s">
        <v>23839</v>
      </c>
      <c r="E105" s="218" t="s">
        <v>60</v>
      </c>
      <c r="F105" s="220"/>
      <c r="G105" s="220"/>
      <c r="H105" s="220"/>
      <c r="I105" s="220"/>
    </row>
    <row r="106">
      <c r="A106" s="220" t="s">
        <v>97</v>
      </c>
      <c r="B106" s="222" t="s">
        <v>98</v>
      </c>
      <c r="C106" s="220" t="s">
        <v>23840</v>
      </c>
      <c r="D106" s="220" t="s">
        <v>23841</v>
      </c>
      <c r="E106" s="218" t="s">
        <v>21</v>
      </c>
      <c r="F106" s="220" t="s">
        <v>23842</v>
      </c>
      <c r="G106" s="220" t="s">
        <v>23840</v>
      </c>
      <c r="H106" s="220"/>
      <c r="I106" s="220"/>
    </row>
    <row r="107">
      <c r="A107" s="220" t="s">
        <v>23843</v>
      </c>
      <c r="B107" s="222" t="s">
        <v>23844</v>
      </c>
      <c r="C107" s="220" t="s">
        <v>23845</v>
      </c>
      <c r="D107" s="220"/>
      <c r="E107" s="218" t="s">
        <v>21</v>
      </c>
      <c r="F107" s="220"/>
      <c r="G107" s="220" t="s">
        <v>23845</v>
      </c>
      <c r="H107" s="220"/>
      <c r="I107" s="220"/>
    </row>
    <row r="108">
      <c r="A108" s="218" t="s">
        <v>1161</v>
      </c>
      <c r="B108" s="219" t="s">
        <v>1162</v>
      </c>
      <c r="C108" s="220"/>
      <c r="D108" s="220"/>
      <c r="E108" s="218" t="s">
        <v>52</v>
      </c>
      <c r="F108" s="220"/>
      <c r="G108" s="220"/>
      <c r="H108" s="220"/>
      <c r="I108" s="220"/>
    </row>
    <row r="109">
      <c r="A109" s="218" t="s">
        <v>23846</v>
      </c>
      <c r="B109" s="222"/>
      <c r="C109" s="220"/>
      <c r="D109" s="220"/>
      <c r="E109" s="218" t="s">
        <v>52</v>
      </c>
      <c r="F109" s="220"/>
      <c r="G109" s="220"/>
      <c r="H109" s="220"/>
      <c r="I109" s="220"/>
    </row>
    <row r="110">
      <c r="A110" s="220" t="s">
        <v>23847</v>
      </c>
      <c r="B110" s="222" t="s">
        <v>23848</v>
      </c>
      <c r="C110" s="220" t="s">
        <v>23849</v>
      </c>
      <c r="D110" s="220" t="s">
        <v>23850</v>
      </c>
      <c r="E110" s="218" t="s">
        <v>21</v>
      </c>
      <c r="F110" s="220" t="s">
        <v>23847</v>
      </c>
      <c r="G110" s="220" t="s">
        <v>23849</v>
      </c>
      <c r="H110" s="220"/>
      <c r="I110" s="220"/>
    </row>
    <row r="111">
      <c r="A111" s="220" t="s">
        <v>23851</v>
      </c>
      <c r="B111" s="222" t="s">
        <v>23852</v>
      </c>
      <c r="C111" s="220" t="s">
        <v>23853</v>
      </c>
      <c r="D111" s="220" t="s">
        <v>23854</v>
      </c>
      <c r="E111" s="218" t="s">
        <v>21</v>
      </c>
      <c r="F111" s="220" t="s">
        <v>23851</v>
      </c>
      <c r="G111" s="220" t="s">
        <v>23853</v>
      </c>
      <c r="H111" s="220"/>
      <c r="I111" s="220"/>
    </row>
    <row r="112">
      <c r="A112" s="220" t="s">
        <v>23855</v>
      </c>
      <c r="B112" s="222" t="s">
        <v>23856</v>
      </c>
      <c r="C112" s="220"/>
      <c r="D112" s="220" t="s">
        <v>23857</v>
      </c>
      <c r="E112" s="218" t="s">
        <v>21</v>
      </c>
      <c r="F112" s="220"/>
      <c r="G112" s="220"/>
      <c r="H112" s="220"/>
      <c r="I112" s="220"/>
    </row>
    <row r="113">
      <c r="A113" s="220" t="s">
        <v>23858</v>
      </c>
      <c r="B113" s="222" t="s">
        <v>23859</v>
      </c>
      <c r="C113" s="220" t="s">
        <v>23860</v>
      </c>
      <c r="D113" s="220" t="s">
        <v>23861</v>
      </c>
      <c r="E113" s="218" t="s">
        <v>21</v>
      </c>
      <c r="F113" s="220" t="s">
        <v>23862</v>
      </c>
      <c r="G113" s="220" t="s">
        <v>23860</v>
      </c>
      <c r="H113" s="220"/>
      <c r="I113" s="220"/>
    </row>
    <row r="114">
      <c r="A114" s="218" t="s">
        <v>172</v>
      </c>
      <c r="B114" s="219" t="s">
        <v>930</v>
      </c>
      <c r="C114" s="218" t="s">
        <v>23863</v>
      </c>
      <c r="D114" s="220"/>
      <c r="E114" s="218" t="s">
        <v>21</v>
      </c>
      <c r="F114" s="218" t="s">
        <v>23864</v>
      </c>
      <c r="G114" s="220"/>
      <c r="H114" s="220"/>
      <c r="I114" s="220"/>
    </row>
    <row r="115">
      <c r="A115" s="220" t="s">
        <v>2899</v>
      </c>
      <c r="B115" s="222" t="s">
        <v>2900</v>
      </c>
      <c r="C115" s="220" t="s">
        <v>23865</v>
      </c>
      <c r="D115" s="220" t="s">
        <v>23866</v>
      </c>
      <c r="E115" s="218" t="s">
        <v>21</v>
      </c>
      <c r="F115" s="220" t="s">
        <v>23867</v>
      </c>
      <c r="G115" s="220" t="s">
        <v>23865</v>
      </c>
      <c r="H115" s="220"/>
      <c r="I115" s="220"/>
    </row>
    <row r="116">
      <c r="A116" s="220" t="s">
        <v>23868</v>
      </c>
      <c r="B116" s="222" t="s">
        <v>23869</v>
      </c>
      <c r="C116" s="220" t="s">
        <v>23870</v>
      </c>
      <c r="D116" s="220" t="s">
        <v>23871</v>
      </c>
      <c r="E116" s="218" t="s">
        <v>21</v>
      </c>
      <c r="F116" s="220" t="s">
        <v>23872</v>
      </c>
      <c r="G116" s="220" t="s">
        <v>23870</v>
      </c>
      <c r="H116" s="220"/>
      <c r="I116" s="220"/>
    </row>
    <row r="117">
      <c r="A117" s="220" t="s">
        <v>23873</v>
      </c>
      <c r="B117" s="222" t="s">
        <v>23874</v>
      </c>
      <c r="C117" s="220" t="s">
        <v>23875</v>
      </c>
      <c r="D117" s="220" t="s">
        <v>23876</v>
      </c>
      <c r="E117" s="218" t="s">
        <v>21</v>
      </c>
      <c r="F117" s="220"/>
      <c r="G117" s="220" t="s">
        <v>23875</v>
      </c>
      <c r="H117" s="220"/>
      <c r="I117" s="220"/>
    </row>
    <row r="118">
      <c r="A118" s="220" t="s">
        <v>23877</v>
      </c>
      <c r="B118" s="222" t="s">
        <v>23878</v>
      </c>
      <c r="C118" s="220" t="s">
        <v>23879</v>
      </c>
      <c r="D118" s="220" t="s">
        <v>23880</v>
      </c>
      <c r="E118" s="218" t="s">
        <v>21</v>
      </c>
      <c r="F118" s="220" t="s">
        <v>23877</v>
      </c>
      <c r="G118" s="220" t="s">
        <v>23879</v>
      </c>
      <c r="H118" s="220"/>
      <c r="I118" s="220"/>
    </row>
    <row r="119">
      <c r="A119" s="220" t="s">
        <v>314</v>
      </c>
      <c r="B119" s="219" t="s">
        <v>315</v>
      </c>
      <c r="C119" s="220" t="s">
        <v>23881</v>
      </c>
      <c r="D119" s="220" t="s">
        <v>23882</v>
      </c>
      <c r="E119" s="218" t="s">
        <v>21</v>
      </c>
      <c r="F119" s="220"/>
      <c r="G119" s="220" t="s">
        <v>23881</v>
      </c>
      <c r="H119" s="220"/>
      <c r="I119" s="220"/>
    </row>
    <row r="120">
      <c r="A120" s="220" t="s">
        <v>23883</v>
      </c>
      <c r="B120" s="222" t="s">
        <v>23884</v>
      </c>
      <c r="C120" s="220"/>
      <c r="D120" s="220" t="s">
        <v>23885</v>
      </c>
      <c r="E120" s="218" t="s">
        <v>21</v>
      </c>
      <c r="F120" s="220" t="s">
        <v>23886</v>
      </c>
      <c r="G120" s="220"/>
      <c r="H120" s="220"/>
      <c r="I120" s="220"/>
    </row>
    <row r="121">
      <c r="A121" s="220" t="s">
        <v>23887</v>
      </c>
      <c r="B121" s="222" t="s">
        <v>23888</v>
      </c>
      <c r="C121" s="220" t="s">
        <v>23889</v>
      </c>
      <c r="D121" s="220" t="s">
        <v>23890</v>
      </c>
      <c r="E121" s="218" t="s">
        <v>21</v>
      </c>
      <c r="F121" s="220" t="s">
        <v>23887</v>
      </c>
      <c r="G121" s="220" t="s">
        <v>23889</v>
      </c>
      <c r="H121" s="220"/>
      <c r="I121" s="220"/>
    </row>
    <row r="122">
      <c r="A122" s="220" t="s">
        <v>23891</v>
      </c>
      <c r="B122" s="222" t="s">
        <v>23892</v>
      </c>
      <c r="C122" s="220" t="s">
        <v>23893</v>
      </c>
      <c r="D122" s="220" t="s">
        <v>23894</v>
      </c>
      <c r="E122" s="218" t="s">
        <v>21</v>
      </c>
      <c r="F122" s="220" t="s">
        <v>23831</v>
      </c>
      <c r="G122" s="220" t="s">
        <v>23893</v>
      </c>
      <c r="H122" s="220"/>
      <c r="I122" s="220"/>
    </row>
    <row r="123">
      <c r="A123" s="220" t="s">
        <v>23895</v>
      </c>
      <c r="B123" s="222" t="s">
        <v>23896</v>
      </c>
      <c r="C123" s="220" t="s">
        <v>23897</v>
      </c>
      <c r="D123" s="220" t="s">
        <v>23898</v>
      </c>
      <c r="E123" s="218" t="s">
        <v>21</v>
      </c>
      <c r="F123" s="220" t="s">
        <v>23895</v>
      </c>
      <c r="G123" s="220" t="s">
        <v>23897</v>
      </c>
      <c r="H123" s="220"/>
      <c r="I123" s="220"/>
    </row>
    <row r="124">
      <c r="A124" s="218" t="s">
        <v>1011</v>
      </c>
      <c r="B124" s="219" t="s">
        <v>1012</v>
      </c>
      <c r="C124" s="218" t="s">
        <v>23899</v>
      </c>
      <c r="D124" s="218" t="s">
        <v>23900</v>
      </c>
      <c r="E124" s="218" t="s">
        <v>60</v>
      </c>
      <c r="F124" s="220"/>
      <c r="G124" s="220"/>
      <c r="H124" s="220"/>
      <c r="I124" s="220"/>
    </row>
    <row r="125">
      <c r="A125" s="218" t="s">
        <v>23901</v>
      </c>
      <c r="B125" s="219" t="s">
        <v>23902</v>
      </c>
      <c r="C125" s="220"/>
      <c r="D125" s="220"/>
      <c r="E125" s="218" t="s">
        <v>52</v>
      </c>
      <c r="F125" s="220"/>
      <c r="G125" s="220"/>
      <c r="H125" s="220"/>
      <c r="I125" s="220"/>
    </row>
    <row r="126">
      <c r="A126" s="220" t="s">
        <v>779</v>
      </c>
      <c r="B126" s="222" t="s">
        <v>780</v>
      </c>
      <c r="C126" s="220" t="s">
        <v>23903</v>
      </c>
      <c r="D126" s="220" t="s">
        <v>23904</v>
      </c>
      <c r="E126" s="218" t="s">
        <v>21</v>
      </c>
      <c r="F126" s="220"/>
      <c r="G126" s="220" t="s">
        <v>23903</v>
      </c>
      <c r="H126" s="220"/>
      <c r="I126" s="220"/>
    </row>
    <row r="127">
      <c r="A127" s="220" t="s">
        <v>23905</v>
      </c>
      <c r="B127" s="222" t="s">
        <v>23906</v>
      </c>
      <c r="C127" s="220" t="s">
        <v>23907</v>
      </c>
      <c r="D127" s="220" t="s">
        <v>23908</v>
      </c>
      <c r="E127" s="218" t="s">
        <v>21</v>
      </c>
      <c r="F127" s="220" t="s">
        <v>23905</v>
      </c>
      <c r="G127" s="220" t="s">
        <v>23907</v>
      </c>
      <c r="H127" s="220"/>
      <c r="I127" s="220"/>
    </row>
    <row r="128">
      <c r="A128" s="220" t="s">
        <v>23909</v>
      </c>
      <c r="B128" s="222" t="s">
        <v>23910</v>
      </c>
      <c r="C128" s="220" t="s">
        <v>23911</v>
      </c>
      <c r="D128" s="220" t="s">
        <v>23912</v>
      </c>
      <c r="E128" s="218" t="s">
        <v>21</v>
      </c>
      <c r="F128" s="220" t="s">
        <v>23909</v>
      </c>
      <c r="G128" s="220" t="s">
        <v>23911</v>
      </c>
      <c r="H128" s="220"/>
      <c r="I128" s="220"/>
    </row>
    <row r="129">
      <c r="A129" s="218" t="s">
        <v>413</v>
      </c>
      <c r="B129" s="219" t="s">
        <v>23913</v>
      </c>
      <c r="C129" s="220"/>
      <c r="D129" s="220"/>
      <c r="E129" s="218" t="s">
        <v>52</v>
      </c>
      <c r="F129" s="220"/>
      <c r="G129" s="220"/>
      <c r="H129" s="220"/>
      <c r="I129" s="220"/>
    </row>
    <row r="130">
      <c r="A130" s="218" t="s">
        <v>169</v>
      </c>
      <c r="B130" s="219" t="s">
        <v>170</v>
      </c>
      <c r="C130" s="220" t="s">
        <v>23914</v>
      </c>
      <c r="D130" s="220" t="s">
        <v>23915</v>
      </c>
      <c r="E130" s="218" t="s">
        <v>21</v>
      </c>
      <c r="F130" s="220" t="s">
        <v>23916</v>
      </c>
      <c r="G130" s="220" t="s">
        <v>23914</v>
      </c>
      <c r="H130" s="220"/>
      <c r="I130" s="218"/>
    </row>
    <row r="131">
      <c r="A131" s="220" t="s">
        <v>23917</v>
      </c>
      <c r="B131" s="222" t="s">
        <v>23918</v>
      </c>
      <c r="C131" s="220" t="s">
        <v>23919</v>
      </c>
      <c r="D131" s="220" t="s">
        <v>23920</v>
      </c>
      <c r="E131" s="218" t="s">
        <v>21</v>
      </c>
      <c r="F131" s="220"/>
      <c r="G131" s="220" t="s">
        <v>23919</v>
      </c>
      <c r="H131" s="220"/>
      <c r="I131" s="220"/>
    </row>
    <row r="132">
      <c r="A132" s="218" t="s">
        <v>962</v>
      </c>
      <c r="B132" s="222" t="s">
        <v>92</v>
      </c>
      <c r="C132" s="220" t="s">
        <v>23921</v>
      </c>
      <c r="D132" s="220" t="s">
        <v>23922</v>
      </c>
      <c r="E132" s="218" t="s">
        <v>21</v>
      </c>
      <c r="F132" s="220" t="s">
        <v>23831</v>
      </c>
      <c r="G132" s="220" t="s">
        <v>23921</v>
      </c>
      <c r="H132" s="220"/>
      <c r="I132" s="220"/>
    </row>
    <row r="133">
      <c r="A133" s="220" t="s">
        <v>23923</v>
      </c>
      <c r="B133" s="222" t="s">
        <v>23924</v>
      </c>
      <c r="C133" s="220" t="s">
        <v>23925</v>
      </c>
      <c r="D133" s="220" t="s">
        <v>23926</v>
      </c>
      <c r="E133" s="218" t="s">
        <v>21</v>
      </c>
      <c r="F133" s="220" t="s">
        <v>23923</v>
      </c>
      <c r="G133" s="220" t="s">
        <v>23925</v>
      </c>
      <c r="H133" s="220"/>
      <c r="I133" s="220"/>
    </row>
    <row r="134">
      <c r="A134" s="220" t="s">
        <v>23927</v>
      </c>
      <c r="B134" s="222" t="s">
        <v>23928</v>
      </c>
      <c r="C134" s="220" t="s">
        <v>23929</v>
      </c>
      <c r="D134" s="220" t="s">
        <v>23930</v>
      </c>
      <c r="E134" s="218" t="s">
        <v>21</v>
      </c>
      <c r="F134" s="220" t="s">
        <v>23931</v>
      </c>
      <c r="G134" s="220" t="s">
        <v>23929</v>
      </c>
      <c r="H134" s="220"/>
      <c r="I134" s="220"/>
    </row>
    <row r="135">
      <c r="A135" s="220" t="s">
        <v>23932</v>
      </c>
      <c r="B135" s="222" t="s">
        <v>23933</v>
      </c>
      <c r="C135" s="220" t="s">
        <v>23934</v>
      </c>
      <c r="D135" s="220" t="s">
        <v>23935</v>
      </c>
      <c r="E135" s="218" t="s">
        <v>21</v>
      </c>
      <c r="F135" s="220"/>
      <c r="G135" s="220" t="s">
        <v>23934</v>
      </c>
      <c r="H135" s="220"/>
      <c r="I135" s="220"/>
    </row>
    <row r="136">
      <c r="A136" s="220" t="s">
        <v>23936</v>
      </c>
      <c r="B136" s="224"/>
      <c r="C136" s="220" t="s">
        <v>23937</v>
      </c>
      <c r="D136" s="220" t="s">
        <v>23938</v>
      </c>
      <c r="E136" s="218" t="s">
        <v>21</v>
      </c>
      <c r="F136" s="220"/>
      <c r="G136" s="220" t="s">
        <v>23937</v>
      </c>
      <c r="H136" s="220"/>
      <c r="I136" s="220"/>
    </row>
    <row r="137">
      <c r="A137" s="218" t="s">
        <v>111</v>
      </c>
      <c r="B137" s="229" t="s">
        <v>112</v>
      </c>
      <c r="C137" s="220" t="s">
        <v>23939</v>
      </c>
      <c r="D137" s="220" t="s">
        <v>23940</v>
      </c>
      <c r="E137" s="218" t="s">
        <v>21</v>
      </c>
      <c r="F137" s="228" t="s">
        <v>23941</v>
      </c>
      <c r="G137" s="220" t="s">
        <v>23939</v>
      </c>
      <c r="H137" s="220"/>
      <c r="I137" s="220"/>
    </row>
    <row r="138">
      <c r="A138" s="220" t="s">
        <v>1694</v>
      </c>
      <c r="B138" s="222" t="s">
        <v>23942</v>
      </c>
      <c r="C138" s="220" t="s">
        <v>23943</v>
      </c>
      <c r="D138" s="220" t="s">
        <v>23944</v>
      </c>
      <c r="E138" s="218" t="s">
        <v>21</v>
      </c>
      <c r="F138" s="220" t="s">
        <v>1694</v>
      </c>
      <c r="G138" s="220" t="s">
        <v>23943</v>
      </c>
      <c r="H138" s="220"/>
      <c r="I138" s="220"/>
    </row>
    <row r="139">
      <c r="A139" s="218" t="s">
        <v>2092</v>
      </c>
      <c r="B139" s="219" t="s">
        <v>2093</v>
      </c>
      <c r="C139" s="220"/>
      <c r="D139" s="218" t="s">
        <v>23945</v>
      </c>
      <c r="E139" s="218" t="s">
        <v>60</v>
      </c>
      <c r="F139" s="220"/>
      <c r="G139" s="220"/>
      <c r="H139" s="220"/>
      <c r="I139" s="220"/>
    </row>
    <row r="140">
      <c r="A140" s="220" t="s">
        <v>23946</v>
      </c>
      <c r="B140" s="222" t="s">
        <v>23947</v>
      </c>
      <c r="C140" s="220" t="s">
        <v>23948</v>
      </c>
      <c r="D140" s="220" t="s">
        <v>23949</v>
      </c>
      <c r="E140" s="218" t="s">
        <v>21</v>
      </c>
      <c r="F140" s="220" t="s">
        <v>23950</v>
      </c>
      <c r="G140" s="220" t="s">
        <v>23948</v>
      </c>
      <c r="H140" s="220"/>
      <c r="I140" s="220"/>
    </row>
    <row r="141">
      <c r="A141" s="220" t="s">
        <v>23951</v>
      </c>
      <c r="B141" s="222" t="s">
        <v>23952</v>
      </c>
      <c r="C141" s="220" t="s">
        <v>23953</v>
      </c>
      <c r="D141" s="220" t="s">
        <v>23954</v>
      </c>
      <c r="E141" s="218" t="s">
        <v>21</v>
      </c>
      <c r="F141" s="220" t="s">
        <v>23951</v>
      </c>
      <c r="G141" s="220" t="s">
        <v>23953</v>
      </c>
      <c r="H141" s="220"/>
      <c r="I141" s="220"/>
    </row>
    <row r="142">
      <c r="A142" s="220" t="s">
        <v>23955</v>
      </c>
      <c r="B142" s="222" t="s">
        <v>23956</v>
      </c>
      <c r="C142" s="220" t="s">
        <v>23957</v>
      </c>
      <c r="D142" s="220" t="s">
        <v>23958</v>
      </c>
      <c r="E142" s="218" t="s">
        <v>21</v>
      </c>
      <c r="F142" s="220" t="s">
        <v>23959</v>
      </c>
      <c r="G142" s="220" t="s">
        <v>23957</v>
      </c>
      <c r="H142" s="220"/>
      <c r="I142" s="220"/>
    </row>
    <row r="143">
      <c r="A143" s="220" t="s">
        <v>23960</v>
      </c>
      <c r="B143" s="224"/>
      <c r="C143" s="220" t="s">
        <v>23961</v>
      </c>
      <c r="D143" s="220" t="s">
        <v>23962</v>
      </c>
      <c r="E143" s="218" t="s">
        <v>21</v>
      </c>
      <c r="F143" s="220" t="s">
        <v>23960</v>
      </c>
      <c r="G143" s="220" t="s">
        <v>23961</v>
      </c>
      <c r="H143" s="220"/>
      <c r="I143" s="220"/>
    </row>
    <row r="144">
      <c r="A144" s="218" t="s">
        <v>1318</v>
      </c>
      <c r="B144" s="219" t="s">
        <v>595</v>
      </c>
      <c r="C144" s="220"/>
      <c r="D144" s="220"/>
      <c r="E144" s="218" t="s">
        <v>52</v>
      </c>
      <c r="F144" s="220"/>
      <c r="G144" s="220"/>
      <c r="H144" s="220"/>
      <c r="I144" s="220"/>
    </row>
    <row r="145">
      <c r="A145" s="220" t="s">
        <v>23963</v>
      </c>
      <c r="B145" s="222" t="s">
        <v>23964</v>
      </c>
      <c r="C145" s="220" t="s">
        <v>23965</v>
      </c>
      <c r="D145" s="220" t="s">
        <v>23966</v>
      </c>
      <c r="E145" s="218" t="s">
        <v>21</v>
      </c>
      <c r="F145" s="220" t="s">
        <v>23963</v>
      </c>
      <c r="G145" s="220" t="s">
        <v>23965</v>
      </c>
      <c r="H145" s="220"/>
      <c r="I145" s="220"/>
    </row>
    <row r="146">
      <c r="A146" s="218" t="s">
        <v>370</v>
      </c>
      <c r="B146" s="219" t="s">
        <v>371</v>
      </c>
      <c r="C146" s="220"/>
      <c r="D146" s="220"/>
      <c r="E146" s="218" t="s">
        <v>116</v>
      </c>
      <c r="F146" s="220"/>
      <c r="G146" s="220"/>
      <c r="H146" s="220"/>
      <c r="I146" s="220"/>
    </row>
    <row r="147">
      <c r="A147" s="220" t="s">
        <v>23967</v>
      </c>
      <c r="B147" s="222" t="s">
        <v>23968</v>
      </c>
      <c r="C147" s="220" t="s">
        <v>23969</v>
      </c>
      <c r="D147" s="220" t="s">
        <v>23970</v>
      </c>
      <c r="E147" s="218" t="s">
        <v>21</v>
      </c>
      <c r="F147" s="220" t="s">
        <v>23967</v>
      </c>
      <c r="G147" s="220" t="s">
        <v>23969</v>
      </c>
      <c r="H147" s="220"/>
      <c r="I147" s="220"/>
    </row>
    <row r="148">
      <c r="A148" s="220" t="s">
        <v>126</v>
      </c>
      <c r="B148" s="222" t="s">
        <v>23971</v>
      </c>
      <c r="C148" s="220" t="s">
        <v>23972</v>
      </c>
      <c r="D148" s="220"/>
      <c r="E148" s="218" t="s">
        <v>21</v>
      </c>
      <c r="F148" s="220" t="s">
        <v>23973</v>
      </c>
      <c r="G148" s="220" t="s">
        <v>23972</v>
      </c>
      <c r="H148" s="220"/>
      <c r="I148" s="220"/>
    </row>
    <row r="149">
      <c r="A149" s="220" t="s">
        <v>23974</v>
      </c>
      <c r="B149" s="222" t="s">
        <v>23975</v>
      </c>
      <c r="C149" s="220" t="s">
        <v>23976</v>
      </c>
      <c r="D149" s="220" t="s">
        <v>23977</v>
      </c>
      <c r="E149" s="218" t="s">
        <v>21</v>
      </c>
      <c r="F149" s="220" t="s">
        <v>23974</v>
      </c>
      <c r="G149" s="220" t="s">
        <v>23976</v>
      </c>
      <c r="H149" s="220"/>
      <c r="I149" s="220"/>
    </row>
    <row r="150">
      <c r="A150" s="218" t="s">
        <v>1185</v>
      </c>
      <c r="B150" s="232" t="s">
        <v>1186</v>
      </c>
      <c r="C150" s="220"/>
      <c r="D150" s="220"/>
      <c r="E150" s="218" t="s">
        <v>60</v>
      </c>
      <c r="F150" s="233"/>
      <c r="G150" s="220"/>
      <c r="H150" s="220"/>
      <c r="I150" s="220"/>
    </row>
    <row r="151">
      <c r="A151" s="220" t="s">
        <v>2319</v>
      </c>
      <c r="B151" s="222" t="s">
        <v>23978</v>
      </c>
      <c r="C151" s="220" t="s">
        <v>23979</v>
      </c>
      <c r="D151" s="220" t="s">
        <v>23980</v>
      </c>
      <c r="E151" s="218" t="s">
        <v>60</v>
      </c>
      <c r="F151" s="220" t="s">
        <v>2319</v>
      </c>
      <c r="G151" s="220" t="s">
        <v>23979</v>
      </c>
      <c r="H151" s="220"/>
      <c r="I151" s="220"/>
    </row>
    <row r="152">
      <c r="A152" s="220" t="s">
        <v>23981</v>
      </c>
      <c r="B152" s="222" t="s">
        <v>23982</v>
      </c>
      <c r="C152" s="220" t="s">
        <v>23983</v>
      </c>
      <c r="D152" s="220" t="s">
        <v>23984</v>
      </c>
      <c r="E152" s="218" t="s">
        <v>21</v>
      </c>
      <c r="F152" s="220" t="s">
        <v>23981</v>
      </c>
      <c r="G152" s="220" t="s">
        <v>23983</v>
      </c>
      <c r="H152" s="220"/>
      <c r="I152" s="220"/>
    </row>
    <row r="153">
      <c r="A153" s="220" t="s">
        <v>23985</v>
      </c>
      <c r="B153" s="222" t="s">
        <v>23986</v>
      </c>
      <c r="C153" s="220" t="s">
        <v>23987</v>
      </c>
      <c r="D153" s="220" t="s">
        <v>23988</v>
      </c>
      <c r="E153" s="218" t="s">
        <v>21</v>
      </c>
      <c r="F153" s="220" t="s">
        <v>23985</v>
      </c>
      <c r="G153" s="220" t="s">
        <v>23987</v>
      </c>
      <c r="H153" s="220"/>
      <c r="I153" s="220"/>
    </row>
    <row r="154">
      <c r="A154" s="220" t="s">
        <v>1476</v>
      </c>
      <c r="B154" s="222" t="s">
        <v>1477</v>
      </c>
      <c r="C154" s="220" t="s">
        <v>23989</v>
      </c>
      <c r="D154" s="220" t="s">
        <v>23990</v>
      </c>
      <c r="E154" s="218" t="s">
        <v>21</v>
      </c>
      <c r="F154" s="220" t="s">
        <v>23991</v>
      </c>
      <c r="G154" s="220" t="s">
        <v>23989</v>
      </c>
      <c r="H154" s="220"/>
      <c r="I154" s="220"/>
    </row>
    <row r="155">
      <c r="A155" s="220" t="s">
        <v>23992</v>
      </c>
      <c r="B155" s="222" t="s">
        <v>23993</v>
      </c>
      <c r="C155" s="220" t="s">
        <v>23994</v>
      </c>
      <c r="D155" s="220"/>
      <c r="E155" s="218" t="s">
        <v>21</v>
      </c>
      <c r="F155" s="220" t="s">
        <v>1476</v>
      </c>
      <c r="G155" s="220" t="s">
        <v>23994</v>
      </c>
      <c r="H155" s="220"/>
      <c r="I155" s="220"/>
    </row>
    <row r="156">
      <c r="A156" s="218" t="s">
        <v>1722</v>
      </c>
      <c r="B156" s="219" t="s">
        <v>1723</v>
      </c>
      <c r="C156" s="220"/>
      <c r="D156" s="220"/>
      <c r="E156" s="218" t="s">
        <v>52</v>
      </c>
      <c r="F156" s="220"/>
      <c r="G156" s="220"/>
      <c r="H156" s="220"/>
      <c r="I156" s="220"/>
    </row>
    <row r="157">
      <c r="A157" s="220" t="s">
        <v>23995</v>
      </c>
      <c r="B157" s="222" t="s">
        <v>23996</v>
      </c>
      <c r="C157" s="220" t="s">
        <v>23997</v>
      </c>
      <c r="D157" s="220" t="s">
        <v>23998</v>
      </c>
      <c r="E157" s="218" t="s">
        <v>21</v>
      </c>
      <c r="F157" s="220" t="s">
        <v>23995</v>
      </c>
      <c r="G157" s="220" t="s">
        <v>23997</v>
      </c>
      <c r="H157" s="220"/>
      <c r="I157" s="220"/>
    </row>
    <row r="158">
      <c r="A158" s="220" t="s">
        <v>1245</v>
      </c>
      <c r="B158" s="222" t="s">
        <v>1246</v>
      </c>
      <c r="C158" s="220" t="s">
        <v>23999</v>
      </c>
      <c r="D158" s="220" t="s">
        <v>24000</v>
      </c>
      <c r="E158" s="218" t="s">
        <v>21</v>
      </c>
      <c r="F158" s="220"/>
      <c r="G158" s="220" t="s">
        <v>23999</v>
      </c>
      <c r="H158" s="220"/>
      <c r="I158" s="220"/>
    </row>
    <row r="159">
      <c r="A159" s="220" t="s">
        <v>24001</v>
      </c>
      <c r="B159" s="224"/>
      <c r="C159" s="220" t="s">
        <v>24002</v>
      </c>
      <c r="D159" s="220" t="s">
        <v>24003</v>
      </c>
      <c r="E159" s="218" t="s">
        <v>21</v>
      </c>
      <c r="F159" s="220" t="s">
        <v>24001</v>
      </c>
      <c r="G159" s="220" t="s">
        <v>24002</v>
      </c>
      <c r="H159" s="220"/>
      <c r="I159" s="220"/>
    </row>
    <row r="160">
      <c r="A160" s="220" t="s">
        <v>24004</v>
      </c>
      <c r="B160" s="222" t="s">
        <v>24005</v>
      </c>
      <c r="C160" s="220" t="s">
        <v>24006</v>
      </c>
      <c r="D160" s="220"/>
      <c r="E160" s="218" t="s">
        <v>21</v>
      </c>
      <c r="F160" s="220" t="s">
        <v>24004</v>
      </c>
      <c r="G160" s="220" t="s">
        <v>24006</v>
      </c>
      <c r="H160" s="220"/>
      <c r="I160" s="220"/>
    </row>
    <row r="161">
      <c r="A161" s="218" t="s">
        <v>410</v>
      </c>
      <c r="B161" s="219" t="s">
        <v>2203</v>
      </c>
      <c r="C161" s="218" t="s">
        <v>24007</v>
      </c>
      <c r="D161" s="218" t="s">
        <v>24008</v>
      </c>
      <c r="E161" s="218" t="s">
        <v>21</v>
      </c>
      <c r="F161" s="220"/>
      <c r="G161" s="220"/>
      <c r="H161" s="220"/>
      <c r="I161" s="220"/>
    </row>
    <row r="162">
      <c r="A162" s="218" t="s">
        <v>1097</v>
      </c>
      <c r="B162" s="219" t="s">
        <v>2914</v>
      </c>
      <c r="C162" s="220"/>
      <c r="D162" s="220"/>
      <c r="E162" s="218" t="s">
        <v>60</v>
      </c>
      <c r="F162" s="220"/>
      <c r="G162" s="220"/>
      <c r="H162" s="220"/>
      <c r="I162" s="220"/>
    </row>
    <row r="163">
      <c r="A163" s="218" t="s">
        <v>973</v>
      </c>
      <c r="B163" s="219" t="s">
        <v>873</v>
      </c>
      <c r="C163" s="220"/>
      <c r="D163" s="218" t="s">
        <v>24009</v>
      </c>
      <c r="E163" s="218" t="s">
        <v>60</v>
      </c>
      <c r="F163" s="218" t="s">
        <v>24010</v>
      </c>
      <c r="G163" s="220"/>
      <c r="H163" s="220"/>
      <c r="I163" s="220"/>
    </row>
    <row r="164">
      <c r="A164" s="220" t="s">
        <v>24011</v>
      </c>
      <c r="B164" s="222" t="s">
        <v>24012</v>
      </c>
      <c r="C164" s="220"/>
      <c r="D164" s="220" t="s">
        <v>24013</v>
      </c>
      <c r="E164" s="218" t="s">
        <v>21</v>
      </c>
      <c r="F164" s="220"/>
      <c r="G164" s="220"/>
      <c r="H164" s="220"/>
      <c r="I164" s="220"/>
    </row>
    <row r="165">
      <c r="A165" s="220" t="s">
        <v>24014</v>
      </c>
      <c r="B165" s="222" t="s">
        <v>24015</v>
      </c>
      <c r="C165" s="220" t="s">
        <v>24016</v>
      </c>
      <c r="D165" s="220" t="s">
        <v>24017</v>
      </c>
      <c r="E165" s="218" t="s">
        <v>21</v>
      </c>
      <c r="F165" s="220" t="s">
        <v>24018</v>
      </c>
      <c r="G165" s="220" t="s">
        <v>24016</v>
      </c>
      <c r="H165" s="220"/>
      <c r="I165" s="220"/>
    </row>
    <row r="166">
      <c r="A166" s="220" t="s">
        <v>24019</v>
      </c>
      <c r="B166" s="222" t="s">
        <v>24020</v>
      </c>
      <c r="C166" s="220" t="s">
        <v>24021</v>
      </c>
      <c r="D166" s="220" t="s">
        <v>24022</v>
      </c>
      <c r="E166" s="218" t="s">
        <v>21</v>
      </c>
      <c r="F166" s="220" t="s">
        <v>24023</v>
      </c>
      <c r="G166" s="220" t="s">
        <v>24021</v>
      </c>
      <c r="H166" s="220"/>
      <c r="I166" s="220"/>
    </row>
    <row r="167">
      <c r="A167" s="220" t="s">
        <v>24024</v>
      </c>
      <c r="B167" s="222" t="s">
        <v>24025</v>
      </c>
      <c r="C167" s="220" t="s">
        <v>24026</v>
      </c>
      <c r="D167" s="220" t="s">
        <v>24027</v>
      </c>
      <c r="E167" s="218" t="s">
        <v>21</v>
      </c>
      <c r="F167" s="220" t="s">
        <v>24024</v>
      </c>
      <c r="G167" s="220" t="s">
        <v>24026</v>
      </c>
      <c r="H167" s="220"/>
      <c r="I167" s="220"/>
    </row>
    <row r="168">
      <c r="A168" s="220" t="s">
        <v>24028</v>
      </c>
      <c r="B168" s="222" t="s">
        <v>24029</v>
      </c>
      <c r="C168" s="220" t="s">
        <v>24030</v>
      </c>
      <c r="D168" s="220" t="s">
        <v>24031</v>
      </c>
      <c r="E168" s="218" t="s">
        <v>21</v>
      </c>
      <c r="F168" s="220"/>
      <c r="G168" s="220" t="s">
        <v>24030</v>
      </c>
      <c r="H168" s="220"/>
      <c r="I168" s="220"/>
    </row>
    <row r="169">
      <c r="A169" s="220" t="s">
        <v>24032</v>
      </c>
      <c r="B169" s="222" t="s">
        <v>24033</v>
      </c>
      <c r="C169" s="220" t="s">
        <v>24034</v>
      </c>
      <c r="D169" s="220" t="s">
        <v>24035</v>
      </c>
      <c r="E169" s="218" t="s">
        <v>21</v>
      </c>
      <c r="F169" s="220"/>
      <c r="G169" s="220" t="s">
        <v>24034</v>
      </c>
      <c r="H169" s="220"/>
      <c r="I169" s="220"/>
    </row>
    <row r="170">
      <c r="A170" s="220" t="s">
        <v>24036</v>
      </c>
      <c r="B170" s="222" t="s">
        <v>24037</v>
      </c>
      <c r="C170" s="220" t="s">
        <v>24038</v>
      </c>
      <c r="D170" s="220" t="s">
        <v>24039</v>
      </c>
      <c r="E170" s="218" t="s">
        <v>21</v>
      </c>
      <c r="F170" s="220" t="s">
        <v>24036</v>
      </c>
      <c r="G170" s="220" t="s">
        <v>24038</v>
      </c>
      <c r="H170" s="220"/>
      <c r="I170" s="220"/>
    </row>
    <row r="171">
      <c r="A171" s="220" t="s">
        <v>2032</v>
      </c>
      <c r="B171" s="222" t="s">
        <v>2033</v>
      </c>
      <c r="C171" s="220" t="s">
        <v>24040</v>
      </c>
      <c r="D171" s="220" t="s">
        <v>24041</v>
      </c>
      <c r="E171" s="218" t="s">
        <v>21</v>
      </c>
      <c r="F171" s="220" t="s">
        <v>24042</v>
      </c>
      <c r="G171" s="220" t="s">
        <v>24040</v>
      </c>
      <c r="H171" s="220"/>
      <c r="I171" s="220"/>
    </row>
    <row r="172">
      <c r="A172" s="218" t="s">
        <v>705</v>
      </c>
      <c r="B172" s="219" t="s">
        <v>217</v>
      </c>
      <c r="C172" s="220"/>
      <c r="D172" s="218" t="s">
        <v>24043</v>
      </c>
      <c r="E172" s="218" t="s">
        <v>21</v>
      </c>
      <c r="F172" s="218" t="s">
        <v>24044</v>
      </c>
      <c r="G172" s="220"/>
      <c r="H172" s="220"/>
      <c r="I172" s="220"/>
    </row>
    <row r="173">
      <c r="A173" s="218" t="s">
        <v>1072</v>
      </c>
      <c r="B173" s="219" t="s">
        <v>1073</v>
      </c>
      <c r="C173" s="220"/>
      <c r="D173" s="220"/>
      <c r="E173" s="218" t="s">
        <v>52</v>
      </c>
      <c r="F173" s="220"/>
      <c r="G173" s="220"/>
      <c r="H173" s="220"/>
      <c r="I173" s="220"/>
    </row>
    <row r="174">
      <c r="A174" s="218" t="s">
        <v>1681</v>
      </c>
      <c r="B174" s="219" t="s">
        <v>1682</v>
      </c>
      <c r="C174" s="218" t="s">
        <v>24045</v>
      </c>
      <c r="D174" s="218" t="s">
        <v>24046</v>
      </c>
      <c r="E174" s="218" t="s">
        <v>21</v>
      </c>
      <c r="F174" s="220"/>
      <c r="G174" s="220"/>
      <c r="H174" s="220"/>
      <c r="I174" s="220"/>
    </row>
    <row r="175">
      <c r="A175" s="220" t="s">
        <v>24047</v>
      </c>
      <c r="B175" s="222" t="s">
        <v>24048</v>
      </c>
      <c r="C175" s="220" t="s">
        <v>24049</v>
      </c>
      <c r="D175" s="220" t="s">
        <v>24050</v>
      </c>
      <c r="E175" s="218" t="s">
        <v>21</v>
      </c>
      <c r="F175" s="220"/>
      <c r="G175" s="220" t="s">
        <v>24049</v>
      </c>
      <c r="H175" s="220"/>
      <c r="I175" s="220"/>
    </row>
    <row r="176">
      <c r="A176" s="220" t="s">
        <v>230</v>
      </c>
      <c r="B176" s="225" t="s">
        <v>1701</v>
      </c>
      <c r="C176" s="220" t="s">
        <v>24051</v>
      </c>
      <c r="D176" s="220" t="s">
        <v>24052</v>
      </c>
      <c r="E176" s="218" t="s">
        <v>21</v>
      </c>
      <c r="F176" s="218" t="s">
        <v>24053</v>
      </c>
      <c r="G176" s="220" t="s">
        <v>24051</v>
      </c>
      <c r="H176" s="220"/>
      <c r="I176" s="220"/>
    </row>
    <row r="177">
      <c r="A177" s="218" t="s">
        <v>158</v>
      </c>
      <c r="B177" s="219" t="s">
        <v>159</v>
      </c>
      <c r="C177" s="220"/>
      <c r="D177" s="220"/>
      <c r="E177" s="218" t="s">
        <v>52</v>
      </c>
      <c r="F177" s="218" t="s">
        <v>24054</v>
      </c>
      <c r="G177" s="220"/>
      <c r="H177" s="220"/>
      <c r="I177" s="220"/>
    </row>
    <row r="178">
      <c r="A178" s="220" t="s">
        <v>24055</v>
      </c>
      <c r="B178" s="222" t="s">
        <v>24056</v>
      </c>
      <c r="C178" s="220" t="s">
        <v>24057</v>
      </c>
      <c r="D178" s="220" t="s">
        <v>24058</v>
      </c>
      <c r="E178" s="218" t="s">
        <v>21</v>
      </c>
      <c r="F178" s="220"/>
      <c r="G178" s="220" t="s">
        <v>24057</v>
      </c>
      <c r="H178" s="220"/>
      <c r="I178" s="220"/>
    </row>
    <row r="179">
      <c r="A179" s="220" t="s">
        <v>338</v>
      </c>
      <c r="B179" s="222" t="s">
        <v>339</v>
      </c>
      <c r="C179" s="220" t="s">
        <v>24059</v>
      </c>
      <c r="D179" s="220" t="s">
        <v>24060</v>
      </c>
      <c r="E179" s="218" t="s">
        <v>21</v>
      </c>
      <c r="F179" s="220" t="s">
        <v>24061</v>
      </c>
      <c r="G179" s="220" t="s">
        <v>24059</v>
      </c>
      <c r="H179" s="220"/>
      <c r="I179" s="220"/>
    </row>
    <row r="180">
      <c r="A180" s="218" t="s">
        <v>1009</v>
      </c>
      <c r="B180" s="222" t="s">
        <v>108</v>
      </c>
      <c r="C180" s="220" t="s">
        <v>24062</v>
      </c>
      <c r="D180" s="220" t="s">
        <v>24063</v>
      </c>
      <c r="E180" s="218" t="s">
        <v>21</v>
      </c>
      <c r="F180" s="220" t="s">
        <v>24064</v>
      </c>
      <c r="G180" s="220" t="s">
        <v>24062</v>
      </c>
      <c r="H180" s="220"/>
      <c r="I180" s="220"/>
    </row>
    <row r="181">
      <c r="A181" s="220" t="s">
        <v>24065</v>
      </c>
      <c r="B181" s="222" t="s">
        <v>24066</v>
      </c>
      <c r="C181" s="220" t="s">
        <v>24067</v>
      </c>
      <c r="D181" s="220" t="s">
        <v>24068</v>
      </c>
      <c r="E181" s="218" t="s">
        <v>21</v>
      </c>
      <c r="F181" s="220"/>
      <c r="G181" s="220" t="s">
        <v>24067</v>
      </c>
      <c r="H181" s="220"/>
      <c r="I181" s="220"/>
    </row>
    <row r="182">
      <c r="A182" s="220" t="s">
        <v>24069</v>
      </c>
      <c r="B182" s="222" t="s">
        <v>24070</v>
      </c>
      <c r="C182" s="220" t="s">
        <v>24071</v>
      </c>
      <c r="D182" s="220" t="s">
        <v>24072</v>
      </c>
      <c r="E182" s="218" t="s">
        <v>21</v>
      </c>
      <c r="F182" s="220" t="s">
        <v>24069</v>
      </c>
      <c r="G182" s="220" t="s">
        <v>24071</v>
      </c>
      <c r="H182" s="220"/>
      <c r="I182" s="220"/>
    </row>
    <row r="183">
      <c r="A183" s="220" t="s">
        <v>24073</v>
      </c>
      <c r="B183" s="222" t="s">
        <v>24074</v>
      </c>
      <c r="C183" s="220" t="s">
        <v>24075</v>
      </c>
      <c r="D183" s="220" t="s">
        <v>24076</v>
      </c>
      <c r="E183" s="218" t="s">
        <v>21</v>
      </c>
      <c r="F183" s="220" t="s">
        <v>24073</v>
      </c>
      <c r="G183" s="220" t="s">
        <v>24075</v>
      </c>
      <c r="H183" s="220"/>
      <c r="I183" s="220"/>
    </row>
    <row r="184">
      <c r="A184" s="220" t="s">
        <v>24077</v>
      </c>
      <c r="B184" s="222" t="s">
        <v>24078</v>
      </c>
      <c r="C184" s="220" t="s">
        <v>24079</v>
      </c>
      <c r="D184" s="220" t="s">
        <v>24080</v>
      </c>
      <c r="E184" s="218" t="s">
        <v>21</v>
      </c>
      <c r="F184" s="220"/>
      <c r="G184" s="220" t="s">
        <v>24079</v>
      </c>
      <c r="H184" s="220"/>
      <c r="I184" s="220"/>
    </row>
    <row r="185">
      <c r="A185" s="220" t="s">
        <v>24081</v>
      </c>
      <c r="B185" s="222" t="s">
        <v>24082</v>
      </c>
      <c r="C185" s="220" t="s">
        <v>24083</v>
      </c>
      <c r="D185" s="220" t="s">
        <v>24084</v>
      </c>
      <c r="E185" s="218" t="s">
        <v>21</v>
      </c>
      <c r="F185" s="220" t="s">
        <v>24085</v>
      </c>
      <c r="G185" s="220" t="s">
        <v>24083</v>
      </c>
      <c r="H185" s="220"/>
      <c r="I185" s="220"/>
    </row>
    <row r="186">
      <c r="A186" s="220" t="s">
        <v>24086</v>
      </c>
      <c r="B186" s="222" t="s">
        <v>24087</v>
      </c>
      <c r="C186" s="220" t="s">
        <v>24088</v>
      </c>
      <c r="D186" s="220" t="s">
        <v>24089</v>
      </c>
      <c r="E186" s="218" t="s">
        <v>21</v>
      </c>
      <c r="F186" s="220" t="s">
        <v>24086</v>
      </c>
      <c r="G186" s="220" t="s">
        <v>24088</v>
      </c>
      <c r="H186" s="220"/>
      <c r="I186" s="220"/>
    </row>
    <row r="187">
      <c r="A187" s="220" t="s">
        <v>41</v>
      </c>
      <c r="B187" s="222" t="s">
        <v>42</v>
      </c>
      <c r="C187" s="220" t="s">
        <v>24090</v>
      </c>
      <c r="D187" s="220" t="s">
        <v>24091</v>
      </c>
      <c r="E187" s="218" t="s">
        <v>21</v>
      </c>
      <c r="F187" s="220"/>
      <c r="G187" s="220" t="s">
        <v>24090</v>
      </c>
      <c r="H187" s="220"/>
      <c r="I187" s="218" t="s">
        <v>524</v>
      </c>
    </row>
    <row r="188">
      <c r="A188" s="218" t="s">
        <v>1816</v>
      </c>
      <c r="B188" s="222"/>
      <c r="C188" s="220"/>
      <c r="D188" s="220"/>
      <c r="E188" s="218" t="s">
        <v>21</v>
      </c>
      <c r="F188" s="220"/>
      <c r="G188" s="220"/>
      <c r="H188" s="220"/>
      <c r="I188" s="218" t="s">
        <v>1818</v>
      </c>
    </row>
    <row r="189">
      <c r="A189" s="220" t="s">
        <v>24092</v>
      </c>
      <c r="B189" s="222" t="s">
        <v>24093</v>
      </c>
      <c r="C189" s="220" t="s">
        <v>24094</v>
      </c>
      <c r="D189" s="220" t="s">
        <v>24095</v>
      </c>
      <c r="E189" s="218" t="s">
        <v>21</v>
      </c>
      <c r="F189" s="220" t="s">
        <v>24092</v>
      </c>
      <c r="G189" s="220" t="s">
        <v>24094</v>
      </c>
      <c r="H189" s="220"/>
      <c r="I189" s="220"/>
    </row>
    <row r="190">
      <c r="A190" s="220" t="s">
        <v>24096</v>
      </c>
      <c r="B190" s="222" t="s">
        <v>24097</v>
      </c>
      <c r="C190" s="220" t="s">
        <v>24098</v>
      </c>
      <c r="D190" s="220" t="s">
        <v>24099</v>
      </c>
      <c r="E190" s="218" t="s">
        <v>21</v>
      </c>
      <c r="F190" s="220" t="s">
        <v>24096</v>
      </c>
      <c r="G190" s="220" t="s">
        <v>24098</v>
      </c>
      <c r="H190" s="220"/>
      <c r="I190" s="220"/>
    </row>
    <row r="191">
      <c r="A191" s="220" t="s">
        <v>24100</v>
      </c>
      <c r="B191" s="222" t="s">
        <v>24101</v>
      </c>
      <c r="C191" s="220" t="s">
        <v>24102</v>
      </c>
      <c r="D191" s="220" t="s">
        <v>24103</v>
      </c>
      <c r="E191" s="218" t="s">
        <v>21</v>
      </c>
      <c r="F191" s="220"/>
      <c r="G191" s="220" t="s">
        <v>24102</v>
      </c>
      <c r="H191" s="220"/>
      <c r="I191" s="220"/>
    </row>
    <row r="192">
      <c r="A192" s="218" t="s">
        <v>1359</v>
      </c>
      <c r="B192" s="219" t="s">
        <v>534</v>
      </c>
      <c r="C192" s="220"/>
      <c r="D192" s="218" t="s">
        <v>24104</v>
      </c>
      <c r="E192" s="218" t="s">
        <v>21</v>
      </c>
      <c r="F192" s="220"/>
      <c r="G192" s="220"/>
      <c r="H192" s="220"/>
      <c r="I192" s="220"/>
    </row>
    <row r="193">
      <c r="A193" s="220" t="s">
        <v>24105</v>
      </c>
      <c r="B193" s="222" t="s">
        <v>24106</v>
      </c>
      <c r="C193" s="220" t="s">
        <v>24107</v>
      </c>
      <c r="D193" s="220" t="s">
        <v>24108</v>
      </c>
      <c r="E193" s="218" t="s">
        <v>21</v>
      </c>
      <c r="F193" s="220" t="s">
        <v>24109</v>
      </c>
      <c r="G193" s="220" t="s">
        <v>24107</v>
      </c>
      <c r="H193" s="220"/>
      <c r="I193" s="220"/>
    </row>
    <row r="194">
      <c r="A194" s="220" t="s">
        <v>24110</v>
      </c>
      <c r="B194" s="222" t="s">
        <v>24111</v>
      </c>
      <c r="C194" s="220" t="s">
        <v>24112</v>
      </c>
      <c r="D194" s="220" t="s">
        <v>24113</v>
      </c>
      <c r="E194" s="218" t="s">
        <v>21</v>
      </c>
      <c r="F194" s="220" t="s">
        <v>24114</v>
      </c>
      <c r="G194" s="220" t="s">
        <v>24112</v>
      </c>
      <c r="H194" s="220"/>
      <c r="I194" s="220"/>
    </row>
    <row r="195">
      <c r="A195" s="228" t="s">
        <v>24115</v>
      </c>
      <c r="B195" s="229" t="s">
        <v>24116</v>
      </c>
      <c r="C195" s="220" t="s">
        <v>24117</v>
      </c>
      <c r="D195" s="220" t="s">
        <v>24118</v>
      </c>
      <c r="E195" s="218" t="s">
        <v>21</v>
      </c>
      <c r="F195" s="220" t="s">
        <v>24119</v>
      </c>
      <c r="G195" s="220" t="s">
        <v>24117</v>
      </c>
      <c r="H195" s="220"/>
      <c r="I195" s="220"/>
    </row>
    <row r="196">
      <c r="A196" s="218" t="s">
        <v>1056</v>
      </c>
      <c r="B196" s="222" t="s">
        <v>28</v>
      </c>
      <c r="C196" s="220"/>
      <c r="D196" s="220" t="s">
        <v>24120</v>
      </c>
      <c r="E196" s="218" t="s">
        <v>21</v>
      </c>
      <c r="F196" s="220" t="s">
        <v>24121</v>
      </c>
      <c r="G196" s="220"/>
      <c r="H196" s="220"/>
      <c r="I196" s="218" t="s">
        <v>524</v>
      </c>
    </row>
    <row r="197">
      <c r="A197" s="220" t="s">
        <v>24122</v>
      </c>
      <c r="B197" s="222" t="s">
        <v>24123</v>
      </c>
      <c r="C197" s="220" t="s">
        <v>24124</v>
      </c>
      <c r="D197" s="220" t="s">
        <v>24125</v>
      </c>
      <c r="E197" s="218" t="s">
        <v>21</v>
      </c>
      <c r="F197" s="220" t="s">
        <v>24122</v>
      </c>
      <c r="G197" s="220" t="s">
        <v>24124</v>
      </c>
      <c r="H197" s="220"/>
      <c r="I197" s="220"/>
    </row>
    <row r="198">
      <c r="A198" s="220" t="s">
        <v>24126</v>
      </c>
      <c r="B198" s="224"/>
      <c r="C198" s="220"/>
      <c r="D198" s="220" t="s">
        <v>24127</v>
      </c>
      <c r="E198" s="218" t="s">
        <v>21</v>
      </c>
      <c r="F198" s="220" t="s">
        <v>24128</v>
      </c>
      <c r="G198" s="220"/>
      <c r="H198" s="220"/>
      <c r="I198" s="220"/>
    </row>
    <row r="199">
      <c r="A199" s="220" t="s">
        <v>24129</v>
      </c>
      <c r="B199" s="222" t="s">
        <v>24130</v>
      </c>
      <c r="C199" s="220" t="s">
        <v>24131</v>
      </c>
      <c r="D199" s="220" t="s">
        <v>24132</v>
      </c>
      <c r="E199" s="218" t="s">
        <v>21</v>
      </c>
      <c r="F199" s="220" t="s">
        <v>24133</v>
      </c>
      <c r="G199" s="220" t="s">
        <v>24131</v>
      </c>
      <c r="H199" s="220"/>
      <c r="I199" s="220"/>
    </row>
    <row r="200">
      <c r="A200" s="220" t="s">
        <v>24134</v>
      </c>
      <c r="B200" s="222" t="s">
        <v>24135</v>
      </c>
      <c r="C200" s="220" t="s">
        <v>24136</v>
      </c>
      <c r="D200" s="220" t="s">
        <v>24137</v>
      </c>
      <c r="E200" s="218" t="s">
        <v>21</v>
      </c>
      <c r="F200" s="220" t="s">
        <v>24134</v>
      </c>
      <c r="G200" s="220" t="s">
        <v>24136</v>
      </c>
      <c r="H200" s="220"/>
      <c r="I200" s="220"/>
    </row>
    <row r="201">
      <c r="A201" s="220" t="s">
        <v>24138</v>
      </c>
      <c r="B201" s="222" t="s">
        <v>24139</v>
      </c>
      <c r="C201" s="220" t="s">
        <v>24140</v>
      </c>
      <c r="D201" s="220" t="s">
        <v>24141</v>
      </c>
      <c r="E201" s="218" t="s">
        <v>21</v>
      </c>
      <c r="F201" s="220" t="s">
        <v>24138</v>
      </c>
      <c r="G201" s="220" t="s">
        <v>24140</v>
      </c>
      <c r="H201" s="220"/>
      <c r="I201" s="220"/>
    </row>
    <row r="202">
      <c r="A202" s="220" t="s">
        <v>24142</v>
      </c>
      <c r="B202" s="222" t="s">
        <v>24143</v>
      </c>
      <c r="C202" s="220" t="s">
        <v>24144</v>
      </c>
      <c r="D202" s="220" t="s">
        <v>24145</v>
      </c>
      <c r="E202" s="218" t="s">
        <v>21</v>
      </c>
      <c r="F202" s="220" t="s">
        <v>24142</v>
      </c>
      <c r="G202" s="220" t="s">
        <v>24144</v>
      </c>
      <c r="H202" s="220"/>
      <c r="I202" s="220"/>
    </row>
    <row r="203">
      <c r="A203" s="220" t="s">
        <v>24146</v>
      </c>
      <c r="B203" s="222" t="s">
        <v>24147</v>
      </c>
      <c r="C203" s="220" t="s">
        <v>24148</v>
      </c>
      <c r="D203" s="220" t="s">
        <v>24149</v>
      </c>
      <c r="E203" s="218" t="s">
        <v>21</v>
      </c>
      <c r="F203" s="220" t="s">
        <v>24146</v>
      </c>
      <c r="G203" s="220" t="s">
        <v>24148</v>
      </c>
      <c r="H203" s="220"/>
      <c r="I203" s="220"/>
    </row>
    <row r="204">
      <c r="A204" s="220" t="s">
        <v>24150</v>
      </c>
      <c r="B204" s="222" t="s">
        <v>24151</v>
      </c>
      <c r="C204" s="220" t="s">
        <v>24152</v>
      </c>
      <c r="D204" s="220" t="s">
        <v>24153</v>
      </c>
      <c r="E204" s="218" t="s">
        <v>21</v>
      </c>
      <c r="F204" s="220"/>
      <c r="G204" s="220" t="s">
        <v>24152</v>
      </c>
      <c r="H204" s="220"/>
      <c r="I204" s="220"/>
    </row>
    <row r="205">
      <c r="A205" s="234" t="s">
        <v>24154</v>
      </c>
      <c r="B205" s="225" t="s">
        <v>24155</v>
      </c>
      <c r="C205" s="234" t="s">
        <v>24156</v>
      </c>
      <c r="D205" s="234" t="s">
        <v>24157</v>
      </c>
      <c r="E205" s="234" t="s">
        <v>52</v>
      </c>
      <c r="F205" s="234" t="s">
        <v>24158</v>
      </c>
      <c r="G205" s="235"/>
      <c r="H205" s="235"/>
      <c r="I205" s="235"/>
    </row>
    <row r="206">
      <c r="A206" s="220" t="s">
        <v>24159</v>
      </c>
      <c r="B206" s="222" t="s">
        <v>24160</v>
      </c>
      <c r="C206" s="220" t="s">
        <v>24161</v>
      </c>
      <c r="D206" s="220" t="s">
        <v>24162</v>
      </c>
      <c r="E206" s="218" t="s">
        <v>21</v>
      </c>
      <c r="F206" s="220" t="s">
        <v>24163</v>
      </c>
      <c r="G206" s="220" t="s">
        <v>24161</v>
      </c>
      <c r="H206" s="220"/>
      <c r="I206" s="220"/>
    </row>
    <row r="207">
      <c r="A207" s="86" t="s">
        <v>24164</v>
      </c>
      <c r="B207" s="225" t="s">
        <v>2847</v>
      </c>
      <c r="C207" s="220"/>
      <c r="D207" s="220"/>
      <c r="E207" s="218" t="s">
        <v>52</v>
      </c>
      <c r="F207" s="220"/>
      <c r="G207" s="220"/>
      <c r="H207" s="220"/>
      <c r="I207" s="220"/>
    </row>
    <row r="208">
      <c r="A208" s="218" t="s">
        <v>1145</v>
      </c>
      <c r="B208" s="219" t="s">
        <v>1146</v>
      </c>
      <c r="C208" s="218" t="s">
        <v>24165</v>
      </c>
      <c r="D208" s="220"/>
      <c r="E208" s="218" t="s">
        <v>52</v>
      </c>
      <c r="F208" s="218" t="s">
        <v>24166</v>
      </c>
      <c r="G208" s="220"/>
      <c r="H208" s="220"/>
      <c r="I208" s="220"/>
    </row>
    <row r="209">
      <c r="A209" s="220" t="s">
        <v>1310</v>
      </c>
      <c r="B209" s="222" t="s">
        <v>1311</v>
      </c>
      <c r="C209" s="220" t="s">
        <v>24167</v>
      </c>
      <c r="D209" s="220" t="s">
        <v>24168</v>
      </c>
      <c r="E209" s="218" t="s">
        <v>21</v>
      </c>
      <c r="F209" s="220"/>
      <c r="G209" s="220" t="s">
        <v>24167</v>
      </c>
      <c r="H209" s="220"/>
      <c r="I209" s="220"/>
    </row>
    <row r="210">
      <c r="A210" s="220" t="s">
        <v>24169</v>
      </c>
      <c r="B210" s="224"/>
      <c r="C210" s="220"/>
      <c r="D210" s="220"/>
      <c r="E210" s="218" t="s">
        <v>21</v>
      </c>
      <c r="F210" s="220" t="s">
        <v>24169</v>
      </c>
      <c r="G210" s="220"/>
      <c r="H210" s="220"/>
      <c r="I210" s="220"/>
    </row>
    <row r="211">
      <c r="A211" s="220" t="s">
        <v>24170</v>
      </c>
      <c r="B211" s="222" t="s">
        <v>24171</v>
      </c>
      <c r="C211" s="220" t="s">
        <v>24172</v>
      </c>
      <c r="D211" s="220" t="s">
        <v>24173</v>
      </c>
      <c r="E211" s="218" t="s">
        <v>21</v>
      </c>
      <c r="F211" s="220" t="s">
        <v>24170</v>
      </c>
      <c r="G211" s="220" t="s">
        <v>24172</v>
      </c>
      <c r="H211" s="220"/>
      <c r="I211" s="220"/>
    </row>
    <row r="212">
      <c r="A212" s="218" t="s">
        <v>1898</v>
      </c>
      <c r="B212" s="222"/>
      <c r="C212" s="220"/>
      <c r="D212" s="220"/>
      <c r="E212" s="218" t="s">
        <v>21</v>
      </c>
      <c r="F212" s="220"/>
      <c r="G212" s="220"/>
      <c r="H212" s="220"/>
      <c r="I212" s="220"/>
    </row>
    <row r="213">
      <c r="A213" s="218" t="s">
        <v>1077</v>
      </c>
      <c r="B213" s="219" t="s">
        <v>1078</v>
      </c>
      <c r="C213" s="218" t="s">
        <v>24174</v>
      </c>
      <c r="D213" s="218" t="s">
        <v>24175</v>
      </c>
      <c r="E213" s="218" t="s">
        <v>60</v>
      </c>
      <c r="F213" s="218" t="s">
        <v>24176</v>
      </c>
      <c r="G213" s="220"/>
      <c r="H213" s="220"/>
      <c r="I213" s="220"/>
    </row>
    <row r="214">
      <c r="A214" s="220" t="s">
        <v>2130</v>
      </c>
      <c r="B214" s="222" t="s">
        <v>2131</v>
      </c>
      <c r="C214" s="220" t="s">
        <v>24177</v>
      </c>
      <c r="D214" s="220" t="s">
        <v>24178</v>
      </c>
      <c r="E214" s="218" t="s">
        <v>21</v>
      </c>
      <c r="F214" s="220" t="s">
        <v>2130</v>
      </c>
      <c r="G214" s="220" t="s">
        <v>24177</v>
      </c>
      <c r="H214" s="220"/>
      <c r="I214" s="220"/>
    </row>
    <row r="215">
      <c r="A215" s="220" t="s">
        <v>24179</v>
      </c>
      <c r="B215" s="222" t="s">
        <v>24180</v>
      </c>
      <c r="C215" s="220"/>
      <c r="D215" s="220" t="s">
        <v>24181</v>
      </c>
      <c r="E215" s="218" t="s">
        <v>21</v>
      </c>
      <c r="F215" s="220" t="s">
        <v>24179</v>
      </c>
      <c r="G215" s="220"/>
      <c r="H215" s="220"/>
      <c r="I215" s="220"/>
    </row>
    <row r="216">
      <c r="A216" s="220" t="s">
        <v>24182</v>
      </c>
      <c r="B216" s="222" t="s">
        <v>24183</v>
      </c>
      <c r="C216" s="220" t="s">
        <v>24184</v>
      </c>
      <c r="D216" s="220" t="s">
        <v>24185</v>
      </c>
      <c r="E216" s="218" t="s">
        <v>21</v>
      </c>
      <c r="F216" s="220" t="s">
        <v>24186</v>
      </c>
      <c r="G216" s="220" t="s">
        <v>24184</v>
      </c>
      <c r="H216" s="220"/>
      <c r="I216" s="220"/>
    </row>
    <row r="217">
      <c r="A217" s="218" t="s">
        <v>24187</v>
      </c>
      <c r="B217" s="219" t="s">
        <v>1265</v>
      </c>
      <c r="C217" s="220" t="s">
        <v>24188</v>
      </c>
      <c r="D217" s="220" t="s">
        <v>24189</v>
      </c>
      <c r="E217" s="218" t="s">
        <v>21</v>
      </c>
      <c r="F217" s="220" t="s">
        <v>1264</v>
      </c>
      <c r="G217" s="220" t="s">
        <v>24188</v>
      </c>
      <c r="H217" s="220"/>
      <c r="I217" s="220"/>
    </row>
    <row r="218">
      <c r="A218" s="220" t="s">
        <v>24190</v>
      </c>
      <c r="B218" s="222" t="s">
        <v>24191</v>
      </c>
      <c r="C218" s="220" t="s">
        <v>24192</v>
      </c>
      <c r="D218" s="220" t="s">
        <v>24193</v>
      </c>
      <c r="E218" s="218" t="s">
        <v>21</v>
      </c>
      <c r="F218" s="220" t="s">
        <v>24190</v>
      </c>
      <c r="G218" s="220" t="s">
        <v>24192</v>
      </c>
      <c r="H218" s="220"/>
      <c r="I218" s="220"/>
    </row>
    <row r="219">
      <c r="A219" s="218" t="s">
        <v>262</v>
      </c>
      <c r="B219" s="219" t="s">
        <v>263</v>
      </c>
      <c r="C219" s="220"/>
      <c r="D219" s="220"/>
      <c r="E219" s="218" t="s">
        <v>21</v>
      </c>
      <c r="F219" s="220"/>
      <c r="G219" s="220"/>
      <c r="H219" s="220"/>
      <c r="I219" s="218" t="s">
        <v>524</v>
      </c>
    </row>
    <row r="220">
      <c r="A220" s="220" t="s">
        <v>24194</v>
      </c>
      <c r="B220" s="222" t="s">
        <v>24195</v>
      </c>
      <c r="C220" s="220" t="s">
        <v>24196</v>
      </c>
      <c r="D220" s="220" t="s">
        <v>24197</v>
      </c>
      <c r="E220" s="218" t="s">
        <v>21</v>
      </c>
      <c r="F220" s="220" t="s">
        <v>24194</v>
      </c>
      <c r="G220" s="220" t="s">
        <v>24196</v>
      </c>
      <c r="H220" s="220"/>
      <c r="I220" s="220"/>
    </row>
    <row r="221">
      <c r="A221" s="218" t="s">
        <v>1936</v>
      </c>
      <c r="B221" s="219" t="s">
        <v>1937</v>
      </c>
      <c r="C221" s="218" t="s">
        <v>24198</v>
      </c>
      <c r="D221" s="220"/>
      <c r="E221" s="218" t="s">
        <v>52</v>
      </c>
      <c r="F221" s="220"/>
      <c r="G221" s="218" t="s">
        <v>24199</v>
      </c>
      <c r="H221" s="220"/>
      <c r="I221" s="220"/>
    </row>
    <row r="222">
      <c r="A222" s="220" t="s">
        <v>24200</v>
      </c>
      <c r="B222" s="222" t="s">
        <v>24201</v>
      </c>
      <c r="C222" s="220" t="s">
        <v>24202</v>
      </c>
      <c r="D222" s="220" t="s">
        <v>24203</v>
      </c>
      <c r="E222" s="218" t="s">
        <v>21</v>
      </c>
      <c r="F222" s="220" t="s">
        <v>24200</v>
      </c>
      <c r="G222" s="220" t="s">
        <v>24202</v>
      </c>
      <c r="H222" s="220"/>
      <c r="I222" s="220"/>
    </row>
    <row r="223">
      <c r="A223" s="218" t="s">
        <v>633</v>
      </c>
      <c r="B223" s="222" t="s">
        <v>634</v>
      </c>
      <c r="C223" s="220" t="s">
        <v>24204</v>
      </c>
      <c r="D223" s="220" t="s">
        <v>24205</v>
      </c>
      <c r="E223" s="218" t="s">
        <v>21</v>
      </c>
      <c r="F223" s="220" t="s">
        <v>24206</v>
      </c>
      <c r="G223" s="220" t="s">
        <v>24204</v>
      </c>
      <c r="H223" s="220"/>
      <c r="I223" s="220"/>
    </row>
    <row r="224">
      <c r="A224" s="220" t="s">
        <v>3449</v>
      </c>
      <c r="B224" s="222" t="s">
        <v>3450</v>
      </c>
      <c r="C224" s="220"/>
      <c r="D224" s="220" t="s">
        <v>24207</v>
      </c>
      <c r="E224" s="218" t="s">
        <v>21</v>
      </c>
      <c r="F224" s="220" t="s">
        <v>24208</v>
      </c>
      <c r="G224" s="220"/>
      <c r="H224" s="220"/>
      <c r="I224" s="220"/>
    </row>
    <row r="225">
      <c r="A225" s="220" t="s">
        <v>1337</v>
      </c>
      <c r="B225" s="222" t="s">
        <v>1338</v>
      </c>
      <c r="C225" s="220" t="s">
        <v>24209</v>
      </c>
      <c r="D225" s="220" t="s">
        <v>24210</v>
      </c>
      <c r="E225" s="218" t="s">
        <v>60</v>
      </c>
      <c r="F225" s="220" t="s">
        <v>24211</v>
      </c>
      <c r="G225" s="220" t="s">
        <v>24209</v>
      </c>
      <c r="H225" s="220"/>
      <c r="I225" s="220"/>
    </row>
    <row r="226">
      <c r="A226" s="220" t="s">
        <v>24212</v>
      </c>
      <c r="B226" s="222" t="s">
        <v>24213</v>
      </c>
      <c r="C226" s="220" t="s">
        <v>24214</v>
      </c>
      <c r="D226" s="220" t="s">
        <v>24215</v>
      </c>
      <c r="E226" s="218" t="s">
        <v>21</v>
      </c>
      <c r="F226" s="220" t="s">
        <v>24212</v>
      </c>
      <c r="G226" s="220" t="s">
        <v>24214</v>
      </c>
      <c r="H226" s="220"/>
      <c r="I226" s="220"/>
    </row>
    <row r="227">
      <c r="A227" s="218" t="s">
        <v>24216</v>
      </c>
      <c r="B227" s="219" t="s">
        <v>24217</v>
      </c>
      <c r="C227" s="220"/>
      <c r="D227" s="220"/>
      <c r="E227" s="218" t="s">
        <v>52</v>
      </c>
      <c r="F227" s="220"/>
      <c r="G227" s="220"/>
      <c r="H227" s="220"/>
      <c r="I227" s="220"/>
    </row>
    <row r="228">
      <c r="A228" s="220" t="s">
        <v>883</v>
      </c>
      <c r="B228" s="222" t="s">
        <v>884</v>
      </c>
      <c r="C228" s="220" t="s">
        <v>24218</v>
      </c>
      <c r="D228" s="220" t="s">
        <v>24219</v>
      </c>
      <c r="E228" s="218" t="s">
        <v>21</v>
      </c>
      <c r="F228" s="220"/>
      <c r="G228" s="220" t="s">
        <v>24218</v>
      </c>
      <c r="H228" s="220"/>
      <c r="I228" s="220"/>
    </row>
    <row r="229">
      <c r="A229" s="218" t="s">
        <v>1247</v>
      </c>
      <c r="B229" s="219" t="s">
        <v>1249</v>
      </c>
      <c r="C229" s="220"/>
      <c r="D229" s="218" t="s">
        <v>24220</v>
      </c>
      <c r="E229" s="218"/>
      <c r="F229" s="220"/>
      <c r="G229" s="220"/>
      <c r="H229" s="220"/>
      <c r="I229" s="220"/>
    </row>
    <row r="230">
      <c r="A230" s="218" t="s">
        <v>1749</v>
      </c>
      <c r="B230" s="222"/>
      <c r="C230" s="218" t="s">
        <v>24221</v>
      </c>
      <c r="D230" s="220"/>
      <c r="E230" s="218" t="s">
        <v>21</v>
      </c>
      <c r="F230" s="218" t="s">
        <v>24222</v>
      </c>
      <c r="G230" s="220"/>
      <c r="H230" s="220"/>
      <c r="I230" s="220"/>
    </row>
    <row r="231">
      <c r="A231" s="220" t="s">
        <v>379</v>
      </c>
      <c r="B231" s="222" t="s">
        <v>380</v>
      </c>
      <c r="C231" s="220" t="s">
        <v>24223</v>
      </c>
      <c r="D231" s="220" t="s">
        <v>24224</v>
      </c>
      <c r="E231" s="218" t="s">
        <v>21</v>
      </c>
      <c r="F231" s="220"/>
      <c r="G231" s="220" t="s">
        <v>24223</v>
      </c>
      <c r="H231" s="220"/>
      <c r="I231" s="220"/>
    </row>
    <row r="232">
      <c r="A232" s="220" t="s">
        <v>24225</v>
      </c>
      <c r="B232" s="229" t="s">
        <v>24226</v>
      </c>
      <c r="C232" s="220" t="s">
        <v>24227</v>
      </c>
      <c r="D232" s="220" t="s">
        <v>24228</v>
      </c>
      <c r="E232" s="218" t="s">
        <v>21</v>
      </c>
      <c r="F232" s="220" t="s">
        <v>24229</v>
      </c>
      <c r="G232" s="220" t="s">
        <v>24227</v>
      </c>
      <c r="H232" s="220"/>
      <c r="I232" s="220"/>
    </row>
    <row r="233">
      <c r="A233" s="220" t="s">
        <v>24230</v>
      </c>
      <c r="B233" s="222" t="s">
        <v>24231</v>
      </c>
      <c r="C233" s="220" t="s">
        <v>24232</v>
      </c>
      <c r="D233" s="220" t="s">
        <v>24233</v>
      </c>
      <c r="E233" s="218" t="s">
        <v>21</v>
      </c>
      <c r="F233" s="220" t="s">
        <v>24230</v>
      </c>
      <c r="G233" s="220" t="s">
        <v>24232</v>
      </c>
      <c r="H233" s="220"/>
      <c r="I233" s="220"/>
    </row>
    <row r="234">
      <c r="A234" s="220" t="s">
        <v>24234</v>
      </c>
      <c r="B234" s="224"/>
      <c r="C234" s="220" t="s">
        <v>24235</v>
      </c>
      <c r="D234" s="220" t="s">
        <v>24236</v>
      </c>
      <c r="E234" s="218" t="s">
        <v>21</v>
      </c>
      <c r="F234" s="220" t="s">
        <v>24234</v>
      </c>
      <c r="G234" s="220" t="s">
        <v>24235</v>
      </c>
      <c r="H234" s="220"/>
      <c r="I234" s="220"/>
    </row>
    <row r="235">
      <c r="A235" s="218" t="s">
        <v>198</v>
      </c>
      <c r="B235" s="222" t="s">
        <v>199</v>
      </c>
      <c r="C235" s="220" t="s">
        <v>24237</v>
      </c>
      <c r="D235" s="220" t="s">
        <v>24238</v>
      </c>
      <c r="E235" s="218" t="s">
        <v>21</v>
      </c>
      <c r="F235" s="220" t="s">
        <v>1747</v>
      </c>
      <c r="G235" s="220" t="s">
        <v>24237</v>
      </c>
      <c r="H235" s="220"/>
      <c r="I235" s="220"/>
    </row>
    <row r="236">
      <c r="A236" s="220" t="s">
        <v>24239</v>
      </c>
      <c r="B236" s="222" t="s">
        <v>24240</v>
      </c>
      <c r="C236" s="220"/>
      <c r="D236" s="220" t="s">
        <v>24241</v>
      </c>
      <c r="E236" s="218" t="s">
        <v>21</v>
      </c>
      <c r="F236" s="220" t="s">
        <v>24242</v>
      </c>
      <c r="G236" s="220"/>
      <c r="H236" s="220"/>
      <c r="I236" s="220"/>
    </row>
    <row r="237">
      <c r="A237" s="220" t="s">
        <v>24243</v>
      </c>
      <c r="B237" s="222" t="s">
        <v>24244</v>
      </c>
      <c r="C237" s="220" t="s">
        <v>24245</v>
      </c>
      <c r="D237" s="220" t="s">
        <v>24246</v>
      </c>
      <c r="E237" s="218" t="s">
        <v>21</v>
      </c>
      <c r="F237" s="220" t="s">
        <v>24243</v>
      </c>
      <c r="G237" s="220" t="s">
        <v>24245</v>
      </c>
      <c r="H237" s="220"/>
      <c r="I237" s="220"/>
    </row>
    <row r="238">
      <c r="A238" s="218" t="s">
        <v>24247</v>
      </c>
      <c r="B238" s="219" t="s">
        <v>24248</v>
      </c>
      <c r="C238" s="220"/>
      <c r="D238" s="218" t="s">
        <v>23966</v>
      </c>
      <c r="E238" s="218" t="s">
        <v>21</v>
      </c>
      <c r="F238" s="218" t="s">
        <v>24249</v>
      </c>
      <c r="G238" s="220"/>
      <c r="H238" s="220"/>
      <c r="I238" s="220"/>
    </row>
    <row r="239">
      <c r="A239" s="218" t="s">
        <v>1180</v>
      </c>
      <c r="B239" s="222" t="s">
        <v>20</v>
      </c>
      <c r="C239" s="220" t="s">
        <v>24250</v>
      </c>
      <c r="D239" s="220" t="s">
        <v>24251</v>
      </c>
      <c r="E239" s="218" t="s">
        <v>21</v>
      </c>
      <c r="F239" s="220" t="s">
        <v>24252</v>
      </c>
      <c r="G239" s="220" t="s">
        <v>24250</v>
      </c>
      <c r="H239" s="220"/>
      <c r="I239" s="220"/>
    </row>
    <row r="240">
      <c r="A240" s="220" t="s">
        <v>24253</v>
      </c>
      <c r="B240" s="222" t="s">
        <v>24254</v>
      </c>
      <c r="C240" s="220" t="s">
        <v>24255</v>
      </c>
      <c r="D240" s="220" t="s">
        <v>24256</v>
      </c>
      <c r="E240" s="218" t="s">
        <v>21</v>
      </c>
      <c r="F240" s="220" t="s">
        <v>24257</v>
      </c>
      <c r="G240" s="220" t="s">
        <v>24255</v>
      </c>
      <c r="H240" s="220"/>
      <c r="I240" s="220"/>
    </row>
    <row r="241">
      <c r="A241" s="220" t="s">
        <v>24258</v>
      </c>
      <c r="B241" s="222" t="s">
        <v>24259</v>
      </c>
      <c r="C241" s="220" t="s">
        <v>24260</v>
      </c>
      <c r="D241" s="220" t="s">
        <v>24261</v>
      </c>
      <c r="E241" s="218" t="s">
        <v>21</v>
      </c>
      <c r="F241" s="220" t="s">
        <v>24262</v>
      </c>
      <c r="G241" s="220" t="s">
        <v>24260</v>
      </c>
      <c r="H241" s="220"/>
      <c r="I241" s="220"/>
    </row>
    <row r="242">
      <c r="A242" s="218" t="s">
        <v>1423</v>
      </c>
      <c r="B242" s="219" t="s">
        <v>1424</v>
      </c>
      <c r="C242" s="220"/>
      <c r="D242" s="220"/>
      <c r="E242" s="218" t="s">
        <v>52</v>
      </c>
      <c r="F242" s="218" t="s">
        <v>24263</v>
      </c>
      <c r="G242" s="220"/>
      <c r="H242" s="220"/>
      <c r="I242" s="220"/>
    </row>
    <row r="243">
      <c r="A243" s="220" t="s">
        <v>24264</v>
      </c>
      <c r="B243" s="222" t="s">
        <v>24265</v>
      </c>
      <c r="C243" s="220" t="s">
        <v>24266</v>
      </c>
      <c r="D243" s="220" t="s">
        <v>24267</v>
      </c>
      <c r="E243" s="218" t="s">
        <v>21</v>
      </c>
      <c r="F243" s="220" t="s">
        <v>24264</v>
      </c>
      <c r="G243" s="220" t="s">
        <v>24266</v>
      </c>
      <c r="H243" s="220"/>
      <c r="I243" s="220"/>
    </row>
    <row r="244">
      <c r="A244" s="220" t="s">
        <v>24268</v>
      </c>
      <c r="B244" s="222" t="s">
        <v>24269</v>
      </c>
      <c r="C244" s="220" t="s">
        <v>24270</v>
      </c>
      <c r="D244" s="220" t="s">
        <v>24271</v>
      </c>
      <c r="E244" s="218" t="s">
        <v>21</v>
      </c>
      <c r="F244" s="220" t="s">
        <v>24272</v>
      </c>
      <c r="G244" s="220" t="s">
        <v>24270</v>
      </c>
      <c r="H244" s="220"/>
      <c r="I244" s="220"/>
    </row>
    <row r="245">
      <c r="A245" s="220" t="s">
        <v>24273</v>
      </c>
      <c r="B245" s="222" t="s">
        <v>24274</v>
      </c>
      <c r="C245" s="220" t="s">
        <v>24275</v>
      </c>
      <c r="D245" s="220" t="s">
        <v>24276</v>
      </c>
      <c r="E245" s="218" t="s">
        <v>21</v>
      </c>
      <c r="F245" s="220" t="s">
        <v>24277</v>
      </c>
      <c r="G245" s="220" t="s">
        <v>24275</v>
      </c>
      <c r="H245" s="220"/>
      <c r="I245" s="220"/>
    </row>
    <row r="246">
      <c r="A246" s="220" t="s">
        <v>24278</v>
      </c>
      <c r="B246" s="222" t="s">
        <v>24279</v>
      </c>
      <c r="C246" s="220" t="s">
        <v>24280</v>
      </c>
      <c r="D246" s="220" t="s">
        <v>24281</v>
      </c>
      <c r="E246" s="218" t="s">
        <v>21</v>
      </c>
      <c r="F246" s="220"/>
      <c r="G246" s="220" t="s">
        <v>24280</v>
      </c>
      <c r="H246" s="220"/>
      <c r="I246" s="220"/>
    </row>
    <row r="247">
      <c r="A247" s="220" t="s">
        <v>24282</v>
      </c>
      <c r="B247" s="222" t="s">
        <v>24283</v>
      </c>
      <c r="C247" s="220" t="s">
        <v>24284</v>
      </c>
      <c r="D247" s="220" t="s">
        <v>24285</v>
      </c>
      <c r="E247" s="218" t="s">
        <v>21</v>
      </c>
      <c r="F247" s="220" t="s">
        <v>24282</v>
      </c>
      <c r="G247" s="220" t="s">
        <v>24284</v>
      </c>
      <c r="H247" s="220"/>
      <c r="I247" s="220"/>
    </row>
    <row r="248">
      <c r="A248" s="220" t="s">
        <v>24286</v>
      </c>
      <c r="B248" s="222" t="s">
        <v>24287</v>
      </c>
      <c r="C248" s="220"/>
      <c r="D248" s="220" t="s">
        <v>24288</v>
      </c>
      <c r="E248" s="218" t="s">
        <v>21</v>
      </c>
      <c r="F248" s="220" t="s">
        <v>24286</v>
      </c>
      <c r="G248" s="220"/>
      <c r="H248" s="220"/>
      <c r="I248" s="220"/>
    </row>
    <row r="249">
      <c r="A249" s="220" t="s">
        <v>24289</v>
      </c>
      <c r="B249" s="222" t="s">
        <v>24290</v>
      </c>
      <c r="C249" s="220" t="s">
        <v>24291</v>
      </c>
      <c r="D249" s="220" t="s">
        <v>24292</v>
      </c>
      <c r="E249" s="218" t="s">
        <v>21</v>
      </c>
      <c r="F249" s="220" t="s">
        <v>24289</v>
      </c>
      <c r="G249" s="220" t="s">
        <v>24291</v>
      </c>
      <c r="H249" s="220"/>
      <c r="I249" s="220"/>
    </row>
    <row r="250">
      <c r="A250" s="220" t="s">
        <v>24293</v>
      </c>
      <c r="B250" s="222" t="s">
        <v>24294</v>
      </c>
      <c r="C250" s="220" t="s">
        <v>24295</v>
      </c>
      <c r="D250" s="220" t="s">
        <v>24296</v>
      </c>
      <c r="E250" s="218" t="s">
        <v>21</v>
      </c>
      <c r="F250" s="220" t="s">
        <v>24293</v>
      </c>
      <c r="G250" s="220" t="s">
        <v>24295</v>
      </c>
      <c r="H250" s="220"/>
      <c r="I250" s="220"/>
    </row>
    <row r="251">
      <c r="A251" s="220" t="s">
        <v>3658</v>
      </c>
      <c r="B251" s="222" t="s">
        <v>2290</v>
      </c>
      <c r="C251" s="220" t="s">
        <v>24297</v>
      </c>
      <c r="D251" s="220" t="s">
        <v>24298</v>
      </c>
      <c r="E251" s="218" t="s">
        <v>21</v>
      </c>
      <c r="F251" s="220" t="s">
        <v>3658</v>
      </c>
      <c r="G251" s="220" t="s">
        <v>24297</v>
      </c>
      <c r="H251" s="220"/>
      <c r="I251" s="220"/>
    </row>
    <row r="252">
      <c r="A252" s="220" t="s">
        <v>292</v>
      </c>
      <c r="B252" s="222" t="s">
        <v>293</v>
      </c>
      <c r="C252" s="220" t="s">
        <v>24299</v>
      </c>
      <c r="D252" s="220" t="s">
        <v>24300</v>
      </c>
      <c r="E252" s="218" t="s">
        <v>21</v>
      </c>
      <c r="F252" s="220"/>
      <c r="G252" s="220" t="s">
        <v>24299</v>
      </c>
      <c r="H252" s="220"/>
      <c r="I252" s="220"/>
    </row>
    <row r="253">
      <c r="A253" s="220" t="s">
        <v>24301</v>
      </c>
      <c r="B253" s="222" t="s">
        <v>24302</v>
      </c>
      <c r="C253" s="220" t="s">
        <v>24303</v>
      </c>
      <c r="D253" s="220" t="s">
        <v>24304</v>
      </c>
      <c r="E253" s="218" t="s">
        <v>21</v>
      </c>
      <c r="F253" s="220" t="s">
        <v>24305</v>
      </c>
      <c r="G253" s="220" t="s">
        <v>24303</v>
      </c>
      <c r="H253" s="220"/>
      <c r="I253" s="220"/>
    </row>
    <row r="254">
      <c r="A254" s="220" t="s">
        <v>24306</v>
      </c>
      <c r="B254" s="222" t="s">
        <v>24307</v>
      </c>
      <c r="C254" s="220" t="s">
        <v>24308</v>
      </c>
      <c r="D254" s="220" t="s">
        <v>24309</v>
      </c>
      <c r="E254" s="218" t="s">
        <v>21</v>
      </c>
      <c r="F254" s="220" t="s">
        <v>24306</v>
      </c>
      <c r="G254" s="220" t="s">
        <v>24308</v>
      </c>
      <c r="H254" s="220"/>
      <c r="I254" s="220"/>
    </row>
    <row r="255">
      <c r="A255" s="220" t="s">
        <v>24310</v>
      </c>
      <c r="B255" s="222" t="s">
        <v>24311</v>
      </c>
      <c r="C255" s="220" t="s">
        <v>24312</v>
      </c>
      <c r="D255" s="220" t="s">
        <v>24313</v>
      </c>
      <c r="E255" s="218" t="s">
        <v>21</v>
      </c>
      <c r="F255" s="220" t="s">
        <v>24310</v>
      </c>
      <c r="G255" s="220" t="s">
        <v>24312</v>
      </c>
      <c r="H255" s="220"/>
      <c r="I255" s="220"/>
    </row>
    <row r="256">
      <c r="A256" s="218" t="s">
        <v>1864</v>
      </c>
      <c r="B256" s="219" t="s">
        <v>1865</v>
      </c>
      <c r="C256" s="220"/>
      <c r="D256" s="220"/>
      <c r="E256" s="218" t="s">
        <v>60</v>
      </c>
      <c r="F256" s="220"/>
      <c r="G256" s="220"/>
      <c r="H256" s="220"/>
      <c r="I256" s="220"/>
    </row>
    <row r="257">
      <c r="A257" s="220" t="s">
        <v>24314</v>
      </c>
      <c r="B257" s="222" t="s">
        <v>24315</v>
      </c>
      <c r="C257" s="220" t="s">
        <v>24316</v>
      </c>
      <c r="D257" s="220" t="s">
        <v>24317</v>
      </c>
      <c r="E257" s="218" t="s">
        <v>21</v>
      </c>
      <c r="F257" s="220" t="s">
        <v>24314</v>
      </c>
      <c r="G257" s="220" t="s">
        <v>24316</v>
      </c>
      <c r="H257" s="220"/>
      <c r="I257" s="220"/>
    </row>
    <row r="258">
      <c r="A258" s="220" t="s">
        <v>24318</v>
      </c>
      <c r="B258" s="222" t="s">
        <v>24319</v>
      </c>
      <c r="C258" s="220" t="s">
        <v>24320</v>
      </c>
      <c r="D258" s="220" t="s">
        <v>24321</v>
      </c>
      <c r="E258" s="218" t="s">
        <v>21</v>
      </c>
      <c r="F258" s="220" t="s">
        <v>24318</v>
      </c>
      <c r="G258" s="220" t="s">
        <v>24320</v>
      </c>
      <c r="H258" s="220"/>
      <c r="I258" s="220"/>
    </row>
    <row r="259">
      <c r="A259" s="220" t="s">
        <v>24322</v>
      </c>
      <c r="B259" s="222" t="s">
        <v>24323</v>
      </c>
      <c r="C259" s="220" t="s">
        <v>24324</v>
      </c>
      <c r="D259" s="220" t="s">
        <v>24325</v>
      </c>
      <c r="E259" s="218" t="s">
        <v>21</v>
      </c>
      <c r="F259" s="220" t="s">
        <v>24322</v>
      </c>
      <c r="G259" s="220" t="s">
        <v>24324</v>
      </c>
      <c r="H259" s="220"/>
      <c r="I259" s="220"/>
    </row>
    <row r="260">
      <c r="A260" s="220" t="s">
        <v>24326</v>
      </c>
      <c r="B260" s="224"/>
      <c r="C260" s="220" t="s">
        <v>24327</v>
      </c>
      <c r="D260" s="220" t="s">
        <v>24328</v>
      </c>
      <c r="E260" s="218" t="s">
        <v>21</v>
      </c>
      <c r="F260" s="220" t="s">
        <v>24326</v>
      </c>
      <c r="G260" s="220" t="s">
        <v>24327</v>
      </c>
      <c r="H260" s="220"/>
      <c r="I260" s="220"/>
    </row>
    <row r="261">
      <c r="A261" s="220" t="s">
        <v>24329</v>
      </c>
      <c r="B261" s="222" t="s">
        <v>24330</v>
      </c>
      <c r="C261" s="220"/>
      <c r="D261" s="220"/>
      <c r="E261" s="218" t="s">
        <v>21</v>
      </c>
      <c r="F261" s="220" t="s">
        <v>24329</v>
      </c>
      <c r="G261" s="220"/>
      <c r="H261" s="220"/>
      <c r="I261" s="220"/>
    </row>
    <row r="262">
      <c r="A262" s="220" t="s">
        <v>24331</v>
      </c>
      <c r="B262" s="224"/>
      <c r="C262" s="220" t="s">
        <v>24332</v>
      </c>
      <c r="D262" s="220" t="s">
        <v>24333</v>
      </c>
      <c r="E262" s="218" t="s">
        <v>21</v>
      </c>
      <c r="F262" s="220" t="s">
        <v>24331</v>
      </c>
      <c r="G262" s="220"/>
      <c r="H262" s="220"/>
      <c r="I262" s="220"/>
    </row>
    <row r="263">
      <c r="A263" s="220" t="s">
        <v>23553</v>
      </c>
      <c r="B263" s="222" t="s">
        <v>24334</v>
      </c>
      <c r="C263" s="220" t="s">
        <v>24335</v>
      </c>
      <c r="D263" s="220" t="s">
        <v>23552</v>
      </c>
      <c r="E263" s="218" t="s">
        <v>21</v>
      </c>
      <c r="F263" s="220" t="s">
        <v>23553</v>
      </c>
      <c r="G263" s="220" t="s">
        <v>24335</v>
      </c>
      <c r="H263" s="220"/>
      <c r="I263" s="220"/>
    </row>
    <row r="264">
      <c r="A264" s="220" t="s">
        <v>24336</v>
      </c>
      <c r="B264" s="222" t="s">
        <v>24337</v>
      </c>
      <c r="C264" s="220" t="s">
        <v>24338</v>
      </c>
      <c r="D264" s="220" t="s">
        <v>24339</v>
      </c>
      <c r="E264" s="218" t="s">
        <v>21</v>
      </c>
      <c r="F264" s="220"/>
      <c r="G264" s="220" t="s">
        <v>24338</v>
      </c>
      <c r="H264" s="220"/>
      <c r="I264" s="220"/>
    </row>
    <row r="265">
      <c r="A265" s="220" t="s">
        <v>24340</v>
      </c>
      <c r="B265" s="222" t="s">
        <v>24341</v>
      </c>
      <c r="C265" s="220" t="s">
        <v>24342</v>
      </c>
      <c r="D265" s="220" t="s">
        <v>24343</v>
      </c>
      <c r="E265" s="218" t="s">
        <v>21</v>
      </c>
      <c r="F265" s="220" t="s">
        <v>24344</v>
      </c>
      <c r="G265" s="220" t="s">
        <v>24342</v>
      </c>
      <c r="H265" s="220"/>
      <c r="I265" s="220"/>
    </row>
    <row r="266">
      <c r="A266" s="218" t="s">
        <v>24345</v>
      </c>
      <c r="B266" s="222" t="s">
        <v>24346</v>
      </c>
      <c r="C266" s="220" t="s">
        <v>24347</v>
      </c>
      <c r="D266" s="220" t="s">
        <v>23619</v>
      </c>
      <c r="E266" s="218" t="s">
        <v>21</v>
      </c>
      <c r="F266" s="218" t="s">
        <v>24345</v>
      </c>
      <c r="G266" s="220" t="s">
        <v>24347</v>
      </c>
      <c r="H266" s="220"/>
      <c r="I266" s="220"/>
    </row>
    <row r="267">
      <c r="A267" s="220" t="s">
        <v>24348</v>
      </c>
      <c r="B267" s="222" t="s">
        <v>24349</v>
      </c>
      <c r="C267" s="220" t="s">
        <v>24350</v>
      </c>
      <c r="D267" s="220" t="s">
        <v>24351</v>
      </c>
      <c r="E267" s="218" t="s">
        <v>21</v>
      </c>
      <c r="F267" s="220"/>
      <c r="G267" s="220" t="s">
        <v>24350</v>
      </c>
      <c r="H267" s="220"/>
      <c r="I267" s="220"/>
    </row>
    <row r="268">
      <c r="A268" s="220" t="s">
        <v>24352</v>
      </c>
      <c r="B268" s="222" t="s">
        <v>24353</v>
      </c>
      <c r="C268" s="220" t="s">
        <v>24354</v>
      </c>
      <c r="D268" s="220" t="s">
        <v>24355</v>
      </c>
      <c r="E268" s="218" t="s">
        <v>21</v>
      </c>
      <c r="F268" s="220" t="s">
        <v>24352</v>
      </c>
      <c r="G268" s="220" t="s">
        <v>24354</v>
      </c>
      <c r="H268" s="220"/>
      <c r="I268" s="220"/>
    </row>
    <row r="269">
      <c r="A269" s="220" t="s">
        <v>24356</v>
      </c>
      <c r="B269" s="224"/>
      <c r="C269" s="220" t="s">
        <v>24357</v>
      </c>
      <c r="D269" s="220" t="s">
        <v>24358</v>
      </c>
      <c r="E269" s="218" t="s">
        <v>21</v>
      </c>
      <c r="F269" s="220" t="s">
        <v>24356</v>
      </c>
      <c r="G269" s="220" t="s">
        <v>24357</v>
      </c>
      <c r="H269" s="220"/>
      <c r="I269" s="220"/>
    </row>
    <row r="270">
      <c r="A270" s="220" t="s">
        <v>24359</v>
      </c>
      <c r="B270" s="222" t="s">
        <v>24360</v>
      </c>
      <c r="C270" s="220" t="s">
        <v>24361</v>
      </c>
      <c r="D270" s="220" t="s">
        <v>24362</v>
      </c>
      <c r="E270" s="218" t="s">
        <v>21</v>
      </c>
      <c r="F270" s="220" t="s">
        <v>24359</v>
      </c>
      <c r="G270" s="220" t="s">
        <v>24361</v>
      </c>
      <c r="H270" s="220"/>
      <c r="I270" s="220"/>
    </row>
    <row r="271">
      <c r="A271" s="218" t="s">
        <v>914</v>
      </c>
      <c r="B271" s="219" t="s">
        <v>1496</v>
      </c>
      <c r="C271" s="218" t="s">
        <v>24363</v>
      </c>
      <c r="D271" s="220"/>
      <c r="E271" s="218" t="s">
        <v>52</v>
      </c>
      <c r="F271" s="220"/>
      <c r="G271" s="220"/>
      <c r="H271" s="220"/>
      <c r="I271" s="220"/>
    </row>
    <row r="272">
      <c r="A272" s="218" t="s">
        <v>1030</v>
      </c>
      <c r="B272" s="219" t="s">
        <v>777</v>
      </c>
      <c r="C272" s="218" t="s">
        <v>24364</v>
      </c>
      <c r="D272" s="220"/>
      <c r="E272" s="218" t="s">
        <v>60</v>
      </c>
      <c r="F272" s="220"/>
      <c r="G272" s="220"/>
      <c r="H272" s="220"/>
      <c r="I272" s="220"/>
    </row>
    <row r="273">
      <c r="A273" s="220" t="s">
        <v>24365</v>
      </c>
      <c r="B273" s="222" t="s">
        <v>24366</v>
      </c>
      <c r="C273" s="220" t="s">
        <v>24367</v>
      </c>
      <c r="D273" s="220" t="s">
        <v>24368</v>
      </c>
      <c r="E273" s="218" t="s">
        <v>21</v>
      </c>
      <c r="F273" s="220" t="s">
        <v>24369</v>
      </c>
      <c r="G273" s="220" t="s">
        <v>24367</v>
      </c>
      <c r="H273" s="220"/>
      <c r="I273" s="220"/>
    </row>
    <row r="274">
      <c r="A274" s="220" t="s">
        <v>24370</v>
      </c>
      <c r="B274" s="222" t="s">
        <v>24371</v>
      </c>
      <c r="C274" s="220" t="s">
        <v>24372</v>
      </c>
      <c r="D274" s="220" t="s">
        <v>24373</v>
      </c>
      <c r="E274" s="218" t="s">
        <v>21</v>
      </c>
      <c r="F274" s="220" t="s">
        <v>24370</v>
      </c>
      <c r="G274" s="220" t="s">
        <v>24372</v>
      </c>
      <c r="H274" s="220"/>
      <c r="I274" s="220"/>
    </row>
    <row r="275">
      <c r="A275" s="220" t="s">
        <v>24374</v>
      </c>
      <c r="B275" s="222" t="s">
        <v>24375</v>
      </c>
      <c r="C275" s="220" t="s">
        <v>24376</v>
      </c>
      <c r="D275" s="220" t="s">
        <v>24377</v>
      </c>
      <c r="E275" s="218" t="s">
        <v>21</v>
      </c>
      <c r="F275" s="220" t="s">
        <v>24374</v>
      </c>
      <c r="G275" s="220" t="s">
        <v>24376</v>
      </c>
      <c r="H275" s="220"/>
      <c r="I275" s="220"/>
    </row>
    <row r="276">
      <c r="A276" s="218" t="s">
        <v>1483</v>
      </c>
      <c r="B276" s="219" t="s">
        <v>1484</v>
      </c>
      <c r="C276" s="220"/>
      <c r="D276" s="220"/>
      <c r="E276" s="218" t="s">
        <v>52</v>
      </c>
      <c r="F276" s="220"/>
      <c r="G276" s="220"/>
      <c r="H276" s="220"/>
      <c r="I276" s="220"/>
    </row>
    <row r="277">
      <c r="A277" s="218" t="s">
        <v>1654</v>
      </c>
      <c r="B277" s="219" t="s">
        <v>1655</v>
      </c>
      <c r="C277" s="218" t="s">
        <v>24378</v>
      </c>
      <c r="D277" s="218" t="s">
        <v>24379</v>
      </c>
      <c r="E277" s="218" t="s">
        <v>52</v>
      </c>
      <c r="F277" s="220"/>
      <c r="G277" s="220"/>
      <c r="H277" s="220"/>
      <c r="I277" s="220"/>
    </row>
    <row r="278">
      <c r="A278" s="220" t="s">
        <v>2927</v>
      </c>
      <c r="B278" s="222" t="s">
        <v>2928</v>
      </c>
      <c r="C278" s="220" t="s">
        <v>24380</v>
      </c>
      <c r="D278" s="220" t="s">
        <v>24381</v>
      </c>
      <c r="E278" s="218" t="s">
        <v>21</v>
      </c>
      <c r="F278" s="220" t="s">
        <v>2927</v>
      </c>
      <c r="G278" s="220" t="s">
        <v>24380</v>
      </c>
      <c r="H278" s="220"/>
      <c r="I278" s="220"/>
    </row>
    <row r="279">
      <c r="A279" s="220" t="s">
        <v>24382</v>
      </c>
      <c r="B279" s="222" t="s">
        <v>24383</v>
      </c>
      <c r="C279" s="220" t="s">
        <v>24384</v>
      </c>
      <c r="D279" s="220" t="s">
        <v>24385</v>
      </c>
      <c r="E279" s="218" t="s">
        <v>21</v>
      </c>
      <c r="F279" s="220" t="s">
        <v>24382</v>
      </c>
      <c r="G279" s="220" t="s">
        <v>24384</v>
      </c>
      <c r="H279" s="220"/>
      <c r="I279" s="220"/>
    </row>
    <row r="280">
      <c r="A280" s="218" t="s">
        <v>434</v>
      </c>
      <c r="B280" s="219" t="s">
        <v>435</v>
      </c>
      <c r="C280" s="220"/>
      <c r="D280" s="220"/>
      <c r="E280" s="218" t="s">
        <v>60</v>
      </c>
      <c r="F280" s="220"/>
      <c r="G280" s="220"/>
      <c r="H280" s="220"/>
      <c r="I280" s="220"/>
    </row>
    <row r="281">
      <c r="A281" s="220" t="s">
        <v>24386</v>
      </c>
      <c r="B281" s="222" t="s">
        <v>24387</v>
      </c>
      <c r="C281" s="220" t="s">
        <v>24388</v>
      </c>
      <c r="D281" s="220" t="s">
        <v>24389</v>
      </c>
      <c r="E281" s="218" t="s">
        <v>21</v>
      </c>
      <c r="F281" s="220" t="s">
        <v>24386</v>
      </c>
      <c r="G281" s="220" t="s">
        <v>24388</v>
      </c>
      <c r="H281" s="220"/>
      <c r="I281" s="220"/>
    </row>
    <row r="282">
      <c r="A282" s="220" t="s">
        <v>24390</v>
      </c>
      <c r="B282" s="222" t="s">
        <v>24391</v>
      </c>
      <c r="C282" s="220" t="s">
        <v>24392</v>
      </c>
      <c r="D282" s="220" t="s">
        <v>24393</v>
      </c>
      <c r="E282" s="218" t="s">
        <v>21</v>
      </c>
      <c r="F282" s="220"/>
      <c r="G282" s="220" t="s">
        <v>24392</v>
      </c>
      <c r="H282" s="220"/>
      <c r="I282" s="220"/>
    </row>
    <row r="283">
      <c r="A283" s="220" t="s">
        <v>24394</v>
      </c>
      <c r="B283" s="222" t="s">
        <v>24395</v>
      </c>
      <c r="C283" s="220" t="s">
        <v>24396</v>
      </c>
      <c r="D283" s="220" t="s">
        <v>24397</v>
      </c>
      <c r="E283" s="218" t="s">
        <v>21</v>
      </c>
      <c r="F283" s="220" t="s">
        <v>24394</v>
      </c>
      <c r="G283" s="220" t="s">
        <v>24396</v>
      </c>
      <c r="H283" s="220"/>
      <c r="I283" s="220"/>
    </row>
    <row r="284">
      <c r="A284" s="218" t="s">
        <v>1093</v>
      </c>
      <c r="B284" s="219" t="s">
        <v>124</v>
      </c>
      <c r="C284" s="218" t="s">
        <v>24398</v>
      </c>
      <c r="D284" s="220"/>
      <c r="E284" s="218" t="s">
        <v>21</v>
      </c>
      <c r="F284" s="220"/>
      <c r="G284" s="220"/>
      <c r="H284" s="220"/>
      <c r="I284" s="220"/>
    </row>
    <row r="285">
      <c r="A285" s="220" t="s">
        <v>24399</v>
      </c>
      <c r="B285" s="224"/>
      <c r="C285" s="220"/>
      <c r="D285" s="220"/>
      <c r="E285" s="218" t="s">
        <v>21</v>
      </c>
      <c r="F285" s="220"/>
      <c r="G285" s="220"/>
      <c r="H285" s="220"/>
      <c r="I285" s="220"/>
    </row>
    <row r="286">
      <c r="A286" s="220" t="s">
        <v>24400</v>
      </c>
      <c r="B286" s="222" t="s">
        <v>24401</v>
      </c>
      <c r="C286" s="220" t="s">
        <v>24402</v>
      </c>
      <c r="D286" s="220" t="s">
        <v>24403</v>
      </c>
      <c r="E286" s="218" t="s">
        <v>21</v>
      </c>
      <c r="F286" s="220" t="s">
        <v>24400</v>
      </c>
      <c r="G286" s="220" t="s">
        <v>24402</v>
      </c>
      <c r="H286" s="220"/>
      <c r="I286" s="220"/>
    </row>
    <row r="287">
      <c r="A287" s="220" t="s">
        <v>24404</v>
      </c>
      <c r="B287" s="222" t="s">
        <v>24405</v>
      </c>
      <c r="C287" s="220" t="s">
        <v>24406</v>
      </c>
      <c r="D287" s="220" t="s">
        <v>24407</v>
      </c>
      <c r="E287" s="218" t="s">
        <v>21</v>
      </c>
      <c r="F287" s="220" t="s">
        <v>24404</v>
      </c>
      <c r="G287" s="220" t="s">
        <v>24406</v>
      </c>
      <c r="H287" s="220"/>
      <c r="I287" s="220"/>
    </row>
    <row r="288">
      <c r="A288" s="220" t="s">
        <v>24408</v>
      </c>
      <c r="B288" s="222" t="s">
        <v>24409</v>
      </c>
      <c r="C288" s="220"/>
      <c r="D288" s="220"/>
      <c r="E288" s="218" t="s">
        <v>21</v>
      </c>
      <c r="F288" s="220" t="s">
        <v>24410</v>
      </c>
      <c r="G288" s="220"/>
      <c r="H288" s="220"/>
      <c r="I288" s="220"/>
    </row>
    <row r="289">
      <c r="A289" s="220" t="s">
        <v>24411</v>
      </c>
      <c r="B289" s="222" t="s">
        <v>24412</v>
      </c>
      <c r="C289" s="220" t="s">
        <v>24413</v>
      </c>
      <c r="D289" s="220" t="s">
        <v>24414</v>
      </c>
      <c r="E289" s="218" t="s">
        <v>21</v>
      </c>
      <c r="F289" s="220" t="s">
        <v>24415</v>
      </c>
      <c r="G289" s="220" t="s">
        <v>24413</v>
      </c>
      <c r="H289" s="220"/>
      <c r="I289" s="220"/>
    </row>
    <row r="290">
      <c r="A290" s="218" t="s">
        <v>1064</v>
      </c>
      <c r="B290" s="219" t="s">
        <v>24416</v>
      </c>
      <c r="C290" s="218" t="s">
        <v>24417</v>
      </c>
      <c r="D290" s="218" t="s">
        <v>24418</v>
      </c>
      <c r="E290" s="218" t="s">
        <v>52</v>
      </c>
      <c r="F290" s="218" t="s">
        <v>24419</v>
      </c>
      <c r="G290" s="220"/>
      <c r="H290" s="220"/>
      <c r="I290" s="220"/>
    </row>
    <row r="291">
      <c r="A291" s="220" t="s">
        <v>24420</v>
      </c>
      <c r="B291" s="219" t="s">
        <v>24421</v>
      </c>
      <c r="C291" s="220" t="s">
        <v>24422</v>
      </c>
      <c r="D291" s="220" t="s">
        <v>24423</v>
      </c>
      <c r="E291" s="218" t="s">
        <v>21</v>
      </c>
      <c r="F291" s="220" t="s">
        <v>24424</v>
      </c>
      <c r="G291" s="220" t="s">
        <v>24422</v>
      </c>
      <c r="H291" s="220"/>
      <c r="I291" s="220"/>
    </row>
    <row r="292">
      <c r="A292" s="220" t="s">
        <v>24425</v>
      </c>
      <c r="B292" s="222" t="s">
        <v>24426</v>
      </c>
      <c r="C292" s="220" t="s">
        <v>24427</v>
      </c>
      <c r="D292" s="220" t="s">
        <v>24428</v>
      </c>
      <c r="E292" s="218" t="s">
        <v>21</v>
      </c>
      <c r="F292" s="220" t="s">
        <v>24425</v>
      </c>
      <c r="G292" s="220" t="s">
        <v>24427</v>
      </c>
      <c r="H292" s="220"/>
      <c r="I292" s="220"/>
    </row>
    <row r="293">
      <c r="A293" s="220" t="s">
        <v>24429</v>
      </c>
      <c r="B293" s="224"/>
      <c r="C293" s="220" t="s">
        <v>24430</v>
      </c>
      <c r="D293" s="220"/>
      <c r="E293" s="218" t="s">
        <v>21</v>
      </c>
      <c r="F293" s="220" t="s">
        <v>24429</v>
      </c>
      <c r="G293" s="220" t="s">
        <v>24430</v>
      </c>
      <c r="H293" s="220"/>
      <c r="I293" s="220"/>
    </row>
    <row r="294">
      <c r="A294" s="220" t="s">
        <v>24431</v>
      </c>
      <c r="B294" s="224"/>
      <c r="C294" s="220" t="s">
        <v>24432</v>
      </c>
      <c r="D294" s="220" t="s">
        <v>24433</v>
      </c>
      <c r="E294" s="218" t="s">
        <v>21</v>
      </c>
      <c r="F294" s="220" t="s">
        <v>24431</v>
      </c>
      <c r="G294" s="220" t="s">
        <v>24432</v>
      </c>
      <c r="H294" s="220"/>
      <c r="I294" s="220"/>
    </row>
    <row r="295">
      <c r="A295" s="236" t="s">
        <v>24434</v>
      </c>
      <c r="B295" s="219" t="s">
        <v>24435</v>
      </c>
      <c r="C295" s="220"/>
      <c r="D295" s="220"/>
      <c r="E295" s="218" t="s">
        <v>52</v>
      </c>
      <c r="F295" s="220"/>
      <c r="G295" s="220"/>
      <c r="H295" s="220"/>
      <c r="I295" s="220"/>
    </row>
    <row r="296">
      <c r="A296" s="220" t="s">
        <v>24436</v>
      </c>
      <c r="B296" s="222" t="s">
        <v>24437</v>
      </c>
      <c r="C296" s="220" t="s">
        <v>24438</v>
      </c>
      <c r="D296" s="220" t="s">
        <v>24439</v>
      </c>
      <c r="E296" s="218" t="s">
        <v>21</v>
      </c>
      <c r="F296" s="220" t="s">
        <v>24436</v>
      </c>
      <c r="G296" s="220" t="s">
        <v>24438</v>
      </c>
      <c r="H296" s="220"/>
      <c r="I296" s="220"/>
    </row>
    <row r="297">
      <c r="A297" s="220" t="s">
        <v>24440</v>
      </c>
      <c r="B297" s="222" t="s">
        <v>24441</v>
      </c>
      <c r="C297" s="220" t="s">
        <v>24442</v>
      </c>
      <c r="D297" s="220" t="s">
        <v>24443</v>
      </c>
      <c r="E297" s="218" t="s">
        <v>21</v>
      </c>
      <c r="F297" s="220" t="s">
        <v>24444</v>
      </c>
      <c r="G297" s="220" t="s">
        <v>24442</v>
      </c>
      <c r="H297" s="220"/>
      <c r="I297" s="220"/>
    </row>
    <row r="298">
      <c r="A298" s="220" t="s">
        <v>187</v>
      </c>
      <c r="B298" s="222" t="s">
        <v>188</v>
      </c>
      <c r="C298" s="220" t="s">
        <v>24445</v>
      </c>
      <c r="D298" s="220" t="s">
        <v>24446</v>
      </c>
      <c r="E298" s="218" t="s">
        <v>21</v>
      </c>
      <c r="F298" s="220" t="s">
        <v>187</v>
      </c>
      <c r="G298" s="220" t="s">
        <v>24445</v>
      </c>
      <c r="H298" s="220"/>
      <c r="I298" s="220"/>
    </row>
    <row r="299">
      <c r="A299" s="220" t="s">
        <v>24447</v>
      </c>
      <c r="B299" s="222" t="s">
        <v>24448</v>
      </c>
      <c r="C299" s="220" t="s">
        <v>24449</v>
      </c>
      <c r="D299" s="220" t="s">
        <v>24450</v>
      </c>
      <c r="E299" s="218" t="s">
        <v>21</v>
      </c>
      <c r="F299" s="220" t="s">
        <v>24451</v>
      </c>
      <c r="G299" s="220" t="s">
        <v>24449</v>
      </c>
      <c r="H299" s="220"/>
      <c r="I299" s="220"/>
    </row>
    <row r="300">
      <c r="A300" s="220" t="s">
        <v>24452</v>
      </c>
      <c r="B300" s="222" t="s">
        <v>24453</v>
      </c>
      <c r="C300" s="220" t="s">
        <v>24454</v>
      </c>
      <c r="D300" s="220" t="s">
        <v>24455</v>
      </c>
      <c r="E300" s="218" t="s">
        <v>21</v>
      </c>
      <c r="F300" s="220" t="s">
        <v>24452</v>
      </c>
      <c r="G300" s="220" t="s">
        <v>24454</v>
      </c>
      <c r="H300" s="220"/>
      <c r="I300" s="220"/>
    </row>
    <row r="301">
      <c r="A301" s="220" t="s">
        <v>24456</v>
      </c>
      <c r="B301" s="222" t="s">
        <v>24457</v>
      </c>
      <c r="C301" s="220" t="s">
        <v>24458</v>
      </c>
      <c r="D301" s="220" t="s">
        <v>24459</v>
      </c>
      <c r="E301" s="218" t="s">
        <v>21</v>
      </c>
      <c r="F301" s="220" t="s">
        <v>24460</v>
      </c>
      <c r="G301" s="220" t="s">
        <v>24458</v>
      </c>
      <c r="H301" s="220"/>
      <c r="I301" s="220"/>
    </row>
    <row r="302">
      <c r="A302" s="220" t="s">
        <v>24461</v>
      </c>
      <c r="B302" s="222" t="s">
        <v>24462</v>
      </c>
      <c r="C302" s="220" t="s">
        <v>24463</v>
      </c>
      <c r="D302" s="220" t="s">
        <v>24464</v>
      </c>
      <c r="E302" s="218" t="s">
        <v>21</v>
      </c>
      <c r="F302" s="220" t="s">
        <v>24461</v>
      </c>
      <c r="G302" s="220" t="s">
        <v>24463</v>
      </c>
      <c r="H302" s="220"/>
      <c r="I302" s="220"/>
    </row>
    <row r="303">
      <c r="A303" s="220" t="s">
        <v>24465</v>
      </c>
      <c r="B303" s="222" t="s">
        <v>24466</v>
      </c>
      <c r="C303" s="220" t="s">
        <v>24467</v>
      </c>
      <c r="D303" s="220"/>
      <c r="E303" s="218" t="s">
        <v>21</v>
      </c>
      <c r="F303" s="220" t="s">
        <v>24465</v>
      </c>
      <c r="G303" s="220" t="s">
        <v>24467</v>
      </c>
      <c r="H303" s="220"/>
      <c r="I303" s="220"/>
    </row>
    <row r="304">
      <c r="A304" s="220" t="s">
        <v>24468</v>
      </c>
      <c r="B304" s="222" t="s">
        <v>24469</v>
      </c>
      <c r="C304" s="220" t="s">
        <v>24470</v>
      </c>
      <c r="D304" s="220" t="s">
        <v>24471</v>
      </c>
      <c r="E304" s="218" t="s">
        <v>21</v>
      </c>
      <c r="F304" s="220" t="s">
        <v>24472</v>
      </c>
      <c r="G304" s="220" t="s">
        <v>24470</v>
      </c>
      <c r="H304" s="220"/>
      <c r="I304" s="220"/>
    </row>
    <row r="305">
      <c r="A305" s="220" t="s">
        <v>94</v>
      </c>
      <c r="B305" s="219" t="s">
        <v>853</v>
      </c>
      <c r="C305" s="220" t="s">
        <v>23965</v>
      </c>
      <c r="D305" s="220" t="s">
        <v>24473</v>
      </c>
      <c r="E305" s="218" t="s">
        <v>21</v>
      </c>
      <c r="F305" s="218" t="s">
        <v>24474</v>
      </c>
      <c r="G305" s="220" t="s">
        <v>23965</v>
      </c>
      <c r="H305" s="220"/>
      <c r="I305" s="218"/>
    </row>
    <row r="306">
      <c r="A306" s="220" t="s">
        <v>24475</v>
      </c>
      <c r="B306" s="222" t="s">
        <v>24476</v>
      </c>
      <c r="C306" s="220" t="s">
        <v>24477</v>
      </c>
      <c r="D306" s="220" t="s">
        <v>24478</v>
      </c>
      <c r="E306" s="218" t="s">
        <v>21</v>
      </c>
      <c r="F306" s="220" t="s">
        <v>24475</v>
      </c>
      <c r="G306" s="220" t="s">
        <v>24477</v>
      </c>
      <c r="H306" s="220"/>
      <c r="I306" s="220"/>
    </row>
    <row r="307">
      <c r="A307" s="218" t="s">
        <v>24479</v>
      </c>
      <c r="B307" s="219" t="s">
        <v>24480</v>
      </c>
      <c r="C307" s="218" t="s">
        <v>24481</v>
      </c>
      <c r="D307" s="218" t="s">
        <v>24482</v>
      </c>
      <c r="E307" s="218"/>
      <c r="F307" s="220"/>
      <c r="G307" s="218" t="s">
        <v>24483</v>
      </c>
      <c r="H307" s="220"/>
      <c r="I307" s="220"/>
    </row>
    <row r="308">
      <c r="A308" s="220" t="s">
        <v>1164</v>
      </c>
      <c r="B308" s="222" t="s">
        <v>1165</v>
      </c>
      <c r="C308" s="220"/>
      <c r="D308" s="220" t="s">
        <v>24484</v>
      </c>
      <c r="E308" s="218" t="s">
        <v>21</v>
      </c>
      <c r="F308" s="220" t="s">
        <v>1164</v>
      </c>
      <c r="G308" s="220"/>
      <c r="H308" s="220"/>
      <c r="I308" s="220"/>
    </row>
    <row r="309">
      <c r="A309" s="220" t="s">
        <v>24485</v>
      </c>
      <c r="B309" s="222" t="s">
        <v>24486</v>
      </c>
      <c r="C309" s="220" t="s">
        <v>24487</v>
      </c>
      <c r="D309" s="220" t="s">
        <v>24488</v>
      </c>
      <c r="E309" s="218" t="s">
        <v>21</v>
      </c>
      <c r="F309" s="220" t="s">
        <v>24485</v>
      </c>
      <c r="G309" s="220" t="s">
        <v>24487</v>
      </c>
      <c r="H309" s="220"/>
      <c r="I309" s="220"/>
    </row>
    <row r="310">
      <c r="A310" s="220" t="s">
        <v>24489</v>
      </c>
      <c r="B310" s="222" t="s">
        <v>24490</v>
      </c>
      <c r="C310" s="220" t="s">
        <v>24491</v>
      </c>
      <c r="D310" s="220" t="s">
        <v>24492</v>
      </c>
      <c r="E310" s="218" t="s">
        <v>21</v>
      </c>
      <c r="F310" s="220" t="s">
        <v>24489</v>
      </c>
      <c r="G310" s="220" t="s">
        <v>24491</v>
      </c>
      <c r="H310" s="220"/>
      <c r="I310" s="220"/>
    </row>
    <row r="311">
      <c r="A311" s="220" t="s">
        <v>24493</v>
      </c>
      <c r="B311" s="222" t="s">
        <v>24494</v>
      </c>
      <c r="C311" s="220" t="s">
        <v>24495</v>
      </c>
      <c r="D311" s="220" t="s">
        <v>24496</v>
      </c>
      <c r="E311" s="218" t="s">
        <v>21</v>
      </c>
      <c r="F311" s="220" t="s">
        <v>24493</v>
      </c>
      <c r="G311" s="220" t="s">
        <v>24495</v>
      </c>
      <c r="H311" s="220"/>
      <c r="I311" s="220"/>
    </row>
    <row r="312">
      <c r="A312" s="220" t="s">
        <v>24497</v>
      </c>
      <c r="B312" s="222" t="s">
        <v>24498</v>
      </c>
      <c r="C312" s="220" t="s">
        <v>24499</v>
      </c>
      <c r="D312" s="220" t="s">
        <v>24500</v>
      </c>
      <c r="E312" s="218" t="s">
        <v>21</v>
      </c>
      <c r="F312" s="220" t="s">
        <v>24501</v>
      </c>
      <c r="G312" s="220" t="s">
        <v>24499</v>
      </c>
      <c r="H312" s="220"/>
      <c r="I312" s="220"/>
    </row>
    <row r="313">
      <c r="A313" s="220" t="s">
        <v>24502</v>
      </c>
      <c r="B313" s="222" t="s">
        <v>24503</v>
      </c>
      <c r="C313" s="220" t="s">
        <v>24504</v>
      </c>
      <c r="D313" s="220" t="s">
        <v>24505</v>
      </c>
      <c r="E313" s="218" t="s">
        <v>21</v>
      </c>
      <c r="F313" s="220"/>
      <c r="G313" s="220" t="s">
        <v>24504</v>
      </c>
      <c r="H313" s="220"/>
      <c r="I313" s="220"/>
    </row>
    <row r="314">
      <c r="A314" s="220" t="s">
        <v>24506</v>
      </c>
      <c r="B314" s="222" t="s">
        <v>24507</v>
      </c>
      <c r="C314" s="220" t="s">
        <v>24508</v>
      </c>
      <c r="D314" s="220" t="s">
        <v>24509</v>
      </c>
      <c r="E314" s="218" t="s">
        <v>21</v>
      </c>
      <c r="F314" s="220" t="s">
        <v>24506</v>
      </c>
      <c r="G314" s="220" t="s">
        <v>24508</v>
      </c>
      <c r="H314" s="220"/>
      <c r="I314" s="220"/>
    </row>
    <row r="315">
      <c r="A315" s="220" t="s">
        <v>24510</v>
      </c>
      <c r="B315" s="224"/>
      <c r="C315" s="220" t="s">
        <v>24511</v>
      </c>
      <c r="D315" s="220" t="s">
        <v>24512</v>
      </c>
      <c r="E315" s="218" t="s">
        <v>21</v>
      </c>
      <c r="F315" s="220" t="s">
        <v>24513</v>
      </c>
      <c r="G315" s="220" t="s">
        <v>24511</v>
      </c>
      <c r="H315" s="220"/>
      <c r="I315" s="220"/>
    </row>
    <row r="316">
      <c r="A316" s="218" t="s">
        <v>1005</v>
      </c>
      <c r="B316" s="219" t="s">
        <v>1006</v>
      </c>
      <c r="C316" s="218" t="s">
        <v>24514</v>
      </c>
      <c r="D316" s="237" t="s">
        <v>24515</v>
      </c>
      <c r="E316" s="218" t="s">
        <v>60</v>
      </c>
      <c r="F316" s="218" t="s">
        <v>24516</v>
      </c>
      <c r="G316" s="220"/>
      <c r="H316" s="220"/>
      <c r="I316" s="220"/>
    </row>
    <row r="317">
      <c r="A317" s="220" t="s">
        <v>24517</v>
      </c>
      <c r="B317" s="222" t="s">
        <v>24518</v>
      </c>
      <c r="C317" s="220" t="s">
        <v>24519</v>
      </c>
      <c r="D317" s="220" t="s">
        <v>24520</v>
      </c>
      <c r="E317" s="218" t="s">
        <v>21</v>
      </c>
      <c r="F317" s="220"/>
      <c r="G317" s="220"/>
      <c r="H317" s="220"/>
      <c r="I317" s="220"/>
    </row>
    <row r="318">
      <c r="A318" s="220" t="s">
        <v>56</v>
      </c>
      <c r="B318" s="222" t="s">
        <v>57</v>
      </c>
      <c r="C318" s="220" t="s">
        <v>24521</v>
      </c>
      <c r="D318" s="220" t="s">
        <v>24522</v>
      </c>
      <c r="E318" s="218" t="s">
        <v>21</v>
      </c>
      <c r="F318" s="220" t="s">
        <v>24523</v>
      </c>
      <c r="G318" s="220" t="s">
        <v>24521</v>
      </c>
      <c r="H318" s="220"/>
      <c r="I318" s="220"/>
    </row>
    <row r="319">
      <c r="A319" s="220" t="s">
        <v>24524</v>
      </c>
      <c r="B319" s="222" t="s">
        <v>24525</v>
      </c>
      <c r="C319" s="220" t="s">
        <v>24526</v>
      </c>
      <c r="D319" s="220" t="s">
        <v>24527</v>
      </c>
      <c r="E319" s="218" t="s">
        <v>21</v>
      </c>
      <c r="F319" s="220" t="s">
        <v>24524</v>
      </c>
      <c r="G319" s="220" t="s">
        <v>24526</v>
      </c>
      <c r="H319" s="220"/>
      <c r="I319" s="220"/>
    </row>
    <row r="320">
      <c r="A320" s="220" t="s">
        <v>24528</v>
      </c>
      <c r="B320" s="219" t="s">
        <v>24529</v>
      </c>
      <c r="C320" s="220" t="s">
        <v>24530</v>
      </c>
      <c r="D320" s="220" t="s">
        <v>24531</v>
      </c>
      <c r="E320" s="218" t="s">
        <v>21</v>
      </c>
      <c r="F320" s="220" t="s">
        <v>24528</v>
      </c>
      <c r="G320" s="220" t="s">
        <v>24530</v>
      </c>
      <c r="H320" s="220"/>
      <c r="I320" s="220"/>
    </row>
    <row r="321">
      <c r="A321" s="220" t="s">
        <v>24532</v>
      </c>
      <c r="B321" s="219" t="s">
        <v>24533</v>
      </c>
      <c r="C321" s="220" t="s">
        <v>24534</v>
      </c>
      <c r="D321" s="220" t="s">
        <v>24535</v>
      </c>
      <c r="E321" s="218" t="s">
        <v>21</v>
      </c>
      <c r="F321" s="220" t="s">
        <v>24532</v>
      </c>
      <c r="G321" s="220" t="s">
        <v>24534</v>
      </c>
      <c r="H321" s="220"/>
      <c r="I321" s="220"/>
    </row>
    <row r="322">
      <c r="A322" s="220" t="s">
        <v>24536</v>
      </c>
      <c r="B322" s="219" t="s">
        <v>24537</v>
      </c>
      <c r="C322" s="220" t="s">
        <v>24538</v>
      </c>
      <c r="D322" s="220" t="s">
        <v>24539</v>
      </c>
      <c r="E322" s="218" t="s">
        <v>21</v>
      </c>
      <c r="F322" s="220" t="s">
        <v>24536</v>
      </c>
      <c r="G322" s="220" t="s">
        <v>24538</v>
      </c>
      <c r="H322" s="220"/>
      <c r="I322" s="220"/>
    </row>
    <row r="323">
      <c r="A323" s="220" t="s">
        <v>24540</v>
      </c>
      <c r="B323" s="222" t="s">
        <v>24541</v>
      </c>
      <c r="C323" s="220" t="s">
        <v>24542</v>
      </c>
      <c r="D323" s="220" t="s">
        <v>24543</v>
      </c>
      <c r="E323" s="218" t="s">
        <v>21</v>
      </c>
      <c r="F323" s="220" t="s">
        <v>24544</v>
      </c>
      <c r="G323" s="220" t="s">
        <v>24542</v>
      </c>
      <c r="H323" s="220"/>
      <c r="I323" s="220"/>
    </row>
    <row r="324">
      <c r="A324" s="220" t="s">
        <v>24545</v>
      </c>
      <c r="B324" s="219" t="s">
        <v>24546</v>
      </c>
      <c r="C324" s="220" t="s">
        <v>24547</v>
      </c>
      <c r="D324" s="220" t="s">
        <v>24548</v>
      </c>
      <c r="E324" s="218" t="s">
        <v>21</v>
      </c>
      <c r="F324" s="220" t="s">
        <v>2044</v>
      </c>
      <c r="G324" s="220" t="s">
        <v>24547</v>
      </c>
      <c r="H324" s="220"/>
      <c r="I324" s="220"/>
    </row>
    <row r="325">
      <c r="A325" s="218" t="s">
        <v>916</v>
      </c>
      <c r="B325" s="219" t="s">
        <v>1556</v>
      </c>
      <c r="C325" s="218" t="s">
        <v>24549</v>
      </c>
      <c r="D325" s="220"/>
      <c r="E325" s="218" t="s">
        <v>21</v>
      </c>
      <c r="F325" s="220"/>
      <c r="G325" s="220"/>
      <c r="H325" s="220"/>
      <c r="I325" s="220"/>
    </row>
    <row r="326">
      <c r="A326" s="218" t="s">
        <v>1212</v>
      </c>
      <c r="B326" s="219" t="s">
        <v>1213</v>
      </c>
      <c r="C326" s="220"/>
      <c r="D326" s="220"/>
      <c r="E326" s="218" t="s">
        <v>52</v>
      </c>
      <c r="F326" s="220"/>
      <c r="G326" s="220"/>
      <c r="H326" s="220"/>
      <c r="I326" s="220"/>
    </row>
    <row r="327">
      <c r="A327" s="220" t="s">
        <v>422</v>
      </c>
      <c r="B327" s="222" t="s">
        <v>423</v>
      </c>
      <c r="C327" s="220" t="s">
        <v>24550</v>
      </c>
      <c r="D327" s="220" t="s">
        <v>24551</v>
      </c>
      <c r="E327" s="218" t="s">
        <v>21</v>
      </c>
      <c r="F327" s="220" t="s">
        <v>22384</v>
      </c>
      <c r="G327" s="220" t="s">
        <v>24550</v>
      </c>
      <c r="H327" s="220"/>
      <c r="I327" s="220"/>
    </row>
    <row r="328">
      <c r="A328" s="220" t="s">
        <v>24552</v>
      </c>
      <c r="B328" s="222" t="s">
        <v>24553</v>
      </c>
      <c r="C328" s="220" t="s">
        <v>24554</v>
      </c>
      <c r="D328" s="220" t="s">
        <v>24555</v>
      </c>
      <c r="E328" s="218" t="s">
        <v>21</v>
      </c>
      <c r="F328" s="220" t="s">
        <v>24552</v>
      </c>
      <c r="G328" s="220" t="s">
        <v>24554</v>
      </c>
      <c r="H328" s="220"/>
      <c r="I328" s="220"/>
    </row>
    <row r="329">
      <c r="A329" s="220" t="s">
        <v>1142</v>
      </c>
      <c r="B329" s="222" t="s">
        <v>1143</v>
      </c>
      <c r="C329" s="220" t="s">
        <v>24556</v>
      </c>
      <c r="D329" s="220" t="s">
        <v>24557</v>
      </c>
      <c r="E329" s="218" t="s">
        <v>21</v>
      </c>
      <c r="F329" s="220"/>
      <c r="G329" s="220" t="s">
        <v>24556</v>
      </c>
      <c r="H329" s="220"/>
      <c r="I329" s="220"/>
    </row>
    <row r="330">
      <c r="A330" s="220" t="s">
        <v>24558</v>
      </c>
      <c r="B330" s="219" t="s">
        <v>24559</v>
      </c>
      <c r="C330" s="220" t="s">
        <v>24560</v>
      </c>
      <c r="D330" s="220" t="s">
        <v>24561</v>
      </c>
      <c r="E330" s="218" t="s">
        <v>21</v>
      </c>
      <c r="F330" s="220" t="s">
        <v>24562</v>
      </c>
      <c r="G330" s="220" t="s">
        <v>24560</v>
      </c>
      <c r="H330" s="220"/>
      <c r="I330" s="220"/>
    </row>
    <row r="331">
      <c r="A331" s="220" t="s">
        <v>24563</v>
      </c>
      <c r="B331" s="222" t="s">
        <v>24564</v>
      </c>
      <c r="C331" s="220" t="s">
        <v>24565</v>
      </c>
      <c r="D331" s="220" t="s">
        <v>24566</v>
      </c>
      <c r="E331" s="218" t="s">
        <v>21</v>
      </c>
      <c r="F331" s="220" t="s">
        <v>24563</v>
      </c>
      <c r="G331" s="220" t="s">
        <v>24565</v>
      </c>
      <c r="H331" s="220"/>
      <c r="I331" s="220"/>
    </row>
    <row r="332">
      <c r="A332" s="220" t="s">
        <v>24567</v>
      </c>
      <c r="B332" s="219" t="s">
        <v>24568</v>
      </c>
      <c r="C332" s="220" t="s">
        <v>24569</v>
      </c>
      <c r="D332" s="220" t="s">
        <v>24570</v>
      </c>
      <c r="E332" s="218" t="s">
        <v>21</v>
      </c>
      <c r="F332" s="220" t="s">
        <v>24567</v>
      </c>
      <c r="G332" s="220" t="s">
        <v>24569</v>
      </c>
      <c r="H332" s="220"/>
      <c r="I332" s="220"/>
    </row>
    <row r="333">
      <c r="A333" s="220" t="s">
        <v>24571</v>
      </c>
      <c r="B333" s="219" t="s">
        <v>24572</v>
      </c>
      <c r="C333" s="220" t="s">
        <v>24573</v>
      </c>
      <c r="D333" s="220" t="s">
        <v>24574</v>
      </c>
      <c r="E333" s="218" t="s">
        <v>21</v>
      </c>
      <c r="F333" s="220" t="s">
        <v>24571</v>
      </c>
      <c r="G333" s="220" t="s">
        <v>24573</v>
      </c>
      <c r="H333" s="220"/>
      <c r="I333" s="220"/>
    </row>
    <row r="334">
      <c r="A334" s="220" t="s">
        <v>24575</v>
      </c>
      <c r="B334" s="222" t="s">
        <v>24576</v>
      </c>
      <c r="C334" s="220" t="s">
        <v>24577</v>
      </c>
      <c r="D334" s="220" t="s">
        <v>24578</v>
      </c>
      <c r="E334" s="218" t="s">
        <v>21</v>
      </c>
      <c r="F334" s="220" t="s">
        <v>24575</v>
      </c>
      <c r="G334" s="220" t="s">
        <v>24577</v>
      </c>
      <c r="H334" s="220"/>
      <c r="I334" s="220"/>
    </row>
    <row r="335">
      <c r="A335" s="220" t="s">
        <v>24579</v>
      </c>
      <c r="B335" s="222" t="s">
        <v>24580</v>
      </c>
      <c r="C335" s="220" t="s">
        <v>24581</v>
      </c>
      <c r="D335" s="220" t="s">
        <v>24582</v>
      </c>
      <c r="E335" s="218" t="s">
        <v>21</v>
      </c>
      <c r="F335" s="220"/>
      <c r="G335" s="220" t="s">
        <v>24581</v>
      </c>
      <c r="H335" s="220"/>
      <c r="I335" s="220"/>
    </row>
    <row r="336">
      <c r="A336" s="220" t="s">
        <v>24583</v>
      </c>
      <c r="B336" s="222" t="s">
        <v>24584</v>
      </c>
      <c r="C336" s="220" t="s">
        <v>24585</v>
      </c>
      <c r="D336" s="220" t="s">
        <v>24586</v>
      </c>
      <c r="E336" s="218" t="s">
        <v>21</v>
      </c>
      <c r="F336" s="220"/>
      <c r="G336" s="220" t="s">
        <v>24585</v>
      </c>
      <c r="H336" s="220"/>
      <c r="I336" s="220"/>
    </row>
    <row r="337">
      <c r="A337" s="218" t="s">
        <v>147</v>
      </c>
      <c r="B337" s="219" t="s">
        <v>148</v>
      </c>
      <c r="C337" s="218" t="s">
        <v>24587</v>
      </c>
      <c r="D337" s="220"/>
      <c r="E337" s="218" t="s">
        <v>52</v>
      </c>
      <c r="F337" s="220"/>
      <c r="G337" s="220"/>
      <c r="H337" s="220"/>
      <c r="I337" s="220"/>
    </row>
    <row r="338">
      <c r="A338" s="220" t="s">
        <v>24588</v>
      </c>
      <c r="B338" s="222" t="s">
        <v>24589</v>
      </c>
      <c r="C338" s="220" t="s">
        <v>24590</v>
      </c>
      <c r="D338" s="220" t="s">
        <v>24591</v>
      </c>
      <c r="E338" s="218" t="s">
        <v>21</v>
      </c>
      <c r="F338" s="220" t="s">
        <v>24588</v>
      </c>
      <c r="G338" s="220" t="s">
        <v>24590</v>
      </c>
      <c r="H338" s="220"/>
      <c r="I338" s="220"/>
    </row>
    <row r="339">
      <c r="A339" s="220" t="s">
        <v>24592</v>
      </c>
      <c r="B339" s="224"/>
      <c r="C339" s="220" t="s">
        <v>24593</v>
      </c>
      <c r="D339" s="220" t="s">
        <v>24594</v>
      </c>
      <c r="E339" s="218" t="s">
        <v>21</v>
      </c>
      <c r="F339" s="220" t="s">
        <v>24592</v>
      </c>
      <c r="G339" s="220" t="s">
        <v>24593</v>
      </c>
      <c r="H339" s="220"/>
      <c r="I339" s="220"/>
    </row>
    <row r="340">
      <c r="A340" s="220" t="s">
        <v>24595</v>
      </c>
      <c r="B340" s="222" t="s">
        <v>24596</v>
      </c>
      <c r="C340" s="220" t="s">
        <v>24597</v>
      </c>
      <c r="D340" s="220" t="s">
        <v>24598</v>
      </c>
      <c r="E340" s="218" t="s">
        <v>21</v>
      </c>
      <c r="F340" s="220" t="s">
        <v>24595</v>
      </c>
      <c r="G340" s="220" t="s">
        <v>24597</v>
      </c>
      <c r="H340" s="220"/>
      <c r="I340" s="220"/>
    </row>
    <row r="341">
      <c r="A341" s="236" t="s">
        <v>24599</v>
      </c>
      <c r="B341" s="219" t="s">
        <v>24600</v>
      </c>
      <c r="C341" s="220"/>
      <c r="D341" s="220"/>
      <c r="E341" s="218" t="s">
        <v>52</v>
      </c>
      <c r="F341" s="220"/>
      <c r="G341" s="220"/>
      <c r="H341" s="220"/>
      <c r="I341" s="220"/>
    </row>
    <row r="342">
      <c r="A342" s="220" t="s">
        <v>24601</v>
      </c>
      <c r="B342" s="222" t="s">
        <v>24602</v>
      </c>
      <c r="C342" s="220" t="s">
        <v>24603</v>
      </c>
      <c r="D342" s="220" t="s">
        <v>24604</v>
      </c>
      <c r="E342" s="218" t="s">
        <v>21</v>
      </c>
      <c r="F342" s="220"/>
      <c r="G342" s="220" t="s">
        <v>24603</v>
      </c>
      <c r="H342" s="220"/>
      <c r="I342" s="220"/>
    </row>
    <row r="343">
      <c r="A343" s="220" t="s">
        <v>24605</v>
      </c>
      <c r="B343" s="222" t="s">
        <v>24606</v>
      </c>
      <c r="C343" s="220" t="s">
        <v>24607</v>
      </c>
      <c r="D343" s="220" t="s">
        <v>24608</v>
      </c>
      <c r="E343" s="218" t="s">
        <v>21</v>
      </c>
      <c r="F343" s="220" t="s">
        <v>24609</v>
      </c>
      <c r="G343" s="220" t="s">
        <v>24607</v>
      </c>
      <c r="H343" s="220"/>
      <c r="I343" s="220"/>
    </row>
    <row r="344">
      <c r="A344" s="220" t="s">
        <v>24610</v>
      </c>
      <c r="B344" s="222" t="s">
        <v>24611</v>
      </c>
      <c r="C344" s="220" t="s">
        <v>24612</v>
      </c>
      <c r="D344" s="220" t="s">
        <v>24613</v>
      </c>
      <c r="E344" s="218" t="s">
        <v>21</v>
      </c>
      <c r="F344" s="220" t="s">
        <v>24610</v>
      </c>
      <c r="G344" s="220" t="s">
        <v>24612</v>
      </c>
      <c r="H344" s="220"/>
      <c r="I344" s="220"/>
    </row>
    <row r="345">
      <c r="A345" s="220" t="s">
        <v>564</v>
      </c>
      <c r="B345" s="222" t="s">
        <v>565</v>
      </c>
      <c r="C345" s="220" t="s">
        <v>24614</v>
      </c>
      <c r="D345" s="220" t="s">
        <v>24615</v>
      </c>
      <c r="E345" s="218" t="s">
        <v>21</v>
      </c>
      <c r="F345" s="220"/>
      <c r="G345" s="220" t="s">
        <v>24614</v>
      </c>
      <c r="H345" s="220"/>
      <c r="I345" s="220"/>
    </row>
    <row r="346">
      <c r="A346" s="218" t="s">
        <v>24616</v>
      </c>
      <c r="B346" s="219" t="s">
        <v>24617</v>
      </c>
      <c r="C346" s="220"/>
      <c r="D346" s="220"/>
      <c r="E346" s="218" t="s">
        <v>52</v>
      </c>
      <c r="F346" s="220"/>
      <c r="G346" s="220"/>
      <c r="H346" s="220"/>
      <c r="I346" s="220"/>
    </row>
    <row r="347">
      <c r="A347" s="218" t="s">
        <v>943</v>
      </c>
      <c r="B347" s="222" t="s">
        <v>944</v>
      </c>
      <c r="C347" s="220" t="s">
        <v>24618</v>
      </c>
      <c r="D347" s="220" t="s">
        <v>24619</v>
      </c>
      <c r="E347" s="218" t="s">
        <v>21</v>
      </c>
      <c r="F347" s="220" t="s">
        <v>3384</v>
      </c>
      <c r="G347" s="220" t="s">
        <v>24618</v>
      </c>
      <c r="H347" s="220"/>
      <c r="I347" s="220"/>
    </row>
    <row r="348">
      <c r="A348" s="218" t="s">
        <v>933</v>
      </c>
      <c r="B348" s="219" t="s">
        <v>934</v>
      </c>
      <c r="C348" s="218" t="s">
        <v>24620</v>
      </c>
      <c r="D348" s="218" t="s">
        <v>24621</v>
      </c>
      <c r="E348" s="218" t="s">
        <v>21</v>
      </c>
      <c r="F348" s="220"/>
      <c r="G348" s="220"/>
      <c r="H348" s="220"/>
      <c r="I348" s="218" t="s">
        <v>935</v>
      </c>
    </row>
    <row r="349">
      <c r="A349" s="220" t="s">
        <v>1021</v>
      </c>
      <c r="B349" s="219" t="s">
        <v>1022</v>
      </c>
      <c r="C349" s="220" t="s">
        <v>24622</v>
      </c>
      <c r="D349" s="220" t="s">
        <v>24623</v>
      </c>
      <c r="E349" s="218" t="s">
        <v>21</v>
      </c>
      <c r="F349" s="220" t="s">
        <v>24624</v>
      </c>
      <c r="G349" s="220" t="s">
        <v>24622</v>
      </c>
      <c r="H349" s="220"/>
      <c r="I349" s="220"/>
    </row>
    <row r="350">
      <c r="A350" s="218" t="s">
        <v>1290</v>
      </c>
      <c r="B350" s="219" t="s">
        <v>1291</v>
      </c>
      <c r="C350" s="220"/>
      <c r="D350" s="220"/>
      <c r="E350" s="218" t="s">
        <v>21</v>
      </c>
      <c r="F350" s="218" t="s">
        <v>24625</v>
      </c>
      <c r="G350" s="220"/>
      <c r="H350" s="220"/>
      <c r="I350" s="220"/>
    </row>
    <row r="351">
      <c r="A351" s="220" t="s">
        <v>24626</v>
      </c>
      <c r="B351" s="222" t="s">
        <v>24627</v>
      </c>
      <c r="C351" s="220" t="s">
        <v>24628</v>
      </c>
      <c r="D351" s="220" t="s">
        <v>24629</v>
      </c>
      <c r="E351" s="218" t="s">
        <v>21</v>
      </c>
      <c r="F351" s="220" t="s">
        <v>24630</v>
      </c>
      <c r="G351" s="220" t="s">
        <v>24628</v>
      </c>
      <c r="H351" s="220"/>
      <c r="I351" s="220"/>
    </row>
    <row r="352">
      <c r="A352" s="220" t="s">
        <v>24</v>
      </c>
      <c r="B352" s="219" t="s">
        <v>1999</v>
      </c>
      <c r="C352" s="220" t="s">
        <v>24631</v>
      </c>
      <c r="D352" s="220" t="s">
        <v>24632</v>
      </c>
      <c r="E352" s="218" t="s">
        <v>21</v>
      </c>
      <c r="F352" s="220"/>
      <c r="G352" s="220" t="s">
        <v>24631</v>
      </c>
      <c r="H352" s="220"/>
      <c r="I352" s="220"/>
    </row>
    <row r="353">
      <c r="A353" s="220" t="s">
        <v>24633</v>
      </c>
      <c r="B353" s="222" t="s">
        <v>24634</v>
      </c>
      <c r="C353" s="220" t="s">
        <v>24635</v>
      </c>
      <c r="D353" s="220" t="s">
        <v>24636</v>
      </c>
      <c r="E353" s="218" t="s">
        <v>21</v>
      </c>
      <c r="F353" s="220" t="s">
        <v>24637</v>
      </c>
      <c r="G353" s="220" t="s">
        <v>24635</v>
      </c>
      <c r="H353" s="220"/>
      <c r="I353" s="220"/>
    </row>
    <row r="354">
      <c r="A354" s="220" t="s">
        <v>521</v>
      </c>
      <c r="B354" s="222" t="s">
        <v>24638</v>
      </c>
      <c r="C354" s="220" t="s">
        <v>24639</v>
      </c>
      <c r="D354" s="220" t="s">
        <v>24640</v>
      </c>
      <c r="E354" s="218" t="s">
        <v>21</v>
      </c>
      <c r="F354" s="220"/>
      <c r="G354" s="220" t="s">
        <v>24639</v>
      </c>
      <c r="H354" s="220"/>
      <c r="I354" s="220"/>
    </row>
    <row r="355">
      <c r="A355" s="220" t="s">
        <v>24641</v>
      </c>
      <c r="B355" s="222" t="s">
        <v>24642</v>
      </c>
      <c r="C355" s="220" t="s">
        <v>24643</v>
      </c>
      <c r="D355" s="220"/>
      <c r="E355" s="218" t="s">
        <v>21</v>
      </c>
      <c r="F355" s="220"/>
      <c r="G355" s="220" t="s">
        <v>24643</v>
      </c>
      <c r="H355" s="220"/>
      <c r="I355" s="220"/>
    </row>
    <row r="356">
      <c r="A356" s="220" t="s">
        <v>24644</v>
      </c>
      <c r="B356" s="222" t="s">
        <v>24645</v>
      </c>
      <c r="C356" s="220" t="s">
        <v>24646</v>
      </c>
      <c r="D356" s="220" t="s">
        <v>24647</v>
      </c>
      <c r="E356" s="218" t="s">
        <v>21</v>
      </c>
      <c r="F356" s="220" t="s">
        <v>24648</v>
      </c>
      <c r="G356" s="220" t="s">
        <v>24646</v>
      </c>
      <c r="H356" s="220"/>
      <c r="I356" s="220"/>
    </row>
    <row r="357">
      <c r="A357" s="220" t="s">
        <v>24649</v>
      </c>
      <c r="B357" s="222" t="s">
        <v>24650</v>
      </c>
      <c r="C357" s="220" t="s">
        <v>24651</v>
      </c>
      <c r="D357" s="220" t="s">
        <v>24652</v>
      </c>
      <c r="E357" s="218" t="s">
        <v>21</v>
      </c>
      <c r="F357" s="220" t="s">
        <v>24653</v>
      </c>
      <c r="G357" s="220" t="s">
        <v>24651</v>
      </c>
      <c r="H357" s="220"/>
      <c r="I357" s="220"/>
    </row>
    <row r="358">
      <c r="A358" s="220" t="s">
        <v>24654</v>
      </c>
      <c r="B358" s="222" t="s">
        <v>24655</v>
      </c>
      <c r="C358" s="220" t="s">
        <v>24656</v>
      </c>
      <c r="D358" s="220" t="s">
        <v>24657</v>
      </c>
      <c r="E358" s="218" t="s">
        <v>21</v>
      </c>
      <c r="F358" s="220" t="s">
        <v>24658</v>
      </c>
      <c r="G358" s="220" t="s">
        <v>24656</v>
      </c>
      <c r="H358" s="220"/>
      <c r="I358" s="220"/>
    </row>
    <row r="359">
      <c r="A359" s="220" t="s">
        <v>24659</v>
      </c>
      <c r="B359" s="222" t="s">
        <v>24660</v>
      </c>
      <c r="C359" s="220" t="s">
        <v>24661</v>
      </c>
      <c r="D359" s="220" t="s">
        <v>24281</v>
      </c>
      <c r="E359" s="218" t="s">
        <v>21</v>
      </c>
      <c r="F359" s="220"/>
      <c r="G359" s="220" t="s">
        <v>24661</v>
      </c>
      <c r="H359" s="220"/>
      <c r="I359" s="220"/>
    </row>
    <row r="360">
      <c r="A360" s="218" t="s">
        <v>928</v>
      </c>
      <c r="B360" s="219" t="s">
        <v>961</v>
      </c>
      <c r="C360" s="218" t="s">
        <v>24662</v>
      </c>
      <c r="D360" s="220"/>
      <c r="E360" s="218" t="s">
        <v>21</v>
      </c>
      <c r="F360" s="218" t="s">
        <v>24663</v>
      </c>
      <c r="G360" s="220"/>
      <c r="H360" s="220"/>
      <c r="I360" s="220"/>
    </row>
    <row r="361">
      <c r="A361" s="218" t="s">
        <v>1038</v>
      </c>
      <c r="B361" s="219" t="s">
        <v>1039</v>
      </c>
      <c r="C361" s="218" t="s">
        <v>2567</v>
      </c>
      <c r="D361" s="220"/>
      <c r="E361" s="218" t="s">
        <v>21</v>
      </c>
      <c r="F361" s="218" t="s">
        <v>24664</v>
      </c>
      <c r="G361" s="220"/>
      <c r="H361" s="220"/>
      <c r="I361" s="220"/>
    </row>
    <row r="362">
      <c r="A362" s="220" t="s">
        <v>24665</v>
      </c>
      <c r="B362" s="222" t="s">
        <v>24666</v>
      </c>
      <c r="C362" s="220" t="s">
        <v>24667</v>
      </c>
      <c r="D362" s="220" t="s">
        <v>24668</v>
      </c>
      <c r="E362" s="218" t="s">
        <v>21</v>
      </c>
      <c r="F362" s="220"/>
      <c r="G362" s="220" t="s">
        <v>24667</v>
      </c>
      <c r="H362" s="220"/>
      <c r="I362" s="220"/>
    </row>
    <row r="363">
      <c r="A363" s="220" t="s">
        <v>269</v>
      </c>
      <c r="B363" s="229" t="s">
        <v>270</v>
      </c>
      <c r="C363" s="220" t="s">
        <v>24669</v>
      </c>
      <c r="D363" s="220" t="s">
        <v>24670</v>
      </c>
      <c r="E363" s="218" t="s">
        <v>21</v>
      </c>
      <c r="F363" s="220"/>
      <c r="G363" s="220" t="s">
        <v>24669</v>
      </c>
      <c r="H363" s="220"/>
      <c r="I363" s="220"/>
    </row>
    <row r="364">
      <c r="A364" s="220" t="s">
        <v>24671</v>
      </c>
      <c r="B364" s="222" t="s">
        <v>24672</v>
      </c>
      <c r="C364" s="220" t="s">
        <v>24673</v>
      </c>
      <c r="D364" s="220" t="s">
        <v>24674</v>
      </c>
      <c r="E364" s="218" t="s">
        <v>21</v>
      </c>
      <c r="F364" s="220" t="s">
        <v>24671</v>
      </c>
      <c r="G364" s="220" t="s">
        <v>24673</v>
      </c>
      <c r="H364" s="220"/>
      <c r="I364" s="220"/>
    </row>
    <row r="365">
      <c r="A365" s="218" t="s">
        <v>2104</v>
      </c>
      <c r="B365" s="219" t="s">
        <v>1601</v>
      </c>
      <c r="C365" s="218" t="s">
        <v>24675</v>
      </c>
      <c r="D365" s="220"/>
      <c r="E365" s="218" t="s">
        <v>60</v>
      </c>
      <c r="F365" s="220"/>
      <c r="G365" s="220"/>
      <c r="H365" s="220"/>
      <c r="I365" s="220"/>
    </row>
    <row r="366">
      <c r="A366" s="238" t="s">
        <v>418</v>
      </c>
      <c r="B366" s="238" t="s">
        <v>419</v>
      </c>
      <c r="C366" s="218" t="s">
        <v>24676</v>
      </c>
      <c r="D366" s="220"/>
      <c r="E366" s="218" t="s">
        <v>60</v>
      </c>
      <c r="F366" s="220"/>
      <c r="G366" s="220"/>
      <c r="H366" s="220"/>
      <c r="I366" s="220"/>
    </row>
    <row r="367">
      <c r="A367" s="220" t="s">
        <v>2028</v>
      </c>
      <c r="B367" s="222" t="s">
        <v>2029</v>
      </c>
      <c r="C367" s="220" t="s">
        <v>24677</v>
      </c>
      <c r="D367" s="220" t="s">
        <v>24678</v>
      </c>
      <c r="E367" s="218" t="s">
        <v>21</v>
      </c>
      <c r="F367" s="220" t="s">
        <v>23358</v>
      </c>
      <c r="G367" s="220" t="s">
        <v>24677</v>
      </c>
      <c r="H367" s="220"/>
      <c r="I367" s="220"/>
    </row>
    <row r="368">
      <c r="A368" s="218" t="s">
        <v>1571</v>
      </c>
      <c r="B368" s="219" t="s">
        <v>1572</v>
      </c>
      <c r="C368" s="218" t="s">
        <v>24679</v>
      </c>
      <c r="D368" s="218" t="s">
        <v>24680</v>
      </c>
      <c r="E368" s="218" t="s">
        <v>60</v>
      </c>
      <c r="F368" s="218" t="s">
        <v>24544</v>
      </c>
      <c r="G368" s="220"/>
      <c r="H368" s="220"/>
      <c r="I368" s="220"/>
    </row>
    <row r="369">
      <c r="A369" s="220" t="s">
        <v>24681</v>
      </c>
      <c r="B369" s="222" t="s">
        <v>24682</v>
      </c>
      <c r="C369" s="220" t="s">
        <v>24683</v>
      </c>
      <c r="D369" s="220" t="s">
        <v>24684</v>
      </c>
      <c r="E369" s="218" t="s">
        <v>21</v>
      </c>
      <c r="F369" s="220" t="s">
        <v>24685</v>
      </c>
      <c r="G369" s="220" t="s">
        <v>24683</v>
      </c>
      <c r="H369" s="220"/>
      <c r="I369" s="220"/>
    </row>
    <row r="370">
      <c r="A370" s="218" t="s">
        <v>1822</v>
      </c>
      <c r="B370" s="219" t="s">
        <v>1823</v>
      </c>
      <c r="C370" s="218" t="s">
        <v>24686</v>
      </c>
      <c r="D370" s="220"/>
      <c r="E370" s="218" t="s">
        <v>60</v>
      </c>
      <c r="F370" s="218" t="s">
        <v>24687</v>
      </c>
      <c r="G370" s="220"/>
      <c r="H370" s="220"/>
      <c r="I370" s="220"/>
    </row>
    <row r="371">
      <c r="A371" s="220" t="s">
        <v>205</v>
      </c>
      <c r="B371" s="222" t="s">
        <v>206</v>
      </c>
      <c r="C371" s="220" t="s">
        <v>24688</v>
      </c>
      <c r="D371" s="220" t="s">
        <v>24689</v>
      </c>
      <c r="E371" s="218" t="s">
        <v>21</v>
      </c>
      <c r="F371" s="220" t="s">
        <v>24690</v>
      </c>
      <c r="G371" s="220" t="s">
        <v>24688</v>
      </c>
      <c r="H371" s="220"/>
      <c r="I371" s="220"/>
    </row>
    <row r="372">
      <c r="A372" s="220" t="s">
        <v>24691</v>
      </c>
      <c r="B372" s="222" t="s">
        <v>24692</v>
      </c>
      <c r="C372" s="220" t="s">
        <v>24693</v>
      </c>
      <c r="D372" s="220" t="s">
        <v>24694</v>
      </c>
      <c r="E372" s="218" t="s">
        <v>21</v>
      </c>
      <c r="F372" s="220" t="s">
        <v>24695</v>
      </c>
      <c r="G372" s="220" t="s">
        <v>24693</v>
      </c>
      <c r="H372" s="220"/>
      <c r="I372" s="220"/>
    </row>
    <row r="373">
      <c r="A373" s="220" t="s">
        <v>24696</v>
      </c>
      <c r="B373" s="222" t="s">
        <v>24697</v>
      </c>
      <c r="C373" s="220" t="s">
        <v>24698</v>
      </c>
      <c r="D373" s="220" t="s">
        <v>24699</v>
      </c>
      <c r="E373" s="218" t="s">
        <v>21</v>
      </c>
      <c r="F373" s="220" t="s">
        <v>24700</v>
      </c>
      <c r="G373" s="220" t="s">
        <v>24698</v>
      </c>
      <c r="H373" s="220"/>
      <c r="I373" s="220"/>
    </row>
    <row r="374">
      <c r="A374" s="220" t="s">
        <v>24701</v>
      </c>
      <c r="B374" s="222" t="s">
        <v>24702</v>
      </c>
      <c r="C374" s="220" t="s">
        <v>24703</v>
      </c>
      <c r="D374" s="220" t="s">
        <v>24704</v>
      </c>
      <c r="E374" s="218" t="s">
        <v>21</v>
      </c>
      <c r="F374" s="220" t="s">
        <v>24701</v>
      </c>
      <c r="G374" s="220" t="s">
        <v>24703</v>
      </c>
      <c r="H374" s="220"/>
      <c r="I374" s="220"/>
    </row>
    <row r="375">
      <c r="A375" s="220" t="s">
        <v>24705</v>
      </c>
      <c r="B375" s="222" t="s">
        <v>24706</v>
      </c>
      <c r="C375" s="220" t="s">
        <v>24148</v>
      </c>
      <c r="D375" s="220" t="s">
        <v>24707</v>
      </c>
      <c r="E375" s="218" t="s">
        <v>21</v>
      </c>
      <c r="F375" s="220" t="s">
        <v>24708</v>
      </c>
      <c r="G375" s="220" t="s">
        <v>24148</v>
      </c>
      <c r="H375" s="220"/>
      <c r="I375" s="220"/>
    </row>
    <row r="376">
      <c r="A376" s="220" t="s">
        <v>24709</v>
      </c>
      <c r="B376" s="222" t="s">
        <v>24710</v>
      </c>
      <c r="C376" s="220" t="s">
        <v>24711</v>
      </c>
      <c r="D376" s="220" t="s">
        <v>24712</v>
      </c>
      <c r="E376" s="218" t="s">
        <v>21</v>
      </c>
      <c r="F376" s="220"/>
      <c r="G376" s="220" t="s">
        <v>24711</v>
      </c>
      <c r="H376" s="220"/>
      <c r="I376" s="220"/>
    </row>
    <row r="377">
      <c r="A377" s="220" t="s">
        <v>24713</v>
      </c>
      <c r="B377" s="222" t="s">
        <v>24714</v>
      </c>
      <c r="C377" s="220" t="s">
        <v>24715</v>
      </c>
      <c r="D377" s="220" t="s">
        <v>24716</v>
      </c>
      <c r="E377" s="218" t="s">
        <v>21</v>
      </c>
      <c r="F377" s="220" t="s">
        <v>24717</v>
      </c>
      <c r="G377" s="220" t="s">
        <v>24715</v>
      </c>
      <c r="H377" s="220"/>
      <c r="I377" s="220"/>
    </row>
    <row r="378">
      <c r="A378" s="220" t="s">
        <v>24718</v>
      </c>
      <c r="B378" s="222" t="s">
        <v>24719</v>
      </c>
      <c r="C378" s="220" t="s">
        <v>24720</v>
      </c>
      <c r="D378" s="220" t="s">
        <v>24721</v>
      </c>
      <c r="E378" s="218" t="s">
        <v>21</v>
      </c>
      <c r="F378" s="220" t="s">
        <v>24722</v>
      </c>
      <c r="G378" s="220" t="s">
        <v>24720</v>
      </c>
      <c r="H378" s="220"/>
      <c r="I378" s="220"/>
    </row>
    <row r="379">
      <c r="A379" s="220" t="s">
        <v>2108</v>
      </c>
      <c r="B379" s="219" t="s">
        <v>24723</v>
      </c>
      <c r="C379" s="220" t="s">
        <v>24724</v>
      </c>
      <c r="D379" s="220" t="s">
        <v>24725</v>
      </c>
      <c r="E379" s="218" t="s">
        <v>21</v>
      </c>
      <c r="F379" s="220" t="s">
        <v>24726</v>
      </c>
      <c r="G379" s="220" t="s">
        <v>24724</v>
      </c>
      <c r="H379" s="220"/>
      <c r="I379" s="220"/>
    </row>
    <row r="380">
      <c r="A380" s="220" t="s">
        <v>24727</v>
      </c>
      <c r="B380" s="222" t="s">
        <v>24728</v>
      </c>
      <c r="C380" s="220" t="s">
        <v>24729</v>
      </c>
      <c r="D380" s="220" t="s">
        <v>24730</v>
      </c>
      <c r="E380" s="218" t="s">
        <v>21</v>
      </c>
      <c r="F380" s="220" t="s">
        <v>24731</v>
      </c>
      <c r="G380" s="220" t="s">
        <v>24729</v>
      </c>
      <c r="H380" s="220"/>
      <c r="I380" s="220"/>
    </row>
    <row r="381">
      <c r="A381" s="220" t="s">
        <v>24732</v>
      </c>
      <c r="B381" s="219" t="s">
        <v>2891</v>
      </c>
      <c r="C381" s="220" t="s">
        <v>24733</v>
      </c>
      <c r="D381" s="220" t="s">
        <v>24734</v>
      </c>
      <c r="E381" s="218" t="s">
        <v>21</v>
      </c>
      <c r="F381" s="220" t="s">
        <v>24735</v>
      </c>
      <c r="G381" s="220" t="s">
        <v>24733</v>
      </c>
      <c r="H381" s="220"/>
      <c r="I381" s="220"/>
    </row>
    <row r="382">
      <c r="A382" s="220" t="s">
        <v>24736</v>
      </c>
      <c r="B382" s="219" t="s">
        <v>24737</v>
      </c>
      <c r="C382" s="220" t="s">
        <v>24738</v>
      </c>
      <c r="D382" s="220" t="s">
        <v>24739</v>
      </c>
      <c r="E382" s="218" t="s">
        <v>21</v>
      </c>
      <c r="F382" s="220" t="s">
        <v>24740</v>
      </c>
      <c r="G382" s="220" t="s">
        <v>24738</v>
      </c>
      <c r="H382" s="220"/>
      <c r="I382" s="220"/>
    </row>
    <row r="383">
      <c r="A383" s="220" t="s">
        <v>24741</v>
      </c>
      <c r="B383" s="222" t="s">
        <v>24742</v>
      </c>
      <c r="C383" s="220" t="s">
        <v>24743</v>
      </c>
      <c r="D383" s="220" t="s">
        <v>24744</v>
      </c>
      <c r="E383" s="218" t="s">
        <v>21</v>
      </c>
      <c r="F383" s="220" t="s">
        <v>24741</v>
      </c>
      <c r="G383" s="220" t="s">
        <v>24743</v>
      </c>
      <c r="H383" s="220"/>
      <c r="I383" s="220"/>
    </row>
    <row r="384">
      <c r="A384" s="220" t="s">
        <v>24745</v>
      </c>
      <c r="B384" s="224"/>
      <c r="C384" s="220" t="s">
        <v>24746</v>
      </c>
      <c r="D384" s="220" t="s">
        <v>24747</v>
      </c>
      <c r="E384" s="218" t="s">
        <v>21</v>
      </c>
      <c r="F384" s="220" t="s">
        <v>24745</v>
      </c>
      <c r="G384" s="220" t="s">
        <v>24746</v>
      </c>
      <c r="H384" s="220"/>
      <c r="I384" s="220"/>
    </row>
    <row r="385">
      <c r="A385" s="220" t="s">
        <v>2836</v>
      </c>
      <c r="B385" s="222" t="s">
        <v>24029</v>
      </c>
      <c r="C385" s="220" t="s">
        <v>24748</v>
      </c>
      <c r="D385" s="220" t="s">
        <v>24749</v>
      </c>
      <c r="E385" s="218" t="s">
        <v>21</v>
      </c>
      <c r="F385" s="220" t="s">
        <v>2836</v>
      </c>
      <c r="G385" s="220" t="s">
        <v>24748</v>
      </c>
      <c r="H385" s="220"/>
      <c r="I385" s="220"/>
    </row>
    <row r="386">
      <c r="A386" s="220" t="s">
        <v>24750</v>
      </c>
      <c r="B386" s="219" t="s">
        <v>24751</v>
      </c>
      <c r="C386" s="220" t="s">
        <v>24752</v>
      </c>
      <c r="D386" s="220" t="s">
        <v>24753</v>
      </c>
      <c r="E386" s="218" t="s">
        <v>21</v>
      </c>
      <c r="F386" s="220" t="s">
        <v>24754</v>
      </c>
      <c r="G386" s="220" t="s">
        <v>24752</v>
      </c>
      <c r="H386" s="220"/>
      <c r="I386" s="220"/>
    </row>
    <row r="387">
      <c r="A387" s="220" t="s">
        <v>22720</v>
      </c>
      <c r="B387" s="222" t="s">
        <v>24755</v>
      </c>
      <c r="C387" s="220" t="s">
        <v>24756</v>
      </c>
      <c r="D387" s="220" t="s">
        <v>24757</v>
      </c>
      <c r="E387" s="218" t="s">
        <v>21</v>
      </c>
      <c r="F387" s="220" t="s">
        <v>22720</v>
      </c>
      <c r="G387" s="220" t="s">
        <v>24756</v>
      </c>
      <c r="H387" s="220"/>
      <c r="I387" s="220"/>
    </row>
    <row r="388">
      <c r="A388" s="220" t="s">
        <v>24758</v>
      </c>
      <c r="B388" s="222" t="s">
        <v>24759</v>
      </c>
      <c r="C388" s="220" t="s">
        <v>24016</v>
      </c>
      <c r="D388" s="220" t="s">
        <v>24760</v>
      </c>
      <c r="E388" s="218" t="s">
        <v>21</v>
      </c>
      <c r="F388" s="220" t="s">
        <v>24758</v>
      </c>
      <c r="G388" s="220" t="s">
        <v>24016</v>
      </c>
      <c r="H388" s="220"/>
      <c r="I388" s="220"/>
    </row>
    <row r="389">
      <c r="A389" s="218" t="s">
        <v>1210</v>
      </c>
      <c r="B389" s="219" t="s">
        <v>306</v>
      </c>
      <c r="C389" s="218" t="s">
        <v>24761</v>
      </c>
      <c r="D389" s="220"/>
      <c r="E389" s="218" t="s">
        <v>21</v>
      </c>
      <c r="F389" s="218" t="s">
        <v>2836</v>
      </c>
      <c r="G389" s="220"/>
      <c r="H389" s="220"/>
      <c r="I389" s="220"/>
    </row>
    <row r="390">
      <c r="A390" s="220" t="s">
        <v>24762</v>
      </c>
      <c r="B390" s="222" t="s">
        <v>24763</v>
      </c>
      <c r="C390" s="220" t="s">
        <v>24764</v>
      </c>
      <c r="D390" s="220"/>
      <c r="E390" s="218" t="s">
        <v>21</v>
      </c>
      <c r="F390" s="220" t="s">
        <v>24762</v>
      </c>
      <c r="G390" s="220" t="s">
        <v>24764</v>
      </c>
      <c r="H390" s="220"/>
      <c r="I390" s="220"/>
    </row>
    <row r="391">
      <c r="A391" s="220" t="s">
        <v>24765</v>
      </c>
      <c r="B391" s="222" t="s">
        <v>24766</v>
      </c>
      <c r="C391" s="220" t="s">
        <v>24767</v>
      </c>
      <c r="D391" s="220" t="s">
        <v>24768</v>
      </c>
      <c r="E391" s="218" t="s">
        <v>21</v>
      </c>
      <c r="F391" s="220" t="s">
        <v>24765</v>
      </c>
      <c r="G391" s="220" t="s">
        <v>24767</v>
      </c>
      <c r="H391" s="220"/>
      <c r="I391" s="220"/>
    </row>
    <row r="392">
      <c r="A392" s="220" t="s">
        <v>24769</v>
      </c>
      <c r="B392" s="222" t="s">
        <v>24770</v>
      </c>
      <c r="C392" s="220" t="s">
        <v>24771</v>
      </c>
      <c r="D392" s="220"/>
      <c r="E392" s="218" t="s">
        <v>21</v>
      </c>
      <c r="F392" s="220" t="s">
        <v>24769</v>
      </c>
      <c r="G392" s="220" t="s">
        <v>24771</v>
      </c>
      <c r="H392" s="220"/>
      <c r="I392" s="220"/>
    </row>
    <row r="393">
      <c r="A393" s="220" t="s">
        <v>24772</v>
      </c>
      <c r="B393" s="222" t="s">
        <v>24773</v>
      </c>
      <c r="C393" s="220" t="s">
        <v>24774</v>
      </c>
      <c r="D393" s="220" t="s">
        <v>24775</v>
      </c>
      <c r="E393" s="218" t="s">
        <v>21</v>
      </c>
      <c r="F393" s="220" t="s">
        <v>24772</v>
      </c>
      <c r="G393" s="220" t="s">
        <v>24774</v>
      </c>
      <c r="H393" s="220"/>
      <c r="I393" s="220"/>
    </row>
    <row r="394">
      <c r="A394" s="220" t="s">
        <v>24776</v>
      </c>
      <c r="B394" s="219" t="s">
        <v>24777</v>
      </c>
      <c r="C394" s="220" t="s">
        <v>24778</v>
      </c>
      <c r="D394" s="220" t="s">
        <v>24779</v>
      </c>
      <c r="E394" s="218" t="s">
        <v>21</v>
      </c>
      <c r="F394" s="220" t="s">
        <v>24776</v>
      </c>
      <c r="G394" s="220" t="s">
        <v>24778</v>
      </c>
      <c r="H394" s="220"/>
      <c r="I394" s="220"/>
    </row>
    <row r="395">
      <c r="A395" s="220" t="s">
        <v>24780</v>
      </c>
      <c r="B395" s="222" t="s">
        <v>24781</v>
      </c>
      <c r="C395" s="220" t="s">
        <v>24782</v>
      </c>
      <c r="D395" s="220" t="s">
        <v>24783</v>
      </c>
      <c r="E395" s="218" t="s">
        <v>21</v>
      </c>
      <c r="F395" s="220" t="s">
        <v>24784</v>
      </c>
      <c r="G395" s="220" t="s">
        <v>24782</v>
      </c>
      <c r="H395" s="220"/>
      <c r="I395" s="220"/>
    </row>
    <row r="396">
      <c r="A396" s="220" t="s">
        <v>24785</v>
      </c>
      <c r="B396" s="222" t="s">
        <v>24786</v>
      </c>
      <c r="C396" s="220" t="s">
        <v>24787</v>
      </c>
      <c r="D396" s="220" t="s">
        <v>24788</v>
      </c>
      <c r="E396" s="218" t="s">
        <v>21</v>
      </c>
      <c r="F396" s="220" t="s">
        <v>24789</v>
      </c>
      <c r="G396" s="220" t="s">
        <v>24787</v>
      </c>
      <c r="H396" s="220"/>
      <c r="I396" s="220"/>
    </row>
    <row r="397">
      <c r="A397" s="220" t="s">
        <v>24790</v>
      </c>
      <c r="B397" s="222" t="s">
        <v>24791</v>
      </c>
      <c r="C397" s="220" t="s">
        <v>24792</v>
      </c>
      <c r="D397" s="220" t="s">
        <v>24793</v>
      </c>
      <c r="E397" s="218" t="s">
        <v>21</v>
      </c>
      <c r="F397" s="220"/>
      <c r="G397" s="220" t="s">
        <v>24792</v>
      </c>
      <c r="H397" s="220"/>
      <c r="I397" s="220"/>
    </row>
    <row r="398">
      <c r="A398" s="220" t="s">
        <v>24794</v>
      </c>
      <c r="B398" s="222" t="s">
        <v>24795</v>
      </c>
      <c r="C398" s="220" t="s">
        <v>24796</v>
      </c>
      <c r="D398" s="220" t="s">
        <v>24797</v>
      </c>
      <c r="E398" s="218" t="s">
        <v>21</v>
      </c>
      <c r="F398" s="220" t="s">
        <v>24794</v>
      </c>
      <c r="G398" s="220" t="s">
        <v>24796</v>
      </c>
      <c r="H398" s="220"/>
      <c r="I398" s="220"/>
    </row>
    <row r="399">
      <c r="A399" s="220" t="s">
        <v>24798</v>
      </c>
      <c r="B399" s="222" t="s">
        <v>24799</v>
      </c>
      <c r="C399" s="220" t="s">
        <v>24800</v>
      </c>
      <c r="D399" s="220" t="s">
        <v>24801</v>
      </c>
      <c r="E399" s="218" t="s">
        <v>21</v>
      </c>
      <c r="F399" s="220"/>
      <c r="G399" s="220" t="s">
        <v>24800</v>
      </c>
      <c r="H399" s="220"/>
      <c r="I399" s="220"/>
    </row>
    <row r="400">
      <c r="A400" s="218" t="s">
        <v>166</v>
      </c>
      <c r="B400" s="219" t="s">
        <v>167</v>
      </c>
      <c r="C400" s="220"/>
      <c r="D400" s="220"/>
      <c r="E400" s="218" t="s">
        <v>52</v>
      </c>
      <c r="F400" s="220"/>
      <c r="G400" s="220"/>
      <c r="H400" s="220"/>
      <c r="I400" s="220"/>
    </row>
    <row r="401">
      <c r="A401" s="220" t="s">
        <v>24802</v>
      </c>
      <c r="B401" s="222" t="s">
        <v>24803</v>
      </c>
      <c r="C401" s="220" t="s">
        <v>24804</v>
      </c>
      <c r="D401" s="220" t="s">
        <v>24805</v>
      </c>
      <c r="E401" s="218" t="s">
        <v>21</v>
      </c>
      <c r="F401" s="220" t="s">
        <v>24802</v>
      </c>
      <c r="G401" s="220" t="s">
        <v>24804</v>
      </c>
      <c r="H401" s="220"/>
      <c r="I401" s="220"/>
    </row>
    <row r="402">
      <c r="A402" s="220" t="s">
        <v>24806</v>
      </c>
      <c r="B402" s="222" t="s">
        <v>24807</v>
      </c>
      <c r="C402" s="220" t="s">
        <v>24808</v>
      </c>
      <c r="D402" s="220" t="s">
        <v>24809</v>
      </c>
      <c r="E402" s="218" t="s">
        <v>21</v>
      </c>
      <c r="F402" s="220" t="s">
        <v>24806</v>
      </c>
      <c r="G402" s="220" t="s">
        <v>24808</v>
      </c>
      <c r="H402" s="220"/>
      <c r="I402" s="220"/>
    </row>
    <row r="403">
      <c r="A403" s="218" t="s">
        <v>1170</v>
      </c>
      <c r="B403" s="222"/>
      <c r="C403" s="220"/>
      <c r="D403" s="220"/>
      <c r="E403" s="218" t="s">
        <v>116</v>
      </c>
      <c r="F403" s="220"/>
      <c r="G403" s="220"/>
      <c r="H403" s="220"/>
      <c r="I403" s="220"/>
    </row>
    <row r="404">
      <c r="A404" s="218" t="s">
        <v>30</v>
      </c>
      <c r="B404" s="222" t="s">
        <v>31</v>
      </c>
      <c r="C404" s="220" t="s">
        <v>24810</v>
      </c>
      <c r="D404" s="220" t="s">
        <v>24811</v>
      </c>
      <c r="E404" s="218" t="s">
        <v>21</v>
      </c>
      <c r="F404" s="220" t="s">
        <v>24812</v>
      </c>
      <c r="G404" s="220" t="s">
        <v>24810</v>
      </c>
      <c r="H404" s="220"/>
      <c r="I404" s="220"/>
    </row>
    <row r="405">
      <c r="A405" s="220" t="s">
        <v>155</v>
      </c>
      <c r="B405" s="222" t="s">
        <v>156</v>
      </c>
      <c r="C405" s="220" t="s">
        <v>24813</v>
      </c>
      <c r="D405" s="220" t="s">
        <v>24814</v>
      </c>
      <c r="E405" s="218" t="s">
        <v>21</v>
      </c>
      <c r="F405" s="220" t="s">
        <v>23721</v>
      </c>
      <c r="G405" s="220" t="s">
        <v>24813</v>
      </c>
      <c r="H405" s="220"/>
      <c r="I405" s="220"/>
    </row>
    <row r="406">
      <c r="A406" s="218" t="s">
        <v>1251</v>
      </c>
      <c r="B406" s="219" t="s">
        <v>1252</v>
      </c>
      <c r="C406" s="218" t="s">
        <v>24815</v>
      </c>
      <c r="D406" s="218" t="s">
        <v>24816</v>
      </c>
      <c r="E406" s="218" t="s">
        <v>60</v>
      </c>
      <c r="F406" s="218" t="s">
        <v>23831</v>
      </c>
      <c r="G406" s="220"/>
      <c r="H406" s="220"/>
      <c r="I406" s="220"/>
    </row>
    <row r="407">
      <c r="A407" s="218" t="s">
        <v>211</v>
      </c>
      <c r="B407" s="222"/>
      <c r="C407" s="220"/>
      <c r="D407" s="220"/>
      <c r="E407" s="218" t="s">
        <v>52</v>
      </c>
      <c r="F407" s="220"/>
      <c r="G407" s="220"/>
      <c r="H407" s="220"/>
      <c r="I407" s="220"/>
    </row>
    <row r="408">
      <c r="A408" s="220" t="s">
        <v>24817</v>
      </c>
      <c r="B408" s="222" t="s">
        <v>24818</v>
      </c>
      <c r="C408" s="220" t="s">
        <v>24819</v>
      </c>
      <c r="D408" s="220" t="s">
        <v>24820</v>
      </c>
      <c r="E408" s="218" t="s">
        <v>21</v>
      </c>
      <c r="F408" s="220"/>
      <c r="G408" s="220" t="s">
        <v>24819</v>
      </c>
      <c r="H408" s="220"/>
      <c r="I408" s="220"/>
    </row>
    <row r="409">
      <c r="A409" s="218" t="s">
        <v>663</v>
      </c>
      <c r="B409" s="239" t="s">
        <v>1016</v>
      </c>
      <c r="C409" s="218" t="s">
        <v>22015</v>
      </c>
      <c r="D409" s="220"/>
      <c r="E409" s="218" t="s">
        <v>21</v>
      </c>
      <c r="F409" s="220"/>
      <c r="G409" s="220"/>
      <c r="H409" s="220"/>
      <c r="I409" s="220"/>
    </row>
    <row r="410">
      <c r="A410" s="220" t="s">
        <v>24821</v>
      </c>
      <c r="B410" s="219" t="s">
        <v>24822</v>
      </c>
      <c r="C410" s="220"/>
      <c r="D410" s="220" t="s">
        <v>24823</v>
      </c>
      <c r="E410" s="218" t="s">
        <v>21</v>
      </c>
      <c r="F410" s="220" t="s">
        <v>24824</v>
      </c>
      <c r="G410" s="220"/>
      <c r="H410" s="220"/>
      <c r="I410" s="220"/>
    </row>
    <row r="411">
      <c r="A411" s="220" t="s">
        <v>24825</v>
      </c>
      <c r="B411" s="222" t="s">
        <v>24826</v>
      </c>
      <c r="C411" s="220" t="s">
        <v>24827</v>
      </c>
      <c r="D411" s="220" t="s">
        <v>24828</v>
      </c>
      <c r="E411" s="218" t="s">
        <v>21</v>
      </c>
      <c r="F411" s="220" t="s">
        <v>23831</v>
      </c>
      <c r="G411" s="220" t="s">
        <v>24827</v>
      </c>
      <c r="H411" s="220"/>
      <c r="I411" s="220"/>
    </row>
    <row r="412">
      <c r="A412" s="220" t="s">
        <v>24829</v>
      </c>
      <c r="B412" s="222" t="s">
        <v>24830</v>
      </c>
      <c r="C412" s="220" t="s">
        <v>24831</v>
      </c>
      <c r="D412" s="220" t="s">
        <v>24832</v>
      </c>
      <c r="E412" s="218" t="s">
        <v>21</v>
      </c>
      <c r="F412" s="220" t="s">
        <v>401</v>
      </c>
      <c r="G412" s="220" t="s">
        <v>24831</v>
      </c>
      <c r="H412" s="220"/>
      <c r="I412" s="220"/>
    </row>
    <row r="413">
      <c r="A413" s="220" t="s">
        <v>24833</v>
      </c>
      <c r="B413" s="222" t="s">
        <v>24834</v>
      </c>
      <c r="C413" s="220" t="s">
        <v>24835</v>
      </c>
      <c r="D413" s="220"/>
      <c r="E413" s="218" t="s">
        <v>21</v>
      </c>
      <c r="F413" s="220"/>
      <c r="G413" s="220" t="s">
        <v>24835</v>
      </c>
      <c r="H413" s="220"/>
      <c r="I413" s="220"/>
    </row>
    <row r="414">
      <c r="A414" s="234" t="s">
        <v>1526</v>
      </c>
      <c r="B414" s="225" t="s">
        <v>1527</v>
      </c>
      <c r="C414" s="234" t="s">
        <v>24836</v>
      </c>
      <c r="D414" s="235"/>
      <c r="E414" s="234" t="s">
        <v>21</v>
      </c>
      <c r="F414" s="234" t="s">
        <v>24837</v>
      </c>
      <c r="G414" s="235"/>
      <c r="H414" s="235"/>
      <c r="I414" s="235"/>
    </row>
    <row r="415">
      <c r="A415" s="220" t="s">
        <v>24838</v>
      </c>
      <c r="B415" s="222" t="s">
        <v>24839</v>
      </c>
      <c r="C415" s="220" t="s">
        <v>24840</v>
      </c>
      <c r="D415" s="220" t="s">
        <v>24841</v>
      </c>
      <c r="E415" s="218" t="s">
        <v>21</v>
      </c>
      <c r="F415" s="220" t="s">
        <v>24838</v>
      </c>
      <c r="G415" s="220" t="s">
        <v>24840</v>
      </c>
      <c r="H415" s="220"/>
      <c r="I415" s="220"/>
    </row>
    <row r="416">
      <c r="A416" s="218" t="s">
        <v>24842</v>
      </c>
      <c r="B416" s="219" t="s">
        <v>832</v>
      </c>
      <c r="C416" s="220" t="s">
        <v>24843</v>
      </c>
      <c r="D416" s="220" t="s">
        <v>24844</v>
      </c>
      <c r="E416" s="218" t="s">
        <v>21</v>
      </c>
      <c r="F416" s="220"/>
      <c r="G416" s="220" t="s">
        <v>24843</v>
      </c>
      <c r="H416" s="220"/>
      <c r="I416" s="220"/>
    </row>
    <row r="417">
      <c r="A417" s="218" t="s">
        <v>724</v>
      </c>
      <c r="B417" s="219" t="s">
        <v>1015</v>
      </c>
      <c r="C417" s="220"/>
      <c r="D417" s="220"/>
      <c r="E417" s="218" t="s">
        <v>52</v>
      </c>
      <c r="F417" s="220"/>
      <c r="G417" s="220"/>
      <c r="H417" s="220"/>
      <c r="I417" s="220"/>
    </row>
    <row r="418">
      <c r="A418" s="220" t="s">
        <v>24845</v>
      </c>
      <c r="B418" s="222" t="s">
        <v>24846</v>
      </c>
      <c r="C418" s="220" t="s">
        <v>24847</v>
      </c>
      <c r="D418" s="220" t="s">
        <v>24848</v>
      </c>
      <c r="E418" s="218" t="s">
        <v>21</v>
      </c>
      <c r="F418" s="220"/>
      <c r="G418" s="220" t="s">
        <v>24847</v>
      </c>
      <c r="H418" s="220"/>
      <c r="I418" s="220"/>
    </row>
    <row r="419">
      <c r="A419" s="218" t="s">
        <v>24849</v>
      </c>
      <c r="B419" s="222"/>
      <c r="C419" s="220"/>
      <c r="D419" s="220"/>
      <c r="E419" s="218" t="s">
        <v>21</v>
      </c>
      <c r="F419" s="220"/>
      <c r="G419" s="220"/>
      <c r="H419" s="220"/>
      <c r="I419" s="220"/>
    </row>
    <row r="420">
      <c r="A420" s="220" t="s">
        <v>24850</v>
      </c>
      <c r="B420" s="222" t="s">
        <v>24851</v>
      </c>
      <c r="C420" s="220" t="s">
        <v>24852</v>
      </c>
      <c r="D420" s="220" t="s">
        <v>24853</v>
      </c>
      <c r="E420" s="218" t="s">
        <v>21</v>
      </c>
      <c r="F420" s="220"/>
      <c r="G420" s="220" t="s">
        <v>24852</v>
      </c>
      <c r="H420" s="220"/>
      <c r="I420" s="220"/>
    </row>
    <row r="421">
      <c r="A421" s="220" t="s">
        <v>24854</v>
      </c>
      <c r="B421" s="222" t="s">
        <v>24855</v>
      </c>
      <c r="C421" s="220" t="s">
        <v>24856</v>
      </c>
      <c r="D421" s="220" t="s">
        <v>24857</v>
      </c>
      <c r="E421" s="218" t="s">
        <v>21</v>
      </c>
      <c r="F421" s="220" t="s">
        <v>1535</v>
      </c>
      <c r="G421" s="220" t="s">
        <v>24856</v>
      </c>
      <c r="H421" s="220"/>
      <c r="I421" s="220"/>
    </row>
    <row r="422">
      <c r="A422" s="218" t="s">
        <v>195</v>
      </c>
      <c r="B422" s="225" t="s">
        <v>1070</v>
      </c>
      <c r="C422" s="218" t="s">
        <v>24858</v>
      </c>
      <c r="D422" s="220" t="s">
        <v>24859</v>
      </c>
      <c r="E422" s="218" t="s">
        <v>21</v>
      </c>
      <c r="F422" s="218" t="s">
        <v>2098</v>
      </c>
      <c r="G422" s="220"/>
      <c r="H422" s="220"/>
      <c r="I422" s="220"/>
    </row>
    <row r="423">
      <c r="A423" s="218" t="s">
        <v>1642</v>
      </c>
      <c r="B423" s="219" t="s">
        <v>1643</v>
      </c>
      <c r="C423" s="220"/>
      <c r="D423" s="218" t="s">
        <v>24860</v>
      </c>
      <c r="E423" s="218" t="s">
        <v>52</v>
      </c>
      <c r="F423" s="218" t="s">
        <v>1798</v>
      </c>
      <c r="G423" s="220"/>
      <c r="H423" s="220"/>
      <c r="I423" s="220"/>
    </row>
    <row r="424">
      <c r="A424" s="220" t="s">
        <v>24861</v>
      </c>
      <c r="B424" s="222" t="s">
        <v>24862</v>
      </c>
      <c r="C424" s="220" t="s">
        <v>24863</v>
      </c>
      <c r="D424" s="220" t="s">
        <v>24864</v>
      </c>
      <c r="E424" s="218" t="s">
        <v>21</v>
      </c>
      <c r="F424" s="220" t="s">
        <v>24861</v>
      </c>
      <c r="G424" s="220" t="s">
        <v>24863</v>
      </c>
      <c r="H424" s="220"/>
      <c r="I424" s="220"/>
    </row>
    <row r="425">
      <c r="A425" s="220" t="s">
        <v>24222</v>
      </c>
      <c r="B425" s="222" t="s">
        <v>24865</v>
      </c>
      <c r="C425" s="220" t="s">
        <v>24866</v>
      </c>
      <c r="D425" s="220" t="s">
        <v>24867</v>
      </c>
      <c r="E425" s="218" t="s">
        <v>21</v>
      </c>
      <c r="F425" s="220" t="s">
        <v>24222</v>
      </c>
      <c r="G425" s="220" t="s">
        <v>24866</v>
      </c>
      <c r="H425" s="220"/>
      <c r="I425" s="220"/>
    </row>
    <row r="426">
      <c r="A426" s="220" t="s">
        <v>24868</v>
      </c>
      <c r="B426" s="224"/>
      <c r="C426" s="220" t="s">
        <v>24869</v>
      </c>
      <c r="D426" s="220" t="s">
        <v>24870</v>
      </c>
      <c r="E426" s="218" t="s">
        <v>21</v>
      </c>
      <c r="F426" s="220" t="s">
        <v>24868</v>
      </c>
      <c r="G426" s="220" t="s">
        <v>24869</v>
      </c>
      <c r="H426" s="220"/>
      <c r="I426" s="220"/>
    </row>
    <row r="427">
      <c r="A427" s="220" t="s">
        <v>24871</v>
      </c>
      <c r="B427" s="219" t="s">
        <v>24872</v>
      </c>
      <c r="C427" s="220" t="s">
        <v>24873</v>
      </c>
      <c r="D427" s="220" t="s">
        <v>24874</v>
      </c>
      <c r="E427" s="218" t="s">
        <v>21</v>
      </c>
      <c r="F427" s="220"/>
      <c r="G427" s="220" t="s">
        <v>24873</v>
      </c>
      <c r="H427" s="220"/>
      <c r="I427" s="220"/>
    </row>
    <row r="428">
      <c r="A428" s="220" t="s">
        <v>24875</v>
      </c>
      <c r="B428" s="219" t="s">
        <v>24876</v>
      </c>
      <c r="C428" s="220" t="s">
        <v>24877</v>
      </c>
      <c r="D428" s="220" t="s">
        <v>24878</v>
      </c>
      <c r="E428" s="218" t="s">
        <v>52</v>
      </c>
      <c r="F428" s="220" t="s">
        <v>24875</v>
      </c>
      <c r="G428" s="220" t="s">
        <v>24877</v>
      </c>
      <c r="H428" s="220"/>
      <c r="I428" s="220"/>
    </row>
    <row r="429">
      <c r="A429" s="220" t="s">
        <v>24879</v>
      </c>
      <c r="B429" s="222" t="s">
        <v>24880</v>
      </c>
      <c r="C429" s="220" t="s">
        <v>24881</v>
      </c>
      <c r="D429" s="220" t="s">
        <v>24882</v>
      </c>
      <c r="E429" s="218" t="s">
        <v>21</v>
      </c>
      <c r="F429" s="220" t="s">
        <v>24883</v>
      </c>
      <c r="G429" s="220" t="s">
        <v>24881</v>
      </c>
      <c r="H429" s="220"/>
      <c r="I429" s="220"/>
    </row>
    <row r="430">
      <c r="A430" s="220" t="s">
        <v>340</v>
      </c>
      <c r="B430" s="222" t="s">
        <v>341</v>
      </c>
      <c r="C430" s="220" t="s">
        <v>24884</v>
      </c>
      <c r="D430" s="220" t="s">
        <v>24885</v>
      </c>
      <c r="E430" s="218" t="s">
        <v>21</v>
      </c>
      <c r="F430" s="220" t="s">
        <v>24886</v>
      </c>
      <c r="G430" s="220" t="s">
        <v>24884</v>
      </c>
      <c r="H430" s="220"/>
      <c r="I430" s="220"/>
    </row>
    <row r="431">
      <c r="A431" s="218" t="s">
        <v>82</v>
      </c>
      <c r="B431" s="222"/>
      <c r="C431" s="218" t="s">
        <v>24887</v>
      </c>
      <c r="D431" s="220"/>
      <c r="E431" s="218" t="s">
        <v>21</v>
      </c>
      <c r="F431" s="220"/>
      <c r="G431" s="220"/>
      <c r="H431" s="220"/>
      <c r="I431" s="220"/>
    </row>
    <row r="432">
      <c r="A432" s="218" t="s">
        <v>84</v>
      </c>
      <c r="B432" s="219" t="s">
        <v>85</v>
      </c>
      <c r="C432" s="220"/>
      <c r="D432" s="220"/>
      <c r="E432" s="218" t="s">
        <v>52</v>
      </c>
      <c r="F432" s="220"/>
      <c r="G432" s="220"/>
      <c r="H432" s="220"/>
      <c r="I432" s="220"/>
    </row>
    <row r="433">
      <c r="A433" s="218" t="s">
        <v>24888</v>
      </c>
      <c r="B433" s="219" t="s">
        <v>24889</v>
      </c>
      <c r="C433" s="220"/>
      <c r="D433" s="220"/>
      <c r="E433" s="218" t="s">
        <v>52</v>
      </c>
      <c r="F433" s="220"/>
      <c r="G433" s="220"/>
      <c r="H433" s="220"/>
      <c r="I433" s="220"/>
    </row>
    <row r="434">
      <c r="A434" s="220" t="s">
        <v>24890</v>
      </c>
      <c r="B434" s="219" t="s">
        <v>24891</v>
      </c>
      <c r="C434" s="220" t="s">
        <v>24892</v>
      </c>
      <c r="D434" s="220" t="s">
        <v>24893</v>
      </c>
      <c r="E434" s="218" t="s">
        <v>21</v>
      </c>
      <c r="F434" s="220" t="s">
        <v>24890</v>
      </c>
      <c r="G434" s="220" t="s">
        <v>24892</v>
      </c>
      <c r="H434" s="220"/>
      <c r="I434" s="220"/>
    </row>
    <row r="435">
      <c r="A435" s="220" t="s">
        <v>24894</v>
      </c>
      <c r="B435" s="219" t="s">
        <v>24895</v>
      </c>
      <c r="C435" s="220" t="s">
        <v>24896</v>
      </c>
      <c r="D435" s="220" t="s">
        <v>24897</v>
      </c>
      <c r="E435" s="218" t="s">
        <v>21</v>
      </c>
      <c r="F435" s="220" t="s">
        <v>24894</v>
      </c>
      <c r="G435" s="220" t="s">
        <v>24896</v>
      </c>
      <c r="H435" s="220"/>
      <c r="I435" s="220"/>
    </row>
    <row r="436">
      <c r="A436" s="218" t="s">
        <v>515</v>
      </c>
      <c r="B436" s="225" t="s">
        <v>516</v>
      </c>
      <c r="C436" s="220"/>
      <c r="D436" s="220"/>
      <c r="E436" s="218" t="s">
        <v>52</v>
      </c>
      <c r="F436" s="220"/>
      <c r="G436" s="220"/>
      <c r="H436" s="220"/>
      <c r="I436" s="220"/>
    </row>
    <row r="437">
      <c r="A437" s="220" t="s">
        <v>24898</v>
      </c>
      <c r="B437" s="222" t="s">
        <v>24899</v>
      </c>
      <c r="C437" s="220" t="s">
        <v>24900</v>
      </c>
      <c r="D437" s="220" t="s">
        <v>24901</v>
      </c>
      <c r="E437" s="218" t="s">
        <v>21</v>
      </c>
      <c r="F437" s="220" t="s">
        <v>24898</v>
      </c>
      <c r="G437" s="220" t="s">
        <v>24900</v>
      </c>
      <c r="H437" s="220"/>
      <c r="I437" s="220"/>
    </row>
    <row r="438">
      <c r="A438" s="220" t="s">
        <v>24902</v>
      </c>
      <c r="B438" s="224"/>
      <c r="C438" s="220" t="s">
        <v>24903</v>
      </c>
      <c r="D438" s="220" t="s">
        <v>24904</v>
      </c>
      <c r="E438" s="218" t="s">
        <v>21</v>
      </c>
      <c r="F438" s="220" t="s">
        <v>24905</v>
      </c>
      <c r="G438" s="220" t="s">
        <v>24903</v>
      </c>
      <c r="H438" s="220"/>
      <c r="I438" s="220"/>
    </row>
    <row r="439">
      <c r="A439" s="220" t="s">
        <v>1445</v>
      </c>
      <c r="B439" s="222" t="s">
        <v>1446</v>
      </c>
      <c r="C439" s="220" t="s">
        <v>24906</v>
      </c>
      <c r="D439" s="220" t="s">
        <v>24907</v>
      </c>
      <c r="E439" s="218" t="s">
        <v>52</v>
      </c>
      <c r="F439" s="220" t="s">
        <v>24908</v>
      </c>
      <c r="G439" s="220" t="s">
        <v>24906</v>
      </c>
      <c r="H439" s="220"/>
      <c r="I439" s="220"/>
    </row>
    <row r="440">
      <c r="A440" s="218" t="s">
        <v>114</v>
      </c>
      <c r="B440" s="222" t="s">
        <v>115</v>
      </c>
      <c r="C440" s="220" t="s">
        <v>24909</v>
      </c>
      <c r="D440" s="220" t="s">
        <v>24910</v>
      </c>
      <c r="E440" s="218" t="s">
        <v>21</v>
      </c>
      <c r="F440" s="220" t="s">
        <v>24911</v>
      </c>
      <c r="G440" s="220" t="s">
        <v>24909</v>
      </c>
      <c r="H440" s="220"/>
      <c r="I440" s="220"/>
    </row>
    <row r="441">
      <c r="A441" s="220" t="s">
        <v>24912</v>
      </c>
      <c r="B441" s="222" t="s">
        <v>24913</v>
      </c>
      <c r="C441" s="220" t="s">
        <v>24914</v>
      </c>
      <c r="D441" s="220" t="s">
        <v>24915</v>
      </c>
      <c r="E441" s="218" t="s">
        <v>21</v>
      </c>
      <c r="F441" s="220" t="s">
        <v>24912</v>
      </c>
      <c r="G441" s="220" t="s">
        <v>24914</v>
      </c>
      <c r="H441" s="220"/>
      <c r="I441" s="220"/>
    </row>
    <row r="442">
      <c r="A442" s="220" t="s">
        <v>24916</v>
      </c>
      <c r="B442" s="219" t="s">
        <v>24917</v>
      </c>
      <c r="C442" s="220" t="s">
        <v>24918</v>
      </c>
      <c r="D442" s="220" t="s">
        <v>24919</v>
      </c>
      <c r="E442" s="218" t="s">
        <v>21</v>
      </c>
      <c r="F442" s="220" t="s">
        <v>24916</v>
      </c>
      <c r="G442" s="220" t="s">
        <v>24918</v>
      </c>
      <c r="H442" s="220"/>
      <c r="I442" s="220"/>
    </row>
    <row r="443">
      <c r="A443" s="220" t="s">
        <v>24920</v>
      </c>
      <c r="B443" s="222" t="s">
        <v>24921</v>
      </c>
      <c r="C443" s="220" t="s">
        <v>24922</v>
      </c>
      <c r="D443" s="220" t="s">
        <v>24923</v>
      </c>
      <c r="E443" s="218" t="s">
        <v>21</v>
      </c>
      <c r="F443" s="220" t="s">
        <v>24920</v>
      </c>
      <c r="G443" s="220" t="s">
        <v>24922</v>
      </c>
      <c r="H443" s="220"/>
      <c r="I443" s="220"/>
    </row>
    <row r="444">
      <c r="A444" s="220" t="s">
        <v>456</v>
      </c>
      <c r="B444" s="222" t="s">
        <v>457</v>
      </c>
      <c r="C444" s="220" t="s">
        <v>24924</v>
      </c>
      <c r="D444" s="220" t="s">
        <v>24925</v>
      </c>
      <c r="E444" s="218" t="s">
        <v>21</v>
      </c>
      <c r="F444" s="220" t="s">
        <v>24926</v>
      </c>
      <c r="G444" s="220" t="s">
        <v>24924</v>
      </c>
      <c r="H444" s="220"/>
      <c r="I444" s="220"/>
    </row>
    <row r="445">
      <c r="A445" s="218" t="s">
        <v>795</v>
      </c>
      <c r="B445" s="219" t="s">
        <v>796</v>
      </c>
      <c r="C445" s="220"/>
      <c r="D445" s="220"/>
      <c r="E445" s="218" t="s">
        <v>52</v>
      </c>
      <c r="F445" s="220"/>
      <c r="G445" s="218" t="s">
        <v>24927</v>
      </c>
      <c r="H445" s="220"/>
      <c r="I445" s="220"/>
    </row>
    <row r="446">
      <c r="A446" s="220" t="s">
        <v>24928</v>
      </c>
      <c r="B446" s="222" t="s">
        <v>24929</v>
      </c>
      <c r="C446" s="220" t="s">
        <v>24930</v>
      </c>
      <c r="D446" s="220" t="s">
        <v>24931</v>
      </c>
      <c r="E446" s="218" t="s">
        <v>21</v>
      </c>
      <c r="F446" s="220"/>
      <c r="G446" s="220" t="s">
        <v>24930</v>
      </c>
      <c r="H446" s="220"/>
      <c r="I446" s="220"/>
    </row>
    <row r="447">
      <c r="A447" s="220" t="s">
        <v>24932</v>
      </c>
      <c r="B447" s="222" t="s">
        <v>24933</v>
      </c>
      <c r="C447" s="220" t="s">
        <v>24934</v>
      </c>
      <c r="D447" s="220" t="s">
        <v>24935</v>
      </c>
      <c r="E447" s="218" t="s">
        <v>21</v>
      </c>
      <c r="F447" s="220" t="s">
        <v>24932</v>
      </c>
      <c r="G447" s="220" t="s">
        <v>24934</v>
      </c>
      <c r="H447" s="220"/>
      <c r="I447" s="220"/>
    </row>
    <row r="448">
      <c r="A448" s="220" t="s">
        <v>24936</v>
      </c>
      <c r="B448" s="222" t="s">
        <v>24937</v>
      </c>
      <c r="C448" s="220" t="s">
        <v>24938</v>
      </c>
      <c r="D448" s="220" t="s">
        <v>24939</v>
      </c>
      <c r="E448" s="218" t="s">
        <v>21</v>
      </c>
      <c r="F448" s="220" t="s">
        <v>24936</v>
      </c>
      <c r="G448" s="220" t="s">
        <v>24938</v>
      </c>
      <c r="H448" s="220"/>
      <c r="I448" s="220"/>
    </row>
    <row r="449">
      <c r="A449" s="220" t="s">
        <v>24940</v>
      </c>
      <c r="B449" s="222" t="s">
        <v>24941</v>
      </c>
      <c r="C449" s="220" t="s">
        <v>24942</v>
      </c>
      <c r="D449" s="220" t="s">
        <v>24943</v>
      </c>
      <c r="E449" s="218" t="s">
        <v>21</v>
      </c>
      <c r="F449" s="220" t="s">
        <v>24940</v>
      </c>
      <c r="G449" s="220" t="s">
        <v>24942</v>
      </c>
      <c r="H449" s="220"/>
      <c r="I449" s="220"/>
    </row>
    <row r="450">
      <c r="A450" s="220" t="s">
        <v>24944</v>
      </c>
      <c r="B450" s="222" t="s">
        <v>24945</v>
      </c>
      <c r="C450" s="220" t="s">
        <v>24946</v>
      </c>
      <c r="D450" s="220"/>
      <c r="E450" s="218" t="s">
        <v>21</v>
      </c>
      <c r="F450" s="220" t="s">
        <v>24947</v>
      </c>
      <c r="G450" s="220" t="s">
        <v>24946</v>
      </c>
      <c r="H450" s="220"/>
      <c r="I450" s="220"/>
    </row>
    <row r="451">
      <c r="A451" s="218" t="s">
        <v>24948</v>
      </c>
      <c r="B451" s="219" t="s">
        <v>24949</v>
      </c>
      <c r="C451" s="220"/>
      <c r="D451" s="220"/>
      <c r="E451" s="218" t="s">
        <v>52</v>
      </c>
      <c r="F451" s="220"/>
      <c r="G451" s="220"/>
      <c r="H451" s="220"/>
      <c r="I451" s="220"/>
    </row>
    <row r="452">
      <c r="A452" s="220" t="s">
        <v>101</v>
      </c>
      <c r="B452" s="219" t="s">
        <v>102</v>
      </c>
      <c r="C452" s="220" t="s">
        <v>24950</v>
      </c>
      <c r="D452" s="220" t="s">
        <v>24951</v>
      </c>
      <c r="E452" s="218" t="s">
        <v>21</v>
      </c>
      <c r="F452" s="220" t="s">
        <v>24263</v>
      </c>
      <c r="G452" s="220" t="s">
        <v>24950</v>
      </c>
      <c r="H452" s="220"/>
      <c r="I452" s="220"/>
    </row>
    <row r="453">
      <c r="A453" s="218" t="s">
        <v>1356</v>
      </c>
      <c r="B453" s="219" t="s">
        <v>1357</v>
      </c>
      <c r="C453" s="220"/>
      <c r="D453" s="220"/>
      <c r="E453" s="218" t="s">
        <v>52</v>
      </c>
      <c r="F453" s="220"/>
      <c r="G453" s="220"/>
      <c r="H453" s="220"/>
      <c r="I453" s="220"/>
    </row>
    <row r="454">
      <c r="A454" s="220" t="s">
        <v>24952</v>
      </c>
      <c r="B454" s="224"/>
      <c r="C454" s="220" t="s">
        <v>24953</v>
      </c>
      <c r="D454" s="220" t="s">
        <v>24954</v>
      </c>
      <c r="E454" s="218" t="s">
        <v>21</v>
      </c>
      <c r="F454" s="220" t="s">
        <v>24952</v>
      </c>
      <c r="G454" s="220" t="s">
        <v>24953</v>
      </c>
      <c r="H454" s="220"/>
      <c r="I454" s="220"/>
    </row>
    <row r="455">
      <c r="A455" s="220" t="s">
        <v>488</v>
      </c>
      <c r="B455" s="222" t="s">
        <v>489</v>
      </c>
      <c r="C455" s="220" t="s">
        <v>24955</v>
      </c>
      <c r="D455" s="220" t="s">
        <v>24956</v>
      </c>
      <c r="E455" s="218" t="s">
        <v>21</v>
      </c>
      <c r="F455" s="220"/>
      <c r="G455" s="220" t="s">
        <v>24955</v>
      </c>
      <c r="H455" s="220"/>
      <c r="I455" s="220"/>
    </row>
    <row r="456">
      <c r="A456" s="220" t="s">
        <v>24957</v>
      </c>
      <c r="B456" s="222" t="s">
        <v>24958</v>
      </c>
      <c r="C456" s="220" t="s">
        <v>24959</v>
      </c>
      <c r="D456" s="220" t="s">
        <v>24960</v>
      </c>
      <c r="E456" s="218" t="s">
        <v>21</v>
      </c>
      <c r="F456" s="220" t="s">
        <v>24957</v>
      </c>
      <c r="G456" s="220" t="s">
        <v>24959</v>
      </c>
      <c r="H456" s="220"/>
      <c r="I456" s="220"/>
    </row>
    <row r="457">
      <c r="A457" s="218" t="s">
        <v>2047</v>
      </c>
      <c r="B457" s="219" t="s">
        <v>2048</v>
      </c>
      <c r="C457" s="220"/>
      <c r="D457" s="220"/>
      <c r="E457" s="218" t="s">
        <v>60</v>
      </c>
      <c r="F457" s="220"/>
      <c r="G457" s="220"/>
      <c r="H457" s="220"/>
      <c r="I457" s="220"/>
    </row>
    <row r="458">
      <c r="A458" s="220" t="s">
        <v>1138</v>
      </c>
      <c r="B458" s="222" t="s">
        <v>1139</v>
      </c>
      <c r="C458" s="220" t="s">
        <v>24961</v>
      </c>
      <c r="D458" s="220" t="s">
        <v>24962</v>
      </c>
      <c r="E458" s="218" t="s">
        <v>21</v>
      </c>
      <c r="F458" s="220" t="s">
        <v>24963</v>
      </c>
      <c r="G458" s="220" t="s">
        <v>24961</v>
      </c>
      <c r="H458" s="220"/>
      <c r="I458" s="220"/>
    </row>
    <row r="459">
      <c r="A459" s="218" t="s">
        <v>24964</v>
      </c>
      <c r="B459" s="219" t="s">
        <v>24965</v>
      </c>
      <c r="C459" s="218" t="s">
        <v>24966</v>
      </c>
      <c r="D459" s="240" t="s">
        <v>24967</v>
      </c>
      <c r="E459" s="218" t="s">
        <v>60</v>
      </c>
      <c r="F459" s="218" t="s">
        <v>24968</v>
      </c>
      <c r="G459" s="220"/>
      <c r="H459" s="220"/>
      <c r="I459" s="220"/>
    </row>
    <row r="460">
      <c r="A460" s="220" t="s">
        <v>24969</v>
      </c>
      <c r="B460" s="219" t="s">
        <v>24970</v>
      </c>
      <c r="C460" s="220" t="s">
        <v>24971</v>
      </c>
      <c r="D460" s="220" t="s">
        <v>24972</v>
      </c>
      <c r="E460" s="218" t="s">
        <v>21</v>
      </c>
      <c r="F460" s="220" t="s">
        <v>24969</v>
      </c>
      <c r="G460" s="220" t="s">
        <v>24971</v>
      </c>
      <c r="H460" s="220"/>
      <c r="I460" s="220"/>
    </row>
    <row r="461">
      <c r="A461" s="220" t="s">
        <v>24973</v>
      </c>
      <c r="B461" s="222" t="s">
        <v>24974</v>
      </c>
      <c r="C461" s="220"/>
      <c r="D461" s="220" t="s">
        <v>24975</v>
      </c>
      <c r="E461" s="218" t="s">
        <v>21</v>
      </c>
      <c r="F461" s="220" t="s">
        <v>24973</v>
      </c>
      <c r="G461" s="220"/>
      <c r="H461" s="220"/>
      <c r="I461" s="220"/>
    </row>
    <row r="462">
      <c r="A462" s="220" t="s">
        <v>24976</v>
      </c>
      <c r="B462" s="222" t="s">
        <v>24977</v>
      </c>
      <c r="C462" s="220" t="s">
        <v>24978</v>
      </c>
      <c r="D462" s="220" t="s">
        <v>24979</v>
      </c>
      <c r="E462" s="218" t="s">
        <v>21</v>
      </c>
      <c r="F462" s="220" t="s">
        <v>24976</v>
      </c>
      <c r="G462" s="220" t="s">
        <v>24978</v>
      </c>
      <c r="H462" s="220"/>
      <c r="I462" s="220"/>
    </row>
    <row r="463">
      <c r="A463" s="236" t="s">
        <v>1108</v>
      </c>
      <c r="B463" s="219" t="s">
        <v>1109</v>
      </c>
      <c r="C463" s="220"/>
      <c r="D463" s="220"/>
      <c r="E463" s="220"/>
      <c r="F463" s="220"/>
      <c r="G463" s="220"/>
      <c r="H463" s="220"/>
      <c r="I463" s="220"/>
    </row>
    <row r="464">
      <c r="A464" s="220" t="s">
        <v>24980</v>
      </c>
      <c r="B464" s="219" t="s">
        <v>24981</v>
      </c>
      <c r="C464" s="220" t="s">
        <v>24982</v>
      </c>
      <c r="D464" s="220" t="s">
        <v>24983</v>
      </c>
      <c r="E464" s="218" t="s">
        <v>21</v>
      </c>
      <c r="F464" s="220" t="s">
        <v>24980</v>
      </c>
      <c r="G464" s="220" t="s">
        <v>24982</v>
      </c>
      <c r="H464" s="220"/>
      <c r="I464" s="220"/>
    </row>
    <row r="465">
      <c r="A465" s="220" t="s">
        <v>656</v>
      </c>
      <c r="B465" s="222" t="s">
        <v>657</v>
      </c>
      <c r="C465" s="220" t="s">
        <v>24016</v>
      </c>
      <c r="D465" s="220" t="s">
        <v>24017</v>
      </c>
      <c r="E465" s="218" t="s">
        <v>21</v>
      </c>
      <c r="F465" s="220" t="s">
        <v>23777</v>
      </c>
      <c r="G465" s="220" t="s">
        <v>24016</v>
      </c>
      <c r="H465" s="220"/>
      <c r="I465" s="220"/>
    </row>
    <row r="466">
      <c r="A466" s="218" t="s">
        <v>1522</v>
      </c>
      <c r="B466" s="222" t="s">
        <v>1523</v>
      </c>
      <c r="C466" s="220" t="s">
        <v>24984</v>
      </c>
      <c r="D466" s="220" t="s">
        <v>24985</v>
      </c>
      <c r="E466" s="218" t="s">
        <v>21</v>
      </c>
      <c r="F466" s="220" t="s">
        <v>2317</v>
      </c>
      <c r="G466" s="220" t="s">
        <v>24984</v>
      </c>
      <c r="H466" s="220"/>
      <c r="I466" s="220"/>
    </row>
    <row r="467">
      <c r="A467" s="220" t="s">
        <v>24986</v>
      </c>
      <c r="B467" s="222" t="s">
        <v>24987</v>
      </c>
      <c r="C467" s="220" t="s">
        <v>24988</v>
      </c>
      <c r="D467" s="220" t="s">
        <v>24989</v>
      </c>
      <c r="E467" s="218" t="s">
        <v>21</v>
      </c>
      <c r="F467" s="220" t="s">
        <v>24986</v>
      </c>
      <c r="G467" s="220" t="s">
        <v>24988</v>
      </c>
      <c r="H467" s="220"/>
      <c r="I467" s="220"/>
    </row>
    <row r="468">
      <c r="A468" s="220" t="s">
        <v>3480</v>
      </c>
      <c r="B468" s="222" t="s">
        <v>3481</v>
      </c>
      <c r="C468" s="220" t="s">
        <v>24990</v>
      </c>
      <c r="D468" s="220" t="s">
        <v>24991</v>
      </c>
      <c r="E468" s="218" t="s">
        <v>21</v>
      </c>
      <c r="F468" s="220"/>
      <c r="G468" s="220" t="s">
        <v>24990</v>
      </c>
      <c r="H468" s="220"/>
      <c r="I468" s="220"/>
    </row>
    <row r="469">
      <c r="A469" s="218" t="s">
        <v>254</v>
      </c>
      <c r="B469" s="219" t="s">
        <v>255</v>
      </c>
      <c r="C469" s="220"/>
      <c r="D469" s="220"/>
      <c r="E469" s="218" t="s">
        <v>52</v>
      </c>
      <c r="F469" s="220"/>
      <c r="G469" s="220"/>
      <c r="H469" s="220"/>
      <c r="I469" s="220"/>
    </row>
    <row r="470">
      <c r="A470" s="220" t="s">
        <v>24992</v>
      </c>
      <c r="B470" s="222" t="s">
        <v>24993</v>
      </c>
      <c r="C470" s="220" t="s">
        <v>24994</v>
      </c>
      <c r="D470" s="220" t="s">
        <v>24995</v>
      </c>
      <c r="E470" s="218" t="s">
        <v>21</v>
      </c>
      <c r="F470" s="220"/>
      <c r="G470" s="220" t="s">
        <v>24994</v>
      </c>
      <c r="H470" s="220"/>
      <c r="I470" s="220"/>
    </row>
    <row r="471">
      <c r="A471" s="220" t="s">
        <v>24996</v>
      </c>
      <c r="B471" s="222" t="s">
        <v>24997</v>
      </c>
      <c r="C471" s="220" t="s">
        <v>24998</v>
      </c>
      <c r="D471" s="220" t="s">
        <v>24999</v>
      </c>
      <c r="E471" s="218" t="s">
        <v>21</v>
      </c>
      <c r="F471" s="220" t="s">
        <v>25000</v>
      </c>
      <c r="G471" s="220" t="s">
        <v>24998</v>
      </c>
      <c r="H471" s="220"/>
      <c r="I471" s="220"/>
    </row>
    <row r="472">
      <c r="A472" s="220" t="s">
        <v>638</v>
      </c>
      <c r="B472" s="222" t="s">
        <v>639</v>
      </c>
      <c r="C472" s="220" t="s">
        <v>25001</v>
      </c>
      <c r="D472" s="220" t="s">
        <v>25002</v>
      </c>
      <c r="E472" s="218" t="s">
        <v>21</v>
      </c>
      <c r="F472" s="220"/>
      <c r="G472" s="220" t="s">
        <v>25001</v>
      </c>
      <c r="H472" s="220"/>
      <c r="I472" s="220"/>
    </row>
    <row r="473">
      <c r="A473" s="218" t="s">
        <v>970</v>
      </c>
      <c r="B473" s="219" t="s">
        <v>971</v>
      </c>
      <c r="C473" s="220"/>
      <c r="D473" s="220"/>
      <c r="E473" s="218" t="s">
        <v>21</v>
      </c>
      <c r="F473" s="218" t="s">
        <v>25003</v>
      </c>
      <c r="G473" s="220"/>
      <c r="H473" s="220"/>
      <c r="I473" s="220"/>
    </row>
    <row r="474">
      <c r="A474" s="220" t="s">
        <v>25004</v>
      </c>
      <c r="B474" s="222" t="s">
        <v>25005</v>
      </c>
      <c r="C474" s="220" t="s">
        <v>25006</v>
      </c>
      <c r="D474" s="220" t="s">
        <v>25007</v>
      </c>
      <c r="E474" s="218" t="s">
        <v>21</v>
      </c>
      <c r="F474" s="220" t="s">
        <v>25008</v>
      </c>
      <c r="G474" s="220" t="s">
        <v>25006</v>
      </c>
      <c r="H474" s="220"/>
      <c r="I474" s="220"/>
    </row>
    <row r="475">
      <c r="A475" s="220" t="s">
        <v>25009</v>
      </c>
      <c r="B475" s="222" t="s">
        <v>25010</v>
      </c>
      <c r="C475" s="220" t="s">
        <v>25011</v>
      </c>
      <c r="D475" s="220" t="s">
        <v>25012</v>
      </c>
      <c r="E475" s="218" t="s">
        <v>21</v>
      </c>
      <c r="F475" s="220"/>
      <c r="G475" s="220" t="s">
        <v>25011</v>
      </c>
      <c r="H475" s="220"/>
      <c r="I475" s="220"/>
    </row>
    <row r="476">
      <c r="A476" s="218" t="s">
        <v>1459</v>
      </c>
      <c r="B476" s="219" t="s">
        <v>1460</v>
      </c>
      <c r="C476" s="218" t="s">
        <v>25013</v>
      </c>
      <c r="D476" s="220"/>
      <c r="E476" s="218" t="s">
        <v>52</v>
      </c>
      <c r="F476" s="220"/>
      <c r="G476" s="220"/>
      <c r="H476" s="220"/>
      <c r="I476" s="220"/>
    </row>
    <row r="477">
      <c r="A477" s="220" t="s">
        <v>25014</v>
      </c>
      <c r="B477" s="222" t="s">
        <v>25015</v>
      </c>
      <c r="C477" s="220" t="s">
        <v>25016</v>
      </c>
      <c r="D477" s="220" t="s">
        <v>25017</v>
      </c>
      <c r="E477" s="218" t="s">
        <v>21</v>
      </c>
      <c r="F477" s="220" t="s">
        <v>25014</v>
      </c>
      <c r="G477" s="220" t="s">
        <v>25016</v>
      </c>
      <c r="H477" s="220"/>
      <c r="I477" s="220"/>
    </row>
    <row r="478">
      <c r="A478" s="218" t="s">
        <v>1532</v>
      </c>
      <c r="B478" s="219" t="s">
        <v>1533</v>
      </c>
      <c r="C478" s="218" t="s">
        <v>25018</v>
      </c>
      <c r="D478" s="220"/>
      <c r="E478" s="218" t="s">
        <v>52</v>
      </c>
      <c r="F478" s="220"/>
      <c r="G478" s="220"/>
      <c r="H478" s="220"/>
      <c r="I478" s="220"/>
    </row>
    <row r="479">
      <c r="A479" s="220" t="s">
        <v>25019</v>
      </c>
      <c r="B479" s="224"/>
      <c r="C479" s="220" t="s">
        <v>25020</v>
      </c>
      <c r="D479" s="220" t="s">
        <v>25021</v>
      </c>
      <c r="E479" s="218" t="s">
        <v>21</v>
      </c>
      <c r="F479" s="220" t="s">
        <v>25019</v>
      </c>
      <c r="G479" s="220" t="s">
        <v>25020</v>
      </c>
      <c r="H479" s="220"/>
      <c r="I479" s="220"/>
    </row>
    <row r="480">
      <c r="A480" s="220" t="s">
        <v>25022</v>
      </c>
      <c r="B480" s="219" t="s">
        <v>25023</v>
      </c>
      <c r="C480" s="220" t="s">
        <v>25024</v>
      </c>
      <c r="D480" s="220" t="s">
        <v>25025</v>
      </c>
      <c r="E480" s="218" t="s">
        <v>21</v>
      </c>
      <c r="F480" s="220" t="s">
        <v>25022</v>
      </c>
      <c r="G480" s="220" t="s">
        <v>25024</v>
      </c>
      <c r="H480" s="220"/>
      <c r="I480" s="220"/>
    </row>
    <row r="481">
      <c r="A481" s="220" t="s">
        <v>1058</v>
      </c>
      <c r="B481" s="222" t="s">
        <v>1059</v>
      </c>
      <c r="C481" s="218" t="s">
        <v>25026</v>
      </c>
      <c r="D481" s="220" t="s">
        <v>25027</v>
      </c>
      <c r="E481" s="218" t="s">
        <v>52</v>
      </c>
      <c r="F481" s="220" t="s">
        <v>1747</v>
      </c>
      <c r="G481" s="220"/>
      <c r="H481" s="220"/>
      <c r="I481" s="220"/>
    </row>
    <row r="482">
      <c r="A482" s="220" t="s">
        <v>25028</v>
      </c>
      <c r="B482" s="222" t="s">
        <v>25029</v>
      </c>
      <c r="C482" s="220" t="s">
        <v>25030</v>
      </c>
      <c r="D482" s="220" t="s">
        <v>25031</v>
      </c>
      <c r="E482" s="218" t="s">
        <v>21</v>
      </c>
      <c r="F482" s="220"/>
      <c r="G482" s="220" t="s">
        <v>25030</v>
      </c>
      <c r="H482" s="220"/>
      <c r="I482" s="220"/>
    </row>
    <row r="483">
      <c r="A483" s="220" t="s">
        <v>25032</v>
      </c>
      <c r="B483" s="222" t="s">
        <v>25033</v>
      </c>
      <c r="C483" s="220" t="s">
        <v>25034</v>
      </c>
      <c r="D483" s="220" t="s">
        <v>25035</v>
      </c>
      <c r="E483" s="218" t="s">
        <v>21</v>
      </c>
      <c r="F483" s="220"/>
      <c r="G483" s="220" t="s">
        <v>25034</v>
      </c>
      <c r="H483" s="220"/>
      <c r="I483" s="220"/>
    </row>
    <row r="484">
      <c r="A484" s="228" t="s">
        <v>25036</v>
      </c>
      <c r="B484" s="229" t="s">
        <v>25037</v>
      </c>
      <c r="C484" s="228" t="s">
        <v>25038</v>
      </c>
      <c r="D484" s="228" t="s">
        <v>25039</v>
      </c>
      <c r="E484" s="226" t="s">
        <v>21</v>
      </c>
      <c r="F484" s="228" t="s">
        <v>25036</v>
      </c>
      <c r="G484" s="228" t="s">
        <v>25038</v>
      </c>
      <c r="H484" s="228"/>
      <c r="I484" s="220"/>
    </row>
    <row r="485">
      <c r="A485" s="228" t="s">
        <v>25040</v>
      </c>
      <c r="B485" s="241"/>
      <c r="C485" s="228" t="s">
        <v>25041</v>
      </c>
      <c r="D485" s="228" t="s">
        <v>25042</v>
      </c>
      <c r="E485" s="226" t="s">
        <v>21</v>
      </c>
      <c r="F485" s="228" t="s">
        <v>25040</v>
      </c>
      <c r="G485" s="228" t="s">
        <v>25041</v>
      </c>
      <c r="H485" s="228"/>
      <c r="I485" s="228"/>
    </row>
    <row r="486">
      <c r="A486" s="226" t="s">
        <v>1320</v>
      </c>
      <c r="B486" s="242" t="s">
        <v>1321</v>
      </c>
      <c r="C486" s="228"/>
      <c r="D486" s="228"/>
      <c r="E486" s="226" t="s">
        <v>60</v>
      </c>
      <c r="F486" s="226" t="s">
        <v>1320</v>
      </c>
      <c r="G486" s="228"/>
      <c r="H486" s="228"/>
      <c r="I486" s="228"/>
    </row>
    <row r="487">
      <c r="A487" s="226" t="s">
        <v>1233</v>
      </c>
      <c r="B487" s="242" t="s">
        <v>3290</v>
      </c>
      <c r="C487" s="228" t="s">
        <v>25043</v>
      </c>
      <c r="D487" s="228" t="s">
        <v>25044</v>
      </c>
      <c r="E487" s="226" t="s">
        <v>21</v>
      </c>
      <c r="F487" s="228" t="s">
        <v>2112</v>
      </c>
      <c r="G487" s="228" t="s">
        <v>25043</v>
      </c>
      <c r="H487" s="228"/>
      <c r="I487" s="228"/>
    </row>
    <row r="488">
      <c r="A488" s="228" t="s">
        <v>25045</v>
      </c>
      <c r="B488" s="229" t="s">
        <v>25046</v>
      </c>
      <c r="C488" s="228" t="s">
        <v>25047</v>
      </c>
      <c r="D488" s="228" t="s">
        <v>25048</v>
      </c>
      <c r="E488" s="226" t="s">
        <v>21</v>
      </c>
      <c r="F488" s="228" t="s">
        <v>25045</v>
      </c>
      <c r="G488" s="228" t="s">
        <v>25047</v>
      </c>
      <c r="H488" s="228"/>
      <c r="I488" s="228"/>
    </row>
    <row r="489">
      <c r="A489" s="228" t="s">
        <v>25049</v>
      </c>
      <c r="B489" s="242" t="s">
        <v>25050</v>
      </c>
      <c r="C489" s="228" t="s">
        <v>25051</v>
      </c>
      <c r="D489" s="228" t="s">
        <v>25052</v>
      </c>
      <c r="E489" s="226" t="s">
        <v>21</v>
      </c>
      <c r="F489" s="228" t="s">
        <v>25049</v>
      </c>
      <c r="G489" s="228" t="s">
        <v>25051</v>
      </c>
      <c r="H489" s="228"/>
      <c r="I489" s="228"/>
    </row>
    <row r="490">
      <c r="A490" s="228" t="s">
        <v>1051</v>
      </c>
      <c r="B490" s="229" t="s">
        <v>1052</v>
      </c>
      <c r="C490" s="228" t="s">
        <v>25053</v>
      </c>
      <c r="D490" s="228" t="s">
        <v>25054</v>
      </c>
      <c r="E490" s="226" t="s">
        <v>21</v>
      </c>
      <c r="F490" s="228" t="s">
        <v>25055</v>
      </c>
      <c r="G490" s="228" t="s">
        <v>25053</v>
      </c>
      <c r="H490" s="228"/>
      <c r="I490" s="228"/>
    </row>
    <row r="491">
      <c r="A491" s="228" t="s">
        <v>25056</v>
      </c>
      <c r="B491" s="241"/>
      <c r="C491" s="228" t="s">
        <v>25057</v>
      </c>
      <c r="D491" s="228" t="s">
        <v>25058</v>
      </c>
      <c r="E491" s="226" t="s">
        <v>21</v>
      </c>
      <c r="F491" s="228" t="s">
        <v>25056</v>
      </c>
      <c r="G491" s="228" t="s">
        <v>25057</v>
      </c>
      <c r="H491" s="228"/>
      <c r="I491" s="228"/>
    </row>
    <row r="492">
      <c r="A492" s="228" t="s">
        <v>25059</v>
      </c>
      <c r="B492" s="241"/>
      <c r="C492" s="228"/>
      <c r="D492" s="228" t="s">
        <v>25060</v>
      </c>
      <c r="E492" s="226" t="s">
        <v>21</v>
      </c>
      <c r="F492" s="228"/>
      <c r="G492" s="228"/>
      <c r="H492" s="228"/>
      <c r="I492" s="228"/>
    </row>
    <row r="493">
      <c r="A493" s="228" t="s">
        <v>25061</v>
      </c>
      <c r="B493" s="229" t="s">
        <v>25062</v>
      </c>
      <c r="C493" s="228" t="s">
        <v>25063</v>
      </c>
      <c r="D493" s="228" t="s">
        <v>25064</v>
      </c>
      <c r="E493" s="226" t="s">
        <v>21</v>
      </c>
      <c r="F493" s="228"/>
      <c r="G493" s="228" t="s">
        <v>25063</v>
      </c>
      <c r="H493" s="228"/>
      <c r="I493" s="228"/>
    </row>
    <row r="494">
      <c r="A494" s="228" t="s">
        <v>25065</v>
      </c>
      <c r="B494" s="229" t="s">
        <v>25066</v>
      </c>
      <c r="C494" s="228" t="s">
        <v>25067</v>
      </c>
      <c r="D494" s="228" t="s">
        <v>25068</v>
      </c>
      <c r="E494" s="226" t="s">
        <v>21</v>
      </c>
      <c r="F494" s="228" t="s">
        <v>25065</v>
      </c>
      <c r="G494" s="228" t="s">
        <v>25067</v>
      </c>
      <c r="H494" s="228"/>
      <c r="I494" s="228"/>
    </row>
    <row r="495">
      <c r="A495" s="228" t="s">
        <v>25069</v>
      </c>
      <c r="B495" s="229" t="s">
        <v>25070</v>
      </c>
      <c r="C495" s="228" t="s">
        <v>25071</v>
      </c>
      <c r="D495" s="228" t="s">
        <v>25072</v>
      </c>
      <c r="E495" s="226" t="s">
        <v>21</v>
      </c>
      <c r="F495" s="228" t="s">
        <v>25073</v>
      </c>
      <c r="G495" s="228" t="s">
        <v>25071</v>
      </c>
      <c r="H495" s="228"/>
      <c r="I495" s="228"/>
    </row>
    <row r="496">
      <c r="A496" s="228" t="s">
        <v>25074</v>
      </c>
      <c r="B496" s="229" t="s">
        <v>25075</v>
      </c>
      <c r="C496" s="228" t="s">
        <v>25076</v>
      </c>
      <c r="D496" s="228" t="s">
        <v>25077</v>
      </c>
      <c r="E496" s="226" t="s">
        <v>21</v>
      </c>
      <c r="F496" s="228"/>
      <c r="G496" s="228" t="s">
        <v>25076</v>
      </c>
      <c r="H496" s="228"/>
      <c r="I496" s="228"/>
    </row>
    <row r="497">
      <c r="A497" s="228" t="s">
        <v>25078</v>
      </c>
      <c r="B497" s="229" t="s">
        <v>25079</v>
      </c>
      <c r="C497" s="228" t="s">
        <v>25080</v>
      </c>
      <c r="D497" s="228" t="s">
        <v>25081</v>
      </c>
      <c r="E497" s="226" t="s">
        <v>21</v>
      </c>
      <c r="F497" s="228" t="s">
        <v>25082</v>
      </c>
      <c r="G497" s="228" t="s">
        <v>25080</v>
      </c>
      <c r="H497" s="228"/>
      <c r="I497" s="228"/>
    </row>
    <row r="498">
      <c r="A498" s="228" t="s">
        <v>25083</v>
      </c>
      <c r="B498" s="229" t="s">
        <v>25084</v>
      </c>
      <c r="C498" s="228" t="s">
        <v>25085</v>
      </c>
      <c r="D498" s="228" t="s">
        <v>25086</v>
      </c>
      <c r="E498" s="226" t="s">
        <v>21</v>
      </c>
      <c r="F498" s="228"/>
      <c r="G498" s="228" t="s">
        <v>25085</v>
      </c>
      <c r="H498" s="228"/>
      <c r="I498" s="228"/>
    </row>
    <row r="499">
      <c r="A499" s="228" t="s">
        <v>25087</v>
      </c>
      <c r="B499" s="229" t="s">
        <v>25088</v>
      </c>
      <c r="C499" s="228" t="s">
        <v>25089</v>
      </c>
      <c r="D499" s="228" t="s">
        <v>25090</v>
      </c>
      <c r="E499" s="226" t="s">
        <v>21</v>
      </c>
      <c r="F499" s="228"/>
      <c r="G499" s="228" t="s">
        <v>25089</v>
      </c>
      <c r="H499" s="228"/>
      <c r="I499" s="228"/>
    </row>
    <row r="500">
      <c r="A500" s="228" t="s">
        <v>25091</v>
      </c>
      <c r="B500" s="229" t="s">
        <v>25092</v>
      </c>
      <c r="C500" s="228" t="s">
        <v>25093</v>
      </c>
      <c r="D500" s="228" t="s">
        <v>25094</v>
      </c>
      <c r="E500" s="226" t="s">
        <v>21</v>
      </c>
      <c r="F500" s="228"/>
      <c r="G500" s="228" t="s">
        <v>25093</v>
      </c>
      <c r="H500" s="228"/>
      <c r="I500" s="228"/>
    </row>
    <row r="501">
      <c r="A501" s="228" t="s">
        <v>25095</v>
      </c>
      <c r="B501" s="229" t="s">
        <v>25096</v>
      </c>
      <c r="C501" s="228" t="s">
        <v>25097</v>
      </c>
      <c r="D501" s="228" t="s">
        <v>25098</v>
      </c>
      <c r="E501" s="226" t="s">
        <v>21</v>
      </c>
      <c r="F501" s="228"/>
      <c r="G501" s="228" t="s">
        <v>25097</v>
      </c>
      <c r="H501" s="228"/>
      <c r="I501" s="228"/>
    </row>
    <row r="502">
      <c r="A502" s="226" t="s">
        <v>25099</v>
      </c>
      <c r="B502" s="229" t="s">
        <v>25100</v>
      </c>
      <c r="C502" s="228"/>
      <c r="D502" s="228" t="s">
        <v>25101</v>
      </c>
      <c r="E502" s="226" t="s">
        <v>21</v>
      </c>
      <c r="F502" s="226" t="s">
        <v>25102</v>
      </c>
      <c r="G502" s="228"/>
      <c r="H502" s="228"/>
      <c r="I502" s="228"/>
    </row>
    <row r="503">
      <c r="A503" s="228" t="s">
        <v>25103</v>
      </c>
      <c r="B503" s="229" t="s">
        <v>25104</v>
      </c>
      <c r="C503" s="228" t="s">
        <v>25105</v>
      </c>
      <c r="D503" s="228" t="s">
        <v>25106</v>
      </c>
      <c r="E503" s="226" t="s">
        <v>21</v>
      </c>
      <c r="F503" s="228" t="s">
        <v>25107</v>
      </c>
      <c r="G503" s="228" t="s">
        <v>25105</v>
      </c>
      <c r="H503" s="228"/>
      <c r="I503" s="228"/>
    </row>
    <row r="504">
      <c r="A504" s="228" t="s">
        <v>25108</v>
      </c>
      <c r="B504" s="229" t="s">
        <v>25109</v>
      </c>
      <c r="C504" s="228" t="s">
        <v>25110</v>
      </c>
      <c r="D504" s="228" t="s">
        <v>25111</v>
      </c>
      <c r="E504" s="226" t="s">
        <v>21</v>
      </c>
      <c r="F504" s="228" t="s">
        <v>25108</v>
      </c>
      <c r="G504" s="228" t="s">
        <v>25110</v>
      </c>
      <c r="H504" s="228"/>
      <c r="I504" s="228"/>
    </row>
    <row r="505">
      <c r="A505" s="226" t="s">
        <v>1812</v>
      </c>
      <c r="B505" s="242" t="s">
        <v>1813</v>
      </c>
      <c r="C505" s="226" t="s">
        <v>25112</v>
      </c>
      <c r="D505" s="228"/>
      <c r="E505" s="226" t="s">
        <v>60</v>
      </c>
      <c r="F505" s="228"/>
      <c r="G505" s="228"/>
      <c r="H505" s="228"/>
      <c r="I505" s="228"/>
    </row>
    <row r="506">
      <c r="A506" s="228" t="s">
        <v>909</v>
      </c>
      <c r="B506" s="229" t="s">
        <v>910</v>
      </c>
      <c r="C506" s="228"/>
      <c r="D506" s="228" t="s">
        <v>25113</v>
      </c>
      <c r="E506" s="226" t="s">
        <v>21</v>
      </c>
      <c r="F506" s="228"/>
      <c r="G506" s="228"/>
      <c r="H506" s="228"/>
      <c r="I506" s="228"/>
    </row>
    <row r="507">
      <c r="A507" s="228" t="s">
        <v>25114</v>
      </c>
      <c r="B507" s="229" t="s">
        <v>25115</v>
      </c>
      <c r="C507" s="228" t="s">
        <v>25116</v>
      </c>
      <c r="D507" s="228" t="s">
        <v>25117</v>
      </c>
      <c r="E507" s="226" t="s">
        <v>21</v>
      </c>
      <c r="F507" s="228"/>
      <c r="G507" s="228" t="s">
        <v>25116</v>
      </c>
      <c r="H507" s="228"/>
      <c r="I507" s="228"/>
    </row>
    <row r="508">
      <c r="A508" s="228" t="s">
        <v>396</v>
      </c>
      <c r="B508" s="229" t="s">
        <v>397</v>
      </c>
      <c r="C508" s="228" t="s">
        <v>25118</v>
      </c>
      <c r="D508" s="228" t="s">
        <v>25119</v>
      </c>
      <c r="E508" s="226" t="s">
        <v>21</v>
      </c>
      <c r="F508" s="228"/>
      <c r="G508" s="228" t="s">
        <v>25118</v>
      </c>
      <c r="H508" s="228"/>
      <c r="I508" s="228"/>
    </row>
    <row r="509">
      <c r="A509" s="228" t="s">
        <v>980</v>
      </c>
      <c r="B509" s="229" t="s">
        <v>981</v>
      </c>
      <c r="C509" s="228" t="s">
        <v>25120</v>
      </c>
      <c r="D509" s="228" t="s">
        <v>25121</v>
      </c>
      <c r="E509" s="226" t="s">
        <v>21</v>
      </c>
      <c r="F509" s="228" t="s">
        <v>980</v>
      </c>
      <c r="G509" s="228" t="s">
        <v>25120</v>
      </c>
      <c r="H509" s="228"/>
      <c r="I509" s="228"/>
    </row>
    <row r="510">
      <c r="A510" s="228" t="s">
        <v>25122</v>
      </c>
      <c r="B510" s="229" t="s">
        <v>25123</v>
      </c>
      <c r="C510" s="228" t="s">
        <v>25124</v>
      </c>
      <c r="D510" s="228" t="s">
        <v>25125</v>
      </c>
      <c r="E510" s="226" t="s">
        <v>21</v>
      </c>
      <c r="F510" s="228" t="s">
        <v>25122</v>
      </c>
      <c r="G510" s="228" t="s">
        <v>25124</v>
      </c>
      <c r="H510" s="228"/>
      <c r="I510" s="228"/>
    </row>
    <row r="511">
      <c r="A511" s="228" t="s">
        <v>235</v>
      </c>
      <c r="B511" s="229" t="s">
        <v>236</v>
      </c>
      <c r="C511" s="228" t="s">
        <v>25126</v>
      </c>
      <c r="D511" s="228" t="s">
        <v>25127</v>
      </c>
      <c r="E511" s="226" t="s">
        <v>21</v>
      </c>
      <c r="F511" s="228" t="s">
        <v>25128</v>
      </c>
      <c r="G511" s="228" t="s">
        <v>25126</v>
      </c>
      <c r="H511" s="228"/>
      <c r="I511" s="228"/>
    </row>
    <row r="512">
      <c r="A512" s="228" t="s">
        <v>1115</v>
      </c>
      <c r="B512" s="229" t="s">
        <v>1116</v>
      </c>
      <c r="C512" s="228" t="s">
        <v>25129</v>
      </c>
      <c r="D512" s="228" t="s">
        <v>25130</v>
      </c>
      <c r="E512" s="226" t="s">
        <v>21</v>
      </c>
      <c r="F512" s="228" t="s">
        <v>25131</v>
      </c>
      <c r="G512" s="228" t="s">
        <v>25129</v>
      </c>
      <c r="H512" s="228"/>
      <c r="I512" s="228"/>
    </row>
    <row r="513">
      <c r="A513" s="226" t="s">
        <v>1295</v>
      </c>
      <c r="B513" s="242" t="s">
        <v>383</v>
      </c>
      <c r="C513" s="228"/>
      <c r="D513" s="228"/>
      <c r="E513" s="226" t="s">
        <v>52</v>
      </c>
      <c r="F513" s="228"/>
      <c r="G513" s="228"/>
      <c r="H513" s="228"/>
      <c r="I513" s="228"/>
    </row>
    <row r="514">
      <c r="A514" s="228" t="s">
        <v>213</v>
      </c>
      <c r="B514" s="242" t="s">
        <v>680</v>
      </c>
      <c r="C514" s="228" t="s">
        <v>25132</v>
      </c>
      <c r="D514" s="228" t="s">
        <v>25133</v>
      </c>
      <c r="E514" s="226" t="s">
        <v>21</v>
      </c>
      <c r="F514" s="228"/>
      <c r="G514" s="228" t="s">
        <v>25132</v>
      </c>
      <c r="H514" s="228"/>
      <c r="I514" s="228"/>
    </row>
    <row r="515">
      <c r="A515" s="228" t="s">
        <v>51</v>
      </c>
      <c r="B515" s="229" t="s">
        <v>25134</v>
      </c>
      <c r="C515" s="228" t="s">
        <v>25135</v>
      </c>
      <c r="D515" s="228" t="s">
        <v>25136</v>
      </c>
      <c r="E515" s="226" t="s">
        <v>21</v>
      </c>
      <c r="F515" s="228"/>
      <c r="G515" s="228" t="s">
        <v>25135</v>
      </c>
      <c r="H515" s="228"/>
      <c r="I515" s="228"/>
    </row>
    <row r="516">
      <c r="A516" s="228" t="s">
        <v>25137</v>
      </c>
      <c r="B516" s="229" t="s">
        <v>25138</v>
      </c>
      <c r="C516" s="228" t="s">
        <v>25139</v>
      </c>
      <c r="D516" s="228" t="s">
        <v>25140</v>
      </c>
      <c r="E516" s="226" t="s">
        <v>21</v>
      </c>
      <c r="F516" s="228"/>
      <c r="G516" s="228" t="s">
        <v>25139</v>
      </c>
      <c r="H516" s="228"/>
      <c r="I516" s="228"/>
    </row>
    <row r="517">
      <c r="A517" s="228" t="s">
        <v>23742</v>
      </c>
      <c r="B517" s="229" t="s">
        <v>25141</v>
      </c>
      <c r="C517" s="228" t="s">
        <v>25142</v>
      </c>
      <c r="D517" s="228" t="s">
        <v>25143</v>
      </c>
      <c r="E517" s="226" t="s">
        <v>21</v>
      </c>
      <c r="F517" s="228" t="s">
        <v>23742</v>
      </c>
      <c r="G517" s="228" t="s">
        <v>25142</v>
      </c>
      <c r="H517" s="228"/>
      <c r="I517" s="228"/>
    </row>
    <row r="518">
      <c r="A518" s="226" t="s">
        <v>949</v>
      </c>
      <c r="B518" s="229" t="s">
        <v>950</v>
      </c>
      <c r="C518" s="228"/>
      <c r="D518" s="228" t="s">
        <v>25144</v>
      </c>
      <c r="E518" s="226" t="s">
        <v>60</v>
      </c>
      <c r="F518" s="226" t="s">
        <v>25145</v>
      </c>
      <c r="G518" s="228"/>
      <c r="H518" s="228"/>
      <c r="I518" s="228"/>
    </row>
    <row r="519">
      <c r="A519" s="226" t="s">
        <v>2138</v>
      </c>
      <c r="B519" s="229" t="s">
        <v>2139</v>
      </c>
      <c r="C519" s="228" t="s">
        <v>25146</v>
      </c>
      <c r="D519" s="228" t="s">
        <v>25147</v>
      </c>
      <c r="E519" s="226" t="s">
        <v>21</v>
      </c>
      <c r="F519" s="228"/>
      <c r="G519" s="228" t="s">
        <v>25146</v>
      </c>
      <c r="H519" s="228"/>
      <c r="I519" s="228"/>
    </row>
    <row r="520">
      <c r="A520" s="228" t="s">
        <v>48</v>
      </c>
      <c r="B520" s="229" t="s">
        <v>49</v>
      </c>
      <c r="C520" s="228" t="s">
        <v>25148</v>
      </c>
      <c r="D520" s="228" t="s">
        <v>25149</v>
      </c>
      <c r="E520" s="226" t="s">
        <v>21</v>
      </c>
      <c r="F520" s="228" t="s">
        <v>25150</v>
      </c>
      <c r="G520" s="228" t="s">
        <v>25148</v>
      </c>
      <c r="H520" s="228"/>
      <c r="I520" s="228"/>
    </row>
    <row r="521">
      <c r="A521" s="228" t="s">
        <v>25151</v>
      </c>
      <c r="B521" s="229" t="s">
        <v>25152</v>
      </c>
      <c r="C521" s="228" t="s">
        <v>25153</v>
      </c>
      <c r="D521" s="228" t="s">
        <v>25154</v>
      </c>
      <c r="E521" s="226" t="s">
        <v>21</v>
      </c>
      <c r="F521" s="228" t="s">
        <v>25151</v>
      </c>
      <c r="G521" s="228" t="s">
        <v>25153</v>
      </c>
      <c r="H521" s="228"/>
      <c r="I521" s="228"/>
    </row>
    <row r="522">
      <c r="A522" s="226" t="s">
        <v>1737</v>
      </c>
      <c r="B522" s="229" t="s">
        <v>1738</v>
      </c>
      <c r="C522" s="228" t="s">
        <v>25155</v>
      </c>
      <c r="D522" s="228" t="s">
        <v>25156</v>
      </c>
      <c r="E522" s="226" t="s">
        <v>21</v>
      </c>
      <c r="F522" s="228"/>
      <c r="G522" s="228" t="s">
        <v>25155</v>
      </c>
      <c r="H522" s="228"/>
      <c r="I522" s="228"/>
    </row>
    <row r="523">
      <c r="A523" s="228" t="s">
        <v>45</v>
      </c>
      <c r="B523" s="229" t="s">
        <v>46</v>
      </c>
      <c r="C523" s="228" t="s">
        <v>24090</v>
      </c>
      <c r="D523" s="228" t="s">
        <v>25157</v>
      </c>
      <c r="E523" s="226" t="s">
        <v>21</v>
      </c>
      <c r="F523" s="228" t="s">
        <v>25158</v>
      </c>
      <c r="G523" s="228" t="s">
        <v>25159</v>
      </c>
      <c r="H523" s="228"/>
      <c r="I523" s="228"/>
    </row>
    <row r="524">
      <c r="A524" s="226" t="s">
        <v>226</v>
      </c>
      <c r="B524" s="229" t="s">
        <v>227</v>
      </c>
      <c r="C524" s="228" t="s">
        <v>25160</v>
      </c>
      <c r="D524" s="228" t="s">
        <v>25161</v>
      </c>
      <c r="E524" s="226" t="s">
        <v>21</v>
      </c>
      <c r="F524" s="228" t="s">
        <v>25162</v>
      </c>
      <c r="G524" s="228" t="s">
        <v>25160</v>
      </c>
      <c r="H524" s="228"/>
      <c r="I524" s="228"/>
    </row>
    <row r="525">
      <c r="A525" s="228" t="s">
        <v>1560</v>
      </c>
      <c r="B525" s="229" t="s">
        <v>1561</v>
      </c>
      <c r="C525" s="228" t="s">
        <v>25163</v>
      </c>
      <c r="D525" s="228"/>
      <c r="E525" s="226" t="s">
        <v>52</v>
      </c>
      <c r="F525" s="228"/>
      <c r="G525" s="228" t="s">
        <v>25163</v>
      </c>
      <c r="H525" s="228"/>
      <c r="I525" s="228"/>
    </row>
    <row r="526">
      <c r="A526" s="228" t="s">
        <v>25164</v>
      </c>
      <c r="B526" s="229" t="s">
        <v>25165</v>
      </c>
      <c r="C526" s="228" t="s">
        <v>25166</v>
      </c>
      <c r="D526" s="228" t="s">
        <v>25167</v>
      </c>
      <c r="E526" s="226" t="s">
        <v>21</v>
      </c>
      <c r="F526" s="228"/>
      <c r="G526" s="228" t="s">
        <v>25166</v>
      </c>
      <c r="H526" s="228"/>
      <c r="I526" s="228"/>
    </row>
    <row r="527">
      <c r="A527" s="226" t="s">
        <v>25168</v>
      </c>
      <c r="B527" s="242" t="s">
        <v>25169</v>
      </c>
      <c r="C527" s="228"/>
      <c r="D527" s="228"/>
      <c r="E527" s="226" t="s">
        <v>116</v>
      </c>
      <c r="F527" s="228"/>
      <c r="G527" s="226"/>
      <c r="H527" s="228"/>
      <c r="I527" s="228"/>
    </row>
    <row r="528">
      <c r="A528" s="228" t="s">
        <v>25170</v>
      </c>
      <c r="B528" s="229" t="s">
        <v>25171</v>
      </c>
      <c r="C528" s="228" t="s">
        <v>25172</v>
      </c>
      <c r="D528" s="228" t="s">
        <v>25173</v>
      </c>
      <c r="E528" s="226" t="s">
        <v>21</v>
      </c>
      <c r="F528" s="228"/>
      <c r="G528" s="228" t="s">
        <v>25172</v>
      </c>
      <c r="H528" s="228"/>
      <c r="I528" s="228"/>
    </row>
    <row r="529">
      <c r="A529" s="228" t="s">
        <v>25174</v>
      </c>
      <c r="B529" s="229" t="s">
        <v>25175</v>
      </c>
      <c r="C529" s="228" t="s">
        <v>25176</v>
      </c>
      <c r="D529" s="228" t="s">
        <v>25177</v>
      </c>
      <c r="E529" s="226" t="s">
        <v>21</v>
      </c>
      <c r="F529" s="228" t="s">
        <v>25178</v>
      </c>
      <c r="G529" s="228" t="s">
        <v>25176</v>
      </c>
      <c r="H529" s="228"/>
      <c r="I529" s="228"/>
    </row>
    <row r="530">
      <c r="A530" s="226" t="s">
        <v>163</v>
      </c>
      <c r="B530" s="242" t="s">
        <v>164</v>
      </c>
      <c r="C530" s="226" t="s">
        <v>25179</v>
      </c>
      <c r="D530" s="226"/>
      <c r="E530" s="226" t="s">
        <v>21</v>
      </c>
      <c r="F530" s="228"/>
      <c r="G530" s="228"/>
      <c r="H530" s="228"/>
      <c r="I530" s="228"/>
    </row>
    <row r="531">
      <c r="A531" s="228" t="s">
        <v>25180</v>
      </c>
      <c r="B531" s="241"/>
      <c r="C531" s="228"/>
      <c r="D531" s="228" t="s">
        <v>25181</v>
      </c>
      <c r="E531" s="226" t="s">
        <v>21</v>
      </c>
      <c r="F531" s="228"/>
      <c r="G531" s="228"/>
      <c r="H531" s="228"/>
      <c r="I531" s="228"/>
    </row>
    <row r="532">
      <c r="A532" s="228" t="s">
        <v>25182</v>
      </c>
      <c r="B532" s="229" t="s">
        <v>25183</v>
      </c>
      <c r="C532" s="228" t="s">
        <v>25184</v>
      </c>
      <c r="D532" s="228" t="s">
        <v>25185</v>
      </c>
      <c r="E532" s="226" t="s">
        <v>21</v>
      </c>
      <c r="F532" s="228" t="s">
        <v>25182</v>
      </c>
      <c r="G532" s="228" t="s">
        <v>25184</v>
      </c>
      <c r="H532" s="228"/>
      <c r="I532" s="228"/>
    </row>
    <row r="533">
      <c r="A533" s="228"/>
      <c r="B533" s="229"/>
      <c r="C533" s="228"/>
      <c r="D533" s="228"/>
      <c r="E533" s="226"/>
      <c r="F533" s="228"/>
      <c r="G533" s="228"/>
      <c r="H533" s="228"/>
      <c r="I533" s="228"/>
    </row>
    <row r="534">
      <c r="A534" s="228"/>
      <c r="B534" s="229"/>
      <c r="C534" s="228"/>
      <c r="D534" s="228"/>
      <c r="E534" s="226"/>
      <c r="F534" s="228"/>
      <c r="G534" s="228"/>
      <c r="H534" s="228"/>
      <c r="I534" s="228"/>
    </row>
    <row r="535">
      <c r="A535" s="228"/>
      <c r="B535" s="229"/>
      <c r="C535" s="228"/>
      <c r="D535" s="228"/>
      <c r="E535" s="226"/>
      <c r="F535" s="228"/>
      <c r="G535" s="228"/>
      <c r="H535" s="228"/>
      <c r="I535" s="228"/>
    </row>
    <row r="536">
      <c r="A536" s="228"/>
      <c r="B536" s="229"/>
      <c r="C536" s="228"/>
      <c r="D536" s="228"/>
      <c r="E536" s="226"/>
      <c r="F536" s="228"/>
      <c r="G536" s="228"/>
      <c r="H536" s="228"/>
      <c r="I536" s="228"/>
    </row>
    <row r="537">
      <c r="A537" s="228"/>
      <c r="B537" s="229"/>
      <c r="C537" s="228"/>
      <c r="D537" s="228"/>
      <c r="E537" s="226"/>
      <c r="F537" s="228"/>
      <c r="G537" s="228"/>
      <c r="H537" s="228"/>
      <c r="I537" s="228"/>
    </row>
    <row r="538">
      <c r="A538" s="228"/>
      <c r="B538" s="229"/>
      <c r="C538" s="228"/>
      <c r="D538" s="228"/>
      <c r="E538" s="226"/>
      <c r="F538" s="228"/>
      <c r="G538" s="228"/>
      <c r="H538" s="228"/>
      <c r="I538" s="228"/>
    </row>
    <row r="539">
      <c r="A539" s="228"/>
      <c r="B539" s="229"/>
      <c r="C539" s="228"/>
      <c r="D539" s="228"/>
      <c r="E539" s="226"/>
      <c r="F539" s="228"/>
      <c r="G539" s="228"/>
      <c r="H539" s="228"/>
      <c r="I539" s="228"/>
    </row>
    <row r="540">
      <c r="A540" s="228"/>
      <c r="B540" s="229"/>
      <c r="C540" s="228"/>
      <c r="D540" s="228"/>
      <c r="E540" s="226"/>
      <c r="F540" s="228"/>
      <c r="G540" s="228"/>
      <c r="H540" s="228"/>
      <c r="I540" s="228"/>
    </row>
    <row r="541">
      <c r="A541" s="228"/>
      <c r="B541" s="229"/>
      <c r="C541" s="228"/>
      <c r="D541" s="228"/>
      <c r="E541" s="226"/>
      <c r="F541" s="228"/>
      <c r="G541" s="228"/>
      <c r="H541" s="228"/>
      <c r="I541" s="228"/>
    </row>
    <row r="542">
      <c r="A542" s="228"/>
      <c r="B542" s="229"/>
      <c r="C542" s="228"/>
      <c r="D542" s="228"/>
      <c r="E542" s="226"/>
      <c r="F542" s="228"/>
      <c r="G542" s="228"/>
      <c r="H542" s="228"/>
      <c r="I542" s="228"/>
    </row>
    <row r="543">
      <c r="A543" s="228"/>
      <c r="B543" s="229"/>
      <c r="C543" s="228"/>
      <c r="D543" s="228"/>
      <c r="E543" s="226"/>
      <c r="F543" s="228"/>
      <c r="G543" s="228"/>
      <c r="H543" s="228"/>
      <c r="I543" s="228"/>
    </row>
    <row r="544">
      <c r="A544" s="228"/>
      <c r="B544" s="229"/>
      <c r="C544" s="228"/>
      <c r="D544" s="228"/>
      <c r="E544" s="226"/>
      <c r="F544" s="228"/>
      <c r="G544" s="228"/>
      <c r="H544" s="228"/>
      <c r="I544" s="228"/>
    </row>
    <row r="545">
      <c r="A545" s="228"/>
      <c r="B545" s="229"/>
      <c r="C545" s="228"/>
      <c r="D545" s="228"/>
      <c r="E545" s="226"/>
      <c r="F545" s="228"/>
      <c r="G545" s="228"/>
      <c r="H545" s="228"/>
      <c r="I545" s="228"/>
    </row>
    <row r="546">
      <c r="A546" s="228"/>
      <c r="B546" s="229"/>
      <c r="C546" s="228"/>
      <c r="D546" s="228"/>
      <c r="E546" s="226"/>
      <c r="F546" s="228"/>
      <c r="G546" s="228"/>
      <c r="H546" s="228"/>
      <c r="I546" s="228"/>
    </row>
    <row r="547">
      <c r="A547" s="228"/>
      <c r="B547" s="229"/>
      <c r="C547" s="228"/>
      <c r="D547" s="228"/>
      <c r="E547" s="226"/>
      <c r="F547" s="228"/>
      <c r="G547" s="228"/>
      <c r="H547" s="228"/>
      <c r="I547" s="228"/>
    </row>
    <row r="548">
      <c r="A548" s="228"/>
      <c r="B548" s="229"/>
      <c r="C548" s="228"/>
      <c r="D548" s="228"/>
      <c r="E548" s="226"/>
      <c r="F548" s="228"/>
      <c r="G548" s="228"/>
      <c r="H548" s="228"/>
      <c r="I548" s="228"/>
    </row>
    <row r="549">
      <c r="A549" s="228"/>
      <c r="B549" s="229"/>
      <c r="C549" s="228"/>
      <c r="D549" s="228"/>
      <c r="E549" s="226"/>
      <c r="F549" s="228"/>
      <c r="G549" s="228"/>
      <c r="H549" s="228"/>
      <c r="I549" s="228"/>
    </row>
    <row r="550">
      <c r="A550" s="228"/>
      <c r="B550" s="229"/>
      <c r="C550" s="228"/>
      <c r="D550" s="228"/>
      <c r="E550" s="226"/>
      <c r="F550" s="228"/>
      <c r="G550" s="228"/>
      <c r="H550" s="228"/>
      <c r="I550" s="228"/>
    </row>
    <row r="551">
      <c r="A551" s="228"/>
      <c r="B551" s="229"/>
      <c r="C551" s="228"/>
      <c r="D551" s="228"/>
      <c r="E551" s="226"/>
      <c r="F551" s="228"/>
      <c r="G551" s="228"/>
      <c r="H551" s="228"/>
      <c r="I551" s="228"/>
    </row>
    <row r="552">
      <c r="A552" s="228"/>
      <c r="B552" s="229"/>
      <c r="C552" s="228"/>
      <c r="D552" s="228"/>
      <c r="E552" s="226"/>
      <c r="F552" s="228"/>
      <c r="G552" s="228"/>
      <c r="H552" s="228"/>
      <c r="I552" s="228"/>
    </row>
    <row r="553">
      <c r="A553" s="228"/>
      <c r="B553" s="229"/>
      <c r="C553" s="228"/>
      <c r="D553" s="228"/>
      <c r="E553" s="226"/>
      <c r="F553" s="228"/>
      <c r="G553" s="228"/>
      <c r="H553" s="228"/>
      <c r="I553" s="228"/>
    </row>
    <row r="554">
      <c r="A554" s="228"/>
      <c r="B554" s="229"/>
      <c r="C554" s="228"/>
      <c r="D554" s="228"/>
      <c r="E554" s="226"/>
      <c r="F554" s="228"/>
      <c r="G554" s="228"/>
      <c r="H554" s="228"/>
      <c r="I554" s="228"/>
    </row>
    <row r="555">
      <c r="A555" s="228"/>
      <c r="B555" s="229"/>
      <c r="C555" s="228"/>
      <c r="D555" s="228"/>
      <c r="E555" s="226"/>
      <c r="F555" s="228"/>
      <c r="G555" s="228"/>
      <c r="H555" s="228"/>
      <c r="I555" s="228"/>
    </row>
    <row r="556">
      <c r="A556" s="228"/>
      <c r="B556" s="229"/>
      <c r="C556" s="228"/>
      <c r="D556" s="228"/>
      <c r="E556" s="226"/>
      <c r="F556" s="228"/>
      <c r="G556" s="228"/>
      <c r="H556" s="228"/>
      <c r="I556" s="228"/>
    </row>
    <row r="557">
      <c r="A557" s="228"/>
      <c r="B557" s="229"/>
      <c r="C557" s="228"/>
      <c r="D557" s="228"/>
      <c r="E557" s="226"/>
      <c r="F557" s="228"/>
      <c r="G557" s="228"/>
      <c r="H557" s="228"/>
      <c r="I557" s="228"/>
    </row>
    <row r="558">
      <c r="A558" s="228"/>
      <c r="B558" s="229"/>
      <c r="C558" s="228"/>
      <c r="D558" s="228"/>
      <c r="E558" s="226"/>
      <c r="F558" s="228"/>
      <c r="G558" s="228"/>
      <c r="H558" s="228"/>
      <c r="I558" s="228"/>
    </row>
    <row r="559">
      <c r="A559" s="228"/>
      <c r="B559" s="229"/>
      <c r="C559" s="228"/>
      <c r="D559" s="228"/>
      <c r="E559" s="226"/>
      <c r="F559" s="228"/>
      <c r="G559" s="228"/>
      <c r="H559" s="228"/>
      <c r="I559" s="228"/>
    </row>
    <row r="560">
      <c r="A560" s="228"/>
      <c r="B560" s="229"/>
      <c r="C560" s="228"/>
      <c r="D560" s="228"/>
      <c r="E560" s="226"/>
      <c r="F560" s="228"/>
      <c r="G560" s="228"/>
      <c r="H560" s="228"/>
      <c r="I560" s="228"/>
    </row>
    <row r="561">
      <c r="A561" s="228"/>
      <c r="B561" s="229"/>
      <c r="C561" s="228"/>
      <c r="D561" s="228"/>
      <c r="E561" s="226"/>
      <c r="F561" s="228"/>
      <c r="G561" s="228"/>
      <c r="H561" s="228"/>
      <c r="I561" s="228"/>
    </row>
    <row r="562">
      <c r="A562" s="228"/>
      <c r="B562" s="229"/>
      <c r="C562" s="228"/>
      <c r="D562" s="228"/>
      <c r="E562" s="226"/>
      <c r="F562" s="228"/>
      <c r="G562" s="228"/>
      <c r="H562" s="228"/>
      <c r="I562" s="228"/>
    </row>
    <row r="563">
      <c r="A563" s="228"/>
      <c r="B563" s="229"/>
      <c r="C563" s="228"/>
      <c r="D563" s="228"/>
      <c r="E563" s="226"/>
      <c r="F563" s="228"/>
      <c r="G563" s="228"/>
      <c r="H563" s="228"/>
      <c r="I563" s="228"/>
    </row>
    <row r="564">
      <c r="A564" s="228"/>
      <c r="B564" s="229"/>
      <c r="C564" s="228"/>
      <c r="D564" s="228"/>
      <c r="E564" s="226"/>
      <c r="F564" s="228"/>
      <c r="G564" s="228"/>
      <c r="H564" s="228"/>
      <c r="I564" s="228"/>
    </row>
    <row r="565">
      <c r="A565" s="228"/>
      <c r="B565" s="229"/>
      <c r="C565" s="228"/>
      <c r="D565" s="228"/>
      <c r="E565" s="226"/>
      <c r="F565" s="228"/>
      <c r="G565" s="228"/>
      <c r="H565" s="228"/>
      <c r="I565" s="228"/>
    </row>
    <row r="566">
      <c r="A566" s="228"/>
      <c r="B566" s="229"/>
      <c r="C566" s="228"/>
      <c r="D566" s="228"/>
      <c r="E566" s="226"/>
      <c r="F566" s="228"/>
      <c r="G566" s="228"/>
      <c r="H566" s="228"/>
      <c r="I566" s="228"/>
    </row>
    <row r="567">
      <c r="A567" s="228"/>
      <c r="B567" s="229"/>
      <c r="C567" s="228"/>
      <c r="D567" s="228"/>
      <c r="E567" s="226"/>
      <c r="F567" s="228"/>
      <c r="G567" s="228"/>
      <c r="H567" s="228"/>
      <c r="I567" s="228"/>
    </row>
    <row r="568">
      <c r="A568" s="228"/>
      <c r="B568" s="229"/>
      <c r="C568" s="228"/>
      <c r="D568" s="228"/>
      <c r="E568" s="226"/>
      <c r="F568" s="228"/>
      <c r="G568" s="228"/>
      <c r="H568" s="228"/>
      <c r="I568" s="228"/>
    </row>
    <row r="569">
      <c r="A569" s="228"/>
      <c r="B569" s="229"/>
      <c r="C569" s="228"/>
      <c r="D569" s="228"/>
      <c r="E569" s="226"/>
      <c r="F569" s="228"/>
      <c r="G569" s="228"/>
      <c r="H569" s="228"/>
      <c r="I569" s="228"/>
    </row>
    <row r="570">
      <c r="A570" s="228"/>
      <c r="B570" s="229"/>
      <c r="C570" s="228"/>
      <c r="D570" s="228"/>
      <c r="E570" s="226"/>
      <c r="F570" s="228"/>
      <c r="G570" s="228"/>
      <c r="H570" s="228"/>
      <c r="I570" s="228"/>
    </row>
    <row r="571">
      <c r="A571" s="228"/>
      <c r="B571" s="229"/>
      <c r="C571" s="228"/>
      <c r="D571" s="228"/>
      <c r="E571" s="226"/>
      <c r="F571" s="228"/>
      <c r="G571" s="228"/>
      <c r="H571" s="228"/>
      <c r="I571" s="228"/>
    </row>
    <row r="572">
      <c r="A572" s="228"/>
      <c r="B572" s="229"/>
      <c r="C572" s="228"/>
      <c r="D572" s="228"/>
      <c r="E572" s="226"/>
      <c r="F572" s="228"/>
      <c r="G572" s="228"/>
      <c r="H572" s="228"/>
      <c r="I572" s="228"/>
    </row>
    <row r="573">
      <c r="A573" s="228"/>
      <c r="B573" s="229"/>
      <c r="C573" s="228"/>
      <c r="D573" s="228"/>
      <c r="E573" s="226"/>
      <c r="F573" s="228"/>
      <c r="G573" s="228"/>
      <c r="H573" s="228"/>
      <c r="I573" s="228"/>
    </row>
    <row r="574">
      <c r="A574" s="228"/>
      <c r="B574" s="229"/>
      <c r="C574" s="228"/>
      <c r="D574" s="228"/>
      <c r="E574" s="226"/>
      <c r="F574" s="228"/>
      <c r="G574" s="228"/>
      <c r="H574" s="228"/>
      <c r="I574" s="228"/>
    </row>
    <row r="575">
      <c r="A575" s="228"/>
      <c r="B575" s="229"/>
      <c r="C575" s="228"/>
      <c r="D575" s="228"/>
      <c r="E575" s="226"/>
      <c r="F575" s="228"/>
      <c r="G575" s="228"/>
      <c r="H575" s="228"/>
      <c r="I575" s="228"/>
    </row>
    <row r="576">
      <c r="A576" s="228"/>
      <c r="B576" s="229"/>
      <c r="C576" s="228"/>
      <c r="D576" s="228"/>
      <c r="E576" s="226"/>
      <c r="F576" s="228"/>
      <c r="G576" s="228"/>
      <c r="H576" s="228"/>
      <c r="I576" s="228"/>
    </row>
    <row r="577">
      <c r="A577" s="228"/>
      <c r="B577" s="229"/>
      <c r="C577" s="228"/>
      <c r="D577" s="228"/>
      <c r="E577" s="226"/>
      <c r="F577" s="228"/>
      <c r="G577" s="228"/>
      <c r="H577" s="228"/>
      <c r="I577" s="228"/>
    </row>
    <row r="578">
      <c r="A578" s="228"/>
      <c r="B578" s="229"/>
      <c r="C578" s="228"/>
      <c r="D578" s="228"/>
      <c r="E578" s="226"/>
      <c r="F578" s="228"/>
      <c r="G578" s="228"/>
      <c r="H578" s="228"/>
      <c r="I578" s="228"/>
    </row>
    <row r="579">
      <c r="A579" s="228"/>
      <c r="B579" s="229"/>
      <c r="C579" s="228"/>
      <c r="D579" s="228"/>
      <c r="E579" s="226"/>
      <c r="F579" s="228"/>
      <c r="G579" s="228"/>
      <c r="H579" s="228"/>
      <c r="I579" s="228"/>
    </row>
    <row r="580">
      <c r="A580" s="228"/>
      <c r="B580" s="229"/>
      <c r="C580" s="228"/>
      <c r="D580" s="228"/>
      <c r="E580" s="226"/>
      <c r="F580" s="228"/>
      <c r="G580" s="228"/>
      <c r="H580" s="228"/>
      <c r="I580" s="228"/>
    </row>
    <row r="581">
      <c r="A581" s="228"/>
      <c r="B581" s="229"/>
      <c r="C581" s="228"/>
      <c r="D581" s="228"/>
      <c r="E581" s="226"/>
      <c r="F581" s="228"/>
      <c r="G581" s="228"/>
      <c r="H581" s="228"/>
      <c r="I581" s="228"/>
    </row>
    <row r="582">
      <c r="A582" s="228"/>
      <c r="B582" s="229"/>
      <c r="C582" s="228"/>
      <c r="D582" s="228"/>
      <c r="E582" s="226"/>
      <c r="F582" s="228"/>
      <c r="G582" s="228"/>
      <c r="H582" s="228"/>
      <c r="I582" s="228"/>
    </row>
    <row r="583">
      <c r="A583" s="228"/>
      <c r="B583" s="229"/>
      <c r="C583" s="228"/>
      <c r="D583" s="228"/>
      <c r="E583" s="226"/>
      <c r="F583" s="228"/>
      <c r="G583" s="228"/>
      <c r="H583" s="228"/>
      <c r="I583" s="228"/>
    </row>
    <row r="584">
      <c r="A584" s="228"/>
      <c r="B584" s="229"/>
      <c r="C584" s="228"/>
      <c r="D584" s="228"/>
      <c r="E584" s="226"/>
      <c r="F584" s="228"/>
      <c r="G584" s="228"/>
      <c r="H584" s="228"/>
      <c r="I584" s="228"/>
    </row>
    <row r="585">
      <c r="A585" s="228"/>
      <c r="B585" s="229"/>
      <c r="C585" s="228"/>
      <c r="D585" s="228"/>
      <c r="E585" s="226"/>
      <c r="F585" s="228"/>
      <c r="G585" s="228"/>
      <c r="H585" s="228"/>
      <c r="I585" s="228"/>
    </row>
    <row r="586">
      <c r="A586" s="228"/>
      <c r="B586" s="229"/>
      <c r="C586" s="228"/>
      <c r="D586" s="228"/>
      <c r="E586" s="226"/>
      <c r="F586" s="228"/>
      <c r="G586" s="228"/>
      <c r="H586" s="228"/>
      <c r="I586" s="228"/>
    </row>
    <row r="587">
      <c r="A587" s="228"/>
      <c r="B587" s="229"/>
      <c r="C587" s="228"/>
      <c r="D587" s="228"/>
      <c r="E587" s="226"/>
      <c r="F587" s="228"/>
      <c r="G587" s="228"/>
      <c r="H587" s="228"/>
      <c r="I587" s="228"/>
    </row>
    <row r="588">
      <c r="A588" s="228"/>
      <c r="B588" s="229"/>
      <c r="C588" s="228"/>
      <c r="D588" s="228"/>
      <c r="E588" s="226"/>
      <c r="F588" s="228"/>
      <c r="G588" s="228"/>
      <c r="H588" s="228"/>
      <c r="I588" s="228"/>
    </row>
    <row r="589">
      <c r="A589" s="228"/>
      <c r="B589" s="229"/>
      <c r="C589" s="228"/>
      <c r="D589" s="228"/>
      <c r="E589" s="226"/>
      <c r="F589" s="228"/>
      <c r="G589" s="228"/>
      <c r="H589" s="228"/>
      <c r="I589" s="228"/>
    </row>
    <row r="590">
      <c r="A590" s="228"/>
      <c r="B590" s="229"/>
      <c r="C590" s="228"/>
      <c r="D590" s="228"/>
      <c r="E590" s="226"/>
      <c r="F590" s="228"/>
      <c r="G590" s="228"/>
      <c r="H590" s="228"/>
      <c r="I590" s="228"/>
    </row>
    <row r="591">
      <c r="A591" s="228"/>
      <c r="B591" s="229"/>
      <c r="C591" s="228"/>
      <c r="D591" s="228"/>
      <c r="E591" s="226"/>
      <c r="F591" s="228"/>
      <c r="G591" s="228"/>
      <c r="H591" s="228"/>
      <c r="I591" s="228"/>
    </row>
    <row r="592">
      <c r="A592" s="228"/>
      <c r="B592" s="229"/>
      <c r="C592" s="228"/>
      <c r="D592" s="228"/>
      <c r="E592" s="226"/>
      <c r="F592" s="228"/>
      <c r="G592" s="228"/>
      <c r="H592" s="228"/>
      <c r="I592" s="228"/>
    </row>
    <row r="593">
      <c r="A593" s="228"/>
      <c r="B593" s="229"/>
      <c r="C593" s="228"/>
      <c r="D593" s="228"/>
      <c r="E593" s="226"/>
      <c r="F593" s="228"/>
      <c r="G593" s="228"/>
      <c r="H593" s="228"/>
      <c r="I593" s="228"/>
    </row>
    <row r="594">
      <c r="A594" s="228"/>
      <c r="B594" s="229"/>
      <c r="C594" s="228"/>
      <c r="D594" s="228"/>
      <c r="E594" s="226"/>
      <c r="F594" s="228"/>
      <c r="G594" s="228"/>
      <c r="H594" s="228"/>
      <c r="I594" s="228"/>
    </row>
    <row r="595">
      <c r="A595" s="228"/>
      <c r="B595" s="229"/>
      <c r="C595" s="228"/>
      <c r="D595" s="228"/>
      <c r="E595" s="226"/>
      <c r="F595" s="228"/>
      <c r="G595" s="228"/>
      <c r="H595" s="228"/>
      <c r="I595" s="228"/>
    </row>
    <row r="596">
      <c r="A596" s="228"/>
      <c r="B596" s="229"/>
      <c r="C596" s="228"/>
      <c r="D596" s="228"/>
      <c r="E596" s="226"/>
      <c r="F596" s="228"/>
      <c r="G596" s="228"/>
      <c r="H596" s="228"/>
      <c r="I596" s="228"/>
    </row>
    <row r="597">
      <c r="A597" s="228"/>
      <c r="B597" s="229"/>
      <c r="C597" s="228"/>
      <c r="D597" s="228"/>
      <c r="E597" s="226"/>
      <c r="F597" s="228"/>
      <c r="G597" s="228"/>
      <c r="H597" s="228"/>
      <c r="I597" s="228"/>
    </row>
    <row r="598">
      <c r="A598" s="228"/>
      <c r="B598" s="229"/>
      <c r="C598" s="228"/>
      <c r="D598" s="228"/>
      <c r="E598" s="226"/>
      <c r="F598" s="228"/>
      <c r="G598" s="228"/>
      <c r="H598" s="228"/>
      <c r="I598" s="228"/>
    </row>
    <row r="599">
      <c r="A599" s="228"/>
      <c r="B599" s="229"/>
      <c r="C599" s="228"/>
      <c r="D599" s="228"/>
      <c r="E599" s="226"/>
      <c r="F599" s="228"/>
      <c r="G599" s="228"/>
      <c r="H599" s="228"/>
      <c r="I599" s="228"/>
    </row>
    <row r="600">
      <c r="A600" s="228"/>
      <c r="B600" s="229"/>
      <c r="C600" s="228"/>
      <c r="D600" s="228"/>
      <c r="E600" s="226"/>
      <c r="F600" s="228"/>
      <c r="G600" s="228"/>
      <c r="H600" s="228"/>
      <c r="I600" s="228"/>
    </row>
    <row r="601">
      <c r="A601" s="228"/>
      <c r="B601" s="229"/>
      <c r="C601" s="228"/>
      <c r="D601" s="228"/>
      <c r="E601" s="226"/>
      <c r="F601" s="228"/>
      <c r="G601" s="228"/>
      <c r="H601" s="228"/>
      <c r="I601" s="228"/>
    </row>
    <row r="602">
      <c r="A602" s="228"/>
      <c r="B602" s="229"/>
      <c r="C602" s="228"/>
      <c r="D602" s="228"/>
      <c r="E602" s="226"/>
      <c r="F602" s="228"/>
      <c r="G602" s="228"/>
      <c r="H602" s="228"/>
      <c r="I602" s="228"/>
    </row>
    <row r="603">
      <c r="A603" s="228"/>
      <c r="B603" s="229"/>
      <c r="C603" s="228"/>
      <c r="D603" s="228"/>
      <c r="E603" s="226"/>
      <c r="F603" s="228"/>
      <c r="G603" s="228"/>
      <c r="H603" s="228"/>
      <c r="I603" s="228"/>
    </row>
    <row r="604">
      <c r="A604" s="228"/>
      <c r="B604" s="229"/>
      <c r="C604" s="228"/>
      <c r="D604" s="228"/>
      <c r="E604" s="226"/>
      <c r="F604" s="228"/>
      <c r="G604" s="228"/>
      <c r="H604" s="228"/>
      <c r="I604" s="228"/>
    </row>
    <row r="605">
      <c r="A605" s="228"/>
      <c r="B605" s="229"/>
      <c r="C605" s="228"/>
      <c r="D605" s="228"/>
      <c r="E605" s="226"/>
      <c r="F605" s="228"/>
      <c r="G605" s="228"/>
      <c r="H605" s="228"/>
      <c r="I605" s="228"/>
    </row>
    <row r="606">
      <c r="A606" s="228"/>
      <c r="B606" s="229"/>
      <c r="C606" s="228"/>
      <c r="D606" s="228"/>
      <c r="E606" s="226"/>
      <c r="F606" s="228"/>
      <c r="G606" s="228"/>
      <c r="H606" s="228"/>
      <c r="I606" s="228"/>
    </row>
    <row r="607">
      <c r="A607" s="228"/>
      <c r="B607" s="229"/>
      <c r="C607" s="228"/>
      <c r="D607" s="228"/>
      <c r="E607" s="226"/>
      <c r="F607" s="228"/>
      <c r="G607" s="228"/>
      <c r="H607" s="228"/>
      <c r="I607" s="228"/>
    </row>
    <row r="608">
      <c r="A608" s="228"/>
      <c r="B608" s="229"/>
      <c r="C608" s="228"/>
      <c r="D608" s="228"/>
      <c r="E608" s="226"/>
      <c r="F608" s="228"/>
      <c r="G608" s="228"/>
      <c r="H608" s="228"/>
      <c r="I608" s="228"/>
    </row>
    <row r="609">
      <c r="A609" s="228"/>
      <c r="B609" s="229"/>
      <c r="C609" s="228"/>
      <c r="D609" s="228"/>
      <c r="E609" s="226"/>
      <c r="F609" s="228"/>
      <c r="G609" s="228"/>
      <c r="H609" s="228"/>
      <c r="I609" s="228"/>
    </row>
    <row r="610">
      <c r="A610" s="228"/>
      <c r="B610" s="229"/>
      <c r="C610" s="228"/>
      <c r="D610" s="228"/>
      <c r="E610" s="226"/>
      <c r="F610" s="228"/>
      <c r="G610" s="228"/>
      <c r="H610" s="228"/>
      <c r="I610" s="228"/>
    </row>
    <row r="611">
      <c r="A611" s="228"/>
      <c r="B611" s="229"/>
      <c r="C611" s="228"/>
      <c r="D611" s="228"/>
      <c r="E611" s="226"/>
      <c r="F611" s="228"/>
      <c r="G611" s="228"/>
      <c r="H611" s="228"/>
      <c r="I611" s="228"/>
    </row>
    <row r="612">
      <c r="A612" s="228"/>
      <c r="B612" s="229"/>
      <c r="C612" s="228"/>
      <c r="D612" s="228"/>
      <c r="E612" s="226"/>
      <c r="F612" s="228"/>
      <c r="G612" s="228"/>
      <c r="H612" s="228"/>
      <c r="I612" s="228"/>
    </row>
    <row r="613">
      <c r="A613" s="228"/>
      <c r="B613" s="229"/>
      <c r="C613" s="228"/>
      <c r="D613" s="228"/>
      <c r="E613" s="226"/>
      <c r="F613" s="228"/>
      <c r="G613" s="228"/>
      <c r="H613" s="228"/>
      <c r="I613" s="228"/>
    </row>
    <row r="614">
      <c r="A614" s="228"/>
      <c r="B614" s="229"/>
      <c r="C614" s="228"/>
      <c r="D614" s="228"/>
      <c r="E614" s="226"/>
      <c r="F614" s="228"/>
      <c r="G614" s="228"/>
      <c r="H614" s="228"/>
      <c r="I614" s="228"/>
    </row>
    <row r="615">
      <c r="A615" s="228"/>
      <c r="B615" s="229"/>
      <c r="C615" s="228"/>
      <c r="D615" s="228"/>
      <c r="E615" s="226"/>
      <c r="F615" s="228"/>
      <c r="G615" s="228"/>
      <c r="H615" s="228"/>
      <c r="I615" s="228"/>
    </row>
    <row r="616">
      <c r="A616" s="228"/>
      <c r="B616" s="229"/>
      <c r="C616" s="228"/>
      <c r="D616" s="228"/>
      <c r="E616" s="226"/>
      <c r="F616" s="228"/>
      <c r="G616" s="228"/>
      <c r="H616" s="228"/>
      <c r="I616" s="228"/>
    </row>
    <row r="617">
      <c r="A617" s="228"/>
      <c r="B617" s="229"/>
      <c r="C617" s="228"/>
      <c r="D617" s="228"/>
      <c r="E617" s="226"/>
      <c r="F617" s="228"/>
      <c r="G617" s="228"/>
      <c r="H617" s="228"/>
      <c r="I617" s="228"/>
    </row>
    <row r="618">
      <c r="A618" s="228"/>
      <c r="B618" s="229"/>
      <c r="C618" s="228"/>
      <c r="D618" s="228"/>
      <c r="E618" s="226"/>
      <c r="F618" s="228"/>
      <c r="G618" s="228"/>
      <c r="H618" s="228"/>
      <c r="I618" s="228"/>
    </row>
    <row r="619">
      <c r="A619" s="228"/>
      <c r="B619" s="229"/>
      <c r="C619" s="228"/>
      <c r="D619" s="228"/>
      <c r="E619" s="226"/>
      <c r="F619" s="228"/>
      <c r="G619" s="228"/>
      <c r="H619" s="228"/>
      <c r="I619" s="228"/>
    </row>
    <row r="620">
      <c r="A620" s="228"/>
      <c r="B620" s="229"/>
      <c r="C620" s="228"/>
      <c r="D620" s="228"/>
      <c r="E620" s="226"/>
      <c r="F620" s="228"/>
      <c r="G620" s="228"/>
      <c r="H620" s="228"/>
      <c r="I620" s="228"/>
    </row>
    <row r="621">
      <c r="A621" s="228"/>
      <c r="B621" s="229"/>
      <c r="C621" s="228"/>
      <c r="D621" s="228"/>
      <c r="E621" s="226"/>
      <c r="F621" s="228"/>
      <c r="G621" s="228"/>
      <c r="H621" s="228"/>
      <c r="I621" s="228"/>
    </row>
    <row r="622">
      <c r="A622" s="228"/>
      <c r="B622" s="229"/>
      <c r="C622" s="228"/>
      <c r="D622" s="228"/>
      <c r="E622" s="226"/>
      <c r="F622" s="228"/>
      <c r="G622" s="228"/>
      <c r="H622" s="228"/>
      <c r="I622" s="228"/>
    </row>
    <row r="623">
      <c r="A623" s="228"/>
      <c r="B623" s="229"/>
      <c r="C623" s="228"/>
      <c r="D623" s="228"/>
      <c r="E623" s="226"/>
      <c r="F623" s="228"/>
      <c r="G623" s="228"/>
      <c r="H623" s="228"/>
      <c r="I623" s="228"/>
    </row>
    <row r="624">
      <c r="A624" s="228"/>
      <c r="B624" s="229"/>
      <c r="C624" s="228"/>
      <c r="D624" s="228"/>
      <c r="E624" s="226"/>
      <c r="F624" s="228"/>
      <c r="G624" s="228"/>
      <c r="H624" s="228"/>
      <c r="I624" s="228"/>
    </row>
    <row r="625">
      <c r="A625" s="228"/>
      <c r="B625" s="229"/>
      <c r="C625" s="228"/>
      <c r="D625" s="228"/>
      <c r="E625" s="226"/>
      <c r="F625" s="228"/>
      <c r="G625" s="228"/>
      <c r="H625" s="228"/>
      <c r="I625" s="228"/>
    </row>
    <row r="626">
      <c r="A626" s="228"/>
      <c r="B626" s="229"/>
      <c r="C626" s="228"/>
      <c r="D626" s="228"/>
      <c r="E626" s="226"/>
      <c r="F626" s="228"/>
      <c r="G626" s="228"/>
      <c r="H626" s="228"/>
      <c r="I626" s="228"/>
    </row>
    <row r="627">
      <c r="A627" s="228"/>
      <c r="B627" s="229"/>
      <c r="C627" s="228"/>
      <c r="D627" s="228"/>
      <c r="E627" s="226"/>
      <c r="F627" s="228"/>
      <c r="G627" s="228"/>
      <c r="H627" s="228"/>
      <c r="I627" s="228"/>
    </row>
    <row r="628">
      <c r="A628" s="228"/>
      <c r="B628" s="229"/>
      <c r="C628" s="228"/>
      <c r="D628" s="228"/>
      <c r="E628" s="226"/>
      <c r="F628" s="228"/>
      <c r="G628" s="228"/>
      <c r="H628" s="228"/>
      <c r="I628" s="228"/>
    </row>
    <row r="629">
      <c r="A629" s="228"/>
      <c r="B629" s="229"/>
      <c r="C629" s="228"/>
      <c r="D629" s="228"/>
      <c r="E629" s="226"/>
      <c r="F629" s="228"/>
      <c r="G629" s="228"/>
      <c r="H629" s="228"/>
      <c r="I629" s="228"/>
    </row>
    <row r="630">
      <c r="A630" s="228"/>
      <c r="B630" s="229"/>
      <c r="C630" s="228"/>
      <c r="D630" s="228"/>
      <c r="E630" s="226"/>
      <c r="F630" s="228"/>
      <c r="G630" s="228"/>
      <c r="H630" s="228"/>
      <c r="I630" s="228"/>
    </row>
    <row r="631">
      <c r="A631" s="228"/>
      <c r="B631" s="229"/>
      <c r="C631" s="228"/>
      <c r="D631" s="228"/>
      <c r="E631" s="226"/>
      <c r="F631" s="228"/>
      <c r="G631" s="228"/>
      <c r="H631" s="228"/>
      <c r="I631" s="228"/>
    </row>
    <row r="632">
      <c r="A632" s="228"/>
      <c r="B632" s="229"/>
      <c r="C632" s="228"/>
      <c r="D632" s="228"/>
      <c r="E632" s="226"/>
      <c r="F632" s="228"/>
      <c r="G632" s="228"/>
      <c r="H632" s="228"/>
      <c r="I632" s="228"/>
    </row>
    <row r="633">
      <c r="A633" s="228"/>
      <c r="B633" s="229"/>
      <c r="C633" s="228"/>
      <c r="D633" s="228"/>
      <c r="E633" s="226"/>
      <c r="F633" s="228"/>
      <c r="G633" s="228"/>
      <c r="H633" s="228"/>
      <c r="I633" s="228"/>
    </row>
    <row r="634">
      <c r="A634" s="228"/>
      <c r="B634" s="229"/>
      <c r="C634" s="228"/>
      <c r="D634" s="228"/>
      <c r="E634" s="226"/>
      <c r="F634" s="228"/>
      <c r="G634" s="228"/>
      <c r="H634" s="228"/>
      <c r="I634" s="228"/>
    </row>
    <row r="635">
      <c r="A635" s="228"/>
      <c r="B635" s="229"/>
      <c r="C635" s="228"/>
      <c r="D635" s="228"/>
      <c r="E635" s="226"/>
      <c r="F635" s="228"/>
      <c r="G635" s="228"/>
      <c r="H635" s="228"/>
      <c r="I635" s="228"/>
    </row>
    <row r="636">
      <c r="A636" s="228"/>
      <c r="B636" s="229"/>
      <c r="C636" s="228"/>
      <c r="D636" s="228"/>
      <c r="E636" s="226"/>
      <c r="F636" s="228"/>
      <c r="G636" s="228"/>
      <c r="H636" s="228"/>
      <c r="I636" s="228"/>
    </row>
    <row r="637">
      <c r="A637" s="228"/>
      <c r="B637" s="229"/>
      <c r="C637" s="228"/>
      <c r="D637" s="228"/>
      <c r="E637" s="226"/>
      <c r="F637" s="228"/>
      <c r="G637" s="228"/>
      <c r="H637" s="228"/>
      <c r="I637" s="228"/>
    </row>
    <row r="638">
      <c r="A638" s="228"/>
      <c r="B638" s="229"/>
      <c r="C638" s="228"/>
      <c r="D638" s="228"/>
      <c r="E638" s="226"/>
      <c r="F638" s="228"/>
      <c r="G638" s="228"/>
      <c r="H638" s="228"/>
      <c r="I638" s="228"/>
    </row>
    <row r="639">
      <c r="A639" s="228"/>
      <c r="B639" s="229"/>
      <c r="C639" s="228"/>
      <c r="D639" s="228"/>
      <c r="E639" s="226"/>
      <c r="F639" s="228"/>
      <c r="G639" s="228"/>
      <c r="H639" s="228"/>
      <c r="I639" s="228"/>
    </row>
    <row r="640">
      <c r="A640" s="228"/>
      <c r="B640" s="229"/>
      <c r="C640" s="228"/>
      <c r="D640" s="228"/>
      <c r="E640" s="226"/>
      <c r="F640" s="228"/>
      <c r="G640" s="228"/>
      <c r="H640" s="228"/>
      <c r="I640" s="228"/>
    </row>
    <row r="641">
      <c r="A641" s="228"/>
      <c r="B641" s="229"/>
      <c r="C641" s="228"/>
      <c r="D641" s="228"/>
      <c r="E641" s="226"/>
      <c r="F641" s="228"/>
      <c r="G641" s="228"/>
      <c r="H641" s="228"/>
      <c r="I641" s="228"/>
    </row>
    <row r="642">
      <c r="A642" s="228"/>
      <c r="B642" s="229"/>
      <c r="C642" s="228"/>
      <c r="D642" s="228"/>
      <c r="E642" s="226"/>
      <c r="F642" s="228"/>
      <c r="G642" s="228"/>
      <c r="H642" s="228"/>
      <c r="I642" s="228"/>
    </row>
    <row r="643">
      <c r="A643" s="228"/>
      <c r="B643" s="229"/>
      <c r="C643" s="228"/>
      <c r="D643" s="228"/>
      <c r="E643" s="226"/>
      <c r="F643" s="228"/>
      <c r="G643" s="228"/>
      <c r="H643" s="228"/>
      <c r="I643" s="228"/>
    </row>
    <row r="644">
      <c r="A644" s="228"/>
      <c r="B644" s="229"/>
      <c r="C644" s="228"/>
      <c r="D644" s="228"/>
      <c r="E644" s="226"/>
      <c r="F644" s="228"/>
      <c r="G644" s="228"/>
      <c r="H644" s="228"/>
      <c r="I644" s="228"/>
    </row>
    <row r="645">
      <c r="A645" s="228"/>
      <c r="B645" s="229"/>
      <c r="C645" s="228"/>
      <c r="D645" s="228"/>
      <c r="E645" s="226"/>
      <c r="F645" s="228"/>
      <c r="G645" s="228"/>
      <c r="H645" s="228"/>
      <c r="I645" s="228"/>
    </row>
    <row r="646">
      <c r="A646" s="228"/>
      <c r="B646" s="229"/>
      <c r="C646" s="228"/>
      <c r="D646" s="228"/>
      <c r="E646" s="226"/>
      <c r="F646" s="228"/>
      <c r="G646" s="228"/>
      <c r="H646" s="228"/>
      <c r="I646" s="228"/>
    </row>
    <row r="647">
      <c r="A647" s="228"/>
      <c r="B647" s="229"/>
      <c r="C647" s="228"/>
      <c r="D647" s="228"/>
      <c r="E647" s="226"/>
      <c r="F647" s="228"/>
      <c r="G647" s="228"/>
      <c r="H647" s="228"/>
      <c r="I647" s="228"/>
    </row>
    <row r="648">
      <c r="A648" s="228"/>
      <c r="B648" s="229"/>
      <c r="C648" s="228"/>
      <c r="D648" s="228"/>
      <c r="E648" s="226"/>
      <c r="F648" s="228"/>
      <c r="G648" s="228"/>
      <c r="H648" s="228"/>
      <c r="I648" s="228"/>
    </row>
    <row r="649">
      <c r="A649" s="228"/>
      <c r="B649" s="229"/>
      <c r="C649" s="228"/>
      <c r="D649" s="228"/>
      <c r="E649" s="226"/>
      <c r="F649" s="228"/>
      <c r="G649" s="228"/>
      <c r="H649" s="228"/>
      <c r="I649" s="228"/>
    </row>
    <row r="650">
      <c r="A650" s="228"/>
      <c r="B650" s="229"/>
      <c r="C650" s="228"/>
      <c r="D650" s="228"/>
      <c r="E650" s="226"/>
      <c r="F650" s="228"/>
      <c r="G650" s="228"/>
      <c r="H650" s="228"/>
      <c r="I650" s="228"/>
    </row>
    <row r="651">
      <c r="A651" s="228"/>
      <c r="B651" s="229"/>
      <c r="C651" s="228"/>
      <c r="D651" s="228"/>
      <c r="E651" s="226"/>
      <c r="F651" s="228"/>
      <c r="G651" s="228"/>
      <c r="H651" s="228"/>
      <c r="I651" s="228"/>
    </row>
    <row r="652">
      <c r="A652" s="228"/>
      <c r="B652" s="229"/>
      <c r="C652" s="228"/>
      <c r="D652" s="228"/>
      <c r="E652" s="226"/>
      <c r="F652" s="228"/>
      <c r="G652" s="228"/>
      <c r="H652" s="228"/>
      <c r="I652" s="228"/>
    </row>
    <row r="653">
      <c r="A653" s="228"/>
      <c r="B653" s="229"/>
      <c r="C653" s="228"/>
      <c r="D653" s="228"/>
      <c r="E653" s="226"/>
      <c r="F653" s="228"/>
      <c r="G653" s="228"/>
      <c r="H653" s="228"/>
      <c r="I653" s="228"/>
    </row>
    <row r="654">
      <c r="A654" s="228"/>
      <c r="B654" s="229"/>
      <c r="C654" s="228"/>
      <c r="D654" s="228"/>
      <c r="E654" s="226"/>
      <c r="F654" s="228"/>
      <c r="G654" s="228"/>
      <c r="H654" s="228"/>
      <c r="I654" s="228"/>
    </row>
    <row r="655">
      <c r="A655" s="228"/>
      <c r="B655" s="229"/>
      <c r="C655" s="228"/>
      <c r="D655" s="228"/>
      <c r="E655" s="226"/>
      <c r="F655" s="228"/>
      <c r="G655" s="228"/>
      <c r="H655" s="228"/>
      <c r="I655" s="228"/>
    </row>
    <row r="656">
      <c r="A656" s="228"/>
      <c r="B656" s="229"/>
      <c r="C656" s="228"/>
      <c r="D656" s="228"/>
      <c r="E656" s="226"/>
      <c r="F656" s="228"/>
      <c r="G656" s="228"/>
      <c r="H656" s="228"/>
      <c r="I656" s="228"/>
    </row>
    <row r="657">
      <c r="A657" s="228"/>
      <c r="B657" s="229"/>
      <c r="C657" s="228"/>
      <c r="D657" s="228"/>
      <c r="E657" s="226"/>
      <c r="F657" s="228"/>
      <c r="G657" s="228"/>
      <c r="H657" s="228"/>
      <c r="I657" s="228"/>
    </row>
    <row r="658">
      <c r="A658" s="228"/>
      <c r="B658" s="229"/>
      <c r="C658" s="228"/>
      <c r="D658" s="228"/>
      <c r="E658" s="226"/>
      <c r="F658" s="228"/>
      <c r="G658" s="228"/>
      <c r="H658" s="228"/>
      <c r="I658" s="228"/>
    </row>
    <row r="659">
      <c r="A659" s="228"/>
      <c r="B659" s="229"/>
      <c r="C659" s="228"/>
      <c r="D659" s="228"/>
      <c r="E659" s="226"/>
      <c r="F659" s="228"/>
      <c r="G659" s="228"/>
      <c r="H659" s="228"/>
      <c r="I659" s="228"/>
    </row>
    <row r="660">
      <c r="A660" s="228"/>
      <c r="B660" s="229"/>
      <c r="C660" s="228"/>
      <c r="D660" s="228"/>
      <c r="E660" s="226"/>
      <c r="F660" s="228"/>
      <c r="G660" s="228"/>
      <c r="H660" s="228"/>
      <c r="I660" s="228"/>
    </row>
    <row r="661">
      <c r="A661" s="228"/>
      <c r="B661" s="229"/>
      <c r="C661" s="228"/>
      <c r="D661" s="228"/>
      <c r="E661" s="226"/>
      <c r="F661" s="228"/>
      <c r="G661" s="228"/>
      <c r="H661" s="228"/>
      <c r="I661" s="228"/>
    </row>
    <row r="662">
      <c r="A662" s="228"/>
      <c r="B662" s="229"/>
      <c r="C662" s="228"/>
      <c r="D662" s="228"/>
      <c r="E662" s="226"/>
      <c r="F662" s="228"/>
      <c r="G662" s="228"/>
      <c r="H662" s="228"/>
      <c r="I662" s="228"/>
    </row>
    <row r="663">
      <c r="A663" s="228"/>
      <c r="B663" s="229"/>
      <c r="C663" s="228"/>
      <c r="D663" s="228"/>
      <c r="E663" s="226"/>
      <c r="F663" s="228"/>
      <c r="G663" s="228"/>
      <c r="H663" s="228"/>
      <c r="I663" s="228"/>
    </row>
    <row r="664">
      <c r="A664" s="228"/>
      <c r="B664" s="229"/>
      <c r="C664" s="228"/>
      <c r="D664" s="228"/>
      <c r="E664" s="226"/>
      <c r="F664" s="228"/>
      <c r="G664" s="228"/>
      <c r="H664" s="228"/>
      <c r="I664" s="228"/>
    </row>
    <row r="665">
      <c r="A665" s="228"/>
      <c r="B665" s="229"/>
      <c r="C665" s="228"/>
      <c r="D665" s="228"/>
      <c r="E665" s="226"/>
      <c r="F665" s="228"/>
      <c r="G665" s="228"/>
      <c r="H665" s="228"/>
      <c r="I665" s="228"/>
    </row>
    <row r="666">
      <c r="A666" s="228"/>
      <c r="B666" s="229"/>
      <c r="C666" s="228"/>
      <c r="D666" s="228"/>
      <c r="E666" s="226"/>
      <c r="F666" s="228"/>
      <c r="G666" s="228"/>
      <c r="H666" s="228"/>
      <c r="I666" s="228"/>
    </row>
    <row r="667">
      <c r="A667" s="228"/>
      <c r="B667" s="229"/>
      <c r="C667" s="228"/>
      <c r="D667" s="228"/>
      <c r="E667" s="226"/>
      <c r="F667" s="228"/>
      <c r="G667" s="228"/>
      <c r="H667" s="228"/>
      <c r="I667" s="228"/>
    </row>
    <row r="668">
      <c r="A668" s="228"/>
      <c r="B668" s="229"/>
      <c r="C668" s="228"/>
      <c r="D668" s="228"/>
      <c r="E668" s="226"/>
      <c r="F668" s="228"/>
      <c r="G668" s="228"/>
      <c r="H668" s="228"/>
      <c r="I668" s="228"/>
    </row>
    <row r="669">
      <c r="A669" s="228"/>
      <c r="B669" s="229"/>
      <c r="C669" s="228"/>
      <c r="D669" s="228"/>
      <c r="E669" s="226"/>
      <c r="F669" s="228"/>
      <c r="G669" s="228"/>
      <c r="H669" s="228"/>
      <c r="I669" s="228"/>
    </row>
    <row r="670">
      <c r="A670" s="228"/>
      <c r="B670" s="229"/>
      <c r="C670" s="228"/>
      <c r="D670" s="228"/>
      <c r="E670" s="226"/>
      <c r="F670" s="228"/>
      <c r="G670" s="228"/>
      <c r="H670" s="228"/>
      <c r="I670" s="228"/>
    </row>
    <row r="671">
      <c r="A671" s="228"/>
      <c r="B671" s="229"/>
      <c r="C671" s="228"/>
      <c r="D671" s="228"/>
      <c r="E671" s="226"/>
      <c r="F671" s="228"/>
      <c r="G671" s="228"/>
      <c r="H671" s="228"/>
      <c r="I671" s="228"/>
    </row>
    <row r="672">
      <c r="A672" s="228"/>
      <c r="B672" s="229"/>
      <c r="C672" s="228"/>
      <c r="D672" s="228"/>
      <c r="E672" s="226"/>
      <c r="F672" s="228"/>
      <c r="G672" s="228"/>
      <c r="H672" s="228"/>
      <c r="I672" s="228"/>
    </row>
    <row r="673">
      <c r="A673" s="228"/>
      <c r="B673" s="229"/>
      <c r="C673" s="228"/>
      <c r="D673" s="228"/>
      <c r="E673" s="226"/>
      <c r="F673" s="228"/>
      <c r="G673" s="228"/>
      <c r="H673" s="228"/>
      <c r="I673" s="228"/>
    </row>
    <row r="674">
      <c r="A674" s="228"/>
      <c r="B674" s="229"/>
      <c r="C674" s="228"/>
      <c r="D674" s="228"/>
      <c r="E674" s="226"/>
      <c r="F674" s="228"/>
      <c r="G674" s="228"/>
      <c r="H674" s="228"/>
      <c r="I674" s="228"/>
    </row>
    <row r="675">
      <c r="A675" s="228"/>
      <c r="B675" s="229"/>
      <c r="C675" s="228"/>
      <c r="D675" s="228"/>
      <c r="E675" s="226"/>
      <c r="F675" s="228"/>
      <c r="G675" s="228"/>
      <c r="H675" s="228"/>
      <c r="I675" s="228"/>
    </row>
    <row r="676">
      <c r="A676" s="228"/>
      <c r="B676" s="229"/>
      <c r="C676" s="228"/>
      <c r="D676" s="228"/>
      <c r="E676" s="226"/>
      <c r="F676" s="228"/>
      <c r="G676" s="228"/>
      <c r="H676" s="228"/>
      <c r="I676" s="228"/>
    </row>
    <row r="677">
      <c r="A677" s="228"/>
      <c r="B677" s="229"/>
      <c r="C677" s="228"/>
      <c r="D677" s="228"/>
      <c r="E677" s="226"/>
      <c r="F677" s="228"/>
      <c r="G677" s="228"/>
      <c r="H677" s="228"/>
      <c r="I677" s="228"/>
    </row>
    <row r="678">
      <c r="A678" s="228"/>
      <c r="B678" s="229"/>
      <c r="C678" s="228"/>
      <c r="D678" s="228"/>
      <c r="E678" s="226"/>
      <c r="F678" s="228"/>
      <c r="G678" s="228"/>
      <c r="H678" s="228"/>
      <c r="I678" s="228"/>
    </row>
    <row r="679">
      <c r="A679" s="228"/>
      <c r="B679" s="229"/>
      <c r="C679" s="228"/>
      <c r="D679" s="228"/>
      <c r="E679" s="226"/>
      <c r="F679" s="228"/>
      <c r="G679" s="228"/>
      <c r="H679" s="228"/>
      <c r="I679" s="228"/>
    </row>
    <row r="680">
      <c r="A680" s="228"/>
      <c r="B680" s="229"/>
      <c r="C680" s="228"/>
      <c r="D680" s="228"/>
      <c r="E680" s="226"/>
      <c r="F680" s="228"/>
      <c r="G680" s="228"/>
      <c r="H680" s="228"/>
      <c r="I680" s="228"/>
    </row>
    <row r="681">
      <c r="A681" s="228"/>
      <c r="B681" s="229"/>
      <c r="C681" s="228"/>
      <c r="D681" s="228"/>
      <c r="E681" s="226"/>
      <c r="F681" s="228"/>
      <c r="G681" s="228"/>
      <c r="H681" s="228"/>
      <c r="I681" s="228"/>
    </row>
    <row r="682">
      <c r="A682" s="228"/>
      <c r="B682" s="229"/>
      <c r="C682" s="228"/>
      <c r="D682" s="228"/>
      <c r="E682" s="226"/>
      <c r="F682" s="228"/>
      <c r="G682" s="228"/>
      <c r="H682" s="228"/>
      <c r="I682" s="228"/>
    </row>
    <row r="683">
      <c r="A683" s="228"/>
      <c r="B683" s="229"/>
      <c r="C683" s="228"/>
      <c r="D683" s="228"/>
      <c r="E683" s="226"/>
      <c r="F683" s="228"/>
      <c r="G683" s="228"/>
      <c r="H683" s="228"/>
      <c r="I683" s="228"/>
    </row>
    <row r="684">
      <c r="A684" s="228"/>
      <c r="B684" s="229"/>
      <c r="C684" s="228"/>
      <c r="D684" s="228"/>
      <c r="E684" s="226"/>
      <c r="F684" s="228"/>
      <c r="G684" s="228"/>
      <c r="H684" s="228"/>
      <c r="I684" s="228"/>
    </row>
    <row r="685">
      <c r="A685" s="228"/>
      <c r="B685" s="229"/>
      <c r="C685" s="228"/>
      <c r="D685" s="228"/>
      <c r="E685" s="226"/>
      <c r="F685" s="228"/>
      <c r="G685" s="228"/>
      <c r="H685" s="228"/>
      <c r="I685" s="228"/>
    </row>
    <row r="686">
      <c r="A686" s="228"/>
      <c r="B686" s="229"/>
      <c r="C686" s="228"/>
      <c r="D686" s="228"/>
      <c r="E686" s="226"/>
      <c r="F686" s="228"/>
      <c r="G686" s="228"/>
      <c r="H686" s="228"/>
      <c r="I686" s="228"/>
    </row>
    <row r="687">
      <c r="A687" s="228"/>
      <c r="B687" s="229"/>
      <c r="C687" s="228"/>
      <c r="D687" s="228"/>
      <c r="E687" s="226"/>
      <c r="F687" s="228"/>
      <c r="G687" s="228"/>
      <c r="H687" s="228"/>
      <c r="I687" s="228"/>
    </row>
    <row r="688">
      <c r="A688" s="228"/>
      <c r="B688" s="229"/>
      <c r="C688" s="228"/>
      <c r="D688" s="228"/>
      <c r="E688" s="226"/>
      <c r="F688" s="228"/>
      <c r="G688" s="228"/>
      <c r="H688" s="228"/>
      <c r="I688" s="228"/>
    </row>
    <row r="689">
      <c r="A689" s="228"/>
      <c r="B689" s="229"/>
      <c r="C689" s="228"/>
      <c r="D689" s="228"/>
      <c r="E689" s="226"/>
      <c r="F689" s="228"/>
      <c r="G689" s="228"/>
      <c r="H689" s="228"/>
      <c r="I689" s="228"/>
    </row>
    <row r="690">
      <c r="A690" s="228"/>
      <c r="B690" s="229"/>
      <c r="C690" s="228"/>
      <c r="D690" s="228"/>
      <c r="E690" s="226"/>
      <c r="F690" s="228"/>
      <c r="G690" s="228"/>
      <c r="H690" s="228"/>
      <c r="I690" s="228"/>
    </row>
    <row r="691">
      <c r="A691" s="228"/>
      <c r="B691" s="229"/>
      <c r="C691" s="228"/>
      <c r="D691" s="228"/>
      <c r="E691" s="226"/>
      <c r="F691" s="228"/>
      <c r="G691" s="228"/>
      <c r="H691" s="228"/>
      <c r="I691" s="228"/>
    </row>
    <row r="692">
      <c r="A692" s="228"/>
      <c r="B692" s="229"/>
      <c r="C692" s="228"/>
      <c r="D692" s="228"/>
      <c r="E692" s="226"/>
      <c r="F692" s="228"/>
      <c r="G692" s="228"/>
      <c r="H692" s="228"/>
      <c r="I692" s="228"/>
    </row>
    <row r="693">
      <c r="A693" s="228"/>
      <c r="B693" s="229"/>
      <c r="C693" s="228"/>
      <c r="D693" s="228"/>
      <c r="E693" s="226"/>
      <c r="F693" s="228"/>
      <c r="G693" s="228"/>
      <c r="H693" s="228"/>
      <c r="I693" s="228"/>
    </row>
    <row r="694">
      <c r="A694" s="228"/>
      <c r="B694" s="229"/>
      <c r="C694" s="228"/>
      <c r="D694" s="228"/>
      <c r="E694" s="226"/>
      <c r="F694" s="228"/>
      <c r="G694" s="228"/>
      <c r="H694" s="228"/>
      <c r="I694" s="228"/>
    </row>
    <row r="695">
      <c r="A695" s="228"/>
      <c r="B695" s="229"/>
      <c r="C695" s="228"/>
      <c r="D695" s="228"/>
      <c r="E695" s="226"/>
      <c r="F695" s="228"/>
      <c r="G695" s="228"/>
      <c r="H695" s="228"/>
      <c r="I695" s="228"/>
    </row>
    <row r="696">
      <c r="A696" s="228"/>
      <c r="B696" s="229"/>
      <c r="C696" s="228"/>
      <c r="D696" s="228"/>
      <c r="E696" s="226"/>
      <c r="F696" s="228"/>
      <c r="G696" s="228"/>
      <c r="H696" s="228"/>
      <c r="I696" s="228"/>
    </row>
    <row r="697">
      <c r="A697" s="228"/>
      <c r="B697" s="229"/>
      <c r="C697" s="228"/>
      <c r="D697" s="228"/>
      <c r="E697" s="226"/>
      <c r="F697" s="228"/>
      <c r="G697" s="228"/>
      <c r="H697" s="228"/>
      <c r="I697" s="228"/>
    </row>
    <row r="698">
      <c r="A698" s="228"/>
      <c r="B698" s="229"/>
      <c r="C698" s="228"/>
      <c r="D698" s="228"/>
      <c r="E698" s="226"/>
      <c r="F698" s="228"/>
      <c r="G698" s="228"/>
      <c r="H698" s="228"/>
      <c r="I698" s="228"/>
    </row>
    <row r="699">
      <c r="A699" s="228"/>
      <c r="B699" s="229"/>
      <c r="C699" s="228"/>
      <c r="D699" s="228"/>
      <c r="E699" s="226"/>
      <c r="F699" s="228"/>
      <c r="G699" s="228"/>
      <c r="H699" s="228"/>
      <c r="I699" s="228"/>
    </row>
    <row r="700">
      <c r="A700" s="228"/>
      <c r="B700" s="229"/>
      <c r="C700" s="228"/>
      <c r="D700" s="228"/>
      <c r="E700" s="226"/>
      <c r="F700" s="228"/>
      <c r="G700" s="228"/>
      <c r="H700" s="228"/>
      <c r="I700" s="228"/>
    </row>
    <row r="701">
      <c r="A701" s="228"/>
      <c r="B701" s="229"/>
      <c r="C701" s="228"/>
      <c r="D701" s="228"/>
      <c r="E701" s="226"/>
      <c r="F701" s="228"/>
      <c r="G701" s="228"/>
      <c r="H701" s="228"/>
      <c r="I701" s="228"/>
    </row>
    <row r="702">
      <c r="A702" s="228"/>
      <c r="B702" s="229"/>
      <c r="C702" s="228"/>
      <c r="D702" s="228"/>
      <c r="E702" s="226"/>
      <c r="F702" s="228"/>
      <c r="G702" s="228"/>
      <c r="H702" s="228"/>
      <c r="I702" s="228"/>
    </row>
    <row r="703">
      <c r="A703" s="228"/>
      <c r="B703" s="229"/>
      <c r="C703" s="228"/>
      <c r="D703" s="228"/>
      <c r="E703" s="226"/>
      <c r="F703" s="228"/>
      <c r="G703" s="228"/>
      <c r="H703" s="228"/>
      <c r="I703" s="228"/>
    </row>
    <row r="704">
      <c r="A704" s="228"/>
      <c r="B704" s="229"/>
      <c r="C704" s="228"/>
      <c r="D704" s="228"/>
      <c r="E704" s="226"/>
      <c r="F704" s="228"/>
      <c r="G704" s="228"/>
      <c r="H704" s="228"/>
      <c r="I704" s="228"/>
    </row>
    <row r="705">
      <c r="A705" s="228"/>
      <c r="B705" s="229"/>
      <c r="C705" s="228"/>
      <c r="D705" s="228"/>
      <c r="E705" s="226"/>
      <c r="F705" s="228"/>
      <c r="G705" s="228"/>
      <c r="H705" s="228"/>
      <c r="I705" s="228"/>
    </row>
    <row r="706">
      <c r="A706" s="228"/>
      <c r="B706" s="229"/>
      <c r="C706" s="228"/>
      <c r="D706" s="228"/>
      <c r="E706" s="226"/>
      <c r="F706" s="228"/>
      <c r="G706" s="228"/>
      <c r="H706" s="228"/>
      <c r="I706" s="228"/>
    </row>
    <row r="707">
      <c r="A707" s="228"/>
      <c r="B707" s="229"/>
      <c r="C707" s="228"/>
      <c r="D707" s="228"/>
      <c r="E707" s="226"/>
      <c r="F707" s="228"/>
      <c r="G707" s="228"/>
      <c r="H707" s="228"/>
      <c r="I707" s="228"/>
    </row>
    <row r="708">
      <c r="A708" s="228"/>
      <c r="B708" s="229"/>
      <c r="C708" s="228"/>
      <c r="D708" s="228"/>
      <c r="E708" s="226"/>
      <c r="F708" s="228"/>
      <c r="G708" s="228"/>
      <c r="H708" s="228"/>
      <c r="I708" s="228"/>
    </row>
    <row r="709">
      <c r="A709" s="228"/>
      <c r="B709" s="229"/>
      <c r="C709" s="228"/>
      <c r="D709" s="228"/>
      <c r="E709" s="226"/>
      <c r="F709" s="228"/>
      <c r="G709" s="228"/>
      <c r="H709" s="228"/>
      <c r="I709" s="228"/>
    </row>
    <row r="710">
      <c r="A710" s="228"/>
      <c r="B710" s="229"/>
      <c r="C710" s="228"/>
      <c r="D710" s="228"/>
      <c r="E710" s="226"/>
      <c r="F710" s="228"/>
      <c r="G710" s="228"/>
      <c r="H710" s="228"/>
      <c r="I710" s="228"/>
    </row>
    <row r="711">
      <c r="A711" s="228"/>
      <c r="B711" s="229"/>
      <c r="C711" s="228"/>
      <c r="D711" s="228"/>
      <c r="E711" s="226"/>
      <c r="F711" s="228"/>
      <c r="G711" s="228"/>
      <c r="H711" s="228"/>
      <c r="I711" s="228"/>
    </row>
    <row r="712">
      <c r="A712" s="228"/>
      <c r="B712" s="229"/>
      <c r="C712" s="228"/>
      <c r="D712" s="228"/>
      <c r="E712" s="226"/>
      <c r="F712" s="228"/>
      <c r="G712" s="228"/>
      <c r="H712" s="228"/>
      <c r="I712" s="228"/>
    </row>
    <row r="713">
      <c r="A713" s="228"/>
      <c r="B713" s="229"/>
      <c r="C713" s="228"/>
      <c r="D713" s="228"/>
      <c r="E713" s="226"/>
      <c r="F713" s="228"/>
      <c r="G713" s="228"/>
      <c r="H713" s="228"/>
      <c r="I713" s="228"/>
    </row>
    <row r="714">
      <c r="A714" s="228"/>
      <c r="B714" s="229"/>
      <c r="C714" s="228"/>
      <c r="D714" s="228"/>
      <c r="E714" s="226"/>
      <c r="F714" s="228"/>
      <c r="G714" s="228"/>
      <c r="H714" s="228"/>
      <c r="I714" s="228"/>
    </row>
    <row r="715">
      <c r="A715" s="228"/>
      <c r="B715" s="229"/>
      <c r="C715" s="228"/>
      <c r="D715" s="228"/>
      <c r="E715" s="226"/>
      <c r="F715" s="228"/>
      <c r="G715" s="228"/>
      <c r="H715" s="228"/>
      <c r="I715" s="228"/>
    </row>
    <row r="716">
      <c r="A716" s="228"/>
      <c r="B716" s="229"/>
      <c r="C716" s="228"/>
      <c r="D716" s="228"/>
      <c r="E716" s="226"/>
      <c r="F716" s="228"/>
      <c r="G716" s="228"/>
      <c r="H716" s="228"/>
      <c r="I716" s="228"/>
    </row>
    <row r="717">
      <c r="A717" s="228"/>
      <c r="B717" s="229"/>
      <c r="C717" s="228"/>
      <c r="D717" s="228"/>
      <c r="E717" s="226"/>
      <c r="F717" s="228"/>
      <c r="G717" s="228"/>
      <c r="H717" s="228"/>
      <c r="I717" s="228"/>
    </row>
    <row r="718">
      <c r="A718" s="228"/>
      <c r="B718" s="229"/>
      <c r="C718" s="228"/>
      <c r="D718" s="228"/>
      <c r="E718" s="226"/>
      <c r="F718" s="228"/>
      <c r="G718" s="228"/>
      <c r="H718" s="228"/>
      <c r="I718" s="228"/>
    </row>
    <row r="719">
      <c r="A719" s="228"/>
      <c r="B719" s="229"/>
      <c r="C719" s="228"/>
      <c r="D719" s="228"/>
      <c r="E719" s="226"/>
      <c r="F719" s="228"/>
      <c r="G719" s="228"/>
      <c r="H719" s="228"/>
      <c r="I719" s="228"/>
    </row>
    <row r="720">
      <c r="A720" s="228"/>
      <c r="B720" s="229"/>
      <c r="C720" s="228"/>
      <c r="D720" s="228"/>
      <c r="E720" s="226"/>
      <c r="F720" s="228"/>
      <c r="G720" s="228"/>
      <c r="H720" s="228"/>
      <c r="I720" s="228"/>
    </row>
    <row r="721">
      <c r="A721" s="228"/>
      <c r="B721" s="229"/>
      <c r="C721" s="228"/>
      <c r="D721" s="228"/>
      <c r="E721" s="226"/>
      <c r="F721" s="228"/>
      <c r="G721" s="228"/>
      <c r="H721" s="228"/>
      <c r="I721" s="228"/>
    </row>
    <row r="722">
      <c r="A722" s="228"/>
      <c r="B722" s="229"/>
      <c r="C722" s="228"/>
      <c r="D722" s="228"/>
      <c r="E722" s="226"/>
      <c r="F722" s="228"/>
      <c r="G722" s="228"/>
      <c r="H722" s="228"/>
      <c r="I722" s="228"/>
    </row>
    <row r="723">
      <c r="A723" s="228"/>
      <c r="B723" s="229"/>
      <c r="C723" s="228"/>
      <c r="D723" s="228"/>
      <c r="E723" s="226"/>
      <c r="F723" s="228"/>
      <c r="G723" s="228"/>
      <c r="H723" s="228"/>
      <c r="I723" s="228"/>
    </row>
    <row r="724">
      <c r="A724" s="228"/>
      <c r="B724" s="229"/>
      <c r="C724" s="228"/>
      <c r="D724" s="228"/>
      <c r="E724" s="226"/>
      <c r="F724" s="228"/>
      <c r="G724" s="228"/>
      <c r="H724" s="228"/>
      <c r="I724" s="228"/>
    </row>
    <row r="725">
      <c r="A725" s="228"/>
      <c r="B725" s="229"/>
      <c r="C725" s="228"/>
      <c r="D725" s="228"/>
      <c r="E725" s="226"/>
      <c r="F725" s="228"/>
      <c r="G725" s="228"/>
      <c r="H725" s="228"/>
      <c r="I725" s="228"/>
    </row>
    <row r="726">
      <c r="A726" s="228"/>
      <c r="B726" s="229"/>
      <c r="C726" s="228"/>
      <c r="D726" s="228"/>
      <c r="E726" s="226"/>
      <c r="F726" s="228"/>
      <c r="G726" s="228"/>
      <c r="H726" s="228"/>
      <c r="I726" s="228"/>
    </row>
    <row r="727">
      <c r="A727" s="228"/>
      <c r="B727" s="229"/>
      <c r="C727" s="228"/>
      <c r="D727" s="228"/>
      <c r="E727" s="226"/>
      <c r="F727" s="228"/>
      <c r="G727" s="228"/>
      <c r="H727" s="228"/>
      <c r="I727" s="228"/>
    </row>
    <row r="728">
      <c r="A728" s="228"/>
      <c r="B728" s="229"/>
      <c r="C728" s="228"/>
      <c r="D728" s="228"/>
      <c r="E728" s="226"/>
      <c r="F728" s="228"/>
      <c r="G728" s="228"/>
      <c r="H728" s="228"/>
      <c r="I728" s="228"/>
    </row>
    <row r="729">
      <c r="A729" s="228"/>
      <c r="B729" s="229"/>
      <c r="C729" s="228"/>
      <c r="D729" s="228"/>
      <c r="E729" s="226"/>
      <c r="F729" s="228"/>
      <c r="G729" s="228"/>
      <c r="H729" s="228"/>
      <c r="I729" s="228"/>
    </row>
    <row r="730">
      <c r="A730" s="228"/>
      <c r="B730" s="229"/>
      <c r="C730" s="228"/>
      <c r="D730" s="228"/>
      <c r="E730" s="226"/>
      <c r="F730" s="228"/>
      <c r="G730" s="228"/>
      <c r="H730" s="228"/>
      <c r="I730" s="228"/>
    </row>
    <row r="731">
      <c r="A731" s="228"/>
      <c r="B731" s="229"/>
      <c r="C731" s="228"/>
      <c r="D731" s="228"/>
      <c r="E731" s="226"/>
      <c r="F731" s="228"/>
      <c r="G731" s="228"/>
      <c r="H731" s="228"/>
      <c r="I731" s="228"/>
    </row>
    <row r="732">
      <c r="A732" s="228"/>
      <c r="B732" s="229"/>
      <c r="C732" s="228"/>
      <c r="D732" s="228"/>
      <c r="E732" s="226"/>
      <c r="F732" s="228"/>
      <c r="G732" s="228"/>
      <c r="H732" s="228"/>
      <c r="I732" s="228"/>
    </row>
    <row r="733">
      <c r="A733" s="228"/>
      <c r="B733" s="229"/>
      <c r="C733" s="228"/>
      <c r="D733" s="228"/>
      <c r="E733" s="226"/>
      <c r="F733" s="228"/>
      <c r="G733" s="228"/>
      <c r="H733" s="228"/>
      <c r="I733" s="228"/>
    </row>
    <row r="734">
      <c r="A734" s="228"/>
      <c r="B734" s="229"/>
      <c r="C734" s="228"/>
      <c r="D734" s="228"/>
      <c r="E734" s="226"/>
      <c r="F734" s="228"/>
      <c r="G734" s="228"/>
      <c r="H734" s="228"/>
      <c r="I734" s="228"/>
    </row>
    <row r="735">
      <c r="A735" s="228"/>
      <c r="B735" s="229"/>
      <c r="C735" s="228"/>
      <c r="D735" s="228"/>
      <c r="E735" s="226"/>
      <c r="F735" s="228"/>
      <c r="G735" s="228"/>
      <c r="H735" s="228"/>
      <c r="I735" s="228"/>
    </row>
    <row r="736">
      <c r="A736" s="228"/>
      <c r="B736" s="229"/>
      <c r="C736" s="228"/>
      <c r="D736" s="228"/>
      <c r="E736" s="226"/>
      <c r="F736" s="228"/>
      <c r="G736" s="228"/>
      <c r="H736" s="228"/>
      <c r="I736" s="228"/>
    </row>
    <row r="737">
      <c r="A737" s="228"/>
      <c r="B737" s="229"/>
      <c r="C737" s="228"/>
      <c r="D737" s="228"/>
      <c r="E737" s="226"/>
      <c r="F737" s="228"/>
      <c r="G737" s="228"/>
      <c r="H737" s="228"/>
      <c r="I737" s="228"/>
    </row>
    <row r="738">
      <c r="A738" s="228"/>
      <c r="B738" s="229"/>
      <c r="C738" s="228"/>
      <c r="D738" s="228"/>
      <c r="E738" s="226"/>
      <c r="F738" s="228"/>
      <c r="G738" s="228"/>
      <c r="H738" s="228"/>
      <c r="I738" s="228"/>
    </row>
    <row r="739">
      <c r="A739" s="228"/>
      <c r="B739" s="229"/>
      <c r="C739" s="228"/>
      <c r="D739" s="228"/>
      <c r="E739" s="226"/>
      <c r="F739" s="228"/>
      <c r="G739" s="228"/>
      <c r="H739" s="228"/>
      <c r="I739" s="228"/>
    </row>
    <row r="740">
      <c r="A740" s="228"/>
      <c r="B740" s="229"/>
      <c r="C740" s="228"/>
      <c r="D740" s="228"/>
      <c r="E740" s="226"/>
      <c r="F740" s="228"/>
      <c r="G740" s="228"/>
      <c r="H740" s="228"/>
      <c r="I740" s="228"/>
    </row>
    <row r="741">
      <c r="A741" s="228"/>
      <c r="B741" s="229"/>
      <c r="C741" s="228"/>
      <c r="D741" s="228"/>
      <c r="E741" s="226"/>
      <c r="F741" s="228"/>
      <c r="G741" s="228"/>
      <c r="H741" s="228"/>
      <c r="I741" s="228"/>
    </row>
    <row r="742">
      <c r="A742" s="228"/>
      <c r="B742" s="229"/>
      <c r="C742" s="228"/>
      <c r="D742" s="228"/>
      <c r="E742" s="226"/>
      <c r="F742" s="228"/>
      <c r="G742" s="228"/>
      <c r="H742" s="228"/>
      <c r="I742" s="228"/>
    </row>
    <row r="743">
      <c r="A743" s="228"/>
      <c r="B743" s="229"/>
      <c r="C743" s="228"/>
      <c r="D743" s="228"/>
      <c r="E743" s="226"/>
      <c r="F743" s="228"/>
      <c r="G743" s="228"/>
      <c r="H743" s="228"/>
      <c r="I743" s="228"/>
    </row>
    <row r="744">
      <c r="A744" s="228"/>
      <c r="B744" s="229"/>
      <c r="C744" s="228"/>
      <c r="D744" s="228"/>
      <c r="E744" s="226"/>
      <c r="F744" s="228"/>
      <c r="G744" s="228"/>
      <c r="H744" s="228"/>
      <c r="I744" s="228"/>
    </row>
    <row r="745">
      <c r="A745" s="228"/>
      <c r="B745" s="229"/>
      <c r="C745" s="228"/>
      <c r="D745" s="228"/>
      <c r="E745" s="226"/>
      <c r="F745" s="228"/>
      <c r="G745" s="228"/>
      <c r="H745" s="228"/>
      <c r="I745" s="228"/>
    </row>
    <row r="746">
      <c r="A746" s="228"/>
      <c r="B746" s="229"/>
      <c r="C746" s="228"/>
      <c r="D746" s="228"/>
      <c r="E746" s="226"/>
      <c r="F746" s="228"/>
      <c r="G746" s="228"/>
      <c r="H746" s="228"/>
      <c r="I746" s="228"/>
    </row>
    <row r="747">
      <c r="A747" s="228"/>
      <c r="B747" s="229"/>
      <c r="C747" s="228"/>
      <c r="D747" s="228"/>
      <c r="E747" s="226"/>
      <c r="F747" s="228"/>
      <c r="G747" s="228"/>
      <c r="H747" s="228"/>
      <c r="I747" s="228"/>
    </row>
    <row r="748">
      <c r="A748" s="228"/>
      <c r="B748" s="229"/>
      <c r="C748" s="228"/>
      <c r="D748" s="228"/>
      <c r="E748" s="226"/>
      <c r="F748" s="228"/>
      <c r="G748" s="228"/>
      <c r="H748" s="228"/>
      <c r="I748" s="228"/>
    </row>
    <row r="749">
      <c r="A749" s="228"/>
      <c r="B749" s="229"/>
      <c r="C749" s="228"/>
      <c r="D749" s="228"/>
      <c r="E749" s="226"/>
      <c r="F749" s="228"/>
      <c r="G749" s="228"/>
      <c r="H749" s="228"/>
      <c r="I749" s="228"/>
    </row>
    <row r="750">
      <c r="A750" s="228"/>
      <c r="B750" s="229"/>
      <c r="C750" s="228"/>
      <c r="D750" s="228"/>
      <c r="E750" s="226"/>
      <c r="F750" s="228"/>
      <c r="G750" s="228"/>
      <c r="H750" s="228"/>
      <c r="I750" s="228"/>
    </row>
    <row r="751">
      <c r="A751" s="228"/>
      <c r="B751" s="229"/>
      <c r="C751" s="228"/>
      <c r="D751" s="228"/>
      <c r="E751" s="226"/>
      <c r="F751" s="228"/>
      <c r="G751" s="228"/>
      <c r="H751" s="228"/>
      <c r="I751" s="228"/>
    </row>
    <row r="752">
      <c r="A752" s="228"/>
      <c r="B752" s="229"/>
      <c r="C752" s="228"/>
      <c r="D752" s="228"/>
      <c r="E752" s="226"/>
      <c r="F752" s="228"/>
      <c r="G752" s="228"/>
      <c r="H752" s="228"/>
      <c r="I752" s="228"/>
    </row>
    <row r="753">
      <c r="A753" s="228"/>
      <c r="B753" s="229"/>
      <c r="C753" s="228"/>
      <c r="D753" s="228"/>
      <c r="E753" s="226"/>
      <c r="F753" s="228"/>
      <c r="G753" s="228"/>
      <c r="H753" s="228"/>
      <c r="I753" s="228"/>
    </row>
    <row r="754">
      <c r="A754" s="228"/>
      <c r="B754" s="229"/>
      <c r="C754" s="228"/>
      <c r="D754" s="228"/>
      <c r="E754" s="226"/>
      <c r="F754" s="228"/>
      <c r="G754" s="228"/>
      <c r="H754" s="228"/>
      <c r="I754" s="228"/>
    </row>
    <row r="755">
      <c r="A755" s="228"/>
      <c r="B755" s="229"/>
      <c r="C755" s="228"/>
      <c r="D755" s="228"/>
      <c r="E755" s="226"/>
      <c r="F755" s="228"/>
      <c r="G755" s="228"/>
      <c r="H755" s="228"/>
      <c r="I755" s="228"/>
    </row>
    <row r="756">
      <c r="A756" s="228"/>
      <c r="B756" s="229"/>
      <c r="C756" s="228"/>
      <c r="D756" s="228"/>
      <c r="E756" s="226"/>
      <c r="F756" s="228"/>
      <c r="G756" s="228"/>
      <c r="H756" s="228"/>
      <c r="I756" s="228"/>
    </row>
    <row r="757">
      <c r="A757" s="228"/>
      <c r="B757" s="229"/>
      <c r="C757" s="228"/>
      <c r="D757" s="228"/>
      <c r="E757" s="226"/>
      <c r="F757" s="228"/>
      <c r="G757" s="228"/>
      <c r="H757" s="228"/>
      <c r="I757" s="228"/>
    </row>
    <row r="758">
      <c r="A758" s="228"/>
      <c r="B758" s="229"/>
      <c r="C758" s="228"/>
      <c r="D758" s="228"/>
      <c r="E758" s="226"/>
      <c r="F758" s="228"/>
      <c r="G758" s="228"/>
      <c r="H758" s="228"/>
      <c r="I758" s="228"/>
    </row>
    <row r="759">
      <c r="A759" s="228"/>
      <c r="B759" s="229"/>
      <c r="C759" s="228"/>
      <c r="D759" s="228"/>
      <c r="E759" s="226"/>
      <c r="F759" s="228"/>
      <c r="G759" s="228"/>
      <c r="H759" s="228"/>
      <c r="I759" s="228"/>
    </row>
    <row r="760">
      <c r="A760" s="228"/>
      <c r="B760" s="229"/>
      <c r="C760" s="228"/>
      <c r="D760" s="228"/>
      <c r="E760" s="226"/>
      <c r="F760" s="228"/>
      <c r="G760" s="228"/>
      <c r="H760" s="228"/>
      <c r="I760" s="228"/>
    </row>
    <row r="761">
      <c r="A761" s="228"/>
      <c r="B761" s="229"/>
      <c r="C761" s="228"/>
      <c r="D761" s="228"/>
      <c r="E761" s="226"/>
      <c r="F761" s="228"/>
      <c r="G761" s="228"/>
      <c r="H761" s="228"/>
      <c r="I761" s="228"/>
    </row>
    <row r="762">
      <c r="A762" s="228"/>
      <c r="B762" s="229"/>
      <c r="C762" s="228"/>
      <c r="D762" s="228"/>
      <c r="E762" s="226"/>
      <c r="F762" s="228"/>
      <c r="G762" s="228"/>
      <c r="H762" s="228"/>
      <c r="I762" s="228"/>
    </row>
    <row r="763">
      <c r="A763" s="228"/>
      <c r="B763" s="229"/>
      <c r="C763" s="228"/>
      <c r="D763" s="228"/>
      <c r="E763" s="226"/>
      <c r="F763" s="228"/>
      <c r="G763" s="228"/>
      <c r="H763" s="228"/>
      <c r="I763" s="228"/>
    </row>
    <row r="764">
      <c r="A764" s="228"/>
      <c r="B764" s="229"/>
      <c r="C764" s="228"/>
      <c r="D764" s="228"/>
      <c r="E764" s="226"/>
      <c r="F764" s="228"/>
      <c r="G764" s="228"/>
      <c r="H764" s="228"/>
      <c r="I764" s="228"/>
    </row>
    <row r="765">
      <c r="A765" s="228"/>
      <c r="B765" s="229"/>
      <c r="C765" s="228"/>
      <c r="D765" s="228"/>
      <c r="E765" s="226"/>
      <c r="F765" s="228"/>
      <c r="G765" s="228"/>
      <c r="H765" s="228"/>
      <c r="I765" s="228"/>
    </row>
    <row r="766">
      <c r="A766" s="228"/>
      <c r="B766" s="229"/>
      <c r="C766" s="228"/>
      <c r="D766" s="228"/>
      <c r="E766" s="226"/>
      <c r="F766" s="228"/>
      <c r="G766" s="228"/>
      <c r="H766" s="228"/>
      <c r="I766" s="228"/>
    </row>
    <row r="767">
      <c r="A767" s="228"/>
      <c r="B767" s="229"/>
      <c r="C767" s="228"/>
      <c r="D767" s="228"/>
      <c r="E767" s="226"/>
      <c r="F767" s="228"/>
      <c r="G767" s="228"/>
      <c r="H767" s="228"/>
      <c r="I767" s="228"/>
    </row>
    <row r="768">
      <c r="A768" s="228"/>
      <c r="B768" s="229"/>
      <c r="C768" s="228"/>
      <c r="D768" s="228"/>
      <c r="E768" s="226"/>
      <c r="F768" s="228"/>
      <c r="G768" s="228"/>
      <c r="H768" s="228"/>
      <c r="I768" s="228"/>
    </row>
    <row r="769">
      <c r="A769" s="228"/>
      <c r="B769" s="229"/>
      <c r="C769" s="228"/>
      <c r="D769" s="228"/>
      <c r="E769" s="226"/>
      <c r="F769" s="228"/>
      <c r="G769" s="228"/>
      <c r="H769" s="228"/>
      <c r="I769" s="228"/>
    </row>
    <row r="770">
      <c r="A770" s="228"/>
      <c r="B770" s="229"/>
      <c r="C770" s="228"/>
      <c r="D770" s="228"/>
      <c r="E770" s="226"/>
      <c r="F770" s="228"/>
      <c r="G770" s="228"/>
      <c r="H770" s="228"/>
      <c r="I770" s="228"/>
    </row>
    <row r="771">
      <c r="A771" s="228"/>
      <c r="B771" s="229"/>
      <c r="C771" s="228"/>
      <c r="D771" s="228"/>
      <c r="E771" s="226"/>
      <c r="F771" s="228"/>
      <c r="G771" s="228"/>
      <c r="H771" s="228"/>
      <c r="I771" s="228"/>
    </row>
    <row r="772">
      <c r="A772" s="228"/>
      <c r="B772" s="229"/>
      <c r="C772" s="228"/>
      <c r="D772" s="228"/>
      <c r="E772" s="226"/>
      <c r="F772" s="228"/>
      <c r="G772" s="228"/>
      <c r="H772" s="228"/>
      <c r="I772" s="228"/>
    </row>
    <row r="773">
      <c r="A773" s="228"/>
      <c r="B773" s="229"/>
      <c r="C773" s="228"/>
      <c r="D773" s="228"/>
      <c r="E773" s="226"/>
      <c r="F773" s="228"/>
      <c r="G773" s="228"/>
      <c r="H773" s="228"/>
      <c r="I773" s="228"/>
    </row>
    <row r="774">
      <c r="A774" s="228"/>
      <c r="B774" s="229"/>
      <c r="C774" s="228"/>
      <c r="D774" s="228"/>
      <c r="E774" s="226"/>
      <c r="F774" s="228"/>
      <c r="G774" s="228"/>
      <c r="H774" s="228"/>
      <c r="I774" s="228"/>
    </row>
    <row r="775">
      <c r="A775" s="228"/>
      <c r="B775" s="229"/>
      <c r="C775" s="228"/>
      <c r="D775" s="228"/>
      <c r="E775" s="226"/>
      <c r="F775" s="228"/>
      <c r="G775" s="228"/>
      <c r="H775" s="228"/>
      <c r="I775" s="228"/>
    </row>
    <row r="776">
      <c r="A776" s="228"/>
      <c r="B776" s="229"/>
      <c r="C776" s="228"/>
      <c r="D776" s="228"/>
      <c r="E776" s="226"/>
      <c r="F776" s="228"/>
      <c r="G776" s="228"/>
      <c r="H776" s="228"/>
      <c r="I776" s="228"/>
    </row>
    <row r="777">
      <c r="A777" s="228"/>
      <c r="B777" s="229"/>
      <c r="C777" s="228"/>
      <c r="D777" s="228"/>
      <c r="E777" s="226"/>
      <c r="F777" s="228"/>
      <c r="G777" s="228"/>
      <c r="H777" s="228"/>
      <c r="I777" s="228"/>
    </row>
    <row r="778">
      <c r="A778" s="228"/>
      <c r="B778" s="229"/>
      <c r="C778" s="228"/>
      <c r="D778" s="228"/>
      <c r="E778" s="226"/>
      <c r="F778" s="228"/>
      <c r="G778" s="228"/>
      <c r="H778" s="228"/>
      <c r="I778" s="228"/>
    </row>
    <row r="779">
      <c r="A779" s="228"/>
      <c r="B779" s="229"/>
      <c r="C779" s="228"/>
      <c r="D779" s="228"/>
      <c r="E779" s="226"/>
      <c r="F779" s="228"/>
      <c r="G779" s="228"/>
      <c r="H779" s="228"/>
      <c r="I779" s="228"/>
    </row>
    <row r="780">
      <c r="A780" s="228"/>
      <c r="B780" s="229"/>
      <c r="C780" s="228"/>
      <c r="D780" s="228"/>
      <c r="E780" s="226"/>
      <c r="F780" s="228"/>
      <c r="G780" s="228"/>
      <c r="H780" s="228"/>
      <c r="I780" s="228"/>
    </row>
    <row r="781">
      <c r="A781" s="228"/>
      <c r="B781" s="229"/>
      <c r="C781" s="228"/>
      <c r="D781" s="228"/>
      <c r="E781" s="226"/>
      <c r="F781" s="228"/>
      <c r="G781" s="228"/>
      <c r="H781" s="228"/>
      <c r="I781" s="228"/>
    </row>
    <row r="782">
      <c r="A782" s="228"/>
      <c r="B782" s="229"/>
      <c r="C782" s="228"/>
      <c r="D782" s="228"/>
      <c r="E782" s="226"/>
      <c r="F782" s="228"/>
      <c r="G782" s="228"/>
      <c r="H782" s="228"/>
      <c r="I782" s="228"/>
    </row>
    <row r="783">
      <c r="A783" s="228"/>
      <c r="B783" s="229"/>
      <c r="C783" s="228"/>
      <c r="D783" s="228"/>
      <c r="E783" s="226"/>
      <c r="F783" s="228"/>
      <c r="G783" s="228"/>
      <c r="H783" s="228"/>
      <c r="I783" s="228"/>
    </row>
    <row r="784">
      <c r="A784" s="228"/>
      <c r="B784" s="229"/>
      <c r="C784" s="228"/>
      <c r="D784" s="228"/>
      <c r="E784" s="226"/>
      <c r="F784" s="228"/>
      <c r="G784" s="228"/>
      <c r="H784" s="228"/>
      <c r="I784" s="228"/>
    </row>
    <row r="785">
      <c r="A785" s="228"/>
      <c r="B785" s="229"/>
      <c r="C785" s="228"/>
      <c r="D785" s="228"/>
      <c r="E785" s="226"/>
      <c r="F785" s="228"/>
      <c r="G785" s="228"/>
      <c r="H785" s="228"/>
      <c r="I785" s="228"/>
    </row>
    <row r="786">
      <c r="A786" s="228"/>
      <c r="B786" s="229"/>
      <c r="C786" s="228"/>
      <c r="D786" s="228"/>
      <c r="E786" s="226"/>
      <c r="F786" s="228"/>
      <c r="G786" s="228"/>
      <c r="H786" s="228"/>
      <c r="I786" s="228"/>
    </row>
    <row r="787">
      <c r="A787" s="228"/>
      <c r="B787" s="229"/>
      <c r="C787" s="228"/>
      <c r="D787" s="228"/>
      <c r="E787" s="226"/>
      <c r="F787" s="228"/>
      <c r="G787" s="228"/>
      <c r="H787" s="228"/>
      <c r="I787" s="228"/>
    </row>
    <row r="788">
      <c r="A788" s="228"/>
      <c r="B788" s="229"/>
      <c r="C788" s="228"/>
      <c r="D788" s="228"/>
      <c r="E788" s="226"/>
      <c r="F788" s="228"/>
      <c r="G788" s="228"/>
      <c r="H788" s="228"/>
      <c r="I788" s="228"/>
    </row>
    <row r="789">
      <c r="A789" s="228"/>
      <c r="B789" s="229"/>
      <c r="C789" s="228"/>
      <c r="D789" s="228"/>
      <c r="E789" s="226"/>
      <c r="F789" s="228"/>
      <c r="G789" s="228"/>
      <c r="H789" s="228"/>
      <c r="I789" s="228"/>
    </row>
    <row r="790">
      <c r="A790" s="228"/>
      <c r="B790" s="229"/>
      <c r="C790" s="228"/>
      <c r="D790" s="228"/>
      <c r="E790" s="226"/>
      <c r="F790" s="228"/>
      <c r="G790" s="228"/>
      <c r="H790" s="228"/>
      <c r="I790" s="228"/>
    </row>
    <row r="791">
      <c r="A791" s="228"/>
      <c r="B791" s="229"/>
      <c r="C791" s="228"/>
      <c r="D791" s="228"/>
      <c r="E791" s="226"/>
      <c r="F791" s="228"/>
      <c r="G791" s="228"/>
      <c r="H791" s="228"/>
      <c r="I791" s="228"/>
    </row>
    <row r="792">
      <c r="A792" s="228"/>
      <c r="B792" s="229"/>
      <c r="C792" s="228"/>
      <c r="D792" s="228"/>
      <c r="E792" s="226"/>
      <c r="F792" s="228"/>
      <c r="G792" s="228"/>
      <c r="H792" s="228"/>
      <c r="I792" s="228"/>
    </row>
    <row r="793">
      <c r="A793" s="228"/>
      <c r="B793" s="229"/>
      <c r="C793" s="228"/>
      <c r="D793" s="228"/>
      <c r="E793" s="226"/>
      <c r="F793" s="228"/>
      <c r="G793" s="228"/>
      <c r="H793" s="228"/>
      <c r="I793" s="228"/>
    </row>
    <row r="794">
      <c r="A794" s="228"/>
      <c r="B794" s="229"/>
      <c r="C794" s="228"/>
      <c r="D794" s="228"/>
      <c r="E794" s="226"/>
      <c r="F794" s="228"/>
      <c r="G794" s="228"/>
      <c r="H794" s="228"/>
      <c r="I794" s="228"/>
    </row>
    <row r="795">
      <c r="A795" s="228"/>
      <c r="B795" s="229"/>
      <c r="C795" s="228"/>
      <c r="D795" s="228"/>
      <c r="E795" s="226"/>
      <c r="F795" s="228"/>
      <c r="G795" s="228"/>
      <c r="H795" s="228"/>
      <c r="I795" s="228"/>
    </row>
    <row r="796">
      <c r="A796" s="228"/>
      <c r="B796" s="229"/>
      <c r="C796" s="228"/>
      <c r="D796" s="228"/>
      <c r="E796" s="226"/>
      <c r="F796" s="228"/>
      <c r="G796" s="228"/>
      <c r="H796" s="228"/>
      <c r="I796" s="228"/>
    </row>
    <row r="797">
      <c r="A797" s="228"/>
      <c r="B797" s="229"/>
      <c r="C797" s="228"/>
      <c r="D797" s="228"/>
      <c r="E797" s="226"/>
      <c r="F797" s="228"/>
      <c r="G797" s="228"/>
      <c r="H797" s="228"/>
      <c r="I797" s="228"/>
    </row>
    <row r="798">
      <c r="A798" s="228"/>
      <c r="B798" s="229"/>
      <c r="C798" s="228"/>
      <c r="D798" s="228"/>
      <c r="E798" s="226"/>
      <c r="F798" s="228"/>
      <c r="G798" s="228"/>
      <c r="H798" s="228"/>
      <c r="I798" s="228"/>
    </row>
    <row r="799">
      <c r="A799" s="228"/>
      <c r="B799" s="229"/>
      <c r="C799" s="228"/>
      <c r="D799" s="228"/>
      <c r="E799" s="226"/>
      <c r="F799" s="228"/>
      <c r="G799" s="228"/>
      <c r="H799" s="228"/>
      <c r="I799" s="228"/>
    </row>
    <row r="800">
      <c r="A800" s="228"/>
      <c r="B800" s="229"/>
      <c r="C800" s="228"/>
      <c r="D800" s="228"/>
      <c r="E800" s="226"/>
      <c r="F800" s="228"/>
      <c r="G800" s="228"/>
      <c r="H800" s="228"/>
      <c r="I800" s="228"/>
    </row>
    <row r="801">
      <c r="A801" s="228"/>
      <c r="B801" s="229"/>
      <c r="C801" s="228"/>
      <c r="D801" s="228"/>
      <c r="E801" s="226"/>
      <c r="F801" s="228"/>
      <c r="G801" s="228"/>
      <c r="H801" s="228"/>
      <c r="I801" s="228"/>
    </row>
    <row r="802">
      <c r="A802" s="228"/>
      <c r="B802" s="229"/>
      <c r="C802" s="228"/>
      <c r="D802" s="228"/>
      <c r="E802" s="226"/>
      <c r="F802" s="228"/>
      <c r="G802" s="228"/>
      <c r="H802" s="228"/>
      <c r="I802" s="228"/>
    </row>
    <row r="803">
      <c r="A803" s="228"/>
      <c r="B803" s="229"/>
      <c r="C803" s="228"/>
      <c r="D803" s="228"/>
      <c r="E803" s="226"/>
      <c r="F803" s="228"/>
      <c r="G803" s="228"/>
      <c r="H803" s="228"/>
      <c r="I803" s="228"/>
    </row>
    <row r="804">
      <c r="A804" s="228"/>
      <c r="B804" s="229"/>
      <c r="C804" s="228"/>
      <c r="D804" s="228"/>
      <c r="E804" s="226"/>
      <c r="F804" s="228"/>
      <c r="G804" s="228"/>
      <c r="H804" s="228"/>
      <c r="I804" s="228"/>
    </row>
    <row r="805">
      <c r="A805" s="228"/>
      <c r="B805" s="229"/>
      <c r="C805" s="228"/>
      <c r="D805" s="228"/>
      <c r="E805" s="226"/>
      <c r="F805" s="228"/>
      <c r="G805" s="228"/>
      <c r="H805" s="228"/>
      <c r="I805" s="228"/>
    </row>
    <row r="806">
      <c r="A806" s="228"/>
      <c r="B806" s="229"/>
      <c r="C806" s="228"/>
      <c r="D806" s="228"/>
      <c r="E806" s="226"/>
      <c r="F806" s="228"/>
      <c r="G806" s="228"/>
      <c r="H806" s="228"/>
      <c r="I806" s="228"/>
    </row>
    <row r="807">
      <c r="A807" s="228"/>
      <c r="B807" s="229"/>
      <c r="C807" s="228"/>
      <c r="D807" s="228"/>
      <c r="E807" s="226"/>
      <c r="F807" s="228"/>
      <c r="G807" s="228"/>
      <c r="H807" s="228"/>
      <c r="I807" s="228"/>
    </row>
    <row r="808">
      <c r="A808" s="228"/>
      <c r="B808" s="229"/>
      <c r="C808" s="228"/>
      <c r="D808" s="228"/>
      <c r="E808" s="226"/>
      <c r="F808" s="228"/>
      <c r="G808" s="228"/>
      <c r="H808" s="228"/>
      <c r="I808" s="228"/>
    </row>
    <row r="809">
      <c r="A809" s="228"/>
      <c r="B809" s="229"/>
      <c r="C809" s="228"/>
      <c r="D809" s="228"/>
      <c r="E809" s="226"/>
      <c r="F809" s="228"/>
      <c r="G809" s="228"/>
      <c r="H809" s="228"/>
      <c r="I809" s="228"/>
    </row>
    <row r="810">
      <c r="A810" s="228"/>
      <c r="B810" s="229"/>
      <c r="C810" s="228"/>
      <c r="D810" s="228"/>
      <c r="E810" s="226"/>
      <c r="F810" s="228"/>
      <c r="G810" s="228"/>
      <c r="H810" s="228"/>
      <c r="I810" s="228"/>
    </row>
    <row r="811">
      <c r="A811" s="228"/>
      <c r="B811" s="229"/>
      <c r="C811" s="228"/>
      <c r="D811" s="228"/>
      <c r="E811" s="226"/>
      <c r="F811" s="228"/>
      <c r="G811" s="228"/>
      <c r="H811" s="228"/>
      <c r="I811" s="228"/>
    </row>
    <row r="812">
      <c r="A812" s="228"/>
      <c r="B812" s="229"/>
      <c r="C812" s="228"/>
      <c r="D812" s="228"/>
      <c r="E812" s="226"/>
      <c r="F812" s="228"/>
      <c r="G812" s="228"/>
      <c r="H812" s="228"/>
      <c r="I812" s="228"/>
    </row>
    <row r="813">
      <c r="A813" s="228"/>
      <c r="B813" s="229"/>
      <c r="C813" s="228"/>
      <c r="D813" s="228"/>
      <c r="E813" s="226"/>
      <c r="F813" s="228"/>
      <c r="G813" s="228"/>
      <c r="H813" s="228"/>
      <c r="I813" s="228"/>
    </row>
    <row r="814">
      <c r="A814" s="228"/>
      <c r="B814" s="229"/>
      <c r="C814" s="228"/>
      <c r="D814" s="228"/>
      <c r="E814" s="226"/>
      <c r="F814" s="228"/>
      <c r="G814" s="228"/>
      <c r="H814" s="228"/>
      <c r="I814" s="228"/>
    </row>
    <row r="815">
      <c r="A815" s="228"/>
      <c r="B815" s="229"/>
      <c r="C815" s="228"/>
      <c r="D815" s="228"/>
      <c r="E815" s="226"/>
      <c r="F815" s="228"/>
      <c r="G815" s="228"/>
      <c r="H815" s="228"/>
      <c r="I815" s="228"/>
    </row>
    <row r="816">
      <c r="A816" s="228"/>
      <c r="B816" s="229"/>
      <c r="C816" s="228"/>
      <c r="D816" s="228"/>
      <c r="E816" s="226"/>
      <c r="F816" s="228"/>
      <c r="G816" s="228"/>
      <c r="H816" s="228"/>
      <c r="I816" s="228"/>
    </row>
    <row r="817">
      <c r="A817" s="228"/>
      <c r="B817" s="229"/>
      <c r="C817" s="228"/>
      <c r="D817" s="228"/>
      <c r="E817" s="226"/>
      <c r="F817" s="228"/>
      <c r="G817" s="228"/>
      <c r="H817" s="228"/>
      <c r="I817" s="228"/>
    </row>
    <row r="818">
      <c r="A818" s="228"/>
      <c r="B818" s="229"/>
      <c r="C818" s="228"/>
      <c r="D818" s="228"/>
      <c r="E818" s="226"/>
      <c r="F818" s="228"/>
      <c r="G818" s="228"/>
      <c r="H818" s="228"/>
      <c r="I818" s="228"/>
    </row>
    <row r="819">
      <c r="A819" s="228"/>
      <c r="B819" s="229"/>
      <c r="C819" s="228"/>
      <c r="D819" s="228"/>
      <c r="E819" s="226"/>
      <c r="F819" s="228"/>
      <c r="G819" s="228"/>
      <c r="H819" s="228"/>
      <c r="I819" s="228"/>
    </row>
    <row r="820">
      <c r="A820" s="228"/>
      <c r="B820" s="229"/>
      <c r="C820" s="228"/>
      <c r="D820" s="228"/>
      <c r="E820" s="226"/>
      <c r="F820" s="228"/>
      <c r="G820" s="228"/>
      <c r="H820" s="228"/>
      <c r="I820" s="228"/>
    </row>
    <row r="821">
      <c r="A821" s="228"/>
      <c r="B821" s="229"/>
      <c r="C821" s="228"/>
      <c r="D821" s="228"/>
      <c r="E821" s="226"/>
      <c r="F821" s="228"/>
      <c r="G821" s="228"/>
      <c r="H821" s="228"/>
      <c r="I821" s="228"/>
    </row>
    <row r="822">
      <c r="A822" s="228"/>
      <c r="B822" s="229"/>
      <c r="C822" s="228"/>
      <c r="D822" s="228"/>
      <c r="E822" s="226"/>
      <c r="F822" s="228"/>
      <c r="G822" s="228"/>
      <c r="H822" s="228"/>
      <c r="I822" s="228"/>
    </row>
    <row r="823">
      <c r="A823" s="228"/>
      <c r="B823" s="229"/>
      <c r="C823" s="228"/>
      <c r="D823" s="228"/>
      <c r="E823" s="226"/>
      <c r="F823" s="228"/>
      <c r="G823" s="228"/>
      <c r="H823" s="228"/>
      <c r="I823" s="228"/>
    </row>
    <row r="824">
      <c r="A824" s="228"/>
      <c r="B824" s="229"/>
      <c r="C824" s="228"/>
      <c r="D824" s="228"/>
      <c r="E824" s="226"/>
      <c r="F824" s="228"/>
      <c r="G824" s="228"/>
      <c r="H824" s="228"/>
      <c r="I824" s="228"/>
    </row>
    <row r="825">
      <c r="A825" s="228"/>
      <c r="B825" s="229"/>
      <c r="C825" s="228"/>
      <c r="D825" s="228"/>
      <c r="E825" s="226"/>
      <c r="F825" s="228"/>
      <c r="G825" s="228"/>
      <c r="H825" s="228"/>
      <c r="I825" s="228"/>
    </row>
    <row r="826">
      <c r="A826" s="228"/>
      <c r="B826" s="229"/>
      <c r="C826" s="228"/>
      <c r="D826" s="228"/>
      <c r="E826" s="226"/>
      <c r="F826" s="228"/>
      <c r="G826" s="228"/>
      <c r="H826" s="228"/>
      <c r="I826" s="228"/>
    </row>
    <row r="827">
      <c r="A827" s="228"/>
      <c r="B827" s="229"/>
      <c r="C827" s="228"/>
      <c r="D827" s="228"/>
      <c r="E827" s="226"/>
      <c r="F827" s="228"/>
      <c r="G827" s="228"/>
      <c r="H827" s="228"/>
      <c r="I827" s="228"/>
    </row>
    <row r="828">
      <c r="A828" s="228"/>
      <c r="B828" s="229"/>
      <c r="C828" s="228"/>
      <c r="D828" s="228"/>
      <c r="E828" s="226"/>
      <c r="F828" s="228"/>
      <c r="G828" s="228"/>
      <c r="H828" s="228"/>
      <c r="I828" s="228"/>
    </row>
    <row r="829">
      <c r="A829" s="228"/>
      <c r="B829" s="229"/>
      <c r="C829" s="228"/>
      <c r="D829" s="228"/>
      <c r="E829" s="226"/>
      <c r="F829" s="228"/>
      <c r="G829" s="228"/>
      <c r="H829" s="228"/>
      <c r="I829" s="228"/>
    </row>
    <row r="830">
      <c r="A830" s="228"/>
      <c r="B830" s="229"/>
      <c r="C830" s="228"/>
      <c r="D830" s="228"/>
      <c r="E830" s="226"/>
      <c r="F830" s="228"/>
      <c r="G830" s="228"/>
      <c r="H830" s="228"/>
      <c r="I830" s="228"/>
    </row>
    <row r="831">
      <c r="A831" s="228"/>
      <c r="B831" s="229"/>
      <c r="C831" s="228"/>
      <c r="D831" s="228"/>
      <c r="E831" s="226"/>
      <c r="F831" s="228"/>
      <c r="G831" s="228"/>
      <c r="H831" s="228"/>
      <c r="I831" s="228"/>
    </row>
    <row r="832">
      <c r="A832" s="228"/>
      <c r="B832" s="229"/>
      <c r="C832" s="228"/>
      <c r="D832" s="228"/>
      <c r="E832" s="226"/>
      <c r="F832" s="228"/>
      <c r="G832" s="228"/>
      <c r="H832" s="228"/>
      <c r="I832" s="228"/>
    </row>
    <row r="833">
      <c r="A833" s="228"/>
      <c r="B833" s="229"/>
      <c r="C833" s="228"/>
      <c r="D833" s="228"/>
      <c r="E833" s="226"/>
      <c r="F833" s="228"/>
      <c r="G833" s="228"/>
      <c r="H833" s="228"/>
      <c r="I833" s="228"/>
    </row>
    <row r="834">
      <c r="A834" s="228"/>
      <c r="B834" s="229"/>
      <c r="C834" s="228"/>
      <c r="D834" s="228"/>
      <c r="E834" s="226"/>
      <c r="F834" s="228"/>
      <c r="G834" s="228"/>
      <c r="H834" s="228"/>
      <c r="I834" s="228"/>
    </row>
    <row r="835">
      <c r="A835" s="228"/>
      <c r="B835" s="229"/>
      <c r="C835" s="228"/>
      <c r="D835" s="228"/>
      <c r="E835" s="226"/>
      <c r="F835" s="228"/>
      <c r="G835" s="228"/>
      <c r="H835" s="228"/>
      <c r="I835" s="228"/>
    </row>
    <row r="836">
      <c r="A836" s="228"/>
      <c r="B836" s="229"/>
      <c r="C836" s="228"/>
      <c r="D836" s="228"/>
      <c r="E836" s="226"/>
      <c r="F836" s="228"/>
      <c r="G836" s="228"/>
      <c r="H836" s="228"/>
      <c r="I836" s="228"/>
    </row>
    <row r="837">
      <c r="A837" s="228"/>
      <c r="B837" s="229"/>
      <c r="C837" s="228"/>
      <c r="D837" s="228"/>
      <c r="E837" s="226"/>
      <c r="F837" s="228"/>
      <c r="G837" s="228"/>
      <c r="H837" s="228"/>
      <c r="I837" s="228"/>
    </row>
    <row r="838">
      <c r="A838" s="228"/>
      <c r="B838" s="229"/>
      <c r="C838" s="228"/>
      <c r="D838" s="228"/>
      <c r="E838" s="226"/>
      <c r="F838" s="228"/>
      <c r="G838" s="228"/>
      <c r="H838" s="228"/>
      <c r="I838" s="228"/>
    </row>
    <row r="839">
      <c r="A839" s="228"/>
      <c r="B839" s="229"/>
      <c r="C839" s="228"/>
      <c r="D839" s="228"/>
      <c r="E839" s="226"/>
      <c r="F839" s="228"/>
      <c r="G839" s="228"/>
      <c r="H839" s="228"/>
      <c r="I839" s="228"/>
    </row>
    <row r="840">
      <c r="A840" s="228"/>
      <c r="B840" s="229"/>
      <c r="C840" s="228"/>
      <c r="D840" s="228"/>
      <c r="E840" s="226"/>
      <c r="F840" s="228"/>
      <c r="G840" s="228"/>
      <c r="H840" s="228"/>
      <c r="I840" s="228"/>
    </row>
    <row r="841">
      <c r="A841" s="228"/>
      <c r="B841" s="229"/>
      <c r="C841" s="228"/>
      <c r="D841" s="228"/>
      <c r="E841" s="226"/>
      <c r="F841" s="228"/>
      <c r="G841" s="228"/>
      <c r="H841" s="228"/>
      <c r="I841" s="228"/>
    </row>
    <row r="842">
      <c r="A842" s="228"/>
      <c r="B842" s="229"/>
      <c r="C842" s="228"/>
      <c r="D842" s="228"/>
      <c r="E842" s="226"/>
      <c r="F842" s="228"/>
      <c r="G842" s="228"/>
      <c r="H842" s="228"/>
      <c r="I842" s="228"/>
    </row>
    <row r="843">
      <c r="A843" s="228"/>
      <c r="B843" s="229"/>
      <c r="C843" s="228"/>
      <c r="D843" s="228"/>
      <c r="E843" s="226"/>
      <c r="F843" s="228"/>
      <c r="G843" s="228"/>
      <c r="H843" s="228"/>
      <c r="I843" s="228"/>
    </row>
    <row r="844">
      <c r="A844" s="228"/>
      <c r="B844" s="229"/>
      <c r="C844" s="228"/>
      <c r="D844" s="228"/>
      <c r="E844" s="226"/>
      <c r="F844" s="228"/>
      <c r="G844" s="228"/>
      <c r="H844" s="228"/>
      <c r="I844" s="228"/>
    </row>
    <row r="845">
      <c r="A845" s="228"/>
      <c r="B845" s="229"/>
      <c r="C845" s="228"/>
      <c r="D845" s="228"/>
      <c r="E845" s="226"/>
      <c r="F845" s="228"/>
      <c r="G845" s="228"/>
      <c r="H845" s="228"/>
      <c r="I845" s="228"/>
    </row>
    <row r="846">
      <c r="A846" s="228"/>
      <c r="B846" s="229"/>
      <c r="C846" s="228"/>
      <c r="D846" s="228"/>
      <c r="E846" s="226"/>
      <c r="F846" s="228"/>
      <c r="G846" s="228"/>
      <c r="H846" s="228"/>
      <c r="I846" s="228"/>
    </row>
    <row r="847">
      <c r="A847" s="228"/>
      <c r="B847" s="229"/>
      <c r="C847" s="228"/>
      <c r="D847" s="228"/>
      <c r="E847" s="226"/>
      <c r="F847" s="228"/>
      <c r="G847" s="228"/>
      <c r="H847" s="228"/>
      <c r="I847" s="228"/>
    </row>
    <row r="848">
      <c r="A848" s="228"/>
      <c r="B848" s="229"/>
      <c r="C848" s="228"/>
      <c r="D848" s="228"/>
      <c r="E848" s="226"/>
      <c r="F848" s="228"/>
      <c r="G848" s="228"/>
      <c r="H848" s="228"/>
      <c r="I848" s="228"/>
    </row>
    <row r="849">
      <c r="A849" s="228"/>
      <c r="B849" s="229"/>
      <c r="C849" s="228"/>
      <c r="D849" s="228"/>
      <c r="E849" s="226"/>
      <c r="F849" s="228"/>
      <c r="G849" s="228"/>
      <c r="H849" s="228"/>
      <c r="I849" s="228"/>
    </row>
    <row r="850">
      <c r="A850" s="228"/>
      <c r="B850" s="229"/>
      <c r="C850" s="228"/>
      <c r="D850" s="228"/>
      <c r="E850" s="226"/>
      <c r="F850" s="228"/>
      <c r="G850" s="228"/>
      <c r="H850" s="228"/>
      <c r="I850" s="228"/>
    </row>
    <row r="851">
      <c r="A851" s="228"/>
      <c r="B851" s="229"/>
      <c r="C851" s="228"/>
      <c r="D851" s="228"/>
      <c r="E851" s="226"/>
      <c r="F851" s="228"/>
      <c r="G851" s="228"/>
      <c r="H851" s="228"/>
      <c r="I851" s="228"/>
    </row>
    <row r="852">
      <c r="A852" s="228"/>
      <c r="B852" s="229"/>
      <c r="C852" s="228"/>
      <c r="D852" s="228"/>
      <c r="E852" s="226"/>
      <c r="F852" s="228"/>
      <c r="G852" s="228"/>
      <c r="H852" s="228"/>
      <c r="I852" s="228"/>
    </row>
    <row r="853">
      <c r="A853" s="228"/>
      <c r="B853" s="229"/>
      <c r="C853" s="228"/>
      <c r="D853" s="228"/>
      <c r="E853" s="226"/>
      <c r="F853" s="228"/>
      <c r="G853" s="228"/>
      <c r="H853" s="228"/>
      <c r="I853" s="228"/>
    </row>
    <row r="854">
      <c r="A854" s="228"/>
      <c r="B854" s="229"/>
      <c r="C854" s="228"/>
      <c r="D854" s="228"/>
      <c r="E854" s="226"/>
      <c r="F854" s="228"/>
      <c r="G854" s="228"/>
      <c r="H854" s="228"/>
      <c r="I854" s="228"/>
    </row>
    <row r="855">
      <c r="A855" s="228"/>
      <c r="B855" s="229"/>
      <c r="C855" s="228"/>
      <c r="D855" s="228"/>
      <c r="E855" s="226"/>
      <c r="F855" s="228"/>
      <c r="G855" s="228"/>
      <c r="H855" s="228"/>
      <c r="I855" s="228"/>
    </row>
    <row r="856">
      <c r="A856" s="228"/>
      <c r="B856" s="229"/>
      <c r="C856" s="228"/>
      <c r="D856" s="228"/>
      <c r="E856" s="226"/>
      <c r="F856" s="228"/>
      <c r="G856" s="228"/>
      <c r="H856" s="228"/>
      <c r="I856" s="228"/>
    </row>
    <row r="857">
      <c r="A857" s="228"/>
      <c r="B857" s="229"/>
      <c r="C857" s="228"/>
      <c r="D857" s="228"/>
      <c r="E857" s="226"/>
      <c r="F857" s="228"/>
      <c r="G857" s="228"/>
      <c r="H857" s="228"/>
      <c r="I857" s="228"/>
    </row>
    <row r="858">
      <c r="A858" s="228"/>
      <c r="B858" s="229"/>
      <c r="C858" s="228"/>
      <c r="D858" s="228"/>
      <c r="E858" s="226"/>
      <c r="F858" s="228"/>
      <c r="G858" s="228"/>
      <c r="H858" s="228"/>
      <c r="I858" s="228"/>
    </row>
    <row r="859">
      <c r="A859" s="228"/>
      <c r="B859" s="229"/>
      <c r="C859" s="228"/>
      <c r="D859" s="228"/>
      <c r="E859" s="226"/>
      <c r="F859" s="228"/>
      <c r="G859" s="228"/>
      <c r="H859" s="228"/>
      <c r="I859" s="228"/>
    </row>
    <row r="860">
      <c r="A860" s="228"/>
      <c r="B860" s="229"/>
      <c r="C860" s="228"/>
      <c r="D860" s="228"/>
      <c r="E860" s="226"/>
      <c r="F860" s="228"/>
      <c r="G860" s="228"/>
      <c r="H860" s="228"/>
      <c r="I860" s="228"/>
    </row>
    <row r="861">
      <c r="A861" s="228"/>
      <c r="B861" s="229"/>
      <c r="C861" s="228"/>
      <c r="D861" s="228"/>
      <c r="E861" s="226"/>
      <c r="F861" s="228"/>
      <c r="G861" s="228"/>
      <c r="H861" s="228"/>
      <c r="I861" s="228"/>
    </row>
    <row r="862">
      <c r="A862" s="228"/>
      <c r="B862" s="229"/>
      <c r="C862" s="228"/>
      <c r="D862" s="228"/>
      <c r="E862" s="226"/>
      <c r="F862" s="228"/>
      <c r="G862" s="228"/>
      <c r="H862" s="228"/>
      <c r="I862" s="228"/>
    </row>
    <row r="863">
      <c r="A863" s="228"/>
      <c r="B863" s="229"/>
      <c r="C863" s="228"/>
      <c r="D863" s="228"/>
      <c r="E863" s="226"/>
      <c r="F863" s="228"/>
      <c r="G863" s="228"/>
      <c r="H863" s="228"/>
      <c r="I863" s="228"/>
    </row>
    <row r="864">
      <c r="A864" s="228"/>
      <c r="B864" s="229"/>
      <c r="C864" s="228"/>
      <c r="D864" s="228"/>
      <c r="E864" s="226"/>
      <c r="F864" s="228"/>
      <c r="G864" s="228"/>
      <c r="H864" s="228"/>
      <c r="I864" s="228"/>
    </row>
    <row r="865">
      <c r="A865" s="228"/>
      <c r="B865" s="229"/>
      <c r="C865" s="228"/>
      <c r="D865" s="228"/>
      <c r="E865" s="226"/>
      <c r="F865" s="228"/>
      <c r="G865" s="228"/>
      <c r="H865" s="228"/>
      <c r="I865" s="228"/>
    </row>
    <row r="866">
      <c r="A866" s="228"/>
      <c r="B866" s="229"/>
      <c r="C866" s="228"/>
      <c r="D866" s="228"/>
      <c r="E866" s="226"/>
      <c r="F866" s="228"/>
      <c r="G866" s="228"/>
      <c r="H866" s="228"/>
      <c r="I866" s="228"/>
    </row>
    <row r="867">
      <c r="A867" s="228"/>
      <c r="B867" s="229"/>
      <c r="C867" s="228"/>
      <c r="D867" s="228"/>
      <c r="E867" s="226"/>
      <c r="F867" s="228"/>
      <c r="G867" s="228"/>
      <c r="H867" s="228"/>
      <c r="I867" s="228"/>
    </row>
    <row r="868">
      <c r="A868" s="228"/>
      <c r="B868" s="229"/>
      <c r="C868" s="228"/>
      <c r="D868" s="228"/>
      <c r="E868" s="226"/>
      <c r="F868" s="228"/>
      <c r="G868" s="228"/>
      <c r="H868" s="228"/>
      <c r="I868" s="228"/>
    </row>
    <row r="869">
      <c r="A869" s="228"/>
      <c r="B869" s="229"/>
      <c r="C869" s="228"/>
      <c r="D869" s="228"/>
      <c r="E869" s="226"/>
      <c r="F869" s="228"/>
      <c r="G869" s="228"/>
      <c r="H869" s="228"/>
      <c r="I869" s="228"/>
    </row>
    <row r="870">
      <c r="A870" s="228"/>
      <c r="B870" s="229"/>
      <c r="C870" s="228"/>
      <c r="D870" s="228"/>
      <c r="E870" s="226"/>
      <c r="F870" s="228"/>
      <c r="G870" s="228"/>
      <c r="H870" s="228"/>
      <c r="I870" s="228"/>
    </row>
    <row r="871">
      <c r="A871" s="228"/>
      <c r="B871" s="229"/>
      <c r="C871" s="228"/>
      <c r="D871" s="228"/>
      <c r="E871" s="226"/>
      <c r="F871" s="228"/>
      <c r="G871" s="228"/>
      <c r="H871" s="228"/>
      <c r="I871" s="228"/>
    </row>
    <row r="872">
      <c r="A872" s="228"/>
      <c r="B872" s="229"/>
      <c r="C872" s="228"/>
      <c r="D872" s="228"/>
      <c r="E872" s="226"/>
      <c r="F872" s="228"/>
      <c r="G872" s="228"/>
      <c r="H872" s="228"/>
      <c r="I872" s="228"/>
    </row>
    <row r="873">
      <c r="A873" s="228"/>
      <c r="B873" s="229"/>
      <c r="C873" s="228"/>
      <c r="D873" s="228"/>
      <c r="E873" s="226"/>
      <c r="F873" s="228"/>
      <c r="G873" s="228"/>
      <c r="H873" s="228"/>
      <c r="I873" s="228"/>
    </row>
    <row r="874">
      <c r="A874" s="228"/>
      <c r="B874" s="229"/>
      <c r="C874" s="228"/>
      <c r="D874" s="228"/>
      <c r="E874" s="226"/>
      <c r="F874" s="228"/>
      <c r="G874" s="228"/>
      <c r="H874" s="228"/>
      <c r="I874" s="228"/>
    </row>
    <row r="875">
      <c r="A875" s="228"/>
      <c r="B875" s="229"/>
      <c r="C875" s="228"/>
      <c r="D875" s="228"/>
      <c r="E875" s="226"/>
      <c r="F875" s="228"/>
      <c r="G875" s="228"/>
      <c r="H875" s="228"/>
      <c r="I875" s="228"/>
    </row>
    <row r="876">
      <c r="A876" s="228"/>
      <c r="B876" s="229"/>
      <c r="C876" s="228"/>
      <c r="D876" s="228"/>
      <c r="E876" s="226"/>
      <c r="F876" s="228"/>
      <c r="G876" s="228"/>
      <c r="H876" s="228"/>
      <c r="I876" s="228"/>
    </row>
    <row r="877">
      <c r="A877" s="228"/>
      <c r="B877" s="229"/>
      <c r="C877" s="228"/>
      <c r="D877" s="228"/>
      <c r="E877" s="226"/>
      <c r="F877" s="228"/>
      <c r="G877" s="228"/>
      <c r="H877" s="228"/>
      <c r="I877" s="228"/>
    </row>
    <row r="878">
      <c r="A878" s="228"/>
      <c r="B878" s="229"/>
      <c r="C878" s="228"/>
      <c r="D878" s="228"/>
      <c r="E878" s="226"/>
      <c r="F878" s="228"/>
      <c r="G878" s="228"/>
      <c r="H878" s="228"/>
      <c r="I878" s="228"/>
    </row>
    <row r="879">
      <c r="A879" s="228"/>
      <c r="B879" s="229"/>
      <c r="C879" s="228"/>
      <c r="D879" s="228"/>
      <c r="E879" s="226"/>
      <c r="F879" s="228"/>
      <c r="G879" s="228"/>
      <c r="H879" s="228"/>
      <c r="I879" s="228"/>
    </row>
    <row r="880">
      <c r="A880" s="228"/>
      <c r="B880" s="229"/>
      <c r="C880" s="228"/>
      <c r="D880" s="228"/>
      <c r="E880" s="226"/>
      <c r="F880" s="228"/>
      <c r="G880" s="228"/>
      <c r="H880" s="228"/>
      <c r="I880" s="228"/>
    </row>
    <row r="881">
      <c r="A881" s="228"/>
      <c r="B881" s="229"/>
      <c r="C881" s="228"/>
      <c r="D881" s="228"/>
      <c r="E881" s="226"/>
      <c r="F881" s="228"/>
      <c r="G881" s="228"/>
      <c r="H881" s="228"/>
      <c r="I881" s="228"/>
    </row>
    <row r="882">
      <c r="A882" s="228"/>
      <c r="B882" s="229"/>
      <c r="C882" s="228"/>
      <c r="D882" s="228"/>
      <c r="E882" s="226"/>
      <c r="F882" s="228"/>
      <c r="G882" s="228"/>
      <c r="H882" s="228"/>
      <c r="I882" s="228"/>
    </row>
    <row r="883">
      <c r="A883" s="228"/>
      <c r="B883" s="229"/>
      <c r="C883" s="228"/>
      <c r="D883" s="228"/>
      <c r="E883" s="226"/>
      <c r="F883" s="228"/>
      <c r="G883" s="228"/>
      <c r="H883" s="228"/>
      <c r="I883" s="228"/>
    </row>
    <row r="884">
      <c r="A884" s="228"/>
      <c r="B884" s="229"/>
      <c r="C884" s="228"/>
      <c r="D884" s="228"/>
      <c r="E884" s="226"/>
      <c r="F884" s="228"/>
      <c r="G884" s="228"/>
      <c r="H884" s="228"/>
      <c r="I884" s="228"/>
    </row>
    <row r="885">
      <c r="A885" s="228"/>
      <c r="B885" s="229"/>
      <c r="C885" s="228"/>
      <c r="D885" s="228"/>
      <c r="E885" s="226"/>
      <c r="F885" s="228"/>
      <c r="G885" s="228"/>
      <c r="H885" s="228"/>
      <c r="I885" s="228"/>
    </row>
    <row r="886">
      <c r="A886" s="228"/>
      <c r="B886" s="229"/>
      <c r="C886" s="228"/>
      <c r="D886" s="228"/>
      <c r="E886" s="226"/>
      <c r="F886" s="228"/>
      <c r="G886" s="228"/>
      <c r="H886" s="228"/>
      <c r="I886" s="228"/>
    </row>
    <row r="887">
      <c r="A887" s="228"/>
      <c r="B887" s="229"/>
      <c r="C887" s="228"/>
      <c r="D887" s="228"/>
      <c r="E887" s="226"/>
      <c r="F887" s="228"/>
      <c r="G887" s="228"/>
      <c r="H887" s="228"/>
      <c r="I887" s="228"/>
    </row>
    <row r="888">
      <c r="A888" s="228"/>
      <c r="B888" s="229"/>
      <c r="C888" s="228"/>
      <c r="D888" s="228"/>
      <c r="E888" s="226"/>
      <c r="F888" s="228"/>
      <c r="G888" s="228"/>
      <c r="H888" s="228"/>
      <c r="I888" s="228"/>
    </row>
    <row r="889">
      <c r="A889" s="228"/>
      <c r="B889" s="229"/>
      <c r="C889" s="228"/>
      <c r="D889" s="228"/>
      <c r="E889" s="226"/>
      <c r="F889" s="228"/>
      <c r="G889" s="228"/>
      <c r="H889" s="228"/>
      <c r="I889" s="228"/>
    </row>
    <row r="890">
      <c r="A890" s="228"/>
      <c r="B890" s="229"/>
      <c r="C890" s="228"/>
      <c r="D890" s="228"/>
      <c r="E890" s="226"/>
      <c r="F890" s="228"/>
      <c r="G890" s="228"/>
      <c r="H890" s="228"/>
      <c r="I890" s="228"/>
    </row>
    <row r="891">
      <c r="A891" s="228"/>
      <c r="B891" s="229"/>
      <c r="C891" s="228"/>
      <c r="D891" s="228"/>
      <c r="E891" s="226"/>
      <c r="F891" s="228"/>
      <c r="G891" s="228"/>
      <c r="H891" s="228"/>
      <c r="I891" s="228"/>
    </row>
    <row r="892">
      <c r="A892" s="228"/>
      <c r="B892" s="229"/>
      <c r="C892" s="228"/>
      <c r="D892" s="228"/>
      <c r="E892" s="226"/>
      <c r="F892" s="228"/>
      <c r="G892" s="228"/>
      <c r="H892" s="228"/>
      <c r="I892" s="228"/>
    </row>
    <row r="893">
      <c r="A893" s="228"/>
      <c r="B893" s="229"/>
      <c r="C893" s="228"/>
      <c r="D893" s="228"/>
      <c r="E893" s="226"/>
      <c r="F893" s="228"/>
      <c r="G893" s="228"/>
      <c r="H893" s="228"/>
      <c r="I893" s="228"/>
    </row>
    <row r="894">
      <c r="A894" s="228"/>
      <c r="B894" s="229"/>
      <c r="C894" s="228"/>
      <c r="D894" s="228"/>
      <c r="E894" s="226"/>
      <c r="F894" s="228"/>
      <c r="G894" s="228"/>
      <c r="H894" s="228"/>
      <c r="I894" s="228"/>
    </row>
    <row r="895">
      <c r="A895" s="228"/>
      <c r="B895" s="229"/>
      <c r="C895" s="228"/>
      <c r="D895" s="228"/>
      <c r="E895" s="226"/>
      <c r="F895" s="228"/>
      <c r="G895" s="228"/>
      <c r="H895" s="228"/>
      <c r="I895" s="228"/>
    </row>
    <row r="896">
      <c r="A896" s="228"/>
      <c r="B896" s="229"/>
      <c r="C896" s="228"/>
      <c r="D896" s="228"/>
      <c r="E896" s="226"/>
      <c r="F896" s="228"/>
      <c r="G896" s="228"/>
      <c r="H896" s="228"/>
      <c r="I896" s="228"/>
    </row>
    <row r="897">
      <c r="A897" s="228"/>
      <c r="B897" s="229"/>
      <c r="C897" s="228"/>
      <c r="D897" s="228"/>
      <c r="E897" s="226"/>
      <c r="F897" s="228"/>
      <c r="G897" s="228"/>
      <c r="H897" s="228"/>
      <c r="I897" s="228"/>
    </row>
    <row r="898">
      <c r="A898" s="228"/>
      <c r="B898" s="229"/>
      <c r="C898" s="228"/>
      <c r="D898" s="228"/>
      <c r="E898" s="226"/>
      <c r="F898" s="228"/>
      <c r="G898" s="228"/>
      <c r="H898" s="228"/>
      <c r="I898" s="228"/>
    </row>
    <row r="899">
      <c r="A899" s="228"/>
      <c r="B899" s="229"/>
      <c r="C899" s="228"/>
      <c r="D899" s="228"/>
      <c r="E899" s="226"/>
      <c r="F899" s="228"/>
      <c r="G899" s="228"/>
      <c r="H899" s="228"/>
      <c r="I899" s="228"/>
    </row>
    <row r="900">
      <c r="A900" s="228"/>
      <c r="B900" s="229"/>
      <c r="C900" s="228"/>
      <c r="D900" s="228"/>
      <c r="E900" s="226"/>
      <c r="F900" s="228"/>
      <c r="G900" s="228"/>
      <c r="H900" s="228"/>
      <c r="I900" s="228"/>
    </row>
    <row r="901">
      <c r="A901" s="228"/>
      <c r="B901" s="229"/>
      <c r="C901" s="228"/>
      <c r="D901" s="228"/>
      <c r="E901" s="226"/>
      <c r="F901" s="228"/>
      <c r="G901" s="228"/>
      <c r="H901" s="228"/>
      <c r="I901" s="228"/>
    </row>
    <row r="902">
      <c r="A902" s="228"/>
      <c r="B902" s="229"/>
      <c r="C902" s="228"/>
      <c r="D902" s="228"/>
      <c r="E902" s="226"/>
      <c r="F902" s="228"/>
      <c r="G902" s="228"/>
      <c r="H902" s="228"/>
      <c r="I902" s="228"/>
    </row>
    <row r="903">
      <c r="A903" s="228"/>
      <c r="B903" s="229"/>
      <c r="C903" s="228"/>
      <c r="D903" s="228"/>
      <c r="E903" s="226"/>
      <c r="F903" s="228"/>
      <c r="G903" s="228"/>
      <c r="H903" s="228"/>
      <c r="I903" s="228"/>
    </row>
    <row r="904">
      <c r="A904" s="228"/>
      <c r="B904" s="229"/>
      <c r="C904" s="228"/>
      <c r="D904" s="228"/>
      <c r="E904" s="226"/>
      <c r="F904" s="228"/>
      <c r="G904" s="228"/>
      <c r="H904" s="228"/>
      <c r="I904" s="228"/>
    </row>
    <row r="905">
      <c r="A905" s="228"/>
      <c r="B905" s="229"/>
      <c r="C905" s="228"/>
      <c r="D905" s="228"/>
      <c r="E905" s="226"/>
      <c r="F905" s="228"/>
      <c r="G905" s="228"/>
      <c r="H905" s="228"/>
      <c r="I905" s="228"/>
    </row>
    <row r="906">
      <c r="A906" s="228"/>
      <c r="B906" s="229"/>
      <c r="C906" s="228"/>
      <c r="D906" s="228"/>
      <c r="E906" s="226"/>
      <c r="F906" s="228"/>
      <c r="G906" s="228"/>
      <c r="H906" s="228"/>
      <c r="I906" s="228"/>
    </row>
    <row r="907">
      <c r="A907" s="228"/>
      <c r="B907" s="229"/>
      <c r="C907" s="228"/>
      <c r="D907" s="228"/>
      <c r="E907" s="226"/>
      <c r="F907" s="228"/>
      <c r="G907" s="228"/>
      <c r="H907" s="228"/>
      <c r="I907" s="228"/>
    </row>
    <row r="908">
      <c r="A908" s="228"/>
      <c r="B908" s="229"/>
      <c r="C908" s="228"/>
      <c r="D908" s="228"/>
      <c r="E908" s="226"/>
      <c r="F908" s="228"/>
      <c r="G908" s="228"/>
      <c r="H908" s="228"/>
      <c r="I908" s="228"/>
    </row>
    <row r="909">
      <c r="A909" s="228"/>
      <c r="B909" s="229"/>
      <c r="C909" s="228"/>
      <c r="D909" s="228"/>
      <c r="E909" s="226"/>
      <c r="F909" s="228"/>
      <c r="G909" s="228"/>
      <c r="H909" s="228"/>
      <c r="I909" s="228"/>
    </row>
    <row r="910">
      <c r="A910" s="228"/>
      <c r="B910" s="229"/>
      <c r="C910" s="228"/>
      <c r="D910" s="228"/>
      <c r="E910" s="226"/>
      <c r="F910" s="228"/>
      <c r="G910" s="228"/>
      <c r="H910" s="228"/>
      <c r="I910" s="228"/>
    </row>
    <row r="911">
      <c r="A911" s="228"/>
      <c r="B911" s="229"/>
      <c r="C911" s="228"/>
      <c r="D911" s="228"/>
      <c r="E911" s="226"/>
      <c r="F911" s="228"/>
      <c r="G911" s="228"/>
      <c r="H911" s="228"/>
      <c r="I911" s="228"/>
    </row>
    <row r="912">
      <c r="A912" s="228"/>
      <c r="B912" s="229"/>
      <c r="C912" s="228"/>
      <c r="D912" s="228"/>
      <c r="E912" s="226"/>
      <c r="F912" s="228"/>
      <c r="G912" s="228"/>
      <c r="H912" s="228"/>
      <c r="I912" s="228"/>
    </row>
    <row r="913">
      <c r="A913" s="228"/>
      <c r="B913" s="229"/>
      <c r="C913" s="228"/>
      <c r="D913" s="228"/>
      <c r="E913" s="226"/>
      <c r="F913" s="228"/>
      <c r="G913" s="228"/>
      <c r="H913" s="228"/>
      <c r="I913" s="228"/>
    </row>
    <row r="914">
      <c r="A914" s="228"/>
      <c r="B914" s="229"/>
      <c r="C914" s="228"/>
      <c r="D914" s="228"/>
      <c r="E914" s="226"/>
      <c r="F914" s="228"/>
      <c r="G914" s="228"/>
      <c r="H914" s="228"/>
      <c r="I914" s="228"/>
    </row>
    <row r="915">
      <c r="A915" s="228"/>
      <c r="B915" s="229"/>
      <c r="C915" s="228"/>
      <c r="D915" s="228"/>
      <c r="E915" s="226"/>
      <c r="F915" s="228"/>
      <c r="G915" s="228"/>
      <c r="H915" s="228"/>
      <c r="I915" s="228"/>
    </row>
    <row r="916">
      <c r="A916" s="228"/>
      <c r="B916" s="229"/>
      <c r="C916" s="228"/>
      <c r="D916" s="228"/>
      <c r="E916" s="226"/>
      <c r="F916" s="228"/>
      <c r="G916" s="228"/>
      <c r="H916" s="228"/>
      <c r="I916" s="228"/>
    </row>
    <row r="917">
      <c r="A917" s="228"/>
      <c r="B917" s="229"/>
      <c r="C917" s="228"/>
      <c r="D917" s="228"/>
      <c r="E917" s="226"/>
      <c r="F917" s="228"/>
      <c r="G917" s="228"/>
      <c r="H917" s="228"/>
      <c r="I917" s="228"/>
    </row>
    <row r="918">
      <c r="A918" s="228"/>
      <c r="B918" s="229"/>
      <c r="C918" s="228"/>
      <c r="D918" s="228"/>
      <c r="E918" s="226"/>
      <c r="F918" s="228"/>
      <c r="G918" s="228"/>
      <c r="H918" s="228"/>
      <c r="I918" s="228"/>
    </row>
    <row r="919">
      <c r="A919" s="228"/>
      <c r="B919" s="229"/>
      <c r="C919" s="228"/>
      <c r="D919" s="228"/>
      <c r="E919" s="226"/>
      <c r="F919" s="228"/>
      <c r="G919" s="228"/>
      <c r="H919" s="228"/>
      <c r="I919" s="228"/>
    </row>
    <row r="920">
      <c r="A920" s="228"/>
      <c r="B920" s="229"/>
      <c r="C920" s="228"/>
      <c r="D920" s="228"/>
      <c r="E920" s="226"/>
      <c r="F920" s="228"/>
      <c r="G920" s="228"/>
      <c r="H920" s="228"/>
      <c r="I920" s="228"/>
    </row>
    <row r="921">
      <c r="A921" s="228"/>
      <c r="B921" s="229"/>
      <c r="C921" s="228"/>
      <c r="D921" s="228"/>
      <c r="E921" s="226"/>
      <c r="F921" s="228"/>
      <c r="G921" s="228"/>
      <c r="H921" s="228"/>
      <c r="I921" s="228"/>
    </row>
    <row r="922">
      <c r="A922" s="228"/>
      <c r="B922" s="229"/>
      <c r="C922" s="228"/>
      <c r="D922" s="228"/>
      <c r="E922" s="226"/>
      <c r="F922" s="228"/>
      <c r="G922" s="228"/>
      <c r="H922" s="228"/>
      <c r="I922" s="228"/>
    </row>
    <row r="923">
      <c r="A923" s="228"/>
      <c r="B923" s="229"/>
      <c r="C923" s="228"/>
      <c r="D923" s="228"/>
      <c r="E923" s="226"/>
      <c r="F923" s="228"/>
      <c r="G923" s="228"/>
      <c r="H923" s="228"/>
      <c r="I923" s="228"/>
    </row>
    <row r="924">
      <c r="A924" s="228"/>
      <c r="B924" s="229"/>
      <c r="C924" s="228"/>
      <c r="D924" s="228"/>
      <c r="E924" s="226"/>
      <c r="F924" s="228"/>
      <c r="G924" s="228"/>
      <c r="H924" s="228"/>
      <c r="I924" s="228"/>
    </row>
    <row r="925">
      <c r="A925" s="228"/>
      <c r="B925" s="229"/>
      <c r="C925" s="228"/>
      <c r="D925" s="228"/>
      <c r="E925" s="226"/>
      <c r="F925" s="228"/>
      <c r="G925" s="228"/>
      <c r="H925" s="228"/>
      <c r="I925" s="228"/>
    </row>
    <row r="926">
      <c r="A926" s="228"/>
      <c r="B926" s="229"/>
      <c r="C926" s="228"/>
      <c r="D926" s="228"/>
      <c r="E926" s="226"/>
      <c r="F926" s="228"/>
      <c r="G926" s="228"/>
      <c r="H926" s="228"/>
      <c r="I926" s="228"/>
    </row>
    <row r="927">
      <c r="A927" s="228"/>
      <c r="B927" s="229"/>
      <c r="C927" s="228"/>
      <c r="D927" s="228"/>
      <c r="E927" s="226"/>
      <c r="F927" s="228"/>
      <c r="G927" s="228"/>
      <c r="H927" s="228"/>
      <c r="I927" s="228"/>
    </row>
    <row r="928">
      <c r="A928" s="228"/>
      <c r="B928" s="229"/>
      <c r="C928" s="228"/>
      <c r="D928" s="228"/>
      <c r="E928" s="226"/>
      <c r="F928" s="228"/>
      <c r="G928" s="228"/>
      <c r="H928" s="228"/>
      <c r="I928" s="228"/>
    </row>
    <row r="929">
      <c r="A929" s="228"/>
      <c r="B929" s="229"/>
      <c r="C929" s="228"/>
      <c r="D929" s="228"/>
      <c r="E929" s="226"/>
      <c r="F929" s="228"/>
      <c r="G929" s="228"/>
      <c r="H929" s="228"/>
      <c r="I929" s="228"/>
    </row>
    <row r="930">
      <c r="A930" s="228"/>
      <c r="B930" s="229"/>
      <c r="C930" s="228"/>
      <c r="D930" s="228"/>
      <c r="E930" s="226"/>
      <c r="F930" s="228"/>
      <c r="G930" s="228"/>
      <c r="H930" s="228"/>
      <c r="I930" s="228"/>
    </row>
    <row r="931">
      <c r="A931" s="228"/>
      <c r="B931" s="229"/>
      <c r="C931" s="228"/>
      <c r="D931" s="228"/>
      <c r="E931" s="226"/>
      <c r="F931" s="228"/>
      <c r="G931" s="228"/>
      <c r="H931" s="228"/>
      <c r="I931" s="228"/>
    </row>
    <row r="932">
      <c r="A932" s="228"/>
      <c r="B932" s="229"/>
      <c r="C932" s="228"/>
      <c r="D932" s="228"/>
      <c r="E932" s="226"/>
      <c r="F932" s="228"/>
      <c r="G932" s="228"/>
      <c r="H932" s="228"/>
      <c r="I932" s="228"/>
    </row>
    <row r="933">
      <c r="A933" s="228"/>
      <c r="B933" s="229"/>
      <c r="C933" s="228"/>
      <c r="D933" s="228"/>
      <c r="E933" s="226"/>
      <c r="F933" s="228"/>
      <c r="G933" s="228"/>
      <c r="H933" s="228"/>
      <c r="I933" s="228"/>
    </row>
    <row r="934">
      <c r="A934" s="228"/>
      <c r="B934" s="229"/>
      <c r="C934" s="228"/>
      <c r="D934" s="228"/>
      <c r="E934" s="226"/>
      <c r="F934" s="228"/>
      <c r="G934" s="228"/>
      <c r="H934" s="228"/>
      <c r="I934" s="228"/>
    </row>
    <row r="935">
      <c r="A935" s="228"/>
      <c r="B935" s="229"/>
      <c r="C935" s="228"/>
      <c r="D935" s="228"/>
      <c r="E935" s="226"/>
      <c r="F935" s="228"/>
      <c r="G935" s="228"/>
      <c r="H935" s="228"/>
      <c r="I935" s="228"/>
    </row>
    <row r="936">
      <c r="A936" s="228"/>
      <c r="B936" s="229"/>
      <c r="C936" s="228"/>
      <c r="D936" s="228"/>
      <c r="E936" s="226"/>
      <c r="F936" s="228"/>
      <c r="G936" s="228"/>
      <c r="H936" s="228"/>
      <c r="I936" s="228"/>
    </row>
    <row r="937">
      <c r="A937" s="228"/>
      <c r="B937" s="229"/>
      <c r="C937" s="228"/>
      <c r="D937" s="228"/>
      <c r="E937" s="226"/>
      <c r="F937" s="228"/>
      <c r="G937" s="228"/>
      <c r="H937" s="228"/>
      <c r="I937" s="228"/>
    </row>
    <row r="938">
      <c r="A938" s="228"/>
      <c r="B938" s="229"/>
      <c r="C938" s="228"/>
      <c r="D938" s="228"/>
      <c r="E938" s="226"/>
      <c r="F938" s="228"/>
      <c r="G938" s="228"/>
      <c r="H938" s="228"/>
      <c r="I938" s="228"/>
    </row>
    <row r="939">
      <c r="A939" s="228"/>
      <c r="B939" s="229"/>
      <c r="C939" s="228"/>
      <c r="D939" s="228"/>
      <c r="E939" s="226"/>
      <c r="F939" s="228"/>
      <c r="G939" s="228"/>
      <c r="H939" s="228"/>
      <c r="I939" s="228"/>
    </row>
    <row r="940">
      <c r="A940" s="228"/>
      <c r="B940" s="229"/>
      <c r="C940" s="228"/>
      <c r="D940" s="228"/>
      <c r="E940" s="226"/>
      <c r="F940" s="228"/>
      <c r="G940" s="228"/>
      <c r="H940" s="228"/>
      <c r="I940" s="228"/>
    </row>
    <row r="941">
      <c r="A941" s="228"/>
      <c r="B941" s="229"/>
      <c r="C941" s="228"/>
      <c r="D941" s="228"/>
      <c r="E941" s="226"/>
      <c r="F941" s="228"/>
      <c r="G941" s="228"/>
      <c r="H941" s="228"/>
      <c r="I941" s="228"/>
    </row>
    <row r="942">
      <c r="A942" s="228"/>
      <c r="B942" s="229"/>
      <c r="C942" s="228"/>
      <c r="D942" s="228"/>
      <c r="E942" s="226"/>
      <c r="F942" s="228"/>
      <c r="G942" s="228"/>
      <c r="H942" s="228"/>
      <c r="I942" s="228"/>
    </row>
    <row r="943">
      <c r="A943" s="228"/>
      <c r="B943" s="229"/>
      <c r="C943" s="228"/>
      <c r="D943" s="228"/>
      <c r="E943" s="226"/>
      <c r="F943" s="228"/>
      <c r="G943" s="228"/>
      <c r="H943" s="228"/>
      <c r="I943" s="228"/>
    </row>
    <row r="944">
      <c r="A944" s="228"/>
      <c r="B944" s="229"/>
      <c r="C944" s="228"/>
      <c r="D944" s="228"/>
      <c r="E944" s="226"/>
      <c r="F944" s="228"/>
      <c r="G944" s="228"/>
      <c r="H944" s="228"/>
      <c r="I944" s="228"/>
    </row>
    <row r="945">
      <c r="A945" s="228"/>
      <c r="B945" s="229"/>
      <c r="C945" s="228"/>
      <c r="D945" s="228"/>
      <c r="E945" s="226"/>
      <c r="F945" s="228"/>
      <c r="G945" s="228"/>
      <c r="H945" s="228"/>
      <c r="I945" s="228"/>
    </row>
    <row r="946">
      <c r="A946" s="228"/>
      <c r="B946" s="229"/>
      <c r="C946" s="228"/>
      <c r="D946" s="228"/>
      <c r="E946" s="226"/>
      <c r="F946" s="228"/>
      <c r="G946" s="228"/>
      <c r="H946" s="228"/>
      <c r="I946" s="228"/>
    </row>
    <row r="947">
      <c r="A947" s="228"/>
      <c r="B947" s="229"/>
      <c r="C947" s="228"/>
      <c r="D947" s="228"/>
      <c r="E947" s="226"/>
      <c r="F947" s="228"/>
      <c r="G947" s="228"/>
      <c r="H947" s="228"/>
      <c r="I947" s="228"/>
    </row>
    <row r="948">
      <c r="A948" s="228"/>
      <c r="B948" s="229"/>
      <c r="C948" s="228"/>
      <c r="D948" s="228"/>
      <c r="E948" s="226"/>
      <c r="F948" s="228"/>
      <c r="G948" s="228"/>
      <c r="H948" s="228"/>
      <c r="I948" s="228"/>
    </row>
    <row r="949">
      <c r="A949" s="228"/>
      <c r="B949" s="229"/>
      <c r="C949" s="228"/>
      <c r="D949" s="228"/>
      <c r="E949" s="226"/>
      <c r="F949" s="228"/>
      <c r="G949" s="228"/>
      <c r="H949" s="228"/>
      <c r="I949" s="228"/>
    </row>
    <row r="950">
      <c r="A950" s="228"/>
      <c r="B950" s="229"/>
      <c r="C950" s="228"/>
      <c r="D950" s="228"/>
      <c r="E950" s="226"/>
      <c r="F950" s="228"/>
      <c r="G950" s="228"/>
      <c r="H950" s="228"/>
      <c r="I950" s="228"/>
    </row>
    <row r="951">
      <c r="A951" s="228"/>
      <c r="B951" s="229"/>
      <c r="C951" s="228"/>
      <c r="D951" s="228"/>
      <c r="E951" s="226"/>
      <c r="F951" s="228"/>
      <c r="G951" s="228"/>
      <c r="H951" s="228"/>
      <c r="I951" s="228"/>
    </row>
    <row r="952">
      <c r="A952" s="228"/>
      <c r="B952" s="229"/>
      <c r="C952" s="228"/>
      <c r="D952" s="228"/>
      <c r="E952" s="226"/>
      <c r="F952" s="228"/>
      <c r="G952" s="228"/>
      <c r="H952" s="228"/>
      <c r="I952" s="228"/>
    </row>
    <row r="953">
      <c r="A953" s="228"/>
      <c r="B953" s="229"/>
      <c r="C953" s="228"/>
      <c r="D953" s="228"/>
      <c r="E953" s="226"/>
      <c r="F953" s="228"/>
      <c r="G953" s="228"/>
      <c r="H953" s="228"/>
      <c r="I953" s="228"/>
    </row>
    <row r="954">
      <c r="A954" s="228"/>
      <c r="B954" s="229"/>
      <c r="C954" s="228"/>
      <c r="D954" s="228"/>
      <c r="E954" s="226"/>
      <c r="F954" s="228"/>
      <c r="G954" s="228"/>
      <c r="H954" s="228"/>
      <c r="I954" s="228"/>
    </row>
    <row r="955">
      <c r="A955" s="228"/>
      <c r="B955" s="229"/>
      <c r="C955" s="228"/>
      <c r="D955" s="228"/>
      <c r="E955" s="226"/>
      <c r="F955" s="228"/>
      <c r="G955" s="228"/>
      <c r="H955" s="228"/>
      <c r="I955" s="228"/>
    </row>
    <row r="956">
      <c r="A956" s="228"/>
      <c r="B956" s="229"/>
      <c r="C956" s="228"/>
      <c r="D956" s="228"/>
      <c r="E956" s="226"/>
      <c r="F956" s="228"/>
      <c r="G956" s="228"/>
      <c r="H956" s="228"/>
      <c r="I956" s="228"/>
    </row>
    <row r="957">
      <c r="A957" s="228"/>
      <c r="B957" s="229"/>
      <c r="C957" s="228"/>
      <c r="D957" s="228"/>
      <c r="E957" s="226"/>
      <c r="F957" s="228"/>
      <c r="G957" s="228"/>
      <c r="H957" s="228"/>
      <c r="I957" s="228"/>
    </row>
    <row r="958">
      <c r="A958" s="228"/>
      <c r="B958" s="229"/>
      <c r="C958" s="228"/>
      <c r="D958" s="228"/>
      <c r="E958" s="226"/>
      <c r="F958" s="228"/>
      <c r="G958" s="228"/>
      <c r="H958" s="228"/>
      <c r="I958" s="228"/>
    </row>
    <row r="959">
      <c r="A959" s="228"/>
      <c r="B959" s="229"/>
      <c r="C959" s="228"/>
      <c r="D959" s="228"/>
      <c r="E959" s="226"/>
      <c r="F959" s="228"/>
      <c r="G959" s="228"/>
      <c r="H959" s="228"/>
      <c r="I959" s="228"/>
    </row>
    <row r="960">
      <c r="A960" s="228"/>
      <c r="B960" s="229"/>
      <c r="C960" s="228"/>
      <c r="D960" s="228"/>
      <c r="E960" s="226"/>
      <c r="F960" s="228"/>
      <c r="G960" s="228"/>
      <c r="H960" s="228"/>
      <c r="I960" s="228"/>
    </row>
    <row r="961">
      <c r="A961" s="228"/>
      <c r="B961" s="229"/>
      <c r="C961" s="228"/>
      <c r="D961" s="228"/>
      <c r="E961" s="226"/>
      <c r="F961" s="228"/>
      <c r="G961" s="228"/>
      <c r="H961" s="228"/>
      <c r="I961" s="228"/>
    </row>
    <row r="962">
      <c r="A962" s="228"/>
      <c r="B962" s="229"/>
      <c r="C962" s="228"/>
      <c r="D962" s="228"/>
      <c r="E962" s="226"/>
      <c r="F962" s="228"/>
      <c r="G962" s="228"/>
      <c r="H962" s="228"/>
      <c r="I962" s="228"/>
    </row>
    <row r="963">
      <c r="A963" s="228"/>
      <c r="B963" s="229"/>
      <c r="C963" s="228"/>
      <c r="D963" s="228"/>
      <c r="E963" s="226"/>
      <c r="F963" s="228"/>
      <c r="G963" s="228"/>
      <c r="H963" s="228"/>
      <c r="I963" s="228"/>
    </row>
    <row r="964">
      <c r="A964" s="228"/>
      <c r="B964" s="229"/>
      <c r="C964" s="228"/>
      <c r="D964" s="228"/>
      <c r="E964" s="226"/>
      <c r="F964" s="228"/>
      <c r="G964" s="228"/>
      <c r="H964" s="228"/>
      <c r="I964" s="228"/>
    </row>
    <row r="965">
      <c r="A965" s="228"/>
      <c r="B965" s="229"/>
      <c r="C965" s="228"/>
      <c r="D965" s="228"/>
      <c r="E965" s="226"/>
      <c r="F965" s="228"/>
      <c r="G965" s="228"/>
      <c r="H965" s="228"/>
      <c r="I965" s="228"/>
    </row>
    <row r="966">
      <c r="A966" s="228"/>
      <c r="B966" s="229"/>
      <c r="C966" s="228"/>
      <c r="D966" s="228"/>
      <c r="E966" s="226"/>
      <c r="F966" s="228"/>
      <c r="G966" s="228"/>
      <c r="H966" s="228"/>
      <c r="I966" s="228"/>
    </row>
    <row r="967">
      <c r="A967" s="228"/>
      <c r="B967" s="229"/>
      <c r="C967" s="228"/>
      <c r="D967" s="228"/>
      <c r="E967" s="226"/>
      <c r="F967" s="228"/>
      <c r="G967" s="228"/>
      <c r="H967" s="228"/>
      <c r="I967" s="228"/>
    </row>
    <row r="968">
      <c r="A968" s="228"/>
      <c r="B968" s="229"/>
      <c r="C968" s="228"/>
      <c r="D968" s="228"/>
      <c r="E968" s="226"/>
      <c r="F968" s="228"/>
      <c r="G968" s="228"/>
      <c r="H968" s="228"/>
      <c r="I968" s="228"/>
    </row>
    <row r="969">
      <c r="A969" s="228"/>
      <c r="B969" s="229"/>
      <c r="C969" s="228"/>
      <c r="D969" s="228"/>
      <c r="E969" s="226"/>
      <c r="F969" s="228"/>
      <c r="G969" s="228"/>
      <c r="H969" s="228"/>
      <c r="I969" s="228"/>
    </row>
    <row r="970">
      <c r="A970" s="228"/>
      <c r="B970" s="229"/>
      <c r="C970" s="228"/>
      <c r="D970" s="228"/>
      <c r="E970" s="226"/>
      <c r="F970" s="228"/>
      <c r="G970" s="228"/>
      <c r="H970" s="228"/>
      <c r="I970" s="228"/>
    </row>
    <row r="971">
      <c r="A971" s="228"/>
      <c r="B971" s="229"/>
      <c r="C971" s="228"/>
      <c r="D971" s="228"/>
      <c r="E971" s="226"/>
      <c r="F971" s="228"/>
      <c r="G971" s="228"/>
      <c r="H971" s="228"/>
      <c r="I971" s="228"/>
    </row>
    <row r="972">
      <c r="A972" s="228"/>
      <c r="B972" s="229"/>
      <c r="C972" s="228"/>
      <c r="D972" s="228"/>
      <c r="E972" s="226"/>
      <c r="F972" s="228"/>
      <c r="G972" s="228"/>
      <c r="H972" s="228"/>
      <c r="I972" s="228"/>
    </row>
    <row r="973">
      <c r="A973" s="228"/>
      <c r="B973" s="229"/>
      <c r="C973" s="228"/>
      <c r="D973" s="228"/>
      <c r="E973" s="226"/>
      <c r="F973" s="228"/>
      <c r="G973" s="228"/>
      <c r="H973" s="228"/>
      <c r="I973" s="228"/>
    </row>
    <row r="974">
      <c r="A974" s="228"/>
      <c r="B974" s="229"/>
      <c r="C974" s="228"/>
      <c r="D974" s="228"/>
      <c r="E974" s="226"/>
      <c r="F974" s="228"/>
      <c r="G974" s="228"/>
      <c r="H974" s="228"/>
      <c r="I974" s="228"/>
    </row>
    <row r="975">
      <c r="A975" s="228"/>
      <c r="B975" s="229"/>
      <c r="C975" s="228"/>
      <c r="D975" s="228"/>
      <c r="E975" s="226"/>
      <c r="F975" s="228"/>
      <c r="G975" s="228"/>
      <c r="H975" s="228"/>
      <c r="I975" s="228"/>
    </row>
    <row r="976">
      <c r="A976" s="228"/>
      <c r="B976" s="229"/>
      <c r="C976" s="228"/>
      <c r="D976" s="228"/>
      <c r="E976" s="226"/>
      <c r="F976" s="228"/>
      <c r="G976" s="228"/>
      <c r="H976" s="228"/>
      <c r="I976" s="228"/>
    </row>
    <row r="977">
      <c r="A977" s="228"/>
      <c r="B977" s="229"/>
      <c r="C977" s="228"/>
      <c r="D977" s="228"/>
      <c r="E977" s="226"/>
      <c r="F977" s="228"/>
      <c r="G977" s="228"/>
      <c r="H977" s="228"/>
      <c r="I977" s="228"/>
    </row>
    <row r="978">
      <c r="A978" s="228"/>
      <c r="B978" s="229"/>
      <c r="C978" s="228"/>
      <c r="D978" s="228"/>
      <c r="E978" s="226"/>
      <c r="F978" s="228"/>
      <c r="G978" s="228"/>
      <c r="H978" s="228"/>
      <c r="I978" s="228"/>
    </row>
    <row r="979">
      <c r="A979" s="228"/>
      <c r="B979" s="229"/>
      <c r="C979" s="228"/>
      <c r="D979" s="228"/>
      <c r="E979" s="226"/>
      <c r="F979" s="228"/>
      <c r="G979" s="228"/>
      <c r="H979" s="228"/>
      <c r="I979" s="228"/>
    </row>
    <row r="980">
      <c r="A980" s="228"/>
      <c r="B980" s="229"/>
      <c r="C980" s="228"/>
      <c r="D980" s="228"/>
      <c r="E980" s="226"/>
      <c r="F980" s="228"/>
      <c r="G980" s="228"/>
      <c r="H980" s="228"/>
      <c r="I980" s="228"/>
    </row>
    <row r="981">
      <c r="A981" s="228"/>
      <c r="B981" s="229"/>
      <c r="C981" s="228"/>
      <c r="D981" s="228"/>
      <c r="E981" s="226"/>
      <c r="F981" s="228"/>
      <c r="G981" s="228"/>
      <c r="H981" s="228"/>
      <c r="I981" s="228"/>
    </row>
    <row r="982">
      <c r="A982" s="228"/>
      <c r="B982" s="229"/>
      <c r="C982" s="228"/>
      <c r="D982" s="228"/>
      <c r="E982" s="226"/>
      <c r="F982" s="228"/>
      <c r="G982" s="228"/>
      <c r="H982" s="228"/>
      <c r="I982" s="228"/>
    </row>
    <row r="983">
      <c r="A983" s="228"/>
      <c r="B983" s="229"/>
      <c r="C983" s="228"/>
      <c r="D983" s="228"/>
      <c r="E983" s="226"/>
      <c r="F983" s="228"/>
      <c r="G983" s="228"/>
      <c r="H983" s="228"/>
      <c r="I983" s="228"/>
    </row>
    <row r="984">
      <c r="A984" s="228"/>
      <c r="B984" s="229"/>
      <c r="C984" s="228"/>
      <c r="D984" s="228"/>
      <c r="E984" s="226"/>
      <c r="F984" s="228"/>
      <c r="G984" s="228"/>
      <c r="H984" s="228"/>
      <c r="I984" s="228"/>
    </row>
    <row r="985">
      <c r="A985" s="228"/>
      <c r="B985" s="229"/>
      <c r="C985" s="228"/>
      <c r="D985" s="228"/>
      <c r="E985" s="226"/>
      <c r="F985" s="228"/>
      <c r="G985" s="228"/>
      <c r="H985" s="228"/>
      <c r="I985" s="228"/>
    </row>
    <row r="986">
      <c r="A986" s="228"/>
      <c r="B986" s="229"/>
      <c r="C986" s="228"/>
      <c r="D986" s="228"/>
      <c r="E986" s="226"/>
      <c r="F986" s="228"/>
      <c r="G986" s="228"/>
      <c r="H986" s="228"/>
      <c r="I986" s="228"/>
    </row>
    <row r="987">
      <c r="A987" s="228"/>
      <c r="B987" s="229"/>
      <c r="C987" s="228"/>
      <c r="D987" s="228"/>
      <c r="E987" s="226"/>
      <c r="F987" s="228"/>
      <c r="G987" s="228"/>
      <c r="H987" s="228"/>
      <c r="I987" s="228"/>
    </row>
    <row r="988">
      <c r="A988" s="228"/>
      <c r="B988" s="229"/>
      <c r="C988" s="228"/>
      <c r="D988" s="228"/>
      <c r="E988" s="226"/>
      <c r="F988" s="228"/>
      <c r="G988" s="228"/>
      <c r="H988" s="228"/>
      <c r="I988" s="228"/>
    </row>
    <row r="989">
      <c r="A989" s="228"/>
      <c r="B989" s="229"/>
      <c r="C989" s="228"/>
      <c r="D989" s="228"/>
      <c r="E989" s="226"/>
      <c r="F989" s="228"/>
      <c r="G989" s="228"/>
      <c r="H989" s="228"/>
      <c r="I989" s="228"/>
    </row>
    <row r="990">
      <c r="A990" s="228"/>
      <c r="B990" s="229"/>
      <c r="C990" s="228"/>
      <c r="D990" s="228"/>
      <c r="E990" s="226"/>
      <c r="F990" s="228"/>
      <c r="G990" s="228"/>
      <c r="H990" s="228"/>
      <c r="I990" s="228"/>
    </row>
    <row r="991">
      <c r="A991" s="228"/>
      <c r="B991" s="229"/>
      <c r="C991" s="228"/>
      <c r="D991" s="228"/>
      <c r="E991" s="226"/>
      <c r="F991" s="228"/>
      <c r="G991" s="228"/>
      <c r="H991" s="228"/>
      <c r="I991" s="228"/>
    </row>
    <row r="992">
      <c r="A992" s="228"/>
      <c r="B992" s="229"/>
      <c r="C992" s="228"/>
      <c r="D992" s="228"/>
      <c r="E992" s="226"/>
      <c r="F992" s="228"/>
      <c r="G992" s="228"/>
      <c r="H992" s="228"/>
      <c r="I992" s="228"/>
    </row>
    <row r="993">
      <c r="A993" s="228"/>
      <c r="B993" s="229"/>
      <c r="C993" s="228"/>
      <c r="D993" s="228"/>
      <c r="E993" s="226"/>
      <c r="F993" s="228"/>
      <c r="G993" s="228"/>
      <c r="H993" s="228"/>
      <c r="I993" s="228"/>
    </row>
    <row r="994">
      <c r="A994" s="228"/>
      <c r="B994" s="229"/>
      <c r="C994" s="228"/>
      <c r="D994" s="228"/>
      <c r="E994" s="226"/>
      <c r="F994" s="228"/>
      <c r="G994" s="228"/>
      <c r="H994" s="228"/>
      <c r="I994" s="228"/>
    </row>
    <row r="995">
      <c r="A995" s="228"/>
      <c r="B995" s="229"/>
      <c r="C995" s="228"/>
      <c r="D995" s="228"/>
      <c r="E995" s="226"/>
      <c r="F995" s="228"/>
      <c r="G995" s="228"/>
      <c r="H995" s="228"/>
      <c r="I995" s="228"/>
    </row>
    <row r="996">
      <c r="A996" s="228"/>
      <c r="B996" s="229"/>
      <c r="C996" s="228"/>
      <c r="D996" s="228"/>
      <c r="E996" s="226"/>
      <c r="F996" s="228"/>
      <c r="G996" s="228"/>
      <c r="H996" s="228"/>
      <c r="I996" s="228"/>
    </row>
    <row r="997">
      <c r="A997" s="228"/>
      <c r="B997" s="229"/>
      <c r="C997" s="228"/>
      <c r="D997" s="228"/>
      <c r="E997" s="226"/>
      <c r="F997" s="228"/>
      <c r="G997" s="228"/>
      <c r="H997" s="228"/>
      <c r="I997" s="228"/>
    </row>
    <row r="998">
      <c r="A998" s="228"/>
      <c r="B998" s="229"/>
      <c r="C998" s="228"/>
      <c r="D998" s="228"/>
      <c r="E998" s="226"/>
      <c r="F998" s="228"/>
      <c r="G998" s="228"/>
      <c r="H998" s="228"/>
      <c r="I998" s="228"/>
    </row>
    <row r="999">
      <c r="A999" s="228"/>
      <c r="B999" s="229"/>
      <c r="C999" s="228"/>
      <c r="D999" s="228"/>
      <c r="E999" s="226"/>
      <c r="F999" s="228"/>
      <c r="G999" s="228"/>
      <c r="H999" s="228"/>
      <c r="I999" s="228"/>
    </row>
    <row r="1000">
      <c r="A1000" s="228"/>
      <c r="B1000" s="229"/>
      <c r="C1000" s="228"/>
      <c r="D1000" s="228"/>
      <c r="E1000" s="226"/>
      <c r="F1000" s="228"/>
      <c r="G1000" s="228"/>
      <c r="H1000" s="228"/>
      <c r="I1000" s="228"/>
    </row>
    <row r="1001">
      <c r="A1001" s="228"/>
      <c r="B1001" s="229"/>
      <c r="C1001" s="228"/>
      <c r="D1001" s="228"/>
      <c r="E1001" s="226"/>
      <c r="F1001" s="228"/>
      <c r="G1001" s="228"/>
      <c r="H1001" s="228"/>
      <c r="I1001" s="228"/>
    </row>
    <row r="1002">
      <c r="A1002" s="228"/>
      <c r="B1002" s="229"/>
      <c r="C1002" s="228"/>
      <c r="D1002" s="228"/>
      <c r="E1002" s="226"/>
      <c r="F1002" s="228"/>
      <c r="G1002" s="228"/>
      <c r="H1002" s="228"/>
      <c r="I1002" s="228"/>
    </row>
    <row r="1003">
      <c r="A1003" s="228"/>
      <c r="B1003" s="229"/>
      <c r="C1003" s="228"/>
      <c r="D1003" s="228"/>
      <c r="E1003" s="226"/>
      <c r="F1003" s="228"/>
      <c r="G1003" s="228"/>
      <c r="H1003" s="228"/>
      <c r="I1003" s="228"/>
    </row>
    <row r="1004">
      <c r="A1004" s="228"/>
      <c r="B1004" s="229"/>
      <c r="C1004" s="228"/>
      <c r="D1004" s="228"/>
      <c r="E1004" s="226"/>
      <c r="F1004" s="228"/>
      <c r="G1004" s="228"/>
      <c r="H1004" s="228"/>
      <c r="I1004" s="228"/>
    </row>
    <row r="1005">
      <c r="A1005" s="228"/>
      <c r="B1005" s="229"/>
      <c r="C1005" s="228"/>
      <c r="D1005" s="228"/>
      <c r="E1005" s="226"/>
      <c r="F1005" s="228"/>
      <c r="G1005" s="228"/>
      <c r="H1005" s="228"/>
      <c r="I1005" s="228"/>
    </row>
    <row r="1006">
      <c r="A1006" s="228"/>
      <c r="B1006" s="229"/>
      <c r="C1006" s="228"/>
      <c r="D1006" s="228"/>
      <c r="E1006" s="226"/>
      <c r="F1006" s="228"/>
      <c r="G1006" s="228"/>
      <c r="H1006" s="228"/>
      <c r="I1006" s="228"/>
    </row>
    <row r="1007">
      <c r="A1007" s="228"/>
      <c r="B1007" s="229"/>
      <c r="C1007" s="228"/>
      <c r="D1007" s="228"/>
      <c r="E1007" s="226"/>
      <c r="F1007" s="228"/>
      <c r="G1007" s="228"/>
      <c r="H1007" s="228"/>
      <c r="I1007" s="228"/>
    </row>
    <row r="1008">
      <c r="A1008" s="228"/>
      <c r="B1008" s="229"/>
      <c r="C1008" s="228"/>
      <c r="D1008" s="228"/>
      <c r="E1008" s="226"/>
      <c r="F1008" s="228"/>
      <c r="G1008" s="228"/>
      <c r="H1008" s="228"/>
      <c r="I1008" s="228"/>
    </row>
    <row r="1009">
      <c r="A1009" s="228"/>
      <c r="B1009" s="229"/>
      <c r="C1009" s="228"/>
      <c r="D1009" s="228"/>
      <c r="E1009" s="226"/>
      <c r="F1009" s="228"/>
      <c r="G1009" s="228"/>
      <c r="H1009" s="228"/>
      <c r="I1009" s="228"/>
    </row>
    <row r="1010">
      <c r="A1010" s="228"/>
      <c r="B1010" s="229"/>
      <c r="C1010" s="228"/>
      <c r="D1010" s="228"/>
      <c r="E1010" s="226"/>
      <c r="F1010" s="228"/>
      <c r="G1010" s="228"/>
      <c r="H1010" s="228"/>
      <c r="I1010" s="228"/>
    </row>
    <row r="1011">
      <c r="A1011" s="228"/>
      <c r="B1011" s="229"/>
      <c r="C1011" s="228"/>
      <c r="D1011" s="228"/>
      <c r="E1011" s="226"/>
      <c r="F1011" s="228"/>
      <c r="G1011" s="228"/>
      <c r="H1011" s="228"/>
      <c r="I1011" s="228"/>
    </row>
    <row r="1012">
      <c r="A1012" s="228"/>
      <c r="B1012" s="229"/>
      <c r="C1012" s="228"/>
      <c r="D1012" s="228"/>
      <c r="E1012" s="226"/>
      <c r="F1012" s="228"/>
      <c r="G1012" s="228"/>
      <c r="H1012" s="228"/>
      <c r="I1012" s="228"/>
    </row>
    <row r="1013">
      <c r="A1013" s="228"/>
      <c r="B1013" s="229"/>
      <c r="C1013" s="228"/>
      <c r="D1013" s="228"/>
      <c r="E1013" s="226"/>
      <c r="F1013" s="228"/>
      <c r="G1013" s="228"/>
      <c r="H1013" s="228"/>
      <c r="I1013" s="228"/>
    </row>
    <row r="1014">
      <c r="A1014" s="228"/>
      <c r="B1014" s="229"/>
      <c r="C1014" s="228"/>
      <c r="D1014" s="228"/>
      <c r="E1014" s="226"/>
      <c r="F1014" s="228"/>
      <c r="G1014" s="228"/>
      <c r="H1014" s="228"/>
      <c r="I1014" s="228"/>
    </row>
    <row r="1015">
      <c r="A1015" s="228"/>
      <c r="B1015" s="229"/>
      <c r="C1015" s="228"/>
      <c r="D1015" s="228"/>
      <c r="E1015" s="226"/>
      <c r="F1015" s="228"/>
      <c r="G1015" s="228"/>
      <c r="H1015" s="228"/>
      <c r="I1015" s="228"/>
    </row>
    <row r="1016">
      <c r="A1016" s="228"/>
      <c r="B1016" s="229"/>
      <c r="C1016" s="228"/>
      <c r="D1016" s="228"/>
      <c r="E1016" s="226"/>
      <c r="F1016" s="228"/>
      <c r="G1016" s="228"/>
      <c r="H1016" s="228"/>
      <c r="I1016" s="228"/>
    </row>
    <row r="1017">
      <c r="A1017" s="228"/>
      <c r="B1017" s="229"/>
      <c r="C1017" s="228"/>
      <c r="D1017" s="228"/>
      <c r="E1017" s="226"/>
      <c r="F1017" s="228"/>
      <c r="G1017" s="228"/>
      <c r="H1017" s="228"/>
      <c r="I1017" s="228"/>
    </row>
    <row r="1018">
      <c r="A1018" s="228"/>
      <c r="B1018" s="229"/>
      <c r="C1018" s="228"/>
      <c r="D1018" s="228"/>
      <c r="E1018" s="226"/>
      <c r="F1018" s="228"/>
      <c r="G1018" s="228"/>
      <c r="H1018" s="228"/>
      <c r="I1018" s="228"/>
    </row>
    <row r="1019">
      <c r="A1019" s="228"/>
      <c r="B1019" s="229"/>
      <c r="C1019" s="228"/>
      <c r="D1019" s="228"/>
      <c r="E1019" s="226"/>
      <c r="F1019" s="228"/>
      <c r="G1019" s="228"/>
      <c r="H1019" s="228"/>
      <c r="I1019" s="228"/>
    </row>
    <row r="1020">
      <c r="A1020" s="228"/>
      <c r="B1020" s="229"/>
      <c r="C1020" s="228"/>
      <c r="D1020" s="228"/>
      <c r="E1020" s="226"/>
      <c r="F1020" s="228"/>
      <c r="G1020" s="228"/>
      <c r="H1020" s="228"/>
      <c r="I1020" s="228"/>
    </row>
    <row r="1021">
      <c r="A1021" s="228"/>
      <c r="B1021" s="229"/>
      <c r="C1021" s="228"/>
      <c r="D1021" s="228"/>
      <c r="E1021" s="226"/>
      <c r="F1021" s="228"/>
      <c r="G1021" s="228"/>
      <c r="H1021" s="228"/>
      <c r="I1021" s="228"/>
    </row>
    <row r="1022">
      <c r="A1022" s="228"/>
      <c r="B1022" s="229"/>
      <c r="C1022" s="228"/>
      <c r="D1022" s="228"/>
      <c r="E1022" s="226"/>
      <c r="F1022" s="228"/>
      <c r="G1022" s="228"/>
      <c r="H1022" s="228"/>
      <c r="I1022" s="228"/>
    </row>
    <row r="1023">
      <c r="A1023" s="228"/>
      <c r="B1023" s="229"/>
      <c r="C1023" s="228"/>
      <c r="D1023" s="228"/>
      <c r="E1023" s="226"/>
      <c r="F1023" s="228"/>
      <c r="G1023" s="228"/>
      <c r="H1023" s="228"/>
      <c r="I1023" s="228"/>
    </row>
    <row r="1024">
      <c r="A1024" s="228"/>
      <c r="B1024" s="229"/>
      <c r="C1024" s="228"/>
      <c r="D1024" s="228"/>
      <c r="E1024" s="226"/>
      <c r="F1024" s="228"/>
      <c r="G1024" s="228"/>
      <c r="H1024" s="228"/>
      <c r="I1024" s="228"/>
    </row>
    <row r="1025">
      <c r="A1025" s="228"/>
      <c r="B1025" s="229"/>
      <c r="C1025" s="228"/>
      <c r="D1025" s="228"/>
      <c r="E1025" s="226"/>
      <c r="F1025" s="228"/>
      <c r="G1025" s="228"/>
      <c r="H1025" s="228"/>
      <c r="I1025" s="228"/>
    </row>
    <row r="1026">
      <c r="A1026" s="228"/>
      <c r="B1026" s="229"/>
      <c r="C1026" s="228"/>
      <c r="D1026" s="228"/>
      <c r="E1026" s="226"/>
      <c r="F1026" s="228"/>
      <c r="G1026" s="228"/>
      <c r="H1026" s="228"/>
      <c r="I1026" s="228"/>
    </row>
    <row r="1027">
      <c r="A1027" s="228"/>
      <c r="B1027" s="229"/>
      <c r="C1027" s="228"/>
      <c r="D1027" s="228"/>
      <c r="E1027" s="226"/>
      <c r="F1027" s="228"/>
      <c r="G1027" s="228"/>
      <c r="H1027" s="228"/>
      <c r="I1027" s="228"/>
    </row>
    <row r="1028">
      <c r="A1028" s="228"/>
      <c r="B1028" s="229"/>
      <c r="C1028" s="228"/>
      <c r="D1028" s="228"/>
      <c r="E1028" s="226"/>
      <c r="F1028" s="228"/>
      <c r="G1028" s="228"/>
      <c r="H1028" s="228"/>
      <c r="I1028" s="228"/>
    </row>
    <row r="1029">
      <c r="A1029" s="228"/>
      <c r="B1029" s="229"/>
      <c r="C1029" s="228"/>
      <c r="D1029" s="228"/>
      <c r="E1029" s="226"/>
      <c r="F1029" s="228"/>
      <c r="G1029" s="228"/>
      <c r="H1029" s="228"/>
      <c r="I1029" s="228"/>
    </row>
    <row r="1030">
      <c r="A1030" s="228"/>
      <c r="B1030" s="229"/>
      <c r="C1030" s="228"/>
      <c r="D1030" s="228"/>
      <c r="E1030" s="226"/>
      <c r="F1030" s="228"/>
      <c r="G1030" s="228"/>
      <c r="H1030" s="228"/>
      <c r="I1030" s="228"/>
    </row>
    <row r="1031">
      <c r="A1031" s="228"/>
      <c r="B1031" s="229"/>
      <c r="C1031" s="228"/>
      <c r="D1031" s="228"/>
      <c r="E1031" s="226"/>
      <c r="F1031" s="228"/>
      <c r="G1031" s="228"/>
      <c r="H1031" s="228"/>
      <c r="I1031" s="228"/>
    </row>
    <row r="1032">
      <c r="A1032" s="228"/>
      <c r="B1032" s="229"/>
      <c r="C1032" s="228"/>
      <c r="D1032" s="228"/>
      <c r="E1032" s="226"/>
      <c r="F1032" s="228"/>
      <c r="G1032" s="228"/>
      <c r="H1032" s="228"/>
      <c r="I1032" s="228"/>
    </row>
    <row r="1033">
      <c r="A1033" s="228"/>
      <c r="B1033" s="229"/>
      <c r="C1033" s="228"/>
      <c r="D1033" s="228"/>
      <c r="E1033" s="226"/>
      <c r="F1033" s="228"/>
      <c r="G1033" s="228"/>
      <c r="H1033" s="228"/>
      <c r="I1033" s="228"/>
    </row>
    <row r="1034">
      <c r="A1034" s="228"/>
      <c r="B1034" s="229"/>
      <c r="C1034" s="228"/>
      <c r="D1034" s="228"/>
      <c r="E1034" s="226"/>
      <c r="F1034" s="228"/>
      <c r="G1034" s="228"/>
      <c r="H1034" s="228"/>
      <c r="I1034" s="228"/>
    </row>
    <row r="1035">
      <c r="A1035" s="228"/>
      <c r="B1035" s="229"/>
      <c r="C1035" s="228"/>
      <c r="D1035" s="228"/>
      <c r="E1035" s="226"/>
      <c r="F1035" s="228"/>
      <c r="G1035" s="228"/>
      <c r="H1035" s="228"/>
      <c r="I1035" s="228"/>
    </row>
    <row r="1036">
      <c r="A1036" s="228"/>
      <c r="B1036" s="229"/>
      <c r="C1036" s="228"/>
      <c r="D1036" s="228"/>
      <c r="E1036" s="226"/>
      <c r="F1036" s="228"/>
      <c r="G1036" s="228"/>
      <c r="H1036" s="228"/>
      <c r="I1036" s="228"/>
    </row>
    <row r="1037">
      <c r="A1037" s="228"/>
      <c r="B1037" s="229"/>
      <c r="C1037" s="228"/>
      <c r="D1037" s="228"/>
      <c r="E1037" s="226"/>
      <c r="F1037" s="228"/>
      <c r="G1037" s="228"/>
      <c r="H1037" s="228"/>
      <c r="I1037" s="228"/>
    </row>
    <row r="1038">
      <c r="A1038" s="228"/>
      <c r="B1038" s="229"/>
      <c r="C1038" s="228"/>
      <c r="D1038" s="228"/>
      <c r="E1038" s="226"/>
      <c r="F1038" s="228"/>
      <c r="G1038" s="228"/>
      <c r="H1038" s="228"/>
      <c r="I1038" s="228"/>
    </row>
    <row r="1039">
      <c r="A1039" s="228"/>
      <c r="B1039" s="229"/>
      <c r="C1039" s="228"/>
      <c r="D1039" s="228"/>
      <c r="E1039" s="226"/>
      <c r="F1039" s="228"/>
      <c r="G1039" s="228"/>
      <c r="H1039" s="228"/>
      <c r="I1039" s="228"/>
    </row>
    <row r="1040">
      <c r="A1040" s="228"/>
      <c r="B1040" s="229"/>
      <c r="C1040" s="228"/>
      <c r="D1040" s="228"/>
      <c r="E1040" s="226"/>
      <c r="F1040" s="228"/>
      <c r="G1040" s="228"/>
      <c r="H1040" s="228"/>
      <c r="I1040" s="228"/>
    </row>
    <row r="1041">
      <c r="A1041" s="228"/>
      <c r="B1041" s="229"/>
      <c r="C1041" s="228"/>
      <c r="D1041" s="228"/>
      <c r="E1041" s="226"/>
      <c r="F1041" s="228"/>
      <c r="G1041" s="228"/>
      <c r="H1041" s="228"/>
      <c r="I1041" s="228"/>
    </row>
    <row r="1042">
      <c r="A1042" s="228"/>
      <c r="B1042" s="229"/>
      <c r="C1042" s="228"/>
      <c r="D1042" s="228"/>
      <c r="E1042" s="226"/>
      <c r="F1042" s="228"/>
      <c r="G1042" s="228"/>
      <c r="H1042" s="228"/>
      <c r="I1042" s="228"/>
    </row>
    <row r="1043">
      <c r="A1043" s="228"/>
      <c r="B1043" s="229"/>
      <c r="C1043" s="228"/>
      <c r="D1043" s="228"/>
      <c r="E1043" s="226"/>
      <c r="F1043" s="228"/>
      <c r="G1043" s="228"/>
      <c r="H1043" s="228"/>
      <c r="I1043" s="228"/>
    </row>
    <row r="1044">
      <c r="A1044" s="228"/>
      <c r="B1044" s="229"/>
      <c r="C1044" s="228"/>
      <c r="D1044" s="228"/>
      <c r="E1044" s="226"/>
      <c r="F1044" s="228"/>
      <c r="G1044" s="228"/>
      <c r="H1044" s="228"/>
      <c r="I1044" s="228"/>
    </row>
    <row r="1045">
      <c r="A1045" s="228"/>
      <c r="B1045" s="229"/>
      <c r="C1045" s="228"/>
      <c r="D1045" s="228"/>
      <c r="E1045" s="226"/>
      <c r="F1045" s="228"/>
      <c r="G1045" s="228"/>
      <c r="H1045" s="228"/>
      <c r="I1045" s="228"/>
    </row>
    <row r="1046">
      <c r="A1046" s="228"/>
      <c r="B1046" s="229"/>
      <c r="C1046" s="228"/>
      <c r="D1046" s="228"/>
      <c r="E1046" s="226"/>
      <c r="F1046" s="228"/>
      <c r="G1046" s="228"/>
      <c r="H1046" s="228"/>
      <c r="I1046" s="228"/>
    </row>
    <row r="1047">
      <c r="A1047" s="228"/>
      <c r="B1047" s="229"/>
      <c r="C1047" s="228"/>
      <c r="D1047" s="228"/>
      <c r="E1047" s="226"/>
      <c r="F1047" s="228"/>
      <c r="G1047" s="228"/>
      <c r="H1047" s="228"/>
      <c r="I1047" s="228"/>
    </row>
    <row r="1048">
      <c r="A1048" s="228"/>
      <c r="B1048" s="229"/>
      <c r="C1048" s="228"/>
      <c r="D1048" s="228"/>
      <c r="E1048" s="226"/>
      <c r="F1048" s="228"/>
      <c r="G1048" s="228"/>
      <c r="H1048" s="228"/>
      <c r="I1048" s="228"/>
    </row>
    <row r="1049">
      <c r="A1049" s="228"/>
      <c r="B1049" s="229"/>
      <c r="C1049" s="228"/>
      <c r="D1049" s="228"/>
      <c r="E1049" s="226"/>
      <c r="F1049" s="228"/>
      <c r="G1049" s="228"/>
      <c r="H1049" s="228"/>
      <c r="I1049" s="228"/>
    </row>
    <row r="1050">
      <c r="A1050" s="228"/>
      <c r="B1050" s="229"/>
      <c r="C1050" s="228"/>
      <c r="D1050" s="228"/>
      <c r="E1050" s="226"/>
      <c r="F1050" s="228"/>
      <c r="G1050" s="228"/>
      <c r="H1050" s="228"/>
      <c r="I1050" s="228"/>
    </row>
    <row r="1051">
      <c r="A1051" s="228"/>
      <c r="B1051" s="229"/>
      <c r="C1051" s="228"/>
      <c r="D1051" s="228"/>
      <c r="E1051" s="226"/>
      <c r="F1051" s="228"/>
      <c r="G1051" s="228"/>
      <c r="H1051" s="228"/>
      <c r="I1051" s="228"/>
    </row>
    <row r="1052">
      <c r="A1052" s="228"/>
      <c r="B1052" s="229"/>
      <c r="C1052" s="228"/>
      <c r="D1052" s="228"/>
      <c r="E1052" s="226"/>
      <c r="F1052" s="228"/>
      <c r="G1052" s="228"/>
      <c r="H1052" s="228"/>
      <c r="I1052" s="228"/>
    </row>
    <row r="1053">
      <c r="A1053" s="228"/>
      <c r="B1053" s="229"/>
      <c r="C1053" s="228"/>
      <c r="D1053" s="228"/>
      <c r="E1053" s="226"/>
      <c r="F1053" s="228"/>
      <c r="G1053" s="228"/>
      <c r="H1053" s="228"/>
      <c r="I1053" s="228"/>
    </row>
    <row r="1054">
      <c r="A1054" s="228"/>
      <c r="B1054" s="229"/>
      <c r="C1054" s="228"/>
      <c r="D1054" s="228"/>
      <c r="E1054" s="226"/>
      <c r="F1054" s="228"/>
      <c r="G1054" s="228"/>
      <c r="H1054" s="228"/>
      <c r="I1054" s="228"/>
    </row>
    <row r="1055">
      <c r="A1055" s="228"/>
      <c r="B1055" s="229"/>
      <c r="C1055" s="228"/>
      <c r="D1055" s="228"/>
      <c r="E1055" s="226"/>
      <c r="F1055" s="228"/>
      <c r="G1055" s="228"/>
      <c r="H1055" s="228"/>
      <c r="I1055" s="228"/>
    </row>
    <row r="1056">
      <c r="A1056" s="228"/>
      <c r="B1056" s="229"/>
      <c r="C1056" s="228"/>
      <c r="D1056" s="228"/>
      <c r="E1056" s="226"/>
      <c r="F1056" s="228"/>
      <c r="G1056" s="228"/>
      <c r="H1056" s="228"/>
      <c r="I1056" s="228"/>
    </row>
    <row r="1057">
      <c r="A1057" s="228"/>
      <c r="B1057" s="229"/>
      <c r="C1057" s="228"/>
      <c r="D1057" s="228"/>
      <c r="E1057" s="226"/>
      <c r="F1057" s="228"/>
      <c r="G1057" s="228"/>
      <c r="H1057" s="228"/>
      <c r="I1057" s="228"/>
    </row>
    <row r="1058">
      <c r="A1058" s="228"/>
      <c r="B1058" s="229"/>
      <c r="C1058" s="228"/>
      <c r="D1058" s="228"/>
      <c r="E1058" s="226"/>
      <c r="F1058" s="228"/>
      <c r="G1058" s="228"/>
      <c r="H1058" s="228"/>
      <c r="I1058" s="228"/>
    </row>
    <row r="1059">
      <c r="A1059" s="228"/>
      <c r="B1059" s="229"/>
      <c r="C1059" s="228"/>
      <c r="D1059" s="228"/>
      <c r="E1059" s="226"/>
      <c r="F1059" s="228"/>
      <c r="G1059" s="228"/>
      <c r="H1059" s="228"/>
      <c r="I1059" s="228"/>
    </row>
    <row r="1060">
      <c r="A1060" s="228"/>
      <c r="B1060" s="229"/>
      <c r="C1060" s="228"/>
      <c r="D1060" s="228"/>
      <c r="E1060" s="226"/>
      <c r="F1060" s="228"/>
      <c r="G1060" s="228"/>
      <c r="H1060" s="228"/>
      <c r="I1060" s="228"/>
    </row>
    <row r="1061">
      <c r="A1061" s="228"/>
      <c r="B1061" s="229"/>
      <c r="C1061" s="228"/>
      <c r="D1061" s="228"/>
      <c r="E1061" s="226"/>
      <c r="F1061" s="228"/>
      <c r="G1061" s="228"/>
      <c r="H1061" s="228"/>
      <c r="I1061" s="228"/>
    </row>
    <row r="1062">
      <c r="A1062" s="228"/>
      <c r="B1062" s="229"/>
      <c r="C1062" s="228"/>
      <c r="D1062" s="228"/>
      <c r="E1062" s="226"/>
      <c r="F1062" s="228"/>
      <c r="G1062" s="228"/>
      <c r="H1062" s="228"/>
      <c r="I1062" s="228"/>
    </row>
    <row r="1063">
      <c r="A1063" s="228"/>
      <c r="B1063" s="229"/>
      <c r="C1063" s="228"/>
      <c r="D1063" s="228"/>
      <c r="E1063" s="226"/>
      <c r="F1063" s="228"/>
      <c r="G1063" s="228"/>
      <c r="H1063" s="228"/>
      <c r="I1063" s="228"/>
    </row>
    <row r="1064">
      <c r="A1064" s="228"/>
      <c r="B1064" s="229"/>
      <c r="C1064" s="228"/>
      <c r="D1064" s="228"/>
      <c r="E1064" s="226"/>
      <c r="F1064" s="228"/>
      <c r="G1064" s="228"/>
      <c r="H1064" s="228"/>
      <c r="I1064" s="228"/>
    </row>
    <row r="1065">
      <c r="A1065" s="228"/>
      <c r="B1065" s="229"/>
      <c r="C1065" s="228"/>
      <c r="D1065" s="228"/>
      <c r="E1065" s="226"/>
      <c r="F1065" s="228"/>
      <c r="G1065" s="228"/>
      <c r="H1065" s="228"/>
      <c r="I1065" s="228"/>
    </row>
    <row r="1066">
      <c r="A1066" s="228"/>
      <c r="B1066" s="229"/>
      <c r="C1066" s="228"/>
      <c r="D1066" s="228"/>
      <c r="E1066" s="226"/>
      <c r="F1066" s="228"/>
      <c r="G1066" s="228"/>
      <c r="H1066" s="228"/>
      <c r="I1066" s="228"/>
    </row>
    <row r="1067">
      <c r="A1067" s="228"/>
      <c r="B1067" s="229"/>
      <c r="C1067" s="228"/>
      <c r="D1067" s="228"/>
      <c r="E1067" s="226"/>
      <c r="F1067" s="228"/>
      <c r="G1067" s="228"/>
      <c r="H1067" s="228"/>
      <c r="I1067" s="228"/>
    </row>
    <row r="1068">
      <c r="A1068" s="228"/>
      <c r="B1068" s="229"/>
      <c r="C1068" s="228"/>
      <c r="D1068" s="228"/>
      <c r="E1068" s="226"/>
      <c r="F1068" s="228"/>
      <c r="G1068" s="228"/>
      <c r="H1068" s="228"/>
      <c r="I1068" s="228"/>
    </row>
    <row r="1069">
      <c r="A1069" s="228"/>
      <c r="B1069" s="229"/>
      <c r="C1069" s="228"/>
      <c r="D1069" s="228"/>
      <c r="E1069" s="226"/>
      <c r="F1069" s="228"/>
      <c r="G1069" s="228"/>
      <c r="H1069" s="228"/>
      <c r="I1069" s="228"/>
    </row>
    <row r="1070">
      <c r="A1070" s="228"/>
      <c r="B1070" s="229"/>
      <c r="C1070" s="228"/>
      <c r="D1070" s="228"/>
      <c r="E1070" s="226"/>
      <c r="F1070" s="228"/>
      <c r="G1070" s="228"/>
      <c r="H1070" s="228"/>
      <c r="I1070" s="228"/>
    </row>
    <row r="1071">
      <c r="A1071" s="228"/>
      <c r="B1071" s="229"/>
      <c r="C1071" s="228"/>
      <c r="D1071" s="228"/>
      <c r="E1071" s="226"/>
      <c r="F1071" s="228"/>
      <c r="G1071" s="228"/>
      <c r="H1071" s="228"/>
      <c r="I1071" s="228"/>
    </row>
    <row r="1072">
      <c r="A1072" s="228"/>
      <c r="B1072" s="229"/>
      <c r="C1072" s="228"/>
      <c r="D1072" s="228"/>
      <c r="E1072" s="226"/>
      <c r="F1072" s="228"/>
      <c r="G1072" s="228"/>
      <c r="H1072" s="228"/>
      <c r="I1072" s="228"/>
    </row>
    <row r="1073">
      <c r="A1073" s="228"/>
      <c r="B1073" s="229"/>
      <c r="C1073" s="228"/>
      <c r="D1073" s="228"/>
      <c r="E1073" s="226"/>
      <c r="F1073" s="228"/>
      <c r="G1073" s="228"/>
      <c r="H1073" s="228"/>
      <c r="I1073" s="228"/>
    </row>
    <row r="1074">
      <c r="A1074" s="228"/>
      <c r="B1074" s="229"/>
      <c r="C1074" s="228"/>
      <c r="D1074" s="228"/>
      <c r="E1074" s="226"/>
      <c r="F1074" s="228"/>
      <c r="G1074" s="228"/>
      <c r="H1074" s="228"/>
      <c r="I1074" s="228"/>
    </row>
    <row r="1075">
      <c r="A1075" s="228"/>
      <c r="B1075" s="229"/>
      <c r="C1075" s="228"/>
      <c r="D1075" s="228"/>
      <c r="E1075" s="226"/>
      <c r="F1075" s="228"/>
      <c r="G1075" s="228"/>
      <c r="H1075" s="228"/>
      <c r="I1075" s="228"/>
    </row>
    <row r="1076">
      <c r="A1076" s="228"/>
      <c r="B1076" s="229"/>
      <c r="C1076" s="228"/>
      <c r="D1076" s="228"/>
      <c r="E1076" s="226"/>
      <c r="F1076" s="228"/>
      <c r="G1076" s="228"/>
      <c r="H1076" s="228"/>
      <c r="I1076" s="228"/>
    </row>
    <row r="1077">
      <c r="A1077" s="228"/>
      <c r="B1077" s="229"/>
      <c r="C1077" s="228"/>
      <c r="D1077" s="228"/>
      <c r="E1077" s="226"/>
      <c r="F1077" s="228"/>
      <c r="G1077" s="228"/>
      <c r="H1077" s="228"/>
      <c r="I1077" s="228"/>
    </row>
    <row r="1078">
      <c r="A1078" s="228"/>
      <c r="B1078" s="229"/>
      <c r="C1078" s="228"/>
      <c r="D1078" s="228"/>
      <c r="E1078" s="226"/>
      <c r="F1078" s="228"/>
      <c r="G1078" s="228"/>
      <c r="H1078" s="228"/>
      <c r="I1078" s="228"/>
    </row>
    <row r="1079">
      <c r="A1079" s="228"/>
      <c r="B1079" s="229"/>
      <c r="C1079" s="228"/>
      <c r="D1079" s="228"/>
      <c r="E1079" s="226"/>
      <c r="F1079" s="228"/>
      <c r="G1079" s="228"/>
      <c r="H1079" s="228"/>
      <c r="I1079" s="228"/>
    </row>
    <row r="1080">
      <c r="A1080" s="228"/>
      <c r="B1080" s="229"/>
      <c r="C1080" s="228"/>
      <c r="D1080" s="228"/>
      <c r="E1080" s="226"/>
      <c r="F1080" s="228"/>
      <c r="G1080" s="228"/>
      <c r="H1080" s="228"/>
      <c r="I1080" s="228"/>
    </row>
    <row r="1081">
      <c r="A1081" s="228"/>
      <c r="B1081" s="229"/>
      <c r="C1081" s="228"/>
      <c r="D1081" s="228"/>
      <c r="E1081" s="226"/>
      <c r="F1081" s="228"/>
      <c r="G1081" s="228"/>
      <c r="H1081" s="228"/>
      <c r="I1081" s="228"/>
    </row>
    <row r="1082">
      <c r="A1082" s="228"/>
      <c r="B1082" s="229"/>
      <c r="C1082" s="228"/>
      <c r="D1082" s="228"/>
      <c r="E1082" s="226"/>
      <c r="F1082" s="228"/>
      <c r="G1082" s="228"/>
      <c r="H1082" s="228"/>
      <c r="I1082" s="228"/>
    </row>
    <row r="1083">
      <c r="A1083" s="228"/>
      <c r="B1083" s="229"/>
      <c r="C1083" s="228"/>
      <c r="D1083" s="228"/>
      <c r="E1083" s="226"/>
      <c r="F1083" s="228"/>
      <c r="G1083" s="228"/>
      <c r="H1083" s="228"/>
      <c r="I1083" s="228"/>
    </row>
    <row r="1084">
      <c r="A1084" s="228"/>
      <c r="B1084" s="229"/>
      <c r="C1084" s="228"/>
      <c r="D1084" s="228"/>
      <c r="E1084" s="226"/>
      <c r="F1084" s="228"/>
      <c r="G1084" s="228"/>
      <c r="H1084" s="228"/>
      <c r="I1084" s="228"/>
    </row>
    <row r="1085">
      <c r="A1085" s="228"/>
      <c r="B1085" s="229"/>
      <c r="C1085" s="228"/>
      <c r="D1085" s="228"/>
      <c r="E1085" s="226"/>
      <c r="F1085" s="228"/>
      <c r="G1085" s="228"/>
      <c r="H1085" s="228"/>
      <c r="I1085" s="228"/>
    </row>
    <row r="1086">
      <c r="A1086" s="228"/>
      <c r="B1086" s="229"/>
      <c r="C1086" s="228"/>
      <c r="D1086" s="228"/>
      <c r="E1086" s="226"/>
      <c r="F1086" s="228"/>
      <c r="G1086" s="228"/>
      <c r="H1086" s="228"/>
      <c r="I1086" s="228"/>
    </row>
    <row r="1087">
      <c r="A1087" s="228"/>
      <c r="B1087" s="229"/>
      <c r="C1087" s="228"/>
      <c r="D1087" s="228"/>
      <c r="E1087" s="226"/>
      <c r="F1087" s="228"/>
      <c r="G1087" s="228"/>
      <c r="H1087" s="228"/>
      <c r="I1087" s="228"/>
    </row>
    <row r="1088">
      <c r="A1088" s="228"/>
      <c r="B1088" s="229"/>
      <c r="C1088" s="228"/>
      <c r="D1088" s="228"/>
      <c r="E1088" s="226"/>
      <c r="F1088" s="228"/>
      <c r="G1088" s="228"/>
      <c r="H1088" s="228"/>
      <c r="I1088" s="228"/>
    </row>
    <row r="1089">
      <c r="A1089" s="228"/>
      <c r="B1089" s="229"/>
      <c r="C1089" s="228"/>
      <c r="D1089" s="228"/>
      <c r="E1089" s="226"/>
      <c r="F1089" s="228"/>
      <c r="G1089" s="228"/>
      <c r="H1089" s="228"/>
      <c r="I1089" s="228"/>
    </row>
    <row r="1090">
      <c r="A1090" s="228"/>
      <c r="B1090" s="229"/>
      <c r="C1090" s="228"/>
      <c r="D1090" s="228"/>
      <c r="E1090" s="226"/>
      <c r="F1090" s="228"/>
      <c r="G1090" s="228"/>
      <c r="H1090" s="228"/>
      <c r="I1090" s="228"/>
    </row>
    <row r="1091">
      <c r="A1091" s="228"/>
      <c r="B1091" s="229"/>
      <c r="C1091" s="228"/>
      <c r="D1091" s="228"/>
      <c r="E1091" s="226"/>
      <c r="F1091" s="228"/>
      <c r="G1091" s="228"/>
      <c r="H1091" s="228"/>
      <c r="I1091" s="228"/>
    </row>
    <row r="1092">
      <c r="A1092" s="228"/>
      <c r="B1092" s="229"/>
      <c r="C1092" s="228"/>
      <c r="D1092" s="228"/>
      <c r="E1092" s="226"/>
      <c r="F1092" s="228"/>
      <c r="G1092" s="228"/>
      <c r="H1092" s="228"/>
      <c r="I1092" s="228"/>
    </row>
    <row r="1093">
      <c r="A1093" s="228"/>
      <c r="B1093" s="229"/>
      <c r="C1093" s="228"/>
      <c r="D1093" s="228"/>
      <c r="E1093" s="226"/>
      <c r="F1093" s="228"/>
      <c r="G1093" s="228"/>
      <c r="H1093" s="228"/>
      <c r="I1093" s="228"/>
    </row>
    <row r="1094">
      <c r="A1094" s="228"/>
      <c r="B1094" s="229"/>
      <c r="C1094" s="228"/>
      <c r="D1094" s="228"/>
      <c r="E1094" s="226"/>
      <c r="F1094" s="228"/>
      <c r="G1094" s="228"/>
      <c r="H1094" s="228"/>
      <c r="I1094" s="228"/>
    </row>
    <row r="1095">
      <c r="A1095" s="228"/>
      <c r="B1095" s="229"/>
      <c r="C1095" s="228"/>
      <c r="D1095" s="228"/>
      <c r="E1095" s="226"/>
      <c r="F1095" s="228"/>
      <c r="G1095" s="228"/>
      <c r="H1095" s="228"/>
      <c r="I1095" s="228"/>
    </row>
    <row r="1096">
      <c r="A1096" s="228"/>
      <c r="B1096" s="229"/>
      <c r="C1096" s="228"/>
      <c r="D1096" s="228"/>
      <c r="E1096" s="226"/>
      <c r="F1096" s="228"/>
      <c r="G1096" s="228"/>
      <c r="H1096" s="228"/>
      <c r="I1096" s="228"/>
    </row>
    <row r="1097">
      <c r="A1097" s="228"/>
      <c r="B1097" s="229"/>
      <c r="C1097" s="228"/>
      <c r="D1097" s="228"/>
      <c r="E1097" s="226"/>
      <c r="F1097" s="228"/>
      <c r="G1097" s="228"/>
      <c r="H1097" s="228"/>
      <c r="I1097" s="228"/>
    </row>
    <row r="1098">
      <c r="A1098" s="228"/>
      <c r="B1098" s="229"/>
      <c r="C1098" s="228"/>
      <c r="D1098" s="228"/>
      <c r="E1098" s="226"/>
      <c r="F1098" s="228"/>
      <c r="G1098" s="228"/>
      <c r="H1098" s="228"/>
      <c r="I1098" s="228"/>
    </row>
    <row r="1099">
      <c r="A1099" s="228"/>
      <c r="B1099" s="229"/>
      <c r="C1099" s="228"/>
      <c r="D1099" s="228"/>
      <c r="E1099" s="226"/>
      <c r="F1099" s="228"/>
      <c r="G1099" s="228"/>
      <c r="H1099" s="228"/>
      <c r="I1099" s="228"/>
    </row>
    <row r="1100">
      <c r="A1100" s="228"/>
      <c r="B1100" s="229"/>
      <c r="C1100" s="228"/>
      <c r="D1100" s="228"/>
      <c r="E1100" s="226"/>
      <c r="F1100" s="228"/>
      <c r="G1100" s="228"/>
      <c r="H1100" s="228"/>
      <c r="I1100" s="228"/>
    </row>
    <row r="1101">
      <c r="A1101" s="228"/>
      <c r="B1101" s="229"/>
      <c r="C1101" s="228"/>
      <c r="D1101" s="228"/>
      <c r="E1101" s="226"/>
      <c r="F1101" s="228"/>
      <c r="G1101" s="228"/>
      <c r="H1101" s="228"/>
      <c r="I1101" s="228"/>
    </row>
    <row r="1102">
      <c r="A1102" s="228"/>
      <c r="B1102" s="229"/>
      <c r="C1102" s="228"/>
      <c r="D1102" s="228"/>
      <c r="E1102" s="226"/>
      <c r="F1102" s="228"/>
      <c r="G1102" s="228"/>
      <c r="H1102" s="228"/>
      <c r="I1102" s="228"/>
    </row>
    <row r="1103">
      <c r="A1103" s="228"/>
      <c r="B1103" s="229"/>
      <c r="C1103" s="228"/>
      <c r="D1103" s="228"/>
      <c r="E1103" s="226"/>
      <c r="F1103" s="228"/>
      <c r="G1103" s="228"/>
      <c r="H1103" s="228"/>
      <c r="I1103" s="228"/>
    </row>
    <row r="1104">
      <c r="A1104" s="228"/>
      <c r="B1104" s="229"/>
      <c r="C1104" s="228"/>
      <c r="D1104" s="228"/>
      <c r="E1104" s="226"/>
      <c r="F1104" s="228"/>
      <c r="G1104" s="228"/>
      <c r="H1104" s="228"/>
      <c r="I1104" s="228"/>
    </row>
    <row r="1105">
      <c r="A1105" s="228"/>
      <c r="B1105" s="229"/>
      <c r="C1105" s="228"/>
      <c r="D1105" s="228"/>
      <c r="E1105" s="226"/>
      <c r="F1105" s="228"/>
      <c r="G1105" s="228"/>
      <c r="H1105" s="228"/>
      <c r="I1105" s="228"/>
    </row>
    <row r="1106">
      <c r="A1106" s="228"/>
      <c r="B1106" s="229"/>
      <c r="C1106" s="228"/>
      <c r="D1106" s="228"/>
      <c r="E1106" s="226"/>
      <c r="F1106" s="228"/>
      <c r="G1106" s="228"/>
      <c r="H1106" s="228"/>
      <c r="I1106" s="228"/>
    </row>
    <row r="1107">
      <c r="A1107" s="228"/>
      <c r="B1107" s="229"/>
      <c r="C1107" s="228"/>
      <c r="D1107" s="228"/>
      <c r="E1107" s="226"/>
      <c r="F1107" s="228"/>
      <c r="G1107" s="228"/>
      <c r="H1107" s="228"/>
      <c r="I1107" s="228"/>
    </row>
    <row r="1108">
      <c r="A1108" s="228"/>
      <c r="B1108" s="229"/>
      <c r="C1108" s="228"/>
      <c r="D1108" s="228"/>
      <c r="E1108" s="226"/>
      <c r="F1108" s="228"/>
      <c r="G1108" s="228"/>
      <c r="H1108" s="228"/>
      <c r="I1108" s="228"/>
    </row>
    <row r="1109">
      <c r="A1109" s="228"/>
      <c r="B1109" s="229"/>
      <c r="C1109" s="228"/>
      <c r="D1109" s="228"/>
      <c r="E1109" s="226"/>
      <c r="F1109" s="228"/>
      <c r="G1109" s="228"/>
      <c r="H1109" s="228"/>
      <c r="I1109" s="228"/>
    </row>
    <row r="1110">
      <c r="A1110" s="228"/>
      <c r="B1110" s="229"/>
      <c r="C1110" s="228"/>
      <c r="D1110" s="228"/>
      <c r="E1110" s="226"/>
      <c r="F1110" s="228"/>
      <c r="G1110" s="228"/>
      <c r="H1110" s="228"/>
      <c r="I1110" s="228"/>
    </row>
    <row r="1111">
      <c r="A1111" s="228"/>
      <c r="B1111" s="229"/>
      <c r="C1111" s="228"/>
      <c r="D1111" s="228"/>
      <c r="E1111" s="226"/>
      <c r="F1111" s="228"/>
      <c r="G1111" s="228"/>
      <c r="H1111" s="228"/>
      <c r="I1111" s="228"/>
    </row>
    <row r="1112">
      <c r="A1112" s="228"/>
      <c r="B1112" s="229"/>
      <c r="C1112" s="228"/>
      <c r="D1112" s="228"/>
      <c r="E1112" s="226"/>
      <c r="F1112" s="228"/>
      <c r="G1112" s="228"/>
      <c r="H1112" s="228"/>
      <c r="I1112" s="228"/>
    </row>
    <row r="1113">
      <c r="A1113" s="228"/>
      <c r="B1113" s="229"/>
      <c r="C1113" s="228"/>
      <c r="D1113" s="228"/>
      <c r="E1113" s="226"/>
      <c r="F1113" s="228"/>
      <c r="G1113" s="228"/>
      <c r="H1113" s="228"/>
      <c r="I1113" s="228"/>
    </row>
    <row r="1114">
      <c r="A1114" s="228"/>
      <c r="B1114" s="229"/>
      <c r="C1114" s="228"/>
      <c r="D1114" s="228"/>
      <c r="E1114" s="226"/>
      <c r="F1114" s="228"/>
      <c r="G1114" s="228"/>
      <c r="H1114" s="228"/>
      <c r="I1114" s="228"/>
    </row>
    <row r="1115">
      <c r="A1115" s="228"/>
      <c r="B1115" s="229"/>
      <c r="C1115" s="228"/>
      <c r="D1115" s="228"/>
      <c r="E1115" s="226"/>
      <c r="F1115" s="228"/>
      <c r="G1115" s="228"/>
      <c r="H1115" s="228"/>
      <c r="I1115" s="228"/>
    </row>
    <row r="1116">
      <c r="A1116" s="228"/>
      <c r="B1116" s="229"/>
      <c r="C1116" s="228"/>
      <c r="D1116" s="228"/>
      <c r="E1116" s="226"/>
      <c r="F1116" s="228"/>
      <c r="G1116" s="228"/>
      <c r="H1116" s="228"/>
      <c r="I1116" s="228"/>
    </row>
    <row r="1117">
      <c r="A1117" s="228"/>
      <c r="B1117" s="229"/>
      <c r="C1117" s="228"/>
      <c r="D1117" s="228"/>
      <c r="E1117" s="226"/>
      <c r="F1117" s="228"/>
      <c r="G1117" s="228"/>
      <c r="H1117" s="228"/>
      <c r="I1117" s="228"/>
    </row>
    <row r="1118">
      <c r="A1118" s="228"/>
      <c r="B1118" s="229"/>
      <c r="C1118" s="228"/>
      <c r="D1118" s="228"/>
      <c r="E1118" s="226"/>
      <c r="F1118" s="228"/>
      <c r="G1118" s="228"/>
      <c r="H1118" s="228"/>
      <c r="I1118" s="228"/>
    </row>
    <row r="1119">
      <c r="A1119" s="228"/>
      <c r="B1119" s="229"/>
      <c r="C1119" s="228"/>
      <c r="D1119" s="228"/>
      <c r="E1119" s="226"/>
      <c r="F1119" s="228"/>
      <c r="G1119" s="228"/>
      <c r="H1119" s="228"/>
      <c r="I1119" s="228"/>
    </row>
    <row r="1120">
      <c r="A1120" s="228"/>
      <c r="B1120" s="229"/>
      <c r="C1120" s="228"/>
      <c r="D1120" s="228"/>
      <c r="E1120" s="226"/>
      <c r="F1120" s="228"/>
      <c r="G1120" s="228"/>
      <c r="H1120" s="228"/>
      <c r="I1120" s="228"/>
    </row>
    <row r="1121">
      <c r="A1121" s="228"/>
      <c r="B1121" s="229"/>
      <c r="C1121" s="228"/>
      <c r="D1121" s="228"/>
      <c r="E1121" s="226"/>
      <c r="F1121" s="228"/>
      <c r="G1121" s="228"/>
      <c r="H1121" s="228"/>
      <c r="I1121" s="228"/>
    </row>
    <row r="1122">
      <c r="A1122" s="228"/>
      <c r="B1122" s="229"/>
      <c r="C1122" s="228"/>
      <c r="D1122" s="228"/>
      <c r="E1122" s="226"/>
      <c r="F1122" s="228"/>
      <c r="G1122" s="228"/>
      <c r="H1122" s="228"/>
      <c r="I1122" s="228"/>
    </row>
    <row r="1123">
      <c r="A1123" s="228"/>
      <c r="B1123" s="229"/>
      <c r="C1123" s="228"/>
      <c r="D1123" s="228"/>
      <c r="E1123" s="226"/>
      <c r="F1123" s="228"/>
      <c r="G1123" s="228"/>
      <c r="H1123" s="228"/>
      <c r="I1123" s="228"/>
    </row>
    <row r="1124">
      <c r="A1124" s="228"/>
      <c r="B1124" s="229"/>
      <c r="C1124" s="228"/>
      <c r="D1124" s="228"/>
      <c r="E1124" s="226"/>
      <c r="F1124" s="228"/>
      <c r="G1124" s="228"/>
      <c r="H1124" s="228"/>
      <c r="I1124" s="228"/>
    </row>
    <row r="1125">
      <c r="A1125" s="228"/>
      <c r="B1125" s="229"/>
      <c r="C1125" s="228"/>
      <c r="D1125" s="228"/>
      <c r="E1125" s="226"/>
      <c r="F1125" s="228"/>
      <c r="G1125" s="228"/>
      <c r="H1125" s="228"/>
      <c r="I1125" s="228"/>
    </row>
    <row r="1126">
      <c r="A1126" s="228"/>
      <c r="B1126" s="229"/>
      <c r="C1126" s="228"/>
      <c r="D1126" s="228"/>
      <c r="E1126" s="226"/>
      <c r="F1126" s="228"/>
      <c r="G1126" s="228"/>
      <c r="H1126" s="228"/>
      <c r="I1126" s="228"/>
    </row>
    <row r="1127">
      <c r="A1127" s="228"/>
      <c r="B1127" s="229"/>
      <c r="C1127" s="228"/>
      <c r="D1127" s="228"/>
      <c r="E1127" s="226"/>
      <c r="F1127" s="228"/>
      <c r="G1127" s="228"/>
      <c r="H1127" s="228"/>
      <c r="I1127" s="228"/>
    </row>
    <row r="1128">
      <c r="A1128" s="228"/>
      <c r="B1128" s="229"/>
      <c r="C1128" s="228"/>
      <c r="D1128" s="228"/>
      <c r="E1128" s="226"/>
      <c r="F1128" s="228"/>
      <c r="G1128" s="228"/>
      <c r="H1128" s="228"/>
      <c r="I1128" s="228"/>
    </row>
    <row r="1129">
      <c r="A1129" s="228"/>
      <c r="B1129" s="229"/>
      <c r="C1129" s="228"/>
      <c r="D1129" s="228"/>
      <c r="E1129" s="226"/>
      <c r="F1129" s="228"/>
      <c r="G1129" s="228"/>
      <c r="H1129" s="228"/>
      <c r="I1129" s="228"/>
    </row>
    <row r="1130">
      <c r="A1130" s="228"/>
      <c r="B1130" s="229"/>
      <c r="C1130" s="228"/>
      <c r="D1130" s="228"/>
      <c r="E1130" s="226"/>
      <c r="F1130" s="228"/>
      <c r="G1130" s="228"/>
      <c r="H1130" s="228"/>
      <c r="I1130" s="228"/>
    </row>
    <row r="1131">
      <c r="A1131" s="228"/>
      <c r="B1131" s="229"/>
      <c r="C1131" s="228"/>
      <c r="D1131" s="228"/>
      <c r="E1131" s="226"/>
      <c r="F1131" s="228"/>
      <c r="G1131" s="228"/>
      <c r="H1131" s="228"/>
      <c r="I1131" s="228"/>
    </row>
    <row r="1132">
      <c r="A1132" s="228"/>
      <c r="B1132" s="229"/>
      <c r="C1132" s="228"/>
      <c r="D1132" s="228"/>
      <c r="E1132" s="226"/>
      <c r="F1132" s="228"/>
      <c r="G1132" s="228"/>
      <c r="H1132" s="228"/>
      <c r="I1132" s="228"/>
    </row>
    <row r="1133">
      <c r="A1133" s="228"/>
      <c r="B1133" s="229"/>
      <c r="C1133" s="228"/>
      <c r="D1133" s="228"/>
      <c r="E1133" s="226"/>
      <c r="F1133" s="228"/>
      <c r="G1133" s="228"/>
      <c r="H1133" s="228"/>
      <c r="I1133" s="228"/>
    </row>
    <row r="1134">
      <c r="A1134" s="228"/>
      <c r="B1134" s="229"/>
      <c r="C1134" s="228"/>
      <c r="D1134" s="228"/>
      <c r="E1134" s="226"/>
      <c r="F1134" s="228"/>
      <c r="G1134" s="228"/>
      <c r="H1134" s="228"/>
      <c r="I1134" s="228"/>
    </row>
    <row r="1135">
      <c r="A1135" s="228"/>
      <c r="B1135" s="229"/>
      <c r="C1135" s="228"/>
      <c r="D1135" s="228"/>
      <c r="E1135" s="226"/>
      <c r="F1135" s="228"/>
      <c r="G1135" s="228"/>
      <c r="H1135" s="228"/>
      <c r="I1135" s="228"/>
    </row>
    <row r="1136">
      <c r="A1136" s="228"/>
      <c r="B1136" s="229"/>
      <c r="C1136" s="228"/>
      <c r="D1136" s="228"/>
      <c r="E1136" s="226"/>
      <c r="F1136" s="228"/>
      <c r="G1136" s="228"/>
      <c r="H1136" s="228"/>
      <c r="I1136" s="228"/>
    </row>
    <row r="1137">
      <c r="A1137" s="228"/>
      <c r="B1137" s="229"/>
      <c r="C1137" s="228"/>
      <c r="D1137" s="228"/>
      <c r="E1137" s="226"/>
      <c r="F1137" s="228"/>
      <c r="G1137" s="228"/>
      <c r="H1137" s="228"/>
      <c r="I1137" s="228"/>
    </row>
    <row r="1138">
      <c r="A1138" s="228"/>
      <c r="B1138" s="229"/>
      <c r="C1138" s="228"/>
      <c r="D1138" s="228"/>
      <c r="E1138" s="226"/>
      <c r="F1138" s="228"/>
      <c r="G1138" s="228"/>
      <c r="H1138" s="228"/>
      <c r="I1138" s="228"/>
    </row>
    <row r="1139">
      <c r="A1139" s="228"/>
      <c r="B1139" s="229"/>
      <c r="C1139" s="228"/>
      <c r="D1139" s="228"/>
      <c r="E1139" s="226"/>
      <c r="F1139" s="228"/>
      <c r="G1139" s="228"/>
      <c r="H1139" s="228"/>
      <c r="I1139" s="228"/>
    </row>
    <row r="1140">
      <c r="A1140" s="228"/>
      <c r="B1140" s="229"/>
      <c r="C1140" s="228"/>
      <c r="D1140" s="228"/>
      <c r="E1140" s="226"/>
      <c r="F1140" s="228"/>
      <c r="G1140" s="228"/>
      <c r="H1140" s="228"/>
      <c r="I1140" s="228"/>
    </row>
    <row r="1141">
      <c r="A1141" s="228"/>
      <c r="B1141" s="229"/>
      <c r="C1141" s="228"/>
      <c r="D1141" s="228"/>
      <c r="E1141" s="226"/>
      <c r="F1141" s="228"/>
      <c r="G1141" s="228"/>
      <c r="H1141" s="228"/>
      <c r="I1141" s="228"/>
    </row>
    <row r="1142">
      <c r="A1142" s="228"/>
      <c r="B1142" s="229"/>
      <c r="C1142" s="228"/>
      <c r="D1142" s="228"/>
      <c r="E1142" s="226"/>
      <c r="F1142" s="228"/>
      <c r="G1142" s="228"/>
      <c r="H1142" s="228"/>
      <c r="I1142" s="228"/>
    </row>
    <row r="1143">
      <c r="A1143" s="228"/>
      <c r="B1143" s="229"/>
      <c r="C1143" s="228"/>
      <c r="D1143" s="228"/>
      <c r="E1143" s="226"/>
      <c r="F1143" s="228"/>
      <c r="G1143" s="228"/>
      <c r="H1143" s="228"/>
      <c r="I1143" s="228"/>
    </row>
    <row r="1144">
      <c r="A1144" s="228"/>
      <c r="B1144" s="229"/>
      <c r="C1144" s="228"/>
      <c r="D1144" s="228"/>
      <c r="E1144" s="226"/>
      <c r="F1144" s="228"/>
      <c r="G1144" s="228"/>
      <c r="H1144" s="228"/>
      <c r="I1144" s="228"/>
    </row>
    <row r="1145">
      <c r="A1145" s="228"/>
      <c r="B1145" s="229"/>
      <c r="C1145" s="228"/>
      <c r="D1145" s="228"/>
      <c r="E1145" s="226"/>
      <c r="F1145" s="228"/>
      <c r="G1145" s="228"/>
      <c r="H1145" s="228"/>
      <c r="I1145" s="228"/>
    </row>
    <row r="1146">
      <c r="A1146" s="228"/>
      <c r="B1146" s="229"/>
      <c r="C1146" s="228"/>
      <c r="D1146" s="228"/>
      <c r="E1146" s="226"/>
      <c r="F1146" s="228"/>
      <c r="G1146" s="228"/>
      <c r="H1146" s="228"/>
      <c r="I1146" s="228"/>
    </row>
    <row r="1147">
      <c r="A1147" s="228"/>
      <c r="B1147" s="229"/>
      <c r="C1147" s="228"/>
      <c r="D1147" s="228"/>
      <c r="E1147" s="226"/>
      <c r="F1147" s="228"/>
      <c r="G1147" s="228"/>
      <c r="H1147" s="228"/>
      <c r="I1147" s="228"/>
    </row>
    <row r="1148">
      <c r="A1148" s="228"/>
      <c r="B1148" s="229"/>
      <c r="C1148" s="228"/>
      <c r="D1148" s="228"/>
      <c r="E1148" s="226"/>
      <c r="F1148" s="228"/>
      <c r="G1148" s="228"/>
      <c r="H1148" s="228"/>
      <c r="I1148" s="228"/>
    </row>
    <row r="1149">
      <c r="A1149" s="228"/>
      <c r="B1149" s="229"/>
      <c r="C1149" s="228"/>
      <c r="D1149" s="228"/>
      <c r="E1149" s="226"/>
      <c r="F1149" s="228"/>
      <c r="G1149" s="228"/>
      <c r="H1149" s="228"/>
      <c r="I1149" s="228"/>
    </row>
    <row r="1150">
      <c r="A1150" s="228"/>
      <c r="B1150" s="229"/>
      <c r="C1150" s="228"/>
      <c r="D1150" s="228"/>
      <c r="E1150" s="226"/>
      <c r="F1150" s="228"/>
      <c r="G1150" s="228"/>
      <c r="H1150" s="228"/>
      <c r="I1150" s="228"/>
    </row>
    <row r="1151">
      <c r="A1151" s="228"/>
      <c r="B1151" s="229"/>
      <c r="C1151" s="228"/>
      <c r="D1151" s="228"/>
      <c r="E1151" s="226"/>
      <c r="F1151" s="228"/>
      <c r="G1151" s="228"/>
      <c r="H1151" s="228"/>
      <c r="I1151" s="228"/>
    </row>
    <row r="1152">
      <c r="A1152" s="228"/>
      <c r="B1152" s="229"/>
      <c r="C1152" s="228"/>
      <c r="D1152" s="228"/>
      <c r="E1152" s="226"/>
      <c r="F1152" s="228"/>
      <c r="G1152" s="228"/>
      <c r="H1152" s="228"/>
      <c r="I1152" s="228"/>
    </row>
    <row r="1153">
      <c r="A1153" s="228"/>
      <c r="B1153" s="229"/>
      <c r="C1153" s="228"/>
      <c r="D1153" s="228"/>
      <c r="E1153" s="226"/>
      <c r="F1153" s="228"/>
      <c r="G1153" s="228"/>
      <c r="H1153" s="228"/>
      <c r="I1153" s="228"/>
    </row>
    <row r="1154">
      <c r="A1154" s="228"/>
      <c r="B1154" s="229"/>
      <c r="C1154" s="228"/>
      <c r="D1154" s="228"/>
      <c r="E1154" s="226"/>
      <c r="F1154" s="228"/>
      <c r="G1154" s="228"/>
      <c r="H1154" s="228"/>
      <c r="I1154" s="228"/>
    </row>
    <row r="1155">
      <c r="A1155" s="228"/>
      <c r="B1155" s="229"/>
      <c r="C1155" s="228"/>
      <c r="D1155" s="228"/>
      <c r="E1155" s="226"/>
      <c r="F1155" s="228"/>
      <c r="G1155" s="228"/>
      <c r="H1155" s="228"/>
      <c r="I1155" s="228"/>
    </row>
    <row r="1156">
      <c r="A1156" s="228"/>
      <c r="B1156" s="229"/>
      <c r="C1156" s="228"/>
      <c r="D1156" s="228"/>
      <c r="E1156" s="226"/>
      <c r="F1156" s="228"/>
      <c r="G1156" s="228"/>
      <c r="H1156" s="228"/>
      <c r="I1156" s="228"/>
    </row>
    <row r="1157">
      <c r="A1157" s="228"/>
      <c r="B1157" s="229"/>
      <c r="C1157" s="228"/>
      <c r="D1157" s="228"/>
      <c r="E1157" s="226"/>
      <c r="F1157" s="228"/>
      <c r="G1157" s="228"/>
      <c r="H1157" s="228"/>
      <c r="I1157" s="228"/>
    </row>
    <row r="1158">
      <c r="A1158" s="228"/>
      <c r="B1158" s="229"/>
      <c r="C1158" s="228"/>
      <c r="D1158" s="228"/>
      <c r="E1158" s="226"/>
      <c r="F1158" s="228"/>
      <c r="G1158" s="228"/>
      <c r="H1158" s="228"/>
      <c r="I1158" s="228"/>
    </row>
    <row r="1159">
      <c r="A1159" s="228"/>
      <c r="B1159" s="229"/>
      <c r="C1159" s="228"/>
      <c r="D1159" s="228"/>
      <c r="E1159" s="226"/>
      <c r="F1159" s="228"/>
      <c r="G1159" s="228"/>
      <c r="H1159" s="228"/>
      <c r="I1159" s="228"/>
    </row>
    <row r="1160">
      <c r="A1160" s="228"/>
      <c r="B1160" s="229"/>
      <c r="C1160" s="228"/>
      <c r="D1160" s="228"/>
      <c r="E1160" s="226"/>
      <c r="F1160" s="228"/>
      <c r="G1160" s="228"/>
      <c r="H1160" s="228"/>
      <c r="I1160" s="228"/>
    </row>
    <row r="1161">
      <c r="A1161" s="228"/>
      <c r="B1161" s="229"/>
      <c r="C1161" s="228"/>
      <c r="D1161" s="228"/>
      <c r="E1161" s="226"/>
      <c r="F1161" s="228"/>
      <c r="G1161" s="228"/>
      <c r="H1161" s="228"/>
      <c r="I1161" s="228"/>
    </row>
    <row r="1162">
      <c r="A1162" s="228"/>
      <c r="B1162" s="229"/>
      <c r="C1162" s="228"/>
      <c r="D1162" s="228"/>
      <c r="E1162" s="226"/>
      <c r="F1162" s="228"/>
      <c r="G1162" s="228"/>
      <c r="H1162" s="228"/>
      <c r="I1162" s="228"/>
    </row>
    <row r="1163">
      <c r="A1163" s="228"/>
      <c r="B1163" s="229"/>
      <c r="C1163" s="228"/>
      <c r="D1163" s="228"/>
      <c r="E1163" s="226"/>
      <c r="F1163" s="228"/>
      <c r="G1163" s="228"/>
      <c r="H1163" s="228"/>
      <c r="I1163" s="228"/>
    </row>
    <row r="1164">
      <c r="A1164" s="228"/>
      <c r="B1164" s="229"/>
      <c r="C1164" s="228"/>
      <c r="D1164" s="228"/>
      <c r="E1164" s="226"/>
      <c r="F1164" s="228"/>
      <c r="G1164" s="228"/>
      <c r="H1164" s="228"/>
      <c r="I1164" s="228"/>
    </row>
    <row r="1165">
      <c r="A1165" s="228"/>
      <c r="B1165" s="229"/>
      <c r="C1165" s="228"/>
      <c r="D1165" s="228"/>
      <c r="E1165" s="226"/>
      <c r="F1165" s="228"/>
      <c r="G1165" s="228"/>
      <c r="H1165" s="228"/>
      <c r="I1165" s="228"/>
    </row>
    <row r="1166">
      <c r="A1166" s="228"/>
      <c r="B1166" s="229"/>
      <c r="C1166" s="228"/>
      <c r="D1166" s="228"/>
      <c r="E1166" s="226"/>
      <c r="F1166" s="228"/>
      <c r="G1166" s="228"/>
      <c r="H1166" s="228"/>
      <c r="I1166" s="228"/>
    </row>
    <row r="1167">
      <c r="A1167" s="228"/>
      <c r="B1167" s="229"/>
      <c r="C1167" s="228"/>
      <c r="D1167" s="228"/>
      <c r="E1167" s="226"/>
      <c r="F1167" s="228"/>
      <c r="G1167" s="228"/>
      <c r="H1167" s="228"/>
      <c r="I1167" s="228"/>
    </row>
    <row r="1168">
      <c r="A1168" s="228"/>
      <c r="B1168" s="229"/>
      <c r="C1168" s="228"/>
      <c r="D1168" s="228"/>
      <c r="E1168" s="226"/>
      <c r="F1168" s="228"/>
      <c r="G1168" s="228"/>
      <c r="H1168" s="228"/>
      <c r="I1168" s="228"/>
    </row>
    <row r="1169">
      <c r="A1169" s="228"/>
      <c r="B1169" s="229"/>
      <c r="C1169" s="228"/>
      <c r="D1169" s="228"/>
      <c r="E1169" s="226"/>
      <c r="F1169" s="228"/>
      <c r="G1169" s="228"/>
      <c r="H1169" s="228"/>
      <c r="I1169" s="228"/>
    </row>
    <row r="1170">
      <c r="A1170" s="228"/>
      <c r="B1170" s="229"/>
      <c r="C1170" s="228"/>
      <c r="D1170" s="228"/>
      <c r="E1170" s="226"/>
      <c r="F1170" s="228"/>
      <c r="G1170" s="228"/>
      <c r="H1170" s="228"/>
      <c r="I1170" s="228"/>
    </row>
    <row r="1171">
      <c r="A1171" s="228"/>
      <c r="B1171" s="229"/>
      <c r="C1171" s="228"/>
      <c r="D1171" s="228"/>
      <c r="E1171" s="226"/>
      <c r="F1171" s="228"/>
      <c r="G1171" s="228"/>
      <c r="H1171" s="228"/>
      <c r="I1171" s="228"/>
    </row>
    <row r="1172">
      <c r="A1172" s="228"/>
      <c r="B1172" s="229"/>
      <c r="C1172" s="228"/>
      <c r="D1172" s="228"/>
      <c r="E1172" s="226"/>
      <c r="F1172" s="228"/>
      <c r="G1172" s="228"/>
      <c r="H1172" s="228"/>
      <c r="I1172" s="228"/>
    </row>
    <row r="1173">
      <c r="A1173" s="228"/>
      <c r="B1173" s="229"/>
      <c r="C1173" s="228"/>
      <c r="D1173" s="228"/>
      <c r="E1173" s="226"/>
      <c r="F1173" s="228"/>
      <c r="G1173" s="228"/>
      <c r="H1173" s="228"/>
      <c r="I1173" s="228"/>
    </row>
    <row r="1174">
      <c r="A1174" s="228"/>
      <c r="B1174" s="229"/>
      <c r="C1174" s="228"/>
      <c r="D1174" s="228"/>
      <c r="E1174" s="226"/>
      <c r="F1174" s="228"/>
      <c r="G1174" s="228"/>
      <c r="H1174" s="228"/>
      <c r="I1174" s="228"/>
    </row>
    <row r="1175">
      <c r="A1175" s="228"/>
      <c r="B1175" s="229"/>
      <c r="C1175" s="228"/>
      <c r="D1175" s="228"/>
      <c r="E1175" s="226"/>
      <c r="F1175" s="228"/>
      <c r="G1175" s="228"/>
      <c r="H1175" s="228"/>
      <c r="I1175" s="228"/>
    </row>
    <row r="1176">
      <c r="A1176" s="228"/>
      <c r="B1176" s="229"/>
      <c r="C1176" s="228"/>
      <c r="D1176" s="228"/>
      <c r="E1176" s="226"/>
      <c r="F1176" s="228"/>
      <c r="G1176" s="228"/>
      <c r="H1176" s="228"/>
      <c r="I1176" s="228"/>
    </row>
    <row r="1177">
      <c r="A1177" s="228"/>
      <c r="B1177" s="229"/>
      <c r="C1177" s="228"/>
      <c r="D1177" s="228"/>
      <c r="E1177" s="226"/>
      <c r="F1177" s="228"/>
      <c r="G1177" s="228"/>
      <c r="H1177" s="228"/>
      <c r="I1177" s="228"/>
    </row>
    <row r="1178">
      <c r="A1178" s="228"/>
      <c r="B1178" s="229"/>
      <c r="C1178" s="228"/>
      <c r="D1178" s="228"/>
      <c r="E1178" s="226"/>
      <c r="F1178" s="228"/>
      <c r="G1178" s="228"/>
      <c r="H1178" s="228"/>
      <c r="I1178" s="228"/>
    </row>
    <row r="1179">
      <c r="A1179" s="228"/>
      <c r="B1179" s="229"/>
      <c r="C1179" s="228"/>
      <c r="D1179" s="228"/>
      <c r="E1179" s="226"/>
      <c r="F1179" s="228"/>
      <c r="G1179" s="228"/>
      <c r="H1179" s="228"/>
      <c r="I1179" s="228"/>
    </row>
    <row r="1180">
      <c r="A1180" s="228"/>
      <c r="B1180" s="229"/>
      <c r="C1180" s="228"/>
      <c r="D1180" s="228"/>
      <c r="E1180" s="226"/>
      <c r="F1180" s="228"/>
      <c r="G1180" s="228"/>
      <c r="H1180" s="228"/>
      <c r="I1180" s="228"/>
    </row>
    <row r="1181">
      <c r="A1181" s="228"/>
      <c r="B1181" s="229"/>
      <c r="C1181" s="228"/>
      <c r="D1181" s="228"/>
      <c r="E1181" s="226"/>
      <c r="F1181" s="228"/>
      <c r="G1181" s="228"/>
      <c r="H1181" s="228"/>
      <c r="I1181" s="228"/>
    </row>
    <row r="1182">
      <c r="A1182" s="228"/>
      <c r="B1182" s="229"/>
      <c r="C1182" s="228"/>
      <c r="D1182" s="228"/>
      <c r="E1182" s="226"/>
      <c r="F1182" s="228"/>
      <c r="G1182" s="228"/>
      <c r="H1182" s="228"/>
      <c r="I1182" s="228"/>
    </row>
    <row r="1183">
      <c r="A1183" s="228"/>
      <c r="B1183" s="229"/>
      <c r="C1183" s="228"/>
      <c r="D1183" s="228"/>
      <c r="E1183" s="226"/>
      <c r="F1183" s="228"/>
      <c r="G1183" s="228"/>
      <c r="H1183" s="228"/>
      <c r="I1183" s="228"/>
    </row>
    <row r="1184">
      <c r="A1184" s="228"/>
      <c r="B1184" s="229"/>
      <c r="C1184" s="228"/>
      <c r="D1184" s="228"/>
      <c r="E1184" s="226"/>
      <c r="F1184" s="228"/>
      <c r="G1184" s="228"/>
      <c r="H1184" s="228"/>
      <c r="I1184" s="228"/>
    </row>
    <row r="1185">
      <c r="A1185" s="228"/>
      <c r="B1185" s="229"/>
      <c r="C1185" s="228"/>
      <c r="D1185" s="228"/>
      <c r="E1185" s="226"/>
      <c r="F1185" s="228"/>
      <c r="G1185" s="228"/>
      <c r="H1185" s="228"/>
      <c r="I1185" s="228"/>
    </row>
    <row r="1186">
      <c r="A1186" s="228"/>
      <c r="B1186" s="229"/>
      <c r="C1186" s="228"/>
      <c r="D1186" s="228"/>
      <c r="E1186" s="226"/>
      <c r="F1186" s="228"/>
      <c r="G1186" s="228"/>
      <c r="H1186" s="228"/>
      <c r="I1186" s="228"/>
    </row>
    <row r="1187">
      <c r="A1187" s="228"/>
      <c r="B1187" s="229"/>
      <c r="C1187" s="228"/>
      <c r="D1187" s="228"/>
      <c r="E1187" s="226"/>
      <c r="F1187" s="228"/>
      <c r="G1187" s="228"/>
      <c r="H1187" s="228"/>
      <c r="I1187" s="228"/>
    </row>
    <row r="1188">
      <c r="A1188" s="228"/>
      <c r="B1188" s="229"/>
      <c r="C1188" s="228"/>
      <c r="D1188" s="228"/>
      <c r="E1188" s="226"/>
      <c r="F1188" s="228"/>
      <c r="G1188" s="228"/>
      <c r="H1188" s="228"/>
      <c r="I1188" s="228"/>
    </row>
    <row r="1189">
      <c r="A1189" s="228"/>
      <c r="B1189" s="229"/>
      <c r="C1189" s="228"/>
      <c r="D1189" s="228"/>
      <c r="E1189" s="226"/>
      <c r="F1189" s="228"/>
      <c r="G1189" s="228"/>
      <c r="H1189" s="228"/>
      <c r="I1189" s="228"/>
    </row>
    <row r="1190">
      <c r="A1190" s="228"/>
      <c r="B1190" s="229"/>
      <c r="C1190" s="228"/>
      <c r="D1190" s="228"/>
      <c r="E1190" s="226"/>
      <c r="F1190" s="228"/>
      <c r="G1190" s="228"/>
      <c r="H1190" s="228"/>
      <c r="I1190" s="228"/>
    </row>
    <row r="1191">
      <c r="A1191" s="228"/>
      <c r="B1191" s="229"/>
      <c r="C1191" s="228"/>
      <c r="D1191" s="228"/>
      <c r="E1191" s="226"/>
      <c r="F1191" s="228"/>
      <c r="G1191" s="228"/>
      <c r="H1191" s="228"/>
      <c r="I1191" s="228"/>
    </row>
    <row r="1192">
      <c r="A1192" s="228"/>
      <c r="B1192" s="229"/>
      <c r="C1192" s="228"/>
      <c r="D1192" s="228"/>
      <c r="E1192" s="226"/>
      <c r="F1192" s="228"/>
      <c r="G1192" s="228"/>
      <c r="H1192" s="228"/>
      <c r="I1192" s="228"/>
    </row>
    <row r="1193">
      <c r="A1193" s="228"/>
      <c r="B1193" s="229"/>
      <c r="C1193" s="228"/>
      <c r="D1193" s="228"/>
      <c r="E1193" s="226"/>
      <c r="F1193" s="228"/>
      <c r="G1193" s="228"/>
      <c r="H1193" s="228"/>
      <c r="I1193" s="228"/>
    </row>
    <row r="1194">
      <c r="A1194" s="228"/>
      <c r="B1194" s="229"/>
      <c r="C1194" s="228"/>
      <c r="D1194" s="228"/>
      <c r="E1194" s="226"/>
      <c r="F1194" s="228"/>
      <c r="G1194" s="228"/>
      <c r="H1194" s="228"/>
      <c r="I1194" s="228"/>
    </row>
    <row r="1195">
      <c r="A1195" s="228"/>
      <c r="B1195" s="229"/>
      <c r="C1195" s="228"/>
      <c r="D1195" s="228"/>
      <c r="E1195" s="226"/>
      <c r="F1195" s="228"/>
      <c r="G1195" s="228"/>
      <c r="H1195" s="228"/>
      <c r="I1195" s="228"/>
    </row>
    <row r="1196">
      <c r="A1196" s="228"/>
      <c r="B1196" s="229"/>
      <c r="C1196" s="228"/>
      <c r="D1196" s="228"/>
      <c r="E1196" s="226"/>
      <c r="F1196" s="228"/>
      <c r="G1196" s="228"/>
      <c r="H1196" s="228"/>
      <c r="I1196" s="228"/>
    </row>
    <row r="1197">
      <c r="A1197" s="228"/>
      <c r="B1197" s="229"/>
      <c r="C1197" s="228"/>
      <c r="D1197" s="228"/>
      <c r="E1197" s="226"/>
      <c r="F1197" s="228"/>
      <c r="G1197" s="228"/>
      <c r="H1197" s="228"/>
      <c r="I1197" s="228"/>
    </row>
    <row r="1198">
      <c r="A1198" s="228"/>
      <c r="B1198" s="229"/>
      <c r="C1198" s="228"/>
      <c r="D1198" s="228"/>
      <c r="E1198" s="226"/>
      <c r="F1198" s="228"/>
      <c r="G1198" s="228"/>
      <c r="H1198" s="228"/>
      <c r="I1198" s="228"/>
    </row>
    <row r="1199">
      <c r="A1199" s="228"/>
      <c r="B1199" s="229"/>
      <c r="C1199" s="228"/>
      <c r="D1199" s="228"/>
      <c r="E1199" s="226"/>
      <c r="F1199" s="228"/>
      <c r="G1199" s="228"/>
      <c r="H1199" s="228"/>
      <c r="I1199" s="228"/>
    </row>
    <row r="1200">
      <c r="A1200" s="228"/>
      <c r="B1200" s="229"/>
      <c r="C1200" s="228"/>
      <c r="D1200" s="228"/>
      <c r="E1200" s="226"/>
      <c r="F1200" s="228"/>
      <c r="G1200" s="228"/>
      <c r="H1200" s="228"/>
      <c r="I1200" s="228"/>
    </row>
    <row r="1201">
      <c r="A1201" s="228"/>
      <c r="B1201" s="229"/>
      <c r="C1201" s="228"/>
      <c r="D1201" s="228"/>
      <c r="E1201" s="226"/>
      <c r="F1201" s="228"/>
      <c r="G1201" s="228"/>
      <c r="H1201" s="228"/>
      <c r="I1201" s="228"/>
    </row>
    <row r="1202">
      <c r="A1202" s="228"/>
      <c r="B1202" s="229"/>
      <c r="C1202" s="228"/>
      <c r="D1202" s="228"/>
      <c r="E1202" s="226"/>
      <c r="F1202" s="228"/>
      <c r="G1202" s="228"/>
      <c r="H1202" s="228"/>
      <c r="I1202" s="228"/>
    </row>
    <row r="1203">
      <c r="A1203" s="228"/>
      <c r="B1203" s="229"/>
      <c r="C1203" s="228"/>
      <c r="D1203" s="228"/>
      <c r="E1203" s="226"/>
      <c r="F1203" s="228"/>
      <c r="G1203" s="228"/>
      <c r="H1203" s="228"/>
      <c r="I1203" s="228"/>
    </row>
    <row r="1204">
      <c r="A1204" s="228"/>
      <c r="B1204" s="229"/>
      <c r="C1204" s="228"/>
      <c r="D1204" s="228"/>
      <c r="E1204" s="226"/>
      <c r="F1204" s="228"/>
      <c r="G1204" s="228"/>
      <c r="H1204" s="228"/>
      <c r="I1204" s="228"/>
    </row>
    <row r="1205">
      <c r="A1205" s="228"/>
      <c r="B1205" s="229"/>
      <c r="C1205" s="228"/>
      <c r="D1205" s="228"/>
      <c r="E1205" s="226"/>
      <c r="F1205" s="228"/>
      <c r="G1205" s="228"/>
      <c r="H1205" s="228"/>
      <c r="I1205" s="228"/>
    </row>
    <row r="1206">
      <c r="A1206" s="228"/>
      <c r="B1206" s="229"/>
      <c r="C1206" s="228"/>
      <c r="D1206" s="228"/>
      <c r="E1206" s="226"/>
      <c r="F1206" s="228"/>
      <c r="G1206" s="228"/>
      <c r="H1206" s="228"/>
      <c r="I1206" s="228"/>
    </row>
    <row r="1207">
      <c r="A1207" s="228"/>
      <c r="B1207" s="229"/>
      <c r="C1207" s="228"/>
      <c r="D1207" s="228"/>
      <c r="E1207" s="226"/>
      <c r="F1207" s="228"/>
      <c r="G1207" s="228"/>
      <c r="H1207" s="228"/>
      <c r="I1207" s="228"/>
    </row>
    <row r="1208">
      <c r="A1208" s="228"/>
      <c r="B1208" s="229"/>
      <c r="C1208" s="228"/>
      <c r="D1208" s="228"/>
      <c r="E1208" s="226"/>
      <c r="F1208" s="228"/>
      <c r="G1208" s="228"/>
      <c r="H1208" s="228"/>
      <c r="I1208" s="228"/>
    </row>
    <row r="1209">
      <c r="A1209" s="228"/>
      <c r="B1209" s="229"/>
      <c r="C1209" s="228"/>
      <c r="D1209" s="228"/>
      <c r="E1209" s="226"/>
      <c r="F1209" s="228"/>
      <c r="G1209" s="228"/>
      <c r="H1209" s="228"/>
      <c r="I1209" s="228"/>
    </row>
    <row r="1210">
      <c r="A1210" s="228"/>
      <c r="B1210" s="229"/>
      <c r="C1210" s="228"/>
      <c r="D1210" s="228"/>
      <c r="E1210" s="226"/>
      <c r="F1210" s="228"/>
      <c r="G1210" s="228"/>
      <c r="H1210" s="228"/>
      <c r="I1210" s="228"/>
    </row>
    <row r="1211">
      <c r="A1211" s="228"/>
      <c r="B1211" s="229"/>
      <c r="C1211" s="228"/>
      <c r="D1211" s="228"/>
      <c r="E1211" s="226"/>
      <c r="F1211" s="228"/>
      <c r="G1211" s="228"/>
      <c r="H1211" s="228"/>
      <c r="I1211" s="228"/>
    </row>
    <row r="1212">
      <c r="A1212" s="228"/>
      <c r="B1212" s="229"/>
      <c r="C1212" s="228"/>
      <c r="D1212" s="228"/>
      <c r="E1212" s="226"/>
      <c r="F1212" s="228"/>
      <c r="G1212" s="228"/>
      <c r="H1212" s="228"/>
      <c r="I1212" s="228"/>
    </row>
    <row r="1213">
      <c r="A1213" s="228"/>
      <c r="B1213" s="229"/>
      <c r="C1213" s="228"/>
      <c r="D1213" s="228"/>
      <c r="E1213" s="226"/>
      <c r="F1213" s="228"/>
      <c r="G1213" s="228"/>
      <c r="H1213" s="228"/>
      <c r="I1213" s="228"/>
    </row>
    <row r="1214">
      <c r="A1214" s="228"/>
      <c r="B1214" s="229"/>
      <c r="C1214" s="228"/>
      <c r="D1214" s="228"/>
      <c r="E1214" s="226"/>
      <c r="F1214" s="228"/>
      <c r="G1214" s="228"/>
      <c r="H1214" s="228"/>
      <c r="I1214" s="228"/>
    </row>
    <row r="1215">
      <c r="A1215" s="228"/>
      <c r="B1215" s="229"/>
      <c r="C1215" s="228"/>
      <c r="D1215" s="228"/>
      <c r="E1215" s="226"/>
      <c r="F1215" s="228"/>
      <c r="G1215" s="228"/>
      <c r="H1215" s="228"/>
      <c r="I1215" s="228"/>
    </row>
    <row r="1216">
      <c r="A1216" s="228"/>
      <c r="B1216" s="229"/>
      <c r="C1216" s="228"/>
      <c r="D1216" s="228"/>
      <c r="E1216" s="226"/>
      <c r="F1216" s="228"/>
      <c r="G1216" s="228"/>
      <c r="H1216" s="228"/>
      <c r="I1216" s="228"/>
    </row>
    <row r="1217">
      <c r="A1217" s="228"/>
      <c r="B1217" s="229"/>
      <c r="C1217" s="228"/>
      <c r="D1217" s="228"/>
      <c r="E1217" s="226"/>
      <c r="F1217" s="228"/>
      <c r="G1217" s="228"/>
      <c r="H1217" s="228"/>
      <c r="I1217" s="228"/>
    </row>
    <row r="1218">
      <c r="A1218" s="228"/>
      <c r="B1218" s="229"/>
      <c r="C1218" s="228"/>
      <c r="D1218" s="228"/>
      <c r="E1218" s="226"/>
      <c r="F1218" s="228"/>
      <c r="G1218" s="228"/>
      <c r="H1218" s="228"/>
      <c r="I1218" s="228"/>
    </row>
    <row r="1219">
      <c r="A1219" s="228"/>
      <c r="B1219" s="229"/>
      <c r="C1219" s="228"/>
      <c r="D1219" s="228"/>
      <c r="E1219" s="226"/>
      <c r="F1219" s="228"/>
      <c r="G1219" s="228"/>
      <c r="H1219" s="228"/>
      <c r="I1219" s="228"/>
    </row>
    <row r="1220">
      <c r="A1220" s="228"/>
      <c r="B1220" s="229"/>
      <c r="C1220" s="228"/>
      <c r="D1220" s="228"/>
      <c r="E1220" s="226"/>
      <c r="F1220" s="228"/>
      <c r="G1220" s="228"/>
      <c r="H1220" s="228"/>
      <c r="I1220" s="228"/>
    </row>
    <row r="1221">
      <c r="A1221" s="228"/>
      <c r="B1221" s="229"/>
      <c r="C1221" s="228"/>
      <c r="D1221" s="228"/>
      <c r="E1221" s="226"/>
      <c r="F1221" s="228"/>
      <c r="G1221" s="228"/>
      <c r="H1221" s="228"/>
      <c r="I1221" s="228"/>
    </row>
    <row r="1222">
      <c r="A1222" s="228"/>
      <c r="B1222" s="229"/>
      <c r="C1222" s="228"/>
      <c r="D1222" s="228"/>
      <c r="E1222" s="226"/>
      <c r="F1222" s="228"/>
      <c r="G1222" s="228"/>
      <c r="H1222" s="228"/>
      <c r="I1222" s="228"/>
    </row>
    <row r="1223">
      <c r="A1223" s="228"/>
      <c r="B1223" s="229"/>
      <c r="C1223" s="228"/>
      <c r="D1223" s="228"/>
      <c r="E1223" s="226"/>
      <c r="F1223" s="228"/>
      <c r="G1223" s="228"/>
      <c r="H1223" s="228"/>
      <c r="I1223" s="228"/>
    </row>
    <row r="1224">
      <c r="A1224" s="228"/>
      <c r="B1224" s="229"/>
      <c r="C1224" s="228"/>
      <c r="D1224" s="228"/>
      <c r="E1224" s="226"/>
      <c r="F1224" s="228"/>
      <c r="G1224" s="228"/>
      <c r="H1224" s="228"/>
      <c r="I1224" s="228"/>
    </row>
    <row r="1225">
      <c r="A1225" s="228"/>
      <c r="B1225" s="229"/>
      <c r="C1225" s="228"/>
      <c r="D1225" s="228"/>
      <c r="E1225" s="226"/>
      <c r="F1225" s="228"/>
      <c r="G1225" s="228"/>
      <c r="H1225" s="228"/>
      <c r="I1225" s="228"/>
    </row>
    <row r="1226">
      <c r="A1226" s="228"/>
      <c r="B1226" s="229"/>
      <c r="C1226" s="228"/>
      <c r="D1226" s="228"/>
      <c r="E1226" s="226"/>
      <c r="F1226" s="228"/>
      <c r="G1226" s="228"/>
      <c r="H1226" s="228"/>
      <c r="I1226" s="228"/>
    </row>
    <row r="1227">
      <c r="A1227" s="228"/>
      <c r="B1227" s="229"/>
      <c r="C1227" s="228"/>
      <c r="D1227" s="228"/>
      <c r="E1227" s="226"/>
      <c r="F1227" s="228"/>
      <c r="G1227" s="228"/>
      <c r="H1227" s="228"/>
      <c r="I1227" s="228"/>
    </row>
    <row r="1228">
      <c r="A1228" s="228"/>
      <c r="B1228" s="229"/>
      <c r="C1228" s="228"/>
      <c r="D1228" s="228"/>
      <c r="E1228" s="226"/>
      <c r="F1228" s="228"/>
      <c r="G1228" s="228"/>
      <c r="H1228" s="228"/>
      <c r="I1228" s="228"/>
    </row>
    <row r="1229">
      <c r="A1229" s="228"/>
      <c r="B1229" s="229"/>
      <c r="C1229" s="228"/>
      <c r="D1229" s="228"/>
      <c r="E1229" s="226"/>
      <c r="F1229" s="228"/>
      <c r="G1229" s="228"/>
      <c r="H1229" s="228"/>
      <c r="I1229" s="228"/>
    </row>
    <row r="1230">
      <c r="A1230" s="228"/>
      <c r="B1230" s="229"/>
      <c r="C1230" s="228"/>
      <c r="D1230" s="228"/>
      <c r="E1230" s="226"/>
      <c r="F1230" s="228"/>
      <c r="G1230" s="228"/>
      <c r="H1230" s="228"/>
      <c r="I1230" s="228"/>
    </row>
    <row r="1231">
      <c r="A1231" s="228"/>
      <c r="B1231" s="229"/>
      <c r="C1231" s="228"/>
      <c r="D1231" s="228"/>
      <c r="E1231" s="226"/>
      <c r="F1231" s="228"/>
      <c r="G1231" s="228"/>
      <c r="H1231" s="228"/>
      <c r="I1231" s="228"/>
    </row>
    <row r="1232">
      <c r="A1232" s="228"/>
      <c r="B1232" s="229"/>
      <c r="C1232" s="228"/>
      <c r="D1232" s="228"/>
      <c r="E1232" s="226"/>
      <c r="F1232" s="228"/>
      <c r="G1232" s="228"/>
      <c r="H1232" s="228"/>
      <c r="I1232" s="228"/>
    </row>
    <row r="1233">
      <c r="A1233" s="228"/>
      <c r="B1233" s="229"/>
      <c r="C1233" s="228"/>
      <c r="D1233" s="228"/>
      <c r="E1233" s="226"/>
      <c r="F1233" s="228"/>
      <c r="G1233" s="228"/>
      <c r="H1233" s="228"/>
      <c r="I1233" s="228"/>
    </row>
    <row r="1234">
      <c r="A1234" s="228"/>
      <c r="B1234" s="229"/>
      <c r="C1234" s="228"/>
      <c r="D1234" s="228"/>
      <c r="E1234" s="226"/>
      <c r="F1234" s="228"/>
      <c r="G1234" s="228"/>
      <c r="H1234" s="228"/>
      <c r="I1234" s="228"/>
    </row>
    <row r="1235">
      <c r="A1235" s="228"/>
      <c r="B1235" s="229"/>
      <c r="C1235" s="228"/>
      <c r="D1235" s="228"/>
      <c r="E1235" s="226"/>
      <c r="F1235" s="228"/>
      <c r="G1235" s="228"/>
      <c r="H1235" s="228"/>
      <c r="I1235" s="228"/>
    </row>
    <row r="1236">
      <c r="A1236" s="228"/>
      <c r="B1236" s="229"/>
      <c r="C1236" s="228"/>
      <c r="D1236" s="228"/>
      <c r="E1236" s="226"/>
      <c r="F1236" s="228"/>
      <c r="G1236" s="228"/>
      <c r="H1236" s="228"/>
      <c r="I1236" s="228"/>
    </row>
    <row r="1237">
      <c r="A1237" s="228"/>
      <c r="B1237" s="229"/>
      <c r="C1237" s="228"/>
      <c r="D1237" s="228"/>
      <c r="E1237" s="226"/>
      <c r="F1237" s="228"/>
      <c r="G1237" s="228"/>
      <c r="H1237" s="228"/>
      <c r="I1237" s="228"/>
    </row>
    <row r="1238">
      <c r="A1238" s="228"/>
      <c r="B1238" s="229"/>
      <c r="C1238" s="228"/>
      <c r="D1238" s="228"/>
      <c r="E1238" s="226"/>
      <c r="F1238" s="228"/>
      <c r="G1238" s="228"/>
      <c r="H1238" s="228"/>
      <c r="I1238" s="228"/>
    </row>
    <row r="1239">
      <c r="A1239" s="228"/>
      <c r="B1239" s="229"/>
      <c r="C1239" s="228"/>
      <c r="D1239" s="228"/>
      <c r="E1239" s="226"/>
      <c r="F1239" s="228"/>
      <c r="G1239" s="228"/>
      <c r="H1239" s="228"/>
      <c r="I1239" s="228"/>
    </row>
    <row r="1240">
      <c r="A1240" s="228"/>
      <c r="B1240" s="229"/>
      <c r="C1240" s="228"/>
      <c r="D1240" s="228"/>
      <c r="E1240" s="226"/>
      <c r="F1240" s="228"/>
      <c r="G1240" s="228"/>
      <c r="H1240" s="228"/>
      <c r="I1240" s="228"/>
    </row>
    <row r="1241">
      <c r="A1241" s="228"/>
      <c r="B1241" s="229"/>
      <c r="C1241" s="228"/>
      <c r="D1241" s="228"/>
      <c r="E1241" s="226"/>
      <c r="F1241" s="228"/>
      <c r="G1241" s="228"/>
      <c r="H1241" s="228"/>
      <c r="I1241" s="228"/>
    </row>
    <row r="1242">
      <c r="A1242" s="228"/>
      <c r="B1242" s="229"/>
      <c r="C1242" s="228"/>
      <c r="D1242" s="228"/>
      <c r="E1242" s="226"/>
      <c r="F1242" s="228"/>
      <c r="G1242" s="228"/>
      <c r="H1242" s="228"/>
      <c r="I1242" s="228"/>
    </row>
    <row r="1243">
      <c r="A1243" s="228"/>
      <c r="B1243" s="229"/>
      <c r="C1243" s="228"/>
      <c r="D1243" s="228"/>
      <c r="E1243" s="226"/>
      <c r="F1243" s="228"/>
      <c r="G1243" s="228"/>
      <c r="H1243" s="228"/>
      <c r="I1243" s="228"/>
    </row>
    <row r="1244">
      <c r="A1244" s="228"/>
      <c r="B1244" s="229"/>
      <c r="C1244" s="228"/>
      <c r="D1244" s="228"/>
      <c r="E1244" s="226"/>
      <c r="F1244" s="228"/>
      <c r="G1244" s="228"/>
      <c r="H1244" s="228"/>
      <c r="I1244" s="228"/>
    </row>
    <row r="1245">
      <c r="A1245" s="228"/>
      <c r="B1245" s="229"/>
      <c r="C1245" s="228"/>
      <c r="D1245" s="228"/>
      <c r="E1245" s="226"/>
      <c r="F1245" s="228"/>
      <c r="G1245" s="228"/>
      <c r="H1245" s="228"/>
      <c r="I1245" s="228"/>
    </row>
    <row r="1246">
      <c r="A1246" s="228"/>
      <c r="B1246" s="229"/>
      <c r="C1246" s="228"/>
      <c r="D1246" s="228"/>
      <c r="E1246" s="226"/>
      <c r="F1246" s="228"/>
      <c r="G1246" s="228"/>
      <c r="H1246" s="228"/>
      <c r="I1246" s="228"/>
    </row>
    <row r="1247">
      <c r="A1247" s="228"/>
      <c r="B1247" s="229"/>
      <c r="C1247" s="228"/>
      <c r="D1247" s="228"/>
      <c r="E1247" s="226"/>
      <c r="F1247" s="228"/>
      <c r="G1247" s="228"/>
      <c r="H1247" s="228"/>
      <c r="I1247" s="228"/>
    </row>
    <row r="1248">
      <c r="A1248" s="228"/>
      <c r="B1248" s="229"/>
      <c r="C1248" s="228"/>
      <c r="D1248" s="228"/>
      <c r="E1248" s="226"/>
      <c r="F1248" s="228"/>
      <c r="G1248" s="228"/>
      <c r="H1248" s="228"/>
      <c r="I1248" s="228"/>
    </row>
    <row r="1249">
      <c r="A1249" s="228"/>
      <c r="B1249" s="229"/>
      <c r="C1249" s="228"/>
      <c r="D1249" s="228"/>
      <c r="E1249" s="226"/>
      <c r="F1249" s="228"/>
      <c r="G1249" s="228"/>
      <c r="H1249" s="228"/>
      <c r="I1249" s="228"/>
    </row>
    <row r="1250">
      <c r="A1250" s="228"/>
      <c r="B1250" s="229"/>
      <c r="C1250" s="228"/>
      <c r="D1250" s="228"/>
      <c r="E1250" s="226"/>
      <c r="F1250" s="228"/>
      <c r="G1250" s="228"/>
      <c r="H1250" s="228"/>
      <c r="I1250" s="228"/>
    </row>
    <row r="1251">
      <c r="A1251" s="228"/>
      <c r="B1251" s="229"/>
      <c r="C1251" s="228"/>
      <c r="D1251" s="228"/>
      <c r="E1251" s="226"/>
      <c r="F1251" s="228"/>
      <c r="G1251" s="228"/>
      <c r="H1251" s="228"/>
      <c r="I1251" s="228"/>
    </row>
    <row r="1252">
      <c r="A1252" s="228"/>
      <c r="B1252" s="229"/>
      <c r="C1252" s="228"/>
      <c r="D1252" s="228"/>
      <c r="E1252" s="226"/>
      <c r="F1252" s="228"/>
      <c r="G1252" s="228"/>
      <c r="H1252" s="228"/>
      <c r="I1252" s="228"/>
    </row>
    <row r="1253">
      <c r="A1253" s="228"/>
      <c r="B1253" s="229"/>
      <c r="C1253" s="228"/>
      <c r="D1253" s="228"/>
      <c r="E1253" s="226"/>
      <c r="F1253" s="228"/>
      <c r="G1253" s="228"/>
      <c r="H1253" s="228"/>
      <c r="I1253" s="228"/>
    </row>
    <row r="1254">
      <c r="A1254" s="228"/>
      <c r="B1254" s="229"/>
      <c r="C1254" s="228"/>
      <c r="D1254" s="228"/>
      <c r="E1254" s="226"/>
      <c r="F1254" s="228"/>
      <c r="G1254" s="228"/>
      <c r="H1254" s="228"/>
      <c r="I1254" s="228"/>
    </row>
    <row r="1255">
      <c r="A1255" s="228"/>
      <c r="B1255" s="229"/>
      <c r="C1255" s="228"/>
      <c r="D1255" s="228"/>
      <c r="E1255" s="226"/>
      <c r="F1255" s="228"/>
      <c r="G1255" s="228"/>
      <c r="H1255" s="228"/>
      <c r="I1255" s="228"/>
    </row>
    <row r="1256">
      <c r="A1256" s="228"/>
      <c r="B1256" s="229"/>
      <c r="C1256" s="228"/>
      <c r="D1256" s="228"/>
      <c r="E1256" s="226"/>
      <c r="F1256" s="228"/>
      <c r="G1256" s="228"/>
      <c r="H1256" s="228"/>
      <c r="I1256" s="228"/>
    </row>
    <row r="1257">
      <c r="A1257" s="228"/>
      <c r="B1257" s="229"/>
      <c r="C1257" s="228"/>
      <c r="D1257" s="228"/>
      <c r="E1257" s="226"/>
      <c r="F1257" s="228"/>
      <c r="G1257" s="228"/>
      <c r="H1257" s="228"/>
      <c r="I1257" s="228"/>
    </row>
    <row r="1258">
      <c r="A1258" s="228"/>
      <c r="B1258" s="229"/>
      <c r="C1258" s="228"/>
      <c r="D1258" s="228"/>
      <c r="E1258" s="226"/>
      <c r="F1258" s="228"/>
      <c r="G1258" s="228"/>
      <c r="H1258" s="228"/>
      <c r="I1258" s="228"/>
    </row>
    <row r="1259">
      <c r="A1259" s="228"/>
      <c r="B1259" s="229"/>
      <c r="C1259" s="228"/>
      <c r="D1259" s="228"/>
      <c r="E1259" s="226"/>
      <c r="F1259" s="228"/>
      <c r="G1259" s="228"/>
      <c r="H1259" s="228"/>
      <c r="I1259" s="228"/>
    </row>
    <row r="1260">
      <c r="A1260" s="228"/>
      <c r="B1260" s="229"/>
      <c r="C1260" s="228"/>
      <c r="D1260" s="228"/>
      <c r="E1260" s="226"/>
      <c r="F1260" s="228"/>
      <c r="G1260" s="228"/>
      <c r="H1260" s="228"/>
      <c r="I1260" s="228"/>
    </row>
    <row r="1261">
      <c r="A1261" s="228"/>
      <c r="B1261" s="229"/>
      <c r="C1261" s="228"/>
      <c r="D1261" s="228"/>
      <c r="E1261" s="226"/>
      <c r="F1261" s="228"/>
      <c r="G1261" s="228"/>
      <c r="H1261" s="228"/>
      <c r="I1261" s="228"/>
    </row>
    <row r="1262">
      <c r="A1262" s="228"/>
      <c r="B1262" s="229"/>
      <c r="C1262" s="228"/>
      <c r="D1262" s="228"/>
      <c r="E1262" s="226"/>
      <c r="F1262" s="228"/>
      <c r="G1262" s="228"/>
      <c r="H1262" s="228"/>
      <c r="I1262" s="228"/>
    </row>
    <row r="1263">
      <c r="A1263" s="228"/>
      <c r="B1263" s="229"/>
      <c r="C1263" s="228"/>
      <c r="D1263" s="228"/>
      <c r="E1263" s="226"/>
      <c r="F1263" s="228"/>
      <c r="G1263" s="228"/>
      <c r="H1263" s="228"/>
      <c r="I1263" s="228"/>
    </row>
    <row r="1264">
      <c r="A1264" s="228"/>
      <c r="B1264" s="229"/>
      <c r="C1264" s="228"/>
      <c r="D1264" s="228"/>
      <c r="E1264" s="226"/>
      <c r="F1264" s="228"/>
      <c r="G1264" s="228"/>
      <c r="H1264" s="228"/>
      <c r="I1264" s="228"/>
    </row>
    <row r="1265">
      <c r="A1265" s="228"/>
      <c r="B1265" s="229"/>
      <c r="C1265" s="228"/>
      <c r="D1265" s="228"/>
      <c r="E1265" s="226"/>
      <c r="F1265" s="228"/>
      <c r="G1265" s="228"/>
      <c r="H1265" s="228"/>
      <c r="I1265" s="228"/>
    </row>
    <row r="1266">
      <c r="A1266" s="228"/>
      <c r="B1266" s="229"/>
      <c r="C1266" s="228"/>
      <c r="D1266" s="228"/>
      <c r="E1266" s="226"/>
      <c r="F1266" s="228"/>
      <c r="G1266" s="228"/>
      <c r="H1266" s="228"/>
      <c r="I1266" s="228"/>
    </row>
    <row r="1267">
      <c r="A1267" s="228"/>
      <c r="B1267" s="229"/>
      <c r="C1267" s="228"/>
      <c r="D1267" s="228"/>
      <c r="E1267" s="226"/>
      <c r="F1267" s="228"/>
      <c r="G1267" s="228"/>
      <c r="H1267" s="228"/>
      <c r="I1267" s="228"/>
    </row>
    <row r="1268">
      <c r="A1268" s="228"/>
      <c r="B1268" s="229"/>
      <c r="C1268" s="228"/>
      <c r="D1268" s="228"/>
      <c r="E1268" s="226"/>
      <c r="F1268" s="228"/>
      <c r="G1268" s="228"/>
      <c r="H1268" s="228"/>
      <c r="I1268" s="228"/>
    </row>
    <row r="1269">
      <c r="A1269" s="228"/>
      <c r="B1269" s="229"/>
      <c r="C1269" s="228"/>
      <c r="D1269" s="228"/>
      <c r="E1269" s="226"/>
      <c r="F1269" s="228"/>
      <c r="G1269" s="228"/>
      <c r="H1269" s="228"/>
      <c r="I1269" s="228"/>
    </row>
    <row r="1270">
      <c r="A1270" s="228"/>
      <c r="B1270" s="229"/>
      <c r="C1270" s="228"/>
      <c r="D1270" s="228"/>
      <c r="E1270" s="226"/>
      <c r="F1270" s="228"/>
      <c r="G1270" s="228"/>
      <c r="H1270" s="228"/>
      <c r="I1270" s="228"/>
    </row>
    <row r="1271">
      <c r="A1271" s="228"/>
      <c r="B1271" s="229"/>
      <c r="C1271" s="228"/>
      <c r="D1271" s="228"/>
      <c r="E1271" s="226"/>
      <c r="F1271" s="228"/>
      <c r="G1271" s="228"/>
      <c r="H1271" s="228"/>
      <c r="I1271" s="228"/>
    </row>
    <row r="1272">
      <c r="A1272" s="228"/>
      <c r="B1272" s="229"/>
      <c r="C1272" s="228"/>
      <c r="D1272" s="228"/>
      <c r="E1272" s="226"/>
      <c r="F1272" s="228"/>
      <c r="G1272" s="228"/>
      <c r="H1272" s="228"/>
      <c r="I1272" s="228"/>
    </row>
    <row r="1273">
      <c r="A1273" s="228"/>
      <c r="B1273" s="229"/>
      <c r="C1273" s="228"/>
      <c r="D1273" s="228"/>
      <c r="E1273" s="226"/>
      <c r="F1273" s="228"/>
      <c r="G1273" s="228"/>
      <c r="H1273" s="228"/>
      <c r="I1273" s="228"/>
    </row>
    <row r="1274">
      <c r="A1274" s="228"/>
      <c r="B1274" s="229"/>
      <c r="C1274" s="228"/>
      <c r="D1274" s="228"/>
      <c r="E1274" s="226"/>
      <c r="F1274" s="228"/>
      <c r="G1274" s="228"/>
      <c r="H1274" s="228"/>
      <c r="I1274" s="228"/>
    </row>
    <row r="1275">
      <c r="A1275" s="228"/>
      <c r="B1275" s="229"/>
      <c r="C1275" s="228"/>
      <c r="D1275" s="228"/>
      <c r="E1275" s="226"/>
      <c r="F1275" s="228"/>
      <c r="G1275" s="228"/>
      <c r="H1275" s="228"/>
      <c r="I1275" s="228"/>
    </row>
    <row r="1276">
      <c r="A1276" s="228"/>
      <c r="B1276" s="229"/>
      <c r="C1276" s="228"/>
      <c r="D1276" s="228"/>
      <c r="E1276" s="226"/>
      <c r="F1276" s="228"/>
      <c r="G1276" s="228"/>
      <c r="H1276" s="228"/>
      <c r="I1276" s="228"/>
    </row>
    <row r="1277">
      <c r="A1277" s="228"/>
      <c r="B1277" s="229"/>
      <c r="C1277" s="228"/>
      <c r="D1277" s="228"/>
      <c r="E1277" s="226"/>
      <c r="F1277" s="228"/>
      <c r="G1277" s="228"/>
      <c r="H1277" s="228"/>
      <c r="I1277" s="228"/>
    </row>
    <row r="1278">
      <c r="A1278" s="228"/>
      <c r="B1278" s="229"/>
      <c r="C1278" s="228"/>
      <c r="D1278" s="228"/>
      <c r="E1278" s="226"/>
      <c r="F1278" s="228"/>
      <c r="G1278" s="228"/>
      <c r="H1278" s="228"/>
      <c r="I1278" s="228"/>
    </row>
    <row r="1279">
      <c r="A1279" s="228"/>
      <c r="B1279" s="229"/>
      <c r="C1279" s="228"/>
      <c r="D1279" s="228"/>
      <c r="E1279" s="226"/>
      <c r="F1279" s="228"/>
      <c r="G1279" s="228"/>
      <c r="H1279" s="228"/>
      <c r="I1279" s="228"/>
    </row>
    <row r="1280">
      <c r="A1280" s="228"/>
      <c r="B1280" s="229"/>
      <c r="C1280" s="228"/>
      <c r="D1280" s="228"/>
      <c r="E1280" s="226"/>
      <c r="F1280" s="228"/>
      <c r="G1280" s="228"/>
      <c r="H1280" s="228"/>
      <c r="I1280" s="228"/>
    </row>
    <row r="1281">
      <c r="A1281" s="228"/>
      <c r="B1281" s="229"/>
      <c r="C1281" s="228"/>
      <c r="D1281" s="228"/>
      <c r="E1281" s="226"/>
      <c r="F1281" s="228"/>
      <c r="G1281" s="228"/>
      <c r="H1281" s="228"/>
      <c r="I1281" s="228"/>
    </row>
    <row r="1282">
      <c r="A1282" s="228"/>
      <c r="B1282" s="229"/>
      <c r="C1282" s="228"/>
      <c r="D1282" s="228"/>
      <c r="E1282" s="226"/>
      <c r="F1282" s="228"/>
      <c r="G1282" s="228"/>
      <c r="H1282" s="228"/>
      <c r="I1282" s="228"/>
    </row>
    <row r="1283">
      <c r="A1283" s="228"/>
      <c r="B1283" s="229"/>
      <c r="C1283" s="228"/>
      <c r="D1283" s="228"/>
      <c r="E1283" s="226"/>
      <c r="F1283" s="228"/>
      <c r="G1283" s="228"/>
      <c r="H1283" s="228"/>
      <c r="I1283" s="228"/>
    </row>
    <row r="1284">
      <c r="A1284" s="228"/>
      <c r="B1284" s="229"/>
      <c r="C1284" s="228"/>
      <c r="D1284" s="228"/>
      <c r="E1284" s="226"/>
      <c r="F1284" s="228"/>
      <c r="G1284" s="228"/>
      <c r="H1284" s="228"/>
      <c r="I1284" s="228"/>
    </row>
    <row r="1285">
      <c r="A1285" s="228"/>
      <c r="B1285" s="229"/>
      <c r="C1285" s="228"/>
      <c r="D1285" s="228"/>
      <c r="E1285" s="226"/>
      <c r="F1285" s="228"/>
      <c r="G1285" s="228"/>
      <c r="H1285" s="228"/>
      <c r="I1285" s="228"/>
    </row>
    <row r="1286">
      <c r="A1286" s="228"/>
      <c r="B1286" s="229"/>
      <c r="C1286" s="228"/>
      <c r="D1286" s="228"/>
      <c r="E1286" s="226"/>
      <c r="F1286" s="228"/>
      <c r="G1286" s="228"/>
      <c r="H1286" s="228"/>
      <c r="I1286" s="228"/>
    </row>
    <row r="1287">
      <c r="A1287" s="228"/>
      <c r="B1287" s="229"/>
      <c r="C1287" s="228"/>
      <c r="D1287" s="228"/>
      <c r="E1287" s="226"/>
      <c r="F1287" s="228"/>
      <c r="G1287" s="228"/>
      <c r="H1287" s="228"/>
      <c r="I1287" s="228"/>
    </row>
    <row r="1288">
      <c r="A1288" s="228"/>
      <c r="B1288" s="229"/>
      <c r="C1288" s="228"/>
      <c r="D1288" s="228"/>
      <c r="E1288" s="226"/>
      <c r="F1288" s="228"/>
      <c r="G1288" s="228"/>
      <c r="H1288" s="228"/>
      <c r="I1288" s="228"/>
    </row>
    <row r="1289">
      <c r="A1289" s="228"/>
      <c r="B1289" s="229"/>
      <c r="C1289" s="228"/>
      <c r="D1289" s="228"/>
      <c r="E1289" s="226"/>
      <c r="F1289" s="228"/>
      <c r="G1289" s="228"/>
      <c r="H1289" s="228"/>
      <c r="I1289" s="228"/>
    </row>
    <row r="1290">
      <c r="A1290" s="228"/>
      <c r="B1290" s="229"/>
      <c r="C1290" s="228"/>
      <c r="D1290" s="228"/>
      <c r="E1290" s="226"/>
      <c r="F1290" s="228"/>
      <c r="G1290" s="228"/>
      <c r="H1290" s="228"/>
      <c r="I1290" s="228"/>
    </row>
    <row r="1291">
      <c r="A1291" s="228"/>
      <c r="B1291" s="229"/>
      <c r="C1291" s="228"/>
      <c r="D1291" s="228"/>
      <c r="E1291" s="226"/>
      <c r="F1291" s="228"/>
      <c r="G1291" s="228"/>
      <c r="H1291" s="228"/>
      <c r="I1291" s="228"/>
    </row>
    <row r="1292">
      <c r="A1292" s="228"/>
      <c r="B1292" s="229"/>
      <c r="C1292" s="228"/>
      <c r="D1292" s="228"/>
      <c r="E1292" s="226"/>
      <c r="F1292" s="228"/>
      <c r="G1292" s="228"/>
      <c r="H1292" s="228"/>
      <c r="I1292" s="228"/>
    </row>
    <row r="1293">
      <c r="A1293" s="228"/>
      <c r="B1293" s="229"/>
      <c r="C1293" s="228"/>
      <c r="D1293" s="228"/>
      <c r="E1293" s="226"/>
      <c r="F1293" s="228"/>
      <c r="G1293" s="228"/>
      <c r="H1293" s="228"/>
      <c r="I1293" s="228"/>
    </row>
    <row r="1294">
      <c r="A1294" s="228"/>
      <c r="B1294" s="229"/>
      <c r="C1294" s="228"/>
      <c r="D1294" s="228"/>
      <c r="E1294" s="226"/>
      <c r="F1294" s="228"/>
      <c r="G1294" s="228"/>
      <c r="H1294" s="228"/>
      <c r="I1294" s="228"/>
    </row>
    <row r="1295">
      <c r="A1295" s="228"/>
      <c r="B1295" s="229"/>
      <c r="C1295" s="228"/>
      <c r="D1295" s="228"/>
      <c r="E1295" s="226"/>
      <c r="F1295" s="228"/>
      <c r="G1295" s="228"/>
      <c r="H1295" s="228"/>
      <c r="I1295" s="228"/>
    </row>
    <row r="1296">
      <c r="A1296" s="228"/>
      <c r="B1296" s="229"/>
      <c r="C1296" s="228"/>
      <c r="D1296" s="228"/>
      <c r="E1296" s="226"/>
      <c r="F1296" s="228"/>
      <c r="G1296" s="228"/>
      <c r="H1296" s="228"/>
      <c r="I1296" s="228"/>
    </row>
    <row r="1297">
      <c r="A1297" s="228"/>
      <c r="B1297" s="229"/>
      <c r="C1297" s="228"/>
      <c r="D1297" s="228"/>
      <c r="E1297" s="226"/>
      <c r="F1297" s="228"/>
      <c r="G1297" s="228"/>
      <c r="H1297" s="228"/>
      <c r="I1297" s="228"/>
    </row>
    <row r="1298">
      <c r="A1298" s="228"/>
      <c r="B1298" s="229"/>
      <c r="C1298" s="228"/>
      <c r="D1298" s="228"/>
      <c r="E1298" s="226"/>
      <c r="F1298" s="228"/>
      <c r="G1298" s="228"/>
      <c r="H1298" s="228"/>
      <c r="I1298" s="228"/>
    </row>
    <row r="1299">
      <c r="A1299" s="228"/>
      <c r="B1299" s="229"/>
      <c r="C1299" s="228"/>
      <c r="D1299" s="228"/>
      <c r="E1299" s="226"/>
      <c r="F1299" s="228"/>
      <c r="G1299" s="228"/>
      <c r="H1299" s="228"/>
      <c r="I1299" s="228"/>
    </row>
    <row r="1300">
      <c r="A1300" s="228"/>
      <c r="B1300" s="229"/>
      <c r="C1300" s="228"/>
      <c r="D1300" s="228"/>
      <c r="E1300" s="226"/>
      <c r="F1300" s="228"/>
      <c r="G1300" s="228"/>
      <c r="H1300" s="228"/>
      <c r="I1300" s="228"/>
    </row>
    <row r="1301">
      <c r="A1301" s="228"/>
      <c r="B1301" s="229"/>
      <c r="C1301" s="228"/>
      <c r="D1301" s="228"/>
      <c r="E1301" s="226"/>
      <c r="F1301" s="228"/>
      <c r="G1301" s="228"/>
      <c r="H1301" s="228"/>
      <c r="I1301" s="228"/>
    </row>
    <row r="1302">
      <c r="A1302" s="228"/>
      <c r="B1302" s="229"/>
      <c r="C1302" s="228"/>
      <c r="D1302" s="228"/>
      <c r="E1302" s="226"/>
      <c r="F1302" s="228"/>
      <c r="G1302" s="228"/>
      <c r="H1302" s="228"/>
      <c r="I1302" s="228"/>
    </row>
    <row r="1303">
      <c r="A1303" s="228"/>
      <c r="B1303" s="229"/>
      <c r="C1303" s="228"/>
      <c r="D1303" s="228"/>
      <c r="E1303" s="226"/>
      <c r="F1303" s="228"/>
      <c r="G1303" s="228"/>
      <c r="H1303" s="228"/>
      <c r="I1303" s="228"/>
    </row>
    <row r="1304">
      <c r="A1304" s="228"/>
      <c r="B1304" s="229"/>
      <c r="C1304" s="228"/>
      <c r="D1304" s="228"/>
      <c r="E1304" s="226"/>
      <c r="F1304" s="228"/>
      <c r="G1304" s="228"/>
      <c r="H1304" s="228"/>
      <c r="I1304" s="228"/>
    </row>
    <row r="1305">
      <c r="A1305" s="228"/>
      <c r="B1305" s="229"/>
      <c r="C1305" s="228"/>
      <c r="D1305" s="228"/>
      <c r="E1305" s="226"/>
      <c r="F1305" s="228"/>
      <c r="G1305" s="228"/>
      <c r="H1305" s="228"/>
      <c r="I1305" s="228"/>
    </row>
    <row r="1306">
      <c r="A1306" s="228"/>
      <c r="B1306" s="229"/>
      <c r="C1306" s="228"/>
      <c r="D1306" s="228"/>
      <c r="E1306" s="226"/>
      <c r="F1306" s="228"/>
      <c r="G1306" s="228"/>
      <c r="H1306" s="228"/>
      <c r="I1306" s="228"/>
    </row>
    <row r="1307">
      <c r="A1307" s="228"/>
      <c r="B1307" s="229"/>
      <c r="C1307" s="228"/>
      <c r="D1307" s="228"/>
      <c r="E1307" s="226"/>
      <c r="F1307" s="228"/>
      <c r="G1307" s="228"/>
      <c r="H1307" s="228"/>
      <c r="I1307" s="228"/>
    </row>
    <row r="1308">
      <c r="A1308" s="228"/>
      <c r="B1308" s="229"/>
      <c r="C1308" s="228"/>
      <c r="D1308" s="228"/>
      <c r="E1308" s="226"/>
      <c r="F1308" s="228"/>
      <c r="G1308" s="228"/>
      <c r="H1308" s="228"/>
      <c r="I1308" s="228"/>
    </row>
    <row r="1309">
      <c r="A1309" s="228"/>
      <c r="B1309" s="229"/>
      <c r="C1309" s="228"/>
      <c r="D1309" s="228"/>
      <c r="E1309" s="226"/>
      <c r="F1309" s="228"/>
      <c r="G1309" s="228"/>
      <c r="H1309" s="228"/>
      <c r="I1309" s="228"/>
    </row>
    <row r="1310">
      <c r="A1310" s="228"/>
      <c r="B1310" s="229"/>
      <c r="C1310" s="228"/>
      <c r="D1310" s="228"/>
      <c r="E1310" s="226"/>
      <c r="F1310" s="228"/>
      <c r="G1310" s="228"/>
      <c r="H1310" s="228"/>
      <c r="I1310" s="228"/>
    </row>
    <row r="1311">
      <c r="A1311" s="228"/>
      <c r="B1311" s="229"/>
      <c r="C1311" s="228"/>
      <c r="D1311" s="228"/>
      <c r="E1311" s="226"/>
      <c r="F1311" s="228"/>
      <c r="G1311" s="228"/>
      <c r="H1311" s="228"/>
      <c r="I1311" s="228"/>
    </row>
    <row r="1312">
      <c r="A1312" s="228"/>
      <c r="B1312" s="229"/>
      <c r="C1312" s="228"/>
      <c r="D1312" s="228"/>
      <c r="E1312" s="226"/>
      <c r="F1312" s="228"/>
      <c r="G1312" s="228"/>
      <c r="H1312" s="228"/>
      <c r="I1312" s="228"/>
    </row>
    <row r="1313">
      <c r="A1313" s="228"/>
      <c r="B1313" s="229"/>
      <c r="C1313" s="228"/>
      <c r="D1313" s="228"/>
      <c r="E1313" s="226"/>
      <c r="F1313" s="228"/>
      <c r="G1313" s="228"/>
      <c r="H1313" s="228"/>
      <c r="I1313" s="228"/>
    </row>
    <row r="1314">
      <c r="A1314" s="228"/>
      <c r="B1314" s="229"/>
      <c r="C1314" s="228"/>
      <c r="D1314" s="228"/>
      <c r="E1314" s="226"/>
      <c r="F1314" s="228"/>
      <c r="G1314" s="228"/>
      <c r="H1314" s="228"/>
      <c r="I1314" s="228"/>
    </row>
    <row r="1315">
      <c r="A1315" s="228"/>
      <c r="B1315" s="229"/>
      <c r="C1315" s="228"/>
      <c r="D1315" s="228"/>
      <c r="E1315" s="226"/>
      <c r="F1315" s="228"/>
      <c r="G1315" s="228"/>
      <c r="H1315" s="228"/>
      <c r="I1315" s="228"/>
    </row>
    <row r="1316">
      <c r="A1316" s="228"/>
      <c r="B1316" s="229"/>
      <c r="C1316" s="228"/>
      <c r="D1316" s="228"/>
      <c r="E1316" s="226"/>
      <c r="F1316" s="228"/>
      <c r="G1316" s="228"/>
      <c r="H1316" s="228"/>
      <c r="I1316" s="228"/>
    </row>
    <row r="1317">
      <c r="A1317" s="228"/>
      <c r="B1317" s="229"/>
      <c r="C1317" s="228"/>
      <c r="D1317" s="228"/>
      <c r="E1317" s="226"/>
      <c r="F1317" s="228"/>
      <c r="G1317" s="228"/>
      <c r="H1317" s="228"/>
      <c r="I1317" s="228"/>
    </row>
    <row r="1318">
      <c r="A1318" s="228"/>
      <c r="B1318" s="229"/>
      <c r="C1318" s="228"/>
      <c r="D1318" s="228"/>
      <c r="E1318" s="226"/>
      <c r="F1318" s="228"/>
      <c r="G1318" s="228"/>
      <c r="H1318" s="228"/>
      <c r="I1318" s="228"/>
    </row>
    <row r="1319">
      <c r="A1319" s="228"/>
      <c r="B1319" s="229"/>
      <c r="C1319" s="228"/>
      <c r="D1319" s="228"/>
      <c r="E1319" s="226"/>
      <c r="F1319" s="228"/>
      <c r="G1319" s="228"/>
      <c r="H1319" s="228"/>
      <c r="I1319" s="228"/>
    </row>
    <row r="1320">
      <c r="A1320" s="228"/>
      <c r="B1320" s="229"/>
      <c r="C1320" s="228"/>
      <c r="D1320" s="228"/>
      <c r="E1320" s="226"/>
      <c r="F1320" s="228"/>
      <c r="G1320" s="228"/>
      <c r="H1320" s="228"/>
      <c r="I1320" s="228"/>
    </row>
    <row r="1321">
      <c r="A1321" s="228"/>
      <c r="B1321" s="229"/>
      <c r="C1321" s="228"/>
      <c r="D1321" s="228"/>
      <c r="E1321" s="226"/>
      <c r="F1321" s="228"/>
      <c r="G1321" s="228"/>
      <c r="H1321" s="228"/>
      <c r="I1321" s="228"/>
    </row>
    <row r="1322">
      <c r="A1322" s="228"/>
      <c r="B1322" s="229"/>
      <c r="C1322" s="228"/>
      <c r="D1322" s="228"/>
      <c r="E1322" s="226"/>
      <c r="F1322" s="228"/>
      <c r="G1322" s="228"/>
      <c r="H1322" s="228"/>
      <c r="I1322" s="228"/>
    </row>
    <row r="1323">
      <c r="A1323" s="228"/>
      <c r="B1323" s="229"/>
      <c r="C1323" s="228"/>
      <c r="D1323" s="228"/>
      <c r="E1323" s="226"/>
      <c r="F1323" s="228"/>
      <c r="G1323" s="228"/>
      <c r="H1323" s="228"/>
      <c r="I1323" s="228"/>
    </row>
    <row r="1324">
      <c r="A1324" s="228"/>
      <c r="B1324" s="229"/>
      <c r="C1324" s="228"/>
      <c r="D1324" s="228"/>
      <c r="E1324" s="226"/>
      <c r="F1324" s="228"/>
      <c r="G1324" s="228"/>
      <c r="H1324" s="228"/>
      <c r="I1324" s="228"/>
    </row>
    <row r="1325">
      <c r="A1325" s="228"/>
      <c r="B1325" s="229"/>
      <c r="C1325" s="228"/>
      <c r="D1325" s="228"/>
      <c r="E1325" s="226"/>
      <c r="F1325" s="228"/>
      <c r="G1325" s="228"/>
      <c r="H1325" s="228"/>
      <c r="I1325" s="228"/>
    </row>
    <row r="1326">
      <c r="A1326" s="228"/>
      <c r="B1326" s="229"/>
      <c r="C1326" s="228"/>
      <c r="D1326" s="228"/>
      <c r="E1326" s="226"/>
      <c r="F1326" s="228"/>
      <c r="G1326" s="228"/>
      <c r="H1326" s="228"/>
      <c r="I1326" s="228"/>
    </row>
    <row r="1327">
      <c r="A1327" s="228"/>
      <c r="B1327" s="229"/>
      <c r="C1327" s="228"/>
      <c r="D1327" s="228"/>
      <c r="E1327" s="226"/>
      <c r="F1327" s="228"/>
      <c r="G1327" s="228"/>
      <c r="H1327" s="228"/>
      <c r="I1327" s="228"/>
    </row>
    <row r="1328">
      <c r="A1328" s="228"/>
      <c r="B1328" s="229"/>
      <c r="C1328" s="228"/>
      <c r="D1328" s="228"/>
      <c r="E1328" s="226"/>
      <c r="F1328" s="228"/>
      <c r="G1328" s="228"/>
      <c r="H1328" s="228"/>
      <c r="I1328" s="228"/>
    </row>
    <row r="1329">
      <c r="A1329" s="228"/>
      <c r="B1329" s="229"/>
      <c r="C1329" s="228"/>
      <c r="D1329" s="228"/>
      <c r="E1329" s="226"/>
      <c r="F1329" s="228"/>
      <c r="G1329" s="228"/>
      <c r="H1329" s="228"/>
      <c r="I1329" s="228"/>
    </row>
    <row r="1330">
      <c r="A1330" s="228"/>
      <c r="B1330" s="229"/>
      <c r="C1330" s="228"/>
      <c r="D1330" s="228"/>
      <c r="E1330" s="226"/>
      <c r="F1330" s="228"/>
      <c r="G1330" s="228"/>
      <c r="H1330" s="228"/>
      <c r="I1330" s="228"/>
    </row>
    <row r="1331">
      <c r="A1331" s="228"/>
      <c r="B1331" s="229"/>
      <c r="C1331" s="228"/>
      <c r="D1331" s="228"/>
      <c r="E1331" s="226"/>
      <c r="F1331" s="228"/>
      <c r="G1331" s="228"/>
      <c r="H1331" s="228"/>
      <c r="I1331" s="228"/>
    </row>
    <row r="1332">
      <c r="A1332" s="228"/>
      <c r="B1332" s="229"/>
      <c r="C1332" s="228"/>
      <c r="D1332" s="228"/>
      <c r="E1332" s="226"/>
      <c r="F1332" s="228"/>
      <c r="G1332" s="228"/>
      <c r="H1332" s="228"/>
      <c r="I1332" s="228"/>
    </row>
    <row r="1333">
      <c r="A1333" s="228"/>
      <c r="B1333" s="229"/>
      <c r="C1333" s="228"/>
      <c r="D1333" s="228"/>
      <c r="E1333" s="226"/>
      <c r="F1333" s="228"/>
      <c r="G1333" s="228"/>
      <c r="H1333" s="228"/>
      <c r="I1333" s="228"/>
    </row>
    <row r="1334">
      <c r="A1334" s="228"/>
      <c r="B1334" s="229"/>
      <c r="C1334" s="228"/>
      <c r="D1334" s="228"/>
      <c r="E1334" s="226"/>
      <c r="F1334" s="228"/>
      <c r="G1334" s="228"/>
      <c r="H1334" s="228"/>
      <c r="I1334" s="228"/>
    </row>
    <row r="1335">
      <c r="A1335" s="228"/>
      <c r="B1335" s="229"/>
      <c r="C1335" s="228"/>
      <c r="D1335" s="228"/>
      <c r="E1335" s="226"/>
      <c r="F1335" s="228"/>
      <c r="G1335" s="228"/>
      <c r="H1335" s="228"/>
      <c r="I1335" s="228"/>
    </row>
    <row r="1336">
      <c r="A1336" s="228"/>
      <c r="B1336" s="229"/>
      <c r="C1336" s="228"/>
      <c r="D1336" s="228"/>
      <c r="E1336" s="226"/>
      <c r="F1336" s="228"/>
      <c r="G1336" s="228"/>
      <c r="H1336" s="228"/>
      <c r="I1336" s="228"/>
    </row>
    <row r="1337">
      <c r="A1337" s="228"/>
      <c r="B1337" s="229"/>
      <c r="C1337" s="228"/>
      <c r="D1337" s="228"/>
      <c r="E1337" s="226"/>
      <c r="F1337" s="228"/>
      <c r="G1337" s="228"/>
      <c r="H1337" s="228"/>
      <c r="I1337" s="228"/>
    </row>
    <row r="1338">
      <c r="A1338" s="228"/>
      <c r="B1338" s="229"/>
      <c r="C1338" s="228"/>
      <c r="D1338" s="228"/>
      <c r="E1338" s="226"/>
      <c r="F1338" s="228"/>
      <c r="G1338" s="228"/>
      <c r="H1338" s="228"/>
      <c r="I1338" s="228"/>
    </row>
    <row r="1339">
      <c r="A1339" s="228"/>
      <c r="B1339" s="229"/>
      <c r="C1339" s="228"/>
      <c r="D1339" s="228"/>
      <c r="E1339" s="226"/>
      <c r="F1339" s="228"/>
      <c r="G1339" s="228"/>
      <c r="H1339" s="228"/>
      <c r="I1339" s="228"/>
    </row>
    <row r="1340">
      <c r="A1340" s="228"/>
      <c r="B1340" s="229"/>
      <c r="C1340" s="228"/>
      <c r="D1340" s="228"/>
      <c r="E1340" s="226"/>
      <c r="F1340" s="228"/>
      <c r="G1340" s="228"/>
      <c r="H1340" s="228"/>
      <c r="I1340" s="228"/>
    </row>
    <row r="1341">
      <c r="A1341" s="228"/>
      <c r="B1341" s="229"/>
      <c r="C1341" s="228"/>
      <c r="D1341" s="228"/>
      <c r="E1341" s="226"/>
      <c r="F1341" s="228"/>
      <c r="G1341" s="228"/>
      <c r="H1341" s="228"/>
      <c r="I1341" s="228"/>
    </row>
    <row r="1342">
      <c r="A1342" s="228"/>
      <c r="B1342" s="229"/>
      <c r="C1342" s="228"/>
      <c r="D1342" s="228"/>
      <c r="E1342" s="226"/>
      <c r="F1342" s="228"/>
      <c r="G1342" s="228"/>
      <c r="H1342" s="228"/>
      <c r="I1342" s="228"/>
    </row>
    <row r="1343">
      <c r="A1343" s="228"/>
      <c r="B1343" s="229"/>
      <c r="C1343" s="228"/>
      <c r="D1343" s="228"/>
      <c r="E1343" s="226"/>
      <c r="F1343" s="228"/>
      <c r="G1343" s="228"/>
      <c r="H1343" s="228"/>
      <c r="I1343" s="228"/>
    </row>
    <row r="1344">
      <c r="A1344" s="228"/>
      <c r="B1344" s="229"/>
      <c r="C1344" s="228"/>
      <c r="D1344" s="228"/>
      <c r="E1344" s="226"/>
      <c r="F1344" s="228"/>
      <c r="G1344" s="228"/>
      <c r="H1344" s="228"/>
      <c r="I1344" s="228"/>
    </row>
    <row r="1345">
      <c r="A1345" s="228"/>
      <c r="B1345" s="229"/>
      <c r="C1345" s="228"/>
      <c r="D1345" s="228"/>
      <c r="E1345" s="226"/>
      <c r="F1345" s="228"/>
      <c r="G1345" s="228"/>
      <c r="H1345" s="228"/>
      <c r="I1345" s="228"/>
    </row>
    <row r="1346">
      <c r="A1346" s="228"/>
      <c r="B1346" s="229"/>
      <c r="C1346" s="228"/>
      <c r="D1346" s="228"/>
      <c r="E1346" s="226"/>
      <c r="F1346" s="228"/>
      <c r="G1346" s="228"/>
      <c r="H1346" s="228"/>
      <c r="I1346" s="228"/>
    </row>
    <row r="1347">
      <c r="A1347" s="228"/>
      <c r="B1347" s="229"/>
      <c r="C1347" s="228"/>
      <c r="D1347" s="228"/>
      <c r="E1347" s="226"/>
      <c r="F1347" s="228"/>
      <c r="G1347" s="228"/>
      <c r="H1347" s="228"/>
      <c r="I1347" s="228"/>
    </row>
    <row r="1348">
      <c r="A1348" s="228"/>
      <c r="B1348" s="229"/>
      <c r="C1348" s="228"/>
      <c r="D1348" s="228"/>
      <c r="E1348" s="226"/>
      <c r="F1348" s="228"/>
      <c r="G1348" s="228"/>
      <c r="H1348" s="228"/>
      <c r="I1348" s="228"/>
    </row>
    <row r="1349">
      <c r="A1349" s="228"/>
      <c r="B1349" s="229"/>
      <c r="C1349" s="228"/>
      <c r="D1349" s="228"/>
      <c r="E1349" s="226"/>
      <c r="F1349" s="228"/>
      <c r="G1349" s="228"/>
      <c r="H1349" s="228"/>
      <c r="I1349" s="228"/>
    </row>
    <row r="1350">
      <c r="A1350" s="228"/>
      <c r="B1350" s="229"/>
      <c r="C1350" s="228"/>
      <c r="D1350" s="228"/>
      <c r="E1350" s="226"/>
      <c r="F1350" s="228"/>
      <c r="G1350" s="228"/>
      <c r="H1350" s="228"/>
      <c r="I1350" s="228"/>
    </row>
    <row r="1351">
      <c r="A1351" s="228"/>
      <c r="B1351" s="229"/>
      <c r="C1351" s="228"/>
      <c r="D1351" s="228"/>
      <c r="E1351" s="226"/>
      <c r="F1351" s="228"/>
      <c r="G1351" s="228"/>
      <c r="H1351" s="228"/>
      <c r="I1351" s="228"/>
    </row>
    <row r="1352">
      <c r="A1352" s="228"/>
      <c r="B1352" s="229"/>
      <c r="C1352" s="228"/>
      <c r="D1352" s="228"/>
      <c r="E1352" s="226"/>
      <c r="F1352" s="228"/>
      <c r="G1352" s="228"/>
      <c r="H1352" s="228"/>
      <c r="I1352" s="228"/>
    </row>
    <row r="1353">
      <c r="A1353" s="228"/>
      <c r="B1353" s="229"/>
      <c r="C1353" s="228"/>
      <c r="D1353" s="228"/>
      <c r="E1353" s="226"/>
      <c r="F1353" s="228"/>
      <c r="G1353" s="228"/>
      <c r="H1353" s="228"/>
      <c r="I1353" s="228"/>
    </row>
    <row r="1354">
      <c r="A1354" s="228"/>
      <c r="B1354" s="229"/>
      <c r="C1354" s="228"/>
      <c r="D1354" s="228"/>
      <c r="E1354" s="226"/>
      <c r="F1354" s="228"/>
      <c r="G1354" s="228"/>
      <c r="H1354" s="228"/>
      <c r="I1354" s="228"/>
    </row>
    <row r="1355">
      <c r="A1355" s="228"/>
      <c r="B1355" s="229"/>
      <c r="C1355" s="228"/>
      <c r="D1355" s="228"/>
      <c r="E1355" s="226"/>
      <c r="F1355" s="228"/>
      <c r="G1355" s="228"/>
      <c r="H1355" s="228"/>
      <c r="I1355" s="228"/>
    </row>
    <row r="1356">
      <c r="A1356" s="228"/>
      <c r="B1356" s="229"/>
      <c r="C1356" s="228"/>
      <c r="D1356" s="228"/>
      <c r="E1356" s="226"/>
      <c r="F1356" s="228"/>
      <c r="G1356" s="228"/>
      <c r="H1356" s="228"/>
      <c r="I1356" s="228"/>
    </row>
    <row r="1357">
      <c r="A1357" s="228"/>
      <c r="B1357" s="229"/>
      <c r="C1357" s="228"/>
      <c r="D1357" s="228"/>
      <c r="E1357" s="226"/>
      <c r="F1357" s="228"/>
      <c r="G1357" s="228"/>
      <c r="H1357" s="228"/>
      <c r="I1357" s="228"/>
    </row>
    <row r="1358">
      <c r="A1358" s="228"/>
      <c r="B1358" s="229"/>
      <c r="C1358" s="228"/>
      <c r="D1358" s="228"/>
      <c r="E1358" s="226"/>
      <c r="F1358" s="228"/>
      <c r="G1358" s="228"/>
      <c r="H1358" s="228"/>
      <c r="I1358" s="228"/>
    </row>
    <row r="1359">
      <c r="A1359" s="228"/>
      <c r="B1359" s="229"/>
      <c r="C1359" s="228"/>
      <c r="D1359" s="228"/>
      <c r="E1359" s="226"/>
      <c r="F1359" s="228"/>
      <c r="G1359" s="228"/>
      <c r="H1359" s="228"/>
      <c r="I1359" s="228"/>
    </row>
    <row r="1360">
      <c r="A1360" s="228"/>
      <c r="B1360" s="229"/>
      <c r="C1360" s="228"/>
      <c r="D1360" s="228"/>
      <c r="E1360" s="226"/>
      <c r="F1360" s="228"/>
      <c r="G1360" s="228"/>
      <c r="H1360" s="228"/>
      <c r="I1360" s="228"/>
    </row>
    <row r="1361">
      <c r="A1361" s="228"/>
      <c r="B1361" s="229"/>
      <c r="C1361" s="228"/>
      <c r="D1361" s="228"/>
      <c r="E1361" s="226"/>
      <c r="F1361" s="228"/>
      <c r="G1361" s="228"/>
      <c r="H1361" s="228"/>
      <c r="I1361" s="228"/>
    </row>
    <row r="1362">
      <c r="A1362" s="228"/>
      <c r="B1362" s="229"/>
      <c r="C1362" s="228"/>
      <c r="D1362" s="228"/>
      <c r="E1362" s="226"/>
      <c r="F1362" s="228"/>
      <c r="G1362" s="228"/>
      <c r="H1362" s="228"/>
      <c r="I1362" s="228"/>
    </row>
    <row r="1363">
      <c r="A1363" s="228"/>
      <c r="B1363" s="229"/>
      <c r="C1363" s="228"/>
      <c r="D1363" s="228"/>
      <c r="E1363" s="226"/>
      <c r="F1363" s="228"/>
      <c r="G1363" s="228"/>
      <c r="H1363" s="228"/>
      <c r="I1363" s="228"/>
    </row>
    <row r="1364">
      <c r="A1364" s="228"/>
      <c r="B1364" s="229"/>
      <c r="C1364" s="228"/>
      <c r="D1364" s="228"/>
      <c r="E1364" s="226"/>
      <c r="F1364" s="228"/>
      <c r="G1364" s="228"/>
      <c r="H1364" s="228"/>
      <c r="I1364" s="228"/>
    </row>
    <row r="1365">
      <c r="A1365" s="228"/>
      <c r="B1365" s="229"/>
      <c r="C1365" s="228"/>
      <c r="D1365" s="228"/>
      <c r="E1365" s="226"/>
      <c r="F1365" s="228"/>
      <c r="G1365" s="228"/>
      <c r="H1365" s="228"/>
      <c r="I1365" s="228"/>
    </row>
    <row r="1366">
      <c r="A1366" s="228"/>
      <c r="B1366" s="229"/>
      <c r="C1366" s="228"/>
      <c r="D1366" s="228"/>
      <c r="E1366" s="226"/>
      <c r="F1366" s="228"/>
      <c r="G1366" s="228"/>
      <c r="H1366" s="228"/>
      <c r="I1366" s="228"/>
    </row>
    <row r="1367">
      <c r="A1367" s="228"/>
      <c r="B1367" s="229"/>
      <c r="C1367" s="228"/>
      <c r="D1367" s="228"/>
      <c r="E1367" s="226"/>
      <c r="F1367" s="228"/>
      <c r="G1367" s="228"/>
      <c r="H1367" s="228"/>
      <c r="I1367" s="228"/>
    </row>
    <row r="1368">
      <c r="A1368" s="228"/>
      <c r="B1368" s="229"/>
      <c r="C1368" s="228"/>
      <c r="D1368" s="228"/>
      <c r="E1368" s="226"/>
      <c r="F1368" s="228"/>
      <c r="G1368" s="228"/>
      <c r="H1368" s="228"/>
      <c r="I1368" s="228"/>
    </row>
    <row r="1369">
      <c r="A1369" s="228"/>
      <c r="B1369" s="229"/>
      <c r="C1369" s="228"/>
      <c r="D1369" s="228"/>
      <c r="E1369" s="226"/>
      <c r="F1369" s="228"/>
      <c r="G1369" s="228"/>
      <c r="H1369" s="228"/>
      <c r="I1369" s="228"/>
    </row>
    <row r="1370">
      <c r="A1370" s="228"/>
      <c r="B1370" s="229"/>
      <c r="C1370" s="228"/>
      <c r="D1370" s="228"/>
      <c r="E1370" s="226"/>
      <c r="F1370" s="228"/>
      <c r="G1370" s="228"/>
      <c r="H1370" s="228"/>
      <c r="I1370" s="228"/>
    </row>
    <row r="1371">
      <c r="A1371" s="228"/>
      <c r="B1371" s="229"/>
      <c r="C1371" s="228"/>
      <c r="D1371" s="228"/>
      <c r="E1371" s="226"/>
      <c r="F1371" s="228"/>
      <c r="G1371" s="228"/>
      <c r="H1371" s="228"/>
      <c r="I1371" s="228"/>
    </row>
    <row r="1372">
      <c r="A1372" s="228"/>
      <c r="B1372" s="229"/>
      <c r="C1372" s="228"/>
      <c r="D1372" s="228"/>
      <c r="E1372" s="226"/>
      <c r="F1372" s="228"/>
      <c r="G1372" s="228"/>
      <c r="H1372" s="228"/>
      <c r="I1372" s="228"/>
    </row>
    <row r="1373">
      <c r="A1373" s="228"/>
      <c r="B1373" s="229"/>
      <c r="C1373" s="228"/>
      <c r="D1373" s="228"/>
      <c r="E1373" s="226"/>
      <c r="F1373" s="228"/>
      <c r="G1373" s="228"/>
      <c r="H1373" s="228"/>
      <c r="I1373" s="228"/>
    </row>
    <row r="1374">
      <c r="A1374" s="228"/>
      <c r="B1374" s="229"/>
      <c r="C1374" s="228"/>
      <c r="D1374" s="228"/>
      <c r="E1374" s="226"/>
      <c r="F1374" s="228"/>
      <c r="G1374" s="228"/>
      <c r="H1374" s="228"/>
      <c r="I1374" s="228"/>
    </row>
    <row r="1375">
      <c r="A1375" s="228"/>
      <c r="B1375" s="229"/>
      <c r="C1375" s="228"/>
      <c r="D1375" s="228"/>
      <c r="E1375" s="226"/>
      <c r="F1375" s="228"/>
      <c r="G1375" s="228"/>
      <c r="H1375" s="228"/>
      <c r="I1375" s="228"/>
    </row>
    <row r="1376">
      <c r="A1376" s="228"/>
      <c r="B1376" s="229"/>
      <c r="C1376" s="228"/>
      <c r="D1376" s="228"/>
      <c r="E1376" s="226"/>
      <c r="F1376" s="228"/>
      <c r="G1376" s="228"/>
      <c r="H1376" s="228"/>
      <c r="I1376" s="228"/>
    </row>
    <row r="1377">
      <c r="A1377" s="228"/>
      <c r="B1377" s="229"/>
      <c r="C1377" s="228"/>
      <c r="D1377" s="228"/>
      <c r="E1377" s="226"/>
      <c r="F1377" s="228"/>
      <c r="G1377" s="228"/>
      <c r="H1377" s="228"/>
      <c r="I1377" s="228"/>
    </row>
    <row r="1378">
      <c r="A1378" s="228"/>
      <c r="B1378" s="229"/>
      <c r="C1378" s="228"/>
      <c r="D1378" s="228"/>
      <c r="E1378" s="226"/>
      <c r="F1378" s="228"/>
      <c r="G1378" s="228"/>
      <c r="H1378" s="228"/>
      <c r="I1378" s="228"/>
    </row>
    <row r="1379">
      <c r="A1379" s="228"/>
      <c r="B1379" s="229"/>
      <c r="C1379" s="228"/>
      <c r="D1379" s="228"/>
      <c r="E1379" s="226"/>
      <c r="F1379" s="228"/>
      <c r="G1379" s="228"/>
      <c r="H1379" s="228"/>
      <c r="I1379" s="228"/>
    </row>
    <row r="1380">
      <c r="A1380" s="228"/>
      <c r="B1380" s="229"/>
      <c r="C1380" s="228"/>
      <c r="D1380" s="228"/>
      <c r="E1380" s="226"/>
      <c r="F1380" s="228"/>
      <c r="G1380" s="228"/>
      <c r="H1380" s="228"/>
      <c r="I1380" s="228"/>
    </row>
    <row r="1381">
      <c r="A1381" s="228"/>
      <c r="B1381" s="229"/>
      <c r="C1381" s="228"/>
      <c r="D1381" s="228"/>
      <c r="E1381" s="226"/>
      <c r="F1381" s="228"/>
      <c r="G1381" s="228"/>
      <c r="H1381" s="228"/>
      <c r="I1381" s="228"/>
    </row>
    <row r="1382">
      <c r="A1382" s="228"/>
      <c r="B1382" s="229"/>
      <c r="C1382" s="228"/>
      <c r="D1382" s="228"/>
      <c r="E1382" s="226"/>
      <c r="F1382" s="228"/>
      <c r="G1382" s="228"/>
      <c r="H1382" s="228"/>
      <c r="I1382" s="228"/>
    </row>
    <row r="1383">
      <c r="A1383" s="228"/>
      <c r="B1383" s="229"/>
      <c r="C1383" s="228"/>
      <c r="D1383" s="228"/>
      <c r="E1383" s="226"/>
      <c r="F1383" s="228"/>
      <c r="G1383" s="228"/>
      <c r="H1383" s="228"/>
      <c r="I1383" s="228"/>
    </row>
    <row r="1384">
      <c r="A1384" s="228"/>
      <c r="B1384" s="229"/>
      <c r="C1384" s="228"/>
      <c r="D1384" s="228"/>
      <c r="E1384" s="226"/>
      <c r="F1384" s="228"/>
      <c r="G1384" s="228"/>
      <c r="H1384" s="228"/>
      <c r="I1384" s="228"/>
    </row>
    <row r="1385">
      <c r="A1385" s="228"/>
      <c r="B1385" s="229"/>
      <c r="C1385" s="228"/>
      <c r="D1385" s="228"/>
      <c r="E1385" s="226"/>
      <c r="F1385" s="228"/>
      <c r="G1385" s="228"/>
      <c r="H1385" s="228"/>
      <c r="I1385" s="228"/>
    </row>
    <row r="1386">
      <c r="A1386" s="228"/>
      <c r="B1386" s="229"/>
      <c r="C1386" s="228"/>
      <c r="D1386" s="228"/>
      <c r="E1386" s="226"/>
      <c r="F1386" s="228"/>
      <c r="G1386" s="228"/>
      <c r="H1386" s="228"/>
      <c r="I1386" s="228"/>
    </row>
    <row r="1387">
      <c r="A1387" s="228"/>
      <c r="B1387" s="229"/>
      <c r="C1387" s="228"/>
      <c r="D1387" s="228"/>
      <c r="E1387" s="226"/>
      <c r="F1387" s="228"/>
      <c r="G1387" s="228"/>
      <c r="H1387" s="228"/>
      <c r="I1387" s="228"/>
    </row>
    <row r="1388">
      <c r="A1388" s="228"/>
      <c r="B1388" s="229"/>
      <c r="C1388" s="228"/>
      <c r="D1388" s="228"/>
      <c r="E1388" s="226"/>
      <c r="F1388" s="228"/>
      <c r="G1388" s="228"/>
      <c r="H1388" s="228"/>
      <c r="I1388" s="228"/>
    </row>
    <row r="1389">
      <c r="A1389" s="228"/>
      <c r="B1389" s="229"/>
      <c r="C1389" s="228"/>
      <c r="D1389" s="228"/>
      <c r="E1389" s="226"/>
      <c r="F1389" s="228"/>
      <c r="G1389" s="228"/>
      <c r="H1389" s="228"/>
      <c r="I1389" s="228"/>
    </row>
    <row r="1390">
      <c r="A1390" s="228"/>
      <c r="B1390" s="229"/>
      <c r="C1390" s="228"/>
      <c r="D1390" s="228"/>
      <c r="E1390" s="226"/>
      <c r="F1390" s="228"/>
      <c r="G1390" s="228"/>
      <c r="H1390" s="228"/>
      <c r="I1390" s="228"/>
    </row>
    <row r="1391">
      <c r="A1391" s="228"/>
      <c r="B1391" s="229"/>
      <c r="C1391" s="228"/>
      <c r="D1391" s="228"/>
      <c r="E1391" s="226"/>
      <c r="F1391" s="228"/>
      <c r="G1391" s="228"/>
      <c r="H1391" s="228"/>
      <c r="I1391" s="228"/>
    </row>
    <row r="1392">
      <c r="A1392" s="228"/>
      <c r="B1392" s="229"/>
      <c r="C1392" s="228"/>
      <c r="D1392" s="228"/>
      <c r="E1392" s="226"/>
      <c r="F1392" s="228"/>
      <c r="G1392" s="228"/>
      <c r="H1392" s="228"/>
      <c r="I1392" s="228"/>
    </row>
    <row r="1393">
      <c r="A1393" s="228"/>
      <c r="B1393" s="229"/>
      <c r="C1393" s="228"/>
      <c r="D1393" s="228"/>
      <c r="E1393" s="226"/>
      <c r="F1393" s="228"/>
      <c r="G1393" s="228"/>
      <c r="H1393" s="228"/>
      <c r="I1393" s="228"/>
    </row>
    <row r="1394">
      <c r="A1394" s="228"/>
      <c r="B1394" s="229"/>
      <c r="C1394" s="228"/>
      <c r="D1394" s="228"/>
      <c r="E1394" s="226"/>
      <c r="F1394" s="228"/>
      <c r="G1394" s="228"/>
      <c r="H1394" s="228"/>
      <c r="I1394" s="228"/>
    </row>
    <row r="1395">
      <c r="A1395" s="228"/>
      <c r="B1395" s="229"/>
      <c r="C1395" s="228"/>
      <c r="D1395" s="228"/>
      <c r="E1395" s="226"/>
      <c r="F1395" s="228"/>
      <c r="G1395" s="228"/>
      <c r="H1395" s="228"/>
      <c r="I1395" s="228"/>
    </row>
    <row r="1396">
      <c r="A1396" s="228"/>
      <c r="B1396" s="229"/>
      <c r="C1396" s="228"/>
      <c r="D1396" s="228"/>
      <c r="E1396" s="226"/>
      <c r="F1396" s="228"/>
      <c r="G1396" s="228"/>
      <c r="H1396" s="228"/>
      <c r="I1396" s="228"/>
    </row>
    <row r="1397">
      <c r="A1397" s="228"/>
      <c r="B1397" s="229"/>
      <c r="C1397" s="228"/>
      <c r="D1397" s="228"/>
      <c r="E1397" s="226"/>
      <c r="F1397" s="228"/>
      <c r="G1397" s="228"/>
      <c r="H1397" s="228"/>
      <c r="I1397" s="228"/>
    </row>
    <row r="1398">
      <c r="A1398" s="228"/>
      <c r="B1398" s="229"/>
      <c r="C1398" s="228"/>
      <c r="D1398" s="228"/>
      <c r="E1398" s="226"/>
      <c r="F1398" s="228"/>
      <c r="G1398" s="228"/>
      <c r="H1398" s="228"/>
      <c r="I1398" s="228"/>
    </row>
    <row r="1399">
      <c r="A1399" s="228"/>
      <c r="B1399" s="229"/>
      <c r="C1399" s="228"/>
      <c r="D1399" s="228"/>
      <c r="E1399" s="226"/>
      <c r="F1399" s="228"/>
      <c r="G1399" s="228"/>
      <c r="H1399" s="228"/>
      <c r="I1399" s="228"/>
    </row>
    <row r="1400">
      <c r="A1400" s="228"/>
      <c r="B1400" s="229"/>
      <c r="C1400" s="228"/>
      <c r="D1400" s="228"/>
      <c r="E1400" s="226"/>
      <c r="F1400" s="228"/>
      <c r="G1400" s="228"/>
      <c r="H1400" s="228"/>
      <c r="I1400" s="228"/>
    </row>
    <row r="1401">
      <c r="A1401" s="228"/>
      <c r="B1401" s="229"/>
      <c r="C1401" s="228"/>
      <c r="D1401" s="228"/>
      <c r="E1401" s="226"/>
      <c r="F1401" s="228"/>
      <c r="G1401" s="228"/>
      <c r="H1401" s="228"/>
      <c r="I1401" s="228"/>
    </row>
    <row r="1402">
      <c r="A1402" s="228"/>
      <c r="B1402" s="229"/>
      <c r="C1402" s="228"/>
      <c r="D1402" s="228"/>
      <c r="E1402" s="226"/>
      <c r="F1402" s="228"/>
      <c r="G1402" s="228"/>
      <c r="H1402" s="228"/>
      <c r="I1402" s="228"/>
    </row>
    <row r="1403">
      <c r="A1403" s="228"/>
      <c r="B1403" s="229"/>
      <c r="C1403" s="228"/>
      <c r="D1403" s="228"/>
      <c r="E1403" s="226"/>
      <c r="F1403" s="228"/>
      <c r="G1403" s="228"/>
      <c r="H1403" s="228"/>
      <c r="I1403" s="228"/>
    </row>
    <row r="1404">
      <c r="A1404" s="228"/>
      <c r="B1404" s="229"/>
      <c r="C1404" s="228"/>
      <c r="D1404" s="228"/>
      <c r="E1404" s="226"/>
      <c r="F1404" s="228"/>
      <c r="G1404" s="228"/>
      <c r="H1404" s="228"/>
      <c r="I1404" s="228"/>
    </row>
    <row r="1405">
      <c r="A1405" s="228"/>
      <c r="B1405" s="229"/>
      <c r="C1405" s="228"/>
      <c r="D1405" s="228"/>
      <c r="E1405" s="226"/>
      <c r="F1405" s="228"/>
      <c r="G1405" s="228"/>
      <c r="H1405" s="228"/>
      <c r="I1405" s="228"/>
    </row>
    <row r="1406">
      <c r="A1406" s="228"/>
      <c r="B1406" s="229"/>
      <c r="C1406" s="228"/>
      <c r="D1406" s="228"/>
      <c r="E1406" s="226"/>
      <c r="F1406" s="228"/>
      <c r="G1406" s="228"/>
      <c r="H1406" s="228"/>
      <c r="I1406" s="228"/>
    </row>
    <row r="1407">
      <c r="A1407" s="228"/>
      <c r="B1407" s="229"/>
      <c r="C1407" s="228"/>
      <c r="D1407" s="228"/>
      <c r="E1407" s="226"/>
      <c r="F1407" s="228"/>
      <c r="G1407" s="228"/>
      <c r="H1407" s="228"/>
      <c r="I1407" s="228"/>
    </row>
    <row r="1408">
      <c r="A1408" s="228"/>
      <c r="B1408" s="229"/>
      <c r="C1408" s="228"/>
      <c r="D1408" s="228"/>
      <c r="E1408" s="226"/>
      <c r="F1408" s="228"/>
      <c r="G1408" s="228"/>
      <c r="H1408" s="228"/>
      <c r="I1408" s="228"/>
    </row>
    <row r="1409">
      <c r="A1409" s="228"/>
      <c r="B1409" s="229"/>
      <c r="C1409" s="228"/>
      <c r="D1409" s="228"/>
      <c r="E1409" s="226"/>
      <c r="F1409" s="228"/>
      <c r="G1409" s="228"/>
      <c r="H1409" s="228"/>
      <c r="I1409" s="228"/>
    </row>
    <row r="1410">
      <c r="A1410" s="228"/>
      <c r="B1410" s="229"/>
      <c r="C1410" s="228"/>
      <c r="D1410" s="228"/>
      <c r="E1410" s="226"/>
      <c r="F1410" s="228"/>
      <c r="G1410" s="228"/>
      <c r="H1410" s="228"/>
      <c r="I1410" s="228"/>
    </row>
    <row r="1411">
      <c r="A1411" s="228"/>
      <c r="B1411" s="229"/>
      <c r="C1411" s="228"/>
      <c r="D1411" s="228"/>
      <c r="E1411" s="226"/>
      <c r="F1411" s="228"/>
      <c r="G1411" s="228"/>
      <c r="H1411" s="228"/>
      <c r="I1411" s="228"/>
    </row>
    <row r="1412">
      <c r="A1412" s="228"/>
      <c r="B1412" s="229"/>
      <c r="C1412" s="228"/>
      <c r="D1412" s="228"/>
      <c r="E1412" s="226"/>
      <c r="F1412" s="228"/>
      <c r="G1412" s="228"/>
      <c r="H1412" s="228"/>
      <c r="I1412" s="228"/>
    </row>
    <row r="1413">
      <c r="A1413" s="228"/>
      <c r="B1413" s="229"/>
      <c r="C1413" s="228"/>
      <c r="D1413" s="228"/>
      <c r="E1413" s="226"/>
      <c r="F1413" s="228"/>
      <c r="G1413" s="228"/>
      <c r="H1413" s="228"/>
      <c r="I1413" s="228"/>
    </row>
    <row r="1414">
      <c r="A1414" s="228"/>
      <c r="B1414" s="229"/>
      <c r="C1414" s="228"/>
      <c r="D1414" s="228"/>
      <c r="E1414" s="226"/>
      <c r="F1414" s="228"/>
      <c r="G1414" s="228"/>
      <c r="H1414" s="228"/>
      <c r="I1414" s="228"/>
    </row>
    <row r="1415">
      <c r="A1415" s="228"/>
      <c r="B1415" s="229"/>
      <c r="C1415" s="228"/>
      <c r="D1415" s="228"/>
      <c r="E1415" s="226"/>
      <c r="F1415" s="228"/>
      <c r="G1415" s="228"/>
      <c r="H1415" s="228"/>
      <c r="I1415" s="228"/>
    </row>
    <row r="1416">
      <c r="A1416" s="228"/>
      <c r="B1416" s="229"/>
      <c r="C1416" s="228"/>
      <c r="D1416" s="228"/>
      <c r="E1416" s="226"/>
      <c r="F1416" s="228"/>
      <c r="G1416" s="228"/>
      <c r="H1416" s="228"/>
      <c r="I1416" s="228"/>
    </row>
    <row r="1417">
      <c r="A1417" s="228"/>
      <c r="B1417" s="229"/>
      <c r="C1417" s="228"/>
      <c r="D1417" s="228"/>
      <c r="E1417" s="226"/>
      <c r="F1417" s="228"/>
      <c r="G1417" s="228"/>
      <c r="H1417" s="228"/>
      <c r="I1417" s="228"/>
    </row>
    <row r="1418">
      <c r="A1418" s="228"/>
      <c r="B1418" s="229"/>
      <c r="C1418" s="228"/>
      <c r="D1418" s="228"/>
      <c r="E1418" s="226"/>
      <c r="F1418" s="228"/>
      <c r="G1418" s="228"/>
      <c r="H1418" s="228"/>
      <c r="I1418" s="228"/>
    </row>
    <row r="1419">
      <c r="A1419" s="228"/>
      <c r="B1419" s="229"/>
      <c r="C1419" s="228"/>
      <c r="D1419" s="228"/>
      <c r="E1419" s="226"/>
      <c r="F1419" s="228"/>
      <c r="G1419" s="228"/>
      <c r="H1419" s="228"/>
      <c r="I1419" s="228"/>
    </row>
    <row r="1420">
      <c r="A1420" s="228"/>
      <c r="B1420" s="229"/>
      <c r="C1420" s="228"/>
      <c r="D1420" s="228"/>
      <c r="E1420" s="226"/>
      <c r="F1420" s="228"/>
      <c r="G1420" s="228"/>
      <c r="H1420" s="228"/>
      <c r="I1420" s="228"/>
    </row>
    <row r="1421">
      <c r="A1421" s="228"/>
      <c r="B1421" s="229"/>
      <c r="C1421" s="228"/>
      <c r="D1421" s="228"/>
      <c r="E1421" s="226"/>
      <c r="F1421" s="228"/>
      <c r="G1421" s="228"/>
      <c r="H1421" s="228"/>
      <c r="I1421" s="228"/>
    </row>
    <row r="1422">
      <c r="A1422" s="228"/>
      <c r="B1422" s="229"/>
      <c r="C1422" s="228"/>
      <c r="D1422" s="228"/>
      <c r="E1422" s="226"/>
      <c r="F1422" s="228"/>
      <c r="G1422" s="228"/>
      <c r="H1422" s="228"/>
      <c r="I1422" s="228"/>
    </row>
    <row r="1423">
      <c r="A1423" s="228"/>
      <c r="B1423" s="229"/>
      <c r="C1423" s="228"/>
      <c r="D1423" s="228"/>
      <c r="E1423" s="226"/>
      <c r="F1423" s="228"/>
      <c r="G1423" s="228"/>
      <c r="H1423" s="228"/>
      <c r="I1423" s="228"/>
    </row>
    <row r="1424">
      <c r="A1424" s="228"/>
      <c r="B1424" s="229"/>
      <c r="C1424" s="228"/>
      <c r="D1424" s="228"/>
      <c r="E1424" s="226"/>
      <c r="F1424" s="228"/>
      <c r="G1424" s="228"/>
      <c r="H1424" s="228"/>
      <c r="I1424" s="228"/>
    </row>
    <row r="1425">
      <c r="A1425" s="228"/>
      <c r="B1425" s="229"/>
      <c r="C1425" s="228"/>
      <c r="D1425" s="228"/>
      <c r="E1425" s="226"/>
      <c r="F1425" s="228"/>
      <c r="G1425" s="228"/>
      <c r="H1425" s="228"/>
      <c r="I1425" s="228"/>
    </row>
    <row r="1426">
      <c r="A1426" s="228"/>
      <c r="B1426" s="229"/>
      <c r="C1426" s="228"/>
      <c r="D1426" s="228"/>
      <c r="E1426" s="226"/>
      <c r="F1426" s="228"/>
      <c r="G1426" s="228"/>
      <c r="H1426" s="228"/>
      <c r="I1426" s="228"/>
    </row>
    <row r="1427">
      <c r="A1427" s="228"/>
      <c r="B1427" s="229"/>
      <c r="C1427" s="228"/>
      <c r="D1427" s="228"/>
      <c r="E1427" s="226"/>
      <c r="F1427" s="228"/>
      <c r="G1427" s="228"/>
      <c r="H1427" s="228"/>
      <c r="I1427" s="228"/>
    </row>
    <row r="1428">
      <c r="A1428" s="228"/>
      <c r="B1428" s="229"/>
      <c r="C1428" s="228"/>
      <c r="D1428" s="228"/>
      <c r="E1428" s="226"/>
      <c r="F1428" s="228"/>
      <c r="G1428" s="228"/>
      <c r="H1428" s="228"/>
      <c r="I1428" s="228"/>
    </row>
    <row r="1429">
      <c r="A1429" s="228"/>
      <c r="B1429" s="229"/>
      <c r="C1429" s="228"/>
      <c r="D1429" s="228"/>
      <c r="E1429" s="226"/>
      <c r="F1429" s="228"/>
      <c r="G1429" s="228"/>
      <c r="H1429" s="228"/>
      <c r="I1429" s="228"/>
    </row>
    <row r="1430">
      <c r="A1430" s="228"/>
      <c r="B1430" s="229"/>
      <c r="C1430" s="228"/>
      <c r="D1430" s="228"/>
      <c r="E1430" s="226"/>
      <c r="F1430" s="228"/>
      <c r="G1430" s="228"/>
      <c r="H1430" s="228"/>
      <c r="I1430" s="228"/>
    </row>
    <row r="1431">
      <c r="A1431" s="228"/>
      <c r="B1431" s="229"/>
      <c r="C1431" s="228"/>
      <c r="D1431" s="228"/>
      <c r="E1431" s="226"/>
      <c r="F1431" s="228"/>
      <c r="G1431" s="228"/>
      <c r="H1431" s="228"/>
      <c r="I1431" s="228"/>
    </row>
    <row r="1432">
      <c r="A1432" s="228"/>
      <c r="B1432" s="229"/>
      <c r="C1432" s="228"/>
      <c r="D1432" s="228"/>
      <c r="E1432" s="226"/>
      <c r="F1432" s="228"/>
      <c r="G1432" s="228"/>
      <c r="H1432" s="228"/>
      <c r="I1432" s="228"/>
    </row>
    <row r="1433">
      <c r="A1433" s="228"/>
      <c r="B1433" s="229"/>
      <c r="C1433" s="228"/>
      <c r="D1433" s="228"/>
      <c r="E1433" s="226"/>
      <c r="F1433" s="228"/>
      <c r="G1433" s="228"/>
      <c r="H1433" s="228"/>
      <c r="I1433" s="228"/>
    </row>
    <row r="1434">
      <c r="A1434" s="228"/>
      <c r="B1434" s="229"/>
      <c r="C1434" s="228"/>
      <c r="D1434" s="228"/>
      <c r="E1434" s="226"/>
      <c r="F1434" s="228"/>
      <c r="G1434" s="228"/>
      <c r="H1434" s="228"/>
      <c r="I1434" s="228"/>
    </row>
    <row r="1435">
      <c r="A1435" s="228"/>
      <c r="B1435" s="229"/>
      <c r="C1435" s="228"/>
      <c r="D1435" s="228"/>
      <c r="E1435" s="226"/>
      <c r="F1435" s="228"/>
      <c r="G1435" s="228"/>
      <c r="H1435" s="228"/>
      <c r="I1435" s="228"/>
    </row>
    <row r="1436">
      <c r="A1436" s="228"/>
      <c r="B1436" s="229"/>
      <c r="C1436" s="228"/>
      <c r="D1436" s="228"/>
      <c r="E1436" s="226"/>
      <c r="F1436" s="228"/>
      <c r="G1436" s="228"/>
      <c r="H1436" s="228"/>
      <c r="I1436" s="228"/>
    </row>
    <row r="1437">
      <c r="A1437" s="228"/>
      <c r="B1437" s="229"/>
      <c r="C1437" s="228"/>
      <c r="D1437" s="228"/>
      <c r="E1437" s="226"/>
      <c r="F1437" s="228"/>
      <c r="G1437" s="228"/>
      <c r="H1437" s="228"/>
      <c r="I1437" s="228"/>
    </row>
    <row r="1438">
      <c r="A1438" s="228"/>
      <c r="B1438" s="229"/>
      <c r="C1438" s="228"/>
      <c r="D1438" s="228"/>
      <c r="E1438" s="226"/>
      <c r="F1438" s="228"/>
      <c r="G1438" s="228"/>
      <c r="H1438" s="228"/>
      <c r="I1438" s="228"/>
    </row>
    <row r="1439">
      <c r="A1439" s="228"/>
      <c r="B1439" s="229"/>
      <c r="C1439" s="228"/>
      <c r="D1439" s="228"/>
      <c r="E1439" s="226"/>
      <c r="F1439" s="228"/>
      <c r="G1439" s="228"/>
      <c r="H1439" s="228"/>
      <c r="I1439" s="228"/>
    </row>
    <row r="1440">
      <c r="A1440" s="228"/>
      <c r="B1440" s="229"/>
      <c r="C1440" s="228"/>
      <c r="D1440" s="228"/>
      <c r="E1440" s="226"/>
      <c r="F1440" s="228"/>
      <c r="G1440" s="228"/>
      <c r="H1440" s="228"/>
      <c r="I1440" s="228"/>
    </row>
    <row r="1441">
      <c r="A1441" s="228"/>
      <c r="B1441" s="229"/>
      <c r="C1441" s="228"/>
      <c r="D1441" s="228"/>
      <c r="E1441" s="226"/>
      <c r="F1441" s="228"/>
      <c r="G1441" s="228"/>
      <c r="H1441" s="228"/>
      <c r="I1441" s="228"/>
    </row>
    <row r="1442">
      <c r="A1442" s="228"/>
      <c r="B1442" s="229"/>
      <c r="C1442" s="228"/>
      <c r="D1442" s="228"/>
      <c r="E1442" s="226"/>
      <c r="F1442" s="228"/>
      <c r="G1442" s="228"/>
      <c r="H1442" s="228"/>
      <c r="I1442" s="228"/>
    </row>
    <row r="1443">
      <c r="A1443" s="228"/>
      <c r="B1443" s="229"/>
      <c r="C1443" s="228"/>
      <c r="D1443" s="228"/>
      <c r="E1443" s="226"/>
      <c r="F1443" s="228"/>
      <c r="G1443" s="228"/>
      <c r="H1443" s="228"/>
      <c r="I1443" s="228"/>
    </row>
    <row r="1444">
      <c r="A1444" s="228"/>
      <c r="B1444" s="229"/>
      <c r="C1444" s="228"/>
      <c r="D1444" s="228"/>
      <c r="E1444" s="226"/>
      <c r="F1444" s="228"/>
      <c r="G1444" s="228"/>
      <c r="H1444" s="228"/>
      <c r="I1444" s="228"/>
    </row>
    <row r="1445">
      <c r="A1445" s="228"/>
      <c r="B1445" s="229"/>
      <c r="C1445" s="228"/>
      <c r="D1445" s="228"/>
      <c r="E1445" s="226"/>
      <c r="F1445" s="228"/>
      <c r="G1445" s="228"/>
      <c r="H1445" s="228"/>
      <c r="I1445" s="228"/>
    </row>
    <row r="1446">
      <c r="A1446" s="228"/>
      <c r="B1446" s="229"/>
      <c r="C1446" s="228"/>
      <c r="D1446" s="228"/>
      <c r="E1446" s="226"/>
      <c r="F1446" s="228"/>
      <c r="G1446" s="228"/>
      <c r="H1446" s="228"/>
      <c r="I1446" s="228"/>
    </row>
    <row r="1447">
      <c r="A1447" s="228"/>
      <c r="B1447" s="229"/>
      <c r="C1447" s="228"/>
      <c r="D1447" s="228"/>
      <c r="E1447" s="226"/>
      <c r="F1447" s="228"/>
      <c r="G1447" s="228"/>
      <c r="H1447" s="228"/>
      <c r="I1447" s="228"/>
    </row>
    <row r="1448">
      <c r="A1448" s="228"/>
      <c r="B1448" s="229"/>
      <c r="C1448" s="228"/>
      <c r="D1448" s="228"/>
      <c r="E1448" s="226"/>
      <c r="F1448" s="228"/>
      <c r="G1448" s="228"/>
      <c r="H1448" s="228"/>
      <c r="I1448" s="228"/>
    </row>
    <row r="1449">
      <c r="A1449" s="228"/>
      <c r="B1449" s="229"/>
      <c r="C1449" s="228"/>
      <c r="D1449" s="228"/>
      <c r="E1449" s="226"/>
      <c r="F1449" s="228"/>
      <c r="G1449" s="228"/>
      <c r="H1449" s="228"/>
      <c r="I1449" s="228"/>
    </row>
    <row r="1450">
      <c r="A1450" s="228"/>
      <c r="B1450" s="229"/>
      <c r="C1450" s="228"/>
      <c r="D1450" s="228"/>
      <c r="E1450" s="226"/>
      <c r="F1450" s="228"/>
      <c r="G1450" s="228"/>
      <c r="H1450" s="228"/>
      <c r="I1450" s="228"/>
    </row>
    <row r="1451">
      <c r="A1451" s="228"/>
      <c r="B1451" s="229"/>
      <c r="C1451" s="228"/>
      <c r="D1451" s="228"/>
      <c r="E1451" s="226"/>
      <c r="F1451" s="228"/>
      <c r="G1451" s="228"/>
      <c r="H1451" s="228"/>
      <c r="I1451" s="228"/>
    </row>
    <row r="1452">
      <c r="A1452" s="228"/>
      <c r="B1452" s="229"/>
      <c r="C1452" s="228"/>
      <c r="D1452" s="228"/>
      <c r="E1452" s="226"/>
      <c r="F1452" s="228"/>
      <c r="G1452" s="228"/>
      <c r="H1452" s="228"/>
      <c r="I1452" s="228"/>
    </row>
    <row r="1453">
      <c r="A1453" s="228"/>
      <c r="B1453" s="229"/>
      <c r="C1453" s="228"/>
      <c r="D1453" s="228"/>
      <c r="E1453" s="226"/>
      <c r="F1453" s="228"/>
      <c r="G1453" s="228"/>
      <c r="H1453" s="228"/>
      <c r="I1453" s="228"/>
    </row>
    <row r="1454">
      <c r="A1454" s="228"/>
      <c r="B1454" s="229"/>
      <c r="C1454" s="228"/>
      <c r="D1454" s="228"/>
      <c r="E1454" s="226"/>
      <c r="F1454" s="228"/>
      <c r="G1454" s="228"/>
      <c r="H1454" s="228"/>
      <c r="I1454" s="228"/>
    </row>
    <row r="1455">
      <c r="A1455" s="228"/>
      <c r="B1455" s="229"/>
      <c r="C1455" s="228"/>
      <c r="D1455" s="228"/>
      <c r="E1455" s="226"/>
      <c r="F1455" s="228"/>
      <c r="G1455" s="228"/>
      <c r="H1455" s="228"/>
      <c r="I1455" s="228"/>
    </row>
    <row r="1456">
      <c r="A1456" s="228"/>
      <c r="B1456" s="229"/>
      <c r="C1456" s="228"/>
      <c r="D1456" s="228"/>
      <c r="E1456" s="226"/>
      <c r="F1456" s="228"/>
      <c r="G1456" s="228"/>
      <c r="H1456" s="228"/>
      <c r="I1456" s="228"/>
    </row>
    <row r="1457">
      <c r="A1457" s="228"/>
      <c r="B1457" s="229"/>
      <c r="C1457" s="228"/>
      <c r="D1457" s="228"/>
      <c r="E1457" s="226"/>
      <c r="F1457" s="228"/>
      <c r="G1457" s="228"/>
      <c r="H1457" s="228"/>
      <c r="I1457" s="228"/>
    </row>
    <row r="1458">
      <c r="A1458" s="228"/>
      <c r="B1458" s="229"/>
      <c r="C1458" s="228"/>
      <c r="D1458" s="228"/>
      <c r="E1458" s="226"/>
      <c r="F1458" s="228"/>
      <c r="G1458" s="228"/>
      <c r="H1458" s="228"/>
      <c r="I1458" s="228"/>
    </row>
    <row r="1459">
      <c r="A1459" s="228"/>
      <c r="B1459" s="229"/>
      <c r="C1459" s="228"/>
      <c r="D1459" s="228"/>
      <c r="E1459" s="226"/>
      <c r="F1459" s="228"/>
      <c r="G1459" s="228"/>
      <c r="H1459" s="228"/>
      <c r="I1459" s="228"/>
    </row>
    <row r="1460">
      <c r="A1460" s="228"/>
      <c r="B1460" s="229"/>
      <c r="C1460" s="228"/>
      <c r="D1460" s="228"/>
      <c r="E1460" s="226"/>
      <c r="F1460" s="228"/>
      <c r="G1460" s="228"/>
      <c r="H1460" s="228"/>
      <c r="I1460" s="228"/>
    </row>
    <row r="1461">
      <c r="A1461" s="228"/>
      <c r="B1461" s="229"/>
      <c r="C1461" s="228"/>
      <c r="D1461" s="228"/>
      <c r="E1461" s="226"/>
      <c r="F1461" s="228"/>
      <c r="G1461" s="228"/>
      <c r="H1461" s="228"/>
      <c r="I1461" s="228"/>
    </row>
    <row r="1462">
      <c r="A1462" s="228"/>
      <c r="B1462" s="229"/>
      <c r="C1462" s="228"/>
      <c r="D1462" s="228"/>
      <c r="E1462" s="226"/>
      <c r="F1462" s="228"/>
      <c r="G1462" s="228"/>
      <c r="H1462" s="228"/>
      <c r="I1462" s="228"/>
    </row>
    <row r="1463">
      <c r="A1463" s="228"/>
      <c r="B1463" s="229"/>
      <c r="C1463" s="228"/>
      <c r="D1463" s="228"/>
      <c r="E1463" s="226"/>
      <c r="F1463" s="228"/>
      <c r="G1463" s="228"/>
      <c r="H1463" s="228"/>
      <c r="I1463" s="228"/>
    </row>
    <row r="1464">
      <c r="A1464" s="228"/>
      <c r="B1464" s="229"/>
      <c r="C1464" s="228"/>
      <c r="D1464" s="228"/>
      <c r="E1464" s="226"/>
      <c r="F1464" s="228"/>
      <c r="G1464" s="228"/>
      <c r="H1464" s="228"/>
      <c r="I1464" s="228"/>
    </row>
    <row r="1465">
      <c r="A1465" s="228"/>
      <c r="B1465" s="229"/>
      <c r="C1465" s="228"/>
      <c r="D1465" s="228"/>
      <c r="E1465" s="226"/>
      <c r="F1465" s="228"/>
      <c r="G1465" s="228"/>
      <c r="H1465" s="228"/>
      <c r="I1465" s="228"/>
    </row>
    <row r="1466">
      <c r="A1466" s="228"/>
      <c r="B1466" s="229"/>
      <c r="C1466" s="228"/>
      <c r="D1466" s="228"/>
      <c r="E1466" s="226"/>
      <c r="F1466" s="228"/>
      <c r="G1466" s="228"/>
      <c r="H1466" s="228"/>
      <c r="I1466" s="228"/>
    </row>
    <row r="1467">
      <c r="A1467" s="228"/>
      <c r="B1467" s="229"/>
      <c r="C1467" s="228"/>
      <c r="D1467" s="228"/>
      <c r="E1467" s="226"/>
      <c r="F1467" s="228"/>
      <c r="G1467" s="228"/>
      <c r="H1467" s="228"/>
      <c r="I1467" s="228"/>
    </row>
    <row r="1468">
      <c r="A1468" s="228"/>
      <c r="B1468" s="229"/>
      <c r="C1468" s="228"/>
      <c r="D1468" s="228"/>
      <c r="E1468" s="226"/>
      <c r="F1468" s="228"/>
      <c r="G1468" s="228"/>
      <c r="H1468" s="228"/>
      <c r="I1468" s="228"/>
    </row>
    <row r="1469">
      <c r="A1469" s="228"/>
      <c r="B1469" s="229"/>
      <c r="C1469" s="228"/>
      <c r="D1469" s="228"/>
      <c r="E1469" s="226"/>
      <c r="F1469" s="228"/>
      <c r="G1469" s="228"/>
      <c r="H1469" s="228"/>
      <c r="I1469" s="228"/>
    </row>
    <row r="1470">
      <c r="A1470" s="228"/>
      <c r="B1470" s="229"/>
      <c r="C1470" s="228"/>
      <c r="D1470" s="228"/>
      <c r="E1470" s="226"/>
      <c r="F1470" s="228"/>
      <c r="G1470" s="228"/>
      <c r="H1470" s="228"/>
      <c r="I1470" s="228"/>
    </row>
    <row r="1471">
      <c r="A1471" s="228"/>
      <c r="B1471" s="229"/>
      <c r="C1471" s="228"/>
      <c r="D1471" s="228"/>
      <c r="E1471" s="226"/>
      <c r="F1471" s="228"/>
      <c r="G1471" s="228"/>
      <c r="H1471" s="228"/>
      <c r="I1471" s="228"/>
    </row>
    <row r="1472">
      <c r="A1472" s="228"/>
      <c r="B1472" s="229"/>
      <c r="C1472" s="228"/>
      <c r="D1472" s="228"/>
      <c r="E1472" s="226"/>
      <c r="F1472" s="228"/>
      <c r="G1472" s="228"/>
      <c r="H1472" s="228"/>
      <c r="I1472" s="228"/>
    </row>
    <row r="1473">
      <c r="A1473" s="228"/>
      <c r="B1473" s="229"/>
      <c r="C1473" s="228"/>
      <c r="D1473" s="228"/>
      <c r="E1473" s="226"/>
      <c r="F1473" s="228"/>
      <c r="G1473" s="228"/>
      <c r="H1473" s="228"/>
      <c r="I1473" s="228"/>
    </row>
    <row r="1474">
      <c r="A1474" s="228"/>
      <c r="B1474" s="229"/>
      <c r="C1474" s="228"/>
      <c r="D1474" s="228"/>
      <c r="E1474" s="226"/>
      <c r="F1474" s="228"/>
      <c r="G1474" s="228"/>
      <c r="H1474" s="228"/>
      <c r="I1474" s="228"/>
    </row>
    <row r="1475">
      <c r="A1475" s="228"/>
      <c r="B1475" s="229"/>
      <c r="C1475" s="228"/>
      <c r="D1475" s="228"/>
      <c r="E1475" s="226"/>
      <c r="F1475" s="228"/>
      <c r="G1475" s="228"/>
      <c r="H1475" s="228"/>
      <c r="I1475" s="228"/>
    </row>
    <row r="1476">
      <c r="A1476" s="228"/>
      <c r="B1476" s="229"/>
      <c r="C1476" s="228"/>
      <c r="D1476" s="228"/>
      <c r="E1476" s="226"/>
      <c r="F1476" s="228"/>
      <c r="G1476" s="228"/>
      <c r="H1476" s="228"/>
      <c r="I1476" s="228"/>
    </row>
    <row r="1477">
      <c r="A1477" s="228"/>
      <c r="B1477" s="229"/>
      <c r="C1477" s="228"/>
      <c r="D1477" s="228"/>
      <c r="E1477" s="226"/>
      <c r="F1477" s="228"/>
      <c r="G1477" s="228"/>
      <c r="H1477" s="228"/>
      <c r="I1477" s="228"/>
    </row>
    <row r="1478">
      <c r="A1478" s="228"/>
      <c r="B1478" s="229"/>
      <c r="C1478" s="228"/>
      <c r="D1478" s="228"/>
      <c r="E1478" s="226"/>
      <c r="F1478" s="228"/>
      <c r="G1478" s="228"/>
      <c r="H1478" s="228"/>
      <c r="I1478" s="228"/>
    </row>
    <row r="1479">
      <c r="A1479" s="228"/>
      <c r="B1479" s="229"/>
      <c r="C1479" s="228"/>
      <c r="D1479" s="228"/>
      <c r="E1479" s="226"/>
      <c r="F1479" s="228"/>
      <c r="G1479" s="228"/>
      <c r="H1479" s="228"/>
      <c r="I1479" s="228"/>
    </row>
    <row r="1480">
      <c r="A1480" s="228"/>
      <c r="B1480" s="229"/>
      <c r="C1480" s="228"/>
      <c r="D1480" s="228"/>
      <c r="E1480" s="226"/>
      <c r="F1480" s="228"/>
      <c r="G1480" s="228"/>
      <c r="H1480" s="228"/>
      <c r="I1480" s="228"/>
    </row>
    <row r="1481">
      <c r="A1481" s="228"/>
      <c r="B1481" s="229"/>
      <c r="C1481" s="228"/>
      <c r="D1481" s="228"/>
      <c r="E1481" s="226"/>
      <c r="F1481" s="228"/>
      <c r="G1481" s="228"/>
      <c r="H1481" s="228"/>
      <c r="I1481" s="228"/>
    </row>
    <row r="1482">
      <c r="A1482" s="228"/>
      <c r="B1482" s="229"/>
      <c r="C1482" s="228"/>
      <c r="D1482" s="228"/>
      <c r="E1482" s="226"/>
      <c r="F1482" s="228"/>
      <c r="G1482" s="228"/>
      <c r="H1482" s="228"/>
      <c r="I1482" s="228"/>
    </row>
    <row r="1483">
      <c r="A1483" s="228"/>
      <c r="B1483" s="229"/>
      <c r="C1483" s="228"/>
      <c r="D1483" s="228"/>
      <c r="E1483" s="226"/>
      <c r="F1483" s="228"/>
      <c r="G1483" s="228"/>
      <c r="H1483" s="228"/>
      <c r="I1483" s="228"/>
    </row>
    <row r="1484">
      <c r="A1484" s="228"/>
      <c r="B1484" s="229"/>
      <c r="C1484" s="228"/>
      <c r="D1484" s="228"/>
      <c r="E1484" s="226"/>
      <c r="F1484" s="228"/>
      <c r="G1484" s="228"/>
      <c r="H1484" s="228"/>
      <c r="I1484" s="228"/>
    </row>
    <row r="1485">
      <c r="A1485" s="228"/>
      <c r="B1485" s="229"/>
      <c r="C1485" s="228"/>
      <c r="D1485" s="228"/>
      <c r="E1485" s="226"/>
      <c r="F1485" s="228"/>
      <c r="G1485" s="228"/>
      <c r="H1485" s="228"/>
      <c r="I1485" s="228"/>
    </row>
    <row r="1486">
      <c r="A1486" s="228"/>
      <c r="B1486" s="229"/>
      <c r="C1486" s="228"/>
      <c r="D1486" s="228"/>
      <c r="E1486" s="226"/>
      <c r="F1486" s="228"/>
      <c r="G1486" s="228"/>
      <c r="H1486" s="228"/>
      <c r="I1486" s="228"/>
    </row>
    <row r="1487">
      <c r="A1487" s="228"/>
      <c r="B1487" s="229"/>
      <c r="C1487" s="228"/>
      <c r="D1487" s="228"/>
      <c r="E1487" s="226"/>
      <c r="F1487" s="228"/>
      <c r="G1487" s="228"/>
      <c r="H1487" s="228"/>
      <c r="I1487" s="228"/>
    </row>
    <row r="1488">
      <c r="A1488" s="228"/>
      <c r="B1488" s="229"/>
      <c r="C1488" s="228"/>
      <c r="D1488" s="228"/>
      <c r="E1488" s="226"/>
      <c r="F1488" s="228"/>
      <c r="G1488" s="228"/>
      <c r="H1488" s="228"/>
      <c r="I1488" s="228"/>
    </row>
    <row r="1489">
      <c r="A1489" s="228"/>
      <c r="B1489" s="229"/>
      <c r="C1489" s="228"/>
      <c r="D1489" s="228"/>
      <c r="E1489" s="226"/>
      <c r="F1489" s="228"/>
      <c r="G1489" s="228"/>
      <c r="H1489" s="228"/>
      <c r="I1489" s="228"/>
    </row>
    <row r="1490">
      <c r="A1490" s="228"/>
      <c r="B1490" s="229"/>
      <c r="C1490" s="228"/>
      <c r="D1490" s="228"/>
      <c r="E1490" s="226"/>
      <c r="F1490" s="228"/>
      <c r="G1490" s="228"/>
      <c r="H1490" s="228"/>
      <c r="I1490" s="228"/>
    </row>
    <row r="1491">
      <c r="A1491" s="228"/>
      <c r="B1491" s="229"/>
      <c r="C1491" s="228"/>
      <c r="D1491" s="228"/>
      <c r="E1491" s="226"/>
      <c r="F1491" s="228"/>
      <c r="G1491" s="228"/>
      <c r="H1491" s="228"/>
      <c r="I1491" s="228"/>
    </row>
    <row r="1492">
      <c r="A1492" s="228"/>
      <c r="B1492" s="229"/>
      <c r="C1492" s="228"/>
      <c r="D1492" s="228"/>
      <c r="E1492" s="226"/>
      <c r="F1492" s="228"/>
      <c r="G1492" s="228"/>
      <c r="H1492" s="228"/>
      <c r="I1492" s="228"/>
    </row>
    <row r="1493">
      <c r="A1493" s="228"/>
      <c r="B1493" s="229"/>
      <c r="C1493" s="228"/>
      <c r="D1493" s="228"/>
      <c r="E1493" s="226"/>
      <c r="F1493" s="228"/>
      <c r="G1493" s="228"/>
      <c r="H1493" s="228"/>
      <c r="I1493" s="228"/>
    </row>
    <row r="1494">
      <c r="A1494" s="228"/>
      <c r="B1494" s="229"/>
      <c r="C1494" s="228"/>
      <c r="D1494" s="228"/>
      <c r="E1494" s="226"/>
      <c r="F1494" s="228"/>
      <c r="G1494" s="228"/>
      <c r="H1494" s="228"/>
      <c r="I1494" s="228"/>
    </row>
    <row r="1495">
      <c r="A1495" s="228"/>
      <c r="B1495" s="229"/>
      <c r="C1495" s="228"/>
      <c r="D1495" s="228"/>
      <c r="E1495" s="226"/>
      <c r="F1495" s="228"/>
      <c r="G1495" s="228"/>
      <c r="H1495" s="228"/>
      <c r="I1495" s="228"/>
    </row>
    <row r="1496">
      <c r="A1496" s="228"/>
      <c r="B1496" s="229"/>
      <c r="C1496" s="228"/>
      <c r="D1496" s="228"/>
      <c r="E1496" s="226"/>
      <c r="F1496" s="228"/>
      <c r="G1496" s="228"/>
      <c r="H1496" s="228"/>
      <c r="I1496" s="228"/>
    </row>
    <row r="1497">
      <c r="A1497" s="228"/>
      <c r="B1497" s="229"/>
      <c r="C1497" s="228"/>
      <c r="D1497" s="228"/>
      <c r="E1497" s="226"/>
      <c r="F1497" s="228"/>
      <c r="G1497" s="228"/>
      <c r="H1497" s="228"/>
      <c r="I1497" s="228"/>
    </row>
    <row r="1498">
      <c r="A1498" s="228"/>
      <c r="B1498" s="229"/>
      <c r="C1498" s="228"/>
      <c r="D1498" s="228"/>
      <c r="E1498" s="226"/>
      <c r="F1498" s="228"/>
      <c r="G1498" s="228"/>
      <c r="H1498" s="228"/>
      <c r="I1498" s="228"/>
    </row>
    <row r="1499">
      <c r="A1499" s="228"/>
      <c r="B1499" s="229"/>
      <c r="C1499" s="228"/>
      <c r="D1499" s="228"/>
      <c r="E1499" s="226"/>
      <c r="F1499" s="228"/>
      <c r="G1499" s="228"/>
      <c r="H1499" s="228"/>
      <c r="I1499" s="228"/>
    </row>
    <row r="1500">
      <c r="A1500" s="228"/>
      <c r="B1500" s="229"/>
      <c r="C1500" s="228"/>
      <c r="D1500" s="228"/>
      <c r="E1500" s="226"/>
      <c r="F1500" s="228"/>
      <c r="G1500" s="228"/>
      <c r="H1500" s="228"/>
      <c r="I1500" s="228"/>
    </row>
    <row r="1501">
      <c r="A1501" s="228"/>
      <c r="B1501" s="229"/>
      <c r="C1501" s="228"/>
      <c r="D1501" s="228"/>
      <c r="E1501" s="226"/>
      <c r="F1501" s="228"/>
      <c r="G1501" s="228"/>
      <c r="H1501" s="228"/>
      <c r="I1501" s="228"/>
    </row>
    <row r="1502">
      <c r="A1502" s="228"/>
      <c r="B1502" s="229"/>
      <c r="C1502" s="228"/>
      <c r="D1502" s="228"/>
      <c r="E1502" s="226"/>
      <c r="F1502" s="228"/>
      <c r="G1502" s="228"/>
      <c r="H1502" s="228"/>
      <c r="I1502" s="228"/>
    </row>
    <row r="1503">
      <c r="A1503" s="228"/>
      <c r="B1503" s="229"/>
      <c r="C1503" s="228"/>
      <c r="D1503" s="228"/>
      <c r="E1503" s="226"/>
      <c r="F1503" s="228"/>
      <c r="G1503" s="228"/>
      <c r="H1503" s="228"/>
      <c r="I1503" s="228"/>
    </row>
    <row r="1504">
      <c r="A1504" s="228"/>
      <c r="B1504" s="229"/>
      <c r="C1504" s="228"/>
      <c r="D1504" s="228"/>
      <c r="E1504" s="226"/>
      <c r="F1504" s="228"/>
      <c r="G1504" s="228"/>
      <c r="H1504" s="228"/>
      <c r="I1504" s="228"/>
    </row>
    <row r="1505">
      <c r="A1505" s="228"/>
      <c r="B1505" s="229"/>
      <c r="C1505" s="228"/>
      <c r="D1505" s="228"/>
      <c r="E1505" s="226"/>
      <c r="F1505" s="228"/>
      <c r="G1505" s="228"/>
      <c r="H1505" s="228"/>
      <c r="I1505" s="228"/>
    </row>
    <row r="1506">
      <c r="A1506" s="228"/>
      <c r="B1506" s="229"/>
      <c r="C1506" s="228"/>
      <c r="D1506" s="228"/>
      <c r="E1506" s="226"/>
      <c r="F1506" s="228"/>
      <c r="G1506" s="228"/>
      <c r="H1506" s="228"/>
      <c r="I1506" s="228"/>
    </row>
    <row r="1507">
      <c r="A1507" s="228"/>
      <c r="B1507" s="229"/>
      <c r="C1507" s="228"/>
      <c r="D1507" s="228"/>
      <c r="E1507" s="226"/>
      <c r="F1507" s="228"/>
      <c r="G1507" s="228"/>
      <c r="H1507" s="228"/>
      <c r="I1507" s="228"/>
    </row>
    <row r="1508">
      <c r="A1508" s="228"/>
      <c r="B1508" s="229"/>
      <c r="C1508" s="228"/>
      <c r="D1508" s="228"/>
      <c r="E1508" s="226"/>
      <c r="F1508" s="228"/>
      <c r="G1508" s="228"/>
      <c r="H1508" s="228"/>
      <c r="I1508" s="228"/>
    </row>
    <row r="1509">
      <c r="A1509" s="228"/>
      <c r="B1509" s="229"/>
      <c r="C1509" s="228"/>
      <c r="D1509" s="228"/>
      <c r="E1509" s="226"/>
      <c r="F1509" s="228"/>
      <c r="G1509" s="228"/>
      <c r="H1509" s="228"/>
      <c r="I1509" s="228"/>
    </row>
    <row r="1510">
      <c r="A1510" s="228"/>
      <c r="B1510" s="229"/>
      <c r="C1510" s="228"/>
      <c r="D1510" s="228"/>
      <c r="E1510" s="226"/>
      <c r="F1510" s="228"/>
      <c r="G1510" s="228"/>
      <c r="H1510" s="228"/>
      <c r="I1510" s="228"/>
    </row>
    <row r="1511">
      <c r="A1511" s="228"/>
      <c r="B1511" s="229"/>
      <c r="C1511" s="228"/>
      <c r="D1511" s="228"/>
      <c r="E1511" s="226"/>
      <c r="F1511" s="228"/>
      <c r="G1511" s="228"/>
      <c r="H1511" s="228"/>
      <c r="I1511" s="228"/>
    </row>
    <row r="1512">
      <c r="A1512" s="228"/>
      <c r="B1512" s="229"/>
      <c r="C1512" s="228"/>
      <c r="D1512" s="228"/>
      <c r="E1512" s="226"/>
      <c r="F1512" s="228"/>
      <c r="G1512" s="228"/>
      <c r="H1512" s="228"/>
      <c r="I1512" s="228"/>
    </row>
    <row r="1513">
      <c r="A1513" s="228"/>
      <c r="B1513" s="229"/>
      <c r="C1513" s="228"/>
      <c r="D1513" s="228"/>
      <c r="E1513" s="226"/>
      <c r="F1513" s="228"/>
      <c r="G1513" s="228"/>
      <c r="H1513" s="228"/>
      <c r="I1513" s="228"/>
    </row>
    <row r="1514">
      <c r="A1514" s="228"/>
      <c r="B1514" s="229"/>
      <c r="C1514" s="228"/>
      <c r="D1514" s="228"/>
      <c r="E1514" s="226"/>
      <c r="F1514" s="228"/>
      <c r="G1514" s="228"/>
      <c r="H1514" s="228"/>
      <c r="I1514" s="228"/>
    </row>
    <row r="1515">
      <c r="A1515" s="228"/>
      <c r="B1515" s="229"/>
      <c r="C1515" s="228"/>
      <c r="D1515" s="228"/>
      <c r="E1515" s="226"/>
      <c r="F1515" s="228"/>
      <c r="G1515" s="228"/>
      <c r="H1515" s="228"/>
      <c r="I1515" s="228"/>
    </row>
    <row r="1516">
      <c r="A1516" s="228"/>
      <c r="B1516" s="229"/>
      <c r="C1516" s="228"/>
      <c r="D1516" s="228"/>
      <c r="E1516" s="226"/>
      <c r="F1516" s="228"/>
      <c r="G1516" s="228"/>
      <c r="H1516" s="228"/>
      <c r="I1516" s="228"/>
    </row>
    <row r="1517">
      <c r="A1517" s="228"/>
      <c r="B1517" s="229"/>
      <c r="C1517" s="228"/>
      <c r="D1517" s="228"/>
      <c r="E1517" s="226"/>
      <c r="F1517" s="228"/>
      <c r="G1517" s="228"/>
      <c r="H1517" s="228"/>
      <c r="I1517" s="228"/>
    </row>
    <row r="1518">
      <c r="A1518" s="228"/>
      <c r="B1518" s="229"/>
      <c r="C1518" s="228"/>
      <c r="D1518" s="228"/>
      <c r="E1518" s="226"/>
      <c r="F1518" s="228"/>
      <c r="G1518" s="228"/>
      <c r="H1518" s="228"/>
      <c r="I1518" s="228"/>
    </row>
    <row r="1519">
      <c r="A1519" s="228"/>
      <c r="B1519" s="229"/>
      <c r="C1519" s="228"/>
      <c r="D1519" s="228"/>
      <c r="E1519" s="226"/>
      <c r="F1519" s="228"/>
      <c r="G1519" s="228"/>
      <c r="H1519" s="228"/>
      <c r="I1519" s="228"/>
    </row>
    <row r="1520">
      <c r="A1520" s="228"/>
      <c r="B1520" s="229"/>
      <c r="C1520" s="228"/>
      <c r="D1520" s="228"/>
      <c r="E1520" s="226"/>
      <c r="F1520" s="228"/>
      <c r="G1520" s="228"/>
      <c r="H1520" s="228"/>
      <c r="I1520" s="228"/>
    </row>
    <row r="1521">
      <c r="A1521" s="228"/>
      <c r="B1521" s="229"/>
      <c r="C1521" s="228"/>
      <c r="D1521" s="228"/>
      <c r="E1521" s="226"/>
      <c r="F1521" s="228"/>
      <c r="G1521" s="228"/>
      <c r="H1521" s="228"/>
      <c r="I1521" s="228"/>
    </row>
    <row r="1522">
      <c r="A1522" s="228"/>
      <c r="B1522" s="229"/>
      <c r="C1522" s="228"/>
      <c r="D1522" s="228"/>
      <c r="E1522" s="226"/>
      <c r="F1522" s="228"/>
      <c r="G1522" s="228"/>
      <c r="H1522" s="228"/>
      <c r="I1522" s="228"/>
    </row>
    <row r="1523">
      <c r="A1523" s="228"/>
      <c r="B1523" s="229"/>
      <c r="C1523" s="228"/>
      <c r="D1523" s="228"/>
      <c r="E1523" s="226"/>
      <c r="F1523" s="228"/>
      <c r="G1523" s="228"/>
      <c r="H1523" s="228"/>
      <c r="I1523" s="228"/>
    </row>
    <row r="1524">
      <c r="A1524" s="228"/>
      <c r="B1524" s="229"/>
      <c r="C1524" s="228"/>
      <c r="D1524" s="228"/>
      <c r="E1524" s="226"/>
      <c r="F1524" s="228"/>
      <c r="G1524" s="228"/>
      <c r="H1524" s="228"/>
      <c r="I1524" s="228"/>
    </row>
    <row r="1525">
      <c r="A1525" s="228"/>
      <c r="B1525" s="229"/>
      <c r="C1525" s="228"/>
      <c r="D1525" s="228"/>
      <c r="E1525" s="226"/>
      <c r="F1525" s="228"/>
      <c r="G1525" s="228"/>
      <c r="H1525" s="228"/>
      <c r="I1525" s="228"/>
    </row>
    <row r="1526">
      <c r="A1526" s="228"/>
      <c r="B1526" s="229"/>
      <c r="C1526" s="228"/>
      <c r="D1526" s="228"/>
      <c r="E1526" s="226"/>
      <c r="F1526" s="228"/>
      <c r="G1526" s="228"/>
      <c r="H1526" s="228"/>
      <c r="I1526" s="228"/>
    </row>
    <row r="1527">
      <c r="A1527" s="228"/>
      <c r="B1527" s="229"/>
      <c r="C1527" s="228"/>
      <c r="D1527" s="228"/>
      <c r="E1527" s="226"/>
      <c r="F1527" s="228"/>
      <c r="G1527" s="228"/>
      <c r="H1527" s="228"/>
      <c r="I1527" s="228"/>
    </row>
    <row r="1528">
      <c r="A1528" s="228"/>
      <c r="B1528" s="229"/>
      <c r="C1528" s="228"/>
      <c r="D1528" s="228"/>
      <c r="E1528" s="226"/>
      <c r="F1528" s="228"/>
      <c r="G1528" s="228"/>
      <c r="H1528" s="228"/>
      <c r="I1528" s="228"/>
    </row>
    <row r="1529">
      <c r="A1529" s="228"/>
      <c r="B1529" s="229"/>
      <c r="C1529" s="228"/>
      <c r="D1529" s="228"/>
      <c r="E1529" s="226"/>
      <c r="F1529" s="228"/>
      <c r="G1529" s="228"/>
      <c r="H1529" s="228"/>
      <c r="I1529" s="228"/>
    </row>
    <row r="1530">
      <c r="A1530" s="228"/>
      <c r="B1530" s="229"/>
      <c r="C1530" s="228"/>
      <c r="D1530" s="228"/>
      <c r="E1530" s="226"/>
      <c r="F1530" s="228"/>
      <c r="G1530" s="228"/>
      <c r="H1530" s="228"/>
      <c r="I1530" s="228"/>
    </row>
    <row r="1531">
      <c r="A1531" s="228"/>
      <c r="B1531" s="229"/>
      <c r="C1531" s="228"/>
      <c r="D1531" s="228"/>
      <c r="E1531" s="226"/>
      <c r="F1531" s="228"/>
      <c r="G1531" s="228"/>
      <c r="H1531" s="228"/>
      <c r="I1531" s="228"/>
    </row>
    <row r="1532">
      <c r="A1532" s="228"/>
      <c r="B1532" s="229"/>
      <c r="C1532" s="228"/>
      <c r="D1532" s="228"/>
      <c r="E1532" s="226"/>
      <c r="F1532" s="228"/>
      <c r="G1532" s="228"/>
      <c r="H1532" s="228"/>
      <c r="I1532" s="228"/>
    </row>
    <row r="1533">
      <c r="A1533" s="228"/>
      <c r="B1533" s="229"/>
      <c r="C1533" s="228"/>
      <c r="D1533" s="228"/>
      <c r="E1533" s="226"/>
      <c r="F1533" s="228"/>
      <c r="G1533" s="228"/>
      <c r="H1533" s="228"/>
      <c r="I1533" s="228"/>
    </row>
    <row r="1534">
      <c r="A1534" s="228"/>
      <c r="B1534" s="229"/>
      <c r="C1534" s="228"/>
      <c r="D1534" s="228"/>
      <c r="E1534" s="226"/>
      <c r="F1534" s="228"/>
      <c r="G1534" s="228"/>
      <c r="H1534" s="228"/>
      <c r="I1534" s="228"/>
    </row>
    <row r="1535">
      <c r="A1535" s="228"/>
      <c r="B1535" s="229"/>
      <c r="C1535" s="228"/>
      <c r="D1535" s="228"/>
      <c r="E1535" s="226"/>
      <c r="F1535" s="228"/>
      <c r="G1535" s="228"/>
      <c r="H1535" s="228"/>
      <c r="I1535" s="228"/>
    </row>
    <row r="1536">
      <c r="A1536" s="228"/>
      <c r="B1536" s="229"/>
      <c r="C1536" s="228"/>
      <c r="D1536" s="228"/>
      <c r="E1536" s="226"/>
      <c r="F1536" s="228"/>
      <c r="G1536" s="228"/>
      <c r="H1536" s="228"/>
      <c r="I1536" s="228"/>
    </row>
    <row r="1537">
      <c r="A1537" s="228"/>
      <c r="B1537" s="229"/>
      <c r="C1537" s="228"/>
      <c r="D1537" s="228"/>
      <c r="E1537" s="226"/>
      <c r="F1537" s="228"/>
      <c r="G1537" s="228"/>
      <c r="H1537" s="228"/>
      <c r="I1537" s="228"/>
    </row>
    <row r="1538">
      <c r="A1538" s="228"/>
      <c r="B1538" s="229"/>
      <c r="C1538" s="228"/>
      <c r="D1538" s="228"/>
      <c r="E1538" s="226"/>
      <c r="F1538" s="228"/>
      <c r="G1538" s="228"/>
      <c r="H1538" s="228"/>
      <c r="I1538" s="228"/>
    </row>
    <row r="1539">
      <c r="A1539" s="228"/>
      <c r="B1539" s="229"/>
      <c r="C1539" s="228"/>
      <c r="D1539" s="228"/>
      <c r="E1539" s="226"/>
      <c r="F1539" s="228"/>
      <c r="G1539" s="228"/>
      <c r="H1539" s="228"/>
      <c r="I1539" s="228"/>
    </row>
    <row r="1540">
      <c r="A1540" s="228"/>
      <c r="B1540" s="229"/>
      <c r="C1540" s="228"/>
      <c r="D1540" s="228"/>
      <c r="E1540" s="226"/>
      <c r="F1540" s="228"/>
      <c r="G1540" s="228"/>
      <c r="H1540" s="228"/>
      <c r="I1540" s="228"/>
    </row>
    <row r="1541">
      <c r="A1541" s="228"/>
      <c r="B1541" s="229"/>
      <c r="C1541" s="228"/>
      <c r="D1541" s="228"/>
      <c r="E1541" s="226"/>
      <c r="F1541" s="228"/>
      <c r="G1541" s="228"/>
      <c r="H1541" s="228"/>
      <c r="I1541" s="228"/>
    </row>
    <row r="1542">
      <c r="A1542" s="228"/>
      <c r="B1542" s="229"/>
      <c r="C1542" s="228"/>
      <c r="D1542" s="228"/>
      <c r="E1542" s="226"/>
      <c r="F1542" s="228"/>
      <c r="G1542" s="228"/>
      <c r="H1542" s="228"/>
      <c r="I1542" s="228"/>
    </row>
    <row r="1543">
      <c r="A1543" s="228"/>
      <c r="B1543" s="229"/>
      <c r="C1543" s="228"/>
      <c r="D1543" s="228"/>
      <c r="E1543" s="226"/>
      <c r="F1543" s="228"/>
      <c r="G1543" s="228"/>
      <c r="H1543" s="228"/>
      <c r="I1543" s="228"/>
    </row>
    <row r="1544">
      <c r="A1544" s="228"/>
      <c r="B1544" s="229"/>
      <c r="C1544" s="228"/>
      <c r="D1544" s="228"/>
      <c r="E1544" s="226"/>
      <c r="F1544" s="228"/>
      <c r="G1544" s="228"/>
      <c r="H1544" s="228"/>
      <c r="I1544" s="228"/>
    </row>
    <row r="1545">
      <c r="A1545" s="228"/>
      <c r="B1545" s="229"/>
      <c r="C1545" s="228"/>
      <c r="D1545" s="228"/>
      <c r="E1545" s="226"/>
      <c r="F1545" s="228"/>
      <c r="G1545" s="228"/>
      <c r="H1545" s="228"/>
      <c r="I1545" s="228"/>
    </row>
    <row r="1546">
      <c r="A1546" s="228"/>
      <c r="B1546" s="229"/>
      <c r="C1546" s="228"/>
      <c r="D1546" s="228"/>
      <c r="E1546" s="226"/>
      <c r="F1546" s="228"/>
      <c r="G1546" s="228"/>
      <c r="H1546" s="228"/>
      <c r="I1546" s="228"/>
    </row>
    <row r="1547">
      <c r="A1547" s="228"/>
      <c r="B1547" s="229"/>
      <c r="C1547" s="228"/>
      <c r="D1547" s="228"/>
      <c r="E1547" s="226"/>
      <c r="F1547" s="228"/>
      <c r="G1547" s="228"/>
      <c r="H1547" s="228"/>
      <c r="I1547" s="228"/>
    </row>
    <row r="1548">
      <c r="A1548" s="228"/>
      <c r="B1548" s="229"/>
      <c r="C1548" s="228"/>
      <c r="D1548" s="228"/>
      <c r="E1548" s="226"/>
      <c r="F1548" s="228"/>
      <c r="G1548" s="228"/>
      <c r="H1548" s="228"/>
      <c r="I1548" s="228"/>
    </row>
    <row r="1549">
      <c r="A1549" s="228"/>
      <c r="B1549" s="229"/>
      <c r="C1549" s="228"/>
      <c r="D1549" s="228"/>
      <c r="E1549" s="226"/>
      <c r="F1549" s="228"/>
      <c r="G1549" s="228"/>
      <c r="H1549" s="228"/>
      <c r="I1549" s="228"/>
    </row>
    <row r="1550">
      <c r="A1550" s="228"/>
      <c r="B1550" s="229"/>
      <c r="C1550" s="228"/>
      <c r="D1550" s="228"/>
      <c r="E1550" s="226"/>
      <c r="F1550" s="228"/>
      <c r="G1550" s="228"/>
      <c r="H1550" s="228"/>
      <c r="I1550" s="228"/>
    </row>
    <row r="1551">
      <c r="A1551" s="228"/>
      <c r="B1551" s="229"/>
      <c r="C1551" s="228"/>
      <c r="D1551" s="228"/>
      <c r="E1551" s="226"/>
      <c r="F1551" s="228"/>
      <c r="G1551" s="228"/>
      <c r="H1551" s="228"/>
      <c r="I1551" s="228"/>
    </row>
    <row r="1552">
      <c r="A1552" s="228"/>
      <c r="B1552" s="229"/>
      <c r="C1552" s="228"/>
      <c r="D1552" s="228"/>
      <c r="E1552" s="226"/>
      <c r="F1552" s="228"/>
      <c r="G1552" s="228"/>
      <c r="H1552" s="228"/>
      <c r="I1552" s="228"/>
    </row>
    <row r="1553">
      <c r="A1553" s="228"/>
      <c r="B1553" s="229"/>
      <c r="C1553" s="228"/>
      <c r="D1553" s="228"/>
      <c r="E1553" s="226"/>
      <c r="F1553" s="228"/>
      <c r="G1553" s="228"/>
      <c r="H1553" s="228"/>
      <c r="I1553" s="228"/>
    </row>
    <row r="1554">
      <c r="A1554" s="228"/>
      <c r="B1554" s="229"/>
      <c r="C1554" s="228"/>
      <c r="D1554" s="228"/>
      <c r="E1554" s="226"/>
      <c r="F1554" s="228"/>
      <c r="G1554" s="228"/>
      <c r="H1554" s="228"/>
      <c r="I1554" s="228"/>
    </row>
    <row r="1555">
      <c r="A1555" s="228"/>
      <c r="B1555" s="229"/>
      <c r="C1555" s="228"/>
      <c r="D1555" s="228"/>
      <c r="E1555" s="226"/>
      <c r="F1555" s="228"/>
      <c r="G1555" s="228"/>
      <c r="H1555" s="228"/>
      <c r="I1555" s="228"/>
    </row>
    <row r="1556">
      <c r="A1556" s="228"/>
      <c r="B1556" s="229"/>
      <c r="C1556" s="228"/>
      <c r="D1556" s="228"/>
      <c r="E1556" s="226"/>
      <c r="F1556" s="228"/>
      <c r="G1556" s="228"/>
      <c r="H1556" s="228"/>
      <c r="I1556" s="228"/>
    </row>
    <row r="1557">
      <c r="A1557" s="228"/>
      <c r="B1557" s="229"/>
      <c r="C1557" s="228"/>
      <c r="D1557" s="228"/>
      <c r="E1557" s="226"/>
      <c r="F1557" s="228"/>
      <c r="G1557" s="228"/>
      <c r="H1557" s="228"/>
      <c r="I1557" s="228"/>
    </row>
    <row r="1558">
      <c r="A1558" s="228"/>
      <c r="B1558" s="229"/>
      <c r="C1558" s="228"/>
      <c r="D1558" s="228"/>
      <c r="E1558" s="226"/>
      <c r="F1558" s="228"/>
      <c r="G1558" s="228"/>
      <c r="H1558" s="228"/>
      <c r="I1558" s="228"/>
    </row>
    <row r="1559">
      <c r="A1559" s="228"/>
      <c r="B1559" s="229"/>
      <c r="C1559" s="228"/>
      <c r="D1559" s="228"/>
      <c r="E1559" s="226"/>
      <c r="F1559" s="228"/>
      <c r="G1559" s="228"/>
      <c r="H1559" s="228"/>
      <c r="I1559" s="228"/>
    </row>
    <row r="1560">
      <c r="A1560" s="228"/>
      <c r="B1560" s="229"/>
      <c r="C1560" s="228"/>
      <c r="D1560" s="228"/>
      <c r="E1560" s="226"/>
      <c r="F1560" s="228"/>
      <c r="G1560" s="228"/>
      <c r="H1560" s="228"/>
      <c r="I1560" s="228"/>
    </row>
    <row r="1561">
      <c r="A1561" s="228"/>
      <c r="B1561" s="229"/>
      <c r="C1561" s="228"/>
      <c r="D1561" s="228"/>
      <c r="E1561" s="226"/>
      <c r="F1561" s="228"/>
      <c r="G1561" s="228"/>
      <c r="H1561" s="228"/>
      <c r="I1561" s="228"/>
    </row>
    <row r="1562">
      <c r="A1562" s="228"/>
      <c r="B1562" s="229"/>
      <c r="C1562" s="228"/>
      <c r="D1562" s="228"/>
      <c r="E1562" s="226"/>
      <c r="F1562" s="228"/>
      <c r="G1562" s="228"/>
      <c r="H1562" s="228"/>
      <c r="I1562" s="228"/>
    </row>
    <row r="1563">
      <c r="A1563" s="228"/>
      <c r="B1563" s="229"/>
      <c r="C1563" s="228"/>
      <c r="D1563" s="228"/>
      <c r="E1563" s="226"/>
      <c r="F1563" s="228"/>
      <c r="G1563" s="228"/>
      <c r="H1563" s="228"/>
      <c r="I1563" s="228"/>
    </row>
    <row r="1564">
      <c r="A1564" s="228"/>
      <c r="B1564" s="229"/>
      <c r="C1564" s="228"/>
      <c r="D1564" s="228"/>
      <c r="E1564" s="226"/>
      <c r="F1564" s="228"/>
      <c r="G1564" s="228"/>
      <c r="H1564" s="228"/>
      <c r="I1564" s="228"/>
    </row>
    <row r="1565">
      <c r="A1565" s="228"/>
      <c r="B1565" s="229"/>
      <c r="C1565" s="228"/>
      <c r="D1565" s="228"/>
      <c r="E1565" s="226"/>
      <c r="F1565" s="228"/>
      <c r="G1565" s="228"/>
      <c r="H1565" s="228"/>
      <c r="I1565" s="228"/>
    </row>
    <row r="1566">
      <c r="A1566" s="228"/>
      <c r="B1566" s="229"/>
      <c r="C1566" s="228"/>
      <c r="D1566" s="228"/>
      <c r="E1566" s="226"/>
      <c r="F1566" s="228"/>
      <c r="G1566" s="228"/>
      <c r="H1566" s="228"/>
      <c r="I1566" s="228"/>
    </row>
    <row r="1567">
      <c r="A1567" s="228"/>
      <c r="B1567" s="229"/>
      <c r="C1567" s="228"/>
      <c r="D1567" s="228"/>
      <c r="E1567" s="226"/>
      <c r="F1567" s="228"/>
      <c r="G1567" s="228"/>
      <c r="H1567" s="228"/>
      <c r="I1567" s="228"/>
    </row>
    <row r="1568">
      <c r="A1568" s="228"/>
      <c r="B1568" s="229"/>
      <c r="C1568" s="228"/>
      <c r="D1568" s="228"/>
      <c r="E1568" s="226"/>
      <c r="F1568" s="228"/>
      <c r="G1568" s="228"/>
      <c r="H1568" s="228"/>
      <c r="I1568" s="228"/>
    </row>
    <row r="1569">
      <c r="A1569" s="228"/>
      <c r="B1569" s="229"/>
      <c r="C1569" s="228"/>
      <c r="D1569" s="228"/>
      <c r="E1569" s="226"/>
      <c r="F1569" s="228"/>
      <c r="G1569" s="228"/>
      <c r="H1569" s="228"/>
      <c r="I1569" s="228"/>
    </row>
    <row r="1570">
      <c r="A1570" s="228"/>
      <c r="B1570" s="229"/>
      <c r="C1570" s="228"/>
      <c r="D1570" s="228"/>
      <c r="E1570" s="226"/>
      <c r="F1570" s="228"/>
      <c r="G1570" s="228"/>
      <c r="H1570" s="228"/>
      <c r="I1570" s="228"/>
    </row>
    <row r="1571">
      <c r="A1571" s="228"/>
      <c r="B1571" s="229"/>
      <c r="C1571" s="228"/>
      <c r="D1571" s="228"/>
      <c r="E1571" s="226"/>
      <c r="F1571" s="228"/>
      <c r="G1571" s="228"/>
      <c r="H1571" s="228"/>
      <c r="I1571" s="228"/>
    </row>
    <row r="1572">
      <c r="A1572" s="228"/>
      <c r="B1572" s="229"/>
      <c r="C1572" s="228"/>
      <c r="D1572" s="228"/>
      <c r="E1572" s="226"/>
      <c r="F1572" s="228"/>
      <c r="G1572" s="228"/>
      <c r="H1572" s="228"/>
      <c r="I1572" s="228"/>
    </row>
    <row r="1573">
      <c r="A1573" s="228"/>
      <c r="B1573" s="229"/>
      <c r="C1573" s="228"/>
      <c r="D1573" s="228"/>
      <c r="E1573" s="226"/>
      <c r="F1573" s="228"/>
      <c r="G1573" s="228"/>
      <c r="H1573" s="228"/>
      <c r="I1573" s="228"/>
    </row>
    <row r="1574">
      <c r="A1574" s="228"/>
      <c r="B1574" s="229"/>
      <c r="C1574" s="228"/>
      <c r="D1574" s="228"/>
      <c r="E1574" s="226"/>
      <c r="F1574" s="228"/>
      <c r="G1574" s="228"/>
      <c r="H1574" s="228"/>
      <c r="I1574" s="228"/>
    </row>
    <row r="1575">
      <c r="A1575" s="228"/>
      <c r="B1575" s="229"/>
      <c r="C1575" s="228"/>
      <c r="D1575" s="228"/>
      <c r="E1575" s="226"/>
      <c r="F1575" s="228"/>
      <c r="G1575" s="228"/>
      <c r="H1575" s="228"/>
      <c r="I1575" s="228"/>
    </row>
    <row r="1576">
      <c r="A1576" s="228"/>
      <c r="B1576" s="229"/>
      <c r="C1576" s="228"/>
      <c r="D1576" s="228"/>
      <c r="E1576" s="226"/>
      <c r="F1576" s="228"/>
      <c r="G1576" s="228"/>
      <c r="H1576" s="228"/>
      <c r="I1576" s="228"/>
    </row>
    <row r="1577">
      <c r="A1577" s="228"/>
      <c r="B1577" s="229"/>
      <c r="C1577" s="228"/>
      <c r="D1577" s="228"/>
      <c r="E1577" s="226"/>
      <c r="F1577" s="228"/>
      <c r="G1577" s="228"/>
      <c r="H1577" s="228"/>
      <c r="I1577" s="228"/>
    </row>
    <row r="1578">
      <c r="A1578" s="228"/>
      <c r="B1578" s="229"/>
      <c r="C1578" s="228"/>
      <c r="D1578" s="228"/>
      <c r="E1578" s="226"/>
      <c r="F1578" s="228"/>
      <c r="G1578" s="228"/>
      <c r="H1578" s="228"/>
      <c r="I1578" s="228"/>
    </row>
    <row r="1579">
      <c r="A1579" s="228"/>
      <c r="B1579" s="229"/>
      <c r="C1579" s="228"/>
      <c r="D1579" s="228"/>
      <c r="E1579" s="226"/>
      <c r="F1579" s="228"/>
      <c r="G1579" s="228"/>
      <c r="H1579" s="228"/>
      <c r="I1579" s="228"/>
    </row>
    <row r="1580">
      <c r="A1580" s="228"/>
      <c r="B1580" s="229"/>
      <c r="C1580" s="228"/>
      <c r="D1580" s="228"/>
      <c r="E1580" s="226"/>
      <c r="F1580" s="228"/>
      <c r="G1580" s="228"/>
      <c r="H1580" s="228"/>
      <c r="I1580" s="228"/>
    </row>
    <row r="1581">
      <c r="A1581" s="228"/>
      <c r="B1581" s="229"/>
      <c r="C1581" s="228"/>
      <c r="D1581" s="228"/>
      <c r="E1581" s="226"/>
      <c r="F1581" s="228"/>
      <c r="G1581" s="228"/>
      <c r="H1581" s="228"/>
      <c r="I1581" s="228"/>
    </row>
    <row r="1582">
      <c r="A1582" s="228"/>
      <c r="B1582" s="229"/>
      <c r="C1582" s="228"/>
      <c r="D1582" s="228"/>
      <c r="E1582" s="226"/>
      <c r="F1582" s="228"/>
      <c r="G1582" s="228"/>
      <c r="H1582" s="228"/>
      <c r="I1582" s="228"/>
    </row>
    <row r="1583">
      <c r="A1583" s="228"/>
      <c r="B1583" s="229"/>
      <c r="C1583" s="228"/>
      <c r="D1583" s="228"/>
      <c r="E1583" s="226"/>
      <c r="F1583" s="228"/>
      <c r="G1583" s="228"/>
      <c r="H1583" s="228"/>
      <c r="I1583" s="228"/>
    </row>
    <row r="1584">
      <c r="A1584" s="228"/>
      <c r="B1584" s="229"/>
      <c r="C1584" s="228"/>
      <c r="D1584" s="228"/>
      <c r="E1584" s="226"/>
      <c r="F1584" s="228"/>
      <c r="G1584" s="228"/>
      <c r="H1584" s="228"/>
      <c r="I1584" s="228"/>
    </row>
    <row r="1585">
      <c r="A1585" s="228"/>
      <c r="B1585" s="229"/>
      <c r="C1585" s="228"/>
      <c r="D1585" s="228"/>
      <c r="E1585" s="226"/>
      <c r="F1585" s="228"/>
      <c r="G1585" s="228"/>
      <c r="H1585" s="228"/>
      <c r="I1585" s="228"/>
    </row>
    <row r="1586">
      <c r="A1586" s="228"/>
      <c r="B1586" s="229"/>
      <c r="C1586" s="228"/>
      <c r="D1586" s="228"/>
      <c r="E1586" s="226"/>
      <c r="F1586" s="228"/>
      <c r="G1586" s="228"/>
      <c r="H1586" s="228"/>
      <c r="I1586" s="228"/>
    </row>
    <row r="1587">
      <c r="A1587" s="228"/>
      <c r="B1587" s="229"/>
      <c r="C1587" s="228"/>
      <c r="D1587" s="228"/>
      <c r="E1587" s="226"/>
      <c r="F1587" s="228"/>
      <c r="G1587" s="228"/>
      <c r="H1587" s="228"/>
      <c r="I1587" s="228"/>
    </row>
    <row r="1588">
      <c r="A1588" s="228"/>
      <c r="B1588" s="229"/>
      <c r="C1588" s="228"/>
      <c r="D1588" s="228"/>
      <c r="E1588" s="226"/>
      <c r="F1588" s="228"/>
      <c r="G1588" s="228"/>
      <c r="H1588" s="228"/>
      <c r="I1588" s="228"/>
    </row>
    <row r="1589">
      <c r="A1589" s="228"/>
      <c r="B1589" s="229"/>
      <c r="C1589" s="228"/>
      <c r="D1589" s="228"/>
      <c r="E1589" s="226"/>
      <c r="F1589" s="228"/>
      <c r="G1589" s="228"/>
      <c r="H1589" s="228"/>
      <c r="I1589" s="228"/>
    </row>
    <row r="1590">
      <c r="A1590" s="228"/>
      <c r="B1590" s="229"/>
      <c r="C1590" s="228"/>
      <c r="D1590" s="228"/>
      <c r="E1590" s="226"/>
      <c r="F1590" s="228"/>
      <c r="G1590" s="228"/>
      <c r="H1590" s="228"/>
      <c r="I1590" s="228"/>
    </row>
    <row r="1591">
      <c r="A1591" s="228"/>
      <c r="B1591" s="229"/>
      <c r="C1591" s="228"/>
      <c r="D1591" s="228"/>
      <c r="E1591" s="226"/>
      <c r="F1591" s="228"/>
      <c r="G1591" s="228"/>
      <c r="H1591" s="228"/>
      <c r="I1591" s="228"/>
    </row>
    <row r="1592">
      <c r="A1592" s="228"/>
      <c r="B1592" s="229"/>
      <c r="C1592" s="228"/>
      <c r="D1592" s="228"/>
      <c r="E1592" s="226"/>
      <c r="F1592" s="228"/>
      <c r="G1592" s="228"/>
      <c r="H1592" s="228"/>
      <c r="I1592" s="228"/>
    </row>
    <row r="1593">
      <c r="A1593" s="228"/>
      <c r="B1593" s="229"/>
      <c r="C1593" s="228"/>
      <c r="D1593" s="228"/>
      <c r="E1593" s="226"/>
      <c r="F1593" s="228"/>
      <c r="G1593" s="228"/>
      <c r="H1593" s="228"/>
      <c r="I1593" s="228"/>
    </row>
    <row r="1594">
      <c r="A1594" s="228"/>
      <c r="B1594" s="229"/>
      <c r="C1594" s="228"/>
      <c r="D1594" s="228"/>
      <c r="E1594" s="226"/>
      <c r="F1594" s="228"/>
      <c r="G1594" s="228"/>
      <c r="H1594" s="228"/>
      <c r="I1594" s="228"/>
    </row>
    <row r="1595">
      <c r="A1595" s="228"/>
      <c r="B1595" s="229"/>
      <c r="C1595" s="228"/>
      <c r="D1595" s="228"/>
      <c r="E1595" s="226"/>
      <c r="F1595" s="228"/>
      <c r="G1595" s="228"/>
      <c r="H1595" s="228"/>
      <c r="I1595" s="228"/>
    </row>
    <row r="1596">
      <c r="A1596" s="228"/>
      <c r="B1596" s="229"/>
      <c r="C1596" s="228"/>
      <c r="D1596" s="228"/>
      <c r="E1596" s="226"/>
      <c r="F1596" s="228"/>
      <c r="G1596" s="228"/>
      <c r="H1596" s="228"/>
      <c r="I1596" s="228"/>
    </row>
    <row r="1597">
      <c r="A1597" s="228"/>
      <c r="B1597" s="229"/>
      <c r="C1597" s="228"/>
      <c r="D1597" s="228"/>
      <c r="E1597" s="226"/>
      <c r="F1597" s="228"/>
      <c r="G1597" s="228"/>
      <c r="H1597" s="228"/>
      <c r="I1597" s="228"/>
    </row>
    <row r="1598">
      <c r="A1598" s="228"/>
      <c r="B1598" s="229"/>
      <c r="C1598" s="228"/>
      <c r="D1598" s="228"/>
      <c r="E1598" s="226"/>
      <c r="F1598" s="228"/>
      <c r="G1598" s="228"/>
      <c r="H1598" s="228"/>
      <c r="I1598" s="228"/>
    </row>
    <row r="1599">
      <c r="A1599" s="228"/>
      <c r="B1599" s="229"/>
      <c r="C1599" s="228"/>
      <c r="D1599" s="228"/>
      <c r="E1599" s="226"/>
      <c r="F1599" s="228"/>
      <c r="G1599" s="228"/>
      <c r="H1599" s="228"/>
      <c r="I1599" s="228"/>
    </row>
    <row r="1600">
      <c r="A1600" s="228"/>
      <c r="B1600" s="229"/>
      <c r="C1600" s="228"/>
      <c r="D1600" s="228"/>
      <c r="E1600" s="226"/>
      <c r="F1600" s="228"/>
      <c r="G1600" s="228"/>
      <c r="H1600" s="228"/>
      <c r="I1600" s="228"/>
    </row>
    <row r="1601">
      <c r="A1601" s="228"/>
      <c r="B1601" s="229"/>
      <c r="C1601" s="228"/>
      <c r="D1601" s="228"/>
      <c r="E1601" s="226"/>
      <c r="F1601" s="228"/>
      <c r="G1601" s="228"/>
      <c r="H1601" s="228"/>
      <c r="I1601" s="228"/>
    </row>
    <row r="1602">
      <c r="A1602" s="228"/>
      <c r="B1602" s="229"/>
      <c r="C1602" s="228"/>
      <c r="D1602" s="228"/>
      <c r="E1602" s="226"/>
      <c r="F1602" s="228"/>
      <c r="G1602" s="228"/>
      <c r="H1602" s="228"/>
      <c r="I1602" s="228"/>
    </row>
    <row r="1603">
      <c r="A1603" s="228"/>
      <c r="B1603" s="229"/>
      <c r="C1603" s="228"/>
      <c r="D1603" s="228"/>
      <c r="E1603" s="226"/>
      <c r="F1603" s="228"/>
      <c r="G1603" s="228"/>
      <c r="H1603" s="228"/>
      <c r="I1603" s="228"/>
    </row>
    <row r="1604">
      <c r="A1604" s="228"/>
      <c r="B1604" s="229"/>
      <c r="C1604" s="228"/>
      <c r="D1604" s="228"/>
      <c r="E1604" s="226"/>
      <c r="F1604" s="228"/>
      <c r="G1604" s="228"/>
      <c r="H1604" s="228"/>
      <c r="I1604" s="228"/>
    </row>
    <row r="1605">
      <c r="A1605" s="228"/>
      <c r="B1605" s="229"/>
      <c r="C1605" s="228"/>
      <c r="D1605" s="228"/>
      <c r="E1605" s="226"/>
      <c r="F1605" s="228"/>
      <c r="G1605" s="228"/>
      <c r="H1605" s="228"/>
      <c r="I1605" s="228"/>
    </row>
    <row r="1606">
      <c r="A1606" s="228"/>
      <c r="B1606" s="229"/>
      <c r="C1606" s="228"/>
      <c r="D1606" s="228"/>
      <c r="E1606" s="226"/>
      <c r="F1606" s="228"/>
      <c r="G1606" s="228"/>
      <c r="H1606" s="228"/>
      <c r="I1606" s="228"/>
    </row>
    <row r="1607">
      <c r="A1607" s="228"/>
      <c r="B1607" s="229"/>
      <c r="C1607" s="228"/>
      <c r="D1607" s="228"/>
      <c r="E1607" s="226"/>
      <c r="F1607" s="228"/>
      <c r="G1607" s="228"/>
      <c r="H1607" s="228"/>
      <c r="I1607" s="228"/>
    </row>
    <row r="1608">
      <c r="A1608" s="228"/>
      <c r="B1608" s="229"/>
      <c r="C1608" s="228"/>
      <c r="D1608" s="228"/>
      <c r="E1608" s="226"/>
      <c r="F1608" s="228"/>
      <c r="G1608" s="228"/>
      <c r="H1608" s="228"/>
      <c r="I1608" s="228"/>
    </row>
    <row r="1609">
      <c r="A1609" s="228"/>
      <c r="B1609" s="229"/>
      <c r="C1609" s="228"/>
      <c r="D1609" s="228"/>
      <c r="E1609" s="226"/>
      <c r="F1609" s="228"/>
      <c r="G1609" s="228"/>
      <c r="H1609" s="228"/>
      <c r="I1609" s="228"/>
    </row>
    <row r="1610">
      <c r="A1610" s="228"/>
      <c r="B1610" s="229"/>
      <c r="C1610" s="228"/>
      <c r="D1610" s="228"/>
      <c r="E1610" s="226"/>
      <c r="F1610" s="228"/>
      <c r="G1610" s="228"/>
      <c r="H1610" s="228"/>
      <c r="I1610" s="228"/>
    </row>
    <row r="1611">
      <c r="A1611" s="228"/>
      <c r="B1611" s="229"/>
      <c r="C1611" s="228"/>
      <c r="D1611" s="228"/>
      <c r="E1611" s="226"/>
      <c r="F1611" s="228"/>
      <c r="G1611" s="228"/>
      <c r="H1611" s="228"/>
      <c r="I1611" s="228"/>
    </row>
    <row r="1612">
      <c r="A1612" s="228"/>
      <c r="B1612" s="229"/>
      <c r="C1612" s="228"/>
      <c r="D1612" s="228"/>
      <c r="E1612" s="226"/>
      <c r="F1612" s="228"/>
      <c r="G1612" s="228"/>
      <c r="H1612" s="228"/>
      <c r="I1612" s="228"/>
    </row>
    <row r="1613">
      <c r="A1613" s="228"/>
      <c r="B1613" s="229"/>
      <c r="C1613" s="228"/>
      <c r="D1613" s="228"/>
      <c r="E1613" s="226"/>
      <c r="F1613" s="228"/>
      <c r="G1613" s="228"/>
      <c r="H1613" s="228"/>
      <c r="I1613" s="228"/>
    </row>
    <row r="1614">
      <c r="A1614" s="228"/>
      <c r="B1614" s="229"/>
      <c r="C1614" s="228"/>
      <c r="D1614" s="228"/>
      <c r="E1614" s="226"/>
      <c r="F1614" s="228"/>
      <c r="G1614" s="228"/>
      <c r="H1614" s="228"/>
      <c r="I1614" s="228"/>
    </row>
    <row r="1615">
      <c r="A1615" s="228"/>
      <c r="B1615" s="229"/>
      <c r="C1615" s="228"/>
      <c r="D1615" s="228"/>
      <c r="E1615" s="226"/>
      <c r="F1615" s="228"/>
      <c r="G1615" s="228"/>
      <c r="H1615" s="228"/>
      <c r="I1615" s="228"/>
    </row>
    <row r="1616">
      <c r="A1616" s="228"/>
      <c r="B1616" s="229"/>
      <c r="C1616" s="228"/>
      <c r="D1616" s="228"/>
      <c r="E1616" s="226"/>
      <c r="F1616" s="228"/>
      <c r="G1616" s="228"/>
      <c r="H1616" s="228"/>
      <c r="I1616" s="228"/>
    </row>
    <row r="1617">
      <c r="A1617" s="228"/>
      <c r="B1617" s="229"/>
      <c r="C1617" s="228"/>
      <c r="D1617" s="228"/>
      <c r="E1617" s="226"/>
      <c r="F1617" s="228"/>
      <c r="G1617" s="228"/>
      <c r="H1617" s="228"/>
      <c r="I1617" s="228"/>
    </row>
    <row r="1618">
      <c r="A1618" s="228"/>
      <c r="B1618" s="229"/>
      <c r="C1618" s="228"/>
      <c r="D1618" s="228"/>
      <c r="E1618" s="226"/>
      <c r="F1618" s="228"/>
      <c r="G1618" s="228"/>
      <c r="H1618" s="228"/>
      <c r="I1618" s="228"/>
    </row>
    <row r="1619">
      <c r="A1619" s="228"/>
      <c r="B1619" s="229"/>
      <c r="C1619" s="228"/>
      <c r="D1619" s="228"/>
      <c r="E1619" s="226"/>
      <c r="F1619" s="228"/>
      <c r="G1619" s="228"/>
      <c r="H1619" s="228"/>
      <c r="I1619" s="228"/>
    </row>
    <row r="1620">
      <c r="A1620" s="228"/>
      <c r="B1620" s="229"/>
      <c r="C1620" s="228"/>
      <c r="D1620" s="228"/>
      <c r="E1620" s="226"/>
      <c r="F1620" s="228"/>
      <c r="G1620" s="228"/>
      <c r="H1620" s="228"/>
      <c r="I1620" s="228"/>
    </row>
    <row r="1621">
      <c r="A1621" s="228"/>
      <c r="B1621" s="229"/>
      <c r="C1621" s="228"/>
      <c r="D1621" s="228"/>
      <c r="E1621" s="226"/>
      <c r="F1621" s="228"/>
      <c r="G1621" s="228"/>
      <c r="H1621" s="228"/>
      <c r="I1621" s="228"/>
    </row>
    <row r="1622">
      <c r="A1622" s="228"/>
      <c r="B1622" s="229"/>
      <c r="C1622" s="228"/>
      <c r="D1622" s="228"/>
      <c r="E1622" s="226"/>
      <c r="F1622" s="228"/>
      <c r="G1622" s="228"/>
      <c r="H1622" s="228"/>
      <c r="I1622" s="228"/>
    </row>
    <row r="1623">
      <c r="A1623" s="228"/>
      <c r="B1623" s="229"/>
      <c r="C1623" s="228"/>
      <c r="D1623" s="228"/>
      <c r="E1623" s="226"/>
      <c r="F1623" s="228"/>
      <c r="G1623" s="228"/>
      <c r="H1623" s="228"/>
      <c r="I1623" s="228"/>
    </row>
    <row r="1624">
      <c r="A1624" s="228"/>
      <c r="B1624" s="229"/>
      <c r="C1624" s="228"/>
      <c r="D1624" s="228"/>
      <c r="E1624" s="226"/>
      <c r="F1624" s="228"/>
      <c r="G1624" s="228"/>
      <c r="H1624" s="228"/>
      <c r="I1624" s="228"/>
    </row>
    <row r="1625">
      <c r="A1625" s="228"/>
      <c r="B1625" s="229"/>
      <c r="C1625" s="228"/>
      <c r="D1625" s="228"/>
      <c r="E1625" s="226"/>
      <c r="F1625" s="228"/>
      <c r="G1625" s="228"/>
      <c r="H1625" s="228"/>
      <c r="I1625" s="228"/>
    </row>
    <row r="1626">
      <c r="A1626" s="228"/>
      <c r="B1626" s="229"/>
      <c r="C1626" s="228"/>
      <c r="D1626" s="228"/>
      <c r="E1626" s="226"/>
      <c r="F1626" s="228"/>
      <c r="G1626" s="228"/>
      <c r="H1626" s="228"/>
      <c r="I1626" s="228"/>
    </row>
    <row r="1627">
      <c r="A1627" s="228"/>
      <c r="B1627" s="229"/>
      <c r="C1627" s="228"/>
      <c r="D1627" s="228"/>
      <c r="E1627" s="226"/>
      <c r="F1627" s="228"/>
      <c r="G1627" s="228"/>
      <c r="H1627" s="228"/>
      <c r="I1627" s="228"/>
    </row>
    <row r="1628">
      <c r="A1628" s="228"/>
      <c r="B1628" s="229"/>
      <c r="C1628" s="228"/>
      <c r="D1628" s="228"/>
      <c r="E1628" s="226"/>
      <c r="F1628" s="228"/>
      <c r="G1628" s="228"/>
      <c r="H1628" s="228"/>
      <c r="I1628" s="228"/>
    </row>
    <row r="1629">
      <c r="A1629" s="228"/>
      <c r="B1629" s="229"/>
      <c r="C1629" s="228"/>
      <c r="D1629" s="228"/>
      <c r="E1629" s="226"/>
      <c r="F1629" s="228"/>
      <c r="G1629" s="228"/>
      <c r="H1629" s="228"/>
      <c r="I1629" s="228"/>
    </row>
    <row r="1630">
      <c r="A1630" s="228"/>
      <c r="B1630" s="229"/>
      <c r="C1630" s="228"/>
      <c r="D1630" s="228"/>
      <c r="E1630" s="226"/>
      <c r="F1630" s="228"/>
      <c r="G1630" s="228"/>
      <c r="H1630" s="228"/>
      <c r="I1630" s="228"/>
    </row>
    <row r="1631">
      <c r="A1631" s="228"/>
      <c r="B1631" s="229"/>
      <c r="C1631" s="228"/>
      <c r="D1631" s="228"/>
      <c r="E1631" s="226"/>
      <c r="F1631" s="228"/>
      <c r="G1631" s="228"/>
      <c r="H1631" s="228"/>
      <c r="I1631" s="228"/>
    </row>
    <row r="1632">
      <c r="A1632" s="228"/>
      <c r="B1632" s="229"/>
      <c r="C1632" s="228"/>
      <c r="D1632" s="228"/>
      <c r="E1632" s="226"/>
      <c r="F1632" s="228"/>
      <c r="G1632" s="228"/>
      <c r="H1632" s="228"/>
      <c r="I1632" s="228"/>
    </row>
    <row r="1633">
      <c r="A1633" s="228"/>
      <c r="B1633" s="229"/>
      <c r="C1633" s="228"/>
      <c r="D1633" s="228"/>
      <c r="E1633" s="226"/>
      <c r="F1633" s="228"/>
      <c r="G1633" s="228"/>
      <c r="H1633" s="228"/>
      <c r="I1633" s="228"/>
    </row>
    <row r="1634">
      <c r="A1634" s="228"/>
      <c r="B1634" s="229"/>
      <c r="C1634" s="228"/>
      <c r="D1634" s="228"/>
      <c r="E1634" s="226"/>
      <c r="F1634" s="228"/>
      <c r="G1634" s="228"/>
      <c r="H1634" s="228"/>
      <c r="I1634" s="228"/>
    </row>
    <row r="1635">
      <c r="A1635" s="228"/>
      <c r="B1635" s="229"/>
      <c r="C1635" s="228"/>
      <c r="D1635" s="228"/>
      <c r="E1635" s="226"/>
      <c r="F1635" s="228"/>
      <c r="G1635" s="228"/>
      <c r="H1635" s="228"/>
      <c r="I1635" s="228"/>
    </row>
    <row r="1636">
      <c r="A1636" s="228"/>
      <c r="B1636" s="229"/>
      <c r="C1636" s="228"/>
      <c r="D1636" s="228"/>
      <c r="E1636" s="226"/>
      <c r="F1636" s="228"/>
      <c r="G1636" s="228"/>
      <c r="H1636" s="228"/>
      <c r="I1636" s="228"/>
    </row>
    <row r="1637">
      <c r="A1637" s="228"/>
      <c r="B1637" s="229"/>
      <c r="C1637" s="228"/>
      <c r="D1637" s="228"/>
      <c r="E1637" s="226"/>
      <c r="F1637" s="228"/>
      <c r="G1637" s="228"/>
      <c r="H1637" s="228"/>
      <c r="I1637" s="228"/>
    </row>
    <row r="1638">
      <c r="A1638" s="228"/>
      <c r="B1638" s="229"/>
      <c r="C1638" s="228"/>
      <c r="D1638" s="228"/>
      <c r="E1638" s="226"/>
      <c r="F1638" s="228"/>
      <c r="G1638" s="228"/>
      <c r="H1638" s="228"/>
      <c r="I1638" s="228"/>
    </row>
    <row r="1639">
      <c r="A1639" s="228"/>
      <c r="B1639" s="229"/>
      <c r="C1639" s="228"/>
      <c r="D1639" s="228"/>
      <c r="E1639" s="226"/>
      <c r="F1639" s="228"/>
      <c r="G1639" s="228"/>
      <c r="H1639" s="228"/>
      <c r="I1639" s="228"/>
    </row>
    <row r="1640">
      <c r="A1640" s="228"/>
      <c r="B1640" s="229"/>
      <c r="C1640" s="228"/>
      <c r="D1640" s="228"/>
      <c r="E1640" s="226"/>
      <c r="F1640" s="228"/>
      <c r="G1640" s="228"/>
      <c r="H1640" s="228"/>
      <c r="I1640" s="228"/>
    </row>
    <row r="1641">
      <c r="A1641" s="228"/>
      <c r="B1641" s="229"/>
      <c r="C1641" s="228"/>
      <c r="D1641" s="228"/>
      <c r="E1641" s="226"/>
      <c r="F1641" s="228"/>
      <c r="G1641" s="228"/>
      <c r="H1641" s="228"/>
      <c r="I1641" s="228"/>
    </row>
    <row r="1642">
      <c r="A1642" s="228"/>
      <c r="B1642" s="229"/>
      <c r="C1642" s="228"/>
      <c r="D1642" s="228"/>
      <c r="E1642" s="226"/>
      <c r="F1642" s="228"/>
      <c r="G1642" s="228"/>
      <c r="H1642" s="228"/>
      <c r="I1642" s="228"/>
    </row>
    <row r="1643">
      <c r="A1643" s="228"/>
      <c r="B1643" s="229"/>
      <c r="C1643" s="228"/>
      <c r="D1643" s="228"/>
      <c r="E1643" s="226"/>
      <c r="F1643" s="228"/>
      <c r="G1643" s="228"/>
      <c r="H1643" s="228"/>
      <c r="I1643" s="228"/>
    </row>
    <row r="1644">
      <c r="A1644" s="228"/>
      <c r="B1644" s="229"/>
      <c r="C1644" s="228"/>
      <c r="D1644" s="228"/>
      <c r="E1644" s="226"/>
      <c r="F1644" s="228"/>
      <c r="G1644" s="228"/>
      <c r="H1644" s="228"/>
      <c r="I1644" s="228"/>
    </row>
    <row r="1645">
      <c r="A1645" s="228"/>
      <c r="B1645" s="229"/>
      <c r="C1645" s="228"/>
      <c r="D1645" s="228"/>
      <c r="E1645" s="226"/>
      <c r="F1645" s="228"/>
      <c r="G1645" s="228"/>
      <c r="H1645" s="228"/>
      <c r="I1645" s="228"/>
    </row>
    <row r="1646">
      <c r="A1646" s="228"/>
      <c r="B1646" s="229"/>
      <c r="C1646" s="228"/>
      <c r="D1646" s="228"/>
      <c r="E1646" s="226"/>
      <c r="F1646" s="228"/>
      <c r="G1646" s="228"/>
      <c r="H1646" s="228"/>
      <c r="I1646" s="228"/>
    </row>
    <row r="1647">
      <c r="A1647" s="228"/>
      <c r="B1647" s="229"/>
      <c r="C1647" s="228"/>
      <c r="D1647" s="228"/>
      <c r="E1647" s="226"/>
      <c r="F1647" s="228"/>
      <c r="G1647" s="228"/>
      <c r="H1647" s="228"/>
      <c r="I1647" s="228"/>
    </row>
    <row r="1648">
      <c r="A1648" s="228"/>
      <c r="B1648" s="229"/>
      <c r="C1648" s="228"/>
      <c r="D1648" s="228"/>
      <c r="E1648" s="226"/>
      <c r="F1648" s="228"/>
      <c r="G1648" s="228"/>
      <c r="H1648" s="228"/>
      <c r="I1648" s="228"/>
    </row>
    <row r="1649">
      <c r="A1649" s="228"/>
      <c r="B1649" s="229"/>
      <c r="C1649" s="228"/>
      <c r="D1649" s="228"/>
      <c r="E1649" s="226"/>
      <c r="F1649" s="228"/>
      <c r="G1649" s="228"/>
      <c r="H1649" s="228"/>
      <c r="I1649" s="228"/>
    </row>
    <row r="1650">
      <c r="A1650" s="228"/>
      <c r="B1650" s="229"/>
      <c r="C1650" s="228"/>
      <c r="D1650" s="228"/>
      <c r="E1650" s="226"/>
      <c r="F1650" s="228"/>
      <c r="G1650" s="228"/>
      <c r="H1650" s="228"/>
      <c r="I1650" s="228"/>
    </row>
    <row r="1651">
      <c r="A1651" s="228"/>
      <c r="B1651" s="229"/>
      <c r="C1651" s="228"/>
      <c r="D1651" s="228"/>
      <c r="E1651" s="226"/>
      <c r="F1651" s="228"/>
      <c r="G1651" s="228"/>
      <c r="H1651" s="228"/>
      <c r="I1651" s="228"/>
    </row>
    <row r="1652">
      <c r="A1652" s="228"/>
      <c r="B1652" s="229"/>
      <c r="C1652" s="228"/>
      <c r="D1652" s="228"/>
      <c r="E1652" s="226"/>
      <c r="F1652" s="228"/>
      <c r="G1652" s="228"/>
      <c r="H1652" s="228"/>
      <c r="I1652" s="228"/>
    </row>
    <row r="1653">
      <c r="A1653" s="228"/>
      <c r="B1653" s="229"/>
      <c r="C1653" s="228"/>
      <c r="D1653" s="228"/>
      <c r="E1653" s="226"/>
      <c r="F1653" s="228"/>
      <c r="G1653" s="228"/>
      <c r="H1653" s="228"/>
      <c r="I1653" s="228"/>
    </row>
    <row r="1654">
      <c r="A1654" s="228"/>
      <c r="B1654" s="229"/>
      <c r="C1654" s="228"/>
      <c r="D1654" s="228"/>
      <c r="E1654" s="226"/>
      <c r="F1654" s="228"/>
      <c r="G1654" s="228"/>
      <c r="H1654" s="228"/>
      <c r="I1654" s="228"/>
    </row>
    <row r="1655">
      <c r="A1655" s="228"/>
      <c r="B1655" s="229"/>
      <c r="C1655" s="228"/>
      <c r="D1655" s="228"/>
      <c r="E1655" s="226"/>
      <c r="F1655" s="228"/>
      <c r="G1655" s="228"/>
      <c r="H1655" s="228"/>
      <c r="I1655" s="228"/>
    </row>
    <row r="1656">
      <c r="A1656" s="228"/>
      <c r="B1656" s="229"/>
      <c r="C1656" s="228"/>
      <c r="D1656" s="228"/>
      <c r="E1656" s="226"/>
      <c r="F1656" s="228"/>
      <c r="G1656" s="228"/>
      <c r="H1656" s="228"/>
      <c r="I1656" s="228"/>
    </row>
    <row r="1657">
      <c r="A1657" s="228"/>
      <c r="B1657" s="229"/>
      <c r="C1657" s="228"/>
      <c r="D1657" s="228"/>
      <c r="E1657" s="226"/>
      <c r="F1657" s="228"/>
      <c r="G1657" s="228"/>
      <c r="H1657" s="228"/>
      <c r="I1657" s="228"/>
    </row>
    <row r="1658">
      <c r="A1658" s="228"/>
      <c r="B1658" s="229"/>
      <c r="C1658" s="228"/>
      <c r="D1658" s="228"/>
      <c r="E1658" s="226"/>
      <c r="F1658" s="228"/>
      <c r="G1658" s="228"/>
      <c r="H1658" s="228"/>
      <c r="I1658" s="228"/>
    </row>
    <row r="1659">
      <c r="A1659" s="228"/>
      <c r="B1659" s="229"/>
      <c r="C1659" s="228"/>
      <c r="D1659" s="228"/>
      <c r="E1659" s="226"/>
      <c r="F1659" s="228"/>
      <c r="G1659" s="228"/>
      <c r="H1659" s="228"/>
      <c r="I1659" s="228"/>
    </row>
    <row r="1660">
      <c r="A1660" s="228"/>
      <c r="B1660" s="229"/>
      <c r="C1660" s="228"/>
      <c r="D1660" s="228"/>
      <c r="E1660" s="226"/>
      <c r="F1660" s="228"/>
      <c r="G1660" s="228"/>
      <c r="H1660" s="228"/>
      <c r="I1660" s="228"/>
    </row>
    <row r="1661">
      <c r="A1661" s="228"/>
      <c r="B1661" s="229"/>
      <c r="C1661" s="228"/>
      <c r="D1661" s="228"/>
      <c r="E1661" s="226"/>
      <c r="F1661" s="228"/>
      <c r="G1661" s="228"/>
      <c r="H1661" s="228"/>
      <c r="I1661" s="228"/>
    </row>
    <row r="1662">
      <c r="A1662" s="228"/>
      <c r="B1662" s="229"/>
      <c r="C1662" s="228"/>
      <c r="D1662" s="228"/>
      <c r="E1662" s="226"/>
      <c r="F1662" s="228"/>
      <c r="G1662" s="228"/>
      <c r="H1662" s="228"/>
      <c r="I1662" s="228"/>
    </row>
    <row r="1663">
      <c r="A1663" s="228"/>
      <c r="B1663" s="229"/>
      <c r="C1663" s="228"/>
      <c r="D1663" s="228"/>
      <c r="E1663" s="226"/>
      <c r="F1663" s="228"/>
      <c r="G1663" s="228"/>
      <c r="H1663" s="228"/>
      <c r="I1663" s="228"/>
    </row>
    <row r="1664">
      <c r="A1664" s="228"/>
      <c r="B1664" s="229"/>
      <c r="C1664" s="228"/>
      <c r="D1664" s="228"/>
      <c r="E1664" s="226"/>
      <c r="F1664" s="228"/>
      <c r="G1664" s="228"/>
      <c r="H1664" s="228"/>
      <c r="I1664" s="228"/>
    </row>
    <row r="1665">
      <c r="A1665" s="228"/>
      <c r="B1665" s="229"/>
      <c r="C1665" s="228"/>
      <c r="D1665" s="228"/>
      <c r="E1665" s="226"/>
      <c r="F1665" s="228"/>
      <c r="G1665" s="228"/>
      <c r="H1665" s="228"/>
      <c r="I1665" s="228"/>
    </row>
    <row r="1666">
      <c r="A1666" s="228"/>
      <c r="B1666" s="229"/>
      <c r="C1666" s="228"/>
      <c r="D1666" s="228"/>
      <c r="E1666" s="226"/>
      <c r="F1666" s="228"/>
      <c r="G1666" s="228"/>
      <c r="H1666" s="228"/>
      <c r="I1666" s="228"/>
    </row>
    <row r="1667">
      <c r="A1667" s="228"/>
      <c r="B1667" s="229"/>
      <c r="C1667" s="228"/>
      <c r="D1667" s="228"/>
      <c r="E1667" s="226"/>
      <c r="F1667" s="228"/>
      <c r="G1667" s="228"/>
      <c r="H1667" s="228"/>
      <c r="I1667" s="228"/>
    </row>
    <row r="1668">
      <c r="A1668" s="228"/>
      <c r="B1668" s="229"/>
      <c r="C1668" s="228"/>
      <c r="D1668" s="228"/>
      <c r="E1668" s="226"/>
      <c r="F1668" s="228"/>
      <c r="G1668" s="228"/>
      <c r="H1668" s="228"/>
      <c r="I1668" s="228"/>
    </row>
    <row r="1669">
      <c r="A1669" s="228"/>
      <c r="B1669" s="229"/>
      <c r="C1669" s="228"/>
      <c r="D1669" s="228"/>
      <c r="E1669" s="226"/>
      <c r="F1669" s="228"/>
      <c r="G1669" s="228"/>
      <c r="H1669" s="228"/>
      <c r="I1669" s="228"/>
    </row>
    <row r="1670">
      <c r="A1670" s="228"/>
      <c r="B1670" s="229"/>
      <c r="C1670" s="228"/>
      <c r="D1670" s="228"/>
      <c r="E1670" s="226"/>
      <c r="F1670" s="228"/>
      <c r="G1670" s="228"/>
      <c r="H1670" s="228"/>
      <c r="I1670" s="228"/>
    </row>
    <row r="1671">
      <c r="A1671" s="228"/>
      <c r="B1671" s="229"/>
      <c r="C1671" s="228"/>
      <c r="D1671" s="228"/>
      <c r="E1671" s="226"/>
      <c r="F1671" s="228"/>
      <c r="G1671" s="228"/>
      <c r="H1671" s="228"/>
      <c r="I1671" s="228"/>
    </row>
    <row r="1672">
      <c r="A1672" s="228"/>
      <c r="B1672" s="229"/>
      <c r="C1672" s="228"/>
      <c r="D1672" s="228"/>
      <c r="E1672" s="226"/>
      <c r="F1672" s="228"/>
      <c r="G1672" s="228"/>
      <c r="H1672" s="228"/>
      <c r="I1672" s="228"/>
    </row>
    <row r="1673">
      <c r="A1673" s="228"/>
      <c r="B1673" s="229"/>
      <c r="C1673" s="228"/>
      <c r="D1673" s="228"/>
      <c r="E1673" s="226"/>
      <c r="F1673" s="228"/>
      <c r="G1673" s="228"/>
      <c r="H1673" s="228"/>
      <c r="I1673" s="228"/>
    </row>
    <row r="1674">
      <c r="A1674" s="228"/>
      <c r="B1674" s="229"/>
      <c r="C1674" s="228"/>
      <c r="D1674" s="228"/>
      <c r="E1674" s="226"/>
      <c r="F1674" s="228"/>
      <c r="G1674" s="228"/>
      <c r="H1674" s="228"/>
      <c r="I1674" s="228"/>
    </row>
    <row r="1675">
      <c r="A1675" s="228"/>
      <c r="B1675" s="229"/>
      <c r="C1675" s="228"/>
      <c r="D1675" s="228"/>
      <c r="E1675" s="226"/>
      <c r="F1675" s="228"/>
      <c r="G1675" s="228"/>
      <c r="H1675" s="228"/>
      <c r="I1675" s="228"/>
    </row>
    <row r="1676">
      <c r="A1676" s="228"/>
      <c r="B1676" s="229"/>
      <c r="C1676" s="228"/>
      <c r="D1676" s="228"/>
      <c r="E1676" s="226"/>
      <c r="F1676" s="228"/>
      <c r="G1676" s="228"/>
      <c r="H1676" s="228"/>
      <c r="I1676" s="228"/>
    </row>
    <row r="1677">
      <c r="A1677" s="228"/>
      <c r="B1677" s="229"/>
      <c r="C1677" s="228"/>
      <c r="D1677" s="228"/>
      <c r="E1677" s="226"/>
      <c r="F1677" s="228"/>
      <c r="G1677" s="228"/>
      <c r="H1677" s="228"/>
      <c r="I1677" s="228"/>
    </row>
    <row r="1678">
      <c r="A1678" s="228"/>
      <c r="B1678" s="229"/>
      <c r="C1678" s="228"/>
      <c r="D1678" s="228"/>
      <c r="E1678" s="226"/>
      <c r="F1678" s="228"/>
      <c r="G1678" s="228"/>
      <c r="H1678" s="228"/>
      <c r="I1678" s="228"/>
    </row>
    <row r="1679">
      <c r="A1679" s="228"/>
      <c r="B1679" s="229"/>
      <c r="C1679" s="228"/>
      <c r="D1679" s="228"/>
      <c r="E1679" s="226"/>
      <c r="F1679" s="228"/>
      <c r="G1679" s="228"/>
      <c r="H1679" s="228"/>
      <c r="I1679" s="228"/>
    </row>
    <row r="1680">
      <c r="A1680" s="228"/>
      <c r="B1680" s="229"/>
      <c r="C1680" s="228"/>
      <c r="D1680" s="228"/>
      <c r="E1680" s="226"/>
      <c r="F1680" s="228"/>
      <c r="G1680" s="228"/>
      <c r="H1680" s="228"/>
      <c r="I1680" s="228"/>
    </row>
    <row r="1681">
      <c r="A1681" s="228"/>
      <c r="B1681" s="229"/>
      <c r="C1681" s="228"/>
      <c r="D1681" s="228"/>
      <c r="E1681" s="226"/>
      <c r="F1681" s="228"/>
      <c r="G1681" s="228"/>
      <c r="H1681" s="228"/>
      <c r="I1681" s="228"/>
    </row>
    <row r="1682">
      <c r="A1682" s="228"/>
      <c r="B1682" s="229"/>
      <c r="C1682" s="228"/>
      <c r="D1682" s="228"/>
      <c r="E1682" s="226"/>
      <c r="F1682" s="228"/>
      <c r="G1682" s="228"/>
      <c r="H1682" s="228"/>
      <c r="I1682" s="228"/>
    </row>
    <row r="1683">
      <c r="A1683" s="228"/>
      <c r="B1683" s="229"/>
      <c r="C1683" s="228"/>
      <c r="D1683" s="228"/>
      <c r="E1683" s="226"/>
      <c r="F1683" s="228"/>
      <c r="G1683" s="228"/>
      <c r="H1683" s="228"/>
      <c r="I1683" s="228"/>
    </row>
    <row r="1684">
      <c r="A1684" s="228"/>
      <c r="B1684" s="229"/>
      <c r="C1684" s="228"/>
      <c r="D1684" s="228"/>
      <c r="E1684" s="226"/>
      <c r="F1684" s="228"/>
      <c r="G1684" s="228"/>
      <c r="H1684" s="228"/>
      <c r="I1684" s="228"/>
    </row>
    <row r="1685">
      <c r="A1685" s="228"/>
      <c r="B1685" s="229"/>
      <c r="C1685" s="228"/>
      <c r="D1685" s="228"/>
      <c r="E1685" s="226"/>
      <c r="F1685" s="228"/>
      <c r="G1685" s="228"/>
      <c r="H1685" s="228"/>
      <c r="I1685" s="228"/>
    </row>
    <row r="1686">
      <c r="A1686" s="228"/>
      <c r="B1686" s="229"/>
      <c r="C1686" s="228"/>
      <c r="D1686" s="228"/>
      <c r="E1686" s="226"/>
      <c r="F1686" s="228"/>
      <c r="G1686" s="228"/>
      <c r="H1686" s="228"/>
      <c r="I1686" s="228"/>
    </row>
    <row r="1687">
      <c r="A1687" s="228"/>
      <c r="B1687" s="229"/>
      <c r="C1687" s="228"/>
      <c r="D1687" s="228"/>
      <c r="E1687" s="226"/>
      <c r="F1687" s="228"/>
      <c r="G1687" s="228"/>
      <c r="H1687" s="228"/>
      <c r="I1687" s="228"/>
    </row>
    <row r="1688">
      <c r="A1688" s="228"/>
      <c r="B1688" s="229"/>
      <c r="C1688" s="228"/>
      <c r="D1688" s="228"/>
      <c r="E1688" s="226"/>
      <c r="F1688" s="228"/>
      <c r="G1688" s="228"/>
      <c r="H1688" s="228"/>
      <c r="I1688" s="228"/>
    </row>
    <row r="1689">
      <c r="A1689" s="228"/>
      <c r="B1689" s="229"/>
      <c r="C1689" s="228"/>
      <c r="D1689" s="228"/>
      <c r="E1689" s="226"/>
      <c r="F1689" s="228"/>
      <c r="G1689" s="228"/>
      <c r="H1689" s="228"/>
      <c r="I1689" s="228"/>
    </row>
    <row r="1690">
      <c r="A1690" s="228"/>
      <c r="B1690" s="229"/>
      <c r="C1690" s="228"/>
      <c r="D1690" s="228"/>
      <c r="E1690" s="226"/>
      <c r="F1690" s="228"/>
      <c r="G1690" s="228"/>
      <c r="H1690" s="228"/>
      <c r="I1690" s="228"/>
    </row>
    <row r="1691">
      <c r="A1691" s="228"/>
      <c r="B1691" s="229"/>
      <c r="C1691" s="228"/>
      <c r="D1691" s="228"/>
      <c r="E1691" s="226"/>
      <c r="F1691" s="228"/>
      <c r="G1691" s="228"/>
      <c r="H1691" s="228"/>
      <c r="I1691" s="228"/>
    </row>
    <row r="1692">
      <c r="A1692" s="228"/>
      <c r="B1692" s="229"/>
      <c r="C1692" s="228"/>
      <c r="D1692" s="228"/>
      <c r="E1692" s="226"/>
      <c r="F1692" s="228"/>
      <c r="G1692" s="228"/>
      <c r="H1692" s="228"/>
      <c r="I1692" s="228"/>
    </row>
    <row r="1693">
      <c r="A1693" s="228"/>
      <c r="B1693" s="229"/>
      <c r="C1693" s="228"/>
      <c r="D1693" s="228"/>
      <c r="E1693" s="226"/>
      <c r="F1693" s="228"/>
      <c r="G1693" s="228"/>
      <c r="H1693" s="228"/>
      <c r="I1693" s="228"/>
    </row>
    <row r="1694">
      <c r="A1694" s="228"/>
      <c r="B1694" s="229"/>
      <c r="C1694" s="228"/>
      <c r="D1694" s="228"/>
      <c r="E1694" s="226"/>
      <c r="F1694" s="228"/>
      <c r="G1694" s="228"/>
      <c r="H1694" s="228"/>
      <c r="I1694" s="228"/>
    </row>
    <row r="1695">
      <c r="A1695" s="228"/>
      <c r="B1695" s="229"/>
      <c r="C1695" s="228"/>
      <c r="D1695" s="228"/>
      <c r="E1695" s="226"/>
      <c r="F1695" s="228"/>
      <c r="G1695" s="228"/>
      <c r="H1695" s="228"/>
      <c r="I1695" s="228"/>
    </row>
    <row r="1696">
      <c r="A1696" s="228"/>
      <c r="B1696" s="229"/>
      <c r="C1696" s="228"/>
      <c r="D1696" s="228"/>
      <c r="E1696" s="226"/>
      <c r="F1696" s="228"/>
      <c r="G1696" s="228"/>
      <c r="H1696" s="228"/>
      <c r="I1696" s="228"/>
    </row>
    <row r="1697">
      <c r="A1697" s="228"/>
      <c r="B1697" s="229"/>
      <c r="C1697" s="228"/>
      <c r="D1697" s="228"/>
      <c r="E1697" s="226"/>
      <c r="F1697" s="228"/>
      <c r="G1697" s="228"/>
      <c r="H1697" s="228"/>
      <c r="I1697" s="228"/>
    </row>
    <row r="1698">
      <c r="A1698" s="228"/>
      <c r="B1698" s="229"/>
      <c r="C1698" s="228"/>
      <c r="D1698" s="228"/>
      <c r="E1698" s="226"/>
      <c r="F1698" s="228"/>
      <c r="G1698" s="228"/>
      <c r="H1698" s="228"/>
      <c r="I1698" s="228"/>
    </row>
    <row r="1699">
      <c r="A1699" s="228"/>
      <c r="B1699" s="229"/>
      <c r="C1699" s="228"/>
      <c r="D1699" s="228"/>
      <c r="E1699" s="226"/>
      <c r="F1699" s="228"/>
      <c r="G1699" s="228"/>
      <c r="H1699" s="228"/>
      <c r="I1699" s="228"/>
    </row>
    <row r="1700">
      <c r="A1700" s="228"/>
      <c r="B1700" s="229"/>
      <c r="C1700" s="228"/>
      <c r="D1700" s="228"/>
      <c r="E1700" s="226"/>
      <c r="F1700" s="228"/>
      <c r="G1700" s="228"/>
      <c r="H1700" s="228"/>
      <c r="I1700" s="228"/>
    </row>
    <row r="1701">
      <c r="A1701" s="228"/>
      <c r="B1701" s="229"/>
      <c r="C1701" s="228"/>
      <c r="D1701" s="228"/>
      <c r="E1701" s="226"/>
      <c r="F1701" s="228"/>
      <c r="G1701" s="228"/>
      <c r="H1701" s="228"/>
      <c r="I1701" s="228"/>
    </row>
    <row r="1702">
      <c r="A1702" s="228"/>
      <c r="B1702" s="229"/>
      <c r="C1702" s="228"/>
      <c r="D1702" s="228"/>
      <c r="E1702" s="226"/>
      <c r="F1702" s="228"/>
      <c r="G1702" s="228"/>
      <c r="H1702" s="228"/>
      <c r="I1702" s="228"/>
    </row>
    <row r="1703">
      <c r="A1703" s="228"/>
      <c r="B1703" s="229"/>
      <c r="C1703" s="228"/>
      <c r="D1703" s="228"/>
      <c r="E1703" s="226"/>
      <c r="F1703" s="228"/>
      <c r="G1703" s="228"/>
      <c r="H1703" s="228"/>
      <c r="I1703" s="228"/>
    </row>
    <row r="1704">
      <c r="A1704" s="228"/>
      <c r="B1704" s="229"/>
      <c r="C1704" s="228"/>
      <c r="D1704" s="228"/>
      <c r="E1704" s="226"/>
      <c r="F1704" s="228"/>
      <c r="G1704" s="228"/>
      <c r="H1704" s="228"/>
      <c r="I1704" s="228"/>
    </row>
    <row r="1705">
      <c r="A1705" s="228"/>
      <c r="B1705" s="229"/>
      <c r="C1705" s="228"/>
      <c r="D1705" s="228"/>
      <c r="E1705" s="226"/>
      <c r="F1705" s="228"/>
      <c r="G1705" s="228"/>
      <c r="H1705" s="228"/>
      <c r="I1705" s="228"/>
    </row>
    <row r="1706">
      <c r="A1706" s="228"/>
      <c r="B1706" s="229"/>
      <c r="C1706" s="228"/>
      <c r="D1706" s="228"/>
      <c r="E1706" s="226"/>
      <c r="F1706" s="228"/>
      <c r="G1706" s="228"/>
      <c r="H1706" s="228"/>
      <c r="I1706" s="228"/>
    </row>
    <row r="1707">
      <c r="A1707" s="228"/>
      <c r="B1707" s="229"/>
      <c r="C1707" s="228"/>
      <c r="D1707" s="228"/>
      <c r="E1707" s="226"/>
      <c r="F1707" s="228"/>
      <c r="G1707" s="228"/>
      <c r="H1707" s="228"/>
      <c r="I1707" s="228"/>
    </row>
    <row r="1708">
      <c r="A1708" s="228"/>
      <c r="B1708" s="229"/>
      <c r="C1708" s="228"/>
      <c r="D1708" s="228"/>
      <c r="E1708" s="226"/>
      <c r="F1708" s="228"/>
      <c r="G1708" s="228"/>
      <c r="H1708" s="228"/>
      <c r="I1708" s="228"/>
    </row>
    <row r="1709">
      <c r="A1709" s="228"/>
      <c r="B1709" s="229"/>
      <c r="C1709" s="228"/>
      <c r="D1709" s="228"/>
      <c r="E1709" s="226"/>
      <c r="F1709" s="228"/>
      <c r="G1709" s="228"/>
      <c r="H1709" s="228"/>
      <c r="I1709" s="228"/>
    </row>
    <row r="1710">
      <c r="A1710" s="228"/>
      <c r="B1710" s="229"/>
      <c r="C1710" s="228"/>
      <c r="D1710" s="228"/>
      <c r="E1710" s="226"/>
      <c r="F1710" s="228"/>
      <c r="G1710" s="228"/>
      <c r="H1710" s="228"/>
      <c r="I1710" s="228"/>
    </row>
    <row r="1711">
      <c r="A1711" s="228"/>
      <c r="B1711" s="229"/>
      <c r="C1711" s="228"/>
      <c r="D1711" s="228"/>
      <c r="E1711" s="226"/>
      <c r="F1711" s="228"/>
      <c r="G1711" s="228"/>
      <c r="H1711" s="228"/>
      <c r="I1711" s="228"/>
    </row>
    <row r="1712">
      <c r="A1712" s="228"/>
      <c r="B1712" s="229"/>
      <c r="C1712" s="228"/>
      <c r="D1712" s="228"/>
      <c r="E1712" s="226"/>
      <c r="F1712" s="228"/>
      <c r="G1712" s="228"/>
      <c r="H1712" s="228"/>
      <c r="I1712" s="228"/>
    </row>
    <row r="1713">
      <c r="A1713" s="228"/>
      <c r="B1713" s="229"/>
      <c r="C1713" s="228"/>
      <c r="D1713" s="228"/>
      <c r="E1713" s="226"/>
      <c r="F1713" s="228"/>
      <c r="G1713" s="228"/>
      <c r="H1713" s="228"/>
      <c r="I1713" s="228"/>
    </row>
    <row r="1714">
      <c r="A1714" s="228"/>
      <c r="B1714" s="229"/>
      <c r="C1714" s="228"/>
      <c r="D1714" s="228"/>
      <c r="E1714" s="226"/>
      <c r="F1714" s="228"/>
      <c r="G1714" s="228"/>
      <c r="H1714" s="228"/>
      <c r="I1714" s="228"/>
    </row>
    <row r="1715">
      <c r="A1715" s="228"/>
      <c r="B1715" s="229"/>
      <c r="C1715" s="228"/>
      <c r="D1715" s="228"/>
      <c r="E1715" s="226"/>
      <c r="F1715" s="228"/>
      <c r="G1715" s="228"/>
      <c r="H1715" s="228"/>
      <c r="I1715" s="228"/>
    </row>
    <row r="1716">
      <c r="A1716" s="228"/>
      <c r="B1716" s="229"/>
      <c r="C1716" s="228"/>
      <c r="D1716" s="228"/>
      <c r="E1716" s="226"/>
      <c r="F1716" s="228"/>
      <c r="G1716" s="228"/>
      <c r="H1716" s="228"/>
      <c r="I1716" s="228"/>
    </row>
    <row r="1717">
      <c r="A1717" s="228"/>
      <c r="B1717" s="229"/>
      <c r="C1717" s="228"/>
      <c r="D1717" s="228"/>
      <c r="E1717" s="226"/>
      <c r="F1717" s="228"/>
      <c r="G1717" s="228"/>
      <c r="H1717" s="228"/>
      <c r="I1717" s="228"/>
    </row>
    <row r="1718">
      <c r="A1718" s="228"/>
      <c r="B1718" s="229"/>
      <c r="C1718" s="228"/>
      <c r="D1718" s="228"/>
      <c r="E1718" s="226"/>
      <c r="F1718" s="228"/>
      <c r="G1718" s="228"/>
      <c r="H1718" s="228"/>
      <c r="I1718" s="228"/>
    </row>
    <row r="1719">
      <c r="A1719" s="228"/>
      <c r="B1719" s="229"/>
      <c r="C1719" s="228"/>
      <c r="D1719" s="228"/>
      <c r="E1719" s="226"/>
      <c r="F1719" s="228"/>
      <c r="G1719" s="228"/>
      <c r="H1719" s="228"/>
      <c r="I1719" s="228"/>
    </row>
    <row r="1720">
      <c r="A1720" s="228"/>
      <c r="B1720" s="229"/>
      <c r="C1720" s="228"/>
      <c r="D1720" s="228"/>
      <c r="E1720" s="226"/>
      <c r="F1720" s="228"/>
      <c r="G1720" s="228"/>
      <c r="H1720" s="228"/>
      <c r="I1720" s="228"/>
    </row>
    <row r="1721">
      <c r="A1721" s="228"/>
      <c r="B1721" s="229"/>
      <c r="C1721" s="228"/>
      <c r="D1721" s="228"/>
      <c r="E1721" s="226"/>
      <c r="F1721" s="228"/>
      <c r="G1721" s="228"/>
      <c r="H1721" s="228"/>
      <c r="I1721" s="228"/>
    </row>
    <row r="1722">
      <c r="A1722" s="228"/>
      <c r="B1722" s="229"/>
      <c r="C1722" s="228"/>
      <c r="D1722" s="228"/>
      <c r="E1722" s="226"/>
      <c r="F1722" s="228"/>
      <c r="G1722" s="228"/>
      <c r="H1722" s="228"/>
      <c r="I1722" s="228"/>
    </row>
    <row r="1723">
      <c r="A1723" s="228"/>
      <c r="B1723" s="229"/>
      <c r="C1723" s="228"/>
      <c r="D1723" s="228"/>
      <c r="E1723" s="226"/>
      <c r="F1723" s="228"/>
      <c r="G1723" s="228"/>
      <c r="H1723" s="228"/>
      <c r="I1723" s="228"/>
    </row>
    <row r="1724">
      <c r="A1724" s="228"/>
      <c r="B1724" s="229"/>
      <c r="C1724" s="228"/>
      <c r="D1724" s="228"/>
      <c r="E1724" s="226"/>
      <c r="F1724" s="228"/>
      <c r="G1724" s="228"/>
      <c r="H1724" s="228"/>
      <c r="I1724" s="228"/>
    </row>
    <row r="1725">
      <c r="A1725" s="228"/>
      <c r="B1725" s="229"/>
      <c r="C1725" s="228"/>
      <c r="D1725" s="228"/>
      <c r="E1725" s="226"/>
      <c r="F1725" s="228"/>
      <c r="G1725" s="228"/>
      <c r="H1725" s="228"/>
      <c r="I1725" s="228"/>
    </row>
    <row r="1726">
      <c r="A1726" s="228"/>
      <c r="B1726" s="229"/>
      <c r="C1726" s="228"/>
      <c r="D1726" s="228"/>
      <c r="E1726" s="226"/>
      <c r="F1726" s="228"/>
      <c r="G1726" s="228"/>
      <c r="H1726" s="228"/>
      <c r="I1726" s="228"/>
    </row>
    <row r="1727">
      <c r="A1727" s="228"/>
      <c r="B1727" s="229"/>
      <c r="C1727" s="228"/>
      <c r="D1727" s="228"/>
      <c r="E1727" s="226"/>
      <c r="F1727" s="228"/>
      <c r="G1727" s="228"/>
      <c r="H1727" s="228"/>
      <c r="I1727" s="228"/>
    </row>
    <row r="1728">
      <c r="A1728" s="228"/>
      <c r="B1728" s="229"/>
      <c r="C1728" s="228"/>
      <c r="D1728" s="228"/>
      <c r="E1728" s="226"/>
      <c r="F1728" s="228"/>
      <c r="G1728" s="228"/>
      <c r="H1728" s="228"/>
      <c r="I1728" s="228"/>
    </row>
    <row r="1729">
      <c r="A1729" s="228"/>
      <c r="B1729" s="229"/>
      <c r="C1729" s="228"/>
      <c r="D1729" s="228"/>
      <c r="E1729" s="226"/>
      <c r="F1729" s="228"/>
      <c r="G1729" s="228"/>
      <c r="H1729" s="228"/>
      <c r="I1729" s="228"/>
    </row>
    <row r="1730">
      <c r="A1730" s="228"/>
      <c r="B1730" s="229"/>
      <c r="C1730" s="228"/>
      <c r="D1730" s="228"/>
      <c r="E1730" s="226"/>
      <c r="F1730" s="228"/>
      <c r="G1730" s="228"/>
      <c r="H1730" s="228"/>
      <c r="I1730" s="228"/>
    </row>
    <row r="1731">
      <c r="A1731" s="228"/>
      <c r="B1731" s="229"/>
      <c r="C1731" s="228"/>
      <c r="D1731" s="228"/>
      <c r="E1731" s="226"/>
      <c r="F1731" s="228"/>
      <c r="G1731" s="228"/>
      <c r="H1731" s="228"/>
      <c r="I1731" s="228"/>
    </row>
    <row r="1732">
      <c r="A1732" s="228"/>
      <c r="B1732" s="229"/>
      <c r="C1732" s="228"/>
      <c r="D1732" s="228"/>
      <c r="E1732" s="226"/>
      <c r="F1732" s="228"/>
      <c r="G1732" s="228"/>
      <c r="H1732" s="228"/>
      <c r="I1732" s="228"/>
    </row>
    <row r="1733">
      <c r="A1733" s="228"/>
      <c r="B1733" s="229"/>
      <c r="C1733" s="228"/>
      <c r="D1733" s="228"/>
      <c r="E1733" s="226"/>
      <c r="F1733" s="228"/>
      <c r="G1733" s="228"/>
      <c r="H1733" s="228"/>
      <c r="I1733" s="228"/>
    </row>
    <row r="1734">
      <c r="A1734" s="228"/>
      <c r="B1734" s="229"/>
      <c r="C1734" s="228"/>
      <c r="D1734" s="228"/>
      <c r="E1734" s="226"/>
      <c r="F1734" s="228"/>
      <c r="G1734" s="228"/>
      <c r="H1734" s="228"/>
      <c r="I1734" s="228"/>
    </row>
    <row r="1735">
      <c r="A1735" s="228"/>
      <c r="B1735" s="229"/>
      <c r="C1735" s="228"/>
      <c r="D1735" s="228"/>
      <c r="E1735" s="226"/>
      <c r="F1735" s="228"/>
      <c r="G1735" s="228"/>
      <c r="H1735" s="228"/>
      <c r="I1735" s="228"/>
    </row>
    <row r="1736">
      <c r="A1736" s="228"/>
      <c r="B1736" s="229"/>
      <c r="C1736" s="228"/>
      <c r="D1736" s="228"/>
      <c r="E1736" s="226"/>
      <c r="F1736" s="228"/>
      <c r="G1736" s="228"/>
      <c r="H1736" s="228"/>
      <c r="I1736" s="228"/>
    </row>
    <row r="1737">
      <c r="A1737" s="228"/>
      <c r="B1737" s="229"/>
      <c r="C1737" s="228"/>
      <c r="D1737" s="228"/>
      <c r="E1737" s="226"/>
      <c r="F1737" s="228"/>
      <c r="G1737" s="228"/>
      <c r="H1737" s="228"/>
      <c r="I1737" s="228"/>
    </row>
    <row r="1738">
      <c r="A1738" s="228"/>
      <c r="B1738" s="229"/>
      <c r="C1738" s="228"/>
      <c r="D1738" s="228"/>
      <c r="E1738" s="226"/>
      <c r="F1738" s="228"/>
      <c r="G1738" s="228"/>
      <c r="H1738" s="228"/>
      <c r="I1738" s="228"/>
    </row>
    <row r="1739">
      <c r="A1739" s="228"/>
      <c r="B1739" s="229"/>
      <c r="C1739" s="228"/>
      <c r="D1739" s="228"/>
      <c r="E1739" s="226"/>
      <c r="F1739" s="228"/>
      <c r="G1739" s="228"/>
      <c r="H1739" s="228"/>
      <c r="I1739" s="228"/>
    </row>
    <row r="1740">
      <c r="A1740" s="228"/>
      <c r="B1740" s="229"/>
      <c r="C1740" s="228"/>
      <c r="D1740" s="228"/>
      <c r="E1740" s="226"/>
      <c r="F1740" s="228"/>
      <c r="G1740" s="228"/>
      <c r="H1740" s="228"/>
      <c r="I1740" s="228"/>
    </row>
    <row r="1741">
      <c r="A1741" s="228"/>
      <c r="B1741" s="229"/>
      <c r="C1741" s="228"/>
      <c r="D1741" s="228"/>
      <c r="E1741" s="226"/>
      <c r="F1741" s="228"/>
      <c r="G1741" s="228"/>
      <c r="H1741" s="228"/>
      <c r="I1741" s="228"/>
    </row>
    <row r="1742">
      <c r="A1742" s="228"/>
      <c r="B1742" s="229"/>
      <c r="C1742" s="228"/>
      <c r="D1742" s="228"/>
      <c r="E1742" s="226"/>
      <c r="F1742" s="228"/>
      <c r="G1742" s="228"/>
      <c r="H1742" s="228"/>
      <c r="I1742" s="228"/>
    </row>
    <row r="1743">
      <c r="A1743" s="228"/>
      <c r="B1743" s="229"/>
      <c r="C1743" s="228"/>
      <c r="D1743" s="228"/>
      <c r="E1743" s="226"/>
      <c r="F1743" s="228"/>
      <c r="G1743" s="228"/>
      <c r="H1743" s="228"/>
      <c r="I1743" s="228"/>
    </row>
    <row r="1744">
      <c r="A1744" s="228"/>
      <c r="B1744" s="229"/>
      <c r="C1744" s="228"/>
      <c r="D1744" s="228"/>
      <c r="E1744" s="226"/>
      <c r="F1744" s="228"/>
      <c r="G1744" s="228"/>
      <c r="H1744" s="228"/>
      <c r="I1744" s="228"/>
    </row>
    <row r="1745">
      <c r="A1745" s="228"/>
      <c r="B1745" s="229"/>
      <c r="C1745" s="228"/>
      <c r="D1745" s="228"/>
      <c r="E1745" s="226"/>
      <c r="F1745" s="228"/>
      <c r="G1745" s="228"/>
      <c r="H1745" s="228"/>
      <c r="I1745" s="228"/>
    </row>
    <row r="1746">
      <c r="A1746" s="228"/>
      <c r="B1746" s="229"/>
      <c r="C1746" s="228"/>
      <c r="D1746" s="228"/>
      <c r="E1746" s="226"/>
      <c r="F1746" s="228"/>
      <c r="G1746" s="228"/>
      <c r="H1746" s="228"/>
      <c r="I1746" s="228"/>
    </row>
    <row r="1747">
      <c r="A1747" s="228"/>
      <c r="B1747" s="229"/>
      <c r="C1747" s="228"/>
      <c r="D1747" s="228"/>
      <c r="E1747" s="226"/>
      <c r="F1747" s="228"/>
      <c r="G1747" s="228"/>
      <c r="H1747" s="228"/>
      <c r="I1747" s="228"/>
    </row>
    <row r="1748">
      <c r="A1748" s="228"/>
      <c r="B1748" s="229"/>
      <c r="C1748" s="228"/>
      <c r="D1748" s="228"/>
      <c r="E1748" s="226"/>
      <c r="F1748" s="228"/>
      <c r="G1748" s="228"/>
      <c r="H1748" s="228"/>
      <c r="I1748" s="228"/>
    </row>
    <row r="1749">
      <c r="A1749" s="228"/>
      <c r="B1749" s="229"/>
      <c r="C1749" s="228"/>
      <c r="D1749" s="228"/>
      <c r="E1749" s="226"/>
      <c r="F1749" s="228"/>
      <c r="G1749" s="228"/>
      <c r="H1749" s="228"/>
      <c r="I1749" s="228"/>
    </row>
    <row r="1750">
      <c r="A1750" s="228"/>
      <c r="B1750" s="229"/>
      <c r="C1750" s="228"/>
      <c r="D1750" s="228"/>
      <c r="E1750" s="226"/>
      <c r="F1750" s="228"/>
      <c r="G1750" s="228"/>
      <c r="H1750" s="228"/>
      <c r="I1750" s="228"/>
    </row>
    <row r="1751">
      <c r="A1751" s="228"/>
      <c r="B1751" s="229"/>
      <c r="C1751" s="228"/>
      <c r="D1751" s="228"/>
      <c r="E1751" s="226"/>
      <c r="F1751" s="228"/>
      <c r="G1751" s="228"/>
      <c r="H1751" s="228"/>
      <c r="I1751" s="228"/>
    </row>
    <row r="1752">
      <c r="A1752" s="228"/>
      <c r="B1752" s="229"/>
      <c r="C1752" s="228"/>
      <c r="D1752" s="228"/>
      <c r="E1752" s="226"/>
      <c r="F1752" s="228"/>
      <c r="G1752" s="228"/>
      <c r="H1752" s="228"/>
      <c r="I1752" s="228"/>
    </row>
    <row r="1753">
      <c r="A1753" s="228"/>
      <c r="B1753" s="229"/>
      <c r="C1753" s="228"/>
      <c r="D1753" s="228"/>
      <c r="E1753" s="226"/>
      <c r="F1753" s="228"/>
      <c r="G1753" s="228"/>
      <c r="H1753" s="228"/>
      <c r="I1753" s="228"/>
    </row>
    <row r="1754">
      <c r="A1754" s="228"/>
      <c r="B1754" s="229"/>
      <c r="C1754" s="228"/>
      <c r="D1754" s="228"/>
      <c r="E1754" s="226"/>
      <c r="F1754" s="228"/>
      <c r="G1754" s="228"/>
      <c r="H1754" s="228"/>
      <c r="I1754" s="228"/>
    </row>
    <row r="1755">
      <c r="A1755" s="228"/>
      <c r="B1755" s="229"/>
      <c r="C1755" s="228"/>
      <c r="D1755" s="228"/>
      <c r="E1755" s="226"/>
      <c r="F1755" s="228"/>
      <c r="G1755" s="228"/>
      <c r="H1755" s="228"/>
      <c r="I1755" s="228"/>
    </row>
    <row r="1756">
      <c r="A1756" s="228"/>
      <c r="B1756" s="229"/>
      <c r="C1756" s="228"/>
      <c r="D1756" s="228"/>
      <c r="E1756" s="226"/>
      <c r="F1756" s="228"/>
      <c r="G1756" s="228"/>
      <c r="H1756" s="228"/>
      <c r="I1756" s="228"/>
    </row>
    <row r="1757">
      <c r="A1757" s="228"/>
      <c r="B1757" s="229"/>
      <c r="C1757" s="228"/>
      <c r="D1757" s="228"/>
      <c r="E1757" s="226"/>
      <c r="F1757" s="228"/>
      <c r="G1757" s="228"/>
      <c r="H1757" s="228"/>
      <c r="I1757" s="228"/>
    </row>
    <row r="1758">
      <c r="A1758" s="228"/>
      <c r="B1758" s="229"/>
      <c r="C1758" s="228"/>
      <c r="D1758" s="228"/>
      <c r="E1758" s="226"/>
      <c r="F1758" s="228"/>
      <c r="G1758" s="228"/>
      <c r="H1758" s="228"/>
      <c r="I1758" s="228"/>
    </row>
    <row r="1759">
      <c r="A1759" s="228"/>
      <c r="B1759" s="229"/>
      <c r="C1759" s="228"/>
      <c r="D1759" s="228"/>
      <c r="E1759" s="226"/>
      <c r="F1759" s="228"/>
      <c r="G1759" s="228"/>
      <c r="H1759" s="228"/>
      <c r="I1759" s="228"/>
    </row>
    <row r="1760">
      <c r="A1760" s="228"/>
      <c r="B1760" s="229"/>
      <c r="C1760" s="228"/>
      <c r="D1760" s="228"/>
      <c r="E1760" s="226"/>
      <c r="F1760" s="228"/>
      <c r="G1760" s="228"/>
      <c r="H1760" s="228"/>
      <c r="I1760" s="228"/>
    </row>
    <row r="1761">
      <c r="A1761" s="228"/>
      <c r="B1761" s="229"/>
      <c r="C1761" s="228"/>
      <c r="D1761" s="228"/>
      <c r="E1761" s="226"/>
      <c r="F1761" s="228"/>
      <c r="G1761" s="228"/>
      <c r="H1761" s="228"/>
      <c r="I1761" s="228"/>
    </row>
    <row r="1762">
      <c r="A1762" s="228"/>
      <c r="B1762" s="229"/>
      <c r="C1762" s="228"/>
      <c r="D1762" s="228"/>
      <c r="E1762" s="226"/>
      <c r="F1762" s="228"/>
      <c r="G1762" s="228"/>
      <c r="H1762" s="228"/>
      <c r="I1762" s="228"/>
    </row>
    <row r="1763">
      <c r="A1763" s="228"/>
      <c r="B1763" s="229"/>
      <c r="C1763" s="228"/>
      <c r="D1763" s="228"/>
      <c r="E1763" s="226"/>
      <c r="F1763" s="228"/>
      <c r="G1763" s="228"/>
      <c r="H1763" s="228"/>
      <c r="I1763" s="228"/>
    </row>
    <row r="1764">
      <c r="A1764" s="228"/>
      <c r="B1764" s="229"/>
      <c r="C1764" s="228"/>
      <c r="D1764" s="228"/>
      <c r="E1764" s="226"/>
      <c r="F1764" s="228"/>
      <c r="G1764" s="228"/>
      <c r="H1764" s="228"/>
      <c r="I1764" s="228"/>
    </row>
    <row r="1765">
      <c r="A1765" s="228"/>
      <c r="B1765" s="229"/>
      <c r="C1765" s="228"/>
      <c r="D1765" s="228"/>
      <c r="E1765" s="226"/>
      <c r="F1765" s="228"/>
      <c r="G1765" s="228"/>
      <c r="H1765" s="228"/>
      <c r="I1765" s="228"/>
    </row>
    <row r="1766">
      <c r="A1766" s="228"/>
      <c r="B1766" s="229"/>
      <c r="C1766" s="228"/>
      <c r="D1766" s="228"/>
      <c r="E1766" s="226"/>
      <c r="F1766" s="228"/>
      <c r="G1766" s="228"/>
      <c r="H1766" s="228"/>
      <c r="I1766" s="228"/>
    </row>
    <row r="1767">
      <c r="A1767" s="228"/>
      <c r="B1767" s="229"/>
      <c r="C1767" s="228"/>
      <c r="D1767" s="228"/>
      <c r="E1767" s="226"/>
      <c r="F1767" s="228"/>
      <c r="G1767" s="228"/>
      <c r="H1767" s="228"/>
      <c r="I1767" s="228"/>
    </row>
    <row r="1768">
      <c r="A1768" s="228"/>
      <c r="B1768" s="229"/>
      <c r="C1768" s="228"/>
      <c r="D1768" s="228"/>
      <c r="E1768" s="226"/>
      <c r="F1768" s="228"/>
      <c r="G1768" s="228"/>
      <c r="H1768" s="228"/>
      <c r="I1768" s="228"/>
    </row>
    <row r="1769">
      <c r="A1769" s="228"/>
      <c r="B1769" s="229"/>
      <c r="C1769" s="228"/>
      <c r="D1769" s="228"/>
      <c r="E1769" s="226"/>
      <c r="F1769" s="228"/>
      <c r="G1769" s="228"/>
      <c r="H1769" s="228"/>
      <c r="I1769" s="228"/>
    </row>
    <row r="1770">
      <c r="A1770" s="228"/>
      <c r="B1770" s="229"/>
      <c r="C1770" s="228"/>
      <c r="D1770" s="228"/>
      <c r="E1770" s="226"/>
      <c r="F1770" s="228"/>
      <c r="G1770" s="228"/>
      <c r="H1770" s="228"/>
      <c r="I1770" s="228"/>
    </row>
    <row r="1771">
      <c r="A1771" s="228"/>
      <c r="B1771" s="229"/>
      <c r="C1771" s="228"/>
      <c r="D1771" s="228"/>
      <c r="E1771" s="226"/>
      <c r="F1771" s="228"/>
      <c r="G1771" s="228"/>
      <c r="H1771" s="228"/>
      <c r="I1771" s="228"/>
    </row>
    <row r="1772">
      <c r="A1772" s="228"/>
      <c r="B1772" s="229"/>
      <c r="C1772" s="228"/>
      <c r="D1772" s="228"/>
      <c r="E1772" s="226"/>
      <c r="F1772" s="228"/>
      <c r="G1772" s="228"/>
      <c r="H1772" s="228"/>
      <c r="I1772" s="228"/>
    </row>
    <row r="1773">
      <c r="A1773" s="228"/>
      <c r="B1773" s="229"/>
      <c r="C1773" s="228"/>
      <c r="D1773" s="228"/>
      <c r="E1773" s="226"/>
      <c r="F1773" s="228"/>
      <c r="G1773" s="228"/>
      <c r="H1773" s="228"/>
      <c r="I1773" s="228"/>
    </row>
    <row r="1774">
      <c r="A1774" s="228"/>
      <c r="B1774" s="229"/>
      <c r="C1774" s="228"/>
      <c r="D1774" s="228"/>
      <c r="E1774" s="226"/>
      <c r="F1774" s="228"/>
      <c r="G1774" s="228"/>
      <c r="H1774" s="228"/>
      <c r="I1774" s="228"/>
    </row>
    <row r="1775">
      <c r="A1775" s="228"/>
      <c r="B1775" s="229"/>
      <c r="C1775" s="228"/>
      <c r="D1775" s="228"/>
      <c r="E1775" s="226"/>
      <c r="F1775" s="228"/>
      <c r="G1775" s="228"/>
      <c r="H1775" s="228"/>
      <c r="I1775" s="228"/>
    </row>
    <row r="1776">
      <c r="A1776" s="228"/>
      <c r="B1776" s="229"/>
      <c r="C1776" s="228"/>
      <c r="D1776" s="228"/>
      <c r="E1776" s="226"/>
      <c r="F1776" s="228"/>
      <c r="G1776" s="228"/>
      <c r="H1776" s="228"/>
      <c r="I1776" s="228"/>
    </row>
    <row r="1777">
      <c r="A1777" s="228"/>
      <c r="B1777" s="229"/>
      <c r="C1777" s="228"/>
      <c r="D1777" s="228"/>
      <c r="E1777" s="226"/>
      <c r="F1777" s="228"/>
      <c r="G1777" s="228"/>
      <c r="H1777" s="228"/>
      <c r="I1777" s="228"/>
    </row>
    <row r="1778">
      <c r="A1778" s="228"/>
      <c r="B1778" s="229"/>
      <c r="C1778" s="228"/>
      <c r="D1778" s="228"/>
      <c r="E1778" s="226"/>
      <c r="F1778" s="228"/>
      <c r="G1778" s="228"/>
      <c r="H1778" s="228"/>
      <c r="I1778" s="228"/>
    </row>
    <row r="1779">
      <c r="A1779" s="228"/>
      <c r="B1779" s="229"/>
      <c r="C1779" s="228"/>
      <c r="D1779" s="228"/>
      <c r="E1779" s="226"/>
      <c r="F1779" s="228"/>
      <c r="G1779" s="228"/>
      <c r="H1779" s="228"/>
      <c r="I1779" s="228"/>
    </row>
    <row r="1780">
      <c r="A1780" s="228"/>
      <c r="B1780" s="229"/>
      <c r="C1780" s="228"/>
      <c r="D1780" s="228"/>
      <c r="E1780" s="226"/>
      <c r="F1780" s="228"/>
      <c r="G1780" s="228"/>
      <c r="H1780" s="228"/>
      <c r="I1780" s="228"/>
    </row>
    <row r="1781">
      <c r="A1781" s="228"/>
      <c r="B1781" s="229"/>
      <c r="C1781" s="228"/>
      <c r="D1781" s="228"/>
      <c r="E1781" s="226"/>
      <c r="F1781" s="228"/>
      <c r="G1781" s="228"/>
      <c r="H1781" s="228"/>
      <c r="I1781" s="228"/>
    </row>
    <row r="1782">
      <c r="A1782" s="228"/>
      <c r="B1782" s="229"/>
      <c r="C1782" s="228"/>
      <c r="D1782" s="228"/>
      <c r="E1782" s="226"/>
      <c r="F1782" s="228"/>
      <c r="G1782" s="228"/>
      <c r="H1782" s="228"/>
      <c r="I1782" s="228"/>
    </row>
    <row r="1783">
      <c r="A1783" s="228"/>
      <c r="B1783" s="229"/>
      <c r="C1783" s="228"/>
      <c r="D1783" s="228"/>
      <c r="E1783" s="226"/>
      <c r="F1783" s="228"/>
      <c r="G1783" s="228"/>
      <c r="H1783" s="228"/>
      <c r="I1783" s="228"/>
    </row>
    <row r="1784">
      <c r="A1784" s="228"/>
      <c r="B1784" s="229"/>
      <c r="C1784" s="228"/>
      <c r="D1784" s="228"/>
      <c r="E1784" s="226"/>
      <c r="F1784" s="228"/>
      <c r="G1784" s="228"/>
      <c r="H1784" s="228"/>
      <c r="I1784" s="228"/>
    </row>
    <row r="1785">
      <c r="A1785" s="228"/>
      <c r="B1785" s="229"/>
      <c r="C1785" s="228"/>
      <c r="D1785" s="228"/>
      <c r="E1785" s="226"/>
      <c r="F1785" s="228"/>
      <c r="G1785" s="228"/>
      <c r="H1785" s="228"/>
      <c r="I1785" s="228"/>
    </row>
    <row r="1786">
      <c r="A1786" s="228"/>
      <c r="B1786" s="229"/>
      <c r="C1786" s="228"/>
      <c r="D1786" s="228"/>
      <c r="E1786" s="226"/>
      <c r="F1786" s="228"/>
      <c r="G1786" s="228"/>
      <c r="H1786" s="228"/>
      <c r="I1786" s="228"/>
    </row>
    <row r="1787">
      <c r="A1787" s="228"/>
      <c r="B1787" s="229"/>
      <c r="C1787" s="228"/>
      <c r="D1787" s="228"/>
      <c r="E1787" s="226"/>
      <c r="F1787" s="228"/>
      <c r="G1787" s="228"/>
      <c r="H1787" s="228"/>
      <c r="I1787" s="228"/>
    </row>
    <row r="1788">
      <c r="A1788" s="228"/>
      <c r="B1788" s="229"/>
      <c r="C1788" s="228"/>
      <c r="D1788" s="228"/>
      <c r="E1788" s="226"/>
      <c r="F1788" s="228"/>
      <c r="G1788" s="228"/>
      <c r="H1788" s="228"/>
      <c r="I1788" s="228"/>
    </row>
    <row r="1789">
      <c r="A1789" s="228"/>
      <c r="B1789" s="229"/>
      <c r="C1789" s="228"/>
      <c r="D1789" s="228"/>
      <c r="E1789" s="226"/>
      <c r="F1789" s="228"/>
      <c r="G1789" s="228"/>
      <c r="H1789" s="228"/>
      <c r="I1789" s="228"/>
    </row>
    <row r="1790">
      <c r="A1790" s="228"/>
      <c r="B1790" s="229"/>
      <c r="C1790" s="228"/>
      <c r="D1790" s="228"/>
      <c r="E1790" s="226"/>
      <c r="F1790" s="228"/>
      <c r="G1790" s="228"/>
      <c r="H1790" s="228"/>
      <c r="I1790" s="228"/>
    </row>
    <row r="1791">
      <c r="A1791" s="228"/>
      <c r="B1791" s="229"/>
      <c r="C1791" s="228"/>
      <c r="D1791" s="228"/>
      <c r="E1791" s="226"/>
      <c r="F1791" s="228"/>
      <c r="G1791" s="228"/>
      <c r="H1791" s="228"/>
      <c r="I1791" s="228"/>
    </row>
    <row r="1792">
      <c r="A1792" s="228"/>
      <c r="B1792" s="229"/>
      <c r="C1792" s="228"/>
      <c r="D1792" s="228"/>
      <c r="E1792" s="226"/>
      <c r="F1792" s="228"/>
      <c r="G1792" s="228"/>
      <c r="H1792" s="228"/>
      <c r="I1792" s="228"/>
    </row>
    <row r="1793">
      <c r="A1793" s="228"/>
      <c r="B1793" s="229"/>
      <c r="C1793" s="228"/>
      <c r="D1793" s="228"/>
      <c r="E1793" s="226"/>
      <c r="F1793" s="228"/>
      <c r="G1793" s="228"/>
      <c r="H1793" s="228"/>
      <c r="I1793" s="228"/>
    </row>
    <row r="1794">
      <c r="A1794" s="228"/>
      <c r="B1794" s="229"/>
      <c r="C1794" s="228"/>
      <c r="D1794" s="228"/>
      <c r="E1794" s="226"/>
      <c r="F1794" s="228"/>
      <c r="G1794" s="228"/>
      <c r="H1794" s="228"/>
      <c r="I1794" s="228"/>
    </row>
    <row r="1795">
      <c r="A1795" s="228"/>
      <c r="B1795" s="229"/>
      <c r="C1795" s="228"/>
      <c r="D1795" s="228"/>
      <c r="E1795" s="226"/>
      <c r="F1795" s="228"/>
      <c r="G1795" s="228"/>
      <c r="H1795" s="228"/>
      <c r="I1795" s="228"/>
    </row>
    <row r="1796">
      <c r="A1796" s="228"/>
      <c r="B1796" s="229"/>
      <c r="C1796" s="228"/>
      <c r="D1796" s="228"/>
      <c r="E1796" s="226"/>
      <c r="F1796" s="228"/>
      <c r="G1796" s="228"/>
      <c r="H1796" s="228"/>
      <c r="I1796" s="228"/>
    </row>
    <row r="1797">
      <c r="A1797" s="228"/>
      <c r="B1797" s="229"/>
      <c r="C1797" s="228"/>
      <c r="D1797" s="228"/>
      <c r="E1797" s="226"/>
      <c r="F1797" s="228"/>
      <c r="G1797" s="228"/>
      <c r="H1797" s="228"/>
      <c r="I1797" s="228"/>
    </row>
    <row r="1798">
      <c r="A1798" s="228"/>
      <c r="B1798" s="229"/>
      <c r="C1798" s="228"/>
      <c r="D1798" s="228"/>
      <c r="E1798" s="226"/>
      <c r="F1798" s="228"/>
      <c r="G1798" s="228"/>
      <c r="H1798" s="228"/>
      <c r="I1798" s="228"/>
    </row>
    <row r="1799">
      <c r="A1799" s="228"/>
      <c r="B1799" s="229"/>
      <c r="C1799" s="228"/>
      <c r="D1799" s="228"/>
      <c r="E1799" s="226"/>
      <c r="F1799" s="228"/>
      <c r="G1799" s="228"/>
      <c r="H1799" s="228"/>
      <c r="I1799" s="228"/>
    </row>
    <row r="1800">
      <c r="A1800" s="228"/>
      <c r="B1800" s="229"/>
      <c r="C1800" s="228"/>
      <c r="D1800" s="228"/>
      <c r="E1800" s="226"/>
      <c r="F1800" s="228"/>
      <c r="G1800" s="228"/>
      <c r="H1800" s="228"/>
      <c r="I1800" s="228"/>
    </row>
    <row r="1801">
      <c r="A1801" s="228"/>
      <c r="B1801" s="229"/>
      <c r="C1801" s="228"/>
      <c r="D1801" s="228"/>
      <c r="E1801" s="226"/>
      <c r="F1801" s="228"/>
      <c r="G1801" s="228"/>
      <c r="H1801" s="228"/>
      <c r="I1801" s="228"/>
    </row>
    <row r="1802">
      <c r="A1802" s="228"/>
      <c r="B1802" s="229"/>
      <c r="C1802" s="228"/>
      <c r="D1802" s="228"/>
      <c r="E1802" s="226"/>
      <c r="F1802" s="228"/>
      <c r="G1802" s="228"/>
      <c r="H1802" s="228"/>
      <c r="I1802" s="228"/>
    </row>
    <row r="1803">
      <c r="A1803" s="228"/>
      <c r="B1803" s="229"/>
      <c r="C1803" s="228"/>
      <c r="D1803" s="228"/>
      <c r="E1803" s="226"/>
      <c r="F1803" s="228"/>
      <c r="G1803" s="228"/>
      <c r="H1803" s="228"/>
      <c r="I1803" s="228"/>
    </row>
    <row r="1804">
      <c r="A1804" s="228"/>
      <c r="B1804" s="229"/>
      <c r="C1804" s="228"/>
      <c r="D1804" s="228"/>
      <c r="E1804" s="226"/>
      <c r="F1804" s="228"/>
      <c r="G1804" s="228"/>
      <c r="H1804" s="228"/>
      <c r="I1804" s="228"/>
    </row>
    <row r="1805">
      <c r="A1805" s="228"/>
      <c r="B1805" s="229"/>
      <c r="C1805" s="228"/>
      <c r="D1805" s="228"/>
      <c r="E1805" s="226"/>
      <c r="F1805" s="228"/>
      <c r="G1805" s="228"/>
      <c r="H1805" s="228"/>
      <c r="I1805" s="228"/>
    </row>
    <row r="1806">
      <c r="A1806" s="228"/>
      <c r="B1806" s="229"/>
      <c r="C1806" s="228"/>
      <c r="D1806" s="228"/>
      <c r="E1806" s="226"/>
      <c r="F1806" s="228"/>
      <c r="G1806" s="228"/>
      <c r="H1806" s="228"/>
      <c r="I1806" s="228"/>
    </row>
    <row r="1807">
      <c r="A1807" s="228"/>
      <c r="B1807" s="229"/>
      <c r="C1807" s="228"/>
      <c r="D1807" s="228"/>
      <c r="E1807" s="226"/>
      <c r="F1807" s="228"/>
      <c r="G1807" s="228"/>
      <c r="H1807" s="228"/>
      <c r="I1807" s="228"/>
    </row>
    <row r="1808">
      <c r="A1808" s="228"/>
      <c r="B1808" s="229"/>
      <c r="C1808" s="228"/>
      <c r="D1808" s="228"/>
      <c r="E1808" s="226"/>
      <c r="F1808" s="228"/>
      <c r="G1808" s="228"/>
      <c r="H1808" s="228"/>
      <c r="I1808" s="228"/>
    </row>
    <row r="1809">
      <c r="A1809" s="228"/>
      <c r="B1809" s="229"/>
      <c r="C1809" s="228"/>
      <c r="D1809" s="228"/>
      <c r="E1809" s="226"/>
      <c r="F1809" s="228"/>
      <c r="G1809" s="228"/>
      <c r="H1809" s="228"/>
      <c r="I1809" s="228"/>
    </row>
    <row r="1810">
      <c r="A1810" s="228"/>
      <c r="B1810" s="229"/>
      <c r="C1810" s="228"/>
      <c r="D1810" s="228"/>
      <c r="E1810" s="226"/>
      <c r="F1810" s="228"/>
      <c r="G1810" s="228"/>
      <c r="H1810" s="228"/>
      <c r="I1810" s="228"/>
    </row>
    <row r="1811">
      <c r="A1811" s="228"/>
      <c r="B1811" s="229"/>
      <c r="C1811" s="228"/>
      <c r="D1811" s="228"/>
      <c r="E1811" s="226"/>
      <c r="F1811" s="228"/>
      <c r="G1811" s="228"/>
      <c r="H1811" s="228"/>
      <c r="I1811" s="228"/>
    </row>
    <row r="1812">
      <c r="A1812" s="228"/>
      <c r="B1812" s="229"/>
      <c r="C1812" s="228"/>
      <c r="D1812" s="228"/>
      <c r="E1812" s="226"/>
      <c r="F1812" s="228"/>
      <c r="G1812" s="228"/>
      <c r="H1812" s="228"/>
      <c r="I1812" s="228"/>
    </row>
    <row r="1813">
      <c r="A1813" s="228"/>
      <c r="B1813" s="229"/>
      <c r="C1813" s="228"/>
      <c r="D1813" s="228"/>
      <c r="E1813" s="226"/>
      <c r="F1813" s="228"/>
      <c r="G1813" s="228"/>
      <c r="H1813" s="228"/>
      <c r="I1813" s="228"/>
    </row>
    <row r="1814">
      <c r="A1814" s="228"/>
      <c r="B1814" s="229"/>
      <c r="C1814" s="228"/>
      <c r="D1814" s="228"/>
      <c r="E1814" s="226"/>
      <c r="F1814" s="228"/>
      <c r="G1814" s="228"/>
      <c r="H1814" s="228"/>
      <c r="I1814" s="228"/>
    </row>
    <row r="1815">
      <c r="A1815" s="228"/>
      <c r="B1815" s="229"/>
      <c r="C1815" s="228"/>
      <c r="D1815" s="228"/>
      <c r="E1815" s="226"/>
      <c r="F1815" s="228"/>
      <c r="G1815" s="228"/>
      <c r="H1815" s="228"/>
      <c r="I1815" s="228"/>
    </row>
    <row r="1816">
      <c r="A1816" s="228"/>
      <c r="B1816" s="229"/>
      <c r="C1816" s="228"/>
      <c r="D1816" s="228"/>
      <c r="E1816" s="226"/>
      <c r="F1816" s="228"/>
      <c r="G1816" s="228"/>
      <c r="H1816" s="228"/>
      <c r="I1816" s="228"/>
    </row>
    <row r="1817">
      <c r="A1817" s="228"/>
      <c r="B1817" s="229"/>
      <c r="C1817" s="228"/>
      <c r="D1817" s="228"/>
      <c r="E1817" s="226"/>
      <c r="F1817" s="228"/>
      <c r="G1817" s="228"/>
      <c r="H1817" s="228"/>
      <c r="I1817" s="228"/>
    </row>
    <row r="1818">
      <c r="A1818" s="228"/>
      <c r="B1818" s="229"/>
      <c r="C1818" s="228"/>
      <c r="D1818" s="228"/>
      <c r="E1818" s="226"/>
      <c r="F1818" s="228"/>
      <c r="G1818" s="228"/>
      <c r="H1818" s="228"/>
      <c r="I1818" s="228"/>
    </row>
    <row r="1819">
      <c r="A1819" s="228"/>
      <c r="B1819" s="229"/>
      <c r="C1819" s="228"/>
      <c r="D1819" s="228"/>
      <c r="E1819" s="226"/>
      <c r="F1819" s="228"/>
      <c r="G1819" s="228"/>
      <c r="H1819" s="228"/>
      <c r="I1819" s="228"/>
    </row>
    <row r="1820">
      <c r="A1820" s="228"/>
      <c r="B1820" s="229"/>
      <c r="C1820" s="228"/>
      <c r="D1820" s="228"/>
      <c r="E1820" s="226"/>
      <c r="F1820" s="228"/>
      <c r="G1820" s="228"/>
      <c r="H1820" s="228"/>
      <c r="I1820" s="228"/>
    </row>
    <row r="1821">
      <c r="A1821" s="228"/>
      <c r="B1821" s="229"/>
      <c r="C1821" s="228"/>
      <c r="D1821" s="228"/>
      <c r="E1821" s="226"/>
      <c r="F1821" s="228"/>
      <c r="G1821" s="228"/>
      <c r="H1821" s="228"/>
      <c r="I1821" s="228"/>
    </row>
    <row r="1822">
      <c r="A1822" s="228"/>
      <c r="B1822" s="229"/>
      <c r="C1822" s="228"/>
      <c r="D1822" s="228"/>
      <c r="E1822" s="226"/>
      <c r="F1822" s="228"/>
      <c r="G1822" s="228"/>
      <c r="H1822" s="228"/>
      <c r="I1822" s="228"/>
    </row>
    <row r="1823">
      <c r="A1823" s="228"/>
      <c r="B1823" s="229"/>
      <c r="C1823" s="228"/>
      <c r="D1823" s="228"/>
      <c r="E1823" s="226"/>
      <c r="F1823" s="228"/>
      <c r="G1823" s="228"/>
      <c r="H1823" s="228"/>
      <c r="I1823" s="228"/>
    </row>
    <row r="1824">
      <c r="A1824" s="228"/>
      <c r="B1824" s="229"/>
      <c r="C1824" s="228"/>
      <c r="D1824" s="228"/>
      <c r="E1824" s="226"/>
      <c r="F1824" s="228"/>
      <c r="G1824" s="228"/>
      <c r="H1824" s="228"/>
      <c r="I1824" s="228"/>
    </row>
    <row r="1825">
      <c r="A1825" s="228"/>
      <c r="B1825" s="229"/>
      <c r="C1825" s="228"/>
      <c r="D1825" s="228"/>
      <c r="E1825" s="226"/>
      <c r="F1825" s="228"/>
      <c r="G1825" s="228"/>
      <c r="H1825" s="228"/>
      <c r="I1825" s="228"/>
    </row>
    <row r="1826">
      <c r="A1826" s="228"/>
      <c r="B1826" s="229"/>
      <c r="C1826" s="228"/>
      <c r="D1826" s="228"/>
      <c r="E1826" s="226"/>
      <c r="F1826" s="228"/>
      <c r="G1826" s="228"/>
      <c r="H1826" s="228"/>
      <c r="I1826" s="228"/>
    </row>
    <row r="1827">
      <c r="A1827" s="228"/>
      <c r="B1827" s="229"/>
      <c r="C1827" s="228"/>
      <c r="D1827" s="228"/>
      <c r="E1827" s="226"/>
      <c r="F1827" s="228"/>
      <c r="G1827" s="228"/>
      <c r="H1827" s="228"/>
      <c r="I1827" s="228"/>
    </row>
    <row r="1828">
      <c r="A1828" s="228"/>
      <c r="B1828" s="229"/>
      <c r="C1828" s="228"/>
      <c r="D1828" s="228"/>
      <c r="E1828" s="226"/>
      <c r="F1828" s="228"/>
      <c r="G1828" s="228"/>
      <c r="H1828" s="228"/>
      <c r="I1828" s="228"/>
    </row>
    <row r="1829">
      <c r="A1829" s="228"/>
      <c r="B1829" s="229"/>
      <c r="C1829" s="228"/>
      <c r="D1829" s="228"/>
      <c r="E1829" s="226"/>
      <c r="F1829" s="228"/>
      <c r="G1829" s="228"/>
      <c r="H1829" s="228"/>
      <c r="I1829" s="228"/>
    </row>
    <row r="1830">
      <c r="A1830" s="228"/>
      <c r="B1830" s="229"/>
      <c r="C1830" s="228"/>
      <c r="D1830" s="228"/>
      <c r="E1830" s="226"/>
      <c r="F1830" s="228"/>
      <c r="G1830" s="228"/>
      <c r="H1830" s="228"/>
      <c r="I1830" s="228"/>
    </row>
    <row r="1831">
      <c r="A1831" s="228"/>
      <c r="B1831" s="229"/>
      <c r="C1831" s="228"/>
      <c r="D1831" s="228"/>
      <c r="E1831" s="226"/>
      <c r="F1831" s="228"/>
      <c r="G1831" s="228"/>
      <c r="H1831" s="228"/>
      <c r="I1831" s="228"/>
    </row>
    <row r="1832">
      <c r="A1832" s="228"/>
      <c r="B1832" s="229"/>
      <c r="C1832" s="228"/>
      <c r="D1832" s="228"/>
      <c r="E1832" s="226"/>
      <c r="F1832" s="228"/>
      <c r="G1832" s="228"/>
      <c r="H1832" s="228"/>
      <c r="I1832" s="228"/>
    </row>
    <row r="1833">
      <c r="A1833" s="228"/>
      <c r="B1833" s="229"/>
      <c r="C1833" s="228"/>
      <c r="D1833" s="228"/>
      <c r="E1833" s="226"/>
      <c r="F1833" s="228"/>
      <c r="G1833" s="228"/>
      <c r="H1833" s="228"/>
      <c r="I1833" s="228"/>
    </row>
    <row r="1834">
      <c r="A1834" s="228"/>
      <c r="B1834" s="229"/>
      <c r="C1834" s="228"/>
      <c r="D1834" s="228"/>
      <c r="E1834" s="226"/>
      <c r="F1834" s="228"/>
      <c r="G1834" s="228"/>
      <c r="H1834" s="228"/>
      <c r="I1834" s="228"/>
    </row>
    <row r="1835">
      <c r="A1835" s="228"/>
      <c r="B1835" s="229"/>
      <c r="C1835" s="228"/>
      <c r="D1835" s="228"/>
      <c r="E1835" s="226"/>
      <c r="F1835" s="228"/>
      <c r="G1835" s="228"/>
      <c r="H1835" s="228"/>
      <c r="I1835" s="228"/>
    </row>
    <row r="1836">
      <c r="A1836" s="228"/>
      <c r="B1836" s="229"/>
      <c r="C1836" s="228"/>
      <c r="D1836" s="228"/>
      <c r="E1836" s="226"/>
      <c r="F1836" s="228"/>
      <c r="G1836" s="228"/>
      <c r="H1836" s="228"/>
      <c r="I1836" s="228"/>
    </row>
    <row r="1837">
      <c r="A1837" s="228"/>
      <c r="B1837" s="229"/>
      <c r="C1837" s="228"/>
      <c r="D1837" s="228"/>
      <c r="E1837" s="226"/>
      <c r="F1837" s="228"/>
      <c r="G1837" s="228"/>
      <c r="H1837" s="228"/>
      <c r="I1837" s="228"/>
    </row>
    <row r="1838">
      <c r="A1838" s="228"/>
      <c r="B1838" s="229"/>
      <c r="C1838" s="228"/>
      <c r="D1838" s="228"/>
      <c r="E1838" s="226"/>
      <c r="F1838" s="228"/>
      <c r="G1838" s="228"/>
      <c r="H1838" s="228"/>
      <c r="I1838" s="228"/>
    </row>
    <row r="1839">
      <c r="A1839" s="228"/>
      <c r="B1839" s="229"/>
      <c r="C1839" s="228"/>
      <c r="D1839" s="228"/>
      <c r="E1839" s="226"/>
      <c r="F1839" s="228"/>
      <c r="G1839" s="228"/>
      <c r="H1839" s="228"/>
      <c r="I1839" s="228"/>
    </row>
    <row r="1840">
      <c r="A1840" s="228"/>
      <c r="B1840" s="229"/>
      <c r="C1840" s="228"/>
      <c r="D1840" s="228"/>
      <c r="E1840" s="226"/>
      <c r="F1840" s="228"/>
      <c r="G1840" s="228"/>
      <c r="H1840" s="228"/>
      <c r="I1840" s="228"/>
    </row>
    <row r="1841">
      <c r="A1841" s="228"/>
      <c r="B1841" s="229"/>
      <c r="C1841" s="228"/>
      <c r="D1841" s="228"/>
      <c r="E1841" s="226"/>
      <c r="F1841" s="228"/>
      <c r="G1841" s="228"/>
      <c r="H1841" s="228"/>
      <c r="I1841" s="228"/>
    </row>
    <row r="1842">
      <c r="A1842" s="228"/>
      <c r="B1842" s="229"/>
      <c r="C1842" s="228"/>
      <c r="D1842" s="228"/>
      <c r="E1842" s="226"/>
      <c r="F1842" s="228"/>
      <c r="G1842" s="228"/>
      <c r="H1842" s="228"/>
      <c r="I1842" s="228"/>
    </row>
    <row r="1843">
      <c r="A1843" s="228"/>
      <c r="B1843" s="229"/>
      <c r="C1843" s="228"/>
      <c r="D1843" s="228"/>
      <c r="E1843" s="226"/>
      <c r="F1843" s="228"/>
      <c r="G1843" s="228"/>
      <c r="H1843" s="228"/>
      <c r="I1843" s="228"/>
    </row>
    <row r="1844">
      <c r="A1844" s="228"/>
      <c r="B1844" s="229"/>
      <c r="C1844" s="228"/>
      <c r="D1844" s="228"/>
      <c r="E1844" s="226"/>
      <c r="F1844" s="228"/>
      <c r="G1844" s="228"/>
      <c r="H1844" s="228"/>
      <c r="I1844" s="228"/>
    </row>
    <row r="1845">
      <c r="A1845" s="228"/>
      <c r="B1845" s="229"/>
      <c r="C1845" s="228"/>
      <c r="D1845" s="228"/>
      <c r="E1845" s="226"/>
      <c r="F1845" s="228"/>
      <c r="G1845" s="228"/>
      <c r="H1845" s="228"/>
      <c r="I1845" s="228"/>
    </row>
    <row r="1846">
      <c r="A1846" s="228"/>
      <c r="B1846" s="229"/>
      <c r="C1846" s="228"/>
      <c r="D1846" s="228"/>
      <c r="E1846" s="226"/>
      <c r="F1846" s="228"/>
      <c r="G1846" s="228"/>
      <c r="H1846" s="228"/>
      <c r="I1846" s="228"/>
    </row>
    <row r="1847">
      <c r="A1847" s="228"/>
      <c r="B1847" s="229"/>
      <c r="C1847" s="228"/>
      <c r="D1847" s="228"/>
      <c r="E1847" s="226"/>
      <c r="F1847" s="228"/>
      <c r="G1847" s="228"/>
      <c r="H1847" s="228"/>
      <c r="I1847" s="228"/>
    </row>
    <row r="1848">
      <c r="A1848" s="228"/>
      <c r="B1848" s="229"/>
      <c r="C1848" s="228"/>
      <c r="D1848" s="228"/>
      <c r="E1848" s="226"/>
      <c r="F1848" s="228"/>
      <c r="G1848" s="228"/>
      <c r="H1848" s="228"/>
      <c r="I1848" s="228"/>
    </row>
    <row r="1849">
      <c r="A1849" s="228"/>
      <c r="B1849" s="229"/>
      <c r="C1849" s="228"/>
      <c r="D1849" s="228"/>
      <c r="E1849" s="226"/>
      <c r="F1849" s="228"/>
      <c r="G1849" s="228"/>
      <c r="H1849" s="228"/>
      <c r="I1849" s="228"/>
    </row>
    <row r="1850">
      <c r="A1850" s="228"/>
      <c r="B1850" s="229"/>
      <c r="C1850" s="228"/>
      <c r="D1850" s="228"/>
      <c r="E1850" s="226"/>
      <c r="F1850" s="228"/>
      <c r="G1850" s="228"/>
      <c r="H1850" s="228"/>
      <c r="I1850" s="228"/>
    </row>
    <row r="1851">
      <c r="A1851" s="228"/>
      <c r="B1851" s="229"/>
      <c r="C1851" s="228"/>
      <c r="D1851" s="228"/>
      <c r="E1851" s="226"/>
      <c r="F1851" s="228"/>
      <c r="G1851" s="228"/>
      <c r="H1851" s="228"/>
      <c r="I1851" s="228"/>
    </row>
    <row r="1852">
      <c r="A1852" s="228"/>
      <c r="B1852" s="229"/>
      <c r="C1852" s="228"/>
      <c r="D1852" s="228"/>
      <c r="E1852" s="226"/>
      <c r="F1852" s="228"/>
      <c r="G1852" s="228"/>
      <c r="H1852" s="228"/>
      <c r="I1852" s="228"/>
    </row>
    <row r="1853">
      <c r="A1853" s="228"/>
      <c r="B1853" s="229"/>
      <c r="C1853" s="228"/>
      <c r="D1853" s="228"/>
      <c r="E1853" s="226"/>
      <c r="F1853" s="228"/>
      <c r="G1853" s="228"/>
      <c r="H1853" s="228"/>
      <c r="I1853" s="228"/>
    </row>
    <row r="1854">
      <c r="A1854" s="228"/>
      <c r="B1854" s="229"/>
      <c r="C1854" s="228"/>
      <c r="D1854" s="228"/>
      <c r="E1854" s="226"/>
      <c r="F1854" s="228"/>
      <c r="G1854" s="228"/>
      <c r="H1854" s="228"/>
      <c r="I1854" s="228"/>
    </row>
    <row r="1855">
      <c r="A1855" s="228"/>
      <c r="B1855" s="229"/>
      <c r="C1855" s="228"/>
      <c r="D1855" s="228"/>
      <c r="E1855" s="226"/>
      <c r="F1855" s="228"/>
      <c r="G1855" s="228"/>
      <c r="H1855" s="228"/>
      <c r="I1855" s="228"/>
    </row>
    <row r="1856">
      <c r="A1856" s="228"/>
      <c r="B1856" s="229"/>
      <c r="C1856" s="228"/>
      <c r="D1856" s="228"/>
      <c r="E1856" s="226"/>
      <c r="F1856" s="228"/>
      <c r="G1856" s="228"/>
      <c r="H1856" s="228"/>
      <c r="I1856" s="228"/>
    </row>
    <row r="1857">
      <c r="A1857" s="228"/>
      <c r="B1857" s="229"/>
      <c r="C1857" s="228"/>
      <c r="D1857" s="228"/>
      <c r="E1857" s="226"/>
      <c r="F1857" s="228"/>
      <c r="G1857" s="228"/>
      <c r="H1857" s="228"/>
      <c r="I1857" s="228"/>
    </row>
    <row r="1858">
      <c r="A1858" s="228"/>
      <c r="B1858" s="229"/>
      <c r="C1858" s="228"/>
      <c r="D1858" s="228"/>
      <c r="E1858" s="226"/>
      <c r="F1858" s="228"/>
      <c r="G1858" s="228"/>
      <c r="H1858" s="228"/>
      <c r="I1858" s="228"/>
    </row>
    <row r="1859">
      <c r="A1859" s="228"/>
      <c r="B1859" s="229"/>
      <c r="C1859" s="228"/>
      <c r="D1859" s="228"/>
      <c r="E1859" s="226"/>
      <c r="F1859" s="228"/>
      <c r="G1859" s="228"/>
      <c r="H1859" s="228"/>
      <c r="I1859" s="228"/>
    </row>
    <row r="1860">
      <c r="A1860" s="228"/>
      <c r="B1860" s="229"/>
      <c r="C1860" s="228"/>
      <c r="D1860" s="228"/>
      <c r="E1860" s="226"/>
      <c r="F1860" s="228"/>
      <c r="G1860" s="228"/>
      <c r="H1860" s="228"/>
      <c r="I1860" s="228"/>
    </row>
    <row r="1861">
      <c r="A1861" s="228"/>
      <c r="B1861" s="229"/>
      <c r="C1861" s="228"/>
      <c r="D1861" s="228"/>
      <c r="E1861" s="226"/>
      <c r="F1861" s="228"/>
      <c r="G1861" s="228"/>
      <c r="H1861" s="228"/>
      <c r="I1861" s="228"/>
    </row>
    <row r="1862">
      <c r="A1862" s="228"/>
      <c r="B1862" s="229"/>
      <c r="C1862" s="228"/>
      <c r="D1862" s="228"/>
      <c r="E1862" s="226"/>
      <c r="F1862" s="228"/>
      <c r="G1862" s="228"/>
      <c r="H1862" s="228"/>
      <c r="I1862" s="228"/>
    </row>
    <row r="1863">
      <c r="A1863" s="228"/>
      <c r="B1863" s="229"/>
      <c r="C1863" s="228"/>
      <c r="D1863" s="228"/>
      <c r="E1863" s="226"/>
      <c r="F1863" s="228"/>
      <c r="G1863" s="228"/>
      <c r="H1863" s="228"/>
      <c r="I1863" s="228"/>
    </row>
    <row r="1864">
      <c r="A1864" s="228"/>
      <c r="B1864" s="229"/>
      <c r="C1864" s="228"/>
      <c r="D1864" s="228"/>
      <c r="E1864" s="226"/>
      <c r="F1864" s="228"/>
      <c r="G1864" s="228"/>
      <c r="H1864" s="228"/>
      <c r="I1864" s="228"/>
    </row>
    <row r="1865">
      <c r="A1865" s="228"/>
      <c r="B1865" s="229"/>
      <c r="C1865" s="228"/>
      <c r="D1865" s="228"/>
      <c r="E1865" s="226"/>
      <c r="F1865" s="228"/>
      <c r="G1865" s="228"/>
      <c r="H1865" s="228"/>
      <c r="I1865" s="228"/>
    </row>
    <row r="1866">
      <c r="A1866" s="228"/>
      <c r="B1866" s="229"/>
      <c r="C1866" s="228"/>
      <c r="D1866" s="228"/>
      <c r="E1866" s="226"/>
      <c r="F1866" s="228"/>
      <c r="G1866" s="228"/>
      <c r="H1866" s="228"/>
      <c r="I1866" s="228"/>
    </row>
    <row r="1867">
      <c r="A1867" s="228"/>
      <c r="B1867" s="229"/>
      <c r="C1867" s="228"/>
      <c r="D1867" s="228"/>
      <c r="E1867" s="226"/>
      <c r="F1867" s="228"/>
      <c r="G1867" s="228"/>
      <c r="H1867" s="228"/>
      <c r="I1867" s="228"/>
    </row>
    <row r="1868">
      <c r="A1868" s="228"/>
      <c r="B1868" s="229"/>
      <c r="C1868" s="228"/>
      <c r="D1868" s="228"/>
      <c r="E1868" s="226"/>
      <c r="F1868" s="228"/>
      <c r="G1868" s="228"/>
      <c r="H1868" s="228"/>
      <c r="I1868" s="228"/>
    </row>
    <row r="1869">
      <c r="A1869" s="228"/>
      <c r="B1869" s="229"/>
      <c r="C1869" s="228"/>
      <c r="D1869" s="228"/>
      <c r="E1869" s="226"/>
      <c r="F1869" s="228"/>
      <c r="G1869" s="228"/>
      <c r="H1869" s="228"/>
      <c r="I1869" s="228"/>
    </row>
    <row r="1870">
      <c r="A1870" s="228"/>
      <c r="B1870" s="229"/>
      <c r="C1870" s="228"/>
      <c r="D1870" s="228"/>
      <c r="E1870" s="226"/>
      <c r="F1870" s="228"/>
      <c r="G1870" s="228"/>
      <c r="H1870" s="228"/>
      <c r="I1870" s="228"/>
    </row>
    <row r="1871">
      <c r="A1871" s="228"/>
      <c r="B1871" s="229"/>
      <c r="C1871" s="228"/>
      <c r="D1871" s="228"/>
      <c r="E1871" s="226"/>
      <c r="F1871" s="228"/>
      <c r="G1871" s="228"/>
      <c r="H1871" s="228"/>
      <c r="I1871" s="228"/>
    </row>
    <row r="1872">
      <c r="A1872" s="228"/>
      <c r="B1872" s="229"/>
      <c r="C1872" s="228"/>
      <c r="D1872" s="228"/>
      <c r="E1872" s="226"/>
      <c r="F1872" s="228"/>
      <c r="G1872" s="228"/>
      <c r="H1872" s="228"/>
      <c r="I1872" s="228"/>
    </row>
    <row r="1873">
      <c r="A1873" s="228"/>
      <c r="B1873" s="229"/>
      <c r="C1873" s="228"/>
      <c r="D1873" s="228"/>
      <c r="E1873" s="226"/>
      <c r="F1873" s="228"/>
      <c r="G1873" s="228"/>
      <c r="H1873" s="228"/>
      <c r="I1873" s="228"/>
    </row>
    <row r="1874">
      <c r="A1874" s="228"/>
      <c r="B1874" s="229"/>
      <c r="C1874" s="228"/>
      <c r="D1874" s="228"/>
      <c r="E1874" s="226"/>
      <c r="F1874" s="228"/>
      <c r="G1874" s="228"/>
      <c r="H1874" s="228"/>
      <c r="I1874" s="228"/>
    </row>
    <row r="1875">
      <c r="A1875" s="228"/>
      <c r="B1875" s="229"/>
      <c r="C1875" s="228"/>
      <c r="D1875" s="228"/>
      <c r="E1875" s="226"/>
      <c r="F1875" s="228"/>
      <c r="G1875" s="228"/>
      <c r="H1875" s="228"/>
      <c r="I1875" s="228"/>
    </row>
    <row r="1876">
      <c r="A1876" s="228"/>
      <c r="B1876" s="229"/>
      <c r="C1876" s="228"/>
      <c r="D1876" s="228"/>
      <c r="E1876" s="226"/>
      <c r="F1876" s="228"/>
      <c r="G1876" s="228"/>
      <c r="H1876" s="228"/>
      <c r="I1876" s="228"/>
    </row>
    <row r="1877">
      <c r="A1877" s="228"/>
      <c r="B1877" s="229"/>
      <c r="C1877" s="228"/>
      <c r="D1877" s="228"/>
      <c r="E1877" s="226"/>
      <c r="F1877" s="228"/>
      <c r="G1877" s="228"/>
      <c r="H1877" s="228"/>
      <c r="I1877" s="228"/>
    </row>
    <row r="1878">
      <c r="A1878" s="228"/>
      <c r="B1878" s="229"/>
      <c r="C1878" s="228"/>
      <c r="D1878" s="228"/>
      <c r="E1878" s="226"/>
      <c r="F1878" s="228"/>
      <c r="G1878" s="228"/>
      <c r="H1878" s="228"/>
      <c r="I1878" s="228"/>
    </row>
    <row r="1879">
      <c r="A1879" s="228"/>
      <c r="B1879" s="229"/>
      <c r="C1879" s="228"/>
      <c r="D1879" s="228"/>
      <c r="E1879" s="226"/>
      <c r="F1879" s="228"/>
      <c r="G1879" s="228"/>
      <c r="H1879" s="228"/>
      <c r="I1879" s="228"/>
    </row>
    <row r="1880">
      <c r="A1880" s="228"/>
      <c r="B1880" s="229"/>
      <c r="C1880" s="228"/>
      <c r="D1880" s="228"/>
      <c r="E1880" s="226"/>
      <c r="F1880" s="228"/>
      <c r="G1880" s="228"/>
      <c r="H1880" s="228"/>
      <c r="I1880" s="228"/>
    </row>
    <row r="1881">
      <c r="A1881" s="228"/>
      <c r="B1881" s="229"/>
      <c r="C1881" s="228"/>
      <c r="D1881" s="228"/>
      <c r="E1881" s="226"/>
      <c r="F1881" s="228"/>
      <c r="G1881" s="228"/>
      <c r="H1881" s="228"/>
      <c r="I1881" s="228"/>
    </row>
    <row r="1882">
      <c r="A1882" s="228"/>
      <c r="B1882" s="229"/>
      <c r="C1882" s="228"/>
      <c r="D1882" s="228"/>
      <c r="E1882" s="226"/>
      <c r="F1882" s="228"/>
      <c r="G1882" s="228"/>
      <c r="H1882" s="228"/>
      <c r="I1882" s="228"/>
    </row>
    <row r="1883">
      <c r="A1883" s="228"/>
      <c r="B1883" s="229"/>
      <c r="C1883" s="228"/>
      <c r="D1883" s="228"/>
      <c r="E1883" s="226"/>
      <c r="F1883" s="228"/>
      <c r="G1883" s="228"/>
      <c r="H1883" s="228"/>
      <c r="I1883" s="228"/>
    </row>
    <row r="1884">
      <c r="A1884" s="228"/>
      <c r="B1884" s="229"/>
      <c r="C1884" s="228"/>
      <c r="D1884" s="228"/>
      <c r="E1884" s="226"/>
      <c r="F1884" s="228"/>
      <c r="G1884" s="228"/>
      <c r="H1884" s="228"/>
      <c r="I1884" s="228"/>
    </row>
    <row r="1885">
      <c r="A1885" s="228"/>
      <c r="B1885" s="229"/>
      <c r="C1885" s="228"/>
      <c r="D1885" s="228"/>
      <c r="E1885" s="226"/>
      <c r="F1885" s="228"/>
      <c r="G1885" s="228"/>
      <c r="H1885" s="228"/>
      <c r="I1885" s="228"/>
    </row>
    <row r="1886">
      <c r="A1886" s="228"/>
      <c r="B1886" s="229"/>
      <c r="C1886" s="228"/>
      <c r="D1886" s="228"/>
      <c r="E1886" s="226"/>
      <c r="F1886" s="228"/>
      <c r="G1886" s="228"/>
      <c r="H1886" s="228"/>
      <c r="I1886" s="228"/>
    </row>
    <row r="1887">
      <c r="A1887" s="228"/>
      <c r="B1887" s="229"/>
      <c r="C1887" s="228"/>
      <c r="D1887" s="228"/>
      <c r="E1887" s="226"/>
      <c r="F1887" s="228"/>
      <c r="G1887" s="228"/>
      <c r="H1887" s="228"/>
      <c r="I1887" s="228"/>
    </row>
    <row r="1888">
      <c r="A1888" s="228"/>
      <c r="B1888" s="229"/>
      <c r="C1888" s="228"/>
      <c r="D1888" s="228"/>
      <c r="E1888" s="226"/>
      <c r="F1888" s="228"/>
      <c r="G1888" s="228"/>
      <c r="H1888" s="228"/>
      <c r="I1888" s="228"/>
    </row>
    <row r="1889">
      <c r="A1889" s="228"/>
      <c r="B1889" s="229"/>
      <c r="C1889" s="228"/>
      <c r="D1889" s="228"/>
      <c r="E1889" s="226"/>
      <c r="F1889" s="228"/>
      <c r="G1889" s="228"/>
      <c r="H1889" s="228"/>
      <c r="I1889" s="228"/>
    </row>
    <row r="1890">
      <c r="A1890" s="228"/>
      <c r="B1890" s="229"/>
      <c r="C1890" s="228"/>
      <c r="D1890" s="228"/>
      <c r="E1890" s="226"/>
      <c r="F1890" s="228"/>
      <c r="G1890" s="228"/>
      <c r="H1890" s="228"/>
      <c r="I1890" s="228"/>
    </row>
    <row r="1891">
      <c r="A1891" s="228"/>
      <c r="B1891" s="229"/>
      <c r="C1891" s="228"/>
      <c r="D1891" s="228"/>
      <c r="E1891" s="226"/>
      <c r="F1891" s="228"/>
      <c r="G1891" s="228"/>
      <c r="H1891" s="228"/>
      <c r="I1891" s="228"/>
    </row>
    <row r="1892">
      <c r="A1892" s="228"/>
      <c r="B1892" s="229"/>
      <c r="C1892" s="228"/>
      <c r="D1892" s="228"/>
      <c r="E1892" s="226"/>
      <c r="F1892" s="228"/>
      <c r="G1892" s="228"/>
      <c r="H1892" s="228"/>
      <c r="I1892" s="228"/>
    </row>
    <row r="1893">
      <c r="A1893" s="228"/>
      <c r="B1893" s="229"/>
      <c r="C1893" s="228"/>
      <c r="D1893" s="228"/>
      <c r="E1893" s="226"/>
      <c r="F1893" s="228"/>
      <c r="G1893" s="228"/>
      <c r="H1893" s="228"/>
      <c r="I1893" s="228"/>
    </row>
    <row r="1894">
      <c r="A1894" s="228"/>
      <c r="B1894" s="229"/>
      <c r="C1894" s="228"/>
      <c r="D1894" s="228"/>
      <c r="E1894" s="226"/>
      <c r="F1894" s="228"/>
      <c r="G1894" s="228"/>
      <c r="H1894" s="228"/>
      <c r="I1894" s="228"/>
    </row>
    <row r="1895">
      <c r="A1895" s="228"/>
      <c r="B1895" s="229"/>
      <c r="C1895" s="228"/>
      <c r="D1895" s="228"/>
      <c r="E1895" s="226"/>
      <c r="F1895" s="228"/>
      <c r="G1895" s="228"/>
      <c r="H1895" s="228"/>
      <c r="I1895" s="228"/>
    </row>
    <row r="1896">
      <c r="A1896" s="228"/>
      <c r="B1896" s="229"/>
      <c r="C1896" s="228"/>
      <c r="D1896" s="228"/>
      <c r="E1896" s="226"/>
      <c r="F1896" s="228"/>
      <c r="G1896" s="228"/>
      <c r="H1896" s="228"/>
      <c r="I1896" s="228"/>
    </row>
    <row r="1897">
      <c r="A1897" s="228"/>
      <c r="B1897" s="229"/>
      <c r="C1897" s="228"/>
      <c r="D1897" s="228"/>
      <c r="E1897" s="226"/>
      <c r="F1897" s="228"/>
      <c r="G1897" s="228"/>
      <c r="H1897" s="228"/>
      <c r="I1897" s="228"/>
    </row>
    <row r="1898">
      <c r="A1898" s="228"/>
      <c r="B1898" s="229"/>
      <c r="C1898" s="228"/>
      <c r="D1898" s="228"/>
      <c r="E1898" s="226"/>
      <c r="F1898" s="228"/>
      <c r="G1898" s="228"/>
      <c r="H1898" s="228"/>
      <c r="I1898" s="228"/>
    </row>
    <row r="1899">
      <c r="A1899" s="228"/>
      <c r="B1899" s="229"/>
      <c r="C1899" s="228"/>
      <c r="D1899" s="228"/>
      <c r="E1899" s="226"/>
      <c r="F1899" s="228"/>
      <c r="G1899" s="228"/>
      <c r="H1899" s="228"/>
      <c r="I1899" s="228"/>
    </row>
    <row r="1900">
      <c r="A1900" s="228"/>
      <c r="B1900" s="229"/>
      <c r="C1900" s="228"/>
      <c r="D1900" s="228"/>
      <c r="E1900" s="226"/>
      <c r="F1900" s="228"/>
      <c r="G1900" s="228"/>
      <c r="H1900" s="228"/>
      <c r="I1900" s="228"/>
    </row>
    <row r="1901">
      <c r="A1901" s="228"/>
      <c r="B1901" s="229"/>
      <c r="C1901" s="228"/>
      <c r="D1901" s="228"/>
      <c r="E1901" s="226"/>
      <c r="F1901" s="228"/>
      <c r="G1901" s="228"/>
      <c r="H1901" s="228"/>
      <c r="I1901" s="228"/>
    </row>
    <row r="1902">
      <c r="A1902" s="228"/>
      <c r="B1902" s="229"/>
      <c r="C1902" s="228"/>
      <c r="D1902" s="228"/>
      <c r="E1902" s="226"/>
      <c r="F1902" s="228"/>
      <c r="G1902" s="228"/>
      <c r="H1902" s="228"/>
      <c r="I1902" s="228"/>
    </row>
    <row r="1903">
      <c r="A1903" s="228"/>
      <c r="B1903" s="229"/>
      <c r="C1903" s="228"/>
      <c r="D1903" s="228"/>
      <c r="E1903" s="226"/>
      <c r="F1903" s="228"/>
      <c r="G1903" s="228"/>
      <c r="H1903" s="228"/>
      <c r="I1903" s="228"/>
    </row>
    <row r="1904">
      <c r="A1904" s="228"/>
      <c r="B1904" s="229"/>
      <c r="C1904" s="228"/>
      <c r="D1904" s="228"/>
      <c r="E1904" s="226"/>
      <c r="F1904" s="228"/>
      <c r="G1904" s="228"/>
      <c r="H1904" s="228"/>
      <c r="I1904" s="228"/>
    </row>
    <row r="1905">
      <c r="A1905" s="228"/>
      <c r="B1905" s="229"/>
      <c r="C1905" s="228"/>
      <c r="D1905" s="228"/>
      <c r="E1905" s="226"/>
      <c r="F1905" s="228"/>
      <c r="G1905" s="228"/>
      <c r="H1905" s="228"/>
      <c r="I1905" s="228"/>
    </row>
    <row r="1906">
      <c r="A1906" s="228"/>
      <c r="B1906" s="229"/>
      <c r="C1906" s="228"/>
      <c r="D1906" s="228"/>
      <c r="E1906" s="226"/>
      <c r="F1906" s="228"/>
      <c r="G1906" s="228"/>
      <c r="H1906" s="228"/>
      <c r="I1906" s="228"/>
    </row>
    <row r="1907">
      <c r="A1907" s="228"/>
      <c r="B1907" s="229"/>
      <c r="C1907" s="228"/>
      <c r="D1907" s="228"/>
      <c r="E1907" s="226"/>
      <c r="F1907" s="228"/>
      <c r="G1907" s="228"/>
      <c r="H1907" s="228"/>
      <c r="I1907" s="228"/>
    </row>
    <row r="1908">
      <c r="A1908" s="228"/>
      <c r="B1908" s="229"/>
      <c r="C1908" s="228"/>
      <c r="D1908" s="228"/>
      <c r="E1908" s="226"/>
      <c r="F1908" s="228"/>
      <c r="G1908" s="228"/>
      <c r="H1908" s="228"/>
      <c r="I1908" s="228"/>
    </row>
    <row r="1909">
      <c r="A1909" s="228"/>
      <c r="B1909" s="229"/>
      <c r="C1909" s="228"/>
      <c r="D1909" s="228"/>
      <c r="E1909" s="226"/>
      <c r="F1909" s="228"/>
      <c r="G1909" s="228"/>
      <c r="H1909" s="228"/>
      <c r="I1909" s="228"/>
    </row>
    <row r="1910">
      <c r="A1910" s="228"/>
      <c r="B1910" s="229"/>
      <c r="C1910" s="228"/>
      <c r="D1910" s="228"/>
      <c r="E1910" s="226"/>
      <c r="F1910" s="228"/>
      <c r="G1910" s="228"/>
      <c r="H1910" s="228"/>
      <c r="I1910" s="228"/>
    </row>
    <row r="1911">
      <c r="A1911" s="228"/>
      <c r="B1911" s="229"/>
      <c r="C1911" s="228"/>
      <c r="D1911" s="228"/>
      <c r="E1911" s="226"/>
      <c r="F1911" s="228"/>
      <c r="G1911" s="228"/>
      <c r="H1911" s="228"/>
      <c r="I1911" s="228"/>
    </row>
    <row r="1912">
      <c r="A1912" s="228"/>
      <c r="B1912" s="229"/>
      <c r="C1912" s="228"/>
      <c r="D1912" s="228"/>
      <c r="E1912" s="226"/>
      <c r="F1912" s="228"/>
      <c r="G1912" s="228"/>
      <c r="H1912" s="228"/>
      <c r="I1912" s="228"/>
    </row>
    <row r="1913">
      <c r="A1913" s="228"/>
      <c r="B1913" s="229"/>
      <c r="C1913" s="228"/>
      <c r="D1913" s="228"/>
      <c r="E1913" s="226"/>
      <c r="F1913" s="228"/>
      <c r="G1913" s="228"/>
      <c r="H1913" s="228"/>
      <c r="I1913" s="228"/>
    </row>
    <row r="1914">
      <c r="A1914" s="228"/>
      <c r="B1914" s="229"/>
      <c r="C1914" s="228"/>
      <c r="D1914" s="228"/>
      <c r="E1914" s="226"/>
      <c r="F1914" s="228"/>
      <c r="G1914" s="228"/>
      <c r="H1914" s="228"/>
      <c r="I1914" s="228"/>
    </row>
    <row r="1915">
      <c r="A1915" s="228"/>
      <c r="B1915" s="229"/>
      <c r="C1915" s="228"/>
      <c r="D1915" s="228"/>
      <c r="E1915" s="226"/>
      <c r="F1915" s="228"/>
      <c r="G1915" s="228"/>
      <c r="H1915" s="228"/>
      <c r="I1915" s="228"/>
    </row>
    <row r="1916">
      <c r="A1916" s="228"/>
      <c r="B1916" s="229"/>
      <c r="C1916" s="228"/>
      <c r="D1916" s="228"/>
      <c r="E1916" s="226"/>
      <c r="F1916" s="228"/>
      <c r="G1916" s="228"/>
      <c r="H1916" s="228"/>
      <c r="I1916" s="228"/>
    </row>
    <row r="1917">
      <c r="A1917" s="228"/>
      <c r="B1917" s="229"/>
      <c r="C1917" s="228"/>
      <c r="D1917" s="228"/>
      <c r="E1917" s="226"/>
      <c r="F1917" s="228"/>
      <c r="G1917" s="228"/>
      <c r="H1917" s="228"/>
      <c r="I1917" s="228"/>
    </row>
    <row r="1918">
      <c r="A1918" s="228"/>
      <c r="B1918" s="229"/>
      <c r="C1918" s="228"/>
      <c r="D1918" s="228"/>
      <c r="E1918" s="226"/>
      <c r="F1918" s="228"/>
      <c r="G1918" s="228"/>
      <c r="H1918" s="228"/>
      <c r="I1918" s="228"/>
    </row>
    <row r="1919">
      <c r="A1919" s="228"/>
      <c r="B1919" s="229"/>
      <c r="C1919" s="228"/>
      <c r="D1919" s="228"/>
      <c r="E1919" s="226"/>
      <c r="F1919" s="228"/>
      <c r="G1919" s="228"/>
      <c r="H1919" s="228"/>
      <c r="I1919" s="228"/>
    </row>
    <row r="1920">
      <c r="A1920" s="228"/>
      <c r="B1920" s="229"/>
      <c r="C1920" s="228"/>
      <c r="D1920" s="228"/>
      <c r="E1920" s="226"/>
      <c r="F1920" s="228"/>
      <c r="G1920" s="228"/>
      <c r="H1920" s="228"/>
      <c r="I1920" s="228"/>
    </row>
    <row r="1921">
      <c r="A1921" s="228"/>
      <c r="B1921" s="229"/>
      <c r="C1921" s="228"/>
      <c r="D1921" s="228"/>
      <c r="E1921" s="226"/>
      <c r="F1921" s="228"/>
      <c r="G1921" s="228"/>
      <c r="H1921" s="228"/>
      <c r="I1921" s="228"/>
    </row>
    <row r="1922">
      <c r="A1922" s="228"/>
      <c r="B1922" s="229"/>
      <c r="C1922" s="228"/>
      <c r="D1922" s="228"/>
      <c r="E1922" s="226"/>
      <c r="F1922" s="228"/>
      <c r="G1922" s="228"/>
      <c r="H1922" s="228"/>
      <c r="I1922" s="228"/>
    </row>
    <row r="1923">
      <c r="A1923" s="228"/>
      <c r="B1923" s="229"/>
      <c r="C1923" s="228"/>
      <c r="D1923" s="228"/>
      <c r="E1923" s="226"/>
      <c r="F1923" s="228"/>
      <c r="G1923" s="228"/>
      <c r="H1923" s="228"/>
      <c r="I1923" s="228"/>
    </row>
    <row r="1924">
      <c r="A1924" s="228"/>
      <c r="B1924" s="229"/>
      <c r="C1924" s="228"/>
      <c r="D1924" s="228"/>
      <c r="E1924" s="226"/>
      <c r="F1924" s="228"/>
      <c r="G1924" s="228"/>
      <c r="H1924" s="228"/>
      <c r="I1924" s="228"/>
    </row>
    <row r="1925">
      <c r="A1925" s="228"/>
      <c r="B1925" s="229"/>
      <c r="C1925" s="228"/>
      <c r="D1925" s="228"/>
      <c r="E1925" s="226"/>
      <c r="F1925" s="228"/>
      <c r="G1925" s="228"/>
      <c r="H1925" s="228"/>
      <c r="I1925" s="228"/>
    </row>
    <row r="1926">
      <c r="A1926" s="228"/>
      <c r="B1926" s="229"/>
      <c r="C1926" s="228"/>
      <c r="D1926" s="228"/>
      <c r="E1926" s="226"/>
      <c r="F1926" s="228"/>
      <c r="G1926" s="228"/>
      <c r="H1926" s="228"/>
      <c r="I1926" s="228"/>
    </row>
    <row r="1927">
      <c r="A1927" s="228"/>
      <c r="B1927" s="229"/>
      <c r="C1927" s="228"/>
      <c r="D1927" s="228"/>
      <c r="E1927" s="226"/>
      <c r="F1927" s="228"/>
      <c r="G1927" s="228"/>
      <c r="H1927" s="228"/>
      <c r="I1927" s="228"/>
    </row>
    <row r="1928">
      <c r="A1928" s="228"/>
      <c r="B1928" s="229"/>
      <c r="C1928" s="228"/>
      <c r="D1928" s="228"/>
      <c r="E1928" s="226"/>
      <c r="F1928" s="228"/>
      <c r="G1928" s="228"/>
      <c r="H1928" s="228"/>
      <c r="I1928" s="228"/>
    </row>
    <row r="1929">
      <c r="A1929" s="228"/>
      <c r="B1929" s="229"/>
      <c r="C1929" s="228"/>
      <c r="D1929" s="228"/>
      <c r="E1929" s="226"/>
      <c r="F1929" s="228"/>
      <c r="G1929" s="228"/>
      <c r="H1929" s="228"/>
      <c r="I1929" s="228"/>
    </row>
    <row r="1930">
      <c r="A1930" s="228"/>
      <c r="B1930" s="229"/>
      <c r="C1930" s="228"/>
      <c r="D1930" s="228"/>
      <c r="E1930" s="226"/>
      <c r="F1930" s="228"/>
      <c r="G1930" s="228"/>
      <c r="H1930" s="228"/>
      <c r="I1930" s="228"/>
    </row>
    <row r="1931">
      <c r="A1931" s="228"/>
      <c r="B1931" s="229"/>
      <c r="C1931" s="228"/>
      <c r="D1931" s="228"/>
      <c r="E1931" s="226"/>
      <c r="F1931" s="228"/>
      <c r="G1931" s="228"/>
      <c r="H1931" s="228"/>
      <c r="I1931" s="228"/>
    </row>
    <row r="1932">
      <c r="A1932" s="228"/>
      <c r="B1932" s="229"/>
      <c r="C1932" s="228"/>
      <c r="D1932" s="228"/>
      <c r="E1932" s="226"/>
      <c r="F1932" s="228"/>
      <c r="G1932" s="228"/>
      <c r="H1932" s="228"/>
      <c r="I1932" s="228"/>
    </row>
    <row r="1933">
      <c r="A1933" s="228"/>
      <c r="B1933" s="229"/>
      <c r="C1933" s="228"/>
      <c r="D1933" s="228"/>
      <c r="E1933" s="226"/>
      <c r="F1933" s="228"/>
      <c r="G1933" s="228"/>
      <c r="H1933" s="228"/>
      <c r="I1933" s="228"/>
    </row>
    <row r="1934">
      <c r="A1934" s="228"/>
      <c r="B1934" s="229"/>
      <c r="C1934" s="228"/>
      <c r="D1934" s="228"/>
      <c r="E1934" s="226"/>
      <c r="F1934" s="228"/>
      <c r="G1934" s="228"/>
      <c r="H1934" s="228"/>
      <c r="I1934" s="228"/>
    </row>
    <row r="1935">
      <c r="A1935" s="228"/>
      <c r="B1935" s="229"/>
      <c r="C1935" s="228"/>
      <c r="D1935" s="228"/>
      <c r="E1935" s="226"/>
      <c r="F1935" s="228"/>
      <c r="G1935" s="228"/>
      <c r="H1935" s="228"/>
      <c r="I1935" s="228"/>
    </row>
    <row r="1936">
      <c r="A1936" s="228"/>
      <c r="B1936" s="229"/>
      <c r="C1936" s="228"/>
      <c r="D1936" s="228"/>
      <c r="E1936" s="226"/>
      <c r="F1936" s="228"/>
      <c r="G1936" s="228"/>
      <c r="H1936" s="228"/>
      <c r="I1936" s="228"/>
    </row>
    <row r="1937">
      <c r="A1937" s="228"/>
      <c r="B1937" s="229"/>
      <c r="C1937" s="228"/>
      <c r="D1937" s="228"/>
      <c r="E1937" s="226"/>
      <c r="F1937" s="228"/>
      <c r="G1937" s="228"/>
      <c r="H1937" s="228"/>
      <c r="I1937" s="228"/>
    </row>
    <row r="1938">
      <c r="A1938" s="228"/>
      <c r="B1938" s="229"/>
      <c r="C1938" s="228"/>
      <c r="D1938" s="228"/>
      <c r="E1938" s="226"/>
      <c r="F1938" s="228"/>
      <c r="G1938" s="228"/>
      <c r="H1938" s="228"/>
      <c r="I1938" s="228"/>
    </row>
    <row r="1939">
      <c r="A1939" s="228"/>
      <c r="B1939" s="229"/>
      <c r="C1939" s="228"/>
      <c r="D1939" s="228"/>
      <c r="E1939" s="226"/>
      <c r="F1939" s="228"/>
      <c r="G1939" s="228"/>
      <c r="H1939" s="228"/>
      <c r="I1939" s="228"/>
    </row>
    <row r="1940">
      <c r="A1940" s="228"/>
      <c r="B1940" s="229"/>
      <c r="C1940" s="228"/>
      <c r="D1940" s="228"/>
      <c r="E1940" s="226"/>
      <c r="F1940" s="228"/>
      <c r="G1940" s="228"/>
      <c r="H1940" s="228"/>
      <c r="I1940" s="228"/>
    </row>
    <row r="1941">
      <c r="A1941" s="228"/>
      <c r="B1941" s="229"/>
      <c r="C1941" s="228"/>
      <c r="D1941" s="228"/>
      <c r="E1941" s="226"/>
      <c r="F1941" s="228"/>
      <c r="G1941" s="228"/>
      <c r="H1941" s="228"/>
      <c r="I1941" s="228"/>
    </row>
    <row r="1942">
      <c r="A1942" s="228"/>
      <c r="B1942" s="229"/>
      <c r="C1942" s="228"/>
      <c r="D1942" s="228"/>
      <c r="E1942" s="226"/>
      <c r="F1942" s="228"/>
      <c r="G1942" s="228"/>
      <c r="H1942" s="228"/>
      <c r="I1942" s="228"/>
    </row>
    <row r="1943">
      <c r="A1943" s="228"/>
      <c r="B1943" s="229"/>
      <c r="C1943" s="228"/>
      <c r="D1943" s="228"/>
      <c r="E1943" s="226"/>
      <c r="F1943" s="228"/>
      <c r="G1943" s="228"/>
      <c r="H1943" s="228"/>
      <c r="I1943" s="228"/>
    </row>
    <row r="1944">
      <c r="A1944" s="228"/>
      <c r="B1944" s="229"/>
      <c r="C1944" s="228"/>
      <c r="D1944" s="228"/>
      <c r="E1944" s="226"/>
      <c r="F1944" s="228"/>
      <c r="G1944" s="228"/>
      <c r="H1944" s="228"/>
      <c r="I1944" s="228"/>
    </row>
    <row r="1945">
      <c r="A1945" s="228"/>
      <c r="B1945" s="229"/>
      <c r="C1945" s="228"/>
      <c r="D1945" s="228"/>
      <c r="E1945" s="226"/>
      <c r="F1945" s="228"/>
      <c r="G1945" s="228"/>
      <c r="H1945" s="228"/>
      <c r="I1945" s="228"/>
    </row>
    <row r="1946">
      <c r="A1946" s="228"/>
      <c r="B1946" s="229"/>
      <c r="C1946" s="228"/>
      <c r="D1946" s="228"/>
      <c r="E1946" s="226"/>
      <c r="F1946" s="228"/>
      <c r="G1946" s="228"/>
      <c r="H1946" s="228"/>
      <c r="I1946" s="228"/>
    </row>
    <row r="1947">
      <c r="A1947" s="228"/>
      <c r="B1947" s="229"/>
      <c r="C1947" s="228"/>
      <c r="D1947" s="228"/>
      <c r="E1947" s="226"/>
      <c r="F1947" s="228"/>
      <c r="G1947" s="228"/>
      <c r="H1947" s="228"/>
      <c r="I1947" s="228"/>
    </row>
    <row r="1948">
      <c r="A1948" s="228"/>
      <c r="B1948" s="229"/>
      <c r="C1948" s="228"/>
      <c r="D1948" s="228"/>
      <c r="E1948" s="226"/>
      <c r="F1948" s="228"/>
      <c r="G1948" s="228"/>
      <c r="H1948" s="228"/>
      <c r="I1948" s="228"/>
    </row>
    <row r="1949">
      <c r="A1949" s="228"/>
      <c r="B1949" s="229"/>
      <c r="C1949" s="228"/>
      <c r="D1949" s="228"/>
      <c r="E1949" s="226"/>
      <c r="F1949" s="228"/>
      <c r="G1949" s="228"/>
      <c r="H1949" s="228"/>
      <c r="I1949" s="228"/>
    </row>
    <row r="1950">
      <c r="A1950" s="228"/>
      <c r="B1950" s="229"/>
      <c r="C1950" s="228"/>
      <c r="D1950" s="228"/>
      <c r="E1950" s="226"/>
      <c r="F1950" s="228"/>
      <c r="G1950" s="228"/>
      <c r="H1950" s="228"/>
      <c r="I1950" s="228"/>
    </row>
    <row r="1951">
      <c r="A1951" s="228"/>
      <c r="B1951" s="229"/>
      <c r="C1951" s="228"/>
      <c r="D1951" s="228"/>
      <c r="E1951" s="226"/>
      <c r="F1951" s="228"/>
      <c r="G1951" s="228"/>
      <c r="H1951" s="228"/>
      <c r="I1951" s="228"/>
    </row>
    <row r="1952">
      <c r="A1952" s="228"/>
      <c r="B1952" s="229"/>
      <c r="C1952" s="228"/>
      <c r="D1952" s="228"/>
      <c r="E1952" s="226"/>
      <c r="F1952" s="228"/>
      <c r="G1952" s="228"/>
      <c r="H1952" s="228"/>
      <c r="I1952" s="228"/>
    </row>
    <row r="1953">
      <c r="A1953" s="228"/>
      <c r="B1953" s="229"/>
      <c r="C1953" s="228"/>
      <c r="D1953" s="228"/>
      <c r="E1953" s="226"/>
      <c r="F1953" s="228"/>
      <c r="G1953" s="228"/>
      <c r="H1953" s="228"/>
      <c r="I1953" s="228"/>
    </row>
    <row r="1954">
      <c r="A1954" s="228"/>
      <c r="B1954" s="229"/>
      <c r="C1954" s="228"/>
      <c r="D1954" s="228"/>
      <c r="E1954" s="226"/>
      <c r="F1954" s="228"/>
      <c r="G1954" s="228"/>
      <c r="H1954" s="228"/>
      <c r="I1954" s="228"/>
    </row>
    <row r="1955">
      <c r="A1955" s="228"/>
      <c r="B1955" s="229"/>
      <c r="C1955" s="228"/>
      <c r="D1955" s="228"/>
      <c r="E1955" s="226"/>
      <c r="F1955" s="228"/>
      <c r="G1955" s="228"/>
      <c r="H1955" s="228"/>
      <c r="I1955" s="228"/>
    </row>
    <row r="1956">
      <c r="A1956" s="228"/>
      <c r="B1956" s="229"/>
      <c r="C1956" s="228"/>
      <c r="D1956" s="228"/>
      <c r="E1956" s="226"/>
      <c r="F1956" s="228"/>
      <c r="G1956" s="228"/>
      <c r="H1956" s="228"/>
      <c r="I1956" s="228"/>
    </row>
    <row r="1957">
      <c r="A1957" s="228"/>
      <c r="B1957" s="229"/>
      <c r="C1957" s="228"/>
      <c r="D1957" s="228"/>
      <c r="E1957" s="226"/>
      <c r="F1957" s="228"/>
      <c r="G1957" s="228"/>
      <c r="H1957" s="228"/>
      <c r="I1957" s="228"/>
    </row>
    <row r="1958">
      <c r="A1958" s="228"/>
      <c r="B1958" s="229"/>
      <c r="C1958" s="228"/>
      <c r="D1958" s="228"/>
      <c r="E1958" s="226"/>
      <c r="F1958" s="228"/>
      <c r="G1958" s="228"/>
      <c r="H1958" s="228"/>
      <c r="I1958" s="228"/>
    </row>
    <row r="1959">
      <c r="A1959" s="228"/>
      <c r="B1959" s="229"/>
      <c r="C1959" s="228"/>
      <c r="D1959" s="228"/>
      <c r="E1959" s="226"/>
      <c r="F1959" s="228"/>
      <c r="G1959" s="228"/>
      <c r="H1959" s="228"/>
      <c r="I1959" s="228"/>
    </row>
    <row r="1960">
      <c r="A1960" s="228"/>
      <c r="B1960" s="229"/>
      <c r="C1960" s="228"/>
      <c r="D1960" s="228"/>
      <c r="E1960" s="226"/>
      <c r="F1960" s="228"/>
      <c r="G1960" s="228"/>
      <c r="H1960" s="228"/>
      <c r="I1960" s="228"/>
    </row>
    <row r="1961">
      <c r="A1961" s="228"/>
      <c r="B1961" s="229"/>
      <c r="C1961" s="228"/>
      <c r="D1961" s="228"/>
      <c r="E1961" s="226"/>
      <c r="F1961" s="228"/>
      <c r="G1961" s="228"/>
      <c r="H1961" s="228"/>
      <c r="I1961" s="228"/>
    </row>
    <row r="1962">
      <c r="A1962" s="228"/>
      <c r="B1962" s="229"/>
      <c r="C1962" s="228"/>
      <c r="D1962" s="228"/>
      <c r="E1962" s="226"/>
      <c r="F1962" s="228"/>
      <c r="G1962" s="228"/>
      <c r="H1962" s="228"/>
      <c r="I1962" s="228"/>
    </row>
    <row r="1963">
      <c r="A1963" s="228"/>
      <c r="B1963" s="229"/>
      <c r="C1963" s="228"/>
      <c r="D1963" s="228"/>
      <c r="E1963" s="226"/>
      <c r="F1963" s="228"/>
      <c r="G1963" s="228"/>
      <c r="H1963" s="228"/>
      <c r="I1963" s="228"/>
    </row>
    <row r="1964">
      <c r="A1964" s="228"/>
      <c r="B1964" s="229"/>
      <c r="C1964" s="228"/>
      <c r="D1964" s="228"/>
      <c r="E1964" s="226"/>
      <c r="F1964" s="228"/>
      <c r="G1964" s="228"/>
      <c r="H1964" s="228"/>
      <c r="I1964" s="228"/>
    </row>
    <row r="1965">
      <c r="A1965" s="228"/>
      <c r="B1965" s="229"/>
      <c r="C1965" s="228"/>
      <c r="D1965" s="228"/>
      <c r="E1965" s="226"/>
      <c r="F1965" s="228"/>
      <c r="G1965" s="228"/>
      <c r="H1965" s="228"/>
      <c r="I1965" s="228"/>
    </row>
    <row r="1966">
      <c r="A1966" s="228"/>
      <c r="B1966" s="229"/>
      <c r="C1966" s="228"/>
      <c r="D1966" s="228"/>
      <c r="E1966" s="226"/>
      <c r="F1966" s="228"/>
      <c r="G1966" s="228"/>
      <c r="H1966" s="228"/>
      <c r="I1966" s="228"/>
    </row>
    <row r="1967">
      <c r="A1967" s="228"/>
      <c r="B1967" s="229"/>
      <c r="C1967" s="228"/>
      <c r="D1967" s="228"/>
      <c r="E1967" s="226"/>
      <c r="F1967" s="228"/>
      <c r="G1967" s="228"/>
      <c r="H1967" s="228"/>
      <c r="I1967" s="228"/>
    </row>
    <row r="1968">
      <c r="A1968" s="228"/>
      <c r="B1968" s="229"/>
      <c r="C1968" s="228"/>
      <c r="D1968" s="228"/>
      <c r="E1968" s="226"/>
      <c r="F1968" s="228"/>
      <c r="G1968" s="228"/>
      <c r="H1968" s="228"/>
      <c r="I1968" s="228"/>
    </row>
    <row r="1969">
      <c r="A1969" s="228"/>
      <c r="B1969" s="229"/>
      <c r="C1969" s="228"/>
      <c r="D1969" s="228"/>
      <c r="E1969" s="226"/>
      <c r="F1969" s="228"/>
      <c r="G1969" s="228"/>
      <c r="H1969" s="228"/>
      <c r="I1969" s="228"/>
    </row>
    <row r="1970">
      <c r="A1970" s="228"/>
      <c r="B1970" s="229"/>
      <c r="C1970" s="228"/>
      <c r="D1970" s="228"/>
      <c r="E1970" s="226"/>
      <c r="F1970" s="228"/>
      <c r="G1970" s="228"/>
      <c r="H1970" s="228"/>
      <c r="I1970" s="228"/>
    </row>
    <row r="1971">
      <c r="A1971" s="228"/>
      <c r="B1971" s="229"/>
      <c r="C1971" s="228"/>
      <c r="D1971" s="228"/>
      <c r="E1971" s="226"/>
      <c r="F1971" s="228"/>
      <c r="G1971" s="228"/>
      <c r="H1971" s="228"/>
      <c r="I1971" s="228"/>
    </row>
    <row r="1972">
      <c r="A1972" s="228"/>
      <c r="B1972" s="229"/>
      <c r="C1972" s="228"/>
      <c r="D1972" s="228"/>
      <c r="E1972" s="226"/>
      <c r="F1972" s="228"/>
      <c r="G1972" s="228"/>
      <c r="H1972" s="228"/>
      <c r="I1972" s="228"/>
    </row>
    <row r="1973">
      <c r="A1973" s="228"/>
      <c r="B1973" s="229"/>
      <c r="C1973" s="228"/>
      <c r="D1973" s="228"/>
      <c r="E1973" s="226"/>
      <c r="F1973" s="228"/>
      <c r="G1973" s="228"/>
      <c r="H1973" s="228"/>
      <c r="I1973" s="228"/>
    </row>
    <row r="1974">
      <c r="A1974" s="228"/>
      <c r="B1974" s="229"/>
      <c r="C1974" s="228"/>
      <c r="D1974" s="228"/>
      <c r="E1974" s="226"/>
      <c r="F1974" s="228"/>
      <c r="G1974" s="228"/>
      <c r="H1974" s="228"/>
      <c r="I1974" s="228"/>
    </row>
    <row r="1975">
      <c r="A1975" s="228"/>
      <c r="B1975" s="229"/>
      <c r="C1975" s="228"/>
      <c r="D1975" s="228"/>
      <c r="E1975" s="226"/>
      <c r="F1975" s="228"/>
      <c r="G1975" s="228"/>
      <c r="H1975" s="228"/>
      <c r="I1975" s="228"/>
    </row>
    <row r="1976">
      <c r="A1976" s="228"/>
      <c r="B1976" s="229"/>
      <c r="C1976" s="228"/>
      <c r="D1976" s="228"/>
      <c r="E1976" s="226"/>
      <c r="F1976" s="228"/>
      <c r="G1976" s="228"/>
      <c r="H1976" s="228"/>
      <c r="I1976" s="228"/>
    </row>
    <row r="1977">
      <c r="A1977" s="228"/>
      <c r="B1977" s="229"/>
      <c r="C1977" s="228"/>
      <c r="D1977" s="228"/>
      <c r="E1977" s="226"/>
      <c r="F1977" s="228"/>
      <c r="G1977" s="228"/>
      <c r="H1977" s="228"/>
      <c r="I1977" s="228"/>
    </row>
    <row r="1978">
      <c r="A1978" s="228"/>
      <c r="B1978" s="229"/>
      <c r="C1978" s="228"/>
      <c r="D1978" s="228"/>
      <c r="E1978" s="226"/>
      <c r="F1978" s="228"/>
      <c r="G1978" s="228"/>
      <c r="H1978" s="228"/>
      <c r="I1978" s="228"/>
    </row>
    <row r="1979">
      <c r="A1979" s="228"/>
      <c r="B1979" s="229"/>
      <c r="C1979" s="228"/>
      <c r="D1979" s="228"/>
      <c r="E1979" s="226"/>
      <c r="F1979" s="228"/>
      <c r="G1979" s="228"/>
      <c r="H1979" s="228"/>
      <c r="I1979" s="228"/>
    </row>
    <row r="1980">
      <c r="A1980" s="228"/>
      <c r="B1980" s="229"/>
      <c r="C1980" s="228"/>
      <c r="D1980" s="228"/>
      <c r="E1980" s="226"/>
      <c r="F1980" s="228"/>
      <c r="G1980" s="228"/>
      <c r="H1980" s="228"/>
      <c r="I1980" s="228"/>
    </row>
    <row r="1981">
      <c r="A1981" s="228"/>
      <c r="B1981" s="229"/>
      <c r="C1981" s="228"/>
      <c r="D1981" s="228"/>
      <c r="E1981" s="226"/>
      <c r="F1981" s="228"/>
      <c r="G1981" s="228"/>
      <c r="H1981" s="228"/>
      <c r="I1981" s="228"/>
    </row>
    <row r="1982">
      <c r="A1982" s="228"/>
      <c r="B1982" s="229"/>
      <c r="C1982" s="228"/>
      <c r="D1982" s="228"/>
      <c r="E1982" s="226"/>
      <c r="F1982" s="228"/>
      <c r="G1982" s="228"/>
      <c r="H1982" s="228"/>
      <c r="I1982" s="228"/>
    </row>
    <row r="1983">
      <c r="A1983" s="228"/>
      <c r="B1983" s="229"/>
      <c r="C1983" s="228"/>
      <c r="D1983" s="228"/>
      <c r="E1983" s="226"/>
      <c r="F1983" s="228"/>
      <c r="G1983" s="228"/>
      <c r="H1983" s="228"/>
      <c r="I1983" s="228"/>
    </row>
    <row r="1984">
      <c r="A1984" s="228"/>
      <c r="B1984" s="229"/>
      <c r="C1984" s="228"/>
      <c r="D1984" s="228"/>
      <c r="E1984" s="226"/>
      <c r="F1984" s="228"/>
      <c r="G1984" s="228"/>
      <c r="H1984" s="228"/>
      <c r="I1984" s="228"/>
    </row>
    <row r="1985">
      <c r="A1985" s="228"/>
      <c r="B1985" s="229"/>
      <c r="C1985" s="228"/>
      <c r="D1985" s="228"/>
      <c r="E1985" s="226"/>
      <c r="F1985" s="228"/>
      <c r="G1985" s="228"/>
      <c r="H1985" s="228"/>
      <c r="I1985" s="228"/>
    </row>
    <row r="1986">
      <c r="A1986" s="228"/>
      <c r="B1986" s="229"/>
      <c r="C1986" s="228"/>
      <c r="D1986" s="228"/>
      <c r="E1986" s="226"/>
      <c r="F1986" s="228"/>
      <c r="G1986" s="228"/>
      <c r="H1986" s="228"/>
      <c r="I1986" s="228"/>
    </row>
    <row r="1987">
      <c r="A1987" s="228"/>
      <c r="B1987" s="229"/>
      <c r="C1987" s="228"/>
      <c r="D1987" s="228"/>
      <c r="E1987" s="226"/>
      <c r="F1987" s="228"/>
      <c r="G1987" s="228"/>
      <c r="H1987" s="228"/>
      <c r="I1987" s="228"/>
    </row>
    <row r="1988">
      <c r="A1988" s="228"/>
      <c r="B1988" s="229"/>
      <c r="C1988" s="228"/>
      <c r="D1988" s="228"/>
      <c r="E1988" s="226"/>
      <c r="F1988" s="228"/>
      <c r="G1988" s="228"/>
      <c r="H1988" s="228"/>
      <c r="I1988" s="228"/>
    </row>
    <row r="1989">
      <c r="A1989" s="228"/>
      <c r="B1989" s="229"/>
      <c r="C1989" s="228"/>
      <c r="D1989" s="228"/>
      <c r="E1989" s="226"/>
      <c r="F1989" s="228"/>
      <c r="G1989" s="228"/>
      <c r="H1989" s="228"/>
      <c r="I1989" s="228"/>
    </row>
    <row r="1990">
      <c r="A1990" s="228"/>
      <c r="B1990" s="229"/>
      <c r="C1990" s="228"/>
      <c r="D1990" s="228"/>
      <c r="E1990" s="226"/>
      <c r="F1990" s="228"/>
      <c r="G1990" s="228"/>
      <c r="H1990" s="228"/>
      <c r="I1990" s="228"/>
    </row>
    <row r="1991">
      <c r="A1991" s="228"/>
      <c r="B1991" s="229"/>
      <c r="C1991" s="228"/>
      <c r="D1991" s="228"/>
      <c r="E1991" s="226"/>
      <c r="F1991" s="228"/>
      <c r="G1991" s="228"/>
      <c r="H1991" s="228"/>
      <c r="I1991" s="228"/>
    </row>
    <row r="1992">
      <c r="A1992" s="228"/>
      <c r="B1992" s="229"/>
      <c r="C1992" s="228"/>
      <c r="D1992" s="228"/>
      <c r="E1992" s="226"/>
      <c r="F1992" s="228"/>
      <c r="G1992" s="228"/>
      <c r="H1992" s="228"/>
      <c r="I1992" s="228"/>
    </row>
    <row r="1993">
      <c r="A1993" s="228"/>
      <c r="B1993" s="229"/>
      <c r="C1993" s="228"/>
      <c r="D1993" s="228"/>
      <c r="E1993" s="226"/>
      <c r="F1993" s="228"/>
      <c r="G1993" s="228"/>
      <c r="H1993" s="228"/>
      <c r="I1993" s="228"/>
    </row>
    <row r="1994">
      <c r="A1994" s="228"/>
      <c r="B1994" s="229"/>
      <c r="C1994" s="228"/>
      <c r="D1994" s="228"/>
      <c r="E1994" s="226"/>
      <c r="F1994" s="228"/>
      <c r="G1994" s="228"/>
      <c r="H1994" s="228"/>
      <c r="I1994" s="228"/>
    </row>
    <row r="1995">
      <c r="A1995" s="228"/>
      <c r="B1995" s="229"/>
      <c r="C1995" s="228"/>
      <c r="D1995" s="228"/>
      <c r="E1995" s="226"/>
      <c r="F1995" s="228"/>
      <c r="G1995" s="228"/>
      <c r="H1995" s="228"/>
      <c r="I1995" s="228"/>
    </row>
    <row r="1996">
      <c r="A1996" s="228"/>
      <c r="B1996" s="229"/>
      <c r="C1996" s="228"/>
      <c r="D1996" s="228"/>
      <c r="E1996" s="226"/>
      <c r="F1996" s="228"/>
      <c r="G1996" s="228"/>
      <c r="H1996" s="228"/>
      <c r="I1996" s="228"/>
    </row>
    <row r="1997">
      <c r="A1997" s="228"/>
      <c r="B1997" s="229"/>
      <c r="C1997" s="228"/>
      <c r="D1997" s="228"/>
      <c r="E1997" s="226"/>
      <c r="F1997" s="228"/>
      <c r="G1997" s="228"/>
      <c r="H1997" s="228"/>
      <c r="I1997" s="228"/>
    </row>
    <row r="1998">
      <c r="A1998" s="228"/>
      <c r="B1998" s="229"/>
      <c r="C1998" s="228"/>
      <c r="D1998" s="228"/>
      <c r="E1998" s="226"/>
      <c r="F1998" s="228"/>
      <c r="G1998" s="228"/>
      <c r="H1998" s="228"/>
      <c r="I1998" s="228"/>
    </row>
    <row r="1999">
      <c r="A1999" s="228"/>
      <c r="B1999" s="229"/>
      <c r="C1999" s="228"/>
      <c r="D1999" s="228"/>
      <c r="E1999" s="226"/>
      <c r="F1999" s="228"/>
      <c r="G1999" s="228"/>
      <c r="H1999" s="228"/>
      <c r="I1999" s="228"/>
    </row>
    <row r="2000">
      <c r="A2000" s="228"/>
      <c r="B2000" s="229"/>
      <c r="C2000" s="228"/>
      <c r="D2000" s="228"/>
      <c r="E2000" s="226"/>
      <c r="F2000" s="228"/>
      <c r="G2000" s="228"/>
      <c r="H2000" s="228"/>
      <c r="I2000" s="228"/>
    </row>
    <row r="2001">
      <c r="A2001" s="228"/>
      <c r="B2001" s="229"/>
      <c r="C2001" s="228"/>
      <c r="D2001" s="228"/>
      <c r="E2001" s="226"/>
      <c r="F2001" s="228"/>
      <c r="G2001" s="228"/>
      <c r="H2001" s="228"/>
      <c r="I2001" s="228"/>
    </row>
    <row r="2002">
      <c r="A2002" s="228"/>
      <c r="B2002" s="229"/>
      <c r="C2002" s="228"/>
      <c r="D2002" s="228"/>
      <c r="E2002" s="226"/>
      <c r="F2002" s="228"/>
      <c r="G2002" s="228"/>
      <c r="H2002" s="228"/>
      <c r="I2002" s="228"/>
    </row>
    <row r="2003">
      <c r="A2003" s="228"/>
      <c r="B2003" s="229"/>
      <c r="C2003" s="228"/>
      <c r="D2003" s="228"/>
      <c r="E2003" s="226"/>
      <c r="F2003" s="228"/>
      <c r="G2003" s="228"/>
      <c r="H2003" s="228"/>
      <c r="I2003" s="228"/>
    </row>
    <row r="2004">
      <c r="A2004" s="228"/>
      <c r="B2004" s="229"/>
      <c r="C2004" s="228"/>
      <c r="D2004" s="228"/>
      <c r="E2004" s="226"/>
      <c r="F2004" s="228"/>
      <c r="G2004" s="228"/>
      <c r="H2004" s="228"/>
      <c r="I2004" s="228"/>
    </row>
    <row r="2005">
      <c r="A2005" s="228"/>
      <c r="B2005" s="229"/>
      <c r="C2005" s="228"/>
      <c r="D2005" s="228"/>
      <c r="E2005" s="226"/>
      <c r="F2005" s="228"/>
      <c r="G2005" s="228"/>
      <c r="H2005" s="228"/>
      <c r="I2005" s="228"/>
    </row>
    <row r="2006">
      <c r="A2006" s="228"/>
      <c r="B2006" s="229"/>
      <c r="C2006" s="228"/>
      <c r="D2006" s="228"/>
      <c r="E2006" s="226"/>
      <c r="F2006" s="228"/>
      <c r="G2006" s="228"/>
      <c r="H2006" s="228"/>
      <c r="I2006" s="228"/>
    </row>
    <row r="2007">
      <c r="A2007" s="228"/>
      <c r="B2007" s="229"/>
      <c r="C2007" s="228"/>
      <c r="D2007" s="228"/>
      <c r="E2007" s="226"/>
      <c r="F2007" s="228"/>
      <c r="G2007" s="228"/>
      <c r="H2007" s="228"/>
      <c r="I2007" s="228"/>
    </row>
    <row r="2008">
      <c r="A2008" s="228"/>
      <c r="B2008" s="229"/>
      <c r="C2008" s="228"/>
      <c r="D2008" s="228"/>
      <c r="E2008" s="226"/>
      <c r="F2008" s="228"/>
      <c r="G2008" s="228"/>
      <c r="H2008" s="228"/>
      <c r="I2008" s="228"/>
    </row>
    <row r="2009">
      <c r="A2009" s="228"/>
      <c r="B2009" s="229"/>
      <c r="C2009" s="228"/>
      <c r="D2009" s="228"/>
      <c r="E2009" s="226"/>
      <c r="F2009" s="228"/>
      <c r="G2009" s="228"/>
      <c r="H2009" s="228"/>
      <c r="I2009" s="228"/>
    </row>
    <row r="2010">
      <c r="A2010" s="228"/>
      <c r="B2010" s="229"/>
      <c r="C2010" s="228"/>
      <c r="D2010" s="228"/>
      <c r="E2010" s="226"/>
      <c r="F2010" s="228"/>
      <c r="G2010" s="228"/>
      <c r="H2010" s="228"/>
      <c r="I2010" s="228"/>
    </row>
    <row r="2011">
      <c r="A2011" s="228"/>
      <c r="B2011" s="229"/>
      <c r="C2011" s="228"/>
      <c r="D2011" s="228"/>
      <c r="E2011" s="226"/>
      <c r="F2011" s="228"/>
      <c r="G2011" s="228"/>
      <c r="H2011" s="228"/>
      <c r="I2011" s="228"/>
    </row>
    <row r="2012">
      <c r="A2012" s="228"/>
      <c r="B2012" s="229"/>
      <c r="C2012" s="228"/>
      <c r="D2012" s="228"/>
      <c r="E2012" s="226"/>
      <c r="F2012" s="228"/>
      <c r="G2012" s="228"/>
      <c r="H2012" s="228"/>
      <c r="I2012" s="228"/>
    </row>
    <row r="2013">
      <c r="A2013" s="228"/>
      <c r="B2013" s="229"/>
      <c r="C2013" s="228"/>
      <c r="D2013" s="228"/>
      <c r="E2013" s="226"/>
      <c r="F2013" s="228"/>
      <c r="G2013" s="228"/>
      <c r="H2013" s="228"/>
      <c r="I2013" s="228"/>
    </row>
    <row r="2014">
      <c r="A2014" s="228"/>
      <c r="B2014" s="229"/>
      <c r="C2014" s="228"/>
      <c r="D2014" s="228"/>
      <c r="E2014" s="226"/>
      <c r="F2014" s="228"/>
      <c r="G2014" s="228"/>
      <c r="H2014" s="228"/>
      <c r="I2014" s="228"/>
    </row>
    <row r="2015">
      <c r="A2015" s="228"/>
      <c r="B2015" s="229"/>
      <c r="C2015" s="228"/>
      <c r="D2015" s="228"/>
      <c r="E2015" s="226"/>
      <c r="F2015" s="228"/>
      <c r="G2015" s="228"/>
      <c r="H2015" s="228"/>
      <c r="I2015" s="228"/>
    </row>
    <row r="2016">
      <c r="A2016" s="228"/>
      <c r="B2016" s="229"/>
      <c r="C2016" s="228"/>
      <c r="D2016" s="228"/>
      <c r="E2016" s="226"/>
      <c r="F2016" s="228"/>
      <c r="G2016" s="228"/>
      <c r="H2016" s="228"/>
      <c r="I2016" s="228"/>
    </row>
    <row r="2017">
      <c r="A2017" s="228"/>
      <c r="B2017" s="229"/>
      <c r="C2017" s="228"/>
      <c r="D2017" s="228"/>
      <c r="E2017" s="226"/>
      <c r="F2017" s="228"/>
      <c r="G2017" s="228"/>
      <c r="H2017" s="228"/>
      <c r="I2017" s="228"/>
    </row>
    <row r="2018">
      <c r="A2018" s="228"/>
      <c r="B2018" s="229"/>
      <c r="C2018" s="228"/>
      <c r="D2018" s="228"/>
      <c r="E2018" s="226"/>
      <c r="F2018" s="228"/>
      <c r="G2018" s="228"/>
      <c r="H2018" s="228"/>
      <c r="I2018" s="228"/>
    </row>
    <row r="2019">
      <c r="A2019" s="228"/>
      <c r="B2019" s="229"/>
      <c r="C2019" s="228"/>
      <c r="D2019" s="228"/>
      <c r="E2019" s="226"/>
      <c r="F2019" s="228"/>
      <c r="G2019" s="228"/>
      <c r="H2019" s="228"/>
      <c r="I2019" s="228"/>
    </row>
    <row r="2020">
      <c r="A2020" s="228"/>
      <c r="B2020" s="229"/>
      <c r="C2020" s="228"/>
      <c r="D2020" s="228"/>
      <c r="E2020" s="226"/>
      <c r="F2020" s="228"/>
      <c r="G2020" s="228"/>
      <c r="H2020" s="228"/>
      <c r="I2020" s="228"/>
    </row>
    <row r="2021">
      <c r="A2021" s="228"/>
      <c r="B2021" s="229"/>
      <c r="C2021" s="228"/>
      <c r="D2021" s="228"/>
      <c r="E2021" s="226"/>
      <c r="F2021" s="228"/>
      <c r="G2021" s="228"/>
      <c r="H2021" s="228"/>
      <c r="I2021" s="228"/>
    </row>
    <row r="2022">
      <c r="A2022" s="228"/>
      <c r="B2022" s="229"/>
      <c r="C2022" s="228"/>
      <c r="D2022" s="228"/>
      <c r="E2022" s="226"/>
      <c r="F2022" s="228"/>
      <c r="G2022" s="228"/>
      <c r="H2022" s="228"/>
      <c r="I2022" s="228"/>
    </row>
    <row r="2023">
      <c r="A2023" s="228"/>
      <c r="B2023" s="229"/>
      <c r="C2023" s="228"/>
      <c r="D2023" s="228"/>
      <c r="E2023" s="226"/>
      <c r="F2023" s="228"/>
      <c r="G2023" s="228"/>
      <c r="H2023" s="228"/>
      <c r="I2023" s="228"/>
    </row>
    <row r="2024">
      <c r="A2024" s="228"/>
      <c r="B2024" s="229"/>
      <c r="C2024" s="228"/>
      <c r="D2024" s="228"/>
      <c r="E2024" s="226"/>
      <c r="F2024" s="228"/>
      <c r="G2024" s="228"/>
      <c r="H2024" s="228"/>
      <c r="I2024" s="228"/>
    </row>
    <row r="2025">
      <c r="A2025" s="228"/>
      <c r="B2025" s="229"/>
      <c r="C2025" s="228"/>
      <c r="D2025" s="228"/>
      <c r="E2025" s="226"/>
      <c r="F2025" s="228"/>
      <c r="G2025" s="228"/>
      <c r="H2025" s="228"/>
      <c r="I2025" s="228"/>
    </row>
    <row r="2026">
      <c r="A2026" s="228"/>
      <c r="B2026" s="229"/>
      <c r="C2026" s="228"/>
      <c r="D2026" s="228"/>
      <c r="E2026" s="226"/>
      <c r="F2026" s="228"/>
      <c r="G2026" s="228"/>
      <c r="H2026" s="228"/>
      <c r="I2026" s="228"/>
    </row>
    <row r="2027">
      <c r="A2027" s="228"/>
      <c r="B2027" s="229"/>
      <c r="C2027" s="228"/>
      <c r="D2027" s="228"/>
      <c r="E2027" s="226"/>
      <c r="F2027" s="228"/>
      <c r="G2027" s="228"/>
      <c r="H2027" s="228"/>
      <c r="I2027" s="228"/>
    </row>
    <row r="2028">
      <c r="A2028" s="228"/>
      <c r="B2028" s="229"/>
      <c r="C2028" s="228"/>
      <c r="D2028" s="228"/>
      <c r="E2028" s="226"/>
      <c r="F2028" s="228"/>
      <c r="G2028" s="228"/>
      <c r="H2028" s="228"/>
      <c r="I2028" s="228"/>
    </row>
    <row r="2029">
      <c r="A2029" s="228"/>
      <c r="B2029" s="229"/>
      <c r="C2029" s="228"/>
      <c r="D2029" s="228"/>
      <c r="E2029" s="226"/>
      <c r="F2029" s="228"/>
      <c r="G2029" s="228"/>
      <c r="H2029" s="228"/>
      <c r="I2029" s="228"/>
    </row>
    <row r="2030">
      <c r="A2030" s="228"/>
      <c r="B2030" s="229"/>
      <c r="C2030" s="228"/>
      <c r="D2030" s="228"/>
      <c r="E2030" s="226"/>
      <c r="F2030" s="228"/>
      <c r="G2030" s="228"/>
      <c r="H2030" s="228"/>
      <c r="I2030" s="228"/>
    </row>
    <row r="2031">
      <c r="A2031" s="228"/>
      <c r="B2031" s="229"/>
      <c r="C2031" s="228"/>
      <c r="D2031" s="228"/>
      <c r="E2031" s="226"/>
      <c r="F2031" s="228"/>
      <c r="G2031" s="228"/>
      <c r="H2031" s="228"/>
      <c r="I2031" s="228"/>
    </row>
    <row r="2032">
      <c r="A2032" s="228"/>
      <c r="B2032" s="229"/>
      <c r="C2032" s="228"/>
      <c r="D2032" s="228"/>
      <c r="E2032" s="226"/>
      <c r="F2032" s="228"/>
      <c r="G2032" s="228"/>
      <c r="H2032" s="228"/>
      <c r="I2032" s="228"/>
    </row>
    <row r="2033">
      <c r="A2033" s="228"/>
      <c r="B2033" s="229"/>
      <c r="C2033" s="228"/>
      <c r="D2033" s="228"/>
      <c r="E2033" s="226"/>
      <c r="F2033" s="228"/>
      <c r="G2033" s="228"/>
      <c r="H2033" s="228"/>
      <c r="I2033" s="228"/>
    </row>
    <row r="2034">
      <c r="A2034" s="228"/>
      <c r="B2034" s="229"/>
      <c r="C2034" s="228"/>
      <c r="D2034" s="228"/>
      <c r="E2034" s="226"/>
      <c r="F2034" s="228"/>
      <c r="G2034" s="228"/>
      <c r="H2034" s="228"/>
      <c r="I2034" s="228"/>
    </row>
    <row r="2035">
      <c r="A2035" s="228"/>
      <c r="B2035" s="229"/>
      <c r="C2035" s="228"/>
      <c r="D2035" s="228"/>
      <c r="E2035" s="226"/>
      <c r="F2035" s="228"/>
      <c r="G2035" s="228"/>
      <c r="H2035" s="228"/>
      <c r="I2035" s="228"/>
    </row>
    <row r="2036">
      <c r="A2036" s="228"/>
      <c r="B2036" s="229"/>
      <c r="C2036" s="228"/>
      <c r="D2036" s="228"/>
      <c r="E2036" s="226"/>
      <c r="F2036" s="228"/>
      <c r="G2036" s="228"/>
      <c r="H2036" s="228"/>
      <c r="I2036" s="228"/>
    </row>
    <row r="2037">
      <c r="A2037" s="228"/>
      <c r="B2037" s="229"/>
      <c r="C2037" s="228"/>
      <c r="D2037" s="228"/>
      <c r="E2037" s="226"/>
      <c r="F2037" s="228"/>
      <c r="G2037" s="228"/>
      <c r="H2037" s="228"/>
      <c r="I2037" s="228"/>
    </row>
    <row r="2038">
      <c r="A2038" s="228"/>
      <c r="B2038" s="229"/>
      <c r="C2038" s="228"/>
      <c r="D2038" s="228"/>
      <c r="E2038" s="226"/>
      <c r="F2038" s="228"/>
      <c r="G2038" s="228"/>
      <c r="H2038" s="228"/>
      <c r="I2038" s="228"/>
    </row>
    <row r="2039">
      <c r="A2039" s="228"/>
      <c r="B2039" s="229"/>
      <c r="C2039" s="228"/>
      <c r="D2039" s="228"/>
      <c r="E2039" s="226"/>
      <c r="F2039" s="228"/>
      <c r="G2039" s="228"/>
      <c r="H2039" s="228"/>
      <c r="I2039" s="228"/>
    </row>
    <row r="2040">
      <c r="A2040" s="228"/>
      <c r="B2040" s="229"/>
      <c r="C2040" s="228"/>
      <c r="D2040" s="228"/>
      <c r="E2040" s="226"/>
      <c r="F2040" s="228"/>
      <c r="G2040" s="228"/>
      <c r="H2040" s="228"/>
      <c r="I2040" s="228"/>
    </row>
    <row r="2041">
      <c r="A2041" s="228"/>
      <c r="B2041" s="229"/>
      <c r="C2041" s="228"/>
      <c r="D2041" s="228"/>
      <c r="E2041" s="226"/>
      <c r="F2041" s="228"/>
      <c r="G2041" s="228"/>
      <c r="H2041" s="228"/>
      <c r="I2041" s="228"/>
    </row>
    <row r="2042">
      <c r="A2042" s="228"/>
      <c r="B2042" s="229"/>
      <c r="C2042" s="228"/>
      <c r="D2042" s="228"/>
      <c r="E2042" s="226"/>
      <c r="F2042" s="228"/>
      <c r="G2042" s="228"/>
      <c r="H2042" s="228"/>
      <c r="I2042" s="228"/>
    </row>
    <row r="2043">
      <c r="A2043" s="228"/>
      <c r="B2043" s="229"/>
      <c r="C2043" s="228"/>
      <c r="D2043" s="228"/>
      <c r="E2043" s="226"/>
      <c r="F2043" s="228"/>
      <c r="G2043" s="228"/>
      <c r="H2043" s="228"/>
      <c r="I2043" s="228"/>
    </row>
    <row r="2044">
      <c r="A2044" s="228"/>
      <c r="B2044" s="229"/>
      <c r="C2044" s="228"/>
      <c r="D2044" s="228"/>
      <c r="E2044" s="226"/>
      <c r="F2044" s="228"/>
      <c r="G2044" s="228"/>
      <c r="H2044" s="228"/>
      <c r="I2044" s="228"/>
    </row>
    <row r="2045">
      <c r="A2045" s="228"/>
      <c r="B2045" s="229"/>
      <c r="C2045" s="228"/>
      <c r="D2045" s="228"/>
      <c r="E2045" s="226"/>
      <c r="F2045" s="228"/>
      <c r="G2045" s="228"/>
      <c r="H2045" s="228"/>
      <c r="I2045" s="228"/>
    </row>
    <row r="2046">
      <c r="A2046" s="228"/>
      <c r="B2046" s="229"/>
      <c r="C2046" s="228"/>
      <c r="D2046" s="228"/>
      <c r="E2046" s="226"/>
      <c r="F2046" s="228"/>
      <c r="G2046" s="228"/>
      <c r="H2046" s="228"/>
      <c r="I2046" s="228"/>
    </row>
    <row r="2047">
      <c r="A2047" s="228"/>
      <c r="B2047" s="229"/>
      <c r="C2047" s="228"/>
      <c r="D2047" s="228"/>
      <c r="E2047" s="226"/>
      <c r="F2047" s="228"/>
      <c r="G2047" s="228"/>
      <c r="H2047" s="228"/>
      <c r="I2047" s="228"/>
    </row>
    <row r="2048">
      <c r="A2048" s="228"/>
      <c r="B2048" s="229"/>
      <c r="C2048" s="228"/>
      <c r="D2048" s="228"/>
      <c r="E2048" s="226"/>
      <c r="F2048" s="228"/>
      <c r="G2048" s="228"/>
      <c r="H2048" s="228"/>
      <c r="I2048" s="228"/>
    </row>
    <row r="2049">
      <c r="A2049" s="228"/>
      <c r="B2049" s="229"/>
      <c r="C2049" s="228"/>
      <c r="D2049" s="228"/>
      <c r="E2049" s="226"/>
      <c r="F2049" s="228"/>
      <c r="G2049" s="228"/>
      <c r="H2049" s="228"/>
      <c r="I2049" s="228"/>
    </row>
    <row r="2050">
      <c r="A2050" s="228"/>
      <c r="B2050" s="229"/>
      <c r="C2050" s="228"/>
      <c r="D2050" s="228"/>
      <c r="E2050" s="226"/>
      <c r="F2050" s="228"/>
      <c r="G2050" s="228"/>
      <c r="H2050" s="228"/>
      <c r="I2050" s="228"/>
    </row>
    <row r="2051">
      <c r="A2051" s="228"/>
      <c r="B2051" s="229"/>
      <c r="C2051" s="228"/>
      <c r="D2051" s="228"/>
      <c r="E2051" s="226"/>
      <c r="F2051" s="228"/>
      <c r="G2051" s="228"/>
      <c r="H2051" s="228"/>
      <c r="I2051" s="228"/>
    </row>
    <row r="2052">
      <c r="A2052" s="228"/>
      <c r="B2052" s="229"/>
      <c r="C2052" s="228"/>
      <c r="D2052" s="228"/>
      <c r="E2052" s="226"/>
      <c r="F2052" s="228"/>
      <c r="G2052" s="228"/>
      <c r="H2052" s="228"/>
      <c r="I2052" s="228"/>
    </row>
    <row r="2053">
      <c r="A2053" s="228"/>
      <c r="B2053" s="229"/>
      <c r="C2053" s="228"/>
      <c r="D2053" s="228"/>
      <c r="E2053" s="226"/>
      <c r="F2053" s="228"/>
      <c r="G2053" s="228"/>
      <c r="H2053" s="228"/>
      <c r="I2053" s="228"/>
    </row>
    <row r="2054">
      <c r="A2054" s="228"/>
      <c r="B2054" s="229"/>
      <c r="C2054" s="228"/>
      <c r="D2054" s="228"/>
      <c r="E2054" s="226"/>
      <c r="F2054" s="228"/>
      <c r="G2054" s="228"/>
      <c r="H2054" s="228"/>
      <c r="I2054" s="228"/>
    </row>
    <row r="2055">
      <c r="A2055" s="228"/>
      <c r="B2055" s="229"/>
      <c r="C2055" s="228"/>
      <c r="D2055" s="228"/>
      <c r="E2055" s="226"/>
      <c r="F2055" s="228"/>
      <c r="G2055" s="228"/>
      <c r="H2055" s="228"/>
      <c r="I2055" s="228"/>
    </row>
    <row r="2056">
      <c r="A2056" s="228"/>
      <c r="B2056" s="229"/>
      <c r="C2056" s="228"/>
      <c r="D2056" s="228"/>
      <c r="E2056" s="226"/>
      <c r="F2056" s="228"/>
      <c r="G2056" s="228"/>
      <c r="H2056" s="228"/>
      <c r="I2056" s="228"/>
    </row>
    <row r="2057">
      <c r="A2057" s="228"/>
      <c r="B2057" s="229"/>
      <c r="C2057" s="228"/>
      <c r="D2057" s="228"/>
      <c r="E2057" s="226"/>
      <c r="F2057" s="228"/>
      <c r="G2057" s="228"/>
      <c r="H2057" s="228"/>
      <c r="I2057" s="228"/>
    </row>
    <row r="2058">
      <c r="A2058" s="228"/>
      <c r="B2058" s="229"/>
      <c r="C2058" s="228"/>
      <c r="D2058" s="228"/>
      <c r="E2058" s="226"/>
      <c r="F2058" s="228"/>
      <c r="G2058" s="228"/>
      <c r="H2058" s="228"/>
      <c r="I2058" s="228"/>
    </row>
    <row r="2059">
      <c r="A2059" s="228"/>
      <c r="B2059" s="229"/>
      <c r="C2059" s="228"/>
      <c r="D2059" s="228"/>
      <c r="E2059" s="226"/>
      <c r="F2059" s="228"/>
      <c r="G2059" s="228"/>
      <c r="H2059" s="228"/>
      <c r="I2059" s="228"/>
    </row>
    <row r="2060">
      <c r="A2060" s="228"/>
      <c r="B2060" s="229"/>
      <c r="C2060" s="228"/>
      <c r="D2060" s="228"/>
      <c r="E2060" s="226"/>
      <c r="F2060" s="228"/>
      <c r="G2060" s="228"/>
      <c r="H2060" s="228"/>
      <c r="I2060" s="228"/>
    </row>
    <row r="2061">
      <c r="A2061" s="228"/>
      <c r="B2061" s="229"/>
      <c r="C2061" s="228"/>
      <c r="D2061" s="228"/>
      <c r="E2061" s="226"/>
      <c r="F2061" s="228"/>
      <c r="G2061" s="228"/>
      <c r="H2061" s="228"/>
      <c r="I2061" s="228"/>
    </row>
    <row r="2062">
      <c r="A2062" s="228"/>
      <c r="B2062" s="229"/>
      <c r="C2062" s="228"/>
      <c r="D2062" s="228"/>
      <c r="E2062" s="226"/>
      <c r="F2062" s="228"/>
      <c r="G2062" s="228"/>
      <c r="H2062" s="228"/>
      <c r="I2062" s="228"/>
    </row>
    <row r="2063">
      <c r="A2063" s="228"/>
      <c r="B2063" s="229"/>
      <c r="C2063" s="228"/>
      <c r="D2063" s="228"/>
      <c r="E2063" s="226"/>
      <c r="F2063" s="228"/>
      <c r="G2063" s="228"/>
      <c r="H2063" s="228"/>
      <c r="I2063" s="228"/>
    </row>
    <row r="2064">
      <c r="A2064" s="228"/>
      <c r="B2064" s="229"/>
      <c r="C2064" s="228"/>
      <c r="D2064" s="228"/>
      <c r="E2064" s="226"/>
      <c r="F2064" s="228"/>
      <c r="G2064" s="228"/>
      <c r="H2064" s="228"/>
      <c r="I2064" s="228"/>
    </row>
    <row r="2065">
      <c r="A2065" s="228"/>
      <c r="B2065" s="229"/>
      <c r="C2065" s="228"/>
      <c r="D2065" s="228"/>
      <c r="E2065" s="226"/>
      <c r="F2065" s="228"/>
      <c r="G2065" s="228"/>
      <c r="H2065" s="228"/>
      <c r="I2065" s="228"/>
    </row>
    <row r="2066">
      <c r="A2066" s="228"/>
      <c r="B2066" s="229"/>
      <c r="C2066" s="228"/>
      <c r="D2066" s="228"/>
      <c r="E2066" s="226"/>
      <c r="F2066" s="228"/>
      <c r="G2066" s="228"/>
      <c r="H2066" s="228"/>
      <c r="I2066" s="228"/>
    </row>
    <row r="2067">
      <c r="A2067" s="228"/>
      <c r="B2067" s="229"/>
      <c r="C2067" s="228"/>
      <c r="D2067" s="228"/>
      <c r="E2067" s="226"/>
      <c r="F2067" s="228"/>
      <c r="G2067" s="228"/>
      <c r="H2067" s="228"/>
      <c r="I2067" s="228"/>
    </row>
    <row r="2068">
      <c r="A2068" s="228"/>
      <c r="B2068" s="229"/>
      <c r="C2068" s="228"/>
      <c r="D2068" s="228"/>
      <c r="E2068" s="226"/>
      <c r="F2068" s="228"/>
      <c r="G2068" s="228"/>
      <c r="H2068" s="228"/>
      <c r="I2068" s="228"/>
    </row>
    <row r="2069">
      <c r="A2069" s="228"/>
      <c r="B2069" s="229"/>
      <c r="C2069" s="228"/>
      <c r="D2069" s="228"/>
      <c r="E2069" s="226"/>
      <c r="F2069" s="228"/>
      <c r="G2069" s="228"/>
      <c r="H2069" s="228"/>
      <c r="I2069" s="228"/>
    </row>
    <row r="2070">
      <c r="A2070" s="228"/>
      <c r="B2070" s="229"/>
      <c r="C2070" s="228"/>
      <c r="D2070" s="228"/>
      <c r="E2070" s="226"/>
      <c r="F2070" s="228"/>
      <c r="G2070" s="228"/>
      <c r="H2070" s="228"/>
      <c r="I2070" s="228"/>
    </row>
    <row r="2071">
      <c r="A2071" s="228"/>
      <c r="B2071" s="229"/>
      <c r="C2071" s="228"/>
      <c r="D2071" s="228"/>
      <c r="E2071" s="226"/>
      <c r="F2071" s="228"/>
      <c r="G2071" s="228"/>
      <c r="H2071" s="228"/>
      <c r="I2071" s="228"/>
    </row>
    <row r="2072">
      <c r="A2072" s="228"/>
      <c r="B2072" s="229"/>
      <c r="C2072" s="228"/>
      <c r="D2072" s="228"/>
      <c r="E2072" s="226"/>
      <c r="F2072" s="228"/>
      <c r="G2072" s="228"/>
      <c r="H2072" s="228"/>
      <c r="I2072" s="228"/>
    </row>
    <row r="2073">
      <c r="A2073" s="228"/>
      <c r="B2073" s="229"/>
      <c r="C2073" s="228"/>
      <c r="D2073" s="228"/>
      <c r="E2073" s="226"/>
      <c r="F2073" s="228"/>
      <c r="G2073" s="228"/>
      <c r="H2073" s="228"/>
      <c r="I2073" s="228"/>
    </row>
    <row r="2074">
      <c r="A2074" s="228"/>
      <c r="B2074" s="229"/>
      <c r="C2074" s="228"/>
      <c r="D2074" s="228"/>
      <c r="E2074" s="226"/>
      <c r="F2074" s="228"/>
      <c r="G2074" s="228"/>
      <c r="H2074" s="228"/>
      <c r="I2074" s="228"/>
    </row>
    <row r="2075">
      <c r="A2075" s="228"/>
      <c r="B2075" s="229"/>
      <c r="C2075" s="228"/>
      <c r="D2075" s="228"/>
      <c r="E2075" s="226"/>
      <c r="F2075" s="228"/>
      <c r="G2075" s="228"/>
      <c r="H2075" s="228"/>
      <c r="I2075" s="228"/>
    </row>
    <row r="2076">
      <c r="A2076" s="228"/>
      <c r="B2076" s="229"/>
      <c r="C2076" s="228"/>
      <c r="D2076" s="228"/>
      <c r="E2076" s="226"/>
      <c r="F2076" s="228"/>
      <c r="G2076" s="228"/>
      <c r="H2076" s="228"/>
      <c r="I2076" s="228"/>
    </row>
    <row r="2077">
      <c r="A2077" s="228"/>
      <c r="B2077" s="229"/>
      <c r="C2077" s="228"/>
      <c r="D2077" s="228"/>
      <c r="E2077" s="226"/>
      <c r="F2077" s="228"/>
      <c r="G2077" s="228"/>
      <c r="H2077" s="228"/>
      <c r="I2077" s="228"/>
    </row>
    <row r="2078">
      <c r="A2078" s="228"/>
      <c r="B2078" s="229"/>
      <c r="C2078" s="228"/>
      <c r="D2078" s="228"/>
      <c r="E2078" s="226"/>
      <c r="F2078" s="228"/>
      <c r="G2078" s="228"/>
      <c r="H2078" s="228"/>
      <c r="I2078" s="228"/>
    </row>
    <row r="2079">
      <c r="A2079" s="228"/>
      <c r="B2079" s="229"/>
      <c r="C2079" s="228"/>
      <c r="D2079" s="228"/>
      <c r="E2079" s="226"/>
      <c r="F2079" s="228"/>
      <c r="G2079" s="228"/>
      <c r="H2079" s="228"/>
      <c r="I2079" s="228"/>
    </row>
    <row r="2080">
      <c r="A2080" s="228"/>
      <c r="B2080" s="229"/>
      <c r="C2080" s="228"/>
      <c r="D2080" s="228"/>
      <c r="E2080" s="226"/>
      <c r="F2080" s="228"/>
      <c r="G2080" s="228"/>
      <c r="H2080" s="228"/>
      <c r="I2080" s="228"/>
    </row>
    <row r="2081">
      <c r="A2081" s="228"/>
      <c r="B2081" s="229"/>
      <c r="C2081" s="228"/>
      <c r="D2081" s="228"/>
      <c r="E2081" s="226"/>
      <c r="F2081" s="228"/>
      <c r="G2081" s="228"/>
      <c r="H2081" s="228"/>
      <c r="I2081" s="228"/>
    </row>
    <row r="2082">
      <c r="A2082" s="228"/>
      <c r="B2082" s="229"/>
      <c r="C2082" s="228"/>
      <c r="D2082" s="228"/>
      <c r="E2082" s="226"/>
      <c r="F2082" s="228"/>
      <c r="G2082" s="228"/>
      <c r="H2082" s="228"/>
      <c r="I2082" s="228"/>
    </row>
    <row r="2083">
      <c r="A2083" s="228"/>
      <c r="B2083" s="229"/>
      <c r="C2083" s="228"/>
      <c r="D2083" s="228"/>
      <c r="E2083" s="226"/>
      <c r="F2083" s="228"/>
      <c r="G2083" s="228"/>
      <c r="H2083" s="228"/>
      <c r="I2083" s="228"/>
    </row>
    <row r="2084">
      <c r="A2084" s="228"/>
      <c r="B2084" s="229"/>
      <c r="C2084" s="228"/>
      <c r="D2084" s="228"/>
      <c r="E2084" s="226"/>
      <c r="F2084" s="228"/>
      <c r="G2084" s="228"/>
      <c r="H2084" s="228"/>
      <c r="I2084" s="228"/>
    </row>
    <row r="2085">
      <c r="A2085" s="228"/>
      <c r="B2085" s="229"/>
      <c r="C2085" s="228"/>
      <c r="D2085" s="228"/>
      <c r="E2085" s="226"/>
      <c r="F2085" s="228"/>
      <c r="G2085" s="228"/>
      <c r="H2085" s="228"/>
      <c r="I2085" s="228"/>
    </row>
    <row r="2086">
      <c r="A2086" s="228"/>
      <c r="B2086" s="229"/>
      <c r="C2086" s="228"/>
      <c r="D2086" s="228"/>
      <c r="E2086" s="226"/>
      <c r="F2086" s="228"/>
      <c r="G2086" s="228"/>
      <c r="H2086" s="228"/>
      <c r="I2086" s="228"/>
    </row>
    <row r="2087">
      <c r="A2087" s="228"/>
      <c r="B2087" s="229"/>
      <c r="C2087" s="228"/>
      <c r="D2087" s="228"/>
      <c r="E2087" s="226"/>
      <c r="F2087" s="228"/>
      <c r="G2087" s="228"/>
      <c r="H2087" s="228"/>
      <c r="I2087" s="228"/>
    </row>
    <row r="2088">
      <c r="A2088" s="228"/>
      <c r="B2088" s="229"/>
      <c r="C2088" s="228"/>
      <c r="D2088" s="228"/>
      <c r="E2088" s="226"/>
      <c r="F2088" s="228"/>
      <c r="G2088" s="228"/>
      <c r="H2088" s="228"/>
      <c r="I2088" s="228"/>
    </row>
    <row r="2089">
      <c r="A2089" s="228"/>
      <c r="B2089" s="229"/>
      <c r="C2089" s="228"/>
      <c r="D2089" s="228"/>
      <c r="E2089" s="226"/>
      <c r="F2089" s="228"/>
      <c r="G2089" s="228"/>
      <c r="H2089" s="228"/>
      <c r="I2089" s="228"/>
    </row>
    <row r="2090">
      <c r="A2090" s="228"/>
      <c r="B2090" s="229"/>
      <c r="C2090" s="228"/>
      <c r="D2090" s="228"/>
      <c r="E2090" s="226"/>
      <c r="F2090" s="228"/>
      <c r="G2090" s="228"/>
      <c r="H2090" s="228"/>
      <c r="I2090" s="228"/>
    </row>
    <row r="2091">
      <c r="A2091" s="228"/>
      <c r="B2091" s="229"/>
      <c r="C2091" s="228"/>
      <c r="D2091" s="228"/>
      <c r="E2091" s="226"/>
      <c r="F2091" s="228"/>
      <c r="G2091" s="228"/>
      <c r="H2091" s="228"/>
      <c r="I2091" s="228"/>
    </row>
    <row r="2092">
      <c r="A2092" s="228"/>
      <c r="B2092" s="229"/>
      <c r="C2092" s="228"/>
      <c r="D2092" s="228"/>
      <c r="E2092" s="226"/>
      <c r="F2092" s="228"/>
      <c r="G2092" s="228"/>
      <c r="H2092" s="228"/>
      <c r="I2092" s="228"/>
    </row>
    <row r="2093">
      <c r="A2093" s="228"/>
      <c r="B2093" s="229"/>
      <c r="C2093" s="228"/>
      <c r="D2093" s="228"/>
      <c r="E2093" s="226"/>
      <c r="F2093" s="228"/>
      <c r="G2093" s="228"/>
      <c r="H2093" s="228"/>
      <c r="I2093" s="228"/>
    </row>
    <row r="2094">
      <c r="A2094" s="228"/>
      <c r="B2094" s="229"/>
      <c r="C2094" s="228"/>
      <c r="D2094" s="228"/>
      <c r="E2094" s="226"/>
      <c r="F2094" s="228"/>
      <c r="G2094" s="228"/>
      <c r="H2094" s="228"/>
      <c r="I2094" s="228"/>
    </row>
    <row r="2095">
      <c r="A2095" s="228"/>
      <c r="B2095" s="229"/>
      <c r="C2095" s="228"/>
      <c r="D2095" s="228"/>
      <c r="E2095" s="226"/>
      <c r="F2095" s="228"/>
      <c r="G2095" s="228"/>
      <c r="H2095" s="228"/>
      <c r="I2095" s="228"/>
    </row>
    <row r="2096">
      <c r="A2096" s="228"/>
      <c r="B2096" s="229"/>
      <c r="C2096" s="228"/>
      <c r="D2096" s="228"/>
      <c r="E2096" s="226"/>
      <c r="F2096" s="228"/>
      <c r="G2096" s="228"/>
      <c r="H2096" s="228"/>
      <c r="I2096" s="228"/>
    </row>
    <row r="2097">
      <c r="A2097" s="228"/>
      <c r="B2097" s="229"/>
      <c r="C2097" s="228"/>
      <c r="D2097" s="228"/>
      <c r="E2097" s="226"/>
      <c r="F2097" s="228"/>
      <c r="G2097" s="228"/>
      <c r="H2097" s="228"/>
      <c r="I2097" s="228"/>
    </row>
    <row r="2098">
      <c r="A2098" s="228"/>
      <c r="B2098" s="229"/>
      <c r="C2098" s="228"/>
      <c r="D2098" s="228"/>
      <c r="E2098" s="226"/>
      <c r="F2098" s="228"/>
      <c r="G2098" s="228"/>
      <c r="H2098" s="228"/>
      <c r="I2098" s="228"/>
    </row>
    <row r="2099">
      <c r="A2099" s="228"/>
      <c r="B2099" s="229"/>
      <c r="C2099" s="228"/>
      <c r="D2099" s="228"/>
      <c r="E2099" s="226"/>
      <c r="F2099" s="228"/>
      <c r="G2099" s="228"/>
      <c r="H2099" s="228"/>
      <c r="I2099" s="228"/>
    </row>
    <row r="2100">
      <c r="A2100" s="228"/>
      <c r="B2100" s="229"/>
      <c r="C2100" s="228"/>
      <c r="D2100" s="228"/>
      <c r="E2100" s="226"/>
      <c r="F2100" s="228"/>
      <c r="G2100" s="228"/>
      <c r="H2100" s="228"/>
      <c r="I2100" s="228"/>
    </row>
    <row r="2101">
      <c r="A2101" s="228"/>
      <c r="B2101" s="229"/>
      <c r="C2101" s="228"/>
      <c r="D2101" s="228"/>
      <c r="E2101" s="226"/>
      <c r="F2101" s="228"/>
      <c r="G2101" s="228"/>
      <c r="H2101" s="228"/>
      <c r="I2101" s="228"/>
    </row>
    <row r="2102">
      <c r="A2102" s="228"/>
      <c r="B2102" s="229"/>
      <c r="C2102" s="228"/>
      <c r="D2102" s="228"/>
      <c r="E2102" s="226"/>
      <c r="F2102" s="228"/>
      <c r="G2102" s="228"/>
      <c r="H2102" s="228"/>
      <c r="I2102" s="228"/>
    </row>
    <row r="2103">
      <c r="A2103" s="228"/>
      <c r="B2103" s="229"/>
      <c r="C2103" s="228"/>
      <c r="D2103" s="228"/>
      <c r="E2103" s="226"/>
      <c r="F2103" s="228"/>
      <c r="G2103" s="228"/>
      <c r="H2103" s="228"/>
      <c r="I2103" s="228"/>
    </row>
    <row r="2104">
      <c r="A2104" s="228"/>
      <c r="B2104" s="229"/>
      <c r="C2104" s="228"/>
      <c r="D2104" s="228"/>
      <c r="E2104" s="226"/>
      <c r="F2104" s="228"/>
      <c r="G2104" s="228"/>
      <c r="H2104" s="228"/>
      <c r="I2104" s="228"/>
    </row>
    <row r="2105">
      <c r="A2105" s="228"/>
      <c r="B2105" s="229"/>
      <c r="C2105" s="228"/>
      <c r="D2105" s="228"/>
      <c r="E2105" s="226"/>
      <c r="F2105" s="228"/>
      <c r="G2105" s="228"/>
      <c r="H2105" s="228"/>
      <c r="I2105" s="228"/>
    </row>
    <row r="2106">
      <c r="A2106" s="228"/>
      <c r="B2106" s="229"/>
      <c r="C2106" s="228"/>
      <c r="D2106" s="228"/>
      <c r="E2106" s="226"/>
      <c r="F2106" s="228"/>
      <c r="G2106" s="228"/>
      <c r="H2106" s="228"/>
      <c r="I2106" s="228"/>
    </row>
    <row r="2107">
      <c r="A2107" s="228"/>
      <c r="B2107" s="229"/>
      <c r="C2107" s="228"/>
      <c r="D2107" s="228"/>
      <c r="E2107" s="226"/>
      <c r="F2107" s="228"/>
      <c r="G2107" s="228"/>
      <c r="H2107" s="228"/>
      <c r="I2107" s="228"/>
    </row>
    <row r="2108">
      <c r="A2108" s="228"/>
      <c r="B2108" s="229"/>
      <c r="C2108" s="228"/>
      <c r="D2108" s="228"/>
      <c r="E2108" s="226"/>
      <c r="F2108" s="228"/>
      <c r="G2108" s="228"/>
      <c r="H2108" s="228"/>
      <c r="I2108" s="228"/>
    </row>
    <row r="2109">
      <c r="A2109" s="228"/>
      <c r="B2109" s="229"/>
      <c r="C2109" s="228"/>
      <c r="D2109" s="228"/>
      <c r="E2109" s="226"/>
      <c r="F2109" s="228"/>
      <c r="G2109" s="228"/>
      <c r="H2109" s="228"/>
      <c r="I2109" s="228"/>
    </row>
    <row r="2110">
      <c r="A2110" s="228"/>
      <c r="B2110" s="229"/>
      <c r="C2110" s="228"/>
      <c r="D2110" s="228"/>
      <c r="E2110" s="226"/>
      <c r="F2110" s="228"/>
      <c r="G2110" s="228"/>
      <c r="H2110" s="228"/>
      <c r="I2110" s="228"/>
    </row>
    <row r="2111">
      <c r="A2111" s="228"/>
      <c r="B2111" s="229"/>
      <c r="C2111" s="228"/>
      <c r="D2111" s="228"/>
      <c r="E2111" s="226"/>
      <c r="F2111" s="228"/>
      <c r="G2111" s="228"/>
      <c r="H2111" s="228"/>
      <c r="I2111" s="228"/>
    </row>
    <row r="2112">
      <c r="A2112" s="228"/>
      <c r="B2112" s="229"/>
      <c r="C2112" s="228"/>
      <c r="D2112" s="228"/>
      <c r="E2112" s="226"/>
      <c r="F2112" s="228"/>
      <c r="G2112" s="228"/>
      <c r="H2112" s="228"/>
      <c r="I2112" s="228"/>
    </row>
    <row r="2113">
      <c r="A2113" s="228"/>
      <c r="B2113" s="229"/>
      <c r="C2113" s="228"/>
      <c r="D2113" s="228"/>
      <c r="E2113" s="226"/>
      <c r="F2113" s="228"/>
      <c r="G2113" s="228"/>
      <c r="H2113" s="228"/>
      <c r="I2113" s="228"/>
    </row>
    <row r="2114">
      <c r="A2114" s="228"/>
      <c r="B2114" s="229"/>
      <c r="C2114" s="228"/>
      <c r="D2114" s="228"/>
      <c r="E2114" s="226"/>
      <c r="F2114" s="228"/>
      <c r="G2114" s="228"/>
      <c r="H2114" s="228"/>
      <c r="I2114" s="228"/>
    </row>
    <row r="2115">
      <c r="A2115" s="228"/>
      <c r="B2115" s="229"/>
      <c r="C2115" s="228"/>
      <c r="D2115" s="228"/>
      <c r="E2115" s="226"/>
      <c r="F2115" s="228"/>
      <c r="G2115" s="228"/>
      <c r="H2115" s="228"/>
      <c r="I2115" s="228"/>
    </row>
    <row r="2116">
      <c r="A2116" s="228"/>
      <c r="B2116" s="229"/>
      <c r="C2116" s="228"/>
      <c r="D2116" s="228"/>
      <c r="E2116" s="226"/>
      <c r="F2116" s="228"/>
      <c r="G2116" s="228"/>
      <c r="H2116" s="228"/>
      <c r="I2116" s="228"/>
    </row>
    <row r="2117">
      <c r="A2117" s="228"/>
      <c r="B2117" s="229"/>
      <c r="C2117" s="228"/>
      <c r="D2117" s="228"/>
      <c r="E2117" s="226"/>
      <c r="F2117" s="228"/>
      <c r="G2117" s="228"/>
      <c r="H2117" s="228"/>
      <c r="I2117" s="228"/>
    </row>
    <row r="2118">
      <c r="A2118" s="228"/>
      <c r="B2118" s="229"/>
      <c r="C2118" s="228"/>
      <c r="D2118" s="228"/>
      <c r="E2118" s="226"/>
      <c r="F2118" s="228"/>
      <c r="G2118" s="228"/>
      <c r="H2118" s="228"/>
      <c r="I2118" s="228"/>
    </row>
    <row r="2119">
      <c r="A2119" s="228"/>
      <c r="B2119" s="229"/>
      <c r="C2119" s="228"/>
      <c r="D2119" s="228"/>
      <c r="E2119" s="226"/>
      <c r="F2119" s="228"/>
      <c r="G2119" s="228"/>
      <c r="H2119" s="228"/>
      <c r="I2119" s="228"/>
    </row>
    <row r="2120">
      <c r="A2120" s="228"/>
      <c r="B2120" s="229"/>
      <c r="C2120" s="228"/>
      <c r="D2120" s="228"/>
      <c r="E2120" s="226"/>
      <c r="F2120" s="228"/>
      <c r="G2120" s="228"/>
      <c r="H2120" s="228"/>
      <c r="I2120" s="228"/>
    </row>
    <row r="2121">
      <c r="A2121" s="228"/>
      <c r="B2121" s="229"/>
      <c r="C2121" s="228"/>
      <c r="D2121" s="228"/>
      <c r="E2121" s="226"/>
      <c r="F2121" s="228"/>
      <c r="G2121" s="228"/>
      <c r="H2121" s="228"/>
      <c r="I2121" s="228"/>
    </row>
    <row r="2122">
      <c r="A2122" s="228"/>
      <c r="B2122" s="229"/>
      <c r="C2122" s="228"/>
      <c r="D2122" s="228"/>
      <c r="E2122" s="226"/>
      <c r="F2122" s="228"/>
      <c r="G2122" s="228"/>
      <c r="H2122" s="228"/>
      <c r="I2122" s="228"/>
    </row>
    <row r="2123">
      <c r="A2123" s="228"/>
      <c r="B2123" s="229"/>
      <c r="C2123" s="228"/>
      <c r="D2123" s="228"/>
      <c r="E2123" s="226"/>
      <c r="F2123" s="228"/>
      <c r="G2123" s="228"/>
      <c r="H2123" s="228"/>
      <c r="I2123" s="228"/>
    </row>
    <row r="2124">
      <c r="A2124" s="228"/>
      <c r="B2124" s="229"/>
      <c r="C2124" s="228"/>
      <c r="D2124" s="228"/>
      <c r="E2124" s="226"/>
      <c r="F2124" s="228"/>
      <c r="G2124" s="228"/>
      <c r="H2124" s="228"/>
      <c r="I2124" s="228"/>
    </row>
    <row r="2125">
      <c r="A2125" s="228"/>
      <c r="B2125" s="229"/>
      <c r="C2125" s="228"/>
      <c r="D2125" s="228"/>
      <c r="E2125" s="226"/>
      <c r="F2125" s="228"/>
      <c r="G2125" s="228"/>
      <c r="H2125" s="228"/>
      <c r="I2125" s="228"/>
    </row>
    <row r="2126">
      <c r="A2126" s="228"/>
      <c r="B2126" s="229"/>
      <c r="C2126" s="228"/>
      <c r="D2126" s="228"/>
      <c r="E2126" s="226"/>
      <c r="F2126" s="228"/>
      <c r="G2126" s="228"/>
      <c r="H2126" s="228"/>
      <c r="I2126" s="228"/>
    </row>
    <row r="2127">
      <c r="A2127" s="228"/>
      <c r="B2127" s="229"/>
      <c r="C2127" s="228"/>
      <c r="D2127" s="228"/>
      <c r="E2127" s="226"/>
      <c r="F2127" s="228"/>
      <c r="G2127" s="228"/>
      <c r="H2127" s="228"/>
      <c r="I2127" s="228"/>
    </row>
    <row r="2128">
      <c r="A2128" s="228"/>
      <c r="B2128" s="229"/>
      <c r="C2128" s="228"/>
      <c r="D2128" s="228"/>
      <c r="E2128" s="226"/>
      <c r="F2128" s="228"/>
      <c r="G2128" s="228"/>
      <c r="H2128" s="228"/>
      <c r="I2128" s="228"/>
    </row>
    <row r="2129">
      <c r="A2129" s="228"/>
      <c r="B2129" s="229"/>
      <c r="C2129" s="228"/>
      <c r="D2129" s="228"/>
      <c r="E2129" s="226"/>
      <c r="F2129" s="228"/>
      <c r="G2129" s="228"/>
      <c r="H2129" s="228"/>
      <c r="I2129" s="228"/>
    </row>
    <row r="2130">
      <c r="A2130" s="228"/>
      <c r="B2130" s="229"/>
      <c r="C2130" s="228"/>
      <c r="D2130" s="228"/>
      <c r="E2130" s="226"/>
      <c r="F2130" s="228"/>
      <c r="G2130" s="228"/>
      <c r="H2130" s="228"/>
      <c r="I2130" s="228"/>
    </row>
    <row r="2131">
      <c r="A2131" s="228"/>
      <c r="B2131" s="229"/>
      <c r="C2131" s="228"/>
      <c r="D2131" s="228"/>
      <c r="E2131" s="226"/>
      <c r="F2131" s="228"/>
      <c r="G2131" s="228"/>
      <c r="H2131" s="228"/>
      <c r="I2131" s="228"/>
    </row>
    <row r="2132">
      <c r="A2132" s="228"/>
      <c r="B2132" s="229"/>
      <c r="C2132" s="228"/>
      <c r="D2132" s="228"/>
      <c r="E2132" s="226"/>
      <c r="F2132" s="228"/>
      <c r="G2132" s="228"/>
      <c r="H2132" s="228"/>
      <c r="I2132" s="228"/>
    </row>
    <row r="2133">
      <c r="A2133" s="228"/>
      <c r="B2133" s="229"/>
      <c r="C2133" s="228"/>
      <c r="D2133" s="228"/>
      <c r="E2133" s="226"/>
      <c r="F2133" s="228"/>
      <c r="G2133" s="228"/>
      <c r="H2133" s="228"/>
      <c r="I2133" s="228"/>
    </row>
    <row r="2134">
      <c r="A2134" s="228"/>
      <c r="B2134" s="229"/>
      <c r="C2134" s="228"/>
      <c r="D2134" s="228"/>
      <c r="E2134" s="226"/>
      <c r="F2134" s="228"/>
      <c r="G2134" s="228"/>
      <c r="H2134" s="228"/>
      <c r="I2134" s="228"/>
    </row>
    <row r="2135">
      <c r="A2135" s="228"/>
      <c r="B2135" s="229"/>
      <c r="C2135" s="228"/>
      <c r="D2135" s="228"/>
      <c r="E2135" s="226"/>
      <c r="F2135" s="228"/>
      <c r="G2135" s="228"/>
      <c r="H2135" s="228"/>
      <c r="I2135" s="228"/>
    </row>
    <row r="2136">
      <c r="A2136" s="228"/>
      <c r="B2136" s="229"/>
      <c r="C2136" s="228"/>
      <c r="D2136" s="228"/>
      <c r="E2136" s="226"/>
      <c r="F2136" s="228"/>
      <c r="G2136" s="228"/>
      <c r="H2136" s="228"/>
      <c r="I2136" s="228"/>
    </row>
    <row r="2137">
      <c r="A2137" s="228"/>
      <c r="B2137" s="229"/>
      <c r="C2137" s="228"/>
      <c r="D2137" s="228"/>
      <c r="E2137" s="226"/>
      <c r="F2137" s="228"/>
      <c r="G2137" s="228"/>
      <c r="H2137" s="228"/>
      <c r="I2137" s="228"/>
    </row>
    <row r="2138">
      <c r="A2138" s="228"/>
      <c r="B2138" s="229"/>
      <c r="C2138" s="228"/>
      <c r="D2138" s="228"/>
      <c r="E2138" s="226"/>
      <c r="F2138" s="228"/>
      <c r="G2138" s="228"/>
      <c r="H2138" s="228"/>
      <c r="I2138" s="228"/>
    </row>
    <row r="2139">
      <c r="A2139" s="228"/>
      <c r="B2139" s="229"/>
      <c r="C2139" s="228"/>
      <c r="D2139" s="228"/>
      <c r="E2139" s="226"/>
      <c r="F2139" s="228"/>
      <c r="G2139" s="228"/>
      <c r="H2139" s="228"/>
      <c r="I2139" s="228"/>
    </row>
    <row r="2140">
      <c r="A2140" s="228"/>
      <c r="B2140" s="229"/>
      <c r="C2140" s="228"/>
      <c r="D2140" s="228"/>
      <c r="E2140" s="226"/>
      <c r="F2140" s="228"/>
      <c r="G2140" s="228"/>
      <c r="H2140" s="228"/>
      <c r="I2140" s="228"/>
    </row>
    <row r="2141">
      <c r="A2141" s="228"/>
      <c r="B2141" s="229"/>
      <c r="C2141" s="228"/>
      <c r="D2141" s="228"/>
      <c r="E2141" s="226"/>
      <c r="F2141" s="228"/>
      <c r="G2141" s="228"/>
      <c r="H2141" s="228"/>
      <c r="I2141" s="228"/>
    </row>
    <row r="2142">
      <c r="A2142" s="228"/>
      <c r="B2142" s="229"/>
      <c r="C2142" s="228"/>
      <c r="D2142" s="228"/>
      <c r="E2142" s="226"/>
      <c r="F2142" s="228"/>
      <c r="G2142" s="228"/>
      <c r="H2142" s="228"/>
      <c r="I2142" s="228"/>
    </row>
    <row r="2143">
      <c r="A2143" s="228"/>
      <c r="B2143" s="229"/>
      <c r="C2143" s="228"/>
      <c r="D2143" s="228"/>
      <c r="E2143" s="226"/>
      <c r="F2143" s="228"/>
      <c r="G2143" s="228"/>
      <c r="H2143" s="228"/>
      <c r="I2143" s="228"/>
    </row>
    <row r="2144">
      <c r="A2144" s="228"/>
      <c r="B2144" s="229"/>
      <c r="C2144" s="228"/>
      <c r="D2144" s="228"/>
      <c r="E2144" s="226"/>
      <c r="F2144" s="228"/>
      <c r="G2144" s="228"/>
      <c r="H2144" s="228"/>
      <c r="I2144" s="228"/>
    </row>
    <row r="2145">
      <c r="A2145" s="228"/>
      <c r="B2145" s="229"/>
      <c r="C2145" s="228"/>
      <c r="D2145" s="228"/>
      <c r="E2145" s="226"/>
      <c r="F2145" s="228"/>
      <c r="G2145" s="228"/>
      <c r="H2145" s="228"/>
      <c r="I2145" s="228"/>
    </row>
    <row r="2146">
      <c r="A2146" s="228"/>
      <c r="B2146" s="229"/>
      <c r="C2146" s="228"/>
      <c r="D2146" s="228"/>
      <c r="E2146" s="226"/>
      <c r="F2146" s="228"/>
      <c r="G2146" s="228"/>
      <c r="H2146" s="228"/>
      <c r="I2146" s="228"/>
    </row>
    <row r="2147">
      <c r="A2147" s="228"/>
      <c r="B2147" s="229"/>
      <c r="C2147" s="228"/>
      <c r="D2147" s="228"/>
      <c r="E2147" s="226"/>
      <c r="F2147" s="228"/>
      <c r="G2147" s="228"/>
      <c r="H2147" s="228"/>
      <c r="I2147" s="228"/>
    </row>
    <row r="2148">
      <c r="A2148" s="228"/>
      <c r="B2148" s="229"/>
      <c r="C2148" s="228"/>
      <c r="D2148" s="228"/>
      <c r="E2148" s="226"/>
      <c r="F2148" s="228"/>
      <c r="G2148" s="228"/>
      <c r="H2148" s="228"/>
      <c r="I2148" s="228"/>
    </row>
    <row r="2149">
      <c r="A2149" s="228"/>
      <c r="B2149" s="229"/>
      <c r="C2149" s="228"/>
      <c r="D2149" s="228"/>
      <c r="E2149" s="226"/>
      <c r="F2149" s="228"/>
      <c r="G2149" s="228"/>
      <c r="H2149" s="228"/>
      <c r="I2149" s="228"/>
    </row>
    <row r="2150">
      <c r="A2150" s="228"/>
      <c r="B2150" s="229"/>
      <c r="C2150" s="228"/>
      <c r="D2150" s="228"/>
      <c r="E2150" s="226"/>
      <c r="F2150" s="228"/>
      <c r="G2150" s="228"/>
      <c r="H2150" s="228"/>
      <c r="I2150" s="228"/>
    </row>
    <row r="2151">
      <c r="A2151" s="228"/>
      <c r="B2151" s="229"/>
      <c r="C2151" s="228"/>
      <c r="D2151" s="228"/>
      <c r="E2151" s="226"/>
      <c r="F2151" s="228"/>
      <c r="G2151" s="228"/>
      <c r="H2151" s="228"/>
      <c r="I2151" s="228"/>
    </row>
    <row r="2152">
      <c r="A2152" s="228"/>
      <c r="B2152" s="229"/>
      <c r="C2152" s="228"/>
      <c r="D2152" s="228"/>
      <c r="E2152" s="226"/>
      <c r="F2152" s="228"/>
      <c r="G2152" s="228"/>
      <c r="H2152" s="228"/>
      <c r="I2152" s="228"/>
    </row>
    <row r="2153">
      <c r="A2153" s="228"/>
      <c r="B2153" s="229"/>
      <c r="C2153" s="228"/>
      <c r="D2153" s="228"/>
      <c r="E2153" s="226"/>
      <c r="F2153" s="228"/>
      <c r="G2153" s="228"/>
      <c r="H2153" s="228"/>
      <c r="I2153" s="228"/>
    </row>
    <row r="2154">
      <c r="A2154" s="228"/>
      <c r="B2154" s="229"/>
      <c r="C2154" s="228"/>
      <c r="D2154" s="228"/>
      <c r="E2154" s="226"/>
      <c r="F2154" s="228"/>
      <c r="G2154" s="228"/>
      <c r="H2154" s="228"/>
      <c r="I2154" s="228"/>
    </row>
    <row r="2155">
      <c r="A2155" s="228"/>
      <c r="B2155" s="229"/>
      <c r="C2155" s="228"/>
      <c r="D2155" s="228"/>
      <c r="E2155" s="226"/>
      <c r="F2155" s="228"/>
      <c r="G2155" s="228"/>
      <c r="H2155" s="228"/>
      <c r="I2155" s="228"/>
    </row>
    <row r="2156">
      <c r="A2156" s="228"/>
      <c r="B2156" s="229"/>
      <c r="C2156" s="228"/>
      <c r="D2156" s="228"/>
      <c r="E2156" s="226"/>
      <c r="F2156" s="228"/>
      <c r="G2156" s="228"/>
      <c r="H2156" s="228"/>
      <c r="I2156" s="228"/>
    </row>
    <row r="2157">
      <c r="A2157" s="228"/>
      <c r="B2157" s="229"/>
      <c r="C2157" s="228"/>
      <c r="D2157" s="228"/>
      <c r="E2157" s="226"/>
      <c r="F2157" s="228"/>
      <c r="G2157" s="228"/>
      <c r="H2157" s="228"/>
      <c r="I2157" s="228"/>
    </row>
    <row r="2158">
      <c r="A2158" s="228"/>
      <c r="B2158" s="229"/>
      <c r="C2158" s="228"/>
      <c r="D2158" s="228"/>
      <c r="E2158" s="226"/>
      <c r="F2158" s="228"/>
      <c r="G2158" s="228"/>
      <c r="H2158" s="228"/>
      <c r="I2158" s="228"/>
    </row>
    <row r="2159">
      <c r="A2159" s="228"/>
      <c r="B2159" s="229"/>
      <c r="C2159" s="228"/>
      <c r="D2159" s="228"/>
      <c r="E2159" s="226"/>
      <c r="F2159" s="228"/>
      <c r="G2159" s="228"/>
      <c r="H2159" s="228"/>
      <c r="I2159" s="228"/>
    </row>
    <row r="2160">
      <c r="A2160" s="228"/>
      <c r="B2160" s="229"/>
      <c r="C2160" s="228"/>
      <c r="D2160" s="228"/>
      <c r="E2160" s="226"/>
      <c r="F2160" s="228"/>
      <c r="G2160" s="228"/>
      <c r="H2160" s="228"/>
      <c r="I2160" s="228"/>
    </row>
    <row r="2161">
      <c r="A2161" s="228"/>
      <c r="B2161" s="229"/>
      <c r="C2161" s="228"/>
      <c r="D2161" s="228"/>
      <c r="E2161" s="226"/>
      <c r="F2161" s="228"/>
      <c r="G2161" s="228"/>
      <c r="H2161" s="228"/>
      <c r="I2161" s="228"/>
    </row>
    <row r="2162">
      <c r="A2162" s="228"/>
      <c r="B2162" s="229"/>
      <c r="C2162" s="228"/>
      <c r="D2162" s="228"/>
      <c r="E2162" s="226"/>
      <c r="F2162" s="228"/>
      <c r="G2162" s="228"/>
      <c r="H2162" s="228"/>
      <c r="I2162" s="228"/>
    </row>
    <row r="2163">
      <c r="A2163" s="228"/>
      <c r="B2163" s="229"/>
      <c r="C2163" s="228"/>
      <c r="D2163" s="228"/>
      <c r="E2163" s="226"/>
      <c r="F2163" s="228"/>
      <c r="G2163" s="228"/>
      <c r="H2163" s="228"/>
      <c r="I2163" s="228"/>
    </row>
    <row r="2164">
      <c r="A2164" s="228"/>
      <c r="B2164" s="229"/>
      <c r="C2164" s="228"/>
      <c r="D2164" s="228"/>
      <c r="E2164" s="226"/>
      <c r="F2164" s="228"/>
      <c r="G2164" s="228"/>
      <c r="H2164" s="228"/>
      <c r="I2164" s="228"/>
    </row>
    <row r="2165">
      <c r="A2165" s="228"/>
      <c r="B2165" s="229"/>
      <c r="C2165" s="228"/>
      <c r="D2165" s="228"/>
      <c r="E2165" s="226"/>
      <c r="F2165" s="228"/>
      <c r="G2165" s="228"/>
      <c r="H2165" s="228"/>
      <c r="I2165" s="228"/>
    </row>
    <row r="2166">
      <c r="A2166" s="228"/>
      <c r="B2166" s="229"/>
      <c r="C2166" s="228"/>
      <c r="D2166" s="228"/>
      <c r="E2166" s="226"/>
      <c r="F2166" s="228"/>
      <c r="G2166" s="228"/>
      <c r="H2166" s="228"/>
      <c r="I2166" s="228"/>
    </row>
    <row r="2167">
      <c r="A2167" s="228"/>
      <c r="B2167" s="229"/>
      <c r="C2167" s="228"/>
      <c r="D2167" s="228"/>
      <c r="E2167" s="226"/>
      <c r="F2167" s="228"/>
      <c r="G2167" s="228"/>
      <c r="H2167" s="228"/>
      <c r="I2167" s="228"/>
    </row>
    <row r="2168">
      <c r="A2168" s="228"/>
      <c r="B2168" s="229"/>
      <c r="C2168" s="228"/>
      <c r="D2168" s="228"/>
      <c r="E2168" s="226"/>
      <c r="F2168" s="228"/>
      <c r="G2168" s="228"/>
      <c r="H2168" s="228"/>
      <c r="I2168" s="228"/>
    </row>
    <row r="2169">
      <c r="A2169" s="228"/>
      <c r="B2169" s="229"/>
      <c r="C2169" s="228"/>
      <c r="D2169" s="228"/>
      <c r="E2169" s="226"/>
      <c r="F2169" s="228"/>
      <c r="G2169" s="228"/>
      <c r="H2169" s="228"/>
      <c r="I2169" s="228"/>
    </row>
    <row r="2170">
      <c r="A2170" s="228"/>
      <c r="B2170" s="229"/>
      <c r="C2170" s="228"/>
      <c r="D2170" s="228"/>
      <c r="E2170" s="226"/>
      <c r="F2170" s="228"/>
      <c r="G2170" s="228"/>
      <c r="H2170" s="228"/>
      <c r="I2170" s="228"/>
    </row>
    <row r="2171">
      <c r="A2171" s="228"/>
      <c r="B2171" s="229"/>
      <c r="C2171" s="228"/>
      <c r="D2171" s="228"/>
      <c r="E2171" s="226"/>
      <c r="F2171" s="228"/>
      <c r="G2171" s="228"/>
      <c r="H2171" s="228"/>
      <c r="I2171" s="228"/>
    </row>
    <row r="2172">
      <c r="A2172" s="228"/>
      <c r="B2172" s="229"/>
      <c r="C2172" s="228"/>
      <c r="D2172" s="228"/>
      <c r="E2172" s="226"/>
      <c r="F2172" s="228"/>
      <c r="G2172" s="228"/>
      <c r="H2172" s="228"/>
      <c r="I2172" s="228"/>
    </row>
    <row r="2173">
      <c r="A2173" s="228"/>
      <c r="B2173" s="229"/>
      <c r="C2173" s="228"/>
      <c r="D2173" s="228"/>
      <c r="E2173" s="226"/>
      <c r="F2173" s="228"/>
      <c r="G2173" s="228"/>
      <c r="H2173" s="228"/>
      <c r="I2173" s="228"/>
    </row>
    <row r="2174">
      <c r="A2174" s="228"/>
      <c r="B2174" s="229"/>
      <c r="C2174" s="228"/>
      <c r="D2174" s="228"/>
      <c r="E2174" s="226"/>
      <c r="F2174" s="228"/>
      <c r="G2174" s="228"/>
      <c r="H2174" s="228"/>
      <c r="I2174" s="228"/>
    </row>
    <row r="2175">
      <c r="A2175" s="228"/>
      <c r="B2175" s="229"/>
      <c r="C2175" s="228"/>
      <c r="D2175" s="228"/>
      <c r="E2175" s="226"/>
      <c r="F2175" s="228"/>
      <c r="G2175" s="228"/>
      <c r="H2175" s="228"/>
      <c r="I2175" s="228"/>
    </row>
    <row r="2176">
      <c r="A2176" s="228"/>
      <c r="B2176" s="229"/>
      <c r="C2176" s="228"/>
      <c r="D2176" s="228"/>
      <c r="E2176" s="226"/>
      <c r="F2176" s="228"/>
      <c r="G2176" s="228"/>
      <c r="H2176" s="228"/>
      <c r="I2176" s="228"/>
    </row>
    <row r="2177">
      <c r="A2177" s="228"/>
      <c r="B2177" s="229"/>
      <c r="C2177" s="228"/>
      <c r="D2177" s="228"/>
      <c r="E2177" s="226"/>
      <c r="F2177" s="228"/>
      <c r="G2177" s="228"/>
      <c r="H2177" s="228"/>
      <c r="I2177" s="228"/>
    </row>
    <row r="2178">
      <c r="A2178" s="228"/>
      <c r="B2178" s="229"/>
      <c r="C2178" s="228"/>
      <c r="D2178" s="228"/>
      <c r="E2178" s="226"/>
      <c r="F2178" s="228"/>
      <c r="G2178" s="228"/>
      <c r="H2178" s="228"/>
      <c r="I2178" s="228"/>
    </row>
    <row r="2179">
      <c r="A2179" s="228"/>
      <c r="B2179" s="229"/>
      <c r="C2179" s="228"/>
      <c r="D2179" s="228"/>
      <c r="E2179" s="226"/>
      <c r="F2179" s="228"/>
      <c r="G2179" s="228"/>
      <c r="H2179" s="228"/>
      <c r="I2179" s="228"/>
    </row>
    <row r="2180">
      <c r="A2180" s="228"/>
      <c r="B2180" s="229"/>
      <c r="C2180" s="228"/>
      <c r="D2180" s="228"/>
      <c r="E2180" s="226"/>
      <c r="F2180" s="228"/>
      <c r="G2180" s="228"/>
      <c r="H2180" s="228"/>
      <c r="I2180" s="228"/>
    </row>
    <row r="2181">
      <c r="A2181" s="228"/>
      <c r="B2181" s="229"/>
      <c r="C2181" s="228"/>
      <c r="D2181" s="228"/>
      <c r="E2181" s="226"/>
      <c r="F2181" s="228"/>
      <c r="G2181" s="228"/>
      <c r="H2181" s="228"/>
      <c r="I2181" s="228"/>
    </row>
    <row r="2182">
      <c r="A2182" s="228"/>
      <c r="B2182" s="229"/>
      <c r="C2182" s="228"/>
      <c r="D2182" s="228"/>
      <c r="E2182" s="226"/>
      <c r="F2182" s="228"/>
      <c r="G2182" s="228"/>
      <c r="H2182" s="228"/>
      <c r="I2182" s="228"/>
    </row>
    <row r="2183">
      <c r="A2183" s="228"/>
      <c r="B2183" s="229"/>
      <c r="C2183" s="228"/>
      <c r="D2183" s="228"/>
      <c r="E2183" s="226"/>
      <c r="F2183" s="228"/>
      <c r="G2183" s="228"/>
      <c r="H2183" s="228"/>
      <c r="I2183" s="228"/>
    </row>
    <row r="2184">
      <c r="A2184" s="228"/>
      <c r="B2184" s="229"/>
      <c r="C2184" s="228"/>
      <c r="D2184" s="228"/>
      <c r="E2184" s="226"/>
      <c r="F2184" s="228"/>
      <c r="G2184" s="228"/>
      <c r="H2184" s="228"/>
      <c r="I2184" s="228"/>
    </row>
    <row r="2185">
      <c r="A2185" s="228"/>
      <c r="B2185" s="229"/>
      <c r="C2185" s="228"/>
      <c r="D2185" s="228"/>
      <c r="E2185" s="226"/>
      <c r="F2185" s="228"/>
      <c r="G2185" s="228"/>
      <c r="H2185" s="228"/>
      <c r="I2185" s="228"/>
    </row>
    <row r="2186">
      <c r="A2186" s="228"/>
      <c r="B2186" s="229"/>
      <c r="C2186" s="228"/>
      <c r="D2186" s="228"/>
      <c r="E2186" s="226"/>
      <c r="F2186" s="228"/>
      <c r="G2186" s="228"/>
      <c r="H2186" s="228"/>
      <c r="I2186" s="228"/>
    </row>
    <row r="2187">
      <c r="A2187" s="228"/>
      <c r="B2187" s="229"/>
      <c r="C2187" s="228"/>
      <c r="D2187" s="228"/>
      <c r="E2187" s="226"/>
      <c r="F2187" s="228"/>
      <c r="G2187" s="228"/>
      <c r="H2187" s="228"/>
      <c r="I2187" s="228"/>
    </row>
    <row r="2188">
      <c r="A2188" s="228"/>
      <c r="B2188" s="229"/>
      <c r="C2188" s="228"/>
      <c r="D2188" s="228"/>
      <c r="E2188" s="226"/>
      <c r="F2188" s="228"/>
      <c r="G2188" s="228"/>
      <c r="H2188" s="228"/>
      <c r="I2188" s="228"/>
    </row>
    <row r="2189">
      <c r="A2189" s="228"/>
      <c r="B2189" s="229"/>
      <c r="C2189" s="228"/>
      <c r="D2189" s="228"/>
      <c r="E2189" s="226"/>
      <c r="F2189" s="228"/>
      <c r="G2189" s="228"/>
      <c r="H2189" s="228"/>
      <c r="I2189" s="228"/>
    </row>
    <row r="2190">
      <c r="A2190" s="228"/>
      <c r="B2190" s="229"/>
      <c r="C2190" s="228"/>
      <c r="D2190" s="228"/>
      <c r="E2190" s="226"/>
      <c r="F2190" s="228"/>
      <c r="G2190" s="228"/>
      <c r="H2190" s="228"/>
      <c r="I2190" s="228"/>
    </row>
    <row r="2191">
      <c r="A2191" s="228"/>
      <c r="B2191" s="229"/>
      <c r="C2191" s="228"/>
      <c r="D2191" s="228"/>
      <c r="E2191" s="226"/>
      <c r="F2191" s="228"/>
      <c r="G2191" s="228"/>
      <c r="H2191" s="228"/>
      <c r="I2191" s="228"/>
    </row>
    <row r="2192">
      <c r="A2192" s="228"/>
      <c r="B2192" s="229"/>
      <c r="C2192" s="228"/>
      <c r="D2192" s="228"/>
      <c r="E2192" s="226"/>
      <c r="F2192" s="228"/>
      <c r="G2192" s="228"/>
      <c r="H2192" s="228"/>
      <c r="I2192" s="228"/>
    </row>
    <row r="2193">
      <c r="A2193" s="228"/>
      <c r="B2193" s="229"/>
      <c r="C2193" s="228"/>
      <c r="D2193" s="228"/>
      <c r="E2193" s="226"/>
      <c r="F2193" s="228"/>
      <c r="G2193" s="228"/>
      <c r="H2193" s="228"/>
      <c r="I2193" s="228"/>
    </row>
    <row r="2194">
      <c r="A2194" s="228"/>
      <c r="B2194" s="229"/>
      <c r="C2194" s="228"/>
      <c r="D2194" s="228"/>
      <c r="E2194" s="226"/>
      <c r="F2194" s="228"/>
      <c r="G2194" s="228"/>
      <c r="H2194" s="228"/>
      <c r="I2194" s="228"/>
    </row>
    <row r="2195">
      <c r="A2195" s="228"/>
      <c r="B2195" s="229"/>
      <c r="C2195" s="228"/>
      <c r="D2195" s="228"/>
      <c r="E2195" s="226"/>
      <c r="F2195" s="228"/>
      <c r="G2195" s="228"/>
      <c r="H2195" s="228"/>
      <c r="I2195" s="228"/>
    </row>
    <row r="2196">
      <c r="A2196" s="228"/>
      <c r="B2196" s="229"/>
      <c r="C2196" s="228"/>
      <c r="D2196" s="228"/>
      <c r="E2196" s="226"/>
      <c r="F2196" s="228"/>
      <c r="G2196" s="228"/>
      <c r="H2196" s="228"/>
      <c r="I2196" s="228"/>
    </row>
    <row r="2197">
      <c r="A2197" s="228"/>
      <c r="B2197" s="229"/>
      <c r="C2197" s="228"/>
      <c r="D2197" s="228"/>
      <c r="E2197" s="226"/>
      <c r="F2197" s="228"/>
      <c r="G2197" s="228"/>
      <c r="H2197" s="228"/>
      <c r="I2197" s="228"/>
    </row>
    <row r="2198">
      <c r="A2198" s="228"/>
      <c r="B2198" s="229"/>
      <c r="C2198" s="228"/>
      <c r="D2198" s="228"/>
      <c r="E2198" s="226"/>
      <c r="F2198" s="228"/>
      <c r="G2198" s="228"/>
      <c r="H2198" s="228"/>
      <c r="I2198" s="228"/>
    </row>
    <row r="2199">
      <c r="A2199" s="228"/>
      <c r="B2199" s="229"/>
      <c r="C2199" s="228"/>
      <c r="D2199" s="228"/>
      <c r="E2199" s="226"/>
      <c r="F2199" s="228"/>
      <c r="G2199" s="228"/>
      <c r="H2199" s="228"/>
      <c r="I2199" s="228"/>
    </row>
    <row r="2200">
      <c r="A2200" s="228"/>
      <c r="B2200" s="229"/>
      <c r="C2200" s="228"/>
      <c r="D2200" s="228"/>
      <c r="E2200" s="226"/>
      <c r="F2200" s="228"/>
      <c r="G2200" s="228"/>
      <c r="H2200" s="228"/>
      <c r="I2200" s="228"/>
    </row>
    <row r="2201">
      <c r="A2201" s="228"/>
      <c r="B2201" s="229"/>
      <c r="C2201" s="228"/>
      <c r="D2201" s="228"/>
      <c r="E2201" s="226"/>
      <c r="F2201" s="228"/>
      <c r="G2201" s="228"/>
      <c r="H2201" s="228"/>
      <c r="I2201" s="228"/>
    </row>
    <row r="2202">
      <c r="A2202" s="228"/>
      <c r="B2202" s="229"/>
      <c r="C2202" s="228"/>
      <c r="D2202" s="228"/>
      <c r="E2202" s="226"/>
      <c r="F2202" s="228"/>
      <c r="G2202" s="228"/>
      <c r="H2202" s="228"/>
      <c r="I2202" s="228"/>
    </row>
    <row r="2203">
      <c r="A2203" s="228"/>
      <c r="B2203" s="229"/>
      <c r="C2203" s="228"/>
      <c r="D2203" s="228"/>
      <c r="E2203" s="226"/>
      <c r="F2203" s="228"/>
      <c r="G2203" s="228"/>
      <c r="H2203" s="228"/>
      <c r="I2203" s="228"/>
    </row>
    <row r="2204">
      <c r="A2204" s="228"/>
      <c r="B2204" s="229"/>
      <c r="C2204" s="228"/>
      <c r="D2204" s="228"/>
      <c r="E2204" s="226"/>
      <c r="F2204" s="228"/>
      <c r="G2204" s="228"/>
      <c r="H2204" s="228"/>
      <c r="I2204" s="228"/>
    </row>
    <row r="2205">
      <c r="A2205" s="228"/>
      <c r="B2205" s="229"/>
      <c r="C2205" s="228"/>
      <c r="D2205" s="228"/>
      <c r="E2205" s="226"/>
      <c r="F2205" s="228"/>
      <c r="G2205" s="228"/>
      <c r="H2205" s="228"/>
      <c r="I2205" s="228"/>
    </row>
    <row r="2206">
      <c r="A2206" s="228"/>
      <c r="B2206" s="229"/>
      <c r="C2206" s="228"/>
      <c r="D2206" s="228"/>
      <c r="E2206" s="226"/>
      <c r="F2206" s="228"/>
      <c r="G2206" s="228"/>
      <c r="H2206" s="228"/>
      <c r="I2206" s="228"/>
    </row>
    <row r="2207">
      <c r="A2207" s="228"/>
      <c r="B2207" s="229"/>
      <c r="C2207" s="228"/>
      <c r="D2207" s="228"/>
      <c r="E2207" s="226"/>
      <c r="F2207" s="228"/>
      <c r="G2207" s="228"/>
      <c r="H2207" s="228"/>
      <c r="I2207" s="228"/>
    </row>
    <row r="2208">
      <c r="A2208" s="228"/>
      <c r="B2208" s="229"/>
      <c r="C2208" s="228"/>
      <c r="D2208" s="228"/>
      <c r="E2208" s="226"/>
      <c r="F2208" s="228"/>
      <c r="G2208" s="228"/>
      <c r="H2208" s="228"/>
      <c r="I2208" s="228"/>
    </row>
    <row r="2209">
      <c r="A2209" s="228"/>
      <c r="B2209" s="229"/>
      <c r="C2209" s="228"/>
      <c r="D2209" s="228"/>
      <c r="E2209" s="226"/>
      <c r="F2209" s="228"/>
      <c r="G2209" s="228"/>
      <c r="H2209" s="228"/>
      <c r="I2209" s="228"/>
    </row>
    <row r="2210">
      <c r="A2210" s="228"/>
      <c r="B2210" s="229"/>
      <c r="C2210" s="228"/>
      <c r="D2210" s="228"/>
      <c r="E2210" s="226"/>
      <c r="F2210" s="228"/>
      <c r="G2210" s="228"/>
      <c r="H2210" s="228"/>
      <c r="I2210" s="228"/>
    </row>
    <row r="2211">
      <c r="A2211" s="228"/>
      <c r="B2211" s="229"/>
      <c r="C2211" s="228"/>
      <c r="D2211" s="228"/>
      <c r="E2211" s="226"/>
      <c r="F2211" s="228"/>
      <c r="G2211" s="228"/>
      <c r="H2211" s="228"/>
      <c r="I2211" s="228"/>
    </row>
    <row r="2212">
      <c r="A2212" s="228"/>
      <c r="B2212" s="229"/>
      <c r="C2212" s="228"/>
      <c r="D2212" s="228"/>
      <c r="E2212" s="226"/>
      <c r="F2212" s="228"/>
      <c r="G2212" s="228"/>
      <c r="H2212" s="228"/>
      <c r="I2212" s="228"/>
    </row>
    <row r="2213">
      <c r="A2213" s="228"/>
      <c r="B2213" s="229"/>
      <c r="C2213" s="228"/>
      <c r="D2213" s="228"/>
      <c r="E2213" s="226"/>
      <c r="F2213" s="228"/>
      <c r="G2213" s="228"/>
      <c r="H2213" s="228"/>
      <c r="I2213" s="228"/>
    </row>
    <row r="2214">
      <c r="A2214" s="228"/>
      <c r="B2214" s="229"/>
      <c r="C2214" s="228"/>
      <c r="D2214" s="228"/>
      <c r="E2214" s="226"/>
      <c r="F2214" s="228"/>
      <c r="G2214" s="228"/>
      <c r="H2214" s="228"/>
      <c r="I2214" s="228"/>
    </row>
    <row r="2215">
      <c r="A2215" s="228"/>
      <c r="B2215" s="229"/>
      <c r="C2215" s="228"/>
      <c r="D2215" s="228"/>
      <c r="E2215" s="226"/>
      <c r="F2215" s="228"/>
      <c r="G2215" s="228"/>
      <c r="H2215" s="228"/>
      <c r="I2215" s="228"/>
    </row>
    <row r="2216">
      <c r="A2216" s="228"/>
      <c r="B2216" s="229"/>
      <c r="C2216" s="228"/>
      <c r="D2216" s="228"/>
      <c r="E2216" s="226"/>
      <c r="F2216" s="228"/>
      <c r="G2216" s="228"/>
      <c r="H2216" s="228"/>
      <c r="I2216" s="228"/>
    </row>
    <row r="2217">
      <c r="A2217" s="228"/>
      <c r="B2217" s="229"/>
      <c r="C2217" s="228"/>
      <c r="D2217" s="228"/>
      <c r="E2217" s="226"/>
      <c r="F2217" s="228"/>
      <c r="G2217" s="228"/>
      <c r="H2217" s="228"/>
      <c r="I2217" s="228"/>
    </row>
    <row r="2218">
      <c r="A2218" s="228"/>
      <c r="B2218" s="229"/>
      <c r="C2218" s="228"/>
      <c r="D2218" s="228"/>
      <c r="E2218" s="226"/>
      <c r="F2218" s="228"/>
      <c r="G2218" s="228"/>
      <c r="H2218" s="228"/>
      <c r="I2218" s="228"/>
    </row>
    <row r="2219">
      <c r="A2219" s="228"/>
      <c r="B2219" s="229"/>
      <c r="C2219" s="228"/>
      <c r="D2219" s="228"/>
      <c r="E2219" s="226"/>
      <c r="F2219" s="228"/>
      <c r="G2219" s="228"/>
      <c r="H2219" s="228"/>
      <c r="I2219" s="228"/>
    </row>
    <row r="2220">
      <c r="A2220" s="228"/>
      <c r="B2220" s="229"/>
      <c r="C2220" s="228"/>
      <c r="D2220" s="228"/>
      <c r="E2220" s="226"/>
      <c r="F2220" s="228"/>
      <c r="G2220" s="228"/>
      <c r="H2220" s="228"/>
      <c r="I2220" s="228"/>
    </row>
    <row r="2221">
      <c r="A2221" s="228"/>
      <c r="B2221" s="229"/>
      <c r="C2221" s="228"/>
      <c r="D2221" s="228"/>
      <c r="E2221" s="226"/>
      <c r="F2221" s="228"/>
      <c r="G2221" s="228"/>
      <c r="H2221" s="228"/>
      <c r="I2221" s="228"/>
    </row>
    <row r="2222">
      <c r="A2222" s="228"/>
      <c r="B2222" s="229"/>
      <c r="C2222" s="228"/>
      <c r="D2222" s="228"/>
      <c r="E2222" s="226"/>
      <c r="F2222" s="228"/>
      <c r="G2222" s="228"/>
      <c r="H2222" s="228"/>
      <c r="I2222" s="228"/>
    </row>
    <row r="2223">
      <c r="A2223" s="228"/>
      <c r="B2223" s="229"/>
      <c r="C2223" s="228"/>
      <c r="D2223" s="228"/>
      <c r="E2223" s="226"/>
      <c r="F2223" s="228"/>
      <c r="G2223" s="228"/>
      <c r="H2223" s="228"/>
      <c r="I2223" s="228"/>
    </row>
    <row r="2224">
      <c r="A2224" s="228"/>
      <c r="B2224" s="229"/>
      <c r="C2224" s="228"/>
      <c r="D2224" s="228"/>
      <c r="E2224" s="226"/>
      <c r="F2224" s="228"/>
      <c r="G2224" s="228"/>
      <c r="H2224" s="228"/>
      <c r="I2224" s="228"/>
    </row>
    <row r="2225">
      <c r="A2225" s="228"/>
      <c r="B2225" s="229"/>
      <c r="C2225" s="228"/>
      <c r="D2225" s="228"/>
      <c r="E2225" s="226"/>
      <c r="F2225" s="228"/>
      <c r="G2225" s="228"/>
      <c r="H2225" s="228"/>
      <c r="I2225" s="228"/>
    </row>
    <row r="2226">
      <c r="A2226" s="228"/>
      <c r="B2226" s="229"/>
      <c r="C2226" s="228"/>
      <c r="D2226" s="228"/>
      <c r="E2226" s="226"/>
      <c r="F2226" s="228"/>
      <c r="G2226" s="228"/>
      <c r="H2226" s="228"/>
      <c r="I2226" s="228"/>
    </row>
    <row r="2227">
      <c r="A2227" s="228"/>
      <c r="B2227" s="229"/>
      <c r="C2227" s="228"/>
      <c r="D2227" s="228"/>
      <c r="E2227" s="226"/>
      <c r="F2227" s="228"/>
      <c r="G2227" s="228"/>
      <c r="H2227" s="228"/>
      <c r="I2227" s="228"/>
    </row>
    <row r="2228">
      <c r="A2228" s="228"/>
      <c r="B2228" s="229"/>
      <c r="C2228" s="228"/>
      <c r="D2228" s="228"/>
      <c r="E2228" s="226"/>
      <c r="F2228" s="228"/>
      <c r="G2228" s="228"/>
      <c r="H2228" s="228"/>
      <c r="I2228" s="228"/>
    </row>
    <row r="2229">
      <c r="A2229" s="228"/>
      <c r="B2229" s="229"/>
      <c r="C2229" s="228"/>
      <c r="D2229" s="228"/>
      <c r="E2229" s="226"/>
      <c r="F2229" s="228"/>
      <c r="G2229" s="228"/>
      <c r="H2229" s="228"/>
      <c r="I2229" s="228"/>
    </row>
    <row r="2230">
      <c r="A2230" s="228"/>
      <c r="B2230" s="229"/>
      <c r="C2230" s="228"/>
      <c r="D2230" s="228"/>
      <c r="E2230" s="226"/>
      <c r="F2230" s="228"/>
      <c r="G2230" s="228"/>
      <c r="H2230" s="228"/>
      <c r="I2230" s="228"/>
    </row>
    <row r="2231">
      <c r="A2231" s="228"/>
      <c r="B2231" s="229"/>
      <c r="C2231" s="228"/>
      <c r="D2231" s="228"/>
      <c r="E2231" s="226"/>
      <c r="F2231" s="228"/>
      <c r="G2231" s="228"/>
      <c r="H2231" s="228"/>
      <c r="I2231" s="228"/>
    </row>
    <row r="2232">
      <c r="A2232" s="228"/>
      <c r="B2232" s="229"/>
      <c r="C2232" s="228"/>
      <c r="D2232" s="228"/>
      <c r="E2232" s="226"/>
      <c r="F2232" s="228"/>
      <c r="G2232" s="228"/>
      <c r="H2232" s="228"/>
      <c r="I2232" s="228"/>
    </row>
    <row r="2233">
      <c r="A2233" s="228"/>
      <c r="B2233" s="229"/>
      <c r="C2233" s="228"/>
      <c r="D2233" s="228"/>
      <c r="E2233" s="226"/>
      <c r="F2233" s="228"/>
      <c r="G2233" s="228"/>
      <c r="H2233" s="228"/>
      <c r="I2233" s="228"/>
    </row>
    <row r="2234">
      <c r="A2234" s="228"/>
      <c r="B2234" s="229"/>
      <c r="C2234" s="228"/>
      <c r="D2234" s="228"/>
      <c r="E2234" s="226"/>
      <c r="F2234" s="228"/>
      <c r="G2234" s="228"/>
      <c r="H2234" s="228"/>
      <c r="I2234" s="228"/>
    </row>
    <row r="2235">
      <c r="A2235" s="228"/>
      <c r="B2235" s="229"/>
      <c r="C2235" s="228"/>
      <c r="D2235" s="228"/>
      <c r="E2235" s="226"/>
      <c r="F2235" s="228"/>
      <c r="G2235" s="228"/>
      <c r="H2235" s="228"/>
      <c r="I2235" s="228"/>
    </row>
    <row r="2236">
      <c r="A2236" s="228"/>
      <c r="B2236" s="229"/>
      <c r="C2236" s="228"/>
      <c r="D2236" s="228"/>
      <c r="E2236" s="226"/>
      <c r="F2236" s="228"/>
      <c r="G2236" s="228"/>
      <c r="H2236" s="228"/>
      <c r="I2236" s="228"/>
    </row>
    <row r="2237">
      <c r="A2237" s="228"/>
      <c r="B2237" s="229"/>
      <c r="C2237" s="228"/>
      <c r="D2237" s="228"/>
      <c r="E2237" s="226"/>
      <c r="F2237" s="228"/>
      <c r="G2237" s="228"/>
      <c r="H2237" s="228"/>
      <c r="I2237" s="228"/>
    </row>
    <row r="2238">
      <c r="A2238" s="228"/>
      <c r="B2238" s="229"/>
      <c r="C2238" s="228"/>
      <c r="D2238" s="228"/>
      <c r="E2238" s="226"/>
      <c r="F2238" s="228"/>
      <c r="G2238" s="228"/>
      <c r="H2238" s="228"/>
      <c r="I2238" s="228"/>
    </row>
    <row r="2239">
      <c r="A2239" s="228"/>
      <c r="B2239" s="229"/>
      <c r="C2239" s="228"/>
      <c r="D2239" s="228"/>
      <c r="E2239" s="226"/>
      <c r="F2239" s="228"/>
      <c r="G2239" s="228"/>
      <c r="H2239" s="228"/>
      <c r="I2239" s="228"/>
    </row>
    <row r="2240">
      <c r="A2240" s="228"/>
      <c r="B2240" s="229"/>
      <c r="C2240" s="228"/>
      <c r="D2240" s="228"/>
      <c r="E2240" s="226"/>
      <c r="F2240" s="228"/>
      <c r="G2240" s="228"/>
      <c r="H2240" s="228"/>
      <c r="I2240" s="228"/>
    </row>
    <row r="2241">
      <c r="A2241" s="228"/>
      <c r="B2241" s="229"/>
      <c r="C2241" s="228"/>
      <c r="D2241" s="228"/>
      <c r="E2241" s="226"/>
      <c r="F2241" s="228"/>
      <c r="G2241" s="228"/>
      <c r="H2241" s="228"/>
      <c r="I2241" s="228"/>
    </row>
    <row r="2242">
      <c r="A2242" s="228"/>
      <c r="B2242" s="229"/>
      <c r="C2242" s="228"/>
      <c r="D2242" s="228"/>
      <c r="E2242" s="226"/>
      <c r="F2242" s="228"/>
      <c r="G2242" s="228"/>
      <c r="H2242" s="228"/>
      <c r="I2242" s="228"/>
    </row>
    <row r="2243">
      <c r="A2243" s="228"/>
      <c r="B2243" s="229"/>
      <c r="C2243" s="228"/>
      <c r="D2243" s="228"/>
      <c r="E2243" s="226"/>
      <c r="F2243" s="228"/>
      <c r="G2243" s="228"/>
      <c r="H2243" s="228"/>
      <c r="I2243" s="228"/>
    </row>
    <row r="2244">
      <c r="A2244" s="228"/>
      <c r="B2244" s="229"/>
      <c r="C2244" s="228"/>
      <c r="D2244" s="228"/>
      <c r="E2244" s="226"/>
      <c r="F2244" s="228"/>
      <c r="G2244" s="228"/>
      <c r="H2244" s="228"/>
      <c r="I2244" s="228"/>
    </row>
    <row r="2245">
      <c r="A2245" s="228"/>
      <c r="B2245" s="229"/>
      <c r="C2245" s="228"/>
      <c r="D2245" s="228"/>
      <c r="E2245" s="226"/>
      <c r="F2245" s="228"/>
      <c r="G2245" s="228"/>
      <c r="H2245" s="228"/>
      <c r="I2245" s="228"/>
    </row>
    <row r="2246">
      <c r="A2246" s="228"/>
      <c r="B2246" s="229"/>
      <c r="C2246" s="228"/>
      <c r="D2246" s="228"/>
      <c r="E2246" s="226"/>
      <c r="F2246" s="228"/>
      <c r="G2246" s="228"/>
      <c r="H2246" s="228"/>
      <c r="I2246" s="228"/>
    </row>
    <row r="2247">
      <c r="A2247" s="228"/>
      <c r="B2247" s="229"/>
      <c r="C2247" s="228"/>
      <c r="D2247" s="228"/>
      <c r="E2247" s="226"/>
      <c r="F2247" s="228"/>
      <c r="G2247" s="228"/>
      <c r="H2247" s="228"/>
      <c r="I2247" s="228"/>
    </row>
    <row r="2248">
      <c r="A2248" s="228"/>
      <c r="B2248" s="229"/>
      <c r="C2248" s="228"/>
      <c r="D2248" s="228"/>
      <c r="E2248" s="226"/>
      <c r="F2248" s="228"/>
      <c r="G2248" s="228"/>
      <c r="H2248" s="228"/>
      <c r="I2248" s="228"/>
    </row>
    <row r="2249">
      <c r="A2249" s="228"/>
      <c r="B2249" s="229"/>
      <c r="C2249" s="228"/>
      <c r="D2249" s="228"/>
      <c r="E2249" s="226"/>
      <c r="F2249" s="228"/>
      <c r="G2249" s="228"/>
      <c r="H2249" s="228"/>
      <c r="I2249" s="228"/>
    </row>
    <row r="2250">
      <c r="A2250" s="228"/>
      <c r="B2250" s="229"/>
      <c r="C2250" s="228"/>
      <c r="D2250" s="228"/>
      <c r="E2250" s="226"/>
      <c r="F2250" s="228"/>
      <c r="G2250" s="228"/>
      <c r="H2250" s="228"/>
      <c r="I2250" s="228"/>
    </row>
    <row r="2251">
      <c r="A2251" s="228"/>
      <c r="B2251" s="229"/>
      <c r="C2251" s="228"/>
      <c r="D2251" s="228"/>
      <c r="E2251" s="226"/>
      <c r="F2251" s="228"/>
      <c r="G2251" s="228"/>
      <c r="H2251" s="228"/>
      <c r="I2251" s="228"/>
    </row>
    <row r="2252">
      <c r="A2252" s="228"/>
      <c r="B2252" s="229"/>
      <c r="C2252" s="228"/>
      <c r="D2252" s="228"/>
      <c r="E2252" s="226"/>
      <c r="F2252" s="228"/>
      <c r="G2252" s="228"/>
      <c r="H2252" s="228"/>
      <c r="I2252" s="228"/>
    </row>
    <row r="2253">
      <c r="A2253" s="228"/>
      <c r="B2253" s="229"/>
      <c r="C2253" s="228"/>
      <c r="D2253" s="228"/>
      <c r="E2253" s="226"/>
      <c r="F2253" s="228"/>
      <c r="G2253" s="228"/>
      <c r="H2253" s="228"/>
      <c r="I2253" s="228"/>
    </row>
    <row r="2254">
      <c r="A2254" s="228"/>
      <c r="B2254" s="229"/>
      <c r="C2254" s="228"/>
      <c r="D2254" s="228"/>
      <c r="E2254" s="226"/>
      <c r="F2254" s="228"/>
      <c r="G2254" s="228"/>
      <c r="H2254" s="228"/>
      <c r="I2254" s="228"/>
    </row>
    <row r="2255">
      <c r="A2255" s="228"/>
      <c r="B2255" s="229"/>
      <c r="C2255" s="228"/>
      <c r="D2255" s="228"/>
      <c r="E2255" s="226"/>
      <c r="F2255" s="228"/>
      <c r="G2255" s="228"/>
      <c r="H2255" s="228"/>
      <c r="I2255" s="228"/>
    </row>
    <row r="2256">
      <c r="A2256" s="228"/>
      <c r="B2256" s="229"/>
      <c r="C2256" s="228"/>
      <c r="D2256" s="228"/>
      <c r="E2256" s="226"/>
      <c r="F2256" s="228"/>
      <c r="G2256" s="228"/>
      <c r="H2256" s="228"/>
      <c r="I2256" s="228"/>
    </row>
    <row r="2257">
      <c r="A2257" s="228"/>
      <c r="B2257" s="229"/>
      <c r="C2257" s="228"/>
      <c r="D2257" s="228"/>
      <c r="E2257" s="226"/>
      <c r="F2257" s="228"/>
      <c r="G2257" s="228"/>
      <c r="H2257" s="228"/>
      <c r="I2257" s="228"/>
    </row>
    <row r="2258">
      <c r="A2258" s="228"/>
      <c r="B2258" s="229"/>
      <c r="C2258" s="228"/>
      <c r="D2258" s="228"/>
      <c r="E2258" s="226"/>
      <c r="F2258" s="228"/>
      <c r="G2258" s="228"/>
      <c r="H2258" s="228"/>
      <c r="I2258" s="228"/>
    </row>
    <row r="2259">
      <c r="A2259" s="228"/>
      <c r="B2259" s="229"/>
      <c r="C2259" s="228"/>
      <c r="D2259" s="228"/>
      <c r="E2259" s="226"/>
      <c r="F2259" s="228"/>
      <c r="G2259" s="228"/>
      <c r="H2259" s="228"/>
      <c r="I2259" s="228"/>
    </row>
    <row r="2260">
      <c r="A2260" s="228"/>
      <c r="B2260" s="229"/>
      <c r="C2260" s="228"/>
      <c r="D2260" s="228"/>
      <c r="E2260" s="226"/>
      <c r="F2260" s="228"/>
      <c r="G2260" s="228"/>
      <c r="H2260" s="228"/>
      <c r="I2260" s="228"/>
    </row>
    <row r="2261">
      <c r="A2261" s="228"/>
      <c r="B2261" s="229"/>
      <c r="C2261" s="228"/>
      <c r="D2261" s="228"/>
      <c r="E2261" s="226"/>
      <c r="F2261" s="228"/>
      <c r="G2261" s="228"/>
      <c r="H2261" s="228"/>
      <c r="I2261" s="228"/>
    </row>
    <row r="2262">
      <c r="A2262" s="228"/>
      <c r="B2262" s="229"/>
      <c r="C2262" s="228"/>
      <c r="D2262" s="228"/>
      <c r="E2262" s="226"/>
      <c r="F2262" s="228"/>
      <c r="G2262" s="228"/>
      <c r="H2262" s="228"/>
      <c r="I2262" s="228"/>
    </row>
    <row r="2263">
      <c r="A2263" s="228"/>
      <c r="B2263" s="229"/>
      <c r="C2263" s="228"/>
      <c r="D2263" s="228"/>
      <c r="E2263" s="226"/>
      <c r="F2263" s="228"/>
      <c r="G2263" s="228"/>
      <c r="H2263" s="228"/>
      <c r="I2263" s="228"/>
    </row>
    <row r="2264">
      <c r="A2264" s="228"/>
      <c r="B2264" s="229"/>
      <c r="C2264" s="228"/>
      <c r="D2264" s="228"/>
      <c r="E2264" s="226"/>
      <c r="F2264" s="228"/>
      <c r="G2264" s="228"/>
      <c r="H2264" s="228"/>
      <c r="I2264" s="228"/>
    </row>
    <row r="2265">
      <c r="A2265" s="228"/>
      <c r="B2265" s="229"/>
      <c r="C2265" s="228"/>
      <c r="D2265" s="228"/>
      <c r="E2265" s="226"/>
      <c r="F2265" s="228"/>
      <c r="G2265" s="228"/>
      <c r="H2265" s="228"/>
      <c r="I2265" s="228"/>
    </row>
    <row r="2266">
      <c r="A2266" s="228"/>
      <c r="B2266" s="229"/>
      <c r="C2266" s="228"/>
      <c r="D2266" s="228"/>
      <c r="E2266" s="226"/>
      <c r="F2266" s="228"/>
      <c r="G2266" s="228"/>
      <c r="H2266" s="228"/>
      <c r="I2266" s="228"/>
    </row>
    <row r="2267">
      <c r="A2267" s="228"/>
      <c r="B2267" s="229"/>
      <c r="C2267" s="228"/>
      <c r="D2267" s="228"/>
      <c r="E2267" s="226"/>
      <c r="F2267" s="228"/>
      <c r="G2267" s="228"/>
      <c r="H2267" s="228"/>
      <c r="I2267" s="228"/>
    </row>
    <row r="2268">
      <c r="A2268" s="228"/>
      <c r="B2268" s="229"/>
      <c r="C2268" s="228"/>
      <c r="D2268" s="228"/>
      <c r="E2268" s="226"/>
      <c r="F2268" s="228"/>
      <c r="G2268" s="228"/>
      <c r="H2268" s="228"/>
      <c r="I2268" s="228"/>
    </row>
    <row r="2269">
      <c r="A2269" s="228"/>
      <c r="B2269" s="229"/>
      <c r="C2269" s="228"/>
      <c r="D2269" s="228"/>
      <c r="E2269" s="226"/>
      <c r="F2269" s="228"/>
      <c r="G2269" s="228"/>
      <c r="H2269" s="228"/>
      <c r="I2269" s="228"/>
    </row>
    <row r="2270">
      <c r="A2270" s="228"/>
      <c r="B2270" s="229"/>
      <c r="C2270" s="228"/>
      <c r="D2270" s="228"/>
      <c r="E2270" s="226"/>
      <c r="F2270" s="228"/>
      <c r="G2270" s="228"/>
      <c r="H2270" s="228"/>
      <c r="I2270" s="228"/>
    </row>
    <row r="2271">
      <c r="A2271" s="228"/>
      <c r="B2271" s="229"/>
      <c r="C2271" s="228"/>
      <c r="D2271" s="228"/>
      <c r="E2271" s="226"/>
      <c r="F2271" s="228"/>
      <c r="G2271" s="228"/>
      <c r="H2271" s="228"/>
      <c r="I2271" s="228"/>
    </row>
    <row r="2272">
      <c r="A2272" s="228"/>
      <c r="B2272" s="229"/>
      <c r="C2272" s="228"/>
      <c r="D2272" s="228"/>
      <c r="E2272" s="226"/>
      <c r="F2272" s="228"/>
      <c r="G2272" s="228"/>
      <c r="H2272" s="228"/>
      <c r="I2272" s="228"/>
    </row>
    <row r="2273">
      <c r="A2273" s="228"/>
      <c r="B2273" s="229"/>
      <c r="C2273" s="228"/>
      <c r="D2273" s="228"/>
      <c r="E2273" s="226"/>
      <c r="F2273" s="228"/>
      <c r="G2273" s="228"/>
      <c r="H2273" s="228"/>
      <c r="I2273" s="228"/>
    </row>
    <row r="2274">
      <c r="A2274" s="228"/>
      <c r="B2274" s="229"/>
      <c r="C2274" s="228"/>
      <c r="D2274" s="228"/>
      <c r="E2274" s="226"/>
      <c r="F2274" s="228"/>
      <c r="G2274" s="228"/>
      <c r="H2274" s="228"/>
      <c r="I2274" s="228"/>
    </row>
    <row r="2275">
      <c r="A2275" s="228"/>
      <c r="B2275" s="229"/>
      <c r="C2275" s="228"/>
      <c r="D2275" s="228"/>
      <c r="E2275" s="226"/>
      <c r="F2275" s="228"/>
      <c r="G2275" s="228"/>
      <c r="H2275" s="228"/>
      <c r="I2275" s="228"/>
    </row>
    <row r="2276">
      <c r="A2276" s="228"/>
      <c r="B2276" s="229"/>
      <c r="C2276" s="228"/>
      <c r="D2276" s="228"/>
      <c r="E2276" s="226"/>
      <c r="F2276" s="228"/>
      <c r="G2276" s="228"/>
      <c r="H2276" s="228"/>
      <c r="I2276" s="228"/>
    </row>
    <row r="2277">
      <c r="A2277" s="228"/>
      <c r="B2277" s="229"/>
      <c r="C2277" s="228"/>
      <c r="D2277" s="228"/>
      <c r="E2277" s="226"/>
      <c r="F2277" s="228"/>
      <c r="G2277" s="228"/>
      <c r="H2277" s="228"/>
      <c r="I2277" s="228"/>
    </row>
    <row r="2278">
      <c r="A2278" s="228"/>
      <c r="B2278" s="229"/>
      <c r="C2278" s="228"/>
      <c r="D2278" s="228"/>
      <c r="E2278" s="226"/>
      <c r="F2278" s="228"/>
      <c r="G2278" s="228"/>
      <c r="H2278" s="228"/>
      <c r="I2278" s="228"/>
    </row>
    <row r="2279">
      <c r="A2279" s="228"/>
      <c r="B2279" s="229"/>
      <c r="C2279" s="228"/>
      <c r="D2279" s="228"/>
      <c r="E2279" s="226"/>
      <c r="F2279" s="228"/>
      <c r="G2279" s="228"/>
      <c r="H2279" s="228"/>
      <c r="I2279" s="228"/>
    </row>
    <row r="2280">
      <c r="A2280" s="228"/>
      <c r="B2280" s="229"/>
      <c r="C2280" s="228"/>
      <c r="D2280" s="228"/>
      <c r="E2280" s="226"/>
      <c r="F2280" s="228"/>
      <c r="G2280" s="228"/>
      <c r="H2280" s="228"/>
      <c r="I2280" s="228"/>
    </row>
    <row r="2281">
      <c r="A2281" s="228"/>
      <c r="B2281" s="229"/>
      <c r="C2281" s="228"/>
      <c r="D2281" s="228"/>
      <c r="E2281" s="226"/>
      <c r="F2281" s="228"/>
      <c r="G2281" s="228"/>
      <c r="H2281" s="228"/>
      <c r="I2281" s="228"/>
    </row>
    <row r="2282">
      <c r="A2282" s="228"/>
      <c r="B2282" s="229"/>
      <c r="C2282" s="228"/>
      <c r="D2282" s="228"/>
      <c r="E2282" s="226"/>
      <c r="F2282" s="228"/>
      <c r="G2282" s="228"/>
      <c r="H2282" s="228"/>
      <c r="I2282" s="228"/>
    </row>
    <row r="2283">
      <c r="A2283" s="228"/>
      <c r="B2283" s="229"/>
      <c r="C2283" s="228"/>
      <c r="D2283" s="228"/>
      <c r="E2283" s="226"/>
      <c r="F2283" s="228"/>
      <c r="G2283" s="228"/>
      <c r="H2283" s="228"/>
      <c r="I2283" s="228"/>
    </row>
    <row r="2284">
      <c r="A2284" s="228"/>
      <c r="B2284" s="229"/>
      <c r="C2284" s="228"/>
      <c r="D2284" s="228"/>
      <c r="E2284" s="226"/>
      <c r="F2284" s="228"/>
      <c r="G2284" s="228"/>
      <c r="H2284" s="228"/>
      <c r="I2284" s="228"/>
    </row>
    <row r="2285">
      <c r="A2285" s="228"/>
      <c r="B2285" s="229"/>
      <c r="C2285" s="228"/>
      <c r="D2285" s="228"/>
      <c r="E2285" s="226"/>
      <c r="F2285" s="228"/>
      <c r="G2285" s="228"/>
      <c r="H2285" s="228"/>
      <c r="I2285" s="228"/>
    </row>
    <row r="2286">
      <c r="A2286" s="228"/>
      <c r="B2286" s="229"/>
      <c r="C2286" s="228"/>
      <c r="D2286" s="228"/>
      <c r="E2286" s="226"/>
      <c r="F2286" s="228"/>
      <c r="G2286" s="228"/>
      <c r="H2286" s="228"/>
      <c r="I2286" s="228"/>
    </row>
    <row r="2287">
      <c r="A2287" s="228"/>
      <c r="B2287" s="229"/>
      <c r="C2287" s="228"/>
      <c r="D2287" s="228"/>
      <c r="E2287" s="226"/>
      <c r="F2287" s="228"/>
      <c r="G2287" s="228"/>
      <c r="H2287" s="228"/>
      <c r="I2287" s="228"/>
    </row>
    <row r="2288">
      <c r="A2288" s="228"/>
      <c r="B2288" s="229"/>
      <c r="C2288" s="228"/>
      <c r="D2288" s="228"/>
      <c r="E2288" s="226"/>
      <c r="F2288" s="228"/>
      <c r="G2288" s="228"/>
      <c r="H2288" s="228"/>
      <c r="I2288" s="228"/>
    </row>
    <row r="2289">
      <c r="A2289" s="228"/>
      <c r="B2289" s="229"/>
      <c r="C2289" s="228"/>
      <c r="D2289" s="228"/>
      <c r="E2289" s="226"/>
      <c r="F2289" s="228"/>
      <c r="G2289" s="228"/>
      <c r="H2289" s="228"/>
      <c r="I2289" s="228"/>
    </row>
    <row r="2290">
      <c r="A2290" s="228"/>
      <c r="B2290" s="229"/>
      <c r="C2290" s="228"/>
      <c r="D2290" s="228"/>
      <c r="E2290" s="226"/>
      <c r="F2290" s="228"/>
      <c r="G2290" s="228"/>
      <c r="H2290" s="228"/>
      <c r="I2290" s="228"/>
    </row>
    <row r="2291">
      <c r="A2291" s="228"/>
      <c r="B2291" s="229"/>
      <c r="C2291" s="228"/>
      <c r="D2291" s="228"/>
      <c r="E2291" s="226"/>
      <c r="F2291" s="228"/>
      <c r="G2291" s="228"/>
      <c r="H2291" s="228"/>
      <c r="I2291" s="228"/>
    </row>
    <row r="2292">
      <c r="A2292" s="228"/>
      <c r="B2292" s="229"/>
      <c r="C2292" s="228"/>
      <c r="D2292" s="228"/>
      <c r="E2292" s="226"/>
      <c r="F2292" s="228"/>
      <c r="G2292" s="228"/>
      <c r="H2292" s="228"/>
      <c r="I2292" s="228"/>
    </row>
    <row r="2293">
      <c r="A2293" s="228"/>
      <c r="B2293" s="229"/>
      <c r="C2293" s="228"/>
      <c r="D2293" s="228"/>
      <c r="E2293" s="226"/>
      <c r="F2293" s="228"/>
      <c r="G2293" s="228"/>
      <c r="H2293" s="228"/>
      <c r="I2293" s="228"/>
    </row>
    <row r="2294">
      <c r="A2294" s="228"/>
      <c r="B2294" s="229"/>
      <c r="C2294" s="228"/>
      <c r="D2294" s="228"/>
      <c r="E2294" s="226"/>
      <c r="F2294" s="228"/>
      <c r="G2294" s="228"/>
      <c r="H2294" s="228"/>
      <c r="I2294" s="228"/>
    </row>
    <row r="2295">
      <c r="A2295" s="228"/>
      <c r="B2295" s="229"/>
      <c r="C2295" s="228"/>
      <c r="D2295" s="228"/>
      <c r="E2295" s="226"/>
      <c r="F2295" s="228"/>
      <c r="G2295" s="228"/>
      <c r="H2295" s="228"/>
      <c r="I2295" s="228"/>
    </row>
    <row r="2296">
      <c r="A2296" s="228"/>
      <c r="B2296" s="229"/>
      <c r="C2296" s="228"/>
      <c r="D2296" s="228"/>
      <c r="E2296" s="226"/>
      <c r="F2296" s="228"/>
      <c r="G2296" s="228"/>
      <c r="H2296" s="228"/>
      <c r="I2296" s="228"/>
    </row>
    <row r="2297">
      <c r="A2297" s="228"/>
      <c r="B2297" s="229"/>
      <c r="C2297" s="228"/>
      <c r="D2297" s="228"/>
      <c r="E2297" s="226"/>
      <c r="F2297" s="228"/>
      <c r="G2297" s="228"/>
      <c r="H2297" s="228"/>
      <c r="I2297" s="228"/>
    </row>
    <row r="2298">
      <c r="A2298" s="228"/>
      <c r="B2298" s="229"/>
      <c r="C2298" s="228"/>
      <c r="D2298" s="228"/>
      <c r="E2298" s="226"/>
      <c r="F2298" s="228"/>
      <c r="G2298" s="228"/>
      <c r="H2298" s="228"/>
      <c r="I2298" s="228"/>
    </row>
    <row r="2299">
      <c r="A2299" s="228"/>
      <c r="B2299" s="229"/>
      <c r="C2299" s="228"/>
      <c r="D2299" s="228"/>
      <c r="E2299" s="226"/>
      <c r="F2299" s="228"/>
      <c r="G2299" s="228"/>
      <c r="H2299" s="228"/>
      <c r="I2299" s="228"/>
    </row>
    <row r="2300">
      <c r="A2300" s="228"/>
      <c r="B2300" s="229"/>
      <c r="C2300" s="228"/>
      <c r="D2300" s="228"/>
      <c r="E2300" s="226"/>
      <c r="F2300" s="228"/>
      <c r="G2300" s="228"/>
      <c r="H2300" s="228"/>
      <c r="I2300" s="228"/>
    </row>
    <row r="2301">
      <c r="A2301" s="228"/>
      <c r="B2301" s="229"/>
      <c r="C2301" s="228"/>
      <c r="D2301" s="228"/>
      <c r="E2301" s="226"/>
      <c r="F2301" s="228"/>
      <c r="G2301" s="228"/>
      <c r="H2301" s="228"/>
      <c r="I2301" s="228"/>
    </row>
    <row r="2302">
      <c r="A2302" s="228"/>
      <c r="B2302" s="229"/>
      <c r="C2302" s="228"/>
      <c r="D2302" s="228"/>
      <c r="E2302" s="226"/>
      <c r="F2302" s="228"/>
      <c r="G2302" s="228"/>
      <c r="H2302" s="228"/>
      <c r="I2302" s="228"/>
    </row>
    <row r="2303">
      <c r="A2303" s="228"/>
      <c r="B2303" s="229"/>
      <c r="C2303" s="228"/>
      <c r="D2303" s="228"/>
      <c r="E2303" s="226"/>
      <c r="F2303" s="228"/>
      <c r="G2303" s="228"/>
      <c r="H2303" s="228"/>
      <c r="I2303" s="228"/>
    </row>
    <row r="2304">
      <c r="A2304" s="228"/>
      <c r="B2304" s="229"/>
      <c r="C2304" s="228"/>
      <c r="D2304" s="228"/>
      <c r="E2304" s="226"/>
      <c r="F2304" s="228"/>
      <c r="G2304" s="228"/>
      <c r="H2304" s="228"/>
      <c r="I2304" s="228"/>
    </row>
    <row r="2305">
      <c r="A2305" s="228"/>
      <c r="B2305" s="229"/>
      <c r="C2305" s="228"/>
      <c r="D2305" s="228"/>
      <c r="E2305" s="226"/>
      <c r="F2305" s="228"/>
      <c r="G2305" s="228"/>
      <c r="H2305" s="228"/>
      <c r="I2305" s="228"/>
    </row>
    <row r="2306">
      <c r="A2306" s="228"/>
      <c r="B2306" s="229"/>
      <c r="C2306" s="228"/>
      <c r="D2306" s="228"/>
      <c r="E2306" s="226"/>
      <c r="F2306" s="228"/>
      <c r="G2306" s="228"/>
      <c r="H2306" s="228"/>
      <c r="I2306" s="228"/>
    </row>
    <row r="2307">
      <c r="A2307" s="228"/>
      <c r="B2307" s="229"/>
      <c r="C2307" s="228"/>
      <c r="D2307" s="228"/>
      <c r="E2307" s="226"/>
      <c r="F2307" s="228"/>
      <c r="G2307" s="228"/>
      <c r="H2307" s="228"/>
      <c r="I2307" s="228"/>
    </row>
    <row r="2308">
      <c r="A2308" s="228"/>
      <c r="B2308" s="229"/>
      <c r="C2308" s="228"/>
      <c r="D2308" s="228"/>
      <c r="E2308" s="226"/>
      <c r="F2308" s="228"/>
      <c r="G2308" s="228"/>
      <c r="H2308" s="228"/>
      <c r="I2308" s="228"/>
    </row>
    <row r="2309">
      <c r="A2309" s="228"/>
      <c r="B2309" s="229"/>
      <c r="C2309" s="228"/>
      <c r="D2309" s="228"/>
      <c r="E2309" s="226"/>
      <c r="F2309" s="228"/>
      <c r="G2309" s="228"/>
      <c r="H2309" s="228"/>
      <c r="I2309" s="228"/>
    </row>
    <row r="2310">
      <c r="A2310" s="228"/>
      <c r="B2310" s="229"/>
      <c r="C2310" s="228"/>
      <c r="D2310" s="228"/>
      <c r="E2310" s="226"/>
      <c r="F2310" s="228"/>
      <c r="G2310" s="228"/>
      <c r="H2310" s="228"/>
      <c r="I2310" s="228"/>
    </row>
    <row r="2311">
      <c r="A2311" s="228"/>
      <c r="B2311" s="229"/>
      <c r="C2311" s="228"/>
      <c r="D2311" s="228"/>
      <c r="E2311" s="226"/>
      <c r="F2311" s="228"/>
      <c r="G2311" s="228"/>
      <c r="H2311" s="228"/>
      <c r="I2311" s="228"/>
    </row>
    <row r="2312">
      <c r="A2312" s="228"/>
      <c r="B2312" s="229"/>
      <c r="C2312" s="228"/>
      <c r="D2312" s="228"/>
      <c r="E2312" s="226"/>
      <c r="F2312" s="228"/>
      <c r="G2312" s="228"/>
      <c r="H2312" s="228"/>
      <c r="I2312" s="228"/>
    </row>
    <row r="2313">
      <c r="A2313" s="228"/>
      <c r="B2313" s="229"/>
      <c r="C2313" s="228"/>
      <c r="D2313" s="228"/>
      <c r="E2313" s="226"/>
      <c r="F2313" s="228"/>
      <c r="G2313" s="228"/>
      <c r="H2313" s="228"/>
      <c r="I2313" s="228"/>
    </row>
    <row r="2314">
      <c r="A2314" s="228"/>
      <c r="B2314" s="229"/>
      <c r="C2314" s="228"/>
      <c r="D2314" s="228"/>
      <c r="E2314" s="226"/>
      <c r="F2314" s="228"/>
      <c r="G2314" s="228"/>
      <c r="H2314" s="228"/>
      <c r="I2314" s="228"/>
    </row>
    <row r="2315">
      <c r="A2315" s="228"/>
      <c r="B2315" s="229"/>
      <c r="C2315" s="228"/>
      <c r="D2315" s="228"/>
      <c r="E2315" s="226"/>
      <c r="F2315" s="228"/>
      <c r="G2315" s="228"/>
      <c r="H2315" s="228"/>
      <c r="I2315" s="228"/>
    </row>
    <row r="2316">
      <c r="A2316" s="228"/>
      <c r="B2316" s="229"/>
      <c r="C2316" s="228"/>
      <c r="D2316" s="228"/>
      <c r="E2316" s="226"/>
      <c r="F2316" s="228"/>
      <c r="G2316" s="228"/>
      <c r="H2316" s="228"/>
      <c r="I2316" s="228"/>
    </row>
    <row r="2317">
      <c r="A2317" s="228"/>
      <c r="B2317" s="229"/>
      <c r="C2317" s="228"/>
      <c r="D2317" s="228"/>
      <c r="E2317" s="226"/>
      <c r="F2317" s="228"/>
      <c r="G2317" s="228"/>
      <c r="H2317" s="228"/>
      <c r="I2317" s="228"/>
    </row>
    <row r="2318">
      <c r="A2318" s="228"/>
      <c r="B2318" s="229"/>
      <c r="C2318" s="228"/>
      <c r="D2318" s="228"/>
      <c r="E2318" s="226"/>
      <c r="F2318" s="228"/>
      <c r="G2318" s="228"/>
      <c r="H2318" s="228"/>
      <c r="I2318" s="228"/>
    </row>
    <row r="2319">
      <c r="A2319" s="228"/>
      <c r="B2319" s="229"/>
      <c r="C2319" s="228"/>
      <c r="D2319" s="228"/>
      <c r="E2319" s="226"/>
      <c r="F2319" s="228"/>
      <c r="G2319" s="228"/>
      <c r="H2319" s="228"/>
      <c r="I2319" s="228"/>
    </row>
    <row r="2320">
      <c r="A2320" s="228"/>
      <c r="B2320" s="229"/>
      <c r="C2320" s="228"/>
      <c r="D2320" s="228"/>
      <c r="E2320" s="226"/>
      <c r="F2320" s="228"/>
      <c r="G2320" s="228"/>
      <c r="H2320" s="228"/>
      <c r="I2320" s="228"/>
    </row>
    <row r="2321">
      <c r="A2321" s="228"/>
      <c r="B2321" s="229"/>
      <c r="C2321" s="228"/>
      <c r="D2321" s="228"/>
      <c r="E2321" s="226"/>
      <c r="F2321" s="228"/>
      <c r="G2321" s="228"/>
      <c r="H2321" s="228"/>
      <c r="I2321" s="228"/>
    </row>
    <row r="2322">
      <c r="A2322" s="228"/>
      <c r="B2322" s="229"/>
      <c r="C2322" s="228"/>
      <c r="D2322" s="228"/>
      <c r="E2322" s="226"/>
      <c r="F2322" s="228"/>
      <c r="G2322" s="228"/>
      <c r="H2322" s="228"/>
      <c r="I2322" s="228"/>
    </row>
    <row r="2323">
      <c r="A2323" s="228"/>
      <c r="B2323" s="229"/>
      <c r="C2323" s="228"/>
      <c r="D2323" s="228"/>
      <c r="E2323" s="226"/>
      <c r="F2323" s="228"/>
      <c r="G2323" s="228"/>
      <c r="H2323" s="228"/>
      <c r="I2323" s="228"/>
    </row>
    <row r="2324">
      <c r="A2324" s="228"/>
      <c r="B2324" s="229"/>
      <c r="C2324" s="228"/>
      <c r="D2324" s="228"/>
      <c r="E2324" s="226"/>
      <c r="F2324" s="228"/>
      <c r="G2324" s="228"/>
      <c r="H2324" s="228"/>
      <c r="I2324" s="228"/>
    </row>
    <row r="2325">
      <c r="A2325" s="228"/>
      <c r="B2325" s="229"/>
      <c r="C2325" s="228"/>
      <c r="D2325" s="228"/>
      <c r="E2325" s="226"/>
      <c r="F2325" s="228"/>
      <c r="G2325" s="228"/>
      <c r="H2325" s="228"/>
      <c r="I2325" s="228"/>
    </row>
    <row r="2326">
      <c r="A2326" s="228"/>
      <c r="B2326" s="229"/>
      <c r="C2326" s="228"/>
      <c r="D2326" s="228"/>
      <c r="E2326" s="226"/>
      <c r="F2326" s="228"/>
      <c r="G2326" s="228"/>
      <c r="H2326" s="228"/>
      <c r="I2326" s="228"/>
    </row>
    <row r="2327">
      <c r="A2327" s="228"/>
      <c r="B2327" s="229"/>
      <c r="C2327" s="228"/>
      <c r="D2327" s="228"/>
      <c r="E2327" s="226"/>
      <c r="F2327" s="228"/>
      <c r="G2327" s="228"/>
      <c r="H2327" s="228"/>
      <c r="I2327" s="228"/>
    </row>
    <row r="2328">
      <c r="A2328" s="228"/>
      <c r="B2328" s="229"/>
      <c r="C2328" s="228"/>
      <c r="D2328" s="228"/>
      <c r="E2328" s="226"/>
      <c r="F2328" s="228"/>
      <c r="G2328" s="228"/>
      <c r="H2328" s="228"/>
      <c r="I2328" s="228"/>
    </row>
    <row r="2329">
      <c r="A2329" s="228"/>
      <c r="B2329" s="229"/>
      <c r="C2329" s="228"/>
      <c r="D2329" s="228"/>
      <c r="E2329" s="226"/>
      <c r="F2329" s="228"/>
      <c r="G2329" s="228"/>
      <c r="H2329" s="228"/>
      <c r="I2329" s="228"/>
    </row>
    <row r="2330">
      <c r="A2330" s="228"/>
      <c r="B2330" s="229"/>
      <c r="C2330" s="228"/>
      <c r="D2330" s="228"/>
      <c r="E2330" s="226"/>
      <c r="F2330" s="228"/>
      <c r="G2330" s="228"/>
      <c r="H2330" s="228"/>
      <c r="I2330" s="228"/>
    </row>
    <row r="2331">
      <c r="A2331" s="228"/>
      <c r="B2331" s="229"/>
      <c r="C2331" s="228"/>
      <c r="D2331" s="228"/>
      <c r="E2331" s="226"/>
      <c r="F2331" s="228"/>
      <c r="G2331" s="228"/>
      <c r="H2331" s="228"/>
      <c r="I2331" s="228"/>
    </row>
    <row r="2332">
      <c r="A2332" s="228"/>
      <c r="B2332" s="229"/>
      <c r="C2332" s="228"/>
      <c r="D2332" s="228"/>
      <c r="E2332" s="226"/>
      <c r="F2332" s="228"/>
      <c r="G2332" s="228"/>
      <c r="H2332" s="228"/>
      <c r="I2332" s="228"/>
    </row>
    <row r="2333">
      <c r="A2333" s="228"/>
      <c r="B2333" s="229"/>
      <c r="C2333" s="228"/>
      <c r="D2333" s="228"/>
      <c r="E2333" s="226"/>
      <c r="F2333" s="228"/>
      <c r="G2333" s="228"/>
      <c r="H2333" s="228"/>
      <c r="I2333" s="228"/>
    </row>
    <row r="2334">
      <c r="A2334" s="228"/>
      <c r="B2334" s="229"/>
      <c r="C2334" s="228"/>
      <c r="D2334" s="228"/>
      <c r="E2334" s="226"/>
      <c r="F2334" s="228"/>
      <c r="G2334" s="228"/>
      <c r="H2334" s="228"/>
      <c r="I2334" s="228"/>
    </row>
    <row r="2335">
      <c r="A2335" s="228"/>
      <c r="B2335" s="229"/>
      <c r="C2335" s="228"/>
      <c r="D2335" s="228"/>
      <c r="E2335" s="226"/>
      <c r="F2335" s="228"/>
      <c r="G2335" s="228"/>
      <c r="H2335" s="228"/>
      <c r="I2335" s="228"/>
    </row>
    <row r="2336">
      <c r="A2336" s="228"/>
      <c r="B2336" s="229"/>
      <c r="C2336" s="228"/>
      <c r="D2336" s="228"/>
      <c r="E2336" s="226"/>
      <c r="F2336" s="228"/>
      <c r="G2336" s="228"/>
      <c r="H2336" s="228"/>
      <c r="I2336" s="228"/>
    </row>
    <row r="2337">
      <c r="A2337" s="228"/>
      <c r="B2337" s="229"/>
      <c r="C2337" s="228"/>
      <c r="D2337" s="228"/>
      <c r="E2337" s="226"/>
      <c r="F2337" s="228"/>
      <c r="G2337" s="228"/>
      <c r="H2337" s="228"/>
      <c r="I2337" s="228"/>
    </row>
    <row r="2338">
      <c r="A2338" s="228"/>
      <c r="B2338" s="229"/>
      <c r="C2338" s="228"/>
      <c r="D2338" s="228"/>
      <c r="E2338" s="226"/>
      <c r="F2338" s="228"/>
      <c r="G2338" s="228"/>
      <c r="H2338" s="228"/>
      <c r="I2338" s="228"/>
    </row>
    <row r="2339">
      <c r="A2339" s="228"/>
      <c r="B2339" s="229"/>
      <c r="C2339" s="228"/>
      <c r="D2339" s="228"/>
      <c r="E2339" s="226"/>
      <c r="F2339" s="228"/>
      <c r="G2339" s="228"/>
      <c r="H2339" s="228"/>
      <c r="I2339" s="228"/>
    </row>
    <row r="2340">
      <c r="A2340" s="228"/>
      <c r="B2340" s="229"/>
      <c r="C2340" s="228"/>
      <c r="D2340" s="228"/>
      <c r="E2340" s="226"/>
      <c r="F2340" s="228"/>
      <c r="G2340" s="228"/>
      <c r="H2340" s="228"/>
      <c r="I2340" s="228"/>
    </row>
    <row r="2341">
      <c r="A2341" s="228"/>
      <c r="B2341" s="229"/>
      <c r="C2341" s="228"/>
      <c r="D2341" s="228"/>
      <c r="E2341" s="226"/>
      <c r="F2341" s="228"/>
      <c r="G2341" s="228"/>
      <c r="H2341" s="228"/>
      <c r="I2341" s="228"/>
    </row>
    <row r="2342">
      <c r="A2342" s="228"/>
      <c r="B2342" s="229"/>
      <c r="C2342" s="228"/>
      <c r="D2342" s="228"/>
      <c r="E2342" s="226"/>
      <c r="F2342" s="228"/>
      <c r="G2342" s="228"/>
      <c r="H2342" s="228"/>
      <c r="I2342" s="228"/>
    </row>
    <row r="2343">
      <c r="A2343" s="228"/>
      <c r="B2343" s="229"/>
      <c r="C2343" s="228"/>
      <c r="D2343" s="228"/>
      <c r="E2343" s="226"/>
      <c r="F2343" s="228"/>
      <c r="G2343" s="228"/>
      <c r="H2343" s="228"/>
      <c r="I2343" s="228"/>
    </row>
    <row r="2344">
      <c r="A2344" s="228"/>
      <c r="B2344" s="229"/>
      <c r="C2344" s="228"/>
      <c r="D2344" s="228"/>
      <c r="E2344" s="226"/>
      <c r="F2344" s="228"/>
      <c r="G2344" s="228"/>
      <c r="H2344" s="228"/>
      <c r="I2344" s="228"/>
    </row>
    <row r="2345">
      <c r="A2345" s="228"/>
      <c r="B2345" s="229"/>
      <c r="C2345" s="228"/>
      <c r="D2345" s="228"/>
      <c r="E2345" s="226"/>
      <c r="F2345" s="228"/>
      <c r="G2345" s="228"/>
      <c r="H2345" s="228"/>
      <c r="I2345" s="228"/>
    </row>
    <row r="2346">
      <c r="A2346" s="228"/>
      <c r="B2346" s="229"/>
      <c r="C2346" s="228"/>
      <c r="D2346" s="228"/>
      <c r="E2346" s="226"/>
      <c r="F2346" s="228"/>
      <c r="G2346" s="228"/>
      <c r="H2346" s="228"/>
      <c r="I2346" s="228"/>
    </row>
    <row r="2347">
      <c r="A2347" s="228"/>
      <c r="B2347" s="229"/>
      <c r="C2347" s="228"/>
      <c r="D2347" s="228"/>
      <c r="E2347" s="226"/>
      <c r="F2347" s="228"/>
      <c r="G2347" s="228"/>
      <c r="H2347" s="228"/>
      <c r="I2347" s="228"/>
    </row>
    <row r="2348">
      <c r="A2348" s="228"/>
      <c r="B2348" s="229"/>
      <c r="C2348" s="228"/>
      <c r="D2348" s="228"/>
      <c r="E2348" s="226"/>
      <c r="F2348" s="228"/>
      <c r="G2348" s="228"/>
      <c r="H2348" s="228"/>
      <c r="I2348" s="228"/>
    </row>
    <row r="2349">
      <c r="A2349" s="228"/>
      <c r="B2349" s="229"/>
      <c r="C2349" s="228"/>
      <c r="D2349" s="228"/>
      <c r="E2349" s="226"/>
      <c r="F2349" s="228"/>
      <c r="G2349" s="228"/>
      <c r="H2349" s="228"/>
      <c r="I2349" s="228"/>
    </row>
    <row r="2350">
      <c r="A2350" s="228"/>
      <c r="B2350" s="229"/>
      <c r="C2350" s="228"/>
      <c r="D2350" s="228"/>
      <c r="E2350" s="226"/>
      <c r="F2350" s="228"/>
      <c r="G2350" s="228"/>
      <c r="H2350" s="228"/>
      <c r="I2350" s="228"/>
    </row>
    <row r="2351">
      <c r="A2351" s="228"/>
      <c r="B2351" s="229"/>
      <c r="C2351" s="228"/>
      <c r="D2351" s="228"/>
      <c r="E2351" s="226"/>
      <c r="F2351" s="228"/>
      <c r="G2351" s="228"/>
      <c r="H2351" s="228"/>
      <c r="I2351" s="228"/>
    </row>
    <row r="2352">
      <c r="A2352" s="228"/>
      <c r="B2352" s="229"/>
      <c r="C2352" s="228"/>
      <c r="D2352" s="228"/>
      <c r="E2352" s="226"/>
      <c r="F2352" s="228"/>
      <c r="G2352" s="228"/>
      <c r="H2352" s="228"/>
      <c r="I2352" s="228"/>
    </row>
    <row r="2353">
      <c r="A2353" s="228"/>
      <c r="B2353" s="229"/>
      <c r="C2353" s="228"/>
      <c r="D2353" s="228"/>
      <c r="E2353" s="226"/>
      <c r="F2353" s="228"/>
      <c r="G2353" s="228"/>
      <c r="H2353" s="228"/>
      <c r="I2353" s="228"/>
    </row>
    <row r="2354">
      <c r="A2354" s="228"/>
      <c r="B2354" s="229"/>
      <c r="C2354" s="228"/>
      <c r="D2354" s="228"/>
      <c r="E2354" s="226"/>
      <c r="F2354" s="228"/>
      <c r="G2354" s="228"/>
      <c r="H2354" s="228"/>
      <c r="I2354" s="228"/>
    </row>
    <row r="2355">
      <c r="A2355" s="228"/>
      <c r="B2355" s="229"/>
      <c r="C2355" s="228"/>
      <c r="D2355" s="228"/>
      <c r="E2355" s="226"/>
      <c r="F2355" s="228"/>
      <c r="G2355" s="228"/>
      <c r="H2355" s="228"/>
      <c r="I2355" s="228"/>
    </row>
    <row r="2356">
      <c r="A2356" s="228"/>
      <c r="B2356" s="229"/>
      <c r="C2356" s="228"/>
      <c r="D2356" s="228"/>
      <c r="E2356" s="226"/>
      <c r="F2356" s="228"/>
      <c r="G2356" s="228"/>
      <c r="H2356" s="228"/>
      <c r="I2356" s="228"/>
    </row>
    <row r="2357">
      <c r="A2357" s="228"/>
      <c r="B2357" s="229"/>
      <c r="C2357" s="228"/>
      <c r="D2357" s="228"/>
      <c r="E2357" s="226"/>
      <c r="F2357" s="228"/>
      <c r="G2357" s="228"/>
      <c r="H2357" s="228"/>
      <c r="I2357" s="228"/>
    </row>
    <row r="2358">
      <c r="A2358" s="228"/>
      <c r="B2358" s="229"/>
      <c r="C2358" s="228"/>
      <c r="D2358" s="228"/>
      <c r="E2358" s="226"/>
      <c r="F2358" s="228"/>
      <c r="G2358" s="228"/>
      <c r="H2358" s="228"/>
      <c r="I2358" s="228"/>
    </row>
    <row r="2359">
      <c r="A2359" s="228"/>
      <c r="B2359" s="229"/>
      <c r="C2359" s="228"/>
      <c r="D2359" s="228"/>
      <c r="E2359" s="226"/>
      <c r="F2359" s="228"/>
      <c r="G2359" s="228"/>
      <c r="H2359" s="228"/>
      <c r="I2359" s="228"/>
    </row>
    <row r="2360">
      <c r="A2360" s="228"/>
      <c r="B2360" s="229"/>
      <c r="C2360" s="228"/>
      <c r="D2360" s="228"/>
      <c r="E2360" s="226"/>
      <c r="F2360" s="228"/>
      <c r="G2360" s="228"/>
      <c r="H2360" s="228"/>
      <c r="I2360" s="228"/>
    </row>
    <row r="2361">
      <c r="A2361" s="228"/>
      <c r="B2361" s="229"/>
      <c r="C2361" s="228"/>
      <c r="D2361" s="228"/>
      <c r="E2361" s="226"/>
      <c r="F2361" s="228"/>
      <c r="G2361" s="228"/>
      <c r="H2361" s="228"/>
      <c r="I2361" s="228"/>
    </row>
    <row r="2362">
      <c r="A2362" s="228"/>
      <c r="B2362" s="229"/>
      <c r="C2362" s="228"/>
      <c r="D2362" s="228"/>
      <c r="E2362" s="226"/>
      <c r="F2362" s="228"/>
      <c r="G2362" s="228"/>
      <c r="H2362" s="228"/>
      <c r="I2362" s="228"/>
    </row>
    <row r="2363">
      <c r="A2363" s="228"/>
      <c r="B2363" s="229"/>
      <c r="C2363" s="228"/>
      <c r="D2363" s="228"/>
      <c r="E2363" s="226"/>
      <c r="F2363" s="228"/>
      <c r="G2363" s="228"/>
      <c r="H2363" s="228"/>
      <c r="I2363" s="228"/>
    </row>
    <row r="2364">
      <c r="A2364" s="228"/>
      <c r="B2364" s="229"/>
      <c r="C2364" s="228"/>
      <c r="D2364" s="228"/>
      <c r="E2364" s="226"/>
      <c r="F2364" s="228"/>
      <c r="G2364" s="228"/>
      <c r="H2364" s="228"/>
      <c r="I2364" s="228"/>
    </row>
    <row r="2365">
      <c r="A2365" s="228"/>
      <c r="B2365" s="229"/>
      <c r="C2365" s="228"/>
      <c r="D2365" s="228"/>
      <c r="E2365" s="226"/>
      <c r="F2365" s="228"/>
      <c r="G2365" s="228"/>
      <c r="H2365" s="228"/>
      <c r="I2365" s="228"/>
    </row>
    <row r="2366">
      <c r="A2366" s="228"/>
      <c r="B2366" s="229"/>
      <c r="C2366" s="228"/>
      <c r="D2366" s="228"/>
      <c r="E2366" s="226"/>
      <c r="F2366" s="228"/>
      <c r="G2366" s="228"/>
      <c r="H2366" s="228"/>
      <c r="I2366" s="228"/>
    </row>
    <row r="2367">
      <c r="A2367" s="228"/>
      <c r="B2367" s="229"/>
      <c r="C2367" s="228"/>
      <c r="D2367" s="228"/>
      <c r="E2367" s="226"/>
      <c r="F2367" s="228"/>
      <c r="G2367" s="228"/>
      <c r="H2367" s="228"/>
      <c r="I2367" s="228"/>
    </row>
    <row r="2368">
      <c r="A2368" s="228"/>
      <c r="B2368" s="229"/>
      <c r="C2368" s="228"/>
      <c r="D2368" s="228"/>
      <c r="E2368" s="226"/>
      <c r="F2368" s="228"/>
      <c r="G2368" s="228"/>
      <c r="H2368" s="228"/>
      <c r="I2368" s="228"/>
    </row>
    <row r="2369">
      <c r="A2369" s="228"/>
      <c r="B2369" s="229"/>
      <c r="C2369" s="228"/>
      <c r="D2369" s="228"/>
      <c r="E2369" s="226"/>
      <c r="F2369" s="228"/>
      <c r="G2369" s="228"/>
      <c r="H2369" s="228"/>
      <c r="I2369" s="228"/>
    </row>
    <row r="2370">
      <c r="A2370" s="228"/>
      <c r="B2370" s="229"/>
      <c r="C2370" s="228"/>
      <c r="D2370" s="228"/>
      <c r="E2370" s="226"/>
      <c r="F2370" s="228"/>
      <c r="G2370" s="228"/>
      <c r="H2370" s="228"/>
      <c r="I2370" s="228"/>
    </row>
    <row r="2371">
      <c r="A2371" s="228"/>
      <c r="B2371" s="229"/>
      <c r="C2371" s="228"/>
      <c r="D2371" s="228"/>
      <c r="E2371" s="226"/>
      <c r="F2371" s="228"/>
      <c r="G2371" s="228"/>
      <c r="H2371" s="228"/>
      <c r="I2371" s="228"/>
    </row>
    <row r="2372">
      <c r="A2372" s="228"/>
      <c r="B2372" s="229"/>
      <c r="C2372" s="228"/>
      <c r="D2372" s="228"/>
      <c r="E2372" s="226"/>
      <c r="F2372" s="228"/>
      <c r="G2372" s="228"/>
      <c r="H2372" s="228"/>
      <c r="I2372" s="228"/>
    </row>
    <row r="2373">
      <c r="A2373" s="228"/>
      <c r="B2373" s="229"/>
      <c r="C2373" s="228"/>
      <c r="D2373" s="228"/>
      <c r="E2373" s="226"/>
      <c r="F2373" s="228"/>
      <c r="G2373" s="228"/>
      <c r="H2373" s="228"/>
      <c r="I2373" s="228"/>
    </row>
    <row r="2374">
      <c r="A2374" s="228"/>
      <c r="B2374" s="229"/>
      <c r="C2374" s="228"/>
      <c r="D2374" s="228"/>
      <c r="E2374" s="226"/>
      <c r="F2374" s="228"/>
      <c r="G2374" s="228"/>
      <c r="H2374" s="228"/>
      <c r="I2374" s="228"/>
    </row>
    <row r="2375">
      <c r="A2375" s="228"/>
      <c r="B2375" s="229"/>
      <c r="C2375" s="228"/>
      <c r="D2375" s="228"/>
      <c r="E2375" s="226"/>
      <c r="F2375" s="228"/>
      <c r="G2375" s="228"/>
      <c r="H2375" s="228"/>
      <c r="I2375" s="228"/>
    </row>
    <row r="2376">
      <c r="A2376" s="228"/>
      <c r="B2376" s="229"/>
      <c r="C2376" s="228"/>
      <c r="D2376" s="228"/>
      <c r="E2376" s="226"/>
      <c r="F2376" s="228"/>
      <c r="G2376" s="228"/>
      <c r="H2376" s="228"/>
      <c r="I2376" s="228"/>
    </row>
    <row r="2377">
      <c r="A2377" s="228"/>
      <c r="B2377" s="229"/>
      <c r="C2377" s="228"/>
      <c r="D2377" s="228"/>
      <c r="E2377" s="226"/>
      <c r="F2377" s="228"/>
      <c r="G2377" s="228"/>
      <c r="H2377" s="228"/>
      <c r="I2377" s="228"/>
    </row>
    <row r="2378">
      <c r="A2378" s="228"/>
      <c r="B2378" s="229"/>
      <c r="C2378" s="228"/>
      <c r="D2378" s="228"/>
      <c r="E2378" s="226"/>
      <c r="F2378" s="228"/>
      <c r="G2378" s="228"/>
      <c r="H2378" s="228"/>
      <c r="I2378" s="228"/>
    </row>
    <row r="2379">
      <c r="A2379" s="228"/>
      <c r="B2379" s="229"/>
      <c r="C2379" s="228"/>
      <c r="D2379" s="228"/>
      <c r="E2379" s="226"/>
      <c r="F2379" s="228"/>
      <c r="G2379" s="228"/>
      <c r="H2379" s="228"/>
      <c r="I2379" s="228"/>
    </row>
    <row r="2380">
      <c r="A2380" s="228"/>
      <c r="B2380" s="229"/>
      <c r="C2380" s="228"/>
      <c r="D2380" s="228"/>
      <c r="E2380" s="226"/>
      <c r="F2380" s="228"/>
      <c r="G2380" s="228"/>
      <c r="H2380" s="228"/>
      <c r="I2380" s="228"/>
    </row>
    <row r="2381">
      <c r="A2381" s="228"/>
      <c r="B2381" s="229"/>
      <c r="C2381" s="228"/>
      <c r="D2381" s="228"/>
      <c r="E2381" s="226"/>
      <c r="F2381" s="228"/>
      <c r="G2381" s="228"/>
      <c r="H2381" s="228"/>
      <c r="I2381" s="228"/>
    </row>
    <row r="2382">
      <c r="A2382" s="228"/>
      <c r="B2382" s="229"/>
      <c r="C2382" s="228"/>
      <c r="D2382" s="228"/>
      <c r="E2382" s="226"/>
      <c r="F2382" s="228"/>
      <c r="G2382" s="228"/>
      <c r="H2382" s="228"/>
      <c r="I2382" s="228"/>
    </row>
    <row r="2383">
      <c r="A2383" s="228"/>
      <c r="B2383" s="229"/>
      <c r="C2383" s="228"/>
      <c r="D2383" s="228"/>
      <c r="E2383" s="226"/>
      <c r="F2383" s="228"/>
      <c r="G2383" s="228"/>
      <c r="H2383" s="228"/>
      <c r="I2383" s="228"/>
    </row>
    <row r="2384">
      <c r="A2384" s="228"/>
      <c r="B2384" s="229"/>
      <c r="C2384" s="228"/>
      <c r="D2384" s="228"/>
      <c r="E2384" s="226"/>
      <c r="F2384" s="228"/>
      <c r="G2384" s="228"/>
      <c r="H2384" s="228"/>
      <c r="I2384" s="228"/>
    </row>
    <row r="2385">
      <c r="A2385" s="228"/>
      <c r="B2385" s="229"/>
      <c r="C2385" s="228"/>
      <c r="D2385" s="228"/>
      <c r="E2385" s="226"/>
      <c r="F2385" s="228"/>
      <c r="G2385" s="228"/>
      <c r="H2385" s="228"/>
      <c r="I2385" s="228"/>
    </row>
    <row r="2386">
      <c r="A2386" s="228"/>
      <c r="B2386" s="229"/>
      <c r="C2386" s="228"/>
      <c r="D2386" s="228"/>
      <c r="E2386" s="226"/>
      <c r="F2386" s="228"/>
      <c r="G2386" s="228"/>
      <c r="H2386" s="228"/>
      <c r="I2386" s="228"/>
    </row>
    <row r="2387">
      <c r="A2387" s="228"/>
      <c r="B2387" s="229"/>
      <c r="C2387" s="228"/>
      <c r="D2387" s="228"/>
      <c r="E2387" s="226"/>
      <c r="F2387" s="228"/>
      <c r="G2387" s="228"/>
      <c r="H2387" s="228"/>
      <c r="I2387" s="228"/>
    </row>
    <row r="2388">
      <c r="A2388" s="228"/>
      <c r="B2388" s="229"/>
      <c r="C2388" s="228"/>
      <c r="D2388" s="228"/>
      <c r="E2388" s="226"/>
      <c r="F2388" s="228"/>
      <c r="G2388" s="228"/>
      <c r="H2388" s="228"/>
      <c r="I2388" s="228"/>
    </row>
    <row r="2389">
      <c r="A2389" s="228"/>
      <c r="B2389" s="229"/>
      <c r="C2389" s="228"/>
      <c r="D2389" s="228"/>
      <c r="E2389" s="226"/>
      <c r="F2389" s="228"/>
      <c r="G2389" s="228"/>
      <c r="H2389" s="228"/>
      <c r="I2389" s="228"/>
    </row>
    <row r="2390">
      <c r="A2390" s="228"/>
      <c r="B2390" s="229"/>
      <c r="C2390" s="228"/>
      <c r="D2390" s="228"/>
      <c r="E2390" s="226"/>
      <c r="F2390" s="228"/>
      <c r="G2390" s="228"/>
      <c r="H2390" s="228"/>
      <c r="I2390" s="228"/>
    </row>
    <row r="2391">
      <c r="A2391" s="228"/>
      <c r="B2391" s="229"/>
      <c r="C2391" s="228"/>
      <c r="D2391" s="228"/>
      <c r="E2391" s="226"/>
      <c r="F2391" s="228"/>
      <c r="G2391" s="228"/>
      <c r="H2391" s="228"/>
      <c r="I2391" s="228"/>
    </row>
    <row r="2392">
      <c r="A2392" s="228"/>
      <c r="B2392" s="229"/>
      <c r="C2392" s="228"/>
      <c r="D2392" s="228"/>
      <c r="E2392" s="226"/>
      <c r="F2392" s="228"/>
      <c r="G2392" s="228"/>
      <c r="H2392" s="228"/>
      <c r="I2392" s="228"/>
    </row>
    <row r="2393">
      <c r="A2393" s="228"/>
      <c r="B2393" s="229"/>
      <c r="C2393" s="228"/>
      <c r="D2393" s="228"/>
      <c r="E2393" s="226"/>
      <c r="F2393" s="228"/>
      <c r="G2393" s="228"/>
      <c r="H2393" s="228"/>
      <c r="I2393" s="228"/>
    </row>
    <row r="2394">
      <c r="A2394" s="228"/>
      <c r="B2394" s="229"/>
      <c r="C2394" s="228"/>
      <c r="D2394" s="228"/>
      <c r="E2394" s="226"/>
      <c r="F2394" s="228"/>
      <c r="G2394" s="228"/>
      <c r="H2394" s="228"/>
      <c r="I2394" s="228"/>
    </row>
    <row r="2395">
      <c r="A2395" s="228"/>
      <c r="B2395" s="229"/>
      <c r="C2395" s="228"/>
      <c r="D2395" s="228"/>
      <c r="E2395" s="226"/>
      <c r="F2395" s="228"/>
      <c r="G2395" s="228"/>
      <c r="H2395" s="228"/>
      <c r="I2395" s="228"/>
    </row>
    <row r="2396">
      <c r="A2396" s="228"/>
      <c r="B2396" s="229"/>
      <c r="C2396" s="228"/>
      <c r="D2396" s="228"/>
      <c r="E2396" s="226"/>
      <c r="F2396" s="228"/>
      <c r="G2396" s="228"/>
      <c r="H2396" s="228"/>
      <c r="I2396" s="228"/>
    </row>
    <row r="2397">
      <c r="A2397" s="228"/>
      <c r="B2397" s="229"/>
      <c r="C2397" s="228"/>
      <c r="D2397" s="228"/>
      <c r="E2397" s="226"/>
      <c r="F2397" s="228"/>
      <c r="G2397" s="228"/>
      <c r="H2397" s="228"/>
      <c r="I2397" s="228"/>
    </row>
    <row r="2398">
      <c r="A2398" s="228"/>
      <c r="B2398" s="229"/>
      <c r="C2398" s="228"/>
      <c r="D2398" s="228"/>
      <c r="E2398" s="226"/>
      <c r="F2398" s="228"/>
      <c r="G2398" s="228"/>
      <c r="H2398" s="228"/>
      <c r="I2398" s="228"/>
    </row>
    <row r="2399">
      <c r="A2399" s="228"/>
      <c r="B2399" s="229"/>
      <c r="C2399" s="228"/>
      <c r="D2399" s="228"/>
      <c r="E2399" s="226"/>
      <c r="F2399" s="228"/>
      <c r="G2399" s="228"/>
      <c r="H2399" s="228"/>
      <c r="I2399" s="228"/>
    </row>
    <row r="2400">
      <c r="A2400" s="228"/>
      <c r="B2400" s="229"/>
      <c r="C2400" s="228"/>
      <c r="D2400" s="228"/>
      <c r="E2400" s="226"/>
      <c r="F2400" s="228"/>
      <c r="G2400" s="228"/>
      <c r="H2400" s="228"/>
      <c r="I2400" s="228"/>
    </row>
    <row r="2401">
      <c r="A2401" s="228"/>
      <c r="B2401" s="229"/>
      <c r="C2401" s="228"/>
      <c r="D2401" s="228"/>
      <c r="E2401" s="226"/>
      <c r="F2401" s="228"/>
      <c r="G2401" s="228"/>
      <c r="H2401" s="228"/>
      <c r="I2401" s="228"/>
    </row>
    <row r="2402">
      <c r="A2402" s="228"/>
      <c r="B2402" s="229"/>
      <c r="C2402" s="228"/>
      <c r="D2402" s="228"/>
      <c r="E2402" s="226"/>
      <c r="F2402" s="228"/>
      <c r="G2402" s="228"/>
      <c r="H2402" s="228"/>
      <c r="I2402" s="228"/>
    </row>
    <row r="2403">
      <c r="A2403" s="228"/>
      <c r="B2403" s="229"/>
      <c r="C2403" s="228"/>
      <c r="D2403" s="228"/>
      <c r="E2403" s="226"/>
      <c r="F2403" s="228"/>
      <c r="G2403" s="228"/>
      <c r="H2403" s="228"/>
      <c r="I2403" s="228"/>
    </row>
    <row r="2404">
      <c r="A2404" s="228"/>
      <c r="B2404" s="229"/>
      <c r="C2404" s="228"/>
      <c r="D2404" s="228"/>
      <c r="E2404" s="226"/>
      <c r="F2404" s="228"/>
      <c r="G2404" s="228"/>
      <c r="H2404" s="228"/>
      <c r="I2404" s="228"/>
    </row>
    <row r="2405">
      <c r="A2405" s="228"/>
      <c r="B2405" s="229"/>
      <c r="C2405" s="228"/>
      <c r="D2405" s="228"/>
      <c r="E2405" s="226"/>
      <c r="F2405" s="228"/>
      <c r="G2405" s="228"/>
      <c r="H2405" s="228"/>
      <c r="I2405" s="228"/>
    </row>
    <row r="2406">
      <c r="A2406" s="228"/>
      <c r="B2406" s="229"/>
      <c r="C2406" s="228"/>
      <c r="D2406" s="228"/>
      <c r="E2406" s="226"/>
      <c r="F2406" s="228"/>
      <c r="G2406" s="228"/>
      <c r="H2406" s="228"/>
      <c r="I2406" s="228"/>
    </row>
    <row r="2407">
      <c r="A2407" s="228"/>
      <c r="B2407" s="229"/>
      <c r="C2407" s="228"/>
      <c r="D2407" s="228"/>
      <c r="E2407" s="226"/>
      <c r="F2407" s="228"/>
      <c r="G2407" s="228"/>
      <c r="H2407" s="228"/>
      <c r="I2407" s="228"/>
    </row>
    <row r="2408">
      <c r="A2408" s="228"/>
      <c r="B2408" s="229"/>
      <c r="C2408" s="228"/>
      <c r="D2408" s="228"/>
      <c r="E2408" s="226"/>
      <c r="F2408" s="228"/>
      <c r="G2408" s="228"/>
      <c r="H2408" s="228"/>
      <c r="I2408" s="228"/>
    </row>
    <row r="2409">
      <c r="A2409" s="228"/>
      <c r="B2409" s="229"/>
      <c r="C2409" s="228"/>
      <c r="D2409" s="228"/>
      <c r="E2409" s="226"/>
      <c r="F2409" s="228"/>
      <c r="G2409" s="228"/>
      <c r="H2409" s="228"/>
      <c r="I2409" s="228"/>
    </row>
    <row r="2410">
      <c r="A2410" s="228"/>
      <c r="B2410" s="229"/>
      <c r="C2410" s="228"/>
      <c r="D2410" s="228"/>
      <c r="E2410" s="226"/>
      <c r="F2410" s="228"/>
      <c r="G2410" s="228"/>
      <c r="H2410" s="228"/>
      <c r="I2410" s="228"/>
    </row>
    <row r="2411">
      <c r="A2411" s="228"/>
      <c r="B2411" s="229"/>
      <c r="C2411" s="228"/>
      <c r="D2411" s="228"/>
      <c r="E2411" s="226"/>
      <c r="F2411" s="228"/>
      <c r="G2411" s="228"/>
      <c r="H2411" s="228"/>
      <c r="I2411" s="228"/>
    </row>
    <row r="2412">
      <c r="A2412" s="228"/>
      <c r="B2412" s="229"/>
      <c r="C2412" s="228"/>
      <c r="D2412" s="228"/>
      <c r="E2412" s="226"/>
      <c r="F2412" s="228"/>
      <c r="G2412" s="228"/>
      <c r="H2412" s="228"/>
      <c r="I2412" s="228"/>
    </row>
    <row r="2413">
      <c r="A2413" s="228"/>
      <c r="B2413" s="229"/>
      <c r="C2413" s="228"/>
      <c r="D2413" s="228"/>
      <c r="E2413" s="226"/>
      <c r="F2413" s="228"/>
      <c r="G2413" s="228"/>
      <c r="H2413" s="228"/>
      <c r="I2413" s="228"/>
    </row>
    <row r="2414">
      <c r="A2414" s="228"/>
      <c r="B2414" s="229"/>
      <c r="C2414" s="228"/>
      <c r="D2414" s="228"/>
      <c r="E2414" s="226"/>
      <c r="F2414" s="228"/>
      <c r="G2414" s="228"/>
      <c r="H2414" s="228"/>
      <c r="I2414" s="228"/>
    </row>
    <row r="2415">
      <c r="A2415" s="228"/>
      <c r="B2415" s="229"/>
      <c r="C2415" s="228"/>
      <c r="D2415" s="228"/>
      <c r="E2415" s="226"/>
      <c r="F2415" s="228"/>
      <c r="G2415" s="228"/>
      <c r="H2415" s="228"/>
      <c r="I2415" s="228"/>
    </row>
    <row r="2416">
      <c r="A2416" s="228"/>
      <c r="B2416" s="229"/>
      <c r="C2416" s="228"/>
      <c r="D2416" s="228"/>
      <c r="E2416" s="226"/>
      <c r="F2416" s="228"/>
      <c r="G2416" s="228"/>
      <c r="H2416" s="228"/>
      <c r="I2416" s="228"/>
    </row>
    <row r="2417">
      <c r="A2417" s="228"/>
      <c r="B2417" s="229"/>
      <c r="C2417" s="228"/>
      <c r="D2417" s="228"/>
      <c r="E2417" s="226"/>
      <c r="F2417" s="228"/>
      <c r="G2417" s="228"/>
      <c r="H2417" s="228"/>
      <c r="I2417" s="228"/>
    </row>
    <row r="2418">
      <c r="A2418" s="228"/>
      <c r="B2418" s="229"/>
      <c r="C2418" s="228"/>
      <c r="D2418" s="228"/>
      <c r="E2418" s="226"/>
      <c r="F2418" s="228"/>
      <c r="G2418" s="228"/>
      <c r="H2418" s="228"/>
      <c r="I2418" s="228"/>
    </row>
    <row r="2419">
      <c r="A2419" s="228"/>
      <c r="B2419" s="229"/>
      <c r="C2419" s="228"/>
      <c r="D2419" s="228"/>
      <c r="E2419" s="226"/>
      <c r="F2419" s="228"/>
      <c r="G2419" s="228"/>
      <c r="H2419" s="228"/>
      <c r="I2419" s="228"/>
    </row>
    <row r="2420">
      <c r="A2420" s="228"/>
      <c r="B2420" s="229"/>
      <c r="C2420" s="228"/>
      <c r="D2420" s="228"/>
      <c r="E2420" s="226"/>
      <c r="F2420" s="228"/>
      <c r="G2420" s="228"/>
      <c r="H2420" s="228"/>
      <c r="I2420" s="228"/>
    </row>
    <row r="2421">
      <c r="A2421" s="228"/>
      <c r="B2421" s="229"/>
      <c r="C2421" s="228"/>
      <c r="D2421" s="228"/>
      <c r="E2421" s="226"/>
      <c r="F2421" s="228"/>
      <c r="G2421" s="228"/>
      <c r="H2421" s="228"/>
      <c r="I2421" s="228"/>
    </row>
    <row r="2422">
      <c r="A2422" s="228"/>
      <c r="B2422" s="229"/>
      <c r="C2422" s="228"/>
      <c r="D2422" s="228"/>
      <c r="E2422" s="226"/>
      <c r="F2422" s="228"/>
      <c r="G2422" s="228"/>
      <c r="H2422" s="228"/>
      <c r="I2422" s="228"/>
    </row>
    <row r="2423">
      <c r="A2423" s="228"/>
      <c r="B2423" s="229"/>
      <c r="C2423" s="228"/>
      <c r="D2423" s="228"/>
      <c r="E2423" s="226"/>
      <c r="F2423" s="228"/>
      <c r="G2423" s="228"/>
      <c r="H2423" s="228"/>
      <c r="I2423" s="228"/>
    </row>
    <row r="2424">
      <c r="A2424" s="228"/>
      <c r="B2424" s="229"/>
      <c r="C2424" s="228"/>
      <c r="D2424" s="228"/>
      <c r="E2424" s="226"/>
      <c r="F2424" s="228"/>
      <c r="G2424" s="228"/>
      <c r="H2424" s="228"/>
      <c r="I2424" s="228"/>
    </row>
    <row r="2425">
      <c r="A2425" s="228"/>
      <c r="B2425" s="229"/>
      <c r="C2425" s="228"/>
      <c r="D2425" s="228"/>
      <c r="E2425" s="226"/>
      <c r="F2425" s="228"/>
      <c r="G2425" s="228"/>
      <c r="H2425" s="228"/>
      <c r="I2425" s="228"/>
    </row>
    <row r="2426">
      <c r="A2426" s="228"/>
      <c r="B2426" s="229"/>
      <c r="C2426" s="228"/>
      <c r="D2426" s="228"/>
      <c r="E2426" s="226"/>
      <c r="F2426" s="228"/>
      <c r="G2426" s="228"/>
      <c r="H2426" s="228"/>
      <c r="I2426" s="228"/>
    </row>
    <row r="2427">
      <c r="A2427" s="228"/>
      <c r="B2427" s="229"/>
      <c r="C2427" s="228"/>
      <c r="D2427" s="228"/>
      <c r="E2427" s="226"/>
      <c r="F2427" s="228"/>
      <c r="G2427" s="228"/>
      <c r="H2427" s="228"/>
      <c r="I2427" s="228"/>
    </row>
    <row r="2428">
      <c r="A2428" s="228"/>
      <c r="B2428" s="229"/>
      <c r="C2428" s="228"/>
      <c r="D2428" s="228"/>
      <c r="E2428" s="226"/>
      <c r="F2428" s="228"/>
      <c r="G2428" s="228"/>
      <c r="H2428" s="228"/>
      <c r="I2428" s="228"/>
    </row>
    <row r="2429">
      <c r="A2429" s="228"/>
      <c r="B2429" s="229"/>
      <c r="C2429" s="228"/>
      <c r="D2429" s="228"/>
      <c r="E2429" s="226"/>
      <c r="F2429" s="228"/>
      <c r="G2429" s="228"/>
      <c r="H2429" s="228"/>
      <c r="I2429" s="228"/>
    </row>
    <row r="2430">
      <c r="A2430" s="228"/>
      <c r="B2430" s="229"/>
      <c r="C2430" s="228"/>
      <c r="D2430" s="228"/>
      <c r="E2430" s="226"/>
      <c r="F2430" s="228"/>
      <c r="G2430" s="228"/>
      <c r="H2430" s="228"/>
      <c r="I2430" s="228"/>
    </row>
    <row r="2431">
      <c r="A2431" s="228"/>
      <c r="B2431" s="229"/>
      <c r="C2431" s="228"/>
      <c r="D2431" s="228"/>
      <c r="E2431" s="226"/>
      <c r="F2431" s="228"/>
      <c r="G2431" s="228"/>
      <c r="H2431" s="228"/>
      <c r="I2431" s="228"/>
    </row>
    <row r="2432">
      <c r="A2432" s="228"/>
      <c r="B2432" s="229"/>
      <c r="C2432" s="228"/>
      <c r="D2432" s="228"/>
      <c r="E2432" s="226"/>
      <c r="F2432" s="228"/>
      <c r="G2432" s="228"/>
      <c r="H2432" s="228"/>
      <c r="I2432" s="228"/>
    </row>
    <row r="2433">
      <c r="A2433" s="228"/>
      <c r="B2433" s="229"/>
      <c r="C2433" s="228"/>
      <c r="D2433" s="228"/>
      <c r="E2433" s="226"/>
      <c r="F2433" s="228"/>
      <c r="G2433" s="228"/>
      <c r="H2433" s="228"/>
      <c r="I2433" s="228"/>
    </row>
    <row r="2434">
      <c r="A2434" s="228"/>
      <c r="B2434" s="229"/>
      <c r="C2434" s="228"/>
      <c r="D2434" s="228"/>
      <c r="E2434" s="226"/>
      <c r="F2434" s="228"/>
      <c r="G2434" s="228"/>
      <c r="H2434" s="228"/>
      <c r="I2434" s="228"/>
    </row>
    <row r="2435">
      <c r="A2435" s="228"/>
      <c r="B2435" s="229"/>
      <c r="C2435" s="228"/>
      <c r="D2435" s="228"/>
      <c r="E2435" s="226"/>
      <c r="F2435" s="228"/>
      <c r="G2435" s="228"/>
      <c r="H2435" s="228"/>
      <c r="I2435" s="228"/>
    </row>
    <row r="2436">
      <c r="A2436" s="228"/>
      <c r="B2436" s="229"/>
      <c r="C2436" s="228"/>
      <c r="D2436" s="228"/>
      <c r="E2436" s="226"/>
      <c r="F2436" s="228"/>
      <c r="G2436" s="228"/>
      <c r="H2436" s="228"/>
      <c r="I2436" s="228"/>
    </row>
    <row r="2437">
      <c r="A2437" s="228"/>
      <c r="B2437" s="229"/>
      <c r="C2437" s="228"/>
      <c r="D2437" s="228"/>
      <c r="E2437" s="226"/>
      <c r="F2437" s="228"/>
      <c r="G2437" s="228"/>
      <c r="H2437" s="228"/>
      <c r="I2437" s="228"/>
    </row>
    <row r="2438">
      <c r="A2438" s="228"/>
      <c r="B2438" s="229"/>
      <c r="C2438" s="228"/>
      <c r="D2438" s="228"/>
      <c r="E2438" s="226"/>
      <c r="F2438" s="228"/>
      <c r="G2438" s="228"/>
      <c r="H2438" s="228"/>
      <c r="I2438" s="228"/>
    </row>
    <row r="2439">
      <c r="A2439" s="228"/>
      <c r="B2439" s="229"/>
      <c r="C2439" s="228"/>
      <c r="D2439" s="228"/>
      <c r="E2439" s="226"/>
      <c r="F2439" s="228"/>
      <c r="G2439" s="228"/>
      <c r="H2439" s="228"/>
      <c r="I2439" s="228"/>
    </row>
    <row r="2440">
      <c r="A2440" s="228"/>
      <c r="B2440" s="229"/>
      <c r="C2440" s="228"/>
      <c r="D2440" s="228"/>
      <c r="E2440" s="226"/>
      <c r="F2440" s="228"/>
      <c r="G2440" s="228"/>
      <c r="H2440" s="228"/>
      <c r="I2440" s="228"/>
    </row>
    <row r="2441">
      <c r="A2441" s="228"/>
      <c r="B2441" s="229"/>
      <c r="C2441" s="228"/>
      <c r="D2441" s="228"/>
      <c r="E2441" s="226"/>
      <c r="F2441" s="228"/>
      <c r="G2441" s="228"/>
      <c r="H2441" s="228"/>
      <c r="I2441" s="228"/>
    </row>
    <row r="2442">
      <c r="A2442" s="228"/>
      <c r="B2442" s="229"/>
      <c r="C2442" s="228"/>
      <c r="D2442" s="228"/>
      <c r="E2442" s="226"/>
      <c r="F2442" s="228"/>
      <c r="G2442" s="228"/>
      <c r="H2442" s="228"/>
      <c r="I2442" s="228"/>
    </row>
    <row r="2443">
      <c r="A2443" s="228"/>
      <c r="B2443" s="229"/>
      <c r="C2443" s="228"/>
      <c r="D2443" s="228"/>
      <c r="E2443" s="226"/>
      <c r="F2443" s="228"/>
      <c r="G2443" s="228"/>
      <c r="H2443" s="228"/>
      <c r="I2443" s="228"/>
    </row>
    <row r="2444">
      <c r="A2444" s="228"/>
      <c r="B2444" s="229"/>
      <c r="C2444" s="228"/>
      <c r="D2444" s="228"/>
      <c r="E2444" s="226"/>
      <c r="F2444" s="228"/>
      <c r="G2444" s="228"/>
      <c r="H2444" s="228"/>
      <c r="I2444" s="228"/>
    </row>
    <row r="2445">
      <c r="A2445" s="228"/>
      <c r="B2445" s="229"/>
      <c r="C2445" s="228"/>
      <c r="D2445" s="228"/>
      <c r="E2445" s="226"/>
      <c r="F2445" s="228"/>
      <c r="G2445" s="228"/>
      <c r="H2445" s="228"/>
      <c r="I2445" s="228"/>
    </row>
    <row r="2446">
      <c r="A2446" s="228"/>
      <c r="B2446" s="229"/>
      <c r="C2446" s="228"/>
      <c r="D2446" s="228"/>
      <c r="E2446" s="226"/>
      <c r="F2446" s="228"/>
      <c r="G2446" s="228"/>
      <c r="H2446" s="228"/>
      <c r="I2446" s="228"/>
    </row>
    <row r="2447">
      <c r="A2447" s="228"/>
      <c r="B2447" s="229"/>
      <c r="C2447" s="228"/>
      <c r="D2447" s="228"/>
      <c r="E2447" s="226"/>
      <c r="F2447" s="228"/>
      <c r="G2447" s="228"/>
      <c r="H2447" s="228"/>
      <c r="I2447" s="228"/>
    </row>
    <row r="2448">
      <c r="A2448" s="228"/>
      <c r="B2448" s="229"/>
      <c r="C2448" s="228"/>
      <c r="D2448" s="228"/>
      <c r="E2448" s="226"/>
      <c r="F2448" s="228"/>
      <c r="G2448" s="228"/>
      <c r="H2448" s="228"/>
      <c r="I2448" s="228"/>
    </row>
    <row r="2449">
      <c r="A2449" s="228"/>
      <c r="B2449" s="229"/>
      <c r="C2449" s="228"/>
      <c r="D2449" s="228"/>
      <c r="E2449" s="226"/>
      <c r="F2449" s="228"/>
      <c r="G2449" s="228"/>
      <c r="H2449" s="228"/>
      <c r="I2449" s="228"/>
    </row>
    <row r="2450">
      <c r="A2450" s="228"/>
      <c r="B2450" s="229"/>
      <c r="C2450" s="228"/>
      <c r="D2450" s="228"/>
      <c r="E2450" s="226"/>
      <c r="F2450" s="228"/>
      <c r="G2450" s="228"/>
      <c r="H2450" s="228"/>
      <c r="I2450" s="228"/>
    </row>
    <row r="2451">
      <c r="A2451" s="228"/>
      <c r="B2451" s="229"/>
      <c r="C2451" s="228"/>
      <c r="D2451" s="228"/>
      <c r="E2451" s="226"/>
      <c r="F2451" s="228"/>
      <c r="G2451" s="228"/>
      <c r="H2451" s="228"/>
      <c r="I2451" s="228"/>
    </row>
    <row r="2452">
      <c r="A2452" s="228"/>
      <c r="B2452" s="229"/>
      <c r="C2452" s="228"/>
      <c r="D2452" s="228"/>
      <c r="E2452" s="226"/>
      <c r="F2452" s="228"/>
      <c r="G2452" s="228"/>
      <c r="H2452" s="228"/>
      <c r="I2452" s="228"/>
    </row>
    <row r="2453">
      <c r="A2453" s="228"/>
      <c r="B2453" s="229"/>
      <c r="C2453" s="228"/>
      <c r="D2453" s="228"/>
      <c r="E2453" s="226"/>
      <c r="F2453" s="228"/>
      <c r="G2453" s="228"/>
      <c r="H2453" s="228"/>
      <c r="I2453" s="228"/>
    </row>
    <row r="2454">
      <c r="A2454" s="228"/>
      <c r="B2454" s="229"/>
      <c r="C2454" s="228"/>
      <c r="D2454" s="228"/>
      <c r="E2454" s="226"/>
      <c r="F2454" s="228"/>
      <c r="G2454" s="228"/>
      <c r="H2454" s="228"/>
      <c r="I2454" s="228"/>
    </row>
    <row r="2455">
      <c r="A2455" s="228"/>
      <c r="B2455" s="229"/>
      <c r="C2455" s="228"/>
      <c r="D2455" s="228"/>
      <c r="E2455" s="226"/>
      <c r="F2455" s="228"/>
      <c r="G2455" s="228"/>
      <c r="H2455" s="228"/>
      <c r="I2455" s="228"/>
    </row>
    <row r="2456">
      <c r="A2456" s="228"/>
      <c r="B2456" s="229"/>
      <c r="C2456" s="228"/>
      <c r="D2456" s="228"/>
      <c r="E2456" s="226"/>
      <c r="F2456" s="228"/>
      <c r="G2456" s="228"/>
      <c r="H2456" s="228"/>
      <c r="I2456" s="228"/>
    </row>
    <row r="2457">
      <c r="A2457" s="228"/>
      <c r="B2457" s="229"/>
      <c r="C2457" s="228"/>
      <c r="D2457" s="228"/>
      <c r="E2457" s="226"/>
      <c r="F2457" s="228"/>
      <c r="G2457" s="228"/>
      <c r="H2457" s="228"/>
      <c r="I2457" s="228"/>
    </row>
    <row r="2458">
      <c r="A2458" s="228"/>
      <c r="B2458" s="229"/>
      <c r="C2458" s="228"/>
      <c r="D2458" s="228"/>
      <c r="E2458" s="226"/>
      <c r="F2458" s="228"/>
      <c r="G2458" s="228"/>
      <c r="H2458" s="228"/>
      <c r="I2458" s="228"/>
    </row>
    <row r="2459">
      <c r="A2459" s="228"/>
      <c r="B2459" s="229"/>
      <c r="C2459" s="228"/>
      <c r="D2459" s="228"/>
      <c r="E2459" s="226"/>
      <c r="F2459" s="228"/>
      <c r="G2459" s="228"/>
      <c r="H2459" s="228"/>
      <c r="I2459" s="228"/>
    </row>
    <row r="2460">
      <c r="A2460" s="228"/>
      <c r="B2460" s="229"/>
      <c r="C2460" s="228"/>
      <c r="D2460" s="228"/>
      <c r="E2460" s="226"/>
      <c r="F2460" s="228"/>
      <c r="G2460" s="228"/>
      <c r="H2460" s="228"/>
      <c r="I2460" s="228"/>
    </row>
    <row r="2461">
      <c r="A2461" s="228"/>
      <c r="B2461" s="229"/>
      <c r="C2461" s="228"/>
      <c r="D2461" s="228"/>
      <c r="E2461" s="226"/>
      <c r="F2461" s="228"/>
      <c r="G2461" s="228"/>
      <c r="H2461" s="228"/>
      <c r="I2461" s="228"/>
    </row>
    <row r="2462">
      <c r="A2462" s="228"/>
      <c r="B2462" s="229"/>
      <c r="C2462" s="228"/>
      <c r="D2462" s="228"/>
      <c r="E2462" s="226"/>
      <c r="F2462" s="228"/>
      <c r="G2462" s="228"/>
      <c r="H2462" s="228"/>
      <c r="I2462" s="228"/>
    </row>
    <row r="2463">
      <c r="A2463" s="228"/>
      <c r="B2463" s="229"/>
      <c r="C2463" s="228"/>
      <c r="D2463" s="228"/>
      <c r="E2463" s="226"/>
      <c r="F2463" s="228"/>
      <c r="G2463" s="228"/>
      <c r="H2463" s="228"/>
      <c r="I2463" s="228"/>
    </row>
    <row r="2464">
      <c r="A2464" s="228"/>
      <c r="B2464" s="229"/>
      <c r="C2464" s="228"/>
      <c r="D2464" s="228"/>
      <c r="E2464" s="226"/>
      <c r="F2464" s="228"/>
      <c r="G2464" s="228"/>
      <c r="H2464" s="228"/>
      <c r="I2464" s="228"/>
    </row>
    <row r="2465">
      <c r="A2465" s="228"/>
      <c r="B2465" s="229"/>
      <c r="C2465" s="228"/>
      <c r="D2465" s="228"/>
      <c r="E2465" s="226"/>
      <c r="F2465" s="228"/>
      <c r="G2465" s="228"/>
      <c r="H2465" s="228"/>
      <c r="I2465" s="228"/>
    </row>
    <row r="2466">
      <c r="A2466" s="228"/>
      <c r="B2466" s="229"/>
      <c r="C2466" s="228"/>
      <c r="D2466" s="228"/>
      <c r="E2466" s="226"/>
      <c r="F2466" s="228"/>
      <c r="G2466" s="228"/>
      <c r="H2466" s="228"/>
      <c r="I2466" s="228"/>
    </row>
    <row r="2467">
      <c r="A2467" s="228"/>
      <c r="B2467" s="229"/>
      <c r="C2467" s="228"/>
      <c r="D2467" s="228"/>
      <c r="E2467" s="226"/>
      <c r="F2467" s="228"/>
      <c r="G2467" s="228"/>
      <c r="H2467" s="228"/>
      <c r="I2467" s="228"/>
    </row>
    <row r="2468">
      <c r="A2468" s="228"/>
      <c r="B2468" s="229"/>
      <c r="C2468" s="228"/>
      <c r="D2468" s="228"/>
      <c r="E2468" s="226"/>
      <c r="F2468" s="228"/>
      <c r="G2468" s="228"/>
      <c r="H2468" s="228"/>
      <c r="I2468" s="228"/>
    </row>
    <row r="2469">
      <c r="A2469" s="228"/>
      <c r="B2469" s="229"/>
      <c r="C2469" s="228"/>
      <c r="D2469" s="228"/>
      <c r="E2469" s="226"/>
      <c r="F2469" s="228"/>
      <c r="G2469" s="228"/>
      <c r="H2469" s="228"/>
      <c r="I2469" s="228"/>
    </row>
    <row r="2470">
      <c r="A2470" s="228"/>
      <c r="B2470" s="229"/>
      <c r="C2470" s="228"/>
      <c r="D2470" s="228"/>
      <c r="E2470" s="226"/>
      <c r="F2470" s="228"/>
      <c r="G2470" s="228"/>
      <c r="H2470" s="228"/>
      <c r="I2470" s="228"/>
    </row>
    <row r="2471">
      <c r="A2471" s="228"/>
      <c r="B2471" s="229"/>
      <c r="C2471" s="228"/>
      <c r="D2471" s="228"/>
      <c r="E2471" s="226"/>
      <c r="F2471" s="228"/>
      <c r="G2471" s="228"/>
      <c r="H2471" s="228"/>
      <c r="I2471" s="228"/>
    </row>
    <row r="2472">
      <c r="A2472" s="228"/>
      <c r="B2472" s="229"/>
      <c r="C2472" s="228"/>
      <c r="D2472" s="228"/>
      <c r="E2472" s="226"/>
      <c r="F2472" s="228"/>
      <c r="G2472" s="228"/>
      <c r="H2472" s="228"/>
      <c r="I2472" s="228"/>
    </row>
    <row r="2473">
      <c r="A2473" s="228"/>
      <c r="B2473" s="229"/>
      <c r="C2473" s="228"/>
      <c r="D2473" s="228"/>
      <c r="E2473" s="226"/>
      <c r="F2473" s="228"/>
      <c r="G2473" s="228"/>
      <c r="H2473" s="228"/>
      <c r="I2473" s="228"/>
    </row>
    <row r="2474">
      <c r="A2474" s="228"/>
      <c r="B2474" s="229"/>
      <c r="C2474" s="228"/>
      <c r="D2474" s="228"/>
      <c r="E2474" s="226"/>
      <c r="F2474" s="228"/>
      <c r="G2474" s="228"/>
      <c r="H2474" s="228"/>
      <c r="I2474" s="228"/>
    </row>
    <row r="2475">
      <c r="A2475" s="228"/>
      <c r="B2475" s="229"/>
      <c r="C2475" s="228"/>
      <c r="D2475" s="228"/>
      <c r="E2475" s="226"/>
      <c r="F2475" s="228"/>
      <c r="G2475" s="228"/>
      <c r="H2475" s="228"/>
      <c r="I2475" s="228"/>
    </row>
    <row r="2476">
      <c r="A2476" s="228"/>
      <c r="B2476" s="229"/>
      <c r="C2476" s="228"/>
      <c r="D2476" s="228"/>
      <c r="E2476" s="226"/>
      <c r="F2476" s="228"/>
      <c r="G2476" s="228"/>
      <c r="H2476" s="228"/>
      <c r="I2476" s="228"/>
    </row>
    <row r="2477">
      <c r="A2477" s="228"/>
      <c r="B2477" s="229"/>
      <c r="C2477" s="228"/>
      <c r="D2477" s="228"/>
      <c r="E2477" s="226"/>
      <c r="F2477" s="228"/>
      <c r="G2477" s="228"/>
      <c r="H2477" s="228"/>
      <c r="I2477" s="228"/>
    </row>
    <row r="2478">
      <c r="A2478" s="228"/>
      <c r="B2478" s="229"/>
      <c r="C2478" s="228"/>
      <c r="D2478" s="228"/>
      <c r="E2478" s="226"/>
      <c r="F2478" s="228"/>
      <c r="G2478" s="228"/>
      <c r="H2478" s="228"/>
      <c r="I2478" s="228"/>
    </row>
    <row r="2479">
      <c r="A2479" s="228"/>
      <c r="B2479" s="229"/>
      <c r="C2479" s="228"/>
      <c r="D2479" s="228"/>
      <c r="E2479" s="226"/>
      <c r="F2479" s="228"/>
      <c r="G2479" s="228"/>
      <c r="H2479" s="228"/>
      <c r="I2479" s="228"/>
    </row>
    <row r="2480">
      <c r="A2480" s="228"/>
      <c r="B2480" s="229"/>
      <c r="C2480" s="228"/>
      <c r="D2480" s="228"/>
      <c r="E2480" s="226"/>
      <c r="F2480" s="228"/>
      <c r="G2480" s="228"/>
      <c r="H2480" s="228"/>
      <c r="I2480" s="228"/>
    </row>
    <row r="2481">
      <c r="A2481" s="228"/>
      <c r="B2481" s="229"/>
      <c r="C2481" s="228"/>
      <c r="D2481" s="228"/>
      <c r="E2481" s="226"/>
      <c r="F2481" s="228"/>
      <c r="G2481" s="228"/>
      <c r="H2481" s="228"/>
      <c r="I2481" s="228"/>
    </row>
    <row r="2482">
      <c r="A2482" s="228"/>
      <c r="B2482" s="229"/>
      <c r="C2482" s="228"/>
      <c r="D2482" s="228"/>
      <c r="E2482" s="226"/>
      <c r="F2482" s="228"/>
      <c r="G2482" s="228"/>
      <c r="H2482" s="228"/>
      <c r="I2482" s="228"/>
    </row>
    <row r="2483">
      <c r="A2483" s="228"/>
      <c r="B2483" s="229"/>
      <c r="C2483" s="228"/>
      <c r="D2483" s="228"/>
      <c r="E2483" s="226"/>
      <c r="F2483" s="228"/>
      <c r="G2483" s="228"/>
      <c r="H2483" s="228"/>
      <c r="I2483" s="228"/>
    </row>
    <row r="2484">
      <c r="A2484" s="228"/>
      <c r="B2484" s="229"/>
      <c r="C2484" s="228"/>
      <c r="D2484" s="228"/>
      <c r="E2484" s="226"/>
      <c r="F2484" s="228"/>
      <c r="G2484" s="228"/>
      <c r="H2484" s="228"/>
      <c r="I2484" s="228"/>
    </row>
    <row r="2485">
      <c r="A2485" s="228"/>
      <c r="B2485" s="229"/>
      <c r="C2485" s="228"/>
      <c r="D2485" s="228"/>
      <c r="E2485" s="226"/>
      <c r="F2485" s="228"/>
      <c r="G2485" s="228"/>
      <c r="H2485" s="228"/>
      <c r="I2485" s="228"/>
    </row>
    <row r="2486">
      <c r="A2486" s="228"/>
      <c r="B2486" s="229"/>
      <c r="C2486" s="228"/>
      <c r="D2486" s="228"/>
      <c r="E2486" s="226"/>
      <c r="F2486" s="228"/>
      <c r="G2486" s="228"/>
      <c r="H2486" s="228"/>
      <c r="I2486" s="228"/>
    </row>
    <row r="2487">
      <c r="A2487" s="228"/>
      <c r="B2487" s="229"/>
      <c r="C2487" s="228"/>
      <c r="D2487" s="228"/>
      <c r="E2487" s="226"/>
      <c r="F2487" s="228"/>
      <c r="G2487" s="228"/>
      <c r="H2487" s="228"/>
      <c r="I2487" s="228"/>
    </row>
    <row r="2488">
      <c r="A2488" s="228"/>
      <c r="B2488" s="229"/>
      <c r="C2488" s="228"/>
      <c r="D2488" s="228"/>
      <c r="E2488" s="226"/>
      <c r="F2488" s="228"/>
      <c r="G2488" s="228"/>
      <c r="H2488" s="228"/>
      <c r="I2488" s="228"/>
    </row>
    <row r="2489">
      <c r="A2489" s="228"/>
      <c r="B2489" s="229"/>
      <c r="C2489" s="228"/>
      <c r="D2489" s="228"/>
      <c r="E2489" s="226"/>
      <c r="F2489" s="228"/>
      <c r="G2489" s="228"/>
      <c r="H2489" s="228"/>
      <c r="I2489" s="228"/>
    </row>
    <row r="2490">
      <c r="A2490" s="228"/>
      <c r="B2490" s="229"/>
      <c r="C2490" s="228"/>
      <c r="D2490" s="228"/>
      <c r="E2490" s="226"/>
      <c r="F2490" s="228"/>
      <c r="G2490" s="228"/>
      <c r="H2490" s="228"/>
      <c r="I2490" s="228"/>
    </row>
    <row r="2491">
      <c r="A2491" s="228"/>
      <c r="B2491" s="229"/>
      <c r="C2491" s="228"/>
      <c r="D2491" s="228"/>
      <c r="E2491" s="226"/>
      <c r="F2491" s="228"/>
      <c r="G2491" s="228"/>
      <c r="H2491" s="228"/>
      <c r="I2491" s="228"/>
    </row>
    <row r="2492">
      <c r="A2492" s="228"/>
      <c r="B2492" s="229"/>
      <c r="C2492" s="228"/>
      <c r="D2492" s="228"/>
      <c r="E2492" s="226"/>
      <c r="F2492" s="228"/>
      <c r="G2492" s="228"/>
      <c r="H2492" s="228"/>
      <c r="I2492" s="228"/>
    </row>
    <row r="2493">
      <c r="A2493" s="228"/>
      <c r="B2493" s="229"/>
      <c r="C2493" s="228"/>
      <c r="D2493" s="228"/>
      <c r="E2493" s="226"/>
      <c r="F2493" s="228"/>
      <c r="G2493" s="228"/>
      <c r="H2493" s="228"/>
      <c r="I2493" s="228"/>
    </row>
    <row r="2494">
      <c r="A2494" s="228"/>
      <c r="B2494" s="229"/>
      <c r="C2494" s="228"/>
      <c r="D2494" s="228"/>
      <c r="E2494" s="226"/>
      <c r="F2494" s="228"/>
      <c r="G2494" s="228"/>
      <c r="H2494" s="228"/>
      <c r="I2494" s="228"/>
    </row>
    <row r="2495">
      <c r="A2495" s="228"/>
      <c r="B2495" s="229"/>
      <c r="C2495" s="228"/>
      <c r="D2495" s="228"/>
      <c r="E2495" s="226"/>
      <c r="F2495" s="228"/>
      <c r="G2495" s="228"/>
      <c r="H2495" s="228"/>
      <c r="I2495" s="228"/>
    </row>
    <row r="2496">
      <c r="A2496" s="228"/>
      <c r="B2496" s="229"/>
      <c r="C2496" s="228"/>
      <c r="D2496" s="228"/>
      <c r="E2496" s="226"/>
      <c r="F2496" s="228"/>
      <c r="G2496" s="228"/>
      <c r="H2496" s="228"/>
      <c r="I2496" s="228"/>
    </row>
    <row r="2497">
      <c r="A2497" s="228"/>
      <c r="B2497" s="229"/>
      <c r="C2497" s="228"/>
      <c r="D2497" s="228"/>
      <c r="E2497" s="226"/>
      <c r="F2497" s="228"/>
      <c r="G2497" s="228"/>
      <c r="H2497" s="228"/>
      <c r="I2497" s="228"/>
    </row>
    <row r="2498">
      <c r="A2498" s="228"/>
      <c r="B2498" s="229"/>
      <c r="C2498" s="228"/>
      <c r="D2498" s="228"/>
      <c r="E2498" s="226"/>
      <c r="F2498" s="228"/>
      <c r="G2498" s="228"/>
      <c r="H2498" s="228"/>
      <c r="I2498" s="228"/>
    </row>
    <row r="2499">
      <c r="A2499" s="228"/>
      <c r="B2499" s="229"/>
      <c r="C2499" s="228"/>
      <c r="D2499" s="228"/>
      <c r="E2499" s="226"/>
      <c r="F2499" s="228"/>
      <c r="G2499" s="228"/>
      <c r="H2499" s="228"/>
      <c r="I2499" s="228"/>
    </row>
    <row r="2500">
      <c r="A2500" s="228"/>
      <c r="B2500" s="229"/>
      <c r="C2500" s="228"/>
      <c r="D2500" s="228"/>
      <c r="E2500" s="226"/>
      <c r="F2500" s="228"/>
      <c r="G2500" s="228"/>
      <c r="H2500" s="228"/>
      <c r="I2500" s="228"/>
    </row>
    <row r="2501">
      <c r="A2501" s="228"/>
      <c r="B2501" s="229"/>
      <c r="C2501" s="228"/>
      <c r="D2501" s="228"/>
      <c r="E2501" s="226"/>
      <c r="F2501" s="228"/>
      <c r="G2501" s="228"/>
      <c r="H2501" s="228"/>
      <c r="I2501" s="228"/>
    </row>
    <row r="2502">
      <c r="A2502" s="228"/>
      <c r="B2502" s="229"/>
      <c r="C2502" s="228"/>
      <c r="D2502" s="228"/>
      <c r="E2502" s="226"/>
      <c r="F2502" s="228"/>
      <c r="G2502" s="228"/>
      <c r="H2502" s="228"/>
      <c r="I2502" s="228"/>
    </row>
    <row r="2503">
      <c r="A2503" s="228"/>
      <c r="B2503" s="229"/>
      <c r="C2503" s="228"/>
      <c r="D2503" s="228"/>
      <c r="E2503" s="226"/>
      <c r="F2503" s="228"/>
      <c r="G2503" s="228"/>
      <c r="H2503" s="228"/>
      <c r="I2503" s="228"/>
    </row>
    <row r="2504">
      <c r="A2504" s="228"/>
      <c r="B2504" s="229"/>
      <c r="C2504" s="228"/>
      <c r="D2504" s="228"/>
      <c r="E2504" s="226"/>
      <c r="F2504" s="228"/>
      <c r="G2504" s="228"/>
      <c r="H2504" s="228"/>
      <c r="I2504" s="228"/>
    </row>
    <row r="2505">
      <c r="A2505" s="228"/>
      <c r="B2505" s="229"/>
      <c r="C2505" s="228"/>
      <c r="D2505" s="228"/>
      <c r="E2505" s="226"/>
      <c r="F2505" s="228"/>
      <c r="G2505" s="228"/>
      <c r="H2505" s="228"/>
      <c r="I2505" s="228"/>
    </row>
    <row r="2506">
      <c r="A2506" s="228"/>
      <c r="B2506" s="229"/>
      <c r="C2506" s="228"/>
      <c r="D2506" s="228"/>
      <c r="E2506" s="226"/>
      <c r="F2506" s="228"/>
      <c r="G2506" s="228"/>
      <c r="H2506" s="228"/>
      <c r="I2506" s="228"/>
    </row>
    <row r="2507">
      <c r="A2507" s="228"/>
      <c r="B2507" s="229"/>
      <c r="C2507" s="228"/>
      <c r="D2507" s="228"/>
      <c r="E2507" s="226"/>
      <c r="F2507" s="228"/>
      <c r="G2507" s="228"/>
      <c r="H2507" s="228"/>
      <c r="I2507" s="228"/>
    </row>
    <row r="2508">
      <c r="A2508" s="228"/>
      <c r="B2508" s="229"/>
      <c r="C2508" s="228"/>
      <c r="D2508" s="228"/>
      <c r="E2508" s="226"/>
      <c r="F2508" s="228"/>
      <c r="G2508" s="228"/>
      <c r="H2508" s="228"/>
      <c r="I2508" s="228"/>
    </row>
    <row r="2509">
      <c r="A2509" s="228"/>
      <c r="B2509" s="229"/>
      <c r="C2509" s="228"/>
      <c r="D2509" s="228"/>
      <c r="E2509" s="226"/>
      <c r="F2509" s="228"/>
      <c r="G2509" s="228"/>
      <c r="H2509" s="228"/>
      <c r="I2509" s="228"/>
    </row>
    <row r="2510">
      <c r="A2510" s="228"/>
      <c r="B2510" s="229"/>
      <c r="C2510" s="228"/>
      <c r="D2510" s="228"/>
      <c r="E2510" s="226"/>
      <c r="F2510" s="228"/>
      <c r="G2510" s="228"/>
      <c r="H2510" s="228"/>
      <c r="I2510" s="228"/>
    </row>
    <row r="2511">
      <c r="A2511" s="228"/>
      <c r="B2511" s="229"/>
      <c r="C2511" s="228"/>
      <c r="D2511" s="228"/>
      <c r="E2511" s="226"/>
      <c r="F2511" s="228"/>
      <c r="G2511" s="228"/>
      <c r="H2511" s="228"/>
      <c r="I2511" s="228"/>
    </row>
    <row r="2512">
      <c r="A2512" s="228"/>
      <c r="B2512" s="229"/>
      <c r="C2512" s="228"/>
      <c r="D2512" s="228"/>
      <c r="E2512" s="226"/>
      <c r="F2512" s="228"/>
      <c r="G2512" s="228"/>
      <c r="H2512" s="228"/>
      <c r="I2512" s="228"/>
    </row>
    <row r="2513">
      <c r="A2513" s="228"/>
      <c r="B2513" s="229"/>
      <c r="C2513" s="228"/>
      <c r="D2513" s="228"/>
      <c r="E2513" s="226"/>
      <c r="F2513" s="228"/>
      <c r="G2513" s="228"/>
      <c r="H2513" s="228"/>
      <c r="I2513" s="228"/>
    </row>
    <row r="2514">
      <c r="A2514" s="228"/>
      <c r="B2514" s="229"/>
      <c r="C2514" s="228"/>
      <c r="D2514" s="228"/>
      <c r="E2514" s="226"/>
      <c r="F2514" s="228"/>
      <c r="G2514" s="228"/>
      <c r="H2514" s="228"/>
      <c r="I2514" s="228"/>
    </row>
    <row r="2515">
      <c r="A2515" s="228"/>
      <c r="B2515" s="229"/>
      <c r="C2515" s="228"/>
      <c r="D2515" s="228"/>
      <c r="E2515" s="226"/>
      <c r="F2515" s="228"/>
      <c r="G2515" s="228"/>
      <c r="H2515" s="228"/>
      <c r="I2515" s="228"/>
    </row>
    <row r="2516">
      <c r="A2516" s="228"/>
      <c r="B2516" s="229"/>
      <c r="C2516" s="228"/>
      <c r="D2516" s="228"/>
      <c r="E2516" s="226"/>
      <c r="F2516" s="228"/>
      <c r="G2516" s="228"/>
      <c r="H2516" s="228"/>
      <c r="I2516" s="228"/>
    </row>
    <row r="2517">
      <c r="A2517" s="228"/>
      <c r="B2517" s="229"/>
      <c r="C2517" s="228"/>
      <c r="D2517" s="228"/>
      <c r="E2517" s="226"/>
      <c r="F2517" s="228"/>
      <c r="G2517" s="228"/>
      <c r="H2517" s="228"/>
      <c r="I2517" s="228"/>
    </row>
    <row r="2518">
      <c r="A2518" s="228"/>
      <c r="B2518" s="229"/>
      <c r="C2518" s="228"/>
      <c r="D2518" s="228"/>
      <c r="E2518" s="226"/>
      <c r="F2518" s="228"/>
      <c r="G2518" s="228"/>
      <c r="H2518" s="228"/>
      <c r="I2518" s="228"/>
    </row>
    <row r="2519">
      <c r="A2519" s="228"/>
      <c r="B2519" s="229"/>
      <c r="C2519" s="228"/>
      <c r="D2519" s="228"/>
      <c r="E2519" s="226"/>
      <c r="F2519" s="228"/>
      <c r="G2519" s="228"/>
      <c r="H2519" s="228"/>
      <c r="I2519" s="228"/>
    </row>
    <row r="2520">
      <c r="A2520" s="228"/>
      <c r="B2520" s="229"/>
      <c r="C2520" s="228"/>
      <c r="D2520" s="228"/>
      <c r="E2520" s="226"/>
      <c r="F2520" s="228"/>
      <c r="G2520" s="228"/>
      <c r="H2520" s="228"/>
      <c r="I2520" s="228"/>
    </row>
    <row r="2521">
      <c r="A2521" s="228"/>
      <c r="B2521" s="229"/>
      <c r="C2521" s="228"/>
      <c r="D2521" s="228"/>
      <c r="E2521" s="226"/>
      <c r="F2521" s="228"/>
      <c r="G2521" s="228"/>
      <c r="H2521" s="228"/>
      <c r="I2521" s="228"/>
    </row>
    <row r="2522">
      <c r="A2522" s="228"/>
      <c r="B2522" s="229"/>
      <c r="C2522" s="228"/>
      <c r="D2522" s="228"/>
      <c r="E2522" s="226"/>
      <c r="F2522" s="228"/>
      <c r="G2522" s="228"/>
      <c r="H2522" s="228"/>
      <c r="I2522" s="228"/>
    </row>
    <row r="2523">
      <c r="A2523" s="228"/>
      <c r="B2523" s="229"/>
      <c r="C2523" s="228"/>
      <c r="D2523" s="228"/>
      <c r="E2523" s="226"/>
      <c r="F2523" s="228"/>
      <c r="G2523" s="228"/>
      <c r="H2523" s="228"/>
      <c r="I2523" s="228"/>
    </row>
    <row r="2524">
      <c r="A2524" s="228"/>
      <c r="B2524" s="229"/>
      <c r="C2524" s="228"/>
      <c r="D2524" s="228"/>
      <c r="E2524" s="226"/>
      <c r="F2524" s="228"/>
      <c r="G2524" s="228"/>
      <c r="H2524" s="228"/>
      <c r="I2524" s="228"/>
    </row>
    <row r="2525">
      <c r="A2525" s="228"/>
      <c r="B2525" s="229"/>
      <c r="C2525" s="228"/>
      <c r="D2525" s="228"/>
      <c r="E2525" s="226"/>
      <c r="F2525" s="228"/>
      <c r="G2525" s="228"/>
      <c r="H2525" s="228"/>
      <c r="I2525" s="228"/>
    </row>
    <row r="2526">
      <c r="A2526" s="228"/>
      <c r="B2526" s="229"/>
      <c r="C2526" s="228"/>
      <c r="D2526" s="228"/>
      <c r="E2526" s="226"/>
      <c r="F2526" s="228"/>
      <c r="G2526" s="228"/>
      <c r="H2526" s="228"/>
      <c r="I2526" s="228"/>
    </row>
    <row r="2527">
      <c r="A2527" s="228"/>
      <c r="B2527" s="229"/>
      <c r="C2527" s="228"/>
      <c r="D2527" s="228"/>
      <c r="E2527" s="226"/>
      <c r="F2527" s="228"/>
      <c r="G2527" s="228"/>
      <c r="H2527" s="228"/>
      <c r="I2527" s="228"/>
    </row>
    <row r="2528">
      <c r="A2528" s="228"/>
      <c r="B2528" s="229"/>
      <c r="C2528" s="228"/>
      <c r="D2528" s="228"/>
      <c r="E2528" s="226"/>
      <c r="F2528" s="228"/>
      <c r="G2528" s="228"/>
      <c r="H2528" s="228"/>
      <c r="I2528" s="228"/>
    </row>
    <row r="2529">
      <c r="A2529" s="228"/>
      <c r="B2529" s="229"/>
      <c r="C2529" s="228"/>
      <c r="D2529" s="228"/>
      <c r="E2529" s="226"/>
      <c r="F2529" s="228"/>
      <c r="G2529" s="228"/>
      <c r="H2529" s="228"/>
      <c r="I2529" s="228"/>
    </row>
    <row r="2530">
      <c r="A2530" s="228"/>
      <c r="B2530" s="229"/>
      <c r="C2530" s="228"/>
      <c r="D2530" s="228"/>
      <c r="E2530" s="226"/>
      <c r="F2530" s="228"/>
      <c r="G2530" s="228"/>
      <c r="H2530" s="228"/>
      <c r="I2530" s="228"/>
    </row>
    <row r="2531">
      <c r="A2531" s="228"/>
      <c r="B2531" s="229"/>
      <c r="C2531" s="228"/>
      <c r="D2531" s="228"/>
      <c r="E2531" s="226"/>
      <c r="F2531" s="228"/>
      <c r="G2531" s="228"/>
      <c r="H2531" s="228"/>
      <c r="I2531" s="228"/>
    </row>
    <row r="2532">
      <c r="A2532" s="228"/>
      <c r="B2532" s="229"/>
      <c r="C2532" s="228"/>
      <c r="D2532" s="228"/>
      <c r="E2532" s="226"/>
      <c r="F2532" s="228"/>
      <c r="G2532" s="228"/>
      <c r="H2532" s="228"/>
      <c r="I2532" s="228"/>
    </row>
    <row r="2533">
      <c r="A2533" s="228"/>
      <c r="B2533" s="229"/>
      <c r="C2533" s="228"/>
      <c r="D2533" s="228"/>
      <c r="E2533" s="226"/>
      <c r="F2533" s="228"/>
      <c r="G2533" s="228"/>
      <c r="H2533" s="228"/>
      <c r="I2533" s="228"/>
    </row>
    <row r="2534">
      <c r="A2534" s="228"/>
      <c r="B2534" s="229"/>
      <c r="C2534" s="228"/>
      <c r="D2534" s="228"/>
      <c r="E2534" s="226"/>
      <c r="F2534" s="228"/>
      <c r="G2534" s="228"/>
      <c r="H2534" s="228"/>
      <c r="I2534" s="228"/>
    </row>
    <row r="2535">
      <c r="A2535" s="228"/>
      <c r="B2535" s="229"/>
      <c r="C2535" s="228"/>
      <c r="D2535" s="228"/>
      <c r="E2535" s="226"/>
      <c r="F2535" s="228"/>
      <c r="G2535" s="228"/>
      <c r="H2535" s="228"/>
      <c r="I2535" s="228"/>
    </row>
    <row r="2536">
      <c r="A2536" s="228"/>
      <c r="B2536" s="229"/>
      <c r="C2536" s="228"/>
      <c r="D2536" s="228"/>
      <c r="E2536" s="226"/>
      <c r="F2536" s="228"/>
      <c r="G2536" s="228"/>
      <c r="H2536" s="228"/>
      <c r="I2536" s="228"/>
    </row>
    <row r="2537">
      <c r="A2537" s="228"/>
      <c r="B2537" s="229"/>
      <c r="C2537" s="228"/>
      <c r="D2537" s="228"/>
      <c r="E2537" s="226"/>
      <c r="F2537" s="228"/>
      <c r="G2537" s="228"/>
      <c r="H2537" s="228"/>
      <c r="I2537" s="228"/>
    </row>
    <row r="2538">
      <c r="A2538" s="228"/>
      <c r="B2538" s="229"/>
      <c r="C2538" s="228"/>
      <c r="D2538" s="228"/>
      <c r="E2538" s="226"/>
      <c r="F2538" s="228"/>
      <c r="G2538" s="228"/>
      <c r="H2538" s="228"/>
      <c r="I2538" s="228"/>
    </row>
    <row r="2539">
      <c r="A2539" s="228"/>
      <c r="B2539" s="229"/>
      <c r="C2539" s="228"/>
      <c r="D2539" s="228"/>
      <c r="E2539" s="226"/>
      <c r="F2539" s="228"/>
      <c r="G2539" s="228"/>
      <c r="H2539" s="228"/>
      <c r="I2539" s="228"/>
    </row>
    <row r="2540">
      <c r="A2540" s="228"/>
      <c r="B2540" s="229"/>
      <c r="C2540" s="228"/>
      <c r="D2540" s="228"/>
      <c r="E2540" s="226"/>
      <c r="F2540" s="228"/>
      <c r="G2540" s="228"/>
      <c r="H2540" s="228"/>
      <c r="I2540" s="228"/>
    </row>
    <row r="2541">
      <c r="A2541" s="228"/>
      <c r="B2541" s="229"/>
      <c r="C2541" s="228"/>
      <c r="D2541" s="228"/>
      <c r="E2541" s="226"/>
      <c r="F2541" s="228"/>
      <c r="G2541" s="228"/>
      <c r="H2541" s="228"/>
      <c r="I2541" s="228"/>
    </row>
    <row r="2542">
      <c r="A2542" s="228"/>
      <c r="B2542" s="229"/>
      <c r="C2542" s="228"/>
      <c r="D2542" s="228"/>
      <c r="E2542" s="226"/>
      <c r="F2542" s="228"/>
      <c r="G2542" s="228"/>
      <c r="H2542" s="228"/>
      <c r="I2542" s="228"/>
    </row>
    <row r="2543">
      <c r="A2543" s="228"/>
      <c r="B2543" s="229"/>
      <c r="C2543" s="228"/>
      <c r="D2543" s="228"/>
      <c r="E2543" s="226"/>
      <c r="F2543" s="228"/>
      <c r="G2543" s="228"/>
      <c r="H2543" s="228"/>
      <c r="I2543" s="228"/>
    </row>
    <row r="2544">
      <c r="A2544" s="228"/>
      <c r="B2544" s="229"/>
      <c r="C2544" s="228"/>
      <c r="D2544" s="228"/>
      <c r="E2544" s="226"/>
      <c r="F2544" s="228"/>
      <c r="G2544" s="228"/>
      <c r="H2544" s="228"/>
      <c r="I2544" s="228"/>
    </row>
    <row r="2545">
      <c r="A2545" s="228"/>
      <c r="B2545" s="229"/>
      <c r="C2545" s="228"/>
      <c r="D2545" s="228"/>
      <c r="E2545" s="226"/>
      <c r="F2545" s="228"/>
      <c r="G2545" s="228"/>
      <c r="H2545" s="228"/>
      <c r="I2545" s="228"/>
    </row>
    <row r="2546">
      <c r="A2546" s="228"/>
      <c r="B2546" s="229"/>
      <c r="C2546" s="228"/>
      <c r="D2546" s="228"/>
      <c r="E2546" s="226"/>
      <c r="F2546" s="228"/>
      <c r="G2546" s="228"/>
      <c r="H2546" s="228"/>
      <c r="I2546" s="228"/>
    </row>
    <row r="2547">
      <c r="A2547" s="228"/>
      <c r="B2547" s="229"/>
      <c r="C2547" s="228"/>
      <c r="D2547" s="228"/>
      <c r="E2547" s="226"/>
      <c r="F2547" s="228"/>
      <c r="G2547" s="228"/>
      <c r="H2547" s="228"/>
      <c r="I2547" s="228"/>
    </row>
    <row r="2548">
      <c r="A2548" s="228"/>
      <c r="B2548" s="229"/>
      <c r="C2548" s="228"/>
      <c r="D2548" s="228"/>
      <c r="E2548" s="226"/>
      <c r="F2548" s="228"/>
      <c r="G2548" s="228"/>
      <c r="H2548" s="228"/>
      <c r="I2548" s="228"/>
    </row>
    <row r="2549">
      <c r="A2549" s="228"/>
      <c r="B2549" s="229"/>
      <c r="C2549" s="228"/>
      <c r="D2549" s="228"/>
      <c r="E2549" s="226"/>
      <c r="F2549" s="228"/>
      <c r="G2549" s="228"/>
      <c r="H2549" s="228"/>
      <c r="I2549" s="228"/>
    </row>
    <row r="2550">
      <c r="A2550" s="228"/>
      <c r="B2550" s="229"/>
      <c r="C2550" s="228"/>
      <c r="D2550" s="228"/>
      <c r="E2550" s="226"/>
      <c r="F2550" s="228"/>
      <c r="G2550" s="228"/>
      <c r="H2550" s="228"/>
      <c r="I2550" s="228"/>
    </row>
    <row r="2551">
      <c r="A2551" s="228"/>
      <c r="B2551" s="229"/>
      <c r="C2551" s="228"/>
      <c r="D2551" s="228"/>
      <c r="E2551" s="226"/>
      <c r="F2551" s="228"/>
      <c r="G2551" s="228"/>
      <c r="H2551" s="228"/>
      <c r="I2551" s="228"/>
    </row>
    <row r="2552">
      <c r="A2552" s="228"/>
      <c r="B2552" s="229"/>
      <c r="C2552" s="228"/>
      <c r="D2552" s="228"/>
      <c r="E2552" s="226"/>
      <c r="F2552" s="228"/>
      <c r="G2552" s="228"/>
      <c r="H2552" s="228"/>
      <c r="I2552" s="228"/>
    </row>
    <row r="2553">
      <c r="A2553" s="228"/>
      <c r="B2553" s="229"/>
      <c r="C2553" s="228"/>
      <c r="D2553" s="228"/>
      <c r="E2553" s="226"/>
      <c r="F2553" s="228"/>
      <c r="G2553" s="228"/>
      <c r="H2553" s="228"/>
      <c r="I2553" s="228"/>
    </row>
    <row r="2554">
      <c r="A2554" s="228"/>
      <c r="B2554" s="229"/>
      <c r="C2554" s="228"/>
      <c r="D2554" s="228"/>
      <c r="E2554" s="226"/>
      <c r="F2554" s="228"/>
      <c r="G2554" s="228"/>
      <c r="H2554" s="228"/>
      <c r="I2554" s="228"/>
    </row>
    <row r="2555">
      <c r="A2555" s="228"/>
      <c r="B2555" s="229"/>
      <c r="C2555" s="228"/>
      <c r="D2555" s="228"/>
      <c r="E2555" s="226"/>
      <c r="F2555" s="228"/>
      <c r="G2555" s="228"/>
      <c r="H2555" s="228"/>
      <c r="I2555" s="228"/>
    </row>
    <row r="2556">
      <c r="A2556" s="228"/>
      <c r="B2556" s="229"/>
      <c r="C2556" s="228"/>
      <c r="D2556" s="228"/>
      <c r="E2556" s="226"/>
      <c r="F2556" s="228"/>
      <c r="G2556" s="228"/>
      <c r="H2556" s="228"/>
      <c r="I2556" s="228"/>
    </row>
    <row r="2557">
      <c r="A2557" s="228"/>
      <c r="B2557" s="229"/>
      <c r="C2557" s="228"/>
      <c r="D2557" s="228"/>
      <c r="E2557" s="226"/>
      <c r="F2557" s="228"/>
      <c r="G2557" s="228"/>
      <c r="H2557" s="228"/>
      <c r="I2557" s="228"/>
    </row>
    <row r="2558">
      <c r="A2558" s="228"/>
      <c r="B2558" s="229"/>
      <c r="C2558" s="228"/>
      <c r="D2558" s="228"/>
      <c r="E2558" s="226"/>
      <c r="F2558" s="228"/>
      <c r="G2558" s="228"/>
      <c r="H2558" s="228"/>
      <c r="I2558" s="228"/>
    </row>
    <row r="2559">
      <c r="A2559" s="228"/>
      <c r="B2559" s="229"/>
      <c r="C2559" s="228"/>
      <c r="D2559" s="228"/>
      <c r="E2559" s="226"/>
      <c r="F2559" s="228"/>
      <c r="G2559" s="228"/>
      <c r="H2559" s="228"/>
      <c r="I2559" s="228"/>
    </row>
    <row r="2560">
      <c r="A2560" s="228"/>
      <c r="B2560" s="229"/>
      <c r="C2560" s="228"/>
      <c r="D2560" s="228"/>
      <c r="E2560" s="226"/>
      <c r="F2560" s="228"/>
      <c r="G2560" s="228"/>
      <c r="H2560" s="228"/>
      <c r="I2560" s="228"/>
    </row>
    <row r="2561">
      <c r="A2561" s="228"/>
      <c r="B2561" s="229"/>
      <c r="C2561" s="228"/>
      <c r="D2561" s="228"/>
      <c r="E2561" s="226"/>
      <c r="F2561" s="228"/>
      <c r="G2561" s="228"/>
      <c r="H2561" s="228"/>
      <c r="I2561" s="228"/>
    </row>
    <row r="2562">
      <c r="A2562" s="228"/>
      <c r="B2562" s="229"/>
      <c r="C2562" s="228"/>
      <c r="D2562" s="228"/>
      <c r="E2562" s="226"/>
      <c r="F2562" s="228"/>
      <c r="G2562" s="228"/>
      <c r="H2562" s="228"/>
      <c r="I2562" s="228"/>
    </row>
    <row r="2563">
      <c r="A2563" s="228"/>
      <c r="B2563" s="229"/>
      <c r="C2563" s="228"/>
      <c r="D2563" s="228"/>
      <c r="E2563" s="226"/>
      <c r="F2563" s="228"/>
      <c r="G2563" s="228"/>
      <c r="H2563" s="228"/>
      <c r="I2563" s="228"/>
    </row>
    <row r="2564">
      <c r="A2564" s="228"/>
      <c r="B2564" s="229"/>
      <c r="C2564" s="228"/>
      <c r="D2564" s="228"/>
      <c r="E2564" s="226"/>
      <c r="F2564" s="228"/>
      <c r="G2564" s="228"/>
      <c r="H2564" s="228"/>
      <c r="I2564" s="228"/>
    </row>
    <row r="2565">
      <c r="A2565" s="228"/>
      <c r="B2565" s="229"/>
      <c r="C2565" s="228"/>
      <c r="D2565" s="228"/>
      <c r="E2565" s="226"/>
      <c r="F2565" s="228"/>
      <c r="G2565" s="228"/>
      <c r="H2565" s="228"/>
      <c r="I2565" s="228"/>
    </row>
    <row r="2566">
      <c r="A2566" s="228"/>
      <c r="B2566" s="229"/>
      <c r="C2566" s="228"/>
      <c r="D2566" s="228"/>
      <c r="E2566" s="226"/>
      <c r="F2566" s="228"/>
      <c r="G2566" s="228"/>
      <c r="H2566" s="228"/>
      <c r="I2566" s="228"/>
    </row>
    <row r="2567">
      <c r="A2567" s="228"/>
      <c r="B2567" s="229"/>
      <c r="C2567" s="228"/>
      <c r="D2567" s="228"/>
      <c r="E2567" s="226"/>
      <c r="F2567" s="228"/>
      <c r="G2567" s="228"/>
      <c r="H2567" s="228"/>
      <c r="I2567" s="228"/>
    </row>
    <row r="2568">
      <c r="A2568" s="228"/>
      <c r="B2568" s="229"/>
      <c r="C2568" s="228"/>
      <c r="D2568" s="228"/>
      <c r="E2568" s="226"/>
      <c r="F2568" s="228"/>
      <c r="G2568" s="228"/>
      <c r="H2568" s="228"/>
      <c r="I2568" s="228"/>
    </row>
    <row r="2569">
      <c r="A2569" s="228"/>
      <c r="B2569" s="229"/>
      <c r="C2569" s="228"/>
      <c r="D2569" s="228"/>
      <c r="E2569" s="226"/>
      <c r="F2569" s="228"/>
      <c r="G2569" s="228"/>
      <c r="H2569" s="228"/>
      <c r="I2569" s="228"/>
    </row>
    <row r="2570">
      <c r="A2570" s="228"/>
      <c r="B2570" s="229"/>
      <c r="C2570" s="228"/>
      <c r="D2570" s="228"/>
      <c r="E2570" s="226"/>
      <c r="F2570" s="228"/>
      <c r="G2570" s="228"/>
      <c r="H2570" s="228"/>
      <c r="I2570" s="228"/>
    </row>
    <row r="2571">
      <c r="A2571" s="228"/>
      <c r="B2571" s="229"/>
      <c r="C2571" s="228"/>
      <c r="D2571" s="228"/>
      <c r="E2571" s="226"/>
      <c r="F2571" s="228"/>
      <c r="G2571" s="228"/>
      <c r="H2571" s="228"/>
      <c r="I2571" s="228"/>
    </row>
    <row r="2572">
      <c r="A2572" s="228"/>
      <c r="B2572" s="229"/>
      <c r="C2572" s="228"/>
      <c r="D2572" s="228"/>
      <c r="E2572" s="226"/>
      <c r="F2572" s="228"/>
      <c r="G2572" s="228"/>
      <c r="H2572" s="228"/>
      <c r="I2572" s="228"/>
    </row>
    <row r="2573">
      <c r="A2573" s="228"/>
      <c r="B2573" s="229"/>
      <c r="C2573" s="228"/>
      <c r="D2573" s="228"/>
      <c r="E2573" s="226"/>
      <c r="F2573" s="228"/>
      <c r="G2573" s="228"/>
      <c r="H2573" s="228"/>
      <c r="I2573" s="228"/>
    </row>
    <row r="2574">
      <c r="A2574" s="228"/>
      <c r="B2574" s="229"/>
      <c r="C2574" s="228"/>
      <c r="D2574" s="228"/>
      <c r="E2574" s="226"/>
      <c r="F2574" s="228"/>
      <c r="G2574" s="228"/>
      <c r="H2574" s="228"/>
      <c r="I2574" s="228"/>
    </row>
    <row r="2575">
      <c r="A2575" s="228"/>
      <c r="B2575" s="229"/>
      <c r="C2575" s="228"/>
      <c r="D2575" s="228"/>
      <c r="E2575" s="226"/>
      <c r="F2575" s="228"/>
      <c r="G2575" s="228"/>
      <c r="H2575" s="228"/>
      <c r="I2575" s="228"/>
    </row>
    <row r="2576">
      <c r="A2576" s="228"/>
      <c r="B2576" s="229"/>
      <c r="C2576" s="228"/>
      <c r="D2576" s="228"/>
      <c r="E2576" s="226"/>
      <c r="F2576" s="228"/>
      <c r="G2576" s="228"/>
      <c r="H2576" s="228"/>
      <c r="I2576" s="228"/>
    </row>
    <row r="2577">
      <c r="A2577" s="228"/>
      <c r="B2577" s="229"/>
      <c r="C2577" s="228"/>
      <c r="D2577" s="228"/>
      <c r="E2577" s="226"/>
      <c r="F2577" s="228"/>
      <c r="G2577" s="228"/>
      <c r="H2577" s="228"/>
      <c r="I2577" s="228"/>
    </row>
    <row r="2578">
      <c r="A2578" s="228"/>
      <c r="B2578" s="229"/>
      <c r="C2578" s="228"/>
      <c r="D2578" s="228"/>
      <c r="E2578" s="226"/>
      <c r="F2578" s="228"/>
      <c r="G2578" s="228"/>
      <c r="H2578" s="228"/>
      <c r="I2578" s="228"/>
    </row>
    <row r="2579">
      <c r="A2579" s="228"/>
      <c r="B2579" s="229"/>
      <c r="C2579" s="228"/>
      <c r="D2579" s="228"/>
      <c r="E2579" s="226"/>
      <c r="F2579" s="228"/>
      <c r="G2579" s="228"/>
      <c r="H2579" s="228"/>
      <c r="I2579" s="228"/>
    </row>
    <row r="2580">
      <c r="A2580" s="228"/>
      <c r="B2580" s="229"/>
      <c r="C2580" s="228"/>
      <c r="D2580" s="228"/>
      <c r="E2580" s="226"/>
      <c r="F2580" s="228"/>
      <c r="G2580" s="228"/>
      <c r="H2580" s="228"/>
      <c r="I2580" s="228"/>
    </row>
    <row r="2581">
      <c r="A2581" s="228"/>
      <c r="B2581" s="229"/>
      <c r="C2581" s="228"/>
      <c r="D2581" s="228"/>
      <c r="E2581" s="226"/>
      <c r="F2581" s="228"/>
      <c r="G2581" s="228"/>
      <c r="H2581" s="228"/>
      <c r="I2581" s="228"/>
    </row>
    <row r="2582">
      <c r="A2582" s="228"/>
      <c r="B2582" s="229"/>
      <c r="C2582" s="228"/>
      <c r="D2582" s="228"/>
      <c r="E2582" s="226"/>
      <c r="F2582" s="228"/>
      <c r="G2582" s="228"/>
      <c r="H2582" s="228"/>
      <c r="I2582" s="228"/>
    </row>
    <row r="2583">
      <c r="A2583" s="228"/>
      <c r="B2583" s="229"/>
      <c r="C2583" s="228"/>
      <c r="D2583" s="228"/>
      <c r="E2583" s="226"/>
      <c r="F2583" s="228"/>
      <c r="G2583" s="228"/>
      <c r="H2583" s="228"/>
      <c r="I2583" s="228"/>
    </row>
    <row r="2584">
      <c r="A2584" s="228"/>
      <c r="B2584" s="229"/>
      <c r="C2584" s="228"/>
      <c r="D2584" s="228"/>
      <c r="E2584" s="226"/>
      <c r="F2584" s="228"/>
      <c r="G2584" s="228"/>
      <c r="H2584" s="228"/>
      <c r="I2584" s="228"/>
    </row>
    <row r="2585">
      <c r="A2585" s="228"/>
      <c r="B2585" s="229"/>
      <c r="C2585" s="228"/>
      <c r="D2585" s="228"/>
      <c r="E2585" s="226"/>
      <c r="F2585" s="228"/>
      <c r="G2585" s="228"/>
      <c r="H2585" s="228"/>
      <c r="I2585" s="228"/>
    </row>
    <row r="2586">
      <c r="A2586" s="228"/>
      <c r="B2586" s="229"/>
      <c r="C2586" s="228"/>
      <c r="D2586" s="228"/>
      <c r="E2586" s="226"/>
      <c r="F2586" s="228"/>
      <c r="G2586" s="228"/>
      <c r="H2586" s="228"/>
      <c r="I2586" s="228"/>
    </row>
    <row r="2587">
      <c r="A2587" s="228"/>
      <c r="B2587" s="229"/>
      <c r="C2587" s="228"/>
      <c r="D2587" s="228"/>
      <c r="E2587" s="226"/>
      <c r="F2587" s="228"/>
      <c r="G2587" s="228"/>
      <c r="H2587" s="228"/>
      <c r="I2587" s="228"/>
    </row>
    <row r="2588">
      <c r="A2588" s="228"/>
      <c r="B2588" s="229"/>
      <c r="C2588" s="228"/>
      <c r="D2588" s="228"/>
      <c r="E2588" s="226"/>
      <c r="F2588" s="228"/>
      <c r="G2588" s="228"/>
      <c r="H2588" s="228"/>
      <c r="I2588" s="228"/>
    </row>
    <row r="2589">
      <c r="A2589" s="228"/>
      <c r="B2589" s="229"/>
      <c r="C2589" s="228"/>
      <c r="D2589" s="228"/>
      <c r="E2589" s="226"/>
      <c r="F2589" s="228"/>
      <c r="G2589" s="228"/>
      <c r="H2589" s="228"/>
      <c r="I2589" s="228"/>
    </row>
    <row r="2590">
      <c r="A2590" s="228"/>
      <c r="B2590" s="229"/>
      <c r="C2590" s="228"/>
      <c r="D2590" s="228"/>
      <c r="E2590" s="226"/>
      <c r="F2590" s="228"/>
      <c r="G2590" s="228"/>
      <c r="H2590" s="228"/>
      <c r="I2590" s="228"/>
    </row>
    <row r="2591">
      <c r="A2591" s="228"/>
      <c r="B2591" s="229"/>
      <c r="C2591" s="228"/>
      <c r="D2591" s="228"/>
      <c r="E2591" s="226"/>
      <c r="F2591" s="228"/>
      <c r="G2591" s="228"/>
      <c r="H2591" s="228"/>
      <c r="I2591" s="228"/>
    </row>
    <row r="2592">
      <c r="A2592" s="228"/>
      <c r="B2592" s="229"/>
      <c r="C2592" s="228"/>
      <c r="D2592" s="228"/>
      <c r="E2592" s="226"/>
      <c r="F2592" s="228"/>
      <c r="G2592" s="228"/>
      <c r="H2592" s="228"/>
      <c r="I2592" s="228"/>
    </row>
    <row r="2593">
      <c r="A2593" s="228"/>
      <c r="B2593" s="229"/>
      <c r="C2593" s="228"/>
      <c r="D2593" s="228"/>
      <c r="E2593" s="226"/>
      <c r="F2593" s="228"/>
      <c r="G2593" s="228"/>
      <c r="H2593" s="228"/>
      <c r="I2593" s="228"/>
    </row>
    <row r="2594">
      <c r="A2594" s="228"/>
      <c r="B2594" s="229"/>
      <c r="C2594" s="228"/>
      <c r="D2594" s="228"/>
      <c r="E2594" s="226"/>
      <c r="F2594" s="228"/>
      <c r="G2594" s="228"/>
      <c r="H2594" s="228"/>
      <c r="I2594" s="228"/>
    </row>
    <row r="2595">
      <c r="A2595" s="228"/>
      <c r="B2595" s="229"/>
      <c r="C2595" s="228"/>
      <c r="D2595" s="228"/>
      <c r="E2595" s="226"/>
      <c r="F2595" s="228"/>
      <c r="G2595" s="228"/>
      <c r="H2595" s="228"/>
      <c r="I2595" s="228"/>
    </row>
    <row r="2596">
      <c r="A2596" s="228"/>
      <c r="B2596" s="229"/>
      <c r="C2596" s="228"/>
      <c r="D2596" s="228"/>
      <c r="E2596" s="226"/>
      <c r="F2596" s="228"/>
      <c r="G2596" s="228"/>
      <c r="H2596" s="228"/>
      <c r="I2596" s="228"/>
    </row>
    <row r="2597">
      <c r="A2597" s="228"/>
      <c r="B2597" s="229"/>
      <c r="C2597" s="228"/>
      <c r="D2597" s="228"/>
      <c r="E2597" s="226"/>
      <c r="F2597" s="228"/>
      <c r="G2597" s="228"/>
      <c r="H2597" s="228"/>
      <c r="I2597" s="228"/>
    </row>
    <row r="2598">
      <c r="A2598" s="228"/>
      <c r="B2598" s="229"/>
      <c r="C2598" s="228"/>
      <c r="D2598" s="228"/>
      <c r="E2598" s="226"/>
      <c r="F2598" s="228"/>
      <c r="G2598" s="228"/>
      <c r="H2598" s="228"/>
      <c r="I2598" s="228"/>
    </row>
    <row r="2599">
      <c r="A2599" s="228"/>
      <c r="B2599" s="229"/>
      <c r="C2599" s="228"/>
      <c r="D2599" s="228"/>
      <c r="E2599" s="226"/>
      <c r="F2599" s="228"/>
      <c r="G2599" s="228"/>
      <c r="H2599" s="228"/>
      <c r="I2599" s="228"/>
    </row>
    <row r="2600">
      <c r="A2600" s="228"/>
      <c r="B2600" s="229"/>
      <c r="C2600" s="228"/>
      <c r="D2600" s="228"/>
      <c r="E2600" s="226"/>
      <c r="F2600" s="228"/>
      <c r="G2600" s="228"/>
      <c r="H2600" s="228"/>
      <c r="I2600" s="228"/>
    </row>
    <row r="2601">
      <c r="A2601" s="228"/>
      <c r="B2601" s="229"/>
      <c r="C2601" s="228"/>
      <c r="D2601" s="228"/>
      <c r="E2601" s="226"/>
      <c r="F2601" s="228"/>
      <c r="G2601" s="228"/>
      <c r="H2601" s="228"/>
      <c r="I2601" s="228"/>
    </row>
    <row r="2602">
      <c r="A2602" s="228"/>
      <c r="B2602" s="229"/>
      <c r="C2602" s="228"/>
      <c r="D2602" s="228"/>
      <c r="E2602" s="226"/>
      <c r="F2602" s="228"/>
      <c r="G2602" s="228"/>
      <c r="H2602" s="228"/>
      <c r="I2602" s="228"/>
    </row>
    <row r="2603">
      <c r="A2603" s="228"/>
      <c r="B2603" s="229"/>
      <c r="C2603" s="228"/>
      <c r="D2603" s="228"/>
      <c r="E2603" s="226"/>
      <c r="F2603" s="228"/>
      <c r="G2603" s="228"/>
      <c r="H2603" s="228"/>
      <c r="I2603" s="228"/>
    </row>
    <row r="2604">
      <c r="A2604" s="228"/>
      <c r="B2604" s="229"/>
      <c r="C2604" s="228"/>
      <c r="D2604" s="228"/>
      <c r="E2604" s="226"/>
      <c r="F2604" s="228"/>
      <c r="G2604" s="228"/>
      <c r="H2604" s="228"/>
      <c r="I2604" s="228"/>
    </row>
    <row r="2605">
      <c r="A2605" s="228"/>
      <c r="B2605" s="229"/>
      <c r="C2605" s="228"/>
      <c r="D2605" s="228"/>
      <c r="E2605" s="226"/>
      <c r="F2605" s="228"/>
      <c r="G2605" s="228"/>
      <c r="H2605" s="228"/>
      <c r="I2605" s="228"/>
    </row>
    <row r="2606">
      <c r="A2606" s="228"/>
      <c r="B2606" s="229"/>
      <c r="C2606" s="228"/>
      <c r="D2606" s="228"/>
      <c r="E2606" s="226"/>
      <c r="F2606" s="228"/>
      <c r="G2606" s="228"/>
      <c r="H2606" s="228"/>
      <c r="I2606" s="228"/>
    </row>
    <row r="2607">
      <c r="A2607" s="228"/>
      <c r="B2607" s="229"/>
      <c r="C2607" s="228"/>
      <c r="D2607" s="228"/>
      <c r="E2607" s="226"/>
      <c r="F2607" s="228"/>
      <c r="G2607" s="228"/>
      <c r="H2607" s="228"/>
      <c r="I2607" s="228"/>
    </row>
    <row r="2608">
      <c r="A2608" s="228"/>
      <c r="B2608" s="229"/>
      <c r="C2608" s="228"/>
      <c r="D2608" s="228"/>
      <c r="E2608" s="226"/>
      <c r="F2608" s="228"/>
      <c r="G2608" s="228"/>
      <c r="H2608" s="228"/>
      <c r="I2608" s="228"/>
    </row>
    <row r="2609">
      <c r="A2609" s="228"/>
      <c r="B2609" s="229"/>
      <c r="C2609" s="228"/>
      <c r="D2609" s="228"/>
      <c r="E2609" s="226"/>
      <c r="F2609" s="228"/>
      <c r="G2609" s="228"/>
      <c r="H2609" s="228"/>
      <c r="I2609" s="228"/>
    </row>
    <row r="2610">
      <c r="A2610" s="228"/>
      <c r="B2610" s="229"/>
      <c r="C2610" s="228"/>
      <c r="D2610" s="228"/>
      <c r="E2610" s="226"/>
      <c r="F2610" s="228"/>
      <c r="G2610" s="228"/>
      <c r="H2610" s="228"/>
      <c r="I2610" s="228"/>
    </row>
    <row r="2611">
      <c r="A2611" s="228"/>
      <c r="B2611" s="229"/>
      <c r="C2611" s="228"/>
      <c r="D2611" s="228"/>
      <c r="E2611" s="226"/>
      <c r="F2611" s="228"/>
      <c r="G2611" s="228"/>
      <c r="H2611" s="228"/>
      <c r="I2611" s="228"/>
    </row>
    <row r="2612">
      <c r="A2612" s="228"/>
      <c r="B2612" s="229"/>
      <c r="C2612" s="228"/>
      <c r="D2612" s="228"/>
      <c r="E2612" s="226"/>
      <c r="F2612" s="228"/>
      <c r="G2612" s="228"/>
      <c r="H2612" s="228"/>
      <c r="I2612" s="228"/>
    </row>
    <row r="2613">
      <c r="A2613" s="228"/>
      <c r="B2613" s="229"/>
      <c r="C2613" s="228"/>
      <c r="D2613" s="228"/>
      <c r="E2613" s="226"/>
      <c r="F2613" s="228"/>
      <c r="G2613" s="228"/>
      <c r="H2613" s="228"/>
      <c r="I2613" s="228"/>
    </row>
    <row r="2614">
      <c r="A2614" s="228"/>
      <c r="B2614" s="229"/>
      <c r="C2614" s="228"/>
      <c r="D2614" s="228"/>
      <c r="E2614" s="226"/>
      <c r="F2614" s="228"/>
      <c r="G2614" s="228"/>
      <c r="H2614" s="228"/>
      <c r="I2614" s="228"/>
    </row>
    <row r="2615">
      <c r="A2615" s="228"/>
      <c r="B2615" s="229"/>
      <c r="C2615" s="228"/>
      <c r="D2615" s="228"/>
      <c r="E2615" s="226"/>
      <c r="F2615" s="228"/>
      <c r="G2615" s="228"/>
      <c r="H2615" s="228"/>
      <c r="I2615" s="228"/>
    </row>
    <row r="2616">
      <c r="A2616" s="228"/>
      <c r="B2616" s="229"/>
      <c r="C2616" s="228"/>
      <c r="D2616" s="228"/>
      <c r="E2616" s="226"/>
      <c r="F2616" s="228"/>
      <c r="G2616" s="228"/>
      <c r="H2616" s="228"/>
      <c r="I2616" s="228"/>
    </row>
    <row r="2617">
      <c r="A2617" s="228"/>
      <c r="B2617" s="229"/>
      <c r="C2617" s="228"/>
      <c r="D2617" s="228"/>
      <c r="E2617" s="226"/>
      <c r="F2617" s="228"/>
      <c r="G2617" s="228"/>
      <c r="H2617" s="228"/>
      <c r="I2617" s="228"/>
    </row>
    <row r="2618">
      <c r="A2618" s="228"/>
      <c r="B2618" s="229"/>
      <c r="C2618" s="228"/>
      <c r="D2618" s="228"/>
      <c r="E2618" s="226"/>
      <c r="F2618" s="228"/>
      <c r="G2618" s="228"/>
      <c r="H2618" s="228"/>
      <c r="I2618" s="228"/>
    </row>
    <row r="2619">
      <c r="A2619" s="228"/>
      <c r="B2619" s="229"/>
      <c r="C2619" s="228"/>
      <c r="D2619" s="228"/>
      <c r="E2619" s="226"/>
      <c r="F2619" s="228"/>
      <c r="G2619" s="228"/>
      <c r="H2619" s="228"/>
      <c r="I2619" s="228"/>
    </row>
    <row r="2620">
      <c r="A2620" s="228"/>
      <c r="B2620" s="229"/>
      <c r="C2620" s="228"/>
      <c r="D2620" s="228"/>
      <c r="E2620" s="226"/>
      <c r="F2620" s="228"/>
      <c r="G2620" s="228"/>
      <c r="H2620" s="228"/>
      <c r="I2620" s="228"/>
    </row>
    <row r="2621">
      <c r="A2621" s="228"/>
      <c r="B2621" s="229"/>
      <c r="C2621" s="228"/>
      <c r="D2621" s="228"/>
      <c r="E2621" s="226"/>
      <c r="F2621" s="228"/>
      <c r="G2621" s="228"/>
      <c r="H2621" s="228"/>
      <c r="I2621" s="228"/>
    </row>
    <row r="2622">
      <c r="A2622" s="228"/>
      <c r="B2622" s="229"/>
      <c r="C2622" s="228"/>
      <c r="D2622" s="228"/>
      <c r="E2622" s="226"/>
      <c r="F2622" s="228"/>
      <c r="G2622" s="228"/>
      <c r="H2622" s="228"/>
      <c r="I2622" s="228"/>
    </row>
    <row r="2623">
      <c r="A2623" s="228"/>
      <c r="B2623" s="229"/>
      <c r="C2623" s="228"/>
      <c r="D2623" s="228"/>
      <c r="E2623" s="226"/>
      <c r="F2623" s="228"/>
      <c r="G2623" s="228"/>
      <c r="H2623" s="228"/>
      <c r="I2623" s="228"/>
    </row>
    <row r="2624">
      <c r="A2624" s="228"/>
      <c r="B2624" s="229"/>
      <c r="C2624" s="228"/>
      <c r="D2624" s="228"/>
      <c r="E2624" s="226"/>
      <c r="F2624" s="228"/>
      <c r="G2624" s="228"/>
      <c r="H2624" s="228"/>
      <c r="I2624" s="228"/>
    </row>
    <row r="2625">
      <c r="A2625" s="228"/>
      <c r="B2625" s="229"/>
      <c r="C2625" s="228"/>
      <c r="D2625" s="228"/>
      <c r="E2625" s="226"/>
      <c r="F2625" s="228"/>
      <c r="G2625" s="228"/>
      <c r="H2625" s="228"/>
      <c r="I2625" s="228"/>
    </row>
    <row r="2626">
      <c r="A2626" s="228"/>
      <c r="B2626" s="229"/>
      <c r="C2626" s="228"/>
      <c r="D2626" s="228"/>
      <c r="E2626" s="226"/>
      <c r="F2626" s="228"/>
      <c r="G2626" s="228"/>
      <c r="H2626" s="228"/>
      <c r="I2626" s="228"/>
    </row>
    <row r="2627">
      <c r="A2627" s="228"/>
      <c r="B2627" s="229"/>
      <c r="C2627" s="228"/>
      <c r="D2627" s="228"/>
      <c r="E2627" s="226"/>
      <c r="F2627" s="228"/>
      <c r="G2627" s="228"/>
      <c r="H2627" s="228"/>
      <c r="I2627" s="228"/>
    </row>
    <row r="2628">
      <c r="A2628" s="228"/>
      <c r="B2628" s="229"/>
      <c r="C2628" s="228"/>
      <c r="D2628" s="228"/>
      <c r="E2628" s="226"/>
      <c r="F2628" s="228"/>
      <c r="G2628" s="228"/>
      <c r="H2628" s="228"/>
      <c r="I2628" s="228"/>
    </row>
    <row r="2629">
      <c r="A2629" s="228"/>
      <c r="B2629" s="229"/>
      <c r="C2629" s="228"/>
      <c r="D2629" s="228"/>
      <c r="E2629" s="226"/>
      <c r="F2629" s="228"/>
      <c r="G2629" s="228"/>
      <c r="H2629" s="228"/>
      <c r="I2629" s="228"/>
    </row>
    <row r="2630">
      <c r="A2630" s="228"/>
      <c r="B2630" s="229"/>
      <c r="C2630" s="228"/>
      <c r="D2630" s="228"/>
      <c r="E2630" s="226"/>
      <c r="F2630" s="228"/>
      <c r="G2630" s="228"/>
      <c r="H2630" s="228"/>
      <c r="I2630" s="228"/>
    </row>
    <row r="2631">
      <c r="A2631" s="228"/>
      <c r="B2631" s="229"/>
      <c r="C2631" s="228"/>
      <c r="D2631" s="228"/>
      <c r="E2631" s="226"/>
      <c r="F2631" s="228"/>
      <c r="G2631" s="228"/>
      <c r="H2631" s="228"/>
      <c r="I2631" s="228"/>
    </row>
    <row r="2632">
      <c r="A2632" s="228"/>
      <c r="B2632" s="229"/>
      <c r="C2632" s="228"/>
      <c r="D2632" s="228"/>
      <c r="E2632" s="226"/>
      <c r="F2632" s="228"/>
      <c r="G2632" s="228"/>
      <c r="H2632" s="228"/>
      <c r="I2632" s="228"/>
    </row>
    <row r="2633">
      <c r="A2633" s="228"/>
      <c r="B2633" s="229"/>
      <c r="C2633" s="228"/>
      <c r="D2633" s="228"/>
      <c r="E2633" s="226"/>
      <c r="F2633" s="228"/>
      <c r="G2633" s="228"/>
      <c r="H2633" s="228"/>
      <c r="I2633" s="228"/>
    </row>
    <row r="2634">
      <c r="A2634" s="228"/>
      <c r="B2634" s="229"/>
      <c r="C2634" s="228"/>
      <c r="D2634" s="228"/>
      <c r="E2634" s="226"/>
      <c r="F2634" s="228"/>
      <c r="G2634" s="228"/>
      <c r="H2634" s="228"/>
      <c r="I2634" s="228"/>
    </row>
    <row r="2635">
      <c r="A2635" s="228"/>
      <c r="B2635" s="229"/>
      <c r="C2635" s="228"/>
      <c r="D2635" s="228"/>
      <c r="E2635" s="226"/>
      <c r="F2635" s="228"/>
      <c r="G2635" s="228"/>
      <c r="H2635" s="228"/>
      <c r="I2635" s="228"/>
    </row>
    <row r="2636">
      <c r="A2636" s="228"/>
      <c r="B2636" s="229"/>
      <c r="C2636" s="228"/>
      <c r="D2636" s="228"/>
      <c r="E2636" s="226"/>
      <c r="F2636" s="228"/>
      <c r="G2636" s="228"/>
      <c r="H2636" s="228"/>
      <c r="I2636" s="228"/>
    </row>
    <row r="2637">
      <c r="A2637" s="228"/>
      <c r="B2637" s="229"/>
      <c r="C2637" s="228"/>
      <c r="D2637" s="228"/>
      <c r="E2637" s="226"/>
      <c r="F2637" s="228"/>
      <c r="G2637" s="228"/>
      <c r="H2637" s="228"/>
      <c r="I2637" s="228"/>
    </row>
    <row r="2638">
      <c r="A2638" s="228"/>
      <c r="B2638" s="229"/>
      <c r="C2638" s="228"/>
      <c r="D2638" s="228"/>
      <c r="E2638" s="226"/>
      <c r="F2638" s="228"/>
      <c r="G2638" s="228"/>
      <c r="H2638" s="228"/>
      <c r="I2638" s="228"/>
    </row>
    <row r="2639">
      <c r="A2639" s="228"/>
      <c r="B2639" s="229"/>
      <c r="C2639" s="228"/>
      <c r="D2639" s="228"/>
      <c r="E2639" s="226"/>
      <c r="F2639" s="228"/>
      <c r="G2639" s="228"/>
      <c r="H2639" s="228"/>
      <c r="I2639" s="228"/>
    </row>
    <row r="2640">
      <c r="A2640" s="228"/>
      <c r="B2640" s="229"/>
      <c r="C2640" s="228"/>
      <c r="D2640" s="228"/>
      <c r="E2640" s="226"/>
      <c r="F2640" s="228"/>
      <c r="G2640" s="228"/>
      <c r="H2640" s="228"/>
      <c r="I2640" s="228"/>
    </row>
    <row r="2641">
      <c r="A2641" s="228"/>
      <c r="B2641" s="229"/>
      <c r="C2641" s="228"/>
      <c r="D2641" s="228"/>
      <c r="E2641" s="226"/>
      <c r="F2641" s="228"/>
      <c r="G2641" s="228"/>
      <c r="H2641" s="228"/>
      <c r="I2641" s="228"/>
    </row>
    <row r="2642">
      <c r="A2642" s="228"/>
      <c r="B2642" s="229"/>
      <c r="C2642" s="228"/>
      <c r="D2642" s="228"/>
      <c r="E2642" s="226"/>
      <c r="F2642" s="228"/>
      <c r="G2642" s="228"/>
      <c r="H2642" s="228"/>
      <c r="I2642" s="228"/>
    </row>
    <row r="2643">
      <c r="A2643" s="228"/>
      <c r="B2643" s="229"/>
      <c r="C2643" s="228"/>
      <c r="D2643" s="228"/>
      <c r="E2643" s="226"/>
      <c r="F2643" s="228"/>
      <c r="G2643" s="228"/>
      <c r="H2643" s="228"/>
      <c r="I2643" s="228"/>
    </row>
    <row r="2644">
      <c r="A2644" s="228"/>
      <c r="B2644" s="229"/>
      <c r="C2644" s="228"/>
      <c r="D2644" s="228"/>
      <c r="E2644" s="226"/>
      <c r="F2644" s="228"/>
      <c r="G2644" s="228"/>
      <c r="H2644" s="228"/>
      <c r="I2644" s="228"/>
    </row>
    <row r="2645">
      <c r="A2645" s="228"/>
      <c r="B2645" s="229"/>
      <c r="C2645" s="228"/>
      <c r="D2645" s="228"/>
      <c r="E2645" s="226"/>
      <c r="F2645" s="228"/>
      <c r="G2645" s="228"/>
      <c r="H2645" s="228"/>
      <c r="I2645" s="228"/>
    </row>
    <row r="2646">
      <c r="A2646" s="228"/>
      <c r="B2646" s="229"/>
      <c r="C2646" s="228"/>
      <c r="D2646" s="228"/>
      <c r="E2646" s="226"/>
      <c r="F2646" s="228"/>
      <c r="G2646" s="228"/>
      <c r="H2646" s="228"/>
      <c r="I2646" s="228"/>
    </row>
    <row r="2647">
      <c r="A2647" s="228"/>
      <c r="B2647" s="229"/>
      <c r="C2647" s="228"/>
      <c r="D2647" s="228"/>
      <c r="E2647" s="226"/>
      <c r="F2647" s="228"/>
      <c r="G2647" s="228"/>
      <c r="H2647" s="228"/>
      <c r="I2647" s="228"/>
    </row>
    <row r="2648">
      <c r="A2648" s="228"/>
      <c r="B2648" s="229"/>
      <c r="C2648" s="228"/>
      <c r="D2648" s="228"/>
      <c r="E2648" s="226"/>
      <c r="F2648" s="228"/>
      <c r="G2648" s="228"/>
      <c r="H2648" s="228"/>
      <c r="I2648" s="228"/>
    </row>
    <row r="2649">
      <c r="A2649" s="228"/>
      <c r="B2649" s="229"/>
      <c r="C2649" s="228"/>
      <c r="D2649" s="228"/>
      <c r="E2649" s="226"/>
      <c r="F2649" s="228"/>
      <c r="G2649" s="228"/>
      <c r="H2649" s="228"/>
      <c r="I2649" s="228"/>
    </row>
    <row r="2650">
      <c r="A2650" s="228"/>
      <c r="B2650" s="229"/>
      <c r="C2650" s="228"/>
      <c r="D2650" s="228"/>
      <c r="E2650" s="226"/>
      <c r="F2650" s="228"/>
      <c r="G2650" s="228"/>
      <c r="H2650" s="228"/>
      <c r="I2650" s="228"/>
    </row>
    <row r="2651">
      <c r="A2651" s="228"/>
      <c r="B2651" s="229"/>
      <c r="C2651" s="228"/>
      <c r="D2651" s="228"/>
      <c r="E2651" s="226"/>
      <c r="F2651" s="228"/>
      <c r="G2651" s="228"/>
      <c r="H2651" s="228"/>
      <c r="I2651" s="228"/>
    </row>
    <row r="2652">
      <c r="A2652" s="228"/>
      <c r="B2652" s="229"/>
      <c r="C2652" s="228"/>
      <c r="D2652" s="228"/>
      <c r="E2652" s="226"/>
      <c r="F2652" s="228"/>
      <c r="G2652" s="228"/>
      <c r="H2652" s="228"/>
      <c r="I2652" s="228"/>
    </row>
    <row r="2653">
      <c r="A2653" s="228"/>
      <c r="B2653" s="229"/>
      <c r="C2653" s="228"/>
      <c r="D2653" s="228"/>
      <c r="E2653" s="226"/>
      <c r="F2653" s="228"/>
      <c r="G2653" s="228"/>
      <c r="H2653" s="228"/>
      <c r="I2653" s="228"/>
    </row>
    <row r="2654">
      <c r="A2654" s="228"/>
      <c r="B2654" s="229"/>
      <c r="C2654" s="228"/>
      <c r="D2654" s="228"/>
      <c r="E2654" s="226"/>
      <c r="F2654" s="228"/>
      <c r="G2654" s="228"/>
      <c r="H2654" s="228"/>
      <c r="I2654" s="228"/>
    </row>
    <row r="2655">
      <c r="A2655" s="228"/>
      <c r="B2655" s="229"/>
      <c r="C2655" s="228"/>
      <c r="D2655" s="228"/>
      <c r="E2655" s="226"/>
      <c r="F2655" s="228"/>
      <c r="G2655" s="228"/>
      <c r="H2655" s="228"/>
      <c r="I2655" s="228"/>
    </row>
    <row r="2656">
      <c r="A2656" s="228"/>
      <c r="B2656" s="229"/>
      <c r="C2656" s="228"/>
      <c r="D2656" s="228"/>
      <c r="E2656" s="226"/>
      <c r="F2656" s="228"/>
      <c r="G2656" s="228"/>
      <c r="H2656" s="228"/>
      <c r="I2656" s="228"/>
    </row>
    <row r="2657">
      <c r="A2657" s="228"/>
      <c r="B2657" s="229"/>
      <c r="C2657" s="228"/>
      <c r="D2657" s="228"/>
      <c r="E2657" s="226"/>
      <c r="F2657" s="228"/>
      <c r="G2657" s="228"/>
      <c r="H2657" s="228"/>
      <c r="I2657" s="228"/>
    </row>
    <row r="2658">
      <c r="A2658" s="228"/>
      <c r="B2658" s="229"/>
      <c r="C2658" s="228"/>
      <c r="D2658" s="228"/>
      <c r="E2658" s="226"/>
      <c r="F2658" s="228"/>
      <c r="G2658" s="228"/>
      <c r="H2658" s="228"/>
      <c r="I2658" s="228"/>
    </row>
    <row r="2659">
      <c r="A2659" s="228"/>
      <c r="B2659" s="229"/>
      <c r="C2659" s="228"/>
      <c r="D2659" s="228"/>
      <c r="E2659" s="226"/>
      <c r="F2659" s="228"/>
      <c r="G2659" s="228"/>
      <c r="H2659" s="228"/>
      <c r="I2659" s="228"/>
    </row>
    <row r="2660">
      <c r="A2660" s="228"/>
      <c r="B2660" s="229"/>
      <c r="C2660" s="228"/>
      <c r="D2660" s="228"/>
      <c r="E2660" s="226"/>
      <c r="F2660" s="228"/>
      <c r="G2660" s="228"/>
      <c r="H2660" s="228"/>
      <c r="I2660" s="228"/>
    </row>
    <row r="2661">
      <c r="A2661" s="228"/>
      <c r="B2661" s="229"/>
      <c r="C2661" s="228"/>
      <c r="D2661" s="228"/>
      <c r="E2661" s="226"/>
      <c r="F2661" s="228"/>
      <c r="G2661" s="228"/>
      <c r="H2661" s="228"/>
      <c r="I2661" s="228"/>
    </row>
    <row r="2662">
      <c r="A2662" s="228"/>
      <c r="B2662" s="229"/>
      <c r="C2662" s="228"/>
      <c r="D2662" s="228"/>
      <c r="E2662" s="226"/>
      <c r="F2662" s="228"/>
      <c r="G2662" s="228"/>
      <c r="H2662" s="228"/>
      <c r="I2662" s="228"/>
    </row>
    <row r="2663">
      <c r="A2663" s="228"/>
      <c r="B2663" s="229"/>
      <c r="C2663" s="228"/>
      <c r="D2663" s="228"/>
      <c r="E2663" s="226"/>
      <c r="F2663" s="228"/>
      <c r="G2663" s="228"/>
      <c r="H2663" s="228"/>
      <c r="I2663" s="228"/>
    </row>
    <row r="2664">
      <c r="A2664" s="228"/>
      <c r="B2664" s="229"/>
      <c r="C2664" s="228"/>
      <c r="D2664" s="228"/>
      <c r="E2664" s="226"/>
      <c r="F2664" s="228"/>
      <c r="G2664" s="228"/>
      <c r="H2664" s="228"/>
      <c r="I2664" s="228"/>
    </row>
    <row r="2665">
      <c r="A2665" s="228"/>
      <c r="B2665" s="229"/>
      <c r="C2665" s="228"/>
      <c r="D2665" s="228"/>
      <c r="E2665" s="226"/>
      <c r="F2665" s="228"/>
      <c r="G2665" s="228"/>
      <c r="H2665" s="228"/>
      <c r="I2665" s="228"/>
    </row>
    <row r="2666">
      <c r="A2666" s="228"/>
      <c r="B2666" s="229"/>
      <c r="C2666" s="228"/>
      <c r="D2666" s="228"/>
      <c r="E2666" s="226"/>
      <c r="F2666" s="228"/>
      <c r="G2666" s="228"/>
      <c r="H2666" s="228"/>
      <c r="I2666" s="228"/>
    </row>
    <row r="2667">
      <c r="A2667" s="228"/>
      <c r="B2667" s="229"/>
      <c r="C2667" s="228"/>
      <c r="D2667" s="228"/>
      <c r="E2667" s="226"/>
      <c r="F2667" s="228"/>
      <c r="G2667" s="228"/>
      <c r="H2667" s="228"/>
      <c r="I2667" s="228"/>
    </row>
    <row r="2668">
      <c r="A2668" s="228"/>
      <c r="B2668" s="229"/>
      <c r="C2668" s="228"/>
      <c r="D2668" s="228"/>
      <c r="E2668" s="226"/>
      <c r="F2668" s="228"/>
      <c r="G2668" s="228"/>
      <c r="H2668" s="228"/>
      <c r="I2668" s="228"/>
    </row>
    <row r="2669">
      <c r="A2669" s="228"/>
      <c r="B2669" s="229"/>
      <c r="C2669" s="228"/>
      <c r="D2669" s="228"/>
      <c r="E2669" s="226"/>
      <c r="F2669" s="228"/>
      <c r="G2669" s="228"/>
      <c r="H2669" s="228"/>
      <c r="I2669" s="228"/>
    </row>
    <row r="2670">
      <c r="A2670" s="228"/>
      <c r="B2670" s="229"/>
      <c r="C2670" s="228"/>
      <c r="D2670" s="228"/>
      <c r="E2670" s="226"/>
      <c r="F2670" s="228"/>
      <c r="G2670" s="228"/>
      <c r="H2670" s="228"/>
      <c r="I2670" s="228"/>
    </row>
    <row r="2671">
      <c r="A2671" s="228"/>
      <c r="B2671" s="229"/>
      <c r="C2671" s="228"/>
      <c r="D2671" s="228"/>
      <c r="E2671" s="226"/>
      <c r="F2671" s="228"/>
      <c r="G2671" s="228"/>
      <c r="H2671" s="228"/>
      <c r="I2671" s="228"/>
    </row>
    <row r="2672">
      <c r="A2672" s="228"/>
      <c r="B2672" s="229"/>
      <c r="C2672" s="228"/>
      <c r="D2672" s="228"/>
      <c r="E2672" s="226"/>
      <c r="F2672" s="228"/>
      <c r="G2672" s="228"/>
      <c r="H2672" s="228"/>
      <c r="I2672" s="228"/>
    </row>
    <row r="2673">
      <c r="A2673" s="228"/>
      <c r="B2673" s="229"/>
      <c r="C2673" s="228"/>
      <c r="D2673" s="228"/>
      <c r="E2673" s="226"/>
      <c r="F2673" s="228"/>
      <c r="G2673" s="228"/>
      <c r="H2673" s="228"/>
      <c r="I2673" s="228"/>
    </row>
    <row r="2674">
      <c r="A2674" s="228"/>
      <c r="B2674" s="229"/>
      <c r="C2674" s="228"/>
      <c r="D2674" s="228"/>
      <c r="E2674" s="226"/>
      <c r="F2674" s="228"/>
      <c r="G2674" s="228"/>
      <c r="H2674" s="228"/>
      <c r="I2674" s="228"/>
    </row>
    <row r="2675">
      <c r="A2675" s="228"/>
      <c r="B2675" s="229"/>
      <c r="C2675" s="228"/>
      <c r="D2675" s="228"/>
      <c r="E2675" s="226"/>
      <c r="F2675" s="228"/>
      <c r="G2675" s="228"/>
      <c r="H2675" s="228"/>
      <c r="I2675" s="228"/>
    </row>
    <row r="2676">
      <c r="A2676" s="228"/>
      <c r="B2676" s="229"/>
      <c r="C2676" s="228"/>
      <c r="D2676" s="228"/>
      <c r="E2676" s="226"/>
      <c r="F2676" s="228"/>
      <c r="G2676" s="228"/>
      <c r="H2676" s="228"/>
      <c r="I2676" s="228"/>
    </row>
    <row r="2677">
      <c r="A2677" s="228"/>
      <c r="B2677" s="229"/>
      <c r="C2677" s="228"/>
      <c r="D2677" s="228"/>
      <c r="E2677" s="226"/>
      <c r="F2677" s="228"/>
      <c r="G2677" s="228"/>
      <c r="H2677" s="228"/>
      <c r="I2677" s="228"/>
    </row>
    <row r="2678">
      <c r="A2678" s="228"/>
      <c r="B2678" s="229"/>
      <c r="C2678" s="228"/>
      <c r="D2678" s="228"/>
      <c r="E2678" s="226"/>
      <c r="F2678" s="228"/>
      <c r="G2678" s="228"/>
      <c r="H2678" s="228"/>
      <c r="I2678" s="228"/>
    </row>
    <row r="2679">
      <c r="A2679" s="228"/>
      <c r="B2679" s="229"/>
      <c r="C2679" s="228"/>
      <c r="D2679" s="228"/>
      <c r="E2679" s="226"/>
      <c r="F2679" s="228"/>
      <c r="G2679" s="228"/>
      <c r="H2679" s="228"/>
      <c r="I2679" s="228"/>
    </row>
    <row r="2680">
      <c r="A2680" s="228"/>
      <c r="B2680" s="229"/>
      <c r="C2680" s="228"/>
      <c r="D2680" s="228"/>
      <c r="E2680" s="226"/>
      <c r="F2680" s="228"/>
      <c r="G2680" s="228"/>
      <c r="H2680" s="228"/>
      <c r="I2680" s="228"/>
    </row>
    <row r="2681">
      <c r="A2681" s="228"/>
      <c r="B2681" s="229"/>
      <c r="C2681" s="228"/>
      <c r="D2681" s="228"/>
      <c r="E2681" s="226"/>
      <c r="F2681" s="228"/>
      <c r="G2681" s="228"/>
      <c r="H2681" s="228"/>
      <c r="I2681" s="228"/>
    </row>
    <row r="2682">
      <c r="A2682" s="228"/>
      <c r="B2682" s="229"/>
      <c r="C2682" s="228"/>
      <c r="D2682" s="228"/>
      <c r="E2682" s="226"/>
      <c r="F2682" s="228"/>
      <c r="G2682" s="228"/>
      <c r="H2682" s="228"/>
      <c r="I2682" s="228"/>
    </row>
    <row r="2683">
      <c r="A2683" s="228"/>
      <c r="B2683" s="229"/>
      <c r="C2683" s="228"/>
      <c r="D2683" s="228"/>
      <c r="E2683" s="226"/>
      <c r="F2683" s="228"/>
      <c r="G2683" s="228"/>
      <c r="H2683" s="228"/>
      <c r="I2683" s="228"/>
    </row>
    <row r="2684">
      <c r="A2684" s="228"/>
      <c r="B2684" s="229"/>
      <c r="C2684" s="228"/>
      <c r="D2684" s="228"/>
      <c r="E2684" s="226"/>
      <c r="F2684" s="228"/>
      <c r="G2684" s="228"/>
      <c r="H2684" s="228"/>
      <c r="I2684" s="228"/>
    </row>
    <row r="2685">
      <c r="A2685" s="228"/>
      <c r="B2685" s="229"/>
      <c r="C2685" s="228"/>
      <c r="D2685" s="228"/>
      <c r="E2685" s="226"/>
      <c r="F2685" s="228"/>
      <c r="G2685" s="228"/>
      <c r="H2685" s="228"/>
      <c r="I2685" s="228"/>
    </row>
    <row r="2686">
      <c r="A2686" s="228"/>
      <c r="B2686" s="229"/>
      <c r="C2686" s="228"/>
      <c r="D2686" s="228"/>
      <c r="E2686" s="226"/>
      <c r="F2686" s="228"/>
      <c r="G2686" s="228"/>
      <c r="H2686" s="228"/>
      <c r="I2686" s="228"/>
    </row>
    <row r="2687">
      <c r="A2687" s="228"/>
      <c r="B2687" s="229"/>
      <c r="C2687" s="228"/>
      <c r="D2687" s="228"/>
      <c r="E2687" s="226"/>
      <c r="F2687" s="228"/>
      <c r="G2687" s="228"/>
      <c r="H2687" s="228"/>
      <c r="I2687" s="228"/>
    </row>
    <row r="2688">
      <c r="A2688" s="228"/>
      <c r="B2688" s="229"/>
      <c r="C2688" s="228"/>
      <c r="D2688" s="228"/>
      <c r="E2688" s="226"/>
      <c r="F2688" s="228"/>
      <c r="G2688" s="228"/>
      <c r="H2688" s="228"/>
      <c r="I2688" s="228"/>
    </row>
    <row r="2689">
      <c r="A2689" s="228"/>
      <c r="B2689" s="229"/>
      <c r="C2689" s="228"/>
      <c r="D2689" s="228"/>
      <c r="E2689" s="226"/>
      <c r="F2689" s="228"/>
      <c r="G2689" s="228"/>
      <c r="H2689" s="228"/>
      <c r="I2689" s="228"/>
    </row>
    <row r="2690">
      <c r="A2690" s="228"/>
      <c r="B2690" s="229"/>
      <c r="C2690" s="228"/>
      <c r="D2690" s="228"/>
      <c r="E2690" s="226"/>
      <c r="F2690" s="228"/>
      <c r="G2690" s="228"/>
      <c r="H2690" s="228"/>
      <c r="I2690" s="228"/>
    </row>
    <row r="2691">
      <c r="A2691" s="228"/>
      <c r="B2691" s="229"/>
      <c r="C2691" s="228"/>
      <c r="D2691" s="228"/>
      <c r="E2691" s="226"/>
      <c r="F2691" s="228"/>
      <c r="G2691" s="228"/>
      <c r="H2691" s="228"/>
      <c r="I2691" s="228"/>
    </row>
    <row r="2692">
      <c r="A2692" s="228"/>
      <c r="B2692" s="229"/>
      <c r="C2692" s="228"/>
      <c r="D2692" s="228"/>
      <c r="E2692" s="226"/>
      <c r="F2692" s="228"/>
      <c r="G2692" s="228"/>
      <c r="H2692" s="228"/>
      <c r="I2692" s="228"/>
    </row>
    <row r="2693">
      <c r="A2693" s="228"/>
      <c r="B2693" s="229"/>
      <c r="C2693" s="228"/>
      <c r="D2693" s="228"/>
      <c r="E2693" s="226"/>
      <c r="F2693" s="228"/>
      <c r="G2693" s="228"/>
      <c r="H2693" s="228"/>
      <c r="I2693" s="228"/>
    </row>
    <row r="2694">
      <c r="A2694" s="228"/>
      <c r="B2694" s="229"/>
      <c r="C2694" s="228"/>
      <c r="D2694" s="228"/>
      <c r="E2694" s="226"/>
      <c r="F2694" s="228"/>
      <c r="G2694" s="228"/>
      <c r="H2694" s="228"/>
      <c r="I2694" s="228"/>
    </row>
    <row r="2695">
      <c r="A2695" s="228"/>
      <c r="B2695" s="229"/>
      <c r="C2695" s="228"/>
      <c r="D2695" s="228"/>
      <c r="E2695" s="226"/>
      <c r="F2695" s="228"/>
      <c r="G2695" s="228"/>
      <c r="H2695" s="228"/>
      <c r="I2695" s="228"/>
    </row>
    <row r="2696">
      <c r="A2696" s="228"/>
      <c r="B2696" s="229"/>
      <c r="C2696" s="228"/>
      <c r="D2696" s="228"/>
      <c r="E2696" s="226"/>
      <c r="F2696" s="228"/>
      <c r="G2696" s="228"/>
      <c r="H2696" s="228"/>
      <c r="I2696" s="228"/>
    </row>
    <row r="2697">
      <c r="A2697" s="228"/>
      <c r="B2697" s="229"/>
      <c r="C2697" s="228"/>
      <c r="D2697" s="228"/>
      <c r="E2697" s="226"/>
      <c r="F2697" s="228"/>
      <c r="G2697" s="228"/>
      <c r="H2697" s="228"/>
      <c r="I2697" s="228"/>
    </row>
    <row r="2698">
      <c r="A2698" s="228"/>
      <c r="B2698" s="229"/>
      <c r="C2698" s="228"/>
      <c r="D2698" s="228"/>
      <c r="E2698" s="226"/>
      <c r="F2698" s="228"/>
      <c r="G2698" s="228"/>
      <c r="H2698" s="228"/>
      <c r="I2698" s="228"/>
    </row>
    <row r="2699">
      <c r="A2699" s="228"/>
      <c r="B2699" s="229"/>
      <c r="C2699" s="228"/>
      <c r="D2699" s="228"/>
      <c r="E2699" s="226"/>
      <c r="F2699" s="228"/>
      <c r="G2699" s="228"/>
      <c r="H2699" s="228"/>
      <c r="I2699" s="228"/>
    </row>
    <row r="2700">
      <c r="A2700" s="228"/>
      <c r="B2700" s="229"/>
      <c r="C2700" s="228"/>
      <c r="D2700" s="228"/>
      <c r="E2700" s="226"/>
      <c r="F2700" s="228"/>
      <c r="G2700" s="228"/>
      <c r="H2700" s="228"/>
      <c r="I2700" s="228"/>
    </row>
    <row r="2701">
      <c r="A2701" s="228"/>
      <c r="B2701" s="229"/>
      <c r="C2701" s="228"/>
      <c r="D2701" s="228"/>
      <c r="E2701" s="226"/>
      <c r="F2701" s="228"/>
      <c r="G2701" s="228"/>
      <c r="H2701" s="228"/>
      <c r="I2701" s="228"/>
    </row>
    <row r="2702">
      <c r="A2702" s="228"/>
      <c r="B2702" s="229"/>
      <c r="C2702" s="228"/>
      <c r="D2702" s="228"/>
      <c r="E2702" s="226"/>
      <c r="F2702" s="228"/>
      <c r="G2702" s="228"/>
      <c r="H2702" s="228"/>
      <c r="I2702" s="228"/>
    </row>
    <row r="2703">
      <c r="A2703" s="228"/>
      <c r="B2703" s="229"/>
      <c r="C2703" s="228"/>
      <c r="D2703" s="228"/>
      <c r="E2703" s="226"/>
      <c r="F2703" s="228"/>
      <c r="G2703" s="228"/>
      <c r="H2703" s="228"/>
      <c r="I2703" s="228"/>
    </row>
    <row r="2704">
      <c r="A2704" s="228"/>
      <c r="B2704" s="229"/>
      <c r="C2704" s="228"/>
      <c r="D2704" s="228"/>
      <c r="E2704" s="226"/>
      <c r="F2704" s="228"/>
      <c r="G2704" s="228"/>
      <c r="H2704" s="228"/>
      <c r="I2704" s="228"/>
    </row>
    <row r="2705">
      <c r="A2705" s="228"/>
      <c r="B2705" s="229"/>
      <c r="C2705" s="228"/>
      <c r="D2705" s="228"/>
      <c r="E2705" s="226"/>
      <c r="F2705" s="228"/>
      <c r="G2705" s="228"/>
      <c r="H2705" s="228"/>
      <c r="I2705" s="228"/>
    </row>
    <row r="2706">
      <c r="A2706" s="228"/>
      <c r="B2706" s="229"/>
      <c r="C2706" s="228"/>
      <c r="D2706" s="228"/>
      <c r="E2706" s="226"/>
      <c r="F2706" s="228"/>
      <c r="G2706" s="228"/>
      <c r="H2706" s="228"/>
      <c r="I2706" s="228"/>
    </row>
    <row r="2707">
      <c r="A2707" s="228"/>
      <c r="B2707" s="229"/>
      <c r="C2707" s="228"/>
      <c r="D2707" s="228"/>
      <c r="E2707" s="226"/>
      <c r="F2707" s="228"/>
      <c r="G2707" s="228"/>
      <c r="H2707" s="228"/>
      <c r="I2707" s="228"/>
    </row>
    <row r="2708">
      <c r="A2708" s="228"/>
      <c r="B2708" s="229"/>
      <c r="C2708" s="228"/>
      <c r="D2708" s="228"/>
      <c r="E2708" s="226"/>
      <c r="F2708" s="228"/>
      <c r="G2708" s="228"/>
      <c r="H2708" s="228"/>
      <c r="I2708" s="228"/>
    </row>
    <row r="2709">
      <c r="A2709" s="228"/>
      <c r="B2709" s="229"/>
      <c r="C2709" s="228"/>
      <c r="D2709" s="228"/>
      <c r="E2709" s="226"/>
      <c r="F2709" s="228"/>
      <c r="G2709" s="228"/>
      <c r="H2709" s="228"/>
      <c r="I2709" s="228"/>
    </row>
    <row r="2710">
      <c r="A2710" s="228"/>
      <c r="B2710" s="229"/>
      <c r="C2710" s="228"/>
      <c r="D2710" s="228"/>
      <c r="E2710" s="226"/>
      <c r="F2710" s="228"/>
      <c r="G2710" s="228"/>
      <c r="H2710" s="228"/>
      <c r="I2710" s="228"/>
    </row>
    <row r="2711">
      <c r="A2711" s="228"/>
      <c r="B2711" s="229"/>
      <c r="C2711" s="228"/>
      <c r="D2711" s="228"/>
      <c r="E2711" s="226"/>
      <c r="F2711" s="228"/>
      <c r="G2711" s="228"/>
      <c r="H2711" s="228"/>
      <c r="I2711" s="228"/>
    </row>
    <row r="2712">
      <c r="A2712" s="228"/>
      <c r="B2712" s="229"/>
      <c r="C2712" s="228"/>
      <c r="D2712" s="228"/>
      <c r="E2712" s="226"/>
      <c r="F2712" s="228"/>
      <c r="G2712" s="228"/>
      <c r="H2712" s="228"/>
      <c r="I2712" s="228"/>
    </row>
    <row r="2713">
      <c r="A2713" s="228"/>
      <c r="B2713" s="229"/>
      <c r="C2713" s="228"/>
      <c r="D2713" s="228"/>
      <c r="E2713" s="226"/>
      <c r="F2713" s="228"/>
      <c r="G2713" s="228"/>
      <c r="H2713" s="228"/>
      <c r="I2713" s="228"/>
    </row>
    <row r="2714">
      <c r="A2714" s="228"/>
      <c r="B2714" s="229"/>
      <c r="C2714" s="228"/>
      <c r="D2714" s="228"/>
      <c r="E2714" s="226"/>
      <c r="F2714" s="228"/>
      <c r="G2714" s="228"/>
      <c r="H2714" s="228"/>
      <c r="I2714" s="228"/>
    </row>
    <row r="2715">
      <c r="A2715" s="228"/>
      <c r="B2715" s="229"/>
      <c r="C2715" s="228"/>
      <c r="D2715" s="228"/>
      <c r="E2715" s="226"/>
      <c r="F2715" s="228"/>
      <c r="G2715" s="228"/>
      <c r="H2715" s="228"/>
      <c r="I2715" s="228"/>
    </row>
    <row r="2716">
      <c r="A2716" s="228"/>
      <c r="B2716" s="229"/>
      <c r="C2716" s="228"/>
      <c r="D2716" s="228"/>
      <c r="E2716" s="226"/>
      <c r="F2716" s="228"/>
      <c r="G2716" s="228"/>
      <c r="H2716" s="228"/>
      <c r="I2716" s="228"/>
    </row>
    <row r="2717">
      <c r="A2717" s="228"/>
      <c r="B2717" s="229"/>
      <c r="C2717" s="228"/>
      <c r="D2717" s="228"/>
      <c r="E2717" s="226"/>
      <c r="F2717" s="228"/>
      <c r="G2717" s="228"/>
      <c r="H2717" s="228"/>
      <c r="I2717" s="228"/>
    </row>
    <row r="2718">
      <c r="A2718" s="228"/>
      <c r="B2718" s="229"/>
      <c r="C2718" s="228"/>
      <c r="D2718" s="228"/>
      <c r="E2718" s="226"/>
      <c r="F2718" s="228"/>
      <c r="G2718" s="228"/>
      <c r="H2718" s="228"/>
      <c r="I2718" s="228"/>
    </row>
    <row r="2719">
      <c r="A2719" s="228"/>
      <c r="B2719" s="229"/>
      <c r="C2719" s="228"/>
      <c r="D2719" s="228"/>
      <c r="E2719" s="226"/>
      <c r="F2719" s="228"/>
      <c r="G2719" s="228"/>
      <c r="H2719" s="228"/>
      <c r="I2719" s="228"/>
    </row>
    <row r="2720">
      <c r="A2720" s="228"/>
      <c r="B2720" s="229"/>
      <c r="C2720" s="228"/>
      <c r="D2720" s="228"/>
      <c r="E2720" s="226"/>
      <c r="F2720" s="228"/>
      <c r="G2720" s="228"/>
      <c r="H2720" s="228"/>
      <c r="I2720" s="228"/>
    </row>
    <row r="2721">
      <c r="A2721" s="228"/>
      <c r="B2721" s="229"/>
      <c r="C2721" s="228"/>
      <c r="D2721" s="228"/>
      <c r="E2721" s="226"/>
      <c r="F2721" s="228"/>
      <c r="G2721" s="228"/>
      <c r="H2721" s="228"/>
      <c r="I2721" s="228"/>
    </row>
    <row r="2722">
      <c r="A2722" s="228"/>
      <c r="B2722" s="229"/>
      <c r="C2722" s="228"/>
      <c r="D2722" s="228"/>
      <c r="E2722" s="226"/>
      <c r="F2722" s="228"/>
      <c r="G2722" s="228"/>
      <c r="H2722" s="228"/>
      <c r="I2722" s="228"/>
    </row>
    <row r="2723">
      <c r="A2723" s="228"/>
      <c r="B2723" s="229"/>
      <c r="C2723" s="228"/>
      <c r="D2723" s="228"/>
      <c r="E2723" s="226"/>
      <c r="F2723" s="228"/>
      <c r="G2723" s="228"/>
      <c r="H2723" s="228"/>
      <c r="I2723" s="228"/>
    </row>
    <row r="2724">
      <c r="A2724" s="228"/>
      <c r="B2724" s="229"/>
      <c r="C2724" s="228"/>
      <c r="D2724" s="228"/>
      <c r="E2724" s="226"/>
      <c r="F2724" s="228"/>
      <c r="G2724" s="228"/>
      <c r="H2724" s="228"/>
      <c r="I2724" s="228"/>
    </row>
    <row r="2725">
      <c r="A2725" s="228"/>
      <c r="B2725" s="229"/>
      <c r="C2725" s="228"/>
      <c r="D2725" s="228"/>
      <c r="E2725" s="226"/>
      <c r="F2725" s="228"/>
      <c r="G2725" s="228"/>
      <c r="H2725" s="228"/>
      <c r="I2725" s="228"/>
    </row>
    <row r="2726">
      <c r="A2726" s="228"/>
      <c r="B2726" s="229"/>
      <c r="C2726" s="228"/>
      <c r="D2726" s="228"/>
      <c r="E2726" s="226"/>
      <c r="F2726" s="228"/>
      <c r="G2726" s="228"/>
      <c r="H2726" s="228"/>
      <c r="I2726" s="228"/>
    </row>
    <row r="2727">
      <c r="A2727" s="228"/>
      <c r="B2727" s="229"/>
      <c r="C2727" s="228"/>
      <c r="D2727" s="228"/>
      <c r="E2727" s="226"/>
      <c r="F2727" s="228"/>
      <c r="G2727" s="228"/>
      <c r="H2727" s="228"/>
      <c r="I2727" s="228"/>
    </row>
    <row r="2728">
      <c r="A2728" s="228"/>
      <c r="B2728" s="229"/>
      <c r="C2728" s="228"/>
      <c r="D2728" s="228"/>
      <c r="E2728" s="226"/>
      <c r="F2728" s="228"/>
      <c r="G2728" s="228"/>
      <c r="H2728" s="228"/>
      <c r="I2728" s="228"/>
    </row>
    <row r="2729">
      <c r="A2729" s="228"/>
      <c r="B2729" s="229"/>
      <c r="C2729" s="228"/>
      <c r="D2729" s="228"/>
      <c r="E2729" s="226"/>
      <c r="F2729" s="228"/>
      <c r="G2729" s="228"/>
      <c r="H2729" s="228"/>
      <c r="I2729" s="228"/>
    </row>
    <row r="2730">
      <c r="A2730" s="228"/>
      <c r="B2730" s="229"/>
      <c r="C2730" s="228"/>
      <c r="D2730" s="228"/>
      <c r="E2730" s="226"/>
      <c r="F2730" s="228"/>
      <c r="G2730" s="228"/>
      <c r="H2730" s="228"/>
      <c r="I2730" s="228"/>
    </row>
    <row r="2731">
      <c r="A2731" s="228"/>
      <c r="B2731" s="229"/>
      <c r="C2731" s="228"/>
      <c r="D2731" s="228"/>
      <c r="E2731" s="226"/>
      <c r="F2731" s="228"/>
      <c r="G2731" s="228"/>
      <c r="H2731" s="228"/>
      <c r="I2731" s="228"/>
    </row>
    <row r="2732">
      <c r="A2732" s="228"/>
      <c r="B2732" s="229"/>
      <c r="C2732" s="228"/>
      <c r="D2732" s="228"/>
      <c r="E2732" s="226"/>
      <c r="F2732" s="228"/>
      <c r="G2732" s="228"/>
      <c r="H2732" s="228"/>
      <c r="I2732" s="228"/>
    </row>
    <row r="2733">
      <c r="A2733" s="228"/>
      <c r="B2733" s="229"/>
      <c r="C2733" s="228"/>
      <c r="D2733" s="228"/>
      <c r="E2733" s="226"/>
      <c r="F2733" s="228"/>
      <c r="G2733" s="228"/>
      <c r="H2733" s="228"/>
      <c r="I2733" s="228"/>
    </row>
    <row r="2734">
      <c r="A2734" s="228"/>
      <c r="B2734" s="229"/>
      <c r="C2734" s="228"/>
      <c r="D2734" s="228"/>
      <c r="E2734" s="226"/>
      <c r="F2734" s="228"/>
      <c r="G2734" s="228"/>
      <c r="H2734" s="228"/>
      <c r="I2734" s="228"/>
    </row>
    <row r="2735">
      <c r="A2735" s="228"/>
      <c r="B2735" s="229"/>
      <c r="C2735" s="228"/>
      <c r="D2735" s="228"/>
      <c r="E2735" s="226"/>
      <c r="F2735" s="228"/>
      <c r="G2735" s="228"/>
      <c r="H2735" s="228"/>
      <c r="I2735" s="228"/>
    </row>
    <row r="2736">
      <c r="A2736" s="228"/>
      <c r="B2736" s="229"/>
      <c r="C2736" s="228"/>
      <c r="D2736" s="228"/>
      <c r="E2736" s="226"/>
      <c r="F2736" s="228"/>
      <c r="G2736" s="228"/>
      <c r="H2736" s="228"/>
      <c r="I2736" s="228"/>
    </row>
    <row r="2737">
      <c r="A2737" s="228"/>
      <c r="B2737" s="229"/>
      <c r="C2737" s="228"/>
      <c r="D2737" s="228"/>
      <c r="E2737" s="226"/>
      <c r="F2737" s="228"/>
      <c r="G2737" s="228"/>
      <c r="H2737" s="228"/>
      <c r="I2737" s="228"/>
    </row>
    <row r="2738">
      <c r="A2738" s="228"/>
      <c r="B2738" s="229"/>
      <c r="C2738" s="228"/>
      <c r="D2738" s="228"/>
      <c r="E2738" s="226"/>
      <c r="F2738" s="228"/>
      <c r="G2738" s="228"/>
      <c r="H2738" s="228"/>
      <c r="I2738" s="228"/>
    </row>
    <row r="2739">
      <c r="A2739" s="228"/>
      <c r="B2739" s="229"/>
      <c r="C2739" s="228"/>
      <c r="D2739" s="228"/>
      <c r="E2739" s="226"/>
      <c r="F2739" s="228"/>
      <c r="G2739" s="228"/>
      <c r="H2739" s="228"/>
      <c r="I2739" s="228"/>
    </row>
    <row r="2740">
      <c r="A2740" s="228"/>
      <c r="B2740" s="229"/>
      <c r="C2740" s="228"/>
      <c r="D2740" s="228"/>
      <c r="E2740" s="226"/>
      <c r="F2740" s="228"/>
      <c r="G2740" s="228"/>
      <c r="H2740" s="228"/>
      <c r="I2740" s="228"/>
    </row>
    <row r="2741">
      <c r="A2741" s="228"/>
      <c r="B2741" s="229"/>
      <c r="C2741" s="228"/>
      <c r="D2741" s="228"/>
      <c r="E2741" s="226"/>
      <c r="F2741" s="228"/>
      <c r="G2741" s="228"/>
      <c r="H2741" s="228"/>
      <c r="I2741" s="228"/>
    </row>
    <row r="2742">
      <c r="A2742" s="228"/>
      <c r="B2742" s="229"/>
      <c r="C2742" s="228"/>
      <c r="D2742" s="228"/>
      <c r="E2742" s="226"/>
      <c r="F2742" s="228"/>
      <c r="G2742" s="228"/>
      <c r="H2742" s="228"/>
      <c r="I2742" s="228"/>
    </row>
    <row r="2743">
      <c r="A2743" s="228"/>
      <c r="B2743" s="229"/>
      <c r="C2743" s="228"/>
      <c r="D2743" s="228"/>
      <c r="E2743" s="226"/>
      <c r="F2743" s="228"/>
      <c r="G2743" s="228"/>
      <c r="H2743" s="228"/>
      <c r="I2743" s="228"/>
    </row>
    <row r="2744">
      <c r="A2744" s="228"/>
      <c r="B2744" s="229"/>
      <c r="C2744" s="228"/>
      <c r="D2744" s="228"/>
      <c r="E2744" s="226"/>
      <c r="F2744" s="228"/>
      <c r="G2744" s="228"/>
      <c r="H2744" s="228"/>
      <c r="I2744" s="228"/>
    </row>
    <row r="2745">
      <c r="A2745" s="228"/>
      <c r="B2745" s="229"/>
      <c r="C2745" s="228"/>
      <c r="D2745" s="228"/>
      <c r="E2745" s="226"/>
      <c r="F2745" s="228"/>
      <c r="G2745" s="228"/>
      <c r="H2745" s="228"/>
      <c r="I2745" s="228"/>
    </row>
    <row r="2746">
      <c r="A2746" s="228"/>
      <c r="B2746" s="229"/>
      <c r="C2746" s="228"/>
      <c r="D2746" s="228"/>
      <c r="E2746" s="226"/>
      <c r="F2746" s="228"/>
      <c r="G2746" s="228"/>
      <c r="H2746" s="228"/>
      <c r="I2746" s="228"/>
    </row>
    <row r="2747">
      <c r="A2747" s="228"/>
      <c r="B2747" s="229"/>
      <c r="C2747" s="228"/>
      <c r="D2747" s="228"/>
      <c r="E2747" s="226"/>
      <c r="F2747" s="228"/>
      <c r="G2747" s="228"/>
      <c r="H2747" s="228"/>
      <c r="I2747" s="228"/>
    </row>
    <row r="2748">
      <c r="A2748" s="228"/>
      <c r="B2748" s="229"/>
      <c r="C2748" s="228"/>
      <c r="D2748" s="228"/>
      <c r="E2748" s="226"/>
      <c r="F2748" s="228"/>
      <c r="G2748" s="228"/>
      <c r="H2748" s="228"/>
      <c r="I2748" s="228"/>
    </row>
    <row r="2749">
      <c r="A2749" s="228"/>
      <c r="B2749" s="229"/>
      <c r="C2749" s="228"/>
      <c r="D2749" s="228"/>
      <c r="E2749" s="226"/>
      <c r="F2749" s="228"/>
      <c r="G2749" s="228"/>
      <c r="H2749" s="228"/>
      <c r="I2749" s="228"/>
    </row>
    <row r="2750">
      <c r="A2750" s="228"/>
      <c r="B2750" s="229"/>
      <c r="C2750" s="228"/>
      <c r="D2750" s="228"/>
      <c r="E2750" s="226"/>
      <c r="F2750" s="228"/>
      <c r="G2750" s="228"/>
      <c r="H2750" s="228"/>
      <c r="I2750" s="228"/>
    </row>
    <row r="2751">
      <c r="A2751" s="228"/>
      <c r="B2751" s="229"/>
      <c r="C2751" s="228"/>
      <c r="D2751" s="228"/>
      <c r="E2751" s="226"/>
      <c r="F2751" s="228"/>
      <c r="G2751" s="228"/>
      <c r="H2751" s="228"/>
      <c r="I2751" s="228"/>
    </row>
    <row r="2752">
      <c r="A2752" s="228"/>
      <c r="B2752" s="229"/>
      <c r="C2752" s="228"/>
      <c r="D2752" s="228"/>
      <c r="E2752" s="226"/>
      <c r="F2752" s="228"/>
      <c r="G2752" s="228"/>
      <c r="H2752" s="228"/>
      <c r="I2752" s="228"/>
    </row>
    <row r="2753">
      <c r="A2753" s="228"/>
      <c r="B2753" s="229"/>
      <c r="C2753" s="228"/>
      <c r="D2753" s="228"/>
      <c r="E2753" s="226"/>
      <c r="F2753" s="228"/>
      <c r="G2753" s="228"/>
      <c r="H2753" s="228"/>
      <c r="I2753" s="228"/>
    </row>
    <row r="2754">
      <c r="A2754" s="228"/>
      <c r="B2754" s="229"/>
      <c r="C2754" s="228"/>
      <c r="D2754" s="228"/>
      <c r="E2754" s="226"/>
      <c r="F2754" s="228"/>
      <c r="G2754" s="228"/>
      <c r="H2754" s="228"/>
      <c r="I2754" s="228"/>
    </row>
    <row r="2755">
      <c r="A2755" s="228"/>
      <c r="B2755" s="229"/>
      <c r="C2755" s="228"/>
      <c r="D2755" s="228"/>
      <c r="E2755" s="226"/>
      <c r="F2755" s="228"/>
      <c r="G2755" s="228"/>
      <c r="H2755" s="228"/>
      <c r="I2755" s="228"/>
    </row>
    <row r="2756">
      <c r="A2756" s="228"/>
      <c r="B2756" s="229"/>
      <c r="C2756" s="228"/>
      <c r="D2756" s="228"/>
      <c r="E2756" s="226"/>
      <c r="F2756" s="228"/>
      <c r="G2756" s="228"/>
      <c r="H2756" s="228"/>
      <c r="I2756" s="228"/>
    </row>
    <row r="2757">
      <c r="A2757" s="228"/>
      <c r="B2757" s="229"/>
      <c r="C2757" s="228"/>
      <c r="D2757" s="228"/>
      <c r="E2757" s="226"/>
      <c r="F2757" s="228"/>
      <c r="G2757" s="228"/>
      <c r="H2757" s="228"/>
      <c r="I2757" s="228"/>
    </row>
    <row r="2758">
      <c r="A2758" s="228"/>
      <c r="B2758" s="229"/>
      <c r="C2758" s="228"/>
      <c r="D2758" s="228"/>
      <c r="E2758" s="226"/>
      <c r="F2758" s="228"/>
      <c r="G2758" s="228"/>
      <c r="H2758" s="228"/>
      <c r="I2758" s="228"/>
    </row>
    <row r="2759">
      <c r="A2759" s="228"/>
      <c r="B2759" s="229"/>
      <c r="C2759" s="228"/>
      <c r="D2759" s="228"/>
      <c r="E2759" s="226"/>
      <c r="F2759" s="228"/>
      <c r="G2759" s="228"/>
      <c r="H2759" s="228"/>
      <c r="I2759" s="228"/>
    </row>
    <row r="2760">
      <c r="A2760" s="228"/>
      <c r="B2760" s="229"/>
      <c r="C2760" s="228"/>
      <c r="D2760" s="228"/>
      <c r="E2760" s="226"/>
      <c r="F2760" s="228"/>
      <c r="G2760" s="228"/>
      <c r="H2760" s="228"/>
      <c r="I2760" s="228"/>
    </row>
    <row r="2761">
      <c r="A2761" s="228"/>
      <c r="B2761" s="229"/>
      <c r="C2761" s="228"/>
      <c r="D2761" s="228"/>
      <c r="E2761" s="226"/>
      <c r="F2761" s="228"/>
      <c r="G2761" s="228"/>
      <c r="H2761" s="228"/>
      <c r="I2761" s="228"/>
    </row>
    <row r="2762">
      <c r="A2762" s="228"/>
      <c r="B2762" s="229"/>
      <c r="C2762" s="228"/>
      <c r="D2762" s="228"/>
      <c r="E2762" s="226"/>
      <c r="F2762" s="228"/>
      <c r="G2762" s="228"/>
      <c r="H2762" s="228"/>
      <c r="I2762" s="228"/>
    </row>
    <row r="2763">
      <c r="A2763" s="228"/>
      <c r="B2763" s="229"/>
      <c r="C2763" s="228"/>
      <c r="D2763" s="228"/>
      <c r="E2763" s="226"/>
      <c r="F2763" s="228"/>
      <c r="G2763" s="228"/>
      <c r="H2763" s="228"/>
      <c r="I2763" s="228"/>
    </row>
    <row r="2764">
      <c r="A2764" s="228"/>
      <c r="B2764" s="229"/>
      <c r="C2764" s="228"/>
      <c r="D2764" s="228"/>
      <c r="E2764" s="226"/>
      <c r="F2764" s="228"/>
      <c r="G2764" s="228"/>
      <c r="H2764" s="228"/>
      <c r="I2764" s="228"/>
    </row>
    <row r="2765">
      <c r="A2765" s="228"/>
      <c r="B2765" s="229"/>
      <c r="C2765" s="228"/>
      <c r="D2765" s="228"/>
      <c r="E2765" s="226"/>
      <c r="F2765" s="228"/>
      <c r="G2765" s="228"/>
      <c r="H2765" s="228"/>
      <c r="I2765" s="228"/>
    </row>
    <row r="2766">
      <c r="A2766" s="228"/>
      <c r="B2766" s="229"/>
      <c r="C2766" s="228"/>
      <c r="D2766" s="228"/>
      <c r="E2766" s="226"/>
      <c r="F2766" s="228"/>
      <c r="G2766" s="228"/>
      <c r="H2766" s="228"/>
      <c r="I2766" s="228"/>
    </row>
    <row r="2767">
      <c r="A2767" s="228"/>
      <c r="B2767" s="229"/>
      <c r="C2767" s="228"/>
      <c r="D2767" s="228"/>
      <c r="E2767" s="226"/>
      <c r="F2767" s="228"/>
      <c r="G2767" s="228"/>
      <c r="H2767" s="228"/>
      <c r="I2767" s="228"/>
    </row>
    <row r="2768">
      <c r="A2768" s="228"/>
      <c r="B2768" s="229"/>
      <c r="C2768" s="228"/>
      <c r="D2768" s="228"/>
      <c r="E2768" s="226"/>
      <c r="F2768" s="228"/>
      <c r="G2768" s="228"/>
      <c r="H2768" s="228"/>
      <c r="I2768" s="228"/>
    </row>
    <row r="2769">
      <c r="A2769" s="228"/>
      <c r="B2769" s="229"/>
      <c r="C2769" s="228"/>
      <c r="D2769" s="228"/>
      <c r="E2769" s="226"/>
      <c r="F2769" s="228"/>
      <c r="G2769" s="228"/>
      <c r="H2769" s="228"/>
      <c r="I2769" s="228"/>
    </row>
    <row r="2770">
      <c r="A2770" s="228"/>
      <c r="B2770" s="229"/>
      <c r="C2770" s="228"/>
      <c r="D2770" s="228"/>
      <c r="E2770" s="226"/>
      <c r="F2770" s="228"/>
      <c r="G2770" s="228"/>
      <c r="H2770" s="228"/>
      <c r="I2770" s="228"/>
    </row>
    <row r="2771">
      <c r="A2771" s="228"/>
      <c r="B2771" s="229"/>
      <c r="C2771" s="228"/>
      <c r="D2771" s="228"/>
      <c r="E2771" s="226"/>
      <c r="F2771" s="228"/>
      <c r="G2771" s="228"/>
      <c r="H2771" s="228"/>
      <c r="I2771" s="228"/>
    </row>
    <row r="2772">
      <c r="A2772" s="228"/>
      <c r="B2772" s="229"/>
      <c r="C2772" s="228"/>
      <c r="D2772" s="228"/>
      <c r="E2772" s="226"/>
      <c r="F2772" s="228"/>
      <c r="G2772" s="228"/>
      <c r="H2772" s="228"/>
      <c r="I2772" s="228"/>
    </row>
    <row r="2773">
      <c r="A2773" s="228"/>
      <c r="B2773" s="229"/>
      <c r="C2773" s="228"/>
      <c r="D2773" s="228"/>
      <c r="E2773" s="226"/>
      <c r="F2773" s="228"/>
      <c r="G2773" s="228"/>
      <c r="H2773" s="228"/>
      <c r="I2773" s="228"/>
    </row>
    <row r="2774">
      <c r="A2774" s="228"/>
      <c r="B2774" s="229"/>
      <c r="C2774" s="228"/>
      <c r="D2774" s="228"/>
      <c r="E2774" s="226"/>
      <c r="F2774" s="228"/>
      <c r="G2774" s="228"/>
      <c r="H2774" s="228"/>
      <c r="I2774" s="228"/>
    </row>
    <row r="2775">
      <c r="A2775" s="228"/>
      <c r="B2775" s="229"/>
      <c r="C2775" s="228"/>
      <c r="D2775" s="228"/>
      <c r="E2775" s="226"/>
      <c r="F2775" s="228"/>
      <c r="G2775" s="228"/>
      <c r="H2775" s="228"/>
      <c r="I2775" s="228"/>
    </row>
    <row r="2776">
      <c r="A2776" s="228"/>
      <c r="B2776" s="229"/>
      <c r="C2776" s="228"/>
      <c r="D2776" s="228"/>
      <c r="E2776" s="226"/>
      <c r="F2776" s="228"/>
      <c r="G2776" s="228"/>
      <c r="H2776" s="228"/>
      <c r="I2776" s="228"/>
    </row>
    <row r="2777">
      <c r="A2777" s="228"/>
      <c r="B2777" s="229"/>
      <c r="C2777" s="228"/>
      <c r="D2777" s="228"/>
      <c r="E2777" s="226"/>
      <c r="F2777" s="228"/>
      <c r="G2777" s="228"/>
      <c r="H2777" s="228"/>
      <c r="I2777" s="228"/>
    </row>
    <row r="2778">
      <c r="A2778" s="228"/>
      <c r="B2778" s="229"/>
      <c r="C2778" s="228"/>
      <c r="D2778" s="228"/>
      <c r="E2778" s="226"/>
      <c r="F2778" s="228"/>
      <c r="G2778" s="228"/>
      <c r="H2778" s="228"/>
      <c r="I2778" s="228"/>
    </row>
    <row r="2779">
      <c r="A2779" s="228"/>
      <c r="B2779" s="229"/>
      <c r="C2779" s="228"/>
      <c r="D2779" s="228"/>
      <c r="E2779" s="226"/>
      <c r="F2779" s="228"/>
      <c r="G2779" s="228"/>
      <c r="H2779" s="228"/>
      <c r="I2779" s="228"/>
    </row>
    <row r="2780">
      <c r="A2780" s="228"/>
      <c r="B2780" s="229"/>
      <c r="C2780" s="228"/>
      <c r="D2780" s="228"/>
      <c r="E2780" s="226"/>
      <c r="F2780" s="228"/>
      <c r="G2780" s="228"/>
      <c r="H2780" s="228"/>
      <c r="I2780" s="228"/>
    </row>
    <row r="2781">
      <c r="A2781" s="228"/>
      <c r="B2781" s="229"/>
      <c r="C2781" s="228"/>
      <c r="D2781" s="228"/>
      <c r="E2781" s="226"/>
      <c r="F2781" s="228"/>
      <c r="G2781" s="228"/>
      <c r="H2781" s="228"/>
      <c r="I2781" s="228"/>
    </row>
    <row r="2782">
      <c r="A2782" s="228"/>
      <c r="B2782" s="229"/>
      <c r="C2782" s="228"/>
      <c r="D2782" s="228"/>
      <c r="E2782" s="226"/>
      <c r="F2782" s="228"/>
      <c r="G2782" s="228"/>
      <c r="H2782" s="228"/>
      <c r="I2782" s="228"/>
    </row>
    <row r="2783">
      <c r="A2783" s="228"/>
      <c r="B2783" s="229"/>
      <c r="C2783" s="228"/>
      <c r="D2783" s="228"/>
      <c r="E2783" s="226"/>
      <c r="F2783" s="228"/>
      <c r="G2783" s="228"/>
      <c r="H2783" s="228"/>
      <c r="I2783" s="228"/>
    </row>
    <row r="2784">
      <c r="A2784" s="228"/>
      <c r="B2784" s="229"/>
      <c r="C2784" s="228"/>
      <c r="D2784" s="228"/>
      <c r="E2784" s="226"/>
      <c r="F2784" s="228"/>
      <c r="G2784" s="228"/>
      <c r="H2784" s="228"/>
      <c r="I2784" s="228"/>
    </row>
    <row r="2785">
      <c r="A2785" s="228"/>
      <c r="B2785" s="229"/>
      <c r="C2785" s="228"/>
      <c r="D2785" s="228"/>
      <c r="E2785" s="226"/>
      <c r="F2785" s="228"/>
      <c r="G2785" s="228"/>
      <c r="H2785" s="228"/>
      <c r="I2785" s="228"/>
    </row>
    <row r="2786">
      <c r="A2786" s="228"/>
      <c r="B2786" s="229"/>
      <c r="C2786" s="228"/>
      <c r="D2786" s="228"/>
      <c r="E2786" s="226"/>
      <c r="F2786" s="228"/>
      <c r="G2786" s="228"/>
      <c r="H2786" s="228"/>
      <c r="I2786" s="228"/>
    </row>
    <row r="2787">
      <c r="A2787" s="228"/>
      <c r="B2787" s="229"/>
      <c r="C2787" s="228"/>
      <c r="D2787" s="228"/>
      <c r="E2787" s="226"/>
      <c r="F2787" s="228"/>
      <c r="G2787" s="228"/>
      <c r="H2787" s="228"/>
      <c r="I2787" s="228"/>
    </row>
    <row r="2788">
      <c r="A2788" s="228"/>
      <c r="B2788" s="229"/>
      <c r="C2788" s="228"/>
      <c r="D2788" s="228"/>
      <c r="E2788" s="226"/>
      <c r="F2788" s="228"/>
      <c r="G2788" s="228"/>
      <c r="H2788" s="228"/>
      <c r="I2788" s="228"/>
    </row>
    <row r="2789">
      <c r="A2789" s="228"/>
      <c r="B2789" s="229"/>
      <c r="C2789" s="228"/>
      <c r="D2789" s="228"/>
      <c r="E2789" s="226"/>
      <c r="F2789" s="228"/>
      <c r="G2789" s="228"/>
      <c r="H2789" s="228"/>
      <c r="I2789" s="228"/>
    </row>
    <row r="2790">
      <c r="A2790" s="228"/>
      <c r="B2790" s="229"/>
      <c r="C2790" s="228"/>
      <c r="D2790" s="228"/>
      <c r="E2790" s="226"/>
      <c r="F2790" s="228"/>
      <c r="G2790" s="228"/>
      <c r="H2790" s="228"/>
      <c r="I2790" s="228"/>
    </row>
    <row r="2791">
      <c r="A2791" s="228"/>
      <c r="B2791" s="229"/>
      <c r="C2791" s="228"/>
      <c r="D2791" s="228"/>
      <c r="E2791" s="226"/>
      <c r="F2791" s="228"/>
      <c r="G2791" s="228"/>
      <c r="H2791" s="228"/>
      <c r="I2791" s="228"/>
    </row>
    <row r="2792">
      <c r="A2792" s="228"/>
      <c r="B2792" s="229"/>
      <c r="C2792" s="228"/>
      <c r="D2792" s="228"/>
      <c r="E2792" s="226"/>
      <c r="F2792" s="228"/>
      <c r="G2792" s="228"/>
      <c r="H2792" s="228"/>
      <c r="I2792" s="228"/>
    </row>
    <row r="2793">
      <c r="A2793" s="228"/>
      <c r="B2793" s="229"/>
      <c r="C2793" s="228"/>
      <c r="D2793" s="228"/>
      <c r="E2793" s="226"/>
      <c r="F2793" s="228"/>
      <c r="G2793" s="228"/>
      <c r="H2793" s="228"/>
      <c r="I2793" s="228"/>
    </row>
    <row r="2794">
      <c r="A2794" s="228"/>
      <c r="B2794" s="229"/>
      <c r="C2794" s="228"/>
      <c r="D2794" s="228"/>
      <c r="E2794" s="226"/>
      <c r="F2794" s="228"/>
      <c r="G2794" s="228"/>
      <c r="H2794" s="228"/>
      <c r="I2794" s="228"/>
    </row>
    <row r="2795">
      <c r="A2795" s="228"/>
      <c r="B2795" s="229"/>
      <c r="C2795" s="228"/>
      <c r="D2795" s="228"/>
      <c r="E2795" s="226"/>
      <c r="F2795" s="228"/>
      <c r="G2795" s="228"/>
      <c r="H2795" s="228"/>
      <c r="I2795" s="228"/>
    </row>
    <row r="2796">
      <c r="A2796" s="228"/>
      <c r="B2796" s="229"/>
      <c r="C2796" s="228"/>
      <c r="D2796" s="228"/>
      <c r="E2796" s="226"/>
      <c r="F2796" s="228"/>
      <c r="G2796" s="228"/>
      <c r="H2796" s="228"/>
      <c r="I2796" s="228"/>
    </row>
    <row r="2797">
      <c r="A2797" s="228"/>
      <c r="B2797" s="229"/>
      <c r="C2797" s="228"/>
      <c r="D2797" s="228"/>
      <c r="E2797" s="226"/>
      <c r="F2797" s="228"/>
      <c r="G2797" s="228"/>
      <c r="H2797" s="228"/>
      <c r="I2797" s="228"/>
    </row>
    <row r="2798">
      <c r="A2798" s="228"/>
      <c r="B2798" s="229"/>
      <c r="C2798" s="228"/>
      <c r="D2798" s="228"/>
      <c r="E2798" s="226"/>
      <c r="F2798" s="228"/>
      <c r="G2798" s="228"/>
      <c r="H2798" s="228"/>
      <c r="I2798" s="228"/>
    </row>
    <row r="2799">
      <c r="A2799" s="228"/>
      <c r="B2799" s="229"/>
      <c r="C2799" s="228"/>
      <c r="D2799" s="228"/>
      <c r="E2799" s="226"/>
      <c r="F2799" s="228"/>
      <c r="G2799" s="228"/>
      <c r="H2799" s="228"/>
      <c r="I2799" s="228"/>
    </row>
    <row r="2800">
      <c r="A2800" s="228"/>
      <c r="B2800" s="229"/>
      <c r="C2800" s="228"/>
      <c r="D2800" s="228"/>
      <c r="E2800" s="226"/>
      <c r="F2800" s="228"/>
      <c r="G2800" s="228"/>
      <c r="H2800" s="228"/>
      <c r="I2800" s="228"/>
    </row>
    <row r="2801">
      <c r="A2801" s="228"/>
      <c r="B2801" s="229"/>
      <c r="C2801" s="228"/>
      <c r="D2801" s="228"/>
      <c r="E2801" s="226"/>
      <c r="F2801" s="228"/>
      <c r="G2801" s="228"/>
      <c r="H2801" s="228"/>
      <c r="I2801" s="228"/>
    </row>
    <row r="2802">
      <c r="A2802" s="228"/>
      <c r="B2802" s="229"/>
      <c r="C2802" s="228"/>
      <c r="D2802" s="228"/>
      <c r="E2802" s="226"/>
      <c r="F2802" s="228"/>
      <c r="G2802" s="228"/>
      <c r="H2802" s="228"/>
      <c r="I2802" s="228"/>
    </row>
    <row r="2803">
      <c r="A2803" s="228"/>
      <c r="B2803" s="229"/>
      <c r="C2803" s="228"/>
      <c r="D2803" s="228"/>
      <c r="E2803" s="226"/>
      <c r="F2803" s="228"/>
      <c r="G2803" s="228"/>
      <c r="H2803" s="228"/>
      <c r="I2803" s="228"/>
    </row>
    <row r="2804">
      <c r="A2804" s="228"/>
      <c r="B2804" s="229"/>
      <c r="C2804" s="228"/>
      <c r="D2804" s="228"/>
      <c r="E2804" s="226"/>
      <c r="F2804" s="228"/>
      <c r="G2804" s="228"/>
      <c r="H2804" s="228"/>
      <c r="I2804" s="228"/>
    </row>
    <row r="2805">
      <c r="A2805" s="228"/>
      <c r="B2805" s="229"/>
      <c r="C2805" s="228"/>
      <c r="D2805" s="228"/>
      <c r="E2805" s="226"/>
      <c r="F2805" s="228"/>
      <c r="G2805" s="228"/>
      <c r="H2805" s="228"/>
      <c r="I2805" s="228"/>
    </row>
    <row r="2806">
      <c r="A2806" s="228"/>
      <c r="B2806" s="229"/>
      <c r="C2806" s="228"/>
      <c r="D2806" s="228"/>
      <c r="E2806" s="226"/>
      <c r="F2806" s="228"/>
      <c r="G2806" s="228"/>
      <c r="H2806" s="228"/>
      <c r="I2806" s="228"/>
    </row>
    <row r="2807">
      <c r="A2807" s="228"/>
      <c r="B2807" s="229"/>
      <c r="C2807" s="228"/>
      <c r="D2807" s="228"/>
      <c r="E2807" s="226"/>
      <c r="F2807" s="228"/>
      <c r="G2807" s="228"/>
      <c r="H2807" s="228"/>
      <c r="I2807" s="228"/>
    </row>
    <row r="2808">
      <c r="A2808" s="228"/>
      <c r="B2808" s="229"/>
      <c r="C2808" s="228"/>
      <c r="D2808" s="228"/>
      <c r="E2808" s="226"/>
      <c r="F2808" s="228"/>
      <c r="G2808" s="228"/>
      <c r="H2808" s="228"/>
      <c r="I2808" s="228"/>
    </row>
    <row r="2809">
      <c r="A2809" s="228"/>
      <c r="B2809" s="229"/>
      <c r="C2809" s="228"/>
      <c r="D2809" s="228"/>
      <c r="E2809" s="226"/>
      <c r="F2809" s="228"/>
      <c r="G2809" s="228"/>
      <c r="H2809" s="228"/>
      <c r="I2809" s="228"/>
    </row>
    <row r="2810">
      <c r="A2810" s="228"/>
      <c r="B2810" s="229"/>
      <c r="C2810" s="228"/>
      <c r="D2810" s="228"/>
      <c r="E2810" s="226"/>
      <c r="F2810" s="228"/>
      <c r="G2810" s="228"/>
      <c r="H2810" s="228"/>
      <c r="I2810" s="228"/>
    </row>
    <row r="2811">
      <c r="A2811" s="228"/>
      <c r="B2811" s="229"/>
      <c r="C2811" s="228"/>
      <c r="D2811" s="228"/>
      <c r="E2811" s="226"/>
      <c r="F2811" s="228"/>
      <c r="G2811" s="228"/>
      <c r="H2811" s="228"/>
      <c r="I2811" s="228"/>
    </row>
    <row r="2812">
      <c r="A2812" s="228"/>
      <c r="B2812" s="229"/>
      <c r="C2812" s="228"/>
      <c r="D2812" s="228"/>
      <c r="E2812" s="226"/>
      <c r="F2812" s="228"/>
      <c r="G2812" s="228"/>
      <c r="H2812" s="228"/>
      <c r="I2812" s="228"/>
    </row>
    <row r="2813">
      <c r="A2813" s="228"/>
      <c r="B2813" s="229"/>
      <c r="C2813" s="228"/>
      <c r="D2813" s="228"/>
      <c r="E2813" s="226"/>
      <c r="F2813" s="228"/>
      <c r="G2813" s="228"/>
      <c r="H2813" s="228"/>
      <c r="I2813" s="228"/>
    </row>
    <row r="2814">
      <c r="A2814" s="228"/>
      <c r="B2814" s="229"/>
      <c r="C2814" s="228"/>
      <c r="D2814" s="228"/>
      <c r="E2814" s="226"/>
      <c r="F2814" s="228"/>
      <c r="G2814" s="228"/>
      <c r="H2814" s="228"/>
      <c r="I2814" s="228"/>
    </row>
    <row r="2815">
      <c r="A2815" s="228"/>
      <c r="B2815" s="229"/>
      <c r="C2815" s="228"/>
      <c r="D2815" s="228"/>
      <c r="E2815" s="226"/>
      <c r="F2815" s="228"/>
      <c r="G2815" s="228"/>
      <c r="H2815" s="228"/>
      <c r="I2815" s="228"/>
    </row>
    <row r="2816">
      <c r="A2816" s="228"/>
      <c r="B2816" s="229"/>
      <c r="C2816" s="228"/>
      <c r="D2816" s="228"/>
      <c r="E2816" s="226"/>
      <c r="F2816" s="228"/>
      <c r="G2816" s="228"/>
      <c r="H2816" s="228"/>
      <c r="I2816" s="228"/>
    </row>
    <row r="2817">
      <c r="A2817" s="228"/>
      <c r="B2817" s="229"/>
      <c r="C2817" s="228"/>
      <c r="D2817" s="228"/>
      <c r="E2817" s="226"/>
      <c r="F2817" s="228"/>
      <c r="G2817" s="228"/>
      <c r="H2817" s="228"/>
      <c r="I2817" s="228"/>
    </row>
    <row r="2818">
      <c r="A2818" s="228"/>
      <c r="B2818" s="229"/>
      <c r="C2818" s="228"/>
      <c r="D2818" s="228"/>
      <c r="E2818" s="226"/>
      <c r="F2818" s="228"/>
      <c r="G2818" s="228"/>
      <c r="H2818" s="228"/>
      <c r="I2818" s="228"/>
    </row>
    <row r="2819">
      <c r="A2819" s="228"/>
      <c r="B2819" s="229"/>
      <c r="C2819" s="228"/>
      <c r="D2819" s="228"/>
      <c r="E2819" s="226"/>
      <c r="F2819" s="228"/>
      <c r="G2819" s="228"/>
      <c r="H2819" s="228"/>
      <c r="I2819" s="228"/>
    </row>
    <row r="2820">
      <c r="A2820" s="228"/>
      <c r="B2820" s="229"/>
      <c r="C2820" s="228"/>
      <c r="D2820" s="228"/>
      <c r="E2820" s="226"/>
      <c r="F2820" s="228"/>
      <c r="G2820" s="228"/>
      <c r="H2820" s="228"/>
      <c r="I2820" s="228"/>
    </row>
    <row r="2821">
      <c r="A2821" s="228"/>
      <c r="B2821" s="229"/>
      <c r="C2821" s="228"/>
      <c r="D2821" s="228"/>
      <c r="E2821" s="226"/>
      <c r="F2821" s="228"/>
      <c r="G2821" s="228"/>
      <c r="H2821" s="228"/>
      <c r="I2821" s="228"/>
    </row>
    <row r="2822">
      <c r="A2822" s="228"/>
      <c r="B2822" s="229"/>
      <c r="C2822" s="228"/>
      <c r="D2822" s="228"/>
      <c r="E2822" s="226"/>
      <c r="F2822" s="228"/>
      <c r="G2822" s="228"/>
      <c r="H2822" s="228"/>
      <c r="I2822" s="228"/>
    </row>
    <row r="2823">
      <c r="A2823" s="228"/>
      <c r="B2823" s="229"/>
      <c r="C2823" s="228"/>
      <c r="D2823" s="228"/>
      <c r="E2823" s="226"/>
      <c r="F2823" s="228"/>
      <c r="G2823" s="228"/>
      <c r="H2823" s="228"/>
      <c r="I2823" s="228"/>
    </row>
    <row r="2824">
      <c r="A2824" s="228"/>
      <c r="B2824" s="229"/>
      <c r="C2824" s="228"/>
      <c r="D2824" s="228"/>
      <c r="E2824" s="226"/>
      <c r="F2824" s="228"/>
      <c r="G2824" s="228"/>
      <c r="H2824" s="228"/>
      <c r="I2824" s="228"/>
    </row>
    <row r="2825">
      <c r="A2825" s="228"/>
      <c r="B2825" s="229"/>
      <c r="C2825" s="228"/>
      <c r="D2825" s="228"/>
      <c r="E2825" s="226"/>
      <c r="F2825" s="228"/>
      <c r="G2825" s="228"/>
      <c r="H2825" s="228"/>
      <c r="I2825" s="228"/>
    </row>
    <row r="2826">
      <c r="A2826" s="228"/>
      <c r="B2826" s="229"/>
      <c r="C2826" s="228"/>
      <c r="D2826" s="228"/>
      <c r="E2826" s="226"/>
      <c r="F2826" s="228"/>
      <c r="G2826" s="228"/>
      <c r="H2826" s="228"/>
      <c r="I2826" s="228"/>
    </row>
    <row r="2827">
      <c r="A2827" s="228"/>
      <c r="B2827" s="229"/>
      <c r="C2827" s="228"/>
      <c r="D2827" s="228"/>
      <c r="E2827" s="226"/>
      <c r="F2827" s="228"/>
      <c r="G2827" s="228"/>
      <c r="H2827" s="228"/>
      <c r="I2827" s="228"/>
    </row>
    <row r="2828">
      <c r="A2828" s="228"/>
      <c r="B2828" s="229"/>
      <c r="C2828" s="228"/>
      <c r="D2828" s="228"/>
      <c r="E2828" s="226"/>
      <c r="F2828" s="228"/>
      <c r="G2828" s="228"/>
      <c r="H2828" s="228"/>
      <c r="I2828" s="228"/>
    </row>
    <row r="2829">
      <c r="A2829" s="228"/>
      <c r="B2829" s="229"/>
      <c r="C2829" s="228"/>
      <c r="D2829" s="228"/>
      <c r="E2829" s="226"/>
      <c r="F2829" s="228"/>
      <c r="G2829" s="228"/>
      <c r="H2829" s="228"/>
      <c r="I2829" s="228"/>
    </row>
    <row r="2830">
      <c r="A2830" s="228"/>
      <c r="B2830" s="229"/>
      <c r="C2830" s="228"/>
      <c r="D2830" s="228"/>
      <c r="E2830" s="226"/>
      <c r="F2830" s="228"/>
      <c r="G2830" s="228"/>
      <c r="H2830" s="228"/>
      <c r="I2830" s="228"/>
    </row>
    <row r="2831">
      <c r="A2831" s="228"/>
      <c r="B2831" s="229"/>
      <c r="C2831" s="228"/>
      <c r="D2831" s="228"/>
      <c r="E2831" s="226"/>
      <c r="F2831" s="228"/>
      <c r="G2831" s="228"/>
      <c r="H2831" s="228"/>
      <c r="I2831" s="228"/>
    </row>
    <row r="2832">
      <c r="A2832" s="228"/>
      <c r="B2832" s="229"/>
      <c r="C2832" s="228"/>
      <c r="D2832" s="228"/>
      <c r="E2832" s="226"/>
      <c r="F2832" s="228"/>
      <c r="G2832" s="228"/>
      <c r="H2832" s="228"/>
      <c r="I2832" s="228"/>
    </row>
    <row r="2833">
      <c r="A2833" s="228"/>
      <c r="B2833" s="229"/>
      <c r="C2833" s="228"/>
      <c r="D2833" s="228"/>
      <c r="E2833" s="226"/>
      <c r="F2833" s="228"/>
      <c r="G2833" s="228"/>
      <c r="H2833" s="228"/>
      <c r="I2833" s="228"/>
    </row>
    <row r="2834">
      <c r="A2834" s="228"/>
      <c r="B2834" s="229"/>
      <c r="C2834" s="228"/>
      <c r="D2834" s="228"/>
      <c r="E2834" s="226"/>
      <c r="F2834" s="228"/>
      <c r="G2834" s="228"/>
      <c r="H2834" s="228"/>
      <c r="I2834" s="228"/>
    </row>
    <row r="2835">
      <c r="A2835" s="228"/>
      <c r="B2835" s="229"/>
      <c r="C2835" s="228"/>
      <c r="D2835" s="228"/>
      <c r="E2835" s="226"/>
      <c r="F2835" s="228"/>
      <c r="G2835" s="228"/>
      <c r="H2835" s="228"/>
      <c r="I2835" s="228"/>
    </row>
    <row r="2836">
      <c r="A2836" s="228"/>
      <c r="B2836" s="229"/>
      <c r="C2836" s="228"/>
      <c r="D2836" s="228"/>
      <c r="E2836" s="226"/>
      <c r="F2836" s="228"/>
      <c r="G2836" s="228"/>
      <c r="H2836" s="228"/>
      <c r="I2836" s="228"/>
    </row>
    <row r="2837">
      <c r="A2837" s="228"/>
      <c r="B2837" s="229"/>
      <c r="C2837" s="228"/>
      <c r="D2837" s="228"/>
      <c r="E2837" s="226"/>
      <c r="F2837" s="228"/>
      <c r="G2837" s="228"/>
      <c r="H2837" s="228"/>
      <c r="I2837" s="228"/>
    </row>
    <row r="2838">
      <c r="A2838" s="228"/>
      <c r="B2838" s="229"/>
      <c r="C2838" s="228"/>
      <c r="D2838" s="228"/>
      <c r="E2838" s="226"/>
      <c r="F2838" s="228"/>
      <c r="G2838" s="228"/>
      <c r="H2838" s="228"/>
      <c r="I2838" s="228"/>
    </row>
    <row r="2839">
      <c r="A2839" s="228"/>
      <c r="B2839" s="229"/>
      <c r="C2839" s="228"/>
      <c r="D2839" s="228"/>
      <c r="E2839" s="226"/>
      <c r="F2839" s="228"/>
      <c r="G2839" s="228"/>
      <c r="H2839" s="228"/>
      <c r="I2839" s="228"/>
    </row>
    <row r="2840">
      <c r="A2840" s="228"/>
      <c r="B2840" s="229"/>
      <c r="C2840" s="228"/>
      <c r="D2840" s="228"/>
      <c r="E2840" s="226"/>
      <c r="F2840" s="228"/>
      <c r="G2840" s="228"/>
      <c r="H2840" s="228"/>
      <c r="I2840" s="228"/>
    </row>
    <row r="2841">
      <c r="A2841" s="228"/>
      <c r="B2841" s="229"/>
      <c r="C2841" s="228"/>
      <c r="D2841" s="228"/>
      <c r="E2841" s="226"/>
      <c r="F2841" s="228"/>
      <c r="G2841" s="228"/>
      <c r="H2841" s="228"/>
      <c r="I2841" s="228"/>
    </row>
    <row r="2842">
      <c r="A2842" s="228"/>
      <c r="B2842" s="229"/>
      <c r="C2842" s="228"/>
      <c r="D2842" s="228"/>
      <c r="E2842" s="226"/>
      <c r="F2842" s="228"/>
      <c r="G2842" s="228"/>
      <c r="H2842" s="228"/>
      <c r="I2842" s="228"/>
    </row>
    <row r="2843">
      <c r="A2843" s="228"/>
      <c r="B2843" s="229"/>
      <c r="C2843" s="228"/>
      <c r="D2843" s="228"/>
      <c r="E2843" s="226"/>
      <c r="F2843" s="228"/>
      <c r="G2843" s="228"/>
      <c r="H2843" s="228"/>
      <c r="I2843" s="228"/>
    </row>
    <row r="2844">
      <c r="A2844" s="228"/>
      <c r="B2844" s="229"/>
      <c r="C2844" s="228"/>
      <c r="D2844" s="228"/>
      <c r="E2844" s="226"/>
      <c r="F2844" s="228"/>
      <c r="G2844" s="228"/>
      <c r="H2844" s="228"/>
      <c r="I2844" s="228"/>
    </row>
    <row r="2845">
      <c r="A2845" s="228"/>
      <c r="B2845" s="229"/>
      <c r="C2845" s="228"/>
      <c r="D2845" s="228"/>
      <c r="E2845" s="226"/>
      <c r="F2845" s="228"/>
      <c r="G2845" s="228"/>
      <c r="H2845" s="228"/>
      <c r="I2845" s="228"/>
    </row>
    <row r="2846">
      <c r="A2846" s="228"/>
      <c r="B2846" s="229"/>
      <c r="C2846" s="228"/>
      <c r="D2846" s="228"/>
      <c r="E2846" s="226"/>
      <c r="F2846" s="228"/>
      <c r="G2846" s="228"/>
      <c r="H2846" s="228"/>
      <c r="I2846" s="228"/>
    </row>
    <row r="2847">
      <c r="A2847" s="228"/>
      <c r="B2847" s="229"/>
      <c r="C2847" s="228"/>
      <c r="D2847" s="228"/>
      <c r="E2847" s="226"/>
      <c r="F2847" s="228"/>
      <c r="G2847" s="228"/>
      <c r="H2847" s="228"/>
      <c r="I2847" s="228"/>
    </row>
    <row r="2848">
      <c r="A2848" s="228"/>
      <c r="B2848" s="229"/>
      <c r="C2848" s="228"/>
      <c r="D2848" s="228"/>
      <c r="E2848" s="226"/>
      <c r="F2848" s="228"/>
      <c r="G2848" s="228"/>
      <c r="H2848" s="228"/>
      <c r="I2848" s="228"/>
    </row>
    <row r="2849">
      <c r="A2849" s="228"/>
      <c r="B2849" s="229"/>
      <c r="C2849" s="228"/>
      <c r="D2849" s="228"/>
      <c r="E2849" s="226"/>
      <c r="F2849" s="228"/>
      <c r="G2849" s="228"/>
      <c r="H2849" s="228"/>
      <c r="I2849" s="228"/>
    </row>
    <row r="2850">
      <c r="A2850" s="228"/>
      <c r="B2850" s="229"/>
      <c r="C2850" s="228"/>
      <c r="D2850" s="228"/>
      <c r="E2850" s="226"/>
      <c r="F2850" s="228"/>
      <c r="G2850" s="228"/>
      <c r="H2850" s="228"/>
      <c r="I2850" s="228"/>
    </row>
    <row r="2851">
      <c r="A2851" s="228"/>
      <c r="B2851" s="229"/>
      <c r="C2851" s="228"/>
      <c r="D2851" s="228"/>
      <c r="E2851" s="226"/>
      <c r="F2851" s="228"/>
      <c r="G2851" s="228"/>
      <c r="H2851" s="228"/>
      <c r="I2851" s="228"/>
    </row>
    <row r="2852">
      <c r="A2852" s="228"/>
      <c r="B2852" s="229"/>
      <c r="C2852" s="228"/>
      <c r="D2852" s="228"/>
      <c r="E2852" s="226"/>
      <c r="F2852" s="228"/>
      <c r="G2852" s="228"/>
      <c r="H2852" s="228"/>
      <c r="I2852" s="228"/>
    </row>
    <row r="2853">
      <c r="A2853" s="228"/>
      <c r="B2853" s="229"/>
      <c r="C2853" s="228"/>
      <c r="D2853" s="228"/>
      <c r="E2853" s="226"/>
      <c r="F2853" s="228"/>
      <c r="G2853" s="228"/>
      <c r="H2853" s="228"/>
      <c r="I2853" s="228"/>
    </row>
    <row r="2854">
      <c r="A2854" s="228"/>
      <c r="B2854" s="229"/>
      <c r="C2854" s="228"/>
      <c r="D2854" s="228"/>
      <c r="E2854" s="226"/>
      <c r="F2854" s="228"/>
      <c r="G2854" s="228"/>
      <c r="H2854" s="228"/>
      <c r="I2854" s="228"/>
    </row>
    <row r="2855">
      <c r="A2855" s="228"/>
      <c r="B2855" s="229"/>
      <c r="C2855" s="228"/>
      <c r="D2855" s="228"/>
      <c r="E2855" s="226"/>
      <c r="F2855" s="228"/>
      <c r="G2855" s="228"/>
      <c r="H2855" s="228"/>
      <c r="I2855" s="228"/>
    </row>
    <row r="2856">
      <c r="A2856" s="228"/>
      <c r="B2856" s="229"/>
      <c r="C2856" s="228"/>
      <c r="D2856" s="228"/>
      <c r="E2856" s="226"/>
      <c r="F2856" s="228"/>
      <c r="G2856" s="228"/>
      <c r="H2856" s="228"/>
      <c r="I2856" s="228"/>
    </row>
    <row r="2857">
      <c r="A2857" s="228"/>
      <c r="B2857" s="229"/>
      <c r="C2857" s="228"/>
      <c r="D2857" s="228"/>
      <c r="E2857" s="226"/>
      <c r="F2857" s="228"/>
      <c r="G2857" s="228"/>
      <c r="H2857" s="228"/>
      <c r="I2857" s="228"/>
    </row>
    <row r="2858">
      <c r="A2858" s="228"/>
      <c r="B2858" s="229"/>
      <c r="C2858" s="228"/>
      <c r="D2858" s="228"/>
      <c r="E2858" s="226"/>
      <c r="F2858" s="228"/>
      <c r="G2858" s="228"/>
      <c r="H2858" s="228"/>
      <c r="I2858" s="228"/>
    </row>
    <row r="2859">
      <c r="A2859" s="228"/>
      <c r="B2859" s="229"/>
      <c r="C2859" s="228"/>
      <c r="D2859" s="228"/>
      <c r="E2859" s="226"/>
      <c r="F2859" s="228"/>
      <c r="G2859" s="228"/>
      <c r="H2859" s="228"/>
      <c r="I2859" s="228"/>
    </row>
    <row r="2860">
      <c r="A2860" s="228"/>
      <c r="B2860" s="229"/>
      <c r="C2860" s="228"/>
      <c r="D2860" s="228"/>
      <c r="E2860" s="226"/>
      <c r="F2860" s="228"/>
      <c r="G2860" s="228"/>
      <c r="H2860" s="228"/>
      <c r="I2860" s="228"/>
    </row>
    <row r="2861">
      <c r="A2861" s="228"/>
      <c r="B2861" s="229"/>
      <c r="C2861" s="228"/>
      <c r="D2861" s="228"/>
      <c r="E2861" s="226"/>
      <c r="F2861" s="228"/>
      <c r="G2861" s="228"/>
      <c r="H2861" s="228"/>
      <c r="I2861" s="228"/>
    </row>
    <row r="2862">
      <c r="A2862" s="228"/>
      <c r="B2862" s="229"/>
      <c r="C2862" s="228"/>
      <c r="D2862" s="228"/>
      <c r="E2862" s="226"/>
      <c r="F2862" s="228"/>
      <c r="G2862" s="228"/>
      <c r="H2862" s="228"/>
      <c r="I2862" s="228"/>
    </row>
    <row r="2863">
      <c r="A2863" s="228"/>
      <c r="B2863" s="229"/>
      <c r="C2863" s="228"/>
      <c r="D2863" s="228"/>
      <c r="E2863" s="226"/>
      <c r="F2863" s="228"/>
      <c r="G2863" s="228"/>
      <c r="H2863" s="228"/>
      <c r="I2863" s="228"/>
    </row>
    <row r="2864">
      <c r="A2864" s="228"/>
      <c r="B2864" s="229"/>
      <c r="C2864" s="228"/>
      <c r="D2864" s="228"/>
      <c r="E2864" s="226"/>
      <c r="F2864" s="228"/>
      <c r="G2864" s="228"/>
      <c r="H2864" s="228"/>
      <c r="I2864" s="228"/>
    </row>
    <row r="2865">
      <c r="A2865" s="228"/>
      <c r="B2865" s="229"/>
      <c r="C2865" s="228"/>
      <c r="D2865" s="228"/>
      <c r="E2865" s="226"/>
      <c r="F2865" s="228"/>
      <c r="G2865" s="228"/>
      <c r="H2865" s="228"/>
      <c r="I2865" s="228"/>
    </row>
    <row r="2866">
      <c r="A2866" s="228"/>
      <c r="B2866" s="229"/>
      <c r="C2866" s="228"/>
      <c r="D2866" s="228"/>
      <c r="E2866" s="226"/>
      <c r="F2866" s="228"/>
      <c r="G2866" s="228"/>
      <c r="H2866" s="228"/>
      <c r="I2866" s="228"/>
    </row>
    <row r="2867">
      <c r="A2867" s="228"/>
      <c r="B2867" s="229"/>
      <c r="C2867" s="228"/>
      <c r="D2867" s="228"/>
      <c r="E2867" s="226"/>
      <c r="F2867" s="228"/>
      <c r="G2867" s="228"/>
      <c r="H2867" s="228"/>
      <c r="I2867" s="228"/>
    </row>
    <row r="2868">
      <c r="A2868" s="228"/>
      <c r="B2868" s="229"/>
      <c r="C2868" s="228"/>
      <c r="D2868" s="228"/>
      <c r="E2868" s="226"/>
      <c r="F2868" s="228"/>
      <c r="G2868" s="228"/>
      <c r="H2868" s="228"/>
      <c r="I2868" s="228"/>
    </row>
    <row r="2869">
      <c r="A2869" s="228"/>
      <c r="B2869" s="229"/>
      <c r="C2869" s="228"/>
      <c r="D2869" s="228"/>
      <c r="E2869" s="226"/>
      <c r="F2869" s="228"/>
      <c r="G2869" s="228"/>
      <c r="H2869" s="228"/>
      <c r="I2869" s="228"/>
    </row>
    <row r="2870">
      <c r="A2870" s="228"/>
      <c r="B2870" s="229"/>
      <c r="C2870" s="228"/>
      <c r="D2870" s="228"/>
      <c r="E2870" s="226"/>
      <c r="F2870" s="228"/>
      <c r="G2870" s="228"/>
      <c r="H2870" s="228"/>
      <c r="I2870" s="228"/>
    </row>
    <row r="2871">
      <c r="A2871" s="228"/>
      <c r="B2871" s="229"/>
      <c r="C2871" s="228"/>
      <c r="D2871" s="228"/>
      <c r="E2871" s="226"/>
      <c r="F2871" s="228"/>
      <c r="G2871" s="228"/>
      <c r="H2871" s="228"/>
      <c r="I2871" s="228"/>
    </row>
    <row r="2872">
      <c r="A2872" s="228"/>
      <c r="B2872" s="229"/>
      <c r="C2872" s="228"/>
      <c r="D2872" s="228"/>
      <c r="E2872" s="226"/>
      <c r="F2872" s="228"/>
      <c r="G2872" s="228"/>
      <c r="H2872" s="228"/>
      <c r="I2872" s="228"/>
    </row>
    <row r="2873">
      <c r="A2873" s="228"/>
      <c r="B2873" s="229"/>
      <c r="C2873" s="228"/>
      <c r="D2873" s="228"/>
      <c r="E2873" s="226"/>
      <c r="F2873" s="228"/>
      <c r="G2873" s="228"/>
      <c r="H2873" s="228"/>
      <c r="I2873" s="228"/>
    </row>
    <row r="2874">
      <c r="A2874" s="228"/>
      <c r="B2874" s="229"/>
      <c r="C2874" s="228"/>
      <c r="D2874" s="228"/>
      <c r="E2874" s="226"/>
      <c r="F2874" s="228"/>
      <c r="G2874" s="228"/>
      <c r="H2874" s="228"/>
      <c r="I2874" s="228"/>
    </row>
    <row r="2875">
      <c r="A2875" s="228"/>
      <c r="B2875" s="229"/>
      <c r="C2875" s="228"/>
      <c r="D2875" s="228"/>
      <c r="E2875" s="226"/>
      <c r="F2875" s="228"/>
      <c r="G2875" s="228"/>
      <c r="H2875" s="228"/>
      <c r="I2875" s="228"/>
    </row>
    <row r="2876">
      <c r="A2876" s="228"/>
      <c r="B2876" s="229"/>
      <c r="C2876" s="228"/>
      <c r="D2876" s="228"/>
      <c r="E2876" s="226"/>
      <c r="F2876" s="228"/>
      <c r="G2876" s="228"/>
      <c r="H2876" s="228"/>
      <c r="I2876" s="228"/>
    </row>
    <row r="2877">
      <c r="A2877" s="228"/>
      <c r="B2877" s="229"/>
      <c r="C2877" s="228"/>
      <c r="D2877" s="228"/>
      <c r="E2877" s="226"/>
      <c r="F2877" s="228"/>
      <c r="G2877" s="228"/>
      <c r="H2877" s="228"/>
      <c r="I2877" s="228"/>
    </row>
    <row r="2878">
      <c r="A2878" s="228"/>
      <c r="B2878" s="229"/>
      <c r="C2878" s="228"/>
      <c r="D2878" s="228"/>
      <c r="E2878" s="226"/>
      <c r="F2878" s="228"/>
      <c r="G2878" s="228"/>
      <c r="H2878" s="228"/>
      <c r="I2878" s="228"/>
    </row>
    <row r="2879">
      <c r="A2879" s="228"/>
      <c r="B2879" s="229"/>
      <c r="C2879" s="228"/>
      <c r="D2879" s="228"/>
      <c r="E2879" s="226"/>
      <c r="F2879" s="228"/>
      <c r="G2879" s="228"/>
      <c r="H2879" s="228"/>
      <c r="I2879" s="228"/>
    </row>
    <row r="2880">
      <c r="A2880" s="228"/>
      <c r="B2880" s="229"/>
      <c r="C2880" s="228"/>
      <c r="D2880" s="228"/>
      <c r="E2880" s="226"/>
      <c r="F2880" s="228"/>
      <c r="G2880" s="228"/>
      <c r="H2880" s="228"/>
      <c r="I2880" s="228"/>
    </row>
    <row r="2881">
      <c r="A2881" s="228"/>
      <c r="B2881" s="229"/>
      <c r="C2881" s="228"/>
      <c r="D2881" s="228"/>
      <c r="E2881" s="226"/>
      <c r="F2881" s="228"/>
      <c r="G2881" s="228"/>
      <c r="H2881" s="228"/>
      <c r="I2881" s="228"/>
    </row>
    <row r="2882">
      <c r="A2882" s="228"/>
      <c r="B2882" s="229"/>
      <c r="C2882" s="228"/>
      <c r="D2882" s="228"/>
      <c r="E2882" s="226"/>
      <c r="F2882" s="228"/>
      <c r="G2882" s="228"/>
      <c r="H2882" s="228"/>
      <c r="I2882" s="228"/>
    </row>
    <row r="2883">
      <c r="A2883" s="228"/>
      <c r="B2883" s="229"/>
      <c r="C2883" s="228"/>
      <c r="D2883" s="228"/>
      <c r="E2883" s="226"/>
      <c r="F2883" s="228"/>
      <c r="G2883" s="228"/>
      <c r="H2883" s="228"/>
      <c r="I2883" s="228"/>
    </row>
    <row r="2884">
      <c r="A2884" s="228"/>
      <c r="B2884" s="229"/>
      <c r="C2884" s="228"/>
      <c r="D2884" s="228"/>
      <c r="E2884" s="226"/>
      <c r="F2884" s="228"/>
      <c r="G2884" s="228"/>
      <c r="H2884" s="228"/>
      <c r="I2884" s="228"/>
    </row>
    <row r="2885">
      <c r="A2885" s="228"/>
      <c r="B2885" s="229"/>
      <c r="C2885" s="228"/>
      <c r="D2885" s="228"/>
      <c r="E2885" s="226"/>
      <c r="F2885" s="228"/>
      <c r="G2885" s="228"/>
      <c r="H2885" s="228"/>
      <c r="I2885" s="228"/>
    </row>
    <row r="2886">
      <c r="A2886" s="228"/>
      <c r="B2886" s="229"/>
      <c r="C2886" s="228"/>
      <c r="D2886" s="228"/>
      <c r="E2886" s="226"/>
      <c r="F2886" s="228"/>
      <c r="G2886" s="228"/>
      <c r="H2886" s="228"/>
      <c r="I2886" s="228"/>
    </row>
    <row r="2887">
      <c r="A2887" s="228"/>
      <c r="B2887" s="229"/>
      <c r="C2887" s="228"/>
      <c r="D2887" s="228"/>
      <c r="E2887" s="226"/>
      <c r="F2887" s="228"/>
      <c r="G2887" s="228"/>
      <c r="H2887" s="228"/>
      <c r="I2887" s="228"/>
    </row>
    <row r="2888">
      <c r="A2888" s="228"/>
      <c r="B2888" s="229"/>
      <c r="C2888" s="228"/>
      <c r="D2888" s="228"/>
      <c r="E2888" s="226"/>
      <c r="F2888" s="228"/>
      <c r="G2888" s="228"/>
      <c r="H2888" s="228"/>
      <c r="I2888" s="228"/>
    </row>
    <row r="2889">
      <c r="A2889" s="228"/>
      <c r="B2889" s="229"/>
      <c r="C2889" s="228"/>
      <c r="D2889" s="228"/>
      <c r="E2889" s="226"/>
      <c r="F2889" s="228"/>
      <c r="G2889" s="228"/>
      <c r="H2889" s="228"/>
      <c r="I2889" s="228"/>
    </row>
    <row r="2890">
      <c r="A2890" s="228"/>
      <c r="B2890" s="229"/>
      <c r="C2890" s="228"/>
      <c r="D2890" s="228"/>
      <c r="E2890" s="226"/>
      <c r="F2890" s="228"/>
      <c r="G2890" s="228"/>
      <c r="H2890" s="228"/>
      <c r="I2890" s="228"/>
    </row>
    <row r="2891">
      <c r="A2891" s="228"/>
      <c r="B2891" s="229"/>
      <c r="C2891" s="228"/>
      <c r="D2891" s="228"/>
      <c r="E2891" s="226"/>
      <c r="F2891" s="228"/>
      <c r="G2891" s="228"/>
      <c r="H2891" s="228"/>
      <c r="I2891" s="228"/>
    </row>
    <row r="2892">
      <c r="A2892" s="228"/>
      <c r="B2892" s="229"/>
      <c r="C2892" s="228"/>
      <c r="D2892" s="228"/>
      <c r="E2892" s="226"/>
      <c r="F2892" s="228"/>
      <c r="G2892" s="228"/>
      <c r="H2892" s="228"/>
      <c r="I2892" s="228"/>
    </row>
    <row r="2893">
      <c r="A2893" s="228"/>
      <c r="B2893" s="229"/>
      <c r="C2893" s="228"/>
      <c r="D2893" s="228"/>
      <c r="E2893" s="226"/>
      <c r="F2893" s="228"/>
      <c r="G2893" s="228"/>
      <c r="H2893" s="228"/>
      <c r="I2893" s="228"/>
    </row>
    <row r="2894">
      <c r="A2894" s="228"/>
      <c r="B2894" s="229"/>
      <c r="C2894" s="228"/>
      <c r="D2894" s="228"/>
      <c r="E2894" s="226"/>
      <c r="F2894" s="228"/>
      <c r="G2894" s="228"/>
      <c r="H2894" s="228"/>
      <c r="I2894" s="228"/>
    </row>
    <row r="2895">
      <c r="A2895" s="228"/>
      <c r="B2895" s="229"/>
      <c r="C2895" s="228"/>
      <c r="D2895" s="228"/>
      <c r="E2895" s="226"/>
      <c r="F2895" s="228"/>
      <c r="G2895" s="228"/>
      <c r="H2895" s="228"/>
      <c r="I2895" s="228"/>
    </row>
    <row r="2896">
      <c r="A2896" s="228"/>
      <c r="B2896" s="229"/>
      <c r="C2896" s="228"/>
      <c r="D2896" s="228"/>
      <c r="E2896" s="226"/>
      <c r="F2896" s="228"/>
      <c r="G2896" s="228"/>
      <c r="H2896" s="228"/>
      <c r="I2896" s="228"/>
    </row>
    <row r="2897">
      <c r="A2897" s="228"/>
      <c r="B2897" s="229"/>
      <c r="C2897" s="228"/>
      <c r="D2897" s="228"/>
      <c r="E2897" s="226"/>
      <c r="F2897" s="228"/>
      <c r="G2897" s="228"/>
      <c r="H2897" s="228"/>
      <c r="I2897" s="228"/>
    </row>
    <row r="2898">
      <c r="A2898" s="228"/>
      <c r="B2898" s="229"/>
      <c r="C2898" s="228"/>
      <c r="D2898" s="228"/>
      <c r="E2898" s="226"/>
      <c r="F2898" s="228"/>
      <c r="G2898" s="228"/>
      <c r="H2898" s="228"/>
      <c r="I2898" s="228"/>
    </row>
    <row r="2899">
      <c r="A2899" s="228"/>
      <c r="B2899" s="229"/>
      <c r="C2899" s="228"/>
      <c r="D2899" s="228"/>
      <c r="E2899" s="226"/>
      <c r="F2899" s="228"/>
      <c r="G2899" s="228"/>
      <c r="H2899" s="228"/>
      <c r="I2899" s="228"/>
    </row>
    <row r="2900">
      <c r="A2900" s="228"/>
      <c r="B2900" s="229"/>
      <c r="C2900" s="228"/>
      <c r="D2900" s="228"/>
      <c r="E2900" s="226"/>
      <c r="F2900" s="228"/>
      <c r="G2900" s="228"/>
      <c r="H2900" s="228"/>
      <c r="I2900" s="228"/>
    </row>
    <row r="2901">
      <c r="A2901" s="228"/>
      <c r="B2901" s="229"/>
      <c r="C2901" s="228"/>
      <c r="D2901" s="228"/>
      <c r="E2901" s="226"/>
      <c r="F2901" s="228"/>
      <c r="G2901" s="228"/>
      <c r="H2901" s="228"/>
      <c r="I2901" s="228"/>
    </row>
    <row r="2902">
      <c r="A2902" s="228"/>
      <c r="B2902" s="229"/>
      <c r="C2902" s="228"/>
      <c r="D2902" s="228"/>
      <c r="E2902" s="226"/>
      <c r="F2902" s="228"/>
      <c r="G2902" s="228"/>
      <c r="H2902" s="228"/>
      <c r="I2902" s="228"/>
    </row>
    <row r="2903">
      <c r="A2903" s="228"/>
      <c r="B2903" s="229"/>
      <c r="C2903" s="228"/>
      <c r="D2903" s="228"/>
      <c r="E2903" s="226"/>
      <c r="F2903" s="228"/>
      <c r="G2903" s="228"/>
      <c r="H2903" s="228"/>
      <c r="I2903" s="228"/>
    </row>
    <row r="2904">
      <c r="A2904" s="228"/>
      <c r="B2904" s="229"/>
      <c r="C2904" s="228"/>
      <c r="D2904" s="228"/>
      <c r="E2904" s="226"/>
      <c r="F2904" s="228"/>
      <c r="G2904" s="228"/>
      <c r="H2904" s="228"/>
      <c r="I2904" s="228"/>
    </row>
    <row r="2905">
      <c r="A2905" s="228"/>
      <c r="B2905" s="229"/>
      <c r="C2905" s="228"/>
      <c r="D2905" s="228"/>
      <c r="E2905" s="226"/>
      <c r="F2905" s="228"/>
      <c r="G2905" s="228"/>
      <c r="H2905" s="228"/>
      <c r="I2905" s="228"/>
    </row>
    <row r="2906">
      <c r="A2906" s="228"/>
      <c r="B2906" s="229"/>
      <c r="C2906" s="228"/>
      <c r="D2906" s="228"/>
      <c r="E2906" s="226"/>
      <c r="F2906" s="228"/>
      <c r="G2906" s="228"/>
      <c r="H2906" s="228"/>
      <c r="I2906" s="228"/>
    </row>
    <row r="2907">
      <c r="A2907" s="228"/>
      <c r="B2907" s="229"/>
      <c r="C2907" s="228"/>
      <c r="D2907" s="228"/>
      <c r="E2907" s="226"/>
      <c r="F2907" s="228"/>
      <c r="G2907" s="228"/>
      <c r="H2907" s="228"/>
      <c r="I2907" s="228"/>
    </row>
    <row r="2908">
      <c r="A2908" s="228"/>
      <c r="B2908" s="229"/>
      <c r="C2908" s="228"/>
      <c r="D2908" s="228"/>
      <c r="E2908" s="226"/>
      <c r="F2908" s="228"/>
      <c r="G2908" s="228"/>
      <c r="H2908" s="228"/>
      <c r="I2908" s="228"/>
    </row>
    <row r="2909">
      <c r="A2909" s="228"/>
      <c r="B2909" s="229"/>
      <c r="C2909" s="228"/>
      <c r="D2909" s="228"/>
      <c r="E2909" s="226"/>
      <c r="F2909" s="228"/>
      <c r="G2909" s="228"/>
      <c r="H2909" s="228"/>
      <c r="I2909" s="228"/>
    </row>
    <row r="2910">
      <c r="A2910" s="228"/>
      <c r="B2910" s="229"/>
      <c r="C2910" s="228"/>
      <c r="D2910" s="228"/>
      <c r="E2910" s="226"/>
      <c r="F2910" s="228"/>
      <c r="G2910" s="228"/>
      <c r="H2910" s="228"/>
      <c r="I2910" s="228"/>
    </row>
    <row r="2911">
      <c r="A2911" s="228"/>
      <c r="B2911" s="229"/>
      <c r="C2911" s="228"/>
      <c r="D2911" s="228"/>
      <c r="E2911" s="226"/>
      <c r="F2911" s="228"/>
      <c r="G2911" s="228"/>
      <c r="H2911" s="228"/>
      <c r="I2911" s="228"/>
    </row>
    <row r="2912">
      <c r="A2912" s="228"/>
      <c r="B2912" s="229"/>
      <c r="C2912" s="228"/>
      <c r="D2912" s="228"/>
      <c r="E2912" s="226"/>
      <c r="F2912" s="228"/>
      <c r="G2912" s="228"/>
      <c r="H2912" s="228"/>
      <c r="I2912" s="228"/>
    </row>
    <row r="2913">
      <c r="A2913" s="228"/>
      <c r="B2913" s="229"/>
      <c r="C2913" s="228"/>
      <c r="D2913" s="228"/>
      <c r="E2913" s="226"/>
      <c r="F2913" s="228"/>
      <c r="G2913" s="228"/>
      <c r="H2913" s="228"/>
      <c r="I2913" s="228"/>
    </row>
    <row r="2914">
      <c r="A2914" s="228"/>
      <c r="B2914" s="229"/>
      <c r="C2914" s="228"/>
      <c r="D2914" s="228"/>
      <c r="E2914" s="226"/>
      <c r="F2914" s="228"/>
      <c r="G2914" s="228"/>
      <c r="H2914" s="228"/>
      <c r="I2914" s="228"/>
    </row>
    <row r="2915">
      <c r="A2915" s="228"/>
      <c r="B2915" s="229"/>
      <c r="C2915" s="228"/>
      <c r="D2915" s="228"/>
      <c r="E2915" s="226"/>
      <c r="F2915" s="228"/>
      <c r="G2915" s="228"/>
      <c r="H2915" s="228"/>
      <c r="I2915" s="228"/>
    </row>
    <row r="2916">
      <c r="A2916" s="228"/>
      <c r="B2916" s="229"/>
      <c r="C2916" s="228"/>
      <c r="D2916" s="228"/>
      <c r="E2916" s="226"/>
      <c r="F2916" s="228"/>
      <c r="G2916" s="228"/>
      <c r="H2916" s="228"/>
      <c r="I2916" s="228"/>
    </row>
    <row r="2917">
      <c r="A2917" s="228"/>
      <c r="B2917" s="229"/>
      <c r="C2917" s="228"/>
      <c r="D2917" s="228"/>
      <c r="E2917" s="226"/>
      <c r="F2917" s="228"/>
      <c r="G2917" s="228"/>
      <c r="H2917" s="228"/>
      <c r="I2917" s="228"/>
    </row>
    <row r="2918">
      <c r="A2918" s="228"/>
      <c r="B2918" s="229"/>
      <c r="C2918" s="228"/>
      <c r="D2918" s="228"/>
      <c r="E2918" s="226"/>
      <c r="F2918" s="228"/>
      <c r="G2918" s="228"/>
      <c r="H2918" s="228"/>
      <c r="I2918" s="228"/>
    </row>
    <row r="2919">
      <c r="A2919" s="228"/>
      <c r="B2919" s="229"/>
      <c r="C2919" s="228"/>
      <c r="D2919" s="228"/>
      <c r="E2919" s="226"/>
      <c r="F2919" s="228"/>
      <c r="G2919" s="228"/>
      <c r="H2919" s="228"/>
      <c r="I2919" s="228"/>
    </row>
    <row r="2920">
      <c r="A2920" s="228"/>
      <c r="B2920" s="229"/>
      <c r="C2920" s="228"/>
      <c r="D2920" s="228"/>
      <c r="E2920" s="226"/>
      <c r="F2920" s="228"/>
      <c r="G2920" s="228"/>
      <c r="H2920" s="228"/>
      <c r="I2920" s="228"/>
    </row>
    <row r="2921">
      <c r="A2921" s="228"/>
      <c r="B2921" s="229"/>
      <c r="C2921" s="228"/>
      <c r="D2921" s="228"/>
      <c r="E2921" s="226"/>
      <c r="F2921" s="228"/>
      <c r="G2921" s="228"/>
      <c r="H2921" s="228"/>
      <c r="I2921" s="228"/>
    </row>
    <row r="2922">
      <c r="A2922" s="228"/>
      <c r="B2922" s="229"/>
      <c r="C2922" s="228"/>
      <c r="D2922" s="228"/>
      <c r="E2922" s="226"/>
      <c r="F2922" s="228"/>
      <c r="G2922" s="228"/>
      <c r="H2922" s="228"/>
      <c r="I2922" s="228"/>
    </row>
    <row r="2923">
      <c r="A2923" s="228"/>
      <c r="B2923" s="229"/>
      <c r="C2923" s="228"/>
      <c r="D2923" s="228"/>
      <c r="E2923" s="226"/>
      <c r="F2923" s="228"/>
      <c r="G2923" s="228"/>
      <c r="H2923" s="228"/>
      <c r="I2923" s="228"/>
    </row>
    <row r="2924">
      <c r="A2924" s="228"/>
      <c r="B2924" s="229"/>
      <c r="C2924" s="228"/>
      <c r="D2924" s="228"/>
      <c r="E2924" s="226"/>
      <c r="F2924" s="228"/>
      <c r="G2924" s="228"/>
      <c r="H2924" s="228"/>
      <c r="I2924" s="228"/>
    </row>
    <row r="2925">
      <c r="A2925" s="228"/>
      <c r="B2925" s="229"/>
      <c r="C2925" s="228"/>
      <c r="D2925" s="228"/>
      <c r="E2925" s="226"/>
      <c r="F2925" s="228"/>
      <c r="G2925" s="228"/>
      <c r="H2925" s="228"/>
      <c r="I2925" s="228"/>
    </row>
    <row r="2926">
      <c r="A2926" s="228"/>
      <c r="B2926" s="229"/>
      <c r="C2926" s="228"/>
      <c r="D2926" s="228"/>
      <c r="E2926" s="226"/>
      <c r="F2926" s="228"/>
      <c r="G2926" s="228"/>
      <c r="H2926" s="228"/>
      <c r="I2926" s="228"/>
    </row>
    <row r="2927">
      <c r="A2927" s="228"/>
      <c r="B2927" s="229"/>
      <c r="C2927" s="228"/>
      <c r="D2927" s="228"/>
      <c r="E2927" s="226"/>
      <c r="F2927" s="228"/>
      <c r="G2927" s="228"/>
      <c r="H2927" s="228"/>
      <c r="I2927" s="228"/>
    </row>
    <row r="2928">
      <c r="A2928" s="228"/>
      <c r="B2928" s="229"/>
      <c r="C2928" s="228"/>
      <c r="D2928" s="228"/>
      <c r="E2928" s="226"/>
      <c r="F2928" s="228"/>
      <c r="G2928" s="228"/>
      <c r="H2928" s="228"/>
      <c r="I2928" s="228"/>
    </row>
    <row r="2929">
      <c r="A2929" s="228"/>
      <c r="B2929" s="229"/>
      <c r="C2929" s="228"/>
      <c r="D2929" s="228"/>
      <c r="E2929" s="226"/>
      <c r="F2929" s="228"/>
      <c r="G2929" s="228"/>
      <c r="H2929" s="228"/>
      <c r="I2929" s="228"/>
    </row>
    <row r="2930">
      <c r="A2930" s="228"/>
      <c r="B2930" s="229"/>
      <c r="C2930" s="228"/>
      <c r="D2930" s="228"/>
      <c r="E2930" s="226"/>
      <c r="F2930" s="228"/>
      <c r="G2930" s="228"/>
      <c r="H2930" s="228"/>
      <c r="I2930" s="228"/>
    </row>
    <row r="2931">
      <c r="A2931" s="228"/>
      <c r="B2931" s="229"/>
      <c r="C2931" s="228"/>
      <c r="D2931" s="228"/>
      <c r="E2931" s="226"/>
      <c r="F2931" s="228"/>
      <c r="G2931" s="228"/>
      <c r="H2931" s="228"/>
      <c r="I2931" s="228"/>
    </row>
    <row r="2932">
      <c r="A2932" s="228"/>
      <c r="B2932" s="229"/>
      <c r="C2932" s="228"/>
      <c r="D2932" s="228"/>
      <c r="E2932" s="226"/>
      <c r="F2932" s="228"/>
      <c r="G2932" s="228"/>
      <c r="H2932" s="228"/>
      <c r="I2932" s="228"/>
    </row>
    <row r="2933">
      <c r="A2933" s="228"/>
      <c r="B2933" s="229"/>
      <c r="C2933" s="228"/>
      <c r="D2933" s="228"/>
      <c r="E2933" s="226"/>
      <c r="F2933" s="228"/>
      <c r="G2933" s="228"/>
      <c r="H2933" s="228"/>
      <c r="I2933" s="228"/>
    </row>
    <row r="2934">
      <c r="A2934" s="228"/>
      <c r="B2934" s="229"/>
      <c r="C2934" s="228"/>
      <c r="D2934" s="228"/>
      <c r="E2934" s="226"/>
      <c r="F2934" s="228"/>
      <c r="G2934" s="228"/>
      <c r="H2934" s="228"/>
      <c r="I2934" s="228"/>
    </row>
    <row r="2935">
      <c r="A2935" s="228"/>
      <c r="B2935" s="229"/>
      <c r="C2935" s="228"/>
      <c r="D2935" s="228"/>
      <c r="E2935" s="226"/>
      <c r="F2935" s="228"/>
      <c r="G2935" s="228"/>
      <c r="H2935" s="228"/>
      <c r="I2935" s="228"/>
    </row>
    <row r="2936">
      <c r="A2936" s="228"/>
      <c r="B2936" s="229"/>
      <c r="C2936" s="228"/>
      <c r="D2936" s="228"/>
      <c r="E2936" s="226"/>
      <c r="F2936" s="228"/>
      <c r="G2936" s="228"/>
      <c r="H2936" s="228"/>
      <c r="I2936" s="228"/>
    </row>
    <row r="2937">
      <c r="A2937" s="228"/>
      <c r="B2937" s="229"/>
      <c r="C2937" s="228"/>
      <c r="D2937" s="228"/>
      <c r="E2937" s="226"/>
      <c r="F2937" s="228"/>
      <c r="G2937" s="228"/>
      <c r="H2937" s="228"/>
      <c r="I2937" s="228"/>
    </row>
    <row r="2938">
      <c r="A2938" s="228"/>
      <c r="B2938" s="229"/>
      <c r="C2938" s="228"/>
      <c r="D2938" s="228"/>
      <c r="E2938" s="226"/>
      <c r="F2938" s="228"/>
      <c r="G2938" s="228"/>
      <c r="H2938" s="228"/>
      <c r="I2938" s="228"/>
    </row>
    <row r="2939">
      <c r="A2939" s="228"/>
      <c r="B2939" s="229"/>
      <c r="C2939" s="228"/>
      <c r="D2939" s="228"/>
      <c r="E2939" s="226"/>
      <c r="F2939" s="228"/>
      <c r="G2939" s="228"/>
      <c r="H2939" s="228"/>
      <c r="I2939" s="228"/>
    </row>
    <row r="2940">
      <c r="A2940" s="228"/>
      <c r="B2940" s="229"/>
      <c r="C2940" s="228"/>
      <c r="D2940" s="228"/>
      <c r="E2940" s="226"/>
      <c r="F2940" s="228"/>
      <c r="G2940" s="228"/>
      <c r="H2940" s="228"/>
      <c r="I2940" s="228"/>
    </row>
    <row r="2941">
      <c r="A2941" s="228"/>
      <c r="B2941" s="229"/>
      <c r="C2941" s="228"/>
      <c r="D2941" s="228"/>
      <c r="E2941" s="226"/>
      <c r="F2941" s="228"/>
      <c r="G2941" s="228"/>
      <c r="H2941" s="228"/>
      <c r="I2941" s="228"/>
    </row>
    <row r="2942">
      <c r="A2942" s="228"/>
      <c r="B2942" s="229"/>
      <c r="C2942" s="228"/>
      <c r="D2942" s="228"/>
      <c r="E2942" s="226"/>
      <c r="F2942" s="228"/>
      <c r="G2942" s="228"/>
      <c r="H2942" s="228"/>
      <c r="I2942" s="228"/>
    </row>
    <row r="2943">
      <c r="A2943" s="228"/>
      <c r="B2943" s="229"/>
      <c r="C2943" s="228"/>
      <c r="D2943" s="228"/>
      <c r="E2943" s="226"/>
      <c r="F2943" s="228"/>
      <c r="G2943" s="228"/>
      <c r="H2943" s="228"/>
      <c r="I2943" s="228"/>
    </row>
    <row r="2944">
      <c r="A2944" s="228"/>
      <c r="B2944" s="229"/>
      <c r="C2944" s="228"/>
      <c r="D2944" s="228"/>
      <c r="E2944" s="226"/>
      <c r="F2944" s="228"/>
      <c r="G2944" s="228"/>
      <c r="H2944" s="228"/>
      <c r="I2944" s="228"/>
    </row>
    <row r="2945">
      <c r="A2945" s="228"/>
      <c r="B2945" s="229"/>
      <c r="C2945" s="228"/>
      <c r="D2945" s="228"/>
      <c r="E2945" s="226"/>
      <c r="F2945" s="228"/>
      <c r="G2945" s="228"/>
      <c r="H2945" s="228"/>
      <c r="I2945" s="228"/>
    </row>
    <row r="2946">
      <c r="A2946" s="228"/>
      <c r="B2946" s="229"/>
      <c r="C2946" s="228"/>
      <c r="D2946" s="228"/>
      <c r="E2946" s="226"/>
      <c r="F2946" s="228"/>
      <c r="G2946" s="228"/>
      <c r="H2946" s="228"/>
      <c r="I2946" s="228"/>
    </row>
    <row r="2947">
      <c r="A2947" s="228"/>
      <c r="B2947" s="229"/>
      <c r="C2947" s="228"/>
      <c r="D2947" s="228"/>
      <c r="E2947" s="226"/>
      <c r="F2947" s="228"/>
      <c r="G2947" s="228"/>
      <c r="H2947" s="228"/>
      <c r="I2947" s="228"/>
    </row>
    <row r="2948">
      <c r="A2948" s="228"/>
      <c r="B2948" s="229"/>
      <c r="C2948" s="228"/>
      <c r="D2948" s="228"/>
      <c r="E2948" s="226"/>
      <c r="F2948" s="228"/>
      <c r="G2948" s="228"/>
      <c r="H2948" s="228"/>
      <c r="I2948" s="228"/>
    </row>
    <row r="2949">
      <c r="A2949" s="228"/>
      <c r="B2949" s="229"/>
      <c r="C2949" s="228"/>
      <c r="D2949" s="228"/>
      <c r="E2949" s="226"/>
      <c r="F2949" s="228"/>
      <c r="G2949" s="228"/>
      <c r="H2949" s="228"/>
      <c r="I2949" s="228"/>
    </row>
    <row r="2950">
      <c r="A2950" s="228"/>
      <c r="B2950" s="229"/>
      <c r="C2950" s="228"/>
      <c r="D2950" s="228"/>
      <c r="E2950" s="226"/>
      <c r="F2950" s="228"/>
      <c r="G2950" s="228"/>
      <c r="H2950" s="228"/>
      <c r="I2950" s="228"/>
    </row>
    <row r="2951">
      <c r="A2951" s="228"/>
      <c r="B2951" s="229"/>
      <c r="C2951" s="228"/>
      <c r="D2951" s="228"/>
      <c r="E2951" s="226"/>
      <c r="F2951" s="228"/>
      <c r="G2951" s="228"/>
      <c r="H2951" s="228"/>
      <c r="I2951" s="228"/>
    </row>
    <row r="2952">
      <c r="A2952" s="228"/>
      <c r="B2952" s="229"/>
      <c r="C2952" s="228"/>
      <c r="D2952" s="228"/>
      <c r="E2952" s="226"/>
      <c r="F2952" s="228"/>
      <c r="G2952" s="228"/>
      <c r="H2952" s="228"/>
      <c r="I2952" s="228"/>
    </row>
    <row r="2953">
      <c r="A2953" s="228"/>
      <c r="B2953" s="229"/>
      <c r="C2953" s="228"/>
      <c r="D2953" s="228"/>
      <c r="E2953" s="226"/>
      <c r="F2953" s="228"/>
      <c r="G2953" s="228"/>
      <c r="H2953" s="228"/>
      <c r="I2953" s="228"/>
    </row>
    <row r="2954">
      <c r="A2954" s="228"/>
      <c r="B2954" s="229"/>
      <c r="C2954" s="228"/>
      <c r="D2954" s="228"/>
      <c r="E2954" s="226"/>
      <c r="F2954" s="228"/>
      <c r="G2954" s="228"/>
      <c r="H2954" s="228"/>
      <c r="I2954" s="228"/>
    </row>
    <row r="2955">
      <c r="A2955" s="228"/>
      <c r="B2955" s="229"/>
      <c r="C2955" s="228"/>
      <c r="D2955" s="228"/>
      <c r="E2955" s="226"/>
      <c r="F2955" s="228"/>
      <c r="G2955" s="228"/>
      <c r="H2955" s="228"/>
      <c r="I2955" s="228"/>
    </row>
    <row r="2956">
      <c r="A2956" s="228"/>
      <c r="B2956" s="229"/>
      <c r="C2956" s="228"/>
      <c r="D2956" s="228"/>
      <c r="E2956" s="226"/>
      <c r="F2956" s="228"/>
      <c r="G2956" s="228"/>
      <c r="H2956" s="228"/>
      <c r="I2956" s="228"/>
    </row>
    <row r="2957">
      <c r="A2957" s="228"/>
      <c r="B2957" s="229"/>
      <c r="C2957" s="228"/>
      <c r="D2957" s="228"/>
      <c r="E2957" s="226"/>
      <c r="F2957" s="228"/>
      <c r="G2957" s="228"/>
      <c r="H2957" s="228"/>
      <c r="I2957" s="228"/>
    </row>
    <row r="2958">
      <c r="A2958" s="228"/>
      <c r="B2958" s="229"/>
      <c r="C2958" s="228"/>
      <c r="D2958" s="228"/>
      <c r="E2958" s="226"/>
      <c r="F2958" s="228"/>
      <c r="G2958" s="228"/>
      <c r="H2958" s="228"/>
      <c r="I2958" s="228"/>
    </row>
    <row r="2959">
      <c r="A2959" s="228"/>
      <c r="B2959" s="229"/>
      <c r="C2959" s="228"/>
      <c r="D2959" s="228"/>
      <c r="E2959" s="226"/>
      <c r="F2959" s="228"/>
      <c r="G2959" s="228"/>
      <c r="H2959" s="228"/>
      <c r="I2959" s="228"/>
    </row>
    <row r="2960">
      <c r="A2960" s="228"/>
      <c r="B2960" s="229"/>
      <c r="C2960" s="228"/>
      <c r="D2960" s="228"/>
      <c r="E2960" s="226"/>
      <c r="F2960" s="228"/>
      <c r="G2960" s="228"/>
      <c r="H2960" s="228"/>
      <c r="I2960" s="228"/>
    </row>
    <row r="2961">
      <c r="A2961" s="228"/>
      <c r="B2961" s="229"/>
      <c r="C2961" s="228"/>
      <c r="D2961" s="228"/>
      <c r="E2961" s="226"/>
      <c r="F2961" s="228"/>
      <c r="G2961" s="228"/>
      <c r="H2961" s="228"/>
      <c r="I2961" s="228"/>
    </row>
    <row r="2962">
      <c r="A2962" s="228"/>
      <c r="B2962" s="229"/>
      <c r="C2962" s="228"/>
      <c r="D2962" s="228"/>
      <c r="E2962" s="226"/>
      <c r="F2962" s="228"/>
      <c r="G2962" s="228"/>
      <c r="H2962" s="228"/>
      <c r="I2962" s="228"/>
    </row>
    <row r="2963">
      <c r="A2963" s="228"/>
      <c r="B2963" s="229"/>
      <c r="C2963" s="228"/>
      <c r="D2963" s="228"/>
      <c r="E2963" s="226"/>
      <c r="F2963" s="228"/>
      <c r="G2963" s="228"/>
      <c r="H2963" s="228"/>
      <c r="I2963" s="228"/>
    </row>
    <row r="2964">
      <c r="A2964" s="228"/>
      <c r="B2964" s="229"/>
      <c r="C2964" s="228"/>
      <c r="D2964" s="228"/>
      <c r="E2964" s="226"/>
      <c r="F2964" s="228"/>
      <c r="G2964" s="228"/>
      <c r="H2964" s="228"/>
      <c r="I2964" s="228"/>
    </row>
    <row r="2965">
      <c r="A2965" s="228"/>
      <c r="B2965" s="229"/>
      <c r="C2965" s="228"/>
      <c r="D2965" s="228"/>
      <c r="E2965" s="226"/>
      <c r="F2965" s="228"/>
      <c r="G2965" s="228"/>
      <c r="H2965" s="228"/>
      <c r="I2965" s="228"/>
    </row>
    <row r="2966">
      <c r="A2966" s="228"/>
      <c r="B2966" s="229"/>
      <c r="C2966" s="228"/>
      <c r="D2966" s="228"/>
      <c r="E2966" s="226"/>
      <c r="F2966" s="228"/>
      <c r="G2966" s="228"/>
      <c r="H2966" s="228"/>
      <c r="I2966" s="228"/>
    </row>
    <row r="2967">
      <c r="A2967" s="228"/>
      <c r="B2967" s="229"/>
      <c r="C2967" s="228"/>
      <c r="D2967" s="228"/>
      <c r="E2967" s="226"/>
      <c r="F2967" s="228"/>
      <c r="G2967" s="228"/>
      <c r="H2967" s="228"/>
      <c r="I2967" s="228"/>
    </row>
    <row r="2968">
      <c r="A2968" s="228"/>
      <c r="B2968" s="229"/>
      <c r="C2968" s="228"/>
      <c r="D2968" s="228"/>
      <c r="E2968" s="226"/>
      <c r="F2968" s="228"/>
      <c r="G2968" s="228"/>
      <c r="H2968" s="228"/>
      <c r="I2968" s="228"/>
    </row>
    <row r="2969">
      <c r="A2969" s="228"/>
      <c r="B2969" s="229"/>
      <c r="C2969" s="228"/>
      <c r="D2969" s="228"/>
      <c r="E2969" s="226"/>
      <c r="F2969" s="228"/>
      <c r="G2969" s="228"/>
      <c r="H2969" s="228"/>
      <c r="I2969" s="228"/>
    </row>
    <row r="2970">
      <c r="A2970" s="228"/>
      <c r="B2970" s="229"/>
      <c r="C2970" s="228"/>
      <c r="D2970" s="228"/>
      <c r="E2970" s="226"/>
      <c r="F2970" s="228"/>
      <c r="G2970" s="228"/>
      <c r="H2970" s="228"/>
      <c r="I2970" s="228"/>
    </row>
    <row r="2971">
      <c r="A2971" s="228"/>
      <c r="B2971" s="229"/>
      <c r="C2971" s="228"/>
      <c r="D2971" s="228"/>
      <c r="E2971" s="226"/>
      <c r="F2971" s="228"/>
      <c r="G2971" s="228"/>
      <c r="H2971" s="228"/>
      <c r="I2971" s="228"/>
    </row>
    <row r="2972">
      <c r="A2972" s="228"/>
      <c r="B2972" s="229"/>
      <c r="C2972" s="228"/>
      <c r="D2972" s="228"/>
      <c r="E2972" s="226"/>
      <c r="F2972" s="228"/>
      <c r="G2972" s="228"/>
      <c r="H2972" s="228"/>
      <c r="I2972" s="228"/>
    </row>
    <row r="2973">
      <c r="A2973" s="228"/>
      <c r="B2973" s="229"/>
      <c r="C2973" s="228"/>
      <c r="D2973" s="228"/>
      <c r="E2973" s="226"/>
      <c r="F2973" s="228"/>
      <c r="G2973" s="228"/>
      <c r="H2973" s="228"/>
      <c r="I2973" s="228"/>
    </row>
    <row r="2974">
      <c r="A2974" s="228"/>
      <c r="B2974" s="229"/>
      <c r="C2974" s="228"/>
      <c r="D2974" s="228"/>
      <c r="E2974" s="226"/>
      <c r="F2974" s="228"/>
      <c r="G2974" s="228"/>
      <c r="H2974" s="228"/>
      <c r="I2974" s="228"/>
    </row>
    <row r="2975">
      <c r="A2975" s="228"/>
      <c r="B2975" s="229"/>
      <c r="C2975" s="228"/>
      <c r="D2975" s="228"/>
      <c r="E2975" s="226"/>
      <c r="F2975" s="228"/>
      <c r="G2975" s="228"/>
      <c r="H2975" s="228"/>
      <c r="I2975" s="228"/>
    </row>
    <row r="2976">
      <c r="A2976" s="228"/>
      <c r="B2976" s="229"/>
      <c r="C2976" s="228"/>
      <c r="D2976" s="228"/>
      <c r="E2976" s="226"/>
      <c r="F2976" s="228"/>
      <c r="G2976" s="228"/>
      <c r="H2976" s="228"/>
      <c r="I2976" s="228"/>
    </row>
    <row r="2977">
      <c r="A2977" s="228"/>
      <c r="B2977" s="229"/>
      <c r="C2977" s="228"/>
      <c r="D2977" s="228"/>
      <c r="E2977" s="226"/>
      <c r="F2977" s="228"/>
      <c r="G2977" s="228"/>
      <c r="H2977" s="228"/>
      <c r="I2977" s="228"/>
    </row>
    <row r="2978">
      <c r="A2978" s="228"/>
      <c r="B2978" s="229"/>
      <c r="C2978" s="228"/>
      <c r="D2978" s="228"/>
      <c r="E2978" s="226"/>
      <c r="F2978" s="228"/>
      <c r="G2978" s="228"/>
      <c r="H2978" s="228"/>
      <c r="I2978" s="228"/>
    </row>
    <row r="2979">
      <c r="A2979" s="228"/>
      <c r="B2979" s="229"/>
      <c r="C2979" s="228"/>
      <c r="D2979" s="228"/>
      <c r="E2979" s="226"/>
      <c r="F2979" s="228"/>
      <c r="G2979" s="228"/>
      <c r="H2979" s="228"/>
      <c r="I2979" s="228"/>
    </row>
    <row r="2980">
      <c r="A2980" s="228"/>
      <c r="B2980" s="229"/>
      <c r="C2980" s="228"/>
      <c r="D2980" s="228"/>
      <c r="E2980" s="226"/>
      <c r="F2980" s="228"/>
      <c r="G2980" s="228"/>
      <c r="H2980" s="228"/>
      <c r="I2980" s="228"/>
    </row>
    <row r="2981">
      <c r="A2981" s="228"/>
      <c r="B2981" s="229"/>
      <c r="C2981" s="228"/>
      <c r="D2981" s="228"/>
      <c r="E2981" s="226"/>
      <c r="F2981" s="228"/>
      <c r="G2981" s="228"/>
      <c r="H2981" s="228"/>
      <c r="I2981" s="228"/>
    </row>
    <row r="2982">
      <c r="A2982" s="228"/>
      <c r="B2982" s="229"/>
      <c r="C2982" s="228"/>
      <c r="D2982" s="228"/>
      <c r="E2982" s="226"/>
      <c r="F2982" s="228"/>
      <c r="G2982" s="228"/>
      <c r="H2982" s="228"/>
      <c r="I2982" s="228"/>
    </row>
    <row r="2983">
      <c r="A2983" s="228"/>
      <c r="B2983" s="229"/>
      <c r="C2983" s="228"/>
      <c r="D2983" s="228"/>
      <c r="E2983" s="226"/>
      <c r="F2983" s="228"/>
      <c r="G2983" s="228"/>
      <c r="H2983" s="228"/>
      <c r="I2983" s="228"/>
    </row>
    <row r="2984">
      <c r="A2984" s="228"/>
      <c r="B2984" s="229"/>
      <c r="C2984" s="228"/>
      <c r="D2984" s="228"/>
      <c r="E2984" s="226"/>
      <c r="F2984" s="228"/>
      <c r="G2984" s="228"/>
      <c r="H2984" s="228"/>
      <c r="I2984" s="228"/>
    </row>
    <row r="2985">
      <c r="A2985" s="228"/>
      <c r="B2985" s="229"/>
      <c r="C2985" s="228"/>
      <c r="D2985" s="228"/>
      <c r="E2985" s="226"/>
      <c r="F2985" s="228"/>
      <c r="G2985" s="228"/>
      <c r="H2985" s="228"/>
      <c r="I2985" s="228"/>
    </row>
    <row r="2986">
      <c r="A2986" s="228"/>
      <c r="B2986" s="229"/>
      <c r="C2986" s="228"/>
      <c r="D2986" s="228"/>
      <c r="E2986" s="226"/>
      <c r="F2986" s="228"/>
      <c r="G2986" s="228"/>
      <c r="H2986" s="228"/>
      <c r="I2986" s="228"/>
    </row>
    <row r="2987">
      <c r="A2987" s="228"/>
      <c r="B2987" s="229"/>
      <c r="C2987" s="228"/>
      <c r="D2987" s="228"/>
      <c r="E2987" s="226"/>
      <c r="F2987" s="228"/>
      <c r="G2987" s="228"/>
      <c r="H2987" s="228"/>
      <c r="I2987" s="228"/>
    </row>
    <row r="2988">
      <c r="A2988" s="228"/>
      <c r="B2988" s="229"/>
      <c r="C2988" s="228"/>
      <c r="D2988" s="228"/>
      <c r="E2988" s="226"/>
      <c r="F2988" s="228"/>
      <c r="G2988" s="228"/>
      <c r="H2988" s="228"/>
      <c r="I2988" s="228"/>
    </row>
    <row r="2989">
      <c r="A2989" s="228"/>
      <c r="B2989" s="229"/>
      <c r="C2989" s="228"/>
      <c r="D2989" s="228"/>
      <c r="E2989" s="226"/>
      <c r="F2989" s="228"/>
      <c r="G2989" s="228"/>
      <c r="H2989" s="228"/>
      <c r="I2989" s="228"/>
    </row>
    <row r="2990">
      <c r="A2990" s="228"/>
      <c r="B2990" s="229"/>
      <c r="C2990" s="228"/>
      <c r="D2990" s="228"/>
      <c r="E2990" s="226"/>
      <c r="F2990" s="228"/>
      <c r="G2990" s="228"/>
      <c r="H2990" s="228"/>
      <c r="I2990" s="228"/>
    </row>
    <row r="2991">
      <c r="A2991" s="228"/>
      <c r="B2991" s="229"/>
      <c r="C2991" s="228"/>
      <c r="D2991" s="228"/>
      <c r="E2991" s="226"/>
      <c r="F2991" s="228"/>
      <c r="G2991" s="228"/>
      <c r="H2991" s="228"/>
      <c r="I2991" s="228"/>
    </row>
    <row r="2992">
      <c r="A2992" s="228"/>
      <c r="B2992" s="229"/>
      <c r="C2992" s="228"/>
      <c r="D2992" s="228"/>
      <c r="E2992" s="226"/>
      <c r="F2992" s="228"/>
      <c r="G2992" s="228"/>
      <c r="H2992" s="228"/>
      <c r="I2992" s="228"/>
    </row>
    <row r="2993">
      <c r="A2993" s="228"/>
      <c r="B2993" s="229"/>
      <c r="C2993" s="228"/>
      <c r="D2993" s="228"/>
      <c r="E2993" s="226"/>
      <c r="F2993" s="228"/>
      <c r="G2993" s="228"/>
      <c r="H2993" s="228"/>
      <c r="I2993" s="228"/>
    </row>
    <row r="2994">
      <c r="A2994" s="228"/>
      <c r="B2994" s="229"/>
      <c r="C2994" s="228"/>
      <c r="D2994" s="228"/>
      <c r="E2994" s="226"/>
      <c r="F2994" s="228"/>
      <c r="G2994" s="228"/>
      <c r="H2994" s="228"/>
      <c r="I2994" s="228"/>
    </row>
    <row r="2995">
      <c r="A2995" s="228"/>
      <c r="B2995" s="229"/>
      <c r="C2995" s="228"/>
      <c r="D2995" s="228"/>
      <c r="E2995" s="226"/>
      <c r="F2995" s="228"/>
      <c r="G2995" s="228"/>
      <c r="H2995" s="228"/>
      <c r="I2995" s="228"/>
    </row>
    <row r="2996">
      <c r="A2996" s="228"/>
      <c r="B2996" s="229"/>
      <c r="C2996" s="228"/>
      <c r="D2996" s="228"/>
      <c r="E2996" s="226"/>
      <c r="F2996" s="228"/>
      <c r="G2996" s="228"/>
      <c r="H2996" s="228"/>
      <c r="I2996" s="228"/>
    </row>
    <row r="2997">
      <c r="A2997" s="228"/>
      <c r="B2997" s="229"/>
      <c r="C2997" s="228"/>
      <c r="D2997" s="228"/>
      <c r="E2997" s="226"/>
      <c r="F2997" s="228"/>
      <c r="G2997" s="228"/>
      <c r="H2997" s="228"/>
      <c r="I2997" s="228"/>
    </row>
    <row r="2998">
      <c r="A2998" s="228"/>
      <c r="B2998" s="229"/>
      <c r="C2998" s="228"/>
      <c r="D2998" s="228"/>
      <c r="E2998" s="226"/>
      <c r="F2998" s="228"/>
      <c r="G2998" s="228"/>
      <c r="H2998" s="228"/>
      <c r="I2998" s="228"/>
    </row>
    <row r="2999">
      <c r="A2999" s="228"/>
      <c r="B2999" s="229"/>
      <c r="C2999" s="228"/>
      <c r="D2999" s="228"/>
      <c r="E2999" s="226"/>
      <c r="F2999" s="228"/>
      <c r="G2999" s="228"/>
      <c r="H2999" s="228"/>
      <c r="I2999" s="228"/>
    </row>
    <row r="3000">
      <c r="A3000" s="228"/>
      <c r="B3000" s="229"/>
      <c r="C3000" s="228"/>
      <c r="D3000" s="228"/>
      <c r="E3000" s="226"/>
      <c r="F3000" s="228"/>
      <c r="G3000" s="228"/>
      <c r="H3000" s="228"/>
      <c r="I3000" s="228"/>
    </row>
    <row r="3001">
      <c r="A3001" s="228"/>
      <c r="B3001" s="229"/>
      <c r="C3001" s="228"/>
      <c r="D3001" s="228"/>
      <c r="E3001" s="226"/>
      <c r="F3001" s="228"/>
      <c r="G3001" s="228"/>
      <c r="H3001" s="228"/>
      <c r="I3001" s="228"/>
    </row>
    <row r="3002">
      <c r="A3002" s="228"/>
      <c r="B3002" s="229"/>
      <c r="C3002" s="228"/>
      <c r="D3002" s="228"/>
      <c r="E3002" s="226"/>
      <c r="F3002" s="228"/>
      <c r="G3002" s="228"/>
      <c r="H3002" s="228"/>
      <c r="I3002" s="228"/>
    </row>
    <row r="3003">
      <c r="A3003" s="228"/>
      <c r="B3003" s="229"/>
      <c r="C3003" s="228"/>
      <c r="D3003" s="228"/>
      <c r="E3003" s="226"/>
      <c r="F3003" s="228"/>
      <c r="G3003" s="228"/>
      <c r="H3003" s="228"/>
      <c r="I3003" s="228"/>
    </row>
    <row r="3004">
      <c r="A3004" s="228"/>
      <c r="B3004" s="229"/>
      <c r="C3004" s="228"/>
      <c r="D3004" s="228"/>
      <c r="E3004" s="226"/>
      <c r="F3004" s="228"/>
      <c r="G3004" s="228"/>
      <c r="H3004" s="228"/>
      <c r="I3004" s="228"/>
    </row>
    <row r="3005">
      <c r="A3005" s="228"/>
      <c r="B3005" s="229"/>
      <c r="C3005" s="228"/>
      <c r="D3005" s="228"/>
      <c r="E3005" s="226"/>
      <c r="F3005" s="228"/>
      <c r="G3005" s="228"/>
      <c r="H3005" s="228"/>
      <c r="I3005" s="228"/>
    </row>
    <row r="3006">
      <c r="A3006" s="228"/>
      <c r="B3006" s="229"/>
      <c r="C3006" s="228"/>
      <c r="D3006" s="228"/>
      <c r="E3006" s="226"/>
      <c r="F3006" s="228"/>
      <c r="G3006" s="228"/>
      <c r="H3006" s="228"/>
      <c r="I3006" s="228"/>
    </row>
    <row r="3007">
      <c r="A3007" s="228"/>
      <c r="B3007" s="229"/>
      <c r="C3007" s="228"/>
      <c r="D3007" s="228"/>
      <c r="E3007" s="226"/>
      <c r="F3007" s="228"/>
      <c r="G3007" s="228"/>
      <c r="H3007" s="228"/>
      <c r="I3007" s="228"/>
    </row>
    <row r="3008">
      <c r="A3008" s="228"/>
      <c r="B3008" s="229"/>
      <c r="C3008" s="228"/>
      <c r="D3008" s="228"/>
      <c r="E3008" s="226"/>
      <c r="F3008" s="228"/>
      <c r="G3008" s="228"/>
      <c r="H3008" s="228"/>
      <c r="I3008" s="228"/>
    </row>
    <row r="3009">
      <c r="A3009" s="228"/>
      <c r="B3009" s="229"/>
      <c r="C3009" s="228"/>
      <c r="D3009" s="228"/>
      <c r="E3009" s="226"/>
      <c r="F3009" s="228"/>
      <c r="G3009" s="228"/>
      <c r="H3009" s="228"/>
      <c r="I3009" s="228"/>
    </row>
    <row r="3010">
      <c r="A3010" s="228"/>
      <c r="B3010" s="229"/>
      <c r="C3010" s="228"/>
      <c r="D3010" s="228"/>
      <c r="E3010" s="226"/>
      <c r="F3010" s="228"/>
      <c r="G3010" s="228"/>
      <c r="H3010" s="228"/>
      <c r="I3010" s="228"/>
    </row>
    <row r="3011">
      <c r="A3011" s="228"/>
      <c r="B3011" s="229"/>
      <c r="C3011" s="228"/>
      <c r="D3011" s="228"/>
      <c r="E3011" s="226"/>
      <c r="F3011" s="228"/>
      <c r="G3011" s="228"/>
      <c r="H3011" s="228"/>
      <c r="I3011" s="228"/>
    </row>
    <row r="3012">
      <c r="A3012" s="228"/>
      <c r="B3012" s="229"/>
      <c r="C3012" s="228"/>
      <c r="D3012" s="228"/>
      <c r="E3012" s="226"/>
      <c r="F3012" s="228"/>
      <c r="G3012" s="228"/>
      <c r="H3012" s="228"/>
      <c r="I3012" s="228"/>
    </row>
    <row r="3013">
      <c r="A3013" s="228"/>
      <c r="B3013" s="229"/>
      <c r="C3013" s="228"/>
      <c r="D3013" s="228"/>
      <c r="E3013" s="226"/>
      <c r="F3013" s="228"/>
      <c r="G3013" s="228"/>
      <c r="H3013" s="228"/>
      <c r="I3013" s="228"/>
    </row>
    <row r="3014">
      <c r="A3014" s="228"/>
      <c r="B3014" s="229"/>
      <c r="C3014" s="228"/>
      <c r="D3014" s="228"/>
      <c r="E3014" s="226"/>
      <c r="F3014" s="228"/>
      <c r="G3014" s="228"/>
      <c r="H3014" s="228"/>
      <c r="I3014" s="228"/>
    </row>
    <row r="3015">
      <c r="A3015" s="228"/>
      <c r="B3015" s="229"/>
      <c r="C3015" s="228"/>
      <c r="D3015" s="228"/>
      <c r="E3015" s="226"/>
      <c r="F3015" s="228"/>
      <c r="G3015" s="228"/>
      <c r="H3015" s="228"/>
      <c r="I3015" s="228"/>
    </row>
    <row r="3016">
      <c r="A3016" s="228"/>
      <c r="B3016" s="229"/>
      <c r="C3016" s="228"/>
      <c r="D3016" s="228"/>
      <c r="E3016" s="226"/>
      <c r="F3016" s="228"/>
      <c r="G3016" s="228"/>
      <c r="H3016" s="228"/>
      <c r="I3016" s="228"/>
    </row>
    <row r="3017">
      <c r="A3017" s="228"/>
      <c r="B3017" s="229"/>
      <c r="C3017" s="228"/>
      <c r="D3017" s="228"/>
      <c r="E3017" s="226"/>
      <c r="F3017" s="228"/>
      <c r="G3017" s="228"/>
      <c r="H3017" s="228"/>
      <c r="I3017" s="228"/>
    </row>
    <row r="3018">
      <c r="A3018" s="228"/>
      <c r="B3018" s="229"/>
      <c r="C3018" s="228"/>
      <c r="D3018" s="228"/>
      <c r="E3018" s="226"/>
      <c r="F3018" s="228"/>
      <c r="G3018" s="228"/>
      <c r="H3018" s="228"/>
      <c r="I3018" s="228"/>
    </row>
    <row r="3019">
      <c r="A3019" s="228"/>
      <c r="B3019" s="229"/>
      <c r="C3019" s="228"/>
      <c r="D3019" s="228"/>
      <c r="E3019" s="226"/>
      <c r="F3019" s="228"/>
      <c r="G3019" s="228"/>
      <c r="H3019" s="228"/>
      <c r="I3019" s="228"/>
    </row>
    <row r="3020">
      <c r="A3020" s="228"/>
      <c r="B3020" s="229"/>
      <c r="C3020" s="228"/>
      <c r="D3020" s="228"/>
      <c r="E3020" s="226"/>
      <c r="F3020" s="228"/>
      <c r="G3020" s="228"/>
      <c r="H3020" s="228"/>
      <c r="I3020" s="228"/>
    </row>
    <row r="3021">
      <c r="A3021" s="228"/>
      <c r="B3021" s="229"/>
      <c r="C3021" s="228"/>
      <c r="D3021" s="228"/>
      <c r="E3021" s="226"/>
      <c r="F3021" s="228"/>
      <c r="G3021" s="228"/>
      <c r="H3021" s="228"/>
      <c r="I3021" s="228"/>
    </row>
    <row r="3022">
      <c r="A3022" s="228"/>
      <c r="B3022" s="229"/>
      <c r="C3022" s="228"/>
      <c r="D3022" s="228"/>
      <c r="E3022" s="226"/>
      <c r="F3022" s="228"/>
      <c r="G3022" s="228"/>
      <c r="H3022" s="228"/>
      <c r="I3022" s="228"/>
    </row>
    <row r="3023">
      <c r="A3023" s="228"/>
      <c r="B3023" s="229"/>
      <c r="C3023" s="228"/>
      <c r="D3023" s="228"/>
      <c r="E3023" s="226"/>
      <c r="F3023" s="228"/>
      <c r="G3023" s="228"/>
      <c r="H3023" s="228"/>
      <c r="I3023" s="228"/>
    </row>
    <row r="3024">
      <c r="A3024" s="228"/>
      <c r="B3024" s="229"/>
      <c r="C3024" s="228"/>
      <c r="D3024" s="228"/>
      <c r="E3024" s="226"/>
      <c r="F3024" s="228"/>
      <c r="G3024" s="228"/>
      <c r="H3024" s="228"/>
      <c r="I3024" s="228"/>
    </row>
    <row r="3025">
      <c r="A3025" s="228"/>
      <c r="B3025" s="229"/>
      <c r="C3025" s="228"/>
      <c r="D3025" s="228"/>
      <c r="E3025" s="226"/>
      <c r="F3025" s="228"/>
      <c r="G3025" s="228"/>
      <c r="H3025" s="228"/>
      <c r="I3025" s="228"/>
    </row>
    <row r="3026">
      <c r="A3026" s="228"/>
      <c r="B3026" s="229"/>
      <c r="C3026" s="228"/>
      <c r="D3026" s="228"/>
      <c r="E3026" s="226"/>
      <c r="F3026" s="228"/>
      <c r="G3026" s="228"/>
      <c r="H3026" s="228"/>
      <c r="I3026" s="228"/>
    </row>
    <row r="3027">
      <c r="A3027" s="228"/>
      <c r="B3027" s="229"/>
      <c r="C3027" s="228"/>
      <c r="D3027" s="228"/>
      <c r="E3027" s="226"/>
      <c r="F3027" s="228"/>
      <c r="G3027" s="228"/>
      <c r="H3027" s="228"/>
      <c r="I3027" s="228"/>
    </row>
    <row r="3028">
      <c r="A3028" s="228"/>
      <c r="B3028" s="229"/>
      <c r="C3028" s="228"/>
      <c r="D3028" s="228"/>
      <c r="E3028" s="226"/>
      <c r="F3028" s="228"/>
      <c r="G3028" s="228"/>
      <c r="H3028" s="228"/>
      <c r="I3028" s="228"/>
    </row>
    <row r="3029">
      <c r="A3029" s="228"/>
      <c r="B3029" s="229"/>
      <c r="C3029" s="228"/>
      <c r="D3029" s="228"/>
      <c r="E3029" s="226"/>
      <c r="F3029" s="228"/>
      <c r="G3029" s="228"/>
      <c r="H3029" s="228"/>
      <c r="I3029" s="228"/>
    </row>
    <row r="3030">
      <c r="A3030" s="228"/>
      <c r="B3030" s="229"/>
      <c r="C3030" s="228"/>
      <c r="D3030" s="228"/>
      <c r="E3030" s="226"/>
      <c r="F3030" s="228"/>
      <c r="G3030" s="228"/>
      <c r="H3030" s="228"/>
      <c r="I3030" s="228"/>
    </row>
    <row r="3031">
      <c r="A3031" s="228"/>
      <c r="B3031" s="229"/>
      <c r="C3031" s="228"/>
      <c r="D3031" s="228"/>
      <c r="E3031" s="226"/>
      <c r="F3031" s="228"/>
      <c r="G3031" s="228"/>
      <c r="H3031" s="228"/>
      <c r="I3031" s="228"/>
    </row>
    <row r="3032">
      <c r="A3032" s="228"/>
      <c r="B3032" s="229"/>
      <c r="C3032" s="228"/>
      <c r="D3032" s="228"/>
      <c r="E3032" s="226"/>
      <c r="F3032" s="228"/>
      <c r="G3032" s="228"/>
      <c r="H3032" s="228"/>
      <c r="I3032" s="228"/>
    </row>
    <row r="3033">
      <c r="A3033" s="228"/>
      <c r="B3033" s="229"/>
      <c r="C3033" s="228"/>
      <c r="D3033" s="228"/>
      <c r="E3033" s="226"/>
      <c r="F3033" s="228"/>
      <c r="G3033" s="228"/>
      <c r="H3033" s="228"/>
      <c r="I3033" s="228"/>
    </row>
    <row r="3034">
      <c r="A3034" s="228"/>
      <c r="B3034" s="229"/>
      <c r="C3034" s="228"/>
      <c r="D3034" s="228"/>
      <c r="E3034" s="226"/>
      <c r="F3034" s="228"/>
      <c r="G3034" s="228"/>
      <c r="H3034" s="228"/>
      <c r="I3034" s="228"/>
    </row>
    <row r="3035">
      <c r="A3035" s="228"/>
      <c r="B3035" s="229"/>
      <c r="C3035" s="228"/>
      <c r="D3035" s="228"/>
      <c r="E3035" s="226"/>
      <c r="F3035" s="228"/>
      <c r="G3035" s="228"/>
      <c r="H3035" s="228"/>
      <c r="I3035" s="228"/>
    </row>
    <row r="3036">
      <c r="A3036" s="228"/>
      <c r="B3036" s="229"/>
      <c r="C3036" s="228"/>
      <c r="D3036" s="228"/>
      <c r="E3036" s="226"/>
      <c r="F3036" s="228"/>
      <c r="G3036" s="228"/>
      <c r="H3036" s="228"/>
      <c r="I3036" s="228"/>
    </row>
    <row r="3037">
      <c r="A3037" s="228"/>
      <c r="B3037" s="229"/>
      <c r="C3037" s="228"/>
      <c r="D3037" s="228"/>
      <c r="E3037" s="226"/>
      <c r="F3037" s="228"/>
      <c r="G3037" s="228"/>
      <c r="H3037" s="228"/>
      <c r="I3037" s="228"/>
    </row>
    <row r="3038">
      <c r="A3038" s="228"/>
      <c r="B3038" s="229"/>
      <c r="C3038" s="228"/>
      <c r="D3038" s="228"/>
      <c r="E3038" s="226"/>
      <c r="F3038" s="228"/>
      <c r="G3038" s="228"/>
      <c r="H3038" s="228"/>
      <c r="I3038" s="228"/>
    </row>
    <row r="3039">
      <c r="A3039" s="228"/>
      <c r="B3039" s="229"/>
      <c r="C3039" s="228"/>
      <c r="D3039" s="228"/>
      <c r="E3039" s="226"/>
      <c r="F3039" s="228"/>
      <c r="G3039" s="228"/>
      <c r="H3039" s="228"/>
      <c r="I3039" s="228"/>
    </row>
    <row r="3040">
      <c r="A3040" s="228"/>
      <c r="B3040" s="229"/>
      <c r="C3040" s="228"/>
      <c r="D3040" s="228"/>
      <c r="E3040" s="226"/>
      <c r="F3040" s="228"/>
      <c r="G3040" s="228"/>
      <c r="H3040" s="228"/>
      <c r="I3040" s="228"/>
    </row>
    <row r="3041">
      <c r="A3041" s="228"/>
      <c r="B3041" s="229"/>
      <c r="C3041" s="228"/>
      <c r="D3041" s="228"/>
      <c r="E3041" s="226"/>
      <c r="F3041" s="228"/>
      <c r="G3041" s="228"/>
      <c r="H3041" s="228"/>
      <c r="I3041" s="228"/>
    </row>
    <row r="3042">
      <c r="A3042" s="228"/>
      <c r="B3042" s="229"/>
      <c r="C3042" s="228"/>
      <c r="D3042" s="228"/>
      <c r="E3042" s="226"/>
      <c r="F3042" s="228"/>
      <c r="G3042" s="228"/>
      <c r="H3042" s="228"/>
      <c r="I3042" s="228"/>
    </row>
    <row r="3043">
      <c r="A3043" s="228"/>
      <c r="B3043" s="229"/>
      <c r="C3043" s="228"/>
      <c r="D3043" s="228"/>
      <c r="E3043" s="226"/>
      <c r="F3043" s="228"/>
      <c r="G3043" s="228"/>
      <c r="H3043" s="228"/>
      <c r="I3043" s="228"/>
    </row>
    <row r="3044">
      <c r="A3044" s="228"/>
      <c r="B3044" s="229"/>
      <c r="C3044" s="228"/>
      <c r="D3044" s="228"/>
      <c r="E3044" s="226"/>
      <c r="F3044" s="228"/>
      <c r="G3044" s="228"/>
      <c r="H3044" s="228"/>
      <c r="I3044" s="228"/>
    </row>
    <row r="3045">
      <c r="A3045" s="228"/>
      <c r="B3045" s="229"/>
      <c r="C3045" s="228"/>
      <c r="D3045" s="228"/>
      <c r="E3045" s="226"/>
      <c r="F3045" s="228"/>
      <c r="G3045" s="228"/>
      <c r="H3045" s="228"/>
      <c r="I3045" s="228"/>
    </row>
    <row r="3046">
      <c r="A3046" s="228"/>
      <c r="B3046" s="229"/>
      <c r="C3046" s="228"/>
      <c r="D3046" s="228"/>
      <c r="E3046" s="226"/>
      <c r="F3046" s="228"/>
      <c r="G3046" s="228"/>
      <c r="H3046" s="228"/>
      <c r="I3046" s="228"/>
    </row>
    <row r="3047">
      <c r="A3047" s="228"/>
      <c r="B3047" s="229"/>
      <c r="C3047" s="228"/>
      <c r="D3047" s="228"/>
      <c r="E3047" s="226"/>
      <c r="F3047" s="228"/>
      <c r="G3047" s="228"/>
      <c r="H3047" s="228"/>
      <c r="I3047" s="228"/>
    </row>
    <row r="3048">
      <c r="A3048" s="228"/>
      <c r="B3048" s="229"/>
      <c r="C3048" s="228"/>
      <c r="D3048" s="228"/>
      <c r="E3048" s="226"/>
      <c r="F3048" s="228"/>
      <c r="G3048" s="228"/>
      <c r="H3048" s="228"/>
      <c r="I3048" s="228"/>
    </row>
    <row r="3049">
      <c r="A3049" s="228"/>
      <c r="B3049" s="229"/>
      <c r="C3049" s="228"/>
      <c r="D3049" s="228"/>
      <c r="E3049" s="226"/>
      <c r="F3049" s="228"/>
      <c r="G3049" s="228"/>
      <c r="H3049" s="228"/>
      <c r="I3049" s="228"/>
    </row>
    <row r="3050">
      <c r="A3050" s="228"/>
      <c r="B3050" s="229"/>
      <c r="C3050" s="228"/>
      <c r="D3050" s="228"/>
      <c r="E3050" s="226"/>
      <c r="F3050" s="228"/>
      <c r="G3050" s="228"/>
      <c r="H3050" s="228"/>
      <c r="I3050" s="228"/>
    </row>
    <row r="3051">
      <c r="A3051" s="228"/>
      <c r="B3051" s="229"/>
      <c r="C3051" s="228"/>
      <c r="D3051" s="228"/>
      <c r="E3051" s="226"/>
      <c r="F3051" s="228"/>
      <c r="G3051" s="228"/>
      <c r="H3051" s="228"/>
      <c r="I3051" s="228"/>
    </row>
    <row r="3052">
      <c r="A3052" s="228"/>
      <c r="B3052" s="229"/>
      <c r="C3052" s="228"/>
      <c r="D3052" s="228"/>
      <c r="E3052" s="226"/>
      <c r="F3052" s="228"/>
      <c r="G3052" s="228"/>
      <c r="H3052" s="228"/>
      <c r="I3052" s="228"/>
    </row>
    <row r="3053">
      <c r="A3053" s="228"/>
      <c r="B3053" s="229"/>
      <c r="C3053" s="228"/>
      <c r="D3053" s="228"/>
      <c r="E3053" s="226"/>
      <c r="F3053" s="228"/>
      <c r="G3053" s="228"/>
      <c r="H3053" s="228"/>
      <c r="I3053" s="228"/>
    </row>
    <row r="3054">
      <c r="A3054" s="228"/>
      <c r="B3054" s="229"/>
      <c r="C3054" s="228"/>
      <c r="D3054" s="228"/>
      <c r="E3054" s="226"/>
      <c r="F3054" s="228"/>
      <c r="G3054" s="228"/>
      <c r="H3054" s="228"/>
      <c r="I3054" s="228"/>
    </row>
    <row r="3055">
      <c r="A3055" s="228"/>
      <c r="B3055" s="229"/>
      <c r="C3055" s="228"/>
      <c r="D3055" s="228"/>
      <c r="E3055" s="226"/>
      <c r="F3055" s="228"/>
      <c r="G3055" s="228"/>
      <c r="H3055" s="228"/>
      <c r="I3055" s="228"/>
    </row>
    <row r="3056">
      <c r="A3056" s="228"/>
      <c r="B3056" s="229"/>
      <c r="C3056" s="228"/>
      <c r="D3056" s="228"/>
      <c r="E3056" s="226"/>
      <c r="F3056" s="228"/>
      <c r="G3056" s="228"/>
      <c r="H3056" s="228"/>
      <c r="I3056" s="228"/>
    </row>
    <row r="3057">
      <c r="A3057" s="228"/>
      <c r="B3057" s="229"/>
      <c r="C3057" s="228"/>
      <c r="D3057" s="228"/>
      <c r="E3057" s="226"/>
      <c r="F3057" s="228"/>
      <c r="G3057" s="228"/>
      <c r="H3057" s="228"/>
      <c r="I3057" s="228"/>
    </row>
    <row r="3058">
      <c r="A3058" s="228"/>
      <c r="B3058" s="229"/>
      <c r="C3058" s="228"/>
      <c r="D3058" s="228"/>
      <c r="E3058" s="226"/>
      <c r="F3058" s="228"/>
      <c r="G3058" s="228"/>
      <c r="H3058" s="228"/>
      <c r="I3058" s="228"/>
    </row>
    <row r="3059">
      <c r="A3059" s="228"/>
      <c r="B3059" s="229"/>
      <c r="C3059" s="228"/>
      <c r="D3059" s="228"/>
      <c r="E3059" s="226"/>
      <c r="F3059" s="228"/>
      <c r="G3059" s="228"/>
      <c r="H3059" s="228"/>
      <c r="I3059" s="228"/>
    </row>
    <row r="3060">
      <c r="A3060" s="228"/>
      <c r="B3060" s="229"/>
      <c r="C3060" s="228"/>
      <c r="D3060" s="228"/>
      <c r="E3060" s="226"/>
      <c r="F3060" s="228"/>
      <c r="G3060" s="228"/>
      <c r="H3060" s="228"/>
      <c r="I3060" s="228"/>
    </row>
    <row r="3061">
      <c r="A3061" s="228"/>
      <c r="B3061" s="229"/>
      <c r="C3061" s="228"/>
      <c r="D3061" s="228"/>
      <c r="E3061" s="226"/>
      <c r="F3061" s="228"/>
      <c r="G3061" s="228"/>
      <c r="H3061" s="228"/>
      <c r="I3061" s="228"/>
    </row>
    <row r="3062">
      <c r="A3062" s="228"/>
      <c r="B3062" s="229"/>
      <c r="C3062" s="228"/>
      <c r="D3062" s="228"/>
      <c r="E3062" s="226"/>
      <c r="F3062" s="228"/>
      <c r="G3062" s="228"/>
      <c r="H3062" s="228"/>
      <c r="I3062" s="228"/>
    </row>
    <row r="3063">
      <c r="A3063" s="228"/>
      <c r="B3063" s="229"/>
      <c r="C3063" s="228"/>
      <c r="D3063" s="228"/>
      <c r="E3063" s="226"/>
      <c r="F3063" s="228"/>
      <c r="G3063" s="228"/>
      <c r="H3063" s="228"/>
      <c r="I3063" s="228"/>
    </row>
    <row r="3064">
      <c r="A3064" s="228"/>
      <c r="B3064" s="229"/>
      <c r="C3064" s="228"/>
      <c r="D3064" s="228"/>
      <c r="E3064" s="226"/>
      <c r="F3064" s="228"/>
      <c r="G3064" s="228"/>
      <c r="H3064" s="228"/>
      <c r="I3064" s="228"/>
    </row>
    <row r="3065">
      <c r="A3065" s="228"/>
      <c r="B3065" s="229"/>
      <c r="C3065" s="228"/>
      <c r="D3065" s="228"/>
      <c r="E3065" s="226"/>
      <c r="F3065" s="228"/>
      <c r="G3065" s="228"/>
      <c r="H3065" s="228"/>
      <c r="I3065" s="228"/>
    </row>
    <row r="3066">
      <c r="A3066" s="228"/>
      <c r="B3066" s="229"/>
      <c r="C3066" s="228"/>
      <c r="D3066" s="228"/>
      <c r="E3066" s="226"/>
      <c r="F3066" s="228"/>
      <c r="G3066" s="228"/>
      <c r="H3066" s="228"/>
      <c r="I3066" s="228"/>
    </row>
    <row r="3067">
      <c r="A3067" s="228"/>
      <c r="B3067" s="229"/>
      <c r="C3067" s="228"/>
      <c r="D3067" s="228"/>
      <c r="E3067" s="226"/>
      <c r="F3067" s="228"/>
      <c r="G3067" s="228"/>
      <c r="H3067" s="228"/>
      <c r="I3067" s="228"/>
    </row>
    <row r="3068">
      <c r="A3068" s="228"/>
      <c r="B3068" s="229"/>
      <c r="C3068" s="228"/>
      <c r="D3068" s="228"/>
      <c r="E3068" s="226"/>
      <c r="F3068" s="228"/>
      <c r="G3068" s="228"/>
      <c r="H3068" s="228"/>
      <c r="I3068" s="228"/>
    </row>
    <row r="3069">
      <c r="A3069" s="228"/>
      <c r="B3069" s="229"/>
      <c r="C3069" s="228"/>
      <c r="D3069" s="228"/>
      <c r="E3069" s="226"/>
      <c r="F3069" s="228"/>
      <c r="G3069" s="228"/>
      <c r="H3069" s="228"/>
      <c r="I3069" s="228"/>
    </row>
    <row r="3070">
      <c r="A3070" s="228"/>
      <c r="B3070" s="229"/>
      <c r="C3070" s="228"/>
      <c r="D3070" s="228"/>
      <c r="E3070" s="226"/>
      <c r="F3070" s="228"/>
      <c r="G3070" s="228"/>
      <c r="H3070" s="228"/>
      <c r="I3070" s="228"/>
    </row>
    <row r="3071">
      <c r="A3071" s="228"/>
      <c r="B3071" s="229"/>
      <c r="C3071" s="228"/>
      <c r="D3071" s="228"/>
      <c r="E3071" s="226"/>
      <c r="F3071" s="228"/>
      <c r="G3071" s="228"/>
      <c r="H3071" s="228"/>
      <c r="I3071" s="228"/>
    </row>
    <row r="3072">
      <c r="A3072" s="228"/>
      <c r="B3072" s="229"/>
      <c r="C3072" s="228"/>
      <c r="D3072" s="228"/>
      <c r="E3072" s="226"/>
      <c r="F3072" s="228"/>
      <c r="G3072" s="228"/>
      <c r="H3072" s="228"/>
      <c r="I3072" s="228"/>
    </row>
    <row r="3073">
      <c r="A3073" s="228"/>
      <c r="B3073" s="229"/>
      <c r="C3073" s="228"/>
      <c r="D3073" s="228"/>
      <c r="E3073" s="226"/>
      <c r="F3073" s="228"/>
      <c r="G3073" s="228"/>
      <c r="H3073" s="228"/>
      <c r="I3073" s="228"/>
    </row>
    <row r="3074">
      <c r="A3074" s="228"/>
      <c r="B3074" s="229"/>
      <c r="C3074" s="228"/>
      <c r="D3074" s="228"/>
      <c r="E3074" s="226"/>
      <c r="F3074" s="228"/>
      <c r="G3074" s="228"/>
      <c r="H3074" s="228"/>
      <c r="I3074" s="228"/>
    </row>
    <row r="3075">
      <c r="A3075" s="228"/>
      <c r="B3075" s="229"/>
      <c r="C3075" s="228"/>
      <c r="D3075" s="228"/>
      <c r="E3075" s="226"/>
      <c r="F3075" s="228"/>
      <c r="G3075" s="228"/>
      <c r="H3075" s="228"/>
      <c r="I3075" s="228"/>
    </row>
    <row r="3076">
      <c r="A3076" s="228"/>
      <c r="B3076" s="229"/>
      <c r="C3076" s="228"/>
      <c r="D3076" s="228"/>
      <c r="E3076" s="226"/>
      <c r="F3076" s="228"/>
      <c r="G3076" s="228"/>
      <c r="H3076" s="228"/>
      <c r="I3076" s="228"/>
    </row>
    <row r="3077">
      <c r="A3077" s="228"/>
      <c r="B3077" s="229"/>
      <c r="C3077" s="228"/>
      <c r="D3077" s="228"/>
      <c r="E3077" s="226"/>
      <c r="F3077" s="228"/>
      <c r="G3077" s="228"/>
      <c r="H3077" s="228"/>
      <c r="I3077" s="228"/>
    </row>
    <row r="3078">
      <c r="A3078" s="228"/>
      <c r="B3078" s="229"/>
      <c r="C3078" s="228"/>
      <c r="D3078" s="228"/>
      <c r="E3078" s="226"/>
      <c r="F3078" s="228"/>
      <c r="G3078" s="228"/>
      <c r="H3078" s="228"/>
      <c r="I3078" s="228"/>
    </row>
    <row r="3079">
      <c r="A3079" s="228"/>
      <c r="B3079" s="229"/>
      <c r="C3079" s="228"/>
      <c r="D3079" s="228"/>
      <c r="E3079" s="226"/>
      <c r="F3079" s="228"/>
      <c r="G3079" s="228"/>
      <c r="H3079" s="228"/>
      <c r="I3079" s="228"/>
    </row>
    <row r="3080">
      <c r="A3080" s="228"/>
      <c r="B3080" s="229"/>
      <c r="C3080" s="228"/>
      <c r="D3080" s="228"/>
      <c r="E3080" s="226"/>
      <c r="F3080" s="228"/>
      <c r="G3080" s="228"/>
      <c r="H3080" s="228"/>
      <c r="I3080" s="228"/>
    </row>
    <row r="3081">
      <c r="A3081" s="228"/>
      <c r="B3081" s="229"/>
      <c r="C3081" s="228"/>
      <c r="D3081" s="228"/>
      <c r="E3081" s="226"/>
      <c r="F3081" s="228"/>
      <c r="G3081" s="228"/>
      <c r="H3081" s="228"/>
      <c r="I3081" s="228"/>
    </row>
    <row r="3082">
      <c r="A3082" s="228"/>
      <c r="B3082" s="229"/>
      <c r="C3082" s="228"/>
      <c r="D3082" s="228"/>
      <c r="E3082" s="226"/>
      <c r="F3082" s="228"/>
      <c r="G3082" s="228"/>
      <c r="H3082" s="228"/>
      <c r="I3082" s="228"/>
    </row>
    <row r="3083">
      <c r="A3083" s="228"/>
      <c r="B3083" s="229"/>
      <c r="C3083" s="228"/>
      <c r="D3083" s="228"/>
      <c r="E3083" s="226"/>
      <c r="F3083" s="228"/>
      <c r="G3083" s="228"/>
      <c r="H3083" s="228"/>
      <c r="I3083" s="228"/>
    </row>
    <row r="3084">
      <c r="A3084" s="228"/>
      <c r="B3084" s="229"/>
      <c r="C3084" s="228"/>
      <c r="D3084" s="228"/>
      <c r="E3084" s="226"/>
      <c r="F3084" s="228"/>
      <c r="G3084" s="228"/>
      <c r="H3084" s="228"/>
      <c r="I3084" s="228"/>
    </row>
    <row r="3085">
      <c r="A3085" s="228"/>
      <c r="B3085" s="229"/>
      <c r="C3085" s="228"/>
      <c r="D3085" s="228"/>
      <c r="E3085" s="226"/>
      <c r="F3085" s="228"/>
      <c r="G3085" s="228"/>
      <c r="H3085" s="228"/>
      <c r="I3085" s="228"/>
    </row>
    <row r="3086">
      <c r="A3086" s="228"/>
      <c r="B3086" s="229"/>
      <c r="C3086" s="228"/>
      <c r="D3086" s="228"/>
      <c r="E3086" s="226"/>
      <c r="F3086" s="228"/>
      <c r="G3086" s="228"/>
      <c r="H3086" s="228"/>
      <c r="I3086" s="228"/>
    </row>
    <row r="3087">
      <c r="A3087" s="228"/>
      <c r="B3087" s="229"/>
      <c r="C3087" s="228"/>
      <c r="D3087" s="228"/>
      <c r="E3087" s="226"/>
      <c r="F3087" s="228"/>
      <c r="G3087" s="228"/>
      <c r="H3087" s="228"/>
      <c r="I3087" s="228"/>
    </row>
    <row r="3088">
      <c r="A3088" s="228"/>
      <c r="B3088" s="229"/>
      <c r="C3088" s="228"/>
      <c r="D3088" s="228"/>
      <c r="E3088" s="226"/>
      <c r="F3088" s="228"/>
      <c r="G3088" s="228"/>
      <c r="H3088" s="228"/>
      <c r="I3088" s="228"/>
    </row>
    <row r="3089">
      <c r="A3089" s="228"/>
      <c r="B3089" s="229"/>
      <c r="C3089" s="228"/>
      <c r="D3089" s="228"/>
      <c r="E3089" s="226"/>
      <c r="F3089" s="228"/>
      <c r="G3089" s="228"/>
      <c r="H3089" s="228"/>
      <c r="I3089" s="228"/>
    </row>
    <row r="3090">
      <c r="A3090" s="228"/>
      <c r="B3090" s="229"/>
      <c r="C3090" s="228"/>
      <c r="D3090" s="228"/>
      <c r="E3090" s="226"/>
      <c r="F3090" s="228"/>
      <c r="G3090" s="228"/>
      <c r="H3090" s="228"/>
      <c r="I3090" s="228"/>
    </row>
    <row r="3091">
      <c r="A3091" s="228"/>
      <c r="B3091" s="229"/>
      <c r="C3091" s="228"/>
      <c r="D3091" s="228"/>
      <c r="E3091" s="226"/>
      <c r="F3091" s="228"/>
      <c r="G3091" s="228"/>
      <c r="H3091" s="228"/>
      <c r="I3091" s="228"/>
    </row>
    <row r="3092">
      <c r="A3092" s="228"/>
      <c r="B3092" s="229"/>
      <c r="C3092" s="228"/>
      <c r="D3092" s="228"/>
      <c r="E3092" s="226"/>
      <c r="F3092" s="228"/>
      <c r="G3092" s="228"/>
      <c r="H3092" s="228"/>
      <c r="I3092" s="228"/>
    </row>
    <row r="3093">
      <c r="A3093" s="228"/>
      <c r="B3093" s="229"/>
      <c r="C3093" s="228"/>
      <c r="D3093" s="228"/>
      <c r="E3093" s="226"/>
      <c r="F3093" s="228"/>
      <c r="G3093" s="228"/>
      <c r="H3093" s="228"/>
      <c r="I3093" s="228"/>
    </row>
    <row r="3094">
      <c r="A3094" s="228"/>
      <c r="B3094" s="229"/>
      <c r="C3094" s="228"/>
      <c r="D3094" s="228"/>
      <c r="E3094" s="226"/>
      <c r="F3094" s="228"/>
      <c r="G3094" s="228"/>
      <c r="H3094" s="228"/>
      <c r="I3094" s="228"/>
    </row>
    <row r="3095">
      <c r="A3095" s="228"/>
      <c r="B3095" s="229"/>
      <c r="C3095" s="228"/>
      <c r="D3095" s="228"/>
      <c r="E3095" s="226"/>
      <c r="F3095" s="228"/>
      <c r="G3095" s="228"/>
      <c r="H3095" s="228"/>
      <c r="I3095" s="228"/>
    </row>
    <row r="3096">
      <c r="A3096" s="228"/>
      <c r="B3096" s="229"/>
      <c r="C3096" s="228"/>
      <c r="D3096" s="228"/>
      <c r="E3096" s="226"/>
      <c r="F3096" s="228"/>
      <c r="G3096" s="228"/>
      <c r="H3096" s="228"/>
      <c r="I3096" s="228"/>
    </row>
    <row r="3097">
      <c r="A3097" s="228"/>
      <c r="B3097" s="229"/>
      <c r="C3097" s="228"/>
      <c r="D3097" s="228"/>
      <c r="E3097" s="226"/>
      <c r="F3097" s="228"/>
      <c r="G3097" s="228"/>
      <c r="H3097" s="228"/>
      <c r="I3097" s="228"/>
    </row>
    <row r="3098">
      <c r="A3098" s="228"/>
      <c r="B3098" s="229"/>
      <c r="C3098" s="228"/>
      <c r="D3098" s="228"/>
      <c r="E3098" s="226"/>
      <c r="F3098" s="228"/>
      <c r="G3098" s="228"/>
      <c r="H3098" s="228"/>
      <c r="I3098" s="228"/>
    </row>
    <row r="3099">
      <c r="A3099" s="228"/>
      <c r="B3099" s="229"/>
      <c r="C3099" s="228"/>
      <c r="D3099" s="228"/>
      <c r="E3099" s="226"/>
      <c r="F3099" s="228"/>
      <c r="G3099" s="228"/>
      <c r="H3099" s="228"/>
      <c r="I3099" s="228"/>
    </row>
    <row r="3100">
      <c r="A3100" s="228"/>
      <c r="B3100" s="229"/>
      <c r="C3100" s="228"/>
      <c r="D3100" s="228"/>
      <c r="E3100" s="226"/>
      <c r="F3100" s="228"/>
      <c r="G3100" s="228"/>
      <c r="H3100" s="228"/>
      <c r="I3100" s="228"/>
    </row>
    <row r="3101">
      <c r="A3101" s="228"/>
      <c r="B3101" s="229"/>
      <c r="C3101" s="228"/>
      <c r="D3101" s="228"/>
      <c r="E3101" s="226"/>
      <c r="F3101" s="228"/>
      <c r="G3101" s="228"/>
      <c r="H3101" s="228"/>
      <c r="I3101" s="228"/>
    </row>
    <row r="3102">
      <c r="A3102" s="228"/>
      <c r="B3102" s="229"/>
      <c r="C3102" s="228"/>
      <c r="D3102" s="228"/>
      <c r="E3102" s="226"/>
      <c r="F3102" s="228"/>
      <c r="G3102" s="228"/>
      <c r="H3102" s="228"/>
      <c r="I3102" s="228"/>
    </row>
    <row r="3103">
      <c r="A3103" s="228"/>
      <c r="B3103" s="229"/>
      <c r="C3103" s="228"/>
      <c r="D3103" s="228"/>
      <c r="E3103" s="226"/>
      <c r="F3103" s="228"/>
      <c r="G3103" s="228"/>
      <c r="H3103" s="228"/>
      <c r="I3103" s="228"/>
    </row>
    <row r="3104">
      <c r="A3104" s="228"/>
      <c r="B3104" s="229"/>
      <c r="C3104" s="228"/>
      <c r="D3104" s="228"/>
      <c r="E3104" s="226"/>
      <c r="F3104" s="228"/>
      <c r="G3104" s="228"/>
      <c r="H3104" s="228"/>
      <c r="I3104" s="228"/>
    </row>
    <row r="3105">
      <c r="A3105" s="228"/>
      <c r="B3105" s="229"/>
      <c r="C3105" s="228"/>
      <c r="D3105" s="228"/>
      <c r="E3105" s="226"/>
      <c r="F3105" s="228"/>
      <c r="G3105" s="228"/>
      <c r="H3105" s="228"/>
      <c r="I3105" s="228"/>
    </row>
    <row r="3106">
      <c r="A3106" s="228"/>
      <c r="B3106" s="229"/>
      <c r="C3106" s="228"/>
      <c r="D3106" s="228"/>
      <c r="E3106" s="226"/>
      <c r="F3106" s="228"/>
      <c r="G3106" s="228"/>
      <c r="H3106" s="228"/>
      <c r="I3106" s="228"/>
    </row>
    <row r="3107">
      <c r="A3107" s="228"/>
      <c r="B3107" s="229"/>
      <c r="C3107" s="228"/>
      <c r="D3107" s="228"/>
      <c r="E3107" s="226"/>
      <c r="F3107" s="228"/>
      <c r="G3107" s="228"/>
      <c r="H3107" s="228"/>
      <c r="I3107" s="228"/>
    </row>
    <row r="3108">
      <c r="A3108" s="228"/>
      <c r="B3108" s="229"/>
      <c r="C3108" s="228"/>
      <c r="D3108" s="228"/>
      <c r="E3108" s="226"/>
      <c r="F3108" s="228"/>
      <c r="G3108" s="228"/>
      <c r="H3108" s="228"/>
      <c r="I3108" s="228"/>
    </row>
    <row r="3109">
      <c r="A3109" s="228"/>
      <c r="B3109" s="229"/>
      <c r="C3109" s="228"/>
      <c r="D3109" s="228"/>
      <c r="E3109" s="226"/>
      <c r="F3109" s="228"/>
      <c r="G3109" s="228"/>
      <c r="H3109" s="228"/>
      <c r="I3109" s="228"/>
    </row>
    <row r="3110">
      <c r="A3110" s="228"/>
      <c r="B3110" s="229"/>
      <c r="C3110" s="228"/>
      <c r="D3110" s="228"/>
      <c r="E3110" s="226"/>
      <c r="F3110" s="228"/>
      <c r="G3110" s="228"/>
      <c r="H3110" s="228"/>
      <c r="I3110" s="228"/>
    </row>
    <row r="3111">
      <c r="A3111" s="228"/>
      <c r="B3111" s="229"/>
      <c r="C3111" s="228"/>
      <c r="D3111" s="228"/>
      <c r="E3111" s="226"/>
      <c r="F3111" s="228"/>
      <c r="G3111" s="228"/>
      <c r="H3111" s="228"/>
      <c r="I3111" s="228"/>
    </row>
    <row r="3112">
      <c r="A3112" s="228"/>
      <c r="B3112" s="229"/>
      <c r="C3112" s="228"/>
      <c r="D3112" s="228"/>
      <c r="E3112" s="226"/>
      <c r="F3112" s="228"/>
      <c r="G3112" s="228"/>
      <c r="H3112" s="228"/>
      <c r="I3112" s="228"/>
    </row>
    <row r="3113">
      <c r="A3113" s="228"/>
      <c r="B3113" s="229"/>
      <c r="C3113" s="228"/>
      <c r="D3113" s="228"/>
      <c r="E3113" s="226"/>
      <c r="F3113" s="228"/>
      <c r="G3113" s="228"/>
      <c r="H3113" s="228"/>
      <c r="I3113" s="228"/>
    </row>
    <row r="3114">
      <c r="A3114" s="228"/>
      <c r="B3114" s="229"/>
      <c r="C3114" s="228"/>
      <c r="D3114" s="228"/>
      <c r="E3114" s="226"/>
      <c r="F3114" s="228"/>
      <c r="G3114" s="228"/>
      <c r="H3114" s="228"/>
      <c r="I3114" s="228"/>
    </row>
    <row r="3115">
      <c r="A3115" s="228"/>
      <c r="B3115" s="229"/>
      <c r="C3115" s="228"/>
      <c r="D3115" s="228"/>
      <c r="E3115" s="226"/>
      <c r="F3115" s="228"/>
      <c r="G3115" s="228"/>
      <c r="H3115" s="228"/>
      <c r="I3115" s="228"/>
    </row>
    <row r="3116">
      <c r="A3116" s="228"/>
      <c r="B3116" s="229"/>
      <c r="C3116" s="228"/>
      <c r="D3116" s="228"/>
      <c r="E3116" s="226"/>
      <c r="F3116" s="228"/>
      <c r="G3116" s="228"/>
      <c r="H3116" s="228"/>
      <c r="I3116" s="228"/>
    </row>
    <row r="3117">
      <c r="A3117" s="228"/>
      <c r="B3117" s="229"/>
      <c r="C3117" s="228"/>
      <c r="D3117" s="228"/>
      <c r="E3117" s="226"/>
      <c r="F3117" s="228"/>
      <c r="G3117" s="228"/>
      <c r="H3117" s="228"/>
      <c r="I3117" s="228"/>
    </row>
    <row r="3118">
      <c r="A3118" s="228"/>
      <c r="B3118" s="229"/>
      <c r="C3118" s="228"/>
      <c r="D3118" s="228"/>
      <c r="E3118" s="226"/>
      <c r="F3118" s="228"/>
      <c r="G3118" s="228"/>
      <c r="H3118" s="228"/>
      <c r="I3118" s="228"/>
    </row>
    <row r="3119">
      <c r="A3119" s="228"/>
      <c r="B3119" s="229"/>
      <c r="C3119" s="228"/>
      <c r="D3119" s="228"/>
      <c r="E3119" s="226"/>
      <c r="F3119" s="228"/>
      <c r="G3119" s="228"/>
      <c r="H3119" s="228"/>
      <c r="I3119" s="228"/>
    </row>
    <row r="3120">
      <c r="A3120" s="228"/>
      <c r="B3120" s="229"/>
      <c r="C3120" s="228"/>
      <c r="D3120" s="228"/>
      <c r="E3120" s="226"/>
      <c r="F3120" s="228"/>
      <c r="G3120" s="228"/>
      <c r="H3120" s="228"/>
      <c r="I3120" s="228"/>
    </row>
    <row r="3121">
      <c r="A3121" s="228"/>
      <c r="B3121" s="229"/>
      <c r="C3121" s="228"/>
      <c r="D3121" s="228"/>
      <c r="E3121" s="226"/>
      <c r="F3121" s="228"/>
      <c r="G3121" s="228"/>
      <c r="H3121" s="228"/>
      <c r="I3121" s="228"/>
    </row>
    <row r="3122">
      <c r="A3122" s="228"/>
      <c r="B3122" s="229"/>
      <c r="C3122" s="228"/>
      <c r="D3122" s="228"/>
      <c r="E3122" s="226"/>
      <c r="F3122" s="228"/>
      <c r="G3122" s="228"/>
      <c r="H3122" s="228"/>
      <c r="I3122" s="228"/>
    </row>
    <row r="3123">
      <c r="A3123" s="228"/>
      <c r="B3123" s="229"/>
      <c r="C3123" s="228"/>
      <c r="D3123" s="228"/>
      <c r="E3123" s="226"/>
      <c r="F3123" s="228"/>
      <c r="G3123" s="228"/>
      <c r="H3123" s="228"/>
      <c r="I3123" s="228"/>
    </row>
    <row r="3124">
      <c r="A3124" s="228"/>
      <c r="B3124" s="229"/>
      <c r="C3124" s="228"/>
      <c r="D3124" s="228"/>
      <c r="E3124" s="226"/>
      <c r="F3124" s="228"/>
      <c r="G3124" s="228"/>
      <c r="H3124" s="228"/>
      <c r="I3124" s="228"/>
    </row>
    <row r="3125">
      <c r="A3125" s="228"/>
      <c r="B3125" s="229"/>
      <c r="C3125" s="228"/>
      <c r="D3125" s="228"/>
      <c r="E3125" s="226"/>
      <c r="F3125" s="228"/>
      <c r="G3125" s="228"/>
      <c r="H3125" s="228"/>
      <c r="I3125" s="228"/>
    </row>
    <row r="3126">
      <c r="A3126" s="228"/>
      <c r="B3126" s="229"/>
      <c r="C3126" s="228"/>
      <c r="D3126" s="228"/>
      <c r="E3126" s="226"/>
      <c r="F3126" s="228"/>
      <c r="G3126" s="228"/>
      <c r="H3126" s="228"/>
      <c r="I3126" s="228"/>
    </row>
    <row r="3127">
      <c r="A3127" s="228"/>
      <c r="B3127" s="229"/>
      <c r="C3127" s="228"/>
      <c r="D3127" s="228"/>
      <c r="E3127" s="226"/>
      <c r="F3127" s="228"/>
      <c r="G3127" s="228"/>
      <c r="H3127" s="228"/>
      <c r="I3127" s="228"/>
    </row>
    <row r="3128">
      <c r="A3128" s="228"/>
      <c r="B3128" s="229"/>
      <c r="C3128" s="228"/>
      <c r="D3128" s="228"/>
      <c r="E3128" s="226"/>
      <c r="F3128" s="228"/>
      <c r="G3128" s="228"/>
      <c r="H3128" s="228"/>
      <c r="I3128" s="228"/>
    </row>
    <row r="3129">
      <c r="A3129" s="228"/>
      <c r="B3129" s="229"/>
      <c r="C3129" s="228"/>
      <c r="D3129" s="228"/>
      <c r="E3129" s="226"/>
      <c r="F3129" s="228"/>
      <c r="G3129" s="228"/>
      <c r="H3129" s="228"/>
      <c r="I3129" s="228"/>
    </row>
    <row r="3130">
      <c r="A3130" s="228"/>
      <c r="B3130" s="229"/>
      <c r="C3130" s="228"/>
      <c r="D3130" s="228"/>
      <c r="E3130" s="226"/>
      <c r="F3130" s="228"/>
      <c r="G3130" s="228"/>
      <c r="H3130" s="228"/>
      <c r="I3130" s="228"/>
    </row>
    <row r="3131">
      <c r="A3131" s="228"/>
      <c r="B3131" s="229"/>
      <c r="C3131" s="228"/>
      <c r="D3131" s="228"/>
      <c r="E3131" s="226"/>
      <c r="F3131" s="228"/>
      <c r="G3131" s="228"/>
      <c r="H3131" s="228"/>
      <c r="I3131" s="228"/>
    </row>
    <row r="3132">
      <c r="A3132" s="228"/>
      <c r="B3132" s="229"/>
      <c r="C3132" s="228"/>
      <c r="D3132" s="228"/>
      <c r="E3132" s="226"/>
      <c r="F3132" s="228"/>
      <c r="G3132" s="228"/>
      <c r="H3132" s="228"/>
      <c r="I3132" s="228"/>
    </row>
    <row r="3133">
      <c r="A3133" s="228"/>
      <c r="B3133" s="229"/>
      <c r="C3133" s="228"/>
      <c r="D3133" s="228"/>
      <c r="E3133" s="226"/>
      <c r="F3133" s="228"/>
      <c r="G3133" s="228"/>
      <c r="H3133" s="228"/>
      <c r="I3133" s="228"/>
    </row>
    <row r="3134">
      <c r="A3134" s="228"/>
      <c r="B3134" s="229"/>
      <c r="C3134" s="228"/>
      <c r="D3134" s="228"/>
      <c r="E3134" s="226"/>
      <c r="F3134" s="228"/>
      <c r="G3134" s="228"/>
      <c r="H3134" s="228"/>
      <c r="I3134" s="228"/>
    </row>
    <row r="3135">
      <c r="A3135" s="228"/>
      <c r="B3135" s="229"/>
      <c r="C3135" s="228"/>
      <c r="D3135" s="228"/>
      <c r="E3135" s="226"/>
      <c r="F3135" s="228"/>
      <c r="G3135" s="228"/>
      <c r="H3135" s="228"/>
      <c r="I3135" s="228"/>
    </row>
    <row r="3136">
      <c r="A3136" s="228"/>
      <c r="B3136" s="229"/>
      <c r="C3136" s="228"/>
      <c r="D3136" s="228"/>
      <c r="E3136" s="226"/>
      <c r="F3136" s="228"/>
      <c r="G3136" s="228"/>
      <c r="H3136" s="228"/>
      <c r="I3136" s="228"/>
    </row>
    <row r="3137">
      <c r="A3137" s="228"/>
      <c r="B3137" s="229"/>
      <c r="C3137" s="228"/>
      <c r="D3137" s="228"/>
      <c r="E3137" s="226"/>
      <c r="F3137" s="228"/>
      <c r="G3137" s="228"/>
      <c r="H3137" s="228"/>
      <c r="I3137" s="228"/>
    </row>
    <row r="3138">
      <c r="A3138" s="228"/>
      <c r="B3138" s="229"/>
      <c r="C3138" s="228"/>
      <c r="D3138" s="228"/>
      <c r="E3138" s="226"/>
      <c r="F3138" s="228"/>
      <c r="G3138" s="228"/>
      <c r="H3138" s="228"/>
      <c r="I3138" s="228"/>
    </row>
    <row r="3139">
      <c r="A3139" s="228"/>
      <c r="B3139" s="229"/>
      <c r="C3139" s="228"/>
      <c r="D3139" s="228"/>
      <c r="E3139" s="226"/>
      <c r="F3139" s="228"/>
      <c r="G3139" s="228"/>
      <c r="H3139" s="228"/>
      <c r="I3139" s="228"/>
    </row>
    <row r="3140">
      <c r="A3140" s="228"/>
      <c r="B3140" s="229"/>
      <c r="C3140" s="228"/>
      <c r="D3140" s="228"/>
      <c r="E3140" s="226"/>
      <c r="F3140" s="228"/>
      <c r="G3140" s="228"/>
      <c r="H3140" s="228"/>
      <c r="I3140" s="228"/>
    </row>
    <row r="3141">
      <c r="A3141" s="228"/>
      <c r="B3141" s="229"/>
      <c r="C3141" s="228"/>
      <c r="D3141" s="228"/>
      <c r="E3141" s="226"/>
      <c r="F3141" s="228"/>
      <c r="G3141" s="228"/>
      <c r="H3141" s="228"/>
      <c r="I3141" s="228"/>
    </row>
    <row r="3142">
      <c r="A3142" s="228"/>
      <c r="B3142" s="229"/>
      <c r="C3142" s="228"/>
      <c r="D3142" s="228"/>
      <c r="E3142" s="226"/>
      <c r="F3142" s="228"/>
      <c r="G3142" s="228"/>
      <c r="H3142" s="228"/>
      <c r="I3142" s="228"/>
    </row>
    <row r="3143">
      <c r="A3143" s="228"/>
      <c r="B3143" s="229"/>
      <c r="C3143" s="228"/>
      <c r="D3143" s="228"/>
      <c r="E3143" s="226"/>
      <c r="F3143" s="228"/>
      <c r="G3143" s="228"/>
      <c r="H3143" s="228"/>
      <c r="I3143" s="228"/>
    </row>
    <row r="3144">
      <c r="A3144" s="228"/>
      <c r="B3144" s="229"/>
      <c r="C3144" s="228"/>
      <c r="D3144" s="228"/>
      <c r="E3144" s="226"/>
      <c r="F3144" s="228"/>
      <c r="G3144" s="228"/>
      <c r="H3144" s="228"/>
      <c r="I3144" s="228"/>
    </row>
    <row r="3145">
      <c r="A3145" s="228"/>
      <c r="B3145" s="229"/>
      <c r="C3145" s="228"/>
      <c r="D3145" s="228"/>
      <c r="E3145" s="226"/>
      <c r="F3145" s="228"/>
      <c r="G3145" s="228"/>
      <c r="H3145" s="228"/>
      <c r="I3145" s="228"/>
    </row>
    <row r="3146">
      <c r="A3146" s="228"/>
      <c r="B3146" s="229"/>
      <c r="C3146" s="228"/>
      <c r="D3146" s="228"/>
      <c r="E3146" s="226"/>
      <c r="F3146" s="228"/>
      <c r="G3146" s="228"/>
      <c r="H3146" s="228"/>
      <c r="I3146" s="228"/>
    </row>
    <row r="3147">
      <c r="A3147" s="228"/>
      <c r="B3147" s="229"/>
      <c r="C3147" s="228"/>
      <c r="D3147" s="228"/>
      <c r="E3147" s="226"/>
      <c r="F3147" s="228"/>
      <c r="G3147" s="228"/>
      <c r="H3147" s="228"/>
      <c r="I3147" s="228"/>
    </row>
    <row r="3148">
      <c r="A3148" s="228"/>
      <c r="B3148" s="229"/>
      <c r="C3148" s="228"/>
      <c r="D3148" s="228"/>
      <c r="E3148" s="226"/>
      <c r="F3148" s="228"/>
      <c r="G3148" s="228"/>
      <c r="H3148" s="228"/>
      <c r="I3148" s="228"/>
    </row>
    <row r="3149">
      <c r="A3149" s="228"/>
      <c r="B3149" s="229"/>
      <c r="C3149" s="228"/>
      <c r="D3149" s="228"/>
      <c r="E3149" s="226"/>
      <c r="F3149" s="228"/>
      <c r="G3149" s="228"/>
      <c r="H3149" s="228"/>
      <c r="I3149" s="228"/>
    </row>
    <row r="3150">
      <c r="A3150" s="228"/>
      <c r="B3150" s="229"/>
      <c r="C3150" s="228"/>
      <c r="D3150" s="228"/>
      <c r="E3150" s="226"/>
      <c r="F3150" s="228"/>
      <c r="G3150" s="228"/>
      <c r="H3150" s="228"/>
      <c r="I3150" s="228"/>
    </row>
    <row r="3151">
      <c r="A3151" s="228"/>
      <c r="B3151" s="229"/>
      <c r="C3151" s="228"/>
      <c r="D3151" s="228"/>
      <c r="E3151" s="226"/>
      <c r="F3151" s="228"/>
      <c r="G3151" s="228"/>
      <c r="H3151" s="228"/>
      <c r="I3151" s="228"/>
    </row>
    <row r="3152">
      <c r="A3152" s="228"/>
      <c r="B3152" s="229"/>
      <c r="C3152" s="228"/>
      <c r="D3152" s="228"/>
      <c r="E3152" s="226"/>
      <c r="F3152" s="228"/>
      <c r="G3152" s="228"/>
      <c r="H3152" s="228"/>
      <c r="I3152" s="228"/>
    </row>
    <row r="3153">
      <c r="A3153" s="228"/>
      <c r="B3153" s="229"/>
      <c r="C3153" s="228"/>
      <c r="D3153" s="228"/>
      <c r="E3153" s="226"/>
      <c r="F3153" s="228"/>
      <c r="G3153" s="228"/>
      <c r="H3153" s="228"/>
      <c r="I3153" s="228"/>
    </row>
    <row r="3154">
      <c r="A3154" s="228"/>
      <c r="B3154" s="229"/>
      <c r="C3154" s="228"/>
      <c r="D3154" s="228"/>
      <c r="E3154" s="226"/>
      <c r="F3154" s="228"/>
      <c r="G3154" s="228"/>
      <c r="H3154" s="228"/>
      <c r="I3154" s="228"/>
    </row>
    <row r="3155">
      <c r="A3155" s="228"/>
      <c r="B3155" s="229"/>
      <c r="C3155" s="228"/>
      <c r="D3155" s="228"/>
      <c r="E3155" s="226"/>
      <c r="F3155" s="228"/>
      <c r="G3155" s="228"/>
      <c r="H3155" s="228"/>
      <c r="I3155" s="228"/>
    </row>
    <row r="3156">
      <c r="A3156" s="228"/>
      <c r="B3156" s="229"/>
      <c r="C3156" s="228"/>
      <c r="D3156" s="228"/>
      <c r="E3156" s="226"/>
      <c r="F3156" s="228"/>
      <c r="G3156" s="228"/>
      <c r="H3156" s="228"/>
      <c r="I3156" s="228"/>
    </row>
    <row r="3157">
      <c r="A3157" s="228"/>
      <c r="B3157" s="229"/>
      <c r="C3157" s="228"/>
      <c r="D3157" s="228"/>
      <c r="E3157" s="226"/>
      <c r="F3157" s="228"/>
      <c r="G3157" s="228"/>
      <c r="H3157" s="228"/>
      <c r="I3157" s="228"/>
    </row>
    <row r="3158">
      <c r="A3158" s="228"/>
      <c r="B3158" s="229"/>
      <c r="C3158" s="228"/>
      <c r="D3158" s="228"/>
      <c r="E3158" s="226"/>
      <c r="F3158" s="228"/>
      <c r="G3158" s="228"/>
      <c r="H3158" s="228"/>
      <c r="I3158" s="228"/>
    </row>
    <row r="3159">
      <c r="A3159" s="228"/>
      <c r="B3159" s="229"/>
      <c r="C3159" s="228"/>
      <c r="D3159" s="228"/>
      <c r="E3159" s="226"/>
      <c r="F3159" s="228"/>
      <c r="G3159" s="228"/>
      <c r="H3159" s="228"/>
      <c r="I3159" s="228"/>
    </row>
    <row r="3160">
      <c r="A3160" s="228"/>
      <c r="B3160" s="229"/>
      <c r="C3160" s="228"/>
      <c r="D3160" s="228"/>
      <c r="E3160" s="226"/>
      <c r="F3160" s="228"/>
      <c r="G3160" s="228"/>
      <c r="H3160" s="228"/>
      <c r="I3160" s="228"/>
    </row>
    <row r="3161">
      <c r="A3161" s="228"/>
      <c r="B3161" s="229"/>
      <c r="C3161" s="228"/>
      <c r="D3161" s="228"/>
      <c r="E3161" s="226"/>
      <c r="F3161" s="228"/>
      <c r="G3161" s="228"/>
      <c r="H3161" s="228"/>
      <c r="I3161" s="228"/>
    </row>
    <row r="3162">
      <c r="A3162" s="228"/>
      <c r="B3162" s="229"/>
      <c r="C3162" s="228"/>
      <c r="D3162" s="228"/>
      <c r="E3162" s="226"/>
      <c r="F3162" s="228"/>
      <c r="G3162" s="228"/>
      <c r="H3162" s="228"/>
      <c r="I3162" s="228"/>
    </row>
    <row r="3163">
      <c r="A3163" s="228"/>
      <c r="B3163" s="229"/>
      <c r="C3163" s="228"/>
      <c r="D3163" s="228"/>
      <c r="E3163" s="226"/>
      <c r="F3163" s="228"/>
      <c r="G3163" s="228"/>
      <c r="H3163" s="228"/>
      <c r="I3163" s="228"/>
    </row>
    <row r="3164">
      <c r="A3164" s="228"/>
      <c r="B3164" s="229"/>
      <c r="C3164" s="228"/>
      <c r="D3164" s="228"/>
      <c r="E3164" s="226"/>
      <c r="F3164" s="228"/>
      <c r="G3164" s="228"/>
      <c r="H3164" s="228"/>
      <c r="I3164" s="228"/>
    </row>
    <row r="3165">
      <c r="A3165" s="228"/>
      <c r="B3165" s="229"/>
      <c r="C3165" s="228"/>
      <c r="D3165" s="228"/>
      <c r="E3165" s="226"/>
      <c r="F3165" s="228"/>
      <c r="G3165" s="228"/>
      <c r="H3165" s="228"/>
      <c r="I3165" s="228"/>
    </row>
    <row r="3166">
      <c r="A3166" s="228"/>
      <c r="B3166" s="229"/>
      <c r="C3166" s="228"/>
      <c r="D3166" s="228"/>
      <c r="E3166" s="226"/>
      <c r="F3166" s="228"/>
      <c r="G3166" s="228"/>
      <c r="H3166" s="228"/>
      <c r="I3166" s="228"/>
    </row>
    <row r="3167">
      <c r="A3167" s="228"/>
      <c r="B3167" s="229"/>
      <c r="C3167" s="228"/>
      <c r="D3167" s="228"/>
      <c r="E3167" s="226"/>
      <c r="F3167" s="228"/>
      <c r="G3167" s="228"/>
      <c r="H3167" s="228"/>
      <c r="I3167" s="228"/>
    </row>
    <row r="3168">
      <c r="A3168" s="228"/>
      <c r="B3168" s="229"/>
      <c r="C3168" s="228"/>
      <c r="D3168" s="228"/>
      <c r="E3168" s="226"/>
      <c r="F3168" s="228"/>
      <c r="G3168" s="228"/>
      <c r="H3168" s="228"/>
      <c r="I3168" s="228"/>
    </row>
    <row r="3169">
      <c r="A3169" s="228"/>
      <c r="B3169" s="229"/>
      <c r="C3169" s="228"/>
      <c r="D3169" s="228"/>
      <c r="E3169" s="226"/>
      <c r="F3169" s="228"/>
      <c r="G3169" s="228"/>
      <c r="H3169" s="228"/>
      <c r="I3169" s="228"/>
    </row>
    <row r="3170">
      <c r="A3170" s="228"/>
      <c r="B3170" s="229"/>
      <c r="C3170" s="228"/>
      <c r="D3170" s="228"/>
      <c r="E3170" s="226"/>
      <c r="F3170" s="228"/>
      <c r="G3170" s="228"/>
      <c r="H3170" s="228"/>
      <c r="I3170" s="228"/>
    </row>
    <row r="3171">
      <c r="A3171" s="228"/>
      <c r="B3171" s="229"/>
      <c r="C3171" s="228"/>
      <c r="D3171" s="228"/>
      <c r="E3171" s="226"/>
      <c r="F3171" s="228"/>
      <c r="G3171" s="228"/>
      <c r="H3171" s="228"/>
      <c r="I3171" s="228"/>
    </row>
    <row r="3172">
      <c r="A3172" s="228"/>
      <c r="B3172" s="229"/>
      <c r="C3172" s="228"/>
      <c r="D3172" s="228"/>
      <c r="E3172" s="226"/>
      <c r="F3172" s="228"/>
      <c r="G3172" s="228"/>
      <c r="H3172" s="228"/>
      <c r="I3172" s="228"/>
    </row>
    <row r="3173">
      <c r="A3173" s="228"/>
      <c r="B3173" s="229"/>
      <c r="C3173" s="228"/>
      <c r="D3173" s="228"/>
      <c r="E3173" s="226"/>
      <c r="F3173" s="228"/>
      <c r="G3173" s="228"/>
      <c r="H3173" s="228"/>
      <c r="I3173" s="228"/>
    </row>
    <row r="3174">
      <c r="A3174" s="228"/>
      <c r="B3174" s="229"/>
      <c r="C3174" s="228"/>
      <c r="D3174" s="228"/>
      <c r="E3174" s="226"/>
      <c r="F3174" s="228"/>
      <c r="G3174" s="228"/>
      <c r="H3174" s="228"/>
      <c r="I3174" s="228"/>
    </row>
    <row r="3175">
      <c r="A3175" s="228"/>
      <c r="B3175" s="229"/>
      <c r="C3175" s="228"/>
      <c r="D3175" s="228"/>
      <c r="E3175" s="226"/>
      <c r="F3175" s="228"/>
      <c r="G3175" s="228"/>
      <c r="H3175" s="228"/>
      <c r="I3175" s="228"/>
    </row>
    <row r="3176">
      <c r="A3176" s="228"/>
      <c r="B3176" s="229"/>
      <c r="C3176" s="228"/>
      <c r="D3176" s="228"/>
      <c r="E3176" s="226"/>
      <c r="F3176" s="228"/>
      <c r="G3176" s="228"/>
      <c r="H3176" s="228"/>
      <c r="I3176" s="228"/>
    </row>
    <row r="3177">
      <c r="A3177" s="228"/>
      <c r="B3177" s="229"/>
      <c r="C3177" s="228"/>
      <c r="D3177" s="228"/>
      <c r="E3177" s="226"/>
      <c r="F3177" s="228"/>
      <c r="G3177" s="228"/>
      <c r="H3177" s="228"/>
      <c r="I3177" s="228"/>
    </row>
    <row r="3178">
      <c r="A3178" s="228"/>
      <c r="B3178" s="229"/>
      <c r="C3178" s="228"/>
      <c r="D3178" s="228"/>
      <c r="E3178" s="226"/>
      <c r="F3178" s="228"/>
      <c r="G3178" s="228"/>
      <c r="H3178" s="228"/>
      <c r="I3178" s="228"/>
    </row>
    <row r="3179">
      <c r="A3179" s="228"/>
      <c r="B3179" s="229"/>
      <c r="C3179" s="228"/>
      <c r="D3179" s="228"/>
      <c r="E3179" s="226"/>
      <c r="F3179" s="228"/>
      <c r="G3179" s="228"/>
      <c r="H3179" s="228"/>
      <c r="I3179" s="228"/>
    </row>
    <row r="3180">
      <c r="A3180" s="228"/>
      <c r="B3180" s="229"/>
      <c r="C3180" s="228"/>
      <c r="D3180" s="228"/>
      <c r="E3180" s="226"/>
      <c r="F3180" s="228"/>
      <c r="G3180" s="228"/>
      <c r="H3180" s="228"/>
      <c r="I3180" s="228"/>
    </row>
    <row r="3181">
      <c r="A3181" s="228"/>
      <c r="B3181" s="229"/>
      <c r="C3181" s="228"/>
      <c r="D3181" s="228"/>
      <c r="E3181" s="226"/>
      <c r="F3181" s="228"/>
      <c r="G3181" s="228"/>
      <c r="H3181" s="228"/>
      <c r="I3181" s="228"/>
    </row>
    <row r="3182">
      <c r="A3182" s="228"/>
      <c r="B3182" s="229"/>
      <c r="C3182" s="228"/>
      <c r="D3182" s="228"/>
      <c r="E3182" s="226"/>
      <c r="F3182" s="228"/>
      <c r="G3182" s="228"/>
      <c r="H3182" s="228"/>
      <c r="I3182" s="228"/>
    </row>
    <row r="3183">
      <c r="A3183" s="228"/>
      <c r="B3183" s="229"/>
      <c r="C3183" s="228"/>
      <c r="D3183" s="228"/>
      <c r="E3183" s="226"/>
      <c r="F3183" s="228"/>
      <c r="G3183" s="228"/>
      <c r="H3183" s="228"/>
      <c r="I3183" s="228"/>
    </row>
    <row r="3184">
      <c r="A3184" s="228"/>
      <c r="B3184" s="229"/>
      <c r="C3184" s="228"/>
      <c r="D3184" s="228"/>
      <c r="E3184" s="226"/>
      <c r="F3184" s="228"/>
      <c r="G3184" s="228"/>
      <c r="H3184" s="228"/>
      <c r="I3184" s="228"/>
    </row>
    <row r="3185">
      <c r="A3185" s="228"/>
      <c r="B3185" s="229"/>
      <c r="C3185" s="228"/>
      <c r="D3185" s="228"/>
      <c r="E3185" s="226"/>
      <c r="F3185" s="228"/>
      <c r="G3185" s="228"/>
      <c r="H3185" s="228"/>
      <c r="I3185" s="228"/>
    </row>
    <row r="3186">
      <c r="A3186" s="228"/>
      <c r="B3186" s="229"/>
      <c r="C3186" s="228"/>
      <c r="D3186" s="228"/>
      <c r="E3186" s="226"/>
      <c r="F3186" s="228"/>
      <c r="G3186" s="228"/>
      <c r="H3186" s="228"/>
      <c r="I3186" s="228"/>
    </row>
    <row r="3187">
      <c r="A3187" s="228"/>
      <c r="B3187" s="229"/>
      <c r="C3187" s="228"/>
      <c r="D3187" s="228"/>
      <c r="E3187" s="226"/>
      <c r="F3187" s="228"/>
      <c r="G3187" s="228"/>
      <c r="H3187" s="228"/>
      <c r="I3187" s="228"/>
    </row>
    <row r="3188">
      <c r="A3188" s="228"/>
      <c r="B3188" s="229"/>
      <c r="C3188" s="228"/>
      <c r="D3188" s="228"/>
      <c r="E3188" s="226"/>
      <c r="F3188" s="228"/>
      <c r="G3188" s="228"/>
      <c r="H3188" s="228"/>
      <c r="I3188" s="228"/>
    </row>
    <row r="3189">
      <c r="A3189" s="228"/>
      <c r="B3189" s="229"/>
      <c r="C3189" s="228"/>
      <c r="D3189" s="228"/>
      <c r="E3189" s="226"/>
      <c r="F3189" s="228"/>
      <c r="G3189" s="228"/>
      <c r="H3189" s="228"/>
      <c r="I3189" s="228"/>
    </row>
    <row r="3190">
      <c r="A3190" s="228"/>
      <c r="B3190" s="229"/>
      <c r="C3190" s="228"/>
      <c r="D3190" s="228"/>
      <c r="E3190" s="226"/>
      <c r="F3190" s="228"/>
      <c r="G3190" s="228"/>
      <c r="H3190" s="228"/>
      <c r="I3190" s="228"/>
    </row>
    <row r="3191">
      <c r="A3191" s="228"/>
      <c r="B3191" s="229"/>
      <c r="C3191" s="228"/>
      <c r="D3191" s="228"/>
      <c r="E3191" s="226"/>
      <c r="F3191" s="228"/>
      <c r="G3191" s="228"/>
      <c r="H3191" s="228"/>
      <c r="I3191" s="228"/>
    </row>
    <row r="3192">
      <c r="A3192" s="228"/>
      <c r="B3192" s="229"/>
      <c r="C3192" s="228"/>
      <c r="D3192" s="228"/>
      <c r="E3192" s="226"/>
      <c r="F3192" s="228"/>
      <c r="G3192" s="228"/>
      <c r="H3192" s="228"/>
      <c r="I3192" s="228"/>
    </row>
    <row r="3193">
      <c r="A3193" s="228"/>
      <c r="B3193" s="229"/>
      <c r="C3193" s="228"/>
      <c r="D3193" s="228"/>
      <c r="E3193" s="226"/>
      <c r="F3193" s="228"/>
      <c r="G3193" s="228"/>
      <c r="H3193" s="228"/>
      <c r="I3193" s="228"/>
    </row>
    <row r="3194">
      <c r="A3194" s="228"/>
      <c r="B3194" s="229"/>
      <c r="C3194" s="228"/>
      <c r="D3194" s="228"/>
      <c r="E3194" s="226"/>
      <c r="F3194" s="228"/>
      <c r="G3194" s="228"/>
      <c r="H3194" s="228"/>
      <c r="I3194" s="228"/>
    </row>
    <row r="3195">
      <c r="A3195" s="228"/>
      <c r="B3195" s="229"/>
      <c r="C3195" s="228"/>
      <c r="D3195" s="228"/>
      <c r="E3195" s="226"/>
      <c r="F3195" s="228"/>
      <c r="G3195" s="228"/>
      <c r="H3195" s="228"/>
      <c r="I3195" s="228"/>
    </row>
    <row r="3196">
      <c r="A3196" s="228"/>
      <c r="B3196" s="229"/>
      <c r="C3196" s="228"/>
      <c r="D3196" s="228"/>
      <c r="E3196" s="226"/>
      <c r="F3196" s="228"/>
      <c r="G3196" s="228"/>
      <c r="H3196" s="228"/>
      <c r="I3196" s="228"/>
    </row>
    <row r="3197">
      <c r="A3197" s="228"/>
      <c r="B3197" s="229"/>
      <c r="C3197" s="228"/>
      <c r="D3197" s="228"/>
      <c r="E3197" s="226"/>
      <c r="F3197" s="228"/>
      <c r="G3197" s="228"/>
      <c r="H3197" s="228"/>
      <c r="I3197" s="228"/>
    </row>
    <row r="3198">
      <c r="A3198" s="228"/>
      <c r="B3198" s="229"/>
      <c r="C3198" s="228"/>
      <c r="D3198" s="228"/>
      <c r="E3198" s="226"/>
      <c r="F3198" s="228"/>
      <c r="G3198" s="228"/>
      <c r="H3198" s="228"/>
      <c r="I3198" s="228"/>
    </row>
    <row r="3199">
      <c r="A3199" s="228"/>
      <c r="B3199" s="229"/>
      <c r="C3199" s="228"/>
      <c r="D3199" s="228"/>
      <c r="E3199" s="226"/>
      <c r="F3199" s="228"/>
      <c r="G3199" s="228"/>
      <c r="H3199" s="228"/>
      <c r="I3199" s="228"/>
    </row>
    <row r="3200">
      <c r="A3200" s="228"/>
      <c r="B3200" s="229"/>
      <c r="C3200" s="228"/>
      <c r="D3200" s="228"/>
      <c r="E3200" s="226"/>
      <c r="F3200" s="228"/>
      <c r="G3200" s="228"/>
      <c r="H3200" s="228"/>
      <c r="I3200" s="228"/>
    </row>
    <row r="3201">
      <c r="A3201" s="228"/>
      <c r="B3201" s="229"/>
      <c r="C3201" s="228"/>
      <c r="D3201" s="228"/>
      <c r="E3201" s="226"/>
      <c r="F3201" s="228"/>
      <c r="G3201" s="228"/>
      <c r="H3201" s="228"/>
      <c r="I3201" s="228"/>
    </row>
    <row r="3202">
      <c r="A3202" s="228"/>
      <c r="B3202" s="229"/>
      <c r="C3202" s="228"/>
      <c r="D3202" s="228"/>
      <c r="E3202" s="226"/>
      <c r="F3202" s="228"/>
      <c r="G3202" s="228"/>
      <c r="H3202" s="228"/>
      <c r="I3202" s="228"/>
    </row>
    <row r="3203">
      <c r="A3203" s="228"/>
      <c r="B3203" s="229"/>
      <c r="C3203" s="228"/>
      <c r="D3203" s="228"/>
      <c r="E3203" s="226"/>
      <c r="F3203" s="228"/>
      <c r="G3203" s="228"/>
      <c r="H3203" s="228"/>
      <c r="I3203" s="228"/>
    </row>
    <row r="3204">
      <c r="A3204" s="228"/>
      <c r="B3204" s="229"/>
      <c r="C3204" s="228"/>
      <c r="D3204" s="228"/>
      <c r="E3204" s="226"/>
      <c r="F3204" s="228"/>
      <c r="G3204" s="228"/>
      <c r="H3204" s="228"/>
      <c r="I3204" s="228"/>
    </row>
    <row r="3205">
      <c r="A3205" s="228"/>
      <c r="B3205" s="229"/>
      <c r="C3205" s="228"/>
      <c r="D3205" s="228"/>
      <c r="E3205" s="226"/>
      <c r="F3205" s="228"/>
      <c r="G3205" s="228"/>
      <c r="H3205" s="228"/>
      <c r="I3205" s="228"/>
    </row>
    <row r="3206">
      <c r="A3206" s="228"/>
      <c r="B3206" s="229"/>
      <c r="C3206" s="228"/>
      <c r="D3206" s="228"/>
      <c r="E3206" s="226"/>
      <c r="F3206" s="228"/>
      <c r="G3206" s="228"/>
      <c r="H3206" s="228"/>
      <c r="I3206" s="228"/>
    </row>
    <row r="3207">
      <c r="A3207" s="228"/>
      <c r="B3207" s="229"/>
      <c r="C3207" s="228"/>
      <c r="D3207" s="228"/>
      <c r="E3207" s="226"/>
      <c r="F3207" s="228"/>
      <c r="G3207" s="228"/>
      <c r="H3207" s="228"/>
      <c r="I3207" s="228"/>
    </row>
    <row r="3208">
      <c r="A3208" s="228"/>
      <c r="B3208" s="229"/>
      <c r="C3208" s="228"/>
      <c r="D3208" s="228"/>
      <c r="E3208" s="226"/>
      <c r="F3208" s="228"/>
      <c r="G3208" s="228"/>
      <c r="H3208" s="228"/>
      <c r="I3208" s="228"/>
    </row>
    <row r="3209">
      <c r="A3209" s="228"/>
      <c r="B3209" s="229"/>
      <c r="C3209" s="228"/>
      <c r="D3209" s="228"/>
      <c r="E3209" s="226"/>
      <c r="F3209" s="228"/>
      <c r="G3209" s="228"/>
      <c r="H3209" s="228"/>
      <c r="I3209" s="228"/>
    </row>
    <row r="3210">
      <c r="A3210" s="228"/>
      <c r="B3210" s="229"/>
      <c r="C3210" s="228"/>
      <c r="D3210" s="228"/>
      <c r="E3210" s="226"/>
      <c r="F3210" s="228"/>
      <c r="G3210" s="228"/>
      <c r="H3210" s="228"/>
      <c r="I3210" s="228"/>
    </row>
    <row r="3211">
      <c r="A3211" s="228"/>
      <c r="B3211" s="229"/>
      <c r="C3211" s="228"/>
      <c r="D3211" s="228"/>
      <c r="E3211" s="226"/>
      <c r="F3211" s="228"/>
      <c r="G3211" s="228"/>
      <c r="H3211" s="228"/>
      <c r="I3211" s="228"/>
    </row>
    <row r="3212">
      <c r="A3212" s="228"/>
      <c r="B3212" s="229"/>
      <c r="C3212" s="228"/>
      <c r="D3212" s="228"/>
      <c r="E3212" s="226"/>
      <c r="F3212" s="228"/>
      <c r="G3212" s="228"/>
      <c r="H3212" s="228"/>
      <c r="I3212" s="228"/>
    </row>
    <row r="3213">
      <c r="A3213" s="228"/>
      <c r="B3213" s="229"/>
      <c r="C3213" s="228"/>
      <c r="D3213" s="228"/>
      <c r="E3213" s="226"/>
      <c r="F3213" s="228"/>
      <c r="G3213" s="228"/>
      <c r="H3213" s="228"/>
      <c r="I3213" s="228"/>
    </row>
    <row r="3214">
      <c r="A3214" s="228"/>
      <c r="B3214" s="229"/>
      <c r="C3214" s="228"/>
      <c r="D3214" s="228"/>
      <c r="E3214" s="226"/>
      <c r="F3214" s="228"/>
      <c r="G3214" s="228"/>
      <c r="H3214" s="228"/>
      <c r="I3214" s="228"/>
    </row>
    <row r="3215">
      <c r="A3215" s="228"/>
      <c r="B3215" s="229"/>
      <c r="C3215" s="228"/>
      <c r="D3215" s="228"/>
      <c r="E3215" s="226"/>
      <c r="F3215" s="228"/>
      <c r="G3215" s="228"/>
      <c r="H3215" s="228"/>
      <c r="I3215" s="228"/>
    </row>
    <row r="3216">
      <c r="A3216" s="228"/>
      <c r="B3216" s="229"/>
      <c r="C3216" s="228"/>
      <c r="D3216" s="228"/>
      <c r="E3216" s="226"/>
      <c r="F3216" s="228"/>
      <c r="G3216" s="228"/>
      <c r="H3216" s="228"/>
      <c r="I3216" s="228"/>
    </row>
    <row r="3217">
      <c r="A3217" s="228"/>
      <c r="B3217" s="229"/>
      <c r="C3217" s="228"/>
      <c r="D3217" s="228"/>
      <c r="E3217" s="226"/>
      <c r="F3217" s="228"/>
      <c r="G3217" s="228"/>
      <c r="H3217" s="228"/>
      <c r="I3217" s="228"/>
    </row>
    <row r="3218">
      <c r="A3218" s="228"/>
      <c r="B3218" s="229"/>
      <c r="C3218" s="228"/>
      <c r="D3218" s="228"/>
      <c r="E3218" s="226"/>
      <c r="F3218" s="228"/>
      <c r="G3218" s="228"/>
      <c r="H3218" s="228"/>
      <c r="I3218" s="228"/>
    </row>
    <row r="3219">
      <c r="A3219" s="228"/>
      <c r="B3219" s="229"/>
      <c r="C3219" s="228"/>
      <c r="D3219" s="228"/>
      <c r="E3219" s="226"/>
      <c r="F3219" s="228"/>
      <c r="G3219" s="228"/>
      <c r="H3219" s="228"/>
      <c r="I3219" s="228"/>
    </row>
    <row r="3220">
      <c r="A3220" s="228"/>
      <c r="B3220" s="229"/>
      <c r="C3220" s="228"/>
      <c r="D3220" s="228"/>
      <c r="E3220" s="226"/>
      <c r="F3220" s="228"/>
      <c r="G3220" s="228"/>
      <c r="H3220" s="228"/>
      <c r="I3220" s="228"/>
    </row>
    <row r="3221">
      <c r="A3221" s="228"/>
      <c r="B3221" s="229"/>
      <c r="C3221" s="228"/>
      <c r="D3221" s="228"/>
      <c r="E3221" s="226"/>
      <c r="F3221" s="228"/>
      <c r="G3221" s="228"/>
      <c r="H3221" s="228"/>
      <c r="I3221" s="228"/>
    </row>
    <row r="3222">
      <c r="A3222" s="228"/>
      <c r="B3222" s="229"/>
      <c r="C3222" s="228"/>
      <c r="D3222" s="228"/>
      <c r="E3222" s="226"/>
      <c r="F3222" s="228"/>
      <c r="G3222" s="228"/>
      <c r="H3222" s="228"/>
      <c r="I3222" s="228"/>
    </row>
    <row r="3223">
      <c r="A3223" s="228"/>
      <c r="B3223" s="229"/>
      <c r="C3223" s="228"/>
      <c r="D3223" s="228"/>
      <c r="E3223" s="226"/>
      <c r="F3223" s="228"/>
      <c r="G3223" s="228"/>
      <c r="H3223" s="228"/>
      <c r="I3223" s="228"/>
    </row>
    <row r="3224">
      <c r="A3224" s="228"/>
      <c r="B3224" s="229"/>
      <c r="C3224" s="228"/>
      <c r="D3224" s="228"/>
      <c r="E3224" s="226"/>
      <c r="F3224" s="228"/>
      <c r="G3224" s="228"/>
      <c r="H3224" s="228"/>
      <c r="I3224" s="228"/>
    </row>
    <row r="3225">
      <c r="A3225" s="228"/>
      <c r="B3225" s="229"/>
      <c r="C3225" s="228"/>
      <c r="D3225" s="228"/>
      <c r="E3225" s="226"/>
      <c r="F3225" s="228"/>
      <c r="G3225" s="228"/>
      <c r="H3225" s="228"/>
      <c r="I3225" s="228"/>
    </row>
    <row r="3226">
      <c r="A3226" s="228"/>
      <c r="B3226" s="229"/>
      <c r="C3226" s="228"/>
      <c r="D3226" s="228"/>
      <c r="E3226" s="226"/>
      <c r="F3226" s="228"/>
      <c r="G3226" s="228"/>
      <c r="H3226" s="228"/>
      <c r="I3226" s="228"/>
    </row>
    <row r="3227">
      <c r="A3227" s="228"/>
      <c r="B3227" s="229"/>
      <c r="C3227" s="228"/>
      <c r="D3227" s="228"/>
      <c r="E3227" s="226"/>
      <c r="F3227" s="228"/>
      <c r="G3227" s="228"/>
      <c r="H3227" s="228"/>
      <c r="I3227" s="228"/>
    </row>
    <row r="3228">
      <c r="A3228" s="228"/>
      <c r="B3228" s="229"/>
      <c r="C3228" s="228"/>
      <c r="D3228" s="228"/>
      <c r="E3228" s="226"/>
      <c r="F3228" s="228"/>
      <c r="G3228" s="228"/>
      <c r="H3228" s="228"/>
      <c r="I3228" s="228"/>
    </row>
    <row r="3229">
      <c r="A3229" s="228"/>
      <c r="B3229" s="229"/>
      <c r="C3229" s="228"/>
      <c r="D3229" s="228"/>
      <c r="E3229" s="226"/>
      <c r="F3229" s="228"/>
      <c r="G3229" s="228"/>
      <c r="H3229" s="228"/>
      <c r="I3229" s="228"/>
    </row>
    <row r="3230">
      <c r="A3230" s="228"/>
      <c r="B3230" s="229"/>
      <c r="C3230" s="228"/>
      <c r="D3230" s="228"/>
      <c r="E3230" s="226"/>
      <c r="F3230" s="228"/>
      <c r="G3230" s="228"/>
      <c r="H3230" s="228"/>
      <c r="I3230" s="228"/>
    </row>
    <row r="3231">
      <c r="A3231" s="228"/>
      <c r="B3231" s="229"/>
      <c r="C3231" s="228"/>
      <c r="D3231" s="228"/>
      <c r="E3231" s="226"/>
      <c r="F3231" s="228"/>
      <c r="G3231" s="228"/>
      <c r="H3231" s="228"/>
      <c r="I3231" s="228"/>
    </row>
    <row r="3232">
      <c r="A3232" s="228"/>
      <c r="B3232" s="229"/>
      <c r="C3232" s="228"/>
      <c r="D3232" s="228"/>
      <c r="E3232" s="226"/>
      <c r="F3232" s="228"/>
      <c r="G3232" s="228"/>
      <c r="H3232" s="228"/>
      <c r="I3232" s="228"/>
    </row>
    <row r="3233">
      <c r="A3233" s="228"/>
      <c r="B3233" s="229"/>
      <c r="C3233" s="228"/>
      <c r="D3233" s="228"/>
      <c r="E3233" s="226"/>
      <c r="F3233" s="228"/>
      <c r="G3233" s="228"/>
      <c r="H3233" s="228"/>
      <c r="I3233" s="228"/>
    </row>
    <row r="3234">
      <c r="A3234" s="228"/>
      <c r="B3234" s="229"/>
      <c r="C3234" s="228"/>
      <c r="D3234" s="228"/>
      <c r="E3234" s="226"/>
      <c r="F3234" s="228"/>
      <c r="G3234" s="228"/>
      <c r="H3234" s="228"/>
      <c r="I3234" s="228"/>
    </row>
    <row r="3235">
      <c r="A3235" s="228"/>
      <c r="B3235" s="229"/>
      <c r="C3235" s="228"/>
      <c r="D3235" s="228"/>
      <c r="E3235" s="226"/>
      <c r="F3235" s="228"/>
      <c r="G3235" s="228"/>
      <c r="H3235" s="228"/>
      <c r="I3235" s="228"/>
    </row>
    <row r="3236">
      <c r="A3236" s="228"/>
      <c r="B3236" s="229"/>
      <c r="C3236" s="228"/>
      <c r="D3236" s="228"/>
      <c r="E3236" s="226"/>
      <c r="F3236" s="228"/>
      <c r="G3236" s="228"/>
      <c r="H3236" s="228"/>
      <c r="I3236" s="228"/>
    </row>
    <row r="3237">
      <c r="A3237" s="228"/>
      <c r="B3237" s="229"/>
      <c r="C3237" s="228"/>
      <c r="D3237" s="228"/>
      <c r="E3237" s="226"/>
      <c r="F3237" s="228"/>
      <c r="G3237" s="228"/>
      <c r="H3237" s="228"/>
      <c r="I3237" s="228"/>
    </row>
    <row r="3238">
      <c r="A3238" s="228"/>
      <c r="B3238" s="229"/>
      <c r="C3238" s="228"/>
      <c r="D3238" s="228"/>
      <c r="E3238" s="226"/>
      <c r="F3238" s="228"/>
      <c r="G3238" s="228"/>
      <c r="H3238" s="228"/>
      <c r="I3238" s="228"/>
    </row>
    <row r="3239">
      <c r="A3239" s="228"/>
      <c r="B3239" s="229"/>
      <c r="C3239" s="228"/>
      <c r="D3239" s="228"/>
      <c r="E3239" s="226"/>
      <c r="F3239" s="228"/>
      <c r="G3239" s="228"/>
      <c r="H3239" s="228"/>
      <c r="I3239" s="228"/>
    </row>
    <row r="3240">
      <c r="A3240" s="228"/>
      <c r="B3240" s="229"/>
      <c r="C3240" s="228"/>
      <c r="D3240" s="228"/>
      <c r="E3240" s="226"/>
      <c r="F3240" s="228"/>
      <c r="G3240" s="228"/>
      <c r="H3240" s="228"/>
      <c r="I3240" s="228"/>
    </row>
    <row r="3241">
      <c r="A3241" s="228"/>
      <c r="B3241" s="229"/>
      <c r="C3241" s="228"/>
      <c r="D3241" s="228"/>
      <c r="E3241" s="226"/>
      <c r="F3241" s="228"/>
      <c r="G3241" s="228"/>
      <c r="H3241" s="228"/>
      <c r="I3241" s="228"/>
    </row>
    <row r="3242">
      <c r="A3242" s="228"/>
      <c r="B3242" s="229"/>
      <c r="C3242" s="228"/>
      <c r="D3242" s="228"/>
      <c r="E3242" s="226"/>
      <c r="F3242" s="228"/>
      <c r="G3242" s="228"/>
      <c r="H3242" s="228"/>
      <c r="I3242" s="228"/>
    </row>
    <row r="3243">
      <c r="A3243" s="228"/>
      <c r="B3243" s="229"/>
      <c r="C3243" s="228"/>
      <c r="D3243" s="228"/>
      <c r="E3243" s="226"/>
      <c r="F3243" s="228"/>
      <c r="G3243" s="228"/>
      <c r="H3243" s="228"/>
      <c r="I3243" s="228"/>
    </row>
    <row r="3244">
      <c r="A3244" s="228"/>
      <c r="B3244" s="229"/>
      <c r="C3244" s="228"/>
      <c r="D3244" s="228"/>
      <c r="E3244" s="226"/>
      <c r="F3244" s="228"/>
      <c r="G3244" s="228"/>
      <c r="H3244" s="228"/>
      <c r="I3244" s="228"/>
    </row>
    <row r="3245">
      <c r="A3245" s="228"/>
      <c r="B3245" s="229"/>
      <c r="C3245" s="228"/>
      <c r="D3245" s="228"/>
      <c r="E3245" s="226"/>
      <c r="F3245" s="228"/>
      <c r="G3245" s="228"/>
      <c r="H3245" s="228"/>
      <c r="I3245" s="228"/>
    </row>
    <row r="3246">
      <c r="A3246" s="228"/>
      <c r="B3246" s="229"/>
      <c r="C3246" s="228"/>
      <c r="D3246" s="228"/>
      <c r="E3246" s="226"/>
      <c r="F3246" s="228"/>
      <c r="G3246" s="228"/>
      <c r="H3246" s="228"/>
      <c r="I3246" s="228"/>
    </row>
    <row r="3247">
      <c r="A3247" s="228"/>
      <c r="B3247" s="229"/>
      <c r="C3247" s="228"/>
      <c r="D3247" s="228"/>
      <c r="E3247" s="226"/>
      <c r="F3247" s="228"/>
      <c r="G3247" s="228"/>
      <c r="H3247" s="228"/>
      <c r="I3247" s="228"/>
    </row>
    <row r="3248">
      <c r="A3248" s="228"/>
      <c r="B3248" s="229"/>
      <c r="C3248" s="228"/>
      <c r="D3248" s="228"/>
      <c r="E3248" s="226"/>
      <c r="F3248" s="228"/>
      <c r="G3248" s="228"/>
      <c r="H3248" s="228"/>
      <c r="I3248" s="228"/>
    </row>
    <row r="3249">
      <c r="A3249" s="228"/>
      <c r="B3249" s="229"/>
      <c r="C3249" s="228"/>
      <c r="D3249" s="228"/>
      <c r="E3249" s="226"/>
      <c r="F3249" s="228"/>
      <c r="G3249" s="228"/>
      <c r="H3249" s="228"/>
      <c r="I3249" s="228"/>
    </row>
    <row r="3250">
      <c r="A3250" s="228"/>
      <c r="B3250" s="229"/>
      <c r="C3250" s="228"/>
      <c r="D3250" s="228"/>
      <c r="E3250" s="226"/>
      <c r="F3250" s="228"/>
      <c r="G3250" s="228"/>
      <c r="H3250" s="228"/>
      <c r="I3250" s="228"/>
    </row>
    <row r="3251">
      <c r="A3251" s="228"/>
      <c r="B3251" s="229"/>
      <c r="C3251" s="228"/>
      <c r="D3251" s="228"/>
      <c r="E3251" s="226"/>
      <c r="F3251" s="228"/>
      <c r="G3251" s="228"/>
      <c r="H3251" s="228"/>
      <c r="I3251" s="228"/>
    </row>
    <row r="3252">
      <c r="A3252" s="228"/>
      <c r="B3252" s="229"/>
      <c r="C3252" s="228"/>
      <c r="D3252" s="228"/>
      <c r="E3252" s="226"/>
      <c r="F3252" s="228"/>
      <c r="G3252" s="228"/>
      <c r="H3252" s="228"/>
      <c r="I3252" s="228"/>
    </row>
    <row r="3253">
      <c r="A3253" s="228"/>
      <c r="B3253" s="229"/>
      <c r="C3253" s="228"/>
      <c r="D3253" s="228"/>
      <c r="E3253" s="226"/>
      <c r="F3253" s="228"/>
      <c r="G3253" s="228"/>
      <c r="H3253" s="228"/>
      <c r="I3253" s="228"/>
    </row>
    <row r="3254">
      <c r="A3254" s="228"/>
      <c r="B3254" s="229"/>
      <c r="C3254" s="228"/>
      <c r="D3254" s="228"/>
      <c r="E3254" s="226"/>
      <c r="F3254" s="228"/>
      <c r="G3254" s="228"/>
      <c r="H3254" s="228"/>
      <c r="I3254" s="228"/>
    </row>
    <row r="3255">
      <c r="A3255" s="228"/>
      <c r="B3255" s="229"/>
      <c r="C3255" s="228"/>
      <c r="D3255" s="228"/>
      <c r="E3255" s="226"/>
      <c r="F3255" s="228"/>
      <c r="G3255" s="228"/>
      <c r="H3255" s="228"/>
      <c r="I3255" s="228"/>
    </row>
    <row r="3256">
      <c r="A3256" s="228"/>
      <c r="B3256" s="229"/>
      <c r="C3256" s="228"/>
      <c r="D3256" s="228"/>
      <c r="E3256" s="226"/>
      <c r="F3256" s="228"/>
      <c r="G3256" s="228"/>
      <c r="H3256" s="228"/>
      <c r="I3256" s="228"/>
    </row>
    <row r="3257">
      <c r="A3257" s="228"/>
      <c r="B3257" s="229"/>
      <c r="C3257" s="228"/>
      <c r="D3257" s="228"/>
      <c r="E3257" s="226"/>
      <c r="F3257" s="228"/>
      <c r="G3257" s="228"/>
      <c r="H3257" s="228"/>
      <c r="I3257" s="228"/>
    </row>
    <row r="3258">
      <c r="A3258" s="228"/>
      <c r="B3258" s="229"/>
      <c r="C3258" s="228"/>
      <c r="D3258" s="228"/>
      <c r="E3258" s="226"/>
      <c r="F3258" s="228"/>
      <c r="G3258" s="228"/>
      <c r="H3258" s="228"/>
      <c r="I3258" s="228"/>
    </row>
    <row r="3259">
      <c r="A3259" s="228"/>
      <c r="B3259" s="229"/>
      <c r="C3259" s="228"/>
      <c r="D3259" s="228"/>
      <c r="E3259" s="226"/>
      <c r="F3259" s="228"/>
      <c r="G3259" s="228"/>
      <c r="H3259" s="228"/>
      <c r="I3259" s="228"/>
    </row>
    <row r="3260">
      <c r="A3260" s="228"/>
      <c r="B3260" s="229"/>
      <c r="C3260" s="228"/>
      <c r="D3260" s="228"/>
      <c r="E3260" s="226"/>
      <c r="F3260" s="228"/>
      <c r="G3260" s="228"/>
      <c r="H3260" s="228"/>
      <c r="I3260" s="228"/>
    </row>
    <row r="3261">
      <c r="A3261" s="228"/>
      <c r="B3261" s="229"/>
      <c r="C3261" s="228"/>
      <c r="D3261" s="228"/>
      <c r="E3261" s="226"/>
      <c r="F3261" s="228"/>
      <c r="G3261" s="228"/>
      <c r="H3261" s="228"/>
      <c r="I3261" s="228"/>
    </row>
    <row r="3262">
      <c r="A3262" s="228"/>
      <c r="B3262" s="229"/>
      <c r="C3262" s="228"/>
      <c r="D3262" s="228"/>
      <c r="E3262" s="226"/>
      <c r="F3262" s="228"/>
      <c r="G3262" s="228"/>
      <c r="H3262" s="228"/>
      <c r="I3262" s="228"/>
    </row>
    <row r="3263">
      <c r="A3263" s="228"/>
      <c r="B3263" s="229"/>
      <c r="C3263" s="228"/>
      <c r="D3263" s="228"/>
      <c r="E3263" s="226"/>
      <c r="F3263" s="228"/>
      <c r="G3263" s="228"/>
      <c r="H3263" s="228"/>
      <c r="I3263" s="228"/>
    </row>
    <row r="3264">
      <c r="A3264" s="228"/>
      <c r="B3264" s="229"/>
      <c r="C3264" s="228"/>
      <c r="D3264" s="228"/>
      <c r="E3264" s="226"/>
      <c r="F3264" s="228"/>
      <c r="G3264" s="228"/>
      <c r="H3264" s="228"/>
      <c r="I3264" s="228"/>
    </row>
    <row r="3265">
      <c r="A3265" s="228"/>
      <c r="B3265" s="229"/>
      <c r="C3265" s="228"/>
      <c r="D3265" s="228"/>
      <c r="E3265" s="226"/>
      <c r="F3265" s="228"/>
      <c r="G3265" s="228"/>
      <c r="H3265" s="228"/>
      <c r="I3265" s="228"/>
    </row>
    <row r="3266">
      <c r="A3266" s="228"/>
      <c r="B3266" s="229"/>
      <c r="C3266" s="228"/>
      <c r="D3266" s="228"/>
      <c r="E3266" s="226"/>
      <c r="F3266" s="228"/>
      <c r="G3266" s="228"/>
      <c r="H3266" s="228"/>
      <c r="I3266" s="228"/>
    </row>
    <row r="3267">
      <c r="A3267" s="228"/>
      <c r="B3267" s="229"/>
      <c r="C3267" s="228"/>
      <c r="D3267" s="228"/>
      <c r="E3267" s="226"/>
      <c r="F3267" s="228"/>
      <c r="G3267" s="228"/>
      <c r="H3267" s="228"/>
      <c r="I3267" s="228"/>
    </row>
    <row r="3268">
      <c r="A3268" s="228"/>
      <c r="B3268" s="229"/>
      <c r="C3268" s="228"/>
      <c r="D3268" s="228"/>
      <c r="E3268" s="226"/>
      <c r="F3268" s="228"/>
      <c r="G3268" s="228"/>
      <c r="H3268" s="228"/>
      <c r="I3268" s="228"/>
    </row>
    <row r="3269">
      <c r="A3269" s="228"/>
      <c r="B3269" s="229"/>
      <c r="C3269" s="228"/>
      <c r="D3269" s="228"/>
      <c r="E3269" s="226"/>
      <c r="F3269" s="228"/>
      <c r="G3269" s="228"/>
      <c r="H3269" s="228"/>
      <c r="I3269" s="228"/>
    </row>
    <row r="3270">
      <c r="A3270" s="228"/>
      <c r="B3270" s="229"/>
      <c r="C3270" s="228"/>
      <c r="D3270" s="228"/>
      <c r="E3270" s="226"/>
      <c r="F3270" s="228"/>
      <c r="G3270" s="228"/>
      <c r="H3270" s="228"/>
      <c r="I3270" s="228"/>
    </row>
    <row r="3271">
      <c r="A3271" s="228"/>
      <c r="B3271" s="229"/>
      <c r="C3271" s="228"/>
      <c r="D3271" s="228"/>
      <c r="E3271" s="226"/>
      <c r="F3271" s="228"/>
      <c r="G3271" s="228"/>
      <c r="H3271" s="228"/>
      <c r="I3271" s="228"/>
    </row>
    <row r="3272">
      <c r="A3272" s="228"/>
      <c r="B3272" s="229"/>
      <c r="C3272" s="228"/>
      <c r="D3272" s="228"/>
      <c r="E3272" s="226"/>
      <c r="F3272" s="228"/>
      <c r="G3272" s="228"/>
      <c r="H3272" s="228"/>
      <c r="I3272" s="228"/>
    </row>
    <row r="3273">
      <c r="A3273" s="228"/>
      <c r="B3273" s="229"/>
      <c r="C3273" s="228"/>
      <c r="D3273" s="228"/>
      <c r="E3273" s="226"/>
      <c r="F3273" s="228"/>
      <c r="G3273" s="228"/>
      <c r="H3273" s="228"/>
      <c r="I3273" s="228"/>
    </row>
    <row r="3274">
      <c r="A3274" s="228"/>
      <c r="B3274" s="229"/>
      <c r="C3274" s="228"/>
      <c r="D3274" s="228"/>
      <c r="E3274" s="226"/>
      <c r="F3274" s="228"/>
      <c r="G3274" s="228"/>
      <c r="H3274" s="228"/>
      <c r="I3274" s="228"/>
    </row>
    <row r="3275">
      <c r="A3275" s="228"/>
      <c r="B3275" s="229"/>
      <c r="C3275" s="228"/>
      <c r="D3275" s="228"/>
      <c r="E3275" s="226"/>
      <c r="F3275" s="228"/>
      <c r="G3275" s="228"/>
      <c r="H3275" s="228"/>
      <c r="I3275" s="228"/>
    </row>
    <row r="3276">
      <c r="A3276" s="228"/>
      <c r="B3276" s="229"/>
      <c r="C3276" s="228"/>
      <c r="D3276" s="228"/>
      <c r="E3276" s="226"/>
      <c r="F3276" s="228"/>
      <c r="G3276" s="228"/>
      <c r="H3276" s="228"/>
      <c r="I3276" s="228"/>
    </row>
    <row r="3277">
      <c r="A3277" s="228"/>
      <c r="B3277" s="229"/>
      <c r="C3277" s="228"/>
      <c r="D3277" s="228"/>
      <c r="E3277" s="226"/>
      <c r="F3277" s="228"/>
      <c r="G3277" s="228"/>
      <c r="H3277" s="228"/>
      <c r="I3277" s="228"/>
    </row>
    <row r="3278">
      <c r="A3278" s="228"/>
      <c r="B3278" s="229"/>
      <c r="C3278" s="228"/>
      <c r="D3278" s="228"/>
      <c r="E3278" s="226"/>
      <c r="F3278" s="228"/>
      <c r="G3278" s="228"/>
      <c r="H3278" s="228"/>
      <c r="I3278" s="228"/>
    </row>
    <row r="3279">
      <c r="A3279" s="228"/>
      <c r="B3279" s="229"/>
      <c r="C3279" s="228"/>
      <c r="D3279" s="228"/>
      <c r="E3279" s="226"/>
      <c r="F3279" s="228"/>
      <c r="G3279" s="228"/>
      <c r="H3279" s="228"/>
      <c r="I3279" s="228"/>
    </row>
    <row r="3280">
      <c r="A3280" s="228"/>
      <c r="B3280" s="229"/>
      <c r="C3280" s="228"/>
      <c r="D3280" s="228"/>
      <c r="E3280" s="226"/>
      <c r="F3280" s="228"/>
      <c r="G3280" s="228"/>
      <c r="H3280" s="228"/>
      <c r="I3280" s="228"/>
    </row>
    <row r="3281">
      <c r="A3281" s="228"/>
      <c r="B3281" s="229"/>
      <c r="C3281" s="228"/>
      <c r="D3281" s="228"/>
      <c r="E3281" s="226"/>
      <c r="F3281" s="228"/>
      <c r="G3281" s="228"/>
      <c r="H3281" s="228"/>
      <c r="I3281" s="228"/>
    </row>
    <row r="3282">
      <c r="A3282" s="228"/>
      <c r="B3282" s="229"/>
      <c r="C3282" s="228"/>
      <c r="D3282" s="228"/>
      <c r="E3282" s="226"/>
      <c r="F3282" s="228"/>
      <c r="G3282" s="228"/>
      <c r="H3282" s="228"/>
      <c r="I3282" s="228"/>
    </row>
    <row r="3283">
      <c r="A3283" s="228"/>
      <c r="B3283" s="229"/>
      <c r="C3283" s="228"/>
      <c r="D3283" s="228"/>
      <c r="E3283" s="226"/>
      <c r="F3283" s="228"/>
      <c r="G3283" s="228"/>
      <c r="H3283" s="228"/>
      <c r="I3283" s="228"/>
    </row>
    <row r="3284">
      <c r="A3284" s="228"/>
      <c r="B3284" s="229"/>
      <c r="C3284" s="228"/>
      <c r="D3284" s="228"/>
      <c r="E3284" s="226"/>
      <c r="F3284" s="228"/>
      <c r="G3284" s="228"/>
      <c r="H3284" s="228"/>
      <c r="I3284" s="228"/>
    </row>
    <row r="3285">
      <c r="A3285" s="228"/>
      <c r="B3285" s="229"/>
      <c r="C3285" s="228"/>
      <c r="D3285" s="228"/>
      <c r="E3285" s="226"/>
      <c r="F3285" s="228"/>
      <c r="G3285" s="228"/>
      <c r="H3285" s="228"/>
      <c r="I3285" s="228"/>
    </row>
    <row r="3286">
      <c r="A3286" s="228"/>
      <c r="B3286" s="229"/>
      <c r="C3286" s="228"/>
      <c r="D3286" s="228"/>
      <c r="E3286" s="226"/>
      <c r="F3286" s="228"/>
      <c r="G3286" s="228"/>
      <c r="H3286" s="228"/>
      <c r="I3286" s="228"/>
    </row>
    <row r="3287">
      <c r="A3287" s="228"/>
      <c r="B3287" s="229"/>
      <c r="C3287" s="228"/>
      <c r="D3287" s="228"/>
      <c r="E3287" s="226"/>
      <c r="F3287" s="228"/>
      <c r="G3287" s="228"/>
      <c r="H3287" s="228"/>
      <c r="I3287" s="228"/>
    </row>
    <row r="3288">
      <c r="A3288" s="228"/>
      <c r="B3288" s="229"/>
      <c r="C3288" s="228"/>
      <c r="D3288" s="228"/>
      <c r="E3288" s="226"/>
      <c r="F3288" s="228"/>
      <c r="G3288" s="228"/>
      <c r="H3288" s="228"/>
      <c r="I3288" s="228"/>
    </row>
    <row r="3289">
      <c r="A3289" s="228"/>
      <c r="B3289" s="229"/>
      <c r="C3289" s="228"/>
      <c r="D3289" s="228"/>
      <c r="E3289" s="226"/>
      <c r="F3289" s="228"/>
      <c r="G3289" s="228"/>
      <c r="H3289" s="228"/>
      <c r="I3289" s="228"/>
    </row>
    <row r="3290">
      <c r="A3290" s="228"/>
      <c r="B3290" s="229"/>
      <c r="C3290" s="228"/>
      <c r="D3290" s="228"/>
      <c r="E3290" s="226"/>
      <c r="F3290" s="228"/>
      <c r="G3290" s="228"/>
      <c r="H3290" s="228"/>
      <c r="I3290" s="228"/>
    </row>
    <row r="3291">
      <c r="A3291" s="228"/>
      <c r="B3291" s="229"/>
      <c r="C3291" s="228"/>
      <c r="D3291" s="228"/>
      <c r="E3291" s="226"/>
      <c r="F3291" s="228"/>
      <c r="G3291" s="228"/>
      <c r="H3291" s="228"/>
      <c r="I3291" s="228"/>
    </row>
    <row r="3292">
      <c r="A3292" s="228"/>
      <c r="B3292" s="229"/>
      <c r="C3292" s="228"/>
      <c r="D3292" s="228"/>
      <c r="E3292" s="226"/>
      <c r="F3292" s="228"/>
      <c r="G3292" s="228"/>
      <c r="H3292" s="228"/>
      <c r="I3292" s="228"/>
    </row>
    <row r="3293">
      <c r="A3293" s="228"/>
      <c r="B3293" s="229"/>
      <c r="C3293" s="228"/>
      <c r="D3293" s="228"/>
      <c r="E3293" s="226"/>
      <c r="F3293" s="228"/>
      <c r="G3293" s="228"/>
      <c r="H3293" s="228"/>
      <c r="I3293" s="228"/>
    </row>
    <row r="3294">
      <c r="A3294" s="228"/>
      <c r="B3294" s="229"/>
      <c r="C3294" s="228"/>
      <c r="D3294" s="228"/>
      <c r="E3294" s="226"/>
      <c r="F3294" s="228"/>
      <c r="G3294" s="228"/>
      <c r="H3294" s="228"/>
      <c r="I3294" s="228"/>
    </row>
    <row r="3295">
      <c r="A3295" s="228"/>
      <c r="B3295" s="229"/>
      <c r="C3295" s="228"/>
      <c r="D3295" s="228"/>
      <c r="E3295" s="226"/>
      <c r="F3295" s="228"/>
      <c r="G3295" s="228"/>
      <c r="H3295" s="228"/>
      <c r="I3295" s="228"/>
    </row>
    <row r="3296">
      <c r="A3296" s="228"/>
      <c r="B3296" s="229"/>
      <c r="C3296" s="228"/>
      <c r="D3296" s="228"/>
      <c r="E3296" s="226"/>
      <c r="F3296" s="228"/>
      <c r="G3296" s="228"/>
      <c r="H3296" s="228"/>
      <c r="I3296" s="228"/>
    </row>
    <row r="3297">
      <c r="A3297" s="228"/>
      <c r="B3297" s="229"/>
      <c r="C3297" s="228"/>
      <c r="D3297" s="228"/>
      <c r="E3297" s="226"/>
      <c r="F3297" s="228"/>
      <c r="G3297" s="228"/>
      <c r="H3297" s="228"/>
      <c r="I3297" s="228"/>
    </row>
    <row r="3298">
      <c r="A3298" s="228"/>
      <c r="B3298" s="229"/>
      <c r="C3298" s="228"/>
      <c r="D3298" s="228"/>
      <c r="E3298" s="226"/>
      <c r="F3298" s="228"/>
      <c r="G3298" s="228"/>
      <c r="H3298" s="228"/>
      <c r="I3298" s="228"/>
    </row>
    <row r="3299">
      <c r="A3299" s="228"/>
      <c r="B3299" s="229"/>
      <c r="C3299" s="228"/>
      <c r="D3299" s="228"/>
      <c r="E3299" s="226"/>
      <c r="F3299" s="228"/>
      <c r="G3299" s="228"/>
      <c r="H3299" s="228"/>
      <c r="I3299" s="228"/>
    </row>
    <row r="3300">
      <c r="A3300" s="228"/>
      <c r="B3300" s="229"/>
      <c r="C3300" s="228"/>
      <c r="D3300" s="228"/>
      <c r="E3300" s="226"/>
      <c r="F3300" s="228"/>
      <c r="G3300" s="228"/>
      <c r="H3300" s="228"/>
      <c r="I3300" s="228"/>
    </row>
    <row r="3301">
      <c r="A3301" s="228"/>
      <c r="B3301" s="229"/>
      <c r="C3301" s="228"/>
      <c r="D3301" s="228"/>
      <c r="E3301" s="226"/>
      <c r="F3301" s="228"/>
      <c r="G3301" s="228"/>
      <c r="H3301" s="228"/>
      <c r="I3301" s="228"/>
    </row>
    <row r="3302">
      <c r="A3302" s="228"/>
      <c r="B3302" s="229"/>
      <c r="C3302" s="228"/>
      <c r="D3302" s="228"/>
      <c r="E3302" s="226"/>
      <c r="F3302" s="228"/>
      <c r="G3302" s="228"/>
      <c r="H3302" s="228"/>
      <c r="I3302" s="228"/>
    </row>
    <row r="3303">
      <c r="A3303" s="228"/>
      <c r="B3303" s="229"/>
      <c r="C3303" s="228"/>
      <c r="D3303" s="228"/>
      <c r="E3303" s="226"/>
      <c r="F3303" s="228"/>
      <c r="G3303" s="228"/>
      <c r="H3303" s="228"/>
      <c r="I3303" s="228"/>
    </row>
    <row r="3304">
      <c r="A3304" s="228"/>
      <c r="B3304" s="229"/>
      <c r="C3304" s="228"/>
      <c r="D3304" s="228"/>
      <c r="E3304" s="226"/>
      <c r="F3304" s="228"/>
      <c r="G3304" s="228"/>
      <c r="H3304" s="228"/>
      <c r="I3304" s="228"/>
    </row>
    <row r="3305">
      <c r="A3305" s="228"/>
      <c r="B3305" s="229"/>
      <c r="C3305" s="228"/>
      <c r="D3305" s="228"/>
      <c r="E3305" s="226"/>
      <c r="F3305" s="228"/>
      <c r="G3305" s="228"/>
      <c r="H3305" s="228"/>
      <c r="I3305" s="228"/>
    </row>
    <row r="3306">
      <c r="A3306" s="228"/>
      <c r="B3306" s="229"/>
      <c r="C3306" s="228"/>
      <c r="D3306" s="228"/>
      <c r="E3306" s="226"/>
      <c r="F3306" s="228"/>
      <c r="G3306" s="228"/>
      <c r="H3306" s="228"/>
      <c r="I3306" s="228"/>
    </row>
    <row r="3307">
      <c r="A3307" s="228"/>
      <c r="B3307" s="229"/>
      <c r="C3307" s="228"/>
      <c r="D3307" s="228"/>
      <c r="E3307" s="226"/>
      <c r="F3307" s="228"/>
      <c r="G3307" s="228"/>
      <c r="H3307" s="228"/>
      <c r="I3307" s="228"/>
    </row>
    <row r="3308">
      <c r="A3308" s="228"/>
      <c r="B3308" s="229"/>
      <c r="C3308" s="228"/>
      <c r="D3308" s="228"/>
      <c r="E3308" s="226"/>
      <c r="F3308" s="228"/>
      <c r="G3308" s="228"/>
      <c r="H3308" s="228"/>
      <c r="I3308" s="228"/>
    </row>
    <row r="3309">
      <c r="A3309" s="228"/>
      <c r="B3309" s="229"/>
      <c r="C3309" s="228"/>
      <c r="D3309" s="228"/>
      <c r="E3309" s="226"/>
      <c r="F3309" s="228"/>
      <c r="G3309" s="228"/>
      <c r="H3309" s="228"/>
      <c r="I3309" s="228"/>
    </row>
    <row r="3310">
      <c r="A3310" s="228"/>
      <c r="B3310" s="229"/>
      <c r="C3310" s="228"/>
      <c r="D3310" s="228"/>
      <c r="E3310" s="226"/>
      <c r="F3310" s="228"/>
      <c r="G3310" s="228"/>
      <c r="H3310" s="228"/>
      <c r="I3310" s="228"/>
    </row>
    <row r="3311">
      <c r="A3311" s="228"/>
      <c r="B3311" s="229"/>
      <c r="C3311" s="228"/>
      <c r="D3311" s="228"/>
      <c r="E3311" s="226"/>
      <c r="F3311" s="228"/>
      <c r="G3311" s="228"/>
      <c r="H3311" s="228"/>
      <c r="I3311" s="228"/>
    </row>
    <row r="3312">
      <c r="A3312" s="228"/>
      <c r="B3312" s="229"/>
      <c r="C3312" s="228"/>
      <c r="D3312" s="228"/>
      <c r="E3312" s="226"/>
      <c r="F3312" s="228"/>
      <c r="G3312" s="228"/>
      <c r="H3312" s="228"/>
      <c r="I3312" s="228"/>
    </row>
    <row r="3313">
      <c r="A3313" s="228"/>
      <c r="B3313" s="229"/>
      <c r="C3313" s="228"/>
      <c r="D3313" s="228"/>
      <c r="E3313" s="226"/>
      <c r="F3313" s="228"/>
      <c r="G3313" s="228"/>
      <c r="H3313" s="228"/>
      <c r="I3313" s="228"/>
    </row>
    <row r="3314">
      <c r="A3314" s="228"/>
      <c r="B3314" s="229"/>
      <c r="C3314" s="228"/>
      <c r="D3314" s="228"/>
      <c r="E3314" s="226"/>
      <c r="F3314" s="228"/>
      <c r="G3314" s="228"/>
      <c r="H3314" s="228"/>
      <c r="I3314" s="228"/>
    </row>
    <row r="3315">
      <c r="A3315" s="228"/>
      <c r="B3315" s="229"/>
      <c r="C3315" s="228"/>
      <c r="D3315" s="228"/>
      <c r="E3315" s="226"/>
      <c r="F3315" s="228"/>
      <c r="G3315" s="228"/>
      <c r="H3315" s="228"/>
      <c r="I3315" s="228"/>
    </row>
    <row r="3316">
      <c r="A3316" s="228"/>
      <c r="B3316" s="229"/>
      <c r="C3316" s="228"/>
      <c r="D3316" s="228"/>
      <c r="E3316" s="226"/>
      <c r="F3316" s="228"/>
      <c r="G3316" s="228"/>
      <c r="H3316" s="228"/>
      <c r="I3316" s="228"/>
    </row>
    <row r="3317">
      <c r="A3317" s="228"/>
      <c r="B3317" s="229"/>
      <c r="C3317" s="228"/>
      <c r="D3317" s="228"/>
      <c r="E3317" s="226"/>
      <c r="F3317" s="228"/>
      <c r="G3317" s="228"/>
      <c r="H3317" s="228"/>
      <c r="I3317" s="228"/>
    </row>
    <row r="3318">
      <c r="A3318" s="228"/>
      <c r="B3318" s="229"/>
      <c r="C3318" s="228"/>
      <c r="D3318" s="228"/>
      <c r="E3318" s="226"/>
      <c r="F3318" s="228"/>
      <c r="G3318" s="228"/>
      <c r="H3318" s="228"/>
      <c r="I3318" s="228"/>
    </row>
    <row r="3319">
      <c r="A3319" s="228"/>
      <c r="B3319" s="229"/>
      <c r="C3319" s="228"/>
      <c r="D3319" s="228"/>
      <c r="E3319" s="226"/>
      <c r="F3319" s="228"/>
      <c r="G3319" s="228"/>
      <c r="H3319" s="228"/>
      <c r="I3319" s="228"/>
    </row>
    <row r="3320">
      <c r="A3320" s="228"/>
      <c r="B3320" s="229"/>
      <c r="C3320" s="228"/>
      <c r="D3320" s="228"/>
      <c r="E3320" s="226"/>
      <c r="F3320" s="228"/>
      <c r="G3320" s="228"/>
      <c r="H3320" s="228"/>
      <c r="I3320" s="228"/>
    </row>
    <row r="3321">
      <c r="A3321" s="228"/>
      <c r="B3321" s="229"/>
      <c r="C3321" s="228"/>
      <c r="D3321" s="228"/>
      <c r="E3321" s="226"/>
      <c r="F3321" s="228"/>
      <c r="G3321" s="228"/>
      <c r="H3321" s="228"/>
      <c r="I3321" s="228"/>
    </row>
    <row r="3322">
      <c r="A3322" s="228"/>
      <c r="B3322" s="229"/>
      <c r="C3322" s="228"/>
      <c r="D3322" s="228"/>
      <c r="E3322" s="226"/>
      <c r="F3322" s="228"/>
      <c r="G3322" s="228"/>
      <c r="H3322" s="228"/>
      <c r="I3322" s="228"/>
    </row>
    <row r="3323">
      <c r="A3323" s="228"/>
      <c r="B3323" s="229"/>
      <c r="C3323" s="228"/>
      <c r="D3323" s="228"/>
      <c r="E3323" s="226"/>
      <c r="F3323" s="228"/>
      <c r="G3323" s="228"/>
      <c r="H3323" s="228"/>
      <c r="I3323" s="228"/>
    </row>
    <row r="3324">
      <c r="A3324" s="228"/>
      <c r="B3324" s="229"/>
      <c r="C3324" s="228"/>
      <c r="D3324" s="228"/>
      <c r="E3324" s="226"/>
      <c r="F3324" s="228"/>
      <c r="G3324" s="228"/>
      <c r="H3324" s="228"/>
      <c r="I3324" s="228"/>
    </row>
    <row r="3325">
      <c r="A3325" s="228"/>
      <c r="B3325" s="229"/>
      <c r="C3325" s="228"/>
      <c r="D3325" s="228"/>
      <c r="E3325" s="226"/>
      <c r="F3325" s="228"/>
      <c r="G3325" s="228"/>
      <c r="H3325" s="228"/>
      <c r="I3325" s="228"/>
    </row>
    <row r="3326">
      <c r="A3326" s="228"/>
      <c r="B3326" s="229"/>
      <c r="C3326" s="228"/>
      <c r="D3326" s="228"/>
      <c r="E3326" s="226"/>
      <c r="F3326" s="228"/>
      <c r="G3326" s="228"/>
      <c r="H3326" s="228"/>
      <c r="I3326" s="228"/>
    </row>
    <row r="3327">
      <c r="A3327" s="228"/>
      <c r="B3327" s="229"/>
      <c r="C3327" s="228"/>
      <c r="D3327" s="228"/>
      <c r="E3327" s="226"/>
      <c r="F3327" s="228"/>
      <c r="G3327" s="228"/>
      <c r="H3327" s="228"/>
      <c r="I3327" s="228"/>
    </row>
    <row r="3328">
      <c r="A3328" s="228"/>
      <c r="B3328" s="229"/>
      <c r="C3328" s="228"/>
      <c r="D3328" s="228"/>
      <c r="E3328" s="226"/>
      <c r="F3328" s="228"/>
      <c r="G3328" s="228"/>
      <c r="H3328" s="228"/>
      <c r="I3328" s="228"/>
    </row>
    <row r="3329">
      <c r="A3329" s="228"/>
      <c r="B3329" s="229"/>
      <c r="C3329" s="228"/>
      <c r="D3329" s="228"/>
      <c r="E3329" s="226"/>
      <c r="F3329" s="228"/>
      <c r="G3329" s="228"/>
      <c r="H3329" s="228"/>
      <c r="I3329" s="228"/>
    </row>
    <row r="3330">
      <c r="A3330" s="228"/>
      <c r="B3330" s="229"/>
      <c r="C3330" s="228"/>
      <c r="D3330" s="228"/>
      <c r="E3330" s="226"/>
      <c r="F3330" s="228"/>
      <c r="G3330" s="228"/>
      <c r="H3330" s="228"/>
      <c r="I3330" s="228"/>
    </row>
    <row r="3331">
      <c r="A3331" s="228"/>
      <c r="B3331" s="229"/>
      <c r="C3331" s="228"/>
      <c r="D3331" s="228"/>
      <c r="E3331" s="226"/>
      <c r="F3331" s="228"/>
      <c r="G3331" s="228"/>
      <c r="H3331" s="228"/>
      <c r="I3331" s="228"/>
    </row>
    <row r="3332">
      <c r="A3332" s="228"/>
      <c r="B3332" s="229"/>
      <c r="C3332" s="228"/>
      <c r="D3332" s="228"/>
      <c r="E3332" s="226"/>
      <c r="F3332" s="228"/>
      <c r="G3332" s="228"/>
      <c r="H3332" s="228"/>
      <c r="I3332" s="228"/>
    </row>
    <row r="3333">
      <c r="A3333" s="228"/>
      <c r="B3333" s="229"/>
      <c r="C3333" s="228"/>
      <c r="D3333" s="228"/>
      <c r="E3333" s="226"/>
      <c r="F3333" s="228"/>
      <c r="G3333" s="228"/>
      <c r="H3333" s="228"/>
      <c r="I3333" s="228"/>
    </row>
    <row r="3334">
      <c r="A3334" s="228"/>
      <c r="B3334" s="229"/>
      <c r="C3334" s="228"/>
      <c r="D3334" s="228"/>
      <c r="E3334" s="226"/>
      <c r="F3334" s="228"/>
      <c r="G3334" s="228"/>
      <c r="H3334" s="228"/>
      <c r="I3334" s="228"/>
    </row>
    <row r="3335">
      <c r="A3335" s="228"/>
      <c r="B3335" s="229"/>
      <c r="C3335" s="228"/>
      <c r="D3335" s="228"/>
      <c r="E3335" s="226"/>
      <c r="F3335" s="228"/>
      <c r="G3335" s="228"/>
      <c r="H3335" s="228"/>
      <c r="I3335" s="228"/>
    </row>
    <row r="3336">
      <c r="A3336" s="228"/>
      <c r="B3336" s="229"/>
      <c r="C3336" s="228"/>
      <c r="D3336" s="228"/>
      <c r="E3336" s="226"/>
      <c r="F3336" s="228"/>
      <c r="G3336" s="228"/>
      <c r="H3336" s="228"/>
      <c r="I3336" s="228"/>
    </row>
    <row r="3337">
      <c r="A3337" s="228"/>
      <c r="B3337" s="229"/>
      <c r="C3337" s="228"/>
      <c r="D3337" s="228"/>
      <c r="E3337" s="226"/>
      <c r="F3337" s="228"/>
      <c r="G3337" s="228"/>
      <c r="H3337" s="228"/>
      <c r="I3337" s="228"/>
    </row>
    <row r="3338">
      <c r="A3338" s="228"/>
      <c r="B3338" s="229"/>
      <c r="C3338" s="228"/>
      <c r="D3338" s="228"/>
      <c r="E3338" s="226"/>
      <c r="F3338" s="228"/>
      <c r="G3338" s="228"/>
      <c r="H3338" s="228"/>
      <c r="I3338" s="228"/>
    </row>
    <row r="3339">
      <c r="A3339" s="228"/>
      <c r="B3339" s="229"/>
      <c r="C3339" s="228"/>
      <c r="D3339" s="228"/>
      <c r="E3339" s="226"/>
      <c r="F3339" s="228"/>
      <c r="G3339" s="228"/>
      <c r="H3339" s="228"/>
      <c r="I3339" s="228"/>
    </row>
    <row r="3340">
      <c r="A3340" s="228"/>
      <c r="B3340" s="229"/>
      <c r="C3340" s="228"/>
      <c r="D3340" s="228"/>
      <c r="E3340" s="226"/>
      <c r="F3340" s="228"/>
      <c r="G3340" s="228"/>
      <c r="H3340" s="228"/>
      <c r="I3340" s="228"/>
    </row>
    <row r="3341">
      <c r="A3341" s="228"/>
      <c r="B3341" s="229"/>
      <c r="C3341" s="228"/>
      <c r="D3341" s="228"/>
      <c r="E3341" s="226"/>
      <c r="F3341" s="228"/>
      <c r="G3341" s="228"/>
      <c r="H3341" s="228"/>
      <c r="I3341" s="228"/>
    </row>
    <row r="3342">
      <c r="A3342" s="228"/>
      <c r="B3342" s="229"/>
      <c r="C3342" s="228"/>
      <c r="D3342" s="228"/>
      <c r="E3342" s="226"/>
      <c r="F3342" s="228"/>
      <c r="G3342" s="228"/>
      <c r="H3342" s="228"/>
      <c r="I3342" s="228"/>
    </row>
    <row r="3343">
      <c r="A3343" s="228"/>
      <c r="B3343" s="229"/>
      <c r="C3343" s="228"/>
      <c r="D3343" s="228"/>
      <c r="E3343" s="226"/>
      <c r="F3343" s="228"/>
      <c r="G3343" s="228"/>
      <c r="H3343" s="228"/>
      <c r="I3343" s="228"/>
    </row>
    <row r="3344">
      <c r="A3344" s="228"/>
      <c r="B3344" s="229"/>
      <c r="C3344" s="228"/>
      <c r="D3344" s="228"/>
      <c r="E3344" s="226"/>
      <c r="F3344" s="228"/>
      <c r="G3344" s="228"/>
      <c r="H3344" s="228"/>
      <c r="I3344" s="228"/>
    </row>
    <row r="3345">
      <c r="A3345" s="228"/>
      <c r="B3345" s="229"/>
      <c r="C3345" s="228"/>
      <c r="D3345" s="228"/>
      <c r="E3345" s="226"/>
      <c r="F3345" s="228"/>
      <c r="G3345" s="228"/>
      <c r="H3345" s="228"/>
      <c r="I3345" s="228"/>
    </row>
    <row r="3346">
      <c r="A3346" s="228"/>
      <c r="B3346" s="229"/>
      <c r="C3346" s="228"/>
      <c r="D3346" s="228"/>
      <c r="E3346" s="226"/>
      <c r="F3346" s="228"/>
      <c r="G3346" s="228"/>
      <c r="H3346" s="228"/>
      <c r="I3346" s="228"/>
    </row>
    <row r="3347">
      <c r="A3347" s="228"/>
      <c r="B3347" s="229"/>
      <c r="C3347" s="228"/>
      <c r="D3347" s="228"/>
      <c r="E3347" s="226"/>
      <c r="F3347" s="228"/>
      <c r="G3347" s="228"/>
      <c r="H3347" s="228"/>
      <c r="I3347" s="228"/>
    </row>
    <row r="3348">
      <c r="A3348" s="228"/>
      <c r="B3348" s="229"/>
      <c r="C3348" s="228"/>
      <c r="D3348" s="228"/>
      <c r="E3348" s="226"/>
      <c r="F3348" s="228"/>
      <c r="G3348" s="228"/>
      <c r="H3348" s="228"/>
      <c r="I3348" s="228"/>
    </row>
    <row r="3349">
      <c r="A3349" s="228"/>
      <c r="B3349" s="229"/>
      <c r="C3349" s="228"/>
      <c r="D3349" s="228"/>
      <c r="E3349" s="226"/>
      <c r="F3349" s="228"/>
      <c r="G3349" s="228"/>
      <c r="H3349" s="228"/>
      <c r="I3349" s="228"/>
    </row>
    <row r="3350">
      <c r="A3350" s="228"/>
      <c r="B3350" s="229"/>
      <c r="C3350" s="228"/>
      <c r="D3350" s="228"/>
      <c r="E3350" s="226"/>
      <c r="F3350" s="228"/>
      <c r="G3350" s="228"/>
      <c r="H3350" s="228"/>
      <c r="I3350" s="228"/>
    </row>
    <row r="3351">
      <c r="A3351" s="228"/>
      <c r="B3351" s="229"/>
      <c r="C3351" s="228"/>
      <c r="D3351" s="228"/>
      <c r="E3351" s="226"/>
      <c r="F3351" s="228"/>
      <c r="G3351" s="228"/>
      <c r="H3351" s="228"/>
      <c r="I3351" s="228"/>
    </row>
    <row r="3352">
      <c r="A3352" s="228"/>
      <c r="B3352" s="229"/>
      <c r="C3352" s="228"/>
      <c r="D3352" s="228"/>
      <c r="E3352" s="226"/>
      <c r="F3352" s="228"/>
      <c r="G3352" s="228"/>
      <c r="H3352" s="228"/>
      <c r="I3352" s="228"/>
    </row>
    <row r="3353">
      <c r="A3353" s="228"/>
      <c r="B3353" s="229"/>
      <c r="C3353" s="228"/>
      <c r="D3353" s="228"/>
      <c r="E3353" s="226"/>
      <c r="F3353" s="228"/>
      <c r="G3353" s="228"/>
      <c r="H3353" s="228"/>
      <c r="I3353" s="228"/>
    </row>
    <row r="3354">
      <c r="A3354" s="228"/>
      <c r="B3354" s="229"/>
      <c r="C3354" s="228"/>
      <c r="D3354" s="228"/>
      <c r="E3354" s="226"/>
      <c r="F3354" s="228"/>
      <c r="G3354" s="228"/>
      <c r="H3354" s="228"/>
      <c r="I3354" s="228"/>
    </row>
    <row r="3355">
      <c r="A3355" s="228"/>
      <c r="B3355" s="229"/>
      <c r="C3355" s="228"/>
      <c r="D3355" s="228"/>
      <c r="E3355" s="226"/>
      <c r="F3355" s="228"/>
      <c r="G3355" s="228"/>
      <c r="H3355" s="228"/>
      <c r="I3355" s="228"/>
    </row>
    <row r="3356">
      <c r="A3356" s="228"/>
      <c r="B3356" s="229"/>
      <c r="C3356" s="228"/>
      <c r="D3356" s="228"/>
      <c r="E3356" s="226"/>
      <c r="F3356" s="228"/>
      <c r="G3356" s="228"/>
      <c r="H3356" s="228"/>
      <c r="I3356" s="228"/>
    </row>
    <row r="3357">
      <c r="A3357" s="228"/>
      <c r="B3357" s="229"/>
      <c r="C3357" s="228"/>
      <c r="D3357" s="228"/>
      <c r="E3357" s="226"/>
      <c r="F3357" s="228"/>
      <c r="G3357" s="228"/>
      <c r="H3357" s="228"/>
      <c r="I3357" s="228"/>
    </row>
    <row r="3358">
      <c r="A3358" s="228"/>
      <c r="B3358" s="229"/>
      <c r="C3358" s="228"/>
      <c r="D3358" s="228"/>
      <c r="E3358" s="226"/>
      <c r="F3358" s="228"/>
      <c r="G3358" s="228"/>
      <c r="H3358" s="228"/>
      <c r="I3358" s="228"/>
    </row>
    <row r="3359">
      <c r="A3359" s="228"/>
      <c r="B3359" s="229"/>
      <c r="C3359" s="228"/>
      <c r="D3359" s="228"/>
      <c r="E3359" s="226"/>
      <c r="F3359" s="228"/>
      <c r="G3359" s="228"/>
      <c r="H3359" s="228"/>
      <c r="I3359" s="228"/>
    </row>
    <row r="3360">
      <c r="A3360" s="228"/>
      <c r="B3360" s="229"/>
      <c r="C3360" s="228"/>
      <c r="D3360" s="228"/>
      <c r="E3360" s="226"/>
      <c r="F3360" s="228"/>
      <c r="G3360" s="228"/>
      <c r="H3360" s="228"/>
      <c r="I3360" s="228"/>
    </row>
    <row r="3361">
      <c r="A3361" s="228"/>
      <c r="B3361" s="229"/>
      <c r="C3361" s="228"/>
      <c r="D3361" s="228"/>
      <c r="E3361" s="226"/>
      <c r="F3361" s="228"/>
      <c r="G3361" s="228"/>
      <c r="H3361" s="228"/>
      <c r="I3361" s="228"/>
    </row>
    <row r="3362">
      <c r="A3362" s="228"/>
      <c r="B3362" s="229"/>
      <c r="C3362" s="228"/>
      <c r="D3362" s="228"/>
      <c r="E3362" s="226"/>
      <c r="F3362" s="228"/>
      <c r="G3362" s="228"/>
      <c r="H3362" s="228"/>
      <c r="I3362" s="228"/>
    </row>
    <row r="3363">
      <c r="A3363" s="228"/>
      <c r="B3363" s="229"/>
      <c r="C3363" s="228"/>
      <c r="D3363" s="228"/>
      <c r="E3363" s="226"/>
      <c r="F3363" s="228"/>
      <c r="G3363" s="228"/>
      <c r="H3363" s="228"/>
      <c r="I3363" s="228"/>
    </row>
    <row r="3364">
      <c r="A3364" s="228"/>
      <c r="B3364" s="229"/>
      <c r="C3364" s="228"/>
      <c r="D3364" s="228"/>
      <c r="E3364" s="226"/>
      <c r="F3364" s="228"/>
      <c r="G3364" s="228"/>
      <c r="H3364" s="228"/>
      <c r="I3364" s="228"/>
    </row>
    <row r="3365">
      <c r="A3365" s="228"/>
      <c r="B3365" s="229"/>
      <c r="C3365" s="228"/>
      <c r="D3365" s="228"/>
      <c r="E3365" s="226"/>
      <c r="F3365" s="228"/>
      <c r="G3365" s="228"/>
      <c r="H3365" s="228"/>
      <c r="I3365" s="228"/>
    </row>
    <row r="3366">
      <c r="A3366" s="228"/>
      <c r="B3366" s="229"/>
      <c r="C3366" s="228"/>
      <c r="D3366" s="228"/>
      <c r="E3366" s="226"/>
      <c r="F3366" s="228"/>
      <c r="G3366" s="228"/>
      <c r="H3366" s="228"/>
      <c r="I3366" s="228"/>
    </row>
    <row r="3367">
      <c r="A3367" s="228"/>
      <c r="B3367" s="229"/>
      <c r="C3367" s="228"/>
      <c r="D3367" s="228"/>
      <c r="E3367" s="226"/>
      <c r="F3367" s="228"/>
      <c r="G3367" s="228"/>
      <c r="H3367" s="228"/>
      <c r="I3367" s="228"/>
    </row>
    <row r="3368">
      <c r="A3368" s="228"/>
      <c r="B3368" s="229"/>
      <c r="C3368" s="228"/>
      <c r="D3368" s="228"/>
      <c r="E3368" s="226"/>
      <c r="F3368" s="228"/>
      <c r="G3368" s="228"/>
      <c r="H3368" s="228"/>
      <c r="I3368" s="228"/>
    </row>
    <row r="3369">
      <c r="A3369" s="228"/>
      <c r="B3369" s="229"/>
      <c r="C3369" s="228"/>
      <c r="D3369" s="228"/>
      <c r="E3369" s="226"/>
      <c r="F3369" s="228"/>
      <c r="G3369" s="228"/>
      <c r="H3369" s="228"/>
      <c r="I3369" s="228"/>
    </row>
    <row r="3370">
      <c r="A3370" s="228"/>
      <c r="B3370" s="229"/>
      <c r="C3370" s="228"/>
      <c r="D3370" s="228"/>
      <c r="E3370" s="226"/>
      <c r="F3370" s="228"/>
      <c r="G3370" s="228"/>
      <c r="H3370" s="228"/>
      <c r="I3370" s="228"/>
    </row>
    <row r="3371">
      <c r="A3371" s="228"/>
      <c r="B3371" s="229"/>
      <c r="C3371" s="228"/>
      <c r="D3371" s="228"/>
      <c r="E3371" s="226"/>
      <c r="F3371" s="228"/>
      <c r="G3371" s="228"/>
      <c r="H3371" s="228"/>
      <c r="I3371" s="228"/>
    </row>
    <row r="3372">
      <c r="A3372" s="228"/>
      <c r="B3372" s="229"/>
      <c r="C3372" s="228"/>
      <c r="D3372" s="228"/>
      <c r="E3372" s="226"/>
      <c r="F3372" s="228"/>
      <c r="G3372" s="228"/>
      <c r="H3372" s="228"/>
      <c r="I3372" s="228"/>
    </row>
    <row r="3373">
      <c r="A3373" s="228"/>
      <c r="B3373" s="229"/>
      <c r="C3373" s="228"/>
      <c r="D3373" s="228"/>
      <c r="E3373" s="226"/>
      <c r="F3373" s="228"/>
      <c r="G3373" s="228"/>
      <c r="H3373" s="228"/>
      <c r="I3373" s="228"/>
    </row>
    <row r="3374">
      <c r="A3374" s="228"/>
      <c r="B3374" s="229"/>
      <c r="C3374" s="228"/>
      <c r="D3374" s="228"/>
      <c r="E3374" s="226"/>
      <c r="F3374" s="228"/>
      <c r="G3374" s="228"/>
      <c r="H3374" s="228"/>
      <c r="I3374" s="228"/>
    </row>
    <row r="3375">
      <c r="A3375" s="228"/>
      <c r="B3375" s="229"/>
      <c r="C3375" s="228"/>
      <c r="D3375" s="228"/>
      <c r="E3375" s="226"/>
      <c r="F3375" s="228"/>
      <c r="G3375" s="228"/>
      <c r="H3375" s="228"/>
      <c r="I3375" s="228"/>
    </row>
    <row r="3376">
      <c r="A3376" s="228"/>
      <c r="B3376" s="229"/>
      <c r="C3376" s="228"/>
      <c r="D3376" s="228"/>
      <c r="E3376" s="226"/>
      <c r="F3376" s="228"/>
      <c r="G3376" s="228"/>
      <c r="H3376" s="228"/>
      <c r="I3376" s="228"/>
    </row>
    <row r="3377">
      <c r="A3377" s="228"/>
      <c r="B3377" s="229"/>
      <c r="C3377" s="228"/>
      <c r="D3377" s="228"/>
      <c r="E3377" s="226"/>
      <c r="F3377" s="228"/>
      <c r="G3377" s="228"/>
      <c r="H3377" s="228"/>
      <c r="I3377" s="228"/>
    </row>
    <row r="3378">
      <c r="A3378" s="228"/>
      <c r="B3378" s="229"/>
      <c r="C3378" s="228"/>
      <c r="D3378" s="228"/>
      <c r="E3378" s="226"/>
      <c r="F3378" s="228"/>
      <c r="G3378" s="228"/>
      <c r="H3378" s="228"/>
      <c r="I3378" s="228"/>
    </row>
    <row r="3379">
      <c r="A3379" s="228"/>
      <c r="B3379" s="229"/>
      <c r="C3379" s="228"/>
      <c r="D3379" s="228"/>
      <c r="E3379" s="226"/>
      <c r="F3379" s="228"/>
      <c r="G3379" s="228"/>
      <c r="H3379" s="228"/>
      <c r="I3379" s="228"/>
    </row>
    <row r="3380">
      <c r="A3380" s="228"/>
      <c r="B3380" s="229"/>
      <c r="C3380" s="228"/>
      <c r="D3380" s="228"/>
      <c r="E3380" s="226"/>
      <c r="F3380" s="228"/>
      <c r="G3380" s="228"/>
      <c r="H3380" s="228"/>
      <c r="I3380" s="228"/>
    </row>
    <row r="3381">
      <c r="A3381" s="228"/>
      <c r="B3381" s="229"/>
      <c r="C3381" s="228"/>
      <c r="D3381" s="228"/>
      <c r="E3381" s="226"/>
      <c r="F3381" s="228"/>
      <c r="G3381" s="228"/>
      <c r="H3381" s="228"/>
      <c r="I3381" s="228"/>
    </row>
    <row r="3382">
      <c r="A3382" s="228"/>
      <c r="B3382" s="229"/>
      <c r="C3382" s="228"/>
      <c r="D3382" s="228"/>
      <c r="E3382" s="226"/>
      <c r="F3382" s="228"/>
      <c r="G3382" s="228"/>
      <c r="H3382" s="228"/>
      <c r="I3382" s="228"/>
    </row>
    <row r="3383">
      <c r="A3383" s="228"/>
      <c r="B3383" s="229"/>
      <c r="C3383" s="228"/>
      <c r="D3383" s="228"/>
      <c r="E3383" s="226"/>
      <c r="F3383" s="228"/>
      <c r="G3383" s="228"/>
      <c r="H3383" s="228"/>
      <c r="I3383" s="228"/>
    </row>
    <row r="3384">
      <c r="A3384" s="228"/>
      <c r="B3384" s="229"/>
      <c r="C3384" s="228"/>
      <c r="D3384" s="228"/>
      <c r="E3384" s="226"/>
      <c r="F3384" s="228"/>
      <c r="G3384" s="228"/>
      <c r="H3384" s="228"/>
      <c r="I3384" s="228"/>
    </row>
    <row r="3385">
      <c r="A3385" s="228"/>
      <c r="B3385" s="229"/>
      <c r="C3385" s="228"/>
      <c r="D3385" s="228"/>
      <c r="E3385" s="226"/>
      <c r="F3385" s="228"/>
      <c r="G3385" s="228"/>
      <c r="H3385" s="228"/>
      <c r="I3385" s="228"/>
    </row>
    <row r="3386">
      <c r="A3386" s="228"/>
      <c r="B3386" s="229"/>
      <c r="C3386" s="228"/>
      <c r="D3386" s="228"/>
      <c r="E3386" s="226"/>
      <c r="F3386" s="228"/>
      <c r="G3386" s="228"/>
      <c r="H3386" s="228"/>
      <c r="I3386" s="228"/>
    </row>
    <row r="3387">
      <c r="A3387" s="228"/>
      <c r="B3387" s="229"/>
      <c r="C3387" s="228"/>
      <c r="D3387" s="228"/>
      <c r="E3387" s="226"/>
      <c r="F3387" s="228"/>
      <c r="G3387" s="228"/>
      <c r="H3387" s="228"/>
      <c r="I3387" s="228"/>
    </row>
    <row r="3388">
      <c r="A3388" s="228"/>
      <c r="B3388" s="229"/>
      <c r="C3388" s="228"/>
      <c r="D3388" s="228"/>
      <c r="E3388" s="226"/>
      <c r="F3388" s="228"/>
      <c r="G3388" s="228"/>
      <c r="H3388" s="228"/>
      <c r="I3388" s="228"/>
    </row>
    <row r="3389">
      <c r="A3389" s="228"/>
      <c r="B3389" s="229"/>
      <c r="C3389" s="228"/>
      <c r="D3389" s="228"/>
      <c r="E3389" s="226"/>
      <c r="F3389" s="228"/>
      <c r="G3389" s="228"/>
      <c r="H3389" s="228"/>
      <c r="I3389" s="228"/>
    </row>
    <row r="3390">
      <c r="A3390" s="228"/>
      <c r="B3390" s="229"/>
      <c r="C3390" s="228"/>
      <c r="D3390" s="228"/>
      <c r="E3390" s="226"/>
      <c r="F3390" s="228"/>
      <c r="G3390" s="228"/>
      <c r="H3390" s="228"/>
      <c r="I3390" s="228"/>
    </row>
    <row r="3391">
      <c r="A3391" s="228"/>
      <c r="B3391" s="229"/>
      <c r="C3391" s="228"/>
      <c r="D3391" s="228"/>
      <c r="E3391" s="226"/>
      <c r="F3391" s="228"/>
      <c r="G3391" s="228"/>
      <c r="H3391" s="228"/>
      <c r="I3391" s="228"/>
    </row>
    <row r="3392">
      <c r="A3392" s="228"/>
      <c r="B3392" s="229"/>
      <c r="C3392" s="228"/>
      <c r="D3392" s="228"/>
      <c r="E3392" s="226"/>
      <c r="F3392" s="228"/>
      <c r="G3392" s="228"/>
      <c r="H3392" s="228"/>
      <c r="I3392" s="228"/>
    </row>
    <row r="3393">
      <c r="A3393" s="228"/>
      <c r="B3393" s="229"/>
      <c r="C3393" s="228"/>
      <c r="D3393" s="228"/>
      <c r="E3393" s="226"/>
      <c r="F3393" s="228"/>
      <c r="G3393" s="228"/>
      <c r="H3393" s="228"/>
      <c r="I3393" s="228"/>
    </row>
    <row r="3394">
      <c r="A3394" s="228"/>
      <c r="B3394" s="229"/>
      <c r="C3394" s="228"/>
      <c r="D3394" s="228"/>
      <c r="E3394" s="226"/>
      <c r="F3394" s="228"/>
      <c r="G3394" s="228"/>
      <c r="H3394" s="228"/>
      <c r="I3394" s="228"/>
    </row>
    <row r="3395">
      <c r="A3395" s="228"/>
      <c r="B3395" s="229"/>
      <c r="C3395" s="228"/>
      <c r="D3395" s="228"/>
      <c r="E3395" s="226"/>
      <c r="F3395" s="228"/>
      <c r="G3395" s="228"/>
      <c r="H3395" s="228"/>
      <c r="I3395" s="228"/>
    </row>
    <row r="3396">
      <c r="A3396" s="228"/>
      <c r="B3396" s="229"/>
      <c r="C3396" s="228"/>
      <c r="D3396" s="228"/>
      <c r="E3396" s="226"/>
      <c r="F3396" s="228"/>
      <c r="G3396" s="228"/>
      <c r="H3396" s="228"/>
      <c r="I3396" s="228"/>
    </row>
    <row r="3397">
      <c r="A3397" s="228"/>
      <c r="B3397" s="229"/>
      <c r="C3397" s="228"/>
      <c r="D3397" s="228"/>
      <c r="E3397" s="226"/>
      <c r="F3397" s="228"/>
      <c r="G3397" s="228"/>
      <c r="H3397" s="228"/>
      <c r="I3397" s="228"/>
    </row>
    <row r="3398">
      <c r="A3398" s="228"/>
      <c r="B3398" s="229"/>
      <c r="C3398" s="228"/>
      <c r="D3398" s="228"/>
      <c r="E3398" s="226"/>
      <c r="F3398" s="228"/>
      <c r="G3398" s="228"/>
      <c r="H3398" s="228"/>
      <c r="I3398" s="228"/>
    </row>
    <row r="3399">
      <c r="A3399" s="228"/>
      <c r="B3399" s="229"/>
      <c r="C3399" s="228"/>
      <c r="D3399" s="228"/>
      <c r="E3399" s="226"/>
      <c r="F3399" s="228"/>
      <c r="G3399" s="228"/>
      <c r="H3399" s="228"/>
      <c r="I3399" s="228"/>
    </row>
    <row r="3400">
      <c r="A3400" s="228"/>
      <c r="B3400" s="229"/>
      <c r="C3400" s="228"/>
      <c r="D3400" s="228"/>
      <c r="E3400" s="226"/>
      <c r="F3400" s="228"/>
      <c r="G3400" s="228"/>
      <c r="H3400" s="228"/>
      <c r="I3400" s="228"/>
    </row>
    <row r="3401">
      <c r="A3401" s="228"/>
      <c r="B3401" s="229"/>
      <c r="C3401" s="228"/>
      <c r="D3401" s="228"/>
      <c r="E3401" s="226"/>
      <c r="F3401" s="228"/>
      <c r="G3401" s="228"/>
      <c r="H3401" s="228"/>
      <c r="I3401" s="228"/>
    </row>
    <row r="3402">
      <c r="A3402" s="228"/>
      <c r="B3402" s="229"/>
      <c r="C3402" s="228"/>
      <c r="D3402" s="228"/>
      <c r="E3402" s="226"/>
      <c r="F3402" s="228"/>
      <c r="G3402" s="228"/>
      <c r="H3402" s="228"/>
      <c r="I3402" s="228"/>
    </row>
    <row r="3403">
      <c r="A3403" s="228"/>
      <c r="B3403" s="229"/>
      <c r="C3403" s="228"/>
      <c r="D3403" s="228"/>
      <c r="E3403" s="226"/>
      <c r="F3403" s="228"/>
      <c r="G3403" s="228"/>
      <c r="H3403" s="228"/>
      <c r="I3403" s="228"/>
    </row>
    <row r="3404">
      <c r="A3404" s="228"/>
      <c r="B3404" s="229"/>
      <c r="C3404" s="228"/>
      <c r="D3404" s="228"/>
      <c r="E3404" s="226"/>
      <c r="F3404" s="228"/>
      <c r="G3404" s="228"/>
      <c r="H3404" s="228"/>
      <c r="I3404" s="228"/>
    </row>
    <row r="3405">
      <c r="A3405" s="228"/>
      <c r="B3405" s="229"/>
      <c r="C3405" s="228"/>
      <c r="D3405" s="228"/>
      <c r="E3405" s="226"/>
      <c r="F3405" s="228"/>
      <c r="G3405" s="228"/>
      <c r="H3405" s="228"/>
      <c r="I3405" s="228"/>
    </row>
    <row r="3406">
      <c r="A3406" s="228"/>
      <c r="B3406" s="229"/>
      <c r="C3406" s="228"/>
      <c r="D3406" s="228"/>
      <c r="E3406" s="226"/>
      <c r="F3406" s="228"/>
      <c r="G3406" s="228"/>
      <c r="H3406" s="228"/>
      <c r="I3406" s="228"/>
    </row>
    <row r="3407">
      <c r="A3407" s="228"/>
      <c r="B3407" s="229"/>
      <c r="C3407" s="228"/>
      <c r="D3407" s="228"/>
      <c r="E3407" s="226"/>
      <c r="F3407" s="228"/>
      <c r="G3407" s="228"/>
      <c r="H3407" s="228"/>
      <c r="I3407" s="228"/>
    </row>
    <row r="3408">
      <c r="A3408" s="228"/>
      <c r="B3408" s="229"/>
      <c r="C3408" s="228"/>
      <c r="D3408" s="228"/>
      <c r="E3408" s="226"/>
      <c r="F3408" s="228"/>
      <c r="G3408" s="228"/>
      <c r="H3408" s="228"/>
      <c r="I3408" s="228"/>
    </row>
    <row r="3409">
      <c r="A3409" s="228"/>
      <c r="B3409" s="229"/>
      <c r="C3409" s="228"/>
      <c r="D3409" s="228"/>
      <c r="E3409" s="226"/>
      <c r="F3409" s="228"/>
      <c r="G3409" s="228"/>
      <c r="H3409" s="228"/>
      <c r="I3409" s="228"/>
    </row>
    <row r="3410">
      <c r="A3410" s="228"/>
      <c r="B3410" s="229"/>
      <c r="C3410" s="228"/>
      <c r="D3410" s="228"/>
      <c r="E3410" s="226"/>
      <c r="F3410" s="228"/>
      <c r="G3410" s="228"/>
      <c r="H3410" s="228"/>
      <c r="I3410" s="228"/>
    </row>
    <row r="3411">
      <c r="A3411" s="228"/>
      <c r="B3411" s="229"/>
      <c r="C3411" s="228"/>
      <c r="D3411" s="228"/>
      <c r="E3411" s="226"/>
      <c r="F3411" s="228"/>
      <c r="G3411" s="228"/>
      <c r="H3411" s="228"/>
      <c r="I3411" s="228"/>
    </row>
    <row r="3412">
      <c r="A3412" s="228"/>
      <c r="B3412" s="229"/>
      <c r="C3412" s="228"/>
      <c r="D3412" s="228"/>
      <c r="E3412" s="226"/>
      <c r="F3412" s="228"/>
      <c r="G3412" s="228"/>
      <c r="H3412" s="228"/>
      <c r="I3412" s="228"/>
    </row>
    <row r="3413">
      <c r="A3413" s="228"/>
      <c r="B3413" s="229"/>
      <c r="C3413" s="228"/>
      <c r="D3413" s="228"/>
      <c r="E3413" s="226"/>
      <c r="F3413" s="228"/>
      <c r="G3413" s="228"/>
      <c r="H3413" s="228"/>
      <c r="I3413" s="228"/>
    </row>
    <row r="3414">
      <c r="A3414" s="228"/>
      <c r="B3414" s="229"/>
      <c r="C3414" s="228"/>
      <c r="D3414" s="228"/>
      <c r="E3414" s="226"/>
      <c r="F3414" s="228"/>
      <c r="G3414" s="228"/>
      <c r="H3414" s="228"/>
      <c r="I3414" s="228"/>
    </row>
    <row r="3415">
      <c r="A3415" s="228"/>
      <c r="B3415" s="229"/>
      <c r="C3415" s="228"/>
      <c r="D3415" s="228"/>
      <c r="E3415" s="226"/>
      <c r="F3415" s="228"/>
      <c r="G3415" s="228"/>
      <c r="H3415" s="228"/>
      <c r="I3415" s="228"/>
    </row>
    <row r="3416">
      <c r="A3416" s="228"/>
      <c r="B3416" s="229"/>
      <c r="C3416" s="228"/>
      <c r="D3416" s="228"/>
      <c r="E3416" s="226"/>
      <c r="F3416" s="228"/>
      <c r="G3416" s="228"/>
      <c r="H3416" s="228"/>
      <c r="I3416" s="228"/>
    </row>
    <row r="3417">
      <c r="A3417" s="228"/>
      <c r="B3417" s="229"/>
      <c r="C3417" s="228"/>
      <c r="D3417" s="228"/>
      <c r="E3417" s="226"/>
      <c r="F3417" s="228"/>
      <c r="G3417" s="228"/>
      <c r="H3417" s="228"/>
      <c r="I3417" s="228"/>
    </row>
    <row r="3418">
      <c r="A3418" s="228"/>
      <c r="B3418" s="229"/>
      <c r="C3418" s="228"/>
      <c r="D3418" s="228"/>
      <c r="E3418" s="226"/>
      <c r="F3418" s="228"/>
      <c r="G3418" s="228"/>
      <c r="H3418" s="228"/>
      <c r="I3418" s="228"/>
    </row>
    <row r="3419">
      <c r="A3419" s="228"/>
      <c r="B3419" s="229"/>
      <c r="C3419" s="228"/>
      <c r="D3419" s="228"/>
      <c r="E3419" s="226"/>
      <c r="F3419" s="228"/>
      <c r="G3419" s="228"/>
      <c r="H3419" s="228"/>
      <c r="I3419" s="228"/>
    </row>
    <row r="3420">
      <c r="A3420" s="228"/>
      <c r="B3420" s="229"/>
      <c r="C3420" s="228"/>
      <c r="D3420" s="228"/>
      <c r="E3420" s="226"/>
      <c r="F3420" s="228"/>
      <c r="G3420" s="228"/>
      <c r="H3420" s="228"/>
      <c r="I3420" s="228"/>
    </row>
    <row r="3421">
      <c r="A3421" s="228"/>
      <c r="B3421" s="229"/>
      <c r="C3421" s="228"/>
      <c r="D3421" s="228"/>
      <c r="E3421" s="226"/>
      <c r="F3421" s="228"/>
      <c r="G3421" s="228"/>
      <c r="H3421" s="228"/>
      <c r="I3421" s="228"/>
    </row>
    <row r="3422">
      <c r="A3422" s="228"/>
      <c r="B3422" s="229"/>
      <c r="C3422" s="228"/>
      <c r="D3422" s="228"/>
      <c r="E3422" s="226"/>
      <c r="F3422" s="228"/>
      <c r="G3422" s="228"/>
      <c r="H3422" s="228"/>
      <c r="I3422" s="228"/>
    </row>
    <row r="3423">
      <c r="A3423" s="228"/>
      <c r="B3423" s="229"/>
      <c r="C3423" s="228"/>
      <c r="D3423" s="228"/>
      <c r="E3423" s="226"/>
      <c r="F3423" s="228"/>
      <c r="G3423" s="228"/>
      <c r="H3423" s="228"/>
      <c r="I3423" s="228"/>
    </row>
    <row r="3424">
      <c r="A3424" s="228"/>
      <c r="B3424" s="229"/>
      <c r="C3424" s="228"/>
      <c r="D3424" s="228"/>
      <c r="E3424" s="226"/>
      <c r="F3424" s="228"/>
      <c r="G3424" s="228"/>
      <c r="H3424" s="228"/>
      <c r="I3424" s="228"/>
    </row>
    <row r="3425">
      <c r="A3425" s="228"/>
      <c r="B3425" s="229"/>
      <c r="C3425" s="228"/>
      <c r="D3425" s="228"/>
      <c r="E3425" s="226"/>
      <c r="F3425" s="228"/>
      <c r="G3425" s="228"/>
      <c r="H3425" s="228"/>
      <c r="I3425" s="228"/>
    </row>
    <row r="3426">
      <c r="A3426" s="228"/>
      <c r="B3426" s="229"/>
      <c r="C3426" s="228"/>
      <c r="D3426" s="228"/>
      <c r="E3426" s="226"/>
      <c r="F3426" s="228"/>
      <c r="G3426" s="228"/>
      <c r="H3426" s="228"/>
      <c r="I3426" s="228"/>
    </row>
    <row r="3427">
      <c r="A3427" s="228"/>
      <c r="B3427" s="229"/>
      <c r="C3427" s="228"/>
      <c r="D3427" s="228"/>
      <c r="E3427" s="226"/>
      <c r="F3427" s="228"/>
      <c r="G3427" s="228"/>
      <c r="H3427" s="228"/>
      <c r="I3427" s="228"/>
    </row>
    <row r="3428">
      <c r="A3428" s="228"/>
      <c r="B3428" s="229"/>
      <c r="C3428" s="228"/>
      <c r="D3428" s="228"/>
      <c r="E3428" s="226"/>
      <c r="F3428" s="228"/>
      <c r="G3428" s="228"/>
      <c r="H3428" s="228"/>
      <c r="I3428" s="228"/>
    </row>
    <row r="3429">
      <c r="A3429" s="228"/>
      <c r="B3429" s="229"/>
      <c r="C3429" s="228"/>
      <c r="D3429" s="228"/>
      <c r="E3429" s="226"/>
      <c r="F3429" s="228"/>
      <c r="G3429" s="228"/>
      <c r="H3429" s="228"/>
      <c r="I3429" s="228"/>
    </row>
    <row r="3430">
      <c r="A3430" s="228"/>
      <c r="B3430" s="229"/>
      <c r="C3430" s="228"/>
      <c r="D3430" s="228"/>
      <c r="E3430" s="226"/>
      <c r="F3430" s="228"/>
      <c r="G3430" s="228"/>
      <c r="H3430" s="228"/>
      <c r="I3430" s="228"/>
    </row>
    <row r="3431">
      <c r="A3431" s="228"/>
      <c r="B3431" s="229"/>
      <c r="C3431" s="228"/>
      <c r="D3431" s="228"/>
      <c r="E3431" s="226"/>
      <c r="F3431" s="228"/>
      <c r="G3431" s="228"/>
      <c r="H3431" s="228"/>
      <c r="I3431" s="228"/>
    </row>
    <row r="3432">
      <c r="A3432" s="228"/>
      <c r="B3432" s="229"/>
      <c r="C3432" s="228"/>
      <c r="D3432" s="228"/>
      <c r="E3432" s="226"/>
      <c r="F3432" s="228"/>
      <c r="G3432" s="228"/>
      <c r="H3432" s="228"/>
      <c r="I3432" s="228"/>
    </row>
    <row r="3433">
      <c r="A3433" s="228"/>
      <c r="B3433" s="229"/>
      <c r="C3433" s="228"/>
      <c r="D3433" s="228"/>
      <c r="E3433" s="226"/>
      <c r="F3433" s="228"/>
      <c r="G3433" s="228"/>
      <c r="H3433" s="228"/>
      <c r="I3433" s="228"/>
    </row>
    <row r="3434">
      <c r="A3434" s="228"/>
      <c r="B3434" s="229"/>
      <c r="C3434" s="228"/>
      <c r="D3434" s="228"/>
      <c r="E3434" s="226"/>
      <c r="F3434" s="228"/>
      <c r="G3434" s="228"/>
      <c r="H3434" s="228"/>
      <c r="I3434" s="228"/>
    </row>
    <row r="3435">
      <c r="A3435" s="228"/>
      <c r="B3435" s="229"/>
      <c r="C3435" s="228"/>
      <c r="D3435" s="228"/>
      <c r="E3435" s="226"/>
      <c r="F3435" s="228"/>
      <c r="G3435" s="228"/>
      <c r="H3435" s="228"/>
      <c r="I3435" s="228"/>
    </row>
    <row r="3436">
      <c r="A3436" s="228"/>
      <c r="B3436" s="229"/>
      <c r="C3436" s="228"/>
      <c r="D3436" s="228"/>
      <c r="E3436" s="226"/>
      <c r="F3436" s="228"/>
      <c r="G3436" s="228"/>
      <c r="H3436" s="228"/>
      <c r="I3436" s="228"/>
    </row>
    <row r="3437">
      <c r="A3437" s="228"/>
      <c r="B3437" s="229"/>
      <c r="C3437" s="228"/>
      <c r="D3437" s="228"/>
      <c r="E3437" s="226"/>
      <c r="F3437" s="228"/>
      <c r="G3437" s="228"/>
      <c r="H3437" s="228"/>
      <c r="I3437" s="228"/>
    </row>
    <row r="3438">
      <c r="A3438" s="228"/>
      <c r="B3438" s="229"/>
      <c r="C3438" s="228"/>
      <c r="D3438" s="228"/>
      <c r="E3438" s="226"/>
      <c r="F3438" s="228"/>
      <c r="G3438" s="228"/>
      <c r="H3438" s="228"/>
      <c r="I3438" s="228"/>
    </row>
    <row r="3439">
      <c r="A3439" s="228"/>
      <c r="B3439" s="229"/>
      <c r="C3439" s="228"/>
      <c r="D3439" s="228"/>
      <c r="E3439" s="226"/>
      <c r="F3439" s="228"/>
      <c r="G3439" s="228"/>
      <c r="H3439" s="228"/>
      <c r="I3439" s="228"/>
    </row>
    <row r="3440">
      <c r="A3440" s="228"/>
      <c r="B3440" s="229"/>
      <c r="C3440" s="228"/>
      <c r="D3440" s="228"/>
      <c r="E3440" s="226"/>
      <c r="F3440" s="228"/>
      <c r="G3440" s="228"/>
      <c r="H3440" s="228"/>
      <c r="I3440" s="228"/>
    </row>
    <row r="3441">
      <c r="A3441" s="228"/>
      <c r="B3441" s="229"/>
      <c r="C3441" s="228"/>
      <c r="D3441" s="228"/>
      <c r="E3441" s="226"/>
      <c r="F3441" s="228"/>
      <c r="G3441" s="228"/>
      <c r="H3441" s="228"/>
      <c r="I3441" s="228"/>
    </row>
    <row r="3442">
      <c r="A3442" s="228"/>
      <c r="B3442" s="229"/>
      <c r="C3442" s="228"/>
      <c r="D3442" s="228"/>
      <c r="E3442" s="226"/>
      <c r="F3442" s="228"/>
      <c r="G3442" s="228"/>
      <c r="H3442" s="228"/>
      <c r="I3442" s="228"/>
    </row>
    <row r="3443">
      <c r="A3443" s="228"/>
      <c r="B3443" s="229"/>
      <c r="C3443" s="228"/>
      <c r="D3443" s="228"/>
      <c r="E3443" s="226"/>
      <c r="F3443" s="228"/>
      <c r="G3443" s="228"/>
      <c r="H3443" s="228"/>
      <c r="I3443" s="228"/>
    </row>
    <row r="3444">
      <c r="A3444" s="228"/>
      <c r="B3444" s="229"/>
      <c r="C3444" s="228"/>
      <c r="D3444" s="228"/>
      <c r="E3444" s="226"/>
      <c r="F3444" s="228"/>
      <c r="G3444" s="228"/>
      <c r="H3444" s="228"/>
      <c r="I3444" s="228"/>
    </row>
    <row r="3445">
      <c r="A3445" s="228"/>
      <c r="B3445" s="229"/>
      <c r="C3445" s="228"/>
      <c r="D3445" s="228"/>
      <c r="E3445" s="226"/>
      <c r="F3445" s="228"/>
      <c r="G3445" s="228"/>
      <c r="H3445" s="228"/>
      <c r="I3445" s="228"/>
    </row>
    <row r="3446">
      <c r="A3446" s="228"/>
      <c r="B3446" s="229"/>
      <c r="C3446" s="228"/>
      <c r="D3446" s="228"/>
      <c r="E3446" s="226"/>
      <c r="F3446" s="228"/>
      <c r="G3446" s="228"/>
      <c r="H3446" s="228"/>
      <c r="I3446" s="228"/>
    </row>
    <row r="3447">
      <c r="A3447" s="228"/>
      <c r="B3447" s="229"/>
      <c r="C3447" s="228"/>
      <c r="D3447" s="228"/>
      <c r="E3447" s="226"/>
      <c r="F3447" s="228"/>
      <c r="G3447" s="228"/>
      <c r="H3447" s="228"/>
      <c r="I3447" s="228"/>
    </row>
    <row r="3448">
      <c r="A3448" s="228"/>
      <c r="B3448" s="229"/>
      <c r="C3448" s="228"/>
      <c r="D3448" s="228"/>
      <c r="E3448" s="226"/>
      <c r="F3448" s="228"/>
      <c r="G3448" s="228"/>
      <c r="H3448" s="228"/>
      <c r="I3448" s="228"/>
    </row>
    <row r="3449">
      <c r="A3449" s="228"/>
      <c r="B3449" s="229"/>
      <c r="C3449" s="228"/>
      <c r="D3449" s="228"/>
      <c r="E3449" s="226"/>
      <c r="F3449" s="228"/>
      <c r="G3449" s="228"/>
      <c r="H3449" s="228"/>
      <c r="I3449" s="228"/>
    </row>
    <row r="3450">
      <c r="A3450" s="228"/>
      <c r="B3450" s="229"/>
      <c r="C3450" s="228"/>
      <c r="D3450" s="228"/>
      <c r="E3450" s="226"/>
      <c r="F3450" s="228"/>
      <c r="G3450" s="228"/>
      <c r="H3450" s="228"/>
      <c r="I3450" s="228"/>
    </row>
    <row r="3451">
      <c r="A3451" s="228"/>
      <c r="B3451" s="229"/>
      <c r="C3451" s="228"/>
      <c r="D3451" s="228"/>
      <c r="E3451" s="226"/>
      <c r="F3451" s="228"/>
      <c r="G3451" s="228"/>
      <c r="H3451" s="228"/>
      <c r="I3451" s="228"/>
    </row>
    <row r="3452">
      <c r="A3452" s="228"/>
      <c r="B3452" s="229"/>
      <c r="C3452" s="228"/>
      <c r="D3452" s="228"/>
      <c r="E3452" s="226"/>
      <c r="F3452" s="228"/>
      <c r="G3452" s="228"/>
      <c r="H3452" s="228"/>
      <c r="I3452" s="228"/>
    </row>
    <row r="3453">
      <c r="A3453" s="228"/>
      <c r="B3453" s="229"/>
      <c r="C3453" s="228"/>
      <c r="D3453" s="228"/>
      <c r="E3453" s="226"/>
      <c r="F3453" s="228"/>
      <c r="G3453" s="228"/>
      <c r="H3453" s="228"/>
      <c r="I3453" s="228"/>
    </row>
    <row r="3454">
      <c r="A3454" s="228"/>
      <c r="B3454" s="229"/>
      <c r="C3454" s="228"/>
      <c r="D3454" s="228"/>
      <c r="E3454" s="226"/>
      <c r="F3454" s="228"/>
      <c r="G3454" s="228"/>
      <c r="H3454" s="228"/>
      <c r="I3454" s="228"/>
    </row>
    <row r="3455">
      <c r="A3455" s="228"/>
      <c r="B3455" s="229"/>
      <c r="C3455" s="228"/>
      <c r="D3455" s="228"/>
      <c r="E3455" s="226"/>
      <c r="F3455" s="228"/>
      <c r="G3455" s="228"/>
      <c r="H3455" s="228"/>
      <c r="I3455" s="228"/>
    </row>
    <row r="3456">
      <c r="A3456" s="228"/>
      <c r="B3456" s="229"/>
      <c r="C3456" s="228"/>
      <c r="D3456" s="228"/>
      <c r="E3456" s="226"/>
      <c r="F3456" s="228"/>
      <c r="G3456" s="228"/>
      <c r="H3456" s="228"/>
      <c r="I3456" s="228"/>
    </row>
    <row r="3457">
      <c r="A3457" s="228"/>
      <c r="B3457" s="229"/>
      <c r="C3457" s="228"/>
      <c r="D3457" s="228"/>
      <c r="E3457" s="226"/>
      <c r="F3457" s="228"/>
      <c r="G3457" s="228"/>
      <c r="H3457" s="228"/>
      <c r="I3457" s="228"/>
    </row>
    <row r="3458">
      <c r="A3458" s="228"/>
      <c r="B3458" s="229"/>
      <c r="C3458" s="228"/>
      <c r="D3458" s="228"/>
      <c r="E3458" s="226"/>
      <c r="F3458" s="228"/>
      <c r="G3458" s="228"/>
      <c r="H3458" s="228"/>
      <c r="I3458" s="228"/>
    </row>
    <row r="3459">
      <c r="A3459" s="228"/>
      <c r="B3459" s="229"/>
      <c r="C3459" s="228"/>
      <c r="D3459" s="228"/>
      <c r="E3459" s="226"/>
      <c r="F3459" s="228"/>
      <c r="G3459" s="228"/>
      <c r="H3459" s="228"/>
      <c r="I3459" s="228"/>
    </row>
    <row r="3460">
      <c r="A3460" s="228"/>
      <c r="B3460" s="229"/>
      <c r="C3460" s="228"/>
      <c r="D3460" s="228"/>
      <c r="E3460" s="226"/>
      <c r="F3460" s="228"/>
      <c r="G3460" s="228"/>
      <c r="H3460" s="228"/>
      <c r="I3460" s="228"/>
    </row>
    <row r="3461">
      <c r="A3461" s="228"/>
      <c r="B3461" s="229"/>
      <c r="C3461" s="228"/>
      <c r="D3461" s="228"/>
      <c r="E3461" s="226"/>
      <c r="F3461" s="228"/>
      <c r="G3461" s="228"/>
      <c r="H3461" s="228"/>
      <c r="I3461" s="228"/>
    </row>
    <row r="3462">
      <c r="A3462" s="228"/>
      <c r="B3462" s="229"/>
      <c r="C3462" s="228"/>
      <c r="D3462" s="228"/>
      <c r="E3462" s="226"/>
      <c r="F3462" s="228"/>
      <c r="G3462" s="228"/>
      <c r="H3462" s="228"/>
      <c r="I3462" s="228"/>
    </row>
    <row r="3463">
      <c r="A3463" s="228"/>
      <c r="B3463" s="229"/>
      <c r="C3463" s="228"/>
      <c r="D3463" s="228"/>
      <c r="E3463" s="226"/>
      <c r="F3463" s="228"/>
      <c r="G3463" s="228"/>
      <c r="H3463" s="228"/>
      <c r="I3463" s="228"/>
    </row>
    <row r="3464">
      <c r="A3464" s="228"/>
      <c r="B3464" s="229"/>
      <c r="C3464" s="228"/>
      <c r="D3464" s="228"/>
      <c r="E3464" s="226"/>
      <c r="F3464" s="228"/>
      <c r="G3464" s="228"/>
      <c r="H3464" s="228"/>
      <c r="I3464" s="228"/>
    </row>
    <row r="3465">
      <c r="A3465" s="228"/>
      <c r="B3465" s="229"/>
      <c r="C3465" s="228"/>
      <c r="D3465" s="228"/>
      <c r="E3465" s="226"/>
      <c r="F3465" s="228"/>
      <c r="G3465" s="228"/>
      <c r="H3465" s="228"/>
      <c r="I3465" s="228"/>
    </row>
    <row r="3466">
      <c r="A3466" s="228"/>
      <c r="B3466" s="229"/>
      <c r="C3466" s="228"/>
      <c r="D3466" s="228"/>
      <c r="E3466" s="226"/>
      <c r="F3466" s="228"/>
      <c r="G3466" s="228"/>
      <c r="H3466" s="228"/>
      <c r="I3466" s="228"/>
    </row>
    <row r="3467">
      <c r="A3467" s="228"/>
      <c r="B3467" s="229"/>
      <c r="C3467" s="228"/>
      <c r="D3467" s="228"/>
      <c r="E3467" s="226"/>
      <c r="F3467" s="228"/>
      <c r="G3467" s="228"/>
      <c r="H3467" s="228"/>
      <c r="I3467" s="228"/>
    </row>
    <row r="3468">
      <c r="A3468" s="228"/>
      <c r="B3468" s="229"/>
      <c r="C3468" s="228"/>
      <c r="D3468" s="228"/>
      <c r="E3468" s="226"/>
      <c r="F3468" s="228"/>
      <c r="G3468" s="228"/>
      <c r="H3468" s="228"/>
      <c r="I3468" s="228"/>
    </row>
    <row r="3469">
      <c r="A3469" s="228"/>
      <c r="B3469" s="229"/>
      <c r="C3469" s="228"/>
      <c r="D3469" s="228"/>
      <c r="E3469" s="226"/>
      <c r="F3469" s="228"/>
      <c r="G3469" s="228"/>
      <c r="H3469" s="228"/>
      <c r="I3469" s="228"/>
    </row>
    <row r="3470">
      <c r="A3470" s="228"/>
      <c r="B3470" s="229"/>
      <c r="C3470" s="228"/>
      <c r="D3470" s="228"/>
      <c r="E3470" s="226"/>
      <c r="F3470" s="228"/>
      <c r="G3470" s="228"/>
      <c r="H3470" s="228"/>
      <c r="I3470" s="228"/>
    </row>
    <row r="3471">
      <c r="A3471" s="228"/>
      <c r="B3471" s="229"/>
      <c r="C3471" s="228"/>
      <c r="D3471" s="228"/>
      <c r="E3471" s="226"/>
      <c r="F3471" s="228"/>
      <c r="G3471" s="228"/>
      <c r="H3471" s="228"/>
      <c r="I3471" s="228"/>
    </row>
    <row r="3472">
      <c r="A3472" s="228"/>
      <c r="B3472" s="229"/>
      <c r="C3472" s="228"/>
      <c r="D3472" s="228"/>
      <c r="E3472" s="226"/>
      <c r="F3472" s="228"/>
      <c r="G3472" s="228"/>
      <c r="H3472" s="228"/>
      <c r="I3472" s="228"/>
    </row>
    <row r="3473">
      <c r="A3473" s="228"/>
      <c r="B3473" s="229"/>
      <c r="C3473" s="228"/>
      <c r="D3473" s="228"/>
      <c r="E3473" s="226"/>
      <c r="F3473" s="228"/>
      <c r="G3473" s="228"/>
      <c r="H3473" s="228"/>
      <c r="I3473" s="228"/>
    </row>
    <row r="3474">
      <c r="A3474" s="228"/>
      <c r="B3474" s="229"/>
      <c r="C3474" s="228"/>
      <c r="D3474" s="228"/>
      <c r="E3474" s="226"/>
      <c r="F3474" s="228"/>
      <c r="G3474" s="228"/>
      <c r="H3474" s="228"/>
      <c r="I3474" s="228"/>
    </row>
    <row r="3475">
      <c r="A3475" s="228"/>
      <c r="B3475" s="229"/>
      <c r="C3475" s="228"/>
      <c r="D3475" s="228"/>
      <c r="E3475" s="226"/>
      <c r="F3475" s="228"/>
      <c r="G3475" s="228"/>
      <c r="H3475" s="228"/>
      <c r="I3475" s="228"/>
    </row>
    <row r="3476">
      <c r="A3476" s="228"/>
      <c r="B3476" s="229"/>
      <c r="C3476" s="228"/>
      <c r="D3476" s="228"/>
      <c r="E3476" s="226"/>
      <c r="F3476" s="228"/>
      <c r="G3476" s="228"/>
      <c r="H3476" s="228"/>
      <c r="I3476" s="228"/>
    </row>
    <row r="3477">
      <c r="A3477" s="228"/>
      <c r="B3477" s="229"/>
      <c r="C3477" s="228"/>
      <c r="D3477" s="228"/>
      <c r="E3477" s="226"/>
      <c r="F3477" s="228"/>
      <c r="G3477" s="228"/>
      <c r="H3477" s="228"/>
      <c r="I3477" s="228"/>
    </row>
    <row r="3478">
      <c r="A3478" s="228"/>
      <c r="B3478" s="229"/>
      <c r="C3478" s="228"/>
      <c r="D3478" s="228"/>
      <c r="E3478" s="226"/>
      <c r="F3478" s="228"/>
      <c r="G3478" s="228"/>
      <c r="H3478" s="228"/>
      <c r="I3478" s="228"/>
    </row>
    <row r="3479">
      <c r="A3479" s="228"/>
      <c r="B3479" s="229"/>
      <c r="C3479" s="228"/>
      <c r="D3479" s="228"/>
      <c r="E3479" s="226"/>
      <c r="F3479" s="228"/>
      <c r="G3479" s="228"/>
      <c r="H3479" s="228"/>
      <c r="I3479" s="228"/>
    </row>
    <row r="3480">
      <c r="A3480" s="228"/>
      <c r="B3480" s="229"/>
      <c r="C3480" s="228"/>
      <c r="D3480" s="228"/>
      <c r="E3480" s="226"/>
      <c r="F3480" s="228"/>
      <c r="G3480" s="228"/>
      <c r="H3480" s="228"/>
      <c r="I3480" s="228"/>
    </row>
    <row r="3481">
      <c r="A3481" s="228"/>
      <c r="B3481" s="229"/>
      <c r="C3481" s="228"/>
      <c r="D3481" s="228"/>
      <c r="E3481" s="226"/>
      <c r="F3481" s="228"/>
      <c r="G3481" s="228"/>
      <c r="H3481" s="228"/>
      <c r="I3481" s="228"/>
    </row>
    <row r="3482">
      <c r="A3482" s="228"/>
      <c r="B3482" s="229"/>
      <c r="C3482" s="228"/>
      <c r="D3482" s="228"/>
      <c r="E3482" s="226"/>
      <c r="F3482" s="228"/>
      <c r="G3482" s="228"/>
      <c r="H3482" s="228"/>
      <c r="I3482" s="228"/>
    </row>
    <row r="3483">
      <c r="A3483" s="228"/>
      <c r="B3483" s="229"/>
      <c r="C3483" s="228"/>
      <c r="D3483" s="228"/>
      <c r="E3483" s="226"/>
      <c r="F3483" s="228"/>
      <c r="G3483" s="228"/>
      <c r="H3483" s="228"/>
      <c r="I3483" s="228"/>
    </row>
    <row r="3484">
      <c r="A3484" s="228"/>
      <c r="B3484" s="229"/>
      <c r="C3484" s="228"/>
      <c r="D3484" s="228"/>
      <c r="E3484" s="226"/>
      <c r="F3484" s="228"/>
      <c r="G3484" s="228"/>
      <c r="H3484" s="228"/>
      <c r="I3484" s="228"/>
    </row>
    <row r="3485">
      <c r="A3485" s="228"/>
      <c r="B3485" s="229"/>
      <c r="C3485" s="228"/>
      <c r="D3485" s="228"/>
      <c r="E3485" s="226"/>
      <c r="F3485" s="228"/>
      <c r="G3485" s="228"/>
      <c r="H3485" s="228"/>
      <c r="I3485" s="228"/>
    </row>
    <row r="3486">
      <c r="A3486" s="228"/>
      <c r="B3486" s="229"/>
      <c r="C3486" s="228"/>
      <c r="D3486" s="228"/>
      <c r="E3486" s="226"/>
      <c r="F3486" s="228"/>
      <c r="G3486" s="228"/>
      <c r="H3486" s="228"/>
      <c r="I3486" s="228"/>
    </row>
    <row r="3487">
      <c r="A3487" s="228"/>
      <c r="B3487" s="229"/>
      <c r="C3487" s="228"/>
      <c r="D3487" s="228"/>
      <c r="E3487" s="226"/>
      <c r="F3487" s="228"/>
      <c r="G3487" s="228"/>
      <c r="H3487" s="228"/>
      <c r="I3487" s="228"/>
    </row>
    <row r="3488">
      <c r="A3488" s="228"/>
      <c r="B3488" s="229"/>
      <c r="C3488" s="228"/>
      <c r="D3488" s="228"/>
      <c r="E3488" s="226"/>
      <c r="F3488" s="228"/>
      <c r="G3488" s="228"/>
      <c r="H3488" s="228"/>
      <c r="I3488" s="228"/>
    </row>
    <row r="3489">
      <c r="A3489" s="228"/>
      <c r="B3489" s="229"/>
      <c r="C3489" s="228"/>
      <c r="D3489" s="228"/>
      <c r="E3489" s="226"/>
      <c r="F3489" s="228"/>
      <c r="G3489" s="228"/>
      <c r="H3489" s="228"/>
      <c r="I3489" s="228"/>
    </row>
    <row r="3490">
      <c r="A3490" s="228"/>
      <c r="B3490" s="229"/>
      <c r="C3490" s="228"/>
      <c r="D3490" s="228"/>
      <c r="E3490" s="226"/>
      <c r="F3490" s="228"/>
      <c r="G3490" s="228"/>
      <c r="H3490" s="228"/>
      <c r="I3490" s="228"/>
    </row>
    <row r="3491">
      <c r="A3491" s="228"/>
      <c r="B3491" s="229"/>
      <c r="C3491" s="228"/>
      <c r="D3491" s="228"/>
      <c r="E3491" s="226"/>
      <c r="F3491" s="228"/>
      <c r="G3491" s="228"/>
      <c r="H3491" s="228"/>
      <c r="I3491" s="228"/>
    </row>
    <row r="3492">
      <c r="A3492" s="228"/>
      <c r="B3492" s="229"/>
      <c r="C3492" s="228"/>
      <c r="D3492" s="228"/>
      <c r="E3492" s="226"/>
      <c r="F3492" s="228"/>
      <c r="G3492" s="228"/>
      <c r="H3492" s="228"/>
      <c r="I3492" s="228"/>
    </row>
    <row r="3493">
      <c r="A3493" s="228"/>
      <c r="B3493" s="229"/>
      <c r="C3493" s="228"/>
      <c r="D3493" s="228"/>
      <c r="E3493" s="226"/>
      <c r="F3493" s="228"/>
      <c r="G3493" s="228"/>
      <c r="H3493" s="228"/>
      <c r="I3493" s="228"/>
    </row>
    <row r="3494">
      <c r="A3494" s="228"/>
      <c r="B3494" s="229"/>
      <c r="C3494" s="228"/>
      <c r="D3494" s="228"/>
      <c r="E3494" s="226"/>
      <c r="F3494" s="228"/>
      <c r="G3494" s="228"/>
      <c r="H3494" s="228"/>
      <c r="I3494" s="228"/>
    </row>
    <row r="3495">
      <c r="A3495" s="228"/>
      <c r="B3495" s="229"/>
      <c r="C3495" s="228"/>
      <c r="D3495" s="228"/>
      <c r="E3495" s="226"/>
      <c r="F3495" s="228"/>
      <c r="G3495" s="228"/>
      <c r="H3495" s="228"/>
      <c r="I3495" s="228"/>
    </row>
    <row r="3496">
      <c r="A3496" s="228"/>
      <c r="B3496" s="229"/>
      <c r="C3496" s="228"/>
      <c r="D3496" s="228"/>
      <c r="E3496" s="226"/>
      <c r="F3496" s="228"/>
      <c r="G3496" s="228"/>
      <c r="H3496" s="228"/>
      <c r="I3496" s="228"/>
    </row>
    <row r="3497">
      <c r="A3497" s="228"/>
      <c r="B3497" s="229"/>
      <c r="C3497" s="228"/>
      <c r="D3497" s="228"/>
      <c r="E3497" s="226"/>
      <c r="F3497" s="228"/>
      <c r="G3497" s="228"/>
      <c r="H3497" s="228"/>
      <c r="I3497" s="228"/>
    </row>
    <row r="3498">
      <c r="A3498" s="228"/>
      <c r="B3498" s="229"/>
      <c r="C3498" s="228"/>
      <c r="D3498" s="228"/>
      <c r="E3498" s="226"/>
      <c r="F3498" s="228"/>
      <c r="G3498" s="228"/>
      <c r="H3498" s="228"/>
      <c r="I3498" s="228"/>
    </row>
    <row r="3499">
      <c r="A3499" s="228"/>
      <c r="B3499" s="229"/>
      <c r="C3499" s="228"/>
      <c r="D3499" s="228"/>
      <c r="E3499" s="226"/>
      <c r="F3499" s="228"/>
      <c r="G3499" s="228"/>
      <c r="H3499" s="228"/>
      <c r="I3499" s="228"/>
    </row>
    <row r="3500">
      <c r="A3500" s="228"/>
      <c r="B3500" s="229"/>
      <c r="C3500" s="228"/>
      <c r="D3500" s="228"/>
      <c r="E3500" s="226"/>
      <c r="F3500" s="228"/>
      <c r="G3500" s="228"/>
      <c r="H3500" s="228"/>
      <c r="I3500" s="228"/>
    </row>
    <row r="3501">
      <c r="A3501" s="228"/>
      <c r="B3501" s="229"/>
      <c r="C3501" s="228"/>
      <c r="D3501" s="228"/>
      <c r="E3501" s="226"/>
      <c r="F3501" s="228"/>
      <c r="G3501" s="228"/>
      <c r="H3501" s="228"/>
      <c r="I3501" s="228"/>
    </row>
    <row r="3502">
      <c r="A3502" s="228"/>
      <c r="B3502" s="229"/>
      <c r="C3502" s="228"/>
      <c r="D3502" s="228"/>
      <c r="E3502" s="226"/>
      <c r="F3502" s="228"/>
      <c r="G3502" s="228"/>
      <c r="H3502" s="228"/>
      <c r="I3502" s="228"/>
    </row>
    <row r="3503">
      <c r="A3503" s="228"/>
      <c r="B3503" s="229"/>
      <c r="C3503" s="228"/>
      <c r="D3503" s="228"/>
      <c r="E3503" s="226"/>
      <c r="F3503" s="228"/>
      <c r="G3503" s="228"/>
      <c r="H3503" s="228"/>
      <c r="I3503" s="228"/>
    </row>
    <row r="3504">
      <c r="A3504" s="228"/>
      <c r="B3504" s="229"/>
      <c r="C3504" s="228"/>
      <c r="D3504" s="228"/>
      <c r="E3504" s="226"/>
      <c r="F3504" s="228"/>
      <c r="G3504" s="228"/>
      <c r="H3504" s="228"/>
      <c r="I3504" s="228"/>
    </row>
    <row r="3505">
      <c r="A3505" s="228"/>
      <c r="B3505" s="229"/>
      <c r="C3505" s="228"/>
      <c r="D3505" s="228"/>
      <c r="E3505" s="226"/>
      <c r="F3505" s="228"/>
      <c r="G3505" s="228"/>
      <c r="H3505" s="228"/>
      <c r="I3505" s="228"/>
    </row>
    <row r="3506">
      <c r="A3506" s="228"/>
      <c r="B3506" s="229"/>
      <c r="C3506" s="228"/>
      <c r="D3506" s="228"/>
      <c r="E3506" s="226"/>
      <c r="F3506" s="228"/>
      <c r="G3506" s="228"/>
      <c r="H3506" s="228"/>
      <c r="I3506" s="228"/>
    </row>
    <row r="3507">
      <c r="A3507" s="228"/>
      <c r="B3507" s="229"/>
      <c r="C3507" s="228"/>
      <c r="D3507" s="228"/>
      <c r="E3507" s="226"/>
      <c r="F3507" s="228"/>
      <c r="G3507" s="228"/>
      <c r="H3507" s="228"/>
      <c r="I3507" s="228"/>
    </row>
    <row r="3508">
      <c r="A3508" s="228"/>
      <c r="B3508" s="229"/>
      <c r="C3508" s="228"/>
      <c r="D3508" s="228"/>
      <c r="E3508" s="226"/>
      <c r="F3508" s="228"/>
      <c r="G3508" s="228"/>
      <c r="H3508" s="228"/>
      <c r="I3508" s="228"/>
    </row>
    <row r="3509">
      <c r="A3509" s="228"/>
      <c r="B3509" s="229"/>
      <c r="C3509" s="228"/>
      <c r="D3509" s="228"/>
      <c r="E3509" s="226"/>
      <c r="F3509" s="228"/>
      <c r="G3509" s="228"/>
      <c r="H3509" s="228"/>
      <c r="I3509" s="228"/>
    </row>
    <row r="3510">
      <c r="A3510" s="228"/>
      <c r="B3510" s="229"/>
      <c r="C3510" s="228"/>
      <c r="D3510" s="228"/>
      <c r="E3510" s="226"/>
      <c r="F3510" s="228"/>
      <c r="G3510" s="228"/>
      <c r="H3510" s="228"/>
      <c r="I3510" s="228"/>
    </row>
    <row r="3511">
      <c r="A3511" s="228"/>
      <c r="B3511" s="229"/>
      <c r="C3511" s="228"/>
      <c r="D3511" s="228"/>
      <c r="E3511" s="226"/>
      <c r="F3511" s="228"/>
      <c r="G3511" s="228"/>
      <c r="H3511" s="228"/>
      <c r="I3511" s="228"/>
    </row>
    <row r="3512">
      <c r="A3512" s="228"/>
      <c r="B3512" s="229"/>
      <c r="C3512" s="228"/>
      <c r="D3512" s="228"/>
      <c r="E3512" s="226"/>
      <c r="F3512" s="228"/>
      <c r="G3512" s="228"/>
      <c r="H3512" s="228"/>
      <c r="I3512" s="228"/>
    </row>
    <row r="3513">
      <c r="A3513" s="228"/>
      <c r="B3513" s="229"/>
      <c r="C3513" s="228"/>
      <c r="D3513" s="228"/>
      <c r="E3513" s="226"/>
      <c r="F3513" s="228"/>
      <c r="G3513" s="228"/>
      <c r="H3513" s="228"/>
      <c r="I3513" s="228"/>
    </row>
    <row r="3514">
      <c r="A3514" s="228"/>
      <c r="B3514" s="229"/>
      <c r="C3514" s="228"/>
      <c r="D3514" s="228"/>
      <c r="E3514" s="226"/>
      <c r="F3514" s="228"/>
      <c r="G3514" s="228"/>
      <c r="H3514" s="228"/>
      <c r="I3514" s="228"/>
    </row>
    <row r="3515">
      <c r="A3515" s="228"/>
      <c r="B3515" s="229"/>
      <c r="C3515" s="228"/>
      <c r="D3515" s="228"/>
      <c r="E3515" s="226"/>
      <c r="F3515" s="228"/>
      <c r="G3515" s="228"/>
      <c r="H3515" s="228"/>
      <c r="I3515" s="228"/>
    </row>
    <row r="3516">
      <c r="A3516" s="228"/>
      <c r="B3516" s="229"/>
      <c r="C3516" s="228"/>
      <c r="D3516" s="228"/>
      <c r="E3516" s="226"/>
      <c r="F3516" s="228"/>
      <c r="G3516" s="228"/>
      <c r="H3516" s="228"/>
      <c r="I3516" s="228"/>
    </row>
    <row r="3517">
      <c r="A3517" s="228"/>
      <c r="B3517" s="229"/>
      <c r="C3517" s="228"/>
      <c r="D3517" s="228"/>
      <c r="E3517" s="226"/>
      <c r="F3517" s="228"/>
      <c r="G3517" s="228"/>
      <c r="H3517" s="228"/>
      <c r="I3517" s="228"/>
    </row>
    <row r="3518">
      <c r="A3518" s="228"/>
      <c r="B3518" s="229"/>
      <c r="C3518" s="228"/>
      <c r="D3518" s="228"/>
      <c r="E3518" s="226"/>
      <c r="F3518" s="228"/>
      <c r="G3518" s="228"/>
      <c r="H3518" s="228"/>
      <c r="I3518" s="228"/>
    </row>
    <row r="3519">
      <c r="A3519" s="228"/>
      <c r="B3519" s="229"/>
      <c r="C3519" s="228"/>
      <c r="D3519" s="228"/>
      <c r="E3519" s="226"/>
      <c r="F3519" s="228"/>
      <c r="G3519" s="228"/>
      <c r="H3519" s="228"/>
      <c r="I3519" s="228"/>
    </row>
    <row r="3520">
      <c r="A3520" s="228"/>
      <c r="B3520" s="229"/>
      <c r="C3520" s="228"/>
      <c r="D3520" s="228"/>
      <c r="E3520" s="226"/>
      <c r="F3520" s="228"/>
      <c r="G3520" s="228"/>
      <c r="H3520" s="228"/>
      <c r="I3520" s="228"/>
    </row>
    <row r="3521">
      <c r="A3521" s="228"/>
      <c r="B3521" s="229"/>
      <c r="C3521" s="228"/>
      <c r="D3521" s="228"/>
      <c r="E3521" s="226"/>
      <c r="F3521" s="228"/>
      <c r="G3521" s="228"/>
      <c r="H3521" s="228"/>
      <c r="I3521" s="228"/>
    </row>
    <row r="3522">
      <c r="A3522" s="228"/>
      <c r="B3522" s="229"/>
      <c r="C3522" s="228"/>
      <c r="D3522" s="228"/>
      <c r="E3522" s="226"/>
      <c r="F3522" s="228"/>
      <c r="G3522" s="228"/>
      <c r="H3522" s="228"/>
      <c r="I3522" s="228"/>
    </row>
    <row r="3523">
      <c r="A3523" s="228"/>
      <c r="B3523" s="229"/>
      <c r="C3523" s="228"/>
      <c r="D3523" s="228"/>
      <c r="E3523" s="226"/>
      <c r="F3523" s="228"/>
      <c r="G3523" s="228"/>
      <c r="H3523" s="228"/>
      <c r="I3523" s="228"/>
    </row>
    <row r="3524">
      <c r="A3524" s="228"/>
      <c r="B3524" s="229"/>
      <c r="C3524" s="228"/>
      <c r="D3524" s="228"/>
      <c r="E3524" s="226"/>
      <c r="F3524" s="228"/>
      <c r="G3524" s="228"/>
      <c r="H3524" s="228"/>
      <c r="I3524" s="228"/>
    </row>
    <row r="3525">
      <c r="A3525" s="228"/>
      <c r="B3525" s="229"/>
      <c r="C3525" s="228"/>
      <c r="D3525" s="228"/>
      <c r="E3525" s="226"/>
      <c r="F3525" s="228"/>
      <c r="G3525" s="228"/>
      <c r="H3525" s="228"/>
      <c r="I3525" s="228"/>
    </row>
    <row r="3526">
      <c r="A3526" s="228"/>
      <c r="B3526" s="229"/>
      <c r="C3526" s="228"/>
      <c r="D3526" s="228"/>
      <c r="E3526" s="226"/>
      <c r="F3526" s="228"/>
      <c r="G3526" s="228"/>
      <c r="H3526" s="228"/>
      <c r="I3526" s="228"/>
    </row>
    <row r="3527">
      <c r="A3527" s="228"/>
      <c r="B3527" s="229"/>
      <c r="C3527" s="228"/>
      <c r="D3527" s="228"/>
      <c r="E3527" s="226"/>
      <c r="F3527" s="228"/>
      <c r="G3527" s="228"/>
      <c r="H3527" s="228"/>
      <c r="I3527" s="228"/>
    </row>
    <row r="3528">
      <c r="A3528" s="228"/>
      <c r="B3528" s="229"/>
      <c r="C3528" s="228"/>
      <c r="D3528" s="228"/>
      <c r="E3528" s="226"/>
      <c r="F3528" s="228"/>
      <c r="G3528" s="228"/>
      <c r="H3528" s="228"/>
      <c r="I3528" s="228"/>
    </row>
    <row r="3529">
      <c r="A3529" s="228"/>
      <c r="B3529" s="229"/>
      <c r="C3529" s="228"/>
      <c r="D3529" s="228"/>
      <c r="E3529" s="226"/>
      <c r="F3529" s="228"/>
      <c r="G3529" s="228"/>
      <c r="H3529" s="228"/>
      <c r="I3529" s="228"/>
    </row>
    <row r="3530">
      <c r="A3530" s="228"/>
      <c r="B3530" s="229"/>
      <c r="C3530" s="228"/>
      <c r="D3530" s="228"/>
      <c r="E3530" s="226"/>
      <c r="F3530" s="228"/>
      <c r="G3530" s="228"/>
      <c r="H3530" s="228"/>
      <c r="I3530" s="228"/>
    </row>
    <row r="3531">
      <c r="A3531" s="228"/>
      <c r="B3531" s="229"/>
      <c r="C3531" s="228"/>
      <c r="D3531" s="228"/>
      <c r="E3531" s="226"/>
      <c r="F3531" s="228"/>
      <c r="G3531" s="228"/>
      <c r="H3531" s="228"/>
      <c r="I3531" s="228"/>
    </row>
    <row r="3532">
      <c r="A3532" s="228"/>
      <c r="B3532" s="229"/>
      <c r="C3532" s="228"/>
      <c r="D3532" s="228"/>
      <c r="E3532" s="226"/>
      <c r="F3532" s="228"/>
      <c r="G3532" s="228"/>
      <c r="H3532" s="228"/>
      <c r="I3532" s="228"/>
    </row>
    <row r="3533">
      <c r="A3533" s="228"/>
      <c r="B3533" s="229"/>
      <c r="C3533" s="228"/>
      <c r="D3533" s="228"/>
      <c r="E3533" s="226"/>
      <c r="F3533" s="228"/>
      <c r="G3533" s="228"/>
      <c r="H3533" s="228"/>
      <c r="I3533" s="228"/>
    </row>
    <row r="3534">
      <c r="A3534" s="228"/>
      <c r="B3534" s="229"/>
      <c r="C3534" s="228"/>
      <c r="D3534" s="228"/>
      <c r="E3534" s="226"/>
      <c r="F3534" s="228"/>
      <c r="G3534" s="228"/>
      <c r="H3534" s="228"/>
      <c r="I3534" s="228"/>
    </row>
    <row r="3535">
      <c r="A3535" s="228"/>
      <c r="B3535" s="229"/>
      <c r="C3535" s="228"/>
      <c r="D3535" s="228"/>
      <c r="E3535" s="226"/>
      <c r="F3535" s="228"/>
      <c r="G3535" s="228"/>
      <c r="H3535" s="228"/>
      <c r="I3535" s="228"/>
    </row>
    <row r="3536">
      <c r="A3536" s="228"/>
      <c r="B3536" s="229"/>
      <c r="C3536" s="228"/>
      <c r="D3536" s="228"/>
      <c r="E3536" s="226"/>
      <c r="F3536" s="228"/>
      <c r="G3536" s="228"/>
      <c r="H3536" s="228"/>
      <c r="I3536" s="228"/>
    </row>
    <row r="3537">
      <c r="A3537" s="228"/>
      <c r="B3537" s="229"/>
      <c r="C3537" s="228"/>
      <c r="D3537" s="228"/>
      <c r="E3537" s="226"/>
      <c r="F3537" s="228"/>
      <c r="G3537" s="228"/>
      <c r="H3537" s="228"/>
      <c r="I3537" s="228"/>
    </row>
    <row r="3538">
      <c r="A3538" s="228"/>
      <c r="B3538" s="229"/>
      <c r="C3538" s="228"/>
      <c r="D3538" s="228"/>
      <c r="E3538" s="226"/>
      <c r="F3538" s="228"/>
      <c r="G3538" s="228"/>
      <c r="H3538" s="228"/>
      <c r="I3538" s="228"/>
    </row>
    <row r="3539">
      <c r="A3539" s="228"/>
      <c r="B3539" s="229"/>
      <c r="C3539" s="228"/>
      <c r="D3539" s="228"/>
      <c r="E3539" s="226"/>
      <c r="F3539" s="228"/>
      <c r="G3539" s="228"/>
      <c r="H3539" s="228"/>
      <c r="I3539" s="228"/>
    </row>
    <row r="3540">
      <c r="A3540" s="228"/>
      <c r="B3540" s="229"/>
      <c r="C3540" s="228"/>
      <c r="D3540" s="228"/>
      <c r="E3540" s="226"/>
      <c r="F3540" s="228"/>
      <c r="G3540" s="228"/>
      <c r="H3540" s="228"/>
      <c r="I3540" s="228"/>
    </row>
    <row r="3541">
      <c r="A3541" s="228"/>
      <c r="B3541" s="229"/>
      <c r="C3541" s="228"/>
      <c r="D3541" s="228"/>
      <c r="E3541" s="226"/>
      <c r="F3541" s="228"/>
      <c r="G3541" s="228"/>
      <c r="H3541" s="228"/>
      <c r="I3541" s="228"/>
    </row>
    <row r="3542">
      <c r="A3542" s="228"/>
      <c r="B3542" s="229"/>
      <c r="C3542" s="228"/>
      <c r="D3542" s="228"/>
      <c r="E3542" s="226"/>
      <c r="F3542" s="228"/>
      <c r="G3542" s="228"/>
      <c r="H3542" s="228"/>
      <c r="I3542" s="228"/>
    </row>
    <row r="3543">
      <c r="A3543" s="228"/>
      <c r="B3543" s="229"/>
      <c r="C3543" s="228"/>
      <c r="D3543" s="228"/>
      <c r="E3543" s="226"/>
      <c r="F3543" s="228"/>
      <c r="G3543" s="228"/>
      <c r="H3543" s="228"/>
      <c r="I3543" s="228"/>
    </row>
    <row r="3544">
      <c r="A3544" s="228"/>
      <c r="B3544" s="229"/>
      <c r="C3544" s="228"/>
      <c r="D3544" s="228"/>
      <c r="E3544" s="226"/>
      <c r="F3544" s="228"/>
      <c r="G3544" s="228"/>
      <c r="H3544" s="228"/>
      <c r="I3544" s="228"/>
    </row>
    <row r="3545">
      <c r="A3545" s="228"/>
      <c r="B3545" s="229"/>
      <c r="C3545" s="228"/>
      <c r="D3545" s="228"/>
      <c r="E3545" s="226"/>
      <c r="F3545" s="228"/>
      <c r="G3545" s="228"/>
      <c r="H3545" s="228"/>
      <c r="I3545" s="228"/>
    </row>
    <row r="3546">
      <c r="A3546" s="228"/>
      <c r="B3546" s="229"/>
      <c r="C3546" s="228"/>
      <c r="D3546" s="228"/>
      <c r="E3546" s="226"/>
      <c r="F3546" s="228"/>
      <c r="G3546" s="228"/>
      <c r="H3546" s="228"/>
      <c r="I3546" s="228"/>
    </row>
    <row r="3547">
      <c r="A3547" s="228"/>
      <c r="B3547" s="229"/>
      <c r="C3547" s="228"/>
      <c r="D3547" s="228"/>
      <c r="E3547" s="226"/>
      <c r="F3547" s="228"/>
      <c r="G3547" s="228"/>
      <c r="H3547" s="228"/>
      <c r="I3547" s="228"/>
    </row>
    <row r="3548">
      <c r="A3548" s="228"/>
      <c r="B3548" s="229"/>
      <c r="C3548" s="228"/>
      <c r="D3548" s="228"/>
      <c r="E3548" s="226"/>
      <c r="F3548" s="228"/>
      <c r="G3548" s="228"/>
      <c r="H3548" s="228"/>
      <c r="I3548" s="228"/>
    </row>
    <row r="3549">
      <c r="A3549" s="228"/>
      <c r="B3549" s="229"/>
      <c r="C3549" s="228"/>
      <c r="D3549" s="228"/>
      <c r="E3549" s="226"/>
      <c r="F3549" s="228"/>
      <c r="G3549" s="228"/>
      <c r="H3549" s="228"/>
      <c r="I3549" s="228"/>
    </row>
    <row r="3550">
      <c r="A3550" s="228"/>
      <c r="B3550" s="229"/>
      <c r="C3550" s="228"/>
      <c r="D3550" s="228"/>
      <c r="E3550" s="226"/>
      <c r="F3550" s="228"/>
      <c r="G3550" s="228"/>
      <c r="H3550" s="228"/>
      <c r="I3550" s="228"/>
    </row>
    <row r="3551">
      <c r="A3551" s="228"/>
      <c r="B3551" s="229"/>
      <c r="C3551" s="228"/>
      <c r="D3551" s="228"/>
      <c r="E3551" s="226"/>
      <c r="F3551" s="228"/>
      <c r="G3551" s="228"/>
      <c r="H3551" s="228"/>
      <c r="I3551" s="228"/>
    </row>
    <row r="3552">
      <c r="A3552" s="228"/>
      <c r="B3552" s="229"/>
      <c r="C3552" s="228"/>
      <c r="D3552" s="228"/>
      <c r="E3552" s="226"/>
      <c r="F3552" s="228"/>
      <c r="G3552" s="228"/>
      <c r="H3552" s="228"/>
      <c r="I3552" s="228"/>
    </row>
    <row r="3553">
      <c r="A3553" s="228"/>
      <c r="B3553" s="229"/>
      <c r="C3553" s="228"/>
      <c r="D3553" s="228"/>
      <c r="E3553" s="226"/>
      <c r="F3553" s="228"/>
      <c r="G3553" s="228"/>
      <c r="H3553" s="228"/>
      <c r="I3553" s="228"/>
    </row>
    <row r="3554">
      <c r="A3554" s="228"/>
      <c r="B3554" s="229"/>
      <c r="C3554" s="228"/>
      <c r="D3554" s="228"/>
      <c r="E3554" s="226"/>
      <c r="F3554" s="228"/>
      <c r="G3554" s="228"/>
      <c r="H3554" s="228"/>
      <c r="I3554" s="228"/>
    </row>
    <row r="3555">
      <c r="A3555" s="228"/>
      <c r="B3555" s="229"/>
      <c r="C3555" s="228"/>
      <c r="D3555" s="228"/>
      <c r="E3555" s="226"/>
      <c r="F3555" s="228"/>
      <c r="G3555" s="228"/>
      <c r="H3555" s="228"/>
      <c r="I3555" s="228"/>
    </row>
    <row r="3556">
      <c r="A3556" s="228"/>
      <c r="B3556" s="229"/>
      <c r="C3556" s="228"/>
      <c r="D3556" s="228"/>
      <c r="E3556" s="226"/>
      <c r="F3556" s="228"/>
      <c r="G3556" s="228"/>
      <c r="H3556" s="228"/>
      <c r="I3556" s="228"/>
    </row>
    <row r="3557">
      <c r="A3557" s="228"/>
      <c r="B3557" s="229"/>
      <c r="C3557" s="228"/>
      <c r="D3557" s="228"/>
      <c r="E3557" s="226"/>
      <c r="F3557" s="228"/>
      <c r="G3557" s="228"/>
      <c r="H3557" s="228"/>
      <c r="I3557" s="228"/>
    </row>
    <row r="3558">
      <c r="A3558" s="228"/>
      <c r="B3558" s="229"/>
      <c r="C3558" s="228"/>
      <c r="D3558" s="228"/>
      <c r="E3558" s="226"/>
      <c r="F3558" s="228"/>
      <c r="G3558" s="228"/>
      <c r="H3558" s="228"/>
      <c r="I3558" s="228"/>
    </row>
    <row r="3559">
      <c r="A3559" s="228"/>
      <c r="B3559" s="229"/>
      <c r="C3559" s="228"/>
      <c r="D3559" s="228"/>
      <c r="E3559" s="226"/>
      <c r="F3559" s="228"/>
      <c r="G3559" s="228"/>
      <c r="H3559" s="228"/>
      <c r="I3559" s="228"/>
    </row>
    <row r="3560">
      <c r="A3560" s="228"/>
      <c r="B3560" s="229"/>
      <c r="C3560" s="228"/>
      <c r="D3560" s="228"/>
      <c r="E3560" s="226"/>
      <c r="F3560" s="228"/>
      <c r="G3560" s="228"/>
      <c r="H3560" s="228"/>
      <c r="I3560" s="228"/>
    </row>
    <row r="3561">
      <c r="A3561" s="228"/>
      <c r="B3561" s="229"/>
      <c r="C3561" s="228"/>
      <c r="D3561" s="228"/>
      <c r="E3561" s="226"/>
      <c r="F3561" s="228"/>
      <c r="G3561" s="228"/>
      <c r="H3561" s="228"/>
      <c r="I3561" s="228"/>
    </row>
    <row r="3562">
      <c r="A3562" s="228"/>
      <c r="B3562" s="229"/>
      <c r="C3562" s="228"/>
      <c r="D3562" s="228"/>
      <c r="E3562" s="226"/>
      <c r="F3562" s="228"/>
      <c r="G3562" s="228"/>
      <c r="H3562" s="228"/>
      <c r="I3562" s="228"/>
    </row>
    <row r="3563">
      <c r="A3563" s="228"/>
      <c r="B3563" s="229"/>
      <c r="C3563" s="228"/>
      <c r="D3563" s="228"/>
      <c r="E3563" s="226"/>
      <c r="F3563" s="228"/>
      <c r="G3563" s="228"/>
      <c r="H3563" s="228"/>
      <c r="I3563" s="228"/>
    </row>
    <row r="3564">
      <c r="A3564" s="228"/>
      <c r="B3564" s="229"/>
      <c r="C3564" s="228"/>
      <c r="D3564" s="228"/>
      <c r="E3564" s="226"/>
      <c r="F3564" s="228"/>
      <c r="G3564" s="228"/>
      <c r="H3564" s="228"/>
      <c r="I3564" s="228"/>
    </row>
    <row r="3565">
      <c r="A3565" s="228"/>
      <c r="B3565" s="229"/>
      <c r="C3565" s="228"/>
      <c r="D3565" s="228"/>
      <c r="E3565" s="226"/>
      <c r="F3565" s="228"/>
      <c r="G3565" s="228"/>
      <c r="H3565" s="228"/>
      <c r="I3565" s="228"/>
    </row>
    <row r="3566">
      <c r="A3566" s="228"/>
      <c r="B3566" s="229"/>
      <c r="C3566" s="228"/>
      <c r="D3566" s="228"/>
      <c r="E3566" s="226"/>
      <c r="F3566" s="228"/>
      <c r="G3566" s="228"/>
      <c r="H3566" s="228"/>
      <c r="I3566" s="228"/>
    </row>
    <row r="3567">
      <c r="A3567" s="228"/>
      <c r="B3567" s="229"/>
      <c r="C3567" s="228"/>
      <c r="D3567" s="228"/>
      <c r="E3567" s="226"/>
      <c r="F3567" s="228"/>
      <c r="G3567" s="228"/>
      <c r="H3567" s="228"/>
      <c r="I3567" s="228"/>
    </row>
    <row r="3568">
      <c r="A3568" s="228"/>
      <c r="B3568" s="229"/>
      <c r="C3568" s="228"/>
      <c r="D3568" s="228"/>
      <c r="E3568" s="226"/>
      <c r="F3568" s="228"/>
      <c r="G3568" s="228"/>
      <c r="H3568" s="228"/>
      <c r="I3568" s="228"/>
    </row>
    <row r="3569">
      <c r="A3569" s="228"/>
      <c r="B3569" s="229"/>
      <c r="C3569" s="228"/>
      <c r="D3569" s="228"/>
      <c r="E3569" s="226"/>
      <c r="F3569" s="228"/>
      <c r="G3569" s="228"/>
      <c r="H3569" s="228"/>
      <c r="I3569" s="228"/>
    </row>
    <row r="3570">
      <c r="A3570" s="228"/>
      <c r="B3570" s="229"/>
      <c r="C3570" s="228"/>
      <c r="D3570" s="228"/>
      <c r="E3570" s="226"/>
      <c r="F3570" s="228"/>
      <c r="G3570" s="228"/>
      <c r="H3570" s="228"/>
      <c r="I3570" s="228"/>
    </row>
    <row r="3571">
      <c r="A3571" s="228"/>
      <c r="B3571" s="229"/>
      <c r="C3571" s="228"/>
      <c r="D3571" s="228"/>
      <c r="E3571" s="226"/>
      <c r="F3571" s="228"/>
      <c r="G3571" s="228"/>
      <c r="H3571" s="228"/>
      <c r="I3571" s="228"/>
    </row>
    <row r="3572">
      <c r="A3572" s="228"/>
      <c r="B3572" s="229"/>
      <c r="C3572" s="228"/>
      <c r="D3572" s="228"/>
      <c r="E3572" s="226"/>
      <c r="F3572" s="228"/>
      <c r="G3572" s="228"/>
      <c r="H3572" s="228"/>
      <c r="I3572" s="228"/>
    </row>
    <row r="3573">
      <c r="A3573" s="228"/>
      <c r="B3573" s="229"/>
      <c r="C3573" s="228"/>
      <c r="D3573" s="228"/>
      <c r="E3573" s="226"/>
      <c r="F3573" s="228"/>
      <c r="G3573" s="228"/>
      <c r="H3573" s="228"/>
      <c r="I3573" s="228"/>
    </row>
    <row r="3574">
      <c r="A3574" s="228"/>
      <c r="B3574" s="229"/>
      <c r="C3574" s="228"/>
      <c r="D3574" s="228"/>
      <c r="E3574" s="226"/>
      <c r="F3574" s="228"/>
      <c r="G3574" s="228"/>
      <c r="H3574" s="228"/>
      <c r="I3574" s="228"/>
    </row>
    <row r="3575">
      <c r="A3575" s="228"/>
      <c r="B3575" s="229"/>
      <c r="C3575" s="228"/>
      <c r="D3575" s="228"/>
      <c r="E3575" s="226"/>
      <c r="F3575" s="228"/>
      <c r="G3575" s="228"/>
      <c r="H3575" s="228"/>
      <c r="I3575" s="228"/>
    </row>
    <row r="3576">
      <c r="A3576" s="228"/>
      <c r="B3576" s="229"/>
      <c r="C3576" s="228"/>
      <c r="D3576" s="228"/>
      <c r="E3576" s="226"/>
      <c r="F3576" s="228"/>
      <c r="G3576" s="228"/>
      <c r="H3576" s="228"/>
      <c r="I3576" s="228"/>
    </row>
    <row r="3577">
      <c r="A3577" s="228"/>
      <c r="B3577" s="229"/>
      <c r="C3577" s="228"/>
      <c r="D3577" s="228"/>
      <c r="E3577" s="226"/>
      <c r="F3577" s="228"/>
      <c r="G3577" s="228"/>
      <c r="H3577" s="228"/>
      <c r="I3577" s="228"/>
    </row>
    <row r="3578">
      <c r="A3578" s="228"/>
      <c r="B3578" s="229"/>
      <c r="C3578" s="228"/>
      <c r="D3578" s="228"/>
      <c r="E3578" s="226"/>
      <c r="F3578" s="228"/>
      <c r="G3578" s="228"/>
      <c r="H3578" s="228"/>
      <c r="I3578" s="228"/>
    </row>
    <row r="3579">
      <c r="A3579" s="228"/>
      <c r="B3579" s="229"/>
      <c r="C3579" s="228"/>
      <c r="D3579" s="228"/>
      <c r="E3579" s="226"/>
      <c r="F3579" s="228"/>
      <c r="G3579" s="228"/>
      <c r="H3579" s="228"/>
      <c r="I3579" s="228"/>
    </row>
    <row r="3580">
      <c r="A3580" s="228"/>
      <c r="B3580" s="229"/>
      <c r="C3580" s="228"/>
      <c r="D3580" s="228"/>
      <c r="E3580" s="226"/>
      <c r="F3580" s="228"/>
      <c r="G3580" s="228"/>
      <c r="H3580" s="228"/>
      <c r="I3580" s="228"/>
    </row>
    <row r="3581">
      <c r="A3581" s="228"/>
      <c r="B3581" s="229"/>
      <c r="C3581" s="228"/>
      <c r="D3581" s="228"/>
      <c r="E3581" s="226"/>
      <c r="F3581" s="228"/>
      <c r="G3581" s="228"/>
      <c r="H3581" s="228"/>
      <c r="I3581" s="228"/>
    </row>
    <row r="3582">
      <c r="A3582" s="228"/>
      <c r="B3582" s="229"/>
      <c r="C3582" s="228"/>
      <c r="D3582" s="228"/>
      <c r="E3582" s="226"/>
      <c r="F3582" s="228"/>
      <c r="G3582" s="228"/>
      <c r="H3582" s="228"/>
      <c r="I3582" s="228"/>
    </row>
    <row r="3583">
      <c r="A3583" s="228"/>
      <c r="B3583" s="229"/>
      <c r="C3583" s="228"/>
      <c r="D3583" s="228"/>
      <c r="E3583" s="226"/>
      <c r="F3583" s="228"/>
      <c r="G3583" s="228"/>
      <c r="H3583" s="228"/>
      <c r="I3583" s="228"/>
    </row>
    <row r="3584">
      <c r="A3584" s="228"/>
      <c r="B3584" s="229"/>
      <c r="C3584" s="228"/>
      <c r="D3584" s="228"/>
      <c r="E3584" s="226"/>
      <c r="F3584" s="228"/>
      <c r="G3584" s="228"/>
      <c r="H3584" s="228"/>
      <c r="I3584" s="228"/>
    </row>
    <row r="3585">
      <c r="A3585" s="228"/>
      <c r="B3585" s="229"/>
      <c r="C3585" s="228"/>
      <c r="D3585" s="228"/>
      <c r="E3585" s="226"/>
      <c r="F3585" s="228"/>
      <c r="G3585" s="228"/>
      <c r="H3585" s="228"/>
      <c r="I3585" s="228"/>
    </row>
    <row r="3586">
      <c r="A3586" s="228"/>
      <c r="B3586" s="229"/>
      <c r="C3586" s="228"/>
      <c r="D3586" s="228"/>
      <c r="E3586" s="226"/>
      <c r="F3586" s="228"/>
      <c r="G3586" s="228"/>
      <c r="H3586" s="228"/>
      <c r="I3586" s="228"/>
    </row>
    <row r="3587">
      <c r="A3587" s="228"/>
      <c r="B3587" s="229"/>
      <c r="C3587" s="228"/>
      <c r="D3587" s="228"/>
      <c r="E3587" s="226"/>
      <c r="F3587" s="228"/>
      <c r="G3587" s="228"/>
      <c r="H3587" s="228"/>
      <c r="I3587" s="228"/>
    </row>
    <row r="3588">
      <c r="A3588" s="228"/>
      <c r="B3588" s="229"/>
      <c r="C3588" s="228"/>
      <c r="D3588" s="228"/>
      <c r="E3588" s="226"/>
      <c r="F3588" s="228"/>
      <c r="G3588" s="228"/>
      <c r="H3588" s="228"/>
      <c r="I3588" s="228"/>
    </row>
    <row r="3589">
      <c r="A3589" s="228"/>
      <c r="B3589" s="229"/>
      <c r="C3589" s="228"/>
      <c r="D3589" s="228"/>
      <c r="E3589" s="226"/>
      <c r="F3589" s="228"/>
      <c r="G3589" s="228"/>
      <c r="H3589" s="228"/>
      <c r="I3589" s="228"/>
    </row>
    <row r="3590">
      <c r="A3590" s="228"/>
      <c r="B3590" s="229"/>
      <c r="C3590" s="228"/>
      <c r="D3590" s="228"/>
      <c r="E3590" s="226"/>
      <c r="F3590" s="228"/>
      <c r="G3590" s="228"/>
      <c r="H3590" s="228"/>
      <c r="I3590" s="228"/>
    </row>
    <row r="3591">
      <c r="A3591" s="228"/>
      <c r="B3591" s="229"/>
      <c r="C3591" s="228"/>
      <c r="D3591" s="228"/>
      <c r="E3591" s="226"/>
      <c r="F3591" s="228"/>
      <c r="G3591" s="228"/>
      <c r="H3591" s="228"/>
      <c r="I3591" s="228"/>
    </row>
    <row r="3592">
      <c r="A3592" s="228"/>
      <c r="B3592" s="229"/>
      <c r="C3592" s="228"/>
      <c r="D3592" s="228"/>
      <c r="E3592" s="226"/>
      <c r="F3592" s="228"/>
      <c r="G3592" s="228"/>
      <c r="H3592" s="228"/>
      <c r="I3592" s="228"/>
    </row>
    <row r="3593">
      <c r="A3593" s="228"/>
      <c r="B3593" s="229"/>
      <c r="C3593" s="228"/>
      <c r="D3593" s="228"/>
      <c r="E3593" s="226"/>
      <c r="F3593" s="228"/>
      <c r="G3593" s="228"/>
      <c r="H3593" s="228"/>
      <c r="I3593" s="228"/>
    </row>
    <row r="3594">
      <c r="A3594" s="228"/>
      <c r="B3594" s="229"/>
      <c r="C3594" s="228"/>
      <c r="D3594" s="228"/>
      <c r="E3594" s="226"/>
      <c r="F3594" s="228"/>
      <c r="G3594" s="228"/>
      <c r="H3594" s="228"/>
      <c r="I3594" s="228"/>
    </row>
    <row r="3595">
      <c r="A3595" s="228"/>
      <c r="B3595" s="229"/>
      <c r="C3595" s="228"/>
      <c r="D3595" s="228"/>
      <c r="E3595" s="226"/>
      <c r="F3595" s="228"/>
      <c r="G3595" s="228"/>
      <c r="H3595" s="228"/>
      <c r="I3595" s="228"/>
    </row>
    <row r="3596">
      <c r="A3596" s="228"/>
      <c r="B3596" s="229"/>
      <c r="C3596" s="228"/>
      <c r="D3596" s="228"/>
      <c r="E3596" s="226"/>
      <c r="F3596" s="228"/>
      <c r="G3596" s="228"/>
      <c r="H3596" s="228"/>
      <c r="I3596" s="228"/>
    </row>
    <row r="3597">
      <c r="A3597" s="228"/>
      <c r="B3597" s="229"/>
      <c r="C3597" s="228"/>
      <c r="D3597" s="228"/>
      <c r="E3597" s="226"/>
      <c r="F3597" s="228"/>
      <c r="G3597" s="228"/>
      <c r="H3597" s="228"/>
      <c r="I3597" s="228"/>
    </row>
    <row r="3598">
      <c r="A3598" s="228"/>
      <c r="B3598" s="229"/>
      <c r="C3598" s="228"/>
      <c r="D3598" s="228"/>
      <c r="E3598" s="226"/>
      <c r="F3598" s="228"/>
      <c r="G3598" s="228"/>
      <c r="H3598" s="228"/>
      <c r="I3598" s="228"/>
    </row>
    <row r="3599">
      <c r="A3599" s="228"/>
      <c r="B3599" s="229"/>
      <c r="C3599" s="228"/>
      <c r="D3599" s="228"/>
      <c r="E3599" s="226"/>
      <c r="F3599" s="228"/>
      <c r="G3599" s="228"/>
      <c r="H3599" s="228"/>
      <c r="I3599" s="228"/>
    </row>
    <row r="3600">
      <c r="A3600" s="228"/>
      <c r="B3600" s="229"/>
      <c r="C3600" s="228"/>
      <c r="D3600" s="228"/>
      <c r="E3600" s="226"/>
      <c r="F3600" s="228"/>
      <c r="G3600" s="228"/>
      <c r="H3600" s="228"/>
      <c r="I3600" s="228"/>
    </row>
    <row r="3601">
      <c r="A3601" s="228"/>
      <c r="B3601" s="229"/>
      <c r="C3601" s="228"/>
      <c r="D3601" s="228"/>
      <c r="E3601" s="226"/>
      <c r="F3601" s="228"/>
      <c r="G3601" s="228"/>
      <c r="H3601" s="228"/>
      <c r="I3601" s="228"/>
    </row>
    <row r="3602">
      <c r="A3602" s="228"/>
      <c r="B3602" s="229"/>
      <c r="C3602" s="228"/>
      <c r="D3602" s="228"/>
      <c r="E3602" s="226"/>
      <c r="F3602" s="228"/>
      <c r="G3602" s="228"/>
      <c r="H3602" s="228"/>
      <c r="I3602" s="228"/>
    </row>
    <row r="3603">
      <c r="A3603" s="228"/>
      <c r="B3603" s="229"/>
      <c r="C3603" s="228"/>
      <c r="D3603" s="228"/>
      <c r="E3603" s="226"/>
      <c r="F3603" s="228"/>
      <c r="G3603" s="228"/>
      <c r="H3603" s="228"/>
      <c r="I3603" s="228"/>
    </row>
    <row r="3604">
      <c r="A3604" s="228"/>
      <c r="B3604" s="229"/>
      <c r="C3604" s="228"/>
      <c r="D3604" s="228"/>
      <c r="E3604" s="226"/>
      <c r="F3604" s="228"/>
      <c r="G3604" s="228"/>
      <c r="H3604" s="228"/>
      <c r="I3604" s="228"/>
    </row>
    <row r="3605">
      <c r="A3605" s="228"/>
      <c r="B3605" s="229"/>
      <c r="C3605" s="228"/>
      <c r="D3605" s="228"/>
      <c r="E3605" s="226"/>
      <c r="F3605" s="228"/>
      <c r="G3605" s="228"/>
      <c r="H3605" s="228"/>
      <c r="I3605" s="228"/>
    </row>
    <row r="3606">
      <c r="A3606" s="228"/>
      <c r="B3606" s="229"/>
      <c r="C3606" s="228"/>
      <c r="D3606" s="228"/>
      <c r="E3606" s="226"/>
      <c r="F3606" s="228"/>
      <c r="G3606" s="228"/>
      <c r="H3606" s="228"/>
      <c r="I3606" s="228"/>
    </row>
    <row r="3607">
      <c r="A3607" s="228"/>
      <c r="B3607" s="229"/>
      <c r="C3607" s="228"/>
      <c r="D3607" s="228"/>
      <c r="E3607" s="226"/>
      <c r="F3607" s="228"/>
      <c r="G3607" s="228"/>
      <c r="H3607" s="228"/>
      <c r="I3607" s="228"/>
    </row>
    <row r="3608">
      <c r="A3608" s="228"/>
      <c r="B3608" s="229"/>
      <c r="C3608" s="228"/>
      <c r="D3608" s="228"/>
      <c r="E3608" s="226"/>
      <c r="F3608" s="228"/>
      <c r="G3608" s="228"/>
      <c r="H3608" s="228"/>
      <c r="I3608" s="228"/>
    </row>
    <row r="3609">
      <c r="A3609" s="228"/>
      <c r="B3609" s="229"/>
      <c r="C3609" s="228"/>
      <c r="D3609" s="228"/>
      <c r="E3609" s="226"/>
      <c r="F3609" s="228"/>
      <c r="G3609" s="228"/>
      <c r="H3609" s="228"/>
      <c r="I3609" s="228"/>
    </row>
    <row r="3610">
      <c r="A3610" s="228"/>
      <c r="B3610" s="229"/>
      <c r="C3610" s="228"/>
      <c r="D3610" s="228"/>
      <c r="E3610" s="226"/>
      <c r="F3610" s="228"/>
      <c r="G3610" s="228"/>
      <c r="H3610" s="228"/>
      <c r="I3610" s="228"/>
    </row>
    <row r="3611">
      <c r="A3611" s="228"/>
      <c r="B3611" s="229"/>
      <c r="C3611" s="228"/>
      <c r="D3611" s="228"/>
      <c r="E3611" s="226"/>
      <c r="F3611" s="228"/>
      <c r="G3611" s="228"/>
      <c r="H3611" s="228"/>
      <c r="I3611" s="228"/>
    </row>
    <row r="3612">
      <c r="A3612" s="228"/>
      <c r="B3612" s="229"/>
      <c r="C3612" s="228"/>
      <c r="D3612" s="228"/>
      <c r="E3612" s="226"/>
      <c r="F3612" s="228"/>
      <c r="G3612" s="228"/>
      <c r="H3612" s="228"/>
      <c r="I3612" s="228"/>
    </row>
    <row r="3613">
      <c r="A3613" s="228"/>
      <c r="B3613" s="229"/>
      <c r="C3613" s="228"/>
      <c r="D3613" s="228"/>
      <c r="E3613" s="226"/>
      <c r="F3613" s="228"/>
      <c r="G3613" s="228"/>
      <c r="H3613" s="228"/>
      <c r="I3613" s="228"/>
    </row>
    <row r="3614">
      <c r="A3614" s="228"/>
      <c r="B3614" s="229"/>
      <c r="C3614" s="228"/>
      <c r="D3614" s="228"/>
      <c r="E3614" s="226"/>
      <c r="F3614" s="228"/>
      <c r="G3614" s="228"/>
      <c r="H3614" s="228"/>
      <c r="I3614" s="228"/>
    </row>
    <row r="3615">
      <c r="A3615" s="228"/>
      <c r="B3615" s="229"/>
      <c r="C3615" s="228"/>
      <c r="D3615" s="228"/>
      <c r="E3615" s="226"/>
      <c r="F3615" s="228"/>
      <c r="G3615" s="228"/>
      <c r="H3615" s="228"/>
      <c r="I3615" s="228"/>
    </row>
    <row r="3616">
      <c r="A3616" s="228"/>
      <c r="B3616" s="229"/>
      <c r="C3616" s="228"/>
      <c r="D3616" s="228"/>
      <c r="E3616" s="226"/>
      <c r="F3616" s="228"/>
      <c r="G3616" s="228"/>
      <c r="H3616" s="228"/>
      <c r="I3616" s="228"/>
    </row>
    <row r="3617">
      <c r="A3617" s="228"/>
      <c r="B3617" s="229"/>
      <c r="C3617" s="228"/>
      <c r="D3617" s="228"/>
      <c r="E3617" s="226"/>
      <c r="F3617" s="228"/>
      <c r="G3617" s="228"/>
      <c r="H3617" s="228"/>
      <c r="I3617" s="228"/>
    </row>
    <row r="3618">
      <c r="A3618" s="228"/>
      <c r="B3618" s="229"/>
      <c r="C3618" s="228"/>
      <c r="D3618" s="228"/>
      <c r="E3618" s="226"/>
      <c r="F3618" s="228"/>
      <c r="G3618" s="228"/>
      <c r="H3618" s="228"/>
      <c r="I3618" s="228"/>
    </row>
    <row r="3619">
      <c r="A3619" s="228"/>
      <c r="B3619" s="229"/>
      <c r="C3619" s="228"/>
      <c r="D3619" s="228"/>
      <c r="E3619" s="226"/>
      <c r="F3619" s="228"/>
      <c r="G3619" s="228"/>
      <c r="H3619" s="228"/>
      <c r="I3619" s="228"/>
    </row>
    <row r="3620">
      <c r="A3620" s="228"/>
      <c r="B3620" s="229"/>
      <c r="C3620" s="228"/>
      <c r="D3620" s="228"/>
      <c r="E3620" s="226"/>
      <c r="F3620" s="228"/>
      <c r="G3620" s="228"/>
      <c r="H3620" s="228"/>
      <c r="I3620" s="228"/>
    </row>
    <row r="3621">
      <c r="A3621" s="228"/>
      <c r="B3621" s="229"/>
      <c r="C3621" s="228"/>
      <c r="D3621" s="228"/>
      <c r="E3621" s="226"/>
      <c r="F3621" s="228"/>
      <c r="G3621" s="228"/>
      <c r="H3621" s="228"/>
      <c r="I3621" s="228"/>
    </row>
    <row r="3622">
      <c r="A3622" s="228"/>
      <c r="B3622" s="229"/>
      <c r="C3622" s="228"/>
      <c r="D3622" s="228"/>
      <c r="E3622" s="226"/>
      <c r="F3622" s="228"/>
      <c r="G3622" s="228"/>
      <c r="H3622" s="228"/>
      <c r="I3622" s="228"/>
    </row>
    <row r="3623">
      <c r="A3623" s="228"/>
      <c r="B3623" s="229"/>
      <c r="C3623" s="228"/>
      <c r="D3623" s="228"/>
      <c r="E3623" s="226"/>
      <c r="F3623" s="228"/>
      <c r="G3623" s="228"/>
      <c r="H3623" s="228"/>
      <c r="I3623" s="228"/>
    </row>
    <row r="3624">
      <c r="A3624" s="228"/>
      <c r="B3624" s="229"/>
      <c r="C3624" s="228"/>
      <c r="D3624" s="228"/>
      <c r="E3624" s="226"/>
      <c r="F3624" s="228"/>
      <c r="G3624" s="228"/>
      <c r="H3624" s="228"/>
      <c r="I3624" s="228"/>
    </row>
    <row r="3625">
      <c r="A3625" s="228"/>
      <c r="B3625" s="229"/>
      <c r="C3625" s="228"/>
      <c r="D3625" s="228"/>
      <c r="E3625" s="226"/>
      <c r="F3625" s="228"/>
      <c r="G3625" s="228"/>
      <c r="H3625" s="228"/>
      <c r="I3625" s="228"/>
    </row>
    <row r="3626">
      <c r="A3626" s="228"/>
      <c r="B3626" s="229"/>
      <c r="C3626" s="228"/>
      <c r="D3626" s="228"/>
      <c r="E3626" s="226"/>
      <c r="F3626" s="228"/>
      <c r="G3626" s="228"/>
      <c r="H3626" s="228"/>
      <c r="I3626" s="228"/>
    </row>
    <row r="3627">
      <c r="A3627" s="228"/>
      <c r="B3627" s="229"/>
      <c r="C3627" s="228"/>
      <c r="D3627" s="228"/>
      <c r="E3627" s="226"/>
      <c r="F3627" s="228"/>
      <c r="G3627" s="228"/>
      <c r="H3627" s="228"/>
      <c r="I3627" s="228"/>
    </row>
    <row r="3628">
      <c r="A3628" s="228"/>
      <c r="B3628" s="229"/>
      <c r="C3628" s="228"/>
      <c r="D3628" s="228"/>
      <c r="E3628" s="226"/>
      <c r="F3628" s="228"/>
      <c r="G3628" s="228"/>
      <c r="H3628" s="228"/>
      <c r="I3628" s="228"/>
    </row>
    <row r="3629">
      <c r="A3629" s="228"/>
      <c r="B3629" s="229"/>
      <c r="C3629" s="228"/>
      <c r="D3629" s="228"/>
      <c r="E3629" s="226"/>
      <c r="F3629" s="228"/>
      <c r="G3629" s="228"/>
      <c r="H3629" s="228"/>
      <c r="I3629" s="228"/>
    </row>
    <row r="3630">
      <c r="A3630" s="228"/>
      <c r="B3630" s="229"/>
      <c r="C3630" s="228"/>
      <c r="D3630" s="228"/>
      <c r="E3630" s="226"/>
      <c r="F3630" s="228"/>
      <c r="G3630" s="228"/>
      <c r="H3630" s="228"/>
      <c r="I3630" s="228"/>
    </row>
    <row r="3631">
      <c r="A3631" s="228"/>
      <c r="B3631" s="229"/>
      <c r="C3631" s="228"/>
      <c r="D3631" s="228"/>
      <c r="E3631" s="226"/>
      <c r="F3631" s="228"/>
      <c r="G3631" s="228"/>
      <c r="H3631" s="228"/>
      <c r="I3631" s="228"/>
    </row>
    <row r="3632">
      <c r="A3632" s="228"/>
      <c r="B3632" s="229"/>
      <c r="C3632" s="228"/>
      <c r="D3632" s="228"/>
      <c r="E3632" s="226"/>
      <c r="F3632" s="228"/>
      <c r="G3632" s="228"/>
      <c r="H3632" s="228"/>
      <c r="I3632" s="228"/>
    </row>
    <row r="3633">
      <c r="A3633" s="228"/>
      <c r="B3633" s="229"/>
      <c r="C3633" s="228"/>
      <c r="D3633" s="228"/>
      <c r="E3633" s="226"/>
      <c r="F3633" s="228"/>
      <c r="G3633" s="228"/>
      <c r="H3633" s="228"/>
      <c r="I3633" s="228"/>
    </row>
    <row r="3634">
      <c r="A3634" s="228"/>
      <c r="B3634" s="229"/>
      <c r="C3634" s="228"/>
      <c r="D3634" s="228"/>
      <c r="E3634" s="226"/>
      <c r="F3634" s="228"/>
      <c r="G3634" s="228"/>
      <c r="H3634" s="228"/>
      <c r="I3634" s="228"/>
    </row>
    <row r="3635">
      <c r="A3635" s="228"/>
      <c r="B3635" s="229"/>
      <c r="C3635" s="228"/>
      <c r="D3635" s="228"/>
      <c r="E3635" s="226"/>
      <c r="F3635" s="228"/>
      <c r="G3635" s="228"/>
      <c r="H3635" s="228"/>
      <c r="I3635" s="228"/>
    </row>
    <row r="3636">
      <c r="A3636" s="228"/>
      <c r="B3636" s="229"/>
      <c r="C3636" s="228"/>
      <c r="D3636" s="228"/>
      <c r="E3636" s="226"/>
      <c r="F3636" s="228"/>
      <c r="G3636" s="228"/>
      <c r="H3636" s="228"/>
      <c r="I3636" s="228"/>
    </row>
    <row r="3637">
      <c r="A3637" s="228"/>
      <c r="B3637" s="229"/>
      <c r="C3637" s="228"/>
      <c r="D3637" s="228"/>
      <c r="E3637" s="226"/>
      <c r="F3637" s="228"/>
      <c r="G3637" s="228"/>
      <c r="H3637" s="228"/>
      <c r="I3637" s="228"/>
    </row>
    <row r="3638">
      <c r="A3638" s="228"/>
      <c r="B3638" s="229"/>
      <c r="C3638" s="228"/>
      <c r="D3638" s="228"/>
      <c r="E3638" s="226"/>
      <c r="F3638" s="228"/>
      <c r="G3638" s="228"/>
      <c r="H3638" s="228"/>
      <c r="I3638" s="228"/>
    </row>
    <row r="3639">
      <c r="A3639" s="228"/>
      <c r="B3639" s="229"/>
      <c r="C3639" s="228"/>
      <c r="D3639" s="228"/>
      <c r="E3639" s="226"/>
      <c r="F3639" s="228"/>
      <c r="G3639" s="228"/>
      <c r="H3639" s="228"/>
      <c r="I3639" s="228"/>
    </row>
    <row r="3640">
      <c r="A3640" s="228"/>
      <c r="B3640" s="229"/>
      <c r="C3640" s="228"/>
      <c r="D3640" s="228"/>
      <c r="E3640" s="226"/>
      <c r="F3640" s="228"/>
      <c r="G3640" s="228"/>
      <c r="H3640" s="228"/>
      <c r="I3640" s="228"/>
    </row>
    <row r="3641">
      <c r="A3641" s="228"/>
      <c r="B3641" s="229"/>
      <c r="C3641" s="228"/>
      <c r="D3641" s="228"/>
      <c r="E3641" s="226"/>
      <c r="F3641" s="228"/>
      <c r="G3641" s="228"/>
      <c r="H3641" s="228"/>
      <c r="I3641" s="228"/>
    </row>
    <row r="3642">
      <c r="A3642" s="228"/>
      <c r="B3642" s="229"/>
      <c r="C3642" s="228"/>
      <c r="D3642" s="228"/>
      <c r="E3642" s="226"/>
      <c r="F3642" s="228"/>
      <c r="G3642" s="228"/>
      <c r="H3642" s="228"/>
      <c r="I3642" s="228"/>
    </row>
    <row r="3643">
      <c r="A3643" s="228"/>
      <c r="B3643" s="229"/>
      <c r="C3643" s="228"/>
      <c r="D3643" s="228"/>
      <c r="E3643" s="226"/>
      <c r="F3643" s="228"/>
      <c r="G3643" s="228"/>
      <c r="H3643" s="228"/>
      <c r="I3643" s="228"/>
    </row>
    <row r="3644">
      <c r="A3644" s="228"/>
      <c r="B3644" s="229"/>
      <c r="C3644" s="228"/>
      <c r="D3644" s="228"/>
      <c r="E3644" s="226"/>
      <c r="F3644" s="228"/>
      <c r="G3644" s="228"/>
      <c r="H3644" s="228"/>
      <c r="I3644" s="228"/>
    </row>
    <row r="3645">
      <c r="A3645" s="228"/>
      <c r="B3645" s="229"/>
      <c r="C3645" s="228"/>
      <c r="D3645" s="228"/>
      <c r="E3645" s="226"/>
      <c r="F3645" s="228"/>
      <c r="G3645" s="228"/>
      <c r="H3645" s="228"/>
      <c r="I3645" s="228"/>
    </row>
    <row r="3646">
      <c r="A3646" s="228"/>
      <c r="B3646" s="229"/>
      <c r="C3646" s="228"/>
      <c r="D3646" s="228"/>
      <c r="E3646" s="226"/>
      <c r="F3646" s="228"/>
      <c r="G3646" s="228"/>
      <c r="H3646" s="228"/>
      <c r="I3646" s="228"/>
    </row>
    <row r="3647">
      <c r="A3647" s="228"/>
      <c r="B3647" s="229"/>
      <c r="C3647" s="228"/>
      <c r="D3647" s="228"/>
      <c r="E3647" s="226"/>
      <c r="F3647" s="228"/>
      <c r="G3647" s="228"/>
      <c r="H3647" s="228"/>
      <c r="I3647" s="228"/>
    </row>
    <row r="3648">
      <c r="A3648" s="228"/>
      <c r="B3648" s="229"/>
      <c r="C3648" s="228"/>
      <c r="D3648" s="228"/>
      <c r="E3648" s="226"/>
      <c r="F3648" s="228"/>
      <c r="G3648" s="228"/>
      <c r="H3648" s="228"/>
      <c r="I3648" s="228"/>
    </row>
    <row r="3649">
      <c r="A3649" s="228"/>
      <c r="B3649" s="229"/>
      <c r="C3649" s="228"/>
      <c r="D3649" s="228"/>
      <c r="E3649" s="226"/>
      <c r="F3649" s="228"/>
      <c r="G3649" s="228"/>
      <c r="H3649" s="228"/>
      <c r="I3649" s="228"/>
    </row>
    <row r="3650">
      <c r="A3650" s="228"/>
      <c r="B3650" s="229"/>
      <c r="C3650" s="228"/>
      <c r="D3650" s="228"/>
      <c r="E3650" s="226"/>
      <c r="F3650" s="228"/>
      <c r="G3650" s="228"/>
      <c r="H3650" s="228"/>
      <c r="I3650" s="228"/>
    </row>
    <row r="3651">
      <c r="A3651" s="228"/>
      <c r="B3651" s="229"/>
      <c r="C3651" s="228"/>
      <c r="D3651" s="228"/>
      <c r="E3651" s="226"/>
      <c r="F3651" s="228"/>
      <c r="G3651" s="228"/>
      <c r="H3651" s="228"/>
      <c r="I3651" s="228"/>
    </row>
    <row r="3652">
      <c r="A3652" s="228"/>
      <c r="B3652" s="229"/>
      <c r="C3652" s="228"/>
      <c r="D3652" s="228"/>
      <c r="E3652" s="226"/>
      <c r="F3652" s="228"/>
      <c r="G3652" s="228"/>
      <c r="H3652" s="228"/>
      <c r="I3652" s="228"/>
    </row>
    <row r="3653">
      <c r="A3653" s="228"/>
      <c r="B3653" s="229"/>
      <c r="C3653" s="228"/>
      <c r="D3653" s="228"/>
      <c r="E3653" s="226"/>
      <c r="F3653" s="228"/>
      <c r="G3653" s="228"/>
      <c r="H3653" s="228"/>
      <c r="I3653" s="228"/>
    </row>
    <row r="3654">
      <c r="A3654" s="228"/>
      <c r="B3654" s="229"/>
      <c r="C3654" s="228"/>
      <c r="D3654" s="228"/>
      <c r="E3654" s="226"/>
      <c r="F3654" s="228"/>
      <c r="G3654" s="228"/>
      <c r="H3654" s="228"/>
      <c r="I3654" s="228"/>
    </row>
    <row r="3655">
      <c r="A3655" s="228"/>
      <c r="B3655" s="229"/>
      <c r="C3655" s="228"/>
      <c r="D3655" s="228"/>
      <c r="E3655" s="226"/>
      <c r="F3655" s="228"/>
      <c r="G3655" s="228"/>
      <c r="H3655" s="228"/>
      <c r="I3655" s="228"/>
    </row>
    <row r="3656">
      <c r="A3656" s="228"/>
      <c r="B3656" s="229"/>
      <c r="C3656" s="228"/>
      <c r="D3656" s="228"/>
      <c r="E3656" s="226"/>
      <c r="F3656" s="228"/>
      <c r="G3656" s="228"/>
      <c r="H3656" s="228"/>
      <c r="I3656" s="228"/>
    </row>
    <row r="3657">
      <c r="A3657" s="228"/>
      <c r="B3657" s="229"/>
      <c r="C3657" s="228"/>
      <c r="D3657" s="228"/>
      <c r="E3657" s="226"/>
      <c r="F3657" s="228"/>
      <c r="G3657" s="228"/>
      <c r="H3657" s="228"/>
      <c r="I3657" s="228"/>
    </row>
    <row r="3658">
      <c r="A3658" s="228"/>
      <c r="B3658" s="229"/>
      <c r="C3658" s="228"/>
      <c r="D3658" s="228"/>
      <c r="E3658" s="226"/>
      <c r="F3658" s="228"/>
      <c r="G3658" s="228"/>
      <c r="H3658" s="228"/>
      <c r="I3658" s="228"/>
    </row>
    <row r="3659">
      <c r="A3659" s="228"/>
      <c r="B3659" s="229"/>
      <c r="C3659" s="228"/>
      <c r="D3659" s="228"/>
      <c r="E3659" s="226"/>
      <c r="F3659" s="228"/>
      <c r="G3659" s="228"/>
      <c r="H3659" s="228"/>
      <c r="I3659" s="228"/>
    </row>
    <row r="3660">
      <c r="A3660" s="228"/>
      <c r="B3660" s="229"/>
      <c r="C3660" s="228"/>
      <c r="D3660" s="228"/>
      <c r="E3660" s="226"/>
      <c r="F3660" s="228"/>
      <c r="G3660" s="228"/>
      <c r="H3660" s="228"/>
      <c r="I3660" s="228"/>
    </row>
    <row r="3661">
      <c r="A3661" s="228"/>
      <c r="B3661" s="229"/>
      <c r="C3661" s="228"/>
      <c r="D3661" s="228"/>
      <c r="E3661" s="226"/>
      <c r="F3661" s="228"/>
      <c r="G3661" s="228"/>
      <c r="H3661" s="228"/>
      <c r="I3661" s="228"/>
    </row>
    <row r="3662">
      <c r="A3662" s="228"/>
      <c r="B3662" s="229"/>
      <c r="C3662" s="228"/>
      <c r="D3662" s="228"/>
      <c r="E3662" s="226"/>
      <c r="F3662" s="228"/>
      <c r="G3662" s="228"/>
      <c r="H3662" s="228"/>
      <c r="I3662" s="228"/>
    </row>
    <row r="3663">
      <c r="A3663" s="228"/>
      <c r="B3663" s="229"/>
      <c r="C3663" s="228"/>
      <c r="D3663" s="228"/>
      <c r="E3663" s="226"/>
      <c r="F3663" s="228"/>
      <c r="G3663" s="228"/>
      <c r="H3663" s="228"/>
      <c r="I3663" s="228"/>
    </row>
    <row r="3664">
      <c r="A3664" s="228"/>
      <c r="B3664" s="229"/>
      <c r="C3664" s="228"/>
      <c r="D3664" s="228"/>
      <c r="E3664" s="226"/>
      <c r="F3664" s="228"/>
      <c r="G3664" s="228"/>
      <c r="H3664" s="228"/>
      <c r="I3664" s="228"/>
    </row>
    <row r="3665">
      <c r="A3665" s="228"/>
      <c r="B3665" s="229"/>
      <c r="C3665" s="228"/>
      <c r="D3665" s="228"/>
      <c r="E3665" s="226"/>
      <c r="F3665" s="228"/>
      <c r="G3665" s="228"/>
      <c r="H3665" s="228"/>
      <c r="I3665" s="228"/>
    </row>
    <row r="3666">
      <c r="A3666" s="228"/>
      <c r="B3666" s="229"/>
      <c r="C3666" s="228"/>
      <c r="D3666" s="228"/>
      <c r="E3666" s="226"/>
      <c r="F3666" s="228"/>
      <c r="G3666" s="228"/>
      <c r="H3666" s="228"/>
      <c r="I3666" s="228"/>
    </row>
    <row r="3667">
      <c r="A3667" s="228"/>
      <c r="B3667" s="229"/>
      <c r="C3667" s="228"/>
      <c r="D3667" s="228"/>
      <c r="E3667" s="226"/>
      <c r="F3667" s="228"/>
      <c r="G3667" s="228"/>
      <c r="H3667" s="228"/>
      <c r="I3667" s="228"/>
    </row>
    <row r="3668">
      <c r="A3668" s="228"/>
      <c r="B3668" s="229"/>
      <c r="C3668" s="228"/>
      <c r="D3668" s="228"/>
      <c r="E3668" s="226"/>
      <c r="F3668" s="228"/>
      <c r="G3668" s="228"/>
      <c r="H3668" s="228"/>
      <c r="I3668" s="228"/>
    </row>
    <row r="3669">
      <c r="A3669" s="228"/>
      <c r="B3669" s="229"/>
      <c r="C3669" s="228"/>
      <c r="D3669" s="228"/>
      <c r="E3669" s="226"/>
      <c r="F3669" s="228"/>
      <c r="G3669" s="228"/>
      <c r="H3669" s="228"/>
      <c r="I3669" s="228"/>
    </row>
    <row r="3670">
      <c r="A3670" s="228"/>
      <c r="B3670" s="229"/>
      <c r="C3670" s="228"/>
      <c r="D3670" s="228"/>
      <c r="E3670" s="226"/>
      <c r="F3670" s="228"/>
      <c r="G3670" s="228"/>
      <c r="H3670" s="228"/>
      <c r="I3670" s="228"/>
    </row>
    <row r="3671">
      <c r="A3671" s="228"/>
      <c r="B3671" s="229"/>
      <c r="C3671" s="228"/>
      <c r="D3671" s="228"/>
      <c r="E3671" s="226"/>
      <c r="F3671" s="228"/>
      <c r="G3671" s="228"/>
      <c r="H3671" s="228"/>
      <c r="I3671" s="228"/>
    </row>
    <row r="3672">
      <c r="A3672" s="228"/>
      <c r="B3672" s="229"/>
      <c r="C3672" s="228"/>
      <c r="D3672" s="228"/>
      <c r="E3672" s="226"/>
      <c r="F3672" s="228"/>
      <c r="G3672" s="228"/>
      <c r="H3672" s="228"/>
      <c r="I3672" s="228"/>
    </row>
    <row r="3673">
      <c r="A3673" s="228"/>
      <c r="B3673" s="229"/>
      <c r="C3673" s="228"/>
      <c r="D3673" s="228"/>
      <c r="E3673" s="226"/>
      <c r="F3673" s="228"/>
      <c r="G3673" s="228"/>
      <c r="H3673" s="228"/>
      <c r="I3673" s="228"/>
    </row>
    <row r="3674">
      <c r="A3674" s="228"/>
      <c r="B3674" s="229"/>
      <c r="C3674" s="228"/>
      <c r="D3674" s="228"/>
      <c r="E3674" s="226"/>
      <c r="F3674" s="228"/>
      <c r="G3674" s="228"/>
      <c r="H3674" s="228"/>
      <c r="I3674" s="228"/>
    </row>
    <row r="3675">
      <c r="A3675" s="228"/>
      <c r="B3675" s="229"/>
      <c r="C3675" s="228"/>
      <c r="D3675" s="228"/>
      <c r="E3675" s="226"/>
      <c r="F3675" s="228"/>
      <c r="G3675" s="228"/>
      <c r="H3675" s="228"/>
      <c r="I3675" s="228"/>
    </row>
    <row r="3676">
      <c r="A3676" s="228"/>
      <c r="B3676" s="229"/>
      <c r="C3676" s="228"/>
      <c r="D3676" s="228"/>
      <c r="E3676" s="226"/>
      <c r="F3676" s="228"/>
      <c r="G3676" s="228"/>
      <c r="H3676" s="228"/>
      <c r="I3676" s="228"/>
    </row>
    <row r="3677">
      <c r="A3677" s="228"/>
      <c r="B3677" s="229"/>
      <c r="C3677" s="228"/>
      <c r="D3677" s="228"/>
      <c r="E3677" s="226"/>
      <c r="F3677" s="228"/>
      <c r="G3677" s="228"/>
      <c r="H3677" s="228"/>
      <c r="I3677" s="228"/>
    </row>
    <row r="3678">
      <c r="A3678" s="228"/>
      <c r="B3678" s="229"/>
      <c r="C3678" s="228"/>
      <c r="D3678" s="228"/>
      <c r="E3678" s="226"/>
      <c r="F3678" s="228"/>
      <c r="G3678" s="228"/>
      <c r="H3678" s="228"/>
      <c r="I3678" s="228"/>
    </row>
    <row r="3679">
      <c r="A3679" s="228"/>
      <c r="B3679" s="229"/>
      <c r="C3679" s="228"/>
      <c r="D3679" s="228"/>
      <c r="E3679" s="226"/>
      <c r="F3679" s="228"/>
      <c r="G3679" s="228"/>
      <c r="H3679" s="228"/>
      <c r="I3679" s="228"/>
    </row>
    <row r="3680">
      <c r="A3680" s="228"/>
      <c r="B3680" s="229"/>
      <c r="C3680" s="228"/>
      <c r="D3680" s="228"/>
      <c r="E3680" s="226"/>
      <c r="F3680" s="228"/>
      <c r="G3680" s="228"/>
      <c r="H3680" s="228"/>
      <c r="I3680" s="228"/>
    </row>
    <row r="3681">
      <c r="A3681" s="228"/>
      <c r="B3681" s="229"/>
      <c r="C3681" s="228"/>
      <c r="D3681" s="228"/>
      <c r="E3681" s="226"/>
      <c r="F3681" s="228"/>
      <c r="G3681" s="228"/>
      <c r="H3681" s="228"/>
      <c r="I3681" s="228"/>
    </row>
    <row r="3682">
      <c r="A3682" s="228"/>
      <c r="B3682" s="229"/>
      <c r="C3682" s="228"/>
      <c r="D3682" s="228"/>
      <c r="E3682" s="226"/>
      <c r="F3682" s="228"/>
      <c r="G3682" s="228"/>
      <c r="H3682" s="228"/>
      <c r="I3682" s="228"/>
    </row>
    <row r="3683">
      <c r="A3683" s="228"/>
      <c r="B3683" s="229"/>
      <c r="C3683" s="228"/>
      <c r="D3683" s="228"/>
      <c r="E3683" s="226"/>
      <c r="F3683" s="228"/>
      <c r="G3683" s="228"/>
      <c r="H3683" s="228"/>
      <c r="I3683" s="228"/>
    </row>
    <row r="3684">
      <c r="A3684" s="228"/>
      <c r="B3684" s="229"/>
      <c r="C3684" s="228"/>
      <c r="D3684" s="228"/>
      <c r="E3684" s="226"/>
      <c r="F3684" s="228"/>
      <c r="G3684" s="228"/>
      <c r="H3684" s="228"/>
      <c r="I3684" s="228"/>
    </row>
    <row r="3685">
      <c r="A3685" s="228"/>
      <c r="B3685" s="229"/>
      <c r="C3685" s="228"/>
      <c r="D3685" s="228"/>
      <c r="E3685" s="226"/>
      <c r="F3685" s="228"/>
      <c r="G3685" s="228"/>
      <c r="H3685" s="228"/>
      <c r="I3685" s="228"/>
    </row>
    <row r="3686">
      <c r="A3686" s="228"/>
      <c r="B3686" s="229"/>
      <c r="C3686" s="228"/>
      <c r="D3686" s="228"/>
      <c r="E3686" s="226"/>
      <c r="F3686" s="228"/>
      <c r="G3686" s="228"/>
      <c r="H3686" s="228"/>
      <c r="I3686" s="228"/>
    </row>
    <row r="3687">
      <c r="A3687" s="228"/>
      <c r="B3687" s="229"/>
      <c r="C3687" s="228"/>
      <c r="D3687" s="228"/>
      <c r="E3687" s="226"/>
      <c r="F3687" s="228"/>
      <c r="G3687" s="228"/>
      <c r="H3687" s="228"/>
      <c r="I3687" s="228"/>
    </row>
    <row r="3688">
      <c r="A3688" s="228"/>
      <c r="B3688" s="229"/>
      <c r="C3688" s="228"/>
      <c r="D3688" s="228"/>
      <c r="E3688" s="226"/>
      <c r="F3688" s="228"/>
      <c r="G3688" s="228"/>
      <c r="H3688" s="228"/>
      <c r="I3688" s="228"/>
    </row>
    <row r="3689">
      <c r="A3689" s="228"/>
      <c r="B3689" s="229"/>
      <c r="C3689" s="228"/>
      <c r="D3689" s="228"/>
      <c r="E3689" s="226"/>
      <c r="F3689" s="228"/>
      <c r="G3689" s="228"/>
      <c r="H3689" s="228"/>
      <c r="I3689" s="228"/>
    </row>
    <row r="3690">
      <c r="A3690" s="228"/>
      <c r="B3690" s="229"/>
      <c r="C3690" s="228"/>
      <c r="D3690" s="228"/>
      <c r="E3690" s="226"/>
      <c r="F3690" s="228"/>
      <c r="G3690" s="228"/>
      <c r="H3690" s="228"/>
      <c r="I3690" s="228"/>
    </row>
    <row r="3691">
      <c r="A3691" s="228"/>
      <c r="B3691" s="229"/>
      <c r="C3691" s="228"/>
      <c r="D3691" s="228"/>
      <c r="E3691" s="226"/>
      <c r="F3691" s="228"/>
      <c r="G3691" s="228"/>
      <c r="H3691" s="228"/>
      <c r="I3691" s="228"/>
    </row>
    <row r="3692">
      <c r="A3692" s="228"/>
      <c r="B3692" s="229"/>
      <c r="C3692" s="228"/>
      <c r="D3692" s="228"/>
      <c r="E3692" s="226"/>
      <c r="F3692" s="228"/>
      <c r="G3692" s="228"/>
      <c r="H3692" s="228"/>
      <c r="I3692" s="228"/>
    </row>
    <row r="3693">
      <c r="A3693" s="228"/>
      <c r="B3693" s="229"/>
      <c r="C3693" s="228"/>
      <c r="D3693" s="228"/>
      <c r="E3693" s="226"/>
      <c r="F3693" s="228"/>
      <c r="G3693" s="228"/>
      <c r="H3693" s="228"/>
      <c r="I3693" s="228"/>
    </row>
    <row r="3694">
      <c r="A3694" s="228"/>
      <c r="B3694" s="229"/>
      <c r="C3694" s="228"/>
      <c r="D3694" s="228"/>
      <c r="E3694" s="226"/>
      <c r="F3694" s="228"/>
      <c r="G3694" s="228"/>
      <c r="H3694" s="228"/>
      <c r="I3694" s="228"/>
    </row>
    <row r="3695">
      <c r="A3695" s="228"/>
      <c r="B3695" s="229"/>
      <c r="C3695" s="228"/>
      <c r="D3695" s="228"/>
      <c r="E3695" s="226"/>
      <c r="F3695" s="228"/>
      <c r="G3695" s="228"/>
      <c r="H3695" s="228"/>
      <c r="I3695" s="228"/>
    </row>
    <row r="3696">
      <c r="A3696" s="228"/>
      <c r="B3696" s="229"/>
      <c r="C3696" s="228"/>
      <c r="D3696" s="228"/>
      <c r="E3696" s="226"/>
      <c r="F3696" s="228"/>
      <c r="G3696" s="228"/>
      <c r="H3696" s="228"/>
      <c r="I3696" s="228"/>
    </row>
    <row r="3697">
      <c r="A3697" s="228"/>
      <c r="B3697" s="229"/>
      <c r="C3697" s="228"/>
      <c r="D3697" s="228"/>
      <c r="E3697" s="226"/>
      <c r="F3697" s="228"/>
      <c r="G3697" s="228"/>
      <c r="H3697" s="228"/>
      <c r="I3697" s="228"/>
    </row>
    <row r="3698">
      <c r="A3698" s="228"/>
      <c r="B3698" s="229"/>
      <c r="C3698" s="228"/>
      <c r="D3698" s="228"/>
      <c r="E3698" s="226"/>
      <c r="F3698" s="228"/>
      <c r="G3698" s="228"/>
      <c r="H3698" s="228"/>
      <c r="I3698" s="228"/>
    </row>
    <row r="3699">
      <c r="A3699" s="228"/>
      <c r="B3699" s="229"/>
      <c r="C3699" s="228"/>
      <c r="D3699" s="228"/>
      <c r="E3699" s="226"/>
      <c r="F3699" s="228"/>
      <c r="G3699" s="228"/>
      <c r="H3699" s="228"/>
      <c r="I3699" s="228"/>
    </row>
    <row r="3700">
      <c r="A3700" s="228"/>
      <c r="B3700" s="229"/>
      <c r="C3700" s="228"/>
      <c r="D3700" s="228"/>
      <c r="E3700" s="226"/>
      <c r="F3700" s="228"/>
      <c r="G3700" s="228"/>
      <c r="H3700" s="228"/>
      <c r="I3700" s="228"/>
    </row>
    <row r="3701">
      <c r="A3701" s="228"/>
      <c r="B3701" s="229"/>
      <c r="C3701" s="228"/>
      <c r="D3701" s="228"/>
      <c r="E3701" s="226"/>
      <c r="F3701" s="228"/>
      <c r="G3701" s="228"/>
      <c r="H3701" s="228"/>
      <c r="I3701" s="228"/>
    </row>
    <row r="3702">
      <c r="A3702" s="228"/>
      <c r="B3702" s="229"/>
      <c r="C3702" s="228"/>
      <c r="D3702" s="228"/>
      <c r="E3702" s="226"/>
      <c r="F3702" s="228"/>
      <c r="G3702" s="228"/>
      <c r="H3702" s="228"/>
      <c r="I3702" s="228"/>
    </row>
    <row r="3703">
      <c r="A3703" s="228"/>
      <c r="B3703" s="229"/>
      <c r="C3703" s="228"/>
      <c r="D3703" s="228"/>
      <c r="E3703" s="226"/>
      <c r="F3703" s="228"/>
      <c r="G3703" s="228"/>
      <c r="H3703" s="228"/>
      <c r="I3703" s="228"/>
    </row>
    <row r="3704">
      <c r="A3704" s="228"/>
      <c r="B3704" s="229"/>
      <c r="C3704" s="228"/>
      <c r="D3704" s="228"/>
      <c r="E3704" s="226"/>
      <c r="F3704" s="228"/>
      <c r="G3704" s="228"/>
      <c r="H3704" s="228"/>
      <c r="I3704" s="228"/>
    </row>
    <row r="3705">
      <c r="A3705" s="228"/>
      <c r="B3705" s="229"/>
      <c r="C3705" s="228"/>
      <c r="D3705" s="228"/>
      <c r="E3705" s="226"/>
      <c r="F3705" s="228"/>
      <c r="G3705" s="228"/>
      <c r="H3705" s="228"/>
      <c r="I3705" s="228"/>
    </row>
    <row r="3706">
      <c r="A3706" s="228"/>
      <c r="B3706" s="229"/>
      <c r="C3706" s="228"/>
      <c r="D3706" s="228"/>
      <c r="E3706" s="226"/>
      <c r="F3706" s="228"/>
      <c r="G3706" s="228"/>
      <c r="H3706" s="228"/>
      <c r="I3706" s="228"/>
    </row>
    <row r="3707">
      <c r="A3707" s="228"/>
      <c r="B3707" s="229"/>
      <c r="C3707" s="228"/>
      <c r="D3707" s="228"/>
      <c r="E3707" s="226"/>
      <c r="F3707" s="228"/>
      <c r="G3707" s="228"/>
      <c r="H3707" s="228"/>
      <c r="I3707" s="228"/>
    </row>
    <row r="3708">
      <c r="A3708" s="228"/>
      <c r="B3708" s="229"/>
      <c r="C3708" s="228"/>
      <c r="D3708" s="228"/>
      <c r="E3708" s="226"/>
      <c r="F3708" s="228"/>
      <c r="G3708" s="228"/>
      <c r="H3708" s="228"/>
      <c r="I3708" s="228"/>
    </row>
    <row r="3709">
      <c r="A3709" s="228"/>
      <c r="B3709" s="229"/>
      <c r="C3709" s="228"/>
      <c r="D3709" s="228"/>
      <c r="E3709" s="226"/>
      <c r="F3709" s="228"/>
      <c r="G3709" s="228"/>
      <c r="H3709" s="228"/>
      <c r="I3709" s="228"/>
    </row>
    <row r="3710">
      <c r="A3710" s="228"/>
      <c r="B3710" s="229"/>
      <c r="C3710" s="228"/>
      <c r="D3710" s="228"/>
      <c r="E3710" s="226"/>
      <c r="F3710" s="228"/>
      <c r="G3710" s="228"/>
      <c r="H3710" s="228"/>
      <c r="I3710" s="228"/>
    </row>
    <row r="3711">
      <c r="A3711" s="228"/>
      <c r="B3711" s="229"/>
      <c r="C3711" s="228"/>
      <c r="D3711" s="228"/>
      <c r="E3711" s="226"/>
      <c r="F3711" s="228"/>
      <c r="G3711" s="228"/>
      <c r="H3711" s="228"/>
      <c r="I3711" s="228"/>
    </row>
    <row r="3712">
      <c r="A3712" s="228"/>
      <c r="B3712" s="229"/>
      <c r="C3712" s="228"/>
      <c r="D3712" s="228"/>
      <c r="E3712" s="226"/>
      <c r="F3712" s="228"/>
      <c r="G3712" s="228"/>
      <c r="H3712" s="228"/>
      <c r="I3712" s="228"/>
    </row>
    <row r="3713">
      <c r="A3713" s="228"/>
      <c r="B3713" s="229"/>
      <c r="C3713" s="228"/>
      <c r="D3713" s="228"/>
      <c r="E3713" s="226"/>
      <c r="F3713" s="228"/>
      <c r="G3713" s="228"/>
      <c r="H3713" s="228"/>
      <c r="I3713" s="228"/>
    </row>
    <row r="3714">
      <c r="A3714" s="228"/>
      <c r="B3714" s="229"/>
      <c r="C3714" s="228"/>
      <c r="D3714" s="228"/>
      <c r="E3714" s="226"/>
      <c r="F3714" s="228"/>
      <c r="G3714" s="228"/>
      <c r="H3714" s="228"/>
      <c r="I3714" s="228"/>
    </row>
    <row r="3715">
      <c r="A3715" s="228"/>
      <c r="B3715" s="229"/>
      <c r="C3715" s="228"/>
      <c r="D3715" s="228"/>
      <c r="E3715" s="226"/>
      <c r="F3715" s="228"/>
      <c r="G3715" s="228"/>
      <c r="H3715" s="228"/>
      <c r="I3715" s="228"/>
    </row>
    <row r="3716">
      <c r="A3716" s="228"/>
      <c r="B3716" s="229"/>
      <c r="C3716" s="228"/>
      <c r="D3716" s="228"/>
      <c r="E3716" s="226"/>
      <c r="F3716" s="228"/>
      <c r="G3716" s="228"/>
      <c r="H3716" s="228"/>
      <c r="I3716" s="228"/>
    </row>
    <row r="3717">
      <c r="A3717" s="228"/>
      <c r="B3717" s="229"/>
      <c r="C3717" s="228"/>
      <c r="D3717" s="228"/>
      <c r="E3717" s="226"/>
      <c r="F3717" s="228"/>
      <c r="G3717" s="228"/>
      <c r="H3717" s="228"/>
      <c r="I3717" s="228"/>
    </row>
    <row r="3718">
      <c r="A3718" s="228"/>
      <c r="B3718" s="229"/>
      <c r="C3718" s="228"/>
      <c r="D3718" s="228"/>
      <c r="E3718" s="226"/>
      <c r="F3718" s="228"/>
      <c r="G3718" s="228"/>
      <c r="H3718" s="228"/>
      <c r="I3718" s="228"/>
    </row>
    <row r="3719">
      <c r="A3719" s="228"/>
      <c r="B3719" s="229"/>
      <c r="C3719" s="228"/>
      <c r="D3719" s="228"/>
      <c r="E3719" s="226"/>
      <c r="F3719" s="228"/>
      <c r="G3719" s="228"/>
      <c r="H3719" s="228"/>
      <c r="I3719" s="228"/>
    </row>
    <row r="3720">
      <c r="A3720" s="228"/>
      <c r="B3720" s="229"/>
      <c r="C3720" s="228"/>
      <c r="D3720" s="228"/>
      <c r="E3720" s="226"/>
      <c r="F3720" s="228"/>
      <c r="G3720" s="228"/>
      <c r="H3720" s="228"/>
      <c r="I3720" s="228"/>
    </row>
    <row r="3721">
      <c r="A3721" s="228"/>
      <c r="B3721" s="229"/>
      <c r="C3721" s="228"/>
      <c r="D3721" s="228"/>
      <c r="E3721" s="226"/>
      <c r="F3721" s="228"/>
      <c r="G3721" s="228"/>
      <c r="H3721" s="228"/>
      <c r="I3721" s="228"/>
    </row>
    <row r="3722">
      <c r="A3722" s="228"/>
      <c r="B3722" s="229"/>
      <c r="C3722" s="228"/>
      <c r="D3722" s="228"/>
      <c r="E3722" s="226"/>
      <c r="F3722" s="228"/>
      <c r="G3722" s="228"/>
      <c r="H3722" s="228"/>
      <c r="I3722" s="228"/>
    </row>
    <row r="3723">
      <c r="A3723" s="228"/>
      <c r="B3723" s="229"/>
      <c r="C3723" s="228"/>
      <c r="D3723" s="228"/>
      <c r="E3723" s="226"/>
      <c r="F3723" s="228"/>
      <c r="G3723" s="228"/>
      <c r="H3723" s="228"/>
      <c r="I3723" s="228"/>
    </row>
    <row r="3724">
      <c r="A3724" s="228"/>
      <c r="B3724" s="229"/>
      <c r="C3724" s="228"/>
      <c r="D3724" s="228"/>
      <c r="E3724" s="226"/>
      <c r="F3724" s="228"/>
      <c r="G3724" s="228"/>
      <c r="H3724" s="228"/>
      <c r="I3724" s="228"/>
    </row>
    <row r="3725">
      <c r="A3725" s="228"/>
      <c r="B3725" s="229"/>
      <c r="C3725" s="228"/>
      <c r="D3725" s="228"/>
      <c r="E3725" s="226"/>
      <c r="F3725" s="228"/>
      <c r="G3725" s="228"/>
      <c r="H3725" s="228"/>
      <c r="I3725" s="228"/>
    </row>
    <row r="3726">
      <c r="A3726" s="228"/>
      <c r="B3726" s="229"/>
      <c r="C3726" s="228"/>
      <c r="D3726" s="228"/>
      <c r="E3726" s="226"/>
      <c r="F3726" s="228"/>
      <c r="G3726" s="228"/>
      <c r="H3726" s="228"/>
      <c r="I3726" s="228"/>
    </row>
    <row r="3727">
      <c r="A3727" s="228"/>
      <c r="B3727" s="229"/>
      <c r="C3727" s="228"/>
      <c r="D3727" s="228"/>
      <c r="E3727" s="226"/>
      <c r="F3727" s="228"/>
      <c r="G3727" s="228"/>
      <c r="H3727" s="228"/>
      <c r="I3727" s="228"/>
    </row>
    <row r="3728">
      <c r="A3728" s="228"/>
      <c r="B3728" s="229"/>
      <c r="C3728" s="228"/>
      <c r="D3728" s="228"/>
      <c r="E3728" s="226"/>
      <c r="F3728" s="228"/>
      <c r="G3728" s="228"/>
      <c r="H3728" s="228"/>
      <c r="I3728" s="228"/>
    </row>
    <row r="3729">
      <c r="A3729" s="228"/>
      <c r="B3729" s="229"/>
      <c r="C3729" s="228"/>
      <c r="D3729" s="228"/>
      <c r="E3729" s="226"/>
      <c r="F3729" s="228"/>
      <c r="G3729" s="228"/>
      <c r="H3729" s="228"/>
      <c r="I3729" s="228"/>
    </row>
    <row r="3730">
      <c r="A3730" s="228"/>
      <c r="B3730" s="229"/>
      <c r="C3730" s="228"/>
      <c r="D3730" s="228"/>
      <c r="E3730" s="226"/>
      <c r="F3730" s="228"/>
      <c r="G3730" s="228"/>
      <c r="H3730" s="228"/>
      <c r="I3730" s="228"/>
    </row>
    <row r="3731">
      <c r="A3731" s="228"/>
      <c r="B3731" s="229"/>
      <c r="C3731" s="228"/>
      <c r="D3731" s="228"/>
      <c r="E3731" s="226"/>
      <c r="F3731" s="228"/>
      <c r="G3731" s="228"/>
      <c r="H3731" s="228"/>
      <c r="I3731" s="228"/>
    </row>
    <row r="3732">
      <c r="A3732" s="228"/>
      <c r="B3732" s="229"/>
      <c r="C3732" s="228"/>
      <c r="D3732" s="228"/>
      <c r="E3732" s="226"/>
      <c r="F3732" s="228"/>
      <c r="G3732" s="228"/>
      <c r="H3732" s="228"/>
      <c r="I3732" s="228"/>
    </row>
    <row r="3733">
      <c r="A3733" s="228"/>
      <c r="B3733" s="229"/>
      <c r="C3733" s="228"/>
      <c r="D3733" s="228"/>
      <c r="E3733" s="226"/>
      <c r="F3733" s="228"/>
      <c r="G3733" s="228"/>
      <c r="H3733" s="228"/>
      <c r="I3733" s="228"/>
    </row>
    <row r="3734">
      <c r="A3734" s="228"/>
      <c r="B3734" s="229"/>
      <c r="C3734" s="228"/>
      <c r="D3734" s="228"/>
      <c r="E3734" s="226"/>
      <c r="F3734" s="228"/>
      <c r="G3734" s="228"/>
      <c r="H3734" s="228"/>
      <c r="I3734" s="228"/>
    </row>
    <row r="3735">
      <c r="A3735" s="228"/>
      <c r="B3735" s="229"/>
      <c r="C3735" s="228"/>
      <c r="D3735" s="228"/>
      <c r="E3735" s="226"/>
      <c r="F3735" s="228"/>
      <c r="G3735" s="228"/>
      <c r="H3735" s="228"/>
      <c r="I3735" s="228"/>
    </row>
    <row r="3736">
      <c r="A3736" s="228"/>
      <c r="B3736" s="229"/>
      <c r="C3736" s="228"/>
      <c r="D3736" s="228"/>
      <c r="E3736" s="226"/>
      <c r="F3736" s="228"/>
      <c r="G3736" s="228"/>
      <c r="H3736" s="228"/>
      <c r="I3736" s="228"/>
    </row>
    <row r="3737">
      <c r="A3737" s="228"/>
      <c r="B3737" s="229"/>
      <c r="C3737" s="228"/>
      <c r="D3737" s="228"/>
      <c r="E3737" s="226"/>
      <c r="F3737" s="228"/>
      <c r="G3737" s="228"/>
      <c r="H3737" s="228"/>
      <c r="I3737" s="228"/>
    </row>
    <row r="3738">
      <c r="A3738" s="228"/>
      <c r="B3738" s="229"/>
      <c r="C3738" s="228"/>
      <c r="D3738" s="228"/>
      <c r="E3738" s="226"/>
      <c r="F3738" s="228"/>
      <c r="G3738" s="228"/>
      <c r="H3738" s="228"/>
      <c r="I3738" s="228"/>
    </row>
    <row r="3739">
      <c r="A3739" s="228"/>
      <c r="B3739" s="229"/>
      <c r="C3739" s="228"/>
      <c r="D3739" s="228"/>
      <c r="E3739" s="226"/>
      <c r="F3739" s="228"/>
      <c r="G3739" s="228"/>
      <c r="H3739" s="228"/>
      <c r="I3739" s="228"/>
    </row>
    <row r="3740">
      <c r="A3740" s="228"/>
      <c r="B3740" s="229"/>
      <c r="C3740" s="228"/>
      <c r="D3740" s="228"/>
      <c r="E3740" s="226"/>
      <c r="F3740" s="228"/>
      <c r="G3740" s="228"/>
      <c r="H3740" s="228"/>
      <c r="I3740" s="228"/>
    </row>
    <row r="3741">
      <c r="A3741" s="228"/>
      <c r="B3741" s="229"/>
      <c r="C3741" s="228"/>
      <c r="D3741" s="228"/>
      <c r="E3741" s="226"/>
      <c r="F3741" s="228"/>
      <c r="G3741" s="228"/>
      <c r="H3741" s="228"/>
      <c r="I3741" s="228"/>
    </row>
    <row r="3742">
      <c r="A3742" s="228"/>
      <c r="B3742" s="229"/>
      <c r="C3742" s="228"/>
      <c r="D3742" s="228"/>
      <c r="E3742" s="226"/>
      <c r="F3742" s="228"/>
      <c r="G3742" s="228"/>
      <c r="H3742" s="228"/>
      <c r="I3742" s="228"/>
    </row>
    <row r="3743">
      <c r="A3743" s="228"/>
      <c r="B3743" s="229"/>
      <c r="C3743" s="228"/>
      <c r="D3743" s="228"/>
      <c r="E3743" s="226"/>
      <c r="F3743" s="228"/>
      <c r="G3743" s="228"/>
      <c r="H3743" s="228"/>
      <c r="I3743" s="228"/>
    </row>
    <row r="3744">
      <c r="A3744" s="228"/>
      <c r="B3744" s="229"/>
      <c r="C3744" s="228"/>
      <c r="D3744" s="228"/>
      <c r="E3744" s="226"/>
      <c r="F3744" s="228"/>
      <c r="G3744" s="228"/>
      <c r="H3744" s="228"/>
      <c r="I3744" s="228"/>
    </row>
    <row r="3745">
      <c r="A3745" s="228"/>
      <c r="B3745" s="229"/>
      <c r="C3745" s="228"/>
      <c r="D3745" s="228"/>
      <c r="E3745" s="226"/>
      <c r="F3745" s="228"/>
      <c r="G3745" s="228"/>
      <c r="H3745" s="228"/>
      <c r="I3745" s="228"/>
    </row>
    <row r="3746">
      <c r="A3746" s="228"/>
      <c r="B3746" s="229"/>
      <c r="C3746" s="228"/>
      <c r="D3746" s="228"/>
      <c r="E3746" s="226"/>
      <c r="F3746" s="228"/>
      <c r="G3746" s="228"/>
      <c r="H3746" s="228"/>
      <c r="I3746" s="228"/>
    </row>
    <row r="3747">
      <c r="A3747" s="228"/>
      <c r="B3747" s="229"/>
      <c r="C3747" s="228"/>
      <c r="D3747" s="228"/>
      <c r="E3747" s="226"/>
      <c r="F3747" s="228"/>
      <c r="G3747" s="228"/>
      <c r="H3747" s="228"/>
      <c r="I3747" s="228"/>
    </row>
    <row r="3748">
      <c r="A3748" s="228"/>
      <c r="B3748" s="229"/>
      <c r="C3748" s="228"/>
      <c r="D3748" s="228"/>
      <c r="E3748" s="226"/>
      <c r="F3748" s="228"/>
      <c r="G3748" s="228"/>
      <c r="H3748" s="228"/>
      <c r="I3748" s="228"/>
    </row>
    <row r="3749">
      <c r="A3749" s="228"/>
      <c r="B3749" s="229"/>
      <c r="C3749" s="228"/>
      <c r="D3749" s="228"/>
      <c r="E3749" s="226"/>
      <c r="F3749" s="228"/>
      <c r="G3749" s="228"/>
      <c r="H3749" s="228"/>
      <c r="I3749" s="228"/>
    </row>
    <row r="3750">
      <c r="A3750" s="228"/>
      <c r="B3750" s="229"/>
      <c r="C3750" s="228"/>
      <c r="D3750" s="228"/>
      <c r="E3750" s="226"/>
      <c r="F3750" s="228"/>
      <c r="G3750" s="228"/>
      <c r="H3750" s="228"/>
      <c r="I3750" s="228"/>
    </row>
    <row r="3751">
      <c r="A3751" s="228"/>
      <c r="B3751" s="229"/>
      <c r="C3751" s="228"/>
      <c r="D3751" s="228"/>
      <c r="E3751" s="226"/>
      <c r="F3751" s="228"/>
      <c r="G3751" s="228"/>
      <c r="H3751" s="228"/>
      <c r="I3751" s="228"/>
    </row>
    <row r="3752">
      <c r="A3752" s="228"/>
      <c r="B3752" s="229"/>
      <c r="C3752" s="228"/>
      <c r="D3752" s="228"/>
      <c r="E3752" s="226"/>
      <c r="F3752" s="228"/>
      <c r="G3752" s="228"/>
      <c r="H3752" s="228"/>
      <c r="I3752" s="228"/>
    </row>
    <row r="3753">
      <c r="A3753" s="228"/>
      <c r="B3753" s="229"/>
      <c r="C3753" s="228"/>
      <c r="D3753" s="228"/>
      <c r="E3753" s="226"/>
      <c r="F3753" s="228"/>
      <c r="G3753" s="228"/>
      <c r="H3753" s="228"/>
      <c r="I3753" s="228"/>
    </row>
    <row r="3754">
      <c r="A3754" s="228"/>
      <c r="B3754" s="229"/>
      <c r="C3754" s="228"/>
      <c r="D3754" s="228"/>
      <c r="E3754" s="226"/>
      <c r="F3754" s="228"/>
      <c r="G3754" s="228"/>
      <c r="H3754" s="228"/>
      <c r="I3754" s="228"/>
    </row>
    <row r="3755">
      <c r="A3755" s="228"/>
      <c r="B3755" s="229"/>
      <c r="C3755" s="228"/>
      <c r="D3755" s="228"/>
      <c r="E3755" s="226"/>
      <c r="F3755" s="228"/>
      <c r="G3755" s="228"/>
      <c r="H3755" s="228"/>
      <c r="I3755" s="228"/>
    </row>
    <row r="3756">
      <c r="A3756" s="228"/>
      <c r="B3756" s="229"/>
      <c r="C3756" s="228"/>
      <c r="D3756" s="228"/>
      <c r="E3756" s="226"/>
      <c r="F3756" s="228"/>
      <c r="G3756" s="228"/>
      <c r="H3756" s="228"/>
      <c r="I3756" s="228"/>
    </row>
    <row r="3757">
      <c r="A3757" s="228"/>
      <c r="B3757" s="229"/>
      <c r="C3757" s="228"/>
      <c r="D3757" s="228"/>
      <c r="E3757" s="226"/>
      <c r="F3757" s="228"/>
      <c r="G3757" s="228"/>
      <c r="H3757" s="228"/>
      <c r="I3757" s="228"/>
    </row>
    <row r="3758">
      <c r="A3758" s="228"/>
      <c r="B3758" s="229"/>
      <c r="C3758" s="228"/>
      <c r="D3758" s="228"/>
      <c r="E3758" s="226"/>
      <c r="F3758" s="228"/>
      <c r="G3758" s="228"/>
      <c r="H3758" s="228"/>
      <c r="I3758" s="228"/>
    </row>
    <row r="3759">
      <c r="A3759" s="228"/>
      <c r="B3759" s="229"/>
      <c r="C3759" s="228"/>
      <c r="D3759" s="228"/>
      <c r="E3759" s="226"/>
      <c r="F3759" s="228"/>
      <c r="G3759" s="228"/>
      <c r="H3759" s="228"/>
      <c r="I3759" s="228"/>
    </row>
    <row r="3760">
      <c r="A3760" s="228"/>
      <c r="B3760" s="229"/>
      <c r="C3760" s="228"/>
      <c r="D3760" s="228"/>
      <c r="E3760" s="226"/>
      <c r="F3760" s="228"/>
      <c r="G3760" s="228"/>
      <c r="H3760" s="228"/>
      <c r="I3760" s="228"/>
    </row>
    <row r="3761">
      <c r="A3761" s="228"/>
      <c r="B3761" s="229"/>
      <c r="C3761" s="228"/>
      <c r="D3761" s="228"/>
      <c r="E3761" s="226"/>
      <c r="F3761" s="228"/>
      <c r="G3761" s="228"/>
      <c r="H3761" s="228"/>
      <c r="I3761" s="228"/>
    </row>
    <row r="3762">
      <c r="A3762" s="228"/>
      <c r="B3762" s="229"/>
      <c r="C3762" s="228"/>
      <c r="D3762" s="228"/>
      <c r="E3762" s="226"/>
      <c r="F3762" s="228"/>
      <c r="G3762" s="228"/>
      <c r="H3762" s="228"/>
      <c r="I3762" s="228"/>
    </row>
    <row r="3763">
      <c r="A3763" s="228"/>
      <c r="B3763" s="229"/>
      <c r="C3763" s="228"/>
      <c r="D3763" s="228"/>
      <c r="E3763" s="226"/>
      <c r="F3763" s="228"/>
      <c r="G3763" s="228"/>
      <c r="H3763" s="228"/>
      <c r="I3763" s="228"/>
    </row>
    <row r="3764">
      <c r="A3764" s="228"/>
      <c r="B3764" s="229"/>
      <c r="C3764" s="228"/>
      <c r="D3764" s="228"/>
      <c r="E3764" s="226"/>
      <c r="F3764" s="228"/>
      <c r="G3764" s="228"/>
      <c r="H3764" s="228"/>
      <c r="I3764" s="228"/>
    </row>
    <row r="3765">
      <c r="A3765" s="228"/>
      <c r="B3765" s="229"/>
      <c r="C3765" s="228"/>
      <c r="D3765" s="228"/>
      <c r="E3765" s="226"/>
      <c r="F3765" s="228"/>
      <c r="G3765" s="228"/>
      <c r="H3765" s="228"/>
      <c r="I3765" s="228"/>
    </row>
    <row r="3766">
      <c r="A3766" s="228"/>
      <c r="B3766" s="229"/>
      <c r="C3766" s="228"/>
      <c r="D3766" s="228"/>
      <c r="E3766" s="226"/>
      <c r="F3766" s="228"/>
      <c r="G3766" s="228"/>
      <c r="H3766" s="228"/>
      <c r="I3766" s="228"/>
    </row>
    <row r="3767">
      <c r="A3767" s="228"/>
      <c r="B3767" s="229"/>
      <c r="C3767" s="228"/>
      <c r="D3767" s="228"/>
      <c r="E3767" s="226"/>
      <c r="F3767" s="228"/>
      <c r="G3767" s="228"/>
      <c r="H3767" s="228"/>
      <c r="I3767" s="228"/>
    </row>
    <row r="3768">
      <c r="A3768" s="228"/>
      <c r="B3768" s="229"/>
      <c r="C3768" s="228"/>
      <c r="D3768" s="228"/>
      <c r="E3768" s="226"/>
      <c r="F3768" s="228"/>
      <c r="G3768" s="228"/>
      <c r="H3768" s="228"/>
      <c r="I3768" s="228"/>
    </row>
    <row r="3769">
      <c r="A3769" s="228"/>
      <c r="B3769" s="229"/>
      <c r="C3769" s="228"/>
      <c r="D3769" s="228"/>
      <c r="E3769" s="226"/>
      <c r="F3769" s="228"/>
      <c r="G3769" s="228"/>
      <c r="H3769" s="228"/>
      <c r="I3769" s="228"/>
    </row>
    <row r="3770">
      <c r="A3770" s="228"/>
      <c r="B3770" s="229"/>
      <c r="C3770" s="228"/>
      <c r="D3770" s="228"/>
      <c r="E3770" s="226"/>
      <c r="F3770" s="228"/>
      <c r="G3770" s="228"/>
      <c r="H3770" s="228"/>
      <c r="I3770" s="228"/>
    </row>
    <row r="3771">
      <c r="A3771" s="228"/>
      <c r="B3771" s="229"/>
      <c r="C3771" s="228"/>
      <c r="D3771" s="228"/>
      <c r="E3771" s="226"/>
      <c r="F3771" s="228"/>
      <c r="G3771" s="228"/>
      <c r="H3771" s="228"/>
      <c r="I3771" s="228"/>
    </row>
    <row r="3772">
      <c r="A3772" s="228"/>
      <c r="B3772" s="229"/>
      <c r="C3772" s="228"/>
      <c r="D3772" s="228"/>
      <c r="E3772" s="226"/>
      <c r="F3772" s="228"/>
      <c r="G3772" s="228"/>
      <c r="H3772" s="228"/>
      <c r="I3772" s="228"/>
    </row>
    <row r="3773">
      <c r="A3773" s="228"/>
      <c r="B3773" s="229"/>
      <c r="C3773" s="228"/>
      <c r="D3773" s="228"/>
      <c r="E3773" s="226"/>
      <c r="F3773" s="228"/>
      <c r="G3773" s="228"/>
      <c r="H3773" s="228"/>
      <c r="I3773" s="228"/>
    </row>
    <row r="3774">
      <c r="A3774" s="228"/>
      <c r="B3774" s="229"/>
      <c r="C3774" s="228"/>
      <c r="D3774" s="228"/>
      <c r="E3774" s="226"/>
      <c r="F3774" s="228"/>
      <c r="G3774" s="228"/>
      <c r="H3774" s="228"/>
      <c r="I3774" s="228"/>
    </row>
    <row r="3775">
      <c r="A3775" s="228"/>
      <c r="B3775" s="229"/>
      <c r="C3775" s="228"/>
      <c r="D3775" s="228"/>
      <c r="E3775" s="226"/>
      <c r="F3775" s="228"/>
      <c r="G3775" s="228"/>
      <c r="H3775" s="228"/>
      <c r="I3775" s="228"/>
    </row>
    <row r="3776">
      <c r="A3776" s="228"/>
      <c r="B3776" s="229"/>
      <c r="C3776" s="228"/>
      <c r="D3776" s="228"/>
      <c r="E3776" s="226"/>
      <c r="F3776" s="228"/>
      <c r="G3776" s="228"/>
      <c r="H3776" s="228"/>
      <c r="I3776" s="228"/>
    </row>
    <row r="3777">
      <c r="A3777" s="228"/>
      <c r="B3777" s="229"/>
      <c r="C3777" s="228"/>
      <c r="D3777" s="228"/>
      <c r="E3777" s="226"/>
      <c r="F3777" s="228"/>
      <c r="G3777" s="228"/>
      <c r="H3777" s="228"/>
      <c r="I3777" s="228"/>
    </row>
    <row r="3778">
      <c r="A3778" s="228"/>
      <c r="B3778" s="229"/>
      <c r="C3778" s="228"/>
      <c r="D3778" s="228"/>
      <c r="E3778" s="226"/>
      <c r="F3778" s="228"/>
      <c r="G3778" s="228"/>
      <c r="H3778" s="228"/>
      <c r="I3778" s="228"/>
    </row>
    <row r="3779">
      <c r="A3779" s="228"/>
      <c r="B3779" s="229"/>
      <c r="C3779" s="228"/>
      <c r="D3779" s="228"/>
      <c r="E3779" s="226"/>
      <c r="F3779" s="228"/>
      <c r="G3779" s="228"/>
      <c r="H3779" s="228"/>
      <c r="I3779" s="228"/>
    </row>
    <row r="3780">
      <c r="A3780" s="228"/>
      <c r="B3780" s="229"/>
      <c r="C3780" s="228"/>
      <c r="D3780" s="228"/>
      <c r="E3780" s="226"/>
      <c r="F3780" s="228"/>
      <c r="G3780" s="228"/>
      <c r="H3780" s="228"/>
      <c r="I3780" s="228"/>
    </row>
    <row r="3781">
      <c r="A3781" s="228"/>
      <c r="B3781" s="229"/>
      <c r="C3781" s="228"/>
      <c r="D3781" s="228"/>
      <c r="E3781" s="226"/>
      <c r="F3781" s="228"/>
      <c r="G3781" s="228"/>
      <c r="H3781" s="228"/>
      <c r="I3781" s="228"/>
    </row>
    <row r="3782">
      <c r="A3782" s="228"/>
      <c r="B3782" s="229"/>
      <c r="C3782" s="228"/>
      <c r="D3782" s="228"/>
      <c r="E3782" s="226"/>
      <c r="F3782" s="228"/>
      <c r="G3782" s="228"/>
      <c r="H3782" s="228"/>
      <c r="I3782" s="228"/>
    </row>
    <row r="3783">
      <c r="A3783" s="228"/>
      <c r="B3783" s="229"/>
      <c r="C3783" s="228"/>
      <c r="D3783" s="228"/>
      <c r="E3783" s="226"/>
      <c r="F3783" s="228"/>
      <c r="G3783" s="228"/>
      <c r="H3783" s="228"/>
      <c r="I3783" s="228"/>
    </row>
    <row r="3784">
      <c r="A3784" s="228"/>
      <c r="B3784" s="229"/>
      <c r="C3784" s="228"/>
      <c r="D3784" s="228"/>
      <c r="E3784" s="226"/>
      <c r="F3784" s="228"/>
      <c r="G3784" s="228"/>
      <c r="H3784" s="228"/>
      <c r="I3784" s="228"/>
    </row>
    <row r="3785">
      <c r="A3785" s="228"/>
      <c r="B3785" s="229"/>
      <c r="C3785" s="228"/>
      <c r="D3785" s="228"/>
      <c r="E3785" s="226"/>
      <c r="F3785" s="228"/>
      <c r="G3785" s="228"/>
      <c r="H3785" s="228"/>
      <c r="I3785" s="228"/>
    </row>
    <row r="3786">
      <c r="A3786" s="228"/>
      <c r="B3786" s="229"/>
      <c r="C3786" s="228"/>
      <c r="D3786" s="228"/>
      <c r="E3786" s="226"/>
      <c r="F3786" s="228"/>
      <c r="G3786" s="228"/>
      <c r="H3786" s="228"/>
      <c r="I3786" s="228"/>
    </row>
    <row r="3787">
      <c r="A3787" s="228"/>
      <c r="B3787" s="229"/>
      <c r="C3787" s="228"/>
      <c r="D3787" s="228"/>
      <c r="E3787" s="226"/>
      <c r="F3787" s="228"/>
      <c r="G3787" s="228"/>
      <c r="H3787" s="228"/>
      <c r="I3787" s="228"/>
    </row>
    <row r="3788">
      <c r="A3788" s="228"/>
      <c r="B3788" s="229"/>
      <c r="C3788" s="228"/>
      <c r="D3788" s="228"/>
      <c r="E3788" s="226"/>
      <c r="F3788" s="228"/>
      <c r="G3788" s="228"/>
      <c r="H3788" s="228"/>
      <c r="I3788" s="228"/>
    </row>
    <row r="3789">
      <c r="A3789" s="228"/>
      <c r="B3789" s="229"/>
      <c r="C3789" s="228"/>
      <c r="D3789" s="228"/>
      <c r="E3789" s="226"/>
      <c r="F3789" s="228"/>
      <c r="G3789" s="228"/>
      <c r="H3789" s="228"/>
      <c r="I3789" s="228"/>
    </row>
    <row r="3790">
      <c r="A3790" s="228"/>
      <c r="B3790" s="229"/>
      <c r="C3790" s="228"/>
      <c r="D3790" s="228"/>
      <c r="E3790" s="226"/>
      <c r="F3790" s="228"/>
      <c r="G3790" s="228"/>
      <c r="H3790" s="228"/>
      <c r="I3790" s="228"/>
    </row>
    <row r="3791">
      <c r="A3791" s="228"/>
      <c r="B3791" s="229"/>
      <c r="C3791" s="228"/>
      <c r="D3791" s="228"/>
      <c r="E3791" s="226"/>
      <c r="F3791" s="228"/>
      <c r="G3791" s="228"/>
      <c r="H3791" s="228"/>
      <c r="I3791" s="228"/>
    </row>
    <row r="3792">
      <c r="A3792" s="228"/>
      <c r="B3792" s="229"/>
      <c r="C3792" s="228"/>
      <c r="D3792" s="228"/>
      <c r="E3792" s="226"/>
      <c r="F3792" s="228"/>
      <c r="G3792" s="228"/>
      <c r="H3792" s="228"/>
      <c r="I3792" s="228"/>
    </row>
    <row r="3793">
      <c r="A3793" s="228"/>
      <c r="B3793" s="229"/>
      <c r="C3793" s="228"/>
      <c r="D3793" s="228"/>
      <c r="E3793" s="226"/>
      <c r="F3793" s="228"/>
      <c r="G3793" s="228"/>
      <c r="H3793" s="228"/>
      <c r="I3793" s="228"/>
    </row>
    <row r="3794">
      <c r="A3794" s="228"/>
      <c r="B3794" s="229"/>
      <c r="C3794" s="228"/>
      <c r="D3794" s="228"/>
      <c r="E3794" s="226"/>
      <c r="F3794" s="228"/>
      <c r="G3794" s="228"/>
      <c r="H3794" s="228"/>
      <c r="I3794" s="228"/>
    </row>
    <row r="3795">
      <c r="A3795" s="228"/>
      <c r="B3795" s="229"/>
      <c r="C3795" s="228"/>
      <c r="D3795" s="228"/>
      <c r="E3795" s="226"/>
      <c r="F3795" s="228"/>
      <c r="G3795" s="228"/>
      <c r="H3795" s="228"/>
      <c r="I3795" s="228"/>
    </row>
    <row r="3796">
      <c r="A3796" s="228"/>
      <c r="B3796" s="229"/>
      <c r="C3796" s="228"/>
      <c r="D3796" s="228"/>
      <c r="E3796" s="226"/>
      <c r="F3796" s="228"/>
      <c r="G3796" s="228"/>
      <c r="H3796" s="228"/>
      <c r="I3796" s="228"/>
    </row>
    <row r="3797">
      <c r="A3797" s="228"/>
      <c r="B3797" s="229"/>
      <c r="C3797" s="228"/>
      <c r="D3797" s="228"/>
      <c r="E3797" s="226"/>
      <c r="F3797" s="228"/>
      <c r="G3797" s="228"/>
      <c r="H3797" s="228"/>
      <c r="I3797" s="228"/>
    </row>
    <row r="3798">
      <c r="A3798" s="228"/>
      <c r="B3798" s="229"/>
      <c r="C3798" s="228"/>
      <c r="D3798" s="228"/>
      <c r="E3798" s="226"/>
      <c r="F3798" s="228"/>
      <c r="G3798" s="228"/>
      <c r="H3798" s="228"/>
      <c r="I3798" s="228"/>
    </row>
    <row r="3799">
      <c r="A3799" s="228"/>
      <c r="B3799" s="229"/>
      <c r="C3799" s="228"/>
      <c r="D3799" s="228"/>
      <c r="E3799" s="226"/>
      <c r="F3799" s="228"/>
      <c r="G3799" s="228"/>
      <c r="H3799" s="228"/>
      <c r="I3799" s="228"/>
    </row>
    <row r="3800">
      <c r="A3800" s="228"/>
      <c r="B3800" s="229"/>
      <c r="C3800" s="228"/>
      <c r="D3800" s="228"/>
      <c r="E3800" s="226"/>
      <c r="F3800" s="228"/>
      <c r="G3800" s="228"/>
      <c r="H3800" s="228"/>
      <c r="I3800" s="228"/>
    </row>
    <row r="3801">
      <c r="A3801" s="228"/>
      <c r="B3801" s="229"/>
      <c r="C3801" s="228"/>
      <c r="D3801" s="228"/>
      <c r="E3801" s="226"/>
      <c r="F3801" s="228"/>
      <c r="G3801" s="228"/>
      <c r="H3801" s="228"/>
      <c r="I3801" s="228"/>
    </row>
    <row r="3802">
      <c r="A3802" s="228"/>
      <c r="B3802" s="229"/>
      <c r="C3802" s="228"/>
      <c r="D3802" s="228"/>
      <c r="E3802" s="226"/>
      <c r="F3802" s="228"/>
      <c r="G3802" s="228"/>
      <c r="H3802" s="228"/>
      <c r="I3802" s="228"/>
    </row>
    <row r="3803">
      <c r="A3803" s="228"/>
      <c r="B3803" s="229"/>
      <c r="C3803" s="228"/>
      <c r="D3803" s="228"/>
      <c r="E3803" s="226"/>
      <c r="F3803" s="228"/>
      <c r="G3803" s="228"/>
      <c r="H3803" s="228"/>
      <c r="I3803" s="228"/>
    </row>
    <row r="3804">
      <c r="A3804" s="228"/>
      <c r="B3804" s="229"/>
      <c r="C3804" s="228"/>
      <c r="D3804" s="228"/>
      <c r="E3804" s="226"/>
      <c r="F3804" s="228"/>
      <c r="G3804" s="228"/>
      <c r="H3804" s="228"/>
      <c r="I3804" s="228"/>
    </row>
    <row r="3805">
      <c r="A3805" s="228"/>
      <c r="B3805" s="229"/>
      <c r="C3805" s="228"/>
      <c r="D3805" s="228"/>
      <c r="E3805" s="226"/>
      <c r="F3805" s="228"/>
      <c r="G3805" s="228"/>
      <c r="H3805" s="228"/>
      <c r="I3805" s="228"/>
    </row>
    <row r="3806">
      <c r="A3806" s="228"/>
      <c r="B3806" s="229"/>
      <c r="C3806" s="228"/>
      <c r="D3806" s="228"/>
      <c r="E3806" s="226"/>
      <c r="F3806" s="228"/>
      <c r="G3806" s="228"/>
      <c r="H3806" s="228"/>
      <c r="I3806" s="228"/>
    </row>
    <row r="3807">
      <c r="A3807" s="228"/>
      <c r="B3807" s="229"/>
      <c r="C3807" s="228"/>
      <c r="D3807" s="228"/>
      <c r="E3807" s="226"/>
      <c r="F3807" s="228"/>
      <c r="G3807" s="228"/>
      <c r="H3807" s="228"/>
      <c r="I3807" s="228"/>
    </row>
    <row r="3808">
      <c r="A3808" s="228"/>
      <c r="B3808" s="229"/>
      <c r="C3808" s="228"/>
      <c r="D3808" s="228"/>
      <c r="E3808" s="226"/>
      <c r="F3808" s="228"/>
      <c r="G3808" s="228"/>
      <c r="H3808" s="228"/>
      <c r="I3808" s="228"/>
    </row>
    <row r="3809">
      <c r="A3809" s="228"/>
      <c r="B3809" s="229"/>
      <c r="C3809" s="228"/>
      <c r="D3809" s="228"/>
      <c r="E3809" s="226"/>
      <c r="F3809" s="228"/>
      <c r="G3809" s="228"/>
      <c r="H3809" s="228"/>
      <c r="I3809" s="228"/>
    </row>
    <row r="3810">
      <c r="A3810" s="228"/>
      <c r="B3810" s="229"/>
      <c r="C3810" s="228"/>
      <c r="D3810" s="228"/>
      <c r="E3810" s="226"/>
      <c r="F3810" s="228"/>
      <c r="G3810" s="228"/>
      <c r="H3810" s="228"/>
      <c r="I3810" s="228"/>
    </row>
    <row r="3811">
      <c r="A3811" s="228"/>
      <c r="B3811" s="229"/>
      <c r="C3811" s="228"/>
      <c r="D3811" s="228"/>
      <c r="E3811" s="226"/>
      <c r="F3811" s="228"/>
      <c r="G3811" s="228"/>
      <c r="H3811" s="228"/>
      <c r="I3811" s="228"/>
    </row>
    <row r="3812">
      <c r="A3812" s="228"/>
      <c r="B3812" s="229"/>
      <c r="C3812" s="228"/>
      <c r="D3812" s="228"/>
      <c r="E3812" s="226"/>
      <c r="F3812" s="228"/>
      <c r="G3812" s="228"/>
      <c r="H3812" s="228"/>
      <c r="I3812" s="228"/>
    </row>
    <row r="3813">
      <c r="A3813" s="228"/>
      <c r="B3813" s="229"/>
      <c r="C3813" s="228"/>
      <c r="D3813" s="228"/>
      <c r="E3813" s="226"/>
      <c r="F3813" s="228"/>
      <c r="G3813" s="228"/>
      <c r="H3813" s="228"/>
      <c r="I3813" s="228"/>
    </row>
    <row r="3814">
      <c r="A3814" s="228"/>
      <c r="B3814" s="229"/>
      <c r="C3814" s="228"/>
      <c r="D3814" s="228"/>
      <c r="E3814" s="226"/>
      <c r="F3814" s="228"/>
      <c r="G3814" s="228"/>
      <c r="H3814" s="228"/>
      <c r="I3814" s="228"/>
    </row>
    <row r="3815">
      <c r="A3815" s="228"/>
      <c r="B3815" s="229"/>
      <c r="C3815" s="228"/>
      <c r="D3815" s="228"/>
      <c r="E3815" s="226"/>
      <c r="F3815" s="228"/>
      <c r="G3815" s="228"/>
      <c r="H3815" s="228"/>
      <c r="I3815" s="228"/>
    </row>
    <row r="3816">
      <c r="A3816" s="228"/>
      <c r="B3816" s="229"/>
      <c r="C3816" s="228"/>
      <c r="D3816" s="228"/>
      <c r="E3816" s="226"/>
      <c r="F3816" s="228"/>
      <c r="G3816" s="228"/>
      <c r="H3816" s="228"/>
      <c r="I3816" s="228"/>
    </row>
    <row r="3817">
      <c r="A3817" s="228"/>
      <c r="B3817" s="229"/>
      <c r="C3817" s="228"/>
      <c r="D3817" s="228"/>
      <c r="E3817" s="226"/>
      <c r="F3817" s="228"/>
      <c r="G3817" s="228"/>
      <c r="H3817" s="228"/>
      <c r="I3817" s="228"/>
    </row>
    <row r="3818">
      <c r="A3818" s="228"/>
      <c r="B3818" s="229"/>
      <c r="C3818" s="228"/>
      <c r="D3818" s="228"/>
      <c r="E3818" s="226"/>
      <c r="F3818" s="228"/>
      <c r="G3818" s="228"/>
      <c r="H3818" s="228"/>
      <c r="I3818" s="228"/>
    </row>
    <row r="3819">
      <c r="A3819" s="228"/>
      <c r="B3819" s="229"/>
      <c r="C3819" s="228"/>
      <c r="D3819" s="228"/>
      <c r="E3819" s="226"/>
      <c r="F3819" s="228"/>
      <c r="G3819" s="228"/>
      <c r="H3819" s="228"/>
      <c r="I3819" s="228"/>
    </row>
    <row r="3820">
      <c r="A3820" s="228"/>
      <c r="B3820" s="229"/>
      <c r="C3820" s="228"/>
      <c r="D3820" s="228"/>
      <c r="E3820" s="226"/>
      <c r="F3820" s="228"/>
      <c r="G3820" s="228"/>
      <c r="H3820" s="228"/>
      <c r="I3820" s="228"/>
    </row>
    <row r="3821">
      <c r="A3821" s="228"/>
      <c r="B3821" s="229"/>
      <c r="C3821" s="228"/>
      <c r="D3821" s="228"/>
      <c r="E3821" s="226"/>
      <c r="F3821" s="228"/>
      <c r="G3821" s="228"/>
      <c r="H3821" s="228"/>
      <c r="I3821" s="228"/>
    </row>
    <row r="3822">
      <c r="A3822" s="228"/>
      <c r="B3822" s="229"/>
      <c r="C3822" s="228"/>
      <c r="D3822" s="228"/>
      <c r="E3822" s="226"/>
      <c r="F3822" s="228"/>
      <c r="G3822" s="228"/>
      <c r="H3822" s="228"/>
      <c r="I3822" s="228"/>
    </row>
    <row r="3823">
      <c r="A3823" s="228"/>
      <c r="B3823" s="229"/>
      <c r="C3823" s="228"/>
      <c r="D3823" s="228"/>
      <c r="E3823" s="226"/>
      <c r="F3823" s="228"/>
      <c r="G3823" s="228"/>
      <c r="H3823" s="228"/>
      <c r="I3823" s="228"/>
    </row>
    <row r="3824">
      <c r="A3824" s="228"/>
      <c r="B3824" s="229"/>
      <c r="C3824" s="228"/>
      <c r="D3824" s="228"/>
      <c r="E3824" s="226"/>
      <c r="F3824" s="228"/>
      <c r="G3824" s="228"/>
      <c r="H3824" s="228"/>
      <c r="I3824" s="228"/>
    </row>
    <row r="3825">
      <c r="A3825" s="228"/>
      <c r="B3825" s="229"/>
      <c r="C3825" s="228"/>
      <c r="D3825" s="228"/>
      <c r="E3825" s="226"/>
      <c r="F3825" s="228"/>
      <c r="G3825" s="228"/>
      <c r="H3825" s="228"/>
      <c r="I3825" s="228"/>
    </row>
    <row r="3826">
      <c r="A3826" s="228"/>
      <c r="B3826" s="229"/>
      <c r="C3826" s="228"/>
      <c r="D3826" s="228"/>
      <c r="E3826" s="226"/>
      <c r="F3826" s="228"/>
      <c r="G3826" s="228"/>
      <c r="H3826" s="228"/>
      <c r="I3826" s="228"/>
    </row>
    <row r="3827">
      <c r="A3827" s="228"/>
      <c r="B3827" s="229"/>
      <c r="C3827" s="228"/>
      <c r="D3827" s="228"/>
      <c r="E3827" s="226"/>
      <c r="F3827" s="228"/>
      <c r="G3827" s="228"/>
      <c r="H3827" s="228"/>
      <c r="I3827" s="228"/>
    </row>
    <row r="3828">
      <c r="A3828" s="228"/>
      <c r="B3828" s="229"/>
      <c r="C3828" s="228"/>
      <c r="D3828" s="228"/>
      <c r="E3828" s="226"/>
      <c r="F3828" s="228"/>
      <c r="G3828" s="228"/>
      <c r="H3828" s="228"/>
      <c r="I3828" s="228"/>
    </row>
    <row r="3829">
      <c r="A3829" s="228"/>
      <c r="B3829" s="229"/>
      <c r="C3829" s="228"/>
      <c r="D3829" s="228"/>
      <c r="E3829" s="226"/>
      <c r="F3829" s="228"/>
      <c r="G3829" s="228"/>
      <c r="H3829" s="228"/>
      <c r="I3829" s="228"/>
    </row>
    <row r="3830">
      <c r="A3830" s="228"/>
      <c r="B3830" s="229"/>
      <c r="C3830" s="228"/>
      <c r="D3830" s="228"/>
      <c r="E3830" s="226"/>
      <c r="F3830" s="228"/>
      <c r="G3830" s="228"/>
      <c r="H3830" s="228"/>
      <c r="I3830" s="228"/>
    </row>
    <row r="3831">
      <c r="A3831" s="228"/>
      <c r="B3831" s="229"/>
      <c r="C3831" s="228"/>
      <c r="D3831" s="228"/>
      <c r="E3831" s="226"/>
      <c r="F3831" s="228"/>
      <c r="G3831" s="228"/>
      <c r="H3831" s="228"/>
      <c r="I3831" s="228"/>
    </row>
    <row r="3832">
      <c r="A3832" s="228"/>
      <c r="B3832" s="229"/>
      <c r="C3832" s="228"/>
      <c r="D3832" s="228"/>
      <c r="E3832" s="226"/>
      <c r="F3832" s="228"/>
      <c r="G3832" s="228"/>
      <c r="H3832" s="228"/>
      <c r="I3832" s="228"/>
    </row>
    <row r="3833">
      <c r="A3833" s="228"/>
      <c r="B3833" s="229"/>
      <c r="C3833" s="228"/>
      <c r="D3833" s="228"/>
      <c r="E3833" s="226"/>
      <c r="F3833" s="228"/>
      <c r="G3833" s="228"/>
      <c r="H3833" s="228"/>
      <c r="I3833" s="228"/>
    </row>
    <row r="3834">
      <c r="A3834" s="228"/>
      <c r="B3834" s="229"/>
      <c r="C3834" s="228"/>
      <c r="D3834" s="228"/>
      <c r="E3834" s="226"/>
      <c r="F3834" s="228"/>
      <c r="G3834" s="228"/>
      <c r="H3834" s="228"/>
      <c r="I3834" s="228"/>
    </row>
    <row r="3835">
      <c r="A3835" s="228"/>
      <c r="B3835" s="229"/>
      <c r="C3835" s="228"/>
      <c r="D3835" s="228"/>
      <c r="E3835" s="226"/>
      <c r="F3835" s="228"/>
      <c r="G3835" s="228"/>
      <c r="H3835" s="228"/>
      <c r="I3835" s="228"/>
    </row>
    <row r="3836">
      <c r="A3836" s="228"/>
      <c r="B3836" s="229"/>
      <c r="C3836" s="228"/>
      <c r="D3836" s="228"/>
      <c r="E3836" s="226"/>
      <c r="F3836" s="228"/>
      <c r="G3836" s="228"/>
      <c r="H3836" s="228"/>
      <c r="I3836" s="228"/>
    </row>
    <row r="3837">
      <c r="A3837" s="228"/>
      <c r="B3837" s="229"/>
      <c r="C3837" s="228"/>
      <c r="D3837" s="228"/>
      <c r="E3837" s="226"/>
      <c r="F3837" s="228"/>
      <c r="G3837" s="228"/>
      <c r="H3837" s="228"/>
      <c r="I3837" s="228"/>
    </row>
    <row r="3838">
      <c r="A3838" s="228"/>
      <c r="B3838" s="229"/>
      <c r="C3838" s="228"/>
      <c r="D3838" s="228"/>
      <c r="E3838" s="226"/>
      <c r="F3838" s="228"/>
      <c r="G3838" s="228"/>
      <c r="H3838" s="228"/>
      <c r="I3838" s="228"/>
    </row>
    <row r="3839">
      <c r="A3839" s="228"/>
      <c r="B3839" s="229"/>
      <c r="C3839" s="228"/>
      <c r="D3839" s="228"/>
      <c r="E3839" s="226"/>
      <c r="F3839" s="228"/>
      <c r="G3839" s="228"/>
      <c r="H3839" s="228"/>
      <c r="I3839" s="228"/>
    </row>
    <row r="3840">
      <c r="A3840" s="228"/>
      <c r="B3840" s="229"/>
      <c r="C3840" s="228"/>
      <c r="D3840" s="228"/>
      <c r="E3840" s="226"/>
      <c r="F3840" s="228"/>
      <c r="G3840" s="228"/>
      <c r="H3840" s="228"/>
      <c r="I3840" s="228"/>
    </row>
    <row r="3841">
      <c r="A3841" s="228"/>
      <c r="B3841" s="229"/>
      <c r="C3841" s="228"/>
      <c r="D3841" s="228"/>
      <c r="E3841" s="226"/>
      <c r="F3841" s="228"/>
      <c r="G3841" s="228"/>
      <c r="H3841" s="228"/>
      <c r="I3841" s="228"/>
    </row>
    <row r="3842">
      <c r="A3842" s="228"/>
      <c r="B3842" s="229"/>
      <c r="C3842" s="228"/>
      <c r="D3842" s="228"/>
      <c r="E3842" s="226"/>
      <c r="F3842" s="228"/>
      <c r="G3842" s="228"/>
      <c r="H3842" s="228"/>
      <c r="I3842" s="228"/>
    </row>
    <row r="3843">
      <c r="A3843" s="228"/>
      <c r="B3843" s="229"/>
      <c r="C3843" s="228"/>
      <c r="D3843" s="228"/>
      <c r="E3843" s="226"/>
      <c r="F3843" s="228"/>
      <c r="G3843" s="228"/>
      <c r="H3843" s="228"/>
      <c r="I3843" s="228"/>
    </row>
    <row r="3844">
      <c r="A3844" s="228"/>
      <c r="B3844" s="229"/>
      <c r="C3844" s="228"/>
      <c r="D3844" s="228"/>
      <c r="E3844" s="226"/>
      <c r="F3844" s="228"/>
      <c r="G3844" s="228"/>
      <c r="H3844" s="228"/>
      <c r="I3844" s="228"/>
    </row>
    <row r="3845">
      <c r="A3845" s="228"/>
      <c r="B3845" s="229"/>
      <c r="C3845" s="228"/>
      <c r="D3845" s="228"/>
      <c r="E3845" s="226"/>
      <c r="F3845" s="228"/>
      <c r="G3845" s="228"/>
      <c r="H3845" s="228"/>
      <c r="I3845" s="228"/>
    </row>
    <row r="3846">
      <c r="A3846" s="228"/>
      <c r="B3846" s="229"/>
      <c r="C3846" s="228"/>
      <c r="D3846" s="228"/>
      <c r="E3846" s="226"/>
      <c r="F3846" s="228"/>
      <c r="G3846" s="228"/>
      <c r="H3846" s="228"/>
      <c r="I3846" s="228"/>
    </row>
    <row r="3847">
      <c r="A3847" s="228"/>
      <c r="B3847" s="229"/>
      <c r="C3847" s="228"/>
      <c r="D3847" s="228"/>
      <c r="E3847" s="226"/>
      <c r="F3847" s="228"/>
      <c r="G3847" s="228"/>
      <c r="H3847" s="228"/>
      <c r="I3847" s="228"/>
    </row>
    <row r="3848">
      <c r="A3848" s="228"/>
      <c r="B3848" s="229"/>
      <c r="C3848" s="228"/>
      <c r="D3848" s="228"/>
      <c r="E3848" s="226"/>
      <c r="F3848" s="228"/>
      <c r="G3848" s="228"/>
      <c r="H3848" s="228"/>
      <c r="I3848" s="228"/>
    </row>
    <row r="3849">
      <c r="A3849" s="228"/>
      <c r="B3849" s="229"/>
      <c r="C3849" s="228"/>
      <c r="D3849" s="228"/>
      <c r="E3849" s="226"/>
      <c r="F3849" s="228"/>
      <c r="G3849" s="228"/>
      <c r="H3849" s="228"/>
      <c r="I3849" s="228"/>
    </row>
    <row r="3850">
      <c r="A3850" s="228"/>
      <c r="B3850" s="229"/>
      <c r="C3850" s="228"/>
      <c r="D3850" s="228"/>
      <c r="E3850" s="226"/>
      <c r="F3850" s="228"/>
      <c r="G3850" s="228"/>
      <c r="H3850" s="228"/>
      <c r="I3850" s="228"/>
    </row>
    <row r="3851">
      <c r="A3851" s="228"/>
      <c r="B3851" s="229"/>
      <c r="C3851" s="228"/>
      <c r="D3851" s="228"/>
      <c r="E3851" s="226"/>
      <c r="F3851" s="228"/>
      <c r="G3851" s="228"/>
      <c r="H3851" s="228"/>
      <c r="I3851" s="228"/>
    </row>
    <row r="3852">
      <c r="A3852" s="228"/>
      <c r="B3852" s="229"/>
      <c r="C3852" s="228"/>
      <c r="D3852" s="228"/>
      <c r="E3852" s="226"/>
      <c r="F3852" s="228"/>
      <c r="G3852" s="228"/>
      <c r="H3852" s="228"/>
      <c r="I3852" s="228"/>
    </row>
    <row r="3853">
      <c r="A3853" s="228"/>
      <c r="B3853" s="229"/>
      <c r="C3853" s="228"/>
      <c r="D3853" s="228"/>
      <c r="E3853" s="226"/>
      <c r="F3853" s="228"/>
      <c r="G3853" s="228"/>
      <c r="H3853" s="228"/>
      <c r="I3853" s="228"/>
    </row>
    <row r="3854">
      <c r="A3854" s="228"/>
      <c r="B3854" s="229"/>
      <c r="C3854" s="228"/>
      <c r="D3854" s="228"/>
      <c r="E3854" s="226"/>
      <c r="F3854" s="228"/>
      <c r="G3854" s="228"/>
      <c r="H3854" s="228"/>
      <c r="I3854" s="228"/>
    </row>
    <row r="3855">
      <c r="A3855" s="228"/>
      <c r="B3855" s="229"/>
      <c r="C3855" s="228"/>
      <c r="D3855" s="228"/>
      <c r="E3855" s="226"/>
      <c r="F3855" s="228"/>
      <c r="G3855" s="228"/>
      <c r="H3855" s="228"/>
      <c r="I3855" s="228"/>
    </row>
    <row r="3856">
      <c r="A3856" s="228"/>
      <c r="B3856" s="229"/>
      <c r="C3856" s="228"/>
      <c r="D3856" s="228"/>
      <c r="E3856" s="226"/>
      <c r="F3856" s="228"/>
      <c r="G3856" s="228"/>
      <c r="H3856" s="228"/>
      <c r="I3856" s="228"/>
    </row>
    <row r="3857">
      <c r="A3857" s="228"/>
      <c r="B3857" s="229"/>
      <c r="C3857" s="228"/>
      <c r="D3857" s="228"/>
      <c r="E3857" s="226"/>
      <c r="F3857" s="228"/>
      <c r="G3857" s="228"/>
      <c r="H3857" s="228"/>
      <c r="I3857" s="228"/>
    </row>
    <row r="3858">
      <c r="A3858" s="228"/>
      <c r="B3858" s="229"/>
      <c r="C3858" s="228"/>
      <c r="D3858" s="228"/>
      <c r="E3858" s="226"/>
      <c r="F3858" s="228"/>
      <c r="G3858" s="228"/>
      <c r="H3858" s="228"/>
      <c r="I3858" s="228"/>
    </row>
    <row r="3859">
      <c r="A3859" s="228"/>
      <c r="B3859" s="229"/>
      <c r="C3859" s="228"/>
      <c r="D3859" s="228"/>
      <c r="E3859" s="226"/>
      <c r="F3859" s="228"/>
      <c r="G3859" s="228"/>
      <c r="H3859" s="228"/>
      <c r="I3859" s="228"/>
    </row>
    <row r="3860">
      <c r="A3860" s="228"/>
      <c r="B3860" s="229"/>
      <c r="C3860" s="228"/>
      <c r="D3860" s="228"/>
      <c r="E3860" s="226"/>
      <c r="F3860" s="228"/>
      <c r="G3860" s="228"/>
      <c r="H3860" s="228"/>
      <c r="I3860" s="228"/>
    </row>
    <row r="3861">
      <c r="A3861" s="228"/>
      <c r="B3861" s="229"/>
      <c r="C3861" s="228"/>
      <c r="D3861" s="228"/>
      <c r="E3861" s="226"/>
      <c r="F3861" s="228"/>
      <c r="G3861" s="228"/>
      <c r="H3861" s="228"/>
      <c r="I3861" s="228"/>
    </row>
    <row r="3862">
      <c r="A3862" s="228"/>
      <c r="B3862" s="229"/>
      <c r="C3862" s="228"/>
      <c r="D3862" s="228"/>
      <c r="E3862" s="226"/>
      <c r="F3862" s="228"/>
      <c r="G3862" s="228"/>
      <c r="H3862" s="228"/>
      <c r="I3862" s="228"/>
    </row>
    <row r="3863">
      <c r="A3863" s="228"/>
      <c r="B3863" s="229"/>
      <c r="C3863" s="228"/>
      <c r="D3863" s="228"/>
      <c r="E3863" s="226"/>
      <c r="F3863" s="228"/>
      <c r="G3863" s="228"/>
      <c r="H3863" s="228"/>
      <c r="I3863" s="228"/>
    </row>
    <row r="3864">
      <c r="A3864" s="228"/>
      <c r="B3864" s="229"/>
      <c r="C3864" s="228"/>
      <c r="D3864" s="228"/>
      <c r="E3864" s="226"/>
      <c r="F3864" s="228"/>
      <c r="G3864" s="228"/>
      <c r="H3864" s="228"/>
      <c r="I3864" s="228"/>
    </row>
    <row r="3865">
      <c r="A3865" s="228"/>
      <c r="B3865" s="229"/>
      <c r="C3865" s="228"/>
      <c r="D3865" s="228"/>
      <c r="E3865" s="226"/>
      <c r="F3865" s="228"/>
      <c r="G3865" s="228"/>
      <c r="H3865" s="228"/>
      <c r="I3865" s="228"/>
    </row>
    <row r="3866">
      <c r="A3866" s="228"/>
      <c r="B3866" s="229"/>
      <c r="C3866" s="228"/>
      <c r="D3866" s="228"/>
      <c r="E3866" s="226"/>
      <c r="F3866" s="228"/>
      <c r="G3866" s="228"/>
      <c r="H3866" s="228"/>
      <c r="I3866" s="228"/>
    </row>
    <row r="3867">
      <c r="A3867" s="228"/>
      <c r="B3867" s="229"/>
      <c r="C3867" s="228"/>
      <c r="D3867" s="228"/>
      <c r="E3867" s="226"/>
      <c r="F3867" s="228"/>
      <c r="G3867" s="228"/>
      <c r="H3867" s="228"/>
      <c r="I3867" s="228"/>
    </row>
    <row r="3868">
      <c r="A3868" s="228"/>
      <c r="B3868" s="229"/>
      <c r="C3868" s="228"/>
      <c r="D3868" s="228"/>
      <c r="E3868" s="226"/>
      <c r="F3868" s="228"/>
      <c r="G3868" s="228"/>
      <c r="H3868" s="228"/>
      <c r="I3868" s="228"/>
    </row>
    <row r="3869">
      <c r="A3869" s="228"/>
      <c r="B3869" s="229"/>
      <c r="C3869" s="228"/>
      <c r="D3869" s="228"/>
      <c r="E3869" s="226"/>
      <c r="F3869" s="228"/>
      <c r="G3869" s="228"/>
      <c r="H3869" s="228"/>
      <c r="I3869" s="228"/>
    </row>
    <row r="3870">
      <c r="A3870" s="228"/>
      <c r="B3870" s="229"/>
      <c r="C3870" s="228"/>
      <c r="D3870" s="228"/>
      <c r="E3870" s="226"/>
      <c r="F3870" s="228"/>
      <c r="G3870" s="228"/>
      <c r="H3870" s="228"/>
      <c r="I3870" s="228"/>
    </row>
    <row r="3871">
      <c r="A3871" s="228"/>
      <c r="B3871" s="229"/>
      <c r="C3871" s="228"/>
      <c r="D3871" s="228"/>
      <c r="E3871" s="226"/>
      <c r="F3871" s="228"/>
      <c r="G3871" s="228"/>
      <c r="H3871" s="228"/>
      <c r="I3871" s="228"/>
    </row>
    <row r="3872">
      <c r="A3872" s="228"/>
      <c r="B3872" s="229"/>
      <c r="C3872" s="228"/>
      <c r="D3872" s="228"/>
      <c r="E3872" s="226"/>
      <c r="F3872" s="228"/>
      <c r="G3872" s="228"/>
      <c r="H3872" s="228"/>
      <c r="I3872" s="228"/>
    </row>
    <row r="3873">
      <c r="A3873" s="228"/>
      <c r="B3873" s="229"/>
      <c r="C3873" s="228"/>
      <c r="D3873" s="228"/>
      <c r="E3873" s="226"/>
      <c r="F3873" s="228"/>
      <c r="G3873" s="228"/>
      <c r="H3873" s="228"/>
      <c r="I3873" s="228"/>
    </row>
    <row r="3874">
      <c r="A3874" s="228"/>
      <c r="B3874" s="229"/>
      <c r="C3874" s="228"/>
      <c r="D3874" s="228"/>
      <c r="E3874" s="226"/>
      <c r="F3874" s="228"/>
      <c r="G3874" s="228"/>
      <c r="H3874" s="228"/>
      <c r="I3874" s="228"/>
    </row>
    <row r="3875">
      <c r="A3875" s="228"/>
      <c r="B3875" s="229"/>
      <c r="C3875" s="228"/>
      <c r="D3875" s="228"/>
      <c r="E3875" s="226"/>
      <c r="F3875" s="228"/>
      <c r="G3875" s="228"/>
      <c r="H3875" s="228"/>
      <c r="I3875" s="228"/>
    </row>
    <row r="3876">
      <c r="A3876" s="228"/>
      <c r="B3876" s="229"/>
      <c r="C3876" s="228"/>
      <c r="D3876" s="228"/>
      <c r="E3876" s="226"/>
      <c r="F3876" s="228"/>
      <c r="G3876" s="228"/>
      <c r="H3876" s="228"/>
      <c r="I3876" s="228"/>
    </row>
    <row r="3877">
      <c r="A3877" s="228"/>
      <c r="B3877" s="229"/>
      <c r="C3877" s="228"/>
      <c r="D3877" s="228"/>
      <c r="E3877" s="226"/>
      <c r="F3877" s="228"/>
      <c r="G3877" s="228"/>
      <c r="H3877" s="228"/>
      <c r="I3877" s="228"/>
    </row>
    <row r="3878">
      <c r="A3878" s="228"/>
      <c r="B3878" s="229"/>
      <c r="C3878" s="228"/>
      <c r="D3878" s="228"/>
      <c r="E3878" s="226"/>
      <c r="F3878" s="228"/>
      <c r="G3878" s="228"/>
      <c r="H3878" s="228"/>
      <c r="I3878" s="228"/>
    </row>
    <row r="3879">
      <c r="A3879" s="228"/>
      <c r="B3879" s="229"/>
      <c r="C3879" s="228"/>
      <c r="D3879" s="228"/>
      <c r="E3879" s="226"/>
      <c r="F3879" s="228"/>
      <c r="G3879" s="228"/>
      <c r="H3879" s="228"/>
      <c r="I3879" s="228"/>
    </row>
    <row r="3880">
      <c r="A3880" s="228"/>
      <c r="B3880" s="229"/>
      <c r="C3880" s="228"/>
      <c r="D3880" s="228"/>
      <c r="E3880" s="226"/>
      <c r="F3880" s="228"/>
      <c r="G3880" s="228"/>
      <c r="H3880" s="228"/>
      <c r="I3880" s="228"/>
    </row>
    <row r="3881">
      <c r="A3881" s="228"/>
      <c r="B3881" s="229"/>
      <c r="C3881" s="228"/>
      <c r="D3881" s="228"/>
      <c r="E3881" s="226"/>
      <c r="F3881" s="228"/>
      <c r="G3881" s="228"/>
      <c r="H3881" s="228"/>
      <c r="I3881" s="228"/>
    </row>
    <row r="3882">
      <c r="A3882" s="228"/>
      <c r="B3882" s="229"/>
      <c r="C3882" s="228"/>
      <c r="D3882" s="228"/>
      <c r="E3882" s="226"/>
      <c r="F3882" s="228"/>
      <c r="G3882" s="228"/>
      <c r="H3882" s="228"/>
      <c r="I3882" s="228"/>
    </row>
    <row r="3883">
      <c r="A3883" s="228"/>
      <c r="B3883" s="229"/>
      <c r="C3883" s="228"/>
      <c r="D3883" s="228"/>
      <c r="E3883" s="226"/>
      <c r="F3883" s="228"/>
      <c r="G3883" s="228"/>
      <c r="H3883" s="228"/>
      <c r="I3883" s="228"/>
    </row>
    <row r="3884">
      <c r="A3884" s="228"/>
      <c r="B3884" s="229"/>
      <c r="C3884" s="228"/>
      <c r="D3884" s="228"/>
      <c r="E3884" s="226"/>
      <c r="F3884" s="228"/>
      <c r="G3884" s="228"/>
      <c r="H3884" s="228"/>
      <c r="I3884" s="228"/>
    </row>
    <row r="3885">
      <c r="A3885" s="228"/>
      <c r="B3885" s="229"/>
      <c r="C3885" s="228"/>
      <c r="D3885" s="228"/>
      <c r="E3885" s="226"/>
      <c r="F3885" s="228"/>
      <c r="G3885" s="228"/>
      <c r="H3885" s="228"/>
      <c r="I3885" s="228"/>
    </row>
    <row r="3886">
      <c r="A3886" s="228"/>
      <c r="B3886" s="229"/>
      <c r="C3886" s="228"/>
      <c r="D3886" s="228"/>
      <c r="E3886" s="226"/>
      <c r="F3886" s="228"/>
      <c r="G3886" s="228"/>
      <c r="H3886" s="228"/>
      <c r="I3886" s="228"/>
    </row>
    <row r="3887">
      <c r="A3887" s="228"/>
      <c r="B3887" s="229"/>
      <c r="C3887" s="228"/>
      <c r="D3887" s="228"/>
      <c r="E3887" s="226"/>
      <c r="F3887" s="228"/>
      <c r="G3887" s="228"/>
      <c r="H3887" s="228"/>
      <c r="I3887" s="228"/>
    </row>
    <row r="3888">
      <c r="A3888" s="228"/>
      <c r="B3888" s="229"/>
      <c r="C3888" s="228"/>
      <c r="D3888" s="228"/>
      <c r="E3888" s="226"/>
      <c r="F3888" s="228"/>
      <c r="G3888" s="228"/>
      <c r="H3888" s="228"/>
      <c r="I3888" s="228"/>
    </row>
    <row r="3889">
      <c r="A3889" s="228"/>
      <c r="B3889" s="229"/>
      <c r="C3889" s="228"/>
      <c r="D3889" s="228"/>
      <c r="E3889" s="226"/>
      <c r="F3889" s="228"/>
      <c r="G3889" s="228"/>
      <c r="H3889" s="228"/>
      <c r="I3889" s="228"/>
    </row>
    <row r="3890">
      <c r="A3890" s="228"/>
      <c r="B3890" s="229"/>
      <c r="C3890" s="228"/>
      <c r="D3890" s="228"/>
      <c r="E3890" s="226"/>
      <c r="F3890" s="228"/>
      <c r="G3890" s="228"/>
      <c r="H3890" s="228"/>
      <c r="I3890" s="228"/>
    </row>
    <row r="3891">
      <c r="A3891" s="228"/>
      <c r="B3891" s="229"/>
      <c r="C3891" s="228"/>
      <c r="D3891" s="228"/>
      <c r="E3891" s="226"/>
      <c r="F3891" s="228"/>
      <c r="G3891" s="228"/>
      <c r="H3891" s="228"/>
      <c r="I3891" s="228"/>
    </row>
    <row r="3892">
      <c r="A3892" s="228"/>
      <c r="B3892" s="229"/>
      <c r="C3892" s="228"/>
      <c r="D3892" s="228"/>
      <c r="E3892" s="226"/>
      <c r="F3892" s="228"/>
      <c r="G3892" s="228"/>
      <c r="H3892" s="228"/>
      <c r="I3892" s="228"/>
    </row>
    <row r="3893">
      <c r="A3893" s="228"/>
      <c r="B3893" s="229"/>
      <c r="C3893" s="228"/>
      <c r="D3893" s="228"/>
      <c r="E3893" s="226"/>
      <c r="F3893" s="228"/>
      <c r="G3893" s="228"/>
      <c r="H3893" s="228"/>
      <c r="I3893" s="228"/>
    </row>
    <row r="3894">
      <c r="A3894" s="228"/>
      <c r="B3894" s="229"/>
      <c r="C3894" s="228"/>
      <c r="D3894" s="228"/>
      <c r="E3894" s="226"/>
      <c r="F3894" s="228"/>
      <c r="G3894" s="228"/>
      <c r="H3894" s="228"/>
      <c r="I3894" s="228"/>
    </row>
    <row r="3895">
      <c r="A3895" s="228"/>
      <c r="B3895" s="229"/>
      <c r="C3895" s="228"/>
      <c r="D3895" s="228"/>
      <c r="E3895" s="226"/>
      <c r="F3895" s="228"/>
      <c r="G3895" s="228"/>
      <c r="H3895" s="228"/>
      <c r="I3895" s="228"/>
    </row>
    <row r="3896">
      <c r="A3896" s="228"/>
      <c r="B3896" s="229"/>
      <c r="C3896" s="228"/>
      <c r="D3896" s="228"/>
      <c r="E3896" s="226"/>
      <c r="F3896" s="228"/>
      <c r="G3896" s="228"/>
      <c r="H3896" s="228"/>
      <c r="I3896" s="228"/>
    </row>
    <row r="3897">
      <c r="A3897" s="228"/>
      <c r="B3897" s="229"/>
      <c r="C3897" s="228"/>
      <c r="D3897" s="228"/>
      <c r="E3897" s="226"/>
      <c r="F3897" s="228"/>
      <c r="G3897" s="228"/>
      <c r="H3897" s="228"/>
      <c r="I3897" s="228"/>
    </row>
    <row r="3898">
      <c r="A3898" s="228"/>
      <c r="B3898" s="229"/>
      <c r="C3898" s="228"/>
      <c r="D3898" s="228"/>
      <c r="E3898" s="226"/>
      <c r="F3898" s="228"/>
      <c r="G3898" s="228"/>
      <c r="H3898" s="228"/>
      <c r="I3898" s="228"/>
    </row>
    <row r="3899">
      <c r="A3899" s="228"/>
      <c r="B3899" s="229"/>
      <c r="C3899" s="228"/>
      <c r="D3899" s="228"/>
      <c r="E3899" s="226"/>
      <c r="F3899" s="228"/>
      <c r="G3899" s="228"/>
      <c r="H3899" s="228"/>
      <c r="I3899" s="228"/>
    </row>
    <row r="3900">
      <c r="A3900" s="228"/>
      <c r="B3900" s="229"/>
      <c r="C3900" s="228"/>
      <c r="D3900" s="228"/>
      <c r="E3900" s="226"/>
      <c r="F3900" s="228"/>
      <c r="G3900" s="228"/>
      <c r="H3900" s="228"/>
      <c r="I3900" s="228"/>
    </row>
    <row r="3901">
      <c r="A3901" s="228"/>
      <c r="B3901" s="229"/>
      <c r="C3901" s="228"/>
      <c r="D3901" s="228"/>
      <c r="E3901" s="226"/>
      <c r="F3901" s="228"/>
      <c r="G3901" s="228"/>
      <c r="H3901" s="228"/>
      <c r="I3901" s="228"/>
    </row>
    <row r="3902">
      <c r="A3902" s="228"/>
      <c r="B3902" s="229"/>
      <c r="C3902" s="228"/>
      <c r="D3902" s="228"/>
      <c r="E3902" s="226"/>
      <c r="F3902" s="228"/>
      <c r="G3902" s="228"/>
      <c r="H3902" s="228"/>
      <c r="I3902" s="228"/>
    </row>
    <row r="3903">
      <c r="A3903" s="228"/>
      <c r="B3903" s="229"/>
      <c r="C3903" s="228"/>
      <c r="D3903" s="228"/>
      <c r="E3903" s="226"/>
      <c r="F3903" s="228"/>
      <c r="G3903" s="228"/>
      <c r="H3903" s="228"/>
      <c r="I3903" s="228"/>
    </row>
    <row r="3904">
      <c r="A3904" s="228"/>
      <c r="B3904" s="229"/>
      <c r="C3904" s="228"/>
      <c r="D3904" s="228"/>
      <c r="E3904" s="226"/>
      <c r="F3904" s="228"/>
      <c r="G3904" s="228"/>
      <c r="H3904" s="228"/>
      <c r="I3904" s="228"/>
    </row>
    <row r="3905">
      <c r="A3905" s="228"/>
      <c r="B3905" s="229"/>
      <c r="C3905" s="228"/>
      <c r="D3905" s="228"/>
      <c r="E3905" s="226"/>
      <c r="F3905" s="228"/>
      <c r="G3905" s="228"/>
      <c r="H3905" s="228"/>
      <c r="I3905" s="228"/>
    </row>
    <row r="3906">
      <c r="A3906" s="228"/>
      <c r="B3906" s="229"/>
      <c r="C3906" s="228"/>
      <c r="D3906" s="228"/>
      <c r="E3906" s="226"/>
      <c r="F3906" s="228"/>
      <c r="G3906" s="228"/>
      <c r="H3906" s="228"/>
      <c r="I3906" s="228"/>
    </row>
    <row r="3907">
      <c r="A3907" s="228"/>
      <c r="B3907" s="229"/>
      <c r="C3907" s="228"/>
      <c r="D3907" s="228"/>
      <c r="E3907" s="226"/>
      <c r="F3907" s="228"/>
      <c r="G3907" s="228"/>
      <c r="H3907" s="228"/>
      <c r="I3907" s="228"/>
    </row>
    <row r="3908">
      <c r="A3908" s="228"/>
      <c r="B3908" s="229"/>
      <c r="C3908" s="228"/>
      <c r="D3908" s="228"/>
      <c r="E3908" s="226"/>
      <c r="F3908" s="228"/>
      <c r="G3908" s="228"/>
      <c r="H3908" s="228"/>
      <c r="I3908" s="228"/>
    </row>
    <row r="3909">
      <c r="A3909" s="228"/>
      <c r="B3909" s="229"/>
      <c r="C3909" s="228"/>
      <c r="D3909" s="228"/>
      <c r="E3909" s="226"/>
      <c r="F3909" s="228"/>
      <c r="G3909" s="228"/>
      <c r="H3909" s="228"/>
      <c r="I3909" s="228"/>
    </row>
    <row r="3910">
      <c r="A3910" s="228"/>
      <c r="B3910" s="229"/>
      <c r="C3910" s="228"/>
      <c r="D3910" s="228"/>
      <c r="E3910" s="226"/>
      <c r="F3910" s="228"/>
      <c r="G3910" s="228"/>
      <c r="H3910" s="228"/>
      <c r="I3910" s="228"/>
    </row>
    <row r="3911">
      <c r="A3911" s="228"/>
      <c r="B3911" s="229"/>
      <c r="C3911" s="228"/>
      <c r="D3911" s="228"/>
      <c r="E3911" s="226"/>
      <c r="F3911" s="228"/>
      <c r="G3911" s="228"/>
      <c r="H3911" s="228"/>
      <c r="I3911" s="228"/>
    </row>
    <row r="3912">
      <c r="A3912" s="228"/>
      <c r="B3912" s="229"/>
      <c r="C3912" s="228"/>
      <c r="D3912" s="228"/>
      <c r="E3912" s="226"/>
      <c r="F3912" s="228"/>
      <c r="G3912" s="228"/>
      <c r="H3912" s="228"/>
      <c r="I3912" s="228"/>
    </row>
    <row r="3913">
      <c r="A3913" s="228"/>
      <c r="B3913" s="229"/>
      <c r="C3913" s="228"/>
      <c r="D3913" s="228"/>
      <c r="E3913" s="226"/>
      <c r="F3913" s="228"/>
      <c r="G3913" s="228"/>
      <c r="H3913" s="228"/>
      <c r="I3913" s="228"/>
    </row>
    <row r="3914">
      <c r="A3914" s="228"/>
      <c r="B3914" s="229"/>
      <c r="C3914" s="228"/>
      <c r="D3914" s="228"/>
      <c r="E3914" s="226"/>
      <c r="F3914" s="228"/>
      <c r="G3914" s="228"/>
      <c r="H3914" s="228"/>
      <c r="I3914" s="228"/>
    </row>
    <row r="3915">
      <c r="A3915" s="228"/>
      <c r="B3915" s="229"/>
      <c r="C3915" s="228"/>
      <c r="D3915" s="228"/>
      <c r="E3915" s="226"/>
      <c r="F3915" s="228"/>
      <c r="G3915" s="228"/>
      <c r="H3915" s="228"/>
      <c r="I3915" s="228"/>
    </row>
    <row r="3916">
      <c r="A3916" s="228"/>
      <c r="B3916" s="229"/>
      <c r="C3916" s="228"/>
      <c r="D3916" s="228"/>
      <c r="E3916" s="226"/>
      <c r="F3916" s="228"/>
      <c r="G3916" s="228"/>
      <c r="H3916" s="228"/>
      <c r="I3916" s="228"/>
    </row>
    <row r="3917">
      <c r="A3917" s="228"/>
      <c r="B3917" s="229"/>
      <c r="C3917" s="228"/>
      <c r="D3917" s="228"/>
      <c r="E3917" s="226"/>
      <c r="F3917" s="228"/>
      <c r="G3917" s="228"/>
      <c r="H3917" s="228"/>
      <c r="I3917" s="228"/>
    </row>
    <row r="3918">
      <c r="A3918" s="228"/>
      <c r="B3918" s="229"/>
      <c r="C3918" s="228"/>
      <c r="D3918" s="228"/>
      <c r="E3918" s="226"/>
      <c r="F3918" s="228"/>
      <c r="G3918" s="228"/>
      <c r="H3918" s="228"/>
      <c r="I3918" s="228"/>
    </row>
    <row r="3919">
      <c r="A3919" s="228"/>
      <c r="B3919" s="229"/>
      <c r="C3919" s="228"/>
      <c r="D3919" s="228"/>
      <c r="E3919" s="226"/>
      <c r="F3919" s="228"/>
      <c r="G3919" s="228"/>
      <c r="H3919" s="228"/>
      <c r="I3919" s="228"/>
    </row>
    <row r="3920">
      <c r="A3920" s="228"/>
      <c r="B3920" s="229"/>
      <c r="C3920" s="228"/>
      <c r="D3920" s="228"/>
      <c r="E3920" s="226"/>
      <c r="F3920" s="228"/>
      <c r="G3920" s="228"/>
      <c r="H3920" s="228"/>
      <c r="I3920" s="228"/>
    </row>
    <row r="3921">
      <c r="A3921" s="228"/>
      <c r="B3921" s="229"/>
      <c r="C3921" s="228"/>
      <c r="D3921" s="228"/>
      <c r="E3921" s="226"/>
      <c r="F3921" s="228"/>
      <c r="G3921" s="228"/>
      <c r="H3921" s="228"/>
      <c r="I3921" s="228"/>
    </row>
    <row r="3922">
      <c r="A3922" s="228"/>
      <c r="B3922" s="229"/>
      <c r="C3922" s="228"/>
      <c r="D3922" s="228"/>
      <c r="E3922" s="226"/>
      <c r="F3922" s="228"/>
      <c r="G3922" s="228"/>
      <c r="H3922" s="228"/>
      <c r="I3922" s="228"/>
    </row>
    <row r="3923">
      <c r="A3923" s="228"/>
      <c r="B3923" s="229"/>
      <c r="C3923" s="228"/>
      <c r="D3923" s="228"/>
      <c r="E3923" s="226"/>
      <c r="F3923" s="228"/>
      <c r="G3923" s="228"/>
      <c r="H3923" s="228"/>
      <c r="I3923" s="228"/>
    </row>
    <row r="3924">
      <c r="A3924" s="228"/>
      <c r="B3924" s="229"/>
      <c r="C3924" s="228"/>
      <c r="D3924" s="228"/>
      <c r="E3924" s="226"/>
      <c r="F3924" s="228"/>
      <c r="G3924" s="228"/>
      <c r="H3924" s="228"/>
      <c r="I3924" s="228"/>
    </row>
    <row r="3925">
      <c r="A3925" s="228"/>
      <c r="B3925" s="229"/>
      <c r="C3925" s="228"/>
      <c r="D3925" s="228"/>
      <c r="E3925" s="226"/>
      <c r="F3925" s="228"/>
      <c r="G3925" s="228"/>
      <c r="H3925" s="228"/>
      <c r="I3925" s="228"/>
    </row>
    <row r="3926">
      <c r="A3926" s="228"/>
      <c r="B3926" s="229"/>
      <c r="C3926" s="228"/>
      <c r="D3926" s="228"/>
      <c r="E3926" s="226"/>
      <c r="F3926" s="228"/>
      <c r="G3926" s="228"/>
      <c r="H3926" s="228"/>
      <c r="I3926" s="228"/>
    </row>
    <row r="3927">
      <c r="A3927" s="228"/>
      <c r="B3927" s="229"/>
      <c r="C3927" s="228"/>
      <c r="D3927" s="228"/>
      <c r="E3927" s="226"/>
      <c r="F3927" s="228"/>
      <c r="G3927" s="228"/>
      <c r="H3927" s="228"/>
      <c r="I3927" s="228"/>
    </row>
    <row r="3928">
      <c r="A3928" s="228"/>
      <c r="B3928" s="229"/>
      <c r="C3928" s="228"/>
      <c r="D3928" s="228"/>
      <c r="E3928" s="226"/>
      <c r="F3928" s="228"/>
      <c r="G3928" s="228"/>
      <c r="H3928" s="228"/>
      <c r="I3928" s="228"/>
    </row>
    <row r="3929">
      <c r="A3929" s="228"/>
      <c r="B3929" s="229"/>
      <c r="C3929" s="228"/>
      <c r="D3929" s="228"/>
      <c r="E3929" s="226"/>
      <c r="F3929" s="228"/>
      <c r="G3929" s="228"/>
      <c r="H3929" s="228"/>
      <c r="I3929" s="228"/>
    </row>
    <row r="3930">
      <c r="A3930" s="228"/>
      <c r="B3930" s="229"/>
      <c r="C3930" s="228"/>
      <c r="D3930" s="228"/>
      <c r="E3930" s="226"/>
      <c r="F3930" s="228"/>
      <c r="G3930" s="228"/>
      <c r="H3930" s="228"/>
      <c r="I3930" s="228"/>
    </row>
    <row r="3931">
      <c r="A3931" s="228"/>
      <c r="B3931" s="229"/>
      <c r="C3931" s="228"/>
      <c r="D3931" s="228"/>
      <c r="E3931" s="226"/>
      <c r="F3931" s="228"/>
      <c r="G3931" s="228"/>
      <c r="H3931" s="228"/>
      <c r="I3931" s="228"/>
    </row>
    <row r="3932">
      <c r="A3932" s="228"/>
      <c r="B3932" s="229"/>
      <c r="C3932" s="228"/>
      <c r="D3932" s="228"/>
      <c r="E3932" s="226"/>
      <c r="F3932" s="228"/>
      <c r="G3932" s="228"/>
      <c r="H3932" s="228"/>
      <c r="I3932" s="228"/>
    </row>
    <row r="3933">
      <c r="A3933" s="228"/>
      <c r="B3933" s="229"/>
      <c r="C3933" s="228"/>
      <c r="D3933" s="228"/>
      <c r="E3933" s="226"/>
      <c r="F3933" s="228"/>
      <c r="G3933" s="228"/>
      <c r="H3933" s="228"/>
      <c r="I3933" s="228"/>
    </row>
    <row r="3934">
      <c r="A3934" s="228"/>
      <c r="B3934" s="229"/>
      <c r="C3934" s="228"/>
      <c r="D3934" s="228"/>
      <c r="E3934" s="226"/>
      <c r="F3934" s="228"/>
      <c r="G3934" s="228"/>
      <c r="H3934" s="228"/>
      <c r="I3934" s="228"/>
    </row>
    <row r="3935">
      <c r="A3935" s="228"/>
      <c r="B3935" s="229"/>
      <c r="C3935" s="228"/>
      <c r="D3935" s="228"/>
      <c r="E3935" s="226"/>
      <c r="F3935" s="228"/>
      <c r="G3935" s="228"/>
      <c r="H3935" s="228"/>
      <c r="I3935" s="228"/>
    </row>
    <row r="3936">
      <c r="A3936" s="228"/>
      <c r="B3936" s="229"/>
      <c r="C3936" s="228"/>
      <c r="D3936" s="228"/>
      <c r="E3936" s="226"/>
      <c r="F3936" s="228"/>
      <c r="G3936" s="228"/>
      <c r="H3936" s="228"/>
      <c r="I3936" s="228"/>
    </row>
    <row r="3937">
      <c r="A3937" s="228"/>
      <c r="B3937" s="229"/>
      <c r="C3937" s="228"/>
      <c r="D3937" s="228"/>
      <c r="E3937" s="226"/>
      <c r="F3937" s="228"/>
      <c r="G3937" s="228"/>
      <c r="H3937" s="228"/>
      <c r="I3937" s="228"/>
    </row>
    <row r="3938">
      <c r="A3938" s="228"/>
      <c r="B3938" s="229"/>
      <c r="C3938" s="228"/>
      <c r="D3938" s="228"/>
      <c r="E3938" s="226"/>
      <c r="F3938" s="228"/>
      <c r="G3938" s="228"/>
      <c r="H3938" s="228"/>
      <c r="I3938" s="228"/>
    </row>
    <row r="3939">
      <c r="A3939" s="228"/>
      <c r="B3939" s="229"/>
      <c r="C3939" s="228"/>
      <c r="D3939" s="228"/>
      <c r="E3939" s="226"/>
      <c r="F3939" s="228"/>
      <c r="G3939" s="228"/>
      <c r="H3939" s="228"/>
      <c r="I3939" s="228"/>
    </row>
    <row r="3940">
      <c r="A3940" s="228"/>
      <c r="B3940" s="229"/>
      <c r="C3940" s="228"/>
      <c r="D3940" s="228"/>
      <c r="E3940" s="226"/>
      <c r="F3940" s="228"/>
      <c r="G3940" s="228"/>
      <c r="H3940" s="228"/>
      <c r="I3940" s="228"/>
    </row>
    <row r="3941">
      <c r="A3941" s="228"/>
      <c r="B3941" s="229"/>
      <c r="C3941" s="228"/>
      <c r="D3941" s="228"/>
      <c r="E3941" s="226"/>
      <c r="F3941" s="228"/>
      <c r="G3941" s="228"/>
      <c r="H3941" s="228"/>
      <c r="I3941" s="228"/>
    </row>
    <row r="3942">
      <c r="A3942" s="228"/>
      <c r="B3942" s="229"/>
      <c r="C3942" s="228"/>
      <c r="D3942" s="228"/>
      <c r="E3942" s="226"/>
      <c r="F3942" s="228"/>
      <c r="G3942" s="228"/>
      <c r="H3942" s="228"/>
      <c r="I3942" s="228"/>
    </row>
    <row r="3943">
      <c r="A3943" s="228"/>
      <c r="B3943" s="229"/>
      <c r="C3943" s="228"/>
      <c r="D3943" s="228"/>
      <c r="E3943" s="226"/>
      <c r="F3943" s="228"/>
      <c r="G3943" s="228"/>
      <c r="H3943" s="228"/>
      <c r="I3943" s="228"/>
    </row>
    <row r="3944">
      <c r="A3944" s="228"/>
      <c r="B3944" s="229"/>
      <c r="C3944" s="228"/>
      <c r="D3944" s="228"/>
      <c r="E3944" s="226"/>
      <c r="F3944" s="228"/>
      <c r="G3944" s="228"/>
      <c r="H3944" s="228"/>
      <c r="I3944" s="228"/>
    </row>
    <row r="3945">
      <c r="A3945" s="228"/>
      <c r="B3945" s="229"/>
      <c r="C3945" s="228"/>
      <c r="D3945" s="228"/>
      <c r="E3945" s="226"/>
      <c r="F3945" s="228"/>
      <c r="G3945" s="228"/>
      <c r="H3945" s="228"/>
      <c r="I3945" s="228"/>
    </row>
    <row r="3946">
      <c r="A3946" s="228"/>
      <c r="B3946" s="229"/>
      <c r="C3946" s="228"/>
      <c r="D3946" s="228"/>
      <c r="E3946" s="226"/>
      <c r="F3946" s="228"/>
      <c r="G3946" s="228"/>
      <c r="H3946" s="228"/>
      <c r="I3946" s="228"/>
    </row>
    <row r="3947">
      <c r="A3947" s="228"/>
      <c r="B3947" s="229"/>
      <c r="C3947" s="228"/>
      <c r="D3947" s="228"/>
      <c r="E3947" s="226"/>
      <c r="F3947" s="228"/>
      <c r="G3947" s="228"/>
      <c r="H3947" s="228"/>
      <c r="I3947" s="228"/>
    </row>
    <row r="3948">
      <c r="A3948" s="228"/>
      <c r="B3948" s="229"/>
      <c r="C3948" s="228"/>
      <c r="D3948" s="228"/>
      <c r="E3948" s="226"/>
      <c r="F3948" s="228"/>
      <c r="G3948" s="228"/>
      <c r="H3948" s="228"/>
      <c r="I3948" s="228"/>
    </row>
    <row r="3949">
      <c r="A3949" s="228"/>
      <c r="B3949" s="229"/>
      <c r="C3949" s="228"/>
      <c r="D3949" s="228"/>
      <c r="E3949" s="226"/>
      <c r="F3949" s="228"/>
      <c r="G3949" s="228"/>
      <c r="H3949" s="228"/>
      <c r="I3949" s="228"/>
    </row>
    <row r="3950">
      <c r="A3950" s="228"/>
      <c r="B3950" s="229"/>
      <c r="C3950" s="228"/>
      <c r="D3950" s="228"/>
      <c r="E3950" s="226"/>
      <c r="F3950" s="228"/>
      <c r="G3950" s="228"/>
      <c r="H3950" s="228"/>
      <c r="I3950" s="228"/>
    </row>
    <row r="3951">
      <c r="A3951" s="228"/>
      <c r="B3951" s="229"/>
      <c r="C3951" s="228"/>
      <c r="D3951" s="228"/>
      <c r="E3951" s="226"/>
      <c r="F3951" s="228"/>
      <c r="G3951" s="228"/>
      <c r="H3951" s="228"/>
      <c r="I3951" s="228"/>
    </row>
    <row r="3952">
      <c r="A3952" s="228"/>
      <c r="B3952" s="229"/>
      <c r="C3952" s="228"/>
      <c r="D3952" s="228"/>
      <c r="E3952" s="226"/>
      <c r="F3952" s="228"/>
      <c r="G3952" s="228"/>
      <c r="H3952" s="228"/>
      <c r="I3952" s="228"/>
    </row>
    <row r="3953">
      <c r="A3953" s="228"/>
      <c r="B3953" s="229"/>
      <c r="C3953" s="228"/>
      <c r="D3953" s="228"/>
      <c r="E3953" s="226"/>
      <c r="F3953" s="228"/>
      <c r="G3953" s="228"/>
      <c r="H3953" s="228"/>
      <c r="I3953" s="228"/>
    </row>
    <row r="3954">
      <c r="A3954" s="228"/>
      <c r="B3954" s="229"/>
      <c r="C3954" s="228"/>
      <c r="D3954" s="228"/>
      <c r="E3954" s="226"/>
      <c r="F3954" s="228"/>
      <c r="G3954" s="228"/>
      <c r="H3954" s="228"/>
      <c r="I3954" s="228"/>
    </row>
    <row r="3955">
      <c r="A3955" s="228"/>
      <c r="B3955" s="229"/>
      <c r="C3955" s="228"/>
      <c r="D3955" s="228"/>
      <c r="E3955" s="226"/>
      <c r="F3955" s="228"/>
      <c r="G3955" s="228"/>
      <c r="H3955" s="228"/>
      <c r="I3955" s="228"/>
    </row>
    <row r="3956">
      <c r="A3956" s="228"/>
      <c r="B3956" s="229"/>
      <c r="C3956" s="228"/>
      <c r="D3956" s="228"/>
      <c r="E3956" s="226"/>
      <c r="F3956" s="228"/>
      <c r="G3956" s="228"/>
      <c r="H3956" s="228"/>
      <c r="I3956" s="228"/>
    </row>
    <row r="3957">
      <c r="A3957" s="228"/>
      <c r="B3957" s="229"/>
      <c r="C3957" s="228"/>
      <c r="D3957" s="228"/>
      <c r="E3957" s="226"/>
      <c r="F3957" s="228"/>
      <c r="G3957" s="228"/>
      <c r="H3957" s="228"/>
      <c r="I3957" s="228"/>
    </row>
    <row r="3958">
      <c r="A3958" s="228"/>
      <c r="B3958" s="229"/>
      <c r="C3958" s="228"/>
      <c r="D3958" s="228"/>
      <c r="E3958" s="226"/>
      <c r="F3958" s="228"/>
      <c r="G3958" s="228"/>
      <c r="H3958" s="228"/>
      <c r="I3958" s="228"/>
    </row>
    <row r="3959">
      <c r="A3959" s="228"/>
      <c r="B3959" s="229"/>
      <c r="C3959" s="228"/>
      <c r="D3959" s="228"/>
      <c r="E3959" s="226"/>
      <c r="F3959" s="228"/>
      <c r="G3959" s="228"/>
      <c r="H3959" s="228"/>
      <c r="I3959" s="228"/>
    </row>
    <row r="3960">
      <c r="A3960" s="228"/>
      <c r="B3960" s="229"/>
      <c r="C3960" s="228"/>
      <c r="D3960" s="228"/>
      <c r="E3960" s="226"/>
      <c r="F3960" s="228"/>
      <c r="G3960" s="228"/>
      <c r="H3960" s="228"/>
      <c r="I3960" s="228"/>
    </row>
    <row r="3961">
      <c r="A3961" s="228"/>
      <c r="B3961" s="229"/>
      <c r="C3961" s="228"/>
      <c r="D3961" s="228"/>
      <c r="E3961" s="226"/>
      <c r="F3961" s="228"/>
      <c r="G3961" s="228"/>
      <c r="H3961" s="228"/>
      <c r="I3961" s="228"/>
    </row>
    <row r="3962">
      <c r="A3962" s="228"/>
      <c r="B3962" s="229"/>
      <c r="C3962" s="228"/>
      <c r="D3962" s="228"/>
      <c r="E3962" s="226"/>
      <c r="F3962" s="228"/>
      <c r="G3962" s="228"/>
      <c r="H3962" s="228"/>
      <c r="I3962" s="228"/>
    </row>
    <row r="3963">
      <c r="A3963" s="228"/>
      <c r="B3963" s="229"/>
      <c r="C3963" s="228"/>
      <c r="D3963" s="228"/>
      <c r="E3963" s="226"/>
      <c r="F3963" s="228"/>
      <c r="G3963" s="228"/>
      <c r="H3963" s="228"/>
      <c r="I3963" s="228"/>
    </row>
    <row r="3964">
      <c r="A3964" s="228"/>
      <c r="B3964" s="229"/>
      <c r="C3964" s="228"/>
      <c r="D3964" s="228"/>
      <c r="E3964" s="226"/>
      <c r="F3964" s="228"/>
      <c r="G3964" s="228"/>
      <c r="H3964" s="228"/>
      <c r="I3964" s="228"/>
    </row>
    <row r="3965">
      <c r="A3965" s="228"/>
      <c r="B3965" s="229"/>
      <c r="C3965" s="228"/>
      <c r="D3965" s="228"/>
      <c r="E3965" s="226"/>
      <c r="F3965" s="228"/>
      <c r="G3965" s="228"/>
      <c r="H3965" s="228"/>
      <c r="I3965" s="228"/>
    </row>
    <row r="3966">
      <c r="A3966" s="228"/>
      <c r="B3966" s="229"/>
      <c r="C3966" s="228"/>
      <c r="D3966" s="228"/>
      <c r="E3966" s="226"/>
      <c r="F3966" s="228"/>
      <c r="G3966" s="228"/>
      <c r="H3966" s="228"/>
      <c r="I3966" s="228"/>
    </row>
    <row r="3967">
      <c r="A3967" s="228"/>
      <c r="B3967" s="229"/>
      <c r="C3967" s="228"/>
      <c r="D3967" s="228"/>
      <c r="E3967" s="226"/>
      <c r="F3967" s="228"/>
      <c r="G3967" s="228"/>
      <c r="H3967" s="228"/>
      <c r="I3967" s="228"/>
    </row>
    <row r="3968">
      <c r="A3968" s="228"/>
      <c r="B3968" s="229"/>
      <c r="C3968" s="228"/>
      <c r="D3968" s="228"/>
      <c r="E3968" s="226"/>
      <c r="F3968" s="228"/>
      <c r="G3968" s="228"/>
      <c r="H3968" s="228"/>
      <c r="I3968" s="228"/>
    </row>
    <row r="3969">
      <c r="A3969" s="228"/>
      <c r="B3969" s="229"/>
      <c r="C3969" s="228"/>
      <c r="D3969" s="228"/>
      <c r="E3969" s="226"/>
      <c r="F3969" s="228"/>
      <c r="G3969" s="228"/>
      <c r="H3969" s="228"/>
      <c r="I3969" s="228"/>
    </row>
    <row r="3970">
      <c r="A3970" s="228"/>
      <c r="B3970" s="229"/>
      <c r="C3970" s="228"/>
      <c r="D3970" s="228"/>
      <c r="E3970" s="226"/>
      <c r="F3970" s="228"/>
      <c r="G3970" s="228"/>
      <c r="H3970" s="228"/>
      <c r="I3970" s="228"/>
    </row>
    <row r="3971">
      <c r="A3971" s="228"/>
      <c r="B3971" s="229"/>
      <c r="C3971" s="228"/>
      <c r="D3971" s="228"/>
      <c r="E3971" s="226"/>
      <c r="F3971" s="228"/>
      <c r="G3971" s="228"/>
      <c r="H3971" s="228"/>
      <c r="I3971" s="228"/>
    </row>
    <row r="3972">
      <c r="A3972" s="228"/>
      <c r="B3972" s="229"/>
      <c r="C3972" s="228"/>
      <c r="D3972" s="228"/>
      <c r="E3972" s="226"/>
      <c r="F3972" s="228"/>
      <c r="G3972" s="228"/>
      <c r="H3972" s="228"/>
      <c r="I3972" s="228"/>
    </row>
    <row r="3973">
      <c r="A3973" s="228"/>
      <c r="B3973" s="229"/>
      <c r="C3973" s="228"/>
      <c r="D3973" s="228"/>
      <c r="E3973" s="226"/>
      <c r="F3973" s="228"/>
      <c r="G3973" s="228"/>
      <c r="H3973" s="228"/>
      <c r="I3973" s="228"/>
    </row>
    <row r="3974">
      <c r="A3974" s="228"/>
      <c r="B3974" s="229"/>
      <c r="C3974" s="228"/>
      <c r="D3974" s="228"/>
      <c r="E3974" s="226"/>
      <c r="F3974" s="228"/>
      <c r="G3974" s="228"/>
      <c r="H3974" s="228"/>
      <c r="I3974" s="228"/>
    </row>
    <row r="3975">
      <c r="A3975" s="228"/>
      <c r="B3975" s="229"/>
      <c r="C3975" s="228"/>
      <c r="D3975" s="228"/>
      <c r="E3975" s="226"/>
      <c r="F3975" s="228"/>
      <c r="G3975" s="228"/>
      <c r="H3975" s="228"/>
      <c r="I3975" s="228"/>
    </row>
    <row r="3976">
      <c r="A3976" s="228"/>
      <c r="B3976" s="229"/>
      <c r="C3976" s="228"/>
      <c r="D3976" s="228"/>
      <c r="E3976" s="226"/>
      <c r="F3976" s="228"/>
      <c r="G3976" s="228"/>
      <c r="H3976" s="228"/>
      <c r="I3976" s="228"/>
    </row>
    <row r="3977">
      <c r="A3977" s="228"/>
      <c r="B3977" s="229"/>
      <c r="C3977" s="228"/>
      <c r="D3977" s="228"/>
      <c r="E3977" s="226"/>
      <c r="F3977" s="228"/>
      <c r="G3977" s="228"/>
      <c r="H3977" s="228"/>
      <c r="I3977" s="228"/>
    </row>
    <row r="3978">
      <c r="A3978" s="228"/>
      <c r="B3978" s="229"/>
      <c r="C3978" s="228"/>
      <c r="D3978" s="228"/>
      <c r="E3978" s="226"/>
      <c r="F3978" s="228"/>
      <c r="G3978" s="228"/>
      <c r="H3978" s="228"/>
      <c r="I3978" s="228"/>
    </row>
    <row r="3979">
      <c r="A3979" s="228"/>
      <c r="B3979" s="229"/>
      <c r="C3979" s="228"/>
      <c r="D3979" s="228"/>
      <c r="E3979" s="226"/>
      <c r="F3979" s="228"/>
      <c r="G3979" s="228"/>
      <c r="H3979" s="228"/>
      <c r="I3979" s="228"/>
    </row>
    <row r="3980">
      <c r="A3980" s="228"/>
      <c r="B3980" s="229"/>
      <c r="C3980" s="228"/>
      <c r="D3980" s="228"/>
      <c r="E3980" s="226"/>
      <c r="F3980" s="228"/>
      <c r="G3980" s="228"/>
      <c r="H3980" s="228"/>
      <c r="I3980" s="228"/>
    </row>
    <row r="3981">
      <c r="A3981" s="228"/>
      <c r="B3981" s="229"/>
      <c r="C3981" s="228"/>
      <c r="D3981" s="228"/>
      <c r="E3981" s="226"/>
      <c r="F3981" s="228"/>
      <c r="G3981" s="228"/>
      <c r="H3981" s="228"/>
      <c r="I3981" s="228"/>
    </row>
    <row r="3982">
      <c r="A3982" s="228"/>
      <c r="B3982" s="229"/>
      <c r="C3982" s="228"/>
      <c r="D3982" s="228"/>
      <c r="E3982" s="226"/>
      <c r="F3982" s="228"/>
      <c r="G3982" s="228"/>
      <c r="H3982" s="228"/>
      <c r="I3982" s="228"/>
    </row>
    <row r="3983">
      <c r="A3983" s="228"/>
      <c r="B3983" s="229"/>
      <c r="C3983" s="228"/>
      <c r="D3983" s="228"/>
      <c r="E3983" s="226"/>
      <c r="F3983" s="228"/>
      <c r="G3983" s="228"/>
      <c r="H3983" s="228"/>
      <c r="I3983" s="228"/>
    </row>
    <row r="3984">
      <c r="A3984" s="228"/>
      <c r="B3984" s="229"/>
      <c r="C3984" s="228"/>
      <c r="D3984" s="228"/>
      <c r="E3984" s="226"/>
      <c r="F3984" s="228"/>
      <c r="G3984" s="228"/>
      <c r="H3984" s="228"/>
      <c r="I3984" s="228"/>
    </row>
    <row r="3985">
      <c r="A3985" s="228"/>
      <c r="B3985" s="229"/>
      <c r="C3985" s="228"/>
      <c r="D3985" s="228"/>
      <c r="E3985" s="226"/>
      <c r="F3985" s="228"/>
      <c r="G3985" s="228"/>
      <c r="H3985" s="228"/>
      <c r="I3985" s="228"/>
    </row>
    <row r="3986">
      <c r="A3986" s="228"/>
      <c r="B3986" s="229"/>
      <c r="C3986" s="228"/>
      <c r="D3986" s="228"/>
      <c r="E3986" s="226"/>
      <c r="F3986" s="228"/>
      <c r="G3986" s="228"/>
      <c r="H3986" s="228"/>
      <c r="I3986" s="228"/>
    </row>
    <row r="3987">
      <c r="A3987" s="228"/>
      <c r="B3987" s="229"/>
      <c r="C3987" s="228"/>
      <c r="D3987" s="228"/>
      <c r="E3987" s="226"/>
      <c r="F3987" s="228"/>
      <c r="G3987" s="228"/>
      <c r="H3987" s="228"/>
      <c r="I3987" s="228"/>
    </row>
    <row r="3988">
      <c r="A3988" s="228"/>
      <c r="B3988" s="229"/>
      <c r="C3988" s="228"/>
      <c r="D3988" s="228"/>
      <c r="E3988" s="226"/>
      <c r="F3988" s="228"/>
      <c r="G3988" s="228"/>
      <c r="H3988" s="228"/>
      <c r="I3988" s="228"/>
    </row>
    <row r="3989">
      <c r="A3989" s="228"/>
      <c r="B3989" s="229"/>
      <c r="C3989" s="228"/>
      <c r="D3989" s="228"/>
      <c r="E3989" s="226"/>
      <c r="F3989" s="228"/>
      <c r="G3989" s="228"/>
      <c r="H3989" s="228"/>
      <c r="I3989" s="228"/>
    </row>
    <row r="3990">
      <c r="A3990" s="228"/>
      <c r="B3990" s="229"/>
      <c r="C3990" s="228"/>
      <c r="D3990" s="228"/>
      <c r="E3990" s="226"/>
      <c r="F3990" s="228"/>
      <c r="G3990" s="228"/>
      <c r="H3990" s="228"/>
      <c r="I3990" s="228"/>
    </row>
    <row r="3991">
      <c r="A3991" s="228"/>
      <c r="B3991" s="229"/>
      <c r="C3991" s="228"/>
      <c r="D3991" s="228"/>
      <c r="E3991" s="226"/>
      <c r="F3991" s="228"/>
      <c r="G3991" s="228"/>
      <c r="H3991" s="228"/>
      <c r="I3991" s="228"/>
    </row>
    <row r="3992">
      <c r="A3992" s="228"/>
      <c r="B3992" s="229"/>
      <c r="C3992" s="228"/>
      <c r="D3992" s="228"/>
      <c r="E3992" s="226"/>
      <c r="F3992" s="228"/>
      <c r="G3992" s="228"/>
      <c r="H3992" s="228"/>
      <c r="I3992" s="228"/>
    </row>
    <row r="3993">
      <c r="A3993" s="228"/>
      <c r="B3993" s="229"/>
      <c r="C3993" s="228"/>
      <c r="D3993" s="228"/>
      <c r="E3993" s="226"/>
      <c r="F3993" s="228"/>
      <c r="G3993" s="228"/>
      <c r="H3993" s="228"/>
      <c r="I3993" s="228"/>
    </row>
    <row r="3994">
      <c r="A3994" s="228"/>
      <c r="B3994" s="229"/>
      <c r="C3994" s="228"/>
      <c r="D3994" s="228"/>
      <c r="E3994" s="226"/>
      <c r="F3994" s="228"/>
      <c r="G3994" s="228"/>
      <c r="H3994" s="228"/>
      <c r="I3994" s="228"/>
    </row>
    <row r="3995">
      <c r="A3995" s="228"/>
      <c r="B3995" s="229"/>
      <c r="C3995" s="228"/>
      <c r="D3995" s="228"/>
      <c r="E3995" s="226"/>
      <c r="F3995" s="228"/>
      <c r="G3995" s="228"/>
      <c r="H3995" s="228"/>
      <c r="I3995" s="228"/>
    </row>
    <row r="3996">
      <c r="A3996" s="228"/>
      <c r="B3996" s="229"/>
      <c r="C3996" s="228"/>
      <c r="D3996" s="228"/>
      <c r="E3996" s="226"/>
      <c r="F3996" s="228"/>
      <c r="G3996" s="228"/>
      <c r="H3996" s="228"/>
      <c r="I3996" s="228"/>
    </row>
    <row r="3997">
      <c r="A3997" s="228"/>
      <c r="B3997" s="229"/>
      <c r="C3997" s="228"/>
      <c r="D3997" s="228"/>
      <c r="E3997" s="226"/>
      <c r="F3997" s="228"/>
      <c r="G3997" s="228"/>
      <c r="H3997" s="228"/>
      <c r="I3997" s="228"/>
    </row>
    <row r="3998">
      <c r="A3998" s="228"/>
      <c r="B3998" s="229"/>
      <c r="C3998" s="228"/>
      <c r="D3998" s="228"/>
      <c r="E3998" s="226"/>
      <c r="F3998" s="228"/>
      <c r="G3998" s="228"/>
      <c r="H3998" s="228"/>
      <c r="I3998" s="228"/>
    </row>
    <row r="3999">
      <c r="A3999" s="228"/>
      <c r="B3999" s="229"/>
      <c r="C3999" s="228"/>
      <c r="D3999" s="228"/>
      <c r="E3999" s="226"/>
      <c r="F3999" s="228"/>
      <c r="G3999" s="228"/>
      <c r="H3999" s="228"/>
      <c r="I3999" s="228"/>
    </row>
    <row r="4000">
      <c r="A4000" s="228"/>
      <c r="B4000" s="229"/>
      <c r="C4000" s="228"/>
      <c r="D4000" s="228"/>
      <c r="E4000" s="226"/>
      <c r="F4000" s="228"/>
      <c r="G4000" s="228"/>
      <c r="H4000" s="228"/>
      <c r="I4000" s="228"/>
    </row>
    <row r="4001">
      <c r="A4001" s="228"/>
      <c r="B4001" s="229"/>
      <c r="C4001" s="228"/>
      <c r="D4001" s="228"/>
      <c r="E4001" s="226"/>
      <c r="F4001" s="228"/>
      <c r="G4001" s="228"/>
      <c r="H4001" s="228"/>
      <c r="I4001" s="228"/>
    </row>
    <row r="4002">
      <c r="A4002" s="228"/>
      <c r="B4002" s="229"/>
      <c r="C4002" s="228"/>
      <c r="D4002" s="228"/>
      <c r="E4002" s="226"/>
      <c r="F4002" s="228"/>
      <c r="G4002" s="228"/>
      <c r="H4002" s="228"/>
      <c r="I4002" s="228"/>
    </row>
    <row r="4003">
      <c r="A4003" s="228"/>
      <c r="B4003" s="229"/>
      <c r="C4003" s="228"/>
      <c r="D4003" s="228"/>
      <c r="E4003" s="226"/>
      <c r="F4003" s="228"/>
      <c r="G4003" s="228"/>
      <c r="H4003" s="228"/>
      <c r="I4003" s="228"/>
    </row>
    <row r="4004">
      <c r="A4004" s="228"/>
      <c r="B4004" s="229"/>
      <c r="C4004" s="228"/>
      <c r="D4004" s="228"/>
      <c r="E4004" s="226"/>
      <c r="F4004" s="228"/>
      <c r="G4004" s="228"/>
      <c r="H4004" s="228"/>
      <c r="I4004" s="228"/>
    </row>
    <row r="4005">
      <c r="A4005" s="228"/>
      <c r="B4005" s="229"/>
      <c r="C4005" s="228"/>
      <c r="D4005" s="228"/>
      <c r="E4005" s="226"/>
      <c r="F4005" s="228"/>
      <c r="G4005" s="228"/>
      <c r="H4005" s="228"/>
      <c r="I4005" s="228"/>
    </row>
    <row r="4006">
      <c r="A4006" s="228"/>
      <c r="B4006" s="229"/>
      <c r="C4006" s="228"/>
      <c r="D4006" s="228"/>
      <c r="E4006" s="226"/>
      <c r="F4006" s="228"/>
      <c r="G4006" s="228"/>
      <c r="H4006" s="228"/>
      <c r="I4006" s="228"/>
    </row>
    <row r="4007">
      <c r="A4007" s="228"/>
      <c r="B4007" s="229"/>
      <c r="C4007" s="228"/>
      <c r="D4007" s="228"/>
      <c r="E4007" s="226"/>
      <c r="F4007" s="228"/>
      <c r="G4007" s="228"/>
      <c r="H4007" s="228"/>
      <c r="I4007" s="228"/>
    </row>
    <row r="4008">
      <c r="A4008" s="228"/>
      <c r="B4008" s="229"/>
      <c r="C4008" s="228"/>
      <c r="D4008" s="228"/>
      <c r="E4008" s="226"/>
      <c r="F4008" s="228"/>
      <c r="G4008" s="228"/>
      <c r="H4008" s="228"/>
      <c r="I4008" s="228"/>
    </row>
    <row r="4009">
      <c r="A4009" s="228"/>
      <c r="B4009" s="229"/>
      <c r="C4009" s="228"/>
      <c r="D4009" s="228"/>
      <c r="E4009" s="226"/>
      <c r="F4009" s="228"/>
      <c r="G4009" s="228"/>
      <c r="H4009" s="228"/>
      <c r="I4009" s="228"/>
    </row>
    <row r="4010">
      <c r="A4010" s="228"/>
      <c r="B4010" s="229"/>
      <c r="C4010" s="228"/>
      <c r="D4010" s="228"/>
      <c r="E4010" s="226"/>
      <c r="F4010" s="228"/>
      <c r="G4010" s="228"/>
      <c r="H4010" s="228"/>
      <c r="I4010" s="228"/>
    </row>
    <row r="4011">
      <c r="A4011" s="228"/>
      <c r="B4011" s="229"/>
      <c r="C4011" s="228"/>
      <c r="D4011" s="228"/>
      <c r="E4011" s="226"/>
      <c r="F4011" s="228"/>
      <c r="G4011" s="228"/>
      <c r="H4011" s="228"/>
      <c r="I4011" s="228"/>
    </row>
    <row r="4012">
      <c r="A4012" s="228"/>
      <c r="B4012" s="229"/>
      <c r="C4012" s="228"/>
      <c r="D4012" s="228"/>
      <c r="E4012" s="226"/>
      <c r="F4012" s="228"/>
      <c r="G4012" s="228"/>
      <c r="H4012" s="228"/>
      <c r="I4012" s="228"/>
    </row>
    <row r="4013">
      <c r="A4013" s="228"/>
      <c r="B4013" s="229"/>
      <c r="C4013" s="228"/>
      <c r="D4013" s="228"/>
      <c r="E4013" s="226"/>
      <c r="F4013" s="228"/>
      <c r="G4013" s="228"/>
      <c r="H4013" s="228"/>
      <c r="I4013" s="228"/>
    </row>
    <row r="4014">
      <c r="A4014" s="228"/>
      <c r="B4014" s="229"/>
      <c r="C4014" s="228"/>
      <c r="D4014" s="228"/>
      <c r="E4014" s="226"/>
      <c r="F4014" s="228"/>
      <c r="G4014" s="228"/>
      <c r="H4014" s="228"/>
      <c r="I4014" s="228"/>
    </row>
    <row r="4015">
      <c r="A4015" s="228"/>
      <c r="B4015" s="229"/>
      <c r="C4015" s="228"/>
      <c r="D4015" s="228"/>
      <c r="E4015" s="226"/>
      <c r="F4015" s="228"/>
      <c r="G4015" s="228"/>
      <c r="H4015" s="228"/>
      <c r="I4015" s="228"/>
    </row>
    <row r="4016">
      <c r="A4016" s="228"/>
      <c r="B4016" s="229"/>
      <c r="C4016" s="228"/>
      <c r="D4016" s="228"/>
      <c r="E4016" s="226"/>
      <c r="F4016" s="228"/>
      <c r="G4016" s="228"/>
      <c r="H4016" s="228"/>
      <c r="I4016" s="228"/>
    </row>
    <row r="4017">
      <c r="A4017" s="228"/>
      <c r="B4017" s="229"/>
      <c r="C4017" s="228"/>
      <c r="D4017" s="228"/>
      <c r="E4017" s="226"/>
      <c r="F4017" s="228"/>
      <c r="G4017" s="228"/>
      <c r="H4017" s="228"/>
      <c r="I4017" s="228"/>
    </row>
    <row r="4018">
      <c r="A4018" s="228"/>
      <c r="B4018" s="229"/>
      <c r="C4018" s="228"/>
      <c r="D4018" s="228"/>
      <c r="E4018" s="226"/>
      <c r="F4018" s="228"/>
      <c r="G4018" s="228"/>
      <c r="H4018" s="228"/>
      <c r="I4018" s="228"/>
    </row>
    <row r="4019">
      <c r="A4019" s="228"/>
      <c r="B4019" s="229"/>
      <c r="C4019" s="228"/>
      <c r="D4019" s="228"/>
      <c r="E4019" s="226"/>
      <c r="F4019" s="228"/>
      <c r="G4019" s="228"/>
      <c r="H4019" s="228"/>
      <c r="I4019" s="228"/>
    </row>
    <row r="4020">
      <c r="A4020" s="228"/>
      <c r="B4020" s="229"/>
      <c r="C4020" s="228"/>
      <c r="D4020" s="228"/>
      <c r="E4020" s="226"/>
      <c r="F4020" s="228"/>
      <c r="G4020" s="228"/>
      <c r="H4020" s="228"/>
      <c r="I4020" s="228"/>
    </row>
    <row r="4021">
      <c r="A4021" s="228"/>
      <c r="B4021" s="229"/>
      <c r="C4021" s="228"/>
      <c r="D4021" s="228"/>
      <c r="E4021" s="226"/>
      <c r="F4021" s="228"/>
      <c r="G4021" s="228"/>
      <c r="H4021" s="228"/>
      <c r="I4021" s="228"/>
    </row>
    <row r="4022">
      <c r="A4022" s="228"/>
      <c r="B4022" s="229"/>
      <c r="C4022" s="228"/>
      <c r="D4022" s="228"/>
      <c r="E4022" s="226"/>
      <c r="F4022" s="228"/>
      <c r="G4022" s="228"/>
      <c r="H4022" s="228"/>
      <c r="I4022" s="228"/>
    </row>
    <row r="4023">
      <c r="A4023" s="228"/>
      <c r="B4023" s="229"/>
      <c r="C4023" s="228"/>
      <c r="D4023" s="228"/>
      <c r="E4023" s="226"/>
      <c r="F4023" s="228"/>
      <c r="G4023" s="228"/>
      <c r="H4023" s="228"/>
      <c r="I4023" s="228"/>
    </row>
    <row r="4024">
      <c r="A4024" s="228"/>
      <c r="B4024" s="229"/>
      <c r="C4024" s="228"/>
      <c r="D4024" s="228"/>
      <c r="E4024" s="226"/>
      <c r="F4024" s="228"/>
      <c r="G4024" s="228"/>
      <c r="H4024" s="228"/>
      <c r="I4024" s="228"/>
    </row>
    <row r="4025">
      <c r="A4025" s="228"/>
      <c r="B4025" s="229"/>
      <c r="C4025" s="228"/>
      <c r="D4025" s="228"/>
      <c r="E4025" s="226"/>
      <c r="F4025" s="228"/>
      <c r="G4025" s="228"/>
      <c r="H4025" s="228"/>
      <c r="I4025" s="228"/>
    </row>
    <row r="4026">
      <c r="A4026" s="228"/>
      <c r="B4026" s="229"/>
      <c r="C4026" s="228"/>
      <c r="D4026" s="228"/>
      <c r="E4026" s="226"/>
      <c r="F4026" s="228"/>
      <c r="G4026" s="228"/>
      <c r="H4026" s="228"/>
      <c r="I4026" s="228"/>
    </row>
    <row r="4027">
      <c r="A4027" s="228"/>
      <c r="B4027" s="229"/>
      <c r="C4027" s="228"/>
      <c r="D4027" s="228"/>
      <c r="E4027" s="226"/>
      <c r="F4027" s="228"/>
      <c r="G4027" s="228"/>
      <c r="H4027" s="228"/>
      <c r="I4027" s="228"/>
    </row>
    <row r="4028">
      <c r="A4028" s="228"/>
      <c r="B4028" s="229"/>
      <c r="C4028" s="228"/>
      <c r="D4028" s="228"/>
      <c r="E4028" s="226"/>
      <c r="F4028" s="228"/>
      <c r="G4028" s="228"/>
      <c r="H4028" s="228"/>
      <c r="I4028" s="228"/>
    </row>
    <row r="4029">
      <c r="A4029" s="228"/>
      <c r="B4029" s="229"/>
      <c r="C4029" s="228"/>
      <c r="D4029" s="228"/>
      <c r="E4029" s="226"/>
      <c r="F4029" s="228"/>
      <c r="G4029" s="228"/>
      <c r="H4029" s="228"/>
      <c r="I4029" s="228"/>
    </row>
    <row r="4030">
      <c r="A4030" s="228"/>
      <c r="B4030" s="229"/>
      <c r="C4030" s="228"/>
      <c r="D4030" s="228"/>
      <c r="E4030" s="226"/>
      <c r="F4030" s="228"/>
      <c r="G4030" s="228"/>
      <c r="H4030" s="228"/>
      <c r="I4030" s="228"/>
    </row>
    <row r="4031">
      <c r="A4031" s="228"/>
      <c r="B4031" s="229"/>
      <c r="C4031" s="228"/>
      <c r="D4031" s="228"/>
      <c r="E4031" s="226"/>
      <c r="F4031" s="228"/>
      <c r="G4031" s="228"/>
      <c r="H4031" s="228"/>
      <c r="I4031" s="228"/>
    </row>
    <row r="4032">
      <c r="A4032" s="228"/>
      <c r="B4032" s="229"/>
      <c r="C4032" s="228"/>
      <c r="D4032" s="228"/>
      <c r="E4032" s="226"/>
      <c r="F4032" s="228"/>
      <c r="G4032" s="228"/>
      <c r="H4032" s="228"/>
      <c r="I4032" s="228"/>
    </row>
    <row r="4033">
      <c r="A4033" s="228"/>
      <c r="B4033" s="229"/>
      <c r="C4033" s="228"/>
      <c r="D4033" s="228"/>
      <c r="E4033" s="226"/>
      <c r="F4033" s="228"/>
      <c r="G4033" s="228"/>
      <c r="H4033" s="228"/>
      <c r="I4033" s="228"/>
    </row>
    <row r="4034">
      <c r="A4034" s="228"/>
      <c r="B4034" s="229"/>
      <c r="C4034" s="228"/>
      <c r="D4034" s="228"/>
      <c r="E4034" s="226"/>
      <c r="F4034" s="228"/>
      <c r="G4034" s="228"/>
      <c r="H4034" s="228"/>
      <c r="I4034" s="228"/>
    </row>
    <row r="4035">
      <c r="A4035" s="228"/>
      <c r="B4035" s="229"/>
      <c r="C4035" s="228"/>
      <c r="D4035" s="228"/>
      <c r="E4035" s="226"/>
      <c r="F4035" s="228"/>
      <c r="G4035" s="228"/>
      <c r="H4035" s="228"/>
      <c r="I4035" s="228"/>
    </row>
    <row r="4036">
      <c r="A4036" s="228"/>
      <c r="B4036" s="229"/>
      <c r="C4036" s="228"/>
      <c r="D4036" s="228"/>
      <c r="E4036" s="226"/>
      <c r="F4036" s="228"/>
      <c r="G4036" s="228"/>
      <c r="H4036" s="228"/>
      <c r="I4036" s="228"/>
    </row>
    <row r="4037">
      <c r="A4037" s="228"/>
      <c r="B4037" s="229"/>
      <c r="C4037" s="228"/>
      <c r="D4037" s="228"/>
      <c r="E4037" s="226"/>
      <c r="F4037" s="228"/>
      <c r="G4037" s="228"/>
      <c r="H4037" s="228"/>
      <c r="I4037" s="228"/>
    </row>
    <row r="4038">
      <c r="A4038" s="228"/>
      <c r="B4038" s="229"/>
      <c r="C4038" s="228"/>
      <c r="D4038" s="228"/>
      <c r="E4038" s="226"/>
      <c r="F4038" s="228"/>
      <c r="G4038" s="228"/>
      <c r="H4038" s="228"/>
      <c r="I4038" s="228"/>
    </row>
    <row r="4039">
      <c r="A4039" s="228"/>
      <c r="B4039" s="229"/>
      <c r="C4039" s="228"/>
      <c r="D4039" s="228"/>
      <c r="E4039" s="226"/>
      <c r="F4039" s="228"/>
      <c r="G4039" s="228"/>
      <c r="H4039" s="228"/>
      <c r="I4039" s="228"/>
    </row>
    <row r="4040">
      <c r="A4040" s="228"/>
      <c r="B4040" s="229"/>
      <c r="C4040" s="228"/>
      <c r="D4040" s="228"/>
      <c r="E4040" s="226"/>
      <c r="F4040" s="228"/>
      <c r="G4040" s="228"/>
      <c r="H4040" s="228"/>
      <c r="I4040" s="228"/>
    </row>
    <row r="4041">
      <c r="A4041" s="228"/>
      <c r="B4041" s="229"/>
      <c r="C4041" s="228"/>
      <c r="D4041" s="228"/>
      <c r="E4041" s="226"/>
      <c r="F4041" s="228"/>
      <c r="G4041" s="228"/>
      <c r="H4041" s="228"/>
      <c r="I4041" s="228"/>
    </row>
    <row r="4042">
      <c r="A4042" s="228"/>
      <c r="B4042" s="229"/>
      <c r="C4042" s="228"/>
      <c r="D4042" s="228"/>
      <c r="E4042" s="226"/>
      <c r="F4042" s="228"/>
      <c r="G4042" s="228"/>
      <c r="H4042" s="228"/>
      <c r="I4042" s="228"/>
    </row>
    <row r="4043">
      <c r="A4043" s="228"/>
      <c r="B4043" s="229"/>
      <c r="C4043" s="228"/>
      <c r="D4043" s="228"/>
      <c r="E4043" s="226"/>
      <c r="F4043" s="228"/>
      <c r="G4043" s="228"/>
      <c r="H4043" s="228"/>
      <c r="I4043" s="228"/>
    </row>
    <row r="4044">
      <c r="A4044" s="228"/>
      <c r="B4044" s="229"/>
      <c r="C4044" s="228"/>
      <c r="D4044" s="228"/>
      <c r="E4044" s="226"/>
      <c r="F4044" s="228"/>
      <c r="G4044" s="228"/>
      <c r="H4044" s="228"/>
      <c r="I4044" s="228"/>
    </row>
    <row r="4045">
      <c r="A4045" s="228"/>
      <c r="B4045" s="229"/>
      <c r="C4045" s="228"/>
      <c r="D4045" s="228"/>
      <c r="E4045" s="226"/>
      <c r="F4045" s="228"/>
      <c r="G4045" s="228"/>
      <c r="H4045" s="228"/>
      <c r="I4045" s="228"/>
    </row>
    <row r="4046">
      <c r="A4046" s="228"/>
      <c r="B4046" s="229"/>
      <c r="C4046" s="228"/>
      <c r="D4046" s="228"/>
      <c r="E4046" s="226"/>
      <c r="F4046" s="228"/>
      <c r="G4046" s="228"/>
      <c r="H4046" s="228"/>
      <c r="I4046" s="228"/>
    </row>
    <row r="4047">
      <c r="A4047" s="228"/>
      <c r="B4047" s="229"/>
      <c r="C4047" s="228"/>
      <c r="D4047" s="228"/>
      <c r="E4047" s="226"/>
      <c r="F4047" s="228"/>
      <c r="G4047" s="228"/>
      <c r="H4047" s="228"/>
      <c r="I4047" s="228"/>
    </row>
    <row r="4048">
      <c r="A4048" s="228"/>
      <c r="B4048" s="229"/>
      <c r="C4048" s="228"/>
      <c r="D4048" s="228"/>
      <c r="E4048" s="226"/>
      <c r="F4048" s="228"/>
      <c r="G4048" s="228"/>
      <c r="H4048" s="228"/>
      <c r="I4048" s="228"/>
    </row>
    <row r="4049">
      <c r="A4049" s="228"/>
      <c r="B4049" s="229"/>
      <c r="C4049" s="228"/>
      <c r="D4049" s="228"/>
      <c r="E4049" s="226"/>
      <c r="F4049" s="228"/>
      <c r="G4049" s="228"/>
      <c r="H4049" s="228"/>
      <c r="I4049" s="228"/>
    </row>
    <row r="4050">
      <c r="A4050" s="228"/>
      <c r="B4050" s="229"/>
      <c r="C4050" s="228"/>
      <c r="D4050" s="228"/>
      <c r="E4050" s="226"/>
      <c r="F4050" s="228"/>
      <c r="G4050" s="228"/>
      <c r="H4050" s="228"/>
      <c r="I4050" s="228"/>
    </row>
    <row r="4051">
      <c r="A4051" s="228"/>
      <c r="B4051" s="229"/>
      <c r="C4051" s="228"/>
      <c r="D4051" s="228"/>
      <c r="E4051" s="226"/>
      <c r="F4051" s="228"/>
      <c r="G4051" s="228"/>
      <c r="H4051" s="228"/>
      <c r="I4051" s="228"/>
    </row>
    <row r="4052">
      <c r="A4052" s="228"/>
      <c r="B4052" s="229"/>
      <c r="C4052" s="228"/>
      <c r="D4052" s="228"/>
      <c r="E4052" s="226"/>
      <c r="F4052" s="228"/>
      <c r="G4052" s="228"/>
      <c r="H4052" s="228"/>
      <c r="I4052" s="228"/>
    </row>
    <row r="4053">
      <c r="A4053" s="228"/>
      <c r="B4053" s="229"/>
      <c r="C4053" s="228"/>
      <c r="D4053" s="228"/>
      <c r="E4053" s="226"/>
      <c r="F4053" s="228"/>
      <c r="G4053" s="228"/>
      <c r="H4053" s="228"/>
      <c r="I4053" s="228"/>
    </row>
    <row r="4054">
      <c r="A4054" s="228"/>
      <c r="B4054" s="229"/>
      <c r="C4054" s="228"/>
      <c r="D4054" s="228"/>
      <c r="E4054" s="226"/>
      <c r="F4054" s="228"/>
      <c r="G4054" s="228"/>
      <c r="H4054" s="228"/>
      <c r="I4054" s="228"/>
    </row>
    <row r="4055">
      <c r="A4055" s="228"/>
      <c r="B4055" s="229"/>
      <c r="C4055" s="228"/>
      <c r="D4055" s="228"/>
      <c r="E4055" s="226"/>
      <c r="F4055" s="228"/>
      <c r="G4055" s="228"/>
      <c r="H4055" s="228"/>
      <c r="I4055" s="228"/>
    </row>
    <row r="4056">
      <c r="A4056" s="228"/>
      <c r="B4056" s="229"/>
      <c r="C4056" s="228"/>
      <c r="D4056" s="228"/>
      <c r="E4056" s="226"/>
      <c r="F4056" s="228"/>
      <c r="G4056" s="228"/>
      <c r="H4056" s="228"/>
      <c r="I4056" s="228"/>
    </row>
    <row r="4057">
      <c r="A4057" s="228"/>
      <c r="B4057" s="229"/>
      <c r="C4057" s="228"/>
      <c r="D4057" s="228"/>
      <c r="E4057" s="226"/>
      <c r="F4057" s="228"/>
      <c r="G4057" s="228"/>
      <c r="H4057" s="228"/>
      <c r="I4057" s="228"/>
    </row>
    <row r="4058">
      <c r="A4058" s="228"/>
      <c r="B4058" s="229"/>
      <c r="C4058" s="228"/>
      <c r="D4058" s="228"/>
      <c r="E4058" s="226"/>
      <c r="F4058" s="228"/>
      <c r="G4058" s="228"/>
      <c r="H4058" s="228"/>
      <c r="I4058" s="228"/>
    </row>
    <row r="4059">
      <c r="A4059" s="228"/>
      <c r="B4059" s="229"/>
      <c r="C4059" s="228"/>
      <c r="D4059" s="228"/>
      <c r="E4059" s="226"/>
      <c r="F4059" s="228"/>
      <c r="G4059" s="228"/>
      <c r="H4059" s="228"/>
      <c r="I4059" s="228"/>
    </row>
    <row r="4060">
      <c r="A4060" s="228"/>
      <c r="B4060" s="229"/>
      <c r="C4060" s="228"/>
      <c r="D4060" s="228"/>
      <c r="E4060" s="226"/>
      <c r="F4060" s="228"/>
      <c r="G4060" s="228"/>
      <c r="H4060" s="228"/>
      <c r="I4060" s="228"/>
    </row>
    <row r="4061">
      <c r="A4061" s="228"/>
      <c r="B4061" s="229"/>
      <c r="C4061" s="228"/>
      <c r="D4061" s="228"/>
      <c r="E4061" s="226"/>
      <c r="F4061" s="228"/>
      <c r="G4061" s="228"/>
      <c r="H4061" s="228"/>
      <c r="I4061" s="228"/>
    </row>
    <row r="4062">
      <c r="A4062" s="228"/>
      <c r="B4062" s="229"/>
      <c r="C4062" s="228"/>
      <c r="D4062" s="228"/>
      <c r="E4062" s="226"/>
      <c r="F4062" s="228"/>
      <c r="G4062" s="228"/>
      <c r="H4062" s="228"/>
      <c r="I4062" s="228"/>
    </row>
    <row r="4063">
      <c r="A4063" s="228"/>
      <c r="B4063" s="229"/>
      <c r="C4063" s="228"/>
      <c r="D4063" s="228"/>
      <c r="E4063" s="226"/>
      <c r="F4063" s="228"/>
      <c r="G4063" s="228"/>
      <c r="H4063" s="228"/>
      <c r="I4063" s="228"/>
    </row>
    <row r="4064">
      <c r="A4064" s="228"/>
      <c r="B4064" s="229"/>
      <c r="C4064" s="228"/>
      <c r="D4064" s="228"/>
      <c r="E4064" s="226"/>
      <c r="F4064" s="228"/>
      <c r="G4064" s="228"/>
      <c r="H4064" s="228"/>
      <c r="I4064" s="228"/>
    </row>
    <row r="4065">
      <c r="A4065" s="228"/>
      <c r="B4065" s="229"/>
      <c r="C4065" s="228"/>
      <c r="D4065" s="228"/>
      <c r="E4065" s="226"/>
      <c r="F4065" s="228"/>
      <c r="G4065" s="228"/>
      <c r="H4065" s="228"/>
      <c r="I4065" s="228"/>
    </row>
    <row r="4066">
      <c r="A4066" s="228"/>
      <c r="B4066" s="229"/>
      <c r="C4066" s="228"/>
      <c r="D4066" s="228"/>
      <c r="E4066" s="226"/>
      <c r="F4066" s="228"/>
      <c r="G4066" s="228"/>
      <c r="H4066" s="228"/>
      <c r="I4066" s="228"/>
    </row>
    <row r="4067">
      <c r="A4067" s="228"/>
      <c r="B4067" s="229"/>
      <c r="C4067" s="228"/>
      <c r="D4067" s="228"/>
      <c r="E4067" s="226"/>
      <c r="F4067" s="228"/>
      <c r="G4067" s="228"/>
      <c r="H4067" s="228"/>
      <c r="I4067" s="228"/>
    </row>
    <row r="4068">
      <c r="A4068" s="228"/>
      <c r="B4068" s="229"/>
      <c r="C4068" s="228"/>
      <c r="D4068" s="228"/>
      <c r="E4068" s="226"/>
      <c r="F4068" s="228"/>
      <c r="G4068" s="228"/>
      <c r="H4068" s="228"/>
      <c r="I4068" s="228"/>
    </row>
    <row r="4069">
      <c r="A4069" s="228"/>
      <c r="B4069" s="229"/>
      <c r="C4069" s="228"/>
      <c r="D4069" s="228"/>
      <c r="E4069" s="226"/>
      <c r="F4069" s="228"/>
      <c r="G4069" s="228"/>
      <c r="H4069" s="228"/>
      <c r="I4069" s="228"/>
    </row>
    <row r="4070">
      <c r="A4070" s="228"/>
      <c r="B4070" s="229"/>
      <c r="C4070" s="228"/>
      <c r="D4070" s="228"/>
      <c r="E4070" s="226"/>
      <c r="F4070" s="228"/>
      <c r="G4070" s="228"/>
      <c r="H4070" s="228"/>
      <c r="I4070" s="228"/>
    </row>
    <row r="4071">
      <c r="A4071" s="228"/>
      <c r="B4071" s="229"/>
      <c r="C4071" s="228"/>
      <c r="D4071" s="228"/>
      <c r="E4071" s="226"/>
      <c r="F4071" s="228"/>
      <c r="G4071" s="228"/>
      <c r="H4071" s="228"/>
      <c r="I4071" s="228"/>
    </row>
    <row r="4072">
      <c r="A4072" s="228"/>
      <c r="B4072" s="229"/>
      <c r="C4072" s="228"/>
      <c r="D4072" s="228"/>
      <c r="E4072" s="226"/>
      <c r="F4072" s="228"/>
      <c r="G4072" s="228"/>
      <c r="H4072" s="228"/>
      <c r="I4072" s="228"/>
    </row>
    <row r="4073">
      <c r="A4073" s="228"/>
      <c r="B4073" s="229"/>
      <c r="C4073" s="228"/>
      <c r="D4073" s="228"/>
      <c r="E4073" s="226"/>
      <c r="F4073" s="228"/>
      <c r="G4073" s="228"/>
      <c r="H4073" s="228"/>
      <c r="I4073" s="228"/>
    </row>
    <row r="4074">
      <c r="A4074" s="228"/>
      <c r="B4074" s="229"/>
      <c r="C4074" s="228"/>
      <c r="D4074" s="228"/>
      <c r="E4074" s="226"/>
      <c r="F4074" s="228"/>
      <c r="G4074" s="228"/>
      <c r="H4074" s="228"/>
      <c r="I4074" s="228"/>
    </row>
    <row r="4075">
      <c r="A4075" s="228"/>
      <c r="B4075" s="229"/>
      <c r="C4075" s="228"/>
      <c r="D4075" s="228"/>
      <c r="E4075" s="226"/>
      <c r="F4075" s="228"/>
      <c r="G4075" s="228"/>
      <c r="H4075" s="228"/>
      <c r="I4075" s="228"/>
    </row>
    <row r="4076">
      <c r="A4076" s="228"/>
      <c r="B4076" s="229"/>
      <c r="C4076" s="228"/>
      <c r="D4076" s="228"/>
      <c r="E4076" s="226"/>
      <c r="F4076" s="228"/>
      <c r="G4076" s="228"/>
      <c r="H4076" s="228"/>
      <c r="I4076" s="228"/>
    </row>
    <row r="4077">
      <c r="A4077" s="228"/>
      <c r="B4077" s="229"/>
      <c r="C4077" s="228"/>
      <c r="D4077" s="228"/>
      <c r="E4077" s="226"/>
      <c r="F4077" s="228"/>
      <c r="G4077" s="228"/>
      <c r="H4077" s="228"/>
      <c r="I4077" s="228"/>
    </row>
    <row r="4078">
      <c r="A4078" s="228"/>
      <c r="B4078" s="229"/>
      <c r="C4078" s="228"/>
      <c r="D4078" s="228"/>
      <c r="E4078" s="226"/>
      <c r="F4078" s="228"/>
      <c r="G4078" s="228"/>
      <c r="H4078" s="228"/>
      <c r="I4078" s="228"/>
    </row>
    <row r="4079">
      <c r="A4079" s="228"/>
      <c r="B4079" s="229"/>
      <c r="C4079" s="228"/>
      <c r="D4079" s="228"/>
      <c r="E4079" s="226"/>
      <c r="F4079" s="228"/>
      <c r="G4079" s="228"/>
      <c r="H4079" s="228"/>
      <c r="I4079" s="228"/>
    </row>
    <row r="4080">
      <c r="A4080" s="228"/>
      <c r="B4080" s="229"/>
      <c r="C4080" s="228"/>
      <c r="D4080" s="228"/>
      <c r="E4080" s="226"/>
      <c r="F4080" s="228"/>
      <c r="G4080" s="228"/>
      <c r="H4080" s="228"/>
      <c r="I4080" s="228"/>
    </row>
    <row r="4081">
      <c r="A4081" s="228"/>
      <c r="B4081" s="229"/>
      <c r="C4081" s="228"/>
      <c r="D4081" s="228"/>
      <c r="E4081" s="226"/>
      <c r="F4081" s="228"/>
      <c r="G4081" s="228"/>
      <c r="H4081" s="228"/>
      <c r="I4081" s="228"/>
    </row>
    <row r="4082">
      <c r="A4082" s="228"/>
      <c r="B4082" s="229"/>
      <c r="C4082" s="228"/>
      <c r="D4082" s="228"/>
      <c r="E4082" s="226"/>
      <c r="F4082" s="228"/>
      <c r="G4082" s="228"/>
      <c r="H4082" s="228"/>
      <c r="I4082" s="228"/>
    </row>
    <row r="4083">
      <c r="A4083" s="228"/>
      <c r="B4083" s="229"/>
      <c r="C4083" s="228"/>
      <c r="D4083" s="228"/>
      <c r="E4083" s="226"/>
      <c r="F4083" s="228"/>
      <c r="G4083" s="228"/>
      <c r="H4083" s="228"/>
      <c r="I4083" s="228"/>
    </row>
    <row r="4084">
      <c r="A4084" s="228"/>
      <c r="B4084" s="229"/>
      <c r="C4084" s="228"/>
      <c r="D4084" s="228"/>
      <c r="E4084" s="226"/>
      <c r="F4084" s="228"/>
      <c r="G4084" s="228"/>
      <c r="H4084" s="228"/>
      <c r="I4084" s="228"/>
    </row>
    <row r="4085">
      <c r="A4085" s="228"/>
      <c r="B4085" s="229"/>
      <c r="C4085" s="228"/>
      <c r="D4085" s="228"/>
      <c r="E4085" s="226"/>
      <c r="F4085" s="228"/>
      <c r="G4085" s="228"/>
      <c r="H4085" s="228"/>
      <c r="I4085" s="228"/>
    </row>
    <row r="4086">
      <c r="A4086" s="228"/>
      <c r="B4086" s="229"/>
      <c r="C4086" s="228"/>
      <c r="D4086" s="228"/>
      <c r="E4086" s="226"/>
      <c r="F4086" s="228"/>
      <c r="G4086" s="228"/>
      <c r="H4086" s="228"/>
      <c r="I4086" s="228"/>
    </row>
    <row r="4087">
      <c r="A4087" s="228"/>
      <c r="B4087" s="229"/>
      <c r="C4087" s="228"/>
      <c r="D4087" s="228"/>
      <c r="E4087" s="226"/>
      <c r="F4087" s="228"/>
      <c r="G4087" s="228"/>
      <c r="H4087" s="228"/>
      <c r="I4087" s="228"/>
    </row>
    <row r="4088">
      <c r="A4088" s="228"/>
      <c r="B4088" s="229"/>
      <c r="C4088" s="228"/>
      <c r="D4088" s="228"/>
      <c r="E4088" s="226"/>
      <c r="F4088" s="228"/>
      <c r="G4088" s="228"/>
      <c r="H4088" s="228"/>
      <c r="I4088" s="228"/>
    </row>
    <row r="4089">
      <c r="A4089" s="228"/>
      <c r="B4089" s="229"/>
      <c r="C4089" s="228"/>
      <c r="D4089" s="228"/>
      <c r="E4089" s="226"/>
      <c r="F4089" s="228"/>
      <c r="G4089" s="228"/>
      <c r="H4089" s="228"/>
      <c r="I4089" s="228"/>
    </row>
    <row r="4090">
      <c r="A4090" s="228"/>
      <c r="B4090" s="229"/>
      <c r="C4090" s="228"/>
      <c r="D4090" s="228"/>
      <c r="E4090" s="226"/>
      <c r="F4090" s="228"/>
      <c r="G4090" s="228"/>
      <c r="H4090" s="228"/>
      <c r="I4090" s="228"/>
    </row>
    <row r="4091">
      <c r="A4091" s="228"/>
      <c r="B4091" s="229"/>
      <c r="C4091" s="228"/>
      <c r="D4091" s="228"/>
      <c r="E4091" s="226"/>
      <c r="F4091" s="228"/>
      <c r="G4091" s="228"/>
      <c r="H4091" s="228"/>
      <c r="I4091" s="228"/>
    </row>
    <row r="4092">
      <c r="A4092" s="228"/>
      <c r="B4092" s="229"/>
      <c r="C4092" s="228"/>
      <c r="D4092" s="228"/>
      <c r="E4092" s="226"/>
      <c r="F4092" s="228"/>
      <c r="G4092" s="228"/>
      <c r="H4092" s="228"/>
      <c r="I4092" s="228"/>
    </row>
    <row r="4093">
      <c r="A4093" s="228"/>
      <c r="B4093" s="229"/>
      <c r="C4093" s="228"/>
      <c r="D4093" s="228"/>
      <c r="E4093" s="226"/>
      <c r="F4093" s="228"/>
      <c r="G4093" s="228"/>
      <c r="H4093" s="228"/>
      <c r="I4093" s="228"/>
    </row>
    <row r="4094">
      <c r="A4094" s="228"/>
      <c r="B4094" s="229"/>
      <c r="C4094" s="228"/>
      <c r="D4094" s="228"/>
      <c r="E4094" s="226"/>
      <c r="F4094" s="228"/>
      <c r="G4094" s="228"/>
      <c r="H4094" s="228"/>
      <c r="I4094" s="228"/>
    </row>
    <row r="4095">
      <c r="A4095" s="228"/>
      <c r="B4095" s="229"/>
      <c r="C4095" s="228"/>
      <c r="D4095" s="228"/>
      <c r="E4095" s="226"/>
      <c r="F4095" s="228"/>
      <c r="G4095" s="228"/>
      <c r="H4095" s="228"/>
      <c r="I4095" s="228"/>
    </row>
    <row r="4096">
      <c r="A4096" s="228"/>
      <c r="B4096" s="229"/>
      <c r="C4096" s="228"/>
      <c r="D4096" s="228"/>
      <c r="E4096" s="226"/>
      <c r="F4096" s="228"/>
      <c r="G4096" s="228"/>
      <c r="H4096" s="228"/>
      <c r="I4096" s="228"/>
    </row>
    <row r="4097">
      <c r="A4097" s="228"/>
      <c r="B4097" s="229"/>
      <c r="C4097" s="228"/>
      <c r="D4097" s="228"/>
      <c r="E4097" s="226"/>
      <c r="F4097" s="228"/>
      <c r="G4097" s="228"/>
      <c r="H4097" s="228"/>
      <c r="I4097" s="228"/>
    </row>
    <row r="4098">
      <c r="A4098" s="228"/>
      <c r="B4098" s="229"/>
      <c r="C4098" s="228"/>
      <c r="D4098" s="228"/>
      <c r="E4098" s="226"/>
      <c r="F4098" s="228"/>
      <c r="G4098" s="228"/>
      <c r="H4098" s="228"/>
      <c r="I4098" s="228"/>
    </row>
    <row r="4099">
      <c r="A4099" s="228"/>
      <c r="B4099" s="229"/>
      <c r="C4099" s="228"/>
      <c r="D4099" s="228"/>
      <c r="E4099" s="226"/>
      <c r="F4099" s="228"/>
      <c r="G4099" s="228"/>
      <c r="H4099" s="228"/>
      <c r="I4099" s="228"/>
    </row>
    <row r="4100">
      <c r="A4100" s="228"/>
      <c r="B4100" s="229"/>
      <c r="C4100" s="228"/>
      <c r="D4100" s="228"/>
      <c r="E4100" s="226"/>
      <c r="F4100" s="228"/>
      <c r="G4100" s="228"/>
      <c r="H4100" s="228"/>
      <c r="I4100" s="228"/>
    </row>
    <row r="4101">
      <c r="A4101" s="228"/>
      <c r="B4101" s="229"/>
      <c r="C4101" s="228"/>
      <c r="D4101" s="228"/>
      <c r="E4101" s="226"/>
      <c r="F4101" s="228"/>
      <c r="G4101" s="228"/>
      <c r="H4101" s="228"/>
      <c r="I4101" s="228"/>
    </row>
    <row r="4102">
      <c r="A4102" s="228"/>
      <c r="B4102" s="229"/>
      <c r="C4102" s="228"/>
      <c r="D4102" s="228"/>
      <c r="E4102" s="226"/>
      <c r="F4102" s="228"/>
      <c r="G4102" s="228"/>
      <c r="H4102" s="228"/>
      <c r="I4102" s="228"/>
    </row>
    <row r="4103">
      <c r="A4103" s="228"/>
      <c r="B4103" s="229"/>
      <c r="C4103" s="228"/>
      <c r="D4103" s="228"/>
      <c r="E4103" s="226"/>
      <c r="F4103" s="228"/>
      <c r="G4103" s="228"/>
      <c r="H4103" s="228"/>
      <c r="I4103" s="228"/>
    </row>
    <row r="4104">
      <c r="A4104" s="228"/>
      <c r="B4104" s="229"/>
      <c r="C4104" s="228"/>
      <c r="D4104" s="228"/>
      <c r="E4104" s="226"/>
      <c r="F4104" s="228"/>
      <c r="G4104" s="228"/>
      <c r="H4104" s="228"/>
      <c r="I4104" s="228"/>
    </row>
    <row r="4105">
      <c r="A4105" s="228"/>
      <c r="B4105" s="229"/>
      <c r="C4105" s="228"/>
      <c r="D4105" s="228"/>
      <c r="E4105" s="226"/>
      <c r="F4105" s="228"/>
      <c r="G4105" s="228"/>
      <c r="H4105" s="228"/>
      <c r="I4105" s="228"/>
    </row>
    <row r="4106">
      <c r="A4106" s="228"/>
      <c r="B4106" s="229"/>
      <c r="C4106" s="228"/>
      <c r="D4106" s="228"/>
      <c r="E4106" s="226"/>
      <c r="F4106" s="228"/>
      <c r="G4106" s="228"/>
      <c r="H4106" s="228"/>
      <c r="I4106" s="228"/>
    </row>
    <row r="4107">
      <c r="A4107" s="228"/>
      <c r="B4107" s="229"/>
      <c r="C4107" s="228"/>
      <c r="D4107" s="228"/>
      <c r="E4107" s="226"/>
      <c r="F4107" s="228"/>
      <c r="G4107" s="228"/>
      <c r="H4107" s="228"/>
      <c r="I4107" s="228"/>
    </row>
    <row r="4108">
      <c r="A4108" s="228"/>
      <c r="B4108" s="229"/>
      <c r="C4108" s="228"/>
      <c r="D4108" s="228"/>
      <c r="E4108" s="226"/>
      <c r="F4108" s="228"/>
      <c r="G4108" s="228"/>
      <c r="H4108" s="228"/>
      <c r="I4108" s="228"/>
    </row>
    <row r="4109">
      <c r="A4109" s="228"/>
      <c r="B4109" s="229"/>
      <c r="C4109" s="228"/>
      <c r="D4109" s="228"/>
      <c r="E4109" s="226"/>
      <c r="F4109" s="228"/>
      <c r="G4109" s="228"/>
      <c r="H4109" s="228"/>
      <c r="I4109" s="228"/>
    </row>
    <row r="4110">
      <c r="A4110" s="228"/>
      <c r="B4110" s="229"/>
      <c r="C4110" s="228"/>
      <c r="D4110" s="228"/>
      <c r="E4110" s="226"/>
      <c r="F4110" s="228"/>
      <c r="G4110" s="228"/>
      <c r="H4110" s="228"/>
      <c r="I4110" s="228"/>
    </row>
    <row r="4111">
      <c r="A4111" s="228"/>
      <c r="B4111" s="229"/>
      <c r="C4111" s="228"/>
      <c r="D4111" s="228"/>
      <c r="E4111" s="226"/>
      <c r="F4111" s="228"/>
      <c r="G4111" s="228"/>
      <c r="H4111" s="228"/>
      <c r="I4111" s="228"/>
    </row>
    <row r="4112">
      <c r="A4112" s="228"/>
      <c r="B4112" s="229"/>
      <c r="C4112" s="228"/>
      <c r="D4112" s="228"/>
      <c r="E4112" s="226"/>
      <c r="F4112" s="228"/>
      <c r="G4112" s="228"/>
      <c r="H4112" s="228"/>
      <c r="I4112" s="228"/>
    </row>
    <row r="4113">
      <c r="A4113" s="228"/>
      <c r="B4113" s="229"/>
      <c r="C4113" s="228"/>
      <c r="D4113" s="228"/>
      <c r="E4113" s="226"/>
      <c r="F4113" s="228"/>
      <c r="G4113" s="228"/>
      <c r="H4113" s="228"/>
      <c r="I4113" s="228"/>
    </row>
    <row r="4114">
      <c r="A4114" s="228"/>
      <c r="B4114" s="229"/>
      <c r="C4114" s="228"/>
      <c r="D4114" s="228"/>
      <c r="E4114" s="226"/>
      <c r="F4114" s="228"/>
      <c r="G4114" s="228"/>
      <c r="H4114" s="228"/>
      <c r="I4114" s="228"/>
    </row>
    <row r="4115">
      <c r="A4115" s="228"/>
      <c r="B4115" s="229"/>
      <c r="C4115" s="228"/>
      <c r="D4115" s="228"/>
      <c r="E4115" s="226"/>
      <c r="F4115" s="228"/>
      <c r="G4115" s="228"/>
      <c r="H4115" s="228"/>
      <c r="I4115" s="228"/>
    </row>
    <row r="4116">
      <c r="A4116" s="228"/>
      <c r="B4116" s="229"/>
      <c r="C4116" s="228"/>
      <c r="D4116" s="228"/>
      <c r="E4116" s="226"/>
      <c r="F4116" s="228"/>
      <c r="G4116" s="228"/>
      <c r="H4116" s="228"/>
      <c r="I4116" s="228"/>
    </row>
    <row r="4117">
      <c r="A4117" s="228"/>
      <c r="B4117" s="229"/>
      <c r="C4117" s="228"/>
      <c r="D4117" s="228"/>
      <c r="E4117" s="226"/>
      <c r="F4117" s="228"/>
      <c r="G4117" s="228"/>
      <c r="H4117" s="228"/>
      <c r="I4117" s="228"/>
    </row>
    <row r="4118">
      <c r="A4118" s="228"/>
      <c r="B4118" s="229"/>
      <c r="C4118" s="228"/>
      <c r="D4118" s="228"/>
      <c r="E4118" s="226"/>
      <c r="F4118" s="228"/>
      <c r="G4118" s="228"/>
      <c r="H4118" s="228"/>
      <c r="I4118" s="228"/>
    </row>
    <row r="4119">
      <c r="A4119" s="228"/>
      <c r="B4119" s="229"/>
      <c r="C4119" s="228"/>
      <c r="D4119" s="228"/>
      <c r="E4119" s="226"/>
      <c r="F4119" s="228"/>
      <c r="G4119" s="228"/>
      <c r="H4119" s="228"/>
      <c r="I4119" s="228"/>
    </row>
    <row r="4120">
      <c r="A4120" s="228"/>
      <c r="B4120" s="229"/>
      <c r="C4120" s="228"/>
      <c r="D4120" s="228"/>
      <c r="E4120" s="226"/>
      <c r="F4120" s="228"/>
      <c r="G4120" s="228"/>
      <c r="H4120" s="228"/>
      <c r="I4120" s="228"/>
    </row>
    <row r="4121">
      <c r="A4121" s="228"/>
      <c r="B4121" s="229"/>
      <c r="C4121" s="228"/>
      <c r="D4121" s="228"/>
      <c r="E4121" s="226"/>
      <c r="F4121" s="228"/>
      <c r="G4121" s="228"/>
      <c r="H4121" s="228"/>
      <c r="I4121" s="228"/>
    </row>
    <row r="4122">
      <c r="A4122" s="228"/>
      <c r="B4122" s="229"/>
      <c r="C4122" s="228"/>
      <c r="D4122" s="228"/>
      <c r="E4122" s="226"/>
      <c r="F4122" s="228"/>
      <c r="G4122" s="228"/>
      <c r="H4122" s="228"/>
      <c r="I4122" s="228"/>
    </row>
    <row r="4123">
      <c r="A4123" s="228"/>
      <c r="B4123" s="229"/>
      <c r="C4123" s="228"/>
      <c r="D4123" s="228"/>
      <c r="E4123" s="226"/>
      <c r="F4123" s="228"/>
      <c r="G4123" s="228"/>
      <c r="H4123" s="228"/>
      <c r="I4123" s="228"/>
    </row>
    <row r="4124">
      <c r="A4124" s="228"/>
      <c r="B4124" s="229"/>
      <c r="C4124" s="228"/>
      <c r="D4124" s="228"/>
      <c r="E4124" s="226"/>
      <c r="F4124" s="228"/>
      <c r="G4124" s="228"/>
      <c r="H4124" s="228"/>
      <c r="I4124" s="228"/>
    </row>
    <row r="4125">
      <c r="A4125" s="228"/>
      <c r="B4125" s="229"/>
      <c r="C4125" s="228"/>
      <c r="D4125" s="228"/>
      <c r="E4125" s="226"/>
      <c r="F4125" s="228"/>
      <c r="G4125" s="228"/>
      <c r="H4125" s="228"/>
      <c r="I4125" s="228"/>
    </row>
    <row r="4126">
      <c r="A4126" s="228"/>
      <c r="B4126" s="229"/>
      <c r="C4126" s="228"/>
      <c r="D4126" s="228"/>
      <c r="E4126" s="226"/>
      <c r="F4126" s="228"/>
      <c r="G4126" s="228"/>
      <c r="H4126" s="228"/>
      <c r="I4126" s="228"/>
    </row>
    <row r="4127">
      <c r="A4127" s="228"/>
      <c r="B4127" s="229"/>
      <c r="C4127" s="228"/>
      <c r="D4127" s="228"/>
      <c r="E4127" s="226"/>
      <c r="F4127" s="228"/>
      <c r="G4127" s="228"/>
      <c r="H4127" s="228"/>
      <c r="I4127" s="228"/>
    </row>
    <row r="4128">
      <c r="A4128" s="228"/>
      <c r="B4128" s="229"/>
      <c r="C4128" s="228"/>
      <c r="D4128" s="228"/>
      <c r="E4128" s="226"/>
      <c r="F4128" s="228"/>
      <c r="G4128" s="228"/>
      <c r="H4128" s="228"/>
      <c r="I4128" s="228"/>
    </row>
    <row r="4129">
      <c r="A4129" s="228"/>
      <c r="B4129" s="229"/>
      <c r="C4129" s="228"/>
      <c r="D4129" s="228"/>
      <c r="E4129" s="226"/>
      <c r="F4129" s="228"/>
      <c r="G4129" s="228"/>
      <c r="H4129" s="228"/>
      <c r="I4129" s="228"/>
    </row>
    <row r="4130">
      <c r="A4130" s="228"/>
      <c r="B4130" s="229"/>
      <c r="C4130" s="228"/>
      <c r="D4130" s="228"/>
      <c r="E4130" s="226"/>
      <c r="F4130" s="228"/>
      <c r="G4130" s="228"/>
      <c r="H4130" s="228"/>
      <c r="I4130" s="228"/>
    </row>
    <row r="4131">
      <c r="A4131" s="228"/>
      <c r="B4131" s="229"/>
      <c r="C4131" s="228"/>
      <c r="D4131" s="228"/>
      <c r="E4131" s="226"/>
      <c r="F4131" s="228"/>
      <c r="G4131" s="228"/>
      <c r="H4131" s="228"/>
      <c r="I4131" s="228"/>
    </row>
    <row r="4132">
      <c r="A4132" s="228"/>
      <c r="B4132" s="229"/>
      <c r="C4132" s="228"/>
      <c r="D4132" s="228"/>
      <c r="E4132" s="226"/>
      <c r="F4132" s="228"/>
      <c r="G4132" s="228"/>
      <c r="H4132" s="228"/>
      <c r="I4132" s="228"/>
    </row>
    <row r="4133">
      <c r="A4133" s="228"/>
      <c r="B4133" s="229"/>
      <c r="C4133" s="228"/>
      <c r="D4133" s="228"/>
      <c r="E4133" s="226"/>
      <c r="F4133" s="228"/>
      <c r="G4133" s="228"/>
      <c r="H4133" s="228"/>
      <c r="I4133" s="228"/>
    </row>
    <row r="4134">
      <c r="A4134" s="228"/>
      <c r="B4134" s="229"/>
      <c r="C4134" s="228"/>
      <c r="D4134" s="228"/>
      <c r="E4134" s="226"/>
      <c r="F4134" s="228"/>
      <c r="G4134" s="228"/>
      <c r="H4134" s="228"/>
      <c r="I4134" s="228"/>
    </row>
    <row r="4135">
      <c r="A4135" s="228"/>
      <c r="B4135" s="229"/>
      <c r="C4135" s="228"/>
      <c r="D4135" s="228"/>
      <c r="E4135" s="226"/>
      <c r="F4135" s="228"/>
      <c r="G4135" s="228"/>
      <c r="H4135" s="228"/>
      <c r="I4135" s="228"/>
    </row>
    <row r="4136">
      <c r="A4136" s="228"/>
      <c r="B4136" s="229"/>
      <c r="C4136" s="228"/>
      <c r="D4136" s="228"/>
      <c r="E4136" s="226"/>
      <c r="F4136" s="228"/>
      <c r="G4136" s="228"/>
      <c r="H4136" s="228"/>
      <c r="I4136" s="228"/>
    </row>
    <row r="4137">
      <c r="A4137" s="228"/>
      <c r="B4137" s="229"/>
      <c r="C4137" s="228"/>
      <c r="D4137" s="228"/>
      <c r="E4137" s="226"/>
      <c r="F4137" s="228"/>
      <c r="G4137" s="228"/>
      <c r="H4137" s="228"/>
      <c r="I4137" s="228"/>
    </row>
    <row r="4138">
      <c r="A4138" s="228"/>
      <c r="B4138" s="229"/>
      <c r="C4138" s="228"/>
      <c r="D4138" s="228"/>
      <c r="E4138" s="226"/>
      <c r="F4138" s="228"/>
      <c r="G4138" s="228"/>
      <c r="H4138" s="228"/>
      <c r="I4138" s="228"/>
    </row>
    <row r="4139">
      <c r="A4139" s="228"/>
      <c r="B4139" s="229"/>
      <c r="C4139" s="228"/>
      <c r="D4139" s="228"/>
      <c r="E4139" s="226"/>
      <c r="F4139" s="228"/>
      <c r="G4139" s="228"/>
      <c r="H4139" s="228"/>
      <c r="I4139" s="228"/>
    </row>
    <row r="4140">
      <c r="A4140" s="228"/>
      <c r="B4140" s="229"/>
      <c r="C4140" s="228"/>
      <c r="D4140" s="228"/>
      <c r="E4140" s="226"/>
      <c r="F4140" s="228"/>
      <c r="G4140" s="228"/>
      <c r="H4140" s="228"/>
      <c r="I4140" s="228"/>
    </row>
    <row r="4141">
      <c r="A4141" s="228"/>
      <c r="B4141" s="229"/>
      <c r="C4141" s="228"/>
      <c r="D4141" s="228"/>
      <c r="E4141" s="226"/>
      <c r="F4141" s="228"/>
      <c r="G4141" s="228"/>
      <c r="H4141" s="228"/>
      <c r="I4141" s="228"/>
    </row>
    <row r="4142">
      <c r="A4142" s="228"/>
      <c r="B4142" s="229"/>
      <c r="C4142" s="228"/>
      <c r="D4142" s="228"/>
      <c r="E4142" s="226"/>
      <c r="F4142" s="228"/>
      <c r="G4142" s="228"/>
      <c r="H4142" s="228"/>
      <c r="I4142" s="228"/>
    </row>
    <row r="4143">
      <c r="A4143" s="228"/>
      <c r="B4143" s="229"/>
      <c r="C4143" s="228"/>
      <c r="D4143" s="228"/>
      <c r="E4143" s="226"/>
      <c r="F4143" s="228"/>
      <c r="G4143" s="228"/>
      <c r="H4143" s="228"/>
      <c r="I4143" s="228"/>
    </row>
    <row r="4144">
      <c r="A4144" s="228"/>
      <c r="B4144" s="229"/>
      <c r="C4144" s="228"/>
      <c r="D4144" s="228"/>
      <c r="E4144" s="226"/>
      <c r="F4144" s="228"/>
      <c r="G4144" s="228"/>
      <c r="H4144" s="228"/>
      <c r="I4144" s="228"/>
    </row>
    <row r="4145">
      <c r="A4145" s="228"/>
      <c r="B4145" s="229"/>
      <c r="C4145" s="228"/>
      <c r="D4145" s="228"/>
      <c r="E4145" s="226"/>
      <c r="F4145" s="228"/>
      <c r="G4145" s="228"/>
      <c r="H4145" s="228"/>
      <c r="I4145" s="228"/>
    </row>
    <row r="4146">
      <c r="A4146" s="228"/>
      <c r="B4146" s="229"/>
      <c r="C4146" s="228"/>
      <c r="D4146" s="228"/>
      <c r="E4146" s="226"/>
      <c r="F4146" s="228"/>
      <c r="G4146" s="228"/>
      <c r="H4146" s="228"/>
      <c r="I4146" s="228"/>
    </row>
    <row r="4147">
      <c r="A4147" s="228"/>
      <c r="B4147" s="229"/>
      <c r="C4147" s="228"/>
      <c r="D4147" s="228"/>
      <c r="E4147" s="226"/>
      <c r="F4147" s="228"/>
      <c r="G4147" s="228"/>
      <c r="H4147" s="228"/>
      <c r="I4147" s="228"/>
    </row>
    <row r="4148">
      <c r="A4148" s="228"/>
      <c r="B4148" s="229"/>
      <c r="C4148" s="228"/>
      <c r="D4148" s="228"/>
      <c r="E4148" s="226"/>
      <c r="F4148" s="228"/>
      <c r="G4148" s="228"/>
      <c r="H4148" s="228"/>
      <c r="I4148" s="228"/>
    </row>
    <row r="4149">
      <c r="A4149" s="228"/>
      <c r="B4149" s="229"/>
      <c r="C4149" s="228"/>
      <c r="D4149" s="228"/>
      <c r="E4149" s="226"/>
      <c r="F4149" s="228"/>
      <c r="G4149" s="228"/>
      <c r="H4149" s="228"/>
      <c r="I4149" s="228"/>
    </row>
    <row r="4150">
      <c r="A4150" s="228"/>
      <c r="B4150" s="229"/>
      <c r="C4150" s="228"/>
      <c r="D4150" s="228"/>
      <c r="E4150" s="226"/>
      <c r="F4150" s="228"/>
      <c r="G4150" s="228"/>
      <c r="H4150" s="228"/>
      <c r="I4150" s="228"/>
    </row>
    <row r="4151">
      <c r="A4151" s="228"/>
      <c r="B4151" s="229"/>
      <c r="C4151" s="228"/>
      <c r="D4151" s="228"/>
      <c r="E4151" s="226"/>
      <c r="F4151" s="228"/>
      <c r="G4151" s="228"/>
      <c r="H4151" s="228"/>
      <c r="I4151" s="228"/>
    </row>
    <row r="4152">
      <c r="A4152" s="228"/>
      <c r="B4152" s="229"/>
      <c r="C4152" s="228"/>
      <c r="D4152" s="228"/>
      <c r="E4152" s="226"/>
      <c r="F4152" s="228"/>
      <c r="G4152" s="228"/>
      <c r="H4152" s="228"/>
      <c r="I4152" s="228"/>
    </row>
    <row r="4153">
      <c r="A4153" s="228"/>
      <c r="B4153" s="229"/>
      <c r="C4153" s="228"/>
      <c r="D4153" s="228"/>
      <c r="E4153" s="226"/>
      <c r="F4153" s="228"/>
      <c r="G4153" s="228"/>
      <c r="H4153" s="228"/>
      <c r="I4153" s="228"/>
    </row>
    <row r="4154">
      <c r="A4154" s="228"/>
      <c r="B4154" s="229"/>
      <c r="C4154" s="228"/>
      <c r="D4154" s="228"/>
      <c r="E4154" s="226"/>
      <c r="F4154" s="228"/>
      <c r="G4154" s="228"/>
      <c r="H4154" s="228"/>
      <c r="I4154" s="228"/>
    </row>
    <row r="4155">
      <c r="A4155" s="228"/>
      <c r="B4155" s="229"/>
      <c r="C4155" s="228"/>
      <c r="D4155" s="228"/>
      <c r="E4155" s="226"/>
      <c r="F4155" s="228"/>
      <c r="G4155" s="228"/>
      <c r="H4155" s="228"/>
      <c r="I4155" s="228"/>
    </row>
    <row r="4156">
      <c r="A4156" s="228"/>
      <c r="B4156" s="229"/>
      <c r="C4156" s="228"/>
      <c r="D4156" s="228"/>
      <c r="E4156" s="226"/>
      <c r="F4156" s="228"/>
      <c r="G4156" s="228"/>
      <c r="H4156" s="228"/>
      <c r="I4156" s="228"/>
    </row>
    <row r="4157">
      <c r="A4157" s="228"/>
      <c r="B4157" s="229"/>
      <c r="C4157" s="228"/>
      <c r="D4157" s="228"/>
      <c r="E4157" s="226"/>
      <c r="F4157" s="228"/>
      <c r="G4157" s="228"/>
      <c r="H4157" s="228"/>
      <c r="I4157" s="228"/>
    </row>
    <row r="4158">
      <c r="A4158" s="228"/>
      <c r="B4158" s="229"/>
      <c r="C4158" s="228"/>
      <c r="D4158" s="228"/>
      <c r="E4158" s="226"/>
      <c r="F4158" s="228"/>
      <c r="G4158" s="228"/>
      <c r="H4158" s="228"/>
      <c r="I4158" s="228"/>
    </row>
    <row r="4159">
      <c r="A4159" s="228"/>
      <c r="B4159" s="229"/>
      <c r="C4159" s="228"/>
      <c r="D4159" s="228"/>
      <c r="E4159" s="226"/>
      <c r="F4159" s="228"/>
      <c r="G4159" s="228"/>
      <c r="H4159" s="228"/>
      <c r="I4159" s="228"/>
    </row>
    <row r="4160">
      <c r="A4160" s="228"/>
      <c r="B4160" s="229"/>
      <c r="C4160" s="228"/>
      <c r="D4160" s="228"/>
      <c r="E4160" s="226"/>
      <c r="F4160" s="228"/>
      <c r="G4160" s="228"/>
      <c r="H4160" s="228"/>
      <c r="I4160" s="228"/>
    </row>
    <row r="4161">
      <c r="A4161" s="228"/>
      <c r="B4161" s="229"/>
      <c r="C4161" s="228"/>
      <c r="D4161" s="228"/>
      <c r="E4161" s="226"/>
      <c r="F4161" s="228"/>
      <c r="G4161" s="228"/>
      <c r="H4161" s="228"/>
      <c r="I4161" s="228"/>
    </row>
    <row r="4162">
      <c r="A4162" s="228"/>
      <c r="B4162" s="229"/>
      <c r="C4162" s="228"/>
      <c r="D4162" s="228"/>
      <c r="E4162" s="226"/>
      <c r="F4162" s="228"/>
      <c r="G4162" s="228"/>
      <c r="H4162" s="228"/>
      <c r="I4162" s="228"/>
    </row>
    <row r="4163">
      <c r="A4163" s="228"/>
      <c r="B4163" s="229"/>
      <c r="C4163" s="228"/>
      <c r="D4163" s="228"/>
      <c r="E4163" s="226"/>
      <c r="F4163" s="228"/>
      <c r="G4163" s="228"/>
      <c r="H4163" s="228"/>
      <c r="I4163" s="228"/>
    </row>
    <row r="4164">
      <c r="A4164" s="228"/>
      <c r="B4164" s="229"/>
      <c r="C4164" s="228"/>
      <c r="D4164" s="228"/>
      <c r="E4164" s="226"/>
      <c r="F4164" s="228"/>
      <c r="G4164" s="228"/>
      <c r="H4164" s="228"/>
      <c r="I4164" s="228"/>
    </row>
    <row r="4165">
      <c r="A4165" s="228"/>
      <c r="B4165" s="229"/>
      <c r="C4165" s="228"/>
      <c r="D4165" s="228"/>
      <c r="E4165" s="226"/>
      <c r="F4165" s="228"/>
      <c r="G4165" s="228"/>
      <c r="H4165" s="228"/>
      <c r="I4165" s="228"/>
    </row>
    <row r="4166">
      <c r="A4166" s="228"/>
      <c r="B4166" s="229"/>
      <c r="C4166" s="228"/>
      <c r="D4166" s="228"/>
      <c r="E4166" s="226"/>
      <c r="F4166" s="228"/>
      <c r="G4166" s="228"/>
      <c r="H4166" s="228"/>
      <c r="I4166" s="228"/>
    </row>
    <row r="4167">
      <c r="A4167" s="228"/>
      <c r="B4167" s="229"/>
      <c r="C4167" s="228"/>
      <c r="D4167" s="228"/>
      <c r="E4167" s="226"/>
      <c r="F4167" s="228"/>
      <c r="G4167" s="228"/>
      <c r="H4167" s="228"/>
      <c r="I4167" s="228"/>
    </row>
    <row r="4168">
      <c r="A4168" s="228"/>
      <c r="B4168" s="229"/>
      <c r="C4168" s="228"/>
      <c r="D4168" s="228"/>
      <c r="E4168" s="226"/>
      <c r="F4168" s="228"/>
      <c r="G4168" s="228"/>
      <c r="H4168" s="228"/>
      <c r="I4168" s="228"/>
    </row>
    <row r="4169">
      <c r="A4169" s="228"/>
      <c r="B4169" s="229"/>
      <c r="C4169" s="228"/>
      <c r="D4169" s="228"/>
      <c r="E4169" s="226"/>
      <c r="F4169" s="228"/>
      <c r="G4169" s="228"/>
      <c r="H4169" s="228"/>
      <c r="I4169" s="228"/>
    </row>
    <row r="4170">
      <c r="A4170" s="228"/>
      <c r="B4170" s="229"/>
      <c r="C4170" s="228"/>
      <c r="D4170" s="228"/>
      <c r="E4170" s="226"/>
      <c r="F4170" s="228"/>
      <c r="G4170" s="228"/>
      <c r="H4170" s="228"/>
      <c r="I4170" s="228"/>
    </row>
    <row r="4171">
      <c r="A4171" s="228"/>
      <c r="B4171" s="229"/>
      <c r="C4171" s="228"/>
      <c r="D4171" s="228"/>
      <c r="E4171" s="226"/>
      <c r="F4171" s="228"/>
      <c r="G4171" s="228"/>
      <c r="H4171" s="228"/>
      <c r="I4171" s="228"/>
    </row>
    <row r="4172">
      <c r="A4172" s="228"/>
      <c r="B4172" s="229"/>
      <c r="C4172" s="228"/>
      <c r="D4172" s="228"/>
      <c r="E4172" s="226"/>
      <c r="F4172" s="228"/>
      <c r="G4172" s="228"/>
      <c r="H4172" s="228"/>
      <c r="I4172" s="228"/>
    </row>
    <row r="4173">
      <c r="A4173" s="228"/>
      <c r="B4173" s="229"/>
      <c r="C4173" s="228"/>
      <c r="D4173" s="228"/>
      <c r="E4173" s="226"/>
      <c r="F4173" s="228"/>
      <c r="G4173" s="228"/>
      <c r="H4173" s="228"/>
      <c r="I4173" s="228"/>
    </row>
    <row r="4174">
      <c r="A4174" s="228"/>
      <c r="B4174" s="229"/>
      <c r="C4174" s="228"/>
      <c r="D4174" s="228"/>
      <c r="E4174" s="226"/>
      <c r="F4174" s="228"/>
      <c r="G4174" s="228"/>
      <c r="H4174" s="228"/>
      <c r="I4174" s="228"/>
    </row>
    <row r="4175">
      <c r="A4175" s="228"/>
      <c r="B4175" s="229"/>
      <c r="C4175" s="228"/>
      <c r="D4175" s="228"/>
      <c r="E4175" s="226"/>
      <c r="F4175" s="228"/>
      <c r="G4175" s="228"/>
      <c r="H4175" s="228"/>
      <c r="I4175" s="228"/>
    </row>
    <row r="4176">
      <c r="A4176" s="228"/>
      <c r="B4176" s="229"/>
      <c r="C4176" s="228"/>
      <c r="D4176" s="228"/>
      <c r="E4176" s="226"/>
      <c r="F4176" s="228"/>
      <c r="G4176" s="228"/>
      <c r="H4176" s="228"/>
      <c r="I4176" s="228"/>
    </row>
    <row r="4177">
      <c r="A4177" s="228"/>
      <c r="B4177" s="229"/>
      <c r="C4177" s="228"/>
      <c r="D4177" s="228"/>
      <c r="E4177" s="226"/>
      <c r="F4177" s="228"/>
      <c r="G4177" s="228"/>
      <c r="H4177" s="228"/>
      <c r="I4177" s="228"/>
    </row>
    <row r="4178">
      <c r="A4178" s="228"/>
      <c r="B4178" s="229"/>
      <c r="C4178" s="228"/>
      <c r="D4178" s="228"/>
      <c r="E4178" s="226"/>
      <c r="F4178" s="228"/>
      <c r="G4178" s="228"/>
      <c r="H4178" s="228"/>
      <c r="I4178" s="228"/>
    </row>
    <row r="4179">
      <c r="A4179" s="228"/>
      <c r="B4179" s="229"/>
      <c r="C4179" s="228"/>
      <c r="D4179" s="228"/>
      <c r="E4179" s="226"/>
      <c r="F4179" s="228"/>
      <c r="G4179" s="228"/>
      <c r="H4179" s="228"/>
      <c r="I4179" s="228"/>
    </row>
    <row r="4180">
      <c r="A4180" s="228"/>
      <c r="B4180" s="229"/>
      <c r="C4180" s="228"/>
      <c r="D4180" s="228"/>
      <c r="E4180" s="226"/>
      <c r="F4180" s="228"/>
      <c r="G4180" s="228"/>
      <c r="H4180" s="228"/>
      <c r="I4180" s="228"/>
    </row>
    <row r="4181">
      <c r="A4181" s="228"/>
      <c r="B4181" s="229"/>
      <c r="C4181" s="228"/>
      <c r="D4181" s="228"/>
      <c r="E4181" s="226"/>
      <c r="F4181" s="228"/>
      <c r="G4181" s="228"/>
      <c r="H4181" s="228"/>
      <c r="I4181" s="228"/>
    </row>
    <row r="4182">
      <c r="A4182" s="228"/>
      <c r="B4182" s="229"/>
      <c r="C4182" s="228"/>
      <c r="D4182" s="228"/>
      <c r="E4182" s="226"/>
      <c r="F4182" s="228"/>
      <c r="G4182" s="228"/>
      <c r="H4182" s="228"/>
      <c r="I4182" s="228"/>
    </row>
    <row r="4183">
      <c r="A4183" s="228"/>
      <c r="B4183" s="229"/>
      <c r="C4183" s="228"/>
      <c r="D4183" s="228"/>
      <c r="E4183" s="226"/>
      <c r="F4183" s="228"/>
      <c r="G4183" s="228"/>
      <c r="H4183" s="228"/>
      <c r="I4183" s="228"/>
    </row>
    <row r="4184">
      <c r="A4184" s="228"/>
      <c r="B4184" s="229"/>
      <c r="C4184" s="228"/>
      <c r="D4184" s="228"/>
      <c r="E4184" s="226"/>
      <c r="F4184" s="228"/>
      <c r="G4184" s="228"/>
      <c r="H4184" s="228"/>
      <c r="I4184" s="228"/>
    </row>
    <row r="4185">
      <c r="A4185" s="228"/>
      <c r="B4185" s="229"/>
      <c r="C4185" s="228"/>
      <c r="D4185" s="228"/>
      <c r="E4185" s="226"/>
      <c r="F4185" s="228"/>
      <c r="G4185" s="228"/>
      <c r="H4185" s="228"/>
      <c r="I4185" s="228"/>
    </row>
    <row r="4186">
      <c r="A4186" s="228"/>
      <c r="B4186" s="229"/>
      <c r="C4186" s="228"/>
      <c r="D4186" s="228"/>
      <c r="E4186" s="226"/>
      <c r="F4186" s="228"/>
      <c r="G4186" s="228"/>
      <c r="H4186" s="228"/>
      <c r="I4186" s="228"/>
    </row>
    <row r="4187">
      <c r="A4187" s="228"/>
      <c r="B4187" s="229"/>
      <c r="C4187" s="228"/>
      <c r="D4187" s="228"/>
      <c r="E4187" s="226"/>
      <c r="F4187" s="228"/>
      <c r="G4187" s="228"/>
      <c r="H4187" s="228"/>
      <c r="I4187" s="228"/>
    </row>
    <row r="4188">
      <c r="A4188" s="228"/>
      <c r="B4188" s="229"/>
      <c r="C4188" s="228"/>
      <c r="D4188" s="228"/>
      <c r="E4188" s="226"/>
      <c r="F4188" s="228"/>
      <c r="G4188" s="228"/>
      <c r="H4188" s="228"/>
      <c r="I4188" s="228"/>
    </row>
    <row r="4189">
      <c r="A4189" s="228"/>
      <c r="B4189" s="229"/>
      <c r="C4189" s="228"/>
      <c r="D4189" s="228"/>
      <c r="E4189" s="226"/>
      <c r="F4189" s="228"/>
      <c r="G4189" s="228"/>
      <c r="H4189" s="228"/>
      <c r="I4189" s="228"/>
    </row>
    <row r="4190">
      <c r="A4190" s="228"/>
      <c r="B4190" s="229"/>
      <c r="C4190" s="228"/>
      <c r="D4190" s="228"/>
      <c r="E4190" s="226"/>
      <c r="F4190" s="228"/>
      <c r="G4190" s="228"/>
      <c r="H4190" s="228"/>
      <c r="I4190" s="228"/>
    </row>
    <row r="4191">
      <c r="A4191" s="228"/>
      <c r="B4191" s="229"/>
      <c r="C4191" s="228"/>
      <c r="D4191" s="228"/>
      <c r="E4191" s="226"/>
      <c r="F4191" s="228"/>
      <c r="G4191" s="228"/>
      <c r="H4191" s="228"/>
      <c r="I4191" s="228"/>
    </row>
    <row r="4192">
      <c r="A4192" s="228"/>
      <c r="B4192" s="229"/>
      <c r="C4192" s="228"/>
      <c r="D4192" s="228"/>
      <c r="E4192" s="226"/>
      <c r="F4192" s="228"/>
      <c r="G4192" s="228"/>
      <c r="H4192" s="228"/>
      <c r="I4192" s="228"/>
    </row>
    <row r="4193">
      <c r="A4193" s="228"/>
      <c r="B4193" s="229"/>
      <c r="C4193" s="228"/>
      <c r="D4193" s="228"/>
      <c r="E4193" s="226"/>
      <c r="F4193" s="228"/>
      <c r="G4193" s="228"/>
      <c r="H4193" s="228"/>
      <c r="I4193" s="228"/>
    </row>
    <row r="4194">
      <c r="A4194" s="228"/>
      <c r="B4194" s="229"/>
      <c r="C4194" s="228"/>
      <c r="D4194" s="228"/>
      <c r="E4194" s="226"/>
      <c r="F4194" s="228"/>
      <c r="G4194" s="228"/>
      <c r="H4194" s="228"/>
      <c r="I4194" s="228"/>
    </row>
    <row r="4195">
      <c r="A4195" s="228"/>
      <c r="B4195" s="229"/>
      <c r="C4195" s="228"/>
      <c r="D4195" s="228"/>
      <c r="E4195" s="226"/>
      <c r="F4195" s="228"/>
      <c r="G4195" s="228"/>
      <c r="H4195" s="228"/>
      <c r="I4195" s="228"/>
    </row>
    <row r="4196">
      <c r="A4196" s="228"/>
      <c r="B4196" s="229"/>
      <c r="C4196" s="228"/>
      <c r="D4196" s="228"/>
      <c r="E4196" s="226"/>
      <c r="F4196" s="228"/>
      <c r="G4196" s="228"/>
      <c r="H4196" s="228"/>
      <c r="I4196" s="228"/>
    </row>
    <row r="4197">
      <c r="A4197" s="228"/>
      <c r="B4197" s="229"/>
      <c r="C4197" s="228"/>
      <c r="D4197" s="228"/>
      <c r="E4197" s="226"/>
      <c r="F4197" s="228"/>
      <c r="G4197" s="228"/>
      <c r="H4197" s="228"/>
      <c r="I4197" s="228"/>
    </row>
    <row r="4198">
      <c r="A4198" s="228"/>
      <c r="B4198" s="229"/>
      <c r="C4198" s="228"/>
      <c r="D4198" s="228"/>
      <c r="E4198" s="226"/>
      <c r="F4198" s="228"/>
      <c r="G4198" s="228"/>
      <c r="H4198" s="228"/>
      <c r="I4198" s="228"/>
    </row>
    <row r="4199">
      <c r="A4199" s="228"/>
      <c r="B4199" s="229"/>
      <c r="C4199" s="228"/>
      <c r="D4199" s="228"/>
      <c r="E4199" s="226"/>
      <c r="F4199" s="228"/>
      <c r="G4199" s="228"/>
      <c r="H4199" s="228"/>
      <c r="I4199" s="228"/>
    </row>
    <row r="4200">
      <c r="A4200" s="228"/>
      <c r="B4200" s="229"/>
      <c r="C4200" s="228"/>
      <c r="D4200" s="228"/>
      <c r="E4200" s="226"/>
      <c r="F4200" s="228"/>
      <c r="G4200" s="228"/>
      <c r="H4200" s="228"/>
      <c r="I4200" s="228"/>
    </row>
    <row r="4201">
      <c r="A4201" s="228"/>
      <c r="B4201" s="229"/>
      <c r="C4201" s="228"/>
      <c r="D4201" s="228"/>
      <c r="E4201" s="226"/>
      <c r="F4201" s="228"/>
      <c r="G4201" s="228"/>
      <c r="H4201" s="228"/>
      <c r="I4201" s="228"/>
    </row>
    <row r="4202">
      <c r="A4202" s="228"/>
      <c r="B4202" s="229"/>
      <c r="C4202" s="228"/>
      <c r="D4202" s="228"/>
      <c r="E4202" s="226"/>
      <c r="F4202" s="228"/>
      <c r="G4202" s="228"/>
      <c r="H4202" s="228"/>
      <c r="I4202" s="228"/>
    </row>
    <row r="4203">
      <c r="A4203" s="228"/>
      <c r="B4203" s="229"/>
      <c r="C4203" s="228"/>
      <c r="D4203" s="228"/>
      <c r="E4203" s="226"/>
      <c r="F4203" s="228"/>
      <c r="G4203" s="228"/>
      <c r="H4203" s="228"/>
      <c r="I4203" s="228"/>
    </row>
    <row r="4204">
      <c r="A4204" s="228"/>
      <c r="B4204" s="229"/>
      <c r="C4204" s="228"/>
      <c r="D4204" s="228"/>
      <c r="E4204" s="226"/>
      <c r="F4204" s="228"/>
      <c r="G4204" s="228"/>
      <c r="H4204" s="228"/>
      <c r="I4204" s="228"/>
    </row>
    <row r="4205">
      <c r="A4205" s="228"/>
      <c r="B4205" s="229"/>
      <c r="C4205" s="228"/>
      <c r="D4205" s="228"/>
      <c r="E4205" s="226"/>
      <c r="F4205" s="228"/>
      <c r="G4205" s="228"/>
      <c r="H4205" s="228"/>
      <c r="I4205" s="228"/>
    </row>
    <row r="4206">
      <c r="A4206" s="228"/>
      <c r="B4206" s="229"/>
      <c r="C4206" s="228"/>
      <c r="D4206" s="228"/>
      <c r="E4206" s="226"/>
      <c r="F4206" s="228"/>
      <c r="G4206" s="228"/>
      <c r="H4206" s="228"/>
      <c r="I4206" s="228"/>
    </row>
    <row r="4207">
      <c r="A4207" s="228"/>
      <c r="B4207" s="229"/>
      <c r="C4207" s="228"/>
      <c r="D4207" s="228"/>
      <c r="E4207" s="226"/>
      <c r="F4207" s="228"/>
      <c r="G4207" s="228"/>
      <c r="H4207" s="228"/>
      <c r="I4207" s="228"/>
    </row>
    <row r="4208">
      <c r="A4208" s="228"/>
      <c r="B4208" s="229"/>
      <c r="C4208" s="228"/>
      <c r="D4208" s="228"/>
      <c r="E4208" s="226"/>
      <c r="F4208" s="228"/>
      <c r="G4208" s="228"/>
      <c r="H4208" s="228"/>
      <c r="I4208" s="228"/>
    </row>
    <row r="4209">
      <c r="A4209" s="228"/>
      <c r="B4209" s="229"/>
      <c r="C4209" s="228"/>
      <c r="D4209" s="228"/>
      <c r="E4209" s="226"/>
      <c r="F4209" s="228"/>
      <c r="G4209" s="228"/>
      <c r="H4209" s="228"/>
      <c r="I4209" s="228"/>
    </row>
    <row r="4210">
      <c r="A4210" s="228"/>
      <c r="B4210" s="229"/>
      <c r="C4210" s="228"/>
      <c r="D4210" s="228"/>
      <c r="E4210" s="226"/>
      <c r="F4210" s="228"/>
      <c r="G4210" s="228"/>
      <c r="H4210" s="228"/>
      <c r="I4210" s="228"/>
    </row>
    <row r="4211">
      <c r="A4211" s="228"/>
      <c r="B4211" s="229"/>
      <c r="C4211" s="228"/>
      <c r="D4211" s="228"/>
      <c r="E4211" s="226"/>
      <c r="F4211" s="228"/>
      <c r="G4211" s="228"/>
      <c r="H4211" s="228"/>
      <c r="I4211" s="228"/>
    </row>
    <row r="4212">
      <c r="A4212" s="228"/>
      <c r="B4212" s="229"/>
      <c r="C4212" s="228"/>
      <c r="D4212" s="228"/>
      <c r="E4212" s="226"/>
      <c r="F4212" s="228"/>
      <c r="G4212" s="228"/>
      <c r="H4212" s="228"/>
      <c r="I4212" s="228"/>
    </row>
    <row r="4213">
      <c r="A4213" s="228"/>
      <c r="B4213" s="229"/>
      <c r="C4213" s="228"/>
      <c r="D4213" s="228"/>
      <c r="E4213" s="226"/>
      <c r="F4213" s="228"/>
      <c r="G4213" s="228"/>
      <c r="H4213" s="228"/>
      <c r="I4213" s="228"/>
    </row>
    <row r="4214">
      <c r="A4214" s="228"/>
      <c r="B4214" s="229"/>
      <c r="C4214" s="228"/>
      <c r="D4214" s="228"/>
      <c r="E4214" s="226"/>
      <c r="F4214" s="228"/>
      <c r="G4214" s="228"/>
      <c r="H4214" s="228"/>
      <c r="I4214" s="228"/>
    </row>
    <row r="4215">
      <c r="A4215" s="228"/>
      <c r="B4215" s="229"/>
      <c r="C4215" s="228"/>
      <c r="D4215" s="228"/>
      <c r="E4215" s="226"/>
      <c r="F4215" s="228"/>
      <c r="G4215" s="228"/>
      <c r="H4215" s="228"/>
      <c r="I4215" s="228"/>
    </row>
    <row r="4216">
      <c r="A4216" s="228"/>
      <c r="B4216" s="229"/>
      <c r="C4216" s="228"/>
      <c r="D4216" s="228"/>
      <c r="E4216" s="226"/>
      <c r="F4216" s="228"/>
      <c r="G4216" s="228"/>
      <c r="H4216" s="228"/>
      <c r="I4216" s="228"/>
    </row>
    <row r="4217">
      <c r="A4217" s="228"/>
      <c r="B4217" s="229"/>
      <c r="C4217" s="228"/>
      <c r="D4217" s="228"/>
      <c r="E4217" s="226"/>
      <c r="F4217" s="228"/>
      <c r="G4217" s="228"/>
      <c r="H4217" s="228"/>
      <c r="I4217" s="228"/>
    </row>
    <row r="4218">
      <c r="A4218" s="228"/>
      <c r="B4218" s="229"/>
      <c r="C4218" s="228"/>
      <c r="D4218" s="228"/>
      <c r="E4218" s="226"/>
      <c r="F4218" s="228"/>
      <c r="G4218" s="228"/>
      <c r="H4218" s="228"/>
      <c r="I4218" s="228"/>
    </row>
    <row r="4219">
      <c r="A4219" s="228"/>
      <c r="B4219" s="229"/>
      <c r="C4219" s="228"/>
      <c r="D4219" s="228"/>
      <c r="E4219" s="226"/>
      <c r="F4219" s="228"/>
      <c r="G4219" s="228"/>
      <c r="H4219" s="228"/>
      <c r="I4219" s="228"/>
    </row>
    <row r="4220">
      <c r="A4220" s="228"/>
      <c r="B4220" s="229"/>
      <c r="C4220" s="228"/>
      <c r="D4220" s="228"/>
      <c r="E4220" s="226"/>
      <c r="F4220" s="228"/>
      <c r="G4220" s="228"/>
      <c r="H4220" s="228"/>
      <c r="I4220" s="228"/>
    </row>
    <row r="4221">
      <c r="A4221" s="228"/>
      <c r="B4221" s="229"/>
      <c r="C4221" s="228"/>
      <c r="D4221" s="228"/>
      <c r="E4221" s="226"/>
      <c r="F4221" s="228"/>
      <c r="G4221" s="228"/>
      <c r="H4221" s="228"/>
      <c r="I4221" s="228"/>
    </row>
    <row r="4222">
      <c r="A4222" s="228"/>
      <c r="B4222" s="229"/>
      <c r="C4222" s="228"/>
      <c r="D4222" s="228"/>
      <c r="E4222" s="226"/>
      <c r="F4222" s="228"/>
      <c r="G4222" s="228"/>
      <c r="H4222" s="228"/>
      <c r="I4222" s="228"/>
    </row>
    <row r="4223">
      <c r="A4223" s="228"/>
      <c r="B4223" s="229"/>
      <c r="C4223" s="228"/>
      <c r="D4223" s="228"/>
      <c r="E4223" s="226"/>
      <c r="F4223" s="228"/>
      <c r="G4223" s="228"/>
      <c r="H4223" s="228"/>
      <c r="I4223" s="228"/>
    </row>
    <row r="4224">
      <c r="A4224" s="228"/>
      <c r="B4224" s="229"/>
      <c r="C4224" s="228"/>
      <c r="D4224" s="228"/>
      <c r="E4224" s="226"/>
      <c r="F4224" s="228"/>
      <c r="G4224" s="228"/>
      <c r="H4224" s="228"/>
      <c r="I4224" s="228"/>
    </row>
    <row r="4225">
      <c r="A4225" s="228"/>
      <c r="B4225" s="229"/>
      <c r="C4225" s="228"/>
      <c r="D4225" s="228"/>
      <c r="E4225" s="226"/>
      <c r="F4225" s="228"/>
      <c r="G4225" s="228"/>
      <c r="H4225" s="228"/>
      <c r="I4225" s="228"/>
    </row>
    <row r="4226">
      <c r="A4226" s="228"/>
      <c r="B4226" s="229"/>
      <c r="C4226" s="228"/>
      <c r="D4226" s="228"/>
      <c r="E4226" s="226"/>
      <c r="F4226" s="228"/>
      <c r="G4226" s="228"/>
      <c r="H4226" s="228"/>
      <c r="I4226" s="228"/>
    </row>
    <row r="4227">
      <c r="A4227" s="228"/>
      <c r="B4227" s="229"/>
      <c r="C4227" s="228"/>
      <c r="D4227" s="228"/>
      <c r="E4227" s="226"/>
      <c r="F4227" s="228"/>
      <c r="G4227" s="228"/>
      <c r="H4227" s="228"/>
      <c r="I4227" s="228"/>
    </row>
    <row r="4228">
      <c r="A4228" s="228"/>
      <c r="B4228" s="229"/>
      <c r="C4228" s="228"/>
      <c r="D4228" s="228"/>
      <c r="E4228" s="226"/>
      <c r="F4228" s="228"/>
      <c r="G4228" s="228"/>
      <c r="H4228" s="228"/>
      <c r="I4228" s="228"/>
    </row>
    <row r="4229">
      <c r="A4229" s="228"/>
      <c r="B4229" s="229"/>
      <c r="C4229" s="228"/>
      <c r="D4229" s="228"/>
      <c r="E4229" s="226"/>
      <c r="F4229" s="228"/>
      <c r="G4229" s="228"/>
      <c r="H4229" s="228"/>
      <c r="I4229" s="228"/>
    </row>
    <row r="4230">
      <c r="A4230" s="228"/>
      <c r="B4230" s="229"/>
      <c r="C4230" s="228"/>
      <c r="D4230" s="228"/>
      <c r="E4230" s="226"/>
      <c r="F4230" s="228"/>
      <c r="G4230" s="228"/>
      <c r="H4230" s="228"/>
      <c r="I4230" s="228"/>
    </row>
    <row r="4231">
      <c r="A4231" s="228"/>
      <c r="B4231" s="229"/>
      <c r="C4231" s="228"/>
      <c r="D4231" s="228"/>
      <c r="E4231" s="226"/>
      <c r="F4231" s="228"/>
      <c r="G4231" s="228"/>
      <c r="H4231" s="228"/>
      <c r="I4231" s="228"/>
    </row>
    <row r="4232">
      <c r="A4232" s="228"/>
      <c r="B4232" s="229"/>
      <c r="C4232" s="228"/>
      <c r="D4232" s="228"/>
      <c r="E4232" s="226"/>
      <c r="F4232" s="228"/>
      <c r="G4232" s="228"/>
      <c r="H4232" s="228"/>
      <c r="I4232" s="228"/>
    </row>
    <row r="4233">
      <c r="A4233" s="228"/>
      <c r="B4233" s="229"/>
      <c r="C4233" s="228"/>
      <c r="D4233" s="228"/>
      <c r="E4233" s="226"/>
      <c r="F4233" s="228"/>
      <c r="G4233" s="228"/>
      <c r="H4233" s="228"/>
      <c r="I4233" s="228"/>
    </row>
    <row r="4234">
      <c r="A4234" s="228"/>
      <c r="B4234" s="229"/>
      <c r="C4234" s="228"/>
      <c r="D4234" s="228"/>
      <c r="E4234" s="226"/>
      <c r="F4234" s="228"/>
      <c r="G4234" s="228"/>
      <c r="H4234" s="228"/>
      <c r="I4234" s="228"/>
    </row>
    <row r="4235">
      <c r="A4235" s="228"/>
      <c r="B4235" s="229"/>
      <c r="C4235" s="228"/>
      <c r="D4235" s="228"/>
      <c r="E4235" s="226"/>
      <c r="F4235" s="228"/>
      <c r="G4235" s="228"/>
      <c r="H4235" s="228"/>
      <c r="I4235" s="228"/>
    </row>
    <row r="4236">
      <c r="A4236" s="228"/>
      <c r="B4236" s="229"/>
      <c r="C4236" s="228"/>
      <c r="D4236" s="228"/>
      <c r="E4236" s="226"/>
      <c r="F4236" s="228"/>
      <c r="G4236" s="228"/>
      <c r="H4236" s="228"/>
      <c r="I4236" s="228"/>
    </row>
    <row r="4237">
      <c r="A4237" s="228"/>
      <c r="B4237" s="229"/>
      <c r="C4237" s="228"/>
      <c r="D4237" s="228"/>
      <c r="E4237" s="226"/>
      <c r="F4237" s="228"/>
      <c r="G4237" s="228"/>
      <c r="H4237" s="228"/>
      <c r="I4237" s="228"/>
    </row>
    <row r="4238">
      <c r="A4238" s="228"/>
      <c r="B4238" s="229"/>
      <c r="C4238" s="228"/>
      <c r="D4238" s="228"/>
      <c r="E4238" s="226"/>
      <c r="F4238" s="228"/>
      <c r="G4238" s="228"/>
      <c r="H4238" s="228"/>
      <c r="I4238" s="228"/>
    </row>
    <row r="4239">
      <c r="A4239" s="228"/>
      <c r="B4239" s="229"/>
      <c r="C4239" s="228"/>
      <c r="D4239" s="228"/>
      <c r="E4239" s="226"/>
      <c r="F4239" s="228"/>
      <c r="G4239" s="228"/>
      <c r="H4239" s="228"/>
      <c r="I4239" s="228"/>
    </row>
    <row r="4240">
      <c r="A4240" s="228"/>
      <c r="B4240" s="229"/>
      <c r="C4240" s="228"/>
      <c r="D4240" s="228"/>
      <c r="E4240" s="226"/>
      <c r="F4240" s="228"/>
      <c r="G4240" s="228"/>
      <c r="H4240" s="228"/>
      <c r="I4240" s="228"/>
    </row>
    <row r="4241">
      <c r="A4241" s="228"/>
      <c r="B4241" s="229"/>
      <c r="C4241" s="228"/>
      <c r="D4241" s="228"/>
      <c r="E4241" s="226"/>
      <c r="F4241" s="228"/>
      <c r="G4241" s="228"/>
      <c r="H4241" s="228"/>
      <c r="I4241" s="228"/>
    </row>
    <row r="4242">
      <c r="A4242" s="228"/>
      <c r="B4242" s="229"/>
      <c r="C4242" s="228"/>
      <c r="D4242" s="228"/>
      <c r="E4242" s="226"/>
      <c r="F4242" s="228"/>
      <c r="G4242" s="228"/>
      <c r="H4242" s="228"/>
      <c r="I4242" s="228"/>
    </row>
    <row r="4243">
      <c r="A4243" s="228"/>
      <c r="B4243" s="229"/>
      <c r="C4243" s="228"/>
      <c r="D4243" s="228"/>
      <c r="E4243" s="226"/>
      <c r="F4243" s="228"/>
      <c r="G4243" s="228"/>
      <c r="H4243" s="228"/>
      <c r="I4243" s="228"/>
    </row>
    <row r="4244">
      <c r="A4244" s="228"/>
      <c r="B4244" s="229"/>
      <c r="C4244" s="228"/>
      <c r="D4244" s="228"/>
      <c r="E4244" s="226"/>
      <c r="F4244" s="228"/>
      <c r="G4244" s="228"/>
      <c r="H4244" s="228"/>
      <c r="I4244" s="228"/>
    </row>
    <row r="4245">
      <c r="A4245" s="228"/>
      <c r="B4245" s="229"/>
      <c r="C4245" s="228"/>
      <c r="D4245" s="228"/>
      <c r="E4245" s="226"/>
      <c r="F4245" s="228"/>
      <c r="G4245" s="228"/>
      <c r="H4245" s="228"/>
      <c r="I4245" s="228"/>
    </row>
    <row r="4246">
      <c r="A4246" s="228"/>
      <c r="B4246" s="229"/>
      <c r="C4246" s="228"/>
      <c r="D4246" s="228"/>
      <c r="E4246" s="226"/>
      <c r="F4246" s="228"/>
      <c r="G4246" s="228"/>
      <c r="H4246" s="228"/>
      <c r="I4246" s="228"/>
    </row>
    <row r="4247">
      <c r="A4247" s="228"/>
      <c r="B4247" s="229"/>
      <c r="C4247" s="228"/>
      <c r="D4247" s="228"/>
      <c r="E4247" s="226"/>
      <c r="F4247" s="228"/>
      <c r="G4247" s="228"/>
      <c r="H4247" s="228"/>
      <c r="I4247" s="228"/>
    </row>
    <row r="4248">
      <c r="A4248" s="228"/>
      <c r="B4248" s="229"/>
      <c r="C4248" s="228"/>
      <c r="D4248" s="228"/>
      <c r="E4248" s="226"/>
      <c r="F4248" s="228"/>
      <c r="G4248" s="228"/>
      <c r="H4248" s="228"/>
      <c r="I4248" s="228"/>
    </row>
    <row r="4249">
      <c r="A4249" s="228"/>
      <c r="B4249" s="229"/>
      <c r="C4249" s="228"/>
      <c r="D4249" s="228"/>
      <c r="E4249" s="226"/>
      <c r="F4249" s="228"/>
      <c r="G4249" s="228"/>
      <c r="H4249" s="228"/>
      <c r="I4249" s="228"/>
    </row>
    <row r="4250">
      <c r="A4250" s="228"/>
      <c r="B4250" s="229"/>
      <c r="C4250" s="228"/>
      <c r="D4250" s="228"/>
      <c r="E4250" s="226"/>
      <c r="F4250" s="228"/>
      <c r="G4250" s="228"/>
      <c r="H4250" s="228"/>
      <c r="I4250" s="228"/>
    </row>
    <row r="4251">
      <c r="A4251" s="228"/>
      <c r="B4251" s="229"/>
      <c r="C4251" s="228"/>
      <c r="D4251" s="228"/>
      <c r="E4251" s="226"/>
      <c r="F4251" s="228"/>
      <c r="G4251" s="228"/>
      <c r="H4251" s="228"/>
      <c r="I4251" s="228"/>
    </row>
    <row r="4252">
      <c r="A4252" s="228"/>
      <c r="B4252" s="229"/>
      <c r="C4252" s="228"/>
      <c r="D4252" s="228"/>
      <c r="E4252" s="226"/>
      <c r="F4252" s="228"/>
      <c r="G4252" s="228"/>
      <c r="H4252" s="228"/>
      <c r="I4252" s="228"/>
    </row>
    <row r="4253">
      <c r="A4253" s="228"/>
      <c r="B4253" s="229"/>
      <c r="C4253" s="228"/>
      <c r="D4253" s="228"/>
      <c r="E4253" s="226"/>
      <c r="F4253" s="228"/>
      <c r="G4253" s="228"/>
      <c r="H4253" s="228"/>
      <c r="I4253" s="228"/>
    </row>
    <row r="4254">
      <c r="A4254" s="228"/>
      <c r="B4254" s="229"/>
      <c r="C4254" s="228"/>
      <c r="D4254" s="228"/>
      <c r="E4254" s="226"/>
      <c r="F4254" s="228"/>
      <c r="G4254" s="228"/>
      <c r="H4254" s="228"/>
      <c r="I4254" s="228"/>
    </row>
    <row r="4255">
      <c r="A4255" s="228"/>
      <c r="B4255" s="229"/>
      <c r="C4255" s="228"/>
      <c r="D4255" s="228"/>
      <c r="E4255" s="226"/>
      <c r="F4255" s="228"/>
      <c r="G4255" s="228"/>
      <c r="H4255" s="228"/>
      <c r="I4255" s="228"/>
    </row>
    <row r="4256">
      <c r="A4256" s="228"/>
      <c r="B4256" s="229"/>
      <c r="C4256" s="228"/>
      <c r="D4256" s="228"/>
      <c r="E4256" s="226"/>
      <c r="F4256" s="228"/>
      <c r="G4256" s="228"/>
      <c r="H4256" s="228"/>
      <c r="I4256" s="228"/>
    </row>
    <row r="4257">
      <c r="A4257" s="228"/>
      <c r="B4257" s="229"/>
      <c r="C4257" s="228"/>
      <c r="D4257" s="228"/>
      <c r="E4257" s="226"/>
      <c r="F4257" s="228"/>
      <c r="G4257" s="228"/>
      <c r="H4257" s="228"/>
      <c r="I4257" s="228"/>
    </row>
    <row r="4258">
      <c r="A4258" s="228"/>
      <c r="B4258" s="229"/>
      <c r="C4258" s="228"/>
      <c r="D4258" s="228"/>
      <c r="E4258" s="226"/>
      <c r="F4258" s="228"/>
      <c r="G4258" s="228"/>
      <c r="H4258" s="228"/>
      <c r="I4258" s="228"/>
    </row>
    <row r="4259">
      <c r="A4259" s="228"/>
      <c r="B4259" s="229"/>
      <c r="C4259" s="228"/>
      <c r="D4259" s="228"/>
      <c r="E4259" s="226"/>
      <c r="F4259" s="228"/>
      <c r="G4259" s="228"/>
      <c r="H4259" s="228"/>
      <c r="I4259" s="228"/>
    </row>
    <row r="4260">
      <c r="A4260" s="228"/>
      <c r="B4260" s="229"/>
      <c r="C4260" s="228"/>
      <c r="D4260" s="228"/>
      <c r="E4260" s="226"/>
      <c r="F4260" s="228"/>
      <c r="G4260" s="228"/>
      <c r="H4260" s="228"/>
      <c r="I4260" s="228"/>
    </row>
    <row r="4261">
      <c r="A4261" s="228"/>
      <c r="B4261" s="229"/>
      <c r="C4261" s="228"/>
      <c r="D4261" s="228"/>
      <c r="E4261" s="226"/>
      <c r="F4261" s="228"/>
      <c r="G4261" s="228"/>
      <c r="H4261" s="228"/>
      <c r="I4261" s="228"/>
    </row>
    <row r="4262">
      <c r="A4262" s="228"/>
      <c r="B4262" s="229"/>
      <c r="C4262" s="228"/>
      <c r="D4262" s="228"/>
      <c r="E4262" s="226"/>
      <c r="F4262" s="228"/>
      <c r="G4262" s="228"/>
      <c r="H4262" s="228"/>
      <c r="I4262" s="228"/>
    </row>
    <row r="4263">
      <c r="A4263" s="228"/>
      <c r="B4263" s="229"/>
      <c r="C4263" s="228"/>
      <c r="D4263" s="228"/>
      <c r="E4263" s="226"/>
      <c r="F4263" s="228"/>
      <c r="G4263" s="228"/>
      <c r="H4263" s="228"/>
      <c r="I4263" s="228"/>
    </row>
    <row r="4264">
      <c r="A4264" s="228"/>
      <c r="B4264" s="229"/>
      <c r="C4264" s="228"/>
      <c r="D4264" s="228"/>
      <c r="E4264" s="226"/>
      <c r="F4264" s="228"/>
      <c r="G4264" s="228"/>
      <c r="H4264" s="228"/>
      <c r="I4264" s="228"/>
    </row>
    <row r="4265">
      <c r="A4265" s="228"/>
      <c r="B4265" s="229"/>
      <c r="C4265" s="228"/>
      <c r="D4265" s="228"/>
      <c r="E4265" s="226"/>
      <c r="F4265" s="228"/>
      <c r="G4265" s="228"/>
      <c r="H4265" s="228"/>
      <c r="I4265" s="228"/>
    </row>
    <row r="4266">
      <c r="A4266" s="228"/>
      <c r="B4266" s="229"/>
      <c r="C4266" s="228"/>
      <c r="D4266" s="228"/>
      <c r="E4266" s="226"/>
      <c r="F4266" s="228"/>
      <c r="G4266" s="228"/>
      <c r="H4266" s="228"/>
      <c r="I4266" s="228"/>
    </row>
    <row r="4267">
      <c r="A4267" s="228"/>
      <c r="B4267" s="229"/>
      <c r="C4267" s="228"/>
      <c r="D4267" s="228"/>
      <c r="E4267" s="226"/>
      <c r="F4267" s="228"/>
      <c r="G4267" s="228"/>
      <c r="H4267" s="228"/>
      <c r="I4267" s="228"/>
    </row>
    <row r="4268">
      <c r="A4268" s="228"/>
      <c r="B4268" s="229"/>
      <c r="C4268" s="228"/>
      <c r="D4268" s="228"/>
      <c r="E4268" s="226"/>
      <c r="F4268" s="228"/>
      <c r="G4268" s="228"/>
      <c r="H4268" s="228"/>
      <c r="I4268" s="228"/>
    </row>
    <row r="4269">
      <c r="A4269" s="228"/>
      <c r="B4269" s="229"/>
      <c r="C4269" s="228"/>
      <c r="D4269" s="228"/>
      <c r="E4269" s="226"/>
      <c r="F4269" s="228"/>
      <c r="G4269" s="228"/>
      <c r="H4269" s="228"/>
      <c r="I4269" s="228"/>
    </row>
    <row r="4270">
      <c r="A4270" s="228"/>
      <c r="B4270" s="229"/>
      <c r="C4270" s="228"/>
      <c r="D4270" s="228"/>
      <c r="E4270" s="226"/>
      <c r="F4270" s="228"/>
      <c r="G4270" s="228"/>
      <c r="H4270" s="228"/>
      <c r="I4270" s="228"/>
    </row>
    <row r="4271">
      <c r="A4271" s="228"/>
      <c r="B4271" s="229"/>
      <c r="C4271" s="228"/>
      <c r="D4271" s="228"/>
      <c r="E4271" s="226"/>
      <c r="F4271" s="228"/>
      <c r="G4271" s="228"/>
      <c r="H4271" s="228"/>
      <c r="I4271" s="228"/>
    </row>
    <row r="4272">
      <c r="A4272" s="228"/>
      <c r="B4272" s="229"/>
      <c r="C4272" s="228"/>
      <c r="D4272" s="228"/>
      <c r="E4272" s="226"/>
      <c r="F4272" s="228"/>
      <c r="G4272" s="228"/>
      <c r="H4272" s="228"/>
      <c r="I4272" s="228"/>
    </row>
    <row r="4273">
      <c r="A4273" s="228"/>
      <c r="B4273" s="229"/>
      <c r="C4273" s="228"/>
      <c r="D4273" s="228"/>
      <c r="E4273" s="226"/>
      <c r="F4273" s="228"/>
      <c r="G4273" s="228"/>
      <c r="H4273" s="228"/>
      <c r="I4273" s="228"/>
    </row>
    <row r="4274">
      <c r="A4274" s="228"/>
      <c r="B4274" s="229"/>
      <c r="C4274" s="228"/>
      <c r="D4274" s="228"/>
      <c r="E4274" s="226"/>
      <c r="F4274" s="228"/>
      <c r="G4274" s="228"/>
      <c r="H4274" s="228"/>
      <c r="I4274" s="228"/>
    </row>
    <row r="4275">
      <c r="A4275" s="228"/>
      <c r="B4275" s="229"/>
      <c r="C4275" s="228"/>
      <c r="D4275" s="228"/>
      <c r="E4275" s="226"/>
      <c r="F4275" s="228"/>
      <c r="G4275" s="228"/>
      <c r="H4275" s="228"/>
      <c r="I4275" s="228"/>
    </row>
    <row r="4276">
      <c r="A4276" s="228"/>
      <c r="B4276" s="229"/>
      <c r="C4276" s="228"/>
      <c r="D4276" s="228"/>
      <c r="E4276" s="226"/>
      <c r="F4276" s="228"/>
      <c r="G4276" s="228"/>
      <c r="H4276" s="228"/>
      <c r="I4276" s="228"/>
    </row>
    <row r="4277">
      <c r="A4277" s="228"/>
      <c r="B4277" s="229"/>
      <c r="C4277" s="228"/>
      <c r="D4277" s="228"/>
      <c r="E4277" s="226"/>
      <c r="F4277" s="228"/>
      <c r="G4277" s="228"/>
      <c r="H4277" s="228"/>
      <c r="I4277" s="228"/>
    </row>
    <row r="4278">
      <c r="A4278" s="228"/>
      <c r="B4278" s="229"/>
      <c r="C4278" s="228"/>
      <c r="D4278" s="228"/>
      <c r="E4278" s="226"/>
      <c r="F4278" s="228"/>
      <c r="G4278" s="228"/>
      <c r="H4278" s="228"/>
      <c r="I4278" s="228"/>
    </row>
    <row r="4279">
      <c r="A4279" s="228"/>
      <c r="B4279" s="229"/>
      <c r="C4279" s="228"/>
      <c r="D4279" s="228"/>
      <c r="E4279" s="226"/>
      <c r="F4279" s="228"/>
      <c r="G4279" s="228"/>
      <c r="H4279" s="228"/>
      <c r="I4279" s="228"/>
    </row>
    <row r="4280">
      <c r="A4280" s="228"/>
      <c r="B4280" s="229"/>
      <c r="C4280" s="228"/>
      <c r="D4280" s="228"/>
      <c r="E4280" s="226"/>
      <c r="F4280" s="228"/>
      <c r="G4280" s="228"/>
      <c r="H4280" s="228"/>
      <c r="I4280" s="228"/>
    </row>
    <row r="4281">
      <c r="A4281" s="228"/>
      <c r="B4281" s="229"/>
      <c r="C4281" s="228"/>
      <c r="D4281" s="228"/>
      <c r="E4281" s="226"/>
      <c r="F4281" s="228"/>
      <c r="G4281" s="228"/>
      <c r="H4281" s="228"/>
      <c r="I4281" s="228"/>
    </row>
    <row r="4282">
      <c r="A4282" s="228"/>
      <c r="B4282" s="229"/>
      <c r="C4282" s="228"/>
      <c r="D4282" s="228"/>
      <c r="E4282" s="226"/>
      <c r="F4282" s="228"/>
      <c r="G4282" s="228"/>
      <c r="H4282" s="228"/>
      <c r="I4282" s="228"/>
    </row>
    <row r="4283">
      <c r="A4283" s="228"/>
      <c r="B4283" s="229"/>
      <c r="C4283" s="228"/>
      <c r="D4283" s="228"/>
      <c r="E4283" s="226"/>
      <c r="F4283" s="228"/>
      <c r="G4283" s="228"/>
      <c r="H4283" s="228"/>
      <c r="I4283" s="228"/>
    </row>
    <row r="4284">
      <c r="A4284" s="228"/>
      <c r="B4284" s="229"/>
      <c r="C4284" s="228"/>
      <c r="D4284" s="228"/>
      <c r="E4284" s="226"/>
      <c r="F4284" s="228"/>
      <c r="G4284" s="228"/>
      <c r="H4284" s="228"/>
      <c r="I4284" s="228"/>
    </row>
    <row r="4285">
      <c r="A4285" s="228"/>
      <c r="B4285" s="229"/>
      <c r="C4285" s="228"/>
      <c r="D4285" s="228"/>
      <c r="E4285" s="226"/>
      <c r="F4285" s="228"/>
      <c r="G4285" s="228"/>
      <c r="H4285" s="228"/>
      <c r="I4285" s="228"/>
    </row>
    <row r="4286">
      <c r="A4286" s="228"/>
      <c r="B4286" s="229"/>
      <c r="C4286" s="228"/>
      <c r="D4286" s="228"/>
      <c r="E4286" s="226"/>
      <c r="F4286" s="228"/>
      <c r="G4286" s="228"/>
      <c r="H4286" s="228"/>
      <c r="I4286" s="228"/>
    </row>
    <row r="4287">
      <c r="A4287" s="228"/>
      <c r="B4287" s="229"/>
      <c r="C4287" s="228"/>
      <c r="D4287" s="228"/>
      <c r="E4287" s="226"/>
      <c r="F4287" s="228"/>
      <c r="G4287" s="228"/>
      <c r="H4287" s="228"/>
      <c r="I4287" s="228"/>
    </row>
    <row r="4288">
      <c r="A4288" s="228"/>
      <c r="B4288" s="229"/>
      <c r="C4288" s="228"/>
      <c r="D4288" s="228"/>
      <c r="E4288" s="226"/>
      <c r="F4288" s="228"/>
      <c r="G4288" s="228"/>
      <c r="H4288" s="228"/>
      <c r="I4288" s="228"/>
    </row>
    <row r="4289">
      <c r="A4289" s="228"/>
      <c r="B4289" s="229"/>
      <c r="C4289" s="228"/>
      <c r="D4289" s="228"/>
      <c r="E4289" s="226"/>
      <c r="F4289" s="228"/>
      <c r="G4289" s="228"/>
      <c r="H4289" s="228"/>
      <c r="I4289" s="228"/>
    </row>
    <row r="4290">
      <c r="A4290" s="228"/>
      <c r="B4290" s="229"/>
      <c r="C4290" s="228"/>
      <c r="D4290" s="228"/>
      <c r="E4290" s="226"/>
      <c r="F4290" s="228"/>
      <c r="G4290" s="228"/>
      <c r="H4290" s="228"/>
      <c r="I4290" s="228"/>
    </row>
    <row r="4291">
      <c r="A4291" s="228"/>
      <c r="B4291" s="229"/>
      <c r="C4291" s="228"/>
      <c r="D4291" s="228"/>
      <c r="E4291" s="226"/>
      <c r="F4291" s="228"/>
      <c r="G4291" s="228"/>
      <c r="H4291" s="228"/>
      <c r="I4291" s="228"/>
    </row>
    <row r="4292">
      <c r="A4292" s="228"/>
      <c r="B4292" s="229"/>
      <c r="C4292" s="228"/>
      <c r="D4292" s="228"/>
      <c r="E4292" s="226"/>
      <c r="F4292" s="228"/>
      <c r="G4292" s="228"/>
      <c r="H4292" s="228"/>
      <c r="I4292" s="228"/>
    </row>
    <row r="4293">
      <c r="A4293" s="228"/>
      <c r="B4293" s="229"/>
      <c r="C4293" s="228"/>
      <c r="D4293" s="228"/>
      <c r="E4293" s="226"/>
      <c r="F4293" s="228"/>
      <c r="G4293" s="228"/>
      <c r="H4293" s="228"/>
      <c r="I4293" s="228"/>
    </row>
    <row r="4294">
      <c r="A4294" s="228"/>
      <c r="B4294" s="229"/>
      <c r="C4294" s="228"/>
      <c r="D4294" s="228"/>
      <c r="E4294" s="226"/>
      <c r="F4294" s="228"/>
      <c r="G4294" s="228"/>
      <c r="H4294" s="228"/>
      <c r="I4294" s="228"/>
    </row>
    <row r="4295">
      <c r="A4295" s="228"/>
      <c r="B4295" s="229"/>
      <c r="C4295" s="228"/>
      <c r="D4295" s="228"/>
      <c r="E4295" s="226"/>
      <c r="F4295" s="228"/>
      <c r="G4295" s="228"/>
      <c r="H4295" s="228"/>
      <c r="I4295" s="228"/>
    </row>
    <row r="4296">
      <c r="A4296" s="228"/>
      <c r="B4296" s="229"/>
      <c r="C4296" s="228"/>
      <c r="D4296" s="228"/>
      <c r="E4296" s="226"/>
      <c r="F4296" s="228"/>
      <c r="G4296" s="228"/>
      <c r="H4296" s="228"/>
      <c r="I4296" s="228"/>
    </row>
    <row r="4297">
      <c r="A4297" s="228"/>
      <c r="B4297" s="229"/>
      <c r="C4297" s="228"/>
      <c r="D4297" s="228"/>
      <c r="E4297" s="226"/>
      <c r="F4297" s="228"/>
      <c r="G4297" s="228"/>
      <c r="H4297" s="228"/>
      <c r="I4297" s="228"/>
    </row>
    <row r="4298">
      <c r="A4298" s="228"/>
      <c r="B4298" s="229"/>
      <c r="C4298" s="228"/>
      <c r="D4298" s="228"/>
      <c r="E4298" s="226"/>
      <c r="F4298" s="228"/>
      <c r="G4298" s="228"/>
      <c r="H4298" s="228"/>
      <c r="I4298" s="228"/>
    </row>
    <row r="4299">
      <c r="A4299" s="228"/>
      <c r="B4299" s="229"/>
      <c r="C4299" s="228"/>
      <c r="D4299" s="228"/>
      <c r="E4299" s="226"/>
      <c r="F4299" s="228"/>
      <c r="G4299" s="228"/>
      <c r="H4299" s="228"/>
      <c r="I4299" s="228"/>
    </row>
    <row r="4300">
      <c r="A4300" s="228"/>
      <c r="B4300" s="229"/>
      <c r="C4300" s="228"/>
      <c r="D4300" s="228"/>
      <c r="E4300" s="226"/>
      <c r="F4300" s="228"/>
      <c r="G4300" s="228"/>
      <c r="H4300" s="228"/>
      <c r="I4300" s="228"/>
    </row>
    <row r="4301">
      <c r="A4301" s="228"/>
      <c r="B4301" s="229"/>
      <c r="C4301" s="228"/>
      <c r="D4301" s="228"/>
      <c r="E4301" s="226"/>
      <c r="F4301" s="228"/>
      <c r="G4301" s="228"/>
      <c r="H4301" s="228"/>
      <c r="I4301" s="228"/>
    </row>
    <row r="4302">
      <c r="A4302" s="228"/>
      <c r="B4302" s="229"/>
      <c r="C4302" s="228"/>
      <c r="D4302" s="228"/>
      <c r="E4302" s="226"/>
      <c r="F4302" s="228"/>
      <c r="G4302" s="228"/>
      <c r="H4302" s="228"/>
      <c r="I4302" s="228"/>
    </row>
    <row r="4303">
      <c r="A4303" s="228"/>
      <c r="B4303" s="229"/>
      <c r="C4303" s="228"/>
      <c r="D4303" s="228"/>
      <c r="E4303" s="226"/>
      <c r="F4303" s="228"/>
      <c r="G4303" s="228"/>
      <c r="H4303" s="228"/>
      <c r="I4303" s="228"/>
    </row>
    <row r="4304">
      <c r="A4304" s="228"/>
      <c r="B4304" s="229"/>
      <c r="C4304" s="228"/>
      <c r="D4304" s="228"/>
      <c r="E4304" s="226"/>
      <c r="F4304" s="228"/>
      <c r="G4304" s="228"/>
      <c r="H4304" s="228"/>
      <c r="I4304" s="228"/>
    </row>
    <row r="4305">
      <c r="A4305" s="228"/>
      <c r="B4305" s="229"/>
      <c r="C4305" s="228"/>
      <c r="D4305" s="228"/>
      <c r="E4305" s="226"/>
      <c r="F4305" s="228"/>
      <c r="G4305" s="228"/>
      <c r="H4305" s="228"/>
      <c r="I4305" s="228"/>
    </row>
    <row r="4306">
      <c r="A4306" s="228"/>
      <c r="B4306" s="229"/>
      <c r="C4306" s="228"/>
      <c r="D4306" s="228"/>
      <c r="E4306" s="226"/>
      <c r="F4306" s="228"/>
      <c r="G4306" s="228"/>
      <c r="H4306" s="228"/>
      <c r="I4306" s="228"/>
    </row>
    <row r="4307">
      <c r="A4307" s="228"/>
      <c r="B4307" s="229"/>
      <c r="C4307" s="228"/>
      <c r="D4307" s="228"/>
      <c r="E4307" s="226"/>
      <c r="F4307" s="228"/>
      <c r="G4307" s="228"/>
      <c r="H4307" s="228"/>
      <c r="I4307" s="228"/>
    </row>
    <row r="4308">
      <c r="A4308" s="228"/>
      <c r="B4308" s="229"/>
      <c r="C4308" s="228"/>
      <c r="D4308" s="228"/>
      <c r="E4308" s="226"/>
      <c r="F4308" s="228"/>
      <c r="G4308" s="228"/>
      <c r="H4308" s="228"/>
      <c r="I4308" s="228"/>
    </row>
    <row r="4309">
      <c r="A4309" s="228"/>
      <c r="B4309" s="229"/>
      <c r="C4309" s="228"/>
      <c r="D4309" s="228"/>
      <c r="E4309" s="226"/>
      <c r="F4309" s="228"/>
      <c r="G4309" s="228"/>
      <c r="H4309" s="228"/>
      <c r="I4309" s="228"/>
    </row>
    <row r="4310">
      <c r="A4310" s="228"/>
      <c r="B4310" s="229"/>
      <c r="C4310" s="228"/>
      <c r="D4310" s="228"/>
      <c r="E4310" s="226"/>
      <c r="F4310" s="228"/>
      <c r="G4310" s="228"/>
      <c r="H4310" s="228"/>
      <c r="I4310" s="228"/>
    </row>
    <row r="4311">
      <c r="A4311" s="228"/>
      <c r="B4311" s="229"/>
      <c r="C4311" s="228"/>
      <c r="D4311" s="228"/>
      <c r="E4311" s="226"/>
      <c r="F4311" s="228"/>
      <c r="G4311" s="228"/>
      <c r="H4311" s="228"/>
      <c r="I4311" s="228"/>
    </row>
    <row r="4312">
      <c r="A4312" s="228"/>
      <c r="B4312" s="229"/>
      <c r="C4312" s="228"/>
      <c r="D4312" s="228"/>
      <c r="E4312" s="226"/>
      <c r="F4312" s="228"/>
      <c r="G4312" s="228"/>
      <c r="H4312" s="228"/>
      <c r="I4312" s="228"/>
    </row>
    <row r="4313">
      <c r="A4313" s="228"/>
      <c r="B4313" s="229"/>
      <c r="C4313" s="228"/>
      <c r="D4313" s="228"/>
      <c r="E4313" s="226"/>
      <c r="F4313" s="228"/>
      <c r="G4313" s="228"/>
      <c r="H4313" s="228"/>
      <c r="I4313" s="228"/>
    </row>
    <row r="4314">
      <c r="A4314" s="228"/>
      <c r="B4314" s="229"/>
      <c r="C4314" s="228"/>
      <c r="D4314" s="228"/>
      <c r="E4314" s="226"/>
      <c r="F4314" s="228"/>
      <c r="G4314" s="228"/>
      <c r="H4314" s="228"/>
      <c r="I4314" s="228"/>
    </row>
    <row r="4315">
      <c r="A4315" s="228"/>
      <c r="B4315" s="229"/>
      <c r="C4315" s="228"/>
      <c r="D4315" s="228"/>
      <c r="E4315" s="226"/>
      <c r="F4315" s="228"/>
      <c r="G4315" s="228"/>
      <c r="H4315" s="228"/>
      <c r="I4315" s="228"/>
    </row>
    <row r="4316">
      <c r="A4316" s="228"/>
      <c r="B4316" s="229"/>
      <c r="C4316" s="228"/>
      <c r="D4316" s="228"/>
      <c r="E4316" s="226"/>
      <c r="F4316" s="228"/>
      <c r="G4316" s="228"/>
      <c r="H4316" s="228"/>
      <c r="I4316" s="228"/>
    </row>
    <row r="4317">
      <c r="A4317" s="228"/>
      <c r="B4317" s="229"/>
      <c r="C4317" s="228"/>
      <c r="D4317" s="228"/>
      <c r="E4317" s="226"/>
      <c r="F4317" s="228"/>
      <c r="G4317" s="228"/>
      <c r="H4317" s="228"/>
      <c r="I4317" s="228"/>
    </row>
    <row r="4318">
      <c r="A4318" s="228"/>
      <c r="B4318" s="229"/>
      <c r="C4318" s="228"/>
      <c r="D4318" s="228"/>
      <c r="E4318" s="226"/>
      <c r="F4318" s="228"/>
      <c r="G4318" s="228"/>
      <c r="H4318" s="228"/>
      <c r="I4318" s="228"/>
    </row>
    <row r="4319">
      <c r="A4319" s="228"/>
      <c r="B4319" s="229"/>
      <c r="C4319" s="228"/>
      <c r="D4319" s="228"/>
      <c r="E4319" s="226"/>
      <c r="F4319" s="228"/>
      <c r="G4319" s="228"/>
      <c r="H4319" s="228"/>
      <c r="I4319" s="228"/>
    </row>
    <row r="4320">
      <c r="A4320" s="228"/>
      <c r="B4320" s="229"/>
      <c r="C4320" s="228"/>
      <c r="D4320" s="228"/>
      <c r="E4320" s="226"/>
      <c r="F4320" s="228"/>
      <c r="G4320" s="228"/>
      <c r="H4320" s="228"/>
      <c r="I4320" s="228"/>
    </row>
    <row r="4321">
      <c r="A4321" s="228"/>
      <c r="B4321" s="229"/>
      <c r="C4321" s="228"/>
      <c r="D4321" s="228"/>
      <c r="E4321" s="226"/>
      <c r="F4321" s="228"/>
      <c r="G4321" s="228"/>
      <c r="H4321" s="228"/>
      <c r="I4321" s="228"/>
    </row>
    <row r="4322">
      <c r="A4322" s="228"/>
      <c r="B4322" s="229"/>
      <c r="C4322" s="228"/>
      <c r="D4322" s="228"/>
      <c r="E4322" s="226"/>
      <c r="F4322" s="228"/>
      <c r="G4322" s="228"/>
      <c r="H4322" s="228"/>
      <c r="I4322" s="228"/>
    </row>
    <row r="4323">
      <c r="A4323" s="228"/>
      <c r="B4323" s="229"/>
      <c r="C4323" s="228"/>
      <c r="D4323" s="228"/>
      <c r="E4323" s="226"/>
      <c r="F4323" s="228"/>
      <c r="G4323" s="228"/>
      <c r="H4323" s="228"/>
      <c r="I4323" s="228"/>
    </row>
    <row r="4324">
      <c r="A4324" s="228"/>
      <c r="B4324" s="229"/>
      <c r="C4324" s="228"/>
      <c r="D4324" s="228"/>
      <c r="E4324" s="226"/>
      <c r="F4324" s="228"/>
      <c r="G4324" s="228"/>
      <c r="H4324" s="228"/>
      <c r="I4324" s="228"/>
    </row>
    <row r="4325">
      <c r="A4325" s="228"/>
      <c r="B4325" s="229"/>
      <c r="C4325" s="228"/>
      <c r="D4325" s="228"/>
      <c r="E4325" s="226"/>
      <c r="F4325" s="228"/>
      <c r="G4325" s="228"/>
      <c r="H4325" s="228"/>
      <c r="I4325" s="228"/>
    </row>
    <row r="4326">
      <c r="A4326" s="228"/>
      <c r="B4326" s="229"/>
      <c r="C4326" s="228"/>
      <c r="D4326" s="228"/>
      <c r="E4326" s="226"/>
      <c r="F4326" s="228"/>
      <c r="G4326" s="228"/>
      <c r="H4326" s="228"/>
      <c r="I4326" s="228"/>
    </row>
    <row r="4327">
      <c r="A4327" s="228"/>
      <c r="B4327" s="229"/>
      <c r="C4327" s="228"/>
      <c r="D4327" s="228"/>
      <c r="E4327" s="226"/>
      <c r="F4327" s="228"/>
      <c r="G4327" s="228"/>
      <c r="H4327" s="228"/>
      <c r="I4327" s="228"/>
    </row>
    <row r="4328">
      <c r="A4328" s="228"/>
      <c r="B4328" s="229"/>
      <c r="C4328" s="228"/>
      <c r="D4328" s="228"/>
      <c r="E4328" s="226"/>
      <c r="F4328" s="228"/>
      <c r="G4328" s="228"/>
      <c r="H4328" s="228"/>
      <c r="I4328" s="228"/>
    </row>
    <row r="4329">
      <c r="A4329" s="228"/>
      <c r="B4329" s="229"/>
      <c r="C4329" s="228"/>
      <c r="D4329" s="228"/>
      <c r="E4329" s="226"/>
      <c r="F4329" s="228"/>
      <c r="G4329" s="228"/>
      <c r="H4329" s="228"/>
      <c r="I4329" s="228"/>
    </row>
    <row r="4330">
      <c r="A4330" s="228"/>
      <c r="B4330" s="229"/>
      <c r="C4330" s="228"/>
      <c r="D4330" s="228"/>
      <c r="E4330" s="226"/>
      <c r="F4330" s="228"/>
      <c r="G4330" s="228"/>
      <c r="H4330" s="228"/>
      <c r="I4330" s="228"/>
    </row>
    <row r="4331">
      <c r="A4331" s="228"/>
      <c r="B4331" s="229"/>
      <c r="C4331" s="228"/>
      <c r="D4331" s="228"/>
      <c r="E4331" s="226"/>
      <c r="F4331" s="228"/>
      <c r="G4331" s="228"/>
      <c r="H4331" s="228"/>
      <c r="I4331" s="228"/>
    </row>
    <row r="4332">
      <c r="A4332" s="228"/>
      <c r="B4332" s="229"/>
      <c r="C4332" s="228"/>
      <c r="D4332" s="228"/>
      <c r="E4332" s="226"/>
      <c r="F4332" s="228"/>
      <c r="G4332" s="228"/>
      <c r="H4332" s="228"/>
      <c r="I4332" s="228"/>
    </row>
    <row r="4333">
      <c r="A4333" s="228"/>
      <c r="B4333" s="229"/>
      <c r="C4333" s="228"/>
      <c r="D4333" s="228"/>
      <c r="E4333" s="226"/>
      <c r="F4333" s="228"/>
      <c r="G4333" s="228"/>
      <c r="H4333" s="228"/>
      <c r="I4333" s="228"/>
    </row>
    <row r="4334">
      <c r="A4334" s="228"/>
      <c r="B4334" s="229"/>
      <c r="C4334" s="228"/>
      <c r="D4334" s="228"/>
      <c r="E4334" s="226"/>
      <c r="F4334" s="228"/>
      <c r="G4334" s="228"/>
      <c r="H4334" s="228"/>
      <c r="I4334" s="228"/>
    </row>
    <row r="4335">
      <c r="A4335" s="228"/>
      <c r="B4335" s="229"/>
      <c r="C4335" s="228"/>
      <c r="D4335" s="228"/>
      <c r="E4335" s="226"/>
      <c r="F4335" s="228"/>
      <c r="G4335" s="228"/>
      <c r="H4335" s="228"/>
      <c r="I4335" s="228"/>
    </row>
    <row r="4336">
      <c r="A4336" s="228"/>
      <c r="B4336" s="229"/>
      <c r="C4336" s="228"/>
      <c r="D4336" s="228"/>
      <c r="E4336" s="226"/>
      <c r="F4336" s="228"/>
      <c r="G4336" s="228"/>
      <c r="H4336" s="228"/>
      <c r="I4336" s="228"/>
    </row>
    <row r="4337">
      <c r="A4337" s="228"/>
      <c r="B4337" s="229"/>
      <c r="C4337" s="228"/>
      <c r="D4337" s="228"/>
      <c r="E4337" s="226"/>
      <c r="F4337" s="228"/>
      <c r="G4337" s="228"/>
      <c r="H4337" s="228"/>
      <c r="I4337" s="228"/>
    </row>
    <row r="4338">
      <c r="A4338" s="228"/>
      <c r="B4338" s="229"/>
      <c r="C4338" s="228"/>
      <c r="D4338" s="228"/>
      <c r="E4338" s="226"/>
      <c r="F4338" s="228"/>
      <c r="G4338" s="228"/>
      <c r="H4338" s="228"/>
      <c r="I4338" s="228"/>
    </row>
    <row r="4339">
      <c r="A4339" s="228"/>
      <c r="B4339" s="229"/>
      <c r="C4339" s="228"/>
      <c r="D4339" s="228"/>
      <c r="E4339" s="226"/>
      <c r="F4339" s="228"/>
      <c r="G4339" s="228"/>
      <c r="H4339" s="228"/>
      <c r="I4339" s="228"/>
    </row>
    <row r="4340">
      <c r="A4340" s="228"/>
      <c r="B4340" s="229"/>
      <c r="C4340" s="228"/>
      <c r="D4340" s="228"/>
      <c r="E4340" s="226"/>
      <c r="F4340" s="228"/>
      <c r="G4340" s="228"/>
      <c r="H4340" s="228"/>
      <c r="I4340" s="228"/>
    </row>
    <row r="4341">
      <c r="A4341" s="228"/>
      <c r="B4341" s="229"/>
      <c r="C4341" s="228"/>
      <c r="D4341" s="228"/>
      <c r="E4341" s="226"/>
      <c r="F4341" s="228"/>
      <c r="G4341" s="228"/>
      <c r="H4341" s="228"/>
      <c r="I4341" s="228"/>
    </row>
    <row r="4342">
      <c r="A4342" s="228"/>
      <c r="B4342" s="229"/>
      <c r="C4342" s="228"/>
      <c r="D4342" s="228"/>
      <c r="E4342" s="226"/>
      <c r="F4342" s="228"/>
      <c r="G4342" s="228"/>
      <c r="H4342" s="228"/>
      <c r="I4342" s="228"/>
    </row>
    <row r="4343">
      <c r="A4343" s="228"/>
      <c r="B4343" s="229"/>
      <c r="C4343" s="228"/>
      <c r="D4343" s="228"/>
      <c r="E4343" s="226"/>
      <c r="F4343" s="228"/>
      <c r="G4343" s="228"/>
      <c r="H4343" s="228"/>
      <c r="I4343" s="228"/>
    </row>
    <row r="4344">
      <c r="A4344" s="228"/>
      <c r="B4344" s="229"/>
      <c r="C4344" s="228"/>
      <c r="D4344" s="228"/>
      <c r="E4344" s="226"/>
      <c r="F4344" s="228"/>
      <c r="G4344" s="228"/>
      <c r="H4344" s="228"/>
      <c r="I4344" s="228"/>
    </row>
    <row r="4345">
      <c r="A4345" s="228"/>
      <c r="B4345" s="229"/>
      <c r="C4345" s="228"/>
      <c r="D4345" s="228"/>
      <c r="E4345" s="226"/>
      <c r="F4345" s="228"/>
      <c r="G4345" s="228"/>
      <c r="H4345" s="228"/>
      <c r="I4345" s="228"/>
    </row>
    <row r="4346">
      <c r="A4346" s="228"/>
      <c r="B4346" s="229"/>
      <c r="C4346" s="228"/>
      <c r="D4346" s="228"/>
      <c r="E4346" s="226"/>
      <c r="F4346" s="228"/>
      <c r="G4346" s="228"/>
      <c r="H4346" s="228"/>
      <c r="I4346" s="228"/>
    </row>
    <row r="4347">
      <c r="A4347" s="228"/>
      <c r="B4347" s="229"/>
      <c r="C4347" s="228"/>
      <c r="D4347" s="228"/>
      <c r="E4347" s="226"/>
      <c r="F4347" s="228"/>
      <c r="G4347" s="228"/>
      <c r="H4347" s="228"/>
      <c r="I4347" s="228"/>
    </row>
    <row r="4348">
      <c r="A4348" s="228"/>
      <c r="B4348" s="229"/>
      <c r="C4348" s="228"/>
      <c r="D4348" s="228"/>
      <c r="E4348" s="226"/>
      <c r="F4348" s="228"/>
      <c r="G4348" s="228"/>
      <c r="H4348" s="228"/>
      <c r="I4348" s="228"/>
    </row>
    <row r="4349">
      <c r="A4349" s="228"/>
      <c r="B4349" s="229"/>
      <c r="C4349" s="228"/>
      <c r="D4349" s="228"/>
      <c r="E4349" s="226"/>
      <c r="F4349" s="228"/>
      <c r="G4349" s="228"/>
      <c r="H4349" s="228"/>
      <c r="I4349" s="228"/>
    </row>
    <row r="4350">
      <c r="A4350" s="228"/>
      <c r="B4350" s="229"/>
      <c r="C4350" s="228"/>
      <c r="D4350" s="228"/>
      <c r="E4350" s="226"/>
      <c r="F4350" s="228"/>
      <c r="G4350" s="228"/>
      <c r="H4350" s="228"/>
      <c r="I4350" s="228"/>
    </row>
    <row r="4351">
      <c r="A4351" s="228"/>
      <c r="B4351" s="229"/>
      <c r="C4351" s="228"/>
      <c r="D4351" s="228"/>
      <c r="E4351" s="226"/>
      <c r="F4351" s="228"/>
      <c r="G4351" s="228"/>
      <c r="H4351" s="228"/>
      <c r="I4351" s="228"/>
    </row>
    <row r="4352">
      <c r="A4352" s="228"/>
      <c r="B4352" s="229"/>
      <c r="C4352" s="228"/>
      <c r="D4352" s="228"/>
      <c r="E4352" s="226"/>
      <c r="F4352" s="228"/>
      <c r="G4352" s="228"/>
      <c r="H4352" s="228"/>
      <c r="I4352" s="228"/>
    </row>
    <row r="4353">
      <c r="A4353" s="228"/>
      <c r="B4353" s="229"/>
      <c r="C4353" s="228"/>
      <c r="D4353" s="228"/>
      <c r="E4353" s="226"/>
      <c r="F4353" s="228"/>
      <c r="G4353" s="228"/>
      <c r="H4353" s="228"/>
      <c r="I4353" s="228"/>
    </row>
    <row r="4354">
      <c r="A4354" s="228"/>
      <c r="B4354" s="229"/>
      <c r="C4354" s="228"/>
      <c r="D4354" s="228"/>
      <c r="E4354" s="226"/>
      <c r="F4354" s="228"/>
      <c r="G4354" s="228"/>
      <c r="H4354" s="228"/>
      <c r="I4354" s="228"/>
    </row>
    <row r="4355">
      <c r="A4355" s="228"/>
      <c r="B4355" s="229"/>
      <c r="C4355" s="228"/>
      <c r="D4355" s="228"/>
      <c r="E4355" s="226"/>
      <c r="F4355" s="228"/>
      <c r="G4355" s="228"/>
      <c r="H4355" s="228"/>
      <c r="I4355" s="228"/>
    </row>
    <row r="4356">
      <c r="A4356" s="228"/>
      <c r="B4356" s="229"/>
      <c r="C4356" s="228"/>
      <c r="D4356" s="228"/>
      <c r="E4356" s="226"/>
      <c r="F4356" s="228"/>
      <c r="G4356" s="228"/>
      <c r="H4356" s="228"/>
      <c r="I4356" s="228"/>
    </row>
    <row r="4357">
      <c r="A4357" s="228"/>
      <c r="B4357" s="229"/>
      <c r="C4357" s="228"/>
      <c r="D4357" s="228"/>
      <c r="E4357" s="226"/>
      <c r="F4357" s="228"/>
      <c r="G4357" s="228"/>
      <c r="H4357" s="228"/>
      <c r="I4357" s="228"/>
    </row>
    <row r="4358">
      <c r="A4358" s="228"/>
      <c r="B4358" s="229"/>
      <c r="C4358" s="228"/>
      <c r="D4358" s="228"/>
      <c r="E4358" s="226"/>
      <c r="F4358" s="228"/>
      <c r="G4358" s="228"/>
      <c r="H4358" s="228"/>
      <c r="I4358" s="228"/>
    </row>
    <row r="4359">
      <c r="A4359" s="228"/>
      <c r="B4359" s="229"/>
      <c r="C4359" s="228"/>
      <c r="D4359" s="228"/>
      <c r="E4359" s="226"/>
      <c r="F4359" s="228"/>
      <c r="G4359" s="228"/>
      <c r="H4359" s="228"/>
      <c r="I4359" s="228"/>
    </row>
    <row r="4360">
      <c r="A4360" s="228"/>
      <c r="B4360" s="229"/>
      <c r="C4360" s="228"/>
      <c r="D4360" s="228"/>
      <c r="E4360" s="226"/>
      <c r="F4360" s="228"/>
      <c r="G4360" s="228"/>
      <c r="H4360" s="228"/>
      <c r="I4360" s="228"/>
    </row>
    <row r="4361">
      <c r="A4361" s="228"/>
      <c r="B4361" s="229"/>
      <c r="C4361" s="228"/>
      <c r="D4361" s="228"/>
      <c r="E4361" s="226"/>
      <c r="F4361" s="228"/>
      <c r="G4361" s="228"/>
      <c r="H4361" s="228"/>
      <c r="I4361" s="228"/>
    </row>
    <row r="4362">
      <c r="A4362" s="228"/>
      <c r="B4362" s="229"/>
      <c r="C4362" s="228"/>
      <c r="D4362" s="228"/>
      <c r="E4362" s="226"/>
      <c r="F4362" s="228"/>
      <c r="G4362" s="228"/>
      <c r="H4362" s="228"/>
      <c r="I4362" s="228"/>
    </row>
    <row r="4363">
      <c r="A4363" s="228"/>
      <c r="B4363" s="229"/>
      <c r="C4363" s="228"/>
      <c r="D4363" s="228"/>
      <c r="E4363" s="226"/>
      <c r="F4363" s="228"/>
      <c r="G4363" s="228"/>
      <c r="H4363" s="228"/>
      <c r="I4363" s="228"/>
    </row>
    <row r="4364">
      <c r="A4364" s="228"/>
      <c r="B4364" s="229"/>
      <c r="C4364" s="228"/>
      <c r="D4364" s="228"/>
      <c r="E4364" s="226"/>
      <c r="F4364" s="228"/>
      <c r="G4364" s="228"/>
      <c r="H4364" s="228"/>
      <c r="I4364" s="228"/>
    </row>
    <row r="4365">
      <c r="A4365" s="228"/>
      <c r="B4365" s="229"/>
      <c r="C4365" s="228"/>
      <c r="D4365" s="228"/>
      <c r="E4365" s="226"/>
      <c r="F4365" s="228"/>
      <c r="G4365" s="228"/>
      <c r="H4365" s="228"/>
      <c r="I4365" s="228"/>
    </row>
    <row r="4366">
      <c r="A4366" s="228"/>
      <c r="B4366" s="229"/>
      <c r="C4366" s="228"/>
      <c r="D4366" s="228"/>
      <c r="E4366" s="226"/>
      <c r="F4366" s="228"/>
      <c r="G4366" s="228"/>
      <c r="H4366" s="228"/>
      <c r="I4366" s="228"/>
    </row>
    <row r="4367">
      <c r="A4367" s="228"/>
      <c r="B4367" s="229"/>
      <c r="C4367" s="228"/>
      <c r="D4367" s="228"/>
      <c r="E4367" s="226"/>
      <c r="F4367" s="228"/>
      <c r="G4367" s="228"/>
      <c r="H4367" s="228"/>
      <c r="I4367" s="228"/>
    </row>
    <row r="4368">
      <c r="A4368" s="228"/>
      <c r="B4368" s="229"/>
      <c r="C4368" s="228"/>
      <c r="D4368" s="228"/>
      <c r="E4368" s="226"/>
      <c r="F4368" s="228"/>
      <c r="G4368" s="228"/>
      <c r="H4368" s="228"/>
      <c r="I4368" s="228"/>
    </row>
    <row r="4369">
      <c r="A4369" s="228"/>
      <c r="B4369" s="229"/>
      <c r="C4369" s="228"/>
      <c r="D4369" s="228"/>
      <c r="E4369" s="226"/>
      <c r="F4369" s="228"/>
      <c r="G4369" s="228"/>
      <c r="H4369" s="228"/>
      <c r="I4369" s="228"/>
    </row>
    <row r="4370">
      <c r="A4370" s="228"/>
      <c r="B4370" s="229"/>
      <c r="C4370" s="228"/>
      <c r="D4370" s="228"/>
      <c r="E4370" s="226"/>
      <c r="F4370" s="228"/>
      <c r="G4370" s="228"/>
      <c r="H4370" s="228"/>
      <c r="I4370" s="228"/>
    </row>
    <row r="4371">
      <c r="A4371" s="228"/>
      <c r="B4371" s="229"/>
      <c r="C4371" s="228"/>
      <c r="D4371" s="228"/>
      <c r="E4371" s="226"/>
      <c r="F4371" s="228"/>
      <c r="G4371" s="228"/>
      <c r="H4371" s="228"/>
      <c r="I4371" s="228"/>
    </row>
    <row r="4372">
      <c r="A4372" s="228"/>
      <c r="B4372" s="229"/>
      <c r="C4372" s="228"/>
      <c r="D4372" s="228"/>
      <c r="E4372" s="226"/>
      <c r="F4372" s="228"/>
      <c r="G4372" s="228"/>
      <c r="H4372" s="228"/>
      <c r="I4372" s="228"/>
    </row>
    <row r="4373">
      <c r="A4373" s="228"/>
      <c r="B4373" s="229"/>
      <c r="C4373" s="228"/>
      <c r="D4373" s="228"/>
      <c r="E4373" s="226"/>
      <c r="F4373" s="228"/>
      <c r="G4373" s="228"/>
      <c r="H4373" s="228"/>
      <c r="I4373" s="228"/>
    </row>
    <row r="4374">
      <c r="A4374" s="228"/>
      <c r="B4374" s="229"/>
      <c r="C4374" s="228"/>
      <c r="D4374" s="228"/>
      <c r="E4374" s="226"/>
      <c r="F4374" s="228"/>
      <c r="G4374" s="228"/>
      <c r="H4374" s="228"/>
      <c r="I4374" s="228"/>
    </row>
    <row r="4375">
      <c r="A4375" s="228"/>
      <c r="B4375" s="229"/>
      <c r="C4375" s="228"/>
      <c r="D4375" s="228"/>
      <c r="E4375" s="226"/>
      <c r="F4375" s="228"/>
      <c r="G4375" s="228"/>
      <c r="H4375" s="228"/>
      <c r="I4375" s="228"/>
    </row>
    <row r="4376">
      <c r="A4376" s="228"/>
      <c r="B4376" s="229"/>
      <c r="C4376" s="228"/>
      <c r="D4376" s="228"/>
      <c r="E4376" s="226"/>
      <c r="F4376" s="228"/>
      <c r="G4376" s="228"/>
      <c r="H4376" s="228"/>
      <c r="I4376" s="228"/>
    </row>
    <row r="4377">
      <c r="A4377" s="228"/>
      <c r="B4377" s="229"/>
      <c r="C4377" s="228"/>
      <c r="D4377" s="228"/>
      <c r="E4377" s="226"/>
      <c r="F4377" s="228"/>
      <c r="G4377" s="228"/>
      <c r="H4377" s="228"/>
      <c r="I4377" s="228"/>
    </row>
    <row r="4378">
      <c r="A4378" s="228"/>
      <c r="B4378" s="229"/>
      <c r="C4378" s="228"/>
      <c r="D4378" s="228"/>
      <c r="E4378" s="226"/>
      <c r="F4378" s="228"/>
      <c r="G4378" s="228"/>
      <c r="H4378" s="228"/>
      <c r="I4378" s="228"/>
    </row>
    <row r="4379">
      <c r="A4379" s="228"/>
      <c r="B4379" s="229"/>
      <c r="C4379" s="228"/>
      <c r="D4379" s="228"/>
      <c r="E4379" s="226"/>
      <c r="F4379" s="228"/>
      <c r="G4379" s="228"/>
      <c r="H4379" s="228"/>
      <c r="I4379" s="228"/>
    </row>
    <row r="4380">
      <c r="A4380" s="228"/>
      <c r="B4380" s="229"/>
      <c r="C4380" s="228"/>
      <c r="D4380" s="228"/>
      <c r="E4380" s="226"/>
      <c r="F4380" s="228"/>
      <c r="G4380" s="228"/>
      <c r="H4380" s="228"/>
      <c r="I4380" s="228"/>
    </row>
    <row r="4381">
      <c r="A4381" s="228"/>
      <c r="B4381" s="229"/>
      <c r="C4381" s="228"/>
      <c r="D4381" s="228"/>
      <c r="E4381" s="226"/>
      <c r="F4381" s="228"/>
      <c r="G4381" s="228"/>
      <c r="H4381" s="228"/>
      <c r="I4381" s="228"/>
    </row>
    <row r="4382">
      <c r="A4382" s="228"/>
      <c r="B4382" s="229"/>
      <c r="C4382" s="228"/>
      <c r="D4382" s="228"/>
      <c r="E4382" s="226"/>
      <c r="F4382" s="228"/>
      <c r="G4382" s="228"/>
      <c r="H4382" s="228"/>
      <c r="I4382" s="228"/>
    </row>
    <row r="4383">
      <c r="A4383" s="228"/>
      <c r="B4383" s="229"/>
      <c r="C4383" s="228"/>
      <c r="D4383" s="228"/>
      <c r="E4383" s="226"/>
      <c r="F4383" s="228"/>
      <c r="G4383" s="228"/>
      <c r="H4383" s="228"/>
      <c r="I4383" s="228"/>
    </row>
    <row r="4384">
      <c r="A4384" s="228"/>
      <c r="B4384" s="229"/>
      <c r="C4384" s="228"/>
      <c r="D4384" s="228"/>
      <c r="E4384" s="226"/>
      <c r="F4384" s="228"/>
      <c r="G4384" s="228"/>
      <c r="H4384" s="228"/>
      <c r="I4384" s="228"/>
    </row>
    <row r="4385">
      <c r="A4385" s="228"/>
      <c r="B4385" s="229"/>
      <c r="C4385" s="228"/>
      <c r="D4385" s="228"/>
      <c r="E4385" s="226"/>
      <c r="F4385" s="228"/>
      <c r="G4385" s="228"/>
      <c r="H4385" s="228"/>
      <c r="I4385" s="228"/>
    </row>
    <row r="4386">
      <c r="A4386" s="228"/>
      <c r="B4386" s="229"/>
      <c r="C4386" s="228"/>
      <c r="D4386" s="228"/>
      <c r="E4386" s="226"/>
      <c r="F4386" s="228"/>
      <c r="G4386" s="228"/>
      <c r="H4386" s="228"/>
      <c r="I4386" s="228"/>
    </row>
    <row r="4387">
      <c r="A4387" s="228"/>
      <c r="B4387" s="229"/>
      <c r="C4387" s="228"/>
      <c r="D4387" s="228"/>
      <c r="E4387" s="226"/>
      <c r="F4387" s="228"/>
      <c r="G4387" s="228"/>
      <c r="H4387" s="228"/>
      <c r="I4387" s="228"/>
    </row>
    <row r="4388">
      <c r="A4388" s="228"/>
      <c r="B4388" s="229"/>
      <c r="C4388" s="228"/>
      <c r="D4388" s="228"/>
      <c r="E4388" s="226"/>
      <c r="F4388" s="228"/>
      <c r="G4388" s="228"/>
      <c r="H4388" s="228"/>
      <c r="I4388" s="228"/>
    </row>
    <row r="4389">
      <c r="A4389" s="228"/>
      <c r="B4389" s="229"/>
      <c r="C4389" s="228"/>
      <c r="D4389" s="228"/>
      <c r="E4389" s="226"/>
      <c r="F4389" s="228"/>
      <c r="G4389" s="228"/>
      <c r="H4389" s="228"/>
      <c r="I4389" s="228"/>
    </row>
    <row r="4390">
      <c r="A4390" s="228"/>
      <c r="B4390" s="229"/>
      <c r="C4390" s="228"/>
      <c r="D4390" s="228"/>
      <c r="E4390" s="226"/>
      <c r="F4390" s="228"/>
      <c r="G4390" s="228"/>
      <c r="H4390" s="228"/>
      <c r="I4390" s="228"/>
    </row>
    <row r="4391">
      <c r="A4391" s="228"/>
      <c r="B4391" s="229"/>
      <c r="C4391" s="228"/>
      <c r="D4391" s="228"/>
      <c r="E4391" s="226"/>
      <c r="F4391" s="228"/>
      <c r="G4391" s="228"/>
      <c r="H4391" s="228"/>
      <c r="I4391" s="228"/>
    </row>
    <row r="4392">
      <c r="A4392" s="228"/>
      <c r="B4392" s="229"/>
      <c r="C4392" s="228"/>
      <c r="D4392" s="228"/>
      <c r="E4392" s="226"/>
      <c r="F4392" s="228"/>
      <c r="G4392" s="228"/>
      <c r="H4392" s="228"/>
      <c r="I4392" s="228"/>
    </row>
    <row r="4393">
      <c r="A4393" s="228"/>
      <c r="B4393" s="229"/>
      <c r="C4393" s="228"/>
      <c r="D4393" s="228"/>
      <c r="E4393" s="226"/>
      <c r="F4393" s="228"/>
      <c r="G4393" s="228"/>
      <c r="H4393" s="228"/>
      <c r="I4393" s="228"/>
    </row>
    <row r="4394">
      <c r="A4394" s="228"/>
      <c r="B4394" s="229"/>
      <c r="C4394" s="228"/>
      <c r="D4394" s="228"/>
      <c r="E4394" s="226"/>
      <c r="F4394" s="228"/>
      <c r="G4394" s="228"/>
      <c r="H4394" s="228"/>
      <c r="I4394" s="228"/>
    </row>
    <row r="4395">
      <c r="A4395" s="228"/>
      <c r="B4395" s="229"/>
      <c r="C4395" s="228"/>
      <c r="D4395" s="228"/>
      <c r="E4395" s="226"/>
      <c r="F4395" s="228"/>
      <c r="G4395" s="228"/>
      <c r="H4395" s="228"/>
      <c r="I4395" s="228"/>
    </row>
    <row r="4396">
      <c r="A4396" s="228"/>
      <c r="B4396" s="229"/>
      <c r="C4396" s="228"/>
      <c r="D4396" s="228"/>
      <c r="E4396" s="226"/>
      <c r="F4396" s="228"/>
      <c r="G4396" s="228"/>
      <c r="H4396" s="228"/>
      <c r="I4396" s="228"/>
    </row>
    <row r="4397">
      <c r="A4397" s="228"/>
      <c r="B4397" s="229"/>
      <c r="C4397" s="228"/>
      <c r="D4397" s="228"/>
      <c r="E4397" s="226"/>
      <c r="F4397" s="228"/>
      <c r="G4397" s="228"/>
      <c r="H4397" s="228"/>
      <c r="I4397" s="228"/>
    </row>
    <row r="4398">
      <c r="A4398" s="228"/>
      <c r="B4398" s="229"/>
      <c r="C4398" s="228"/>
      <c r="D4398" s="228"/>
      <c r="E4398" s="226"/>
      <c r="F4398" s="228"/>
      <c r="G4398" s="228"/>
      <c r="H4398" s="228"/>
      <c r="I4398" s="228"/>
    </row>
    <row r="4399">
      <c r="A4399" s="228"/>
      <c r="B4399" s="229"/>
      <c r="C4399" s="228"/>
      <c r="D4399" s="228"/>
      <c r="E4399" s="226"/>
      <c r="F4399" s="228"/>
      <c r="G4399" s="228"/>
      <c r="H4399" s="228"/>
      <c r="I4399" s="228"/>
    </row>
    <row r="4400">
      <c r="A4400" s="228"/>
      <c r="B4400" s="229"/>
      <c r="C4400" s="228"/>
      <c r="D4400" s="228"/>
      <c r="E4400" s="226"/>
      <c r="F4400" s="228"/>
      <c r="G4400" s="228"/>
      <c r="H4400" s="228"/>
      <c r="I4400" s="228"/>
    </row>
    <row r="4401">
      <c r="A4401" s="228"/>
      <c r="B4401" s="229"/>
      <c r="C4401" s="228"/>
      <c r="D4401" s="228"/>
      <c r="E4401" s="226"/>
      <c r="F4401" s="228"/>
      <c r="G4401" s="228"/>
      <c r="H4401" s="228"/>
      <c r="I4401" s="228"/>
    </row>
    <row r="4402">
      <c r="A4402" s="228"/>
      <c r="B4402" s="229"/>
      <c r="C4402" s="228"/>
      <c r="D4402" s="228"/>
      <c r="E4402" s="226"/>
      <c r="F4402" s="228"/>
      <c r="G4402" s="228"/>
      <c r="H4402" s="228"/>
      <c r="I4402" s="228"/>
    </row>
    <row r="4403">
      <c r="A4403" s="228"/>
      <c r="B4403" s="229"/>
      <c r="C4403" s="228"/>
      <c r="D4403" s="228"/>
      <c r="E4403" s="226"/>
      <c r="F4403" s="228"/>
      <c r="G4403" s="228"/>
      <c r="H4403" s="228"/>
      <c r="I4403" s="228"/>
    </row>
    <row r="4404">
      <c r="A4404" s="228"/>
      <c r="B4404" s="229"/>
      <c r="C4404" s="228"/>
      <c r="D4404" s="228"/>
      <c r="E4404" s="226"/>
      <c r="F4404" s="228"/>
      <c r="G4404" s="228"/>
      <c r="H4404" s="228"/>
      <c r="I4404" s="228"/>
    </row>
    <row r="4405">
      <c r="A4405" s="228"/>
      <c r="B4405" s="229"/>
      <c r="C4405" s="228"/>
      <c r="D4405" s="228"/>
      <c r="E4405" s="226"/>
      <c r="F4405" s="228"/>
      <c r="G4405" s="228"/>
      <c r="H4405" s="228"/>
      <c r="I4405" s="228"/>
    </row>
    <row r="4406">
      <c r="A4406" s="228"/>
      <c r="B4406" s="229"/>
      <c r="C4406" s="228"/>
      <c r="D4406" s="228"/>
      <c r="E4406" s="226"/>
      <c r="F4406" s="228"/>
      <c r="G4406" s="228"/>
      <c r="H4406" s="228"/>
      <c r="I4406" s="228"/>
    </row>
    <row r="4407">
      <c r="A4407" s="228"/>
      <c r="B4407" s="229"/>
      <c r="C4407" s="228"/>
      <c r="D4407" s="228"/>
      <c r="E4407" s="226"/>
      <c r="F4407" s="228"/>
      <c r="G4407" s="228"/>
      <c r="H4407" s="228"/>
      <c r="I4407" s="228"/>
    </row>
    <row r="4408">
      <c r="A4408" s="228"/>
      <c r="B4408" s="229"/>
      <c r="C4408" s="228"/>
      <c r="D4408" s="228"/>
      <c r="E4408" s="226"/>
      <c r="F4408" s="228"/>
      <c r="G4408" s="228"/>
      <c r="H4408" s="228"/>
      <c r="I4408" s="228"/>
    </row>
    <row r="4409">
      <c r="A4409" s="228"/>
      <c r="B4409" s="229"/>
      <c r="C4409" s="228"/>
      <c r="D4409" s="228"/>
      <c r="E4409" s="226"/>
      <c r="F4409" s="228"/>
      <c r="G4409" s="228"/>
      <c r="H4409" s="228"/>
      <c r="I4409" s="228"/>
    </row>
    <row r="4410">
      <c r="A4410" s="228"/>
      <c r="B4410" s="229"/>
      <c r="C4410" s="228"/>
      <c r="D4410" s="228"/>
      <c r="E4410" s="226"/>
      <c r="F4410" s="228"/>
      <c r="G4410" s="228"/>
      <c r="H4410" s="228"/>
      <c r="I4410" s="228"/>
    </row>
    <row r="4411">
      <c r="A4411" s="228"/>
      <c r="B4411" s="229"/>
      <c r="C4411" s="228"/>
      <c r="D4411" s="228"/>
      <c r="E4411" s="226"/>
      <c r="F4411" s="228"/>
      <c r="G4411" s="228"/>
      <c r="H4411" s="228"/>
      <c r="I4411" s="228"/>
    </row>
    <row r="4412">
      <c r="A4412" s="228"/>
      <c r="B4412" s="229"/>
      <c r="C4412" s="228"/>
      <c r="D4412" s="228"/>
      <c r="E4412" s="226"/>
      <c r="F4412" s="228"/>
      <c r="G4412" s="228"/>
      <c r="H4412" s="228"/>
      <c r="I4412" s="228"/>
    </row>
    <row r="4413">
      <c r="A4413" s="228"/>
      <c r="B4413" s="229"/>
      <c r="C4413" s="228"/>
      <c r="D4413" s="228"/>
      <c r="E4413" s="226"/>
      <c r="F4413" s="228"/>
      <c r="G4413" s="228"/>
      <c r="H4413" s="228"/>
      <c r="I4413" s="228"/>
    </row>
    <row r="4414">
      <c r="A4414" s="228"/>
      <c r="B4414" s="229"/>
      <c r="C4414" s="228"/>
      <c r="D4414" s="228"/>
      <c r="E4414" s="226"/>
      <c r="F4414" s="228"/>
      <c r="G4414" s="228"/>
      <c r="H4414" s="228"/>
      <c r="I4414" s="228"/>
    </row>
    <row r="4415">
      <c r="A4415" s="228"/>
      <c r="B4415" s="229"/>
      <c r="C4415" s="228"/>
      <c r="D4415" s="228"/>
      <c r="E4415" s="226"/>
      <c r="F4415" s="228"/>
      <c r="G4415" s="228"/>
      <c r="H4415" s="228"/>
      <c r="I4415" s="228"/>
    </row>
    <row r="4416">
      <c r="A4416" s="228"/>
      <c r="B4416" s="229"/>
      <c r="C4416" s="228"/>
      <c r="D4416" s="228"/>
      <c r="E4416" s="226"/>
      <c r="F4416" s="228"/>
      <c r="G4416" s="228"/>
      <c r="H4416" s="228"/>
      <c r="I4416" s="228"/>
    </row>
    <row r="4417">
      <c r="A4417" s="228"/>
      <c r="B4417" s="229"/>
      <c r="C4417" s="228"/>
      <c r="D4417" s="228"/>
      <c r="E4417" s="226"/>
      <c r="F4417" s="228"/>
      <c r="G4417" s="228"/>
      <c r="H4417" s="228"/>
      <c r="I4417" s="228"/>
    </row>
    <row r="4418">
      <c r="A4418" s="228"/>
      <c r="B4418" s="229"/>
      <c r="C4418" s="228"/>
      <c r="D4418" s="228"/>
      <c r="E4418" s="226"/>
      <c r="F4418" s="228"/>
      <c r="G4418" s="228"/>
      <c r="H4418" s="228"/>
      <c r="I4418" s="228"/>
    </row>
    <row r="4419">
      <c r="A4419" s="228"/>
      <c r="B4419" s="229"/>
      <c r="C4419" s="228"/>
      <c r="D4419" s="228"/>
      <c r="E4419" s="226"/>
      <c r="F4419" s="228"/>
      <c r="G4419" s="228"/>
      <c r="H4419" s="228"/>
      <c r="I4419" s="228"/>
    </row>
    <row r="4420">
      <c r="A4420" s="228"/>
      <c r="B4420" s="229"/>
      <c r="C4420" s="228"/>
      <c r="D4420" s="228"/>
      <c r="E4420" s="226"/>
      <c r="F4420" s="228"/>
      <c r="G4420" s="228"/>
      <c r="H4420" s="228"/>
      <c r="I4420" s="228"/>
    </row>
    <row r="4421">
      <c r="A4421" s="228"/>
      <c r="B4421" s="229"/>
      <c r="C4421" s="228"/>
      <c r="D4421" s="228"/>
      <c r="E4421" s="226"/>
      <c r="F4421" s="228"/>
      <c r="G4421" s="228"/>
      <c r="H4421" s="228"/>
      <c r="I4421" s="228"/>
    </row>
    <row r="4422">
      <c r="A4422" s="228"/>
      <c r="B4422" s="229"/>
      <c r="C4422" s="228"/>
      <c r="D4422" s="228"/>
      <c r="E4422" s="226"/>
      <c r="F4422" s="228"/>
      <c r="G4422" s="228"/>
      <c r="H4422" s="228"/>
      <c r="I4422" s="228"/>
    </row>
    <row r="4423">
      <c r="A4423" s="228"/>
      <c r="B4423" s="229"/>
      <c r="C4423" s="228"/>
      <c r="D4423" s="228"/>
      <c r="E4423" s="226"/>
      <c r="F4423" s="228"/>
      <c r="G4423" s="228"/>
      <c r="H4423" s="228"/>
      <c r="I4423" s="228"/>
    </row>
    <row r="4424">
      <c r="A4424" s="228"/>
      <c r="B4424" s="229"/>
      <c r="C4424" s="228"/>
      <c r="D4424" s="228"/>
      <c r="E4424" s="226"/>
      <c r="F4424" s="228"/>
      <c r="G4424" s="228"/>
      <c r="H4424" s="228"/>
      <c r="I4424" s="228"/>
    </row>
    <row r="4425">
      <c r="A4425" s="228"/>
      <c r="B4425" s="229"/>
      <c r="C4425" s="228"/>
      <c r="D4425" s="228"/>
      <c r="E4425" s="226"/>
      <c r="F4425" s="228"/>
      <c r="G4425" s="228"/>
      <c r="H4425" s="228"/>
      <c r="I4425" s="228"/>
    </row>
    <row r="4426">
      <c r="A4426" s="228"/>
      <c r="B4426" s="229"/>
      <c r="C4426" s="228"/>
      <c r="D4426" s="228"/>
      <c r="E4426" s="226"/>
      <c r="F4426" s="228"/>
      <c r="G4426" s="228"/>
      <c r="H4426" s="228"/>
      <c r="I4426" s="228"/>
    </row>
    <row r="4427">
      <c r="A4427" s="228"/>
      <c r="B4427" s="229"/>
      <c r="C4427" s="228"/>
      <c r="D4427" s="228"/>
      <c r="E4427" s="226"/>
      <c r="F4427" s="228"/>
      <c r="G4427" s="228"/>
      <c r="H4427" s="228"/>
      <c r="I4427" s="228"/>
    </row>
    <row r="4428">
      <c r="A4428" s="228"/>
      <c r="B4428" s="229"/>
      <c r="C4428" s="228"/>
      <c r="D4428" s="228"/>
      <c r="E4428" s="226"/>
      <c r="F4428" s="228"/>
      <c r="G4428" s="228"/>
      <c r="H4428" s="228"/>
      <c r="I4428" s="228"/>
    </row>
    <row r="4429">
      <c r="A4429" s="228"/>
      <c r="B4429" s="229"/>
      <c r="C4429" s="228"/>
      <c r="D4429" s="228"/>
      <c r="E4429" s="226"/>
      <c r="F4429" s="228"/>
      <c r="G4429" s="228"/>
      <c r="H4429" s="228"/>
      <c r="I4429" s="228"/>
    </row>
    <row r="4430">
      <c r="A4430" s="228"/>
      <c r="B4430" s="229"/>
      <c r="C4430" s="228"/>
      <c r="D4430" s="228"/>
      <c r="E4430" s="226"/>
      <c r="F4430" s="228"/>
      <c r="G4430" s="228"/>
      <c r="H4430" s="228"/>
      <c r="I4430" s="228"/>
    </row>
    <row r="4431">
      <c r="A4431" s="228"/>
      <c r="B4431" s="229"/>
      <c r="C4431" s="228"/>
      <c r="D4431" s="228"/>
      <c r="E4431" s="226"/>
      <c r="F4431" s="228"/>
      <c r="G4431" s="228"/>
      <c r="H4431" s="228"/>
      <c r="I4431" s="228"/>
    </row>
    <row r="4432">
      <c r="A4432" s="228"/>
      <c r="B4432" s="229"/>
      <c r="C4432" s="228"/>
      <c r="D4432" s="228"/>
      <c r="E4432" s="226"/>
      <c r="F4432" s="228"/>
      <c r="G4432" s="228"/>
      <c r="H4432" s="228"/>
      <c r="I4432" s="228"/>
    </row>
    <row r="4433">
      <c r="A4433" s="228"/>
      <c r="B4433" s="229"/>
      <c r="C4433" s="228"/>
      <c r="D4433" s="228"/>
      <c r="E4433" s="226"/>
      <c r="F4433" s="228"/>
      <c r="G4433" s="228"/>
      <c r="H4433" s="228"/>
      <c r="I4433" s="228"/>
    </row>
    <row r="4434">
      <c r="A4434" s="228"/>
      <c r="B4434" s="229"/>
      <c r="C4434" s="228"/>
      <c r="D4434" s="228"/>
      <c r="E4434" s="226"/>
      <c r="F4434" s="228"/>
      <c r="G4434" s="228"/>
      <c r="H4434" s="228"/>
      <c r="I4434" s="228"/>
    </row>
    <row r="4435">
      <c r="A4435" s="228"/>
      <c r="B4435" s="229"/>
      <c r="C4435" s="228"/>
      <c r="D4435" s="228"/>
      <c r="E4435" s="226"/>
      <c r="F4435" s="228"/>
      <c r="G4435" s="228"/>
      <c r="H4435" s="228"/>
      <c r="I4435" s="228"/>
    </row>
    <row r="4436">
      <c r="A4436" s="228"/>
      <c r="B4436" s="229"/>
      <c r="C4436" s="228"/>
      <c r="D4436" s="228"/>
      <c r="E4436" s="226"/>
      <c r="F4436" s="228"/>
      <c r="G4436" s="228"/>
      <c r="H4436" s="228"/>
      <c r="I4436" s="228"/>
    </row>
    <row r="4437">
      <c r="A4437" s="228"/>
      <c r="B4437" s="229"/>
      <c r="C4437" s="228"/>
      <c r="D4437" s="228"/>
      <c r="E4437" s="226"/>
      <c r="F4437" s="228"/>
      <c r="G4437" s="228"/>
      <c r="H4437" s="228"/>
      <c r="I4437" s="228"/>
    </row>
    <row r="4438">
      <c r="A4438" s="228"/>
      <c r="B4438" s="229"/>
      <c r="C4438" s="228"/>
      <c r="D4438" s="228"/>
      <c r="E4438" s="226"/>
      <c r="F4438" s="228"/>
      <c r="G4438" s="228"/>
      <c r="H4438" s="228"/>
      <c r="I4438" s="228"/>
    </row>
    <row r="4439">
      <c r="A4439" s="228"/>
      <c r="B4439" s="229"/>
      <c r="C4439" s="228"/>
      <c r="D4439" s="228"/>
      <c r="E4439" s="226"/>
      <c r="F4439" s="228"/>
      <c r="G4439" s="228"/>
      <c r="H4439" s="228"/>
      <c r="I4439" s="228"/>
    </row>
    <row r="4440">
      <c r="A4440" s="228"/>
      <c r="B4440" s="229"/>
      <c r="C4440" s="228"/>
      <c r="D4440" s="228"/>
      <c r="E4440" s="226"/>
      <c r="F4440" s="228"/>
      <c r="G4440" s="228"/>
      <c r="H4440" s="228"/>
      <c r="I4440" s="228"/>
    </row>
    <row r="4441">
      <c r="A4441" s="228"/>
      <c r="B4441" s="229"/>
      <c r="C4441" s="228"/>
      <c r="D4441" s="228"/>
      <c r="E4441" s="226"/>
      <c r="F4441" s="228"/>
      <c r="G4441" s="228"/>
      <c r="H4441" s="228"/>
      <c r="I4441" s="228"/>
    </row>
    <row r="4442">
      <c r="A4442" s="228"/>
      <c r="B4442" s="229"/>
      <c r="C4442" s="228"/>
      <c r="D4442" s="228"/>
      <c r="E4442" s="226"/>
      <c r="F4442" s="228"/>
      <c r="G4442" s="228"/>
      <c r="H4442" s="228"/>
      <c r="I4442" s="228"/>
    </row>
    <row r="4443">
      <c r="A4443" s="228"/>
      <c r="B4443" s="229"/>
      <c r="C4443" s="228"/>
      <c r="D4443" s="228"/>
      <c r="E4443" s="226"/>
      <c r="F4443" s="228"/>
      <c r="G4443" s="228"/>
      <c r="H4443" s="228"/>
      <c r="I4443" s="228"/>
    </row>
    <row r="4444">
      <c r="A4444" s="228"/>
      <c r="B4444" s="229"/>
      <c r="C4444" s="228"/>
      <c r="D4444" s="228"/>
      <c r="E4444" s="226"/>
      <c r="F4444" s="228"/>
      <c r="G4444" s="228"/>
      <c r="H4444" s="228"/>
      <c r="I4444" s="228"/>
    </row>
    <row r="4445">
      <c r="A4445" s="228"/>
      <c r="B4445" s="229"/>
      <c r="C4445" s="228"/>
      <c r="D4445" s="228"/>
      <c r="E4445" s="226"/>
      <c r="F4445" s="228"/>
      <c r="G4445" s="228"/>
      <c r="H4445" s="228"/>
      <c r="I4445" s="228"/>
    </row>
    <row r="4446">
      <c r="A4446" s="228"/>
      <c r="B4446" s="229"/>
      <c r="C4446" s="228"/>
      <c r="D4446" s="228"/>
      <c r="E4446" s="226"/>
      <c r="F4446" s="228"/>
      <c r="G4446" s="228"/>
      <c r="H4446" s="228"/>
      <c r="I4446" s="228"/>
    </row>
    <row r="4447">
      <c r="A4447" s="228"/>
      <c r="B4447" s="229"/>
      <c r="C4447" s="228"/>
      <c r="D4447" s="228"/>
      <c r="E4447" s="226"/>
      <c r="F4447" s="228"/>
      <c r="G4447" s="228"/>
      <c r="H4447" s="228"/>
      <c r="I4447" s="228"/>
    </row>
    <row r="4448">
      <c r="A4448" s="228"/>
      <c r="B4448" s="229"/>
      <c r="C4448" s="228"/>
      <c r="D4448" s="228"/>
      <c r="E4448" s="226"/>
      <c r="F4448" s="228"/>
      <c r="G4448" s="228"/>
      <c r="H4448" s="228"/>
      <c r="I4448" s="228"/>
    </row>
    <row r="4449">
      <c r="A4449" s="228"/>
      <c r="B4449" s="229"/>
      <c r="C4449" s="228"/>
      <c r="D4449" s="228"/>
      <c r="E4449" s="226"/>
      <c r="F4449" s="228"/>
      <c r="G4449" s="228"/>
      <c r="H4449" s="228"/>
      <c r="I4449" s="228"/>
    </row>
    <row r="4450">
      <c r="A4450" s="228"/>
      <c r="B4450" s="229"/>
      <c r="C4450" s="228"/>
      <c r="D4450" s="228"/>
      <c r="E4450" s="226"/>
      <c r="F4450" s="228"/>
      <c r="G4450" s="228"/>
      <c r="H4450" s="228"/>
      <c r="I4450" s="228"/>
    </row>
    <row r="4451">
      <c r="A4451" s="228"/>
      <c r="B4451" s="229"/>
      <c r="C4451" s="228"/>
      <c r="D4451" s="228"/>
      <c r="E4451" s="226"/>
      <c r="F4451" s="228"/>
      <c r="G4451" s="228"/>
      <c r="H4451" s="228"/>
      <c r="I4451" s="228"/>
    </row>
    <row r="4452">
      <c r="A4452" s="228"/>
      <c r="B4452" s="229"/>
      <c r="C4452" s="228"/>
      <c r="D4452" s="228"/>
      <c r="E4452" s="226"/>
      <c r="F4452" s="228"/>
      <c r="G4452" s="228"/>
      <c r="H4452" s="228"/>
      <c r="I4452" s="228"/>
    </row>
    <row r="4453">
      <c r="A4453" s="228"/>
      <c r="B4453" s="229"/>
      <c r="C4453" s="228"/>
      <c r="D4453" s="228"/>
      <c r="E4453" s="226"/>
      <c r="F4453" s="228"/>
      <c r="G4453" s="228"/>
      <c r="H4453" s="228"/>
      <c r="I4453" s="228"/>
    </row>
    <row r="4454">
      <c r="A4454" s="228"/>
      <c r="B4454" s="229"/>
      <c r="C4454" s="228"/>
      <c r="D4454" s="228"/>
      <c r="E4454" s="226"/>
      <c r="F4454" s="228"/>
      <c r="G4454" s="228"/>
      <c r="H4454" s="228"/>
      <c r="I4454" s="228"/>
    </row>
    <row r="4455">
      <c r="A4455" s="228"/>
      <c r="B4455" s="229"/>
      <c r="C4455" s="228"/>
      <c r="D4455" s="228"/>
      <c r="E4455" s="226"/>
      <c r="F4455" s="228"/>
      <c r="G4455" s="228"/>
      <c r="H4455" s="228"/>
      <c r="I4455" s="228"/>
    </row>
    <row r="4456">
      <c r="A4456" s="228"/>
      <c r="B4456" s="229"/>
      <c r="C4456" s="228"/>
      <c r="D4456" s="228"/>
      <c r="E4456" s="226"/>
      <c r="F4456" s="228"/>
      <c r="G4456" s="228"/>
      <c r="H4456" s="228"/>
      <c r="I4456" s="228"/>
    </row>
    <row r="4457">
      <c r="A4457" s="228"/>
      <c r="B4457" s="229"/>
      <c r="C4457" s="228"/>
      <c r="D4457" s="228"/>
      <c r="E4457" s="226"/>
      <c r="F4457" s="228"/>
      <c r="G4457" s="228"/>
      <c r="H4457" s="228"/>
      <c r="I4457" s="228"/>
    </row>
    <row r="4458">
      <c r="A4458" s="228"/>
      <c r="B4458" s="229"/>
      <c r="C4458" s="228"/>
      <c r="D4458" s="228"/>
      <c r="E4458" s="226"/>
      <c r="F4458" s="228"/>
      <c r="G4458" s="228"/>
      <c r="H4458" s="228"/>
      <c r="I4458" s="228"/>
    </row>
    <row r="4459">
      <c r="A4459" s="228"/>
      <c r="B4459" s="229"/>
      <c r="C4459" s="228"/>
      <c r="D4459" s="228"/>
      <c r="E4459" s="226"/>
      <c r="F4459" s="228"/>
      <c r="G4459" s="228"/>
      <c r="H4459" s="228"/>
      <c r="I4459" s="228"/>
    </row>
    <row r="4460">
      <c r="A4460" s="228"/>
      <c r="B4460" s="229"/>
      <c r="C4460" s="228"/>
      <c r="D4460" s="228"/>
      <c r="E4460" s="226"/>
      <c r="F4460" s="228"/>
      <c r="G4460" s="228"/>
      <c r="H4460" s="228"/>
      <c r="I4460" s="228"/>
    </row>
    <row r="4461">
      <c r="A4461" s="228"/>
      <c r="B4461" s="229"/>
      <c r="C4461" s="228"/>
      <c r="D4461" s="228"/>
      <c r="E4461" s="226"/>
      <c r="F4461" s="228"/>
      <c r="G4461" s="228"/>
      <c r="H4461" s="228"/>
      <c r="I4461" s="228"/>
    </row>
    <row r="4462">
      <c r="A4462" s="228"/>
      <c r="B4462" s="229"/>
      <c r="C4462" s="228"/>
      <c r="D4462" s="228"/>
      <c r="E4462" s="226"/>
      <c r="F4462" s="228"/>
      <c r="G4462" s="228"/>
      <c r="H4462" s="228"/>
      <c r="I4462" s="228"/>
    </row>
    <row r="4463">
      <c r="A4463" s="228"/>
      <c r="B4463" s="229"/>
      <c r="C4463" s="228"/>
      <c r="D4463" s="228"/>
      <c r="E4463" s="226"/>
      <c r="F4463" s="228"/>
      <c r="G4463" s="228"/>
      <c r="H4463" s="228"/>
      <c r="I4463" s="228"/>
    </row>
    <row r="4464">
      <c r="A4464" s="228"/>
      <c r="B4464" s="229"/>
      <c r="C4464" s="228"/>
      <c r="D4464" s="228"/>
      <c r="E4464" s="226"/>
      <c r="F4464" s="228"/>
      <c r="G4464" s="228"/>
      <c r="H4464" s="228"/>
      <c r="I4464" s="228"/>
    </row>
    <row r="4465">
      <c r="A4465" s="228"/>
      <c r="B4465" s="229"/>
      <c r="C4465" s="228"/>
      <c r="D4465" s="228"/>
      <c r="E4465" s="226"/>
      <c r="F4465" s="228"/>
      <c r="G4465" s="228"/>
      <c r="H4465" s="228"/>
      <c r="I4465" s="228"/>
    </row>
    <row r="4466">
      <c r="A4466" s="228"/>
      <c r="B4466" s="229"/>
      <c r="C4466" s="228"/>
      <c r="D4466" s="228"/>
      <c r="E4466" s="226"/>
      <c r="F4466" s="228"/>
      <c r="G4466" s="228"/>
      <c r="H4466" s="228"/>
      <c r="I4466" s="228"/>
    </row>
    <row r="4467">
      <c r="A4467" s="228"/>
      <c r="B4467" s="229"/>
      <c r="C4467" s="228"/>
      <c r="D4467" s="228"/>
      <c r="E4467" s="226"/>
      <c r="F4467" s="228"/>
      <c r="G4467" s="228"/>
      <c r="H4467" s="228"/>
      <c r="I4467" s="228"/>
    </row>
    <row r="4468">
      <c r="A4468" s="228"/>
      <c r="B4468" s="229"/>
      <c r="C4468" s="228"/>
      <c r="D4468" s="228"/>
      <c r="E4468" s="226"/>
      <c r="F4468" s="228"/>
      <c r="G4468" s="228"/>
      <c r="H4468" s="228"/>
      <c r="I4468" s="228"/>
    </row>
    <row r="4469">
      <c r="A4469" s="228"/>
      <c r="B4469" s="229"/>
      <c r="C4469" s="228"/>
      <c r="D4469" s="228"/>
      <c r="E4469" s="226"/>
      <c r="F4469" s="228"/>
      <c r="G4469" s="228"/>
      <c r="H4469" s="228"/>
      <c r="I4469" s="228"/>
    </row>
    <row r="4470">
      <c r="A4470" s="228"/>
      <c r="B4470" s="229"/>
      <c r="C4470" s="228"/>
      <c r="D4470" s="228"/>
      <c r="E4470" s="226"/>
      <c r="F4470" s="228"/>
      <c r="G4470" s="228"/>
      <c r="H4470" s="228"/>
      <c r="I4470" s="228"/>
    </row>
    <row r="4471">
      <c r="A4471" s="228"/>
      <c r="B4471" s="229"/>
      <c r="C4471" s="228"/>
      <c r="D4471" s="228"/>
      <c r="E4471" s="226"/>
      <c r="F4471" s="228"/>
      <c r="G4471" s="228"/>
      <c r="H4471" s="228"/>
      <c r="I4471" s="228"/>
    </row>
    <row r="4472">
      <c r="A4472" s="228"/>
      <c r="B4472" s="229"/>
      <c r="C4472" s="228"/>
      <c r="D4472" s="228"/>
      <c r="E4472" s="226"/>
      <c r="F4472" s="228"/>
      <c r="G4472" s="228"/>
      <c r="H4472" s="228"/>
      <c r="I4472" s="228"/>
    </row>
    <row r="4473">
      <c r="A4473" s="228"/>
      <c r="B4473" s="229"/>
      <c r="C4473" s="228"/>
      <c r="D4473" s="228"/>
      <c r="E4473" s="226"/>
      <c r="F4473" s="228"/>
      <c r="G4473" s="228"/>
      <c r="H4473" s="228"/>
      <c r="I4473" s="228"/>
    </row>
    <row r="4474">
      <c r="A4474" s="228"/>
      <c r="B4474" s="229"/>
      <c r="C4474" s="228"/>
      <c r="D4474" s="228"/>
      <c r="E4474" s="226"/>
      <c r="F4474" s="228"/>
      <c r="G4474" s="228"/>
      <c r="H4474" s="228"/>
      <c r="I4474" s="228"/>
    </row>
    <row r="4475">
      <c r="A4475" s="228"/>
      <c r="B4475" s="229"/>
      <c r="C4475" s="228"/>
      <c r="D4475" s="228"/>
      <c r="E4475" s="226"/>
      <c r="F4475" s="228"/>
      <c r="G4475" s="228"/>
      <c r="H4475" s="228"/>
      <c r="I4475" s="228"/>
    </row>
    <row r="4476">
      <c r="A4476" s="228"/>
      <c r="B4476" s="229"/>
      <c r="C4476" s="228"/>
      <c r="D4476" s="228"/>
      <c r="E4476" s="226"/>
      <c r="F4476" s="228"/>
      <c r="G4476" s="228"/>
      <c r="H4476" s="228"/>
      <c r="I4476" s="228"/>
    </row>
    <row r="4477">
      <c r="A4477" s="228"/>
      <c r="B4477" s="229"/>
      <c r="C4477" s="228"/>
      <c r="D4477" s="228"/>
      <c r="E4477" s="226"/>
      <c r="F4477" s="228"/>
      <c r="G4477" s="228"/>
      <c r="H4477" s="228"/>
      <c r="I4477" s="228"/>
    </row>
    <row r="4478">
      <c r="A4478" s="228"/>
      <c r="B4478" s="229"/>
      <c r="C4478" s="228"/>
      <c r="D4478" s="228"/>
      <c r="E4478" s="226"/>
      <c r="F4478" s="228"/>
      <c r="G4478" s="228"/>
      <c r="H4478" s="228"/>
      <c r="I4478" s="228"/>
    </row>
    <row r="4479">
      <c r="A4479" s="228"/>
      <c r="B4479" s="229"/>
      <c r="C4479" s="228"/>
      <c r="D4479" s="228"/>
      <c r="E4479" s="226"/>
      <c r="F4479" s="228"/>
      <c r="G4479" s="228"/>
      <c r="H4479" s="228"/>
      <c r="I4479" s="228"/>
    </row>
    <row r="4480">
      <c r="A4480" s="228"/>
      <c r="B4480" s="229"/>
      <c r="C4480" s="228"/>
      <c r="D4480" s="228"/>
      <c r="E4480" s="226"/>
      <c r="F4480" s="228"/>
      <c r="G4480" s="228"/>
      <c r="H4480" s="228"/>
      <c r="I4480" s="228"/>
    </row>
    <row r="4481">
      <c r="A4481" s="228"/>
      <c r="B4481" s="229"/>
      <c r="C4481" s="228"/>
      <c r="D4481" s="228"/>
      <c r="E4481" s="226"/>
      <c r="F4481" s="228"/>
      <c r="G4481" s="228"/>
      <c r="H4481" s="228"/>
      <c r="I4481" s="228"/>
    </row>
    <row r="4482">
      <c r="A4482" s="228"/>
      <c r="B4482" s="229"/>
      <c r="C4482" s="228"/>
      <c r="D4482" s="228"/>
      <c r="E4482" s="226"/>
      <c r="F4482" s="228"/>
      <c r="G4482" s="228"/>
      <c r="H4482" s="228"/>
      <c r="I4482" s="228"/>
    </row>
    <row r="4483">
      <c r="A4483" s="228"/>
      <c r="B4483" s="229"/>
      <c r="C4483" s="228"/>
      <c r="D4483" s="228"/>
      <c r="E4483" s="226"/>
      <c r="F4483" s="228"/>
      <c r="G4483" s="228"/>
      <c r="H4483" s="228"/>
      <c r="I4483" s="228"/>
    </row>
    <row r="4484">
      <c r="A4484" s="228"/>
      <c r="B4484" s="229"/>
      <c r="C4484" s="228"/>
      <c r="D4484" s="228"/>
      <c r="E4484" s="226"/>
      <c r="F4484" s="228"/>
      <c r="G4484" s="228"/>
      <c r="H4484" s="228"/>
      <c r="I4484" s="228"/>
    </row>
    <row r="4485">
      <c r="A4485" s="228"/>
      <c r="B4485" s="229"/>
      <c r="C4485" s="228"/>
      <c r="D4485" s="228"/>
      <c r="E4485" s="226"/>
      <c r="F4485" s="228"/>
      <c r="G4485" s="228"/>
      <c r="H4485" s="228"/>
      <c r="I4485" s="228"/>
    </row>
    <row r="4486">
      <c r="A4486" s="228"/>
      <c r="B4486" s="229"/>
      <c r="C4486" s="228"/>
      <c r="D4486" s="228"/>
      <c r="E4486" s="226"/>
      <c r="F4486" s="228"/>
      <c r="G4486" s="228"/>
      <c r="H4486" s="228"/>
      <c r="I4486" s="228"/>
    </row>
    <row r="4487">
      <c r="A4487" s="228"/>
      <c r="B4487" s="229"/>
      <c r="C4487" s="228"/>
      <c r="D4487" s="228"/>
      <c r="E4487" s="226"/>
      <c r="F4487" s="228"/>
      <c r="G4487" s="228"/>
      <c r="H4487" s="228"/>
      <c r="I4487" s="228"/>
    </row>
    <row r="4488">
      <c r="A4488" s="228"/>
      <c r="B4488" s="229"/>
      <c r="C4488" s="228"/>
      <c r="D4488" s="228"/>
      <c r="E4488" s="226"/>
      <c r="F4488" s="228"/>
      <c r="G4488" s="228"/>
      <c r="H4488" s="228"/>
      <c r="I4488" s="228"/>
    </row>
    <row r="4489">
      <c r="A4489" s="228"/>
      <c r="B4489" s="229"/>
      <c r="C4489" s="228"/>
      <c r="D4489" s="228"/>
      <c r="E4489" s="226"/>
      <c r="F4489" s="228"/>
      <c r="G4489" s="228"/>
      <c r="H4489" s="228"/>
      <c r="I4489" s="228"/>
    </row>
    <row r="4490">
      <c r="A4490" s="228"/>
      <c r="B4490" s="229"/>
      <c r="C4490" s="228"/>
      <c r="D4490" s="228"/>
      <c r="E4490" s="226"/>
      <c r="F4490" s="228"/>
      <c r="G4490" s="228"/>
      <c r="H4490" s="228"/>
      <c r="I4490" s="228"/>
    </row>
    <row r="4491">
      <c r="A4491" s="228"/>
      <c r="B4491" s="229"/>
      <c r="C4491" s="228"/>
      <c r="D4491" s="228"/>
      <c r="E4491" s="226"/>
      <c r="F4491" s="228"/>
      <c r="G4491" s="228"/>
      <c r="H4491" s="228"/>
      <c r="I4491" s="228"/>
    </row>
    <row r="4492">
      <c r="A4492" s="228"/>
      <c r="B4492" s="229"/>
      <c r="C4492" s="228"/>
      <c r="D4492" s="228"/>
      <c r="E4492" s="226"/>
      <c r="F4492" s="228"/>
      <c r="G4492" s="228"/>
      <c r="H4492" s="228"/>
      <c r="I4492" s="228"/>
    </row>
    <row r="4493">
      <c r="A4493" s="228"/>
      <c r="B4493" s="229"/>
      <c r="C4493" s="228"/>
      <c r="D4493" s="228"/>
      <c r="E4493" s="226"/>
      <c r="F4493" s="228"/>
      <c r="G4493" s="228"/>
      <c r="H4493" s="228"/>
      <c r="I4493" s="228"/>
    </row>
    <row r="4494">
      <c r="A4494" s="228"/>
      <c r="B4494" s="229"/>
      <c r="C4494" s="228"/>
      <c r="D4494" s="228"/>
      <c r="E4494" s="226"/>
      <c r="F4494" s="228"/>
      <c r="G4494" s="228"/>
      <c r="H4494" s="228"/>
      <c r="I4494" s="228"/>
    </row>
    <row r="4495">
      <c r="A4495" s="228"/>
      <c r="B4495" s="229"/>
      <c r="C4495" s="228"/>
      <c r="D4495" s="228"/>
      <c r="E4495" s="226"/>
      <c r="F4495" s="228"/>
      <c r="G4495" s="228"/>
      <c r="H4495" s="228"/>
      <c r="I4495" s="228"/>
    </row>
    <row r="4496">
      <c r="A4496" s="228"/>
      <c r="B4496" s="229"/>
      <c r="C4496" s="228"/>
      <c r="D4496" s="228"/>
      <c r="E4496" s="226"/>
      <c r="F4496" s="228"/>
      <c r="G4496" s="228"/>
      <c r="H4496" s="228"/>
      <c r="I4496" s="228"/>
    </row>
    <row r="4497">
      <c r="A4497" s="228"/>
      <c r="B4497" s="229"/>
      <c r="C4497" s="228"/>
      <c r="D4497" s="228"/>
      <c r="E4497" s="226"/>
      <c r="F4497" s="228"/>
      <c r="G4497" s="228"/>
      <c r="H4497" s="228"/>
      <c r="I4497" s="228"/>
    </row>
    <row r="4498">
      <c r="A4498" s="228"/>
      <c r="B4498" s="229"/>
      <c r="C4498" s="228"/>
      <c r="D4498" s="228"/>
      <c r="E4498" s="226"/>
      <c r="F4498" s="228"/>
      <c r="G4498" s="228"/>
      <c r="H4498" s="228"/>
      <c r="I4498" s="228"/>
    </row>
    <row r="4499">
      <c r="A4499" s="228"/>
      <c r="B4499" s="229"/>
      <c r="C4499" s="228"/>
      <c r="D4499" s="228"/>
      <c r="E4499" s="226"/>
      <c r="F4499" s="228"/>
      <c r="G4499" s="228"/>
      <c r="H4499" s="228"/>
      <c r="I4499" s="228"/>
    </row>
    <row r="4500">
      <c r="A4500" s="228"/>
      <c r="B4500" s="229"/>
      <c r="C4500" s="228"/>
      <c r="D4500" s="228"/>
      <c r="E4500" s="226"/>
      <c r="F4500" s="228"/>
      <c r="G4500" s="228"/>
      <c r="H4500" s="228"/>
      <c r="I4500" s="228"/>
    </row>
    <row r="4501">
      <c r="A4501" s="228"/>
      <c r="B4501" s="229"/>
      <c r="C4501" s="228"/>
      <c r="D4501" s="228"/>
      <c r="E4501" s="226"/>
      <c r="F4501" s="228"/>
      <c r="G4501" s="228"/>
      <c r="H4501" s="228"/>
      <c r="I4501" s="228"/>
    </row>
    <row r="4502">
      <c r="A4502" s="228"/>
      <c r="B4502" s="229"/>
      <c r="C4502" s="228"/>
      <c r="D4502" s="228"/>
      <c r="E4502" s="226"/>
      <c r="F4502" s="228"/>
      <c r="G4502" s="228"/>
      <c r="H4502" s="228"/>
      <c r="I4502" s="228"/>
    </row>
    <row r="4503">
      <c r="A4503" s="228"/>
      <c r="B4503" s="229"/>
      <c r="C4503" s="228"/>
      <c r="D4503" s="228"/>
      <c r="E4503" s="226"/>
      <c r="F4503" s="228"/>
      <c r="G4503" s="228"/>
      <c r="H4503" s="228"/>
      <c r="I4503" s="228"/>
    </row>
    <row r="4504">
      <c r="A4504" s="228"/>
      <c r="B4504" s="229"/>
      <c r="C4504" s="228"/>
      <c r="D4504" s="228"/>
      <c r="E4504" s="226"/>
      <c r="F4504" s="228"/>
      <c r="G4504" s="228"/>
      <c r="H4504" s="228"/>
      <c r="I4504" s="228"/>
    </row>
    <row r="4505">
      <c r="A4505" s="228"/>
      <c r="B4505" s="229"/>
      <c r="C4505" s="228"/>
      <c r="D4505" s="228"/>
      <c r="E4505" s="226"/>
      <c r="F4505" s="228"/>
      <c r="G4505" s="228"/>
      <c r="H4505" s="228"/>
      <c r="I4505" s="228"/>
    </row>
    <row r="4506">
      <c r="A4506" s="228"/>
      <c r="B4506" s="229"/>
      <c r="C4506" s="228"/>
      <c r="D4506" s="228"/>
      <c r="E4506" s="226"/>
      <c r="F4506" s="228"/>
      <c r="G4506" s="228"/>
      <c r="H4506" s="228"/>
      <c r="I4506" s="228"/>
    </row>
    <row r="4507">
      <c r="A4507" s="228"/>
      <c r="B4507" s="229"/>
      <c r="C4507" s="228"/>
      <c r="D4507" s="228"/>
      <c r="E4507" s="226"/>
      <c r="F4507" s="228"/>
      <c r="G4507" s="228"/>
      <c r="H4507" s="228"/>
      <c r="I4507" s="228"/>
    </row>
    <row r="4508">
      <c r="A4508" s="228"/>
      <c r="B4508" s="229"/>
      <c r="C4508" s="228"/>
      <c r="D4508" s="228"/>
      <c r="E4508" s="226"/>
      <c r="F4508" s="228"/>
      <c r="G4508" s="228"/>
      <c r="H4508" s="228"/>
      <c r="I4508" s="228"/>
    </row>
    <row r="4509">
      <c r="A4509" s="228"/>
      <c r="B4509" s="229"/>
      <c r="C4509" s="228"/>
      <c r="D4509" s="228"/>
      <c r="E4509" s="226"/>
      <c r="F4509" s="228"/>
      <c r="G4509" s="228"/>
      <c r="H4509" s="228"/>
      <c r="I4509" s="228"/>
    </row>
    <row r="4510">
      <c r="A4510" s="228"/>
      <c r="B4510" s="229"/>
      <c r="C4510" s="228"/>
      <c r="D4510" s="228"/>
      <c r="E4510" s="226"/>
      <c r="F4510" s="228"/>
      <c r="G4510" s="228"/>
      <c r="H4510" s="228"/>
      <c r="I4510" s="228"/>
    </row>
    <row r="4511">
      <c r="A4511" s="228"/>
      <c r="B4511" s="229"/>
      <c r="C4511" s="228"/>
      <c r="D4511" s="228"/>
      <c r="E4511" s="226"/>
      <c r="F4511" s="228"/>
      <c r="G4511" s="228"/>
      <c r="H4511" s="228"/>
      <c r="I4511" s="228"/>
    </row>
    <row r="4512">
      <c r="A4512" s="228"/>
      <c r="B4512" s="229"/>
      <c r="C4512" s="228"/>
      <c r="D4512" s="228"/>
      <c r="E4512" s="226"/>
      <c r="F4512" s="228"/>
      <c r="G4512" s="228"/>
      <c r="H4512" s="228"/>
      <c r="I4512" s="228"/>
    </row>
    <row r="4513">
      <c r="A4513" s="228"/>
      <c r="B4513" s="229"/>
      <c r="C4513" s="228"/>
      <c r="D4513" s="228"/>
      <c r="E4513" s="226"/>
      <c r="F4513" s="228"/>
      <c r="G4513" s="228"/>
      <c r="H4513" s="228"/>
      <c r="I4513" s="228"/>
    </row>
    <row r="4514">
      <c r="A4514" s="228"/>
      <c r="B4514" s="229"/>
      <c r="C4514" s="228"/>
      <c r="D4514" s="228"/>
      <c r="E4514" s="226"/>
      <c r="F4514" s="228"/>
      <c r="G4514" s="228"/>
      <c r="H4514" s="228"/>
      <c r="I4514" s="228"/>
    </row>
    <row r="4515">
      <c r="A4515" s="228"/>
      <c r="B4515" s="229"/>
      <c r="C4515" s="228"/>
      <c r="D4515" s="228"/>
      <c r="E4515" s="226"/>
      <c r="F4515" s="228"/>
      <c r="G4515" s="228"/>
      <c r="H4515" s="228"/>
      <c r="I4515" s="228"/>
    </row>
    <row r="4516">
      <c r="A4516" s="228"/>
      <c r="B4516" s="229"/>
      <c r="C4516" s="228"/>
      <c r="D4516" s="228"/>
      <c r="E4516" s="226"/>
      <c r="F4516" s="228"/>
      <c r="G4516" s="228"/>
      <c r="H4516" s="228"/>
      <c r="I4516" s="228"/>
    </row>
    <row r="4517">
      <c r="A4517" s="228"/>
      <c r="B4517" s="229"/>
      <c r="C4517" s="228"/>
      <c r="D4517" s="228"/>
      <c r="E4517" s="226"/>
      <c r="F4517" s="228"/>
      <c r="G4517" s="228"/>
      <c r="H4517" s="228"/>
      <c r="I4517" s="228"/>
    </row>
    <row r="4518">
      <c r="A4518" s="228"/>
      <c r="B4518" s="229"/>
      <c r="C4518" s="228"/>
      <c r="D4518" s="228"/>
      <c r="E4518" s="226"/>
      <c r="F4518" s="228"/>
      <c r="G4518" s="228"/>
      <c r="H4518" s="228"/>
      <c r="I4518" s="228"/>
    </row>
    <row r="4519">
      <c r="A4519" s="228"/>
      <c r="B4519" s="229"/>
      <c r="C4519" s="228"/>
      <c r="D4519" s="228"/>
      <c r="E4519" s="226"/>
      <c r="F4519" s="228"/>
      <c r="G4519" s="228"/>
      <c r="H4519" s="228"/>
      <c r="I4519" s="228"/>
    </row>
    <row r="4520">
      <c r="A4520" s="228"/>
      <c r="B4520" s="229"/>
      <c r="C4520" s="228"/>
      <c r="D4520" s="228"/>
      <c r="E4520" s="226"/>
      <c r="F4520" s="228"/>
      <c r="G4520" s="228"/>
      <c r="H4520" s="228"/>
      <c r="I4520" s="228"/>
    </row>
    <row r="4521">
      <c r="A4521" s="228"/>
      <c r="B4521" s="229"/>
      <c r="C4521" s="228"/>
      <c r="D4521" s="228"/>
      <c r="E4521" s="226"/>
      <c r="F4521" s="228"/>
      <c r="G4521" s="228"/>
      <c r="H4521" s="228"/>
      <c r="I4521" s="228"/>
    </row>
    <row r="4522">
      <c r="A4522" s="228"/>
      <c r="B4522" s="229"/>
      <c r="C4522" s="228"/>
      <c r="D4522" s="228"/>
      <c r="E4522" s="226"/>
      <c r="F4522" s="228"/>
      <c r="G4522" s="228"/>
      <c r="H4522" s="228"/>
      <c r="I4522" s="228"/>
    </row>
    <row r="4523">
      <c r="A4523" s="228"/>
      <c r="B4523" s="229"/>
      <c r="C4523" s="228"/>
      <c r="D4523" s="228"/>
      <c r="E4523" s="226"/>
      <c r="F4523" s="228"/>
      <c r="G4523" s="228"/>
      <c r="H4523" s="228"/>
      <c r="I4523" s="228"/>
    </row>
    <row r="4524">
      <c r="A4524" s="228"/>
      <c r="B4524" s="229"/>
      <c r="C4524" s="228"/>
      <c r="D4524" s="228"/>
      <c r="E4524" s="226"/>
      <c r="F4524" s="228"/>
      <c r="G4524" s="228"/>
      <c r="H4524" s="228"/>
      <c r="I4524" s="228"/>
    </row>
    <row r="4525">
      <c r="A4525" s="228"/>
      <c r="B4525" s="229"/>
      <c r="C4525" s="228"/>
      <c r="D4525" s="228"/>
      <c r="E4525" s="226"/>
      <c r="F4525" s="228"/>
      <c r="G4525" s="228"/>
      <c r="H4525" s="228"/>
      <c r="I4525" s="228"/>
    </row>
    <row r="4526">
      <c r="A4526" s="228"/>
      <c r="B4526" s="229"/>
      <c r="C4526" s="228"/>
      <c r="D4526" s="228"/>
      <c r="E4526" s="226"/>
      <c r="F4526" s="228"/>
      <c r="G4526" s="228"/>
      <c r="H4526" s="228"/>
      <c r="I4526" s="228"/>
    </row>
    <row r="4527">
      <c r="A4527" s="228"/>
      <c r="B4527" s="229"/>
      <c r="C4527" s="228"/>
      <c r="D4527" s="228"/>
      <c r="E4527" s="226"/>
      <c r="F4527" s="228"/>
      <c r="G4527" s="228"/>
      <c r="H4527" s="228"/>
      <c r="I4527" s="228"/>
    </row>
    <row r="4528">
      <c r="A4528" s="228"/>
      <c r="B4528" s="229"/>
      <c r="C4528" s="228"/>
      <c r="D4528" s="228"/>
      <c r="E4528" s="226"/>
      <c r="F4528" s="228"/>
      <c r="G4528" s="228"/>
      <c r="H4528" s="228"/>
      <c r="I4528" s="228"/>
    </row>
    <row r="4529">
      <c r="A4529" s="228"/>
      <c r="B4529" s="229"/>
      <c r="C4529" s="228"/>
      <c r="D4529" s="228"/>
      <c r="E4529" s="226"/>
      <c r="F4529" s="228"/>
      <c r="G4529" s="228"/>
      <c r="H4529" s="228"/>
      <c r="I4529" s="228"/>
    </row>
    <row r="4530">
      <c r="A4530" s="228"/>
      <c r="B4530" s="229"/>
      <c r="C4530" s="228"/>
      <c r="D4530" s="228"/>
      <c r="E4530" s="226"/>
      <c r="F4530" s="228"/>
      <c r="G4530" s="228"/>
      <c r="H4530" s="228"/>
      <c r="I4530" s="228"/>
    </row>
    <row r="4531">
      <c r="A4531" s="228"/>
      <c r="B4531" s="229"/>
      <c r="C4531" s="228"/>
      <c r="D4531" s="228"/>
      <c r="E4531" s="226"/>
      <c r="F4531" s="228"/>
      <c r="G4531" s="228"/>
      <c r="H4531" s="228"/>
      <c r="I4531" s="228"/>
    </row>
    <row r="4532">
      <c r="A4532" s="228"/>
      <c r="B4532" s="229"/>
      <c r="C4532" s="228"/>
      <c r="D4532" s="228"/>
      <c r="E4532" s="226"/>
      <c r="F4532" s="228"/>
      <c r="G4532" s="228"/>
      <c r="H4532" s="228"/>
      <c r="I4532" s="228"/>
    </row>
    <row r="4533">
      <c r="A4533" s="228"/>
      <c r="B4533" s="229"/>
      <c r="C4533" s="228"/>
      <c r="D4533" s="228"/>
      <c r="E4533" s="226"/>
      <c r="F4533" s="228"/>
      <c r="G4533" s="228"/>
      <c r="H4533" s="228"/>
      <c r="I4533" s="228"/>
    </row>
    <row r="4534">
      <c r="A4534" s="228"/>
      <c r="B4534" s="229"/>
      <c r="C4534" s="228"/>
      <c r="D4534" s="228"/>
      <c r="E4534" s="226"/>
      <c r="F4534" s="228"/>
      <c r="G4534" s="228"/>
      <c r="H4534" s="228"/>
      <c r="I4534" s="228"/>
    </row>
    <row r="4535">
      <c r="A4535" s="228"/>
      <c r="B4535" s="229"/>
      <c r="C4535" s="228"/>
      <c r="D4535" s="228"/>
      <c r="E4535" s="226"/>
      <c r="F4535" s="228"/>
      <c r="G4535" s="228"/>
      <c r="H4535" s="228"/>
      <c r="I4535" s="228"/>
    </row>
    <row r="4536">
      <c r="A4536" s="228"/>
      <c r="B4536" s="229"/>
      <c r="C4536" s="228"/>
      <c r="D4536" s="228"/>
      <c r="E4536" s="226"/>
      <c r="F4536" s="228"/>
      <c r="G4536" s="228"/>
      <c r="H4536" s="228"/>
      <c r="I4536" s="228"/>
    </row>
    <row r="4537">
      <c r="A4537" s="228"/>
      <c r="B4537" s="229"/>
      <c r="C4537" s="228"/>
      <c r="D4537" s="228"/>
      <c r="E4537" s="226"/>
      <c r="F4537" s="228"/>
      <c r="G4537" s="228"/>
      <c r="H4537" s="228"/>
      <c r="I4537" s="228"/>
    </row>
    <row r="4538">
      <c r="A4538" s="228"/>
      <c r="B4538" s="229"/>
      <c r="C4538" s="228"/>
      <c r="D4538" s="228"/>
      <c r="E4538" s="226"/>
      <c r="F4538" s="228"/>
      <c r="G4538" s="228"/>
      <c r="H4538" s="228"/>
      <c r="I4538" s="228"/>
    </row>
    <row r="4539">
      <c r="A4539" s="228"/>
      <c r="B4539" s="229"/>
      <c r="C4539" s="228"/>
      <c r="D4539" s="228"/>
      <c r="E4539" s="226"/>
      <c r="F4539" s="228"/>
      <c r="G4539" s="228"/>
      <c r="H4539" s="228"/>
      <c r="I4539" s="228"/>
    </row>
    <row r="4540">
      <c r="A4540" s="228"/>
      <c r="B4540" s="229"/>
      <c r="C4540" s="228"/>
      <c r="D4540" s="228"/>
      <c r="E4540" s="226"/>
      <c r="F4540" s="228"/>
      <c r="G4540" s="228"/>
      <c r="H4540" s="228"/>
      <c r="I4540" s="228"/>
    </row>
    <row r="4541">
      <c r="A4541" s="228"/>
      <c r="B4541" s="229"/>
      <c r="C4541" s="228"/>
      <c r="D4541" s="228"/>
      <c r="E4541" s="226"/>
      <c r="F4541" s="228"/>
      <c r="G4541" s="228"/>
      <c r="H4541" s="228"/>
      <c r="I4541" s="228"/>
    </row>
    <row r="4542">
      <c r="A4542" s="228"/>
      <c r="B4542" s="229"/>
      <c r="C4542" s="228"/>
      <c r="D4542" s="228"/>
      <c r="E4542" s="226"/>
      <c r="F4542" s="228"/>
      <c r="G4542" s="228"/>
      <c r="H4542" s="228"/>
      <c r="I4542" s="228"/>
    </row>
    <row r="4543">
      <c r="A4543" s="228"/>
      <c r="B4543" s="229"/>
      <c r="C4543" s="228"/>
      <c r="D4543" s="228"/>
      <c r="E4543" s="226"/>
      <c r="F4543" s="228"/>
      <c r="G4543" s="228"/>
      <c r="H4543" s="228"/>
      <c r="I4543" s="228"/>
    </row>
    <row r="4544">
      <c r="A4544" s="228"/>
      <c r="B4544" s="229"/>
      <c r="C4544" s="228"/>
      <c r="D4544" s="228"/>
      <c r="E4544" s="226"/>
      <c r="F4544" s="228"/>
      <c r="G4544" s="228"/>
      <c r="H4544" s="228"/>
      <c r="I4544" s="228"/>
    </row>
    <row r="4545">
      <c r="A4545" s="228"/>
      <c r="B4545" s="229"/>
      <c r="C4545" s="228"/>
      <c r="D4545" s="228"/>
      <c r="E4545" s="226"/>
      <c r="F4545" s="228"/>
      <c r="G4545" s="228"/>
      <c r="H4545" s="228"/>
      <c r="I4545" s="228"/>
    </row>
    <row r="4546">
      <c r="A4546" s="228"/>
      <c r="B4546" s="229"/>
      <c r="C4546" s="228"/>
      <c r="D4546" s="228"/>
      <c r="E4546" s="226"/>
      <c r="F4546" s="228"/>
      <c r="G4546" s="228"/>
      <c r="H4546" s="228"/>
      <c r="I4546" s="228"/>
    </row>
    <row r="4547">
      <c r="A4547" s="228"/>
      <c r="B4547" s="229"/>
      <c r="C4547" s="228"/>
      <c r="D4547" s="228"/>
      <c r="E4547" s="226"/>
      <c r="F4547" s="228"/>
      <c r="G4547" s="228"/>
      <c r="H4547" s="228"/>
      <c r="I4547" s="228"/>
    </row>
    <row r="4548">
      <c r="A4548" s="228"/>
      <c r="B4548" s="229"/>
      <c r="C4548" s="228"/>
      <c r="D4548" s="228"/>
      <c r="E4548" s="226"/>
      <c r="F4548" s="228"/>
      <c r="G4548" s="228"/>
      <c r="H4548" s="228"/>
      <c r="I4548" s="228"/>
    </row>
    <row r="4549">
      <c r="A4549" s="228"/>
      <c r="B4549" s="229"/>
      <c r="C4549" s="228"/>
      <c r="D4549" s="228"/>
      <c r="E4549" s="226"/>
      <c r="F4549" s="228"/>
      <c r="G4549" s="228"/>
      <c r="H4549" s="228"/>
      <c r="I4549" s="228"/>
    </row>
    <row r="4550">
      <c r="A4550" s="228"/>
      <c r="B4550" s="229"/>
      <c r="C4550" s="228"/>
      <c r="D4550" s="228"/>
      <c r="E4550" s="226"/>
      <c r="F4550" s="228"/>
      <c r="G4550" s="228"/>
      <c r="H4550" s="228"/>
      <c r="I4550" s="228"/>
    </row>
    <row r="4551">
      <c r="A4551" s="228"/>
      <c r="B4551" s="229"/>
      <c r="C4551" s="228"/>
      <c r="D4551" s="228"/>
      <c r="E4551" s="226"/>
      <c r="F4551" s="228"/>
      <c r="G4551" s="228"/>
      <c r="H4551" s="228"/>
      <c r="I4551" s="228"/>
    </row>
    <row r="4552">
      <c r="A4552" s="228"/>
      <c r="B4552" s="229"/>
      <c r="C4552" s="228"/>
      <c r="D4552" s="228"/>
      <c r="E4552" s="226"/>
      <c r="F4552" s="228"/>
      <c r="G4552" s="228"/>
      <c r="H4552" s="228"/>
      <c r="I4552" s="228"/>
    </row>
    <row r="4553">
      <c r="A4553" s="228"/>
      <c r="B4553" s="229"/>
      <c r="C4553" s="228"/>
      <c r="D4553" s="228"/>
      <c r="E4553" s="226"/>
      <c r="F4553" s="228"/>
      <c r="G4553" s="228"/>
      <c r="H4553" s="228"/>
      <c r="I4553" s="228"/>
    </row>
    <row r="4554">
      <c r="A4554" s="228"/>
      <c r="B4554" s="229"/>
      <c r="C4554" s="228"/>
      <c r="D4554" s="228"/>
      <c r="E4554" s="226"/>
      <c r="F4554" s="228"/>
      <c r="G4554" s="228"/>
      <c r="H4554" s="228"/>
      <c r="I4554" s="228"/>
    </row>
    <row r="4555">
      <c r="A4555" s="228"/>
      <c r="B4555" s="229"/>
      <c r="C4555" s="228"/>
      <c r="D4555" s="228"/>
      <c r="E4555" s="226"/>
      <c r="F4555" s="228"/>
      <c r="G4555" s="228"/>
      <c r="H4555" s="228"/>
      <c r="I4555" s="228"/>
    </row>
    <row r="4556">
      <c r="A4556" s="228"/>
      <c r="B4556" s="229"/>
      <c r="C4556" s="228"/>
      <c r="D4556" s="228"/>
      <c r="E4556" s="226"/>
      <c r="F4556" s="228"/>
      <c r="G4556" s="228"/>
      <c r="H4556" s="228"/>
      <c r="I4556" s="228"/>
    </row>
    <row r="4557">
      <c r="A4557" s="228"/>
      <c r="B4557" s="229"/>
      <c r="C4557" s="228"/>
      <c r="D4557" s="228"/>
      <c r="E4557" s="226"/>
      <c r="F4557" s="228"/>
      <c r="G4557" s="228"/>
      <c r="H4557" s="228"/>
      <c r="I4557" s="228"/>
    </row>
    <row r="4558">
      <c r="A4558" s="228"/>
      <c r="B4558" s="229"/>
      <c r="C4558" s="228"/>
      <c r="D4558" s="228"/>
      <c r="E4558" s="226"/>
      <c r="F4558" s="228"/>
      <c r="G4558" s="228"/>
      <c r="H4558" s="228"/>
      <c r="I4558" s="228"/>
    </row>
    <row r="4559">
      <c r="A4559" s="228"/>
      <c r="B4559" s="229"/>
      <c r="C4559" s="228"/>
      <c r="D4559" s="228"/>
      <c r="E4559" s="226"/>
      <c r="F4559" s="228"/>
      <c r="G4559" s="228"/>
      <c r="H4559" s="228"/>
      <c r="I4559" s="228"/>
    </row>
    <row r="4560">
      <c r="A4560" s="228"/>
      <c r="B4560" s="229"/>
      <c r="C4560" s="228"/>
      <c r="D4560" s="228"/>
      <c r="E4560" s="226"/>
      <c r="F4560" s="228"/>
      <c r="G4560" s="228"/>
      <c r="H4560" s="228"/>
      <c r="I4560" s="228"/>
    </row>
    <row r="4561">
      <c r="A4561" s="228"/>
      <c r="B4561" s="229"/>
      <c r="C4561" s="228"/>
      <c r="D4561" s="228"/>
      <c r="E4561" s="226"/>
      <c r="F4561" s="228"/>
      <c r="G4561" s="228"/>
      <c r="H4561" s="228"/>
      <c r="I4561" s="228"/>
    </row>
    <row r="4562">
      <c r="A4562" s="228"/>
      <c r="B4562" s="229"/>
      <c r="C4562" s="228"/>
      <c r="D4562" s="228"/>
      <c r="E4562" s="226"/>
      <c r="F4562" s="228"/>
      <c r="G4562" s="228"/>
      <c r="H4562" s="228"/>
      <c r="I4562" s="228"/>
    </row>
    <row r="4563">
      <c r="A4563" s="228"/>
      <c r="B4563" s="229"/>
      <c r="C4563" s="228"/>
      <c r="D4563" s="228"/>
      <c r="E4563" s="226"/>
      <c r="F4563" s="228"/>
      <c r="G4563" s="228"/>
      <c r="H4563" s="228"/>
      <c r="I4563" s="228"/>
    </row>
    <row r="4564">
      <c r="A4564" s="228"/>
      <c r="B4564" s="229"/>
      <c r="C4564" s="228"/>
      <c r="D4564" s="228"/>
      <c r="E4564" s="226"/>
      <c r="F4564" s="228"/>
      <c r="G4564" s="228"/>
      <c r="H4564" s="228"/>
      <c r="I4564" s="228"/>
    </row>
    <row r="4565">
      <c r="A4565" s="228"/>
      <c r="B4565" s="229"/>
      <c r="C4565" s="228"/>
      <c r="D4565" s="228"/>
      <c r="E4565" s="226"/>
      <c r="F4565" s="228"/>
      <c r="G4565" s="228"/>
      <c r="H4565" s="228"/>
      <c r="I4565" s="228"/>
    </row>
    <row r="4566">
      <c r="A4566" s="228"/>
      <c r="B4566" s="229"/>
      <c r="C4566" s="228"/>
      <c r="D4566" s="228"/>
      <c r="E4566" s="226"/>
      <c r="F4566" s="228"/>
      <c r="G4566" s="228"/>
      <c r="H4566" s="228"/>
      <c r="I4566" s="228"/>
    </row>
    <row r="4567">
      <c r="A4567" s="228"/>
      <c r="B4567" s="229"/>
      <c r="C4567" s="228"/>
      <c r="D4567" s="228"/>
      <c r="E4567" s="226"/>
      <c r="F4567" s="228"/>
      <c r="G4567" s="228"/>
      <c r="H4567" s="228"/>
      <c r="I4567" s="228"/>
    </row>
    <row r="4568">
      <c r="A4568" s="228"/>
      <c r="B4568" s="229"/>
      <c r="C4568" s="228"/>
      <c r="D4568" s="228"/>
      <c r="E4568" s="226"/>
      <c r="F4568" s="228"/>
      <c r="G4568" s="228"/>
      <c r="H4568" s="228"/>
      <c r="I4568" s="228"/>
    </row>
    <row r="4569">
      <c r="A4569" s="228"/>
      <c r="B4569" s="229"/>
      <c r="C4569" s="228"/>
      <c r="D4569" s="228"/>
      <c r="E4569" s="226"/>
      <c r="F4569" s="228"/>
      <c r="G4569" s="228"/>
      <c r="H4569" s="228"/>
      <c r="I4569" s="228"/>
    </row>
    <row r="4570">
      <c r="A4570" s="228"/>
      <c r="B4570" s="229"/>
      <c r="C4570" s="228"/>
      <c r="D4570" s="228"/>
      <c r="E4570" s="226"/>
      <c r="F4570" s="228"/>
      <c r="G4570" s="228"/>
      <c r="H4570" s="228"/>
      <c r="I4570" s="228"/>
    </row>
    <row r="4571">
      <c r="A4571" s="228"/>
      <c r="B4571" s="229"/>
      <c r="C4571" s="228"/>
      <c r="D4571" s="228"/>
      <c r="E4571" s="226"/>
      <c r="F4571" s="228"/>
      <c r="G4571" s="228"/>
      <c r="H4571" s="228"/>
      <c r="I4571" s="228"/>
    </row>
    <row r="4572">
      <c r="A4572" s="228"/>
      <c r="B4572" s="229"/>
      <c r="C4572" s="228"/>
      <c r="D4572" s="228"/>
      <c r="E4572" s="226"/>
      <c r="F4572" s="228"/>
      <c r="G4572" s="228"/>
      <c r="H4572" s="228"/>
      <c r="I4572" s="228"/>
    </row>
    <row r="4573">
      <c r="A4573" s="228"/>
      <c r="B4573" s="229"/>
      <c r="C4573" s="228"/>
      <c r="D4573" s="228"/>
      <c r="E4573" s="226"/>
      <c r="F4573" s="228"/>
      <c r="G4573" s="228"/>
      <c r="H4573" s="228"/>
      <c r="I4573" s="228"/>
    </row>
    <row r="4574">
      <c r="A4574" s="228"/>
      <c r="B4574" s="229"/>
      <c r="C4574" s="228"/>
      <c r="D4574" s="228"/>
      <c r="E4574" s="226"/>
      <c r="F4574" s="228"/>
      <c r="G4574" s="228"/>
      <c r="H4574" s="228"/>
      <c r="I4574" s="228"/>
    </row>
    <row r="4575">
      <c r="A4575" s="228"/>
      <c r="B4575" s="229"/>
      <c r="C4575" s="228"/>
      <c r="D4575" s="228"/>
      <c r="E4575" s="226"/>
      <c r="F4575" s="228"/>
      <c r="G4575" s="228"/>
      <c r="H4575" s="228"/>
      <c r="I4575" s="228"/>
    </row>
    <row r="4576">
      <c r="A4576" s="228"/>
      <c r="B4576" s="229"/>
      <c r="C4576" s="228"/>
      <c r="D4576" s="228"/>
      <c r="E4576" s="226"/>
      <c r="F4576" s="228"/>
      <c r="G4576" s="228"/>
      <c r="H4576" s="228"/>
      <c r="I4576" s="228"/>
    </row>
    <row r="4577">
      <c r="A4577" s="228"/>
      <c r="B4577" s="229"/>
      <c r="C4577" s="228"/>
      <c r="D4577" s="228"/>
      <c r="E4577" s="226"/>
      <c r="F4577" s="228"/>
      <c r="G4577" s="228"/>
      <c r="H4577" s="228"/>
      <c r="I4577" s="228"/>
    </row>
    <row r="4578">
      <c r="A4578" s="228"/>
      <c r="B4578" s="229"/>
      <c r="C4578" s="228"/>
      <c r="D4578" s="228"/>
      <c r="E4578" s="226"/>
      <c r="F4578" s="228"/>
      <c r="G4578" s="228"/>
      <c r="H4578" s="228"/>
      <c r="I4578" s="228"/>
    </row>
    <row r="4579">
      <c r="A4579" s="228"/>
      <c r="B4579" s="229"/>
      <c r="C4579" s="228"/>
      <c r="D4579" s="228"/>
      <c r="E4579" s="226"/>
      <c r="F4579" s="228"/>
      <c r="G4579" s="228"/>
      <c r="H4579" s="228"/>
      <c r="I4579" s="228"/>
    </row>
    <row r="4580">
      <c r="A4580" s="228"/>
      <c r="B4580" s="229"/>
      <c r="C4580" s="228"/>
      <c r="D4580" s="228"/>
      <c r="E4580" s="226"/>
      <c r="F4580" s="228"/>
      <c r="G4580" s="228"/>
      <c r="H4580" s="228"/>
      <c r="I4580" s="228"/>
    </row>
    <row r="4581">
      <c r="A4581" s="228"/>
      <c r="B4581" s="229"/>
      <c r="C4581" s="228"/>
      <c r="D4581" s="228"/>
      <c r="E4581" s="226"/>
      <c r="F4581" s="228"/>
      <c r="G4581" s="228"/>
      <c r="H4581" s="228"/>
      <c r="I4581" s="228"/>
    </row>
    <row r="4582">
      <c r="A4582" s="228"/>
      <c r="B4582" s="229"/>
      <c r="C4582" s="228"/>
      <c r="D4582" s="228"/>
      <c r="E4582" s="226"/>
      <c r="F4582" s="228"/>
      <c r="G4582" s="228"/>
      <c r="H4582" s="228"/>
      <c r="I4582" s="228"/>
    </row>
    <row r="4583">
      <c r="A4583" s="228"/>
      <c r="B4583" s="229"/>
      <c r="C4583" s="228"/>
      <c r="D4583" s="228"/>
      <c r="E4583" s="226"/>
      <c r="F4583" s="228"/>
      <c r="G4583" s="228"/>
      <c r="H4583" s="228"/>
      <c r="I4583" s="228"/>
    </row>
    <row r="4584">
      <c r="A4584" s="228"/>
      <c r="B4584" s="229"/>
      <c r="C4584" s="228"/>
      <c r="D4584" s="228"/>
      <c r="E4584" s="226"/>
      <c r="F4584" s="228"/>
      <c r="G4584" s="228"/>
      <c r="H4584" s="228"/>
      <c r="I4584" s="228"/>
    </row>
    <row r="4585">
      <c r="A4585" s="228"/>
      <c r="B4585" s="229"/>
      <c r="C4585" s="228"/>
      <c r="D4585" s="228"/>
      <c r="E4585" s="226"/>
      <c r="F4585" s="228"/>
      <c r="G4585" s="228"/>
      <c r="H4585" s="228"/>
      <c r="I4585" s="228"/>
    </row>
    <row r="4586">
      <c r="A4586" s="228"/>
      <c r="B4586" s="229"/>
      <c r="C4586" s="228"/>
      <c r="D4586" s="228"/>
      <c r="E4586" s="226"/>
      <c r="F4586" s="228"/>
      <c r="G4586" s="228"/>
      <c r="H4586" s="228"/>
      <c r="I4586" s="228"/>
    </row>
    <row r="4587">
      <c r="A4587" s="228"/>
      <c r="B4587" s="229"/>
      <c r="C4587" s="228"/>
      <c r="D4587" s="228"/>
      <c r="E4587" s="226"/>
      <c r="F4587" s="228"/>
      <c r="G4587" s="228"/>
      <c r="H4587" s="228"/>
      <c r="I4587" s="228"/>
    </row>
    <row r="4588">
      <c r="A4588" s="228"/>
      <c r="B4588" s="229"/>
      <c r="C4588" s="228"/>
      <c r="D4588" s="228"/>
      <c r="E4588" s="226"/>
      <c r="F4588" s="228"/>
      <c r="G4588" s="228"/>
      <c r="H4588" s="228"/>
      <c r="I4588" s="228"/>
    </row>
    <row r="4589">
      <c r="A4589" s="228"/>
      <c r="B4589" s="229"/>
      <c r="C4589" s="228"/>
      <c r="D4589" s="228"/>
      <c r="E4589" s="226"/>
      <c r="F4589" s="228"/>
      <c r="G4589" s="228"/>
      <c r="H4589" s="228"/>
      <c r="I4589" s="228"/>
    </row>
    <row r="4590">
      <c r="A4590" s="228"/>
      <c r="B4590" s="229"/>
      <c r="C4590" s="228"/>
      <c r="D4590" s="228"/>
      <c r="E4590" s="226"/>
      <c r="F4590" s="228"/>
      <c r="G4590" s="228"/>
      <c r="H4590" s="228"/>
      <c r="I4590" s="228"/>
    </row>
    <row r="4591">
      <c r="A4591" s="228"/>
      <c r="B4591" s="229"/>
      <c r="C4591" s="228"/>
      <c r="D4591" s="228"/>
      <c r="E4591" s="226"/>
      <c r="F4591" s="228"/>
      <c r="G4591" s="228"/>
      <c r="H4591" s="228"/>
      <c r="I4591" s="228"/>
    </row>
    <row r="4592">
      <c r="A4592" s="228"/>
      <c r="B4592" s="229"/>
      <c r="C4592" s="228"/>
      <c r="D4592" s="228"/>
      <c r="E4592" s="226"/>
      <c r="F4592" s="228"/>
      <c r="G4592" s="228"/>
      <c r="H4592" s="228"/>
      <c r="I4592" s="228"/>
    </row>
    <row r="4593">
      <c r="A4593" s="228"/>
      <c r="B4593" s="229"/>
      <c r="C4593" s="228"/>
      <c r="D4593" s="228"/>
      <c r="E4593" s="226"/>
      <c r="F4593" s="228"/>
      <c r="G4593" s="228"/>
      <c r="H4593" s="228"/>
      <c r="I4593" s="228"/>
    </row>
    <row r="4594">
      <c r="A4594" s="228"/>
      <c r="B4594" s="229"/>
      <c r="C4594" s="228"/>
      <c r="D4594" s="228"/>
      <c r="E4594" s="226"/>
      <c r="F4594" s="228"/>
      <c r="G4594" s="228"/>
      <c r="H4594" s="228"/>
      <c r="I4594" s="228"/>
    </row>
    <row r="4595">
      <c r="A4595" s="228"/>
      <c r="B4595" s="229"/>
      <c r="C4595" s="228"/>
      <c r="D4595" s="228"/>
      <c r="E4595" s="226"/>
      <c r="F4595" s="228"/>
      <c r="G4595" s="228"/>
      <c r="H4595" s="228"/>
      <c r="I4595" s="228"/>
    </row>
    <row r="4596">
      <c r="A4596" s="228"/>
      <c r="B4596" s="229"/>
      <c r="C4596" s="228"/>
      <c r="D4596" s="228"/>
      <c r="E4596" s="226"/>
      <c r="F4596" s="228"/>
      <c r="G4596" s="228"/>
      <c r="H4596" s="228"/>
      <c r="I4596" s="228"/>
    </row>
    <row r="4597">
      <c r="A4597" s="228"/>
      <c r="B4597" s="229"/>
      <c r="C4597" s="228"/>
      <c r="D4597" s="228"/>
      <c r="E4597" s="226"/>
      <c r="F4597" s="228"/>
      <c r="G4597" s="228"/>
      <c r="H4597" s="228"/>
      <c r="I4597" s="228"/>
    </row>
    <row r="4598">
      <c r="A4598" s="228"/>
      <c r="B4598" s="229"/>
      <c r="C4598" s="228"/>
      <c r="D4598" s="228"/>
      <c r="E4598" s="226"/>
      <c r="F4598" s="228"/>
      <c r="G4598" s="228"/>
      <c r="H4598" s="228"/>
      <c r="I4598" s="228"/>
    </row>
    <row r="4599">
      <c r="A4599" s="228"/>
      <c r="B4599" s="229"/>
      <c r="C4599" s="228"/>
      <c r="D4599" s="228"/>
      <c r="E4599" s="226"/>
      <c r="F4599" s="228"/>
      <c r="G4599" s="228"/>
      <c r="H4599" s="228"/>
      <c r="I4599" s="228"/>
    </row>
    <row r="4600">
      <c r="A4600" s="228"/>
      <c r="B4600" s="229"/>
      <c r="C4600" s="228"/>
      <c r="D4600" s="228"/>
      <c r="E4600" s="226"/>
      <c r="F4600" s="228"/>
      <c r="G4600" s="228"/>
      <c r="H4600" s="228"/>
      <c r="I4600" s="228"/>
    </row>
    <row r="4601">
      <c r="A4601" s="228"/>
      <c r="B4601" s="229"/>
      <c r="C4601" s="228"/>
      <c r="D4601" s="228"/>
      <c r="E4601" s="226"/>
      <c r="F4601" s="228"/>
      <c r="G4601" s="228"/>
      <c r="H4601" s="228"/>
      <c r="I4601" s="228"/>
    </row>
    <row r="4602">
      <c r="A4602" s="228"/>
      <c r="B4602" s="229"/>
      <c r="C4602" s="228"/>
      <c r="D4602" s="228"/>
      <c r="E4602" s="226"/>
      <c r="F4602" s="228"/>
      <c r="G4602" s="228"/>
      <c r="H4602" s="228"/>
      <c r="I4602" s="228"/>
    </row>
    <row r="4603">
      <c r="A4603" s="228"/>
      <c r="B4603" s="229"/>
      <c r="C4603" s="228"/>
      <c r="D4603" s="228"/>
      <c r="E4603" s="226"/>
      <c r="F4603" s="228"/>
      <c r="G4603" s="228"/>
      <c r="H4603" s="228"/>
      <c r="I4603" s="228"/>
    </row>
    <row r="4604">
      <c r="A4604" s="228"/>
      <c r="B4604" s="229"/>
      <c r="C4604" s="228"/>
      <c r="D4604" s="228"/>
      <c r="E4604" s="226"/>
      <c r="F4604" s="228"/>
      <c r="G4604" s="228"/>
      <c r="H4604" s="228"/>
      <c r="I4604" s="228"/>
    </row>
    <row r="4605">
      <c r="A4605" s="228"/>
      <c r="B4605" s="229"/>
      <c r="C4605" s="228"/>
      <c r="D4605" s="228"/>
      <c r="E4605" s="226"/>
      <c r="F4605" s="228"/>
      <c r="G4605" s="228"/>
      <c r="H4605" s="228"/>
      <c r="I4605" s="228"/>
    </row>
    <row r="4606">
      <c r="A4606" s="228"/>
      <c r="B4606" s="229"/>
      <c r="C4606" s="228"/>
      <c r="D4606" s="228"/>
      <c r="E4606" s="226"/>
      <c r="F4606" s="228"/>
      <c r="G4606" s="228"/>
      <c r="H4606" s="228"/>
      <c r="I4606" s="228"/>
    </row>
    <row r="4607">
      <c r="A4607" s="228"/>
      <c r="B4607" s="229"/>
      <c r="C4607" s="228"/>
      <c r="D4607" s="228"/>
      <c r="E4607" s="226"/>
      <c r="F4607" s="228"/>
      <c r="G4607" s="228"/>
      <c r="H4607" s="228"/>
      <c r="I4607" s="228"/>
    </row>
    <row r="4608">
      <c r="A4608" s="228"/>
      <c r="B4608" s="229"/>
      <c r="C4608" s="228"/>
      <c r="D4608" s="228"/>
      <c r="E4608" s="226"/>
      <c r="F4608" s="228"/>
      <c r="G4608" s="228"/>
      <c r="H4608" s="228"/>
      <c r="I4608" s="228"/>
    </row>
    <row r="4609">
      <c r="A4609" s="228"/>
      <c r="B4609" s="229"/>
      <c r="C4609" s="228"/>
      <c r="D4609" s="228"/>
      <c r="E4609" s="226"/>
      <c r="F4609" s="228"/>
      <c r="G4609" s="228"/>
      <c r="H4609" s="228"/>
      <c r="I4609" s="228"/>
    </row>
    <row r="4610">
      <c r="A4610" s="228"/>
      <c r="B4610" s="229"/>
      <c r="C4610" s="228"/>
      <c r="D4610" s="228"/>
      <c r="E4610" s="226"/>
      <c r="F4610" s="228"/>
      <c r="G4610" s="228"/>
      <c r="H4610" s="228"/>
      <c r="I4610" s="228"/>
    </row>
    <row r="4611">
      <c r="A4611" s="228"/>
      <c r="B4611" s="229"/>
      <c r="C4611" s="228"/>
      <c r="D4611" s="228"/>
      <c r="E4611" s="226"/>
      <c r="F4611" s="228"/>
      <c r="G4611" s="228"/>
      <c r="H4611" s="228"/>
      <c r="I4611" s="228"/>
    </row>
    <row r="4612">
      <c r="A4612" s="228"/>
      <c r="B4612" s="229"/>
      <c r="C4612" s="228"/>
      <c r="D4612" s="228"/>
      <c r="E4612" s="226"/>
      <c r="F4612" s="228"/>
      <c r="G4612" s="228"/>
      <c r="H4612" s="228"/>
      <c r="I4612" s="228"/>
    </row>
    <row r="4613">
      <c r="A4613" s="228"/>
      <c r="B4613" s="229"/>
      <c r="C4613" s="228"/>
      <c r="D4613" s="228"/>
      <c r="E4613" s="226"/>
      <c r="F4613" s="228"/>
      <c r="G4613" s="228"/>
      <c r="H4613" s="228"/>
      <c r="I4613" s="228"/>
    </row>
    <row r="4614">
      <c r="A4614" s="228"/>
      <c r="B4614" s="229"/>
      <c r="C4614" s="228"/>
      <c r="D4614" s="228"/>
      <c r="E4614" s="226"/>
      <c r="F4614" s="228"/>
      <c r="G4614" s="228"/>
      <c r="H4614" s="228"/>
      <c r="I4614" s="228"/>
    </row>
    <row r="4615">
      <c r="A4615" s="228"/>
      <c r="B4615" s="229"/>
      <c r="C4615" s="228"/>
      <c r="D4615" s="228"/>
      <c r="E4615" s="226"/>
      <c r="F4615" s="228"/>
      <c r="G4615" s="228"/>
      <c r="H4615" s="228"/>
      <c r="I4615" s="228"/>
    </row>
    <row r="4616">
      <c r="A4616" s="228"/>
      <c r="B4616" s="229"/>
      <c r="C4616" s="228"/>
      <c r="D4616" s="228"/>
      <c r="E4616" s="226"/>
      <c r="F4616" s="228"/>
      <c r="G4616" s="228"/>
      <c r="H4616" s="228"/>
      <c r="I4616" s="228"/>
    </row>
    <row r="4617">
      <c r="A4617" s="228"/>
      <c r="B4617" s="229"/>
      <c r="C4617" s="228"/>
      <c r="D4617" s="228"/>
      <c r="E4617" s="226"/>
      <c r="F4617" s="228"/>
      <c r="G4617" s="228"/>
      <c r="H4617" s="228"/>
      <c r="I4617" s="228"/>
    </row>
    <row r="4618">
      <c r="A4618" s="228"/>
      <c r="B4618" s="229"/>
      <c r="C4618" s="228"/>
      <c r="D4618" s="228"/>
      <c r="E4618" s="226"/>
      <c r="F4618" s="228"/>
      <c r="G4618" s="228"/>
      <c r="H4618" s="228"/>
      <c r="I4618" s="228"/>
    </row>
    <row r="4619">
      <c r="A4619" s="228"/>
      <c r="B4619" s="229"/>
      <c r="C4619" s="228"/>
      <c r="D4619" s="228"/>
      <c r="E4619" s="226"/>
      <c r="F4619" s="228"/>
      <c r="G4619" s="228"/>
      <c r="H4619" s="228"/>
      <c r="I4619" s="228"/>
    </row>
    <row r="4620">
      <c r="A4620" s="228"/>
      <c r="B4620" s="229"/>
      <c r="C4620" s="228"/>
      <c r="D4620" s="228"/>
      <c r="E4620" s="226"/>
      <c r="F4620" s="228"/>
      <c r="G4620" s="228"/>
      <c r="H4620" s="228"/>
      <c r="I4620" s="228"/>
    </row>
    <row r="4621">
      <c r="A4621" s="228"/>
      <c r="B4621" s="229"/>
      <c r="C4621" s="228"/>
      <c r="D4621" s="228"/>
      <c r="E4621" s="226"/>
      <c r="F4621" s="228"/>
      <c r="G4621" s="228"/>
      <c r="H4621" s="228"/>
      <c r="I4621" s="228"/>
    </row>
    <row r="4622">
      <c r="A4622" s="228"/>
      <c r="B4622" s="229"/>
      <c r="C4622" s="228"/>
      <c r="D4622" s="228"/>
      <c r="E4622" s="226"/>
      <c r="F4622" s="228"/>
      <c r="G4622" s="228"/>
      <c r="H4622" s="228"/>
      <c r="I4622" s="228"/>
    </row>
    <row r="4623">
      <c r="A4623" s="228"/>
      <c r="B4623" s="229"/>
      <c r="C4623" s="228"/>
      <c r="D4623" s="228"/>
      <c r="E4623" s="226"/>
      <c r="F4623" s="228"/>
      <c r="G4623" s="228"/>
      <c r="H4623" s="228"/>
      <c r="I4623" s="228"/>
    </row>
    <row r="4624">
      <c r="A4624" s="228"/>
      <c r="B4624" s="229"/>
      <c r="C4624" s="228"/>
      <c r="D4624" s="228"/>
      <c r="E4624" s="226"/>
      <c r="F4624" s="228"/>
      <c r="G4624" s="228"/>
      <c r="H4624" s="228"/>
      <c r="I4624" s="228"/>
    </row>
    <row r="4625">
      <c r="A4625" s="228"/>
      <c r="B4625" s="229"/>
      <c r="C4625" s="228"/>
      <c r="D4625" s="228"/>
      <c r="E4625" s="226"/>
      <c r="F4625" s="228"/>
      <c r="G4625" s="228"/>
      <c r="H4625" s="228"/>
      <c r="I4625" s="228"/>
    </row>
    <row r="4626">
      <c r="A4626" s="228"/>
      <c r="B4626" s="229"/>
      <c r="C4626" s="228"/>
      <c r="D4626" s="228"/>
      <c r="E4626" s="226"/>
      <c r="F4626" s="228"/>
      <c r="G4626" s="228"/>
      <c r="H4626" s="228"/>
      <c r="I4626" s="228"/>
    </row>
    <row r="4627">
      <c r="A4627" s="228"/>
      <c r="B4627" s="229"/>
      <c r="C4627" s="228"/>
      <c r="D4627" s="228"/>
      <c r="E4627" s="226"/>
      <c r="F4627" s="228"/>
      <c r="G4627" s="228"/>
      <c r="H4627" s="228"/>
      <c r="I4627" s="228"/>
    </row>
    <row r="4628">
      <c r="A4628" s="228"/>
      <c r="B4628" s="229"/>
      <c r="C4628" s="228"/>
      <c r="D4628" s="228"/>
      <c r="E4628" s="226"/>
      <c r="F4628" s="228"/>
      <c r="G4628" s="228"/>
      <c r="H4628" s="228"/>
      <c r="I4628" s="228"/>
    </row>
    <row r="4629">
      <c r="A4629" s="228"/>
      <c r="B4629" s="229"/>
      <c r="C4629" s="228"/>
      <c r="D4629" s="228"/>
      <c r="E4629" s="226"/>
      <c r="F4629" s="228"/>
      <c r="G4629" s="228"/>
      <c r="H4629" s="228"/>
      <c r="I4629" s="228"/>
    </row>
    <row r="4630">
      <c r="A4630" s="228"/>
      <c r="B4630" s="229"/>
      <c r="C4630" s="228"/>
      <c r="D4630" s="228"/>
      <c r="E4630" s="226"/>
      <c r="F4630" s="228"/>
      <c r="G4630" s="228"/>
      <c r="H4630" s="228"/>
      <c r="I4630" s="228"/>
    </row>
    <row r="4631">
      <c r="A4631" s="228"/>
      <c r="B4631" s="229"/>
      <c r="C4631" s="228"/>
      <c r="D4631" s="228"/>
      <c r="E4631" s="226"/>
      <c r="F4631" s="228"/>
      <c r="G4631" s="228"/>
      <c r="H4631" s="228"/>
      <c r="I4631" s="228"/>
    </row>
    <row r="4632">
      <c r="A4632" s="228"/>
      <c r="B4632" s="229"/>
      <c r="C4632" s="228"/>
      <c r="D4632" s="228"/>
      <c r="E4632" s="226"/>
      <c r="F4632" s="228"/>
      <c r="G4632" s="228"/>
      <c r="H4632" s="228"/>
      <c r="I4632" s="228"/>
    </row>
    <row r="4633">
      <c r="A4633" s="228"/>
      <c r="B4633" s="229"/>
      <c r="C4633" s="228"/>
      <c r="D4633" s="228"/>
      <c r="E4633" s="226"/>
      <c r="F4633" s="228"/>
      <c r="G4633" s="228"/>
      <c r="H4633" s="228"/>
      <c r="I4633" s="228"/>
    </row>
    <row r="4634">
      <c r="A4634" s="228"/>
      <c r="B4634" s="229"/>
      <c r="C4634" s="228"/>
      <c r="D4634" s="228"/>
      <c r="E4634" s="226"/>
      <c r="F4634" s="228"/>
      <c r="G4634" s="228"/>
      <c r="H4634" s="228"/>
      <c r="I4634" s="228"/>
    </row>
    <row r="4635">
      <c r="A4635" s="228"/>
      <c r="B4635" s="229"/>
      <c r="C4635" s="228"/>
      <c r="D4635" s="228"/>
      <c r="E4635" s="226"/>
      <c r="F4635" s="228"/>
      <c r="G4635" s="228"/>
      <c r="H4635" s="228"/>
      <c r="I4635" s="228"/>
    </row>
    <row r="4636">
      <c r="A4636" s="228"/>
      <c r="B4636" s="229"/>
      <c r="C4636" s="228"/>
      <c r="D4636" s="228"/>
      <c r="E4636" s="226"/>
      <c r="F4636" s="228"/>
      <c r="G4636" s="228"/>
      <c r="H4636" s="228"/>
      <c r="I4636" s="228"/>
    </row>
    <row r="4637">
      <c r="A4637" s="228"/>
      <c r="B4637" s="229"/>
      <c r="C4637" s="228"/>
      <c r="D4637" s="228"/>
      <c r="E4637" s="226"/>
      <c r="F4637" s="228"/>
      <c r="G4637" s="228"/>
      <c r="H4637" s="228"/>
      <c r="I4637" s="228"/>
    </row>
    <row r="4638">
      <c r="A4638" s="228"/>
      <c r="B4638" s="229"/>
      <c r="C4638" s="228"/>
      <c r="D4638" s="228"/>
      <c r="E4638" s="226"/>
      <c r="F4638" s="228"/>
      <c r="G4638" s="228"/>
      <c r="H4638" s="228"/>
      <c r="I4638" s="228"/>
    </row>
    <row r="4639">
      <c r="A4639" s="228"/>
      <c r="B4639" s="229"/>
      <c r="C4639" s="228"/>
      <c r="D4639" s="228"/>
      <c r="E4639" s="226"/>
      <c r="F4639" s="228"/>
      <c r="G4639" s="228"/>
      <c r="H4639" s="228"/>
      <c r="I4639" s="228"/>
    </row>
    <row r="4640">
      <c r="A4640" s="228"/>
      <c r="B4640" s="229"/>
      <c r="C4640" s="228"/>
      <c r="D4640" s="228"/>
      <c r="E4640" s="226"/>
      <c r="F4640" s="228"/>
      <c r="G4640" s="228"/>
      <c r="H4640" s="228"/>
      <c r="I4640" s="228"/>
    </row>
    <row r="4641">
      <c r="A4641" s="228"/>
      <c r="B4641" s="229"/>
      <c r="C4641" s="228"/>
      <c r="D4641" s="228"/>
      <c r="E4641" s="226"/>
      <c r="F4641" s="228"/>
      <c r="G4641" s="228"/>
      <c r="H4641" s="228"/>
      <c r="I4641" s="228"/>
    </row>
    <row r="4642">
      <c r="A4642" s="228"/>
      <c r="B4642" s="229"/>
      <c r="C4642" s="228"/>
      <c r="D4642" s="228"/>
      <c r="E4642" s="226"/>
      <c r="F4642" s="228"/>
      <c r="G4642" s="228"/>
      <c r="H4642" s="228"/>
      <c r="I4642" s="228"/>
    </row>
    <row r="4643">
      <c r="A4643" s="228"/>
      <c r="B4643" s="229"/>
      <c r="C4643" s="228"/>
      <c r="D4643" s="228"/>
      <c r="E4643" s="226"/>
      <c r="F4643" s="228"/>
      <c r="G4643" s="228"/>
      <c r="H4643" s="228"/>
      <c r="I4643" s="228"/>
    </row>
    <row r="4644">
      <c r="A4644" s="228"/>
      <c r="B4644" s="229"/>
      <c r="C4644" s="228"/>
      <c r="D4644" s="228"/>
      <c r="E4644" s="226"/>
      <c r="F4644" s="228"/>
      <c r="G4644" s="228"/>
      <c r="H4644" s="228"/>
      <c r="I4644" s="228"/>
    </row>
    <row r="4645">
      <c r="A4645" s="228"/>
      <c r="B4645" s="229"/>
      <c r="C4645" s="228"/>
      <c r="D4645" s="228"/>
      <c r="E4645" s="226"/>
      <c r="F4645" s="228"/>
      <c r="G4645" s="228"/>
      <c r="H4645" s="228"/>
      <c r="I4645" s="228"/>
    </row>
    <row r="4646">
      <c r="A4646" s="228"/>
      <c r="B4646" s="229"/>
      <c r="C4646" s="228"/>
      <c r="D4646" s="228"/>
      <c r="E4646" s="226"/>
      <c r="F4646" s="228"/>
      <c r="G4646" s="228"/>
      <c r="H4646" s="228"/>
      <c r="I4646" s="228"/>
    </row>
    <row r="4647">
      <c r="A4647" s="228"/>
      <c r="B4647" s="229"/>
      <c r="C4647" s="228"/>
      <c r="D4647" s="228"/>
      <c r="E4647" s="226"/>
      <c r="F4647" s="228"/>
      <c r="G4647" s="228"/>
      <c r="H4647" s="228"/>
      <c r="I4647" s="228"/>
    </row>
    <row r="4648">
      <c r="A4648" s="228"/>
      <c r="B4648" s="229"/>
      <c r="C4648" s="228"/>
      <c r="D4648" s="228"/>
      <c r="E4648" s="226"/>
      <c r="F4648" s="228"/>
      <c r="G4648" s="228"/>
      <c r="H4648" s="228"/>
      <c r="I4648" s="228"/>
    </row>
    <row r="4649">
      <c r="A4649" s="228"/>
      <c r="B4649" s="229"/>
      <c r="C4649" s="228"/>
      <c r="D4649" s="228"/>
      <c r="E4649" s="226"/>
      <c r="F4649" s="228"/>
      <c r="G4649" s="228"/>
      <c r="H4649" s="228"/>
      <c r="I4649" s="228"/>
    </row>
    <row r="4650">
      <c r="A4650" s="228"/>
      <c r="B4650" s="229"/>
      <c r="C4650" s="228"/>
      <c r="D4650" s="228"/>
      <c r="E4650" s="226"/>
      <c r="F4650" s="228"/>
      <c r="G4650" s="228"/>
      <c r="H4650" s="228"/>
      <c r="I4650" s="228"/>
    </row>
    <row r="4651">
      <c r="A4651" s="228"/>
      <c r="B4651" s="229"/>
      <c r="C4651" s="228"/>
      <c r="D4651" s="228"/>
      <c r="E4651" s="226"/>
      <c r="F4651" s="228"/>
      <c r="G4651" s="228"/>
      <c r="H4651" s="228"/>
      <c r="I4651" s="228"/>
    </row>
    <row r="4652">
      <c r="A4652" s="228"/>
      <c r="B4652" s="229"/>
      <c r="C4652" s="228"/>
      <c r="D4652" s="228"/>
      <c r="E4652" s="226"/>
      <c r="F4652" s="228"/>
      <c r="G4652" s="228"/>
      <c r="H4652" s="228"/>
      <c r="I4652" s="228"/>
    </row>
    <row r="4653">
      <c r="A4653" s="228"/>
      <c r="B4653" s="229"/>
      <c r="C4653" s="228"/>
      <c r="D4653" s="228"/>
      <c r="E4653" s="226"/>
      <c r="F4653" s="228"/>
      <c r="G4653" s="228"/>
      <c r="H4653" s="228"/>
      <c r="I4653" s="228"/>
    </row>
    <row r="4654">
      <c r="A4654" s="228"/>
      <c r="B4654" s="229"/>
      <c r="C4654" s="228"/>
      <c r="D4654" s="228"/>
      <c r="E4654" s="226"/>
      <c r="F4654" s="228"/>
      <c r="G4654" s="228"/>
      <c r="H4654" s="228"/>
      <c r="I4654" s="228"/>
    </row>
    <row r="4655">
      <c r="A4655" s="228"/>
      <c r="B4655" s="229"/>
      <c r="C4655" s="228"/>
      <c r="D4655" s="228"/>
      <c r="E4655" s="226"/>
      <c r="F4655" s="228"/>
      <c r="G4655" s="228"/>
      <c r="H4655" s="228"/>
      <c r="I4655" s="228"/>
    </row>
    <row r="4656">
      <c r="A4656" s="228"/>
      <c r="B4656" s="229"/>
      <c r="C4656" s="228"/>
      <c r="D4656" s="228"/>
      <c r="E4656" s="226"/>
      <c r="F4656" s="228"/>
      <c r="G4656" s="228"/>
      <c r="H4656" s="228"/>
      <c r="I4656" s="228"/>
    </row>
    <row r="4657">
      <c r="A4657" s="228"/>
      <c r="B4657" s="229"/>
      <c r="C4657" s="228"/>
      <c r="D4657" s="228"/>
      <c r="E4657" s="226"/>
      <c r="F4657" s="228"/>
      <c r="G4657" s="228"/>
      <c r="H4657" s="228"/>
      <c r="I4657" s="228"/>
    </row>
    <row r="4658">
      <c r="A4658" s="228"/>
      <c r="B4658" s="229"/>
      <c r="C4658" s="228"/>
      <c r="D4658" s="228"/>
      <c r="E4658" s="226"/>
      <c r="F4658" s="228"/>
      <c r="G4658" s="228"/>
      <c r="H4658" s="228"/>
      <c r="I4658" s="228"/>
    </row>
    <row r="4659">
      <c r="A4659" s="228"/>
      <c r="B4659" s="229"/>
      <c r="C4659" s="228"/>
      <c r="D4659" s="228"/>
      <c r="E4659" s="226"/>
      <c r="F4659" s="228"/>
      <c r="G4659" s="228"/>
      <c r="H4659" s="228"/>
      <c r="I4659" s="228"/>
    </row>
    <row r="4660">
      <c r="A4660" s="228"/>
      <c r="B4660" s="229"/>
      <c r="C4660" s="228"/>
      <c r="D4660" s="228"/>
      <c r="E4660" s="226"/>
      <c r="F4660" s="228"/>
      <c r="G4660" s="228"/>
      <c r="H4660" s="228"/>
      <c r="I4660" s="228"/>
    </row>
    <row r="4661">
      <c r="A4661" s="228"/>
      <c r="B4661" s="229"/>
      <c r="C4661" s="228"/>
      <c r="D4661" s="228"/>
      <c r="E4661" s="226"/>
      <c r="F4661" s="228"/>
      <c r="G4661" s="228"/>
      <c r="H4661" s="228"/>
      <c r="I4661" s="228"/>
    </row>
    <row r="4662">
      <c r="A4662" s="228"/>
      <c r="B4662" s="229"/>
      <c r="C4662" s="228"/>
      <c r="D4662" s="228"/>
      <c r="E4662" s="226"/>
      <c r="F4662" s="228"/>
      <c r="G4662" s="228"/>
      <c r="H4662" s="228"/>
      <c r="I4662" s="228"/>
    </row>
    <row r="4663">
      <c r="A4663" s="228"/>
      <c r="B4663" s="229"/>
      <c r="C4663" s="228"/>
      <c r="D4663" s="228"/>
      <c r="E4663" s="226"/>
      <c r="F4663" s="228"/>
      <c r="G4663" s="228"/>
      <c r="H4663" s="228"/>
      <c r="I4663" s="228"/>
    </row>
    <row r="4664">
      <c r="A4664" s="228"/>
      <c r="B4664" s="229"/>
      <c r="C4664" s="228"/>
      <c r="D4664" s="228"/>
      <c r="E4664" s="226"/>
      <c r="F4664" s="228"/>
      <c r="G4664" s="228"/>
      <c r="H4664" s="228"/>
      <c r="I4664" s="228"/>
    </row>
    <row r="4665">
      <c r="A4665" s="228"/>
      <c r="B4665" s="229"/>
      <c r="C4665" s="228"/>
      <c r="D4665" s="228"/>
      <c r="E4665" s="226"/>
      <c r="F4665" s="228"/>
      <c r="G4665" s="228"/>
      <c r="H4665" s="228"/>
      <c r="I4665" s="228"/>
    </row>
    <row r="4666">
      <c r="A4666" s="228"/>
      <c r="B4666" s="229"/>
      <c r="C4666" s="228"/>
      <c r="D4666" s="228"/>
      <c r="E4666" s="226"/>
      <c r="F4666" s="228"/>
      <c r="G4666" s="228"/>
      <c r="H4666" s="228"/>
      <c r="I4666" s="228"/>
    </row>
    <row r="4667">
      <c r="A4667" s="228"/>
      <c r="B4667" s="229"/>
      <c r="C4667" s="228"/>
      <c r="D4667" s="228"/>
      <c r="E4667" s="226"/>
      <c r="F4667" s="228"/>
      <c r="G4667" s="228"/>
      <c r="H4667" s="228"/>
      <c r="I4667" s="228"/>
    </row>
    <row r="4668">
      <c r="A4668" s="228"/>
      <c r="B4668" s="229"/>
      <c r="C4668" s="228"/>
      <c r="D4668" s="228"/>
      <c r="E4668" s="226"/>
      <c r="F4668" s="228"/>
      <c r="G4668" s="228"/>
      <c r="H4668" s="228"/>
      <c r="I4668" s="228"/>
    </row>
    <row r="4669">
      <c r="A4669" s="228"/>
      <c r="B4669" s="229"/>
      <c r="C4669" s="228"/>
      <c r="D4669" s="228"/>
      <c r="E4669" s="226"/>
      <c r="F4669" s="228"/>
      <c r="G4669" s="228"/>
      <c r="H4669" s="228"/>
      <c r="I4669" s="228"/>
    </row>
    <row r="4670">
      <c r="A4670" s="228"/>
      <c r="B4670" s="229"/>
      <c r="C4670" s="228"/>
      <c r="D4670" s="228"/>
      <c r="E4670" s="226"/>
      <c r="F4670" s="228"/>
      <c r="G4670" s="228"/>
      <c r="H4670" s="228"/>
      <c r="I4670" s="228"/>
    </row>
    <row r="4671">
      <c r="A4671" s="228"/>
      <c r="B4671" s="229"/>
      <c r="C4671" s="228"/>
      <c r="D4671" s="228"/>
      <c r="E4671" s="226"/>
      <c r="F4671" s="228"/>
      <c r="G4671" s="228"/>
      <c r="H4671" s="228"/>
      <c r="I4671" s="228"/>
    </row>
    <row r="4672">
      <c r="A4672" s="228"/>
      <c r="B4672" s="229"/>
      <c r="C4672" s="228"/>
      <c r="D4672" s="228"/>
      <c r="E4672" s="226"/>
      <c r="F4672" s="228"/>
      <c r="G4672" s="228"/>
      <c r="H4672" s="228"/>
      <c r="I4672" s="228"/>
    </row>
    <row r="4673">
      <c r="A4673" s="228"/>
      <c r="B4673" s="229"/>
      <c r="C4673" s="228"/>
      <c r="D4673" s="228"/>
      <c r="E4673" s="226"/>
      <c r="F4673" s="228"/>
      <c r="G4673" s="228"/>
      <c r="H4673" s="228"/>
      <c r="I4673" s="228"/>
    </row>
    <row r="4674">
      <c r="A4674" s="228"/>
      <c r="B4674" s="229"/>
      <c r="C4674" s="228"/>
      <c r="D4674" s="228"/>
      <c r="E4674" s="226"/>
      <c r="F4674" s="228"/>
      <c r="G4674" s="228"/>
      <c r="H4674" s="228"/>
      <c r="I4674" s="228"/>
    </row>
    <row r="4675">
      <c r="A4675" s="228"/>
      <c r="B4675" s="229"/>
      <c r="C4675" s="228"/>
      <c r="D4675" s="228"/>
      <c r="E4675" s="226"/>
      <c r="F4675" s="228"/>
      <c r="G4675" s="228"/>
      <c r="H4675" s="228"/>
      <c r="I4675" s="228"/>
    </row>
    <row r="4676">
      <c r="A4676" s="228"/>
      <c r="B4676" s="229"/>
      <c r="C4676" s="228"/>
      <c r="D4676" s="228"/>
      <c r="E4676" s="226"/>
      <c r="F4676" s="228"/>
      <c r="G4676" s="228"/>
      <c r="H4676" s="228"/>
      <c r="I4676" s="228"/>
    </row>
    <row r="4677">
      <c r="A4677" s="228"/>
      <c r="B4677" s="229"/>
      <c r="C4677" s="228"/>
      <c r="D4677" s="228"/>
      <c r="E4677" s="226"/>
      <c r="F4677" s="228"/>
      <c r="G4677" s="228"/>
      <c r="H4677" s="228"/>
      <c r="I4677" s="228"/>
    </row>
    <row r="4678">
      <c r="A4678" s="228"/>
      <c r="B4678" s="229"/>
      <c r="C4678" s="228"/>
      <c r="D4678" s="228"/>
      <c r="E4678" s="226"/>
      <c r="F4678" s="228"/>
      <c r="G4678" s="228"/>
      <c r="H4678" s="228"/>
      <c r="I4678" s="228"/>
    </row>
    <row r="4679">
      <c r="A4679" s="228"/>
      <c r="B4679" s="229"/>
      <c r="C4679" s="228"/>
      <c r="D4679" s="228"/>
      <c r="E4679" s="226"/>
      <c r="F4679" s="228"/>
      <c r="G4679" s="228"/>
      <c r="H4679" s="228"/>
      <c r="I4679" s="228"/>
    </row>
    <row r="4680">
      <c r="A4680" s="228"/>
      <c r="B4680" s="229"/>
      <c r="C4680" s="228"/>
      <c r="D4680" s="228"/>
      <c r="E4680" s="226"/>
      <c r="F4680" s="228"/>
      <c r="G4680" s="228"/>
      <c r="H4680" s="228"/>
      <c r="I4680" s="228"/>
    </row>
    <row r="4681">
      <c r="A4681" s="228"/>
      <c r="B4681" s="229"/>
      <c r="C4681" s="228"/>
      <c r="D4681" s="228"/>
      <c r="E4681" s="226"/>
      <c r="F4681" s="228"/>
      <c r="G4681" s="228"/>
      <c r="H4681" s="228"/>
      <c r="I4681" s="228"/>
    </row>
    <row r="4682">
      <c r="A4682" s="228"/>
      <c r="B4682" s="229"/>
      <c r="C4682" s="228"/>
      <c r="D4682" s="228"/>
      <c r="E4682" s="226"/>
      <c r="F4682" s="228"/>
      <c r="G4682" s="228"/>
      <c r="H4682" s="228"/>
      <c r="I4682" s="228"/>
    </row>
    <row r="4683">
      <c r="A4683" s="228"/>
      <c r="B4683" s="229"/>
      <c r="C4683" s="228"/>
      <c r="D4683" s="228"/>
      <c r="E4683" s="226"/>
      <c r="F4683" s="228"/>
      <c r="G4683" s="228"/>
      <c r="H4683" s="228"/>
      <c r="I4683" s="228"/>
    </row>
    <row r="4684">
      <c r="A4684" s="228"/>
      <c r="B4684" s="229"/>
      <c r="C4684" s="228"/>
      <c r="D4684" s="228"/>
      <c r="E4684" s="226"/>
      <c r="F4684" s="228"/>
      <c r="G4684" s="228"/>
      <c r="H4684" s="228"/>
      <c r="I4684" s="228"/>
    </row>
    <row r="4685">
      <c r="A4685" s="228"/>
      <c r="B4685" s="229"/>
      <c r="C4685" s="228"/>
      <c r="D4685" s="228"/>
      <c r="E4685" s="226"/>
      <c r="F4685" s="228"/>
      <c r="G4685" s="228"/>
      <c r="H4685" s="228"/>
      <c r="I4685" s="228"/>
    </row>
    <row r="4686">
      <c r="A4686" s="228"/>
      <c r="B4686" s="229"/>
      <c r="C4686" s="228"/>
      <c r="D4686" s="228"/>
      <c r="E4686" s="226"/>
      <c r="F4686" s="228"/>
      <c r="G4686" s="228"/>
      <c r="H4686" s="228"/>
      <c r="I4686" s="228"/>
    </row>
    <row r="4687">
      <c r="A4687" s="228"/>
      <c r="B4687" s="229"/>
      <c r="C4687" s="228"/>
      <c r="D4687" s="228"/>
      <c r="E4687" s="226"/>
      <c r="F4687" s="228"/>
      <c r="G4687" s="228"/>
      <c r="H4687" s="228"/>
      <c r="I4687" s="228"/>
    </row>
    <row r="4688">
      <c r="A4688" s="228"/>
      <c r="B4688" s="229"/>
      <c r="C4688" s="228"/>
      <c r="D4688" s="228"/>
      <c r="E4688" s="226"/>
      <c r="F4688" s="228"/>
      <c r="G4688" s="228"/>
      <c r="H4688" s="228"/>
      <c r="I4688" s="228"/>
    </row>
    <row r="4689">
      <c r="A4689" s="228"/>
      <c r="B4689" s="229"/>
      <c r="C4689" s="228"/>
      <c r="D4689" s="228"/>
      <c r="E4689" s="226"/>
      <c r="F4689" s="228"/>
      <c r="G4689" s="228"/>
      <c r="H4689" s="228"/>
      <c r="I4689" s="228"/>
    </row>
    <row r="4690">
      <c r="A4690" s="228"/>
      <c r="B4690" s="229"/>
      <c r="C4690" s="228"/>
      <c r="D4690" s="228"/>
      <c r="E4690" s="226"/>
      <c r="F4690" s="228"/>
      <c r="G4690" s="228"/>
      <c r="H4690" s="228"/>
      <c r="I4690" s="228"/>
    </row>
    <row r="4691">
      <c r="A4691" s="228"/>
      <c r="B4691" s="229"/>
      <c r="C4691" s="228"/>
      <c r="D4691" s="228"/>
      <c r="E4691" s="226"/>
      <c r="F4691" s="228"/>
      <c r="G4691" s="228"/>
      <c r="H4691" s="228"/>
      <c r="I4691" s="228"/>
    </row>
    <row r="4692">
      <c r="A4692" s="228"/>
      <c r="B4692" s="229"/>
      <c r="C4692" s="228"/>
      <c r="D4692" s="228"/>
      <c r="E4692" s="226"/>
      <c r="F4692" s="228"/>
      <c r="G4692" s="228"/>
      <c r="H4692" s="228"/>
      <c r="I4692" s="228"/>
    </row>
    <row r="4693">
      <c r="A4693" s="228"/>
      <c r="B4693" s="229"/>
      <c r="C4693" s="228"/>
      <c r="D4693" s="228"/>
      <c r="E4693" s="226"/>
      <c r="F4693" s="228"/>
      <c r="G4693" s="228"/>
      <c r="H4693" s="228"/>
      <c r="I4693" s="228"/>
    </row>
    <row r="4694">
      <c r="A4694" s="228"/>
      <c r="B4694" s="229"/>
      <c r="C4694" s="228"/>
      <c r="D4694" s="228"/>
      <c r="E4694" s="226"/>
      <c r="F4694" s="228"/>
      <c r="G4694" s="228"/>
      <c r="H4694" s="228"/>
      <c r="I4694" s="228"/>
    </row>
    <row r="4695">
      <c r="A4695" s="228"/>
      <c r="B4695" s="229"/>
      <c r="C4695" s="228"/>
      <c r="D4695" s="228"/>
      <c r="E4695" s="226"/>
      <c r="F4695" s="228"/>
      <c r="G4695" s="228"/>
      <c r="H4695" s="228"/>
      <c r="I4695" s="228"/>
    </row>
    <row r="4696">
      <c r="A4696" s="228"/>
      <c r="B4696" s="229"/>
      <c r="C4696" s="228"/>
      <c r="D4696" s="228"/>
      <c r="E4696" s="226"/>
      <c r="F4696" s="228"/>
      <c r="G4696" s="228"/>
      <c r="H4696" s="228"/>
      <c r="I4696" s="228"/>
    </row>
    <row r="4697">
      <c r="A4697" s="228"/>
      <c r="B4697" s="229"/>
      <c r="C4697" s="228"/>
      <c r="D4697" s="228"/>
      <c r="E4697" s="226"/>
      <c r="F4697" s="228"/>
      <c r="G4697" s="228"/>
      <c r="H4697" s="228"/>
      <c r="I4697" s="228"/>
    </row>
    <row r="4698">
      <c r="A4698" s="228"/>
      <c r="B4698" s="229"/>
      <c r="C4698" s="228"/>
      <c r="D4698" s="228"/>
      <c r="E4698" s="226"/>
      <c r="F4698" s="228"/>
      <c r="G4698" s="228"/>
      <c r="H4698" s="228"/>
      <c r="I4698" s="228"/>
    </row>
    <row r="4699">
      <c r="A4699" s="228"/>
      <c r="B4699" s="229"/>
      <c r="C4699" s="228"/>
      <c r="D4699" s="228"/>
      <c r="E4699" s="226"/>
      <c r="F4699" s="228"/>
      <c r="G4699" s="228"/>
      <c r="H4699" s="228"/>
      <c r="I4699" s="228"/>
    </row>
    <row r="4700">
      <c r="A4700" s="228"/>
      <c r="B4700" s="229"/>
      <c r="C4700" s="228"/>
      <c r="D4700" s="228"/>
      <c r="E4700" s="226"/>
      <c r="F4700" s="228"/>
      <c r="G4700" s="228"/>
      <c r="H4700" s="228"/>
      <c r="I4700" s="228"/>
    </row>
    <row r="4701">
      <c r="A4701" s="228"/>
      <c r="B4701" s="229"/>
      <c r="C4701" s="228"/>
      <c r="D4701" s="228"/>
      <c r="E4701" s="226"/>
      <c r="F4701" s="228"/>
      <c r="G4701" s="228"/>
      <c r="H4701" s="228"/>
      <c r="I4701" s="228"/>
    </row>
    <row r="4702">
      <c r="A4702" s="228"/>
      <c r="B4702" s="229"/>
      <c r="C4702" s="228"/>
      <c r="D4702" s="228"/>
      <c r="E4702" s="226"/>
      <c r="F4702" s="228"/>
      <c r="G4702" s="228"/>
      <c r="H4702" s="228"/>
      <c r="I4702" s="228"/>
    </row>
    <row r="4703">
      <c r="A4703" s="228"/>
      <c r="B4703" s="229"/>
      <c r="C4703" s="228"/>
      <c r="D4703" s="228"/>
      <c r="E4703" s="226"/>
      <c r="F4703" s="228"/>
      <c r="G4703" s="228"/>
      <c r="H4703" s="228"/>
      <c r="I4703" s="228"/>
    </row>
    <row r="4704">
      <c r="A4704" s="228"/>
      <c r="B4704" s="229"/>
      <c r="C4704" s="228"/>
      <c r="D4704" s="228"/>
      <c r="E4704" s="226"/>
      <c r="F4704" s="228"/>
      <c r="G4704" s="228"/>
      <c r="H4704" s="228"/>
      <c r="I4704" s="228"/>
    </row>
    <row r="4705">
      <c r="A4705" s="228"/>
      <c r="B4705" s="229"/>
      <c r="C4705" s="228"/>
      <c r="D4705" s="228"/>
      <c r="E4705" s="226"/>
      <c r="F4705" s="228"/>
      <c r="G4705" s="228"/>
      <c r="H4705" s="228"/>
      <c r="I4705" s="228"/>
    </row>
    <row r="4706">
      <c r="A4706" s="228"/>
      <c r="B4706" s="229"/>
      <c r="C4706" s="228"/>
      <c r="D4706" s="228"/>
      <c r="E4706" s="226"/>
      <c r="F4706" s="228"/>
      <c r="G4706" s="228"/>
      <c r="H4706" s="228"/>
      <c r="I4706" s="228"/>
    </row>
    <row r="4707">
      <c r="A4707" s="228"/>
      <c r="B4707" s="229"/>
      <c r="C4707" s="228"/>
      <c r="D4707" s="228"/>
      <c r="E4707" s="226"/>
      <c r="F4707" s="228"/>
      <c r="G4707" s="228"/>
      <c r="H4707" s="228"/>
      <c r="I4707" s="228"/>
    </row>
    <row r="4708">
      <c r="A4708" s="228"/>
      <c r="B4708" s="229"/>
      <c r="C4708" s="228"/>
      <c r="D4708" s="228"/>
      <c r="E4708" s="226"/>
      <c r="F4708" s="228"/>
      <c r="G4708" s="228"/>
      <c r="H4708" s="228"/>
      <c r="I4708" s="228"/>
    </row>
    <row r="4709">
      <c r="A4709" s="228"/>
      <c r="B4709" s="229"/>
      <c r="C4709" s="228"/>
      <c r="D4709" s="228"/>
      <c r="E4709" s="226"/>
      <c r="F4709" s="228"/>
      <c r="G4709" s="228"/>
      <c r="H4709" s="228"/>
      <c r="I4709" s="228"/>
    </row>
    <row r="4710">
      <c r="A4710" s="228"/>
      <c r="B4710" s="229"/>
      <c r="C4710" s="228"/>
      <c r="D4710" s="228"/>
      <c r="E4710" s="226"/>
      <c r="F4710" s="228"/>
      <c r="G4710" s="228"/>
      <c r="H4710" s="228"/>
      <c r="I4710" s="228"/>
    </row>
    <row r="4711">
      <c r="A4711" s="228"/>
      <c r="B4711" s="229"/>
      <c r="C4711" s="228"/>
      <c r="D4711" s="228"/>
      <c r="E4711" s="226"/>
      <c r="F4711" s="228"/>
      <c r="G4711" s="228"/>
      <c r="H4711" s="228"/>
      <c r="I4711" s="228"/>
    </row>
    <row r="4712">
      <c r="A4712" s="228"/>
      <c r="B4712" s="229"/>
      <c r="C4712" s="228"/>
      <c r="D4712" s="228"/>
      <c r="E4712" s="226"/>
      <c r="F4712" s="228"/>
      <c r="G4712" s="228"/>
      <c r="H4712" s="228"/>
      <c r="I4712" s="228"/>
    </row>
    <row r="4713">
      <c r="A4713" s="228"/>
      <c r="B4713" s="229"/>
      <c r="C4713" s="228"/>
      <c r="D4713" s="228"/>
      <c r="E4713" s="226"/>
      <c r="F4713" s="228"/>
      <c r="G4713" s="228"/>
      <c r="H4713" s="228"/>
      <c r="I4713" s="228"/>
    </row>
    <row r="4714">
      <c r="A4714" s="228"/>
      <c r="B4714" s="229"/>
      <c r="C4714" s="228"/>
      <c r="D4714" s="228"/>
      <c r="E4714" s="226"/>
      <c r="F4714" s="228"/>
      <c r="G4714" s="228"/>
      <c r="H4714" s="228"/>
      <c r="I4714" s="228"/>
    </row>
    <row r="4715">
      <c r="A4715" s="228"/>
      <c r="B4715" s="229"/>
      <c r="C4715" s="228"/>
      <c r="D4715" s="228"/>
      <c r="E4715" s="226"/>
      <c r="F4715" s="228"/>
      <c r="G4715" s="228"/>
      <c r="H4715" s="228"/>
      <c r="I4715" s="228"/>
    </row>
    <row r="4716">
      <c r="A4716" s="228"/>
      <c r="B4716" s="229"/>
      <c r="C4716" s="228"/>
      <c r="D4716" s="228"/>
      <c r="E4716" s="226"/>
      <c r="F4716" s="228"/>
      <c r="G4716" s="228"/>
      <c r="H4716" s="228"/>
      <c r="I4716" s="228"/>
    </row>
    <row r="4717">
      <c r="A4717" s="228"/>
      <c r="B4717" s="229"/>
      <c r="C4717" s="228"/>
      <c r="D4717" s="228"/>
      <c r="E4717" s="226"/>
      <c r="F4717" s="228"/>
      <c r="G4717" s="228"/>
      <c r="H4717" s="228"/>
      <c r="I4717" s="228"/>
    </row>
    <row r="4718">
      <c r="A4718" s="228"/>
      <c r="B4718" s="229"/>
      <c r="C4718" s="228"/>
      <c r="D4718" s="228"/>
      <c r="E4718" s="226"/>
      <c r="F4718" s="228"/>
      <c r="G4718" s="228"/>
      <c r="H4718" s="228"/>
      <c r="I4718" s="228"/>
    </row>
    <row r="4719">
      <c r="A4719" s="228"/>
      <c r="B4719" s="229"/>
      <c r="C4719" s="228"/>
      <c r="D4719" s="228"/>
      <c r="E4719" s="226"/>
      <c r="F4719" s="228"/>
      <c r="G4719" s="228"/>
      <c r="H4719" s="228"/>
      <c r="I4719" s="228"/>
    </row>
    <row r="4720">
      <c r="A4720" s="228"/>
      <c r="B4720" s="229"/>
      <c r="C4720" s="228"/>
      <c r="D4720" s="228"/>
      <c r="E4720" s="226"/>
      <c r="F4720" s="228"/>
      <c r="G4720" s="228"/>
      <c r="H4720" s="228"/>
      <c r="I4720" s="228"/>
    </row>
    <row r="4721">
      <c r="A4721" s="228"/>
      <c r="B4721" s="229"/>
      <c r="C4721" s="228"/>
      <c r="D4721" s="228"/>
      <c r="E4721" s="226"/>
      <c r="F4721" s="228"/>
      <c r="G4721" s="228"/>
      <c r="H4721" s="228"/>
      <c r="I4721" s="228"/>
    </row>
    <row r="4722">
      <c r="A4722" s="228"/>
      <c r="B4722" s="229"/>
      <c r="C4722" s="228"/>
      <c r="D4722" s="228"/>
      <c r="E4722" s="226"/>
      <c r="F4722" s="228"/>
      <c r="G4722" s="228"/>
      <c r="H4722" s="228"/>
      <c r="I4722" s="228"/>
    </row>
    <row r="4723">
      <c r="A4723" s="228"/>
      <c r="B4723" s="229"/>
      <c r="C4723" s="228"/>
      <c r="D4723" s="228"/>
      <c r="E4723" s="226"/>
      <c r="F4723" s="228"/>
      <c r="G4723" s="228"/>
      <c r="H4723" s="228"/>
      <c r="I4723" s="228"/>
    </row>
    <row r="4724">
      <c r="A4724" s="228"/>
      <c r="B4724" s="229"/>
      <c r="C4724" s="228"/>
      <c r="D4724" s="228"/>
      <c r="E4724" s="226"/>
      <c r="F4724" s="228"/>
      <c r="G4724" s="228"/>
      <c r="H4724" s="228"/>
      <c r="I4724" s="228"/>
    </row>
    <row r="4725">
      <c r="A4725" s="228"/>
      <c r="B4725" s="229"/>
      <c r="C4725" s="228"/>
      <c r="D4725" s="228"/>
      <c r="E4725" s="226"/>
      <c r="F4725" s="228"/>
      <c r="G4725" s="228"/>
      <c r="H4725" s="228"/>
      <c r="I4725" s="228"/>
    </row>
    <row r="4726">
      <c r="A4726" s="228"/>
      <c r="B4726" s="229"/>
      <c r="C4726" s="228"/>
      <c r="D4726" s="228"/>
      <c r="E4726" s="226"/>
      <c r="F4726" s="228"/>
      <c r="G4726" s="228"/>
      <c r="H4726" s="228"/>
      <c r="I4726" s="228"/>
    </row>
    <row r="4727">
      <c r="A4727" s="228"/>
      <c r="B4727" s="229"/>
      <c r="C4727" s="228"/>
      <c r="D4727" s="228"/>
      <c r="E4727" s="226"/>
      <c r="F4727" s="228"/>
      <c r="G4727" s="228"/>
      <c r="H4727" s="228"/>
      <c r="I4727" s="228"/>
    </row>
    <row r="4728">
      <c r="A4728" s="228"/>
      <c r="B4728" s="229"/>
      <c r="C4728" s="228"/>
      <c r="D4728" s="228"/>
      <c r="E4728" s="226"/>
      <c r="F4728" s="228"/>
      <c r="G4728" s="228"/>
      <c r="H4728" s="228"/>
      <c r="I4728" s="228"/>
    </row>
    <row r="4729">
      <c r="A4729" s="228"/>
      <c r="B4729" s="229"/>
      <c r="C4729" s="228"/>
      <c r="D4729" s="228"/>
      <c r="E4729" s="226"/>
      <c r="F4729" s="228"/>
      <c r="G4729" s="228"/>
      <c r="H4729" s="228"/>
      <c r="I4729" s="228"/>
    </row>
    <row r="4730">
      <c r="A4730" s="228"/>
      <c r="B4730" s="229"/>
      <c r="C4730" s="228"/>
      <c r="D4730" s="228"/>
      <c r="E4730" s="226"/>
      <c r="F4730" s="228"/>
      <c r="G4730" s="228"/>
      <c r="H4730" s="228"/>
      <c r="I4730" s="228"/>
    </row>
    <row r="4731">
      <c r="A4731" s="228"/>
      <c r="B4731" s="229"/>
      <c r="C4731" s="228"/>
      <c r="D4731" s="228"/>
      <c r="E4731" s="226"/>
      <c r="F4731" s="228"/>
      <c r="G4731" s="228"/>
      <c r="H4731" s="228"/>
      <c r="I4731" s="228"/>
    </row>
    <row r="4732">
      <c r="A4732" s="228"/>
      <c r="B4732" s="229"/>
      <c r="C4732" s="228"/>
      <c r="D4732" s="228"/>
      <c r="E4732" s="226"/>
      <c r="F4732" s="228"/>
      <c r="G4732" s="228"/>
      <c r="H4732" s="228"/>
      <c r="I4732" s="228"/>
    </row>
    <row r="4733">
      <c r="A4733" s="228"/>
      <c r="B4733" s="229"/>
      <c r="C4733" s="228"/>
      <c r="D4733" s="228"/>
      <c r="E4733" s="226"/>
      <c r="F4733" s="228"/>
      <c r="G4733" s="228"/>
      <c r="H4733" s="228"/>
      <c r="I4733" s="228"/>
    </row>
    <row r="4734">
      <c r="A4734" s="228"/>
      <c r="B4734" s="229"/>
      <c r="C4734" s="228"/>
      <c r="D4734" s="228"/>
      <c r="E4734" s="226"/>
      <c r="F4734" s="228"/>
      <c r="G4734" s="228"/>
      <c r="H4734" s="228"/>
      <c r="I4734" s="228"/>
    </row>
    <row r="4735">
      <c r="A4735" s="228"/>
      <c r="B4735" s="229"/>
      <c r="C4735" s="228"/>
      <c r="D4735" s="228"/>
      <c r="E4735" s="226"/>
      <c r="F4735" s="228"/>
      <c r="G4735" s="228"/>
      <c r="H4735" s="228"/>
      <c r="I4735" s="228"/>
    </row>
    <row r="4736">
      <c r="A4736" s="228"/>
      <c r="B4736" s="229"/>
      <c r="C4736" s="228"/>
      <c r="D4736" s="228"/>
      <c r="E4736" s="226"/>
      <c r="F4736" s="228"/>
      <c r="G4736" s="228"/>
      <c r="H4736" s="228"/>
      <c r="I4736" s="228"/>
    </row>
    <row r="4737">
      <c r="A4737" s="228"/>
      <c r="B4737" s="229"/>
      <c r="C4737" s="228"/>
      <c r="D4737" s="228"/>
      <c r="E4737" s="226"/>
      <c r="F4737" s="228"/>
      <c r="G4737" s="228"/>
      <c r="H4737" s="228"/>
      <c r="I4737" s="228"/>
    </row>
    <row r="4738">
      <c r="A4738" s="228"/>
      <c r="B4738" s="229"/>
      <c r="C4738" s="228"/>
      <c r="D4738" s="228"/>
      <c r="E4738" s="226"/>
      <c r="F4738" s="228"/>
      <c r="G4738" s="228"/>
      <c r="H4738" s="228"/>
      <c r="I4738" s="228"/>
    </row>
    <row r="4739">
      <c r="A4739" s="228"/>
      <c r="B4739" s="229"/>
      <c r="C4739" s="228"/>
      <c r="D4739" s="228"/>
      <c r="E4739" s="226"/>
      <c r="F4739" s="228"/>
      <c r="G4739" s="228"/>
      <c r="H4739" s="228"/>
      <c r="I4739" s="228"/>
    </row>
    <row r="4740">
      <c r="A4740" s="228"/>
      <c r="B4740" s="229"/>
      <c r="C4740" s="228"/>
      <c r="D4740" s="228"/>
      <c r="E4740" s="226"/>
      <c r="F4740" s="228"/>
      <c r="G4740" s="228"/>
      <c r="H4740" s="228"/>
      <c r="I4740" s="228"/>
    </row>
    <row r="4741">
      <c r="A4741" s="228"/>
      <c r="B4741" s="229"/>
      <c r="C4741" s="228"/>
      <c r="D4741" s="228"/>
      <c r="E4741" s="226"/>
      <c r="F4741" s="228"/>
      <c r="G4741" s="228"/>
      <c r="H4741" s="228"/>
      <c r="I4741" s="228"/>
    </row>
    <row r="4742">
      <c r="A4742" s="228"/>
      <c r="B4742" s="229"/>
      <c r="C4742" s="228"/>
      <c r="D4742" s="228"/>
      <c r="E4742" s="226"/>
      <c r="F4742" s="228"/>
      <c r="G4742" s="228"/>
      <c r="H4742" s="228"/>
      <c r="I4742" s="228"/>
    </row>
    <row r="4743">
      <c r="A4743" s="228"/>
      <c r="B4743" s="229"/>
      <c r="C4743" s="228"/>
      <c r="D4743" s="228"/>
      <c r="E4743" s="226"/>
      <c r="F4743" s="228"/>
      <c r="G4743" s="228"/>
      <c r="H4743" s="228"/>
      <c r="I4743" s="228"/>
    </row>
    <row r="4744">
      <c r="A4744" s="228"/>
      <c r="B4744" s="229"/>
      <c r="C4744" s="228"/>
      <c r="D4744" s="228"/>
      <c r="E4744" s="226"/>
      <c r="F4744" s="228"/>
      <c r="G4744" s="228"/>
      <c r="H4744" s="228"/>
      <c r="I4744" s="228"/>
    </row>
    <row r="4745">
      <c r="A4745" s="228"/>
      <c r="B4745" s="229"/>
      <c r="C4745" s="228"/>
      <c r="D4745" s="228"/>
      <c r="E4745" s="226"/>
      <c r="F4745" s="228"/>
      <c r="G4745" s="228"/>
      <c r="H4745" s="228"/>
      <c r="I4745" s="228"/>
    </row>
    <row r="4746">
      <c r="A4746" s="228"/>
      <c r="B4746" s="229"/>
      <c r="C4746" s="228"/>
      <c r="D4746" s="228"/>
      <c r="E4746" s="226"/>
      <c r="F4746" s="228"/>
      <c r="G4746" s="228"/>
      <c r="H4746" s="228"/>
      <c r="I4746" s="228"/>
    </row>
    <row r="4747">
      <c r="A4747" s="228"/>
      <c r="B4747" s="229"/>
      <c r="C4747" s="228"/>
      <c r="D4747" s="228"/>
      <c r="E4747" s="226"/>
      <c r="F4747" s="228"/>
      <c r="G4747" s="228"/>
      <c r="H4747" s="228"/>
      <c r="I4747" s="228"/>
    </row>
    <row r="4748">
      <c r="A4748" s="228"/>
      <c r="B4748" s="229"/>
      <c r="C4748" s="228"/>
      <c r="D4748" s="228"/>
      <c r="E4748" s="226"/>
      <c r="F4748" s="228"/>
      <c r="G4748" s="228"/>
      <c r="H4748" s="228"/>
      <c r="I4748" s="228"/>
    </row>
    <row r="4749">
      <c r="A4749" s="228"/>
      <c r="B4749" s="229"/>
      <c r="C4749" s="228"/>
      <c r="D4749" s="228"/>
      <c r="E4749" s="226"/>
      <c r="F4749" s="228"/>
      <c r="G4749" s="228"/>
      <c r="H4749" s="228"/>
      <c r="I4749" s="228"/>
    </row>
    <row r="4750">
      <c r="A4750" s="228"/>
      <c r="B4750" s="229"/>
      <c r="C4750" s="228"/>
      <c r="D4750" s="228"/>
      <c r="E4750" s="226"/>
      <c r="F4750" s="228"/>
      <c r="G4750" s="228"/>
      <c r="H4750" s="228"/>
      <c r="I4750" s="228"/>
    </row>
    <row r="4751">
      <c r="A4751" s="228"/>
      <c r="B4751" s="229"/>
      <c r="C4751" s="228"/>
      <c r="D4751" s="228"/>
      <c r="E4751" s="226"/>
      <c r="F4751" s="228"/>
      <c r="G4751" s="228"/>
      <c r="H4751" s="228"/>
      <c r="I4751" s="228"/>
    </row>
    <row r="4752">
      <c r="A4752" s="228"/>
      <c r="B4752" s="229"/>
      <c r="C4752" s="228"/>
      <c r="D4752" s="228"/>
      <c r="E4752" s="226"/>
      <c r="F4752" s="228"/>
      <c r="G4752" s="228"/>
      <c r="H4752" s="228"/>
      <c r="I4752" s="228"/>
    </row>
    <row r="4753">
      <c r="A4753" s="228"/>
      <c r="B4753" s="229"/>
      <c r="C4753" s="228"/>
      <c r="D4753" s="228"/>
      <c r="E4753" s="226"/>
      <c r="F4753" s="228"/>
      <c r="G4753" s="228"/>
      <c r="H4753" s="228"/>
      <c r="I4753" s="228"/>
    </row>
    <row r="4754">
      <c r="A4754" s="228"/>
      <c r="B4754" s="229"/>
      <c r="C4754" s="228"/>
      <c r="D4754" s="228"/>
      <c r="E4754" s="226"/>
      <c r="F4754" s="228"/>
      <c r="G4754" s="228"/>
      <c r="H4754" s="228"/>
      <c r="I4754" s="228"/>
    </row>
    <row r="4755">
      <c r="A4755" s="228"/>
      <c r="B4755" s="229"/>
      <c r="C4755" s="228"/>
      <c r="D4755" s="228"/>
      <c r="E4755" s="226"/>
      <c r="F4755" s="228"/>
      <c r="G4755" s="228"/>
      <c r="H4755" s="228"/>
      <c r="I4755" s="228"/>
    </row>
    <row r="4756">
      <c r="A4756" s="228"/>
      <c r="B4756" s="229"/>
      <c r="C4756" s="228"/>
      <c r="D4756" s="228"/>
      <c r="E4756" s="226"/>
      <c r="F4756" s="228"/>
      <c r="G4756" s="228"/>
      <c r="H4756" s="228"/>
      <c r="I4756" s="228"/>
    </row>
    <row r="4757">
      <c r="A4757" s="228"/>
      <c r="B4757" s="229"/>
      <c r="C4757" s="228"/>
      <c r="D4757" s="228"/>
      <c r="E4757" s="226"/>
      <c r="F4757" s="228"/>
      <c r="G4757" s="228"/>
      <c r="H4757" s="228"/>
      <c r="I4757" s="228"/>
    </row>
    <row r="4758">
      <c r="A4758" s="228"/>
      <c r="B4758" s="229"/>
      <c r="C4758" s="228"/>
      <c r="D4758" s="228"/>
      <c r="E4758" s="226"/>
      <c r="F4758" s="228"/>
      <c r="G4758" s="228"/>
      <c r="H4758" s="228"/>
      <c r="I4758" s="228"/>
    </row>
    <row r="4759">
      <c r="A4759" s="228"/>
      <c r="B4759" s="229"/>
      <c r="C4759" s="228"/>
      <c r="D4759" s="228"/>
      <c r="E4759" s="226"/>
      <c r="F4759" s="228"/>
      <c r="G4759" s="228"/>
      <c r="H4759" s="228"/>
      <c r="I4759" s="228"/>
    </row>
    <row r="4760">
      <c r="A4760" s="228"/>
      <c r="B4760" s="229"/>
      <c r="C4760" s="228"/>
      <c r="D4760" s="228"/>
      <c r="E4760" s="226"/>
      <c r="F4760" s="228"/>
      <c r="G4760" s="228"/>
      <c r="H4760" s="228"/>
      <c r="I4760" s="228"/>
    </row>
    <row r="4761">
      <c r="A4761" s="228"/>
      <c r="B4761" s="229"/>
      <c r="C4761" s="228"/>
      <c r="D4761" s="228"/>
      <c r="E4761" s="226"/>
      <c r="F4761" s="228"/>
      <c r="G4761" s="228"/>
      <c r="H4761" s="228"/>
      <c r="I4761" s="228"/>
    </row>
    <row r="4762">
      <c r="A4762" s="228"/>
      <c r="B4762" s="229"/>
      <c r="C4762" s="228"/>
      <c r="D4762" s="228"/>
      <c r="E4762" s="226"/>
      <c r="F4762" s="228"/>
      <c r="G4762" s="228"/>
      <c r="H4762" s="228"/>
      <c r="I4762" s="228"/>
    </row>
    <row r="4763">
      <c r="A4763" s="228"/>
      <c r="B4763" s="229"/>
      <c r="C4763" s="228"/>
      <c r="D4763" s="228"/>
      <c r="E4763" s="226"/>
      <c r="F4763" s="228"/>
      <c r="G4763" s="228"/>
      <c r="H4763" s="228"/>
      <c r="I4763" s="228"/>
    </row>
    <row r="4764">
      <c r="A4764" s="228"/>
      <c r="B4764" s="229"/>
      <c r="C4764" s="228"/>
      <c r="D4764" s="228"/>
      <c r="E4764" s="226"/>
      <c r="F4764" s="228"/>
      <c r="G4764" s="228"/>
      <c r="H4764" s="228"/>
      <c r="I4764" s="228"/>
    </row>
    <row r="4765">
      <c r="A4765" s="228"/>
      <c r="B4765" s="229"/>
      <c r="C4765" s="228"/>
      <c r="D4765" s="228"/>
      <c r="E4765" s="226"/>
      <c r="F4765" s="228"/>
      <c r="G4765" s="228"/>
      <c r="H4765" s="228"/>
      <c r="I4765" s="228"/>
    </row>
    <row r="4766">
      <c r="A4766" s="228"/>
      <c r="B4766" s="229"/>
      <c r="C4766" s="228"/>
      <c r="D4766" s="228"/>
      <c r="E4766" s="226"/>
      <c r="F4766" s="228"/>
      <c r="G4766" s="228"/>
      <c r="H4766" s="228"/>
      <c r="I4766" s="228"/>
    </row>
    <row r="4767">
      <c r="A4767" s="228"/>
      <c r="B4767" s="229"/>
      <c r="C4767" s="228"/>
      <c r="D4767" s="228"/>
      <c r="E4767" s="226"/>
      <c r="F4767" s="228"/>
      <c r="G4767" s="228"/>
      <c r="H4767" s="228"/>
      <c r="I4767" s="228"/>
    </row>
    <row r="4768">
      <c r="A4768" s="228"/>
      <c r="B4768" s="229"/>
      <c r="C4768" s="228"/>
      <c r="D4768" s="228"/>
      <c r="E4768" s="226"/>
      <c r="F4768" s="228"/>
      <c r="G4768" s="228"/>
      <c r="H4768" s="228"/>
      <c r="I4768" s="228"/>
    </row>
    <row r="4769">
      <c r="A4769" s="228"/>
      <c r="B4769" s="229"/>
      <c r="C4769" s="228"/>
      <c r="D4769" s="228"/>
      <c r="E4769" s="226"/>
      <c r="F4769" s="228"/>
      <c r="G4769" s="228"/>
      <c r="H4769" s="228"/>
      <c r="I4769" s="228"/>
    </row>
    <row r="4770">
      <c r="A4770" s="228"/>
      <c r="B4770" s="229"/>
      <c r="C4770" s="228"/>
      <c r="D4770" s="228"/>
      <c r="E4770" s="226"/>
      <c r="F4770" s="228"/>
      <c r="G4770" s="228"/>
      <c r="H4770" s="228"/>
      <c r="I4770" s="228"/>
    </row>
    <row r="4771">
      <c r="A4771" s="228"/>
      <c r="B4771" s="229"/>
      <c r="C4771" s="228"/>
      <c r="D4771" s="228"/>
      <c r="E4771" s="226"/>
      <c r="F4771" s="228"/>
      <c r="G4771" s="228"/>
      <c r="H4771" s="228"/>
      <c r="I4771" s="228"/>
    </row>
    <row r="4772">
      <c r="A4772" s="228"/>
      <c r="B4772" s="229"/>
      <c r="C4772" s="228"/>
      <c r="D4772" s="228"/>
      <c r="E4772" s="226"/>
      <c r="F4772" s="228"/>
      <c r="G4772" s="228"/>
      <c r="H4772" s="228"/>
      <c r="I4772" s="228"/>
    </row>
    <row r="4773">
      <c r="A4773" s="228"/>
      <c r="B4773" s="229"/>
      <c r="C4773" s="228"/>
      <c r="D4773" s="228"/>
      <c r="E4773" s="226"/>
      <c r="F4773" s="228"/>
      <c r="G4773" s="228"/>
      <c r="H4773" s="228"/>
      <c r="I4773" s="228"/>
    </row>
    <row r="4774">
      <c r="A4774" s="228"/>
      <c r="B4774" s="229"/>
      <c r="C4774" s="228"/>
      <c r="D4774" s="228"/>
      <c r="E4774" s="226"/>
      <c r="F4774" s="228"/>
      <c r="G4774" s="228"/>
      <c r="H4774" s="228"/>
      <c r="I4774" s="228"/>
    </row>
    <row r="4775">
      <c r="A4775" s="228"/>
      <c r="B4775" s="229"/>
      <c r="C4775" s="228"/>
      <c r="D4775" s="228"/>
      <c r="E4775" s="226"/>
      <c r="F4775" s="228"/>
      <c r="G4775" s="228"/>
      <c r="H4775" s="228"/>
      <c r="I4775" s="228"/>
    </row>
    <row r="4776">
      <c r="A4776" s="228"/>
      <c r="B4776" s="229"/>
      <c r="C4776" s="228"/>
      <c r="D4776" s="228"/>
      <c r="E4776" s="226"/>
      <c r="F4776" s="228"/>
      <c r="G4776" s="228"/>
      <c r="H4776" s="228"/>
      <c r="I4776" s="228"/>
    </row>
    <row r="4777">
      <c r="A4777" s="228"/>
      <c r="B4777" s="229"/>
      <c r="C4777" s="228"/>
      <c r="D4777" s="228"/>
      <c r="E4777" s="226"/>
      <c r="F4777" s="228"/>
      <c r="G4777" s="228"/>
      <c r="H4777" s="228"/>
      <c r="I4777" s="228"/>
    </row>
    <row r="4778">
      <c r="A4778" s="228"/>
      <c r="B4778" s="229"/>
      <c r="C4778" s="228"/>
      <c r="D4778" s="228"/>
      <c r="E4778" s="226"/>
      <c r="F4778" s="228"/>
      <c r="G4778" s="228"/>
      <c r="H4778" s="228"/>
      <c r="I4778" s="228"/>
    </row>
    <row r="4779">
      <c r="A4779" s="228"/>
      <c r="B4779" s="229"/>
      <c r="C4779" s="228"/>
      <c r="D4779" s="228"/>
      <c r="E4779" s="226"/>
      <c r="F4779" s="228"/>
      <c r="G4779" s="228"/>
      <c r="H4779" s="228"/>
      <c r="I4779" s="228"/>
    </row>
    <row r="4780">
      <c r="A4780" s="228"/>
      <c r="B4780" s="229"/>
      <c r="C4780" s="228"/>
      <c r="D4780" s="228"/>
      <c r="E4780" s="226"/>
      <c r="F4780" s="228"/>
      <c r="G4780" s="228"/>
      <c r="H4780" s="228"/>
      <c r="I4780" s="228"/>
    </row>
    <row r="4781">
      <c r="A4781" s="228"/>
      <c r="B4781" s="229"/>
      <c r="C4781" s="228"/>
      <c r="D4781" s="228"/>
      <c r="E4781" s="226"/>
      <c r="F4781" s="228"/>
      <c r="G4781" s="228"/>
      <c r="H4781" s="228"/>
      <c r="I4781" s="228"/>
    </row>
    <row r="4782">
      <c r="A4782" s="228"/>
      <c r="B4782" s="229"/>
      <c r="C4782" s="228"/>
      <c r="D4782" s="228"/>
      <c r="E4782" s="226"/>
      <c r="F4782" s="228"/>
      <c r="G4782" s="228"/>
      <c r="H4782" s="228"/>
      <c r="I4782" s="228"/>
    </row>
    <row r="4783">
      <c r="A4783" s="228"/>
      <c r="B4783" s="229"/>
      <c r="C4783" s="228"/>
      <c r="D4783" s="228"/>
      <c r="E4783" s="226"/>
      <c r="F4783" s="228"/>
      <c r="G4783" s="228"/>
      <c r="H4783" s="228"/>
      <c r="I4783" s="228"/>
    </row>
    <row r="4784">
      <c r="A4784" s="228"/>
      <c r="B4784" s="229"/>
      <c r="C4784" s="228"/>
      <c r="D4784" s="228"/>
      <c r="E4784" s="226"/>
      <c r="F4784" s="228"/>
      <c r="G4784" s="228"/>
      <c r="H4784" s="228"/>
      <c r="I4784" s="228"/>
    </row>
    <row r="4785">
      <c r="A4785" s="228"/>
      <c r="B4785" s="229"/>
      <c r="C4785" s="228"/>
      <c r="D4785" s="228"/>
      <c r="E4785" s="226"/>
      <c r="F4785" s="228"/>
      <c r="G4785" s="228"/>
      <c r="H4785" s="228"/>
      <c r="I4785" s="228"/>
    </row>
    <row r="4786">
      <c r="A4786" s="228"/>
      <c r="B4786" s="229"/>
      <c r="C4786" s="228"/>
      <c r="D4786" s="228"/>
      <c r="E4786" s="226"/>
      <c r="F4786" s="228"/>
      <c r="G4786" s="228"/>
      <c r="H4786" s="228"/>
      <c r="I4786" s="228"/>
    </row>
    <row r="4787">
      <c r="A4787" s="228"/>
      <c r="B4787" s="229"/>
      <c r="C4787" s="228"/>
      <c r="D4787" s="228"/>
      <c r="E4787" s="226"/>
      <c r="F4787" s="228"/>
      <c r="G4787" s="228"/>
      <c r="H4787" s="228"/>
      <c r="I4787" s="228"/>
    </row>
    <row r="4788">
      <c r="A4788" s="228"/>
      <c r="B4788" s="229"/>
      <c r="C4788" s="228"/>
      <c r="D4788" s="228"/>
      <c r="E4788" s="226"/>
      <c r="F4788" s="228"/>
      <c r="G4788" s="228"/>
      <c r="H4788" s="228"/>
      <c r="I4788" s="228"/>
    </row>
    <row r="4789">
      <c r="A4789" s="228"/>
      <c r="B4789" s="229"/>
      <c r="C4789" s="228"/>
      <c r="D4789" s="228"/>
      <c r="E4789" s="226"/>
      <c r="F4789" s="228"/>
      <c r="G4789" s="228"/>
      <c r="H4789" s="228"/>
      <c r="I4789" s="228"/>
    </row>
    <row r="4790">
      <c r="A4790" s="228"/>
      <c r="B4790" s="229"/>
      <c r="C4790" s="228"/>
      <c r="D4790" s="228"/>
      <c r="E4790" s="226"/>
      <c r="F4790" s="228"/>
      <c r="G4790" s="228"/>
      <c r="H4790" s="228"/>
      <c r="I4790" s="228"/>
    </row>
    <row r="4791">
      <c r="A4791" s="228"/>
      <c r="B4791" s="229"/>
      <c r="C4791" s="228"/>
      <c r="D4791" s="228"/>
      <c r="E4791" s="226"/>
      <c r="F4791" s="228"/>
      <c r="G4791" s="228"/>
      <c r="H4791" s="228"/>
      <c r="I4791" s="228"/>
    </row>
    <row r="4792">
      <c r="A4792" s="228"/>
      <c r="B4792" s="229"/>
      <c r="C4792" s="228"/>
      <c r="D4792" s="228"/>
      <c r="E4792" s="226"/>
      <c r="F4792" s="228"/>
      <c r="G4792" s="228"/>
      <c r="H4792" s="228"/>
      <c r="I4792" s="228"/>
    </row>
    <row r="4793">
      <c r="A4793" s="228"/>
      <c r="B4793" s="229"/>
      <c r="C4793" s="228"/>
      <c r="D4793" s="228"/>
      <c r="E4793" s="226"/>
      <c r="F4793" s="228"/>
      <c r="G4793" s="228"/>
      <c r="H4793" s="228"/>
      <c r="I4793" s="228"/>
    </row>
    <row r="4794">
      <c r="A4794" s="228"/>
      <c r="B4794" s="229"/>
      <c r="C4794" s="228"/>
      <c r="D4794" s="228"/>
      <c r="E4794" s="226"/>
      <c r="F4794" s="228"/>
      <c r="G4794" s="228"/>
      <c r="H4794" s="228"/>
      <c r="I4794" s="228"/>
    </row>
    <row r="4795">
      <c r="A4795" s="228"/>
      <c r="B4795" s="229"/>
      <c r="C4795" s="228"/>
      <c r="D4795" s="228"/>
      <c r="E4795" s="226"/>
      <c r="F4795" s="228"/>
      <c r="G4795" s="228"/>
      <c r="H4795" s="228"/>
      <c r="I4795" s="228"/>
    </row>
    <row r="4796">
      <c r="A4796" s="228"/>
      <c r="B4796" s="229"/>
      <c r="C4796" s="228"/>
      <c r="D4796" s="228"/>
      <c r="E4796" s="226"/>
      <c r="F4796" s="228"/>
      <c r="G4796" s="228"/>
      <c r="H4796" s="228"/>
      <c r="I4796" s="228"/>
    </row>
    <row r="4797">
      <c r="A4797" s="228"/>
      <c r="B4797" s="229"/>
      <c r="C4797" s="228"/>
      <c r="D4797" s="228"/>
      <c r="E4797" s="226"/>
      <c r="F4797" s="228"/>
      <c r="G4797" s="228"/>
      <c r="H4797" s="228"/>
      <c r="I4797" s="228"/>
    </row>
    <row r="4798">
      <c r="A4798" s="228"/>
      <c r="B4798" s="229"/>
      <c r="C4798" s="228"/>
      <c r="D4798" s="228"/>
      <c r="E4798" s="226"/>
      <c r="F4798" s="228"/>
      <c r="G4798" s="228"/>
      <c r="H4798" s="228"/>
      <c r="I4798" s="228"/>
    </row>
    <row r="4799">
      <c r="A4799" s="228"/>
      <c r="B4799" s="229"/>
      <c r="C4799" s="228"/>
      <c r="D4799" s="228"/>
      <c r="E4799" s="226"/>
      <c r="F4799" s="228"/>
      <c r="G4799" s="228"/>
      <c r="H4799" s="228"/>
      <c r="I4799" s="228"/>
    </row>
    <row r="4800">
      <c r="A4800" s="228"/>
      <c r="B4800" s="229"/>
      <c r="C4800" s="228"/>
      <c r="D4800" s="228"/>
      <c r="E4800" s="226"/>
      <c r="F4800" s="228"/>
      <c r="G4800" s="228"/>
      <c r="H4800" s="228"/>
      <c r="I4800" s="228"/>
    </row>
    <row r="4801">
      <c r="A4801" s="228"/>
      <c r="B4801" s="229"/>
      <c r="C4801" s="228"/>
      <c r="D4801" s="228"/>
      <c r="E4801" s="226"/>
      <c r="F4801" s="228"/>
      <c r="G4801" s="228"/>
      <c r="H4801" s="228"/>
      <c r="I4801" s="228"/>
    </row>
    <row r="4802">
      <c r="A4802" s="228"/>
      <c r="B4802" s="229"/>
      <c r="C4802" s="228"/>
      <c r="D4802" s="228"/>
      <c r="E4802" s="226"/>
      <c r="F4802" s="228"/>
      <c r="G4802" s="228"/>
      <c r="H4802" s="228"/>
      <c r="I4802" s="228"/>
    </row>
    <row r="4803">
      <c r="A4803" s="228"/>
      <c r="B4803" s="229"/>
      <c r="C4803" s="228"/>
      <c r="D4803" s="228"/>
      <c r="E4803" s="226"/>
      <c r="F4803" s="228"/>
      <c r="G4803" s="228"/>
      <c r="H4803" s="228"/>
      <c r="I4803" s="228"/>
    </row>
    <row r="4804">
      <c r="A4804" s="228"/>
      <c r="B4804" s="229"/>
      <c r="C4804" s="228"/>
      <c r="D4804" s="228"/>
      <c r="E4804" s="226"/>
      <c r="F4804" s="228"/>
      <c r="G4804" s="228"/>
      <c r="H4804" s="228"/>
      <c r="I4804" s="228"/>
    </row>
    <row r="4805">
      <c r="A4805" s="228"/>
      <c r="B4805" s="229"/>
      <c r="C4805" s="228"/>
      <c r="D4805" s="228"/>
      <c r="E4805" s="226"/>
      <c r="F4805" s="228"/>
      <c r="G4805" s="228"/>
      <c r="H4805" s="228"/>
      <c r="I4805" s="228"/>
    </row>
    <row r="4806">
      <c r="A4806" s="228"/>
      <c r="B4806" s="229"/>
      <c r="C4806" s="228"/>
      <c r="D4806" s="228"/>
      <c r="E4806" s="226"/>
      <c r="F4806" s="228"/>
      <c r="G4806" s="228"/>
      <c r="H4806" s="228"/>
      <c r="I4806" s="228"/>
    </row>
    <row r="4807">
      <c r="A4807" s="228"/>
      <c r="B4807" s="229"/>
      <c r="C4807" s="228"/>
      <c r="D4807" s="228"/>
      <c r="E4807" s="226"/>
      <c r="F4807" s="228"/>
      <c r="G4807" s="228"/>
      <c r="H4807" s="228"/>
      <c r="I4807" s="228"/>
    </row>
    <row r="4808">
      <c r="A4808" s="228"/>
      <c r="B4808" s="229"/>
      <c r="C4808" s="228"/>
      <c r="D4808" s="228"/>
      <c r="E4808" s="226"/>
      <c r="F4808" s="228"/>
      <c r="G4808" s="228"/>
      <c r="H4808" s="228"/>
      <c r="I4808" s="228"/>
    </row>
    <row r="4809">
      <c r="A4809" s="228"/>
      <c r="B4809" s="229"/>
      <c r="C4809" s="228"/>
      <c r="D4809" s="228"/>
      <c r="E4809" s="226"/>
      <c r="F4809" s="228"/>
      <c r="G4809" s="228"/>
      <c r="H4809" s="228"/>
      <c r="I4809" s="228"/>
    </row>
    <row r="4810">
      <c r="A4810" s="228"/>
      <c r="B4810" s="229"/>
      <c r="C4810" s="228"/>
      <c r="D4810" s="228"/>
      <c r="E4810" s="226"/>
      <c r="F4810" s="228"/>
      <c r="G4810" s="228"/>
      <c r="H4810" s="228"/>
      <c r="I4810" s="228"/>
    </row>
    <row r="4811">
      <c r="A4811" s="228"/>
      <c r="B4811" s="229"/>
      <c r="C4811" s="228"/>
      <c r="D4811" s="228"/>
      <c r="E4811" s="226"/>
      <c r="F4811" s="228"/>
      <c r="G4811" s="228"/>
      <c r="H4811" s="228"/>
      <c r="I4811" s="228"/>
    </row>
    <row r="4812">
      <c r="A4812" s="228"/>
      <c r="B4812" s="229"/>
      <c r="C4812" s="228"/>
      <c r="D4812" s="228"/>
      <c r="E4812" s="226"/>
      <c r="F4812" s="228"/>
      <c r="G4812" s="228"/>
      <c r="H4812" s="228"/>
      <c r="I4812" s="228"/>
    </row>
    <row r="4813">
      <c r="A4813" s="228"/>
      <c r="B4813" s="229"/>
      <c r="C4813" s="228"/>
      <c r="D4813" s="228"/>
      <c r="E4813" s="226"/>
      <c r="F4813" s="228"/>
      <c r="G4813" s="228"/>
      <c r="H4813" s="228"/>
      <c r="I4813" s="228"/>
    </row>
    <row r="4814">
      <c r="A4814" s="228"/>
      <c r="B4814" s="229"/>
      <c r="C4814" s="228"/>
      <c r="D4814" s="228"/>
      <c r="E4814" s="226"/>
      <c r="F4814" s="228"/>
      <c r="G4814" s="228"/>
      <c r="H4814" s="228"/>
      <c r="I4814" s="228"/>
    </row>
    <row r="4815">
      <c r="A4815" s="228"/>
      <c r="B4815" s="229"/>
      <c r="C4815" s="228"/>
      <c r="D4815" s="228"/>
      <c r="E4815" s="226"/>
      <c r="F4815" s="228"/>
      <c r="G4815" s="228"/>
      <c r="H4815" s="228"/>
      <c r="I4815" s="228"/>
    </row>
    <row r="4816">
      <c r="A4816" s="228"/>
      <c r="B4816" s="229"/>
      <c r="C4816" s="228"/>
      <c r="D4816" s="228"/>
      <c r="E4816" s="226"/>
      <c r="F4816" s="228"/>
      <c r="G4816" s="228"/>
      <c r="H4816" s="228"/>
      <c r="I4816" s="228"/>
    </row>
    <row r="4817">
      <c r="A4817" s="228"/>
      <c r="B4817" s="229"/>
      <c r="C4817" s="228"/>
      <c r="D4817" s="228"/>
      <c r="E4817" s="226"/>
      <c r="F4817" s="228"/>
      <c r="G4817" s="228"/>
      <c r="H4817" s="228"/>
      <c r="I4817" s="228"/>
    </row>
    <row r="4818">
      <c r="A4818" s="228"/>
      <c r="B4818" s="229"/>
      <c r="C4818" s="228"/>
      <c r="D4818" s="228"/>
      <c r="E4818" s="226"/>
      <c r="F4818" s="228"/>
      <c r="G4818" s="228"/>
      <c r="H4818" s="228"/>
      <c r="I4818" s="228"/>
    </row>
    <row r="4819">
      <c r="A4819" s="228"/>
      <c r="B4819" s="229"/>
      <c r="C4819" s="228"/>
      <c r="D4819" s="228"/>
      <c r="E4819" s="226"/>
      <c r="F4819" s="228"/>
      <c r="G4819" s="228"/>
      <c r="H4819" s="228"/>
      <c r="I4819" s="228"/>
    </row>
    <row r="4820">
      <c r="A4820" s="228"/>
      <c r="B4820" s="229"/>
      <c r="C4820" s="228"/>
      <c r="D4820" s="228"/>
      <c r="E4820" s="226"/>
      <c r="F4820" s="228"/>
      <c r="G4820" s="228"/>
      <c r="H4820" s="228"/>
      <c r="I4820" s="228"/>
    </row>
    <row r="4821">
      <c r="A4821" s="228"/>
      <c r="B4821" s="229"/>
      <c r="C4821" s="228"/>
      <c r="D4821" s="228"/>
      <c r="E4821" s="226"/>
      <c r="F4821" s="228"/>
      <c r="G4821" s="228"/>
      <c r="H4821" s="228"/>
      <c r="I4821" s="228"/>
    </row>
    <row r="4822">
      <c r="A4822" s="228"/>
      <c r="B4822" s="229"/>
      <c r="C4822" s="228"/>
      <c r="D4822" s="228"/>
      <c r="E4822" s="226"/>
      <c r="F4822" s="228"/>
      <c r="G4822" s="228"/>
      <c r="H4822" s="228"/>
      <c r="I4822" s="228"/>
    </row>
    <row r="4823">
      <c r="A4823" s="228"/>
      <c r="B4823" s="229"/>
      <c r="C4823" s="228"/>
      <c r="D4823" s="228"/>
      <c r="E4823" s="226"/>
      <c r="F4823" s="228"/>
      <c r="G4823" s="228"/>
      <c r="H4823" s="228"/>
      <c r="I4823" s="228"/>
    </row>
    <row r="4824">
      <c r="A4824" s="228"/>
      <c r="B4824" s="229"/>
      <c r="C4824" s="228"/>
      <c r="D4824" s="228"/>
      <c r="E4824" s="226"/>
      <c r="F4824" s="228"/>
      <c r="G4824" s="228"/>
      <c r="H4824" s="228"/>
      <c r="I4824" s="228"/>
    </row>
    <row r="4825">
      <c r="A4825" s="228"/>
      <c r="B4825" s="229"/>
      <c r="C4825" s="228"/>
      <c r="D4825" s="228"/>
      <c r="E4825" s="226"/>
      <c r="F4825" s="228"/>
      <c r="G4825" s="228"/>
      <c r="H4825" s="228"/>
      <c r="I4825" s="228"/>
    </row>
    <row r="4826">
      <c r="A4826" s="228"/>
      <c r="B4826" s="229"/>
      <c r="C4826" s="228"/>
      <c r="D4826" s="228"/>
      <c r="E4826" s="226"/>
      <c r="F4826" s="228"/>
      <c r="G4826" s="228"/>
      <c r="H4826" s="228"/>
      <c r="I4826" s="228"/>
    </row>
    <row r="4827">
      <c r="A4827" s="228"/>
      <c r="B4827" s="229"/>
      <c r="C4827" s="228"/>
      <c r="D4827" s="228"/>
      <c r="E4827" s="226"/>
      <c r="F4827" s="228"/>
      <c r="G4827" s="228"/>
      <c r="H4827" s="228"/>
      <c r="I4827" s="228"/>
    </row>
    <row r="4828">
      <c r="A4828" s="228"/>
      <c r="B4828" s="229"/>
      <c r="C4828" s="228"/>
      <c r="D4828" s="228"/>
      <c r="E4828" s="226"/>
      <c r="F4828" s="228"/>
      <c r="G4828" s="228"/>
      <c r="H4828" s="228"/>
      <c r="I4828" s="228"/>
    </row>
    <row r="4829">
      <c r="A4829" s="228"/>
      <c r="B4829" s="229"/>
      <c r="C4829" s="228"/>
      <c r="D4829" s="228"/>
      <c r="E4829" s="226"/>
      <c r="F4829" s="228"/>
      <c r="G4829" s="228"/>
      <c r="H4829" s="228"/>
      <c r="I4829" s="228"/>
    </row>
    <row r="4830">
      <c r="A4830" s="228"/>
      <c r="B4830" s="229"/>
      <c r="C4830" s="228"/>
      <c r="D4830" s="228"/>
      <c r="E4830" s="226"/>
      <c r="F4830" s="228"/>
      <c r="G4830" s="228"/>
      <c r="H4830" s="228"/>
      <c r="I4830" s="228"/>
    </row>
    <row r="4831">
      <c r="A4831" s="228"/>
      <c r="B4831" s="229"/>
      <c r="C4831" s="228"/>
      <c r="D4831" s="228"/>
      <c r="E4831" s="226"/>
      <c r="F4831" s="228"/>
      <c r="G4831" s="228"/>
      <c r="H4831" s="228"/>
      <c r="I4831" s="228"/>
    </row>
    <row r="4832">
      <c r="A4832" s="228"/>
      <c r="B4832" s="229"/>
      <c r="C4832" s="228"/>
      <c r="D4832" s="228"/>
      <c r="E4832" s="226"/>
      <c r="F4832" s="228"/>
      <c r="G4832" s="228"/>
      <c r="H4832" s="228"/>
      <c r="I4832" s="228"/>
    </row>
    <row r="4833">
      <c r="A4833" s="228"/>
      <c r="B4833" s="229"/>
      <c r="C4833" s="228"/>
      <c r="D4833" s="228"/>
      <c r="E4833" s="226"/>
      <c r="F4833" s="228"/>
      <c r="G4833" s="228"/>
      <c r="H4833" s="228"/>
      <c r="I4833" s="228"/>
    </row>
    <row r="4834">
      <c r="A4834" s="228"/>
      <c r="B4834" s="229"/>
      <c r="C4834" s="228"/>
      <c r="D4834" s="228"/>
      <c r="E4834" s="226"/>
      <c r="F4834" s="228"/>
      <c r="G4834" s="228"/>
      <c r="H4834" s="228"/>
      <c r="I4834" s="228"/>
    </row>
    <row r="4835">
      <c r="A4835" s="228"/>
      <c r="B4835" s="229"/>
      <c r="C4835" s="228"/>
      <c r="D4835" s="228"/>
      <c r="E4835" s="226"/>
      <c r="F4835" s="228"/>
      <c r="G4835" s="228"/>
      <c r="H4835" s="228"/>
      <c r="I4835" s="228"/>
    </row>
    <row r="4836">
      <c r="A4836" s="228"/>
      <c r="B4836" s="229"/>
      <c r="C4836" s="228"/>
      <c r="D4836" s="228"/>
      <c r="E4836" s="226"/>
      <c r="F4836" s="228"/>
      <c r="G4836" s="228"/>
      <c r="H4836" s="228"/>
      <c r="I4836" s="228"/>
    </row>
    <row r="4837">
      <c r="A4837" s="228"/>
      <c r="B4837" s="229"/>
      <c r="C4837" s="228"/>
      <c r="D4837" s="228"/>
      <c r="E4837" s="226"/>
      <c r="F4837" s="228"/>
      <c r="G4837" s="228"/>
      <c r="H4837" s="228"/>
      <c r="I4837" s="228"/>
    </row>
    <row r="4838">
      <c r="A4838" s="228"/>
      <c r="B4838" s="229"/>
      <c r="C4838" s="228"/>
      <c r="D4838" s="228"/>
      <c r="E4838" s="226"/>
      <c r="F4838" s="228"/>
      <c r="G4838" s="228"/>
      <c r="H4838" s="228"/>
      <c r="I4838" s="228"/>
    </row>
    <row r="4839">
      <c r="A4839" s="228"/>
      <c r="B4839" s="229"/>
      <c r="C4839" s="228"/>
      <c r="D4839" s="228"/>
      <c r="E4839" s="226"/>
      <c r="F4839" s="228"/>
      <c r="G4839" s="228"/>
      <c r="H4839" s="228"/>
      <c r="I4839" s="228"/>
    </row>
    <row r="4840">
      <c r="A4840" s="228"/>
      <c r="B4840" s="229"/>
      <c r="C4840" s="228"/>
      <c r="D4840" s="228"/>
      <c r="E4840" s="226"/>
      <c r="F4840" s="228"/>
      <c r="G4840" s="228"/>
      <c r="H4840" s="228"/>
      <c r="I4840" s="228"/>
    </row>
    <row r="4841">
      <c r="A4841" s="228"/>
      <c r="B4841" s="229"/>
      <c r="C4841" s="228"/>
      <c r="D4841" s="228"/>
      <c r="E4841" s="226"/>
      <c r="F4841" s="228"/>
      <c r="G4841" s="228"/>
      <c r="H4841" s="228"/>
      <c r="I4841" s="228"/>
    </row>
    <row r="4842">
      <c r="A4842" s="228"/>
      <c r="B4842" s="229"/>
      <c r="C4842" s="228"/>
      <c r="D4842" s="228"/>
      <c r="E4842" s="226"/>
      <c r="F4842" s="228"/>
      <c r="G4842" s="228"/>
      <c r="H4842" s="228"/>
      <c r="I4842" s="228"/>
    </row>
    <row r="4843">
      <c r="A4843" s="228"/>
      <c r="B4843" s="229"/>
      <c r="C4843" s="228"/>
      <c r="D4843" s="228"/>
      <c r="E4843" s="226"/>
      <c r="F4843" s="228"/>
      <c r="G4843" s="228"/>
      <c r="H4843" s="228"/>
      <c r="I4843" s="228"/>
    </row>
    <row r="4844">
      <c r="A4844" s="228"/>
      <c r="B4844" s="229"/>
      <c r="C4844" s="228"/>
      <c r="D4844" s="228"/>
      <c r="E4844" s="226"/>
      <c r="F4844" s="228"/>
      <c r="G4844" s="228"/>
      <c r="H4844" s="228"/>
      <c r="I4844" s="228"/>
    </row>
    <row r="4845">
      <c r="A4845" s="228"/>
      <c r="B4845" s="229"/>
      <c r="C4845" s="228"/>
      <c r="D4845" s="228"/>
      <c r="E4845" s="226"/>
      <c r="F4845" s="228"/>
      <c r="G4845" s="228"/>
      <c r="H4845" s="228"/>
      <c r="I4845" s="228"/>
    </row>
    <row r="4846">
      <c r="A4846" s="228"/>
      <c r="B4846" s="229"/>
      <c r="C4846" s="228"/>
      <c r="D4846" s="228"/>
      <c r="E4846" s="226"/>
      <c r="F4846" s="228"/>
      <c r="G4846" s="228"/>
      <c r="H4846" s="228"/>
      <c r="I4846" s="228"/>
    </row>
    <row r="4847">
      <c r="A4847" s="228"/>
      <c r="B4847" s="229"/>
      <c r="C4847" s="228"/>
      <c r="D4847" s="228"/>
      <c r="E4847" s="226"/>
      <c r="F4847" s="228"/>
      <c r="G4847" s="228"/>
      <c r="H4847" s="228"/>
      <c r="I4847" s="228"/>
    </row>
    <row r="4848">
      <c r="A4848" s="228"/>
      <c r="B4848" s="229"/>
      <c r="C4848" s="228"/>
      <c r="D4848" s="228"/>
      <c r="E4848" s="226"/>
      <c r="F4848" s="228"/>
      <c r="G4848" s="228"/>
      <c r="H4848" s="228"/>
      <c r="I4848" s="228"/>
    </row>
    <row r="4849">
      <c r="A4849" s="228"/>
      <c r="B4849" s="229"/>
      <c r="C4849" s="228"/>
      <c r="D4849" s="228"/>
      <c r="E4849" s="226"/>
      <c r="F4849" s="228"/>
      <c r="G4849" s="228"/>
      <c r="H4849" s="228"/>
      <c r="I4849" s="228"/>
    </row>
    <row r="4850">
      <c r="A4850" s="228"/>
      <c r="B4850" s="229"/>
      <c r="C4850" s="228"/>
      <c r="D4850" s="228"/>
      <c r="E4850" s="226"/>
      <c r="F4850" s="228"/>
      <c r="G4850" s="228"/>
      <c r="H4850" s="228"/>
      <c r="I4850" s="228"/>
    </row>
    <row r="4851">
      <c r="A4851" s="228"/>
      <c r="B4851" s="229"/>
      <c r="C4851" s="228"/>
      <c r="D4851" s="228"/>
      <c r="E4851" s="226"/>
      <c r="F4851" s="228"/>
      <c r="G4851" s="228"/>
      <c r="H4851" s="228"/>
      <c r="I4851" s="228"/>
    </row>
    <row r="4852">
      <c r="A4852" s="228"/>
      <c r="B4852" s="229"/>
      <c r="C4852" s="228"/>
      <c r="D4852" s="228"/>
      <c r="E4852" s="226"/>
      <c r="F4852" s="228"/>
      <c r="G4852" s="228"/>
      <c r="H4852" s="228"/>
      <c r="I4852" s="228"/>
    </row>
    <row r="4853">
      <c r="A4853" s="228"/>
      <c r="B4853" s="229"/>
      <c r="C4853" s="228"/>
      <c r="D4853" s="228"/>
      <c r="E4853" s="226"/>
      <c r="F4853" s="228"/>
      <c r="G4853" s="228"/>
      <c r="H4853" s="228"/>
      <c r="I4853" s="228"/>
    </row>
    <row r="4854">
      <c r="A4854" s="228"/>
      <c r="B4854" s="229"/>
      <c r="C4854" s="228"/>
      <c r="D4854" s="228"/>
      <c r="E4854" s="226"/>
      <c r="F4854" s="228"/>
      <c r="G4854" s="228"/>
      <c r="H4854" s="228"/>
      <c r="I4854" s="228"/>
    </row>
    <row r="4855">
      <c r="A4855" s="228"/>
      <c r="B4855" s="229"/>
      <c r="C4855" s="228"/>
      <c r="D4855" s="228"/>
      <c r="E4855" s="226"/>
      <c r="F4855" s="228"/>
      <c r="G4855" s="228"/>
      <c r="H4855" s="228"/>
      <c r="I4855" s="228"/>
    </row>
    <row r="4856">
      <c r="A4856" s="228"/>
      <c r="B4856" s="229"/>
      <c r="C4856" s="228"/>
      <c r="D4856" s="228"/>
      <c r="E4856" s="226"/>
      <c r="F4856" s="228"/>
      <c r="G4856" s="228"/>
      <c r="H4856" s="228"/>
      <c r="I4856" s="228"/>
    </row>
    <row r="4857">
      <c r="A4857" s="228"/>
      <c r="B4857" s="229"/>
      <c r="C4857" s="228"/>
      <c r="D4857" s="228"/>
      <c r="E4857" s="226"/>
      <c r="F4857" s="228"/>
      <c r="G4857" s="228"/>
      <c r="H4857" s="228"/>
      <c r="I4857" s="228"/>
    </row>
    <row r="4858">
      <c r="A4858" s="228"/>
      <c r="B4858" s="229"/>
      <c r="C4858" s="228"/>
      <c r="D4858" s="228"/>
      <c r="E4858" s="226"/>
      <c r="F4858" s="228"/>
      <c r="G4858" s="228"/>
      <c r="H4858" s="228"/>
      <c r="I4858" s="228"/>
    </row>
    <row r="4859">
      <c r="A4859" s="228"/>
      <c r="B4859" s="229"/>
      <c r="C4859" s="228"/>
      <c r="D4859" s="228"/>
      <c r="E4859" s="226"/>
      <c r="F4859" s="228"/>
      <c r="G4859" s="228"/>
      <c r="H4859" s="228"/>
      <c r="I4859" s="228"/>
    </row>
    <row r="4860">
      <c r="A4860" s="228"/>
      <c r="B4860" s="229"/>
      <c r="C4860" s="228"/>
      <c r="D4860" s="228"/>
      <c r="E4860" s="226"/>
      <c r="F4860" s="228"/>
      <c r="G4860" s="228"/>
      <c r="H4860" s="228"/>
      <c r="I4860" s="228"/>
    </row>
    <row r="4861">
      <c r="A4861" s="228"/>
      <c r="B4861" s="229"/>
      <c r="C4861" s="228"/>
      <c r="D4861" s="228"/>
      <c r="E4861" s="226"/>
      <c r="F4861" s="228"/>
      <c r="G4861" s="228"/>
      <c r="H4861" s="228"/>
      <c r="I4861" s="228"/>
    </row>
    <row r="4862">
      <c r="A4862" s="228"/>
      <c r="B4862" s="229"/>
      <c r="C4862" s="228"/>
      <c r="D4862" s="228"/>
      <c r="E4862" s="226"/>
      <c r="F4862" s="228"/>
      <c r="G4862" s="228"/>
      <c r="H4862" s="228"/>
      <c r="I4862" s="228"/>
    </row>
    <row r="4863">
      <c r="A4863" s="228"/>
      <c r="B4863" s="229"/>
      <c r="C4863" s="228"/>
      <c r="D4863" s="228"/>
      <c r="E4863" s="226"/>
      <c r="F4863" s="228"/>
      <c r="G4863" s="228"/>
      <c r="H4863" s="228"/>
      <c r="I4863" s="228"/>
    </row>
    <row r="4864">
      <c r="A4864" s="228"/>
      <c r="B4864" s="229"/>
      <c r="C4864" s="228"/>
      <c r="D4864" s="228"/>
      <c r="E4864" s="226"/>
      <c r="F4864" s="228"/>
      <c r="G4864" s="228"/>
      <c r="H4864" s="228"/>
      <c r="I4864" s="228"/>
    </row>
    <row r="4865">
      <c r="A4865" s="228"/>
      <c r="B4865" s="229"/>
      <c r="C4865" s="228"/>
      <c r="D4865" s="228"/>
      <c r="E4865" s="226"/>
      <c r="F4865" s="228"/>
      <c r="G4865" s="228"/>
      <c r="H4865" s="228"/>
      <c r="I4865" s="228"/>
    </row>
    <row r="4866">
      <c r="A4866" s="228"/>
      <c r="B4866" s="229"/>
      <c r="C4866" s="228"/>
      <c r="D4866" s="228"/>
      <c r="E4866" s="226"/>
      <c r="F4866" s="228"/>
      <c r="G4866" s="228"/>
      <c r="H4866" s="228"/>
      <c r="I4866" s="228"/>
    </row>
    <row r="4867">
      <c r="A4867" s="228"/>
      <c r="B4867" s="229"/>
      <c r="C4867" s="228"/>
      <c r="D4867" s="228"/>
      <c r="E4867" s="226"/>
      <c r="F4867" s="228"/>
      <c r="G4867" s="228"/>
      <c r="H4867" s="228"/>
      <c r="I4867" s="228"/>
    </row>
    <row r="4868">
      <c r="A4868" s="228"/>
      <c r="B4868" s="229"/>
      <c r="C4868" s="228"/>
      <c r="D4868" s="228"/>
      <c r="E4868" s="226"/>
      <c r="F4868" s="228"/>
      <c r="G4868" s="228"/>
      <c r="H4868" s="228"/>
      <c r="I4868" s="228"/>
    </row>
    <row r="4869">
      <c r="A4869" s="228"/>
      <c r="B4869" s="229"/>
      <c r="C4869" s="228"/>
      <c r="D4869" s="228"/>
      <c r="E4869" s="226"/>
      <c r="F4869" s="228"/>
      <c r="G4869" s="228"/>
      <c r="H4869" s="228"/>
      <c r="I4869" s="228"/>
    </row>
    <row r="4870">
      <c r="A4870" s="228"/>
      <c r="B4870" s="229"/>
      <c r="C4870" s="228"/>
      <c r="D4870" s="228"/>
      <c r="E4870" s="226"/>
      <c r="F4870" s="228"/>
      <c r="G4870" s="228"/>
      <c r="H4870" s="228"/>
      <c r="I4870" s="228"/>
    </row>
    <row r="4871">
      <c r="A4871" s="228"/>
      <c r="B4871" s="229"/>
      <c r="C4871" s="228"/>
      <c r="D4871" s="228"/>
      <c r="E4871" s="226"/>
      <c r="F4871" s="228"/>
      <c r="G4871" s="228"/>
      <c r="H4871" s="228"/>
      <c r="I4871" s="228"/>
    </row>
    <row r="4872">
      <c r="A4872" s="228"/>
      <c r="B4872" s="229"/>
      <c r="C4872" s="228"/>
      <c r="D4872" s="228"/>
      <c r="E4872" s="226"/>
      <c r="F4872" s="228"/>
      <c r="G4872" s="228"/>
      <c r="H4872" s="228"/>
      <c r="I4872" s="228"/>
    </row>
    <row r="4873">
      <c r="A4873" s="228"/>
      <c r="B4873" s="229"/>
      <c r="C4873" s="228"/>
      <c r="D4873" s="228"/>
      <c r="E4873" s="226"/>
      <c r="F4873" s="228"/>
      <c r="G4873" s="228"/>
      <c r="H4873" s="228"/>
      <c r="I4873" s="228"/>
    </row>
    <row r="4874">
      <c r="A4874" s="228"/>
      <c r="B4874" s="229"/>
      <c r="C4874" s="228"/>
      <c r="D4874" s="228"/>
      <c r="E4874" s="226"/>
      <c r="F4874" s="228"/>
      <c r="G4874" s="228"/>
      <c r="H4874" s="228"/>
      <c r="I4874" s="228"/>
    </row>
    <row r="4875">
      <c r="A4875" s="228"/>
      <c r="B4875" s="229"/>
      <c r="C4875" s="228"/>
      <c r="D4875" s="228"/>
      <c r="E4875" s="226"/>
      <c r="F4875" s="228"/>
      <c r="G4875" s="228"/>
      <c r="H4875" s="228"/>
      <c r="I4875" s="228"/>
    </row>
    <row r="4876">
      <c r="A4876" s="228"/>
      <c r="B4876" s="229"/>
      <c r="C4876" s="228"/>
      <c r="D4876" s="228"/>
      <c r="E4876" s="226"/>
      <c r="F4876" s="228"/>
      <c r="G4876" s="228"/>
      <c r="H4876" s="228"/>
      <c r="I4876" s="228"/>
    </row>
    <row r="4877">
      <c r="A4877" s="228"/>
      <c r="B4877" s="229"/>
      <c r="C4877" s="228"/>
      <c r="D4877" s="228"/>
      <c r="E4877" s="226"/>
      <c r="F4877" s="228"/>
      <c r="G4877" s="228"/>
      <c r="H4877" s="228"/>
      <c r="I4877" s="228"/>
    </row>
    <row r="4878">
      <c r="A4878" s="228"/>
      <c r="B4878" s="229"/>
      <c r="C4878" s="228"/>
      <c r="D4878" s="228"/>
      <c r="E4878" s="226"/>
      <c r="F4878" s="228"/>
      <c r="G4878" s="228"/>
      <c r="H4878" s="228"/>
      <c r="I4878" s="228"/>
    </row>
    <row r="4879">
      <c r="A4879" s="228"/>
      <c r="B4879" s="229"/>
      <c r="C4879" s="228"/>
      <c r="D4879" s="228"/>
      <c r="E4879" s="226"/>
      <c r="F4879" s="228"/>
      <c r="G4879" s="228"/>
      <c r="H4879" s="228"/>
      <c r="I4879" s="228"/>
    </row>
    <row r="4880">
      <c r="A4880" s="228"/>
      <c r="B4880" s="229"/>
      <c r="C4880" s="228"/>
      <c r="D4880" s="228"/>
      <c r="E4880" s="226"/>
      <c r="F4880" s="228"/>
      <c r="G4880" s="228"/>
      <c r="H4880" s="228"/>
      <c r="I4880" s="228"/>
    </row>
    <row r="4881">
      <c r="A4881" s="228"/>
      <c r="B4881" s="229"/>
      <c r="C4881" s="228"/>
      <c r="D4881" s="228"/>
      <c r="E4881" s="226"/>
      <c r="F4881" s="228"/>
      <c r="G4881" s="228"/>
      <c r="H4881" s="228"/>
      <c r="I4881" s="228"/>
    </row>
    <row r="4882">
      <c r="A4882" s="228"/>
      <c r="B4882" s="229"/>
      <c r="C4882" s="228"/>
      <c r="D4882" s="228"/>
      <c r="E4882" s="226"/>
      <c r="F4882" s="228"/>
      <c r="G4882" s="228"/>
      <c r="H4882" s="228"/>
      <c r="I4882" s="228"/>
    </row>
    <row r="4883">
      <c r="A4883" s="228"/>
      <c r="B4883" s="229"/>
      <c r="C4883" s="228"/>
      <c r="D4883" s="228"/>
      <c r="E4883" s="226"/>
      <c r="F4883" s="228"/>
      <c r="G4883" s="228"/>
      <c r="H4883" s="228"/>
      <c r="I4883" s="228"/>
    </row>
    <row r="4884">
      <c r="A4884" s="228"/>
      <c r="B4884" s="229"/>
      <c r="C4884" s="228"/>
      <c r="D4884" s="228"/>
      <c r="E4884" s="226"/>
      <c r="F4884" s="228"/>
      <c r="G4884" s="228"/>
      <c r="H4884" s="228"/>
      <c r="I4884" s="228"/>
    </row>
    <row r="4885">
      <c r="A4885" s="228"/>
      <c r="B4885" s="229"/>
      <c r="C4885" s="228"/>
      <c r="D4885" s="228"/>
      <c r="E4885" s="226"/>
      <c r="F4885" s="228"/>
      <c r="G4885" s="228"/>
      <c r="H4885" s="228"/>
      <c r="I4885" s="228"/>
    </row>
    <row r="4886">
      <c r="A4886" s="228"/>
      <c r="B4886" s="229"/>
      <c r="C4886" s="228"/>
      <c r="D4886" s="228"/>
      <c r="E4886" s="226"/>
      <c r="F4886" s="228"/>
      <c r="G4886" s="228"/>
      <c r="H4886" s="228"/>
      <c r="I4886" s="228"/>
    </row>
    <row r="4887">
      <c r="A4887" s="228"/>
      <c r="B4887" s="229"/>
      <c r="C4887" s="228"/>
      <c r="D4887" s="228"/>
      <c r="E4887" s="226"/>
      <c r="F4887" s="228"/>
      <c r="G4887" s="228"/>
      <c r="H4887" s="228"/>
      <c r="I4887" s="228"/>
    </row>
    <row r="4888">
      <c r="A4888" s="228"/>
      <c r="B4888" s="229"/>
      <c r="C4888" s="228"/>
      <c r="D4888" s="228"/>
      <c r="E4888" s="226"/>
      <c r="F4888" s="228"/>
      <c r="G4888" s="228"/>
      <c r="H4888" s="228"/>
      <c r="I4888" s="228"/>
    </row>
    <row r="4889">
      <c r="A4889" s="228"/>
      <c r="B4889" s="229"/>
      <c r="C4889" s="228"/>
      <c r="D4889" s="228"/>
      <c r="E4889" s="226"/>
      <c r="F4889" s="228"/>
      <c r="G4889" s="228"/>
      <c r="H4889" s="228"/>
      <c r="I4889" s="228"/>
    </row>
    <row r="4890">
      <c r="A4890" s="228"/>
      <c r="B4890" s="229"/>
      <c r="C4890" s="228"/>
      <c r="D4890" s="228"/>
      <c r="E4890" s="226"/>
      <c r="F4890" s="228"/>
      <c r="G4890" s="228"/>
      <c r="H4890" s="228"/>
      <c r="I4890" s="228"/>
    </row>
    <row r="4891">
      <c r="A4891" s="228"/>
      <c r="B4891" s="229"/>
      <c r="C4891" s="228"/>
      <c r="D4891" s="228"/>
      <c r="E4891" s="226"/>
      <c r="F4891" s="228"/>
      <c r="G4891" s="228"/>
      <c r="H4891" s="228"/>
      <c r="I4891" s="228"/>
    </row>
    <row r="4892">
      <c r="A4892" s="228"/>
      <c r="B4892" s="229"/>
      <c r="C4892" s="228"/>
      <c r="D4892" s="228"/>
      <c r="E4892" s="226"/>
      <c r="F4892" s="228"/>
      <c r="G4892" s="228"/>
      <c r="H4892" s="228"/>
      <c r="I4892" s="228"/>
    </row>
    <row r="4893">
      <c r="A4893" s="228"/>
      <c r="B4893" s="229"/>
      <c r="C4893" s="228"/>
      <c r="D4893" s="228"/>
      <c r="E4893" s="226"/>
      <c r="F4893" s="228"/>
      <c r="G4893" s="228"/>
      <c r="H4893" s="228"/>
      <c r="I4893" s="228"/>
    </row>
    <row r="4894">
      <c r="A4894" s="228"/>
      <c r="B4894" s="229"/>
      <c r="C4894" s="228"/>
      <c r="D4894" s="228"/>
      <c r="E4894" s="226"/>
      <c r="F4894" s="228"/>
      <c r="G4894" s="228"/>
      <c r="H4894" s="228"/>
      <c r="I4894" s="228"/>
    </row>
    <row r="4895">
      <c r="A4895" s="228"/>
      <c r="B4895" s="229"/>
      <c r="C4895" s="228"/>
      <c r="D4895" s="228"/>
      <c r="E4895" s="226"/>
      <c r="F4895" s="228"/>
      <c r="G4895" s="228"/>
      <c r="H4895" s="228"/>
      <c r="I4895" s="228"/>
    </row>
    <row r="4896">
      <c r="A4896" s="228"/>
      <c r="B4896" s="229"/>
      <c r="C4896" s="228"/>
      <c r="D4896" s="228"/>
      <c r="E4896" s="226"/>
      <c r="F4896" s="228"/>
      <c r="G4896" s="228"/>
      <c r="H4896" s="228"/>
      <c r="I4896" s="228"/>
    </row>
    <row r="4897">
      <c r="A4897" s="228"/>
      <c r="B4897" s="229"/>
      <c r="C4897" s="228"/>
      <c r="D4897" s="228"/>
      <c r="E4897" s="226"/>
      <c r="F4897" s="228"/>
      <c r="G4897" s="228"/>
      <c r="H4897" s="228"/>
      <c r="I4897" s="228"/>
    </row>
    <row r="4898">
      <c r="A4898" s="228"/>
      <c r="B4898" s="229"/>
      <c r="C4898" s="228"/>
      <c r="D4898" s="228"/>
      <c r="E4898" s="226"/>
      <c r="F4898" s="228"/>
      <c r="G4898" s="228"/>
      <c r="H4898" s="228"/>
      <c r="I4898" s="228"/>
    </row>
    <row r="4899">
      <c r="A4899" s="228"/>
      <c r="B4899" s="229"/>
      <c r="C4899" s="228"/>
      <c r="D4899" s="228"/>
      <c r="E4899" s="226"/>
      <c r="F4899" s="228"/>
      <c r="G4899" s="228"/>
      <c r="H4899" s="228"/>
      <c r="I4899" s="228"/>
    </row>
    <row r="4900">
      <c r="A4900" s="228"/>
      <c r="B4900" s="229"/>
      <c r="C4900" s="228"/>
      <c r="D4900" s="228"/>
      <c r="E4900" s="226"/>
      <c r="F4900" s="228"/>
      <c r="G4900" s="228"/>
      <c r="H4900" s="228"/>
      <c r="I4900" s="228"/>
    </row>
    <row r="4901">
      <c r="A4901" s="228"/>
      <c r="B4901" s="229"/>
      <c r="C4901" s="228"/>
      <c r="D4901" s="228"/>
      <c r="E4901" s="226"/>
      <c r="F4901" s="228"/>
      <c r="G4901" s="228"/>
      <c r="H4901" s="228"/>
      <c r="I4901" s="228"/>
    </row>
    <row r="4902">
      <c r="A4902" s="228"/>
      <c r="B4902" s="229"/>
      <c r="C4902" s="228"/>
      <c r="D4902" s="228"/>
      <c r="E4902" s="226"/>
      <c r="F4902" s="228"/>
      <c r="G4902" s="228"/>
      <c r="H4902" s="228"/>
      <c r="I4902" s="228"/>
    </row>
    <row r="4903">
      <c r="A4903" s="228"/>
      <c r="B4903" s="229"/>
      <c r="C4903" s="228"/>
      <c r="D4903" s="228"/>
      <c r="E4903" s="226"/>
      <c r="F4903" s="228"/>
      <c r="G4903" s="228"/>
      <c r="H4903" s="228"/>
      <c r="I4903" s="228"/>
    </row>
    <row r="4904">
      <c r="A4904" s="228"/>
      <c r="B4904" s="229"/>
      <c r="C4904" s="228"/>
      <c r="D4904" s="228"/>
      <c r="E4904" s="226"/>
      <c r="F4904" s="228"/>
      <c r="G4904" s="228"/>
      <c r="H4904" s="228"/>
      <c r="I4904" s="228"/>
    </row>
    <row r="4905">
      <c r="A4905" s="228"/>
      <c r="B4905" s="229"/>
      <c r="C4905" s="228"/>
      <c r="D4905" s="228"/>
      <c r="E4905" s="226"/>
      <c r="F4905" s="228"/>
      <c r="G4905" s="228"/>
      <c r="H4905" s="228"/>
      <c r="I4905" s="228"/>
    </row>
    <row r="4906">
      <c r="A4906" s="228"/>
      <c r="B4906" s="229"/>
      <c r="C4906" s="228"/>
      <c r="D4906" s="228"/>
      <c r="E4906" s="226"/>
      <c r="F4906" s="228"/>
      <c r="G4906" s="228"/>
      <c r="H4906" s="228"/>
      <c r="I4906" s="228"/>
    </row>
    <row r="4907">
      <c r="A4907" s="228"/>
      <c r="B4907" s="229"/>
      <c r="C4907" s="228"/>
      <c r="D4907" s="228"/>
      <c r="E4907" s="226"/>
      <c r="F4907" s="228"/>
      <c r="G4907" s="228"/>
      <c r="H4907" s="228"/>
      <c r="I4907" s="228"/>
    </row>
    <row r="4908">
      <c r="A4908" s="228"/>
      <c r="B4908" s="229"/>
      <c r="C4908" s="228"/>
      <c r="D4908" s="228"/>
      <c r="E4908" s="226"/>
      <c r="F4908" s="228"/>
      <c r="G4908" s="228"/>
      <c r="H4908" s="228"/>
      <c r="I4908" s="228"/>
    </row>
    <row r="4909">
      <c r="A4909" s="228"/>
      <c r="B4909" s="229"/>
      <c r="C4909" s="228"/>
      <c r="D4909" s="228"/>
      <c r="E4909" s="226"/>
      <c r="F4909" s="228"/>
      <c r="G4909" s="228"/>
      <c r="H4909" s="228"/>
      <c r="I4909" s="228"/>
    </row>
    <row r="4910">
      <c r="A4910" s="228"/>
      <c r="B4910" s="229"/>
      <c r="C4910" s="228"/>
      <c r="D4910" s="228"/>
      <c r="E4910" s="226"/>
      <c r="F4910" s="228"/>
      <c r="G4910" s="228"/>
      <c r="H4910" s="228"/>
      <c r="I4910" s="228"/>
    </row>
    <row r="4911">
      <c r="A4911" s="228"/>
      <c r="B4911" s="229"/>
      <c r="C4911" s="228"/>
      <c r="D4911" s="228"/>
      <c r="E4911" s="226"/>
      <c r="F4911" s="228"/>
      <c r="G4911" s="228"/>
      <c r="H4911" s="228"/>
      <c r="I4911" s="228"/>
    </row>
    <row r="4912">
      <c r="A4912" s="228"/>
      <c r="B4912" s="229"/>
      <c r="C4912" s="228"/>
      <c r="D4912" s="228"/>
      <c r="E4912" s="226"/>
      <c r="F4912" s="228"/>
      <c r="G4912" s="228"/>
      <c r="H4912" s="228"/>
      <c r="I4912" s="228"/>
    </row>
    <row r="4913">
      <c r="A4913" s="228"/>
      <c r="B4913" s="229"/>
      <c r="C4913" s="228"/>
      <c r="D4913" s="228"/>
      <c r="E4913" s="226"/>
      <c r="F4913" s="228"/>
      <c r="G4913" s="228"/>
      <c r="H4913" s="228"/>
      <c r="I4913" s="228"/>
    </row>
    <row r="4914">
      <c r="A4914" s="228"/>
      <c r="B4914" s="229"/>
      <c r="C4914" s="228"/>
      <c r="D4914" s="228"/>
      <c r="E4914" s="226"/>
      <c r="F4914" s="228"/>
      <c r="G4914" s="228"/>
      <c r="H4914" s="228"/>
      <c r="I4914" s="228"/>
    </row>
    <row r="4915">
      <c r="A4915" s="228"/>
      <c r="B4915" s="229"/>
      <c r="C4915" s="228"/>
      <c r="D4915" s="228"/>
      <c r="E4915" s="226"/>
      <c r="F4915" s="228"/>
      <c r="G4915" s="228"/>
      <c r="H4915" s="228"/>
      <c r="I4915" s="228"/>
    </row>
    <row r="4916">
      <c r="A4916" s="228"/>
      <c r="B4916" s="229"/>
      <c r="C4916" s="228"/>
      <c r="D4916" s="228"/>
      <c r="E4916" s="226"/>
      <c r="F4916" s="228"/>
      <c r="G4916" s="228"/>
      <c r="H4916" s="228"/>
      <c r="I4916" s="228"/>
    </row>
    <row r="4917">
      <c r="A4917" s="228"/>
      <c r="B4917" s="229"/>
      <c r="C4917" s="228"/>
      <c r="D4917" s="228"/>
      <c r="E4917" s="226"/>
      <c r="F4917" s="228"/>
      <c r="G4917" s="228"/>
      <c r="H4917" s="228"/>
      <c r="I4917" s="228"/>
    </row>
    <row r="4918">
      <c r="A4918" s="228"/>
      <c r="B4918" s="229"/>
      <c r="C4918" s="228"/>
      <c r="D4918" s="228"/>
      <c r="E4918" s="226"/>
      <c r="F4918" s="228"/>
      <c r="G4918" s="228"/>
      <c r="H4918" s="228"/>
      <c r="I4918" s="228"/>
    </row>
    <row r="4919">
      <c r="A4919" s="228"/>
      <c r="B4919" s="229"/>
      <c r="C4919" s="228"/>
      <c r="D4919" s="228"/>
      <c r="E4919" s="226"/>
      <c r="F4919" s="228"/>
      <c r="G4919" s="228"/>
      <c r="H4919" s="228"/>
      <c r="I4919" s="228"/>
    </row>
    <row r="4920">
      <c r="A4920" s="228"/>
      <c r="B4920" s="229"/>
      <c r="C4920" s="228"/>
      <c r="D4920" s="228"/>
      <c r="E4920" s="226"/>
      <c r="F4920" s="228"/>
      <c r="G4920" s="228"/>
      <c r="H4920" s="228"/>
      <c r="I4920" s="228"/>
    </row>
    <row r="4921">
      <c r="A4921" s="228"/>
      <c r="B4921" s="229"/>
      <c r="C4921" s="228"/>
      <c r="D4921" s="228"/>
      <c r="E4921" s="226"/>
      <c r="F4921" s="228"/>
      <c r="G4921" s="228"/>
      <c r="H4921" s="228"/>
      <c r="I4921" s="228"/>
    </row>
    <row r="4922">
      <c r="A4922" s="228"/>
      <c r="B4922" s="229"/>
      <c r="C4922" s="228"/>
      <c r="D4922" s="228"/>
      <c r="E4922" s="226"/>
      <c r="F4922" s="228"/>
      <c r="G4922" s="228"/>
      <c r="H4922" s="228"/>
      <c r="I4922" s="228"/>
    </row>
    <row r="4923">
      <c r="A4923" s="228"/>
      <c r="B4923" s="229"/>
      <c r="C4923" s="228"/>
      <c r="D4923" s="228"/>
      <c r="E4923" s="226"/>
      <c r="F4923" s="228"/>
      <c r="G4923" s="228"/>
      <c r="H4923" s="228"/>
      <c r="I4923" s="228"/>
    </row>
    <row r="4924">
      <c r="A4924" s="228"/>
      <c r="B4924" s="229"/>
      <c r="C4924" s="228"/>
      <c r="D4924" s="228"/>
      <c r="E4924" s="226"/>
      <c r="F4924" s="228"/>
      <c r="G4924" s="228"/>
      <c r="H4924" s="228"/>
      <c r="I4924" s="228"/>
    </row>
    <row r="4925">
      <c r="A4925" s="228"/>
      <c r="B4925" s="229"/>
      <c r="C4925" s="228"/>
      <c r="D4925" s="228"/>
      <c r="E4925" s="226"/>
      <c r="F4925" s="228"/>
      <c r="G4925" s="228"/>
      <c r="H4925" s="228"/>
      <c r="I4925" s="228"/>
    </row>
    <row r="4926">
      <c r="A4926" s="228"/>
      <c r="B4926" s="229"/>
      <c r="C4926" s="228"/>
      <c r="D4926" s="228"/>
      <c r="E4926" s="226"/>
      <c r="F4926" s="228"/>
      <c r="G4926" s="228"/>
      <c r="H4926" s="228"/>
      <c r="I4926" s="228"/>
    </row>
    <row r="4927">
      <c r="A4927" s="228"/>
      <c r="B4927" s="229"/>
      <c r="C4927" s="228"/>
      <c r="D4927" s="228"/>
      <c r="E4927" s="226"/>
      <c r="F4927" s="228"/>
      <c r="G4927" s="228"/>
      <c r="H4927" s="228"/>
      <c r="I4927" s="228"/>
    </row>
    <row r="4928">
      <c r="A4928" s="228"/>
      <c r="B4928" s="229"/>
      <c r="C4928" s="228"/>
      <c r="D4928" s="228"/>
      <c r="E4928" s="226"/>
      <c r="F4928" s="228"/>
      <c r="G4928" s="228"/>
      <c r="H4928" s="228"/>
      <c r="I4928" s="228"/>
    </row>
    <row r="4929">
      <c r="A4929" s="228"/>
      <c r="B4929" s="229"/>
      <c r="C4929" s="228"/>
      <c r="D4929" s="228"/>
      <c r="E4929" s="226"/>
      <c r="F4929" s="228"/>
      <c r="G4929" s="228"/>
      <c r="H4929" s="228"/>
      <c r="I4929" s="228"/>
    </row>
    <row r="4930">
      <c r="A4930" s="228"/>
      <c r="B4930" s="229"/>
      <c r="C4930" s="228"/>
      <c r="D4930" s="228"/>
      <c r="E4930" s="226"/>
      <c r="F4930" s="228"/>
      <c r="G4930" s="228"/>
      <c r="H4930" s="228"/>
      <c r="I4930" s="228"/>
    </row>
    <row r="4931">
      <c r="A4931" s="228"/>
      <c r="B4931" s="229"/>
      <c r="C4931" s="228"/>
      <c r="D4931" s="228"/>
      <c r="E4931" s="226"/>
      <c r="F4931" s="228"/>
      <c r="G4931" s="228"/>
      <c r="H4931" s="228"/>
      <c r="I4931" s="228"/>
    </row>
    <row r="4932">
      <c r="A4932" s="228"/>
      <c r="B4932" s="229"/>
      <c r="C4932" s="228"/>
      <c r="D4932" s="228"/>
      <c r="E4932" s="226"/>
      <c r="F4932" s="228"/>
      <c r="G4932" s="228"/>
      <c r="H4932" s="228"/>
      <c r="I4932" s="228"/>
    </row>
    <row r="4933">
      <c r="A4933" s="228"/>
      <c r="B4933" s="229"/>
      <c r="C4933" s="228"/>
      <c r="D4933" s="228"/>
      <c r="E4933" s="226"/>
      <c r="F4933" s="228"/>
      <c r="G4933" s="228"/>
      <c r="H4933" s="228"/>
      <c r="I4933" s="228"/>
    </row>
    <row r="4934">
      <c r="A4934" s="228"/>
      <c r="B4934" s="229"/>
      <c r="C4934" s="228"/>
      <c r="D4934" s="228"/>
      <c r="E4934" s="226"/>
      <c r="F4934" s="228"/>
      <c r="G4934" s="228"/>
      <c r="H4934" s="228"/>
      <c r="I4934" s="228"/>
    </row>
    <row r="4935">
      <c r="A4935" s="228"/>
      <c r="B4935" s="229"/>
      <c r="C4935" s="228"/>
      <c r="D4935" s="228"/>
      <c r="E4935" s="226"/>
      <c r="F4935" s="228"/>
      <c r="G4935" s="228"/>
      <c r="H4935" s="228"/>
      <c r="I4935" s="228"/>
    </row>
    <row r="4936">
      <c r="A4936" s="228"/>
      <c r="B4936" s="229"/>
      <c r="C4936" s="228"/>
      <c r="D4936" s="228"/>
      <c r="E4936" s="226"/>
      <c r="F4936" s="228"/>
      <c r="G4936" s="228"/>
      <c r="H4936" s="228"/>
      <c r="I4936" s="228"/>
    </row>
    <row r="4937">
      <c r="A4937" s="228"/>
      <c r="B4937" s="229"/>
      <c r="C4937" s="228"/>
      <c r="D4937" s="228"/>
      <c r="E4937" s="226"/>
      <c r="F4937" s="228"/>
      <c r="G4937" s="228"/>
      <c r="H4937" s="228"/>
      <c r="I4937" s="228"/>
    </row>
    <row r="4938">
      <c r="A4938" s="228"/>
      <c r="B4938" s="229"/>
      <c r="C4938" s="228"/>
      <c r="D4938" s="228"/>
      <c r="E4938" s="226"/>
      <c r="F4938" s="228"/>
      <c r="G4938" s="228"/>
      <c r="H4938" s="228"/>
      <c r="I4938" s="228"/>
    </row>
    <row r="4939">
      <c r="A4939" s="228"/>
      <c r="B4939" s="229"/>
      <c r="C4939" s="228"/>
      <c r="D4939" s="228"/>
      <c r="E4939" s="226"/>
      <c r="F4939" s="228"/>
      <c r="G4939" s="228"/>
      <c r="H4939" s="228"/>
      <c r="I4939" s="228"/>
    </row>
    <row r="4940">
      <c r="A4940" s="228"/>
      <c r="B4940" s="229"/>
      <c r="C4940" s="228"/>
      <c r="D4940" s="228"/>
      <c r="E4940" s="226"/>
      <c r="F4940" s="228"/>
      <c r="G4940" s="228"/>
      <c r="H4940" s="228"/>
      <c r="I4940" s="228"/>
    </row>
    <row r="4941">
      <c r="A4941" s="228"/>
      <c r="B4941" s="229"/>
      <c r="C4941" s="228"/>
      <c r="D4941" s="228"/>
      <c r="E4941" s="226"/>
      <c r="F4941" s="228"/>
      <c r="G4941" s="228"/>
      <c r="H4941" s="228"/>
      <c r="I4941" s="228"/>
    </row>
    <row r="4942">
      <c r="A4942" s="228"/>
      <c r="B4942" s="229"/>
      <c r="C4942" s="228"/>
      <c r="D4942" s="228"/>
      <c r="E4942" s="226"/>
      <c r="F4942" s="228"/>
      <c r="G4942" s="228"/>
      <c r="H4942" s="228"/>
      <c r="I4942" s="228"/>
    </row>
    <row r="4943">
      <c r="A4943" s="228"/>
      <c r="B4943" s="229"/>
      <c r="C4943" s="228"/>
      <c r="D4943" s="228"/>
      <c r="E4943" s="226"/>
      <c r="F4943" s="228"/>
      <c r="G4943" s="228"/>
      <c r="H4943" s="228"/>
      <c r="I4943" s="228"/>
    </row>
    <row r="4944">
      <c r="A4944" s="228"/>
      <c r="B4944" s="229"/>
      <c r="C4944" s="228"/>
      <c r="D4944" s="228"/>
      <c r="E4944" s="226"/>
      <c r="F4944" s="228"/>
      <c r="G4944" s="228"/>
      <c r="H4944" s="228"/>
      <c r="I4944" s="228"/>
    </row>
    <row r="4945">
      <c r="A4945" s="228"/>
      <c r="B4945" s="229"/>
      <c r="C4945" s="228"/>
      <c r="D4945" s="228"/>
      <c r="E4945" s="226"/>
      <c r="F4945" s="228"/>
      <c r="G4945" s="228"/>
      <c r="H4945" s="228"/>
      <c r="I4945" s="228"/>
    </row>
    <row r="4946">
      <c r="A4946" s="228"/>
      <c r="B4946" s="229"/>
      <c r="C4946" s="228"/>
      <c r="D4946" s="228"/>
      <c r="E4946" s="226"/>
      <c r="F4946" s="228"/>
      <c r="G4946" s="228"/>
      <c r="H4946" s="228"/>
      <c r="I4946" s="228"/>
    </row>
    <row r="4947">
      <c r="A4947" s="228"/>
      <c r="B4947" s="229"/>
      <c r="C4947" s="228"/>
      <c r="D4947" s="228"/>
      <c r="E4947" s="226"/>
      <c r="F4947" s="228"/>
      <c r="G4947" s="228"/>
      <c r="H4947" s="228"/>
      <c r="I4947" s="228"/>
    </row>
    <row r="4948">
      <c r="A4948" s="228"/>
      <c r="B4948" s="229"/>
      <c r="C4948" s="228"/>
      <c r="D4948" s="228"/>
      <c r="E4948" s="226"/>
      <c r="F4948" s="228"/>
      <c r="G4948" s="228"/>
      <c r="H4948" s="228"/>
      <c r="I4948" s="228"/>
    </row>
    <row r="4949">
      <c r="A4949" s="228"/>
      <c r="B4949" s="229"/>
      <c r="C4949" s="228"/>
      <c r="D4949" s="228"/>
      <c r="E4949" s="226"/>
      <c r="F4949" s="228"/>
      <c r="G4949" s="228"/>
      <c r="H4949" s="228"/>
      <c r="I4949" s="228"/>
    </row>
    <row r="4950">
      <c r="A4950" s="228"/>
      <c r="B4950" s="229"/>
      <c r="C4950" s="228"/>
      <c r="D4950" s="228"/>
      <c r="E4950" s="226"/>
      <c r="F4950" s="228"/>
      <c r="G4950" s="228"/>
      <c r="H4950" s="228"/>
      <c r="I4950" s="228"/>
    </row>
    <row r="4951">
      <c r="A4951" s="228"/>
      <c r="B4951" s="229"/>
      <c r="C4951" s="228"/>
      <c r="D4951" s="228"/>
      <c r="E4951" s="226"/>
      <c r="F4951" s="228"/>
      <c r="G4951" s="228"/>
      <c r="H4951" s="228"/>
      <c r="I4951" s="228"/>
    </row>
    <row r="4952">
      <c r="A4952" s="228"/>
      <c r="B4952" s="229"/>
      <c r="C4952" s="228"/>
      <c r="D4952" s="228"/>
      <c r="E4952" s="226"/>
      <c r="F4952" s="228"/>
      <c r="G4952" s="228"/>
      <c r="H4952" s="228"/>
      <c r="I4952" s="228"/>
    </row>
    <row r="4953">
      <c r="A4953" s="228"/>
      <c r="B4953" s="229"/>
      <c r="C4953" s="228"/>
      <c r="D4953" s="228"/>
      <c r="E4953" s="226"/>
      <c r="F4953" s="228"/>
      <c r="G4953" s="228"/>
      <c r="H4953" s="228"/>
      <c r="I4953" s="228"/>
    </row>
    <row r="4954">
      <c r="A4954" s="228"/>
      <c r="B4954" s="229"/>
      <c r="C4954" s="228"/>
      <c r="D4954" s="228"/>
      <c r="E4954" s="226"/>
      <c r="F4954" s="228"/>
      <c r="G4954" s="228"/>
      <c r="H4954" s="228"/>
      <c r="I4954" s="228"/>
    </row>
    <row r="4955">
      <c r="A4955" s="228"/>
      <c r="B4955" s="229"/>
      <c r="C4955" s="228"/>
      <c r="D4955" s="228"/>
      <c r="E4955" s="226"/>
      <c r="F4955" s="228"/>
      <c r="G4955" s="228"/>
      <c r="H4955" s="228"/>
      <c r="I4955" s="228"/>
    </row>
    <row r="4956">
      <c r="A4956" s="228"/>
      <c r="B4956" s="229"/>
      <c r="C4956" s="228"/>
      <c r="D4956" s="228"/>
      <c r="E4956" s="226"/>
      <c r="F4956" s="228"/>
      <c r="G4956" s="228"/>
      <c r="H4956" s="228"/>
      <c r="I4956" s="228"/>
    </row>
    <row r="4957">
      <c r="A4957" s="228"/>
      <c r="B4957" s="229"/>
      <c r="C4957" s="228"/>
      <c r="D4957" s="228"/>
      <c r="E4957" s="226"/>
      <c r="F4957" s="228"/>
      <c r="G4957" s="228"/>
      <c r="H4957" s="228"/>
      <c r="I4957" s="228"/>
    </row>
    <row r="4958">
      <c r="A4958" s="228"/>
      <c r="B4958" s="229"/>
      <c r="C4958" s="228"/>
      <c r="D4958" s="228"/>
      <c r="E4958" s="226"/>
      <c r="F4958" s="228"/>
      <c r="G4958" s="228"/>
      <c r="H4958" s="228"/>
      <c r="I4958" s="228"/>
    </row>
    <row r="4959">
      <c r="A4959" s="228"/>
      <c r="B4959" s="229"/>
      <c r="C4959" s="228"/>
      <c r="D4959" s="228"/>
      <c r="E4959" s="226"/>
      <c r="F4959" s="228"/>
      <c r="G4959" s="228"/>
      <c r="H4959" s="228"/>
      <c r="I4959" s="228"/>
    </row>
    <row r="4960">
      <c r="A4960" s="228"/>
      <c r="B4960" s="229"/>
      <c r="C4960" s="228"/>
      <c r="D4960" s="228"/>
      <c r="E4960" s="226"/>
      <c r="F4960" s="228"/>
      <c r="G4960" s="228"/>
      <c r="H4960" s="228"/>
      <c r="I4960" s="228"/>
    </row>
    <row r="4961">
      <c r="A4961" s="228"/>
      <c r="B4961" s="229"/>
      <c r="C4961" s="228"/>
      <c r="D4961" s="228"/>
      <c r="E4961" s="226"/>
      <c r="F4961" s="228"/>
      <c r="G4961" s="228"/>
      <c r="H4961" s="228"/>
      <c r="I4961" s="228"/>
    </row>
    <row r="4962">
      <c r="A4962" s="228"/>
      <c r="B4962" s="229"/>
      <c r="C4962" s="228"/>
      <c r="D4962" s="228"/>
      <c r="E4962" s="226"/>
      <c r="F4962" s="228"/>
      <c r="G4962" s="228"/>
      <c r="H4962" s="228"/>
      <c r="I4962" s="228"/>
    </row>
    <row r="4963">
      <c r="A4963" s="228"/>
      <c r="B4963" s="229"/>
      <c r="C4963" s="228"/>
      <c r="D4963" s="228"/>
      <c r="E4963" s="226"/>
      <c r="F4963" s="228"/>
      <c r="G4963" s="228"/>
      <c r="H4963" s="228"/>
      <c r="I4963" s="228"/>
    </row>
    <row r="4964">
      <c r="A4964" s="228"/>
      <c r="B4964" s="229"/>
      <c r="C4964" s="228"/>
      <c r="D4964" s="228"/>
      <c r="E4964" s="226"/>
      <c r="F4964" s="228"/>
      <c r="G4964" s="228"/>
      <c r="H4964" s="228"/>
      <c r="I4964" s="228"/>
    </row>
    <row r="4965">
      <c r="A4965" s="228"/>
      <c r="B4965" s="229"/>
      <c r="C4965" s="228"/>
      <c r="D4965" s="228"/>
      <c r="E4965" s="226"/>
      <c r="F4965" s="228"/>
      <c r="G4965" s="228"/>
      <c r="H4965" s="228"/>
      <c r="I4965" s="228"/>
    </row>
    <row r="4966">
      <c r="A4966" s="228"/>
      <c r="B4966" s="229"/>
      <c r="C4966" s="228"/>
      <c r="D4966" s="228"/>
      <c r="E4966" s="226"/>
      <c r="F4966" s="228"/>
      <c r="G4966" s="228"/>
      <c r="H4966" s="228"/>
      <c r="I4966" s="228"/>
    </row>
    <row r="4967">
      <c r="A4967" s="228"/>
      <c r="B4967" s="229"/>
      <c r="C4967" s="228"/>
      <c r="D4967" s="228"/>
      <c r="E4967" s="226"/>
      <c r="F4967" s="228"/>
      <c r="G4967" s="228"/>
      <c r="H4967" s="228"/>
      <c r="I4967" s="228"/>
    </row>
    <row r="4968">
      <c r="A4968" s="228"/>
      <c r="B4968" s="229"/>
      <c r="C4968" s="228"/>
      <c r="D4968" s="228"/>
      <c r="E4968" s="226"/>
      <c r="F4968" s="228"/>
      <c r="G4968" s="228"/>
      <c r="H4968" s="228"/>
      <c r="I4968" s="228"/>
    </row>
    <row r="4969">
      <c r="A4969" s="228"/>
      <c r="B4969" s="229"/>
      <c r="C4969" s="228"/>
      <c r="D4969" s="228"/>
      <c r="E4969" s="226"/>
      <c r="F4969" s="228"/>
      <c r="G4969" s="228"/>
      <c r="H4969" s="228"/>
      <c r="I4969" s="228"/>
    </row>
    <row r="4970">
      <c r="A4970" s="228"/>
      <c r="B4970" s="229"/>
      <c r="C4970" s="228"/>
      <c r="D4970" s="228"/>
      <c r="E4970" s="226"/>
      <c r="F4970" s="228"/>
      <c r="G4970" s="228"/>
      <c r="H4970" s="228"/>
      <c r="I4970" s="228"/>
    </row>
    <row r="4971">
      <c r="A4971" s="228"/>
      <c r="B4971" s="229"/>
      <c r="C4971" s="228"/>
      <c r="D4971" s="228"/>
      <c r="E4971" s="226"/>
      <c r="F4971" s="228"/>
      <c r="G4971" s="228"/>
      <c r="H4971" s="228"/>
      <c r="I4971" s="228"/>
    </row>
    <row r="4972">
      <c r="A4972" s="228"/>
      <c r="B4972" s="229"/>
      <c r="C4972" s="228"/>
      <c r="D4972" s="228"/>
      <c r="E4972" s="226"/>
      <c r="F4972" s="228"/>
      <c r="G4972" s="228"/>
      <c r="H4972" s="228"/>
      <c r="I4972" s="228"/>
    </row>
    <row r="4973">
      <c r="A4973" s="228"/>
      <c r="B4973" s="229"/>
      <c r="C4973" s="228"/>
      <c r="D4973" s="228"/>
      <c r="E4973" s="226"/>
      <c r="F4973" s="228"/>
      <c r="G4973" s="228"/>
      <c r="H4973" s="228"/>
      <c r="I4973" s="228"/>
    </row>
    <row r="4974">
      <c r="A4974" s="228"/>
      <c r="B4974" s="229"/>
      <c r="C4974" s="228"/>
      <c r="D4974" s="228"/>
      <c r="E4974" s="226"/>
      <c r="F4974" s="228"/>
      <c r="G4974" s="228"/>
      <c r="H4974" s="228"/>
      <c r="I4974" s="228"/>
    </row>
    <row r="4975">
      <c r="A4975" s="228"/>
      <c r="B4975" s="229"/>
      <c r="C4975" s="228"/>
      <c r="D4975" s="228"/>
      <c r="E4975" s="226"/>
      <c r="F4975" s="228"/>
      <c r="G4975" s="228"/>
      <c r="H4975" s="228"/>
      <c r="I4975" s="228"/>
    </row>
    <row r="4976">
      <c r="A4976" s="228"/>
      <c r="B4976" s="229"/>
      <c r="C4976" s="228"/>
      <c r="D4976" s="228"/>
      <c r="E4976" s="226"/>
      <c r="F4976" s="228"/>
      <c r="G4976" s="228"/>
      <c r="H4976" s="228"/>
      <c r="I4976" s="228"/>
    </row>
    <row r="4977">
      <c r="A4977" s="228"/>
      <c r="B4977" s="229"/>
      <c r="C4977" s="228"/>
      <c r="D4977" s="228"/>
      <c r="E4977" s="226"/>
      <c r="F4977" s="228"/>
      <c r="G4977" s="228"/>
      <c r="H4977" s="228"/>
      <c r="I4977" s="228"/>
    </row>
    <row r="4978">
      <c r="A4978" s="228"/>
      <c r="B4978" s="229"/>
      <c r="C4978" s="228"/>
      <c r="D4978" s="228"/>
      <c r="E4978" s="226"/>
      <c r="F4978" s="228"/>
      <c r="G4978" s="228"/>
      <c r="H4978" s="228"/>
      <c r="I4978" s="228"/>
    </row>
    <row r="4979">
      <c r="A4979" s="228"/>
      <c r="B4979" s="229"/>
      <c r="C4979" s="228"/>
      <c r="D4979" s="228"/>
      <c r="E4979" s="226"/>
      <c r="F4979" s="228"/>
      <c r="G4979" s="228"/>
      <c r="H4979" s="228"/>
      <c r="I4979" s="228"/>
    </row>
    <row r="4980">
      <c r="A4980" s="228"/>
      <c r="B4980" s="229"/>
      <c r="C4980" s="228"/>
      <c r="D4980" s="228"/>
      <c r="E4980" s="226"/>
      <c r="F4980" s="228"/>
      <c r="G4980" s="228"/>
      <c r="H4980" s="228"/>
      <c r="I4980" s="228"/>
    </row>
    <row r="4981">
      <c r="A4981" s="228"/>
      <c r="B4981" s="229"/>
      <c r="C4981" s="228"/>
      <c r="D4981" s="228"/>
      <c r="E4981" s="226"/>
      <c r="F4981" s="228"/>
      <c r="G4981" s="228"/>
      <c r="H4981" s="228"/>
      <c r="I4981" s="228"/>
    </row>
    <row r="4982">
      <c r="A4982" s="228"/>
      <c r="B4982" s="229"/>
      <c r="C4982" s="228"/>
      <c r="D4982" s="228"/>
      <c r="E4982" s="226"/>
      <c r="F4982" s="228"/>
      <c r="G4982" s="228"/>
      <c r="H4982" s="228"/>
      <c r="I4982" s="228"/>
    </row>
    <row r="4983">
      <c r="A4983" s="228"/>
      <c r="B4983" s="229"/>
      <c r="C4983" s="228"/>
      <c r="D4983" s="228"/>
      <c r="E4983" s="226"/>
      <c r="F4983" s="228"/>
      <c r="G4983" s="228"/>
      <c r="H4983" s="228"/>
      <c r="I4983" s="228"/>
    </row>
    <row r="4984">
      <c r="A4984" s="228"/>
      <c r="B4984" s="229"/>
      <c r="C4984" s="228"/>
      <c r="D4984" s="228"/>
      <c r="E4984" s="226"/>
      <c r="F4984" s="228"/>
      <c r="G4984" s="228"/>
      <c r="H4984" s="228"/>
      <c r="I4984" s="228"/>
    </row>
    <row r="4985">
      <c r="A4985" s="228"/>
      <c r="B4985" s="229"/>
      <c r="C4985" s="228"/>
      <c r="D4985" s="228"/>
      <c r="E4985" s="226"/>
      <c r="F4985" s="228"/>
      <c r="G4985" s="228"/>
      <c r="H4985" s="228"/>
      <c r="I4985" s="228"/>
    </row>
    <row r="4986">
      <c r="A4986" s="228"/>
      <c r="B4986" s="229"/>
      <c r="C4986" s="228"/>
      <c r="D4986" s="228"/>
      <c r="E4986" s="226"/>
      <c r="F4986" s="228"/>
      <c r="G4986" s="228"/>
      <c r="H4986" s="228"/>
      <c r="I4986" s="228"/>
    </row>
    <row r="4987">
      <c r="A4987" s="228"/>
      <c r="B4987" s="229"/>
      <c r="C4987" s="228"/>
      <c r="D4987" s="228"/>
      <c r="E4987" s="226"/>
      <c r="F4987" s="228"/>
      <c r="G4987" s="228"/>
      <c r="H4987" s="228"/>
      <c r="I4987" s="228"/>
    </row>
    <row r="4988">
      <c r="A4988" s="228"/>
      <c r="B4988" s="229"/>
      <c r="C4988" s="228"/>
      <c r="D4988" s="228"/>
      <c r="E4988" s="226"/>
      <c r="F4988" s="228"/>
      <c r="G4988" s="228"/>
      <c r="H4988" s="228"/>
      <c r="I4988" s="228"/>
    </row>
    <row r="4989">
      <c r="A4989" s="228"/>
      <c r="B4989" s="229"/>
      <c r="C4989" s="228"/>
      <c r="D4989" s="228"/>
      <c r="E4989" s="226"/>
      <c r="F4989" s="228"/>
      <c r="G4989" s="228"/>
      <c r="H4989" s="228"/>
      <c r="I4989" s="228"/>
    </row>
    <row r="4990">
      <c r="A4990" s="228"/>
      <c r="B4990" s="229"/>
      <c r="C4990" s="228"/>
      <c r="D4990" s="228"/>
      <c r="E4990" s="226"/>
      <c r="F4990" s="228"/>
      <c r="G4990" s="228"/>
      <c r="H4990" s="228"/>
      <c r="I4990" s="228"/>
    </row>
    <row r="4991">
      <c r="A4991" s="228"/>
      <c r="B4991" s="229"/>
      <c r="C4991" s="228"/>
      <c r="D4991" s="228"/>
      <c r="E4991" s="226"/>
      <c r="F4991" s="228"/>
      <c r="G4991" s="228"/>
      <c r="H4991" s="228"/>
      <c r="I4991" s="228"/>
    </row>
    <row r="4992">
      <c r="A4992" s="228"/>
      <c r="B4992" s="229"/>
      <c r="C4992" s="228"/>
      <c r="D4992" s="228"/>
      <c r="E4992" s="226"/>
      <c r="F4992" s="228"/>
      <c r="G4992" s="228"/>
      <c r="H4992" s="228"/>
      <c r="I4992" s="228"/>
    </row>
    <row r="4993">
      <c r="A4993" s="228"/>
      <c r="B4993" s="229"/>
      <c r="C4993" s="228"/>
      <c r="D4993" s="228"/>
      <c r="E4993" s="226"/>
      <c r="F4993" s="228"/>
      <c r="G4993" s="228"/>
      <c r="H4993" s="228"/>
      <c r="I4993" s="228"/>
    </row>
    <row r="4994">
      <c r="A4994" s="228"/>
      <c r="B4994" s="229"/>
      <c r="C4994" s="228"/>
      <c r="D4994" s="228"/>
      <c r="E4994" s="226"/>
      <c r="F4994" s="228"/>
      <c r="G4994" s="228"/>
      <c r="H4994" s="228"/>
      <c r="I4994" s="228"/>
    </row>
    <row r="4995">
      <c r="A4995" s="228"/>
      <c r="B4995" s="229"/>
      <c r="C4995" s="228"/>
      <c r="D4995" s="228"/>
      <c r="E4995" s="226"/>
      <c r="F4995" s="228"/>
      <c r="G4995" s="228"/>
      <c r="H4995" s="228"/>
      <c r="I4995" s="228"/>
    </row>
    <row r="4996">
      <c r="A4996" s="228"/>
      <c r="B4996" s="229"/>
      <c r="C4996" s="228"/>
      <c r="D4996" s="228"/>
      <c r="E4996" s="226"/>
      <c r="F4996" s="228"/>
      <c r="G4996" s="228"/>
      <c r="H4996" s="228"/>
      <c r="I4996" s="228"/>
    </row>
    <row r="4997">
      <c r="A4997" s="228"/>
      <c r="B4997" s="229"/>
      <c r="C4997" s="228"/>
      <c r="D4997" s="228"/>
      <c r="E4997" s="226"/>
      <c r="F4997" s="228"/>
      <c r="G4997" s="228"/>
      <c r="H4997" s="228"/>
      <c r="I4997" s="228"/>
    </row>
    <row r="4998">
      <c r="A4998" s="228"/>
      <c r="B4998" s="229"/>
      <c r="C4998" s="228"/>
      <c r="D4998" s="228"/>
      <c r="E4998" s="226"/>
      <c r="F4998" s="228"/>
      <c r="G4998" s="228"/>
      <c r="H4998" s="228"/>
      <c r="I4998" s="228"/>
    </row>
    <row r="4999">
      <c r="A4999" s="228"/>
      <c r="B4999" s="229"/>
      <c r="C4999" s="228"/>
      <c r="D4999" s="228"/>
      <c r="E4999" s="226"/>
      <c r="F4999" s="228"/>
      <c r="G4999" s="228"/>
      <c r="H4999" s="228"/>
      <c r="I4999" s="228"/>
    </row>
    <row r="5000">
      <c r="A5000" s="228"/>
      <c r="B5000" s="229"/>
      <c r="C5000" s="228"/>
      <c r="D5000" s="228"/>
      <c r="E5000" s="226"/>
      <c r="F5000" s="228"/>
      <c r="G5000" s="228"/>
      <c r="H5000" s="228"/>
      <c r="I5000" s="228"/>
    </row>
    <row r="5001">
      <c r="A5001" s="228"/>
      <c r="B5001" s="229"/>
      <c r="C5001" s="228"/>
      <c r="D5001" s="228"/>
      <c r="E5001" s="226"/>
      <c r="F5001" s="228"/>
      <c r="G5001" s="228"/>
      <c r="H5001" s="228"/>
      <c r="I5001" s="228"/>
    </row>
    <row r="5002">
      <c r="A5002" s="228"/>
      <c r="B5002" s="229"/>
      <c r="C5002" s="228"/>
      <c r="D5002" s="228"/>
      <c r="E5002" s="226"/>
      <c r="F5002" s="228"/>
      <c r="G5002" s="228"/>
      <c r="H5002" s="228"/>
      <c r="I5002" s="228"/>
    </row>
    <row r="5003">
      <c r="A5003" s="228"/>
      <c r="B5003" s="229"/>
      <c r="C5003" s="228"/>
      <c r="D5003" s="228"/>
      <c r="E5003" s="226"/>
      <c r="F5003" s="228"/>
      <c r="G5003" s="228"/>
      <c r="H5003" s="228"/>
      <c r="I5003" s="228"/>
    </row>
    <row r="5004">
      <c r="A5004" s="228"/>
      <c r="B5004" s="229"/>
      <c r="C5004" s="228"/>
      <c r="D5004" s="228"/>
      <c r="E5004" s="226"/>
      <c r="F5004" s="228"/>
      <c r="G5004" s="228"/>
      <c r="H5004" s="228"/>
      <c r="I5004" s="228"/>
    </row>
    <row r="5005">
      <c r="A5005" s="228"/>
      <c r="B5005" s="229"/>
      <c r="C5005" s="228"/>
      <c r="D5005" s="228"/>
      <c r="E5005" s="226"/>
      <c r="F5005" s="228"/>
      <c r="G5005" s="228"/>
      <c r="H5005" s="228"/>
      <c r="I5005" s="228"/>
    </row>
    <row r="5006">
      <c r="A5006" s="228"/>
      <c r="B5006" s="229"/>
      <c r="C5006" s="228"/>
      <c r="D5006" s="228"/>
      <c r="E5006" s="226"/>
      <c r="F5006" s="228"/>
      <c r="G5006" s="228"/>
      <c r="H5006" s="228"/>
      <c r="I5006" s="228"/>
    </row>
    <row r="5007">
      <c r="A5007" s="228"/>
      <c r="B5007" s="229"/>
      <c r="C5007" s="228"/>
      <c r="D5007" s="228"/>
      <c r="E5007" s="226"/>
      <c r="F5007" s="228"/>
      <c r="G5007" s="228"/>
      <c r="H5007" s="228"/>
      <c r="I5007" s="228"/>
    </row>
    <row r="5008">
      <c r="A5008" s="228"/>
      <c r="B5008" s="229"/>
      <c r="C5008" s="228"/>
      <c r="D5008" s="228"/>
      <c r="E5008" s="226"/>
      <c r="F5008" s="228"/>
      <c r="G5008" s="228"/>
      <c r="H5008" s="228"/>
      <c r="I5008" s="228"/>
    </row>
    <row r="5009">
      <c r="A5009" s="228"/>
      <c r="B5009" s="229"/>
      <c r="C5009" s="228"/>
      <c r="D5009" s="228"/>
      <c r="E5009" s="226"/>
      <c r="F5009" s="228"/>
      <c r="G5009" s="228"/>
      <c r="H5009" s="228"/>
      <c r="I5009" s="228"/>
    </row>
    <row r="5010">
      <c r="A5010" s="228"/>
      <c r="B5010" s="229"/>
      <c r="C5010" s="228"/>
      <c r="D5010" s="228"/>
      <c r="E5010" s="226"/>
      <c r="F5010" s="228"/>
      <c r="G5010" s="228"/>
      <c r="H5010" s="228"/>
      <c r="I5010" s="228"/>
    </row>
    <row r="5011">
      <c r="A5011" s="228"/>
      <c r="B5011" s="229"/>
      <c r="C5011" s="228"/>
      <c r="D5011" s="228"/>
      <c r="E5011" s="226"/>
      <c r="F5011" s="228"/>
      <c r="G5011" s="228"/>
      <c r="H5011" s="228"/>
      <c r="I5011" s="228"/>
    </row>
    <row r="5012">
      <c r="A5012" s="228"/>
      <c r="B5012" s="229"/>
      <c r="C5012" s="228"/>
      <c r="D5012" s="228"/>
      <c r="E5012" s="226"/>
      <c r="F5012" s="228"/>
      <c r="G5012" s="228"/>
      <c r="H5012" s="228"/>
      <c r="I5012" s="228"/>
    </row>
    <row r="5013">
      <c r="A5013" s="228"/>
      <c r="B5013" s="229"/>
      <c r="C5013" s="228"/>
      <c r="D5013" s="228"/>
      <c r="E5013" s="226"/>
      <c r="F5013" s="228"/>
      <c r="G5013" s="228"/>
      <c r="H5013" s="228"/>
      <c r="I5013" s="228"/>
    </row>
    <row r="5014">
      <c r="A5014" s="228"/>
      <c r="B5014" s="229"/>
      <c r="C5014" s="228"/>
      <c r="D5014" s="228"/>
      <c r="E5014" s="226"/>
      <c r="F5014" s="228"/>
      <c r="G5014" s="228"/>
      <c r="H5014" s="228"/>
      <c r="I5014" s="228"/>
    </row>
    <row r="5015">
      <c r="A5015" s="228"/>
      <c r="B5015" s="229"/>
      <c r="C5015" s="228"/>
      <c r="D5015" s="228"/>
      <c r="E5015" s="226"/>
      <c r="F5015" s="228"/>
      <c r="G5015" s="228"/>
      <c r="H5015" s="228"/>
      <c r="I5015" s="228"/>
    </row>
    <row r="5016">
      <c r="A5016" s="228"/>
      <c r="B5016" s="229"/>
      <c r="C5016" s="228"/>
      <c r="D5016" s="228"/>
      <c r="E5016" s="226"/>
      <c r="F5016" s="228"/>
      <c r="G5016" s="228"/>
      <c r="H5016" s="228"/>
      <c r="I5016" s="228"/>
    </row>
    <row r="5017">
      <c r="A5017" s="228"/>
      <c r="B5017" s="229"/>
      <c r="C5017" s="228"/>
      <c r="D5017" s="228"/>
      <c r="E5017" s="226"/>
      <c r="F5017" s="228"/>
      <c r="G5017" s="228"/>
      <c r="H5017" s="228"/>
      <c r="I5017" s="228"/>
    </row>
    <row r="5018">
      <c r="A5018" s="228"/>
      <c r="B5018" s="229"/>
      <c r="C5018" s="228"/>
      <c r="D5018" s="228"/>
      <c r="E5018" s="226"/>
      <c r="F5018" s="228"/>
      <c r="G5018" s="228"/>
      <c r="H5018" s="228"/>
      <c r="I5018" s="228"/>
    </row>
    <row r="5019">
      <c r="A5019" s="228"/>
      <c r="B5019" s="229"/>
      <c r="C5019" s="228"/>
      <c r="D5019" s="228"/>
      <c r="E5019" s="226"/>
      <c r="F5019" s="228"/>
      <c r="G5019" s="228"/>
      <c r="H5019" s="228"/>
      <c r="I5019" s="228"/>
    </row>
    <row r="5020">
      <c r="A5020" s="228"/>
      <c r="B5020" s="229"/>
      <c r="C5020" s="228"/>
      <c r="D5020" s="228"/>
      <c r="E5020" s="226"/>
      <c r="F5020" s="228"/>
      <c r="G5020" s="228"/>
      <c r="H5020" s="228"/>
      <c r="I5020" s="228"/>
    </row>
    <row r="5021">
      <c r="A5021" s="228"/>
      <c r="B5021" s="229"/>
      <c r="C5021" s="228"/>
      <c r="D5021" s="228"/>
      <c r="E5021" s="226"/>
      <c r="F5021" s="228"/>
      <c r="G5021" s="228"/>
      <c r="H5021" s="228"/>
      <c r="I5021" s="228"/>
    </row>
    <row r="5022">
      <c r="A5022" s="228"/>
      <c r="B5022" s="229"/>
      <c r="C5022" s="228"/>
      <c r="D5022" s="228"/>
      <c r="E5022" s="226"/>
      <c r="F5022" s="228"/>
      <c r="G5022" s="228"/>
      <c r="H5022" s="228"/>
      <c r="I5022" s="228"/>
    </row>
    <row r="5023">
      <c r="A5023" s="228"/>
      <c r="B5023" s="229"/>
      <c r="C5023" s="228"/>
      <c r="D5023" s="228"/>
      <c r="E5023" s="226"/>
      <c r="F5023" s="228"/>
      <c r="G5023" s="228"/>
      <c r="H5023" s="228"/>
      <c r="I5023" s="228"/>
    </row>
    <row r="5024">
      <c r="A5024" s="228"/>
      <c r="B5024" s="229"/>
      <c r="C5024" s="228"/>
      <c r="D5024" s="228"/>
      <c r="E5024" s="226"/>
      <c r="F5024" s="228"/>
      <c r="G5024" s="228"/>
      <c r="H5024" s="228"/>
      <c r="I5024" s="228"/>
    </row>
    <row r="5025">
      <c r="A5025" s="228"/>
      <c r="B5025" s="229"/>
      <c r="C5025" s="228"/>
      <c r="D5025" s="228"/>
      <c r="E5025" s="226"/>
      <c r="F5025" s="228"/>
      <c r="G5025" s="228"/>
      <c r="H5025" s="228"/>
      <c r="I5025" s="228"/>
    </row>
    <row r="5026">
      <c r="A5026" s="228"/>
      <c r="B5026" s="229"/>
      <c r="C5026" s="228"/>
      <c r="D5026" s="228"/>
      <c r="E5026" s="226"/>
      <c r="F5026" s="228"/>
      <c r="G5026" s="228"/>
      <c r="H5026" s="228"/>
      <c r="I5026" s="228"/>
    </row>
    <row r="5027">
      <c r="A5027" s="228"/>
      <c r="B5027" s="229"/>
      <c r="C5027" s="228"/>
      <c r="D5027" s="228"/>
      <c r="E5027" s="226"/>
      <c r="F5027" s="228"/>
      <c r="G5027" s="228"/>
      <c r="H5027" s="228"/>
      <c r="I5027" s="228"/>
    </row>
    <row r="5028">
      <c r="A5028" s="228"/>
      <c r="B5028" s="229"/>
      <c r="C5028" s="228"/>
      <c r="D5028" s="228"/>
      <c r="E5028" s="226"/>
      <c r="F5028" s="228"/>
      <c r="G5028" s="228"/>
      <c r="H5028" s="228"/>
      <c r="I5028" s="228"/>
    </row>
    <row r="5029">
      <c r="A5029" s="228"/>
      <c r="B5029" s="229"/>
      <c r="C5029" s="228"/>
      <c r="D5029" s="228"/>
      <c r="E5029" s="226"/>
      <c r="F5029" s="228"/>
      <c r="G5029" s="228"/>
      <c r="H5029" s="228"/>
      <c r="I5029" s="228"/>
    </row>
    <row r="5030">
      <c r="A5030" s="228"/>
      <c r="B5030" s="229"/>
      <c r="C5030" s="228"/>
      <c r="D5030" s="228"/>
      <c r="E5030" s="226"/>
      <c r="F5030" s="228"/>
      <c r="G5030" s="228"/>
      <c r="H5030" s="228"/>
      <c r="I5030" s="228"/>
    </row>
    <row r="5031">
      <c r="A5031" s="228"/>
      <c r="B5031" s="229"/>
      <c r="C5031" s="228"/>
      <c r="D5031" s="228"/>
      <c r="E5031" s="226"/>
      <c r="F5031" s="228"/>
      <c r="G5031" s="228"/>
      <c r="H5031" s="228"/>
      <c r="I5031" s="228"/>
    </row>
    <row r="5032">
      <c r="A5032" s="228"/>
      <c r="B5032" s="229"/>
      <c r="C5032" s="228"/>
      <c r="D5032" s="228"/>
      <c r="E5032" s="226"/>
      <c r="F5032" s="228"/>
      <c r="G5032" s="228"/>
      <c r="H5032" s="228"/>
      <c r="I5032" s="228"/>
    </row>
    <row r="5033">
      <c r="A5033" s="228"/>
      <c r="B5033" s="229"/>
      <c r="C5033" s="228"/>
      <c r="D5033" s="228"/>
      <c r="E5033" s="226"/>
      <c r="F5033" s="228"/>
      <c r="G5033" s="228"/>
      <c r="H5033" s="228"/>
      <c r="I5033" s="228"/>
    </row>
    <row r="5034">
      <c r="A5034" s="228"/>
      <c r="B5034" s="229"/>
      <c r="C5034" s="228"/>
      <c r="D5034" s="228"/>
      <c r="E5034" s="226"/>
      <c r="F5034" s="228"/>
      <c r="G5034" s="228"/>
      <c r="H5034" s="228"/>
      <c r="I5034" s="228"/>
    </row>
    <row r="5035">
      <c r="A5035" s="228"/>
      <c r="B5035" s="229"/>
      <c r="C5035" s="228"/>
      <c r="D5035" s="228"/>
      <c r="E5035" s="226"/>
      <c r="F5035" s="228"/>
      <c r="G5035" s="228"/>
      <c r="H5035" s="228"/>
      <c r="I5035" s="228"/>
    </row>
    <row r="5036">
      <c r="A5036" s="228"/>
      <c r="B5036" s="229"/>
      <c r="C5036" s="228"/>
      <c r="D5036" s="228"/>
      <c r="E5036" s="226"/>
      <c r="F5036" s="228"/>
      <c r="G5036" s="228"/>
      <c r="H5036" s="228"/>
      <c r="I5036" s="228"/>
    </row>
    <row r="5037">
      <c r="A5037" s="228"/>
      <c r="B5037" s="229"/>
      <c r="C5037" s="228"/>
      <c r="D5037" s="228"/>
      <c r="E5037" s="226"/>
      <c r="F5037" s="228"/>
      <c r="G5037" s="228"/>
      <c r="H5037" s="228"/>
      <c r="I5037" s="228"/>
    </row>
    <row r="5038">
      <c r="A5038" s="228"/>
      <c r="B5038" s="229"/>
      <c r="C5038" s="228"/>
      <c r="D5038" s="228"/>
      <c r="E5038" s="226"/>
      <c r="F5038" s="228"/>
      <c r="G5038" s="228"/>
      <c r="H5038" s="228"/>
      <c r="I5038" s="228"/>
    </row>
    <row r="5039">
      <c r="A5039" s="228"/>
      <c r="B5039" s="229"/>
      <c r="C5039" s="228"/>
      <c r="D5039" s="228"/>
      <c r="E5039" s="226"/>
      <c r="F5039" s="228"/>
      <c r="G5039" s="228"/>
      <c r="H5039" s="228"/>
      <c r="I5039" s="228"/>
    </row>
    <row r="5040">
      <c r="A5040" s="228"/>
      <c r="B5040" s="229"/>
      <c r="C5040" s="228"/>
      <c r="D5040" s="228"/>
      <c r="E5040" s="226"/>
      <c r="F5040" s="228"/>
      <c r="G5040" s="228"/>
      <c r="H5040" s="228"/>
      <c r="I5040" s="228"/>
    </row>
    <row r="5041">
      <c r="A5041" s="228"/>
      <c r="B5041" s="229"/>
      <c r="C5041" s="228"/>
      <c r="D5041" s="228"/>
      <c r="E5041" s="226"/>
      <c r="F5041" s="228"/>
      <c r="G5041" s="228"/>
      <c r="H5041" s="228"/>
      <c r="I5041" s="228"/>
    </row>
    <row r="5042">
      <c r="A5042" s="228"/>
      <c r="B5042" s="229"/>
      <c r="C5042" s="228"/>
      <c r="D5042" s="228"/>
      <c r="E5042" s="226"/>
      <c r="F5042" s="228"/>
      <c r="G5042" s="228"/>
      <c r="H5042" s="228"/>
      <c r="I5042" s="228"/>
    </row>
    <row r="5043">
      <c r="A5043" s="228"/>
      <c r="B5043" s="229"/>
      <c r="C5043" s="228"/>
      <c r="D5043" s="228"/>
      <c r="E5043" s="226"/>
      <c r="F5043" s="228"/>
      <c r="G5043" s="228"/>
      <c r="H5043" s="228"/>
      <c r="I5043" s="228"/>
    </row>
    <row r="5044">
      <c r="A5044" s="228"/>
      <c r="B5044" s="229"/>
      <c r="C5044" s="228"/>
      <c r="D5044" s="228"/>
      <c r="E5044" s="226"/>
      <c r="F5044" s="228"/>
      <c r="G5044" s="228"/>
      <c r="H5044" s="228"/>
      <c r="I5044" s="228"/>
    </row>
    <row r="5045">
      <c r="A5045" s="228"/>
      <c r="B5045" s="229"/>
      <c r="C5045" s="228"/>
      <c r="D5045" s="228"/>
      <c r="E5045" s="226"/>
      <c r="F5045" s="228"/>
      <c r="G5045" s="228"/>
      <c r="H5045" s="228"/>
      <c r="I5045" s="228"/>
    </row>
    <row r="5046">
      <c r="A5046" s="228"/>
      <c r="B5046" s="229"/>
      <c r="C5046" s="228"/>
      <c r="D5046" s="228"/>
      <c r="E5046" s="226"/>
      <c r="F5046" s="228"/>
      <c r="G5046" s="228"/>
      <c r="H5046" s="228"/>
      <c r="I5046" s="228"/>
    </row>
    <row r="5047">
      <c r="A5047" s="228"/>
      <c r="B5047" s="229"/>
      <c r="C5047" s="228"/>
      <c r="D5047" s="228"/>
      <c r="E5047" s="226"/>
      <c r="F5047" s="228"/>
      <c r="G5047" s="228"/>
      <c r="H5047" s="228"/>
      <c r="I5047" s="228"/>
    </row>
    <row r="5048">
      <c r="A5048" s="228"/>
      <c r="B5048" s="229"/>
      <c r="C5048" s="228"/>
      <c r="D5048" s="228"/>
      <c r="E5048" s="226"/>
      <c r="F5048" s="228"/>
      <c r="G5048" s="228"/>
      <c r="H5048" s="228"/>
      <c r="I5048" s="228"/>
    </row>
    <row r="5049">
      <c r="A5049" s="228"/>
      <c r="B5049" s="229"/>
      <c r="C5049" s="228"/>
      <c r="D5049" s="228"/>
      <c r="E5049" s="226"/>
      <c r="F5049" s="228"/>
      <c r="G5049" s="228"/>
      <c r="H5049" s="228"/>
      <c r="I5049" s="228"/>
    </row>
    <row r="5050">
      <c r="A5050" s="228"/>
      <c r="B5050" s="229"/>
      <c r="C5050" s="228"/>
      <c r="D5050" s="228"/>
      <c r="E5050" s="226"/>
      <c r="F5050" s="228"/>
      <c r="G5050" s="228"/>
      <c r="H5050" s="228"/>
      <c r="I5050" s="228"/>
    </row>
    <row r="5051">
      <c r="A5051" s="228"/>
      <c r="B5051" s="229"/>
      <c r="C5051" s="228"/>
      <c r="D5051" s="228"/>
      <c r="E5051" s="226"/>
      <c r="F5051" s="228"/>
      <c r="G5051" s="228"/>
      <c r="H5051" s="228"/>
      <c r="I5051" s="228"/>
    </row>
    <row r="5052">
      <c r="A5052" s="228"/>
      <c r="B5052" s="229"/>
      <c r="C5052" s="228"/>
      <c r="D5052" s="228"/>
      <c r="E5052" s="226"/>
      <c r="F5052" s="228"/>
      <c r="G5052" s="228"/>
      <c r="H5052" s="228"/>
      <c r="I5052" s="228"/>
    </row>
    <row r="5053">
      <c r="A5053" s="228"/>
      <c r="B5053" s="229"/>
      <c r="C5053" s="228"/>
      <c r="D5053" s="228"/>
      <c r="E5053" s="226"/>
      <c r="F5053" s="228"/>
      <c r="G5053" s="228"/>
      <c r="H5053" s="228"/>
      <c r="I5053" s="228"/>
    </row>
    <row r="5054">
      <c r="A5054" s="228"/>
      <c r="B5054" s="229"/>
      <c r="C5054" s="228"/>
      <c r="D5054" s="228"/>
      <c r="E5054" s="226"/>
      <c r="F5054" s="228"/>
      <c r="G5054" s="228"/>
      <c r="H5054" s="228"/>
      <c r="I5054" s="228"/>
    </row>
    <row r="5055">
      <c r="A5055" s="228"/>
      <c r="B5055" s="229"/>
      <c r="C5055" s="228"/>
      <c r="D5055" s="228"/>
      <c r="E5055" s="226"/>
      <c r="F5055" s="228"/>
      <c r="G5055" s="228"/>
      <c r="H5055" s="228"/>
      <c r="I5055" s="228"/>
    </row>
    <row r="5056">
      <c r="A5056" s="228"/>
      <c r="B5056" s="229"/>
      <c r="C5056" s="228"/>
      <c r="D5056" s="228"/>
      <c r="E5056" s="226"/>
      <c r="F5056" s="228"/>
      <c r="G5056" s="228"/>
      <c r="H5056" s="228"/>
      <c r="I5056" s="228"/>
    </row>
    <row r="5057">
      <c r="A5057" s="228"/>
      <c r="B5057" s="229"/>
      <c r="C5057" s="228"/>
      <c r="D5057" s="228"/>
      <c r="E5057" s="226"/>
      <c r="F5057" s="228"/>
      <c r="G5057" s="228"/>
      <c r="H5057" s="228"/>
      <c r="I5057" s="228"/>
    </row>
    <row r="5058">
      <c r="A5058" s="228"/>
      <c r="B5058" s="229"/>
      <c r="C5058" s="228"/>
      <c r="D5058" s="228"/>
      <c r="E5058" s="226"/>
      <c r="F5058" s="228"/>
      <c r="G5058" s="228"/>
      <c r="H5058" s="228"/>
      <c r="I5058" s="228"/>
    </row>
    <row r="5059">
      <c r="A5059" s="228"/>
      <c r="B5059" s="229"/>
      <c r="C5059" s="228"/>
      <c r="D5059" s="228"/>
      <c r="E5059" s="226"/>
      <c r="F5059" s="228"/>
      <c r="G5059" s="228"/>
      <c r="H5059" s="228"/>
      <c r="I5059" s="228"/>
    </row>
    <row r="5060">
      <c r="A5060" s="228"/>
      <c r="B5060" s="229"/>
      <c r="C5060" s="228"/>
      <c r="D5060" s="228"/>
      <c r="E5060" s="226"/>
      <c r="F5060" s="228"/>
      <c r="G5060" s="228"/>
      <c r="H5060" s="228"/>
      <c r="I5060" s="228"/>
    </row>
    <row r="5061">
      <c r="A5061" s="228"/>
      <c r="B5061" s="229"/>
      <c r="C5061" s="228"/>
      <c r="D5061" s="228"/>
      <c r="E5061" s="226"/>
      <c r="F5061" s="228"/>
      <c r="G5061" s="228"/>
      <c r="H5061" s="228"/>
      <c r="I5061" s="228"/>
    </row>
    <row r="5062">
      <c r="A5062" s="228"/>
      <c r="B5062" s="229"/>
      <c r="C5062" s="228"/>
      <c r="D5062" s="228"/>
      <c r="E5062" s="226"/>
      <c r="F5062" s="228"/>
      <c r="G5062" s="228"/>
      <c r="H5062" s="228"/>
      <c r="I5062" s="228"/>
    </row>
    <row r="5063">
      <c r="A5063" s="228"/>
      <c r="B5063" s="229"/>
      <c r="C5063" s="228"/>
      <c r="D5063" s="228"/>
      <c r="E5063" s="226"/>
      <c r="F5063" s="228"/>
      <c r="G5063" s="228"/>
      <c r="H5063" s="228"/>
      <c r="I5063" s="228"/>
    </row>
    <row r="5064">
      <c r="A5064" s="228"/>
      <c r="B5064" s="229"/>
      <c r="C5064" s="228"/>
      <c r="D5064" s="228"/>
      <c r="E5064" s="226"/>
      <c r="F5064" s="228"/>
      <c r="G5064" s="228"/>
      <c r="H5064" s="228"/>
      <c r="I5064" s="228"/>
    </row>
    <row r="5065">
      <c r="A5065" s="228"/>
      <c r="B5065" s="229"/>
      <c r="C5065" s="228"/>
      <c r="D5065" s="228"/>
      <c r="E5065" s="226"/>
      <c r="F5065" s="228"/>
      <c r="G5065" s="228"/>
      <c r="H5065" s="228"/>
      <c r="I5065" s="228"/>
    </row>
    <row r="5066">
      <c r="A5066" s="228"/>
      <c r="B5066" s="229"/>
      <c r="C5066" s="228"/>
      <c r="D5066" s="228"/>
      <c r="E5066" s="226"/>
      <c r="F5066" s="228"/>
      <c r="G5066" s="228"/>
      <c r="H5066" s="228"/>
      <c r="I5066" s="228"/>
    </row>
    <row r="5067">
      <c r="A5067" s="228"/>
      <c r="B5067" s="229"/>
      <c r="C5067" s="228"/>
      <c r="D5067" s="228"/>
      <c r="E5067" s="226"/>
      <c r="F5067" s="228"/>
      <c r="G5067" s="228"/>
      <c r="H5067" s="228"/>
      <c r="I5067" s="228"/>
    </row>
    <row r="5068">
      <c r="A5068" s="228"/>
      <c r="B5068" s="229"/>
      <c r="C5068" s="228"/>
      <c r="D5068" s="228"/>
      <c r="E5068" s="226"/>
      <c r="F5068" s="228"/>
      <c r="G5068" s="228"/>
      <c r="H5068" s="228"/>
      <c r="I5068" s="228"/>
    </row>
    <row r="5069">
      <c r="A5069" s="228"/>
      <c r="B5069" s="229"/>
      <c r="C5069" s="228"/>
      <c r="D5069" s="228"/>
      <c r="E5069" s="226"/>
      <c r="F5069" s="228"/>
      <c r="G5069" s="228"/>
      <c r="H5069" s="228"/>
      <c r="I5069" s="228"/>
    </row>
    <row r="5070">
      <c r="A5070" s="228"/>
      <c r="B5070" s="229"/>
      <c r="C5070" s="228"/>
      <c r="D5070" s="228"/>
      <c r="E5070" s="226"/>
      <c r="F5070" s="228"/>
      <c r="G5070" s="228"/>
      <c r="H5070" s="228"/>
      <c r="I5070" s="228"/>
    </row>
    <row r="5071">
      <c r="A5071" s="228"/>
      <c r="B5071" s="229"/>
      <c r="C5071" s="228"/>
      <c r="D5071" s="228"/>
      <c r="E5071" s="226"/>
      <c r="F5071" s="228"/>
      <c r="G5071" s="228"/>
      <c r="H5071" s="228"/>
      <c r="I5071" s="228"/>
    </row>
    <row r="5072">
      <c r="A5072" s="228"/>
      <c r="B5072" s="229"/>
      <c r="C5072" s="228"/>
      <c r="D5072" s="228"/>
      <c r="E5072" s="226"/>
      <c r="F5072" s="228"/>
      <c r="G5072" s="228"/>
      <c r="H5072" s="228"/>
      <c r="I5072" s="228"/>
    </row>
    <row r="5073">
      <c r="A5073" s="228"/>
      <c r="B5073" s="229"/>
      <c r="C5073" s="228"/>
      <c r="D5073" s="228"/>
      <c r="E5073" s="226"/>
      <c r="F5073" s="228"/>
      <c r="G5073" s="228"/>
      <c r="H5073" s="228"/>
      <c r="I5073" s="228"/>
    </row>
    <row r="5074">
      <c r="A5074" s="228"/>
      <c r="B5074" s="229"/>
      <c r="C5074" s="228"/>
      <c r="D5074" s="228"/>
      <c r="E5074" s="226"/>
      <c r="F5074" s="228"/>
      <c r="G5074" s="228"/>
      <c r="H5074" s="228"/>
      <c r="I5074" s="228"/>
    </row>
    <row r="5075">
      <c r="A5075" s="228"/>
      <c r="B5075" s="229"/>
      <c r="C5075" s="228"/>
      <c r="D5075" s="228"/>
      <c r="E5075" s="226"/>
      <c r="F5075" s="228"/>
      <c r="G5075" s="228"/>
      <c r="H5075" s="228"/>
      <c r="I5075" s="228"/>
    </row>
    <row r="5076">
      <c r="A5076" s="228"/>
      <c r="B5076" s="229"/>
      <c r="C5076" s="228"/>
      <c r="D5076" s="228"/>
      <c r="E5076" s="226"/>
      <c r="F5076" s="228"/>
      <c r="G5076" s="228"/>
      <c r="H5076" s="228"/>
      <c r="I5076" s="228"/>
    </row>
    <row r="5077">
      <c r="A5077" s="228"/>
      <c r="B5077" s="229"/>
      <c r="C5077" s="228"/>
      <c r="D5077" s="228"/>
      <c r="E5077" s="226"/>
      <c r="F5077" s="228"/>
      <c r="G5077" s="228"/>
      <c r="H5077" s="228"/>
      <c r="I5077" s="228"/>
    </row>
    <row r="5078">
      <c r="A5078" s="228"/>
      <c r="B5078" s="229"/>
      <c r="C5078" s="228"/>
      <c r="D5078" s="228"/>
      <c r="E5078" s="226"/>
      <c r="F5078" s="228"/>
      <c r="G5078" s="228"/>
      <c r="H5078" s="228"/>
      <c r="I5078" s="228"/>
    </row>
    <row r="5079">
      <c r="A5079" s="228"/>
      <c r="B5079" s="229"/>
      <c r="C5079" s="228"/>
      <c r="D5079" s="228"/>
      <c r="E5079" s="226"/>
      <c r="F5079" s="228"/>
      <c r="G5079" s="228"/>
      <c r="H5079" s="228"/>
      <c r="I5079" s="228"/>
    </row>
    <row r="5080">
      <c r="A5080" s="228"/>
      <c r="B5080" s="229"/>
      <c r="C5080" s="228"/>
      <c r="D5080" s="228"/>
      <c r="E5080" s="226"/>
      <c r="F5080" s="228"/>
      <c r="G5080" s="228"/>
      <c r="H5080" s="228"/>
      <c r="I5080" s="228"/>
    </row>
    <row r="5081">
      <c r="A5081" s="228"/>
      <c r="B5081" s="229"/>
      <c r="C5081" s="228"/>
      <c r="D5081" s="228"/>
      <c r="E5081" s="226"/>
      <c r="F5081" s="228"/>
      <c r="G5081" s="228"/>
      <c r="H5081" s="228"/>
      <c r="I5081" s="228"/>
    </row>
    <row r="5082">
      <c r="A5082" s="228"/>
      <c r="B5082" s="229"/>
      <c r="C5082" s="228"/>
      <c r="D5082" s="228"/>
      <c r="E5082" s="226"/>
      <c r="F5082" s="228"/>
      <c r="G5082" s="228"/>
      <c r="H5082" s="228"/>
      <c r="I5082" s="228"/>
    </row>
    <row r="5083">
      <c r="A5083" s="228"/>
      <c r="B5083" s="229"/>
      <c r="C5083" s="228"/>
      <c r="D5083" s="228"/>
      <c r="E5083" s="226"/>
      <c r="F5083" s="228"/>
      <c r="G5083" s="228"/>
      <c r="H5083" s="228"/>
      <c r="I5083" s="228"/>
    </row>
    <row r="5084">
      <c r="A5084" s="228"/>
      <c r="B5084" s="229"/>
      <c r="C5084" s="228"/>
      <c r="D5084" s="228"/>
      <c r="E5084" s="226"/>
      <c r="F5084" s="228"/>
      <c r="G5084" s="228"/>
      <c r="H5084" s="228"/>
      <c r="I5084" s="228"/>
    </row>
    <row r="5085">
      <c r="A5085" s="228"/>
      <c r="B5085" s="229"/>
      <c r="C5085" s="228"/>
      <c r="D5085" s="228"/>
      <c r="E5085" s="226"/>
      <c r="F5085" s="228"/>
      <c r="G5085" s="228"/>
      <c r="H5085" s="228"/>
      <c r="I5085" s="228"/>
    </row>
    <row r="5086">
      <c r="A5086" s="228"/>
      <c r="B5086" s="229"/>
      <c r="C5086" s="228"/>
      <c r="D5086" s="228"/>
      <c r="E5086" s="226"/>
      <c r="F5086" s="228"/>
      <c r="G5086" s="228"/>
      <c r="H5086" s="228"/>
      <c r="I5086" s="228"/>
    </row>
    <row r="5087">
      <c r="A5087" s="228"/>
      <c r="B5087" s="229"/>
      <c r="C5087" s="228"/>
      <c r="D5087" s="228"/>
      <c r="E5087" s="226"/>
      <c r="F5087" s="228"/>
      <c r="G5087" s="228"/>
      <c r="H5087" s="228"/>
      <c r="I5087" s="228"/>
    </row>
    <row r="5088">
      <c r="A5088" s="228"/>
      <c r="B5088" s="229"/>
      <c r="C5088" s="228"/>
      <c r="D5088" s="228"/>
      <c r="E5088" s="226"/>
      <c r="F5088" s="228"/>
      <c r="G5088" s="228"/>
      <c r="H5088" s="228"/>
      <c r="I5088" s="228"/>
    </row>
    <row r="5089">
      <c r="A5089" s="228"/>
      <c r="B5089" s="229"/>
      <c r="C5089" s="228"/>
      <c r="D5089" s="228"/>
      <c r="E5089" s="226"/>
      <c r="F5089" s="228"/>
      <c r="G5089" s="228"/>
      <c r="H5089" s="228"/>
      <c r="I5089" s="228"/>
    </row>
    <row r="5090">
      <c r="A5090" s="228"/>
      <c r="B5090" s="229"/>
      <c r="C5090" s="228"/>
      <c r="D5090" s="228"/>
      <c r="E5090" s="226"/>
      <c r="F5090" s="228"/>
      <c r="G5090" s="228"/>
      <c r="H5090" s="228"/>
      <c r="I5090" s="228"/>
    </row>
    <row r="5091">
      <c r="A5091" s="228"/>
      <c r="B5091" s="229"/>
      <c r="C5091" s="228"/>
      <c r="D5091" s="228"/>
      <c r="E5091" s="226"/>
      <c r="F5091" s="228"/>
      <c r="G5091" s="228"/>
      <c r="H5091" s="228"/>
      <c r="I5091" s="228"/>
    </row>
    <row r="5092">
      <c r="A5092" s="228"/>
      <c r="B5092" s="229"/>
      <c r="C5092" s="228"/>
      <c r="D5092" s="228"/>
      <c r="E5092" s="226"/>
      <c r="F5092" s="228"/>
      <c r="G5092" s="228"/>
      <c r="H5092" s="228"/>
      <c r="I5092" s="228"/>
    </row>
    <row r="5093">
      <c r="A5093" s="228"/>
      <c r="B5093" s="229"/>
      <c r="C5093" s="228"/>
      <c r="D5093" s="228"/>
      <c r="E5093" s="226"/>
      <c r="F5093" s="228"/>
      <c r="G5093" s="228"/>
      <c r="H5093" s="228"/>
      <c r="I5093" s="228"/>
    </row>
    <row r="5094">
      <c r="A5094" s="228"/>
      <c r="B5094" s="229"/>
      <c r="C5094" s="228"/>
      <c r="D5094" s="228"/>
      <c r="E5094" s="226"/>
      <c r="F5094" s="228"/>
      <c r="G5094" s="228"/>
      <c r="H5094" s="228"/>
      <c r="I5094" s="228"/>
    </row>
    <row r="5095">
      <c r="A5095" s="228"/>
      <c r="B5095" s="229"/>
      <c r="C5095" s="228"/>
      <c r="D5095" s="228"/>
      <c r="E5095" s="226"/>
      <c r="F5095" s="228"/>
      <c r="G5095" s="228"/>
      <c r="H5095" s="228"/>
      <c r="I5095" s="228"/>
    </row>
    <row r="5096">
      <c r="A5096" s="228"/>
      <c r="B5096" s="229"/>
      <c r="C5096" s="228"/>
      <c r="D5096" s="228"/>
      <c r="E5096" s="226"/>
      <c r="F5096" s="228"/>
      <c r="G5096" s="228"/>
      <c r="H5096" s="228"/>
      <c r="I5096" s="228"/>
    </row>
    <row r="5097">
      <c r="A5097" s="228"/>
      <c r="B5097" s="229"/>
      <c r="C5097" s="228"/>
      <c r="D5097" s="228"/>
      <c r="E5097" s="226"/>
      <c r="F5097" s="228"/>
      <c r="G5097" s="228"/>
      <c r="H5097" s="228"/>
      <c r="I5097" s="228"/>
    </row>
    <row r="5098">
      <c r="A5098" s="228"/>
      <c r="B5098" s="229"/>
      <c r="C5098" s="228"/>
      <c r="D5098" s="228"/>
      <c r="E5098" s="226"/>
      <c r="F5098" s="228"/>
      <c r="G5098" s="228"/>
      <c r="H5098" s="228"/>
      <c r="I5098" s="228"/>
    </row>
    <row r="5099">
      <c r="A5099" s="228"/>
      <c r="B5099" s="229"/>
      <c r="C5099" s="228"/>
      <c r="D5099" s="228"/>
      <c r="E5099" s="226"/>
      <c r="F5099" s="228"/>
      <c r="G5099" s="228"/>
      <c r="H5099" s="228"/>
      <c r="I5099" s="228"/>
    </row>
    <row r="5100">
      <c r="A5100" s="228"/>
      <c r="B5100" s="229"/>
      <c r="C5100" s="228"/>
      <c r="D5100" s="228"/>
      <c r="E5100" s="226"/>
      <c r="F5100" s="228"/>
      <c r="G5100" s="228"/>
      <c r="H5100" s="228"/>
      <c r="I5100" s="228"/>
    </row>
    <row r="5101">
      <c r="A5101" s="228"/>
      <c r="B5101" s="229"/>
      <c r="C5101" s="228"/>
      <c r="D5101" s="228"/>
      <c r="E5101" s="226"/>
      <c r="F5101" s="228"/>
      <c r="G5101" s="228"/>
      <c r="H5101" s="228"/>
      <c r="I5101" s="228"/>
    </row>
    <row r="5102">
      <c r="A5102" s="228"/>
      <c r="B5102" s="229"/>
      <c r="C5102" s="228"/>
      <c r="D5102" s="228"/>
      <c r="E5102" s="226"/>
      <c r="F5102" s="228"/>
      <c r="G5102" s="228"/>
      <c r="H5102" s="228"/>
      <c r="I5102" s="228"/>
    </row>
    <row r="5103">
      <c r="A5103" s="228"/>
      <c r="B5103" s="229"/>
      <c r="C5103" s="228"/>
      <c r="D5103" s="228"/>
      <c r="E5103" s="226"/>
      <c r="F5103" s="228"/>
      <c r="G5103" s="228"/>
      <c r="H5103" s="228"/>
      <c r="I5103" s="228"/>
    </row>
    <row r="5104">
      <c r="A5104" s="228"/>
      <c r="B5104" s="229"/>
      <c r="C5104" s="228"/>
      <c r="D5104" s="228"/>
      <c r="E5104" s="226"/>
      <c r="F5104" s="228"/>
      <c r="G5104" s="228"/>
      <c r="H5104" s="228"/>
      <c r="I5104" s="228"/>
    </row>
    <row r="5105">
      <c r="A5105" s="228"/>
      <c r="B5105" s="229"/>
      <c r="C5105" s="228"/>
      <c r="D5105" s="228"/>
      <c r="E5105" s="226"/>
      <c r="F5105" s="228"/>
      <c r="G5105" s="228"/>
      <c r="H5105" s="228"/>
      <c r="I5105" s="228"/>
    </row>
    <row r="5106">
      <c r="A5106" s="228"/>
      <c r="B5106" s="229"/>
      <c r="C5106" s="228"/>
      <c r="D5106" s="228"/>
      <c r="E5106" s="226"/>
      <c r="F5106" s="228"/>
      <c r="G5106" s="228"/>
      <c r="H5106" s="228"/>
      <c r="I5106" s="228"/>
    </row>
    <row r="5107">
      <c r="A5107" s="228"/>
      <c r="B5107" s="229"/>
      <c r="C5107" s="228"/>
      <c r="D5107" s="228"/>
      <c r="E5107" s="226"/>
      <c r="F5107" s="228"/>
      <c r="G5107" s="228"/>
      <c r="H5107" s="228"/>
      <c r="I5107" s="228"/>
    </row>
    <row r="5108">
      <c r="A5108" s="228"/>
      <c r="B5108" s="229"/>
      <c r="C5108" s="228"/>
      <c r="D5108" s="228"/>
      <c r="E5108" s="226"/>
      <c r="F5108" s="228"/>
      <c r="G5108" s="228"/>
      <c r="H5108" s="228"/>
      <c r="I5108" s="228"/>
    </row>
    <row r="5109">
      <c r="A5109" s="228"/>
      <c r="B5109" s="229"/>
      <c r="C5109" s="228"/>
      <c r="D5109" s="228"/>
      <c r="E5109" s="226"/>
      <c r="F5109" s="228"/>
      <c r="G5109" s="228"/>
      <c r="H5109" s="228"/>
      <c r="I5109" s="228"/>
    </row>
    <row r="5110">
      <c r="A5110" s="228"/>
      <c r="B5110" s="229"/>
      <c r="C5110" s="228"/>
      <c r="D5110" s="228"/>
      <c r="E5110" s="226"/>
      <c r="F5110" s="228"/>
      <c r="G5110" s="228"/>
      <c r="H5110" s="228"/>
      <c r="I5110" s="228"/>
    </row>
    <row r="5111">
      <c r="A5111" s="228"/>
      <c r="B5111" s="229"/>
      <c r="C5111" s="228"/>
      <c r="D5111" s="228"/>
      <c r="E5111" s="226"/>
      <c r="F5111" s="228"/>
      <c r="G5111" s="228"/>
      <c r="H5111" s="228"/>
      <c r="I5111" s="228"/>
    </row>
    <row r="5112">
      <c r="A5112" s="228"/>
      <c r="B5112" s="229"/>
      <c r="C5112" s="228"/>
      <c r="D5112" s="228"/>
      <c r="E5112" s="226"/>
      <c r="F5112" s="228"/>
      <c r="G5112" s="228"/>
      <c r="H5112" s="228"/>
      <c r="I5112" s="228"/>
    </row>
    <row r="5113">
      <c r="A5113" s="228"/>
      <c r="B5113" s="229"/>
      <c r="C5113" s="228"/>
      <c r="D5113" s="228"/>
      <c r="E5113" s="226"/>
      <c r="F5113" s="228"/>
      <c r="G5113" s="228"/>
      <c r="H5113" s="228"/>
      <c r="I5113" s="228"/>
    </row>
    <row r="5114">
      <c r="A5114" s="228"/>
      <c r="B5114" s="229"/>
      <c r="C5114" s="228"/>
      <c r="D5114" s="228"/>
      <c r="E5114" s="226"/>
      <c r="F5114" s="228"/>
      <c r="G5114" s="228"/>
      <c r="H5114" s="228"/>
      <c r="I5114" s="228"/>
    </row>
    <row r="5115">
      <c r="A5115" s="228"/>
      <c r="B5115" s="229"/>
      <c r="C5115" s="228"/>
      <c r="D5115" s="228"/>
      <c r="E5115" s="226"/>
      <c r="F5115" s="228"/>
      <c r="G5115" s="228"/>
      <c r="H5115" s="228"/>
      <c r="I5115" s="228"/>
    </row>
    <row r="5116">
      <c r="A5116" s="228"/>
      <c r="B5116" s="229"/>
      <c r="C5116" s="228"/>
      <c r="D5116" s="228"/>
      <c r="E5116" s="226"/>
      <c r="F5116" s="228"/>
      <c r="G5116" s="228"/>
      <c r="H5116" s="228"/>
      <c r="I5116" s="228"/>
    </row>
    <row r="5117">
      <c r="A5117" s="228"/>
      <c r="B5117" s="229"/>
      <c r="C5117" s="228"/>
      <c r="D5117" s="228"/>
      <c r="E5117" s="226"/>
      <c r="F5117" s="228"/>
      <c r="G5117" s="228"/>
      <c r="H5117" s="228"/>
      <c r="I5117" s="228"/>
    </row>
    <row r="5118">
      <c r="A5118" s="228"/>
      <c r="B5118" s="229"/>
      <c r="C5118" s="228"/>
      <c r="D5118" s="228"/>
      <c r="E5118" s="226"/>
      <c r="F5118" s="228"/>
      <c r="G5118" s="228"/>
      <c r="H5118" s="228"/>
      <c r="I5118" s="228"/>
    </row>
    <row r="5119">
      <c r="A5119" s="228"/>
      <c r="B5119" s="229"/>
      <c r="C5119" s="228"/>
      <c r="D5119" s="228"/>
      <c r="E5119" s="226"/>
      <c r="F5119" s="228"/>
      <c r="G5119" s="228"/>
      <c r="H5119" s="228"/>
      <c r="I5119" s="228"/>
    </row>
    <row r="5120">
      <c r="A5120" s="228"/>
      <c r="B5120" s="229"/>
      <c r="C5120" s="228"/>
      <c r="D5120" s="228"/>
      <c r="E5120" s="226"/>
      <c r="F5120" s="228"/>
      <c r="G5120" s="228"/>
      <c r="H5120" s="228"/>
      <c r="I5120" s="228"/>
    </row>
    <row r="5121">
      <c r="A5121" s="228"/>
      <c r="B5121" s="229"/>
      <c r="C5121" s="228"/>
      <c r="D5121" s="228"/>
      <c r="E5121" s="226"/>
      <c r="F5121" s="228"/>
      <c r="G5121" s="228"/>
      <c r="H5121" s="228"/>
      <c r="I5121" s="228"/>
    </row>
    <row r="5122">
      <c r="A5122" s="228"/>
      <c r="B5122" s="229"/>
      <c r="C5122" s="228"/>
      <c r="D5122" s="228"/>
      <c r="E5122" s="226"/>
      <c r="F5122" s="228"/>
      <c r="G5122" s="228"/>
      <c r="H5122" s="228"/>
      <c r="I5122" s="228"/>
    </row>
    <row r="5123">
      <c r="A5123" s="228"/>
      <c r="B5123" s="229"/>
      <c r="C5123" s="228"/>
      <c r="D5123" s="228"/>
      <c r="E5123" s="226"/>
      <c r="F5123" s="228"/>
      <c r="G5123" s="228"/>
      <c r="H5123" s="228"/>
      <c r="I5123" s="228"/>
    </row>
    <row r="5124">
      <c r="A5124" s="228"/>
      <c r="B5124" s="229"/>
      <c r="C5124" s="228"/>
      <c r="D5124" s="228"/>
      <c r="E5124" s="226"/>
      <c r="F5124" s="228"/>
      <c r="G5124" s="228"/>
      <c r="H5124" s="228"/>
      <c r="I5124" s="228"/>
    </row>
    <row r="5125">
      <c r="A5125" s="228"/>
      <c r="B5125" s="229"/>
      <c r="C5125" s="228"/>
      <c r="D5125" s="228"/>
      <c r="E5125" s="226"/>
      <c r="F5125" s="228"/>
      <c r="G5125" s="228"/>
      <c r="H5125" s="228"/>
      <c r="I5125" s="228"/>
    </row>
    <row r="5126">
      <c r="A5126" s="228"/>
      <c r="B5126" s="229"/>
      <c r="C5126" s="228"/>
      <c r="D5126" s="228"/>
      <c r="E5126" s="226"/>
      <c r="F5126" s="228"/>
      <c r="G5126" s="228"/>
      <c r="H5126" s="228"/>
      <c r="I5126" s="228"/>
    </row>
    <row r="5127">
      <c r="A5127" s="228"/>
      <c r="B5127" s="229"/>
      <c r="C5127" s="228"/>
      <c r="D5127" s="228"/>
      <c r="E5127" s="226"/>
      <c r="F5127" s="228"/>
      <c r="G5127" s="228"/>
      <c r="H5127" s="228"/>
      <c r="I5127" s="228"/>
    </row>
    <row r="5128">
      <c r="A5128" s="228"/>
      <c r="B5128" s="229"/>
      <c r="C5128" s="228"/>
      <c r="D5128" s="228"/>
      <c r="E5128" s="226"/>
      <c r="F5128" s="228"/>
      <c r="G5128" s="228"/>
      <c r="H5128" s="228"/>
      <c r="I5128" s="228"/>
    </row>
    <row r="5129">
      <c r="A5129" s="228"/>
      <c r="B5129" s="229"/>
      <c r="C5129" s="228"/>
      <c r="D5129" s="228"/>
      <c r="E5129" s="226"/>
      <c r="F5129" s="228"/>
      <c r="G5129" s="228"/>
      <c r="H5129" s="228"/>
      <c r="I5129" s="228"/>
    </row>
    <row r="5130">
      <c r="A5130" s="228"/>
      <c r="B5130" s="229"/>
      <c r="C5130" s="228"/>
      <c r="D5130" s="228"/>
      <c r="E5130" s="226"/>
      <c r="F5130" s="228"/>
      <c r="G5130" s="228"/>
      <c r="H5130" s="228"/>
      <c r="I5130" s="228"/>
    </row>
    <row r="5131">
      <c r="A5131" s="228"/>
      <c r="B5131" s="229"/>
      <c r="C5131" s="228"/>
      <c r="D5131" s="228"/>
      <c r="E5131" s="226"/>
      <c r="F5131" s="228"/>
      <c r="G5131" s="228"/>
      <c r="H5131" s="228"/>
      <c r="I5131" s="228"/>
    </row>
    <row r="5132">
      <c r="A5132" s="228"/>
      <c r="B5132" s="229"/>
      <c r="C5132" s="228"/>
      <c r="D5132" s="228"/>
      <c r="E5132" s="226"/>
      <c r="F5132" s="228"/>
      <c r="G5132" s="228"/>
      <c r="H5132" s="228"/>
      <c r="I5132" s="228"/>
    </row>
    <row r="5133">
      <c r="A5133" s="228"/>
      <c r="B5133" s="229"/>
      <c r="C5133" s="228"/>
      <c r="D5133" s="228"/>
      <c r="E5133" s="226"/>
      <c r="F5133" s="228"/>
      <c r="G5133" s="228"/>
      <c r="H5133" s="228"/>
      <c r="I5133" s="228"/>
    </row>
    <row r="5134">
      <c r="A5134" s="228"/>
      <c r="B5134" s="229"/>
      <c r="C5134" s="228"/>
      <c r="D5134" s="228"/>
      <c r="E5134" s="226"/>
      <c r="F5134" s="228"/>
      <c r="G5134" s="228"/>
      <c r="H5134" s="228"/>
      <c r="I5134" s="228"/>
    </row>
    <row r="5135">
      <c r="A5135" s="228"/>
      <c r="B5135" s="229"/>
      <c r="C5135" s="228"/>
      <c r="D5135" s="228"/>
      <c r="E5135" s="226"/>
      <c r="F5135" s="228"/>
      <c r="G5135" s="228"/>
      <c r="H5135" s="228"/>
      <c r="I5135" s="228"/>
    </row>
    <row r="5136">
      <c r="A5136" s="228"/>
      <c r="B5136" s="229"/>
      <c r="C5136" s="228"/>
      <c r="D5136" s="228"/>
      <c r="E5136" s="226"/>
      <c r="F5136" s="228"/>
      <c r="G5136" s="228"/>
      <c r="H5136" s="228"/>
      <c r="I5136" s="228"/>
    </row>
    <row r="5137">
      <c r="A5137" s="228"/>
      <c r="B5137" s="229"/>
      <c r="C5137" s="228"/>
      <c r="D5137" s="228"/>
      <c r="E5137" s="226"/>
      <c r="F5137" s="228"/>
      <c r="G5137" s="228"/>
      <c r="H5137" s="228"/>
      <c r="I5137" s="228"/>
    </row>
    <row r="5138">
      <c r="A5138" s="228"/>
      <c r="B5138" s="229"/>
      <c r="C5138" s="228"/>
      <c r="D5138" s="228"/>
      <c r="E5138" s="226"/>
      <c r="F5138" s="228"/>
      <c r="G5138" s="228"/>
      <c r="H5138" s="228"/>
      <c r="I5138" s="228"/>
    </row>
    <row r="5139">
      <c r="A5139" s="228"/>
      <c r="B5139" s="229"/>
      <c r="C5139" s="228"/>
      <c r="D5139" s="228"/>
      <c r="E5139" s="226"/>
      <c r="F5139" s="228"/>
      <c r="G5139" s="228"/>
      <c r="H5139" s="228"/>
      <c r="I5139" s="228"/>
    </row>
    <row r="5140">
      <c r="A5140" s="228"/>
      <c r="B5140" s="229"/>
      <c r="C5140" s="228"/>
      <c r="D5140" s="228"/>
      <c r="E5140" s="226"/>
      <c r="F5140" s="228"/>
      <c r="G5140" s="228"/>
      <c r="H5140" s="228"/>
      <c r="I5140" s="228"/>
    </row>
    <row r="5141">
      <c r="A5141" s="228"/>
      <c r="B5141" s="229"/>
      <c r="C5141" s="228"/>
      <c r="D5141" s="228"/>
      <c r="E5141" s="226"/>
      <c r="F5141" s="228"/>
      <c r="G5141" s="228"/>
      <c r="H5141" s="228"/>
      <c r="I5141" s="228"/>
    </row>
    <row r="5142">
      <c r="A5142" s="228"/>
      <c r="B5142" s="229"/>
      <c r="C5142" s="228"/>
      <c r="D5142" s="228"/>
      <c r="E5142" s="226"/>
      <c r="F5142" s="228"/>
      <c r="G5142" s="228"/>
      <c r="H5142" s="228"/>
      <c r="I5142" s="228"/>
    </row>
    <row r="5143">
      <c r="A5143" s="228"/>
      <c r="B5143" s="229"/>
      <c r="C5143" s="228"/>
      <c r="D5143" s="228"/>
      <c r="E5143" s="226"/>
      <c r="F5143" s="228"/>
      <c r="G5143" s="228"/>
      <c r="H5143" s="228"/>
      <c r="I5143" s="228"/>
    </row>
    <row r="5144">
      <c r="A5144" s="228"/>
      <c r="B5144" s="229"/>
      <c r="C5144" s="228"/>
      <c r="D5144" s="228"/>
      <c r="E5144" s="226"/>
      <c r="F5144" s="228"/>
      <c r="G5144" s="228"/>
      <c r="H5144" s="228"/>
      <c r="I5144" s="228"/>
    </row>
    <row r="5145">
      <c r="A5145" s="228"/>
      <c r="B5145" s="229"/>
      <c r="C5145" s="228"/>
      <c r="D5145" s="228"/>
      <c r="E5145" s="226"/>
      <c r="F5145" s="228"/>
      <c r="G5145" s="228"/>
      <c r="H5145" s="228"/>
      <c r="I5145" s="228"/>
    </row>
    <row r="5146">
      <c r="A5146" s="228"/>
      <c r="B5146" s="229"/>
      <c r="C5146" s="228"/>
      <c r="D5146" s="228"/>
      <c r="E5146" s="226"/>
      <c r="F5146" s="228"/>
      <c r="G5146" s="228"/>
      <c r="H5146" s="228"/>
      <c r="I5146" s="228"/>
    </row>
    <row r="5147">
      <c r="A5147" s="228"/>
      <c r="B5147" s="229"/>
      <c r="C5147" s="228"/>
      <c r="D5147" s="228"/>
      <c r="E5147" s="226"/>
      <c r="F5147" s="228"/>
      <c r="G5147" s="228"/>
      <c r="H5147" s="228"/>
      <c r="I5147" s="228"/>
    </row>
    <row r="5148">
      <c r="A5148" s="228"/>
      <c r="B5148" s="229"/>
      <c r="C5148" s="228"/>
      <c r="D5148" s="228"/>
      <c r="E5148" s="226"/>
      <c r="F5148" s="228"/>
      <c r="G5148" s="228"/>
      <c r="H5148" s="228"/>
      <c r="I5148" s="228"/>
    </row>
    <row r="5149">
      <c r="A5149" s="228"/>
      <c r="B5149" s="229"/>
      <c r="C5149" s="228"/>
      <c r="D5149" s="228"/>
      <c r="E5149" s="226"/>
      <c r="F5149" s="228"/>
      <c r="G5149" s="228"/>
      <c r="H5149" s="228"/>
      <c r="I5149" s="228"/>
    </row>
    <row r="5150">
      <c r="A5150" s="228"/>
      <c r="B5150" s="229"/>
      <c r="C5150" s="228"/>
      <c r="D5150" s="228"/>
      <c r="E5150" s="226"/>
      <c r="F5150" s="228"/>
      <c r="G5150" s="228"/>
      <c r="H5150" s="228"/>
      <c r="I5150" s="228"/>
    </row>
    <row r="5151">
      <c r="A5151" s="228"/>
      <c r="B5151" s="229"/>
      <c r="C5151" s="228"/>
      <c r="D5151" s="228"/>
      <c r="E5151" s="226"/>
      <c r="F5151" s="228"/>
      <c r="G5151" s="228"/>
      <c r="H5151" s="228"/>
      <c r="I5151" s="228"/>
    </row>
    <row r="5152">
      <c r="A5152" s="228"/>
      <c r="B5152" s="229"/>
      <c r="C5152" s="228"/>
      <c r="D5152" s="228"/>
      <c r="E5152" s="226"/>
      <c r="F5152" s="228"/>
      <c r="G5152" s="228"/>
      <c r="H5152" s="228"/>
      <c r="I5152" s="228"/>
    </row>
    <row r="5153">
      <c r="A5153" s="228"/>
      <c r="B5153" s="229"/>
      <c r="C5153" s="228"/>
      <c r="D5153" s="228"/>
      <c r="E5153" s="226"/>
      <c r="F5153" s="228"/>
      <c r="G5153" s="228"/>
      <c r="H5153" s="228"/>
      <c r="I5153" s="228"/>
    </row>
    <row r="5154">
      <c r="A5154" s="228"/>
      <c r="B5154" s="229"/>
      <c r="C5154" s="228"/>
      <c r="D5154" s="228"/>
      <c r="E5154" s="226"/>
      <c r="F5154" s="228"/>
      <c r="G5154" s="228"/>
      <c r="H5154" s="228"/>
      <c r="I5154" s="228"/>
    </row>
    <row r="5155">
      <c r="A5155" s="228"/>
      <c r="B5155" s="229"/>
      <c r="C5155" s="228"/>
      <c r="D5155" s="228"/>
      <c r="E5155" s="226"/>
      <c r="F5155" s="228"/>
      <c r="G5155" s="228"/>
      <c r="H5155" s="228"/>
      <c r="I5155" s="228"/>
    </row>
    <row r="5156">
      <c r="A5156" s="228"/>
      <c r="B5156" s="229"/>
      <c r="C5156" s="228"/>
      <c r="D5156" s="228"/>
      <c r="E5156" s="226"/>
      <c r="F5156" s="228"/>
      <c r="G5156" s="228"/>
      <c r="H5156" s="228"/>
      <c r="I5156" s="228"/>
    </row>
    <row r="5157">
      <c r="A5157" s="228"/>
      <c r="B5157" s="229"/>
      <c r="C5157" s="228"/>
      <c r="D5157" s="228"/>
      <c r="E5157" s="226"/>
      <c r="F5157" s="228"/>
      <c r="G5157" s="228"/>
      <c r="H5157" s="228"/>
      <c r="I5157" s="228"/>
    </row>
    <row r="5158">
      <c r="A5158" s="228"/>
      <c r="B5158" s="229"/>
      <c r="C5158" s="228"/>
      <c r="D5158" s="228"/>
      <c r="E5158" s="226"/>
      <c r="F5158" s="228"/>
      <c r="G5158" s="228"/>
      <c r="H5158" s="228"/>
      <c r="I5158" s="228"/>
    </row>
    <row r="5159">
      <c r="A5159" s="228"/>
      <c r="B5159" s="229"/>
      <c r="C5159" s="228"/>
      <c r="D5159" s="228"/>
      <c r="E5159" s="226"/>
      <c r="F5159" s="228"/>
      <c r="G5159" s="228"/>
      <c r="H5159" s="228"/>
      <c r="I5159" s="228"/>
    </row>
    <row r="5160">
      <c r="A5160" s="228"/>
      <c r="B5160" s="229"/>
      <c r="C5160" s="228"/>
      <c r="D5160" s="228"/>
      <c r="E5160" s="226"/>
      <c r="F5160" s="228"/>
      <c r="G5160" s="228"/>
      <c r="H5160" s="228"/>
      <c r="I5160" s="228"/>
    </row>
    <row r="5161">
      <c r="A5161" s="228"/>
      <c r="B5161" s="229"/>
      <c r="C5161" s="228"/>
      <c r="D5161" s="228"/>
      <c r="E5161" s="226"/>
      <c r="F5161" s="228"/>
      <c r="G5161" s="228"/>
      <c r="H5161" s="228"/>
      <c r="I5161" s="228"/>
    </row>
    <row r="5162">
      <c r="A5162" s="228"/>
      <c r="B5162" s="229"/>
      <c r="C5162" s="228"/>
      <c r="D5162" s="228"/>
      <c r="E5162" s="226"/>
      <c r="F5162" s="228"/>
      <c r="G5162" s="228"/>
      <c r="H5162" s="228"/>
      <c r="I5162" s="228"/>
    </row>
    <row r="5163">
      <c r="A5163" s="228"/>
      <c r="B5163" s="229"/>
      <c r="C5163" s="228"/>
      <c r="D5163" s="228"/>
      <c r="E5163" s="226"/>
      <c r="F5163" s="228"/>
      <c r="G5163" s="228"/>
      <c r="H5163" s="228"/>
      <c r="I5163" s="228"/>
    </row>
    <row r="5164">
      <c r="A5164" s="228"/>
      <c r="B5164" s="229"/>
      <c r="C5164" s="228"/>
      <c r="D5164" s="228"/>
      <c r="E5164" s="226"/>
      <c r="F5164" s="228"/>
      <c r="G5164" s="228"/>
      <c r="H5164" s="228"/>
      <c r="I5164" s="228"/>
    </row>
    <row r="5165">
      <c r="A5165" s="228"/>
      <c r="B5165" s="229"/>
      <c r="C5165" s="228"/>
      <c r="D5165" s="228"/>
      <c r="E5165" s="226"/>
      <c r="F5165" s="228"/>
      <c r="G5165" s="228"/>
      <c r="H5165" s="228"/>
      <c r="I5165" s="228"/>
    </row>
    <row r="5166">
      <c r="A5166" s="228"/>
      <c r="B5166" s="229"/>
      <c r="C5166" s="228"/>
      <c r="D5166" s="228"/>
      <c r="E5166" s="226"/>
      <c r="F5166" s="228"/>
      <c r="G5166" s="228"/>
      <c r="H5166" s="228"/>
      <c r="I5166" s="228"/>
    </row>
    <row r="5167">
      <c r="A5167" s="228"/>
      <c r="B5167" s="229"/>
      <c r="C5167" s="228"/>
      <c r="D5167" s="228"/>
      <c r="E5167" s="226"/>
      <c r="F5167" s="228"/>
      <c r="G5167" s="228"/>
      <c r="H5167" s="228"/>
      <c r="I5167" s="228"/>
    </row>
    <row r="5168">
      <c r="A5168" s="228"/>
      <c r="B5168" s="229"/>
      <c r="C5168" s="228"/>
      <c r="D5168" s="228"/>
      <c r="E5168" s="226"/>
      <c r="F5168" s="228"/>
      <c r="G5168" s="228"/>
      <c r="H5168" s="228"/>
      <c r="I5168" s="228"/>
    </row>
    <row r="5169">
      <c r="A5169" s="228"/>
      <c r="B5169" s="229"/>
      <c r="C5169" s="228"/>
      <c r="D5169" s="228"/>
      <c r="E5169" s="226"/>
      <c r="F5169" s="228"/>
      <c r="G5169" s="228"/>
      <c r="H5169" s="228"/>
      <c r="I5169" s="228"/>
    </row>
    <row r="5170">
      <c r="A5170" s="228"/>
      <c r="B5170" s="229"/>
      <c r="C5170" s="228"/>
      <c r="D5170" s="228"/>
      <c r="E5170" s="226"/>
      <c r="F5170" s="228"/>
      <c r="G5170" s="228"/>
      <c r="H5170" s="228"/>
      <c r="I5170" s="228"/>
    </row>
    <row r="5171">
      <c r="A5171" s="228"/>
      <c r="B5171" s="229"/>
      <c r="C5171" s="228"/>
      <c r="D5171" s="228"/>
      <c r="E5171" s="226"/>
      <c r="F5171" s="228"/>
      <c r="G5171" s="228"/>
      <c r="H5171" s="228"/>
      <c r="I5171" s="228"/>
    </row>
    <row r="5172">
      <c r="A5172" s="228"/>
      <c r="B5172" s="229"/>
      <c r="C5172" s="228"/>
      <c r="D5172" s="228"/>
      <c r="E5172" s="226"/>
      <c r="F5172" s="228"/>
      <c r="G5172" s="228"/>
      <c r="H5172" s="228"/>
      <c r="I5172" s="228"/>
    </row>
    <row r="5173">
      <c r="A5173" s="228"/>
      <c r="B5173" s="229"/>
      <c r="C5173" s="228"/>
      <c r="D5173" s="228"/>
      <c r="E5173" s="226"/>
      <c r="F5173" s="228"/>
      <c r="G5173" s="228"/>
      <c r="H5173" s="228"/>
      <c r="I5173" s="228"/>
    </row>
    <row r="5174">
      <c r="A5174" s="228"/>
      <c r="B5174" s="229"/>
      <c r="C5174" s="228"/>
      <c r="D5174" s="228"/>
      <c r="E5174" s="226"/>
      <c r="F5174" s="228"/>
      <c r="G5174" s="228"/>
      <c r="H5174" s="228"/>
      <c r="I5174" s="228"/>
    </row>
    <row r="5175">
      <c r="A5175" s="228"/>
      <c r="B5175" s="229"/>
      <c r="C5175" s="228"/>
      <c r="D5175" s="228"/>
      <c r="E5175" s="226"/>
      <c r="F5175" s="228"/>
      <c r="G5175" s="228"/>
      <c r="H5175" s="228"/>
      <c r="I5175" s="228"/>
    </row>
    <row r="5176">
      <c r="A5176" s="228"/>
      <c r="B5176" s="229"/>
      <c r="C5176" s="228"/>
      <c r="D5176" s="228"/>
      <c r="E5176" s="226"/>
      <c r="F5176" s="228"/>
      <c r="G5176" s="228"/>
      <c r="H5176" s="228"/>
      <c r="I5176" s="228"/>
    </row>
    <row r="5177">
      <c r="A5177" s="228"/>
      <c r="B5177" s="229"/>
      <c r="C5177" s="228"/>
      <c r="D5177" s="228"/>
      <c r="E5177" s="226"/>
      <c r="F5177" s="228"/>
      <c r="G5177" s="228"/>
      <c r="H5177" s="228"/>
      <c r="I5177" s="228"/>
    </row>
    <row r="5178">
      <c r="A5178" s="228"/>
      <c r="B5178" s="229"/>
      <c r="C5178" s="228"/>
      <c r="D5178" s="228"/>
      <c r="E5178" s="226"/>
      <c r="F5178" s="228"/>
      <c r="G5178" s="228"/>
      <c r="H5178" s="228"/>
      <c r="I5178" s="228"/>
    </row>
    <row r="5179">
      <c r="A5179" s="228"/>
      <c r="B5179" s="229"/>
      <c r="C5179" s="228"/>
      <c r="D5179" s="228"/>
      <c r="E5179" s="226"/>
      <c r="F5179" s="228"/>
      <c r="G5179" s="228"/>
      <c r="H5179" s="228"/>
      <c r="I5179" s="228"/>
    </row>
    <row r="5180">
      <c r="A5180" s="228"/>
      <c r="B5180" s="229"/>
      <c r="C5180" s="228"/>
      <c r="D5180" s="228"/>
      <c r="E5180" s="226"/>
      <c r="F5180" s="228"/>
      <c r="G5180" s="228"/>
      <c r="H5180" s="228"/>
      <c r="I5180" s="228"/>
    </row>
    <row r="5181">
      <c r="A5181" s="228"/>
      <c r="B5181" s="229"/>
      <c r="C5181" s="228"/>
      <c r="D5181" s="228"/>
      <c r="E5181" s="226"/>
      <c r="F5181" s="228"/>
      <c r="G5181" s="228"/>
      <c r="H5181" s="228"/>
      <c r="I5181" s="228"/>
    </row>
    <row r="5182">
      <c r="A5182" s="228"/>
      <c r="B5182" s="229"/>
      <c r="C5182" s="228"/>
      <c r="D5182" s="228"/>
      <c r="E5182" s="226"/>
      <c r="F5182" s="228"/>
      <c r="G5182" s="228"/>
      <c r="H5182" s="228"/>
      <c r="I5182" s="228"/>
    </row>
    <row r="5183">
      <c r="A5183" s="228"/>
      <c r="B5183" s="229"/>
      <c r="C5183" s="228"/>
      <c r="D5183" s="228"/>
      <c r="E5183" s="226"/>
      <c r="F5183" s="228"/>
      <c r="G5183" s="228"/>
      <c r="H5183" s="228"/>
      <c r="I5183" s="228"/>
    </row>
    <row r="5184">
      <c r="A5184" s="228"/>
      <c r="B5184" s="229"/>
      <c r="C5184" s="228"/>
      <c r="D5184" s="228"/>
      <c r="E5184" s="226"/>
      <c r="F5184" s="228"/>
      <c r="G5184" s="228"/>
      <c r="H5184" s="228"/>
      <c r="I5184" s="228"/>
    </row>
    <row r="5185">
      <c r="A5185" s="228"/>
      <c r="B5185" s="229"/>
      <c r="C5185" s="228"/>
      <c r="D5185" s="228"/>
      <c r="E5185" s="226"/>
      <c r="F5185" s="228"/>
      <c r="G5185" s="228"/>
      <c r="H5185" s="228"/>
      <c r="I5185" s="228"/>
    </row>
    <row r="5186">
      <c r="A5186" s="228"/>
      <c r="B5186" s="229"/>
      <c r="C5186" s="228"/>
      <c r="D5186" s="228"/>
      <c r="E5186" s="226"/>
      <c r="F5186" s="228"/>
      <c r="G5186" s="228"/>
      <c r="H5186" s="228"/>
      <c r="I5186" s="228"/>
    </row>
    <row r="5187">
      <c r="A5187" s="228"/>
      <c r="B5187" s="229"/>
      <c r="C5187" s="228"/>
      <c r="D5187" s="228"/>
      <c r="E5187" s="226"/>
      <c r="F5187" s="228"/>
      <c r="G5187" s="228"/>
      <c r="H5187" s="228"/>
      <c r="I5187" s="228"/>
    </row>
    <row r="5188">
      <c r="A5188" s="228"/>
      <c r="B5188" s="229"/>
      <c r="C5188" s="228"/>
      <c r="D5188" s="228"/>
      <c r="E5188" s="226"/>
      <c r="F5188" s="228"/>
      <c r="G5188" s="228"/>
      <c r="H5188" s="228"/>
      <c r="I5188" s="228"/>
    </row>
    <row r="5189">
      <c r="A5189" s="228"/>
      <c r="B5189" s="229"/>
      <c r="C5189" s="228"/>
      <c r="D5189" s="228"/>
      <c r="E5189" s="226"/>
      <c r="F5189" s="228"/>
      <c r="G5189" s="228"/>
      <c r="H5189" s="228"/>
      <c r="I5189" s="228"/>
    </row>
    <row r="5190">
      <c r="A5190" s="228"/>
      <c r="B5190" s="229"/>
      <c r="C5190" s="228"/>
      <c r="D5190" s="228"/>
      <c r="E5190" s="226"/>
      <c r="F5190" s="228"/>
      <c r="G5190" s="228"/>
      <c r="H5190" s="228"/>
      <c r="I5190" s="228"/>
    </row>
    <row r="5191">
      <c r="A5191" s="228"/>
      <c r="B5191" s="229"/>
      <c r="C5191" s="228"/>
      <c r="D5191" s="228"/>
      <c r="E5191" s="226"/>
      <c r="F5191" s="228"/>
      <c r="G5191" s="228"/>
      <c r="H5191" s="228"/>
      <c r="I5191" s="228"/>
    </row>
    <row r="5192">
      <c r="A5192" s="228"/>
      <c r="B5192" s="229"/>
      <c r="C5192" s="228"/>
      <c r="D5192" s="228"/>
      <c r="E5192" s="226"/>
      <c r="F5192" s="228"/>
      <c r="G5192" s="228"/>
      <c r="H5192" s="228"/>
      <c r="I5192" s="228"/>
    </row>
    <row r="5193">
      <c r="A5193" s="228"/>
      <c r="B5193" s="229"/>
      <c r="C5193" s="228"/>
      <c r="D5193" s="228"/>
      <c r="E5193" s="226"/>
      <c r="F5193" s="228"/>
      <c r="G5193" s="228"/>
      <c r="H5193" s="228"/>
      <c r="I5193" s="228"/>
    </row>
    <row r="5194">
      <c r="A5194" s="228"/>
      <c r="B5194" s="229"/>
      <c r="C5194" s="228"/>
      <c r="D5194" s="228"/>
      <c r="E5194" s="226"/>
      <c r="F5194" s="228"/>
      <c r="G5194" s="228"/>
      <c r="H5194" s="228"/>
      <c r="I5194" s="228"/>
    </row>
    <row r="5195">
      <c r="A5195" s="228"/>
      <c r="B5195" s="229"/>
      <c r="C5195" s="228"/>
      <c r="D5195" s="228"/>
      <c r="E5195" s="226"/>
      <c r="F5195" s="228"/>
      <c r="G5195" s="228"/>
      <c r="H5195" s="228"/>
      <c r="I5195" s="228"/>
    </row>
    <row r="5196">
      <c r="A5196" s="228"/>
      <c r="B5196" s="229"/>
      <c r="C5196" s="228"/>
      <c r="D5196" s="228"/>
      <c r="E5196" s="226"/>
      <c r="F5196" s="228"/>
      <c r="G5196" s="228"/>
      <c r="H5196" s="228"/>
      <c r="I5196" s="228"/>
    </row>
    <row r="5197">
      <c r="A5197" s="228"/>
      <c r="B5197" s="229"/>
      <c r="C5197" s="228"/>
      <c r="D5197" s="228"/>
      <c r="E5197" s="226"/>
      <c r="F5197" s="228"/>
      <c r="G5197" s="228"/>
      <c r="H5197" s="228"/>
      <c r="I5197" s="228"/>
    </row>
    <row r="5198">
      <c r="A5198" s="228"/>
      <c r="B5198" s="229"/>
      <c r="C5198" s="228"/>
      <c r="D5198" s="228"/>
      <c r="E5198" s="226"/>
      <c r="F5198" s="228"/>
      <c r="G5198" s="228"/>
      <c r="H5198" s="228"/>
      <c r="I5198" s="228"/>
    </row>
    <row r="5199">
      <c r="A5199" s="228"/>
      <c r="B5199" s="229"/>
      <c r="C5199" s="228"/>
      <c r="D5199" s="228"/>
      <c r="E5199" s="226"/>
      <c r="F5199" s="228"/>
      <c r="G5199" s="228"/>
      <c r="H5199" s="228"/>
      <c r="I5199" s="228"/>
    </row>
    <row r="5200">
      <c r="A5200" s="228"/>
      <c r="B5200" s="229"/>
      <c r="C5200" s="228"/>
      <c r="D5200" s="228"/>
      <c r="E5200" s="226"/>
      <c r="F5200" s="228"/>
      <c r="G5200" s="228"/>
      <c r="H5200" s="228"/>
      <c r="I5200" s="228"/>
    </row>
    <row r="5201">
      <c r="A5201" s="228"/>
      <c r="B5201" s="229"/>
      <c r="C5201" s="228"/>
      <c r="D5201" s="228"/>
      <c r="E5201" s="226"/>
      <c r="F5201" s="228"/>
      <c r="G5201" s="228"/>
      <c r="H5201" s="228"/>
      <c r="I5201" s="228"/>
    </row>
    <row r="5202">
      <c r="A5202" s="228"/>
      <c r="B5202" s="229"/>
      <c r="C5202" s="228"/>
      <c r="D5202" s="228"/>
      <c r="E5202" s="226"/>
      <c r="F5202" s="228"/>
      <c r="G5202" s="228"/>
      <c r="H5202" s="228"/>
      <c r="I5202" s="228"/>
    </row>
    <row r="5203">
      <c r="A5203" s="228"/>
      <c r="B5203" s="229"/>
      <c r="C5203" s="228"/>
      <c r="D5203" s="228"/>
      <c r="E5203" s="226"/>
      <c r="F5203" s="228"/>
      <c r="G5203" s="228"/>
      <c r="H5203" s="228"/>
      <c r="I5203" s="228"/>
    </row>
    <row r="5204">
      <c r="A5204" s="228"/>
      <c r="B5204" s="229"/>
      <c r="C5204" s="228"/>
      <c r="D5204" s="228"/>
      <c r="E5204" s="226"/>
      <c r="F5204" s="228"/>
      <c r="G5204" s="228"/>
      <c r="H5204" s="228"/>
      <c r="I5204" s="228"/>
    </row>
    <row r="5205">
      <c r="A5205" s="228"/>
      <c r="B5205" s="229"/>
      <c r="C5205" s="228"/>
      <c r="D5205" s="228"/>
      <c r="E5205" s="226"/>
      <c r="F5205" s="228"/>
      <c r="G5205" s="228"/>
      <c r="H5205" s="228"/>
      <c r="I5205" s="228"/>
    </row>
    <row r="5206">
      <c r="A5206" s="228"/>
      <c r="B5206" s="229"/>
      <c r="C5206" s="228"/>
      <c r="D5206" s="228"/>
      <c r="E5206" s="226"/>
      <c r="F5206" s="228"/>
      <c r="G5206" s="228"/>
      <c r="H5206" s="228"/>
      <c r="I5206" s="228"/>
    </row>
    <row r="5207">
      <c r="A5207" s="228"/>
      <c r="B5207" s="229"/>
      <c r="C5207" s="228"/>
      <c r="D5207" s="228"/>
      <c r="E5207" s="226"/>
      <c r="F5207" s="228"/>
      <c r="G5207" s="228"/>
      <c r="H5207" s="228"/>
      <c r="I5207" s="228"/>
    </row>
    <row r="5208">
      <c r="A5208" s="228"/>
      <c r="B5208" s="229"/>
      <c r="C5208" s="228"/>
      <c r="D5208" s="228"/>
      <c r="E5208" s="226"/>
      <c r="F5208" s="228"/>
      <c r="G5208" s="228"/>
      <c r="H5208" s="228"/>
      <c r="I5208" s="228"/>
    </row>
    <row r="5209">
      <c r="A5209" s="228"/>
      <c r="B5209" s="229"/>
      <c r="C5209" s="228"/>
      <c r="D5209" s="228"/>
      <c r="E5209" s="226"/>
      <c r="F5209" s="228"/>
      <c r="G5209" s="228"/>
      <c r="H5209" s="228"/>
      <c r="I5209" s="228"/>
    </row>
    <row r="5210">
      <c r="A5210" s="228"/>
      <c r="B5210" s="229"/>
      <c r="C5210" s="228"/>
      <c r="D5210" s="228"/>
      <c r="E5210" s="226"/>
      <c r="F5210" s="228"/>
      <c r="G5210" s="228"/>
      <c r="H5210" s="228"/>
      <c r="I5210" s="228"/>
    </row>
    <row r="5211">
      <c r="A5211" s="228"/>
      <c r="B5211" s="229"/>
      <c r="C5211" s="228"/>
      <c r="D5211" s="228"/>
      <c r="E5211" s="226"/>
      <c r="F5211" s="228"/>
      <c r="G5211" s="228"/>
      <c r="H5211" s="228"/>
      <c r="I5211" s="228"/>
    </row>
    <row r="5212">
      <c r="A5212" s="228"/>
      <c r="B5212" s="229"/>
      <c r="C5212" s="228"/>
      <c r="D5212" s="228"/>
      <c r="E5212" s="226"/>
      <c r="F5212" s="228"/>
      <c r="G5212" s="228"/>
      <c r="H5212" s="228"/>
      <c r="I5212" s="228"/>
    </row>
    <row r="5213">
      <c r="A5213" s="228"/>
      <c r="B5213" s="229"/>
      <c r="C5213" s="228"/>
      <c r="D5213" s="228"/>
      <c r="E5213" s="226"/>
      <c r="F5213" s="228"/>
      <c r="G5213" s="228"/>
      <c r="H5213" s="228"/>
      <c r="I5213" s="228"/>
    </row>
    <row r="5214">
      <c r="A5214" s="228"/>
      <c r="B5214" s="229"/>
      <c r="C5214" s="228"/>
      <c r="D5214" s="228"/>
      <c r="E5214" s="226"/>
      <c r="F5214" s="228"/>
      <c r="G5214" s="228"/>
      <c r="H5214" s="228"/>
      <c r="I5214" s="228"/>
    </row>
    <row r="5215">
      <c r="A5215" s="228"/>
      <c r="B5215" s="229"/>
      <c r="C5215" s="228"/>
      <c r="D5215" s="228"/>
      <c r="E5215" s="226"/>
      <c r="F5215" s="228"/>
      <c r="G5215" s="228"/>
      <c r="H5215" s="228"/>
      <c r="I5215" s="228"/>
    </row>
    <row r="5216">
      <c r="A5216" s="228"/>
      <c r="B5216" s="229"/>
      <c r="C5216" s="228"/>
      <c r="D5216" s="228"/>
      <c r="E5216" s="226"/>
      <c r="F5216" s="228"/>
      <c r="G5216" s="228"/>
      <c r="H5216" s="228"/>
      <c r="I5216" s="228"/>
    </row>
    <row r="5217">
      <c r="A5217" s="228"/>
      <c r="B5217" s="229"/>
      <c r="C5217" s="228"/>
      <c r="D5217" s="228"/>
      <c r="E5217" s="226"/>
      <c r="F5217" s="228"/>
      <c r="G5217" s="228"/>
      <c r="H5217" s="228"/>
      <c r="I5217" s="228"/>
    </row>
    <row r="5218">
      <c r="A5218" s="228"/>
      <c r="B5218" s="229"/>
      <c r="C5218" s="228"/>
      <c r="D5218" s="228"/>
      <c r="E5218" s="226"/>
      <c r="F5218" s="228"/>
      <c r="G5218" s="228"/>
      <c r="H5218" s="228"/>
      <c r="I5218" s="228"/>
    </row>
    <row r="5219">
      <c r="A5219" s="228"/>
      <c r="B5219" s="229"/>
      <c r="C5219" s="228"/>
      <c r="D5219" s="228"/>
      <c r="E5219" s="226"/>
      <c r="F5219" s="228"/>
      <c r="G5219" s="228"/>
      <c r="H5219" s="228"/>
      <c r="I5219" s="228"/>
    </row>
    <row r="5220">
      <c r="A5220" s="228"/>
      <c r="B5220" s="229"/>
      <c r="C5220" s="228"/>
      <c r="D5220" s="228"/>
      <c r="E5220" s="226"/>
      <c r="F5220" s="228"/>
      <c r="G5220" s="228"/>
      <c r="H5220" s="228"/>
      <c r="I5220" s="228"/>
    </row>
    <row r="5221">
      <c r="A5221" s="228"/>
      <c r="B5221" s="229"/>
      <c r="C5221" s="228"/>
      <c r="D5221" s="228"/>
      <c r="E5221" s="226"/>
      <c r="F5221" s="228"/>
      <c r="G5221" s="228"/>
      <c r="H5221" s="228"/>
      <c r="I5221" s="228"/>
    </row>
    <row r="5222">
      <c r="A5222" s="228"/>
      <c r="B5222" s="229"/>
      <c r="C5222" s="228"/>
      <c r="D5222" s="228"/>
      <c r="E5222" s="226"/>
      <c r="F5222" s="228"/>
      <c r="G5222" s="228"/>
      <c r="H5222" s="228"/>
      <c r="I5222" s="228"/>
    </row>
    <row r="5223">
      <c r="A5223" s="228"/>
      <c r="B5223" s="229"/>
      <c r="C5223" s="228"/>
      <c r="D5223" s="228"/>
      <c r="E5223" s="226"/>
      <c r="F5223" s="228"/>
      <c r="G5223" s="228"/>
      <c r="H5223" s="228"/>
      <c r="I5223" s="228"/>
    </row>
    <row r="5224">
      <c r="A5224" s="228"/>
      <c r="B5224" s="229"/>
      <c r="C5224" s="228"/>
      <c r="D5224" s="228"/>
      <c r="E5224" s="226"/>
      <c r="F5224" s="228"/>
      <c r="G5224" s="228"/>
      <c r="H5224" s="228"/>
      <c r="I5224" s="228"/>
    </row>
    <row r="5225">
      <c r="A5225" s="228"/>
      <c r="B5225" s="229"/>
      <c r="C5225" s="228"/>
      <c r="D5225" s="228"/>
      <c r="E5225" s="226"/>
      <c r="F5225" s="228"/>
      <c r="G5225" s="228"/>
      <c r="H5225" s="228"/>
      <c r="I5225" s="228"/>
    </row>
    <row r="5226">
      <c r="A5226" s="228"/>
      <c r="B5226" s="229"/>
      <c r="C5226" s="228"/>
      <c r="D5226" s="228"/>
      <c r="E5226" s="226"/>
      <c r="F5226" s="228"/>
      <c r="G5226" s="228"/>
      <c r="H5226" s="228"/>
      <c r="I5226" s="228"/>
    </row>
    <row r="5227">
      <c r="A5227" s="228"/>
      <c r="B5227" s="229"/>
      <c r="C5227" s="228"/>
      <c r="D5227" s="228"/>
      <c r="E5227" s="226"/>
      <c r="F5227" s="228"/>
      <c r="G5227" s="228"/>
      <c r="H5227" s="228"/>
      <c r="I5227" s="228"/>
    </row>
    <row r="5228">
      <c r="A5228" s="228"/>
      <c r="B5228" s="229"/>
      <c r="C5228" s="228"/>
      <c r="D5228" s="228"/>
      <c r="E5228" s="226"/>
      <c r="F5228" s="228"/>
      <c r="G5228" s="228"/>
      <c r="H5228" s="228"/>
      <c r="I5228" s="228"/>
    </row>
    <row r="5229">
      <c r="A5229" s="228"/>
      <c r="B5229" s="229"/>
      <c r="C5229" s="228"/>
      <c r="D5229" s="228"/>
      <c r="E5229" s="226"/>
      <c r="F5229" s="228"/>
      <c r="G5229" s="228"/>
      <c r="H5229" s="228"/>
      <c r="I5229" s="228"/>
    </row>
    <row r="5230">
      <c r="A5230" s="228"/>
      <c r="B5230" s="229"/>
      <c r="C5230" s="228"/>
      <c r="D5230" s="228"/>
      <c r="E5230" s="226"/>
      <c r="F5230" s="228"/>
      <c r="G5230" s="228"/>
      <c r="H5230" s="228"/>
      <c r="I5230" s="228"/>
    </row>
    <row r="5231">
      <c r="A5231" s="228"/>
      <c r="B5231" s="229"/>
      <c r="C5231" s="228"/>
      <c r="D5231" s="228"/>
      <c r="E5231" s="226"/>
      <c r="F5231" s="228"/>
      <c r="G5231" s="228"/>
      <c r="H5231" s="228"/>
      <c r="I5231" s="228"/>
    </row>
    <row r="5232">
      <c r="A5232" s="228"/>
      <c r="B5232" s="229"/>
      <c r="C5232" s="228"/>
      <c r="D5232" s="228"/>
      <c r="E5232" s="226"/>
      <c r="F5232" s="228"/>
      <c r="G5232" s="228"/>
      <c r="H5232" s="228"/>
      <c r="I5232" s="228"/>
    </row>
    <row r="5233">
      <c r="A5233" s="228"/>
      <c r="B5233" s="229"/>
      <c r="C5233" s="228"/>
      <c r="D5233" s="228"/>
      <c r="E5233" s="226"/>
      <c r="F5233" s="228"/>
      <c r="G5233" s="228"/>
      <c r="H5233" s="228"/>
      <c r="I5233" s="228"/>
    </row>
    <row r="5234">
      <c r="A5234" s="228"/>
      <c r="B5234" s="229"/>
      <c r="C5234" s="228"/>
      <c r="D5234" s="228"/>
      <c r="E5234" s="226"/>
      <c r="F5234" s="228"/>
      <c r="G5234" s="228"/>
      <c r="H5234" s="228"/>
      <c r="I5234" s="228"/>
    </row>
    <row r="5235">
      <c r="A5235" s="228"/>
      <c r="B5235" s="229"/>
      <c r="C5235" s="228"/>
      <c r="D5235" s="228"/>
      <c r="E5235" s="226"/>
      <c r="F5235" s="228"/>
      <c r="G5235" s="228"/>
      <c r="H5235" s="228"/>
      <c r="I5235" s="228"/>
    </row>
    <row r="5236">
      <c r="A5236" s="228"/>
      <c r="B5236" s="229"/>
      <c r="C5236" s="228"/>
      <c r="D5236" s="228"/>
      <c r="E5236" s="226"/>
      <c r="F5236" s="228"/>
      <c r="G5236" s="228"/>
      <c r="H5236" s="228"/>
      <c r="I5236" s="228"/>
    </row>
    <row r="5237">
      <c r="A5237" s="228"/>
      <c r="B5237" s="229"/>
      <c r="C5237" s="228"/>
      <c r="D5237" s="228"/>
      <c r="E5237" s="226"/>
      <c r="F5237" s="228"/>
      <c r="G5237" s="228"/>
      <c r="H5237" s="228"/>
      <c r="I5237" s="228"/>
    </row>
    <row r="5238">
      <c r="A5238" s="228"/>
      <c r="B5238" s="229"/>
      <c r="C5238" s="228"/>
      <c r="D5238" s="228"/>
      <c r="E5238" s="226"/>
      <c r="F5238" s="228"/>
      <c r="G5238" s="228"/>
      <c r="H5238" s="228"/>
      <c r="I5238" s="228"/>
    </row>
    <row r="5239">
      <c r="A5239" s="228"/>
      <c r="B5239" s="229"/>
      <c r="C5239" s="228"/>
      <c r="D5239" s="228"/>
      <c r="E5239" s="226"/>
      <c r="F5239" s="228"/>
      <c r="G5239" s="228"/>
      <c r="H5239" s="228"/>
      <c r="I5239" s="228"/>
    </row>
    <row r="5240">
      <c r="A5240" s="228"/>
      <c r="B5240" s="229"/>
      <c r="C5240" s="228"/>
      <c r="D5240" s="228"/>
      <c r="E5240" s="226"/>
      <c r="F5240" s="228"/>
      <c r="G5240" s="228"/>
      <c r="H5240" s="228"/>
      <c r="I5240" s="228"/>
    </row>
    <row r="5241">
      <c r="A5241" s="228"/>
      <c r="B5241" s="229"/>
      <c r="C5241" s="228"/>
      <c r="D5241" s="228"/>
      <c r="E5241" s="226"/>
      <c r="F5241" s="228"/>
      <c r="G5241" s="228"/>
      <c r="H5241" s="228"/>
      <c r="I5241" s="228"/>
    </row>
    <row r="5242">
      <c r="A5242" s="228"/>
      <c r="B5242" s="229"/>
      <c r="C5242" s="228"/>
      <c r="D5242" s="228"/>
      <c r="E5242" s="226"/>
      <c r="F5242" s="228"/>
      <c r="G5242" s="228"/>
      <c r="H5242" s="228"/>
      <c r="I5242" s="228"/>
    </row>
    <row r="5243">
      <c r="A5243" s="228"/>
      <c r="B5243" s="229"/>
      <c r="C5243" s="228"/>
      <c r="D5243" s="228"/>
      <c r="E5243" s="226"/>
      <c r="F5243" s="228"/>
      <c r="G5243" s="228"/>
      <c r="H5243" s="228"/>
      <c r="I5243" s="228"/>
    </row>
    <row r="5244">
      <c r="A5244" s="228"/>
      <c r="B5244" s="229"/>
      <c r="C5244" s="228"/>
      <c r="D5244" s="228"/>
      <c r="E5244" s="226"/>
      <c r="F5244" s="228"/>
      <c r="G5244" s="228"/>
      <c r="H5244" s="228"/>
      <c r="I5244" s="228"/>
    </row>
    <row r="5245">
      <c r="A5245" s="228"/>
      <c r="B5245" s="229"/>
      <c r="C5245" s="228"/>
      <c r="D5245" s="228"/>
      <c r="E5245" s="226"/>
      <c r="F5245" s="228"/>
      <c r="G5245" s="228"/>
      <c r="H5245" s="228"/>
      <c r="I5245" s="228"/>
    </row>
    <row r="5246">
      <c r="A5246" s="228"/>
      <c r="B5246" s="229"/>
      <c r="C5246" s="228"/>
      <c r="D5246" s="228"/>
      <c r="E5246" s="226"/>
      <c r="F5246" s="228"/>
      <c r="G5246" s="228"/>
      <c r="H5246" s="228"/>
      <c r="I5246" s="228"/>
    </row>
    <row r="5247">
      <c r="A5247" s="228"/>
      <c r="B5247" s="229"/>
      <c r="C5247" s="228"/>
      <c r="D5247" s="228"/>
      <c r="E5247" s="226"/>
      <c r="F5247" s="228"/>
      <c r="G5247" s="228"/>
      <c r="H5247" s="228"/>
      <c r="I5247" s="228"/>
    </row>
    <row r="5248">
      <c r="A5248" s="228"/>
      <c r="B5248" s="229"/>
      <c r="C5248" s="228"/>
      <c r="D5248" s="228"/>
      <c r="E5248" s="226"/>
      <c r="F5248" s="228"/>
      <c r="G5248" s="228"/>
      <c r="H5248" s="228"/>
      <c r="I5248" s="228"/>
    </row>
    <row r="5249">
      <c r="A5249" s="228"/>
      <c r="B5249" s="229"/>
      <c r="C5249" s="228"/>
      <c r="D5249" s="228"/>
      <c r="E5249" s="226"/>
      <c r="F5249" s="228"/>
      <c r="G5249" s="228"/>
      <c r="H5249" s="228"/>
      <c r="I5249" s="228"/>
    </row>
    <row r="5250">
      <c r="A5250" s="228"/>
      <c r="B5250" s="229"/>
      <c r="C5250" s="228"/>
      <c r="D5250" s="228"/>
      <c r="E5250" s="226"/>
      <c r="F5250" s="228"/>
      <c r="G5250" s="228"/>
      <c r="H5250" s="228"/>
      <c r="I5250" s="228"/>
    </row>
    <row r="5251">
      <c r="A5251" s="228"/>
      <c r="B5251" s="229"/>
      <c r="C5251" s="228"/>
      <c r="D5251" s="228"/>
      <c r="E5251" s="226"/>
      <c r="F5251" s="228"/>
      <c r="G5251" s="228"/>
      <c r="H5251" s="228"/>
      <c r="I5251" s="228"/>
    </row>
    <row r="5252">
      <c r="A5252" s="228"/>
      <c r="B5252" s="229"/>
      <c r="C5252" s="228"/>
      <c r="D5252" s="228"/>
      <c r="E5252" s="226"/>
      <c r="F5252" s="228"/>
      <c r="G5252" s="228"/>
      <c r="H5252" s="228"/>
      <c r="I5252" s="228"/>
    </row>
    <row r="5253">
      <c r="A5253" s="228"/>
      <c r="B5253" s="229"/>
      <c r="C5253" s="228"/>
      <c r="D5253" s="228"/>
      <c r="E5253" s="226"/>
      <c r="F5253" s="228"/>
      <c r="G5253" s="228"/>
      <c r="H5253" s="228"/>
      <c r="I5253" s="228"/>
    </row>
    <row r="5254">
      <c r="A5254" s="228"/>
      <c r="B5254" s="229"/>
      <c r="C5254" s="228"/>
      <c r="D5254" s="228"/>
      <c r="E5254" s="226"/>
      <c r="F5254" s="228"/>
      <c r="G5254" s="228"/>
      <c r="H5254" s="228"/>
      <c r="I5254" s="228"/>
    </row>
    <row r="5255">
      <c r="A5255" s="228"/>
      <c r="B5255" s="229"/>
      <c r="C5255" s="228"/>
      <c r="D5255" s="228"/>
      <c r="E5255" s="226"/>
      <c r="F5255" s="228"/>
      <c r="G5255" s="228"/>
      <c r="H5255" s="228"/>
      <c r="I5255" s="228"/>
    </row>
    <row r="5256">
      <c r="A5256" s="228"/>
      <c r="B5256" s="229"/>
      <c r="C5256" s="228"/>
      <c r="D5256" s="228"/>
      <c r="E5256" s="226"/>
      <c r="F5256" s="228"/>
      <c r="G5256" s="228"/>
      <c r="H5256" s="228"/>
      <c r="I5256" s="228"/>
    </row>
    <row r="5257">
      <c r="A5257" s="228"/>
      <c r="B5257" s="229"/>
      <c r="C5257" s="228"/>
      <c r="D5257" s="228"/>
      <c r="E5257" s="226"/>
      <c r="F5257" s="228"/>
      <c r="G5257" s="228"/>
      <c r="H5257" s="228"/>
      <c r="I5257" s="228"/>
    </row>
    <row r="5258">
      <c r="A5258" s="228"/>
      <c r="B5258" s="229"/>
      <c r="C5258" s="228"/>
      <c r="D5258" s="228"/>
      <c r="E5258" s="226"/>
      <c r="F5258" s="228"/>
      <c r="G5258" s="228"/>
      <c r="H5258" s="228"/>
      <c r="I5258" s="228"/>
    </row>
    <row r="5259">
      <c r="A5259" s="228"/>
      <c r="B5259" s="229"/>
      <c r="C5259" s="228"/>
      <c r="D5259" s="228"/>
      <c r="E5259" s="226"/>
      <c r="F5259" s="228"/>
      <c r="G5259" s="228"/>
      <c r="H5259" s="228"/>
      <c r="I5259" s="228"/>
    </row>
    <row r="5260">
      <c r="A5260" s="228"/>
      <c r="B5260" s="229"/>
      <c r="C5260" s="228"/>
      <c r="D5260" s="228"/>
      <c r="E5260" s="226"/>
      <c r="F5260" s="228"/>
      <c r="G5260" s="228"/>
      <c r="H5260" s="228"/>
      <c r="I5260" s="228"/>
    </row>
    <row r="5261">
      <c r="A5261" s="228"/>
      <c r="B5261" s="229"/>
      <c r="C5261" s="228"/>
      <c r="D5261" s="228"/>
      <c r="E5261" s="226"/>
      <c r="F5261" s="228"/>
      <c r="G5261" s="228"/>
      <c r="H5261" s="228"/>
      <c r="I5261" s="228"/>
    </row>
    <row r="5262">
      <c r="A5262" s="228"/>
      <c r="B5262" s="229"/>
      <c r="C5262" s="228"/>
      <c r="D5262" s="228"/>
      <c r="E5262" s="226"/>
      <c r="F5262" s="228"/>
      <c r="G5262" s="228"/>
      <c r="H5262" s="228"/>
      <c r="I5262" s="228"/>
    </row>
    <row r="5263">
      <c r="A5263" s="228"/>
      <c r="B5263" s="229"/>
      <c r="C5263" s="228"/>
      <c r="D5263" s="228"/>
      <c r="E5263" s="226"/>
      <c r="F5263" s="228"/>
      <c r="G5263" s="228"/>
      <c r="H5263" s="228"/>
      <c r="I5263" s="228"/>
    </row>
    <row r="5264">
      <c r="A5264" s="228"/>
      <c r="B5264" s="229"/>
      <c r="C5264" s="228"/>
      <c r="D5264" s="228"/>
      <c r="E5264" s="226"/>
      <c r="F5264" s="228"/>
      <c r="G5264" s="228"/>
      <c r="H5264" s="228"/>
      <c r="I5264" s="228"/>
    </row>
    <row r="5265">
      <c r="A5265" s="228"/>
      <c r="B5265" s="229"/>
      <c r="C5265" s="228"/>
      <c r="D5265" s="228"/>
      <c r="E5265" s="226"/>
      <c r="F5265" s="228"/>
      <c r="G5265" s="228"/>
      <c r="H5265" s="228"/>
      <c r="I5265" s="228"/>
    </row>
    <row r="5266">
      <c r="A5266" s="228"/>
      <c r="B5266" s="229"/>
      <c r="C5266" s="228"/>
      <c r="D5266" s="228"/>
      <c r="E5266" s="226"/>
      <c r="F5266" s="228"/>
      <c r="G5266" s="228"/>
      <c r="H5266" s="228"/>
      <c r="I5266" s="228"/>
    </row>
    <row r="5267">
      <c r="A5267" s="228"/>
      <c r="B5267" s="229"/>
      <c r="C5267" s="228"/>
      <c r="D5267" s="228"/>
      <c r="E5267" s="226"/>
      <c r="F5267" s="228"/>
      <c r="G5267" s="228"/>
      <c r="H5267" s="228"/>
      <c r="I5267" s="228"/>
    </row>
    <row r="5268">
      <c r="A5268" s="228"/>
      <c r="B5268" s="229"/>
      <c r="C5268" s="228"/>
      <c r="D5268" s="228"/>
      <c r="E5268" s="226"/>
      <c r="F5268" s="228"/>
      <c r="G5268" s="228"/>
      <c r="H5268" s="228"/>
      <c r="I5268" s="228"/>
    </row>
    <row r="5269">
      <c r="A5269" s="228"/>
      <c r="B5269" s="229"/>
      <c r="C5269" s="228"/>
      <c r="D5269" s="228"/>
      <c r="E5269" s="226"/>
      <c r="F5269" s="228"/>
      <c r="G5269" s="228"/>
      <c r="H5269" s="228"/>
      <c r="I5269" s="228"/>
    </row>
    <row r="5270">
      <c r="A5270" s="228"/>
      <c r="B5270" s="229"/>
      <c r="C5270" s="228"/>
      <c r="D5270" s="228"/>
      <c r="E5270" s="226"/>
      <c r="F5270" s="228"/>
      <c r="G5270" s="228"/>
      <c r="H5270" s="228"/>
      <c r="I5270" s="228"/>
    </row>
    <row r="5271">
      <c r="A5271" s="228"/>
      <c r="B5271" s="229"/>
      <c r="C5271" s="228"/>
      <c r="D5271" s="228"/>
      <c r="E5271" s="226"/>
      <c r="F5271" s="228"/>
      <c r="G5271" s="228"/>
      <c r="H5271" s="228"/>
      <c r="I5271" s="228"/>
    </row>
    <row r="5272">
      <c r="A5272" s="228"/>
      <c r="B5272" s="229"/>
      <c r="C5272" s="228"/>
      <c r="D5272" s="228"/>
      <c r="E5272" s="226"/>
      <c r="F5272" s="228"/>
      <c r="G5272" s="228"/>
      <c r="H5272" s="228"/>
      <c r="I5272" s="228"/>
    </row>
    <row r="5273">
      <c r="A5273" s="228"/>
      <c r="B5273" s="229"/>
      <c r="C5273" s="228"/>
      <c r="D5273" s="228"/>
      <c r="E5273" s="226"/>
      <c r="F5273" s="228"/>
      <c r="G5273" s="228"/>
      <c r="H5273" s="228"/>
      <c r="I5273" s="228"/>
    </row>
    <row r="5274">
      <c r="A5274" s="228"/>
      <c r="B5274" s="229"/>
      <c r="C5274" s="228"/>
      <c r="D5274" s="228"/>
      <c r="E5274" s="226"/>
      <c r="F5274" s="228"/>
      <c r="G5274" s="228"/>
      <c r="H5274" s="228"/>
      <c r="I5274" s="228"/>
    </row>
    <row r="5275">
      <c r="A5275" s="228"/>
      <c r="B5275" s="229"/>
      <c r="C5275" s="228"/>
      <c r="D5275" s="228"/>
      <c r="E5275" s="226"/>
      <c r="F5275" s="228"/>
      <c r="G5275" s="228"/>
      <c r="H5275" s="228"/>
      <c r="I5275" s="228"/>
    </row>
    <row r="5276">
      <c r="A5276" s="228"/>
      <c r="B5276" s="229"/>
      <c r="C5276" s="228"/>
      <c r="D5276" s="228"/>
      <c r="E5276" s="226"/>
      <c r="F5276" s="228"/>
      <c r="G5276" s="228"/>
      <c r="H5276" s="228"/>
      <c r="I5276" s="228"/>
    </row>
    <row r="5277">
      <c r="A5277" s="228"/>
      <c r="B5277" s="229"/>
      <c r="C5277" s="228"/>
      <c r="D5277" s="228"/>
      <c r="E5277" s="226"/>
      <c r="F5277" s="228"/>
      <c r="G5277" s="228"/>
      <c r="H5277" s="228"/>
      <c r="I5277" s="228"/>
    </row>
    <row r="5278">
      <c r="A5278" s="228"/>
      <c r="B5278" s="229"/>
      <c r="C5278" s="228"/>
      <c r="D5278" s="228"/>
      <c r="E5278" s="226"/>
      <c r="F5278" s="228"/>
      <c r="G5278" s="228"/>
      <c r="H5278" s="228"/>
      <c r="I5278" s="228"/>
    </row>
    <row r="5279">
      <c r="A5279" s="228"/>
      <c r="B5279" s="229"/>
      <c r="C5279" s="228"/>
      <c r="D5279" s="228"/>
      <c r="E5279" s="226"/>
      <c r="F5279" s="228"/>
      <c r="G5279" s="228"/>
      <c r="H5279" s="228"/>
      <c r="I5279" s="228"/>
    </row>
    <row r="5280">
      <c r="A5280" s="228"/>
      <c r="B5280" s="229"/>
      <c r="C5280" s="228"/>
      <c r="D5280" s="228"/>
      <c r="E5280" s="226"/>
      <c r="F5280" s="228"/>
      <c r="G5280" s="228"/>
      <c r="H5280" s="228"/>
      <c r="I5280" s="228"/>
    </row>
    <row r="5281">
      <c r="A5281" s="228"/>
      <c r="B5281" s="229"/>
      <c r="C5281" s="228"/>
      <c r="D5281" s="228"/>
      <c r="E5281" s="226"/>
      <c r="F5281" s="228"/>
      <c r="G5281" s="228"/>
      <c r="H5281" s="228"/>
      <c r="I5281" s="228"/>
    </row>
    <row r="5282">
      <c r="A5282" s="228"/>
      <c r="B5282" s="229"/>
      <c r="C5282" s="228"/>
      <c r="D5282" s="228"/>
      <c r="E5282" s="226"/>
      <c r="F5282" s="228"/>
      <c r="G5282" s="228"/>
      <c r="H5282" s="228"/>
      <c r="I5282" s="228"/>
    </row>
    <row r="5283">
      <c r="A5283" s="228"/>
      <c r="B5283" s="229"/>
      <c r="C5283" s="228"/>
      <c r="D5283" s="228"/>
      <c r="E5283" s="226"/>
      <c r="F5283" s="228"/>
      <c r="G5283" s="228"/>
      <c r="H5283" s="228"/>
      <c r="I5283" s="228"/>
    </row>
    <row r="5284">
      <c r="A5284" s="228"/>
      <c r="B5284" s="229"/>
      <c r="C5284" s="228"/>
      <c r="D5284" s="228"/>
      <c r="E5284" s="226"/>
      <c r="F5284" s="228"/>
      <c r="G5284" s="228"/>
      <c r="H5284" s="228"/>
      <c r="I5284" s="228"/>
    </row>
    <row r="5285">
      <c r="A5285" s="228"/>
      <c r="B5285" s="229"/>
      <c r="C5285" s="228"/>
      <c r="D5285" s="228"/>
      <c r="E5285" s="226"/>
      <c r="F5285" s="228"/>
      <c r="G5285" s="228"/>
      <c r="H5285" s="228"/>
      <c r="I5285" s="228"/>
    </row>
    <row r="5286">
      <c r="A5286" s="228"/>
      <c r="B5286" s="229"/>
      <c r="C5286" s="228"/>
      <c r="D5286" s="228"/>
      <c r="E5286" s="226"/>
      <c r="F5286" s="228"/>
      <c r="G5286" s="228"/>
      <c r="H5286" s="228"/>
      <c r="I5286" s="228"/>
    </row>
    <row r="5287">
      <c r="A5287" s="228"/>
      <c r="B5287" s="229"/>
      <c r="C5287" s="228"/>
      <c r="D5287" s="228"/>
      <c r="E5287" s="226"/>
      <c r="F5287" s="228"/>
      <c r="G5287" s="228"/>
      <c r="H5287" s="228"/>
      <c r="I5287" s="228"/>
    </row>
    <row r="5288">
      <c r="A5288" s="228"/>
      <c r="B5288" s="229"/>
      <c r="C5288" s="228"/>
      <c r="D5288" s="228"/>
      <c r="E5288" s="226"/>
      <c r="F5288" s="228"/>
      <c r="G5288" s="228"/>
      <c r="H5288" s="228"/>
      <c r="I5288" s="228"/>
    </row>
    <row r="5289">
      <c r="A5289" s="228"/>
      <c r="B5289" s="229"/>
      <c r="C5289" s="228"/>
      <c r="D5289" s="228"/>
      <c r="E5289" s="226"/>
      <c r="F5289" s="228"/>
      <c r="G5289" s="228"/>
      <c r="H5289" s="228"/>
      <c r="I5289" s="228"/>
    </row>
    <row r="5290">
      <c r="A5290" s="228"/>
      <c r="B5290" s="229"/>
      <c r="C5290" s="228"/>
      <c r="D5290" s="228"/>
      <c r="E5290" s="226"/>
      <c r="F5290" s="228"/>
      <c r="G5290" s="228"/>
      <c r="H5290" s="228"/>
      <c r="I5290" s="228"/>
    </row>
    <row r="5291">
      <c r="A5291" s="228"/>
      <c r="B5291" s="229"/>
      <c r="C5291" s="228"/>
      <c r="D5291" s="228"/>
      <c r="E5291" s="226"/>
      <c r="F5291" s="228"/>
      <c r="G5291" s="228"/>
      <c r="H5291" s="228"/>
      <c r="I5291" s="228"/>
    </row>
    <row r="5292">
      <c r="A5292" s="228"/>
      <c r="B5292" s="229"/>
      <c r="C5292" s="228"/>
      <c r="D5292" s="228"/>
      <c r="E5292" s="226"/>
      <c r="F5292" s="228"/>
      <c r="G5292" s="228"/>
      <c r="H5292" s="228"/>
      <c r="I5292" s="228"/>
    </row>
    <row r="5293">
      <c r="A5293" s="228"/>
      <c r="B5293" s="229"/>
      <c r="C5293" s="228"/>
      <c r="D5293" s="228"/>
      <c r="E5293" s="226"/>
      <c r="F5293" s="228"/>
      <c r="G5293" s="228"/>
      <c r="H5293" s="228"/>
      <c r="I5293" s="228"/>
    </row>
    <row r="5294">
      <c r="A5294" s="228"/>
      <c r="B5294" s="229"/>
      <c r="C5294" s="228"/>
      <c r="D5294" s="228"/>
      <c r="E5294" s="226"/>
      <c r="F5294" s="228"/>
      <c r="G5294" s="228"/>
      <c r="H5294" s="228"/>
      <c r="I5294" s="228"/>
    </row>
    <row r="5295">
      <c r="A5295" s="228"/>
      <c r="B5295" s="229"/>
      <c r="C5295" s="228"/>
      <c r="D5295" s="228"/>
      <c r="E5295" s="226"/>
      <c r="F5295" s="228"/>
      <c r="G5295" s="228"/>
      <c r="H5295" s="228"/>
      <c r="I5295" s="228"/>
    </row>
    <row r="5296">
      <c r="A5296" s="228"/>
      <c r="B5296" s="229"/>
      <c r="C5296" s="228"/>
      <c r="D5296" s="228"/>
      <c r="E5296" s="226"/>
      <c r="F5296" s="228"/>
      <c r="G5296" s="228"/>
      <c r="H5296" s="228"/>
      <c r="I5296" s="228"/>
    </row>
    <row r="5297">
      <c r="A5297" s="228"/>
      <c r="B5297" s="229"/>
      <c r="C5297" s="228"/>
      <c r="D5297" s="228"/>
      <c r="E5297" s="226"/>
      <c r="F5297" s="228"/>
      <c r="G5297" s="228"/>
      <c r="H5297" s="228"/>
      <c r="I5297" s="228"/>
    </row>
    <row r="5298">
      <c r="A5298" s="228"/>
      <c r="B5298" s="229"/>
      <c r="C5298" s="228"/>
      <c r="D5298" s="228"/>
      <c r="E5298" s="226"/>
      <c r="F5298" s="228"/>
      <c r="G5298" s="228"/>
      <c r="H5298" s="228"/>
      <c r="I5298" s="228"/>
    </row>
    <row r="5299">
      <c r="A5299" s="228"/>
      <c r="B5299" s="229"/>
      <c r="C5299" s="228"/>
      <c r="D5299" s="228"/>
      <c r="E5299" s="226"/>
      <c r="F5299" s="228"/>
      <c r="G5299" s="228"/>
      <c r="H5299" s="228"/>
      <c r="I5299" s="228"/>
    </row>
    <row r="5300">
      <c r="A5300" s="228"/>
      <c r="B5300" s="229"/>
      <c r="C5300" s="228"/>
      <c r="D5300" s="228"/>
      <c r="E5300" s="226"/>
      <c r="F5300" s="228"/>
      <c r="G5300" s="228"/>
      <c r="H5300" s="228"/>
      <c r="I5300" s="228"/>
    </row>
    <row r="5301">
      <c r="A5301" s="228"/>
      <c r="B5301" s="229"/>
      <c r="C5301" s="228"/>
      <c r="D5301" s="228"/>
      <c r="E5301" s="226"/>
      <c r="F5301" s="228"/>
      <c r="G5301" s="228"/>
      <c r="H5301" s="228"/>
      <c r="I5301" s="228"/>
    </row>
    <row r="5302">
      <c r="A5302" s="228"/>
      <c r="B5302" s="229"/>
      <c r="C5302" s="228"/>
      <c r="D5302" s="228"/>
      <c r="E5302" s="226"/>
      <c r="F5302" s="228"/>
      <c r="G5302" s="228"/>
      <c r="H5302" s="228"/>
      <c r="I5302" s="228"/>
    </row>
    <row r="5303">
      <c r="A5303" s="228"/>
      <c r="B5303" s="229"/>
      <c r="C5303" s="228"/>
      <c r="D5303" s="228"/>
      <c r="E5303" s="226"/>
      <c r="F5303" s="228"/>
      <c r="G5303" s="228"/>
      <c r="H5303" s="228"/>
      <c r="I5303" s="228"/>
    </row>
    <row r="5304">
      <c r="A5304" s="228"/>
      <c r="B5304" s="229"/>
      <c r="C5304" s="228"/>
      <c r="D5304" s="228"/>
      <c r="E5304" s="226"/>
      <c r="F5304" s="228"/>
      <c r="G5304" s="228"/>
      <c r="H5304" s="228"/>
      <c r="I5304" s="228"/>
    </row>
    <row r="5305">
      <c r="A5305" s="228"/>
      <c r="B5305" s="229"/>
      <c r="C5305" s="228"/>
      <c r="D5305" s="228"/>
      <c r="E5305" s="226"/>
      <c r="F5305" s="228"/>
      <c r="G5305" s="228"/>
      <c r="H5305" s="228"/>
      <c r="I5305" s="228"/>
    </row>
    <row r="5306">
      <c r="A5306" s="228"/>
      <c r="B5306" s="229"/>
      <c r="C5306" s="228"/>
      <c r="D5306" s="228"/>
      <c r="E5306" s="226"/>
      <c r="F5306" s="228"/>
      <c r="G5306" s="228"/>
      <c r="H5306" s="228"/>
      <c r="I5306" s="228"/>
    </row>
    <row r="5307">
      <c r="A5307" s="228"/>
      <c r="B5307" s="229"/>
      <c r="C5307" s="228"/>
      <c r="D5307" s="228"/>
      <c r="E5307" s="226"/>
      <c r="F5307" s="228"/>
      <c r="G5307" s="228"/>
      <c r="H5307" s="228"/>
      <c r="I5307" s="228"/>
    </row>
    <row r="5308">
      <c r="A5308" s="228"/>
      <c r="B5308" s="229"/>
      <c r="C5308" s="228"/>
      <c r="D5308" s="228"/>
      <c r="E5308" s="226"/>
      <c r="F5308" s="228"/>
      <c r="G5308" s="228"/>
      <c r="H5308" s="228"/>
      <c r="I5308" s="228"/>
    </row>
    <row r="5309">
      <c r="A5309" s="228"/>
      <c r="B5309" s="229"/>
      <c r="C5309" s="228"/>
      <c r="D5309" s="228"/>
      <c r="E5309" s="226"/>
      <c r="F5309" s="228"/>
      <c r="G5309" s="228"/>
      <c r="H5309" s="228"/>
      <c r="I5309" s="228"/>
    </row>
    <row r="5310">
      <c r="A5310" s="228"/>
      <c r="B5310" s="229"/>
      <c r="C5310" s="228"/>
      <c r="D5310" s="228"/>
      <c r="E5310" s="226"/>
      <c r="F5310" s="228"/>
      <c r="G5310" s="228"/>
      <c r="H5310" s="228"/>
      <c r="I5310" s="228"/>
    </row>
    <row r="5311">
      <c r="A5311" s="228"/>
      <c r="B5311" s="229"/>
      <c r="C5311" s="228"/>
      <c r="D5311" s="228"/>
      <c r="E5311" s="226"/>
      <c r="F5311" s="228"/>
      <c r="G5311" s="228"/>
      <c r="H5311" s="228"/>
      <c r="I5311" s="228"/>
    </row>
    <row r="5312">
      <c r="A5312" s="228"/>
      <c r="B5312" s="229"/>
      <c r="C5312" s="228"/>
      <c r="D5312" s="228"/>
      <c r="E5312" s="226"/>
      <c r="F5312" s="228"/>
      <c r="G5312" s="228"/>
      <c r="H5312" s="228"/>
      <c r="I5312" s="228"/>
    </row>
    <row r="5313">
      <c r="A5313" s="228"/>
      <c r="B5313" s="229"/>
      <c r="C5313" s="228"/>
      <c r="D5313" s="228"/>
      <c r="E5313" s="226"/>
      <c r="F5313" s="228"/>
      <c r="G5313" s="228"/>
      <c r="H5313" s="228"/>
      <c r="I5313" s="228"/>
    </row>
    <row r="5314">
      <c r="A5314" s="228"/>
      <c r="B5314" s="229"/>
      <c r="C5314" s="228"/>
      <c r="D5314" s="228"/>
      <c r="E5314" s="226"/>
      <c r="F5314" s="228"/>
      <c r="G5314" s="228"/>
      <c r="H5314" s="228"/>
      <c r="I5314" s="228"/>
    </row>
    <row r="5315">
      <c r="A5315" s="228"/>
      <c r="B5315" s="229"/>
      <c r="C5315" s="228"/>
      <c r="D5315" s="228"/>
      <c r="E5315" s="226"/>
      <c r="F5315" s="228"/>
      <c r="G5315" s="228"/>
      <c r="H5315" s="228"/>
      <c r="I5315" s="228"/>
    </row>
    <row r="5316">
      <c r="A5316" s="228"/>
      <c r="B5316" s="229"/>
      <c r="C5316" s="228"/>
      <c r="D5316" s="228"/>
      <c r="E5316" s="226"/>
      <c r="F5316" s="228"/>
      <c r="G5316" s="228"/>
      <c r="H5316" s="228"/>
      <c r="I5316" s="228"/>
    </row>
    <row r="5317">
      <c r="A5317" s="228"/>
      <c r="B5317" s="229"/>
      <c r="C5317" s="228"/>
      <c r="D5317" s="228"/>
      <c r="E5317" s="226"/>
      <c r="F5317" s="228"/>
      <c r="G5317" s="228"/>
      <c r="H5317" s="228"/>
      <c r="I5317" s="228"/>
    </row>
    <row r="5318">
      <c r="A5318" s="228"/>
      <c r="B5318" s="229"/>
      <c r="C5318" s="228"/>
      <c r="D5318" s="228"/>
      <c r="E5318" s="226"/>
      <c r="F5318" s="228"/>
      <c r="G5318" s="228"/>
      <c r="H5318" s="228"/>
      <c r="I5318" s="228"/>
    </row>
    <row r="5319">
      <c r="A5319" s="228"/>
      <c r="B5319" s="229"/>
      <c r="C5319" s="228"/>
      <c r="D5319" s="228"/>
      <c r="E5319" s="226"/>
      <c r="F5319" s="228"/>
      <c r="G5319" s="228"/>
      <c r="H5319" s="228"/>
      <c r="I5319" s="228"/>
    </row>
    <row r="5320">
      <c r="A5320" s="228"/>
      <c r="B5320" s="229"/>
      <c r="C5320" s="228"/>
      <c r="D5320" s="228"/>
      <c r="E5320" s="226"/>
      <c r="F5320" s="228"/>
      <c r="G5320" s="228"/>
      <c r="H5320" s="228"/>
      <c r="I5320" s="228"/>
    </row>
    <row r="5321">
      <c r="A5321" s="228"/>
      <c r="B5321" s="229"/>
      <c r="C5321" s="228"/>
      <c r="D5321" s="228"/>
      <c r="E5321" s="226"/>
      <c r="F5321" s="228"/>
      <c r="G5321" s="228"/>
      <c r="H5321" s="228"/>
      <c r="I5321" s="228"/>
    </row>
    <row r="5322">
      <c r="A5322" s="228"/>
      <c r="B5322" s="229"/>
      <c r="C5322" s="228"/>
      <c r="D5322" s="228"/>
      <c r="E5322" s="226"/>
      <c r="F5322" s="228"/>
      <c r="G5322" s="228"/>
      <c r="H5322" s="228"/>
      <c r="I5322" s="228"/>
    </row>
    <row r="5323">
      <c r="A5323" s="228"/>
      <c r="B5323" s="229"/>
      <c r="C5323" s="228"/>
      <c r="D5323" s="228"/>
      <c r="E5323" s="226"/>
      <c r="F5323" s="228"/>
      <c r="G5323" s="228"/>
      <c r="H5323" s="228"/>
      <c r="I5323" s="228"/>
    </row>
    <row r="5324">
      <c r="A5324" s="228"/>
      <c r="B5324" s="229"/>
      <c r="C5324" s="228"/>
      <c r="D5324" s="228"/>
      <c r="E5324" s="226"/>
      <c r="F5324" s="228"/>
      <c r="G5324" s="228"/>
      <c r="H5324" s="228"/>
      <c r="I5324" s="228"/>
    </row>
    <row r="5325">
      <c r="A5325" s="228"/>
      <c r="B5325" s="229"/>
      <c r="C5325" s="228"/>
      <c r="D5325" s="228"/>
      <c r="E5325" s="226"/>
      <c r="F5325" s="228"/>
      <c r="G5325" s="228"/>
      <c r="H5325" s="228"/>
      <c r="I5325" s="228"/>
    </row>
    <row r="5326">
      <c r="A5326" s="228"/>
      <c r="B5326" s="229"/>
      <c r="C5326" s="228"/>
      <c r="D5326" s="228"/>
      <c r="E5326" s="226"/>
      <c r="F5326" s="228"/>
      <c r="G5326" s="228"/>
      <c r="H5326" s="228"/>
      <c r="I5326" s="228"/>
    </row>
    <row r="5327">
      <c r="A5327" s="228"/>
      <c r="B5327" s="229"/>
      <c r="C5327" s="228"/>
      <c r="D5327" s="228"/>
      <c r="E5327" s="226"/>
      <c r="F5327" s="228"/>
      <c r="G5327" s="228"/>
      <c r="H5327" s="228"/>
      <c r="I5327" s="228"/>
    </row>
    <row r="5328">
      <c r="A5328" s="228"/>
      <c r="B5328" s="229"/>
      <c r="C5328" s="228"/>
      <c r="D5328" s="228"/>
      <c r="E5328" s="226"/>
      <c r="F5328" s="228"/>
      <c r="G5328" s="228"/>
      <c r="H5328" s="228"/>
      <c r="I5328" s="228"/>
    </row>
    <row r="5329">
      <c r="A5329" s="228"/>
      <c r="B5329" s="229"/>
      <c r="C5329" s="228"/>
      <c r="D5329" s="228"/>
      <c r="E5329" s="226"/>
      <c r="F5329" s="228"/>
      <c r="G5329" s="228"/>
      <c r="H5329" s="228"/>
      <c r="I5329" s="228"/>
    </row>
    <row r="5330">
      <c r="A5330" s="228"/>
      <c r="B5330" s="229"/>
      <c r="C5330" s="228"/>
      <c r="D5330" s="228"/>
      <c r="E5330" s="226"/>
      <c r="F5330" s="228"/>
      <c r="G5330" s="228"/>
      <c r="H5330" s="228"/>
      <c r="I5330" s="228"/>
    </row>
    <row r="5331">
      <c r="A5331" s="228"/>
      <c r="B5331" s="229"/>
      <c r="C5331" s="228"/>
      <c r="D5331" s="228"/>
      <c r="E5331" s="226"/>
      <c r="F5331" s="228"/>
      <c r="G5331" s="228"/>
      <c r="H5331" s="228"/>
      <c r="I5331" s="228"/>
    </row>
    <row r="5332">
      <c r="A5332" s="228"/>
      <c r="B5332" s="229"/>
      <c r="C5332" s="228"/>
      <c r="D5332" s="228"/>
      <c r="E5332" s="226"/>
      <c r="F5332" s="228"/>
      <c r="G5332" s="228"/>
      <c r="H5332" s="228"/>
      <c r="I5332" s="228"/>
    </row>
    <row r="5333">
      <c r="A5333" s="228"/>
      <c r="B5333" s="229"/>
      <c r="C5333" s="228"/>
      <c r="D5333" s="228"/>
      <c r="E5333" s="226"/>
      <c r="F5333" s="228"/>
      <c r="G5333" s="228"/>
      <c r="H5333" s="228"/>
      <c r="I5333" s="228"/>
    </row>
    <row r="5334">
      <c r="A5334" s="228"/>
      <c r="B5334" s="229"/>
      <c r="C5334" s="228"/>
      <c r="D5334" s="228"/>
      <c r="E5334" s="226"/>
      <c r="F5334" s="228"/>
      <c r="G5334" s="228"/>
      <c r="H5334" s="228"/>
      <c r="I5334" s="228"/>
    </row>
    <row r="5335">
      <c r="A5335" s="228"/>
      <c r="B5335" s="229"/>
      <c r="C5335" s="228"/>
      <c r="D5335" s="228"/>
      <c r="E5335" s="226"/>
      <c r="F5335" s="228"/>
      <c r="G5335" s="228"/>
      <c r="H5335" s="228"/>
      <c r="I5335" s="228"/>
    </row>
    <row r="5336">
      <c r="A5336" s="228"/>
      <c r="B5336" s="229"/>
      <c r="C5336" s="228"/>
      <c r="D5336" s="228"/>
      <c r="E5336" s="226"/>
      <c r="F5336" s="228"/>
      <c r="G5336" s="228"/>
      <c r="H5336" s="228"/>
      <c r="I5336" s="228"/>
    </row>
    <row r="5337">
      <c r="A5337" s="228"/>
      <c r="B5337" s="229"/>
      <c r="C5337" s="228"/>
      <c r="D5337" s="228"/>
      <c r="E5337" s="226"/>
      <c r="F5337" s="228"/>
      <c r="G5337" s="228"/>
      <c r="H5337" s="228"/>
      <c r="I5337" s="228"/>
    </row>
    <row r="5338">
      <c r="A5338" s="228"/>
      <c r="B5338" s="229"/>
      <c r="C5338" s="228"/>
      <c r="D5338" s="228"/>
      <c r="E5338" s="226"/>
      <c r="F5338" s="228"/>
      <c r="G5338" s="228"/>
      <c r="H5338" s="228"/>
      <c r="I5338" s="228"/>
    </row>
    <row r="5339">
      <c r="A5339" s="228"/>
      <c r="B5339" s="229"/>
      <c r="C5339" s="228"/>
      <c r="D5339" s="228"/>
      <c r="E5339" s="226"/>
      <c r="F5339" s="228"/>
      <c r="G5339" s="228"/>
      <c r="H5339" s="228"/>
      <c r="I5339" s="228"/>
    </row>
    <row r="5340">
      <c r="A5340" s="228"/>
      <c r="B5340" s="229"/>
      <c r="C5340" s="228"/>
      <c r="D5340" s="228"/>
      <c r="E5340" s="226"/>
      <c r="F5340" s="228"/>
      <c r="G5340" s="228"/>
      <c r="H5340" s="228"/>
      <c r="I5340" s="228"/>
    </row>
    <row r="5341">
      <c r="A5341" s="228"/>
      <c r="B5341" s="229"/>
      <c r="C5341" s="228"/>
      <c r="D5341" s="228"/>
      <c r="E5341" s="226"/>
      <c r="F5341" s="228"/>
      <c r="G5341" s="228"/>
      <c r="H5341" s="228"/>
      <c r="I5341" s="228"/>
    </row>
    <row r="5342">
      <c r="A5342" s="228"/>
      <c r="B5342" s="229"/>
      <c r="C5342" s="228"/>
      <c r="D5342" s="228"/>
      <c r="E5342" s="226"/>
      <c r="F5342" s="228"/>
      <c r="G5342" s="228"/>
      <c r="H5342" s="228"/>
      <c r="I5342" s="228"/>
    </row>
    <row r="5343">
      <c r="A5343" s="228"/>
      <c r="B5343" s="229"/>
      <c r="C5343" s="228"/>
      <c r="D5343" s="228"/>
      <c r="E5343" s="226"/>
      <c r="F5343" s="228"/>
      <c r="G5343" s="228"/>
      <c r="H5343" s="228"/>
      <c r="I5343" s="228"/>
    </row>
    <row r="5344">
      <c r="A5344" s="228"/>
      <c r="B5344" s="229"/>
      <c r="C5344" s="228"/>
      <c r="D5344" s="228"/>
      <c r="E5344" s="226"/>
      <c r="F5344" s="228"/>
      <c r="G5344" s="228"/>
      <c r="H5344" s="228"/>
      <c r="I5344" s="228"/>
    </row>
    <row r="5345">
      <c r="A5345" s="228"/>
      <c r="B5345" s="229"/>
      <c r="C5345" s="228"/>
      <c r="D5345" s="228"/>
      <c r="E5345" s="226"/>
      <c r="F5345" s="228"/>
      <c r="G5345" s="228"/>
      <c r="H5345" s="228"/>
      <c r="I5345" s="228"/>
    </row>
    <row r="5346">
      <c r="A5346" s="228"/>
      <c r="B5346" s="229"/>
      <c r="C5346" s="228"/>
      <c r="D5346" s="228"/>
      <c r="E5346" s="226"/>
      <c r="F5346" s="228"/>
      <c r="G5346" s="228"/>
      <c r="H5346" s="228"/>
      <c r="I5346" s="228"/>
    </row>
    <row r="5347">
      <c r="A5347" s="228"/>
      <c r="B5347" s="229"/>
      <c r="C5347" s="228"/>
      <c r="D5347" s="228"/>
      <c r="E5347" s="226"/>
      <c r="F5347" s="228"/>
      <c r="G5347" s="228"/>
      <c r="H5347" s="228"/>
      <c r="I5347" s="228"/>
    </row>
    <row r="5348">
      <c r="A5348" s="228"/>
      <c r="B5348" s="229"/>
      <c r="C5348" s="228"/>
      <c r="D5348" s="228"/>
      <c r="E5348" s="226"/>
      <c r="F5348" s="228"/>
      <c r="G5348" s="228"/>
      <c r="H5348" s="228"/>
      <c r="I5348" s="228"/>
    </row>
    <row r="5349">
      <c r="A5349" s="228"/>
      <c r="B5349" s="229"/>
      <c r="C5349" s="228"/>
      <c r="D5349" s="228"/>
      <c r="E5349" s="226"/>
      <c r="F5349" s="228"/>
      <c r="G5349" s="228"/>
      <c r="H5349" s="228"/>
      <c r="I5349" s="228"/>
    </row>
    <row r="5350">
      <c r="A5350" s="228"/>
      <c r="B5350" s="229"/>
      <c r="C5350" s="228"/>
      <c r="D5350" s="228"/>
      <c r="E5350" s="226"/>
      <c r="F5350" s="228"/>
      <c r="G5350" s="228"/>
      <c r="H5350" s="228"/>
      <c r="I5350" s="228"/>
    </row>
    <row r="5351">
      <c r="A5351" s="228"/>
      <c r="B5351" s="229"/>
      <c r="C5351" s="228"/>
      <c r="D5351" s="228"/>
      <c r="E5351" s="226"/>
      <c r="F5351" s="228"/>
      <c r="G5351" s="228"/>
      <c r="H5351" s="228"/>
      <c r="I5351" s="228"/>
    </row>
    <row r="5352">
      <c r="A5352" s="228"/>
      <c r="B5352" s="229"/>
      <c r="C5352" s="228"/>
      <c r="D5352" s="228"/>
      <c r="E5352" s="226"/>
      <c r="F5352" s="228"/>
      <c r="G5352" s="228"/>
      <c r="H5352" s="228"/>
      <c r="I5352" s="228"/>
    </row>
    <row r="5353">
      <c r="A5353" s="228"/>
      <c r="B5353" s="229"/>
      <c r="C5353" s="228"/>
      <c r="D5353" s="228"/>
      <c r="E5353" s="226"/>
      <c r="F5353" s="228"/>
      <c r="G5353" s="228"/>
      <c r="H5353" s="228"/>
      <c r="I5353" s="228"/>
    </row>
    <row r="5354">
      <c r="A5354" s="228"/>
      <c r="B5354" s="229"/>
      <c r="C5354" s="228"/>
      <c r="D5354" s="228"/>
      <c r="E5354" s="226"/>
      <c r="F5354" s="228"/>
      <c r="G5354" s="228"/>
      <c r="H5354" s="228"/>
      <c r="I5354" s="228"/>
    </row>
    <row r="5355">
      <c r="A5355" s="228"/>
      <c r="B5355" s="229"/>
      <c r="C5355" s="228"/>
      <c r="D5355" s="228"/>
      <c r="E5355" s="226"/>
      <c r="F5355" s="228"/>
      <c r="G5355" s="228"/>
      <c r="H5355" s="228"/>
      <c r="I5355" s="228"/>
    </row>
    <row r="5356">
      <c r="A5356" s="228"/>
      <c r="B5356" s="229"/>
      <c r="C5356" s="228"/>
      <c r="D5356" s="228"/>
      <c r="E5356" s="226"/>
      <c r="F5356" s="228"/>
      <c r="G5356" s="228"/>
      <c r="H5356" s="228"/>
      <c r="I5356" s="228"/>
    </row>
    <row r="5357">
      <c r="A5357" s="228"/>
      <c r="B5357" s="229"/>
      <c r="C5357" s="228"/>
      <c r="D5357" s="228"/>
      <c r="E5357" s="226"/>
      <c r="F5357" s="228"/>
      <c r="G5357" s="228"/>
      <c r="H5357" s="228"/>
      <c r="I5357" s="228"/>
    </row>
    <row r="5358">
      <c r="A5358" s="228"/>
      <c r="B5358" s="229"/>
      <c r="C5358" s="228"/>
      <c r="D5358" s="228"/>
      <c r="E5358" s="226"/>
      <c r="F5358" s="228"/>
      <c r="G5358" s="228"/>
      <c r="H5358" s="228"/>
      <c r="I5358" s="228"/>
    </row>
    <row r="5359">
      <c r="A5359" s="228"/>
      <c r="B5359" s="229"/>
      <c r="C5359" s="228"/>
      <c r="D5359" s="228"/>
      <c r="E5359" s="226"/>
      <c r="F5359" s="228"/>
      <c r="G5359" s="228"/>
      <c r="H5359" s="228"/>
      <c r="I5359" s="228"/>
    </row>
    <row r="5360">
      <c r="A5360" s="228"/>
      <c r="B5360" s="229"/>
      <c r="C5360" s="228"/>
      <c r="D5360" s="228"/>
      <c r="E5360" s="226"/>
      <c r="F5360" s="228"/>
      <c r="G5360" s="228"/>
      <c r="H5360" s="228"/>
      <c r="I5360" s="228"/>
    </row>
    <row r="5361">
      <c r="A5361" s="228"/>
      <c r="B5361" s="229"/>
      <c r="C5361" s="228"/>
      <c r="D5361" s="228"/>
      <c r="E5361" s="226"/>
      <c r="F5361" s="228"/>
      <c r="G5361" s="228"/>
      <c r="H5361" s="228"/>
      <c r="I5361" s="228"/>
    </row>
    <row r="5362">
      <c r="A5362" s="228"/>
      <c r="B5362" s="229"/>
      <c r="C5362" s="228"/>
      <c r="D5362" s="228"/>
      <c r="E5362" s="226"/>
      <c r="F5362" s="228"/>
      <c r="G5362" s="228"/>
      <c r="H5362" s="228"/>
      <c r="I5362" s="228"/>
    </row>
    <row r="5363">
      <c r="A5363" s="228"/>
      <c r="B5363" s="229"/>
      <c r="C5363" s="228"/>
      <c r="D5363" s="228"/>
      <c r="E5363" s="226"/>
      <c r="F5363" s="228"/>
      <c r="G5363" s="228"/>
      <c r="H5363" s="228"/>
      <c r="I5363" s="228"/>
    </row>
    <row r="5364">
      <c r="A5364" s="228"/>
      <c r="B5364" s="229"/>
      <c r="C5364" s="228"/>
      <c r="D5364" s="228"/>
      <c r="E5364" s="226"/>
      <c r="F5364" s="228"/>
      <c r="G5364" s="228"/>
      <c r="H5364" s="228"/>
      <c r="I5364" s="228"/>
    </row>
    <row r="5365">
      <c r="A5365" s="228"/>
      <c r="B5365" s="229"/>
      <c r="C5365" s="228"/>
      <c r="D5365" s="228"/>
      <c r="E5365" s="226"/>
      <c r="F5365" s="228"/>
      <c r="G5365" s="228"/>
      <c r="H5365" s="228"/>
      <c r="I5365" s="228"/>
    </row>
    <row r="5366">
      <c r="A5366" s="228"/>
      <c r="B5366" s="229"/>
      <c r="C5366" s="228"/>
      <c r="D5366" s="228"/>
      <c r="E5366" s="226"/>
      <c r="F5366" s="228"/>
      <c r="G5366" s="228"/>
      <c r="H5366" s="228"/>
      <c r="I5366" s="228"/>
    </row>
    <row r="5367">
      <c r="A5367" s="228"/>
      <c r="B5367" s="229"/>
      <c r="C5367" s="228"/>
      <c r="D5367" s="228"/>
      <c r="E5367" s="226"/>
      <c r="F5367" s="228"/>
      <c r="G5367" s="228"/>
      <c r="H5367" s="228"/>
      <c r="I5367" s="228"/>
    </row>
    <row r="5368">
      <c r="A5368" s="228"/>
      <c r="B5368" s="229"/>
      <c r="C5368" s="228"/>
      <c r="D5368" s="228"/>
      <c r="E5368" s="226"/>
      <c r="F5368" s="228"/>
      <c r="G5368" s="228"/>
      <c r="H5368" s="228"/>
      <c r="I5368" s="228"/>
    </row>
    <row r="5369">
      <c r="A5369" s="228"/>
      <c r="B5369" s="229"/>
      <c r="C5369" s="228"/>
      <c r="D5369" s="228"/>
      <c r="E5369" s="226"/>
      <c r="F5369" s="228"/>
      <c r="G5369" s="228"/>
      <c r="H5369" s="228"/>
      <c r="I5369" s="228"/>
    </row>
    <row r="5370">
      <c r="A5370" s="228"/>
      <c r="B5370" s="229"/>
      <c r="C5370" s="228"/>
      <c r="D5370" s="228"/>
      <c r="E5370" s="226"/>
      <c r="F5370" s="228"/>
      <c r="G5370" s="228"/>
      <c r="H5370" s="228"/>
      <c r="I5370" s="228"/>
    </row>
    <row r="5371">
      <c r="A5371" s="228"/>
      <c r="B5371" s="229"/>
      <c r="C5371" s="228"/>
      <c r="D5371" s="228"/>
      <c r="E5371" s="226"/>
      <c r="F5371" s="228"/>
      <c r="G5371" s="228"/>
      <c r="H5371" s="228"/>
      <c r="I5371" s="228"/>
    </row>
    <row r="5372">
      <c r="A5372" s="228"/>
      <c r="B5372" s="229"/>
      <c r="C5372" s="228"/>
      <c r="D5372" s="228"/>
      <c r="E5372" s="226"/>
      <c r="F5372" s="228"/>
      <c r="G5372" s="228"/>
      <c r="H5372" s="228"/>
      <c r="I5372" s="228"/>
    </row>
    <row r="5373">
      <c r="A5373" s="228"/>
      <c r="B5373" s="229"/>
      <c r="C5373" s="228"/>
      <c r="D5373" s="228"/>
      <c r="E5373" s="226"/>
      <c r="F5373" s="228"/>
      <c r="G5373" s="228"/>
      <c r="H5373" s="228"/>
      <c r="I5373" s="228"/>
    </row>
    <row r="5374">
      <c r="A5374" s="228"/>
      <c r="B5374" s="229"/>
      <c r="C5374" s="228"/>
      <c r="D5374" s="228"/>
      <c r="E5374" s="226"/>
      <c r="F5374" s="228"/>
      <c r="G5374" s="228"/>
      <c r="H5374" s="228"/>
      <c r="I5374" s="228"/>
    </row>
    <row r="5375">
      <c r="A5375" s="228"/>
      <c r="B5375" s="229"/>
      <c r="C5375" s="228"/>
      <c r="D5375" s="228"/>
      <c r="E5375" s="226"/>
      <c r="F5375" s="228"/>
      <c r="G5375" s="228"/>
      <c r="H5375" s="228"/>
      <c r="I5375" s="228"/>
    </row>
    <row r="5376">
      <c r="A5376" s="228"/>
      <c r="B5376" s="229"/>
      <c r="C5376" s="228"/>
      <c r="D5376" s="228"/>
      <c r="E5376" s="226"/>
      <c r="F5376" s="228"/>
      <c r="G5376" s="228"/>
      <c r="H5376" s="228"/>
      <c r="I5376" s="228"/>
    </row>
    <row r="5377">
      <c r="A5377" s="228"/>
      <c r="B5377" s="229"/>
      <c r="C5377" s="228"/>
      <c r="D5377" s="228"/>
      <c r="E5377" s="226"/>
      <c r="F5377" s="228"/>
      <c r="G5377" s="228"/>
      <c r="H5377" s="228"/>
      <c r="I5377" s="228"/>
    </row>
    <row r="5378">
      <c r="A5378" s="228"/>
      <c r="B5378" s="229"/>
      <c r="C5378" s="228"/>
      <c r="D5378" s="228"/>
      <c r="E5378" s="226"/>
      <c r="F5378" s="228"/>
      <c r="G5378" s="228"/>
      <c r="H5378" s="228"/>
      <c r="I5378" s="228"/>
    </row>
    <row r="5379">
      <c r="A5379" s="228"/>
      <c r="B5379" s="229"/>
      <c r="C5379" s="228"/>
      <c r="D5379" s="228"/>
      <c r="E5379" s="226"/>
      <c r="F5379" s="228"/>
      <c r="G5379" s="228"/>
      <c r="H5379" s="228"/>
      <c r="I5379" s="228"/>
    </row>
    <row r="5380">
      <c r="A5380" s="228"/>
      <c r="B5380" s="229"/>
      <c r="C5380" s="228"/>
      <c r="D5380" s="228"/>
      <c r="E5380" s="226"/>
      <c r="F5380" s="228"/>
      <c r="G5380" s="228"/>
      <c r="H5380" s="228"/>
      <c r="I5380" s="228"/>
    </row>
    <row r="5381">
      <c r="A5381" s="228"/>
      <c r="B5381" s="229"/>
      <c r="C5381" s="228"/>
      <c r="D5381" s="228"/>
      <c r="E5381" s="226"/>
      <c r="F5381" s="228"/>
      <c r="G5381" s="228"/>
      <c r="H5381" s="228"/>
      <c r="I5381" s="228"/>
    </row>
    <row r="5382">
      <c r="A5382" s="228"/>
      <c r="B5382" s="229"/>
      <c r="C5382" s="228"/>
      <c r="D5382" s="228"/>
      <c r="E5382" s="226"/>
      <c r="F5382" s="228"/>
      <c r="G5382" s="228"/>
      <c r="H5382" s="228"/>
      <c r="I5382" s="228"/>
    </row>
    <row r="5383">
      <c r="A5383" s="228"/>
      <c r="B5383" s="229"/>
      <c r="C5383" s="228"/>
      <c r="D5383" s="228"/>
      <c r="E5383" s="226"/>
      <c r="F5383" s="228"/>
      <c r="G5383" s="228"/>
      <c r="H5383" s="228"/>
      <c r="I5383" s="228"/>
    </row>
    <row r="5384">
      <c r="A5384" s="228"/>
      <c r="B5384" s="229"/>
      <c r="C5384" s="228"/>
      <c r="D5384" s="228"/>
      <c r="E5384" s="226"/>
      <c r="F5384" s="228"/>
      <c r="G5384" s="228"/>
      <c r="H5384" s="228"/>
      <c r="I5384" s="228"/>
    </row>
    <row r="5385">
      <c r="A5385" s="228"/>
      <c r="B5385" s="229"/>
      <c r="C5385" s="228"/>
      <c r="D5385" s="228"/>
      <c r="E5385" s="226"/>
      <c r="F5385" s="228"/>
      <c r="G5385" s="228"/>
      <c r="H5385" s="228"/>
      <c r="I5385" s="228"/>
    </row>
    <row r="5386">
      <c r="A5386" s="228"/>
      <c r="B5386" s="229"/>
      <c r="C5386" s="228"/>
      <c r="D5386" s="228"/>
      <c r="E5386" s="226"/>
      <c r="F5386" s="228"/>
      <c r="G5386" s="228"/>
      <c r="H5386" s="228"/>
      <c r="I5386" s="228"/>
    </row>
    <row r="5387">
      <c r="A5387" s="228"/>
      <c r="B5387" s="229"/>
      <c r="C5387" s="228"/>
      <c r="D5387" s="228"/>
      <c r="E5387" s="226"/>
      <c r="F5387" s="228"/>
      <c r="G5387" s="228"/>
      <c r="H5387" s="228"/>
      <c r="I5387" s="228"/>
    </row>
    <row r="5388">
      <c r="A5388" s="228"/>
      <c r="B5388" s="229"/>
      <c r="C5388" s="228"/>
      <c r="D5388" s="228"/>
      <c r="E5388" s="226"/>
      <c r="F5388" s="228"/>
      <c r="G5388" s="228"/>
      <c r="H5388" s="228"/>
      <c r="I5388" s="228"/>
    </row>
    <row r="5389">
      <c r="A5389" s="228"/>
      <c r="B5389" s="229"/>
      <c r="C5389" s="228"/>
      <c r="D5389" s="228"/>
      <c r="E5389" s="226"/>
      <c r="F5389" s="228"/>
      <c r="G5389" s="228"/>
      <c r="H5389" s="228"/>
      <c r="I5389" s="228"/>
    </row>
    <row r="5390">
      <c r="A5390" s="228"/>
      <c r="B5390" s="229"/>
      <c r="C5390" s="228"/>
      <c r="D5390" s="228"/>
      <c r="E5390" s="226"/>
      <c r="F5390" s="228"/>
      <c r="G5390" s="228"/>
      <c r="H5390" s="228"/>
      <c r="I5390" s="228"/>
    </row>
    <row r="5391">
      <c r="A5391" s="228"/>
      <c r="B5391" s="229"/>
      <c r="C5391" s="228"/>
      <c r="D5391" s="228"/>
      <c r="E5391" s="226"/>
      <c r="F5391" s="228"/>
      <c r="G5391" s="228"/>
      <c r="H5391" s="228"/>
      <c r="I5391" s="228"/>
    </row>
    <row r="5392">
      <c r="A5392" s="228"/>
      <c r="B5392" s="229"/>
      <c r="C5392" s="228"/>
      <c r="D5392" s="228"/>
      <c r="E5392" s="226"/>
      <c r="F5392" s="228"/>
      <c r="G5392" s="228"/>
      <c r="H5392" s="228"/>
      <c r="I5392" s="228"/>
    </row>
    <row r="5393">
      <c r="A5393" s="228"/>
      <c r="B5393" s="229"/>
      <c r="C5393" s="228"/>
      <c r="D5393" s="228"/>
      <c r="E5393" s="226"/>
      <c r="F5393" s="228"/>
      <c r="G5393" s="228"/>
      <c r="H5393" s="228"/>
      <c r="I5393" s="228"/>
    </row>
    <row r="5394">
      <c r="A5394" s="228"/>
      <c r="B5394" s="229"/>
      <c r="C5394" s="228"/>
      <c r="D5394" s="228"/>
      <c r="E5394" s="226"/>
      <c r="F5394" s="228"/>
      <c r="G5394" s="228"/>
      <c r="H5394" s="228"/>
      <c r="I5394" s="228"/>
    </row>
    <row r="5395">
      <c r="A5395" s="228"/>
      <c r="B5395" s="229"/>
      <c r="C5395" s="228"/>
      <c r="D5395" s="228"/>
      <c r="E5395" s="226"/>
      <c r="F5395" s="228"/>
      <c r="G5395" s="228"/>
      <c r="H5395" s="228"/>
      <c r="I5395" s="228"/>
    </row>
    <row r="5396">
      <c r="A5396" s="228"/>
      <c r="B5396" s="229"/>
      <c r="C5396" s="228"/>
      <c r="D5396" s="228"/>
      <c r="E5396" s="226"/>
      <c r="F5396" s="228"/>
      <c r="G5396" s="228"/>
      <c r="H5396" s="228"/>
      <c r="I5396" s="228"/>
    </row>
    <row r="5397">
      <c r="A5397" s="228"/>
      <c r="B5397" s="229"/>
      <c r="C5397" s="228"/>
      <c r="D5397" s="228"/>
      <c r="E5397" s="226"/>
      <c r="F5397" s="228"/>
      <c r="G5397" s="228"/>
      <c r="H5397" s="228"/>
      <c r="I5397" s="228"/>
    </row>
    <row r="5398">
      <c r="A5398" s="228"/>
      <c r="B5398" s="229"/>
      <c r="C5398" s="228"/>
      <c r="D5398" s="228"/>
      <c r="E5398" s="226"/>
      <c r="F5398" s="228"/>
      <c r="G5398" s="228"/>
      <c r="H5398" s="228"/>
      <c r="I5398" s="228"/>
    </row>
    <row r="5399">
      <c r="A5399" s="228"/>
      <c r="B5399" s="229"/>
      <c r="C5399" s="228"/>
      <c r="D5399" s="228"/>
      <c r="E5399" s="226"/>
      <c r="F5399" s="228"/>
      <c r="G5399" s="228"/>
      <c r="H5399" s="228"/>
      <c r="I5399" s="228"/>
    </row>
    <row r="5400">
      <c r="A5400" s="228"/>
      <c r="B5400" s="229"/>
      <c r="C5400" s="228"/>
      <c r="D5400" s="228"/>
      <c r="E5400" s="226"/>
      <c r="F5400" s="228"/>
      <c r="G5400" s="228"/>
      <c r="H5400" s="228"/>
      <c r="I5400" s="228"/>
    </row>
    <row r="5401">
      <c r="A5401" s="228"/>
      <c r="B5401" s="229"/>
      <c r="C5401" s="228"/>
      <c r="D5401" s="228"/>
      <c r="E5401" s="226"/>
      <c r="F5401" s="228"/>
      <c r="G5401" s="228"/>
      <c r="H5401" s="228"/>
      <c r="I5401" s="228"/>
    </row>
    <row r="5402">
      <c r="A5402" s="228"/>
      <c r="B5402" s="229"/>
      <c r="C5402" s="228"/>
      <c r="D5402" s="228"/>
      <c r="E5402" s="226"/>
      <c r="F5402" s="228"/>
      <c r="G5402" s="228"/>
      <c r="H5402" s="228"/>
      <c r="I5402" s="228"/>
    </row>
    <row r="5403">
      <c r="A5403" s="228"/>
      <c r="B5403" s="229"/>
      <c r="C5403" s="228"/>
      <c r="D5403" s="228"/>
      <c r="E5403" s="226"/>
      <c r="F5403" s="228"/>
      <c r="G5403" s="228"/>
      <c r="H5403" s="228"/>
      <c r="I5403" s="228"/>
    </row>
    <row r="5404">
      <c r="A5404" s="228"/>
      <c r="B5404" s="229"/>
      <c r="C5404" s="228"/>
      <c r="D5404" s="228"/>
      <c r="E5404" s="226"/>
      <c r="F5404" s="228"/>
      <c r="G5404" s="228"/>
      <c r="H5404" s="228"/>
      <c r="I5404" s="228"/>
    </row>
    <row r="5405">
      <c r="A5405" s="228"/>
      <c r="B5405" s="229"/>
      <c r="C5405" s="228"/>
      <c r="D5405" s="228"/>
      <c r="E5405" s="226"/>
      <c r="F5405" s="228"/>
      <c r="G5405" s="228"/>
      <c r="H5405" s="228"/>
      <c r="I5405" s="228"/>
    </row>
    <row r="5406">
      <c r="A5406" s="228"/>
      <c r="B5406" s="229"/>
      <c r="C5406" s="228"/>
      <c r="D5406" s="228"/>
      <c r="E5406" s="226"/>
      <c r="F5406" s="228"/>
      <c r="G5406" s="228"/>
      <c r="H5406" s="228"/>
      <c r="I5406" s="228"/>
    </row>
    <row r="5407">
      <c r="A5407" s="228"/>
      <c r="B5407" s="229"/>
      <c r="C5407" s="228"/>
      <c r="D5407" s="228"/>
      <c r="E5407" s="226"/>
      <c r="F5407" s="228"/>
      <c r="G5407" s="228"/>
      <c r="H5407" s="228"/>
      <c r="I5407" s="228"/>
    </row>
    <row r="5408">
      <c r="A5408" s="228"/>
      <c r="B5408" s="229"/>
      <c r="C5408" s="228"/>
      <c r="D5408" s="228"/>
      <c r="E5408" s="226"/>
      <c r="F5408" s="228"/>
      <c r="G5408" s="228"/>
      <c r="H5408" s="228"/>
      <c r="I5408" s="228"/>
    </row>
    <row r="5409">
      <c r="A5409" s="228"/>
      <c r="B5409" s="229"/>
      <c r="C5409" s="228"/>
      <c r="D5409" s="228"/>
      <c r="E5409" s="226"/>
      <c r="F5409" s="228"/>
      <c r="G5409" s="228"/>
      <c r="H5409" s="228"/>
      <c r="I5409" s="228"/>
    </row>
    <row r="5410">
      <c r="A5410" s="228"/>
      <c r="B5410" s="229"/>
      <c r="C5410" s="228"/>
      <c r="D5410" s="228"/>
      <c r="E5410" s="226"/>
      <c r="F5410" s="228"/>
      <c r="G5410" s="228"/>
      <c r="H5410" s="228"/>
      <c r="I5410" s="228"/>
    </row>
    <row r="5411">
      <c r="A5411" s="228"/>
      <c r="B5411" s="229"/>
      <c r="C5411" s="228"/>
      <c r="D5411" s="228"/>
      <c r="E5411" s="226"/>
      <c r="F5411" s="228"/>
      <c r="G5411" s="228"/>
      <c r="H5411" s="228"/>
      <c r="I5411" s="228"/>
    </row>
    <row r="5412">
      <c r="A5412" s="228"/>
      <c r="B5412" s="229"/>
      <c r="C5412" s="228"/>
      <c r="D5412" s="228"/>
      <c r="E5412" s="226"/>
      <c r="F5412" s="228"/>
      <c r="G5412" s="228"/>
      <c r="H5412" s="228"/>
      <c r="I5412" s="228"/>
    </row>
    <row r="5413">
      <c r="A5413" s="228"/>
      <c r="B5413" s="229"/>
      <c r="C5413" s="228"/>
      <c r="D5413" s="228"/>
      <c r="E5413" s="226"/>
      <c r="F5413" s="228"/>
      <c r="G5413" s="228"/>
      <c r="H5413" s="228"/>
      <c r="I5413" s="228"/>
    </row>
    <row r="5414">
      <c r="A5414" s="228"/>
      <c r="B5414" s="229"/>
      <c r="C5414" s="228"/>
      <c r="D5414" s="228"/>
      <c r="E5414" s="226"/>
      <c r="F5414" s="228"/>
      <c r="G5414" s="228"/>
      <c r="H5414" s="228"/>
      <c r="I5414" s="228"/>
    </row>
    <row r="5415">
      <c r="A5415" s="228"/>
      <c r="B5415" s="229"/>
      <c r="C5415" s="228"/>
      <c r="D5415" s="228"/>
      <c r="E5415" s="226"/>
      <c r="F5415" s="228"/>
      <c r="G5415" s="228"/>
      <c r="H5415" s="228"/>
      <c r="I5415" s="228"/>
    </row>
    <row r="5416">
      <c r="A5416" s="228"/>
      <c r="B5416" s="229"/>
      <c r="C5416" s="228"/>
      <c r="D5416" s="228"/>
      <c r="E5416" s="226"/>
      <c r="F5416" s="228"/>
      <c r="G5416" s="228"/>
      <c r="H5416" s="228"/>
      <c r="I5416" s="228"/>
    </row>
    <row r="5417">
      <c r="A5417" s="228"/>
      <c r="B5417" s="229"/>
      <c r="C5417" s="228"/>
      <c r="D5417" s="228"/>
      <c r="E5417" s="226"/>
      <c r="F5417" s="228"/>
      <c r="G5417" s="228"/>
      <c r="H5417" s="228"/>
      <c r="I5417" s="228"/>
    </row>
    <row r="5418">
      <c r="A5418" s="228"/>
      <c r="B5418" s="229"/>
      <c r="C5418" s="228"/>
      <c r="D5418" s="228"/>
      <c r="E5418" s="226"/>
      <c r="F5418" s="228"/>
      <c r="G5418" s="228"/>
      <c r="H5418" s="228"/>
      <c r="I5418" s="228"/>
    </row>
    <row r="5419">
      <c r="A5419" s="228"/>
      <c r="B5419" s="229"/>
      <c r="C5419" s="228"/>
      <c r="D5419" s="228"/>
      <c r="E5419" s="226"/>
      <c r="F5419" s="228"/>
      <c r="G5419" s="228"/>
      <c r="H5419" s="228"/>
      <c r="I5419" s="228"/>
    </row>
    <row r="5420">
      <c r="A5420" s="228"/>
      <c r="B5420" s="229"/>
      <c r="C5420" s="228"/>
      <c r="D5420" s="228"/>
      <c r="E5420" s="226"/>
      <c r="F5420" s="228"/>
      <c r="G5420" s="228"/>
      <c r="H5420" s="228"/>
      <c r="I5420" s="228"/>
    </row>
    <row r="5421">
      <c r="A5421" s="228"/>
      <c r="B5421" s="229"/>
      <c r="C5421" s="228"/>
      <c r="D5421" s="228"/>
      <c r="E5421" s="226"/>
      <c r="F5421" s="228"/>
      <c r="G5421" s="228"/>
      <c r="H5421" s="228"/>
      <c r="I5421" s="228"/>
    </row>
    <row r="5422">
      <c r="A5422" s="228"/>
      <c r="B5422" s="229"/>
      <c r="C5422" s="228"/>
      <c r="D5422" s="228"/>
      <c r="E5422" s="226"/>
      <c r="F5422" s="228"/>
      <c r="G5422" s="228"/>
      <c r="H5422" s="228"/>
      <c r="I5422" s="228"/>
    </row>
    <row r="5423">
      <c r="A5423" s="228"/>
      <c r="B5423" s="229"/>
      <c r="C5423" s="228"/>
      <c r="D5423" s="228"/>
      <c r="E5423" s="226"/>
      <c r="F5423" s="228"/>
      <c r="G5423" s="228"/>
      <c r="H5423" s="228"/>
      <c r="I5423" s="228"/>
    </row>
    <row r="5424">
      <c r="A5424" s="228"/>
      <c r="B5424" s="229"/>
      <c r="C5424" s="228"/>
      <c r="D5424" s="228"/>
      <c r="E5424" s="226"/>
      <c r="F5424" s="228"/>
      <c r="G5424" s="228"/>
      <c r="H5424" s="228"/>
      <c r="I5424" s="228"/>
    </row>
    <row r="5425">
      <c r="A5425" s="228"/>
      <c r="B5425" s="229"/>
      <c r="C5425" s="228"/>
      <c r="D5425" s="228"/>
      <c r="E5425" s="226"/>
      <c r="F5425" s="228"/>
      <c r="G5425" s="228"/>
      <c r="H5425" s="228"/>
      <c r="I5425" s="228"/>
    </row>
    <row r="5426">
      <c r="A5426" s="228"/>
      <c r="B5426" s="229"/>
      <c r="C5426" s="228"/>
      <c r="D5426" s="228"/>
      <c r="E5426" s="226"/>
      <c r="F5426" s="228"/>
      <c r="G5426" s="228"/>
      <c r="H5426" s="228"/>
      <c r="I5426" s="228"/>
    </row>
    <row r="5427">
      <c r="A5427" s="228"/>
      <c r="B5427" s="229"/>
      <c r="C5427" s="228"/>
      <c r="D5427" s="228"/>
      <c r="E5427" s="226"/>
      <c r="F5427" s="228"/>
      <c r="G5427" s="228"/>
      <c r="H5427" s="228"/>
      <c r="I5427" s="228"/>
    </row>
    <row r="5428">
      <c r="A5428" s="228"/>
      <c r="B5428" s="229"/>
      <c r="C5428" s="228"/>
      <c r="D5428" s="228"/>
      <c r="E5428" s="226"/>
      <c r="F5428" s="228"/>
      <c r="G5428" s="228"/>
      <c r="H5428" s="228"/>
      <c r="I5428" s="228"/>
    </row>
    <row r="5429">
      <c r="A5429" s="228"/>
      <c r="B5429" s="229"/>
      <c r="C5429" s="228"/>
      <c r="D5429" s="228"/>
      <c r="E5429" s="226"/>
      <c r="F5429" s="228"/>
      <c r="G5429" s="228"/>
      <c r="H5429" s="228"/>
      <c r="I5429" s="228"/>
    </row>
    <row r="5430">
      <c r="A5430" s="228"/>
      <c r="B5430" s="229"/>
      <c r="C5430" s="228"/>
      <c r="D5430" s="228"/>
      <c r="E5430" s="226"/>
      <c r="F5430" s="228"/>
      <c r="G5430" s="228"/>
      <c r="H5430" s="228"/>
      <c r="I5430" s="228"/>
    </row>
    <row r="5431">
      <c r="A5431" s="228"/>
      <c r="B5431" s="229"/>
      <c r="C5431" s="228"/>
      <c r="D5431" s="228"/>
      <c r="E5431" s="226"/>
      <c r="F5431" s="228"/>
      <c r="G5431" s="228"/>
      <c r="H5431" s="228"/>
      <c r="I5431" s="228"/>
    </row>
    <row r="5432">
      <c r="A5432" s="228"/>
      <c r="B5432" s="229"/>
      <c r="C5432" s="228"/>
      <c r="D5432" s="228"/>
      <c r="E5432" s="226"/>
      <c r="F5432" s="228"/>
      <c r="G5432" s="228"/>
      <c r="H5432" s="228"/>
      <c r="I5432" s="228"/>
    </row>
    <row r="5433">
      <c r="A5433" s="228"/>
      <c r="B5433" s="229"/>
      <c r="C5433" s="228"/>
      <c r="D5433" s="228"/>
      <c r="E5433" s="226"/>
      <c r="F5433" s="228"/>
      <c r="G5433" s="228"/>
      <c r="H5433" s="228"/>
      <c r="I5433" s="228"/>
    </row>
    <row r="5434">
      <c r="A5434" s="228"/>
      <c r="B5434" s="229"/>
      <c r="C5434" s="228"/>
      <c r="D5434" s="228"/>
      <c r="E5434" s="226"/>
      <c r="F5434" s="228"/>
      <c r="G5434" s="228"/>
      <c r="H5434" s="228"/>
      <c r="I5434" s="228"/>
    </row>
    <row r="5435">
      <c r="A5435" s="228"/>
      <c r="B5435" s="229"/>
      <c r="C5435" s="228"/>
      <c r="D5435" s="228"/>
      <c r="E5435" s="226"/>
      <c r="F5435" s="228"/>
      <c r="G5435" s="228"/>
      <c r="H5435" s="228"/>
      <c r="I5435" s="228"/>
    </row>
    <row r="5436">
      <c r="A5436" s="228"/>
      <c r="B5436" s="229"/>
      <c r="C5436" s="228"/>
      <c r="D5436" s="228"/>
      <c r="E5436" s="226"/>
      <c r="F5436" s="228"/>
      <c r="G5436" s="228"/>
      <c r="H5436" s="228"/>
      <c r="I5436" s="228"/>
    </row>
    <row r="5437">
      <c r="A5437" s="228"/>
      <c r="B5437" s="229"/>
      <c r="C5437" s="228"/>
      <c r="D5437" s="228"/>
      <c r="E5437" s="226"/>
      <c r="F5437" s="228"/>
      <c r="G5437" s="228"/>
      <c r="H5437" s="228"/>
      <c r="I5437" s="228"/>
    </row>
    <row r="5438">
      <c r="A5438" s="228"/>
      <c r="B5438" s="229"/>
      <c r="C5438" s="228"/>
      <c r="D5438" s="228"/>
      <c r="E5438" s="226"/>
      <c r="F5438" s="228"/>
      <c r="G5438" s="228"/>
      <c r="H5438" s="228"/>
      <c r="I5438" s="228"/>
    </row>
    <row r="5439">
      <c r="A5439" s="228"/>
      <c r="B5439" s="229"/>
      <c r="C5439" s="228"/>
      <c r="D5439" s="228"/>
      <c r="E5439" s="226"/>
      <c r="F5439" s="228"/>
      <c r="G5439" s="228"/>
      <c r="H5439" s="228"/>
      <c r="I5439" s="228"/>
    </row>
    <row r="5440">
      <c r="A5440" s="228"/>
      <c r="B5440" s="229"/>
      <c r="C5440" s="228"/>
      <c r="D5440" s="228"/>
      <c r="E5440" s="226"/>
      <c r="F5440" s="228"/>
      <c r="G5440" s="228"/>
      <c r="H5440" s="228"/>
      <c r="I5440" s="228"/>
    </row>
    <row r="5441">
      <c r="A5441" s="228"/>
      <c r="B5441" s="229"/>
      <c r="C5441" s="228"/>
      <c r="D5441" s="228"/>
      <c r="E5441" s="226"/>
      <c r="F5441" s="228"/>
      <c r="G5441" s="228"/>
      <c r="H5441" s="228"/>
      <c r="I5441" s="228"/>
    </row>
    <row r="5442">
      <c r="A5442" s="228"/>
      <c r="B5442" s="229"/>
      <c r="C5442" s="228"/>
      <c r="D5442" s="228"/>
      <c r="E5442" s="226"/>
      <c r="F5442" s="228"/>
      <c r="G5442" s="228"/>
      <c r="H5442" s="228"/>
      <c r="I5442" s="228"/>
    </row>
    <row r="5443">
      <c r="A5443" s="228"/>
      <c r="B5443" s="229"/>
      <c r="C5443" s="228"/>
      <c r="D5443" s="228"/>
      <c r="E5443" s="226"/>
      <c r="F5443" s="228"/>
      <c r="G5443" s="228"/>
      <c r="H5443" s="228"/>
      <c r="I5443" s="228"/>
    </row>
    <row r="5444">
      <c r="A5444" s="228"/>
      <c r="B5444" s="229"/>
      <c r="C5444" s="228"/>
      <c r="D5444" s="228"/>
      <c r="E5444" s="226"/>
      <c r="F5444" s="228"/>
      <c r="G5444" s="228"/>
      <c r="H5444" s="228"/>
      <c r="I5444" s="228"/>
    </row>
    <row r="5445">
      <c r="A5445" s="228"/>
      <c r="B5445" s="229"/>
      <c r="C5445" s="228"/>
      <c r="D5445" s="228"/>
      <c r="E5445" s="226"/>
      <c r="F5445" s="228"/>
      <c r="G5445" s="228"/>
      <c r="H5445" s="228"/>
      <c r="I5445" s="228"/>
    </row>
    <row r="5446">
      <c r="A5446" s="228"/>
      <c r="B5446" s="229"/>
      <c r="C5446" s="228"/>
      <c r="D5446" s="228"/>
      <c r="E5446" s="226"/>
      <c r="F5446" s="228"/>
      <c r="G5446" s="228"/>
      <c r="H5446" s="228"/>
      <c r="I5446" s="228"/>
    </row>
    <row r="5447">
      <c r="A5447" s="228"/>
      <c r="B5447" s="229"/>
      <c r="C5447" s="228"/>
      <c r="D5447" s="228"/>
      <c r="E5447" s="226"/>
      <c r="F5447" s="228"/>
      <c r="G5447" s="228"/>
      <c r="H5447" s="228"/>
      <c r="I5447" s="228"/>
    </row>
    <row r="5448">
      <c r="A5448" s="228"/>
      <c r="B5448" s="229"/>
      <c r="C5448" s="228"/>
      <c r="D5448" s="228"/>
      <c r="E5448" s="226"/>
      <c r="F5448" s="228"/>
      <c r="G5448" s="228"/>
      <c r="H5448" s="228"/>
      <c r="I5448" s="228"/>
    </row>
    <row r="5449">
      <c r="A5449" s="228"/>
      <c r="B5449" s="229"/>
      <c r="C5449" s="228"/>
      <c r="D5449" s="228"/>
      <c r="E5449" s="226"/>
      <c r="F5449" s="228"/>
      <c r="G5449" s="228"/>
      <c r="H5449" s="228"/>
      <c r="I5449" s="228"/>
    </row>
    <row r="5450">
      <c r="A5450" s="228"/>
      <c r="B5450" s="229"/>
      <c r="C5450" s="228"/>
      <c r="D5450" s="228"/>
      <c r="E5450" s="226"/>
      <c r="F5450" s="228"/>
      <c r="G5450" s="228"/>
      <c r="H5450" s="228"/>
      <c r="I5450" s="228"/>
    </row>
    <row r="5451">
      <c r="A5451" s="228"/>
      <c r="B5451" s="229"/>
      <c r="C5451" s="228"/>
      <c r="D5451" s="228"/>
      <c r="E5451" s="226"/>
      <c r="F5451" s="228"/>
      <c r="G5451" s="228"/>
      <c r="H5451" s="228"/>
      <c r="I5451" s="228"/>
    </row>
    <row r="5452">
      <c r="A5452" s="228"/>
      <c r="B5452" s="229"/>
      <c r="C5452" s="228"/>
      <c r="D5452" s="228"/>
      <c r="E5452" s="226"/>
      <c r="F5452" s="228"/>
      <c r="G5452" s="228"/>
      <c r="H5452" s="228"/>
      <c r="I5452" s="228"/>
    </row>
    <row r="5453">
      <c r="A5453" s="228"/>
      <c r="B5453" s="229"/>
      <c r="C5453" s="228"/>
      <c r="D5453" s="228"/>
      <c r="E5453" s="226"/>
      <c r="F5453" s="228"/>
      <c r="G5453" s="228"/>
      <c r="H5453" s="228"/>
      <c r="I5453" s="228"/>
    </row>
    <row r="5454">
      <c r="A5454" s="228"/>
      <c r="B5454" s="229"/>
      <c r="C5454" s="228"/>
      <c r="D5454" s="228"/>
      <c r="E5454" s="226"/>
      <c r="F5454" s="228"/>
      <c r="G5454" s="228"/>
      <c r="H5454" s="228"/>
      <c r="I5454" s="228"/>
    </row>
    <row r="5455">
      <c r="A5455" s="228"/>
      <c r="B5455" s="229"/>
      <c r="C5455" s="228"/>
      <c r="D5455" s="228"/>
      <c r="E5455" s="226"/>
      <c r="F5455" s="228"/>
      <c r="G5455" s="228"/>
      <c r="H5455" s="228"/>
      <c r="I5455" s="228"/>
    </row>
    <row r="5456">
      <c r="A5456" s="228"/>
      <c r="B5456" s="229"/>
      <c r="C5456" s="228"/>
      <c r="D5456" s="228"/>
      <c r="E5456" s="226"/>
      <c r="F5456" s="228"/>
      <c r="G5456" s="228"/>
      <c r="H5456" s="228"/>
      <c r="I5456" s="228"/>
    </row>
    <row r="5457">
      <c r="A5457" s="228"/>
      <c r="B5457" s="229"/>
      <c r="C5457" s="228"/>
      <c r="D5457" s="228"/>
      <c r="E5457" s="226"/>
      <c r="F5457" s="228"/>
      <c r="G5457" s="228"/>
      <c r="H5457" s="228"/>
      <c r="I5457" s="228"/>
    </row>
    <row r="5458">
      <c r="A5458" s="228"/>
      <c r="B5458" s="229"/>
      <c r="C5458" s="228"/>
      <c r="D5458" s="228"/>
      <c r="E5458" s="226"/>
      <c r="F5458" s="228"/>
      <c r="G5458" s="228"/>
      <c r="H5458" s="228"/>
      <c r="I5458" s="228"/>
    </row>
    <row r="5459">
      <c r="A5459" s="228"/>
      <c r="B5459" s="229"/>
      <c r="C5459" s="228"/>
      <c r="D5459" s="228"/>
      <c r="E5459" s="226"/>
      <c r="F5459" s="228"/>
      <c r="G5459" s="228"/>
      <c r="H5459" s="228"/>
      <c r="I5459" s="228"/>
    </row>
    <row r="5460">
      <c r="A5460" s="228"/>
      <c r="B5460" s="229"/>
      <c r="C5460" s="228"/>
      <c r="D5460" s="228"/>
      <c r="E5460" s="226"/>
      <c r="F5460" s="228"/>
      <c r="G5460" s="228"/>
      <c r="H5460" s="228"/>
      <c r="I5460" s="228"/>
    </row>
    <row r="5461">
      <c r="A5461" s="228"/>
      <c r="B5461" s="229"/>
      <c r="C5461" s="228"/>
      <c r="D5461" s="228"/>
      <c r="E5461" s="226"/>
      <c r="F5461" s="228"/>
      <c r="G5461" s="228"/>
      <c r="H5461" s="228"/>
      <c r="I5461" s="228"/>
    </row>
    <row r="5462">
      <c r="A5462" s="228"/>
      <c r="B5462" s="229"/>
      <c r="C5462" s="228"/>
      <c r="D5462" s="228"/>
      <c r="E5462" s="226"/>
      <c r="F5462" s="228"/>
      <c r="G5462" s="228"/>
      <c r="H5462" s="228"/>
      <c r="I5462" s="228"/>
    </row>
    <row r="5463">
      <c r="A5463" s="228"/>
      <c r="B5463" s="229"/>
      <c r="C5463" s="228"/>
      <c r="D5463" s="228"/>
      <c r="E5463" s="226"/>
      <c r="F5463" s="228"/>
      <c r="G5463" s="228"/>
      <c r="H5463" s="228"/>
      <c r="I5463" s="228"/>
    </row>
    <row r="5464">
      <c r="A5464" s="228"/>
      <c r="B5464" s="229"/>
      <c r="C5464" s="228"/>
      <c r="D5464" s="228"/>
      <c r="E5464" s="226"/>
      <c r="F5464" s="228"/>
      <c r="G5464" s="228"/>
      <c r="H5464" s="228"/>
      <c r="I5464" s="228"/>
    </row>
    <row r="5465">
      <c r="A5465" s="228"/>
      <c r="B5465" s="229"/>
      <c r="C5465" s="228"/>
      <c r="D5465" s="228"/>
      <c r="E5465" s="226"/>
      <c r="F5465" s="228"/>
      <c r="G5465" s="228"/>
      <c r="H5465" s="228"/>
      <c r="I5465" s="228"/>
    </row>
    <row r="5466">
      <c r="A5466" s="228"/>
      <c r="B5466" s="229"/>
      <c r="C5466" s="228"/>
      <c r="D5466" s="228"/>
      <c r="E5466" s="226"/>
      <c r="F5466" s="228"/>
      <c r="G5466" s="228"/>
      <c r="H5466" s="228"/>
      <c r="I5466" s="228"/>
    </row>
    <row r="5467">
      <c r="A5467" s="228"/>
      <c r="B5467" s="229"/>
      <c r="C5467" s="228"/>
      <c r="D5467" s="228"/>
      <c r="E5467" s="226"/>
      <c r="F5467" s="228"/>
      <c r="G5467" s="228"/>
      <c r="H5467" s="228"/>
      <c r="I5467" s="228"/>
    </row>
    <row r="5468">
      <c r="A5468" s="228"/>
      <c r="B5468" s="229"/>
      <c r="C5468" s="228"/>
      <c r="D5468" s="228"/>
      <c r="E5468" s="226"/>
      <c r="F5468" s="228"/>
      <c r="G5468" s="228"/>
      <c r="H5468" s="228"/>
      <c r="I5468" s="228"/>
    </row>
    <row r="5469">
      <c r="A5469" s="228"/>
      <c r="B5469" s="229"/>
      <c r="C5469" s="228"/>
      <c r="D5469" s="228"/>
      <c r="E5469" s="226"/>
      <c r="F5469" s="228"/>
      <c r="G5469" s="228"/>
      <c r="H5469" s="228"/>
      <c r="I5469" s="228"/>
    </row>
    <row r="5470">
      <c r="A5470" s="228"/>
      <c r="B5470" s="229"/>
      <c r="C5470" s="228"/>
      <c r="D5470" s="228"/>
      <c r="E5470" s="226"/>
      <c r="F5470" s="228"/>
      <c r="G5470" s="228"/>
      <c r="H5470" s="228"/>
      <c r="I5470" s="228"/>
    </row>
    <row r="5471">
      <c r="A5471" s="228"/>
      <c r="B5471" s="229"/>
      <c r="C5471" s="228"/>
      <c r="D5471" s="228"/>
      <c r="E5471" s="226"/>
      <c r="F5471" s="228"/>
      <c r="G5471" s="228"/>
      <c r="H5471" s="228"/>
      <c r="I5471" s="228"/>
    </row>
    <row r="5472">
      <c r="A5472" s="228"/>
      <c r="B5472" s="229"/>
      <c r="C5472" s="228"/>
      <c r="D5472" s="228"/>
      <c r="E5472" s="226"/>
      <c r="F5472" s="228"/>
      <c r="G5472" s="228"/>
      <c r="H5472" s="228"/>
      <c r="I5472" s="228"/>
    </row>
    <row r="5473">
      <c r="A5473" s="228"/>
      <c r="B5473" s="229"/>
      <c r="C5473" s="228"/>
      <c r="D5473" s="228"/>
      <c r="E5473" s="226"/>
      <c r="F5473" s="228"/>
      <c r="G5473" s="228"/>
      <c r="H5473" s="228"/>
      <c r="I5473" s="228"/>
    </row>
    <row r="5474">
      <c r="A5474" s="228"/>
      <c r="B5474" s="229"/>
      <c r="C5474" s="228"/>
      <c r="D5474" s="228"/>
      <c r="E5474" s="226"/>
      <c r="F5474" s="228"/>
      <c r="G5474" s="228"/>
      <c r="H5474" s="228"/>
      <c r="I5474" s="228"/>
    </row>
    <row r="5475">
      <c r="A5475" s="228"/>
      <c r="B5475" s="229"/>
      <c r="C5475" s="228"/>
      <c r="D5475" s="228"/>
      <c r="E5475" s="226"/>
      <c r="F5475" s="228"/>
      <c r="G5475" s="228"/>
      <c r="H5475" s="228"/>
      <c r="I5475" s="228"/>
    </row>
    <row r="5476">
      <c r="A5476" s="228"/>
      <c r="B5476" s="229"/>
      <c r="C5476" s="228"/>
      <c r="D5476" s="228"/>
      <c r="E5476" s="226"/>
      <c r="F5476" s="228"/>
      <c r="G5476" s="228"/>
      <c r="H5476" s="228"/>
      <c r="I5476" s="228"/>
    </row>
    <row r="5477">
      <c r="A5477" s="228"/>
      <c r="B5477" s="229"/>
      <c r="C5477" s="228"/>
      <c r="D5477" s="228"/>
      <c r="E5477" s="226"/>
      <c r="F5477" s="228"/>
      <c r="G5477" s="228"/>
      <c r="H5477" s="228"/>
      <c r="I5477" s="228"/>
    </row>
    <row r="5478">
      <c r="A5478" s="228"/>
      <c r="B5478" s="229"/>
      <c r="C5478" s="228"/>
      <c r="D5478" s="228"/>
      <c r="E5478" s="226"/>
      <c r="F5478" s="228"/>
      <c r="G5478" s="228"/>
      <c r="H5478" s="228"/>
      <c r="I5478" s="228"/>
    </row>
    <row r="5479">
      <c r="A5479" s="228"/>
      <c r="B5479" s="229"/>
      <c r="C5479" s="228"/>
      <c r="D5479" s="228"/>
      <c r="E5479" s="226"/>
      <c r="F5479" s="228"/>
      <c r="G5479" s="228"/>
      <c r="H5479" s="228"/>
      <c r="I5479" s="228"/>
    </row>
    <row r="5480">
      <c r="A5480" s="228"/>
      <c r="B5480" s="229"/>
      <c r="C5480" s="228"/>
      <c r="D5480" s="228"/>
      <c r="E5480" s="226"/>
      <c r="F5480" s="228"/>
      <c r="G5480" s="228"/>
      <c r="H5480" s="228"/>
      <c r="I5480" s="228"/>
    </row>
    <row r="5481">
      <c r="A5481" s="228"/>
      <c r="B5481" s="229"/>
      <c r="C5481" s="228"/>
      <c r="D5481" s="228"/>
      <c r="E5481" s="226"/>
      <c r="F5481" s="228"/>
      <c r="G5481" s="228"/>
      <c r="H5481" s="228"/>
      <c r="I5481" s="228"/>
    </row>
    <row r="5482">
      <c r="A5482" s="228"/>
      <c r="B5482" s="229"/>
      <c r="C5482" s="228"/>
      <c r="D5482" s="228"/>
      <c r="E5482" s="226"/>
      <c r="F5482" s="228"/>
      <c r="G5482" s="228"/>
      <c r="H5482" s="228"/>
      <c r="I5482" s="228"/>
    </row>
    <row r="5483">
      <c r="A5483" s="228"/>
      <c r="B5483" s="229"/>
      <c r="C5483" s="228"/>
      <c r="D5483" s="228"/>
      <c r="E5483" s="226"/>
      <c r="F5483" s="228"/>
      <c r="G5483" s="228"/>
      <c r="H5483" s="228"/>
      <c r="I5483" s="228"/>
    </row>
    <row r="5484">
      <c r="A5484" s="228"/>
      <c r="B5484" s="229"/>
      <c r="C5484" s="228"/>
      <c r="D5484" s="228"/>
      <c r="E5484" s="226"/>
      <c r="F5484" s="228"/>
      <c r="G5484" s="228"/>
      <c r="H5484" s="228"/>
      <c r="I5484" s="228"/>
    </row>
    <row r="5485">
      <c r="A5485" s="228"/>
      <c r="B5485" s="229"/>
      <c r="C5485" s="228"/>
      <c r="D5485" s="228"/>
      <c r="E5485" s="226"/>
      <c r="F5485" s="228"/>
      <c r="G5485" s="228"/>
      <c r="H5485" s="228"/>
      <c r="I5485" s="228"/>
    </row>
    <row r="5486">
      <c r="A5486" s="228"/>
      <c r="B5486" s="229"/>
      <c r="C5486" s="228"/>
      <c r="D5486" s="228"/>
      <c r="E5486" s="226"/>
      <c r="F5486" s="228"/>
      <c r="G5486" s="228"/>
      <c r="H5486" s="228"/>
      <c r="I5486" s="228"/>
    </row>
    <row r="5487">
      <c r="A5487" s="228"/>
      <c r="B5487" s="229"/>
      <c r="C5487" s="228"/>
      <c r="D5487" s="228"/>
      <c r="E5487" s="226"/>
      <c r="F5487" s="228"/>
      <c r="G5487" s="228"/>
      <c r="H5487" s="228"/>
      <c r="I5487" s="228"/>
    </row>
    <row r="5488">
      <c r="A5488" s="228"/>
      <c r="B5488" s="229"/>
      <c r="C5488" s="228"/>
      <c r="D5488" s="228"/>
      <c r="E5488" s="226"/>
      <c r="F5488" s="228"/>
      <c r="G5488" s="228"/>
      <c r="H5488" s="228"/>
      <c r="I5488" s="228"/>
    </row>
    <row r="5489">
      <c r="A5489" s="228"/>
      <c r="B5489" s="229"/>
      <c r="C5489" s="228"/>
      <c r="D5489" s="228"/>
      <c r="E5489" s="226"/>
      <c r="F5489" s="228"/>
      <c r="G5489" s="228"/>
      <c r="H5489" s="228"/>
      <c r="I5489" s="228"/>
    </row>
    <row r="5490">
      <c r="A5490" s="228"/>
      <c r="B5490" s="229"/>
      <c r="C5490" s="228"/>
      <c r="D5490" s="228"/>
      <c r="E5490" s="226"/>
      <c r="F5490" s="228"/>
      <c r="G5490" s="228"/>
      <c r="H5490" s="228"/>
      <c r="I5490" s="228"/>
    </row>
    <row r="5491">
      <c r="A5491" s="228"/>
      <c r="B5491" s="229"/>
      <c r="C5491" s="228"/>
      <c r="D5491" s="228"/>
      <c r="E5491" s="226"/>
      <c r="F5491" s="228"/>
      <c r="G5491" s="228"/>
      <c r="H5491" s="228"/>
      <c r="I5491" s="228"/>
    </row>
    <row r="5492">
      <c r="A5492" s="228"/>
      <c r="B5492" s="229"/>
      <c r="C5492" s="228"/>
      <c r="D5492" s="228"/>
      <c r="E5492" s="226"/>
      <c r="F5492" s="228"/>
      <c r="G5492" s="228"/>
      <c r="H5492" s="228"/>
      <c r="I5492" s="228"/>
    </row>
    <row r="5493">
      <c r="A5493" s="228"/>
      <c r="B5493" s="229"/>
      <c r="C5493" s="228"/>
      <c r="D5493" s="228"/>
      <c r="E5493" s="226"/>
      <c r="F5493" s="228"/>
      <c r="G5493" s="228"/>
      <c r="H5493" s="228"/>
      <c r="I5493" s="228"/>
    </row>
    <row r="5494">
      <c r="A5494" s="228"/>
      <c r="B5494" s="229"/>
      <c r="C5494" s="228"/>
      <c r="D5494" s="228"/>
      <c r="E5494" s="226"/>
      <c r="F5494" s="228"/>
      <c r="G5494" s="228"/>
      <c r="H5494" s="228"/>
      <c r="I5494" s="228"/>
    </row>
    <row r="5495">
      <c r="A5495" s="228"/>
      <c r="B5495" s="229"/>
      <c r="C5495" s="228"/>
      <c r="D5495" s="228"/>
      <c r="E5495" s="226"/>
      <c r="F5495" s="228"/>
      <c r="G5495" s="228"/>
      <c r="H5495" s="228"/>
      <c r="I5495" s="228"/>
    </row>
    <row r="5496">
      <c r="A5496" s="228"/>
      <c r="B5496" s="229"/>
      <c r="C5496" s="228"/>
      <c r="D5496" s="228"/>
      <c r="E5496" s="226"/>
      <c r="F5496" s="228"/>
      <c r="G5496" s="228"/>
      <c r="H5496" s="228"/>
      <c r="I5496" s="228"/>
    </row>
    <row r="5497">
      <c r="A5497" s="228"/>
      <c r="B5497" s="229"/>
      <c r="C5497" s="228"/>
      <c r="D5497" s="228"/>
      <c r="E5497" s="226"/>
      <c r="F5497" s="228"/>
      <c r="G5497" s="228"/>
      <c r="H5497" s="228"/>
      <c r="I5497" s="228"/>
    </row>
    <row r="5498">
      <c r="A5498" s="228"/>
      <c r="B5498" s="229"/>
      <c r="C5498" s="228"/>
      <c r="D5498" s="228"/>
      <c r="E5498" s="226"/>
      <c r="F5498" s="228"/>
      <c r="G5498" s="228"/>
      <c r="H5498" s="228"/>
      <c r="I5498" s="228"/>
    </row>
    <row r="5499">
      <c r="A5499" s="228"/>
      <c r="B5499" s="229"/>
      <c r="C5499" s="228"/>
      <c r="D5499" s="228"/>
      <c r="E5499" s="226"/>
      <c r="F5499" s="228"/>
      <c r="G5499" s="228"/>
      <c r="H5499" s="228"/>
      <c r="I5499" s="228"/>
    </row>
    <row r="5500">
      <c r="A5500" s="228"/>
      <c r="B5500" s="229"/>
      <c r="C5500" s="228"/>
      <c r="D5500" s="228"/>
      <c r="E5500" s="226"/>
      <c r="F5500" s="228"/>
      <c r="G5500" s="228"/>
      <c r="H5500" s="228"/>
      <c r="I5500" s="228"/>
    </row>
    <row r="5501">
      <c r="A5501" s="228"/>
      <c r="B5501" s="229"/>
      <c r="C5501" s="228"/>
      <c r="D5501" s="228"/>
      <c r="E5501" s="226"/>
      <c r="F5501" s="228"/>
      <c r="G5501" s="228"/>
      <c r="H5501" s="228"/>
      <c r="I5501" s="228"/>
    </row>
    <row r="5502">
      <c r="A5502" s="228"/>
      <c r="B5502" s="229"/>
      <c r="C5502" s="228"/>
      <c r="D5502" s="228"/>
      <c r="E5502" s="226"/>
      <c r="F5502" s="228"/>
      <c r="G5502" s="228"/>
      <c r="H5502" s="228"/>
      <c r="I5502" s="228"/>
    </row>
    <row r="5503">
      <c r="A5503" s="228"/>
      <c r="B5503" s="229"/>
      <c r="C5503" s="228"/>
      <c r="D5503" s="228"/>
      <c r="E5503" s="226"/>
      <c r="F5503" s="228"/>
      <c r="G5503" s="228"/>
      <c r="H5503" s="228"/>
      <c r="I5503" s="228"/>
    </row>
    <row r="5504">
      <c r="A5504" s="228"/>
      <c r="B5504" s="229"/>
      <c r="C5504" s="228"/>
      <c r="D5504" s="228"/>
      <c r="E5504" s="226"/>
      <c r="F5504" s="228"/>
      <c r="G5504" s="228"/>
      <c r="H5504" s="228"/>
      <c r="I5504" s="228"/>
    </row>
    <row r="5505">
      <c r="A5505" s="228"/>
      <c r="B5505" s="229"/>
      <c r="C5505" s="228"/>
      <c r="D5505" s="228"/>
      <c r="E5505" s="226"/>
      <c r="F5505" s="228"/>
      <c r="G5505" s="228"/>
      <c r="H5505" s="228"/>
      <c r="I5505" s="228"/>
    </row>
    <row r="5506">
      <c r="A5506" s="228"/>
      <c r="B5506" s="229"/>
      <c r="C5506" s="228"/>
      <c r="D5506" s="228"/>
      <c r="E5506" s="226"/>
      <c r="F5506" s="228"/>
      <c r="G5506" s="228"/>
      <c r="H5506" s="228"/>
      <c r="I5506" s="228"/>
    </row>
    <row r="5507">
      <c r="A5507" s="228"/>
      <c r="B5507" s="229"/>
      <c r="C5507" s="228"/>
      <c r="D5507" s="228"/>
      <c r="E5507" s="226"/>
      <c r="F5507" s="228"/>
      <c r="G5507" s="228"/>
      <c r="H5507" s="228"/>
      <c r="I5507" s="228"/>
    </row>
    <row r="5508">
      <c r="A5508" s="228"/>
      <c r="B5508" s="229"/>
      <c r="C5508" s="228"/>
      <c r="D5508" s="228"/>
      <c r="E5508" s="226"/>
      <c r="F5508" s="228"/>
      <c r="G5508" s="228"/>
      <c r="H5508" s="228"/>
      <c r="I5508" s="228"/>
    </row>
    <row r="5509">
      <c r="A5509" s="228"/>
      <c r="B5509" s="229"/>
      <c r="C5509" s="228"/>
      <c r="D5509" s="228"/>
      <c r="E5509" s="226"/>
      <c r="F5509" s="228"/>
      <c r="G5509" s="228"/>
      <c r="H5509" s="228"/>
      <c r="I5509" s="228"/>
    </row>
    <row r="5510">
      <c r="A5510" s="228"/>
      <c r="B5510" s="229"/>
      <c r="C5510" s="228"/>
      <c r="D5510" s="228"/>
      <c r="E5510" s="226"/>
      <c r="F5510" s="228"/>
      <c r="G5510" s="228"/>
      <c r="H5510" s="228"/>
      <c r="I5510" s="228"/>
    </row>
    <row r="5511">
      <c r="A5511" s="228"/>
      <c r="B5511" s="229"/>
      <c r="C5511" s="228"/>
      <c r="D5511" s="228"/>
      <c r="E5511" s="226"/>
      <c r="F5511" s="228"/>
      <c r="G5511" s="228"/>
      <c r="H5511" s="228"/>
      <c r="I5511" s="228"/>
    </row>
    <row r="5512">
      <c r="A5512" s="228"/>
      <c r="B5512" s="229"/>
      <c r="C5512" s="228"/>
      <c r="D5512" s="228"/>
      <c r="E5512" s="226"/>
      <c r="F5512" s="228"/>
      <c r="G5512" s="228"/>
      <c r="H5512" s="228"/>
      <c r="I5512" s="228"/>
    </row>
    <row r="5513">
      <c r="A5513" s="228"/>
      <c r="B5513" s="229"/>
      <c r="C5513" s="228"/>
      <c r="D5513" s="228"/>
      <c r="E5513" s="226"/>
      <c r="F5513" s="228"/>
      <c r="G5513" s="228"/>
      <c r="H5513" s="228"/>
      <c r="I5513" s="228"/>
    </row>
    <row r="5514">
      <c r="A5514" s="228"/>
      <c r="B5514" s="229"/>
      <c r="C5514" s="228"/>
      <c r="D5514" s="228"/>
      <c r="E5514" s="226"/>
      <c r="F5514" s="228"/>
      <c r="G5514" s="228"/>
      <c r="H5514" s="228"/>
      <c r="I5514" s="228"/>
    </row>
    <row r="5515">
      <c r="A5515" s="228"/>
      <c r="B5515" s="229"/>
      <c r="C5515" s="228"/>
      <c r="D5515" s="228"/>
      <c r="E5515" s="226"/>
      <c r="F5515" s="228"/>
      <c r="G5515" s="228"/>
      <c r="H5515" s="228"/>
      <c r="I5515" s="228"/>
    </row>
    <row r="5516">
      <c r="A5516" s="228"/>
      <c r="B5516" s="229"/>
      <c r="C5516" s="228"/>
      <c r="D5516" s="228"/>
      <c r="E5516" s="226"/>
      <c r="F5516" s="228"/>
      <c r="G5516" s="228"/>
      <c r="H5516" s="228"/>
      <c r="I5516" s="228"/>
    </row>
    <row r="5517">
      <c r="A5517" s="228"/>
      <c r="B5517" s="229"/>
      <c r="C5517" s="228"/>
      <c r="D5517" s="228"/>
      <c r="E5517" s="226"/>
      <c r="F5517" s="228"/>
      <c r="G5517" s="228"/>
      <c r="H5517" s="228"/>
      <c r="I5517" s="228"/>
    </row>
    <row r="5518">
      <c r="A5518" s="228"/>
      <c r="B5518" s="229"/>
      <c r="C5518" s="228"/>
      <c r="D5518" s="228"/>
      <c r="E5518" s="226"/>
      <c r="F5518" s="228"/>
      <c r="G5518" s="228"/>
      <c r="H5518" s="228"/>
      <c r="I5518" s="228"/>
    </row>
    <row r="5519">
      <c r="A5519" s="228"/>
      <c r="B5519" s="229"/>
      <c r="C5519" s="228"/>
      <c r="D5519" s="228"/>
      <c r="E5519" s="226"/>
      <c r="F5519" s="228"/>
      <c r="G5519" s="228"/>
      <c r="H5519" s="228"/>
      <c r="I5519" s="228"/>
    </row>
    <row r="5520">
      <c r="A5520" s="228"/>
      <c r="B5520" s="229"/>
      <c r="C5520" s="228"/>
      <c r="D5520" s="228"/>
      <c r="E5520" s="226"/>
      <c r="F5520" s="228"/>
      <c r="G5520" s="228"/>
      <c r="H5520" s="228"/>
      <c r="I5520" s="228"/>
    </row>
    <row r="5521">
      <c r="A5521" s="228"/>
      <c r="B5521" s="229"/>
      <c r="C5521" s="228"/>
      <c r="D5521" s="228"/>
      <c r="E5521" s="226"/>
      <c r="F5521" s="228"/>
      <c r="G5521" s="228"/>
      <c r="H5521" s="228"/>
      <c r="I5521" s="228"/>
    </row>
    <row r="5522">
      <c r="A5522" s="228"/>
      <c r="B5522" s="229"/>
      <c r="C5522" s="228"/>
      <c r="D5522" s="228"/>
      <c r="E5522" s="226"/>
      <c r="F5522" s="228"/>
      <c r="G5522" s="228"/>
      <c r="H5522" s="228"/>
      <c r="I5522" s="228"/>
    </row>
    <row r="5523">
      <c r="A5523" s="228"/>
      <c r="B5523" s="229"/>
      <c r="C5523" s="228"/>
      <c r="D5523" s="228"/>
      <c r="E5523" s="226"/>
      <c r="F5523" s="228"/>
      <c r="G5523" s="228"/>
      <c r="H5523" s="228"/>
      <c r="I5523" s="228"/>
    </row>
    <row r="5524">
      <c r="A5524" s="228"/>
      <c r="B5524" s="229"/>
      <c r="C5524" s="228"/>
      <c r="D5524" s="228"/>
      <c r="E5524" s="226"/>
      <c r="F5524" s="228"/>
      <c r="G5524" s="228"/>
      <c r="H5524" s="228"/>
      <c r="I5524" s="228"/>
    </row>
    <row r="5525">
      <c r="A5525" s="228"/>
      <c r="B5525" s="229"/>
      <c r="C5525" s="228"/>
      <c r="D5525" s="228"/>
      <c r="E5525" s="226"/>
      <c r="F5525" s="228"/>
      <c r="G5525" s="228"/>
      <c r="H5525" s="228"/>
      <c r="I5525" s="228"/>
    </row>
    <row r="5526">
      <c r="A5526" s="228"/>
      <c r="B5526" s="229"/>
      <c r="C5526" s="228"/>
      <c r="D5526" s="228"/>
      <c r="E5526" s="226"/>
      <c r="F5526" s="228"/>
      <c r="G5526" s="228"/>
      <c r="H5526" s="228"/>
      <c r="I5526" s="228"/>
    </row>
    <row r="5527">
      <c r="A5527" s="228"/>
      <c r="B5527" s="229"/>
      <c r="C5527" s="228"/>
      <c r="D5527" s="228"/>
      <c r="E5527" s="226"/>
      <c r="F5527" s="228"/>
      <c r="G5527" s="228"/>
      <c r="H5527" s="228"/>
      <c r="I5527" s="228"/>
    </row>
    <row r="5528">
      <c r="A5528" s="228"/>
      <c r="B5528" s="229"/>
      <c r="C5528" s="228"/>
      <c r="D5528" s="228"/>
      <c r="E5528" s="226"/>
      <c r="F5528" s="228"/>
      <c r="G5528" s="228"/>
      <c r="H5528" s="228"/>
      <c r="I5528" s="228"/>
    </row>
    <row r="5529">
      <c r="A5529" s="228"/>
      <c r="B5529" s="229"/>
      <c r="C5529" s="228"/>
      <c r="D5529" s="228"/>
      <c r="E5529" s="226"/>
      <c r="F5529" s="228"/>
      <c r="G5529" s="228"/>
      <c r="H5529" s="228"/>
      <c r="I5529" s="228"/>
    </row>
    <row r="5530">
      <c r="A5530" s="228"/>
      <c r="B5530" s="229"/>
      <c r="C5530" s="228"/>
      <c r="D5530" s="228"/>
      <c r="E5530" s="226"/>
      <c r="F5530" s="228"/>
      <c r="G5530" s="228"/>
      <c r="H5530" s="228"/>
      <c r="I5530" s="228"/>
    </row>
    <row r="5531">
      <c r="A5531" s="228"/>
      <c r="B5531" s="229"/>
      <c r="C5531" s="228"/>
      <c r="D5531" s="228"/>
      <c r="E5531" s="226"/>
      <c r="F5531" s="228"/>
      <c r="G5531" s="228"/>
      <c r="H5531" s="228"/>
      <c r="I5531" s="228"/>
    </row>
    <row r="5532">
      <c r="A5532" s="228"/>
      <c r="B5532" s="229"/>
      <c r="C5532" s="228"/>
      <c r="D5532" s="228"/>
      <c r="E5532" s="226"/>
      <c r="F5532" s="228"/>
      <c r="G5532" s="228"/>
      <c r="H5532" s="228"/>
      <c r="I5532" s="228"/>
    </row>
    <row r="5533">
      <c r="A5533" s="228"/>
      <c r="B5533" s="229"/>
      <c r="C5533" s="228"/>
      <c r="D5533" s="228"/>
      <c r="E5533" s="226"/>
      <c r="F5533" s="228"/>
      <c r="G5533" s="228"/>
      <c r="H5533" s="228"/>
      <c r="I5533" s="228"/>
    </row>
    <row r="5534">
      <c r="A5534" s="228"/>
      <c r="B5534" s="229"/>
      <c r="C5534" s="228"/>
      <c r="D5534" s="228"/>
      <c r="E5534" s="226"/>
      <c r="F5534" s="228"/>
      <c r="G5534" s="228"/>
      <c r="H5534" s="228"/>
      <c r="I5534" s="228"/>
    </row>
    <row r="5535">
      <c r="A5535" s="228"/>
      <c r="B5535" s="229"/>
      <c r="C5535" s="228"/>
      <c r="D5535" s="228"/>
      <c r="E5535" s="226"/>
      <c r="F5535" s="228"/>
      <c r="G5535" s="228"/>
      <c r="H5535" s="228"/>
      <c r="I5535" s="228"/>
    </row>
    <row r="5536">
      <c r="A5536" s="228"/>
      <c r="B5536" s="229"/>
      <c r="C5536" s="228"/>
      <c r="D5536" s="228"/>
      <c r="E5536" s="226"/>
      <c r="F5536" s="228"/>
      <c r="G5536" s="228"/>
      <c r="H5536" s="228"/>
      <c r="I5536" s="228"/>
    </row>
    <row r="5537">
      <c r="A5537" s="228"/>
      <c r="B5537" s="229"/>
      <c r="C5537" s="228"/>
      <c r="D5537" s="228"/>
      <c r="E5537" s="226"/>
      <c r="F5537" s="228"/>
      <c r="G5537" s="228"/>
      <c r="H5537" s="228"/>
      <c r="I5537" s="228"/>
    </row>
    <row r="5538">
      <c r="A5538" s="228"/>
      <c r="B5538" s="229"/>
      <c r="C5538" s="228"/>
      <c r="D5538" s="228"/>
      <c r="E5538" s="226"/>
      <c r="F5538" s="228"/>
      <c r="G5538" s="228"/>
      <c r="H5538" s="228"/>
      <c r="I5538" s="228"/>
    </row>
    <row r="5539">
      <c r="A5539" s="228"/>
      <c r="B5539" s="229"/>
      <c r="C5539" s="228"/>
      <c r="D5539" s="228"/>
      <c r="E5539" s="226"/>
      <c r="F5539" s="228"/>
      <c r="G5539" s="228"/>
      <c r="H5539" s="228"/>
      <c r="I5539" s="228"/>
    </row>
    <row r="5540">
      <c r="A5540" s="228"/>
      <c r="B5540" s="229"/>
      <c r="C5540" s="228"/>
      <c r="D5540" s="228"/>
      <c r="E5540" s="226"/>
      <c r="F5540" s="228"/>
      <c r="G5540" s="228"/>
      <c r="H5540" s="228"/>
      <c r="I5540" s="228"/>
    </row>
    <row r="5541">
      <c r="A5541" s="228"/>
      <c r="B5541" s="229"/>
      <c r="C5541" s="228"/>
      <c r="D5541" s="228"/>
      <c r="E5541" s="226"/>
      <c r="F5541" s="228"/>
      <c r="G5541" s="228"/>
      <c r="H5541" s="228"/>
      <c r="I5541" s="228"/>
    </row>
    <row r="5542">
      <c r="A5542" s="228"/>
      <c r="B5542" s="229"/>
      <c r="C5542" s="228"/>
      <c r="D5542" s="228"/>
      <c r="E5542" s="226"/>
      <c r="F5542" s="228"/>
      <c r="G5542" s="228"/>
      <c r="H5542" s="228"/>
      <c r="I5542" s="228"/>
    </row>
    <row r="5543">
      <c r="A5543" s="228"/>
      <c r="B5543" s="229"/>
      <c r="C5543" s="228"/>
      <c r="D5543" s="228"/>
      <c r="E5543" s="226"/>
      <c r="F5543" s="228"/>
      <c r="G5543" s="228"/>
      <c r="H5543" s="228"/>
      <c r="I5543" s="228"/>
    </row>
    <row r="5544">
      <c r="A5544" s="228"/>
      <c r="B5544" s="229"/>
      <c r="C5544" s="228"/>
      <c r="D5544" s="228"/>
      <c r="E5544" s="226"/>
      <c r="F5544" s="228"/>
      <c r="G5544" s="228"/>
      <c r="H5544" s="228"/>
      <c r="I5544" s="228"/>
    </row>
    <row r="5545">
      <c r="A5545" s="228"/>
      <c r="B5545" s="229"/>
      <c r="C5545" s="228"/>
      <c r="D5545" s="228"/>
      <c r="E5545" s="226"/>
      <c r="F5545" s="228"/>
      <c r="G5545" s="228"/>
      <c r="H5545" s="228"/>
      <c r="I5545" s="228"/>
    </row>
    <row r="5546">
      <c r="A5546" s="228"/>
      <c r="B5546" s="229"/>
      <c r="C5546" s="228"/>
      <c r="D5546" s="228"/>
      <c r="E5546" s="226"/>
      <c r="F5546" s="228"/>
      <c r="G5546" s="228"/>
      <c r="H5546" s="228"/>
      <c r="I5546" s="228"/>
    </row>
    <row r="5547">
      <c r="A5547" s="228"/>
      <c r="B5547" s="229"/>
      <c r="C5547" s="228"/>
      <c r="D5547" s="228"/>
      <c r="E5547" s="226"/>
      <c r="F5547" s="228"/>
      <c r="G5547" s="228"/>
      <c r="H5547" s="228"/>
      <c r="I5547" s="228"/>
    </row>
    <row r="5548">
      <c r="A5548" s="228"/>
      <c r="B5548" s="229"/>
      <c r="C5548" s="228"/>
      <c r="D5548" s="228"/>
      <c r="E5548" s="226"/>
      <c r="F5548" s="228"/>
      <c r="G5548" s="228"/>
      <c r="H5548" s="228"/>
      <c r="I5548" s="228"/>
    </row>
    <row r="5549">
      <c r="A5549" s="228"/>
      <c r="B5549" s="229"/>
      <c r="C5549" s="228"/>
      <c r="D5549" s="228"/>
      <c r="E5549" s="226"/>
      <c r="F5549" s="228"/>
      <c r="G5549" s="228"/>
      <c r="H5549" s="228"/>
      <c r="I5549" s="228"/>
    </row>
    <row r="5550">
      <c r="A5550" s="228"/>
      <c r="B5550" s="229"/>
      <c r="C5550" s="228"/>
      <c r="D5550" s="228"/>
      <c r="E5550" s="226"/>
      <c r="F5550" s="228"/>
      <c r="G5550" s="228"/>
      <c r="H5550" s="228"/>
      <c r="I5550" s="228"/>
    </row>
    <row r="5551">
      <c r="A5551" s="228"/>
      <c r="B5551" s="229"/>
      <c r="C5551" s="228"/>
      <c r="D5551" s="228"/>
      <c r="E5551" s="226"/>
      <c r="F5551" s="228"/>
      <c r="G5551" s="228"/>
      <c r="H5551" s="228"/>
      <c r="I5551" s="228"/>
    </row>
    <row r="5552">
      <c r="A5552" s="228"/>
      <c r="B5552" s="229"/>
      <c r="C5552" s="228"/>
      <c r="D5552" s="228"/>
      <c r="E5552" s="226"/>
      <c r="F5552" s="228"/>
      <c r="G5552" s="228"/>
      <c r="H5552" s="228"/>
      <c r="I5552" s="228"/>
    </row>
    <row r="5553">
      <c r="A5553" s="228"/>
      <c r="B5553" s="229"/>
      <c r="C5553" s="228"/>
      <c r="D5553" s="228"/>
      <c r="E5553" s="226"/>
      <c r="F5553" s="228"/>
      <c r="G5553" s="228"/>
      <c r="H5553" s="228"/>
      <c r="I5553" s="228"/>
    </row>
    <row r="5554">
      <c r="A5554" s="228"/>
      <c r="B5554" s="229"/>
      <c r="C5554" s="228"/>
      <c r="D5554" s="228"/>
      <c r="E5554" s="226"/>
      <c r="F5554" s="228"/>
      <c r="G5554" s="228"/>
      <c r="H5554" s="228"/>
      <c r="I5554" s="228"/>
    </row>
    <row r="5555">
      <c r="A5555" s="228"/>
      <c r="B5555" s="229"/>
      <c r="C5555" s="228"/>
      <c r="D5555" s="228"/>
      <c r="E5555" s="226"/>
      <c r="F5555" s="228"/>
      <c r="G5555" s="228"/>
      <c r="H5555" s="228"/>
      <c r="I5555" s="228"/>
    </row>
    <row r="5556">
      <c r="A5556" s="228"/>
      <c r="B5556" s="229"/>
      <c r="C5556" s="228"/>
      <c r="D5556" s="228"/>
      <c r="E5556" s="226"/>
      <c r="F5556" s="228"/>
      <c r="G5556" s="228"/>
      <c r="H5556" s="228"/>
      <c r="I5556" s="228"/>
    </row>
    <row r="5557">
      <c r="A5557" s="228"/>
      <c r="B5557" s="229"/>
      <c r="C5557" s="228"/>
      <c r="D5557" s="228"/>
      <c r="E5557" s="226"/>
      <c r="F5557" s="228"/>
      <c r="G5557" s="228"/>
      <c r="H5557" s="228"/>
      <c r="I5557" s="228"/>
    </row>
    <row r="5558">
      <c r="A5558" s="228"/>
      <c r="B5558" s="229"/>
      <c r="C5558" s="228"/>
      <c r="D5558" s="228"/>
      <c r="E5558" s="226"/>
      <c r="F5558" s="228"/>
      <c r="G5558" s="228"/>
      <c r="H5558" s="228"/>
      <c r="I5558" s="228"/>
    </row>
    <row r="5559">
      <c r="A5559" s="228"/>
      <c r="B5559" s="229"/>
      <c r="C5559" s="228"/>
      <c r="D5559" s="228"/>
      <c r="E5559" s="226"/>
      <c r="F5559" s="228"/>
      <c r="G5559" s="228"/>
      <c r="H5559" s="228"/>
      <c r="I5559" s="228"/>
    </row>
    <row r="5560">
      <c r="A5560" s="228"/>
      <c r="B5560" s="229"/>
      <c r="C5560" s="228"/>
      <c r="D5560" s="228"/>
      <c r="E5560" s="226"/>
      <c r="F5560" s="228"/>
      <c r="G5560" s="228"/>
      <c r="H5560" s="228"/>
      <c r="I5560" s="228"/>
    </row>
    <row r="5561">
      <c r="A5561" s="228"/>
      <c r="B5561" s="229"/>
      <c r="C5561" s="228"/>
      <c r="D5561" s="228"/>
      <c r="E5561" s="226"/>
      <c r="F5561" s="228"/>
      <c r="G5561" s="228"/>
      <c r="H5561" s="228"/>
      <c r="I5561" s="228"/>
    </row>
    <row r="5562">
      <c r="A5562" s="228"/>
      <c r="B5562" s="229"/>
      <c r="C5562" s="228"/>
      <c r="D5562" s="228"/>
      <c r="E5562" s="226"/>
      <c r="F5562" s="228"/>
      <c r="G5562" s="228"/>
      <c r="H5562" s="228"/>
      <c r="I5562" s="228"/>
    </row>
    <row r="5563">
      <c r="A5563" s="228"/>
      <c r="B5563" s="229"/>
      <c r="C5563" s="228"/>
      <c r="D5563" s="228"/>
      <c r="E5563" s="226"/>
      <c r="F5563" s="228"/>
      <c r="G5563" s="228"/>
      <c r="H5563" s="228"/>
      <c r="I5563" s="228"/>
    </row>
    <row r="5564">
      <c r="A5564" s="228"/>
      <c r="B5564" s="229"/>
      <c r="C5564" s="228"/>
      <c r="D5564" s="228"/>
      <c r="E5564" s="226"/>
      <c r="F5564" s="228"/>
      <c r="G5564" s="228"/>
      <c r="H5564" s="228"/>
      <c r="I5564" s="228"/>
    </row>
    <row r="5565">
      <c r="A5565" s="228"/>
      <c r="B5565" s="229"/>
      <c r="C5565" s="228"/>
      <c r="D5565" s="228"/>
      <c r="E5565" s="226"/>
      <c r="F5565" s="228"/>
      <c r="G5565" s="228"/>
      <c r="H5565" s="228"/>
      <c r="I5565" s="228"/>
    </row>
    <row r="5566">
      <c r="A5566" s="228"/>
      <c r="B5566" s="229"/>
      <c r="C5566" s="228"/>
      <c r="D5566" s="228"/>
      <c r="E5566" s="226"/>
      <c r="F5566" s="228"/>
      <c r="G5566" s="228"/>
      <c r="H5566" s="228"/>
      <c r="I5566" s="228"/>
    </row>
    <row r="5567">
      <c r="A5567" s="228"/>
      <c r="B5567" s="229"/>
      <c r="C5567" s="228"/>
      <c r="D5567" s="228"/>
      <c r="E5567" s="226"/>
      <c r="F5567" s="228"/>
      <c r="G5567" s="228"/>
      <c r="H5567" s="228"/>
      <c r="I5567" s="228"/>
    </row>
    <row r="5568">
      <c r="A5568" s="228"/>
      <c r="B5568" s="229"/>
      <c r="C5568" s="228"/>
      <c r="D5568" s="228"/>
      <c r="E5568" s="226"/>
      <c r="F5568" s="228"/>
      <c r="G5568" s="228"/>
      <c r="H5568" s="228"/>
      <c r="I5568" s="228"/>
    </row>
    <row r="5569">
      <c r="A5569" s="228"/>
      <c r="B5569" s="229"/>
      <c r="C5569" s="228"/>
      <c r="D5569" s="228"/>
      <c r="E5569" s="226"/>
      <c r="F5569" s="228"/>
      <c r="G5569" s="228"/>
      <c r="H5569" s="228"/>
      <c r="I5569" s="228"/>
    </row>
    <row r="5570">
      <c r="A5570" s="228"/>
      <c r="B5570" s="229"/>
      <c r="C5570" s="228"/>
      <c r="D5570" s="228"/>
      <c r="E5570" s="226"/>
      <c r="F5570" s="228"/>
      <c r="G5570" s="228"/>
      <c r="H5570" s="228"/>
      <c r="I5570" s="228"/>
    </row>
    <row r="5571">
      <c r="A5571" s="228"/>
      <c r="B5571" s="229"/>
      <c r="C5571" s="228"/>
      <c r="D5571" s="228"/>
      <c r="E5571" s="226"/>
      <c r="F5571" s="228"/>
      <c r="G5571" s="228"/>
      <c r="H5571" s="228"/>
      <c r="I5571" s="228"/>
    </row>
    <row r="5572">
      <c r="A5572" s="228"/>
      <c r="B5572" s="229"/>
      <c r="C5572" s="228"/>
      <c r="D5572" s="228"/>
      <c r="E5572" s="226"/>
      <c r="F5572" s="228"/>
      <c r="G5572" s="228"/>
      <c r="H5572" s="228"/>
      <c r="I5572" s="228"/>
    </row>
    <row r="5573">
      <c r="A5573" s="228"/>
      <c r="B5573" s="229"/>
      <c r="C5573" s="228"/>
      <c r="D5573" s="228"/>
      <c r="E5573" s="226"/>
      <c r="F5573" s="228"/>
      <c r="G5573" s="228"/>
      <c r="H5573" s="228"/>
      <c r="I5573" s="228"/>
    </row>
    <row r="5574">
      <c r="A5574" s="228"/>
      <c r="B5574" s="229"/>
      <c r="C5574" s="228"/>
      <c r="D5574" s="228"/>
      <c r="E5574" s="226"/>
      <c r="F5574" s="228"/>
      <c r="G5574" s="228"/>
      <c r="H5574" s="228"/>
      <c r="I5574" s="228"/>
    </row>
    <row r="5575">
      <c r="A5575" s="228"/>
      <c r="B5575" s="229"/>
      <c r="C5575" s="228"/>
      <c r="D5575" s="228"/>
      <c r="E5575" s="226"/>
      <c r="F5575" s="228"/>
      <c r="G5575" s="228"/>
      <c r="H5575" s="228"/>
      <c r="I5575" s="228"/>
    </row>
    <row r="5576">
      <c r="A5576" s="228"/>
      <c r="B5576" s="229"/>
      <c r="C5576" s="228"/>
      <c r="D5576" s="228"/>
      <c r="E5576" s="226"/>
      <c r="F5576" s="228"/>
      <c r="G5576" s="228"/>
      <c r="H5576" s="228"/>
      <c r="I5576" s="228"/>
    </row>
    <row r="5577">
      <c r="A5577" s="228"/>
      <c r="B5577" s="229"/>
      <c r="C5577" s="228"/>
      <c r="D5577" s="228"/>
      <c r="E5577" s="226"/>
      <c r="F5577" s="228"/>
      <c r="G5577" s="228"/>
      <c r="H5577" s="228"/>
      <c r="I5577" s="228"/>
    </row>
    <row r="5578">
      <c r="A5578" s="228"/>
      <c r="B5578" s="229"/>
      <c r="C5578" s="228"/>
      <c r="D5578" s="228"/>
      <c r="E5578" s="226"/>
      <c r="F5578" s="228"/>
      <c r="G5578" s="228"/>
      <c r="H5578" s="228"/>
      <c r="I5578" s="228"/>
    </row>
    <row r="5579">
      <c r="A5579" s="228"/>
      <c r="B5579" s="229"/>
      <c r="C5579" s="228"/>
      <c r="D5579" s="228"/>
      <c r="E5579" s="226"/>
      <c r="F5579" s="228"/>
      <c r="G5579" s="228"/>
      <c r="H5579" s="228"/>
      <c r="I5579" s="228"/>
    </row>
    <row r="5580">
      <c r="A5580" s="228"/>
      <c r="B5580" s="229"/>
      <c r="C5580" s="228"/>
      <c r="D5580" s="228"/>
      <c r="E5580" s="226"/>
      <c r="F5580" s="228"/>
      <c r="G5580" s="228"/>
      <c r="H5580" s="228"/>
      <c r="I5580" s="228"/>
    </row>
    <row r="5581">
      <c r="A5581" s="228"/>
      <c r="B5581" s="229"/>
      <c r="C5581" s="228"/>
      <c r="D5581" s="228"/>
      <c r="E5581" s="226"/>
      <c r="F5581" s="228"/>
      <c r="G5581" s="228"/>
      <c r="H5581" s="228"/>
      <c r="I5581" s="228"/>
    </row>
    <row r="5582">
      <c r="A5582" s="228"/>
      <c r="B5582" s="229"/>
      <c r="C5582" s="228"/>
      <c r="D5582" s="228"/>
      <c r="E5582" s="226"/>
      <c r="F5582" s="228"/>
      <c r="G5582" s="228"/>
      <c r="H5582" s="228"/>
      <c r="I5582" s="228"/>
    </row>
    <row r="5583">
      <c r="A5583" s="228"/>
      <c r="B5583" s="229"/>
      <c r="C5583" s="228"/>
      <c r="D5583" s="228"/>
      <c r="E5583" s="226"/>
      <c r="F5583" s="228"/>
      <c r="G5583" s="228"/>
      <c r="H5583" s="228"/>
      <c r="I5583" s="228"/>
    </row>
    <row r="5584">
      <c r="A5584" s="228"/>
      <c r="B5584" s="229"/>
      <c r="C5584" s="228"/>
      <c r="D5584" s="228"/>
      <c r="E5584" s="226"/>
      <c r="F5584" s="228"/>
      <c r="G5584" s="228"/>
      <c r="H5584" s="228"/>
      <c r="I5584" s="228"/>
    </row>
    <row r="5585">
      <c r="A5585" s="228"/>
      <c r="B5585" s="229"/>
      <c r="C5585" s="228"/>
      <c r="D5585" s="228"/>
      <c r="E5585" s="226"/>
      <c r="F5585" s="228"/>
      <c r="G5585" s="228"/>
      <c r="H5585" s="228"/>
      <c r="I5585" s="228"/>
    </row>
    <row r="5586">
      <c r="A5586" s="228"/>
      <c r="B5586" s="229"/>
      <c r="C5586" s="228"/>
      <c r="D5586" s="228"/>
      <c r="E5586" s="226"/>
      <c r="F5586" s="228"/>
      <c r="G5586" s="228"/>
      <c r="H5586" s="228"/>
      <c r="I5586" s="228"/>
    </row>
    <row r="5587">
      <c r="A5587" s="228"/>
      <c r="B5587" s="229"/>
      <c r="C5587" s="228"/>
      <c r="D5587" s="228"/>
      <c r="E5587" s="226"/>
      <c r="F5587" s="228"/>
      <c r="G5587" s="228"/>
      <c r="H5587" s="228"/>
      <c r="I5587" s="228"/>
    </row>
    <row r="5588">
      <c r="A5588" s="228"/>
      <c r="B5588" s="229"/>
      <c r="C5588" s="228"/>
      <c r="D5588" s="228"/>
      <c r="E5588" s="226"/>
      <c r="F5588" s="228"/>
      <c r="G5588" s="228"/>
      <c r="H5588" s="228"/>
      <c r="I5588" s="228"/>
    </row>
    <row r="5589">
      <c r="A5589" s="228"/>
      <c r="B5589" s="229"/>
      <c r="C5589" s="228"/>
      <c r="D5589" s="228"/>
      <c r="E5589" s="226"/>
      <c r="F5589" s="228"/>
      <c r="G5589" s="228"/>
      <c r="H5589" s="228"/>
      <c r="I5589" s="228"/>
    </row>
    <row r="5590">
      <c r="A5590" s="228"/>
      <c r="B5590" s="229"/>
      <c r="C5590" s="228"/>
      <c r="D5590" s="228"/>
      <c r="E5590" s="226"/>
      <c r="F5590" s="228"/>
      <c r="G5590" s="228"/>
      <c r="H5590" s="228"/>
      <c r="I5590" s="228"/>
    </row>
    <row r="5591">
      <c r="A5591" s="228"/>
      <c r="B5591" s="229"/>
      <c r="C5591" s="228"/>
      <c r="D5591" s="228"/>
      <c r="E5591" s="226"/>
      <c r="F5591" s="228"/>
      <c r="G5591" s="228"/>
      <c r="H5591" s="228"/>
      <c r="I5591" s="228"/>
    </row>
    <row r="5592">
      <c r="A5592" s="228"/>
      <c r="B5592" s="229"/>
      <c r="C5592" s="228"/>
      <c r="D5592" s="228"/>
      <c r="E5592" s="226"/>
      <c r="F5592" s="228"/>
      <c r="G5592" s="228"/>
      <c r="H5592" s="228"/>
      <c r="I5592" s="228"/>
    </row>
    <row r="5593">
      <c r="A5593" s="228"/>
      <c r="B5593" s="229"/>
      <c r="C5593" s="228"/>
      <c r="D5593" s="228"/>
      <c r="E5593" s="226"/>
      <c r="F5593" s="228"/>
      <c r="G5593" s="228"/>
      <c r="H5593" s="228"/>
      <c r="I5593" s="228"/>
    </row>
    <row r="5594">
      <c r="A5594" s="228"/>
      <c r="B5594" s="229"/>
      <c r="C5594" s="228"/>
      <c r="D5594" s="228"/>
      <c r="E5594" s="226"/>
      <c r="F5594" s="228"/>
      <c r="G5594" s="228"/>
      <c r="H5594" s="228"/>
      <c r="I5594" s="228"/>
    </row>
    <row r="5595">
      <c r="A5595" s="228"/>
      <c r="B5595" s="229"/>
      <c r="C5595" s="228"/>
      <c r="D5595" s="228"/>
      <c r="E5595" s="226"/>
      <c r="F5595" s="228"/>
      <c r="G5595" s="228"/>
      <c r="H5595" s="228"/>
      <c r="I5595" s="228"/>
    </row>
    <row r="5596">
      <c r="A5596" s="228"/>
      <c r="B5596" s="229"/>
      <c r="C5596" s="228"/>
      <c r="D5596" s="228"/>
      <c r="E5596" s="226"/>
      <c r="F5596" s="228"/>
      <c r="G5596" s="228"/>
      <c r="H5596" s="228"/>
      <c r="I5596" s="228"/>
    </row>
    <row r="5597">
      <c r="A5597" s="228"/>
      <c r="B5597" s="229"/>
      <c r="C5597" s="228"/>
      <c r="D5597" s="228"/>
      <c r="E5597" s="226"/>
      <c r="F5597" s="228"/>
      <c r="G5597" s="228"/>
      <c r="H5597" s="228"/>
      <c r="I5597" s="228"/>
    </row>
    <row r="5598">
      <c r="A5598" s="228"/>
      <c r="B5598" s="229"/>
      <c r="C5598" s="228"/>
      <c r="D5598" s="228"/>
      <c r="E5598" s="226"/>
      <c r="F5598" s="228"/>
      <c r="G5598" s="228"/>
      <c r="H5598" s="228"/>
      <c r="I5598" s="228"/>
    </row>
    <row r="5599">
      <c r="A5599" s="228"/>
      <c r="B5599" s="229"/>
      <c r="C5599" s="228"/>
      <c r="D5599" s="228"/>
      <c r="E5599" s="226"/>
      <c r="F5599" s="228"/>
      <c r="G5599" s="228"/>
      <c r="H5599" s="228"/>
      <c r="I5599" s="228"/>
    </row>
    <row r="5600">
      <c r="A5600" s="228"/>
      <c r="B5600" s="229"/>
      <c r="C5600" s="228"/>
      <c r="D5600" s="228"/>
      <c r="E5600" s="226"/>
      <c r="F5600" s="228"/>
      <c r="G5600" s="228"/>
      <c r="H5600" s="228"/>
      <c r="I5600" s="228"/>
    </row>
    <row r="5601">
      <c r="A5601" s="228"/>
      <c r="B5601" s="229"/>
      <c r="C5601" s="228"/>
      <c r="D5601" s="228"/>
      <c r="E5601" s="226"/>
      <c r="F5601" s="228"/>
      <c r="G5601" s="228"/>
      <c r="H5601" s="228"/>
      <c r="I5601" s="228"/>
    </row>
    <row r="5602">
      <c r="A5602" s="228"/>
      <c r="B5602" s="229"/>
      <c r="C5602" s="228"/>
      <c r="D5602" s="228"/>
      <c r="E5602" s="226"/>
      <c r="F5602" s="228"/>
      <c r="G5602" s="228"/>
      <c r="H5602" s="228"/>
      <c r="I5602" s="228"/>
    </row>
    <row r="5603">
      <c r="A5603" s="228"/>
      <c r="B5603" s="229"/>
      <c r="C5603" s="228"/>
      <c r="D5603" s="228"/>
      <c r="E5603" s="226"/>
      <c r="F5603" s="228"/>
      <c r="G5603" s="228"/>
      <c r="H5603" s="228"/>
      <c r="I5603" s="228"/>
    </row>
    <row r="5604">
      <c r="A5604" s="228"/>
      <c r="B5604" s="229"/>
      <c r="C5604" s="228"/>
      <c r="D5604" s="228"/>
      <c r="E5604" s="226"/>
      <c r="F5604" s="228"/>
      <c r="G5604" s="228"/>
      <c r="H5604" s="228"/>
      <c r="I5604" s="228"/>
    </row>
    <row r="5605">
      <c r="A5605" s="228"/>
      <c r="B5605" s="229"/>
      <c r="C5605" s="228"/>
      <c r="D5605" s="228"/>
      <c r="E5605" s="226"/>
      <c r="F5605" s="228"/>
      <c r="G5605" s="228"/>
      <c r="H5605" s="228"/>
      <c r="I5605" s="228"/>
    </row>
    <row r="5606">
      <c r="A5606" s="228"/>
      <c r="B5606" s="229"/>
      <c r="C5606" s="228"/>
      <c r="D5606" s="228"/>
      <c r="E5606" s="226"/>
      <c r="F5606" s="228"/>
      <c r="G5606" s="228"/>
      <c r="H5606" s="228"/>
      <c r="I5606" s="228"/>
    </row>
    <row r="5607">
      <c r="A5607" s="228"/>
      <c r="B5607" s="229"/>
      <c r="C5607" s="228"/>
      <c r="D5607" s="228"/>
      <c r="E5607" s="226"/>
      <c r="F5607" s="228"/>
      <c r="G5607" s="228"/>
      <c r="H5607" s="228"/>
      <c r="I5607" s="228"/>
    </row>
    <row r="5608">
      <c r="A5608" s="228"/>
      <c r="B5608" s="229"/>
      <c r="C5608" s="228"/>
      <c r="D5608" s="228"/>
      <c r="E5608" s="226"/>
      <c r="F5608" s="228"/>
      <c r="G5608" s="228"/>
      <c r="H5608" s="228"/>
      <c r="I5608" s="228"/>
    </row>
    <row r="5609">
      <c r="A5609" s="228"/>
      <c r="B5609" s="229"/>
      <c r="C5609" s="228"/>
      <c r="D5609" s="228"/>
      <c r="E5609" s="226"/>
      <c r="F5609" s="228"/>
      <c r="G5609" s="228"/>
      <c r="H5609" s="228"/>
      <c r="I5609" s="228"/>
    </row>
    <row r="5610">
      <c r="A5610" s="228"/>
      <c r="B5610" s="229"/>
      <c r="C5610" s="228"/>
      <c r="D5610" s="228"/>
      <c r="E5610" s="226"/>
      <c r="F5610" s="228"/>
      <c r="G5610" s="228"/>
      <c r="H5610" s="228"/>
      <c r="I5610" s="228"/>
    </row>
    <row r="5611">
      <c r="A5611" s="228"/>
      <c r="B5611" s="229"/>
      <c r="C5611" s="228"/>
      <c r="D5611" s="228"/>
      <c r="E5611" s="226"/>
      <c r="F5611" s="228"/>
      <c r="G5611" s="228"/>
      <c r="H5611" s="228"/>
      <c r="I5611" s="228"/>
    </row>
    <row r="5612">
      <c r="A5612" s="228"/>
      <c r="B5612" s="229"/>
      <c r="C5612" s="228"/>
      <c r="D5612" s="228"/>
      <c r="E5612" s="226"/>
      <c r="F5612" s="228"/>
      <c r="G5612" s="228"/>
      <c r="H5612" s="228"/>
      <c r="I5612" s="228"/>
    </row>
    <row r="5613">
      <c r="A5613" s="228"/>
      <c r="B5613" s="229"/>
      <c r="C5613" s="228"/>
      <c r="D5613" s="228"/>
      <c r="E5613" s="226"/>
      <c r="F5613" s="228"/>
      <c r="G5613" s="228"/>
      <c r="H5613" s="228"/>
      <c r="I5613" s="228"/>
    </row>
    <row r="5614">
      <c r="A5614" s="228"/>
      <c r="B5614" s="229"/>
      <c r="C5614" s="228"/>
      <c r="D5614" s="228"/>
      <c r="E5614" s="226"/>
      <c r="F5614" s="228"/>
      <c r="G5614" s="228"/>
      <c r="H5614" s="228"/>
      <c r="I5614" s="228"/>
    </row>
    <row r="5615">
      <c r="A5615" s="228"/>
      <c r="B5615" s="229"/>
      <c r="C5615" s="228"/>
      <c r="D5615" s="228"/>
      <c r="E5615" s="226"/>
      <c r="F5615" s="228"/>
      <c r="G5615" s="228"/>
      <c r="H5615" s="228"/>
      <c r="I5615" s="228"/>
    </row>
    <row r="5616">
      <c r="A5616" s="228"/>
      <c r="B5616" s="229"/>
      <c r="C5616" s="228"/>
      <c r="D5616" s="228"/>
      <c r="E5616" s="226"/>
      <c r="F5616" s="228"/>
      <c r="G5616" s="228"/>
      <c r="H5616" s="228"/>
      <c r="I5616" s="228"/>
    </row>
    <row r="5617">
      <c r="A5617" s="228"/>
      <c r="B5617" s="229"/>
      <c r="C5617" s="228"/>
      <c r="D5617" s="228"/>
      <c r="E5617" s="226"/>
      <c r="F5617" s="228"/>
      <c r="G5617" s="228"/>
      <c r="H5617" s="228"/>
      <c r="I5617" s="228"/>
    </row>
    <row r="5618">
      <c r="A5618" s="228"/>
      <c r="B5618" s="229"/>
      <c r="C5618" s="228"/>
      <c r="D5618" s="228"/>
      <c r="E5618" s="226"/>
      <c r="F5618" s="228"/>
      <c r="G5618" s="228"/>
      <c r="H5618" s="228"/>
      <c r="I5618" s="228"/>
    </row>
    <row r="5619">
      <c r="A5619" s="228"/>
      <c r="B5619" s="229"/>
      <c r="C5619" s="228"/>
      <c r="D5619" s="228"/>
      <c r="E5619" s="226"/>
      <c r="F5619" s="228"/>
      <c r="G5619" s="228"/>
      <c r="H5619" s="228"/>
      <c r="I5619" s="228"/>
    </row>
    <row r="5620">
      <c r="A5620" s="228"/>
      <c r="B5620" s="229"/>
      <c r="C5620" s="228"/>
      <c r="D5620" s="228"/>
      <c r="E5620" s="226"/>
      <c r="F5620" s="228"/>
      <c r="G5620" s="228"/>
      <c r="H5620" s="228"/>
      <c r="I5620" s="228"/>
    </row>
    <row r="5621">
      <c r="A5621" s="228"/>
      <c r="B5621" s="229"/>
      <c r="C5621" s="228"/>
      <c r="D5621" s="228"/>
      <c r="E5621" s="226"/>
      <c r="F5621" s="228"/>
      <c r="G5621" s="228"/>
      <c r="H5621" s="228"/>
      <c r="I5621" s="228"/>
    </row>
    <row r="5622">
      <c r="A5622" s="228"/>
      <c r="B5622" s="229"/>
      <c r="C5622" s="228"/>
      <c r="D5622" s="228"/>
      <c r="E5622" s="226"/>
      <c r="F5622" s="228"/>
      <c r="G5622" s="228"/>
      <c r="H5622" s="228"/>
      <c r="I5622" s="228"/>
    </row>
    <row r="5623">
      <c r="A5623" s="228"/>
      <c r="B5623" s="229"/>
      <c r="C5623" s="228"/>
      <c r="D5623" s="228"/>
      <c r="E5623" s="226"/>
      <c r="F5623" s="228"/>
      <c r="G5623" s="228"/>
      <c r="H5623" s="228"/>
      <c r="I5623" s="228"/>
    </row>
    <row r="5624">
      <c r="A5624" s="228"/>
      <c r="B5624" s="229"/>
      <c r="C5624" s="228"/>
      <c r="D5624" s="228"/>
      <c r="E5624" s="226"/>
      <c r="F5624" s="228"/>
      <c r="G5624" s="228"/>
      <c r="H5624" s="228"/>
      <c r="I5624" s="228"/>
    </row>
    <row r="5625">
      <c r="A5625" s="228"/>
      <c r="B5625" s="229"/>
      <c r="C5625" s="228"/>
      <c r="D5625" s="228"/>
      <c r="E5625" s="226"/>
      <c r="F5625" s="228"/>
      <c r="G5625" s="228"/>
      <c r="H5625" s="228"/>
      <c r="I5625" s="228"/>
    </row>
    <row r="5626">
      <c r="A5626" s="228"/>
      <c r="B5626" s="229"/>
      <c r="C5626" s="228"/>
      <c r="D5626" s="228"/>
      <c r="E5626" s="226"/>
      <c r="F5626" s="228"/>
      <c r="G5626" s="228"/>
      <c r="H5626" s="228"/>
      <c r="I5626" s="228"/>
    </row>
    <row r="5627">
      <c r="A5627" s="228"/>
      <c r="B5627" s="229"/>
      <c r="C5627" s="228"/>
      <c r="D5627" s="228"/>
      <c r="E5627" s="226"/>
      <c r="F5627" s="228"/>
      <c r="G5627" s="228"/>
      <c r="H5627" s="228"/>
      <c r="I5627" s="228"/>
    </row>
    <row r="5628">
      <c r="A5628" s="228"/>
      <c r="B5628" s="229"/>
      <c r="C5628" s="228"/>
      <c r="D5628" s="228"/>
      <c r="E5628" s="226"/>
      <c r="F5628" s="228"/>
      <c r="G5628" s="228"/>
      <c r="H5628" s="228"/>
      <c r="I5628" s="228"/>
    </row>
    <row r="5629">
      <c r="A5629" s="228"/>
      <c r="B5629" s="229"/>
      <c r="C5629" s="228"/>
      <c r="D5629" s="228"/>
      <c r="E5629" s="226"/>
      <c r="F5629" s="228"/>
      <c r="G5629" s="228"/>
      <c r="H5629" s="228"/>
      <c r="I5629" s="228"/>
    </row>
    <row r="5630">
      <c r="A5630" s="228"/>
      <c r="B5630" s="229"/>
      <c r="C5630" s="228"/>
      <c r="D5630" s="228"/>
      <c r="E5630" s="226"/>
      <c r="F5630" s="228"/>
      <c r="G5630" s="228"/>
      <c r="H5630" s="228"/>
      <c r="I5630" s="228"/>
    </row>
    <row r="5631">
      <c r="A5631" s="228"/>
      <c r="B5631" s="229"/>
      <c r="C5631" s="228"/>
      <c r="D5631" s="228"/>
      <c r="E5631" s="226"/>
      <c r="F5631" s="228"/>
      <c r="G5631" s="228"/>
      <c r="H5631" s="228"/>
      <c r="I5631" s="228"/>
    </row>
    <row r="5632">
      <c r="A5632" s="228"/>
      <c r="B5632" s="229"/>
      <c r="C5632" s="228"/>
      <c r="D5632" s="228"/>
      <c r="E5632" s="226"/>
      <c r="F5632" s="228"/>
      <c r="G5632" s="228"/>
      <c r="H5632" s="228"/>
      <c r="I5632" s="228"/>
    </row>
    <row r="5633">
      <c r="A5633" s="228"/>
      <c r="B5633" s="229"/>
      <c r="C5633" s="228"/>
      <c r="D5633" s="228"/>
      <c r="E5633" s="226"/>
      <c r="F5633" s="228"/>
      <c r="G5633" s="228"/>
      <c r="H5633" s="228"/>
      <c r="I5633" s="228"/>
    </row>
    <row r="5634">
      <c r="A5634" s="228"/>
      <c r="B5634" s="229"/>
      <c r="C5634" s="228"/>
      <c r="D5634" s="228"/>
      <c r="E5634" s="226"/>
      <c r="F5634" s="228"/>
      <c r="G5634" s="228"/>
      <c r="H5634" s="228"/>
      <c r="I5634" s="228"/>
    </row>
    <row r="5635">
      <c r="A5635" s="228"/>
      <c r="B5635" s="229"/>
      <c r="C5635" s="228"/>
      <c r="D5635" s="228"/>
      <c r="E5635" s="226"/>
      <c r="F5635" s="228"/>
      <c r="G5635" s="228"/>
      <c r="H5635" s="228"/>
      <c r="I5635" s="228"/>
    </row>
    <row r="5636">
      <c r="A5636" s="228"/>
      <c r="B5636" s="229"/>
      <c r="C5636" s="228"/>
      <c r="D5636" s="228"/>
      <c r="E5636" s="226"/>
      <c r="F5636" s="228"/>
      <c r="G5636" s="228"/>
      <c r="H5636" s="228"/>
      <c r="I5636" s="228"/>
    </row>
    <row r="5637">
      <c r="A5637" s="228"/>
      <c r="B5637" s="229"/>
      <c r="C5637" s="228"/>
      <c r="D5637" s="228"/>
      <c r="E5637" s="226"/>
      <c r="F5637" s="228"/>
      <c r="G5637" s="228"/>
      <c r="H5637" s="228"/>
      <c r="I5637" s="228"/>
    </row>
    <row r="5638">
      <c r="A5638" s="228"/>
      <c r="B5638" s="229"/>
      <c r="C5638" s="228"/>
      <c r="D5638" s="228"/>
      <c r="E5638" s="226"/>
      <c r="F5638" s="228"/>
      <c r="G5638" s="228"/>
      <c r="H5638" s="228"/>
      <c r="I5638" s="228"/>
    </row>
    <row r="5639">
      <c r="A5639" s="228"/>
      <c r="B5639" s="229"/>
      <c r="C5639" s="228"/>
      <c r="D5639" s="228"/>
      <c r="E5639" s="226"/>
      <c r="F5639" s="228"/>
      <c r="G5639" s="228"/>
      <c r="H5639" s="228"/>
      <c r="I5639" s="228"/>
    </row>
    <row r="5640">
      <c r="A5640" s="228"/>
      <c r="B5640" s="229"/>
      <c r="C5640" s="228"/>
      <c r="D5640" s="228"/>
      <c r="E5640" s="226"/>
      <c r="F5640" s="228"/>
      <c r="G5640" s="228"/>
      <c r="H5640" s="228"/>
      <c r="I5640" s="228"/>
    </row>
    <row r="5641">
      <c r="A5641" s="228"/>
      <c r="B5641" s="229"/>
      <c r="C5641" s="228"/>
      <c r="D5641" s="228"/>
      <c r="E5641" s="226"/>
      <c r="F5641" s="228"/>
      <c r="G5641" s="228"/>
      <c r="H5641" s="228"/>
      <c r="I5641" s="228"/>
    </row>
    <row r="5642">
      <c r="A5642" s="228"/>
      <c r="B5642" s="229"/>
      <c r="C5642" s="228"/>
      <c r="D5642" s="228"/>
      <c r="E5642" s="226"/>
      <c r="F5642" s="228"/>
      <c r="G5642" s="228"/>
      <c r="H5642" s="228"/>
      <c r="I5642" s="228"/>
    </row>
    <row r="5643">
      <c r="A5643" s="228"/>
      <c r="B5643" s="229"/>
      <c r="C5643" s="228"/>
      <c r="D5643" s="228"/>
      <c r="E5643" s="226"/>
      <c r="F5643" s="228"/>
      <c r="G5643" s="228"/>
      <c r="H5643" s="228"/>
      <c r="I5643" s="228"/>
    </row>
    <row r="5644">
      <c r="A5644" s="228"/>
      <c r="B5644" s="229"/>
      <c r="C5644" s="228"/>
      <c r="D5644" s="228"/>
      <c r="E5644" s="226"/>
      <c r="F5644" s="228"/>
      <c r="G5644" s="228"/>
      <c r="H5644" s="228"/>
      <c r="I5644" s="228"/>
    </row>
    <row r="5645">
      <c r="A5645" s="228"/>
      <c r="B5645" s="229"/>
      <c r="C5645" s="228"/>
      <c r="D5645" s="228"/>
      <c r="E5645" s="226"/>
      <c r="F5645" s="228"/>
      <c r="G5645" s="228"/>
      <c r="H5645" s="228"/>
      <c r="I5645" s="228"/>
    </row>
    <row r="5646">
      <c r="A5646" s="228"/>
      <c r="B5646" s="229"/>
      <c r="C5646" s="228"/>
      <c r="D5646" s="228"/>
      <c r="E5646" s="226"/>
      <c r="F5646" s="228"/>
      <c r="G5646" s="228"/>
      <c r="H5646" s="228"/>
      <c r="I5646" s="228"/>
    </row>
    <row r="5647">
      <c r="A5647" s="228"/>
      <c r="B5647" s="229"/>
      <c r="C5647" s="228"/>
      <c r="D5647" s="228"/>
      <c r="E5647" s="226"/>
      <c r="F5647" s="228"/>
      <c r="G5647" s="228"/>
      <c r="H5647" s="228"/>
      <c r="I5647" s="228"/>
    </row>
    <row r="5648">
      <c r="A5648" s="228"/>
      <c r="B5648" s="229"/>
      <c r="C5648" s="228"/>
      <c r="D5648" s="228"/>
      <c r="E5648" s="226"/>
      <c r="F5648" s="228"/>
      <c r="G5648" s="228"/>
      <c r="H5648" s="228"/>
      <c r="I5648" s="228"/>
    </row>
    <row r="5649">
      <c r="A5649" s="228"/>
      <c r="B5649" s="229"/>
      <c r="C5649" s="228"/>
      <c r="D5649" s="228"/>
      <c r="E5649" s="226"/>
      <c r="F5649" s="228"/>
      <c r="G5649" s="228"/>
      <c r="H5649" s="228"/>
      <c r="I5649" s="228"/>
    </row>
    <row r="5650">
      <c r="A5650" s="228"/>
      <c r="B5650" s="229"/>
      <c r="C5650" s="228"/>
      <c r="D5650" s="228"/>
      <c r="E5650" s="226"/>
      <c r="F5650" s="228"/>
      <c r="G5650" s="228"/>
      <c r="H5650" s="228"/>
      <c r="I5650" s="228"/>
    </row>
    <row r="5651">
      <c r="A5651" s="228"/>
      <c r="B5651" s="229"/>
      <c r="C5651" s="228"/>
      <c r="D5651" s="228"/>
      <c r="E5651" s="226"/>
      <c r="F5651" s="228"/>
      <c r="G5651" s="228"/>
      <c r="H5651" s="228"/>
      <c r="I5651" s="228"/>
    </row>
    <row r="5652">
      <c r="A5652" s="228"/>
      <c r="B5652" s="229"/>
      <c r="C5652" s="228"/>
      <c r="D5652" s="228"/>
      <c r="E5652" s="226"/>
      <c r="F5652" s="228"/>
      <c r="G5652" s="228"/>
      <c r="H5652" s="228"/>
      <c r="I5652" s="228"/>
    </row>
    <row r="5653">
      <c r="A5653" s="228"/>
      <c r="B5653" s="229"/>
      <c r="C5653" s="228"/>
      <c r="D5653" s="228"/>
      <c r="E5653" s="226"/>
      <c r="F5653" s="228"/>
      <c r="G5653" s="228"/>
      <c r="H5653" s="228"/>
      <c r="I5653" s="228"/>
    </row>
    <row r="5654">
      <c r="A5654" s="228"/>
      <c r="B5654" s="229"/>
      <c r="C5654" s="228"/>
      <c r="D5654" s="228"/>
      <c r="E5654" s="226"/>
      <c r="F5654" s="228"/>
      <c r="G5654" s="228"/>
      <c r="H5654" s="228"/>
      <c r="I5654" s="228"/>
    </row>
    <row r="5655">
      <c r="A5655" s="228"/>
      <c r="B5655" s="229"/>
      <c r="C5655" s="228"/>
      <c r="D5655" s="228"/>
      <c r="E5655" s="226"/>
      <c r="F5655" s="228"/>
      <c r="G5655" s="228"/>
      <c r="H5655" s="228"/>
      <c r="I5655" s="228"/>
    </row>
    <row r="5656">
      <c r="A5656" s="228"/>
      <c r="B5656" s="229"/>
      <c r="C5656" s="228"/>
      <c r="D5656" s="228"/>
      <c r="E5656" s="226"/>
      <c r="F5656" s="228"/>
      <c r="G5656" s="228"/>
      <c r="H5656" s="228"/>
      <c r="I5656" s="228"/>
    </row>
    <row r="5657">
      <c r="A5657" s="228"/>
      <c r="B5657" s="229"/>
      <c r="C5657" s="228"/>
      <c r="D5657" s="228"/>
      <c r="E5657" s="226"/>
      <c r="F5657" s="228"/>
      <c r="G5657" s="228"/>
      <c r="H5657" s="228"/>
      <c r="I5657" s="228"/>
    </row>
    <row r="5658">
      <c r="A5658" s="228"/>
      <c r="B5658" s="229"/>
      <c r="C5658" s="228"/>
      <c r="D5658" s="228"/>
      <c r="E5658" s="226"/>
      <c r="F5658" s="228"/>
      <c r="G5658" s="228"/>
      <c r="H5658" s="228"/>
      <c r="I5658" s="228"/>
    </row>
    <row r="5659">
      <c r="A5659" s="228"/>
      <c r="B5659" s="229"/>
      <c r="C5659" s="228"/>
      <c r="D5659" s="228"/>
      <c r="E5659" s="226"/>
      <c r="F5659" s="228"/>
      <c r="G5659" s="228"/>
      <c r="H5659" s="228"/>
      <c r="I5659" s="228"/>
    </row>
    <row r="5660">
      <c r="A5660" s="228"/>
      <c r="B5660" s="229"/>
      <c r="C5660" s="228"/>
      <c r="D5660" s="228"/>
      <c r="E5660" s="226"/>
      <c r="F5660" s="228"/>
      <c r="G5660" s="228"/>
      <c r="H5660" s="228"/>
      <c r="I5660" s="228"/>
    </row>
    <row r="5661">
      <c r="A5661" s="228"/>
      <c r="B5661" s="229"/>
      <c r="C5661" s="228"/>
      <c r="D5661" s="228"/>
      <c r="E5661" s="226"/>
      <c r="F5661" s="228"/>
      <c r="G5661" s="228"/>
      <c r="H5661" s="228"/>
      <c r="I5661" s="228"/>
    </row>
    <row r="5662">
      <c r="A5662" s="228"/>
      <c r="B5662" s="229"/>
      <c r="C5662" s="228"/>
      <c r="D5662" s="228"/>
      <c r="E5662" s="226"/>
      <c r="F5662" s="228"/>
      <c r="G5662" s="228"/>
      <c r="H5662" s="228"/>
      <c r="I5662" s="228"/>
    </row>
    <row r="5663">
      <c r="A5663" s="228"/>
      <c r="B5663" s="229"/>
      <c r="C5663" s="228"/>
      <c r="D5663" s="228"/>
      <c r="E5663" s="226"/>
      <c r="F5663" s="228"/>
      <c r="G5663" s="228"/>
      <c r="H5663" s="228"/>
      <c r="I5663" s="228"/>
    </row>
    <row r="5664">
      <c r="A5664" s="228"/>
      <c r="B5664" s="229"/>
      <c r="C5664" s="228"/>
      <c r="D5664" s="228"/>
      <c r="E5664" s="226"/>
      <c r="F5664" s="228"/>
      <c r="G5664" s="228"/>
      <c r="H5664" s="228"/>
      <c r="I5664" s="228"/>
    </row>
    <row r="5665">
      <c r="A5665" s="228"/>
      <c r="B5665" s="229"/>
      <c r="C5665" s="228"/>
      <c r="D5665" s="228"/>
      <c r="E5665" s="226"/>
      <c r="F5665" s="228"/>
      <c r="G5665" s="228"/>
      <c r="H5665" s="228"/>
      <c r="I5665" s="228"/>
    </row>
    <row r="5666">
      <c r="A5666" s="228"/>
      <c r="B5666" s="229"/>
      <c r="C5666" s="228"/>
      <c r="D5666" s="228"/>
      <c r="E5666" s="226"/>
      <c r="F5666" s="228"/>
      <c r="G5666" s="228"/>
      <c r="H5666" s="228"/>
      <c r="I5666" s="228"/>
    </row>
    <row r="5667">
      <c r="A5667" s="228"/>
      <c r="B5667" s="229"/>
      <c r="C5667" s="228"/>
      <c r="D5667" s="228"/>
      <c r="E5667" s="226"/>
      <c r="F5667" s="228"/>
      <c r="G5667" s="228"/>
      <c r="H5667" s="228"/>
      <c r="I5667" s="228"/>
    </row>
    <row r="5668">
      <c r="A5668" s="228"/>
      <c r="B5668" s="229"/>
      <c r="C5668" s="228"/>
      <c r="D5668" s="228"/>
      <c r="E5668" s="226"/>
      <c r="F5668" s="228"/>
      <c r="G5668" s="228"/>
      <c r="H5668" s="228"/>
      <c r="I5668" s="228"/>
    </row>
    <row r="5669">
      <c r="A5669" s="228"/>
      <c r="B5669" s="229"/>
      <c r="C5669" s="228"/>
      <c r="D5669" s="228"/>
      <c r="E5669" s="226"/>
      <c r="F5669" s="228"/>
      <c r="G5669" s="228"/>
      <c r="H5669" s="228"/>
      <c r="I5669" s="228"/>
    </row>
    <row r="5670">
      <c r="A5670" s="228"/>
      <c r="B5670" s="229"/>
      <c r="C5670" s="228"/>
      <c r="D5670" s="228"/>
      <c r="E5670" s="226"/>
      <c r="F5670" s="228"/>
      <c r="G5670" s="228"/>
      <c r="H5670" s="228"/>
      <c r="I5670" s="228"/>
    </row>
    <row r="5671">
      <c r="A5671" s="228"/>
      <c r="B5671" s="229"/>
      <c r="C5671" s="228"/>
      <c r="D5671" s="228"/>
      <c r="E5671" s="226"/>
      <c r="F5671" s="228"/>
      <c r="G5671" s="228"/>
      <c r="H5671" s="228"/>
      <c r="I5671" s="228"/>
    </row>
    <row r="5672">
      <c r="A5672" s="228"/>
      <c r="B5672" s="229"/>
      <c r="C5672" s="228"/>
      <c r="D5672" s="228"/>
      <c r="E5672" s="226"/>
      <c r="F5672" s="228"/>
      <c r="G5672" s="228"/>
      <c r="H5672" s="228"/>
      <c r="I5672" s="228"/>
    </row>
    <row r="5673">
      <c r="A5673" s="228"/>
      <c r="B5673" s="229"/>
      <c r="C5673" s="228"/>
      <c r="D5673" s="228"/>
      <c r="E5673" s="226"/>
      <c r="F5673" s="228"/>
      <c r="G5673" s="228"/>
      <c r="H5673" s="228"/>
      <c r="I5673" s="228"/>
    </row>
    <row r="5674">
      <c r="A5674" s="228"/>
      <c r="B5674" s="229"/>
      <c r="C5674" s="228"/>
      <c r="D5674" s="228"/>
      <c r="E5674" s="226"/>
      <c r="F5674" s="228"/>
      <c r="G5674" s="228"/>
      <c r="H5674" s="228"/>
      <c r="I5674" s="228"/>
    </row>
    <row r="5675">
      <c r="A5675" s="228"/>
      <c r="B5675" s="229"/>
      <c r="C5675" s="228"/>
      <c r="D5675" s="228"/>
      <c r="E5675" s="226"/>
      <c r="F5675" s="228"/>
      <c r="G5675" s="228"/>
      <c r="H5675" s="228"/>
      <c r="I5675" s="228"/>
    </row>
    <row r="5676">
      <c r="A5676" s="228"/>
      <c r="B5676" s="229"/>
      <c r="C5676" s="228"/>
      <c r="D5676" s="228"/>
      <c r="E5676" s="226"/>
      <c r="F5676" s="228"/>
      <c r="G5676" s="228"/>
      <c r="H5676" s="228"/>
      <c r="I5676" s="228"/>
    </row>
    <row r="5677">
      <c r="A5677" s="228"/>
      <c r="B5677" s="229"/>
      <c r="C5677" s="228"/>
      <c r="D5677" s="228"/>
      <c r="E5677" s="226"/>
      <c r="F5677" s="228"/>
      <c r="G5677" s="228"/>
      <c r="H5677" s="228"/>
      <c r="I5677" s="228"/>
    </row>
    <row r="5678">
      <c r="A5678" s="228"/>
      <c r="B5678" s="229"/>
      <c r="C5678" s="228"/>
      <c r="D5678" s="228"/>
      <c r="E5678" s="226"/>
      <c r="F5678" s="228"/>
      <c r="G5678" s="228"/>
      <c r="H5678" s="228"/>
      <c r="I5678" s="228"/>
    </row>
    <row r="5679">
      <c r="A5679" s="228"/>
      <c r="B5679" s="229"/>
      <c r="C5679" s="228"/>
      <c r="D5679" s="228"/>
      <c r="E5679" s="226"/>
      <c r="F5679" s="228"/>
      <c r="G5679" s="228"/>
      <c r="H5679" s="228"/>
      <c r="I5679" s="228"/>
    </row>
    <row r="5680">
      <c r="A5680" s="228"/>
      <c r="B5680" s="229"/>
      <c r="C5680" s="228"/>
      <c r="D5680" s="228"/>
      <c r="E5680" s="226"/>
      <c r="F5680" s="228"/>
      <c r="G5680" s="228"/>
      <c r="H5680" s="228"/>
      <c r="I5680" s="228"/>
    </row>
    <row r="5681">
      <c r="A5681" s="228"/>
      <c r="B5681" s="229"/>
      <c r="C5681" s="228"/>
      <c r="D5681" s="228"/>
      <c r="E5681" s="226"/>
      <c r="F5681" s="228"/>
      <c r="G5681" s="228"/>
      <c r="H5681" s="228"/>
      <c r="I5681" s="228"/>
    </row>
    <row r="5682">
      <c r="A5682" s="228"/>
      <c r="B5682" s="229"/>
      <c r="C5682" s="228"/>
      <c r="D5682" s="228"/>
      <c r="E5682" s="226"/>
      <c r="F5682" s="228"/>
      <c r="G5682" s="228"/>
      <c r="H5682" s="228"/>
      <c r="I5682" s="228"/>
    </row>
    <row r="5683">
      <c r="A5683" s="228"/>
      <c r="B5683" s="229"/>
      <c r="C5683" s="228"/>
      <c r="D5683" s="228"/>
      <c r="E5683" s="226"/>
      <c r="F5683" s="228"/>
      <c r="G5683" s="228"/>
      <c r="H5683" s="228"/>
      <c r="I5683" s="228"/>
    </row>
    <row r="5684">
      <c r="A5684" s="228"/>
      <c r="B5684" s="229"/>
      <c r="C5684" s="228"/>
      <c r="D5684" s="228"/>
      <c r="E5684" s="226"/>
      <c r="F5684" s="228"/>
      <c r="G5684" s="228"/>
      <c r="H5684" s="228"/>
      <c r="I5684" s="228"/>
    </row>
    <row r="5685">
      <c r="A5685" s="228"/>
      <c r="B5685" s="229"/>
      <c r="C5685" s="228"/>
      <c r="D5685" s="228"/>
      <c r="E5685" s="226"/>
      <c r="F5685" s="228"/>
      <c r="G5685" s="228"/>
      <c r="H5685" s="228"/>
      <c r="I5685" s="228"/>
    </row>
    <row r="5686">
      <c r="A5686" s="228"/>
      <c r="B5686" s="229"/>
      <c r="C5686" s="228"/>
      <c r="D5686" s="228"/>
      <c r="E5686" s="226"/>
      <c r="F5686" s="228"/>
      <c r="G5686" s="228"/>
      <c r="H5686" s="228"/>
      <c r="I5686" s="228"/>
    </row>
    <row r="5687">
      <c r="A5687" s="228"/>
      <c r="B5687" s="229"/>
      <c r="C5687" s="228"/>
      <c r="D5687" s="228"/>
      <c r="E5687" s="226"/>
      <c r="F5687" s="228"/>
      <c r="G5687" s="228"/>
      <c r="H5687" s="228"/>
      <c r="I5687" s="228"/>
    </row>
    <row r="5688">
      <c r="A5688" s="228"/>
      <c r="B5688" s="229"/>
      <c r="C5688" s="228"/>
      <c r="D5688" s="228"/>
      <c r="E5688" s="226"/>
      <c r="F5688" s="228"/>
      <c r="G5688" s="228"/>
      <c r="H5688" s="228"/>
      <c r="I5688" s="228"/>
    </row>
    <row r="5689">
      <c r="A5689" s="228"/>
      <c r="B5689" s="229"/>
      <c r="C5689" s="228"/>
      <c r="D5689" s="228"/>
      <c r="E5689" s="226"/>
      <c r="F5689" s="228"/>
      <c r="G5689" s="228"/>
      <c r="H5689" s="228"/>
      <c r="I5689" s="228"/>
    </row>
    <row r="5690">
      <c r="A5690" s="228"/>
      <c r="B5690" s="229"/>
      <c r="C5690" s="228"/>
      <c r="D5690" s="228"/>
      <c r="E5690" s="226"/>
      <c r="F5690" s="228"/>
      <c r="G5690" s="228"/>
      <c r="H5690" s="228"/>
      <c r="I5690" s="228"/>
    </row>
    <row r="5691">
      <c r="A5691" s="228"/>
      <c r="B5691" s="229"/>
      <c r="C5691" s="228"/>
      <c r="D5691" s="228"/>
      <c r="E5691" s="226"/>
      <c r="F5691" s="228"/>
      <c r="G5691" s="228"/>
      <c r="H5691" s="228"/>
      <c r="I5691" s="228"/>
    </row>
    <row r="5692">
      <c r="A5692" s="228"/>
      <c r="B5692" s="229"/>
      <c r="C5692" s="228"/>
      <c r="D5692" s="228"/>
      <c r="E5692" s="226"/>
      <c r="F5692" s="228"/>
      <c r="G5692" s="228"/>
      <c r="H5692" s="228"/>
      <c r="I5692" s="228"/>
    </row>
    <row r="5693">
      <c r="A5693" s="228"/>
      <c r="B5693" s="229"/>
      <c r="C5693" s="228"/>
      <c r="D5693" s="228"/>
      <c r="E5693" s="226"/>
      <c r="F5693" s="228"/>
      <c r="G5693" s="228"/>
      <c r="H5693" s="228"/>
      <c r="I5693" s="228"/>
    </row>
    <row r="5694">
      <c r="A5694" s="228"/>
      <c r="B5694" s="229"/>
      <c r="C5694" s="228"/>
      <c r="D5694" s="228"/>
      <c r="E5694" s="226"/>
      <c r="F5694" s="228"/>
      <c r="G5694" s="228"/>
      <c r="H5694" s="228"/>
      <c r="I5694" s="228"/>
    </row>
    <row r="5695">
      <c r="A5695" s="228"/>
      <c r="B5695" s="229"/>
      <c r="C5695" s="228"/>
      <c r="D5695" s="228"/>
      <c r="E5695" s="226"/>
      <c r="F5695" s="228"/>
      <c r="G5695" s="228"/>
      <c r="H5695" s="228"/>
      <c r="I5695" s="228"/>
    </row>
    <row r="5696">
      <c r="A5696" s="228"/>
      <c r="B5696" s="229"/>
      <c r="C5696" s="228"/>
      <c r="D5696" s="228"/>
      <c r="E5696" s="226"/>
      <c r="F5696" s="228"/>
      <c r="G5696" s="228"/>
      <c r="H5696" s="228"/>
      <c r="I5696" s="228"/>
    </row>
    <row r="5697">
      <c r="A5697" s="228"/>
      <c r="B5697" s="229"/>
      <c r="C5697" s="228"/>
      <c r="D5697" s="228"/>
      <c r="E5697" s="226"/>
      <c r="F5697" s="228"/>
      <c r="G5697" s="228"/>
      <c r="H5697" s="228"/>
      <c r="I5697" s="228"/>
    </row>
    <row r="5698">
      <c r="A5698" s="228"/>
      <c r="B5698" s="229"/>
      <c r="C5698" s="228"/>
      <c r="D5698" s="228"/>
      <c r="E5698" s="226"/>
      <c r="F5698" s="228"/>
      <c r="G5698" s="228"/>
      <c r="H5698" s="228"/>
      <c r="I5698" s="228"/>
    </row>
    <row r="5699">
      <c r="A5699" s="228"/>
      <c r="B5699" s="229"/>
      <c r="C5699" s="228"/>
      <c r="D5699" s="228"/>
      <c r="E5699" s="226"/>
      <c r="F5699" s="228"/>
      <c r="G5699" s="228"/>
      <c r="H5699" s="228"/>
      <c r="I5699" s="228"/>
    </row>
    <row r="5700">
      <c r="A5700" s="228"/>
      <c r="B5700" s="229"/>
      <c r="C5700" s="228"/>
      <c r="D5700" s="228"/>
      <c r="E5700" s="226"/>
      <c r="F5700" s="228"/>
      <c r="G5700" s="228"/>
      <c r="H5700" s="228"/>
      <c r="I5700" s="228"/>
    </row>
    <row r="5701">
      <c r="A5701" s="228"/>
      <c r="B5701" s="229"/>
      <c r="C5701" s="228"/>
      <c r="D5701" s="228"/>
      <c r="E5701" s="226"/>
      <c r="F5701" s="228"/>
      <c r="G5701" s="228"/>
      <c r="H5701" s="228"/>
      <c r="I5701" s="228"/>
    </row>
    <row r="5702">
      <c r="A5702" s="228"/>
      <c r="B5702" s="229"/>
      <c r="C5702" s="228"/>
      <c r="D5702" s="228"/>
      <c r="E5702" s="226"/>
      <c r="F5702" s="228"/>
      <c r="G5702" s="228"/>
      <c r="H5702" s="228"/>
      <c r="I5702" s="228"/>
    </row>
    <row r="5703">
      <c r="A5703" s="228"/>
      <c r="B5703" s="229"/>
      <c r="C5703" s="228"/>
      <c r="D5703" s="228"/>
      <c r="E5703" s="226"/>
      <c r="F5703" s="228"/>
      <c r="G5703" s="228"/>
      <c r="H5703" s="228"/>
      <c r="I5703" s="228"/>
    </row>
    <row r="5704">
      <c r="A5704" s="228"/>
      <c r="B5704" s="229"/>
      <c r="C5704" s="228"/>
      <c r="D5704" s="228"/>
      <c r="E5704" s="226"/>
      <c r="F5704" s="228"/>
      <c r="G5704" s="228"/>
      <c r="H5704" s="228"/>
      <c r="I5704" s="228"/>
    </row>
    <row r="5705">
      <c r="A5705" s="228"/>
      <c r="B5705" s="229"/>
      <c r="C5705" s="228"/>
      <c r="D5705" s="228"/>
      <c r="E5705" s="226"/>
      <c r="F5705" s="228"/>
      <c r="G5705" s="228"/>
      <c r="H5705" s="228"/>
      <c r="I5705" s="228"/>
    </row>
    <row r="5706">
      <c r="A5706" s="228"/>
      <c r="B5706" s="229"/>
      <c r="C5706" s="228"/>
      <c r="D5706" s="228"/>
      <c r="E5706" s="226"/>
      <c r="F5706" s="228"/>
      <c r="G5706" s="228"/>
      <c r="H5706" s="228"/>
      <c r="I5706" s="228"/>
    </row>
    <row r="5707">
      <c r="A5707" s="228"/>
      <c r="B5707" s="229"/>
      <c r="C5707" s="228"/>
      <c r="D5707" s="228"/>
      <c r="E5707" s="226"/>
      <c r="F5707" s="228"/>
      <c r="G5707" s="228"/>
      <c r="H5707" s="228"/>
      <c r="I5707" s="228"/>
    </row>
    <row r="5708">
      <c r="A5708" s="228"/>
      <c r="B5708" s="229"/>
      <c r="C5708" s="228"/>
      <c r="D5708" s="228"/>
      <c r="E5708" s="226"/>
      <c r="F5708" s="228"/>
      <c r="G5708" s="228"/>
      <c r="H5708" s="228"/>
      <c r="I5708" s="228"/>
    </row>
    <row r="5709">
      <c r="A5709" s="228"/>
      <c r="B5709" s="229"/>
      <c r="C5709" s="228"/>
      <c r="D5709" s="228"/>
      <c r="E5709" s="226"/>
      <c r="F5709" s="228"/>
      <c r="G5709" s="228"/>
      <c r="H5709" s="228"/>
      <c r="I5709" s="228"/>
    </row>
    <row r="5710">
      <c r="A5710" s="228"/>
      <c r="B5710" s="229"/>
      <c r="C5710" s="228"/>
      <c r="D5710" s="228"/>
      <c r="E5710" s="226"/>
      <c r="F5710" s="228"/>
      <c r="G5710" s="228"/>
      <c r="H5710" s="228"/>
      <c r="I5710" s="228"/>
    </row>
    <row r="5711">
      <c r="A5711" s="228"/>
      <c r="B5711" s="229"/>
      <c r="C5711" s="228"/>
      <c r="D5711" s="228"/>
      <c r="E5711" s="226"/>
      <c r="F5711" s="228"/>
      <c r="G5711" s="228"/>
      <c r="H5711" s="228"/>
      <c r="I5711" s="228"/>
    </row>
    <row r="5712">
      <c r="A5712" s="228"/>
      <c r="B5712" s="229"/>
      <c r="C5712" s="228"/>
      <c r="D5712" s="228"/>
      <c r="E5712" s="226"/>
      <c r="F5712" s="228"/>
      <c r="G5712" s="228"/>
      <c r="H5712" s="228"/>
      <c r="I5712" s="228"/>
    </row>
    <row r="5713">
      <c r="A5713" s="228"/>
      <c r="B5713" s="229"/>
      <c r="C5713" s="228"/>
      <c r="D5713" s="228"/>
      <c r="E5713" s="226"/>
      <c r="F5713" s="228"/>
      <c r="G5713" s="228"/>
      <c r="H5713" s="228"/>
      <c r="I5713" s="228"/>
    </row>
    <row r="5714">
      <c r="A5714" s="228"/>
      <c r="B5714" s="229"/>
      <c r="C5714" s="228"/>
      <c r="D5714" s="228"/>
      <c r="E5714" s="226"/>
      <c r="F5714" s="228"/>
      <c r="G5714" s="228"/>
      <c r="H5714" s="228"/>
      <c r="I5714" s="228"/>
    </row>
    <row r="5715">
      <c r="A5715" s="228"/>
      <c r="B5715" s="229"/>
      <c r="C5715" s="228"/>
      <c r="D5715" s="228"/>
      <c r="E5715" s="226"/>
      <c r="F5715" s="228"/>
      <c r="G5715" s="228"/>
      <c r="H5715" s="228"/>
      <c r="I5715" s="228"/>
    </row>
    <row r="5716">
      <c r="A5716" s="228"/>
      <c r="B5716" s="229"/>
      <c r="C5716" s="228"/>
      <c r="D5716" s="228"/>
      <c r="E5716" s="226"/>
      <c r="F5716" s="228"/>
      <c r="G5716" s="228"/>
      <c r="H5716" s="228"/>
      <c r="I5716" s="228"/>
    </row>
    <row r="5717">
      <c r="A5717" s="228"/>
      <c r="B5717" s="229"/>
      <c r="C5717" s="228"/>
      <c r="D5717" s="228"/>
      <c r="E5717" s="226"/>
      <c r="F5717" s="228"/>
      <c r="G5717" s="228"/>
      <c r="H5717" s="228"/>
      <c r="I5717" s="228"/>
    </row>
    <row r="5718">
      <c r="A5718" s="228"/>
      <c r="B5718" s="229"/>
      <c r="C5718" s="228"/>
      <c r="D5718" s="228"/>
      <c r="E5718" s="226"/>
      <c r="F5718" s="228"/>
      <c r="G5718" s="228"/>
      <c r="H5718" s="228"/>
      <c r="I5718" s="228"/>
    </row>
    <row r="5719">
      <c r="A5719" s="228"/>
      <c r="B5719" s="229"/>
      <c r="C5719" s="228"/>
      <c r="D5719" s="228"/>
      <c r="E5719" s="226"/>
      <c r="F5719" s="228"/>
      <c r="G5719" s="228"/>
      <c r="H5719" s="228"/>
      <c r="I5719" s="228"/>
    </row>
    <row r="5720">
      <c r="A5720" s="228"/>
      <c r="B5720" s="229"/>
      <c r="C5720" s="228"/>
      <c r="D5720" s="228"/>
      <c r="E5720" s="226"/>
      <c r="F5720" s="228"/>
      <c r="G5720" s="228"/>
      <c r="H5720" s="228"/>
      <c r="I5720" s="228"/>
    </row>
    <row r="5721">
      <c r="A5721" s="228"/>
      <c r="B5721" s="229"/>
      <c r="C5721" s="228"/>
      <c r="D5721" s="228"/>
      <c r="E5721" s="226"/>
      <c r="F5721" s="228"/>
      <c r="G5721" s="228"/>
      <c r="H5721" s="228"/>
      <c r="I5721" s="228"/>
    </row>
    <row r="5722">
      <c r="A5722" s="228"/>
      <c r="B5722" s="229"/>
      <c r="C5722" s="228"/>
      <c r="D5722" s="228"/>
      <c r="E5722" s="226"/>
      <c r="F5722" s="228"/>
      <c r="G5722" s="228"/>
      <c r="H5722" s="228"/>
      <c r="I5722" s="228"/>
    </row>
    <row r="5723">
      <c r="A5723" s="228"/>
      <c r="B5723" s="229"/>
      <c r="C5723" s="228"/>
      <c r="D5723" s="228"/>
      <c r="E5723" s="226"/>
      <c r="F5723" s="228"/>
      <c r="G5723" s="228"/>
      <c r="H5723" s="228"/>
      <c r="I5723" s="228"/>
    </row>
    <row r="5724">
      <c r="A5724" s="228"/>
      <c r="B5724" s="229"/>
      <c r="C5724" s="228"/>
      <c r="D5724" s="228"/>
      <c r="E5724" s="226"/>
      <c r="F5724" s="228"/>
      <c r="G5724" s="228"/>
      <c r="H5724" s="228"/>
      <c r="I5724" s="228"/>
    </row>
    <row r="5725">
      <c r="A5725" s="228"/>
      <c r="B5725" s="229"/>
      <c r="C5725" s="228"/>
      <c r="D5725" s="228"/>
      <c r="E5725" s="226"/>
      <c r="F5725" s="228"/>
      <c r="G5725" s="228"/>
      <c r="H5725" s="228"/>
      <c r="I5725" s="228"/>
    </row>
    <row r="5726">
      <c r="A5726" s="228"/>
      <c r="B5726" s="229"/>
      <c r="C5726" s="228"/>
      <c r="D5726" s="228"/>
      <c r="E5726" s="226"/>
      <c r="F5726" s="228"/>
      <c r="G5726" s="228"/>
      <c r="H5726" s="228"/>
      <c r="I5726" s="228"/>
    </row>
    <row r="5727">
      <c r="A5727" s="228"/>
      <c r="B5727" s="229"/>
      <c r="C5727" s="228"/>
      <c r="D5727" s="228"/>
      <c r="E5727" s="226"/>
      <c r="F5727" s="228"/>
      <c r="G5727" s="228"/>
      <c r="H5727" s="228"/>
      <c r="I5727" s="228"/>
    </row>
    <row r="5728">
      <c r="A5728" s="228"/>
      <c r="B5728" s="229"/>
      <c r="C5728" s="228"/>
      <c r="D5728" s="228"/>
      <c r="E5728" s="226"/>
      <c r="F5728" s="228"/>
      <c r="G5728" s="228"/>
      <c r="H5728" s="228"/>
      <c r="I5728" s="228"/>
    </row>
    <row r="5729">
      <c r="A5729" s="228"/>
      <c r="B5729" s="229"/>
      <c r="C5729" s="228"/>
      <c r="D5729" s="228"/>
      <c r="E5729" s="226"/>
      <c r="F5729" s="228"/>
      <c r="G5729" s="228"/>
      <c r="H5729" s="228"/>
      <c r="I5729" s="228"/>
    </row>
    <row r="5730">
      <c r="A5730" s="228"/>
      <c r="B5730" s="229"/>
      <c r="C5730" s="228"/>
      <c r="D5730" s="228"/>
      <c r="E5730" s="226"/>
      <c r="F5730" s="228"/>
      <c r="G5730" s="228"/>
      <c r="H5730" s="228"/>
      <c r="I5730" s="228"/>
    </row>
    <row r="5731">
      <c r="A5731" s="228"/>
      <c r="B5731" s="229"/>
      <c r="C5731" s="228"/>
      <c r="D5731" s="228"/>
      <c r="E5731" s="226"/>
      <c r="F5731" s="228"/>
      <c r="G5731" s="228"/>
      <c r="H5731" s="228"/>
      <c r="I5731" s="228"/>
    </row>
    <row r="5732">
      <c r="A5732" s="228"/>
      <c r="B5732" s="229"/>
      <c r="C5732" s="228"/>
      <c r="D5732" s="228"/>
      <c r="E5732" s="226"/>
      <c r="F5732" s="228"/>
      <c r="G5732" s="228"/>
      <c r="H5732" s="228"/>
      <c r="I5732" s="228"/>
    </row>
    <row r="5733">
      <c r="A5733" s="228"/>
      <c r="B5733" s="229"/>
      <c r="C5733" s="228"/>
      <c r="D5733" s="228"/>
      <c r="E5733" s="226"/>
      <c r="F5733" s="228"/>
      <c r="G5733" s="228"/>
      <c r="H5733" s="228"/>
      <c r="I5733" s="228"/>
    </row>
    <row r="5734">
      <c r="A5734" s="228"/>
      <c r="B5734" s="229"/>
      <c r="C5734" s="228"/>
      <c r="D5734" s="228"/>
      <c r="E5734" s="226"/>
      <c r="F5734" s="228"/>
      <c r="G5734" s="228"/>
      <c r="H5734" s="228"/>
      <c r="I5734" s="228"/>
    </row>
    <row r="5735">
      <c r="A5735" s="228"/>
      <c r="B5735" s="229"/>
      <c r="C5735" s="228"/>
      <c r="D5735" s="228"/>
      <c r="E5735" s="226"/>
      <c r="F5735" s="228"/>
      <c r="G5735" s="228"/>
      <c r="H5735" s="228"/>
      <c r="I5735" s="228"/>
    </row>
    <row r="5736">
      <c r="A5736" s="228"/>
      <c r="B5736" s="229"/>
      <c r="C5736" s="228"/>
      <c r="D5736" s="228"/>
      <c r="E5736" s="226"/>
      <c r="F5736" s="228"/>
      <c r="G5736" s="228"/>
      <c r="H5736" s="228"/>
      <c r="I5736" s="228"/>
    </row>
    <row r="5737">
      <c r="A5737" s="228"/>
      <c r="B5737" s="229"/>
      <c r="C5737" s="228"/>
      <c r="D5737" s="228"/>
      <c r="E5737" s="226"/>
      <c r="F5737" s="228"/>
      <c r="G5737" s="228"/>
      <c r="H5737" s="228"/>
      <c r="I5737" s="228"/>
    </row>
    <row r="5738">
      <c r="A5738" s="228"/>
      <c r="B5738" s="229"/>
      <c r="C5738" s="228"/>
      <c r="D5738" s="228"/>
      <c r="E5738" s="226"/>
      <c r="F5738" s="228"/>
      <c r="G5738" s="228"/>
      <c r="H5738" s="228"/>
      <c r="I5738" s="228"/>
    </row>
    <row r="5739">
      <c r="A5739" s="228"/>
      <c r="B5739" s="229"/>
      <c r="C5739" s="228"/>
      <c r="D5739" s="228"/>
      <c r="E5739" s="226"/>
      <c r="F5739" s="228"/>
      <c r="G5739" s="228"/>
      <c r="H5739" s="228"/>
      <c r="I5739" s="228"/>
    </row>
    <row r="5740">
      <c r="A5740" s="228"/>
      <c r="B5740" s="229"/>
      <c r="C5740" s="228"/>
      <c r="D5740" s="228"/>
      <c r="E5740" s="226"/>
      <c r="F5740" s="228"/>
      <c r="G5740" s="228"/>
      <c r="H5740" s="228"/>
      <c r="I5740" s="228"/>
    </row>
    <row r="5741">
      <c r="A5741" s="228"/>
      <c r="B5741" s="229"/>
      <c r="C5741" s="228"/>
      <c r="D5741" s="228"/>
      <c r="E5741" s="226"/>
      <c r="F5741" s="228"/>
      <c r="G5741" s="228"/>
      <c r="H5741" s="228"/>
      <c r="I5741" s="228"/>
    </row>
    <row r="5742">
      <c r="A5742" s="228"/>
      <c r="B5742" s="229"/>
      <c r="C5742" s="228"/>
      <c r="D5742" s="228"/>
      <c r="E5742" s="226"/>
      <c r="F5742" s="228"/>
      <c r="G5742" s="228"/>
      <c r="H5742" s="228"/>
      <c r="I5742" s="228"/>
    </row>
    <row r="5743">
      <c r="A5743" s="228"/>
      <c r="B5743" s="229"/>
      <c r="C5743" s="228"/>
      <c r="D5743" s="228"/>
      <c r="E5743" s="226"/>
      <c r="F5743" s="228"/>
      <c r="G5743" s="228"/>
      <c r="H5743" s="228"/>
      <c r="I5743" s="228"/>
    </row>
    <row r="5744">
      <c r="A5744" s="228"/>
      <c r="B5744" s="229"/>
      <c r="C5744" s="228"/>
      <c r="D5744" s="228"/>
      <c r="E5744" s="226"/>
      <c r="F5744" s="228"/>
      <c r="G5744" s="228"/>
      <c r="H5744" s="228"/>
      <c r="I5744" s="228"/>
    </row>
    <row r="5745">
      <c r="A5745" s="228"/>
      <c r="B5745" s="229"/>
      <c r="C5745" s="228"/>
      <c r="D5745" s="228"/>
      <c r="E5745" s="226"/>
      <c r="F5745" s="228"/>
      <c r="G5745" s="228"/>
      <c r="H5745" s="228"/>
      <c r="I5745" s="228"/>
    </row>
    <row r="5746">
      <c r="A5746" s="228"/>
      <c r="B5746" s="229"/>
      <c r="C5746" s="228"/>
      <c r="D5746" s="228"/>
      <c r="E5746" s="226"/>
      <c r="F5746" s="228"/>
      <c r="G5746" s="228"/>
      <c r="H5746" s="228"/>
      <c r="I5746" s="228"/>
    </row>
    <row r="5747">
      <c r="A5747" s="228"/>
      <c r="B5747" s="229"/>
      <c r="C5747" s="228"/>
      <c r="D5747" s="228"/>
      <c r="E5747" s="226"/>
      <c r="F5747" s="228"/>
      <c r="G5747" s="228"/>
      <c r="H5747" s="228"/>
      <c r="I5747" s="228"/>
    </row>
    <row r="5748">
      <c r="A5748" s="228"/>
      <c r="B5748" s="229"/>
      <c r="C5748" s="228"/>
      <c r="D5748" s="228"/>
      <c r="E5748" s="226"/>
      <c r="F5748" s="228"/>
      <c r="G5748" s="228"/>
      <c r="H5748" s="228"/>
      <c r="I5748" s="228"/>
    </row>
    <row r="5749">
      <c r="A5749" s="228"/>
      <c r="B5749" s="229"/>
      <c r="C5749" s="228"/>
      <c r="D5749" s="228"/>
      <c r="E5749" s="226"/>
      <c r="F5749" s="228"/>
      <c r="G5749" s="228"/>
      <c r="H5749" s="228"/>
      <c r="I5749" s="228"/>
    </row>
    <row r="5750">
      <c r="A5750" s="228"/>
      <c r="B5750" s="229"/>
      <c r="C5750" s="228"/>
      <c r="D5750" s="228"/>
      <c r="E5750" s="226"/>
      <c r="F5750" s="228"/>
      <c r="G5750" s="228"/>
      <c r="H5750" s="228"/>
      <c r="I5750" s="228"/>
    </row>
    <row r="5751">
      <c r="A5751" s="228"/>
      <c r="B5751" s="229"/>
      <c r="C5751" s="228"/>
      <c r="D5751" s="228"/>
      <c r="E5751" s="226"/>
      <c r="F5751" s="228"/>
      <c r="G5751" s="228"/>
      <c r="H5751" s="228"/>
      <c r="I5751" s="228"/>
    </row>
    <row r="5752">
      <c r="A5752" s="228"/>
      <c r="B5752" s="229"/>
      <c r="C5752" s="228"/>
      <c r="D5752" s="228"/>
      <c r="E5752" s="226"/>
      <c r="F5752" s="228"/>
      <c r="G5752" s="228"/>
      <c r="H5752" s="228"/>
      <c r="I5752" s="228"/>
    </row>
    <row r="5753">
      <c r="A5753" s="228"/>
      <c r="B5753" s="229"/>
      <c r="C5753" s="228"/>
      <c r="D5753" s="228"/>
      <c r="E5753" s="226"/>
      <c r="F5753" s="228"/>
      <c r="G5753" s="228"/>
      <c r="H5753" s="228"/>
      <c r="I5753" s="228"/>
    </row>
    <row r="5754">
      <c r="A5754" s="228"/>
      <c r="B5754" s="229"/>
      <c r="C5754" s="228"/>
      <c r="D5754" s="228"/>
      <c r="E5754" s="226"/>
      <c r="F5754" s="228"/>
      <c r="G5754" s="228"/>
      <c r="H5754" s="228"/>
      <c r="I5754" s="228"/>
    </row>
    <row r="5755">
      <c r="A5755" s="228"/>
      <c r="B5755" s="229"/>
      <c r="C5755" s="228"/>
      <c r="D5755" s="228"/>
      <c r="E5755" s="226"/>
      <c r="F5755" s="228"/>
      <c r="G5755" s="228"/>
      <c r="H5755" s="228"/>
      <c r="I5755" s="228"/>
    </row>
    <row r="5756">
      <c r="A5756" s="228"/>
      <c r="B5756" s="229"/>
      <c r="C5756" s="228"/>
      <c r="D5756" s="228"/>
      <c r="E5756" s="226"/>
      <c r="F5756" s="228"/>
      <c r="G5756" s="228"/>
      <c r="H5756" s="228"/>
      <c r="I5756" s="228"/>
    </row>
    <row r="5757">
      <c r="A5757" s="228"/>
      <c r="B5757" s="229"/>
      <c r="C5757" s="228"/>
      <c r="D5757" s="228"/>
      <c r="E5757" s="226"/>
      <c r="F5757" s="228"/>
      <c r="G5757" s="228"/>
      <c r="H5757" s="228"/>
      <c r="I5757" s="228"/>
    </row>
    <row r="5758">
      <c r="A5758" s="228"/>
      <c r="B5758" s="229"/>
      <c r="C5758" s="228"/>
      <c r="D5758" s="228"/>
      <c r="E5758" s="226"/>
      <c r="F5758" s="228"/>
      <c r="G5758" s="228"/>
      <c r="H5758" s="228"/>
      <c r="I5758" s="228"/>
    </row>
    <row r="5759">
      <c r="A5759" s="228"/>
      <c r="B5759" s="229"/>
      <c r="C5759" s="228"/>
      <c r="D5759" s="228"/>
      <c r="E5759" s="226"/>
      <c r="F5759" s="228"/>
      <c r="G5759" s="228"/>
      <c r="H5759" s="228"/>
      <c r="I5759" s="228"/>
    </row>
    <row r="5760">
      <c r="A5760" s="228"/>
      <c r="B5760" s="229"/>
      <c r="C5760" s="228"/>
      <c r="D5760" s="228"/>
      <c r="E5760" s="226"/>
      <c r="F5760" s="228"/>
      <c r="G5760" s="228"/>
      <c r="H5760" s="228"/>
      <c r="I5760" s="228"/>
    </row>
    <row r="5761">
      <c r="A5761" s="228"/>
      <c r="B5761" s="229"/>
      <c r="C5761" s="228"/>
      <c r="D5761" s="228"/>
      <c r="E5761" s="226"/>
      <c r="F5761" s="228"/>
      <c r="G5761" s="228"/>
      <c r="H5761" s="228"/>
      <c r="I5761" s="228"/>
    </row>
    <row r="5762">
      <c r="A5762" s="228"/>
      <c r="B5762" s="229"/>
      <c r="C5762" s="228"/>
      <c r="D5762" s="228"/>
      <c r="E5762" s="226"/>
      <c r="F5762" s="228"/>
      <c r="G5762" s="228"/>
      <c r="H5762" s="228"/>
      <c r="I5762" s="228"/>
    </row>
    <row r="5763">
      <c r="A5763" s="228"/>
      <c r="B5763" s="229"/>
      <c r="C5763" s="228"/>
      <c r="D5763" s="228"/>
      <c r="E5763" s="226"/>
      <c r="F5763" s="228"/>
      <c r="G5763" s="228"/>
      <c r="H5763" s="228"/>
      <c r="I5763" s="228"/>
    </row>
    <row r="5764">
      <c r="A5764" s="228"/>
      <c r="B5764" s="229"/>
      <c r="C5764" s="228"/>
      <c r="D5764" s="228"/>
      <c r="E5764" s="226"/>
      <c r="F5764" s="228"/>
      <c r="G5764" s="228"/>
      <c r="H5764" s="228"/>
      <c r="I5764" s="228"/>
    </row>
    <row r="5765">
      <c r="A5765" s="228"/>
      <c r="B5765" s="229"/>
      <c r="C5765" s="228"/>
      <c r="D5765" s="228"/>
      <c r="E5765" s="226"/>
      <c r="F5765" s="228"/>
      <c r="G5765" s="228"/>
      <c r="H5765" s="228"/>
      <c r="I5765" s="228"/>
    </row>
    <row r="5766">
      <c r="A5766" s="228"/>
      <c r="B5766" s="229"/>
      <c r="C5766" s="228"/>
      <c r="D5766" s="228"/>
      <c r="E5766" s="226"/>
      <c r="F5766" s="228"/>
      <c r="G5766" s="228"/>
      <c r="H5766" s="228"/>
      <c r="I5766" s="228"/>
    </row>
    <row r="5767">
      <c r="A5767" s="228"/>
      <c r="B5767" s="229"/>
      <c r="C5767" s="228"/>
      <c r="D5767" s="228"/>
      <c r="E5767" s="226"/>
      <c r="F5767" s="228"/>
      <c r="G5767" s="228"/>
      <c r="H5767" s="228"/>
      <c r="I5767" s="228"/>
    </row>
    <row r="5768">
      <c r="A5768" s="228"/>
      <c r="B5768" s="229"/>
      <c r="C5768" s="228"/>
      <c r="D5768" s="228"/>
      <c r="E5768" s="226"/>
      <c r="F5768" s="228"/>
      <c r="G5768" s="228"/>
      <c r="H5768" s="228"/>
      <c r="I5768" s="228"/>
    </row>
    <row r="5769">
      <c r="A5769" s="228"/>
      <c r="B5769" s="229"/>
      <c r="C5769" s="228"/>
      <c r="D5769" s="228"/>
      <c r="E5769" s="226"/>
      <c r="F5769" s="228"/>
      <c r="G5769" s="228"/>
      <c r="H5769" s="228"/>
      <c r="I5769" s="228"/>
    </row>
    <row r="5770">
      <c r="A5770" s="228"/>
      <c r="B5770" s="229"/>
      <c r="C5770" s="228"/>
      <c r="D5770" s="228"/>
      <c r="E5770" s="226"/>
      <c r="F5770" s="228"/>
      <c r="G5770" s="228"/>
      <c r="H5770" s="228"/>
      <c r="I5770" s="228"/>
    </row>
    <row r="5771">
      <c r="A5771" s="228"/>
      <c r="B5771" s="229"/>
      <c r="C5771" s="228"/>
      <c r="D5771" s="228"/>
      <c r="E5771" s="226"/>
      <c r="F5771" s="228"/>
      <c r="G5771" s="228"/>
      <c r="H5771" s="228"/>
      <c r="I5771" s="228"/>
    </row>
    <row r="5772">
      <c r="A5772" s="228"/>
      <c r="B5772" s="229"/>
      <c r="C5772" s="228"/>
      <c r="D5772" s="228"/>
      <c r="E5772" s="226"/>
      <c r="F5772" s="228"/>
      <c r="G5772" s="228"/>
      <c r="H5772" s="228"/>
      <c r="I5772" s="228"/>
    </row>
    <row r="5773">
      <c r="A5773" s="228"/>
      <c r="B5773" s="229"/>
      <c r="C5773" s="228"/>
      <c r="D5773" s="228"/>
      <c r="E5773" s="226"/>
      <c r="F5773" s="228"/>
      <c r="G5773" s="228"/>
      <c r="H5773" s="228"/>
      <c r="I5773" s="228"/>
    </row>
    <row r="5774">
      <c r="A5774" s="228"/>
      <c r="B5774" s="229"/>
      <c r="C5774" s="228"/>
      <c r="D5774" s="228"/>
      <c r="E5774" s="226"/>
      <c r="F5774" s="228"/>
      <c r="G5774" s="228"/>
      <c r="H5774" s="228"/>
      <c r="I5774" s="228"/>
    </row>
    <row r="5775">
      <c r="A5775" s="228"/>
      <c r="B5775" s="229"/>
      <c r="C5775" s="228"/>
      <c r="D5775" s="228"/>
      <c r="E5775" s="226"/>
      <c r="F5775" s="228"/>
      <c r="G5775" s="228"/>
      <c r="H5775" s="228"/>
      <c r="I5775" s="228"/>
    </row>
    <row r="5776">
      <c r="A5776" s="228"/>
      <c r="B5776" s="229"/>
      <c r="C5776" s="228"/>
      <c r="D5776" s="228"/>
      <c r="E5776" s="226"/>
      <c r="F5776" s="228"/>
      <c r="G5776" s="228"/>
      <c r="H5776" s="228"/>
      <c r="I5776" s="228"/>
    </row>
    <row r="5777">
      <c r="A5777" s="228"/>
      <c r="B5777" s="229"/>
      <c r="C5777" s="228"/>
      <c r="D5777" s="228"/>
      <c r="E5777" s="226"/>
      <c r="F5777" s="228"/>
      <c r="G5777" s="228"/>
      <c r="H5777" s="228"/>
      <c r="I5777" s="228"/>
    </row>
    <row r="5778">
      <c r="A5778" s="228"/>
      <c r="B5778" s="229"/>
      <c r="C5778" s="228"/>
      <c r="D5778" s="228"/>
      <c r="E5778" s="226"/>
      <c r="F5778" s="228"/>
      <c r="G5778" s="228"/>
      <c r="H5778" s="228"/>
      <c r="I5778" s="228"/>
    </row>
    <row r="5779">
      <c r="A5779" s="228"/>
      <c r="B5779" s="229"/>
      <c r="C5779" s="228"/>
      <c r="D5779" s="228"/>
      <c r="E5779" s="226"/>
      <c r="F5779" s="228"/>
      <c r="G5779" s="228"/>
      <c r="H5779" s="228"/>
      <c r="I5779" s="228"/>
    </row>
    <row r="5780">
      <c r="A5780" s="228"/>
      <c r="B5780" s="229"/>
      <c r="C5780" s="228"/>
      <c r="D5780" s="228"/>
      <c r="E5780" s="226"/>
      <c r="F5780" s="228"/>
      <c r="G5780" s="228"/>
      <c r="H5780" s="228"/>
      <c r="I5780" s="228"/>
    </row>
    <row r="5781">
      <c r="A5781" s="228"/>
      <c r="B5781" s="229"/>
      <c r="C5781" s="228"/>
      <c r="D5781" s="228"/>
      <c r="E5781" s="226"/>
      <c r="F5781" s="228"/>
      <c r="G5781" s="228"/>
      <c r="H5781" s="228"/>
      <c r="I5781" s="228"/>
    </row>
    <row r="5782">
      <c r="A5782" s="228"/>
      <c r="B5782" s="229"/>
      <c r="C5782" s="228"/>
      <c r="D5782" s="228"/>
      <c r="E5782" s="226"/>
      <c r="F5782" s="228"/>
      <c r="G5782" s="228"/>
      <c r="H5782" s="228"/>
      <c r="I5782" s="228"/>
    </row>
    <row r="5783">
      <c r="A5783" s="228"/>
      <c r="B5783" s="229"/>
      <c r="C5783" s="228"/>
      <c r="D5783" s="228"/>
      <c r="E5783" s="226"/>
      <c r="F5783" s="228"/>
      <c r="G5783" s="228"/>
      <c r="H5783" s="228"/>
      <c r="I5783" s="228"/>
    </row>
    <row r="5784">
      <c r="A5784" s="228"/>
      <c r="B5784" s="229"/>
      <c r="C5784" s="228"/>
      <c r="D5784" s="228"/>
      <c r="E5784" s="226"/>
      <c r="F5784" s="228"/>
      <c r="G5784" s="228"/>
      <c r="H5784" s="228"/>
      <c r="I5784" s="228"/>
    </row>
    <row r="5785">
      <c r="A5785" s="228"/>
      <c r="B5785" s="229"/>
      <c r="C5785" s="228"/>
      <c r="D5785" s="228"/>
      <c r="E5785" s="226"/>
      <c r="F5785" s="228"/>
      <c r="G5785" s="228"/>
      <c r="H5785" s="228"/>
      <c r="I5785" s="228"/>
    </row>
    <row r="5786">
      <c r="A5786" s="228"/>
      <c r="B5786" s="229"/>
      <c r="C5786" s="228"/>
      <c r="D5786" s="228"/>
      <c r="E5786" s="226"/>
      <c r="F5786" s="228"/>
      <c r="G5786" s="228"/>
      <c r="H5786" s="228"/>
      <c r="I5786" s="228"/>
    </row>
    <row r="5787">
      <c r="A5787" s="228"/>
      <c r="B5787" s="229"/>
      <c r="C5787" s="228"/>
      <c r="D5787" s="228"/>
      <c r="E5787" s="226"/>
      <c r="F5787" s="228"/>
      <c r="G5787" s="228"/>
      <c r="H5787" s="228"/>
      <c r="I5787" s="228"/>
    </row>
    <row r="5788">
      <c r="A5788" s="228"/>
      <c r="B5788" s="229"/>
      <c r="C5788" s="228"/>
      <c r="D5788" s="228"/>
      <c r="E5788" s="226"/>
      <c r="F5788" s="228"/>
      <c r="G5788" s="228"/>
      <c r="H5788" s="228"/>
      <c r="I5788" s="228"/>
    </row>
    <row r="5789">
      <c r="A5789" s="228"/>
      <c r="B5789" s="229"/>
      <c r="C5789" s="228"/>
      <c r="D5789" s="228"/>
      <c r="E5789" s="226"/>
      <c r="F5789" s="228"/>
      <c r="G5789" s="228"/>
      <c r="H5789" s="228"/>
      <c r="I5789" s="228"/>
    </row>
    <row r="5790">
      <c r="A5790" s="228"/>
      <c r="B5790" s="229"/>
      <c r="C5790" s="228"/>
      <c r="D5790" s="228"/>
      <c r="E5790" s="226"/>
      <c r="F5790" s="228"/>
      <c r="G5790" s="228"/>
      <c r="H5790" s="228"/>
      <c r="I5790" s="228"/>
    </row>
    <row r="5791">
      <c r="A5791" s="228"/>
      <c r="B5791" s="229"/>
      <c r="C5791" s="228"/>
      <c r="D5791" s="228"/>
      <c r="E5791" s="226"/>
      <c r="F5791" s="228"/>
      <c r="G5791" s="228"/>
      <c r="H5791" s="228"/>
      <c r="I5791" s="228"/>
    </row>
    <row r="5792">
      <c r="A5792" s="228"/>
      <c r="B5792" s="229"/>
      <c r="C5792" s="228"/>
      <c r="D5792" s="228"/>
      <c r="E5792" s="226"/>
      <c r="F5792" s="228"/>
      <c r="G5792" s="228"/>
      <c r="H5792" s="228"/>
      <c r="I5792" s="228"/>
    </row>
    <row r="5793">
      <c r="A5793" s="228"/>
      <c r="B5793" s="229"/>
      <c r="C5793" s="228"/>
      <c r="D5793" s="228"/>
      <c r="E5793" s="226"/>
      <c r="F5793" s="228"/>
      <c r="G5793" s="228"/>
      <c r="H5793" s="228"/>
      <c r="I5793" s="228"/>
    </row>
    <row r="5794">
      <c r="A5794" s="228"/>
      <c r="B5794" s="229"/>
      <c r="C5794" s="228"/>
      <c r="D5794" s="228"/>
      <c r="E5794" s="226"/>
      <c r="F5794" s="228"/>
      <c r="G5794" s="228"/>
      <c r="H5794" s="228"/>
      <c r="I5794" s="228"/>
    </row>
    <row r="5795">
      <c r="A5795" s="228"/>
      <c r="B5795" s="229"/>
      <c r="C5795" s="228"/>
      <c r="D5795" s="228"/>
      <c r="E5795" s="226"/>
      <c r="F5795" s="228"/>
      <c r="G5795" s="228"/>
      <c r="H5795" s="228"/>
      <c r="I5795" s="228"/>
    </row>
    <row r="5796">
      <c r="A5796" s="228"/>
      <c r="B5796" s="229"/>
      <c r="C5796" s="228"/>
      <c r="D5796" s="228"/>
      <c r="E5796" s="226"/>
      <c r="F5796" s="228"/>
      <c r="G5796" s="228"/>
      <c r="H5796" s="228"/>
      <c r="I5796" s="228"/>
    </row>
    <row r="5797">
      <c r="A5797" s="228"/>
      <c r="B5797" s="229"/>
      <c r="C5797" s="228"/>
      <c r="D5797" s="228"/>
      <c r="E5797" s="226"/>
      <c r="F5797" s="228"/>
      <c r="G5797" s="228"/>
      <c r="H5797" s="228"/>
      <c r="I5797" s="228"/>
    </row>
    <row r="5798">
      <c r="A5798" s="228"/>
      <c r="B5798" s="229"/>
      <c r="C5798" s="228"/>
      <c r="D5798" s="228"/>
      <c r="E5798" s="226"/>
      <c r="F5798" s="228"/>
      <c r="G5798" s="228"/>
      <c r="H5798" s="228"/>
      <c r="I5798" s="228"/>
    </row>
    <row r="5799">
      <c r="A5799" s="228"/>
      <c r="B5799" s="229"/>
      <c r="C5799" s="228"/>
      <c r="D5799" s="228"/>
      <c r="E5799" s="226"/>
      <c r="F5799" s="228"/>
      <c r="G5799" s="228"/>
      <c r="H5799" s="228"/>
      <c r="I5799" s="228"/>
    </row>
    <row r="5800">
      <c r="A5800" s="228"/>
      <c r="B5800" s="229"/>
      <c r="C5800" s="228"/>
      <c r="D5800" s="228"/>
      <c r="E5800" s="226"/>
      <c r="F5800" s="228"/>
      <c r="G5800" s="228"/>
      <c r="H5800" s="228"/>
      <c r="I5800" s="228"/>
    </row>
    <row r="5801">
      <c r="A5801" s="228"/>
      <c r="B5801" s="229"/>
      <c r="C5801" s="228"/>
      <c r="D5801" s="228"/>
      <c r="E5801" s="226"/>
      <c r="F5801" s="228"/>
      <c r="G5801" s="228"/>
      <c r="H5801" s="228"/>
      <c r="I5801" s="228"/>
    </row>
    <row r="5802">
      <c r="A5802" s="228"/>
      <c r="B5802" s="229"/>
      <c r="C5802" s="228"/>
      <c r="D5802" s="228"/>
      <c r="E5802" s="226"/>
      <c r="F5802" s="228"/>
      <c r="G5802" s="228"/>
      <c r="H5802" s="228"/>
      <c r="I5802" s="228"/>
    </row>
    <row r="5803">
      <c r="A5803" s="228"/>
      <c r="B5803" s="229"/>
      <c r="C5803" s="228"/>
      <c r="D5803" s="228"/>
      <c r="E5803" s="226"/>
      <c r="F5803" s="228"/>
      <c r="G5803" s="228"/>
      <c r="H5803" s="228"/>
      <c r="I5803" s="228"/>
    </row>
    <row r="5804">
      <c r="A5804" s="228"/>
      <c r="B5804" s="229"/>
      <c r="C5804" s="228"/>
      <c r="D5804" s="228"/>
      <c r="E5804" s="226"/>
      <c r="F5804" s="228"/>
      <c r="G5804" s="228"/>
      <c r="H5804" s="228"/>
      <c r="I5804" s="228"/>
    </row>
    <row r="5805">
      <c r="A5805" s="228"/>
      <c r="B5805" s="229"/>
      <c r="C5805" s="228"/>
      <c r="D5805" s="228"/>
      <c r="E5805" s="226"/>
      <c r="F5805" s="228"/>
      <c r="G5805" s="228"/>
      <c r="H5805" s="228"/>
      <c r="I5805" s="228"/>
    </row>
    <row r="5806">
      <c r="A5806" s="228"/>
      <c r="B5806" s="229"/>
      <c r="C5806" s="228"/>
      <c r="D5806" s="228"/>
      <c r="E5806" s="226"/>
      <c r="F5806" s="228"/>
      <c r="G5806" s="228"/>
      <c r="H5806" s="228"/>
      <c r="I5806" s="228"/>
    </row>
    <row r="5807">
      <c r="A5807" s="228"/>
      <c r="B5807" s="229"/>
      <c r="C5807" s="228"/>
      <c r="D5807" s="228"/>
      <c r="E5807" s="226"/>
      <c r="F5807" s="228"/>
      <c r="G5807" s="228"/>
      <c r="H5807" s="228"/>
      <c r="I5807" s="228"/>
    </row>
    <row r="5808">
      <c r="A5808" s="228"/>
      <c r="B5808" s="229"/>
      <c r="C5808" s="228"/>
      <c r="D5808" s="228"/>
      <c r="E5808" s="226"/>
      <c r="F5808" s="228"/>
      <c r="G5808" s="228"/>
      <c r="H5808" s="228"/>
      <c r="I5808" s="228"/>
    </row>
    <row r="5809">
      <c r="A5809" s="228"/>
      <c r="B5809" s="229"/>
      <c r="C5809" s="228"/>
      <c r="D5809" s="228"/>
      <c r="E5809" s="226"/>
      <c r="F5809" s="228"/>
      <c r="G5809" s="228"/>
      <c r="H5809" s="228"/>
      <c r="I5809" s="228"/>
    </row>
    <row r="5810">
      <c r="A5810" s="228"/>
      <c r="B5810" s="229"/>
      <c r="C5810" s="228"/>
      <c r="D5810" s="228"/>
      <c r="E5810" s="226"/>
      <c r="F5810" s="228"/>
      <c r="G5810" s="228"/>
      <c r="H5810" s="228"/>
      <c r="I5810" s="228"/>
    </row>
    <row r="5811">
      <c r="A5811" s="228"/>
      <c r="B5811" s="229"/>
      <c r="C5811" s="228"/>
      <c r="D5811" s="228"/>
      <c r="E5811" s="226"/>
      <c r="F5811" s="228"/>
      <c r="G5811" s="228"/>
      <c r="H5811" s="228"/>
      <c r="I5811" s="228"/>
    </row>
    <row r="5812">
      <c r="A5812" s="228"/>
      <c r="B5812" s="229"/>
      <c r="C5812" s="228"/>
      <c r="D5812" s="228"/>
      <c r="E5812" s="226"/>
      <c r="F5812" s="228"/>
      <c r="G5812" s="228"/>
      <c r="H5812" s="228"/>
      <c r="I5812" s="228"/>
    </row>
    <row r="5813">
      <c r="A5813" s="228"/>
      <c r="B5813" s="229"/>
      <c r="C5813" s="228"/>
      <c r="D5813" s="228"/>
      <c r="E5813" s="226"/>
      <c r="F5813" s="228"/>
      <c r="G5813" s="228"/>
      <c r="H5813" s="228"/>
      <c r="I5813" s="228"/>
    </row>
    <row r="5814">
      <c r="A5814" s="228"/>
      <c r="B5814" s="229"/>
      <c r="C5814" s="228"/>
      <c r="D5814" s="228"/>
      <c r="E5814" s="226"/>
      <c r="F5814" s="228"/>
      <c r="G5814" s="228"/>
      <c r="H5814" s="228"/>
      <c r="I5814" s="228"/>
    </row>
    <row r="5815">
      <c r="A5815" s="228"/>
      <c r="B5815" s="229"/>
      <c r="C5815" s="228"/>
      <c r="D5815" s="228"/>
      <c r="E5815" s="226"/>
      <c r="F5815" s="228"/>
      <c r="G5815" s="228"/>
      <c r="H5815" s="228"/>
      <c r="I5815" s="228"/>
    </row>
    <row r="5816">
      <c r="A5816" s="228"/>
      <c r="B5816" s="229"/>
      <c r="C5816" s="228"/>
      <c r="D5816" s="228"/>
      <c r="E5816" s="226"/>
      <c r="F5816" s="228"/>
      <c r="G5816" s="228"/>
      <c r="H5816" s="228"/>
      <c r="I5816" s="228"/>
    </row>
    <row r="5817">
      <c r="A5817" s="228"/>
      <c r="B5817" s="229"/>
      <c r="C5817" s="228"/>
      <c r="D5817" s="228"/>
      <c r="E5817" s="226"/>
      <c r="F5817" s="228"/>
      <c r="G5817" s="228"/>
      <c r="H5817" s="228"/>
      <c r="I5817" s="228"/>
    </row>
    <row r="5818">
      <c r="A5818" s="228"/>
      <c r="B5818" s="229"/>
      <c r="C5818" s="228"/>
      <c r="D5818" s="228"/>
      <c r="E5818" s="226"/>
      <c r="F5818" s="228"/>
      <c r="G5818" s="228"/>
      <c r="H5818" s="228"/>
      <c r="I5818" s="228"/>
    </row>
    <row r="5819">
      <c r="A5819" s="228"/>
      <c r="B5819" s="229"/>
      <c r="C5819" s="228"/>
      <c r="D5819" s="228"/>
      <c r="E5819" s="226"/>
      <c r="F5819" s="228"/>
      <c r="G5819" s="228"/>
      <c r="H5819" s="228"/>
      <c r="I5819" s="228"/>
    </row>
    <row r="5820">
      <c r="A5820" s="228"/>
      <c r="B5820" s="229"/>
      <c r="C5820" s="228"/>
      <c r="D5820" s="228"/>
      <c r="E5820" s="226"/>
      <c r="F5820" s="228"/>
      <c r="G5820" s="228"/>
      <c r="H5820" s="228"/>
      <c r="I5820" s="228"/>
    </row>
    <row r="5821">
      <c r="A5821" s="228"/>
      <c r="B5821" s="229"/>
      <c r="C5821" s="228"/>
      <c r="D5821" s="228"/>
      <c r="E5821" s="226"/>
      <c r="F5821" s="228"/>
      <c r="G5821" s="228"/>
      <c r="H5821" s="228"/>
      <c r="I5821" s="228"/>
    </row>
    <row r="5822">
      <c r="A5822" s="228"/>
      <c r="B5822" s="229"/>
      <c r="C5822" s="228"/>
      <c r="D5822" s="228"/>
      <c r="E5822" s="226"/>
      <c r="F5822" s="228"/>
      <c r="G5822" s="228"/>
      <c r="H5822" s="228"/>
      <c r="I5822" s="228"/>
    </row>
    <row r="5823">
      <c r="A5823" s="228"/>
      <c r="B5823" s="229"/>
      <c r="C5823" s="228"/>
      <c r="D5823" s="228"/>
      <c r="E5823" s="226"/>
      <c r="F5823" s="228"/>
      <c r="G5823" s="228"/>
      <c r="H5823" s="228"/>
      <c r="I5823" s="228"/>
    </row>
    <row r="5824">
      <c r="A5824" s="228"/>
      <c r="B5824" s="229"/>
      <c r="C5824" s="228"/>
      <c r="D5824" s="228"/>
      <c r="E5824" s="226"/>
      <c r="F5824" s="228"/>
      <c r="G5824" s="228"/>
      <c r="H5824" s="228"/>
      <c r="I5824" s="228"/>
    </row>
    <row r="5825">
      <c r="A5825" s="228"/>
      <c r="B5825" s="229"/>
      <c r="C5825" s="228"/>
      <c r="D5825" s="228"/>
      <c r="E5825" s="226"/>
      <c r="F5825" s="228"/>
      <c r="G5825" s="228"/>
      <c r="H5825" s="228"/>
      <c r="I5825" s="228"/>
    </row>
    <row r="5826">
      <c r="A5826" s="228"/>
      <c r="B5826" s="229"/>
      <c r="C5826" s="228"/>
      <c r="D5826" s="228"/>
      <c r="E5826" s="226"/>
      <c r="F5826" s="228"/>
      <c r="G5826" s="228"/>
      <c r="H5826" s="228"/>
      <c r="I5826" s="228"/>
    </row>
    <row r="5827">
      <c r="A5827" s="228"/>
      <c r="B5827" s="229"/>
      <c r="C5827" s="228"/>
      <c r="D5827" s="228"/>
      <c r="E5827" s="226"/>
      <c r="F5827" s="228"/>
      <c r="G5827" s="228"/>
      <c r="H5827" s="228"/>
      <c r="I5827" s="228"/>
    </row>
    <row r="5828">
      <c r="A5828" s="228"/>
      <c r="B5828" s="229"/>
      <c r="C5828" s="228"/>
      <c r="D5828" s="228"/>
      <c r="E5828" s="226"/>
      <c r="F5828" s="228"/>
      <c r="G5828" s="228"/>
      <c r="H5828" s="228"/>
      <c r="I5828" s="228"/>
    </row>
    <row r="5829">
      <c r="A5829" s="228"/>
      <c r="B5829" s="229"/>
      <c r="C5829" s="228"/>
      <c r="D5829" s="228"/>
      <c r="E5829" s="226"/>
      <c r="F5829" s="228"/>
      <c r="G5829" s="228"/>
      <c r="H5829" s="228"/>
      <c r="I5829" s="228"/>
    </row>
    <row r="5830">
      <c r="A5830" s="228"/>
      <c r="B5830" s="229"/>
      <c r="C5830" s="228"/>
      <c r="D5830" s="228"/>
      <c r="E5830" s="226"/>
      <c r="F5830" s="228"/>
      <c r="G5830" s="228"/>
      <c r="H5830" s="228"/>
      <c r="I5830" s="228"/>
    </row>
    <row r="5831">
      <c r="A5831" s="228"/>
      <c r="B5831" s="229"/>
      <c r="C5831" s="228"/>
      <c r="D5831" s="228"/>
      <c r="E5831" s="226"/>
      <c r="F5831" s="228"/>
      <c r="G5831" s="228"/>
      <c r="H5831" s="228"/>
      <c r="I5831" s="228"/>
    </row>
    <row r="5832">
      <c r="A5832" s="228"/>
      <c r="B5832" s="229"/>
      <c r="C5832" s="228"/>
      <c r="D5832" s="228"/>
      <c r="E5832" s="226"/>
      <c r="F5832" s="228"/>
      <c r="G5832" s="228"/>
      <c r="H5832" s="228"/>
      <c r="I5832" s="228"/>
    </row>
    <row r="5833">
      <c r="A5833" s="228"/>
      <c r="B5833" s="229"/>
      <c r="C5833" s="228"/>
      <c r="D5833" s="228"/>
      <c r="E5833" s="226"/>
      <c r="F5833" s="228"/>
      <c r="G5833" s="228"/>
      <c r="H5833" s="228"/>
      <c r="I5833" s="228"/>
    </row>
    <row r="5834">
      <c r="A5834" s="228"/>
      <c r="B5834" s="229"/>
      <c r="C5834" s="228"/>
      <c r="D5834" s="228"/>
      <c r="E5834" s="226"/>
      <c r="F5834" s="228"/>
      <c r="G5834" s="228"/>
      <c r="H5834" s="228"/>
      <c r="I5834" s="228"/>
    </row>
    <row r="5835">
      <c r="A5835" s="228"/>
      <c r="B5835" s="229"/>
      <c r="C5835" s="228"/>
      <c r="D5835" s="228"/>
      <c r="E5835" s="226"/>
      <c r="F5835" s="228"/>
      <c r="G5835" s="228"/>
      <c r="H5835" s="228"/>
      <c r="I5835" s="228"/>
    </row>
    <row r="5836">
      <c r="A5836" s="228"/>
      <c r="B5836" s="229"/>
      <c r="C5836" s="228"/>
      <c r="D5836" s="228"/>
      <c r="E5836" s="226"/>
      <c r="F5836" s="228"/>
      <c r="G5836" s="228"/>
      <c r="H5836" s="228"/>
      <c r="I5836" s="228"/>
    </row>
    <row r="5837">
      <c r="A5837" s="228"/>
      <c r="B5837" s="229"/>
      <c r="C5837" s="228"/>
      <c r="D5837" s="228"/>
      <c r="E5837" s="226"/>
      <c r="F5837" s="228"/>
      <c r="G5837" s="228"/>
      <c r="H5837" s="228"/>
      <c r="I5837" s="228"/>
    </row>
    <row r="5838">
      <c r="A5838" s="228"/>
      <c r="B5838" s="229"/>
      <c r="C5838" s="228"/>
      <c r="D5838" s="228"/>
      <c r="E5838" s="226"/>
      <c r="F5838" s="228"/>
      <c r="G5838" s="228"/>
      <c r="H5838" s="228"/>
      <c r="I5838" s="228"/>
    </row>
    <row r="5839">
      <c r="A5839" s="228"/>
      <c r="B5839" s="229"/>
      <c r="C5839" s="228"/>
      <c r="D5839" s="228"/>
      <c r="E5839" s="226"/>
      <c r="F5839" s="228"/>
      <c r="G5839" s="228"/>
      <c r="H5839" s="228"/>
      <c r="I5839" s="228"/>
    </row>
    <row r="5840">
      <c r="A5840" s="228"/>
      <c r="B5840" s="229"/>
      <c r="C5840" s="228"/>
      <c r="D5840" s="228"/>
      <c r="E5840" s="226"/>
      <c r="F5840" s="228"/>
      <c r="G5840" s="228"/>
      <c r="H5840" s="228"/>
      <c r="I5840" s="228"/>
    </row>
    <row r="5841">
      <c r="A5841" s="228"/>
      <c r="B5841" s="229"/>
      <c r="C5841" s="228"/>
      <c r="D5841" s="228"/>
      <c r="E5841" s="226"/>
      <c r="F5841" s="228"/>
      <c r="G5841" s="228"/>
      <c r="H5841" s="228"/>
      <c r="I5841" s="228"/>
    </row>
    <row r="5842">
      <c r="A5842" s="228"/>
      <c r="B5842" s="229"/>
      <c r="C5842" s="228"/>
      <c r="D5842" s="228"/>
      <c r="E5842" s="226"/>
      <c r="F5842" s="228"/>
      <c r="G5842" s="228"/>
      <c r="H5842" s="228"/>
      <c r="I5842" s="228"/>
    </row>
    <row r="5843">
      <c r="A5843" s="228"/>
      <c r="B5843" s="229"/>
      <c r="C5843" s="228"/>
      <c r="D5843" s="228"/>
      <c r="E5843" s="226"/>
      <c r="F5843" s="228"/>
      <c r="G5843" s="228"/>
      <c r="H5843" s="228"/>
      <c r="I5843" s="228"/>
    </row>
    <row r="5844">
      <c r="A5844" s="228"/>
      <c r="B5844" s="229"/>
      <c r="C5844" s="228"/>
      <c r="D5844" s="228"/>
      <c r="E5844" s="226"/>
      <c r="F5844" s="228"/>
      <c r="G5844" s="228"/>
      <c r="H5844" s="228"/>
      <c r="I5844" s="228"/>
    </row>
    <row r="5845">
      <c r="A5845" s="228"/>
      <c r="B5845" s="229"/>
      <c r="C5845" s="228"/>
      <c r="D5845" s="228"/>
      <c r="E5845" s="226"/>
      <c r="F5845" s="228"/>
      <c r="G5845" s="228"/>
      <c r="H5845" s="228"/>
      <c r="I5845" s="228"/>
    </row>
    <row r="5846">
      <c r="A5846" s="228"/>
      <c r="B5846" s="229"/>
      <c r="C5846" s="228"/>
      <c r="D5846" s="228"/>
      <c r="E5846" s="226"/>
      <c r="F5846" s="228"/>
      <c r="G5846" s="228"/>
      <c r="H5846" s="228"/>
      <c r="I5846" s="228"/>
    </row>
    <row r="5847">
      <c r="A5847" s="228"/>
      <c r="B5847" s="229"/>
      <c r="C5847" s="228"/>
      <c r="D5847" s="228"/>
      <c r="E5847" s="226"/>
      <c r="F5847" s="228"/>
      <c r="G5847" s="228"/>
      <c r="H5847" s="228"/>
      <c r="I5847" s="228"/>
    </row>
    <row r="5848">
      <c r="A5848" s="228"/>
      <c r="B5848" s="229"/>
      <c r="C5848" s="228"/>
      <c r="D5848" s="228"/>
      <c r="E5848" s="226"/>
      <c r="F5848" s="228"/>
      <c r="G5848" s="228"/>
      <c r="H5848" s="228"/>
      <c r="I5848" s="228"/>
    </row>
    <row r="5849">
      <c r="A5849" s="228"/>
      <c r="B5849" s="229"/>
      <c r="C5849" s="228"/>
      <c r="D5849" s="228"/>
      <c r="E5849" s="226"/>
      <c r="F5849" s="228"/>
      <c r="G5849" s="228"/>
      <c r="H5849" s="228"/>
      <c r="I5849" s="228"/>
    </row>
    <row r="5850">
      <c r="A5850" s="228"/>
      <c r="B5850" s="229"/>
      <c r="C5850" s="228"/>
      <c r="D5850" s="228"/>
      <c r="E5850" s="226"/>
      <c r="F5850" s="228"/>
      <c r="G5850" s="228"/>
      <c r="H5850" s="228"/>
      <c r="I5850" s="228"/>
    </row>
    <row r="5851">
      <c r="A5851" s="228"/>
      <c r="B5851" s="229"/>
      <c r="C5851" s="228"/>
      <c r="D5851" s="228"/>
      <c r="E5851" s="226"/>
      <c r="F5851" s="228"/>
      <c r="G5851" s="228"/>
      <c r="H5851" s="228"/>
      <c r="I5851" s="228"/>
    </row>
    <row r="5852">
      <c r="A5852" s="228"/>
      <c r="B5852" s="229"/>
      <c r="C5852" s="228"/>
      <c r="D5852" s="228"/>
      <c r="E5852" s="226"/>
      <c r="F5852" s="228"/>
      <c r="G5852" s="228"/>
      <c r="H5852" s="228"/>
      <c r="I5852" s="228"/>
    </row>
    <row r="5853">
      <c r="A5853" s="228"/>
      <c r="B5853" s="229"/>
      <c r="C5853" s="228"/>
      <c r="D5853" s="228"/>
      <c r="E5853" s="226"/>
      <c r="F5853" s="228"/>
      <c r="G5853" s="228"/>
      <c r="H5853" s="228"/>
      <c r="I5853" s="228"/>
    </row>
    <row r="5854">
      <c r="A5854" s="228"/>
      <c r="B5854" s="229"/>
      <c r="C5854" s="228"/>
      <c r="D5854" s="228"/>
      <c r="E5854" s="226"/>
      <c r="F5854" s="228"/>
      <c r="G5854" s="228"/>
      <c r="H5854" s="228"/>
      <c r="I5854" s="228"/>
    </row>
    <row r="5855">
      <c r="A5855" s="228"/>
      <c r="B5855" s="229"/>
      <c r="C5855" s="228"/>
      <c r="D5855" s="228"/>
      <c r="E5855" s="226"/>
      <c r="F5855" s="228"/>
      <c r="G5855" s="228"/>
      <c r="H5855" s="228"/>
      <c r="I5855" s="228"/>
    </row>
    <row r="5856">
      <c r="A5856" s="228"/>
      <c r="B5856" s="229"/>
      <c r="C5856" s="228"/>
      <c r="D5856" s="228"/>
      <c r="E5856" s="226"/>
      <c r="F5856" s="228"/>
      <c r="G5856" s="228"/>
      <c r="H5856" s="228"/>
      <c r="I5856" s="228"/>
    </row>
    <row r="5857">
      <c r="A5857" s="228"/>
      <c r="B5857" s="229"/>
      <c r="C5857" s="228"/>
      <c r="D5857" s="228"/>
      <c r="E5857" s="226"/>
      <c r="F5857" s="228"/>
      <c r="G5857" s="228"/>
      <c r="H5857" s="228"/>
      <c r="I5857" s="228"/>
    </row>
    <row r="5858">
      <c r="A5858" s="228"/>
      <c r="B5858" s="229"/>
      <c r="C5858" s="228"/>
      <c r="D5858" s="228"/>
      <c r="E5858" s="226"/>
      <c r="F5858" s="228"/>
      <c r="G5858" s="228"/>
      <c r="H5858" s="228"/>
      <c r="I5858" s="228"/>
    </row>
    <row r="5859">
      <c r="A5859" s="228"/>
      <c r="B5859" s="229"/>
      <c r="C5859" s="228"/>
      <c r="D5859" s="228"/>
      <c r="E5859" s="226"/>
      <c r="F5859" s="228"/>
      <c r="G5859" s="228"/>
      <c r="H5859" s="228"/>
      <c r="I5859" s="228"/>
    </row>
    <row r="5860">
      <c r="A5860" s="228"/>
      <c r="B5860" s="229"/>
      <c r="C5860" s="228"/>
      <c r="D5860" s="228"/>
      <c r="E5860" s="226"/>
      <c r="F5860" s="228"/>
      <c r="G5860" s="228"/>
      <c r="H5860" s="228"/>
      <c r="I5860" s="228"/>
    </row>
    <row r="5861">
      <c r="A5861" s="228"/>
      <c r="B5861" s="229"/>
      <c r="C5861" s="228"/>
      <c r="D5861" s="228"/>
      <c r="E5861" s="226"/>
      <c r="F5861" s="228"/>
      <c r="G5861" s="228"/>
      <c r="H5861" s="228"/>
      <c r="I5861" s="228"/>
    </row>
    <row r="5862">
      <c r="A5862" s="228"/>
      <c r="B5862" s="229"/>
      <c r="C5862" s="228"/>
      <c r="D5862" s="228"/>
      <c r="E5862" s="226"/>
      <c r="F5862" s="228"/>
      <c r="G5862" s="228"/>
      <c r="H5862" s="228"/>
      <c r="I5862" s="228"/>
    </row>
    <row r="5863">
      <c r="A5863" s="228"/>
      <c r="B5863" s="229"/>
      <c r="C5863" s="228"/>
      <c r="D5863" s="228"/>
      <c r="E5863" s="226"/>
      <c r="F5863" s="228"/>
      <c r="G5863" s="228"/>
      <c r="H5863" s="228"/>
      <c r="I5863" s="228"/>
    </row>
    <row r="5864">
      <c r="A5864" s="228"/>
      <c r="B5864" s="229"/>
      <c r="C5864" s="228"/>
      <c r="D5864" s="228"/>
      <c r="E5864" s="226"/>
      <c r="F5864" s="228"/>
      <c r="G5864" s="228"/>
      <c r="H5864" s="228"/>
      <c r="I5864" s="228"/>
    </row>
    <row r="5865">
      <c r="A5865" s="228"/>
      <c r="B5865" s="229"/>
      <c r="C5865" s="228"/>
      <c r="D5865" s="228"/>
      <c r="E5865" s="226"/>
      <c r="F5865" s="228"/>
      <c r="G5865" s="228"/>
      <c r="H5865" s="228"/>
      <c r="I5865" s="228"/>
    </row>
    <row r="5866">
      <c r="A5866" s="228"/>
      <c r="B5866" s="229"/>
      <c r="C5866" s="228"/>
      <c r="D5866" s="228"/>
      <c r="E5866" s="226"/>
      <c r="F5866" s="228"/>
      <c r="G5866" s="228"/>
      <c r="H5866" s="228"/>
      <c r="I5866" s="228"/>
    </row>
    <row r="5867">
      <c r="A5867" s="228"/>
      <c r="B5867" s="229"/>
      <c r="C5867" s="228"/>
      <c r="D5867" s="228"/>
      <c r="E5867" s="226"/>
      <c r="F5867" s="228"/>
      <c r="G5867" s="228"/>
      <c r="H5867" s="228"/>
      <c r="I5867" s="228"/>
    </row>
    <row r="5868">
      <c r="A5868" s="228"/>
      <c r="B5868" s="229"/>
      <c r="C5868" s="228"/>
      <c r="D5868" s="228"/>
      <c r="E5868" s="226"/>
      <c r="F5868" s="228"/>
      <c r="G5868" s="228"/>
      <c r="H5868" s="228"/>
      <c r="I5868" s="228"/>
    </row>
    <row r="5869">
      <c r="A5869" s="228"/>
      <c r="B5869" s="229"/>
      <c r="C5869" s="228"/>
      <c r="D5869" s="228"/>
      <c r="E5869" s="226"/>
      <c r="F5869" s="228"/>
      <c r="G5869" s="228"/>
      <c r="H5869" s="228"/>
      <c r="I5869" s="228"/>
    </row>
    <row r="5870">
      <c r="A5870" s="228"/>
      <c r="B5870" s="229"/>
      <c r="C5870" s="228"/>
      <c r="D5870" s="228"/>
      <c r="E5870" s="226"/>
      <c r="F5870" s="228"/>
      <c r="G5870" s="228"/>
      <c r="H5870" s="228"/>
      <c r="I5870" s="228"/>
    </row>
    <row r="5871">
      <c r="A5871" s="228"/>
      <c r="B5871" s="229"/>
      <c r="C5871" s="228"/>
      <c r="D5871" s="228"/>
      <c r="E5871" s="226"/>
      <c r="F5871" s="228"/>
      <c r="G5871" s="228"/>
      <c r="H5871" s="228"/>
      <c r="I5871" s="228"/>
    </row>
    <row r="5872">
      <c r="A5872" s="228"/>
      <c r="B5872" s="229"/>
      <c r="C5872" s="228"/>
      <c r="D5872" s="228"/>
      <c r="E5872" s="226"/>
      <c r="F5872" s="228"/>
      <c r="G5872" s="228"/>
      <c r="H5872" s="228"/>
      <c r="I5872" s="228"/>
    </row>
    <row r="5873">
      <c r="A5873" s="228"/>
      <c r="B5873" s="229"/>
      <c r="C5873" s="228"/>
      <c r="D5873" s="228"/>
      <c r="E5873" s="226"/>
      <c r="F5873" s="228"/>
      <c r="G5873" s="228"/>
      <c r="H5873" s="228"/>
      <c r="I5873" s="228"/>
    </row>
    <row r="5874">
      <c r="A5874" s="228"/>
      <c r="B5874" s="229"/>
      <c r="C5874" s="228"/>
      <c r="D5874" s="228"/>
      <c r="E5874" s="226"/>
      <c r="F5874" s="228"/>
      <c r="G5874" s="228"/>
      <c r="H5874" s="228"/>
      <c r="I5874" s="228"/>
    </row>
    <row r="5875">
      <c r="A5875" s="228"/>
      <c r="B5875" s="229"/>
      <c r="C5875" s="228"/>
      <c r="D5875" s="228"/>
      <c r="E5875" s="226"/>
      <c r="F5875" s="228"/>
      <c r="G5875" s="228"/>
      <c r="H5875" s="228"/>
      <c r="I5875" s="228"/>
    </row>
    <row r="5876">
      <c r="A5876" s="228"/>
      <c r="B5876" s="229"/>
      <c r="C5876" s="228"/>
      <c r="D5876" s="228"/>
      <c r="E5876" s="226"/>
      <c r="F5876" s="228"/>
      <c r="G5876" s="228"/>
      <c r="H5876" s="228"/>
      <c r="I5876" s="228"/>
    </row>
    <row r="5877">
      <c r="A5877" s="228"/>
      <c r="B5877" s="229"/>
      <c r="C5877" s="228"/>
      <c r="D5877" s="228"/>
      <c r="E5877" s="226"/>
      <c r="F5877" s="228"/>
      <c r="G5877" s="228"/>
      <c r="H5877" s="228"/>
      <c r="I5877" s="228"/>
    </row>
    <row r="5878">
      <c r="A5878" s="228"/>
      <c r="B5878" s="229"/>
      <c r="C5878" s="228"/>
      <c r="D5878" s="228"/>
      <c r="E5878" s="226"/>
      <c r="F5878" s="228"/>
      <c r="G5878" s="228"/>
      <c r="H5878" s="228"/>
      <c r="I5878" s="228"/>
    </row>
    <row r="5879">
      <c r="A5879" s="228"/>
      <c r="B5879" s="229"/>
      <c r="C5879" s="228"/>
      <c r="D5879" s="228"/>
      <c r="E5879" s="226"/>
      <c r="F5879" s="228"/>
      <c r="G5879" s="228"/>
      <c r="H5879" s="228"/>
      <c r="I5879" s="228"/>
    </row>
    <row r="5880">
      <c r="A5880" s="228"/>
      <c r="B5880" s="229"/>
      <c r="C5880" s="228"/>
      <c r="D5880" s="228"/>
      <c r="E5880" s="226"/>
      <c r="F5880" s="228"/>
      <c r="G5880" s="228"/>
      <c r="H5880" s="228"/>
      <c r="I5880" s="228"/>
    </row>
    <row r="5881">
      <c r="A5881" s="228"/>
      <c r="B5881" s="229"/>
      <c r="C5881" s="228"/>
      <c r="D5881" s="228"/>
      <c r="E5881" s="226"/>
      <c r="F5881" s="228"/>
      <c r="G5881" s="228"/>
      <c r="H5881" s="228"/>
      <c r="I5881" s="228"/>
    </row>
    <row r="5882">
      <c r="A5882" s="228"/>
      <c r="B5882" s="229"/>
      <c r="C5882" s="228"/>
      <c r="D5882" s="228"/>
      <c r="E5882" s="226"/>
      <c r="F5882" s="228"/>
      <c r="G5882" s="228"/>
      <c r="H5882" s="228"/>
      <c r="I5882" s="228"/>
    </row>
    <row r="5883">
      <c r="A5883" s="228"/>
      <c r="B5883" s="229"/>
      <c r="C5883" s="228"/>
      <c r="D5883" s="228"/>
      <c r="E5883" s="226"/>
      <c r="F5883" s="228"/>
      <c r="G5883" s="228"/>
      <c r="H5883" s="228"/>
      <c r="I5883" s="228"/>
    </row>
    <row r="5884">
      <c r="A5884" s="228"/>
      <c r="B5884" s="229"/>
      <c r="C5884" s="228"/>
      <c r="D5884" s="228"/>
      <c r="E5884" s="226"/>
      <c r="F5884" s="228"/>
      <c r="G5884" s="228"/>
      <c r="H5884" s="228"/>
      <c r="I5884" s="228"/>
    </row>
    <row r="5885">
      <c r="A5885" s="228"/>
      <c r="B5885" s="229"/>
      <c r="C5885" s="228"/>
      <c r="D5885" s="228"/>
      <c r="E5885" s="226"/>
      <c r="F5885" s="228"/>
      <c r="G5885" s="228"/>
      <c r="H5885" s="228"/>
      <c r="I5885" s="228"/>
    </row>
    <row r="5886">
      <c r="A5886" s="228"/>
      <c r="B5886" s="229"/>
      <c r="C5886" s="228"/>
      <c r="D5886" s="228"/>
      <c r="E5886" s="226"/>
      <c r="F5886" s="228"/>
      <c r="G5886" s="228"/>
      <c r="H5886" s="228"/>
      <c r="I5886" s="228"/>
    </row>
    <row r="5887">
      <c r="A5887" s="228"/>
      <c r="B5887" s="229"/>
      <c r="C5887" s="228"/>
      <c r="D5887" s="228"/>
      <c r="E5887" s="226"/>
      <c r="F5887" s="228"/>
      <c r="G5887" s="228"/>
      <c r="H5887" s="228"/>
      <c r="I5887" s="228"/>
    </row>
    <row r="5888">
      <c r="A5888" s="228"/>
      <c r="B5888" s="229"/>
      <c r="C5888" s="228"/>
      <c r="D5888" s="228"/>
      <c r="E5888" s="226"/>
      <c r="F5888" s="228"/>
      <c r="G5888" s="228"/>
      <c r="H5888" s="228"/>
      <c r="I5888" s="228"/>
    </row>
    <row r="5889">
      <c r="A5889" s="228"/>
      <c r="B5889" s="229"/>
      <c r="C5889" s="228"/>
      <c r="D5889" s="228"/>
      <c r="E5889" s="226"/>
      <c r="F5889" s="228"/>
      <c r="G5889" s="228"/>
      <c r="H5889" s="228"/>
      <c r="I5889" s="228"/>
    </row>
    <row r="5890">
      <c r="A5890" s="228"/>
      <c r="B5890" s="229"/>
      <c r="C5890" s="228"/>
      <c r="D5890" s="228"/>
      <c r="E5890" s="226"/>
      <c r="F5890" s="228"/>
      <c r="G5890" s="228"/>
      <c r="H5890" s="228"/>
      <c r="I5890" s="228"/>
    </row>
    <row r="5891">
      <c r="A5891" s="228"/>
      <c r="B5891" s="229"/>
      <c r="C5891" s="228"/>
      <c r="D5891" s="228"/>
      <c r="E5891" s="226"/>
      <c r="F5891" s="228"/>
      <c r="G5891" s="228"/>
      <c r="H5891" s="228"/>
      <c r="I5891" s="228"/>
    </row>
    <row r="5892">
      <c r="A5892" s="228"/>
      <c r="B5892" s="229"/>
      <c r="C5892" s="228"/>
      <c r="D5892" s="228"/>
      <c r="E5892" s="226"/>
      <c r="F5892" s="228"/>
      <c r="G5892" s="228"/>
      <c r="H5892" s="228"/>
      <c r="I5892" s="228"/>
    </row>
    <row r="5893">
      <c r="A5893" s="228"/>
      <c r="B5893" s="229"/>
      <c r="C5893" s="228"/>
      <c r="D5893" s="228"/>
      <c r="E5893" s="226"/>
      <c r="F5893" s="228"/>
      <c r="G5893" s="228"/>
      <c r="H5893" s="228"/>
      <c r="I5893" s="228"/>
    </row>
    <row r="5894">
      <c r="A5894" s="228"/>
      <c r="B5894" s="229"/>
      <c r="C5894" s="228"/>
      <c r="D5894" s="228"/>
      <c r="E5894" s="226"/>
      <c r="F5894" s="228"/>
      <c r="G5894" s="228"/>
      <c r="H5894" s="228"/>
      <c r="I5894" s="228"/>
    </row>
    <row r="5895">
      <c r="A5895" s="228"/>
      <c r="B5895" s="229"/>
      <c r="C5895" s="228"/>
      <c r="D5895" s="228"/>
      <c r="E5895" s="226"/>
      <c r="F5895" s="228"/>
      <c r="G5895" s="228"/>
      <c r="H5895" s="228"/>
      <c r="I5895" s="228"/>
    </row>
    <row r="5896">
      <c r="A5896" s="228"/>
      <c r="B5896" s="229"/>
      <c r="C5896" s="228"/>
      <c r="D5896" s="228"/>
      <c r="E5896" s="226"/>
      <c r="F5896" s="228"/>
      <c r="G5896" s="228"/>
      <c r="H5896" s="228"/>
      <c r="I5896" s="228"/>
    </row>
    <row r="5897">
      <c r="A5897" s="228"/>
      <c r="B5897" s="229"/>
      <c r="C5897" s="228"/>
      <c r="D5897" s="228"/>
      <c r="E5897" s="226"/>
      <c r="F5897" s="228"/>
      <c r="G5897" s="228"/>
      <c r="H5897" s="228"/>
      <c r="I5897" s="228"/>
    </row>
    <row r="5898">
      <c r="A5898" s="228"/>
      <c r="B5898" s="229"/>
      <c r="C5898" s="228"/>
      <c r="D5898" s="228"/>
      <c r="E5898" s="226"/>
      <c r="F5898" s="228"/>
      <c r="G5898" s="228"/>
      <c r="H5898" s="228"/>
      <c r="I5898" s="228"/>
    </row>
    <row r="5899">
      <c r="A5899" s="228"/>
      <c r="B5899" s="229"/>
      <c r="C5899" s="228"/>
      <c r="D5899" s="228"/>
      <c r="E5899" s="226"/>
      <c r="F5899" s="228"/>
      <c r="G5899" s="228"/>
      <c r="H5899" s="228"/>
      <c r="I5899" s="228"/>
    </row>
    <row r="5900">
      <c r="A5900" s="228"/>
      <c r="B5900" s="229"/>
      <c r="C5900" s="228"/>
      <c r="D5900" s="228"/>
      <c r="E5900" s="226"/>
      <c r="F5900" s="228"/>
      <c r="G5900" s="228"/>
      <c r="H5900" s="228"/>
      <c r="I5900" s="228"/>
    </row>
    <row r="5901">
      <c r="A5901" s="228"/>
      <c r="B5901" s="229"/>
      <c r="C5901" s="228"/>
      <c r="D5901" s="228"/>
      <c r="E5901" s="226"/>
      <c r="F5901" s="228"/>
      <c r="G5901" s="228"/>
      <c r="H5901" s="228"/>
      <c r="I5901" s="228"/>
    </row>
    <row r="5902">
      <c r="A5902" s="228"/>
      <c r="B5902" s="229"/>
      <c r="C5902" s="228"/>
      <c r="D5902" s="228"/>
      <c r="E5902" s="226"/>
      <c r="F5902" s="228"/>
      <c r="G5902" s="228"/>
      <c r="H5902" s="228"/>
      <c r="I5902" s="228"/>
    </row>
    <row r="5903">
      <c r="A5903" s="228"/>
      <c r="B5903" s="229"/>
      <c r="C5903" s="228"/>
      <c r="D5903" s="228"/>
      <c r="E5903" s="226"/>
      <c r="F5903" s="228"/>
      <c r="G5903" s="228"/>
      <c r="H5903" s="228"/>
      <c r="I5903" s="228"/>
    </row>
    <row r="5904">
      <c r="A5904" s="228"/>
      <c r="B5904" s="229"/>
      <c r="C5904" s="228"/>
      <c r="D5904" s="228"/>
      <c r="E5904" s="226"/>
      <c r="F5904" s="228"/>
      <c r="G5904" s="228"/>
      <c r="H5904" s="228"/>
      <c r="I5904" s="228"/>
    </row>
    <row r="5905">
      <c r="A5905" s="228"/>
      <c r="B5905" s="229"/>
      <c r="C5905" s="228"/>
      <c r="D5905" s="228"/>
      <c r="E5905" s="226"/>
      <c r="F5905" s="228"/>
      <c r="G5905" s="228"/>
      <c r="H5905" s="228"/>
      <c r="I5905" s="228"/>
    </row>
    <row r="5906">
      <c r="A5906" s="228"/>
      <c r="B5906" s="229"/>
      <c r="C5906" s="228"/>
      <c r="D5906" s="228"/>
      <c r="E5906" s="226"/>
      <c r="F5906" s="228"/>
      <c r="G5906" s="228"/>
      <c r="H5906" s="228"/>
      <c r="I5906" s="228"/>
    </row>
    <row r="5907">
      <c r="A5907" s="228"/>
      <c r="B5907" s="229"/>
      <c r="C5907" s="228"/>
      <c r="D5907" s="228"/>
      <c r="E5907" s="226"/>
      <c r="F5907" s="228"/>
      <c r="G5907" s="228"/>
      <c r="H5907" s="228"/>
      <c r="I5907" s="228"/>
    </row>
    <row r="5908">
      <c r="A5908" s="228"/>
      <c r="B5908" s="229"/>
      <c r="C5908" s="228"/>
      <c r="D5908" s="228"/>
      <c r="E5908" s="226"/>
      <c r="F5908" s="228"/>
      <c r="G5908" s="228"/>
      <c r="H5908" s="228"/>
      <c r="I5908" s="228"/>
    </row>
    <row r="5909">
      <c r="A5909" s="228"/>
      <c r="B5909" s="229"/>
      <c r="C5909" s="228"/>
      <c r="D5909" s="228"/>
      <c r="E5909" s="226"/>
      <c r="F5909" s="228"/>
      <c r="G5909" s="228"/>
      <c r="H5909" s="228"/>
      <c r="I5909" s="228"/>
    </row>
    <row r="5910">
      <c r="A5910" s="228"/>
      <c r="B5910" s="229"/>
      <c r="C5910" s="228"/>
      <c r="D5910" s="228"/>
      <c r="E5910" s="226"/>
      <c r="F5910" s="228"/>
      <c r="G5910" s="228"/>
      <c r="H5910" s="228"/>
      <c r="I5910" s="228"/>
    </row>
    <row r="5911">
      <c r="A5911" s="228"/>
      <c r="B5911" s="229"/>
      <c r="C5911" s="228"/>
      <c r="D5911" s="228"/>
      <c r="E5911" s="226"/>
      <c r="F5911" s="228"/>
      <c r="G5911" s="228"/>
      <c r="H5911" s="228"/>
      <c r="I5911" s="228"/>
    </row>
    <row r="5912">
      <c r="A5912" s="228"/>
      <c r="B5912" s="229"/>
      <c r="C5912" s="228"/>
      <c r="D5912" s="228"/>
      <c r="E5912" s="226"/>
      <c r="F5912" s="228"/>
      <c r="G5912" s="228"/>
      <c r="H5912" s="228"/>
      <c r="I5912" s="228"/>
    </row>
    <row r="5913">
      <c r="A5913" s="228"/>
      <c r="B5913" s="229"/>
      <c r="C5913" s="228"/>
      <c r="D5913" s="228"/>
      <c r="E5913" s="226"/>
      <c r="F5913" s="228"/>
      <c r="G5913" s="228"/>
      <c r="H5913" s="228"/>
      <c r="I5913" s="228"/>
    </row>
    <row r="5914">
      <c r="A5914" s="228"/>
      <c r="B5914" s="229"/>
      <c r="C5914" s="228"/>
      <c r="D5914" s="228"/>
      <c r="E5914" s="226"/>
      <c r="F5914" s="228"/>
      <c r="G5914" s="228"/>
      <c r="H5914" s="228"/>
      <c r="I5914" s="228"/>
    </row>
    <row r="5915">
      <c r="A5915" s="228"/>
      <c r="B5915" s="229"/>
      <c r="C5915" s="228"/>
      <c r="D5915" s="228"/>
      <c r="E5915" s="226"/>
      <c r="F5915" s="228"/>
      <c r="G5915" s="228"/>
      <c r="H5915" s="228"/>
      <c r="I5915" s="228"/>
    </row>
    <row r="5916">
      <c r="A5916" s="228"/>
      <c r="B5916" s="229"/>
      <c r="C5916" s="228"/>
      <c r="D5916" s="228"/>
      <c r="E5916" s="226"/>
      <c r="F5916" s="228"/>
      <c r="G5916" s="228"/>
      <c r="H5916" s="228"/>
      <c r="I5916" s="228"/>
    </row>
    <row r="5917">
      <c r="A5917" s="228"/>
      <c r="B5917" s="229"/>
      <c r="C5917" s="228"/>
      <c r="D5917" s="228"/>
      <c r="E5917" s="226"/>
      <c r="F5917" s="228"/>
      <c r="G5917" s="228"/>
      <c r="H5917" s="228"/>
      <c r="I5917" s="228"/>
    </row>
    <row r="5918">
      <c r="A5918" s="228"/>
      <c r="B5918" s="229"/>
      <c r="C5918" s="228"/>
      <c r="D5918" s="228"/>
      <c r="E5918" s="226"/>
      <c r="F5918" s="228"/>
      <c r="G5918" s="228"/>
      <c r="H5918" s="228"/>
      <c r="I5918" s="228"/>
    </row>
    <row r="5919">
      <c r="A5919" s="228"/>
      <c r="B5919" s="229"/>
      <c r="C5919" s="228"/>
      <c r="D5919" s="228"/>
      <c r="E5919" s="226"/>
      <c r="F5919" s="228"/>
      <c r="G5919" s="228"/>
      <c r="H5919" s="228"/>
      <c r="I5919" s="228"/>
    </row>
    <row r="5920">
      <c r="A5920" s="228"/>
      <c r="B5920" s="229"/>
      <c r="C5920" s="228"/>
      <c r="D5920" s="228"/>
      <c r="E5920" s="226"/>
      <c r="F5920" s="228"/>
      <c r="G5920" s="228"/>
      <c r="H5920" s="228"/>
      <c r="I5920" s="228"/>
    </row>
    <row r="5921">
      <c r="A5921" s="228"/>
      <c r="B5921" s="229"/>
      <c r="C5921" s="228"/>
      <c r="D5921" s="228"/>
      <c r="E5921" s="226"/>
      <c r="F5921" s="228"/>
      <c r="G5921" s="228"/>
      <c r="H5921" s="228"/>
      <c r="I5921" s="228"/>
    </row>
    <row r="5922">
      <c r="A5922" s="228"/>
      <c r="B5922" s="229"/>
      <c r="C5922" s="228"/>
      <c r="D5922" s="228"/>
      <c r="E5922" s="226"/>
      <c r="F5922" s="228"/>
      <c r="G5922" s="228"/>
      <c r="H5922" s="228"/>
      <c r="I5922" s="228"/>
    </row>
    <row r="5923">
      <c r="A5923" s="228"/>
      <c r="B5923" s="229"/>
      <c r="C5923" s="228"/>
      <c r="D5923" s="228"/>
      <c r="E5923" s="226"/>
      <c r="F5923" s="228"/>
      <c r="G5923" s="228"/>
      <c r="H5923" s="228"/>
      <c r="I5923" s="228"/>
    </row>
    <row r="5924">
      <c r="A5924" s="228"/>
      <c r="B5924" s="229"/>
      <c r="C5924" s="228"/>
      <c r="D5924" s="228"/>
      <c r="E5924" s="226"/>
      <c r="F5924" s="228"/>
      <c r="G5924" s="228"/>
      <c r="H5924" s="228"/>
      <c r="I5924" s="228"/>
    </row>
    <row r="5925">
      <c r="A5925" s="228"/>
      <c r="B5925" s="229"/>
      <c r="C5925" s="228"/>
      <c r="D5925" s="228"/>
      <c r="E5925" s="226"/>
      <c r="F5925" s="228"/>
      <c r="G5925" s="228"/>
      <c r="H5925" s="228"/>
      <c r="I5925" s="228"/>
    </row>
    <row r="5926">
      <c r="A5926" s="228"/>
      <c r="B5926" s="229"/>
      <c r="C5926" s="228"/>
      <c r="D5926" s="228"/>
      <c r="E5926" s="226"/>
      <c r="F5926" s="228"/>
      <c r="G5926" s="228"/>
      <c r="H5926" s="228"/>
      <c r="I5926" s="228"/>
    </row>
    <row r="5927">
      <c r="A5927" s="228"/>
      <c r="B5927" s="229"/>
      <c r="C5927" s="228"/>
      <c r="D5927" s="228"/>
      <c r="E5927" s="226"/>
      <c r="F5927" s="228"/>
      <c r="G5927" s="228"/>
      <c r="H5927" s="228"/>
      <c r="I5927" s="228"/>
    </row>
    <row r="5928">
      <c r="A5928" s="228"/>
      <c r="B5928" s="229"/>
      <c r="C5928" s="228"/>
      <c r="D5928" s="228"/>
      <c r="E5928" s="226"/>
      <c r="F5928" s="228"/>
      <c r="G5928" s="228"/>
      <c r="H5928" s="228"/>
      <c r="I5928" s="228"/>
    </row>
    <row r="5929">
      <c r="A5929" s="228"/>
      <c r="B5929" s="229"/>
      <c r="C5929" s="228"/>
      <c r="D5929" s="228"/>
      <c r="E5929" s="226"/>
      <c r="F5929" s="228"/>
      <c r="G5929" s="228"/>
      <c r="H5929" s="228"/>
      <c r="I5929" s="228"/>
    </row>
    <row r="5930">
      <c r="A5930" s="228"/>
      <c r="B5930" s="229"/>
      <c r="C5930" s="228"/>
      <c r="D5930" s="228"/>
      <c r="E5930" s="226"/>
      <c r="F5930" s="228"/>
      <c r="G5930" s="228"/>
      <c r="H5930" s="228"/>
      <c r="I5930" s="228"/>
    </row>
    <row r="5931">
      <c r="A5931" s="228"/>
      <c r="B5931" s="229"/>
      <c r="C5931" s="228"/>
      <c r="D5931" s="228"/>
      <c r="E5931" s="226"/>
      <c r="F5931" s="228"/>
      <c r="G5931" s="228"/>
      <c r="H5931" s="228"/>
      <c r="I5931" s="228"/>
    </row>
    <row r="5932">
      <c r="A5932" s="228"/>
      <c r="B5932" s="229"/>
      <c r="C5932" s="228"/>
      <c r="D5932" s="228"/>
      <c r="E5932" s="226"/>
      <c r="F5932" s="228"/>
      <c r="G5932" s="228"/>
      <c r="H5932" s="228"/>
      <c r="I5932" s="228"/>
    </row>
    <row r="5933">
      <c r="A5933" s="228"/>
      <c r="B5933" s="229"/>
      <c r="C5933" s="228"/>
      <c r="D5933" s="228"/>
      <c r="E5933" s="226"/>
      <c r="F5933" s="228"/>
      <c r="G5933" s="228"/>
      <c r="H5933" s="228"/>
      <c r="I5933" s="228"/>
    </row>
    <row r="5934">
      <c r="A5934" s="228"/>
      <c r="B5934" s="229"/>
      <c r="C5934" s="228"/>
      <c r="D5934" s="228"/>
      <c r="E5934" s="226"/>
      <c r="F5934" s="228"/>
      <c r="G5934" s="228"/>
      <c r="H5934" s="228"/>
      <c r="I5934" s="228"/>
    </row>
    <row r="5935">
      <c r="A5935" s="228"/>
      <c r="B5935" s="229"/>
      <c r="C5935" s="228"/>
      <c r="D5935" s="228"/>
      <c r="E5935" s="226"/>
      <c r="F5935" s="228"/>
      <c r="G5935" s="228"/>
      <c r="H5935" s="228"/>
      <c r="I5935" s="228"/>
    </row>
    <row r="5936">
      <c r="A5936" s="228"/>
      <c r="B5936" s="229"/>
      <c r="C5936" s="228"/>
      <c r="D5936" s="228"/>
      <c r="E5936" s="226"/>
      <c r="F5936" s="228"/>
      <c r="G5936" s="228"/>
      <c r="H5936" s="228"/>
      <c r="I5936" s="228"/>
    </row>
    <row r="5937">
      <c r="A5937" s="228"/>
      <c r="B5937" s="229"/>
      <c r="C5937" s="228"/>
      <c r="D5937" s="228"/>
      <c r="E5937" s="226"/>
      <c r="F5937" s="228"/>
      <c r="G5937" s="228"/>
      <c r="H5937" s="228"/>
      <c r="I5937" s="228"/>
    </row>
    <row r="5938">
      <c r="A5938" s="228"/>
      <c r="B5938" s="229"/>
      <c r="C5938" s="228"/>
      <c r="D5938" s="228"/>
      <c r="E5938" s="226"/>
      <c r="F5938" s="228"/>
      <c r="G5938" s="228"/>
      <c r="H5938" s="228"/>
      <c r="I5938" s="228"/>
    </row>
    <row r="5939">
      <c r="A5939" s="228"/>
      <c r="B5939" s="229"/>
      <c r="C5939" s="228"/>
      <c r="D5939" s="228"/>
      <c r="E5939" s="226"/>
      <c r="F5939" s="228"/>
      <c r="G5939" s="228"/>
      <c r="H5939" s="228"/>
      <c r="I5939" s="228"/>
    </row>
    <row r="5940">
      <c r="A5940" s="228"/>
      <c r="B5940" s="229"/>
      <c r="C5940" s="228"/>
      <c r="D5940" s="228"/>
      <c r="E5940" s="226"/>
      <c r="F5940" s="228"/>
      <c r="G5940" s="228"/>
      <c r="H5940" s="228"/>
      <c r="I5940" s="228"/>
    </row>
    <row r="5941">
      <c r="A5941" s="228"/>
      <c r="B5941" s="229"/>
      <c r="C5941" s="228"/>
      <c r="D5941" s="228"/>
      <c r="E5941" s="226"/>
      <c r="F5941" s="228"/>
      <c r="G5941" s="228"/>
      <c r="H5941" s="228"/>
      <c r="I5941" s="228"/>
    </row>
    <row r="5942">
      <c r="A5942" s="228"/>
      <c r="B5942" s="229"/>
      <c r="C5942" s="228"/>
      <c r="D5942" s="228"/>
      <c r="E5942" s="226"/>
      <c r="F5942" s="228"/>
      <c r="G5942" s="228"/>
      <c r="H5942" s="228"/>
      <c r="I5942" s="228"/>
    </row>
    <row r="5943">
      <c r="A5943" s="228"/>
      <c r="B5943" s="229"/>
      <c r="C5943" s="228"/>
      <c r="D5943" s="228"/>
      <c r="E5943" s="226"/>
      <c r="F5943" s="228"/>
      <c r="G5943" s="228"/>
      <c r="H5943" s="228"/>
      <c r="I5943" s="228"/>
    </row>
    <row r="5944">
      <c r="A5944" s="228"/>
      <c r="B5944" s="229"/>
      <c r="C5944" s="228"/>
      <c r="D5944" s="228"/>
      <c r="E5944" s="226"/>
      <c r="F5944" s="228"/>
      <c r="G5944" s="228"/>
      <c r="H5944" s="228"/>
      <c r="I5944" s="228"/>
    </row>
    <row r="5945">
      <c r="A5945" s="228"/>
      <c r="B5945" s="229"/>
      <c r="C5945" s="228"/>
      <c r="D5945" s="228"/>
      <c r="E5945" s="226"/>
      <c r="F5945" s="228"/>
      <c r="G5945" s="228"/>
      <c r="H5945" s="228"/>
      <c r="I5945" s="228"/>
    </row>
    <row r="5946">
      <c r="A5946" s="228"/>
      <c r="B5946" s="229"/>
      <c r="C5946" s="228"/>
      <c r="D5946" s="228"/>
      <c r="E5946" s="226"/>
      <c r="F5946" s="228"/>
      <c r="G5946" s="228"/>
      <c r="H5946" s="228"/>
      <c r="I5946" s="228"/>
    </row>
    <row r="5947">
      <c r="A5947" s="228"/>
      <c r="B5947" s="229"/>
      <c r="C5947" s="228"/>
      <c r="D5947" s="228"/>
      <c r="E5947" s="226"/>
      <c r="F5947" s="228"/>
      <c r="G5947" s="228"/>
      <c r="H5947" s="228"/>
      <c r="I5947" s="228"/>
    </row>
    <row r="5948">
      <c r="A5948" s="228"/>
      <c r="B5948" s="229"/>
      <c r="C5948" s="228"/>
      <c r="D5948" s="228"/>
      <c r="E5948" s="226"/>
      <c r="F5948" s="228"/>
      <c r="G5948" s="228"/>
      <c r="H5948" s="228"/>
      <c r="I5948" s="228"/>
    </row>
    <row r="5949">
      <c r="A5949" s="228"/>
      <c r="B5949" s="229"/>
      <c r="C5949" s="228"/>
      <c r="D5949" s="228"/>
      <c r="E5949" s="226"/>
      <c r="F5949" s="228"/>
      <c r="G5949" s="228"/>
      <c r="H5949" s="228"/>
      <c r="I5949" s="228"/>
    </row>
    <row r="5950">
      <c r="A5950" s="228"/>
      <c r="B5950" s="229"/>
      <c r="C5950" s="228"/>
      <c r="D5950" s="228"/>
      <c r="E5950" s="226"/>
      <c r="F5950" s="228"/>
      <c r="G5950" s="228"/>
      <c r="H5950" s="228"/>
      <c r="I5950" s="228"/>
    </row>
    <row r="5951">
      <c r="A5951" s="228"/>
      <c r="B5951" s="229"/>
      <c r="C5951" s="228"/>
      <c r="D5951" s="228"/>
      <c r="E5951" s="226"/>
      <c r="F5951" s="228"/>
      <c r="G5951" s="228"/>
      <c r="H5951" s="228"/>
      <c r="I5951" s="228"/>
    </row>
    <row r="5952">
      <c r="A5952" s="228"/>
      <c r="B5952" s="229"/>
      <c r="C5952" s="228"/>
      <c r="D5952" s="228"/>
      <c r="E5952" s="226"/>
      <c r="F5952" s="228"/>
      <c r="G5952" s="228"/>
      <c r="H5952" s="228"/>
      <c r="I5952" s="228"/>
    </row>
    <row r="5953">
      <c r="A5953" s="228"/>
      <c r="B5953" s="229"/>
      <c r="C5953" s="228"/>
      <c r="D5953" s="228"/>
      <c r="E5953" s="226"/>
      <c r="F5953" s="228"/>
      <c r="G5953" s="228"/>
      <c r="H5953" s="228"/>
      <c r="I5953" s="228"/>
    </row>
    <row r="5954">
      <c r="A5954" s="228"/>
      <c r="B5954" s="229"/>
      <c r="C5954" s="228"/>
      <c r="D5954" s="228"/>
      <c r="E5954" s="226"/>
      <c r="F5954" s="228"/>
      <c r="G5954" s="228"/>
      <c r="H5954" s="228"/>
      <c r="I5954" s="228"/>
    </row>
    <row r="5955">
      <c r="A5955" s="228"/>
      <c r="B5955" s="229"/>
      <c r="C5955" s="228"/>
      <c r="D5955" s="228"/>
      <c r="E5955" s="226"/>
      <c r="F5955" s="228"/>
      <c r="G5955" s="228"/>
      <c r="H5955" s="228"/>
      <c r="I5955" s="228"/>
    </row>
    <row r="5956">
      <c r="A5956" s="228"/>
      <c r="B5956" s="229"/>
      <c r="C5956" s="228"/>
      <c r="D5956" s="228"/>
      <c r="E5956" s="226"/>
      <c r="F5956" s="228"/>
      <c r="G5956" s="228"/>
      <c r="H5956" s="228"/>
      <c r="I5956" s="228"/>
    </row>
    <row r="5957">
      <c r="A5957" s="228"/>
      <c r="B5957" s="229"/>
      <c r="C5957" s="228"/>
      <c r="D5957" s="228"/>
      <c r="E5957" s="226"/>
      <c r="F5957" s="228"/>
      <c r="G5957" s="228"/>
      <c r="H5957" s="228"/>
      <c r="I5957" s="228"/>
    </row>
    <row r="5958">
      <c r="A5958" s="228"/>
      <c r="B5958" s="229"/>
      <c r="C5958" s="228"/>
      <c r="D5958" s="228"/>
      <c r="E5958" s="226"/>
      <c r="F5958" s="228"/>
      <c r="G5958" s="228"/>
      <c r="H5958" s="228"/>
      <c r="I5958" s="228"/>
    </row>
    <row r="5959">
      <c r="A5959" s="228"/>
      <c r="B5959" s="229"/>
      <c r="C5959" s="228"/>
      <c r="D5959" s="228"/>
      <c r="E5959" s="226"/>
      <c r="F5959" s="228"/>
      <c r="G5959" s="228"/>
      <c r="H5959" s="228"/>
      <c r="I5959" s="228"/>
    </row>
    <row r="5960">
      <c r="A5960" s="228"/>
      <c r="B5960" s="229"/>
      <c r="C5960" s="228"/>
      <c r="D5960" s="228"/>
      <c r="E5960" s="226"/>
      <c r="F5960" s="228"/>
      <c r="G5960" s="228"/>
      <c r="H5960" s="228"/>
      <c r="I5960" s="228"/>
    </row>
    <row r="5961">
      <c r="A5961" s="228"/>
      <c r="B5961" s="229"/>
      <c r="C5961" s="228"/>
      <c r="D5961" s="228"/>
      <c r="E5961" s="226"/>
      <c r="F5961" s="228"/>
      <c r="G5961" s="228"/>
      <c r="H5961" s="228"/>
      <c r="I5961" s="228"/>
    </row>
    <row r="5962">
      <c r="A5962" s="228"/>
      <c r="B5962" s="229"/>
      <c r="C5962" s="228"/>
      <c r="D5962" s="228"/>
      <c r="E5962" s="226"/>
      <c r="F5962" s="228"/>
      <c r="G5962" s="228"/>
      <c r="H5962" s="228"/>
      <c r="I5962" s="228"/>
    </row>
    <row r="5963">
      <c r="A5963" s="228"/>
      <c r="B5963" s="229"/>
      <c r="C5963" s="228"/>
      <c r="D5963" s="228"/>
      <c r="E5963" s="226"/>
      <c r="F5963" s="228"/>
      <c r="G5963" s="228"/>
      <c r="H5963" s="228"/>
      <c r="I5963" s="228"/>
    </row>
    <row r="5964">
      <c r="A5964" s="228"/>
      <c r="B5964" s="229"/>
      <c r="C5964" s="228"/>
      <c r="D5964" s="228"/>
      <c r="E5964" s="226"/>
      <c r="F5964" s="228"/>
      <c r="G5964" s="228"/>
      <c r="H5964" s="228"/>
      <c r="I5964" s="228"/>
    </row>
    <row r="5965">
      <c r="A5965" s="228"/>
      <c r="B5965" s="229"/>
      <c r="C5965" s="228"/>
      <c r="D5965" s="228"/>
      <c r="E5965" s="226"/>
      <c r="F5965" s="228"/>
      <c r="G5965" s="228"/>
      <c r="H5965" s="228"/>
      <c r="I5965" s="228"/>
    </row>
    <row r="5966">
      <c r="A5966" s="228"/>
      <c r="B5966" s="229"/>
      <c r="C5966" s="228"/>
      <c r="D5966" s="228"/>
      <c r="E5966" s="226"/>
      <c r="F5966" s="228"/>
      <c r="G5966" s="228"/>
      <c r="H5966" s="228"/>
      <c r="I5966" s="228"/>
    </row>
    <row r="5967">
      <c r="A5967" s="228"/>
      <c r="B5967" s="229"/>
      <c r="C5967" s="228"/>
      <c r="D5967" s="228"/>
      <c r="E5967" s="226"/>
      <c r="F5967" s="228"/>
      <c r="G5967" s="228"/>
      <c r="H5967" s="228"/>
      <c r="I5967" s="228"/>
    </row>
    <row r="5968">
      <c r="A5968" s="228"/>
      <c r="B5968" s="229"/>
      <c r="C5968" s="228"/>
      <c r="D5968" s="228"/>
      <c r="E5968" s="226"/>
      <c r="F5968" s="228"/>
      <c r="G5968" s="228"/>
      <c r="H5968" s="228"/>
      <c r="I5968" s="228"/>
    </row>
    <row r="5969">
      <c r="A5969" s="228"/>
      <c r="B5969" s="229"/>
      <c r="C5969" s="228"/>
      <c r="D5969" s="228"/>
      <c r="E5969" s="226"/>
      <c r="F5969" s="228"/>
      <c r="G5969" s="228"/>
      <c r="H5969" s="228"/>
      <c r="I5969" s="228"/>
    </row>
    <row r="5970">
      <c r="A5970" s="228"/>
      <c r="B5970" s="229"/>
      <c r="C5970" s="228"/>
      <c r="D5970" s="228"/>
      <c r="E5970" s="226"/>
      <c r="F5970" s="228"/>
      <c r="G5970" s="228"/>
      <c r="H5970" s="228"/>
      <c r="I5970" s="228"/>
    </row>
    <row r="5971">
      <c r="A5971" s="228"/>
      <c r="B5971" s="229"/>
      <c r="C5971" s="228"/>
      <c r="D5971" s="228"/>
      <c r="E5971" s="226"/>
      <c r="F5971" s="228"/>
      <c r="G5971" s="228"/>
      <c r="H5971" s="228"/>
      <c r="I5971" s="228"/>
    </row>
    <row r="5972">
      <c r="A5972" s="228"/>
      <c r="B5972" s="229"/>
      <c r="C5972" s="228"/>
      <c r="D5972" s="228"/>
      <c r="E5972" s="226"/>
      <c r="F5972" s="228"/>
      <c r="G5972" s="228"/>
      <c r="H5972" s="228"/>
      <c r="I5972" s="228"/>
    </row>
    <row r="5973">
      <c r="A5973" s="228"/>
      <c r="B5973" s="229"/>
      <c r="C5973" s="228"/>
      <c r="D5973" s="228"/>
      <c r="E5973" s="226"/>
      <c r="F5973" s="228"/>
      <c r="G5973" s="228"/>
      <c r="H5973" s="228"/>
      <c r="I5973" s="228"/>
    </row>
    <row r="5974">
      <c r="A5974" s="228"/>
      <c r="B5974" s="229"/>
      <c r="C5974" s="228"/>
      <c r="D5974" s="228"/>
      <c r="E5974" s="226"/>
      <c r="F5974" s="228"/>
      <c r="G5974" s="228"/>
      <c r="H5974" s="228"/>
      <c r="I5974" s="228"/>
    </row>
    <row r="5975">
      <c r="A5975" s="228"/>
      <c r="B5975" s="229"/>
      <c r="C5975" s="228"/>
      <c r="D5975" s="228"/>
      <c r="E5975" s="226"/>
      <c r="F5975" s="228"/>
      <c r="G5975" s="228"/>
      <c r="H5975" s="228"/>
      <c r="I5975" s="228"/>
    </row>
    <row r="5976">
      <c r="A5976" s="228"/>
      <c r="B5976" s="229"/>
      <c r="C5976" s="228"/>
      <c r="D5976" s="228"/>
      <c r="E5976" s="226"/>
      <c r="F5976" s="228"/>
      <c r="G5976" s="228"/>
      <c r="H5976" s="228"/>
      <c r="I5976" s="228"/>
    </row>
    <row r="5977">
      <c r="A5977" s="228"/>
      <c r="B5977" s="229"/>
      <c r="C5977" s="228"/>
      <c r="D5977" s="228"/>
      <c r="E5977" s="226"/>
      <c r="F5977" s="228"/>
      <c r="G5977" s="228"/>
      <c r="H5977" s="228"/>
      <c r="I5977" s="228"/>
    </row>
    <row r="5978">
      <c r="A5978" s="228"/>
      <c r="B5978" s="229"/>
      <c r="C5978" s="228"/>
      <c r="D5978" s="228"/>
      <c r="E5978" s="226"/>
      <c r="F5978" s="228"/>
      <c r="G5978" s="228"/>
      <c r="H5978" s="228"/>
      <c r="I5978" s="228"/>
    </row>
    <row r="5979">
      <c r="A5979" s="228"/>
      <c r="B5979" s="229"/>
      <c r="C5979" s="228"/>
      <c r="D5979" s="228"/>
      <c r="E5979" s="226"/>
      <c r="F5979" s="228"/>
      <c r="G5979" s="228"/>
      <c r="H5979" s="228"/>
      <c r="I5979" s="228"/>
    </row>
    <row r="5980">
      <c r="A5980" s="228"/>
      <c r="B5980" s="229"/>
      <c r="C5980" s="228"/>
      <c r="D5980" s="228"/>
      <c r="E5980" s="226"/>
      <c r="F5980" s="228"/>
      <c r="G5980" s="228"/>
      <c r="H5980" s="228"/>
      <c r="I5980" s="228"/>
    </row>
    <row r="5981">
      <c r="A5981" s="228"/>
      <c r="B5981" s="229"/>
      <c r="C5981" s="228"/>
      <c r="D5981" s="228"/>
      <c r="E5981" s="226"/>
      <c r="F5981" s="228"/>
      <c r="G5981" s="228"/>
      <c r="H5981" s="228"/>
      <c r="I5981" s="228"/>
    </row>
    <row r="5982">
      <c r="A5982" s="228"/>
      <c r="B5982" s="229"/>
      <c r="C5982" s="228"/>
      <c r="D5982" s="228"/>
      <c r="E5982" s="226"/>
      <c r="F5982" s="228"/>
      <c r="G5982" s="228"/>
      <c r="H5982" s="228"/>
      <c r="I5982" s="228"/>
    </row>
    <row r="5983">
      <c r="A5983" s="228"/>
      <c r="B5983" s="229"/>
      <c r="C5983" s="228"/>
      <c r="D5983" s="228"/>
      <c r="E5983" s="226"/>
      <c r="F5983" s="228"/>
      <c r="G5983" s="228"/>
      <c r="H5983" s="228"/>
      <c r="I5983" s="228"/>
    </row>
    <row r="5984">
      <c r="A5984" s="228"/>
      <c r="B5984" s="229"/>
      <c r="C5984" s="228"/>
      <c r="D5984" s="228"/>
      <c r="E5984" s="226"/>
      <c r="F5984" s="228"/>
      <c r="G5984" s="228"/>
      <c r="H5984" s="228"/>
      <c r="I5984" s="228"/>
    </row>
    <row r="5985">
      <c r="A5985" s="228"/>
      <c r="B5985" s="229"/>
      <c r="C5985" s="228"/>
      <c r="D5985" s="228"/>
      <c r="E5985" s="226"/>
      <c r="F5985" s="228"/>
      <c r="G5985" s="228"/>
      <c r="H5985" s="228"/>
      <c r="I5985" s="228"/>
    </row>
    <row r="5986">
      <c r="A5986" s="228"/>
      <c r="B5986" s="229"/>
      <c r="C5986" s="228"/>
      <c r="D5986" s="228"/>
      <c r="E5986" s="226"/>
      <c r="F5986" s="228"/>
      <c r="G5986" s="228"/>
      <c r="H5986" s="228"/>
      <c r="I5986" s="228"/>
    </row>
    <row r="5987">
      <c r="A5987" s="228"/>
      <c r="B5987" s="229"/>
      <c r="C5987" s="228"/>
      <c r="D5987" s="228"/>
      <c r="E5987" s="226"/>
      <c r="F5987" s="228"/>
      <c r="G5987" s="228"/>
      <c r="H5987" s="228"/>
      <c r="I5987" s="228"/>
    </row>
    <row r="5988">
      <c r="A5988" s="228"/>
      <c r="B5988" s="229"/>
      <c r="C5988" s="228"/>
      <c r="D5988" s="228"/>
      <c r="E5988" s="226"/>
      <c r="F5988" s="228"/>
      <c r="G5988" s="228"/>
      <c r="H5988" s="228"/>
      <c r="I5988" s="228"/>
    </row>
    <row r="5989">
      <c r="A5989" s="228"/>
      <c r="B5989" s="229"/>
      <c r="C5989" s="228"/>
      <c r="D5989" s="228"/>
      <c r="E5989" s="226"/>
      <c r="F5989" s="228"/>
      <c r="G5989" s="228"/>
      <c r="H5989" s="228"/>
      <c r="I5989" s="228"/>
    </row>
    <row r="5990">
      <c r="A5990" s="228"/>
      <c r="B5990" s="229"/>
      <c r="C5990" s="228"/>
      <c r="D5990" s="228"/>
      <c r="E5990" s="226"/>
      <c r="F5990" s="228"/>
      <c r="G5990" s="228"/>
      <c r="H5990" s="228"/>
      <c r="I5990" s="228"/>
    </row>
    <row r="5991">
      <c r="A5991" s="228"/>
      <c r="B5991" s="229"/>
      <c r="C5991" s="228"/>
      <c r="D5991" s="228"/>
      <c r="E5991" s="226"/>
      <c r="F5991" s="228"/>
      <c r="G5991" s="228"/>
      <c r="H5991" s="228"/>
      <c r="I5991" s="228"/>
    </row>
    <row r="5992">
      <c r="A5992" s="228"/>
      <c r="B5992" s="229"/>
      <c r="C5992" s="228"/>
      <c r="D5992" s="228"/>
      <c r="E5992" s="226"/>
      <c r="F5992" s="228"/>
      <c r="G5992" s="228"/>
      <c r="H5992" s="228"/>
      <c r="I5992" s="228"/>
    </row>
    <row r="5993">
      <c r="A5993" s="228"/>
      <c r="B5993" s="229"/>
      <c r="C5993" s="228"/>
      <c r="D5993" s="228"/>
      <c r="E5993" s="226"/>
      <c r="F5993" s="228"/>
      <c r="G5993" s="228"/>
      <c r="H5993" s="228"/>
      <c r="I5993" s="228"/>
    </row>
    <row r="5994">
      <c r="A5994" s="228"/>
      <c r="B5994" s="229"/>
      <c r="C5994" s="228"/>
      <c r="D5994" s="228"/>
      <c r="E5994" s="226"/>
      <c r="F5994" s="228"/>
      <c r="G5994" s="228"/>
      <c r="H5994" s="228"/>
      <c r="I5994" s="228"/>
    </row>
    <row r="5995">
      <c r="A5995" s="228"/>
      <c r="B5995" s="229"/>
      <c r="C5995" s="228"/>
      <c r="D5995" s="228"/>
      <c r="E5995" s="226"/>
      <c r="F5995" s="228"/>
      <c r="G5995" s="228"/>
      <c r="H5995" s="228"/>
      <c r="I5995" s="228"/>
    </row>
    <row r="5996">
      <c r="A5996" s="228"/>
      <c r="B5996" s="229"/>
      <c r="C5996" s="228"/>
      <c r="D5996" s="228"/>
      <c r="E5996" s="226"/>
      <c r="F5996" s="228"/>
      <c r="G5996" s="228"/>
      <c r="H5996" s="228"/>
      <c r="I5996" s="228"/>
    </row>
    <row r="5997">
      <c r="A5997" s="228"/>
      <c r="B5997" s="229"/>
      <c r="C5997" s="228"/>
      <c r="D5997" s="228"/>
      <c r="E5997" s="226"/>
      <c r="F5997" s="228"/>
      <c r="G5997" s="228"/>
      <c r="H5997" s="228"/>
      <c r="I5997" s="228"/>
    </row>
    <row r="5998">
      <c r="A5998" s="228"/>
      <c r="B5998" s="229"/>
      <c r="C5998" s="228"/>
      <c r="D5998" s="228"/>
      <c r="E5998" s="226"/>
      <c r="F5998" s="228"/>
      <c r="G5998" s="228"/>
      <c r="H5998" s="228"/>
      <c r="I5998" s="228"/>
    </row>
    <row r="5999">
      <c r="A5999" s="228"/>
      <c r="B5999" s="229"/>
      <c r="C5999" s="228"/>
      <c r="D5999" s="228"/>
      <c r="E5999" s="226"/>
      <c r="F5999" s="228"/>
      <c r="G5999" s="228"/>
      <c r="H5999" s="228"/>
      <c r="I5999" s="228"/>
    </row>
    <row r="6000">
      <c r="A6000" s="228"/>
      <c r="B6000" s="229"/>
      <c r="C6000" s="228"/>
      <c r="D6000" s="228"/>
      <c r="E6000" s="226"/>
      <c r="F6000" s="228"/>
      <c r="G6000" s="228"/>
      <c r="H6000" s="228"/>
      <c r="I6000" s="228"/>
    </row>
    <row r="6001">
      <c r="A6001" s="228"/>
      <c r="B6001" s="229"/>
      <c r="C6001" s="228"/>
      <c r="D6001" s="228"/>
      <c r="E6001" s="226"/>
      <c r="F6001" s="228"/>
      <c r="G6001" s="228"/>
      <c r="H6001" s="228"/>
      <c r="I6001" s="228"/>
    </row>
    <row r="6002">
      <c r="A6002" s="228"/>
      <c r="B6002" s="229"/>
      <c r="C6002" s="228"/>
      <c r="D6002" s="228"/>
      <c r="E6002" s="226"/>
      <c r="F6002" s="228"/>
      <c r="G6002" s="228"/>
      <c r="H6002" s="228"/>
      <c r="I6002" s="228"/>
    </row>
    <row r="6003">
      <c r="A6003" s="228"/>
      <c r="B6003" s="229"/>
      <c r="C6003" s="228"/>
      <c r="D6003" s="228"/>
      <c r="E6003" s="226"/>
      <c r="F6003" s="228"/>
      <c r="G6003" s="228"/>
      <c r="H6003" s="228"/>
      <c r="I6003" s="228"/>
    </row>
    <row r="6004">
      <c r="A6004" s="228"/>
      <c r="B6004" s="229"/>
      <c r="C6004" s="228"/>
      <c r="D6004" s="228"/>
      <c r="E6004" s="226"/>
      <c r="F6004" s="228"/>
      <c r="G6004" s="228"/>
      <c r="H6004" s="228"/>
      <c r="I6004" s="228"/>
    </row>
    <row r="6005">
      <c r="A6005" s="228"/>
      <c r="B6005" s="229"/>
      <c r="C6005" s="228"/>
      <c r="D6005" s="228"/>
      <c r="E6005" s="226"/>
      <c r="F6005" s="228"/>
      <c r="G6005" s="228"/>
      <c r="H6005" s="228"/>
      <c r="I6005" s="228"/>
    </row>
    <row r="6006">
      <c r="A6006" s="228"/>
      <c r="B6006" s="229"/>
      <c r="C6006" s="228"/>
      <c r="D6006" s="228"/>
      <c r="E6006" s="226"/>
      <c r="F6006" s="228"/>
      <c r="G6006" s="228"/>
      <c r="H6006" s="228"/>
      <c r="I6006" s="228"/>
    </row>
    <row r="6007">
      <c r="A6007" s="228"/>
      <c r="B6007" s="229"/>
      <c r="C6007" s="228"/>
      <c r="D6007" s="228"/>
      <c r="E6007" s="226"/>
      <c r="F6007" s="228"/>
      <c r="G6007" s="228"/>
      <c r="H6007" s="228"/>
      <c r="I6007" s="228"/>
    </row>
    <row r="6008">
      <c r="A6008" s="228"/>
      <c r="B6008" s="229"/>
      <c r="C6008" s="228"/>
      <c r="D6008" s="228"/>
      <c r="E6008" s="226"/>
      <c r="F6008" s="228"/>
      <c r="G6008" s="228"/>
      <c r="H6008" s="228"/>
      <c r="I6008" s="228"/>
    </row>
    <row r="6009">
      <c r="A6009" s="228"/>
      <c r="B6009" s="229"/>
      <c r="C6009" s="228"/>
      <c r="D6009" s="228"/>
      <c r="E6009" s="226"/>
      <c r="F6009" s="228"/>
      <c r="G6009" s="228"/>
      <c r="H6009" s="228"/>
      <c r="I6009" s="228"/>
    </row>
    <row r="6010">
      <c r="A6010" s="228"/>
      <c r="B6010" s="229"/>
      <c r="C6010" s="228"/>
      <c r="D6010" s="228"/>
      <c r="E6010" s="226"/>
      <c r="F6010" s="228"/>
      <c r="G6010" s="228"/>
      <c r="H6010" s="228"/>
      <c r="I6010" s="228"/>
    </row>
    <row r="6011">
      <c r="A6011" s="228"/>
      <c r="B6011" s="229"/>
      <c r="C6011" s="228"/>
      <c r="D6011" s="228"/>
      <c r="E6011" s="226"/>
      <c r="F6011" s="228"/>
      <c r="G6011" s="228"/>
      <c r="H6011" s="228"/>
      <c r="I6011" s="228"/>
    </row>
    <row r="6012">
      <c r="A6012" s="228"/>
      <c r="B6012" s="229"/>
      <c r="C6012" s="228"/>
      <c r="D6012" s="228"/>
      <c r="E6012" s="226"/>
      <c r="F6012" s="228"/>
      <c r="G6012" s="228"/>
      <c r="H6012" s="228"/>
      <c r="I6012" s="228"/>
    </row>
    <row r="6013">
      <c r="A6013" s="228"/>
      <c r="B6013" s="229"/>
      <c r="C6013" s="228"/>
      <c r="D6013" s="228"/>
      <c r="E6013" s="226"/>
      <c r="F6013" s="228"/>
      <c r="G6013" s="228"/>
      <c r="H6013" s="228"/>
      <c r="I6013" s="228"/>
    </row>
    <row r="6014">
      <c r="A6014" s="228"/>
      <c r="B6014" s="229"/>
      <c r="C6014" s="228"/>
      <c r="D6014" s="228"/>
      <c r="E6014" s="226"/>
      <c r="F6014" s="228"/>
      <c r="G6014" s="228"/>
      <c r="H6014" s="228"/>
      <c r="I6014" s="228"/>
    </row>
    <row r="6015">
      <c r="A6015" s="228"/>
      <c r="B6015" s="229"/>
      <c r="C6015" s="228"/>
      <c r="D6015" s="228"/>
      <c r="E6015" s="226"/>
      <c r="F6015" s="228"/>
      <c r="G6015" s="228"/>
      <c r="H6015" s="228"/>
      <c r="I6015" s="228"/>
    </row>
    <row r="6016">
      <c r="A6016" s="228"/>
      <c r="B6016" s="229"/>
      <c r="C6016" s="228"/>
      <c r="D6016" s="228"/>
      <c r="E6016" s="226"/>
      <c r="F6016" s="228"/>
      <c r="G6016" s="228"/>
      <c r="H6016" s="228"/>
      <c r="I6016" s="228"/>
    </row>
    <row r="6017">
      <c r="A6017" s="228"/>
      <c r="B6017" s="229"/>
      <c r="C6017" s="228"/>
      <c r="D6017" s="228"/>
      <c r="E6017" s="226"/>
      <c r="F6017" s="228"/>
      <c r="G6017" s="228"/>
      <c r="H6017" s="228"/>
      <c r="I6017" s="228"/>
    </row>
    <row r="6018">
      <c r="A6018" s="228"/>
      <c r="B6018" s="229"/>
      <c r="C6018" s="228"/>
      <c r="D6018" s="228"/>
      <c r="E6018" s="226"/>
      <c r="F6018" s="228"/>
      <c r="G6018" s="228"/>
      <c r="H6018" s="228"/>
      <c r="I6018" s="228"/>
    </row>
    <row r="6019">
      <c r="A6019" s="228"/>
      <c r="B6019" s="229"/>
      <c r="C6019" s="228"/>
      <c r="D6019" s="228"/>
      <c r="E6019" s="226"/>
      <c r="F6019" s="228"/>
      <c r="G6019" s="228"/>
      <c r="H6019" s="228"/>
      <c r="I6019" s="228"/>
    </row>
    <row r="6020">
      <c r="A6020" s="228"/>
      <c r="B6020" s="229"/>
      <c r="C6020" s="228"/>
      <c r="D6020" s="228"/>
      <c r="E6020" s="226"/>
      <c r="F6020" s="228"/>
      <c r="G6020" s="228"/>
      <c r="H6020" s="228"/>
      <c r="I6020" s="228"/>
    </row>
    <row r="6021">
      <c r="A6021" s="228"/>
      <c r="B6021" s="229"/>
      <c r="C6021" s="228"/>
      <c r="D6021" s="228"/>
      <c r="E6021" s="226"/>
      <c r="F6021" s="228"/>
      <c r="G6021" s="228"/>
      <c r="H6021" s="228"/>
      <c r="I6021" s="228"/>
    </row>
    <row r="6022">
      <c r="A6022" s="228"/>
      <c r="B6022" s="229"/>
      <c r="C6022" s="228"/>
      <c r="D6022" s="228"/>
      <c r="E6022" s="226"/>
      <c r="F6022" s="228"/>
      <c r="G6022" s="228"/>
      <c r="H6022" s="228"/>
      <c r="I6022" s="228"/>
    </row>
    <row r="6023">
      <c r="A6023" s="228"/>
      <c r="B6023" s="229"/>
      <c r="C6023" s="228"/>
      <c r="D6023" s="228"/>
      <c r="E6023" s="226"/>
      <c r="F6023" s="228"/>
      <c r="G6023" s="228"/>
      <c r="H6023" s="228"/>
      <c r="I6023" s="228"/>
    </row>
    <row r="6024">
      <c r="A6024" s="228"/>
      <c r="B6024" s="229"/>
      <c r="C6024" s="228"/>
      <c r="D6024" s="228"/>
      <c r="E6024" s="226"/>
      <c r="F6024" s="228"/>
      <c r="G6024" s="228"/>
      <c r="H6024" s="228"/>
      <c r="I6024" s="228"/>
    </row>
    <row r="6025">
      <c r="A6025" s="228"/>
      <c r="B6025" s="229"/>
      <c r="C6025" s="228"/>
      <c r="D6025" s="228"/>
      <c r="E6025" s="226"/>
      <c r="F6025" s="228"/>
      <c r="G6025" s="228"/>
      <c r="H6025" s="228"/>
      <c r="I6025" s="228"/>
    </row>
    <row r="6026">
      <c r="A6026" s="228"/>
      <c r="B6026" s="229"/>
      <c r="C6026" s="228"/>
      <c r="D6026" s="228"/>
      <c r="E6026" s="226"/>
      <c r="F6026" s="228"/>
      <c r="G6026" s="228"/>
      <c r="H6026" s="228"/>
      <c r="I6026" s="228"/>
    </row>
    <row r="6027">
      <c r="A6027" s="228"/>
      <c r="B6027" s="229"/>
      <c r="C6027" s="228"/>
      <c r="D6027" s="228"/>
      <c r="E6027" s="226"/>
      <c r="F6027" s="228"/>
      <c r="G6027" s="228"/>
      <c r="H6027" s="228"/>
      <c r="I6027" s="228"/>
    </row>
    <row r="6028">
      <c r="A6028" s="228"/>
      <c r="B6028" s="229"/>
      <c r="C6028" s="228"/>
      <c r="D6028" s="228"/>
      <c r="E6028" s="226"/>
      <c r="F6028" s="228"/>
      <c r="G6028" s="228"/>
      <c r="H6028" s="228"/>
      <c r="I6028" s="228"/>
    </row>
    <row r="6029">
      <c r="A6029" s="228"/>
      <c r="B6029" s="229"/>
      <c r="C6029" s="228"/>
      <c r="D6029" s="228"/>
      <c r="E6029" s="226"/>
      <c r="F6029" s="228"/>
      <c r="G6029" s="228"/>
      <c r="H6029" s="228"/>
      <c r="I6029" s="228"/>
    </row>
    <row r="6030">
      <c r="A6030" s="228"/>
      <c r="B6030" s="229"/>
      <c r="C6030" s="228"/>
      <c r="D6030" s="228"/>
      <c r="E6030" s="226"/>
      <c r="F6030" s="228"/>
      <c r="G6030" s="228"/>
      <c r="H6030" s="228"/>
      <c r="I6030" s="228"/>
    </row>
    <row r="6031">
      <c r="A6031" s="228"/>
      <c r="B6031" s="229"/>
      <c r="C6031" s="228"/>
      <c r="D6031" s="228"/>
      <c r="E6031" s="226"/>
      <c r="F6031" s="228"/>
      <c r="G6031" s="228"/>
      <c r="H6031" s="228"/>
      <c r="I6031" s="228"/>
    </row>
    <row r="6032">
      <c r="A6032" s="228"/>
      <c r="B6032" s="229"/>
      <c r="C6032" s="228"/>
      <c r="D6032" s="228"/>
      <c r="E6032" s="226"/>
      <c r="F6032" s="228"/>
      <c r="G6032" s="228"/>
      <c r="H6032" s="228"/>
      <c r="I6032" s="228"/>
    </row>
    <row r="6033">
      <c r="A6033" s="228"/>
      <c r="B6033" s="229"/>
      <c r="C6033" s="228"/>
      <c r="D6033" s="228"/>
      <c r="E6033" s="226"/>
      <c r="F6033" s="228"/>
      <c r="G6033" s="228"/>
      <c r="H6033" s="228"/>
      <c r="I6033" s="228"/>
    </row>
    <row r="6034">
      <c r="A6034" s="228"/>
      <c r="B6034" s="229"/>
      <c r="C6034" s="228"/>
      <c r="D6034" s="228"/>
      <c r="E6034" s="226"/>
      <c r="F6034" s="228"/>
      <c r="G6034" s="228"/>
      <c r="H6034" s="228"/>
      <c r="I6034" s="228"/>
    </row>
    <row r="6035">
      <c r="A6035" s="228"/>
      <c r="B6035" s="229"/>
      <c r="C6035" s="228"/>
      <c r="D6035" s="228"/>
      <c r="E6035" s="226"/>
      <c r="F6035" s="228"/>
      <c r="G6035" s="228"/>
      <c r="H6035" s="228"/>
      <c r="I6035" s="228"/>
    </row>
    <row r="6036">
      <c r="A6036" s="228"/>
      <c r="B6036" s="229"/>
      <c r="C6036" s="228"/>
      <c r="D6036" s="228"/>
      <c r="E6036" s="226"/>
      <c r="F6036" s="228"/>
      <c r="G6036" s="228"/>
      <c r="H6036" s="228"/>
      <c r="I6036" s="228"/>
    </row>
    <row r="6037">
      <c r="A6037" s="228"/>
      <c r="B6037" s="229"/>
      <c r="C6037" s="228"/>
      <c r="D6037" s="228"/>
      <c r="E6037" s="226"/>
      <c r="F6037" s="228"/>
      <c r="G6037" s="228"/>
      <c r="H6037" s="228"/>
      <c r="I6037" s="228"/>
    </row>
    <row r="6038">
      <c r="A6038" s="228"/>
      <c r="B6038" s="229"/>
      <c r="C6038" s="228"/>
      <c r="D6038" s="228"/>
      <c r="E6038" s="226"/>
      <c r="F6038" s="228"/>
      <c r="G6038" s="228"/>
      <c r="H6038" s="228"/>
      <c r="I6038" s="228"/>
    </row>
    <row r="6039">
      <c r="A6039" s="228"/>
      <c r="B6039" s="229"/>
      <c r="C6039" s="228"/>
      <c r="D6039" s="228"/>
      <c r="E6039" s="226"/>
      <c r="F6039" s="228"/>
      <c r="G6039" s="228"/>
      <c r="H6039" s="228"/>
      <c r="I6039" s="228"/>
    </row>
    <row r="6040">
      <c r="A6040" s="228"/>
      <c r="B6040" s="229"/>
      <c r="C6040" s="228"/>
      <c r="D6040" s="228"/>
      <c r="E6040" s="226"/>
      <c r="F6040" s="228"/>
      <c r="G6040" s="228"/>
      <c r="H6040" s="228"/>
      <c r="I6040" s="228"/>
    </row>
    <row r="6041">
      <c r="A6041" s="228"/>
      <c r="B6041" s="229"/>
      <c r="C6041" s="228"/>
      <c r="D6041" s="228"/>
      <c r="E6041" s="226"/>
      <c r="F6041" s="228"/>
      <c r="G6041" s="228"/>
      <c r="H6041" s="228"/>
      <c r="I6041" s="228"/>
    </row>
    <row r="6042">
      <c r="A6042" s="228"/>
      <c r="B6042" s="229"/>
      <c r="C6042" s="228"/>
      <c r="D6042" s="228"/>
      <c r="E6042" s="226"/>
      <c r="F6042" s="228"/>
      <c r="G6042" s="228"/>
      <c r="H6042" s="228"/>
      <c r="I6042" s="228"/>
    </row>
    <row r="6043">
      <c r="A6043" s="228"/>
      <c r="B6043" s="229"/>
      <c r="C6043" s="228"/>
      <c r="D6043" s="228"/>
      <c r="E6043" s="226"/>
      <c r="F6043" s="228"/>
      <c r="G6043" s="228"/>
      <c r="H6043" s="228"/>
      <c r="I6043" s="228"/>
    </row>
    <row r="6044">
      <c r="A6044" s="228"/>
      <c r="B6044" s="229"/>
      <c r="C6044" s="228"/>
      <c r="D6044" s="228"/>
      <c r="E6044" s="226"/>
      <c r="F6044" s="228"/>
      <c r="G6044" s="228"/>
      <c r="H6044" s="228"/>
      <c r="I6044" s="228"/>
    </row>
    <row r="6045">
      <c r="A6045" s="228"/>
      <c r="B6045" s="229"/>
      <c r="C6045" s="228"/>
      <c r="D6045" s="228"/>
      <c r="E6045" s="226"/>
      <c r="F6045" s="228"/>
      <c r="G6045" s="228"/>
      <c r="H6045" s="228"/>
      <c r="I6045" s="228"/>
    </row>
    <row r="6046">
      <c r="A6046" s="228"/>
      <c r="B6046" s="229"/>
      <c r="C6046" s="228"/>
      <c r="D6046" s="228"/>
      <c r="E6046" s="226"/>
      <c r="F6046" s="228"/>
      <c r="G6046" s="228"/>
      <c r="H6046" s="228"/>
      <c r="I6046" s="228"/>
    </row>
    <row r="6047">
      <c r="A6047" s="228"/>
      <c r="B6047" s="229"/>
      <c r="C6047" s="228"/>
      <c r="D6047" s="228"/>
      <c r="E6047" s="226"/>
      <c r="F6047" s="228"/>
      <c r="G6047" s="228"/>
      <c r="H6047" s="228"/>
      <c r="I6047" s="228"/>
    </row>
    <row r="6048">
      <c r="A6048" s="228"/>
      <c r="B6048" s="229"/>
      <c r="C6048" s="228"/>
      <c r="D6048" s="228"/>
      <c r="E6048" s="226"/>
      <c r="F6048" s="228"/>
      <c r="G6048" s="228"/>
      <c r="H6048" s="228"/>
      <c r="I6048" s="228"/>
    </row>
    <row r="6049">
      <c r="A6049" s="228"/>
      <c r="B6049" s="229"/>
      <c r="C6049" s="228"/>
      <c r="D6049" s="228"/>
      <c r="E6049" s="226"/>
      <c r="F6049" s="228"/>
      <c r="G6049" s="228"/>
      <c r="H6049" s="228"/>
      <c r="I6049" s="228"/>
    </row>
    <row r="6050">
      <c r="A6050" s="228"/>
      <c r="B6050" s="229"/>
      <c r="C6050" s="228"/>
      <c r="D6050" s="228"/>
      <c r="E6050" s="226"/>
      <c r="F6050" s="228"/>
      <c r="G6050" s="228"/>
      <c r="H6050" s="228"/>
      <c r="I6050" s="228"/>
    </row>
    <row r="6051">
      <c r="A6051" s="228"/>
      <c r="B6051" s="229"/>
      <c r="C6051" s="228"/>
      <c r="D6051" s="228"/>
      <c r="E6051" s="226"/>
      <c r="F6051" s="228"/>
      <c r="G6051" s="228"/>
      <c r="H6051" s="228"/>
      <c r="I6051" s="228"/>
    </row>
    <row r="6052">
      <c r="A6052" s="228"/>
      <c r="B6052" s="229"/>
      <c r="C6052" s="228"/>
      <c r="D6052" s="228"/>
      <c r="E6052" s="226"/>
      <c r="F6052" s="228"/>
      <c r="G6052" s="228"/>
      <c r="H6052" s="228"/>
      <c r="I6052" s="228"/>
    </row>
    <row r="6053">
      <c r="A6053" s="228"/>
      <c r="B6053" s="229"/>
      <c r="C6053" s="228"/>
      <c r="D6053" s="228"/>
      <c r="E6053" s="226"/>
      <c r="F6053" s="228"/>
      <c r="G6053" s="228"/>
      <c r="H6053" s="228"/>
      <c r="I6053" s="228"/>
    </row>
    <row r="6054">
      <c r="A6054" s="228"/>
      <c r="B6054" s="229"/>
      <c r="C6054" s="228"/>
      <c r="D6054" s="228"/>
      <c r="E6054" s="226"/>
      <c r="F6054" s="228"/>
      <c r="G6054" s="228"/>
      <c r="H6054" s="228"/>
      <c r="I6054" s="228"/>
    </row>
    <row r="6055">
      <c r="A6055" s="228"/>
      <c r="B6055" s="229"/>
      <c r="C6055" s="228"/>
      <c r="D6055" s="228"/>
      <c r="E6055" s="226"/>
      <c r="F6055" s="228"/>
      <c r="G6055" s="228"/>
      <c r="H6055" s="228"/>
      <c r="I6055" s="228"/>
    </row>
    <row r="6056">
      <c r="A6056" s="228"/>
      <c r="B6056" s="229"/>
      <c r="C6056" s="228"/>
      <c r="D6056" s="228"/>
      <c r="E6056" s="226"/>
      <c r="F6056" s="228"/>
      <c r="G6056" s="228"/>
      <c r="H6056" s="228"/>
      <c r="I6056" s="228"/>
    </row>
    <row r="6057">
      <c r="A6057" s="228"/>
      <c r="B6057" s="229"/>
      <c r="C6057" s="228"/>
      <c r="D6057" s="228"/>
      <c r="E6057" s="226"/>
      <c r="F6057" s="228"/>
      <c r="G6057" s="228"/>
      <c r="H6057" s="228"/>
      <c r="I6057" s="228"/>
    </row>
    <row r="6058">
      <c r="A6058" s="228"/>
      <c r="B6058" s="229"/>
      <c r="C6058" s="228"/>
      <c r="D6058" s="228"/>
      <c r="E6058" s="226"/>
      <c r="F6058" s="228"/>
      <c r="G6058" s="228"/>
      <c r="H6058" s="228"/>
      <c r="I6058" s="228"/>
    </row>
    <row r="6059">
      <c r="A6059" s="228"/>
      <c r="B6059" s="229"/>
      <c r="C6059" s="228"/>
      <c r="D6059" s="228"/>
      <c r="E6059" s="226"/>
      <c r="F6059" s="228"/>
      <c r="G6059" s="228"/>
      <c r="H6059" s="228"/>
      <c r="I6059" s="228"/>
    </row>
    <row r="6060">
      <c r="A6060" s="228"/>
      <c r="B6060" s="229"/>
      <c r="C6060" s="228"/>
      <c r="D6060" s="228"/>
      <c r="E6060" s="226"/>
      <c r="F6060" s="228"/>
      <c r="G6060" s="228"/>
      <c r="H6060" s="228"/>
      <c r="I6060" s="228"/>
    </row>
    <row r="6061">
      <c r="A6061" s="228"/>
      <c r="B6061" s="229"/>
      <c r="C6061" s="228"/>
      <c r="D6061" s="228"/>
      <c r="E6061" s="226"/>
      <c r="F6061" s="228"/>
      <c r="G6061" s="228"/>
      <c r="H6061" s="228"/>
      <c r="I6061" s="228"/>
    </row>
    <row r="6062">
      <c r="A6062" s="228"/>
      <c r="B6062" s="229"/>
      <c r="C6062" s="228"/>
      <c r="D6062" s="228"/>
      <c r="E6062" s="226"/>
      <c r="F6062" s="228"/>
      <c r="G6062" s="228"/>
      <c r="H6062" s="228"/>
      <c r="I6062" s="228"/>
    </row>
    <row r="6063">
      <c r="A6063" s="228"/>
      <c r="B6063" s="229"/>
      <c r="C6063" s="228"/>
      <c r="D6063" s="228"/>
      <c r="E6063" s="226"/>
      <c r="F6063" s="228"/>
      <c r="G6063" s="228"/>
      <c r="H6063" s="228"/>
      <c r="I6063" s="228"/>
    </row>
    <row r="6064">
      <c r="A6064" s="228"/>
      <c r="B6064" s="229"/>
      <c r="C6064" s="228"/>
      <c r="D6064" s="228"/>
      <c r="E6064" s="226"/>
      <c r="F6064" s="228"/>
      <c r="G6064" s="228"/>
      <c r="H6064" s="228"/>
      <c r="I6064" s="228"/>
    </row>
    <row r="6065">
      <c r="A6065" s="228"/>
      <c r="B6065" s="229"/>
      <c r="C6065" s="228"/>
      <c r="D6065" s="228"/>
      <c r="E6065" s="226"/>
      <c r="F6065" s="228"/>
      <c r="G6065" s="228"/>
      <c r="H6065" s="228"/>
      <c r="I6065" s="228"/>
    </row>
    <row r="6066">
      <c r="A6066" s="228"/>
      <c r="B6066" s="229"/>
      <c r="C6066" s="228"/>
      <c r="D6066" s="228"/>
      <c r="E6066" s="226"/>
      <c r="F6066" s="228"/>
      <c r="G6066" s="228"/>
      <c r="H6066" s="228"/>
      <c r="I6066" s="228"/>
    </row>
    <row r="6067">
      <c r="A6067" s="228"/>
      <c r="B6067" s="229"/>
      <c r="C6067" s="228"/>
      <c r="D6067" s="228"/>
      <c r="E6067" s="226"/>
      <c r="F6067" s="228"/>
      <c r="G6067" s="228"/>
      <c r="H6067" s="228"/>
      <c r="I6067" s="228"/>
    </row>
    <row r="6068">
      <c r="A6068" s="228"/>
      <c r="B6068" s="229"/>
      <c r="C6068" s="228"/>
      <c r="D6068" s="228"/>
      <c r="E6068" s="226"/>
      <c r="F6068" s="228"/>
      <c r="G6068" s="228"/>
      <c r="H6068" s="228"/>
      <c r="I6068" s="228"/>
    </row>
    <row r="6069">
      <c r="A6069" s="228"/>
      <c r="B6069" s="229"/>
      <c r="C6069" s="228"/>
      <c r="D6069" s="228"/>
      <c r="E6069" s="226"/>
      <c r="F6069" s="228"/>
      <c r="G6069" s="228"/>
      <c r="H6069" s="228"/>
      <c r="I6069" s="228"/>
    </row>
    <row r="6070">
      <c r="A6070" s="228"/>
      <c r="B6070" s="229"/>
      <c r="C6070" s="228"/>
      <c r="D6070" s="228"/>
      <c r="E6070" s="226"/>
      <c r="F6070" s="228"/>
      <c r="G6070" s="228"/>
      <c r="H6070" s="228"/>
      <c r="I6070" s="228"/>
    </row>
    <row r="6071">
      <c r="A6071" s="228"/>
      <c r="B6071" s="229"/>
      <c r="C6071" s="228"/>
      <c r="D6071" s="228"/>
      <c r="E6071" s="226"/>
      <c r="F6071" s="228"/>
      <c r="G6071" s="228"/>
      <c r="H6071" s="228"/>
      <c r="I6071" s="228"/>
    </row>
    <row r="6072">
      <c r="A6072" s="228"/>
      <c r="B6072" s="229"/>
      <c r="C6072" s="228"/>
      <c r="D6072" s="228"/>
      <c r="E6072" s="226"/>
      <c r="F6072" s="228"/>
      <c r="G6072" s="228"/>
      <c r="H6072" s="228"/>
      <c r="I6072" s="228"/>
    </row>
    <row r="6073">
      <c r="A6073" s="228"/>
      <c r="B6073" s="229"/>
      <c r="C6073" s="228"/>
      <c r="D6073" s="228"/>
      <c r="E6073" s="226"/>
      <c r="F6073" s="228"/>
      <c r="G6073" s="228"/>
      <c r="H6073" s="228"/>
      <c r="I6073" s="228"/>
    </row>
    <row r="6074">
      <c r="A6074" s="228"/>
      <c r="B6074" s="229"/>
      <c r="C6074" s="228"/>
      <c r="D6074" s="228"/>
      <c r="E6074" s="226"/>
      <c r="F6074" s="228"/>
      <c r="G6074" s="228"/>
      <c r="H6074" s="228"/>
      <c r="I6074" s="228"/>
    </row>
    <row r="6075">
      <c r="A6075" s="228"/>
      <c r="B6075" s="229"/>
      <c r="C6075" s="228"/>
      <c r="D6075" s="228"/>
      <c r="E6075" s="226"/>
      <c r="F6075" s="228"/>
      <c r="G6075" s="228"/>
      <c r="H6075" s="228"/>
      <c r="I6075" s="228"/>
    </row>
    <row r="6076">
      <c r="A6076" s="228"/>
      <c r="B6076" s="229"/>
      <c r="C6076" s="228"/>
      <c r="D6076" s="228"/>
      <c r="E6076" s="226"/>
      <c r="F6076" s="228"/>
      <c r="G6076" s="228"/>
      <c r="H6076" s="228"/>
      <c r="I6076" s="228"/>
    </row>
    <row r="6077">
      <c r="A6077" s="228"/>
      <c r="B6077" s="229"/>
      <c r="C6077" s="228"/>
      <c r="D6077" s="228"/>
      <c r="E6077" s="226"/>
      <c r="F6077" s="228"/>
      <c r="G6077" s="228"/>
      <c r="H6077" s="228"/>
      <c r="I6077" s="228"/>
    </row>
    <row r="6078">
      <c r="A6078" s="228"/>
      <c r="B6078" s="229"/>
      <c r="C6078" s="228"/>
      <c r="D6078" s="228"/>
      <c r="E6078" s="226"/>
      <c r="F6078" s="228"/>
      <c r="G6078" s="228"/>
      <c r="H6078" s="228"/>
      <c r="I6078" s="228"/>
    </row>
    <row r="6079">
      <c r="A6079" s="228"/>
      <c r="B6079" s="229"/>
      <c r="C6079" s="228"/>
      <c r="D6079" s="228"/>
      <c r="E6079" s="226"/>
      <c r="F6079" s="228"/>
      <c r="G6079" s="228"/>
      <c r="H6079" s="228"/>
      <c r="I6079" s="228"/>
    </row>
    <row r="6080">
      <c r="A6080" s="228"/>
      <c r="B6080" s="229"/>
      <c r="C6080" s="228"/>
      <c r="D6080" s="228"/>
      <c r="E6080" s="226"/>
      <c r="F6080" s="228"/>
      <c r="G6080" s="228"/>
      <c r="H6080" s="228"/>
      <c r="I6080" s="228"/>
    </row>
    <row r="6081">
      <c r="A6081" s="228"/>
      <c r="B6081" s="229"/>
      <c r="C6081" s="228"/>
      <c r="D6081" s="228"/>
      <c r="E6081" s="226"/>
      <c r="F6081" s="228"/>
      <c r="G6081" s="228"/>
      <c r="H6081" s="228"/>
      <c r="I6081" s="228"/>
    </row>
    <row r="6082">
      <c r="A6082" s="228"/>
      <c r="B6082" s="229"/>
      <c r="C6082" s="228"/>
      <c r="D6082" s="228"/>
      <c r="E6082" s="226"/>
      <c r="F6082" s="228"/>
      <c r="G6082" s="228"/>
      <c r="H6082" s="228"/>
      <c r="I6082" s="228"/>
    </row>
    <row r="6083">
      <c r="A6083" s="228"/>
      <c r="B6083" s="229"/>
      <c r="C6083" s="228"/>
      <c r="D6083" s="228"/>
      <c r="E6083" s="226"/>
      <c r="F6083" s="228"/>
      <c r="G6083" s="228"/>
      <c r="H6083" s="228"/>
      <c r="I6083" s="228"/>
    </row>
    <row r="6084">
      <c r="A6084" s="228"/>
      <c r="B6084" s="229"/>
      <c r="C6084" s="228"/>
      <c r="D6084" s="228"/>
      <c r="E6084" s="226"/>
      <c r="F6084" s="228"/>
      <c r="G6084" s="228"/>
      <c r="H6084" s="228"/>
      <c r="I6084" s="228"/>
    </row>
    <row r="6085">
      <c r="A6085" s="228"/>
      <c r="B6085" s="229"/>
      <c r="C6085" s="228"/>
      <c r="D6085" s="228"/>
      <c r="E6085" s="226"/>
      <c r="F6085" s="228"/>
      <c r="G6085" s="228"/>
      <c r="H6085" s="228"/>
      <c r="I6085" s="228"/>
    </row>
    <row r="6086">
      <c r="A6086" s="228"/>
      <c r="B6086" s="229"/>
      <c r="C6086" s="228"/>
      <c r="D6086" s="228"/>
      <c r="E6086" s="226"/>
      <c r="F6086" s="228"/>
      <c r="G6086" s="228"/>
      <c r="H6086" s="228"/>
      <c r="I6086" s="228"/>
    </row>
    <row r="6087">
      <c r="A6087" s="228"/>
      <c r="B6087" s="229"/>
      <c r="C6087" s="228"/>
      <c r="D6087" s="228"/>
      <c r="E6087" s="226"/>
      <c r="F6087" s="228"/>
      <c r="G6087" s="228"/>
      <c r="H6087" s="228"/>
      <c r="I6087" s="228"/>
    </row>
    <row r="6088">
      <c r="A6088" s="228"/>
      <c r="B6088" s="229"/>
      <c r="C6088" s="228"/>
      <c r="D6088" s="228"/>
      <c r="E6088" s="226"/>
      <c r="F6088" s="228"/>
      <c r="G6088" s="228"/>
      <c r="H6088" s="228"/>
      <c r="I6088" s="228"/>
    </row>
    <row r="6089">
      <c r="A6089" s="228"/>
      <c r="B6089" s="229"/>
      <c r="C6089" s="228"/>
      <c r="D6089" s="228"/>
      <c r="E6089" s="226"/>
      <c r="F6089" s="228"/>
      <c r="G6089" s="228"/>
      <c r="H6089" s="228"/>
      <c r="I6089" s="228"/>
    </row>
    <row r="6090">
      <c r="A6090" s="228"/>
      <c r="B6090" s="229"/>
      <c r="C6090" s="228"/>
      <c r="D6090" s="228"/>
      <c r="E6090" s="226"/>
      <c r="F6090" s="228"/>
      <c r="G6090" s="228"/>
      <c r="H6090" s="228"/>
      <c r="I6090" s="228"/>
    </row>
    <row r="6091">
      <c r="A6091" s="228"/>
      <c r="B6091" s="229"/>
      <c r="C6091" s="228"/>
      <c r="D6091" s="228"/>
      <c r="E6091" s="226"/>
      <c r="F6091" s="228"/>
      <c r="G6091" s="228"/>
      <c r="H6091" s="228"/>
      <c r="I6091" s="228"/>
    </row>
    <row r="6092">
      <c r="A6092" s="228"/>
      <c r="B6092" s="229"/>
      <c r="C6092" s="228"/>
      <c r="D6092" s="228"/>
      <c r="E6092" s="226"/>
      <c r="F6092" s="228"/>
      <c r="G6092" s="228"/>
      <c r="H6092" s="228"/>
      <c r="I6092" s="228"/>
    </row>
    <row r="6093">
      <c r="A6093" s="228"/>
      <c r="B6093" s="229"/>
      <c r="C6093" s="228"/>
      <c r="D6093" s="228"/>
      <c r="E6093" s="226"/>
      <c r="F6093" s="228"/>
      <c r="G6093" s="228"/>
      <c r="H6093" s="228"/>
      <c r="I6093" s="228"/>
    </row>
    <row r="6094">
      <c r="A6094" s="228"/>
      <c r="B6094" s="229"/>
      <c r="C6094" s="228"/>
      <c r="D6094" s="228"/>
      <c r="E6094" s="226"/>
      <c r="F6094" s="228"/>
      <c r="G6094" s="228"/>
      <c r="H6094" s="228"/>
      <c r="I6094" s="228"/>
    </row>
    <row r="6095">
      <c r="A6095" s="228"/>
      <c r="B6095" s="229"/>
      <c r="C6095" s="228"/>
      <c r="D6095" s="228"/>
      <c r="E6095" s="226"/>
      <c r="F6095" s="228"/>
      <c r="G6095" s="228"/>
      <c r="H6095" s="228"/>
      <c r="I6095" s="228"/>
    </row>
    <row r="6096">
      <c r="A6096" s="228"/>
      <c r="B6096" s="229"/>
      <c r="C6096" s="228"/>
      <c r="D6096" s="228"/>
      <c r="E6096" s="226"/>
      <c r="F6096" s="228"/>
      <c r="G6096" s="228"/>
      <c r="H6096" s="228"/>
      <c r="I6096" s="228"/>
    </row>
    <row r="6097">
      <c r="A6097" s="228"/>
      <c r="B6097" s="229"/>
      <c r="C6097" s="228"/>
      <c r="D6097" s="228"/>
      <c r="E6097" s="226"/>
      <c r="F6097" s="228"/>
      <c r="G6097" s="228"/>
      <c r="H6097" s="228"/>
      <c r="I6097" s="228"/>
    </row>
    <row r="6098">
      <c r="A6098" s="228"/>
      <c r="B6098" s="229"/>
      <c r="C6098" s="228"/>
      <c r="D6098" s="228"/>
      <c r="E6098" s="226"/>
      <c r="F6098" s="228"/>
      <c r="G6098" s="228"/>
      <c r="H6098" s="228"/>
      <c r="I6098" s="228"/>
    </row>
    <row r="6099">
      <c r="A6099" s="228"/>
      <c r="B6099" s="229"/>
      <c r="C6099" s="228"/>
      <c r="D6099" s="228"/>
      <c r="E6099" s="226"/>
      <c r="F6099" s="228"/>
      <c r="G6099" s="228"/>
      <c r="H6099" s="228"/>
      <c r="I6099" s="228"/>
    </row>
    <row r="6100">
      <c r="A6100" s="228"/>
      <c r="B6100" s="229"/>
      <c r="C6100" s="228"/>
      <c r="D6100" s="228"/>
      <c r="E6100" s="226"/>
      <c r="F6100" s="228"/>
      <c r="G6100" s="228"/>
      <c r="H6100" s="228"/>
      <c r="I6100" s="228"/>
    </row>
    <row r="6101">
      <c r="A6101" s="228"/>
      <c r="B6101" s="229"/>
      <c r="C6101" s="228"/>
      <c r="D6101" s="228"/>
      <c r="E6101" s="226"/>
      <c r="F6101" s="228"/>
      <c r="G6101" s="228"/>
      <c r="H6101" s="228"/>
      <c r="I6101" s="228"/>
    </row>
    <row r="6102">
      <c r="A6102" s="228"/>
      <c r="B6102" s="229"/>
      <c r="C6102" s="228"/>
      <c r="D6102" s="228"/>
      <c r="E6102" s="226"/>
      <c r="F6102" s="228"/>
      <c r="G6102" s="228"/>
      <c r="H6102" s="228"/>
      <c r="I6102" s="228"/>
    </row>
    <row r="6103">
      <c r="A6103" s="228"/>
      <c r="B6103" s="229"/>
      <c r="C6103" s="228"/>
      <c r="D6103" s="228"/>
      <c r="E6103" s="226"/>
      <c r="F6103" s="228"/>
      <c r="G6103" s="228"/>
      <c r="H6103" s="228"/>
      <c r="I6103" s="228"/>
    </row>
    <row r="6104">
      <c r="A6104" s="228"/>
      <c r="B6104" s="229"/>
      <c r="C6104" s="228"/>
      <c r="D6104" s="228"/>
      <c r="E6104" s="226"/>
      <c r="F6104" s="228"/>
      <c r="G6104" s="228"/>
      <c r="H6104" s="228"/>
      <c r="I6104" s="228"/>
    </row>
    <row r="6105">
      <c r="A6105" s="228"/>
      <c r="B6105" s="229"/>
      <c r="C6105" s="228"/>
      <c r="D6105" s="228"/>
      <c r="E6105" s="226"/>
      <c r="F6105" s="228"/>
      <c r="G6105" s="228"/>
      <c r="H6105" s="228"/>
      <c r="I6105" s="228"/>
    </row>
    <row r="6106">
      <c r="A6106" s="228"/>
      <c r="B6106" s="229"/>
      <c r="C6106" s="228"/>
      <c r="D6106" s="228"/>
      <c r="E6106" s="226"/>
      <c r="F6106" s="228"/>
      <c r="G6106" s="228"/>
      <c r="H6106" s="228"/>
      <c r="I6106" s="228"/>
    </row>
    <row r="6107">
      <c r="A6107" s="228"/>
      <c r="B6107" s="229"/>
      <c r="C6107" s="228"/>
      <c r="D6107" s="228"/>
      <c r="E6107" s="226"/>
      <c r="F6107" s="228"/>
      <c r="G6107" s="228"/>
      <c r="H6107" s="228"/>
      <c r="I6107" s="228"/>
    </row>
    <row r="6108">
      <c r="A6108" s="228"/>
      <c r="B6108" s="229"/>
      <c r="C6108" s="228"/>
      <c r="D6108" s="228"/>
      <c r="E6108" s="226"/>
      <c r="F6108" s="228"/>
      <c r="G6108" s="228"/>
      <c r="H6108" s="228"/>
      <c r="I6108" s="228"/>
    </row>
    <row r="6109">
      <c r="A6109" s="228"/>
      <c r="B6109" s="229"/>
      <c r="C6109" s="228"/>
      <c r="D6109" s="228"/>
      <c r="E6109" s="226"/>
      <c r="F6109" s="228"/>
      <c r="G6109" s="228"/>
      <c r="H6109" s="228"/>
      <c r="I6109" s="228"/>
    </row>
    <row r="6110">
      <c r="A6110" s="228"/>
      <c r="B6110" s="229"/>
      <c r="C6110" s="228"/>
      <c r="D6110" s="228"/>
      <c r="E6110" s="226"/>
      <c r="F6110" s="228"/>
      <c r="G6110" s="228"/>
      <c r="H6110" s="228"/>
      <c r="I6110" s="228"/>
    </row>
    <row r="6111">
      <c r="A6111" s="228"/>
      <c r="B6111" s="229"/>
      <c r="C6111" s="228"/>
      <c r="D6111" s="228"/>
      <c r="E6111" s="226"/>
      <c r="F6111" s="228"/>
      <c r="G6111" s="228"/>
      <c r="H6111" s="228"/>
      <c r="I6111" s="228"/>
    </row>
    <row r="6112">
      <c r="A6112" s="228"/>
      <c r="B6112" s="229"/>
      <c r="C6112" s="228"/>
      <c r="D6112" s="228"/>
      <c r="E6112" s="226"/>
      <c r="F6112" s="228"/>
      <c r="G6112" s="228"/>
      <c r="H6112" s="228"/>
      <c r="I6112" s="228"/>
    </row>
    <row r="6113">
      <c r="A6113" s="228"/>
      <c r="B6113" s="229"/>
      <c r="C6113" s="228"/>
      <c r="D6113" s="228"/>
      <c r="E6113" s="226"/>
      <c r="F6113" s="228"/>
      <c r="G6113" s="228"/>
      <c r="H6113" s="228"/>
      <c r="I6113" s="228"/>
    </row>
    <row r="6114">
      <c r="A6114" s="228"/>
      <c r="B6114" s="229"/>
      <c r="C6114" s="228"/>
      <c r="D6114" s="228"/>
      <c r="E6114" s="226"/>
      <c r="F6114" s="228"/>
      <c r="G6114" s="228"/>
      <c r="H6114" s="228"/>
      <c r="I6114" s="228"/>
    </row>
    <row r="6115">
      <c r="A6115" s="228"/>
      <c r="B6115" s="229"/>
      <c r="C6115" s="228"/>
      <c r="D6115" s="228"/>
      <c r="E6115" s="226"/>
      <c r="F6115" s="228"/>
      <c r="G6115" s="228"/>
      <c r="H6115" s="228"/>
      <c r="I6115" s="228"/>
    </row>
    <row r="6116">
      <c r="A6116" s="228"/>
      <c r="B6116" s="229"/>
      <c r="C6116" s="228"/>
      <c r="D6116" s="228"/>
      <c r="E6116" s="226"/>
      <c r="F6116" s="228"/>
      <c r="G6116" s="228"/>
      <c r="H6116" s="228"/>
      <c r="I6116" s="228"/>
    </row>
    <row r="6117">
      <c r="A6117" s="228"/>
      <c r="B6117" s="229"/>
      <c r="C6117" s="228"/>
      <c r="D6117" s="228"/>
      <c r="E6117" s="226"/>
      <c r="F6117" s="228"/>
      <c r="G6117" s="228"/>
      <c r="H6117" s="228"/>
      <c r="I6117" s="228"/>
    </row>
    <row r="6118">
      <c r="A6118" s="228"/>
      <c r="B6118" s="229"/>
      <c r="C6118" s="228"/>
      <c r="D6118" s="228"/>
      <c r="E6118" s="226"/>
      <c r="F6118" s="228"/>
      <c r="G6118" s="228"/>
      <c r="H6118" s="228"/>
      <c r="I6118" s="228"/>
    </row>
    <row r="6119">
      <c r="A6119" s="228"/>
      <c r="B6119" s="229"/>
      <c r="C6119" s="228"/>
      <c r="D6119" s="228"/>
      <c r="E6119" s="226"/>
      <c r="F6119" s="228"/>
      <c r="G6119" s="228"/>
      <c r="H6119" s="228"/>
      <c r="I6119" s="228"/>
    </row>
    <row r="6120">
      <c r="A6120" s="228"/>
      <c r="B6120" s="229"/>
      <c r="C6120" s="228"/>
      <c r="D6120" s="228"/>
      <c r="E6120" s="226"/>
      <c r="F6120" s="228"/>
      <c r="G6120" s="228"/>
      <c r="H6120" s="228"/>
      <c r="I6120" s="228"/>
    </row>
    <row r="6121">
      <c r="A6121" s="228"/>
      <c r="B6121" s="229"/>
      <c r="C6121" s="228"/>
      <c r="D6121" s="228"/>
      <c r="E6121" s="226"/>
      <c r="F6121" s="228"/>
      <c r="G6121" s="228"/>
      <c r="H6121" s="228"/>
      <c r="I6121" s="228"/>
    </row>
    <row r="6122">
      <c r="A6122" s="228"/>
      <c r="B6122" s="229"/>
      <c r="C6122" s="228"/>
      <c r="D6122" s="228"/>
      <c r="E6122" s="226"/>
      <c r="F6122" s="228"/>
      <c r="G6122" s="228"/>
      <c r="H6122" s="228"/>
      <c r="I6122" s="228"/>
    </row>
    <row r="6123">
      <c r="A6123" s="228"/>
      <c r="B6123" s="229"/>
      <c r="C6123" s="228"/>
      <c r="D6123" s="228"/>
      <c r="E6123" s="226"/>
      <c r="F6123" s="228"/>
      <c r="G6123" s="228"/>
      <c r="H6123" s="228"/>
      <c r="I6123" s="228"/>
    </row>
    <row r="6124">
      <c r="A6124" s="228"/>
      <c r="B6124" s="229"/>
      <c r="C6124" s="228"/>
      <c r="D6124" s="228"/>
      <c r="E6124" s="226"/>
      <c r="F6124" s="228"/>
      <c r="G6124" s="228"/>
      <c r="H6124" s="228"/>
      <c r="I6124" s="228"/>
    </row>
    <row r="6125">
      <c r="A6125" s="228"/>
      <c r="B6125" s="229"/>
      <c r="C6125" s="228"/>
      <c r="D6125" s="228"/>
      <c r="E6125" s="226"/>
      <c r="F6125" s="228"/>
      <c r="G6125" s="228"/>
      <c r="H6125" s="228"/>
      <c r="I6125" s="228"/>
    </row>
    <row r="6126">
      <c r="A6126" s="228"/>
      <c r="B6126" s="229"/>
      <c r="C6126" s="228"/>
      <c r="D6126" s="228"/>
      <c r="E6126" s="226"/>
      <c r="F6126" s="228"/>
      <c r="G6126" s="228"/>
      <c r="H6126" s="228"/>
      <c r="I6126" s="228"/>
    </row>
    <row r="6127">
      <c r="A6127" s="228"/>
      <c r="B6127" s="229"/>
      <c r="C6127" s="228"/>
      <c r="D6127" s="228"/>
      <c r="E6127" s="226"/>
      <c r="F6127" s="228"/>
      <c r="G6127" s="228"/>
      <c r="H6127" s="228"/>
      <c r="I6127" s="228"/>
    </row>
    <row r="6128">
      <c r="A6128" s="228"/>
      <c r="B6128" s="229"/>
      <c r="C6128" s="228"/>
      <c r="D6128" s="228"/>
      <c r="E6128" s="226"/>
      <c r="F6128" s="228"/>
      <c r="G6128" s="228"/>
      <c r="H6128" s="228"/>
      <c r="I6128" s="228"/>
    </row>
    <row r="6129">
      <c r="A6129" s="228"/>
      <c r="B6129" s="229"/>
      <c r="C6129" s="228"/>
      <c r="D6129" s="228"/>
      <c r="E6129" s="226"/>
      <c r="F6129" s="228"/>
      <c r="G6129" s="228"/>
      <c r="H6129" s="228"/>
      <c r="I6129" s="228"/>
    </row>
    <row r="6130">
      <c r="A6130" s="228"/>
      <c r="B6130" s="229"/>
      <c r="C6130" s="228"/>
      <c r="D6130" s="228"/>
      <c r="E6130" s="226"/>
      <c r="F6130" s="228"/>
      <c r="G6130" s="228"/>
      <c r="H6130" s="228"/>
      <c r="I6130" s="228"/>
    </row>
    <row r="6131">
      <c r="A6131" s="228"/>
      <c r="B6131" s="229"/>
      <c r="C6131" s="228"/>
      <c r="D6131" s="228"/>
      <c r="E6131" s="226"/>
      <c r="F6131" s="228"/>
      <c r="G6131" s="228"/>
      <c r="H6131" s="228"/>
      <c r="I6131" s="228"/>
    </row>
    <row r="6132">
      <c r="A6132" s="228"/>
      <c r="B6132" s="229"/>
      <c r="C6132" s="228"/>
      <c r="D6132" s="228"/>
      <c r="E6132" s="226"/>
      <c r="F6132" s="228"/>
      <c r="G6132" s="228"/>
      <c r="H6132" s="228"/>
      <c r="I6132" s="228"/>
    </row>
    <row r="6133">
      <c r="A6133" s="228"/>
      <c r="B6133" s="229"/>
      <c r="C6133" s="228"/>
      <c r="D6133" s="228"/>
      <c r="E6133" s="226"/>
      <c r="F6133" s="228"/>
      <c r="G6133" s="228"/>
      <c r="H6133" s="228"/>
      <c r="I6133" s="228"/>
    </row>
    <row r="6134">
      <c r="A6134" s="228"/>
      <c r="B6134" s="229"/>
      <c r="C6134" s="228"/>
      <c r="D6134" s="228"/>
      <c r="E6134" s="226"/>
      <c r="F6134" s="228"/>
      <c r="G6134" s="228"/>
      <c r="H6134" s="228"/>
      <c r="I6134" s="228"/>
    </row>
    <row r="6135">
      <c r="A6135" s="228"/>
      <c r="B6135" s="229"/>
      <c r="C6135" s="228"/>
      <c r="D6135" s="228"/>
      <c r="E6135" s="226"/>
      <c r="F6135" s="228"/>
      <c r="G6135" s="228"/>
      <c r="H6135" s="228"/>
      <c r="I6135" s="228"/>
    </row>
    <row r="6136">
      <c r="A6136" s="228"/>
      <c r="B6136" s="229"/>
      <c r="C6136" s="228"/>
      <c r="D6136" s="228"/>
      <c r="E6136" s="226"/>
      <c r="F6136" s="228"/>
      <c r="G6136" s="228"/>
      <c r="H6136" s="228"/>
      <c r="I6136" s="228"/>
    </row>
    <row r="6137">
      <c r="A6137" s="228"/>
      <c r="B6137" s="229"/>
      <c r="C6137" s="228"/>
      <c r="D6137" s="228"/>
      <c r="E6137" s="226"/>
      <c r="F6137" s="228"/>
      <c r="G6137" s="228"/>
      <c r="H6137" s="228"/>
      <c r="I6137" s="228"/>
    </row>
    <row r="6138">
      <c r="A6138" s="228"/>
      <c r="B6138" s="229"/>
      <c r="C6138" s="228"/>
      <c r="D6138" s="228"/>
      <c r="E6138" s="226"/>
      <c r="F6138" s="228"/>
      <c r="G6138" s="228"/>
      <c r="H6138" s="228"/>
      <c r="I6138" s="228"/>
    </row>
    <row r="6139">
      <c r="A6139" s="228"/>
      <c r="B6139" s="229"/>
      <c r="C6139" s="228"/>
      <c r="D6139" s="228"/>
      <c r="E6139" s="226"/>
      <c r="F6139" s="228"/>
      <c r="G6139" s="228"/>
      <c r="H6139" s="228"/>
      <c r="I6139" s="228"/>
    </row>
    <row r="6140">
      <c r="A6140" s="228"/>
      <c r="B6140" s="229"/>
      <c r="C6140" s="228"/>
      <c r="D6140" s="228"/>
      <c r="E6140" s="226"/>
      <c r="F6140" s="228"/>
      <c r="G6140" s="228"/>
      <c r="H6140" s="228"/>
      <c r="I6140" s="228"/>
    </row>
    <row r="6141">
      <c r="A6141" s="228"/>
      <c r="B6141" s="229"/>
      <c r="C6141" s="228"/>
      <c r="D6141" s="228"/>
      <c r="E6141" s="226"/>
      <c r="F6141" s="228"/>
      <c r="G6141" s="228"/>
      <c r="H6141" s="228"/>
      <c r="I6141" s="228"/>
    </row>
    <row r="6142">
      <c r="A6142" s="228"/>
      <c r="B6142" s="229"/>
      <c r="C6142" s="228"/>
      <c r="D6142" s="228"/>
      <c r="E6142" s="226"/>
      <c r="F6142" s="228"/>
      <c r="G6142" s="228"/>
      <c r="H6142" s="228"/>
      <c r="I6142" s="228"/>
    </row>
    <row r="6143">
      <c r="A6143" s="228"/>
      <c r="B6143" s="229"/>
      <c r="C6143" s="228"/>
      <c r="D6143" s="228"/>
      <c r="E6143" s="226"/>
      <c r="F6143" s="228"/>
      <c r="G6143" s="228"/>
      <c r="H6143" s="228"/>
      <c r="I6143" s="228"/>
    </row>
    <row r="6144">
      <c r="A6144" s="228"/>
      <c r="B6144" s="229"/>
      <c r="C6144" s="228"/>
      <c r="D6144" s="228"/>
      <c r="E6144" s="226"/>
      <c r="F6144" s="228"/>
      <c r="G6144" s="228"/>
      <c r="H6144" s="228"/>
      <c r="I6144" s="228"/>
    </row>
    <row r="6145">
      <c r="A6145" s="228"/>
      <c r="B6145" s="229"/>
      <c r="C6145" s="228"/>
      <c r="D6145" s="228"/>
      <c r="E6145" s="226"/>
      <c r="F6145" s="228"/>
      <c r="G6145" s="228"/>
      <c r="H6145" s="228"/>
      <c r="I6145" s="228"/>
    </row>
    <row r="6146">
      <c r="A6146" s="228"/>
      <c r="B6146" s="229"/>
      <c r="C6146" s="228"/>
      <c r="D6146" s="228"/>
      <c r="E6146" s="226"/>
      <c r="F6146" s="228"/>
      <c r="G6146" s="228"/>
      <c r="H6146" s="228"/>
      <c r="I6146" s="228"/>
    </row>
    <row r="6147">
      <c r="A6147" s="228"/>
      <c r="B6147" s="229"/>
      <c r="C6147" s="228"/>
      <c r="D6147" s="228"/>
      <c r="E6147" s="226"/>
      <c r="F6147" s="228"/>
      <c r="G6147" s="228"/>
      <c r="H6147" s="228"/>
      <c r="I6147" s="228"/>
    </row>
    <row r="6148">
      <c r="A6148" s="228"/>
      <c r="B6148" s="229"/>
      <c r="C6148" s="228"/>
      <c r="D6148" s="228"/>
      <c r="E6148" s="226"/>
      <c r="F6148" s="228"/>
      <c r="G6148" s="228"/>
      <c r="H6148" s="228"/>
      <c r="I6148" s="228"/>
    </row>
    <row r="6149">
      <c r="A6149" s="228"/>
      <c r="B6149" s="229"/>
      <c r="C6149" s="228"/>
      <c r="D6149" s="228"/>
      <c r="E6149" s="226"/>
      <c r="F6149" s="228"/>
      <c r="G6149" s="228"/>
      <c r="H6149" s="228"/>
      <c r="I6149" s="228"/>
    </row>
    <row r="6150">
      <c r="A6150" s="228"/>
      <c r="B6150" s="229"/>
      <c r="C6150" s="228"/>
      <c r="D6150" s="228"/>
      <c r="E6150" s="226"/>
      <c r="F6150" s="228"/>
      <c r="G6150" s="228"/>
      <c r="H6150" s="228"/>
      <c r="I6150" s="228"/>
    </row>
    <row r="6151">
      <c r="A6151" s="228"/>
      <c r="B6151" s="229"/>
      <c r="C6151" s="228"/>
      <c r="D6151" s="228"/>
      <c r="E6151" s="226"/>
      <c r="F6151" s="228"/>
      <c r="G6151" s="228"/>
      <c r="H6151" s="228"/>
      <c r="I6151" s="228"/>
    </row>
    <row r="6152">
      <c r="A6152" s="228"/>
      <c r="B6152" s="229"/>
      <c r="C6152" s="228"/>
      <c r="D6152" s="228"/>
      <c r="E6152" s="226"/>
      <c r="F6152" s="228"/>
      <c r="G6152" s="228"/>
      <c r="H6152" s="228"/>
      <c r="I6152" s="228"/>
    </row>
    <row r="6153">
      <c r="A6153" s="228"/>
      <c r="B6153" s="229"/>
      <c r="C6153" s="228"/>
      <c r="D6153" s="228"/>
      <c r="E6153" s="226"/>
      <c r="F6153" s="228"/>
      <c r="G6153" s="228"/>
      <c r="H6153" s="228"/>
      <c r="I6153" s="228"/>
    </row>
    <row r="6154">
      <c r="A6154" s="228"/>
      <c r="B6154" s="229"/>
      <c r="C6154" s="228"/>
      <c r="D6154" s="228"/>
      <c r="E6154" s="226"/>
      <c r="F6154" s="228"/>
      <c r="G6154" s="228"/>
      <c r="H6154" s="228"/>
      <c r="I6154" s="228"/>
    </row>
    <row r="6155">
      <c r="A6155" s="228"/>
      <c r="B6155" s="229"/>
      <c r="C6155" s="228"/>
      <c r="D6155" s="228"/>
      <c r="E6155" s="226"/>
      <c r="F6155" s="228"/>
      <c r="G6155" s="228"/>
      <c r="H6155" s="228"/>
      <c r="I6155" s="228"/>
    </row>
    <row r="6156">
      <c r="A6156" s="228"/>
      <c r="B6156" s="229"/>
      <c r="C6156" s="228"/>
      <c r="D6156" s="228"/>
      <c r="E6156" s="226"/>
      <c r="F6156" s="228"/>
      <c r="G6156" s="228"/>
      <c r="H6156" s="228"/>
      <c r="I6156" s="228"/>
    </row>
    <row r="6157">
      <c r="A6157" s="228"/>
      <c r="B6157" s="229"/>
      <c r="C6157" s="228"/>
      <c r="D6157" s="228"/>
      <c r="E6157" s="226"/>
      <c r="F6157" s="228"/>
      <c r="G6157" s="228"/>
      <c r="H6157" s="228"/>
      <c r="I6157" s="228"/>
    </row>
    <row r="6158">
      <c r="A6158" s="228"/>
      <c r="B6158" s="229"/>
      <c r="C6158" s="228"/>
      <c r="D6158" s="228"/>
      <c r="E6158" s="226"/>
      <c r="F6158" s="228"/>
      <c r="G6158" s="228"/>
      <c r="H6158" s="228"/>
      <c r="I6158" s="228"/>
    </row>
    <row r="6159">
      <c r="A6159" s="228"/>
      <c r="B6159" s="229"/>
      <c r="C6159" s="228"/>
      <c r="D6159" s="228"/>
      <c r="E6159" s="226"/>
      <c r="F6159" s="228"/>
      <c r="G6159" s="228"/>
      <c r="H6159" s="228"/>
      <c r="I6159" s="228"/>
    </row>
    <row r="6160">
      <c r="A6160" s="228"/>
      <c r="B6160" s="229"/>
      <c r="C6160" s="228"/>
      <c r="D6160" s="228"/>
      <c r="E6160" s="226"/>
      <c r="F6160" s="228"/>
      <c r="G6160" s="228"/>
      <c r="H6160" s="228"/>
      <c r="I6160" s="228"/>
    </row>
    <row r="6161">
      <c r="A6161" s="228"/>
      <c r="B6161" s="229"/>
      <c r="C6161" s="228"/>
      <c r="D6161" s="228"/>
      <c r="E6161" s="226"/>
      <c r="F6161" s="228"/>
      <c r="G6161" s="228"/>
      <c r="H6161" s="228"/>
      <c r="I6161" s="228"/>
    </row>
    <row r="6162">
      <c r="A6162" s="228"/>
      <c r="B6162" s="229"/>
      <c r="C6162" s="228"/>
      <c r="D6162" s="228"/>
      <c r="E6162" s="226"/>
      <c r="F6162" s="228"/>
      <c r="G6162" s="228"/>
      <c r="H6162" s="228"/>
      <c r="I6162" s="228"/>
    </row>
    <row r="6163">
      <c r="A6163" s="228"/>
      <c r="B6163" s="229"/>
      <c r="C6163" s="228"/>
      <c r="D6163" s="228"/>
      <c r="E6163" s="226"/>
      <c r="F6163" s="228"/>
      <c r="G6163" s="228"/>
      <c r="H6163" s="228"/>
      <c r="I6163" s="228"/>
    </row>
    <row r="6164">
      <c r="A6164" s="228"/>
      <c r="B6164" s="229"/>
      <c r="C6164" s="228"/>
      <c r="D6164" s="228"/>
      <c r="E6164" s="226"/>
      <c r="F6164" s="228"/>
      <c r="G6164" s="228"/>
      <c r="H6164" s="228"/>
      <c r="I6164" s="228"/>
    </row>
    <row r="6165">
      <c r="A6165" s="228"/>
      <c r="B6165" s="229"/>
      <c r="C6165" s="228"/>
      <c r="D6165" s="228"/>
      <c r="E6165" s="226"/>
      <c r="F6165" s="228"/>
      <c r="G6165" s="228"/>
      <c r="H6165" s="228"/>
      <c r="I6165" s="228"/>
    </row>
    <row r="6166">
      <c r="A6166" s="228"/>
      <c r="B6166" s="229"/>
      <c r="C6166" s="228"/>
      <c r="D6166" s="228"/>
      <c r="E6166" s="226"/>
      <c r="F6166" s="228"/>
      <c r="G6166" s="228"/>
      <c r="H6166" s="228"/>
      <c r="I6166" s="228"/>
    </row>
    <row r="6167">
      <c r="A6167" s="228"/>
      <c r="B6167" s="229"/>
      <c r="C6167" s="228"/>
      <c r="D6167" s="228"/>
      <c r="E6167" s="226"/>
      <c r="F6167" s="228"/>
      <c r="G6167" s="228"/>
      <c r="H6167" s="228"/>
      <c r="I6167" s="228"/>
    </row>
    <row r="6168">
      <c r="A6168" s="228"/>
      <c r="B6168" s="229"/>
      <c r="C6168" s="228"/>
      <c r="D6168" s="228"/>
      <c r="E6168" s="226"/>
      <c r="F6168" s="228"/>
      <c r="G6168" s="228"/>
      <c r="H6168" s="228"/>
      <c r="I6168" s="228"/>
    </row>
    <row r="6169">
      <c r="A6169" s="228"/>
      <c r="B6169" s="229"/>
      <c r="C6169" s="228"/>
      <c r="D6169" s="228"/>
      <c r="E6169" s="226"/>
      <c r="F6169" s="228"/>
      <c r="G6169" s="228"/>
      <c r="H6169" s="228"/>
      <c r="I6169" s="228"/>
    </row>
    <row r="6170">
      <c r="A6170" s="228"/>
      <c r="B6170" s="229"/>
      <c r="C6170" s="228"/>
      <c r="D6170" s="228"/>
      <c r="E6170" s="226"/>
      <c r="F6170" s="228"/>
      <c r="G6170" s="228"/>
      <c r="H6170" s="228"/>
      <c r="I6170" s="228"/>
    </row>
    <row r="6171">
      <c r="A6171" s="228"/>
      <c r="B6171" s="229"/>
      <c r="C6171" s="228"/>
      <c r="D6171" s="228"/>
      <c r="E6171" s="226"/>
      <c r="F6171" s="228"/>
      <c r="G6171" s="228"/>
      <c r="H6171" s="228"/>
      <c r="I6171" s="228"/>
    </row>
    <row r="6172">
      <c r="A6172" s="228"/>
      <c r="B6172" s="229"/>
      <c r="C6172" s="228"/>
      <c r="D6172" s="228"/>
      <c r="E6172" s="226"/>
      <c r="F6172" s="228"/>
      <c r="G6172" s="228"/>
      <c r="H6172" s="228"/>
      <c r="I6172" s="228"/>
    </row>
    <row r="6173">
      <c r="A6173" s="228"/>
      <c r="B6173" s="229"/>
      <c r="C6173" s="228"/>
      <c r="D6173" s="228"/>
      <c r="E6173" s="226"/>
      <c r="F6173" s="228"/>
      <c r="G6173" s="228"/>
      <c r="H6173" s="228"/>
      <c r="I6173" s="228"/>
    </row>
    <row r="6174">
      <c r="A6174" s="228"/>
      <c r="B6174" s="229"/>
      <c r="C6174" s="228"/>
      <c r="D6174" s="228"/>
      <c r="E6174" s="226"/>
      <c r="F6174" s="228"/>
      <c r="G6174" s="228"/>
      <c r="H6174" s="228"/>
      <c r="I6174" s="228"/>
    </row>
    <row r="6175">
      <c r="A6175" s="228"/>
      <c r="B6175" s="229"/>
      <c r="C6175" s="228"/>
      <c r="D6175" s="228"/>
      <c r="E6175" s="226"/>
      <c r="F6175" s="228"/>
      <c r="G6175" s="228"/>
      <c r="H6175" s="228"/>
      <c r="I6175" s="228"/>
    </row>
    <row r="6176">
      <c r="A6176" s="228"/>
      <c r="B6176" s="229"/>
      <c r="C6176" s="228"/>
      <c r="D6176" s="228"/>
      <c r="E6176" s="226"/>
      <c r="F6176" s="228"/>
      <c r="G6176" s="228"/>
      <c r="H6176" s="228"/>
      <c r="I6176" s="228"/>
    </row>
    <row r="6177">
      <c r="A6177" s="228"/>
      <c r="B6177" s="229"/>
      <c r="C6177" s="228"/>
      <c r="D6177" s="228"/>
      <c r="E6177" s="226"/>
      <c r="F6177" s="228"/>
      <c r="G6177" s="228"/>
      <c r="H6177" s="228"/>
      <c r="I6177" s="228"/>
    </row>
    <row r="6178">
      <c r="A6178" s="228"/>
      <c r="B6178" s="229"/>
      <c r="C6178" s="228"/>
      <c r="D6178" s="228"/>
      <c r="E6178" s="226"/>
      <c r="F6178" s="228"/>
      <c r="G6178" s="228"/>
      <c r="H6178" s="228"/>
      <c r="I6178" s="228"/>
    </row>
    <row r="6179">
      <c r="A6179" s="228"/>
      <c r="B6179" s="229"/>
      <c r="C6179" s="228"/>
      <c r="D6179" s="228"/>
      <c r="E6179" s="226"/>
      <c r="F6179" s="228"/>
      <c r="G6179" s="228"/>
      <c r="H6179" s="228"/>
      <c r="I6179" s="228"/>
    </row>
    <row r="6180">
      <c r="A6180" s="228"/>
      <c r="B6180" s="229"/>
      <c r="C6180" s="228"/>
      <c r="D6180" s="228"/>
      <c r="E6180" s="226"/>
      <c r="F6180" s="228"/>
      <c r="G6180" s="228"/>
      <c r="H6180" s="228"/>
      <c r="I6180" s="228"/>
    </row>
    <row r="6181">
      <c r="A6181" s="228"/>
      <c r="B6181" s="229"/>
      <c r="C6181" s="228"/>
      <c r="D6181" s="228"/>
      <c r="E6181" s="226"/>
      <c r="F6181" s="228"/>
      <c r="G6181" s="228"/>
      <c r="H6181" s="228"/>
      <c r="I6181" s="228"/>
    </row>
    <row r="6182">
      <c r="A6182" s="228"/>
      <c r="B6182" s="229"/>
      <c r="C6182" s="228"/>
      <c r="D6182" s="228"/>
      <c r="E6182" s="226"/>
      <c r="F6182" s="228"/>
      <c r="G6182" s="228"/>
      <c r="H6182" s="228"/>
      <c r="I6182" s="228"/>
    </row>
    <row r="6183">
      <c r="A6183" s="228"/>
      <c r="B6183" s="229"/>
      <c r="C6183" s="228"/>
      <c r="D6183" s="228"/>
      <c r="E6183" s="226"/>
      <c r="F6183" s="228"/>
      <c r="G6183" s="228"/>
      <c r="H6183" s="228"/>
      <c r="I6183" s="228"/>
    </row>
    <row r="6184">
      <c r="A6184" s="228"/>
      <c r="B6184" s="229"/>
      <c r="C6184" s="228"/>
      <c r="D6184" s="228"/>
      <c r="E6184" s="226"/>
      <c r="F6184" s="228"/>
      <c r="G6184" s="228"/>
      <c r="H6184" s="228"/>
      <c r="I6184" s="228"/>
    </row>
    <row r="6185">
      <c r="A6185" s="228"/>
      <c r="B6185" s="229"/>
      <c r="C6185" s="228"/>
      <c r="D6185" s="228"/>
      <c r="E6185" s="226"/>
      <c r="F6185" s="228"/>
      <c r="G6185" s="228"/>
      <c r="H6185" s="228"/>
      <c r="I6185" s="228"/>
    </row>
    <row r="6186">
      <c r="A6186" s="228"/>
      <c r="B6186" s="229"/>
      <c r="C6186" s="228"/>
      <c r="D6186" s="228"/>
      <c r="E6186" s="226"/>
      <c r="F6186" s="228"/>
      <c r="G6186" s="228"/>
      <c r="H6186" s="228"/>
      <c r="I6186" s="228"/>
    </row>
    <row r="6187">
      <c r="A6187" s="228"/>
      <c r="B6187" s="229"/>
      <c r="C6187" s="228"/>
      <c r="D6187" s="228"/>
      <c r="E6187" s="226"/>
      <c r="F6187" s="228"/>
      <c r="G6187" s="228"/>
      <c r="H6187" s="228"/>
      <c r="I6187" s="228"/>
    </row>
    <row r="6188">
      <c r="A6188" s="228"/>
      <c r="B6188" s="229"/>
      <c r="C6188" s="228"/>
      <c r="D6188" s="228"/>
      <c r="E6188" s="226"/>
      <c r="F6188" s="228"/>
      <c r="G6188" s="228"/>
      <c r="H6188" s="228"/>
      <c r="I6188" s="228"/>
    </row>
    <row r="6189">
      <c r="A6189" s="228"/>
      <c r="B6189" s="229"/>
      <c r="C6189" s="228"/>
      <c r="D6189" s="228"/>
      <c r="E6189" s="226"/>
      <c r="F6189" s="228"/>
      <c r="G6189" s="228"/>
      <c r="H6189" s="228"/>
      <c r="I6189" s="228"/>
    </row>
    <row r="6190">
      <c r="A6190" s="228"/>
      <c r="B6190" s="229"/>
      <c r="C6190" s="228"/>
      <c r="D6190" s="228"/>
      <c r="E6190" s="226"/>
      <c r="F6190" s="228"/>
      <c r="G6190" s="228"/>
      <c r="H6190" s="228"/>
      <c r="I6190" s="228"/>
    </row>
    <row r="6191">
      <c r="A6191" s="228"/>
      <c r="B6191" s="229"/>
      <c r="C6191" s="228"/>
      <c r="D6191" s="228"/>
      <c r="E6191" s="226"/>
      <c r="F6191" s="228"/>
      <c r="G6191" s="228"/>
      <c r="H6191" s="228"/>
      <c r="I6191" s="228"/>
    </row>
    <row r="6192">
      <c r="A6192" s="228"/>
      <c r="B6192" s="229"/>
      <c r="C6192" s="228"/>
      <c r="D6192" s="228"/>
      <c r="E6192" s="226"/>
      <c r="F6192" s="228"/>
      <c r="G6192" s="228"/>
      <c r="H6192" s="228"/>
      <c r="I6192" s="228"/>
    </row>
    <row r="6193">
      <c r="A6193" s="228"/>
      <c r="B6193" s="229"/>
      <c r="C6193" s="228"/>
      <c r="D6193" s="228"/>
      <c r="E6193" s="226"/>
      <c r="F6193" s="228"/>
      <c r="G6193" s="228"/>
      <c r="H6193" s="228"/>
      <c r="I6193" s="228"/>
    </row>
    <row r="6194">
      <c r="A6194" s="228"/>
      <c r="B6194" s="229"/>
      <c r="C6194" s="228"/>
      <c r="D6194" s="228"/>
      <c r="E6194" s="226"/>
      <c r="F6194" s="228"/>
      <c r="G6194" s="228"/>
      <c r="H6194" s="228"/>
      <c r="I6194" s="228"/>
    </row>
    <row r="6195">
      <c r="A6195" s="228"/>
      <c r="B6195" s="229"/>
      <c r="C6195" s="228"/>
      <c r="D6195" s="228"/>
      <c r="E6195" s="226"/>
      <c r="F6195" s="228"/>
      <c r="G6195" s="228"/>
      <c r="H6195" s="228"/>
      <c r="I6195" s="228"/>
    </row>
    <row r="6196">
      <c r="A6196" s="228"/>
      <c r="B6196" s="229"/>
      <c r="C6196" s="228"/>
      <c r="D6196" s="228"/>
      <c r="E6196" s="226"/>
      <c r="F6196" s="228"/>
      <c r="G6196" s="228"/>
      <c r="H6196" s="228"/>
      <c r="I6196" s="228"/>
    </row>
    <row r="6197">
      <c r="A6197" s="228"/>
      <c r="B6197" s="229"/>
      <c r="C6197" s="228"/>
      <c r="D6197" s="228"/>
      <c r="E6197" s="226"/>
      <c r="F6197" s="228"/>
      <c r="G6197" s="228"/>
      <c r="H6197" s="228"/>
      <c r="I6197" s="228"/>
    </row>
    <row r="6198">
      <c r="A6198" s="228"/>
      <c r="B6198" s="229"/>
      <c r="C6198" s="228"/>
      <c r="D6198" s="228"/>
      <c r="E6198" s="226"/>
      <c r="F6198" s="228"/>
      <c r="G6198" s="228"/>
      <c r="H6198" s="228"/>
      <c r="I6198" s="228"/>
    </row>
    <row r="6199">
      <c r="A6199" s="228"/>
      <c r="B6199" s="229"/>
      <c r="C6199" s="228"/>
      <c r="D6199" s="228"/>
      <c r="E6199" s="226"/>
      <c r="F6199" s="228"/>
      <c r="G6199" s="228"/>
      <c r="H6199" s="228"/>
      <c r="I6199" s="228"/>
    </row>
    <row r="6200">
      <c r="A6200" s="228"/>
      <c r="B6200" s="229"/>
      <c r="C6200" s="228"/>
      <c r="D6200" s="228"/>
      <c r="E6200" s="226"/>
      <c r="F6200" s="228"/>
      <c r="G6200" s="228"/>
      <c r="H6200" s="228"/>
      <c r="I6200" s="228"/>
    </row>
    <row r="6201">
      <c r="A6201" s="228"/>
      <c r="B6201" s="229"/>
      <c r="C6201" s="228"/>
      <c r="D6201" s="228"/>
      <c r="E6201" s="226"/>
      <c r="F6201" s="228"/>
      <c r="G6201" s="228"/>
      <c r="H6201" s="228"/>
      <c r="I6201" s="228"/>
    </row>
    <row r="6202">
      <c r="A6202" s="228"/>
      <c r="B6202" s="229"/>
      <c r="C6202" s="228"/>
      <c r="D6202" s="228"/>
      <c r="E6202" s="226"/>
      <c r="F6202" s="228"/>
      <c r="G6202" s="228"/>
      <c r="H6202" s="228"/>
      <c r="I6202" s="228"/>
    </row>
    <row r="6203">
      <c r="A6203" s="228"/>
      <c r="B6203" s="229"/>
      <c r="C6203" s="228"/>
      <c r="D6203" s="228"/>
      <c r="E6203" s="226"/>
      <c r="F6203" s="228"/>
      <c r="G6203" s="228"/>
      <c r="H6203" s="228"/>
      <c r="I6203" s="228"/>
    </row>
    <row r="6204">
      <c r="A6204" s="228"/>
      <c r="B6204" s="229"/>
      <c r="C6204" s="228"/>
      <c r="D6204" s="228"/>
      <c r="E6204" s="226"/>
      <c r="F6204" s="228"/>
      <c r="G6204" s="228"/>
      <c r="H6204" s="228"/>
      <c r="I6204" s="228"/>
    </row>
    <row r="6205">
      <c r="A6205" s="228"/>
      <c r="B6205" s="229"/>
      <c r="C6205" s="228"/>
      <c r="D6205" s="228"/>
      <c r="E6205" s="226"/>
      <c r="F6205" s="228"/>
      <c r="G6205" s="228"/>
      <c r="H6205" s="228"/>
      <c r="I6205" s="228"/>
    </row>
    <row r="6206">
      <c r="A6206" s="228"/>
      <c r="B6206" s="229"/>
      <c r="C6206" s="228"/>
      <c r="D6206" s="228"/>
      <c r="E6206" s="226"/>
      <c r="F6206" s="228"/>
      <c r="G6206" s="228"/>
      <c r="H6206" s="228"/>
      <c r="I6206" s="228"/>
    </row>
    <row r="6207">
      <c r="A6207" s="228"/>
      <c r="B6207" s="229"/>
      <c r="C6207" s="228"/>
      <c r="D6207" s="228"/>
      <c r="E6207" s="226"/>
      <c r="F6207" s="228"/>
      <c r="G6207" s="228"/>
      <c r="H6207" s="228"/>
      <c r="I6207" s="228"/>
    </row>
    <row r="6208">
      <c r="A6208" s="228"/>
      <c r="B6208" s="229"/>
      <c r="C6208" s="228"/>
      <c r="D6208" s="228"/>
      <c r="E6208" s="226"/>
      <c r="F6208" s="228"/>
      <c r="G6208" s="228"/>
      <c r="H6208" s="228"/>
      <c r="I6208" s="228"/>
    </row>
    <row r="6209">
      <c r="A6209" s="228"/>
      <c r="B6209" s="229"/>
      <c r="C6209" s="228"/>
      <c r="D6209" s="228"/>
      <c r="E6209" s="226"/>
      <c r="F6209" s="228"/>
      <c r="G6209" s="228"/>
      <c r="H6209" s="228"/>
      <c r="I6209" s="228"/>
    </row>
    <row r="6210">
      <c r="A6210" s="228"/>
      <c r="B6210" s="229"/>
      <c r="C6210" s="228"/>
      <c r="D6210" s="228"/>
      <c r="E6210" s="226"/>
      <c r="F6210" s="228"/>
      <c r="G6210" s="228"/>
      <c r="H6210" s="228"/>
      <c r="I6210" s="228"/>
    </row>
    <row r="6211">
      <c r="A6211" s="228"/>
      <c r="B6211" s="229"/>
      <c r="C6211" s="228"/>
      <c r="D6211" s="228"/>
      <c r="E6211" s="226"/>
      <c r="F6211" s="228"/>
      <c r="G6211" s="228"/>
      <c r="H6211" s="228"/>
      <c r="I6211" s="228"/>
    </row>
    <row r="6212">
      <c r="A6212" s="228"/>
      <c r="B6212" s="229"/>
      <c r="C6212" s="228"/>
      <c r="D6212" s="228"/>
      <c r="E6212" s="226"/>
      <c r="F6212" s="228"/>
      <c r="G6212" s="228"/>
      <c r="H6212" s="228"/>
      <c r="I6212" s="228"/>
    </row>
    <row r="6213">
      <c r="A6213" s="228"/>
      <c r="B6213" s="229"/>
      <c r="C6213" s="228"/>
      <c r="D6213" s="228"/>
      <c r="E6213" s="226"/>
      <c r="F6213" s="228"/>
      <c r="G6213" s="228"/>
      <c r="H6213" s="228"/>
      <c r="I6213" s="228"/>
    </row>
    <row r="6214">
      <c r="A6214" s="228"/>
      <c r="B6214" s="229"/>
      <c r="C6214" s="228"/>
      <c r="D6214" s="228"/>
      <c r="E6214" s="226"/>
      <c r="F6214" s="228"/>
      <c r="G6214" s="228"/>
      <c r="H6214" s="228"/>
      <c r="I6214" s="228"/>
    </row>
    <row r="6215">
      <c r="A6215" s="228"/>
      <c r="B6215" s="229"/>
      <c r="C6215" s="228"/>
      <c r="D6215" s="228"/>
      <c r="E6215" s="226"/>
      <c r="F6215" s="228"/>
      <c r="G6215" s="228"/>
      <c r="H6215" s="228"/>
      <c r="I6215" s="228"/>
    </row>
    <row r="6216">
      <c r="A6216" s="228"/>
      <c r="B6216" s="229"/>
      <c r="C6216" s="228"/>
      <c r="D6216" s="228"/>
      <c r="E6216" s="226"/>
      <c r="F6216" s="228"/>
      <c r="G6216" s="228"/>
      <c r="H6216" s="228"/>
      <c r="I6216" s="228"/>
    </row>
    <row r="6217">
      <c r="A6217" s="228"/>
      <c r="B6217" s="229"/>
      <c r="C6217" s="228"/>
      <c r="D6217" s="228"/>
      <c r="E6217" s="226"/>
      <c r="F6217" s="228"/>
      <c r="G6217" s="228"/>
      <c r="H6217" s="228"/>
      <c r="I6217" s="228"/>
    </row>
    <row r="6218">
      <c r="A6218" s="228"/>
      <c r="B6218" s="229"/>
      <c r="C6218" s="228"/>
      <c r="D6218" s="228"/>
      <c r="E6218" s="226"/>
      <c r="F6218" s="228"/>
      <c r="G6218" s="228"/>
      <c r="H6218" s="228"/>
      <c r="I6218" s="228"/>
    </row>
    <row r="6219">
      <c r="A6219" s="228"/>
      <c r="B6219" s="229"/>
      <c r="C6219" s="228"/>
      <c r="D6219" s="228"/>
      <c r="E6219" s="226"/>
      <c r="F6219" s="228"/>
      <c r="G6219" s="228"/>
      <c r="H6219" s="228"/>
      <c r="I6219" s="228"/>
    </row>
    <row r="6220">
      <c r="A6220" s="228"/>
      <c r="B6220" s="229"/>
      <c r="C6220" s="228"/>
      <c r="D6220" s="228"/>
      <c r="E6220" s="226"/>
      <c r="F6220" s="228"/>
      <c r="G6220" s="228"/>
      <c r="H6220" s="228"/>
      <c r="I6220" s="228"/>
    </row>
    <row r="6221">
      <c r="A6221" s="228"/>
      <c r="B6221" s="229"/>
      <c r="C6221" s="228"/>
      <c r="D6221" s="228"/>
      <c r="E6221" s="226"/>
      <c r="F6221" s="228"/>
      <c r="G6221" s="228"/>
      <c r="H6221" s="228"/>
      <c r="I6221" s="228"/>
    </row>
    <row r="6222">
      <c r="A6222" s="228"/>
      <c r="B6222" s="229"/>
      <c r="C6222" s="228"/>
      <c r="D6222" s="228"/>
      <c r="E6222" s="226"/>
      <c r="F6222" s="228"/>
      <c r="G6222" s="228"/>
      <c r="H6222" s="228"/>
      <c r="I6222" s="228"/>
    </row>
    <row r="6223">
      <c r="A6223" s="228"/>
      <c r="B6223" s="229"/>
      <c r="C6223" s="228"/>
      <c r="D6223" s="228"/>
      <c r="E6223" s="226"/>
      <c r="F6223" s="228"/>
      <c r="G6223" s="228"/>
      <c r="H6223" s="228"/>
      <c r="I6223" s="228"/>
    </row>
    <row r="6224">
      <c r="A6224" s="228"/>
      <c r="B6224" s="229"/>
      <c r="C6224" s="228"/>
      <c r="D6224" s="228"/>
      <c r="E6224" s="226"/>
      <c r="F6224" s="228"/>
      <c r="G6224" s="228"/>
      <c r="H6224" s="228"/>
      <c r="I6224" s="228"/>
    </row>
    <row r="6225">
      <c r="A6225" s="228"/>
      <c r="B6225" s="229"/>
      <c r="C6225" s="228"/>
      <c r="D6225" s="228"/>
      <c r="E6225" s="226"/>
      <c r="F6225" s="228"/>
      <c r="G6225" s="228"/>
      <c r="H6225" s="228"/>
      <c r="I6225" s="228"/>
    </row>
    <row r="6226">
      <c r="A6226" s="228"/>
      <c r="B6226" s="229"/>
      <c r="C6226" s="228"/>
      <c r="D6226" s="228"/>
      <c r="E6226" s="226"/>
      <c r="F6226" s="228"/>
      <c r="G6226" s="228"/>
      <c r="H6226" s="228"/>
      <c r="I6226" s="228"/>
    </row>
    <row r="6227">
      <c r="A6227" s="228"/>
      <c r="B6227" s="229"/>
      <c r="C6227" s="228"/>
      <c r="D6227" s="228"/>
      <c r="E6227" s="226"/>
      <c r="F6227" s="228"/>
      <c r="G6227" s="228"/>
      <c r="H6227" s="228"/>
      <c r="I6227" s="228"/>
    </row>
    <row r="6228">
      <c r="A6228" s="228"/>
      <c r="B6228" s="229"/>
      <c r="C6228" s="228"/>
      <c r="D6228" s="228"/>
      <c r="E6228" s="226"/>
      <c r="F6228" s="228"/>
      <c r="G6228" s="228"/>
      <c r="H6228" s="228"/>
      <c r="I6228" s="228"/>
    </row>
    <row r="6229">
      <c r="A6229" s="228"/>
      <c r="B6229" s="229"/>
      <c r="C6229" s="228"/>
      <c r="D6229" s="228"/>
      <c r="E6229" s="226"/>
      <c r="F6229" s="228"/>
      <c r="G6229" s="228"/>
      <c r="H6229" s="228"/>
      <c r="I6229" s="228"/>
    </row>
    <row r="6230">
      <c r="A6230" s="228"/>
      <c r="B6230" s="229"/>
      <c r="C6230" s="228"/>
      <c r="D6230" s="228"/>
      <c r="E6230" s="226"/>
      <c r="F6230" s="228"/>
      <c r="G6230" s="228"/>
      <c r="H6230" s="228"/>
      <c r="I6230" s="228"/>
    </row>
    <row r="6231">
      <c r="A6231" s="228"/>
      <c r="B6231" s="229"/>
      <c r="C6231" s="228"/>
      <c r="D6231" s="228"/>
      <c r="E6231" s="226"/>
      <c r="F6231" s="228"/>
      <c r="G6231" s="228"/>
      <c r="H6231" s="228"/>
      <c r="I6231" s="228"/>
    </row>
    <row r="6232">
      <c r="A6232" s="228"/>
      <c r="B6232" s="229"/>
      <c r="C6232" s="228"/>
      <c r="D6232" s="228"/>
      <c r="E6232" s="226"/>
      <c r="F6232" s="228"/>
      <c r="G6232" s="228"/>
      <c r="H6232" s="228"/>
      <c r="I6232" s="228"/>
    </row>
    <row r="6233">
      <c r="A6233" s="228"/>
      <c r="B6233" s="229"/>
      <c r="C6233" s="228"/>
      <c r="D6233" s="228"/>
      <c r="E6233" s="226"/>
      <c r="F6233" s="228"/>
      <c r="G6233" s="228"/>
      <c r="H6233" s="228"/>
      <c r="I6233" s="228"/>
    </row>
    <row r="6234">
      <c r="A6234" s="228"/>
      <c r="B6234" s="229"/>
      <c r="C6234" s="228"/>
      <c r="D6234" s="228"/>
      <c r="E6234" s="226"/>
      <c r="F6234" s="228"/>
      <c r="G6234" s="228"/>
      <c r="H6234" s="228"/>
      <c r="I6234" s="228"/>
    </row>
    <row r="6235">
      <c r="A6235" s="228"/>
      <c r="B6235" s="229"/>
      <c r="C6235" s="228"/>
      <c r="D6235" s="228"/>
      <c r="E6235" s="226"/>
      <c r="F6235" s="228"/>
      <c r="G6235" s="228"/>
      <c r="H6235" s="228"/>
      <c r="I6235" s="228"/>
    </row>
    <row r="6236">
      <c r="A6236" s="228"/>
      <c r="B6236" s="229"/>
      <c r="C6236" s="228"/>
      <c r="D6236" s="228"/>
      <c r="E6236" s="226"/>
      <c r="F6236" s="228"/>
      <c r="G6236" s="228"/>
      <c r="H6236" s="228"/>
      <c r="I6236" s="228"/>
    </row>
    <row r="6237">
      <c r="A6237" s="228"/>
      <c r="B6237" s="229"/>
      <c r="C6237" s="228"/>
      <c r="D6237" s="228"/>
      <c r="E6237" s="226"/>
      <c r="F6237" s="228"/>
      <c r="G6237" s="228"/>
      <c r="H6237" s="228"/>
      <c r="I6237" s="228"/>
    </row>
    <row r="6238">
      <c r="A6238" s="228"/>
      <c r="B6238" s="229"/>
      <c r="C6238" s="228"/>
      <c r="D6238" s="228"/>
      <c r="E6238" s="226"/>
      <c r="F6238" s="228"/>
      <c r="G6238" s="228"/>
      <c r="H6238" s="228"/>
      <c r="I6238" s="228"/>
    </row>
    <row r="6239">
      <c r="A6239" s="228"/>
      <c r="B6239" s="229"/>
      <c r="C6239" s="228"/>
      <c r="D6239" s="228"/>
      <c r="E6239" s="226"/>
      <c r="F6239" s="228"/>
      <c r="G6239" s="228"/>
      <c r="H6239" s="228"/>
      <c r="I6239" s="228"/>
    </row>
    <row r="6240">
      <c r="A6240" s="228"/>
      <c r="B6240" s="229"/>
      <c r="C6240" s="228"/>
      <c r="D6240" s="228"/>
      <c r="E6240" s="226"/>
      <c r="F6240" s="228"/>
      <c r="G6240" s="228"/>
      <c r="H6240" s="228"/>
      <c r="I6240" s="228"/>
    </row>
    <row r="6241">
      <c r="A6241" s="228"/>
      <c r="B6241" s="229"/>
      <c r="C6241" s="228"/>
      <c r="D6241" s="228"/>
      <c r="E6241" s="226"/>
      <c r="F6241" s="228"/>
      <c r="G6241" s="228"/>
      <c r="H6241" s="228"/>
      <c r="I6241" s="228"/>
    </row>
    <row r="6242">
      <c r="A6242" s="228"/>
      <c r="B6242" s="229"/>
      <c r="C6242" s="228"/>
      <c r="D6242" s="228"/>
      <c r="E6242" s="226"/>
      <c r="F6242" s="228"/>
      <c r="G6242" s="228"/>
      <c r="H6242" s="228"/>
      <c r="I6242" s="228"/>
    </row>
    <row r="6243">
      <c r="A6243" s="228"/>
      <c r="B6243" s="229"/>
      <c r="C6243" s="228"/>
      <c r="D6243" s="228"/>
      <c r="E6243" s="226"/>
      <c r="F6243" s="228"/>
      <c r="G6243" s="228"/>
      <c r="H6243" s="228"/>
      <c r="I6243" s="228"/>
    </row>
    <row r="6244">
      <c r="A6244" s="228"/>
      <c r="B6244" s="229"/>
      <c r="C6244" s="228"/>
      <c r="D6244" s="228"/>
      <c r="E6244" s="226"/>
      <c r="F6244" s="228"/>
      <c r="G6244" s="228"/>
      <c r="H6244" s="228"/>
      <c r="I6244" s="228"/>
    </row>
    <row r="6245">
      <c r="A6245" s="228"/>
      <c r="B6245" s="229"/>
      <c r="C6245" s="228"/>
      <c r="D6245" s="228"/>
      <c r="E6245" s="226"/>
      <c r="F6245" s="228"/>
      <c r="G6245" s="228"/>
      <c r="H6245" s="228"/>
      <c r="I6245" s="228"/>
    </row>
    <row r="6246">
      <c r="A6246" s="228"/>
      <c r="B6246" s="229"/>
      <c r="C6246" s="228"/>
      <c r="D6246" s="228"/>
      <c r="E6246" s="226"/>
      <c r="F6246" s="228"/>
      <c r="G6246" s="228"/>
      <c r="H6246" s="228"/>
      <c r="I6246" s="228"/>
    </row>
    <row r="6247">
      <c r="A6247" s="228"/>
      <c r="B6247" s="229"/>
      <c r="C6247" s="228"/>
      <c r="D6247" s="228"/>
      <c r="E6247" s="226"/>
      <c r="F6247" s="228"/>
      <c r="G6247" s="228"/>
      <c r="H6247" s="228"/>
      <c r="I6247" s="228"/>
    </row>
    <row r="6248">
      <c r="A6248" s="228"/>
      <c r="B6248" s="229"/>
      <c r="C6248" s="228"/>
      <c r="D6248" s="228"/>
      <c r="E6248" s="226"/>
      <c r="F6248" s="228"/>
      <c r="G6248" s="228"/>
      <c r="H6248" s="228"/>
      <c r="I6248" s="228"/>
    </row>
    <row r="6249">
      <c r="A6249" s="228"/>
      <c r="B6249" s="229"/>
      <c r="C6249" s="228"/>
      <c r="D6249" s="228"/>
      <c r="E6249" s="226"/>
      <c r="F6249" s="228"/>
      <c r="G6249" s="228"/>
      <c r="H6249" s="228"/>
      <c r="I6249" s="228"/>
    </row>
    <row r="6250">
      <c r="A6250" s="228"/>
      <c r="B6250" s="229"/>
      <c r="C6250" s="228"/>
      <c r="D6250" s="228"/>
      <c r="E6250" s="226"/>
      <c r="F6250" s="228"/>
      <c r="G6250" s="228"/>
      <c r="H6250" s="228"/>
      <c r="I6250" s="228"/>
    </row>
    <row r="6251">
      <c r="A6251" s="228"/>
      <c r="B6251" s="229"/>
      <c r="C6251" s="228"/>
      <c r="D6251" s="228"/>
      <c r="E6251" s="226"/>
      <c r="F6251" s="228"/>
      <c r="G6251" s="228"/>
      <c r="H6251" s="228"/>
      <c r="I6251" s="228"/>
    </row>
    <row r="6252">
      <c r="A6252" s="228"/>
      <c r="B6252" s="229"/>
      <c r="C6252" s="228"/>
      <c r="D6252" s="228"/>
      <c r="E6252" s="226"/>
      <c r="F6252" s="228"/>
      <c r="G6252" s="228"/>
      <c r="H6252" s="228"/>
      <c r="I6252" s="228"/>
    </row>
    <row r="6253">
      <c r="A6253" s="228"/>
      <c r="B6253" s="229"/>
      <c r="C6253" s="228"/>
      <c r="D6253" s="228"/>
      <c r="E6253" s="226"/>
      <c r="F6253" s="228"/>
      <c r="G6253" s="228"/>
      <c r="H6253" s="228"/>
      <c r="I6253" s="228"/>
    </row>
    <row r="6254">
      <c r="A6254" s="228"/>
      <c r="B6254" s="229"/>
      <c r="C6254" s="228"/>
      <c r="D6254" s="228"/>
      <c r="E6254" s="226"/>
      <c r="F6254" s="228"/>
      <c r="G6254" s="228"/>
      <c r="H6254" s="228"/>
      <c r="I6254" s="228"/>
    </row>
    <row r="6255">
      <c r="A6255" s="228"/>
      <c r="B6255" s="229"/>
      <c r="C6255" s="228"/>
      <c r="D6255" s="228"/>
      <c r="E6255" s="226"/>
      <c r="F6255" s="228"/>
      <c r="G6255" s="228"/>
      <c r="H6255" s="228"/>
      <c r="I6255" s="228"/>
    </row>
    <row r="6256">
      <c r="A6256" s="228"/>
      <c r="B6256" s="229"/>
      <c r="C6256" s="228"/>
      <c r="D6256" s="228"/>
      <c r="E6256" s="226"/>
      <c r="F6256" s="228"/>
      <c r="G6256" s="228"/>
      <c r="H6256" s="228"/>
      <c r="I6256" s="228"/>
    </row>
    <row r="6257">
      <c r="A6257" s="228"/>
      <c r="B6257" s="229"/>
      <c r="C6257" s="228"/>
      <c r="D6257" s="228"/>
      <c r="E6257" s="226"/>
      <c r="F6257" s="228"/>
      <c r="G6257" s="228"/>
      <c r="H6257" s="228"/>
      <c r="I6257" s="228"/>
    </row>
    <row r="6258">
      <c r="A6258" s="228"/>
      <c r="B6258" s="229"/>
      <c r="C6258" s="228"/>
      <c r="D6258" s="228"/>
      <c r="E6258" s="226"/>
      <c r="F6258" s="228"/>
      <c r="G6258" s="228"/>
      <c r="H6258" s="228"/>
      <c r="I6258" s="228"/>
    </row>
    <row r="6259">
      <c r="A6259" s="228"/>
      <c r="B6259" s="229"/>
      <c r="C6259" s="228"/>
      <c r="D6259" s="228"/>
      <c r="E6259" s="226"/>
      <c r="F6259" s="228"/>
      <c r="G6259" s="228"/>
      <c r="H6259" s="228"/>
      <c r="I6259" s="228"/>
    </row>
    <row r="6260">
      <c r="A6260" s="228"/>
      <c r="B6260" s="229"/>
      <c r="C6260" s="228"/>
      <c r="D6260" s="228"/>
      <c r="E6260" s="226"/>
      <c r="F6260" s="228"/>
      <c r="G6260" s="228"/>
      <c r="H6260" s="228"/>
      <c r="I6260" s="228"/>
    </row>
    <row r="6261">
      <c r="A6261" s="228"/>
      <c r="B6261" s="229"/>
      <c r="C6261" s="228"/>
      <c r="D6261" s="228"/>
      <c r="E6261" s="226"/>
      <c r="F6261" s="228"/>
      <c r="G6261" s="228"/>
      <c r="H6261" s="228"/>
      <c r="I6261" s="228"/>
    </row>
    <row r="6262">
      <c r="A6262" s="228"/>
      <c r="B6262" s="229"/>
      <c r="C6262" s="228"/>
      <c r="D6262" s="228"/>
      <c r="E6262" s="226"/>
      <c r="F6262" s="228"/>
      <c r="G6262" s="228"/>
      <c r="H6262" s="228"/>
      <c r="I6262" s="228"/>
    </row>
    <row r="6263">
      <c r="A6263" s="228"/>
      <c r="B6263" s="229"/>
      <c r="C6263" s="228"/>
      <c r="D6263" s="228"/>
      <c r="E6263" s="226"/>
      <c r="F6263" s="228"/>
      <c r="G6263" s="228"/>
      <c r="H6263" s="228"/>
      <c r="I6263" s="228"/>
    </row>
    <row r="6264">
      <c r="A6264" s="228"/>
      <c r="B6264" s="229"/>
      <c r="C6264" s="228"/>
      <c r="D6264" s="228"/>
      <c r="E6264" s="226"/>
      <c r="F6264" s="228"/>
      <c r="G6264" s="228"/>
      <c r="H6264" s="228"/>
      <c r="I6264" s="228"/>
    </row>
    <row r="6265">
      <c r="A6265" s="228"/>
      <c r="B6265" s="229"/>
      <c r="C6265" s="228"/>
      <c r="D6265" s="228"/>
      <c r="E6265" s="226"/>
      <c r="F6265" s="228"/>
      <c r="G6265" s="228"/>
      <c r="H6265" s="228"/>
      <c r="I6265" s="228"/>
    </row>
    <row r="6266">
      <c r="A6266" s="228"/>
      <c r="B6266" s="229"/>
      <c r="C6266" s="228"/>
      <c r="D6266" s="228"/>
      <c r="E6266" s="226"/>
      <c r="F6266" s="228"/>
      <c r="G6266" s="228"/>
      <c r="H6266" s="228"/>
      <c r="I6266" s="228"/>
    </row>
    <row r="6267">
      <c r="A6267" s="228"/>
      <c r="B6267" s="229"/>
      <c r="C6267" s="228"/>
      <c r="D6267" s="228"/>
      <c r="E6267" s="226"/>
      <c r="F6267" s="228"/>
      <c r="G6267" s="228"/>
      <c r="H6267" s="228"/>
      <c r="I6267" s="228"/>
    </row>
    <row r="6268">
      <c r="A6268" s="228"/>
      <c r="B6268" s="229"/>
      <c r="C6268" s="228"/>
      <c r="D6268" s="228"/>
      <c r="E6268" s="226"/>
      <c r="F6268" s="228"/>
      <c r="G6268" s="228"/>
      <c r="H6268" s="228"/>
      <c r="I6268" s="228"/>
    </row>
    <row r="6269">
      <c r="A6269" s="228"/>
      <c r="B6269" s="229"/>
      <c r="C6269" s="228"/>
      <c r="D6269" s="228"/>
      <c r="E6269" s="226"/>
      <c r="F6269" s="228"/>
      <c r="G6269" s="228"/>
      <c r="H6269" s="228"/>
      <c r="I6269" s="228"/>
    </row>
    <row r="6270">
      <c r="A6270" s="228"/>
      <c r="B6270" s="229"/>
      <c r="C6270" s="228"/>
      <c r="D6270" s="228"/>
      <c r="E6270" s="226"/>
      <c r="F6270" s="228"/>
      <c r="G6270" s="228"/>
      <c r="H6270" s="228"/>
      <c r="I6270" s="228"/>
    </row>
    <row r="6271">
      <c r="A6271" s="228"/>
      <c r="B6271" s="229"/>
      <c r="C6271" s="228"/>
      <c r="D6271" s="228"/>
      <c r="E6271" s="226"/>
      <c r="F6271" s="228"/>
      <c r="G6271" s="228"/>
      <c r="H6271" s="228"/>
      <c r="I6271" s="228"/>
    </row>
    <row r="6272">
      <c r="A6272" s="228"/>
      <c r="B6272" s="229"/>
      <c r="C6272" s="228"/>
      <c r="D6272" s="228"/>
      <c r="E6272" s="226"/>
      <c r="F6272" s="228"/>
      <c r="G6272" s="228"/>
      <c r="H6272" s="228"/>
      <c r="I6272" s="228"/>
    </row>
    <row r="6273">
      <c r="A6273" s="228"/>
      <c r="B6273" s="229"/>
      <c r="C6273" s="228"/>
      <c r="D6273" s="228"/>
      <c r="E6273" s="226"/>
      <c r="F6273" s="228"/>
      <c r="G6273" s="228"/>
      <c r="H6273" s="228"/>
      <c r="I6273" s="228"/>
    </row>
    <row r="6274">
      <c r="A6274" s="228"/>
      <c r="B6274" s="229"/>
      <c r="C6274" s="228"/>
      <c r="D6274" s="228"/>
      <c r="E6274" s="226"/>
      <c r="F6274" s="228"/>
      <c r="G6274" s="228"/>
      <c r="H6274" s="228"/>
      <c r="I6274" s="228"/>
    </row>
    <row r="6275">
      <c r="A6275" s="228"/>
      <c r="B6275" s="229"/>
      <c r="C6275" s="228"/>
      <c r="D6275" s="228"/>
      <c r="E6275" s="226"/>
      <c r="F6275" s="228"/>
      <c r="G6275" s="228"/>
      <c r="H6275" s="228"/>
      <c r="I6275" s="228"/>
    </row>
    <row r="6276">
      <c r="A6276" s="228"/>
      <c r="B6276" s="229"/>
      <c r="C6276" s="228"/>
      <c r="D6276" s="228"/>
      <c r="E6276" s="226"/>
      <c r="F6276" s="228"/>
      <c r="G6276" s="228"/>
      <c r="H6276" s="228"/>
      <c r="I6276" s="228"/>
    </row>
    <row r="6277">
      <c r="A6277" s="228"/>
      <c r="B6277" s="229"/>
      <c r="C6277" s="228"/>
      <c r="D6277" s="228"/>
      <c r="E6277" s="226"/>
      <c r="F6277" s="228"/>
      <c r="G6277" s="228"/>
      <c r="H6277" s="228"/>
      <c r="I6277" s="228"/>
    </row>
    <row r="6278">
      <c r="A6278" s="228"/>
      <c r="B6278" s="229"/>
      <c r="C6278" s="228"/>
      <c r="D6278" s="228"/>
      <c r="E6278" s="226"/>
      <c r="F6278" s="228"/>
      <c r="G6278" s="228"/>
      <c r="H6278" s="228"/>
      <c r="I6278" s="228"/>
    </row>
    <row r="6279">
      <c r="A6279" s="228"/>
      <c r="B6279" s="229"/>
      <c r="C6279" s="228"/>
      <c r="D6279" s="228"/>
      <c r="E6279" s="226"/>
      <c r="F6279" s="228"/>
      <c r="G6279" s="228"/>
      <c r="H6279" s="228"/>
      <c r="I6279" s="228"/>
    </row>
    <row r="6280">
      <c r="A6280" s="228"/>
      <c r="B6280" s="229"/>
      <c r="C6280" s="228"/>
      <c r="D6280" s="228"/>
      <c r="E6280" s="226"/>
      <c r="F6280" s="228"/>
      <c r="G6280" s="228"/>
      <c r="H6280" s="228"/>
      <c r="I6280" s="228"/>
    </row>
    <row r="6281">
      <c r="A6281" s="228"/>
      <c r="B6281" s="229"/>
      <c r="C6281" s="228"/>
      <c r="D6281" s="228"/>
      <c r="E6281" s="226"/>
      <c r="F6281" s="228"/>
      <c r="G6281" s="228"/>
      <c r="H6281" s="228"/>
      <c r="I6281" s="228"/>
    </row>
    <row r="6282">
      <c r="A6282" s="228"/>
      <c r="B6282" s="229"/>
      <c r="C6282" s="228"/>
      <c r="D6282" s="228"/>
      <c r="E6282" s="226"/>
      <c r="F6282" s="228"/>
      <c r="G6282" s="228"/>
      <c r="H6282" s="228"/>
      <c r="I6282" s="228"/>
    </row>
    <row r="6283">
      <c r="A6283" s="228"/>
      <c r="B6283" s="229"/>
      <c r="C6283" s="228"/>
      <c r="D6283" s="228"/>
      <c r="E6283" s="226"/>
      <c r="F6283" s="228"/>
      <c r="G6283" s="228"/>
      <c r="H6283" s="228"/>
      <c r="I6283" s="228"/>
    </row>
    <row r="6284">
      <c r="A6284" s="228"/>
      <c r="B6284" s="229"/>
      <c r="C6284" s="228"/>
      <c r="D6284" s="228"/>
      <c r="E6284" s="226"/>
      <c r="F6284" s="228"/>
      <c r="G6284" s="228"/>
      <c r="H6284" s="228"/>
      <c r="I6284" s="228"/>
    </row>
    <row r="6285">
      <c r="A6285" s="228"/>
      <c r="B6285" s="229"/>
      <c r="C6285" s="228"/>
      <c r="D6285" s="228"/>
      <c r="E6285" s="226"/>
      <c r="F6285" s="228"/>
      <c r="G6285" s="228"/>
      <c r="H6285" s="228"/>
      <c r="I6285" s="228"/>
    </row>
    <row r="6286">
      <c r="A6286" s="228"/>
      <c r="B6286" s="229"/>
      <c r="C6286" s="228"/>
      <c r="D6286" s="228"/>
      <c r="E6286" s="226"/>
      <c r="F6286" s="228"/>
      <c r="G6286" s="228"/>
      <c r="H6286" s="228"/>
      <c r="I6286" s="228"/>
    </row>
    <row r="6287">
      <c r="A6287" s="228"/>
      <c r="B6287" s="229"/>
      <c r="C6287" s="228"/>
      <c r="D6287" s="228"/>
      <c r="E6287" s="226"/>
      <c r="F6287" s="228"/>
      <c r="G6287" s="228"/>
      <c r="H6287" s="228"/>
      <c r="I6287" s="228"/>
    </row>
    <row r="6288">
      <c r="A6288" s="228"/>
      <c r="B6288" s="229"/>
      <c r="C6288" s="228"/>
      <c r="D6288" s="228"/>
      <c r="E6288" s="226"/>
      <c r="F6288" s="228"/>
      <c r="G6288" s="228"/>
      <c r="H6288" s="228"/>
      <c r="I6288" s="228"/>
    </row>
    <row r="6289">
      <c r="A6289" s="228"/>
      <c r="B6289" s="229"/>
      <c r="C6289" s="228"/>
      <c r="D6289" s="228"/>
      <c r="E6289" s="226"/>
      <c r="F6289" s="228"/>
      <c r="G6289" s="228"/>
      <c r="H6289" s="228"/>
      <c r="I6289" s="228"/>
    </row>
    <row r="6290">
      <c r="A6290" s="228"/>
      <c r="B6290" s="229"/>
      <c r="C6290" s="228"/>
      <c r="D6290" s="228"/>
      <c r="E6290" s="226"/>
      <c r="F6290" s="228"/>
      <c r="G6290" s="228"/>
      <c r="H6290" s="228"/>
      <c r="I6290" s="228"/>
    </row>
    <row r="6291">
      <c r="A6291" s="228"/>
      <c r="B6291" s="229"/>
      <c r="C6291" s="228"/>
      <c r="D6291" s="228"/>
      <c r="E6291" s="226"/>
      <c r="F6291" s="228"/>
      <c r="G6291" s="228"/>
      <c r="H6291" s="228"/>
      <c r="I6291" s="228"/>
    </row>
    <row r="6292">
      <c r="A6292" s="228"/>
      <c r="B6292" s="229"/>
      <c r="C6292" s="228"/>
      <c r="D6292" s="228"/>
      <c r="E6292" s="226"/>
      <c r="F6292" s="228"/>
      <c r="G6292" s="228"/>
      <c r="H6292" s="228"/>
      <c r="I6292" s="228"/>
    </row>
    <row r="6293">
      <c r="A6293" s="228"/>
      <c r="B6293" s="229"/>
      <c r="C6293" s="228"/>
      <c r="D6293" s="228"/>
      <c r="E6293" s="226"/>
      <c r="F6293" s="228"/>
      <c r="G6293" s="228"/>
      <c r="H6293" s="228"/>
      <c r="I6293" s="228"/>
    </row>
    <row r="6294">
      <c r="A6294" s="228"/>
      <c r="B6294" s="229"/>
      <c r="C6294" s="228"/>
      <c r="D6294" s="228"/>
      <c r="E6294" s="226"/>
      <c r="F6294" s="228"/>
      <c r="G6294" s="228"/>
      <c r="H6294" s="228"/>
      <c r="I6294" s="228"/>
    </row>
    <row r="6295">
      <c r="A6295" s="228"/>
      <c r="B6295" s="229"/>
      <c r="C6295" s="228"/>
      <c r="D6295" s="228"/>
      <c r="E6295" s="226"/>
      <c r="F6295" s="228"/>
      <c r="G6295" s="228"/>
      <c r="H6295" s="228"/>
      <c r="I6295" s="228"/>
    </row>
    <row r="6296">
      <c r="A6296" s="228"/>
      <c r="B6296" s="229"/>
      <c r="C6296" s="228"/>
      <c r="D6296" s="228"/>
      <c r="E6296" s="226"/>
      <c r="F6296" s="228"/>
      <c r="G6296" s="228"/>
      <c r="H6296" s="228"/>
      <c r="I6296" s="228"/>
    </row>
    <row r="6297">
      <c r="A6297" s="228"/>
      <c r="B6297" s="229"/>
      <c r="C6297" s="228"/>
      <c r="D6297" s="228"/>
      <c r="E6297" s="226"/>
      <c r="F6297" s="228"/>
      <c r="G6297" s="228"/>
      <c r="H6297" s="228"/>
      <c r="I6297" s="228"/>
    </row>
    <row r="6298">
      <c r="A6298" s="228"/>
      <c r="B6298" s="229"/>
      <c r="C6298" s="228"/>
      <c r="D6298" s="228"/>
      <c r="E6298" s="226"/>
      <c r="F6298" s="228"/>
      <c r="G6298" s="228"/>
      <c r="H6298" s="228"/>
      <c r="I6298" s="228"/>
    </row>
    <row r="6299">
      <c r="A6299" s="228"/>
      <c r="B6299" s="229"/>
      <c r="C6299" s="228"/>
      <c r="D6299" s="228"/>
      <c r="E6299" s="226"/>
      <c r="F6299" s="228"/>
      <c r="G6299" s="228"/>
      <c r="H6299" s="228"/>
      <c r="I6299" s="228"/>
    </row>
    <row r="6300">
      <c r="A6300" s="228"/>
      <c r="B6300" s="229"/>
      <c r="C6300" s="228"/>
      <c r="D6300" s="228"/>
      <c r="E6300" s="226"/>
      <c r="F6300" s="228"/>
      <c r="G6300" s="228"/>
      <c r="H6300" s="228"/>
      <c r="I6300" s="228"/>
    </row>
    <row r="6301">
      <c r="A6301" s="228"/>
      <c r="B6301" s="229"/>
      <c r="C6301" s="228"/>
      <c r="D6301" s="228"/>
      <c r="E6301" s="226"/>
      <c r="F6301" s="228"/>
      <c r="G6301" s="228"/>
      <c r="H6301" s="228"/>
      <c r="I6301" s="228"/>
    </row>
    <row r="6302">
      <c r="A6302" s="228"/>
      <c r="B6302" s="229"/>
      <c r="C6302" s="228"/>
      <c r="D6302" s="228"/>
      <c r="E6302" s="226"/>
      <c r="F6302" s="228"/>
      <c r="G6302" s="228"/>
      <c r="H6302" s="228"/>
      <c r="I6302" s="228"/>
    </row>
    <row r="6303">
      <c r="A6303" s="228"/>
      <c r="B6303" s="229"/>
      <c r="C6303" s="228"/>
      <c r="D6303" s="228"/>
      <c r="E6303" s="226"/>
      <c r="F6303" s="228"/>
      <c r="G6303" s="228"/>
      <c r="H6303" s="228"/>
      <c r="I6303" s="228"/>
    </row>
    <row r="6304">
      <c r="A6304" s="228"/>
      <c r="B6304" s="229"/>
      <c r="C6304" s="228"/>
      <c r="D6304" s="228"/>
      <c r="E6304" s="226"/>
      <c r="F6304" s="228"/>
      <c r="G6304" s="228"/>
      <c r="H6304" s="228"/>
      <c r="I6304" s="228"/>
    </row>
    <row r="6305">
      <c r="A6305" s="228"/>
      <c r="B6305" s="229"/>
      <c r="C6305" s="228"/>
      <c r="D6305" s="228"/>
      <c r="E6305" s="226"/>
      <c r="F6305" s="228"/>
      <c r="G6305" s="228"/>
      <c r="H6305" s="228"/>
      <c r="I6305" s="228"/>
    </row>
    <row r="6306">
      <c r="A6306" s="228"/>
      <c r="B6306" s="229"/>
      <c r="C6306" s="228"/>
      <c r="D6306" s="228"/>
      <c r="E6306" s="226"/>
      <c r="F6306" s="228"/>
      <c r="G6306" s="228"/>
      <c r="H6306" s="228"/>
      <c r="I6306" s="228"/>
    </row>
    <row r="6307">
      <c r="A6307" s="228"/>
      <c r="B6307" s="229"/>
      <c r="C6307" s="228"/>
      <c r="D6307" s="228"/>
      <c r="E6307" s="226"/>
      <c r="F6307" s="228"/>
      <c r="G6307" s="228"/>
      <c r="H6307" s="228"/>
      <c r="I6307" s="228"/>
    </row>
    <row r="6308">
      <c r="A6308" s="228"/>
      <c r="B6308" s="229"/>
      <c r="C6308" s="228"/>
      <c r="D6308" s="228"/>
      <c r="E6308" s="226"/>
      <c r="F6308" s="228"/>
      <c r="G6308" s="228"/>
      <c r="H6308" s="228"/>
      <c r="I6308" s="228"/>
    </row>
    <row r="6309">
      <c r="A6309" s="228"/>
      <c r="B6309" s="229"/>
      <c r="C6309" s="228"/>
      <c r="D6309" s="228"/>
      <c r="E6309" s="226"/>
      <c r="F6309" s="228"/>
      <c r="G6309" s="228"/>
      <c r="H6309" s="228"/>
      <c r="I6309" s="228"/>
    </row>
    <row r="6310">
      <c r="A6310" s="228"/>
      <c r="B6310" s="229"/>
      <c r="C6310" s="228"/>
      <c r="D6310" s="228"/>
      <c r="E6310" s="226"/>
      <c r="F6310" s="228"/>
      <c r="G6310" s="228"/>
      <c r="H6310" s="228"/>
      <c r="I6310" s="228"/>
    </row>
    <row r="6311">
      <c r="A6311" s="228"/>
      <c r="B6311" s="229"/>
      <c r="C6311" s="228"/>
      <c r="D6311" s="228"/>
      <c r="E6311" s="226"/>
      <c r="F6311" s="228"/>
      <c r="G6311" s="228"/>
      <c r="H6311" s="228"/>
      <c r="I6311" s="228"/>
    </row>
    <row r="6312">
      <c r="A6312" s="228"/>
      <c r="B6312" s="229"/>
      <c r="C6312" s="228"/>
      <c r="D6312" s="228"/>
      <c r="E6312" s="226"/>
      <c r="F6312" s="228"/>
      <c r="G6312" s="228"/>
      <c r="H6312" s="228"/>
      <c r="I6312" s="228"/>
    </row>
    <row r="6313">
      <c r="A6313" s="228"/>
      <c r="B6313" s="229"/>
      <c r="C6313" s="228"/>
      <c r="D6313" s="228"/>
      <c r="E6313" s="226"/>
      <c r="F6313" s="228"/>
      <c r="G6313" s="228"/>
      <c r="H6313" s="228"/>
      <c r="I6313" s="228"/>
    </row>
    <row r="6314">
      <c r="A6314" s="228"/>
      <c r="B6314" s="229"/>
      <c r="C6314" s="228"/>
      <c r="D6314" s="228"/>
      <c r="E6314" s="226"/>
      <c r="F6314" s="228"/>
      <c r="G6314" s="228"/>
      <c r="H6314" s="228"/>
      <c r="I6314" s="228"/>
    </row>
    <row r="6315">
      <c r="A6315" s="228"/>
      <c r="B6315" s="229"/>
      <c r="C6315" s="228"/>
      <c r="D6315" s="228"/>
      <c r="E6315" s="226"/>
      <c r="F6315" s="228"/>
      <c r="G6315" s="228"/>
      <c r="H6315" s="228"/>
      <c r="I6315" s="228"/>
    </row>
    <row r="6316">
      <c r="A6316" s="228"/>
      <c r="B6316" s="229"/>
      <c r="C6316" s="228"/>
      <c r="D6316" s="228"/>
      <c r="E6316" s="226"/>
      <c r="F6316" s="228"/>
      <c r="G6316" s="228"/>
      <c r="H6316" s="228"/>
      <c r="I6316" s="228"/>
    </row>
    <row r="6317">
      <c r="A6317" s="228"/>
      <c r="B6317" s="229"/>
      <c r="C6317" s="228"/>
      <c r="D6317" s="228"/>
      <c r="E6317" s="226"/>
      <c r="F6317" s="228"/>
      <c r="G6317" s="228"/>
      <c r="H6317" s="228"/>
      <c r="I6317" s="228"/>
    </row>
    <row r="6318">
      <c r="A6318" s="228"/>
      <c r="B6318" s="229"/>
      <c r="C6318" s="228"/>
      <c r="D6318" s="228"/>
      <c r="E6318" s="226"/>
      <c r="F6318" s="228"/>
      <c r="G6318" s="228"/>
      <c r="H6318" s="228"/>
      <c r="I6318" s="228"/>
    </row>
    <row r="6319">
      <c r="A6319" s="228"/>
      <c r="B6319" s="229"/>
      <c r="C6319" s="228"/>
      <c r="D6319" s="228"/>
      <c r="E6319" s="226"/>
      <c r="F6319" s="228"/>
      <c r="G6319" s="228"/>
      <c r="H6319" s="228"/>
      <c r="I6319" s="228"/>
    </row>
    <row r="6320">
      <c r="A6320" s="228"/>
      <c r="B6320" s="229"/>
      <c r="C6320" s="228"/>
      <c r="D6320" s="228"/>
      <c r="E6320" s="226"/>
      <c r="F6320" s="228"/>
      <c r="G6320" s="228"/>
      <c r="H6320" s="228"/>
      <c r="I6320" s="228"/>
    </row>
    <row r="6321">
      <c r="A6321" s="228"/>
      <c r="B6321" s="229"/>
      <c r="C6321" s="228"/>
      <c r="D6321" s="228"/>
      <c r="E6321" s="226"/>
      <c r="F6321" s="228"/>
      <c r="G6321" s="228"/>
      <c r="H6321" s="228"/>
      <c r="I6321" s="228"/>
    </row>
    <row r="6322">
      <c r="A6322" s="228"/>
      <c r="B6322" s="229"/>
      <c r="C6322" s="228"/>
      <c r="D6322" s="228"/>
      <c r="E6322" s="226"/>
      <c r="F6322" s="228"/>
      <c r="G6322" s="228"/>
      <c r="H6322" s="228"/>
      <c r="I6322" s="228"/>
    </row>
    <row r="6323">
      <c r="A6323" s="228"/>
      <c r="B6323" s="229"/>
      <c r="C6323" s="228"/>
      <c r="D6323" s="228"/>
      <c r="E6323" s="226"/>
      <c r="F6323" s="228"/>
      <c r="G6323" s="228"/>
      <c r="H6323" s="228"/>
      <c r="I6323" s="228"/>
    </row>
    <row r="6324">
      <c r="A6324" s="228"/>
      <c r="B6324" s="229"/>
      <c r="C6324" s="228"/>
      <c r="D6324" s="228"/>
      <c r="E6324" s="226"/>
      <c r="F6324" s="228"/>
      <c r="G6324" s="228"/>
      <c r="H6324" s="228"/>
      <c r="I6324" s="228"/>
    </row>
    <row r="6325">
      <c r="A6325" s="228"/>
      <c r="B6325" s="229"/>
      <c r="C6325" s="228"/>
      <c r="D6325" s="228"/>
      <c r="E6325" s="226"/>
      <c r="F6325" s="228"/>
      <c r="G6325" s="228"/>
      <c r="H6325" s="228"/>
      <c r="I6325" s="228"/>
    </row>
    <row r="6326">
      <c r="A6326" s="228"/>
      <c r="B6326" s="229"/>
      <c r="C6326" s="228"/>
      <c r="D6326" s="228"/>
      <c r="E6326" s="226"/>
      <c r="F6326" s="228"/>
      <c r="G6326" s="228"/>
      <c r="H6326" s="228"/>
      <c r="I6326" s="228"/>
    </row>
    <row r="6327">
      <c r="A6327" s="228"/>
      <c r="B6327" s="229"/>
      <c r="C6327" s="228"/>
      <c r="D6327" s="228"/>
      <c r="E6327" s="226"/>
      <c r="F6327" s="228"/>
      <c r="G6327" s="228"/>
      <c r="H6327" s="228"/>
      <c r="I6327" s="228"/>
    </row>
    <row r="6328">
      <c r="A6328" s="228"/>
      <c r="B6328" s="229"/>
      <c r="C6328" s="228"/>
      <c r="D6328" s="228"/>
      <c r="E6328" s="226"/>
      <c r="F6328" s="228"/>
      <c r="G6328" s="228"/>
      <c r="H6328" s="228"/>
      <c r="I6328" s="228"/>
    </row>
    <row r="6329">
      <c r="A6329" s="228"/>
      <c r="B6329" s="229"/>
      <c r="C6329" s="228"/>
      <c r="D6329" s="228"/>
      <c r="E6329" s="226"/>
      <c r="F6329" s="228"/>
      <c r="G6329" s="228"/>
      <c r="H6329" s="228"/>
      <c r="I6329" s="228"/>
    </row>
    <row r="6330">
      <c r="A6330" s="228"/>
      <c r="B6330" s="229"/>
      <c r="C6330" s="228"/>
      <c r="D6330" s="228"/>
      <c r="E6330" s="226"/>
      <c r="F6330" s="228"/>
      <c r="G6330" s="228"/>
      <c r="H6330" s="228"/>
      <c r="I6330" s="228"/>
    </row>
    <row r="6331">
      <c r="A6331" s="228"/>
      <c r="B6331" s="229"/>
      <c r="C6331" s="228"/>
      <c r="D6331" s="228"/>
      <c r="E6331" s="226"/>
      <c r="F6331" s="228"/>
      <c r="G6331" s="228"/>
      <c r="H6331" s="228"/>
      <c r="I6331" s="228"/>
    </row>
    <row r="6332">
      <c r="A6332" s="228"/>
      <c r="B6332" s="229"/>
      <c r="C6332" s="228"/>
      <c r="D6332" s="228"/>
      <c r="E6332" s="226"/>
      <c r="F6332" s="228"/>
      <c r="G6332" s="228"/>
      <c r="H6332" s="228"/>
      <c r="I6332" s="228"/>
    </row>
    <row r="6333">
      <c r="A6333" s="228"/>
      <c r="B6333" s="229"/>
      <c r="C6333" s="228"/>
      <c r="D6333" s="228"/>
      <c r="E6333" s="226"/>
      <c r="F6333" s="228"/>
      <c r="G6333" s="228"/>
      <c r="H6333" s="228"/>
      <c r="I6333" s="228"/>
    </row>
    <row r="6334">
      <c r="A6334" s="228"/>
      <c r="B6334" s="229"/>
      <c r="C6334" s="228"/>
      <c r="D6334" s="228"/>
      <c r="E6334" s="226"/>
      <c r="F6334" s="228"/>
      <c r="G6334" s="228"/>
      <c r="H6334" s="228"/>
      <c r="I6334" s="228"/>
    </row>
    <row r="6335">
      <c r="A6335" s="228"/>
      <c r="B6335" s="229"/>
      <c r="C6335" s="228"/>
      <c r="D6335" s="228"/>
      <c r="E6335" s="226"/>
      <c r="F6335" s="228"/>
      <c r="G6335" s="228"/>
      <c r="H6335" s="228"/>
      <c r="I6335" s="228"/>
    </row>
    <row r="6336">
      <c r="A6336" s="228"/>
      <c r="B6336" s="229"/>
      <c r="C6336" s="228"/>
      <c r="D6336" s="228"/>
      <c r="E6336" s="226"/>
      <c r="F6336" s="228"/>
      <c r="G6336" s="228"/>
      <c r="H6336" s="228"/>
      <c r="I6336" s="228"/>
    </row>
    <row r="6337">
      <c r="A6337" s="228"/>
      <c r="B6337" s="229"/>
      <c r="C6337" s="228"/>
      <c r="D6337" s="228"/>
      <c r="E6337" s="226"/>
      <c r="F6337" s="228"/>
      <c r="G6337" s="228"/>
      <c r="H6337" s="228"/>
      <c r="I6337" s="228"/>
    </row>
    <row r="6338">
      <c r="A6338" s="228"/>
      <c r="B6338" s="229"/>
      <c r="C6338" s="228"/>
      <c r="D6338" s="228"/>
      <c r="E6338" s="226"/>
      <c r="F6338" s="228"/>
      <c r="G6338" s="228"/>
      <c r="H6338" s="228"/>
      <c r="I6338" s="228"/>
    </row>
    <row r="6339">
      <c r="A6339" s="228"/>
      <c r="B6339" s="229"/>
      <c r="C6339" s="228"/>
      <c r="D6339" s="228"/>
      <c r="E6339" s="226"/>
      <c r="F6339" s="228"/>
      <c r="G6339" s="228"/>
      <c r="H6339" s="228"/>
      <c r="I6339" s="228"/>
    </row>
    <row r="6340">
      <c r="A6340" s="228"/>
      <c r="B6340" s="229"/>
      <c r="C6340" s="228"/>
      <c r="D6340" s="228"/>
      <c r="E6340" s="226"/>
      <c r="F6340" s="228"/>
      <c r="G6340" s="228"/>
      <c r="H6340" s="228"/>
      <c r="I6340" s="228"/>
    </row>
    <row r="6341">
      <c r="A6341" s="228"/>
      <c r="B6341" s="229"/>
      <c r="C6341" s="228"/>
      <c r="D6341" s="228"/>
      <c r="E6341" s="226"/>
      <c r="F6341" s="228"/>
      <c r="G6341" s="228"/>
      <c r="H6341" s="228"/>
      <c r="I6341" s="228"/>
    </row>
    <row r="6342">
      <c r="A6342" s="228"/>
      <c r="B6342" s="229"/>
      <c r="C6342" s="228"/>
      <c r="D6342" s="228"/>
      <c r="E6342" s="226"/>
      <c r="F6342" s="228"/>
      <c r="G6342" s="228"/>
      <c r="H6342" s="228"/>
      <c r="I6342" s="228"/>
    </row>
    <row r="6343">
      <c r="A6343" s="228"/>
      <c r="B6343" s="229"/>
      <c r="C6343" s="228"/>
      <c r="D6343" s="228"/>
      <c r="E6343" s="226"/>
      <c r="F6343" s="228"/>
      <c r="G6343" s="228"/>
      <c r="H6343" s="228"/>
      <c r="I6343" s="228"/>
    </row>
    <row r="6344">
      <c r="A6344" s="228"/>
      <c r="B6344" s="229"/>
      <c r="C6344" s="228"/>
      <c r="D6344" s="228"/>
      <c r="E6344" s="226"/>
      <c r="F6344" s="228"/>
      <c r="G6344" s="228"/>
      <c r="H6344" s="228"/>
      <c r="I6344" s="228"/>
    </row>
    <row r="6345">
      <c r="A6345" s="228"/>
      <c r="B6345" s="229"/>
      <c r="C6345" s="228"/>
      <c r="D6345" s="228"/>
      <c r="E6345" s="226"/>
      <c r="F6345" s="228"/>
      <c r="G6345" s="228"/>
      <c r="H6345" s="228"/>
      <c r="I6345" s="228"/>
    </row>
    <row r="6346">
      <c r="A6346" s="228"/>
      <c r="B6346" s="229"/>
      <c r="C6346" s="228"/>
      <c r="D6346" s="228"/>
      <c r="E6346" s="226"/>
      <c r="F6346" s="228"/>
      <c r="G6346" s="228"/>
      <c r="H6346" s="228"/>
      <c r="I6346" s="228"/>
    </row>
    <row r="6347">
      <c r="A6347" s="228"/>
      <c r="B6347" s="229"/>
      <c r="C6347" s="228"/>
      <c r="D6347" s="228"/>
      <c r="E6347" s="226"/>
      <c r="F6347" s="228"/>
      <c r="G6347" s="228"/>
      <c r="H6347" s="228"/>
      <c r="I6347" s="228"/>
    </row>
    <row r="6348">
      <c r="A6348" s="228"/>
      <c r="B6348" s="229"/>
      <c r="C6348" s="228"/>
      <c r="D6348" s="228"/>
      <c r="E6348" s="226"/>
      <c r="F6348" s="228"/>
      <c r="G6348" s="228"/>
      <c r="H6348" s="228"/>
      <c r="I6348" s="228"/>
    </row>
    <row r="6349">
      <c r="A6349" s="228"/>
      <c r="B6349" s="229"/>
      <c r="C6349" s="228"/>
      <c r="D6349" s="228"/>
      <c r="E6349" s="226"/>
      <c r="F6349" s="228"/>
      <c r="G6349" s="228"/>
      <c r="H6349" s="228"/>
      <c r="I6349" s="228"/>
    </row>
    <row r="6350">
      <c r="A6350" s="228"/>
      <c r="B6350" s="229"/>
      <c r="C6350" s="228"/>
      <c r="D6350" s="228"/>
      <c r="E6350" s="226"/>
      <c r="F6350" s="228"/>
      <c r="G6350" s="228"/>
      <c r="H6350" s="228"/>
      <c r="I6350" s="228"/>
    </row>
    <row r="6351">
      <c r="A6351" s="228"/>
      <c r="B6351" s="229"/>
      <c r="C6351" s="228"/>
      <c r="D6351" s="228"/>
      <c r="E6351" s="226"/>
      <c r="F6351" s="228"/>
      <c r="G6351" s="228"/>
      <c r="H6351" s="228"/>
      <c r="I6351" s="228"/>
    </row>
    <row r="6352">
      <c r="A6352" s="228"/>
      <c r="B6352" s="229"/>
      <c r="C6352" s="228"/>
      <c r="D6352" s="228"/>
      <c r="E6352" s="226"/>
      <c r="F6352" s="228"/>
      <c r="G6352" s="228"/>
      <c r="H6352" s="228"/>
      <c r="I6352" s="228"/>
    </row>
    <row r="6353">
      <c r="A6353" s="228"/>
      <c r="B6353" s="229"/>
      <c r="C6353" s="228"/>
      <c r="D6353" s="228"/>
      <c r="E6353" s="226"/>
      <c r="F6353" s="228"/>
      <c r="G6353" s="228"/>
      <c r="H6353" s="228"/>
      <c r="I6353" s="228"/>
    </row>
    <row r="6354">
      <c r="A6354" s="228"/>
      <c r="B6354" s="229"/>
      <c r="C6354" s="228"/>
      <c r="D6354" s="228"/>
      <c r="E6354" s="226"/>
      <c r="F6354" s="228"/>
      <c r="G6354" s="228"/>
      <c r="H6354" s="228"/>
      <c r="I6354" s="228"/>
    </row>
    <row r="6355">
      <c r="A6355" s="228"/>
      <c r="B6355" s="229"/>
      <c r="C6355" s="228"/>
      <c r="D6355" s="228"/>
      <c r="E6355" s="226"/>
      <c r="F6355" s="228"/>
      <c r="G6355" s="228"/>
      <c r="H6355" s="228"/>
      <c r="I6355" s="228"/>
    </row>
    <row r="6356">
      <c r="A6356" s="228"/>
      <c r="B6356" s="229"/>
      <c r="C6356" s="228"/>
      <c r="D6356" s="228"/>
      <c r="E6356" s="226"/>
      <c r="F6356" s="228"/>
      <c r="G6356" s="228"/>
      <c r="H6356" s="228"/>
      <c r="I6356" s="228"/>
    </row>
    <row r="6357">
      <c r="A6357" s="228"/>
      <c r="B6357" s="229"/>
      <c r="C6357" s="228"/>
      <c r="D6357" s="228"/>
      <c r="E6357" s="226"/>
      <c r="F6357" s="228"/>
      <c r="G6357" s="228"/>
      <c r="H6357" s="228"/>
      <c r="I6357" s="228"/>
    </row>
    <row r="6358">
      <c r="A6358" s="228"/>
      <c r="B6358" s="229"/>
      <c r="C6358" s="228"/>
      <c r="D6358" s="228"/>
      <c r="E6358" s="226"/>
      <c r="F6358" s="228"/>
      <c r="G6358" s="228"/>
      <c r="H6358" s="228"/>
      <c r="I6358" s="228"/>
    </row>
    <row r="6359">
      <c r="A6359" s="228"/>
      <c r="B6359" s="229"/>
      <c r="C6359" s="228"/>
      <c r="D6359" s="228"/>
      <c r="E6359" s="226"/>
      <c r="F6359" s="228"/>
      <c r="G6359" s="228"/>
      <c r="H6359" s="228"/>
      <c r="I6359" s="228"/>
    </row>
    <row r="6360">
      <c r="A6360" s="228"/>
      <c r="B6360" s="229"/>
      <c r="C6360" s="228"/>
      <c r="D6360" s="228"/>
      <c r="E6360" s="226"/>
      <c r="F6360" s="228"/>
      <c r="G6360" s="228"/>
      <c r="H6360" s="228"/>
      <c r="I6360" s="228"/>
    </row>
    <row r="6361">
      <c r="A6361" s="228"/>
      <c r="B6361" s="229"/>
      <c r="C6361" s="228"/>
      <c r="D6361" s="228"/>
      <c r="E6361" s="226"/>
      <c r="F6361" s="228"/>
      <c r="G6361" s="228"/>
      <c r="H6361" s="228"/>
      <c r="I6361" s="228"/>
    </row>
    <row r="6362">
      <c r="A6362" s="228"/>
      <c r="B6362" s="229"/>
      <c r="C6362" s="228"/>
      <c r="D6362" s="228"/>
      <c r="E6362" s="226"/>
      <c r="F6362" s="228"/>
      <c r="G6362" s="228"/>
      <c r="H6362" s="228"/>
      <c r="I6362" s="228"/>
    </row>
    <row r="6363">
      <c r="A6363" s="228"/>
      <c r="B6363" s="229"/>
      <c r="C6363" s="228"/>
      <c r="D6363" s="228"/>
      <c r="E6363" s="226"/>
      <c r="F6363" s="228"/>
      <c r="G6363" s="228"/>
      <c r="H6363" s="228"/>
      <c r="I6363" s="228"/>
    </row>
    <row r="6364">
      <c r="A6364" s="228"/>
      <c r="B6364" s="229"/>
      <c r="C6364" s="228"/>
      <c r="D6364" s="228"/>
      <c r="E6364" s="226"/>
      <c r="F6364" s="228"/>
      <c r="G6364" s="228"/>
      <c r="H6364" s="228"/>
      <c r="I6364" s="228"/>
    </row>
    <row r="6365">
      <c r="A6365" s="228"/>
      <c r="B6365" s="229"/>
      <c r="C6365" s="228"/>
      <c r="D6365" s="228"/>
      <c r="E6365" s="226"/>
      <c r="F6365" s="228"/>
      <c r="G6365" s="228"/>
      <c r="H6365" s="228"/>
      <c r="I6365" s="228"/>
    </row>
    <row r="6366">
      <c r="A6366" s="228"/>
      <c r="B6366" s="229"/>
      <c r="C6366" s="228"/>
      <c r="D6366" s="228"/>
      <c r="E6366" s="226"/>
      <c r="F6366" s="228"/>
      <c r="G6366" s="228"/>
      <c r="H6366" s="228"/>
      <c r="I6366" s="228"/>
    </row>
    <row r="6367">
      <c r="A6367" s="228"/>
      <c r="B6367" s="229"/>
      <c r="C6367" s="228"/>
      <c r="D6367" s="228"/>
      <c r="E6367" s="226"/>
      <c r="F6367" s="228"/>
      <c r="G6367" s="228"/>
      <c r="H6367" s="228"/>
      <c r="I6367" s="228"/>
    </row>
    <row r="6368">
      <c r="A6368" s="228"/>
      <c r="B6368" s="229"/>
      <c r="C6368" s="228"/>
      <c r="D6368" s="228"/>
      <c r="E6368" s="226"/>
      <c r="F6368" s="228"/>
      <c r="G6368" s="228"/>
      <c r="H6368" s="228"/>
      <c r="I6368" s="228"/>
    </row>
    <row r="6369">
      <c r="A6369" s="228"/>
      <c r="B6369" s="229"/>
      <c r="C6369" s="228"/>
      <c r="D6369" s="228"/>
      <c r="E6369" s="226"/>
      <c r="F6369" s="228"/>
      <c r="G6369" s="228"/>
      <c r="H6369" s="228"/>
      <c r="I6369" s="228"/>
    </row>
    <row r="6370">
      <c r="A6370" s="228"/>
      <c r="B6370" s="229"/>
      <c r="C6370" s="228"/>
      <c r="D6370" s="228"/>
      <c r="E6370" s="226"/>
      <c r="F6370" s="228"/>
      <c r="G6370" s="228"/>
      <c r="H6370" s="228"/>
      <c r="I6370" s="228"/>
    </row>
    <row r="6371">
      <c r="A6371" s="228"/>
      <c r="B6371" s="229"/>
      <c r="C6371" s="228"/>
      <c r="D6371" s="228"/>
      <c r="E6371" s="226"/>
      <c r="F6371" s="228"/>
      <c r="G6371" s="228"/>
      <c r="H6371" s="228"/>
      <c r="I6371" s="228"/>
    </row>
    <row r="6372">
      <c r="A6372" s="228"/>
      <c r="B6372" s="229"/>
      <c r="C6372" s="228"/>
      <c r="D6372" s="228"/>
      <c r="E6372" s="226"/>
      <c r="F6372" s="228"/>
      <c r="G6372" s="228"/>
      <c r="H6372" s="228"/>
      <c r="I6372" s="228"/>
    </row>
    <row r="6373">
      <c r="A6373" s="228"/>
      <c r="B6373" s="229"/>
      <c r="C6373" s="228"/>
      <c r="D6373" s="228"/>
      <c r="E6373" s="226"/>
      <c r="F6373" s="228"/>
      <c r="G6373" s="228"/>
      <c r="H6373" s="228"/>
      <c r="I6373" s="228"/>
    </row>
    <row r="6374">
      <c r="A6374" s="228"/>
      <c r="B6374" s="229"/>
      <c r="C6374" s="228"/>
      <c r="D6374" s="228"/>
      <c r="E6374" s="226"/>
      <c r="F6374" s="228"/>
      <c r="G6374" s="228"/>
      <c r="H6374" s="228"/>
      <c r="I6374" s="228"/>
    </row>
    <row r="6375">
      <c r="A6375" s="228"/>
      <c r="B6375" s="229"/>
      <c r="C6375" s="228"/>
      <c r="D6375" s="228"/>
      <c r="E6375" s="226"/>
      <c r="F6375" s="228"/>
      <c r="G6375" s="228"/>
      <c r="H6375" s="228"/>
      <c r="I6375" s="228"/>
    </row>
    <row r="6376">
      <c r="A6376" s="228"/>
      <c r="B6376" s="229"/>
      <c r="C6376" s="228"/>
      <c r="D6376" s="228"/>
      <c r="E6376" s="226"/>
      <c r="F6376" s="228"/>
      <c r="G6376" s="228"/>
      <c r="H6376" s="228"/>
      <c r="I6376" s="228"/>
    </row>
    <row r="6377">
      <c r="A6377" s="228"/>
      <c r="B6377" s="229"/>
      <c r="C6377" s="228"/>
      <c r="D6377" s="228"/>
      <c r="E6377" s="226"/>
      <c r="F6377" s="228"/>
      <c r="G6377" s="228"/>
      <c r="H6377" s="228"/>
      <c r="I6377" s="228"/>
    </row>
    <row r="6378">
      <c r="A6378" s="228"/>
      <c r="B6378" s="229"/>
      <c r="C6378" s="228"/>
      <c r="D6378" s="228"/>
      <c r="E6378" s="226"/>
      <c r="F6378" s="228"/>
      <c r="G6378" s="228"/>
      <c r="H6378" s="228"/>
      <c r="I6378" s="228"/>
    </row>
    <row r="6379">
      <c r="A6379" s="228"/>
      <c r="B6379" s="229"/>
      <c r="C6379" s="228"/>
      <c r="D6379" s="228"/>
      <c r="E6379" s="226"/>
      <c r="F6379" s="228"/>
      <c r="G6379" s="228"/>
      <c r="H6379" s="228"/>
      <c r="I6379" s="228"/>
    </row>
    <row r="6380">
      <c r="A6380" s="228"/>
      <c r="B6380" s="229"/>
      <c r="C6380" s="228"/>
      <c r="D6380" s="228"/>
      <c r="E6380" s="226"/>
      <c r="F6380" s="228"/>
      <c r="G6380" s="228"/>
      <c r="H6380" s="228"/>
      <c r="I6380" s="228"/>
    </row>
    <row r="6381">
      <c r="A6381" s="228"/>
      <c r="B6381" s="229"/>
      <c r="C6381" s="228"/>
      <c r="D6381" s="228"/>
      <c r="E6381" s="226"/>
      <c r="F6381" s="228"/>
      <c r="G6381" s="228"/>
      <c r="H6381" s="228"/>
      <c r="I6381" s="228"/>
    </row>
    <row r="6382">
      <c r="A6382" s="228"/>
      <c r="B6382" s="229"/>
      <c r="C6382" s="228"/>
      <c r="D6382" s="228"/>
      <c r="E6382" s="226"/>
      <c r="F6382" s="228"/>
      <c r="G6382" s="228"/>
      <c r="H6382" s="228"/>
      <c r="I6382" s="228"/>
    </row>
    <row r="6383">
      <c r="A6383" s="228"/>
      <c r="B6383" s="229"/>
      <c r="C6383" s="228"/>
      <c r="D6383" s="228"/>
      <c r="E6383" s="226"/>
      <c r="F6383" s="228"/>
      <c r="G6383" s="228"/>
      <c r="H6383" s="228"/>
      <c r="I6383" s="228"/>
    </row>
    <row r="6384">
      <c r="A6384" s="228"/>
      <c r="B6384" s="229"/>
      <c r="C6384" s="228"/>
      <c r="D6384" s="228"/>
      <c r="E6384" s="226"/>
      <c r="F6384" s="228"/>
      <c r="G6384" s="228"/>
      <c r="H6384" s="228"/>
      <c r="I6384" s="228"/>
    </row>
    <row r="6385">
      <c r="A6385" s="228"/>
      <c r="B6385" s="229"/>
      <c r="C6385" s="228"/>
      <c r="D6385" s="228"/>
      <c r="E6385" s="226"/>
      <c r="F6385" s="228"/>
      <c r="G6385" s="228"/>
      <c r="H6385" s="228"/>
      <c r="I6385" s="228"/>
    </row>
    <row r="6386">
      <c r="A6386" s="228"/>
      <c r="B6386" s="229"/>
      <c r="C6386" s="228"/>
      <c r="D6386" s="228"/>
      <c r="E6386" s="226"/>
      <c r="F6386" s="228"/>
      <c r="G6386" s="228"/>
      <c r="H6386" s="228"/>
      <c r="I6386" s="228"/>
    </row>
    <row r="6387">
      <c r="A6387" s="228"/>
      <c r="B6387" s="229"/>
      <c r="C6387" s="228"/>
      <c r="D6387" s="228"/>
      <c r="E6387" s="226"/>
      <c r="F6387" s="228"/>
      <c r="G6387" s="228"/>
      <c r="H6387" s="228"/>
      <c r="I6387" s="228"/>
    </row>
    <row r="6388">
      <c r="A6388" s="228"/>
      <c r="B6388" s="229"/>
      <c r="C6388" s="228"/>
      <c r="D6388" s="228"/>
      <c r="E6388" s="226"/>
      <c r="F6388" s="228"/>
      <c r="G6388" s="228"/>
      <c r="H6388" s="228"/>
      <c r="I6388" s="228"/>
    </row>
    <row r="6389">
      <c r="A6389" s="228"/>
      <c r="B6389" s="229"/>
      <c r="C6389" s="228"/>
      <c r="D6389" s="228"/>
      <c r="E6389" s="226"/>
      <c r="F6389" s="228"/>
      <c r="G6389" s="228"/>
      <c r="H6389" s="228"/>
      <c r="I6389" s="228"/>
    </row>
    <row r="6390">
      <c r="A6390" s="228"/>
      <c r="B6390" s="229"/>
      <c r="C6390" s="228"/>
      <c r="D6390" s="228"/>
      <c r="E6390" s="226"/>
      <c r="F6390" s="228"/>
      <c r="G6390" s="228"/>
      <c r="H6390" s="228"/>
      <c r="I6390" s="228"/>
    </row>
    <row r="6391">
      <c r="A6391" s="228"/>
      <c r="B6391" s="229"/>
      <c r="C6391" s="228"/>
      <c r="D6391" s="228"/>
      <c r="E6391" s="226"/>
      <c r="F6391" s="228"/>
      <c r="G6391" s="228"/>
      <c r="H6391" s="228"/>
      <c r="I6391" s="228"/>
    </row>
    <row r="6392">
      <c r="A6392" s="228"/>
      <c r="B6392" s="229"/>
      <c r="C6392" s="228"/>
      <c r="D6392" s="228"/>
      <c r="E6392" s="226"/>
      <c r="F6392" s="228"/>
      <c r="G6392" s="228"/>
      <c r="H6392" s="228"/>
      <c r="I6392" s="228"/>
    </row>
    <row r="6393">
      <c r="A6393" s="228"/>
      <c r="B6393" s="229"/>
      <c r="C6393" s="228"/>
      <c r="D6393" s="228"/>
      <c r="E6393" s="226"/>
      <c r="F6393" s="228"/>
      <c r="G6393" s="228"/>
      <c r="H6393" s="228"/>
      <c r="I6393" s="228"/>
    </row>
    <row r="6394">
      <c r="A6394" s="228"/>
      <c r="B6394" s="229"/>
      <c r="C6394" s="228"/>
      <c r="D6394" s="228"/>
      <c r="E6394" s="226"/>
      <c r="F6394" s="228"/>
      <c r="G6394" s="228"/>
      <c r="H6394" s="228"/>
      <c r="I6394" s="228"/>
    </row>
    <row r="6395">
      <c r="A6395" s="228"/>
      <c r="B6395" s="229"/>
      <c r="C6395" s="228"/>
      <c r="D6395" s="228"/>
      <c r="E6395" s="226"/>
      <c r="F6395" s="228"/>
      <c r="G6395" s="228"/>
      <c r="H6395" s="228"/>
      <c r="I6395" s="228"/>
    </row>
    <row r="6396">
      <c r="A6396" s="228"/>
      <c r="B6396" s="229"/>
      <c r="C6396" s="228"/>
      <c r="D6396" s="228"/>
      <c r="E6396" s="226"/>
      <c r="F6396" s="228"/>
      <c r="G6396" s="228"/>
      <c r="H6396" s="228"/>
      <c r="I6396" s="228"/>
    </row>
    <row r="6397">
      <c r="A6397" s="228"/>
      <c r="B6397" s="229"/>
      <c r="C6397" s="228"/>
      <c r="D6397" s="228"/>
      <c r="E6397" s="226"/>
      <c r="F6397" s="228"/>
      <c r="G6397" s="228"/>
      <c r="H6397" s="228"/>
      <c r="I6397" s="228"/>
    </row>
    <row r="6398">
      <c r="A6398" s="228"/>
      <c r="B6398" s="229"/>
      <c r="C6398" s="228"/>
      <c r="D6398" s="228"/>
      <c r="E6398" s="226"/>
      <c r="F6398" s="228"/>
      <c r="G6398" s="228"/>
      <c r="H6398" s="228"/>
      <c r="I6398" s="228"/>
    </row>
    <row r="6399">
      <c r="A6399" s="228"/>
      <c r="B6399" s="229"/>
      <c r="C6399" s="228"/>
      <c r="D6399" s="228"/>
      <c r="E6399" s="226"/>
      <c r="F6399" s="228"/>
      <c r="G6399" s="228"/>
      <c r="H6399" s="228"/>
      <c r="I6399" s="228"/>
    </row>
    <row r="6400">
      <c r="A6400" s="228"/>
      <c r="B6400" s="229"/>
      <c r="C6400" s="228"/>
      <c r="D6400" s="228"/>
      <c r="E6400" s="226"/>
      <c r="F6400" s="228"/>
      <c r="G6400" s="228"/>
      <c r="H6400" s="228"/>
      <c r="I6400" s="228"/>
    </row>
    <row r="6401">
      <c r="A6401" s="228"/>
      <c r="B6401" s="229"/>
      <c r="C6401" s="228"/>
      <c r="D6401" s="228"/>
      <c r="E6401" s="226"/>
      <c r="F6401" s="228"/>
      <c r="G6401" s="228"/>
      <c r="H6401" s="228"/>
      <c r="I6401" s="228"/>
    </row>
    <row r="6402">
      <c r="A6402" s="228"/>
      <c r="B6402" s="229"/>
      <c r="C6402" s="228"/>
      <c r="D6402" s="228"/>
      <c r="E6402" s="226"/>
      <c r="F6402" s="228"/>
      <c r="G6402" s="228"/>
      <c r="H6402" s="228"/>
      <c r="I6402" s="228"/>
    </row>
    <row r="6403">
      <c r="A6403" s="228"/>
      <c r="B6403" s="229"/>
      <c r="C6403" s="228"/>
      <c r="D6403" s="228"/>
      <c r="E6403" s="226"/>
      <c r="F6403" s="228"/>
      <c r="G6403" s="228"/>
      <c r="H6403" s="228"/>
      <c r="I6403" s="228"/>
    </row>
    <row r="6404">
      <c r="A6404" s="228"/>
      <c r="B6404" s="229"/>
      <c r="C6404" s="228"/>
      <c r="D6404" s="228"/>
      <c r="E6404" s="226"/>
      <c r="F6404" s="228"/>
      <c r="G6404" s="228"/>
      <c r="H6404" s="228"/>
      <c r="I6404" s="228"/>
    </row>
    <row r="6405">
      <c r="A6405" s="228"/>
      <c r="B6405" s="229"/>
      <c r="C6405" s="228"/>
      <c r="D6405" s="228"/>
      <c r="E6405" s="226"/>
      <c r="F6405" s="228"/>
      <c r="G6405" s="228"/>
      <c r="H6405" s="228"/>
      <c r="I6405" s="228"/>
    </row>
    <row r="6406">
      <c r="A6406" s="228"/>
      <c r="B6406" s="229"/>
      <c r="C6406" s="228"/>
      <c r="D6406" s="228"/>
      <c r="E6406" s="226"/>
      <c r="F6406" s="228"/>
      <c r="G6406" s="228"/>
      <c r="H6406" s="228"/>
      <c r="I6406" s="228"/>
    </row>
    <row r="6407">
      <c r="A6407" s="228"/>
      <c r="B6407" s="229"/>
      <c r="C6407" s="228"/>
      <c r="D6407" s="228"/>
      <c r="E6407" s="226"/>
      <c r="F6407" s="228"/>
      <c r="G6407" s="228"/>
      <c r="H6407" s="228"/>
      <c r="I6407" s="228"/>
    </row>
    <row r="6408">
      <c r="A6408" s="228"/>
      <c r="B6408" s="229"/>
      <c r="C6408" s="228"/>
      <c r="D6408" s="228"/>
      <c r="E6408" s="226"/>
      <c r="F6408" s="228"/>
      <c r="G6408" s="228"/>
      <c r="H6408" s="228"/>
      <c r="I6408" s="228"/>
    </row>
    <row r="6409">
      <c r="A6409" s="228"/>
      <c r="B6409" s="229"/>
      <c r="C6409" s="228"/>
      <c r="D6409" s="228"/>
      <c r="E6409" s="226"/>
      <c r="F6409" s="228"/>
      <c r="G6409" s="228"/>
      <c r="H6409" s="228"/>
      <c r="I6409" s="228"/>
    </row>
    <row r="6410">
      <c r="A6410" s="228"/>
      <c r="B6410" s="229"/>
      <c r="C6410" s="228"/>
      <c r="D6410" s="228"/>
      <c r="E6410" s="226"/>
      <c r="F6410" s="228"/>
      <c r="G6410" s="228"/>
      <c r="H6410" s="228"/>
      <c r="I6410" s="228"/>
    </row>
    <row r="6411">
      <c r="A6411" s="228"/>
      <c r="B6411" s="229"/>
      <c r="C6411" s="228"/>
      <c r="D6411" s="228"/>
      <c r="E6411" s="226"/>
      <c r="F6411" s="228"/>
      <c r="G6411" s="228"/>
      <c r="H6411" s="228"/>
      <c r="I6411" s="228"/>
    </row>
    <row r="6412">
      <c r="A6412" s="228"/>
      <c r="B6412" s="229"/>
      <c r="C6412" s="228"/>
      <c r="D6412" s="228"/>
      <c r="E6412" s="226"/>
      <c r="F6412" s="228"/>
      <c r="G6412" s="228"/>
      <c r="H6412" s="228"/>
      <c r="I6412" s="228"/>
    </row>
    <row r="6413">
      <c r="A6413" s="228"/>
      <c r="B6413" s="229"/>
      <c r="C6413" s="228"/>
      <c r="D6413" s="228"/>
      <c r="E6413" s="226"/>
      <c r="F6413" s="228"/>
      <c r="G6413" s="228"/>
      <c r="H6413" s="228"/>
      <c r="I6413" s="228"/>
    </row>
    <row r="6414">
      <c r="A6414" s="228"/>
      <c r="B6414" s="229"/>
      <c r="C6414" s="228"/>
      <c r="D6414" s="228"/>
      <c r="E6414" s="226"/>
      <c r="F6414" s="228"/>
      <c r="G6414" s="228"/>
      <c r="H6414" s="228"/>
      <c r="I6414" s="228"/>
    </row>
    <row r="6415">
      <c r="A6415" s="228"/>
      <c r="B6415" s="229"/>
      <c r="C6415" s="228"/>
      <c r="D6415" s="228"/>
      <c r="E6415" s="226"/>
      <c r="F6415" s="228"/>
      <c r="G6415" s="228"/>
      <c r="H6415" s="228"/>
      <c r="I6415" s="228"/>
    </row>
    <row r="6416">
      <c r="A6416" s="228"/>
      <c r="B6416" s="229"/>
      <c r="C6416" s="228"/>
      <c r="D6416" s="228"/>
      <c r="E6416" s="226"/>
      <c r="F6416" s="228"/>
      <c r="G6416" s="228"/>
      <c r="H6416" s="228"/>
      <c r="I6416" s="228"/>
    </row>
    <row r="6417">
      <c r="A6417" s="228"/>
      <c r="B6417" s="229"/>
      <c r="C6417" s="228"/>
      <c r="D6417" s="228"/>
      <c r="E6417" s="226"/>
      <c r="F6417" s="228"/>
      <c r="G6417" s="228"/>
      <c r="H6417" s="228"/>
      <c r="I6417" s="228"/>
    </row>
    <row r="6418">
      <c r="A6418" s="228"/>
      <c r="B6418" s="229"/>
      <c r="C6418" s="228"/>
      <c r="D6418" s="228"/>
      <c r="E6418" s="226"/>
      <c r="F6418" s="228"/>
      <c r="G6418" s="228"/>
      <c r="H6418" s="228"/>
      <c r="I6418" s="228"/>
    </row>
    <row r="6419">
      <c r="A6419" s="228"/>
      <c r="B6419" s="229"/>
      <c r="C6419" s="228"/>
      <c r="D6419" s="228"/>
      <c r="E6419" s="226"/>
      <c r="F6419" s="228"/>
      <c r="G6419" s="228"/>
      <c r="H6419" s="228"/>
      <c r="I6419" s="228"/>
    </row>
    <row r="6420">
      <c r="A6420" s="228"/>
      <c r="B6420" s="229"/>
      <c r="C6420" s="228"/>
      <c r="D6420" s="228"/>
      <c r="E6420" s="226"/>
      <c r="F6420" s="228"/>
      <c r="G6420" s="228"/>
      <c r="H6420" s="228"/>
      <c r="I6420" s="228"/>
    </row>
    <row r="6421">
      <c r="A6421" s="228"/>
      <c r="B6421" s="229"/>
      <c r="C6421" s="228"/>
      <c r="D6421" s="228"/>
      <c r="E6421" s="226"/>
      <c r="F6421" s="228"/>
      <c r="G6421" s="228"/>
      <c r="H6421" s="228"/>
      <c r="I6421" s="228"/>
    </row>
    <row r="6422">
      <c r="A6422" s="228"/>
      <c r="B6422" s="229"/>
      <c r="C6422" s="228"/>
      <c r="D6422" s="228"/>
      <c r="E6422" s="226"/>
      <c r="F6422" s="228"/>
      <c r="G6422" s="228"/>
      <c r="H6422" s="228"/>
      <c r="I6422" s="228"/>
    </row>
    <row r="6423">
      <c r="A6423" s="228"/>
      <c r="B6423" s="229"/>
      <c r="C6423" s="228"/>
      <c r="D6423" s="228"/>
      <c r="E6423" s="226"/>
      <c r="F6423" s="228"/>
      <c r="G6423" s="228"/>
      <c r="H6423" s="228"/>
      <c r="I6423" s="228"/>
    </row>
    <row r="6424">
      <c r="A6424" s="228"/>
      <c r="B6424" s="229"/>
      <c r="C6424" s="228"/>
      <c r="D6424" s="228"/>
      <c r="E6424" s="226"/>
      <c r="F6424" s="228"/>
      <c r="G6424" s="228"/>
      <c r="H6424" s="228"/>
      <c r="I6424" s="228"/>
    </row>
    <row r="6425">
      <c r="A6425" s="228"/>
      <c r="B6425" s="229"/>
      <c r="C6425" s="228"/>
      <c r="D6425" s="228"/>
      <c r="E6425" s="226"/>
      <c r="F6425" s="228"/>
      <c r="G6425" s="228"/>
      <c r="H6425" s="228"/>
      <c r="I6425" s="228"/>
    </row>
    <row r="6426">
      <c r="A6426" s="228"/>
      <c r="B6426" s="229"/>
      <c r="C6426" s="228"/>
      <c r="D6426" s="228"/>
      <c r="E6426" s="226"/>
      <c r="F6426" s="228"/>
      <c r="G6426" s="228"/>
      <c r="H6426" s="228"/>
      <c r="I6426" s="228"/>
    </row>
    <row r="6427">
      <c r="A6427" s="228"/>
      <c r="B6427" s="229"/>
      <c r="C6427" s="228"/>
      <c r="D6427" s="228"/>
      <c r="E6427" s="226"/>
      <c r="F6427" s="228"/>
      <c r="G6427" s="228"/>
      <c r="H6427" s="228"/>
      <c r="I6427" s="228"/>
    </row>
    <row r="6428">
      <c r="A6428" s="228"/>
      <c r="B6428" s="229"/>
      <c r="C6428" s="228"/>
      <c r="D6428" s="228"/>
      <c r="E6428" s="226"/>
      <c r="F6428" s="228"/>
      <c r="G6428" s="228"/>
      <c r="H6428" s="228"/>
      <c r="I6428" s="228"/>
    </row>
    <row r="6429">
      <c r="A6429" s="228"/>
      <c r="B6429" s="229"/>
      <c r="C6429" s="228"/>
      <c r="D6429" s="228"/>
      <c r="E6429" s="226"/>
      <c r="F6429" s="228"/>
      <c r="G6429" s="228"/>
      <c r="H6429" s="228"/>
      <c r="I6429" s="228"/>
    </row>
    <row r="6430">
      <c r="A6430" s="228"/>
      <c r="B6430" s="229"/>
      <c r="C6430" s="228"/>
      <c r="D6430" s="228"/>
      <c r="E6430" s="226"/>
      <c r="F6430" s="228"/>
      <c r="G6430" s="228"/>
      <c r="H6430" s="228"/>
      <c r="I6430" s="228"/>
    </row>
    <row r="6431">
      <c r="A6431" s="228"/>
      <c r="B6431" s="229"/>
      <c r="C6431" s="228"/>
      <c r="D6431" s="228"/>
      <c r="E6431" s="226"/>
      <c r="F6431" s="228"/>
      <c r="G6431" s="228"/>
      <c r="H6431" s="228"/>
      <c r="I6431" s="228"/>
    </row>
    <row r="6432">
      <c r="A6432" s="228"/>
      <c r="B6432" s="229"/>
      <c r="C6432" s="228"/>
      <c r="D6432" s="228"/>
      <c r="E6432" s="226"/>
      <c r="F6432" s="228"/>
      <c r="G6432" s="228"/>
      <c r="H6432" s="228"/>
      <c r="I6432" s="228"/>
    </row>
    <row r="6433">
      <c r="A6433" s="228"/>
      <c r="B6433" s="229"/>
      <c r="C6433" s="228"/>
      <c r="D6433" s="228"/>
      <c r="E6433" s="226"/>
      <c r="F6433" s="228"/>
      <c r="G6433" s="228"/>
      <c r="H6433" s="228"/>
      <c r="I6433" s="228"/>
    </row>
    <row r="6434">
      <c r="A6434" s="228"/>
      <c r="B6434" s="229"/>
      <c r="C6434" s="228"/>
      <c r="D6434" s="228"/>
      <c r="E6434" s="226"/>
      <c r="F6434" s="228"/>
      <c r="G6434" s="228"/>
      <c r="H6434" s="228"/>
      <c r="I6434" s="228"/>
    </row>
    <row r="6435">
      <c r="A6435" s="228"/>
      <c r="B6435" s="229"/>
      <c r="C6435" s="228"/>
      <c r="D6435" s="228"/>
      <c r="E6435" s="226"/>
      <c r="F6435" s="228"/>
      <c r="G6435" s="228"/>
      <c r="H6435" s="228"/>
      <c r="I6435" s="228"/>
    </row>
    <row r="6436">
      <c r="A6436" s="228"/>
      <c r="B6436" s="229"/>
      <c r="C6436" s="228"/>
      <c r="D6436" s="228"/>
      <c r="E6436" s="226"/>
      <c r="F6436" s="228"/>
      <c r="G6436" s="228"/>
      <c r="H6436" s="228"/>
      <c r="I6436" s="228"/>
    </row>
    <row r="6437">
      <c r="A6437" s="228"/>
      <c r="B6437" s="229"/>
      <c r="C6437" s="228"/>
      <c r="D6437" s="228"/>
      <c r="E6437" s="226"/>
      <c r="F6437" s="228"/>
      <c r="G6437" s="228"/>
      <c r="H6437" s="228"/>
      <c r="I6437" s="228"/>
    </row>
    <row r="6438">
      <c r="A6438" s="228"/>
      <c r="B6438" s="229"/>
      <c r="C6438" s="228"/>
      <c r="D6438" s="228"/>
      <c r="E6438" s="226"/>
      <c r="F6438" s="228"/>
      <c r="G6438" s="228"/>
      <c r="H6438" s="228"/>
      <c r="I6438" s="228"/>
    </row>
    <row r="6439">
      <c r="A6439" s="228"/>
      <c r="B6439" s="229"/>
      <c r="C6439" s="228"/>
      <c r="D6439" s="228"/>
      <c r="E6439" s="226"/>
      <c r="F6439" s="228"/>
      <c r="G6439" s="228"/>
      <c r="H6439" s="228"/>
      <c r="I6439" s="228"/>
    </row>
    <row r="6440">
      <c r="A6440" s="228"/>
      <c r="B6440" s="229"/>
      <c r="C6440" s="228"/>
      <c r="D6440" s="228"/>
      <c r="E6440" s="226"/>
      <c r="F6440" s="228"/>
      <c r="G6440" s="228"/>
      <c r="H6440" s="228"/>
      <c r="I6440" s="228"/>
    </row>
    <row r="6441">
      <c r="A6441" s="228"/>
      <c r="B6441" s="229"/>
      <c r="C6441" s="228"/>
      <c r="D6441" s="228"/>
      <c r="E6441" s="226"/>
      <c r="F6441" s="228"/>
      <c r="G6441" s="228"/>
      <c r="H6441" s="228"/>
      <c r="I6441" s="228"/>
    </row>
    <row r="6442">
      <c r="A6442" s="228"/>
      <c r="B6442" s="229"/>
      <c r="C6442" s="228"/>
      <c r="D6442" s="228"/>
      <c r="E6442" s="226"/>
      <c r="F6442" s="228"/>
      <c r="G6442" s="228"/>
      <c r="H6442" s="228"/>
      <c r="I6442" s="228"/>
    </row>
    <row r="6443">
      <c r="A6443" s="228"/>
      <c r="B6443" s="229"/>
      <c r="C6443" s="228"/>
      <c r="D6443" s="228"/>
      <c r="E6443" s="226"/>
      <c r="F6443" s="228"/>
      <c r="G6443" s="228"/>
      <c r="H6443" s="228"/>
      <c r="I6443" s="228"/>
    </row>
    <row r="6444">
      <c r="A6444" s="228"/>
      <c r="B6444" s="229"/>
      <c r="C6444" s="228"/>
      <c r="D6444" s="228"/>
      <c r="E6444" s="226"/>
      <c r="F6444" s="228"/>
      <c r="G6444" s="228"/>
      <c r="H6444" s="228"/>
      <c r="I6444" s="228"/>
    </row>
    <row r="6445">
      <c r="A6445" s="228"/>
      <c r="B6445" s="229"/>
      <c r="C6445" s="228"/>
      <c r="D6445" s="228"/>
      <c r="E6445" s="226"/>
      <c r="F6445" s="228"/>
      <c r="G6445" s="228"/>
      <c r="H6445" s="228"/>
      <c r="I6445" s="228"/>
    </row>
    <row r="6446">
      <c r="A6446" s="228"/>
      <c r="B6446" s="229"/>
      <c r="C6446" s="228"/>
      <c r="D6446" s="228"/>
      <c r="E6446" s="226"/>
      <c r="F6446" s="228"/>
      <c r="G6446" s="228"/>
      <c r="H6446" s="228"/>
      <c r="I6446" s="228"/>
    </row>
    <row r="6447">
      <c r="A6447" s="228"/>
      <c r="B6447" s="229"/>
      <c r="C6447" s="228"/>
      <c r="D6447" s="228"/>
      <c r="E6447" s="226"/>
      <c r="F6447" s="228"/>
      <c r="G6447" s="228"/>
      <c r="H6447" s="228"/>
      <c r="I6447" s="228"/>
    </row>
    <row r="6448">
      <c r="A6448" s="228"/>
      <c r="B6448" s="229"/>
      <c r="C6448" s="228"/>
      <c r="D6448" s="228"/>
      <c r="E6448" s="226"/>
      <c r="F6448" s="228"/>
      <c r="G6448" s="228"/>
      <c r="H6448" s="228"/>
      <c r="I6448" s="228"/>
    </row>
    <row r="6449">
      <c r="A6449" s="228"/>
      <c r="B6449" s="229"/>
      <c r="C6449" s="228"/>
      <c r="D6449" s="228"/>
      <c r="E6449" s="226"/>
      <c r="F6449" s="228"/>
      <c r="G6449" s="228"/>
      <c r="H6449" s="228"/>
      <c r="I6449" s="228"/>
    </row>
    <row r="6450">
      <c r="A6450" s="228"/>
      <c r="B6450" s="229"/>
      <c r="C6450" s="228"/>
      <c r="D6450" s="228"/>
      <c r="E6450" s="226"/>
      <c r="F6450" s="228"/>
      <c r="G6450" s="228"/>
      <c r="H6450" s="228"/>
      <c r="I6450" s="228"/>
    </row>
    <row r="6451">
      <c r="A6451" s="228"/>
      <c r="B6451" s="229"/>
      <c r="C6451" s="228"/>
      <c r="D6451" s="228"/>
      <c r="E6451" s="226"/>
      <c r="F6451" s="228"/>
      <c r="G6451" s="228"/>
      <c r="H6451" s="228"/>
      <c r="I6451" s="228"/>
    </row>
    <row r="6452">
      <c r="A6452" s="228"/>
      <c r="B6452" s="229"/>
      <c r="C6452" s="228"/>
      <c r="D6452" s="228"/>
      <c r="E6452" s="226"/>
      <c r="F6452" s="228"/>
      <c r="G6452" s="228"/>
      <c r="H6452" s="228"/>
      <c r="I6452" s="228"/>
    </row>
    <row r="6453">
      <c r="A6453" s="228"/>
      <c r="B6453" s="229"/>
      <c r="C6453" s="228"/>
      <c r="D6453" s="228"/>
      <c r="E6453" s="226"/>
      <c r="F6453" s="228"/>
      <c r="G6453" s="228"/>
      <c r="H6453" s="228"/>
      <c r="I6453" s="228"/>
    </row>
    <row r="6454">
      <c r="A6454" s="228"/>
      <c r="B6454" s="229"/>
      <c r="C6454" s="228"/>
      <c r="D6454" s="228"/>
      <c r="E6454" s="226"/>
      <c r="F6454" s="228"/>
      <c r="G6454" s="228"/>
      <c r="H6454" s="228"/>
      <c r="I6454" s="228"/>
    </row>
    <row r="6455">
      <c r="A6455" s="228"/>
      <c r="B6455" s="229"/>
      <c r="C6455" s="228"/>
      <c r="D6455" s="228"/>
      <c r="E6455" s="226"/>
      <c r="F6455" s="228"/>
      <c r="G6455" s="228"/>
      <c r="H6455" s="228"/>
      <c r="I6455" s="228"/>
    </row>
    <row r="6456">
      <c r="A6456" s="228"/>
      <c r="B6456" s="229"/>
      <c r="C6456" s="228"/>
      <c r="D6456" s="228"/>
      <c r="E6456" s="226"/>
      <c r="F6456" s="228"/>
      <c r="G6456" s="228"/>
      <c r="H6456" s="228"/>
      <c r="I6456" s="228"/>
    </row>
    <row r="6457">
      <c r="A6457" s="228"/>
      <c r="B6457" s="229"/>
      <c r="C6457" s="228"/>
      <c r="D6457" s="228"/>
      <c r="E6457" s="226"/>
      <c r="F6457" s="228"/>
      <c r="G6457" s="228"/>
      <c r="H6457" s="228"/>
      <c r="I6457" s="228"/>
    </row>
    <row r="6458">
      <c r="A6458" s="228"/>
      <c r="B6458" s="229"/>
      <c r="C6458" s="228"/>
      <c r="D6458" s="228"/>
      <c r="E6458" s="226"/>
      <c r="F6458" s="228"/>
      <c r="G6458" s="228"/>
      <c r="H6458" s="228"/>
      <c r="I6458" s="228"/>
    </row>
    <row r="6459">
      <c r="A6459" s="228"/>
      <c r="B6459" s="229"/>
      <c r="C6459" s="228"/>
      <c r="D6459" s="228"/>
      <c r="E6459" s="226"/>
      <c r="F6459" s="228"/>
      <c r="G6459" s="228"/>
      <c r="H6459" s="228"/>
      <c r="I6459" s="228"/>
    </row>
    <row r="6460">
      <c r="A6460" s="228"/>
      <c r="B6460" s="229"/>
      <c r="C6460" s="228"/>
      <c r="D6460" s="228"/>
      <c r="E6460" s="226"/>
      <c r="F6460" s="228"/>
      <c r="G6460" s="228"/>
      <c r="H6460" s="228"/>
      <c r="I6460" s="228"/>
    </row>
    <row r="6461">
      <c r="A6461" s="228"/>
      <c r="B6461" s="229"/>
      <c r="C6461" s="228"/>
      <c r="D6461" s="228"/>
      <c r="E6461" s="226"/>
      <c r="F6461" s="228"/>
      <c r="G6461" s="228"/>
      <c r="H6461" s="228"/>
      <c r="I6461" s="228"/>
    </row>
    <row r="6462">
      <c r="A6462" s="228"/>
      <c r="B6462" s="229"/>
      <c r="C6462" s="228"/>
      <c r="D6462" s="228"/>
      <c r="E6462" s="226"/>
      <c r="F6462" s="228"/>
      <c r="G6462" s="228"/>
      <c r="H6462" s="228"/>
      <c r="I6462" s="228"/>
    </row>
    <row r="6463">
      <c r="A6463" s="228"/>
      <c r="B6463" s="229"/>
      <c r="C6463" s="228"/>
      <c r="D6463" s="228"/>
      <c r="E6463" s="226"/>
      <c r="F6463" s="228"/>
      <c r="G6463" s="228"/>
      <c r="H6463" s="228"/>
      <c r="I6463" s="228"/>
    </row>
    <row r="6464">
      <c r="A6464" s="228"/>
      <c r="B6464" s="229"/>
      <c r="C6464" s="228"/>
      <c r="D6464" s="228"/>
      <c r="E6464" s="226"/>
      <c r="F6464" s="228"/>
      <c r="G6464" s="228"/>
      <c r="H6464" s="228"/>
      <c r="I6464" s="228"/>
    </row>
    <row r="6465">
      <c r="A6465" s="228"/>
      <c r="B6465" s="229"/>
      <c r="C6465" s="228"/>
      <c r="D6465" s="228"/>
      <c r="E6465" s="226"/>
      <c r="F6465" s="228"/>
      <c r="G6465" s="228"/>
      <c r="H6465" s="228"/>
      <c r="I6465" s="228"/>
    </row>
    <row r="6466">
      <c r="A6466" s="228"/>
      <c r="B6466" s="229"/>
      <c r="C6466" s="228"/>
      <c r="D6466" s="228"/>
      <c r="E6466" s="226"/>
      <c r="F6466" s="228"/>
      <c r="G6466" s="228"/>
      <c r="H6466" s="228"/>
      <c r="I6466" s="228"/>
    </row>
    <row r="6467">
      <c r="A6467" s="228"/>
      <c r="B6467" s="229"/>
      <c r="C6467" s="228"/>
      <c r="D6467" s="228"/>
      <c r="E6467" s="226"/>
      <c r="F6467" s="228"/>
      <c r="G6467" s="228"/>
      <c r="H6467" s="228"/>
      <c r="I6467" s="228"/>
    </row>
    <row r="6468">
      <c r="A6468" s="228"/>
      <c r="B6468" s="229"/>
      <c r="C6468" s="228"/>
      <c r="D6468" s="228"/>
      <c r="E6468" s="226"/>
      <c r="F6468" s="228"/>
      <c r="G6468" s="228"/>
      <c r="H6468" s="228"/>
      <c r="I6468" s="228"/>
    </row>
    <row r="6469">
      <c r="A6469" s="228"/>
      <c r="B6469" s="229"/>
      <c r="C6469" s="228"/>
      <c r="D6469" s="228"/>
      <c r="E6469" s="226"/>
      <c r="F6469" s="228"/>
      <c r="G6469" s="228"/>
      <c r="H6469" s="228"/>
      <c r="I6469" s="228"/>
    </row>
    <row r="6470">
      <c r="A6470" s="228"/>
      <c r="B6470" s="229"/>
      <c r="C6470" s="228"/>
      <c r="D6470" s="228"/>
      <c r="E6470" s="226"/>
      <c r="F6470" s="228"/>
      <c r="G6470" s="228"/>
      <c r="H6470" s="228"/>
      <c r="I6470" s="228"/>
    </row>
    <row r="6471">
      <c r="A6471" s="228"/>
      <c r="B6471" s="229"/>
      <c r="C6471" s="228"/>
      <c r="D6471" s="228"/>
      <c r="E6471" s="226"/>
      <c r="F6471" s="228"/>
      <c r="G6471" s="228"/>
      <c r="H6471" s="228"/>
      <c r="I6471" s="228"/>
    </row>
    <row r="6472">
      <c r="A6472" s="228"/>
      <c r="B6472" s="229"/>
      <c r="C6472" s="228"/>
      <c r="D6472" s="228"/>
      <c r="E6472" s="226"/>
      <c r="F6472" s="228"/>
      <c r="G6472" s="228"/>
      <c r="H6472" s="228"/>
      <c r="I6472" s="228"/>
    </row>
    <row r="6473">
      <c r="A6473" s="228"/>
      <c r="B6473" s="229"/>
      <c r="C6473" s="228"/>
      <c r="D6473" s="228"/>
      <c r="E6473" s="226"/>
      <c r="F6473" s="228"/>
      <c r="G6473" s="228"/>
      <c r="H6473" s="228"/>
      <c r="I6473" s="228"/>
    </row>
    <row r="6474">
      <c r="A6474" s="228"/>
      <c r="B6474" s="229"/>
      <c r="C6474" s="228"/>
      <c r="D6474" s="228"/>
      <c r="E6474" s="226"/>
      <c r="F6474" s="228"/>
      <c r="G6474" s="228"/>
      <c r="H6474" s="228"/>
      <c r="I6474" s="228"/>
    </row>
    <row r="6475">
      <c r="A6475" s="228"/>
      <c r="B6475" s="229"/>
      <c r="C6475" s="228"/>
      <c r="D6475" s="228"/>
      <c r="E6475" s="226"/>
      <c r="F6475" s="228"/>
      <c r="G6475" s="228"/>
      <c r="H6475" s="228"/>
      <c r="I6475" s="228"/>
    </row>
    <row r="6476">
      <c r="A6476" s="228"/>
      <c r="B6476" s="229"/>
      <c r="C6476" s="228"/>
      <c r="D6476" s="228"/>
      <c r="E6476" s="226"/>
      <c r="F6476" s="228"/>
      <c r="G6476" s="228"/>
      <c r="H6476" s="228"/>
      <c r="I6476" s="228"/>
    </row>
    <row r="6477">
      <c r="A6477" s="228"/>
      <c r="B6477" s="229"/>
      <c r="C6477" s="228"/>
      <c r="D6477" s="228"/>
      <c r="E6477" s="226"/>
      <c r="F6477" s="228"/>
      <c r="G6477" s="228"/>
      <c r="H6477" s="228"/>
      <c r="I6477" s="228"/>
    </row>
    <row r="6478">
      <c r="A6478" s="228"/>
      <c r="B6478" s="229"/>
      <c r="C6478" s="228"/>
      <c r="D6478" s="228"/>
      <c r="E6478" s="226"/>
      <c r="F6478" s="228"/>
      <c r="G6478" s="228"/>
      <c r="H6478" s="228"/>
      <c r="I6478" s="228"/>
    </row>
    <row r="6479">
      <c r="A6479" s="228"/>
      <c r="B6479" s="229"/>
      <c r="C6479" s="228"/>
      <c r="D6479" s="228"/>
      <c r="E6479" s="226"/>
      <c r="F6479" s="228"/>
      <c r="G6479" s="228"/>
      <c r="H6479" s="228"/>
      <c r="I6479" s="228"/>
    </row>
    <row r="6480">
      <c r="A6480" s="228"/>
      <c r="B6480" s="229"/>
      <c r="C6480" s="228"/>
      <c r="D6480" s="228"/>
      <c r="E6480" s="226"/>
      <c r="F6480" s="228"/>
      <c r="G6480" s="228"/>
      <c r="H6480" s="228"/>
      <c r="I6480" s="228"/>
    </row>
    <row r="6481">
      <c r="A6481" s="228"/>
      <c r="B6481" s="229"/>
      <c r="C6481" s="228"/>
      <c r="D6481" s="228"/>
      <c r="E6481" s="226"/>
      <c r="F6481" s="228"/>
      <c r="G6481" s="228"/>
      <c r="H6481" s="228"/>
      <c r="I6481" s="228"/>
    </row>
    <row r="6482">
      <c r="A6482" s="228"/>
      <c r="B6482" s="229"/>
      <c r="C6482" s="228"/>
      <c r="D6482" s="228"/>
      <c r="E6482" s="226"/>
      <c r="F6482" s="228"/>
      <c r="G6482" s="228"/>
      <c r="H6482" s="228"/>
      <c r="I6482" s="228"/>
    </row>
    <row r="6483">
      <c r="A6483" s="228"/>
      <c r="B6483" s="229"/>
      <c r="C6483" s="228"/>
      <c r="D6483" s="228"/>
      <c r="E6483" s="226"/>
      <c r="F6483" s="228"/>
      <c r="G6483" s="228"/>
      <c r="H6483" s="228"/>
      <c r="I6483" s="228"/>
    </row>
    <row r="6484">
      <c r="A6484" s="228"/>
      <c r="B6484" s="229"/>
      <c r="C6484" s="228"/>
      <c r="D6484" s="228"/>
      <c r="E6484" s="226"/>
      <c r="F6484" s="228"/>
      <c r="G6484" s="228"/>
      <c r="H6484" s="228"/>
      <c r="I6484" s="228"/>
    </row>
    <row r="6485">
      <c r="A6485" s="228"/>
      <c r="B6485" s="229"/>
      <c r="C6485" s="228"/>
      <c r="D6485" s="228"/>
      <c r="E6485" s="226"/>
      <c r="F6485" s="228"/>
      <c r="G6485" s="228"/>
      <c r="H6485" s="228"/>
      <c r="I6485" s="228"/>
    </row>
    <row r="6486">
      <c r="A6486" s="228"/>
      <c r="B6486" s="229"/>
      <c r="C6486" s="228"/>
      <c r="D6486" s="228"/>
      <c r="E6486" s="226"/>
      <c r="F6486" s="228"/>
      <c r="G6486" s="228"/>
      <c r="H6486" s="228"/>
      <c r="I6486" s="228"/>
    </row>
    <row r="6487">
      <c r="A6487" s="228"/>
      <c r="B6487" s="229"/>
      <c r="C6487" s="228"/>
      <c r="D6487" s="228"/>
      <c r="E6487" s="226"/>
      <c r="F6487" s="228"/>
      <c r="G6487" s="228"/>
      <c r="H6487" s="228"/>
      <c r="I6487" s="228"/>
    </row>
    <row r="6488">
      <c r="A6488" s="228"/>
      <c r="B6488" s="229"/>
      <c r="C6488" s="228"/>
      <c r="D6488" s="228"/>
      <c r="E6488" s="226"/>
      <c r="F6488" s="228"/>
      <c r="G6488" s="228"/>
      <c r="H6488" s="228"/>
      <c r="I6488" s="228"/>
    </row>
    <row r="6489">
      <c r="A6489" s="228"/>
      <c r="B6489" s="229"/>
      <c r="C6489" s="228"/>
      <c r="D6489" s="228"/>
      <c r="E6489" s="226"/>
      <c r="F6489" s="228"/>
      <c r="G6489" s="228"/>
      <c r="H6489" s="228"/>
      <c r="I6489" s="228"/>
    </row>
    <row r="6490">
      <c r="A6490" s="228"/>
      <c r="B6490" s="229"/>
      <c r="C6490" s="228"/>
      <c r="D6490" s="228"/>
      <c r="E6490" s="226"/>
      <c r="F6490" s="228"/>
      <c r="G6490" s="228"/>
      <c r="H6490" s="228"/>
      <c r="I6490" s="228"/>
    </row>
    <row r="6491">
      <c r="A6491" s="228"/>
      <c r="B6491" s="229"/>
      <c r="C6491" s="228"/>
      <c r="D6491" s="228"/>
      <c r="E6491" s="226"/>
      <c r="F6491" s="228"/>
      <c r="G6491" s="228"/>
      <c r="H6491" s="228"/>
      <c r="I6491" s="228"/>
    </row>
    <row r="6492">
      <c r="A6492" s="228"/>
      <c r="B6492" s="229"/>
      <c r="C6492" s="228"/>
      <c r="D6492" s="228"/>
      <c r="E6492" s="226"/>
      <c r="F6492" s="228"/>
      <c r="G6492" s="228"/>
      <c r="H6492" s="228"/>
      <c r="I6492" s="228"/>
    </row>
    <row r="6493">
      <c r="A6493" s="228"/>
      <c r="B6493" s="229"/>
      <c r="C6493" s="228"/>
      <c r="D6493" s="228"/>
      <c r="E6493" s="226"/>
      <c r="F6493" s="228"/>
      <c r="G6493" s="228"/>
      <c r="H6493" s="228"/>
      <c r="I6493" s="228"/>
    </row>
    <row r="6494">
      <c r="A6494" s="228"/>
      <c r="B6494" s="229"/>
      <c r="C6494" s="228"/>
      <c r="D6494" s="228"/>
      <c r="E6494" s="226"/>
      <c r="F6494" s="228"/>
      <c r="G6494" s="228"/>
      <c r="H6494" s="228"/>
      <c r="I6494" s="228"/>
    </row>
    <row r="6495">
      <c r="A6495" s="228"/>
      <c r="B6495" s="229"/>
      <c r="C6495" s="228"/>
      <c r="D6495" s="228"/>
      <c r="E6495" s="226"/>
      <c r="F6495" s="228"/>
      <c r="G6495" s="228"/>
      <c r="H6495" s="228"/>
      <c r="I6495" s="228"/>
    </row>
    <row r="6496">
      <c r="A6496" s="228"/>
      <c r="B6496" s="229"/>
      <c r="C6496" s="228"/>
      <c r="D6496" s="228"/>
      <c r="E6496" s="226"/>
      <c r="F6496" s="228"/>
      <c r="G6496" s="228"/>
      <c r="H6496" s="228"/>
      <c r="I6496" s="228"/>
    </row>
    <row r="6497">
      <c r="A6497" s="228"/>
      <c r="B6497" s="229"/>
      <c r="C6497" s="228"/>
      <c r="D6497" s="228"/>
      <c r="E6497" s="226"/>
      <c r="F6497" s="228"/>
      <c r="G6497" s="228"/>
      <c r="H6497" s="228"/>
      <c r="I6497" s="228"/>
    </row>
    <row r="6498">
      <c r="A6498" s="228"/>
      <c r="B6498" s="229"/>
      <c r="C6498" s="228"/>
      <c r="D6498" s="228"/>
      <c r="E6498" s="226"/>
      <c r="F6498" s="228"/>
      <c r="G6498" s="228"/>
      <c r="H6498" s="228"/>
      <c r="I6498" s="228"/>
    </row>
    <row r="6499">
      <c r="A6499" s="228"/>
      <c r="B6499" s="229"/>
      <c r="C6499" s="228"/>
      <c r="D6499" s="228"/>
      <c r="E6499" s="226"/>
      <c r="F6499" s="228"/>
      <c r="G6499" s="228"/>
      <c r="H6499" s="228"/>
      <c r="I6499" s="228"/>
    </row>
    <row r="6500">
      <c r="A6500" s="228"/>
      <c r="B6500" s="229"/>
      <c r="C6500" s="228"/>
      <c r="D6500" s="228"/>
      <c r="E6500" s="226"/>
      <c r="F6500" s="228"/>
      <c r="G6500" s="228"/>
      <c r="H6500" s="228"/>
      <c r="I6500" s="228"/>
    </row>
    <row r="6501">
      <c r="A6501" s="228"/>
      <c r="B6501" s="229"/>
      <c r="C6501" s="228"/>
      <c r="D6501" s="228"/>
      <c r="E6501" s="226"/>
      <c r="F6501" s="228"/>
      <c r="G6501" s="228"/>
      <c r="H6501" s="228"/>
      <c r="I6501" s="228"/>
    </row>
    <row r="6502">
      <c r="A6502" s="228"/>
      <c r="B6502" s="229"/>
      <c r="C6502" s="228"/>
      <c r="D6502" s="228"/>
      <c r="E6502" s="226"/>
      <c r="F6502" s="228"/>
      <c r="G6502" s="228"/>
      <c r="H6502" s="228"/>
      <c r="I6502" s="228"/>
    </row>
    <row r="6503">
      <c r="A6503" s="228"/>
      <c r="B6503" s="229"/>
      <c r="C6503" s="228"/>
      <c r="D6503" s="228"/>
      <c r="E6503" s="226"/>
      <c r="F6503" s="228"/>
      <c r="G6503" s="228"/>
      <c r="H6503" s="228"/>
      <c r="I6503" s="228"/>
    </row>
    <row r="6504">
      <c r="A6504" s="228"/>
      <c r="B6504" s="229"/>
      <c r="C6504" s="228"/>
      <c r="D6504" s="228"/>
      <c r="E6504" s="226"/>
      <c r="F6504" s="228"/>
      <c r="G6504" s="228"/>
      <c r="H6504" s="228"/>
      <c r="I6504" s="228"/>
    </row>
    <row r="6505">
      <c r="A6505" s="228"/>
      <c r="B6505" s="229"/>
      <c r="C6505" s="228"/>
      <c r="D6505" s="228"/>
      <c r="E6505" s="226"/>
      <c r="F6505" s="228"/>
      <c r="G6505" s="228"/>
      <c r="H6505" s="228"/>
      <c r="I6505" s="228"/>
    </row>
    <row r="6506">
      <c r="A6506" s="228"/>
      <c r="B6506" s="229"/>
      <c r="C6506" s="228"/>
      <c r="D6506" s="228"/>
      <c r="E6506" s="226"/>
      <c r="F6506" s="228"/>
      <c r="G6506" s="228"/>
      <c r="H6506" s="228"/>
      <c r="I6506" s="228"/>
    </row>
    <row r="6507">
      <c r="A6507" s="228"/>
      <c r="B6507" s="229"/>
      <c r="C6507" s="228"/>
      <c r="D6507" s="228"/>
      <c r="E6507" s="226"/>
      <c r="F6507" s="228"/>
      <c r="G6507" s="228"/>
      <c r="H6507" s="228"/>
      <c r="I6507" s="228"/>
    </row>
    <row r="6508">
      <c r="A6508" s="228"/>
      <c r="B6508" s="229"/>
      <c r="C6508" s="228"/>
      <c r="D6508" s="228"/>
      <c r="E6508" s="226"/>
      <c r="F6508" s="228"/>
      <c r="G6508" s="228"/>
      <c r="H6508" s="228"/>
      <c r="I6508" s="228"/>
    </row>
    <row r="6509">
      <c r="A6509" s="228"/>
      <c r="B6509" s="229"/>
      <c r="C6509" s="228"/>
      <c r="D6509" s="228"/>
      <c r="E6509" s="226"/>
      <c r="F6509" s="228"/>
      <c r="G6509" s="228"/>
      <c r="H6509" s="228"/>
      <c r="I6509" s="228"/>
    </row>
    <row r="6510">
      <c r="A6510" s="228"/>
      <c r="B6510" s="229"/>
      <c r="C6510" s="228"/>
      <c r="D6510" s="228"/>
      <c r="E6510" s="226"/>
      <c r="F6510" s="228"/>
      <c r="G6510" s="228"/>
      <c r="H6510" s="228"/>
      <c r="I6510" s="228"/>
    </row>
    <row r="6511">
      <c r="A6511" s="228"/>
      <c r="B6511" s="229"/>
      <c r="C6511" s="228"/>
      <c r="D6511" s="228"/>
      <c r="E6511" s="226"/>
      <c r="F6511" s="228"/>
      <c r="G6511" s="228"/>
      <c r="H6511" s="228"/>
      <c r="I6511" s="228"/>
    </row>
    <row r="6512">
      <c r="A6512" s="228"/>
      <c r="B6512" s="229"/>
      <c r="C6512" s="228"/>
      <c r="D6512" s="228"/>
      <c r="E6512" s="226"/>
      <c r="F6512" s="228"/>
      <c r="G6512" s="228"/>
      <c r="H6512" s="228"/>
      <c r="I6512" s="228"/>
    </row>
    <row r="6513">
      <c r="A6513" s="228"/>
      <c r="B6513" s="229"/>
      <c r="C6513" s="228"/>
      <c r="D6513" s="228"/>
      <c r="E6513" s="226"/>
      <c r="F6513" s="228"/>
      <c r="G6513" s="228"/>
      <c r="H6513" s="228"/>
      <c r="I6513" s="228"/>
    </row>
  </sheetData>
  <hyperlinks>
    <hyperlink r:id="rId1" ref="B63"/>
    <hyperlink r:id="rId2" ref="D459"/>
  </hyperlin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14.63"/>
    <col customWidth="1" min="3" max="3" width="27.38"/>
    <col customWidth="1" min="4" max="4" width="9.0"/>
    <col customWidth="1" min="5" max="5" width="18.13"/>
    <col customWidth="1" min="6" max="6" width="13.75"/>
    <col customWidth="1" min="7" max="7" width="14.0"/>
    <col customWidth="1" min="8" max="8" width="8.13"/>
    <col customWidth="1" min="9" max="9" width="12.25"/>
    <col customWidth="1" min="10" max="10" width="11.75"/>
    <col customWidth="1" min="11" max="11" width="10.88"/>
    <col customWidth="1" min="12" max="12" width="17.0"/>
    <col customWidth="1" min="13" max="13" width="9.5"/>
    <col customWidth="1" min="14" max="18" width="16.0"/>
  </cols>
  <sheetData>
    <row r="1" ht="21.0" customHeight="1">
      <c r="A1" s="243" t="s">
        <v>25186</v>
      </c>
      <c r="B1" s="243" t="s">
        <v>20640</v>
      </c>
      <c r="C1" s="243" t="s">
        <v>3</v>
      </c>
      <c r="D1" s="243" t="s">
        <v>0</v>
      </c>
      <c r="E1" s="243" t="s">
        <v>2</v>
      </c>
      <c r="F1" s="244" t="s">
        <v>25187</v>
      </c>
      <c r="G1" s="245" t="s">
        <v>20655</v>
      </c>
      <c r="H1" s="246" t="s">
        <v>25188</v>
      </c>
      <c r="I1" s="247" t="s">
        <v>25189</v>
      </c>
      <c r="J1" s="247" t="s">
        <v>25190</v>
      </c>
      <c r="K1" s="248" t="s">
        <v>25191</v>
      </c>
      <c r="L1" s="249" t="s">
        <v>6</v>
      </c>
      <c r="M1" s="249" t="s">
        <v>25192</v>
      </c>
      <c r="N1" s="250" t="s">
        <v>7</v>
      </c>
      <c r="O1" s="250"/>
      <c r="P1" s="250"/>
      <c r="Q1" s="250"/>
      <c r="R1" s="250"/>
    </row>
    <row r="2">
      <c r="A2" s="251">
        <v>45719.02899881944</v>
      </c>
      <c r="B2" s="252">
        <v>6773.0</v>
      </c>
      <c r="C2" s="253" t="s">
        <v>744</v>
      </c>
      <c r="D2" s="253"/>
      <c r="E2" s="253" t="s">
        <v>20685</v>
      </c>
      <c r="F2" s="254"/>
      <c r="G2" s="255">
        <v>2780.0</v>
      </c>
      <c r="H2" s="256">
        <v>280.0</v>
      </c>
      <c r="I2" s="257">
        <v>41.0</v>
      </c>
      <c r="J2" s="258">
        <v>49.0</v>
      </c>
      <c r="K2" s="259"/>
      <c r="L2" s="259" t="s">
        <v>60</v>
      </c>
      <c r="M2" s="258">
        <v>611222.0</v>
      </c>
      <c r="N2" s="259"/>
      <c r="O2" s="260"/>
      <c r="P2" s="260"/>
      <c r="Q2" s="260"/>
      <c r="R2" s="260"/>
    </row>
    <row r="3">
      <c r="A3" s="261">
        <v>45719.0</v>
      </c>
      <c r="B3" s="252">
        <v>6774.0</v>
      </c>
      <c r="C3" s="253" t="s">
        <v>4017</v>
      </c>
      <c r="D3" s="253"/>
      <c r="E3" s="253" t="s">
        <v>4500</v>
      </c>
      <c r="F3" s="254"/>
      <c r="G3" s="255">
        <v>3140.0</v>
      </c>
      <c r="H3" s="256">
        <v>720.0</v>
      </c>
      <c r="I3" s="262">
        <v>105.0</v>
      </c>
      <c r="J3" s="258">
        <v>126.0</v>
      </c>
      <c r="K3" s="263"/>
      <c r="L3" s="259" t="s">
        <v>52</v>
      </c>
      <c r="M3" s="259"/>
      <c r="N3" s="259"/>
      <c r="O3" s="259"/>
      <c r="P3" s="259"/>
      <c r="Q3" s="259"/>
      <c r="R3" s="259"/>
    </row>
    <row r="4">
      <c r="A4" s="261">
        <v>45719.0</v>
      </c>
      <c r="B4" s="252">
        <v>6775.0</v>
      </c>
      <c r="C4" s="253" t="s">
        <v>4178</v>
      </c>
      <c r="D4" s="253"/>
      <c r="E4" s="253" t="s">
        <v>20685</v>
      </c>
      <c r="F4" s="254"/>
      <c r="G4" s="255">
        <v>10640.0</v>
      </c>
      <c r="H4" s="256">
        <v>1520.0</v>
      </c>
      <c r="I4" s="262">
        <v>221.0</v>
      </c>
      <c r="J4" s="258">
        <v>265.0</v>
      </c>
      <c r="K4" s="263"/>
      <c r="L4" s="259" t="s">
        <v>60</v>
      </c>
      <c r="M4" s="258">
        <v>715010.0</v>
      </c>
      <c r="N4" s="259"/>
      <c r="O4" s="259"/>
      <c r="P4" s="259"/>
      <c r="Q4" s="259"/>
      <c r="R4" s="259"/>
    </row>
    <row r="5">
      <c r="A5" s="261">
        <v>45719.0</v>
      </c>
      <c r="B5" s="252">
        <v>6776.0</v>
      </c>
      <c r="C5" s="253" t="s">
        <v>3991</v>
      </c>
      <c r="D5" s="253"/>
      <c r="E5" s="253" t="s">
        <v>20685</v>
      </c>
      <c r="F5" s="254"/>
      <c r="G5" s="255">
        <v>3100.0</v>
      </c>
      <c r="H5" s="256">
        <v>220.0</v>
      </c>
      <c r="I5" s="262">
        <v>41.0</v>
      </c>
      <c r="J5" s="258">
        <v>49.0</v>
      </c>
      <c r="K5" s="263"/>
      <c r="L5" s="259" t="s">
        <v>21</v>
      </c>
      <c r="M5" s="259"/>
      <c r="N5" s="259"/>
      <c r="O5" s="259"/>
      <c r="P5" s="259"/>
      <c r="Q5" s="259"/>
      <c r="R5" s="259"/>
    </row>
    <row r="6">
      <c r="A6" s="261">
        <v>45719.0</v>
      </c>
      <c r="B6" s="252">
        <v>6777.0</v>
      </c>
      <c r="C6" s="253" t="s">
        <v>4017</v>
      </c>
      <c r="D6" s="253"/>
      <c r="E6" s="253" t="s">
        <v>4500</v>
      </c>
      <c r="F6" s="254"/>
      <c r="G6" s="255">
        <v>2940.0</v>
      </c>
      <c r="H6" s="256">
        <v>420.0</v>
      </c>
      <c r="I6" s="262">
        <v>61.0</v>
      </c>
      <c r="J6" s="258">
        <v>74.0</v>
      </c>
      <c r="K6" s="263"/>
      <c r="L6" s="259" t="s">
        <v>52</v>
      </c>
      <c r="M6" s="259"/>
      <c r="N6" s="259"/>
      <c r="O6" s="259"/>
      <c r="P6" s="259"/>
      <c r="Q6" s="259"/>
      <c r="R6" s="259"/>
    </row>
    <row r="7">
      <c r="A7" s="261">
        <v>45719.0</v>
      </c>
      <c r="B7" s="252">
        <v>6778.0</v>
      </c>
      <c r="C7" s="253" t="s">
        <v>3872</v>
      </c>
      <c r="D7" s="253"/>
      <c r="E7" s="253" t="s">
        <v>20685</v>
      </c>
      <c r="F7" s="254"/>
      <c r="G7" s="255">
        <v>5100.0</v>
      </c>
      <c r="H7" s="256">
        <v>1340.0</v>
      </c>
      <c r="I7" s="262">
        <v>67.0</v>
      </c>
      <c r="J7" s="258">
        <v>81.0</v>
      </c>
      <c r="K7" s="263"/>
      <c r="L7" s="259" t="s">
        <v>52</v>
      </c>
      <c r="M7" s="259"/>
      <c r="N7" s="259"/>
      <c r="O7" s="259"/>
      <c r="P7" s="259"/>
      <c r="Q7" s="259"/>
      <c r="R7" s="259"/>
    </row>
    <row r="8">
      <c r="A8" s="261">
        <v>45719.0</v>
      </c>
      <c r="B8" s="252">
        <v>6780.0</v>
      </c>
      <c r="C8" s="253" t="s">
        <v>4031</v>
      </c>
      <c r="D8" s="253"/>
      <c r="E8" s="253" t="s">
        <v>20697</v>
      </c>
      <c r="F8" s="254"/>
      <c r="G8" s="255">
        <v>2960.0</v>
      </c>
      <c r="H8" s="256">
        <v>200.0</v>
      </c>
      <c r="I8" s="262">
        <v>29.0</v>
      </c>
      <c r="J8" s="258">
        <v>35.0</v>
      </c>
      <c r="K8" s="263"/>
      <c r="L8" s="259" t="s">
        <v>21</v>
      </c>
      <c r="M8" s="259"/>
      <c r="N8" s="259"/>
      <c r="O8" s="259"/>
      <c r="P8" s="259"/>
      <c r="Q8" s="259"/>
      <c r="R8" s="259"/>
    </row>
    <row r="9">
      <c r="A9" s="261">
        <v>45719.0</v>
      </c>
      <c r="B9" s="252">
        <v>6781.0</v>
      </c>
      <c r="C9" s="253" t="s">
        <v>3872</v>
      </c>
      <c r="D9" s="253"/>
      <c r="E9" s="253" t="s">
        <v>20685</v>
      </c>
      <c r="F9" s="254"/>
      <c r="G9" s="255">
        <v>5620.0</v>
      </c>
      <c r="H9" s="256">
        <v>1880.0</v>
      </c>
      <c r="I9" s="262">
        <v>94.0</v>
      </c>
      <c r="J9" s="258">
        <v>113.0</v>
      </c>
      <c r="K9" s="263"/>
      <c r="L9" s="259" t="s">
        <v>52</v>
      </c>
      <c r="M9" s="259"/>
      <c r="N9" s="259"/>
      <c r="O9" s="259"/>
      <c r="P9" s="259"/>
      <c r="Q9" s="259"/>
      <c r="R9" s="259"/>
    </row>
    <row r="10">
      <c r="A10" s="261">
        <v>45719.0</v>
      </c>
      <c r="B10" s="252">
        <v>6782.0</v>
      </c>
      <c r="C10" s="253" t="s">
        <v>4111</v>
      </c>
      <c r="D10" s="253"/>
      <c r="E10" s="253" t="s">
        <v>20685</v>
      </c>
      <c r="F10" s="254"/>
      <c r="G10" s="255">
        <v>3760.0</v>
      </c>
      <c r="H10" s="256">
        <v>1120.0</v>
      </c>
      <c r="I10" s="262">
        <v>128.0</v>
      </c>
      <c r="J10" s="258">
        <v>153.0</v>
      </c>
      <c r="K10" s="263"/>
      <c r="L10" s="259" t="s">
        <v>21</v>
      </c>
      <c r="M10" s="259"/>
      <c r="N10" s="259"/>
      <c r="O10" s="259"/>
      <c r="P10" s="259"/>
      <c r="Q10" s="259"/>
      <c r="R10" s="259"/>
    </row>
    <row r="11">
      <c r="A11" s="264"/>
      <c r="B11" s="253"/>
      <c r="C11" s="253"/>
      <c r="D11" s="253"/>
      <c r="E11" s="253"/>
      <c r="F11" s="254"/>
      <c r="G11" s="265"/>
      <c r="H11" s="266"/>
      <c r="I11" s="263"/>
      <c r="J11" s="259"/>
      <c r="K11" s="263"/>
      <c r="L11" s="259"/>
      <c r="M11" s="259"/>
      <c r="N11" s="259"/>
      <c r="O11" s="259"/>
      <c r="P11" s="259"/>
      <c r="Q11" s="259"/>
      <c r="R11" s="259"/>
    </row>
    <row r="12">
      <c r="A12" s="251">
        <v>45720.02903287037</v>
      </c>
      <c r="B12" s="252">
        <v>6783.0</v>
      </c>
      <c r="C12" s="253" t="s">
        <v>4017</v>
      </c>
      <c r="D12" s="253"/>
      <c r="E12" s="253" t="s">
        <v>4500</v>
      </c>
      <c r="F12" s="254"/>
      <c r="G12" s="255">
        <v>3080.0</v>
      </c>
      <c r="H12" s="256">
        <v>640.0</v>
      </c>
      <c r="I12" s="262">
        <v>93.0</v>
      </c>
      <c r="J12" s="258">
        <v>112.0</v>
      </c>
      <c r="K12" s="263"/>
      <c r="L12" s="259" t="s">
        <v>52</v>
      </c>
      <c r="M12" s="259"/>
      <c r="N12" s="259"/>
      <c r="O12" s="259"/>
      <c r="P12" s="259"/>
      <c r="Q12" s="259"/>
      <c r="R12" s="259"/>
    </row>
    <row r="13">
      <c r="A13" s="261">
        <v>45720.0</v>
      </c>
      <c r="B13" s="252">
        <v>6784.0</v>
      </c>
      <c r="C13" s="253" t="s">
        <v>4018</v>
      </c>
      <c r="D13" s="253"/>
      <c r="E13" s="253" t="s">
        <v>20685</v>
      </c>
      <c r="F13" s="254"/>
      <c r="G13" s="255">
        <v>3020.0</v>
      </c>
      <c r="H13" s="256">
        <v>680.0</v>
      </c>
      <c r="I13" s="262">
        <v>71.0</v>
      </c>
      <c r="J13" s="258">
        <v>85.0</v>
      </c>
      <c r="K13" s="263"/>
      <c r="L13" s="259" t="s">
        <v>21</v>
      </c>
      <c r="M13" s="259"/>
      <c r="N13" s="259"/>
      <c r="O13" s="259"/>
      <c r="P13" s="259"/>
      <c r="Q13" s="259"/>
      <c r="R13" s="259"/>
    </row>
    <row r="14">
      <c r="A14" s="261">
        <v>45720.0</v>
      </c>
      <c r="B14" s="252">
        <v>6785.0</v>
      </c>
      <c r="C14" s="253" t="s">
        <v>3950</v>
      </c>
      <c r="D14" s="253"/>
      <c r="E14" s="253"/>
      <c r="F14" s="254"/>
      <c r="G14" s="255">
        <v>2980.0</v>
      </c>
      <c r="H14" s="256">
        <v>740.0</v>
      </c>
      <c r="I14" s="262">
        <v>37.0</v>
      </c>
      <c r="J14" s="258">
        <v>45.0</v>
      </c>
      <c r="K14" s="263"/>
      <c r="L14" s="259" t="s">
        <v>60</v>
      </c>
      <c r="M14" s="258">
        <v>899538.0</v>
      </c>
      <c r="N14" s="259"/>
      <c r="O14" s="259"/>
      <c r="P14" s="259"/>
      <c r="Q14" s="259"/>
      <c r="R14" s="259"/>
    </row>
    <row r="15">
      <c r="A15" s="261">
        <v>45720.0</v>
      </c>
      <c r="B15" s="252">
        <v>6786.0</v>
      </c>
      <c r="C15" s="253" t="s">
        <v>4110</v>
      </c>
      <c r="D15" s="253"/>
      <c r="E15" s="253" t="s">
        <v>4500</v>
      </c>
      <c r="F15" s="254"/>
      <c r="G15" s="255">
        <v>3500.0</v>
      </c>
      <c r="H15" s="256">
        <v>900.0</v>
      </c>
      <c r="I15" s="262">
        <v>131.0</v>
      </c>
      <c r="J15" s="258">
        <v>157.0</v>
      </c>
      <c r="K15" s="263"/>
      <c r="L15" s="259" t="s">
        <v>52</v>
      </c>
      <c r="M15" s="259"/>
      <c r="N15" s="259"/>
      <c r="O15" s="259"/>
      <c r="P15" s="259"/>
      <c r="Q15" s="259"/>
      <c r="R15" s="259"/>
    </row>
    <row r="16">
      <c r="A16" s="261">
        <v>45720.0</v>
      </c>
      <c r="B16" s="252">
        <v>6787.0</v>
      </c>
      <c r="C16" s="253" t="s">
        <v>744</v>
      </c>
      <c r="D16" s="253"/>
      <c r="E16" s="253" t="s">
        <v>20685</v>
      </c>
      <c r="F16" s="254"/>
      <c r="G16" s="255">
        <v>2900.0</v>
      </c>
      <c r="H16" s="256">
        <v>360.0</v>
      </c>
      <c r="I16" s="262">
        <v>53.0</v>
      </c>
      <c r="J16" s="258">
        <v>63.0</v>
      </c>
      <c r="K16" s="263"/>
      <c r="L16" s="259" t="s">
        <v>60</v>
      </c>
      <c r="M16" s="259"/>
      <c r="N16" s="259"/>
      <c r="O16" s="259"/>
      <c r="P16" s="259"/>
      <c r="Q16" s="259"/>
      <c r="R16" s="259"/>
    </row>
    <row r="17">
      <c r="A17" s="261">
        <v>45720.0</v>
      </c>
      <c r="B17" s="252">
        <v>6788.0</v>
      </c>
      <c r="C17" s="253" t="s">
        <v>4138</v>
      </c>
      <c r="D17" s="253"/>
      <c r="E17" s="253"/>
      <c r="F17" s="254"/>
      <c r="G17" s="255">
        <v>2700.0</v>
      </c>
      <c r="H17" s="256">
        <v>100.0</v>
      </c>
      <c r="I17" s="262">
        <v>19.0</v>
      </c>
      <c r="J17" s="258">
        <v>23.0</v>
      </c>
      <c r="K17" s="263"/>
      <c r="L17" s="259" t="s">
        <v>60</v>
      </c>
      <c r="M17" s="258">
        <v>68106.0</v>
      </c>
      <c r="N17" s="259"/>
      <c r="O17" s="259"/>
      <c r="P17" s="259"/>
      <c r="Q17" s="259"/>
      <c r="R17" s="259"/>
    </row>
    <row r="18">
      <c r="A18" s="261">
        <v>45720.0</v>
      </c>
      <c r="B18" s="252">
        <v>6789.0</v>
      </c>
      <c r="C18" s="253" t="s">
        <v>4476</v>
      </c>
      <c r="D18" s="253"/>
      <c r="E18" s="253"/>
      <c r="F18" s="254"/>
      <c r="G18" s="255">
        <v>2820.0</v>
      </c>
      <c r="H18" s="256">
        <v>40.0</v>
      </c>
      <c r="I18" s="262">
        <v>8.0</v>
      </c>
      <c r="J18" s="258">
        <v>9.0</v>
      </c>
      <c r="K18" s="263"/>
      <c r="L18" s="259" t="s">
        <v>21</v>
      </c>
      <c r="M18" s="259"/>
      <c r="N18" s="259"/>
      <c r="O18" s="259"/>
      <c r="P18" s="259"/>
      <c r="Q18" s="259"/>
      <c r="R18" s="259"/>
    </row>
    <row r="19">
      <c r="A19" s="261">
        <v>45720.0</v>
      </c>
      <c r="B19" s="252">
        <v>6791.0</v>
      </c>
      <c r="C19" s="253" t="s">
        <v>744</v>
      </c>
      <c r="D19" s="253"/>
      <c r="E19" s="253" t="s">
        <v>20685</v>
      </c>
      <c r="F19" s="254"/>
      <c r="G19" s="255">
        <v>2960.0</v>
      </c>
      <c r="H19" s="256">
        <v>440.0</v>
      </c>
      <c r="I19" s="262">
        <v>18.0</v>
      </c>
      <c r="J19" s="258">
        <v>22.0</v>
      </c>
      <c r="K19" s="263"/>
      <c r="L19" s="259" t="s">
        <v>52</v>
      </c>
      <c r="M19" s="259"/>
      <c r="N19" s="259"/>
      <c r="O19" s="259"/>
      <c r="P19" s="259"/>
      <c r="Q19" s="259"/>
      <c r="R19" s="259"/>
    </row>
    <row r="20">
      <c r="A20" s="261">
        <v>45720.0</v>
      </c>
      <c r="B20" s="252">
        <v>6794.0</v>
      </c>
      <c r="C20" s="253" t="s">
        <v>4073</v>
      </c>
      <c r="D20" s="253"/>
      <c r="E20" s="253"/>
      <c r="F20" s="254"/>
      <c r="G20" s="255">
        <v>2500.0</v>
      </c>
      <c r="H20" s="256">
        <v>20.0</v>
      </c>
      <c r="I20" s="262">
        <v>1.0</v>
      </c>
      <c r="J20" s="258">
        <v>1.0</v>
      </c>
      <c r="K20" s="263"/>
      <c r="L20" s="259" t="s">
        <v>52</v>
      </c>
      <c r="M20" s="259"/>
      <c r="N20" s="259"/>
      <c r="O20" s="259"/>
      <c r="P20" s="259"/>
      <c r="Q20" s="259"/>
      <c r="R20" s="259"/>
    </row>
    <row r="21">
      <c r="A21" s="261">
        <v>45720.0</v>
      </c>
      <c r="B21" s="252">
        <v>6798.0</v>
      </c>
      <c r="C21" s="253" t="s">
        <v>4082</v>
      </c>
      <c r="D21" s="253"/>
      <c r="E21" s="253" t="s">
        <v>20719</v>
      </c>
      <c r="F21" s="254"/>
      <c r="G21" s="255">
        <v>3940.0</v>
      </c>
      <c r="H21" s="256">
        <v>740.0</v>
      </c>
      <c r="I21" s="262">
        <v>30.0</v>
      </c>
      <c r="J21" s="258">
        <v>36.0</v>
      </c>
      <c r="K21" s="263"/>
      <c r="L21" s="259" t="s">
        <v>21</v>
      </c>
      <c r="M21" s="259"/>
      <c r="N21" s="259"/>
      <c r="O21" s="259"/>
      <c r="P21" s="259"/>
      <c r="Q21" s="259"/>
      <c r="R21" s="259"/>
    </row>
    <row r="22">
      <c r="A22" s="261">
        <v>45720.0</v>
      </c>
      <c r="B22" s="252">
        <v>6799.0</v>
      </c>
      <c r="C22" s="253" t="s">
        <v>3986</v>
      </c>
      <c r="D22" s="253"/>
      <c r="E22" s="253" t="s">
        <v>20722</v>
      </c>
      <c r="F22" s="254"/>
      <c r="G22" s="255">
        <v>3980.0</v>
      </c>
      <c r="H22" s="256">
        <v>1280.0</v>
      </c>
      <c r="I22" s="262">
        <v>52.0</v>
      </c>
      <c r="J22" s="258">
        <v>62.0</v>
      </c>
      <c r="K22" s="263"/>
      <c r="L22" s="259" t="s">
        <v>21</v>
      </c>
      <c r="M22" s="259"/>
      <c r="N22" s="259"/>
      <c r="O22" s="259"/>
      <c r="P22" s="259"/>
      <c r="Q22" s="259"/>
      <c r="R22" s="259"/>
    </row>
    <row r="23">
      <c r="A23" s="264"/>
      <c r="B23" s="253"/>
      <c r="C23" s="253"/>
      <c r="D23" s="253"/>
      <c r="E23" s="253"/>
      <c r="F23" s="254"/>
      <c r="G23" s="265"/>
      <c r="H23" s="266"/>
      <c r="I23" s="263"/>
      <c r="J23" s="259"/>
      <c r="K23" s="263"/>
      <c r="L23" s="259"/>
      <c r="M23" s="259"/>
      <c r="N23" s="259"/>
      <c r="O23" s="259"/>
      <c r="P23" s="259"/>
      <c r="Q23" s="259"/>
      <c r="R23" s="259"/>
    </row>
    <row r="24">
      <c r="A24" s="251">
        <v>45721.02900465278</v>
      </c>
      <c r="B24" s="252">
        <v>6800.0</v>
      </c>
      <c r="C24" s="253" t="s">
        <v>4031</v>
      </c>
      <c r="D24" s="253"/>
      <c r="E24" s="253" t="s">
        <v>20697</v>
      </c>
      <c r="F24" s="254"/>
      <c r="G24" s="255">
        <v>2840.0</v>
      </c>
      <c r="H24" s="256">
        <v>140.0</v>
      </c>
      <c r="I24" s="262">
        <v>21.0</v>
      </c>
      <c r="J24" s="258">
        <v>25.0</v>
      </c>
      <c r="K24" s="263"/>
      <c r="L24" s="259" t="s">
        <v>21</v>
      </c>
      <c r="M24" s="259"/>
      <c r="N24" s="259"/>
      <c r="O24" s="259"/>
      <c r="P24" s="259"/>
      <c r="Q24" s="259"/>
      <c r="R24" s="259"/>
    </row>
    <row r="25">
      <c r="A25" s="261">
        <v>45721.0</v>
      </c>
      <c r="B25" s="252">
        <v>6801.0</v>
      </c>
      <c r="C25" s="253" t="s">
        <v>4017</v>
      </c>
      <c r="D25" s="253"/>
      <c r="E25" s="253" t="s">
        <v>4500</v>
      </c>
      <c r="F25" s="254"/>
      <c r="G25" s="255">
        <v>3140.0</v>
      </c>
      <c r="H25" s="256">
        <v>640.0</v>
      </c>
      <c r="I25" s="262">
        <v>93.0</v>
      </c>
      <c r="J25" s="258">
        <v>112.0</v>
      </c>
      <c r="K25" s="263"/>
      <c r="L25" s="259" t="s">
        <v>52</v>
      </c>
      <c r="M25" s="259"/>
      <c r="N25" s="259"/>
      <c r="O25" s="259"/>
      <c r="P25" s="259"/>
      <c r="Q25" s="259"/>
      <c r="R25" s="259"/>
    </row>
    <row r="26">
      <c r="A26" s="261">
        <v>45721.0</v>
      </c>
      <c r="B26" s="252">
        <v>6802.0</v>
      </c>
      <c r="C26" s="253" t="s">
        <v>4017</v>
      </c>
      <c r="D26" s="253"/>
      <c r="E26" s="253" t="s">
        <v>4500</v>
      </c>
      <c r="F26" s="254"/>
      <c r="G26" s="255">
        <v>2760.0</v>
      </c>
      <c r="H26" s="256">
        <v>140.0</v>
      </c>
      <c r="I26" s="262">
        <v>21.0</v>
      </c>
      <c r="J26" s="258">
        <v>25.0</v>
      </c>
      <c r="K26" s="263"/>
      <c r="L26" s="259" t="s">
        <v>52</v>
      </c>
      <c r="M26" s="259"/>
      <c r="N26" s="259"/>
      <c r="O26" s="259"/>
      <c r="P26" s="259"/>
      <c r="Q26" s="259"/>
      <c r="R26" s="259"/>
    </row>
    <row r="27">
      <c r="A27" s="261">
        <v>45721.0</v>
      </c>
      <c r="B27" s="252">
        <v>6803.0</v>
      </c>
      <c r="C27" s="253" t="s">
        <v>744</v>
      </c>
      <c r="D27" s="253"/>
      <c r="E27" s="253"/>
      <c r="F27" s="254"/>
      <c r="G27" s="255">
        <v>2740.0</v>
      </c>
      <c r="H27" s="256">
        <v>140.0</v>
      </c>
      <c r="I27" s="262">
        <v>6.0</v>
      </c>
      <c r="J27" s="258">
        <v>7.0</v>
      </c>
      <c r="K27" s="263"/>
      <c r="L27" s="259" t="s">
        <v>52</v>
      </c>
      <c r="M27" s="259"/>
      <c r="N27" s="259"/>
      <c r="O27" s="259"/>
      <c r="P27" s="259"/>
      <c r="Q27" s="259"/>
      <c r="R27" s="259"/>
    </row>
    <row r="28">
      <c r="A28" s="261">
        <v>45721.0</v>
      </c>
      <c r="B28" s="252">
        <v>6804.0</v>
      </c>
      <c r="C28" s="253" t="s">
        <v>4017</v>
      </c>
      <c r="D28" s="253"/>
      <c r="E28" s="253" t="s">
        <v>4500</v>
      </c>
      <c r="F28" s="254"/>
      <c r="G28" s="255">
        <v>3400.0</v>
      </c>
      <c r="H28" s="256">
        <v>360.0</v>
      </c>
      <c r="I28" s="262">
        <v>53.0</v>
      </c>
      <c r="J28" s="258">
        <v>63.0</v>
      </c>
      <c r="K28" s="263"/>
      <c r="L28" s="259" t="s">
        <v>52</v>
      </c>
      <c r="M28" s="259"/>
      <c r="N28" s="259"/>
      <c r="O28" s="259"/>
      <c r="P28" s="259"/>
      <c r="Q28" s="259"/>
      <c r="R28" s="259"/>
    </row>
    <row r="29">
      <c r="A29" s="261">
        <v>45721.0</v>
      </c>
      <c r="B29" s="252">
        <v>6809.0</v>
      </c>
      <c r="C29" s="253" t="s">
        <v>3029</v>
      </c>
      <c r="D29" s="253"/>
      <c r="E29" s="253" t="s">
        <v>20685</v>
      </c>
      <c r="F29" s="254"/>
      <c r="G29" s="255">
        <v>2800.0</v>
      </c>
      <c r="H29" s="256">
        <v>300.0</v>
      </c>
      <c r="I29" s="262">
        <v>44.0</v>
      </c>
      <c r="J29" s="258">
        <v>53.0</v>
      </c>
      <c r="K29" s="263"/>
      <c r="L29" s="259" t="s">
        <v>52</v>
      </c>
      <c r="M29" s="259"/>
      <c r="N29" s="259"/>
      <c r="O29" s="259"/>
      <c r="P29" s="259"/>
      <c r="Q29" s="259"/>
      <c r="R29" s="259"/>
    </row>
    <row r="30">
      <c r="A30" s="264"/>
      <c r="B30" s="253"/>
      <c r="C30" s="253"/>
      <c r="D30" s="253"/>
      <c r="E30" s="253"/>
      <c r="F30" s="254"/>
      <c r="G30" s="265"/>
      <c r="H30" s="266"/>
      <c r="I30" s="263"/>
      <c r="J30" s="259"/>
      <c r="K30" s="263"/>
      <c r="L30" s="259"/>
      <c r="M30" s="259"/>
      <c r="N30" s="259"/>
      <c r="O30" s="259"/>
      <c r="P30" s="259"/>
      <c r="Q30" s="259"/>
      <c r="R30" s="259"/>
    </row>
    <row r="31">
      <c r="A31" s="251">
        <v>45722.02899821759</v>
      </c>
      <c r="B31" s="252">
        <v>6810.0</v>
      </c>
      <c r="C31" s="253" t="s">
        <v>4031</v>
      </c>
      <c r="D31" s="253"/>
      <c r="E31" s="253" t="s">
        <v>20697</v>
      </c>
      <c r="F31" s="254"/>
      <c r="G31" s="255">
        <v>3240.0</v>
      </c>
      <c r="H31" s="256">
        <v>540.0</v>
      </c>
      <c r="I31" s="262">
        <v>79.0</v>
      </c>
      <c r="J31" s="258">
        <v>94.0</v>
      </c>
      <c r="K31" s="263"/>
      <c r="L31" s="259" t="s">
        <v>21</v>
      </c>
      <c r="M31" s="259"/>
      <c r="N31" s="259"/>
      <c r="O31" s="259"/>
      <c r="P31" s="259"/>
      <c r="Q31" s="259"/>
      <c r="R31" s="259"/>
    </row>
    <row r="32">
      <c r="A32" s="261">
        <v>45722.0</v>
      </c>
      <c r="B32" s="252">
        <v>6811.0</v>
      </c>
      <c r="C32" s="253" t="s">
        <v>4017</v>
      </c>
      <c r="D32" s="253"/>
      <c r="E32" s="253" t="s">
        <v>4500</v>
      </c>
      <c r="F32" s="254"/>
      <c r="G32" s="255">
        <v>3060.0</v>
      </c>
      <c r="H32" s="256">
        <v>440.0</v>
      </c>
      <c r="I32" s="262">
        <v>64.0</v>
      </c>
      <c r="J32" s="258">
        <v>77.0</v>
      </c>
      <c r="K32" s="263"/>
      <c r="L32" s="259" t="s">
        <v>52</v>
      </c>
      <c r="M32" s="259"/>
      <c r="N32" s="259"/>
      <c r="O32" s="259"/>
      <c r="P32" s="259"/>
      <c r="Q32" s="259"/>
      <c r="R32" s="259"/>
    </row>
    <row r="33">
      <c r="A33" s="261">
        <v>45722.0</v>
      </c>
      <c r="B33" s="252">
        <v>6812.0</v>
      </c>
      <c r="C33" s="253" t="s">
        <v>3990</v>
      </c>
      <c r="D33" s="253"/>
      <c r="E33" s="253" t="s">
        <v>20758</v>
      </c>
      <c r="F33" s="254"/>
      <c r="G33" s="255">
        <v>2900.0</v>
      </c>
      <c r="H33" s="256">
        <v>140.0</v>
      </c>
      <c r="I33" s="262">
        <v>21.0</v>
      </c>
      <c r="J33" s="258">
        <v>25.0</v>
      </c>
      <c r="K33" s="263"/>
      <c r="L33" s="259" t="s">
        <v>60</v>
      </c>
      <c r="M33" s="258">
        <v>276402.0</v>
      </c>
      <c r="N33" s="259"/>
      <c r="O33" s="259"/>
      <c r="P33" s="259"/>
      <c r="Q33" s="259"/>
      <c r="R33" s="259"/>
    </row>
    <row r="34">
      <c r="A34" s="261">
        <v>45722.0</v>
      </c>
      <c r="B34" s="252">
        <v>6813.0</v>
      </c>
      <c r="C34" s="253" t="s">
        <v>20759</v>
      </c>
      <c r="D34" s="253"/>
      <c r="E34" s="253" t="s">
        <v>20685</v>
      </c>
      <c r="F34" s="254"/>
      <c r="G34" s="255">
        <v>3420.0</v>
      </c>
      <c r="H34" s="256">
        <v>520.0</v>
      </c>
      <c r="I34" s="262">
        <v>21.0</v>
      </c>
      <c r="J34" s="258">
        <v>25.0</v>
      </c>
      <c r="K34" s="263"/>
      <c r="L34" s="259" t="s">
        <v>60</v>
      </c>
      <c r="M34" s="258">
        <v>330678.0</v>
      </c>
      <c r="N34" s="259"/>
      <c r="O34" s="259"/>
      <c r="P34" s="259"/>
      <c r="Q34" s="259"/>
      <c r="R34" s="259"/>
    </row>
    <row r="35">
      <c r="A35" s="261">
        <v>45722.0</v>
      </c>
      <c r="B35" s="252">
        <v>6814.0</v>
      </c>
      <c r="C35" s="253" t="s">
        <v>4082</v>
      </c>
      <c r="D35" s="253"/>
      <c r="E35" s="253" t="s">
        <v>20765</v>
      </c>
      <c r="F35" s="254"/>
      <c r="G35" s="255">
        <v>5320.0</v>
      </c>
      <c r="H35" s="256">
        <v>2200.0</v>
      </c>
      <c r="I35" s="262">
        <v>141.0</v>
      </c>
      <c r="J35" s="258">
        <v>169.0</v>
      </c>
      <c r="K35" s="263"/>
      <c r="L35" s="259" t="s">
        <v>21</v>
      </c>
      <c r="M35" s="259"/>
      <c r="N35" s="259"/>
      <c r="O35" s="259"/>
      <c r="P35" s="259"/>
      <c r="Q35" s="259"/>
      <c r="R35" s="259"/>
    </row>
    <row r="36">
      <c r="A36" s="261">
        <v>45722.0</v>
      </c>
      <c r="B36" s="252">
        <v>6815.0</v>
      </c>
      <c r="C36" s="253" t="s">
        <v>744</v>
      </c>
      <c r="D36" s="253"/>
      <c r="E36" s="253"/>
      <c r="F36" s="254"/>
      <c r="G36" s="255">
        <v>2840.0</v>
      </c>
      <c r="H36" s="256">
        <v>240.0</v>
      </c>
      <c r="I36" s="262">
        <v>10.0</v>
      </c>
      <c r="J36" s="258">
        <v>12.0</v>
      </c>
      <c r="K36" s="263"/>
      <c r="L36" s="259" t="s">
        <v>52</v>
      </c>
      <c r="M36" s="259"/>
      <c r="N36" s="259"/>
      <c r="O36" s="259"/>
      <c r="P36" s="259"/>
      <c r="Q36" s="259"/>
      <c r="R36" s="259"/>
    </row>
    <row r="37">
      <c r="A37" s="261">
        <v>45722.0</v>
      </c>
      <c r="B37" s="252">
        <v>6816.0</v>
      </c>
      <c r="C37" s="253" t="s">
        <v>3445</v>
      </c>
      <c r="D37" s="253"/>
      <c r="E37" s="253" t="s">
        <v>20685</v>
      </c>
      <c r="F37" s="254"/>
      <c r="G37" s="255">
        <v>2940.0</v>
      </c>
      <c r="H37" s="256">
        <v>520.0</v>
      </c>
      <c r="I37" s="262">
        <v>76.0</v>
      </c>
      <c r="J37" s="258">
        <v>91.0</v>
      </c>
      <c r="K37" s="263"/>
      <c r="L37" s="259" t="s">
        <v>52</v>
      </c>
      <c r="M37" s="259"/>
      <c r="N37" s="259"/>
      <c r="O37" s="259"/>
      <c r="P37" s="259"/>
      <c r="Q37" s="259"/>
      <c r="R37" s="259"/>
    </row>
    <row r="38">
      <c r="A38" s="261">
        <v>45722.0</v>
      </c>
      <c r="B38" s="252">
        <v>6818.0</v>
      </c>
      <c r="C38" s="253" t="s">
        <v>4138</v>
      </c>
      <c r="D38" s="253"/>
      <c r="E38" s="253"/>
      <c r="F38" s="254"/>
      <c r="G38" s="255">
        <v>2720.0</v>
      </c>
      <c r="H38" s="256">
        <v>100.0</v>
      </c>
      <c r="I38" s="262">
        <v>19.0</v>
      </c>
      <c r="J38" s="258">
        <v>23.0</v>
      </c>
      <c r="K38" s="263"/>
      <c r="L38" s="259" t="s">
        <v>60</v>
      </c>
      <c r="M38" s="258">
        <v>874670.0</v>
      </c>
      <c r="N38" s="259"/>
      <c r="O38" s="259"/>
      <c r="P38" s="259"/>
      <c r="Q38" s="259"/>
      <c r="R38" s="259"/>
    </row>
    <row r="39">
      <c r="A39" s="261">
        <v>45722.0</v>
      </c>
      <c r="B39" s="252">
        <v>6819.0</v>
      </c>
      <c r="C39" s="253" t="s">
        <v>3986</v>
      </c>
      <c r="D39" s="253"/>
      <c r="E39" s="253" t="s">
        <v>20722</v>
      </c>
      <c r="F39" s="254"/>
      <c r="G39" s="255">
        <v>3640.0</v>
      </c>
      <c r="H39" s="256">
        <v>1060.0</v>
      </c>
      <c r="I39" s="262">
        <v>43.0</v>
      </c>
      <c r="J39" s="258">
        <v>51.0</v>
      </c>
      <c r="K39" s="263"/>
      <c r="L39" s="259" t="s">
        <v>21</v>
      </c>
      <c r="M39" s="259"/>
      <c r="N39" s="259"/>
      <c r="O39" s="259"/>
      <c r="P39" s="259"/>
      <c r="Q39" s="259"/>
      <c r="R39" s="259"/>
    </row>
    <row r="40">
      <c r="A40" s="264"/>
      <c r="B40" s="253"/>
      <c r="C40" s="253"/>
      <c r="D40" s="253"/>
      <c r="E40" s="253"/>
      <c r="F40" s="254"/>
      <c r="G40" s="265"/>
      <c r="H40" s="266"/>
      <c r="I40" s="263"/>
      <c r="J40" s="259"/>
      <c r="K40" s="263"/>
      <c r="L40" s="259"/>
      <c r="M40" s="259"/>
      <c r="N40" s="259"/>
      <c r="O40" s="259"/>
      <c r="P40" s="259"/>
      <c r="Q40" s="259"/>
      <c r="R40" s="259"/>
    </row>
    <row r="41">
      <c r="A41" s="251">
        <v>45723.02899550926</v>
      </c>
      <c r="B41" s="252">
        <v>6820.0</v>
      </c>
      <c r="C41" s="253" t="s">
        <v>4017</v>
      </c>
      <c r="D41" s="253"/>
      <c r="E41" s="253" t="s">
        <v>4500</v>
      </c>
      <c r="F41" s="254"/>
      <c r="G41" s="255">
        <v>3080.0</v>
      </c>
      <c r="H41" s="256">
        <v>620.0</v>
      </c>
      <c r="I41" s="262">
        <v>90.0</v>
      </c>
      <c r="J41" s="258">
        <v>108.0</v>
      </c>
      <c r="K41" s="263"/>
      <c r="L41" s="259" t="s">
        <v>52</v>
      </c>
      <c r="M41" s="259"/>
      <c r="N41" s="259"/>
      <c r="O41" s="259"/>
      <c r="P41" s="259"/>
      <c r="Q41" s="259"/>
      <c r="R41" s="259"/>
    </row>
    <row r="42">
      <c r="A42" s="261">
        <v>45723.0</v>
      </c>
      <c r="B42" s="252">
        <v>6821.0</v>
      </c>
      <c r="C42" s="253" t="s">
        <v>4517</v>
      </c>
      <c r="D42" s="253"/>
      <c r="E42" s="253"/>
      <c r="F42" s="254"/>
      <c r="G42" s="255">
        <v>3140.0</v>
      </c>
      <c r="H42" s="256">
        <v>760.0</v>
      </c>
      <c r="I42" s="262">
        <v>111.0</v>
      </c>
      <c r="J42" s="258">
        <v>133.0</v>
      </c>
      <c r="K42" s="263"/>
      <c r="L42" s="259" t="s">
        <v>52</v>
      </c>
      <c r="M42" s="259"/>
      <c r="N42" s="259"/>
      <c r="O42" s="259"/>
      <c r="P42" s="259"/>
      <c r="Q42" s="259"/>
      <c r="R42" s="259"/>
    </row>
    <row r="43">
      <c r="A43" s="261">
        <v>45723.0</v>
      </c>
      <c r="B43" s="252">
        <v>6822.0</v>
      </c>
      <c r="C43" s="253" t="s">
        <v>4017</v>
      </c>
      <c r="D43" s="253"/>
      <c r="E43" s="253" t="s">
        <v>4500</v>
      </c>
      <c r="F43" s="254"/>
      <c r="G43" s="255">
        <v>3520.0</v>
      </c>
      <c r="H43" s="256">
        <v>760.0</v>
      </c>
      <c r="I43" s="262">
        <v>111.0</v>
      </c>
      <c r="J43" s="258">
        <v>133.0</v>
      </c>
      <c r="K43" s="263"/>
      <c r="L43" s="259" t="s">
        <v>52</v>
      </c>
      <c r="M43" s="259"/>
      <c r="N43" s="259"/>
      <c r="O43" s="259"/>
      <c r="P43" s="259"/>
      <c r="Q43" s="259"/>
      <c r="R43" s="259"/>
    </row>
    <row r="44">
      <c r="A44" s="261">
        <v>45723.0</v>
      </c>
      <c r="B44" s="252">
        <v>6823.0</v>
      </c>
      <c r="C44" s="253" t="s">
        <v>4476</v>
      </c>
      <c r="D44" s="253"/>
      <c r="E44" s="253" t="s">
        <v>20685</v>
      </c>
      <c r="F44" s="254"/>
      <c r="G44" s="255">
        <v>3160.0</v>
      </c>
      <c r="H44" s="256">
        <v>440.0</v>
      </c>
      <c r="I44" s="262">
        <v>64.0</v>
      </c>
      <c r="J44" s="258">
        <v>77.0</v>
      </c>
      <c r="K44" s="263"/>
      <c r="L44" s="259" t="s">
        <v>21</v>
      </c>
      <c r="M44" s="259"/>
      <c r="N44" s="259"/>
      <c r="O44" s="259"/>
      <c r="P44" s="259"/>
      <c r="Q44" s="259"/>
      <c r="R44" s="259"/>
    </row>
    <row r="45">
      <c r="A45" s="264"/>
      <c r="B45" s="253"/>
      <c r="C45" s="253"/>
      <c r="D45" s="253"/>
      <c r="E45" s="253"/>
      <c r="F45" s="254"/>
      <c r="G45" s="265"/>
      <c r="H45" s="266"/>
      <c r="I45" s="263"/>
      <c r="J45" s="259"/>
      <c r="K45" s="263"/>
      <c r="L45" s="259"/>
      <c r="M45" s="259"/>
      <c r="N45" s="259"/>
      <c r="O45" s="259"/>
      <c r="P45" s="259"/>
      <c r="Q45" s="259"/>
      <c r="R45" s="259"/>
    </row>
    <row r="46">
      <c r="A46" s="251">
        <v>45726.02901240741</v>
      </c>
      <c r="B46" s="252">
        <v>6824.0</v>
      </c>
      <c r="C46" s="253" t="s">
        <v>3998</v>
      </c>
      <c r="D46" s="253"/>
      <c r="E46" s="253" t="s">
        <v>20685</v>
      </c>
      <c r="F46" s="254"/>
      <c r="G46" s="255">
        <v>3100.0</v>
      </c>
      <c r="H46" s="256">
        <v>220.0</v>
      </c>
      <c r="I46" s="262">
        <v>32.0</v>
      </c>
      <c r="J46" s="258">
        <v>39.0</v>
      </c>
      <c r="K46" s="263"/>
      <c r="L46" s="259" t="s">
        <v>52</v>
      </c>
      <c r="M46" s="259"/>
      <c r="N46" s="259"/>
      <c r="O46" s="259"/>
      <c r="P46" s="259"/>
      <c r="Q46" s="259"/>
      <c r="R46" s="259"/>
    </row>
    <row r="47">
      <c r="A47" s="261">
        <v>45726.0</v>
      </c>
      <c r="B47" s="252">
        <v>6825.0</v>
      </c>
      <c r="C47" s="253" t="s">
        <v>3990</v>
      </c>
      <c r="D47" s="253"/>
      <c r="E47" s="253" t="s">
        <v>20758</v>
      </c>
      <c r="F47" s="254"/>
      <c r="G47" s="255">
        <v>3140.0</v>
      </c>
      <c r="H47" s="256">
        <v>340.0</v>
      </c>
      <c r="I47" s="262">
        <v>50.0</v>
      </c>
      <c r="J47" s="258">
        <v>60.0</v>
      </c>
      <c r="K47" s="263"/>
      <c r="L47" s="259" t="s">
        <v>60</v>
      </c>
      <c r="M47" s="258">
        <v>781966.0</v>
      </c>
      <c r="N47" s="259"/>
      <c r="O47" s="259"/>
      <c r="P47" s="259"/>
      <c r="Q47" s="259"/>
      <c r="R47" s="259"/>
    </row>
    <row r="48">
      <c r="A48" s="261">
        <v>45726.0</v>
      </c>
      <c r="B48" s="252">
        <v>6826.0</v>
      </c>
      <c r="C48" s="253" t="s">
        <v>4017</v>
      </c>
      <c r="D48" s="253"/>
      <c r="E48" s="253" t="s">
        <v>4500</v>
      </c>
      <c r="F48" s="254"/>
      <c r="G48" s="255">
        <v>3300.0</v>
      </c>
      <c r="H48" s="256">
        <v>520.0</v>
      </c>
      <c r="I48" s="262">
        <v>76.0</v>
      </c>
      <c r="J48" s="258">
        <v>91.0</v>
      </c>
      <c r="K48" s="263"/>
      <c r="L48" s="259" t="s">
        <v>52</v>
      </c>
      <c r="M48" s="259"/>
      <c r="N48" s="259"/>
      <c r="O48" s="259"/>
      <c r="P48" s="259"/>
      <c r="Q48" s="259"/>
      <c r="R48" s="259"/>
    </row>
    <row r="49">
      <c r="A49" s="261">
        <v>45726.0</v>
      </c>
      <c r="B49" s="252">
        <v>6827.0</v>
      </c>
      <c r="C49" s="253" t="s">
        <v>20804</v>
      </c>
      <c r="D49" s="253"/>
      <c r="E49" s="253" t="s">
        <v>20805</v>
      </c>
      <c r="F49" s="254"/>
      <c r="G49" s="255">
        <v>2480.0</v>
      </c>
      <c r="H49" s="256">
        <v>80.0</v>
      </c>
      <c r="I49" s="262">
        <v>12.0</v>
      </c>
      <c r="J49" s="258">
        <v>14.0</v>
      </c>
      <c r="K49" s="263"/>
      <c r="L49" s="259" t="s">
        <v>60</v>
      </c>
      <c r="M49" s="258">
        <v>482.0</v>
      </c>
      <c r="N49" s="259"/>
      <c r="O49" s="259"/>
      <c r="P49" s="259"/>
      <c r="Q49" s="259"/>
      <c r="R49" s="259"/>
    </row>
    <row r="50">
      <c r="A50" s="261">
        <v>45726.0</v>
      </c>
      <c r="B50" s="252">
        <v>6828.0</v>
      </c>
      <c r="C50" s="253" t="s">
        <v>4528</v>
      </c>
      <c r="D50" s="253"/>
      <c r="E50" s="253" t="s">
        <v>20685</v>
      </c>
      <c r="F50" s="254"/>
      <c r="G50" s="255">
        <v>2340.0</v>
      </c>
      <c r="H50" s="256">
        <v>200.0</v>
      </c>
      <c r="I50" s="262">
        <v>8.0</v>
      </c>
      <c r="J50" s="258">
        <v>10.0</v>
      </c>
      <c r="K50" s="263"/>
      <c r="L50" s="259" t="s">
        <v>52</v>
      </c>
      <c r="M50" s="259"/>
      <c r="N50" s="259"/>
      <c r="O50" s="259"/>
      <c r="P50" s="259"/>
      <c r="Q50" s="259"/>
      <c r="R50" s="259"/>
    </row>
    <row r="51">
      <c r="A51" s="261">
        <v>45726.0</v>
      </c>
      <c r="B51" s="252">
        <v>6829.0</v>
      </c>
      <c r="C51" s="253" t="s">
        <v>3986</v>
      </c>
      <c r="D51" s="253"/>
      <c r="E51" s="253" t="s">
        <v>20722</v>
      </c>
      <c r="F51" s="254"/>
      <c r="G51" s="255">
        <v>3620.0</v>
      </c>
      <c r="H51" s="256">
        <v>900.0</v>
      </c>
      <c r="I51" s="262">
        <v>36.0</v>
      </c>
      <c r="J51" s="258">
        <v>44.0</v>
      </c>
      <c r="K51" s="263"/>
      <c r="L51" s="259" t="s">
        <v>21</v>
      </c>
      <c r="M51" s="259"/>
      <c r="N51" s="259"/>
      <c r="O51" s="259"/>
      <c r="P51" s="259"/>
      <c r="Q51" s="259"/>
      <c r="R51" s="259"/>
    </row>
    <row r="52">
      <c r="A52" s="264"/>
      <c r="B52" s="253"/>
      <c r="C52" s="253"/>
      <c r="D52" s="253"/>
      <c r="E52" s="253"/>
      <c r="F52" s="254"/>
      <c r="G52" s="265"/>
      <c r="H52" s="266"/>
      <c r="I52" s="263"/>
      <c r="J52" s="259"/>
      <c r="K52" s="263"/>
      <c r="L52" s="259"/>
      <c r="M52" s="259"/>
      <c r="N52" s="259"/>
      <c r="O52" s="259"/>
      <c r="P52" s="259"/>
      <c r="Q52" s="259"/>
      <c r="R52" s="259"/>
    </row>
    <row r="53">
      <c r="A53" s="251">
        <v>45727.029012997686</v>
      </c>
      <c r="B53" s="252">
        <v>6830.0</v>
      </c>
      <c r="C53" s="253" t="s">
        <v>4017</v>
      </c>
      <c r="D53" s="253"/>
      <c r="E53" s="253" t="s">
        <v>4500</v>
      </c>
      <c r="F53" s="254"/>
      <c r="G53" s="255">
        <v>3500.0</v>
      </c>
      <c r="H53" s="256">
        <v>780.0</v>
      </c>
      <c r="I53" s="262">
        <v>114.0</v>
      </c>
      <c r="J53" s="258">
        <v>136.0</v>
      </c>
      <c r="K53" s="263"/>
      <c r="L53" s="259" t="s">
        <v>52</v>
      </c>
      <c r="M53" s="259"/>
      <c r="N53" s="259"/>
      <c r="O53" s="259"/>
      <c r="P53" s="259"/>
      <c r="Q53" s="259"/>
      <c r="R53" s="259"/>
    </row>
    <row r="54">
      <c r="A54" s="261">
        <v>45727.0</v>
      </c>
      <c r="B54" s="252">
        <v>6831.0</v>
      </c>
      <c r="C54" s="253" t="s">
        <v>4048</v>
      </c>
      <c r="D54" s="253"/>
      <c r="E54" s="253" t="s">
        <v>20819</v>
      </c>
      <c r="F54" s="254"/>
      <c r="G54" s="255">
        <v>3840.0</v>
      </c>
      <c r="H54" s="256">
        <v>840.0</v>
      </c>
      <c r="I54" s="262">
        <v>156.0</v>
      </c>
      <c r="J54" s="258">
        <v>187.0</v>
      </c>
      <c r="K54" s="263"/>
      <c r="L54" s="259" t="s">
        <v>21</v>
      </c>
      <c r="M54" s="259"/>
      <c r="N54" s="259"/>
      <c r="O54" s="259"/>
      <c r="P54" s="259"/>
      <c r="Q54" s="259"/>
      <c r="R54" s="259"/>
    </row>
    <row r="55">
      <c r="A55" s="261">
        <v>45727.0</v>
      </c>
      <c r="B55" s="252">
        <v>6832.0</v>
      </c>
      <c r="C55" s="253" t="s">
        <v>3445</v>
      </c>
      <c r="D55" s="253"/>
      <c r="E55" s="253" t="s">
        <v>20685</v>
      </c>
      <c r="F55" s="254"/>
      <c r="G55" s="255">
        <v>3140.0</v>
      </c>
      <c r="H55" s="256">
        <v>1000.0</v>
      </c>
      <c r="I55" s="262">
        <v>45.0</v>
      </c>
      <c r="J55" s="258">
        <v>54.0</v>
      </c>
      <c r="K55" s="263"/>
      <c r="L55" s="259" t="s">
        <v>52</v>
      </c>
      <c r="M55" s="259"/>
      <c r="N55" s="259"/>
      <c r="O55" s="259"/>
      <c r="P55" s="259"/>
      <c r="Q55" s="259"/>
      <c r="R55" s="259"/>
    </row>
    <row r="56">
      <c r="A56" s="261">
        <v>45727.0</v>
      </c>
      <c r="B56" s="252">
        <v>6833.0</v>
      </c>
      <c r="C56" s="253" t="s">
        <v>744</v>
      </c>
      <c r="D56" s="253"/>
      <c r="E56" s="253" t="s">
        <v>20685</v>
      </c>
      <c r="F56" s="254"/>
      <c r="G56" s="255">
        <v>3000.0</v>
      </c>
      <c r="H56" s="256">
        <v>440.0</v>
      </c>
      <c r="I56" s="262">
        <v>64.0</v>
      </c>
      <c r="J56" s="258">
        <v>77.0</v>
      </c>
      <c r="K56" s="263"/>
      <c r="L56" s="259" t="s">
        <v>52</v>
      </c>
      <c r="M56" s="259"/>
      <c r="N56" s="259"/>
      <c r="O56" s="259"/>
      <c r="P56" s="259"/>
      <c r="Q56" s="259"/>
      <c r="R56" s="259"/>
    </row>
    <row r="57">
      <c r="A57" s="261">
        <v>45727.0</v>
      </c>
      <c r="B57" s="252">
        <v>6834.0</v>
      </c>
      <c r="C57" s="253" t="s">
        <v>4062</v>
      </c>
      <c r="D57" s="253"/>
      <c r="E57" s="253" t="s">
        <v>20685</v>
      </c>
      <c r="F57" s="254"/>
      <c r="G57" s="255">
        <v>5660.0</v>
      </c>
      <c r="H57" s="256">
        <v>1620.0</v>
      </c>
      <c r="I57" s="262">
        <v>235.0</v>
      </c>
      <c r="J57" s="258">
        <v>282.0</v>
      </c>
      <c r="K57" s="263"/>
      <c r="L57" s="259" t="s">
        <v>60</v>
      </c>
      <c r="M57" s="258">
        <v>204886.0</v>
      </c>
      <c r="N57" s="259"/>
      <c r="O57" s="259"/>
      <c r="P57" s="259"/>
      <c r="Q57" s="259"/>
      <c r="R57" s="259"/>
    </row>
    <row r="58">
      <c r="A58" s="261">
        <v>45727.0</v>
      </c>
      <c r="B58" s="252">
        <v>6835.0</v>
      </c>
      <c r="C58" s="253" t="s">
        <v>3980</v>
      </c>
      <c r="D58" s="253"/>
      <c r="E58" s="253" t="s">
        <v>20685</v>
      </c>
      <c r="F58" s="254"/>
      <c r="G58" s="255">
        <v>4640.0</v>
      </c>
      <c r="H58" s="256">
        <v>1840.0</v>
      </c>
      <c r="I58" s="262">
        <v>92.0</v>
      </c>
      <c r="J58" s="258">
        <v>111.0</v>
      </c>
      <c r="K58" s="263"/>
      <c r="L58" s="259" t="s">
        <v>21</v>
      </c>
      <c r="M58" s="259"/>
      <c r="N58" s="259"/>
      <c r="O58" s="259"/>
      <c r="P58" s="259"/>
      <c r="Q58" s="259"/>
      <c r="R58" s="259"/>
    </row>
    <row r="59">
      <c r="A59" s="264"/>
      <c r="B59" s="253"/>
      <c r="C59" s="253"/>
      <c r="D59" s="253"/>
      <c r="E59" s="253"/>
      <c r="F59" s="254"/>
      <c r="G59" s="265"/>
      <c r="H59" s="266"/>
      <c r="I59" s="263"/>
      <c r="J59" s="259"/>
      <c r="K59" s="263"/>
      <c r="L59" s="259"/>
      <c r="M59" s="259"/>
      <c r="N59" s="259"/>
      <c r="O59" s="259"/>
      <c r="P59" s="259"/>
      <c r="Q59" s="259"/>
      <c r="R59" s="259"/>
    </row>
    <row r="60">
      <c r="A60" s="251">
        <v>45728.029016203705</v>
      </c>
      <c r="B60" s="252">
        <v>6836.0</v>
      </c>
      <c r="C60" s="253" t="s">
        <v>4051</v>
      </c>
      <c r="D60" s="253"/>
      <c r="E60" s="253" t="s">
        <v>20841</v>
      </c>
      <c r="F60" s="254"/>
      <c r="G60" s="255">
        <v>2980.0</v>
      </c>
      <c r="H60" s="256">
        <v>500.0</v>
      </c>
      <c r="I60" s="262">
        <v>73.0</v>
      </c>
      <c r="J60" s="258">
        <v>87.0</v>
      </c>
      <c r="K60" s="263"/>
      <c r="L60" s="259" t="s">
        <v>21</v>
      </c>
      <c r="M60" s="259"/>
      <c r="N60" s="259"/>
      <c r="O60" s="259"/>
      <c r="P60" s="259"/>
      <c r="Q60" s="259"/>
      <c r="R60" s="259"/>
    </row>
    <row r="61">
      <c r="A61" s="261">
        <v>45728.0</v>
      </c>
      <c r="B61" s="252">
        <v>6837.0</v>
      </c>
      <c r="C61" s="253" t="s">
        <v>4129</v>
      </c>
      <c r="D61" s="253"/>
      <c r="E61" s="253" t="s">
        <v>20685</v>
      </c>
      <c r="F61" s="254"/>
      <c r="G61" s="255">
        <v>3260.0</v>
      </c>
      <c r="H61" s="256">
        <v>520.0</v>
      </c>
      <c r="I61" s="262">
        <v>76.0</v>
      </c>
      <c r="J61" s="258">
        <v>91.0</v>
      </c>
      <c r="K61" s="263"/>
      <c r="L61" s="259" t="s">
        <v>52</v>
      </c>
      <c r="M61" s="259"/>
      <c r="N61" s="259"/>
      <c r="O61" s="259"/>
      <c r="P61" s="259"/>
      <c r="Q61" s="259"/>
      <c r="R61" s="259"/>
    </row>
    <row r="62">
      <c r="A62" s="261">
        <v>45728.0</v>
      </c>
      <c r="B62" s="252">
        <v>6839.0</v>
      </c>
      <c r="C62" s="253" t="s">
        <v>4042</v>
      </c>
      <c r="D62" s="253"/>
      <c r="E62" s="253" t="s">
        <v>20685</v>
      </c>
      <c r="F62" s="254"/>
      <c r="G62" s="255">
        <v>2520.0</v>
      </c>
      <c r="H62" s="256">
        <v>140.0</v>
      </c>
      <c r="I62" s="262">
        <v>6.0</v>
      </c>
      <c r="J62" s="258">
        <v>7.0</v>
      </c>
      <c r="K62" s="263"/>
      <c r="L62" s="259" t="s">
        <v>21</v>
      </c>
      <c r="M62" s="259"/>
      <c r="N62" s="259"/>
      <c r="O62" s="259"/>
      <c r="P62" s="259"/>
      <c r="Q62" s="259"/>
      <c r="R62" s="259"/>
    </row>
    <row r="63">
      <c r="A63" s="261">
        <v>45728.0</v>
      </c>
      <c r="B63" s="252">
        <v>6840.0</v>
      </c>
      <c r="C63" s="253" t="s">
        <v>4543</v>
      </c>
      <c r="D63" s="253"/>
      <c r="E63" s="253" t="s">
        <v>20697</v>
      </c>
      <c r="F63" s="254"/>
      <c r="G63" s="255">
        <v>3380.0</v>
      </c>
      <c r="H63" s="256">
        <v>760.0</v>
      </c>
      <c r="I63" s="262">
        <v>111.0</v>
      </c>
      <c r="J63" s="258">
        <v>133.0</v>
      </c>
      <c r="K63" s="263"/>
      <c r="L63" s="259" t="s">
        <v>21</v>
      </c>
      <c r="M63" s="259"/>
      <c r="N63" s="259"/>
      <c r="O63" s="259"/>
      <c r="P63" s="259"/>
      <c r="Q63" s="259"/>
      <c r="R63" s="259"/>
    </row>
    <row r="64">
      <c r="A64" s="261">
        <v>45728.0</v>
      </c>
      <c r="B64" s="252">
        <v>6841.0</v>
      </c>
      <c r="C64" s="253" t="s">
        <v>4544</v>
      </c>
      <c r="D64" s="253"/>
      <c r="E64" s="253" t="s">
        <v>20697</v>
      </c>
      <c r="F64" s="254"/>
      <c r="G64" s="255">
        <v>3060.0</v>
      </c>
      <c r="H64" s="256">
        <v>420.0</v>
      </c>
      <c r="I64" s="262">
        <v>61.0</v>
      </c>
      <c r="J64" s="258">
        <v>74.0</v>
      </c>
      <c r="K64" s="263"/>
      <c r="L64" s="259" t="s">
        <v>21</v>
      </c>
      <c r="M64" s="259"/>
      <c r="N64" s="259"/>
      <c r="O64" s="259"/>
      <c r="P64" s="259"/>
      <c r="Q64" s="259"/>
      <c r="R64" s="259"/>
    </row>
    <row r="65">
      <c r="A65" s="261">
        <v>45728.0</v>
      </c>
      <c r="B65" s="252">
        <v>6842.0</v>
      </c>
      <c r="C65" s="253" t="s">
        <v>4017</v>
      </c>
      <c r="D65" s="253"/>
      <c r="E65" s="253" t="s">
        <v>4500</v>
      </c>
      <c r="F65" s="254"/>
      <c r="G65" s="255">
        <v>3440.0</v>
      </c>
      <c r="H65" s="256">
        <v>760.0</v>
      </c>
      <c r="I65" s="262">
        <v>111.0</v>
      </c>
      <c r="J65" s="258">
        <v>133.0</v>
      </c>
      <c r="K65" s="263"/>
      <c r="L65" s="259" t="s">
        <v>52</v>
      </c>
      <c r="M65" s="259"/>
      <c r="N65" s="259"/>
      <c r="O65" s="259"/>
      <c r="P65" s="259"/>
      <c r="Q65" s="259"/>
      <c r="R65" s="259"/>
    </row>
    <row r="66">
      <c r="A66" s="261">
        <v>45728.0</v>
      </c>
      <c r="B66" s="252">
        <v>6843.0</v>
      </c>
      <c r="C66" s="253" t="s">
        <v>3980</v>
      </c>
      <c r="D66" s="253"/>
      <c r="E66" s="253" t="s">
        <v>20831</v>
      </c>
      <c r="F66" s="254"/>
      <c r="G66" s="255">
        <v>5020.0</v>
      </c>
      <c r="H66" s="256">
        <v>2280.0</v>
      </c>
      <c r="I66" s="262">
        <v>114.0</v>
      </c>
      <c r="J66" s="258">
        <v>137.0</v>
      </c>
      <c r="K66" s="263"/>
      <c r="L66" s="259" t="s">
        <v>21</v>
      </c>
      <c r="M66" s="259"/>
      <c r="N66" s="259"/>
      <c r="O66" s="259"/>
      <c r="P66" s="259"/>
      <c r="Q66" s="259"/>
      <c r="R66" s="259"/>
    </row>
    <row r="67">
      <c r="A67" s="261">
        <v>45728.0</v>
      </c>
      <c r="B67" s="252">
        <v>6844.0</v>
      </c>
      <c r="C67" s="253" t="s">
        <v>3989</v>
      </c>
      <c r="D67" s="253"/>
      <c r="E67" s="253" t="s">
        <v>20833</v>
      </c>
      <c r="F67" s="254"/>
      <c r="G67" s="255">
        <v>3820.0</v>
      </c>
      <c r="H67" s="256">
        <v>680.0</v>
      </c>
      <c r="I67" s="262">
        <v>126.0</v>
      </c>
      <c r="J67" s="258">
        <v>151.0</v>
      </c>
      <c r="K67" s="263"/>
      <c r="L67" s="259" t="s">
        <v>60</v>
      </c>
      <c r="M67" s="258">
        <v>94590.0</v>
      </c>
      <c r="N67" s="259"/>
      <c r="O67" s="259"/>
      <c r="P67" s="259"/>
      <c r="Q67" s="259"/>
      <c r="R67" s="259"/>
    </row>
    <row r="68">
      <c r="A68" s="261">
        <v>45728.0</v>
      </c>
      <c r="B68" s="252">
        <v>6845.0</v>
      </c>
      <c r="C68" s="253" t="s">
        <v>744</v>
      </c>
      <c r="D68" s="253"/>
      <c r="E68" s="253"/>
      <c r="F68" s="254"/>
      <c r="G68" s="255">
        <v>2980.0</v>
      </c>
      <c r="H68" s="256">
        <v>200.0</v>
      </c>
      <c r="I68" s="262">
        <v>8.0</v>
      </c>
      <c r="J68" s="258">
        <v>10.0</v>
      </c>
      <c r="K68" s="263"/>
      <c r="L68" s="259" t="s">
        <v>52</v>
      </c>
      <c r="M68" s="259"/>
      <c r="N68" s="259"/>
      <c r="O68" s="259"/>
      <c r="P68" s="259"/>
      <c r="Q68" s="259"/>
      <c r="R68" s="259"/>
    </row>
    <row r="69">
      <c r="A69" s="261">
        <v>45728.0</v>
      </c>
      <c r="B69" s="252">
        <v>6846.0</v>
      </c>
      <c r="C69" s="253" t="s">
        <v>4017</v>
      </c>
      <c r="D69" s="253"/>
      <c r="E69" s="253" t="s">
        <v>4500</v>
      </c>
      <c r="F69" s="254"/>
      <c r="G69" s="255">
        <v>3000.0</v>
      </c>
      <c r="H69" s="256">
        <v>140.0</v>
      </c>
      <c r="I69" s="262">
        <v>26.0</v>
      </c>
      <c r="J69" s="258">
        <v>32.0</v>
      </c>
      <c r="K69" s="263"/>
      <c r="L69" s="259" t="s">
        <v>52</v>
      </c>
      <c r="M69" s="259"/>
      <c r="N69" s="259"/>
      <c r="O69" s="259"/>
      <c r="P69" s="259"/>
      <c r="Q69" s="259"/>
      <c r="R69" s="259"/>
    </row>
    <row r="70">
      <c r="A70" s="261">
        <v>45728.0</v>
      </c>
      <c r="B70" s="252">
        <v>6847.0</v>
      </c>
      <c r="C70" s="253" t="s">
        <v>3445</v>
      </c>
      <c r="D70" s="253"/>
      <c r="E70" s="253"/>
      <c r="F70" s="254"/>
      <c r="G70" s="255">
        <v>2760.0</v>
      </c>
      <c r="H70" s="256">
        <v>720.0</v>
      </c>
      <c r="I70" s="262">
        <v>36.0</v>
      </c>
      <c r="J70" s="258">
        <v>44.0</v>
      </c>
      <c r="K70" s="263"/>
      <c r="L70" s="259" t="s">
        <v>52</v>
      </c>
      <c r="M70" s="259"/>
      <c r="N70" s="259"/>
      <c r="O70" s="259"/>
      <c r="P70" s="259"/>
      <c r="Q70" s="259"/>
      <c r="R70" s="259"/>
    </row>
    <row r="71">
      <c r="A71" s="261">
        <v>45728.0</v>
      </c>
      <c r="B71" s="252">
        <v>6848.0</v>
      </c>
      <c r="C71" s="253" t="s">
        <v>744</v>
      </c>
      <c r="D71" s="253"/>
      <c r="E71" s="253" t="s">
        <v>20685</v>
      </c>
      <c r="F71" s="254"/>
      <c r="G71" s="255">
        <v>2740.0</v>
      </c>
      <c r="H71" s="256">
        <v>220.0</v>
      </c>
      <c r="I71" s="262">
        <v>32.0</v>
      </c>
      <c r="J71" s="258">
        <v>39.0</v>
      </c>
      <c r="K71" s="263"/>
      <c r="L71" s="259" t="s">
        <v>52</v>
      </c>
      <c r="M71" s="259"/>
      <c r="N71" s="259"/>
      <c r="O71" s="259"/>
      <c r="P71" s="259"/>
      <c r="Q71" s="259"/>
      <c r="R71" s="259"/>
    </row>
    <row r="72">
      <c r="A72" s="261">
        <v>45728.0</v>
      </c>
      <c r="B72" s="252">
        <v>6849.0</v>
      </c>
      <c r="C72" s="253" t="s">
        <v>4017</v>
      </c>
      <c r="D72" s="253"/>
      <c r="E72" s="253" t="s">
        <v>4500</v>
      </c>
      <c r="F72" s="254"/>
      <c r="G72" s="255">
        <v>3480.0</v>
      </c>
      <c r="H72" s="256">
        <v>680.0</v>
      </c>
      <c r="I72" s="262">
        <v>99.0</v>
      </c>
      <c r="J72" s="258">
        <v>119.0</v>
      </c>
      <c r="K72" s="263"/>
      <c r="L72" s="259" t="s">
        <v>60</v>
      </c>
      <c r="M72" s="259"/>
      <c r="N72" s="259"/>
      <c r="O72" s="259"/>
      <c r="P72" s="259"/>
      <c r="Q72" s="259"/>
      <c r="R72" s="259"/>
    </row>
    <row r="73">
      <c r="A73" s="261">
        <v>45728.0</v>
      </c>
      <c r="B73" s="252">
        <v>6850.0</v>
      </c>
      <c r="C73" s="253" t="s">
        <v>3445</v>
      </c>
      <c r="D73" s="253"/>
      <c r="E73" s="253" t="s">
        <v>20685</v>
      </c>
      <c r="F73" s="254"/>
      <c r="G73" s="255">
        <v>2880.0</v>
      </c>
      <c r="H73" s="256">
        <v>820.0</v>
      </c>
      <c r="I73" s="262">
        <v>41.0</v>
      </c>
      <c r="J73" s="258">
        <v>50.0</v>
      </c>
      <c r="K73" s="263"/>
      <c r="L73" s="259" t="s">
        <v>52</v>
      </c>
      <c r="M73" s="259"/>
      <c r="N73" s="259"/>
      <c r="O73" s="259"/>
      <c r="P73" s="259"/>
      <c r="Q73" s="259"/>
      <c r="R73" s="259"/>
    </row>
    <row r="74">
      <c r="A74" s="261">
        <v>45728.0</v>
      </c>
      <c r="B74" s="252">
        <v>6851.0</v>
      </c>
      <c r="C74" s="253" t="s">
        <v>744</v>
      </c>
      <c r="D74" s="253"/>
      <c r="E74" s="253" t="s">
        <v>20685</v>
      </c>
      <c r="F74" s="254"/>
      <c r="G74" s="255">
        <v>2940.0</v>
      </c>
      <c r="H74" s="256">
        <v>360.0</v>
      </c>
      <c r="I74" s="262">
        <v>53.0</v>
      </c>
      <c r="J74" s="258">
        <v>63.0</v>
      </c>
      <c r="K74" s="263"/>
      <c r="L74" s="259" t="s">
        <v>52</v>
      </c>
      <c r="M74" s="259"/>
      <c r="N74" s="259"/>
      <c r="O74" s="259"/>
      <c r="P74" s="259"/>
      <c r="Q74" s="259"/>
      <c r="R74" s="259"/>
    </row>
    <row r="75">
      <c r="A75" s="261">
        <v>45728.0</v>
      </c>
      <c r="B75" s="252">
        <v>6852.0</v>
      </c>
      <c r="C75" s="253" t="s">
        <v>3986</v>
      </c>
      <c r="D75" s="253"/>
      <c r="E75" s="253"/>
      <c r="F75" s="254"/>
      <c r="G75" s="255">
        <v>3720.0</v>
      </c>
      <c r="H75" s="256">
        <v>1040.0</v>
      </c>
      <c r="I75" s="262">
        <v>87.0</v>
      </c>
      <c r="J75" s="258">
        <v>105.0</v>
      </c>
      <c r="K75" s="263"/>
      <c r="L75" s="259" t="s">
        <v>21</v>
      </c>
      <c r="M75" s="259"/>
      <c r="N75" s="259"/>
      <c r="O75" s="259"/>
      <c r="P75" s="259"/>
      <c r="Q75" s="259"/>
      <c r="R75" s="259"/>
    </row>
    <row r="76">
      <c r="A76" s="264"/>
      <c r="B76" s="253"/>
      <c r="C76" s="253"/>
      <c r="D76" s="253"/>
      <c r="E76" s="253"/>
      <c r="F76" s="254"/>
      <c r="G76" s="265"/>
      <c r="H76" s="266"/>
      <c r="I76" s="263"/>
      <c r="J76" s="259"/>
      <c r="K76" s="263"/>
      <c r="L76" s="259"/>
      <c r="M76" s="259"/>
      <c r="N76" s="259"/>
      <c r="O76" s="259"/>
      <c r="P76" s="259"/>
      <c r="Q76" s="259"/>
      <c r="R76" s="259"/>
    </row>
    <row r="77">
      <c r="A77" s="251">
        <v>45729.029017442124</v>
      </c>
      <c r="B77" s="252">
        <v>6853.0</v>
      </c>
      <c r="C77" s="253" t="s">
        <v>4112</v>
      </c>
      <c r="D77" s="253"/>
      <c r="E77" s="253" t="s">
        <v>20850</v>
      </c>
      <c r="F77" s="254"/>
      <c r="G77" s="255">
        <v>3300.0</v>
      </c>
      <c r="H77" s="256">
        <v>740.0</v>
      </c>
      <c r="I77" s="262">
        <v>108.0</v>
      </c>
      <c r="J77" s="258">
        <v>129.0</v>
      </c>
      <c r="K77" s="263"/>
      <c r="L77" s="259" t="s">
        <v>21</v>
      </c>
      <c r="M77" s="259"/>
      <c r="N77" s="259"/>
      <c r="O77" s="259"/>
      <c r="P77" s="259"/>
      <c r="Q77" s="259"/>
      <c r="R77" s="259"/>
    </row>
    <row r="78">
      <c r="A78" s="261">
        <v>45729.0</v>
      </c>
      <c r="B78" s="252">
        <v>6854.0</v>
      </c>
      <c r="C78" s="253" t="s">
        <v>4017</v>
      </c>
      <c r="D78" s="253"/>
      <c r="E78" s="253" t="s">
        <v>4500</v>
      </c>
      <c r="F78" s="254"/>
      <c r="G78" s="255">
        <v>3640.0</v>
      </c>
      <c r="H78" s="256">
        <v>900.0</v>
      </c>
      <c r="I78" s="262">
        <v>131.0</v>
      </c>
      <c r="J78" s="258">
        <v>157.0</v>
      </c>
      <c r="K78" s="263"/>
      <c r="L78" s="259" t="s">
        <v>52</v>
      </c>
      <c r="M78" s="259"/>
      <c r="N78" s="259"/>
      <c r="O78" s="259"/>
      <c r="P78" s="259"/>
      <c r="Q78" s="259"/>
      <c r="R78" s="259"/>
    </row>
    <row r="79">
      <c r="A79" s="261">
        <v>45729.0</v>
      </c>
      <c r="B79" s="252">
        <v>6855.0</v>
      </c>
      <c r="C79" s="253" t="s">
        <v>3445</v>
      </c>
      <c r="D79" s="253"/>
      <c r="E79" s="253"/>
      <c r="F79" s="254"/>
      <c r="G79" s="255">
        <v>2820.0</v>
      </c>
      <c r="H79" s="256">
        <v>700.0</v>
      </c>
      <c r="I79" s="262">
        <v>35.0</v>
      </c>
      <c r="J79" s="258">
        <v>42.0</v>
      </c>
      <c r="K79" s="263"/>
      <c r="L79" s="259" t="s">
        <v>52</v>
      </c>
      <c r="M79" s="259"/>
      <c r="N79" s="259"/>
      <c r="O79" s="259"/>
      <c r="P79" s="259"/>
      <c r="Q79" s="259"/>
      <c r="R79" s="259"/>
    </row>
    <row r="80">
      <c r="A80" s="261">
        <v>45729.0</v>
      </c>
      <c r="B80" s="252">
        <v>6856.0</v>
      </c>
      <c r="C80" s="253" t="s">
        <v>3872</v>
      </c>
      <c r="D80" s="253"/>
      <c r="E80" s="253" t="s">
        <v>20685</v>
      </c>
      <c r="F80" s="254"/>
      <c r="G80" s="255">
        <v>3340.0</v>
      </c>
      <c r="H80" s="256">
        <v>200.0</v>
      </c>
      <c r="I80" s="262">
        <v>8.0</v>
      </c>
      <c r="J80" s="258">
        <v>10.0</v>
      </c>
      <c r="K80" s="263"/>
      <c r="L80" s="259" t="s">
        <v>52</v>
      </c>
      <c r="M80" s="259"/>
      <c r="N80" s="259"/>
      <c r="O80" s="259"/>
      <c r="P80" s="259"/>
      <c r="Q80" s="259"/>
      <c r="R80" s="259"/>
    </row>
    <row r="81">
      <c r="A81" s="261">
        <v>45729.0</v>
      </c>
      <c r="B81" s="252">
        <v>6857.0</v>
      </c>
      <c r="C81" s="253" t="s">
        <v>4017</v>
      </c>
      <c r="D81" s="253"/>
      <c r="E81" s="253" t="s">
        <v>4500</v>
      </c>
      <c r="F81" s="254"/>
      <c r="G81" s="255">
        <v>3260.0</v>
      </c>
      <c r="H81" s="256">
        <v>160.0</v>
      </c>
      <c r="I81" s="262">
        <v>30.0</v>
      </c>
      <c r="J81" s="258">
        <v>36.0</v>
      </c>
      <c r="K81" s="263"/>
      <c r="L81" s="259" t="s">
        <v>52</v>
      </c>
      <c r="M81" s="259"/>
      <c r="N81" s="259"/>
      <c r="O81" s="259"/>
      <c r="P81" s="259"/>
      <c r="Q81" s="259"/>
      <c r="R81" s="259"/>
    </row>
    <row r="82">
      <c r="A82" s="261">
        <v>45729.0</v>
      </c>
      <c r="B82" s="252">
        <v>6858.0</v>
      </c>
      <c r="C82" s="253" t="s">
        <v>744</v>
      </c>
      <c r="D82" s="253"/>
      <c r="E82" s="253"/>
      <c r="F82" s="254"/>
      <c r="G82" s="255">
        <v>3320.0</v>
      </c>
      <c r="H82" s="256">
        <v>700.0</v>
      </c>
      <c r="I82" s="262">
        <v>102.0</v>
      </c>
      <c r="J82" s="258">
        <v>122.0</v>
      </c>
      <c r="K82" s="263"/>
      <c r="L82" s="259" t="s">
        <v>52</v>
      </c>
      <c r="M82" s="259"/>
      <c r="N82" s="259"/>
      <c r="O82" s="259"/>
      <c r="P82" s="259"/>
      <c r="Q82" s="259"/>
      <c r="R82" s="259"/>
    </row>
    <row r="83">
      <c r="A83" s="261">
        <v>45729.0</v>
      </c>
      <c r="B83" s="252">
        <v>6859.0</v>
      </c>
      <c r="C83" s="253" t="s">
        <v>3872</v>
      </c>
      <c r="D83" s="253"/>
      <c r="E83" s="253"/>
      <c r="F83" s="254"/>
      <c r="G83" s="255">
        <v>4000.0</v>
      </c>
      <c r="H83" s="256">
        <v>400.0</v>
      </c>
      <c r="I83" s="262">
        <v>20.0</v>
      </c>
      <c r="J83" s="258">
        <v>24.0</v>
      </c>
      <c r="K83" s="263"/>
      <c r="L83" s="259" t="s">
        <v>52</v>
      </c>
      <c r="M83" s="259"/>
      <c r="N83" s="259"/>
      <c r="O83" s="259"/>
      <c r="P83" s="259"/>
      <c r="Q83" s="259"/>
      <c r="R83" s="259"/>
    </row>
    <row r="84">
      <c r="A84" s="261">
        <v>45729.0</v>
      </c>
      <c r="B84" s="252">
        <v>6860.0</v>
      </c>
      <c r="C84" s="253" t="s">
        <v>744</v>
      </c>
      <c r="D84" s="253"/>
      <c r="E84" s="253"/>
      <c r="F84" s="254"/>
      <c r="G84" s="255">
        <v>2980.0</v>
      </c>
      <c r="H84" s="256">
        <v>360.0</v>
      </c>
      <c r="I84" s="262">
        <v>53.0</v>
      </c>
      <c r="J84" s="258">
        <v>63.0</v>
      </c>
      <c r="K84" s="263"/>
      <c r="L84" s="259" t="s">
        <v>52</v>
      </c>
      <c r="M84" s="259"/>
      <c r="N84" s="259"/>
      <c r="O84" s="259"/>
      <c r="P84" s="259"/>
      <c r="Q84" s="259"/>
      <c r="R84" s="259"/>
    </row>
    <row r="85">
      <c r="A85" s="261">
        <v>45729.0</v>
      </c>
      <c r="B85" s="252">
        <v>6861.0</v>
      </c>
      <c r="C85" s="253" t="s">
        <v>4129</v>
      </c>
      <c r="D85" s="253"/>
      <c r="E85" s="253" t="s">
        <v>20685</v>
      </c>
      <c r="F85" s="254"/>
      <c r="G85" s="255">
        <v>2840.0</v>
      </c>
      <c r="H85" s="256">
        <v>180.0</v>
      </c>
      <c r="I85" s="262">
        <v>8.0</v>
      </c>
      <c r="J85" s="258">
        <v>9.0</v>
      </c>
      <c r="K85" s="263"/>
      <c r="L85" s="259" t="s">
        <v>52</v>
      </c>
      <c r="M85" s="259"/>
      <c r="N85" s="259"/>
      <c r="O85" s="259"/>
      <c r="P85" s="259"/>
      <c r="Q85" s="259"/>
      <c r="R85" s="259"/>
    </row>
    <row r="86">
      <c r="A86" s="264"/>
      <c r="B86" s="253"/>
      <c r="C86" s="253"/>
      <c r="D86" s="253"/>
      <c r="E86" s="253"/>
      <c r="F86" s="254"/>
      <c r="G86" s="265"/>
      <c r="H86" s="266"/>
      <c r="I86" s="263"/>
      <c r="J86" s="259"/>
      <c r="K86" s="263"/>
      <c r="L86" s="259"/>
      <c r="M86" s="259"/>
      <c r="N86" s="259"/>
      <c r="O86" s="259"/>
      <c r="P86" s="259"/>
      <c r="Q86" s="259"/>
      <c r="R86" s="259"/>
    </row>
    <row r="87">
      <c r="A87" s="251">
        <v>45730.02900814815</v>
      </c>
      <c r="B87" s="252">
        <v>6862.0</v>
      </c>
      <c r="C87" s="253" t="s">
        <v>4017</v>
      </c>
      <c r="D87" s="253"/>
      <c r="E87" s="253" t="s">
        <v>4500</v>
      </c>
      <c r="F87" s="254"/>
      <c r="G87" s="255">
        <v>4280.0</v>
      </c>
      <c r="H87" s="256">
        <v>1460.0</v>
      </c>
      <c r="I87" s="262">
        <v>171.0</v>
      </c>
      <c r="J87" s="258">
        <v>205.0</v>
      </c>
      <c r="K87" s="263"/>
      <c r="L87" s="259" t="s">
        <v>52</v>
      </c>
      <c r="M87" s="259"/>
      <c r="N87" s="259"/>
      <c r="O87" s="259"/>
      <c r="P87" s="259"/>
      <c r="Q87" s="259"/>
      <c r="R87" s="259"/>
    </row>
    <row r="88">
      <c r="A88" s="261">
        <v>45730.0</v>
      </c>
      <c r="B88" s="252">
        <v>6863.0</v>
      </c>
      <c r="C88" s="253" t="s">
        <v>3990</v>
      </c>
      <c r="D88" s="253"/>
      <c r="E88" s="253" t="s">
        <v>20758</v>
      </c>
      <c r="F88" s="254"/>
      <c r="G88" s="255">
        <v>2980.0</v>
      </c>
      <c r="H88" s="256">
        <v>220.0</v>
      </c>
      <c r="I88" s="262">
        <v>32.0</v>
      </c>
      <c r="J88" s="258">
        <v>39.0</v>
      </c>
      <c r="K88" s="263"/>
      <c r="L88" s="259" t="s">
        <v>60</v>
      </c>
      <c r="M88" s="258">
        <v>396620.0</v>
      </c>
      <c r="N88" s="259"/>
      <c r="O88" s="259"/>
      <c r="P88" s="259"/>
      <c r="Q88" s="259"/>
      <c r="R88" s="259"/>
    </row>
    <row r="89">
      <c r="A89" s="261">
        <v>45730.0</v>
      </c>
      <c r="B89" s="252">
        <v>6864.0</v>
      </c>
      <c r="C89" s="253" t="s">
        <v>4017</v>
      </c>
      <c r="D89" s="253"/>
      <c r="E89" s="253" t="s">
        <v>4500</v>
      </c>
      <c r="F89" s="254"/>
      <c r="G89" s="255">
        <v>3400.0</v>
      </c>
      <c r="H89" s="256">
        <v>320.0</v>
      </c>
      <c r="I89" s="262">
        <v>47.0</v>
      </c>
      <c r="J89" s="258">
        <v>56.0</v>
      </c>
      <c r="K89" s="263"/>
      <c r="L89" s="259" t="s">
        <v>52</v>
      </c>
      <c r="M89" s="259"/>
      <c r="N89" s="259"/>
      <c r="O89" s="259"/>
      <c r="P89" s="259"/>
      <c r="Q89" s="259"/>
      <c r="R89" s="259"/>
    </row>
    <row r="90">
      <c r="A90" s="261">
        <v>45730.0</v>
      </c>
      <c r="B90" s="252">
        <v>6865.0</v>
      </c>
      <c r="C90" s="253" t="s">
        <v>744</v>
      </c>
      <c r="D90" s="253"/>
      <c r="E90" s="253" t="s">
        <v>20685</v>
      </c>
      <c r="F90" s="254"/>
      <c r="G90" s="255">
        <v>3120.0</v>
      </c>
      <c r="H90" s="256">
        <v>540.0</v>
      </c>
      <c r="I90" s="262">
        <v>50.0</v>
      </c>
      <c r="J90" s="258">
        <v>60.0</v>
      </c>
      <c r="K90" s="263"/>
      <c r="L90" s="259" t="s">
        <v>52</v>
      </c>
      <c r="M90" s="259"/>
      <c r="N90" s="259"/>
      <c r="O90" s="259"/>
      <c r="P90" s="259"/>
      <c r="Q90" s="259"/>
      <c r="R90" s="259"/>
    </row>
    <row r="91">
      <c r="A91" s="261">
        <v>45730.0</v>
      </c>
      <c r="B91" s="252">
        <v>6866.0</v>
      </c>
      <c r="C91" s="253" t="s">
        <v>4457</v>
      </c>
      <c r="D91" s="253"/>
      <c r="E91" s="253" t="s">
        <v>20685</v>
      </c>
      <c r="F91" s="254"/>
      <c r="G91" s="255">
        <v>3300.0</v>
      </c>
      <c r="H91" s="256">
        <v>340.0</v>
      </c>
      <c r="I91" s="262">
        <v>50.0</v>
      </c>
      <c r="J91" s="258">
        <v>60.0</v>
      </c>
      <c r="K91" s="263"/>
      <c r="L91" s="259" t="s">
        <v>52</v>
      </c>
      <c r="M91" s="259"/>
      <c r="N91" s="259"/>
      <c r="O91" s="259"/>
      <c r="P91" s="259"/>
      <c r="Q91" s="259"/>
      <c r="R91" s="259"/>
    </row>
    <row r="92">
      <c r="A92" s="261">
        <v>45730.0</v>
      </c>
      <c r="B92" s="252">
        <v>6867.0</v>
      </c>
      <c r="C92" s="253" t="s">
        <v>4339</v>
      </c>
      <c r="D92" s="253"/>
      <c r="E92" s="253" t="s">
        <v>20857</v>
      </c>
      <c r="F92" s="254"/>
      <c r="G92" s="255">
        <v>3240.0</v>
      </c>
      <c r="H92" s="256">
        <v>300.0</v>
      </c>
      <c r="I92" s="262">
        <v>56.0</v>
      </c>
      <c r="J92" s="258">
        <v>67.0</v>
      </c>
      <c r="K92" s="263"/>
      <c r="L92" s="259" t="s">
        <v>60</v>
      </c>
      <c r="M92" s="259"/>
      <c r="N92" s="259"/>
      <c r="O92" s="259"/>
      <c r="P92" s="259"/>
      <c r="Q92" s="259"/>
      <c r="R92" s="259"/>
    </row>
    <row r="93">
      <c r="A93" s="261">
        <v>45730.0</v>
      </c>
      <c r="B93" s="252">
        <v>6868.0</v>
      </c>
      <c r="C93" s="253" t="s">
        <v>744</v>
      </c>
      <c r="D93" s="253"/>
      <c r="E93" s="253"/>
      <c r="F93" s="254"/>
      <c r="G93" s="255">
        <v>2920.0</v>
      </c>
      <c r="H93" s="256">
        <v>420.0</v>
      </c>
      <c r="I93" s="262">
        <v>61.0</v>
      </c>
      <c r="J93" s="258">
        <v>74.0</v>
      </c>
      <c r="K93" s="263"/>
      <c r="L93" s="259" t="s">
        <v>52</v>
      </c>
      <c r="M93" s="259"/>
      <c r="N93" s="259"/>
      <c r="O93" s="259"/>
      <c r="P93" s="259"/>
      <c r="Q93" s="259"/>
      <c r="R93" s="259"/>
    </row>
    <row r="94">
      <c r="A94" s="261">
        <v>45720.0</v>
      </c>
      <c r="B94" s="252">
        <v>6869.0</v>
      </c>
      <c r="C94" s="253" t="s">
        <v>20731</v>
      </c>
      <c r="D94" s="253"/>
      <c r="E94" s="253" t="s">
        <v>20732</v>
      </c>
      <c r="F94" s="254"/>
      <c r="G94" s="255">
        <v>3340.0</v>
      </c>
      <c r="H94" s="256">
        <v>660.0</v>
      </c>
      <c r="I94" s="262">
        <v>203.0</v>
      </c>
      <c r="J94" s="258">
        <v>243.0</v>
      </c>
      <c r="K94" s="263"/>
      <c r="L94" s="259" t="s">
        <v>21</v>
      </c>
      <c r="M94" s="259"/>
      <c r="N94" s="259"/>
      <c r="O94" s="259"/>
      <c r="P94" s="259"/>
      <c r="Q94" s="259"/>
      <c r="R94" s="259"/>
    </row>
    <row r="95">
      <c r="A95" s="264"/>
      <c r="B95" s="253"/>
      <c r="C95" s="253"/>
      <c r="D95" s="253"/>
      <c r="E95" s="253"/>
      <c r="F95" s="254"/>
      <c r="G95" s="265"/>
      <c r="H95" s="266"/>
      <c r="I95" s="263"/>
      <c r="J95" s="259"/>
      <c r="K95" s="263"/>
      <c r="L95" s="259"/>
      <c r="M95" s="259"/>
      <c r="N95" s="259"/>
      <c r="O95" s="259"/>
      <c r="P95" s="259"/>
      <c r="Q95" s="259"/>
      <c r="R95" s="259"/>
    </row>
    <row r="96">
      <c r="A96" s="251">
        <v>45731.029010300925</v>
      </c>
      <c r="B96" s="252">
        <v>6870.0</v>
      </c>
      <c r="C96" s="253" t="s">
        <v>20866</v>
      </c>
      <c r="D96" s="253"/>
      <c r="E96" s="253" t="s">
        <v>20867</v>
      </c>
      <c r="F96" s="254"/>
      <c r="G96" s="255">
        <v>3580.0</v>
      </c>
      <c r="H96" s="256">
        <v>760.0</v>
      </c>
      <c r="I96" s="262">
        <v>111.0</v>
      </c>
      <c r="J96" s="258">
        <v>133.0</v>
      </c>
      <c r="K96" s="263"/>
      <c r="L96" s="259" t="s">
        <v>52</v>
      </c>
      <c r="M96" s="259"/>
      <c r="N96" s="259"/>
      <c r="O96" s="259"/>
      <c r="P96" s="259"/>
      <c r="Q96" s="259"/>
      <c r="R96" s="259"/>
    </row>
    <row r="97">
      <c r="A97" s="261">
        <v>45731.0</v>
      </c>
      <c r="B97" s="252">
        <v>6871.0</v>
      </c>
      <c r="C97" s="253" t="s">
        <v>518</v>
      </c>
      <c r="D97" s="253"/>
      <c r="E97" s="253" t="s">
        <v>20861</v>
      </c>
      <c r="F97" s="254"/>
      <c r="G97" s="255">
        <v>3180.0</v>
      </c>
      <c r="H97" s="256">
        <v>240.0</v>
      </c>
      <c r="I97" s="262">
        <v>35.0</v>
      </c>
      <c r="J97" s="258">
        <v>42.0</v>
      </c>
      <c r="K97" s="263"/>
      <c r="L97" s="259" t="s">
        <v>52</v>
      </c>
      <c r="M97" s="259"/>
      <c r="N97" s="259"/>
      <c r="O97" s="259"/>
      <c r="P97" s="259"/>
      <c r="Q97" s="259"/>
      <c r="R97" s="259"/>
    </row>
    <row r="98">
      <c r="A98" s="261">
        <v>45731.0</v>
      </c>
      <c r="B98" s="252">
        <v>6872.0</v>
      </c>
      <c r="C98" s="253" t="s">
        <v>2792</v>
      </c>
      <c r="D98" s="253"/>
      <c r="E98" s="253" t="s">
        <v>20862</v>
      </c>
      <c r="F98" s="254"/>
      <c r="G98" s="255">
        <v>3040.0</v>
      </c>
      <c r="H98" s="256">
        <v>60.0</v>
      </c>
      <c r="I98" s="262">
        <v>9.0</v>
      </c>
      <c r="J98" s="258">
        <v>11.0</v>
      </c>
      <c r="K98" s="263"/>
      <c r="L98" s="259" t="s">
        <v>21</v>
      </c>
      <c r="M98" s="259"/>
      <c r="N98" s="259"/>
      <c r="O98" s="259"/>
      <c r="P98" s="259"/>
      <c r="Q98" s="259"/>
      <c r="R98" s="259"/>
    </row>
    <row r="99">
      <c r="A99" s="264"/>
      <c r="B99" s="253"/>
      <c r="C99" s="253"/>
      <c r="D99" s="253"/>
      <c r="E99" s="253"/>
      <c r="F99" s="254"/>
      <c r="G99" s="265"/>
      <c r="H99" s="266"/>
      <c r="I99" s="263"/>
      <c r="J99" s="259"/>
      <c r="K99" s="263"/>
      <c r="L99" s="259"/>
      <c r="M99" s="259"/>
      <c r="N99" s="259"/>
      <c r="O99" s="259"/>
      <c r="P99" s="259"/>
      <c r="Q99" s="259"/>
      <c r="R99" s="259"/>
    </row>
    <row r="100">
      <c r="A100" s="251">
        <v>45733.02900391204</v>
      </c>
      <c r="B100" s="252">
        <v>6874.0</v>
      </c>
      <c r="C100" s="253" t="s">
        <v>3989</v>
      </c>
      <c r="D100" s="253"/>
      <c r="E100" s="253" t="s">
        <v>20873</v>
      </c>
      <c r="F100" s="254"/>
      <c r="G100" s="255">
        <v>3580.0</v>
      </c>
      <c r="H100" s="256">
        <v>680.0</v>
      </c>
      <c r="I100" s="262">
        <v>126.0</v>
      </c>
      <c r="J100" s="258">
        <v>151.0</v>
      </c>
      <c r="K100" s="263"/>
      <c r="L100" s="259" t="s">
        <v>60</v>
      </c>
      <c r="M100" s="258">
        <v>7822222.0</v>
      </c>
      <c r="N100" s="259"/>
      <c r="O100" s="259"/>
      <c r="P100" s="259"/>
      <c r="Q100" s="259"/>
      <c r="R100" s="259"/>
    </row>
    <row r="101">
      <c r="A101" s="261">
        <v>45733.0</v>
      </c>
      <c r="B101" s="252">
        <v>6875.0</v>
      </c>
      <c r="C101" s="253" t="s">
        <v>4017</v>
      </c>
      <c r="D101" s="253"/>
      <c r="E101" s="253" t="s">
        <v>4500</v>
      </c>
      <c r="F101" s="254"/>
      <c r="G101" s="255">
        <v>3340.0</v>
      </c>
      <c r="H101" s="256">
        <v>660.0</v>
      </c>
      <c r="I101" s="262">
        <v>96.0</v>
      </c>
      <c r="J101" s="258">
        <v>115.0</v>
      </c>
      <c r="K101" s="263"/>
      <c r="L101" s="259" t="s">
        <v>52</v>
      </c>
      <c r="M101" s="259"/>
      <c r="N101" s="259"/>
      <c r="O101" s="259"/>
      <c r="P101" s="259"/>
      <c r="Q101" s="259"/>
      <c r="R101" s="259"/>
    </row>
    <row r="102">
      <c r="A102" s="261">
        <v>45733.0</v>
      </c>
      <c r="B102" s="252">
        <v>6876.0</v>
      </c>
      <c r="C102" s="253" t="s">
        <v>4017</v>
      </c>
      <c r="D102" s="253"/>
      <c r="E102" s="253" t="s">
        <v>4500</v>
      </c>
      <c r="F102" s="254"/>
      <c r="G102" s="255">
        <v>3140.0</v>
      </c>
      <c r="H102" s="256">
        <v>440.0</v>
      </c>
      <c r="I102" s="262">
        <v>64.0</v>
      </c>
      <c r="J102" s="258">
        <v>77.0</v>
      </c>
      <c r="K102" s="263"/>
      <c r="L102" s="259" t="s">
        <v>52</v>
      </c>
      <c r="M102" s="259"/>
      <c r="N102" s="259"/>
      <c r="O102" s="259"/>
      <c r="P102" s="259"/>
      <c r="Q102" s="259"/>
      <c r="R102" s="259"/>
    </row>
    <row r="103">
      <c r="A103" s="261">
        <v>45733.0</v>
      </c>
      <c r="B103" s="252">
        <v>6877.0</v>
      </c>
      <c r="C103" s="253" t="s">
        <v>3445</v>
      </c>
      <c r="D103" s="253"/>
      <c r="E103" s="253"/>
      <c r="F103" s="254"/>
      <c r="G103" s="255">
        <v>2800.0</v>
      </c>
      <c r="H103" s="256">
        <v>720.0</v>
      </c>
      <c r="I103" s="262">
        <v>36.0</v>
      </c>
      <c r="J103" s="258">
        <v>44.0</v>
      </c>
      <c r="K103" s="263"/>
      <c r="L103" s="259" t="s">
        <v>52</v>
      </c>
      <c r="M103" s="259"/>
      <c r="N103" s="259"/>
      <c r="O103" s="259"/>
      <c r="P103" s="259"/>
      <c r="Q103" s="259"/>
      <c r="R103" s="259"/>
    </row>
    <row r="104">
      <c r="A104" s="261">
        <v>45733.0</v>
      </c>
      <c r="B104" s="252">
        <v>6878.0</v>
      </c>
      <c r="C104" s="253" t="s">
        <v>3317</v>
      </c>
      <c r="D104" s="253"/>
      <c r="E104" s="253" t="s">
        <v>20870</v>
      </c>
      <c r="F104" s="254"/>
      <c r="G104" s="255">
        <v>3580.0</v>
      </c>
      <c r="H104" s="256">
        <v>500.0</v>
      </c>
      <c r="I104" s="262">
        <v>73.0</v>
      </c>
      <c r="J104" s="258">
        <v>87.0</v>
      </c>
      <c r="K104" s="263"/>
      <c r="L104" s="259" t="s">
        <v>60</v>
      </c>
      <c r="M104" s="258">
        <v>96946.0</v>
      </c>
      <c r="N104" s="259"/>
      <c r="O104" s="259"/>
      <c r="P104" s="259"/>
      <c r="Q104" s="259"/>
      <c r="R104" s="259"/>
    </row>
    <row r="105">
      <c r="A105" s="261">
        <v>45727.0</v>
      </c>
      <c r="B105" s="252">
        <v>6879.0</v>
      </c>
      <c r="C105" s="253" t="s">
        <v>30</v>
      </c>
      <c r="D105" s="253"/>
      <c r="E105" s="253" t="s">
        <v>20827</v>
      </c>
      <c r="F105" s="254"/>
      <c r="G105" s="255">
        <v>3320.0</v>
      </c>
      <c r="H105" s="256">
        <v>520.0</v>
      </c>
      <c r="I105" s="262">
        <v>177.0</v>
      </c>
      <c r="J105" s="258">
        <v>212.0</v>
      </c>
      <c r="K105" s="263"/>
      <c r="L105" s="259" t="s">
        <v>21</v>
      </c>
      <c r="M105" s="259"/>
      <c r="N105" s="259"/>
      <c r="O105" s="259"/>
      <c r="P105" s="259"/>
      <c r="Q105" s="259"/>
      <c r="R105" s="259"/>
    </row>
    <row r="106">
      <c r="A106" s="261">
        <v>45727.0</v>
      </c>
      <c r="B106" s="252">
        <v>6879.0</v>
      </c>
      <c r="C106" s="253" t="s">
        <v>30</v>
      </c>
      <c r="D106" s="253"/>
      <c r="E106" s="253" t="s">
        <v>20827</v>
      </c>
      <c r="F106" s="254"/>
      <c r="G106" s="255">
        <v>3320.0</v>
      </c>
      <c r="H106" s="256">
        <v>520.0</v>
      </c>
      <c r="I106" s="262">
        <v>177.0</v>
      </c>
      <c r="J106" s="258">
        <v>212.0</v>
      </c>
      <c r="K106" s="263"/>
      <c r="L106" s="259" t="s">
        <v>21</v>
      </c>
      <c r="M106" s="259"/>
      <c r="N106" s="259"/>
      <c r="O106" s="259"/>
      <c r="P106" s="259"/>
      <c r="Q106" s="259"/>
      <c r="R106" s="259"/>
    </row>
    <row r="107">
      <c r="A107" s="261">
        <v>45733.0</v>
      </c>
      <c r="B107" s="252">
        <v>6880.0</v>
      </c>
      <c r="C107" s="253" t="s">
        <v>4112</v>
      </c>
      <c r="D107" s="253"/>
      <c r="E107" s="253" t="s">
        <v>20872</v>
      </c>
      <c r="F107" s="254"/>
      <c r="G107" s="255">
        <v>3680.0</v>
      </c>
      <c r="H107" s="256">
        <v>1120.0</v>
      </c>
      <c r="I107" s="262">
        <v>163.0</v>
      </c>
      <c r="J107" s="258">
        <v>195.0</v>
      </c>
      <c r="K107" s="263"/>
      <c r="L107" s="259" t="s">
        <v>21</v>
      </c>
      <c r="M107" s="259"/>
      <c r="N107" s="259"/>
      <c r="O107" s="259"/>
      <c r="P107" s="259"/>
      <c r="Q107" s="259"/>
      <c r="R107" s="259"/>
    </row>
    <row r="108">
      <c r="A108" s="267"/>
      <c r="B108" s="253"/>
      <c r="C108" s="253"/>
      <c r="D108" s="253"/>
      <c r="E108" s="253"/>
      <c r="F108" s="254"/>
      <c r="G108" s="265"/>
      <c r="H108" s="266"/>
      <c r="I108" s="263"/>
      <c r="J108" s="259"/>
      <c r="K108" s="263"/>
      <c r="L108" s="259"/>
      <c r="M108" s="259"/>
      <c r="N108" s="259"/>
      <c r="O108" s="259"/>
      <c r="P108" s="259"/>
      <c r="Q108" s="259"/>
      <c r="R108" s="259"/>
    </row>
    <row r="109">
      <c r="A109" s="261">
        <v>45728.0</v>
      </c>
      <c r="B109" s="252">
        <v>6881.0</v>
      </c>
      <c r="C109" s="253" t="s">
        <v>19637</v>
      </c>
      <c r="D109" s="253"/>
      <c r="E109" s="253" t="s">
        <v>20840</v>
      </c>
      <c r="F109" s="254"/>
      <c r="G109" s="255">
        <v>2640.0</v>
      </c>
      <c r="H109" s="256">
        <v>120.0</v>
      </c>
      <c r="I109" s="262">
        <v>18.0</v>
      </c>
      <c r="J109" s="258">
        <v>21.0</v>
      </c>
      <c r="K109" s="263"/>
      <c r="L109" s="259" t="s">
        <v>21</v>
      </c>
      <c r="M109" s="259"/>
      <c r="N109" s="259"/>
      <c r="O109" s="259"/>
      <c r="P109" s="259"/>
      <c r="Q109" s="259"/>
      <c r="R109" s="259"/>
    </row>
    <row r="110">
      <c r="A110" s="251">
        <v>45734.029002083334</v>
      </c>
      <c r="B110" s="252">
        <v>6882.0</v>
      </c>
      <c r="C110" s="253" t="s">
        <v>4017</v>
      </c>
      <c r="D110" s="253"/>
      <c r="E110" s="253" t="s">
        <v>4500</v>
      </c>
      <c r="F110" s="254"/>
      <c r="G110" s="255">
        <v>3040.0</v>
      </c>
      <c r="H110" s="256">
        <v>420.0</v>
      </c>
      <c r="I110" s="262">
        <v>61.0</v>
      </c>
      <c r="J110" s="258">
        <v>74.0</v>
      </c>
      <c r="K110" s="263"/>
      <c r="L110" s="259" t="s">
        <v>52</v>
      </c>
      <c r="M110" s="259"/>
      <c r="N110" s="259"/>
      <c r="O110" s="259"/>
      <c r="P110" s="259"/>
      <c r="Q110" s="259"/>
      <c r="R110" s="259"/>
    </row>
    <row r="111">
      <c r="A111" s="261">
        <v>45734.0</v>
      </c>
      <c r="B111" s="252">
        <v>6883.0</v>
      </c>
      <c r="C111" s="253" t="s">
        <v>4031</v>
      </c>
      <c r="D111" s="253"/>
      <c r="E111" s="253" t="s">
        <v>20697</v>
      </c>
      <c r="F111" s="254"/>
      <c r="G111" s="255">
        <v>2880.0</v>
      </c>
      <c r="H111" s="256">
        <v>80.0</v>
      </c>
      <c r="I111" s="262">
        <v>12.0</v>
      </c>
      <c r="J111" s="258">
        <v>14.0</v>
      </c>
      <c r="K111" s="263"/>
      <c r="L111" s="259" t="s">
        <v>21</v>
      </c>
      <c r="M111" s="259"/>
      <c r="N111" s="259"/>
      <c r="O111" s="259"/>
      <c r="P111" s="259"/>
      <c r="Q111" s="259"/>
      <c r="R111" s="259"/>
    </row>
    <row r="112">
      <c r="A112" s="261">
        <v>45734.0</v>
      </c>
      <c r="B112" s="252">
        <v>6884.0</v>
      </c>
      <c r="C112" s="253" t="s">
        <v>4457</v>
      </c>
      <c r="D112" s="253"/>
      <c r="E112" s="253"/>
      <c r="F112" s="254"/>
      <c r="G112" s="255">
        <v>3320.0</v>
      </c>
      <c r="H112" s="256">
        <v>260.0</v>
      </c>
      <c r="I112" s="262">
        <v>38.0</v>
      </c>
      <c r="J112" s="258">
        <v>46.0</v>
      </c>
      <c r="K112" s="263"/>
      <c r="L112" s="259" t="s">
        <v>52</v>
      </c>
      <c r="M112" s="259"/>
      <c r="N112" s="259"/>
      <c r="O112" s="259"/>
      <c r="P112" s="259"/>
      <c r="Q112" s="259"/>
      <c r="R112" s="259"/>
    </row>
    <row r="113">
      <c r="A113" s="261">
        <v>45734.0</v>
      </c>
      <c r="B113" s="252">
        <v>6885.0</v>
      </c>
      <c r="C113" s="253" t="s">
        <v>744</v>
      </c>
      <c r="D113" s="253"/>
      <c r="E113" s="253"/>
      <c r="F113" s="254"/>
      <c r="G113" s="255">
        <v>2820.0</v>
      </c>
      <c r="H113" s="256">
        <v>200.0</v>
      </c>
      <c r="I113" s="262">
        <v>29.0</v>
      </c>
      <c r="J113" s="258">
        <v>35.0</v>
      </c>
      <c r="K113" s="263"/>
      <c r="L113" s="259" t="s">
        <v>52</v>
      </c>
      <c r="M113" s="259"/>
      <c r="N113" s="259"/>
      <c r="O113" s="259"/>
      <c r="P113" s="259"/>
      <c r="Q113" s="259"/>
      <c r="R113" s="259"/>
    </row>
    <row r="114">
      <c r="A114" s="261">
        <v>45734.0</v>
      </c>
      <c r="B114" s="252">
        <v>6886.0</v>
      </c>
      <c r="C114" s="253" t="s">
        <v>3445</v>
      </c>
      <c r="D114" s="253"/>
      <c r="E114" s="253" t="s">
        <v>20685</v>
      </c>
      <c r="F114" s="254"/>
      <c r="G114" s="255">
        <v>2620.0</v>
      </c>
      <c r="H114" s="256">
        <v>560.0</v>
      </c>
      <c r="I114" s="262">
        <v>55.0</v>
      </c>
      <c r="J114" s="258">
        <v>66.0</v>
      </c>
      <c r="K114" s="263"/>
      <c r="L114" s="259" t="s">
        <v>52</v>
      </c>
      <c r="M114" s="259"/>
      <c r="N114" s="259"/>
      <c r="O114" s="259"/>
      <c r="P114" s="259"/>
      <c r="Q114" s="259"/>
      <c r="R114" s="259"/>
    </row>
    <row r="115">
      <c r="A115" s="261">
        <v>45734.0</v>
      </c>
      <c r="B115" s="252">
        <v>6889.0</v>
      </c>
      <c r="C115" s="253" t="s">
        <v>4112</v>
      </c>
      <c r="D115" s="253"/>
      <c r="E115" s="253" t="s">
        <v>20879</v>
      </c>
      <c r="F115" s="254"/>
      <c r="G115" s="255">
        <v>3440.0</v>
      </c>
      <c r="H115" s="256">
        <v>980.0</v>
      </c>
      <c r="I115" s="262">
        <v>143.0</v>
      </c>
      <c r="J115" s="258">
        <v>171.0</v>
      </c>
      <c r="K115" s="263"/>
      <c r="L115" s="259" t="s">
        <v>21</v>
      </c>
      <c r="M115" s="259"/>
      <c r="N115" s="259"/>
      <c r="O115" s="259"/>
      <c r="P115" s="259"/>
      <c r="Q115" s="259"/>
      <c r="R115" s="259"/>
    </row>
    <row r="116">
      <c r="A116" s="264"/>
      <c r="B116" s="253"/>
      <c r="C116" s="253"/>
      <c r="D116" s="253"/>
      <c r="E116" s="253"/>
      <c r="F116" s="254"/>
      <c r="G116" s="265"/>
      <c r="H116" s="266"/>
      <c r="I116" s="263"/>
      <c r="J116" s="259"/>
      <c r="K116" s="263"/>
      <c r="L116" s="259"/>
      <c r="M116" s="259"/>
      <c r="N116" s="259"/>
      <c r="O116" s="259"/>
      <c r="P116" s="259"/>
      <c r="Q116" s="259"/>
      <c r="R116" s="259"/>
    </row>
    <row r="117">
      <c r="A117" s="251">
        <v>45735.02900678241</v>
      </c>
      <c r="B117" s="252">
        <v>6890.0</v>
      </c>
      <c r="C117" s="253" t="s">
        <v>4017</v>
      </c>
      <c r="D117" s="253"/>
      <c r="E117" s="253" t="s">
        <v>4500</v>
      </c>
      <c r="F117" s="254"/>
      <c r="G117" s="255">
        <v>3400.0</v>
      </c>
      <c r="H117" s="256">
        <v>820.0</v>
      </c>
      <c r="I117" s="262">
        <v>119.0</v>
      </c>
      <c r="J117" s="258">
        <v>143.0</v>
      </c>
      <c r="K117" s="263"/>
      <c r="L117" s="259" t="s">
        <v>52</v>
      </c>
      <c r="M117" s="259"/>
      <c r="N117" s="259"/>
      <c r="O117" s="259"/>
      <c r="P117" s="259"/>
      <c r="Q117" s="259"/>
      <c r="R117" s="259"/>
    </row>
    <row r="118">
      <c r="A118" s="261">
        <v>45735.0</v>
      </c>
      <c r="B118" s="252">
        <v>6891.0</v>
      </c>
      <c r="C118" s="253" t="s">
        <v>4017</v>
      </c>
      <c r="D118" s="253"/>
      <c r="E118" s="253" t="s">
        <v>4500</v>
      </c>
      <c r="F118" s="254"/>
      <c r="G118" s="255">
        <v>3140.0</v>
      </c>
      <c r="H118" s="256">
        <v>480.0</v>
      </c>
      <c r="I118" s="262">
        <v>70.0</v>
      </c>
      <c r="J118" s="258">
        <v>84.0</v>
      </c>
      <c r="K118" s="263"/>
      <c r="L118" s="259" t="s">
        <v>52</v>
      </c>
      <c r="M118" s="259"/>
      <c r="N118" s="259"/>
      <c r="O118" s="259"/>
      <c r="P118" s="259"/>
      <c r="Q118" s="259"/>
      <c r="R118" s="259"/>
    </row>
    <row r="119">
      <c r="A119" s="261">
        <v>45735.0</v>
      </c>
      <c r="B119" s="252">
        <v>6892.0</v>
      </c>
      <c r="C119" s="253" t="s">
        <v>3990</v>
      </c>
      <c r="D119" s="253"/>
      <c r="E119" s="253" t="s">
        <v>20758</v>
      </c>
      <c r="F119" s="254"/>
      <c r="G119" s="255">
        <v>2980.0</v>
      </c>
      <c r="H119" s="256">
        <v>180.0</v>
      </c>
      <c r="I119" s="262">
        <v>27.0</v>
      </c>
      <c r="J119" s="258">
        <v>32.0</v>
      </c>
      <c r="K119" s="263"/>
      <c r="L119" s="259" t="s">
        <v>60</v>
      </c>
      <c r="M119" s="258">
        <v>209730.0</v>
      </c>
      <c r="N119" s="259"/>
      <c r="O119" s="259"/>
      <c r="P119" s="259"/>
      <c r="Q119" s="259"/>
      <c r="R119" s="259"/>
    </row>
    <row r="120">
      <c r="A120" s="261">
        <v>45735.0</v>
      </c>
      <c r="B120" s="252">
        <v>6893.0</v>
      </c>
      <c r="C120" s="253" t="s">
        <v>3989</v>
      </c>
      <c r="D120" s="253"/>
      <c r="E120" s="253" t="s">
        <v>20890</v>
      </c>
      <c r="F120" s="254"/>
      <c r="G120" s="255">
        <v>4100.0</v>
      </c>
      <c r="H120" s="256">
        <v>860.0</v>
      </c>
      <c r="I120" s="262">
        <v>160.0</v>
      </c>
      <c r="J120" s="258">
        <v>191.0</v>
      </c>
      <c r="K120" s="263"/>
      <c r="L120" s="259" t="s">
        <v>60</v>
      </c>
      <c r="M120" s="258">
        <v>291262.0</v>
      </c>
      <c r="N120" s="259"/>
      <c r="O120" s="259"/>
      <c r="P120" s="259"/>
      <c r="Q120" s="259"/>
      <c r="R120" s="259"/>
    </row>
    <row r="121">
      <c r="A121" s="261">
        <v>45735.0</v>
      </c>
      <c r="B121" s="252">
        <v>6894.0</v>
      </c>
      <c r="C121" s="253" t="s">
        <v>744</v>
      </c>
      <c r="D121" s="253"/>
      <c r="E121" s="253" t="s">
        <v>20685</v>
      </c>
      <c r="F121" s="254"/>
      <c r="G121" s="255">
        <v>3180.0</v>
      </c>
      <c r="H121" s="256">
        <v>540.0</v>
      </c>
      <c r="I121" s="262">
        <v>79.0</v>
      </c>
      <c r="J121" s="258">
        <v>94.0</v>
      </c>
      <c r="K121" s="263"/>
      <c r="L121" s="259" t="s">
        <v>60</v>
      </c>
      <c r="M121" s="258">
        <v>303342.0</v>
      </c>
      <c r="N121" s="259"/>
      <c r="O121" s="259"/>
      <c r="P121" s="259"/>
      <c r="Q121" s="259"/>
      <c r="R121" s="259"/>
    </row>
    <row r="122">
      <c r="A122" s="261">
        <v>45735.0</v>
      </c>
      <c r="B122" s="252">
        <v>6895.0</v>
      </c>
      <c r="C122" s="253" t="s">
        <v>4112</v>
      </c>
      <c r="D122" s="253"/>
      <c r="E122" s="253" t="s">
        <v>20891</v>
      </c>
      <c r="F122" s="254"/>
      <c r="G122" s="255">
        <v>3100.0</v>
      </c>
      <c r="H122" s="256">
        <v>580.0</v>
      </c>
      <c r="I122" s="262">
        <v>85.0</v>
      </c>
      <c r="J122" s="258">
        <v>101.0</v>
      </c>
      <c r="K122" s="263"/>
      <c r="L122" s="259" t="s">
        <v>21</v>
      </c>
      <c r="M122" s="259"/>
      <c r="N122" s="259"/>
      <c r="O122" s="259"/>
      <c r="P122" s="259"/>
      <c r="Q122" s="259"/>
      <c r="R122" s="259"/>
    </row>
    <row r="123">
      <c r="A123" s="261">
        <v>45735.0</v>
      </c>
      <c r="B123" s="252">
        <v>6896.0</v>
      </c>
      <c r="C123" s="253" t="s">
        <v>4133</v>
      </c>
      <c r="D123" s="253"/>
      <c r="E123" s="253"/>
      <c r="F123" s="254"/>
      <c r="G123" s="255">
        <v>3580.0</v>
      </c>
      <c r="H123" s="256">
        <v>380.0</v>
      </c>
      <c r="I123" s="262">
        <v>56.0</v>
      </c>
      <c r="J123" s="258">
        <v>67.0</v>
      </c>
      <c r="K123" s="263"/>
      <c r="L123" s="259" t="s">
        <v>52</v>
      </c>
      <c r="M123" s="258">
        <v>388262.0</v>
      </c>
      <c r="N123" s="259"/>
      <c r="O123" s="259"/>
      <c r="P123" s="259"/>
      <c r="Q123" s="259"/>
      <c r="R123" s="259"/>
    </row>
    <row r="124">
      <c r="A124" s="261">
        <v>45735.0</v>
      </c>
      <c r="B124" s="252">
        <v>6897.0</v>
      </c>
      <c r="C124" s="253" t="s">
        <v>4062</v>
      </c>
      <c r="D124" s="253"/>
      <c r="E124" s="253"/>
      <c r="F124" s="254"/>
      <c r="G124" s="255">
        <v>5240.0</v>
      </c>
      <c r="H124" s="256">
        <v>1180.0</v>
      </c>
      <c r="I124" s="262">
        <v>172.0</v>
      </c>
      <c r="J124" s="258">
        <v>206.0</v>
      </c>
      <c r="K124" s="263"/>
      <c r="L124" s="259" t="s">
        <v>60</v>
      </c>
      <c r="M124" s="258">
        <v>446206.0</v>
      </c>
      <c r="N124" s="259"/>
      <c r="O124" s="259"/>
      <c r="P124" s="259"/>
      <c r="Q124" s="259"/>
      <c r="R124" s="259"/>
    </row>
    <row r="125">
      <c r="A125" s="261">
        <v>45735.0</v>
      </c>
      <c r="B125" s="252">
        <v>6898.0</v>
      </c>
      <c r="C125" s="253" t="s">
        <v>4017</v>
      </c>
      <c r="D125" s="253"/>
      <c r="E125" s="253" t="s">
        <v>4500</v>
      </c>
      <c r="F125" s="254"/>
      <c r="G125" s="255">
        <v>3540.0</v>
      </c>
      <c r="H125" s="256">
        <v>360.0</v>
      </c>
      <c r="I125" s="262">
        <v>53.0</v>
      </c>
      <c r="J125" s="258">
        <v>63.0</v>
      </c>
      <c r="K125" s="263"/>
      <c r="L125" s="259" t="s">
        <v>52</v>
      </c>
      <c r="M125" s="259"/>
      <c r="N125" s="259"/>
      <c r="O125" s="259"/>
      <c r="P125" s="259"/>
      <c r="Q125" s="259"/>
      <c r="R125" s="259"/>
    </row>
    <row r="126">
      <c r="A126" s="264"/>
      <c r="B126" s="253"/>
      <c r="C126" s="253"/>
      <c r="D126" s="253"/>
      <c r="E126" s="253"/>
      <c r="F126" s="254"/>
      <c r="G126" s="265"/>
      <c r="H126" s="266"/>
      <c r="I126" s="263"/>
      <c r="J126" s="259"/>
      <c r="K126" s="263"/>
      <c r="L126" s="259"/>
      <c r="M126" s="259"/>
      <c r="N126" s="259"/>
      <c r="O126" s="259"/>
      <c r="P126" s="259"/>
      <c r="Q126" s="259"/>
      <c r="R126" s="259"/>
    </row>
    <row r="127">
      <c r="A127" s="251">
        <v>45736.02902224537</v>
      </c>
      <c r="B127" s="252">
        <v>6899.0</v>
      </c>
      <c r="C127" s="253" t="s">
        <v>6275</v>
      </c>
      <c r="D127" s="253"/>
      <c r="E127" s="253"/>
      <c r="F127" s="254"/>
      <c r="G127" s="255">
        <v>2180.0</v>
      </c>
      <c r="H127" s="256">
        <v>220.0</v>
      </c>
      <c r="I127" s="262">
        <v>32.0</v>
      </c>
      <c r="J127" s="258">
        <v>39.0</v>
      </c>
      <c r="K127" s="263"/>
      <c r="L127" s="259" t="s">
        <v>21</v>
      </c>
      <c r="M127" s="259"/>
      <c r="N127" s="259"/>
      <c r="O127" s="259"/>
      <c r="P127" s="259"/>
      <c r="Q127" s="259"/>
      <c r="R127" s="259"/>
    </row>
    <row r="128">
      <c r="A128" s="261">
        <v>45736.0</v>
      </c>
      <c r="B128" s="252">
        <v>6900.0</v>
      </c>
      <c r="C128" s="253" t="s">
        <v>20900</v>
      </c>
      <c r="D128" s="253"/>
      <c r="E128" s="253"/>
      <c r="F128" s="254"/>
      <c r="G128" s="255">
        <v>3080.0</v>
      </c>
      <c r="H128" s="256">
        <v>500.0</v>
      </c>
      <c r="I128" s="262">
        <v>73.0</v>
      </c>
      <c r="J128" s="258">
        <v>87.0</v>
      </c>
      <c r="K128" s="263"/>
      <c r="L128" s="259" t="s">
        <v>21</v>
      </c>
      <c r="M128" s="259"/>
      <c r="N128" s="259"/>
      <c r="O128" s="259"/>
      <c r="P128" s="259"/>
      <c r="Q128" s="259"/>
      <c r="R128" s="259"/>
    </row>
    <row r="129">
      <c r="A129" s="261">
        <v>45736.0</v>
      </c>
      <c r="B129" s="252">
        <v>6901.0</v>
      </c>
      <c r="C129" s="253" t="s">
        <v>4585</v>
      </c>
      <c r="D129" s="253"/>
      <c r="E129" s="253" t="s">
        <v>20901</v>
      </c>
      <c r="F129" s="254"/>
      <c r="G129" s="255">
        <v>2500.0</v>
      </c>
      <c r="H129" s="256">
        <v>60.0</v>
      </c>
      <c r="I129" s="262">
        <v>12.0</v>
      </c>
      <c r="J129" s="258">
        <v>14.0</v>
      </c>
      <c r="K129" s="263"/>
      <c r="L129" s="259" t="s">
        <v>21</v>
      </c>
      <c r="M129" s="259"/>
      <c r="N129" s="259"/>
      <c r="O129" s="259"/>
      <c r="P129" s="259"/>
      <c r="Q129" s="259"/>
      <c r="R129" s="259"/>
    </row>
    <row r="130">
      <c r="A130" s="261">
        <v>45736.0</v>
      </c>
      <c r="B130" s="252">
        <v>6902.0</v>
      </c>
      <c r="C130" s="253"/>
      <c r="D130" s="253"/>
      <c r="E130" s="253"/>
      <c r="F130" s="254"/>
      <c r="G130" s="255">
        <v>3480.0</v>
      </c>
      <c r="H130" s="256">
        <v>580.0</v>
      </c>
      <c r="I130" s="262">
        <v>72.0</v>
      </c>
      <c r="J130" s="258">
        <v>87.0</v>
      </c>
      <c r="K130" s="262">
        <v>80.0</v>
      </c>
      <c r="L130" s="259" t="s">
        <v>52</v>
      </c>
      <c r="M130" s="259"/>
      <c r="N130" s="259"/>
      <c r="O130" s="259"/>
      <c r="P130" s="259"/>
      <c r="Q130" s="259"/>
      <c r="R130" s="259"/>
    </row>
    <row r="131">
      <c r="A131" s="261">
        <v>45736.0</v>
      </c>
      <c r="B131" s="252">
        <v>6903.0</v>
      </c>
      <c r="C131" s="253" t="s">
        <v>20904</v>
      </c>
      <c r="D131" s="253"/>
      <c r="E131" s="253" t="s">
        <v>20905</v>
      </c>
      <c r="F131" s="254"/>
      <c r="G131" s="255">
        <v>2040.0</v>
      </c>
      <c r="H131" s="256">
        <v>100.0</v>
      </c>
      <c r="I131" s="262">
        <v>15.0</v>
      </c>
      <c r="J131" s="258">
        <v>18.0</v>
      </c>
      <c r="K131" s="263"/>
      <c r="L131" s="259" t="s">
        <v>52</v>
      </c>
      <c r="M131" s="259"/>
      <c r="N131" s="259"/>
      <c r="O131" s="259"/>
      <c r="P131" s="259"/>
      <c r="Q131" s="259"/>
      <c r="R131" s="259"/>
    </row>
    <row r="132">
      <c r="A132" s="261">
        <v>45736.0</v>
      </c>
      <c r="B132" s="252">
        <v>6904.0</v>
      </c>
      <c r="C132" s="253" t="s">
        <v>20906</v>
      </c>
      <c r="D132" s="253"/>
      <c r="E132" s="253" t="s">
        <v>2076</v>
      </c>
      <c r="F132" s="254"/>
      <c r="G132" s="255">
        <v>3140.0</v>
      </c>
      <c r="H132" s="256">
        <v>500.0</v>
      </c>
      <c r="I132" s="262">
        <v>73.0</v>
      </c>
      <c r="J132" s="258">
        <v>87.0</v>
      </c>
      <c r="K132" s="263"/>
      <c r="L132" s="259" t="s">
        <v>52</v>
      </c>
      <c r="M132" s="259"/>
      <c r="N132" s="259"/>
      <c r="O132" s="259"/>
      <c r="P132" s="259"/>
      <c r="Q132" s="259"/>
      <c r="R132" s="259"/>
    </row>
    <row r="133">
      <c r="A133" s="261">
        <v>45736.0</v>
      </c>
      <c r="B133" s="252">
        <v>6905.0</v>
      </c>
      <c r="C133" s="253" t="s">
        <v>25193</v>
      </c>
      <c r="D133" s="253"/>
      <c r="E133" s="253"/>
      <c r="F133" s="254"/>
      <c r="G133" s="255">
        <v>3320.0</v>
      </c>
      <c r="H133" s="256">
        <v>1100.0</v>
      </c>
      <c r="I133" s="262">
        <v>160.0</v>
      </c>
      <c r="J133" s="258">
        <v>192.0</v>
      </c>
      <c r="K133" s="263"/>
      <c r="L133" s="259" t="s">
        <v>21</v>
      </c>
      <c r="M133" s="259"/>
      <c r="N133" s="259"/>
      <c r="O133" s="259"/>
      <c r="P133" s="259"/>
      <c r="Q133" s="259"/>
      <c r="R133" s="259"/>
    </row>
    <row r="134">
      <c r="A134" s="261">
        <v>45736.0</v>
      </c>
      <c r="B134" s="252">
        <v>6908.0</v>
      </c>
      <c r="C134" s="253" t="s">
        <v>20917</v>
      </c>
      <c r="D134" s="253"/>
      <c r="E134" s="253" t="s">
        <v>20918</v>
      </c>
      <c r="F134" s="254"/>
      <c r="G134" s="255">
        <v>2900.0</v>
      </c>
      <c r="H134" s="256">
        <v>220.0</v>
      </c>
      <c r="I134" s="262">
        <v>41.0</v>
      </c>
      <c r="J134" s="258">
        <v>49.0</v>
      </c>
      <c r="K134" s="263"/>
      <c r="L134" s="259" t="s">
        <v>21</v>
      </c>
      <c r="M134" s="258">
        <v>794890.0</v>
      </c>
      <c r="N134" s="259"/>
      <c r="O134" s="259"/>
      <c r="P134" s="259"/>
      <c r="Q134" s="259"/>
      <c r="R134" s="259"/>
    </row>
    <row r="135">
      <c r="A135" s="261">
        <v>45736.0</v>
      </c>
      <c r="B135" s="252">
        <v>6909.0</v>
      </c>
      <c r="C135" s="253" t="s">
        <v>20923</v>
      </c>
      <c r="D135" s="253"/>
      <c r="E135" s="253" t="s">
        <v>20924</v>
      </c>
      <c r="F135" s="254"/>
      <c r="G135" s="255">
        <v>3380.0</v>
      </c>
      <c r="H135" s="256">
        <v>460.0</v>
      </c>
      <c r="I135" s="262">
        <v>86.0</v>
      </c>
      <c r="J135" s="258">
        <v>103.0</v>
      </c>
      <c r="K135" s="263"/>
      <c r="L135" s="259" t="s">
        <v>21</v>
      </c>
      <c r="M135" s="258">
        <v>825426.0</v>
      </c>
      <c r="N135" s="259"/>
      <c r="O135" s="259"/>
      <c r="P135" s="259"/>
      <c r="Q135" s="259"/>
      <c r="R135" s="259"/>
    </row>
    <row r="136">
      <c r="A136" s="261">
        <v>45736.0</v>
      </c>
      <c r="B136" s="252">
        <v>6910.0</v>
      </c>
      <c r="C136" s="253" t="s">
        <v>9511</v>
      </c>
      <c r="D136" s="253"/>
      <c r="E136" s="253" t="s">
        <v>20925</v>
      </c>
      <c r="F136" s="254"/>
      <c r="G136" s="255">
        <v>3040.0</v>
      </c>
      <c r="H136" s="256">
        <v>500.0</v>
      </c>
      <c r="I136" s="262">
        <v>73.0</v>
      </c>
      <c r="J136" s="258">
        <v>87.0</v>
      </c>
      <c r="K136" s="263"/>
      <c r="L136" s="259" t="s">
        <v>21</v>
      </c>
      <c r="M136" s="259"/>
      <c r="N136" s="259"/>
      <c r="O136" s="259"/>
      <c r="P136" s="259"/>
      <c r="Q136" s="259"/>
      <c r="R136" s="259"/>
    </row>
    <row r="137">
      <c r="A137" s="261">
        <v>45736.0</v>
      </c>
      <c r="B137" s="252">
        <v>6912.0</v>
      </c>
      <c r="C137" s="253" t="s">
        <v>20928</v>
      </c>
      <c r="D137" s="253"/>
      <c r="E137" s="253"/>
      <c r="F137" s="254"/>
      <c r="G137" s="255">
        <v>3920.0</v>
      </c>
      <c r="H137" s="256">
        <v>1420.0</v>
      </c>
      <c r="I137" s="262">
        <v>206.0</v>
      </c>
      <c r="J137" s="258">
        <v>248.0</v>
      </c>
      <c r="K137" s="263"/>
      <c r="L137" s="259" t="s">
        <v>52</v>
      </c>
      <c r="M137" s="259"/>
      <c r="N137" s="259"/>
      <c r="O137" s="259"/>
      <c r="P137" s="259"/>
      <c r="Q137" s="259"/>
      <c r="R137" s="259"/>
    </row>
    <row r="138">
      <c r="A138" s="264"/>
      <c r="B138" s="253"/>
      <c r="C138" s="253"/>
      <c r="D138" s="253"/>
      <c r="E138" s="253"/>
      <c r="F138" s="254"/>
      <c r="G138" s="265"/>
      <c r="H138" s="266"/>
      <c r="I138" s="263"/>
      <c r="J138" s="259"/>
      <c r="K138" s="263"/>
      <c r="L138" s="259"/>
      <c r="M138" s="259"/>
      <c r="N138" s="259"/>
      <c r="O138" s="259"/>
      <c r="P138" s="259"/>
      <c r="Q138" s="259"/>
      <c r="R138" s="259"/>
    </row>
    <row r="139">
      <c r="A139" s="251">
        <v>45737.028999675924</v>
      </c>
      <c r="B139" s="252">
        <v>6913.0</v>
      </c>
      <c r="C139" s="253" t="s">
        <v>4017</v>
      </c>
      <c r="D139" s="253"/>
      <c r="E139" s="253" t="s">
        <v>4500</v>
      </c>
      <c r="F139" s="254"/>
      <c r="G139" s="255">
        <v>3460.0</v>
      </c>
      <c r="H139" s="256">
        <v>760.0</v>
      </c>
      <c r="I139" s="262">
        <v>111.0</v>
      </c>
      <c r="J139" s="258">
        <v>133.0</v>
      </c>
      <c r="K139" s="263"/>
      <c r="L139" s="259" t="s">
        <v>52</v>
      </c>
      <c r="M139" s="259"/>
      <c r="N139" s="259"/>
      <c r="O139" s="259"/>
      <c r="P139" s="259"/>
      <c r="Q139" s="259"/>
      <c r="R139" s="259"/>
    </row>
    <row r="140">
      <c r="A140" s="261">
        <v>45737.0</v>
      </c>
      <c r="B140" s="252">
        <v>6914.0</v>
      </c>
      <c r="C140" s="253" t="s">
        <v>3265</v>
      </c>
      <c r="D140" s="253"/>
      <c r="E140" s="253" t="s">
        <v>20933</v>
      </c>
      <c r="F140" s="254"/>
      <c r="G140" s="255">
        <v>3820.0</v>
      </c>
      <c r="H140" s="256">
        <v>880.0</v>
      </c>
      <c r="I140" s="262">
        <v>128.0</v>
      </c>
      <c r="J140" s="258">
        <v>154.0</v>
      </c>
      <c r="K140" s="263"/>
      <c r="L140" s="259" t="s">
        <v>52</v>
      </c>
      <c r="M140" s="259"/>
      <c r="N140" s="259"/>
      <c r="O140" s="259"/>
      <c r="P140" s="259"/>
      <c r="Q140" s="259"/>
      <c r="R140" s="259"/>
    </row>
    <row r="141">
      <c r="A141" s="261">
        <v>45737.0</v>
      </c>
      <c r="B141" s="252">
        <v>6915.0</v>
      </c>
      <c r="C141" s="253" t="s">
        <v>4608</v>
      </c>
      <c r="D141" s="253"/>
      <c r="E141" s="253"/>
      <c r="F141" s="254"/>
      <c r="G141" s="255">
        <v>3360.0</v>
      </c>
      <c r="H141" s="256">
        <v>260.0</v>
      </c>
      <c r="I141" s="262">
        <v>38.0</v>
      </c>
      <c r="J141" s="258">
        <v>46.0</v>
      </c>
      <c r="K141" s="263"/>
      <c r="L141" s="259" t="s">
        <v>60</v>
      </c>
      <c r="M141" s="258">
        <v>744840.0</v>
      </c>
      <c r="N141" s="259"/>
      <c r="O141" s="259"/>
      <c r="P141" s="259"/>
      <c r="Q141" s="259"/>
      <c r="R141" s="259"/>
    </row>
    <row r="142">
      <c r="A142" s="261">
        <v>45737.0</v>
      </c>
      <c r="B142" s="252">
        <v>6916.0</v>
      </c>
      <c r="C142" s="253" t="s">
        <v>744</v>
      </c>
      <c r="D142" s="253"/>
      <c r="E142" s="253"/>
      <c r="F142" s="254"/>
      <c r="G142" s="255">
        <v>2920.0</v>
      </c>
      <c r="H142" s="256">
        <v>340.0</v>
      </c>
      <c r="I142" s="262">
        <v>50.0</v>
      </c>
      <c r="J142" s="258">
        <v>60.0</v>
      </c>
      <c r="K142" s="263"/>
      <c r="L142" s="259" t="s">
        <v>52</v>
      </c>
      <c r="M142" s="259"/>
      <c r="N142" s="259"/>
      <c r="O142" s="259"/>
      <c r="P142" s="259"/>
      <c r="Q142" s="259"/>
      <c r="R142" s="259"/>
    </row>
    <row r="143">
      <c r="A143" s="261">
        <v>45737.0</v>
      </c>
      <c r="B143" s="252">
        <v>6917.0</v>
      </c>
      <c r="C143" s="253" t="s">
        <v>4455</v>
      </c>
      <c r="D143" s="253"/>
      <c r="E143" s="253" t="s">
        <v>20934</v>
      </c>
      <c r="F143" s="254"/>
      <c r="G143" s="255">
        <v>3520.0</v>
      </c>
      <c r="H143" s="256">
        <v>560.0</v>
      </c>
      <c r="I143" s="262">
        <v>82.0</v>
      </c>
      <c r="J143" s="258">
        <v>98.0</v>
      </c>
      <c r="K143" s="263"/>
      <c r="L143" s="259" t="s">
        <v>21</v>
      </c>
      <c r="M143" s="258">
        <v>775386.0</v>
      </c>
      <c r="N143" s="259"/>
      <c r="O143" s="259"/>
      <c r="P143" s="259"/>
      <c r="Q143" s="259"/>
      <c r="R143" s="259"/>
    </row>
    <row r="144">
      <c r="A144" s="261">
        <v>45737.0</v>
      </c>
      <c r="B144" s="252">
        <v>6918.0</v>
      </c>
      <c r="C144" s="253" t="s">
        <v>4017</v>
      </c>
      <c r="D144" s="253"/>
      <c r="E144" s="253" t="s">
        <v>4500</v>
      </c>
      <c r="F144" s="254"/>
      <c r="G144" s="255">
        <v>3480.0</v>
      </c>
      <c r="H144" s="256">
        <v>240.0</v>
      </c>
      <c r="I144" s="262">
        <v>45.0</v>
      </c>
      <c r="J144" s="258">
        <v>54.0</v>
      </c>
      <c r="K144" s="263"/>
      <c r="L144" s="259" t="s">
        <v>52</v>
      </c>
      <c r="M144" s="259"/>
      <c r="N144" s="259"/>
      <c r="O144" s="259"/>
      <c r="P144" s="259"/>
      <c r="Q144" s="259"/>
      <c r="R144" s="259"/>
    </row>
    <row r="145">
      <c r="A145" s="261">
        <v>45737.0</v>
      </c>
      <c r="B145" s="252">
        <v>6919.0</v>
      </c>
      <c r="C145" s="253" t="s">
        <v>4073</v>
      </c>
      <c r="D145" s="253"/>
      <c r="E145" s="253" t="s">
        <v>20685</v>
      </c>
      <c r="F145" s="254"/>
      <c r="G145" s="255">
        <v>2740.0</v>
      </c>
      <c r="H145" s="256">
        <v>160.0</v>
      </c>
      <c r="I145" s="262">
        <v>30.0</v>
      </c>
      <c r="J145" s="258">
        <v>36.0</v>
      </c>
      <c r="K145" s="263"/>
      <c r="L145" s="259" t="s">
        <v>60</v>
      </c>
      <c r="M145" s="258">
        <v>930350.0</v>
      </c>
      <c r="N145" s="259"/>
      <c r="O145" s="259"/>
      <c r="P145" s="259"/>
      <c r="Q145" s="259"/>
      <c r="R145" s="259"/>
    </row>
    <row r="146">
      <c r="A146" s="261">
        <v>45737.0</v>
      </c>
      <c r="B146" s="252">
        <v>6920.0</v>
      </c>
      <c r="C146" s="253" t="s">
        <v>9511</v>
      </c>
      <c r="D146" s="253"/>
      <c r="E146" s="253" t="s">
        <v>20938</v>
      </c>
      <c r="F146" s="254"/>
      <c r="G146" s="255">
        <v>3180.0</v>
      </c>
      <c r="H146" s="256">
        <v>640.0</v>
      </c>
      <c r="I146" s="262">
        <v>93.0</v>
      </c>
      <c r="J146" s="258">
        <v>112.0</v>
      </c>
      <c r="K146" s="263"/>
      <c r="L146" s="259" t="s">
        <v>21</v>
      </c>
      <c r="M146" s="259"/>
      <c r="N146" s="259"/>
      <c r="O146" s="259"/>
      <c r="P146" s="259"/>
      <c r="Q146" s="259"/>
      <c r="R146" s="259"/>
    </row>
    <row r="147">
      <c r="A147" s="261">
        <v>45737.0</v>
      </c>
      <c r="B147" s="252">
        <v>6921.0</v>
      </c>
      <c r="C147" s="253" t="s">
        <v>2781</v>
      </c>
      <c r="D147" s="253"/>
      <c r="E147" s="253"/>
      <c r="F147" s="254"/>
      <c r="G147" s="255">
        <v>3680.0</v>
      </c>
      <c r="H147" s="256">
        <v>820.0</v>
      </c>
      <c r="I147" s="262">
        <v>119.0</v>
      </c>
      <c r="J147" s="258">
        <v>143.0</v>
      </c>
      <c r="K147" s="263"/>
      <c r="L147" s="259" t="s">
        <v>52</v>
      </c>
      <c r="M147" s="259"/>
      <c r="N147" s="259"/>
      <c r="O147" s="259"/>
      <c r="P147" s="259"/>
      <c r="Q147" s="259"/>
      <c r="R147" s="259"/>
    </row>
    <row r="148">
      <c r="A148" s="261">
        <v>45737.0</v>
      </c>
      <c r="B148" s="252">
        <v>6922.0</v>
      </c>
      <c r="C148" s="253" t="s">
        <v>4129</v>
      </c>
      <c r="D148" s="253"/>
      <c r="E148" s="253"/>
      <c r="F148" s="254"/>
      <c r="G148" s="255">
        <v>3100.0</v>
      </c>
      <c r="H148" s="256">
        <v>640.0</v>
      </c>
      <c r="I148" s="262">
        <v>39.0</v>
      </c>
      <c r="J148" s="258">
        <v>46.0</v>
      </c>
      <c r="K148" s="263"/>
      <c r="L148" s="259" t="s">
        <v>52</v>
      </c>
      <c r="M148" s="259"/>
      <c r="N148" s="259"/>
      <c r="O148" s="259"/>
      <c r="P148" s="259"/>
      <c r="Q148" s="259"/>
      <c r="R148" s="259"/>
    </row>
    <row r="149">
      <c r="A149" s="261">
        <v>45737.0</v>
      </c>
      <c r="B149" s="252">
        <v>6923.0</v>
      </c>
      <c r="C149" s="253" t="s">
        <v>3986</v>
      </c>
      <c r="D149" s="253"/>
      <c r="E149" s="253" t="s">
        <v>20939</v>
      </c>
      <c r="F149" s="254"/>
      <c r="G149" s="255">
        <v>3900.0</v>
      </c>
      <c r="H149" s="256">
        <v>840.0</v>
      </c>
      <c r="I149" s="262">
        <v>122.0</v>
      </c>
      <c r="J149" s="258">
        <v>147.0</v>
      </c>
      <c r="K149" s="263"/>
      <c r="L149" s="259" t="s">
        <v>21</v>
      </c>
      <c r="M149" s="259"/>
      <c r="N149" s="259"/>
      <c r="O149" s="259"/>
      <c r="P149" s="259"/>
      <c r="Q149" s="259"/>
      <c r="R149" s="259"/>
    </row>
    <row r="150">
      <c r="A150" s="264"/>
      <c r="B150" s="253"/>
      <c r="C150" s="253"/>
      <c r="D150" s="253"/>
      <c r="E150" s="253"/>
      <c r="F150" s="254"/>
      <c r="G150" s="265"/>
      <c r="H150" s="266"/>
      <c r="I150" s="263"/>
      <c r="J150" s="259"/>
      <c r="K150" s="263"/>
      <c r="L150" s="259"/>
      <c r="M150" s="259"/>
      <c r="N150" s="259"/>
      <c r="O150" s="259"/>
      <c r="P150" s="259"/>
      <c r="Q150" s="259"/>
      <c r="R150" s="259"/>
    </row>
    <row r="151">
      <c r="A151" s="251">
        <v>45740.02900607639</v>
      </c>
      <c r="B151" s="252">
        <v>6924.0</v>
      </c>
      <c r="C151" s="253" t="s">
        <v>4614</v>
      </c>
      <c r="D151" s="253"/>
      <c r="E151" s="253" t="s">
        <v>20958</v>
      </c>
      <c r="F151" s="254"/>
      <c r="G151" s="255">
        <v>2460.0</v>
      </c>
      <c r="H151" s="256">
        <v>60.0</v>
      </c>
      <c r="I151" s="262">
        <v>9.0</v>
      </c>
      <c r="J151" s="258">
        <v>11.0</v>
      </c>
      <c r="K151" s="263"/>
      <c r="L151" s="259" t="s">
        <v>52</v>
      </c>
      <c r="M151" s="259"/>
      <c r="N151" s="259"/>
      <c r="O151" s="259"/>
      <c r="P151" s="259"/>
      <c r="Q151" s="259"/>
      <c r="R151" s="259"/>
    </row>
    <row r="152">
      <c r="A152" s="261">
        <v>45740.0</v>
      </c>
      <c r="B152" s="252">
        <v>6925.0</v>
      </c>
      <c r="C152" s="253" t="s">
        <v>4133</v>
      </c>
      <c r="D152" s="253"/>
      <c r="E152" s="253" t="s">
        <v>20945</v>
      </c>
      <c r="F152" s="254"/>
      <c r="G152" s="255">
        <v>3140.0</v>
      </c>
      <c r="H152" s="256">
        <v>580.0</v>
      </c>
      <c r="I152" s="262">
        <v>85.0</v>
      </c>
      <c r="J152" s="258">
        <v>101.0</v>
      </c>
      <c r="K152" s="263"/>
      <c r="L152" s="259" t="s">
        <v>60</v>
      </c>
      <c r="M152" s="258">
        <v>335330.0</v>
      </c>
      <c r="N152" s="259"/>
      <c r="O152" s="259"/>
      <c r="P152" s="259"/>
      <c r="Q152" s="259"/>
      <c r="R152" s="259"/>
    </row>
    <row r="153">
      <c r="A153" s="261">
        <v>45740.0</v>
      </c>
      <c r="B153" s="252">
        <v>6926.0</v>
      </c>
      <c r="C153" s="253" t="s">
        <v>4017</v>
      </c>
      <c r="D153" s="253"/>
      <c r="E153" s="253" t="s">
        <v>4500</v>
      </c>
      <c r="F153" s="254"/>
      <c r="G153" s="255">
        <v>3500.0</v>
      </c>
      <c r="H153" s="256">
        <v>840.0</v>
      </c>
      <c r="I153" s="262">
        <v>122.0</v>
      </c>
      <c r="J153" s="258">
        <v>147.0</v>
      </c>
      <c r="K153" s="263"/>
      <c r="L153" s="259" t="s">
        <v>52</v>
      </c>
      <c r="M153" s="259"/>
      <c r="N153" s="259"/>
      <c r="O153" s="259"/>
      <c r="P153" s="259"/>
      <c r="Q153" s="259"/>
      <c r="R153" s="259"/>
    </row>
    <row r="154">
      <c r="A154" s="261">
        <v>45740.0</v>
      </c>
      <c r="B154" s="252">
        <v>6927.0</v>
      </c>
      <c r="C154" s="253" t="s">
        <v>4129</v>
      </c>
      <c r="D154" s="253"/>
      <c r="E154" s="253"/>
      <c r="F154" s="254"/>
      <c r="G154" s="255">
        <v>3160.0</v>
      </c>
      <c r="H154" s="256">
        <v>560.0</v>
      </c>
      <c r="I154" s="262">
        <v>82.0</v>
      </c>
      <c r="J154" s="258">
        <v>98.0</v>
      </c>
      <c r="K154" s="263"/>
      <c r="L154" s="259" t="s">
        <v>52</v>
      </c>
      <c r="M154" s="259"/>
      <c r="N154" s="259"/>
      <c r="O154" s="259"/>
      <c r="P154" s="259"/>
      <c r="Q154" s="259"/>
      <c r="R154" s="259"/>
    </row>
    <row r="155">
      <c r="A155" s="261">
        <v>45740.0</v>
      </c>
      <c r="B155" s="252">
        <v>6928.0</v>
      </c>
      <c r="C155" s="253" t="s">
        <v>3990</v>
      </c>
      <c r="D155" s="253"/>
      <c r="E155" s="253" t="s">
        <v>20758</v>
      </c>
      <c r="F155" s="254"/>
      <c r="G155" s="255">
        <v>3060.0</v>
      </c>
      <c r="H155" s="256">
        <v>320.0</v>
      </c>
      <c r="I155" s="262">
        <v>47.0</v>
      </c>
      <c r="J155" s="258">
        <v>56.0</v>
      </c>
      <c r="K155" s="263"/>
      <c r="L155" s="259" t="s">
        <v>21</v>
      </c>
      <c r="M155" s="258">
        <v>561498.0</v>
      </c>
      <c r="N155" s="259"/>
      <c r="O155" s="259"/>
      <c r="P155" s="259"/>
      <c r="Q155" s="259"/>
      <c r="R155" s="259"/>
    </row>
    <row r="156">
      <c r="A156" s="261">
        <v>45740.0</v>
      </c>
      <c r="B156" s="252">
        <v>6929.0</v>
      </c>
      <c r="C156" s="253" t="s">
        <v>744</v>
      </c>
      <c r="D156" s="253"/>
      <c r="E156" s="253"/>
      <c r="F156" s="254"/>
      <c r="G156" s="255">
        <v>2720.0</v>
      </c>
      <c r="H156" s="256">
        <v>140.0</v>
      </c>
      <c r="I156" s="262">
        <v>21.0</v>
      </c>
      <c r="J156" s="258">
        <v>25.0</v>
      </c>
      <c r="K156" s="263"/>
      <c r="L156" s="259" t="s">
        <v>52</v>
      </c>
      <c r="M156" s="259"/>
      <c r="N156" s="259"/>
      <c r="O156" s="259"/>
      <c r="P156" s="259"/>
      <c r="Q156" s="259"/>
      <c r="R156" s="259"/>
    </row>
    <row r="157">
      <c r="A157" s="261">
        <v>45740.0</v>
      </c>
      <c r="B157" s="252">
        <v>6930.0</v>
      </c>
      <c r="C157" s="253" t="s">
        <v>4017</v>
      </c>
      <c r="D157" s="253"/>
      <c r="E157" s="253"/>
      <c r="F157" s="254"/>
      <c r="G157" s="255">
        <v>3060.0</v>
      </c>
      <c r="H157" s="256">
        <v>420.0</v>
      </c>
      <c r="I157" s="262">
        <v>17.0</v>
      </c>
      <c r="J157" s="258">
        <v>21.0</v>
      </c>
      <c r="K157" s="263"/>
      <c r="L157" s="259" t="s">
        <v>52</v>
      </c>
      <c r="M157" s="259"/>
      <c r="N157" s="259"/>
      <c r="O157" s="259"/>
      <c r="P157" s="259"/>
      <c r="Q157" s="259"/>
      <c r="R157" s="259"/>
    </row>
    <row r="158">
      <c r="A158" s="268" t="s">
        <v>25194</v>
      </c>
      <c r="B158" s="253"/>
      <c r="C158" s="253"/>
      <c r="D158" s="253"/>
      <c r="E158" s="253"/>
      <c r="F158" s="254"/>
      <c r="G158" s="265"/>
      <c r="H158" s="266"/>
      <c r="I158" s="263"/>
      <c r="J158" s="259"/>
      <c r="K158" s="263"/>
      <c r="L158" s="259"/>
      <c r="M158" s="259"/>
      <c r="N158" s="259"/>
      <c r="O158" s="259"/>
      <c r="P158" s="259"/>
      <c r="Q158" s="259"/>
      <c r="R158" s="259"/>
    </row>
    <row r="159">
      <c r="A159" s="251">
        <v>45741.02908421296</v>
      </c>
      <c r="B159" s="252">
        <v>6931.0</v>
      </c>
      <c r="C159" s="253" t="s">
        <v>4017</v>
      </c>
      <c r="D159" s="253"/>
      <c r="E159" s="253" t="s">
        <v>4500</v>
      </c>
      <c r="F159" s="254"/>
      <c r="G159" s="255">
        <v>3060.0</v>
      </c>
      <c r="H159" s="256">
        <v>420.0</v>
      </c>
      <c r="I159" s="262">
        <v>61.0</v>
      </c>
      <c r="J159" s="258">
        <v>74.0</v>
      </c>
      <c r="K159" s="263"/>
      <c r="L159" s="259" t="s">
        <v>52</v>
      </c>
      <c r="M159" s="259"/>
      <c r="N159" s="259"/>
      <c r="O159" s="259"/>
      <c r="P159" s="259"/>
      <c r="Q159" s="259"/>
      <c r="R159" s="259"/>
    </row>
    <row r="160">
      <c r="A160" s="261">
        <v>45741.0</v>
      </c>
      <c r="B160" s="252">
        <v>6932.0</v>
      </c>
      <c r="C160" s="253" t="s">
        <v>4073</v>
      </c>
      <c r="D160" s="253"/>
      <c r="E160" s="253" t="s">
        <v>20960</v>
      </c>
      <c r="F160" s="254"/>
      <c r="G160" s="255">
        <v>2620.0</v>
      </c>
      <c r="H160" s="256">
        <v>160.0</v>
      </c>
      <c r="I160" s="262">
        <v>24.0</v>
      </c>
      <c r="J160" s="258">
        <v>28.0</v>
      </c>
      <c r="K160" s="263"/>
      <c r="L160" s="259" t="s">
        <v>60</v>
      </c>
      <c r="M160" s="258">
        <v>633130.0</v>
      </c>
      <c r="N160" s="259"/>
      <c r="O160" s="259"/>
      <c r="P160" s="259"/>
      <c r="Q160" s="259"/>
      <c r="R160" s="259"/>
    </row>
    <row r="161">
      <c r="A161" s="261">
        <v>45741.0</v>
      </c>
      <c r="B161" s="252">
        <v>6933.0</v>
      </c>
      <c r="C161" s="253" t="s">
        <v>4017</v>
      </c>
      <c r="D161" s="253"/>
      <c r="E161" s="253" t="s">
        <v>4500</v>
      </c>
      <c r="F161" s="254"/>
      <c r="G161" s="255">
        <v>3020.0</v>
      </c>
      <c r="H161" s="256">
        <v>280.0</v>
      </c>
      <c r="I161" s="262">
        <v>12.0</v>
      </c>
      <c r="J161" s="258">
        <v>14.0</v>
      </c>
      <c r="K161" s="263"/>
      <c r="L161" s="259" t="s">
        <v>52</v>
      </c>
      <c r="M161" s="259"/>
      <c r="N161" s="259"/>
      <c r="O161" s="259"/>
      <c r="P161" s="259"/>
      <c r="Q161" s="259"/>
      <c r="R161" s="259"/>
    </row>
    <row r="162">
      <c r="A162" s="261">
        <v>45741.0</v>
      </c>
      <c r="B162" s="252">
        <v>6934.0</v>
      </c>
      <c r="C162" s="253" t="s">
        <v>4339</v>
      </c>
      <c r="D162" s="253"/>
      <c r="E162" s="253"/>
      <c r="F162" s="254"/>
      <c r="G162" s="255">
        <v>3360.0</v>
      </c>
      <c r="H162" s="256">
        <v>400.0</v>
      </c>
      <c r="I162" s="262">
        <v>74.0</v>
      </c>
      <c r="J162" s="258">
        <v>89.0</v>
      </c>
      <c r="K162" s="263"/>
      <c r="L162" s="259" t="s">
        <v>60</v>
      </c>
      <c r="M162" s="258">
        <v>54410.0</v>
      </c>
      <c r="N162" s="259"/>
      <c r="O162" s="259"/>
      <c r="P162" s="259"/>
      <c r="Q162" s="259"/>
      <c r="R162" s="259"/>
    </row>
    <row r="163">
      <c r="A163" s="261">
        <v>45741.0</v>
      </c>
      <c r="B163" s="252">
        <v>6935.0</v>
      </c>
      <c r="C163" s="253" t="s">
        <v>4112</v>
      </c>
      <c r="D163" s="253"/>
      <c r="E163" s="253"/>
      <c r="F163" s="254"/>
      <c r="G163" s="255">
        <v>3000.0</v>
      </c>
      <c r="H163" s="256">
        <v>460.0</v>
      </c>
      <c r="I163" s="262">
        <v>67.0</v>
      </c>
      <c r="J163" s="258">
        <v>81.0</v>
      </c>
      <c r="K163" s="263"/>
      <c r="L163" s="259" t="s">
        <v>21</v>
      </c>
      <c r="M163" s="259"/>
      <c r="N163" s="259"/>
      <c r="O163" s="259"/>
      <c r="P163" s="259"/>
      <c r="Q163" s="259"/>
      <c r="R163" s="259"/>
    </row>
    <row r="164">
      <c r="A164" s="261">
        <v>45741.0</v>
      </c>
      <c r="B164" s="252">
        <v>6936.0</v>
      </c>
      <c r="C164" s="253" t="s">
        <v>3986</v>
      </c>
      <c r="D164" s="253"/>
      <c r="E164" s="253" t="s">
        <v>20939</v>
      </c>
      <c r="F164" s="254"/>
      <c r="G164" s="255">
        <v>4120.0</v>
      </c>
      <c r="H164" s="256">
        <v>1460.0</v>
      </c>
      <c r="I164" s="262">
        <v>212.0</v>
      </c>
      <c r="J164" s="258">
        <v>255.0</v>
      </c>
      <c r="K164" s="263"/>
      <c r="L164" s="259" t="s">
        <v>21</v>
      </c>
      <c r="M164" s="259"/>
      <c r="N164" s="259"/>
      <c r="O164" s="259"/>
      <c r="P164" s="259"/>
      <c r="Q164" s="259"/>
      <c r="R164" s="259"/>
    </row>
    <row r="165">
      <c r="A165" s="264"/>
      <c r="B165" s="253"/>
      <c r="C165" s="253"/>
      <c r="D165" s="253"/>
      <c r="E165" s="253"/>
      <c r="F165" s="254"/>
      <c r="G165" s="265"/>
      <c r="H165" s="266"/>
      <c r="I165" s="263"/>
      <c r="J165" s="259"/>
      <c r="K165" s="263"/>
      <c r="L165" s="259"/>
      <c r="M165" s="259"/>
      <c r="N165" s="259"/>
      <c r="O165" s="259"/>
      <c r="P165" s="259"/>
      <c r="Q165" s="259"/>
      <c r="R165" s="259"/>
    </row>
    <row r="166">
      <c r="A166" s="251">
        <v>45742.029057893524</v>
      </c>
      <c r="B166" s="252">
        <v>6937.0</v>
      </c>
      <c r="C166" s="253" t="s">
        <v>4017</v>
      </c>
      <c r="D166" s="253"/>
      <c r="E166" s="253" t="s">
        <v>4500</v>
      </c>
      <c r="F166" s="254"/>
      <c r="G166" s="255">
        <v>2960.0</v>
      </c>
      <c r="H166" s="256">
        <v>300.0</v>
      </c>
      <c r="I166" s="262">
        <v>44.0</v>
      </c>
      <c r="J166" s="258">
        <v>53.0</v>
      </c>
      <c r="K166" s="263"/>
      <c r="L166" s="259" t="s">
        <v>52</v>
      </c>
      <c r="M166" s="259"/>
      <c r="N166" s="259"/>
      <c r="O166" s="259"/>
      <c r="P166" s="259"/>
      <c r="Q166" s="259"/>
      <c r="R166" s="259"/>
    </row>
    <row r="167">
      <c r="A167" s="261">
        <v>45742.0</v>
      </c>
      <c r="B167" s="252">
        <v>6938.0</v>
      </c>
      <c r="C167" s="253" t="s">
        <v>744</v>
      </c>
      <c r="D167" s="253"/>
      <c r="E167" s="253"/>
      <c r="F167" s="254"/>
      <c r="G167" s="255">
        <v>3000.0</v>
      </c>
      <c r="H167" s="256">
        <v>380.0</v>
      </c>
      <c r="I167" s="262">
        <v>56.0</v>
      </c>
      <c r="J167" s="258">
        <v>67.0</v>
      </c>
      <c r="K167" s="263"/>
      <c r="L167" s="259" t="s">
        <v>52</v>
      </c>
      <c r="M167" s="259"/>
      <c r="N167" s="259"/>
      <c r="O167" s="259"/>
      <c r="P167" s="259"/>
      <c r="Q167" s="259"/>
      <c r="R167" s="259"/>
    </row>
    <row r="168">
      <c r="A168" s="261">
        <v>45742.0</v>
      </c>
      <c r="B168" s="252">
        <v>6939.0</v>
      </c>
      <c r="C168" s="253" t="s">
        <v>3445</v>
      </c>
      <c r="D168" s="253"/>
      <c r="E168" s="253"/>
      <c r="F168" s="254"/>
      <c r="G168" s="255">
        <v>2740.0</v>
      </c>
      <c r="H168" s="256">
        <v>580.0</v>
      </c>
      <c r="I168" s="262">
        <v>54.0</v>
      </c>
      <c r="J168" s="258">
        <v>65.0</v>
      </c>
      <c r="K168" s="263"/>
      <c r="L168" s="259" t="s">
        <v>52</v>
      </c>
      <c r="M168" s="259"/>
      <c r="N168" s="259"/>
      <c r="O168" s="259"/>
      <c r="P168" s="259"/>
      <c r="Q168" s="259"/>
      <c r="R168" s="259"/>
    </row>
    <row r="169">
      <c r="A169" s="261">
        <v>45742.0</v>
      </c>
      <c r="B169" s="252">
        <v>6940.0</v>
      </c>
      <c r="C169" s="253" t="s">
        <v>744</v>
      </c>
      <c r="D169" s="253"/>
      <c r="E169" s="253"/>
      <c r="F169" s="254"/>
      <c r="G169" s="255">
        <v>3080.0</v>
      </c>
      <c r="H169" s="256">
        <v>460.0</v>
      </c>
      <c r="I169" s="262">
        <v>67.0</v>
      </c>
      <c r="J169" s="258">
        <v>81.0</v>
      </c>
      <c r="K169" s="263"/>
      <c r="L169" s="259" t="s">
        <v>52</v>
      </c>
      <c r="M169" s="259"/>
      <c r="N169" s="259"/>
      <c r="O169" s="259"/>
      <c r="P169" s="259"/>
      <c r="Q169" s="259"/>
      <c r="R169" s="259"/>
    </row>
    <row r="170">
      <c r="A170" s="261">
        <v>45742.0</v>
      </c>
      <c r="B170" s="252">
        <v>6941.0</v>
      </c>
      <c r="C170" s="253" t="s">
        <v>3989</v>
      </c>
      <c r="D170" s="253"/>
      <c r="E170" s="253" t="s">
        <v>20974</v>
      </c>
      <c r="F170" s="254"/>
      <c r="G170" s="255">
        <v>3740.0</v>
      </c>
      <c r="H170" s="256">
        <v>560.0</v>
      </c>
      <c r="I170" s="262">
        <v>104.0</v>
      </c>
      <c r="J170" s="258">
        <v>125.0</v>
      </c>
      <c r="K170" s="263"/>
      <c r="L170" s="259" t="s">
        <v>60</v>
      </c>
      <c r="M170" s="259"/>
      <c r="N170" s="259"/>
      <c r="O170" s="259"/>
      <c r="P170" s="259"/>
      <c r="Q170" s="259"/>
      <c r="R170" s="259"/>
    </row>
    <row r="171">
      <c r="A171" s="261">
        <v>45742.0</v>
      </c>
      <c r="B171" s="252">
        <v>6942.0</v>
      </c>
      <c r="C171" s="253" t="s">
        <v>4457</v>
      </c>
      <c r="D171" s="253"/>
      <c r="E171" s="253"/>
      <c r="F171" s="254"/>
      <c r="G171" s="255">
        <v>3700.0</v>
      </c>
      <c r="H171" s="256">
        <v>340.0</v>
      </c>
      <c r="I171" s="262">
        <v>50.0</v>
      </c>
      <c r="J171" s="258">
        <v>60.0</v>
      </c>
      <c r="K171" s="263"/>
      <c r="L171" s="259" t="s">
        <v>60</v>
      </c>
      <c r="M171" s="258">
        <v>309826.0</v>
      </c>
      <c r="N171" s="259"/>
      <c r="O171" s="259"/>
      <c r="P171" s="259"/>
      <c r="Q171" s="259"/>
      <c r="R171" s="259"/>
    </row>
    <row r="172">
      <c r="A172" s="267"/>
      <c r="B172" s="253"/>
      <c r="C172" s="253"/>
      <c r="D172" s="253"/>
      <c r="E172" s="253"/>
      <c r="F172" s="254"/>
      <c r="G172" s="265"/>
      <c r="H172" s="266"/>
      <c r="I172" s="263"/>
      <c r="J172" s="259"/>
      <c r="K172" s="263"/>
      <c r="L172" s="259"/>
      <c r="M172" s="259"/>
      <c r="N172" s="259"/>
      <c r="O172" s="259"/>
      <c r="P172" s="259"/>
      <c r="Q172" s="259"/>
      <c r="R172" s="259"/>
    </row>
    <row r="173">
      <c r="A173" s="261">
        <v>45737.0</v>
      </c>
      <c r="B173" s="252">
        <v>6944.0</v>
      </c>
      <c r="C173" s="253" t="s">
        <v>1868</v>
      </c>
      <c r="D173" s="253"/>
      <c r="E173" s="253" t="s">
        <v>20940</v>
      </c>
      <c r="F173" s="254"/>
      <c r="G173" s="255">
        <v>3580.0</v>
      </c>
      <c r="H173" s="256">
        <v>900.0</v>
      </c>
      <c r="I173" s="262">
        <v>247.0</v>
      </c>
      <c r="J173" s="258">
        <v>296.0</v>
      </c>
      <c r="K173" s="263"/>
      <c r="L173" s="259" t="s">
        <v>21</v>
      </c>
      <c r="M173" s="259"/>
      <c r="N173" s="259"/>
      <c r="O173" s="259"/>
      <c r="P173" s="259"/>
      <c r="Q173" s="259"/>
      <c r="R173" s="259"/>
    </row>
    <row r="174">
      <c r="A174" s="261">
        <v>45737.0</v>
      </c>
      <c r="B174" s="252">
        <v>6945.0</v>
      </c>
      <c r="C174" s="253" t="s">
        <v>20941</v>
      </c>
      <c r="D174" s="253"/>
      <c r="E174" s="253" t="s">
        <v>20942</v>
      </c>
      <c r="F174" s="254"/>
      <c r="G174" s="255">
        <v>3100.0</v>
      </c>
      <c r="H174" s="256">
        <v>400.0</v>
      </c>
      <c r="I174" s="262">
        <v>140.0</v>
      </c>
      <c r="J174" s="258">
        <v>168.0</v>
      </c>
      <c r="K174" s="263"/>
      <c r="L174" s="259" t="s">
        <v>21</v>
      </c>
      <c r="M174" s="259"/>
      <c r="N174" s="259"/>
      <c r="O174" s="259"/>
      <c r="P174" s="259"/>
      <c r="Q174" s="259"/>
      <c r="R174" s="259"/>
    </row>
    <row r="175">
      <c r="A175" s="261">
        <v>45737.0</v>
      </c>
      <c r="B175" s="252">
        <v>6946.0</v>
      </c>
      <c r="C175" s="253" t="s">
        <v>1320</v>
      </c>
      <c r="D175" s="253"/>
      <c r="E175" s="253" t="s">
        <v>20943</v>
      </c>
      <c r="F175" s="254"/>
      <c r="G175" s="255">
        <v>3100.0</v>
      </c>
      <c r="H175" s="256">
        <v>400.0</v>
      </c>
      <c r="I175" s="262">
        <v>140.0</v>
      </c>
      <c r="J175" s="258">
        <v>168.0</v>
      </c>
      <c r="K175" s="263"/>
      <c r="L175" s="259" t="s">
        <v>21</v>
      </c>
      <c r="M175" s="259"/>
      <c r="N175" s="259"/>
      <c r="O175" s="259"/>
      <c r="P175" s="259"/>
      <c r="Q175" s="259"/>
      <c r="R175" s="259"/>
    </row>
    <row r="176">
      <c r="A176" s="261">
        <v>45737.0</v>
      </c>
      <c r="B176" s="252">
        <v>6947.0</v>
      </c>
      <c r="C176" s="253" t="s">
        <v>1221</v>
      </c>
      <c r="D176" s="253"/>
      <c r="E176" s="253" t="s">
        <v>20944</v>
      </c>
      <c r="F176" s="254"/>
      <c r="G176" s="255">
        <v>2940.0</v>
      </c>
      <c r="H176" s="256">
        <v>260.0</v>
      </c>
      <c r="I176" s="262">
        <v>140.0</v>
      </c>
      <c r="J176" s="258">
        <v>168.0</v>
      </c>
      <c r="K176" s="263"/>
      <c r="L176" s="259" t="s">
        <v>21</v>
      </c>
      <c r="M176" s="259"/>
      <c r="N176" s="259"/>
      <c r="O176" s="259"/>
      <c r="P176" s="259"/>
      <c r="Q176" s="259"/>
      <c r="R176" s="259"/>
    </row>
    <row r="177">
      <c r="A177" s="261">
        <v>45742.0</v>
      </c>
      <c r="B177" s="252">
        <v>6948.0</v>
      </c>
      <c r="C177" s="253" t="s">
        <v>4112</v>
      </c>
      <c r="D177" s="253"/>
      <c r="E177" s="253" t="s">
        <v>20976</v>
      </c>
      <c r="F177" s="254"/>
      <c r="G177" s="255">
        <v>3000.0</v>
      </c>
      <c r="H177" s="256">
        <v>440.0</v>
      </c>
      <c r="I177" s="262">
        <v>64.0</v>
      </c>
      <c r="J177" s="258">
        <v>77.0</v>
      </c>
      <c r="K177" s="263"/>
      <c r="L177" s="259" t="s">
        <v>21</v>
      </c>
      <c r="M177" s="259"/>
      <c r="N177" s="259"/>
      <c r="O177" s="259"/>
      <c r="P177" s="259"/>
      <c r="Q177" s="259"/>
      <c r="R177" s="259"/>
    </row>
    <row r="178">
      <c r="A178" s="261">
        <v>45742.0</v>
      </c>
      <c r="B178" s="252">
        <v>6950.0</v>
      </c>
      <c r="C178" s="253" t="s">
        <v>744</v>
      </c>
      <c r="D178" s="253"/>
      <c r="E178" s="253"/>
      <c r="F178" s="254"/>
      <c r="G178" s="255">
        <v>2960.0</v>
      </c>
      <c r="H178" s="256">
        <v>340.0</v>
      </c>
      <c r="I178" s="262">
        <v>50.0</v>
      </c>
      <c r="J178" s="258">
        <v>60.0</v>
      </c>
      <c r="K178" s="263"/>
      <c r="L178" s="259" t="s">
        <v>52</v>
      </c>
      <c r="M178" s="259"/>
      <c r="N178" s="259"/>
      <c r="O178" s="259"/>
      <c r="P178" s="259"/>
      <c r="Q178" s="259"/>
      <c r="R178" s="259"/>
    </row>
    <row r="179">
      <c r="A179" s="261">
        <v>45740.0</v>
      </c>
      <c r="B179" s="252">
        <v>6951.0</v>
      </c>
      <c r="C179" s="253" t="s">
        <v>3990</v>
      </c>
      <c r="D179" s="253"/>
      <c r="E179" s="253" t="s">
        <v>20758</v>
      </c>
      <c r="F179" s="254"/>
      <c r="G179" s="255">
        <v>2860.0</v>
      </c>
      <c r="H179" s="256">
        <v>100.0</v>
      </c>
      <c r="I179" s="262">
        <v>15.0</v>
      </c>
      <c r="J179" s="258">
        <v>18.0</v>
      </c>
      <c r="K179" s="263"/>
      <c r="L179" s="259" t="s">
        <v>60</v>
      </c>
      <c r="M179" s="259"/>
      <c r="N179" s="259"/>
      <c r="O179" s="259"/>
      <c r="P179" s="259"/>
      <c r="Q179" s="259"/>
      <c r="R179" s="259"/>
    </row>
    <row r="180">
      <c r="A180" s="261">
        <v>45740.0</v>
      </c>
      <c r="B180" s="252">
        <v>6952.0</v>
      </c>
      <c r="C180" s="253" t="s">
        <v>3980</v>
      </c>
      <c r="D180" s="253"/>
      <c r="E180" s="253"/>
      <c r="F180" s="254"/>
      <c r="G180" s="255">
        <v>2400.0</v>
      </c>
      <c r="H180" s="256">
        <v>80.0</v>
      </c>
      <c r="I180" s="262">
        <v>12.0</v>
      </c>
      <c r="J180" s="258">
        <v>14.0</v>
      </c>
      <c r="K180" s="263"/>
      <c r="L180" s="259" t="s">
        <v>21</v>
      </c>
      <c r="M180" s="259"/>
      <c r="N180" s="259"/>
      <c r="O180" s="259"/>
      <c r="P180" s="259"/>
      <c r="Q180" s="259"/>
      <c r="R180" s="259"/>
    </row>
    <row r="181">
      <c r="A181" s="261">
        <v>45740.0</v>
      </c>
      <c r="B181" s="252">
        <v>6953.0</v>
      </c>
      <c r="C181" s="253" t="s">
        <v>20957</v>
      </c>
      <c r="D181" s="253"/>
      <c r="E181" s="253"/>
      <c r="F181" s="254"/>
      <c r="G181" s="255">
        <v>2860.0</v>
      </c>
      <c r="H181" s="256">
        <v>120.0</v>
      </c>
      <c r="I181" s="262">
        <v>18.0</v>
      </c>
      <c r="J181" s="258">
        <v>21.0</v>
      </c>
      <c r="K181" s="263"/>
      <c r="L181" s="259" t="s">
        <v>21</v>
      </c>
      <c r="M181" s="259"/>
      <c r="N181" s="259"/>
      <c r="O181" s="259"/>
      <c r="P181" s="259"/>
      <c r="Q181" s="259"/>
      <c r="R181" s="259"/>
    </row>
    <row r="182">
      <c r="A182" s="264"/>
      <c r="B182" s="253"/>
      <c r="C182" s="253"/>
      <c r="D182" s="253"/>
      <c r="E182" s="253"/>
      <c r="F182" s="254"/>
      <c r="G182" s="265"/>
      <c r="H182" s="266"/>
      <c r="I182" s="263"/>
      <c r="J182" s="259"/>
      <c r="K182" s="263"/>
      <c r="L182" s="259"/>
      <c r="M182" s="259"/>
      <c r="N182" s="259"/>
      <c r="O182" s="259"/>
      <c r="P182" s="259"/>
      <c r="Q182" s="259"/>
      <c r="R182" s="259"/>
    </row>
    <row r="183">
      <c r="A183" s="264"/>
      <c r="B183" s="253"/>
      <c r="C183" s="253"/>
      <c r="D183" s="253"/>
      <c r="E183" s="253"/>
      <c r="F183" s="254"/>
      <c r="G183" s="265"/>
      <c r="H183" s="266"/>
      <c r="I183" s="263"/>
      <c r="J183" s="259"/>
      <c r="K183" s="263"/>
      <c r="L183" s="259"/>
      <c r="M183" s="259"/>
      <c r="N183" s="259"/>
      <c r="O183" s="259"/>
      <c r="P183" s="259"/>
      <c r="Q183" s="259"/>
      <c r="R183" s="259"/>
    </row>
    <row r="184">
      <c r="A184" s="251">
        <v>45743.02901722222</v>
      </c>
      <c r="B184" s="252">
        <v>6954.0</v>
      </c>
      <c r="C184" s="253" t="s">
        <v>3980</v>
      </c>
      <c r="D184" s="253"/>
      <c r="E184" s="253"/>
      <c r="F184" s="254"/>
      <c r="G184" s="255">
        <v>2360.0</v>
      </c>
      <c r="H184" s="256">
        <v>200.0</v>
      </c>
      <c r="I184" s="262">
        <v>29.0</v>
      </c>
      <c r="J184" s="258">
        <v>35.0</v>
      </c>
      <c r="K184" s="263"/>
      <c r="L184" s="259" t="s">
        <v>21</v>
      </c>
      <c r="M184" s="259"/>
      <c r="N184" s="259"/>
      <c r="O184" s="259"/>
      <c r="P184" s="259"/>
      <c r="Q184" s="259"/>
      <c r="R184" s="259"/>
    </row>
    <row r="185">
      <c r="A185" s="261">
        <v>45743.0</v>
      </c>
      <c r="B185" s="252">
        <v>6955.0</v>
      </c>
      <c r="C185" s="253" t="s">
        <v>4017</v>
      </c>
      <c r="D185" s="253"/>
      <c r="E185" s="253"/>
      <c r="F185" s="254"/>
      <c r="G185" s="255">
        <v>3520.0</v>
      </c>
      <c r="H185" s="256">
        <v>600.0</v>
      </c>
      <c r="I185" s="262">
        <v>87.0</v>
      </c>
      <c r="J185" s="258">
        <v>105.0</v>
      </c>
      <c r="K185" s="263"/>
      <c r="L185" s="259" t="s">
        <v>52</v>
      </c>
      <c r="M185" s="259"/>
      <c r="N185" s="259"/>
      <c r="O185" s="259"/>
      <c r="P185" s="259"/>
      <c r="Q185" s="259"/>
      <c r="R185" s="259"/>
    </row>
    <row r="186">
      <c r="A186" s="261">
        <v>45743.0</v>
      </c>
      <c r="B186" s="252">
        <v>6956.0</v>
      </c>
      <c r="C186" s="253" t="s">
        <v>4062</v>
      </c>
      <c r="D186" s="253"/>
      <c r="E186" s="253" t="s">
        <v>20933</v>
      </c>
      <c r="F186" s="254"/>
      <c r="G186" s="255">
        <v>5220.0</v>
      </c>
      <c r="H186" s="256">
        <v>1400.0</v>
      </c>
      <c r="I186" s="262">
        <v>203.0</v>
      </c>
      <c r="J186" s="258">
        <v>244.0</v>
      </c>
      <c r="K186" s="263"/>
      <c r="L186" s="259" t="s">
        <v>60</v>
      </c>
      <c r="M186" s="259"/>
      <c r="N186" s="259"/>
      <c r="O186" s="259"/>
      <c r="P186" s="259"/>
      <c r="Q186" s="259"/>
      <c r="R186" s="259"/>
    </row>
    <row r="187">
      <c r="A187" s="261">
        <v>45743.0</v>
      </c>
      <c r="B187" s="252">
        <v>6957.0</v>
      </c>
      <c r="C187" s="253" t="s">
        <v>4017</v>
      </c>
      <c r="D187" s="253"/>
      <c r="E187" s="253" t="s">
        <v>4500</v>
      </c>
      <c r="F187" s="254"/>
      <c r="G187" s="255">
        <v>3640.0</v>
      </c>
      <c r="H187" s="256">
        <v>640.0</v>
      </c>
      <c r="I187" s="262">
        <v>93.0</v>
      </c>
      <c r="J187" s="258">
        <v>112.0</v>
      </c>
      <c r="K187" s="263"/>
      <c r="L187" s="259" t="s">
        <v>52</v>
      </c>
      <c r="M187" s="259"/>
      <c r="N187" s="259"/>
      <c r="O187" s="259"/>
      <c r="P187" s="259"/>
      <c r="Q187" s="259"/>
      <c r="R187" s="259"/>
    </row>
    <row r="188">
      <c r="A188" s="261">
        <v>45743.0</v>
      </c>
      <c r="B188" s="252">
        <v>6958.0</v>
      </c>
      <c r="C188" s="253" t="s">
        <v>3980</v>
      </c>
      <c r="D188" s="253"/>
      <c r="E188" s="253"/>
      <c r="F188" s="254"/>
      <c r="G188" s="255">
        <v>2580.0</v>
      </c>
      <c r="H188" s="256">
        <v>380.0</v>
      </c>
      <c r="I188" s="262">
        <v>56.0</v>
      </c>
      <c r="J188" s="258">
        <v>67.0</v>
      </c>
      <c r="K188" s="263"/>
      <c r="L188" s="259" t="s">
        <v>21</v>
      </c>
      <c r="M188" s="259"/>
      <c r="N188" s="259"/>
      <c r="O188" s="259"/>
      <c r="P188" s="259"/>
      <c r="Q188" s="259"/>
      <c r="R188" s="259"/>
    </row>
    <row r="189">
      <c r="A189" s="261">
        <v>45743.0</v>
      </c>
      <c r="B189" s="252">
        <v>6959.0</v>
      </c>
      <c r="C189" s="253" t="s">
        <v>4133</v>
      </c>
      <c r="D189" s="253"/>
      <c r="E189" s="253"/>
      <c r="F189" s="254"/>
      <c r="G189" s="255">
        <v>2960.0</v>
      </c>
      <c r="H189" s="256">
        <v>480.0</v>
      </c>
      <c r="I189" s="262">
        <v>70.0</v>
      </c>
      <c r="J189" s="258">
        <v>84.0</v>
      </c>
      <c r="K189" s="263"/>
      <c r="L189" s="259" t="s">
        <v>60</v>
      </c>
      <c r="M189" s="258">
        <v>551226.0</v>
      </c>
      <c r="N189" s="259"/>
      <c r="O189" s="259"/>
      <c r="P189" s="259"/>
      <c r="Q189" s="259"/>
      <c r="R189" s="259"/>
    </row>
    <row r="190">
      <c r="A190" s="261">
        <v>45743.0</v>
      </c>
      <c r="B190" s="252">
        <v>6960.0</v>
      </c>
      <c r="C190" s="253" t="s">
        <v>3989</v>
      </c>
      <c r="D190" s="253"/>
      <c r="E190" s="253" t="s">
        <v>20890</v>
      </c>
      <c r="F190" s="254"/>
      <c r="G190" s="255">
        <v>3640.0</v>
      </c>
      <c r="H190" s="256">
        <v>960.0</v>
      </c>
      <c r="I190" s="262">
        <v>178.0</v>
      </c>
      <c r="J190" s="258">
        <v>214.0</v>
      </c>
      <c r="K190" s="263"/>
      <c r="L190" s="259" t="s">
        <v>60</v>
      </c>
      <c r="M190" s="258">
        <v>590422.0</v>
      </c>
      <c r="N190" s="259"/>
      <c r="O190" s="259"/>
      <c r="P190" s="259"/>
      <c r="Q190" s="259"/>
      <c r="R190" s="259"/>
    </row>
    <row r="191">
      <c r="A191" s="261">
        <v>45743.0</v>
      </c>
      <c r="B191" s="252">
        <v>6961.0</v>
      </c>
      <c r="C191" s="253" t="s">
        <v>4100</v>
      </c>
      <c r="D191" s="253"/>
      <c r="E191" s="253"/>
      <c r="F191" s="254"/>
      <c r="G191" s="255">
        <v>3560.0</v>
      </c>
      <c r="H191" s="256">
        <v>480.0</v>
      </c>
      <c r="I191" s="262">
        <v>70.0</v>
      </c>
      <c r="J191" s="258">
        <v>84.0</v>
      </c>
      <c r="K191" s="263"/>
      <c r="L191" s="259" t="s">
        <v>21</v>
      </c>
      <c r="M191" s="259"/>
      <c r="N191" s="259"/>
      <c r="O191" s="259"/>
      <c r="P191" s="259"/>
      <c r="Q191" s="259"/>
      <c r="R191" s="259"/>
    </row>
    <row r="192">
      <c r="A192" s="261">
        <v>45743.0</v>
      </c>
      <c r="B192" s="252">
        <v>6962.0</v>
      </c>
      <c r="C192" s="253" t="s">
        <v>744</v>
      </c>
      <c r="D192" s="253"/>
      <c r="E192" s="253"/>
      <c r="F192" s="254"/>
      <c r="G192" s="255">
        <v>3320.0</v>
      </c>
      <c r="H192" s="256">
        <v>720.0</v>
      </c>
      <c r="I192" s="262">
        <v>29.0</v>
      </c>
      <c r="J192" s="258">
        <v>35.0</v>
      </c>
      <c r="K192" s="263"/>
      <c r="L192" s="259" t="s">
        <v>52</v>
      </c>
      <c r="M192" s="259"/>
      <c r="N192" s="259"/>
      <c r="O192" s="259"/>
      <c r="P192" s="259"/>
      <c r="Q192" s="259"/>
      <c r="R192" s="259"/>
    </row>
    <row r="193">
      <c r="A193" s="261">
        <v>45743.0</v>
      </c>
      <c r="B193" s="252">
        <v>6963.0</v>
      </c>
      <c r="C193" s="253" t="s">
        <v>3990</v>
      </c>
      <c r="D193" s="253"/>
      <c r="E193" s="253" t="s">
        <v>20987</v>
      </c>
      <c r="F193" s="254"/>
      <c r="G193" s="255">
        <v>2880.0</v>
      </c>
      <c r="H193" s="256">
        <v>140.0</v>
      </c>
      <c r="I193" s="262">
        <v>21.0</v>
      </c>
      <c r="J193" s="258">
        <v>25.0</v>
      </c>
      <c r="K193" s="263"/>
      <c r="L193" s="259" t="s">
        <v>60</v>
      </c>
      <c r="M193" s="258">
        <v>656666.0</v>
      </c>
      <c r="N193" s="259"/>
      <c r="O193" s="259"/>
      <c r="P193" s="259"/>
      <c r="Q193" s="259"/>
      <c r="R193" s="259"/>
    </row>
    <row r="194">
      <c r="A194" s="261">
        <v>45743.0</v>
      </c>
      <c r="B194" s="252">
        <v>6964.0</v>
      </c>
      <c r="C194" s="253" t="s">
        <v>4051</v>
      </c>
      <c r="D194" s="253"/>
      <c r="E194" s="253"/>
      <c r="F194" s="254"/>
      <c r="G194" s="255">
        <v>2720.0</v>
      </c>
      <c r="H194" s="256">
        <v>240.0</v>
      </c>
      <c r="I194" s="262">
        <v>35.0</v>
      </c>
      <c r="J194" s="258">
        <v>42.0</v>
      </c>
      <c r="K194" s="263"/>
      <c r="L194" s="259" t="s">
        <v>21</v>
      </c>
      <c r="M194" s="259"/>
      <c r="N194" s="259"/>
      <c r="O194" s="259"/>
      <c r="P194" s="259"/>
      <c r="Q194" s="259"/>
      <c r="R194" s="259"/>
    </row>
    <row r="195">
      <c r="A195" s="261">
        <v>45741.0</v>
      </c>
      <c r="B195" s="252">
        <v>6965.0</v>
      </c>
      <c r="C195" s="253" t="s">
        <v>20971</v>
      </c>
      <c r="D195" s="253"/>
      <c r="E195" s="253" t="s">
        <v>20972</v>
      </c>
      <c r="F195" s="254"/>
      <c r="G195" s="255">
        <v>2740.0</v>
      </c>
      <c r="H195" s="256">
        <v>0.0</v>
      </c>
      <c r="I195" s="262">
        <v>140.0</v>
      </c>
      <c r="J195" s="258">
        <v>168.0</v>
      </c>
      <c r="K195" s="263"/>
      <c r="L195" s="259" t="s">
        <v>52</v>
      </c>
      <c r="M195" s="259"/>
      <c r="N195" s="259"/>
      <c r="O195" s="259"/>
      <c r="P195" s="259"/>
      <c r="Q195" s="259"/>
      <c r="R195" s="259"/>
    </row>
    <row r="196">
      <c r="A196" s="261">
        <v>45743.0</v>
      </c>
      <c r="B196" s="252">
        <v>6966.0</v>
      </c>
      <c r="C196" s="253" t="s">
        <v>3986</v>
      </c>
      <c r="D196" s="253"/>
      <c r="E196" s="253" t="s">
        <v>20939</v>
      </c>
      <c r="F196" s="254"/>
      <c r="G196" s="255">
        <v>4080.0</v>
      </c>
      <c r="H196" s="256">
        <v>1420.0</v>
      </c>
      <c r="I196" s="262">
        <v>206.0</v>
      </c>
      <c r="J196" s="258">
        <v>248.0</v>
      </c>
      <c r="K196" s="263"/>
      <c r="L196" s="259" t="s">
        <v>21</v>
      </c>
      <c r="M196" s="259"/>
      <c r="N196" s="259"/>
      <c r="O196" s="259"/>
      <c r="P196" s="259"/>
      <c r="Q196" s="259"/>
      <c r="R196" s="259"/>
    </row>
    <row r="197">
      <c r="A197" s="264"/>
      <c r="B197" s="253"/>
      <c r="C197" s="253"/>
      <c r="D197" s="253"/>
      <c r="E197" s="253"/>
      <c r="F197" s="254"/>
      <c r="G197" s="265"/>
      <c r="H197" s="266"/>
      <c r="I197" s="263"/>
      <c r="J197" s="259"/>
      <c r="K197" s="263"/>
      <c r="L197" s="259"/>
      <c r="M197" s="259"/>
      <c r="N197" s="259"/>
      <c r="O197" s="259"/>
      <c r="P197" s="259"/>
      <c r="Q197" s="259"/>
      <c r="R197" s="259"/>
    </row>
    <row r="198">
      <c r="A198" s="251">
        <v>45744.028997256944</v>
      </c>
      <c r="B198" s="252">
        <v>6967.0</v>
      </c>
      <c r="C198" s="253" t="s">
        <v>4017</v>
      </c>
      <c r="D198" s="253"/>
      <c r="E198" s="253" t="s">
        <v>4500</v>
      </c>
      <c r="F198" s="254"/>
      <c r="G198" s="255">
        <v>3500.0</v>
      </c>
      <c r="H198" s="256">
        <v>760.0</v>
      </c>
      <c r="I198" s="262">
        <v>111.0</v>
      </c>
      <c r="J198" s="258">
        <v>133.0</v>
      </c>
      <c r="K198" s="263"/>
      <c r="L198" s="259" t="s">
        <v>52</v>
      </c>
      <c r="M198" s="259"/>
      <c r="N198" s="259"/>
      <c r="O198" s="259"/>
      <c r="P198" s="259"/>
      <c r="Q198" s="259"/>
      <c r="R198" s="259"/>
    </row>
    <row r="199">
      <c r="A199" s="261">
        <v>45744.0</v>
      </c>
      <c r="B199" s="252">
        <v>6968.0</v>
      </c>
      <c r="C199" s="253" t="s">
        <v>4129</v>
      </c>
      <c r="D199" s="253"/>
      <c r="E199" s="253"/>
      <c r="F199" s="254"/>
      <c r="G199" s="255">
        <v>3000.0</v>
      </c>
      <c r="H199" s="256">
        <v>320.0</v>
      </c>
      <c r="I199" s="262">
        <v>47.0</v>
      </c>
      <c r="J199" s="258">
        <v>56.0</v>
      </c>
      <c r="K199" s="263"/>
      <c r="L199" s="259" t="s">
        <v>52</v>
      </c>
      <c r="M199" s="259"/>
      <c r="N199" s="259"/>
      <c r="O199" s="259"/>
      <c r="P199" s="259"/>
      <c r="Q199" s="259"/>
      <c r="R199" s="259"/>
    </row>
    <row r="200">
      <c r="A200" s="261">
        <v>45744.0</v>
      </c>
      <c r="B200" s="252">
        <v>6969.0</v>
      </c>
      <c r="C200" s="253" t="s">
        <v>4017</v>
      </c>
      <c r="D200" s="253"/>
      <c r="E200" s="253" t="s">
        <v>4500</v>
      </c>
      <c r="F200" s="254"/>
      <c r="G200" s="255">
        <v>3060.0</v>
      </c>
      <c r="H200" s="256">
        <v>380.0</v>
      </c>
      <c r="I200" s="262">
        <v>56.0</v>
      </c>
      <c r="J200" s="258">
        <v>67.0</v>
      </c>
      <c r="K200" s="263"/>
      <c r="L200" s="259" t="s">
        <v>52</v>
      </c>
      <c r="M200" s="259"/>
      <c r="N200" s="259"/>
      <c r="O200" s="259"/>
      <c r="P200" s="259"/>
      <c r="Q200" s="259"/>
      <c r="R200" s="259"/>
    </row>
    <row r="201">
      <c r="A201" s="261">
        <v>45744.0</v>
      </c>
      <c r="B201" s="252">
        <v>6970.0</v>
      </c>
      <c r="C201" s="253" t="s">
        <v>744</v>
      </c>
      <c r="D201" s="253"/>
      <c r="E201" s="253"/>
      <c r="F201" s="254"/>
      <c r="G201" s="255">
        <v>3200.0</v>
      </c>
      <c r="H201" s="256">
        <v>680.0</v>
      </c>
      <c r="I201" s="262">
        <v>99.0</v>
      </c>
      <c r="J201" s="258">
        <v>119.0</v>
      </c>
      <c r="K201" s="263"/>
      <c r="L201" s="259" t="s">
        <v>60</v>
      </c>
      <c r="M201" s="258">
        <v>103766.0</v>
      </c>
      <c r="N201" s="259"/>
      <c r="O201" s="259"/>
      <c r="P201" s="259"/>
      <c r="Q201" s="259"/>
      <c r="R201" s="259"/>
    </row>
    <row r="202">
      <c r="A202" s="261">
        <v>45744.0</v>
      </c>
      <c r="B202" s="252">
        <v>6971.0</v>
      </c>
      <c r="C202" s="253" t="s">
        <v>4651</v>
      </c>
      <c r="D202" s="253"/>
      <c r="E202" s="253"/>
      <c r="F202" s="254"/>
      <c r="G202" s="255">
        <v>2780.0</v>
      </c>
      <c r="H202" s="256">
        <v>120.0</v>
      </c>
      <c r="I202" s="262">
        <v>23.0</v>
      </c>
      <c r="J202" s="258">
        <v>27.0</v>
      </c>
      <c r="K202" s="263"/>
      <c r="L202" s="259" t="s">
        <v>60</v>
      </c>
      <c r="M202" s="258">
        <v>214314.0</v>
      </c>
      <c r="N202" s="259"/>
      <c r="O202" s="259"/>
      <c r="P202" s="259"/>
      <c r="Q202" s="259"/>
      <c r="R202" s="259"/>
    </row>
    <row r="203">
      <c r="A203" s="261">
        <v>45744.0</v>
      </c>
      <c r="B203" s="252">
        <v>6972.0</v>
      </c>
      <c r="C203" s="253" t="s">
        <v>3991</v>
      </c>
      <c r="D203" s="253"/>
      <c r="E203" s="253" t="s">
        <v>20685</v>
      </c>
      <c r="F203" s="254"/>
      <c r="G203" s="255">
        <v>3200.0</v>
      </c>
      <c r="H203" s="256">
        <v>240.0</v>
      </c>
      <c r="I203" s="262">
        <v>45.0</v>
      </c>
      <c r="J203" s="258">
        <v>54.0</v>
      </c>
      <c r="K203" s="263"/>
      <c r="L203" s="259" t="s">
        <v>21</v>
      </c>
      <c r="M203" s="259"/>
      <c r="N203" s="259"/>
      <c r="O203" s="259"/>
      <c r="P203" s="259"/>
      <c r="Q203" s="259"/>
      <c r="R203" s="259"/>
    </row>
    <row r="204">
      <c r="A204" s="261">
        <v>45744.0</v>
      </c>
      <c r="B204" s="252">
        <v>6973.0</v>
      </c>
      <c r="C204" s="253" t="s">
        <v>4111</v>
      </c>
      <c r="D204" s="253"/>
      <c r="E204" s="253" t="s">
        <v>20939</v>
      </c>
      <c r="F204" s="254"/>
      <c r="G204" s="255">
        <v>4380.0</v>
      </c>
      <c r="H204" s="256">
        <v>1680.0</v>
      </c>
      <c r="I204" s="262">
        <v>244.0</v>
      </c>
      <c r="J204" s="258">
        <v>293.0</v>
      </c>
      <c r="K204" s="263"/>
      <c r="L204" s="259" t="s">
        <v>21</v>
      </c>
      <c r="M204" s="259"/>
      <c r="N204" s="259"/>
      <c r="O204" s="259"/>
      <c r="P204" s="259"/>
      <c r="Q204" s="259"/>
      <c r="R204" s="259"/>
    </row>
    <row r="205">
      <c r="A205" s="264"/>
      <c r="B205" s="253"/>
      <c r="C205" s="253"/>
      <c r="D205" s="253"/>
      <c r="E205" s="253"/>
      <c r="F205" s="254"/>
      <c r="G205" s="265"/>
      <c r="H205" s="266"/>
      <c r="I205" s="263"/>
      <c r="J205" s="259"/>
      <c r="K205" s="263"/>
      <c r="L205" s="259"/>
      <c r="M205" s="259"/>
      <c r="N205" s="259"/>
      <c r="O205" s="259"/>
      <c r="P205" s="259"/>
      <c r="Q205" s="259"/>
      <c r="R205" s="259"/>
    </row>
    <row r="206">
      <c r="A206" s="251">
        <v>45747.0290052662</v>
      </c>
      <c r="B206" s="252">
        <v>6976.0</v>
      </c>
      <c r="C206" s="253" t="s">
        <v>4017</v>
      </c>
      <c r="D206" s="253"/>
      <c r="E206" s="253" t="s">
        <v>4500</v>
      </c>
      <c r="F206" s="254"/>
      <c r="G206" s="255">
        <v>3240.0</v>
      </c>
      <c r="H206" s="256">
        <v>720.0</v>
      </c>
      <c r="I206" s="262">
        <v>105.0</v>
      </c>
      <c r="J206" s="258">
        <v>126.0</v>
      </c>
      <c r="K206" s="263"/>
      <c r="L206" s="259" t="s">
        <v>52</v>
      </c>
      <c r="M206" s="259"/>
      <c r="N206" s="259"/>
      <c r="O206" s="259"/>
      <c r="P206" s="259"/>
      <c r="Q206" s="259"/>
      <c r="R206" s="259"/>
    </row>
    <row r="207">
      <c r="A207" s="261">
        <v>45747.0</v>
      </c>
      <c r="B207" s="252">
        <v>6977.0</v>
      </c>
      <c r="C207" s="253" t="s">
        <v>21006</v>
      </c>
      <c r="D207" s="253"/>
      <c r="E207" s="253" t="s">
        <v>21007</v>
      </c>
      <c r="F207" s="254"/>
      <c r="G207" s="255">
        <v>3340.0</v>
      </c>
      <c r="H207" s="256">
        <v>860.0</v>
      </c>
      <c r="I207" s="262">
        <v>125.0</v>
      </c>
      <c r="J207" s="258">
        <v>150.0</v>
      </c>
      <c r="K207" s="263"/>
      <c r="L207" s="259" t="s">
        <v>60</v>
      </c>
      <c r="M207" s="258">
        <v>607966.0</v>
      </c>
      <c r="N207" s="259"/>
      <c r="O207" s="259"/>
      <c r="P207" s="259"/>
      <c r="Q207" s="259"/>
      <c r="R207" s="259"/>
    </row>
    <row r="208">
      <c r="A208" s="261">
        <v>45747.0</v>
      </c>
      <c r="B208" s="252">
        <v>6978.0</v>
      </c>
      <c r="C208" s="253" t="s">
        <v>3980</v>
      </c>
      <c r="D208" s="253"/>
      <c r="E208" s="253" t="s">
        <v>21008</v>
      </c>
      <c r="F208" s="254"/>
      <c r="G208" s="255">
        <v>2840.0</v>
      </c>
      <c r="H208" s="256">
        <v>220.0</v>
      </c>
      <c r="I208" s="262">
        <v>32.0</v>
      </c>
      <c r="J208" s="258">
        <v>39.0</v>
      </c>
      <c r="K208" s="263"/>
      <c r="L208" s="259" t="s">
        <v>21</v>
      </c>
      <c r="M208" s="259"/>
      <c r="N208" s="259"/>
      <c r="O208" s="259"/>
      <c r="P208" s="259"/>
      <c r="Q208" s="259"/>
      <c r="R208" s="259"/>
    </row>
    <row r="209">
      <c r="A209" s="261">
        <v>45747.0</v>
      </c>
      <c r="B209" s="252">
        <v>6979.0</v>
      </c>
      <c r="C209" s="253" t="s">
        <v>4455</v>
      </c>
      <c r="D209" s="253"/>
      <c r="E209" s="253"/>
      <c r="F209" s="254"/>
      <c r="G209" s="255">
        <v>3400.0</v>
      </c>
      <c r="H209" s="256">
        <v>360.0</v>
      </c>
      <c r="I209" s="262">
        <v>53.0</v>
      </c>
      <c r="J209" s="258">
        <v>63.0</v>
      </c>
      <c r="K209" s="263"/>
      <c r="L209" s="259" t="s">
        <v>60</v>
      </c>
      <c r="M209" s="258">
        <v>924362.0</v>
      </c>
      <c r="N209" s="259"/>
      <c r="O209" s="259"/>
      <c r="P209" s="259"/>
      <c r="Q209" s="259"/>
      <c r="R209" s="259"/>
    </row>
    <row r="210">
      <c r="A210" s="261">
        <v>45747.0</v>
      </c>
      <c r="B210" s="252">
        <v>6981.0</v>
      </c>
      <c r="C210" s="253" t="s">
        <v>4082</v>
      </c>
      <c r="D210" s="253"/>
      <c r="E210" s="253" t="s">
        <v>21010</v>
      </c>
      <c r="F210" s="254"/>
      <c r="G210" s="255">
        <v>3600.0</v>
      </c>
      <c r="H210" s="256">
        <v>940.0</v>
      </c>
      <c r="I210" s="262">
        <v>38.0</v>
      </c>
      <c r="J210" s="258">
        <v>46.0</v>
      </c>
      <c r="K210" s="263"/>
      <c r="L210" s="259" t="s">
        <v>21</v>
      </c>
      <c r="M210" s="259"/>
      <c r="N210" s="259"/>
      <c r="O210" s="259"/>
      <c r="P210" s="259"/>
      <c r="Q210" s="259"/>
      <c r="R210" s="259"/>
    </row>
    <row r="211">
      <c r="A211" s="261">
        <v>45747.0</v>
      </c>
      <c r="B211" s="252">
        <v>6982.0</v>
      </c>
      <c r="C211" s="253" t="s">
        <v>4662</v>
      </c>
      <c r="D211" s="253"/>
      <c r="E211" s="253"/>
      <c r="F211" s="254"/>
      <c r="G211" s="255">
        <v>3380.0</v>
      </c>
      <c r="H211" s="256">
        <v>260.0</v>
      </c>
      <c r="I211" s="262">
        <v>49.0</v>
      </c>
      <c r="J211" s="258">
        <v>58.0</v>
      </c>
      <c r="K211" s="263"/>
      <c r="L211" s="259" t="s">
        <v>52</v>
      </c>
      <c r="M211" s="259"/>
      <c r="N211" s="259"/>
      <c r="O211" s="259"/>
      <c r="P211" s="259"/>
      <c r="Q211" s="259"/>
      <c r="R211" s="259"/>
    </row>
    <row r="212">
      <c r="A212" s="261">
        <v>45747.0</v>
      </c>
      <c r="B212" s="252">
        <v>6983.0</v>
      </c>
      <c r="C212" s="253" t="s">
        <v>4663</v>
      </c>
      <c r="D212" s="253"/>
      <c r="E212" s="253"/>
      <c r="F212" s="254"/>
      <c r="G212" s="255">
        <v>4260.0</v>
      </c>
      <c r="H212" s="256">
        <v>1440.0</v>
      </c>
      <c r="I212" s="262">
        <v>267.0</v>
      </c>
      <c r="J212" s="258">
        <v>320.0</v>
      </c>
      <c r="K212" s="263"/>
      <c r="L212" s="259" t="s">
        <v>60</v>
      </c>
      <c r="M212" s="258">
        <v>312838.0</v>
      </c>
      <c r="N212" s="259"/>
      <c r="O212" s="259"/>
      <c r="P212" s="259"/>
      <c r="Q212" s="259"/>
      <c r="R212" s="259"/>
    </row>
    <row r="213">
      <c r="A213" s="267"/>
      <c r="B213" s="253"/>
      <c r="C213" s="253"/>
      <c r="D213" s="253"/>
      <c r="E213" s="253"/>
      <c r="F213" s="254"/>
      <c r="G213" s="265"/>
      <c r="H213" s="266"/>
      <c r="I213" s="263"/>
      <c r="J213" s="259"/>
      <c r="K213" s="263"/>
      <c r="L213" s="259"/>
      <c r="M213" s="259"/>
      <c r="N213" s="259"/>
      <c r="O213" s="259"/>
      <c r="P213" s="259"/>
      <c r="Q213" s="259"/>
      <c r="R213" s="259"/>
    </row>
    <row r="214">
      <c r="A214" s="251">
        <v>45748.02899755787</v>
      </c>
      <c r="B214" s="252">
        <v>6984.0</v>
      </c>
      <c r="C214" s="253" t="s">
        <v>4031</v>
      </c>
      <c r="D214" s="253"/>
      <c r="E214" s="253" t="s">
        <v>20697</v>
      </c>
      <c r="F214" s="254"/>
      <c r="G214" s="255">
        <v>2820.0</v>
      </c>
      <c r="H214" s="256">
        <v>140.0</v>
      </c>
      <c r="I214" s="262">
        <v>21.0</v>
      </c>
      <c r="J214" s="258">
        <v>25.0</v>
      </c>
      <c r="K214" s="263"/>
      <c r="L214" s="259" t="s">
        <v>21</v>
      </c>
      <c r="M214" s="259"/>
      <c r="N214" s="259"/>
      <c r="O214" s="259"/>
      <c r="P214" s="259"/>
      <c r="Q214" s="259"/>
      <c r="R214" s="259"/>
    </row>
    <row r="215">
      <c r="A215" s="261">
        <v>45748.0</v>
      </c>
      <c r="B215" s="252">
        <v>6985.0</v>
      </c>
      <c r="C215" s="253" t="s">
        <v>4017</v>
      </c>
      <c r="D215" s="253"/>
      <c r="E215" s="253" t="s">
        <v>4500</v>
      </c>
      <c r="F215" s="254"/>
      <c r="G215" s="255">
        <v>3040.0</v>
      </c>
      <c r="H215" s="256">
        <v>520.0</v>
      </c>
      <c r="I215" s="262">
        <v>76.0</v>
      </c>
      <c r="J215" s="258">
        <v>91.0</v>
      </c>
      <c r="K215" s="263"/>
      <c r="L215" s="259" t="s">
        <v>52</v>
      </c>
      <c r="M215" s="259"/>
      <c r="N215" s="259"/>
      <c r="O215" s="259"/>
      <c r="P215" s="259"/>
      <c r="Q215" s="259"/>
      <c r="R215" s="259"/>
    </row>
    <row r="216">
      <c r="A216" s="261">
        <v>45748.0</v>
      </c>
      <c r="B216" s="252">
        <v>6986.0</v>
      </c>
      <c r="C216" s="253" t="s">
        <v>744</v>
      </c>
      <c r="D216" s="253"/>
      <c r="E216" s="253"/>
      <c r="F216" s="254"/>
      <c r="G216" s="255">
        <v>3320.0</v>
      </c>
      <c r="H216" s="256">
        <v>720.0</v>
      </c>
      <c r="I216" s="262">
        <v>29.0</v>
      </c>
      <c r="J216" s="258">
        <v>35.0</v>
      </c>
      <c r="K216" s="263"/>
      <c r="L216" s="259" t="s">
        <v>52</v>
      </c>
      <c r="M216" s="259"/>
      <c r="N216" s="259"/>
      <c r="O216" s="259"/>
      <c r="P216" s="259"/>
      <c r="Q216" s="259"/>
      <c r="R216" s="259"/>
    </row>
    <row r="217">
      <c r="A217" s="251">
        <v>45748.02899755787</v>
      </c>
      <c r="B217" s="252">
        <v>6984.0</v>
      </c>
      <c r="C217" s="253" t="s">
        <v>4112</v>
      </c>
      <c r="D217" s="253"/>
      <c r="E217" s="253" t="s">
        <v>20938</v>
      </c>
      <c r="F217" s="254"/>
      <c r="G217" s="255">
        <v>3220.0</v>
      </c>
      <c r="H217" s="256">
        <v>760.0</v>
      </c>
      <c r="I217" s="262">
        <v>111.0</v>
      </c>
      <c r="J217" s="258">
        <v>133.0</v>
      </c>
      <c r="K217" s="263"/>
      <c r="L217" s="259" t="s">
        <v>21</v>
      </c>
      <c r="M217" s="259"/>
      <c r="N217" s="259"/>
      <c r="O217" s="259"/>
      <c r="P217" s="259"/>
      <c r="Q217" s="259"/>
      <c r="R217" s="259"/>
    </row>
    <row r="218">
      <c r="A218" s="261">
        <v>45748.0</v>
      </c>
      <c r="B218" s="252">
        <v>6985.0</v>
      </c>
      <c r="C218" s="253" t="s">
        <v>744</v>
      </c>
      <c r="D218" s="253"/>
      <c r="E218" s="253"/>
      <c r="F218" s="254"/>
      <c r="G218" s="255">
        <v>3140.0</v>
      </c>
      <c r="H218" s="256">
        <v>540.0</v>
      </c>
      <c r="I218" s="262">
        <v>79.0</v>
      </c>
      <c r="J218" s="258">
        <v>94.0</v>
      </c>
      <c r="K218" s="263"/>
      <c r="L218" s="259" t="s">
        <v>52</v>
      </c>
      <c r="M218" s="258">
        <v>79230.0</v>
      </c>
      <c r="N218" s="259"/>
      <c r="O218" s="259"/>
      <c r="P218" s="259"/>
      <c r="Q218" s="259"/>
      <c r="R218" s="259"/>
    </row>
    <row r="219">
      <c r="A219" s="261">
        <v>45748.0</v>
      </c>
      <c r="B219" s="252">
        <v>6986.0</v>
      </c>
      <c r="C219" s="253" t="s">
        <v>4671</v>
      </c>
      <c r="D219" s="253"/>
      <c r="E219" s="253"/>
      <c r="F219" s="254"/>
      <c r="G219" s="255">
        <v>3180.0</v>
      </c>
      <c r="H219" s="256">
        <v>560.0</v>
      </c>
      <c r="I219" s="262">
        <v>82.0</v>
      </c>
      <c r="J219" s="258">
        <v>98.0</v>
      </c>
      <c r="K219" s="263"/>
      <c r="L219" s="259" t="s">
        <v>21</v>
      </c>
      <c r="M219" s="259"/>
      <c r="N219" s="259"/>
      <c r="O219" s="259"/>
      <c r="P219" s="259"/>
      <c r="Q219" s="259"/>
      <c r="R219" s="259"/>
    </row>
    <row r="220">
      <c r="A220" s="264"/>
      <c r="B220" s="253"/>
      <c r="C220" s="253"/>
      <c r="D220" s="253"/>
      <c r="E220" s="253"/>
      <c r="F220" s="254"/>
      <c r="G220" s="265"/>
      <c r="H220" s="266"/>
      <c r="I220" s="263"/>
      <c r="J220" s="259"/>
      <c r="K220" s="263"/>
      <c r="L220" s="259"/>
      <c r="M220" s="259"/>
      <c r="N220" s="259"/>
      <c r="O220" s="259"/>
      <c r="P220" s="259"/>
      <c r="Q220" s="259"/>
      <c r="R220" s="259"/>
    </row>
    <row r="221">
      <c r="A221" s="251">
        <v>45749.02902033565</v>
      </c>
      <c r="B221" s="252">
        <v>6987.0</v>
      </c>
      <c r="C221" s="253" t="s">
        <v>4674</v>
      </c>
      <c r="D221" s="253"/>
      <c r="E221" s="253"/>
      <c r="F221" s="254"/>
      <c r="G221" s="255">
        <v>3600.0</v>
      </c>
      <c r="H221" s="256">
        <v>400.0</v>
      </c>
      <c r="I221" s="262">
        <v>58.0</v>
      </c>
      <c r="J221" s="258">
        <v>70.0</v>
      </c>
      <c r="K221" s="263"/>
      <c r="L221" s="259" t="s">
        <v>60</v>
      </c>
      <c r="M221" s="259"/>
      <c r="N221" s="259"/>
      <c r="O221" s="259"/>
      <c r="P221" s="259"/>
      <c r="Q221" s="259"/>
      <c r="R221" s="259"/>
    </row>
    <row r="222">
      <c r="A222" s="261">
        <v>45749.0</v>
      </c>
      <c r="B222" s="252">
        <v>6988.0</v>
      </c>
      <c r="C222" s="253" t="s">
        <v>4031</v>
      </c>
      <c r="D222" s="253"/>
      <c r="E222" s="253" t="s">
        <v>20697</v>
      </c>
      <c r="F222" s="254"/>
      <c r="G222" s="255">
        <v>3280.0</v>
      </c>
      <c r="H222" s="256">
        <v>540.0</v>
      </c>
      <c r="I222" s="262">
        <v>79.0</v>
      </c>
      <c r="J222" s="258">
        <v>94.0</v>
      </c>
      <c r="K222" s="263"/>
      <c r="L222" s="259" t="s">
        <v>21</v>
      </c>
      <c r="M222" s="259"/>
      <c r="N222" s="259"/>
      <c r="O222" s="259"/>
      <c r="P222" s="259"/>
      <c r="Q222" s="259"/>
      <c r="R222" s="259"/>
    </row>
    <row r="223">
      <c r="A223" s="261">
        <v>45749.0</v>
      </c>
      <c r="B223" s="252">
        <v>6989.0</v>
      </c>
      <c r="C223" s="253" t="s">
        <v>4017</v>
      </c>
      <c r="D223" s="253"/>
      <c r="E223" s="253" t="s">
        <v>4500</v>
      </c>
      <c r="F223" s="254"/>
      <c r="G223" s="255">
        <v>2760.0</v>
      </c>
      <c r="H223" s="256">
        <v>260.0</v>
      </c>
      <c r="I223" s="262">
        <v>38.0</v>
      </c>
      <c r="J223" s="258">
        <v>46.0</v>
      </c>
      <c r="K223" s="263"/>
      <c r="L223" s="259" t="s">
        <v>52</v>
      </c>
      <c r="M223" s="259"/>
      <c r="N223" s="259"/>
      <c r="O223" s="259"/>
      <c r="P223" s="259"/>
      <c r="Q223" s="259"/>
      <c r="R223" s="259"/>
    </row>
    <row r="224">
      <c r="A224" s="261">
        <v>45749.0</v>
      </c>
      <c r="B224" s="252">
        <v>6990.0</v>
      </c>
      <c r="C224" s="253" t="s">
        <v>4677</v>
      </c>
      <c r="D224" s="253"/>
      <c r="E224" s="253"/>
      <c r="F224" s="254"/>
      <c r="G224" s="255">
        <v>3180.0</v>
      </c>
      <c r="H224" s="256">
        <v>220.0</v>
      </c>
      <c r="I224" s="262">
        <v>32.0</v>
      </c>
      <c r="J224" s="258">
        <v>39.0</v>
      </c>
      <c r="K224" s="263"/>
      <c r="L224" s="259" t="s">
        <v>52</v>
      </c>
      <c r="M224" s="259"/>
      <c r="N224" s="259"/>
      <c r="O224" s="259"/>
      <c r="P224" s="259"/>
      <c r="Q224" s="259"/>
      <c r="R224" s="259"/>
    </row>
    <row r="225">
      <c r="A225" s="261">
        <v>45749.0</v>
      </c>
      <c r="B225" s="252">
        <v>6991.0</v>
      </c>
      <c r="C225" s="253" t="s">
        <v>4566</v>
      </c>
      <c r="D225" s="253"/>
      <c r="E225" s="253"/>
      <c r="F225" s="254"/>
      <c r="G225" s="255">
        <v>2000.0</v>
      </c>
      <c r="H225" s="256">
        <v>100.0</v>
      </c>
      <c r="I225" s="262">
        <v>15.0</v>
      </c>
      <c r="J225" s="258">
        <v>18.0</v>
      </c>
      <c r="K225" s="263"/>
      <c r="L225" s="259" t="s">
        <v>60</v>
      </c>
      <c r="M225" s="258">
        <v>177422.0</v>
      </c>
      <c r="N225" s="259"/>
      <c r="O225" s="259"/>
      <c r="P225" s="259"/>
      <c r="Q225" s="259"/>
      <c r="R225" s="259"/>
    </row>
    <row r="226">
      <c r="A226" s="261">
        <v>45749.0</v>
      </c>
      <c r="B226" s="252">
        <v>6992.0</v>
      </c>
      <c r="C226" s="253" t="s">
        <v>21034</v>
      </c>
      <c r="D226" s="253"/>
      <c r="E226" s="253"/>
      <c r="F226" s="254"/>
      <c r="G226" s="255">
        <v>2820.0</v>
      </c>
      <c r="H226" s="256">
        <v>240.0</v>
      </c>
      <c r="I226" s="262">
        <v>35.0</v>
      </c>
      <c r="J226" s="258">
        <v>42.0</v>
      </c>
      <c r="K226" s="263"/>
      <c r="L226" s="259" t="s">
        <v>52</v>
      </c>
      <c r="M226" s="259"/>
      <c r="N226" s="259"/>
      <c r="O226" s="259"/>
      <c r="P226" s="259"/>
      <c r="Q226" s="259"/>
      <c r="R226" s="259"/>
    </row>
    <row r="227">
      <c r="A227" s="261">
        <v>45749.0</v>
      </c>
      <c r="B227" s="252">
        <v>6993.0</v>
      </c>
      <c r="C227" s="253" t="s">
        <v>4138</v>
      </c>
      <c r="D227" s="253"/>
      <c r="E227" s="253"/>
      <c r="F227" s="254"/>
      <c r="G227" s="255">
        <v>2920.0</v>
      </c>
      <c r="H227" s="256">
        <v>240.0</v>
      </c>
      <c r="I227" s="262">
        <v>45.0</v>
      </c>
      <c r="J227" s="258">
        <v>54.0</v>
      </c>
      <c r="K227" s="263"/>
      <c r="L227" s="259" t="s">
        <v>60</v>
      </c>
      <c r="M227" s="258">
        <v>275730.0</v>
      </c>
      <c r="N227" s="259"/>
      <c r="O227" s="259"/>
      <c r="P227" s="259"/>
      <c r="Q227" s="259"/>
      <c r="R227" s="259"/>
    </row>
    <row r="228">
      <c r="A228" s="261">
        <v>45749.0</v>
      </c>
      <c r="B228" s="252">
        <v>6994.0</v>
      </c>
      <c r="C228" s="253" t="s">
        <v>3445</v>
      </c>
      <c r="D228" s="253"/>
      <c r="E228" s="253"/>
      <c r="F228" s="254"/>
      <c r="G228" s="255">
        <v>2760.0</v>
      </c>
      <c r="H228" s="256">
        <v>760.0</v>
      </c>
      <c r="I228" s="262">
        <v>111.0</v>
      </c>
      <c r="J228" s="258">
        <v>133.0</v>
      </c>
      <c r="K228" s="263"/>
      <c r="L228" s="259" t="s">
        <v>52</v>
      </c>
      <c r="M228" s="259"/>
      <c r="N228" s="259"/>
      <c r="O228" s="259"/>
      <c r="P228" s="259"/>
      <c r="Q228" s="259"/>
      <c r="R228" s="259"/>
    </row>
    <row r="229">
      <c r="A229" s="261">
        <v>45749.0</v>
      </c>
      <c r="B229" s="252">
        <v>6995.0</v>
      </c>
      <c r="C229" s="253"/>
      <c r="D229" s="253"/>
      <c r="E229" s="253"/>
      <c r="F229" s="254"/>
      <c r="G229" s="255">
        <v>3000.0</v>
      </c>
      <c r="H229" s="256">
        <v>460.0</v>
      </c>
      <c r="I229" s="262">
        <v>23.0</v>
      </c>
      <c r="J229" s="258">
        <v>28.0</v>
      </c>
      <c r="K229" s="263"/>
      <c r="L229" s="259" t="s">
        <v>52</v>
      </c>
      <c r="M229" s="259"/>
      <c r="N229" s="259"/>
      <c r="O229" s="259"/>
      <c r="P229" s="259"/>
      <c r="Q229" s="259"/>
      <c r="R229" s="259"/>
    </row>
    <row r="230">
      <c r="A230" s="261">
        <v>45749.0</v>
      </c>
      <c r="B230" s="252">
        <v>6996.0</v>
      </c>
      <c r="C230" s="253"/>
      <c r="D230" s="253"/>
      <c r="E230" s="253"/>
      <c r="F230" s="254"/>
      <c r="G230" s="255">
        <v>3840.0</v>
      </c>
      <c r="H230" s="256">
        <v>1220.0</v>
      </c>
      <c r="I230" s="262">
        <v>177.0</v>
      </c>
      <c r="J230" s="258">
        <v>213.0</v>
      </c>
      <c r="K230" s="263"/>
      <c r="L230" s="259" t="s">
        <v>52</v>
      </c>
      <c r="M230" s="259"/>
      <c r="N230" s="259"/>
      <c r="O230" s="259"/>
      <c r="P230" s="259"/>
      <c r="Q230" s="259"/>
      <c r="R230" s="259"/>
    </row>
    <row r="231">
      <c r="A231" s="261">
        <v>45749.0</v>
      </c>
      <c r="B231" s="252">
        <v>6997.0</v>
      </c>
      <c r="C231" s="253"/>
      <c r="D231" s="253"/>
      <c r="E231" s="253"/>
      <c r="F231" s="254"/>
      <c r="G231" s="255">
        <v>3440.0</v>
      </c>
      <c r="H231" s="256">
        <v>500.0</v>
      </c>
      <c r="I231" s="262">
        <v>93.0</v>
      </c>
      <c r="J231" s="258">
        <v>111.0</v>
      </c>
      <c r="K231" s="263"/>
      <c r="L231" s="259" t="s">
        <v>52</v>
      </c>
      <c r="M231" s="259"/>
      <c r="N231" s="259"/>
      <c r="O231" s="259"/>
      <c r="P231" s="259"/>
      <c r="Q231" s="259"/>
      <c r="R231" s="259"/>
    </row>
    <row r="232">
      <c r="A232" s="261">
        <v>45749.0</v>
      </c>
      <c r="B232" s="252">
        <v>6998.0</v>
      </c>
      <c r="C232" s="253"/>
      <c r="D232" s="253"/>
      <c r="E232" s="253"/>
      <c r="F232" s="254"/>
      <c r="G232" s="255">
        <v>3200.0</v>
      </c>
      <c r="H232" s="256">
        <v>160.0</v>
      </c>
      <c r="I232" s="262">
        <v>24.0</v>
      </c>
      <c r="J232" s="258">
        <v>28.0</v>
      </c>
      <c r="K232" s="263"/>
      <c r="L232" s="259" t="s">
        <v>52</v>
      </c>
      <c r="M232" s="259"/>
      <c r="N232" s="259"/>
      <c r="O232" s="259"/>
      <c r="P232" s="259"/>
      <c r="Q232" s="259"/>
      <c r="R232" s="259"/>
    </row>
    <row r="233">
      <c r="A233" s="261">
        <v>45749.0</v>
      </c>
      <c r="B233" s="252">
        <v>6999.0</v>
      </c>
      <c r="C233" s="253"/>
      <c r="D233" s="253"/>
      <c r="E233" s="253"/>
      <c r="F233" s="254"/>
      <c r="G233" s="255">
        <v>3180.0</v>
      </c>
      <c r="H233" s="256">
        <v>120.0</v>
      </c>
      <c r="I233" s="262">
        <v>18.0</v>
      </c>
      <c r="J233" s="258">
        <v>21.0</v>
      </c>
      <c r="K233" s="263"/>
      <c r="L233" s="259" t="s">
        <v>52</v>
      </c>
      <c r="M233" s="259"/>
      <c r="N233" s="259"/>
      <c r="O233" s="259"/>
      <c r="P233" s="259"/>
      <c r="Q233" s="259"/>
      <c r="R233" s="259"/>
    </row>
    <row r="234">
      <c r="A234" s="267"/>
      <c r="B234" s="253"/>
      <c r="C234" s="253"/>
      <c r="D234" s="253"/>
      <c r="E234" s="253"/>
      <c r="F234" s="254"/>
      <c r="G234" s="265"/>
      <c r="H234" s="266"/>
      <c r="I234" s="263"/>
      <c r="J234" s="259"/>
      <c r="K234" s="263"/>
      <c r="L234" s="259"/>
      <c r="M234" s="259"/>
      <c r="N234" s="259"/>
      <c r="O234" s="259"/>
      <c r="P234" s="259"/>
      <c r="Q234" s="259"/>
      <c r="R234" s="259"/>
    </row>
    <row r="235">
      <c r="A235" s="261">
        <v>45747.0</v>
      </c>
      <c r="B235" s="252">
        <v>7000.0</v>
      </c>
      <c r="C235" s="253" t="s">
        <v>1221</v>
      </c>
      <c r="D235" s="253"/>
      <c r="E235" s="253" t="s">
        <v>20944</v>
      </c>
      <c r="F235" s="254"/>
      <c r="G235" s="255">
        <v>3460.0</v>
      </c>
      <c r="H235" s="256">
        <v>700.0</v>
      </c>
      <c r="I235" s="262">
        <v>210.0</v>
      </c>
      <c r="J235" s="258">
        <v>252.0</v>
      </c>
      <c r="K235" s="263"/>
      <c r="L235" s="259" t="s">
        <v>21</v>
      </c>
      <c r="M235" s="259"/>
      <c r="N235" s="259"/>
      <c r="O235" s="259"/>
      <c r="P235" s="259"/>
      <c r="Q235" s="259"/>
      <c r="R235" s="259"/>
    </row>
    <row r="236">
      <c r="A236" s="261">
        <v>45747.0</v>
      </c>
      <c r="B236" s="252">
        <v>7001.0</v>
      </c>
      <c r="C236" s="253" t="s">
        <v>1093</v>
      </c>
      <c r="D236" s="253"/>
      <c r="E236" s="253" t="s">
        <v>21017</v>
      </c>
      <c r="F236" s="254"/>
      <c r="G236" s="255">
        <v>3240.0</v>
      </c>
      <c r="H236" s="256">
        <v>500.0</v>
      </c>
      <c r="I236" s="262">
        <v>173.0</v>
      </c>
      <c r="J236" s="258">
        <v>207.0</v>
      </c>
      <c r="K236" s="263"/>
      <c r="L236" s="259" t="s">
        <v>21</v>
      </c>
      <c r="M236" s="259"/>
      <c r="N236" s="259"/>
      <c r="O236" s="259"/>
      <c r="P236" s="259"/>
      <c r="Q236" s="259"/>
      <c r="R236" s="259"/>
    </row>
    <row r="237">
      <c r="A237" s="264"/>
      <c r="B237" s="253"/>
      <c r="C237" s="253"/>
      <c r="D237" s="253"/>
      <c r="E237" s="253"/>
      <c r="F237" s="254"/>
      <c r="G237" s="265"/>
      <c r="H237" s="266"/>
      <c r="I237" s="263"/>
      <c r="J237" s="259"/>
      <c r="K237" s="263"/>
      <c r="L237" s="259"/>
      <c r="M237" s="259"/>
      <c r="N237" s="259"/>
      <c r="O237" s="259"/>
      <c r="P237" s="259"/>
      <c r="Q237" s="259"/>
      <c r="R237" s="259"/>
    </row>
    <row r="238">
      <c r="A238" s="251">
        <v>45750.02903106481</v>
      </c>
      <c r="B238" s="252">
        <v>7002.0</v>
      </c>
      <c r="C238" s="253"/>
      <c r="D238" s="253"/>
      <c r="E238" s="253"/>
      <c r="F238" s="254"/>
      <c r="G238" s="255">
        <v>3440.0</v>
      </c>
      <c r="H238" s="256">
        <v>960.0</v>
      </c>
      <c r="I238" s="262">
        <v>140.0</v>
      </c>
      <c r="J238" s="258">
        <v>168.0</v>
      </c>
      <c r="K238" s="263"/>
      <c r="L238" s="259" t="s">
        <v>52</v>
      </c>
      <c r="M238" s="259"/>
      <c r="N238" s="259"/>
      <c r="O238" s="259"/>
      <c r="P238" s="259"/>
      <c r="Q238" s="259"/>
      <c r="R238" s="259"/>
    </row>
    <row r="239">
      <c r="A239" s="261">
        <v>45750.0</v>
      </c>
      <c r="B239" s="252">
        <v>7003.0</v>
      </c>
      <c r="C239" s="253"/>
      <c r="D239" s="253"/>
      <c r="E239" s="253"/>
      <c r="F239" s="254"/>
      <c r="G239" s="255">
        <v>3260.0</v>
      </c>
      <c r="H239" s="256">
        <v>660.0</v>
      </c>
      <c r="I239" s="262">
        <v>96.0</v>
      </c>
      <c r="J239" s="258">
        <v>115.0</v>
      </c>
      <c r="K239" s="263"/>
      <c r="L239" s="259" t="s">
        <v>52</v>
      </c>
      <c r="M239" s="259"/>
      <c r="N239" s="259"/>
      <c r="O239" s="259"/>
      <c r="P239" s="259"/>
      <c r="Q239" s="259"/>
      <c r="R239" s="259"/>
    </row>
    <row r="240">
      <c r="A240" s="261">
        <v>45750.0</v>
      </c>
      <c r="B240" s="252">
        <v>7004.0</v>
      </c>
      <c r="C240" s="253"/>
      <c r="D240" s="253"/>
      <c r="E240" s="253"/>
      <c r="F240" s="254"/>
      <c r="G240" s="255">
        <v>3200.0</v>
      </c>
      <c r="H240" s="256">
        <v>660.0</v>
      </c>
      <c r="I240" s="262">
        <v>96.0</v>
      </c>
      <c r="J240" s="258">
        <v>115.0</v>
      </c>
      <c r="K240" s="263"/>
      <c r="L240" s="259" t="s">
        <v>60</v>
      </c>
      <c r="M240" s="259"/>
      <c r="N240" s="259"/>
      <c r="O240" s="259"/>
      <c r="P240" s="259"/>
      <c r="Q240" s="259"/>
      <c r="R240" s="259"/>
    </row>
    <row r="241">
      <c r="A241" s="261">
        <v>45750.0</v>
      </c>
      <c r="B241" s="252">
        <v>7005.0</v>
      </c>
      <c r="C241" s="253"/>
      <c r="D241" s="253"/>
      <c r="E241" s="253"/>
      <c r="F241" s="254"/>
      <c r="G241" s="255">
        <v>3600.0</v>
      </c>
      <c r="H241" s="256">
        <v>600.0</v>
      </c>
      <c r="I241" s="262">
        <v>87.0</v>
      </c>
      <c r="J241" s="258">
        <v>105.0</v>
      </c>
      <c r="K241" s="263"/>
      <c r="L241" s="259" t="s">
        <v>60</v>
      </c>
      <c r="M241" s="259"/>
      <c r="N241" s="259"/>
      <c r="O241" s="259"/>
      <c r="P241" s="259"/>
      <c r="Q241" s="259"/>
      <c r="R241" s="259"/>
    </row>
    <row r="242">
      <c r="A242" s="261">
        <v>45750.0</v>
      </c>
      <c r="B242" s="252">
        <v>7006.0</v>
      </c>
      <c r="C242" s="253"/>
      <c r="D242" s="253"/>
      <c r="E242" s="253"/>
      <c r="F242" s="254"/>
      <c r="G242" s="255">
        <v>2820.0</v>
      </c>
      <c r="H242" s="256">
        <v>140.0</v>
      </c>
      <c r="I242" s="262">
        <v>6.0</v>
      </c>
      <c r="J242" s="258">
        <v>7.0</v>
      </c>
      <c r="K242" s="263"/>
      <c r="L242" s="259" t="s">
        <v>52</v>
      </c>
      <c r="M242" s="259"/>
      <c r="N242" s="259"/>
      <c r="O242" s="259"/>
      <c r="P242" s="259"/>
      <c r="Q242" s="259"/>
      <c r="R242" s="259"/>
    </row>
    <row r="243">
      <c r="A243" s="261">
        <v>45750.0</v>
      </c>
      <c r="B243" s="252">
        <v>7007.0</v>
      </c>
      <c r="C243" s="253"/>
      <c r="D243" s="253"/>
      <c r="E243" s="253"/>
      <c r="F243" s="254"/>
      <c r="G243" s="255">
        <v>3100.0</v>
      </c>
      <c r="H243" s="256">
        <v>400.0</v>
      </c>
      <c r="I243" s="262">
        <v>58.0</v>
      </c>
      <c r="J243" s="258">
        <v>70.0</v>
      </c>
      <c r="K243" s="263"/>
      <c r="L243" s="259" t="s">
        <v>21</v>
      </c>
      <c r="M243" s="259"/>
      <c r="N243" s="259"/>
      <c r="O243" s="259"/>
      <c r="P243" s="259"/>
      <c r="Q243" s="259"/>
      <c r="R243" s="259"/>
    </row>
    <row r="244">
      <c r="A244" s="261">
        <v>45750.0</v>
      </c>
      <c r="B244" s="252">
        <v>7008.0</v>
      </c>
      <c r="C244" s="253" t="s">
        <v>230</v>
      </c>
      <c r="D244" s="253"/>
      <c r="E244" s="253" t="s">
        <v>21075</v>
      </c>
      <c r="F244" s="254"/>
      <c r="G244" s="255">
        <v>3700.0</v>
      </c>
      <c r="H244" s="256">
        <v>1140.0</v>
      </c>
      <c r="I244" s="262">
        <v>166.0</v>
      </c>
      <c r="J244" s="258">
        <v>199.0</v>
      </c>
      <c r="K244" s="263"/>
      <c r="L244" s="259" t="s">
        <v>21</v>
      </c>
      <c r="M244" s="259"/>
      <c r="N244" s="259"/>
      <c r="O244" s="259"/>
      <c r="P244" s="259"/>
      <c r="Q244" s="259"/>
      <c r="R244" s="259"/>
    </row>
    <row r="245">
      <c r="A245" s="264"/>
      <c r="B245" s="253"/>
      <c r="C245" s="253"/>
      <c r="D245" s="253"/>
      <c r="E245" s="253"/>
      <c r="F245" s="254"/>
      <c r="G245" s="265"/>
      <c r="H245" s="266"/>
      <c r="I245" s="263"/>
      <c r="J245" s="259"/>
      <c r="K245" s="263"/>
      <c r="L245" s="259"/>
      <c r="M245" s="259"/>
      <c r="N245" s="259"/>
      <c r="O245" s="259"/>
      <c r="P245" s="259"/>
      <c r="Q245" s="259"/>
      <c r="R245" s="259"/>
    </row>
    <row r="246">
      <c r="A246" s="251">
        <v>45751.02902170139</v>
      </c>
      <c r="B246" s="252">
        <v>7009.0</v>
      </c>
      <c r="C246" s="253" t="s">
        <v>20917</v>
      </c>
      <c r="D246" s="253"/>
      <c r="E246" s="253"/>
      <c r="F246" s="254"/>
      <c r="G246" s="255">
        <v>2740.0</v>
      </c>
      <c r="H246" s="256">
        <v>220.0</v>
      </c>
      <c r="I246" s="262">
        <v>41.0</v>
      </c>
      <c r="J246" s="258">
        <v>49.0</v>
      </c>
      <c r="K246" s="263"/>
      <c r="L246" s="259" t="s">
        <v>21</v>
      </c>
      <c r="M246" s="258">
        <v>97658.0</v>
      </c>
      <c r="N246" s="259"/>
      <c r="O246" s="259"/>
      <c r="P246" s="259"/>
      <c r="Q246" s="259"/>
      <c r="R246" s="259"/>
    </row>
    <row r="247">
      <c r="A247" s="261">
        <v>45751.0</v>
      </c>
      <c r="B247" s="252">
        <v>7010.0</v>
      </c>
      <c r="C247" s="253" t="s">
        <v>21092</v>
      </c>
      <c r="D247" s="253"/>
      <c r="E247" s="253" t="s">
        <v>21093</v>
      </c>
      <c r="F247" s="254"/>
      <c r="G247" s="255">
        <v>3080.0</v>
      </c>
      <c r="H247" s="256">
        <v>400.0</v>
      </c>
      <c r="I247" s="262">
        <v>74.0</v>
      </c>
      <c r="J247" s="258">
        <v>89.0</v>
      </c>
      <c r="K247" s="263"/>
      <c r="L247" s="259" t="s">
        <v>21</v>
      </c>
      <c r="M247" s="259"/>
      <c r="N247" s="259"/>
      <c r="O247" s="259"/>
      <c r="P247" s="259"/>
      <c r="Q247" s="259"/>
      <c r="R247" s="259"/>
    </row>
    <row r="248">
      <c r="A248" s="261">
        <v>45751.0</v>
      </c>
      <c r="B248" s="252">
        <v>7011.0</v>
      </c>
      <c r="C248" s="253"/>
      <c r="D248" s="253"/>
      <c r="E248" s="253"/>
      <c r="F248" s="254"/>
      <c r="G248" s="255">
        <v>3220.0</v>
      </c>
      <c r="H248" s="256">
        <v>380.0</v>
      </c>
      <c r="I248" s="262">
        <v>56.0</v>
      </c>
      <c r="J248" s="258">
        <v>67.0</v>
      </c>
      <c r="K248" s="263"/>
      <c r="L248" s="259" t="s">
        <v>52</v>
      </c>
      <c r="M248" s="259"/>
      <c r="N248" s="259"/>
      <c r="O248" s="259"/>
      <c r="P248" s="259"/>
      <c r="Q248" s="259"/>
      <c r="R248" s="259"/>
    </row>
    <row r="249">
      <c r="A249" s="261">
        <v>45751.0</v>
      </c>
      <c r="B249" s="252">
        <v>7012.0</v>
      </c>
      <c r="C249" s="253" t="s">
        <v>21097</v>
      </c>
      <c r="D249" s="253"/>
      <c r="E249" s="253" t="s">
        <v>21098</v>
      </c>
      <c r="F249" s="254"/>
      <c r="G249" s="255">
        <v>3020.0</v>
      </c>
      <c r="H249" s="256">
        <v>280.0</v>
      </c>
      <c r="I249" s="262">
        <v>41.0</v>
      </c>
      <c r="J249" s="258">
        <v>49.0</v>
      </c>
      <c r="K249" s="263"/>
      <c r="L249" s="259" t="s">
        <v>21</v>
      </c>
      <c r="M249" s="259"/>
      <c r="N249" s="259"/>
      <c r="O249" s="259"/>
      <c r="P249" s="259"/>
      <c r="Q249" s="259"/>
      <c r="R249" s="259"/>
    </row>
    <row r="250">
      <c r="A250" s="264"/>
      <c r="B250" s="253"/>
      <c r="C250" s="253"/>
      <c r="D250" s="253"/>
      <c r="E250" s="253"/>
      <c r="F250" s="254"/>
      <c r="G250" s="265"/>
      <c r="H250" s="266"/>
      <c r="I250" s="263"/>
      <c r="J250" s="259"/>
      <c r="K250" s="263"/>
      <c r="L250" s="259"/>
      <c r="M250" s="259"/>
      <c r="N250" s="259"/>
      <c r="O250" s="259"/>
      <c r="P250" s="259"/>
      <c r="Q250" s="259"/>
      <c r="R250" s="259"/>
    </row>
    <row r="251">
      <c r="A251" s="251">
        <v>45752.02899407408</v>
      </c>
      <c r="B251" s="252">
        <v>7013.0</v>
      </c>
      <c r="C251" s="253"/>
      <c r="D251" s="253"/>
      <c r="E251" s="253"/>
      <c r="F251" s="254"/>
      <c r="G251" s="255">
        <v>3240.0</v>
      </c>
      <c r="H251" s="256">
        <v>720.0</v>
      </c>
      <c r="I251" s="262">
        <v>105.0</v>
      </c>
      <c r="J251" s="258">
        <v>126.0</v>
      </c>
      <c r="K251" s="263"/>
      <c r="L251" s="259" t="s">
        <v>52</v>
      </c>
      <c r="M251" s="259"/>
      <c r="N251" s="259"/>
      <c r="O251" s="259"/>
      <c r="P251" s="259"/>
      <c r="Q251" s="259"/>
      <c r="R251" s="259"/>
    </row>
    <row r="252">
      <c r="A252" s="251">
        <v>45754.02899380787</v>
      </c>
      <c r="B252" s="252">
        <v>7014.0</v>
      </c>
      <c r="C252" s="253" t="s">
        <v>4017</v>
      </c>
      <c r="D252" s="253"/>
      <c r="E252" s="253" t="s">
        <v>21132</v>
      </c>
      <c r="F252" s="254"/>
      <c r="G252" s="255">
        <v>3040.0</v>
      </c>
      <c r="H252" s="256">
        <v>540.0</v>
      </c>
      <c r="I252" s="262">
        <v>90.0</v>
      </c>
      <c r="J252" s="258">
        <v>107.0</v>
      </c>
      <c r="K252" s="263"/>
      <c r="L252" s="259" t="s">
        <v>52</v>
      </c>
      <c r="M252" s="259"/>
      <c r="N252" s="259"/>
      <c r="O252" s="259"/>
      <c r="P252" s="259"/>
      <c r="Q252" s="259"/>
      <c r="R252" s="259"/>
    </row>
    <row r="253">
      <c r="A253" s="261">
        <v>45754.0</v>
      </c>
      <c r="B253" s="252">
        <v>7015.0</v>
      </c>
      <c r="C253" s="253" t="s">
        <v>4379</v>
      </c>
      <c r="D253" s="253"/>
      <c r="E253" s="253" t="s">
        <v>20697</v>
      </c>
      <c r="F253" s="254"/>
      <c r="G253" s="255">
        <v>3100.0</v>
      </c>
      <c r="H253" s="256">
        <v>60.0</v>
      </c>
      <c r="I253" s="262">
        <v>10.0</v>
      </c>
      <c r="J253" s="258">
        <v>12.0</v>
      </c>
      <c r="K253" s="263"/>
      <c r="L253" s="259" t="s">
        <v>21</v>
      </c>
      <c r="M253" s="259"/>
      <c r="N253" s="259"/>
      <c r="O253" s="259"/>
      <c r="P253" s="259"/>
      <c r="Q253" s="259"/>
      <c r="R253" s="259"/>
    </row>
    <row r="254">
      <c r="A254" s="261">
        <v>45754.0</v>
      </c>
      <c r="B254" s="252">
        <v>7016.0</v>
      </c>
      <c r="C254" s="253" t="s">
        <v>4163</v>
      </c>
      <c r="D254" s="253"/>
      <c r="E254" s="253" t="s">
        <v>20685</v>
      </c>
      <c r="F254" s="254"/>
      <c r="G254" s="255">
        <v>2940.0</v>
      </c>
      <c r="H254" s="256">
        <v>440.0</v>
      </c>
      <c r="I254" s="262">
        <v>73.0</v>
      </c>
      <c r="J254" s="258">
        <v>88.0</v>
      </c>
      <c r="K254" s="263"/>
      <c r="L254" s="259" t="s">
        <v>52</v>
      </c>
      <c r="M254" s="259"/>
      <c r="N254" s="259"/>
      <c r="O254" s="259"/>
      <c r="P254" s="259"/>
      <c r="Q254" s="259"/>
      <c r="R254" s="259"/>
    </row>
    <row r="255">
      <c r="A255" s="261">
        <v>45754.0</v>
      </c>
      <c r="B255" s="252">
        <v>7017.0</v>
      </c>
      <c r="C255" s="253" t="s">
        <v>4082</v>
      </c>
      <c r="D255" s="253"/>
      <c r="E255" s="253" t="s">
        <v>21117</v>
      </c>
      <c r="F255" s="254"/>
      <c r="G255" s="255">
        <v>3900.0</v>
      </c>
      <c r="H255" s="256">
        <v>640.0</v>
      </c>
      <c r="I255" s="262">
        <v>32.0</v>
      </c>
      <c r="J255" s="258">
        <v>39.0</v>
      </c>
      <c r="K255" s="263"/>
      <c r="L255" s="259" t="s">
        <v>21</v>
      </c>
      <c r="M255" s="259"/>
      <c r="N255" s="259"/>
      <c r="O255" s="259"/>
      <c r="P255" s="259"/>
      <c r="Q255" s="259"/>
      <c r="R255" s="259"/>
    </row>
    <row r="256">
      <c r="A256" s="261">
        <v>45754.0</v>
      </c>
      <c r="B256" s="252">
        <v>7018.0</v>
      </c>
      <c r="C256" s="253" t="s">
        <v>4017</v>
      </c>
      <c r="D256" s="253"/>
      <c r="E256" s="253" t="s">
        <v>4500</v>
      </c>
      <c r="F256" s="254"/>
      <c r="G256" s="255">
        <v>2840.0</v>
      </c>
      <c r="H256" s="256">
        <v>260.0</v>
      </c>
      <c r="I256" s="262">
        <v>13.0</v>
      </c>
      <c r="J256" s="258">
        <v>16.0</v>
      </c>
      <c r="K256" s="263"/>
      <c r="L256" s="259" t="s">
        <v>52</v>
      </c>
      <c r="M256" s="259"/>
      <c r="N256" s="259"/>
      <c r="O256" s="259"/>
      <c r="P256" s="259"/>
      <c r="Q256" s="259"/>
      <c r="R256" s="259"/>
    </row>
    <row r="257">
      <c r="A257" s="261">
        <v>45754.0</v>
      </c>
      <c r="B257" s="252">
        <v>7019.0</v>
      </c>
      <c r="C257" s="253" t="s">
        <v>744</v>
      </c>
      <c r="D257" s="253"/>
      <c r="E257" s="253" t="s">
        <v>20685</v>
      </c>
      <c r="F257" s="254"/>
      <c r="G257" s="255">
        <v>3480.0</v>
      </c>
      <c r="H257" s="256">
        <v>860.0</v>
      </c>
      <c r="I257" s="262">
        <v>73.0</v>
      </c>
      <c r="J257" s="258">
        <v>88.0</v>
      </c>
      <c r="K257" s="263"/>
      <c r="L257" s="259" t="s">
        <v>60</v>
      </c>
      <c r="M257" s="259"/>
      <c r="N257" s="259"/>
      <c r="O257" s="259"/>
      <c r="P257" s="259"/>
      <c r="Q257" s="259"/>
      <c r="R257" s="259"/>
    </row>
    <row r="258">
      <c r="A258" s="261">
        <v>45750.0</v>
      </c>
      <c r="B258" s="252">
        <v>7020.0</v>
      </c>
      <c r="C258" s="253" t="s">
        <v>1093</v>
      </c>
      <c r="D258" s="253"/>
      <c r="E258" s="253" t="s">
        <v>21081</v>
      </c>
      <c r="F258" s="254"/>
      <c r="G258" s="255">
        <v>2700.0</v>
      </c>
      <c r="H258" s="256">
        <v>-160.0</v>
      </c>
      <c r="I258" s="262">
        <v>140.0</v>
      </c>
      <c r="J258" s="258">
        <v>168.0</v>
      </c>
      <c r="K258" s="263"/>
      <c r="L258" s="259" t="s">
        <v>21</v>
      </c>
      <c r="M258" s="259"/>
      <c r="N258" s="259"/>
      <c r="O258" s="259"/>
      <c r="P258" s="259"/>
      <c r="Q258" s="259"/>
      <c r="R258" s="259"/>
    </row>
    <row r="259">
      <c r="A259" s="261">
        <v>45754.0</v>
      </c>
      <c r="B259" s="252">
        <v>7021.0</v>
      </c>
      <c r="C259" s="253" t="s">
        <v>4455</v>
      </c>
      <c r="D259" s="253"/>
      <c r="E259" s="253" t="s">
        <v>21121</v>
      </c>
      <c r="F259" s="254"/>
      <c r="G259" s="255">
        <v>3540.0</v>
      </c>
      <c r="H259" s="256">
        <v>520.0</v>
      </c>
      <c r="I259" s="262">
        <v>104.0</v>
      </c>
      <c r="J259" s="258">
        <v>125.0</v>
      </c>
      <c r="K259" s="263"/>
      <c r="L259" s="259" t="s">
        <v>60</v>
      </c>
      <c r="M259" s="258">
        <v>915418.0</v>
      </c>
      <c r="N259" s="259"/>
      <c r="O259" s="259"/>
      <c r="P259" s="259"/>
      <c r="Q259" s="259"/>
      <c r="R259" s="259"/>
    </row>
    <row r="260">
      <c r="A260" s="267"/>
      <c r="B260" s="253"/>
      <c r="C260" s="253"/>
      <c r="D260" s="253"/>
      <c r="E260" s="253"/>
      <c r="F260" s="254"/>
      <c r="G260" s="265"/>
      <c r="H260" s="266"/>
      <c r="I260" s="263"/>
      <c r="J260" s="259"/>
      <c r="K260" s="263"/>
      <c r="L260" s="259"/>
      <c r="M260" s="259"/>
      <c r="N260" s="259"/>
      <c r="O260" s="259"/>
      <c r="P260" s="259"/>
      <c r="Q260" s="259"/>
      <c r="R260" s="259"/>
    </row>
    <row r="261">
      <c r="A261" s="261">
        <v>45751.0</v>
      </c>
      <c r="B261" s="252">
        <v>7022.0</v>
      </c>
      <c r="C261" s="253" t="s">
        <v>20731</v>
      </c>
      <c r="D261" s="253"/>
      <c r="E261" s="253" t="s">
        <v>21106</v>
      </c>
      <c r="F261" s="254"/>
      <c r="G261" s="255">
        <v>3480.0</v>
      </c>
      <c r="H261" s="256">
        <v>700.0</v>
      </c>
      <c r="I261" s="262">
        <v>220.0</v>
      </c>
      <c r="J261" s="258">
        <v>264.0</v>
      </c>
      <c r="K261" s="263"/>
      <c r="L261" s="259" t="s">
        <v>21</v>
      </c>
      <c r="M261" s="259"/>
      <c r="N261" s="259"/>
      <c r="O261" s="259"/>
      <c r="P261" s="259"/>
      <c r="Q261" s="259"/>
      <c r="R261" s="259"/>
    </row>
    <row r="262">
      <c r="A262" s="251">
        <v>45755.02900722223</v>
      </c>
      <c r="B262" s="252">
        <v>7023.0</v>
      </c>
      <c r="C262" s="253" t="s">
        <v>4017</v>
      </c>
      <c r="D262" s="253"/>
      <c r="E262" s="253" t="s">
        <v>4500</v>
      </c>
      <c r="F262" s="254"/>
      <c r="G262" s="255">
        <v>3620.0</v>
      </c>
      <c r="H262" s="256">
        <v>1080.0</v>
      </c>
      <c r="I262" s="262">
        <v>179.0</v>
      </c>
      <c r="J262" s="258">
        <v>214.0</v>
      </c>
      <c r="K262" s="263"/>
      <c r="L262" s="259" t="s">
        <v>52</v>
      </c>
      <c r="M262" s="259"/>
      <c r="N262" s="259"/>
      <c r="O262" s="259"/>
      <c r="P262" s="259"/>
      <c r="Q262" s="259"/>
      <c r="R262" s="259"/>
    </row>
    <row r="263">
      <c r="A263" s="261">
        <v>45755.0</v>
      </c>
      <c r="B263" s="252">
        <v>7024.0</v>
      </c>
      <c r="C263" s="253" t="s">
        <v>3986</v>
      </c>
      <c r="D263" s="253"/>
      <c r="E263" s="253"/>
      <c r="F263" s="254"/>
      <c r="G263" s="255">
        <v>3560.0</v>
      </c>
      <c r="H263" s="256">
        <v>900.0</v>
      </c>
      <c r="I263" s="262">
        <v>149.0</v>
      </c>
      <c r="J263" s="258">
        <v>179.0</v>
      </c>
      <c r="K263" s="263"/>
      <c r="L263" s="259" t="s">
        <v>21</v>
      </c>
      <c r="M263" s="259"/>
      <c r="N263" s="259"/>
      <c r="O263" s="259"/>
      <c r="P263" s="259"/>
      <c r="Q263" s="259"/>
      <c r="R263" s="259"/>
    </row>
    <row r="264">
      <c r="A264" s="261">
        <v>45755.0</v>
      </c>
      <c r="B264" s="252">
        <v>7025.0</v>
      </c>
      <c r="C264" s="253" t="s">
        <v>744</v>
      </c>
      <c r="D264" s="253"/>
      <c r="E264" s="253"/>
      <c r="F264" s="254"/>
      <c r="G264" s="255">
        <v>3380.0</v>
      </c>
      <c r="H264" s="256">
        <v>820.0</v>
      </c>
      <c r="I264" s="262">
        <v>136.0</v>
      </c>
      <c r="J264" s="258">
        <v>163.0</v>
      </c>
      <c r="K264" s="263"/>
      <c r="L264" s="259" t="s">
        <v>60</v>
      </c>
      <c r="M264" s="258">
        <v>784306.0</v>
      </c>
      <c r="N264" s="259"/>
      <c r="O264" s="259"/>
      <c r="P264" s="259"/>
      <c r="Q264" s="259"/>
      <c r="R264" s="259"/>
    </row>
    <row r="265">
      <c r="A265" s="264"/>
      <c r="B265" s="253"/>
      <c r="C265" s="253"/>
      <c r="D265" s="253"/>
      <c r="E265" s="253"/>
      <c r="F265" s="254"/>
      <c r="G265" s="265"/>
      <c r="H265" s="266"/>
      <c r="I265" s="263"/>
      <c r="J265" s="259"/>
      <c r="K265" s="263"/>
      <c r="L265" s="259"/>
      <c r="M265" s="259"/>
      <c r="N265" s="259"/>
      <c r="O265" s="259"/>
      <c r="P265" s="259"/>
      <c r="Q265" s="259"/>
      <c r="R265" s="259"/>
    </row>
    <row r="266">
      <c r="A266" s="251">
        <v>45756.029004131946</v>
      </c>
      <c r="B266" s="252">
        <v>7026.0</v>
      </c>
      <c r="C266" s="253" t="s">
        <v>4017</v>
      </c>
      <c r="D266" s="253"/>
      <c r="E266" s="253" t="s">
        <v>4500</v>
      </c>
      <c r="F266" s="254"/>
      <c r="G266" s="255">
        <v>3120.0</v>
      </c>
      <c r="H266" s="256">
        <v>620.0</v>
      </c>
      <c r="I266" s="262">
        <v>103.0</v>
      </c>
      <c r="J266" s="258">
        <v>123.0</v>
      </c>
      <c r="K266" s="263"/>
      <c r="L266" s="259" t="s">
        <v>52</v>
      </c>
      <c r="M266" s="259"/>
      <c r="N266" s="259"/>
      <c r="O266" s="259"/>
      <c r="P266" s="259"/>
      <c r="Q266" s="259"/>
      <c r="R266" s="259"/>
    </row>
    <row r="267">
      <c r="A267" s="261">
        <v>45756.0</v>
      </c>
      <c r="B267" s="252">
        <v>7027.0</v>
      </c>
      <c r="C267" s="253" t="s">
        <v>4740</v>
      </c>
      <c r="D267" s="253"/>
      <c r="E267" s="253"/>
      <c r="F267" s="254"/>
      <c r="G267" s="255">
        <v>2880.0</v>
      </c>
      <c r="H267" s="256">
        <v>280.0</v>
      </c>
      <c r="I267" s="262">
        <v>47.0</v>
      </c>
      <c r="J267" s="258">
        <v>56.0</v>
      </c>
      <c r="K267" s="263"/>
      <c r="L267" s="259" t="s">
        <v>52</v>
      </c>
      <c r="M267" s="259"/>
      <c r="N267" s="259"/>
      <c r="O267" s="259"/>
      <c r="P267" s="259"/>
      <c r="Q267" s="259"/>
      <c r="R267" s="259"/>
    </row>
    <row r="268">
      <c r="A268" s="261">
        <v>45756.0</v>
      </c>
      <c r="B268" s="252">
        <v>7028.0</v>
      </c>
      <c r="C268" s="253" t="s">
        <v>3989</v>
      </c>
      <c r="D268" s="253"/>
      <c r="E268" s="253" t="s">
        <v>20890</v>
      </c>
      <c r="F268" s="254"/>
      <c r="G268" s="255">
        <v>3620.0</v>
      </c>
      <c r="H268" s="256">
        <v>920.0</v>
      </c>
      <c r="I268" s="262">
        <v>184.0</v>
      </c>
      <c r="J268" s="258">
        <v>221.0</v>
      </c>
      <c r="K268" s="263"/>
      <c r="L268" s="259" t="s">
        <v>60</v>
      </c>
      <c r="M268" s="258">
        <v>968190.0</v>
      </c>
      <c r="N268" s="259"/>
      <c r="O268" s="259"/>
      <c r="P268" s="259"/>
      <c r="Q268" s="259"/>
      <c r="R268" s="259"/>
    </row>
    <row r="269">
      <c r="A269" s="261">
        <v>45756.0</v>
      </c>
      <c r="B269" s="252">
        <v>7029.0</v>
      </c>
      <c r="C269" s="253" t="s">
        <v>3990</v>
      </c>
      <c r="D269" s="253"/>
      <c r="E269" s="253" t="s">
        <v>21148</v>
      </c>
      <c r="F269" s="254"/>
      <c r="G269" s="255">
        <v>2980.0</v>
      </c>
      <c r="H269" s="256">
        <v>240.0</v>
      </c>
      <c r="I269" s="262">
        <v>12.0</v>
      </c>
      <c r="J269" s="258">
        <v>15.0</v>
      </c>
      <c r="K269" s="263"/>
      <c r="L269" s="259" t="s">
        <v>60</v>
      </c>
      <c r="M269" s="258">
        <v>166602.0</v>
      </c>
      <c r="N269" s="259"/>
      <c r="O269" s="259"/>
      <c r="P269" s="259"/>
      <c r="Q269" s="259"/>
      <c r="R269" s="259"/>
    </row>
    <row r="270">
      <c r="A270" s="261">
        <v>45756.0</v>
      </c>
      <c r="B270" s="252">
        <v>7030.0</v>
      </c>
      <c r="C270" s="253" t="s">
        <v>744</v>
      </c>
      <c r="D270" s="253"/>
      <c r="E270" s="253"/>
      <c r="F270" s="254"/>
      <c r="G270" s="255">
        <v>3340.0</v>
      </c>
      <c r="H270" s="256">
        <v>740.0</v>
      </c>
      <c r="I270" s="262">
        <v>37.0</v>
      </c>
      <c r="J270" s="258">
        <v>45.0</v>
      </c>
      <c r="K270" s="263"/>
      <c r="L270" s="259" t="s">
        <v>52</v>
      </c>
      <c r="M270" s="259"/>
      <c r="N270" s="259"/>
      <c r="O270" s="259"/>
      <c r="P270" s="259"/>
      <c r="Q270" s="259"/>
      <c r="R270" s="259"/>
    </row>
    <row r="271">
      <c r="A271" s="261">
        <v>45756.0</v>
      </c>
      <c r="B271" s="252">
        <v>7031.0</v>
      </c>
      <c r="C271" s="253" t="s">
        <v>4608</v>
      </c>
      <c r="D271" s="253"/>
      <c r="E271" s="253"/>
      <c r="F271" s="254"/>
      <c r="G271" s="255">
        <v>3740.0</v>
      </c>
      <c r="H271" s="256">
        <v>740.0</v>
      </c>
      <c r="I271" s="262">
        <v>80.0</v>
      </c>
      <c r="J271" s="258">
        <v>96.0</v>
      </c>
      <c r="K271" s="263"/>
      <c r="L271" s="259" t="s">
        <v>60</v>
      </c>
      <c r="M271" s="258">
        <v>278714.0</v>
      </c>
      <c r="N271" s="259"/>
      <c r="O271" s="259"/>
      <c r="P271" s="259"/>
      <c r="Q271" s="259"/>
      <c r="R271" s="259"/>
    </row>
    <row r="272">
      <c r="A272" s="261">
        <v>45756.0</v>
      </c>
      <c r="B272" s="252">
        <v>7032.0</v>
      </c>
      <c r="C272" s="253" t="s">
        <v>4112</v>
      </c>
      <c r="D272" s="253"/>
      <c r="E272" s="253" t="s">
        <v>21149</v>
      </c>
      <c r="F272" s="254"/>
      <c r="G272" s="255">
        <v>3540.0</v>
      </c>
      <c r="H272" s="256">
        <v>1040.0</v>
      </c>
      <c r="I272" s="262">
        <v>172.0</v>
      </c>
      <c r="J272" s="258">
        <v>206.0</v>
      </c>
      <c r="K272" s="263"/>
      <c r="L272" s="259" t="s">
        <v>21</v>
      </c>
      <c r="M272" s="259"/>
      <c r="N272" s="259"/>
      <c r="O272" s="259"/>
      <c r="P272" s="259"/>
      <c r="Q272" s="259"/>
      <c r="R272" s="259"/>
    </row>
    <row r="273">
      <c r="A273" s="261">
        <v>45756.0</v>
      </c>
      <c r="B273" s="252">
        <v>7033.0</v>
      </c>
      <c r="C273" s="253" t="s">
        <v>4743</v>
      </c>
      <c r="D273" s="253"/>
      <c r="E273" s="253"/>
      <c r="F273" s="254"/>
      <c r="G273" s="255">
        <v>3020.0</v>
      </c>
      <c r="H273" s="256">
        <v>140.0</v>
      </c>
      <c r="I273" s="262">
        <v>24.0</v>
      </c>
      <c r="J273" s="258">
        <v>28.0</v>
      </c>
      <c r="K273" s="263"/>
      <c r="L273" s="259" t="s">
        <v>60</v>
      </c>
      <c r="M273" s="258">
        <v>340234.0</v>
      </c>
      <c r="N273" s="259"/>
      <c r="O273" s="259"/>
      <c r="P273" s="259"/>
      <c r="Q273" s="259"/>
      <c r="R273" s="259"/>
    </row>
    <row r="274">
      <c r="A274" s="261">
        <v>45756.0</v>
      </c>
      <c r="B274" s="252">
        <v>7034.0</v>
      </c>
      <c r="C274" s="253" t="s">
        <v>4031</v>
      </c>
      <c r="D274" s="253"/>
      <c r="E274" s="253" t="s">
        <v>20697</v>
      </c>
      <c r="F274" s="254"/>
      <c r="G274" s="255">
        <v>2820.0</v>
      </c>
      <c r="H274" s="256">
        <v>100.0</v>
      </c>
      <c r="I274" s="262">
        <v>17.0</v>
      </c>
      <c r="J274" s="258">
        <v>20.0</v>
      </c>
      <c r="K274" s="263"/>
      <c r="L274" s="259" t="s">
        <v>21</v>
      </c>
      <c r="M274" s="259"/>
      <c r="N274" s="259"/>
      <c r="O274" s="259"/>
      <c r="P274" s="259"/>
      <c r="Q274" s="259"/>
      <c r="R274" s="259"/>
    </row>
    <row r="275">
      <c r="A275" s="261">
        <v>45756.0</v>
      </c>
      <c r="B275" s="252">
        <v>7035.0</v>
      </c>
      <c r="C275" s="253" t="s">
        <v>4138</v>
      </c>
      <c r="D275" s="253"/>
      <c r="E275" s="253"/>
      <c r="F275" s="254"/>
      <c r="G275" s="255">
        <v>3540.0</v>
      </c>
      <c r="H275" s="256">
        <v>520.0</v>
      </c>
      <c r="I275" s="262">
        <v>104.0</v>
      </c>
      <c r="J275" s="258">
        <v>125.0</v>
      </c>
      <c r="K275" s="263"/>
      <c r="L275" s="259" t="s">
        <v>60</v>
      </c>
      <c r="M275" s="258">
        <v>444182.0</v>
      </c>
      <c r="N275" s="259"/>
      <c r="O275" s="259"/>
      <c r="P275" s="259"/>
      <c r="Q275" s="259"/>
      <c r="R275" s="259"/>
    </row>
    <row r="276">
      <c r="A276" s="261">
        <v>45752.0</v>
      </c>
      <c r="B276" s="252">
        <v>7036.0</v>
      </c>
      <c r="C276" s="253" t="s">
        <v>20731</v>
      </c>
      <c r="D276" s="253"/>
      <c r="E276" s="253" t="s">
        <v>21107</v>
      </c>
      <c r="F276" s="254"/>
      <c r="G276" s="255">
        <v>2960.0</v>
      </c>
      <c r="H276" s="256">
        <v>280.0</v>
      </c>
      <c r="I276" s="262">
        <v>140.0</v>
      </c>
      <c r="J276" s="258">
        <v>168.0</v>
      </c>
      <c r="K276" s="263"/>
      <c r="L276" s="259" t="s">
        <v>21</v>
      </c>
      <c r="M276" s="259"/>
      <c r="N276" s="259"/>
      <c r="O276" s="259"/>
      <c r="P276" s="259"/>
      <c r="Q276" s="259"/>
      <c r="R276" s="259"/>
    </row>
    <row r="277">
      <c r="A277" s="261">
        <v>45756.0</v>
      </c>
      <c r="B277" s="252">
        <v>7037.0</v>
      </c>
      <c r="C277" s="253" t="s">
        <v>3410</v>
      </c>
      <c r="D277" s="253"/>
      <c r="E277" s="253" t="s">
        <v>10605</v>
      </c>
      <c r="F277" s="254"/>
      <c r="G277" s="255">
        <v>3720.0</v>
      </c>
      <c r="H277" s="256">
        <v>640.0</v>
      </c>
      <c r="I277" s="262">
        <v>106.0</v>
      </c>
      <c r="J277" s="258">
        <v>127.0</v>
      </c>
      <c r="K277" s="263"/>
      <c r="L277" s="259" t="s">
        <v>60</v>
      </c>
      <c r="M277" s="258">
        <v>449530.0</v>
      </c>
      <c r="N277" s="259"/>
      <c r="O277" s="259"/>
      <c r="P277" s="259"/>
      <c r="Q277" s="259"/>
      <c r="R277" s="259"/>
    </row>
    <row r="278">
      <c r="A278" s="261">
        <v>45756.0</v>
      </c>
      <c r="B278" s="252">
        <v>7038.0</v>
      </c>
      <c r="C278" s="253" t="s">
        <v>4018</v>
      </c>
      <c r="D278" s="253"/>
      <c r="E278" s="253" t="s">
        <v>5081</v>
      </c>
      <c r="F278" s="254"/>
      <c r="G278" s="255">
        <v>3020.0</v>
      </c>
      <c r="H278" s="256">
        <v>840.0</v>
      </c>
      <c r="I278" s="262">
        <v>139.0</v>
      </c>
      <c r="J278" s="258">
        <v>167.0</v>
      </c>
      <c r="K278" s="263"/>
      <c r="L278" s="259" t="s">
        <v>21</v>
      </c>
      <c r="M278" s="259"/>
      <c r="N278" s="259"/>
      <c r="O278" s="259"/>
      <c r="P278" s="259"/>
      <c r="Q278" s="259"/>
      <c r="R278" s="259"/>
    </row>
    <row r="279">
      <c r="A279" s="267"/>
      <c r="B279" s="253"/>
      <c r="C279" s="253"/>
      <c r="D279" s="253"/>
      <c r="E279" s="253"/>
      <c r="F279" s="254"/>
      <c r="G279" s="265"/>
      <c r="H279" s="266"/>
      <c r="I279" s="263"/>
      <c r="J279" s="259"/>
      <c r="K279" s="263"/>
      <c r="L279" s="259"/>
      <c r="M279" s="259"/>
      <c r="N279" s="259"/>
      <c r="O279" s="259"/>
      <c r="P279" s="259"/>
      <c r="Q279" s="259"/>
      <c r="R279" s="259"/>
    </row>
    <row r="280">
      <c r="A280" s="261">
        <v>45754.0</v>
      </c>
      <c r="B280" s="252">
        <v>7039.0</v>
      </c>
      <c r="C280" s="253" t="s">
        <v>21130</v>
      </c>
      <c r="D280" s="253"/>
      <c r="E280" s="253" t="s">
        <v>21131</v>
      </c>
      <c r="F280" s="254"/>
      <c r="G280" s="255">
        <v>3220.0</v>
      </c>
      <c r="H280" s="256">
        <v>480.0</v>
      </c>
      <c r="I280" s="262">
        <v>176.0</v>
      </c>
      <c r="J280" s="258">
        <v>212.0</v>
      </c>
      <c r="K280" s="263"/>
      <c r="L280" s="259" t="s">
        <v>21</v>
      </c>
      <c r="M280" s="259"/>
      <c r="N280" s="259"/>
      <c r="O280" s="259"/>
      <c r="P280" s="259"/>
      <c r="Q280" s="259"/>
      <c r="R280" s="259"/>
    </row>
    <row r="281">
      <c r="A281" s="251">
        <v>45757.029014618056</v>
      </c>
      <c r="B281" s="252">
        <v>7040.0</v>
      </c>
      <c r="C281" s="253" t="s">
        <v>21200</v>
      </c>
      <c r="D281" s="253"/>
      <c r="E281" s="253" t="s">
        <v>21201</v>
      </c>
      <c r="F281" s="254"/>
      <c r="G281" s="255">
        <v>4820.0</v>
      </c>
      <c r="H281" s="256">
        <v>1620.0</v>
      </c>
      <c r="I281" s="262">
        <v>0.0</v>
      </c>
      <c r="J281" s="258">
        <v>0.0</v>
      </c>
      <c r="K281" s="263"/>
      <c r="L281" s="259" t="s">
        <v>60</v>
      </c>
      <c r="M281" s="258">
        <v>435058.0</v>
      </c>
      <c r="N281" s="259"/>
      <c r="O281" s="259"/>
      <c r="P281" s="259"/>
      <c r="Q281" s="259"/>
      <c r="R281" s="259"/>
    </row>
    <row r="282">
      <c r="A282" s="261">
        <v>45757.0</v>
      </c>
      <c r="B282" s="252">
        <v>7041.0</v>
      </c>
      <c r="C282" s="253" t="s">
        <v>21165</v>
      </c>
      <c r="D282" s="253"/>
      <c r="E282" s="253" t="s">
        <v>20685</v>
      </c>
      <c r="F282" s="254"/>
      <c r="G282" s="255">
        <v>3280.0</v>
      </c>
      <c r="H282" s="256">
        <v>800.0</v>
      </c>
      <c r="I282" s="262">
        <v>132.0</v>
      </c>
      <c r="J282" s="258">
        <v>159.0</v>
      </c>
      <c r="K282" s="263"/>
      <c r="L282" s="259" t="s">
        <v>21</v>
      </c>
      <c r="M282" s="259"/>
      <c r="N282" s="259"/>
      <c r="O282" s="259"/>
      <c r="P282" s="259"/>
      <c r="Q282" s="259"/>
      <c r="R282" s="259"/>
    </row>
    <row r="283">
      <c r="A283" s="261">
        <v>45757.0</v>
      </c>
      <c r="B283" s="252">
        <v>7042.0</v>
      </c>
      <c r="C283" s="253" t="s">
        <v>21166</v>
      </c>
      <c r="D283" s="253"/>
      <c r="E283" s="253" t="s">
        <v>20987</v>
      </c>
      <c r="F283" s="254"/>
      <c r="G283" s="255">
        <v>2640.0</v>
      </c>
      <c r="H283" s="256">
        <v>380.0</v>
      </c>
      <c r="I283" s="262">
        <v>0.0</v>
      </c>
      <c r="J283" s="258">
        <v>0.0</v>
      </c>
      <c r="K283" s="263"/>
      <c r="L283" s="259" t="s">
        <v>60</v>
      </c>
      <c r="M283" s="258">
        <v>573694.0</v>
      </c>
      <c r="N283" s="259"/>
      <c r="O283" s="259"/>
      <c r="P283" s="259"/>
      <c r="Q283" s="259"/>
      <c r="R283" s="259"/>
    </row>
    <row r="284">
      <c r="A284" s="261">
        <v>45757.0</v>
      </c>
      <c r="B284" s="252">
        <v>7043.0</v>
      </c>
      <c r="C284" s="253" t="s">
        <v>20759</v>
      </c>
      <c r="D284" s="253"/>
      <c r="E284" s="253" t="s">
        <v>21172</v>
      </c>
      <c r="F284" s="254"/>
      <c r="G284" s="255">
        <v>3140.0</v>
      </c>
      <c r="H284" s="256">
        <v>320.0</v>
      </c>
      <c r="I284" s="262">
        <v>64.0</v>
      </c>
      <c r="J284" s="258">
        <v>77.0</v>
      </c>
      <c r="K284" s="263"/>
      <c r="L284" s="259" t="s">
        <v>60</v>
      </c>
      <c r="M284" s="258">
        <v>837738.0</v>
      </c>
      <c r="N284" s="259"/>
      <c r="O284" s="259"/>
      <c r="P284" s="259"/>
      <c r="Q284" s="259"/>
      <c r="R284" s="259"/>
    </row>
    <row r="285">
      <c r="A285" s="261">
        <v>45757.0</v>
      </c>
      <c r="B285" s="252">
        <v>7044.0</v>
      </c>
      <c r="C285" s="253" t="s">
        <v>4031</v>
      </c>
      <c r="D285" s="253"/>
      <c r="E285" s="253" t="s">
        <v>20685</v>
      </c>
      <c r="F285" s="254"/>
      <c r="G285" s="255">
        <v>2800.0</v>
      </c>
      <c r="H285" s="256">
        <v>320.0</v>
      </c>
      <c r="I285" s="262">
        <v>53.0</v>
      </c>
      <c r="J285" s="258">
        <v>64.0</v>
      </c>
      <c r="K285" s="263"/>
      <c r="L285" s="259" t="s">
        <v>21</v>
      </c>
      <c r="M285" s="259"/>
      <c r="N285" s="259"/>
      <c r="O285" s="259"/>
      <c r="P285" s="259"/>
      <c r="Q285" s="259"/>
      <c r="R285" s="259"/>
    </row>
    <row r="286">
      <c r="A286" s="261">
        <v>45757.0</v>
      </c>
      <c r="B286" s="252">
        <v>7045.0</v>
      </c>
      <c r="C286" s="253" t="s">
        <v>21174</v>
      </c>
      <c r="D286" s="253"/>
      <c r="E286" s="253" t="s">
        <v>20685</v>
      </c>
      <c r="F286" s="254"/>
      <c r="G286" s="255">
        <v>3120.0</v>
      </c>
      <c r="H286" s="256">
        <v>300.0</v>
      </c>
      <c r="I286" s="262">
        <v>60.0</v>
      </c>
      <c r="J286" s="258">
        <v>72.0</v>
      </c>
      <c r="K286" s="263"/>
      <c r="L286" s="259" t="s">
        <v>21</v>
      </c>
      <c r="M286" s="259"/>
      <c r="N286" s="259"/>
      <c r="O286" s="259"/>
      <c r="P286" s="259"/>
      <c r="Q286" s="259"/>
      <c r="R286" s="259"/>
    </row>
    <row r="287">
      <c r="A287" s="261">
        <v>45757.0</v>
      </c>
      <c r="B287" s="252">
        <v>7046.0</v>
      </c>
      <c r="C287" s="253" t="s">
        <v>21177</v>
      </c>
      <c r="D287" s="253"/>
      <c r="E287" s="253" t="s">
        <v>21178</v>
      </c>
      <c r="F287" s="254"/>
      <c r="G287" s="255">
        <v>4040.0</v>
      </c>
      <c r="H287" s="256">
        <v>1040.0</v>
      </c>
      <c r="I287" s="262">
        <v>208.0</v>
      </c>
      <c r="J287" s="258">
        <v>250.0</v>
      </c>
      <c r="K287" s="263"/>
      <c r="L287" s="259" t="s">
        <v>60</v>
      </c>
      <c r="M287" s="258">
        <v>20102.0</v>
      </c>
      <c r="N287" s="259"/>
      <c r="O287" s="259"/>
      <c r="P287" s="259"/>
      <c r="Q287" s="259"/>
      <c r="R287" s="259"/>
    </row>
    <row r="288">
      <c r="A288" s="261">
        <v>45757.0</v>
      </c>
      <c r="B288" s="252">
        <v>7047.0</v>
      </c>
      <c r="C288" s="253" t="s">
        <v>21179</v>
      </c>
      <c r="D288" s="253"/>
      <c r="E288" s="253" t="s">
        <v>21180</v>
      </c>
      <c r="F288" s="254"/>
      <c r="G288" s="255">
        <v>6620.0</v>
      </c>
      <c r="H288" s="256">
        <v>2660.0</v>
      </c>
      <c r="I288" s="262">
        <v>0.0</v>
      </c>
      <c r="J288" s="258">
        <v>0.0</v>
      </c>
      <c r="K288" s="263"/>
      <c r="L288" s="259" t="s">
        <v>60</v>
      </c>
      <c r="M288" s="258">
        <v>34026.0</v>
      </c>
      <c r="N288" s="259"/>
      <c r="O288" s="259"/>
      <c r="P288" s="259"/>
      <c r="Q288" s="259"/>
      <c r="R288" s="259"/>
    </row>
    <row r="289">
      <c r="A289" s="261">
        <v>45757.0</v>
      </c>
      <c r="B289" s="252">
        <v>7048.0</v>
      </c>
      <c r="C289" s="253" t="s">
        <v>21183</v>
      </c>
      <c r="D289" s="253"/>
      <c r="E289" s="253" t="s">
        <v>21184</v>
      </c>
      <c r="F289" s="254"/>
      <c r="G289" s="255">
        <v>3940.0</v>
      </c>
      <c r="H289" s="256">
        <v>1080.0</v>
      </c>
      <c r="I289" s="262">
        <v>0.0</v>
      </c>
      <c r="J289" s="258">
        <v>0.0</v>
      </c>
      <c r="K289" s="263"/>
      <c r="L289" s="259" t="s">
        <v>60</v>
      </c>
      <c r="M289" s="258">
        <v>62354.0</v>
      </c>
      <c r="N289" s="259"/>
      <c r="O289" s="259"/>
      <c r="P289" s="259"/>
      <c r="Q289" s="259"/>
      <c r="R289" s="259"/>
    </row>
    <row r="290">
      <c r="A290" s="261">
        <v>45757.0</v>
      </c>
      <c r="B290" s="252">
        <v>7049.0</v>
      </c>
      <c r="C290" s="253" t="s">
        <v>21185</v>
      </c>
      <c r="D290" s="253"/>
      <c r="E290" s="253" t="s">
        <v>21186</v>
      </c>
      <c r="F290" s="254"/>
      <c r="G290" s="255">
        <v>3760.0</v>
      </c>
      <c r="H290" s="256">
        <v>1080.0</v>
      </c>
      <c r="I290" s="262">
        <v>0.0</v>
      </c>
      <c r="J290" s="258">
        <v>0.0</v>
      </c>
      <c r="K290" s="263"/>
      <c r="L290" s="259" t="s">
        <v>21</v>
      </c>
      <c r="M290" s="259"/>
      <c r="N290" s="259"/>
      <c r="O290" s="259"/>
      <c r="P290" s="259"/>
      <c r="Q290" s="259"/>
      <c r="R290" s="259"/>
    </row>
    <row r="291">
      <c r="A291" s="264"/>
      <c r="B291" s="253"/>
      <c r="C291" s="253"/>
      <c r="D291" s="253"/>
      <c r="E291" s="253"/>
      <c r="F291" s="254"/>
      <c r="G291" s="265"/>
      <c r="H291" s="266"/>
      <c r="I291" s="263"/>
      <c r="J291" s="259"/>
      <c r="K291" s="263"/>
      <c r="L291" s="259"/>
      <c r="M291" s="259"/>
      <c r="N291" s="259"/>
      <c r="O291" s="259"/>
      <c r="P291" s="259"/>
      <c r="Q291" s="259"/>
      <c r="R291" s="259"/>
    </row>
    <row r="292">
      <c r="A292" s="251">
        <v>45758.029021064816</v>
      </c>
      <c r="B292" s="252">
        <v>7050.0</v>
      </c>
      <c r="C292" s="253" t="s">
        <v>21108</v>
      </c>
      <c r="D292" s="253"/>
      <c r="E292" s="253" t="s">
        <v>21227</v>
      </c>
      <c r="F292" s="254"/>
      <c r="G292" s="255">
        <v>3020.0</v>
      </c>
      <c r="H292" s="256">
        <v>720.0</v>
      </c>
      <c r="I292" s="262">
        <v>119.0</v>
      </c>
      <c r="J292" s="258">
        <v>143.0</v>
      </c>
      <c r="K292" s="263"/>
      <c r="L292" s="259" t="s">
        <v>21</v>
      </c>
      <c r="M292" s="259"/>
      <c r="N292" s="259"/>
      <c r="O292" s="259"/>
      <c r="P292" s="259"/>
      <c r="Q292" s="259"/>
      <c r="R292" s="259"/>
    </row>
    <row r="293">
      <c r="A293" s="261">
        <v>45758.0</v>
      </c>
      <c r="B293" s="252">
        <v>7051.0</v>
      </c>
      <c r="C293" s="253" t="s">
        <v>4340</v>
      </c>
      <c r="D293" s="253"/>
      <c r="E293" s="253" t="s">
        <v>21210</v>
      </c>
      <c r="F293" s="254"/>
      <c r="G293" s="255">
        <v>3280.0</v>
      </c>
      <c r="H293" s="256">
        <v>1020.0</v>
      </c>
      <c r="I293" s="262">
        <v>0.0</v>
      </c>
      <c r="J293" s="258">
        <v>0.0</v>
      </c>
      <c r="K293" s="263"/>
      <c r="L293" s="259" t="s">
        <v>60</v>
      </c>
      <c r="M293" s="258">
        <v>994260.0</v>
      </c>
      <c r="N293" s="259"/>
      <c r="O293" s="259"/>
      <c r="P293" s="259"/>
      <c r="Q293" s="259"/>
      <c r="R293" s="259"/>
    </row>
    <row r="294">
      <c r="A294" s="261">
        <v>45758.0</v>
      </c>
      <c r="B294" s="252">
        <v>7052.0</v>
      </c>
      <c r="C294" s="253" t="s">
        <v>21211</v>
      </c>
      <c r="D294" s="253"/>
      <c r="E294" s="253" t="s">
        <v>21180</v>
      </c>
      <c r="F294" s="254"/>
      <c r="G294" s="255">
        <v>3060.0</v>
      </c>
      <c r="H294" s="256">
        <v>440.0</v>
      </c>
      <c r="I294" s="262">
        <v>73.0</v>
      </c>
      <c r="J294" s="258">
        <v>88.0</v>
      </c>
      <c r="K294" s="263"/>
      <c r="L294" s="259" t="s">
        <v>21</v>
      </c>
      <c r="M294" s="259"/>
      <c r="N294" s="259"/>
      <c r="O294" s="259"/>
      <c r="P294" s="259"/>
      <c r="Q294" s="259"/>
      <c r="R294" s="259"/>
    </row>
    <row r="295">
      <c r="A295" s="261">
        <v>45758.0</v>
      </c>
      <c r="B295" s="252">
        <v>7053.0</v>
      </c>
      <c r="C295" s="253" t="s">
        <v>5578</v>
      </c>
      <c r="D295" s="253"/>
      <c r="E295" s="253" t="s">
        <v>21214</v>
      </c>
      <c r="F295" s="254"/>
      <c r="G295" s="255">
        <v>4000.0</v>
      </c>
      <c r="H295" s="256">
        <v>680.0</v>
      </c>
      <c r="I295" s="262">
        <v>0.0</v>
      </c>
      <c r="J295" s="258">
        <v>0.0</v>
      </c>
      <c r="K295" s="263"/>
      <c r="L295" s="259" t="s">
        <v>21</v>
      </c>
      <c r="M295" s="258">
        <v>100266.0</v>
      </c>
      <c r="N295" s="259"/>
      <c r="O295" s="259"/>
      <c r="P295" s="259"/>
      <c r="Q295" s="259"/>
      <c r="R295" s="259"/>
    </row>
    <row r="296">
      <c r="A296" s="264"/>
      <c r="B296" s="253"/>
      <c r="C296" s="253"/>
      <c r="D296" s="253"/>
      <c r="E296" s="253"/>
      <c r="F296" s="254"/>
      <c r="G296" s="265"/>
      <c r="H296" s="266"/>
      <c r="I296" s="263"/>
      <c r="J296" s="259"/>
      <c r="K296" s="263"/>
      <c r="L296" s="259"/>
      <c r="M296" s="259"/>
      <c r="N296" s="259"/>
      <c r="O296" s="259"/>
      <c r="P296" s="259"/>
      <c r="Q296" s="259"/>
      <c r="R296" s="259"/>
    </row>
    <row r="297">
      <c r="A297" s="264"/>
      <c r="B297" s="253"/>
      <c r="C297" s="253"/>
      <c r="D297" s="253"/>
      <c r="E297" s="253"/>
      <c r="F297" s="254"/>
      <c r="G297" s="265"/>
      <c r="H297" s="266"/>
      <c r="I297" s="263"/>
      <c r="J297" s="259"/>
      <c r="K297" s="263"/>
      <c r="L297" s="259"/>
      <c r="M297" s="259"/>
      <c r="N297" s="259"/>
      <c r="O297" s="259"/>
      <c r="P297" s="259"/>
      <c r="Q297" s="259"/>
      <c r="R297" s="259"/>
    </row>
    <row r="298">
      <c r="A298" s="251">
        <v>45761.029034189814</v>
      </c>
      <c r="B298" s="252">
        <v>7057.0</v>
      </c>
      <c r="C298" s="253" t="s">
        <v>4129</v>
      </c>
      <c r="D298" s="253"/>
      <c r="E298" s="253"/>
      <c r="F298" s="254"/>
      <c r="G298" s="255">
        <v>2840.0</v>
      </c>
      <c r="H298" s="256">
        <v>240.0</v>
      </c>
      <c r="I298" s="262">
        <v>12.0</v>
      </c>
      <c r="J298" s="258">
        <v>15.0</v>
      </c>
      <c r="K298" s="263"/>
      <c r="L298" s="259" t="s">
        <v>52</v>
      </c>
      <c r="M298" s="259"/>
      <c r="N298" s="259"/>
      <c r="O298" s="259"/>
      <c r="P298" s="259"/>
      <c r="Q298" s="259"/>
      <c r="R298" s="259"/>
    </row>
    <row r="299">
      <c r="A299" s="261">
        <v>45761.0</v>
      </c>
      <c r="B299" s="252">
        <v>7058.0</v>
      </c>
      <c r="C299" s="253" t="s">
        <v>4017</v>
      </c>
      <c r="D299" s="253"/>
      <c r="E299" s="253" t="s">
        <v>4500</v>
      </c>
      <c r="F299" s="254"/>
      <c r="G299" s="255">
        <v>3260.0</v>
      </c>
      <c r="H299" s="256">
        <v>700.0</v>
      </c>
      <c r="I299" s="262">
        <v>116.0</v>
      </c>
      <c r="J299" s="258">
        <v>139.0</v>
      </c>
      <c r="K299" s="263"/>
      <c r="L299" s="259" t="s">
        <v>52</v>
      </c>
      <c r="M299" s="259"/>
      <c r="N299" s="259"/>
      <c r="O299" s="259"/>
      <c r="P299" s="259"/>
      <c r="Q299" s="259"/>
      <c r="R299" s="259"/>
    </row>
    <row r="300">
      <c r="A300" s="261">
        <v>45761.0</v>
      </c>
      <c r="B300" s="252">
        <v>7059.0</v>
      </c>
      <c r="C300" s="253" t="s">
        <v>6275</v>
      </c>
      <c r="D300" s="253"/>
      <c r="E300" s="253" t="s">
        <v>21235</v>
      </c>
      <c r="F300" s="254"/>
      <c r="G300" s="255">
        <v>4560.0</v>
      </c>
      <c r="H300" s="256">
        <v>1500.0</v>
      </c>
      <c r="I300" s="262">
        <v>248.0</v>
      </c>
      <c r="J300" s="258">
        <v>297.0</v>
      </c>
      <c r="K300" s="263"/>
      <c r="L300" s="259" t="s">
        <v>21</v>
      </c>
      <c r="M300" s="259"/>
      <c r="N300" s="259"/>
      <c r="O300" s="259"/>
      <c r="P300" s="259"/>
      <c r="Q300" s="259"/>
      <c r="R300" s="259"/>
    </row>
    <row r="301">
      <c r="A301" s="261">
        <v>45761.0</v>
      </c>
      <c r="B301" s="252">
        <v>7060.0</v>
      </c>
      <c r="C301" s="253" t="s">
        <v>3980</v>
      </c>
      <c r="D301" s="253"/>
      <c r="E301" s="253"/>
      <c r="F301" s="254"/>
      <c r="G301" s="255">
        <v>4560.0</v>
      </c>
      <c r="H301" s="256">
        <v>1500.0</v>
      </c>
      <c r="I301" s="262">
        <v>75.0</v>
      </c>
      <c r="J301" s="258">
        <v>90.0</v>
      </c>
      <c r="K301" s="263"/>
      <c r="L301" s="259" t="s">
        <v>21</v>
      </c>
      <c r="M301" s="259"/>
      <c r="N301" s="259"/>
      <c r="O301" s="259"/>
      <c r="P301" s="259"/>
      <c r="Q301" s="259"/>
      <c r="R301" s="259"/>
    </row>
    <row r="302">
      <c r="A302" s="261">
        <v>45761.0</v>
      </c>
      <c r="B302" s="252">
        <v>7061.0</v>
      </c>
      <c r="C302" s="253" t="s">
        <v>3990</v>
      </c>
      <c r="D302" s="253"/>
      <c r="E302" s="253"/>
      <c r="F302" s="254"/>
      <c r="G302" s="255">
        <v>3120.0</v>
      </c>
      <c r="H302" s="256">
        <v>380.0</v>
      </c>
      <c r="I302" s="262">
        <v>63.0</v>
      </c>
      <c r="J302" s="258">
        <v>76.0</v>
      </c>
      <c r="K302" s="263"/>
      <c r="L302" s="259" t="s">
        <v>60</v>
      </c>
      <c r="M302" s="259"/>
      <c r="N302" s="259"/>
      <c r="O302" s="259"/>
      <c r="P302" s="259"/>
      <c r="Q302" s="259"/>
      <c r="R302" s="259"/>
    </row>
    <row r="303">
      <c r="A303" s="261">
        <v>45761.0</v>
      </c>
      <c r="B303" s="252">
        <v>7062.0</v>
      </c>
      <c r="C303" s="253" t="s">
        <v>4017</v>
      </c>
      <c r="D303" s="253"/>
      <c r="E303" s="253" t="s">
        <v>4500</v>
      </c>
      <c r="F303" s="254"/>
      <c r="G303" s="255">
        <v>3140.0</v>
      </c>
      <c r="H303" s="256">
        <v>440.0</v>
      </c>
      <c r="I303" s="262">
        <v>73.0</v>
      </c>
      <c r="J303" s="258">
        <v>88.0</v>
      </c>
      <c r="K303" s="263"/>
      <c r="L303" s="259" t="s">
        <v>52</v>
      </c>
      <c r="M303" s="259"/>
      <c r="N303" s="259"/>
      <c r="O303" s="259"/>
      <c r="P303" s="259"/>
      <c r="Q303" s="259"/>
      <c r="R303" s="259"/>
    </row>
    <row r="304">
      <c r="A304" s="261">
        <v>45761.0</v>
      </c>
      <c r="B304" s="252">
        <v>7063.0</v>
      </c>
      <c r="C304" s="253"/>
      <c r="D304" s="253"/>
      <c r="E304" s="253"/>
      <c r="F304" s="254"/>
      <c r="G304" s="255">
        <v>2860.0</v>
      </c>
      <c r="H304" s="256">
        <v>80.0</v>
      </c>
      <c r="I304" s="262">
        <v>4.0</v>
      </c>
      <c r="J304" s="258">
        <v>5.0</v>
      </c>
      <c r="K304" s="263"/>
      <c r="L304" s="259" t="s">
        <v>52</v>
      </c>
      <c r="M304" s="259"/>
      <c r="N304" s="259"/>
      <c r="O304" s="259"/>
      <c r="P304" s="259"/>
      <c r="Q304" s="259"/>
      <c r="R304" s="259"/>
    </row>
    <row r="305">
      <c r="A305" s="264"/>
      <c r="B305" s="253"/>
      <c r="C305" s="253"/>
      <c r="D305" s="253"/>
      <c r="E305" s="253"/>
      <c r="F305" s="254"/>
      <c r="G305" s="265"/>
      <c r="H305" s="266"/>
      <c r="I305" s="263"/>
      <c r="J305" s="259"/>
      <c r="K305" s="263"/>
      <c r="L305" s="259"/>
      <c r="M305" s="259"/>
      <c r="N305" s="259"/>
      <c r="O305" s="259"/>
      <c r="P305" s="259"/>
      <c r="Q305" s="259"/>
      <c r="R305" s="259"/>
    </row>
    <row r="306">
      <c r="A306" s="251">
        <v>45762.02900633102</v>
      </c>
      <c r="B306" s="252">
        <v>7064.0</v>
      </c>
      <c r="C306" s="253" t="s">
        <v>4129</v>
      </c>
      <c r="D306" s="253"/>
      <c r="E306" s="253"/>
      <c r="F306" s="254"/>
      <c r="G306" s="255">
        <v>2680.0</v>
      </c>
      <c r="H306" s="256">
        <v>160.0</v>
      </c>
      <c r="I306" s="262">
        <v>8.0</v>
      </c>
      <c r="J306" s="258">
        <v>10.0</v>
      </c>
      <c r="K306" s="263"/>
      <c r="L306" s="259" t="s">
        <v>52</v>
      </c>
      <c r="M306" s="259"/>
      <c r="N306" s="259"/>
      <c r="O306" s="259"/>
      <c r="P306" s="259"/>
      <c r="Q306" s="259"/>
      <c r="R306" s="259"/>
    </row>
    <row r="307">
      <c r="A307" s="261">
        <v>45762.0</v>
      </c>
      <c r="B307" s="252">
        <v>7065.0</v>
      </c>
      <c r="C307" s="253" t="s">
        <v>4017</v>
      </c>
      <c r="D307" s="253"/>
      <c r="E307" s="253"/>
      <c r="F307" s="254"/>
      <c r="G307" s="255">
        <v>3860.0</v>
      </c>
      <c r="H307" s="256">
        <v>1300.0</v>
      </c>
      <c r="I307" s="262">
        <v>140.0</v>
      </c>
      <c r="J307" s="258">
        <v>168.0</v>
      </c>
      <c r="K307" s="263"/>
      <c r="L307" s="259" t="s">
        <v>52</v>
      </c>
      <c r="M307" s="259"/>
      <c r="N307" s="259"/>
      <c r="O307" s="259"/>
      <c r="P307" s="259"/>
      <c r="Q307" s="259"/>
      <c r="R307" s="259"/>
    </row>
    <row r="308">
      <c r="A308" s="261">
        <v>45762.0</v>
      </c>
      <c r="B308" s="252">
        <v>7066.0</v>
      </c>
      <c r="C308" s="253" t="s">
        <v>4082</v>
      </c>
      <c r="D308" s="253"/>
      <c r="E308" s="253" t="s">
        <v>21243</v>
      </c>
      <c r="F308" s="254"/>
      <c r="G308" s="255">
        <v>4200.0</v>
      </c>
      <c r="H308" s="256">
        <v>1040.0</v>
      </c>
      <c r="I308" s="262">
        <v>52.0</v>
      </c>
      <c r="J308" s="258">
        <v>63.0</v>
      </c>
      <c r="K308" s="263"/>
      <c r="L308" s="259" t="s">
        <v>21</v>
      </c>
      <c r="M308" s="259"/>
      <c r="N308" s="259"/>
      <c r="O308" s="259"/>
      <c r="P308" s="259"/>
      <c r="Q308" s="259"/>
      <c r="R308" s="259"/>
    </row>
    <row r="309">
      <c r="A309" s="261">
        <v>45762.0</v>
      </c>
      <c r="B309" s="252">
        <v>7067.0</v>
      </c>
      <c r="C309" s="253" t="s">
        <v>744</v>
      </c>
      <c r="D309" s="253"/>
      <c r="E309" s="253"/>
      <c r="F309" s="254"/>
      <c r="G309" s="255">
        <v>3200.0</v>
      </c>
      <c r="H309" s="256">
        <v>640.0</v>
      </c>
      <c r="I309" s="262">
        <v>106.0</v>
      </c>
      <c r="J309" s="258">
        <v>127.0</v>
      </c>
      <c r="K309" s="263"/>
      <c r="L309" s="259" t="s">
        <v>60</v>
      </c>
      <c r="M309" s="258">
        <v>622498.0</v>
      </c>
      <c r="N309" s="259"/>
      <c r="O309" s="259"/>
      <c r="P309" s="259"/>
      <c r="Q309" s="259"/>
      <c r="R309" s="259"/>
    </row>
    <row r="310">
      <c r="A310" s="264"/>
      <c r="B310" s="253"/>
      <c r="C310" s="253"/>
      <c r="D310" s="253"/>
      <c r="E310" s="253"/>
      <c r="F310" s="254"/>
      <c r="G310" s="265"/>
      <c r="H310" s="266"/>
      <c r="I310" s="263"/>
      <c r="J310" s="259"/>
      <c r="K310" s="263"/>
      <c r="L310" s="259"/>
      <c r="M310" s="259"/>
      <c r="N310" s="259"/>
      <c r="O310" s="259"/>
      <c r="P310" s="259"/>
      <c r="Q310" s="259"/>
      <c r="R310" s="259"/>
    </row>
    <row r="311">
      <c r="A311" s="251">
        <v>45763.02901396991</v>
      </c>
      <c r="B311" s="252">
        <v>7068.0</v>
      </c>
      <c r="C311" s="253" t="s">
        <v>4031</v>
      </c>
      <c r="D311" s="253"/>
      <c r="E311" s="253" t="s">
        <v>20697</v>
      </c>
      <c r="F311" s="254"/>
      <c r="G311" s="255">
        <v>3000.0</v>
      </c>
      <c r="H311" s="256">
        <v>260.0</v>
      </c>
      <c r="I311" s="262">
        <v>43.0</v>
      </c>
      <c r="J311" s="258">
        <v>52.0</v>
      </c>
      <c r="K311" s="263"/>
      <c r="L311" s="259" t="s">
        <v>21</v>
      </c>
      <c r="M311" s="259"/>
      <c r="N311" s="259"/>
      <c r="O311" s="259"/>
      <c r="P311" s="259"/>
      <c r="Q311" s="259"/>
      <c r="R311" s="259"/>
    </row>
    <row r="312">
      <c r="A312" s="261">
        <v>45763.0</v>
      </c>
      <c r="B312" s="252">
        <v>7069.0</v>
      </c>
      <c r="C312" s="253" t="s">
        <v>4133</v>
      </c>
      <c r="D312" s="253"/>
      <c r="E312" s="253"/>
      <c r="F312" s="254"/>
      <c r="G312" s="255">
        <v>2760.0</v>
      </c>
      <c r="H312" s="256">
        <v>340.0</v>
      </c>
      <c r="I312" s="262">
        <v>57.0</v>
      </c>
      <c r="J312" s="258">
        <v>68.0</v>
      </c>
      <c r="K312" s="263"/>
      <c r="L312" s="259" t="s">
        <v>52</v>
      </c>
      <c r="M312" s="259"/>
      <c r="N312" s="259"/>
      <c r="O312" s="259"/>
      <c r="P312" s="259"/>
      <c r="Q312" s="259"/>
      <c r="R312" s="259"/>
    </row>
    <row r="313">
      <c r="A313" s="261">
        <v>45763.0</v>
      </c>
      <c r="B313" s="252">
        <v>7070.0</v>
      </c>
      <c r="C313" s="253" t="s">
        <v>4774</v>
      </c>
      <c r="D313" s="253"/>
      <c r="E313" s="253" t="s">
        <v>21255</v>
      </c>
      <c r="F313" s="254"/>
      <c r="G313" s="255">
        <v>3860.0</v>
      </c>
      <c r="H313" s="256">
        <v>600.0</v>
      </c>
      <c r="I313" s="262">
        <v>120.0</v>
      </c>
      <c r="J313" s="258">
        <v>144.0</v>
      </c>
      <c r="K313" s="263"/>
      <c r="L313" s="259" t="s">
        <v>60</v>
      </c>
      <c r="M313" s="258">
        <v>887050.0</v>
      </c>
      <c r="N313" s="259"/>
      <c r="O313" s="259"/>
      <c r="P313" s="259"/>
      <c r="Q313" s="259"/>
      <c r="R313" s="259"/>
    </row>
    <row r="314">
      <c r="A314" s="261">
        <v>45763.0</v>
      </c>
      <c r="B314" s="252">
        <v>7071.0</v>
      </c>
      <c r="C314" s="253" t="s">
        <v>744</v>
      </c>
      <c r="D314" s="253"/>
      <c r="E314" s="253"/>
      <c r="F314" s="254"/>
      <c r="G314" s="255">
        <v>2920.0</v>
      </c>
      <c r="H314" s="256">
        <v>300.0</v>
      </c>
      <c r="I314" s="262">
        <v>50.0</v>
      </c>
      <c r="J314" s="258">
        <v>60.0</v>
      </c>
      <c r="K314" s="263"/>
      <c r="L314" s="259" t="s">
        <v>52</v>
      </c>
      <c r="M314" s="259"/>
      <c r="N314" s="259"/>
      <c r="O314" s="259"/>
      <c r="P314" s="259"/>
      <c r="Q314" s="259"/>
      <c r="R314" s="259"/>
    </row>
    <row r="315">
      <c r="A315" s="261">
        <v>45763.0</v>
      </c>
      <c r="B315" s="252">
        <v>7072.0</v>
      </c>
      <c r="C315" s="253" t="s">
        <v>4778</v>
      </c>
      <c r="D315" s="253"/>
      <c r="E315" s="253"/>
      <c r="F315" s="254"/>
      <c r="G315" s="255">
        <v>3120.0</v>
      </c>
      <c r="H315" s="256">
        <v>180.0</v>
      </c>
      <c r="I315" s="262">
        <v>36.0</v>
      </c>
      <c r="J315" s="258">
        <v>44.0</v>
      </c>
      <c r="K315" s="263"/>
      <c r="L315" s="259" t="s">
        <v>60</v>
      </c>
      <c r="M315" s="258">
        <v>149526.0</v>
      </c>
      <c r="N315" s="259"/>
      <c r="O315" s="259"/>
      <c r="P315" s="259"/>
      <c r="Q315" s="259"/>
      <c r="R315" s="259"/>
    </row>
    <row r="316">
      <c r="A316" s="261">
        <v>45763.0</v>
      </c>
      <c r="B316" s="252">
        <v>7073.0</v>
      </c>
      <c r="C316" s="253" t="s">
        <v>4112</v>
      </c>
      <c r="D316" s="253"/>
      <c r="E316" s="253" t="s">
        <v>21149</v>
      </c>
      <c r="F316" s="254"/>
      <c r="G316" s="255">
        <v>3200.0</v>
      </c>
      <c r="H316" s="256">
        <v>700.0</v>
      </c>
      <c r="I316" s="262">
        <v>116.0</v>
      </c>
      <c r="J316" s="258">
        <v>139.0</v>
      </c>
      <c r="K316" s="263"/>
      <c r="L316" s="259" t="s">
        <v>21</v>
      </c>
      <c r="M316" s="259"/>
      <c r="N316" s="259"/>
      <c r="O316" s="259"/>
      <c r="P316" s="259"/>
      <c r="Q316" s="259"/>
      <c r="R316" s="259"/>
    </row>
    <row r="317">
      <c r="A317" s="264"/>
      <c r="B317" s="253"/>
      <c r="C317" s="253"/>
      <c r="D317" s="253"/>
      <c r="E317" s="253"/>
      <c r="F317" s="254"/>
      <c r="G317" s="265"/>
      <c r="H317" s="266"/>
      <c r="I317" s="263"/>
      <c r="J317" s="259"/>
      <c r="K317" s="263"/>
      <c r="L317" s="259"/>
      <c r="M317" s="259"/>
      <c r="N317" s="259"/>
      <c r="O317" s="259"/>
      <c r="P317" s="259"/>
      <c r="Q317" s="259"/>
      <c r="R317" s="259"/>
    </row>
    <row r="318">
      <c r="A318" s="251">
        <v>45764.029006666664</v>
      </c>
      <c r="B318" s="252">
        <v>7074.0</v>
      </c>
      <c r="C318" s="253" t="s">
        <v>3980</v>
      </c>
      <c r="D318" s="253"/>
      <c r="E318" s="253" t="s">
        <v>21281</v>
      </c>
      <c r="F318" s="254"/>
      <c r="G318" s="255">
        <v>3500.0</v>
      </c>
      <c r="H318" s="256">
        <v>1220.0</v>
      </c>
      <c r="I318" s="262">
        <v>174.0</v>
      </c>
      <c r="J318" s="258">
        <v>208.0</v>
      </c>
      <c r="K318" s="263"/>
      <c r="L318" s="259" t="s">
        <v>21</v>
      </c>
      <c r="M318" s="259"/>
      <c r="N318" s="259"/>
      <c r="O318" s="259"/>
      <c r="P318" s="259"/>
      <c r="Q318" s="259"/>
      <c r="R318" s="259"/>
    </row>
    <row r="319">
      <c r="A319" s="261">
        <v>45764.0</v>
      </c>
      <c r="B319" s="252">
        <v>7075.0</v>
      </c>
      <c r="C319" s="253" t="s">
        <v>21266</v>
      </c>
      <c r="D319" s="253"/>
      <c r="E319" s="253" t="s">
        <v>21267</v>
      </c>
      <c r="F319" s="254"/>
      <c r="G319" s="255">
        <v>3180.0</v>
      </c>
      <c r="H319" s="256">
        <v>260.0</v>
      </c>
      <c r="I319" s="262">
        <v>52.0</v>
      </c>
      <c r="J319" s="258">
        <v>63.0</v>
      </c>
      <c r="K319" s="263"/>
      <c r="L319" s="259" t="s">
        <v>60</v>
      </c>
      <c r="M319" s="258">
        <v>629666.0</v>
      </c>
      <c r="N319" s="259"/>
      <c r="O319" s="259"/>
      <c r="P319" s="259"/>
      <c r="Q319" s="259"/>
      <c r="R319" s="259"/>
    </row>
    <row r="320">
      <c r="A320" s="261">
        <v>45764.0</v>
      </c>
      <c r="B320" s="252">
        <v>7076.0</v>
      </c>
      <c r="C320" s="253" t="s">
        <v>4802</v>
      </c>
      <c r="D320" s="253"/>
      <c r="E320" s="253" t="s">
        <v>21269</v>
      </c>
      <c r="F320" s="254"/>
      <c r="G320" s="255">
        <v>3400.0</v>
      </c>
      <c r="H320" s="256">
        <v>760.0</v>
      </c>
      <c r="I320" s="262">
        <v>126.0</v>
      </c>
      <c r="J320" s="258">
        <v>151.0</v>
      </c>
      <c r="K320" s="263"/>
      <c r="L320" s="259" t="s">
        <v>21</v>
      </c>
      <c r="M320" s="259"/>
      <c r="N320" s="259"/>
      <c r="O320" s="259"/>
      <c r="P320" s="259"/>
      <c r="Q320" s="259"/>
      <c r="R320" s="259"/>
    </row>
    <row r="321">
      <c r="A321" s="264"/>
      <c r="B321" s="253"/>
      <c r="C321" s="253"/>
      <c r="D321" s="253"/>
      <c r="E321" s="253"/>
      <c r="F321" s="254"/>
      <c r="G321" s="265"/>
      <c r="H321" s="266"/>
      <c r="I321" s="263"/>
      <c r="J321" s="259"/>
      <c r="K321" s="263"/>
      <c r="L321" s="259"/>
      <c r="M321" s="259"/>
      <c r="N321" s="259"/>
      <c r="O321" s="259"/>
      <c r="P321" s="259"/>
      <c r="Q321" s="259"/>
      <c r="R321" s="259"/>
    </row>
    <row r="322">
      <c r="A322" s="251">
        <v>45765.0290192824</v>
      </c>
      <c r="B322" s="252">
        <v>7077.0</v>
      </c>
      <c r="C322" s="253" t="s">
        <v>21317</v>
      </c>
      <c r="D322" s="253"/>
      <c r="E322" s="253" t="s">
        <v>20685</v>
      </c>
      <c r="F322" s="254"/>
      <c r="G322" s="255">
        <v>3160.0</v>
      </c>
      <c r="H322" s="256">
        <v>280.0</v>
      </c>
      <c r="I322" s="262">
        <v>47.0</v>
      </c>
      <c r="J322" s="258">
        <v>56.0</v>
      </c>
      <c r="K322" s="263"/>
      <c r="L322" s="259" t="s">
        <v>21</v>
      </c>
      <c r="M322" s="259"/>
      <c r="N322" s="259"/>
      <c r="O322" s="259"/>
      <c r="P322" s="259"/>
      <c r="Q322" s="259"/>
      <c r="R322" s="259"/>
    </row>
    <row r="323">
      <c r="A323" s="261">
        <v>45765.0</v>
      </c>
      <c r="B323" s="252">
        <v>7078.0</v>
      </c>
      <c r="C323" s="253"/>
      <c r="D323" s="253"/>
      <c r="E323" s="253"/>
      <c r="F323" s="254"/>
      <c r="G323" s="265"/>
      <c r="H323" s="256">
        <v>0.0</v>
      </c>
      <c r="I323" s="262">
        <v>0.0</v>
      </c>
      <c r="J323" s="258">
        <v>0.0</v>
      </c>
      <c r="K323" s="263"/>
      <c r="L323" s="259" t="s">
        <v>52</v>
      </c>
      <c r="M323" s="259"/>
      <c r="N323" s="259"/>
      <c r="O323" s="259"/>
      <c r="P323" s="259"/>
      <c r="Q323" s="259"/>
      <c r="R323" s="259"/>
    </row>
    <row r="324">
      <c r="A324" s="261">
        <v>45765.0</v>
      </c>
      <c r="B324" s="252">
        <v>7079.0</v>
      </c>
      <c r="C324" s="253" t="s">
        <v>21296</v>
      </c>
      <c r="D324" s="253"/>
      <c r="E324" s="253" t="s">
        <v>20685</v>
      </c>
      <c r="F324" s="254"/>
      <c r="G324" s="255">
        <v>2620.0</v>
      </c>
      <c r="H324" s="256">
        <v>480.0</v>
      </c>
      <c r="I324" s="262">
        <v>0.0</v>
      </c>
      <c r="J324" s="258">
        <v>0.0</v>
      </c>
      <c r="K324" s="263"/>
      <c r="L324" s="259" t="s">
        <v>60</v>
      </c>
      <c r="M324" s="258">
        <v>100498.0</v>
      </c>
      <c r="N324" s="259"/>
      <c r="O324" s="259"/>
      <c r="P324" s="259"/>
      <c r="Q324" s="259"/>
      <c r="R324" s="259"/>
    </row>
    <row r="325">
      <c r="A325" s="261">
        <v>45765.0</v>
      </c>
      <c r="B325" s="252">
        <v>7080.0</v>
      </c>
      <c r="C325" s="253" t="s">
        <v>21305</v>
      </c>
      <c r="D325" s="253"/>
      <c r="E325" s="253" t="s">
        <v>21306</v>
      </c>
      <c r="F325" s="254"/>
      <c r="G325" s="255">
        <v>2920.0</v>
      </c>
      <c r="H325" s="256">
        <v>300.0</v>
      </c>
      <c r="I325" s="262">
        <v>50.0</v>
      </c>
      <c r="J325" s="258">
        <v>60.0</v>
      </c>
      <c r="K325" s="263"/>
      <c r="L325" s="259" t="s">
        <v>21</v>
      </c>
      <c r="M325" s="259"/>
      <c r="N325" s="259"/>
      <c r="O325" s="259"/>
      <c r="P325" s="259"/>
      <c r="Q325" s="259"/>
      <c r="R325" s="259"/>
    </row>
    <row r="326">
      <c r="A326" s="261">
        <v>45757.0</v>
      </c>
      <c r="B326" s="252">
        <v>7081.0</v>
      </c>
      <c r="C326" s="253" t="s">
        <v>1093</v>
      </c>
      <c r="D326" s="253"/>
      <c r="E326" s="253" t="s">
        <v>21199</v>
      </c>
      <c r="F326" s="254"/>
      <c r="G326" s="255">
        <v>3120.0</v>
      </c>
      <c r="H326" s="256">
        <v>360.0</v>
      </c>
      <c r="I326" s="262">
        <v>140.0</v>
      </c>
      <c r="J326" s="258">
        <v>168.0</v>
      </c>
      <c r="K326" s="263"/>
      <c r="L326" s="259" t="s">
        <v>21</v>
      </c>
      <c r="M326" s="259"/>
      <c r="N326" s="259"/>
      <c r="O326" s="259"/>
      <c r="P326" s="259"/>
      <c r="Q326" s="259"/>
      <c r="R326" s="259"/>
    </row>
    <row r="327">
      <c r="A327" s="261">
        <v>45765.0</v>
      </c>
      <c r="B327" s="252">
        <v>7082.0</v>
      </c>
      <c r="C327" s="253" t="s">
        <v>21307</v>
      </c>
      <c r="D327" s="253"/>
      <c r="E327" s="253"/>
      <c r="F327" s="254"/>
      <c r="G327" s="255">
        <v>3680.0</v>
      </c>
      <c r="H327" s="256">
        <v>1020.0</v>
      </c>
      <c r="I327" s="262">
        <v>169.0</v>
      </c>
      <c r="J327" s="258">
        <v>202.0</v>
      </c>
      <c r="K327" s="263"/>
      <c r="L327" s="259" t="s">
        <v>21</v>
      </c>
      <c r="M327" s="259"/>
      <c r="N327" s="259"/>
      <c r="O327" s="259"/>
      <c r="P327" s="259"/>
      <c r="Q327" s="259"/>
      <c r="R327" s="259"/>
    </row>
    <row r="328">
      <c r="A328" s="264"/>
      <c r="B328" s="253"/>
      <c r="C328" s="253"/>
      <c r="D328" s="253"/>
      <c r="E328" s="253"/>
      <c r="F328" s="254"/>
      <c r="G328" s="265"/>
      <c r="H328" s="266"/>
      <c r="I328" s="263"/>
      <c r="J328" s="259"/>
      <c r="K328" s="263"/>
      <c r="L328" s="259"/>
      <c r="M328" s="259"/>
      <c r="N328" s="259"/>
      <c r="O328" s="259"/>
      <c r="P328" s="259"/>
      <c r="Q328" s="259"/>
      <c r="R328" s="259"/>
    </row>
    <row r="329">
      <c r="A329" s="251">
        <v>45766.02900652778</v>
      </c>
      <c r="B329" s="252">
        <v>7083.0</v>
      </c>
      <c r="C329" s="253"/>
      <c r="D329" s="253"/>
      <c r="E329" s="253"/>
      <c r="F329" s="254"/>
      <c r="G329" s="255">
        <v>3100.0</v>
      </c>
      <c r="H329" s="256">
        <v>660.0</v>
      </c>
      <c r="I329" s="262">
        <v>132.0</v>
      </c>
      <c r="J329" s="258">
        <v>159.0</v>
      </c>
      <c r="K329" s="263"/>
      <c r="L329" s="259" t="s">
        <v>52</v>
      </c>
      <c r="M329" s="259"/>
      <c r="N329" s="259"/>
      <c r="O329" s="259"/>
      <c r="P329" s="259"/>
      <c r="Q329" s="259"/>
      <c r="R329" s="259"/>
    </row>
    <row r="330">
      <c r="A330" s="261">
        <v>45761.0</v>
      </c>
      <c r="B330" s="252">
        <v>7084.0</v>
      </c>
      <c r="C330" s="253" t="s">
        <v>1093</v>
      </c>
      <c r="D330" s="253"/>
      <c r="E330" s="253" t="s">
        <v>21241</v>
      </c>
      <c r="F330" s="254"/>
      <c r="G330" s="255">
        <v>3080.0</v>
      </c>
      <c r="H330" s="256">
        <v>400.0</v>
      </c>
      <c r="I330" s="262">
        <v>160.0</v>
      </c>
      <c r="J330" s="258">
        <v>192.0</v>
      </c>
      <c r="K330" s="263"/>
      <c r="L330" s="259" t="s">
        <v>21</v>
      </c>
      <c r="M330" s="259"/>
      <c r="N330" s="259"/>
      <c r="O330" s="259"/>
      <c r="P330" s="259"/>
      <c r="Q330" s="259"/>
      <c r="R330" s="259"/>
    </row>
    <row r="331">
      <c r="A331" s="261">
        <v>45761.0</v>
      </c>
      <c r="B331" s="252">
        <v>7085.0</v>
      </c>
      <c r="C331" s="253" t="s">
        <v>20731</v>
      </c>
      <c r="D331" s="253"/>
      <c r="E331" s="253" t="s">
        <v>21242</v>
      </c>
      <c r="F331" s="254"/>
      <c r="G331" s="255">
        <v>3140.0</v>
      </c>
      <c r="H331" s="256">
        <v>440.0</v>
      </c>
      <c r="I331" s="262">
        <v>168.0</v>
      </c>
      <c r="J331" s="258">
        <v>202.0</v>
      </c>
      <c r="K331" s="263"/>
      <c r="L331" s="259" t="s">
        <v>21</v>
      </c>
      <c r="M331" s="259"/>
      <c r="N331" s="259"/>
      <c r="O331" s="259"/>
      <c r="P331" s="259"/>
      <c r="Q331" s="259"/>
      <c r="R331" s="259"/>
    </row>
    <row r="332">
      <c r="A332" s="261">
        <v>45762.0</v>
      </c>
      <c r="B332" s="252">
        <v>7086.0</v>
      </c>
      <c r="C332" s="253" t="s">
        <v>6275</v>
      </c>
      <c r="D332" s="253"/>
      <c r="E332" s="253" t="s">
        <v>21252</v>
      </c>
      <c r="F332" s="254"/>
      <c r="G332" s="255">
        <v>3240.0</v>
      </c>
      <c r="H332" s="256">
        <v>460.0</v>
      </c>
      <c r="I332" s="262">
        <v>172.0</v>
      </c>
      <c r="J332" s="258">
        <v>207.0</v>
      </c>
      <c r="K332" s="263"/>
      <c r="L332" s="259" t="s">
        <v>21</v>
      </c>
      <c r="M332" s="259"/>
      <c r="N332" s="259"/>
      <c r="O332" s="259"/>
      <c r="P332" s="259"/>
      <c r="Q332" s="259"/>
      <c r="R332" s="259"/>
    </row>
    <row r="333">
      <c r="A333" s="264"/>
      <c r="B333" s="253"/>
      <c r="C333" s="253"/>
      <c r="D333" s="253"/>
      <c r="E333" s="253"/>
      <c r="F333" s="254"/>
      <c r="G333" s="265"/>
      <c r="H333" s="266"/>
      <c r="I333" s="263"/>
      <c r="J333" s="259"/>
      <c r="K333" s="263"/>
      <c r="L333" s="259"/>
      <c r="M333" s="259"/>
      <c r="N333" s="259"/>
      <c r="O333" s="259"/>
      <c r="P333" s="259"/>
      <c r="Q333" s="259"/>
      <c r="R333" s="259"/>
    </row>
    <row r="334">
      <c r="A334" s="251">
        <v>45768.0290049537</v>
      </c>
      <c r="B334" s="252">
        <v>7087.0</v>
      </c>
      <c r="C334" s="253" t="s">
        <v>4017</v>
      </c>
      <c r="D334" s="253"/>
      <c r="E334" s="253" t="s">
        <v>4500</v>
      </c>
      <c r="F334" s="254"/>
      <c r="G334" s="255">
        <v>2980.0</v>
      </c>
      <c r="H334" s="256">
        <v>520.0</v>
      </c>
      <c r="I334" s="262">
        <v>86.0</v>
      </c>
      <c r="J334" s="258">
        <v>103.0</v>
      </c>
      <c r="K334" s="263"/>
      <c r="L334" s="259" t="s">
        <v>52</v>
      </c>
      <c r="M334" s="259"/>
      <c r="N334" s="259"/>
      <c r="O334" s="259"/>
      <c r="P334" s="259"/>
      <c r="Q334" s="259"/>
      <c r="R334" s="259"/>
    </row>
    <row r="335">
      <c r="A335" s="261">
        <v>45768.0</v>
      </c>
      <c r="B335" s="252">
        <v>7088.0</v>
      </c>
      <c r="C335" s="253" t="s">
        <v>744</v>
      </c>
      <c r="D335" s="253"/>
      <c r="E335" s="253"/>
      <c r="F335" s="254"/>
      <c r="G335" s="255">
        <v>2740.0</v>
      </c>
      <c r="H335" s="256">
        <v>160.0</v>
      </c>
      <c r="I335" s="262">
        <v>27.0</v>
      </c>
      <c r="J335" s="258">
        <v>32.0</v>
      </c>
      <c r="K335" s="263"/>
      <c r="L335" s="259" t="s">
        <v>52</v>
      </c>
      <c r="M335" s="259"/>
      <c r="N335" s="259"/>
      <c r="O335" s="259"/>
      <c r="P335" s="259"/>
      <c r="Q335" s="259"/>
      <c r="R335" s="259"/>
    </row>
    <row r="336">
      <c r="A336" s="261">
        <v>45768.0</v>
      </c>
      <c r="B336" s="252">
        <v>7089.0</v>
      </c>
      <c r="C336" s="253" t="s">
        <v>744</v>
      </c>
      <c r="D336" s="253"/>
      <c r="E336" s="253"/>
      <c r="F336" s="254"/>
      <c r="G336" s="255">
        <v>2820.0</v>
      </c>
      <c r="H336" s="256">
        <v>240.0</v>
      </c>
      <c r="I336" s="262">
        <v>18.0</v>
      </c>
      <c r="J336" s="258">
        <v>22.0</v>
      </c>
      <c r="K336" s="263"/>
      <c r="L336" s="259" t="s">
        <v>52</v>
      </c>
      <c r="M336" s="259"/>
      <c r="N336" s="259"/>
      <c r="O336" s="259"/>
      <c r="P336" s="259"/>
      <c r="Q336" s="259"/>
      <c r="R336" s="259"/>
    </row>
    <row r="337">
      <c r="A337" s="261">
        <v>45768.0</v>
      </c>
      <c r="B337" s="252">
        <v>7090.0</v>
      </c>
      <c r="C337" s="253" t="s">
        <v>744</v>
      </c>
      <c r="D337" s="253"/>
      <c r="E337" s="253"/>
      <c r="F337" s="254"/>
      <c r="G337" s="255">
        <v>2880.0</v>
      </c>
      <c r="H337" s="256">
        <v>300.0</v>
      </c>
      <c r="I337" s="262">
        <v>29.0</v>
      </c>
      <c r="J337" s="258">
        <v>35.0</v>
      </c>
      <c r="K337" s="263"/>
      <c r="L337" s="259" t="s">
        <v>52</v>
      </c>
      <c r="M337" s="259"/>
      <c r="N337" s="259"/>
      <c r="O337" s="259"/>
      <c r="P337" s="259"/>
      <c r="Q337" s="259"/>
      <c r="R337" s="259"/>
    </row>
    <row r="338">
      <c r="A338" s="261">
        <v>45768.0</v>
      </c>
      <c r="B338" s="252">
        <v>7091.0</v>
      </c>
      <c r="C338" s="253" t="s">
        <v>3980</v>
      </c>
      <c r="D338" s="253"/>
      <c r="E338" s="253" t="s">
        <v>21281</v>
      </c>
      <c r="F338" s="254"/>
      <c r="G338" s="255">
        <v>3140.0</v>
      </c>
      <c r="H338" s="256">
        <v>860.0</v>
      </c>
      <c r="I338" s="262">
        <v>142.0</v>
      </c>
      <c r="J338" s="258">
        <v>171.0</v>
      </c>
      <c r="K338" s="263"/>
      <c r="L338" s="259" t="s">
        <v>21</v>
      </c>
      <c r="M338" s="259"/>
      <c r="N338" s="259"/>
      <c r="O338" s="259"/>
      <c r="P338" s="259"/>
      <c r="Q338" s="259"/>
      <c r="R338" s="259"/>
    </row>
    <row r="339">
      <c r="A339" s="261">
        <v>45768.0</v>
      </c>
      <c r="B339" s="252">
        <v>7092.0</v>
      </c>
      <c r="C339" s="253" t="s">
        <v>4671</v>
      </c>
      <c r="D339" s="253"/>
      <c r="E339" s="253" t="s">
        <v>21324</v>
      </c>
      <c r="F339" s="254"/>
      <c r="G339" s="255">
        <v>2880.0</v>
      </c>
      <c r="H339" s="256">
        <v>260.0</v>
      </c>
      <c r="I339" s="262">
        <v>43.0</v>
      </c>
      <c r="J339" s="258">
        <v>52.0</v>
      </c>
      <c r="K339" s="263"/>
      <c r="L339" s="259" t="s">
        <v>21</v>
      </c>
      <c r="M339" s="259"/>
      <c r="N339" s="259"/>
      <c r="O339" s="259"/>
      <c r="P339" s="259"/>
      <c r="Q339" s="259"/>
      <c r="R339" s="259"/>
    </row>
    <row r="340">
      <c r="A340" s="264"/>
      <c r="B340" s="253"/>
      <c r="C340" s="253"/>
      <c r="D340" s="253"/>
      <c r="E340" s="253"/>
      <c r="F340" s="254"/>
      <c r="G340" s="265"/>
      <c r="H340" s="266"/>
      <c r="I340" s="263"/>
      <c r="J340" s="259"/>
      <c r="K340" s="263"/>
      <c r="L340" s="259"/>
      <c r="M340" s="259"/>
      <c r="N340" s="259"/>
      <c r="O340" s="259"/>
      <c r="P340" s="259"/>
      <c r="Q340" s="259"/>
      <c r="R340" s="259"/>
    </row>
    <row r="341">
      <c r="A341" s="251">
        <v>45769.0290071412</v>
      </c>
      <c r="B341" s="252">
        <v>7093.0</v>
      </c>
      <c r="C341" s="253" t="s">
        <v>4790</v>
      </c>
      <c r="D341" s="253"/>
      <c r="E341" s="253" t="s">
        <v>21281</v>
      </c>
      <c r="F341" s="254"/>
      <c r="G341" s="255">
        <v>3240.0</v>
      </c>
      <c r="H341" s="256">
        <v>880.0</v>
      </c>
      <c r="I341" s="262">
        <v>146.0</v>
      </c>
      <c r="J341" s="258">
        <v>175.0</v>
      </c>
      <c r="K341" s="263"/>
      <c r="L341" s="259" t="s">
        <v>60</v>
      </c>
      <c r="M341" s="258">
        <v>887810.0</v>
      </c>
      <c r="N341" s="259"/>
      <c r="O341" s="259"/>
      <c r="P341" s="259"/>
      <c r="Q341" s="259"/>
      <c r="R341" s="259"/>
    </row>
    <row r="342">
      <c r="A342" s="261">
        <v>45769.0</v>
      </c>
      <c r="B342" s="252">
        <v>7094.0</v>
      </c>
      <c r="C342" s="253" t="s">
        <v>4017</v>
      </c>
      <c r="D342" s="253"/>
      <c r="E342" s="253" t="s">
        <v>4500</v>
      </c>
      <c r="F342" s="254"/>
      <c r="G342" s="255">
        <v>3160.0</v>
      </c>
      <c r="H342" s="256">
        <v>700.0</v>
      </c>
      <c r="I342" s="262">
        <v>116.0</v>
      </c>
      <c r="J342" s="258">
        <v>139.0</v>
      </c>
      <c r="K342" s="263"/>
      <c r="L342" s="259" t="s">
        <v>52</v>
      </c>
      <c r="M342" s="259"/>
      <c r="N342" s="259"/>
      <c r="O342" s="259"/>
      <c r="P342" s="259"/>
      <c r="Q342" s="259"/>
      <c r="R342" s="259"/>
    </row>
    <row r="343">
      <c r="A343" s="261">
        <v>45769.0</v>
      </c>
      <c r="B343" s="252">
        <v>7095.0</v>
      </c>
      <c r="C343" s="253" t="s">
        <v>4455</v>
      </c>
      <c r="D343" s="253"/>
      <c r="E343" s="253" t="s">
        <v>21326</v>
      </c>
      <c r="F343" s="254"/>
      <c r="G343" s="255">
        <v>3000.0</v>
      </c>
      <c r="H343" s="256">
        <v>320.0</v>
      </c>
      <c r="I343" s="262">
        <v>64.0</v>
      </c>
      <c r="J343" s="258">
        <v>77.0</v>
      </c>
      <c r="K343" s="263"/>
      <c r="L343" s="259" t="s">
        <v>60</v>
      </c>
      <c r="M343" s="259"/>
      <c r="N343" s="259"/>
      <c r="O343" s="259"/>
      <c r="P343" s="259"/>
      <c r="Q343" s="259"/>
      <c r="R343" s="259"/>
    </row>
    <row r="344">
      <c r="A344" s="261">
        <v>45769.0</v>
      </c>
      <c r="B344" s="252">
        <v>7096.0</v>
      </c>
      <c r="C344" s="253" t="s">
        <v>3989</v>
      </c>
      <c r="D344" s="253"/>
      <c r="E344" s="253" t="s">
        <v>21327</v>
      </c>
      <c r="F344" s="254"/>
      <c r="G344" s="255">
        <v>4300.0</v>
      </c>
      <c r="H344" s="256">
        <v>1080.0</v>
      </c>
      <c r="I344" s="262">
        <v>216.0</v>
      </c>
      <c r="J344" s="258">
        <v>260.0</v>
      </c>
      <c r="K344" s="263"/>
      <c r="L344" s="259" t="s">
        <v>21</v>
      </c>
      <c r="M344" s="259"/>
      <c r="N344" s="259"/>
      <c r="O344" s="259"/>
      <c r="P344" s="259"/>
      <c r="Q344" s="259"/>
      <c r="R344" s="259"/>
    </row>
    <row r="345">
      <c r="A345" s="261">
        <v>45769.0</v>
      </c>
      <c r="B345" s="252">
        <v>7097.0</v>
      </c>
      <c r="C345" s="253" t="s">
        <v>4474</v>
      </c>
      <c r="D345" s="253"/>
      <c r="E345" s="253"/>
      <c r="F345" s="254"/>
      <c r="G345" s="255">
        <v>5060.0</v>
      </c>
      <c r="H345" s="256">
        <v>2260.0</v>
      </c>
      <c r="I345" s="262">
        <v>113.0</v>
      </c>
      <c r="J345" s="258">
        <v>136.0</v>
      </c>
      <c r="K345" s="263"/>
      <c r="L345" s="259" t="s">
        <v>52</v>
      </c>
      <c r="M345" s="259"/>
      <c r="N345" s="259"/>
      <c r="O345" s="259"/>
      <c r="P345" s="259"/>
      <c r="Q345" s="259"/>
      <c r="R345" s="259"/>
    </row>
    <row r="346">
      <c r="A346" s="261">
        <v>45769.0</v>
      </c>
      <c r="B346" s="252">
        <v>7098.0</v>
      </c>
      <c r="C346" s="253" t="s">
        <v>4455</v>
      </c>
      <c r="D346" s="253"/>
      <c r="E346" s="253" t="s">
        <v>21326</v>
      </c>
      <c r="F346" s="254"/>
      <c r="G346" s="255">
        <v>2920.0</v>
      </c>
      <c r="H346" s="256">
        <v>240.0</v>
      </c>
      <c r="I346" s="262">
        <v>48.0</v>
      </c>
      <c r="J346" s="258">
        <v>58.0</v>
      </c>
      <c r="K346" s="263"/>
      <c r="L346" s="259" t="s">
        <v>60</v>
      </c>
      <c r="M346" s="258">
        <v>376934.0</v>
      </c>
      <c r="N346" s="259"/>
      <c r="O346" s="259"/>
      <c r="P346" s="259"/>
      <c r="Q346" s="259"/>
      <c r="R346" s="259"/>
    </row>
    <row r="347">
      <c r="A347" s="261">
        <v>45769.0</v>
      </c>
      <c r="B347" s="252">
        <v>7099.0</v>
      </c>
      <c r="C347" s="253" t="s">
        <v>4379</v>
      </c>
      <c r="D347" s="253"/>
      <c r="E347" s="253" t="s">
        <v>20697</v>
      </c>
      <c r="F347" s="254"/>
      <c r="G347" s="255">
        <v>2820.0</v>
      </c>
      <c r="H347" s="256">
        <v>100.0</v>
      </c>
      <c r="I347" s="262">
        <v>17.0</v>
      </c>
      <c r="J347" s="258">
        <v>20.0</v>
      </c>
      <c r="K347" s="263"/>
      <c r="L347" s="259" t="s">
        <v>21</v>
      </c>
      <c r="M347" s="259"/>
      <c r="N347" s="259"/>
      <c r="O347" s="259"/>
      <c r="P347" s="259"/>
      <c r="Q347" s="259"/>
      <c r="R347" s="259"/>
    </row>
    <row r="348">
      <c r="A348" s="261">
        <v>45769.0</v>
      </c>
      <c r="B348" s="252">
        <v>7100.0</v>
      </c>
      <c r="C348" s="253" t="s">
        <v>744</v>
      </c>
      <c r="D348" s="253"/>
      <c r="E348" s="253"/>
      <c r="F348" s="254"/>
      <c r="G348" s="255">
        <v>3420.0</v>
      </c>
      <c r="H348" s="256">
        <v>820.0</v>
      </c>
      <c r="I348" s="262">
        <v>89.0</v>
      </c>
      <c r="J348" s="258">
        <v>106.0</v>
      </c>
      <c r="K348" s="263"/>
      <c r="L348" s="259" t="s">
        <v>60</v>
      </c>
      <c r="M348" s="258">
        <v>576042.0</v>
      </c>
      <c r="N348" s="259"/>
      <c r="O348" s="259"/>
      <c r="P348" s="259"/>
      <c r="Q348" s="259"/>
      <c r="R348" s="259"/>
    </row>
    <row r="349">
      <c r="A349" s="264"/>
      <c r="B349" s="253"/>
      <c r="C349" s="253"/>
      <c r="D349" s="253"/>
      <c r="E349" s="253"/>
      <c r="F349" s="254"/>
      <c r="G349" s="265"/>
      <c r="H349" s="266"/>
      <c r="I349" s="263"/>
      <c r="J349" s="259"/>
      <c r="K349" s="263"/>
      <c r="L349" s="259"/>
      <c r="M349" s="259"/>
      <c r="N349" s="259"/>
      <c r="O349" s="259"/>
      <c r="P349" s="259"/>
      <c r="Q349" s="259"/>
      <c r="R349" s="259"/>
    </row>
    <row r="350">
      <c r="A350" s="251">
        <v>45770.028996967594</v>
      </c>
      <c r="B350" s="252">
        <v>7101.0</v>
      </c>
      <c r="C350" s="253" t="s">
        <v>744</v>
      </c>
      <c r="D350" s="253"/>
      <c r="E350" s="253"/>
      <c r="F350" s="254"/>
      <c r="G350" s="255">
        <v>3280.0</v>
      </c>
      <c r="H350" s="256">
        <v>680.0</v>
      </c>
      <c r="I350" s="262">
        <v>66.0</v>
      </c>
      <c r="J350" s="258">
        <v>79.0</v>
      </c>
      <c r="K350" s="263"/>
      <c r="L350" s="259" t="s">
        <v>52</v>
      </c>
      <c r="M350" s="259"/>
      <c r="N350" s="259"/>
      <c r="O350" s="259"/>
      <c r="P350" s="259"/>
      <c r="Q350" s="259"/>
      <c r="R350" s="259"/>
    </row>
    <row r="351">
      <c r="A351" s="261">
        <v>45770.0</v>
      </c>
      <c r="B351" s="252">
        <v>7102.0</v>
      </c>
      <c r="C351" s="253" t="s">
        <v>4017</v>
      </c>
      <c r="D351" s="253"/>
      <c r="E351" s="253" t="s">
        <v>4500</v>
      </c>
      <c r="F351" s="254"/>
      <c r="G351" s="255">
        <v>3460.0</v>
      </c>
      <c r="H351" s="256">
        <v>960.0</v>
      </c>
      <c r="I351" s="262">
        <v>159.0</v>
      </c>
      <c r="J351" s="258">
        <v>191.0</v>
      </c>
      <c r="K351" s="263"/>
      <c r="L351" s="259" t="s">
        <v>52</v>
      </c>
      <c r="M351" s="259"/>
      <c r="N351" s="259"/>
      <c r="O351" s="259"/>
      <c r="P351" s="259"/>
      <c r="Q351" s="259"/>
      <c r="R351" s="259"/>
    </row>
    <row r="352">
      <c r="A352" s="261">
        <v>45770.0</v>
      </c>
      <c r="B352" s="252">
        <v>7103.0</v>
      </c>
      <c r="C352" s="253" t="s">
        <v>4790</v>
      </c>
      <c r="D352" s="253"/>
      <c r="E352" s="253" t="s">
        <v>21281</v>
      </c>
      <c r="F352" s="254"/>
      <c r="G352" s="255">
        <v>2660.0</v>
      </c>
      <c r="H352" s="256">
        <v>340.0</v>
      </c>
      <c r="I352" s="262">
        <v>57.0</v>
      </c>
      <c r="J352" s="258">
        <v>68.0</v>
      </c>
      <c r="K352" s="263"/>
      <c r="L352" s="259" t="s">
        <v>60</v>
      </c>
      <c r="M352" s="258">
        <v>972418.0</v>
      </c>
      <c r="N352" s="259"/>
      <c r="O352" s="259"/>
      <c r="P352" s="259"/>
      <c r="Q352" s="259"/>
      <c r="R352" s="259"/>
    </row>
    <row r="353">
      <c r="A353" s="261">
        <v>45770.0</v>
      </c>
      <c r="B353" s="252">
        <v>7104.0</v>
      </c>
      <c r="C353" s="253" t="s">
        <v>3989</v>
      </c>
      <c r="D353" s="253"/>
      <c r="E353" s="253" t="s">
        <v>21333</v>
      </c>
      <c r="F353" s="254"/>
      <c r="G353" s="255">
        <v>3940.0</v>
      </c>
      <c r="H353" s="256">
        <v>800.0</v>
      </c>
      <c r="I353" s="262">
        <v>160.0</v>
      </c>
      <c r="J353" s="258">
        <v>192.0</v>
      </c>
      <c r="K353" s="263"/>
      <c r="L353" s="259" t="s">
        <v>60</v>
      </c>
      <c r="M353" s="258">
        <v>226282.0</v>
      </c>
      <c r="N353" s="259"/>
      <c r="O353" s="259"/>
      <c r="P353" s="259"/>
      <c r="Q353" s="259"/>
      <c r="R353" s="259"/>
    </row>
    <row r="354">
      <c r="A354" s="261">
        <v>45770.0</v>
      </c>
      <c r="B354" s="252">
        <v>7105.0</v>
      </c>
      <c r="C354" s="253" t="s">
        <v>4138</v>
      </c>
      <c r="D354" s="253"/>
      <c r="E354" s="253"/>
      <c r="F354" s="254"/>
      <c r="G354" s="255">
        <v>2940.0</v>
      </c>
      <c r="H354" s="256">
        <v>160.0</v>
      </c>
      <c r="I354" s="262">
        <v>32.0</v>
      </c>
      <c r="J354" s="258">
        <v>39.0</v>
      </c>
      <c r="K354" s="263"/>
      <c r="L354" s="259" t="s">
        <v>60</v>
      </c>
      <c r="M354" s="258">
        <v>372382.0</v>
      </c>
      <c r="N354" s="259"/>
      <c r="O354" s="259"/>
      <c r="P354" s="259"/>
      <c r="Q354" s="259"/>
      <c r="R354" s="259"/>
    </row>
    <row r="355">
      <c r="A355" s="261">
        <v>45770.0</v>
      </c>
      <c r="B355" s="252">
        <v>7106.0</v>
      </c>
      <c r="C355" s="253" t="s">
        <v>3265</v>
      </c>
      <c r="D355" s="253"/>
      <c r="E355" s="253"/>
      <c r="F355" s="254"/>
      <c r="G355" s="255">
        <v>3940.0</v>
      </c>
      <c r="H355" s="256">
        <v>1040.0</v>
      </c>
      <c r="I355" s="262">
        <v>52.0</v>
      </c>
      <c r="J355" s="258">
        <v>63.0</v>
      </c>
      <c r="K355" s="263"/>
      <c r="L355" s="259" t="s">
        <v>52</v>
      </c>
      <c r="M355" s="259"/>
      <c r="N355" s="259"/>
      <c r="O355" s="259"/>
      <c r="P355" s="259"/>
      <c r="Q355" s="259"/>
      <c r="R355" s="259"/>
    </row>
    <row r="356">
      <c r="A356" s="261">
        <v>45770.0</v>
      </c>
      <c r="B356" s="252">
        <v>7107.0</v>
      </c>
      <c r="C356" s="253" t="s">
        <v>4800</v>
      </c>
      <c r="D356" s="253"/>
      <c r="E356" s="253"/>
      <c r="F356" s="254"/>
      <c r="G356" s="255">
        <v>2340.0</v>
      </c>
      <c r="H356" s="256">
        <v>160.0</v>
      </c>
      <c r="I356" s="262">
        <v>27.0</v>
      </c>
      <c r="J356" s="258">
        <v>32.0</v>
      </c>
      <c r="K356" s="263"/>
      <c r="L356" s="259" t="s">
        <v>60</v>
      </c>
      <c r="M356" s="258">
        <v>512018.0</v>
      </c>
      <c r="N356" s="259"/>
      <c r="O356" s="259"/>
      <c r="P356" s="259"/>
      <c r="Q356" s="259"/>
      <c r="R356" s="259"/>
    </row>
    <row r="357">
      <c r="A357" s="264"/>
      <c r="B357" s="253"/>
      <c r="C357" s="253"/>
      <c r="D357" s="253"/>
      <c r="E357" s="253"/>
      <c r="F357" s="254"/>
      <c r="G357" s="265"/>
      <c r="H357" s="266"/>
      <c r="I357" s="263"/>
      <c r="J357" s="259"/>
      <c r="K357" s="263"/>
      <c r="L357" s="259"/>
      <c r="M357" s="259"/>
      <c r="N357" s="259"/>
      <c r="O357" s="259"/>
      <c r="P357" s="259"/>
      <c r="Q357" s="259"/>
      <c r="R357" s="259"/>
    </row>
    <row r="358">
      <c r="A358" s="251">
        <v>45771.02900494213</v>
      </c>
      <c r="B358" s="252">
        <v>7108.0</v>
      </c>
      <c r="C358" s="253" t="s">
        <v>744</v>
      </c>
      <c r="D358" s="253"/>
      <c r="E358" s="253"/>
      <c r="F358" s="254"/>
      <c r="G358" s="255">
        <v>3080.0</v>
      </c>
      <c r="H358" s="256">
        <v>580.0</v>
      </c>
      <c r="I358" s="262">
        <v>96.0</v>
      </c>
      <c r="J358" s="258">
        <v>115.0</v>
      </c>
      <c r="K358" s="263"/>
      <c r="L358" s="259" t="s">
        <v>60</v>
      </c>
      <c r="M358" s="258">
        <v>990946.0</v>
      </c>
      <c r="N358" s="259"/>
      <c r="O358" s="259"/>
      <c r="P358" s="259"/>
      <c r="Q358" s="259"/>
      <c r="R358" s="259"/>
    </row>
    <row r="359">
      <c r="A359" s="261">
        <v>45771.0</v>
      </c>
      <c r="B359" s="252">
        <v>7109.0</v>
      </c>
      <c r="C359" s="253" t="s">
        <v>4017</v>
      </c>
      <c r="D359" s="253"/>
      <c r="E359" s="253" t="s">
        <v>4500</v>
      </c>
      <c r="F359" s="254"/>
      <c r="G359" s="255">
        <v>3240.0</v>
      </c>
      <c r="H359" s="256">
        <v>780.0</v>
      </c>
      <c r="I359" s="262">
        <v>129.0</v>
      </c>
      <c r="J359" s="258">
        <v>155.0</v>
      </c>
      <c r="K359" s="263"/>
      <c r="L359" s="259" t="s">
        <v>52</v>
      </c>
      <c r="M359" s="259"/>
      <c r="N359" s="259"/>
      <c r="O359" s="259"/>
      <c r="P359" s="259"/>
      <c r="Q359" s="259"/>
      <c r="R359" s="259"/>
    </row>
    <row r="360">
      <c r="A360" s="261">
        <v>45771.0</v>
      </c>
      <c r="B360" s="252">
        <v>7110.0</v>
      </c>
      <c r="C360" s="253" t="s">
        <v>4802</v>
      </c>
      <c r="D360" s="253"/>
      <c r="E360" s="253" t="s">
        <v>21338</v>
      </c>
      <c r="F360" s="254"/>
      <c r="G360" s="255">
        <v>3060.0</v>
      </c>
      <c r="H360" s="256">
        <v>440.0</v>
      </c>
      <c r="I360" s="262">
        <v>22.0</v>
      </c>
      <c r="J360" s="258">
        <v>27.0</v>
      </c>
      <c r="K360" s="263"/>
      <c r="L360" s="259" t="s">
        <v>21</v>
      </c>
      <c r="M360" s="259"/>
      <c r="N360" s="259"/>
      <c r="O360" s="259"/>
      <c r="P360" s="259"/>
      <c r="Q360" s="259"/>
      <c r="R360" s="259"/>
    </row>
    <row r="361">
      <c r="A361" s="261">
        <v>45771.0</v>
      </c>
      <c r="B361" s="252">
        <v>7111.0</v>
      </c>
      <c r="C361" s="253" t="s">
        <v>744</v>
      </c>
      <c r="D361" s="253"/>
      <c r="E361" s="253"/>
      <c r="F361" s="254"/>
      <c r="G361" s="255">
        <v>3040.0</v>
      </c>
      <c r="H361" s="256">
        <v>440.0</v>
      </c>
      <c r="I361" s="262">
        <v>73.0</v>
      </c>
      <c r="J361" s="258">
        <v>88.0</v>
      </c>
      <c r="K361" s="263"/>
      <c r="L361" s="259" t="s">
        <v>52</v>
      </c>
      <c r="M361" s="259"/>
      <c r="N361" s="259"/>
      <c r="O361" s="259"/>
      <c r="P361" s="259"/>
      <c r="Q361" s="259"/>
      <c r="R361" s="259"/>
    </row>
    <row r="362">
      <c r="A362" s="261">
        <v>45771.0</v>
      </c>
      <c r="B362" s="252">
        <v>7112.0</v>
      </c>
      <c r="C362" s="253" t="s">
        <v>4051</v>
      </c>
      <c r="D362" s="253"/>
      <c r="E362" s="253" t="s">
        <v>21340</v>
      </c>
      <c r="F362" s="254"/>
      <c r="G362" s="255">
        <v>3880.0</v>
      </c>
      <c r="H362" s="256">
        <v>1400.0</v>
      </c>
      <c r="I362" s="262">
        <v>231.0</v>
      </c>
      <c r="J362" s="258">
        <v>278.0</v>
      </c>
      <c r="K362" s="263"/>
      <c r="L362" s="259" t="s">
        <v>21</v>
      </c>
      <c r="M362" s="259"/>
      <c r="N362" s="259"/>
      <c r="O362" s="259"/>
      <c r="P362" s="259"/>
      <c r="Q362" s="259"/>
      <c r="R362" s="259"/>
    </row>
    <row r="363">
      <c r="A363" s="261">
        <v>45771.0</v>
      </c>
      <c r="B363" s="252">
        <v>7113.0</v>
      </c>
      <c r="C363" s="253" t="s">
        <v>744</v>
      </c>
      <c r="D363" s="253"/>
      <c r="E363" s="253"/>
      <c r="F363" s="254"/>
      <c r="G363" s="255">
        <v>2740.0</v>
      </c>
      <c r="H363" s="256">
        <v>200.0</v>
      </c>
      <c r="I363" s="262">
        <v>33.0</v>
      </c>
      <c r="J363" s="258">
        <v>40.0</v>
      </c>
      <c r="K363" s="263"/>
      <c r="L363" s="259" t="s">
        <v>52</v>
      </c>
      <c r="M363" s="259"/>
      <c r="N363" s="259"/>
      <c r="O363" s="259"/>
      <c r="P363" s="259"/>
      <c r="Q363" s="259"/>
      <c r="R363" s="259"/>
    </row>
    <row r="364">
      <c r="A364" s="261">
        <v>45771.0</v>
      </c>
      <c r="B364" s="252">
        <v>7114.0</v>
      </c>
      <c r="C364" s="253" t="s">
        <v>744</v>
      </c>
      <c r="D364" s="253"/>
      <c r="E364" s="253"/>
      <c r="F364" s="254"/>
      <c r="G364" s="255">
        <v>2820.0</v>
      </c>
      <c r="H364" s="256">
        <v>300.0</v>
      </c>
      <c r="I364" s="262">
        <v>50.0</v>
      </c>
      <c r="J364" s="258">
        <v>60.0</v>
      </c>
      <c r="K364" s="263"/>
      <c r="L364" s="259" t="s">
        <v>52</v>
      </c>
      <c r="M364" s="259"/>
      <c r="N364" s="259"/>
      <c r="O364" s="259"/>
      <c r="P364" s="259"/>
      <c r="Q364" s="259"/>
      <c r="R364" s="259"/>
    </row>
    <row r="365">
      <c r="A365" s="261">
        <v>45771.0</v>
      </c>
      <c r="B365" s="252">
        <v>7115.0</v>
      </c>
      <c r="C365" s="253" t="s">
        <v>4017</v>
      </c>
      <c r="D365" s="253"/>
      <c r="E365" s="253" t="s">
        <v>4500</v>
      </c>
      <c r="F365" s="254"/>
      <c r="G365" s="255">
        <v>3240.0</v>
      </c>
      <c r="H365" s="256">
        <v>400.0</v>
      </c>
      <c r="I365" s="262">
        <v>66.0</v>
      </c>
      <c r="J365" s="258">
        <v>80.0</v>
      </c>
      <c r="K365" s="263"/>
      <c r="L365" s="259" t="s">
        <v>52</v>
      </c>
      <c r="M365" s="259"/>
      <c r="N365" s="259"/>
      <c r="O365" s="259"/>
      <c r="P365" s="259"/>
      <c r="Q365" s="259"/>
      <c r="R365" s="259"/>
    </row>
    <row r="366">
      <c r="A366" s="261">
        <v>45771.0</v>
      </c>
      <c r="B366" s="252">
        <v>7116.0</v>
      </c>
      <c r="C366" s="253" t="s">
        <v>4455</v>
      </c>
      <c r="D366" s="253"/>
      <c r="E366" s="253" t="s">
        <v>21341</v>
      </c>
      <c r="F366" s="254"/>
      <c r="G366" s="255">
        <v>3180.0</v>
      </c>
      <c r="H366" s="256">
        <v>240.0</v>
      </c>
      <c r="I366" s="262">
        <v>48.0</v>
      </c>
      <c r="J366" s="258">
        <v>58.0</v>
      </c>
      <c r="K366" s="263"/>
      <c r="L366" s="259" t="s">
        <v>60</v>
      </c>
      <c r="M366" s="258">
        <v>673698.0</v>
      </c>
      <c r="N366" s="259"/>
      <c r="O366" s="259"/>
      <c r="P366" s="259"/>
      <c r="Q366" s="259"/>
      <c r="R366" s="259"/>
    </row>
    <row r="367">
      <c r="A367" s="261">
        <v>45771.0</v>
      </c>
      <c r="B367" s="252">
        <v>7117.0</v>
      </c>
      <c r="C367" s="253" t="s">
        <v>4051</v>
      </c>
      <c r="D367" s="253"/>
      <c r="E367" s="253" t="s">
        <v>21342</v>
      </c>
      <c r="F367" s="254"/>
      <c r="G367" s="255">
        <v>2620.0</v>
      </c>
      <c r="H367" s="256">
        <v>140.0</v>
      </c>
      <c r="I367" s="262">
        <v>24.0</v>
      </c>
      <c r="J367" s="258">
        <v>28.0</v>
      </c>
      <c r="K367" s="263"/>
      <c r="L367" s="259" t="s">
        <v>21</v>
      </c>
      <c r="M367" s="259"/>
      <c r="N367" s="259"/>
      <c r="O367" s="259"/>
      <c r="P367" s="259"/>
      <c r="Q367" s="259"/>
      <c r="R367" s="259"/>
    </row>
    <row r="368">
      <c r="A368" s="261">
        <v>45771.0</v>
      </c>
      <c r="B368" s="252">
        <v>7118.0</v>
      </c>
      <c r="C368" s="253" t="s">
        <v>3980</v>
      </c>
      <c r="D368" s="253"/>
      <c r="E368" s="253" t="s">
        <v>20685</v>
      </c>
      <c r="F368" s="254"/>
      <c r="G368" s="255">
        <v>2700.0</v>
      </c>
      <c r="H368" s="256">
        <v>440.0</v>
      </c>
      <c r="I368" s="262">
        <v>73.0</v>
      </c>
      <c r="J368" s="258">
        <v>88.0</v>
      </c>
      <c r="K368" s="263"/>
      <c r="L368" s="259" t="s">
        <v>21</v>
      </c>
      <c r="M368" s="259"/>
      <c r="N368" s="259"/>
      <c r="O368" s="259"/>
      <c r="P368" s="259"/>
      <c r="Q368" s="259"/>
      <c r="R368" s="259"/>
    </row>
    <row r="369">
      <c r="A369" s="261">
        <v>45771.0</v>
      </c>
      <c r="B369" s="252">
        <v>7119.0</v>
      </c>
      <c r="C369" s="253" t="s">
        <v>4082</v>
      </c>
      <c r="D369" s="253"/>
      <c r="E369" s="253" t="s">
        <v>21343</v>
      </c>
      <c r="F369" s="254"/>
      <c r="G369" s="255">
        <v>3940.0</v>
      </c>
      <c r="H369" s="256">
        <v>660.0</v>
      </c>
      <c r="I369" s="262">
        <v>33.0</v>
      </c>
      <c r="J369" s="258">
        <v>40.0</v>
      </c>
      <c r="K369" s="263"/>
      <c r="L369" s="259" t="s">
        <v>21</v>
      </c>
      <c r="M369" s="259"/>
      <c r="N369" s="259"/>
      <c r="O369" s="259"/>
      <c r="P369" s="259"/>
      <c r="Q369" s="259"/>
      <c r="R369" s="259"/>
    </row>
    <row r="370">
      <c r="A370" s="264"/>
      <c r="B370" s="253"/>
      <c r="C370" s="253"/>
      <c r="D370" s="253"/>
      <c r="E370" s="253"/>
      <c r="F370" s="254"/>
      <c r="G370" s="265"/>
      <c r="H370" s="266"/>
      <c r="I370" s="263"/>
      <c r="J370" s="259"/>
      <c r="K370" s="263"/>
      <c r="L370" s="259"/>
      <c r="M370" s="259"/>
      <c r="N370" s="259"/>
      <c r="O370" s="259"/>
      <c r="P370" s="259"/>
      <c r="Q370" s="259"/>
      <c r="R370" s="259"/>
    </row>
    <row r="371">
      <c r="A371" s="251">
        <v>45772.029008784724</v>
      </c>
      <c r="B371" s="252">
        <v>7120.0</v>
      </c>
      <c r="C371" s="253" t="s">
        <v>4017</v>
      </c>
      <c r="D371" s="253"/>
      <c r="E371" s="253" t="s">
        <v>4500</v>
      </c>
      <c r="F371" s="254"/>
      <c r="G371" s="255">
        <v>3320.0</v>
      </c>
      <c r="H371" s="256">
        <v>860.0</v>
      </c>
      <c r="I371" s="262">
        <v>142.0</v>
      </c>
      <c r="J371" s="258">
        <v>171.0</v>
      </c>
      <c r="K371" s="263"/>
      <c r="L371" s="259" t="s">
        <v>52</v>
      </c>
      <c r="M371" s="259"/>
      <c r="N371" s="259"/>
      <c r="O371" s="259"/>
      <c r="P371" s="259"/>
      <c r="Q371" s="259"/>
      <c r="R371" s="259"/>
    </row>
    <row r="372">
      <c r="A372" s="261">
        <v>45772.0</v>
      </c>
      <c r="B372" s="252">
        <v>7121.0</v>
      </c>
      <c r="C372" s="253" t="s">
        <v>4062</v>
      </c>
      <c r="D372" s="253"/>
      <c r="E372" s="253"/>
      <c r="F372" s="254"/>
      <c r="G372" s="255">
        <v>5600.0</v>
      </c>
      <c r="H372" s="256">
        <v>1500.0</v>
      </c>
      <c r="I372" s="262">
        <v>248.0</v>
      </c>
      <c r="J372" s="258">
        <v>297.0</v>
      </c>
      <c r="K372" s="263"/>
      <c r="L372" s="259" t="s">
        <v>60</v>
      </c>
      <c r="M372" s="259"/>
      <c r="N372" s="259"/>
      <c r="O372" s="259"/>
      <c r="P372" s="259"/>
      <c r="Q372" s="259"/>
      <c r="R372" s="259"/>
    </row>
    <row r="373">
      <c r="A373" s="261">
        <v>45772.0</v>
      </c>
      <c r="B373" s="252">
        <v>7122.0</v>
      </c>
      <c r="C373" s="253" t="s">
        <v>4017</v>
      </c>
      <c r="D373" s="253"/>
      <c r="E373" s="253" t="s">
        <v>4500</v>
      </c>
      <c r="F373" s="254"/>
      <c r="G373" s="255">
        <v>2900.0</v>
      </c>
      <c r="H373" s="256">
        <v>360.0</v>
      </c>
      <c r="I373" s="262">
        <v>60.0</v>
      </c>
      <c r="J373" s="258">
        <v>72.0</v>
      </c>
      <c r="K373" s="263"/>
      <c r="L373" s="259" t="s">
        <v>52</v>
      </c>
      <c r="M373" s="259"/>
      <c r="N373" s="259"/>
      <c r="O373" s="259"/>
      <c r="P373" s="259"/>
      <c r="Q373" s="259"/>
      <c r="R373" s="259"/>
    </row>
    <row r="374">
      <c r="A374" s="261">
        <v>45772.0</v>
      </c>
      <c r="B374" s="252">
        <v>7123.0</v>
      </c>
      <c r="C374" s="253" t="s">
        <v>4454</v>
      </c>
      <c r="D374" s="253"/>
      <c r="E374" s="253" t="s">
        <v>21353</v>
      </c>
      <c r="F374" s="254"/>
      <c r="G374" s="255">
        <v>4300.0</v>
      </c>
      <c r="H374" s="256">
        <v>1520.0</v>
      </c>
      <c r="I374" s="262">
        <v>76.0</v>
      </c>
      <c r="J374" s="258">
        <v>92.0</v>
      </c>
      <c r="K374" s="263"/>
      <c r="L374" s="259" t="s">
        <v>21</v>
      </c>
      <c r="M374" s="259"/>
      <c r="N374" s="259"/>
      <c r="O374" s="259"/>
      <c r="P374" s="259"/>
      <c r="Q374" s="259"/>
      <c r="R374" s="259"/>
    </row>
    <row r="375">
      <c r="A375" s="261">
        <v>45772.0</v>
      </c>
      <c r="B375" s="252">
        <v>7124.0</v>
      </c>
      <c r="C375" s="253" t="s">
        <v>4455</v>
      </c>
      <c r="D375" s="253"/>
      <c r="E375" s="253" t="s">
        <v>21354</v>
      </c>
      <c r="F375" s="254"/>
      <c r="G375" s="255">
        <v>3140.0</v>
      </c>
      <c r="H375" s="256">
        <v>200.0</v>
      </c>
      <c r="I375" s="262">
        <v>33.0</v>
      </c>
      <c r="J375" s="258">
        <v>40.0</v>
      </c>
      <c r="K375" s="263"/>
      <c r="L375" s="259" t="s">
        <v>60</v>
      </c>
      <c r="M375" s="259"/>
      <c r="N375" s="259"/>
      <c r="O375" s="259"/>
      <c r="P375" s="259"/>
      <c r="Q375" s="259"/>
      <c r="R375" s="259"/>
    </row>
    <row r="376">
      <c r="A376" s="261">
        <v>45772.0</v>
      </c>
      <c r="B376" s="252">
        <v>7125.0</v>
      </c>
      <c r="C376" s="253" t="s">
        <v>4112</v>
      </c>
      <c r="D376" s="253"/>
      <c r="E376" s="253" t="s">
        <v>21340</v>
      </c>
      <c r="F376" s="254"/>
      <c r="G376" s="255">
        <v>3160.0</v>
      </c>
      <c r="H376" s="256">
        <v>680.0</v>
      </c>
      <c r="I376" s="262">
        <v>113.0</v>
      </c>
      <c r="J376" s="258">
        <v>135.0</v>
      </c>
      <c r="K376" s="263"/>
      <c r="L376" s="259" t="s">
        <v>21</v>
      </c>
      <c r="M376" s="259"/>
      <c r="N376" s="259"/>
      <c r="O376" s="259"/>
      <c r="P376" s="259"/>
      <c r="Q376" s="259"/>
      <c r="R376" s="259"/>
    </row>
    <row r="377">
      <c r="A377" s="261">
        <v>45772.0</v>
      </c>
      <c r="B377" s="252">
        <v>7126.0</v>
      </c>
      <c r="C377" s="253" t="s">
        <v>3265</v>
      </c>
      <c r="D377" s="253"/>
      <c r="E377" s="253"/>
      <c r="F377" s="254"/>
      <c r="G377" s="255">
        <v>3660.0</v>
      </c>
      <c r="H377" s="256">
        <v>780.0</v>
      </c>
      <c r="I377" s="262">
        <v>129.0</v>
      </c>
      <c r="J377" s="258">
        <v>155.0</v>
      </c>
      <c r="K377" s="263"/>
      <c r="L377" s="259" t="s">
        <v>52</v>
      </c>
      <c r="M377" s="259"/>
      <c r="N377" s="259"/>
      <c r="O377" s="259"/>
      <c r="P377" s="259"/>
      <c r="Q377" s="259"/>
      <c r="R377" s="259"/>
    </row>
    <row r="378">
      <c r="A378" s="264"/>
      <c r="B378" s="253"/>
      <c r="C378" s="253"/>
      <c r="D378" s="253"/>
      <c r="E378" s="253"/>
      <c r="F378" s="254"/>
      <c r="G378" s="265"/>
      <c r="H378" s="266"/>
      <c r="I378" s="263"/>
      <c r="J378" s="259"/>
      <c r="K378" s="263"/>
      <c r="L378" s="259"/>
      <c r="M378" s="259"/>
      <c r="N378" s="259"/>
      <c r="O378" s="259"/>
      <c r="P378" s="259"/>
      <c r="Q378" s="259"/>
      <c r="R378" s="259"/>
    </row>
    <row r="379">
      <c r="A379" s="251">
        <v>45775.029013217594</v>
      </c>
      <c r="B379" s="252">
        <v>7127.0</v>
      </c>
      <c r="C379" s="253"/>
      <c r="D379" s="253"/>
      <c r="E379" s="253"/>
      <c r="F379" s="254"/>
      <c r="G379" s="255">
        <v>3160.0</v>
      </c>
      <c r="H379" s="256">
        <v>720.0</v>
      </c>
      <c r="I379" s="262">
        <v>119.0</v>
      </c>
      <c r="J379" s="258">
        <v>143.0</v>
      </c>
      <c r="K379" s="263"/>
      <c r="L379" s="259" t="s">
        <v>52</v>
      </c>
      <c r="M379" s="259"/>
      <c r="N379" s="259"/>
      <c r="O379" s="259"/>
      <c r="P379" s="259"/>
      <c r="Q379" s="259"/>
      <c r="R379" s="259"/>
    </row>
    <row r="380">
      <c r="A380" s="261">
        <v>45775.0</v>
      </c>
      <c r="B380" s="252">
        <v>7128.0</v>
      </c>
      <c r="C380" s="253" t="s">
        <v>4110</v>
      </c>
      <c r="D380" s="253"/>
      <c r="E380" s="253" t="s">
        <v>4500</v>
      </c>
      <c r="F380" s="254"/>
      <c r="G380" s="255">
        <v>3460.0</v>
      </c>
      <c r="H380" s="256">
        <v>980.0</v>
      </c>
      <c r="I380" s="262">
        <v>162.0</v>
      </c>
      <c r="J380" s="258">
        <v>195.0</v>
      </c>
      <c r="K380" s="263"/>
      <c r="L380" s="259" t="s">
        <v>52</v>
      </c>
      <c r="M380" s="259"/>
      <c r="N380" s="259"/>
      <c r="O380" s="259"/>
      <c r="P380" s="259"/>
      <c r="Q380" s="259"/>
      <c r="R380" s="259"/>
    </row>
    <row r="381">
      <c r="A381" s="261">
        <v>45775.0</v>
      </c>
      <c r="B381" s="252">
        <v>7129.0</v>
      </c>
      <c r="C381" s="253" t="s">
        <v>3990</v>
      </c>
      <c r="D381" s="253"/>
      <c r="E381" s="253" t="s">
        <v>20758</v>
      </c>
      <c r="F381" s="254"/>
      <c r="G381" s="255">
        <v>3140.0</v>
      </c>
      <c r="H381" s="256">
        <v>400.0</v>
      </c>
      <c r="I381" s="262">
        <v>66.0</v>
      </c>
      <c r="J381" s="258">
        <v>80.0</v>
      </c>
      <c r="K381" s="263"/>
      <c r="L381" s="259" t="s">
        <v>60</v>
      </c>
      <c r="M381" s="258">
        <v>946334.0</v>
      </c>
      <c r="N381" s="259"/>
      <c r="O381" s="259"/>
      <c r="P381" s="259"/>
      <c r="Q381" s="259"/>
      <c r="R381" s="259"/>
    </row>
    <row r="382">
      <c r="A382" s="261">
        <v>45775.0</v>
      </c>
      <c r="B382" s="252">
        <v>7130.0</v>
      </c>
      <c r="C382" s="253" t="s">
        <v>744</v>
      </c>
      <c r="D382" s="253"/>
      <c r="E382" s="253"/>
      <c r="F382" s="254"/>
      <c r="G382" s="255">
        <v>2700.0</v>
      </c>
      <c r="H382" s="256">
        <v>200.0</v>
      </c>
      <c r="I382" s="262">
        <v>10.0</v>
      </c>
      <c r="J382" s="258">
        <v>12.0</v>
      </c>
      <c r="K382" s="263"/>
      <c r="L382" s="259" t="s">
        <v>52</v>
      </c>
      <c r="M382" s="259"/>
      <c r="N382" s="259"/>
      <c r="O382" s="259"/>
      <c r="P382" s="259"/>
      <c r="Q382" s="259"/>
      <c r="R382" s="259"/>
    </row>
    <row r="383">
      <c r="A383" s="261">
        <v>45775.0</v>
      </c>
      <c r="B383" s="252">
        <v>7131.0</v>
      </c>
      <c r="C383" s="253" t="s">
        <v>3989</v>
      </c>
      <c r="D383" s="253"/>
      <c r="E383" s="253" t="s">
        <v>21359</v>
      </c>
      <c r="F383" s="254"/>
      <c r="G383" s="255">
        <v>3960.0</v>
      </c>
      <c r="H383" s="256">
        <v>940.0</v>
      </c>
      <c r="I383" s="262">
        <v>188.0</v>
      </c>
      <c r="J383" s="258">
        <v>226.0</v>
      </c>
      <c r="K383" s="263"/>
      <c r="L383" s="259" t="s">
        <v>60</v>
      </c>
      <c r="M383" s="258">
        <v>61302.0</v>
      </c>
      <c r="N383" s="259"/>
      <c r="O383" s="259"/>
      <c r="P383" s="259"/>
      <c r="Q383" s="259"/>
      <c r="R383" s="259"/>
    </row>
    <row r="384">
      <c r="A384" s="261">
        <v>45775.0</v>
      </c>
      <c r="B384" s="252">
        <v>7132.0</v>
      </c>
      <c r="C384" s="253" t="s">
        <v>744</v>
      </c>
      <c r="D384" s="253"/>
      <c r="E384" s="253"/>
      <c r="F384" s="254"/>
      <c r="G384" s="255">
        <v>2880.0</v>
      </c>
      <c r="H384" s="256">
        <v>360.0</v>
      </c>
      <c r="I384" s="262">
        <v>60.0</v>
      </c>
      <c r="J384" s="258">
        <v>72.0</v>
      </c>
      <c r="K384" s="263"/>
      <c r="L384" s="259" t="s">
        <v>52</v>
      </c>
      <c r="M384" s="259"/>
      <c r="N384" s="259"/>
      <c r="O384" s="259"/>
      <c r="P384" s="259"/>
      <c r="Q384" s="259"/>
      <c r="R384" s="259"/>
    </row>
    <row r="385">
      <c r="A385" s="261">
        <v>45775.0</v>
      </c>
      <c r="B385" s="252">
        <v>7133.0</v>
      </c>
      <c r="C385" s="253" t="s">
        <v>4110</v>
      </c>
      <c r="D385" s="253"/>
      <c r="E385" s="253" t="s">
        <v>4500</v>
      </c>
      <c r="F385" s="254"/>
      <c r="G385" s="255">
        <v>3540.0</v>
      </c>
      <c r="H385" s="256">
        <v>620.0</v>
      </c>
      <c r="I385" s="262">
        <v>103.0</v>
      </c>
      <c r="J385" s="258">
        <v>123.0</v>
      </c>
      <c r="K385" s="263"/>
      <c r="L385" s="259" t="s">
        <v>52</v>
      </c>
      <c r="M385" s="259"/>
      <c r="N385" s="259"/>
      <c r="O385" s="259"/>
      <c r="P385" s="259"/>
      <c r="Q385" s="259"/>
      <c r="R385" s="259"/>
    </row>
    <row r="386">
      <c r="A386" s="261">
        <v>45764.0</v>
      </c>
      <c r="B386" s="252">
        <v>7134.0</v>
      </c>
      <c r="C386" s="253" t="s">
        <v>21280</v>
      </c>
      <c r="D386" s="253"/>
      <c r="E386" s="253"/>
      <c r="F386" s="254"/>
      <c r="G386" s="255">
        <v>3180.0</v>
      </c>
      <c r="H386" s="256">
        <v>260.0</v>
      </c>
      <c r="I386" s="262">
        <v>52.0</v>
      </c>
      <c r="J386" s="258">
        <v>63.0</v>
      </c>
      <c r="K386" s="263"/>
      <c r="L386" s="259" t="s">
        <v>21</v>
      </c>
      <c r="M386" s="259"/>
      <c r="N386" s="259"/>
      <c r="O386" s="259"/>
      <c r="P386" s="259"/>
      <c r="Q386" s="259"/>
      <c r="R386" s="259"/>
    </row>
    <row r="387">
      <c r="A387" s="261">
        <v>45775.0</v>
      </c>
      <c r="B387" s="252">
        <v>7135.0</v>
      </c>
      <c r="C387" s="253" t="s">
        <v>4819</v>
      </c>
      <c r="D387" s="253"/>
      <c r="E387" s="253" t="s">
        <v>11955</v>
      </c>
      <c r="F387" s="254"/>
      <c r="G387" s="255">
        <v>3600.0</v>
      </c>
      <c r="H387" s="256">
        <v>160.0</v>
      </c>
      <c r="I387" s="262">
        <v>27.0</v>
      </c>
      <c r="J387" s="258">
        <v>32.0</v>
      </c>
      <c r="K387" s="263"/>
      <c r="L387" s="259" t="s">
        <v>60</v>
      </c>
      <c r="M387" s="258">
        <v>576262.0</v>
      </c>
      <c r="N387" s="259"/>
      <c r="O387" s="259"/>
      <c r="P387" s="259"/>
      <c r="Q387" s="259"/>
      <c r="R387" s="259"/>
    </row>
    <row r="388">
      <c r="A388" s="267"/>
      <c r="B388" s="253"/>
      <c r="C388" s="253"/>
      <c r="D388" s="253"/>
      <c r="E388" s="253"/>
      <c r="F388" s="254"/>
      <c r="G388" s="265"/>
      <c r="H388" s="266"/>
      <c r="I388" s="263"/>
      <c r="J388" s="259"/>
      <c r="K388" s="263"/>
      <c r="L388" s="259"/>
      <c r="M388" s="259"/>
      <c r="N388" s="259"/>
      <c r="O388" s="259"/>
      <c r="P388" s="259"/>
      <c r="Q388" s="259"/>
      <c r="R388" s="259"/>
    </row>
    <row r="389">
      <c r="A389" s="251">
        <v>45776.02901280092</v>
      </c>
      <c r="B389" s="252">
        <v>7136.0</v>
      </c>
      <c r="C389" s="253" t="s">
        <v>4017</v>
      </c>
      <c r="D389" s="253"/>
      <c r="E389" s="253" t="s">
        <v>4500</v>
      </c>
      <c r="F389" s="254"/>
      <c r="G389" s="255">
        <v>3600.0</v>
      </c>
      <c r="H389" s="256">
        <v>1040.0</v>
      </c>
      <c r="I389" s="262">
        <v>172.0</v>
      </c>
      <c r="J389" s="258">
        <v>206.0</v>
      </c>
      <c r="K389" s="263"/>
      <c r="L389" s="259" t="s">
        <v>52</v>
      </c>
      <c r="M389" s="259"/>
      <c r="N389" s="259"/>
      <c r="O389" s="259"/>
      <c r="P389" s="259"/>
      <c r="Q389" s="259"/>
      <c r="R389" s="259"/>
    </row>
    <row r="390">
      <c r="A390" s="261">
        <v>45776.0</v>
      </c>
      <c r="B390" s="252">
        <v>7137.0</v>
      </c>
      <c r="C390" s="253" t="s">
        <v>30</v>
      </c>
      <c r="D390" s="253"/>
      <c r="E390" s="253" t="s">
        <v>20685</v>
      </c>
      <c r="F390" s="254"/>
      <c r="G390" s="255">
        <v>2800.0</v>
      </c>
      <c r="H390" s="256">
        <v>200.0</v>
      </c>
      <c r="I390" s="262">
        <v>33.0</v>
      </c>
      <c r="J390" s="258">
        <v>40.0</v>
      </c>
      <c r="K390" s="263"/>
      <c r="L390" s="259" t="s">
        <v>21</v>
      </c>
      <c r="M390" s="259"/>
      <c r="N390" s="259"/>
      <c r="O390" s="259"/>
      <c r="P390" s="259"/>
      <c r="Q390" s="259"/>
      <c r="R390" s="259"/>
    </row>
    <row r="391">
      <c r="A391" s="261">
        <v>45776.0</v>
      </c>
      <c r="B391" s="252">
        <v>7138.0</v>
      </c>
      <c r="C391" s="253" t="s">
        <v>3445</v>
      </c>
      <c r="D391" s="253"/>
      <c r="E391" s="253"/>
      <c r="F391" s="254"/>
      <c r="G391" s="255">
        <v>2780.0</v>
      </c>
      <c r="H391" s="256">
        <v>740.0</v>
      </c>
      <c r="I391" s="262">
        <v>123.0</v>
      </c>
      <c r="J391" s="258">
        <v>147.0</v>
      </c>
      <c r="K391" s="263"/>
      <c r="L391" s="259" t="s">
        <v>60</v>
      </c>
      <c r="M391" s="258">
        <v>360538.0</v>
      </c>
      <c r="N391" s="259"/>
      <c r="O391" s="259"/>
      <c r="P391" s="259"/>
      <c r="Q391" s="259"/>
      <c r="R391" s="259"/>
    </row>
    <row r="392">
      <c r="A392" s="261">
        <v>45776.0</v>
      </c>
      <c r="B392" s="252">
        <v>7139.0</v>
      </c>
      <c r="C392" s="253" t="s">
        <v>744</v>
      </c>
      <c r="D392" s="253"/>
      <c r="E392" s="253"/>
      <c r="F392" s="254"/>
      <c r="G392" s="255">
        <v>2980.0</v>
      </c>
      <c r="H392" s="256">
        <v>360.0</v>
      </c>
      <c r="I392" s="262">
        <v>60.0</v>
      </c>
      <c r="J392" s="258">
        <v>72.0</v>
      </c>
      <c r="K392" s="263"/>
      <c r="L392" s="259" t="s">
        <v>52</v>
      </c>
      <c r="M392" s="259"/>
      <c r="N392" s="259"/>
      <c r="O392" s="259"/>
      <c r="P392" s="259"/>
      <c r="Q392" s="259"/>
      <c r="R392" s="259"/>
    </row>
    <row r="393">
      <c r="A393" s="261">
        <v>45776.0</v>
      </c>
      <c r="B393" s="252">
        <v>7140.0</v>
      </c>
      <c r="C393" s="253" t="s">
        <v>744</v>
      </c>
      <c r="D393" s="253"/>
      <c r="E393" s="253"/>
      <c r="F393" s="254"/>
      <c r="G393" s="255">
        <v>3200.0</v>
      </c>
      <c r="H393" s="256">
        <v>600.0</v>
      </c>
      <c r="I393" s="262">
        <v>99.0</v>
      </c>
      <c r="J393" s="258">
        <v>119.0</v>
      </c>
      <c r="K393" s="263"/>
      <c r="L393" s="259" t="s">
        <v>52</v>
      </c>
      <c r="M393" s="259"/>
      <c r="N393" s="259"/>
      <c r="O393" s="259"/>
      <c r="P393" s="259"/>
      <c r="Q393" s="259"/>
      <c r="R393" s="259"/>
    </row>
    <row r="394">
      <c r="A394" s="261">
        <v>45776.0</v>
      </c>
      <c r="B394" s="252">
        <v>7141.0</v>
      </c>
      <c r="C394" s="253" t="s">
        <v>4017</v>
      </c>
      <c r="D394" s="253"/>
      <c r="E394" s="253" t="s">
        <v>21366</v>
      </c>
      <c r="F394" s="254"/>
      <c r="G394" s="255">
        <v>3200.0</v>
      </c>
      <c r="H394" s="256">
        <v>380.0</v>
      </c>
      <c r="I394" s="262">
        <v>63.0</v>
      </c>
      <c r="J394" s="258">
        <v>76.0</v>
      </c>
      <c r="K394" s="263"/>
      <c r="L394" s="259" t="s">
        <v>52</v>
      </c>
      <c r="M394" s="259"/>
      <c r="N394" s="259"/>
      <c r="O394" s="259"/>
      <c r="P394" s="259"/>
      <c r="Q394" s="259"/>
      <c r="R394" s="259"/>
    </row>
    <row r="395">
      <c r="A395" s="261">
        <v>45776.0</v>
      </c>
      <c r="B395" s="252">
        <v>7142.0</v>
      </c>
      <c r="C395" s="253" t="s">
        <v>744</v>
      </c>
      <c r="D395" s="253"/>
      <c r="E395" s="253"/>
      <c r="F395" s="254"/>
      <c r="G395" s="255">
        <v>2920.0</v>
      </c>
      <c r="H395" s="256">
        <v>320.0</v>
      </c>
      <c r="I395" s="262">
        <v>53.0</v>
      </c>
      <c r="J395" s="258">
        <v>64.0</v>
      </c>
      <c r="K395" s="263"/>
      <c r="L395" s="259" t="s">
        <v>52</v>
      </c>
      <c r="M395" s="259"/>
      <c r="N395" s="259"/>
      <c r="O395" s="259"/>
      <c r="P395" s="259"/>
      <c r="Q395" s="259"/>
      <c r="R395" s="259"/>
    </row>
    <row r="396">
      <c r="A396" s="261">
        <v>45776.0</v>
      </c>
      <c r="B396" s="252">
        <v>7143.0</v>
      </c>
      <c r="C396" s="253" t="s">
        <v>3986</v>
      </c>
      <c r="D396" s="253"/>
      <c r="E396" s="253" t="s">
        <v>20939</v>
      </c>
      <c r="F396" s="254"/>
      <c r="G396" s="255">
        <v>3560.0</v>
      </c>
      <c r="H396" s="256">
        <v>980.0</v>
      </c>
      <c r="I396" s="262">
        <v>162.0</v>
      </c>
      <c r="J396" s="258">
        <v>195.0</v>
      </c>
      <c r="K396" s="263"/>
      <c r="L396" s="259" t="s">
        <v>21</v>
      </c>
      <c r="M396" s="259"/>
      <c r="N396" s="259"/>
      <c r="O396" s="259"/>
      <c r="P396" s="259"/>
      <c r="Q396" s="259"/>
      <c r="R396" s="259"/>
    </row>
    <row r="397">
      <c r="A397" s="264"/>
      <c r="B397" s="253"/>
      <c r="C397" s="253"/>
      <c r="D397" s="253"/>
      <c r="E397" s="253"/>
      <c r="F397" s="254"/>
      <c r="G397" s="265"/>
      <c r="H397" s="266"/>
      <c r="I397" s="263"/>
      <c r="J397" s="259"/>
      <c r="K397" s="263"/>
      <c r="L397" s="259"/>
      <c r="M397" s="259"/>
      <c r="N397" s="259"/>
      <c r="O397" s="259"/>
      <c r="P397" s="259"/>
      <c r="Q397" s="259"/>
      <c r="R397" s="259"/>
    </row>
    <row r="398">
      <c r="A398" s="251">
        <v>45777.02900993056</v>
      </c>
      <c r="B398" s="252">
        <v>7144.0</v>
      </c>
      <c r="C398" s="253" t="s">
        <v>4017</v>
      </c>
      <c r="D398" s="253"/>
      <c r="E398" s="253" t="s">
        <v>4500</v>
      </c>
      <c r="F398" s="254"/>
      <c r="G398" s="255">
        <v>3460.0</v>
      </c>
      <c r="H398" s="256">
        <v>900.0</v>
      </c>
      <c r="I398" s="262">
        <v>149.0</v>
      </c>
      <c r="J398" s="258">
        <v>179.0</v>
      </c>
      <c r="K398" s="263"/>
      <c r="L398" s="259" t="s">
        <v>52</v>
      </c>
      <c r="M398" s="259"/>
      <c r="N398" s="259"/>
      <c r="O398" s="259"/>
      <c r="P398" s="259"/>
      <c r="Q398" s="259"/>
      <c r="R398" s="259"/>
    </row>
    <row r="399">
      <c r="A399" s="261">
        <v>45777.0</v>
      </c>
      <c r="B399" s="252">
        <v>7145.0</v>
      </c>
      <c r="C399" s="253" t="s">
        <v>3445</v>
      </c>
      <c r="D399" s="253"/>
      <c r="E399" s="253"/>
      <c r="F399" s="254"/>
      <c r="G399" s="255">
        <v>2500.0</v>
      </c>
      <c r="H399" s="256">
        <v>500.0</v>
      </c>
      <c r="I399" s="262">
        <v>83.0</v>
      </c>
      <c r="J399" s="258">
        <v>99.0</v>
      </c>
      <c r="K399" s="263"/>
      <c r="L399" s="259" t="s">
        <v>60</v>
      </c>
      <c r="M399" s="258">
        <v>804438.0</v>
      </c>
      <c r="N399" s="259"/>
      <c r="O399" s="259"/>
      <c r="P399" s="259"/>
      <c r="Q399" s="259"/>
      <c r="R399" s="259"/>
    </row>
    <row r="400">
      <c r="A400" s="261">
        <v>45777.0</v>
      </c>
      <c r="B400" s="252">
        <v>7146.0</v>
      </c>
      <c r="C400" s="253" t="s">
        <v>4082</v>
      </c>
      <c r="D400" s="253"/>
      <c r="E400" s="253" t="s">
        <v>21343</v>
      </c>
      <c r="F400" s="254"/>
      <c r="G400" s="255">
        <v>3620.0</v>
      </c>
      <c r="H400" s="256">
        <v>460.0</v>
      </c>
      <c r="I400" s="262">
        <v>23.0</v>
      </c>
      <c r="J400" s="258">
        <v>28.0</v>
      </c>
      <c r="K400" s="263"/>
      <c r="L400" s="259" t="s">
        <v>21</v>
      </c>
      <c r="M400" s="259"/>
      <c r="N400" s="259"/>
      <c r="O400" s="259"/>
      <c r="P400" s="259"/>
      <c r="Q400" s="259"/>
      <c r="R400" s="259"/>
    </row>
    <row r="401">
      <c r="A401" s="261">
        <v>45777.0</v>
      </c>
      <c r="B401" s="252">
        <v>7147.0</v>
      </c>
      <c r="C401" s="253" t="s">
        <v>4455</v>
      </c>
      <c r="D401" s="253"/>
      <c r="E401" s="253" t="s">
        <v>21341</v>
      </c>
      <c r="F401" s="254"/>
      <c r="G401" s="255">
        <v>3780.0</v>
      </c>
      <c r="H401" s="256">
        <v>760.0</v>
      </c>
      <c r="I401" s="262">
        <v>38.0</v>
      </c>
      <c r="J401" s="258">
        <v>46.0</v>
      </c>
      <c r="K401" s="263"/>
      <c r="L401" s="259" t="s">
        <v>60</v>
      </c>
      <c r="M401" s="259"/>
      <c r="N401" s="259"/>
      <c r="O401" s="259"/>
      <c r="P401" s="259"/>
      <c r="Q401" s="259"/>
      <c r="R401" s="259"/>
    </row>
    <row r="402">
      <c r="A402" s="261">
        <v>45777.0</v>
      </c>
      <c r="B402" s="252">
        <v>7148.0</v>
      </c>
      <c r="C402" s="253" t="s">
        <v>4017</v>
      </c>
      <c r="D402" s="253"/>
      <c r="E402" s="253" t="s">
        <v>4500</v>
      </c>
      <c r="F402" s="254"/>
      <c r="G402" s="255">
        <v>3060.0</v>
      </c>
      <c r="H402" s="256">
        <v>460.0</v>
      </c>
      <c r="I402" s="262">
        <v>76.0</v>
      </c>
      <c r="J402" s="258">
        <v>92.0</v>
      </c>
      <c r="K402" s="263"/>
      <c r="L402" s="259" t="s">
        <v>52</v>
      </c>
      <c r="M402" s="259"/>
      <c r="N402" s="259"/>
      <c r="O402" s="259"/>
      <c r="P402" s="259"/>
      <c r="Q402" s="259"/>
      <c r="R402" s="259"/>
    </row>
    <row r="403">
      <c r="A403" s="261">
        <v>45777.0</v>
      </c>
      <c r="B403" s="252">
        <v>7149.0</v>
      </c>
      <c r="C403" s="253" t="s">
        <v>4112</v>
      </c>
      <c r="D403" s="253"/>
      <c r="E403" s="253"/>
      <c r="F403" s="254"/>
      <c r="G403" s="255">
        <v>3220.0</v>
      </c>
      <c r="H403" s="256">
        <v>680.0</v>
      </c>
      <c r="I403" s="262">
        <v>113.0</v>
      </c>
      <c r="J403" s="258">
        <v>135.0</v>
      </c>
      <c r="K403" s="263"/>
      <c r="L403" s="259" t="s">
        <v>21</v>
      </c>
      <c r="M403" s="259"/>
      <c r="N403" s="259"/>
      <c r="O403" s="259"/>
      <c r="P403" s="259"/>
      <c r="Q403" s="259"/>
      <c r="R403" s="259"/>
    </row>
    <row r="404">
      <c r="A404" s="261">
        <v>45777.0</v>
      </c>
      <c r="B404" s="252">
        <v>7150.0</v>
      </c>
      <c r="C404" s="253" t="s">
        <v>4138</v>
      </c>
      <c r="D404" s="253"/>
      <c r="E404" s="253"/>
      <c r="F404" s="254"/>
      <c r="G404" s="255">
        <v>2820.0</v>
      </c>
      <c r="H404" s="256">
        <v>100.0</v>
      </c>
      <c r="I404" s="262">
        <v>20.0</v>
      </c>
      <c r="J404" s="258">
        <v>24.0</v>
      </c>
      <c r="K404" s="263"/>
      <c r="L404" s="259" t="s">
        <v>52</v>
      </c>
      <c r="M404" s="259"/>
      <c r="N404" s="259"/>
      <c r="O404" s="259"/>
      <c r="P404" s="259"/>
      <c r="Q404" s="259"/>
      <c r="R404" s="259"/>
    </row>
    <row r="405">
      <c r="A405" s="261">
        <v>45777.0</v>
      </c>
      <c r="B405" s="252">
        <v>7151.0</v>
      </c>
      <c r="C405" s="253" t="s">
        <v>4827</v>
      </c>
      <c r="D405" s="253"/>
      <c r="E405" s="253"/>
      <c r="F405" s="254"/>
      <c r="G405" s="255">
        <v>3100.0</v>
      </c>
      <c r="H405" s="256">
        <v>580.0</v>
      </c>
      <c r="I405" s="262">
        <v>96.0</v>
      </c>
      <c r="J405" s="258">
        <v>115.0</v>
      </c>
      <c r="K405" s="263"/>
      <c r="L405" s="259" t="s">
        <v>52</v>
      </c>
      <c r="M405" s="259"/>
      <c r="N405" s="259"/>
      <c r="O405" s="259"/>
      <c r="P405" s="259"/>
      <c r="Q405" s="259"/>
      <c r="R405" s="259"/>
    </row>
    <row r="406">
      <c r="A406" s="261">
        <v>45777.0</v>
      </c>
      <c r="B406" s="252">
        <v>7152.0</v>
      </c>
      <c r="C406" s="253" t="s">
        <v>4455</v>
      </c>
      <c r="D406" s="253"/>
      <c r="E406" s="253" t="s">
        <v>21341</v>
      </c>
      <c r="F406" s="254"/>
      <c r="G406" s="255">
        <v>3820.0</v>
      </c>
      <c r="H406" s="256">
        <v>860.0</v>
      </c>
      <c r="I406" s="262">
        <v>69.0</v>
      </c>
      <c r="J406" s="258">
        <v>83.0</v>
      </c>
      <c r="K406" s="263"/>
      <c r="L406" s="259" t="s">
        <v>60</v>
      </c>
      <c r="M406" s="258">
        <v>284266.0</v>
      </c>
      <c r="N406" s="259"/>
      <c r="O406" s="259"/>
      <c r="P406" s="259"/>
      <c r="Q406" s="259"/>
      <c r="R406" s="259"/>
    </row>
    <row r="407">
      <c r="A407" s="267"/>
      <c r="B407" s="253"/>
      <c r="C407" s="253"/>
      <c r="D407" s="253"/>
      <c r="E407" s="253"/>
      <c r="F407" s="254"/>
      <c r="G407" s="265"/>
      <c r="H407" s="266"/>
      <c r="I407" s="263"/>
      <c r="J407" s="259"/>
      <c r="K407" s="263"/>
      <c r="L407" s="259"/>
      <c r="M407" s="259"/>
      <c r="N407" s="259"/>
      <c r="O407" s="259"/>
      <c r="P407" s="259"/>
      <c r="Q407" s="259"/>
      <c r="R407" s="259"/>
    </row>
    <row r="408">
      <c r="A408" s="251">
        <v>45778.02901440972</v>
      </c>
      <c r="B408" s="252">
        <v>7153.0</v>
      </c>
      <c r="C408" s="253" t="s">
        <v>4833</v>
      </c>
      <c r="D408" s="253"/>
      <c r="E408" s="253"/>
      <c r="F408" s="254"/>
      <c r="G408" s="255">
        <v>2500.0</v>
      </c>
      <c r="H408" s="256">
        <v>100.0</v>
      </c>
      <c r="I408" s="262">
        <v>17.0</v>
      </c>
      <c r="J408" s="258">
        <v>20.0</v>
      </c>
      <c r="K408" s="263"/>
      <c r="L408" s="259" t="s">
        <v>60</v>
      </c>
      <c r="M408" s="259"/>
      <c r="N408" s="259"/>
      <c r="O408" s="259"/>
      <c r="P408" s="259"/>
      <c r="Q408" s="259"/>
      <c r="R408" s="259"/>
    </row>
    <row r="409">
      <c r="A409" s="261">
        <v>45778.0</v>
      </c>
      <c r="B409" s="252">
        <v>7154.0</v>
      </c>
      <c r="C409" s="253" t="s">
        <v>4017</v>
      </c>
      <c r="D409" s="253"/>
      <c r="E409" s="253" t="s">
        <v>4500</v>
      </c>
      <c r="F409" s="254"/>
      <c r="G409" s="255">
        <v>3400.0</v>
      </c>
      <c r="H409" s="256">
        <v>840.0</v>
      </c>
      <c r="I409" s="262">
        <v>139.0</v>
      </c>
      <c r="J409" s="258">
        <v>167.0</v>
      </c>
      <c r="K409" s="263"/>
      <c r="L409" s="259" t="s">
        <v>52</v>
      </c>
      <c r="M409" s="259"/>
      <c r="N409" s="259"/>
      <c r="O409" s="259"/>
      <c r="P409" s="259"/>
      <c r="Q409" s="259"/>
      <c r="R409" s="259"/>
    </row>
    <row r="410">
      <c r="A410" s="261">
        <v>45778.0</v>
      </c>
      <c r="B410" s="252">
        <v>7155.0</v>
      </c>
      <c r="C410" s="253" t="s">
        <v>3990</v>
      </c>
      <c r="D410" s="253"/>
      <c r="E410" s="253" t="s">
        <v>20758</v>
      </c>
      <c r="F410" s="254"/>
      <c r="G410" s="255">
        <v>3060.0</v>
      </c>
      <c r="H410" s="256">
        <v>320.0</v>
      </c>
      <c r="I410" s="262">
        <v>53.0</v>
      </c>
      <c r="J410" s="258">
        <v>64.0</v>
      </c>
      <c r="K410" s="263"/>
      <c r="L410" s="259" t="s">
        <v>60</v>
      </c>
      <c r="M410" s="258">
        <v>445514.0</v>
      </c>
      <c r="N410" s="259"/>
      <c r="O410" s="259"/>
      <c r="P410" s="259"/>
      <c r="Q410" s="259"/>
      <c r="R410" s="259"/>
    </row>
    <row r="411">
      <c r="A411" s="261">
        <v>45778.0</v>
      </c>
      <c r="B411" s="252">
        <v>7156.0</v>
      </c>
      <c r="C411" s="253" t="s">
        <v>3991</v>
      </c>
      <c r="D411" s="253"/>
      <c r="E411" s="253"/>
      <c r="F411" s="254"/>
      <c r="G411" s="255">
        <v>3040.0</v>
      </c>
      <c r="H411" s="256">
        <v>140.0</v>
      </c>
      <c r="I411" s="262">
        <v>28.0</v>
      </c>
      <c r="J411" s="258">
        <v>34.0</v>
      </c>
      <c r="K411" s="263"/>
      <c r="L411" s="259" t="s">
        <v>21</v>
      </c>
      <c r="M411" s="259"/>
      <c r="N411" s="259"/>
      <c r="O411" s="259"/>
      <c r="P411" s="259"/>
      <c r="Q411" s="259"/>
      <c r="R411" s="259"/>
    </row>
    <row r="412">
      <c r="A412" s="261">
        <v>45778.0</v>
      </c>
      <c r="B412" s="252">
        <v>7157.0</v>
      </c>
      <c r="C412" s="253" t="s">
        <v>4112</v>
      </c>
      <c r="D412" s="253"/>
      <c r="E412" s="253" t="s">
        <v>20938</v>
      </c>
      <c r="F412" s="254"/>
      <c r="G412" s="255">
        <v>2840.0</v>
      </c>
      <c r="H412" s="256">
        <v>300.0</v>
      </c>
      <c r="I412" s="262">
        <v>50.0</v>
      </c>
      <c r="J412" s="258">
        <v>60.0</v>
      </c>
      <c r="K412" s="263"/>
      <c r="L412" s="259" t="s">
        <v>21</v>
      </c>
      <c r="M412" s="259"/>
      <c r="N412" s="259"/>
      <c r="O412" s="259"/>
      <c r="P412" s="259"/>
      <c r="Q412" s="259"/>
      <c r="R412" s="259"/>
    </row>
    <row r="413">
      <c r="A413" s="261">
        <v>45778.0</v>
      </c>
      <c r="B413" s="252">
        <v>7158.0</v>
      </c>
      <c r="C413" s="253" t="s">
        <v>3989</v>
      </c>
      <c r="D413" s="253"/>
      <c r="E413" s="253" t="s">
        <v>21378</v>
      </c>
      <c r="F413" s="254"/>
      <c r="G413" s="255">
        <v>3700.0</v>
      </c>
      <c r="H413" s="256">
        <v>600.0</v>
      </c>
      <c r="I413" s="262">
        <v>120.0</v>
      </c>
      <c r="J413" s="258">
        <v>144.0</v>
      </c>
      <c r="K413" s="263"/>
      <c r="L413" s="259" t="s">
        <v>60</v>
      </c>
      <c r="M413" s="259"/>
      <c r="N413" s="259"/>
      <c r="O413" s="259"/>
      <c r="P413" s="259"/>
      <c r="Q413" s="259"/>
      <c r="R413" s="259"/>
    </row>
    <row r="414">
      <c r="A414" s="261">
        <v>45778.0</v>
      </c>
      <c r="B414" s="252">
        <v>7159.0</v>
      </c>
      <c r="C414" s="253" t="s">
        <v>4082</v>
      </c>
      <c r="D414" s="253"/>
      <c r="E414" s="253" t="s">
        <v>20685</v>
      </c>
      <c r="F414" s="254"/>
      <c r="G414" s="255">
        <v>3900.0</v>
      </c>
      <c r="H414" s="256">
        <v>760.0</v>
      </c>
      <c r="I414" s="262">
        <v>38.0</v>
      </c>
      <c r="J414" s="258">
        <v>46.0</v>
      </c>
      <c r="K414" s="263"/>
      <c r="L414" s="259" t="s">
        <v>21</v>
      </c>
      <c r="M414" s="259"/>
      <c r="N414" s="259"/>
      <c r="O414" s="259"/>
      <c r="P414" s="259"/>
      <c r="Q414" s="259"/>
      <c r="R414" s="259"/>
    </row>
    <row r="415">
      <c r="A415" s="261">
        <v>45778.0</v>
      </c>
      <c r="B415" s="252">
        <v>7160.0</v>
      </c>
      <c r="C415" s="253" t="s">
        <v>4455</v>
      </c>
      <c r="D415" s="253"/>
      <c r="E415" s="253" t="s">
        <v>21382</v>
      </c>
      <c r="F415" s="254"/>
      <c r="G415" s="255">
        <v>3180.0</v>
      </c>
      <c r="H415" s="256">
        <v>240.0</v>
      </c>
      <c r="I415" s="262">
        <v>48.0</v>
      </c>
      <c r="J415" s="258">
        <v>58.0</v>
      </c>
      <c r="K415" s="263"/>
      <c r="L415" s="259" t="s">
        <v>60</v>
      </c>
      <c r="M415" s="258">
        <v>917082.0</v>
      </c>
      <c r="N415" s="259"/>
      <c r="O415" s="259"/>
      <c r="P415" s="259"/>
      <c r="Q415" s="259"/>
      <c r="R415" s="259"/>
    </row>
    <row r="416">
      <c r="A416" s="261">
        <v>45778.0</v>
      </c>
      <c r="B416" s="252">
        <v>7161.0</v>
      </c>
      <c r="C416" s="253" t="s">
        <v>4839</v>
      </c>
      <c r="D416" s="253"/>
      <c r="E416" s="253" t="s">
        <v>21383</v>
      </c>
      <c r="F416" s="254"/>
      <c r="G416" s="255">
        <v>2620.0</v>
      </c>
      <c r="H416" s="256">
        <v>320.0</v>
      </c>
      <c r="I416" s="262">
        <v>53.0</v>
      </c>
      <c r="J416" s="258">
        <v>64.0</v>
      </c>
      <c r="K416" s="263"/>
      <c r="L416" s="259" t="s">
        <v>60</v>
      </c>
      <c r="M416" s="258">
        <v>939542.0</v>
      </c>
      <c r="N416" s="259"/>
      <c r="O416" s="259"/>
      <c r="P416" s="259"/>
      <c r="Q416" s="259"/>
      <c r="R416" s="259"/>
    </row>
    <row r="417">
      <c r="A417" s="261">
        <v>45778.0</v>
      </c>
      <c r="B417" s="252">
        <v>7162.0</v>
      </c>
      <c r="C417" s="253" t="s">
        <v>744</v>
      </c>
      <c r="D417" s="253"/>
      <c r="E417" s="253"/>
      <c r="F417" s="254"/>
      <c r="G417" s="255">
        <v>3560.0</v>
      </c>
      <c r="H417" s="256">
        <v>1060.0</v>
      </c>
      <c r="I417" s="262">
        <v>53.0</v>
      </c>
      <c r="J417" s="258">
        <v>64.0</v>
      </c>
      <c r="K417" s="263"/>
      <c r="L417" s="259" t="s">
        <v>52</v>
      </c>
      <c r="M417" s="259"/>
      <c r="N417" s="259"/>
      <c r="O417" s="259"/>
      <c r="P417" s="259"/>
      <c r="Q417" s="259"/>
      <c r="R417" s="259"/>
    </row>
    <row r="418">
      <c r="A418" s="261">
        <v>45778.0</v>
      </c>
      <c r="B418" s="252">
        <v>7163.0</v>
      </c>
      <c r="C418" s="253" t="s">
        <v>4454</v>
      </c>
      <c r="D418" s="253"/>
      <c r="E418" s="253" t="s">
        <v>21353</v>
      </c>
      <c r="F418" s="254"/>
      <c r="G418" s="255">
        <v>4500.0</v>
      </c>
      <c r="H418" s="256">
        <v>1800.0</v>
      </c>
      <c r="I418" s="262">
        <v>153.0</v>
      </c>
      <c r="J418" s="258">
        <v>183.0</v>
      </c>
      <c r="K418" s="263"/>
      <c r="L418" s="259" t="s">
        <v>21</v>
      </c>
      <c r="M418" s="259"/>
      <c r="N418" s="259"/>
      <c r="O418" s="259"/>
      <c r="P418" s="259"/>
      <c r="Q418" s="259"/>
      <c r="R418" s="259"/>
    </row>
    <row r="419">
      <c r="A419" s="261">
        <v>45778.0</v>
      </c>
      <c r="B419" s="252">
        <v>7164.0</v>
      </c>
      <c r="C419" s="253" t="s">
        <v>4129</v>
      </c>
      <c r="D419" s="253"/>
      <c r="E419" s="253"/>
      <c r="F419" s="254"/>
      <c r="G419" s="255">
        <v>3340.0</v>
      </c>
      <c r="H419" s="256">
        <v>580.0</v>
      </c>
      <c r="I419" s="262">
        <v>96.0</v>
      </c>
      <c r="J419" s="258">
        <v>115.0</v>
      </c>
      <c r="K419" s="263"/>
      <c r="L419" s="259" t="s">
        <v>52</v>
      </c>
      <c r="M419" s="259"/>
      <c r="N419" s="259"/>
      <c r="O419" s="259"/>
      <c r="P419" s="259"/>
      <c r="Q419" s="259"/>
      <c r="R419" s="259"/>
    </row>
    <row r="420">
      <c r="A420" s="264"/>
      <c r="B420" s="253"/>
      <c r="C420" s="253"/>
      <c r="D420" s="253"/>
      <c r="E420" s="253"/>
      <c r="F420" s="254"/>
      <c r="G420" s="265"/>
      <c r="H420" s="266"/>
      <c r="I420" s="263"/>
      <c r="J420" s="259"/>
      <c r="K420" s="263"/>
      <c r="L420" s="259"/>
      <c r="M420" s="259"/>
      <c r="N420" s="259"/>
      <c r="O420" s="259"/>
      <c r="P420" s="259"/>
      <c r="Q420" s="259"/>
      <c r="R420" s="259"/>
    </row>
    <row r="421">
      <c r="A421" s="251">
        <v>45779.028997800924</v>
      </c>
      <c r="B421" s="252">
        <v>7165.0</v>
      </c>
      <c r="C421" s="253" t="s">
        <v>4017</v>
      </c>
      <c r="D421" s="253"/>
      <c r="E421" s="253" t="s">
        <v>4500</v>
      </c>
      <c r="F421" s="254"/>
      <c r="G421" s="255">
        <v>3180.0</v>
      </c>
      <c r="H421" s="256">
        <v>440.0</v>
      </c>
      <c r="I421" s="262">
        <v>38.0</v>
      </c>
      <c r="J421" s="258">
        <v>45.0</v>
      </c>
      <c r="K421" s="263"/>
      <c r="L421" s="259" t="s">
        <v>52</v>
      </c>
      <c r="M421" s="259"/>
      <c r="N421" s="259"/>
      <c r="O421" s="259"/>
      <c r="P421" s="259"/>
      <c r="Q421" s="259"/>
      <c r="R421" s="259"/>
    </row>
    <row r="422">
      <c r="A422" s="261">
        <v>45779.0</v>
      </c>
      <c r="B422" s="252">
        <v>7166.0</v>
      </c>
      <c r="C422" s="253" t="s">
        <v>4651</v>
      </c>
      <c r="D422" s="253"/>
      <c r="E422" s="253"/>
      <c r="F422" s="254"/>
      <c r="G422" s="255">
        <v>2580.0</v>
      </c>
      <c r="H422" s="256">
        <v>60.0</v>
      </c>
      <c r="I422" s="262">
        <v>12.0</v>
      </c>
      <c r="J422" s="258">
        <v>15.0</v>
      </c>
      <c r="K422" s="263"/>
      <c r="L422" s="259" t="s">
        <v>60</v>
      </c>
      <c r="M422" s="259"/>
      <c r="N422" s="259"/>
      <c r="O422" s="259"/>
      <c r="P422" s="259"/>
      <c r="Q422" s="259"/>
      <c r="R422" s="259"/>
    </row>
    <row r="423">
      <c r="A423" s="261">
        <v>45779.0</v>
      </c>
      <c r="B423" s="252">
        <v>7167.0</v>
      </c>
      <c r="C423" s="253" t="s">
        <v>3445</v>
      </c>
      <c r="D423" s="253"/>
      <c r="E423" s="253"/>
      <c r="F423" s="254"/>
      <c r="G423" s="255">
        <v>2520.0</v>
      </c>
      <c r="H423" s="256">
        <v>480.0</v>
      </c>
      <c r="I423" s="262">
        <v>80.0</v>
      </c>
      <c r="J423" s="258">
        <v>96.0</v>
      </c>
      <c r="K423" s="263"/>
      <c r="L423" s="259" t="s">
        <v>60</v>
      </c>
      <c r="M423" s="258">
        <v>139154.0</v>
      </c>
      <c r="N423" s="259"/>
      <c r="O423" s="259"/>
      <c r="P423" s="259"/>
      <c r="Q423" s="259"/>
      <c r="R423" s="259"/>
    </row>
    <row r="424">
      <c r="A424" s="261">
        <v>45779.0</v>
      </c>
      <c r="B424" s="252">
        <v>7168.0</v>
      </c>
      <c r="C424" s="253" t="s">
        <v>4671</v>
      </c>
      <c r="D424" s="253"/>
      <c r="E424" s="253" t="s">
        <v>21392</v>
      </c>
      <c r="F424" s="254"/>
      <c r="G424" s="255">
        <v>3220.0</v>
      </c>
      <c r="H424" s="256">
        <v>480.0</v>
      </c>
      <c r="I424" s="262">
        <v>80.0</v>
      </c>
      <c r="J424" s="258">
        <v>96.0</v>
      </c>
      <c r="K424" s="263"/>
      <c r="L424" s="259" t="s">
        <v>21</v>
      </c>
      <c r="M424" s="259"/>
      <c r="N424" s="259"/>
      <c r="O424" s="259"/>
      <c r="P424" s="259"/>
      <c r="Q424" s="259"/>
      <c r="R424" s="259"/>
    </row>
    <row r="425">
      <c r="A425" s="261">
        <v>45779.0</v>
      </c>
      <c r="B425" s="252">
        <v>7169.0</v>
      </c>
      <c r="C425" s="253" t="s">
        <v>4017</v>
      </c>
      <c r="D425" s="253"/>
      <c r="E425" s="253" t="s">
        <v>4500</v>
      </c>
      <c r="F425" s="254"/>
      <c r="G425" s="255">
        <v>3520.0</v>
      </c>
      <c r="H425" s="256">
        <v>940.0</v>
      </c>
      <c r="I425" s="262">
        <v>156.0</v>
      </c>
      <c r="J425" s="258">
        <v>187.0</v>
      </c>
      <c r="K425" s="263"/>
      <c r="L425" s="259" t="s">
        <v>52</v>
      </c>
      <c r="M425" s="259"/>
      <c r="N425" s="259"/>
      <c r="O425" s="259"/>
      <c r="P425" s="259"/>
      <c r="Q425" s="259"/>
      <c r="R425" s="259"/>
    </row>
    <row r="426">
      <c r="A426" s="261">
        <v>45779.0</v>
      </c>
      <c r="B426" s="252">
        <v>7170.0</v>
      </c>
      <c r="C426" s="253" t="s">
        <v>4379</v>
      </c>
      <c r="D426" s="253"/>
      <c r="E426" s="253" t="s">
        <v>20697</v>
      </c>
      <c r="F426" s="254"/>
      <c r="G426" s="255">
        <v>3160.0</v>
      </c>
      <c r="H426" s="256">
        <v>720.0</v>
      </c>
      <c r="I426" s="262">
        <v>119.0</v>
      </c>
      <c r="J426" s="258">
        <v>143.0</v>
      </c>
      <c r="K426" s="263"/>
      <c r="L426" s="259" t="s">
        <v>21</v>
      </c>
      <c r="M426" s="259"/>
      <c r="N426" s="259"/>
      <c r="O426" s="259"/>
      <c r="P426" s="259"/>
      <c r="Q426" s="259"/>
      <c r="R426" s="259"/>
    </row>
    <row r="427">
      <c r="A427" s="261">
        <v>45779.0</v>
      </c>
      <c r="B427" s="252">
        <v>7171.0</v>
      </c>
      <c r="C427" s="253" t="s">
        <v>3445</v>
      </c>
      <c r="D427" s="253"/>
      <c r="E427" s="253"/>
      <c r="F427" s="254"/>
      <c r="G427" s="255">
        <v>2740.0</v>
      </c>
      <c r="H427" s="256">
        <v>700.0</v>
      </c>
      <c r="I427" s="262">
        <v>35.0</v>
      </c>
      <c r="J427" s="258">
        <v>42.0</v>
      </c>
      <c r="K427" s="263"/>
      <c r="L427" s="259" t="s">
        <v>60</v>
      </c>
      <c r="M427" s="258">
        <v>410650.0</v>
      </c>
      <c r="N427" s="259"/>
      <c r="O427" s="259"/>
      <c r="P427" s="259"/>
      <c r="Q427" s="259"/>
      <c r="R427" s="259"/>
    </row>
    <row r="428">
      <c r="A428" s="261">
        <v>45779.0</v>
      </c>
      <c r="B428" s="252">
        <v>7172.0</v>
      </c>
      <c r="C428" s="253" t="s">
        <v>4474</v>
      </c>
      <c r="D428" s="253"/>
      <c r="E428" s="253"/>
      <c r="F428" s="254"/>
      <c r="G428" s="255">
        <v>3700.0</v>
      </c>
      <c r="H428" s="256">
        <v>1080.0</v>
      </c>
      <c r="I428" s="262">
        <v>54.0</v>
      </c>
      <c r="J428" s="258">
        <v>65.0</v>
      </c>
      <c r="K428" s="263"/>
      <c r="L428" s="259" t="s">
        <v>52</v>
      </c>
      <c r="M428" s="259"/>
      <c r="N428" s="259"/>
      <c r="O428" s="259"/>
      <c r="P428" s="259"/>
      <c r="Q428" s="259"/>
      <c r="R428" s="259"/>
    </row>
    <row r="429">
      <c r="A429" s="261">
        <v>45779.0</v>
      </c>
      <c r="B429" s="252">
        <v>7173.0</v>
      </c>
      <c r="C429" s="253" t="s">
        <v>744</v>
      </c>
      <c r="D429" s="253"/>
      <c r="E429" s="253"/>
      <c r="F429" s="254"/>
      <c r="G429" s="255">
        <v>3500.0</v>
      </c>
      <c r="H429" s="256">
        <v>940.0</v>
      </c>
      <c r="I429" s="262">
        <v>156.0</v>
      </c>
      <c r="J429" s="258">
        <v>187.0</v>
      </c>
      <c r="K429" s="263"/>
      <c r="L429" s="259" t="s">
        <v>60</v>
      </c>
      <c r="M429" s="258">
        <v>667614.0</v>
      </c>
      <c r="N429" s="259"/>
      <c r="O429" s="259"/>
      <c r="P429" s="259"/>
      <c r="Q429" s="259"/>
      <c r="R429" s="259"/>
    </row>
    <row r="430">
      <c r="A430" s="261">
        <v>45779.0</v>
      </c>
      <c r="B430" s="252">
        <v>7174.0</v>
      </c>
      <c r="C430" s="253" t="s">
        <v>4850</v>
      </c>
      <c r="D430" s="253"/>
      <c r="E430" s="253"/>
      <c r="F430" s="254"/>
      <c r="G430" s="255">
        <v>3100.0</v>
      </c>
      <c r="H430" s="256">
        <v>360.0</v>
      </c>
      <c r="I430" s="262">
        <v>60.0</v>
      </c>
      <c r="J430" s="258">
        <v>72.0</v>
      </c>
      <c r="K430" s="263"/>
      <c r="L430" s="259" t="s">
        <v>60</v>
      </c>
      <c r="M430" s="258">
        <v>713270.0</v>
      </c>
      <c r="N430" s="259"/>
      <c r="O430" s="259"/>
      <c r="P430" s="259"/>
      <c r="Q430" s="259"/>
      <c r="R430" s="259"/>
    </row>
    <row r="431">
      <c r="A431" s="264"/>
      <c r="B431" s="253"/>
      <c r="C431" s="253"/>
      <c r="D431" s="253"/>
      <c r="E431" s="253"/>
      <c r="F431" s="254"/>
      <c r="G431" s="265"/>
      <c r="H431" s="266"/>
      <c r="I431" s="263"/>
      <c r="J431" s="259"/>
      <c r="K431" s="263"/>
      <c r="L431" s="259"/>
      <c r="M431" s="259"/>
      <c r="N431" s="259"/>
      <c r="O431" s="259"/>
      <c r="P431" s="259"/>
      <c r="Q431" s="259"/>
      <c r="R431" s="259"/>
    </row>
    <row r="432">
      <c r="A432" s="251">
        <v>45778.02901440972</v>
      </c>
      <c r="B432" s="252">
        <v>7153.0</v>
      </c>
      <c r="C432" s="253" t="s">
        <v>3980</v>
      </c>
      <c r="D432" s="253"/>
      <c r="E432" s="253"/>
      <c r="F432" s="254"/>
      <c r="G432" s="255">
        <v>3460.0</v>
      </c>
      <c r="H432" s="256">
        <v>1220.0</v>
      </c>
      <c r="I432" s="262">
        <v>61.0</v>
      </c>
      <c r="J432" s="258">
        <v>74.0</v>
      </c>
      <c r="K432" s="263"/>
      <c r="L432" s="259" t="s">
        <v>21</v>
      </c>
      <c r="M432" s="259"/>
      <c r="N432" s="259"/>
      <c r="O432" s="259"/>
      <c r="P432" s="259"/>
      <c r="Q432" s="259"/>
      <c r="R432" s="259"/>
    </row>
    <row r="433">
      <c r="A433" s="261">
        <v>45771.0</v>
      </c>
      <c r="B433" s="252">
        <v>7154.0</v>
      </c>
      <c r="C433" s="253" t="s">
        <v>20731</v>
      </c>
      <c r="D433" s="253"/>
      <c r="E433" s="253" t="s">
        <v>21345</v>
      </c>
      <c r="F433" s="254"/>
      <c r="G433" s="255">
        <v>2900.0</v>
      </c>
      <c r="H433" s="256">
        <v>220.0</v>
      </c>
      <c r="I433" s="262">
        <v>140.0</v>
      </c>
      <c r="J433" s="258">
        <v>168.0</v>
      </c>
      <c r="K433" s="263"/>
      <c r="L433" s="259" t="s">
        <v>21</v>
      </c>
      <c r="M433" s="259"/>
      <c r="N433" s="259"/>
      <c r="O433" s="259"/>
      <c r="P433" s="259"/>
      <c r="Q433" s="259"/>
      <c r="R433" s="259"/>
    </row>
    <row r="434">
      <c r="A434" s="251">
        <v>45780.029006157405</v>
      </c>
      <c r="B434" s="252">
        <v>7155.0</v>
      </c>
      <c r="C434" s="253"/>
      <c r="D434" s="253"/>
      <c r="E434" s="253"/>
      <c r="F434" s="254"/>
      <c r="G434" s="255">
        <v>3120.0</v>
      </c>
      <c r="H434" s="256">
        <v>620.0</v>
      </c>
      <c r="I434" s="262">
        <v>103.0</v>
      </c>
      <c r="J434" s="258">
        <v>123.0</v>
      </c>
      <c r="K434" s="263"/>
      <c r="L434" s="259" t="s">
        <v>52</v>
      </c>
      <c r="M434" s="259"/>
      <c r="N434" s="259"/>
      <c r="O434" s="259"/>
      <c r="P434" s="259"/>
      <c r="Q434" s="259"/>
      <c r="R434" s="259"/>
    </row>
    <row r="435">
      <c r="A435" s="261">
        <v>45780.0</v>
      </c>
      <c r="B435" s="252">
        <v>7156.0</v>
      </c>
      <c r="C435" s="253"/>
      <c r="D435" s="253"/>
      <c r="E435" s="253"/>
      <c r="F435" s="254"/>
      <c r="G435" s="255">
        <v>2260.0</v>
      </c>
      <c r="H435" s="256">
        <v>140.0</v>
      </c>
      <c r="I435" s="262">
        <v>24.0</v>
      </c>
      <c r="J435" s="258">
        <v>28.0</v>
      </c>
      <c r="K435" s="263"/>
      <c r="L435" s="259" t="s">
        <v>21</v>
      </c>
      <c r="M435" s="259"/>
      <c r="N435" s="259"/>
      <c r="O435" s="259"/>
      <c r="P435" s="259"/>
      <c r="Q435" s="259"/>
      <c r="R435" s="259"/>
    </row>
    <row r="436">
      <c r="A436" s="261">
        <v>45776.0</v>
      </c>
      <c r="B436" s="252">
        <v>7157.0</v>
      </c>
      <c r="C436" s="253" t="s">
        <v>6275</v>
      </c>
      <c r="D436" s="253"/>
      <c r="E436" s="253" t="s">
        <v>21367</v>
      </c>
      <c r="F436" s="254"/>
      <c r="G436" s="255">
        <v>4060.0</v>
      </c>
      <c r="H436" s="256">
        <v>1340.0</v>
      </c>
      <c r="I436" s="262">
        <v>348.0</v>
      </c>
      <c r="J436" s="258">
        <v>418.0</v>
      </c>
      <c r="K436" s="263"/>
      <c r="L436" s="259" t="s">
        <v>21</v>
      </c>
      <c r="M436" s="259"/>
      <c r="N436" s="259"/>
      <c r="O436" s="259"/>
      <c r="P436" s="259"/>
      <c r="Q436" s="259"/>
      <c r="R436" s="259"/>
    </row>
    <row r="437">
      <c r="A437" s="261">
        <v>45777.0</v>
      </c>
      <c r="B437" s="252">
        <v>7158.0</v>
      </c>
      <c r="C437" s="253" t="s">
        <v>1024</v>
      </c>
      <c r="D437" s="253"/>
      <c r="E437" s="253" t="s">
        <v>21374</v>
      </c>
      <c r="F437" s="254"/>
      <c r="G437" s="255">
        <v>3520.0</v>
      </c>
      <c r="H437" s="256">
        <v>820.0</v>
      </c>
      <c r="I437" s="262">
        <v>244.0</v>
      </c>
      <c r="J437" s="258">
        <v>293.0</v>
      </c>
      <c r="K437" s="263"/>
      <c r="L437" s="259" t="s">
        <v>21</v>
      </c>
      <c r="M437" s="259"/>
      <c r="N437" s="259"/>
      <c r="O437" s="259"/>
      <c r="P437" s="259"/>
      <c r="Q437" s="259"/>
      <c r="R437" s="259"/>
    </row>
    <row r="438">
      <c r="A438" s="264"/>
      <c r="B438" s="253"/>
      <c r="C438" s="253"/>
      <c r="D438" s="253"/>
      <c r="E438" s="253"/>
      <c r="F438" s="254"/>
      <c r="G438" s="265"/>
      <c r="H438" s="266"/>
      <c r="I438" s="263"/>
      <c r="J438" s="259"/>
      <c r="K438" s="263"/>
      <c r="L438" s="259"/>
      <c r="M438" s="259"/>
      <c r="N438" s="259"/>
      <c r="O438" s="259"/>
      <c r="P438" s="259"/>
      <c r="Q438" s="259"/>
      <c r="R438" s="259"/>
    </row>
    <row r="439">
      <c r="A439" s="251">
        <v>45782.02901357639</v>
      </c>
      <c r="B439" s="252">
        <v>7159.0</v>
      </c>
      <c r="C439" s="253" t="s">
        <v>4129</v>
      </c>
      <c r="D439" s="253"/>
      <c r="E439" s="253"/>
      <c r="F439" s="254"/>
      <c r="G439" s="255">
        <v>3020.0</v>
      </c>
      <c r="H439" s="256">
        <v>540.0</v>
      </c>
      <c r="I439" s="262">
        <v>90.0</v>
      </c>
      <c r="J439" s="258">
        <v>107.0</v>
      </c>
      <c r="K439" s="263"/>
      <c r="L439" s="259" t="s">
        <v>52</v>
      </c>
      <c r="M439" s="259"/>
      <c r="N439" s="259"/>
      <c r="O439" s="259"/>
      <c r="P439" s="259"/>
      <c r="Q439" s="259"/>
      <c r="R439" s="259"/>
    </row>
    <row r="440">
      <c r="A440" s="261">
        <v>45782.0</v>
      </c>
      <c r="B440" s="252">
        <v>7160.0</v>
      </c>
      <c r="C440" s="253" t="s">
        <v>3998</v>
      </c>
      <c r="D440" s="253"/>
      <c r="E440" s="253"/>
      <c r="F440" s="254"/>
      <c r="G440" s="255">
        <v>3320.0</v>
      </c>
      <c r="H440" s="256">
        <v>460.0</v>
      </c>
      <c r="I440" s="262">
        <v>76.0</v>
      </c>
      <c r="J440" s="258">
        <v>92.0</v>
      </c>
      <c r="K440" s="263"/>
      <c r="L440" s="259" t="s">
        <v>60</v>
      </c>
      <c r="M440" s="258">
        <v>794358.0</v>
      </c>
      <c r="N440" s="259"/>
      <c r="O440" s="259"/>
      <c r="P440" s="259"/>
      <c r="Q440" s="259"/>
      <c r="R440" s="259"/>
    </row>
    <row r="441">
      <c r="A441" s="261">
        <v>45782.0</v>
      </c>
      <c r="B441" s="252">
        <v>7161.0</v>
      </c>
      <c r="C441" s="253" t="s">
        <v>4082</v>
      </c>
      <c r="D441" s="253"/>
      <c r="E441" s="253" t="s">
        <v>21408</v>
      </c>
      <c r="F441" s="254"/>
      <c r="G441" s="255">
        <v>4540.0</v>
      </c>
      <c r="H441" s="256">
        <v>1360.0</v>
      </c>
      <c r="I441" s="262">
        <v>68.0</v>
      </c>
      <c r="J441" s="258">
        <v>82.0</v>
      </c>
      <c r="K441" s="263"/>
      <c r="L441" s="259" t="s">
        <v>21</v>
      </c>
      <c r="M441" s="259"/>
      <c r="N441" s="259"/>
      <c r="O441" s="259"/>
      <c r="P441" s="259"/>
      <c r="Q441" s="259"/>
      <c r="R441" s="259"/>
    </row>
    <row r="442">
      <c r="A442" s="261">
        <v>45782.0</v>
      </c>
      <c r="B442" s="252">
        <v>7162.0</v>
      </c>
      <c r="C442" s="253" t="s">
        <v>4133</v>
      </c>
      <c r="D442" s="253"/>
      <c r="E442" s="253"/>
      <c r="F442" s="254"/>
      <c r="G442" s="255">
        <v>2420.0</v>
      </c>
      <c r="H442" s="256">
        <v>300.0</v>
      </c>
      <c r="I442" s="262">
        <v>50.0</v>
      </c>
      <c r="J442" s="258">
        <v>60.0</v>
      </c>
      <c r="K442" s="263"/>
      <c r="L442" s="259" t="s">
        <v>52</v>
      </c>
      <c r="M442" s="259"/>
      <c r="N442" s="259"/>
      <c r="O442" s="259"/>
      <c r="P442" s="259"/>
      <c r="Q442" s="259"/>
      <c r="R442" s="259"/>
    </row>
    <row r="443">
      <c r="A443" s="261">
        <v>45782.0</v>
      </c>
      <c r="B443" s="252">
        <v>7166.0</v>
      </c>
      <c r="C443" s="253" t="s">
        <v>4454</v>
      </c>
      <c r="D443" s="253"/>
      <c r="E443" s="253" t="s">
        <v>21353</v>
      </c>
      <c r="F443" s="254"/>
      <c r="G443" s="255">
        <v>3480.0</v>
      </c>
      <c r="H443" s="256">
        <v>680.0</v>
      </c>
      <c r="I443" s="262">
        <v>113.0</v>
      </c>
      <c r="J443" s="258">
        <v>135.0</v>
      </c>
      <c r="K443" s="263"/>
      <c r="L443" s="259" t="s">
        <v>21</v>
      </c>
      <c r="M443" s="259"/>
      <c r="N443" s="259"/>
      <c r="O443" s="259"/>
      <c r="P443" s="259"/>
      <c r="Q443" s="259"/>
      <c r="R443" s="259"/>
    </row>
    <row r="444">
      <c r="A444" s="261">
        <v>45782.0</v>
      </c>
      <c r="B444" s="252">
        <v>7167.0</v>
      </c>
      <c r="C444" s="253" t="s">
        <v>4133</v>
      </c>
      <c r="D444" s="253"/>
      <c r="E444" s="253"/>
      <c r="F444" s="254"/>
      <c r="G444" s="255">
        <v>2580.0</v>
      </c>
      <c r="H444" s="256">
        <v>320.0</v>
      </c>
      <c r="I444" s="262">
        <v>53.0</v>
      </c>
      <c r="J444" s="258">
        <v>64.0</v>
      </c>
      <c r="K444" s="263"/>
      <c r="L444" s="259" t="s">
        <v>52</v>
      </c>
      <c r="M444" s="259"/>
      <c r="N444" s="259"/>
      <c r="O444" s="259"/>
      <c r="P444" s="259"/>
      <c r="Q444" s="259"/>
      <c r="R444" s="259"/>
    </row>
    <row r="445">
      <c r="A445" s="264"/>
      <c r="B445" s="253"/>
      <c r="C445" s="253"/>
      <c r="D445" s="253"/>
      <c r="E445" s="253"/>
      <c r="F445" s="254"/>
      <c r="G445" s="265"/>
      <c r="H445" s="266"/>
      <c r="I445" s="263"/>
      <c r="J445" s="259"/>
      <c r="K445" s="263"/>
      <c r="L445" s="259"/>
      <c r="M445" s="259"/>
      <c r="N445" s="259"/>
      <c r="O445" s="259"/>
      <c r="P445" s="259"/>
      <c r="Q445" s="259"/>
      <c r="R445" s="259"/>
    </row>
    <row r="446">
      <c r="A446" s="251">
        <v>45783.029002916664</v>
      </c>
      <c r="B446" s="252">
        <v>7168.0</v>
      </c>
      <c r="C446" s="253" t="s">
        <v>4082</v>
      </c>
      <c r="D446" s="253"/>
      <c r="E446" s="253" t="s">
        <v>21408</v>
      </c>
      <c r="F446" s="254"/>
      <c r="G446" s="255">
        <v>4760.0</v>
      </c>
      <c r="H446" s="256">
        <v>1580.0</v>
      </c>
      <c r="I446" s="262">
        <v>79.0</v>
      </c>
      <c r="J446" s="258">
        <v>95.0</v>
      </c>
      <c r="K446" s="263"/>
      <c r="L446" s="259" t="s">
        <v>21</v>
      </c>
      <c r="M446" s="259"/>
      <c r="N446" s="259"/>
      <c r="O446" s="259"/>
      <c r="P446" s="259"/>
      <c r="Q446" s="259"/>
      <c r="R446" s="259"/>
    </row>
    <row r="447">
      <c r="A447" s="261">
        <v>45783.0</v>
      </c>
      <c r="B447" s="252">
        <v>7170.0</v>
      </c>
      <c r="C447" s="253" t="s">
        <v>4790</v>
      </c>
      <c r="D447" s="253"/>
      <c r="E447" s="253"/>
      <c r="F447" s="254"/>
      <c r="G447" s="255">
        <v>2780.0</v>
      </c>
      <c r="H447" s="256">
        <v>240.0</v>
      </c>
      <c r="I447" s="262">
        <v>40.0</v>
      </c>
      <c r="J447" s="258">
        <v>48.0</v>
      </c>
      <c r="K447" s="263"/>
      <c r="L447" s="259" t="s">
        <v>60</v>
      </c>
      <c r="M447" s="258">
        <v>982862.0</v>
      </c>
      <c r="N447" s="259"/>
      <c r="O447" s="259"/>
      <c r="P447" s="259"/>
      <c r="Q447" s="259"/>
      <c r="R447" s="259"/>
    </row>
    <row r="448">
      <c r="A448" s="261">
        <v>45783.0</v>
      </c>
      <c r="B448" s="252">
        <v>7171.0</v>
      </c>
      <c r="C448" s="253" t="s">
        <v>4031</v>
      </c>
      <c r="D448" s="253"/>
      <c r="E448" s="253" t="s">
        <v>20697</v>
      </c>
      <c r="F448" s="254"/>
      <c r="G448" s="255">
        <v>2960.0</v>
      </c>
      <c r="H448" s="256">
        <v>240.0</v>
      </c>
      <c r="I448" s="262">
        <v>40.0</v>
      </c>
      <c r="J448" s="258">
        <v>48.0</v>
      </c>
      <c r="K448" s="263"/>
      <c r="L448" s="259" t="s">
        <v>21</v>
      </c>
      <c r="M448" s="259"/>
      <c r="N448" s="259"/>
      <c r="O448" s="259"/>
      <c r="P448" s="259"/>
      <c r="Q448" s="259"/>
      <c r="R448" s="259"/>
    </row>
    <row r="449">
      <c r="A449" s="261">
        <v>45783.0</v>
      </c>
      <c r="B449" s="252">
        <v>7172.0</v>
      </c>
      <c r="C449" s="253" t="s">
        <v>4017</v>
      </c>
      <c r="D449" s="253"/>
      <c r="E449" s="253" t="s">
        <v>4500</v>
      </c>
      <c r="F449" s="254"/>
      <c r="G449" s="255">
        <v>4060.0</v>
      </c>
      <c r="H449" s="256">
        <v>1120.0</v>
      </c>
      <c r="I449" s="262">
        <v>185.0</v>
      </c>
      <c r="J449" s="258">
        <v>222.0</v>
      </c>
      <c r="K449" s="263"/>
      <c r="L449" s="259" t="s">
        <v>52</v>
      </c>
      <c r="M449" s="259"/>
      <c r="N449" s="259"/>
      <c r="O449" s="259"/>
      <c r="P449" s="259"/>
      <c r="Q449" s="259"/>
      <c r="R449" s="259"/>
    </row>
    <row r="450">
      <c r="A450" s="261">
        <v>45783.0</v>
      </c>
      <c r="B450" s="252">
        <v>7173.0</v>
      </c>
      <c r="C450" s="253"/>
      <c r="D450" s="253"/>
      <c r="E450" s="253"/>
      <c r="F450" s="254"/>
      <c r="G450" s="255">
        <v>2320.0</v>
      </c>
      <c r="H450" s="256">
        <v>60.0</v>
      </c>
      <c r="I450" s="262">
        <v>3.0</v>
      </c>
      <c r="J450" s="258">
        <v>4.0</v>
      </c>
      <c r="K450" s="263"/>
      <c r="L450" s="259" t="s">
        <v>52</v>
      </c>
      <c r="M450" s="259"/>
      <c r="N450" s="259"/>
      <c r="O450" s="259"/>
      <c r="P450" s="259"/>
      <c r="Q450" s="259"/>
      <c r="R450" s="259"/>
    </row>
    <row r="451">
      <c r="A451" s="261">
        <v>45783.0</v>
      </c>
      <c r="B451" s="252">
        <v>7174.0</v>
      </c>
      <c r="C451" s="253" t="s">
        <v>4871</v>
      </c>
      <c r="D451" s="253"/>
      <c r="E451" s="253"/>
      <c r="F451" s="254"/>
      <c r="G451" s="255">
        <v>6300.0</v>
      </c>
      <c r="H451" s="256">
        <v>2580.0</v>
      </c>
      <c r="I451" s="262">
        <v>471.0</v>
      </c>
      <c r="J451" s="258">
        <v>566.0</v>
      </c>
      <c r="K451" s="263"/>
      <c r="L451" s="259" t="s">
        <v>60</v>
      </c>
      <c r="M451" s="259"/>
      <c r="N451" s="259"/>
      <c r="O451" s="259"/>
      <c r="P451" s="259"/>
      <c r="Q451" s="259"/>
      <c r="R451" s="259"/>
    </row>
    <row r="452">
      <c r="A452" s="261">
        <v>45783.0</v>
      </c>
      <c r="B452" s="252">
        <v>7175.0</v>
      </c>
      <c r="C452" s="253" t="s">
        <v>4872</v>
      </c>
      <c r="D452" s="253"/>
      <c r="E452" s="253"/>
      <c r="F452" s="254"/>
      <c r="G452" s="255">
        <v>2640.0</v>
      </c>
      <c r="H452" s="256">
        <v>160.0</v>
      </c>
      <c r="I452" s="262">
        <v>27.0</v>
      </c>
      <c r="J452" s="258">
        <v>32.0</v>
      </c>
      <c r="K452" s="263"/>
      <c r="L452" s="259" t="s">
        <v>52</v>
      </c>
      <c r="M452" s="259"/>
      <c r="N452" s="259"/>
      <c r="O452" s="259"/>
      <c r="P452" s="259"/>
      <c r="Q452" s="259"/>
      <c r="R452" s="259"/>
    </row>
    <row r="453">
      <c r="A453" s="261">
        <v>45783.0</v>
      </c>
      <c r="B453" s="252">
        <v>7176.0</v>
      </c>
      <c r="C453" s="253" t="s">
        <v>744</v>
      </c>
      <c r="D453" s="253"/>
      <c r="E453" s="253"/>
      <c r="F453" s="254"/>
      <c r="G453" s="255">
        <v>2780.0</v>
      </c>
      <c r="H453" s="256">
        <v>240.0</v>
      </c>
      <c r="I453" s="262">
        <v>40.0</v>
      </c>
      <c r="J453" s="258">
        <v>48.0</v>
      </c>
      <c r="K453" s="263"/>
      <c r="L453" s="259" t="s">
        <v>52</v>
      </c>
      <c r="M453" s="259"/>
      <c r="N453" s="259"/>
      <c r="O453" s="259"/>
      <c r="P453" s="259"/>
      <c r="Q453" s="259"/>
      <c r="R453" s="259"/>
    </row>
    <row r="454">
      <c r="A454" s="261">
        <v>45783.0</v>
      </c>
      <c r="B454" s="252">
        <v>7177.0</v>
      </c>
      <c r="C454" s="253" t="s">
        <v>744</v>
      </c>
      <c r="D454" s="253"/>
      <c r="E454" s="253"/>
      <c r="F454" s="254"/>
      <c r="G454" s="255">
        <v>3380.0</v>
      </c>
      <c r="H454" s="256">
        <v>840.0</v>
      </c>
      <c r="I454" s="262">
        <v>42.0</v>
      </c>
      <c r="J454" s="258">
        <v>51.0</v>
      </c>
      <c r="K454" s="263"/>
      <c r="L454" s="259" t="s">
        <v>52</v>
      </c>
      <c r="M454" s="259"/>
      <c r="N454" s="259"/>
      <c r="O454" s="259"/>
      <c r="P454" s="259"/>
      <c r="Q454" s="259"/>
      <c r="R454" s="259"/>
    </row>
    <row r="455">
      <c r="A455" s="261">
        <v>45783.0</v>
      </c>
      <c r="B455" s="252">
        <v>7177.0</v>
      </c>
      <c r="C455" s="253" t="s">
        <v>744</v>
      </c>
      <c r="D455" s="253"/>
      <c r="E455" s="253"/>
      <c r="F455" s="254"/>
      <c r="G455" s="255">
        <v>3380.0</v>
      </c>
      <c r="H455" s="256">
        <v>840.0</v>
      </c>
      <c r="I455" s="262">
        <v>42.0</v>
      </c>
      <c r="J455" s="258">
        <v>51.0</v>
      </c>
      <c r="K455" s="263"/>
      <c r="L455" s="259" t="s">
        <v>52</v>
      </c>
      <c r="M455" s="259"/>
      <c r="N455" s="259"/>
      <c r="O455" s="259"/>
      <c r="P455" s="259"/>
      <c r="Q455" s="259"/>
      <c r="R455" s="259"/>
    </row>
    <row r="456">
      <c r="A456" s="261">
        <v>45783.0</v>
      </c>
      <c r="B456" s="252">
        <v>7178.0</v>
      </c>
      <c r="C456" s="253" t="s">
        <v>3989</v>
      </c>
      <c r="D456" s="253"/>
      <c r="E456" s="253" t="s">
        <v>21417</v>
      </c>
      <c r="F456" s="254"/>
      <c r="G456" s="255">
        <v>2840.0</v>
      </c>
      <c r="H456" s="256">
        <v>360.0</v>
      </c>
      <c r="I456" s="262">
        <v>72.0</v>
      </c>
      <c r="J456" s="258">
        <v>87.0</v>
      </c>
      <c r="K456" s="263"/>
      <c r="L456" s="259" t="s">
        <v>60</v>
      </c>
      <c r="M456" s="258">
        <v>805578.0</v>
      </c>
      <c r="N456" s="259"/>
      <c r="O456" s="259"/>
      <c r="P456" s="259"/>
      <c r="Q456" s="259"/>
      <c r="R456" s="259"/>
    </row>
    <row r="457">
      <c r="A457" s="261">
        <v>45783.0</v>
      </c>
      <c r="B457" s="252">
        <v>7179.0</v>
      </c>
      <c r="C457" s="253" t="s">
        <v>4111</v>
      </c>
      <c r="D457" s="253"/>
      <c r="E457" s="253" t="s">
        <v>20939</v>
      </c>
      <c r="F457" s="254"/>
      <c r="G457" s="255">
        <v>4220.0</v>
      </c>
      <c r="H457" s="256">
        <v>1660.0</v>
      </c>
      <c r="I457" s="262">
        <v>274.0</v>
      </c>
      <c r="J457" s="258">
        <v>329.0</v>
      </c>
      <c r="K457" s="263"/>
      <c r="L457" s="259" t="s">
        <v>21</v>
      </c>
      <c r="M457" s="259"/>
      <c r="N457" s="259"/>
      <c r="O457" s="259"/>
      <c r="P457" s="259"/>
      <c r="Q457" s="259"/>
      <c r="R457" s="259"/>
    </row>
    <row r="458">
      <c r="A458" s="264"/>
      <c r="B458" s="253"/>
      <c r="C458" s="253"/>
      <c r="D458" s="253"/>
      <c r="E458" s="253"/>
      <c r="F458" s="254"/>
      <c r="G458" s="265"/>
      <c r="H458" s="266"/>
      <c r="I458" s="263"/>
      <c r="J458" s="259"/>
      <c r="K458" s="263"/>
      <c r="L458" s="259"/>
      <c r="M458" s="259"/>
      <c r="N458" s="259"/>
      <c r="O458" s="259"/>
      <c r="P458" s="259"/>
      <c r="Q458" s="259"/>
      <c r="R458" s="259"/>
    </row>
    <row r="459">
      <c r="A459" s="251">
        <v>45784.029001435185</v>
      </c>
      <c r="B459" s="252">
        <v>7180.0</v>
      </c>
      <c r="C459" s="253" t="s">
        <v>4017</v>
      </c>
      <c r="D459" s="253"/>
      <c r="E459" s="253" t="s">
        <v>4500</v>
      </c>
      <c r="F459" s="254"/>
      <c r="G459" s="255">
        <v>3320.0</v>
      </c>
      <c r="H459" s="256">
        <v>500.0</v>
      </c>
      <c r="I459" s="262">
        <v>83.0</v>
      </c>
      <c r="J459" s="258">
        <v>99.0</v>
      </c>
      <c r="K459" s="263"/>
      <c r="L459" s="259" t="s">
        <v>52</v>
      </c>
      <c r="M459" s="259"/>
      <c r="N459" s="259"/>
      <c r="O459" s="259"/>
      <c r="P459" s="259"/>
      <c r="Q459" s="259"/>
      <c r="R459" s="259"/>
    </row>
    <row r="460">
      <c r="A460" s="261">
        <v>45784.0</v>
      </c>
      <c r="B460" s="252">
        <v>7181.0</v>
      </c>
      <c r="C460" s="253" t="s">
        <v>3989</v>
      </c>
      <c r="D460" s="253"/>
      <c r="E460" s="253" t="s">
        <v>20873</v>
      </c>
      <c r="F460" s="254"/>
      <c r="G460" s="255">
        <v>3720.0</v>
      </c>
      <c r="H460" s="256">
        <v>640.0</v>
      </c>
      <c r="I460" s="262">
        <v>128.0</v>
      </c>
      <c r="J460" s="258">
        <v>154.0</v>
      </c>
      <c r="K460" s="263"/>
      <c r="L460" s="259" t="s">
        <v>60</v>
      </c>
      <c r="M460" s="258">
        <v>84642.0</v>
      </c>
      <c r="N460" s="259"/>
      <c r="O460" s="259"/>
      <c r="P460" s="259"/>
      <c r="Q460" s="259"/>
      <c r="R460" s="259"/>
    </row>
    <row r="461">
      <c r="A461" s="261">
        <v>45784.0</v>
      </c>
      <c r="B461" s="252">
        <v>7182.0</v>
      </c>
      <c r="C461" s="253" t="s">
        <v>4877</v>
      </c>
      <c r="D461" s="253"/>
      <c r="E461" s="253"/>
      <c r="F461" s="254"/>
      <c r="G461" s="255">
        <v>3220.0</v>
      </c>
      <c r="H461" s="256">
        <v>280.0</v>
      </c>
      <c r="I461" s="262">
        <v>47.0</v>
      </c>
      <c r="J461" s="258">
        <v>56.0</v>
      </c>
      <c r="K461" s="263"/>
      <c r="L461" s="259" t="s">
        <v>21</v>
      </c>
      <c r="M461" s="259"/>
      <c r="N461" s="259"/>
      <c r="O461" s="259"/>
      <c r="P461" s="259"/>
      <c r="Q461" s="259"/>
      <c r="R461" s="259"/>
    </row>
    <row r="462">
      <c r="A462" s="261">
        <v>45784.0</v>
      </c>
      <c r="B462" s="252">
        <v>7183.0</v>
      </c>
      <c r="C462" s="253" t="s">
        <v>4879</v>
      </c>
      <c r="D462" s="253"/>
      <c r="E462" s="253" t="s">
        <v>21424</v>
      </c>
      <c r="F462" s="254"/>
      <c r="G462" s="255">
        <v>3140.0</v>
      </c>
      <c r="H462" s="256">
        <v>360.0</v>
      </c>
      <c r="I462" s="262">
        <v>60.0</v>
      </c>
      <c r="J462" s="258">
        <v>72.0</v>
      </c>
      <c r="K462" s="263"/>
      <c r="L462" s="259" t="s">
        <v>60</v>
      </c>
      <c r="M462" s="258">
        <v>456750.0</v>
      </c>
      <c r="N462" s="259"/>
      <c r="O462" s="259"/>
      <c r="P462" s="259"/>
      <c r="Q462" s="259"/>
      <c r="R462" s="259"/>
    </row>
    <row r="463">
      <c r="A463" s="261">
        <v>45784.0</v>
      </c>
      <c r="B463" s="252">
        <v>7184.0</v>
      </c>
      <c r="C463" s="253" t="s">
        <v>4339</v>
      </c>
      <c r="D463" s="253"/>
      <c r="E463" s="253" t="s">
        <v>21382</v>
      </c>
      <c r="F463" s="254"/>
      <c r="G463" s="255">
        <v>3260.0</v>
      </c>
      <c r="H463" s="256">
        <v>320.0</v>
      </c>
      <c r="I463" s="262">
        <v>64.0</v>
      </c>
      <c r="J463" s="258">
        <v>77.0</v>
      </c>
      <c r="K463" s="263"/>
      <c r="L463" s="259" t="s">
        <v>60</v>
      </c>
      <c r="M463" s="258">
        <v>481018.0</v>
      </c>
      <c r="N463" s="259"/>
      <c r="O463" s="259"/>
      <c r="P463" s="259"/>
      <c r="Q463" s="259"/>
      <c r="R463" s="259"/>
    </row>
    <row r="464">
      <c r="A464" s="261">
        <v>45784.0</v>
      </c>
      <c r="B464" s="252">
        <v>7185.0</v>
      </c>
      <c r="C464" s="253" t="s">
        <v>4062</v>
      </c>
      <c r="D464" s="253"/>
      <c r="E464" s="253"/>
      <c r="F464" s="254"/>
      <c r="G464" s="255">
        <v>6760.0</v>
      </c>
      <c r="H464" s="256">
        <v>2580.0</v>
      </c>
      <c r="I464" s="262">
        <v>516.0</v>
      </c>
      <c r="J464" s="258">
        <v>620.0</v>
      </c>
      <c r="K464" s="263"/>
      <c r="L464" s="259" t="s">
        <v>60</v>
      </c>
      <c r="M464" s="258">
        <v>497902.0</v>
      </c>
      <c r="N464" s="259"/>
      <c r="O464" s="259"/>
      <c r="P464" s="259"/>
      <c r="Q464" s="259"/>
      <c r="R464" s="259"/>
    </row>
    <row r="465">
      <c r="A465" s="261">
        <v>45784.0</v>
      </c>
      <c r="B465" s="252">
        <v>7186.0</v>
      </c>
      <c r="C465" s="253" t="s">
        <v>4877</v>
      </c>
      <c r="D465" s="253"/>
      <c r="E465" s="253"/>
      <c r="F465" s="254"/>
      <c r="G465" s="255">
        <v>3300.0</v>
      </c>
      <c r="H465" s="256">
        <v>360.0</v>
      </c>
      <c r="I465" s="262">
        <v>60.0</v>
      </c>
      <c r="J465" s="258">
        <v>72.0</v>
      </c>
      <c r="K465" s="263"/>
      <c r="L465" s="259" t="s">
        <v>21</v>
      </c>
      <c r="M465" s="259"/>
      <c r="N465" s="259"/>
      <c r="O465" s="259"/>
      <c r="P465" s="259"/>
      <c r="Q465" s="259"/>
      <c r="R465" s="259"/>
    </row>
    <row r="466">
      <c r="A466" s="261">
        <v>45784.0</v>
      </c>
      <c r="B466" s="252">
        <v>7187.0</v>
      </c>
      <c r="C466" s="253" t="s">
        <v>4112</v>
      </c>
      <c r="D466" s="253"/>
      <c r="E466" s="253" t="s">
        <v>21427</v>
      </c>
      <c r="F466" s="254"/>
      <c r="G466" s="255">
        <v>3240.0</v>
      </c>
      <c r="H466" s="256">
        <v>720.0</v>
      </c>
      <c r="I466" s="262">
        <v>119.0</v>
      </c>
      <c r="J466" s="258">
        <v>143.0</v>
      </c>
      <c r="K466" s="263"/>
      <c r="L466" s="259" t="s">
        <v>21</v>
      </c>
      <c r="M466" s="259"/>
      <c r="N466" s="259"/>
      <c r="O466" s="259"/>
      <c r="P466" s="259"/>
      <c r="Q466" s="259"/>
      <c r="R466" s="259"/>
    </row>
    <row r="467">
      <c r="A467" s="261">
        <v>45784.0</v>
      </c>
      <c r="B467" s="252">
        <v>7188.0</v>
      </c>
      <c r="C467" s="253" t="s">
        <v>4877</v>
      </c>
      <c r="D467" s="253"/>
      <c r="E467" s="253"/>
      <c r="F467" s="254"/>
      <c r="G467" s="255">
        <v>3260.0</v>
      </c>
      <c r="H467" s="256">
        <v>320.0</v>
      </c>
      <c r="I467" s="262">
        <v>64.0</v>
      </c>
      <c r="J467" s="258">
        <v>77.0</v>
      </c>
      <c r="K467" s="263"/>
      <c r="L467" s="259" t="s">
        <v>21</v>
      </c>
      <c r="M467" s="259"/>
      <c r="N467" s="259"/>
      <c r="O467" s="259"/>
      <c r="P467" s="259"/>
      <c r="Q467" s="259"/>
      <c r="R467" s="259"/>
    </row>
    <row r="468">
      <c r="A468" s="261">
        <v>45784.0</v>
      </c>
      <c r="B468" s="252">
        <v>7189.0</v>
      </c>
      <c r="C468" s="253" t="s">
        <v>4082</v>
      </c>
      <c r="D468" s="253"/>
      <c r="E468" s="253" t="s">
        <v>21408</v>
      </c>
      <c r="F468" s="254"/>
      <c r="G468" s="255">
        <v>4120.0</v>
      </c>
      <c r="H468" s="256">
        <v>1000.0</v>
      </c>
      <c r="I468" s="262">
        <v>50.0</v>
      </c>
      <c r="J468" s="258">
        <v>60.0</v>
      </c>
      <c r="K468" s="263"/>
      <c r="L468" s="259" t="s">
        <v>21</v>
      </c>
      <c r="M468" s="259"/>
      <c r="N468" s="259"/>
      <c r="O468" s="259"/>
      <c r="P468" s="259"/>
      <c r="Q468" s="259"/>
      <c r="R468" s="259"/>
    </row>
    <row r="469">
      <c r="A469" s="261">
        <v>45784.0</v>
      </c>
      <c r="B469" s="252">
        <v>7190.0</v>
      </c>
      <c r="C469" s="253" t="s">
        <v>4035</v>
      </c>
      <c r="D469" s="253"/>
      <c r="E469" s="253"/>
      <c r="F469" s="254"/>
      <c r="G469" s="255">
        <v>3660.0</v>
      </c>
      <c r="H469" s="256">
        <v>1300.0</v>
      </c>
      <c r="I469" s="262">
        <v>0.0</v>
      </c>
      <c r="J469" s="258">
        <v>0.0</v>
      </c>
      <c r="K469" s="263"/>
      <c r="L469" s="259" t="s">
        <v>52</v>
      </c>
      <c r="M469" s="259"/>
      <c r="N469" s="259"/>
      <c r="O469" s="259"/>
      <c r="P469" s="259"/>
      <c r="Q469" s="259"/>
      <c r="R469" s="259"/>
    </row>
    <row r="470">
      <c r="A470" s="261">
        <v>45784.0</v>
      </c>
      <c r="B470" s="252">
        <v>7191.0</v>
      </c>
      <c r="C470" s="253" t="s">
        <v>4017</v>
      </c>
      <c r="D470" s="253"/>
      <c r="E470" s="253" t="s">
        <v>4500</v>
      </c>
      <c r="F470" s="254"/>
      <c r="G470" s="255">
        <v>3860.0</v>
      </c>
      <c r="H470" s="256">
        <v>760.0</v>
      </c>
      <c r="I470" s="262">
        <v>126.0</v>
      </c>
      <c r="J470" s="258">
        <v>151.0</v>
      </c>
      <c r="K470" s="263"/>
      <c r="L470" s="259" t="s">
        <v>52</v>
      </c>
      <c r="M470" s="259"/>
      <c r="N470" s="259"/>
      <c r="O470" s="259"/>
      <c r="P470" s="259"/>
      <c r="Q470" s="259"/>
      <c r="R470" s="259"/>
    </row>
    <row r="471">
      <c r="A471" s="261">
        <v>45784.0</v>
      </c>
      <c r="B471" s="252">
        <v>7192.0</v>
      </c>
      <c r="C471" s="253" t="s">
        <v>744</v>
      </c>
      <c r="D471" s="253"/>
      <c r="E471" s="253"/>
      <c r="F471" s="254"/>
      <c r="G471" s="255">
        <v>3400.0</v>
      </c>
      <c r="H471" s="256">
        <v>340.0</v>
      </c>
      <c r="I471" s="262">
        <v>17.0</v>
      </c>
      <c r="J471" s="258">
        <v>21.0</v>
      </c>
      <c r="K471" s="263"/>
      <c r="L471" s="259" t="s">
        <v>52</v>
      </c>
      <c r="M471" s="259"/>
      <c r="N471" s="259"/>
      <c r="O471" s="259"/>
      <c r="P471" s="259"/>
      <c r="Q471" s="259"/>
      <c r="R471" s="259"/>
    </row>
    <row r="472">
      <c r="A472" s="261">
        <v>45784.0</v>
      </c>
      <c r="B472" s="252">
        <v>7193.0</v>
      </c>
      <c r="C472" s="253" t="s">
        <v>744</v>
      </c>
      <c r="D472" s="253"/>
      <c r="E472" s="253"/>
      <c r="F472" s="254"/>
      <c r="G472" s="255">
        <v>2760.0</v>
      </c>
      <c r="H472" s="256">
        <v>160.0</v>
      </c>
      <c r="I472" s="262">
        <v>27.0</v>
      </c>
      <c r="J472" s="258">
        <v>32.0</v>
      </c>
      <c r="K472" s="263"/>
      <c r="L472" s="259" t="s">
        <v>52</v>
      </c>
      <c r="M472" s="259"/>
      <c r="N472" s="259"/>
      <c r="O472" s="259"/>
      <c r="P472" s="259"/>
      <c r="Q472" s="259"/>
      <c r="R472" s="259"/>
    </row>
    <row r="473">
      <c r="A473" s="264"/>
      <c r="B473" s="253"/>
      <c r="C473" s="253"/>
      <c r="D473" s="253"/>
      <c r="E473" s="253"/>
      <c r="F473" s="254"/>
      <c r="G473" s="265"/>
      <c r="H473" s="266"/>
      <c r="I473" s="263"/>
      <c r="J473" s="259"/>
      <c r="K473" s="263"/>
      <c r="L473" s="259"/>
      <c r="M473" s="259"/>
      <c r="N473" s="259"/>
      <c r="O473" s="259"/>
      <c r="P473" s="259"/>
      <c r="Q473" s="259"/>
      <c r="R473" s="259"/>
    </row>
    <row r="474">
      <c r="A474" s="251">
        <v>45785.029011018516</v>
      </c>
      <c r="B474" s="252">
        <v>7194.0</v>
      </c>
      <c r="C474" s="253" t="s">
        <v>4017</v>
      </c>
      <c r="D474" s="253"/>
      <c r="E474" s="253" t="s">
        <v>4500</v>
      </c>
      <c r="F474" s="254"/>
      <c r="G474" s="255">
        <v>3120.0</v>
      </c>
      <c r="H474" s="256">
        <v>540.0</v>
      </c>
      <c r="I474" s="262">
        <v>90.0</v>
      </c>
      <c r="J474" s="258">
        <v>107.0</v>
      </c>
      <c r="K474" s="263"/>
      <c r="L474" s="259" t="s">
        <v>52</v>
      </c>
      <c r="M474" s="259"/>
      <c r="N474" s="259"/>
      <c r="O474" s="259"/>
      <c r="P474" s="259"/>
      <c r="Q474" s="259"/>
      <c r="R474" s="259"/>
    </row>
    <row r="475">
      <c r="A475" s="261">
        <v>45785.0</v>
      </c>
      <c r="B475" s="252">
        <v>7195.0</v>
      </c>
      <c r="C475" s="253" t="s">
        <v>3265</v>
      </c>
      <c r="D475" s="253"/>
      <c r="E475" s="253"/>
      <c r="F475" s="254"/>
      <c r="G475" s="255">
        <v>4100.0</v>
      </c>
      <c r="H475" s="256">
        <v>1300.0</v>
      </c>
      <c r="I475" s="262">
        <v>65.0</v>
      </c>
      <c r="J475" s="258">
        <v>78.0</v>
      </c>
      <c r="K475" s="263"/>
      <c r="L475" s="259" t="s">
        <v>52</v>
      </c>
      <c r="M475" s="259"/>
      <c r="N475" s="259"/>
      <c r="O475" s="259"/>
      <c r="P475" s="259"/>
      <c r="Q475" s="259"/>
      <c r="R475" s="259"/>
    </row>
    <row r="476">
      <c r="A476" s="261">
        <v>45785.0</v>
      </c>
      <c r="B476" s="252">
        <v>7196.0</v>
      </c>
      <c r="C476" s="253" t="s">
        <v>4035</v>
      </c>
      <c r="D476" s="253"/>
      <c r="E476" s="253"/>
      <c r="F476" s="254"/>
      <c r="G476" s="255">
        <v>4220.0</v>
      </c>
      <c r="H476" s="256">
        <v>1480.0</v>
      </c>
      <c r="I476" s="262">
        <v>74.0</v>
      </c>
      <c r="J476" s="258">
        <v>89.0</v>
      </c>
      <c r="K476" s="263"/>
      <c r="L476" s="259" t="s">
        <v>52</v>
      </c>
      <c r="M476" s="259"/>
      <c r="N476" s="259"/>
      <c r="O476" s="259"/>
      <c r="P476" s="259"/>
      <c r="Q476" s="259"/>
      <c r="R476" s="259"/>
    </row>
    <row r="477">
      <c r="A477" s="261">
        <v>45785.0</v>
      </c>
      <c r="B477" s="252">
        <v>7197.0</v>
      </c>
      <c r="C477" s="253" t="s">
        <v>3265</v>
      </c>
      <c r="D477" s="253"/>
      <c r="E477" s="253"/>
      <c r="F477" s="254"/>
      <c r="G477" s="255">
        <v>2860.0</v>
      </c>
      <c r="H477" s="256">
        <v>60.0</v>
      </c>
      <c r="I477" s="262">
        <v>12.0</v>
      </c>
      <c r="J477" s="258">
        <v>15.0</v>
      </c>
      <c r="K477" s="263"/>
      <c r="L477" s="259" t="s">
        <v>52</v>
      </c>
      <c r="M477" s="259"/>
      <c r="N477" s="259"/>
      <c r="O477" s="259"/>
      <c r="P477" s="259"/>
      <c r="Q477" s="259"/>
      <c r="R477" s="259"/>
    </row>
    <row r="478">
      <c r="A478" s="261">
        <v>45785.0</v>
      </c>
      <c r="B478" s="252">
        <v>7197.0</v>
      </c>
      <c r="C478" s="253" t="s">
        <v>3265</v>
      </c>
      <c r="D478" s="253"/>
      <c r="E478" s="253"/>
      <c r="F478" s="254"/>
      <c r="G478" s="255">
        <v>2860.0</v>
      </c>
      <c r="H478" s="256">
        <v>60.0</v>
      </c>
      <c r="I478" s="262">
        <v>12.0</v>
      </c>
      <c r="J478" s="258">
        <v>15.0</v>
      </c>
      <c r="K478" s="263"/>
      <c r="L478" s="259" t="s">
        <v>52</v>
      </c>
      <c r="M478" s="259"/>
      <c r="N478" s="259"/>
      <c r="O478" s="259"/>
      <c r="P478" s="259"/>
      <c r="Q478" s="259"/>
      <c r="R478" s="259"/>
    </row>
    <row r="479">
      <c r="A479" s="261">
        <v>45785.0</v>
      </c>
      <c r="B479" s="252">
        <v>7198.0</v>
      </c>
      <c r="C479" s="253" t="s">
        <v>4042</v>
      </c>
      <c r="D479" s="253"/>
      <c r="E479" s="253"/>
      <c r="F479" s="254"/>
      <c r="G479" s="255">
        <v>4680.0</v>
      </c>
      <c r="H479" s="256">
        <v>1580.0</v>
      </c>
      <c r="I479" s="262">
        <v>79.0</v>
      </c>
      <c r="J479" s="258">
        <v>95.0</v>
      </c>
      <c r="K479" s="263"/>
      <c r="L479" s="259" t="s">
        <v>21</v>
      </c>
      <c r="M479" s="259"/>
      <c r="N479" s="259"/>
      <c r="O479" s="259"/>
      <c r="P479" s="259"/>
      <c r="Q479" s="259"/>
      <c r="R479" s="259"/>
    </row>
    <row r="480">
      <c r="A480" s="261">
        <v>45785.0</v>
      </c>
      <c r="B480" s="252">
        <v>7199.0</v>
      </c>
      <c r="C480" s="253" t="s">
        <v>4017</v>
      </c>
      <c r="D480" s="253"/>
      <c r="E480" s="253" t="s">
        <v>4500</v>
      </c>
      <c r="F480" s="254"/>
      <c r="G480" s="255">
        <v>3220.0</v>
      </c>
      <c r="H480" s="256">
        <v>540.0</v>
      </c>
      <c r="I480" s="262">
        <v>90.0</v>
      </c>
      <c r="J480" s="258">
        <v>107.0</v>
      </c>
      <c r="K480" s="263"/>
      <c r="L480" s="259" t="s">
        <v>52</v>
      </c>
      <c r="M480" s="259"/>
      <c r="N480" s="259"/>
      <c r="O480" s="259"/>
      <c r="P480" s="259"/>
      <c r="Q480" s="259"/>
      <c r="R480" s="259"/>
    </row>
    <row r="481">
      <c r="A481" s="261">
        <v>45785.0</v>
      </c>
      <c r="B481" s="252">
        <v>7200.0</v>
      </c>
      <c r="C481" s="253" t="s">
        <v>4035</v>
      </c>
      <c r="D481" s="253"/>
      <c r="E481" s="253"/>
      <c r="F481" s="254"/>
      <c r="G481" s="255">
        <v>4820.0</v>
      </c>
      <c r="H481" s="256">
        <v>2060.0</v>
      </c>
      <c r="I481" s="262">
        <v>103.0</v>
      </c>
      <c r="J481" s="258">
        <v>124.0</v>
      </c>
      <c r="K481" s="263"/>
      <c r="L481" s="259" t="s">
        <v>52</v>
      </c>
      <c r="M481" s="259"/>
      <c r="N481" s="259"/>
      <c r="O481" s="259"/>
      <c r="P481" s="259"/>
      <c r="Q481" s="259"/>
      <c r="R481" s="259"/>
    </row>
    <row r="482">
      <c r="A482" s="261">
        <v>45785.0</v>
      </c>
      <c r="B482" s="252">
        <v>7201.0</v>
      </c>
      <c r="C482" s="253" t="s">
        <v>744</v>
      </c>
      <c r="D482" s="253"/>
      <c r="E482" s="253"/>
      <c r="F482" s="254"/>
      <c r="G482" s="255">
        <v>3220.0</v>
      </c>
      <c r="H482" s="256">
        <v>620.0</v>
      </c>
      <c r="I482" s="262">
        <v>103.0</v>
      </c>
      <c r="J482" s="258">
        <v>123.0</v>
      </c>
      <c r="K482" s="263"/>
      <c r="L482" s="259" t="s">
        <v>52</v>
      </c>
      <c r="M482" s="258">
        <v>382994.0</v>
      </c>
      <c r="N482" s="259"/>
      <c r="O482" s="259"/>
      <c r="P482" s="259"/>
      <c r="Q482" s="259"/>
      <c r="R482" s="259"/>
    </row>
    <row r="483">
      <c r="A483" s="261">
        <v>45785.0</v>
      </c>
      <c r="B483" s="252">
        <v>7202.0</v>
      </c>
      <c r="C483" s="253" t="s">
        <v>4017</v>
      </c>
      <c r="D483" s="253"/>
      <c r="E483" s="253" t="s">
        <v>4500</v>
      </c>
      <c r="F483" s="254"/>
      <c r="G483" s="255">
        <v>2940.0</v>
      </c>
      <c r="H483" s="256">
        <v>400.0</v>
      </c>
      <c r="I483" s="262">
        <v>66.0</v>
      </c>
      <c r="J483" s="258">
        <v>80.0</v>
      </c>
      <c r="K483" s="263"/>
      <c r="L483" s="259" t="s">
        <v>52</v>
      </c>
      <c r="M483" s="259"/>
      <c r="N483" s="259"/>
      <c r="O483" s="259"/>
      <c r="P483" s="259"/>
      <c r="Q483" s="259"/>
      <c r="R483" s="259"/>
    </row>
    <row r="484">
      <c r="A484" s="264"/>
      <c r="B484" s="253"/>
      <c r="C484" s="253"/>
      <c r="D484" s="253"/>
      <c r="E484" s="253"/>
      <c r="F484" s="254"/>
      <c r="G484" s="265"/>
      <c r="H484" s="266"/>
      <c r="I484" s="263"/>
      <c r="J484" s="259"/>
      <c r="K484" s="263"/>
      <c r="L484" s="259"/>
      <c r="M484" s="259"/>
      <c r="N484" s="259"/>
      <c r="O484" s="259"/>
      <c r="P484" s="259"/>
      <c r="Q484" s="259"/>
      <c r="R484" s="259"/>
    </row>
    <row r="485">
      <c r="A485" s="251">
        <v>45786.02900462963</v>
      </c>
      <c r="B485" s="252">
        <v>7203.0</v>
      </c>
      <c r="C485" s="253" t="s">
        <v>4017</v>
      </c>
      <c r="D485" s="253"/>
      <c r="E485" s="253" t="s">
        <v>4500</v>
      </c>
      <c r="F485" s="254"/>
      <c r="G485" s="255">
        <v>3680.0</v>
      </c>
      <c r="H485" s="256">
        <v>1080.0</v>
      </c>
      <c r="I485" s="262">
        <v>179.0</v>
      </c>
      <c r="J485" s="258">
        <v>214.0</v>
      </c>
      <c r="K485" s="263"/>
      <c r="L485" s="259" t="s">
        <v>52</v>
      </c>
      <c r="M485" s="259"/>
      <c r="N485" s="259"/>
      <c r="O485" s="259"/>
      <c r="P485" s="259"/>
      <c r="Q485" s="259"/>
      <c r="R485" s="259"/>
    </row>
    <row r="486">
      <c r="A486" s="261">
        <v>45786.0</v>
      </c>
      <c r="B486" s="252">
        <v>7204.0</v>
      </c>
      <c r="C486" s="253" t="s">
        <v>3980</v>
      </c>
      <c r="D486" s="253"/>
      <c r="E486" s="253"/>
      <c r="F486" s="254"/>
      <c r="G486" s="255">
        <v>3040.0</v>
      </c>
      <c r="H486" s="256">
        <v>760.0</v>
      </c>
      <c r="I486" s="262">
        <v>126.0</v>
      </c>
      <c r="J486" s="258">
        <v>151.0</v>
      </c>
      <c r="K486" s="263"/>
      <c r="L486" s="259" t="s">
        <v>21</v>
      </c>
      <c r="M486" s="259"/>
      <c r="N486" s="259"/>
      <c r="O486" s="259"/>
      <c r="P486" s="259"/>
      <c r="Q486" s="259"/>
      <c r="R486" s="259"/>
    </row>
    <row r="487">
      <c r="A487" s="261">
        <v>45786.0</v>
      </c>
      <c r="B487" s="252">
        <v>7205.0</v>
      </c>
      <c r="C487" s="253" t="s">
        <v>744</v>
      </c>
      <c r="D487" s="253"/>
      <c r="E487" s="253"/>
      <c r="F487" s="254"/>
      <c r="G487" s="255">
        <v>3140.0</v>
      </c>
      <c r="H487" s="256">
        <v>540.0</v>
      </c>
      <c r="I487" s="262">
        <v>90.0</v>
      </c>
      <c r="J487" s="258">
        <v>107.0</v>
      </c>
      <c r="K487" s="263"/>
      <c r="L487" s="259" t="s">
        <v>52</v>
      </c>
      <c r="M487" s="259"/>
      <c r="N487" s="259"/>
      <c r="O487" s="259"/>
      <c r="P487" s="259"/>
      <c r="Q487" s="259"/>
      <c r="R487" s="259"/>
    </row>
    <row r="488">
      <c r="A488" s="261">
        <v>45786.0</v>
      </c>
      <c r="B488" s="252">
        <v>7206.0</v>
      </c>
      <c r="C488" s="253" t="s">
        <v>4339</v>
      </c>
      <c r="D488" s="253"/>
      <c r="E488" s="253"/>
      <c r="F488" s="254"/>
      <c r="G488" s="255">
        <v>3360.0</v>
      </c>
      <c r="H488" s="256">
        <v>400.0</v>
      </c>
      <c r="I488" s="262">
        <v>80.0</v>
      </c>
      <c r="J488" s="258">
        <v>96.0</v>
      </c>
      <c r="K488" s="263"/>
      <c r="L488" s="259" t="s">
        <v>60</v>
      </c>
      <c r="M488" s="259"/>
      <c r="N488" s="259"/>
      <c r="O488" s="259"/>
      <c r="P488" s="259"/>
      <c r="Q488" s="259"/>
      <c r="R488" s="259"/>
    </row>
    <row r="489">
      <c r="A489" s="261">
        <v>45786.0</v>
      </c>
      <c r="B489" s="252">
        <v>7207.0</v>
      </c>
      <c r="C489" s="253" t="s">
        <v>4112</v>
      </c>
      <c r="D489" s="253"/>
      <c r="E489" s="253"/>
      <c r="F489" s="254"/>
      <c r="G489" s="255">
        <v>2900.0</v>
      </c>
      <c r="H489" s="256">
        <v>420.0</v>
      </c>
      <c r="I489" s="262">
        <v>70.0</v>
      </c>
      <c r="J489" s="258">
        <v>84.0</v>
      </c>
      <c r="K489" s="263"/>
      <c r="L489" s="259" t="s">
        <v>21</v>
      </c>
      <c r="M489" s="259"/>
      <c r="N489" s="259"/>
      <c r="O489" s="259"/>
      <c r="P489" s="259"/>
      <c r="Q489" s="259"/>
      <c r="R489" s="259"/>
    </row>
    <row r="490">
      <c r="A490" s="261">
        <v>45786.0</v>
      </c>
      <c r="B490" s="252">
        <v>7208.0</v>
      </c>
      <c r="C490" s="253" t="s">
        <v>4017</v>
      </c>
      <c r="D490" s="253"/>
      <c r="E490" s="253" t="s">
        <v>4500</v>
      </c>
      <c r="F490" s="254"/>
      <c r="G490" s="255">
        <v>3080.0</v>
      </c>
      <c r="H490" s="256">
        <v>300.0</v>
      </c>
      <c r="I490" s="262">
        <v>15.0</v>
      </c>
      <c r="J490" s="258">
        <v>18.0</v>
      </c>
      <c r="K490" s="263"/>
      <c r="L490" s="259" t="s">
        <v>52</v>
      </c>
      <c r="M490" s="259"/>
      <c r="N490" s="259"/>
      <c r="O490" s="259"/>
      <c r="P490" s="259"/>
      <c r="Q490" s="259"/>
      <c r="R490" s="259"/>
    </row>
    <row r="491">
      <c r="A491" s="261">
        <v>45786.0</v>
      </c>
      <c r="B491" s="252">
        <v>7209.0</v>
      </c>
      <c r="C491" s="253" t="s">
        <v>4129</v>
      </c>
      <c r="D491" s="253"/>
      <c r="E491" s="253"/>
      <c r="F491" s="254"/>
      <c r="G491" s="255">
        <v>2860.0</v>
      </c>
      <c r="H491" s="256">
        <v>360.0</v>
      </c>
      <c r="I491" s="262">
        <v>60.0</v>
      </c>
      <c r="J491" s="258">
        <v>72.0</v>
      </c>
      <c r="K491" s="263"/>
      <c r="L491" s="259" t="s">
        <v>52</v>
      </c>
      <c r="M491" s="259"/>
      <c r="N491" s="259"/>
      <c r="O491" s="259"/>
      <c r="P491" s="259"/>
      <c r="Q491" s="259"/>
      <c r="R491" s="259"/>
    </row>
    <row r="492">
      <c r="A492" s="261">
        <v>45786.0</v>
      </c>
      <c r="B492" s="252">
        <v>7210.0</v>
      </c>
      <c r="C492" s="253" t="s">
        <v>3989</v>
      </c>
      <c r="D492" s="253"/>
      <c r="E492" s="253" t="s">
        <v>20873</v>
      </c>
      <c r="F492" s="254"/>
      <c r="G492" s="255">
        <v>3520.0</v>
      </c>
      <c r="H492" s="256">
        <v>480.0</v>
      </c>
      <c r="I492" s="262">
        <v>96.0</v>
      </c>
      <c r="J492" s="258">
        <v>116.0</v>
      </c>
      <c r="K492" s="263"/>
      <c r="L492" s="259" t="s">
        <v>60</v>
      </c>
      <c r="M492" s="259"/>
      <c r="N492" s="259"/>
      <c r="O492" s="259"/>
      <c r="P492" s="259"/>
      <c r="Q492" s="259"/>
      <c r="R492" s="259"/>
    </row>
    <row r="493">
      <c r="A493" s="261">
        <v>45786.0</v>
      </c>
      <c r="B493" s="252">
        <v>7211.0</v>
      </c>
      <c r="C493" s="253" t="s">
        <v>3980</v>
      </c>
      <c r="D493" s="253"/>
      <c r="E493" s="253"/>
      <c r="F493" s="254"/>
      <c r="G493" s="255">
        <v>4260.0</v>
      </c>
      <c r="H493" s="256">
        <v>1400.0</v>
      </c>
      <c r="I493" s="262">
        <v>103.0</v>
      </c>
      <c r="J493" s="258">
        <v>123.0</v>
      </c>
      <c r="K493" s="263"/>
      <c r="L493" s="259" t="s">
        <v>21</v>
      </c>
      <c r="M493" s="259"/>
      <c r="N493" s="259"/>
      <c r="O493" s="259"/>
      <c r="P493" s="259"/>
      <c r="Q493" s="259"/>
      <c r="R493" s="259"/>
    </row>
    <row r="494">
      <c r="A494" s="267"/>
      <c r="B494" s="253"/>
      <c r="C494" s="253"/>
      <c r="D494" s="253"/>
      <c r="E494" s="253"/>
      <c r="F494" s="254"/>
      <c r="G494" s="265"/>
      <c r="H494" s="266"/>
      <c r="I494" s="263"/>
      <c r="J494" s="259"/>
      <c r="K494" s="263"/>
      <c r="L494" s="259"/>
      <c r="M494" s="259"/>
      <c r="N494" s="259"/>
      <c r="O494" s="259"/>
      <c r="P494" s="259"/>
      <c r="Q494" s="259"/>
      <c r="R494" s="259"/>
    </row>
    <row r="495">
      <c r="A495" s="261">
        <v>45789.0</v>
      </c>
      <c r="B495" s="252">
        <v>7212.0</v>
      </c>
      <c r="C495" s="253" t="s">
        <v>4017</v>
      </c>
      <c r="D495" s="253"/>
      <c r="E495" s="253" t="s">
        <v>21456</v>
      </c>
      <c r="F495" s="254"/>
      <c r="G495" s="255">
        <v>3140.0</v>
      </c>
      <c r="H495" s="256">
        <v>600.0</v>
      </c>
      <c r="I495" s="262">
        <v>99.0</v>
      </c>
      <c r="J495" s="258">
        <v>119.0</v>
      </c>
      <c r="K495" s="263"/>
      <c r="L495" s="259" t="s">
        <v>52</v>
      </c>
      <c r="M495" s="259"/>
      <c r="N495" s="259"/>
      <c r="O495" s="259"/>
      <c r="P495" s="259"/>
      <c r="Q495" s="259"/>
      <c r="R495" s="259"/>
    </row>
    <row r="496">
      <c r="A496" s="261">
        <v>45789.0</v>
      </c>
      <c r="B496" s="252">
        <v>7213.0</v>
      </c>
      <c r="C496" s="253" t="s">
        <v>4907</v>
      </c>
      <c r="D496" s="253"/>
      <c r="E496" s="253"/>
      <c r="F496" s="254"/>
      <c r="G496" s="255">
        <v>2260.0</v>
      </c>
      <c r="H496" s="256">
        <v>220.0</v>
      </c>
      <c r="I496" s="262">
        <v>11.0</v>
      </c>
      <c r="J496" s="258">
        <v>14.0</v>
      </c>
      <c r="K496" s="263"/>
      <c r="L496" s="259" t="s">
        <v>21</v>
      </c>
      <c r="M496" s="259"/>
      <c r="N496" s="259"/>
      <c r="O496" s="259"/>
      <c r="P496" s="259"/>
      <c r="Q496" s="259"/>
      <c r="R496" s="259"/>
    </row>
    <row r="497">
      <c r="A497" s="261">
        <v>45789.0</v>
      </c>
      <c r="B497" s="252">
        <v>7214.0</v>
      </c>
      <c r="C497" s="253" t="s">
        <v>4035</v>
      </c>
      <c r="D497" s="253"/>
      <c r="E497" s="253"/>
      <c r="F497" s="254"/>
      <c r="G497" s="255">
        <v>4440.0</v>
      </c>
      <c r="H497" s="256">
        <v>1660.0</v>
      </c>
      <c r="I497" s="262">
        <v>83.0</v>
      </c>
      <c r="J497" s="258">
        <v>100.0</v>
      </c>
      <c r="K497" s="263"/>
      <c r="L497" s="259" t="s">
        <v>52</v>
      </c>
      <c r="M497" s="259"/>
      <c r="N497" s="259"/>
      <c r="O497" s="259"/>
      <c r="P497" s="259"/>
      <c r="Q497" s="259"/>
      <c r="R497" s="259"/>
    </row>
    <row r="498">
      <c r="A498" s="261">
        <v>45789.0</v>
      </c>
      <c r="B498" s="252">
        <v>7215.0</v>
      </c>
      <c r="C498" s="253" t="s">
        <v>4877</v>
      </c>
      <c r="D498" s="253"/>
      <c r="E498" s="253" t="s">
        <v>21457</v>
      </c>
      <c r="F498" s="254"/>
      <c r="G498" s="255">
        <v>3740.0</v>
      </c>
      <c r="H498" s="256">
        <v>860.0</v>
      </c>
      <c r="I498" s="262">
        <v>142.0</v>
      </c>
      <c r="J498" s="258">
        <v>171.0</v>
      </c>
      <c r="K498" s="263"/>
      <c r="L498" s="259" t="s">
        <v>21</v>
      </c>
      <c r="M498" s="259"/>
      <c r="N498" s="259"/>
      <c r="O498" s="259"/>
      <c r="P498" s="259"/>
      <c r="Q498" s="259"/>
      <c r="R498" s="259"/>
    </row>
    <row r="499">
      <c r="A499" s="261">
        <v>45789.0</v>
      </c>
      <c r="B499" s="252">
        <v>7216.0</v>
      </c>
      <c r="C499" s="253" t="s">
        <v>4035</v>
      </c>
      <c r="D499" s="253"/>
      <c r="E499" s="253"/>
      <c r="F499" s="254"/>
      <c r="G499" s="255">
        <v>4620.0</v>
      </c>
      <c r="H499" s="256">
        <v>1840.0</v>
      </c>
      <c r="I499" s="262">
        <v>92.0</v>
      </c>
      <c r="J499" s="258">
        <v>111.0</v>
      </c>
      <c r="K499" s="263"/>
      <c r="L499" s="259" t="s">
        <v>52</v>
      </c>
      <c r="M499" s="259"/>
      <c r="N499" s="259"/>
      <c r="O499" s="259"/>
      <c r="P499" s="259"/>
      <c r="Q499" s="259"/>
      <c r="R499" s="259"/>
    </row>
    <row r="500">
      <c r="A500" s="261">
        <v>45789.0</v>
      </c>
      <c r="B500" s="252">
        <v>7217.0</v>
      </c>
      <c r="C500" s="253" t="s">
        <v>4035</v>
      </c>
      <c r="D500" s="253"/>
      <c r="E500" s="253"/>
      <c r="F500" s="254"/>
      <c r="G500" s="255">
        <v>4040.0</v>
      </c>
      <c r="H500" s="256">
        <v>1260.0</v>
      </c>
      <c r="I500" s="262">
        <v>63.0</v>
      </c>
      <c r="J500" s="258">
        <v>76.0</v>
      </c>
      <c r="K500" s="263"/>
      <c r="L500" s="259" t="s">
        <v>52</v>
      </c>
      <c r="M500" s="259"/>
      <c r="N500" s="259"/>
      <c r="O500" s="259"/>
      <c r="P500" s="259"/>
      <c r="Q500" s="259"/>
      <c r="R500" s="259"/>
    </row>
    <row r="501">
      <c r="A501" s="261">
        <v>45789.0</v>
      </c>
      <c r="B501" s="252">
        <v>7218.0</v>
      </c>
      <c r="C501" s="253" t="s">
        <v>4877</v>
      </c>
      <c r="D501" s="253"/>
      <c r="E501" s="253" t="s">
        <v>21457</v>
      </c>
      <c r="F501" s="254"/>
      <c r="G501" s="255">
        <v>3660.0</v>
      </c>
      <c r="H501" s="256">
        <v>780.0</v>
      </c>
      <c r="I501" s="262">
        <v>129.0</v>
      </c>
      <c r="J501" s="258">
        <v>155.0</v>
      </c>
      <c r="K501" s="263"/>
      <c r="L501" s="259" t="s">
        <v>21</v>
      </c>
      <c r="M501" s="259"/>
      <c r="N501" s="259"/>
      <c r="O501" s="259"/>
      <c r="P501" s="259"/>
      <c r="Q501" s="259"/>
      <c r="R501" s="259"/>
    </row>
    <row r="502">
      <c r="A502" s="261">
        <v>45789.0</v>
      </c>
      <c r="B502" s="252">
        <v>7219.0</v>
      </c>
      <c r="C502" s="253" t="s">
        <v>3445</v>
      </c>
      <c r="D502" s="253"/>
      <c r="E502" s="253"/>
      <c r="F502" s="254"/>
      <c r="G502" s="255">
        <v>2920.0</v>
      </c>
      <c r="H502" s="256">
        <v>880.0</v>
      </c>
      <c r="I502" s="262">
        <v>105.0</v>
      </c>
      <c r="J502" s="258">
        <v>126.0</v>
      </c>
      <c r="K502" s="263"/>
      <c r="L502" s="259" t="s">
        <v>60</v>
      </c>
      <c r="M502" s="258">
        <v>60750.0</v>
      </c>
      <c r="N502" s="259"/>
      <c r="O502" s="259"/>
      <c r="P502" s="259"/>
      <c r="Q502" s="259"/>
      <c r="R502" s="259"/>
    </row>
    <row r="503">
      <c r="A503" s="261">
        <v>45789.0</v>
      </c>
      <c r="B503" s="252">
        <v>7220.0</v>
      </c>
      <c r="C503" s="253" t="s">
        <v>744</v>
      </c>
      <c r="D503" s="253"/>
      <c r="E503" s="253"/>
      <c r="F503" s="254"/>
      <c r="G503" s="255">
        <v>3000.0</v>
      </c>
      <c r="H503" s="256">
        <v>360.0</v>
      </c>
      <c r="I503" s="262">
        <v>60.0</v>
      </c>
      <c r="J503" s="258">
        <v>72.0</v>
      </c>
      <c r="K503" s="263"/>
      <c r="L503" s="259" t="s">
        <v>52</v>
      </c>
      <c r="M503" s="259"/>
      <c r="N503" s="259"/>
      <c r="O503" s="259"/>
      <c r="P503" s="259"/>
      <c r="Q503" s="259"/>
      <c r="R503" s="259"/>
    </row>
    <row r="504">
      <c r="A504" s="261">
        <v>45789.0</v>
      </c>
      <c r="B504" s="252">
        <v>7221.0</v>
      </c>
      <c r="C504" s="253" t="s">
        <v>88</v>
      </c>
      <c r="D504" s="253"/>
      <c r="E504" s="253" t="s">
        <v>21457</v>
      </c>
      <c r="F504" s="254"/>
      <c r="G504" s="255">
        <v>3660.0</v>
      </c>
      <c r="H504" s="256">
        <v>780.0</v>
      </c>
      <c r="I504" s="262">
        <v>129.0</v>
      </c>
      <c r="J504" s="258">
        <v>155.0</v>
      </c>
      <c r="K504" s="263"/>
      <c r="L504" s="259" t="s">
        <v>21</v>
      </c>
      <c r="M504" s="259"/>
      <c r="N504" s="259"/>
      <c r="O504" s="259"/>
      <c r="P504" s="259"/>
      <c r="Q504" s="259"/>
      <c r="R504" s="259"/>
    </row>
    <row r="505">
      <c r="A505" s="261">
        <v>45789.0</v>
      </c>
      <c r="B505" s="252">
        <v>7222.0</v>
      </c>
      <c r="C505" s="253" t="s">
        <v>3980</v>
      </c>
      <c r="D505" s="253"/>
      <c r="E505" s="253"/>
      <c r="F505" s="254"/>
      <c r="G505" s="255">
        <v>3540.0</v>
      </c>
      <c r="H505" s="256">
        <v>1260.0</v>
      </c>
      <c r="I505" s="262">
        <v>107.0</v>
      </c>
      <c r="J505" s="258">
        <v>128.0</v>
      </c>
      <c r="K505" s="263"/>
      <c r="L505" s="259" t="s">
        <v>21</v>
      </c>
      <c r="M505" s="259"/>
      <c r="N505" s="259"/>
      <c r="O505" s="259"/>
      <c r="P505" s="259"/>
      <c r="Q505" s="259"/>
      <c r="R505" s="259"/>
    </row>
    <row r="506">
      <c r="A506" s="261">
        <v>45789.0</v>
      </c>
      <c r="B506" s="252">
        <v>7224.0</v>
      </c>
      <c r="C506" s="253" t="s">
        <v>4911</v>
      </c>
      <c r="D506" s="253"/>
      <c r="E506" s="253"/>
      <c r="F506" s="254"/>
      <c r="G506" s="255">
        <v>2560.0</v>
      </c>
      <c r="H506" s="256">
        <v>260.0</v>
      </c>
      <c r="I506" s="262">
        <v>13.0</v>
      </c>
      <c r="J506" s="258">
        <v>16.0</v>
      </c>
      <c r="K506" s="263"/>
      <c r="L506" s="259" t="s">
        <v>60</v>
      </c>
      <c r="M506" s="259"/>
      <c r="N506" s="259"/>
      <c r="O506" s="259"/>
      <c r="P506" s="259"/>
      <c r="Q506" s="259"/>
      <c r="R506" s="259"/>
    </row>
    <row r="507">
      <c r="A507" s="261">
        <v>45789.0</v>
      </c>
      <c r="B507" s="252">
        <v>7227.0</v>
      </c>
      <c r="C507" s="253" t="s">
        <v>744</v>
      </c>
      <c r="D507" s="253"/>
      <c r="E507" s="253"/>
      <c r="F507" s="254"/>
      <c r="G507" s="255">
        <v>2980.0</v>
      </c>
      <c r="H507" s="256">
        <v>340.0</v>
      </c>
      <c r="I507" s="262">
        <v>57.0</v>
      </c>
      <c r="J507" s="258">
        <v>68.0</v>
      </c>
      <c r="K507" s="263"/>
      <c r="L507" s="259" t="s">
        <v>52</v>
      </c>
      <c r="M507" s="259"/>
      <c r="N507" s="259"/>
      <c r="O507" s="259"/>
      <c r="P507" s="259"/>
      <c r="Q507" s="259"/>
      <c r="R507" s="259"/>
    </row>
    <row r="508">
      <c r="A508" s="261">
        <v>45789.0</v>
      </c>
      <c r="B508" s="252">
        <v>7228.0</v>
      </c>
      <c r="C508" s="253" t="s">
        <v>4839</v>
      </c>
      <c r="D508" s="253"/>
      <c r="E508" s="253" t="s">
        <v>20805</v>
      </c>
      <c r="F508" s="254"/>
      <c r="G508" s="255">
        <v>2740.0</v>
      </c>
      <c r="H508" s="256">
        <v>440.0</v>
      </c>
      <c r="I508" s="262">
        <v>58.0</v>
      </c>
      <c r="J508" s="258">
        <v>69.0</v>
      </c>
      <c r="K508" s="263"/>
      <c r="L508" s="259" t="s">
        <v>21</v>
      </c>
      <c r="M508" s="258">
        <v>440846.0</v>
      </c>
      <c r="N508" s="259"/>
      <c r="O508" s="259"/>
      <c r="P508" s="259"/>
      <c r="Q508" s="259"/>
      <c r="R508" s="259"/>
    </row>
    <row r="509">
      <c r="A509" s="267"/>
      <c r="B509" s="253"/>
      <c r="C509" s="253"/>
      <c r="D509" s="253"/>
      <c r="E509" s="253"/>
      <c r="F509" s="254"/>
      <c r="G509" s="265"/>
      <c r="H509" s="266"/>
      <c r="I509" s="263"/>
      <c r="J509" s="259"/>
      <c r="K509" s="263"/>
      <c r="L509" s="259"/>
      <c r="M509" s="259"/>
      <c r="N509" s="259"/>
      <c r="O509" s="259"/>
      <c r="P509" s="259"/>
      <c r="Q509" s="259"/>
      <c r="R509" s="259"/>
    </row>
    <row r="510">
      <c r="A510" s="261">
        <v>45783.0</v>
      </c>
      <c r="B510" s="252">
        <v>7229.0</v>
      </c>
      <c r="C510" s="253" t="s">
        <v>1221</v>
      </c>
      <c r="D510" s="253"/>
      <c r="E510" s="253" t="s">
        <v>20944</v>
      </c>
      <c r="F510" s="254"/>
      <c r="G510" s="255">
        <v>3820.0</v>
      </c>
      <c r="H510" s="256">
        <v>1120.0</v>
      </c>
      <c r="I510" s="262">
        <v>304.0</v>
      </c>
      <c r="J510" s="258">
        <v>365.0</v>
      </c>
      <c r="K510" s="263"/>
      <c r="L510" s="259" t="s">
        <v>21</v>
      </c>
      <c r="M510" s="259"/>
      <c r="N510" s="259"/>
      <c r="O510" s="259"/>
      <c r="P510" s="259"/>
      <c r="Q510" s="259"/>
      <c r="R510" s="259"/>
    </row>
    <row r="511">
      <c r="A511" s="251">
        <v>45790.02900725695</v>
      </c>
      <c r="B511" s="252">
        <v>7230.0</v>
      </c>
      <c r="C511" s="253" t="s">
        <v>4017</v>
      </c>
      <c r="D511" s="253"/>
      <c r="E511" s="253" t="s">
        <v>4500</v>
      </c>
      <c r="F511" s="254"/>
      <c r="G511" s="255">
        <v>3820.0</v>
      </c>
      <c r="H511" s="256">
        <v>1180.0</v>
      </c>
      <c r="I511" s="262">
        <v>195.0</v>
      </c>
      <c r="J511" s="258">
        <v>234.0</v>
      </c>
      <c r="K511" s="263"/>
      <c r="L511" s="259" t="s">
        <v>52</v>
      </c>
      <c r="M511" s="259"/>
      <c r="N511" s="259"/>
      <c r="O511" s="259"/>
      <c r="P511" s="259"/>
      <c r="Q511" s="259"/>
      <c r="R511" s="259"/>
    </row>
    <row r="512">
      <c r="A512" s="261">
        <v>45790.0</v>
      </c>
      <c r="B512" s="252">
        <v>7231.0</v>
      </c>
      <c r="C512" s="253" t="s">
        <v>3980</v>
      </c>
      <c r="D512" s="253"/>
      <c r="E512" s="253"/>
      <c r="F512" s="254"/>
      <c r="G512" s="255">
        <v>4560.0</v>
      </c>
      <c r="H512" s="256">
        <v>2300.0</v>
      </c>
      <c r="I512" s="262">
        <v>115.0</v>
      </c>
      <c r="J512" s="258">
        <v>138.0</v>
      </c>
      <c r="K512" s="263"/>
      <c r="L512" s="259" t="s">
        <v>21</v>
      </c>
      <c r="M512" s="259"/>
      <c r="N512" s="259"/>
      <c r="O512" s="259"/>
      <c r="P512" s="259"/>
      <c r="Q512" s="259"/>
      <c r="R512" s="259"/>
    </row>
    <row r="513">
      <c r="A513" s="261">
        <v>45784.0</v>
      </c>
      <c r="B513" s="252">
        <v>7232.0</v>
      </c>
      <c r="C513" s="253" t="s">
        <v>1221</v>
      </c>
      <c r="D513" s="253"/>
      <c r="E513" s="253" t="s">
        <v>20944</v>
      </c>
      <c r="F513" s="254"/>
      <c r="G513" s="255">
        <v>3460.0</v>
      </c>
      <c r="H513" s="256">
        <v>680.0</v>
      </c>
      <c r="I513" s="262">
        <v>216.0</v>
      </c>
      <c r="J513" s="258">
        <v>260.0</v>
      </c>
      <c r="K513" s="263"/>
      <c r="L513" s="259" t="s">
        <v>21</v>
      </c>
      <c r="M513" s="259"/>
      <c r="N513" s="259"/>
      <c r="O513" s="259"/>
      <c r="P513" s="259"/>
      <c r="Q513" s="259"/>
      <c r="R513" s="259"/>
    </row>
    <row r="514">
      <c r="A514" s="261">
        <v>45784.0</v>
      </c>
      <c r="B514" s="252">
        <v>7233.0</v>
      </c>
      <c r="C514" s="253" t="s">
        <v>20731</v>
      </c>
      <c r="D514" s="253"/>
      <c r="E514" s="253" t="s">
        <v>21433</v>
      </c>
      <c r="F514" s="254"/>
      <c r="G514" s="255">
        <v>2860.0</v>
      </c>
      <c r="H514" s="256">
        <v>140.0</v>
      </c>
      <c r="I514" s="262">
        <v>140.0</v>
      </c>
      <c r="J514" s="258">
        <v>168.0</v>
      </c>
      <c r="K514" s="263"/>
      <c r="L514" s="259" t="s">
        <v>21</v>
      </c>
      <c r="M514" s="259"/>
      <c r="N514" s="259"/>
      <c r="O514" s="259"/>
      <c r="P514" s="259"/>
      <c r="Q514" s="259"/>
      <c r="R514" s="259"/>
    </row>
    <row r="515">
      <c r="A515" s="261">
        <v>45784.0</v>
      </c>
      <c r="B515" s="252">
        <v>7234.0</v>
      </c>
      <c r="C515" s="253" t="s">
        <v>21434</v>
      </c>
      <c r="D515" s="253"/>
      <c r="E515" s="253" t="s">
        <v>21435</v>
      </c>
      <c r="F515" s="254"/>
      <c r="G515" s="255">
        <v>3420.0</v>
      </c>
      <c r="H515" s="256">
        <v>640.0</v>
      </c>
      <c r="I515" s="262">
        <v>208.0</v>
      </c>
      <c r="J515" s="258">
        <v>250.0</v>
      </c>
      <c r="K515" s="263"/>
      <c r="L515" s="259" t="s">
        <v>21</v>
      </c>
      <c r="M515" s="259"/>
      <c r="N515" s="259"/>
      <c r="O515" s="259"/>
      <c r="P515" s="259"/>
      <c r="Q515" s="259"/>
      <c r="R515" s="259"/>
    </row>
    <row r="516">
      <c r="A516" s="261">
        <v>45784.0</v>
      </c>
      <c r="B516" s="252">
        <v>7235.0</v>
      </c>
      <c r="C516" s="253" t="s">
        <v>1955</v>
      </c>
      <c r="D516" s="253"/>
      <c r="E516" s="253" t="s">
        <v>21436</v>
      </c>
      <c r="F516" s="254"/>
      <c r="G516" s="255">
        <v>3760.0</v>
      </c>
      <c r="H516" s="256">
        <v>960.0</v>
      </c>
      <c r="I516" s="262">
        <v>272.0</v>
      </c>
      <c r="J516" s="258">
        <v>327.0</v>
      </c>
      <c r="K516" s="263"/>
      <c r="L516" s="259" t="s">
        <v>21</v>
      </c>
      <c r="M516" s="259"/>
      <c r="N516" s="259"/>
      <c r="O516" s="259"/>
      <c r="P516" s="259"/>
      <c r="Q516" s="259"/>
      <c r="R516" s="259"/>
    </row>
    <row r="517">
      <c r="A517" s="267"/>
      <c r="B517" s="253"/>
      <c r="C517" s="253"/>
      <c r="D517" s="253"/>
      <c r="E517" s="253"/>
      <c r="F517" s="254"/>
      <c r="G517" s="265"/>
      <c r="H517" s="266"/>
      <c r="I517" s="263"/>
      <c r="J517" s="259"/>
      <c r="K517" s="263"/>
      <c r="L517" s="259"/>
      <c r="M517" s="259"/>
      <c r="N517" s="259"/>
      <c r="O517" s="259"/>
      <c r="P517" s="259"/>
      <c r="Q517" s="259"/>
      <c r="R517" s="259"/>
    </row>
    <row r="518">
      <c r="A518" s="261">
        <v>45790.0</v>
      </c>
      <c r="B518" s="252">
        <v>7236.0</v>
      </c>
      <c r="C518" s="253" t="s">
        <v>4073</v>
      </c>
      <c r="D518" s="253"/>
      <c r="E518" s="253"/>
      <c r="F518" s="254"/>
      <c r="G518" s="255">
        <v>3280.0</v>
      </c>
      <c r="H518" s="256">
        <v>440.0</v>
      </c>
      <c r="I518" s="262">
        <v>73.0</v>
      </c>
      <c r="J518" s="258">
        <v>88.0</v>
      </c>
      <c r="K518" s="263"/>
      <c r="L518" s="259" t="s">
        <v>52</v>
      </c>
      <c r="M518" s="259"/>
      <c r="N518" s="259"/>
      <c r="O518" s="259"/>
      <c r="P518" s="259"/>
      <c r="Q518" s="259"/>
      <c r="R518" s="259"/>
    </row>
    <row r="519">
      <c r="A519" s="261">
        <v>45790.0</v>
      </c>
      <c r="B519" s="252">
        <v>7237.0</v>
      </c>
      <c r="C519" s="253" t="s">
        <v>744</v>
      </c>
      <c r="D519" s="253"/>
      <c r="E519" s="253"/>
      <c r="F519" s="254"/>
      <c r="G519" s="255">
        <v>3300.0</v>
      </c>
      <c r="H519" s="256">
        <v>660.0</v>
      </c>
      <c r="I519" s="262">
        <v>33.0</v>
      </c>
      <c r="J519" s="258">
        <v>40.0</v>
      </c>
      <c r="K519" s="263"/>
      <c r="L519" s="259" t="s">
        <v>52</v>
      </c>
      <c r="M519" s="259"/>
      <c r="N519" s="259"/>
      <c r="O519" s="259"/>
      <c r="P519" s="259"/>
      <c r="Q519" s="259"/>
      <c r="R519" s="259"/>
    </row>
    <row r="520">
      <c r="A520" s="261">
        <v>45790.0</v>
      </c>
      <c r="B520" s="252">
        <v>7238.0</v>
      </c>
      <c r="C520" s="253" t="s">
        <v>4017</v>
      </c>
      <c r="D520" s="253"/>
      <c r="E520" s="253" t="s">
        <v>4500</v>
      </c>
      <c r="F520" s="254"/>
      <c r="G520" s="255">
        <v>3680.0</v>
      </c>
      <c r="H520" s="256">
        <v>600.0</v>
      </c>
      <c r="I520" s="262">
        <v>99.0</v>
      </c>
      <c r="J520" s="258">
        <v>119.0</v>
      </c>
      <c r="K520" s="263"/>
      <c r="L520" s="259" t="s">
        <v>52</v>
      </c>
      <c r="M520" s="259"/>
      <c r="N520" s="259"/>
      <c r="O520" s="259"/>
      <c r="P520" s="259"/>
      <c r="Q520" s="259"/>
      <c r="R520" s="259"/>
    </row>
    <row r="521">
      <c r="A521" s="261">
        <v>45790.0</v>
      </c>
      <c r="B521" s="252">
        <v>7239.0</v>
      </c>
      <c r="C521" s="253" t="s">
        <v>744</v>
      </c>
      <c r="D521" s="253"/>
      <c r="E521" s="253"/>
      <c r="F521" s="254"/>
      <c r="G521" s="255">
        <v>3600.0</v>
      </c>
      <c r="H521" s="256">
        <v>980.0</v>
      </c>
      <c r="I521" s="262">
        <v>162.0</v>
      </c>
      <c r="J521" s="258">
        <v>195.0</v>
      </c>
      <c r="K521" s="263"/>
      <c r="L521" s="259" t="s">
        <v>60</v>
      </c>
      <c r="M521" s="258">
        <v>774706.0</v>
      </c>
      <c r="N521" s="259"/>
      <c r="O521" s="259"/>
      <c r="P521" s="259"/>
      <c r="Q521" s="259"/>
      <c r="R521" s="259"/>
    </row>
    <row r="522">
      <c r="A522" s="261">
        <v>45790.0</v>
      </c>
      <c r="B522" s="252">
        <v>7240.0</v>
      </c>
      <c r="C522" s="253" t="s">
        <v>4073</v>
      </c>
      <c r="D522" s="253"/>
      <c r="E522" s="253"/>
      <c r="F522" s="254"/>
      <c r="G522" s="255">
        <v>2620.0</v>
      </c>
      <c r="H522" s="256">
        <v>180.0</v>
      </c>
      <c r="I522" s="262">
        <v>30.0</v>
      </c>
      <c r="J522" s="258">
        <v>36.0</v>
      </c>
      <c r="K522" s="263"/>
      <c r="L522" s="259" t="s">
        <v>60</v>
      </c>
      <c r="M522" s="258">
        <v>815338.0</v>
      </c>
      <c r="N522" s="259"/>
      <c r="O522" s="259"/>
      <c r="P522" s="259"/>
      <c r="Q522" s="259"/>
      <c r="R522" s="259"/>
    </row>
    <row r="523">
      <c r="A523" s="261">
        <v>45790.0</v>
      </c>
      <c r="B523" s="252">
        <v>7241.0</v>
      </c>
      <c r="C523" s="253" t="s">
        <v>4923</v>
      </c>
      <c r="D523" s="253"/>
      <c r="E523" s="253" t="s">
        <v>21470</v>
      </c>
      <c r="F523" s="254"/>
      <c r="G523" s="255">
        <v>3260.0</v>
      </c>
      <c r="H523" s="256">
        <v>240.0</v>
      </c>
      <c r="I523" s="262">
        <v>48.0</v>
      </c>
      <c r="J523" s="258">
        <v>58.0</v>
      </c>
      <c r="K523" s="263"/>
      <c r="L523" s="259" t="s">
        <v>52</v>
      </c>
      <c r="M523" s="259"/>
      <c r="N523" s="259"/>
      <c r="O523" s="259"/>
      <c r="P523" s="259"/>
      <c r="Q523" s="259"/>
      <c r="R523" s="259"/>
    </row>
    <row r="524">
      <c r="A524" s="264"/>
      <c r="B524" s="253"/>
      <c r="C524" s="253"/>
      <c r="D524" s="253"/>
      <c r="E524" s="253"/>
      <c r="F524" s="254"/>
      <c r="G524" s="265"/>
      <c r="H524" s="266"/>
      <c r="I524" s="263"/>
      <c r="J524" s="259"/>
      <c r="K524" s="263"/>
      <c r="L524" s="259"/>
      <c r="M524" s="259"/>
      <c r="N524" s="259"/>
      <c r="O524" s="259"/>
      <c r="P524" s="259"/>
      <c r="Q524" s="259"/>
      <c r="R524" s="259"/>
    </row>
    <row r="525">
      <c r="A525" s="251">
        <v>45791.02904782408</v>
      </c>
      <c r="B525" s="252">
        <v>7242.0</v>
      </c>
      <c r="C525" s="253" t="s">
        <v>3980</v>
      </c>
      <c r="D525" s="253"/>
      <c r="E525" s="253"/>
      <c r="F525" s="254"/>
      <c r="G525" s="255">
        <v>3240.0</v>
      </c>
      <c r="H525" s="256">
        <v>960.0</v>
      </c>
      <c r="I525" s="262">
        <v>126.0</v>
      </c>
      <c r="J525" s="258">
        <v>151.0</v>
      </c>
      <c r="K525" s="263"/>
      <c r="L525" s="259" t="s">
        <v>21</v>
      </c>
      <c r="M525" s="259"/>
      <c r="N525" s="259"/>
      <c r="O525" s="259"/>
      <c r="P525" s="259"/>
      <c r="Q525" s="259"/>
      <c r="R525" s="259"/>
    </row>
    <row r="526">
      <c r="A526" s="261">
        <v>45791.0</v>
      </c>
      <c r="B526" s="252">
        <v>7243.0</v>
      </c>
      <c r="C526" s="253" t="s">
        <v>4017</v>
      </c>
      <c r="D526" s="253"/>
      <c r="E526" s="253" t="s">
        <v>4500</v>
      </c>
      <c r="F526" s="254"/>
      <c r="G526" s="255">
        <v>3600.0</v>
      </c>
      <c r="H526" s="256">
        <v>1020.0</v>
      </c>
      <c r="I526" s="262">
        <v>169.0</v>
      </c>
      <c r="J526" s="258">
        <v>202.0</v>
      </c>
      <c r="K526" s="263"/>
      <c r="L526" s="259" t="s">
        <v>52</v>
      </c>
      <c r="M526" s="259"/>
      <c r="N526" s="259"/>
      <c r="O526" s="259"/>
      <c r="P526" s="259"/>
      <c r="Q526" s="259"/>
      <c r="R526" s="259"/>
    </row>
    <row r="527">
      <c r="A527" s="261">
        <v>45791.0</v>
      </c>
      <c r="B527" s="252">
        <v>7244.0</v>
      </c>
      <c r="C527" s="253" t="s">
        <v>4129</v>
      </c>
      <c r="D527" s="253"/>
      <c r="E527" s="253"/>
      <c r="F527" s="254"/>
      <c r="G527" s="255">
        <v>3600.0</v>
      </c>
      <c r="H527" s="256">
        <v>1020.0</v>
      </c>
      <c r="I527" s="262">
        <v>169.0</v>
      </c>
      <c r="J527" s="258">
        <v>202.0</v>
      </c>
      <c r="K527" s="263"/>
      <c r="L527" s="259" t="s">
        <v>52</v>
      </c>
      <c r="M527" s="259"/>
      <c r="N527" s="259"/>
      <c r="O527" s="259"/>
      <c r="P527" s="259"/>
      <c r="Q527" s="259"/>
      <c r="R527" s="259"/>
    </row>
    <row r="528">
      <c r="A528" s="261">
        <v>45791.0</v>
      </c>
      <c r="B528" s="252">
        <v>7245.0</v>
      </c>
      <c r="C528" s="253" t="s">
        <v>744</v>
      </c>
      <c r="D528" s="253"/>
      <c r="E528" s="253"/>
      <c r="F528" s="254"/>
      <c r="G528" s="255">
        <v>2920.0</v>
      </c>
      <c r="H528" s="256">
        <v>320.0</v>
      </c>
      <c r="I528" s="262">
        <v>53.0</v>
      </c>
      <c r="J528" s="258">
        <v>64.0</v>
      </c>
      <c r="K528" s="263"/>
      <c r="L528" s="259" t="s">
        <v>52</v>
      </c>
      <c r="M528" s="259"/>
      <c r="N528" s="259"/>
      <c r="O528" s="259"/>
      <c r="P528" s="259"/>
      <c r="Q528" s="259"/>
      <c r="R528" s="259"/>
    </row>
    <row r="529">
      <c r="A529" s="261">
        <v>45791.0</v>
      </c>
      <c r="B529" s="252">
        <v>7246.0</v>
      </c>
      <c r="C529" s="253" t="s">
        <v>4936</v>
      </c>
      <c r="D529" s="253"/>
      <c r="E529" s="253"/>
      <c r="F529" s="254"/>
      <c r="G529" s="255">
        <v>2740.0</v>
      </c>
      <c r="H529" s="256">
        <v>740.0</v>
      </c>
      <c r="I529" s="262">
        <v>80.0</v>
      </c>
      <c r="J529" s="258">
        <v>96.0</v>
      </c>
      <c r="K529" s="263"/>
      <c r="L529" s="259" t="s">
        <v>60</v>
      </c>
      <c r="M529" s="258">
        <v>851614.0</v>
      </c>
      <c r="N529" s="259"/>
      <c r="O529" s="259"/>
      <c r="P529" s="259"/>
      <c r="Q529" s="259"/>
      <c r="R529" s="259"/>
    </row>
    <row r="530">
      <c r="A530" s="261">
        <v>45791.0</v>
      </c>
      <c r="B530" s="252">
        <v>7247.0</v>
      </c>
      <c r="C530" s="253" t="s">
        <v>3999</v>
      </c>
      <c r="D530" s="253"/>
      <c r="E530" s="253" t="s">
        <v>21074</v>
      </c>
      <c r="F530" s="254"/>
      <c r="G530" s="255">
        <v>2340.0</v>
      </c>
      <c r="H530" s="256">
        <v>220.0</v>
      </c>
      <c r="I530" s="262">
        <v>37.0</v>
      </c>
      <c r="J530" s="258">
        <v>44.0</v>
      </c>
      <c r="K530" s="263"/>
      <c r="L530" s="259" t="s">
        <v>21</v>
      </c>
      <c r="M530" s="259"/>
      <c r="N530" s="259"/>
      <c r="O530" s="259"/>
      <c r="P530" s="259"/>
      <c r="Q530" s="259"/>
      <c r="R530" s="259"/>
    </row>
    <row r="531">
      <c r="A531" s="261">
        <v>45791.0</v>
      </c>
      <c r="B531" s="252">
        <v>7248.0</v>
      </c>
      <c r="C531" s="253" t="s">
        <v>4017</v>
      </c>
      <c r="D531" s="253"/>
      <c r="E531" s="253" t="s">
        <v>4500</v>
      </c>
      <c r="F531" s="254"/>
      <c r="G531" s="255">
        <v>3500.0</v>
      </c>
      <c r="H531" s="256">
        <v>860.0</v>
      </c>
      <c r="I531" s="262">
        <v>142.0</v>
      </c>
      <c r="J531" s="258">
        <v>171.0</v>
      </c>
      <c r="K531" s="263"/>
      <c r="L531" s="259" t="s">
        <v>52</v>
      </c>
      <c r="M531" s="259"/>
      <c r="N531" s="259"/>
      <c r="O531" s="259"/>
      <c r="P531" s="259"/>
      <c r="Q531" s="259"/>
      <c r="R531" s="259"/>
    </row>
    <row r="532">
      <c r="A532" s="261">
        <v>45791.0</v>
      </c>
      <c r="B532" s="252">
        <v>7249.0</v>
      </c>
      <c r="C532" s="253" t="s">
        <v>3991</v>
      </c>
      <c r="D532" s="253"/>
      <c r="E532" s="253"/>
      <c r="F532" s="254"/>
      <c r="G532" s="255">
        <v>3140.0</v>
      </c>
      <c r="H532" s="256">
        <v>120.0</v>
      </c>
      <c r="I532" s="262">
        <v>24.0</v>
      </c>
      <c r="J532" s="258">
        <v>29.0</v>
      </c>
      <c r="K532" s="263"/>
      <c r="L532" s="259" t="s">
        <v>21</v>
      </c>
      <c r="M532" s="259"/>
      <c r="N532" s="259"/>
      <c r="O532" s="259"/>
      <c r="P532" s="259"/>
      <c r="Q532" s="259"/>
      <c r="R532" s="259"/>
    </row>
    <row r="533">
      <c r="A533" s="264"/>
      <c r="B533" s="253"/>
      <c r="C533" s="253"/>
      <c r="D533" s="253"/>
      <c r="E533" s="253"/>
      <c r="F533" s="254"/>
      <c r="G533" s="265"/>
      <c r="H533" s="266"/>
      <c r="I533" s="263"/>
      <c r="J533" s="259"/>
      <c r="K533" s="263"/>
      <c r="L533" s="259"/>
      <c r="M533" s="259"/>
      <c r="N533" s="259"/>
      <c r="O533" s="259"/>
      <c r="P533" s="259"/>
      <c r="Q533" s="259"/>
      <c r="R533" s="259"/>
    </row>
    <row r="534">
      <c r="A534" s="251">
        <v>45792.029009351856</v>
      </c>
      <c r="B534" s="252">
        <v>7250.0</v>
      </c>
      <c r="C534" s="253" t="s">
        <v>4017</v>
      </c>
      <c r="D534" s="253"/>
      <c r="E534" s="253" t="s">
        <v>4500</v>
      </c>
      <c r="F534" s="254"/>
      <c r="G534" s="255">
        <v>4020.0</v>
      </c>
      <c r="H534" s="256">
        <v>1200.0</v>
      </c>
      <c r="I534" s="262">
        <v>198.0</v>
      </c>
      <c r="J534" s="258">
        <v>238.0</v>
      </c>
      <c r="K534" s="263"/>
      <c r="L534" s="259" t="s">
        <v>52</v>
      </c>
      <c r="M534" s="259"/>
      <c r="N534" s="259"/>
      <c r="O534" s="259"/>
      <c r="P534" s="259"/>
      <c r="Q534" s="259"/>
      <c r="R534" s="259"/>
    </row>
    <row r="535">
      <c r="A535" s="261">
        <v>45792.0</v>
      </c>
      <c r="B535" s="252">
        <v>7251.0</v>
      </c>
      <c r="C535" s="253" t="s">
        <v>4877</v>
      </c>
      <c r="D535" s="253"/>
      <c r="E535" s="253" t="s">
        <v>21457</v>
      </c>
      <c r="F535" s="254"/>
      <c r="G535" s="255">
        <v>3640.0</v>
      </c>
      <c r="H535" s="256">
        <v>820.0</v>
      </c>
      <c r="I535" s="262">
        <v>136.0</v>
      </c>
      <c r="J535" s="258">
        <v>163.0</v>
      </c>
      <c r="K535" s="263"/>
      <c r="L535" s="259" t="s">
        <v>21</v>
      </c>
      <c r="M535" s="259"/>
      <c r="N535" s="259"/>
      <c r="O535" s="259"/>
      <c r="P535" s="259"/>
      <c r="Q535" s="259"/>
      <c r="R535" s="259"/>
    </row>
    <row r="536">
      <c r="A536" s="261">
        <v>45792.0</v>
      </c>
      <c r="B536" s="252">
        <v>7252.0</v>
      </c>
      <c r="C536" s="253" t="s">
        <v>4031</v>
      </c>
      <c r="D536" s="253"/>
      <c r="E536" s="253" t="s">
        <v>20697</v>
      </c>
      <c r="F536" s="254"/>
      <c r="G536" s="255">
        <v>3360.0</v>
      </c>
      <c r="H536" s="256">
        <v>820.0</v>
      </c>
      <c r="I536" s="262">
        <v>136.0</v>
      </c>
      <c r="J536" s="258">
        <v>163.0</v>
      </c>
      <c r="K536" s="263"/>
      <c r="L536" s="259" t="s">
        <v>21</v>
      </c>
      <c r="M536" s="259"/>
      <c r="N536" s="259"/>
      <c r="O536" s="259"/>
      <c r="P536" s="259"/>
      <c r="Q536" s="259"/>
      <c r="R536" s="259"/>
    </row>
    <row r="537">
      <c r="A537" s="261">
        <v>45792.0</v>
      </c>
      <c r="B537" s="252">
        <v>7253.0</v>
      </c>
      <c r="C537" s="253" t="s">
        <v>3980</v>
      </c>
      <c r="D537" s="253"/>
      <c r="E537" s="253"/>
      <c r="F537" s="254"/>
      <c r="G537" s="255">
        <v>2800.0</v>
      </c>
      <c r="H537" s="256">
        <v>480.0</v>
      </c>
      <c r="I537" s="262">
        <v>80.0</v>
      </c>
      <c r="J537" s="258">
        <v>96.0</v>
      </c>
      <c r="K537" s="263"/>
      <c r="L537" s="259" t="s">
        <v>21</v>
      </c>
      <c r="M537" s="259"/>
      <c r="N537" s="259"/>
      <c r="O537" s="259"/>
      <c r="P537" s="259"/>
      <c r="Q537" s="259"/>
      <c r="R537" s="259"/>
    </row>
    <row r="538">
      <c r="A538" s="261">
        <v>45792.0</v>
      </c>
      <c r="B538" s="252">
        <v>7254.0</v>
      </c>
      <c r="C538" s="253" t="s">
        <v>4877</v>
      </c>
      <c r="D538" s="253"/>
      <c r="E538" s="253" t="s">
        <v>21457</v>
      </c>
      <c r="F538" s="254"/>
      <c r="G538" s="255">
        <v>3700.0</v>
      </c>
      <c r="H538" s="256">
        <v>860.0</v>
      </c>
      <c r="I538" s="262">
        <v>142.0</v>
      </c>
      <c r="J538" s="258">
        <v>171.0</v>
      </c>
      <c r="K538" s="263"/>
      <c r="L538" s="259" t="s">
        <v>21</v>
      </c>
      <c r="M538" s="259"/>
      <c r="N538" s="259"/>
      <c r="O538" s="259"/>
      <c r="P538" s="259"/>
      <c r="Q538" s="259"/>
      <c r="R538" s="259"/>
    </row>
    <row r="539">
      <c r="A539" s="261">
        <v>45792.0</v>
      </c>
      <c r="B539" s="252">
        <v>7255.0</v>
      </c>
      <c r="C539" s="253" t="s">
        <v>744</v>
      </c>
      <c r="D539" s="253"/>
      <c r="E539" s="253"/>
      <c r="F539" s="254"/>
      <c r="G539" s="255">
        <v>3840.0</v>
      </c>
      <c r="H539" s="256">
        <v>60.0</v>
      </c>
      <c r="I539" s="262">
        <v>12.0</v>
      </c>
      <c r="J539" s="258">
        <v>15.0</v>
      </c>
      <c r="K539" s="263"/>
      <c r="L539" s="259" t="s">
        <v>21</v>
      </c>
      <c r="M539" s="259"/>
      <c r="N539" s="259"/>
      <c r="O539" s="259"/>
      <c r="P539" s="259"/>
      <c r="Q539" s="259"/>
      <c r="R539" s="259"/>
    </row>
    <row r="540">
      <c r="A540" s="261">
        <v>45792.0</v>
      </c>
      <c r="B540" s="252">
        <v>7256.0</v>
      </c>
      <c r="C540" s="253" t="s">
        <v>4138</v>
      </c>
      <c r="D540" s="253"/>
      <c r="E540" s="253"/>
      <c r="F540" s="254"/>
      <c r="G540" s="255">
        <v>2880.0</v>
      </c>
      <c r="H540" s="256">
        <v>120.0</v>
      </c>
      <c r="I540" s="262">
        <v>24.0</v>
      </c>
      <c r="J540" s="258">
        <v>29.0</v>
      </c>
      <c r="K540" s="263"/>
      <c r="L540" s="259" t="s">
        <v>60</v>
      </c>
      <c r="M540" s="258">
        <v>414786.0</v>
      </c>
      <c r="N540" s="259"/>
      <c r="O540" s="259"/>
      <c r="P540" s="259"/>
      <c r="Q540" s="259"/>
      <c r="R540" s="259"/>
    </row>
    <row r="541">
      <c r="A541" s="261">
        <v>45792.0</v>
      </c>
      <c r="B541" s="252">
        <v>7257.0</v>
      </c>
      <c r="C541" s="253" t="s">
        <v>4877</v>
      </c>
      <c r="D541" s="253"/>
      <c r="E541" s="253" t="s">
        <v>21457</v>
      </c>
      <c r="F541" s="254"/>
      <c r="G541" s="255">
        <v>3740.0</v>
      </c>
      <c r="H541" s="256">
        <v>920.0</v>
      </c>
      <c r="I541" s="262">
        <v>152.0</v>
      </c>
      <c r="J541" s="258">
        <v>183.0</v>
      </c>
      <c r="K541" s="263"/>
      <c r="L541" s="259" t="s">
        <v>21</v>
      </c>
      <c r="M541" s="259"/>
      <c r="N541" s="259"/>
      <c r="O541" s="259"/>
      <c r="P541" s="259"/>
      <c r="Q541" s="259"/>
      <c r="R541" s="259"/>
    </row>
    <row r="542">
      <c r="A542" s="261">
        <v>45792.0</v>
      </c>
      <c r="B542" s="252">
        <v>7258.0</v>
      </c>
      <c r="C542" s="253" t="s">
        <v>3986</v>
      </c>
      <c r="D542" s="253"/>
      <c r="E542" s="253" t="s">
        <v>20939</v>
      </c>
      <c r="F542" s="254"/>
      <c r="G542" s="255">
        <v>3540.0</v>
      </c>
      <c r="H542" s="256">
        <v>980.0</v>
      </c>
      <c r="I542" s="262">
        <v>162.0</v>
      </c>
      <c r="J542" s="258">
        <v>195.0</v>
      </c>
      <c r="K542" s="263"/>
      <c r="L542" s="259" t="s">
        <v>21</v>
      </c>
      <c r="M542" s="259"/>
      <c r="N542" s="259"/>
      <c r="O542" s="259"/>
      <c r="P542" s="259"/>
      <c r="Q542" s="259"/>
      <c r="R542" s="259"/>
    </row>
    <row r="543">
      <c r="A543" s="261">
        <v>45790.0</v>
      </c>
      <c r="B543" s="252">
        <v>7259.0</v>
      </c>
      <c r="C543" s="253" t="s">
        <v>20731</v>
      </c>
      <c r="D543" s="253"/>
      <c r="E543" s="253" t="s">
        <v>21474</v>
      </c>
      <c r="F543" s="254"/>
      <c r="G543" s="255">
        <v>3000.0</v>
      </c>
      <c r="H543" s="256">
        <v>280.0</v>
      </c>
      <c r="I543" s="262">
        <v>140.0</v>
      </c>
      <c r="J543" s="258">
        <v>168.0</v>
      </c>
      <c r="K543" s="263"/>
      <c r="L543" s="259" t="s">
        <v>21</v>
      </c>
      <c r="M543" s="259"/>
      <c r="N543" s="259"/>
      <c r="O543" s="259"/>
      <c r="P543" s="259"/>
      <c r="Q543" s="259"/>
      <c r="R543" s="259"/>
    </row>
    <row r="544">
      <c r="A544" s="267"/>
      <c r="B544" s="253"/>
      <c r="C544" s="253"/>
      <c r="D544" s="253"/>
      <c r="E544" s="253"/>
      <c r="F544" s="254"/>
      <c r="G544" s="265"/>
      <c r="H544" s="266"/>
      <c r="I544" s="263"/>
      <c r="J544" s="259"/>
      <c r="K544" s="263"/>
      <c r="L544" s="259"/>
      <c r="M544" s="259"/>
      <c r="N544" s="259"/>
      <c r="O544" s="259"/>
      <c r="P544" s="259"/>
      <c r="Q544" s="259"/>
      <c r="R544" s="259"/>
    </row>
    <row r="545">
      <c r="A545" s="251">
        <v>45793.029007627316</v>
      </c>
      <c r="B545" s="252">
        <v>7260.0</v>
      </c>
      <c r="C545" s="253" t="s">
        <v>4017</v>
      </c>
      <c r="D545" s="253"/>
      <c r="E545" s="253"/>
      <c r="F545" s="254"/>
      <c r="G545" s="255">
        <v>3060.0</v>
      </c>
      <c r="H545" s="256">
        <v>340.0</v>
      </c>
      <c r="I545" s="262">
        <v>57.0</v>
      </c>
      <c r="J545" s="258">
        <v>68.0</v>
      </c>
      <c r="K545" s="263"/>
      <c r="L545" s="259" t="s">
        <v>52</v>
      </c>
      <c r="M545" s="259"/>
      <c r="N545" s="259"/>
      <c r="O545" s="259"/>
      <c r="P545" s="259"/>
      <c r="Q545" s="259"/>
      <c r="R545" s="259"/>
    </row>
    <row r="546">
      <c r="A546" s="261">
        <v>45793.0</v>
      </c>
      <c r="B546" s="252">
        <v>7261.0</v>
      </c>
      <c r="C546" s="253" t="s">
        <v>4774</v>
      </c>
      <c r="D546" s="253"/>
      <c r="E546" s="253" t="s">
        <v>21484</v>
      </c>
      <c r="F546" s="254"/>
      <c r="G546" s="255">
        <v>3040.0</v>
      </c>
      <c r="H546" s="256">
        <v>220.0</v>
      </c>
      <c r="I546" s="262">
        <v>44.0</v>
      </c>
      <c r="J546" s="258">
        <v>53.0</v>
      </c>
      <c r="K546" s="263"/>
      <c r="L546" s="259" t="s">
        <v>60</v>
      </c>
      <c r="M546" s="258">
        <v>467382.0</v>
      </c>
      <c r="N546" s="259"/>
      <c r="O546" s="259"/>
      <c r="P546" s="259"/>
      <c r="Q546" s="259"/>
      <c r="R546" s="259"/>
    </row>
    <row r="547">
      <c r="A547" s="261">
        <v>45793.0</v>
      </c>
      <c r="B547" s="252">
        <v>7262.0</v>
      </c>
      <c r="C547" s="253" t="s">
        <v>4947</v>
      </c>
      <c r="D547" s="253"/>
      <c r="E547" s="253"/>
      <c r="F547" s="254"/>
      <c r="G547" s="255">
        <v>3900.0</v>
      </c>
      <c r="H547" s="256">
        <v>1000.0</v>
      </c>
      <c r="I547" s="262">
        <v>50.0</v>
      </c>
      <c r="J547" s="258">
        <v>60.0</v>
      </c>
      <c r="K547" s="263"/>
      <c r="L547" s="259" t="s">
        <v>52</v>
      </c>
      <c r="M547" s="259"/>
      <c r="N547" s="259"/>
      <c r="O547" s="259"/>
      <c r="P547" s="259"/>
      <c r="Q547" s="259"/>
      <c r="R547" s="259"/>
    </row>
    <row r="548">
      <c r="A548" s="261">
        <v>45793.0</v>
      </c>
      <c r="B548" s="252">
        <v>7262.0</v>
      </c>
      <c r="C548" s="253" t="s">
        <v>4947</v>
      </c>
      <c r="D548" s="253"/>
      <c r="E548" s="253"/>
      <c r="F548" s="254"/>
      <c r="G548" s="255">
        <v>3900.0</v>
      </c>
      <c r="H548" s="256">
        <v>1000.0</v>
      </c>
      <c r="I548" s="262">
        <v>50.0</v>
      </c>
      <c r="J548" s="258">
        <v>60.0</v>
      </c>
      <c r="K548" s="263"/>
      <c r="L548" s="259" t="s">
        <v>52</v>
      </c>
      <c r="M548" s="259"/>
      <c r="N548" s="259"/>
      <c r="O548" s="259"/>
      <c r="P548" s="259"/>
      <c r="Q548" s="259"/>
      <c r="R548" s="259"/>
    </row>
    <row r="549">
      <c r="A549" s="261">
        <v>45793.0</v>
      </c>
      <c r="B549" s="252">
        <v>7263.0</v>
      </c>
      <c r="C549" s="253" t="s">
        <v>4948</v>
      </c>
      <c r="D549" s="253"/>
      <c r="E549" s="253"/>
      <c r="F549" s="254"/>
      <c r="G549" s="255">
        <v>4240.0</v>
      </c>
      <c r="H549" s="256">
        <v>1740.0</v>
      </c>
      <c r="I549" s="262">
        <v>87.0</v>
      </c>
      <c r="J549" s="258">
        <v>105.0</v>
      </c>
      <c r="K549" s="263"/>
      <c r="L549" s="259" t="s">
        <v>52</v>
      </c>
      <c r="M549" s="259"/>
      <c r="N549" s="259"/>
      <c r="O549" s="259"/>
      <c r="P549" s="259"/>
      <c r="Q549" s="259"/>
      <c r="R549" s="259"/>
    </row>
    <row r="550">
      <c r="A550" s="261">
        <v>45793.0</v>
      </c>
      <c r="B550" s="252">
        <v>7264.0</v>
      </c>
      <c r="C550" s="253" t="s">
        <v>4671</v>
      </c>
      <c r="D550" s="253"/>
      <c r="E550" s="253"/>
      <c r="F550" s="254"/>
      <c r="G550" s="255">
        <v>3040.0</v>
      </c>
      <c r="H550" s="256">
        <v>400.0</v>
      </c>
      <c r="I550" s="262">
        <v>66.0</v>
      </c>
      <c r="J550" s="258">
        <v>80.0</v>
      </c>
      <c r="K550" s="263"/>
      <c r="L550" s="259" t="s">
        <v>21</v>
      </c>
      <c r="M550" s="259"/>
      <c r="N550" s="259"/>
      <c r="O550" s="259"/>
      <c r="P550" s="259"/>
      <c r="Q550" s="259"/>
      <c r="R550" s="259"/>
    </row>
    <row r="551">
      <c r="A551" s="261">
        <v>45793.0</v>
      </c>
      <c r="B551" s="252">
        <v>7265.0</v>
      </c>
      <c r="C551" s="253" t="s">
        <v>744</v>
      </c>
      <c r="D551" s="253"/>
      <c r="E551" s="253"/>
      <c r="F551" s="254"/>
      <c r="G551" s="255">
        <v>3080.0</v>
      </c>
      <c r="H551" s="256">
        <v>500.0</v>
      </c>
      <c r="I551" s="262">
        <v>83.0</v>
      </c>
      <c r="J551" s="258">
        <v>99.0</v>
      </c>
      <c r="K551" s="263"/>
      <c r="L551" s="259" t="s">
        <v>60</v>
      </c>
      <c r="M551" s="258">
        <v>7900094.0</v>
      </c>
      <c r="N551" s="259"/>
      <c r="O551" s="259"/>
      <c r="P551" s="259"/>
      <c r="Q551" s="259"/>
      <c r="R551" s="259"/>
    </row>
    <row r="552">
      <c r="A552" s="261">
        <v>45793.0</v>
      </c>
      <c r="B552" s="252">
        <v>7266.0</v>
      </c>
      <c r="C552" s="253" t="s">
        <v>3041</v>
      </c>
      <c r="D552" s="253"/>
      <c r="E552" s="253"/>
      <c r="F552" s="254"/>
      <c r="G552" s="255">
        <v>3700.0</v>
      </c>
      <c r="H552" s="256">
        <v>860.0</v>
      </c>
      <c r="I552" s="262">
        <v>43.0</v>
      </c>
      <c r="J552" s="258">
        <v>52.0</v>
      </c>
      <c r="K552" s="263"/>
      <c r="L552" s="259" t="s">
        <v>52</v>
      </c>
      <c r="M552" s="259"/>
      <c r="N552" s="259"/>
      <c r="O552" s="259"/>
      <c r="P552" s="259"/>
      <c r="Q552" s="259"/>
      <c r="R552" s="259"/>
    </row>
    <row r="553">
      <c r="A553" s="261">
        <v>45793.0</v>
      </c>
      <c r="B553" s="252">
        <v>7267.0</v>
      </c>
      <c r="C553" s="253" t="s">
        <v>744</v>
      </c>
      <c r="D553" s="253"/>
      <c r="E553" s="253"/>
      <c r="F553" s="254"/>
      <c r="G553" s="255">
        <v>2740.0</v>
      </c>
      <c r="H553" s="256">
        <v>220.0</v>
      </c>
      <c r="I553" s="262">
        <v>11.0</v>
      </c>
      <c r="J553" s="258">
        <v>14.0</v>
      </c>
      <c r="K553" s="263"/>
      <c r="L553" s="259" t="s">
        <v>52</v>
      </c>
      <c r="M553" s="259"/>
      <c r="N553" s="259"/>
      <c r="O553" s="259"/>
      <c r="P553" s="259"/>
      <c r="Q553" s="259"/>
      <c r="R553" s="259"/>
    </row>
    <row r="554">
      <c r="A554" s="261">
        <v>45793.0</v>
      </c>
      <c r="B554" s="252">
        <v>7268.0</v>
      </c>
      <c r="C554" s="253" t="s">
        <v>4017</v>
      </c>
      <c r="D554" s="253"/>
      <c r="E554" s="253"/>
      <c r="F554" s="254"/>
      <c r="G554" s="255">
        <v>2860.0</v>
      </c>
      <c r="H554" s="256">
        <v>140.0</v>
      </c>
      <c r="I554" s="262">
        <v>28.0</v>
      </c>
      <c r="J554" s="258">
        <v>34.0</v>
      </c>
      <c r="K554" s="263"/>
      <c r="L554" s="259" t="s">
        <v>52</v>
      </c>
      <c r="M554" s="259"/>
      <c r="N554" s="259"/>
      <c r="O554" s="259"/>
      <c r="P554" s="259"/>
      <c r="Q554" s="259"/>
      <c r="R554" s="259"/>
    </row>
    <row r="555">
      <c r="A555" s="261">
        <v>45793.0</v>
      </c>
      <c r="B555" s="252">
        <v>7269.0</v>
      </c>
      <c r="C555" s="253" t="s">
        <v>3989</v>
      </c>
      <c r="D555" s="253"/>
      <c r="E555" s="253" t="s">
        <v>20873</v>
      </c>
      <c r="F555" s="254"/>
      <c r="G555" s="255">
        <v>3200.0</v>
      </c>
      <c r="H555" s="256">
        <v>860.0</v>
      </c>
      <c r="I555" s="262">
        <v>172.0</v>
      </c>
      <c r="J555" s="258">
        <v>207.0</v>
      </c>
      <c r="K555" s="263"/>
      <c r="L555" s="259" t="s">
        <v>60</v>
      </c>
      <c r="M555" s="258">
        <v>236102.0</v>
      </c>
      <c r="N555" s="259"/>
      <c r="O555" s="259"/>
      <c r="P555" s="259"/>
      <c r="Q555" s="259"/>
      <c r="R555" s="259"/>
    </row>
    <row r="556">
      <c r="A556" s="264"/>
      <c r="B556" s="253"/>
      <c r="C556" s="253"/>
      <c r="D556" s="253"/>
      <c r="E556" s="253"/>
      <c r="F556" s="254"/>
      <c r="G556" s="265"/>
      <c r="H556" s="266"/>
      <c r="I556" s="263"/>
      <c r="J556" s="259"/>
      <c r="K556" s="263"/>
      <c r="L556" s="259"/>
      <c r="M556" s="259"/>
      <c r="N556" s="259"/>
      <c r="O556" s="259"/>
      <c r="P556" s="259"/>
      <c r="Q556" s="259"/>
      <c r="R556" s="259"/>
    </row>
    <row r="557">
      <c r="A557" s="251">
        <v>45796.02900122685</v>
      </c>
      <c r="B557" s="252">
        <v>7270.0</v>
      </c>
      <c r="C557" s="253" t="s">
        <v>4017</v>
      </c>
      <c r="D557" s="253"/>
      <c r="E557" s="253" t="s">
        <v>4500</v>
      </c>
      <c r="F557" s="254"/>
      <c r="G557" s="255">
        <v>3080.0</v>
      </c>
      <c r="H557" s="256">
        <v>300.0</v>
      </c>
      <c r="I557" s="262">
        <v>50.0</v>
      </c>
      <c r="J557" s="258">
        <v>60.0</v>
      </c>
      <c r="K557" s="263"/>
      <c r="L557" s="259" t="s">
        <v>52</v>
      </c>
      <c r="M557" s="259"/>
      <c r="N557" s="259"/>
      <c r="O557" s="259"/>
      <c r="P557" s="259"/>
      <c r="Q557" s="259"/>
      <c r="R557" s="259"/>
    </row>
    <row r="558">
      <c r="A558" s="261">
        <v>45796.0</v>
      </c>
      <c r="B558" s="252">
        <v>7271.0</v>
      </c>
      <c r="C558" s="253" t="s">
        <v>15529</v>
      </c>
      <c r="D558" s="253"/>
      <c r="E558" s="253"/>
      <c r="F558" s="254"/>
      <c r="G558" s="255">
        <v>1780.0</v>
      </c>
      <c r="H558" s="256">
        <v>100.0</v>
      </c>
      <c r="I558" s="262">
        <v>20.0</v>
      </c>
      <c r="J558" s="258">
        <v>24.0</v>
      </c>
      <c r="K558" s="263"/>
      <c r="L558" s="259" t="s">
        <v>52</v>
      </c>
      <c r="M558" s="259"/>
      <c r="N558" s="259"/>
      <c r="O558" s="259"/>
      <c r="P558" s="259"/>
      <c r="Q558" s="259"/>
      <c r="R558" s="259"/>
    </row>
    <row r="559">
      <c r="A559" s="261">
        <v>45796.0</v>
      </c>
      <c r="B559" s="252">
        <v>7272.0</v>
      </c>
      <c r="C559" s="253" t="s">
        <v>744</v>
      </c>
      <c r="D559" s="253"/>
      <c r="E559" s="253"/>
      <c r="F559" s="254"/>
      <c r="G559" s="255">
        <v>2900.0</v>
      </c>
      <c r="H559" s="256">
        <v>320.0</v>
      </c>
      <c r="I559" s="262">
        <v>16.0</v>
      </c>
      <c r="J559" s="258">
        <v>20.0</v>
      </c>
      <c r="K559" s="263"/>
      <c r="L559" s="259" t="s">
        <v>52</v>
      </c>
      <c r="M559" s="259"/>
      <c r="N559" s="259"/>
      <c r="O559" s="259"/>
      <c r="P559" s="259"/>
      <c r="Q559" s="259"/>
      <c r="R559" s="259"/>
    </row>
    <row r="560">
      <c r="A560" s="261">
        <v>45796.0</v>
      </c>
      <c r="B560" s="252">
        <v>7273.0</v>
      </c>
      <c r="C560" s="253" t="s">
        <v>4129</v>
      </c>
      <c r="D560" s="253"/>
      <c r="E560" s="253"/>
      <c r="F560" s="254"/>
      <c r="G560" s="255">
        <v>3020.0</v>
      </c>
      <c r="H560" s="256">
        <v>600.0</v>
      </c>
      <c r="I560" s="262">
        <v>99.0</v>
      </c>
      <c r="J560" s="258">
        <v>119.0</v>
      </c>
      <c r="K560" s="263"/>
      <c r="L560" s="259" t="s">
        <v>52</v>
      </c>
      <c r="M560" s="259"/>
      <c r="N560" s="259"/>
      <c r="O560" s="259"/>
      <c r="P560" s="259"/>
      <c r="Q560" s="259"/>
      <c r="R560" s="259"/>
    </row>
    <row r="561">
      <c r="A561" s="261">
        <v>45796.0</v>
      </c>
      <c r="B561" s="252">
        <v>7274.0</v>
      </c>
      <c r="C561" s="253" t="s">
        <v>4877</v>
      </c>
      <c r="D561" s="253"/>
      <c r="E561" s="253" t="s">
        <v>21457</v>
      </c>
      <c r="F561" s="254"/>
      <c r="G561" s="255">
        <v>3600.0</v>
      </c>
      <c r="H561" s="256">
        <v>760.0</v>
      </c>
      <c r="I561" s="262">
        <v>126.0</v>
      </c>
      <c r="J561" s="258">
        <v>151.0</v>
      </c>
      <c r="K561" s="263"/>
      <c r="L561" s="259" t="s">
        <v>60</v>
      </c>
      <c r="M561" s="259"/>
      <c r="N561" s="259"/>
      <c r="O561" s="259"/>
      <c r="P561" s="259"/>
      <c r="Q561" s="259"/>
      <c r="R561" s="259"/>
    </row>
    <row r="562">
      <c r="A562" s="261">
        <v>45796.0</v>
      </c>
      <c r="B562" s="252">
        <v>7275.0</v>
      </c>
      <c r="C562" s="253" t="s">
        <v>4877</v>
      </c>
      <c r="D562" s="253"/>
      <c r="E562" s="253" t="s">
        <v>21457</v>
      </c>
      <c r="F562" s="254"/>
      <c r="G562" s="255">
        <v>3620.0</v>
      </c>
      <c r="H562" s="256">
        <v>780.0</v>
      </c>
      <c r="I562" s="262">
        <v>129.0</v>
      </c>
      <c r="J562" s="258">
        <v>155.0</v>
      </c>
      <c r="K562" s="263"/>
      <c r="L562" s="259" t="s">
        <v>21</v>
      </c>
      <c r="M562" s="259"/>
      <c r="N562" s="259"/>
      <c r="O562" s="259"/>
      <c r="P562" s="259"/>
      <c r="Q562" s="259"/>
      <c r="R562" s="259"/>
    </row>
    <row r="563">
      <c r="A563" s="261">
        <v>45796.0</v>
      </c>
      <c r="B563" s="252">
        <v>7276.0</v>
      </c>
      <c r="C563" s="253" t="s">
        <v>4839</v>
      </c>
      <c r="D563" s="253"/>
      <c r="E563" s="253" t="s">
        <v>21488</v>
      </c>
      <c r="F563" s="254"/>
      <c r="G563" s="255">
        <v>3320.0</v>
      </c>
      <c r="H563" s="256">
        <v>640.0</v>
      </c>
      <c r="I563" s="262">
        <v>106.0</v>
      </c>
      <c r="J563" s="258">
        <v>127.0</v>
      </c>
      <c r="K563" s="263"/>
      <c r="L563" s="259" t="s">
        <v>60</v>
      </c>
      <c r="M563" s="258">
        <v>528050.0</v>
      </c>
      <c r="N563" s="259"/>
      <c r="O563" s="259"/>
      <c r="P563" s="259"/>
      <c r="Q563" s="259"/>
      <c r="R563" s="259"/>
    </row>
    <row r="564">
      <c r="A564" s="261">
        <v>45796.0</v>
      </c>
      <c r="B564" s="252">
        <v>7277.0</v>
      </c>
      <c r="C564" s="253" t="s">
        <v>4955</v>
      </c>
      <c r="D564" s="253"/>
      <c r="E564" s="253"/>
      <c r="F564" s="254"/>
      <c r="G564" s="255">
        <v>2700.0</v>
      </c>
      <c r="H564" s="256">
        <v>660.0</v>
      </c>
      <c r="I564" s="262">
        <v>109.0</v>
      </c>
      <c r="J564" s="258">
        <v>131.0</v>
      </c>
      <c r="K564" s="263"/>
      <c r="L564" s="259" t="s">
        <v>60</v>
      </c>
      <c r="M564" s="258">
        <v>543782.0</v>
      </c>
      <c r="N564" s="259"/>
      <c r="O564" s="259"/>
      <c r="P564" s="259"/>
      <c r="Q564" s="259"/>
      <c r="R564" s="259"/>
    </row>
    <row r="565">
      <c r="A565" s="261">
        <v>45796.0</v>
      </c>
      <c r="B565" s="252">
        <v>7278.0</v>
      </c>
      <c r="C565" s="253" t="s">
        <v>4129</v>
      </c>
      <c r="D565" s="253"/>
      <c r="E565" s="253"/>
      <c r="F565" s="254"/>
      <c r="G565" s="255">
        <v>2780.0</v>
      </c>
      <c r="H565" s="256">
        <v>100.0</v>
      </c>
      <c r="I565" s="262">
        <v>17.0</v>
      </c>
      <c r="J565" s="258">
        <v>20.0</v>
      </c>
      <c r="K565" s="263"/>
      <c r="L565" s="259" t="s">
        <v>52</v>
      </c>
      <c r="M565" s="259"/>
      <c r="N565" s="259"/>
      <c r="O565" s="259"/>
      <c r="P565" s="259"/>
      <c r="Q565" s="259"/>
      <c r="R565" s="259"/>
    </row>
    <row r="566">
      <c r="A566" s="261">
        <v>45796.0</v>
      </c>
      <c r="B566" s="252">
        <v>7279.0</v>
      </c>
      <c r="C566" s="253" t="s">
        <v>4877</v>
      </c>
      <c r="D566" s="253"/>
      <c r="E566" s="253" t="s">
        <v>21457</v>
      </c>
      <c r="F566" s="254"/>
      <c r="G566" s="255">
        <v>3220.0</v>
      </c>
      <c r="H566" s="256">
        <v>460.0</v>
      </c>
      <c r="I566" s="262">
        <v>76.0</v>
      </c>
      <c r="J566" s="258">
        <v>92.0</v>
      </c>
      <c r="K566" s="263"/>
      <c r="L566" s="259" t="s">
        <v>21</v>
      </c>
      <c r="M566" s="259"/>
      <c r="N566" s="259"/>
      <c r="O566" s="259"/>
      <c r="P566" s="259"/>
      <c r="Q566" s="259"/>
      <c r="R566" s="259"/>
    </row>
    <row r="567">
      <c r="A567" s="261">
        <v>45796.0</v>
      </c>
      <c r="B567" s="252">
        <v>7280.0</v>
      </c>
      <c r="C567" s="253" t="s">
        <v>744</v>
      </c>
      <c r="D567" s="253"/>
      <c r="E567" s="253"/>
      <c r="F567" s="254"/>
      <c r="G567" s="255">
        <v>3720.0</v>
      </c>
      <c r="H567" s="256">
        <v>1200.0</v>
      </c>
      <c r="I567" s="262">
        <v>198.0</v>
      </c>
      <c r="J567" s="258">
        <v>238.0</v>
      </c>
      <c r="K567" s="263"/>
      <c r="L567" s="259" t="s">
        <v>52</v>
      </c>
      <c r="M567" s="259"/>
      <c r="N567" s="259"/>
      <c r="O567" s="259"/>
      <c r="P567" s="259"/>
      <c r="Q567" s="259"/>
      <c r="R567" s="259"/>
    </row>
    <row r="568">
      <c r="A568" s="261">
        <v>45796.0</v>
      </c>
      <c r="B568" s="252">
        <v>7281.0</v>
      </c>
      <c r="C568" s="253" t="s">
        <v>744</v>
      </c>
      <c r="D568" s="253"/>
      <c r="E568" s="253"/>
      <c r="F568" s="254"/>
      <c r="G568" s="255">
        <v>3300.0</v>
      </c>
      <c r="H568" s="256">
        <v>680.0</v>
      </c>
      <c r="I568" s="262">
        <v>34.0</v>
      </c>
      <c r="J568" s="258">
        <v>41.0</v>
      </c>
      <c r="K568" s="263"/>
      <c r="L568" s="259" t="s">
        <v>52</v>
      </c>
      <c r="M568" s="259"/>
      <c r="N568" s="259"/>
      <c r="O568" s="259"/>
      <c r="P568" s="259"/>
      <c r="Q568" s="259"/>
      <c r="R568" s="259"/>
    </row>
    <row r="569">
      <c r="A569" s="261">
        <v>45796.0</v>
      </c>
      <c r="B569" s="252">
        <v>7282.0</v>
      </c>
      <c r="C569" s="253" t="s">
        <v>744</v>
      </c>
      <c r="D569" s="253"/>
      <c r="E569" s="253"/>
      <c r="F569" s="254"/>
      <c r="G569" s="255">
        <v>2920.0</v>
      </c>
      <c r="H569" s="256">
        <v>400.0</v>
      </c>
      <c r="I569" s="262">
        <v>66.0</v>
      </c>
      <c r="J569" s="258">
        <v>80.0</v>
      </c>
      <c r="K569" s="263"/>
      <c r="L569" s="259" t="s">
        <v>52</v>
      </c>
      <c r="M569" s="259"/>
      <c r="N569" s="259"/>
      <c r="O569" s="259"/>
      <c r="P569" s="259"/>
      <c r="Q569" s="259"/>
      <c r="R569" s="259"/>
    </row>
    <row r="570">
      <c r="A570" s="264"/>
      <c r="B570" s="253"/>
      <c r="C570" s="253"/>
      <c r="D570" s="253"/>
      <c r="E570" s="253"/>
      <c r="F570" s="254"/>
      <c r="G570" s="265"/>
      <c r="H570" s="266"/>
      <c r="I570" s="263"/>
      <c r="J570" s="259"/>
      <c r="K570" s="263"/>
      <c r="L570" s="259"/>
      <c r="M570" s="259"/>
      <c r="N570" s="259"/>
      <c r="O570" s="259"/>
      <c r="P570" s="259"/>
      <c r="Q570" s="259"/>
      <c r="R570" s="259"/>
    </row>
    <row r="571">
      <c r="A571" s="251">
        <v>45797.02902806713</v>
      </c>
      <c r="B571" s="252">
        <v>7283.0</v>
      </c>
      <c r="C571" s="253" t="s">
        <v>4740</v>
      </c>
      <c r="D571" s="253"/>
      <c r="E571" s="253"/>
      <c r="F571" s="254"/>
      <c r="G571" s="255">
        <v>2600.0</v>
      </c>
      <c r="H571" s="256">
        <v>80.0</v>
      </c>
      <c r="I571" s="262">
        <v>16.0</v>
      </c>
      <c r="J571" s="258">
        <v>20.0</v>
      </c>
      <c r="K571" s="263"/>
      <c r="L571" s="259" t="s">
        <v>52</v>
      </c>
      <c r="M571" s="259"/>
      <c r="N571" s="259"/>
      <c r="O571" s="259"/>
      <c r="P571" s="259"/>
      <c r="Q571" s="259"/>
      <c r="R571" s="259"/>
    </row>
    <row r="572">
      <c r="A572" s="261">
        <v>45797.0</v>
      </c>
      <c r="B572" s="252">
        <v>7284.0</v>
      </c>
      <c r="C572" s="253" t="s">
        <v>4740</v>
      </c>
      <c r="D572" s="253"/>
      <c r="E572" s="253"/>
      <c r="F572" s="254"/>
      <c r="G572" s="255">
        <v>2740.0</v>
      </c>
      <c r="H572" s="256">
        <v>180.0</v>
      </c>
      <c r="I572" s="262">
        <v>9.0</v>
      </c>
      <c r="J572" s="258">
        <v>11.0</v>
      </c>
      <c r="K572" s="263"/>
      <c r="L572" s="259" t="s">
        <v>52</v>
      </c>
      <c r="M572" s="259"/>
      <c r="N572" s="259"/>
      <c r="O572" s="259"/>
      <c r="P572" s="259"/>
      <c r="Q572" s="259"/>
      <c r="R572" s="259"/>
    </row>
    <row r="573">
      <c r="A573" s="261">
        <v>45791.0</v>
      </c>
      <c r="B573" s="252">
        <v>7285.0</v>
      </c>
      <c r="C573" s="253" t="s">
        <v>20731</v>
      </c>
      <c r="D573" s="253"/>
      <c r="E573" s="253" t="s">
        <v>21480</v>
      </c>
      <c r="F573" s="254"/>
      <c r="G573" s="255">
        <v>3100.0</v>
      </c>
      <c r="H573" s="256">
        <v>380.0</v>
      </c>
      <c r="I573" s="262">
        <v>140.0</v>
      </c>
      <c r="J573" s="258">
        <v>168.0</v>
      </c>
      <c r="K573" s="263"/>
      <c r="L573" s="259" t="s">
        <v>21</v>
      </c>
      <c r="M573" s="259"/>
      <c r="N573" s="259"/>
      <c r="O573" s="259"/>
      <c r="P573" s="259"/>
      <c r="Q573" s="259"/>
      <c r="R573" s="259"/>
    </row>
    <row r="574">
      <c r="A574" s="264"/>
      <c r="B574" s="253"/>
      <c r="C574" s="253"/>
      <c r="D574" s="253"/>
      <c r="E574" s="253"/>
      <c r="F574" s="254"/>
      <c r="G574" s="265"/>
      <c r="H574" s="266"/>
      <c r="I574" s="263"/>
      <c r="J574" s="259"/>
      <c r="K574" s="263"/>
      <c r="L574" s="259"/>
      <c r="M574" s="259"/>
      <c r="N574" s="259"/>
      <c r="O574" s="259"/>
      <c r="P574" s="259"/>
      <c r="Q574" s="259"/>
      <c r="R574" s="259"/>
    </row>
    <row r="575">
      <c r="A575" s="251">
        <v>45798.02901295139</v>
      </c>
      <c r="B575" s="252">
        <v>7286.0</v>
      </c>
      <c r="C575" s="253" t="s">
        <v>21538</v>
      </c>
      <c r="D575" s="253"/>
      <c r="E575" s="253" t="s">
        <v>21539</v>
      </c>
      <c r="F575" s="254"/>
      <c r="G575" s="255">
        <v>3280.0</v>
      </c>
      <c r="H575" s="256">
        <v>480.0</v>
      </c>
      <c r="I575" s="262">
        <v>0.0</v>
      </c>
      <c r="J575" s="258">
        <v>0.0</v>
      </c>
      <c r="K575" s="263"/>
      <c r="L575" s="259" t="s">
        <v>60</v>
      </c>
      <c r="M575" s="258">
        <v>9538.0</v>
      </c>
      <c r="N575" s="259"/>
      <c r="O575" s="259"/>
      <c r="P575" s="259"/>
      <c r="Q575" s="259"/>
      <c r="R575" s="259"/>
    </row>
    <row r="576">
      <c r="A576" s="261">
        <v>45798.0</v>
      </c>
      <c r="B576" s="252">
        <v>7287.0</v>
      </c>
      <c r="C576" s="253" t="s">
        <v>21504</v>
      </c>
      <c r="D576" s="253"/>
      <c r="E576" s="253" t="s">
        <v>21505</v>
      </c>
      <c r="F576" s="254"/>
      <c r="G576" s="255">
        <v>2940.0</v>
      </c>
      <c r="H576" s="256">
        <v>520.0</v>
      </c>
      <c r="I576" s="262">
        <v>26.0</v>
      </c>
      <c r="J576" s="258">
        <v>32.0</v>
      </c>
      <c r="K576" s="263"/>
      <c r="L576" s="259" t="s">
        <v>21</v>
      </c>
      <c r="M576" s="259"/>
      <c r="N576" s="259"/>
      <c r="O576" s="259"/>
      <c r="P576" s="259"/>
      <c r="Q576" s="259"/>
      <c r="R576" s="259"/>
    </row>
    <row r="577">
      <c r="A577" s="261">
        <v>45798.0</v>
      </c>
      <c r="B577" s="252">
        <v>7288.0</v>
      </c>
      <c r="C577" s="253" t="s">
        <v>21514</v>
      </c>
      <c r="D577" s="253"/>
      <c r="E577" s="253" t="s">
        <v>21515</v>
      </c>
      <c r="F577" s="254"/>
      <c r="G577" s="255">
        <v>4060.0</v>
      </c>
      <c r="H577" s="256">
        <v>960.0</v>
      </c>
      <c r="I577" s="262">
        <v>0.0</v>
      </c>
      <c r="J577" s="258">
        <v>0.0</v>
      </c>
      <c r="K577" s="263"/>
      <c r="L577" s="259" t="s">
        <v>60</v>
      </c>
      <c r="M577" s="258">
        <v>410710.0</v>
      </c>
      <c r="N577" s="259"/>
      <c r="O577" s="259"/>
      <c r="P577" s="259"/>
      <c r="Q577" s="259"/>
      <c r="R577" s="259"/>
    </row>
    <row r="578">
      <c r="A578" s="261">
        <v>45798.0</v>
      </c>
      <c r="B578" s="252">
        <v>7289.0</v>
      </c>
      <c r="C578" s="253" t="s">
        <v>21514</v>
      </c>
      <c r="D578" s="253"/>
      <c r="E578" s="253" t="s">
        <v>21515</v>
      </c>
      <c r="F578" s="254"/>
      <c r="G578" s="255">
        <v>4160.0</v>
      </c>
      <c r="H578" s="256">
        <v>740.0</v>
      </c>
      <c r="I578" s="262">
        <v>0.0</v>
      </c>
      <c r="J578" s="258">
        <v>0.0</v>
      </c>
      <c r="K578" s="263"/>
      <c r="L578" s="259" t="s">
        <v>60</v>
      </c>
      <c r="M578" s="258">
        <v>417778.0</v>
      </c>
      <c r="N578" s="259"/>
      <c r="O578" s="259"/>
      <c r="P578" s="259"/>
      <c r="Q578" s="259"/>
      <c r="R578" s="259"/>
    </row>
    <row r="579">
      <c r="A579" s="261">
        <v>45798.0</v>
      </c>
      <c r="B579" s="252">
        <v>7290.0</v>
      </c>
      <c r="C579" s="253" t="s">
        <v>21504</v>
      </c>
      <c r="D579" s="253"/>
      <c r="E579" s="253" t="s">
        <v>21519</v>
      </c>
      <c r="F579" s="254"/>
      <c r="G579" s="255">
        <v>3020.0</v>
      </c>
      <c r="H579" s="256">
        <v>720.0</v>
      </c>
      <c r="I579" s="262">
        <v>36.0</v>
      </c>
      <c r="J579" s="258">
        <v>44.0</v>
      </c>
      <c r="K579" s="263"/>
      <c r="L579" s="259" t="s">
        <v>21</v>
      </c>
      <c r="M579" s="259"/>
      <c r="N579" s="259"/>
      <c r="O579" s="259"/>
      <c r="P579" s="259"/>
      <c r="Q579" s="259"/>
      <c r="R579" s="259"/>
    </row>
    <row r="580">
      <c r="A580" s="261">
        <v>45798.0</v>
      </c>
      <c r="B580" s="252">
        <v>7292.0</v>
      </c>
      <c r="C580" s="253" t="s">
        <v>21108</v>
      </c>
      <c r="D580" s="253"/>
      <c r="E580" s="253" t="s">
        <v>21529</v>
      </c>
      <c r="F580" s="254"/>
      <c r="G580" s="255">
        <v>3860.0</v>
      </c>
      <c r="H580" s="256">
        <v>1140.0</v>
      </c>
      <c r="I580" s="262">
        <v>189.0</v>
      </c>
      <c r="J580" s="258">
        <v>226.0</v>
      </c>
      <c r="K580" s="263"/>
      <c r="L580" s="259" t="s">
        <v>21</v>
      </c>
      <c r="M580" s="259"/>
      <c r="N580" s="259"/>
      <c r="O580" s="259"/>
      <c r="P580" s="259"/>
      <c r="Q580" s="259"/>
      <c r="R580" s="259"/>
    </row>
    <row r="581">
      <c r="A581" s="261">
        <v>45798.0</v>
      </c>
      <c r="B581" s="252">
        <v>7293.0</v>
      </c>
      <c r="C581" s="253" t="s">
        <v>21530</v>
      </c>
      <c r="D581" s="253"/>
      <c r="E581" s="253" t="s">
        <v>21531</v>
      </c>
      <c r="F581" s="254"/>
      <c r="G581" s="255">
        <v>3200.0</v>
      </c>
      <c r="H581" s="256">
        <v>440.0</v>
      </c>
      <c r="I581" s="262">
        <v>0.0</v>
      </c>
      <c r="J581" s="258">
        <v>0.0</v>
      </c>
      <c r="K581" s="263"/>
      <c r="L581" s="259" t="s">
        <v>60</v>
      </c>
      <c r="M581" s="258">
        <v>682486.0</v>
      </c>
      <c r="N581" s="259"/>
      <c r="O581" s="259"/>
      <c r="P581" s="259"/>
      <c r="Q581" s="259"/>
      <c r="R581" s="259"/>
    </row>
    <row r="582">
      <c r="A582" s="261">
        <v>45798.0</v>
      </c>
      <c r="B582" s="252">
        <v>7294.0</v>
      </c>
      <c r="C582" s="253"/>
      <c r="D582" s="253"/>
      <c r="E582" s="253"/>
      <c r="F582" s="254"/>
      <c r="G582" s="255">
        <v>3980.0</v>
      </c>
      <c r="H582" s="256">
        <v>1440.0</v>
      </c>
      <c r="I582" s="262">
        <v>0.0</v>
      </c>
      <c r="J582" s="258">
        <v>0.0</v>
      </c>
      <c r="K582" s="263"/>
      <c r="L582" s="259" t="s">
        <v>21</v>
      </c>
      <c r="M582" s="259"/>
      <c r="N582" s="259"/>
      <c r="O582" s="259"/>
      <c r="P582" s="259"/>
      <c r="Q582" s="259"/>
      <c r="R582" s="259"/>
    </row>
    <row r="583">
      <c r="A583" s="267"/>
      <c r="B583" s="253"/>
      <c r="C583" s="253"/>
      <c r="D583" s="253"/>
      <c r="E583" s="253"/>
      <c r="F583" s="254"/>
      <c r="G583" s="265"/>
      <c r="H583" s="266"/>
      <c r="I583" s="263"/>
      <c r="J583" s="259"/>
      <c r="K583" s="263"/>
      <c r="L583" s="259"/>
      <c r="M583" s="259"/>
      <c r="N583" s="259"/>
      <c r="O583" s="259"/>
      <c r="P583" s="259"/>
      <c r="Q583" s="259"/>
      <c r="R583" s="259"/>
    </row>
    <row r="584">
      <c r="A584" s="261">
        <v>45796.0</v>
      </c>
      <c r="B584" s="252">
        <v>7295.0</v>
      </c>
      <c r="C584" s="253" t="s">
        <v>1093</v>
      </c>
      <c r="D584" s="253"/>
      <c r="E584" s="253" t="s">
        <v>21494</v>
      </c>
      <c r="F584" s="254"/>
      <c r="G584" s="255">
        <v>3640.0</v>
      </c>
      <c r="H584" s="256">
        <v>960.0</v>
      </c>
      <c r="I584" s="262">
        <v>272.0</v>
      </c>
      <c r="J584" s="258">
        <v>0.0</v>
      </c>
      <c r="K584" s="263"/>
      <c r="L584" s="259" t="s">
        <v>21</v>
      </c>
      <c r="M584" s="259"/>
      <c r="N584" s="259"/>
      <c r="O584" s="259"/>
      <c r="P584" s="259"/>
      <c r="Q584" s="259"/>
      <c r="R584" s="259"/>
    </row>
    <row r="585">
      <c r="A585" s="251">
        <v>45799.02900174768</v>
      </c>
      <c r="B585" s="252">
        <v>7296.0</v>
      </c>
      <c r="C585" s="253" t="s">
        <v>4017</v>
      </c>
      <c r="D585" s="253"/>
      <c r="E585" s="253" t="s">
        <v>4500</v>
      </c>
      <c r="F585" s="254"/>
      <c r="G585" s="255">
        <v>3580.0</v>
      </c>
      <c r="H585" s="256">
        <v>820.0</v>
      </c>
      <c r="I585" s="262">
        <v>82.0</v>
      </c>
      <c r="J585" s="258">
        <v>0.0</v>
      </c>
      <c r="K585" s="263"/>
      <c r="L585" s="259" t="s">
        <v>52</v>
      </c>
      <c r="M585" s="259"/>
      <c r="N585" s="259"/>
      <c r="O585" s="259"/>
      <c r="P585" s="259"/>
      <c r="Q585" s="259"/>
      <c r="R585" s="259"/>
    </row>
    <row r="586">
      <c r="A586" s="261">
        <v>45799.0</v>
      </c>
      <c r="B586" s="252">
        <v>7297.0</v>
      </c>
      <c r="C586" s="253" t="s">
        <v>2781</v>
      </c>
      <c r="D586" s="253"/>
      <c r="E586" s="253" t="s">
        <v>20933</v>
      </c>
      <c r="F586" s="254"/>
      <c r="G586" s="255">
        <v>3440.0</v>
      </c>
      <c r="H586" s="256">
        <v>600.0</v>
      </c>
      <c r="I586" s="262">
        <v>30.0</v>
      </c>
      <c r="J586" s="258">
        <v>0.0</v>
      </c>
      <c r="K586" s="263"/>
      <c r="L586" s="259" t="s">
        <v>52</v>
      </c>
      <c r="M586" s="259"/>
      <c r="N586" s="259"/>
      <c r="O586" s="259"/>
      <c r="P586" s="259"/>
      <c r="Q586" s="259"/>
      <c r="R586" s="259"/>
    </row>
    <row r="587">
      <c r="A587" s="261">
        <v>45799.0</v>
      </c>
      <c r="B587" s="252">
        <v>7298.0</v>
      </c>
      <c r="C587" s="253" t="s">
        <v>744</v>
      </c>
      <c r="D587" s="253"/>
      <c r="E587" s="253"/>
      <c r="F587" s="254"/>
      <c r="G587" s="255">
        <v>3040.0</v>
      </c>
      <c r="H587" s="256">
        <v>300.0</v>
      </c>
      <c r="I587" s="262">
        <v>15.0</v>
      </c>
      <c r="J587" s="258">
        <v>0.0</v>
      </c>
      <c r="K587" s="263"/>
      <c r="L587" s="259" t="s">
        <v>52</v>
      </c>
      <c r="M587" s="259"/>
      <c r="N587" s="259"/>
      <c r="O587" s="259"/>
      <c r="P587" s="259"/>
      <c r="Q587" s="259"/>
      <c r="R587" s="259"/>
    </row>
    <row r="588">
      <c r="A588" s="261">
        <v>45799.0</v>
      </c>
      <c r="B588" s="252">
        <v>7299.0</v>
      </c>
      <c r="C588" s="253" t="s">
        <v>744</v>
      </c>
      <c r="D588" s="253"/>
      <c r="E588" s="253"/>
      <c r="F588" s="254"/>
      <c r="G588" s="255">
        <v>2660.0</v>
      </c>
      <c r="H588" s="256">
        <v>140.0</v>
      </c>
      <c r="I588" s="262">
        <v>24.0</v>
      </c>
      <c r="J588" s="258">
        <v>0.0</v>
      </c>
      <c r="K588" s="263"/>
      <c r="L588" s="259" t="s">
        <v>52</v>
      </c>
      <c r="M588" s="259"/>
      <c r="N588" s="259"/>
      <c r="O588" s="259"/>
      <c r="P588" s="259"/>
      <c r="Q588" s="259"/>
      <c r="R588" s="259"/>
    </row>
    <row r="589">
      <c r="A589" s="261">
        <v>45799.0</v>
      </c>
      <c r="B589" s="252">
        <v>7300.0</v>
      </c>
      <c r="C589" s="253" t="s">
        <v>4017</v>
      </c>
      <c r="D589" s="253"/>
      <c r="E589" s="253" t="s">
        <v>4500</v>
      </c>
      <c r="F589" s="254"/>
      <c r="G589" s="255">
        <v>4080.0</v>
      </c>
      <c r="H589" s="256">
        <v>640.0</v>
      </c>
      <c r="I589" s="262">
        <v>42.0</v>
      </c>
      <c r="J589" s="258">
        <v>0.0</v>
      </c>
      <c r="K589" s="263"/>
      <c r="L589" s="259" t="s">
        <v>52</v>
      </c>
      <c r="M589" s="259"/>
      <c r="N589" s="259"/>
      <c r="O589" s="259"/>
      <c r="P589" s="259"/>
      <c r="Q589" s="259"/>
      <c r="R589" s="259"/>
    </row>
    <row r="590">
      <c r="A590" s="264"/>
      <c r="B590" s="253"/>
      <c r="C590" s="253"/>
      <c r="D590" s="253"/>
      <c r="E590" s="253"/>
      <c r="F590" s="254"/>
      <c r="G590" s="265"/>
      <c r="H590" s="266"/>
      <c r="I590" s="263"/>
      <c r="J590" s="259"/>
      <c r="K590" s="263"/>
      <c r="L590" s="259"/>
      <c r="M590" s="259"/>
      <c r="N590" s="259"/>
      <c r="O590" s="259"/>
      <c r="P590" s="259"/>
      <c r="Q590" s="259"/>
      <c r="R590" s="259"/>
    </row>
    <row r="591">
      <c r="A591" s="251">
        <v>45800.02900763889</v>
      </c>
      <c r="B591" s="252">
        <v>7301.0</v>
      </c>
      <c r="C591" s="253" t="s">
        <v>3029</v>
      </c>
      <c r="D591" s="253"/>
      <c r="E591" s="253"/>
      <c r="F591" s="254"/>
      <c r="G591" s="255">
        <v>2680.0</v>
      </c>
      <c r="H591" s="256">
        <v>100.0</v>
      </c>
      <c r="I591" s="262">
        <v>17.0</v>
      </c>
      <c r="J591" s="258">
        <v>0.0</v>
      </c>
      <c r="K591" s="263"/>
      <c r="L591" s="259" t="s">
        <v>52</v>
      </c>
      <c r="M591" s="259"/>
      <c r="N591" s="259"/>
      <c r="O591" s="259"/>
      <c r="P591" s="259"/>
      <c r="Q591" s="259"/>
      <c r="R591" s="259"/>
    </row>
    <row r="592">
      <c r="A592" s="261">
        <v>45800.0</v>
      </c>
      <c r="B592" s="252">
        <v>7302.0</v>
      </c>
      <c r="C592" s="253" t="s">
        <v>3980</v>
      </c>
      <c r="D592" s="253"/>
      <c r="E592" s="253" t="s">
        <v>21544</v>
      </c>
      <c r="F592" s="254"/>
      <c r="G592" s="255">
        <v>2660.0</v>
      </c>
      <c r="H592" s="256">
        <v>180.0</v>
      </c>
      <c r="I592" s="262">
        <v>30.0</v>
      </c>
      <c r="J592" s="258">
        <v>0.0</v>
      </c>
      <c r="K592" s="263"/>
      <c r="L592" s="259" t="s">
        <v>21</v>
      </c>
      <c r="M592" s="259"/>
      <c r="N592" s="259"/>
      <c r="O592" s="259"/>
      <c r="P592" s="259"/>
      <c r="Q592" s="259"/>
      <c r="R592" s="259"/>
    </row>
    <row r="593">
      <c r="A593" s="261">
        <v>45800.0</v>
      </c>
      <c r="B593" s="252">
        <v>7303.0</v>
      </c>
      <c r="C593" s="253" t="s">
        <v>4017</v>
      </c>
      <c r="D593" s="253"/>
      <c r="E593" s="253" t="s">
        <v>4500</v>
      </c>
      <c r="F593" s="254"/>
      <c r="G593" s="255">
        <v>4040.0</v>
      </c>
      <c r="H593" s="256">
        <v>1240.0</v>
      </c>
      <c r="I593" s="262">
        <v>205.0</v>
      </c>
      <c r="J593" s="258">
        <v>0.0</v>
      </c>
      <c r="K593" s="263"/>
      <c r="L593" s="259" t="s">
        <v>52</v>
      </c>
      <c r="M593" s="259"/>
      <c r="N593" s="259"/>
      <c r="O593" s="259"/>
      <c r="P593" s="259"/>
      <c r="Q593" s="259"/>
      <c r="R593" s="259"/>
    </row>
    <row r="594">
      <c r="A594" s="261">
        <v>45800.0</v>
      </c>
      <c r="B594" s="252">
        <v>7304.0</v>
      </c>
      <c r="C594" s="253" t="s">
        <v>3990</v>
      </c>
      <c r="D594" s="253"/>
      <c r="E594" s="253"/>
      <c r="F594" s="254"/>
      <c r="G594" s="255">
        <v>3040.0</v>
      </c>
      <c r="H594" s="256">
        <v>300.0</v>
      </c>
      <c r="I594" s="262">
        <v>50.0</v>
      </c>
      <c r="J594" s="258">
        <v>0.0</v>
      </c>
      <c r="K594" s="263"/>
      <c r="L594" s="259" t="s">
        <v>60</v>
      </c>
      <c r="M594" s="259"/>
      <c r="N594" s="259"/>
      <c r="O594" s="259"/>
      <c r="P594" s="259"/>
      <c r="Q594" s="259"/>
      <c r="R594" s="259"/>
    </row>
    <row r="595">
      <c r="A595" s="261">
        <v>45800.0</v>
      </c>
      <c r="B595" s="252">
        <v>7305.0</v>
      </c>
      <c r="C595" s="253" t="s">
        <v>744</v>
      </c>
      <c r="D595" s="253"/>
      <c r="E595" s="253"/>
      <c r="F595" s="254"/>
      <c r="G595" s="255">
        <v>2780.0</v>
      </c>
      <c r="H595" s="256">
        <v>260.0</v>
      </c>
      <c r="I595" s="262">
        <v>43.0</v>
      </c>
      <c r="J595" s="258">
        <v>0.0</v>
      </c>
      <c r="K595" s="263"/>
      <c r="L595" s="259" t="s">
        <v>52</v>
      </c>
      <c r="M595" s="259"/>
      <c r="N595" s="259"/>
      <c r="O595" s="259"/>
      <c r="P595" s="259"/>
      <c r="Q595" s="259"/>
      <c r="R595" s="259"/>
    </row>
    <row r="596">
      <c r="A596" s="261">
        <v>45800.0</v>
      </c>
      <c r="B596" s="252">
        <v>7306.0</v>
      </c>
      <c r="C596" s="253" t="s">
        <v>4055</v>
      </c>
      <c r="D596" s="253"/>
      <c r="E596" s="253"/>
      <c r="F596" s="254"/>
      <c r="G596" s="255">
        <v>3060.0</v>
      </c>
      <c r="H596" s="256">
        <v>660.0</v>
      </c>
      <c r="I596" s="262">
        <v>33.0</v>
      </c>
      <c r="J596" s="258">
        <v>40.0</v>
      </c>
      <c r="K596" s="263"/>
      <c r="L596" s="259" t="s">
        <v>21</v>
      </c>
      <c r="M596" s="259"/>
      <c r="N596" s="259"/>
      <c r="O596" s="259"/>
      <c r="P596" s="259"/>
      <c r="Q596" s="259"/>
      <c r="R596" s="259"/>
    </row>
    <row r="597">
      <c r="A597" s="261">
        <v>45800.0</v>
      </c>
      <c r="B597" s="252">
        <v>7307.0</v>
      </c>
      <c r="C597" s="253" t="s">
        <v>4055</v>
      </c>
      <c r="D597" s="253"/>
      <c r="E597" s="253"/>
      <c r="F597" s="254"/>
      <c r="G597" s="255">
        <v>2840.0</v>
      </c>
      <c r="H597" s="256">
        <v>440.0</v>
      </c>
      <c r="I597" s="262">
        <v>22.0</v>
      </c>
      <c r="J597" s="258">
        <v>27.0</v>
      </c>
      <c r="K597" s="263"/>
      <c r="L597" s="259" t="s">
        <v>21</v>
      </c>
      <c r="M597" s="259"/>
      <c r="N597" s="259"/>
      <c r="O597" s="259"/>
      <c r="P597" s="259"/>
      <c r="Q597" s="259"/>
      <c r="R597" s="259"/>
    </row>
    <row r="598">
      <c r="A598" s="261">
        <v>45800.0</v>
      </c>
      <c r="B598" s="252">
        <v>7308.0</v>
      </c>
      <c r="C598" s="253" t="s">
        <v>2781</v>
      </c>
      <c r="D598" s="253"/>
      <c r="E598" s="253"/>
      <c r="F598" s="254"/>
      <c r="G598" s="255">
        <v>3760.0</v>
      </c>
      <c r="H598" s="256">
        <v>900.0</v>
      </c>
      <c r="I598" s="262">
        <v>86.0</v>
      </c>
      <c r="J598" s="258">
        <v>103.0</v>
      </c>
      <c r="K598" s="263"/>
      <c r="L598" s="259" t="s">
        <v>52</v>
      </c>
      <c r="M598" s="259"/>
      <c r="N598" s="259"/>
      <c r="O598" s="259"/>
      <c r="P598" s="259"/>
      <c r="Q598" s="259"/>
      <c r="R598" s="259"/>
    </row>
    <row r="599">
      <c r="A599" s="261">
        <v>45800.0</v>
      </c>
      <c r="B599" s="252">
        <v>7309.0</v>
      </c>
      <c r="C599" s="253" t="s">
        <v>3029</v>
      </c>
      <c r="D599" s="253"/>
      <c r="E599" s="253"/>
      <c r="F599" s="254"/>
      <c r="G599" s="255">
        <v>2820.0</v>
      </c>
      <c r="H599" s="256">
        <v>160.0</v>
      </c>
      <c r="I599" s="262">
        <v>27.0</v>
      </c>
      <c r="J599" s="258">
        <v>32.0</v>
      </c>
      <c r="K599" s="263"/>
      <c r="L599" s="259" t="s">
        <v>52</v>
      </c>
      <c r="M599" s="259"/>
      <c r="N599" s="259"/>
      <c r="O599" s="259"/>
      <c r="P599" s="259"/>
      <c r="Q599" s="259"/>
      <c r="R599" s="259"/>
    </row>
    <row r="600">
      <c r="A600" s="261">
        <v>45800.0</v>
      </c>
      <c r="B600" s="252">
        <v>7310.0</v>
      </c>
      <c r="C600" s="253" t="s">
        <v>4035</v>
      </c>
      <c r="D600" s="253"/>
      <c r="E600" s="253"/>
      <c r="F600" s="254"/>
      <c r="G600" s="255">
        <v>3200.0</v>
      </c>
      <c r="H600" s="256">
        <v>820.0</v>
      </c>
      <c r="I600" s="262">
        <v>41.0</v>
      </c>
      <c r="J600" s="258">
        <v>50.0</v>
      </c>
      <c r="K600" s="263"/>
      <c r="L600" s="259" t="s">
        <v>52</v>
      </c>
      <c r="M600" s="259"/>
      <c r="N600" s="259"/>
      <c r="O600" s="259"/>
      <c r="P600" s="259"/>
      <c r="Q600" s="259"/>
      <c r="R600" s="259"/>
    </row>
    <row r="601">
      <c r="A601" s="261">
        <v>45800.0</v>
      </c>
      <c r="B601" s="252">
        <v>7311.0</v>
      </c>
      <c r="C601" s="253" t="s">
        <v>2781</v>
      </c>
      <c r="D601" s="253"/>
      <c r="E601" s="253"/>
      <c r="F601" s="254"/>
      <c r="G601" s="255">
        <v>3760.0</v>
      </c>
      <c r="H601" s="256">
        <v>780.0</v>
      </c>
      <c r="I601" s="262">
        <v>129.0</v>
      </c>
      <c r="J601" s="258">
        <v>155.0</v>
      </c>
      <c r="K601" s="263"/>
      <c r="L601" s="259" t="s">
        <v>52</v>
      </c>
      <c r="M601" s="259"/>
      <c r="N601" s="259"/>
      <c r="O601" s="259"/>
      <c r="P601" s="259"/>
      <c r="Q601" s="259"/>
      <c r="R601" s="259"/>
    </row>
    <row r="602">
      <c r="A602" s="261">
        <v>45800.0</v>
      </c>
      <c r="B602" s="252">
        <v>7312.0</v>
      </c>
      <c r="C602" s="253" t="s">
        <v>4017</v>
      </c>
      <c r="D602" s="253"/>
      <c r="E602" s="253" t="s">
        <v>4500</v>
      </c>
      <c r="F602" s="254"/>
      <c r="G602" s="255">
        <v>3440.0</v>
      </c>
      <c r="H602" s="256">
        <v>600.0</v>
      </c>
      <c r="I602" s="262">
        <v>99.0</v>
      </c>
      <c r="J602" s="258">
        <v>119.0</v>
      </c>
      <c r="K602" s="263"/>
      <c r="L602" s="259" t="s">
        <v>52</v>
      </c>
      <c r="M602" s="259"/>
      <c r="N602" s="259"/>
      <c r="O602" s="259"/>
      <c r="P602" s="259"/>
      <c r="Q602" s="259"/>
      <c r="R602" s="259"/>
    </row>
    <row r="603">
      <c r="A603" s="251"/>
      <c r="B603" s="252"/>
      <c r="C603" s="253"/>
      <c r="D603" s="253"/>
      <c r="E603" s="253"/>
      <c r="F603" s="254"/>
      <c r="G603" s="255"/>
      <c r="H603" s="256"/>
      <c r="I603" s="262"/>
      <c r="J603" s="258"/>
      <c r="K603" s="263"/>
      <c r="L603" s="259"/>
      <c r="M603" s="259"/>
      <c r="N603" s="259"/>
      <c r="O603" s="259"/>
      <c r="P603" s="259"/>
      <c r="Q603" s="259"/>
      <c r="R603" s="259"/>
    </row>
    <row r="604">
      <c r="A604" s="251">
        <v>45803.02901568287</v>
      </c>
      <c r="B604" s="252">
        <v>7313.0</v>
      </c>
      <c r="C604" s="253" t="s">
        <v>4379</v>
      </c>
      <c r="D604" s="253"/>
      <c r="E604" s="253" t="s">
        <v>20697</v>
      </c>
      <c r="F604" s="254"/>
      <c r="G604" s="255">
        <v>3080.0</v>
      </c>
      <c r="H604" s="256">
        <v>380.0</v>
      </c>
      <c r="I604" s="262">
        <v>63.0</v>
      </c>
      <c r="J604" s="258">
        <v>76.0</v>
      </c>
      <c r="K604" s="263"/>
      <c r="L604" s="259" t="s">
        <v>21</v>
      </c>
      <c r="M604" s="259"/>
      <c r="N604" s="259"/>
      <c r="O604" s="259"/>
      <c r="P604" s="259"/>
      <c r="Q604" s="259"/>
      <c r="R604" s="259"/>
    </row>
    <row r="605">
      <c r="A605" s="261">
        <v>45803.0</v>
      </c>
      <c r="B605" s="252">
        <v>7314.0</v>
      </c>
      <c r="C605" s="253" t="s">
        <v>3980</v>
      </c>
      <c r="D605" s="253"/>
      <c r="E605" s="253"/>
      <c r="F605" s="254"/>
      <c r="G605" s="255">
        <v>4460.0</v>
      </c>
      <c r="H605" s="256">
        <v>1720.0</v>
      </c>
      <c r="I605" s="262">
        <v>106.0</v>
      </c>
      <c r="J605" s="258">
        <v>127.0</v>
      </c>
      <c r="K605" s="263"/>
      <c r="L605" s="259" t="s">
        <v>52</v>
      </c>
      <c r="M605" s="259"/>
      <c r="N605" s="259"/>
      <c r="O605" s="259"/>
      <c r="P605" s="259"/>
      <c r="Q605" s="259"/>
      <c r="R605" s="259"/>
    </row>
    <row r="606">
      <c r="A606" s="261">
        <v>45803.0</v>
      </c>
      <c r="B606" s="252">
        <v>7315.0</v>
      </c>
      <c r="C606" s="253" t="s">
        <v>4017</v>
      </c>
      <c r="D606" s="253"/>
      <c r="E606" s="253" t="s">
        <v>4500</v>
      </c>
      <c r="F606" s="254"/>
      <c r="G606" s="255">
        <v>3380.0</v>
      </c>
      <c r="H606" s="256">
        <v>520.0</v>
      </c>
      <c r="I606" s="262">
        <v>86.0</v>
      </c>
      <c r="J606" s="258">
        <v>103.0</v>
      </c>
      <c r="K606" s="263"/>
      <c r="L606" s="259" t="s">
        <v>52</v>
      </c>
      <c r="M606" s="259"/>
      <c r="N606" s="259"/>
      <c r="O606" s="259"/>
      <c r="P606" s="259"/>
      <c r="Q606" s="259"/>
      <c r="R606" s="259"/>
    </row>
    <row r="607">
      <c r="A607" s="261">
        <v>45803.0</v>
      </c>
      <c r="B607" s="252">
        <v>7316.0</v>
      </c>
      <c r="C607" s="253" t="s">
        <v>3980</v>
      </c>
      <c r="D607" s="253"/>
      <c r="E607" s="253" t="s">
        <v>21554</v>
      </c>
      <c r="F607" s="254"/>
      <c r="G607" s="255">
        <v>2680.0</v>
      </c>
      <c r="H607" s="256">
        <v>440.0</v>
      </c>
      <c r="I607" s="262">
        <v>75.0</v>
      </c>
      <c r="J607" s="258">
        <v>89.0</v>
      </c>
      <c r="K607" s="263"/>
      <c r="L607" s="259" t="s">
        <v>21</v>
      </c>
      <c r="M607" s="259"/>
      <c r="N607" s="259"/>
      <c r="O607" s="259"/>
      <c r="P607" s="259"/>
      <c r="Q607" s="259"/>
      <c r="R607" s="259"/>
    </row>
    <row r="608">
      <c r="A608" s="261">
        <v>45803.0</v>
      </c>
      <c r="B608" s="252">
        <v>7317.0</v>
      </c>
      <c r="C608" s="253" t="s">
        <v>4447</v>
      </c>
      <c r="D608" s="253"/>
      <c r="E608" s="253"/>
      <c r="F608" s="254"/>
      <c r="G608" s="255">
        <v>2380.0</v>
      </c>
      <c r="H608" s="256">
        <v>180.0</v>
      </c>
      <c r="I608" s="262">
        <v>30.0</v>
      </c>
      <c r="J608" s="258">
        <v>36.0</v>
      </c>
      <c r="K608" s="263"/>
      <c r="L608" s="259" t="s">
        <v>60</v>
      </c>
      <c r="M608" s="258">
        <v>756934.0</v>
      </c>
      <c r="N608" s="259"/>
      <c r="O608" s="259"/>
      <c r="P608" s="259"/>
      <c r="Q608" s="259"/>
      <c r="R608" s="259"/>
    </row>
    <row r="609">
      <c r="A609" s="261">
        <v>45803.0</v>
      </c>
      <c r="B609" s="252">
        <v>7318.0</v>
      </c>
      <c r="C609" s="253" t="s">
        <v>5012</v>
      </c>
      <c r="D609" s="253"/>
      <c r="E609" s="253"/>
      <c r="F609" s="254"/>
      <c r="G609" s="255">
        <v>2960.0</v>
      </c>
      <c r="H609" s="256">
        <v>220.0</v>
      </c>
      <c r="I609" s="262">
        <v>37.0</v>
      </c>
      <c r="J609" s="258">
        <v>44.0</v>
      </c>
      <c r="K609" s="263"/>
      <c r="L609" s="259" t="s">
        <v>60</v>
      </c>
      <c r="M609" s="258">
        <v>836346.0</v>
      </c>
      <c r="N609" s="259"/>
      <c r="O609" s="259"/>
      <c r="P609" s="259"/>
      <c r="Q609" s="259"/>
      <c r="R609" s="259"/>
    </row>
    <row r="610">
      <c r="A610" s="261">
        <v>45803.0</v>
      </c>
      <c r="B610" s="252">
        <v>7319.0</v>
      </c>
      <c r="C610" s="253" t="s">
        <v>744</v>
      </c>
      <c r="D610" s="253"/>
      <c r="E610" s="253"/>
      <c r="F610" s="254"/>
      <c r="G610" s="255">
        <v>3360.0</v>
      </c>
      <c r="H610" s="256">
        <v>760.0</v>
      </c>
      <c r="I610" s="262">
        <v>126.0</v>
      </c>
      <c r="J610" s="258">
        <v>151.0</v>
      </c>
      <c r="K610" s="263"/>
      <c r="L610" s="259" t="s">
        <v>60</v>
      </c>
      <c r="M610" s="258">
        <v>855894.0</v>
      </c>
      <c r="N610" s="259"/>
      <c r="O610" s="259"/>
      <c r="P610" s="259"/>
      <c r="Q610" s="259"/>
      <c r="R610" s="259"/>
    </row>
    <row r="611">
      <c r="A611" s="261">
        <v>45803.0</v>
      </c>
      <c r="B611" s="252">
        <v>7320.0</v>
      </c>
      <c r="C611" s="253" t="s">
        <v>744</v>
      </c>
      <c r="D611" s="253"/>
      <c r="E611" s="253"/>
      <c r="F611" s="254"/>
      <c r="G611" s="255">
        <v>3500.0</v>
      </c>
      <c r="H611" s="256">
        <v>860.0</v>
      </c>
      <c r="I611" s="262">
        <v>43.0</v>
      </c>
      <c r="J611" s="258">
        <v>52.0</v>
      </c>
      <c r="K611" s="263"/>
      <c r="L611" s="259" t="s">
        <v>60</v>
      </c>
      <c r="M611" s="258">
        <v>154610.0</v>
      </c>
      <c r="N611" s="259"/>
      <c r="O611" s="259"/>
      <c r="P611" s="259"/>
      <c r="Q611" s="259"/>
      <c r="R611" s="259"/>
    </row>
    <row r="612">
      <c r="A612" s="251"/>
      <c r="B612" s="252"/>
      <c r="C612" s="253"/>
      <c r="D612" s="253"/>
      <c r="E612" s="253"/>
      <c r="F612" s="254"/>
      <c r="G612" s="255"/>
      <c r="H612" s="256"/>
      <c r="I612" s="262"/>
      <c r="J612" s="258"/>
      <c r="K612" s="263"/>
      <c r="L612" s="259"/>
      <c r="M612" s="259"/>
      <c r="N612" s="259"/>
      <c r="O612" s="259"/>
      <c r="P612" s="259"/>
      <c r="Q612" s="259"/>
      <c r="R612" s="259"/>
    </row>
    <row r="613">
      <c r="A613" s="251">
        <v>45804.02900671297</v>
      </c>
      <c r="B613" s="252">
        <v>7321.0</v>
      </c>
      <c r="C613" s="253" t="s">
        <v>4031</v>
      </c>
      <c r="D613" s="253"/>
      <c r="E613" s="253" t="s">
        <v>20697</v>
      </c>
      <c r="F613" s="254"/>
      <c r="G613" s="255">
        <v>3200.0</v>
      </c>
      <c r="H613" s="256">
        <v>360.0</v>
      </c>
      <c r="I613" s="262">
        <v>60.0</v>
      </c>
      <c r="J613" s="258">
        <v>72.0</v>
      </c>
      <c r="K613" s="263"/>
      <c r="L613" s="259" t="s">
        <v>21</v>
      </c>
      <c r="M613" s="259"/>
      <c r="N613" s="259"/>
      <c r="O613" s="259"/>
      <c r="P613" s="259"/>
      <c r="Q613" s="259"/>
      <c r="R613" s="259"/>
    </row>
    <row r="614">
      <c r="A614" s="261">
        <v>45804.0</v>
      </c>
      <c r="B614" s="252">
        <v>7322.0</v>
      </c>
      <c r="C614" s="253" t="s">
        <v>4129</v>
      </c>
      <c r="D614" s="253"/>
      <c r="E614" s="253"/>
      <c r="F614" s="254"/>
      <c r="G614" s="255">
        <v>3060.0</v>
      </c>
      <c r="H614" s="256">
        <v>400.0</v>
      </c>
      <c r="I614" s="262">
        <v>66.0</v>
      </c>
      <c r="J614" s="258">
        <v>80.0</v>
      </c>
      <c r="K614" s="263"/>
      <c r="L614" s="259" t="s">
        <v>52</v>
      </c>
      <c r="M614" s="259"/>
      <c r="N614" s="259"/>
      <c r="O614" s="259"/>
      <c r="P614" s="259"/>
      <c r="Q614" s="259"/>
      <c r="R614" s="259"/>
    </row>
    <row r="615">
      <c r="A615" s="261">
        <v>45804.0</v>
      </c>
      <c r="B615" s="252">
        <v>7323.0</v>
      </c>
      <c r="C615" s="253" t="s">
        <v>4017</v>
      </c>
      <c r="D615" s="253"/>
      <c r="E615" s="253" t="s">
        <v>4500</v>
      </c>
      <c r="F615" s="254"/>
      <c r="G615" s="255">
        <v>3660.0</v>
      </c>
      <c r="H615" s="256">
        <v>820.0</v>
      </c>
      <c r="I615" s="262">
        <v>136.0</v>
      </c>
      <c r="J615" s="258">
        <v>163.0</v>
      </c>
      <c r="K615" s="263"/>
      <c r="L615" s="259" t="s">
        <v>52</v>
      </c>
      <c r="M615" s="259"/>
      <c r="N615" s="259"/>
      <c r="O615" s="259"/>
      <c r="P615" s="259"/>
      <c r="Q615" s="259"/>
      <c r="R615" s="259"/>
    </row>
    <row r="616">
      <c r="A616" s="261">
        <v>45804.0</v>
      </c>
      <c r="B616" s="252">
        <v>7324.0</v>
      </c>
      <c r="C616" s="253" t="s">
        <v>4129</v>
      </c>
      <c r="D616" s="253"/>
      <c r="E616" s="253"/>
      <c r="F616" s="254"/>
      <c r="G616" s="255">
        <v>3480.0</v>
      </c>
      <c r="H616" s="256">
        <v>820.0</v>
      </c>
      <c r="I616" s="262">
        <v>136.0</v>
      </c>
      <c r="J616" s="258">
        <v>163.0</v>
      </c>
      <c r="K616" s="263"/>
      <c r="L616" s="259" t="s">
        <v>52</v>
      </c>
      <c r="M616" s="259"/>
      <c r="N616" s="259"/>
      <c r="O616" s="259"/>
      <c r="P616" s="259"/>
      <c r="Q616" s="259"/>
      <c r="R616" s="259"/>
    </row>
    <row r="617">
      <c r="A617" s="261">
        <v>45804.0</v>
      </c>
      <c r="B617" s="252">
        <v>7325.0</v>
      </c>
      <c r="C617" s="253" t="s">
        <v>4138</v>
      </c>
      <c r="D617" s="253"/>
      <c r="E617" s="253"/>
      <c r="F617" s="254"/>
      <c r="G617" s="255">
        <v>2900.0</v>
      </c>
      <c r="H617" s="256">
        <v>100.0</v>
      </c>
      <c r="I617" s="262">
        <v>20.0</v>
      </c>
      <c r="J617" s="258">
        <v>24.0</v>
      </c>
      <c r="K617" s="263"/>
      <c r="L617" s="259" t="s">
        <v>60</v>
      </c>
      <c r="M617" s="258">
        <v>63574.0</v>
      </c>
      <c r="N617" s="259"/>
      <c r="O617" s="259"/>
      <c r="P617" s="259"/>
      <c r="Q617" s="259"/>
      <c r="R617" s="259"/>
    </row>
    <row r="618">
      <c r="A618" s="261">
        <v>45804.0</v>
      </c>
      <c r="B618" s="252">
        <v>7326.0</v>
      </c>
      <c r="C618" s="253" t="s">
        <v>744</v>
      </c>
      <c r="D618" s="253"/>
      <c r="E618" s="253"/>
      <c r="F618" s="254"/>
      <c r="G618" s="255">
        <v>3020.0</v>
      </c>
      <c r="H618" s="256">
        <v>440.0</v>
      </c>
      <c r="I618" s="262">
        <v>73.0</v>
      </c>
      <c r="J618" s="258">
        <v>88.0</v>
      </c>
      <c r="K618" s="263"/>
      <c r="L618" s="259" t="s">
        <v>52</v>
      </c>
      <c r="M618" s="259"/>
      <c r="N618" s="259"/>
      <c r="O618" s="259"/>
      <c r="P618" s="259"/>
      <c r="Q618" s="259"/>
      <c r="R618" s="259"/>
    </row>
    <row r="619">
      <c r="A619" s="261">
        <v>45804.0</v>
      </c>
      <c r="B619" s="252">
        <v>7327.0</v>
      </c>
      <c r="C619" s="253" t="s">
        <v>4947</v>
      </c>
      <c r="D619" s="253"/>
      <c r="E619" s="253"/>
      <c r="F619" s="254"/>
      <c r="G619" s="255">
        <v>3680.0</v>
      </c>
      <c r="H619" s="256">
        <v>1340.0</v>
      </c>
      <c r="I619" s="262">
        <v>67.0</v>
      </c>
      <c r="J619" s="258">
        <v>81.0</v>
      </c>
      <c r="K619" s="263"/>
      <c r="L619" s="259" t="s">
        <v>52</v>
      </c>
      <c r="M619" s="259"/>
      <c r="N619" s="259"/>
      <c r="O619" s="259"/>
      <c r="P619" s="259"/>
      <c r="Q619" s="259"/>
      <c r="R619" s="259"/>
    </row>
    <row r="620">
      <c r="A620" s="261">
        <v>45804.0</v>
      </c>
      <c r="B620" s="252">
        <v>7328.0</v>
      </c>
      <c r="C620" s="253" t="s">
        <v>4948</v>
      </c>
      <c r="D620" s="253"/>
      <c r="E620" s="253"/>
      <c r="F620" s="254"/>
      <c r="G620" s="255">
        <v>3780.0</v>
      </c>
      <c r="H620" s="256">
        <v>1100.0</v>
      </c>
      <c r="I620" s="262">
        <v>55.0</v>
      </c>
      <c r="J620" s="258">
        <v>66.0</v>
      </c>
      <c r="K620" s="263"/>
      <c r="L620" s="259" t="s">
        <v>52</v>
      </c>
      <c r="M620" s="259"/>
      <c r="N620" s="259"/>
      <c r="O620" s="259"/>
      <c r="P620" s="259"/>
      <c r="Q620" s="259"/>
      <c r="R620" s="259"/>
    </row>
    <row r="621">
      <c r="A621" s="261">
        <v>45804.0</v>
      </c>
      <c r="B621" s="252">
        <v>7329.0</v>
      </c>
      <c r="C621" s="253" t="s">
        <v>4031</v>
      </c>
      <c r="D621" s="253"/>
      <c r="E621" s="253" t="s">
        <v>20697</v>
      </c>
      <c r="F621" s="254"/>
      <c r="G621" s="255">
        <v>2920.0</v>
      </c>
      <c r="H621" s="256">
        <v>320.0</v>
      </c>
      <c r="I621" s="262">
        <v>53.0</v>
      </c>
      <c r="J621" s="258">
        <v>64.0</v>
      </c>
      <c r="K621" s="263"/>
      <c r="L621" s="259" t="s">
        <v>21</v>
      </c>
      <c r="M621" s="259"/>
      <c r="N621" s="259"/>
      <c r="O621" s="259"/>
      <c r="P621" s="259"/>
      <c r="Q621" s="259"/>
      <c r="R621" s="259"/>
    </row>
    <row r="622">
      <c r="A622" s="261">
        <v>45804.0</v>
      </c>
      <c r="B622" s="252">
        <v>7330.0</v>
      </c>
      <c r="C622" s="253" t="s">
        <v>5021</v>
      </c>
      <c r="D622" s="253"/>
      <c r="E622" s="253"/>
      <c r="F622" s="254"/>
      <c r="G622" s="255">
        <v>5260.0</v>
      </c>
      <c r="H622" s="256">
        <v>1820.0</v>
      </c>
      <c r="I622" s="262">
        <v>91.0</v>
      </c>
      <c r="J622" s="258">
        <v>110.0</v>
      </c>
      <c r="K622" s="263"/>
      <c r="L622" s="259" t="s">
        <v>21</v>
      </c>
      <c r="M622" s="259"/>
      <c r="N622" s="259"/>
      <c r="O622" s="259"/>
      <c r="P622" s="259"/>
      <c r="Q622" s="259"/>
      <c r="R622" s="259"/>
    </row>
    <row r="623">
      <c r="A623" s="261">
        <v>45804.0</v>
      </c>
      <c r="B623" s="252">
        <v>7331.0</v>
      </c>
      <c r="C623" s="253" t="s">
        <v>5021</v>
      </c>
      <c r="D623" s="253"/>
      <c r="E623" s="253"/>
      <c r="F623" s="254"/>
      <c r="G623" s="255">
        <v>5280.0</v>
      </c>
      <c r="H623" s="256">
        <v>1840.0</v>
      </c>
      <c r="I623" s="262">
        <v>92.0</v>
      </c>
      <c r="J623" s="258">
        <v>111.0</v>
      </c>
      <c r="K623" s="263"/>
      <c r="L623" s="259" t="s">
        <v>21</v>
      </c>
      <c r="M623" s="259"/>
      <c r="N623" s="259"/>
      <c r="O623" s="259"/>
      <c r="P623" s="259"/>
      <c r="Q623" s="259"/>
      <c r="R623" s="259"/>
    </row>
    <row r="624">
      <c r="A624" s="261">
        <v>45804.0</v>
      </c>
      <c r="B624" s="252">
        <v>7332.0</v>
      </c>
      <c r="C624" s="253" t="s">
        <v>5021</v>
      </c>
      <c r="D624" s="253"/>
      <c r="E624" s="253"/>
      <c r="F624" s="254"/>
      <c r="G624" s="255">
        <v>5320.0</v>
      </c>
      <c r="H624" s="256">
        <v>1880.0</v>
      </c>
      <c r="I624" s="262">
        <v>94.0</v>
      </c>
      <c r="J624" s="258">
        <v>113.0</v>
      </c>
      <c r="K624" s="263"/>
      <c r="L624" s="259" t="s">
        <v>21</v>
      </c>
      <c r="M624" s="259"/>
      <c r="N624" s="259"/>
      <c r="O624" s="259"/>
      <c r="P624" s="259"/>
      <c r="Q624" s="259"/>
      <c r="R624" s="259"/>
    </row>
    <row r="625">
      <c r="A625" s="261">
        <v>45804.0</v>
      </c>
      <c r="B625" s="252">
        <v>7333.0</v>
      </c>
      <c r="C625" s="253" t="s">
        <v>5021</v>
      </c>
      <c r="D625" s="253"/>
      <c r="E625" s="253"/>
      <c r="F625" s="254"/>
      <c r="G625" s="255">
        <v>4920.0</v>
      </c>
      <c r="H625" s="256">
        <v>1420.0</v>
      </c>
      <c r="I625" s="262">
        <v>71.0</v>
      </c>
      <c r="J625" s="258">
        <v>86.0</v>
      </c>
      <c r="K625" s="263"/>
      <c r="L625" s="259" t="s">
        <v>21</v>
      </c>
      <c r="M625" s="259"/>
      <c r="N625" s="259"/>
      <c r="O625" s="259"/>
      <c r="P625" s="259"/>
      <c r="Q625" s="259"/>
      <c r="R625" s="259"/>
    </row>
    <row r="626">
      <c r="A626" s="261">
        <v>45804.0</v>
      </c>
      <c r="B626" s="252">
        <v>7334.0</v>
      </c>
      <c r="C626" s="253" t="s">
        <v>744</v>
      </c>
      <c r="D626" s="253"/>
      <c r="E626" s="253"/>
      <c r="F626" s="254"/>
      <c r="G626" s="255">
        <v>3680.0</v>
      </c>
      <c r="H626" s="256">
        <v>180.0</v>
      </c>
      <c r="I626" s="262">
        <v>9.0</v>
      </c>
      <c r="J626" s="258">
        <v>11.0</v>
      </c>
      <c r="K626" s="263"/>
      <c r="L626" s="259" t="s">
        <v>52</v>
      </c>
      <c r="M626" s="259"/>
      <c r="N626" s="259"/>
      <c r="O626" s="259"/>
      <c r="P626" s="259"/>
      <c r="Q626" s="259"/>
      <c r="R626" s="259"/>
    </row>
    <row r="627">
      <c r="A627" s="261">
        <v>45804.0</v>
      </c>
      <c r="B627" s="252">
        <v>7335.0</v>
      </c>
      <c r="C627" s="253" t="s">
        <v>5021</v>
      </c>
      <c r="D627" s="253"/>
      <c r="E627" s="253"/>
      <c r="F627" s="254"/>
      <c r="G627" s="255">
        <v>4240.0</v>
      </c>
      <c r="H627" s="256">
        <v>1100.0</v>
      </c>
      <c r="I627" s="262">
        <v>55.0</v>
      </c>
      <c r="J627" s="258">
        <v>66.0</v>
      </c>
      <c r="K627" s="263"/>
      <c r="L627" s="259" t="s">
        <v>21</v>
      </c>
      <c r="M627" s="259"/>
      <c r="N627" s="259"/>
      <c r="O627" s="259"/>
      <c r="P627" s="259"/>
      <c r="Q627" s="259"/>
      <c r="R627" s="259"/>
    </row>
    <row r="628">
      <c r="A628" s="251"/>
      <c r="B628" s="252"/>
      <c r="C628" s="253"/>
      <c r="D628" s="253"/>
      <c r="E628" s="253"/>
      <c r="F628" s="254"/>
      <c r="G628" s="255"/>
      <c r="H628" s="256"/>
      <c r="I628" s="262"/>
      <c r="J628" s="258"/>
      <c r="K628" s="263"/>
      <c r="L628" s="259"/>
      <c r="M628" s="259"/>
      <c r="N628" s="259"/>
      <c r="O628" s="259"/>
      <c r="P628" s="259"/>
      <c r="Q628" s="259"/>
      <c r="R628" s="259"/>
    </row>
    <row r="629">
      <c r="A629" s="251">
        <v>45805.028995347224</v>
      </c>
      <c r="B629" s="252">
        <v>7336.0</v>
      </c>
      <c r="C629" s="253" t="s">
        <v>5022</v>
      </c>
      <c r="D629" s="253"/>
      <c r="E629" s="253"/>
      <c r="F629" s="254"/>
      <c r="G629" s="255">
        <v>4220.0</v>
      </c>
      <c r="H629" s="256">
        <v>1780.0</v>
      </c>
      <c r="I629" s="262">
        <v>294.0</v>
      </c>
      <c r="J629" s="258">
        <v>353.0</v>
      </c>
      <c r="K629" s="263"/>
      <c r="L629" s="259" t="s">
        <v>21</v>
      </c>
      <c r="M629" s="259"/>
      <c r="N629" s="259"/>
      <c r="O629" s="259"/>
      <c r="P629" s="259"/>
      <c r="Q629" s="259"/>
      <c r="R629" s="259"/>
    </row>
    <row r="630">
      <c r="A630" s="261">
        <v>45805.0</v>
      </c>
      <c r="B630" s="252">
        <v>7337.0</v>
      </c>
      <c r="C630" s="253" t="s">
        <v>4017</v>
      </c>
      <c r="D630" s="253"/>
      <c r="E630" s="253" t="s">
        <v>4500</v>
      </c>
      <c r="F630" s="254"/>
      <c r="G630" s="255">
        <v>3560.0</v>
      </c>
      <c r="H630" s="256">
        <v>540.0</v>
      </c>
      <c r="I630" s="262">
        <v>90.0</v>
      </c>
      <c r="J630" s="258">
        <v>107.0</v>
      </c>
      <c r="K630" s="263"/>
      <c r="L630" s="259" t="s">
        <v>52</v>
      </c>
      <c r="M630" s="259"/>
      <c r="N630" s="259"/>
      <c r="O630" s="259"/>
      <c r="P630" s="259"/>
      <c r="Q630" s="259"/>
      <c r="R630" s="259"/>
    </row>
    <row r="631">
      <c r="A631" s="261">
        <v>45805.0</v>
      </c>
      <c r="B631" s="252">
        <v>7338.0</v>
      </c>
      <c r="C631" s="253" t="s">
        <v>744</v>
      </c>
      <c r="D631" s="253"/>
      <c r="E631" s="253"/>
      <c r="F631" s="254"/>
      <c r="G631" s="255">
        <v>3460.0</v>
      </c>
      <c r="H631" s="256">
        <v>920.0</v>
      </c>
      <c r="I631" s="262">
        <v>184.0</v>
      </c>
      <c r="J631" s="258">
        <v>221.0</v>
      </c>
      <c r="K631" s="263"/>
      <c r="L631" s="259" t="s">
        <v>52</v>
      </c>
      <c r="M631" s="259"/>
      <c r="N631" s="259"/>
      <c r="O631" s="259"/>
      <c r="P631" s="259"/>
      <c r="Q631" s="259"/>
      <c r="R631" s="259"/>
    </row>
    <row r="632">
      <c r="A632" s="261">
        <v>45805.0</v>
      </c>
      <c r="B632" s="252">
        <v>7339.0</v>
      </c>
      <c r="C632" s="253" t="s">
        <v>4138</v>
      </c>
      <c r="D632" s="253"/>
      <c r="E632" s="253"/>
      <c r="F632" s="254"/>
      <c r="G632" s="255">
        <v>2840.0</v>
      </c>
      <c r="H632" s="256">
        <v>60.0</v>
      </c>
      <c r="I632" s="262">
        <v>12.0</v>
      </c>
      <c r="J632" s="258">
        <v>15.0</v>
      </c>
      <c r="K632" s="263"/>
      <c r="L632" s="259" t="s">
        <v>60</v>
      </c>
      <c r="M632" s="258">
        <v>590706.0</v>
      </c>
      <c r="N632" s="259"/>
      <c r="O632" s="259"/>
      <c r="P632" s="259"/>
      <c r="Q632" s="259"/>
      <c r="R632" s="259"/>
    </row>
    <row r="633">
      <c r="A633" s="261">
        <v>45805.0</v>
      </c>
      <c r="B633" s="252">
        <v>7340.0</v>
      </c>
      <c r="C633" s="253" t="s">
        <v>4112</v>
      </c>
      <c r="D633" s="253"/>
      <c r="E633" s="253" t="s">
        <v>21563</v>
      </c>
      <c r="F633" s="254"/>
      <c r="G633" s="255">
        <v>3220.0</v>
      </c>
      <c r="H633" s="256">
        <v>760.0</v>
      </c>
      <c r="I633" s="262">
        <v>152.0</v>
      </c>
      <c r="J633" s="258">
        <v>183.0</v>
      </c>
      <c r="K633" s="263"/>
      <c r="L633" s="259" t="s">
        <v>21</v>
      </c>
      <c r="M633" s="259"/>
      <c r="N633" s="259"/>
      <c r="O633" s="259"/>
      <c r="P633" s="259"/>
      <c r="Q633" s="259"/>
      <c r="R633" s="259"/>
    </row>
    <row r="634">
      <c r="A634" s="261">
        <v>45805.0</v>
      </c>
      <c r="B634" s="252">
        <v>7341.0</v>
      </c>
      <c r="C634" s="253" t="s">
        <v>4017</v>
      </c>
      <c r="D634" s="253"/>
      <c r="E634" s="253" t="s">
        <v>21564</v>
      </c>
      <c r="F634" s="254"/>
      <c r="G634" s="255">
        <v>4240.0</v>
      </c>
      <c r="H634" s="256">
        <v>360.0</v>
      </c>
      <c r="I634" s="262">
        <v>18.0</v>
      </c>
      <c r="J634" s="258">
        <v>22.0</v>
      </c>
      <c r="K634" s="263"/>
      <c r="L634" s="259" t="s">
        <v>52</v>
      </c>
      <c r="M634" s="259"/>
      <c r="N634" s="259"/>
      <c r="O634" s="259"/>
      <c r="P634" s="259"/>
      <c r="Q634" s="259"/>
      <c r="R634" s="259"/>
    </row>
    <row r="635">
      <c r="A635" s="261">
        <v>45805.0</v>
      </c>
      <c r="B635" s="252">
        <v>7342.0</v>
      </c>
      <c r="C635" s="253" t="s">
        <v>4017</v>
      </c>
      <c r="D635" s="253"/>
      <c r="E635" s="253"/>
      <c r="F635" s="254"/>
      <c r="G635" s="255">
        <v>3880.0</v>
      </c>
      <c r="H635" s="256">
        <v>620.0</v>
      </c>
      <c r="I635" s="262">
        <v>103.0</v>
      </c>
      <c r="J635" s="258">
        <v>123.0</v>
      </c>
      <c r="K635" s="263"/>
      <c r="L635" s="259" t="s">
        <v>52</v>
      </c>
      <c r="M635" s="259"/>
      <c r="N635" s="259"/>
      <c r="O635" s="259"/>
      <c r="P635" s="259"/>
      <c r="Q635" s="259"/>
      <c r="R635" s="259"/>
    </row>
    <row r="636">
      <c r="A636" s="261">
        <v>45805.0</v>
      </c>
      <c r="B636" s="252">
        <v>7343.0</v>
      </c>
      <c r="C636" s="253" t="s">
        <v>4031</v>
      </c>
      <c r="D636" s="253"/>
      <c r="E636" s="253"/>
      <c r="F636" s="254"/>
      <c r="G636" s="255">
        <v>2740.0</v>
      </c>
      <c r="H636" s="256">
        <v>140.0</v>
      </c>
      <c r="I636" s="262">
        <v>24.0</v>
      </c>
      <c r="J636" s="258">
        <v>28.0</v>
      </c>
      <c r="K636" s="263"/>
      <c r="L636" s="259" t="s">
        <v>21</v>
      </c>
      <c r="M636" s="259"/>
      <c r="N636" s="259"/>
      <c r="O636" s="259"/>
      <c r="P636" s="259"/>
      <c r="Q636" s="259"/>
      <c r="R636" s="259"/>
    </row>
    <row r="637">
      <c r="A637" s="261">
        <v>45805.0</v>
      </c>
      <c r="B637" s="252">
        <v>7344.0</v>
      </c>
      <c r="C637" s="253" t="s">
        <v>3999</v>
      </c>
      <c r="D637" s="253"/>
      <c r="E637" s="253" t="s">
        <v>21566</v>
      </c>
      <c r="F637" s="254"/>
      <c r="G637" s="255">
        <v>2120.0</v>
      </c>
      <c r="H637" s="256">
        <v>20.0</v>
      </c>
      <c r="I637" s="262">
        <v>4.0</v>
      </c>
      <c r="J637" s="258">
        <v>4.0</v>
      </c>
      <c r="K637" s="263"/>
      <c r="L637" s="259" t="s">
        <v>21</v>
      </c>
      <c r="M637" s="259"/>
      <c r="N637" s="259"/>
      <c r="O637" s="259"/>
      <c r="P637" s="259"/>
      <c r="Q637" s="259"/>
      <c r="R637" s="259"/>
    </row>
    <row r="638">
      <c r="A638" s="261">
        <v>45805.0</v>
      </c>
      <c r="B638" s="252">
        <v>7345.0</v>
      </c>
      <c r="C638" s="253" t="s">
        <v>3980</v>
      </c>
      <c r="D638" s="253"/>
      <c r="E638" s="253"/>
      <c r="F638" s="254"/>
      <c r="G638" s="255">
        <v>3320.0</v>
      </c>
      <c r="H638" s="256">
        <v>1020.0</v>
      </c>
      <c r="I638" s="262">
        <v>51.0</v>
      </c>
      <c r="J638" s="258">
        <v>62.0</v>
      </c>
      <c r="K638" s="263"/>
      <c r="L638" s="259" t="s">
        <v>21</v>
      </c>
      <c r="M638" s="259"/>
      <c r="N638" s="259"/>
      <c r="O638" s="259"/>
      <c r="P638" s="259"/>
      <c r="Q638" s="259"/>
      <c r="R638" s="259"/>
    </row>
    <row r="639">
      <c r="A639" s="261">
        <v>45805.0</v>
      </c>
      <c r="B639" s="252">
        <v>7346.0</v>
      </c>
      <c r="C639" s="253" t="s">
        <v>4062</v>
      </c>
      <c r="D639" s="253"/>
      <c r="E639" s="253"/>
      <c r="F639" s="254"/>
      <c r="G639" s="255">
        <v>6360.0</v>
      </c>
      <c r="H639" s="256">
        <v>2560.0</v>
      </c>
      <c r="I639" s="262">
        <v>423.0</v>
      </c>
      <c r="J639" s="258">
        <v>507.0</v>
      </c>
      <c r="K639" s="263"/>
      <c r="L639" s="259" t="s">
        <v>60</v>
      </c>
      <c r="M639" s="258">
        <v>150074.0</v>
      </c>
      <c r="N639" s="259"/>
      <c r="O639" s="259"/>
      <c r="P639" s="259"/>
      <c r="Q639" s="259"/>
      <c r="R639" s="259"/>
    </row>
    <row r="640">
      <c r="A640" s="261">
        <v>45805.0</v>
      </c>
      <c r="B640" s="252">
        <v>7347.0</v>
      </c>
      <c r="C640" s="253" t="s">
        <v>744</v>
      </c>
      <c r="D640" s="253"/>
      <c r="E640" s="253"/>
      <c r="F640" s="254"/>
      <c r="G640" s="255">
        <v>2860.0</v>
      </c>
      <c r="H640" s="256">
        <v>340.0</v>
      </c>
      <c r="I640" s="262">
        <v>17.0</v>
      </c>
      <c r="J640" s="258">
        <v>21.0</v>
      </c>
      <c r="K640" s="263"/>
      <c r="L640" s="259" t="s">
        <v>52</v>
      </c>
      <c r="M640" s="259"/>
      <c r="N640" s="259"/>
      <c r="O640" s="259"/>
      <c r="P640" s="259"/>
      <c r="Q640" s="259"/>
      <c r="R640" s="259"/>
    </row>
    <row r="641">
      <c r="A641" s="251"/>
      <c r="B641" s="252"/>
      <c r="C641" s="253"/>
      <c r="D641" s="253"/>
      <c r="E641" s="253"/>
      <c r="F641" s="254"/>
      <c r="G641" s="255"/>
      <c r="H641" s="256"/>
      <c r="I641" s="262"/>
      <c r="J641" s="258"/>
      <c r="K641" s="263"/>
      <c r="L641" s="259"/>
      <c r="M641" s="259"/>
      <c r="N641" s="259"/>
      <c r="O641" s="259"/>
      <c r="P641" s="259"/>
      <c r="Q641" s="259"/>
      <c r="R641" s="259"/>
    </row>
    <row r="642">
      <c r="A642" s="251">
        <v>45806.02900702546</v>
      </c>
      <c r="B642" s="252">
        <v>7348.0</v>
      </c>
      <c r="C642" s="253" t="s">
        <v>4017</v>
      </c>
      <c r="D642" s="253"/>
      <c r="E642" s="253" t="s">
        <v>4500</v>
      </c>
      <c r="F642" s="254"/>
      <c r="G642" s="255">
        <v>3540.0</v>
      </c>
      <c r="H642" s="256">
        <v>520.0</v>
      </c>
      <c r="I642" s="262">
        <v>86.0</v>
      </c>
      <c r="J642" s="258">
        <v>103.0</v>
      </c>
      <c r="K642" s="263"/>
      <c r="L642" s="259" t="s">
        <v>52</v>
      </c>
      <c r="M642" s="259"/>
      <c r="N642" s="259"/>
      <c r="O642" s="259"/>
      <c r="P642" s="259"/>
      <c r="Q642" s="259"/>
      <c r="R642" s="259"/>
    </row>
    <row r="643">
      <c r="A643" s="261">
        <v>45806.0</v>
      </c>
      <c r="B643" s="252">
        <v>7349.0</v>
      </c>
      <c r="C643" s="253" t="s">
        <v>4839</v>
      </c>
      <c r="D643" s="253"/>
      <c r="E643" s="253"/>
      <c r="F643" s="254"/>
      <c r="G643" s="255">
        <v>3040.0</v>
      </c>
      <c r="H643" s="256">
        <v>440.0</v>
      </c>
      <c r="I643" s="262">
        <v>73.0</v>
      </c>
      <c r="J643" s="258">
        <v>88.0</v>
      </c>
      <c r="K643" s="263"/>
      <c r="L643" s="259" t="s">
        <v>60</v>
      </c>
      <c r="M643" s="258">
        <v>954434.0</v>
      </c>
      <c r="N643" s="259"/>
      <c r="O643" s="259"/>
      <c r="P643" s="259"/>
      <c r="Q643" s="259"/>
      <c r="R643" s="259"/>
    </row>
    <row r="644">
      <c r="A644" s="261">
        <v>45806.0</v>
      </c>
      <c r="B644" s="252">
        <v>7350.0</v>
      </c>
      <c r="C644" s="253" t="s">
        <v>4138</v>
      </c>
      <c r="D644" s="253"/>
      <c r="E644" s="253"/>
      <c r="F644" s="254"/>
      <c r="G644" s="255">
        <v>2900.0</v>
      </c>
      <c r="H644" s="256">
        <v>40.0</v>
      </c>
      <c r="I644" s="262">
        <v>8.0</v>
      </c>
      <c r="J644" s="258">
        <v>10.0</v>
      </c>
      <c r="K644" s="263"/>
      <c r="L644" s="259" t="s">
        <v>60</v>
      </c>
      <c r="M644" s="258">
        <v>51374.0</v>
      </c>
      <c r="N644" s="259"/>
      <c r="O644" s="259"/>
      <c r="P644" s="259"/>
      <c r="Q644" s="259"/>
      <c r="R644" s="259"/>
    </row>
    <row r="645">
      <c r="A645" s="261">
        <v>45806.0</v>
      </c>
      <c r="B645" s="252">
        <v>7351.0</v>
      </c>
      <c r="C645" s="253" t="s">
        <v>3989</v>
      </c>
      <c r="D645" s="253"/>
      <c r="E645" s="253" t="s">
        <v>20873</v>
      </c>
      <c r="F645" s="254"/>
      <c r="G645" s="255">
        <v>3560.0</v>
      </c>
      <c r="H645" s="256">
        <v>440.0</v>
      </c>
      <c r="I645" s="262">
        <v>88.0</v>
      </c>
      <c r="J645" s="258">
        <v>106.0</v>
      </c>
      <c r="K645" s="263"/>
      <c r="L645" s="259" t="s">
        <v>60</v>
      </c>
      <c r="M645" s="258">
        <v>63242.0</v>
      </c>
      <c r="N645" s="259"/>
      <c r="O645" s="259"/>
      <c r="P645" s="259"/>
      <c r="Q645" s="259"/>
      <c r="R645" s="259"/>
    </row>
    <row r="646">
      <c r="A646" s="261">
        <v>45806.0</v>
      </c>
      <c r="B646" s="252">
        <v>7352.0</v>
      </c>
      <c r="C646" s="253" t="s">
        <v>3980</v>
      </c>
      <c r="D646" s="253"/>
      <c r="E646" s="253"/>
      <c r="F646" s="254"/>
      <c r="G646" s="255">
        <v>3720.0</v>
      </c>
      <c r="H646" s="256">
        <v>1320.0</v>
      </c>
      <c r="I646" s="262">
        <v>63.0</v>
      </c>
      <c r="J646" s="258">
        <v>75.0</v>
      </c>
      <c r="K646" s="263"/>
      <c r="L646" s="259" t="s">
        <v>21</v>
      </c>
      <c r="M646" s="259"/>
      <c r="N646" s="259"/>
      <c r="O646" s="259"/>
      <c r="P646" s="259"/>
      <c r="Q646" s="259"/>
      <c r="R646" s="259"/>
    </row>
    <row r="647">
      <c r="A647" s="261">
        <v>45798.0</v>
      </c>
      <c r="B647" s="252">
        <v>7353.0</v>
      </c>
      <c r="C647" s="253" t="s">
        <v>21168</v>
      </c>
      <c r="D647" s="253"/>
      <c r="E647" s="253" t="s">
        <v>21537</v>
      </c>
      <c r="F647" s="254"/>
      <c r="G647" s="255">
        <v>2740.0</v>
      </c>
      <c r="H647" s="256">
        <v>120.0</v>
      </c>
      <c r="I647" s="262">
        <v>140.0</v>
      </c>
      <c r="J647" s="258">
        <v>168.0</v>
      </c>
      <c r="K647" s="263"/>
      <c r="L647" s="259" t="s">
        <v>21</v>
      </c>
      <c r="M647" s="259"/>
      <c r="N647" s="259"/>
      <c r="O647" s="259"/>
      <c r="P647" s="259"/>
      <c r="Q647" s="259"/>
      <c r="R647" s="259"/>
    </row>
    <row r="648">
      <c r="A648" s="261">
        <v>45806.0</v>
      </c>
      <c r="B648" s="252">
        <v>7354.0</v>
      </c>
      <c r="C648" s="253" t="s">
        <v>744</v>
      </c>
      <c r="D648" s="253"/>
      <c r="E648" s="253"/>
      <c r="F648" s="254"/>
      <c r="G648" s="255">
        <v>2880.0</v>
      </c>
      <c r="H648" s="256">
        <v>360.0</v>
      </c>
      <c r="I648" s="262">
        <v>55.0</v>
      </c>
      <c r="J648" s="258">
        <v>66.0</v>
      </c>
      <c r="K648" s="263"/>
      <c r="L648" s="259" t="s">
        <v>52</v>
      </c>
      <c r="M648" s="259"/>
      <c r="N648" s="259"/>
      <c r="O648" s="259"/>
      <c r="P648" s="259"/>
      <c r="Q648" s="259"/>
      <c r="R648" s="259"/>
    </row>
    <row r="649">
      <c r="A649" s="251"/>
      <c r="B649" s="252"/>
      <c r="C649" s="253"/>
      <c r="D649" s="253"/>
      <c r="E649" s="253"/>
      <c r="F649" s="254"/>
      <c r="G649" s="255"/>
      <c r="H649" s="256"/>
      <c r="I649" s="262"/>
      <c r="J649" s="258"/>
      <c r="K649" s="263"/>
      <c r="L649" s="259"/>
      <c r="M649" s="259"/>
      <c r="N649" s="259"/>
      <c r="O649" s="259"/>
      <c r="P649" s="259"/>
      <c r="Q649" s="259"/>
      <c r="R649" s="259"/>
    </row>
    <row r="650">
      <c r="A650" s="251">
        <v>45807.02901407407</v>
      </c>
      <c r="B650" s="252">
        <v>7355.0</v>
      </c>
      <c r="C650" s="253" t="s">
        <v>3980</v>
      </c>
      <c r="D650" s="253"/>
      <c r="E650" s="253"/>
      <c r="F650" s="254"/>
      <c r="G650" s="255">
        <v>3640.0</v>
      </c>
      <c r="H650" s="256">
        <v>1340.0</v>
      </c>
      <c r="I650" s="262">
        <v>129.0</v>
      </c>
      <c r="J650" s="258">
        <v>155.0</v>
      </c>
      <c r="K650" s="263"/>
      <c r="L650" s="259" t="s">
        <v>21</v>
      </c>
      <c r="M650" s="259"/>
      <c r="N650" s="259"/>
      <c r="O650" s="259"/>
      <c r="P650" s="259"/>
      <c r="Q650" s="259"/>
      <c r="R650" s="259"/>
    </row>
    <row r="651">
      <c r="A651" s="261">
        <v>45807.0</v>
      </c>
      <c r="B651" s="252">
        <v>7356.0</v>
      </c>
      <c r="C651" s="253" t="s">
        <v>4017</v>
      </c>
      <c r="D651" s="253"/>
      <c r="E651" s="253" t="s">
        <v>4500</v>
      </c>
      <c r="F651" s="254"/>
      <c r="G651" s="255">
        <v>3780.0</v>
      </c>
      <c r="H651" s="256">
        <v>1480.0</v>
      </c>
      <c r="I651" s="262">
        <v>60.0</v>
      </c>
      <c r="J651" s="258">
        <v>72.0</v>
      </c>
      <c r="K651" s="263"/>
      <c r="L651" s="259" t="s">
        <v>52</v>
      </c>
      <c r="M651" s="259"/>
      <c r="N651" s="259"/>
      <c r="O651" s="259"/>
      <c r="P651" s="259"/>
      <c r="Q651" s="259"/>
      <c r="R651" s="259"/>
    </row>
    <row r="652">
      <c r="A652" s="261">
        <v>45807.0</v>
      </c>
      <c r="B652" s="252">
        <v>7357.0</v>
      </c>
      <c r="C652" s="253" t="s">
        <v>4138</v>
      </c>
      <c r="D652" s="253"/>
      <c r="E652" s="253"/>
      <c r="F652" s="254"/>
      <c r="G652" s="255">
        <v>2980.0</v>
      </c>
      <c r="H652" s="256">
        <v>100.0</v>
      </c>
      <c r="I652" s="262">
        <v>20.0</v>
      </c>
      <c r="J652" s="258">
        <v>24.0</v>
      </c>
      <c r="K652" s="263"/>
      <c r="L652" s="259" t="s">
        <v>60</v>
      </c>
      <c r="M652" s="258">
        <v>462106.0</v>
      </c>
      <c r="N652" s="259"/>
      <c r="O652" s="259"/>
      <c r="P652" s="259"/>
      <c r="Q652" s="259"/>
      <c r="R652" s="259"/>
    </row>
    <row r="653">
      <c r="A653" s="261">
        <v>45807.0</v>
      </c>
      <c r="B653" s="252">
        <v>7358.0</v>
      </c>
      <c r="C653" s="253" t="s">
        <v>3991</v>
      </c>
      <c r="D653" s="253"/>
      <c r="E653" s="253"/>
      <c r="F653" s="254"/>
      <c r="G653" s="255">
        <v>3340.0</v>
      </c>
      <c r="H653" s="256">
        <v>340.0</v>
      </c>
      <c r="I653" s="262">
        <v>68.0</v>
      </c>
      <c r="J653" s="258">
        <v>82.0</v>
      </c>
      <c r="K653" s="263"/>
      <c r="L653" s="259" t="s">
        <v>21</v>
      </c>
      <c r="M653" s="259"/>
      <c r="N653" s="259"/>
      <c r="O653" s="259"/>
      <c r="P653" s="259"/>
      <c r="Q653" s="259"/>
      <c r="R653" s="259"/>
    </row>
    <row r="654">
      <c r="A654" s="261">
        <v>45807.0</v>
      </c>
      <c r="B654" s="252">
        <v>7359.0</v>
      </c>
      <c r="C654" s="253" t="s">
        <v>3991</v>
      </c>
      <c r="D654" s="253"/>
      <c r="E654" s="253"/>
      <c r="F654" s="254"/>
      <c r="G654" s="255">
        <v>3000.0</v>
      </c>
      <c r="H654" s="256">
        <v>140.0</v>
      </c>
      <c r="I654" s="262">
        <v>28.0</v>
      </c>
      <c r="J654" s="258">
        <v>34.0</v>
      </c>
      <c r="K654" s="263"/>
      <c r="L654" s="259" t="s">
        <v>21</v>
      </c>
      <c r="M654" s="259"/>
      <c r="N654" s="259"/>
      <c r="O654" s="259"/>
      <c r="P654" s="259"/>
      <c r="Q654" s="259"/>
      <c r="R654" s="259"/>
    </row>
    <row r="655">
      <c r="A655" s="261">
        <v>45807.0</v>
      </c>
      <c r="B655" s="252">
        <v>7360.0</v>
      </c>
      <c r="C655" s="253" t="s">
        <v>5043</v>
      </c>
      <c r="D655" s="253"/>
      <c r="E655" s="253" t="s">
        <v>21578</v>
      </c>
      <c r="F655" s="254"/>
      <c r="G655" s="255">
        <v>2480.0</v>
      </c>
      <c r="H655" s="256">
        <v>260.0</v>
      </c>
      <c r="I655" s="262">
        <v>52.0</v>
      </c>
      <c r="J655" s="258">
        <v>63.0</v>
      </c>
      <c r="K655" s="263"/>
      <c r="L655" s="259" t="s">
        <v>60</v>
      </c>
      <c r="M655" s="258">
        <v>783250.0</v>
      </c>
      <c r="N655" s="259"/>
      <c r="O655" s="259"/>
      <c r="P655" s="259"/>
      <c r="Q655" s="259"/>
      <c r="R655" s="259"/>
    </row>
    <row r="656">
      <c r="A656" s="261">
        <v>45807.0</v>
      </c>
      <c r="B656" s="252">
        <v>7361.0</v>
      </c>
      <c r="C656" s="253" t="s">
        <v>4017</v>
      </c>
      <c r="D656" s="253"/>
      <c r="E656" s="253" t="s">
        <v>4500</v>
      </c>
      <c r="F656" s="254"/>
      <c r="G656" s="255">
        <v>4140.0</v>
      </c>
      <c r="H656" s="256">
        <v>620.0</v>
      </c>
      <c r="I656" s="262">
        <v>103.0</v>
      </c>
      <c r="J656" s="258">
        <v>123.0</v>
      </c>
      <c r="K656" s="263"/>
      <c r="L656" s="259" t="s">
        <v>52</v>
      </c>
      <c r="M656" s="259"/>
      <c r="N656" s="259"/>
      <c r="O656" s="259"/>
      <c r="P656" s="259"/>
      <c r="Q656" s="259"/>
      <c r="R656" s="259"/>
    </row>
    <row r="657">
      <c r="A657" s="261">
        <v>45807.0</v>
      </c>
      <c r="B657" s="252">
        <v>7362.0</v>
      </c>
      <c r="C657" s="253"/>
      <c r="D657" s="253"/>
      <c r="E657" s="253"/>
      <c r="F657" s="254"/>
      <c r="G657" s="265"/>
      <c r="H657" s="256">
        <v>0.0</v>
      </c>
      <c r="I657" s="262">
        <v>0.0</v>
      </c>
      <c r="J657" s="258">
        <v>0.0</v>
      </c>
      <c r="K657" s="263"/>
      <c r="L657" s="259" t="s">
        <v>52</v>
      </c>
      <c r="M657" s="259"/>
      <c r="N657" s="259"/>
      <c r="O657" s="259"/>
      <c r="P657" s="259"/>
      <c r="Q657" s="259"/>
      <c r="R657" s="259"/>
    </row>
    <row r="658">
      <c r="A658" s="261">
        <v>45807.0</v>
      </c>
      <c r="B658" s="252">
        <v>7363.0</v>
      </c>
      <c r="C658" s="253" t="s">
        <v>3265</v>
      </c>
      <c r="D658" s="253"/>
      <c r="E658" s="253"/>
      <c r="F658" s="254"/>
      <c r="G658" s="255">
        <v>4360.0</v>
      </c>
      <c r="H658" s="256">
        <v>840.0</v>
      </c>
      <c r="I658" s="262">
        <v>42.0</v>
      </c>
      <c r="J658" s="258">
        <v>51.0</v>
      </c>
      <c r="K658" s="263"/>
      <c r="L658" s="259" t="s">
        <v>52</v>
      </c>
      <c r="M658" s="259"/>
      <c r="N658" s="259"/>
      <c r="O658" s="259"/>
      <c r="P658" s="259"/>
      <c r="Q658" s="259"/>
      <c r="R658" s="259"/>
    </row>
    <row r="659">
      <c r="A659" s="261">
        <v>45807.0</v>
      </c>
      <c r="B659" s="252">
        <v>7364.0</v>
      </c>
      <c r="C659" s="253" t="s">
        <v>4138</v>
      </c>
      <c r="D659" s="253"/>
      <c r="E659" s="253"/>
      <c r="F659" s="254"/>
      <c r="G659" s="255">
        <v>2760.0</v>
      </c>
      <c r="H659" s="256">
        <v>60.0</v>
      </c>
      <c r="I659" s="262">
        <v>12.0</v>
      </c>
      <c r="J659" s="258">
        <v>15.0</v>
      </c>
      <c r="K659" s="263"/>
      <c r="L659" s="259" t="s">
        <v>60</v>
      </c>
      <c r="M659" s="258">
        <v>141098.0</v>
      </c>
      <c r="N659" s="259"/>
      <c r="O659" s="259"/>
      <c r="P659" s="259"/>
      <c r="Q659" s="259"/>
      <c r="R659" s="259"/>
    </row>
    <row r="660">
      <c r="A660" s="261">
        <v>45807.0</v>
      </c>
      <c r="B660" s="252">
        <v>7365.0</v>
      </c>
      <c r="C660" s="253" t="s">
        <v>744</v>
      </c>
      <c r="D660" s="253"/>
      <c r="E660" s="253"/>
      <c r="F660" s="254"/>
      <c r="G660" s="255">
        <v>2820.0</v>
      </c>
      <c r="H660" s="256">
        <v>60.0</v>
      </c>
      <c r="I660" s="262">
        <v>3.0</v>
      </c>
      <c r="J660" s="258">
        <v>3.0</v>
      </c>
      <c r="K660" s="263"/>
      <c r="L660" s="259" t="s">
        <v>52</v>
      </c>
      <c r="M660" s="259"/>
      <c r="N660" s="259"/>
      <c r="O660" s="259"/>
      <c r="P660" s="259"/>
      <c r="Q660" s="259"/>
      <c r="R660" s="259"/>
    </row>
    <row r="661">
      <c r="A661" s="261">
        <v>45807.0</v>
      </c>
      <c r="B661" s="252">
        <v>7366.0</v>
      </c>
      <c r="C661" s="253" t="s">
        <v>3986</v>
      </c>
      <c r="D661" s="253"/>
      <c r="E661" s="253"/>
      <c r="F661" s="254"/>
      <c r="G661" s="255">
        <v>3980.0</v>
      </c>
      <c r="H661" s="256">
        <v>1340.0</v>
      </c>
      <c r="I661" s="262">
        <v>222.0</v>
      </c>
      <c r="J661" s="258">
        <v>266.0</v>
      </c>
      <c r="K661" s="263"/>
      <c r="L661" s="259" t="s">
        <v>21</v>
      </c>
      <c r="M661" s="259"/>
      <c r="N661" s="259"/>
      <c r="O661" s="259"/>
      <c r="P661" s="259"/>
      <c r="Q661" s="259"/>
      <c r="R661" s="259"/>
    </row>
    <row r="662">
      <c r="A662" s="261">
        <v>45807.0</v>
      </c>
      <c r="B662" s="252">
        <v>7367.0</v>
      </c>
      <c r="C662" s="253" t="s">
        <v>3980</v>
      </c>
      <c r="D662" s="253"/>
      <c r="E662" s="253"/>
      <c r="F662" s="254"/>
      <c r="G662" s="255">
        <v>4780.0</v>
      </c>
      <c r="H662" s="256">
        <v>2500.0</v>
      </c>
      <c r="I662" s="262">
        <v>212.0</v>
      </c>
      <c r="J662" s="258">
        <v>254.0</v>
      </c>
      <c r="K662" s="263"/>
      <c r="L662" s="259" t="s">
        <v>21</v>
      </c>
      <c r="M662" s="259"/>
      <c r="N662" s="259"/>
      <c r="O662" s="259"/>
      <c r="P662" s="259"/>
      <c r="Q662" s="259"/>
      <c r="R662" s="259"/>
    </row>
    <row r="663">
      <c r="A663" s="269"/>
      <c r="B663" s="252"/>
      <c r="C663" s="253"/>
      <c r="D663" s="253"/>
      <c r="E663" s="252"/>
      <c r="F663" s="253"/>
      <c r="G663" s="270"/>
      <c r="H663" s="271"/>
      <c r="I663" s="272"/>
      <c r="J663" s="273"/>
      <c r="K663" s="263"/>
      <c r="L663" s="259"/>
      <c r="M663" s="259"/>
      <c r="N663" s="259"/>
      <c r="O663" s="259"/>
      <c r="P663" s="259"/>
      <c r="Q663" s="259"/>
      <c r="R663" s="259"/>
    </row>
    <row r="664">
      <c r="A664" s="274">
        <v>45810.029006805555</v>
      </c>
      <c r="B664" s="31">
        <v>7368.0</v>
      </c>
      <c r="C664" s="31" t="s">
        <v>4031</v>
      </c>
      <c r="D664" s="31"/>
      <c r="E664" s="31" t="s">
        <v>20697</v>
      </c>
      <c r="F664" s="275"/>
      <c r="G664" s="276">
        <v>3340.0</v>
      </c>
      <c r="H664" s="277">
        <v>580.0</v>
      </c>
      <c r="I664" s="278">
        <v>96.0</v>
      </c>
      <c r="J664" s="37">
        <v>115.0</v>
      </c>
      <c r="K664" s="37"/>
      <c r="L664" s="37" t="s">
        <v>21</v>
      </c>
      <c r="M664" s="37"/>
      <c r="N664" s="260"/>
      <c r="O664" s="260"/>
      <c r="P664" s="260"/>
      <c r="Q664" s="260"/>
      <c r="R664" s="260"/>
    </row>
    <row r="665" ht="13.5" customHeight="1">
      <c r="A665" s="279">
        <v>45810.0</v>
      </c>
      <c r="B665" s="31">
        <v>7369.0</v>
      </c>
      <c r="C665" s="31" t="s">
        <v>4017</v>
      </c>
      <c r="D665" s="31"/>
      <c r="E665" s="31" t="s">
        <v>4500</v>
      </c>
      <c r="F665" s="275"/>
      <c r="G665" s="276">
        <v>3520.0</v>
      </c>
      <c r="H665" s="277">
        <v>940.0</v>
      </c>
      <c r="I665" s="278">
        <v>156.0</v>
      </c>
      <c r="J665" s="37">
        <v>187.0</v>
      </c>
      <c r="K665" s="37"/>
      <c r="L665" s="37" t="s">
        <v>52</v>
      </c>
      <c r="M665" s="37"/>
      <c r="N665" s="260"/>
      <c r="O665" s="260"/>
      <c r="P665" s="260"/>
      <c r="Q665" s="260"/>
      <c r="R665" s="260"/>
    </row>
    <row r="666">
      <c r="A666" s="279">
        <v>45810.0</v>
      </c>
      <c r="B666" s="31">
        <v>7370.0</v>
      </c>
      <c r="C666" s="31" t="s">
        <v>3980</v>
      </c>
      <c r="D666" s="31"/>
      <c r="E666" s="31"/>
      <c r="F666" s="275"/>
      <c r="G666" s="276">
        <v>4160.0</v>
      </c>
      <c r="H666" s="277">
        <v>1860.0</v>
      </c>
      <c r="I666" s="278">
        <v>115.0</v>
      </c>
      <c r="J666" s="37">
        <v>138.0</v>
      </c>
      <c r="K666" s="37"/>
      <c r="L666" s="37" t="s">
        <v>21</v>
      </c>
      <c r="M666" s="37"/>
      <c r="N666" s="260"/>
      <c r="O666" s="260"/>
      <c r="P666" s="260"/>
      <c r="Q666" s="260"/>
      <c r="R666" s="260"/>
    </row>
    <row r="667">
      <c r="A667" s="279">
        <v>45810.0</v>
      </c>
      <c r="B667" s="31">
        <v>7371.0</v>
      </c>
      <c r="C667" s="31" t="s">
        <v>4877</v>
      </c>
      <c r="D667" s="31"/>
      <c r="E667" s="31"/>
      <c r="F667" s="275"/>
      <c r="G667" s="276">
        <v>3240.0</v>
      </c>
      <c r="H667" s="277">
        <v>460.0</v>
      </c>
      <c r="I667" s="278">
        <v>76.0</v>
      </c>
      <c r="J667" s="37">
        <v>92.0</v>
      </c>
      <c r="K667" s="37"/>
      <c r="L667" s="37" t="s">
        <v>21</v>
      </c>
      <c r="M667" s="37"/>
      <c r="N667" s="260"/>
      <c r="O667" s="260"/>
      <c r="P667" s="260"/>
      <c r="Q667" s="260"/>
      <c r="R667" s="260"/>
    </row>
    <row r="668">
      <c r="A668" s="279">
        <v>45810.0</v>
      </c>
      <c r="B668" s="31">
        <v>7372.0</v>
      </c>
      <c r="C668" s="31" t="s">
        <v>744</v>
      </c>
      <c r="D668" s="31"/>
      <c r="E668" s="31"/>
      <c r="F668" s="275"/>
      <c r="G668" s="276">
        <v>3140.0</v>
      </c>
      <c r="H668" s="277">
        <v>580.0</v>
      </c>
      <c r="I668" s="278">
        <v>24.0</v>
      </c>
      <c r="J668" s="37">
        <v>28.0</v>
      </c>
      <c r="K668" s="37"/>
      <c r="L668" s="37" t="s">
        <v>52</v>
      </c>
      <c r="M668" s="37"/>
      <c r="N668" s="260"/>
      <c r="O668" s="260"/>
      <c r="P668" s="260"/>
      <c r="Q668" s="260"/>
      <c r="R668" s="260"/>
    </row>
    <row r="669">
      <c r="A669" s="279">
        <v>45810.0</v>
      </c>
      <c r="B669" s="31">
        <v>7373.0</v>
      </c>
      <c r="C669" s="31" t="s">
        <v>4454</v>
      </c>
      <c r="D669" s="31"/>
      <c r="E669" s="31" t="s">
        <v>8976</v>
      </c>
      <c r="F669" s="275"/>
      <c r="G669" s="276">
        <v>3300.0</v>
      </c>
      <c r="H669" s="277">
        <v>320.0</v>
      </c>
      <c r="I669" s="278">
        <v>13.0</v>
      </c>
      <c r="J669" s="37">
        <v>16.0</v>
      </c>
      <c r="K669" s="37"/>
      <c r="L669" s="37" t="s">
        <v>21</v>
      </c>
      <c r="M669" s="37"/>
      <c r="N669" s="260"/>
      <c r="O669" s="260"/>
      <c r="P669" s="260"/>
      <c r="Q669" s="260"/>
      <c r="R669" s="260"/>
    </row>
    <row r="670">
      <c r="A670" s="279">
        <v>45810.0</v>
      </c>
      <c r="B670" s="31">
        <v>7374.0</v>
      </c>
      <c r="C670" s="31" t="s">
        <v>5057</v>
      </c>
      <c r="D670" s="31"/>
      <c r="E670" s="31"/>
      <c r="F670" s="275"/>
      <c r="G670" s="276">
        <v>3980.0</v>
      </c>
      <c r="H670" s="277">
        <v>1100.0</v>
      </c>
      <c r="I670" s="278">
        <v>182.0</v>
      </c>
      <c r="J670" s="37">
        <v>218.0</v>
      </c>
      <c r="K670" s="37"/>
      <c r="L670" s="37" t="s">
        <v>21</v>
      </c>
      <c r="M670" s="37"/>
      <c r="N670" s="260"/>
      <c r="O670" s="260"/>
      <c r="P670" s="260"/>
      <c r="Q670" s="260"/>
      <c r="R670" s="260"/>
    </row>
    <row r="671">
      <c r="A671" s="279">
        <v>45810.0</v>
      </c>
      <c r="B671" s="31">
        <v>7375.0</v>
      </c>
      <c r="C671" s="31" t="s">
        <v>744</v>
      </c>
      <c r="D671" s="31"/>
      <c r="E671" s="31"/>
      <c r="F671" s="275"/>
      <c r="G671" s="276">
        <v>3200.0</v>
      </c>
      <c r="H671" s="277">
        <v>660.0</v>
      </c>
      <c r="I671" s="278">
        <v>27.0</v>
      </c>
      <c r="J671" s="37">
        <v>32.0</v>
      </c>
      <c r="K671" s="37"/>
      <c r="L671" s="37" t="s">
        <v>52</v>
      </c>
      <c r="M671" s="37"/>
      <c r="N671" s="260"/>
      <c r="O671" s="260"/>
      <c r="P671" s="260"/>
      <c r="Q671" s="260"/>
      <c r="R671" s="260"/>
    </row>
    <row r="672">
      <c r="A672" s="279">
        <v>45810.0</v>
      </c>
      <c r="B672" s="31">
        <v>7376.0</v>
      </c>
      <c r="C672" s="31" t="s">
        <v>5058</v>
      </c>
      <c r="D672" s="31"/>
      <c r="E672" s="31"/>
      <c r="F672" s="275"/>
      <c r="G672" s="276">
        <v>3620.0</v>
      </c>
      <c r="H672" s="277">
        <v>1360.0</v>
      </c>
      <c r="I672" s="278">
        <v>174.0</v>
      </c>
      <c r="J672" s="37">
        <v>209.0</v>
      </c>
      <c r="K672" s="37"/>
      <c r="L672" s="37" t="s">
        <v>21</v>
      </c>
      <c r="M672" s="37"/>
      <c r="N672" s="260"/>
      <c r="O672" s="260"/>
      <c r="P672" s="260"/>
      <c r="Q672" s="260"/>
      <c r="R672" s="260"/>
    </row>
    <row r="673">
      <c r="A673" s="279"/>
      <c r="B673" s="31"/>
      <c r="C673" s="31"/>
      <c r="D673" s="31"/>
      <c r="E673" s="31"/>
      <c r="F673" s="275"/>
      <c r="G673" s="276"/>
      <c r="H673" s="277"/>
      <c r="I673" s="278"/>
      <c r="J673" s="37"/>
      <c r="K673" s="37"/>
      <c r="L673" s="37"/>
      <c r="M673" s="37"/>
      <c r="N673" s="260"/>
      <c r="O673" s="260"/>
      <c r="P673" s="260"/>
      <c r="Q673" s="260"/>
      <c r="R673" s="260"/>
    </row>
    <row r="674">
      <c r="A674" s="279">
        <v>45800.0</v>
      </c>
      <c r="B674" s="31">
        <v>7377.0</v>
      </c>
      <c r="C674" s="31" t="s">
        <v>1093</v>
      </c>
      <c r="D674" s="31"/>
      <c r="E674" s="31" t="s">
        <v>21543</v>
      </c>
      <c r="F674" s="275"/>
      <c r="G674" s="276">
        <v>3080.0</v>
      </c>
      <c r="H674" s="277">
        <v>400.0</v>
      </c>
      <c r="I674" s="278">
        <v>160.0</v>
      </c>
      <c r="J674" s="37">
        <v>192.0</v>
      </c>
      <c r="K674" s="37"/>
      <c r="L674" s="37" t="s">
        <v>21</v>
      </c>
      <c r="M674" s="37"/>
      <c r="N674" s="260"/>
      <c r="O674" s="260"/>
      <c r="P674" s="260"/>
      <c r="Q674" s="260"/>
      <c r="R674" s="260"/>
    </row>
    <row r="675">
      <c r="A675" s="274">
        <v>45811.02900949074</v>
      </c>
      <c r="B675" s="31">
        <v>7378.0</v>
      </c>
      <c r="C675" s="31" t="s">
        <v>4017</v>
      </c>
      <c r="D675" s="31"/>
      <c r="E675" s="31" t="s">
        <v>4500</v>
      </c>
      <c r="F675" s="275"/>
      <c r="G675" s="276">
        <v>3700.0</v>
      </c>
      <c r="H675" s="277">
        <v>1100.0</v>
      </c>
      <c r="I675" s="278">
        <v>58.0</v>
      </c>
      <c r="J675" s="37">
        <v>70.0</v>
      </c>
      <c r="K675" s="37"/>
      <c r="L675" s="37" t="s">
        <v>52</v>
      </c>
      <c r="M675" s="37"/>
      <c r="N675" s="260"/>
      <c r="O675" s="260"/>
      <c r="P675" s="260"/>
      <c r="Q675" s="260"/>
      <c r="R675" s="260"/>
    </row>
    <row r="676">
      <c r="A676" s="279">
        <v>45811.0</v>
      </c>
      <c r="B676" s="31">
        <v>7379.0</v>
      </c>
      <c r="C676" s="31" t="s">
        <v>4035</v>
      </c>
      <c r="D676" s="31"/>
      <c r="E676" s="31"/>
      <c r="F676" s="275"/>
      <c r="G676" s="276">
        <v>4480.0</v>
      </c>
      <c r="H676" s="277">
        <v>1760.0</v>
      </c>
      <c r="I676" s="278">
        <v>71.0</v>
      </c>
      <c r="J676" s="37">
        <v>85.0</v>
      </c>
      <c r="K676" s="37"/>
      <c r="L676" s="37" t="s">
        <v>52</v>
      </c>
      <c r="M676" s="37"/>
      <c r="N676" s="260"/>
      <c r="O676" s="260"/>
      <c r="P676" s="260"/>
      <c r="Q676" s="260"/>
      <c r="R676" s="260"/>
    </row>
    <row r="677">
      <c r="A677" s="279">
        <v>45811.0</v>
      </c>
      <c r="B677" s="31">
        <v>7380.0</v>
      </c>
      <c r="C677" s="31" t="s">
        <v>3980</v>
      </c>
      <c r="D677" s="31"/>
      <c r="E677" s="31"/>
      <c r="F677" s="275"/>
      <c r="G677" s="276">
        <v>2760.0</v>
      </c>
      <c r="H677" s="277">
        <v>440.0</v>
      </c>
      <c r="I677" s="278">
        <v>62.0</v>
      </c>
      <c r="J677" s="37">
        <v>74.0</v>
      </c>
      <c r="K677" s="37"/>
      <c r="L677" s="37" t="s">
        <v>21</v>
      </c>
      <c r="M677" s="37"/>
      <c r="N677" s="260"/>
      <c r="O677" s="260"/>
      <c r="P677" s="260"/>
      <c r="Q677" s="260"/>
      <c r="R677" s="260"/>
    </row>
    <row r="678">
      <c r="A678" s="279">
        <v>45811.0</v>
      </c>
      <c r="B678" s="31">
        <v>7381.0</v>
      </c>
      <c r="C678" s="31" t="s">
        <v>5114</v>
      </c>
      <c r="D678" s="31"/>
      <c r="E678" s="31"/>
      <c r="F678" s="275"/>
      <c r="G678" s="276">
        <v>2480.0</v>
      </c>
      <c r="H678" s="277">
        <v>320.0</v>
      </c>
      <c r="I678" s="278">
        <v>53.0</v>
      </c>
      <c r="J678" s="37">
        <v>64.0</v>
      </c>
      <c r="K678" s="37"/>
      <c r="L678" s="37" t="s">
        <v>60</v>
      </c>
      <c r="M678" s="37">
        <v>916530.0</v>
      </c>
      <c r="N678" s="260"/>
      <c r="O678" s="260"/>
      <c r="P678" s="260"/>
      <c r="Q678" s="260"/>
      <c r="R678" s="260"/>
    </row>
    <row r="679">
      <c r="A679" s="279">
        <v>45811.0</v>
      </c>
      <c r="B679" s="31">
        <v>7382.0</v>
      </c>
      <c r="C679" s="31" t="s">
        <v>4062</v>
      </c>
      <c r="D679" s="31"/>
      <c r="E679" s="31"/>
      <c r="F679" s="275"/>
      <c r="G679" s="276">
        <v>5920.0</v>
      </c>
      <c r="H679" s="277">
        <v>1700.0</v>
      </c>
      <c r="I679" s="278">
        <v>281.0</v>
      </c>
      <c r="J679" s="37">
        <v>337.0</v>
      </c>
      <c r="K679" s="37"/>
      <c r="L679" s="37" t="s">
        <v>21</v>
      </c>
      <c r="M679" s="37">
        <v>250.0</v>
      </c>
      <c r="N679" s="260"/>
      <c r="O679" s="260"/>
      <c r="P679" s="260"/>
      <c r="Q679" s="260"/>
      <c r="R679" s="260"/>
    </row>
    <row r="680">
      <c r="A680" s="279">
        <v>45811.0</v>
      </c>
      <c r="B680" s="31">
        <v>7383.0</v>
      </c>
      <c r="C680" s="31" t="s">
        <v>744</v>
      </c>
      <c r="D680" s="31"/>
      <c r="E680" s="31"/>
      <c r="F680" s="275"/>
      <c r="G680" s="276">
        <v>3260.0</v>
      </c>
      <c r="H680" s="277">
        <v>740.0</v>
      </c>
      <c r="I680" s="278">
        <v>123.0</v>
      </c>
      <c r="J680" s="37">
        <v>147.0</v>
      </c>
      <c r="K680" s="37"/>
      <c r="L680" s="37" t="s">
        <v>52</v>
      </c>
      <c r="M680" s="37"/>
      <c r="N680" s="260"/>
      <c r="O680" s="260"/>
      <c r="P680" s="260"/>
      <c r="Q680" s="260"/>
      <c r="R680" s="260"/>
    </row>
    <row r="681">
      <c r="A681" s="279">
        <v>45811.0</v>
      </c>
      <c r="B681" s="31">
        <v>7384.0</v>
      </c>
      <c r="C681" s="31" t="s">
        <v>4017</v>
      </c>
      <c r="D681" s="31"/>
      <c r="E681" s="31" t="s">
        <v>4500</v>
      </c>
      <c r="F681" s="275"/>
      <c r="G681" s="276">
        <v>2800.0</v>
      </c>
      <c r="H681" s="277">
        <v>140.0</v>
      </c>
      <c r="I681" s="278">
        <v>28.0</v>
      </c>
      <c r="J681" s="37">
        <v>34.0</v>
      </c>
      <c r="K681" s="37"/>
      <c r="L681" s="37" t="s">
        <v>52</v>
      </c>
      <c r="M681" s="37"/>
      <c r="N681" s="260"/>
      <c r="O681" s="260"/>
      <c r="P681" s="260"/>
      <c r="Q681" s="260"/>
      <c r="R681" s="260"/>
    </row>
    <row r="682">
      <c r="A682" s="274"/>
      <c r="B682" s="31"/>
      <c r="C682" s="31"/>
      <c r="D682" s="31"/>
      <c r="E682" s="31"/>
      <c r="F682" s="275"/>
      <c r="G682" s="276"/>
      <c r="H682" s="277"/>
      <c r="I682" s="278"/>
      <c r="J682" s="37"/>
      <c r="K682" s="37"/>
      <c r="L682" s="37"/>
      <c r="M682" s="37"/>
      <c r="N682" s="260"/>
      <c r="O682" s="260"/>
      <c r="P682" s="260"/>
      <c r="Q682" s="260"/>
      <c r="R682" s="260"/>
    </row>
    <row r="683">
      <c r="A683" s="274">
        <v>45812.029008032405</v>
      </c>
      <c r="B683" s="31">
        <v>7385.0</v>
      </c>
      <c r="C683" s="31" t="s">
        <v>4017</v>
      </c>
      <c r="D683" s="31"/>
      <c r="E683" s="31"/>
      <c r="F683" s="275"/>
      <c r="G683" s="276">
        <v>3540.0</v>
      </c>
      <c r="H683" s="277">
        <v>880.0</v>
      </c>
      <c r="I683" s="278">
        <v>146.0</v>
      </c>
      <c r="J683" s="37">
        <v>175.0</v>
      </c>
      <c r="K683" s="37"/>
      <c r="L683" s="37" t="s">
        <v>52</v>
      </c>
      <c r="M683" s="37"/>
      <c r="N683" s="260"/>
      <c r="O683" s="260"/>
      <c r="P683" s="260"/>
      <c r="Q683" s="260"/>
      <c r="R683" s="260"/>
    </row>
    <row r="684">
      <c r="A684" s="279">
        <v>45812.0</v>
      </c>
      <c r="B684" s="31">
        <v>7386.0</v>
      </c>
      <c r="C684" s="31" t="s">
        <v>5159</v>
      </c>
      <c r="D684" s="31"/>
      <c r="E684" s="31" t="s">
        <v>21608</v>
      </c>
      <c r="F684" s="275"/>
      <c r="G684" s="276">
        <v>4220.0</v>
      </c>
      <c r="H684" s="277">
        <v>820.0</v>
      </c>
      <c r="I684" s="278">
        <v>164.0</v>
      </c>
      <c r="J684" s="37">
        <v>197.0</v>
      </c>
      <c r="K684" s="37"/>
      <c r="L684" s="37" t="s">
        <v>60</v>
      </c>
      <c r="M684" s="37">
        <v>932322.0</v>
      </c>
      <c r="N684" s="260"/>
      <c r="O684" s="260"/>
      <c r="P684" s="260"/>
      <c r="Q684" s="260"/>
      <c r="R684" s="260"/>
    </row>
    <row r="685">
      <c r="A685" s="279">
        <v>45812.0</v>
      </c>
      <c r="B685" s="31">
        <v>7386.0</v>
      </c>
      <c r="C685" s="31" t="s">
        <v>5159</v>
      </c>
      <c r="D685" s="31"/>
      <c r="E685" s="31" t="s">
        <v>21608</v>
      </c>
      <c r="F685" s="275"/>
      <c r="G685" s="276">
        <v>4220.0</v>
      </c>
      <c r="H685" s="277">
        <v>820.0</v>
      </c>
      <c r="I685" s="278">
        <v>164.0</v>
      </c>
      <c r="J685" s="37">
        <v>197.0</v>
      </c>
      <c r="K685" s="37"/>
      <c r="L685" s="37" t="s">
        <v>60</v>
      </c>
      <c r="M685" s="37">
        <v>932322.0</v>
      </c>
      <c r="N685" s="260"/>
      <c r="O685" s="260"/>
      <c r="P685" s="260"/>
      <c r="Q685" s="260"/>
      <c r="R685" s="260"/>
    </row>
    <row r="686">
      <c r="A686" s="279">
        <v>45812.0</v>
      </c>
      <c r="B686" s="31">
        <v>7387.0</v>
      </c>
      <c r="C686" s="31" t="s">
        <v>4614</v>
      </c>
      <c r="D686" s="31"/>
      <c r="E686" s="31" t="s">
        <v>20958</v>
      </c>
      <c r="F686" s="275"/>
      <c r="G686" s="276">
        <v>2540.0</v>
      </c>
      <c r="H686" s="277">
        <v>320.0</v>
      </c>
      <c r="I686" s="278">
        <v>53.0</v>
      </c>
      <c r="J686" s="37">
        <v>64.0</v>
      </c>
      <c r="K686" s="37"/>
      <c r="L686" s="37" t="s">
        <v>60</v>
      </c>
      <c r="M686" s="37"/>
      <c r="N686" s="260"/>
      <c r="O686" s="260"/>
      <c r="P686" s="260"/>
      <c r="Q686" s="260"/>
      <c r="R686" s="260"/>
    </row>
    <row r="687">
      <c r="A687" s="279">
        <v>45812.0</v>
      </c>
      <c r="B687" s="31">
        <v>7387.0</v>
      </c>
      <c r="C687" s="31" t="s">
        <v>4614</v>
      </c>
      <c r="D687" s="31"/>
      <c r="E687" s="31" t="s">
        <v>20958</v>
      </c>
      <c r="F687" s="275"/>
      <c r="G687" s="276">
        <v>2540.0</v>
      </c>
      <c r="H687" s="277">
        <v>320.0</v>
      </c>
      <c r="I687" s="278">
        <v>53.0</v>
      </c>
      <c r="J687" s="37">
        <v>64.0</v>
      </c>
      <c r="K687" s="37"/>
      <c r="L687" s="37" t="s">
        <v>60</v>
      </c>
      <c r="M687" s="37"/>
      <c r="N687" s="260"/>
      <c r="O687" s="260"/>
      <c r="P687" s="260"/>
      <c r="Q687" s="260"/>
      <c r="R687" s="260"/>
    </row>
    <row r="688">
      <c r="A688" s="279">
        <v>45812.0</v>
      </c>
      <c r="B688" s="31">
        <v>7388.0</v>
      </c>
      <c r="C688" s="31" t="s">
        <v>3996</v>
      </c>
      <c r="D688" s="31"/>
      <c r="E688" s="31" t="s">
        <v>20958</v>
      </c>
      <c r="F688" s="275"/>
      <c r="G688" s="276">
        <v>2800.0</v>
      </c>
      <c r="H688" s="277">
        <v>560.0</v>
      </c>
      <c r="I688" s="278">
        <v>93.0</v>
      </c>
      <c r="J688" s="37">
        <v>111.0</v>
      </c>
      <c r="K688" s="37"/>
      <c r="L688" s="37" t="s">
        <v>60</v>
      </c>
      <c r="M688" s="37">
        <v>139070.0</v>
      </c>
      <c r="N688" s="260"/>
      <c r="O688" s="260"/>
      <c r="P688" s="260"/>
      <c r="Q688" s="260"/>
      <c r="R688" s="260"/>
    </row>
    <row r="689">
      <c r="A689" s="279">
        <v>45812.0</v>
      </c>
      <c r="B689" s="31">
        <v>7389.0</v>
      </c>
      <c r="C689" s="31" t="s">
        <v>4129</v>
      </c>
      <c r="D689" s="31"/>
      <c r="E689" s="31"/>
      <c r="F689" s="275"/>
      <c r="G689" s="276">
        <v>3340.0</v>
      </c>
      <c r="H689" s="277">
        <v>780.0</v>
      </c>
      <c r="I689" s="278">
        <v>129.0</v>
      </c>
      <c r="J689" s="37">
        <v>155.0</v>
      </c>
      <c r="K689" s="37"/>
      <c r="L689" s="37" t="s">
        <v>52</v>
      </c>
      <c r="M689" s="37"/>
      <c r="N689" s="260"/>
      <c r="O689" s="260"/>
      <c r="P689" s="260"/>
      <c r="Q689" s="260"/>
      <c r="R689" s="260"/>
    </row>
    <row r="690">
      <c r="A690" s="279">
        <v>45812.0</v>
      </c>
      <c r="B690" s="31">
        <v>7390.0</v>
      </c>
      <c r="C690" s="31" t="s">
        <v>3980</v>
      </c>
      <c r="D690" s="31"/>
      <c r="E690" s="31"/>
      <c r="F690" s="275"/>
      <c r="G690" s="276">
        <v>3620.0</v>
      </c>
      <c r="H690" s="277">
        <v>1300.0</v>
      </c>
      <c r="I690" s="278">
        <v>52.0</v>
      </c>
      <c r="J690" s="37">
        <v>63.0</v>
      </c>
      <c r="K690" s="37"/>
      <c r="L690" s="37" t="s">
        <v>21</v>
      </c>
      <c r="M690" s="37"/>
      <c r="N690" s="260"/>
      <c r="O690" s="260"/>
      <c r="P690" s="260"/>
      <c r="Q690" s="260"/>
      <c r="R690" s="260"/>
    </row>
    <row r="691">
      <c r="A691" s="274"/>
      <c r="B691" s="31"/>
      <c r="C691" s="31"/>
      <c r="D691" s="31"/>
      <c r="E691" s="31"/>
      <c r="F691" s="275"/>
      <c r="G691" s="276"/>
      <c r="H691" s="277"/>
      <c r="I691" s="278"/>
      <c r="J691" s="37"/>
      <c r="K691" s="37"/>
      <c r="L691" s="37"/>
      <c r="M691" s="37"/>
      <c r="N691" s="260"/>
      <c r="O691" s="260"/>
      <c r="P691" s="260"/>
      <c r="Q691" s="260"/>
      <c r="R691" s="260"/>
    </row>
    <row r="692">
      <c r="A692" s="274">
        <v>45813.02900372686</v>
      </c>
      <c r="B692" s="31">
        <v>7391.0</v>
      </c>
      <c r="C692" s="31" t="s">
        <v>3996</v>
      </c>
      <c r="D692" s="31"/>
      <c r="E692" s="31" t="s">
        <v>20958</v>
      </c>
      <c r="F692" s="275"/>
      <c r="G692" s="276">
        <v>2580.0</v>
      </c>
      <c r="H692" s="277">
        <v>280.0</v>
      </c>
      <c r="I692" s="278">
        <v>22.0</v>
      </c>
      <c r="J692" s="37">
        <v>27.0</v>
      </c>
      <c r="K692" s="37"/>
      <c r="L692" s="37" t="s">
        <v>60</v>
      </c>
      <c r="M692" s="37">
        <v>271606.0</v>
      </c>
      <c r="N692" s="260"/>
      <c r="O692" s="260"/>
      <c r="P692" s="260"/>
      <c r="Q692" s="260"/>
      <c r="R692" s="260"/>
    </row>
    <row r="693">
      <c r="A693" s="279">
        <v>45813.0</v>
      </c>
      <c r="B693" s="31">
        <v>7392.0</v>
      </c>
      <c r="C693" s="31" t="s">
        <v>4017</v>
      </c>
      <c r="D693" s="31"/>
      <c r="E693" s="31" t="s">
        <v>4500</v>
      </c>
      <c r="F693" s="275"/>
      <c r="G693" s="276">
        <v>3420.0</v>
      </c>
      <c r="H693" s="277">
        <v>800.0</v>
      </c>
      <c r="I693" s="278">
        <v>132.0</v>
      </c>
      <c r="J693" s="37">
        <v>159.0</v>
      </c>
      <c r="K693" s="37"/>
      <c r="L693" s="37" t="s">
        <v>52</v>
      </c>
      <c r="M693" s="37"/>
      <c r="N693" s="260"/>
      <c r="O693" s="260"/>
      <c r="P693" s="260"/>
      <c r="Q693" s="260"/>
      <c r="R693" s="260"/>
    </row>
    <row r="694">
      <c r="A694" s="279">
        <v>45813.0</v>
      </c>
      <c r="B694" s="31">
        <v>7393.0</v>
      </c>
      <c r="C694" s="31" t="s">
        <v>3980</v>
      </c>
      <c r="D694" s="31"/>
      <c r="E694" s="31" t="s">
        <v>4823</v>
      </c>
      <c r="F694" s="275"/>
      <c r="G694" s="276">
        <v>2780.0</v>
      </c>
      <c r="H694" s="277">
        <v>460.0</v>
      </c>
      <c r="I694" s="278">
        <v>76.0</v>
      </c>
      <c r="J694" s="37">
        <v>92.0</v>
      </c>
      <c r="K694" s="37"/>
      <c r="L694" s="37" t="s">
        <v>21</v>
      </c>
      <c r="M694" s="37"/>
      <c r="N694" s="260"/>
      <c r="O694" s="260"/>
      <c r="P694" s="260"/>
      <c r="Q694" s="260"/>
      <c r="R694" s="260"/>
    </row>
    <row r="695">
      <c r="A695" s="279">
        <v>45813.0</v>
      </c>
      <c r="B695" s="31">
        <v>7393.0</v>
      </c>
      <c r="C695" s="31" t="s">
        <v>3980</v>
      </c>
      <c r="D695" s="31"/>
      <c r="E695" s="31" t="s">
        <v>4823</v>
      </c>
      <c r="F695" s="275"/>
      <c r="G695" s="276">
        <v>2780.0</v>
      </c>
      <c r="H695" s="277">
        <v>460.0</v>
      </c>
      <c r="I695" s="278">
        <v>76.0</v>
      </c>
      <c r="J695" s="37">
        <v>92.0</v>
      </c>
      <c r="K695" s="37"/>
      <c r="L695" s="37" t="s">
        <v>21</v>
      </c>
      <c r="M695" s="37"/>
      <c r="N695" s="260"/>
      <c r="O695" s="260"/>
      <c r="P695" s="260"/>
      <c r="Q695" s="260"/>
      <c r="R695" s="260"/>
    </row>
    <row r="696">
      <c r="A696" s="279">
        <v>45813.0</v>
      </c>
      <c r="B696" s="31">
        <v>7394.0</v>
      </c>
      <c r="C696" s="31" t="s">
        <v>3989</v>
      </c>
      <c r="D696" s="31"/>
      <c r="E696" s="31" t="s">
        <v>20873</v>
      </c>
      <c r="F696" s="275"/>
      <c r="G696" s="276">
        <v>3820.0</v>
      </c>
      <c r="H696" s="277">
        <v>420.0</v>
      </c>
      <c r="I696" s="278">
        <v>70.0</v>
      </c>
      <c r="J696" s="37">
        <v>84.0</v>
      </c>
      <c r="K696" s="37"/>
      <c r="L696" s="37" t="s">
        <v>60</v>
      </c>
      <c r="M696" s="37">
        <v>579282.0</v>
      </c>
      <c r="N696" s="260"/>
      <c r="O696" s="260"/>
      <c r="P696" s="260"/>
      <c r="Q696" s="260"/>
      <c r="R696" s="260"/>
    </row>
    <row r="697">
      <c r="A697" s="279">
        <v>45813.0</v>
      </c>
      <c r="B697" s="31">
        <v>7395.0</v>
      </c>
      <c r="C697" s="31" t="s">
        <v>4065</v>
      </c>
      <c r="D697" s="31"/>
      <c r="E697" s="31"/>
      <c r="F697" s="275"/>
      <c r="G697" s="276">
        <v>4120.0</v>
      </c>
      <c r="H697" s="277">
        <v>1740.0</v>
      </c>
      <c r="I697" s="278">
        <v>70.0</v>
      </c>
      <c r="J697" s="37">
        <v>84.0</v>
      </c>
      <c r="K697" s="37"/>
      <c r="L697" s="37" t="s">
        <v>52</v>
      </c>
      <c r="M697" s="37"/>
      <c r="N697" s="260"/>
      <c r="O697" s="260"/>
      <c r="P697" s="260"/>
      <c r="Q697" s="260"/>
      <c r="R697" s="260"/>
    </row>
    <row r="698">
      <c r="A698" s="279">
        <v>45813.0</v>
      </c>
      <c r="B698" s="31">
        <v>7396.0</v>
      </c>
      <c r="C698" s="31" t="s">
        <v>4955</v>
      </c>
      <c r="D698" s="31"/>
      <c r="E698" s="31"/>
      <c r="F698" s="275"/>
      <c r="G698" s="276">
        <v>2560.0</v>
      </c>
      <c r="H698" s="277">
        <v>520.0</v>
      </c>
      <c r="I698" s="278">
        <v>86.0</v>
      </c>
      <c r="J698" s="37">
        <v>103.0</v>
      </c>
      <c r="K698" s="37"/>
      <c r="L698" s="37" t="s">
        <v>60</v>
      </c>
      <c r="M698" s="37">
        <v>856494.0</v>
      </c>
      <c r="N698" s="260"/>
      <c r="O698" s="260"/>
      <c r="P698" s="260"/>
      <c r="Q698" s="260"/>
      <c r="R698" s="260"/>
    </row>
    <row r="699">
      <c r="A699" s="274"/>
      <c r="B699" s="31"/>
      <c r="C699" s="31"/>
      <c r="D699" s="31"/>
      <c r="E699" s="31"/>
      <c r="F699" s="275"/>
      <c r="G699" s="276"/>
      <c r="H699" s="277"/>
      <c r="I699" s="278"/>
      <c r="J699" s="37"/>
      <c r="K699" s="37"/>
      <c r="L699" s="37"/>
      <c r="M699" s="37"/>
      <c r="N699" s="260"/>
      <c r="O699" s="260"/>
      <c r="P699" s="260"/>
      <c r="Q699" s="260"/>
      <c r="R699" s="260"/>
    </row>
    <row r="700">
      <c r="A700" s="274">
        <v>45814.02900203704</v>
      </c>
      <c r="B700" s="31">
        <v>7397.0</v>
      </c>
      <c r="C700" s="31" t="s">
        <v>4339</v>
      </c>
      <c r="D700" s="31"/>
      <c r="E700" s="31" t="s">
        <v>21630</v>
      </c>
      <c r="F700" s="275"/>
      <c r="G700" s="276">
        <v>2900.0</v>
      </c>
      <c r="H700" s="277">
        <v>400.0</v>
      </c>
      <c r="I700" s="278">
        <v>80.0</v>
      </c>
      <c r="J700" s="37">
        <v>96.0</v>
      </c>
      <c r="K700" s="37"/>
      <c r="L700" s="37" t="s">
        <v>21</v>
      </c>
      <c r="M700" s="37"/>
      <c r="N700" s="260"/>
      <c r="O700" s="260"/>
      <c r="P700" s="260"/>
      <c r="Q700" s="260"/>
      <c r="R700" s="260"/>
    </row>
    <row r="701">
      <c r="A701" s="279">
        <v>45814.0</v>
      </c>
      <c r="B701" s="31">
        <v>7398.0</v>
      </c>
      <c r="C701" s="31" t="s">
        <v>3980</v>
      </c>
      <c r="D701" s="31"/>
      <c r="E701" s="31"/>
      <c r="F701" s="275"/>
      <c r="G701" s="276">
        <v>3060.0</v>
      </c>
      <c r="H701" s="277">
        <v>740.0</v>
      </c>
      <c r="I701" s="278">
        <v>123.0</v>
      </c>
      <c r="J701" s="37">
        <v>147.0</v>
      </c>
      <c r="K701" s="37"/>
      <c r="L701" s="37" t="s">
        <v>21</v>
      </c>
      <c r="M701" s="37"/>
      <c r="N701" s="260"/>
      <c r="O701" s="260"/>
      <c r="P701" s="260"/>
      <c r="Q701" s="260"/>
      <c r="R701" s="260"/>
    </row>
    <row r="702">
      <c r="A702" s="279">
        <v>45814.0</v>
      </c>
      <c r="B702" s="31">
        <v>7399.0</v>
      </c>
      <c r="C702" s="31" t="s">
        <v>4031</v>
      </c>
      <c r="D702" s="31"/>
      <c r="E702" s="31" t="s">
        <v>20697</v>
      </c>
      <c r="F702" s="275"/>
      <c r="G702" s="276">
        <v>3360.0</v>
      </c>
      <c r="H702" s="277">
        <v>600.0</v>
      </c>
      <c r="I702" s="278">
        <v>99.0</v>
      </c>
      <c r="J702" s="37">
        <v>119.0</v>
      </c>
      <c r="K702" s="37"/>
      <c r="L702" s="37" t="s">
        <v>21</v>
      </c>
      <c r="M702" s="37"/>
      <c r="N702" s="260"/>
      <c r="O702" s="260"/>
      <c r="P702" s="260"/>
      <c r="Q702" s="260"/>
      <c r="R702" s="260"/>
    </row>
    <row r="703">
      <c r="A703" s="279">
        <v>45814.0</v>
      </c>
      <c r="B703" s="31">
        <v>7400.0</v>
      </c>
      <c r="C703" s="31" t="s">
        <v>3991</v>
      </c>
      <c r="D703" s="31"/>
      <c r="E703" s="31"/>
      <c r="F703" s="275"/>
      <c r="G703" s="276">
        <v>3120.0</v>
      </c>
      <c r="H703" s="277">
        <v>260.0</v>
      </c>
      <c r="I703" s="278">
        <v>52.0</v>
      </c>
      <c r="J703" s="37">
        <v>63.0</v>
      </c>
      <c r="K703" s="37"/>
      <c r="L703" s="37" t="s">
        <v>21</v>
      </c>
      <c r="M703" s="37"/>
      <c r="N703" s="260"/>
      <c r="O703" s="260"/>
      <c r="P703" s="260"/>
      <c r="Q703" s="260"/>
      <c r="R703" s="260"/>
    </row>
    <row r="704">
      <c r="A704" s="279">
        <v>45814.0</v>
      </c>
      <c r="B704" s="31">
        <v>7401.0</v>
      </c>
      <c r="C704" s="31" t="s">
        <v>4017</v>
      </c>
      <c r="D704" s="31"/>
      <c r="E704" s="31" t="s">
        <v>4500</v>
      </c>
      <c r="F704" s="275"/>
      <c r="G704" s="276">
        <v>3170.0</v>
      </c>
      <c r="H704" s="277">
        <v>550.0</v>
      </c>
      <c r="I704" s="278">
        <v>91.0</v>
      </c>
      <c r="J704" s="37">
        <v>109.0</v>
      </c>
      <c r="K704" s="37"/>
      <c r="L704" s="37" t="s">
        <v>52</v>
      </c>
      <c r="M704" s="37"/>
      <c r="N704" s="260"/>
      <c r="O704" s="260"/>
      <c r="P704" s="260"/>
      <c r="Q704" s="260"/>
      <c r="R704" s="260"/>
    </row>
    <row r="705">
      <c r="A705" s="279">
        <v>45814.0</v>
      </c>
      <c r="B705" s="31">
        <v>7402.0</v>
      </c>
      <c r="C705" s="31" t="s">
        <v>3980</v>
      </c>
      <c r="D705" s="31"/>
      <c r="E705" s="31"/>
      <c r="F705" s="275"/>
      <c r="G705" s="276">
        <v>2520.0</v>
      </c>
      <c r="H705" s="277">
        <v>200.0</v>
      </c>
      <c r="I705" s="278">
        <v>33.0</v>
      </c>
      <c r="J705" s="37">
        <v>40.0</v>
      </c>
      <c r="K705" s="37"/>
      <c r="L705" s="37" t="s">
        <v>21</v>
      </c>
      <c r="M705" s="37"/>
      <c r="N705" s="260"/>
      <c r="O705" s="260"/>
      <c r="P705" s="260"/>
      <c r="Q705" s="260"/>
      <c r="R705" s="260"/>
    </row>
    <row r="706">
      <c r="A706" s="279">
        <v>45814.0</v>
      </c>
      <c r="B706" s="31">
        <v>7403.0</v>
      </c>
      <c r="C706" s="31" t="s">
        <v>4035</v>
      </c>
      <c r="D706" s="31"/>
      <c r="E706" s="31"/>
      <c r="F706" s="275"/>
      <c r="G706" s="276">
        <v>4480.0</v>
      </c>
      <c r="H706" s="277">
        <v>1760.0</v>
      </c>
      <c r="I706" s="278">
        <v>71.0</v>
      </c>
      <c r="J706" s="37">
        <v>85.0</v>
      </c>
      <c r="K706" s="37"/>
      <c r="L706" s="37" t="s">
        <v>52</v>
      </c>
      <c r="M706" s="37"/>
      <c r="N706" s="260"/>
      <c r="O706" s="260"/>
      <c r="P706" s="260"/>
      <c r="Q706" s="260"/>
      <c r="R706" s="260"/>
    </row>
    <row r="707">
      <c r="A707" s="274"/>
      <c r="B707" s="31"/>
      <c r="C707" s="31"/>
      <c r="D707" s="31"/>
      <c r="E707" s="31"/>
      <c r="F707" s="275"/>
      <c r="G707" s="276"/>
      <c r="H707" s="277"/>
      <c r="I707" s="278"/>
      <c r="J707" s="37"/>
      <c r="K707" s="37"/>
      <c r="L707" s="37"/>
      <c r="M707" s="37"/>
      <c r="N707" s="260"/>
      <c r="O707" s="260"/>
      <c r="P707" s="260"/>
      <c r="Q707" s="260"/>
      <c r="R707" s="260"/>
    </row>
    <row r="708">
      <c r="A708" s="274">
        <v>45817.028996493056</v>
      </c>
      <c r="B708" s="31">
        <v>7404.0</v>
      </c>
      <c r="C708" s="31" t="s">
        <v>3996</v>
      </c>
      <c r="D708" s="31"/>
      <c r="E708" s="31" t="s">
        <v>20958</v>
      </c>
      <c r="F708" s="275"/>
      <c r="G708" s="276">
        <v>2400.0</v>
      </c>
      <c r="H708" s="277">
        <v>200.0</v>
      </c>
      <c r="I708" s="278">
        <v>33.0</v>
      </c>
      <c r="J708" s="37">
        <v>40.0</v>
      </c>
      <c r="K708" s="37"/>
      <c r="L708" s="37" t="s">
        <v>60</v>
      </c>
      <c r="M708" s="37">
        <v>86950.0</v>
      </c>
      <c r="N708" s="260"/>
      <c r="O708" s="260"/>
      <c r="P708" s="260"/>
      <c r="Q708" s="260"/>
      <c r="R708" s="260"/>
    </row>
    <row r="709">
      <c r="A709" s="279">
        <v>45817.0</v>
      </c>
      <c r="B709" s="31">
        <v>7405.0</v>
      </c>
      <c r="C709" s="31" t="s">
        <v>4112</v>
      </c>
      <c r="D709" s="31"/>
      <c r="E709" s="31"/>
      <c r="F709" s="275"/>
      <c r="G709" s="276">
        <v>3300.0</v>
      </c>
      <c r="H709" s="277">
        <v>760.0</v>
      </c>
      <c r="I709" s="278">
        <v>126.0</v>
      </c>
      <c r="J709" s="37">
        <v>151.0</v>
      </c>
      <c r="K709" s="37"/>
      <c r="L709" s="37" t="s">
        <v>21</v>
      </c>
      <c r="M709" s="37"/>
      <c r="N709" s="260"/>
      <c r="O709" s="260"/>
      <c r="P709" s="260"/>
      <c r="Q709" s="260"/>
      <c r="R709" s="260"/>
    </row>
    <row r="710">
      <c r="A710" s="279">
        <v>45817.0</v>
      </c>
      <c r="B710" s="31">
        <v>7406.0</v>
      </c>
      <c r="C710" s="31" t="s">
        <v>4035</v>
      </c>
      <c r="D710" s="31"/>
      <c r="E710" s="31"/>
      <c r="F710" s="275"/>
      <c r="G710" s="276">
        <v>4660.0</v>
      </c>
      <c r="H710" s="277">
        <v>1940.0</v>
      </c>
      <c r="I710" s="278">
        <v>78.0</v>
      </c>
      <c r="J710" s="37">
        <v>94.0</v>
      </c>
      <c r="K710" s="37"/>
      <c r="L710" s="37" t="s">
        <v>52</v>
      </c>
      <c r="M710" s="37"/>
      <c r="N710" s="260"/>
      <c r="O710" s="260"/>
      <c r="P710" s="260"/>
      <c r="Q710" s="260"/>
      <c r="R710" s="260"/>
    </row>
    <row r="711">
      <c r="A711" s="279">
        <v>45817.0</v>
      </c>
      <c r="B711" s="31">
        <v>7407.0</v>
      </c>
      <c r="C711" s="31" t="s">
        <v>3990</v>
      </c>
      <c r="D711" s="31"/>
      <c r="E711" s="31" t="s">
        <v>21638</v>
      </c>
      <c r="F711" s="275"/>
      <c r="G711" s="276">
        <v>3040.0</v>
      </c>
      <c r="H711" s="277">
        <v>360.0</v>
      </c>
      <c r="I711" s="278">
        <v>60.0</v>
      </c>
      <c r="J711" s="37">
        <v>72.0</v>
      </c>
      <c r="K711" s="37"/>
      <c r="L711" s="37" t="s">
        <v>60</v>
      </c>
      <c r="M711" s="37"/>
      <c r="N711" s="260"/>
      <c r="O711" s="260"/>
      <c r="P711" s="260"/>
      <c r="Q711" s="260"/>
      <c r="R711" s="260"/>
    </row>
    <row r="712">
      <c r="A712" s="279">
        <v>45817.0</v>
      </c>
      <c r="B712" s="31">
        <v>7408.0</v>
      </c>
      <c r="C712" s="31" t="s">
        <v>4017</v>
      </c>
      <c r="D712" s="31"/>
      <c r="E712" s="31" t="s">
        <v>21132</v>
      </c>
      <c r="F712" s="275"/>
      <c r="G712" s="276">
        <v>3320.0</v>
      </c>
      <c r="H712" s="277">
        <v>400.0</v>
      </c>
      <c r="I712" s="278">
        <v>66.0</v>
      </c>
      <c r="J712" s="37">
        <v>80.0</v>
      </c>
      <c r="K712" s="37"/>
      <c r="L712" s="37" t="s">
        <v>52</v>
      </c>
      <c r="M712" s="37"/>
      <c r="N712" s="260"/>
      <c r="O712" s="260"/>
      <c r="P712" s="260"/>
      <c r="Q712" s="260"/>
      <c r="R712" s="260"/>
    </row>
    <row r="713">
      <c r="A713" s="279">
        <v>45817.0</v>
      </c>
      <c r="B713" s="31">
        <v>7409.0</v>
      </c>
      <c r="C713" s="31" t="s">
        <v>21639</v>
      </c>
      <c r="D713" s="31"/>
      <c r="E713" s="31"/>
      <c r="F713" s="275"/>
      <c r="G713" s="276">
        <v>2880.0</v>
      </c>
      <c r="H713" s="277">
        <v>360.0</v>
      </c>
      <c r="I713" s="278">
        <v>72.0</v>
      </c>
      <c r="J713" s="37">
        <v>87.0</v>
      </c>
      <c r="K713" s="37"/>
      <c r="L713" s="37" t="s">
        <v>52</v>
      </c>
      <c r="M713" s="37"/>
      <c r="N713" s="260"/>
      <c r="O713" s="260"/>
      <c r="P713" s="260"/>
      <c r="Q713" s="260"/>
      <c r="R713" s="260"/>
    </row>
    <row r="714">
      <c r="A714" s="279">
        <v>45817.0</v>
      </c>
      <c r="B714" s="31">
        <v>7410.0</v>
      </c>
      <c r="C714" s="31" t="s">
        <v>21641</v>
      </c>
      <c r="D714" s="31"/>
      <c r="E714" s="31" t="s">
        <v>20958</v>
      </c>
      <c r="F714" s="275"/>
      <c r="G714" s="276">
        <v>2640.0</v>
      </c>
      <c r="H714" s="277">
        <v>440.0</v>
      </c>
      <c r="I714" s="278">
        <v>73.0</v>
      </c>
      <c r="J714" s="37">
        <v>88.0</v>
      </c>
      <c r="K714" s="37"/>
      <c r="L714" s="37" t="s">
        <v>60</v>
      </c>
      <c r="M714" s="37">
        <v>537078.0</v>
      </c>
      <c r="N714" s="260"/>
      <c r="O714" s="260"/>
      <c r="P714" s="260"/>
      <c r="Q714" s="260"/>
      <c r="R714" s="260"/>
    </row>
    <row r="715">
      <c r="A715" s="279">
        <v>45817.0</v>
      </c>
      <c r="B715" s="31">
        <v>7411.0</v>
      </c>
      <c r="C715" s="31" t="s">
        <v>744</v>
      </c>
      <c r="D715" s="31"/>
      <c r="E715" s="31"/>
      <c r="F715" s="275"/>
      <c r="G715" s="276">
        <v>3000.0</v>
      </c>
      <c r="H715" s="277">
        <v>500.0</v>
      </c>
      <c r="I715" s="278">
        <v>83.0</v>
      </c>
      <c r="J715" s="37">
        <v>99.0</v>
      </c>
      <c r="K715" s="37"/>
      <c r="L715" s="37" t="s">
        <v>52</v>
      </c>
      <c r="M715" s="37"/>
      <c r="N715" s="260"/>
      <c r="O715" s="260"/>
      <c r="P715" s="260"/>
      <c r="Q715" s="260"/>
      <c r="R715" s="260"/>
    </row>
    <row r="716">
      <c r="A716" s="279">
        <v>45817.0</v>
      </c>
      <c r="B716" s="31">
        <v>7412.0</v>
      </c>
      <c r="C716" s="31" t="s">
        <v>382</v>
      </c>
      <c r="D716" s="31"/>
      <c r="E716" s="31"/>
      <c r="F716" s="275"/>
      <c r="G716" s="276">
        <v>3100.0</v>
      </c>
      <c r="H716" s="277">
        <v>800.0</v>
      </c>
      <c r="I716" s="278">
        <v>132.0</v>
      </c>
      <c r="J716" s="37">
        <v>159.0</v>
      </c>
      <c r="K716" s="37"/>
      <c r="L716" s="37" t="s">
        <v>52</v>
      </c>
      <c r="M716" s="37"/>
      <c r="N716" s="260"/>
      <c r="O716" s="260"/>
      <c r="P716" s="260"/>
      <c r="Q716" s="260"/>
      <c r="R716" s="260"/>
    </row>
    <row r="717">
      <c r="A717" s="274"/>
      <c r="B717" s="31"/>
      <c r="C717" s="31"/>
      <c r="D717" s="31"/>
      <c r="E717" s="31"/>
      <c r="F717" s="275"/>
      <c r="G717" s="276"/>
      <c r="H717" s="277"/>
      <c r="I717" s="278"/>
      <c r="J717" s="37"/>
      <c r="K717" s="37"/>
      <c r="L717" s="37"/>
      <c r="M717" s="37"/>
      <c r="N717" s="260"/>
      <c r="O717" s="260"/>
      <c r="P717" s="260"/>
      <c r="Q717" s="260"/>
      <c r="R717" s="260"/>
    </row>
    <row r="718">
      <c r="A718" s="274">
        <v>45818.029005439814</v>
      </c>
      <c r="B718" s="31">
        <v>7413.0</v>
      </c>
      <c r="C718" s="31" t="s">
        <v>4017</v>
      </c>
      <c r="D718" s="31"/>
      <c r="E718" s="31"/>
      <c r="F718" s="275"/>
      <c r="G718" s="276">
        <v>3320.0</v>
      </c>
      <c r="H718" s="277">
        <v>600.0</v>
      </c>
      <c r="I718" s="278">
        <v>99.0</v>
      </c>
      <c r="J718" s="37">
        <v>119.0</v>
      </c>
      <c r="K718" s="37"/>
      <c r="L718" s="37" t="s">
        <v>52</v>
      </c>
      <c r="M718" s="37"/>
      <c r="N718" s="260"/>
      <c r="O718" s="260"/>
      <c r="P718" s="260"/>
      <c r="Q718" s="260"/>
      <c r="R718" s="260"/>
    </row>
    <row r="719">
      <c r="A719" s="279">
        <v>45818.0</v>
      </c>
      <c r="B719" s="31">
        <v>7414.0</v>
      </c>
      <c r="C719" s="31" t="s">
        <v>4042</v>
      </c>
      <c r="D719" s="31"/>
      <c r="E719" s="31"/>
      <c r="F719" s="275"/>
      <c r="G719" s="276">
        <v>3220.0</v>
      </c>
      <c r="H719" s="277">
        <v>860.0</v>
      </c>
      <c r="I719" s="278">
        <v>142.0</v>
      </c>
      <c r="J719" s="37">
        <v>171.0</v>
      </c>
      <c r="K719" s="37"/>
      <c r="L719" s="37" t="s">
        <v>21</v>
      </c>
      <c r="M719" s="37"/>
      <c r="N719" s="260"/>
      <c r="O719" s="260"/>
      <c r="P719" s="260"/>
      <c r="Q719" s="260"/>
      <c r="R719" s="260"/>
    </row>
    <row r="720">
      <c r="A720" s="279">
        <v>45818.0</v>
      </c>
      <c r="B720" s="31">
        <v>7415.0</v>
      </c>
      <c r="C720" s="31" t="s">
        <v>4129</v>
      </c>
      <c r="D720" s="31"/>
      <c r="E720" s="31"/>
      <c r="F720" s="275"/>
      <c r="G720" s="276">
        <v>3760.0</v>
      </c>
      <c r="H720" s="277">
        <v>1240.0</v>
      </c>
      <c r="I720" s="278">
        <v>205.0</v>
      </c>
      <c r="J720" s="37">
        <v>246.0</v>
      </c>
      <c r="K720" s="37"/>
      <c r="L720" s="37" t="s">
        <v>52</v>
      </c>
      <c r="M720" s="37"/>
      <c r="N720" s="260"/>
      <c r="O720" s="260"/>
      <c r="P720" s="260"/>
      <c r="Q720" s="260"/>
      <c r="R720" s="260"/>
    </row>
    <row r="721">
      <c r="A721" s="279">
        <v>45818.0</v>
      </c>
      <c r="B721" s="31">
        <v>7416.0</v>
      </c>
      <c r="C721" s="31" t="s">
        <v>4017</v>
      </c>
      <c r="D721" s="31"/>
      <c r="E721" s="31"/>
      <c r="F721" s="275"/>
      <c r="G721" s="276">
        <v>3320.0</v>
      </c>
      <c r="H721" s="277">
        <v>420.0</v>
      </c>
      <c r="I721" s="278">
        <v>17.0</v>
      </c>
      <c r="J721" s="37">
        <v>21.0</v>
      </c>
      <c r="K721" s="37"/>
      <c r="L721" s="37" t="s">
        <v>52</v>
      </c>
      <c r="M721" s="37"/>
      <c r="N721" s="260"/>
      <c r="O721" s="260"/>
      <c r="P721" s="260"/>
      <c r="Q721" s="260"/>
      <c r="R721" s="260"/>
    </row>
    <row r="722">
      <c r="A722" s="279">
        <v>45818.0</v>
      </c>
      <c r="B722" s="31">
        <v>7417.0</v>
      </c>
      <c r="C722" s="31" t="s">
        <v>744</v>
      </c>
      <c r="D722" s="31"/>
      <c r="E722" s="31"/>
      <c r="F722" s="275"/>
      <c r="G722" s="276">
        <v>2640.0</v>
      </c>
      <c r="H722" s="277">
        <v>140.0</v>
      </c>
      <c r="I722" s="278">
        <v>6.0</v>
      </c>
      <c r="J722" s="37">
        <v>7.0</v>
      </c>
      <c r="K722" s="37"/>
      <c r="L722" s="37" t="s">
        <v>52</v>
      </c>
      <c r="M722" s="37"/>
      <c r="N722" s="260"/>
      <c r="O722" s="260"/>
      <c r="P722" s="260"/>
      <c r="Q722" s="260"/>
      <c r="R722" s="260"/>
    </row>
    <row r="723">
      <c r="A723" s="279">
        <v>45818.0</v>
      </c>
      <c r="B723" s="31">
        <v>7418.0</v>
      </c>
      <c r="C723" s="31" t="s">
        <v>3989</v>
      </c>
      <c r="D723" s="31"/>
      <c r="E723" s="31" t="s">
        <v>20873</v>
      </c>
      <c r="F723" s="275"/>
      <c r="G723" s="276">
        <v>4140.0</v>
      </c>
      <c r="H723" s="277">
        <v>940.0</v>
      </c>
      <c r="I723" s="278">
        <v>188.0</v>
      </c>
      <c r="J723" s="37">
        <v>226.0</v>
      </c>
      <c r="K723" s="37"/>
      <c r="L723" s="37" t="s">
        <v>60</v>
      </c>
      <c r="M723" s="37">
        <v>669958.0</v>
      </c>
      <c r="N723" s="260"/>
      <c r="O723" s="260"/>
      <c r="P723" s="260"/>
      <c r="Q723" s="260"/>
      <c r="R723" s="260"/>
    </row>
    <row r="724">
      <c r="A724" s="279">
        <v>45818.0</v>
      </c>
      <c r="B724" s="31">
        <v>7419.0</v>
      </c>
      <c r="C724" s="31" t="s">
        <v>4138</v>
      </c>
      <c r="D724" s="31"/>
      <c r="E724" s="31"/>
      <c r="F724" s="275"/>
      <c r="G724" s="276">
        <v>3080.0</v>
      </c>
      <c r="H724" s="277">
        <v>400.0</v>
      </c>
      <c r="I724" s="278">
        <v>80.0</v>
      </c>
      <c r="J724" s="37">
        <v>96.0</v>
      </c>
      <c r="K724" s="37"/>
      <c r="L724" s="37" t="s">
        <v>60</v>
      </c>
      <c r="M724" s="37">
        <v>787178.0</v>
      </c>
      <c r="N724" s="260"/>
      <c r="O724" s="260"/>
      <c r="P724" s="260"/>
      <c r="Q724" s="260"/>
      <c r="R724" s="260"/>
    </row>
    <row r="725">
      <c r="A725" s="279">
        <v>45818.0</v>
      </c>
      <c r="B725" s="31">
        <v>7420.0</v>
      </c>
      <c r="C725" s="31" t="s">
        <v>4017</v>
      </c>
      <c r="D725" s="31"/>
      <c r="E725" s="31" t="s">
        <v>4500</v>
      </c>
      <c r="F725" s="275"/>
      <c r="G725" s="276">
        <v>3500.0</v>
      </c>
      <c r="H725" s="277">
        <v>400.0</v>
      </c>
      <c r="I725" s="278">
        <v>66.0</v>
      </c>
      <c r="J725" s="37">
        <v>80.0</v>
      </c>
      <c r="K725" s="37"/>
      <c r="L725" s="37" t="s">
        <v>52</v>
      </c>
      <c r="M725" s="37"/>
      <c r="N725" s="260"/>
      <c r="O725" s="260"/>
      <c r="P725" s="260"/>
      <c r="Q725" s="260"/>
      <c r="R725" s="260"/>
    </row>
    <row r="726">
      <c r="A726" s="279">
        <v>45818.0</v>
      </c>
      <c r="B726" s="31">
        <v>7421.0</v>
      </c>
      <c r="C726" s="31" t="s">
        <v>744</v>
      </c>
      <c r="D726" s="31"/>
      <c r="E726" s="31"/>
      <c r="F726" s="275"/>
      <c r="G726" s="276">
        <v>2800.0</v>
      </c>
      <c r="H726" s="277">
        <v>300.0</v>
      </c>
      <c r="I726" s="278">
        <v>50.0</v>
      </c>
      <c r="J726" s="37">
        <v>60.0</v>
      </c>
      <c r="K726" s="37"/>
      <c r="L726" s="37" t="s">
        <v>52</v>
      </c>
      <c r="M726" s="37"/>
      <c r="N726" s="260"/>
      <c r="O726" s="260"/>
      <c r="P726" s="260"/>
      <c r="Q726" s="260"/>
      <c r="R726" s="260"/>
    </row>
    <row r="727">
      <c r="A727" s="279">
        <v>45818.0</v>
      </c>
      <c r="B727" s="31">
        <v>7422.0</v>
      </c>
      <c r="C727" s="31" t="s">
        <v>3986</v>
      </c>
      <c r="D727" s="31"/>
      <c r="E727" s="31"/>
      <c r="F727" s="275"/>
      <c r="G727" s="276">
        <v>4040.0</v>
      </c>
      <c r="H727" s="277">
        <v>1460.0</v>
      </c>
      <c r="I727" s="278">
        <v>241.0</v>
      </c>
      <c r="J727" s="37">
        <v>290.0</v>
      </c>
      <c r="K727" s="37"/>
      <c r="L727" s="37" t="s">
        <v>21</v>
      </c>
      <c r="M727" s="37"/>
      <c r="N727" s="260"/>
      <c r="O727" s="260"/>
      <c r="P727" s="260"/>
      <c r="Q727" s="260"/>
      <c r="R727" s="260"/>
    </row>
    <row r="728">
      <c r="A728" s="274"/>
      <c r="B728" s="31"/>
      <c r="C728" s="31"/>
      <c r="D728" s="31"/>
      <c r="E728" s="31"/>
      <c r="F728" s="275"/>
      <c r="G728" s="276"/>
      <c r="H728" s="277"/>
      <c r="I728" s="278"/>
      <c r="J728" s="37"/>
      <c r="K728" s="37"/>
      <c r="L728" s="37"/>
      <c r="M728" s="37"/>
      <c r="N728" s="260"/>
      <c r="O728" s="260"/>
      <c r="P728" s="260"/>
      <c r="Q728" s="260"/>
      <c r="R728" s="260"/>
    </row>
    <row r="729">
      <c r="A729" s="274">
        <v>45819.029002627314</v>
      </c>
      <c r="B729" s="31">
        <v>7423.0</v>
      </c>
      <c r="C729" s="31" t="s">
        <v>4129</v>
      </c>
      <c r="D729" s="31"/>
      <c r="E729" s="31"/>
      <c r="F729" s="275"/>
      <c r="G729" s="276">
        <v>2920.0</v>
      </c>
      <c r="H729" s="277">
        <v>360.0</v>
      </c>
      <c r="I729" s="278">
        <v>60.0</v>
      </c>
      <c r="J729" s="37">
        <v>72.0</v>
      </c>
      <c r="K729" s="37"/>
      <c r="L729" s="37" t="s">
        <v>52</v>
      </c>
      <c r="M729" s="37"/>
      <c r="N729" s="260"/>
      <c r="O729" s="260"/>
      <c r="P729" s="260"/>
      <c r="Q729" s="260"/>
      <c r="R729" s="260"/>
    </row>
    <row r="730">
      <c r="A730" s="279">
        <v>45819.0</v>
      </c>
      <c r="B730" s="31">
        <v>7424.0</v>
      </c>
      <c r="C730" s="31" t="s">
        <v>4051</v>
      </c>
      <c r="D730" s="31"/>
      <c r="E730" s="31"/>
      <c r="F730" s="275"/>
      <c r="G730" s="276">
        <v>3180.0</v>
      </c>
      <c r="H730" s="277">
        <v>680.0</v>
      </c>
      <c r="I730" s="278">
        <v>113.0</v>
      </c>
      <c r="J730" s="37">
        <v>135.0</v>
      </c>
      <c r="K730" s="37"/>
      <c r="L730" s="37" t="s">
        <v>60</v>
      </c>
      <c r="M730" s="37"/>
      <c r="N730" s="260"/>
      <c r="O730" s="260"/>
      <c r="P730" s="260"/>
      <c r="Q730" s="260"/>
      <c r="R730" s="260"/>
    </row>
    <row r="731">
      <c r="A731" s="279">
        <v>45819.0</v>
      </c>
      <c r="B731" s="31">
        <v>7425.0</v>
      </c>
      <c r="C731" s="31" t="s">
        <v>4017</v>
      </c>
      <c r="D731" s="31"/>
      <c r="E731" s="31" t="s">
        <v>4500</v>
      </c>
      <c r="F731" s="275"/>
      <c r="G731" s="276">
        <v>4160.0</v>
      </c>
      <c r="H731" s="277">
        <v>1240.0</v>
      </c>
      <c r="I731" s="278">
        <v>205.0</v>
      </c>
      <c r="J731" s="37">
        <v>246.0</v>
      </c>
      <c r="K731" s="37"/>
      <c r="L731" s="37" t="s">
        <v>52</v>
      </c>
      <c r="M731" s="37"/>
      <c r="N731" s="260"/>
      <c r="O731" s="260"/>
      <c r="P731" s="260"/>
      <c r="Q731" s="260"/>
      <c r="R731" s="260"/>
    </row>
    <row r="732">
      <c r="A732" s="279">
        <v>45819.0</v>
      </c>
      <c r="B732" s="31">
        <v>7426.0</v>
      </c>
      <c r="C732" s="31" t="s">
        <v>4035</v>
      </c>
      <c r="D732" s="31"/>
      <c r="E732" s="31"/>
      <c r="F732" s="275"/>
      <c r="G732" s="276">
        <v>4320.0</v>
      </c>
      <c r="H732" s="277">
        <v>1740.0</v>
      </c>
      <c r="I732" s="278">
        <v>70.0</v>
      </c>
      <c r="J732" s="37">
        <v>84.0</v>
      </c>
      <c r="K732" s="37"/>
      <c r="L732" s="37" t="s">
        <v>52</v>
      </c>
      <c r="M732" s="37"/>
      <c r="N732" s="260"/>
      <c r="O732" s="260"/>
      <c r="P732" s="260"/>
      <c r="Q732" s="260"/>
      <c r="R732" s="260"/>
    </row>
    <row r="733">
      <c r="A733" s="279">
        <v>45819.0</v>
      </c>
      <c r="B733" s="31">
        <v>7427.0</v>
      </c>
      <c r="C733" s="31" t="s">
        <v>3989</v>
      </c>
      <c r="D733" s="31"/>
      <c r="E733" s="31" t="s">
        <v>21662</v>
      </c>
      <c r="F733" s="275"/>
      <c r="G733" s="276">
        <v>3820.0</v>
      </c>
      <c r="H733" s="277">
        <v>720.0</v>
      </c>
      <c r="I733" s="278">
        <v>144.0</v>
      </c>
      <c r="J733" s="37">
        <v>173.0</v>
      </c>
      <c r="K733" s="37"/>
      <c r="L733" s="37" t="s">
        <v>60</v>
      </c>
      <c r="M733" s="37">
        <v>816778.0</v>
      </c>
      <c r="N733" s="260"/>
      <c r="O733" s="260"/>
      <c r="P733" s="260"/>
      <c r="Q733" s="260"/>
      <c r="R733" s="260"/>
    </row>
    <row r="734">
      <c r="A734" s="279">
        <v>45819.0</v>
      </c>
      <c r="B734" s="31">
        <v>7428.0</v>
      </c>
      <c r="C734" s="31" t="s">
        <v>4035</v>
      </c>
      <c r="D734" s="31"/>
      <c r="E734" s="31" t="s">
        <v>20987</v>
      </c>
      <c r="F734" s="275"/>
      <c r="G734" s="276">
        <v>4100.0</v>
      </c>
      <c r="H734" s="277">
        <v>1520.0</v>
      </c>
      <c r="I734" s="278">
        <v>61.0</v>
      </c>
      <c r="J734" s="37">
        <v>73.0</v>
      </c>
      <c r="K734" s="37"/>
      <c r="L734" s="37" t="s">
        <v>52</v>
      </c>
      <c r="M734" s="37"/>
      <c r="N734" s="260"/>
      <c r="O734" s="260"/>
      <c r="P734" s="260"/>
      <c r="Q734" s="260"/>
      <c r="R734" s="260"/>
    </row>
    <row r="735">
      <c r="A735" s="279">
        <v>45819.0</v>
      </c>
      <c r="B735" s="31">
        <v>7429.0</v>
      </c>
      <c r="C735" s="31" t="s">
        <v>4017</v>
      </c>
      <c r="D735" s="31"/>
      <c r="E735" s="31" t="s">
        <v>4500</v>
      </c>
      <c r="F735" s="275"/>
      <c r="G735" s="276">
        <v>4000.0</v>
      </c>
      <c r="H735" s="277">
        <v>800.0</v>
      </c>
      <c r="I735" s="278">
        <v>32.0</v>
      </c>
      <c r="J735" s="37">
        <v>39.0</v>
      </c>
      <c r="K735" s="37"/>
      <c r="L735" s="37" t="s">
        <v>52</v>
      </c>
      <c r="M735" s="37"/>
      <c r="N735" s="260"/>
      <c r="O735" s="260"/>
      <c r="P735" s="260"/>
      <c r="Q735" s="260"/>
      <c r="R735" s="260"/>
    </row>
    <row r="736">
      <c r="A736" s="279">
        <v>45819.0</v>
      </c>
      <c r="B736" s="31">
        <v>7430.0</v>
      </c>
      <c r="C736" s="31" t="s">
        <v>4774</v>
      </c>
      <c r="D736" s="31"/>
      <c r="E736" s="31"/>
      <c r="F736" s="275"/>
      <c r="G736" s="276">
        <v>3040.0</v>
      </c>
      <c r="H736" s="277">
        <v>580.0</v>
      </c>
      <c r="I736" s="278">
        <v>116.0</v>
      </c>
      <c r="J736" s="37">
        <v>140.0</v>
      </c>
      <c r="K736" s="37"/>
      <c r="L736" s="37" t="s">
        <v>60</v>
      </c>
      <c r="M736" s="37">
        <v>302174.0</v>
      </c>
      <c r="N736" s="260"/>
      <c r="O736" s="260"/>
      <c r="P736" s="260"/>
      <c r="Q736" s="260"/>
      <c r="R736" s="260"/>
    </row>
    <row r="737">
      <c r="A737" s="279"/>
      <c r="B737" s="31"/>
      <c r="C737" s="31"/>
      <c r="D737" s="31"/>
      <c r="E737" s="31"/>
      <c r="F737" s="275"/>
      <c r="G737" s="276"/>
      <c r="H737" s="277"/>
      <c r="I737" s="278"/>
      <c r="J737" s="37"/>
      <c r="K737" s="37"/>
      <c r="L737" s="37"/>
      <c r="M737" s="37"/>
      <c r="N737" s="260"/>
      <c r="O737" s="260"/>
      <c r="P737" s="260"/>
      <c r="Q737" s="260"/>
      <c r="R737" s="260"/>
    </row>
    <row r="738">
      <c r="A738" s="279">
        <v>45776.0</v>
      </c>
      <c r="B738" s="31">
        <v>7431.0</v>
      </c>
      <c r="C738" s="31" t="s">
        <v>20731</v>
      </c>
      <c r="D738" s="31"/>
      <c r="E738" s="31" t="s">
        <v>25195</v>
      </c>
      <c r="F738" s="275"/>
      <c r="G738" s="276">
        <v>3420.0</v>
      </c>
      <c r="H738" s="277">
        <v>660.0</v>
      </c>
      <c r="I738" s="278">
        <v>212.0</v>
      </c>
      <c r="J738" s="37">
        <v>255.0</v>
      </c>
      <c r="K738" s="37"/>
      <c r="L738" s="37" t="s">
        <v>21</v>
      </c>
      <c r="M738" s="37"/>
      <c r="N738" s="260"/>
      <c r="O738" s="260"/>
      <c r="P738" s="260"/>
      <c r="Q738" s="260"/>
      <c r="R738" s="260"/>
    </row>
    <row r="739">
      <c r="A739" s="279">
        <v>45807.0</v>
      </c>
      <c r="B739" s="31">
        <v>7432.0</v>
      </c>
      <c r="C739" s="31" t="s">
        <v>21610</v>
      </c>
      <c r="D739" s="31"/>
      <c r="E739" s="31" t="s">
        <v>21611</v>
      </c>
      <c r="F739" s="275"/>
      <c r="G739" s="276">
        <v>3280.0</v>
      </c>
      <c r="H739" s="277">
        <v>560.0</v>
      </c>
      <c r="I739" s="278">
        <v>192.0</v>
      </c>
      <c r="J739" s="37">
        <v>231.0</v>
      </c>
      <c r="K739" s="37"/>
      <c r="L739" s="37" t="s">
        <v>21</v>
      </c>
      <c r="M739" s="37"/>
      <c r="N739" s="260"/>
      <c r="O739" s="260"/>
      <c r="P739" s="260"/>
      <c r="Q739" s="260"/>
      <c r="R739" s="260"/>
    </row>
    <row r="740">
      <c r="A740" s="279">
        <v>45807.0</v>
      </c>
      <c r="B740" s="31">
        <v>7433.0</v>
      </c>
      <c r="C740" s="31" t="s">
        <v>20731</v>
      </c>
      <c r="D740" s="31"/>
      <c r="E740" s="31" t="s">
        <v>25196</v>
      </c>
      <c r="F740" s="275"/>
      <c r="G740" s="276">
        <v>3300.0</v>
      </c>
      <c r="H740" s="277">
        <v>580.0</v>
      </c>
      <c r="I740" s="278">
        <v>196.0</v>
      </c>
      <c r="J740" s="37">
        <v>236.0</v>
      </c>
      <c r="K740" s="37"/>
      <c r="L740" s="37" t="s">
        <v>21</v>
      </c>
      <c r="M740" s="37"/>
      <c r="N740" s="260"/>
      <c r="O740" s="260"/>
      <c r="P740" s="260"/>
      <c r="Q740" s="260"/>
      <c r="R740" s="260"/>
    </row>
    <row r="741">
      <c r="A741" s="279">
        <v>45777.0</v>
      </c>
      <c r="B741" s="31">
        <v>7434.0</v>
      </c>
      <c r="C741" s="31" t="s">
        <v>1093</v>
      </c>
      <c r="D741" s="31"/>
      <c r="E741" s="31" t="s">
        <v>25197</v>
      </c>
      <c r="F741" s="275"/>
      <c r="G741" s="276">
        <v>2980.0</v>
      </c>
      <c r="H741" s="277">
        <v>260.0</v>
      </c>
      <c r="I741" s="278">
        <v>140.0</v>
      </c>
      <c r="J741" s="37">
        <v>168.0</v>
      </c>
      <c r="K741" s="37"/>
      <c r="L741" s="37" t="s">
        <v>21</v>
      </c>
      <c r="M741" s="37"/>
      <c r="N741" s="260"/>
      <c r="O741" s="260"/>
      <c r="P741" s="260"/>
      <c r="Q741" s="260"/>
      <c r="R741" s="260"/>
    </row>
    <row r="742">
      <c r="A742" s="274"/>
      <c r="B742" s="31"/>
      <c r="C742" s="31"/>
      <c r="D742" s="31"/>
      <c r="E742" s="31"/>
      <c r="F742" s="275"/>
      <c r="G742" s="276"/>
      <c r="H742" s="277"/>
      <c r="I742" s="278"/>
      <c r="J742" s="37"/>
      <c r="K742" s="37"/>
      <c r="L742" s="37"/>
      <c r="M742" s="37"/>
      <c r="N742" s="260"/>
      <c r="O742" s="260"/>
      <c r="P742" s="260"/>
      <c r="Q742" s="260"/>
      <c r="R742" s="260"/>
    </row>
    <row r="743">
      <c r="A743" s="274">
        <v>45820.02900861111</v>
      </c>
      <c r="B743" s="31">
        <v>7435.0</v>
      </c>
      <c r="C743" s="31" t="s">
        <v>4017</v>
      </c>
      <c r="D743" s="31"/>
      <c r="E743" s="31" t="s">
        <v>4500</v>
      </c>
      <c r="F743" s="275"/>
      <c r="G743" s="276">
        <v>3360.0</v>
      </c>
      <c r="H743" s="277">
        <v>620.0</v>
      </c>
      <c r="I743" s="278">
        <v>103.0</v>
      </c>
      <c r="J743" s="37">
        <v>123.0</v>
      </c>
      <c r="K743" s="37"/>
      <c r="L743" s="37" t="s">
        <v>52</v>
      </c>
      <c r="M743" s="37"/>
      <c r="N743" s="260"/>
      <c r="O743" s="260"/>
      <c r="P743" s="260"/>
      <c r="Q743" s="260"/>
      <c r="R743" s="260"/>
    </row>
    <row r="744">
      <c r="A744" s="279">
        <v>45820.0</v>
      </c>
      <c r="B744" s="31">
        <v>7436.0</v>
      </c>
      <c r="C744" s="31" t="s">
        <v>17454</v>
      </c>
      <c r="D744" s="31"/>
      <c r="E744" s="31"/>
      <c r="F744" s="275"/>
      <c r="G744" s="276">
        <v>3040.0</v>
      </c>
      <c r="H744" s="277">
        <v>480.0</v>
      </c>
      <c r="I744" s="278">
        <v>80.0</v>
      </c>
      <c r="J744" s="37">
        <v>96.0</v>
      </c>
      <c r="K744" s="37"/>
      <c r="L744" s="37" t="s">
        <v>52</v>
      </c>
      <c r="M744" s="37"/>
      <c r="N744" s="260"/>
      <c r="O744" s="260"/>
      <c r="P744" s="260"/>
      <c r="Q744" s="260"/>
      <c r="R744" s="260"/>
    </row>
    <row r="745">
      <c r="A745" s="279">
        <v>45820.0</v>
      </c>
      <c r="B745" s="31">
        <v>7437.0</v>
      </c>
      <c r="C745" s="31" t="s">
        <v>744</v>
      </c>
      <c r="D745" s="31"/>
      <c r="E745" s="31"/>
      <c r="F745" s="275"/>
      <c r="G745" s="276">
        <v>2740.0</v>
      </c>
      <c r="H745" s="277">
        <v>240.0</v>
      </c>
      <c r="I745" s="278">
        <v>40.0</v>
      </c>
      <c r="J745" s="37">
        <v>48.0</v>
      </c>
      <c r="K745" s="37"/>
      <c r="L745" s="37" t="s">
        <v>52</v>
      </c>
      <c r="M745" s="37"/>
      <c r="N745" s="260"/>
      <c r="O745" s="260"/>
      <c r="P745" s="260"/>
      <c r="Q745" s="260"/>
      <c r="R745" s="260"/>
    </row>
    <row r="746">
      <c r="A746" s="279">
        <v>45820.0</v>
      </c>
      <c r="B746" s="31">
        <v>7438.0</v>
      </c>
      <c r="C746" s="31" t="s">
        <v>20209</v>
      </c>
      <c r="D746" s="31"/>
      <c r="E746" s="31"/>
      <c r="F746" s="275"/>
      <c r="G746" s="276">
        <v>8160.0</v>
      </c>
      <c r="H746" s="277">
        <v>2820.0</v>
      </c>
      <c r="I746" s="278">
        <v>466.0</v>
      </c>
      <c r="J746" s="37">
        <v>559.0</v>
      </c>
      <c r="K746" s="37"/>
      <c r="L746" s="37" t="s">
        <v>52</v>
      </c>
      <c r="M746" s="37"/>
      <c r="N746" s="260"/>
      <c r="O746" s="260"/>
      <c r="P746" s="260"/>
      <c r="Q746" s="260"/>
      <c r="R746" s="260"/>
    </row>
    <row r="747">
      <c r="A747" s="279">
        <v>45820.0</v>
      </c>
      <c r="B747" s="31">
        <v>7439.0</v>
      </c>
      <c r="C747" s="31" t="s">
        <v>3980</v>
      </c>
      <c r="D747" s="31"/>
      <c r="E747" s="31"/>
      <c r="F747" s="275"/>
      <c r="G747" s="276">
        <v>3240.0</v>
      </c>
      <c r="H747" s="277">
        <v>1000.0</v>
      </c>
      <c r="I747" s="278">
        <v>128.0</v>
      </c>
      <c r="J747" s="37">
        <v>153.0</v>
      </c>
      <c r="K747" s="37"/>
      <c r="L747" s="37" t="s">
        <v>21</v>
      </c>
      <c r="M747" s="37"/>
      <c r="N747" s="260"/>
      <c r="O747" s="260"/>
      <c r="P747" s="260"/>
      <c r="Q747" s="260"/>
      <c r="R747" s="260"/>
    </row>
    <row r="748">
      <c r="A748" s="279">
        <v>45810.0</v>
      </c>
      <c r="B748" s="31">
        <v>7440.0</v>
      </c>
      <c r="C748" s="31" t="s">
        <v>1061</v>
      </c>
      <c r="D748" s="31"/>
      <c r="E748" s="31" t="s">
        <v>21600</v>
      </c>
      <c r="F748" s="275"/>
      <c r="G748" s="276">
        <v>3680.0</v>
      </c>
      <c r="H748" s="277">
        <v>960.0</v>
      </c>
      <c r="I748" s="278">
        <v>272.0</v>
      </c>
      <c r="J748" s="37">
        <v>327.0</v>
      </c>
      <c r="K748" s="37"/>
      <c r="L748" s="37" t="s">
        <v>21</v>
      </c>
      <c r="M748" s="37"/>
      <c r="N748" s="260"/>
      <c r="O748" s="260"/>
      <c r="P748" s="260"/>
      <c r="Q748" s="260"/>
      <c r="R748" s="260"/>
    </row>
    <row r="749">
      <c r="A749" s="279">
        <v>45820.0</v>
      </c>
      <c r="B749" s="31">
        <v>7441.0</v>
      </c>
      <c r="C749" s="31" t="s">
        <v>744</v>
      </c>
      <c r="D749" s="31"/>
      <c r="E749" s="31"/>
      <c r="F749" s="275"/>
      <c r="G749" s="276">
        <v>2800.0</v>
      </c>
      <c r="H749" s="277">
        <v>260.0</v>
      </c>
      <c r="I749" s="278">
        <v>52.0</v>
      </c>
      <c r="J749" s="37">
        <v>63.0</v>
      </c>
      <c r="K749" s="37"/>
      <c r="L749" s="37" t="s">
        <v>52</v>
      </c>
      <c r="M749" s="37"/>
      <c r="N749" s="260"/>
      <c r="O749" s="260"/>
      <c r="P749" s="260"/>
      <c r="Q749" s="260"/>
      <c r="R749" s="260"/>
    </row>
    <row r="750">
      <c r="A750" s="279">
        <v>45820.0</v>
      </c>
      <c r="B750" s="31">
        <v>7442.0</v>
      </c>
      <c r="C750" s="31" t="s">
        <v>20978</v>
      </c>
      <c r="D750" s="31"/>
      <c r="E750" s="31" t="s">
        <v>4638</v>
      </c>
      <c r="F750" s="275"/>
      <c r="G750" s="276">
        <v>3100.0</v>
      </c>
      <c r="H750" s="277">
        <v>420.0</v>
      </c>
      <c r="I750" s="278">
        <v>70.0</v>
      </c>
      <c r="J750" s="37">
        <v>84.0</v>
      </c>
      <c r="K750" s="37"/>
      <c r="L750" s="37" t="s">
        <v>21</v>
      </c>
      <c r="M750" s="37"/>
      <c r="N750" s="260"/>
      <c r="O750" s="260"/>
      <c r="P750" s="260"/>
      <c r="Q750" s="260"/>
      <c r="R750" s="260"/>
    </row>
    <row r="751">
      <c r="A751" s="279">
        <v>45820.0</v>
      </c>
      <c r="B751" s="31">
        <v>7443.0</v>
      </c>
      <c r="C751" s="31" t="s">
        <v>2781</v>
      </c>
      <c r="D751" s="31"/>
      <c r="E751" s="31"/>
      <c r="F751" s="275"/>
      <c r="G751" s="276">
        <v>3480.0</v>
      </c>
      <c r="H751" s="277">
        <v>640.0</v>
      </c>
      <c r="I751" s="278">
        <v>26.0</v>
      </c>
      <c r="J751" s="37">
        <v>31.0</v>
      </c>
      <c r="K751" s="37"/>
      <c r="L751" s="37" t="s">
        <v>52</v>
      </c>
      <c r="M751" s="37"/>
      <c r="N751" s="260"/>
      <c r="O751" s="260"/>
      <c r="P751" s="260"/>
      <c r="Q751" s="260"/>
      <c r="R751" s="260"/>
    </row>
    <row r="752">
      <c r="A752" s="279">
        <v>45820.0</v>
      </c>
      <c r="B752" s="31">
        <v>7444.0</v>
      </c>
      <c r="C752" s="31" t="s">
        <v>4111</v>
      </c>
      <c r="D752" s="31"/>
      <c r="E752" s="31"/>
      <c r="F752" s="275"/>
      <c r="G752" s="276">
        <v>3840.0</v>
      </c>
      <c r="H752" s="277">
        <v>1260.0</v>
      </c>
      <c r="I752" s="278">
        <v>208.0</v>
      </c>
      <c r="J752" s="37">
        <v>250.0</v>
      </c>
      <c r="K752" s="37"/>
      <c r="L752" s="37" t="s">
        <v>21</v>
      </c>
      <c r="M752" s="37"/>
      <c r="N752" s="260"/>
      <c r="O752" s="260"/>
      <c r="P752" s="260"/>
      <c r="Q752" s="260"/>
      <c r="R752" s="260"/>
    </row>
    <row r="753">
      <c r="A753" s="279"/>
      <c r="B753" s="31"/>
      <c r="C753" s="31"/>
      <c r="D753" s="31"/>
      <c r="E753" s="31"/>
      <c r="F753" s="275"/>
      <c r="G753" s="276"/>
      <c r="H753" s="277"/>
      <c r="I753" s="278"/>
      <c r="J753" s="37"/>
      <c r="K753" s="37"/>
      <c r="L753" s="37"/>
      <c r="M753" s="37"/>
      <c r="N753" s="260"/>
      <c r="O753" s="260"/>
      <c r="P753" s="260"/>
      <c r="Q753" s="260"/>
      <c r="R753" s="260"/>
    </row>
    <row r="754">
      <c r="A754" s="279">
        <v>45811.0</v>
      </c>
      <c r="B754" s="31">
        <v>7445.0</v>
      </c>
      <c r="C754" s="31" t="s">
        <v>1868</v>
      </c>
      <c r="D754" s="31"/>
      <c r="E754" s="31" t="s">
        <v>21607</v>
      </c>
      <c r="F754" s="275"/>
      <c r="G754" s="276">
        <v>3700.0</v>
      </c>
      <c r="H754" s="277">
        <v>1000.0</v>
      </c>
      <c r="I754" s="278">
        <v>280.0</v>
      </c>
      <c r="J754" s="37">
        <v>336.0</v>
      </c>
      <c r="K754" s="37"/>
      <c r="L754" s="37" t="s">
        <v>21</v>
      </c>
      <c r="M754" s="37"/>
      <c r="N754" s="260"/>
      <c r="O754" s="260"/>
      <c r="P754" s="260"/>
      <c r="Q754" s="260"/>
      <c r="R754" s="260"/>
    </row>
    <row r="755">
      <c r="A755" s="274">
        <v>45821.029006145836</v>
      </c>
      <c r="B755" s="31">
        <v>7446.0</v>
      </c>
      <c r="C755" s="31" t="s">
        <v>21721</v>
      </c>
      <c r="D755" s="31"/>
      <c r="E755" s="31" t="s">
        <v>21180</v>
      </c>
      <c r="F755" s="275"/>
      <c r="G755" s="276">
        <v>3120.0</v>
      </c>
      <c r="H755" s="277">
        <v>80.0</v>
      </c>
      <c r="I755" s="278">
        <v>0.0</v>
      </c>
      <c r="J755" s="37">
        <v>0.0</v>
      </c>
      <c r="K755" s="37"/>
      <c r="L755" s="37" t="s">
        <v>60</v>
      </c>
      <c r="M755" s="37">
        <v>604722.0</v>
      </c>
      <c r="N755" s="260"/>
      <c r="O755" s="260"/>
      <c r="P755" s="260"/>
      <c r="Q755" s="260"/>
      <c r="R755" s="260"/>
    </row>
    <row r="756">
      <c r="A756" s="279">
        <v>45821.0</v>
      </c>
      <c r="B756" s="31">
        <v>7447.0</v>
      </c>
      <c r="C756" s="31" t="s">
        <v>21706</v>
      </c>
      <c r="D756" s="31"/>
      <c r="E756" s="31" t="s">
        <v>21180</v>
      </c>
      <c r="F756" s="275"/>
      <c r="G756" s="276">
        <v>2360.0</v>
      </c>
      <c r="H756" s="277">
        <v>340.0</v>
      </c>
      <c r="I756" s="278">
        <v>0.0</v>
      </c>
      <c r="J756" s="37">
        <v>0.0</v>
      </c>
      <c r="K756" s="37"/>
      <c r="L756" s="37" t="s">
        <v>60</v>
      </c>
      <c r="M756" s="37">
        <v>851438.0</v>
      </c>
      <c r="N756" s="260"/>
      <c r="O756" s="260"/>
      <c r="P756" s="260"/>
      <c r="Q756" s="260"/>
      <c r="R756" s="260"/>
    </row>
    <row r="757">
      <c r="A757" s="279">
        <v>45812.0</v>
      </c>
      <c r="B757" s="31">
        <v>7448.0</v>
      </c>
      <c r="C757" s="31" t="s">
        <v>1868</v>
      </c>
      <c r="D757" s="31"/>
      <c r="E757" s="31" t="s">
        <v>21609</v>
      </c>
      <c r="F757" s="275"/>
      <c r="G757" s="276">
        <v>3600.0</v>
      </c>
      <c r="H757" s="277">
        <v>900.0</v>
      </c>
      <c r="I757" s="278">
        <v>260.0</v>
      </c>
      <c r="J757" s="37">
        <v>312.0</v>
      </c>
      <c r="K757" s="37"/>
      <c r="L757" s="37" t="s">
        <v>21</v>
      </c>
      <c r="M757" s="37"/>
      <c r="N757" s="260"/>
      <c r="O757" s="260"/>
      <c r="P757" s="260"/>
      <c r="Q757" s="260"/>
      <c r="R757" s="260"/>
    </row>
    <row r="758">
      <c r="A758" s="279">
        <v>45812.0</v>
      </c>
      <c r="B758" s="31">
        <v>7449.0</v>
      </c>
      <c r="C758" s="31" t="s">
        <v>21610</v>
      </c>
      <c r="D758" s="31"/>
      <c r="E758" s="31" t="s">
        <v>21611</v>
      </c>
      <c r="F758" s="275"/>
      <c r="G758" s="276">
        <v>3500.0</v>
      </c>
      <c r="H758" s="277">
        <v>800.0</v>
      </c>
      <c r="I758" s="278">
        <v>240.0</v>
      </c>
      <c r="J758" s="37">
        <v>288.0</v>
      </c>
      <c r="K758" s="37"/>
      <c r="L758" s="37" t="s">
        <v>21</v>
      </c>
      <c r="M758" s="37"/>
      <c r="N758" s="260"/>
      <c r="O758" s="260"/>
      <c r="P758" s="260"/>
      <c r="Q758" s="260"/>
      <c r="R758" s="260"/>
    </row>
    <row r="759">
      <c r="A759" s="279">
        <v>45821.0</v>
      </c>
      <c r="B759" s="31">
        <v>7450.0</v>
      </c>
      <c r="C759" s="31" t="s">
        <v>21108</v>
      </c>
      <c r="D759" s="31"/>
      <c r="E759" s="31" t="s">
        <v>21180</v>
      </c>
      <c r="F759" s="275"/>
      <c r="G759" s="276">
        <v>2800.0</v>
      </c>
      <c r="H759" s="277">
        <v>480.0</v>
      </c>
      <c r="I759" s="278">
        <v>80.0</v>
      </c>
      <c r="J759" s="37">
        <v>96.0</v>
      </c>
      <c r="K759" s="37"/>
      <c r="L759" s="37" t="s">
        <v>21</v>
      </c>
      <c r="M759" s="37"/>
      <c r="N759" s="260"/>
      <c r="O759" s="260"/>
      <c r="P759" s="260"/>
      <c r="Q759" s="260"/>
      <c r="R759" s="260"/>
    </row>
    <row r="760">
      <c r="A760" s="279">
        <v>45821.0</v>
      </c>
      <c r="B760" s="31">
        <v>7451.0</v>
      </c>
      <c r="C760" s="31" t="s">
        <v>21711</v>
      </c>
      <c r="D760" s="31"/>
      <c r="E760" s="31" t="s">
        <v>21712</v>
      </c>
      <c r="F760" s="275"/>
      <c r="G760" s="276">
        <v>3340.0</v>
      </c>
      <c r="H760" s="277">
        <v>540.0</v>
      </c>
      <c r="I760" s="278">
        <v>90.0</v>
      </c>
      <c r="J760" s="37">
        <v>107.0</v>
      </c>
      <c r="K760" s="37"/>
      <c r="L760" s="37" t="s">
        <v>21</v>
      </c>
      <c r="M760" s="37"/>
      <c r="N760" s="260"/>
      <c r="O760" s="260"/>
      <c r="P760" s="260"/>
      <c r="Q760" s="260"/>
      <c r="R760" s="260"/>
    </row>
    <row r="761">
      <c r="A761" s="279">
        <v>45821.0</v>
      </c>
      <c r="B761" s="31">
        <v>7452.0</v>
      </c>
      <c r="C761" s="31" t="s">
        <v>21717</v>
      </c>
      <c r="D761" s="31"/>
      <c r="E761" s="31" t="s">
        <v>21718</v>
      </c>
      <c r="F761" s="275"/>
      <c r="G761" s="276">
        <v>2860.0</v>
      </c>
      <c r="H761" s="277">
        <v>60.0</v>
      </c>
      <c r="I761" s="278">
        <v>12.0</v>
      </c>
      <c r="J761" s="37">
        <v>15.0</v>
      </c>
      <c r="K761" s="37"/>
      <c r="L761" s="37" t="s">
        <v>21</v>
      </c>
      <c r="M761" s="37"/>
      <c r="N761" s="260"/>
      <c r="O761" s="260"/>
      <c r="P761" s="260"/>
      <c r="Q761" s="260"/>
      <c r="R761" s="260"/>
    </row>
    <row r="762">
      <c r="A762" s="279">
        <v>45813.0</v>
      </c>
      <c r="B762" s="31">
        <v>7453.0</v>
      </c>
      <c r="C762" s="31" t="s">
        <v>19637</v>
      </c>
      <c r="D762" s="31"/>
      <c r="E762" s="31"/>
      <c r="F762" s="275"/>
      <c r="G762" s="276">
        <v>2580.0</v>
      </c>
      <c r="H762" s="277">
        <v>60.0</v>
      </c>
      <c r="I762" s="278">
        <v>12.0</v>
      </c>
      <c r="J762" s="37">
        <v>15.0</v>
      </c>
      <c r="K762" s="37"/>
      <c r="L762" s="37" t="s">
        <v>21</v>
      </c>
      <c r="M762" s="37"/>
      <c r="N762" s="260"/>
      <c r="O762" s="260"/>
      <c r="P762" s="260"/>
      <c r="Q762" s="260"/>
      <c r="R762" s="260"/>
    </row>
    <row r="763">
      <c r="A763" s="274"/>
      <c r="B763" s="31"/>
      <c r="C763" s="31"/>
      <c r="D763" s="31"/>
      <c r="E763" s="31"/>
      <c r="F763" s="275"/>
      <c r="G763" s="276"/>
      <c r="H763" s="277"/>
      <c r="I763" s="278"/>
      <c r="J763" s="37"/>
      <c r="K763" s="37"/>
      <c r="L763" s="37"/>
      <c r="M763" s="37"/>
      <c r="N763" s="260"/>
      <c r="O763" s="260"/>
      <c r="P763" s="260"/>
      <c r="Q763" s="260"/>
      <c r="R763" s="260"/>
    </row>
    <row r="764">
      <c r="A764" s="274">
        <v>45824.02902556713</v>
      </c>
      <c r="B764" s="31">
        <v>7454.0</v>
      </c>
      <c r="C764" s="31" t="s">
        <v>4017</v>
      </c>
      <c r="D764" s="31"/>
      <c r="E764" s="31" t="s">
        <v>4500</v>
      </c>
      <c r="F764" s="275"/>
      <c r="G764" s="276">
        <v>3540.0</v>
      </c>
      <c r="H764" s="277">
        <v>540.0</v>
      </c>
      <c r="I764" s="278">
        <v>90.0</v>
      </c>
      <c r="J764" s="37">
        <v>107.0</v>
      </c>
      <c r="K764" s="37"/>
      <c r="L764" s="37" t="s">
        <v>52</v>
      </c>
      <c r="M764" s="37"/>
      <c r="N764" s="260"/>
      <c r="O764" s="260"/>
      <c r="P764" s="260"/>
      <c r="Q764" s="260"/>
      <c r="R764" s="260"/>
    </row>
    <row r="765">
      <c r="A765" s="279">
        <v>45824.0</v>
      </c>
      <c r="B765" s="31">
        <v>7455.0</v>
      </c>
      <c r="C765" s="31" t="s">
        <v>20775</v>
      </c>
      <c r="D765" s="31"/>
      <c r="E765" s="31" t="s">
        <v>21683</v>
      </c>
      <c r="F765" s="275"/>
      <c r="G765" s="276">
        <v>3300.0</v>
      </c>
      <c r="H765" s="277">
        <v>440.0</v>
      </c>
      <c r="I765" s="278">
        <v>18.0</v>
      </c>
      <c r="J765" s="37">
        <v>22.0</v>
      </c>
      <c r="K765" s="37"/>
      <c r="L765" s="37" t="s">
        <v>21</v>
      </c>
      <c r="M765" s="37"/>
      <c r="N765" s="260"/>
      <c r="O765" s="260"/>
      <c r="P765" s="260"/>
      <c r="Q765" s="260"/>
      <c r="R765" s="260"/>
    </row>
    <row r="766">
      <c r="A766" s="279">
        <v>45824.0</v>
      </c>
      <c r="B766" s="31">
        <v>7456.0</v>
      </c>
      <c r="C766" s="31" t="s">
        <v>3991</v>
      </c>
      <c r="D766" s="31"/>
      <c r="E766" s="31"/>
      <c r="F766" s="275"/>
      <c r="G766" s="276">
        <v>3160.0</v>
      </c>
      <c r="H766" s="277">
        <v>300.0</v>
      </c>
      <c r="I766" s="278">
        <v>60.0</v>
      </c>
      <c r="J766" s="37">
        <v>72.0</v>
      </c>
      <c r="K766" s="37"/>
      <c r="L766" s="37" t="s">
        <v>21</v>
      </c>
      <c r="M766" s="37"/>
      <c r="N766" s="260"/>
      <c r="O766" s="260"/>
      <c r="P766" s="260"/>
      <c r="Q766" s="260"/>
      <c r="R766" s="260"/>
    </row>
    <row r="767">
      <c r="A767" s="274"/>
      <c r="B767" s="31"/>
      <c r="C767" s="31"/>
      <c r="D767" s="31"/>
      <c r="E767" s="31"/>
      <c r="F767" s="275"/>
      <c r="G767" s="276"/>
      <c r="H767" s="277"/>
      <c r="I767" s="278"/>
      <c r="J767" s="37"/>
      <c r="K767" s="37"/>
      <c r="L767" s="37"/>
      <c r="M767" s="37"/>
      <c r="N767" s="260"/>
      <c r="O767" s="260"/>
      <c r="P767" s="260"/>
      <c r="Q767" s="260"/>
      <c r="R767" s="260"/>
    </row>
    <row r="768">
      <c r="A768" s="274">
        <v>45825.02902274305</v>
      </c>
      <c r="B768" s="31">
        <v>7457.0</v>
      </c>
      <c r="C768" s="31" t="s">
        <v>3986</v>
      </c>
      <c r="D768" s="31"/>
      <c r="E768" s="31" t="s">
        <v>21734</v>
      </c>
      <c r="F768" s="275"/>
      <c r="G768" s="276">
        <v>3000.0</v>
      </c>
      <c r="H768" s="277">
        <v>340.0</v>
      </c>
      <c r="I768" s="278">
        <v>57.0</v>
      </c>
      <c r="J768" s="37">
        <v>68.0</v>
      </c>
      <c r="K768" s="37"/>
      <c r="L768" s="37" t="s">
        <v>21</v>
      </c>
      <c r="M768" s="37"/>
      <c r="N768" s="260"/>
      <c r="O768" s="260"/>
      <c r="P768" s="260"/>
      <c r="Q768" s="260"/>
      <c r="R768" s="260"/>
    </row>
    <row r="769">
      <c r="A769" s="279">
        <v>45825.0</v>
      </c>
      <c r="B769" s="31">
        <v>7458.0</v>
      </c>
      <c r="C769" s="31" t="s">
        <v>3980</v>
      </c>
      <c r="D769" s="31"/>
      <c r="E769" s="31"/>
      <c r="F769" s="275"/>
      <c r="G769" s="276">
        <v>3400.0</v>
      </c>
      <c r="H769" s="277">
        <v>1100.0</v>
      </c>
      <c r="I769" s="278">
        <v>201.0</v>
      </c>
      <c r="J769" s="37">
        <v>241.0</v>
      </c>
      <c r="K769" s="37"/>
      <c r="L769" s="37" t="s">
        <v>60</v>
      </c>
      <c r="M769" s="37"/>
      <c r="N769" s="260"/>
      <c r="O769" s="260"/>
      <c r="P769" s="260"/>
      <c r="Q769" s="260"/>
      <c r="R769" s="260"/>
    </row>
    <row r="770">
      <c r="A770" s="279">
        <v>45825.0</v>
      </c>
      <c r="B770" s="31">
        <v>7459.0</v>
      </c>
      <c r="C770" s="31" t="s">
        <v>744</v>
      </c>
      <c r="D770" s="31"/>
      <c r="E770" s="31"/>
      <c r="F770" s="275"/>
      <c r="G770" s="276">
        <v>2820.0</v>
      </c>
      <c r="H770" s="277">
        <v>300.0</v>
      </c>
      <c r="I770" s="278">
        <v>50.0</v>
      </c>
      <c r="J770" s="37">
        <v>60.0</v>
      </c>
      <c r="K770" s="37"/>
      <c r="L770" s="37" t="s">
        <v>52</v>
      </c>
      <c r="M770" s="37"/>
      <c r="N770" s="260"/>
      <c r="O770" s="260"/>
      <c r="P770" s="260"/>
      <c r="Q770" s="260"/>
      <c r="R770" s="260"/>
    </row>
    <row r="771">
      <c r="A771" s="279">
        <v>45825.0</v>
      </c>
      <c r="B771" s="31">
        <v>7460.0</v>
      </c>
      <c r="C771" s="31" t="s">
        <v>4017</v>
      </c>
      <c r="D771" s="31"/>
      <c r="E771" s="31" t="s">
        <v>4500</v>
      </c>
      <c r="F771" s="275"/>
      <c r="G771" s="276">
        <v>3400.0</v>
      </c>
      <c r="H771" s="277">
        <v>520.0</v>
      </c>
      <c r="I771" s="278">
        <v>86.0</v>
      </c>
      <c r="J771" s="37">
        <v>103.0</v>
      </c>
      <c r="K771" s="37"/>
      <c r="L771" s="37" t="s">
        <v>52</v>
      </c>
      <c r="M771" s="37"/>
      <c r="N771" s="260"/>
      <c r="O771" s="260"/>
      <c r="P771" s="260"/>
      <c r="Q771" s="260"/>
      <c r="R771" s="260"/>
    </row>
    <row r="772">
      <c r="A772" s="279"/>
      <c r="B772" s="31"/>
      <c r="C772" s="31"/>
      <c r="D772" s="31"/>
      <c r="E772" s="31"/>
      <c r="F772" s="275"/>
      <c r="G772" s="276"/>
      <c r="H772" s="277"/>
      <c r="I772" s="278"/>
      <c r="J772" s="37"/>
      <c r="K772" s="37"/>
      <c r="L772" s="37"/>
      <c r="M772" s="37"/>
      <c r="N772" s="260"/>
      <c r="O772" s="260"/>
      <c r="P772" s="260"/>
      <c r="Q772" s="260"/>
      <c r="R772" s="260"/>
    </row>
    <row r="773">
      <c r="A773" s="279">
        <v>45817.0</v>
      </c>
      <c r="B773" s="31">
        <v>7461.0</v>
      </c>
      <c r="C773" s="31" t="s">
        <v>1093</v>
      </c>
      <c r="D773" s="31"/>
      <c r="E773" s="31" t="s">
        <v>21646</v>
      </c>
      <c r="F773" s="275"/>
      <c r="G773" s="276">
        <v>3580.0</v>
      </c>
      <c r="H773" s="277">
        <v>820.0</v>
      </c>
      <c r="I773" s="278">
        <v>244.0</v>
      </c>
      <c r="J773" s="37">
        <v>293.0</v>
      </c>
      <c r="K773" s="37"/>
      <c r="L773" s="37" t="s">
        <v>21</v>
      </c>
      <c r="M773" s="37"/>
      <c r="N773" s="260"/>
      <c r="O773" s="260"/>
      <c r="P773" s="260"/>
      <c r="Q773" s="260"/>
      <c r="R773" s="260"/>
    </row>
    <row r="774">
      <c r="A774" s="274">
        <v>45826.029006122684</v>
      </c>
      <c r="B774" s="31">
        <v>7462.0</v>
      </c>
      <c r="C774" s="31" t="s">
        <v>4017</v>
      </c>
      <c r="D774" s="31"/>
      <c r="E774" s="31" t="s">
        <v>4500</v>
      </c>
      <c r="F774" s="275"/>
      <c r="G774" s="276">
        <v>3460.0</v>
      </c>
      <c r="H774" s="277">
        <v>440.0</v>
      </c>
      <c r="I774" s="278">
        <v>57.0</v>
      </c>
      <c r="J774" s="37">
        <v>68.0</v>
      </c>
      <c r="K774" s="37"/>
      <c r="L774" s="37" t="s">
        <v>52</v>
      </c>
      <c r="M774" s="37"/>
      <c r="N774" s="260"/>
      <c r="O774" s="260"/>
      <c r="P774" s="260"/>
      <c r="Q774" s="260"/>
      <c r="R774" s="260"/>
    </row>
    <row r="775">
      <c r="A775" s="279">
        <v>45826.0</v>
      </c>
      <c r="B775" s="31">
        <v>7463.0</v>
      </c>
      <c r="C775" s="31" t="s">
        <v>744</v>
      </c>
      <c r="D775" s="31"/>
      <c r="E775" s="31"/>
      <c r="F775" s="275"/>
      <c r="G775" s="276">
        <v>3180.0</v>
      </c>
      <c r="H775" s="277">
        <v>660.0</v>
      </c>
      <c r="I775" s="278">
        <v>27.0</v>
      </c>
      <c r="J775" s="37">
        <v>32.0</v>
      </c>
      <c r="K775" s="37"/>
      <c r="L775" s="37" t="s">
        <v>52</v>
      </c>
      <c r="M775" s="37"/>
      <c r="N775" s="260"/>
      <c r="O775" s="260"/>
      <c r="P775" s="260"/>
      <c r="Q775" s="260"/>
      <c r="R775" s="260"/>
    </row>
    <row r="776">
      <c r="A776" s="279">
        <v>45826.0</v>
      </c>
      <c r="B776" s="31">
        <v>7464.0</v>
      </c>
      <c r="C776" s="31" t="s">
        <v>21739</v>
      </c>
      <c r="D776" s="31"/>
      <c r="E776" s="31"/>
      <c r="F776" s="275"/>
      <c r="G776" s="276">
        <v>2640.0</v>
      </c>
      <c r="H776" s="277">
        <v>260.0</v>
      </c>
      <c r="I776" s="278">
        <v>43.0</v>
      </c>
      <c r="J776" s="37">
        <v>52.0</v>
      </c>
      <c r="K776" s="37"/>
      <c r="L776" s="37" t="s">
        <v>60</v>
      </c>
      <c r="M776" s="37">
        <v>184878.0</v>
      </c>
      <c r="N776" s="260"/>
      <c r="O776" s="260"/>
      <c r="P776" s="260"/>
      <c r="Q776" s="260"/>
      <c r="R776" s="260"/>
    </row>
    <row r="777">
      <c r="A777" s="279">
        <v>45826.0</v>
      </c>
      <c r="B777" s="31">
        <v>7465.0</v>
      </c>
      <c r="C777" s="31" t="s">
        <v>4048</v>
      </c>
      <c r="D777" s="31"/>
      <c r="E777" s="31" t="s">
        <v>21740</v>
      </c>
      <c r="F777" s="275"/>
      <c r="G777" s="276">
        <v>3920.0</v>
      </c>
      <c r="H777" s="277">
        <v>900.0</v>
      </c>
      <c r="I777" s="278">
        <v>180.0</v>
      </c>
      <c r="J777" s="37">
        <v>216.0</v>
      </c>
      <c r="K777" s="37"/>
      <c r="L777" s="37" t="s">
        <v>60</v>
      </c>
      <c r="M777" s="37">
        <v>565646.0</v>
      </c>
      <c r="N777" s="260"/>
      <c r="O777" s="260"/>
      <c r="P777" s="260"/>
      <c r="Q777" s="260"/>
      <c r="R777" s="260"/>
    </row>
    <row r="778">
      <c r="A778" s="279">
        <v>45826.0</v>
      </c>
      <c r="B778" s="31">
        <v>7466.0</v>
      </c>
      <c r="C778" s="31" t="s">
        <v>4017</v>
      </c>
      <c r="D778" s="31"/>
      <c r="E778" s="31"/>
      <c r="F778" s="275"/>
      <c r="G778" s="276">
        <v>3460.0</v>
      </c>
      <c r="H778" s="277">
        <v>640.0</v>
      </c>
      <c r="I778" s="278">
        <v>26.0</v>
      </c>
      <c r="J778" s="37">
        <v>31.0</v>
      </c>
      <c r="K778" s="37"/>
      <c r="L778" s="37" t="s">
        <v>52</v>
      </c>
      <c r="M778" s="37"/>
      <c r="N778" s="260"/>
      <c r="O778" s="260"/>
      <c r="P778" s="260"/>
      <c r="Q778" s="260"/>
      <c r="R778" s="260"/>
    </row>
    <row r="779">
      <c r="A779" s="279">
        <v>45826.0</v>
      </c>
      <c r="B779" s="31">
        <v>7467.0</v>
      </c>
      <c r="C779" s="31" t="s">
        <v>8581</v>
      </c>
      <c r="D779" s="31"/>
      <c r="E779" s="31"/>
      <c r="F779" s="275"/>
      <c r="G779" s="276">
        <v>2420.0</v>
      </c>
      <c r="H779" s="277">
        <v>200.0</v>
      </c>
      <c r="I779" s="278">
        <v>33.0</v>
      </c>
      <c r="J779" s="37">
        <v>40.0</v>
      </c>
      <c r="K779" s="37"/>
      <c r="L779" s="37" t="s">
        <v>21</v>
      </c>
      <c r="M779" s="37"/>
      <c r="N779" s="260"/>
      <c r="O779" s="260"/>
      <c r="P779" s="260"/>
      <c r="Q779" s="260"/>
      <c r="R779" s="260"/>
    </row>
    <row r="780">
      <c r="A780" s="279">
        <v>45826.0</v>
      </c>
      <c r="B780" s="31">
        <v>7468.0</v>
      </c>
      <c r="C780" s="31" t="s">
        <v>20978</v>
      </c>
      <c r="D780" s="31"/>
      <c r="E780" s="31" t="s">
        <v>4638</v>
      </c>
      <c r="F780" s="275"/>
      <c r="G780" s="276">
        <v>2860.0</v>
      </c>
      <c r="H780" s="277">
        <v>120.0</v>
      </c>
      <c r="I780" s="278">
        <v>20.0</v>
      </c>
      <c r="J780" s="37">
        <v>24.0</v>
      </c>
      <c r="K780" s="37"/>
      <c r="L780" s="37" t="s">
        <v>21</v>
      </c>
      <c r="M780" s="37"/>
      <c r="N780" s="260"/>
      <c r="O780" s="260"/>
      <c r="P780" s="260"/>
      <c r="Q780" s="260"/>
      <c r="R780" s="260"/>
    </row>
    <row r="781">
      <c r="A781" s="279">
        <v>45826.0</v>
      </c>
      <c r="B781" s="31">
        <v>7469.0</v>
      </c>
      <c r="C781" s="31" t="s">
        <v>4112</v>
      </c>
      <c r="D781" s="31"/>
      <c r="E781" s="31"/>
      <c r="F781" s="275"/>
      <c r="G781" s="276">
        <v>2860.0</v>
      </c>
      <c r="H781" s="277">
        <v>400.0</v>
      </c>
      <c r="I781" s="278">
        <v>66.0</v>
      </c>
      <c r="J781" s="37">
        <v>80.0</v>
      </c>
      <c r="K781" s="37"/>
      <c r="L781" s="37" t="s">
        <v>21</v>
      </c>
      <c r="M781" s="37"/>
      <c r="N781" s="260"/>
      <c r="O781" s="260"/>
      <c r="P781" s="260"/>
      <c r="Q781" s="260"/>
      <c r="R781" s="260"/>
    </row>
    <row r="782">
      <c r="A782" s="279">
        <v>45826.0</v>
      </c>
      <c r="B782" s="31">
        <v>7470.0</v>
      </c>
      <c r="C782" s="31" t="s">
        <v>4455</v>
      </c>
      <c r="D782" s="31"/>
      <c r="E782" s="31" t="s">
        <v>21748</v>
      </c>
      <c r="F782" s="275"/>
      <c r="G782" s="276">
        <v>3380.0</v>
      </c>
      <c r="H782" s="277">
        <v>560.0</v>
      </c>
      <c r="I782" s="278">
        <v>93.0</v>
      </c>
      <c r="J782" s="37">
        <v>111.0</v>
      </c>
      <c r="K782" s="37"/>
      <c r="L782" s="37" t="s">
        <v>21</v>
      </c>
      <c r="M782" s="37"/>
      <c r="N782" s="260"/>
      <c r="O782" s="260"/>
      <c r="P782" s="260"/>
      <c r="Q782" s="260"/>
      <c r="R782" s="260"/>
    </row>
    <row r="783">
      <c r="A783" s="279"/>
      <c r="B783" s="31"/>
      <c r="C783" s="31"/>
      <c r="D783" s="31"/>
      <c r="E783" s="31"/>
      <c r="F783" s="275"/>
      <c r="G783" s="276"/>
      <c r="H783" s="277"/>
      <c r="I783" s="278"/>
      <c r="J783" s="37"/>
      <c r="K783" s="37"/>
      <c r="L783" s="37"/>
      <c r="M783" s="37"/>
      <c r="N783" s="260"/>
      <c r="O783" s="260"/>
      <c r="P783" s="260"/>
      <c r="Q783" s="260"/>
      <c r="R783" s="260"/>
    </row>
    <row r="784">
      <c r="A784" s="279">
        <v>45819.0</v>
      </c>
      <c r="B784" s="31">
        <v>7471.0</v>
      </c>
      <c r="C784" s="31" t="s">
        <v>21675</v>
      </c>
      <c r="D784" s="31"/>
      <c r="E784" s="31" t="s">
        <v>21676</v>
      </c>
      <c r="F784" s="275"/>
      <c r="G784" s="276">
        <v>2820.0</v>
      </c>
      <c r="H784" s="277">
        <v>100.0</v>
      </c>
      <c r="I784" s="278">
        <v>140.0</v>
      </c>
      <c r="J784" s="37">
        <v>168.0</v>
      </c>
      <c r="K784" s="37"/>
      <c r="L784" s="37" t="s">
        <v>21</v>
      </c>
      <c r="M784" s="37"/>
      <c r="N784" s="260"/>
      <c r="O784" s="260"/>
      <c r="P784" s="260"/>
      <c r="Q784" s="260"/>
      <c r="R784" s="260"/>
    </row>
    <row r="785">
      <c r="A785" s="274">
        <v>45827.02900274306</v>
      </c>
      <c r="B785" s="31">
        <v>7472.0</v>
      </c>
      <c r="C785" s="31" t="s">
        <v>1164</v>
      </c>
      <c r="D785" s="31"/>
      <c r="E785" s="31"/>
      <c r="F785" s="275"/>
      <c r="G785" s="276">
        <v>3920.0</v>
      </c>
      <c r="H785" s="277">
        <v>1260.0</v>
      </c>
      <c r="I785" s="278">
        <v>51.0</v>
      </c>
      <c r="J785" s="37">
        <v>61.0</v>
      </c>
      <c r="K785" s="37"/>
      <c r="L785" s="37" t="s">
        <v>52</v>
      </c>
      <c r="M785" s="37"/>
      <c r="N785" s="260"/>
      <c r="O785" s="260"/>
      <c r="P785" s="260"/>
      <c r="Q785" s="260"/>
      <c r="R785" s="260"/>
    </row>
    <row r="786">
      <c r="A786" s="279">
        <v>45827.0</v>
      </c>
      <c r="B786" s="31">
        <v>7473.0</v>
      </c>
      <c r="C786" s="31" t="s">
        <v>1164</v>
      </c>
      <c r="D786" s="31"/>
      <c r="E786" s="31"/>
      <c r="F786" s="275"/>
      <c r="G786" s="276">
        <v>4220.0</v>
      </c>
      <c r="H786" s="277">
        <v>1620.0</v>
      </c>
      <c r="I786" s="278">
        <v>268.0</v>
      </c>
      <c r="J786" s="37">
        <v>321.0</v>
      </c>
      <c r="K786" s="37"/>
      <c r="L786" s="37" t="s">
        <v>52</v>
      </c>
      <c r="M786" s="37"/>
      <c r="N786" s="260"/>
      <c r="O786" s="260"/>
      <c r="P786" s="260"/>
      <c r="Q786" s="260"/>
      <c r="R786" s="260"/>
    </row>
    <row r="787">
      <c r="A787" s="279">
        <v>45827.0</v>
      </c>
      <c r="B787" s="31">
        <v>7474.0</v>
      </c>
      <c r="C787" s="31" t="s">
        <v>1164</v>
      </c>
      <c r="D787" s="31"/>
      <c r="E787" s="31"/>
      <c r="F787" s="275"/>
      <c r="G787" s="276">
        <v>3840.0</v>
      </c>
      <c r="H787" s="277">
        <v>1280.0</v>
      </c>
      <c r="I787" s="278">
        <v>52.0</v>
      </c>
      <c r="J787" s="37">
        <v>62.0</v>
      </c>
      <c r="K787" s="37"/>
      <c r="L787" s="37" t="s">
        <v>52</v>
      </c>
      <c r="M787" s="37"/>
      <c r="N787" s="260"/>
      <c r="O787" s="260"/>
      <c r="P787" s="260"/>
      <c r="Q787" s="260"/>
      <c r="R787" s="260"/>
    </row>
    <row r="788">
      <c r="A788" s="279">
        <v>45827.0</v>
      </c>
      <c r="B788" s="31">
        <v>7475.0</v>
      </c>
      <c r="C788" s="31" t="s">
        <v>1164</v>
      </c>
      <c r="D788" s="31"/>
      <c r="E788" s="31"/>
      <c r="F788" s="275"/>
      <c r="G788" s="276">
        <v>3460.0</v>
      </c>
      <c r="H788" s="277">
        <v>900.0</v>
      </c>
      <c r="I788" s="278">
        <v>36.0</v>
      </c>
      <c r="J788" s="37">
        <v>44.0</v>
      </c>
      <c r="K788" s="37"/>
      <c r="L788" s="37" t="s">
        <v>52</v>
      </c>
      <c r="M788" s="37"/>
      <c r="N788" s="260"/>
      <c r="O788" s="260"/>
      <c r="P788" s="260"/>
      <c r="Q788" s="260"/>
      <c r="R788" s="260"/>
    </row>
    <row r="789">
      <c r="A789" s="279">
        <v>45827.0</v>
      </c>
      <c r="B789" s="31">
        <v>7476.0</v>
      </c>
      <c r="C789" s="31" t="s">
        <v>1164</v>
      </c>
      <c r="D789" s="31"/>
      <c r="E789" s="31"/>
      <c r="F789" s="275"/>
      <c r="G789" s="276">
        <v>3420.0</v>
      </c>
      <c r="H789" s="277">
        <v>860.0</v>
      </c>
      <c r="I789" s="278">
        <v>35.0</v>
      </c>
      <c r="J789" s="37">
        <v>42.0</v>
      </c>
      <c r="K789" s="37"/>
      <c r="L789" s="37" t="s">
        <v>52</v>
      </c>
      <c r="M789" s="37"/>
      <c r="N789" s="260"/>
      <c r="O789" s="260"/>
      <c r="P789" s="260"/>
      <c r="Q789" s="260"/>
      <c r="R789" s="260"/>
    </row>
    <row r="790">
      <c r="A790" s="279">
        <v>45827.0</v>
      </c>
      <c r="B790" s="31">
        <v>7477.0</v>
      </c>
      <c r="C790" s="31" t="s">
        <v>21754</v>
      </c>
      <c r="D790" s="31"/>
      <c r="E790" s="31"/>
      <c r="F790" s="275"/>
      <c r="G790" s="276">
        <v>4620.0</v>
      </c>
      <c r="H790" s="277">
        <v>1980.0</v>
      </c>
      <c r="I790" s="278">
        <v>80.0</v>
      </c>
      <c r="J790" s="37">
        <v>96.0</v>
      </c>
      <c r="K790" s="37"/>
      <c r="L790" s="37" t="s">
        <v>52</v>
      </c>
      <c r="M790" s="37"/>
      <c r="N790" s="260"/>
      <c r="O790" s="260"/>
      <c r="P790" s="260"/>
      <c r="Q790" s="260"/>
      <c r="R790" s="260"/>
    </row>
    <row r="791">
      <c r="A791" s="279">
        <v>45827.0</v>
      </c>
      <c r="B791" s="31">
        <v>7478.0</v>
      </c>
      <c r="C791" s="31" t="s">
        <v>1164</v>
      </c>
      <c r="D791" s="31"/>
      <c r="E791" s="31"/>
      <c r="F791" s="275"/>
      <c r="G791" s="276">
        <v>3480.0</v>
      </c>
      <c r="H791" s="277">
        <v>920.0</v>
      </c>
      <c r="I791" s="278">
        <v>152.0</v>
      </c>
      <c r="J791" s="37">
        <v>183.0</v>
      </c>
      <c r="K791" s="37"/>
      <c r="L791" s="37" t="s">
        <v>52</v>
      </c>
      <c r="M791" s="37"/>
      <c r="N791" s="260"/>
      <c r="O791" s="260"/>
      <c r="P791" s="260"/>
      <c r="Q791" s="260"/>
      <c r="R791" s="260"/>
    </row>
    <row r="792">
      <c r="A792" s="279">
        <v>45827.0</v>
      </c>
      <c r="B792" s="31">
        <v>7479.0</v>
      </c>
      <c r="C792" s="31" t="s">
        <v>21757</v>
      </c>
      <c r="D792" s="31"/>
      <c r="E792" s="31"/>
      <c r="F792" s="275"/>
      <c r="G792" s="276">
        <v>3100.0</v>
      </c>
      <c r="H792" s="277">
        <v>400.0</v>
      </c>
      <c r="I792" s="278">
        <v>16.0</v>
      </c>
      <c r="J792" s="37">
        <v>20.0</v>
      </c>
      <c r="K792" s="37"/>
      <c r="L792" s="37" t="s">
        <v>52</v>
      </c>
      <c r="M792" s="37"/>
      <c r="N792" s="260"/>
      <c r="O792" s="260"/>
      <c r="P792" s="260"/>
      <c r="Q792" s="260"/>
      <c r="R792" s="260"/>
    </row>
    <row r="793">
      <c r="A793" s="279">
        <v>45827.0</v>
      </c>
      <c r="B793" s="31">
        <v>7480.0</v>
      </c>
      <c r="C793" s="31" t="s">
        <v>2872</v>
      </c>
      <c r="D793" s="31"/>
      <c r="E793" s="31"/>
      <c r="F793" s="275"/>
      <c r="G793" s="276">
        <v>4460.0</v>
      </c>
      <c r="H793" s="277">
        <v>1820.0</v>
      </c>
      <c r="I793" s="278">
        <v>73.0</v>
      </c>
      <c r="J793" s="37">
        <v>88.0</v>
      </c>
      <c r="K793" s="37"/>
      <c r="L793" s="37" t="s">
        <v>52</v>
      </c>
      <c r="M793" s="37"/>
      <c r="N793" s="260"/>
      <c r="O793" s="260"/>
      <c r="P793" s="260"/>
      <c r="Q793" s="260"/>
      <c r="R793" s="260"/>
    </row>
    <row r="794">
      <c r="A794" s="279">
        <v>45827.0</v>
      </c>
      <c r="B794" s="31">
        <v>7481.0</v>
      </c>
      <c r="C794" s="31" t="s">
        <v>19975</v>
      </c>
      <c r="D794" s="31"/>
      <c r="E794" s="31"/>
      <c r="F794" s="275"/>
      <c r="G794" s="276">
        <v>3100.0</v>
      </c>
      <c r="H794" s="277">
        <v>580.0</v>
      </c>
      <c r="I794" s="278">
        <v>24.0</v>
      </c>
      <c r="J794" s="37">
        <v>28.0</v>
      </c>
      <c r="K794" s="37"/>
      <c r="L794" s="37" t="s">
        <v>52</v>
      </c>
      <c r="M794" s="37"/>
      <c r="N794" s="260"/>
      <c r="O794" s="260"/>
      <c r="P794" s="260"/>
      <c r="Q794" s="260"/>
      <c r="R794" s="260"/>
    </row>
    <row r="795">
      <c r="A795" s="279">
        <v>45827.0</v>
      </c>
      <c r="B795" s="31">
        <v>7482.0</v>
      </c>
      <c r="C795" s="31" t="s">
        <v>21761</v>
      </c>
      <c r="D795" s="31"/>
      <c r="E795" s="31" t="s">
        <v>21061</v>
      </c>
      <c r="F795" s="275"/>
      <c r="G795" s="276">
        <v>4380.0</v>
      </c>
      <c r="H795" s="277">
        <v>1740.0</v>
      </c>
      <c r="I795" s="278">
        <v>70.0</v>
      </c>
      <c r="J795" s="37">
        <v>84.0</v>
      </c>
      <c r="K795" s="37"/>
      <c r="L795" s="37" t="s">
        <v>52</v>
      </c>
      <c r="M795" s="37"/>
      <c r="N795" s="260"/>
      <c r="O795" s="260"/>
      <c r="P795" s="260"/>
      <c r="Q795" s="260"/>
      <c r="R795" s="260"/>
    </row>
    <row r="796">
      <c r="A796" s="279">
        <v>45827.0</v>
      </c>
      <c r="B796" s="31">
        <v>7483.0</v>
      </c>
      <c r="C796" s="31" t="s">
        <v>5578</v>
      </c>
      <c r="D796" s="31"/>
      <c r="E796" s="31"/>
      <c r="F796" s="275"/>
      <c r="G796" s="276">
        <v>3760.0</v>
      </c>
      <c r="H796" s="277">
        <v>420.0</v>
      </c>
      <c r="I796" s="278">
        <v>84.0</v>
      </c>
      <c r="J796" s="37">
        <v>101.0</v>
      </c>
      <c r="K796" s="37"/>
      <c r="L796" s="37" t="s">
        <v>21</v>
      </c>
      <c r="M796" s="37">
        <v>96694.0</v>
      </c>
      <c r="N796" s="260"/>
      <c r="O796" s="260"/>
      <c r="P796" s="260"/>
      <c r="Q796" s="260"/>
      <c r="R796" s="260"/>
    </row>
    <row r="797">
      <c r="A797" s="279">
        <v>45827.0</v>
      </c>
      <c r="B797" s="31">
        <v>7484.0</v>
      </c>
      <c r="C797" s="31" t="s">
        <v>20512</v>
      </c>
      <c r="D797" s="31"/>
      <c r="E797" s="31"/>
      <c r="F797" s="275"/>
      <c r="G797" s="276">
        <v>2820.0</v>
      </c>
      <c r="H797" s="277">
        <v>300.0</v>
      </c>
      <c r="I797" s="278">
        <v>52.0</v>
      </c>
      <c r="J797" s="37">
        <v>62.0</v>
      </c>
      <c r="K797" s="37"/>
      <c r="L797" s="37" t="s">
        <v>52</v>
      </c>
      <c r="M797" s="37"/>
      <c r="N797" s="260"/>
      <c r="O797" s="260"/>
      <c r="P797" s="260"/>
      <c r="Q797" s="260"/>
      <c r="R797" s="260"/>
    </row>
    <row r="798">
      <c r="A798" s="279">
        <v>45821.0</v>
      </c>
      <c r="B798" s="31">
        <v>7485.0</v>
      </c>
      <c r="C798" s="31" t="s">
        <v>1093</v>
      </c>
      <c r="D798" s="31"/>
      <c r="E798" s="31" t="s">
        <v>21720</v>
      </c>
      <c r="F798" s="275"/>
      <c r="G798" s="276">
        <v>3000.0</v>
      </c>
      <c r="H798" s="277">
        <v>300.0</v>
      </c>
      <c r="I798" s="278">
        <v>140.0</v>
      </c>
      <c r="J798" s="37">
        <v>168.0</v>
      </c>
      <c r="K798" s="37"/>
      <c r="L798" s="37" t="s">
        <v>21</v>
      </c>
      <c r="M798" s="37"/>
      <c r="N798" s="260"/>
      <c r="O798" s="260"/>
      <c r="P798" s="260"/>
      <c r="Q798" s="260"/>
      <c r="R798" s="260"/>
    </row>
    <row r="799">
      <c r="A799" s="279">
        <v>45827.0</v>
      </c>
      <c r="B799" s="31">
        <v>7486.0</v>
      </c>
      <c r="C799" s="31" t="s">
        <v>518</v>
      </c>
      <c r="D799" s="31"/>
      <c r="E799" s="31" t="s">
        <v>20861</v>
      </c>
      <c r="F799" s="275"/>
      <c r="G799" s="276">
        <v>3520.0</v>
      </c>
      <c r="H799" s="277">
        <v>420.0</v>
      </c>
      <c r="I799" s="278">
        <v>84.0</v>
      </c>
      <c r="J799" s="37">
        <v>101.0</v>
      </c>
      <c r="K799" s="37"/>
      <c r="L799" s="37" t="s">
        <v>52</v>
      </c>
      <c r="M799" s="37"/>
      <c r="N799" s="260"/>
      <c r="O799" s="260"/>
      <c r="P799" s="260"/>
      <c r="Q799" s="260"/>
      <c r="R799" s="260"/>
    </row>
    <row r="800">
      <c r="A800" s="274"/>
      <c r="B800" s="31"/>
      <c r="C800" s="31"/>
      <c r="D800" s="31"/>
      <c r="E800" s="31"/>
      <c r="F800" s="275"/>
      <c r="G800" s="276"/>
      <c r="H800" s="277"/>
      <c r="I800" s="278"/>
      <c r="J800" s="37"/>
      <c r="K800" s="37"/>
      <c r="L800" s="37"/>
      <c r="M800" s="37"/>
      <c r="N800" s="260"/>
      <c r="O800" s="260"/>
      <c r="P800" s="260"/>
      <c r="Q800" s="260"/>
      <c r="R800" s="260"/>
    </row>
    <row r="801">
      <c r="A801" s="274">
        <v>45828.028999490736</v>
      </c>
      <c r="B801" s="31">
        <v>7487.0</v>
      </c>
      <c r="C801" s="31" t="s">
        <v>744</v>
      </c>
      <c r="D801" s="31"/>
      <c r="E801" s="31"/>
      <c r="F801" s="275"/>
      <c r="G801" s="276">
        <v>3100.0</v>
      </c>
      <c r="H801" s="277">
        <v>580.0</v>
      </c>
      <c r="I801" s="278">
        <v>96.0</v>
      </c>
      <c r="J801" s="37">
        <v>115.0</v>
      </c>
      <c r="K801" s="37"/>
      <c r="L801" s="37" t="s">
        <v>52</v>
      </c>
      <c r="M801" s="37"/>
      <c r="N801" s="260"/>
      <c r="O801" s="260"/>
      <c r="P801" s="260"/>
      <c r="Q801" s="260"/>
      <c r="R801" s="260"/>
    </row>
    <row r="802">
      <c r="A802" s="279">
        <v>45828.0</v>
      </c>
      <c r="B802" s="31">
        <v>7488.0</v>
      </c>
      <c r="C802" s="31" t="s">
        <v>4017</v>
      </c>
      <c r="D802" s="31"/>
      <c r="E802" s="31" t="s">
        <v>4500</v>
      </c>
      <c r="F802" s="275"/>
      <c r="G802" s="276">
        <v>3440.0</v>
      </c>
      <c r="H802" s="277">
        <v>560.0</v>
      </c>
      <c r="I802" s="278">
        <v>93.0</v>
      </c>
      <c r="J802" s="37">
        <v>111.0</v>
      </c>
      <c r="K802" s="37"/>
      <c r="L802" s="37" t="s">
        <v>52</v>
      </c>
      <c r="M802" s="37"/>
      <c r="N802" s="260"/>
      <c r="O802" s="260"/>
      <c r="P802" s="260"/>
      <c r="Q802" s="260"/>
      <c r="R802" s="260"/>
    </row>
    <row r="803">
      <c r="A803" s="279">
        <v>45828.0</v>
      </c>
      <c r="B803" s="31">
        <v>7489.0</v>
      </c>
      <c r="C803" s="31" t="s">
        <v>4062</v>
      </c>
      <c r="D803" s="31"/>
      <c r="E803" s="31"/>
      <c r="F803" s="275"/>
      <c r="G803" s="276">
        <v>4960.0</v>
      </c>
      <c r="H803" s="277">
        <v>1180.0</v>
      </c>
      <c r="I803" s="278">
        <v>195.0</v>
      </c>
      <c r="J803" s="37">
        <v>234.0</v>
      </c>
      <c r="K803" s="37"/>
      <c r="L803" s="37" t="s">
        <v>60</v>
      </c>
      <c r="M803" s="37">
        <v>44482.0</v>
      </c>
      <c r="N803" s="260"/>
      <c r="O803" s="260"/>
      <c r="P803" s="260"/>
      <c r="Q803" s="260"/>
      <c r="R803" s="260"/>
    </row>
    <row r="804">
      <c r="A804" s="279">
        <v>45828.0</v>
      </c>
      <c r="B804" s="31">
        <v>7490.0</v>
      </c>
      <c r="C804" s="31" t="s">
        <v>4872</v>
      </c>
      <c r="D804" s="31"/>
      <c r="E804" s="31"/>
      <c r="F804" s="275"/>
      <c r="G804" s="276">
        <v>2700.0</v>
      </c>
      <c r="H804" s="277">
        <v>120.0</v>
      </c>
      <c r="I804" s="278">
        <v>20.0</v>
      </c>
      <c r="J804" s="37">
        <v>24.0</v>
      </c>
      <c r="K804" s="37"/>
      <c r="L804" s="37" t="s">
        <v>52</v>
      </c>
      <c r="M804" s="37"/>
      <c r="N804" s="260"/>
      <c r="O804" s="260"/>
      <c r="P804" s="260"/>
      <c r="Q804" s="260"/>
      <c r="R804" s="260"/>
    </row>
    <row r="805">
      <c r="A805" s="279">
        <v>45828.0</v>
      </c>
      <c r="B805" s="31">
        <v>7491.0</v>
      </c>
      <c r="C805" s="31" t="s">
        <v>4017</v>
      </c>
      <c r="D805" s="31"/>
      <c r="E805" s="31" t="s">
        <v>4500</v>
      </c>
      <c r="F805" s="275"/>
      <c r="G805" s="276">
        <v>3260.0</v>
      </c>
      <c r="H805" s="277">
        <v>460.0</v>
      </c>
      <c r="I805" s="278">
        <v>76.0</v>
      </c>
      <c r="J805" s="37">
        <v>92.0</v>
      </c>
      <c r="K805" s="37"/>
      <c r="L805" s="37" t="s">
        <v>52</v>
      </c>
      <c r="M805" s="37"/>
      <c r="N805" s="260"/>
      <c r="O805" s="260"/>
      <c r="P805" s="260"/>
      <c r="Q805" s="260"/>
      <c r="R805" s="260"/>
    </row>
    <row r="806">
      <c r="A806" s="279">
        <v>45828.0</v>
      </c>
      <c r="B806" s="31">
        <v>7492.0</v>
      </c>
      <c r="C806" s="31" t="s">
        <v>744</v>
      </c>
      <c r="D806" s="31"/>
      <c r="E806" s="31"/>
      <c r="F806" s="275"/>
      <c r="G806" s="276">
        <v>2760.0</v>
      </c>
      <c r="H806" s="277">
        <v>240.0</v>
      </c>
      <c r="I806" s="278">
        <v>40.0</v>
      </c>
      <c r="J806" s="37">
        <v>48.0</v>
      </c>
      <c r="K806" s="37"/>
      <c r="L806" s="37" t="s">
        <v>52</v>
      </c>
      <c r="M806" s="37"/>
      <c r="N806" s="260"/>
      <c r="O806" s="260"/>
      <c r="P806" s="260"/>
      <c r="Q806" s="260"/>
      <c r="R806" s="260"/>
    </row>
    <row r="807">
      <c r="A807" s="279">
        <v>45828.0</v>
      </c>
      <c r="B807" s="31">
        <v>7493.0</v>
      </c>
      <c r="C807" s="31" t="s">
        <v>4138</v>
      </c>
      <c r="D807" s="31"/>
      <c r="E807" s="31"/>
      <c r="F807" s="275"/>
      <c r="G807" s="276">
        <v>2920.0</v>
      </c>
      <c r="H807" s="277">
        <v>160.0</v>
      </c>
      <c r="I807" s="278">
        <v>32.0</v>
      </c>
      <c r="J807" s="37">
        <v>39.0</v>
      </c>
      <c r="K807" s="37"/>
      <c r="L807" s="37" t="s">
        <v>60</v>
      </c>
      <c r="M807" s="37"/>
      <c r="N807" s="260"/>
      <c r="O807" s="260"/>
      <c r="P807" s="260"/>
      <c r="Q807" s="260"/>
      <c r="R807" s="260"/>
    </row>
    <row r="808">
      <c r="A808" s="279">
        <v>45828.0</v>
      </c>
      <c r="B808" s="31">
        <v>7494.0</v>
      </c>
      <c r="C808" s="31" t="s">
        <v>5697</v>
      </c>
      <c r="D808" s="31"/>
      <c r="E808" s="31"/>
      <c r="F808" s="275"/>
      <c r="G808" s="276">
        <v>3720.0</v>
      </c>
      <c r="H808" s="277">
        <v>680.0</v>
      </c>
      <c r="I808" s="278">
        <v>28.0</v>
      </c>
      <c r="J808" s="37">
        <v>33.0</v>
      </c>
      <c r="K808" s="37"/>
      <c r="L808" s="37" t="s">
        <v>60</v>
      </c>
      <c r="M808" s="37">
        <v>724482.0</v>
      </c>
      <c r="N808" s="260"/>
      <c r="O808" s="260"/>
      <c r="P808" s="260"/>
      <c r="Q808" s="260"/>
      <c r="R808" s="260"/>
    </row>
    <row r="809">
      <c r="A809" s="279">
        <v>45828.0</v>
      </c>
      <c r="B809" s="31">
        <v>7495.0</v>
      </c>
      <c r="C809" s="31" t="s">
        <v>4111</v>
      </c>
      <c r="D809" s="31"/>
      <c r="E809" s="31"/>
      <c r="F809" s="275"/>
      <c r="G809" s="276">
        <v>3600.0</v>
      </c>
      <c r="H809" s="277">
        <v>1040.0</v>
      </c>
      <c r="I809" s="278">
        <v>120.0</v>
      </c>
      <c r="J809" s="37">
        <v>144.0</v>
      </c>
      <c r="K809" s="37"/>
      <c r="L809" s="37" t="s">
        <v>21</v>
      </c>
      <c r="M809" s="37"/>
      <c r="N809" s="260"/>
      <c r="O809" s="260"/>
      <c r="P809" s="260"/>
      <c r="Q809" s="260"/>
      <c r="R809" s="260"/>
    </row>
    <row r="810">
      <c r="A810" s="279">
        <v>45828.0</v>
      </c>
      <c r="B810" s="31">
        <v>7496.0</v>
      </c>
      <c r="C810" s="31" t="s">
        <v>744</v>
      </c>
      <c r="D810" s="31"/>
      <c r="E810" s="31"/>
      <c r="F810" s="275"/>
      <c r="G810" s="276">
        <v>2860.0</v>
      </c>
      <c r="H810" s="277">
        <v>340.0</v>
      </c>
      <c r="I810" s="278">
        <v>57.0</v>
      </c>
      <c r="J810" s="37">
        <v>68.0</v>
      </c>
      <c r="K810" s="37"/>
      <c r="L810" s="37" t="s">
        <v>52</v>
      </c>
      <c r="M810" s="37"/>
      <c r="N810" s="260"/>
      <c r="O810" s="260"/>
      <c r="P810" s="260"/>
      <c r="Q810" s="260"/>
      <c r="R810" s="260"/>
    </row>
    <row r="811">
      <c r="A811" s="279">
        <v>45828.0</v>
      </c>
      <c r="B811" s="31">
        <v>7497.0</v>
      </c>
      <c r="C811" s="31"/>
      <c r="D811" s="31"/>
      <c r="E811" s="31"/>
      <c r="F811" s="275"/>
      <c r="G811" s="276"/>
      <c r="H811" s="277">
        <v>0.0</v>
      </c>
      <c r="I811" s="278">
        <v>0.0</v>
      </c>
      <c r="J811" s="37">
        <v>0.0</v>
      </c>
      <c r="K811" s="37"/>
      <c r="L811" s="37" t="s">
        <v>52</v>
      </c>
      <c r="M811" s="37"/>
      <c r="N811" s="260"/>
      <c r="O811" s="260"/>
      <c r="P811" s="260"/>
      <c r="Q811" s="260"/>
      <c r="R811" s="260"/>
    </row>
    <row r="812">
      <c r="A812" s="279">
        <v>45828.0</v>
      </c>
      <c r="B812" s="31">
        <v>7498.0</v>
      </c>
      <c r="C812" s="31" t="s">
        <v>5705</v>
      </c>
      <c r="D812" s="31"/>
      <c r="E812" s="31" t="s">
        <v>21783</v>
      </c>
      <c r="F812" s="275"/>
      <c r="G812" s="276">
        <v>4600.0</v>
      </c>
      <c r="H812" s="277">
        <v>860.0</v>
      </c>
      <c r="I812" s="278">
        <v>142.0</v>
      </c>
      <c r="J812" s="37">
        <v>171.0</v>
      </c>
      <c r="K812" s="37"/>
      <c r="L812" s="37" t="s">
        <v>52</v>
      </c>
      <c r="M812" s="37"/>
      <c r="N812" s="260"/>
      <c r="O812" s="260"/>
      <c r="P812" s="260"/>
      <c r="Q812" s="260"/>
      <c r="R812" s="260"/>
    </row>
    <row r="813">
      <c r="A813" s="274"/>
      <c r="B813" s="31"/>
      <c r="C813" s="31"/>
      <c r="D813" s="31"/>
      <c r="E813" s="31"/>
      <c r="F813" s="275"/>
      <c r="G813" s="276"/>
      <c r="H813" s="277"/>
      <c r="I813" s="278"/>
      <c r="J813" s="37"/>
      <c r="K813" s="37"/>
      <c r="L813" s="37"/>
      <c r="M813" s="37"/>
      <c r="N813" s="260"/>
      <c r="O813" s="260"/>
      <c r="P813" s="260"/>
      <c r="Q813" s="260"/>
      <c r="R813" s="260"/>
    </row>
    <row r="814">
      <c r="A814" s="274">
        <v>45829.029001365736</v>
      </c>
      <c r="B814" s="31">
        <v>7499.0</v>
      </c>
      <c r="C814" s="31"/>
      <c r="D814" s="31"/>
      <c r="E814" s="31"/>
      <c r="F814" s="275"/>
      <c r="G814" s="276">
        <v>4060.0</v>
      </c>
      <c r="H814" s="277">
        <v>760.0</v>
      </c>
      <c r="I814" s="278">
        <v>126.0</v>
      </c>
      <c r="J814" s="37">
        <v>151.0</v>
      </c>
      <c r="K814" s="37"/>
      <c r="L814" s="37" t="s">
        <v>52</v>
      </c>
      <c r="M814" s="37"/>
      <c r="N814" s="260"/>
      <c r="O814" s="260"/>
      <c r="P814" s="260"/>
      <c r="Q814" s="260"/>
      <c r="R814" s="260"/>
    </row>
    <row r="815">
      <c r="A815" s="274">
        <v>45831.029003206015</v>
      </c>
      <c r="B815" s="31">
        <v>7500.0</v>
      </c>
      <c r="C815" s="31" t="s">
        <v>4017</v>
      </c>
      <c r="D815" s="31"/>
      <c r="E815" s="31" t="s">
        <v>4500</v>
      </c>
      <c r="F815" s="275"/>
      <c r="G815" s="276">
        <v>4060.0</v>
      </c>
      <c r="H815" s="277">
        <v>840.0</v>
      </c>
      <c r="I815" s="278">
        <v>139.0</v>
      </c>
      <c r="J815" s="37">
        <v>167.0</v>
      </c>
      <c r="K815" s="37"/>
      <c r="L815" s="37" t="s">
        <v>52</v>
      </c>
      <c r="M815" s="37"/>
      <c r="N815" s="260"/>
      <c r="O815" s="260"/>
      <c r="P815" s="260"/>
      <c r="Q815" s="260"/>
      <c r="R815" s="260"/>
    </row>
    <row r="816">
      <c r="A816" s="279">
        <v>45831.0</v>
      </c>
      <c r="B816" s="31">
        <v>7501.0</v>
      </c>
      <c r="C816" s="31" t="s">
        <v>4110</v>
      </c>
      <c r="D816" s="31"/>
      <c r="E816" s="31"/>
      <c r="F816" s="275"/>
      <c r="G816" s="276">
        <v>3300.0</v>
      </c>
      <c r="H816" s="277">
        <v>240.0</v>
      </c>
      <c r="I816" s="278">
        <v>10.0</v>
      </c>
      <c r="J816" s="37">
        <v>12.0</v>
      </c>
      <c r="K816" s="37"/>
      <c r="L816" s="37" t="s">
        <v>52</v>
      </c>
      <c r="M816" s="37"/>
      <c r="N816" s="260"/>
      <c r="O816" s="260"/>
      <c r="P816" s="260"/>
      <c r="Q816" s="260"/>
      <c r="R816" s="260"/>
    </row>
    <row r="817">
      <c r="A817" s="279">
        <v>45831.0</v>
      </c>
      <c r="B817" s="31">
        <v>7502.0</v>
      </c>
      <c r="C817" s="31" t="s">
        <v>4129</v>
      </c>
      <c r="D817" s="31"/>
      <c r="E817" s="31"/>
      <c r="F817" s="275"/>
      <c r="G817" s="276">
        <v>2680.0</v>
      </c>
      <c r="H817" s="277">
        <v>180.0</v>
      </c>
      <c r="I817" s="278">
        <v>8.0</v>
      </c>
      <c r="J817" s="37">
        <v>9.0</v>
      </c>
      <c r="K817" s="37"/>
      <c r="L817" s="37" t="s">
        <v>52</v>
      </c>
      <c r="M817" s="37"/>
      <c r="N817" s="260"/>
      <c r="O817" s="260"/>
      <c r="P817" s="260"/>
      <c r="Q817" s="260"/>
      <c r="R817" s="260"/>
    </row>
    <row r="818">
      <c r="A818" s="279">
        <v>45831.0</v>
      </c>
      <c r="B818" s="31">
        <v>7503.0</v>
      </c>
      <c r="C818" s="31" t="s">
        <v>5114</v>
      </c>
      <c r="D818" s="31"/>
      <c r="E818" s="31"/>
      <c r="F818" s="275"/>
      <c r="G818" s="276">
        <v>2440.0</v>
      </c>
      <c r="H818" s="277">
        <v>180.0</v>
      </c>
      <c r="I818" s="278">
        <v>30.0</v>
      </c>
      <c r="J818" s="37">
        <v>36.0</v>
      </c>
      <c r="K818" s="37"/>
      <c r="L818" s="37" t="s">
        <v>60</v>
      </c>
      <c r="M818" s="37">
        <v>947862.0</v>
      </c>
      <c r="N818" s="260"/>
      <c r="O818" s="260"/>
      <c r="P818" s="260"/>
      <c r="Q818" s="260"/>
      <c r="R818" s="260"/>
    </row>
    <row r="819">
      <c r="A819" s="279">
        <v>45831.0</v>
      </c>
      <c r="B819" s="31">
        <v>7504.0</v>
      </c>
      <c r="C819" s="31" t="s">
        <v>3980</v>
      </c>
      <c r="D819" s="31"/>
      <c r="E819" s="31"/>
      <c r="F819" s="275"/>
      <c r="G819" s="276">
        <v>3080.0</v>
      </c>
      <c r="H819" s="277">
        <v>780.0</v>
      </c>
      <c r="I819" s="278">
        <v>129.0</v>
      </c>
      <c r="J819" s="37">
        <v>155.0</v>
      </c>
      <c r="K819" s="37"/>
      <c r="L819" s="37" t="s">
        <v>21</v>
      </c>
      <c r="M819" s="37"/>
      <c r="N819" s="260"/>
      <c r="O819" s="260"/>
      <c r="P819" s="260"/>
      <c r="Q819" s="260"/>
      <c r="R819" s="260"/>
    </row>
    <row r="820">
      <c r="A820" s="279">
        <v>45831.0</v>
      </c>
      <c r="B820" s="31">
        <v>7505.0</v>
      </c>
      <c r="C820" s="31" t="s">
        <v>6178</v>
      </c>
      <c r="D820" s="31"/>
      <c r="E820" s="31"/>
      <c r="F820" s="275"/>
      <c r="G820" s="276">
        <v>3160.0</v>
      </c>
      <c r="H820" s="277">
        <v>220.0</v>
      </c>
      <c r="I820" s="278">
        <v>9.0</v>
      </c>
      <c r="J820" s="37">
        <v>11.0</v>
      </c>
      <c r="K820" s="37"/>
      <c r="L820" s="37" t="s">
        <v>52</v>
      </c>
      <c r="M820" s="37"/>
      <c r="N820" s="260"/>
      <c r="O820" s="260"/>
      <c r="P820" s="260"/>
      <c r="Q820" s="260"/>
      <c r="R820" s="260"/>
    </row>
    <row r="821">
      <c r="A821" s="274"/>
      <c r="B821" s="31"/>
      <c r="C821" s="31"/>
      <c r="D821" s="31"/>
      <c r="E821" s="31"/>
      <c r="F821" s="275"/>
      <c r="G821" s="276"/>
      <c r="H821" s="277"/>
      <c r="I821" s="278"/>
      <c r="J821" s="37"/>
      <c r="K821" s="37"/>
      <c r="L821" s="37"/>
      <c r="M821" s="37"/>
      <c r="N821" s="260"/>
      <c r="O821" s="260"/>
      <c r="P821" s="260"/>
      <c r="Q821" s="260"/>
      <c r="R821" s="260"/>
    </row>
    <row r="822">
      <c r="A822" s="274">
        <v>45832.02900460648</v>
      </c>
      <c r="B822" s="31">
        <v>7506.0</v>
      </c>
      <c r="C822" s="31" t="s">
        <v>4379</v>
      </c>
      <c r="D822" s="31"/>
      <c r="E822" s="31" t="s">
        <v>20697</v>
      </c>
      <c r="F822" s="275"/>
      <c r="G822" s="276">
        <v>2960.0</v>
      </c>
      <c r="H822" s="277">
        <v>140.0</v>
      </c>
      <c r="I822" s="278">
        <v>24.0</v>
      </c>
      <c r="J822" s="37">
        <v>28.0</v>
      </c>
      <c r="K822" s="37"/>
      <c r="L822" s="37" t="s">
        <v>21</v>
      </c>
      <c r="M822" s="37"/>
      <c r="N822" s="260"/>
      <c r="O822" s="260"/>
      <c r="P822" s="260"/>
      <c r="Q822" s="260"/>
      <c r="R822" s="260"/>
    </row>
    <row r="823">
      <c r="A823" s="279">
        <v>45832.0</v>
      </c>
      <c r="B823" s="31">
        <v>7507.0</v>
      </c>
      <c r="C823" s="31" t="s">
        <v>4017</v>
      </c>
      <c r="D823" s="31"/>
      <c r="E823" s="31"/>
      <c r="F823" s="275"/>
      <c r="G823" s="276">
        <v>4120.0</v>
      </c>
      <c r="H823" s="277">
        <v>920.0</v>
      </c>
      <c r="I823" s="278">
        <v>152.0</v>
      </c>
      <c r="J823" s="37">
        <v>183.0</v>
      </c>
      <c r="K823" s="37"/>
      <c r="L823" s="37" t="s">
        <v>52</v>
      </c>
      <c r="M823" s="37"/>
      <c r="N823" s="260"/>
      <c r="O823" s="260"/>
      <c r="P823" s="260"/>
      <c r="Q823" s="260"/>
      <c r="R823" s="260"/>
    </row>
    <row r="824">
      <c r="A824" s="279">
        <v>45832.0</v>
      </c>
      <c r="B824" s="31">
        <v>7508.0</v>
      </c>
      <c r="C824" s="31" t="s">
        <v>4017</v>
      </c>
      <c r="D824" s="31"/>
      <c r="E824" s="31" t="s">
        <v>4500</v>
      </c>
      <c r="F824" s="275"/>
      <c r="G824" s="276">
        <v>3680.0</v>
      </c>
      <c r="H824" s="277">
        <v>380.0</v>
      </c>
      <c r="I824" s="278">
        <v>63.0</v>
      </c>
      <c r="J824" s="37">
        <v>76.0</v>
      </c>
      <c r="K824" s="37"/>
      <c r="L824" s="37" t="s">
        <v>52</v>
      </c>
      <c r="M824" s="37"/>
      <c r="N824" s="260"/>
      <c r="O824" s="260"/>
      <c r="P824" s="260"/>
      <c r="Q824" s="260"/>
      <c r="R824" s="260"/>
    </row>
    <row r="825">
      <c r="A825" s="279">
        <v>45832.0</v>
      </c>
      <c r="B825" s="31">
        <v>7509.0</v>
      </c>
      <c r="C825" s="31" t="s">
        <v>744</v>
      </c>
      <c r="D825" s="31"/>
      <c r="E825" s="31"/>
      <c r="F825" s="275"/>
      <c r="G825" s="276">
        <v>2980.0</v>
      </c>
      <c r="H825" s="277">
        <v>460.0</v>
      </c>
      <c r="I825" s="278">
        <v>76.0</v>
      </c>
      <c r="J825" s="37">
        <v>92.0</v>
      </c>
      <c r="K825" s="37"/>
      <c r="L825" s="37" t="s">
        <v>52</v>
      </c>
      <c r="M825" s="37"/>
      <c r="N825" s="260"/>
      <c r="O825" s="260"/>
      <c r="P825" s="260"/>
      <c r="Q825" s="260"/>
      <c r="R825" s="260"/>
    </row>
    <row r="826">
      <c r="A826" s="279">
        <v>45832.0</v>
      </c>
      <c r="B826" s="31">
        <v>7510.0</v>
      </c>
      <c r="C826" s="31" t="s">
        <v>4042</v>
      </c>
      <c r="D826" s="31"/>
      <c r="E826" s="31"/>
      <c r="F826" s="275"/>
      <c r="G826" s="276">
        <v>3340.0</v>
      </c>
      <c r="H826" s="277">
        <v>840.0</v>
      </c>
      <c r="I826" s="278">
        <v>87.0</v>
      </c>
      <c r="J826" s="37">
        <v>104.0</v>
      </c>
      <c r="K826" s="37"/>
      <c r="L826" s="37" t="s">
        <v>21</v>
      </c>
      <c r="M826" s="37"/>
      <c r="N826" s="260"/>
      <c r="O826" s="260"/>
      <c r="P826" s="260"/>
      <c r="Q826" s="260"/>
      <c r="R826" s="260"/>
    </row>
    <row r="827">
      <c r="A827" s="279">
        <v>45832.0</v>
      </c>
      <c r="B827" s="31">
        <v>7511.0</v>
      </c>
      <c r="C827" s="31" t="s">
        <v>21814</v>
      </c>
      <c r="D827" s="31"/>
      <c r="E827" s="31"/>
      <c r="F827" s="275"/>
      <c r="G827" s="276">
        <v>4640.0</v>
      </c>
      <c r="H827" s="277">
        <v>2100.0</v>
      </c>
      <c r="I827" s="278">
        <v>84.0</v>
      </c>
      <c r="J827" s="37">
        <v>101.0</v>
      </c>
      <c r="K827" s="37"/>
      <c r="L827" s="37" t="s">
        <v>52</v>
      </c>
      <c r="M827" s="37"/>
      <c r="N827" s="260"/>
      <c r="O827" s="260"/>
      <c r="P827" s="260"/>
      <c r="Q827" s="260"/>
      <c r="R827" s="260"/>
    </row>
    <row r="828">
      <c r="A828" s="279">
        <v>45832.0</v>
      </c>
      <c r="B828" s="31">
        <v>7512.0</v>
      </c>
      <c r="C828" s="31" t="s">
        <v>4048</v>
      </c>
      <c r="D828" s="31"/>
      <c r="E828" s="31"/>
      <c r="F828" s="275"/>
      <c r="G828" s="276">
        <v>4320.0</v>
      </c>
      <c r="H828" s="277">
        <v>940.0</v>
      </c>
      <c r="I828" s="278">
        <v>188.0</v>
      </c>
      <c r="J828" s="37">
        <v>226.0</v>
      </c>
      <c r="K828" s="37"/>
      <c r="L828" s="37" t="s">
        <v>60</v>
      </c>
      <c r="M828" s="37">
        <v>219262.0</v>
      </c>
      <c r="N828" s="260"/>
      <c r="O828" s="260"/>
      <c r="P828" s="260"/>
      <c r="Q828" s="260"/>
      <c r="R828" s="260"/>
    </row>
    <row r="829">
      <c r="A829" s="279">
        <v>45832.0</v>
      </c>
      <c r="B829" s="31">
        <v>7513.0</v>
      </c>
      <c r="C829" s="31" t="s">
        <v>4017</v>
      </c>
      <c r="D829" s="31"/>
      <c r="E829" s="31" t="s">
        <v>4500</v>
      </c>
      <c r="F829" s="275"/>
      <c r="G829" s="276">
        <v>3820.0</v>
      </c>
      <c r="H829" s="277">
        <v>620.0</v>
      </c>
      <c r="I829" s="278">
        <v>25.0</v>
      </c>
      <c r="J829" s="37">
        <v>30.0</v>
      </c>
      <c r="K829" s="37"/>
      <c r="L829" s="37" t="s">
        <v>52</v>
      </c>
      <c r="M829" s="37"/>
      <c r="N829" s="260"/>
      <c r="O829" s="260"/>
      <c r="P829" s="260"/>
      <c r="Q829" s="260"/>
      <c r="R829" s="260"/>
    </row>
    <row r="830">
      <c r="A830" s="279">
        <v>45832.0</v>
      </c>
      <c r="B830" s="31">
        <v>7514.0</v>
      </c>
      <c r="C830" s="31" t="s">
        <v>4031</v>
      </c>
      <c r="D830" s="31"/>
      <c r="E830" s="31" t="s">
        <v>20697</v>
      </c>
      <c r="F830" s="275"/>
      <c r="G830" s="276">
        <v>2920.0</v>
      </c>
      <c r="H830" s="277">
        <v>140.0</v>
      </c>
      <c r="I830" s="278">
        <v>24.0</v>
      </c>
      <c r="J830" s="37">
        <v>28.0</v>
      </c>
      <c r="K830" s="37"/>
      <c r="L830" s="37" t="s">
        <v>21</v>
      </c>
      <c r="M830" s="37"/>
      <c r="N830" s="260"/>
      <c r="O830" s="260"/>
      <c r="P830" s="260"/>
      <c r="Q830" s="260"/>
      <c r="R830" s="260"/>
    </row>
    <row r="831">
      <c r="A831" s="274"/>
      <c r="B831" s="31"/>
      <c r="C831" s="31"/>
      <c r="D831" s="31"/>
      <c r="E831" s="31"/>
      <c r="F831" s="275"/>
      <c r="G831" s="276"/>
      <c r="H831" s="277"/>
      <c r="I831" s="278"/>
      <c r="J831" s="37"/>
      <c r="K831" s="37"/>
      <c r="L831" s="37"/>
      <c r="M831" s="37"/>
      <c r="N831" s="260"/>
      <c r="O831" s="260"/>
      <c r="P831" s="260"/>
      <c r="Q831" s="260"/>
      <c r="R831" s="260"/>
    </row>
    <row r="832">
      <c r="A832" s="274">
        <v>45833.02901356481</v>
      </c>
      <c r="B832" s="31">
        <v>7515.0</v>
      </c>
      <c r="C832" s="31" t="s">
        <v>4017</v>
      </c>
      <c r="D832" s="31"/>
      <c r="E832" s="31" t="s">
        <v>4500</v>
      </c>
      <c r="F832" s="275"/>
      <c r="G832" s="276">
        <v>3400.0</v>
      </c>
      <c r="H832" s="277">
        <v>740.0</v>
      </c>
      <c r="I832" s="278">
        <v>123.0</v>
      </c>
      <c r="J832" s="37">
        <v>147.0</v>
      </c>
      <c r="K832" s="37"/>
      <c r="L832" s="37" t="s">
        <v>52</v>
      </c>
      <c r="M832" s="37"/>
      <c r="N832" s="260"/>
      <c r="O832" s="260"/>
      <c r="P832" s="260"/>
      <c r="Q832" s="260"/>
      <c r="R832" s="260"/>
    </row>
    <row r="833">
      <c r="A833" s="279">
        <v>45833.0</v>
      </c>
      <c r="B833" s="31">
        <v>7516.0</v>
      </c>
      <c r="C833" s="31" t="s">
        <v>4051</v>
      </c>
      <c r="D833" s="31"/>
      <c r="E833" s="31" t="s">
        <v>21563</v>
      </c>
      <c r="F833" s="275"/>
      <c r="G833" s="276">
        <v>2780.0</v>
      </c>
      <c r="H833" s="277">
        <v>320.0</v>
      </c>
      <c r="I833" s="278">
        <v>53.0</v>
      </c>
      <c r="J833" s="37">
        <v>64.0</v>
      </c>
      <c r="K833" s="37"/>
      <c r="L833" s="37" t="s">
        <v>21</v>
      </c>
      <c r="M833" s="37"/>
      <c r="N833" s="260"/>
      <c r="O833" s="260"/>
      <c r="P833" s="260"/>
      <c r="Q833" s="260"/>
      <c r="R833" s="260"/>
    </row>
    <row r="834">
      <c r="A834" s="279">
        <v>45833.0</v>
      </c>
      <c r="B834" s="31">
        <v>7517.0</v>
      </c>
      <c r="C834" s="31" t="s">
        <v>4017</v>
      </c>
      <c r="D834" s="31"/>
      <c r="E834" s="31" t="s">
        <v>4500</v>
      </c>
      <c r="F834" s="275"/>
      <c r="G834" s="276">
        <v>3780.0</v>
      </c>
      <c r="H834" s="277">
        <v>440.0</v>
      </c>
      <c r="I834" s="278">
        <v>68.0</v>
      </c>
      <c r="J834" s="37">
        <v>81.0</v>
      </c>
      <c r="K834" s="37"/>
      <c r="L834" s="37" t="s">
        <v>52</v>
      </c>
      <c r="M834" s="37"/>
      <c r="N834" s="260"/>
      <c r="O834" s="260"/>
      <c r="P834" s="260"/>
      <c r="Q834" s="260"/>
      <c r="R834" s="260"/>
    </row>
    <row r="835">
      <c r="A835" s="279">
        <v>45833.0</v>
      </c>
      <c r="B835" s="31">
        <v>7518.0</v>
      </c>
      <c r="C835" s="31" t="s">
        <v>3989</v>
      </c>
      <c r="D835" s="31"/>
      <c r="E835" s="31" t="s">
        <v>20873</v>
      </c>
      <c r="F835" s="275"/>
      <c r="G835" s="276">
        <v>3520.0</v>
      </c>
      <c r="H835" s="277">
        <v>440.0</v>
      </c>
      <c r="I835" s="278">
        <v>88.0</v>
      </c>
      <c r="J835" s="37">
        <v>106.0</v>
      </c>
      <c r="K835" s="37"/>
      <c r="L835" s="37" t="s">
        <v>60</v>
      </c>
      <c r="M835" s="37">
        <v>901306.0</v>
      </c>
      <c r="N835" s="260"/>
      <c r="O835" s="260"/>
      <c r="P835" s="260"/>
      <c r="Q835" s="260"/>
      <c r="R835" s="260"/>
    </row>
    <row r="836">
      <c r="A836" s="274"/>
      <c r="B836" s="31"/>
      <c r="C836" s="31"/>
      <c r="D836" s="31"/>
      <c r="E836" s="31"/>
      <c r="F836" s="275"/>
      <c r="G836" s="276"/>
      <c r="H836" s="277"/>
      <c r="I836" s="278"/>
      <c r="J836" s="37"/>
      <c r="K836" s="37"/>
      <c r="L836" s="37"/>
      <c r="M836" s="37"/>
      <c r="N836" s="260"/>
      <c r="O836" s="260"/>
      <c r="P836" s="260"/>
      <c r="Q836" s="260"/>
      <c r="R836" s="260"/>
    </row>
    <row r="837">
      <c r="A837" s="274">
        <v>45834.0290015162</v>
      </c>
      <c r="B837" s="31">
        <v>7519.0</v>
      </c>
      <c r="C837" s="31" t="s">
        <v>3980</v>
      </c>
      <c r="D837" s="31"/>
      <c r="E837" s="31"/>
      <c r="F837" s="275"/>
      <c r="G837" s="276">
        <v>2560.0</v>
      </c>
      <c r="H837" s="277">
        <v>280.0</v>
      </c>
      <c r="I837" s="278">
        <v>29.0</v>
      </c>
      <c r="J837" s="37">
        <v>35.0</v>
      </c>
      <c r="K837" s="37"/>
      <c r="L837" s="37" t="s">
        <v>21</v>
      </c>
      <c r="M837" s="37"/>
      <c r="N837" s="260"/>
      <c r="O837" s="260"/>
      <c r="P837" s="260"/>
      <c r="Q837" s="260"/>
      <c r="R837" s="260"/>
    </row>
    <row r="838">
      <c r="A838" s="279">
        <v>45834.0</v>
      </c>
      <c r="B838" s="31">
        <v>7520.0</v>
      </c>
      <c r="C838" s="31" t="s">
        <v>4017</v>
      </c>
      <c r="D838" s="31"/>
      <c r="E838" s="31" t="s">
        <v>4500</v>
      </c>
      <c r="F838" s="275"/>
      <c r="G838" s="276">
        <v>4060.0</v>
      </c>
      <c r="H838" s="277">
        <v>1020.0</v>
      </c>
      <c r="I838" s="278">
        <v>169.0</v>
      </c>
      <c r="J838" s="37">
        <v>202.0</v>
      </c>
      <c r="K838" s="37"/>
      <c r="L838" s="37" t="s">
        <v>52</v>
      </c>
      <c r="M838" s="37"/>
      <c r="N838" s="260"/>
      <c r="O838" s="260"/>
      <c r="P838" s="260"/>
      <c r="Q838" s="260"/>
      <c r="R838" s="260"/>
    </row>
    <row r="839">
      <c r="A839" s="279">
        <v>45834.0</v>
      </c>
      <c r="B839" s="31">
        <v>7521.0</v>
      </c>
      <c r="C839" s="31" t="s">
        <v>5705</v>
      </c>
      <c r="D839" s="31"/>
      <c r="E839" s="31" t="s">
        <v>4124</v>
      </c>
      <c r="F839" s="275"/>
      <c r="G839" s="276">
        <v>4460.0</v>
      </c>
      <c r="H839" s="277">
        <v>760.0</v>
      </c>
      <c r="I839" s="278">
        <v>31.0</v>
      </c>
      <c r="J839" s="37">
        <v>37.0</v>
      </c>
      <c r="K839" s="37"/>
      <c r="L839" s="37" t="s">
        <v>52</v>
      </c>
      <c r="M839" s="37"/>
      <c r="N839" s="260"/>
      <c r="O839" s="260"/>
      <c r="P839" s="260"/>
      <c r="Q839" s="260"/>
      <c r="R839" s="260"/>
    </row>
    <row r="840">
      <c r="A840" s="279">
        <v>45834.0</v>
      </c>
      <c r="B840" s="31">
        <v>7522.0</v>
      </c>
      <c r="C840" s="31" t="s">
        <v>8433</v>
      </c>
      <c r="D840" s="31"/>
      <c r="E840" s="31"/>
      <c r="F840" s="275"/>
      <c r="G840" s="276">
        <v>3420.0</v>
      </c>
      <c r="H840" s="277">
        <v>460.0</v>
      </c>
      <c r="I840" s="278">
        <v>92.0</v>
      </c>
      <c r="J840" s="37">
        <v>111.0</v>
      </c>
      <c r="K840" s="37"/>
      <c r="L840" s="37" t="s">
        <v>21</v>
      </c>
      <c r="M840" s="37"/>
      <c r="N840" s="260"/>
      <c r="O840" s="260"/>
      <c r="P840" s="260"/>
      <c r="Q840" s="260"/>
      <c r="R840" s="260"/>
    </row>
    <row r="841">
      <c r="A841" s="279">
        <v>45834.0</v>
      </c>
      <c r="B841" s="31">
        <v>7523.0</v>
      </c>
      <c r="C841" s="31" t="s">
        <v>7445</v>
      </c>
      <c r="D841" s="31"/>
      <c r="E841" s="31"/>
      <c r="F841" s="275"/>
      <c r="G841" s="276">
        <v>2380.0</v>
      </c>
      <c r="H841" s="277">
        <v>160.0</v>
      </c>
      <c r="I841" s="278">
        <v>17.0</v>
      </c>
      <c r="J841" s="37">
        <v>20.0</v>
      </c>
      <c r="K841" s="37"/>
      <c r="L841" s="37" t="s">
        <v>52</v>
      </c>
      <c r="M841" s="37"/>
      <c r="N841" s="260"/>
      <c r="O841" s="260"/>
      <c r="P841" s="260"/>
      <c r="Q841" s="260"/>
      <c r="R841" s="260"/>
    </row>
    <row r="842">
      <c r="A842" s="279">
        <v>45834.0</v>
      </c>
      <c r="B842" s="31">
        <v>7524.0</v>
      </c>
      <c r="C842" s="31" t="s">
        <v>4138</v>
      </c>
      <c r="D842" s="31"/>
      <c r="E842" s="31"/>
      <c r="F842" s="275"/>
      <c r="G842" s="276">
        <v>2880.0</v>
      </c>
      <c r="H842" s="277">
        <v>120.0</v>
      </c>
      <c r="I842" s="278">
        <v>24.0</v>
      </c>
      <c r="J842" s="37">
        <v>29.0</v>
      </c>
      <c r="K842" s="37"/>
      <c r="L842" s="37" t="s">
        <v>60</v>
      </c>
      <c r="M842" s="37">
        <v>608530.0</v>
      </c>
      <c r="N842" s="260"/>
      <c r="O842" s="260"/>
      <c r="P842" s="260"/>
      <c r="Q842" s="260"/>
      <c r="R842" s="260"/>
    </row>
    <row r="843">
      <c r="A843" s="274"/>
      <c r="B843" s="31"/>
      <c r="C843" s="31"/>
      <c r="D843" s="31"/>
      <c r="E843" s="31"/>
      <c r="F843" s="275"/>
      <c r="G843" s="276"/>
      <c r="H843" s="277"/>
      <c r="I843" s="278"/>
      <c r="J843" s="37"/>
      <c r="K843" s="37"/>
      <c r="L843" s="37"/>
      <c r="M843" s="37"/>
      <c r="N843" s="260"/>
      <c r="O843" s="260"/>
      <c r="P843" s="260"/>
      <c r="Q843" s="260"/>
      <c r="R843" s="260"/>
    </row>
    <row r="844">
      <c r="A844" s="274">
        <v>45835.02900637731</v>
      </c>
      <c r="B844" s="31">
        <v>7525.0</v>
      </c>
      <c r="C844" s="31" t="s">
        <v>3990</v>
      </c>
      <c r="D844" s="31"/>
      <c r="E844" s="31"/>
      <c r="F844" s="275"/>
      <c r="G844" s="276">
        <v>3000.0</v>
      </c>
      <c r="H844" s="277">
        <v>240.0</v>
      </c>
      <c r="I844" s="278">
        <v>40.0</v>
      </c>
      <c r="J844" s="37">
        <v>48.0</v>
      </c>
      <c r="K844" s="37"/>
      <c r="L844" s="37" t="s">
        <v>60</v>
      </c>
      <c r="M844" s="37">
        <v>245574.0</v>
      </c>
      <c r="N844" s="260"/>
      <c r="O844" s="260"/>
      <c r="P844" s="260"/>
      <c r="Q844" s="260"/>
      <c r="R844" s="260"/>
    </row>
    <row r="845">
      <c r="A845" s="279">
        <v>45835.0</v>
      </c>
      <c r="B845" s="31">
        <v>7526.0</v>
      </c>
      <c r="C845" s="31" t="s">
        <v>3265</v>
      </c>
      <c r="D845" s="31"/>
      <c r="E845" s="31"/>
      <c r="F845" s="275"/>
      <c r="G845" s="276">
        <v>3680.0</v>
      </c>
      <c r="H845" s="277">
        <v>180.0</v>
      </c>
      <c r="I845" s="278">
        <v>8.0</v>
      </c>
      <c r="J845" s="37">
        <v>9.0</v>
      </c>
      <c r="K845" s="37"/>
      <c r="L845" s="37" t="s">
        <v>52</v>
      </c>
      <c r="M845" s="37"/>
      <c r="N845" s="260"/>
      <c r="O845" s="260"/>
      <c r="P845" s="260"/>
      <c r="Q845" s="260"/>
      <c r="R845" s="260"/>
    </row>
    <row r="846">
      <c r="A846" s="279">
        <v>45835.0</v>
      </c>
      <c r="B846" s="31">
        <v>7527.0</v>
      </c>
      <c r="C846" s="31" t="s">
        <v>4017</v>
      </c>
      <c r="D846" s="31"/>
      <c r="E846" s="31"/>
      <c r="F846" s="275"/>
      <c r="G846" s="276">
        <v>3340.0</v>
      </c>
      <c r="H846" s="277">
        <v>300.0</v>
      </c>
      <c r="I846" s="278">
        <v>50.0</v>
      </c>
      <c r="J846" s="37">
        <v>60.0</v>
      </c>
      <c r="K846" s="37"/>
      <c r="L846" s="37" t="s">
        <v>52</v>
      </c>
      <c r="M846" s="37"/>
      <c r="N846" s="260"/>
      <c r="O846" s="260"/>
      <c r="P846" s="260"/>
      <c r="Q846" s="260"/>
      <c r="R846" s="260"/>
    </row>
    <row r="847">
      <c r="A847" s="279">
        <v>45825.0</v>
      </c>
      <c r="B847" s="31">
        <v>7528.0</v>
      </c>
      <c r="C847" s="31" t="s">
        <v>6275</v>
      </c>
      <c r="D847" s="31"/>
      <c r="E847" s="31"/>
      <c r="F847" s="275"/>
      <c r="G847" s="276">
        <v>3400.0</v>
      </c>
      <c r="H847" s="277">
        <v>1100.0</v>
      </c>
      <c r="I847" s="278">
        <v>182.0</v>
      </c>
      <c r="J847" s="37">
        <v>218.0</v>
      </c>
      <c r="K847" s="37"/>
      <c r="L847" s="37" t="s">
        <v>21</v>
      </c>
      <c r="M847" s="37"/>
      <c r="N847" s="260"/>
      <c r="O847" s="260"/>
      <c r="P847" s="260"/>
      <c r="Q847" s="260"/>
      <c r="R847" s="260"/>
    </row>
    <row r="848">
      <c r="A848" s="279">
        <v>45835.0</v>
      </c>
      <c r="B848" s="31">
        <v>7529.0</v>
      </c>
      <c r="C848" s="31" t="s">
        <v>5705</v>
      </c>
      <c r="D848" s="31"/>
      <c r="E848" s="31" t="s">
        <v>4124</v>
      </c>
      <c r="F848" s="275"/>
      <c r="G848" s="276">
        <v>4380.0</v>
      </c>
      <c r="H848" s="277">
        <v>700.0</v>
      </c>
      <c r="I848" s="278">
        <v>28.0</v>
      </c>
      <c r="J848" s="37">
        <v>34.0</v>
      </c>
      <c r="K848" s="37"/>
      <c r="L848" s="37" t="s">
        <v>52</v>
      </c>
      <c r="M848" s="37"/>
      <c r="N848" s="260"/>
      <c r="O848" s="260"/>
      <c r="P848" s="260"/>
      <c r="Q848" s="260"/>
      <c r="R848" s="260"/>
    </row>
    <row r="849">
      <c r="A849" s="279">
        <v>45835.0</v>
      </c>
      <c r="B849" s="31">
        <v>7530.0</v>
      </c>
      <c r="C849" s="31" t="s">
        <v>3445</v>
      </c>
      <c r="D849" s="31"/>
      <c r="E849" s="31"/>
      <c r="F849" s="275"/>
      <c r="G849" s="276">
        <v>2420.0</v>
      </c>
      <c r="H849" s="277">
        <v>380.0</v>
      </c>
      <c r="I849" s="278">
        <v>63.0</v>
      </c>
      <c r="J849" s="37">
        <v>76.0</v>
      </c>
      <c r="K849" s="37"/>
      <c r="L849" s="37" t="s">
        <v>60</v>
      </c>
      <c r="M849" s="37">
        <v>506242.0</v>
      </c>
      <c r="N849" s="260"/>
      <c r="O849" s="260"/>
      <c r="P849" s="260"/>
      <c r="Q849" s="260"/>
      <c r="R849" s="260"/>
    </row>
    <row r="850">
      <c r="A850" s="279">
        <v>45835.0</v>
      </c>
      <c r="B850" s="31">
        <v>7531.0</v>
      </c>
      <c r="C850" s="31" t="s">
        <v>4774</v>
      </c>
      <c r="D850" s="31"/>
      <c r="E850" s="31" t="s">
        <v>21853</v>
      </c>
      <c r="F850" s="275"/>
      <c r="G850" s="276">
        <v>3020.0</v>
      </c>
      <c r="H850" s="277">
        <v>240.0</v>
      </c>
      <c r="I850" s="278">
        <v>48.0</v>
      </c>
      <c r="J850" s="37">
        <v>58.0</v>
      </c>
      <c r="K850" s="37">
        <v>130.0</v>
      </c>
      <c r="L850" s="37" t="s">
        <v>52</v>
      </c>
      <c r="M850" s="37"/>
      <c r="N850" s="260"/>
      <c r="O850" s="260"/>
      <c r="P850" s="260"/>
      <c r="Q850" s="260"/>
      <c r="R850" s="260"/>
    </row>
    <row r="851">
      <c r="A851" s="279">
        <v>45835.0</v>
      </c>
      <c r="B851" s="31">
        <v>7532.0</v>
      </c>
      <c r="C851" s="31" t="s">
        <v>21854</v>
      </c>
      <c r="D851" s="31"/>
      <c r="E851" s="31" t="s">
        <v>21855</v>
      </c>
      <c r="F851" s="275"/>
      <c r="G851" s="276">
        <v>4660.0</v>
      </c>
      <c r="H851" s="277">
        <v>520.0</v>
      </c>
      <c r="I851" s="278">
        <v>86.0</v>
      </c>
      <c r="J851" s="37">
        <v>103.0</v>
      </c>
      <c r="K851" s="37"/>
      <c r="L851" s="37" t="s">
        <v>60</v>
      </c>
      <c r="M851" s="37">
        <v>569310.0</v>
      </c>
      <c r="N851" s="260"/>
      <c r="O851" s="260"/>
      <c r="P851" s="260"/>
      <c r="Q851" s="260"/>
      <c r="R851" s="260"/>
    </row>
    <row r="852">
      <c r="A852" s="279">
        <v>45835.0</v>
      </c>
      <c r="B852" s="31">
        <v>7532.0</v>
      </c>
      <c r="C852" s="31" t="s">
        <v>21854</v>
      </c>
      <c r="D852" s="31"/>
      <c r="E852" s="31" t="s">
        <v>21855</v>
      </c>
      <c r="F852" s="275"/>
      <c r="G852" s="276">
        <v>4660.0</v>
      </c>
      <c r="H852" s="277">
        <v>520.0</v>
      </c>
      <c r="I852" s="278">
        <v>86.0</v>
      </c>
      <c r="J852" s="37">
        <v>103.0</v>
      </c>
      <c r="K852" s="37"/>
      <c r="L852" s="37" t="s">
        <v>60</v>
      </c>
      <c r="M852" s="37">
        <v>569310.0</v>
      </c>
      <c r="N852" s="260"/>
      <c r="O852" s="260"/>
      <c r="P852" s="260"/>
      <c r="Q852" s="260"/>
      <c r="R852" s="260"/>
    </row>
    <row r="853">
      <c r="A853" s="279">
        <v>45835.0</v>
      </c>
      <c r="B853" s="31">
        <v>7533.0</v>
      </c>
      <c r="C853" s="31" t="s">
        <v>5229</v>
      </c>
      <c r="D853" s="31"/>
      <c r="E853" s="31" t="s">
        <v>21856</v>
      </c>
      <c r="F853" s="275"/>
      <c r="G853" s="276">
        <v>11860.0</v>
      </c>
      <c r="H853" s="277">
        <v>1320.0</v>
      </c>
      <c r="I853" s="278">
        <v>218.0</v>
      </c>
      <c r="J853" s="37">
        <v>262.0</v>
      </c>
      <c r="K853" s="37"/>
      <c r="L853" s="37" t="s">
        <v>21</v>
      </c>
      <c r="M853" s="37"/>
      <c r="N853" s="260"/>
      <c r="O853" s="260"/>
      <c r="P853" s="260"/>
      <c r="Q853" s="260"/>
      <c r="R853" s="260"/>
    </row>
    <row r="854">
      <c r="A854" s="279">
        <v>45835.0</v>
      </c>
      <c r="B854" s="31">
        <v>7534.0</v>
      </c>
      <c r="C854" s="31" t="s">
        <v>4017</v>
      </c>
      <c r="D854" s="31"/>
      <c r="E854" s="31" t="s">
        <v>4500</v>
      </c>
      <c r="F854" s="275"/>
      <c r="G854" s="276">
        <v>3600.0</v>
      </c>
      <c r="H854" s="277">
        <v>300.0</v>
      </c>
      <c r="I854" s="278">
        <v>12.0</v>
      </c>
      <c r="J854" s="37">
        <v>15.0</v>
      </c>
      <c r="K854" s="37">
        <v>30.0</v>
      </c>
      <c r="L854" s="37" t="s">
        <v>52</v>
      </c>
      <c r="M854" s="37"/>
      <c r="N854" s="260"/>
      <c r="O854" s="260"/>
      <c r="P854" s="260"/>
      <c r="Q854" s="260"/>
      <c r="R854" s="260"/>
    </row>
    <row r="855">
      <c r="A855" s="279">
        <v>45835.0</v>
      </c>
      <c r="B855" s="31">
        <v>7535.0</v>
      </c>
      <c r="C855" s="31" t="s">
        <v>5233</v>
      </c>
      <c r="D855" s="31"/>
      <c r="E855" s="31" t="s">
        <v>21862</v>
      </c>
      <c r="F855" s="275"/>
      <c r="G855" s="276">
        <v>11720.0</v>
      </c>
      <c r="H855" s="277">
        <v>1200.0</v>
      </c>
      <c r="I855" s="278">
        <v>198.0</v>
      </c>
      <c r="J855" s="37">
        <v>238.0</v>
      </c>
      <c r="K855" s="37"/>
      <c r="L855" s="37" t="s">
        <v>21</v>
      </c>
      <c r="M855" s="37"/>
      <c r="N855" s="260"/>
      <c r="O855" s="260"/>
      <c r="P855" s="260"/>
      <c r="Q855" s="260"/>
      <c r="R855" s="260"/>
    </row>
    <row r="856">
      <c r="A856" s="279">
        <v>45835.0</v>
      </c>
      <c r="B856" s="31">
        <v>7536.0</v>
      </c>
      <c r="C856" s="31" t="s">
        <v>21863</v>
      </c>
      <c r="D856" s="31"/>
      <c r="E856" s="31"/>
      <c r="F856" s="275"/>
      <c r="G856" s="276">
        <v>2840.0</v>
      </c>
      <c r="H856" s="277">
        <v>40.0</v>
      </c>
      <c r="I856" s="278">
        <v>8.0</v>
      </c>
      <c r="J856" s="37">
        <v>10.0</v>
      </c>
      <c r="K856" s="37"/>
      <c r="L856" s="37" t="s">
        <v>60</v>
      </c>
      <c r="M856" s="37"/>
      <c r="N856" s="260"/>
      <c r="O856" s="260"/>
      <c r="P856" s="260"/>
      <c r="Q856" s="260"/>
      <c r="R856" s="260"/>
    </row>
    <row r="857">
      <c r="A857" s="279"/>
      <c r="B857" s="31"/>
      <c r="C857" s="31"/>
      <c r="D857" s="31"/>
      <c r="E857" s="31"/>
      <c r="F857" s="275"/>
      <c r="G857" s="276"/>
      <c r="H857" s="277"/>
      <c r="I857" s="278"/>
      <c r="J857" s="37"/>
      <c r="K857" s="37"/>
      <c r="L857" s="37"/>
      <c r="M857" s="37"/>
      <c r="N857" s="260"/>
      <c r="O857" s="260"/>
      <c r="P857" s="260"/>
      <c r="Q857" s="260"/>
      <c r="R857" s="260"/>
    </row>
    <row r="858">
      <c r="A858" s="279">
        <v>45826.0</v>
      </c>
      <c r="B858" s="31">
        <v>7537.0</v>
      </c>
      <c r="C858" s="31" t="s">
        <v>1221</v>
      </c>
      <c r="D858" s="31"/>
      <c r="E858" s="31" t="s">
        <v>20944</v>
      </c>
      <c r="F858" s="275"/>
      <c r="G858" s="276">
        <v>3440.0</v>
      </c>
      <c r="H858" s="277">
        <v>720.0</v>
      </c>
      <c r="I858" s="278">
        <v>224.0</v>
      </c>
      <c r="J858" s="37">
        <v>269.0</v>
      </c>
      <c r="K858" s="37"/>
      <c r="L858" s="37" t="s">
        <v>21</v>
      </c>
      <c r="M858" s="37"/>
      <c r="N858" s="260"/>
      <c r="O858" s="260"/>
      <c r="P858" s="260"/>
      <c r="Q858" s="260"/>
      <c r="R858" s="260"/>
    </row>
    <row r="859">
      <c r="A859" s="279">
        <v>45826.0</v>
      </c>
      <c r="B859" s="31">
        <v>7538.0</v>
      </c>
      <c r="C859" s="31" t="s">
        <v>21750</v>
      </c>
      <c r="D859" s="31"/>
      <c r="E859" s="31" t="s">
        <v>21611</v>
      </c>
      <c r="F859" s="275"/>
      <c r="G859" s="276">
        <v>3060.0</v>
      </c>
      <c r="H859" s="277">
        <v>340.0</v>
      </c>
      <c r="I859" s="278">
        <v>140.0</v>
      </c>
      <c r="J859" s="37">
        <v>168.0</v>
      </c>
      <c r="K859" s="37"/>
      <c r="L859" s="37" t="s">
        <v>21</v>
      </c>
      <c r="M859" s="37"/>
      <c r="N859" s="260"/>
      <c r="O859" s="260"/>
      <c r="P859" s="260"/>
      <c r="Q859" s="260"/>
      <c r="R859" s="260"/>
    </row>
    <row r="860">
      <c r="A860" s="279">
        <v>45827.0</v>
      </c>
      <c r="B860" s="31">
        <v>7539.0</v>
      </c>
      <c r="C860" s="31" t="s">
        <v>1061</v>
      </c>
      <c r="D860" s="31"/>
      <c r="E860" s="31" t="s">
        <v>21600</v>
      </c>
      <c r="F860" s="275"/>
      <c r="G860" s="276">
        <v>3800.0</v>
      </c>
      <c r="H860" s="277">
        <v>1100.0</v>
      </c>
      <c r="I860" s="278">
        <v>300.0</v>
      </c>
      <c r="J860" s="37">
        <v>360.0</v>
      </c>
      <c r="K860" s="37"/>
      <c r="L860" s="37" t="s">
        <v>21</v>
      </c>
      <c r="M860" s="37"/>
      <c r="N860" s="260"/>
      <c r="O860" s="260"/>
      <c r="P860" s="260"/>
      <c r="Q860" s="260"/>
      <c r="R860" s="260"/>
    </row>
    <row r="861">
      <c r="A861" s="274"/>
      <c r="B861" s="31"/>
      <c r="C861" s="31"/>
      <c r="D861" s="31"/>
      <c r="E861" s="31"/>
      <c r="F861" s="275"/>
      <c r="G861" s="276"/>
      <c r="H861" s="277"/>
      <c r="I861" s="278"/>
      <c r="J861" s="37"/>
      <c r="K861" s="37"/>
      <c r="L861" s="37"/>
      <c r="M861" s="37"/>
      <c r="N861" s="260"/>
      <c r="O861" s="260"/>
      <c r="P861" s="260"/>
      <c r="Q861" s="260"/>
      <c r="R861" s="260"/>
    </row>
    <row r="862">
      <c r="A862" s="274">
        <v>45838.029006481476</v>
      </c>
      <c r="B862" s="31">
        <v>7540.0</v>
      </c>
      <c r="C862" s="31" t="s">
        <v>4017</v>
      </c>
      <c r="D862" s="31"/>
      <c r="E862" s="31" t="s">
        <v>4500</v>
      </c>
      <c r="F862" s="275"/>
      <c r="G862" s="276">
        <v>4080.0</v>
      </c>
      <c r="H862" s="277">
        <v>840.0</v>
      </c>
      <c r="I862" s="278">
        <v>139.0</v>
      </c>
      <c r="J862" s="37">
        <v>167.0</v>
      </c>
      <c r="K862" s="37"/>
      <c r="L862" s="37" t="s">
        <v>52</v>
      </c>
      <c r="M862" s="37"/>
      <c r="N862" s="260"/>
      <c r="O862" s="260"/>
      <c r="P862" s="260"/>
      <c r="Q862" s="260"/>
      <c r="R862" s="260"/>
    </row>
    <row r="863">
      <c r="A863" s="279">
        <v>45838.0</v>
      </c>
      <c r="B863" s="31">
        <v>7541.0</v>
      </c>
      <c r="C863" s="31" t="s">
        <v>3989</v>
      </c>
      <c r="D863" s="31"/>
      <c r="E863" s="31" t="s">
        <v>21873</v>
      </c>
      <c r="F863" s="275"/>
      <c r="G863" s="276">
        <v>3440.0</v>
      </c>
      <c r="H863" s="277">
        <v>360.0</v>
      </c>
      <c r="I863" s="278">
        <v>72.0</v>
      </c>
      <c r="J863" s="37">
        <v>87.0</v>
      </c>
      <c r="K863" s="37"/>
      <c r="L863" s="37" t="s">
        <v>60</v>
      </c>
      <c r="M863" s="37">
        <v>102122.0</v>
      </c>
      <c r="N863" s="260"/>
      <c r="O863" s="260"/>
      <c r="P863" s="260"/>
      <c r="Q863" s="260"/>
      <c r="R863" s="260"/>
    </row>
    <row r="864">
      <c r="A864" s="279">
        <v>45838.0</v>
      </c>
      <c r="B864" s="31">
        <v>7542.0</v>
      </c>
      <c r="C864" s="31" t="s">
        <v>4017</v>
      </c>
      <c r="D864" s="31"/>
      <c r="E864" s="31" t="s">
        <v>4500</v>
      </c>
      <c r="F864" s="275"/>
      <c r="G864" s="276">
        <v>3860.0</v>
      </c>
      <c r="H864" s="277">
        <v>420.0</v>
      </c>
      <c r="I864" s="278">
        <v>24.0</v>
      </c>
      <c r="J864" s="37">
        <v>29.0</v>
      </c>
      <c r="K864" s="37">
        <v>60.0</v>
      </c>
      <c r="L864" s="37" t="s">
        <v>52</v>
      </c>
      <c r="M864" s="37"/>
      <c r="N864" s="260"/>
      <c r="O864" s="260"/>
      <c r="P864" s="260"/>
      <c r="Q864" s="260"/>
      <c r="R864" s="260"/>
    </row>
    <row r="865">
      <c r="A865" s="279">
        <v>45838.0</v>
      </c>
      <c r="B865" s="31">
        <v>7543.0</v>
      </c>
      <c r="C865" s="31" t="s">
        <v>744</v>
      </c>
      <c r="D865" s="31"/>
      <c r="E865" s="31"/>
      <c r="F865" s="275"/>
      <c r="G865" s="276">
        <v>3140.0</v>
      </c>
      <c r="H865" s="277">
        <v>600.0</v>
      </c>
      <c r="I865" s="278">
        <v>99.0</v>
      </c>
      <c r="J865" s="37">
        <v>119.0</v>
      </c>
      <c r="K865" s="37"/>
      <c r="L865" s="37" t="s">
        <v>52</v>
      </c>
      <c r="M865" s="37"/>
      <c r="N865" s="260"/>
      <c r="O865" s="260"/>
      <c r="P865" s="260"/>
      <c r="Q865" s="260"/>
      <c r="R865" s="260"/>
    </row>
    <row r="866">
      <c r="A866" s="279">
        <v>45838.0</v>
      </c>
      <c r="B866" s="31">
        <v>7544.0</v>
      </c>
      <c r="C866" s="31" t="s">
        <v>4035</v>
      </c>
      <c r="D866" s="31"/>
      <c r="E866" s="31"/>
      <c r="F866" s="275"/>
      <c r="G866" s="276">
        <v>4360.0</v>
      </c>
      <c r="H866" s="277">
        <v>1580.0</v>
      </c>
      <c r="I866" s="278">
        <v>64.0</v>
      </c>
      <c r="J866" s="37">
        <v>76.0</v>
      </c>
      <c r="K866" s="37"/>
      <c r="L866" s="37" t="s">
        <v>52</v>
      </c>
      <c r="M866" s="37"/>
      <c r="N866" s="260"/>
      <c r="O866" s="260"/>
      <c r="P866" s="260"/>
      <c r="Q866" s="260"/>
      <c r="R866" s="260"/>
    </row>
    <row r="867">
      <c r="A867" s="279">
        <v>45838.0</v>
      </c>
      <c r="B867" s="31">
        <v>7545.0</v>
      </c>
      <c r="C867" s="31" t="s">
        <v>5233</v>
      </c>
      <c r="D867" s="31"/>
      <c r="E867" s="31" t="s">
        <v>21875</v>
      </c>
      <c r="F867" s="275"/>
      <c r="G867" s="276">
        <v>11300.0</v>
      </c>
      <c r="H867" s="277">
        <v>1960.0</v>
      </c>
      <c r="I867" s="278">
        <v>324.0</v>
      </c>
      <c r="J867" s="37">
        <v>389.0</v>
      </c>
      <c r="K867" s="37"/>
      <c r="L867" s="37" t="s">
        <v>21</v>
      </c>
      <c r="M867" s="37"/>
      <c r="N867" s="260"/>
      <c r="O867" s="260"/>
      <c r="P867" s="260"/>
      <c r="Q867" s="260"/>
      <c r="R867" s="260"/>
    </row>
    <row r="868">
      <c r="A868" s="279">
        <v>45838.0</v>
      </c>
      <c r="B868" s="31">
        <v>7546.0</v>
      </c>
      <c r="C868" s="31" t="s">
        <v>10532</v>
      </c>
      <c r="D868" s="31"/>
      <c r="E868" s="31"/>
      <c r="F868" s="275"/>
      <c r="G868" s="276">
        <v>2320.0</v>
      </c>
      <c r="H868" s="277">
        <v>100.0</v>
      </c>
      <c r="I868" s="278">
        <v>20.0</v>
      </c>
      <c r="J868" s="37">
        <v>24.0</v>
      </c>
      <c r="K868" s="37"/>
      <c r="L868" s="37" t="s">
        <v>21</v>
      </c>
      <c r="M868" s="37"/>
      <c r="N868" s="260"/>
      <c r="O868" s="260"/>
      <c r="P868" s="260"/>
      <c r="Q868" s="260"/>
      <c r="R868" s="260"/>
    </row>
    <row r="869">
      <c r="A869" s="279">
        <v>45838.0</v>
      </c>
      <c r="B869" s="31">
        <v>7547.0</v>
      </c>
      <c r="C869" s="31" t="s">
        <v>4111</v>
      </c>
      <c r="D869" s="31"/>
      <c r="E869" s="31"/>
      <c r="F869" s="275"/>
      <c r="G869" s="276">
        <v>3560.0</v>
      </c>
      <c r="H869" s="277">
        <v>980.0</v>
      </c>
      <c r="I869" s="278">
        <v>162.0</v>
      </c>
      <c r="J869" s="37">
        <v>195.0</v>
      </c>
      <c r="K869" s="37"/>
      <c r="L869" s="37" t="s">
        <v>21</v>
      </c>
      <c r="M869" s="37"/>
      <c r="N869" s="260"/>
      <c r="O869" s="260"/>
      <c r="P869" s="260"/>
      <c r="Q869" s="260"/>
      <c r="R869" s="260"/>
    </row>
    <row r="870">
      <c r="A870" s="274"/>
      <c r="B870" s="31"/>
      <c r="C870" s="31"/>
      <c r="D870" s="31"/>
      <c r="E870" s="31"/>
      <c r="F870" s="275"/>
      <c r="G870" s="276"/>
      <c r="H870" s="277"/>
      <c r="I870" s="278"/>
      <c r="J870" s="37"/>
      <c r="K870" s="37"/>
      <c r="L870" s="37"/>
      <c r="M870" s="37"/>
      <c r="N870" s="260"/>
      <c r="O870" s="260"/>
      <c r="P870" s="260"/>
      <c r="Q870" s="260"/>
      <c r="R870" s="260"/>
    </row>
    <row r="871">
      <c r="A871" s="274">
        <v>45839.029009791666</v>
      </c>
      <c r="B871" s="31">
        <v>7548.0</v>
      </c>
      <c r="C871" s="31" t="s">
        <v>4017</v>
      </c>
      <c r="D871" s="31"/>
      <c r="E871" s="31" t="s">
        <v>4500</v>
      </c>
      <c r="F871" s="275"/>
      <c r="G871" s="276">
        <v>4460.0</v>
      </c>
      <c r="H871" s="277">
        <v>1020.0</v>
      </c>
      <c r="I871" s="278">
        <v>169.0</v>
      </c>
      <c r="J871" s="37">
        <v>202.0</v>
      </c>
      <c r="K871" s="37">
        <v>170.0</v>
      </c>
      <c r="L871" s="37" t="s">
        <v>52</v>
      </c>
      <c r="M871" s="37"/>
      <c r="N871" s="260"/>
      <c r="O871" s="260"/>
      <c r="P871" s="260"/>
      <c r="Q871" s="260"/>
      <c r="R871" s="260"/>
    </row>
    <row r="872">
      <c r="A872" s="279">
        <v>45839.0</v>
      </c>
      <c r="B872" s="31">
        <v>7549.0</v>
      </c>
      <c r="C872" s="31" t="s">
        <v>4112</v>
      </c>
      <c r="D872" s="31"/>
      <c r="E872" s="31" t="s">
        <v>21883</v>
      </c>
      <c r="F872" s="275"/>
      <c r="G872" s="276">
        <v>3300.0</v>
      </c>
      <c r="H872" s="277">
        <v>780.0</v>
      </c>
      <c r="I872" s="278">
        <v>129.0</v>
      </c>
      <c r="J872" s="37">
        <v>155.0</v>
      </c>
      <c r="K872" s="37"/>
      <c r="L872" s="37" t="s">
        <v>21</v>
      </c>
      <c r="M872" s="37"/>
      <c r="N872" s="260"/>
      <c r="O872" s="260"/>
      <c r="P872" s="260"/>
      <c r="Q872" s="260"/>
      <c r="R872" s="260"/>
    </row>
    <row r="873">
      <c r="A873" s="279">
        <v>45839.0</v>
      </c>
      <c r="B873" s="31">
        <v>7550.0</v>
      </c>
      <c r="C873" s="31" t="s">
        <v>21886</v>
      </c>
      <c r="D873" s="31"/>
      <c r="E873" s="31"/>
      <c r="F873" s="275"/>
      <c r="G873" s="276">
        <v>3220.0</v>
      </c>
      <c r="H873" s="277">
        <v>720.0</v>
      </c>
      <c r="I873" s="278">
        <v>29.0</v>
      </c>
      <c r="J873" s="37">
        <v>35.0</v>
      </c>
      <c r="K873" s="37"/>
      <c r="L873" s="37" t="s">
        <v>60</v>
      </c>
      <c r="M873" s="37">
        <v>22066.0</v>
      </c>
      <c r="N873" s="260"/>
      <c r="O873" s="260"/>
      <c r="P873" s="260"/>
      <c r="Q873" s="260"/>
      <c r="R873" s="260"/>
    </row>
    <row r="874">
      <c r="A874" s="279">
        <v>45839.0</v>
      </c>
      <c r="B874" s="31">
        <v>7551.0</v>
      </c>
      <c r="C874" s="31" t="s">
        <v>4163</v>
      </c>
      <c r="D874" s="31"/>
      <c r="E874" s="31"/>
      <c r="F874" s="275"/>
      <c r="G874" s="276">
        <v>2660.0</v>
      </c>
      <c r="H874" s="277">
        <v>300.0</v>
      </c>
      <c r="I874" s="278">
        <v>50.0</v>
      </c>
      <c r="J874" s="37">
        <v>60.0</v>
      </c>
      <c r="K874" s="37"/>
      <c r="L874" s="37" t="s">
        <v>52</v>
      </c>
      <c r="M874" s="37"/>
      <c r="N874" s="260"/>
      <c r="O874" s="260"/>
      <c r="P874" s="260"/>
      <c r="Q874" s="260"/>
      <c r="R874" s="260"/>
    </row>
    <row r="875">
      <c r="A875" s="279">
        <v>45831.0</v>
      </c>
      <c r="B875" s="31">
        <v>7552.0</v>
      </c>
      <c r="C875" s="31" t="s">
        <v>25198</v>
      </c>
      <c r="D875" s="31"/>
      <c r="E875" s="31"/>
      <c r="F875" s="275"/>
      <c r="G875" s="276">
        <v>4420.0</v>
      </c>
      <c r="H875" s="277">
        <v>1320.0</v>
      </c>
      <c r="I875" s="278">
        <v>218.0</v>
      </c>
      <c r="J875" s="37">
        <v>262.0</v>
      </c>
      <c r="K875" s="37"/>
      <c r="L875" s="37" t="s">
        <v>21</v>
      </c>
      <c r="M875" s="37"/>
      <c r="N875" s="260"/>
      <c r="O875" s="260"/>
      <c r="P875" s="260"/>
      <c r="Q875" s="260"/>
      <c r="R875" s="260"/>
    </row>
    <row r="876">
      <c r="A876" s="279">
        <v>45831.0</v>
      </c>
      <c r="B876" s="31">
        <v>7553.0</v>
      </c>
      <c r="C876" s="31" t="s">
        <v>3980</v>
      </c>
      <c r="D876" s="31"/>
      <c r="E876" s="31"/>
      <c r="F876" s="275"/>
      <c r="G876" s="276">
        <v>3080.0</v>
      </c>
      <c r="H876" s="277">
        <v>780.0</v>
      </c>
      <c r="I876" s="278">
        <v>129.0</v>
      </c>
      <c r="J876" s="37">
        <v>155.0</v>
      </c>
      <c r="K876" s="37"/>
      <c r="L876" s="37" t="s">
        <v>21</v>
      </c>
      <c r="M876" s="37"/>
      <c r="N876" s="260"/>
      <c r="O876" s="260"/>
      <c r="P876" s="260"/>
      <c r="Q876" s="260"/>
      <c r="R876" s="260"/>
    </row>
    <row r="877">
      <c r="A877" s="279">
        <v>45832.0</v>
      </c>
      <c r="B877" s="31">
        <v>7554.0</v>
      </c>
      <c r="C877" s="31" t="s">
        <v>20731</v>
      </c>
      <c r="D877" s="31"/>
      <c r="E877" s="31" t="s">
        <v>25199</v>
      </c>
      <c r="F877" s="275"/>
      <c r="G877" s="276">
        <v>3620.0</v>
      </c>
      <c r="H877" s="277">
        <v>800.0</v>
      </c>
      <c r="I877" s="278">
        <v>240.0</v>
      </c>
      <c r="J877" s="37">
        <v>288.0</v>
      </c>
      <c r="K877" s="37"/>
      <c r="L877" s="37" t="s">
        <v>21</v>
      </c>
      <c r="M877" s="37"/>
      <c r="N877" s="260"/>
      <c r="O877" s="260"/>
      <c r="P877" s="260"/>
      <c r="Q877" s="260"/>
      <c r="R877" s="260"/>
    </row>
    <row r="878">
      <c r="A878" s="279">
        <v>45839.0</v>
      </c>
      <c r="B878" s="31">
        <v>7555.0</v>
      </c>
      <c r="C878" s="31" t="s">
        <v>4073</v>
      </c>
      <c r="D878" s="31"/>
      <c r="E878" s="31"/>
      <c r="F878" s="275"/>
      <c r="G878" s="276">
        <v>2460.0</v>
      </c>
      <c r="H878" s="277">
        <v>60.0</v>
      </c>
      <c r="I878" s="278">
        <v>3.0</v>
      </c>
      <c r="J878" s="37">
        <v>3.0</v>
      </c>
      <c r="K878" s="37">
        <v>10.0</v>
      </c>
      <c r="L878" s="37" t="s">
        <v>52</v>
      </c>
      <c r="M878" s="37"/>
      <c r="N878" s="260"/>
      <c r="O878" s="260"/>
      <c r="P878" s="260"/>
      <c r="Q878" s="260"/>
      <c r="R878" s="260"/>
    </row>
    <row r="879">
      <c r="A879" s="279">
        <v>45839.0</v>
      </c>
      <c r="B879" s="31">
        <v>7556.0</v>
      </c>
      <c r="C879" s="31" t="s">
        <v>4444</v>
      </c>
      <c r="D879" s="31"/>
      <c r="E879" s="31" t="s">
        <v>21887</v>
      </c>
      <c r="F879" s="275"/>
      <c r="G879" s="276">
        <v>2660.0</v>
      </c>
      <c r="H879" s="277">
        <v>520.0</v>
      </c>
      <c r="I879" s="278">
        <v>86.0</v>
      </c>
      <c r="J879" s="37">
        <v>103.0</v>
      </c>
      <c r="K879" s="37"/>
      <c r="L879" s="37" t="s">
        <v>21</v>
      </c>
      <c r="M879" s="37"/>
      <c r="N879" s="260"/>
      <c r="O879" s="260"/>
      <c r="P879" s="260"/>
      <c r="Q879" s="260"/>
      <c r="R879" s="260"/>
    </row>
    <row r="880">
      <c r="A880" s="279"/>
      <c r="B880" s="31"/>
      <c r="C880" s="31"/>
      <c r="D880" s="31"/>
      <c r="E880" s="31"/>
      <c r="F880" s="275"/>
      <c r="G880" s="276"/>
      <c r="H880" s="277"/>
      <c r="I880" s="278"/>
      <c r="J880" s="37"/>
      <c r="K880" s="37"/>
      <c r="L880" s="37"/>
      <c r="M880" s="37"/>
      <c r="N880" s="260"/>
      <c r="O880" s="260"/>
      <c r="P880" s="260"/>
      <c r="Q880" s="260"/>
      <c r="R880" s="260"/>
    </row>
    <row r="881">
      <c r="A881" s="279">
        <v>45832.0</v>
      </c>
      <c r="B881" s="31">
        <v>7557.0</v>
      </c>
      <c r="C881" s="31" t="s">
        <v>25200</v>
      </c>
      <c r="D881" s="31"/>
      <c r="E881" s="31" t="s">
        <v>20932</v>
      </c>
      <c r="F881" s="275"/>
      <c r="G881" s="276">
        <v>2320.0</v>
      </c>
      <c r="H881" s="277">
        <v>60.0</v>
      </c>
      <c r="I881" s="278">
        <v>12.0</v>
      </c>
      <c r="J881" s="37">
        <v>15.0</v>
      </c>
      <c r="K881" s="37"/>
      <c r="L881" s="37" t="s">
        <v>21</v>
      </c>
      <c r="M881" s="37"/>
      <c r="N881" s="260"/>
      <c r="O881" s="260"/>
      <c r="P881" s="260"/>
      <c r="Q881" s="260"/>
      <c r="R881" s="260"/>
    </row>
    <row r="882">
      <c r="A882" s="274">
        <v>45840.02901655092</v>
      </c>
      <c r="B882" s="31">
        <v>7558.0</v>
      </c>
      <c r="C882" s="31" t="s">
        <v>3998</v>
      </c>
      <c r="D882" s="31"/>
      <c r="E882" s="31"/>
      <c r="F882" s="275"/>
      <c r="G882" s="276">
        <v>3260.0</v>
      </c>
      <c r="H882" s="277">
        <v>360.0</v>
      </c>
      <c r="I882" s="278">
        <v>15.0</v>
      </c>
      <c r="J882" s="37">
        <v>18.0</v>
      </c>
      <c r="K882" s="37">
        <v>20.0</v>
      </c>
      <c r="L882" s="37" t="s">
        <v>52</v>
      </c>
      <c r="M882" s="37"/>
      <c r="N882" s="260"/>
      <c r="O882" s="260"/>
      <c r="P882" s="260"/>
      <c r="Q882" s="260"/>
      <c r="R882" s="260"/>
    </row>
    <row r="883">
      <c r="A883" s="279">
        <v>45840.0</v>
      </c>
      <c r="B883" s="31">
        <v>7559.0</v>
      </c>
      <c r="C883" s="31" t="s">
        <v>744</v>
      </c>
      <c r="D883" s="31"/>
      <c r="E883" s="31"/>
      <c r="F883" s="275"/>
      <c r="G883" s="276">
        <v>2900.0</v>
      </c>
      <c r="H883" s="277">
        <v>380.0</v>
      </c>
      <c r="I883" s="278">
        <v>76.0</v>
      </c>
      <c r="J883" s="37">
        <v>92.0</v>
      </c>
      <c r="K883" s="37">
        <v>70.0</v>
      </c>
      <c r="L883" s="37" t="s">
        <v>52</v>
      </c>
      <c r="M883" s="37"/>
      <c r="N883" s="260"/>
      <c r="O883" s="260"/>
      <c r="P883" s="260"/>
      <c r="Q883" s="260"/>
      <c r="R883" s="260"/>
    </row>
    <row r="884">
      <c r="A884" s="279">
        <v>45840.0</v>
      </c>
      <c r="B884" s="31">
        <v>7560.0</v>
      </c>
      <c r="C884" s="31" t="s">
        <v>4017</v>
      </c>
      <c r="D884" s="31"/>
      <c r="E884" s="31"/>
      <c r="F884" s="275"/>
      <c r="G884" s="276">
        <v>3780.0</v>
      </c>
      <c r="H884" s="277">
        <v>520.0</v>
      </c>
      <c r="I884" s="278">
        <v>86.0</v>
      </c>
      <c r="J884" s="37">
        <v>103.0</v>
      </c>
      <c r="K884" s="37"/>
      <c r="L884" s="37" t="s">
        <v>52</v>
      </c>
      <c r="M884" s="37"/>
      <c r="N884" s="260"/>
      <c r="O884" s="260"/>
      <c r="P884" s="260"/>
      <c r="Q884" s="260"/>
      <c r="R884" s="260"/>
    </row>
    <row r="885">
      <c r="A885" s="279">
        <v>45840.0</v>
      </c>
      <c r="B885" s="31">
        <v>7561.0</v>
      </c>
      <c r="C885" s="31" t="s">
        <v>5233</v>
      </c>
      <c r="D885" s="31"/>
      <c r="E885" s="31" t="s">
        <v>21893</v>
      </c>
      <c r="F885" s="275"/>
      <c r="G885" s="276">
        <v>15640.0</v>
      </c>
      <c r="H885" s="277">
        <v>5100.0</v>
      </c>
      <c r="I885" s="278">
        <v>842.0</v>
      </c>
      <c r="J885" s="37">
        <v>1010.0</v>
      </c>
      <c r="K885" s="37"/>
      <c r="L885" s="37" t="s">
        <v>21</v>
      </c>
      <c r="M885" s="37"/>
      <c r="N885" s="260"/>
      <c r="O885" s="260"/>
      <c r="P885" s="260"/>
      <c r="Q885" s="260"/>
      <c r="R885" s="260"/>
    </row>
    <row r="886">
      <c r="A886" s="279">
        <v>45840.0</v>
      </c>
      <c r="B886" s="31">
        <v>7562.0</v>
      </c>
      <c r="C886" s="31" t="s">
        <v>744</v>
      </c>
      <c r="D886" s="31"/>
      <c r="E886" s="31"/>
      <c r="F886" s="275"/>
      <c r="G886" s="276">
        <v>2700.0</v>
      </c>
      <c r="H886" s="277">
        <v>160.0</v>
      </c>
      <c r="I886" s="278">
        <v>32.0</v>
      </c>
      <c r="J886" s="37">
        <v>39.0</v>
      </c>
      <c r="K886" s="37"/>
      <c r="L886" s="37" t="s">
        <v>52</v>
      </c>
      <c r="M886" s="37"/>
      <c r="N886" s="260"/>
      <c r="O886" s="260"/>
      <c r="P886" s="260"/>
      <c r="Q886" s="260"/>
      <c r="R886" s="260"/>
    </row>
    <row r="887">
      <c r="A887" s="279">
        <v>45840.0</v>
      </c>
      <c r="B887" s="31">
        <v>7563.0</v>
      </c>
      <c r="C887" s="31" t="s">
        <v>5233</v>
      </c>
      <c r="D887" s="31"/>
      <c r="E887" s="31" t="s">
        <v>21894</v>
      </c>
      <c r="F887" s="275"/>
      <c r="G887" s="276">
        <v>11420.0</v>
      </c>
      <c r="H887" s="277">
        <v>820.0</v>
      </c>
      <c r="I887" s="278">
        <v>136.0</v>
      </c>
      <c r="J887" s="37">
        <v>163.0</v>
      </c>
      <c r="K887" s="37"/>
      <c r="L887" s="37" t="s">
        <v>21</v>
      </c>
      <c r="M887" s="37"/>
      <c r="N887" s="260"/>
      <c r="O887" s="260"/>
      <c r="P887" s="260"/>
      <c r="Q887" s="260"/>
      <c r="R887" s="260"/>
    </row>
    <row r="888">
      <c r="A888" s="279">
        <v>45840.0</v>
      </c>
      <c r="B888" s="31">
        <v>7564.0</v>
      </c>
      <c r="C888" s="31" t="s">
        <v>4062</v>
      </c>
      <c r="D888" s="31"/>
      <c r="E888" s="31"/>
      <c r="F888" s="275"/>
      <c r="G888" s="276">
        <v>6060.0</v>
      </c>
      <c r="H888" s="277">
        <v>2320.0</v>
      </c>
      <c r="I888" s="278">
        <v>383.0</v>
      </c>
      <c r="J888" s="37">
        <v>460.0</v>
      </c>
      <c r="K888" s="37"/>
      <c r="L888" s="37" t="s">
        <v>60</v>
      </c>
      <c r="M888" s="37">
        <v>442390.0</v>
      </c>
      <c r="N888" s="260"/>
      <c r="O888" s="260"/>
      <c r="P888" s="260"/>
      <c r="Q888" s="260"/>
      <c r="R888" s="260"/>
    </row>
    <row r="889">
      <c r="A889" s="279">
        <v>45834.0</v>
      </c>
      <c r="B889" s="31">
        <v>7565.0</v>
      </c>
      <c r="C889" s="31" t="s">
        <v>6275</v>
      </c>
      <c r="D889" s="31"/>
      <c r="E889" s="31"/>
      <c r="F889" s="275"/>
      <c r="G889" s="276">
        <v>3560.0</v>
      </c>
      <c r="H889" s="277">
        <v>1280.0</v>
      </c>
      <c r="I889" s="278">
        <v>212.0</v>
      </c>
      <c r="J889" s="37">
        <v>254.0</v>
      </c>
      <c r="K889" s="37"/>
      <c r="L889" s="37" t="s">
        <v>21</v>
      </c>
      <c r="M889" s="37"/>
      <c r="N889" s="260"/>
      <c r="O889" s="260"/>
      <c r="P889" s="260"/>
      <c r="Q889" s="260"/>
      <c r="R889" s="260"/>
    </row>
    <row r="890">
      <c r="A890" s="279">
        <v>45840.0</v>
      </c>
      <c r="B890" s="31">
        <v>7566.0</v>
      </c>
      <c r="C890" s="31" t="s">
        <v>3980</v>
      </c>
      <c r="D890" s="31"/>
      <c r="E890" s="31" t="s">
        <v>21897</v>
      </c>
      <c r="F890" s="275"/>
      <c r="G890" s="276">
        <v>2980.0</v>
      </c>
      <c r="H890" s="277">
        <v>700.0</v>
      </c>
      <c r="I890" s="278">
        <v>116.0</v>
      </c>
      <c r="J890" s="37">
        <v>139.0</v>
      </c>
      <c r="K890" s="37"/>
      <c r="L890" s="37" t="s">
        <v>21</v>
      </c>
      <c r="M890" s="37"/>
      <c r="N890" s="260"/>
      <c r="O890" s="260"/>
      <c r="P890" s="260"/>
      <c r="Q890" s="260"/>
      <c r="R890" s="260"/>
    </row>
    <row r="891">
      <c r="A891" s="279">
        <v>45835.0</v>
      </c>
      <c r="B891" s="31">
        <v>7567.0</v>
      </c>
      <c r="C891" s="31" t="s">
        <v>20731</v>
      </c>
      <c r="D891" s="31"/>
      <c r="E891" s="31" t="s">
        <v>21869</v>
      </c>
      <c r="F891" s="275"/>
      <c r="G891" s="276">
        <v>3280.0</v>
      </c>
      <c r="H891" s="277">
        <v>580.0</v>
      </c>
      <c r="I891" s="278">
        <v>196.0</v>
      </c>
      <c r="J891" s="37">
        <v>236.0</v>
      </c>
      <c r="K891" s="37"/>
      <c r="L891" s="37" t="s">
        <v>21</v>
      </c>
      <c r="M891" s="37"/>
      <c r="N891" s="260"/>
      <c r="O891" s="260"/>
      <c r="P891" s="260"/>
      <c r="Q891" s="260"/>
      <c r="R891" s="260"/>
    </row>
    <row r="892">
      <c r="A892" s="279">
        <v>45840.0</v>
      </c>
      <c r="B892" s="31">
        <v>7568.0</v>
      </c>
      <c r="C892" s="31" t="s">
        <v>4743</v>
      </c>
      <c r="D892" s="31"/>
      <c r="E892" s="31"/>
      <c r="F892" s="275"/>
      <c r="G892" s="276">
        <v>3200.0</v>
      </c>
      <c r="H892" s="277">
        <v>140.0</v>
      </c>
      <c r="I892" s="278">
        <v>24.0</v>
      </c>
      <c r="J892" s="37">
        <v>28.0</v>
      </c>
      <c r="K892" s="37">
        <v>25.0</v>
      </c>
      <c r="L892" s="37" t="s">
        <v>52</v>
      </c>
      <c r="M892" s="37"/>
      <c r="N892" s="260"/>
      <c r="O892" s="260"/>
      <c r="P892" s="260"/>
      <c r="Q892" s="260"/>
      <c r="R892" s="260"/>
    </row>
    <row r="893">
      <c r="A893" s="279">
        <v>45828.0</v>
      </c>
      <c r="B893" s="31">
        <v>7569.0</v>
      </c>
      <c r="C893" s="31" t="s">
        <v>6275</v>
      </c>
      <c r="D893" s="31"/>
      <c r="E893" s="31"/>
      <c r="F893" s="275"/>
      <c r="G893" s="276">
        <v>3320.0</v>
      </c>
      <c r="H893" s="277">
        <v>980.0</v>
      </c>
      <c r="I893" s="278">
        <v>162.0</v>
      </c>
      <c r="J893" s="37">
        <v>195.0</v>
      </c>
      <c r="K893" s="37"/>
      <c r="L893" s="37" t="s">
        <v>21</v>
      </c>
      <c r="M893" s="37"/>
      <c r="N893" s="260"/>
      <c r="O893" s="260"/>
      <c r="P893" s="260"/>
      <c r="Q893" s="260"/>
      <c r="R893" s="260"/>
    </row>
    <row r="894">
      <c r="A894" s="279">
        <v>45838.0</v>
      </c>
      <c r="B894" s="31">
        <v>7570.0</v>
      </c>
      <c r="C894" s="31" t="s">
        <v>20674</v>
      </c>
      <c r="D894" s="31"/>
      <c r="E894" s="31" t="s">
        <v>21879</v>
      </c>
      <c r="F894" s="275"/>
      <c r="G894" s="276">
        <v>3280.0</v>
      </c>
      <c r="H894" s="277">
        <v>340.0</v>
      </c>
      <c r="I894" s="278">
        <v>140.0</v>
      </c>
      <c r="J894" s="37">
        <v>168.0</v>
      </c>
      <c r="K894" s="37"/>
      <c r="L894" s="37" t="s">
        <v>21</v>
      </c>
      <c r="M894" s="37"/>
      <c r="N894" s="260"/>
      <c r="O894" s="260"/>
      <c r="P894" s="260"/>
      <c r="Q894" s="260"/>
      <c r="R894" s="260"/>
    </row>
    <row r="895">
      <c r="A895" s="279">
        <v>45838.0</v>
      </c>
      <c r="B895" s="31">
        <v>7571.0</v>
      </c>
      <c r="C895" s="31" t="s">
        <v>20674</v>
      </c>
      <c r="D895" s="31"/>
      <c r="E895" s="31" t="s">
        <v>21880</v>
      </c>
      <c r="F895" s="275"/>
      <c r="G895" s="276">
        <v>3140.0</v>
      </c>
      <c r="H895" s="277">
        <v>200.0</v>
      </c>
      <c r="I895" s="278">
        <v>140.0</v>
      </c>
      <c r="J895" s="37">
        <v>168.0</v>
      </c>
      <c r="K895" s="37"/>
      <c r="L895" s="37" t="s">
        <v>21</v>
      </c>
      <c r="M895" s="37"/>
      <c r="N895" s="260"/>
      <c r="O895" s="260"/>
      <c r="P895" s="260"/>
      <c r="Q895" s="260"/>
      <c r="R895" s="260"/>
    </row>
    <row r="896">
      <c r="A896" s="279">
        <v>45840.0</v>
      </c>
      <c r="B896" s="31">
        <v>7572.0</v>
      </c>
      <c r="C896" s="31" t="s">
        <v>10694</v>
      </c>
      <c r="D896" s="31"/>
      <c r="E896" s="31" t="s">
        <v>12664</v>
      </c>
      <c r="F896" s="275"/>
      <c r="G896" s="276">
        <v>2300.0</v>
      </c>
      <c r="H896" s="277">
        <v>120.0</v>
      </c>
      <c r="I896" s="278">
        <v>20.0</v>
      </c>
      <c r="J896" s="37">
        <v>24.0</v>
      </c>
      <c r="K896" s="37"/>
      <c r="L896" s="37" t="s">
        <v>21</v>
      </c>
      <c r="M896" s="37"/>
      <c r="N896" s="260"/>
      <c r="O896" s="260"/>
      <c r="P896" s="260"/>
      <c r="Q896" s="260"/>
      <c r="R896" s="260"/>
    </row>
    <row r="897">
      <c r="A897" s="279"/>
      <c r="B897" s="31"/>
      <c r="C897" s="31"/>
      <c r="D897" s="31"/>
      <c r="E897" s="31"/>
      <c r="F897" s="275"/>
      <c r="G897" s="276"/>
      <c r="H897" s="277"/>
      <c r="I897" s="278"/>
      <c r="J897" s="37"/>
      <c r="K897" s="37"/>
      <c r="L897" s="37"/>
      <c r="M897" s="37"/>
      <c r="N897" s="260"/>
      <c r="O897" s="260"/>
      <c r="P897" s="260"/>
      <c r="Q897" s="260"/>
      <c r="R897" s="260"/>
    </row>
    <row r="898">
      <c r="A898" s="279">
        <v>45838.0</v>
      </c>
      <c r="B898" s="31">
        <v>7573.0</v>
      </c>
      <c r="C898" s="31" t="s">
        <v>10532</v>
      </c>
      <c r="D898" s="31"/>
      <c r="E898" s="31"/>
      <c r="F898" s="275"/>
      <c r="G898" s="276">
        <v>2320.0</v>
      </c>
      <c r="H898" s="277">
        <v>60.0</v>
      </c>
      <c r="I898" s="278">
        <v>12.0</v>
      </c>
      <c r="J898" s="37">
        <v>15.0</v>
      </c>
      <c r="K898" s="37"/>
      <c r="L898" s="37" t="s">
        <v>21</v>
      </c>
      <c r="M898" s="37"/>
      <c r="N898" s="260"/>
      <c r="O898" s="260"/>
      <c r="P898" s="260"/>
      <c r="Q898" s="260"/>
      <c r="R898" s="260"/>
    </row>
    <row r="899">
      <c r="A899" s="274">
        <v>45841.028998379625</v>
      </c>
      <c r="B899" s="31">
        <v>7574.0</v>
      </c>
      <c r="C899" s="31" t="s">
        <v>21913</v>
      </c>
      <c r="D899" s="31"/>
      <c r="E899" s="31" t="s">
        <v>21930</v>
      </c>
      <c r="F899" s="275"/>
      <c r="G899" s="276">
        <v>11380.0</v>
      </c>
      <c r="H899" s="277">
        <v>1080.0</v>
      </c>
      <c r="I899" s="278">
        <v>0.0</v>
      </c>
      <c r="J899" s="37">
        <v>0.0</v>
      </c>
      <c r="K899" s="37"/>
      <c r="L899" s="37" t="s">
        <v>21</v>
      </c>
      <c r="M899" s="37"/>
      <c r="N899" s="260"/>
      <c r="O899" s="260"/>
      <c r="P899" s="260"/>
      <c r="Q899" s="260"/>
      <c r="R899" s="260"/>
    </row>
    <row r="900">
      <c r="A900" s="279">
        <v>45841.0</v>
      </c>
      <c r="B900" s="31">
        <v>7575.0</v>
      </c>
      <c r="C900" s="31" t="s">
        <v>3980</v>
      </c>
      <c r="D900" s="31"/>
      <c r="E900" s="31"/>
      <c r="F900" s="275"/>
      <c r="G900" s="276">
        <v>2720.0</v>
      </c>
      <c r="H900" s="277">
        <v>440.0</v>
      </c>
      <c r="I900" s="278">
        <v>18.0</v>
      </c>
      <c r="J900" s="37">
        <v>22.0</v>
      </c>
      <c r="K900" s="37"/>
      <c r="L900" s="37" t="s">
        <v>21</v>
      </c>
      <c r="M900" s="37"/>
      <c r="N900" s="260"/>
      <c r="O900" s="260"/>
      <c r="P900" s="260"/>
      <c r="Q900" s="260"/>
      <c r="R900" s="260"/>
    </row>
    <row r="901">
      <c r="A901" s="279">
        <v>45841.0</v>
      </c>
      <c r="B901" s="31">
        <v>7576.0</v>
      </c>
      <c r="C901" s="31" t="s">
        <v>4017</v>
      </c>
      <c r="D901" s="31"/>
      <c r="E901" s="31" t="s">
        <v>4500</v>
      </c>
      <c r="F901" s="275"/>
      <c r="G901" s="276">
        <v>3700.0</v>
      </c>
      <c r="H901" s="277">
        <v>640.0</v>
      </c>
      <c r="I901" s="278">
        <v>106.0</v>
      </c>
      <c r="J901" s="37">
        <v>127.0</v>
      </c>
      <c r="K901" s="37"/>
      <c r="L901" s="37" t="s">
        <v>52</v>
      </c>
      <c r="M901" s="37"/>
      <c r="N901" s="260"/>
      <c r="O901" s="260"/>
      <c r="P901" s="260"/>
      <c r="Q901" s="260"/>
      <c r="R901" s="260"/>
    </row>
    <row r="902">
      <c r="A902" s="279">
        <v>45841.0</v>
      </c>
      <c r="B902" s="31">
        <v>7577.0</v>
      </c>
      <c r="C902" s="31" t="s">
        <v>21913</v>
      </c>
      <c r="D902" s="31"/>
      <c r="E902" s="31" t="s">
        <v>21914</v>
      </c>
      <c r="F902" s="275"/>
      <c r="G902" s="276">
        <v>14600.0</v>
      </c>
      <c r="H902" s="277">
        <v>4340.0</v>
      </c>
      <c r="I902" s="278">
        <v>717.0</v>
      </c>
      <c r="J902" s="37">
        <v>860.0</v>
      </c>
      <c r="K902" s="37"/>
      <c r="L902" s="37" t="s">
        <v>21</v>
      </c>
      <c r="M902" s="37"/>
      <c r="N902" s="260"/>
      <c r="O902" s="260"/>
      <c r="P902" s="260"/>
      <c r="Q902" s="260"/>
      <c r="R902" s="260"/>
    </row>
    <row r="903">
      <c r="A903" s="279">
        <v>45841.0</v>
      </c>
      <c r="B903" s="31">
        <v>7578.0</v>
      </c>
      <c r="C903" s="31" t="s">
        <v>3980</v>
      </c>
      <c r="D903" s="31"/>
      <c r="E903" s="31"/>
      <c r="F903" s="275"/>
      <c r="G903" s="276">
        <v>2520.0</v>
      </c>
      <c r="H903" s="277">
        <v>240.0</v>
      </c>
      <c r="I903" s="278">
        <v>40.0</v>
      </c>
      <c r="J903" s="37">
        <v>48.0</v>
      </c>
      <c r="K903" s="37"/>
      <c r="L903" s="37" t="s">
        <v>21</v>
      </c>
      <c r="M903" s="37"/>
      <c r="N903" s="260"/>
      <c r="O903" s="260"/>
      <c r="P903" s="260"/>
      <c r="Q903" s="260"/>
      <c r="R903" s="260"/>
    </row>
    <row r="904">
      <c r="A904" s="279">
        <v>45841.0</v>
      </c>
      <c r="B904" s="31">
        <v>7579.0</v>
      </c>
      <c r="C904" s="31"/>
      <c r="D904" s="31"/>
      <c r="E904" s="31"/>
      <c r="F904" s="275"/>
      <c r="G904" s="276"/>
      <c r="H904" s="277">
        <v>0.0</v>
      </c>
      <c r="I904" s="278">
        <v>0.0</v>
      </c>
      <c r="J904" s="37">
        <v>0.0</v>
      </c>
      <c r="K904" s="37"/>
      <c r="L904" s="37" t="s">
        <v>52</v>
      </c>
      <c r="M904" s="37"/>
      <c r="N904" s="260"/>
      <c r="O904" s="260"/>
      <c r="P904" s="260"/>
      <c r="Q904" s="260"/>
      <c r="R904" s="260"/>
    </row>
    <row r="905">
      <c r="A905" s="279">
        <v>45841.0</v>
      </c>
      <c r="B905" s="31">
        <v>7580.0</v>
      </c>
      <c r="C905" s="31" t="s">
        <v>3990</v>
      </c>
      <c r="D905" s="31"/>
      <c r="E905" s="31"/>
      <c r="F905" s="275"/>
      <c r="G905" s="276">
        <v>2940.0</v>
      </c>
      <c r="H905" s="277">
        <v>200.0</v>
      </c>
      <c r="I905" s="278">
        <v>33.0</v>
      </c>
      <c r="J905" s="37">
        <v>40.0</v>
      </c>
      <c r="K905" s="37"/>
      <c r="L905" s="37" t="s">
        <v>60</v>
      </c>
      <c r="M905" s="37"/>
      <c r="N905" s="260"/>
      <c r="O905" s="260"/>
      <c r="P905" s="260"/>
      <c r="Q905" s="260"/>
      <c r="R905" s="260"/>
    </row>
    <row r="906">
      <c r="A906" s="279">
        <v>45841.0</v>
      </c>
      <c r="B906" s="31">
        <v>7581.0</v>
      </c>
      <c r="C906" s="31" t="s">
        <v>4051</v>
      </c>
      <c r="D906" s="31"/>
      <c r="E906" s="31" t="s">
        <v>21916</v>
      </c>
      <c r="F906" s="275"/>
      <c r="G906" s="276">
        <v>3320.0</v>
      </c>
      <c r="H906" s="277">
        <v>800.0</v>
      </c>
      <c r="I906" s="278">
        <v>132.0</v>
      </c>
      <c r="J906" s="37">
        <v>159.0</v>
      </c>
      <c r="K906" s="37"/>
      <c r="L906" s="37" t="s">
        <v>21</v>
      </c>
      <c r="M906" s="37"/>
      <c r="N906" s="260"/>
      <c r="O906" s="260"/>
      <c r="P906" s="260"/>
      <c r="Q906" s="260"/>
      <c r="R906" s="260"/>
    </row>
    <row r="907">
      <c r="A907" s="279">
        <v>45841.0</v>
      </c>
      <c r="B907" s="31">
        <v>7582.0</v>
      </c>
      <c r="C907" s="31" t="s">
        <v>4839</v>
      </c>
      <c r="D907" s="31"/>
      <c r="E907" s="31"/>
      <c r="F907" s="275"/>
      <c r="G907" s="276">
        <v>3220.0</v>
      </c>
      <c r="H907" s="277">
        <v>740.0</v>
      </c>
      <c r="I907" s="278">
        <v>123.0</v>
      </c>
      <c r="J907" s="37">
        <v>147.0</v>
      </c>
      <c r="K907" s="37"/>
      <c r="L907" s="37" t="s">
        <v>52</v>
      </c>
      <c r="M907" s="37"/>
      <c r="N907" s="260"/>
      <c r="O907" s="260"/>
      <c r="P907" s="260"/>
      <c r="Q907" s="260"/>
      <c r="R907" s="260"/>
    </row>
    <row r="908">
      <c r="A908" s="279">
        <v>45841.0</v>
      </c>
      <c r="B908" s="31">
        <v>7583.0</v>
      </c>
      <c r="C908" s="31" t="s">
        <v>21886</v>
      </c>
      <c r="D908" s="31"/>
      <c r="E908" s="31"/>
      <c r="F908" s="275"/>
      <c r="G908" s="276">
        <v>2840.0</v>
      </c>
      <c r="H908" s="277">
        <v>200.0</v>
      </c>
      <c r="I908" s="278">
        <v>33.0</v>
      </c>
      <c r="J908" s="37">
        <v>40.0</v>
      </c>
      <c r="K908" s="37">
        <v>70.0</v>
      </c>
      <c r="L908" s="37" t="s">
        <v>52</v>
      </c>
      <c r="M908" s="37"/>
      <c r="N908" s="260"/>
      <c r="O908" s="260"/>
      <c r="P908" s="260"/>
      <c r="Q908" s="260"/>
      <c r="R908" s="260"/>
    </row>
    <row r="909">
      <c r="A909" s="279">
        <v>45841.0</v>
      </c>
      <c r="B909" s="31">
        <v>7584.0</v>
      </c>
      <c r="C909" s="31" t="s">
        <v>4031</v>
      </c>
      <c r="D909" s="31"/>
      <c r="E909" s="31" t="s">
        <v>20697</v>
      </c>
      <c r="F909" s="275"/>
      <c r="G909" s="276">
        <v>3260.0</v>
      </c>
      <c r="H909" s="277">
        <v>460.0</v>
      </c>
      <c r="I909" s="278">
        <v>76.0</v>
      </c>
      <c r="J909" s="37">
        <v>92.0</v>
      </c>
      <c r="K909" s="37"/>
      <c r="L909" s="37" t="s">
        <v>21</v>
      </c>
      <c r="M909" s="37"/>
      <c r="N909" s="260"/>
      <c r="O909" s="260"/>
      <c r="P909" s="260"/>
      <c r="Q909" s="260"/>
      <c r="R909" s="260"/>
    </row>
    <row r="910">
      <c r="A910" s="274"/>
      <c r="B910" s="31"/>
      <c r="C910" s="31"/>
      <c r="D910" s="31"/>
      <c r="E910" s="31"/>
      <c r="F910" s="275"/>
      <c r="G910" s="276"/>
      <c r="H910" s="277"/>
      <c r="I910" s="278"/>
      <c r="J910" s="37"/>
      <c r="K910" s="37"/>
      <c r="L910" s="37"/>
      <c r="M910" s="37"/>
      <c r="N910" s="260"/>
      <c r="O910" s="260"/>
      <c r="P910" s="260"/>
      <c r="Q910" s="260"/>
      <c r="R910" s="260"/>
    </row>
    <row r="911">
      <c r="A911" s="274">
        <v>45842.02911186343</v>
      </c>
      <c r="B911" s="31">
        <v>7585.0</v>
      </c>
      <c r="C911" s="31" t="s">
        <v>5233</v>
      </c>
      <c r="D911" s="31"/>
      <c r="E911" s="31" t="s">
        <v>21937</v>
      </c>
      <c r="F911" s="275"/>
      <c r="G911" s="276">
        <v>13120.0</v>
      </c>
      <c r="H911" s="277">
        <v>1940.0</v>
      </c>
      <c r="I911" s="278">
        <v>0.0</v>
      </c>
      <c r="J911" s="37">
        <v>0.0</v>
      </c>
      <c r="K911" s="37"/>
      <c r="L911" s="37" t="s">
        <v>21</v>
      </c>
      <c r="M911" s="37"/>
      <c r="N911" s="260"/>
      <c r="O911" s="260"/>
      <c r="P911" s="260"/>
      <c r="Q911" s="260"/>
      <c r="R911" s="260"/>
    </row>
    <row r="912">
      <c r="A912" s="279">
        <v>45842.0</v>
      </c>
      <c r="B912" s="31">
        <v>7586.0</v>
      </c>
      <c r="C912" s="31" t="s">
        <v>4017</v>
      </c>
      <c r="D912" s="31"/>
      <c r="E912" s="31" t="s">
        <v>4500</v>
      </c>
      <c r="F912" s="275"/>
      <c r="G912" s="276">
        <v>3700.0</v>
      </c>
      <c r="H912" s="277">
        <v>500.0</v>
      </c>
      <c r="I912" s="278">
        <v>83.0</v>
      </c>
      <c r="J912" s="37">
        <v>99.0</v>
      </c>
      <c r="K912" s="37"/>
      <c r="L912" s="37" t="s">
        <v>52</v>
      </c>
      <c r="M912" s="37"/>
      <c r="N912" s="260"/>
      <c r="O912" s="260"/>
      <c r="P912" s="260"/>
      <c r="Q912" s="260"/>
      <c r="R912" s="260"/>
    </row>
    <row r="913">
      <c r="A913" s="279">
        <v>45842.0</v>
      </c>
      <c r="B913" s="31">
        <v>7587.0</v>
      </c>
      <c r="C913" s="31" t="s">
        <v>5233</v>
      </c>
      <c r="D913" s="31"/>
      <c r="E913" s="31" t="s">
        <v>21931</v>
      </c>
      <c r="F913" s="275"/>
      <c r="G913" s="276">
        <v>12040.0</v>
      </c>
      <c r="H913" s="277">
        <v>1480.0</v>
      </c>
      <c r="I913" s="278">
        <v>0.0</v>
      </c>
      <c r="J913" s="37">
        <v>0.0</v>
      </c>
      <c r="K913" s="37"/>
      <c r="L913" s="37" t="s">
        <v>21</v>
      </c>
      <c r="M913" s="37"/>
      <c r="N913" s="260"/>
      <c r="O913" s="260"/>
      <c r="P913" s="260"/>
      <c r="Q913" s="260"/>
      <c r="R913" s="260"/>
    </row>
    <row r="914">
      <c r="A914" s="279">
        <v>45842.0</v>
      </c>
      <c r="B914" s="31">
        <v>7588.0</v>
      </c>
      <c r="C914" s="31" t="s">
        <v>744</v>
      </c>
      <c r="D914" s="31"/>
      <c r="E914" s="31"/>
      <c r="F914" s="275"/>
      <c r="G914" s="276">
        <v>3040.0</v>
      </c>
      <c r="H914" s="277">
        <v>520.0</v>
      </c>
      <c r="I914" s="278">
        <v>86.0</v>
      </c>
      <c r="J914" s="37">
        <v>103.0</v>
      </c>
      <c r="K914" s="37"/>
      <c r="L914" s="37" t="s">
        <v>52</v>
      </c>
      <c r="M914" s="37"/>
      <c r="N914" s="260"/>
      <c r="O914" s="260"/>
      <c r="P914" s="260"/>
      <c r="Q914" s="260"/>
      <c r="R914" s="260"/>
    </row>
    <row r="915">
      <c r="A915" s="279">
        <v>45842.0</v>
      </c>
      <c r="B915" s="31">
        <v>7589.0</v>
      </c>
      <c r="C915" s="31" t="s">
        <v>5233</v>
      </c>
      <c r="D915" s="31"/>
      <c r="E915" s="31" t="s">
        <v>25201</v>
      </c>
      <c r="F915" s="275"/>
      <c r="G915" s="276">
        <v>12040.0</v>
      </c>
      <c r="H915" s="277">
        <v>1480.0</v>
      </c>
      <c r="I915" s="278">
        <v>0.0</v>
      </c>
      <c r="J915" s="37">
        <v>0.0</v>
      </c>
      <c r="K915" s="37"/>
      <c r="L915" s="37" t="s">
        <v>21</v>
      </c>
      <c r="M915" s="37"/>
      <c r="N915" s="260"/>
      <c r="O915" s="260"/>
      <c r="P915" s="260"/>
      <c r="Q915" s="260"/>
      <c r="R915" s="260"/>
    </row>
    <row r="916">
      <c r="A916" s="279">
        <v>45842.0</v>
      </c>
      <c r="B916" s="31">
        <v>7590.0</v>
      </c>
      <c r="C916" s="31" t="s">
        <v>21626</v>
      </c>
      <c r="D916" s="31"/>
      <c r="E916" s="31"/>
      <c r="F916" s="275"/>
      <c r="G916" s="276">
        <v>3560.0</v>
      </c>
      <c r="H916" s="277">
        <v>800.0</v>
      </c>
      <c r="I916" s="278">
        <v>32.0</v>
      </c>
      <c r="J916" s="37">
        <v>39.0</v>
      </c>
      <c r="K916" s="37"/>
      <c r="L916" s="37" t="s">
        <v>60</v>
      </c>
      <c r="M916" s="37">
        <v>582114.0</v>
      </c>
      <c r="N916" s="260"/>
      <c r="O916" s="260"/>
      <c r="P916" s="260"/>
      <c r="Q916" s="260"/>
      <c r="R916" s="260"/>
    </row>
    <row r="917">
      <c r="A917" s="279">
        <v>45842.0</v>
      </c>
      <c r="B917" s="31">
        <v>7591.0</v>
      </c>
      <c r="C917" s="31" t="s">
        <v>3989</v>
      </c>
      <c r="D917" s="31"/>
      <c r="E917" s="31"/>
      <c r="F917" s="275"/>
      <c r="G917" s="276">
        <v>4140.0</v>
      </c>
      <c r="H917" s="277">
        <v>660.0</v>
      </c>
      <c r="I917" s="278">
        <v>132.0</v>
      </c>
      <c r="J917" s="37">
        <v>159.0</v>
      </c>
      <c r="K917" s="37"/>
      <c r="L917" s="37" t="s">
        <v>60</v>
      </c>
      <c r="M917" s="37">
        <v>632758.0</v>
      </c>
      <c r="N917" s="260"/>
      <c r="O917" s="260"/>
      <c r="P917" s="260"/>
      <c r="Q917" s="260"/>
      <c r="R917" s="260"/>
    </row>
    <row r="918">
      <c r="A918" s="279">
        <v>45842.0</v>
      </c>
      <c r="B918" s="31">
        <v>7592.0</v>
      </c>
      <c r="C918" s="31" t="s">
        <v>21935</v>
      </c>
      <c r="D918" s="31"/>
      <c r="E918" s="31"/>
      <c r="F918" s="275"/>
      <c r="G918" s="276">
        <v>2260.0</v>
      </c>
      <c r="H918" s="277">
        <v>120.0</v>
      </c>
      <c r="I918" s="278">
        <v>20.0</v>
      </c>
      <c r="J918" s="37">
        <v>24.0</v>
      </c>
      <c r="K918" s="37"/>
      <c r="L918" s="37" t="s">
        <v>21</v>
      </c>
      <c r="M918" s="37"/>
      <c r="N918" s="260"/>
      <c r="O918" s="260"/>
      <c r="P918" s="260"/>
      <c r="Q918" s="260"/>
      <c r="R918" s="260"/>
    </row>
    <row r="919">
      <c r="A919" s="279">
        <v>45842.0</v>
      </c>
      <c r="B919" s="31">
        <v>7593.0</v>
      </c>
      <c r="C919" s="31" t="s">
        <v>4138</v>
      </c>
      <c r="D919" s="31"/>
      <c r="E919" s="31"/>
      <c r="F919" s="275"/>
      <c r="G919" s="276">
        <v>2860.0</v>
      </c>
      <c r="H919" s="277">
        <v>60.0</v>
      </c>
      <c r="I919" s="278">
        <v>12.0</v>
      </c>
      <c r="J919" s="37">
        <v>15.0</v>
      </c>
      <c r="K919" s="37"/>
      <c r="L919" s="37" t="s">
        <v>21</v>
      </c>
      <c r="M919" s="37">
        <v>921094.0</v>
      </c>
      <c r="N919" s="260"/>
      <c r="O919" s="260"/>
      <c r="P919" s="260"/>
      <c r="Q919" s="260"/>
      <c r="R919" s="260"/>
    </row>
    <row r="920">
      <c r="A920" s="274"/>
      <c r="B920" s="31"/>
      <c r="C920" s="31"/>
      <c r="D920" s="31"/>
      <c r="E920" s="31"/>
      <c r="F920" s="275"/>
      <c r="G920" s="276"/>
      <c r="H920" s="277"/>
      <c r="I920" s="278"/>
      <c r="J920" s="37"/>
      <c r="K920" s="37"/>
      <c r="L920" s="37"/>
      <c r="M920" s="37"/>
      <c r="N920" s="260"/>
      <c r="O920" s="260"/>
      <c r="P920" s="260"/>
      <c r="Q920" s="260"/>
      <c r="R920" s="260"/>
    </row>
    <row r="921">
      <c r="A921" s="274">
        <v>45845.02902502315</v>
      </c>
      <c r="B921" s="31">
        <v>7594.0</v>
      </c>
      <c r="C921" s="31" t="s">
        <v>4017</v>
      </c>
      <c r="D921" s="31"/>
      <c r="E921" s="31" t="s">
        <v>4500</v>
      </c>
      <c r="F921" s="275"/>
      <c r="G921" s="276">
        <v>3480.0</v>
      </c>
      <c r="H921" s="277">
        <v>500.0</v>
      </c>
      <c r="I921" s="278">
        <v>83.0</v>
      </c>
      <c r="J921" s="37">
        <v>99.0</v>
      </c>
      <c r="K921" s="37"/>
      <c r="L921" s="37" t="s">
        <v>52</v>
      </c>
      <c r="M921" s="37"/>
      <c r="N921" s="260"/>
      <c r="O921" s="260"/>
      <c r="P921" s="260"/>
      <c r="Q921" s="260"/>
      <c r="R921" s="260"/>
    </row>
    <row r="922">
      <c r="A922" s="279">
        <v>45845.0</v>
      </c>
      <c r="B922" s="31">
        <v>7595.0</v>
      </c>
      <c r="C922" s="31" t="s">
        <v>5233</v>
      </c>
      <c r="D922" s="31"/>
      <c r="E922" s="31" t="s">
        <v>21939</v>
      </c>
      <c r="F922" s="275"/>
      <c r="G922" s="276">
        <v>12420.0</v>
      </c>
      <c r="H922" s="277">
        <v>2140.0</v>
      </c>
      <c r="I922" s="278">
        <v>0.0</v>
      </c>
      <c r="J922" s="37">
        <v>0.0</v>
      </c>
      <c r="K922" s="37"/>
      <c r="L922" s="37" t="s">
        <v>21</v>
      </c>
      <c r="M922" s="37"/>
      <c r="N922" s="260"/>
      <c r="O922" s="260"/>
      <c r="P922" s="260"/>
      <c r="Q922" s="260"/>
      <c r="R922" s="260"/>
    </row>
    <row r="923">
      <c r="A923" s="279">
        <v>45845.0</v>
      </c>
      <c r="B923" s="31">
        <v>7596.0</v>
      </c>
      <c r="C923" s="31" t="s">
        <v>6178</v>
      </c>
      <c r="D923" s="31"/>
      <c r="E923" s="31"/>
      <c r="F923" s="275"/>
      <c r="G923" s="276">
        <v>3280.0</v>
      </c>
      <c r="H923" s="277">
        <v>420.0</v>
      </c>
      <c r="I923" s="278">
        <v>33.0</v>
      </c>
      <c r="J923" s="37">
        <v>40.0</v>
      </c>
      <c r="K923" s="37">
        <v>75.07</v>
      </c>
      <c r="L923" s="37" t="s">
        <v>60</v>
      </c>
      <c r="M923" s="37">
        <v>957202.0</v>
      </c>
      <c r="N923" s="260"/>
      <c r="O923" s="260"/>
      <c r="P923" s="260"/>
      <c r="Q923" s="260"/>
      <c r="R923" s="260"/>
    </row>
    <row r="924">
      <c r="A924" s="279">
        <v>45845.0</v>
      </c>
      <c r="B924" s="31">
        <v>7597.0</v>
      </c>
      <c r="C924" s="31" t="s">
        <v>4017</v>
      </c>
      <c r="D924" s="31"/>
      <c r="E924" s="31" t="s">
        <v>4500</v>
      </c>
      <c r="F924" s="275"/>
      <c r="G924" s="276">
        <v>5280.0</v>
      </c>
      <c r="H924" s="277">
        <v>1580.0</v>
      </c>
      <c r="I924" s="278">
        <v>64.0</v>
      </c>
      <c r="J924" s="37">
        <v>76.0</v>
      </c>
      <c r="K924" s="37">
        <v>65.0</v>
      </c>
      <c r="L924" s="37" t="s">
        <v>52</v>
      </c>
      <c r="M924" s="37"/>
      <c r="N924" s="260"/>
      <c r="O924" s="260"/>
      <c r="P924" s="260"/>
      <c r="Q924" s="260"/>
      <c r="R924" s="260"/>
    </row>
    <row r="925">
      <c r="A925" s="279">
        <v>45845.0</v>
      </c>
      <c r="B925" s="31">
        <v>7598.0</v>
      </c>
      <c r="C925" s="31" t="s">
        <v>4065</v>
      </c>
      <c r="D925" s="31"/>
      <c r="E925" s="31"/>
      <c r="F925" s="275"/>
      <c r="G925" s="276">
        <v>4560.0</v>
      </c>
      <c r="H925" s="277">
        <v>1780.0</v>
      </c>
      <c r="I925" s="278">
        <v>72.0</v>
      </c>
      <c r="J925" s="37">
        <v>86.0</v>
      </c>
      <c r="K925" s="37">
        <v>20.0</v>
      </c>
      <c r="L925" s="37" t="s">
        <v>52</v>
      </c>
      <c r="M925" s="37"/>
      <c r="N925" s="260"/>
      <c r="O925" s="260"/>
      <c r="P925" s="260"/>
      <c r="Q925" s="260"/>
      <c r="R925" s="260"/>
    </row>
    <row r="926">
      <c r="A926" s="279">
        <v>45845.0</v>
      </c>
      <c r="B926" s="31">
        <v>7599.0</v>
      </c>
      <c r="C926" s="31" t="s">
        <v>4017</v>
      </c>
      <c r="D926" s="31"/>
      <c r="E926" s="31" t="s">
        <v>4500</v>
      </c>
      <c r="F926" s="275"/>
      <c r="G926" s="276">
        <v>4300.0</v>
      </c>
      <c r="H926" s="277">
        <v>740.0</v>
      </c>
      <c r="I926" s="278">
        <v>30.0</v>
      </c>
      <c r="J926" s="37">
        <v>36.0</v>
      </c>
      <c r="K926" s="37"/>
      <c r="L926" s="37" t="s">
        <v>52</v>
      </c>
      <c r="M926" s="37"/>
      <c r="N926" s="260"/>
      <c r="O926" s="260"/>
      <c r="P926" s="260"/>
      <c r="Q926" s="260"/>
      <c r="R926" s="260"/>
    </row>
    <row r="927">
      <c r="A927" s="279">
        <v>45845.0</v>
      </c>
      <c r="B927" s="31">
        <v>7600.0</v>
      </c>
      <c r="C927" s="31" t="s">
        <v>4031</v>
      </c>
      <c r="D927" s="31"/>
      <c r="E927" s="31" t="s">
        <v>20697</v>
      </c>
      <c r="F927" s="275"/>
      <c r="G927" s="276">
        <v>2840.0</v>
      </c>
      <c r="H927" s="277">
        <v>80.0</v>
      </c>
      <c r="I927" s="278">
        <v>14.0</v>
      </c>
      <c r="J927" s="37">
        <v>16.0</v>
      </c>
      <c r="K927" s="37"/>
      <c r="L927" s="37" t="s">
        <v>21</v>
      </c>
      <c r="M927" s="37"/>
      <c r="N927" s="260"/>
      <c r="O927" s="260"/>
      <c r="P927" s="260"/>
      <c r="Q927" s="260"/>
      <c r="R927" s="260"/>
    </row>
    <row r="928">
      <c r="A928" s="279">
        <v>45845.0</v>
      </c>
      <c r="B928" s="31">
        <v>7601.0</v>
      </c>
      <c r="C928" s="31" t="s">
        <v>4138</v>
      </c>
      <c r="D928" s="31"/>
      <c r="E928" s="31"/>
      <c r="F928" s="275"/>
      <c r="G928" s="276">
        <v>3420.0</v>
      </c>
      <c r="H928" s="277">
        <v>40.0</v>
      </c>
      <c r="I928" s="278">
        <v>8.0</v>
      </c>
      <c r="J928" s="37">
        <v>10.0</v>
      </c>
      <c r="K928" s="37"/>
      <c r="L928" s="37" t="s">
        <v>60</v>
      </c>
      <c r="M928" s="37">
        <v>424142.0</v>
      </c>
      <c r="N928" s="260"/>
      <c r="O928" s="260"/>
      <c r="P928" s="260"/>
      <c r="Q928" s="260"/>
      <c r="R928" s="260"/>
    </row>
    <row r="929">
      <c r="A929" s="274"/>
      <c r="B929" s="31"/>
      <c r="C929" s="31"/>
      <c r="D929" s="31"/>
      <c r="E929" s="31"/>
      <c r="F929" s="275"/>
      <c r="G929" s="276"/>
      <c r="H929" s="277"/>
      <c r="I929" s="278"/>
      <c r="J929" s="37"/>
      <c r="K929" s="37"/>
      <c r="L929" s="37"/>
      <c r="M929" s="37"/>
      <c r="N929" s="260"/>
      <c r="O929" s="260"/>
      <c r="P929" s="260"/>
      <c r="Q929" s="260"/>
      <c r="R929" s="260"/>
    </row>
    <row r="930">
      <c r="A930" s="274">
        <v>45846.02900363426</v>
      </c>
      <c r="B930" s="31">
        <v>7602.0</v>
      </c>
      <c r="C930" s="31" t="s">
        <v>4017</v>
      </c>
      <c r="D930" s="31"/>
      <c r="E930" s="31" t="s">
        <v>4500</v>
      </c>
      <c r="F930" s="275"/>
      <c r="G930" s="276">
        <v>4160.0</v>
      </c>
      <c r="H930" s="277">
        <v>1200.0</v>
      </c>
      <c r="I930" s="278">
        <v>198.0</v>
      </c>
      <c r="J930" s="37">
        <v>238.0</v>
      </c>
      <c r="K930" s="37"/>
      <c r="L930" s="37" t="s">
        <v>52</v>
      </c>
      <c r="M930" s="37"/>
      <c r="N930" s="260"/>
      <c r="O930" s="260"/>
      <c r="P930" s="260"/>
      <c r="Q930" s="260"/>
      <c r="R930" s="260"/>
    </row>
    <row r="931">
      <c r="A931" s="279">
        <v>45846.0</v>
      </c>
      <c r="B931" s="31">
        <v>7603.0</v>
      </c>
      <c r="C931" s="31" t="s">
        <v>4138</v>
      </c>
      <c r="D931" s="31"/>
      <c r="E931" s="31"/>
      <c r="F931" s="275"/>
      <c r="G931" s="276">
        <v>3080.0</v>
      </c>
      <c r="H931" s="277">
        <v>80.0</v>
      </c>
      <c r="I931" s="278">
        <v>16.0</v>
      </c>
      <c r="J931" s="37">
        <v>20.0</v>
      </c>
      <c r="K931" s="37"/>
      <c r="L931" s="37" t="s">
        <v>60</v>
      </c>
      <c r="M931" s="37"/>
      <c r="N931" s="260"/>
      <c r="O931" s="260"/>
      <c r="P931" s="260"/>
      <c r="Q931" s="260"/>
      <c r="R931" s="260"/>
    </row>
    <row r="932">
      <c r="A932" s="279">
        <v>45846.0</v>
      </c>
      <c r="B932" s="31">
        <v>7604.0</v>
      </c>
      <c r="C932" s="31" t="s">
        <v>4129</v>
      </c>
      <c r="D932" s="31"/>
      <c r="E932" s="31"/>
      <c r="F932" s="275"/>
      <c r="G932" s="276">
        <v>2640.0</v>
      </c>
      <c r="H932" s="277">
        <v>120.0</v>
      </c>
      <c r="I932" s="278">
        <v>20.0</v>
      </c>
      <c r="J932" s="37">
        <v>24.0</v>
      </c>
      <c r="K932" s="37"/>
      <c r="L932" s="37" t="s">
        <v>52</v>
      </c>
      <c r="M932" s="37"/>
      <c r="N932" s="260"/>
      <c r="O932" s="260"/>
      <c r="P932" s="260"/>
      <c r="Q932" s="260"/>
      <c r="R932" s="260"/>
    </row>
    <row r="933">
      <c r="A933" s="279">
        <v>45846.0</v>
      </c>
      <c r="B933" s="31">
        <v>7605.0</v>
      </c>
      <c r="C933" s="31" t="s">
        <v>5233</v>
      </c>
      <c r="D933" s="31"/>
      <c r="E933" s="31" t="s">
        <v>21947</v>
      </c>
      <c r="F933" s="275"/>
      <c r="G933" s="276">
        <v>12360.0</v>
      </c>
      <c r="H933" s="277">
        <v>1820.0</v>
      </c>
      <c r="I933" s="278">
        <v>0.0</v>
      </c>
      <c r="J933" s="37">
        <v>0.0</v>
      </c>
      <c r="K933" s="37"/>
      <c r="L933" s="37" t="s">
        <v>21</v>
      </c>
      <c r="M933" s="37"/>
      <c r="N933" s="260"/>
      <c r="O933" s="260"/>
      <c r="P933" s="260"/>
      <c r="Q933" s="260"/>
      <c r="R933" s="260"/>
    </row>
    <row r="934">
      <c r="A934" s="279">
        <v>45846.0</v>
      </c>
      <c r="B934" s="31">
        <v>7606.0</v>
      </c>
      <c r="C934" s="31" t="s">
        <v>21949</v>
      </c>
      <c r="D934" s="31"/>
      <c r="E934" s="31"/>
      <c r="F934" s="275"/>
      <c r="G934" s="276">
        <v>3780.0</v>
      </c>
      <c r="H934" s="277">
        <v>1140.0</v>
      </c>
      <c r="I934" s="278">
        <v>228.0</v>
      </c>
      <c r="J934" s="37">
        <v>274.0</v>
      </c>
      <c r="K934" s="37"/>
      <c r="L934" s="37" t="s">
        <v>52</v>
      </c>
      <c r="M934" s="37"/>
      <c r="N934" s="260"/>
      <c r="O934" s="260"/>
      <c r="P934" s="260"/>
      <c r="Q934" s="260"/>
      <c r="R934" s="260"/>
    </row>
    <row r="935">
      <c r="A935" s="279">
        <v>45846.0</v>
      </c>
      <c r="B935" s="31">
        <v>7607.0</v>
      </c>
      <c r="C935" s="31" t="s">
        <v>17454</v>
      </c>
      <c r="D935" s="31"/>
      <c r="E935" s="31"/>
      <c r="F935" s="275"/>
      <c r="G935" s="276">
        <v>2900.0</v>
      </c>
      <c r="H935" s="277">
        <v>400.0</v>
      </c>
      <c r="I935" s="278">
        <v>26.0</v>
      </c>
      <c r="J935" s="37">
        <v>32.0</v>
      </c>
      <c r="K935" s="37"/>
      <c r="L935" s="37" t="s">
        <v>52</v>
      </c>
      <c r="M935" s="37"/>
      <c r="N935" s="260"/>
      <c r="O935" s="260"/>
      <c r="P935" s="260"/>
      <c r="Q935" s="260"/>
      <c r="R935" s="260"/>
    </row>
    <row r="936">
      <c r="A936" s="279">
        <v>45846.0</v>
      </c>
      <c r="B936" s="31">
        <v>7608.0</v>
      </c>
      <c r="C936" s="31" t="s">
        <v>3991</v>
      </c>
      <c r="D936" s="31"/>
      <c r="E936" s="31"/>
      <c r="F936" s="275"/>
      <c r="G936" s="276">
        <v>3320.0</v>
      </c>
      <c r="H936" s="277">
        <v>440.0</v>
      </c>
      <c r="I936" s="278">
        <v>88.0</v>
      </c>
      <c r="J936" s="37">
        <v>106.0</v>
      </c>
      <c r="K936" s="37"/>
      <c r="L936" s="37" t="s">
        <v>21</v>
      </c>
      <c r="M936" s="37"/>
      <c r="N936" s="260"/>
      <c r="O936" s="260"/>
      <c r="P936" s="260"/>
      <c r="Q936" s="260"/>
      <c r="R936" s="260"/>
    </row>
    <row r="937">
      <c r="A937" s="279">
        <v>45846.0</v>
      </c>
      <c r="B937" s="31">
        <v>7609.0</v>
      </c>
      <c r="C937" s="31" t="s">
        <v>5233</v>
      </c>
      <c r="D937" s="31"/>
      <c r="E937" s="31" t="s">
        <v>21950</v>
      </c>
      <c r="F937" s="275"/>
      <c r="G937" s="276">
        <v>3540.0</v>
      </c>
      <c r="H937" s="277">
        <v>800.0</v>
      </c>
      <c r="I937" s="278">
        <v>0.0</v>
      </c>
      <c r="J937" s="37">
        <v>0.0</v>
      </c>
      <c r="K937" s="37"/>
      <c r="L937" s="37" t="s">
        <v>21</v>
      </c>
      <c r="M937" s="37"/>
      <c r="N937" s="260"/>
      <c r="O937" s="260"/>
      <c r="P937" s="260"/>
      <c r="Q937" s="260"/>
      <c r="R937" s="260"/>
    </row>
    <row r="938">
      <c r="A938" s="279">
        <v>45846.0</v>
      </c>
      <c r="B938" s="31">
        <v>7610.0</v>
      </c>
      <c r="C938" s="31" t="s">
        <v>2781</v>
      </c>
      <c r="D938" s="31"/>
      <c r="E938" s="31"/>
      <c r="F938" s="275"/>
      <c r="G938" s="276">
        <v>3780.0</v>
      </c>
      <c r="H938" s="277">
        <v>720.0</v>
      </c>
      <c r="I938" s="278">
        <v>119.0</v>
      </c>
      <c r="J938" s="37">
        <v>143.0</v>
      </c>
      <c r="K938" s="37">
        <v>120.0</v>
      </c>
      <c r="L938" s="37" t="s">
        <v>52</v>
      </c>
      <c r="M938" s="37"/>
      <c r="N938" s="260"/>
      <c r="O938" s="260"/>
      <c r="P938" s="260"/>
      <c r="Q938" s="260"/>
      <c r="R938" s="260"/>
    </row>
    <row r="939">
      <c r="A939" s="279">
        <v>45846.0</v>
      </c>
      <c r="B939" s="31">
        <v>7611.0</v>
      </c>
      <c r="C939" s="31" t="s">
        <v>4017</v>
      </c>
      <c r="D939" s="31"/>
      <c r="E939" s="31"/>
      <c r="F939" s="275"/>
      <c r="G939" s="276">
        <v>4280.0</v>
      </c>
      <c r="H939" s="277">
        <v>500.0</v>
      </c>
      <c r="I939" s="278">
        <v>83.0</v>
      </c>
      <c r="J939" s="37">
        <v>99.0</v>
      </c>
      <c r="K939" s="37"/>
      <c r="L939" s="37" t="s">
        <v>52</v>
      </c>
      <c r="M939" s="37"/>
      <c r="N939" s="260"/>
      <c r="O939" s="260"/>
      <c r="P939" s="260"/>
      <c r="Q939" s="260"/>
      <c r="R939" s="260"/>
    </row>
    <row r="940">
      <c r="A940" s="279">
        <v>45846.0</v>
      </c>
      <c r="B940" s="31">
        <v>7612.0</v>
      </c>
      <c r="C940" s="31" t="s">
        <v>3872</v>
      </c>
      <c r="D940" s="31"/>
      <c r="E940" s="31"/>
      <c r="F940" s="275"/>
      <c r="G940" s="276">
        <v>4120.0</v>
      </c>
      <c r="H940" s="277">
        <v>280.0</v>
      </c>
      <c r="I940" s="278">
        <v>47.0</v>
      </c>
      <c r="J940" s="37">
        <v>56.0</v>
      </c>
      <c r="K940" s="37"/>
      <c r="L940" s="37" t="s">
        <v>52</v>
      </c>
      <c r="M940" s="37"/>
      <c r="N940" s="260"/>
      <c r="O940" s="260"/>
      <c r="P940" s="260"/>
      <c r="Q940" s="260"/>
      <c r="R940" s="260"/>
    </row>
    <row r="941">
      <c r="A941" s="274"/>
      <c r="B941" s="31"/>
      <c r="C941" s="31"/>
      <c r="D941" s="31"/>
      <c r="E941" s="31"/>
      <c r="F941" s="275"/>
      <c r="G941" s="276"/>
      <c r="H941" s="277"/>
      <c r="I941" s="278"/>
      <c r="J941" s="37"/>
      <c r="K941" s="37"/>
      <c r="L941" s="37"/>
      <c r="M941" s="37"/>
      <c r="N941" s="260"/>
      <c r="O941" s="260"/>
      <c r="P941" s="260"/>
      <c r="Q941" s="260"/>
      <c r="R941" s="260"/>
    </row>
    <row r="942">
      <c r="A942" s="274">
        <v>45847.02900552083</v>
      </c>
      <c r="B942" s="31">
        <v>7613.0</v>
      </c>
      <c r="C942" s="31" t="s">
        <v>4031</v>
      </c>
      <c r="D942" s="31"/>
      <c r="E942" s="31" t="s">
        <v>20697</v>
      </c>
      <c r="F942" s="275"/>
      <c r="G942" s="276">
        <v>2840.0</v>
      </c>
      <c r="H942" s="277">
        <v>120.0</v>
      </c>
      <c r="I942" s="278">
        <v>20.0</v>
      </c>
      <c r="J942" s="37">
        <v>24.0</v>
      </c>
      <c r="K942" s="37"/>
      <c r="L942" s="37" t="s">
        <v>21</v>
      </c>
      <c r="M942" s="37"/>
      <c r="N942" s="260"/>
      <c r="O942" s="260"/>
      <c r="P942" s="260"/>
      <c r="Q942" s="260"/>
      <c r="R942" s="260"/>
    </row>
    <row r="943">
      <c r="A943" s="279">
        <v>45847.0</v>
      </c>
      <c r="B943" s="31">
        <v>7614.0</v>
      </c>
      <c r="C943" s="31" t="s">
        <v>4017</v>
      </c>
      <c r="D943" s="31"/>
      <c r="E943" s="31" t="s">
        <v>4500</v>
      </c>
      <c r="F943" s="275"/>
      <c r="G943" s="276">
        <v>4020.0</v>
      </c>
      <c r="H943" s="277">
        <v>980.0</v>
      </c>
      <c r="I943" s="278">
        <v>162.0</v>
      </c>
      <c r="J943" s="37">
        <v>195.0</v>
      </c>
      <c r="K943" s="37"/>
      <c r="L943" s="37" t="s">
        <v>52</v>
      </c>
      <c r="M943" s="37"/>
      <c r="N943" s="260"/>
      <c r="O943" s="260"/>
      <c r="P943" s="260"/>
      <c r="Q943" s="260"/>
      <c r="R943" s="260"/>
    </row>
    <row r="944">
      <c r="A944" s="279">
        <v>45847.0</v>
      </c>
      <c r="B944" s="31">
        <v>7615.0</v>
      </c>
      <c r="C944" s="31" t="s">
        <v>5233</v>
      </c>
      <c r="D944" s="31"/>
      <c r="E944" s="31" t="s">
        <v>21954</v>
      </c>
      <c r="F944" s="275"/>
      <c r="G944" s="276">
        <v>3120.0</v>
      </c>
      <c r="H944" s="277">
        <v>320.0</v>
      </c>
      <c r="I944" s="278">
        <v>0.0</v>
      </c>
      <c r="J944" s="37">
        <v>0.0</v>
      </c>
      <c r="K944" s="37"/>
      <c r="L944" s="37" t="s">
        <v>21</v>
      </c>
      <c r="M944" s="37"/>
      <c r="N944" s="260"/>
      <c r="O944" s="260"/>
      <c r="P944" s="260"/>
      <c r="Q944" s="260"/>
      <c r="R944" s="260"/>
    </row>
    <row r="945">
      <c r="A945" s="279">
        <v>45847.0</v>
      </c>
      <c r="B945" s="31">
        <v>7616.0</v>
      </c>
      <c r="C945" s="31" t="s">
        <v>20832</v>
      </c>
      <c r="D945" s="31"/>
      <c r="E945" s="31"/>
      <c r="F945" s="275"/>
      <c r="G945" s="276">
        <v>4060.0</v>
      </c>
      <c r="H945" s="277">
        <v>1040.0</v>
      </c>
      <c r="I945" s="278">
        <v>42.0</v>
      </c>
      <c r="J945" s="37">
        <v>50.0</v>
      </c>
      <c r="K945" s="37"/>
      <c r="L945" s="37" t="s">
        <v>21</v>
      </c>
      <c r="M945" s="37"/>
      <c r="N945" s="260"/>
      <c r="O945" s="260"/>
      <c r="P945" s="260"/>
      <c r="Q945" s="260"/>
      <c r="R945" s="260"/>
    </row>
    <row r="946">
      <c r="A946" s="279">
        <v>45847.0</v>
      </c>
      <c r="B946" s="31">
        <v>7617.0</v>
      </c>
      <c r="C946" s="31" t="s">
        <v>2781</v>
      </c>
      <c r="D946" s="31"/>
      <c r="E946" s="31"/>
      <c r="F946" s="275"/>
      <c r="G946" s="276">
        <v>4020.0</v>
      </c>
      <c r="H946" s="277">
        <v>1180.0</v>
      </c>
      <c r="I946" s="278">
        <v>195.0</v>
      </c>
      <c r="J946" s="37">
        <v>234.0</v>
      </c>
      <c r="K946" s="37"/>
      <c r="L946" s="37" t="s">
        <v>52</v>
      </c>
      <c r="M946" s="37"/>
      <c r="N946" s="260"/>
      <c r="O946" s="260"/>
      <c r="P946" s="260"/>
      <c r="Q946" s="260"/>
      <c r="R946" s="260"/>
    </row>
    <row r="947">
      <c r="A947" s="279">
        <v>45847.0</v>
      </c>
      <c r="B947" s="31">
        <v>7618.0</v>
      </c>
      <c r="C947" s="31" t="s">
        <v>5233</v>
      </c>
      <c r="D947" s="31"/>
      <c r="E947" s="31" t="s">
        <v>21959</v>
      </c>
      <c r="F947" s="275"/>
      <c r="G947" s="276">
        <v>3440.0</v>
      </c>
      <c r="H947" s="277">
        <v>520.0</v>
      </c>
      <c r="I947" s="278">
        <v>0.0</v>
      </c>
      <c r="J947" s="37">
        <v>0.0</v>
      </c>
      <c r="K947" s="37"/>
      <c r="L947" s="37" t="s">
        <v>21</v>
      </c>
      <c r="M947" s="37"/>
      <c r="N947" s="260"/>
      <c r="O947" s="260"/>
      <c r="P947" s="260"/>
      <c r="Q947" s="260"/>
      <c r="R947" s="260"/>
    </row>
    <row r="948">
      <c r="A948" s="279">
        <v>45847.0</v>
      </c>
      <c r="B948" s="31">
        <v>7619.0</v>
      </c>
      <c r="C948" s="31" t="s">
        <v>2781</v>
      </c>
      <c r="D948" s="31"/>
      <c r="E948" s="31"/>
      <c r="F948" s="275"/>
      <c r="G948" s="276">
        <v>3980.0</v>
      </c>
      <c r="H948" s="277">
        <v>1140.0</v>
      </c>
      <c r="I948" s="278">
        <v>189.0</v>
      </c>
      <c r="J948" s="37">
        <v>226.0</v>
      </c>
      <c r="K948" s="37"/>
      <c r="L948" s="37" t="s">
        <v>52</v>
      </c>
      <c r="M948" s="37"/>
      <c r="N948" s="260"/>
      <c r="O948" s="260"/>
      <c r="P948" s="260"/>
      <c r="Q948" s="260"/>
      <c r="R948" s="260"/>
    </row>
    <row r="949">
      <c r="A949" s="279">
        <v>45847.0</v>
      </c>
      <c r="B949" s="31">
        <v>7620.0</v>
      </c>
      <c r="C949" s="31" t="s">
        <v>2781</v>
      </c>
      <c r="D949" s="31"/>
      <c r="E949" s="31" t="s">
        <v>20933</v>
      </c>
      <c r="F949" s="275"/>
      <c r="G949" s="276">
        <v>4320.0</v>
      </c>
      <c r="H949" s="277">
        <v>1480.0</v>
      </c>
      <c r="I949" s="278">
        <v>245.0</v>
      </c>
      <c r="J949" s="37">
        <v>294.0</v>
      </c>
      <c r="K949" s="37"/>
      <c r="L949" s="37" t="s">
        <v>52</v>
      </c>
      <c r="M949" s="37"/>
      <c r="N949" s="260"/>
      <c r="O949" s="260"/>
      <c r="P949" s="260"/>
      <c r="Q949" s="260"/>
      <c r="R949" s="260"/>
    </row>
    <row r="950">
      <c r="A950" s="279">
        <v>45847.0</v>
      </c>
      <c r="B950" s="31">
        <v>7621.0</v>
      </c>
      <c r="C950" s="31" t="s">
        <v>4457</v>
      </c>
      <c r="D950" s="31"/>
      <c r="E950" s="31"/>
      <c r="F950" s="275"/>
      <c r="G950" s="276">
        <v>3220.0</v>
      </c>
      <c r="H950" s="277">
        <v>120.0</v>
      </c>
      <c r="I950" s="278">
        <v>20.0</v>
      </c>
      <c r="J950" s="37">
        <v>24.0</v>
      </c>
      <c r="K950" s="37">
        <v>40.0</v>
      </c>
      <c r="L950" s="37" t="s">
        <v>52</v>
      </c>
      <c r="M950" s="37"/>
      <c r="N950" s="260"/>
      <c r="O950" s="260"/>
      <c r="P950" s="260"/>
      <c r="Q950" s="260"/>
      <c r="R950" s="260"/>
    </row>
    <row r="951">
      <c r="A951" s="279">
        <v>45847.0</v>
      </c>
      <c r="B951" s="31">
        <v>7622.0</v>
      </c>
      <c r="C951" s="31" t="s">
        <v>2781</v>
      </c>
      <c r="D951" s="31"/>
      <c r="E951" s="31"/>
      <c r="F951" s="275"/>
      <c r="G951" s="276">
        <v>4000.0</v>
      </c>
      <c r="H951" s="277">
        <v>1160.0</v>
      </c>
      <c r="I951" s="278">
        <v>192.0</v>
      </c>
      <c r="J951" s="37">
        <v>230.0</v>
      </c>
      <c r="K951" s="37"/>
      <c r="L951" s="37" t="s">
        <v>52</v>
      </c>
      <c r="M951" s="37"/>
      <c r="N951" s="260"/>
      <c r="O951" s="260"/>
      <c r="P951" s="260"/>
      <c r="Q951" s="260"/>
      <c r="R951" s="260"/>
    </row>
    <row r="952">
      <c r="A952" s="279">
        <v>45847.0</v>
      </c>
      <c r="B952" s="31">
        <v>7623.0</v>
      </c>
      <c r="C952" s="31" t="s">
        <v>6178</v>
      </c>
      <c r="D952" s="31"/>
      <c r="E952" s="31"/>
      <c r="F952" s="275"/>
      <c r="G952" s="276">
        <v>2740.0</v>
      </c>
      <c r="H952" s="277">
        <v>200.0</v>
      </c>
      <c r="I952" s="278">
        <v>8.0</v>
      </c>
      <c r="J952" s="37">
        <v>10.0</v>
      </c>
      <c r="K952" s="37"/>
      <c r="L952" s="37" t="s">
        <v>60</v>
      </c>
      <c r="M952" s="37"/>
      <c r="N952" s="260"/>
      <c r="O952" s="260"/>
      <c r="P952" s="260"/>
      <c r="Q952" s="260"/>
      <c r="R952" s="260"/>
    </row>
    <row r="953">
      <c r="A953" s="279">
        <v>45847.0</v>
      </c>
      <c r="B953" s="31">
        <v>7624.0</v>
      </c>
      <c r="C953" s="31" t="s">
        <v>4017</v>
      </c>
      <c r="D953" s="31"/>
      <c r="E953" s="31" t="s">
        <v>4500</v>
      </c>
      <c r="F953" s="275"/>
      <c r="G953" s="276">
        <v>3560.0</v>
      </c>
      <c r="H953" s="277">
        <v>400.0</v>
      </c>
      <c r="I953" s="278">
        <v>16.0</v>
      </c>
      <c r="J953" s="37">
        <v>20.0</v>
      </c>
      <c r="K953" s="37">
        <v>20.0</v>
      </c>
      <c r="L953" s="37" t="s">
        <v>52</v>
      </c>
      <c r="M953" s="37"/>
      <c r="N953" s="260"/>
      <c r="O953" s="260"/>
      <c r="P953" s="260"/>
      <c r="Q953" s="260"/>
      <c r="R953" s="260"/>
    </row>
    <row r="954">
      <c r="A954" s="279">
        <v>45847.0</v>
      </c>
      <c r="B954" s="31">
        <v>7625.0</v>
      </c>
      <c r="C954" s="31" t="s">
        <v>2781</v>
      </c>
      <c r="D954" s="31"/>
      <c r="E954" s="31"/>
      <c r="F954" s="275"/>
      <c r="G954" s="276">
        <v>4840.0</v>
      </c>
      <c r="H954" s="277">
        <v>2000.0</v>
      </c>
      <c r="I954" s="278">
        <v>330.0</v>
      </c>
      <c r="J954" s="37">
        <v>396.0</v>
      </c>
      <c r="K954" s="37"/>
      <c r="L954" s="37" t="s">
        <v>52</v>
      </c>
      <c r="M954" s="37"/>
      <c r="N954" s="260"/>
      <c r="O954" s="260"/>
      <c r="P954" s="260"/>
      <c r="Q954" s="260"/>
      <c r="R954" s="260"/>
    </row>
    <row r="955">
      <c r="A955" s="279">
        <v>45847.0</v>
      </c>
      <c r="B955" s="31">
        <v>7626.0</v>
      </c>
      <c r="C955" s="31" t="s">
        <v>6178</v>
      </c>
      <c r="D955" s="31"/>
      <c r="E955" s="31"/>
      <c r="F955" s="275"/>
      <c r="G955" s="276">
        <v>2860.0</v>
      </c>
      <c r="H955" s="277">
        <v>220.0</v>
      </c>
      <c r="I955" s="278">
        <v>9.0</v>
      </c>
      <c r="J955" s="37">
        <v>11.0</v>
      </c>
      <c r="K955" s="37"/>
      <c r="L955" s="37" t="s">
        <v>52</v>
      </c>
      <c r="M955" s="37"/>
      <c r="N955" s="260"/>
      <c r="O955" s="260"/>
      <c r="P955" s="260"/>
      <c r="Q955" s="260"/>
      <c r="R955" s="260"/>
    </row>
    <row r="956">
      <c r="A956" s="279">
        <v>45847.0</v>
      </c>
      <c r="B956" s="31">
        <v>7627.0</v>
      </c>
      <c r="C956" s="31" t="s">
        <v>5233</v>
      </c>
      <c r="D956" s="31"/>
      <c r="E956" s="31" t="s">
        <v>21969</v>
      </c>
      <c r="F956" s="275"/>
      <c r="G956" s="276">
        <v>12100.0</v>
      </c>
      <c r="H956" s="277">
        <v>1680.0</v>
      </c>
      <c r="I956" s="278">
        <v>0.0</v>
      </c>
      <c r="J956" s="37">
        <v>0.0</v>
      </c>
      <c r="K956" s="37"/>
      <c r="L956" s="37" t="s">
        <v>21</v>
      </c>
      <c r="M956" s="37"/>
      <c r="N956" s="260"/>
      <c r="O956" s="260"/>
      <c r="P956" s="260"/>
      <c r="Q956" s="260"/>
      <c r="R956" s="260"/>
    </row>
    <row r="957">
      <c r="A957" s="274"/>
      <c r="B957" s="31"/>
      <c r="C957" s="31"/>
      <c r="D957" s="31"/>
      <c r="E957" s="31"/>
      <c r="F957" s="275"/>
      <c r="G957" s="276"/>
      <c r="H957" s="277"/>
      <c r="I957" s="278"/>
      <c r="J957" s="37"/>
      <c r="K957" s="37"/>
      <c r="L957" s="37"/>
      <c r="M957" s="37"/>
      <c r="N957" s="260"/>
      <c r="O957" s="260"/>
      <c r="P957" s="260"/>
      <c r="Q957" s="260"/>
      <c r="R957" s="260"/>
    </row>
    <row r="958">
      <c r="A958" s="274">
        <v>45848.02901104167</v>
      </c>
      <c r="B958" s="31">
        <v>7628.0</v>
      </c>
      <c r="C958" s="31" t="s">
        <v>5233</v>
      </c>
      <c r="D958" s="31"/>
      <c r="E958" s="31" t="s">
        <v>21991</v>
      </c>
      <c r="F958" s="275"/>
      <c r="G958" s="276">
        <v>22780.0</v>
      </c>
      <c r="H958" s="277">
        <v>4660.0</v>
      </c>
      <c r="I958" s="278">
        <v>0.0</v>
      </c>
      <c r="J958" s="37">
        <v>0.0</v>
      </c>
      <c r="K958" s="37"/>
      <c r="L958" s="37" t="s">
        <v>21</v>
      </c>
      <c r="M958" s="37"/>
      <c r="N958" s="260"/>
      <c r="O958" s="260"/>
      <c r="P958" s="260"/>
      <c r="Q958" s="260"/>
      <c r="R958" s="260"/>
    </row>
    <row r="959">
      <c r="A959" s="279">
        <v>45848.0</v>
      </c>
      <c r="B959" s="31">
        <v>7629.0</v>
      </c>
      <c r="C959" s="31" t="s">
        <v>4017</v>
      </c>
      <c r="D959" s="31"/>
      <c r="E959" s="31" t="s">
        <v>4500</v>
      </c>
      <c r="F959" s="275"/>
      <c r="G959" s="276">
        <v>3620.0</v>
      </c>
      <c r="H959" s="277">
        <v>600.0</v>
      </c>
      <c r="I959" s="278">
        <v>99.0</v>
      </c>
      <c r="J959" s="37">
        <v>119.0</v>
      </c>
      <c r="K959" s="37">
        <v>100.0</v>
      </c>
      <c r="L959" s="37" t="s">
        <v>52</v>
      </c>
      <c r="M959" s="37"/>
      <c r="N959" s="260"/>
      <c r="O959" s="260"/>
      <c r="P959" s="260"/>
      <c r="Q959" s="260"/>
      <c r="R959" s="260"/>
    </row>
    <row r="960">
      <c r="A960" s="279">
        <v>45848.0</v>
      </c>
      <c r="B960" s="31">
        <v>7630.0</v>
      </c>
      <c r="C960" s="31" t="s">
        <v>3980</v>
      </c>
      <c r="D960" s="31"/>
      <c r="E960" s="31"/>
      <c r="F960" s="275"/>
      <c r="G960" s="276">
        <v>2740.0</v>
      </c>
      <c r="H960" s="277">
        <v>460.0</v>
      </c>
      <c r="I960" s="278">
        <v>59.0</v>
      </c>
      <c r="J960" s="37">
        <v>71.0</v>
      </c>
      <c r="K960" s="37"/>
      <c r="L960" s="37" t="s">
        <v>21</v>
      </c>
      <c r="M960" s="37"/>
      <c r="N960" s="260"/>
      <c r="O960" s="260"/>
      <c r="P960" s="260"/>
      <c r="Q960" s="260"/>
      <c r="R960" s="260"/>
    </row>
    <row r="961">
      <c r="A961" s="279">
        <v>45848.0</v>
      </c>
      <c r="B961" s="31">
        <v>7631.0</v>
      </c>
      <c r="C961" s="31" t="s">
        <v>2781</v>
      </c>
      <c r="D961" s="31"/>
      <c r="E961" s="31" t="s">
        <v>20933</v>
      </c>
      <c r="F961" s="275"/>
      <c r="G961" s="276">
        <v>3320.0</v>
      </c>
      <c r="H961" s="277">
        <v>420.0</v>
      </c>
      <c r="I961" s="278">
        <v>17.0</v>
      </c>
      <c r="J961" s="37">
        <v>21.0</v>
      </c>
      <c r="K961" s="37"/>
      <c r="L961" s="37" t="s">
        <v>52</v>
      </c>
      <c r="M961" s="37"/>
      <c r="N961" s="260"/>
      <c r="O961" s="260"/>
      <c r="P961" s="260"/>
      <c r="Q961" s="260"/>
      <c r="R961" s="260"/>
    </row>
    <row r="962">
      <c r="A962" s="279">
        <v>45848.0</v>
      </c>
      <c r="B962" s="31">
        <v>7632.0</v>
      </c>
      <c r="C962" s="31" t="s">
        <v>5233</v>
      </c>
      <c r="D962" s="31"/>
      <c r="E962" s="31" t="s">
        <v>21976</v>
      </c>
      <c r="F962" s="275"/>
      <c r="G962" s="276">
        <v>11720.0</v>
      </c>
      <c r="H962" s="277">
        <v>1220.0</v>
      </c>
      <c r="I962" s="278">
        <v>0.0</v>
      </c>
      <c r="J962" s="37">
        <v>0.0</v>
      </c>
      <c r="K962" s="37"/>
      <c r="L962" s="37" t="s">
        <v>21</v>
      </c>
      <c r="M962" s="37"/>
      <c r="N962" s="260"/>
      <c r="O962" s="260"/>
      <c r="P962" s="260"/>
      <c r="Q962" s="260"/>
      <c r="R962" s="260"/>
    </row>
    <row r="963">
      <c r="A963" s="279">
        <v>45848.0</v>
      </c>
      <c r="B963" s="31">
        <v>7633.0</v>
      </c>
      <c r="C963" s="31" t="s">
        <v>4112</v>
      </c>
      <c r="D963" s="31"/>
      <c r="E963" s="31" t="s">
        <v>20976</v>
      </c>
      <c r="F963" s="275"/>
      <c r="G963" s="276">
        <v>3500.0</v>
      </c>
      <c r="H963" s="277">
        <v>1020.0</v>
      </c>
      <c r="I963" s="278">
        <v>169.0</v>
      </c>
      <c r="J963" s="37">
        <v>202.0</v>
      </c>
      <c r="K963" s="37"/>
      <c r="L963" s="37" t="s">
        <v>21</v>
      </c>
      <c r="M963" s="37"/>
      <c r="N963" s="260"/>
      <c r="O963" s="260"/>
      <c r="P963" s="260"/>
      <c r="Q963" s="260"/>
      <c r="R963" s="260"/>
    </row>
    <row r="964">
      <c r="A964" s="279">
        <v>45848.0</v>
      </c>
      <c r="B964" s="31">
        <v>7634.0</v>
      </c>
      <c r="C964" s="31" t="s">
        <v>20832</v>
      </c>
      <c r="D964" s="31"/>
      <c r="E964" s="31" t="s">
        <v>21977</v>
      </c>
      <c r="F964" s="275"/>
      <c r="G964" s="276">
        <v>4120.0</v>
      </c>
      <c r="H964" s="277">
        <v>1100.0</v>
      </c>
      <c r="I964" s="278">
        <v>44.0</v>
      </c>
      <c r="J964" s="37">
        <v>53.0</v>
      </c>
      <c r="K964" s="37"/>
      <c r="L964" s="37" t="s">
        <v>21</v>
      </c>
      <c r="M964" s="37"/>
      <c r="N964" s="260"/>
      <c r="O964" s="260"/>
      <c r="P964" s="260"/>
      <c r="Q964" s="260"/>
      <c r="R964" s="260"/>
    </row>
    <row r="965">
      <c r="A965" s="279">
        <v>45848.0</v>
      </c>
      <c r="B965" s="31">
        <v>7635.0</v>
      </c>
      <c r="C965" s="31" t="s">
        <v>4035</v>
      </c>
      <c r="D965" s="31"/>
      <c r="E965" s="31"/>
      <c r="F965" s="275"/>
      <c r="G965" s="276">
        <v>3260.0</v>
      </c>
      <c r="H965" s="277">
        <v>900.0</v>
      </c>
      <c r="I965" s="278">
        <v>0.0</v>
      </c>
      <c r="J965" s="37">
        <v>0.0</v>
      </c>
      <c r="K965" s="37"/>
      <c r="L965" s="37" t="s">
        <v>52</v>
      </c>
      <c r="M965" s="37"/>
      <c r="N965" s="260"/>
      <c r="O965" s="260"/>
      <c r="P965" s="260"/>
      <c r="Q965" s="260"/>
      <c r="R965" s="260"/>
    </row>
    <row r="966">
      <c r="A966" s="279">
        <v>45848.0</v>
      </c>
      <c r="B966" s="31">
        <v>7636.0</v>
      </c>
      <c r="C966" s="31" t="s">
        <v>21886</v>
      </c>
      <c r="D966" s="31"/>
      <c r="E966" s="31"/>
      <c r="F966" s="275"/>
      <c r="G966" s="276">
        <v>3160.0</v>
      </c>
      <c r="H966" s="277">
        <v>680.0</v>
      </c>
      <c r="I966" s="278">
        <v>113.0</v>
      </c>
      <c r="J966" s="37">
        <v>135.0</v>
      </c>
      <c r="K966" s="37">
        <v>115.0</v>
      </c>
      <c r="L966" s="37" t="s">
        <v>52</v>
      </c>
      <c r="M966" s="37"/>
      <c r="N966" s="260"/>
      <c r="O966" s="260"/>
      <c r="P966" s="260"/>
      <c r="Q966" s="260"/>
      <c r="R966" s="260"/>
    </row>
    <row r="967">
      <c r="A967" s="279">
        <v>45848.0</v>
      </c>
      <c r="B967" s="31">
        <v>7637.0</v>
      </c>
      <c r="C967" s="31" t="s">
        <v>5705</v>
      </c>
      <c r="D967" s="31"/>
      <c r="E967" s="31" t="s">
        <v>21978</v>
      </c>
      <c r="F967" s="275"/>
      <c r="G967" s="276">
        <v>4540.0</v>
      </c>
      <c r="H967" s="277">
        <v>760.0</v>
      </c>
      <c r="I967" s="278">
        <v>31.0</v>
      </c>
      <c r="J967" s="37">
        <v>37.0</v>
      </c>
      <c r="K967" s="37"/>
      <c r="L967" s="37" t="s">
        <v>21</v>
      </c>
      <c r="M967" s="37"/>
      <c r="N967" s="260"/>
      <c r="O967" s="260"/>
      <c r="P967" s="260"/>
      <c r="Q967" s="260"/>
      <c r="R967" s="260"/>
    </row>
    <row r="968">
      <c r="A968" s="279">
        <v>45848.0</v>
      </c>
      <c r="B968" s="31">
        <v>7638.0</v>
      </c>
      <c r="C968" s="31" t="s">
        <v>744</v>
      </c>
      <c r="D968" s="31"/>
      <c r="E968" s="31"/>
      <c r="F968" s="275"/>
      <c r="G968" s="276">
        <v>2840.0</v>
      </c>
      <c r="H968" s="277">
        <v>340.0</v>
      </c>
      <c r="I968" s="278">
        <v>68.0</v>
      </c>
      <c r="J968" s="37">
        <v>82.0</v>
      </c>
      <c r="K968" s="37">
        <v>70.0</v>
      </c>
      <c r="L968" s="37" t="s">
        <v>52</v>
      </c>
      <c r="M968" s="37"/>
      <c r="N968" s="260"/>
      <c r="O968" s="260"/>
      <c r="P968" s="260"/>
      <c r="Q968" s="260"/>
      <c r="R968" s="260"/>
    </row>
    <row r="969">
      <c r="A969" s="279">
        <v>45848.0</v>
      </c>
      <c r="B969" s="31">
        <v>7639.0</v>
      </c>
      <c r="C969" s="31" t="s">
        <v>20832</v>
      </c>
      <c r="D969" s="31"/>
      <c r="E969" s="31" t="s">
        <v>21977</v>
      </c>
      <c r="F969" s="275"/>
      <c r="G969" s="276">
        <v>4120.0</v>
      </c>
      <c r="H969" s="277">
        <v>1200.0</v>
      </c>
      <c r="I969" s="278">
        <v>48.0</v>
      </c>
      <c r="J969" s="37">
        <v>58.0</v>
      </c>
      <c r="K969" s="37"/>
      <c r="L969" s="37" t="s">
        <v>21</v>
      </c>
      <c r="M969" s="37"/>
      <c r="N969" s="260"/>
      <c r="O969" s="260"/>
      <c r="P969" s="260"/>
      <c r="Q969" s="260"/>
      <c r="R969" s="260"/>
    </row>
    <row r="970">
      <c r="A970" s="279">
        <v>45848.0</v>
      </c>
      <c r="B970" s="31">
        <v>7640.0</v>
      </c>
      <c r="C970" s="31" t="s">
        <v>4017</v>
      </c>
      <c r="D970" s="31"/>
      <c r="E970" s="31"/>
      <c r="F970" s="275"/>
      <c r="G970" s="276">
        <v>3500.0</v>
      </c>
      <c r="H970" s="277">
        <v>340.0</v>
      </c>
      <c r="I970" s="278">
        <v>57.0</v>
      </c>
      <c r="J970" s="37">
        <v>68.0</v>
      </c>
      <c r="K970" s="37"/>
      <c r="L970" s="37" t="s">
        <v>52</v>
      </c>
      <c r="M970" s="37"/>
      <c r="N970" s="260"/>
      <c r="O970" s="260"/>
      <c r="P970" s="260"/>
      <c r="Q970" s="260"/>
      <c r="R970" s="260"/>
    </row>
    <row r="971">
      <c r="A971" s="279">
        <v>45848.0</v>
      </c>
      <c r="B971" s="31">
        <v>7641.0</v>
      </c>
      <c r="C971" s="31" t="s">
        <v>4112</v>
      </c>
      <c r="D971" s="31"/>
      <c r="E971" s="31"/>
      <c r="F971" s="275"/>
      <c r="G971" s="276">
        <v>3160.0</v>
      </c>
      <c r="H971" s="277">
        <v>680.0</v>
      </c>
      <c r="I971" s="278">
        <v>113.0</v>
      </c>
      <c r="J971" s="37">
        <v>135.0</v>
      </c>
      <c r="K971" s="37"/>
      <c r="L971" s="37" t="s">
        <v>21</v>
      </c>
      <c r="M971" s="37"/>
      <c r="N971" s="260"/>
      <c r="O971" s="260"/>
      <c r="P971" s="260"/>
      <c r="Q971" s="260"/>
      <c r="R971" s="260"/>
    </row>
    <row r="972">
      <c r="A972" s="279">
        <v>45848.0</v>
      </c>
      <c r="B972" s="31">
        <v>7642.0</v>
      </c>
      <c r="C972" s="31" t="s">
        <v>4111</v>
      </c>
      <c r="D972" s="31"/>
      <c r="E972" s="31" t="s">
        <v>21986</v>
      </c>
      <c r="F972" s="275"/>
      <c r="G972" s="276">
        <v>3640.0</v>
      </c>
      <c r="H972" s="277">
        <v>1080.0</v>
      </c>
      <c r="I972" s="278">
        <v>179.0</v>
      </c>
      <c r="J972" s="37">
        <v>214.0</v>
      </c>
      <c r="K972" s="37"/>
      <c r="L972" s="37" t="s">
        <v>21</v>
      </c>
      <c r="M972" s="37"/>
      <c r="N972" s="260"/>
      <c r="O972" s="260"/>
      <c r="P972" s="260"/>
      <c r="Q972" s="260"/>
      <c r="R972" s="260"/>
    </row>
    <row r="973">
      <c r="A973" s="274"/>
      <c r="B973" s="31"/>
      <c r="C973" s="31"/>
      <c r="D973" s="31"/>
      <c r="E973" s="31"/>
      <c r="F973" s="275"/>
      <c r="G973" s="276"/>
      <c r="H973" s="277"/>
      <c r="I973" s="278"/>
      <c r="J973" s="37"/>
      <c r="K973" s="37"/>
      <c r="L973" s="37"/>
      <c r="M973" s="37"/>
      <c r="N973" s="260"/>
      <c r="O973" s="260"/>
      <c r="P973" s="260"/>
      <c r="Q973" s="260"/>
      <c r="R973" s="260"/>
    </row>
    <row r="974">
      <c r="A974" s="274">
        <v>45849.02899586805</v>
      </c>
      <c r="B974" s="31">
        <v>7643.0</v>
      </c>
      <c r="C974" s="31" t="s">
        <v>4017</v>
      </c>
      <c r="D974" s="31"/>
      <c r="E974" s="31" t="s">
        <v>4500</v>
      </c>
      <c r="F974" s="275"/>
      <c r="G974" s="276">
        <v>3680.0</v>
      </c>
      <c r="H974" s="277">
        <v>620.0</v>
      </c>
      <c r="I974" s="278">
        <v>103.0</v>
      </c>
      <c r="J974" s="37">
        <v>123.0</v>
      </c>
      <c r="K974" s="37">
        <v>130.0</v>
      </c>
      <c r="L974" s="37" t="s">
        <v>52</v>
      </c>
      <c r="M974" s="37"/>
      <c r="N974" s="260"/>
      <c r="O974" s="260"/>
      <c r="P974" s="260"/>
      <c r="Q974" s="260"/>
      <c r="R974" s="260"/>
    </row>
    <row r="975">
      <c r="A975" s="279">
        <v>45849.0</v>
      </c>
      <c r="B975" s="31">
        <v>7644.0</v>
      </c>
      <c r="C975" s="31" t="s">
        <v>4062</v>
      </c>
      <c r="D975" s="31"/>
      <c r="E975" s="31"/>
      <c r="F975" s="275"/>
      <c r="G975" s="276">
        <v>4160.0</v>
      </c>
      <c r="H975" s="277">
        <v>420.0</v>
      </c>
      <c r="I975" s="278">
        <v>70.0</v>
      </c>
      <c r="J975" s="37">
        <v>84.0</v>
      </c>
      <c r="K975" s="37"/>
      <c r="L975" s="37" t="s">
        <v>60</v>
      </c>
      <c r="M975" s="37">
        <v>791506.0</v>
      </c>
      <c r="N975" s="260"/>
      <c r="O975" s="260"/>
      <c r="P975" s="260"/>
      <c r="Q975" s="260"/>
      <c r="R975" s="260"/>
    </row>
    <row r="976">
      <c r="A976" s="279">
        <v>45849.0</v>
      </c>
      <c r="B976" s="31">
        <v>7645.0</v>
      </c>
      <c r="C976" s="31" t="s">
        <v>4774</v>
      </c>
      <c r="D976" s="31"/>
      <c r="E976" s="31" t="s">
        <v>20987</v>
      </c>
      <c r="F976" s="275"/>
      <c r="G976" s="276">
        <v>3040.0</v>
      </c>
      <c r="H976" s="277">
        <v>320.0</v>
      </c>
      <c r="I976" s="278">
        <v>64.0</v>
      </c>
      <c r="J976" s="37">
        <v>77.0</v>
      </c>
      <c r="K976" s="37"/>
      <c r="L976" s="37" t="s">
        <v>60</v>
      </c>
      <c r="M976" s="37">
        <v>818294.0</v>
      </c>
      <c r="N976" s="260"/>
      <c r="O976" s="260"/>
      <c r="P976" s="260"/>
      <c r="Q976" s="260"/>
      <c r="R976" s="260"/>
    </row>
    <row r="977">
      <c r="A977" s="279">
        <v>45849.0</v>
      </c>
      <c r="B977" s="31">
        <v>7646.0</v>
      </c>
      <c r="C977" s="31" t="s">
        <v>7445</v>
      </c>
      <c r="D977" s="31"/>
      <c r="E977" s="31"/>
      <c r="F977" s="275"/>
      <c r="G977" s="276">
        <v>2640.0</v>
      </c>
      <c r="H977" s="277">
        <v>260.0</v>
      </c>
      <c r="I977" s="278">
        <v>43.0</v>
      </c>
      <c r="J977" s="37">
        <v>52.0</v>
      </c>
      <c r="K977" s="37"/>
      <c r="L977" s="37" t="s">
        <v>52</v>
      </c>
      <c r="M977" s="37"/>
      <c r="N977" s="260"/>
      <c r="O977" s="260"/>
      <c r="P977" s="260"/>
      <c r="Q977" s="260"/>
      <c r="R977" s="260"/>
    </row>
    <row r="978">
      <c r="A978" s="279">
        <v>45849.0</v>
      </c>
      <c r="B978" s="31">
        <v>7647.0</v>
      </c>
      <c r="C978" s="31" t="s">
        <v>5705</v>
      </c>
      <c r="D978" s="31"/>
      <c r="E978" s="31" t="s">
        <v>21978</v>
      </c>
      <c r="F978" s="275"/>
      <c r="G978" s="276">
        <v>4420.0</v>
      </c>
      <c r="H978" s="277">
        <v>520.0</v>
      </c>
      <c r="I978" s="278">
        <v>21.0</v>
      </c>
      <c r="J978" s="37">
        <v>25.0</v>
      </c>
      <c r="K978" s="37"/>
      <c r="L978" s="37" t="s">
        <v>52</v>
      </c>
      <c r="M978" s="37"/>
      <c r="N978" s="260"/>
      <c r="O978" s="260"/>
      <c r="P978" s="260"/>
      <c r="Q978" s="260"/>
      <c r="R978" s="260"/>
    </row>
    <row r="979">
      <c r="A979" s="279">
        <v>45849.0</v>
      </c>
      <c r="B979" s="31">
        <v>7648.0</v>
      </c>
      <c r="C979" s="31" t="s">
        <v>5233</v>
      </c>
      <c r="D979" s="31"/>
      <c r="E979" s="31" t="s">
        <v>21995</v>
      </c>
      <c r="F979" s="275"/>
      <c r="G979" s="276">
        <v>23080.0</v>
      </c>
      <c r="H979" s="277">
        <v>5060.0</v>
      </c>
      <c r="I979" s="278">
        <v>0.0</v>
      </c>
      <c r="J979" s="37">
        <v>0.0</v>
      </c>
      <c r="K979" s="37"/>
      <c r="L979" s="37" t="s">
        <v>21</v>
      </c>
      <c r="M979" s="37"/>
      <c r="N979" s="260"/>
      <c r="O979" s="260"/>
      <c r="P979" s="260"/>
      <c r="Q979" s="260"/>
      <c r="R979" s="260"/>
    </row>
    <row r="980">
      <c r="A980" s="279">
        <v>45849.0</v>
      </c>
      <c r="B980" s="31">
        <v>7649.0</v>
      </c>
      <c r="C980" s="31" t="s">
        <v>5319</v>
      </c>
      <c r="D980" s="31"/>
      <c r="E980" s="31" t="s">
        <v>20933</v>
      </c>
      <c r="F980" s="275"/>
      <c r="G980" s="276">
        <v>3380.0</v>
      </c>
      <c r="H980" s="277">
        <v>540.0</v>
      </c>
      <c r="I980" s="278">
        <v>100.0</v>
      </c>
      <c r="J980" s="37">
        <v>120.0</v>
      </c>
      <c r="K980" s="37"/>
      <c r="L980" s="37" t="s">
        <v>21</v>
      </c>
      <c r="M980" s="37"/>
      <c r="N980" s="260"/>
      <c r="O980" s="260"/>
      <c r="P980" s="260"/>
      <c r="Q980" s="260"/>
      <c r="R980" s="260"/>
    </row>
    <row r="981">
      <c r="A981" s="279">
        <v>45848.0</v>
      </c>
      <c r="B981" s="31">
        <v>7650.0</v>
      </c>
      <c r="C981" s="31" t="s">
        <v>5319</v>
      </c>
      <c r="D981" s="31"/>
      <c r="E981" s="31" t="s">
        <v>20933</v>
      </c>
      <c r="F981" s="275"/>
      <c r="G981" s="276">
        <v>3320.0</v>
      </c>
      <c r="H981" s="277">
        <v>540.0</v>
      </c>
      <c r="I981" s="278">
        <v>100.0</v>
      </c>
      <c r="J981" s="37">
        <v>120.0</v>
      </c>
      <c r="K981" s="37"/>
      <c r="L981" s="37" t="s">
        <v>21</v>
      </c>
      <c r="M981" s="37"/>
      <c r="N981" s="260"/>
      <c r="O981" s="260"/>
      <c r="P981" s="260"/>
      <c r="Q981" s="260"/>
      <c r="R981" s="260"/>
    </row>
    <row r="982">
      <c r="A982" s="279">
        <v>45849.0</v>
      </c>
      <c r="B982" s="31">
        <v>7651.0</v>
      </c>
      <c r="C982" s="31" t="s">
        <v>4017</v>
      </c>
      <c r="D982" s="31"/>
      <c r="E982" s="31" t="s">
        <v>4500</v>
      </c>
      <c r="F982" s="275"/>
      <c r="G982" s="276">
        <v>3360.0</v>
      </c>
      <c r="H982" s="277">
        <v>280.0</v>
      </c>
      <c r="I982" s="278">
        <v>47.0</v>
      </c>
      <c r="J982" s="37">
        <v>56.0</v>
      </c>
      <c r="K982" s="37"/>
      <c r="L982" s="37" t="s">
        <v>52</v>
      </c>
      <c r="M982" s="37"/>
      <c r="N982" s="260"/>
      <c r="O982" s="260"/>
      <c r="P982" s="260"/>
      <c r="Q982" s="260"/>
      <c r="R982" s="260"/>
    </row>
    <row r="983">
      <c r="A983" s="279">
        <v>45849.0</v>
      </c>
      <c r="B983" s="31">
        <v>7652.0</v>
      </c>
      <c r="C983" s="31" t="s">
        <v>5319</v>
      </c>
      <c r="D983" s="31"/>
      <c r="E983" s="31" t="s">
        <v>20933</v>
      </c>
      <c r="F983" s="275"/>
      <c r="G983" s="276">
        <v>3440.0</v>
      </c>
      <c r="H983" s="277">
        <v>520.0</v>
      </c>
      <c r="I983" s="278">
        <v>97.0</v>
      </c>
      <c r="J983" s="37">
        <v>116.0</v>
      </c>
      <c r="K983" s="37"/>
      <c r="L983" s="37" t="s">
        <v>21</v>
      </c>
      <c r="M983" s="37"/>
      <c r="N983" s="260"/>
      <c r="O983" s="260"/>
      <c r="P983" s="260"/>
      <c r="Q983" s="260"/>
      <c r="R983" s="260"/>
    </row>
    <row r="984">
      <c r="A984" s="279">
        <v>45849.0</v>
      </c>
      <c r="B984" s="31">
        <v>7653.0</v>
      </c>
      <c r="C984" s="31" t="s">
        <v>5946</v>
      </c>
      <c r="D984" s="31"/>
      <c r="E984" s="31" t="s">
        <v>21293</v>
      </c>
      <c r="F984" s="275"/>
      <c r="G984" s="276">
        <v>4300.0</v>
      </c>
      <c r="H984" s="277">
        <v>1500.0</v>
      </c>
      <c r="I984" s="278">
        <v>60.0</v>
      </c>
      <c r="J984" s="37">
        <v>72.0</v>
      </c>
      <c r="K984" s="37"/>
      <c r="L984" s="37" t="s">
        <v>52</v>
      </c>
      <c r="M984" s="37"/>
      <c r="N984" s="260"/>
      <c r="O984" s="260"/>
      <c r="P984" s="260"/>
      <c r="Q984" s="260"/>
      <c r="R984" s="260"/>
    </row>
    <row r="985">
      <c r="A985" s="279">
        <v>45849.0</v>
      </c>
      <c r="B985" s="31">
        <v>7657.0</v>
      </c>
      <c r="C985" s="31" t="s">
        <v>5705</v>
      </c>
      <c r="D985" s="31"/>
      <c r="E985" s="31" t="s">
        <v>21997</v>
      </c>
      <c r="F985" s="275"/>
      <c r="G985" s="276">
        <v>4520.0</v>
      </c>
      <c r="H985" s="277">
        <v>620.0</v>
      </c>
      <c r="I985" s="278">
        <v>25.0</v>
      </c>
      <c r="J985" s="37">
        <v>30.0</v>
      </c>
      <c r="K985" s="37"/>
      <c r="L985" s="37" t="s">
        <v>52</v>
      </c>
      <c r="M985" s="37"/>
      <c r="N985" s="260"/>
      <c r="O985" s="260"/>
      <c r="P985" s="260"/>
      <c r="Q985" s="260"/>
      <c r="R985" s="260"/>
    </row>
    <row r="986">
      <c r="A986" s="279">
        <v>45849.0</v>
      </c>
      <c r="B986" s="31">
        <v>7658.0</v>
      </c>
      <c r="C986" s="31" t="s">
        <v>6867</v>
      </c>
      <c r="D986" s="31"/>
      <c r="E986" s="31" t="s">
        <v>20933</v>
      </c>
      <c r="F986" s="275"/>
      <c r="G986" s="276">
        <v>3180.0</v>
      </c>
      <c r="H986" s="277">
        <v>400.0</v>
      </c>
      <c r="I986" s="278">
        <v>74.0</v>
      </c>
      <c r="J986" s="37">
        <v>89.0</v>
      </c>
      <c r="K986" s="37"/>
      <c r="L986" s="37" t="s">
        <v>21</v>
      </c>
      <c r="M986" s="37"/>
      <c r="N986" s="260"/>
      <c r="O986" s="260"/>
      <c r="P986" s="260"/>
      <c r="Q986" s="260"/>
      <c r="R986" s="260"/>
    </row>
    <row r="987">
      <c r="A987" s="279"/>
      <c r="B987" s="31"/>
      <c r="C987" s="31"/>
      <c r="D987" s="31"/>
      <c r="E987" s="31"/>
      <c r="F987" s="275"/>
      <c r="G987" s="276"/>
      <c r="H987" s="277"/>
      <c r="I987" s="278"/>
      <c r="J987" s="37"/>
      <c r="K987" s="37"/>
      <c r="L987" s="37"/>
      <c r="M987" s="37"/>
      <c r="N987" s="260"/>
      <c r="O987" s="260"/>
      <c r="P987" s="260"/>
      <c r="Q987" s="260"/>
      <c r="R987" s="260"/>
    </row>
    <row r="988">
      <c r="A988" s="279">
        <v>45840.0</v>
      </c>
      <c r="B988" s="31">
        <v>7659.0</v>
      </c>
      <c r="C988" s="31" t="s">
        <v>1061</v>
      </c>
      <c r="D988" s="31"/>
      <c r="E988" s="31" t="s">
        <v>21902</v>
      </c>
      <c r="F988" s="275"/>
      <c r="G988" s="276">
        <v>3100.0</v>
      </c>
      <c r="H988" s="277">
        <v>160.0</v>
      </c>
      <c r="I988" s="278">
        <v>140.0</v>
      </c>
      <c r="J988" s="37">
        <v>168.0</v>
      </c>
      <c r="K988" s="37"/>
      <c r="L988" s="37" t="s">
        <v>21</v>
      </c>
      <c r="M988" s="37"/>
      <c r="N988" s="260"/>
      <c r="O988" s="260"/>
      <c r="P988" s="260"/>
      <c r="Q988" s="260"/>
      <c r="R988" s="260"/>
    </row>
    <row r="989">
      <c r="A989" s="279">
        <v>45840.0</v>
      </c>
      <c r="B989" s="31">
        <v>7660.0</v>
      </c>
      <c r="C989" s="31" t="s">
        <v>21903</v>
      </c>
      <c r="D989" s="31"/>
      <c r="E989" s="31" t="s">
        <v>21904</v>
      </c>
      <c r="F989" s="275"/>
      <c r="G989" s="276"/>
      <c r="H989" s="277">
        <v>0.0</v>
      </c>
      <c r="I989" s="278">
        <v>140.0</v>
      </c>
      <c r="J989" s="37">
        <v>168.0</v>
      </c>
      <c r="K989" s="37"/>
      <c r="L989" s="37" t="s">
        <v>21</v>
      </c>
      <c r="M989" s="37"/>
      <c r="N989" s="260"/>
      <c r="O989" s="260"/>
      <c r="P989" s="260"/>
      <c r="Q989" s="260"/>
      <c r="R989" s="260"/>
    </row>
    <row r="990">
      <c r="A990" s="279">
        <v>45840.0</v>
      </c>
      <c r="B990" s="31">
        <v>7661.0</v>
      </c>
      <c r="C990" s="31" t="s">
        <v>21415</v>
      </c>
      <c r="D990" s="31"/>
      <c r="E990" s="31" t="s">
        <v>21905</v>
      </c>
      <c r="F990" s="275"/>
      <c r="G990" s="276">
        <v>3160.0</v>
      </c>
      <c r="H990" s="277">
        <v>220.0</v>
      </c>
      <c r="I990" s="278">
        <v>140.0</v>
      </c>
      <c r="J990" s="37">
        <v>168.0</v>
      </c>
      <c r="K990" s="37"/>
      <c r="L990" s="37" t="s">
        <v>21</v>
      </c>
      <c r="M990" s="37"/>
      <c r="N990" s="260"/>
      <c r="O990" s="260"/>
      <c r="P990" s="260"/>
      <c r="Q990" s="260"/>
      <c r="R990" s="260"/>
    </row>
    <row r="991">
      <c r="A991" s="279">
        <v>45850.0</v>
      </c>
      <c r="B991" s="31">
        <v>7662.0</v>
      </c>
      <c r="C991" s="31" t="s">
        <v>6867</v>
      </c>
      <c r="D991" s="31"/>
      <c r="E991" s="31" t="s">
        <v>20933</v>
      </c>
      <c r="F991" s="275"/>
      <c r="G991" s="276">
        <v>3560.0</v>
      </c>
      <c r="H991" s="277">
        <v>660.0</v>
      </c>
      <c r="I991" s="278">
        <v>123.0</v>
      </c>
      <c r="J991" s="37">
        <v>147.0</v>
      </c>
      <c r="K991" s="37"/>
      <c r="L991" s="37" t="s">
        <v>21</v>
      </c>
      <c r="M991" s="37"/>
      <c r="N991" s="260"/>
      <c r="O991" s="260"/>
      <c r="P991" s="260"/>
      <c r="Q991" s="260"/>
      <c r="R991" s="260"/>
    </row>
    <row r="992">
      <c r="A992" s="279"/>
      <c r="B992" s="31"/>
      <c r="C992" s="31"/>
      <c r="D992" s="31"/>
      <c r="E992" s="31"/>
      <c r="F992" s="275"/>
      <c r="G992" s="276"/>
      <c r="H992" s="277"/>
      <c r="I992" s="278"/>
      <c r="J992" s="37"/>
      <c r="K992" s="37"/>
      <c r="L992" s="37"/>
      <c r="M992" s="37"/>
      <c r="N992" s="260"/>
      <c r="O992" s="260"/>
      <c r="P992" s="260"/>
      <c r="Q992" s="260"/>
      <c r="R992" s="260"/>
    </row>
    <row r="993">
      <c r="A993" s="279">
        <v>45852.0</v>
      </c>
      <c r="B993" s="31">
        <v>7663.0</v>
      </c>
      <c r="C993" s="31" t="s">
        <v>4017</v>
      </c>
      <c r="D993" s="31"/>
      <c r="E993" s="31" t="s">
        <v>4500</v>
      </c>
      <c r="F993" s="275"/>
      <c r="G993" s="276">
        <v>3540.0</v>
      </c>
      <c r="H993" s="277">
        <v>480.0</v>
      </c>
      <c r="I993" s="278">
        <v>80.0</v>
      </c>
      <c r="J993" s="37">
        <v>96.0</v>
      </c>
      <c r="K993" s="37"/>
      <c r="L993" s="37" t="s">
        <v>52</v>
      </c>
      <c r="M993" s="37"/>
      <c r="N993" s="260"/>
      <c r="O993" s="260"/>
      <c r="P993" s="260"/>
      <c r="Q993" s="260"/>
      <c r="R993" s="260"/>
    </row>
    <row r="994">
      <c r="A994" s="279">
        <v>45850.0</v>
      </c>
      <c r="B994" s="31">
        <v>7664.0</v>
      </c>
      <c r="C994" s="31" t="s">
        <v>4110</v>
      </c>
      <c r="D994" s="31"/>
      <c r="E994" s="31" t="s">
        <v>4500</v>
      </c>
      <c r="F994" s="275"/>
      <c r="G994" s="276">
        <v>3900.0</v>
      </c>
      <c r="H994" s="277">
        <v>840.0</v>
      </c>
      <c r="I994" s="278">
        <v>139.0</v>
      </c>
      <c r="J994" s="37">
        <v>167.0</v>
      </c>
      <c r="K994" s="37"/>
      <c r="L994" s="37" t="s">
        <v>52</v>
      </c>
      <c r="M994" s="37"/>
      <c r="N994" s="260"/>
      <c r="O994" s="260"/>
      <c r="P994" s="260"/>
      <c r="Q994" s="260"/>
      <c r="R994" s="260"/>
    </row>
    <row r="995">
      <c r="A995" s="279">
        <v>45852.0</v>
      </c>
      <c r="B995" s="31">
        <v>7665.0</v>
      </c>
      <c r="C995" s="31" t="s">
        <v>10694</v>
      </c>
      <c r="D995" s="31"/>
      <c r="E995" s="31" t="s">
        <v>22007</v>
      </c>
      <c r="F995" s="275"/>
      <c r="G995" s="276">
        <v>2580.0</v>
      </c>
      <c r="H995" s="277">
        <v>200.0</v>
      </c>
      <c r="I995" s="278">
        <v>33.0</v>
      </c>
      <c r="J995" s="37">
        <v>40.0</v>
      </c>
      <c r="K995" s="37"/>
      <c r="L995" s="37" t="s">
        <v>21</v>
      </c>
      <c r="M995" s="37"/>
      <c r="N995" s="260"/>
      <c r="O995" s="260"/>
      <c r="P995" s="260"/>
      <c r="Q995" s="260"/>
      <c r="R995" s="260"/>
    </row>
    <row r="996">
      <c r="A996" s="279">
        <v>45852.0</v>
      </c>
      <c r="B996" s="31">
        <v>7666.0</v>
      </c>
      <c r="C996" s="31" t="s">
        <v>3980</v>
      </c>
      <c r="D996" s="31"/>
      <c r="E996" s="31"/>
      <c r="F996" s="275"/>
      <c r="G996" s="276">
        <v>2500.0</v>
      </c>
      <c r="H996" s="277">
        <v>200.0</v>
      </c>
      <c r="I996" s="278">
        <v>33.0</v>
      </c>
      <c r="J996" s="37">
        <v>40.0</v>
      </c>
      <c r="K996" s="37"/>
      <c r="L996" s="37" t="s">
        <v>21</v>
      </c>
      <c r="M996" s="37"/>
      <c r="N996" s="260"/>
      <c r="O996" s="260"/>
      <c r="P996" s="260"/>
      <c r="Q996" s="260"/>
      <c r="R996" s="260"/>
    </row>
    <row r="997">
      <c r="A997" s="279">
        <v>45852.0</v>
      </c>
      <c r="B997" s="31">
        <v>7667.0</v>
      </c>
      <c r="C997" s="31" t="s">
        <v>4671</v>
      </c>
      <c r="D997" s="31"/>
      <c r="E997" s="31" t="s">
        <v>22009</v>
      </c>
      <c r="F997" s="275"/>
      <c r="G997" s="276">
        <v>2860.0</v>
      </c>
      <c r="H997" s="277">
        <v>80.0</v>
      </c>
      <c r="I997" s="278">
        <v>14.0</v>
      </c>
      <c r="J997" s="37">
        <v>16.0</v>
      </c>
      <c r="K997" s="37"/>
      <c r="L997" s="37" t="s">
        <v>21</v>
      </c>
      <c r="M997" s="37"/>
      <c r="N997" s="260"/>
      <c r="O997" s="260"/>
      <c r="P997" s="260"/>
      <c r="Q997" s="260"/>
      <c r="R997" s="260"/>
    </row>
    <row r="998">
      <c r="A998" s="279">
        <v>45852.0</v>
      </c>
      <c r="B998" s="31">
        <v>7668.0</v>
      </c>
      <c r="C998" s="31" t="s">
        <v>3991</v>
      </c>
      <c r="D998" s="31"/>
      <c r="E998" s="31"/>
      <c r="F998" s="275"/>
      <c r="G998" s="276">
        <v>3240.0</v>
      </c>
      <c r="H998" s="277">
        <v>360.0</v>
      </c>
      <c r="I998" s="278">
        <v>67.0</v>
      </c>
      <c r="J998" s="37">
        <v>80.0</v>
      </c>
      <c r="K998" s="37"/>
      <c r="L998" s="37" t="s">
        <v>21</v>
      </c>
      <c r="M998" s="37"/>
      <c r="N998" s="260"/>
      <c r="O998" s="260"/>
      <c r="P998" s="260"/>
      <c r="Q998" s="260"/>
      <c r="R998" s="260"/>
    </row>
    <row r="999">
      <c r="A999" s="279">
        <v>45852.0</v>
      </c>
      <c r="B999" s="31">
        <v>7669.0</v>
      </c>
      <c r="C999" s="31" t="s">
        <v>3989</v>
      </c>
      <c r="D999" s="31"/>
      <c r="E999" s="31" t="s">
        <v>22012</v>
      </c>
      <c r="F999" s="275"/>
      <c r="G999" s="276">
        <v>4220.0</v>
      </c>
      <c r="H999" s="277">
        <v>760.0</v>
      </c>
      <c r="I999" s="278">
        <v>152.0</v>
      </c>
      <c r="J999" s="37">
        <v>183.0</v>
      </c>
      <c r="K999" s="37"/>
      <c r="L999" s="37" t="s">
        <v>60</v>
      </c>
      <c r="M999" s="37">
        <v>694050.0</v>
      </c>
      <c r="N999" s="260"/>
      <c r="O999" s="260"/>
      <c r="P999" s="260"/>
      <c r="Q999" s="260"/>
      <c r="R999" s="260"/>
    </row>
    <row r="1000">
      <c r="A1000" s="279">
        <v>45852.0</v>
      </c>
      <c r="B1000" s="31">
        <v>7670.0</v>
      </c>
      <c r="C1000" s="31" t="s">
        <v>4017</v>
      </c>
      <c r="D1000" s="31"/>
      <c r="E1000" s="31" t="s">
        <v>4500</v>
      </c>
      <c r="F1000" s="275"/>
      <c r="G1000" s="276">
        <v>3780.0</v>
      </c>
      <c r="H1000" s="277">
        <v>620.0</v>
      </c>
      <c r="I1000" s="278">
        <v>25.0</v>
      </c>
      <c r="J1000" s="37">
        <v>30.0</v>
      </c>
      <c r="K1000" s="37"/>
      <c r="L1000" s="37" t="s">
        <v>52</v>
      </c>
      <c r="M1000" s="37"/>
      <c r="N1000" s="260"/>
      <c r="O1000" s="260"/>
      <c r="P1000" s="260"/>
      <c r="Q1000" s="260"/>
      <c r="R1000" s="260"/>
    </row>
    <row r="1001">
      <c r="A1001" s="279">
        <v>45852.0</v>
      </c>
      <c r="B1001" s="31">
        <v>7671.0</v>
      </c>
      <c r="C1001" s="31" t="s">
        <v>5319</v>
      </c>
      <c r="D1001" s="31"/>
      <c r="E1001" s="31"/>
      <c r="F1001" s="275"/>
      <c r="G1001" s="276">
        <v>3660.0</v>
      </c>
      <c r="H1001" s="277">
        <v>680.0</v>
      </c>
      <c r="I1001" s="278">
        <v>126.0</v>
      </c>
      <c r="J1001" s="37">
        <v>151.0</v>
      </c>
      <c r="K1001" s="37"/>
      <c r="L1001" s="37" t="s">
        <v>21</v>
      </c>
      <c r="M1001" s="37"/>
      <c r="N1001" s="260"/>
      <c r="O1001" s="260"/>
      <c r="P1001" s="260"/>
      <c r="Q1001" s="260"/>
      <c r="R1001" s="260"/>
    </row>
    <row r="1002">
      <c r="A1002" s="279">
        <v>45852.0</v>
      </c>
      <c r="B1002" s="31">
        <v>7672.0</v>
      </c>
      <c r="C1002" s="31" t="s">
        <v>3317</v>
      </c>
      <c r="D1002" s="31"/>
      <c r="E1002" s="31"/>
      <c r="F1002" s="275"/>
      <c r="G1002" s="276">
        <v>3420.0</v>
      </c>
      <c r="H1002" s="277">
        <v>320.0</v>
      </c>
      <c r="I1002" s="278">
        <v>53.0</v>
      </c>
      <c r="J1002" s="37">
        <v>64.0</v>
      </c>
      <c r="K1002" s="37"/>
      <c r="L1002" s="37" t="s">
        <v>21</v>
      </c>
      <c r="M1002" s="37"/>
      <c r="N1002" s="260"/>
      <c r="O1002" s="260"/>
      <c r="P1002" s="260"/>
      <c r="Q1002" s="260"/>
      <c r="R1002" s="260"/>
    </row>
    <row r="1003">
      <c r="A1003" s="279">
        <v>45852.0</v>
      </c>
      <c r="B1003" s="31">
        <v>7673.0</v>
      </c>
      <c r="C1003" s="31" t="s">
        <v>5705</v>
      </c>
      <c r="D1003" s="31"/>
      <c r="E1003" s="31" t="s">
        <v>4124</v>
      </c>
      <c r="F1003" s="275"/>
      <c r="G1003" s="276">
        <v>4780.0</v>
      </c>
      <c r="H1003" s="277">
        <v>720.0</v>
      </c>
      <c r="I1003" s="278">
        <v>47.0</v>
      </c>
      <c r="J1003" s="37">
        <v>57.0</v>
      </c>
      <c r="K1003" s="37"/>
      <c r="L1003" s="37" t="s">
        <v>52</v>
      </c>
      <c r="M1003" s="37"/>
      <c r="N1003" s="260"/>
      <c r="O1003" s="260"/>
      <c r="P1003" s="260"/>
      <c r="Q1003" s="260"/>
      <c r="R1003" s="260"/>
    </row>
    <row r="1004">
      <c r="A1004" s="279">
        <v>45852.0</v>
      </c>
      <c r="B1004" s="31">
        <v>7674.0</v>
      </c>
      <c r="C1004" s="31" t="s">
        <v>4129</v>
      </c>
      <c r="D1004" s="31"/>
      <c r="E1004" s="31"/>
      <c r="F1004" s="275"/>
      <c r="G1004" s="276">
        <v>2740.0</v>
      </c>
      <c r="H1004" s="277">
        <v>260.0</v>
      </c>
      <c r="I1004" s="278">
        <v>11.0</v>
      </c>
      <c r="J1004" s="37">
        <v>13.0</v>
      </c>
      <c r="K1004" s="37"/>
      <c r="L1004" s="37" t="s">
        <v>52</v>
      </c>
      <c r="M1004" s="37"/>
      <c r="N1004" s="260"/>
      <c r="O1004" s="260"/>
      <c r="P1004" s="260"/>
      <c r="Q1004" s="260"/>
      <c r="R1004" s="260"/>
    </row>
    <row r="1005">
      <c r="A1005" s="279">
        <v>45852.0</v>
      </c>
      <c r="B1005" s="31">
        <v>7675.0</v>
      </c>
      <c r="C1005" s="31" t="s">
        <v>5319</v>
      </c>
      <c r="D1005" s="31"/>
      <c r="E1005" s="31" t="s">
        <v>20933</v>
      </c>
      <c r="F1005" s="275"/>
      <c r="G1005" s="276">
        <v>3180.0</v>
      </c>
      <c r="H1005" s="277">
        <v>460.0</v>
      </c>
      <c r="I1005" s="278">
        <v>86.0</v>
      </c>
      <c r="J1005" s="37">
        <v>103.0</v>
      </c>
      <c r="K1005" s="37"/>
      <c r="L1005" s="37" t="s">
        <v>21</v>
      </c>
      <c r="M1005" s="37"/>
      <c r="N1005" s="260"/>
      <c r="O1005" s="260"/>
      <c r="P1005" s="260"/>
      <c r="Q1005" s="260"/>
      <c r="R1005" s="260"/>
    </row>
    <row r="1006">
      <c r="A1006" s="274"/>
      <c r="B1006" s="31"/>
      <c r="C1006" s="31"/>
      <c r="D1006" s="31"/>
      <c r="E1006" s="31"/>
      <c r="F1006" s="275"/>
      <c r="G1006" s="276"/>
      <c r="H1006" s="277"/>
      <c r="I1006" s="278"/>
      <c r="J1006" s="37"/>
      <c r="K1006" s="37"/>
      <c r="L1006" s="37"/>
      <c r="M1006" s="37"/>
      <c r="N1006" s="260"/>
      <c r="O1006" s="260"/>
      <c r="P1006" s="260"/>
      <c r="Q1006" s="260"/>
      <c r="R1006" s="260"/>
    </row>
    <row r="1007">
      <c r="A1007" s="274">
        <v>45853.02900703704</v>
      </c>
      <c r="B1007" s="31">
        <v>7676.0</v>
      </c>
      <c r="C1007" s="31" t="s">
        <v>5233</v>
      </c>
      <c r="D1007" s="31"/>
      <c r="E1007" s="31" t="s">
        <v>22023</v>
      </c>
      <c r="F1007" s="275"/>
      <c r="G1007" s="276">
        <v>21400.0</v>
      </c>
      <c r="H1007" s="277">
        <v>3280.0</v>
      </c>
      <c r="I1007" s="278">
        <v>0.0</v>
      </c>
      <c r="J1007" s="37">
        <v>0.0</v>
      </c>
      <c r="K1007" s="37"/>
      <c r="L1007" s="37" t="s">
        <v>21</v>
      </c>
      <c r="M1007" s="37"/>
      <c r="N1007" s="260"/>
      <c r="O1007" s="260"/>
      <c r="P1007" s="260"/>
      <c r="Q1007" s="260"/>
      <c r="R1007" s="260"/>
    </row>
    <row r="1008">
      <c r="A1008" s="279">
        <v>45853.0</v>
      </c>
      <c r="B1008" s="31">
        <v>7677.0</v>
      </c>
      <c r="C1008" s="31" t="s">
        <v>6178</v>
      </c>
      <c r="D1008" s="31"/>
      <c r="E1008" s="31"/>
      <c r="F1008" s="275"/>
      <c r="G1008" s="276">
        <v>3060.0</v>
      </c>
      <c r="H1008" s="277">
        <v>460.0</v>
      </c>
      <c r="I1008" s="278">
        <v>19.0</v>
      </c>
      <c r="J1008" s="37">
        <v>23.0</v>
      </c>
      <c r="K1008" s="37"/>
      <c r="L1008" s="37" t="s">
        <v>60</v>
      </c>
      <c r="M1008" s="37">
        <v>939882.0</v>
      </c>
      <c r="N1008" s="260"/>
      <c r="O1008" s="260"/>
      <c r="P1008" s="260"/>
      <c r="Q1008" s="260"/>
      <c r="R1008" s="260"/>
    </row>
    <row r="1009">
      <c r="A1009" s="279">
        <v>45853.0</v>
      </c>
      <c r="B1009" s="31">
        <v>7678.0</v>
      </c>
      <c r="C1009" s="31" t="s">
        <v>4035</v>
      </c>
      <c r="D1009" s="31"/>
      <c r="E1009" s="31"/>
      <c r="F1009" s="275"/>
      <c r="G1009" s="276">
        <v>4440.0</v>
      </c>
      <c r="H1009" s="277">
        <v>2080.0</v>
      </c>
      <c r="I1009" s="278">
        <v>84.0</v>
      </c>
      <c r="J1009" s="37">
        <v>100.0</v>
      </c>
      <c r="K1009" s="37"/>
      <c r="L1009" s="37" t="s">
        <v>52</v>
      </c>
      <c r="M1009" s="37"/>
      <c r="N1009" s="260"/>
      <c r="O1009" s="260"/>
      <c r="P1009" s="260"/>
      <c r="Q1009" s="260"/>
      <c r="R1009" s="260"/>
    </row>
    <row r="1010">
      <c r="A1010" s="279">
        <v>45853.0</v>
      </c>
      <c r="B1010" s="31">
        <v>7679.0</v>
      </c>
      <c r="C1010" s="31" t="s">
        <v>4035</v>
      </c>
      <c r="D1010" s="31"/>
      <c r="E1010" s="31"/>
      <c r="F1010" s="275"/>
      <c r="G1010" s="276">
        <v>4780.0</v>
      </c>
      <c r="H1010" s="277">
        <v>1980.0</v>
      </c>
      <c r="I1010" s="278">
        <v>80.0</v>
      </c>
      <c r="J1010" s="37">
        <v>96.0</v>
      </c>
      <c r="K1010" s="37"/>
      <c r="L1010" s="37" t="s">
        <v>52</v>
      </c>
      <c r="M1010" s="37"/>
      <c r="N1010" s="260"/>
      <c r="O1010" s="260"/>
      <c r="P1010" s="260"/>
      <c r="Q1010" s="260"/>
      <c r="R1010" s="260"/>
    </row>
    <row r="1011">
      <c r="A1011" s="279">
        <v>45853.0</v>
      </c>
      <c r="B1011" s="31">
        <v>7680.0</v>
      </c>
      <c r="C1011" s="31" t="s">
        <v>4035</v>
      </c>
      <c r="D1011" s="31"/>
      <c r="E1011" s="31"/>
      <c r="F1011" s="275"/>
      <c r="G1011" s="276">
        <v>4320.0</v>
      </c>
      <c r="H1011" s="277">
        <v>1940.0</v>
      </c>
      <c r="I1011" s="278">
        <v>78.0</v>
      </c>
      <c r="J1011" s="37">
        <v>94.0</v>
      </c>
      <c r="K1011" s="37"/>
      <c r="L1011" s="37" t="s">
        <v>52</v>
      </c>
      <c r="M1011" s="37"/>
      <c r="N1011" s="260"/>
      <c r="O1011" s="260"/>
      <c r="P1011" s="260"/>
      <c r="Q1011" s="260"/>
      <c r="R1011" s="260"/>
    </row>
    <row r="1012">
      <c r="A1012" s="279">
        <v>45853.0</v>
      </c>
      <c r="B1012" s="31">
        <v>7681.0</v>
      </c>
      <c r="C1012" s="31" t="s">
        <v>4035</v>
      </c>
      <c r="D1012" s="31"/>
      <c r="E1012" s="31"/>
      <c r="F1012" s="275"/>
      <c r="G1012" s="276">
        <v>4740.0</v>
      </c>
      <c r="H1012" s="277">
        <v>1940.0</v>
      </c>
      <c r="I1012" s="278">
        <v>78.0</v>
      </c>
      <c r="J1012" s="37">
        <v>94.0</v>
      </c>
      <c r="K1012" s="37"/>
      <c r="L1012" s="37" t="s">
        <v>52</v>
      </c>
      <c r="M1012" s="37"/>
      <c r="N1012" s="260"/>
      <c r="O1012" s="260"/>
      <c r="P1012" s="260"/>
      <c r="Q1012" s="260"/>
      <c r="R1012" s="260"/>
    </row>
    <row r="1013">
      <c r="A1013" s="279">
        <v>45853.0</v>
      </c>
      <c r="B1013" s="31">
        <v>7682.0</v>
      </c>
      <c r="C1013" s="31" t="s">
        <v>4035</v>
      </c>
      <c r="D1013" s="31"/>
      <c r="E1013" s="31"/>
      <c r="F1013" s="275"/>
      <c r="G1013" s="276">
        <v>4220.0</v>
      </c>
      <c r="H1013" s="277">
        <v>1860.0</v>
      </c>
      <c r="I1013" s="278">
        <v>75.0</v>
      </c>
      <c r="J1013" s="37">
        <v>90.0</v>
      </c>
      <c r="K1013" s="37"/>
      <c r="L1013" s="37" t="s">
        <v>52</v>
      </c>
      <c r="M1013" s="37"/>
      <c r="N1013" s="260"/>
      <c r="O1013" s="260"/>
      <c r="P1013" s="260"/>
      <c r="Q1013" s="260"/>
      <c r="R1013" s="260"/>
    </row>
    <row r="1014">
      <c r="A1014" s="279">
        <v>45853.0</v>
      </c>
      <c r="B1014" s="31">
        <v>7683.0</v>
      </c>
      <c r="C1014" s="31" t="s">
        <v>4035</v>
      </c>
      <c r="D1014" s="31"/>
      <c r="E1014" s="31"/>
      <c r="F1014" s="275"/>
      <c r="G1014" s="276">
        <v>3880.0</v>
      </c>
      <c r="H1014" s="277">
        <v>1500.0</v>
      </c>
      <c r="I1014" s="278">
        <v>60.0</v>
      </c>
      <c r="J1014" s="37">
        <v>72.0</v>
      </c>
      <c r="K1014" s="37"/>
      <c r="L1014" s="37" t="s">
        <v>52</v>
      </c>
      <c r="M1014" s="37"/>
      <c r="N1014" s="260"/>
      <c r="O1014" s="260"/>
      <c r="P1014" s="260"/>
      <c r="Q1014" s="260"/>
      <c r="R1014" s="260"/>
    </row>
    <row r="1015">
      <c r="A1015" s="279">
        <v>45853.0</v>
      </c>
      <c r="B1015" s="31">
        <v>7684.0</v>
      </c>
      <c r="C1015" s="31" t="s">
        <v>5319</v>
      </c>
      <c r="D1015" s="31"/>
      <c r="E1015" s="31" t="s">
        <v>20933</v>
      </c>
      <c r="F1015" s="275"/>
      <c r="G1015" s="276">
        <v>3440.0</v>
      </c>
      <c r="H1015" s="277">
        <v>460.0</v>
      </c>
      <c r="I1015" s="278">
        <v>86.0</v>
      </c>
      <c r="J1015" s="37">
        <v>103.0</v>
      </c>
      <c r="K1015" s="37"/>
      <c r="L1015" s="37" t="s">
        <v>21</v>
      </c>
      <c r="M1015" s="37"/>
      <c r="N1015" s="260"/>
      <c r="O1015" s="260"/>
      <c r="P1015" s="260"/>
      <c r="Q1015" s="260"/>
      <c r="R1015" s="260"/>
    </row>
    <row r="1016">
      <c r="A1016" s="279">
        <v>45853.0</v>
      </c>
      <c r="B1016" s="31">
        <v>7685.0</v>
      </c>
      <c r="C1016" s="31" t="s">
        <v>4035</v>
      </c>
      <c r="D1016" s="31"/>
      <c r="E1016" s="31"/>
      <c r="F1016" s="275"/>
      <c r="G1016" s="276">
        <v>3400.0</v>
      </c>
      <c r="H1016" s="277">
        <v>1040.0</v>
      </c>
      <c r="I1016" s="278">
        <v>42.0</v>
      </c>
      <c r="J1016" s="37">
        <v>50.0</v>
      </c>
      <c r="K1016" s="37"/>
      <c r="L1016" s="37" t="s">
        <v>52</v>
      </c>
      <c r="M1016" s="37"/>
      <c r="N1016" s="260"/>
      <c r="O1016" s="260"/>
      <c r="P1016" s="260"/>
      <c r="Q1016" s="260"/>
      <c r="R1016" s="260"/>
    </row>
    <row r="1017">
      <c r="A1017" s="279">
        <v>45853.0</v>
      </c>
      <c r="B1017" s="31">
        <v>7686.0</v>
      </c>
      <c r="C1017" s="31" t="s">
        <v>5233</v>
      </c>
      <c r="D1017" s="31"/>
      <c r="E1017" s="31" t="s">
        <v>22020</v>
      </c>
      <c r="F1017" s="275"/>
      <c r="G1017" s="276">
        <v>11620.0</v>
      </c>
      <c r="H1017" s="277">
        <v>1120.0</v>
      </c>
      <c r="I1017" s="278">
        <v>0.0</v>
      </c>
      <c r="J1017" s="37">
        <v>0.0</v>
      </c>
      <c r="K1017" s="37"/>
      <c r="L1017" s="37" t="s">
        <v>21</v>
      </c>
      <c r="M1017" s="37"/>
      <c r="N1017" s="260"/>
      <c r="O1017" s="260"/>
      <c r="P1017" s="260"/>
      <c r="Q1017" s="260"/>
      <c r="R1017" s="260"/>
    </row>
    <row r="1018">
      <c r="A1018" s="279">
        <v>45853.0</v>
      </c>
      <c r="B1018" s="31">
        <v>7687.0</v>
      </c>
      <c r="C1018" s="31" t="s">
        <v>5233</v>
      </c>
      <c r="D1018" s="31"/>
      <c r="E1018" s="31" t="s">
        <v>22021</v>
      </c>
      <c r="F1018" s="275"/>
      <c r="G1018" s="276">
        <v>12500.0</v>
      </c>
      <c r="H1018" s="277">
        <v>2020.0</v>
      </c>
      <c r="I1018" s="278">
        <v>0.0</v>
      </c>
      <c r="J1018" s="37">
        <v>0.0</v>
      </c>
      <c r="K1018" s="37"/>
      <c r="L1018" s="37" t="s">
        <v>21</v>
      </c>
      <c r="M1018" s="37"/>
      <c r="N1018" s="260"/>
      <c r="O1018" s="260"/>
      <c r="P1018" s="260"/>
      <c r="Q1018" s="260"/>
      <c r="R1018" s="260"/>
    </row>
    <row r="1019">
      <c r="A1019" s="279">
        <v>45853.0</v>
      </c>
      <c r="B1019" s="31">
        <v>7688.0</v>
      </c>
      <c r="C1019" s="31" t="s">
        <v>2781</v>
      </c>
      <c r="D1019" s="31"/>
      <c r="E1019" s="31"/>
      <c r="F1019" s="275"/>
      <c r="G1019" s="276">
        <v>4260.0</v>
      </c>
      <c r="H1019" s="277">
        <v>1320.0</v>
      </c>
      <c r="I1019" s="278">
        <v>218.0</v>
      </c>
      <c r="J1019" s="37">
        <v>262.0</v>
      </c>
      <c r="K1019" s="37"/>
      <c r="L1019" s="37" t="s">
        <v>52</v>
      </c>
      <c r="M1019" s="37"/>
      <c r="N1019" s="260"/>
      <c r="O1019" s="260"/>
      <c r="P1019" s="260"/>
      <c r="Q1019" s="260"/>
      <c r="R1019" s="260"/>
    </row>
    <row r="1020">
      <c r="A1020" s="279">
        <v>45853.0</v>
      </c>
      <c r="B1020" s="31">
        <v>7689.0</v>
      </c>
      <c r="C1020" s="31" t="s">
        <v>744</v>
      </c>
      <c r="D1020" s="31"/>
      <c r="E1020" s="31"/>
      <c r="F1020" s="275"/>
      <c r="G1020" s="276">
        <v>3460.0</v>
      </c>
      <c r="H1020" s="277">
        <v>920.0</v>
      </c>
      <c r="I1020" s="278">
        <v>37.0</v>
      </c>
      <c r="J1020" s="37">
        <v>45.0</v>
      </c>
      <c r="K1020" s="37"/>
      <c r="L1020" s="37" t="s">
        <v>52</v>
      </c>
      <c r="M1020" s="37"/>
      <c r="N1020" s="260"/>
      <c r="O1020" s="260"/>
      <c r="P1020" s="260"/>
      <c r="Q1020" s="260"/>
      <c r="R1020" s="260"/>
    </row>
    <row r="1021">
      <c r="A1021" s="279">
        <v>45841.0</v>
      </c>
      <c r="B1021" s="31">
        <v>7690.0</v>
      </c>
      <c r="C1021" s="31" t="s">
        <v>2671</v>
      </c>
      <c r="D1021" s="31"/>
      <c r="E1021" s="31" t="s">
        <v>21927</v>
      </c>
      <c r="F1021" s="275"/>
      <c r="G1021" s="276">
        <v>3160.0</v>
      </c>
      <c r="H1021" s="277">
        <v>460.0</v>
      </c>
      <c r="I1021" s="278">
        <v>251.0</v>
      </c>
      <c r="J1021" s="37">
        <v>301.0</v>
      </c>
      <c r="K1021" s="37"/>
      <c r="L1021" s="37" t="s">
        <v>21</v>
      </c>
      <c r="M1021" s="37"/>
      <c r="N1021" s="260"/>
      <c r="O1021" s="260"/>
      <c r="P1021" s="260"/>
      <c r="Q1021" s="260"/>
      <c r="R1021" s="260"/>
    </row>
    <row r="1022">
      <c r="A1022" s="279">
        <v>45841.0</v>
      </c>
      <c r="B1022" s="31">
        <v>7691.0</v>
      </c>
      <c r="C1022" s="31" t="s">
        <v>21928</v>
      </c>
      <c r="D1022" s="31"/>
      <c r="E1022" s="31" t="s">
        <v>21929</v>
      </c>
      <c r="F1022" s="275"/>
      <c r="G1022" s="276">
        <v>3440.0</v>
      </c>
      <c r="H1022" s="277">
        <v>740.0</v>
      </c>
      <c r="I1022" s="278">
        <v>217.0</v>
      </c>
      <c r="J1022" s="37">
        <v>261.0</v>
      </c>
      <c r="K1022" s="37"/>
      <c r="L1022" s="37" t="s">
        <v>21</v>
      </c>
      <c r="M1022" s="37"/>
      <c r="N1022" s="260"/>
      <c r="O1022" s="260"/>
      <c r="P1022" s="260"/>
      <c r="Q1022" s="260"/>
      <c r="R1022" s="260"/>
    </row>
    <row r="1023">
      <c r="A1023" s="279">
        <v>45853.0</v>
      </c>
      <c r="B1023" s="31">
        <v>7692.0</v>
      </c>
      <c r="C1023" s="31" t="s">
        <v>2781</v>
      </c>
      <c r="D1023" s="31"/>
      <c r="E1023" s="31" t="s">
        <v>4869</v>
      </c>
      <c r="F1023" s="275"/>
      <c r="G1023" s="276">
        <v>3280.0</v>
      </c>
      <c r="H1023" s="277">
        <v>340.0</v>
      </c>
      <c r="I1023" s="278">
        <v>57.0</v>
      </c>
      <c r="J1023" s="37">
        <v>68.0</v>
      </c>
      <c r="K1023" s="37"/>
      <c r="L1023" s="37" t="s">
        <v>52</v>
      </c>
      <c r="M1023" s="37"/>
      <c r="N1023" s="260"/>
      <c r="O1023" s="260"/>
      <c r="P1023" s="260"/>
      <c r="Q1023" s="260"/>
      <c r="R1023" s="260"/>
    </row>
    <row r="1024">
      <c r="A1024" s="279"/>
      <c r="B1024" s="31"/>
      <c r="C1024" s="31"/>
      <c r="D1024" s="31"/>
      <c r="E1024" s="31"/>
      <c r="F1024" s="275"/>
      <c r="G1024" s="276"/>
      <c r="H1024" s="277"/>
      <c r="I1024" s="278"/>
      <c r="J1024" s="37"/>
      <c r="K1024" s="37"/>
      <c r="L1024" s="37"/>
      <c r="M1024" s="37"/>
      <c r="N1024" s="260"/>
      <c r="O1024" s="260"/>
      <c r="P1024" s="260"/>
      <c r="Q1024" s="260"/>
      <c r="R1024" s="260"/>
    </row>
    <row r="1025">
      <c r="A1025" s="279">
        <v>45845.0</v>
      </c>
      <c r="B1025" s="31">
        <v>7693.0</v>
      </c>
      <c r="C1025" s="31" t="s">
        <v>21943</v>
      </c>
      <c r="D1025" s="31"/>
      <c r="E1025" s="31" t="s">
        <v>21944</v>
      </c>
      <c r="F1025" s="275"/>
      <c r="G1025" s="276">
        <v>3020.0</v>
      </c>
      <c r="H1025" s="277">
        <v>300.0</v>
      </c>
      <c r="I1025" s="278">
        <v>140.0</v>
      </c>
      <c r="J1025" s="37">
        <v>168.0</v>
      </c>
      <c r="K1025" s="37"/>
      <c r="L1025" s="37" t="s">
        <v>21</v>
      </c>
      <c r="M1025" s="37"/>
      <c r="N1025" s="260"/>
      <c r="O1025" s="260"/>
      <c r="P1025" s="260"/>
      <c r="Q1025" s="260"/>
      <c r="R1025" s="260"/>
    </row>
    <row r="1026">
      <c r="A1026" s="279">
        <v>45845.0</v>
      </c>
      <c r="B1026" s="31">
        <v>7694.0</v>
      </c>
      <c r="C1026" s="31" t="s">
        <v>20674</v>
      </c>
      <c r="D1026" s="31"/>
      <c r="E1026" s="31" t="s">
        <v>21945</v>
      </c>
      <c r="F1026" s="275"/>
      <c r="G1026" s="276">
        <v>3660.0</v>
      </c>
      <c r="H1026" s="277">
        <v>940.0</v>
      </c>
      <c r="I1026" s="278">
        <v>254.0</v>
      </c>
      <c r="J1026" s="37">
        <v>305.0</v>
      </c>
      <c r="K1026" s="37"/>
      <c r="L1026" s="37" t="s">
        <v>21</v>
      </c>
      <c r="M1026" s="37"/>
      <c r="N1026" s="260"/>
      <c r="O1026" s="260"/>
      <c r="P1026" s="260"/>
      <c r="Q1026" s="260"/>
      <c r="R1026" s="260"/>
    </row>
    <row r="1027">
      <c r="A1027" s="279">
        <v>45846.0</v>
      </c>
      <c r="B1027" s="31">
        <v>7695.0</v>
      </c>
      <c r="C1027" s="31" t="s">
        <v>82</v>
      </c>
      <c r="D1027" s="31"/>
      <c r="E1027" s="31" t="s">
        <v>20681</v>
      </c>
      <c r="F1027" s="275"/>
      <c r="G1027" s="276">
        <v>3900.0</v>
      </c>
      <c r="H1027" s="277">
        <v>1180.0</v>
      </c>
      <c r="I1027" s="278">
        <v>275.0</v>
      </c>
      <c r="J1027" s="37">
        <v>330.0</v>
      </c>
      <c r="K1027" s="37"/>
      <c r="L1027" s="37" t="s">
        <v>21</v>
      </c>
      <c r="M1027" s="37"/>
      <c r="N1027" s="260"/>
      <c r="O1027" s="260"/>
      <c r="P1027" s="260"/>
      <c r="Q1027" s="260"/>
      <c r="R1027" s="260"/>
    </row>
    <row r="1028">
      <c r="A1028" s="279">
        <v>45846.0</v>
      </c>
      <c r="B1028" s="31">
        <v>7696.0</v>
      </c>
      <c r="C1028" s="31" t="s">
        <v>82</v>
      </c>
      <c r="D1028" s="31"/>
      <c r="E1028" s="31" t="s">
        <v>20681</v>
      </c>
      <c r="F1028" s="275"/>
      <c r="G1028" s="276">
        <v>3980.0</v>
      </c>
      <c r="H1028" s="277">
        <v>1260.0</v>
      </c>
      <c r="I1028" s="278">
        <v>288.0</v>
      </c>
      <c r="J1028" s="37">
        <v>346.0</v>
      </c>
      <c r="K1028" s="37"/>
      <c r="L1028" s="37" t="s">
        <v>21</v>
      </c>
      <c r="M1028" s="37"/>
      <c r="N1028" s="260"/>
      <c r="O1028" s="260"/>
      <c r="P1028" s="260"/>
      <c r="Q1028" s="260"/>
      <c r="R1028" s="260"/>
    </row>
    <row r="1029">
      <c r="A1029" s="279">
        <v>45846.0</v>
      </c>
      <c r="B1029" s="31">
        <v>7697.0</v>
      </c>
      <c r="C1029" s="31" t="s">
        <v>4585</v>
      </c>
      <c r="D1029" s="31"/>
      <c r="E1029" s="31"/>
      <c r="F1029" s="275"/>
      <c r="G1029" s="276">
        <v>2740.0</v>
      </c>
      <c r="H1029" s="277">
        <v>160.0</v>
      </c>
      <c r="I1029" s="278">
        <v>30.0</v>
      </c>
      <c r="J1029" s="37">
        <v>36.0</v>
      </c>
      <c r="K1029" s="37"/>
      <c r="L1029" s="37" t="s">
        <v>52</v>
      </c>
      <c r="M1029" s="37"/>
      <c r="N1029" s="260"/>
      <c r="O1029" s="260"/>
      <c r="P1029" s="260"/>
      <c r="Q1029" s="260"/>
      <c r="R1029" s="260"/>
    </row>
    <row r="1030">
      <c r="A1030" s="274"/>
      <c r="B1030" s="31"/>
      <c r="C1030" s="31"/>
      <c r="D1030" s="31"/>
      <c r="E1030" s="31"/>
      <c r="F1030" s="275"/>
      <c r="G1030" s="276"/>
      <c r="H1030" s="277"/>
      <c r="I1030" s="278"/>
      <c r="J1030" s="37"/>
      <c r="K1030" s="37"/>
      <c r="L1030" s="37"/>
      <c r="M1030" s="37"/>
      <c r="N1030" s="260"/>
      <c r="O1030" s="260"/>
      <c r="P1030" s="260"/>
      <c r="Q1030" s="260"/>
      <c r="R1030" s="260"/>
    </row>
    <row r="1031">
      <c r="A1031" s="274">
        <v>45854.029000752314</v>
      </c>
      <c r="B1031" s="31">
        <v>7698.0</v>
      </c>
      <c r="C1031" s="31" t="s">
        <v>3029</v>
      </c>
      <c r="D1031" s="31"/>
      <c r="E1031" s="31"/>
      <c r="F1031" s="275"/>
      <c r="G1031" s="276">
        <v>2660.0</v>
      </c>
      <c r="H1031" s="277">
        <v>80.0</v>
      </c>
      <c r="I1031" s="278">
        <v>4.0</v>
      </c>
      <c r="J1031" s="37">
        <v>4.0</v>
      </c>
      <c r="K1031" s="37"/>
      <c r="L1031" s="37" t="s">
        <v>52</v>
      </c>
      <c r="M1031" s="37"/>
      <c r="N1031" s="260"/>
      <c r="O1031" s="260"/>
      <c r="P1031" s="260"/>
      <c r="Q1031" s="260"/>
      <c r="R1031" s="260"/>
    </row>
    <row r="1032">
      <c r="A1032" s="279">
        <v>45854.0</v>
      </c>
      <c r="B1032" s="31">
        <v>7699.0</v>
      </c>
      <c r="C1032" s="31" t="s">
        <v>4017</v>
      </c>
      <c r="D1032" s="31"/>
      <c r="E1032" s="31" t="s">
        <v>4500</v>
      </c>
      <c r="F1032" s="275"/>
      <c r="G1032" s="276">
        <v>3860.0</v>
      </c>
      <c r="H1032" s="277">
        <v>600.0</v>
      </c>
      <c r="I1032" s="278">
        <v>99.0</v>
      </c>
      <c r="J1032" s="37">
        <v>119.0</v>
      </c>
      <c r="K1032" s="37"/>
      <c r="L1032" s="37" t="s">
        <v>52</v>
      </c>
      <c r="M1032" s="37"/>
      <c r="N1032" s="260"/>
      <c r="O1032" s="260"/>
      <c r="P1032" s="260"/>
      <c r="Q1032" s="260"/>
      <c r="R1032" s="260"/>
    </row>
    <row r="1033">
      <c r="A1033" s="279">
        <v>45854.0</v>
      </c>
      <c r="B1033" s="31">
        <v>7700.0</v>
      </c>
      <c r="C1033" s="31" t="s">
        <v>5299</v>
      </c>
      <c r="D1033" s="31"/>
      <c r="E1033" s="31" t="s">
        <v>22025</v>
      </c>
      <c r="F1033" s="275"/>
      <c r="G1033" s="276">
        <v>2660.0</v>
      </c>
      <c r="H1033" s="277">
        <v>340.0</v>
      </c>
      <c r="I1033" s="278">
        <v>14.0</v>
      </c>
      <c r="J1033" s="37">
        <v>17.0</v>
      </c>
      <c r="K1033" s="37"/>
      <c r="L1033" s="37" t="s">
        <v>52</v>
      </c>
      <c r="M1033" s="37"/>
      <c r="N1033" s="260"/>
      <c r="O1033" s="260"/>
      <c r="P1033" s="260"/>
      <c r="Q1033" s="260"/>
      <c r="R1033" s="260"/>
    </row>
    <row r="1034">
      <c r="A1034" s="279">
        <v>45854.0</v>
      </c>
      <c r="B1034" s="31">
        <v>7701.0</v>
      </c>
      <c r="C1034" s="31" t="s">
        <v>4138</v>
      </c>
      <c r="D1034" s="31"/>
      <c r="E1034" s="31"/>
      <c r="F1034" s="275"/>
      <c r="G1034" s="276">
        <v>2920.0</v>
      </c>
      <c r="H1034" s="277">
        <v>100.0</v>
      </c>
      <c r="I1034" s="278">
        <v>20.0</v>
      </c>
      <c r="J1034" s="37">
        <v>24.0</v>
      </c>
      <c r="K1034" s="37"/>
      <c r="L1034" s="37" t="s">
        <v>60</v>
      </c>
      <c r="M1034" s="37">
        <v>630394.0</v>
      </c>
      <c r="N1034" s="260"/>
      <c r="O1034" s="260"/>
      <c r="P1034" s="260"/>
      <c r="Q1034" s="260"/>
      <c r="R1034" s="260"/>
    </row>
    <row r="1035">
      <c r="A1035" s="279">
        <v>45854.0</v>
      </c>
      <c r="B1035" s="31">
        <v>7702.0</v>
      </c>
      <c r="C1035" s="31" t="s">
        <v>5319</v>
      </c>
      <c r="D1035" s="31"/>
      <c r="E1035" s="31" t="s">
        <v>20933</v>
      </c>
      <c r="F1035" s="275"/>
      <c r="G1035" s="276">
        <v>3500.0</v>
      </c>
      <c r="H1035" s="277">
        <v>520.0</v>
      </c>
      <c r="I1035" s="278">
        <v>97.0</v>
      </c>
      <c r="J1035" s="37">
        <v>116.0</v>
      </c>
      <c r="K1035" s="37"/>
      <c r="L1035" s="37" t="s">
        <v>21</v>
      </c>
      <c r="M1035" s="37"/>
      <c r="N1035" s="260"/>
      <c r="O1035" s="260"/>
      <c r="P1035" s="260"/>
      <c r="Q1035" s="260"/>
      <c r="R1035" s="260"/>
    </row>
    <row r="1036">
      <c r="A1036" s="279">
        <v>45854.0</v>
      </c>
      <c r="B1036" s="31">
        <v>7703.0</v>
      </c>
      <c r="C1036" s="31" t="s">
        <v>25202</v>
      </c>
      <c r="D1036" s="31"/>
      <c r="E1036" s="31" t="s">
        <v>25203</v>
      </c>
      <c r="F1036" s="275"/>
      <c r="G1036" s="276">
        <v>44220.0</v>
      </c>
      <c r="H1036" s="277">
        <v>25700.0</v>
      </c>
      <c r="I1036" s="278">
        <v>5140.0</v>
      </c>
      <c r="J1036" s="37">
        <v>6168.0</v>
      </c>
      <c r="K1036" s="37"/>
      <c r="L1036" s="37" t="s">
        <v>21</v>
      </c>
      <c r="M1036" s="37"/>
      <c r="N1036" s="260"/>
      <c r="O1036" s="260"/>
      <c r="P1036" s="260"/>
      <c r="Q1036" s="260"/>
      <c r="R1036" s="260"/>
    </row>
    <row r="1037">
      <c r="A1037" s="279">
        <v>45854.0</v>
      </c>
      <c r="B1037" s="31">
        <v>7704.0</v>
      </c>
      <c r="C1037" s="31" t="s">
        <v>518</v>
      </c>
      <c r="D1037" s="31"/>
      <c r="E1037" s="31"/>
      <c r="F1037" s="275"/>
      <c r="G1037" s="276">
        <v>3760.0</v>
      </c>
      <c r="H1037" s="277">
        <v>180.0</v>
      </c>
      <c r="I1037" s="278">
        <v>36.0</v>
      </c>
      <c r="J1037" s="37">
        <v>44.0</v>
      </c>
      <c r="K1037" s="37">
        <v>70.0</v>
      </c>
      <c r="L1037" s="37" t="s">
        <v>52</v>
      </c>
      <c r="M1037" s="37" t="s">
        <v>25204</v>
      </c>
      <c r="N1037" s="260"/>
      <c r="O1037" s="260"/>
      <c r="P1037" s="260"/>
      <c r="Q1037" s="260"/>
      <c r="R1037" s="260"/>
    </row>
    <row r="1038">
      <c r="A1038" s="279">
        <v>45854.0</v>
      </c>
      <c r="B1038" s="31">
        <v>7705.0</v>
      </c>
      <c r="C1038" s="31" t="s">
        <v>6423</v>
      </c>
      <c r="D1038" s="31"/>
      <c r="E1038" s="31"/>
      <c r="F1038" s="275"/>
      <c r="G1038" s="276">
        <v>3400.0</v>
      </c>
      <c r="H1038" s="277">
        <v>200.0</v>
      </c>
      <c r="I1038" s="278">
        <v>0.0</v>
      </c>
      <c r="J1038" s="37">
        <v>0.0</v>
      </c>
      <c r="K1038" s="37"/>
      <c r="L1038" s="37" t="s">
        <v>52</v>
      </c>
      <c r="M1038" s="37" t="s">
        <v>25205</v>
      </c>
      <c r="N1038" s="260"/>
      <c r="O1038" s="260"/>
      <c r="P1038" s="260"/>
      <c r="Q1038" s="260"/>
      <c r="R1038" s="260"/>
    </row>
    <row r="1039">
      <c r="A1039" s="279">
        <v>45854.0</v>
      </c>
      <c r="B1039" s="31">
        <v>7706.0</v>
      </c>
      <c r="C1039" s="31" t="s">
        <v>5722</v>
      </c>
      <c r="D1039" s="31"/>
      <c r="E1039" s="31" t="s">
        <v>22027</v>
      </c>
      <c r="F1039" s="275"/>
      <c r="G1039" s="276">
        <v>3200.0</v>
      </c>
      <c r="H1039" s="277">
        <v>440.0</v>
      </c>
      <c r="I1039" s="278">
        <v>82.0</v>
      </c>
      <c r="J1039" s="37">
        <v>98.0</v>
      </c>
      <c r="K1039" s="37"/>
      <c r="L1039" s="37" t="s">
        <v>52</v>
      </c>
      <c r="M1039" s="37"/>
      <c r="N1039" s="260"/>
      <c r="O1039" s="260"/>
      <c r="P1039" s="260"/>
      <c r="Q1039" s="260"/>
      <c r="R1039" s="260"/>
    </row>
    <row r="1040">
      <c r="A1040" s="279">
        <v>45854.0</v>
      </c>
      <c r="B1040" s="31">
        <v>7707.0</v>
      </c>
      <c r="C1040" s="31" t="s">
        <v>9511</v>
      </c>
      <c r="D1040" s="31"/>
      <c r="E1040" s="31" t="s">
        <v>22029</v>
      </c>
      <c r="F1040" s="275"/>
      <c r="G1040" s="276">
        <v>3200.0</v>
      </c>
      <c r="H1040" s="277">
        <v>700.0</v>
      </c>
      <c r="I1040" s="278">
        <v>140.0</v>
      </c>
      <c r="J1040" s="37">
        <v>168.0</v>
      </c>
      <c r="K1040" s="37"/>
      <c r="L1040" s="37" t="s">
        <v>21</v>
      </c>
      <c r="M1040" s="37"/>
      <c r="N1040" s="260"/>
      <c r="O1040" s="260"/>
      <c r="P1040" s="260"/>
      <c r="Q1040" s="260"/>
      <c r="R1040" s="260"/>
    </row>
    <row r="1041">
      <c r="A1041" s="279">
        <v>45854.0</v>
      </c>
      <c r="B1041" s="31">
        <v>7708.0</v>
      </c>
      <c r="C1041" s="31" t="s">
        <v>22030</v>
      </c>
      <c r="D1041" s="31"/>
      <c r="E1041" s="31"/>
      <c r="F1041" s="275"/>
      <c r="G1041" s="276">
        <v>3220.0</v>
      </c>
      <c r="H1041" s="277">
        <v>740.0</v>
      </c>
      <c r="I1041" s="278">
        <v>30.0</v>
      </c>
      <c r="J1041" s="37">
        <v>36.0</v>
      </c>
      <c r="K1041" s="37"/>
      <c r="L1041" s="37" t="s">
        <v>52</v>
      </c>
      <c r="M1041" s="37"/>
      <c r="N1041" s="260"/>
      <c r="O1041" s="260"/>
      <c r="P1041" s="260"/>
      <c r="Q1041" s="260"/>
      <c r="R1041" s="260"/>
    </row>
    <row r="1042">
      <c r="A1042" s="279">
        <v>45854.0</v>
      </c>
      <c r="B1042" s="31">
        <v>7709.0</v>
      </c>
      <c r="C1042" s="31"/>
      <c r="D1042" s="31"/>
      <c r="E1042" s="31"/>
      <c r="F1042" s="275"/>
      <c r="G1042" s="276">
        <v>2820.0</v>
      </c>
      <c r="H1042" s="277">
        <v>20.0</v>
      </c>
      <c r="I1042" s="278">
        <v>4.0</v>
      </c>
      <c r="J1042" s="37">
        <v>5.0</v>
      </c>
      <c r="K1042" s="37"/>
      <c r="L1042" s="37" t="s">
        <v>52</v>
      </c>
      <c r="M1042" s="37"/>
      <c r="N1042" s="260"/>
      <c r="O1042" s="260"/>
      <c r="P1042" s="260"/>
      <c r="Q1042" s="260"/>
      <c r="R1042" s="260"/>
    </row>
    <row r="1043">
      <c r="A1043" s="279">
        <v>45854.0</v>
      </c>
      <c r="B1043" s="31">
        <v>7710.0</v>
      </c>
      <c r="C1043" s="31" t="s">
        <v>22033</v>
      </c>
      <c r="D1043" s="31"/>
      <c r="E1043" s="31" t="s">
        <v>22034</v>
      </c>
      <c r="F1043" s="275"/>
      <c r="G1043" s="276">
        <v>2820.0</v>
      </c>
      <c r="H1043" s="277">
        <v>340.0</v>
      </c>
      <c r="I1043" s="278">
        <v>62.0</v>
      </c>
      <c r="J1043" s="37">
        <v>74.0</v>
      </c>
      <c r="K1043" s="37"/>
      <c r="L1043" s="37" t="s">
        <v>52</v>
      </c>
      <c r="M1043" s="37"/>
      <c r="N1043" s="260"/>
      <c r="O1043" s="260"/>
      <c r="P1043" s="260"/>
      <c r="Q1043" s="260"/>
      <c r="R1043" s="260"/>
    </row>
    <row r="1044">
      <c r="A1044" s="274"/>
      <c r="B1044" s="31"/>
      <c r="C1044" s="31"/>
      <c r="D1044" s="31"/>
      <c r="E1044" s="31"/>
      <c r="F1044" s="275"/>
      <c r="G1044" s="276"/>
      <c r="H1044" s="277"/>
      <c r="I1044" s="278"/>
      <c r="J1044" s="37"/>
      <c r="K1044" s="37"/>
      <c r="L1044" s="37"/>
      <c r="M1044" s="37"/>
      <c r="N1044" s="260"/>
      <c r="O1044" s="260"/>
      <c r="P1044" s="260"/>
      <c r="Q1044" s="260"/>
      <c r="R1044" s="260"/>
    </row>
    <row r="1045">
      <c r="A1045" s="274">
        <v>45855.02904019676</v>
      </c>
      <c r="B1045" s="31">
        <v>7711.0</v>
      </c>
      <c r="C1045" s="31" t="s">
        <v>22064</v>
      </c>
      <c r="D1045" s="31"/>
      <c r="E1045" s="31" t="s">
        <v>4357</v>
      </c>
      <c r="F1045" s="275"/>
      <c r="G1045" s="276">
        <v>2800.0</v>
      </c>
      <c r="H1045" s="277">
        <v>520.0</v>
      </c>
      <c r="I1045" s="278">
        <v>86.0</v>
      </c>
      <c r="J1045" s="37">
        <v>103.0</v>
      </c>
      <c r="K1045" s="37"/>
      <c r="L1045" s="37" t="s">
        <v>21</v>
      </c>
      <c r="M1045" s="37"/>
      <c r="N1045" s="260"/>
      <c r="O1045" s="260"/>
      <c r="P1045" s="260"/>
      <c r="Q1045" s="260"/>
      <c r="R1045" s="260"/>
    </row>
    <row r="1046">
      <c r="A1046" s="279">
        <v>45855.0</v>
      </c>
      <c r="B1046" s="31">
        <v>7712.0</v>
      </c>
      <c r="C1046" s="31" t="s">
        <v>518</v>
      </c>
      <c r="D1046" s="31"/>
      <c r="E1046" s="31" t="s">
        <v>20861</v>
      </c>
      <c r="F1046" s="275"/>
      <c r="G1046" s="276">
        <v>3840.0</v>
      </c>
      <c r="H1046" s="277">
        <v>660.0</v>
      </c>
      <c r="I1046" s="278">
        <v>132.0</v>
      </c>
      <c r="J1046" s="37">
        <v>159.0</v>
      </c>
      <c r="K1046" s="37"/>
      <c r="L1046" s="37" t="s">
        <v>52</v>
      </c>
      <c r="M1046" s="37"/>
      <c r="N1046" s="260"/>
      <c r="O1046" s="260"/>
      <c r="P1046" s="260"/>
      <c r="Q1046" s="260"/>
      <c r="R1046" s="260"/>
    </row>
    <row r="1047">
      <c r="A1047" s="279">
        <v>45855.0</v>
      </c>
      <c r="B1047" s="31">
        <v>7713.0</v>
      </c>
      <c r="C1047" s="31" t="s">
        <v>22044</v>
      </c>
      <c r="D1047" s="31"/>
      <c r="E1047" s="31"/>
      <c r="F1047" s="275"/>
      <c r="G1047" s="276">
        <v>2760.0</v>
      </c>
      <c r="H1047" s="277">
        <v>80.0</v>
      </c>
      <c r="I1047" s="278">
        <v>16.0</v>
      </c>
      <c r="J1047" s="37">
        <v>20.0</v>
      </c>
      <c r="K1047" s="37"/>
      <c r="L1047" s="37" t="s">
        <v>52</v>
      </c>
      <c r="M1047" s="37"/>
      <c r="N1047" s="260"/>
      <c r="O1047" s="260"/>
      <c r="P1047" s="260"/>
      <c r="Q1047" s="260"/>
      <c r="R1047" s="260"/>
    </row>
    <row r="1048">
      <c r="A1048" s="279">
        <v>45855.0</v>
      </c>
      <c r="B1048" s="31">
        <v>7714.0</v>
      </c>
      <c r="C1048" s="31" t="s">
        <v>2872</v>
      </c>
      <c r="D1048" s="31"/>
      <c r="E1048" s="31" t="s">
        <v>22045</v>
      </c>
      <c r="F1048" s="275"/>
      <c r="G1048" s="276">
        <v>4380.0</v>
      </c>
      <c r="H1048" s="277">
        <v>1560.0</v>
      </c>
      <c r="I1048" s="278">
        <v>63.0</v>
      </c>
      <c r="J1048" s="37">
        <v>75.0</v>
      </c>
      <c r="K1048" s="37"/>
      <c r="L1048" s="37" t="s">
        <v>52</v>
      </c>
      <c r="M1048" s="37"/>
      <c r="N1048" s="260"/>
      <c r="O1048" s="260"/>
      <c r="P1048" s="260"/>
      <c r="Q1048" s="260"/>
      <c r="R1048" s="260"/>
    </row>
    <row r="1049">
      <c r="A1049" s="279">
        <v>45855.0</v>
      </c>
      <c r="B1049" s="31">
        <v>7715.0</v>
      </c>
      <c r="C1049" s="31" t="s">
        <v>518</v>
      </c>
      <c r="D1049" s="31"/>
      <c r="E1049" s="31"/>
      <c r="F1049" s="275"/>
      <c r="G1049" s="276">
        <v>4220.0</v>
      </c>
      <c r="H1049" s="277">
        <v>280.0</v>
      </c>
      <c r="I1049" s="278">
        <v>12.0</v>
      </c>
      <c r="J1049" s="37">
        <v>14.0</v>
      </c>
      <c r="K1049" s="37"/>
      <c r="L1049" s="37" t="s">
        <v>52</v>
      </c>
      <c r="M1049" s="37"/>
      <c r="N1049" s="260"/>
      <c r="O1049" s="260"/>
      <c r="P1049" s="260"/>
      <c r="Q1049" s="260"/>
      <c r="R1049" s="260"/>
    </row>
    <row r="1050">
      <c r="A1050" s="279">
        <v>45855.0</v>
      </c>
      <c r="B1050" s="31">
        <v>7716.0</v>
      </c>
      <c r="C1050" s="31" t="s">
        <v>6423</v>
      </c>
      <c r="D1050" s="31"/>
      <c r="E1050" s="31" t="s">
        <v>20901</v>
      </c>
      <c r="F1050" s="275"/>
      <c r="G1050" s="276">
        <v>3820.0</v>
      </c>
      <c r="H1050" s="277">
        <v>260.0</v>
      </c>
      <c r="I1050" s="278">
        <v>0.0</v>
      </c>
      <c r="J1050" s="37">
        <v>0.0</v>
      </c>
      <c r="K1050" s="37"/>
      <c r="L1050" s="37" t="s">
        <v>21</v>
      </c>
      <c r="M1050" s="37" t="s">
        <v>25205</v>
      </c>
      <c r="N1050" s="260"/>
      <c r="O1050" s="260"/>
      <c r="P1050" s="260"/>
      <c r="Q1050" s="260"/>
      <c r="R1050" s="260"/>
    </row>
    <row r="1051">
      <c r="A1051" s="279">
        <v>45855.0</v>
      </c>
      <c r="B1051" s="31">
        <v>7717.0</v>
      </c>
      <c r="C1051" s="31" t="s">
        <v>6423</v>
      </c>
      <c r="D1051" s="31"/>
      <c r="E1051" s="31" t="s">
        <v>20933</v>
      </c>
      <c r="F1051" s="275"/>
      <c r="G1051" s="276">
        <v>3560.0</v>
      </c>
      <c r="H1051" s="277">
        <v>640.0</v>
      </c>
      <c r="I1051" s="278">
        <v>119.0</v>
      </c>
      <c r="J1051" s="37">
        <v>143.0</v>
      </c>
      <c r="K1051" s="37"/>
      <c r="L1051" s="37" t="s">
        <v>52</v>
      </c>
      <c r="M1051" s="37" t="s">
        <v>25206</v>
      </c>
      <c r="N1051" s="260"/>
      <c r="O1051" s="260"/>
      <c r="P1051" s="260"/>
      <c r="Q1051" s="260"/>
      <c r="R1051" s="260"/>
    </row>
    <row r="1052">
      <c r="A1052" s="279">
        <v>45855.0</v>
      </c>
      <c r="B1052" s="31">
        <v>7718.0</v>
      </c>
      <c r="C1052" s="31" t="s">
        <v>22030</v>
      </c>
      <c r="D1052" s="31"/>
      <c r="E1052" s="31"/>
      <c r="F1052" s="275"/>
      <c r="G1052" s="276">
        <v>3260.0</v>
      </c>
      <c r="H1052" s="277">
        <v>700.0</v>
      </c>
      <c r="I1052" s="278">
        <v>46.0</v>
      </c>
      <c r="J1052" s="37">
        <v>55.0</v>
      </c>
      <c r="K1052" s="37"/>
      <c r="L1052" s="37" t="s">
        <v>52</v>
      </c>
      <c r="M1052" s="37"/>
      <c r="N1052" s="260"/>
      <c r="O1052" s="260"/>
      <c r="P1052" s="260"/>
      <c r="Q1052" s="260"/>
      <c r="R1052" s="260"/>
    </row>
    <row r="1053">
      <c r="A1053" s="279">
        <v>45855.0</v>
      </c>
      <c r="B1053" s="31">
        <v>7719.0</v>
      </c>
      <c r="C1053" s="31" t="s">
        <v>6423</v>
      </c>
      <c r="D1053" s="31"/>
      <c r="E1053" s="31" t="s">
        <v>20933</v>
      </c>
      <c r="F1053" s="275"/>
      <c r="G1053" s="276">
        <v>3380.0</v>
      </c>
      <c r="H1053" s="277">
        <v>200.0</v>
      </c>
      <c r="I1053" s="278">
        <v>0.0</v>
      </c>
      <c r="J1053" s="37">
        <v>0.0</v>
      </c>
      <c r="K1053" s="37"/>
      <c r="L1053" s="37" t="s">
        <v>52</v>
      </c>
      <c r="M1053" s="37" t="s">
        <v>25205</v>
      </c>
      <c r="N1053" s="260"/>
      <c r="O1053" s="260"/>
      <c r="P1053" s="260"/>
      <c r="Q1053" s="260"/>
      <c r="R1053" s="260"/>
    </row>
    <row r="1054">
      <c r="A1054" s="279">
        <v>45855.0</v>
      </c>
      <c r="B1054" s="31">
        <v>7720.0</v>
      </c>
      <c r="C1054" s="31" t="s">
        <v>6423</v>
      </c>
      <c r="D1054" s="31"/>
      <c r="E1054" s="31" t="s">
        <v>20933</v>
      </c>
      <c r="F1054" s="275"/>
      <c r="G1054" s="276">
        <v>3180.0</v>
      </c>
      <c r="H1054" s="277">
        <v>260.0</v>
      </c>
      <c r="I1054" s="278">
        <v>49.0</v>
      </c>
      <c r="J1054" s="37">
        <v>58.0</v>
      </c>
      <c r="K1054" s="37"/>
      <c r="L1054" s="37" t="s">
        <v>21</v>
      </c>
      <c r="M1054" s="37" t="s">
        <v>25206</v>
      </c>
      <c r="N1054" s="260"/>
      <c r="O1054" s="260"/>
      <c r="P1054" s="260"/>
      <c r="Q1054" s="260"/>
      <c r="R1054" s="260"/>
    </row>
    <row r="1055">
      <c r="A1055" s="279">
        <v>45848.0</v>
      </c>
      <c r="B1055" s="31">
        <v>7721.0</v>
      </c>
      <c r="C1055" s="31" t="s">
        <v>6423</v>
      </c>
      <c r="D1055" s="31"/>
      <c r="E1055" s="31" t="s">
        <v>21989</v>
      </c>
      <c r="F1055" s="275"/>
      <c r="G1055" s="276">
        <v>3520.0</v>
      </c>
      <c r="H1055" s="277">
        <v>200.0</v>
      </c>
      <c r="I1055" s="278">
        <v>0.0</v>
      </c>
      <c r="J1055" s="37">
        <v>0.0</v>
      </c>
      <c r="K1055" s="37"/>
      <c r="L1055" s="37" t="s">
        <v>21</v>
      </c>
      <c r="M1055" s="37"/>
      <c r="N1055" s="260"/>
      <c r="O1055" s="260"/>
      <c r="P1055" s="260"/>
      <c r="Q1055" s="260"/>
      <c r="R1055" s="260"/>
    </row>
    <row r="1056">
      <c r="A1056" s="279">
        <v>45848.0</v>
      </c>
      <c r="B1056" s="31">
        <v>7722.0</v>
      </c>
      <c r="C1056" s="31" t="s">
        <v>6423</v>
      </c>
      <c r="D1056" s="31"/>
      <c r="E1056" s="31" t="s">
        <v>21989</v>
      </c>
      <c r="F1056" s="275"/>
      <c r="G1056" s="276">
        <v>3540.0</v>
      </c>
      <c r="H1056" s="277">
        <v>160.0</v>
      </c>
      <c r="I1056" s="278">
        <v>0.0</v>
      </c>
      <c r="J1056" s="37">
        <v>0.0</v>
      </c>
      <c r="K1056" s="37"/>
      <c r="L1056" s="37" t="s">
        <v>21</v>
      </c>
      <c r="M1056" s="37"/>
      <c r="N1056" s="260"/>
      <c r="O1056" s="260"/>
      <c r="P1056" s="260"/>
      <c r="Q1056" s="260"/>
      <c r="R1056" s="260"/>
    </row>
    <row r="1057">
      <c r="A1057" s="279">
        <v>45848.0</v>
      </c>
      <c r="B1057" s="31">
        <v>7723.0</v>
      </c>
      <c r="C1057" s="31" t="s">
        <v>6423</v>
      </c>
      <c r="D1057" s="31"/>
      <c r="E1057" s="31" t="s">
        <v>21990</v>
      </c>
      <c r="F1057" s="275"/>
      <c r="G1057" s="276">
        <v>3380.0</v>
      </c>
      <c r="H1057" s="277">
        <v>540.0</v>
      </c>
      <c r="I1057" s="278">
        <v>100.0</v>
      </c>
      <c r="J1057" s="37">
        <v>120.0</v>
      </c>
      <c r="K1057" s="37"/>
      <c r="L1057" s="37" t="s">
        <v>21</v>
      </c>
      <c r="M1057" s="37"/>
      <c r="N1057" s="260"/>
      <c r="O1057" s="260"/>
      <c r="P1057" s="260"/>
      <c r="Q1057" s="260"/>
      <c r="R1057" s="260"/>
    </row>
    <row r="1058">
      <c r="A1058" s="279">
        <v>45855.0</v>
      </c>
      <c r="B1058" s="31">
        <v>7724.0</v>
      </c>
      <c r="C1058" s="31" t="s">
        <v>2792</v>
      </c>
      <c r="D1058" s="31"/>
      <c r="E1058" s="31"/>
      <c r="F1058" s="275"/>
      <c r="G1058" s="276">
        <v>3080.0</v>
      </c>
      <c r="H1058" s="277">
        <v>180.0</v>
      </c>
      <c r="I1058" s="278">
        <v>30.0</v>
      </c>
      <c r="J1058" s="37">
        <v>36.0</v>
      </c>
      <c r="K1058" s="37"/>
      <c r="L1058" s="37" t="s">
        <v>21</v>
      </c>
      <c r="M1058" s="37"/>
      <c r="N1058" s="260"/>
      <c r="O1058" s="260"/>
      <c r="P1058" s="260"/>
      <c r="Q1058" s="260"/>
      <c r="R1058" s="260"/>
    </row>
    <row r="1059">
      <c r="A1059" s="274"/>
      <c r="B1059" s="31"/>
      <c r="C1059" s="31"/>
      <c r="D1059" s="31"/>
      <c r="E1059" s="31"/>
      <c r="F1059" s="275"/>
      <c r="G1059" s="276"/>
      <c r="H1059" s="277"/>
      <c r="I1059" s="278"/>
      <c r="J1059" s="37"/>
      <c r="K1059" s="37"/>
      <c r="L1059" s="37"/>
      <c r="M1059" s="37"/>
      <c r="N1059" s="260"/>
      <c r="O1059" s="260"/>
      <c r="P1059" s="260"/>
      <c r="Q1059" s="260"/>
      <c r="R1059" s="260"/>
    </row>
    <row r="1060">
      <c r="A1060" s="274">
        <v>45856.02900462963</v>
      </c>
      <c r="B1060" s="31">
        <v>7725.0</v>
      </c>
      <c r="C1060" s="31" t="s">
        <v>3104</v>
      </c>
      <c r="D1060" s="31"/>
      <c r="E1060" s="31" t="s">
        <v>20861</v>
      </c>
      <c r="F1060" s="275"/>
      <c r="G1060" s="276">
        <v>3920.0</v>
      </c>
      <c r="H1060" s="277">
        <v>660.0</v>
      </c>
      <c r="I1060" s="278">
        <v>101.0</v>
      </c>
      <c r="J1060" s="37">
        <v>121.0</v>
      </c>
      <c r="K1060" s="37">
        <v>100.0</v>
      </c>
      <c r="L1060" s="37" t="s">
        <v>52</v>
      </c>
      <c r="M1060" s="37"/>
      <c r="N1060" s="260"/>
      <c r="O1060" s="260"/>
      <c r="P1060" s="260"/>
      <c r="Q1060" s="260"/>
      <c r="R1060" s="260"/>
    </row>
    <row r="1061">
      <c r="A1061" s="279">
        <v>45856.0</v>
      </c>
      <c r="B1061" s="31">
        <v>7726.0</v>
      </c>
      <c r="C1061" s="31" t="s">
        <v>22066</v>
      </c>
      <c r="D1061" s="31"/>
      <c r="E1061" s="31" t="s">
        <v>22067</v>
      </c>
      <c r="F1061" s="275"/>
      <c r="G1061" s="276">
        <v>3440.0</v>
      </c>
      <c r="H1061" s="277">
        <v>660.0</v>
      </c>
      <c r="I1061" s="278">
        <v>140.0</v>
      </c>
      <c r="J1061" s="37">
        <v>168.0</v>
      </c>
      <c r="K1061" s="37"/>
      <c r="L1061" s="37" t="s">
        <v>52</v>
      </c>
      <c r="M1061" s="37"/>
      <c r="N1061" s="260"/>
      <c r="O1061" s="260"/>
      <c r="P1061" s="260"/>
      <c r="Q1061" s="260"/>
      <c r="R1061" s="260"/>
    </row>
    <row r="1062">
      <c r="A1062" s="279">
        <v>45856.0</v>
      </c>
      <c r="B1062" s="31">
        <v>7727.0</v>
      </c>
      <c r="C1062" s="31" t="s">
        <v>8901</v>
      </c>
      <c r="D1062" s="31"/>
      <c r="E1062" s="31" t="s">
        <v>22069</v>
      </c>
      <c r="F1062" s="275"/>
      <c r="G1062" s="276"/>
      <c r="H1062" s="277">
        <v>0.0</v>
      </c>
      <c r="I1062" s="278">
        <v>0.0</v>
      </c>
      <c r="J1062" s="37">
        <v>0.0</v>
      </c>
      <c r="K1062" s="37"/>
      <c r="L1062" s="37" t="s">
        <v>21</v>
      </c>
      <c r="M1062" s="37"/>
      <c r="N1062" s="260"/>
      <c r="O1062" s="260"/>
      <c r="P1062" s="260"/>
      <c r="Q1062" s="260"/>
      <c r="R1062" s="260"/>
    </row>
    <row r="1063">
      <c r="A1063" s="279">
        <v>45856.0</v>
      </c>
      <c r="B1063" s="31">
        <v>7728.0</v>
      </c>
      <c r="C1063" s="31" t="s">
        <v>518</v>
      </c>
      <c r="D1063" s="31"/>
      <c r="E1063" s="31" t="s">
        <v>20861</v>
      </c>
      <c r="F1063" s="275"/>
      <c r="G1063" s="276">
        <v>4060.0</v>
      </c>
      <c r="H1063" s="277">
        <v>700.0</v>
      </c>
      <c r="I1063" s="278">
        <v>28.0</v>
      </c>
      <c r="J1063" s="37">
        <v>34.0</v>
      </c>
      <c r="K1063" s="37"/>
      <c r="L1063" s="37" t="s">
        <v>21</v>
      </c>
      <c r="M1063" s="37"/>
      <c r="N1063" s="260"/>
      <c r="O1063" s="260"/>
      <c r="P1063" s="260"/>
      <c r="Q1063" s="260"/>
      <c r="R1063" s="260"/>
    </row>
    <row r="1064">
      <c r="A1064" s="279">
        <v>45856.0</v>
      </c>
      <c r="B1064" s="31">
        <v>7729.0</v>
      </c>
      <c r="C1064" s="31" t="s">
        <v>6423</v>
      </c>
      <c r="D1064" s="31"/>
      <c r="E1064" s="31" t="s">
        <v>22006</v>
      </c>
      <c r="F1064" s="275"/>
      <c r="G1064" s="276">
        <v>3720.0</v>
      </c>
      <c r="H1064" s="277">
        <v>280.0</v>
      </c>
      <c r="I1064" s="278">
        <v>0.0</v>
      </c>
      <c r="J1064" s="37">
        <v>0.0</v>
      </c>
      <c r="K1064" s="37"/>
      <c r="L1064" s="37" t="s">
        <v>21</v>
      </c>
      <c r="M1064" s="37"/>
      <c r="N1064" s="260"/>
      <c r="O1064" s="260"/>
      <c r="P1064" s="260"/>
      <c r="Q1064" s="260"/>
      <c r="R1064" s="260"/>
    </row>
    <row r="1065">
      <c r="A1065" s="279">
        <v>45856.0</v>
      </c>
      <c r="B1065" s="31">
        <v>7730.0</v>
      </c>
      <c r="C1065" s="31" t="s">
        <v>5722</v>
      </c>
      <c r="D1065" s="31"/>
      <c r="E1065" s="31" t="s">
        <v>22073</v>
      </c>
      <c r="F1065" s="275"/>
      <c r="G1065" s="276">
        <v>3440.0</v>
      </c>
      <c r="H1065" s="277">
        <v>540.0</v>
      </c>
      <c r="I1065" s="278">
        <v>100.0</v>
      </c>
      <c r="J1065" s="37">
        <v>120.0</v>
      </c>
      <c r="K1065" s="37"/>
      <c r="L1065" s="37" t="s">
        <v>21</v>
      </c>
      <c r="M1065" s="37"/>
      <c r="N1065" s="260"/>
      <c r="O1065" s="260"/>
      <c r="P1065" s="260"/>
      <c r="Q1065" s="260"/>
      <c r="R1065" s="260"/>
    </row>
    <row r="1066">
      <c r="A1066" s="279">
        <v>45856.0</v>
      </c>
      <c r="B1066" s="31">
        <v>7731.0</v>
      </c>
      <c r="C1066" s="31" t="s">
        <v>22074</v>
      </c>
      <c r="D1066" s="31"/>
      <c r="E1066" s="31" t="s">
        <v>22075</v>
      </c>
      <c r="F1066" s="275"/>
      <c r="G1066" s="276">
        <v>2580.0</v>
      </c>
      <c r="H1066" s="277">
        <v>260.0</v>
      </c>
      <c r="I1066" s="278">
        <v>52.0</v>
      </c>
      <c r="J1066" s="37">
        <v>63.0</v>
      </c>
      <c r="K1066" s="37"/>
      <c r="L1066" s="37" t="s">
        <v>21</v>
      </c>
      <c r="M1066" s="37"/>
      <c r="N1066" s="260"/>
      <c r="O1066" s="260"/>
      <c r="P1066" s="260"/>
      <c r="Q1066" s="260"/>
      <c r="R1066" s="260"/>
    </row>
    <row r="1067">
      <c r="A1067" s="279">
        <v>45856.0</v>
      </c>
      <c r="B1067" s="31">
        <v>7732.0</v>
      </c>
      <c r="C1067" s="31" t="s">
        <v>22033</v>
      </c>
      <c r="D1067" s="31"/>
      <c r="E1067" s="31"/>
      <c r="F1067" s="275"/>
      <c r="G1067" s="276">
        <v>2640.0</v>
      </c>
      <c r="H1067" s="277">
        <v>300.0</v>
      </c>
      <c r="I1067" s="278">
        <v>60.0</v>
      </c>
      <c r="J1067" s="37">
        <v>72.0</v>
      </c>
      <c r="K1067" s="37"/>
      <c r="L1067" s="37" t="s">
        <v>52</v>
      </c>
      <c r="M1067" s="37"/>
      <c r="N1067" s="260"/>
      <c r="O1067" s="260"/>
      <c r="P1067" s="260"/>
      <c r="Q1067" s="260"/>
      <c r="R1067" s="260"/>
    </row>
    <row r="1068">
      <c r="A1068" s="279">
        <v>45856.0</v>
      </c>
      <c r="B1068" s="31">
        <v>7733.0</v>
      </c>
      <c r="C1068" s="31" t="s">
        <v>21821</v>
      </c>
      <c r="D1068" s="31"/>
      <c r="E1068" s="31" t="s">
        <v>20681</v>
      </c>
      <c r="F1068" s="275"/>
      <c r="G1068" s="276">
        <v>3720.0</v>
      </c>
      <c r="H1068" s="277">
        <v>1020.0</v>
      </c>
      <c r="I1068" s="278">
        <v>284.0</v>
      </c>
      <c r="J1068" s="37">
        <v>341.0</v>
      </c>
      <c r="K1068" s="37"/>
      <c r="L1068" s="37" t="s">
        <v>21</v>
      </c>
      <c r="M1068" s="37"/>
      <c r="N1068" s="260"/>
      <c r="O1068" s="260"/>
      <c r="P1068" s="260"/>
      <c r="Q1068" s="260"/>
      <c r="R1068" s="260"/>
    </row>
    <row r="1069">
      <c r="A1069" s="279">
        <v>45856.0</v>
      </c>
      <c r="B1069" s="31">
        <v>7734.0</v>
      </c>
      <c r="C1069" s="31" t="s">
        <v>22078</v>
      </c>
      <c r="D1069" s="31"/>
      <c r="E1069" s="31" t="s">
        <v>22079</v>
      </c>
      <c r="F1069" s="275"/>
      <c r="G1069" s="276">
        <v>19740.0</v>
      </c>
      <c r="H1069" s="277">
        <v>2640.0</v>
      </c>
      <c r="I1069" s="278">
        <v>0.0</v>
      </c>
      <c r="J1069" s="37">
        <v>0.0</v>
      </c>
      <c r="K1069" s="37"/>
      <c r="L1069" s="37" t="s">
        <v>21</v>
      </c>
      <c r="M1069" s="37"/>
      <c r="N1069" s="260"/>
      <c r="O1069" s="260"/>
      <c r="P1069" s="260"/>
      <c r="Q1069" s="260"/>
      <c r="R1069" s="260"/>
    </row>
    <row r="1070">
      <c r="A1070" s="279">
        <v>45856.0</v>
      </c>
      <c r="B1070" s="31">
        <v>7735.0</v>
      </c>
      <c r="C1070" s="31" t="s">
        <v>6423</v>
      </c>
      <c r="D1070" s="31"/>
      <c r="E1070" s="31" t="s">
        <v>22018</v>
      </c>
      <c r="F1070" s="275"/>
      <c r="G1070" s="276">
        <v>3480.0</v>
      </c>
      <c r="H1070" s="277">
        <v>300.0</v>
      </c>
      <c r="I1070" s="278">
        <v>0.0</v>
      </c>
      <c r="J1070" s="37">
        <v>0.0</v>
      </c>
      <c r="K1070" s="37"/>
      <c r="L1070" s="37" t="s">
        <v>21</v>
      </c>
      <c r="M1070" s="37"/>
      <c r="N1070" s="260"/>
      <c r="O1070" s="260"/>
      <c r="P1070" s="260"/>
      <c r="Q1070" s="260"/>
      <c r="R1070" s="260"/>
    </row>
    <row r="1071">
      <c r="A1071" s="279">
        <v>45856.0</v>
      </c>
      <c r="B1071" s="31">
        <v>7736.0</v>
      </c>
      <c r="C1071" s="31" t="s">
        <v>5578</v>
      </c>
      <c r="D1071" s="31"/>
      <c r="E1071" s="31" t="s">
        <v>22082</v>
      </c>
      <c r="F1071" s="275"/>
      <c r="G1071" s="276">
        <v>4340.0</v>
      </c>
      <c r="H1071" s="277">
        <v>1060.0</v>
      </c>
      <c r="I1071" s="278">
        <v>188.0</v>
      </c>
      <c r="J1071" s="37">
        <v>226.0</v>
      </c>
      <c r="K1071" s="37"/>
      <c r="L1071" s="37" t="s">
        <v>21</v>
      </c>
      <c r="M1071" s="37"/>
      <c r="N1071" s="260"/>
      <c r="O1071" s="260"/>
      <c r="P1071" s="260"/>
      <c r="Q1071" s="260"/>
      <c r="R1071" s="260"/>
    </row>
    <row r="1072">
      <c r="A1072" s="279">
        <v>45856.0</v>
      </c>
      <c r="B1072" s="31">
        <v>7737.0</v>
      </c>
      <c r="C1072" s="31" t="s">
        <v>20512</v>
      </c>
      <c r="D1072" s="31"/>
      <c r="E1072" s="31" t="s">
        <v>22083</v>
      </c>
      <c r="F1072" s="275"/>
      <c r="G1072" s="276">
        <v>2840.0</v>
      </c>
      <c r="H1072" s="277">
        <v>340.0</v>
      </c>
      <c r="I1072" s="278">
        <v>63.0</v>
      </c>
      <c r="J1072" s="37">
        <v>76.0</v>
      </c>
      <c r="K1072" s="37"/>
      <c r="L1072" s="37" t="s">
        <v>52</v>
      </c>
      <c r="M1072" s="37"/>
      <c r="N1072" s="260"/>
      <c r="O1072" s="260"/>
      <c r="P1072" s="260"/>
      <c r="Q1072" s="260"/>
      <c r="R1072" s="260"/>
    </row>
    <row r="1073">
      <c r="A1073" s="279">
        <v>45856.0</v>
      </c>
      <c r="B1073" s="31">
        <v>7738.0</v>
      </c>
      <c r="C1073" s="31" t="s">
        <v>6423</v>
      </c>
      <c r="D1073" s="31"/>
      <c r="E1073" s="31" t="s">
        <v>22084</v>
      </c>
      <c r="F1073" s="275"/>
      <c r="G1073" s="276">
        <v>3180.0</v>
      </c>
      <c r="H1073" s="277">
        <v>440.0</v>
      </c>
      <c r="I1073" s="278">
        <v>82.0</v>
      </c>
      <c r="J1073" s="37">
        <v>98.0</v>
      </c>
      <c r="K1073" s="37"/>
      <c r="L1073" s="37" t="s">
        <v>52</v>
      </c>
      <c r="M1073" s="37"/>
      <c r="N1073" s="260"/>
      <c r="O1073" s="260"/>
      <c r="P1073" s="260"/>
      <c r="Q1073" s="260"/>
      <c r="R1073" s="260"/>
    </row>
    <row r="1074">
      <c r="A1074" s="279">
        <v>45856.0</v>
      </c>
      <c r="B1074" s="31">
        <v>7738.0</v>
      </c>
      <c r="C1074" s="31" t="s">
        <v>6423</v>
      </c>
      <c r="D1074" s="31"/>
      <c r="E1074" s="31" t="s">
        <v>22084</v>
      </c>
      <c r="F1074" s="275"/>
      <c r="G1074" s="276">
        <v>3180.0</v>
      </c>
      <c r="H1074" s="277">
        <v>440.0</v>
      </c>
      <c r="I1074" s="278">
        <v>82.0</v>
      </c>
      <c r="J1074" s="37">
        <v>98.0</v>
      </c>
      <c r="K1074" s="37"/>
      <c r="L1074" s="37" t="s">
        <v>52</v>
      </c>
      <c r="M1074" s="37"/>
      <c r="N1074" s="260"/>
      <c r="O1074" s="260"/>
      <c r="P1074" s="260"/>
      <c r="Q1074" s="260"/>
      <c r="R1074" s="260"/>
    </row>
    <row r="1075">
      <c r="A1075" s="279">
        <v>45856.0</v>
      </c>
      <c r="B1075" s="31">
        <v>7739.0</v>
      </c>
      <c r="C1075" s="31" t="s">
        <v>1164</v>
      </c>
      <c r="D1075" s="31"/>
      <c r="E1075" s="31" t="s">
        <v>20933</v>
      </c>
      <c r="F1075" s="275"/>
      <c r="G1075" s="276">
        <v>3560.0</v>
      </c>
      <c r="H1075" s="277">
        <v>740.0</v>
      </c>
      <c r="I1075" s="278">
        <v>76.0</v>
      </c>
      <c r="J1075" s="37">
        <v>92.0</v>
      </c>
      <c r="K1075" s="37"/>
      <c r="L1075" s="37" t="s">
        <v>52</v>
      </c>
      <c r="M1075" s="37"/>
      <c r="N1075" s="260"/>
      <c r="O1075" s="260"/>
      <c r="P1075" s="260"/>
      <c r="Q1075" s="260"/>
      <c r="R1075" s="260"/>
    </row>
    <row r="1076">
      <c r="A1076" s="279">
        <v>45856.0</v>
      </c>
      <c r="B1076" s="31">
        <v>7742.0</v>
      </c>
      <c r="C1076" s="31" t="s">
        <v>5722</v>
      </c>
      <c r="D1076" s="31"/>
      <c r="E1076" s="31" t="s">
        <v>22088</v>
      </c>
      <c r="F1076" s="275"/>
      <c r="G1076" s="276">
        <v>3480.0</v>
      </c>
      <c r="H1076" s="277">
        <v>300.0</v>
      </c>
      <c r="I1076" s="278">
        <v>0.0</v>
      </c>
      <c r="J1076" s="37">
        <v>0.0</v>
      </c>
      <c r="K1076" s="37"/>
      <c r="L1076" s="37" t="s">
        <v>21</v>
      </c>
      <c r="M1076" s="37"/>
      <c r="N1076" s="260"/>
      <c r="O1076" s="260"/>
      <c r="P1076" s="260"/>
      <c r="Q1076" s="260"/>
      <c r="R1076" s="260"/>
    </row>
    <row r="1077">
      <c r="A1077" s="279"/>
      <c r="B1077" s="31"/>
      <c r="C1077" s="31"/>
      <c r="D1077" s="31"/>
      <c r="E1077" s="31"/>
      <c r="F1077" s="275"/>
      <c r="G1077" s="276"/>
      <c r="H1077" s="277"/>
      <c r="I1077" s="278"/>
      <c r="J1077" s="37"/>
      <c r="K1077" s="37"/>
      <c r="L1077" s="37"/>
      <c r="M1077" s="37"/>
      <c r="N1077" s="260"/>
      <c r="O1077" s="260"/>
      <c r="P1077" s="260"/>
      <c r="Q1077" s="260"/>
      <c r="R1077" s="260"/>
    </row>
    <row r="1078">
      <c r="A1078" s="279">
        <v>45849.0</v>
      </c>
      <c r="B1078" s="31">
        <v>7743.0</v>
      </c>
      <c r="C1078" s="31" t="s">
        <v>6423</v>
      </c>
      <c r="D1078" s="31"/>
      <c r="E1078" s="31" t="s">
        <v>22005</v>
      </c>
      <c r="F1078" s="275"/>
      <c r="G1078" s="276">
        <v>3640.0</v>
      </c>
      <c r="H1078" s="277">
        <v>200.0</v>
      </c>
      <c r="I1078" s="278">
        <v>0.0</v>
      </c>
      <c r="J1078" s="37">
        <v>0.0</v>
      </c>
      <c r="K1078" s="37"/>
      <c r="L1078" s="37" t="s">
        <v>21</v>
      </c>
      <c r="M1078" s="37"/>
      <c r="N1078" s="260"/>
      <c r="O1078" s="260"/>
      <c r="P1078" s="260"/>
      <c r="Q1078" s="260"/>
      <c r="R1078" s="260"/>
    </row>
    <row r="1079">
      <c r="A1079" s="274"/>
      <c r="B1079" s="31"/>
      <c r="C1079" s="31"/>
      <c r="D1079" s="31"/>
      <c r="E1079" s="31"/>
      <c r="F1079" s="275"/>
      <c r="G1079" s="276"/>
      <c r="H1079" s="277"/>
      <c r="I1079" s="278"/>
      <c r="J1079" s="37"/>
      <c r="K1079" s="37"/>
      <c r="L1079" s="37"/>
      <c r="M1079" s="37"/>
      <c r="N1079" s="260"/>
      <c r="O1079" s="260"/>
      <c r="P1079" s="260"/>
      <c r="Q1079" s="260"/>
      <c r="R1079" s="260"/>
    </row>
    <row r="1080">
      <c r="A1080" s="274">
        <v>45859.02900556713</v>
      </c>
      <c r="B1080" s="31">
        <v>7744.0</v>
      </c>
      <c r="C1080" s="31" t="s">
        <v>5319</v>
      </c>
      <c r="D1080" s="31"/>
      <c r="E1080" s="31" t="s">
        <v>20901</v>
      </c>
      <c r="F1080" s="275"/>
      <c r="G1080" s="276">
        <v>3500.0</v>
      </c>
      <c r="H1080" s="277">
        <v>740.0</v>
      </c>
      <c r="I1080" s="278">
        <v>137.0</v>
      </c>
      <c r="J1080" s="37">
        <v>165.0</v>
      </c>
      <c r="K1080" s="37"/>
      <c r="L1080" s="37" t="s">
        <v>21</v>
      </c>
      <c r="M1080" s="37"/>
      <c r="N1080" s="260"/>
      <c r="O1080" s="260"/>
      <c r="P1080" s="260"/>
      <c r="Q1080" s="260"/>
      <c r="R1080" s="260"/>
    </row>
    <row r="1081">
      <c r="A1081" s="279">
        <v>45859.0</v>
      </c>
      <c r="B1081" s="31">
        <v>7745.0</v>
      </c>
      <c r="C1081" s="31" t="s">
        <v>4017</v>
      </c>
      <c r="D1081" s="31"/>
      <c r="E1081" s="31" t="s">
        <v>4500</v>
      </c>
      <c r="F1081" s="275"/>
      <c r="G1081" s="276">
        <v>3460.0</v>
      </c>
      <c r="H1081" s="277">
        <v>280.0</v>
      </c>
      <c r="I1081" s="278">
        <v>47.0</v>
      </c>
      <c r="J1081" s="37">
        <v>56.0</v>
      </c>
      <c r="K1081" s="37"/>
      <c r="L1081" s="37" t="s">
        <v>52</v>
      </c>
      <c r="M1081" s="37"/>
      <c r="N1081" s="260"/>
      <c r="O1081" s="260"/>
      <c r="P1081" s="260"/>
      <c r="Q1081" s="260"/>
      <c r="R1081" s="260"/>
    </row>
    <row r="1082">
      <c r="A1082" s="279">
        <v>45859.0</v>
      </c>
      <c r="B1082" s="31">
        <v>7746.0</v>
      </c>
      <c r="C1082" s="31" t="s">
        <v>5683</v>
      </c>
      <c r="D1082" s="31"/>
      <c r="E1082" s="31" t="s">
        <v>22102</v>
      </c>
      <c r="F1082" s="275"/>
      <c r="G1082" s="276">
        <v>11680.0</v>
      </c>
      <c r="H1082" s="277">
        <v>1180.0</v>
      </c>
      <c r="I1082" s="278">
        <v>0.0</v>
      </c>
      <c r="J1082" s="37">
        <v>0.0</v>
      </c>
      <c r="K1082" s="37"/>
      <c r="L1082" s="37" t="s">
        <v>21</v>
      </c>
      <c r="M1082" s="37"/>
      <c r="N1082" s="260"/>
      <c r="O1082" s="260"/>
      <c r="P1082" s="260"/>
      <c r="Q1082" s="260"/>
      <c r="R1082" s="260"/>
    </row>
    <row r="1083">
      <c r="A1083" s="279">
        <v>45859.0</v>
      </c>
      <c r="B1083" s="31">
        <v>7747.0</v>
      </c>
      <c r="C1083" s="31" t="s">
        <v>5697</v>
      </c>
      <c r="D1083" s="31"/>
      <c r="E1083" s="31"/>
      <c r="F1083" s="275"/>
      <c r="G1083" s="276">
        <v>3800.0</v>
      </c>
      <c r="H1083" s="277">
        <v>880.0</v>
      </c>
      <c r="I1083" s="278">
        <v>36.0</v>
      </c>
      <c r="J1083" s="37">
        <v>43.0</v>
      </c>
      <c r="K1083" s="37"/>
      <c r="L1083" s="37" t="s">
        <v>60</v>
      </c>
      <c r="M1083" s="37"/>
      <c r="N1083" s="260"/>
      <c r="O1083" s="260"/>
      <c r="P1083" s="260"/>
      <c r="Q1083" s="260"/>
      <c r="R1083" s="260"/>
    </row>
    <row r="1084">
      <c r="A1084" s="279">
        <v>45859.0</v>
      </c>
      <c r="B1084" s="31">
        <v>7748.0</v>
      </c>
      <c r="C1084" s="31" t="s">
        <v>518</v>
      </c>
      <c r="D1084" s="31"/>
      <c r="E1084" s="31" t="s">
        <v>20861</v>
      </c>
      <c r="F1084" s="275"/>
      <c r="G1084" s="276">
        <v>3400.0</v>
      </c>
      <c r="H1084" s="277">
        <v>220.0</v>
      </c>
      <c r="I1084" s="278">
        <v>37.0</v>
      </c>
      <c r="J1084" s="37">
        <v>44.0</v>
      </c>
      <c r="K1084" s="37"/>
      <c r="L1084" s="37" t="s">
        <v>52</v>
      </c>
      <c r="M1084" s="37"/>
      <c r="N1084" s="260"/>
      <c r="O1084" s="260"/>
      <c r="P1084" s="260"/>
      <c r="Q1084" s="260"/>
      <c r="R1084" s="260"/>
    </row>
    <row r="1085">
      <c r="A1085" s="279">
        <v>45859.0</v>
      </c>
      <c r="B1085" s="31">
        <v>7749.0</v>
      </c>
      <c r="C1085" s="31" t="s">
        <v>5705</v>
      </c>
      <c r="D1085" s="31"/>
      <c r="E1085" s="31" t="s">
        <v>4124</v>
      </c>
      <c r="F1085" s="275"/>
      <c r="G1085" s="276">
        <v>2440.0</v>
      </c>
      <c r="H1085" s="277">
        <v>300.0</v>
      </c>
      <c r="I1085" s="278">
        <v>60.0</v>
      </c>
      <c r="J1085" s="37">
        <v>72.0</v>
      </c>
      <c r="K1085" s="37"/>
      <c r="L1085" s="37" t="s">
        <v>52</v>
      </c>
      <c r="M1085" s="37"/>
      <c r="N1085" s="260"/>
      <c r="O1085" s="260"/>
      <c r="P1085" s="260"/>
      <c r="Q1085" s="260"/>
      <c r="R1085" s="260"/>
    </row>
    <row r="1086">
      <c r="A1086" s="279">
        <v>45859.0</v>
      </c>
      <c r="B1086" s="31">
        <v>7750.0</v>
      </c>
      <c r="C1086" s="31" t="s">
        <v>3445</v>
      </c>
      <c r="D1086" s="31"/>
      <c r="E1086" s="31" t="s">
        <v>20685</v>
      </c>
      <c r="F1086" s="275"/>
      <c r="G1086" s="276">
        <v>2560.0</v>
      </c>
      <c r="H1086" s="277">
        <v>540.0</v>
      </c>
      <c r="I1086" s="278">
        <v>90.0</v>
      </c>
      <c r="J1086" s="37">
        <v>107.0</v>
      </c>
      <c r="K1086" s="37"/>
      <c r="L1086" s="37" t="s">
        <v>60</v>
      </c>
      <c r="M1086" s="37">
        <v>765866.0</v>
      </c>
      <c r="N1086" s="260"/>
      <c r="O1086" s="260"/>
      <c r="P1086" s="260"/>
      <c r="Q1086" s="260"/>
      <c r="R1086" s="260"/>
    </row>
    <row r="1087">
      <c r="A1087" s="279">
        <v>45859.0</v>
      </c>
      <c r="B1087" s="31">
        <v>7751.0</v>
      </c>
      <c r="C1087" s="31" t="s">
        <v>5722</v>
      </c>
      <c r="D1087" s="31"/>
      <c r="E1087" s="31" t="s">
        <v>20933</v>
      </c>
      <c r="F1087" s="275"/>
      <c r="G1087" s="276">
        <v>3500.0</v>
      </c>
      <c r="H1087" s="277">
        <v>600.0</v>
      </c>
      <c r="I1087" s="278">
        <v>111.0</v>
      </c>
      <c r="J1087" s="37">
        <v>134.0</v>
      </c>
      <c r="K1087" s="37"/>
      <c r="L1087" s="37" t="s">
        <v>21</v>
      </c>
      <c r="M1087" s="37"/>
      <c r="N1087" s="260"/>
      <c r="O1087" s="260"/>
      <c r="P1087" s="260"/>
      <c r="Q1087" s="260"/>
      <c r="R1087" s="260"/>
    </row>
    <row r="1088">
      <c r="A1088" s="279">
        <v>45859.0</v>
      </c>
      <c r="B1088" s="31">
        <v>7752.0</v>
      </c>
      <c r="C1088" s="31" t="s">
        <v>4528</v>
      </c>
      <c r="D1088" s="31"/>
      <c r="E1088" s="31"/>
      <c r="F1088" s="275"/>
      <c r="G1088" s="276">
        <v>2640.0</v>
      </c>
      <c r="H1088" s="277">
        <v>440.0</v>
      </c>
      <c r="I1088" s="278">
        <v>18.0</v>
      </c>
      <c r="J1088" s="37">
        <v>22.0</v>
      </c>
      <c r="K1088" s="37"/>
      <c r="L1088" s="37" t="s">
        <v>52</v>
      </c>
      <c r="M1088" s="37"/>
      <c r="N1088" s="260"/>
      <c r="O1088" s="260"/>
      <c r="P1088" s="260"/>
      <c r="Q1088" s="260"/>
      <c r="R1088" s="260"/>
    </row>
    <row r="1089">
      <c r="A1089" s="279">
        <v>45859.0</v>
      </c>
      <c r="B1089" s="31">
        <v>7753.0</v>
      </c>
      <c r="C1089" s="31" t="s">
        <v>5722</v>
      </c>
      <c r="D1089" s="31"/>
      <c r="E1089" s="31" t="s">
        <v>20933</v>
      </c>
      <c r="F1089" s="275"/>
      <c r="G1089" s="276">
        <v>3240.0</v>
      </c>
      <c r="H1089" s="277">
        <v>500.0</v>
      </c>
      <c r="I1089" s="278">
        <v>93.0</v>
      </c>
      <c r="J1089" s="37">
        <v>111.0</v>
      </c>
      <c r="K1089" s="37"/>
      <c r="L1089" s="37" t="s">
        <v>21</v>
      </c>
      <c r="M1089" s="37"/>
      <c r="N1089" s="260"/>
      <c r="O1089" s="260"/>
      <c r="P1089" s="260"/>
      <c r="Q1089" s="260"/>
      <c r="R1089" s="260"/>
    </row>
    <row r="1090">
      <c r="A1090" s="279">
        <v>45850.0</v>
      </c>
      <c r="B1090" s="31">
        <v>7754.0</v>
      </c>
      <c r="C1090" s="31" t="s">
        <v>6423</v>
      </c>
      <c r="D1090" s="31"/>
      <c r="E1090" s="31" t="s">
        <v>22006</v>
      </c>
      <c r="F1090" s="275"/>
      <c r="G1090" s="276">
        <v>3860.0</v>
      </c>
      <c r="H1090" s="277">
        <v>300.0</v>
      </c>
      <c r="I1090" s="278">
        <v>12.0</v>
      </c>
      <c r="J1090" s="37">
        <v>15.0</v>
      </c>
      <c r="K1090" s="37"/>
      <c r="L1090" s="37" t="s">
        <v>21</v>
      </c>
      <c r="M1090" s="37"/>
      <c r="N1090" s="260"/>
      <c r="O1090" s="260"/>
      <c r="P1090" s="260"/>
      <c r="Q1090" s="260"/>
      <c r="R1090" s="260"/>
    </row>
    <row r="1091">
      <c r="A1091" s="279">
        <v>45859.0</v>
      </c>
      <c r="B1091" s="31">
        <v>7755.0</v>
      </c>
      <c r="C1091" s="31" t="s">
        <v>4528</v>
      </c>
      <c r="D1091" s="31"/>
      <c r="E1091" s="31"/>
      <c r="F1091" s="275"/>
      <c r="G1091" s="276">
        <v>2660.0</v>
      </c>
      <c r="H1091" s="277">
        <v>440.0</v>
      </c>
      <c r="I1091" s="278">
        <v>18.0</v>
      </c>
      <c r="J1091" s="37">
        <v>22.0</v>
      </c>
      <c r="K1091" s="37"/>
      <c r="L1091" s="37" t="s">
        <v>52</v>
      </c>
      <c r="M1091" s="37"/>
      <c r="N1091" s="260"/>
      <c r="O1091" s="260"/>
      <c r="P1091" s="260"/>
      <c r="Q1091" s="260"/>
      <c r="R1091" s="260"/>
    </row>
    <row r="1092">
      <c r="A1092" s="279">
        <v>45859.0</v>
      </c>
      <c r="B1092" s="31">
        <v>7756.0</v>
      </c>
      <c r="C1092" s="31" t="s">
        <v>3029</v>
      </c>
      <c r="D1092" s="31"/>
      <c r="E1092" s="31"/>
      <c r="F1092" s="275"/>
      <c r="G1092" s="276">
        <v>2700.0</v>
      </c>
      <c r="H1092" s="277">
        <v>240.0</v>
      </c>
      <c r="I1092" s="278">
        <v>40.0</v>
      </c>
      <c r="J1092" s="37">
        <v>48.0</v>
      </c>
      <c r="K1092" s="37"/>
      <c r="L1092" s="37" t="s">
        <v>21</v>
      </c>
      <c r="M1092" s="37"/>
      <c r="N1092" s="260"/>
      <c r="O1092" s="260"/>
      <c r="P1092" s="260"/>
      <c r="Q1092" s="260"/>
      <c r="R1092" s="260"/>
    </row>
    <row r="1093">
      <c r="A1093" s="279">
        <v>45859.0</v>
      </c>
      <c r="B1093" s="31">
        <v>7757.0</v>
      </c>
      <c r="C1093" s="31" t="s">
        <v>5697</v>
      </c>
      <c r="D1093" s="31"/>
      <c r="E1093" s="31"/>
      <c r="F1093" s="275"/>
      <c r="G1093" s="276">
        <v>4140.0</v>
      </c>
      <c r="H1093" s="277">
        <v>720.0</v>
      </c>
      <c r="I1093" s="278">
        <v>29.0</v>
      </c>
      <c r="J1093" s="37">
        <v>35.0</v>
      </c>
      <c r="K1093" s="37"/>
      <c r="L1093" s="37" t="s">
        <v>60</v>
      </c>
      <c r="M1093" s="37"/>
      <c r="N1093" s="260"/>
      <c r="O1093" s="260"/>
      <c r="P1093" s="260"/>
      <c r="Q1093" s="260"/>
      <c r="R1093" s="260"/>
    </row>
    <row r="1094">
      <c r="A1094" s="279">
        <v>45859.0</v>
      </c>
      <c r="B1094" s="31">
        <v>7758.0</v>
      </c>
      <c r="C1094" s="31" t="s">
        <v>4476</v>
      </c>
      <c r="D1094" s="31"/>
      <c r="E1094" s="31"/>
      <c r="F1094" s="275"/>
      <c r="G1094" s="276">
        <v>3200.0</v>
      </c>
      <c r="H1094" s="277">
        <v>600.0</v>
      </c>
      <c r="I1094" s="278">
        <v>99.0</v>
      </c>
      <c r="J1094" s="37">
        <v>119.0</v>
      </c>
      <c r="K1094" s="37"/>
      <c r="L1094" s="37" t="s">
        <v>21</v>
      </c>
      <c r="M1094" s="37"/>
      <c r="N1094" s="260"/>
      <c r="O1094" s="260"/>
      <c r="P1094" s="260"/>
      <c r="Q1094" s="260"/>
      <c r="R1094" s="260"/>
    </row>
    <row r="1095">
      <c r="A1095" s="279">
        <v>45859.0</v>
      </c>
      <c r="B1095" s="31">
        <v>7759.0</v>
      </c>
      <c r="C1095" s="31" t="s">
        <v>5697</v>
      </c>
      <c r="D1095" s="31"/>
      <c r="E1095" s="31"/>
      <c r="F1095" s="275"/>
      <c r="G1095" s="276">
        <v>3420.0</v>
      </c>
      <c r="H1095" s="277">
        <v>740.0</v>
      </c>
      <c r="I1095" s="278">
        <v>39.0</v>
      </c>
      <c r="J1095" s="37">
        <v>47.0</v>
      </c>
      <c r="K1095" s="37"/>
      <c r="L1095" s="37" t="s">
        <v>52</v>
      </c>
      <c r="M1095" s="37"/>
      <c r="N1095" s="260"/>
      <c r="O1095" s="260"/>
      <c r="P1095" s="260"/>
      <c r="Q1095" s="260"/>
      <c r="R1095" s="260"/>
    </row>
    <row r="1096">
      <c r="A1096" s="274"/>
      <c r="B1096" s="31"/>
      <c r="C1096" s="31"/>
      <c r="D1096" s="31"/>
      <c r="E1096" s="31"/>
      <c r="F1096" s="275"/>
      <c r="G1096" s="276"/>
      <c r="H1096" s="277"/>
      <c r="I1096" s="278"/>
      <c r="J1096" s="37"/>
      <c r="K1096" s="37"/>
      <c r="L1096" s="37"/>
      <c r="M1096" s="37"/>
      <c r="N1096" s="260"/>
      <c r="O1096" s="260"/>
      <c r="P1096" s="260"/>
      <c r="Q1096" s="260"/>
      <c r="R1096" s="260"/>
    </row>
    <row r="1097">
      <c r="A1097" s="274">
        <v>45860.02899960648</v>
      </c>
      <c r="B1097" s="31">
        <v>7760.0</v>
      </c>
      <c r="C1097" s="31" t="s">
        <v>5683</v>
      </c>
      <c r="D1097" s="31"/>
      <c r="E1097" s="31" t="s">
        <v>22113</v>
      </c>
      <c r="F1097" s="275"/>
      <c r="G1097" s="276">
        <v>23660.0</v>
      </c>
      <c r="H1097" s="277">
        <v>5860.0</v>
      </c>
      <c r="I1097" s="278">
        <v>0.0</v>
      </c>
      <c r="J1097" s="37">
        <v>0.0</v>
      </c>
      <c r="K1097" s="37"/>
      <c r="L1097" s="37" t="s">
        <v>21</v>
      </c>
      <c r="M1097" s="37"/>
      <c r="N1097" s="260"/>
      <c r="O1097" s="260"/>
      <c r="P1097" s="260"/>
      <c r="Q1097" s="260"/>
      <c r="R1097" s="260"/>
    </row>
    <row r="1098">
      <c r="A1098" s="279">
        <v>45860.0</v>
      </c>
      <c r="B1098" s="31">
        <v>7761.0</v>
      </c>
      <c r="C1098" s="31" t="s">
        <v>744</v>
      </c>
      <c r="D1098" s="31"/>
      <c r="E1098" s="31"/>
      <c r="F1098" s="275"/>
      <c r="G1098" s="276">
        <v>2760.0</v>
      </c>
      <c r="H1098" s="277">
        <v>220.0</v>
      </c>
      <c r="I1098" s="278">
        <v>37.0</v>
      </c>
      <c r="J1098" s="37">
        <v>44.0</v>
      </c>
      <c r="K1098" s="37"/>
      <c r="L1098" s="37" t="s">
        <v>52</v>
      </c>
      <c r="M1098" s="37"/>
      <c r="N1098" s="260"/>
      <c r="O1098" s="260"/>
      <c r="P1098" s="260"/>
      <c r="Q1098" s="260"/>
      <c r="R1098" s="260"/>
    </row>
    <row r="1099">
      <c r="A1099" s="279">
        <v>45860.0</v>
      </c>
      <c r="B1099" s="31">
        <v>7762.0</v>
      </c>
      <c r="C1099" s="31" t="s">
        <v>5683</v>
      </c>
      <c r="D1099" s="31"/>
      <c r="E1099" s="31" t="s">
        <v>22107</v>
      </c>
      <c r="F1099" s="275"/>
      <c r="G1099" s="276">
        <v>12400.0</v>
      </c>
      <c r="H1099" s="277">
        <v>2140.0</v>
      </c>
      <c r="I1099" s="278">
        <v>0.0</v>
      </c>
      <c r="J1099" s="37">
        <v>0.0</v>
      </c>
      <c r="K1099" s="37"/>
      <c r="L1099" s="37" t="s">
        <v>21</v>
      </c>
      <c r="M1099" s="37"/>
      <c r="N1099" s="260"/>
      <c r="O1099" s="260"/>
      <c r="P1099" s="260"/>
      <c r="Q1099" s="260"/>
      <c r="R1099" s="260"/>
    </row>
    <row r="1100">
      <c r="A1100" s="279">
        <v>45860.0</v>
      </c>
      <c r="B1100" s="31">
        <v>7763.0</v>
      </c>
      <c r="C1100" s="31" t="s">
        <v>4017</v>
      </c>
      <c r="D1100" s="31"/>
      <c r="E1100" s="31" t="s">
        <v>4500</v>
      </c>
      <c r="F1100" s="275"/>
      <c r="G1100" s="276">
        <v>3680.0</v>
      </c>
      <c r="H1100" s="277">
        <v>940.0</v>
      </c>
      <c r="I1100" s="278">
        <v>156.0</v>
      </c>
      <c r="J1100" s="37">
        <v>187.0</v>
      </c>
      <c r="K1100" s="37"/>
      <c r="L1100" s="37" t="s">
        <v>52</v>
      </c>
      <c r="M1100" s="37"/>
      <c r="N1100" s="260"/>
      <c r="O1100" s="260"/>
      <c r="P1100" s="260"/>
      <c r="Q1100" s="260"/>
      <c r="R1100" s="260"/>
    </row>
    <row r="1101">
      <c r="A1101" s="279">
        <v>45860.0</v>
      </c>
      <c r="B1101" s="31">
        <v>7764.0</v>
      </c>
      <c r="C1101" s="31" t="s">
        <v>5683</v>
      </c>
      <c r="D1101" s="31"/>
      <c r="E1101" s="31" t="s">
        <v>22108</v>
      </c>
      <c r="F1101" s="275"/>
      <c r="G1101" s="276">
        <v>11660.0</v>
      </c>
      <c r="H1101" s="277">
        <v>1060.0</v>
      </c>
      <c r="I1101" s="278">
        <v>0.0</v>
      </c>
      <c r="J1101" s="37">
        <v>0.0</v>
      </c>
      <c r="K1101" s="37"/>
      <c r="L1101" s="37" t="s">
        <v>21</v>
      </c>
      <c r="M1101" s="37"/>
      <c r="N1101" s="260"/>
      <c r="O1101" s="260"/>
      <c r="P1101" s="260"/>
      <c r="Q1101" s="260"/>
      <c r="R1101" s="260"/>
    </row>
    <row r="1102">
      <c r="A1102" s="279">
        <v>45860.0</v>
      </c>
      <c r="B1102" s="31">
        <v>7765.0</v>
      </c>
      <c r="C1102" s="31" t="s">
        <v>3445</v>
      </c>
      <c r="D1102" s="31"/>
      <c r="E1102" s="31"/>
      <c r="F1102" s="275"/>
      <c r="G1102" s="276">
        <v>2480.0</v>
      </c>
      <c r="H1102" s="277">
        <v>460.0</v>
      </c>
      <c r="I1102" s="278">
        <v>76.0</v>
      </c>
      <c r="J1102" s="37">
        <v>92.0</v>
      </c>
      <c r="K1102" s="37"/>
      <c r="L1102" s="37" t="s">
        <v>60</v>
      </c>
      <c r="M1102" s="37">
        <v>705866.0</v>
      </c>
      <c r="N1102" s="260"/>
      <c r="O1102" s="260"/>
      <c r="P1102" s="260"/>
      <c r="Q1102" s="260"/>
      <c r="R1102" s="260"/>
    </row>
    <row r="1103">
      <c r="A1103" s="279">
        <v>45860.0</v>
      </c>
      <c r="B1103" s="31">
        <v>7766.0</v>
      </c>
      <c r="C1103" s="31" t="s">
        <v>4112</v>
      </c>
      <c r="D1103" s="31"/>
      <c r="E1103" s="31"/>
      <c r="F1103" s="275"/>
      <c r="G1103" s="276">
        <v>2900.0</v>
      </c>
      <c r="H1103" s="277">
        <v>400.0</v>
      </c>
      <c r="I1103" s="278">
        <v>69.0</v>
      </c>
      <c r="J1103" s="37">
        <v>83.0</v>
      </c>
      <c r="K1103" s="37"/>
      <c r="L1103" s="37" t="s">
        <v>21</v>
      </c>
      <c r="M1103" s="37"/>
      <c r="N1103" s="260"/>
      <c r="O1103" s="260"/>
      <c r="P1103" s="260"/>
      <c r="Q1103" s="260"/>
      <c r="R1103" s="260"/>
    </row>
    <row r="1104">
      <c r="A1104" s="279">
        <v>45860.0</v>
      </c>
      <c r="B1104" s="31">
        <v>7768.0</v>
      </c>
      <c r="C1104" s="31" t="s">
        <v>5722</v>
      </c>
      <c r="D1104" s="31"/>
      <c r="E1104" s="31" t="s">
        <v>20933</v>
      </c>
      <c r="F1104" s="275"/>
      <c r="G1104" s="276">
        <v>3320.0</v>
      </c>
      <c r="H1104" s="277">
        <v>460.0</v>
      </c>
      <c r="I1104" s="278">
        <v>86.0</v>
      </c>
      <c r="J1104" s="37">
        <v>103.0</v>
      </c>
      <c r="K1104" s="37"/>
      <c r="L1104" s="37" t="s">
        <v>21</v>
      </c>
      <c r="M1104" s="37"/>
      <c r="N1104" s="260"/>
      <c r="O1104" s="260"/>
      <c r="P1104" s="260"/>
      <c r="Q1104" s="260"/>
      <c r="R1104" s="260"/>
    </row>
    <row r="1105">
      <c r="A1105" s="279">
        <v>45860.0</v>
      </c>
      <c r="B1105" s="31">
        <v>7771.0</v>
      </c>
      <c r="C1105" s="31" t="s">
        <v>4017</v>
      </c>
      <c r="D1105" s="31"/>
      <c r="E1105" s="31" t="s">
        <v>4500</v>
      </c>
      <c r="F1105" s="275"/>
      <c r="G1105" s="276">
        <v>3640.0</v>
      </c>
      <c r="H1105" s="277">
        <v>260.0</v>
      </c>
      <c r="I1105" s="278">
        <v>11.0</v>
      </c>
      <c r="J1105" s="37">
        <v>13.0</v>
      </c>
      <c r="K1105" s="37"/>
      <c r="L1105" s="37" t="s">
        <v>52</v>
      </c>
      <c r="M1105" s="37"/>
      <c r="N1105" s="260"/>
      <c r="O1105" s="260"/>
      <c r="P1105" s="260"/>
      <c r="Q1105" s="260"/>
      <c r="R1105" s="260"/>
    </row>
    <row r="1106">
      <c r="A1106" s="279">
        <v>45860.0</v>
      </c>
      <c r="B1106" s="31">
        <v>7772.0</v>
      </c>
      <c r="C1106" s="31" t="s">
        <v>4035</v>
      </c>
      <c r="D1106" s="31"/>
      <c r="E1106" s="31" t="s">
        <v>22110</v>
      </c>
      <c r="F1106" s="275"/>
      <c r="G1106" s="276">
        <v>3740.0</v>
      </c>
      <c r="H1106" s="277">
        <v>1340.0</v>
      </c>
      <c r="I1106" s="278">
        <v>54.0</v>
      </c>
      <c r="J1106" s="37">
        <v>65.0</v>
      </c>
      <c r="K1106" s="37"/>
      <c r="L1106" s="37" t="s">
        <v>52</v>
      </c>
      <c r="M1106" s="37"/>
      <c r="N1106" s="260"/>
      <c r="O1106" s="260"/>
      <c r="P1106" s="260"/>
      <c r="Q1106" s="260"/>
      <c r="R1106" s="260"/>
    </row>
    <row r="1107">
      <c r="A1107" s="279">
        <v>45860.0</v>
      </c>
      <c r="B1107" s="31">
        <v>7773.0</v>
      </c>
      <c r="C1107" s="31" t="s">
        <v>4474</v>
      </c>
      <c r="D1107" s="31"/>
      <c r="E1107" s="31"/>
      <c r="F1107" s="275"/>
      <c r="G1107" s="276">
        <v>4260.0</v>
      </c>
      <c r="H1107" s="277">
        <v>1760.0</v>
      </c>
      <c r="I1107" s="278">
        <v>71.0</v>
      </c>
      <c r="J1107" s="37">
        <v>85.0</v>
      </c>
      <c r="K1107" s="37"/>
      <c r="L1107" s="37" t="s">
        <v>52</v>
      </c>
      <c r="M1107" s="37"/>
      <c r="N1107" s="260"/>
      <c r="O1107" s="260"/>
      <c r="P1107" s="260"/>
      <c r="Q1107" s="260"/>
      <c r="R1107" s="260"/>
    </row>
    <row r="1108">
      <c r="A1108" s="279">
        <v>45860.0</v>
      </c>
      <c r="B1108" s="31">
        <v>7774.0</v>
      </c>
      <c r="C1108" s="31" t="s">
        <v>4031</v>
      </c>
      <c r="D1108" s="31"/>
      <c r="E1108" s="31" t="s">
        <v>20697</v>
      </c>
      <c r="F1108" s="275"/>
      <c r="G1108" s="276">
        <v>2740.0</v>
      </c>
      <c r="H1108" s="277">
        <v>120.0</v>
      </c>
      <c r="I1108" s="278">
        <v>20.0</v>
      </c>
      <c r="J1108" s="37">
        <v>24.0</v>
      </c>
      <c r="K1108" s="37"/>
      <c r="L1108" s="37" t="s">
        <v>21</v>
      </c>
      <c r="M1108" s="37"/>
      <c r="N1108" s="260"/>
      <c r="O1108" s="260"/>
      <c r="P1108" s="260"/>
      <c r="Q1108" s="260"/>
      <c r="R1108" s="260"/>
    </row>
    <row r="1109">
      <c r="A1109" s="279">
        <v>45860.0</v>
      </c>
      <c r="B1109" s="31">
        <v>7775.0</v>
      </c>
      <c r="C1109" s="31" t="s">
        <v>5683</v>
      </c>
      <c r="D1109" s="31"/>
      <c r="E1109" s="31" t="s">
        <v>22111</v>
      </c>
      <c r="F1109" s="275"/>
      <c r="G1109" s="276">
        <v>12100.0</v>
      </c>
      <c r="H1109" s="277">
        <v>1600.0</v>
      </c>
      <c r="I1109" s="278">
        <v>0.0</v>
      </c>
      <c r="J1109" s="37">
        <v>0.0</v>
      </c>
      <c r="K1109" s="37"/>
      <c r="L1109" s="37" t="s">
        <v>21</v>
      </c>
      <c r="M1109" s="37"/>
      <c r="N1109" s="260"/>
      <c r="O1109" s="260"/>
      <c r="P1109" s="260"/>
      <c r="Q1109" s="260"/>
      <c r="R1109" s="260"/>
    </row>
    <row r="1110">
      <c r="A1110" s="279">
        <v>45860.0</v>
      </c>
      <c r="B1110" s="31">
        <v>7776.0</v>
      </c>
      <c r="C1110" s="31" t="s">
        <v>4800</v>
      </c>
      <c r="D1110" s="31"/>
      <c r="E1110" s="31"/>
      <c r="F1110" s="275"/>
      <c r="G1110" s="276">
        <v>2660.0</v>
      </c>
      <c r="H1110" s="277">
        <v>420.0</v>
      </c>
      <c r="I1110" s="278">
        <v>70.0</v>
      </c>
      <c r="J1110" s="37">
        <v>84.0</v>
      </c>
      <c r="K1110" s="37"/>
      <c r="L1110" s="37" t="s">
        <v>60</v>
      </c>
      <c r="M1110" s="37"/>
      <c r="N1110" s="260"/>
      <c r="O1110" s="260"/>
      <c r="P1110" s="260"/>
      <c r="Q1110" s="260"/>
      <c r="R1110" s="260"/>
    </row>
    <row r="1111">
      <c r="A1111" s="274"/>
      <c r="B1111" s="31"/>
      <c r="C1111" s="31"/>
      <c r="D1111" s="31"/>
      <c r="E1111" s="31"/>
      <c r="F1111" s="275"/>
      <c r="G1111" s="276"/>
      <c r="H1111" s="277"/>
      <c r="I1111" s="278"/>
      <c r="J1111" s="37"/>
      <c r="K1111" s="37"/>
      <c r="L1111" s="37"/>
      <c r="M1111" s="37"/>
      <c r="N1111" s="260"/>
      <c r="O1111" s="260"/>
      <c r="P1111" s="260"/>
      <c r="Q1111" s="260"/>
      <c r="R1111" s="260"/>
    </row>
    <row r="1112">
      <c r="A1112" s="274">
        <v>45861.02901629629</v>
      </c>
      <c r="B1112" s="31">
        <v>7777.0</v>
      </c>
      <c r="C1112" s="31" t="s">
        <v>4031</v>
      </c>
      <c r="D1112" s="31"/>
      <c r="E1112" s="31" t="s">
        <v>20697</v>
      </c>
      <c r="F1112" s="275"/>
      <c r="G1112" s="276">
        <v>2840.0</v>
      </c>
      <c r="H1112" s="277">
        <v>120.0</v>
      </c>
      <c r="I1112" s="278">
        <v>20.0</v>
      </c>
      <c r="J1112" s="37">
        <v>24.0</v>
      </c>
      <c r="K1112" s="37"/>
      <c r="L1112" s="37" t="s">
        <v>21</v>
      </c>
      <c r="M1112" s="37"/>
      <c r="N1112" s="260"/>
      <c r="O1112" s="260"/>
      <c r="P1112" s="260"/>
      <c r="Q1112" s="260"/>
      <c r="R1112" s="260"/>
    </row>
    <row r="1113">
      <c r="A1113" s="279">
        <v>45861.0</v>
      </c>
      <c r="B1113" s="31">
        <v>7778.0</v>
      </c>
      <c r="C1113" s="31" t="s">
        <v>4740</v>
      </c>
      <c r="D1113" s="31"/>
      <c r="E1113" s="31"/>
      <c r="F1113" s="275"/>
      <c r="G1113" s="276">
        <v>2960.0</v>
      </c>
      <c r="H1113" s="277">
        <v>440.0</v>
      </c>
      <c r="I1113" s="278">
        <v>18.0</v>
      </c>
      <c r="J1113" s="37">
        <v>22.0</v>
      </c>
      <c r="K1113" s="37"/>
      <c r="L1113" s="37" t="s">
        <v>52</v>
      </c>
      <c r="M1113" s="37"/>
      <c r="N1113" s="260"/>
      <c r="O1113" s="260"/>
      <c r="P1113" s="260"/>
      <c r="Q1113" s="260"/>
      <c r="R1113" s="260"/>
    </row>
    <row r="1114">
      <c r="A1114" s="279">
        <v>45861.0</v>
      </c>
      <c r="B1114" s="31">
        <v>7779.0</v>
      </c>
      <c r="C1114" s="31" t="s">
        <v>4017</v>
      </c>
      <c r="D1114" s="31"/>
      <c r="E1114" s="31" t="s">
        <v>4500</v>
      </c>
      <c r="F1114" s="275"/>
      <c r="G1114" s="276">
        <v>3960.0</v>
      </c>
      <c r="H1114" s="277">
        <v>1040.0</v>
      </c>
      <c r="I1114" s="278">
        <v>172.0</v>
      </c>
      <c r="J1114" s="37">
        <v>206.0</v>
      </c>
      <c r="K1114" s="37"/>
      <c r="L1114" s="37" t="s">
        <v>52</v>
      </c>
      <c r="M1114" s="37"/>
      <c r="N1114" s="260"/>
      <c r="O1114" s="260"/>
      <c r="P1114" s="260"/>
      <c r="Q1114" s="260"/>
      <c r="R1114" s="260"/>
    </row>
    <row r="1115">
      <c r="A1115" s="279">
        <v>45861.0</v>
      </c>
      <c r="B1115" s="31">
        <v>7780.0</v>
      </c>
      <c r="C1115" s="31" t="s">
        <v>4111</v>
      </c>
      <c r="D1115" s="31"/>
      <c r="E1115" s="31"/>
      <c r="F1115" s="275"/>
      <c r="G1115" s="276">
        <v>4020.0</v>
      </c>
      <c r="H1115" s="277">
        <v>1400.0</v>
      </c>
      <c r="I1115" s="278">
        <v>231.0</v>
      </c>
      <c r="J1115" s="37">
        <v>278.0</v>
      </c>
      <c r="K1115" s="37"/>
      <c r="L1115" s="37" t="s">
        <v>21</v>
      </c>
      <c r="M1115" s="37"/>
      <c r="N1115" s="260"/>
      <c r="O1115" s="260"/>
      <c r="P1115" s="260"/>
      <c r="Q1115" s="260"/>
      <c r="R1115" s="260"/>
    </row>
    <row r="1116">
      <c r="A1116" s="279">
        <v>45861.0</v>
      </c>
      <c r="B1116" s="31">
        <v>7781.0</v>
      </c>
      <c r="C1116" s="31" t="s">
        <v>5683</v>
      </c>
      <c r="D1116" s="31"/>
      <c r="E1116" s="31" t="s">
        <v>22114</v>
      </c>
      <c r="F1116" s="275"/>
      <c r="G1116" s="276">
        <v>12320.0</v>
      </c>
      <c r="H1116" s="277">
        <v>980.0</v>
      </c>
      <c r="I1116" s="278">
        <v>0.0</v>
      </c>
      <c r="J1116" s="37">
        <v>0.0</v>
      </c>
      <c r="K1116" s="37"/>
      <c r="L1116" s="37" t="s">
        <v>21</v>
      </c>
      <c r="M1116" s="37"/>
      <c r="N1116" s="260"/>
      <c r="O1116" s="260"/>
      <c r="P1116" s="260"/>
      <c r="Q1116" s="260"/>
      <c r="R1116" s="260"/>
    </row>
    <row r="1117">
      <c r="A1117" s="279">
        <v>45861.0</v>
      </c>
      <c r="B1117" s="31">
        <v>7782.0</v>
      </c>
      <c r="C1117" s="31" t="s">
        <v>5946</v>
      </c>
      <c r="D1117" s="31"/>
      <c r="E1117" s="31"/>
      <c r="F1117" s="275"/>
      <c r="G1117" s="276">
        <v>3720.0</v>
      </c>
      <c r="H1117" s="277">
        <v>860.0</v>
      </c>
      <c r="I1117" s="278">
        <v>35.0</v>
      </c>
      <c r="J1117" s="37">
        <v>42.0</v>
      </c>
      <c r="K1117" s="37"/>
      <c r="L1117" s="37" t="s">
        <v>52</v>
      </c>
      <c r="M1117" s="37"/>
      <c r="N1117" s="260"/>
      <c r="O1117" s="260"/>
      <c r="P1117" s="260"/>
      <c r="Q1117" s="260"/>
      <c r="R1117" s="260"/>
    </row>
    <row r="1118">
      <c r="A1118" s="279">
        <v>45861.0</v>
      </c>
      <c r="B1118" s="31">
        <v>7783.0</v>
      </c>
      <c r="C1118" s="31" t="s">
        <v>4129</v>
      </c>
      <c r="D1118" s="31"/>
      <c r="E1118" s="31"/>
      <c r="F1118" s="275"/>
      <c r="G1118" s="276">
        <v>3200.0</v>
      </c>
      <c r="H1118" s="277">
        <v>660.0</v>
      </c>
      <c r="I1118" s="278">
        <v>109.0</v>
      </c>
      <c r="J1118" s="37">
        <v>131.0</v>
      </c>
      <c r="K1118" s="37"/>
      <c r="L1118" s="37" t="s">
        <v>52</v>
      </c>
      <c r="M1118" s="37"/>
      <c r="N1118" s="260"/>
      <c r="O1118" s="260"/>
      <c r="P1118" s="260"/>
      <c r="Q1118" s="260"/>
      <c r="R1118" s="260"/>
    </row>
    <row r="1119">
      <c r="A1119" s="279">
        <v>45861.0</v>
      </c>
      <c r="B1119" s="31">
        <v>7784.0</v>
      </c>
      <c r="C1119" s="31" t="s">
        <v>5722</v>
      </c>
      <c r="D1119" s="31"/>
      <c r="E1119" s="31" t="s">
        <v>20933</v>
      </c>
      <c r="F1119" s="275"/>
      <c r="G1119" s="276">
        <v>3380.0</v>
      </c>
      <c r="H1119" s="277">
        <v>500.0</v>
      </c>
      <c r="I1119" s="278">
        <v>93.0</v>
      </c>
      <c r="J1119" s="37">
        <v>111.0</v>
      </c>
      <c r="K1119" s="37"/>
      <c r="L1119" s="37" t="s">
        <v>21</v>
      </c>
      <c r="M1119" s="37"/>
      <c r="N1119" s="260"/>
      <c r="O1119" s="260"/>
      <c r="P1119" s="260"/>
      <c r="Q1119" s="260"/>
      <c r="R1119" s="260"/>
    </row>
    <row r="1120">
      <c r="A1120" s="279">
        <v>45861.0</v>
      </c>
      <c r="B1120" s="31">
        <v>7785.0</v>
      </c>
      <c r="C1120" s="31" t="s">
        <v>5722</v>
      </c>
      <c r="D1120" s="31"/>
      <c r="E1120" s="31" t="s">
        <v>20933</v>
      </c>
      <c r="F1120" s="275"/>
      <c r="G1120" s="276">
        <v>3120.0</v>
      </c>
      <c r="H1120" s="277">
        <v>340.0</v>
      </c>
      <c r="I1120" s="278">
        <v>63.0</v>
      </c>
      <c r="J1120" s="37">
        <v>76.0</v>
      </c>
      <c r="K1120" s="37"/>
      <c r="L1120" s="37" t="s">
        <v>21</v>
      </c>
      <c r="M1120" s="37"/>
      <c r="N1120" s="260"/>
      <c r="O1120" s="260"/>
      <c r="P1120" s="260"/>
      <c r="Q1120" s="260"/>
      <c r="R1120" s="260"/>
    </row>
    <row r="1121">
      <c r="A1121" s="279">
        <v>45861.0</v>
      </c>
      <c r="B1121" s="31">
        <v>7786.0</v>
      </c>
      <c r="C1121" s="31" t="s">
        <v>4129</v>
      </c>
      <c r="D1121" s="31"/>
      <c r="E1121" s="31"/>
      <c r="F1121" s="275"/>
      <c r="G1121" s="276">
        <v>2960.0</v>
      </c>
      <c r="H1121" s="277">
        <v>140.0</v>
      </c>
      <c r="I1121" s="278">
        <v>24.0</v>
      </c>
      <c r="J1121" s="37">
        <v>28.0</v>
      </c>
      <c r="K1121" s="37"/>
      <c r="L1121" s="37" t="s">
        <v>52</v>
      </c>
      <c r="M1121" s="37"/>
      <c r="N1121" s="260"/>
      <c r="O1121" s="260"/>
      <c r="P1121" s="260"/>
      <c r="Q1121" s="260"/>
      <c r="R1121" s="260"/>
    </row>
    <row r="1122">
      <c r="A1122" s="279">
        <v>45861.0</v>
      </c>
      <c r="B1122" s="31">
        <v>7787.0</v>
      </c>
      <c r="C1122" s="31" t="s">
        <v>5683</v>
      </c>
      <c r="D1122" s="31"/>
      <c r="E1122" s="31"/>
      <c r="F1122" s="275"/>
      <c r="G1122" s="276">
        <v>11480.0</v>
      </c>
      <c r="H1122" s="277">
        <v>1120.0</v>
      </c>
      <c r="I1122" s="278">
        <v>0.0</v>
      </c>
      <c r="J1122" s="37">
        <v>0.0</v>
      </c>
      <c r="K1122" s="37"/>
      <c r="L1122" s="37" t="s">
        <v>21</v>
      </c>
      <c r="M1122" s="37"/>
      <c r="N1122" s="260"/>
      <c r="O1122" s="260"/>
      <c r="P1122" s="260"/>
      <c r="Q1122" s="260"/>
      <c r="R1122" s="260"/>
    </row>
    <row r="1123">
      <c r="A1123" s="279">
        <v>45861.0</v>
      </c>
      <c r="B1123" s="31">
        <v>7788.0</v>
      </c>
      <c r="C1123" s="31" t="s">
        <v>5683</v>
      </c>
      <c r="D1123" s="31"/>
      <c r="E1123" s="31" t="s">
        <v>22120</v>
      </c>
      <c r="F1123" s="275"/>
      <c r="G1123" s="276">
        <v>11480.0</v>
      </c>
      <c r="H1123" s="277">
        <v>1120.0</v>
      </c>
      <c r="I1123" s="278">
        <v>0.0</v>
      </c>
      <c r="J1123" s="37">
        <v>0.0</v>
      </c>
      <c r="K1123" s="37"/>
      <c r="L1123" s="37" t="s">
        <v>21</v>
      </c>
      <c r="M1123" s="37"/>
      <c r="N1123" s="260"/>
      <c r="O1123" s="260"/>
      <c r="P1123" s="260"/>
      <c r="Q1123" s="260"/>
      <c r="R1123" s="260"/>
    </row>
    <row r="1124">
      <c r="A1124" s="274"/>
      <c r="B1124" s="31"/>
      <c r="C1124" s="31"/>
      <c r="D1124" s="31"/>
      <c r="E1124" s="31"/>
      <c r="F1124" s="275"/>
      <c r="G1124" s="276"/>
      <c r="H1124" s="277"/>
      <c r="I1124" s="278"/>
      <c r="J1124" s="37"/>
      <c r="K1124" s="37"/>
      <c r="L1124" s="37"/>
      <c r="M1124" s="37"/>
      <c r="N1124" s="260"/>
      <c r="O1124" s="260"/>
      <c r="P1124" s="260"/>
      <c r="Q1124" s="260"/>
      <c r="R1124" s="260"/>
    </row>
    <row r="1125">
      <c r="A1125" s="274">
        <v>45862.02900491898</v>
      </c>
      <c r="B1125" s="31">
        <v>7789.0</v>
      </c>
      <c r="C1125" s="31" t="s">
        <v>5683</v>
      </c>
      <c r="D1125" s="31"/>
      <c r="E1125" s="31" t="s">
        <v>22128</v>
      </c>
      <c r="F1125" s="275"/>
      <c r="G1125" s="276">
        <v>24180.0</v>
      </c>
      <c r="H1125" s="277">
        <v>6680.0</v>
      </c>
      <c r="I1125" s="278">
        <v>0.0</v>
      </c>
      <c r="J1125" s="37">
        <v>0.0</v>
      </c>
      <c r="K1125" s="37"/>
      <c r="L1125" s="37" t="s">
        <v>21</v>
      </c>
      <c r="M1125" s="37"/>
      <c r="N1125" s="260"/>
      <c r="O1125" s="260"/>
      <c r="P1125" s="260"/>
      <c r="Q1125" s="260"/>
      <c r="R1125" s="260"/>
    </row>
    <row r="1126">
      <c r="A1126" s="279">
        <v>45862.0</v>
      </c>
      <c r="B1126" s="31">
        <v>7790.0</v>
      </c>
      <c r="C1126" s="31" t="s">
        <v>4379</v>
      </c>
      <c r="D1126" s="31"/>
      <c r="E1126" s="31" t="s">
        <v>20697</v>
      </c>
      <c r="F1126" s="275"/>
      <c r="G1126" s="276">
        <v>2780.0</v>
      </c>
      <c r="H1126" s="277">
        <v>60.0</v>
      </c>
      <c r="I1126" s="278">
        <v>10.0</v>
      </c>
      <c r="J1126" s="37">
        <v>12.0</v>
      </c>
      <c r="K1126" s="37"/>
      <c r="L1126" s="37" t="s">
        <v>21</v>
      </c>
      <c r="M1126" s="37"/>
      <c r="N1126" s="260"/>
      <c r="O1126" s="260"/>
      <c r="P1126" s="260"/>
      <c r="Q1126" s="260"/>
      <c r="R1126" s="260"/>
    </row>
    <row r="1127">
      <c r="A1127" s="279">
        <v>45862.0</v>
      </c>
      <c r="B1127" s="31">
        <v>7791.0</v>
      </c>
      <c r="C1127" s="31" t="s">
        <v>744</v>
      </c>
      <c r="D1127" s="31"/>
      <c r="E1127" s="31" t="s">
        <v>20933</v>
      </c>
      <c r="F1127" s="275"/>
      <c r="G1127" s="276">
        <v>2880.0</v>
      </c>
      <c r="H1127" s="277">
        <v>360.0</v>
      </c>
      <c r="I1127" s="278">
        <v>60.0</v>
      </c>
      <c r="J1127" s="37">
        <v>72.0</v>
      </c>
      <c r="K1127" s="37"/>
      <c r="L1127" s="37" t="s">
        <v>52</v>
      </c>
      <c r="M1127" s="37"/>
      <c r="N1127" s="260"/>
      <c r="O1127" s="260"/>
      <c r="P1127" s="260"/>
      <c r="Q1127" s="260"/>
      <c r="R1127" s="260"/>
    </row>
    <row r="1128">
      <c r="A1128" s="279">
        <v>45862.0</v>
      </c>
      <c r="B1128" s="31">
        <v>7792.0</v>
      </c>
      <c r="C1128" s="31" t="s">
        <v>5697</v>
      </c>
      <c r="D1128" s="31"/>
      <c r="E1128" s="31"/>
      <c r="F1128" s="275"/>
      <c r="G1128" s="276">
        <v>3220.0</v>
      </c>
      <c r="H1128" s="277">
        <v>640.0</v>
      </c>
      <c r="I1128" s="278">
        <v>26.0</v>
      </c>
      <c r="J1128" s="37">
        <v>31.0</v>
      </c>
      <c r="K1128" s="37"/>
      <c r="L1128" s="37" t="s">
        <v>52</v>
      </c>
      <c r="M1128" s="37"/>
      <c r="N1128" s="260"/>
      <c r="O1128" s="260"/>
      <c r="P1128" s="260"/>
      <c r="Q1128" s="260"/>
      <c r="R1128" s="260"/>
    </row>
    <row r="1129">
      <c r="A1129" s="279">
        <v>45862.0</v>
      </c>
      <c r="B1129" s="31">
        <v>7793.0</v>
      </c>
      <c r="C1129" s="31" t="s">
        <v>3991</v>
      </c>
      <c r="D1129" s="31"/>
      <c r="E1129" s="31"/>
      <c r="F1129" s="275"/>
      <c r="G1129" s="276">
        <v>3300.0</v>
      </c>
      <c r="H1129" s="277">
        <v>420.0</v>
      </c>
      <c r="I1129" s="278">
        <v>84.0</v>
      </c>
      <c r="J1129" s="37">
        <v>101.0</v>
      </c>
      <c r="K1129" s="37"/>
      <c r="L1129" s="37" t="s">
        <v>21</v>
      </c>
      <c r="M1129" s="37"/>
      <c r="N1129" s="260"/>
      <c r="O1129" s="260"/>
      <c r="P1129" s="260"/>
      <c r="Q1129" s="260"/>
      <c r="R1129" s="260"/>
    </row>
    <row r="1130">
      <c r="A1130" s="279">
        <v>45862.0</v>
      </c>
      <c r="B1130" s="31">
        <v>7794.0</v>
      </c>
      <c r="C1130" s="31" t="s">
        <v>5683</v>
      </c>
      <c r="D1130" s="31"/>
      <c r="E1130" s="31" t="s">
        <v>21427</v>
      </c>
      <c r="F1130" s="275"/>
      <c r="G1130" s="276">
        <v>11880.0</v>
      </c>
      <c r="H1130" s="277">
        <v>1500.0</v>
      </c>
      <c r="I1130" s="278">
        <v>0.0</v>
      </c>
      <c r="J1130" s="37">
        <v>0.0</v>
      </c>
      <c r="K1130" s="37"/>
      <c r="L1130" s="37" t="s">
        <v>21</v>
      </c>
      <c r="M1130" s="37"/>
      <c r="N1130" s="260"/>
      <c r="O1130" s="260"/>
      <c r="P1130" s="260"/>
      <c r="Q1130" s="260"/>
      <c r="R1130" s="260"/>
    </row>
    <row r="1131">
      <c r="A1131" s="279">
        <v>45862.0</v>
      </c>
      <c r="B1131" s="31">
        <v>7795.0</v>
      </c>
      <c r="C1131" s="31" t="s">
        <v>6070</v>
      </c>
      <c r="D1131" s="31"/>
      <c r="E1131" s="31"/>
      <c r="F1131" s="275"/>
      <c r="G1131" s="276">
        <v>2400.0</v>
      </c>
      <c r="H1131" s="277">
        <v>560.0</v>
      </c>
      <c r="I1131" s="278">
        <v>23.0</v>
      </c>
      <c r="J1131" s="37">
        <v>27.0</v>
      </c>
      <c r="K1131" s="37"/>
      <c r="L1131" s="37" t="s">
        <v>52</v>
      </c>
      <c r="M1131" s="37"/>
      <c r="N1131" s="260"/>
      <c r="O1131" s="260"/>
      <c r="P1131" s="260"/>
      <c r="Q1131" s="260"/>
      <c r="R1131" s="260"/>
    </row>
    <row r="1132">
      <c r="A1132" s="279">
        <v>45862.0</v>
      </c>
      <c r="B1132" s="31">
        <v>7796.0</v>
      </c>
      <c r="C1132" s="31" t="s">
        <v>15529</v>
      </c>
      <c r="D1132" s="31"/>
      <c r="E1132" s="31"/>
      <c r="F1132" s="275"/>
      <c r="G1132" s="276">
        <v>1840.0</v>
      </c>
      <c r="H1132" s="277">
        <v>140.0</v>
      </c>
      <c r="I1132" s="278">
        <v>24.0</v>
      </c>
      <c r="J1132" s="37">
        <v>28.0</v>
      </c>
      <c r="K1132" s="37"/>
      <c r="L1132" s="37" t="s">
        <v>52</v>
      </c>
      <c r="M1132" s="37"/>
      <c r="N1132" s="260"/>
      <c r="O1132" s="260"/>
      <c r="P1132" s="260"/>
      <c r="Q1132" s="260"/>
      <c r="R1132" s="260"/>
    </row>
    <row r="1133">
      <c r="A1133" s="279">
        <v>45862.0</v>
      </c>
      <c r="B1133" s="31">
        <v>7797.0</v>
      </c>
      <c r="C1133" s="31" t="s">
        <v>6078</v>
      </c>
      <c r="D1133" s="31"/>
      <c r="E1133" s="31"/>
      <c r="F1133" s="275"/>
      <c r="G1133" s="276">
        <v>2360.0</v>
      </c>
      <c r="H1133" s="277">
        <v>120.0</v>
      </c>
      <c r="I1133" s="278">
        <v>20.0</v>
      </c>
      <c r="J1133" s="37">
        <v>24.0</v>
      </c>
      <c r="K1133" s="37"/>
      <c r="L1133" s="37" t="s">
        <v>21</v>
      </c>
      <c r="M1133" s="37"/>
      <c r="N1133" s="260"/>
      <c r="O1133" s="260"/>
      <c r="P1133" s="260"/>
      <c r="Q1133" s="260"/>
      <c r="R1133" s="260"/>
    </row>
    <row r="1134">
      <c r="A1134" s="279">
        <v>45862.0</v>
      </c>
      <c r="B1134" s="31">
        <v>7798.0</v>
      </c>
      <c r="C1134" s="31" t="s">
        <v>5722</v>
      </c>
      <c r="D1134" s="31"/>
      <c r="E1134" s="31" t="s">
        <v>20933</v>
      </c>
      <c r="F1134" s="275"/>
      <c r="G1134" s="276">
        <v>3100.0</v>
      </c>
      <c r="H1134" s="277">
        <v>320.0</v>
      </c>
      <c r="I1134" s="278">
        <v>60.0</v>
      </c>
      <c r="J1134" s="37">
        <v>72.0</v>
      </c>
      <c r="K1134" s="37"/>
      <c r="L1134" s="37" t="s">
        <v>21</v>
      </c>
      <c r="M1134" s="37"/>
      <c r="N1134" s="260"/>
      <c r="O1134" s="260"/>
      <c r="P1134" s="260"/>
      <c r="Q1134" s="260"/>
      <c r="R1134" s="260"/>
    </row>
    <row r="1135">
      <c r="A1135" s="279">
        <v>45862.0</v>
      </c>
      <c r="B1135" s="31">
        <v>7799.0</v>
      </c>
      <c r="C1135" s="31" t="s">
        <v>5722</v>
      </c>
      <c r="D1135" s="31"/>
      <c r="E1135" s="31" t="s">
        <v>20933</v>
      </c>
      <c r="F1135" s="275"/>
      <c r="G1135" s="276">
        <v>3480.0</v>
      </c>
      <c r="H1135" s="277">
        <v>400.0</v>
      </c>
      <c r="I1135" s="278">
        <v>74.0</v>
      </c>
      <c r="J1135" s="37">
        <v>89.0</v>
      </c>
      <c r="K1135" s="37"/>
      <c r="L1135" s="37" t="s">
        <v>21</v>
      </c>
      <c r="M1135" s="37"/>
      <c r="N1135" s="260"/>
      <c r="O1135" s="260"/>
      <c r="P1135" s="260"/>
      <c r="Q1135" s="260"/>
      <c r="R1135" s="260"/>
    </row>
    <row r="1136">
      <c r="A1136" s="279">
        <v>45862.0</v>
      </c>
      <c r="B1136" s="31">
        <v>7800.0</v>
      </c>
      <c r="C1136" s="31" t="s">
        <v>744</v>
      </c>
      <c r="D1136" s="31"/>
      <c r="E1136" s="31"/>
      <c r="F1136" s="275"/>
      <c r="G1136" s="276">
        <v>2660.0</v>
      </c>
      <c r="H1136" s="277">
        <v>160.0</v>
      </c>
      <c r="I1136" s="278">
        <v>27.0</v>
      </c>
      <c r="J1136" s="37">
        <v>32.0</v>
      </c>
      <c r="K1136" s="37"/>
      <c r="L1136" s="37" t="s">
        <v>52</v>
      </c>
      <c r="M1136" s="37"/>
      <c r="N1136" s="260"/>
      <c r="O1136" s="260"/>
      <c r="P1136" s="260"/>
      <c r="Q1136" s="260"/>
      <c r="R1136" s="260"/>
    </row>
    <row r="1137">
      <c r="A1137" s="279">
        <v>45862.0</v>
      </c>
      <c r="B1137" s="31">
        <v>7801.0</v>
      </c>
      <c r="C1137" s="31" t="s">
        <v>4138</v>
      </c>
      <c r="D1137" s="31"/>
      <c r="E1137" s="31"/>
      <c r="F1137" s="275"/>
      <c r="G1137" s="276">
        <v>2760.0</v>
      </c>
      <c r="H1137" s="277">
        <v>120.0</v>
      </c>
      <c r="I1137" s="278">
        <v>24.0</v>
      </c>
      <c r="J1137" s="37">
        <v>29.0</v>
      </c>
      <c r="K1137" s="37"/>
      <c r="L1137" s="37" t="s">
        <v>60</v>
      </c>
      <c r="M1137" s="37">
        <v>11094.0</v>
      </c>
      <c r="N1137" s="260"/>
      <c r="O1137" s="260"/>
      <c r="P1137" s="260"/>
      <c r="Q1137" s="260"/>
      <c r="R1137" s="260"/>
    </row>
    <row r="1138">
      <c r="A1138" s="279">
        <v>45862.0</v>
      </c>
      <c r="B1138" s="31">
        <v>7802.0</v>
      </c>
      <c r="C1138" s="31" t="s">
        <v>3980</v>
      </c>
      <c r="D1138" s="31"/>
      <c r="E1138" s="31"/>
      <c r="F1138" s="275"/>
      <c r="G1138" s="276">
        <v>3480.0</v>
      </c>
      <c r="H1138" s="277">
        <v>1220.0</v>
      </c>
      <c r="I1138" s="278">
        <v>202.0</v>
      </c>
      <c r="J1138" s="37">
        <v>242.0</v>
      </c>
      <c r="K1138" s="37"/>
      <c r="L1138" s="37" t="s">
        <v>21</v>
      </c>
      <c r="M1138" s="37"/>
      <c r="N1138" s="260"/>
      <c r="O1138" s="260"/>
      <c r="P1138" s="260"/>
      <c r="Q1138" s="260"/>
      <c r="R1138" s="260"/>
    </row>
    <row r="1139">
      <c r="A1139" s="279">
        <v>45862.0</v>
      </c>
      <c r="B1139" s="31">
        <v>7803.0</v>
      </c>
      <c r="C1139" s="31" t="s">
        <v>2781</v>
      </c>
      <c r="D1139" s="31"/>
      <c r="E1139" s="31"/>
      <c r="F1139" s="275"/>
      <c r="G1139" s="276">
        <v>3360.0</v>
      </c>
      <c r="H1139" s="277">
        <v>460.0</v>
      </c>
      <c r="I1139" s="278">
        <v>76.0</v>
      </c>
      <c r="J1139" s="37">
        <v>92.0</v>
      </c>
      <c r="K1139" s="37"/>
      <c r="L1139" s="37" t="s">
        <v>52</v>
      </c>
      <c r="M1139" s="37"/>
      <c r="N1139" s="260"/>
      <c r="O1139" s="260"/>
      <c r="P1139" s="260"/>
      <c r="Q1139" s="260"/>
      <c r="R1139" s="260"/>
    </row>
    <row r="1140">
      <c r="A1140" s="279">
        <v>45862.0</v>
      </c>
      <c r="B1140" s="31">
        <v>7804.0</v>
      </c>
      <c r="C1140" s="31" t="s">
        <v>5683</v>
      </c>
      <c r="D1140" s="31"/>
      <c r="E1140" s="31"/>
      <c r="F1140" s="275"/>
      <c r="G1140" s="276">
        <v>11800.0</v>
      </c>
      <c r="H1140" s="277">
        <v>1460.0</v>
      </c>
      <c r="I1140" s="278">
        <v>0.0</v>
      </c>
      <c r="J1140" s="37">
        <v>0.0</v>
      </c>
      <c r="K1140" s="37"/>
      <c r="L1140" s="37" t="s">
        <v>21</v>
      </c>
      <c r="M1140" s="37"/>
      <c r="N1140" s="260"/>
      <c r="O1140" s="260"/>
      <c r="P1140" s="260"/>
      <c r="Q1140" s="260"/>
      <c r="R1140" s="260"/>
    </row>
    <row r="1141">
      <c r="A1141" s="274"/>
      <c r="B1141" s="31"/>
      <c r="C1141" s="31"/>
      <c r="D1141" s="31"/>
      <c r="E1141" s="31"/>
      <c r="F1141" s="275"/>
      <c r="G1141" s="276"/>
      <c r="H1141" s="277"/>
      <c r="I1141" s="278"/>
      <c r="J1141" s="37"/>
      <c r="K1141" s="37"/>
      <c r="L1141" s="37"/>
      <c r="M1141" s="37"/>
      <c r="N1141" s="260"/>
      <c r="O1141" s="260"/>
      <c r="P1141" s="260"/>
      <c r="Q1141" s="260"/>
      <c r="R1141" s="260"/>
    </row>
    <row r="1142">
      <c r="A1142" s="274">
        <v>45863.02900703704</v>
      </c>
      <c r="B1142" s="31">
        <v>7805.0</v>
      </c>
      <c r="C1142" s="31" t="s">
        <v>4017</v>
      </c>
      <c r="D1142" s="31"/>
      <c r="E1142" s="31"/>
      <c r="F1142" s="275"/>
      <c r="G1142" s="276">
        <v>3720.0</v>
      </c>
      <c r="H1142" s="277">
        <v>780.0</v>
      </c>
      <c r="I1142" s="278">
        <v>129.0</v>
      </c>
      <c r="J1142" s="37">
        <v>155.0</v>
      </c>
      <c r="K1142" s="37"/>
      <c r="L1142" s="37" t="s">
        <v>21</v>
      </c>
      <c r="M1142" s="37"/>
      <c r="N1142" s="260"/>
      <c r="O1142" s="260"/>
      <c r="P1142" s="260"/>
      <c r="Q1142" s="260"/>
      <c r="R1142" s="260"/>
    </row>
    <row r="1143">
      <c r="A1143" s="279">
        <v>45863.0</v>
      </c>
      <c r="B1143" s="31">
        <v>7806.0</v>
      </c>
      <c r="C1143" s="31" t="s">
        <v>3980</v>
      </c>
      <c r="D1143" s="31"/>
      <c r="E1143" s="31"/>
      <c r="F1143" s="275"/>
      <c r="G1143" s="276">
        <v>2960.0</v>
      </c>
      <c r="H1143" s="277">
        <v>700.0</v>
      </c>
      <c r="I1143" s="278">
        <v>116.0</v>
      </c>
      <c r="J1143" s="37">
        <v>139.0</v>
      </c>
      <c r="K1143" s="37"/>
      <c r="L1143" s="37" t="s">
        <v>21</v>
      </c>
      <c r="M1143" s="37"/>
      <c r="N1143" s="260"/>
      <c r="O1143" s="260"/>
      <c r="P1143" s="260"/>
      <c r="Q1143" s="260"/>
      <c r="R1143" s="260"/>
    </row>
    <row r="1144">
      <c r="A1144" s="279">
        <v>45863.0</v>
      </c>
      <c r="B1144" s="31">
        <v>7807.0</v>
      </c>
      <c r="C1144" s="31" t="s">
        <v>4476</v>
      </c>
      <c r="D1144" s="31"/>
      <c r="E1144" s="31"/>
      <c r="F1144" s="275"/>
      <c r="G1144" s="276">
        <v>3160.0</v>
      </c>
      <c r="H1144" s="277">
        <v>600.0</v>
      </c>
      <c r="I1144" s="278">
        <v>99.0</v>
      </c>
      <c r="J1144" s="37">
        <v>119.0</v>
      </c>
      <c r="K1144" s="37"/>
      <c r="L1144" s="37" t="s">
        <v>21</v>
      </c>
      <c r="M1144" s="37"/>
      <c r="N1144" s="260"/>
      <c r="O1144" s="260"/>
      <c r="P1144" s="260"/>
      <c r="Q1144" s="260"/>
      <c r="R1144" s="260"/>
    </row>
    <row r="1145">
      <c r="A1145" s="279">
        <v>45863.0</v>
      </c>
      <c r="B1145" s="31">
        <v>7808.0</v>
      </c>
      <c r="C1145" s="31" t="s">
        <v>5683</v>
      </c>
      <c r="D1145" s="31"/>
      <c r="E1145" s="31" t="s">
        <v>22132</v>
      </c>
      <c r="F1145" s="275"/>
      <c r="G1145" s="276">
        <v>11460.0</v>
      </c>
      <c r="H1145" s="277">
        <v>1120.0</v>
      </c>
      <c r="I1145" s="278">
        <v>0.0</v>
      </c>
      <c r="J1145" s="37">
        <v>0.0</v>
      </c>
      <c r="K1145" s="37"/>
      <c r="L1145" s="37" t="s">
        <v>21</v>
      </c>
      <c r="M1145" s="37"/>
      <c r="N1145" s="260"/>
      <c r="O1145" s="260"/>
      <c r="P1145" s="260"/>
      <c r="Q1145" s="260"/>
      <c r="R1145" s="260"/>
    </row>
    <row r="1146">
      <c r="A1146" s="279">
        <v>45863.0</v>
      </c>
      <c r="B1146" s="31">
        <v>7809.0</v>
      </c>
      <c r="C1146" s="31" t="s">
        <v>5683</v>
      </c>
      <c r="D1146" s="31"/>
      <c r="E1146" s="31" t="s">
        <v>22134</v>
      </c>
      <c r="F1146" s="275"/>
      <c r="G1146" s="276">
        <v>20500.0</v>
      </c>
      <c r="H1146" s="277">
        <v>3500.0</v>
      </c>
      <c r="I1146" s="278">
        <v>0.0</v>
      </c>
      <c r="J1146" s="37">
        <v>0.0</v>
      </c>
      <c r="K1146" s="37"/>
      <c r="L1146" s="37" t="s">
        <v>21</v>
      </c>
      <c r="M1146" s="37"/>
      <c r="N1146" s="260"/>
      <c r="O1146" s="260"/>
      <c r="P1146" s="260"/>
      <c r="Q1146" s="260"/>
      <c r="R1146" s="260"/>
    </row>
    <row r="1147">
      <c r="A1147" s="279">
        <v>45863.0</v>
      </c>
      <c r="B1147" s="31">
        <v>7810.0</v>
      </c>
      <c r="C1147" s="31" t="s">
        <v>5683</v>
      </c>
      <c r="D1147" s="31"/>
      <c r="E1147" s="31" t="s">
        <v>22135</v>
      </c>
      <c r="F1147" s="275"/>
      <c r="G1147" s="276">
        <v>19860.0</v>
      </c>
      <c r="H1147" s="277">
        <v>3000.0</v>
      </c>
      <c r="I1147" s="278">
        <v>0.0</v>
      </c>
      <c r="J1147" s="37">
        <v>0.0</v>
      </c>
      <c r="K1147" s="37"/>
      <c r="L1147" s="37" t="s">
        <v>21</v>
      </c>
      <c r="M1147" s="37"/>
      <c r="N1147" s="260"/>
      <c r="O1147" s="260"/>
      <c r="P1147" s="260"/>
      <c r="Q1147" s="260"/>
      <c r="R1147" s="260"/>
    </row>
    <row r="1148">
      <c r="A1148" s="279">
        <v>45863.0</v>
      </c>
      <c r="B1148" s="31">
        <v>7811.0</v>
      </c>
      <c r="C1148" s="31" t="s">
        <v>6178</v>
      </c>
      <c r="D1148" s="31"/>
      <c r="E1148" s="31"/>
      <c r="F1148" s="275"/>
      <c r="G1148" s="276">
        <v>3060.0</v>
      </c>
      <c r="H1148" s="277">
        <v>240.0</v>
      </c>
      <c r="I1148" s="278">
        <v>48.0</v>
      </c>
      <c r="J1148" s="37">
        <v>58.0</v>
      </c>
      <c r="K1148" s="37">
        <v>70.0</v>
      </c>
      <c r="L1148" s="37" t="s">
        <v>52</v>
      </c>
      <c r="M1148" s="37"/>
      <c r="N1148" s="260"/>
      <c r="O1148" s="260"/>
      <c r="P1148" s="260"/>
      <c r="Q1148" s="260"/>
      <c r="R1148" s="260"/>
    </row>
    <row r="1149">
      <c r="A1149" s="279">
        <v>45863.0</v>
      </c>
      <c r="B1149" s="31">
        <v>7812.0</v>
      </c>
      <c r="C1149" s="31" t="s">
        <v>5722</v>
      </c>
      <c r="D1149" s="31"/>
      <c r="E1149" s="31" t="s">
        <v>20933</v>
      </c>
      <c r="F1149" s="275"/>
      <c r="G1149" s="276">
        <v>3640.0</v>
      </c>
      <c r="H1149" s="277">
        <v>680.0</v>
      </c>
      <c r="I1149" s="278">
        <v>126.0</v>
      </c>
      <c r="J1149" s="37">
        <v>151.0</v>
      </c>
      <c r="K1149" s="37"/>
      <c r="L1149" s="37" t="s">
        <v>21</v>
      </c>
      <c r="M1149" s="37"/>
      <c r="N1149" s="260"/>
      <c r="O1149" s="260"/>
      <c r="P1149" s="260"/>
      <c r="Q1149" s="260"/>
      <c r="R1149" s="260"/>
    </row>
    <row r="1150">
      <c r="A1150" s="279">
        <v>45863.0</v>
      </c>
      <c r="B1150" s="31">
        <v>7813.0</v>
      </c>
      <c r="C1150" s="31" t="s">
        <v>5683</v>
      </c>
      <c r="D1150" s="31"/>
      <c r="E1150" s="31" t="s">
        <v>22137</v>
      </c>
      <c r="F1150" s="275"/>
      <c r="G1150" s="276">
        <v>21000.0</v>
      </c>
      <c r="H1150" s="277">
        <v>2950.0</v>
      </c>
      <c r="I1150" s="278">
        <v>0.0</v>
      </c>
      <c r="J1150" s="37">
        <v>0.0</v>
      </c>
      <c r="K1150" s="37"/>
      <c r="L1150" s="37" t="s">
        <v>21</v>
      </c>
      <c r="M1150" s="37"/>
      <c r="N1150" s="260"/>
      <c r="O1150" s="260"/>
      <c r="P1150" s="260"/>
      <c r="Q1150" s="260"/>
      <c r="R1150" s="260"/>
    </row>
    <row r="1151">
      <c r="A1151" s="279">
        <v>45863.0</v>
      </c>
      <c r="B1151" s="31">
        <v>7814.0</v>
      </c>
      <c r="C1151" s="31" t="s">
        <v>5683</v>
      </c>
      <c r="D1151" s="31"/>
      <c r="E1151" s="31" t="s">
        <v>22139</v>
      </c>
      <c r="F1151" s="275"/>
      <c r="G1151" s="276">
        <v>20280.0</v>
      </c>
      <c r="H1151" s="277">
        <v>2780.0</v>
      </c>
      <c r="I1151" s="278">
        <v>0.0</v>
      </c>
      <c r="J1151" s="37">
        <v>0.0</v>
      </c>
      <c r="K1151" s="37"/>
      <c r="L1151" s="37" t="s">
        <v>21</v>
      </c>
      <c r="M1151" s="37"/>
      <c r="N1151" s="260"/>
      <c r="O1151" s="260"/>
      <c r="P1151" s="260"/>
      <c r="Q1151" s="260"/>
      <c r="R1151" s="260"/>
    </row>
    <row r="1152">
      <c r="A1152" s="279">
        <v>45863.0</v>
      </c>
      <c r="B1152" s="31">
        <v>7815.0</v>
      </c>
      <c r="C1152" s="31" t="s">
        <v>5683</v>
      </c>
      <c r="D1152" s="31"/>
      <c r="E1152" s="31" t="s">
        <v>22143</v>
      </c>
      <c r="F1152" s="275"/>
      <c r="G1152" s="276">
        <v>12120.0</v>
      </c>
      <c r="H1152" s="277">
        <v>1740.0</v>
      </c>
      <c r="I1152" s="278">
        <v>0.0</v>
      </c>
      <c r="J1152" s="37">
        <v>0.0</v>
      </c>
      <c r="K1152" s="37"/>
      <c r="L1152" s="37" t="s">
        <v>21</v>
      </c>
      <c r="M1152" s="37"/>
      <c r="N1152" s="260"/>
      <c r="O1152" s="260"/>
      <c r="P1152" s="260"/>
      <c r="Q1152" s="260"/>
      <c r="R1152" s="260"/>
    </row>
    <row r="1153">
      <c r="A1153" s="279">
        <v>45863.0</v>
      </c>
      <c r="B1153" s="31">
        <v>7817.0</v>
      </c>
      <c r="C1153" s="31" t="s">
        <v>5683</v>
      </c>
      <c r="D1153" s="31"/>
      <c r="E1153" s="31" t="s">
        <v>22144</v>
      </c>
      <c r="F1153" s="275"/>
      <c r="G1153" s="276">
        <v>30340.0</v>
      </c>
      <c r="H1153" s="277">
        <v>13800.0</v>
      </c>
      <c r="I1153" s="278">
        <v>0.0</v>
      </c>
      <c r="J1153" s="37">
        <v>0.0</v>
      </c>
      <c r="K1153" s="37"/>
      <c r="L1153" s="37" t="s">
        <v>21</v>
      </c>
      <c r="M1153" s="37"/>
      <c r="N1153" s="260"/>
      <c r="O1153" s="260"/>
      <c r="P1153" s="260"/>
      <c r="Q1153" s="260"/>
      <c r="R1153" s="260"/>
    </row>
    <row r="1154">
      <c r="A1154" s="279"/>
      <c r="B1154" s="31"/>
      <c r="C1154" s="31"/>
      <c r="D1154" s="31"/>
      <c r="E1154" s="31"/>
      <c r="F1154" s="275"/>
      <c r="G1154" s="276"/>
      <c r="H1154" s="277"/>
      <c r="I1154" s="278"/>
      <c r="J1154" s="37"/>
      <c r="K1154" s="37"/>
      <c r="L1154" s="37"/>
      <c r="M1154" s="37"/>
      <c r="N1154" s="260"/>
      <c r="O1154" s="260"/>
      <c r="P1154" s="260"/>
      <c r="Q1154" s="260"/>
      <c r="R1154" s="260"/>
    </row>
    <row r="1155">
      <c r="A1155" s="279">
        <v>45854.0</v>
      </c>
      <c r="B1155" s="31" t="s">
        <v>25207</v>
      </c>
      <c r="C1155" s="31" t="s">
        <v>20674</v>
      </c>
      <c r="D1155" s="31"/>
      <c r="E1155" s="31" t="s">
        <v>21945</v>
      </c>
      <c r="F1155" s="275"/>
      <c r="G1155" s="276">
        <v>3120.0</v>
      </c>
      <c r="H1155" s="277">
        <v>400.0</v>
      </c>
      <c r="I1155" s="278">
        <v>140.0</v>
      </c>
      <c r="J1155" s="37">
        <v>168.0</v>
      </c>
      <c r="K1155" s="37"/>
      <c r="L1155" s="37" t="s">
        <v>21</v>
      </c>
      <c r="M1155" s="37"/>
      <c r="N1155" s="260"/>
      <c r="O1155" s="260"/>
      <c r="P1155" s="260"/>
      <c r="Q1155" s="260"/>
      <c r="R1155" s="260"/>
    </row>
    <row r="1156">
      <c r="A1156" s="279">
        <v>45854.0</v>
      </c>
      <c r="B1156" s="31">
        <v>7818.0</v>
      </c>
      <c r="C1156" s="31" t="s">
        <v>20674</v>
      </c>
      <c r="D1156" s="31"/>
      <c r="E1156" s="31" t="s">
        <v>21945</v>
      </c>
      <c r="F1156" s="275"/>
      <c r="G1156" s="276">
        <v>3120.0</v>
      </c>
      <c r="H1156" s="277">
        <v>420.0</v>
      </c>
      <c r="I1156" s="278">
        <v>140.0</v>
      </c>
      <c r="J1156" s="37">
        <v>168.0</v>
      </c>
      <c r="K1156" s="37"/>
      <c r="L1156" s="37" t="s">
        <v>21</v>
      </c>
      <c r="M1156" s="37"/>
      <c r="N1156" s="260"/>
      <c r="O1156" s="260"/>
      <c r="P1156" s="260"/>
      <c r="Q1156" s="260"/>
      <c r="R1156" s="260"/>
    </row>
    <row r="1157">
      <c r="A1157" s="274"/>
      <c r="B1157" s="31"/>
      <c r="C1157" s="31"/>
      <c r="D1157" s="31"/>
      <c r="E1157" s="31"/>
      <c r="F1157" s="275"/>
      <c r="G1157" s="276"/>
      <c r="H1157" s="277"/>
      <c r="I1157" s="278"/>
      <c r="J1157" s="37"/>
      <c r="K1157" s="37"/>
      <c r="L1157" s="37"/>
      <c r="M1157" s="37"/>
      <c r="N1157" s="260"/>
      <c r="O1157" s="260"/>
      <c r="P1157" s="260"/>
      <c r="Q1157" s="260"/>
      <c r="R1157" s="260"/>
    </row>
    <row r="1158">
      <c r="A1158" s="274">
        <v>45866.02900252315</v>
      </c>
      <c r="B1158" s="31">
        <v>7819.0</v>
      </c>
      <c r="C1158" s="31" t="s">
        <v>6275</v>
      </c>
      <c r="D1158" s="31"/>
      <c r="E1158" s="31"/>
      <c r="F1158" s="275"/>
      <c r="G1158" s="276">
        <v>3820.0</v>
      </c>
      <c r="H1158" s="277">
        <v>1520.0</v>
      </c>
      <c r="I1158" s="278">
        <v>156.0</v>
      </c>
      <c r="J1158" s="37">
        <v>187.0</v>
      </c>
      <c r="K1158" s="37"/>
      <c r="L1158" s="37" t="s">
        <v>21</v>
      </c>
      <c r="M1158" s="37"/>
      <c r="N1158" s="260"/>
      <c r="O1158" s="260"/>
      <c r="P1158" s="260"/>
      <c r="Q1158" s="260"/>
      <c r="R1158" s="260"/>
    </row>
    <row r="1159">
      <c r="A1159" s="279">
        <v>45866.0</v>
      </c>
      <c r="B1159" s="31">
        <v>7820.0</v>
      </c>
      <c r="C1159" s="31" t="s">
        <v>4031</v>
      </c>
      <c r="D1159" s="31"/>
      <c r="E1159" s="31" t="s">
        <v>20697</v>
      </c>
      <c r="F1159" s="275"/>
      <c r="G1159" s="276">
        <v>3000.0</v>
      </c>
      <c r="H1159" s="277">
        <v>240.0</v>
      </c>
      <c r="I1159" s="278">
        <v>40.0</v>
      </c>
      <c r="J1159" s="37">
        <v>48.0</v>
      </c>
      <c r="K1159" s="37"/>
      <c r="L1159" s="37" t="s">
        <v>21</v>
      </c>
      <c r="M1159" s="37"/>
      <c r="N1159" s="260"/>
      <c r="O1159" s="260"/>
      <c r="P1159" s="260"/>
      <c r="Q1159" s="260"/>
      <c r="R1159" s="260"/>
    </row>
    <row r="1160">
      <c r="A1160" s="279">
        <v>45866.0</v>
      </c>
      <c r="B1160" s="31">
        <v>7821.0</v>
      </c>
      <c r="C1160" s="31" t="s">
        <v>4017</v>
      </c>
      <c r="D1160" s="31"/>
      <c r="E1160" s="31"/>
      <c r="F1160" s="275"/>
      <c r="G1160" s="276">
        <v>3680.0</v>
      </c>
      <c r="H1160" s="277">
        <v>560.0</v>
      </c>
      <c r="I1160" s="278">
        <v>93.0</v>
      </c>
      <c r="J1160" s="37">
        <v>111.0</v>
      </c>
      <c r="K1160" s="37"/>
      <c r="L1160" s="37" t="s">
        <v>52</v>
      </c>
      <c r="M1160" s="37"/>
      <c r="N1160" s="260"/>
      <c r="O1160" s="260"/>
      <c r="P1160" s="260"/>
      <c r="Q1160" s="260"/>
      <c r="R1160" s="260"/>
    </row>
    <row r="1161">
      <c r="A1161" s="279">
        <v>45866.0</v>
      </c>
      <c r="B1161" s="31">
        <v>7822.0</v>
      </c>
      <c r="C1161" s="31" t="s">
        <v>5722</v>
      </c>
      <c r="D1161" s="31"/>
      <c r="E1161" s="31" t="s">
        <v>20933</v>
      </c>
      <c r="F1161" s="275"/>
      <c r="G1161" s="276">
        <v>3700.0</v>
      </c>
      <c r="H1161" s="277">
        <v>780.0</v>
      </c>
      <c r="I1161" s="278">
        <v>145.0</v>
      </c>
      <c r="J1161" s="37">
        <v>174.0</v>
      </c>
      <c r="K1161" s="37"/>
      <c r="L1161" s="37" t="s">
        <v>21</v>
      </c>
      <c r="M1161" s="37"/>
      <c r="N1161" s="260"/>
      <c r="O1161" s="260"/>
      <c r="P1161" s="260"/>
      <c r="Q1161" s="260"/>
      <c r="R1161" s="260"/>
    </row>
    <row r="1162">
      <c r="A1162" s="279">
        <v>45866.0</v>
      </c>
      <c r="B1162" s="31">
        <v>7823.0</v>
      </c>
      <c r="C1162" s="31" t="s">
        <v>6178</v>
      </c>
      <c r="D1162" s="31"/>
      <c r="E1162" s="31"/>
      <c r="F1162" s="275"/>
      <c r="G1162" s="276">
        <v>3380.0</v>
      </c>
      <c r="H1162" s="277">
        <v>380.0</v>
      </c>
      <c r="I1162" s="278">
        <v>16.0</v>
      </c>
      <c r="J1162" s="37">
        <v>19.0</v>
      </c>
      <c r="K1162" s="37"/>
      <c r="L1162" s="37" t="s">
        <v>52</v>
      </c>
      <c r="M1162" s="37"/>
      <c r="N1162" s="260"/>
      <c r="O1162" s="260"/>
      <c r="P1162" s="260"/>
      <c r="Q1162" s="260"/>
      <c r="R1162" s="260"/>
    </row>
    <row r="1163">
      <c r="A1163" s="279">
        <v>45866.0</v>
      </c>
      <c r="B1163" s="31">
        <v>7824.0</v>
      </c>
      <c r="C1163" s="31" t="s">
        <v>5683</v>
      </c>
      <c r="D1163" s="31"/>
      <c r="E1163" s="31" t="s">
        <v>22148</v>
      </c>
      <c r="F1163" s="275"/>
      <c r="G1163" s="276">
        <v>18860.0</v>
      </c>
      <c r="H1163" s="277">
        <v>1840.0</v>
      </c>
      <c r="I1163" s="278">
        <v>0.0</v>
      </c>
      <c r="J1163" s="37">
        <v>0.0</v>
      </c>
      <c r="K1163" s="37"/>
      <c r="L1163" s="37" t="s">
        <v>21</v>
      </c>
      <c r="M1163" s="37"/>
      <c r="N1163" s="260"/>
      <c r="O1163" s="260"/>
      <c r="P1163" s="260"/>
      <c r="Q1163" s="260"/>
      <c r="R1163" s="260"/>
    </row>
    <row r="1164">
      <c r="A1164" s="279">
        <v>45866.0</v>
      </c>
      <c r="B1164" s="31">
        <v>7825.0</v>
      </c>
      <c r="C1164" s="31" t="s">
        <v>1164</v>
      </c>
      <c r="D1164" s="31"/>
      <c r="E1164" s="31"/>
      <c r="F1164" s="275"/>
      <c r="G1164" s="276">
        <v>3240.0</v>
      </c>
      <c r="H1164" s="277">
        <v>460.0</v>
      </c>
      <c r="I1164" s="278">
        <v>76.0</v>
      </c>
      <c r="J1164" s="37">
        <v>92.0</v>
      </c>
      <c r="K1164" s="37"/>
      <c r="L1164" s="37" t="s">
        <v>52</v>
      </c>
      <c r="M1164" s="37"/>
      <c r="N1164" s="260"/>
      <c r="O1164" s="260"/>
      <c r="P1164" s="260"/>
      <c r="Q1164" s="260"/>
      <c r="R1164" s="260"/>
    </row>
    <row r="1165">
      <c r="A1165" s="279">
        <v>45866.0</v>
      </c>
      <c r="B1165" s="31">
        <v>7826.0</v>
      </c>
      <c r="C1165" s="31" t="s">
        <v>6178</v>
      </c>
      <c r="D1165" s="31"/>
      <c r="E1165" s="31"/>
      <c r="F1165" s="275"/>
      <c r="G1165" s="276">
        <v>2880.0</v>
      </c>
      <c r="H1165" s="277">
        <v>240.0</v>
      </c>
      <c r="I1165" s="278">
        <v>40.0</v>
      </c>
      <c r="J1165" s="37">
        <v>48.0</v>
      </c>
      <c r="K1165" s="37"/>
      <c r="L1165" s="37" t="s">
        <v>52</v>
      </c>
      <c r="M1165" s="37"/>
      <c r="N1165" s="260"/>
      <c r="O1165" s="260"/>
      <c r="P1165" s="260"/>
      <c r="Q1165" s="260"/>
      <c r="R1165" s="260"/>
    </row>
    <row r="1166">
      <c r="A1166" s="279">
        <v>45866.0</v>
      </c>
      <c r="B1166" s="31">
        <v>7827.0</v>
      </c>
      <c r="C1166" s="31" t="s">
        <v>5683</v>
      </c>
      <c r="D1166" s="31"/>
      <c r="E1166" s="31" t="s">
        <v>22151</v>
      </c>
      <c r="F1166" s="275"/>
      <c r="G1166" s="276">
        <v>11900.0</v>
      </c>
      <c r="H1166" s="277">
        <v>1500.0</v>
      </c>
      <c r="I1166" s="278">
        <v>0.0</v>
      </c>
      <c r="J1166" s="37">
        <v>0.0</v>
      </c>
      <c r="K1166" s="37"/>
      <c r="L1166" s="37" t="s">
        <v>21</v>
      </c>
      <c r="M1166" s="37"/>
      <c r="N1166" s="260"/>
      <c r="O1166" s="260"/>
      <c r="P1166" s="260"/>
      <c r="Q1166" s="260"/>
      <c r="R1166" s="260"/>
    </row>
    <row r="1167">
      <c r="A1167" s="279">
        <v>45866.0</v>
      </c>
      <c r="B1167" s="31">
        <v>7828.0</v>
      </c>
      <c r="C1167" s="31" t="s">
        <v>1164</v>
      </c>
      <c r="D1167" s="31"/>
      <c r="E1167" s="31" t="s">
        <v>4869</v>
      </c>
      <c r="F1167" s="275"/>
      <c r="G1167" s="276">
        <v>3320.0</v>
      </c>
      <c r="H1167" s="277">
        <v>500.0</v>
      </c>
      <c r="I1167" s="278">
        <v>83.0</v>
      </c>
      <c r="J1167" s="37">
        <v>99.0</v>
      </c>
      <c r="K1167" s="37"/>
      <c r="L1167" s="37" t="s">
        <v>52</v>
      </c>
      <c r="M1167" s="37"/>
      <c r="N1167" s="260"/>
      <c r="O1167" s="260"/>
      <c r="P1167" s="260"/>
      <c r="Q1167" s="260"/>
      <c r="R1167" s="260"/>
    </row>
    <row r="1168">
      <c r="A1168" s="279">
        <v>45864.0</v>
      </c>
      <c r="B1168" s="31">
        <v>7829.0</v>
      </c>
      <c r="C1168" s="31" t="s">
        <v>3991</v>
      </c>
      <c r="D1168" s="31"/>
      <c r="E1168" s="31"/>
      <c r="F1168" s="275"/>
      <c r="G1168" s="276">
        <v>3140.0</v>
      </c>
      <c r="H1168" s="277">
        <v>240.0</v>
      </c>
      <c r="I1168" s="278">
        <v>48.0</v>
      </c>
      <c r="J1168" s="37">
        <v>58.0</v>
      </c>
      <c r="K1168" s="37"/>
      <c r="L1168" s="37" t="s">
        <v>21</v>
      </c>
      <c r="M1168" s="37"/>
      <c r="N1168" s="260"/>
      <c r="O1168" s="260"/>
      <c r="P1168" s="260"/>
      <c r="Q1168" s="260"/>
      <c r="R1168" s="260"/>
    </row>
    <row r="1169">
      <c r="A1169" s="279">
        <v>45866.0</v>
      </c>
      <c r="B1169" s="31">
        <v>7830.0</v>
      </c>
      <c r="C1169" s="31" t="s">
        <v>5722</v>
      </c>
      <c r="D1169" s="31"/>
      <c r="E1169" s="31" t="s">
        <v>20933</v>
      </c>
      <c r="F1169" s="275"/>
      <c r="G1169" s="276">
        <v>3180.0</v>
      </c>
      <c r="H1169" s="277">
        <v>440.0</v>
      </c>
      <c r="I1169" s="278">
        <v>82.0</v>
      </c>
      <c r="J1169" s="37">
        <v>98.0</v>
      </c>
      <c r="K1169" s="37"/>
      <c r="L1169" s="37" t="s">
        <v>21</v>
      </c>
      <c r="M1169" s="37"/>
      <c r="N1169" s="260"/>
      <c r="O1169" s="260"/>
      <c r="P1169" s="260"/>
      <c r="Q1169" s="260"/>
      <c r="R1169" s="260"/>
    </row>
    <row r="1170">
      <c r="A1170" s="279">
        <v>45866.0</v>
      </c>
      <c r="B1170" s="31">
        <v>7831.0</v>
      </c>
      <c r="C1170" s="31" t="s">
        <v>5722</v>
      </c>
      <c r="D1170" s="31"/>
      <c r="E1170" s="31" t="s">
        <v>20933</v>
      </c>
      <c r="F1170" s="275"/>
      <c r="G1170" s="276">
        <v>3280.0</v>
      </c>
      <c r="H1170" s="277">
        <v>360.0</v>
      </c>
      <c r="I1170" s="278">
        <v>67.0</v>
      </c>
      <c r="J1170" s="37">
        <v>80.0</v>
      </c>
      <c r="K1170" s="37"/>
      <c r="L1170" s="37" t="s">
        <v>21</v>
      </c>
      <c r="M1170" s="37"/>
      <c r="N1170" s="260"/>
      <c r="O1170" s="260"/>
      <c r="P1170" s="260"/>
      <c r="Q1170" s="260"/>
      <c r="R1170" s="260"/>
    </row>
    <row r="1171">
      <c r="A1171" s="279">
        <v>45866.0</v>
      </c>
      <c r="B1171" s="31">
        <v>7832.0</v>
      </c>
      <c r="C1171" s="31" t="s">
        <v>2781</v>
      </c>
      <c r="D1171" s="31"/>
      <c r="E1171" s="31"/>
      <c r="F1171" s="275"/>
      <c r="G1171" s="276">
        <v>3220.0</v>
      </c>
      <c r="H1171" s="277">
        <v>380.0</v>
      </c>
      <c r="I1171" s="278">
        <v>63.0</v>
      </c>
      <c r="J1171" s="37">
        <v>76.0</v>
      </c>
      <c r="K1171" s="37"/>
      <c r="L1171" s="37" t="s">
        <v>52</v>
      </c>
      <c r="M1171" s="37"/>
      <c r="N1171" s="260"/>
      <c r="O1171" s="260"/>
      <c r="P1171" s="260"/>
      <c r="Q1171" s="260"/>
      <c r="R1171" s="260"/>
    </row>
    <row r="1172">
      <c r="A1172" s="279">
        <v>45866.0</v>
      </c>
      <c r="B1172" s="31">
        <v>7833.0</v>
      </c>
      <c r="C1172" s="31" t="s">
        <v>4035</v>
      </c>
      <c r="D1172" s="31"/>
      <c r="E1172" s="31"/>
      <c r="F1172" s="275"/>
      <c r="G1172" s="276">
        <v>4160.0</v>
      </c>
      <c r="H1172" s="277">
        <v>1340.0</v>
      </c>
      <c r="I1172" s="278">
        <v>0.0</v>
      </c>
      <c r="J1172" s="37">
        <v>0.0</v>
      </c>
      <c r="K1172" s="37"/>
      <c r="L1172" s="37" t="s">
        <v>52</v>
      </c>
      <c r="M1172" s="37"/>
      <c r="N1172" s="260"/>
      <c r="O1172" s="260"/>
      <c r="P1172" s="260"/>
      <c r="Q1172" s="260"/>
      <c r="R1172" s="260"/>
    </row>
    <row r="1173">
      <c r="A1173" s="279">
        <v>45866.0</v>
      </c>
      <c r="B1173" s="31">
        <v>7834.0</v>
      </c>
      <c r="C1173" s="31" t="s">
        <v>6078</v>
      </c>
      <c r="D1173" s="31"/>
      <c r="E1173" s="31"/>
      <c r="F1173" s="275"/>
      <c r="G1173" s="276">
        <v>2460.0</v>
      </c>
      <c r="H1173" s="277">
        <v>180.0</v>
      </c>
      <c r="I1173" s="278">
        <v>30.0</v>
      </c>
      <c r="J1173" s="37">
        <v>36.0</v>
      </c>
      <c r="K1173" s="37"/>
      <c r="L1173" s="37" t="s">
        <v>21</v>
      </c>
      <c r="M1173" s="37"/>
      <c r="N1173" s="260"/>
      <c r="O1173" s="260"/>
      <c r="P1173" s="260"/>
      <c r="Q1173" s="260"/>
      <c r="R1173" s="260"/>
    </row>
    <row r="1174">
      <c r="A1174" s="279"/>
      <c r="B1174" s="31"/>
      <c r="C1174" s="31"/>
      <c r="D1174" s="31"/>
      <c r="E1174" s="31"/>
      <c r="F1174" s="275"/>
      <c r="G1174" s="276"/>
      <c r="H1174" s="277"/>
      <c r="I1174" s="278"/>
      <c r="J1174" s="37"/>
      <c r="K1174" s="37"/>
      <c r="L1174" s="37"/>
      <c r="M1174" s="37"/>
      <c r="N1174" s="260"/>
      <c r="O1174" s="260"/>
      <c r="P1174" s="260"/>
      <c r="Q1174" s="260"/>
      <c r="R1174" s="260"/>
    </row>
    <row r="1175">
      <c r="A1175" s="279">
        <v>45853.0</v>
      </c>
      <c r="B1175" s="31">
        <v>7835.0</v>
      </c>
      <c r="C1175" s="31" t="s">
        <v>6423</v>
      </c>
      <c r="D1175" s="31"/>
      <c r="E1175" s="31" t="s">
        <v>22018</v>
      </c>
      <c r="F1175" s="275"/>
      <c r="G1175" s="276">
        <v>3560.0</v>
      </c>
      <c r="H1175" s="277">
        <v>120.0</v>
      </c>
      <c r="I1175" s="278">
        <v>0.0</v>
      </c>
      <c r="J1175" s="37">
        <v>0.0</v>
      </c>
      <c r="K1175" s="37"/>
      <c r="L1175" s="37" t="s">
        <v>21</v>
      </c>
      <c r="M1175" s="37"/>
      <c r="N1175" s="260"/>
      <c r="O1175" s="260"/>
      <c r="P1175" s="260"/>
      <c r="Q1175" s="260"/>
      <c r="R1175" s="260"/>
    </row>
    <row r="1176">
      <c r="A1176" s="279">
        <v>45854.0</v>
      </c>
      <c r="B1176" s="31">
        <v>7836.0</v>
      </c>
      <c r="C1176" s="31" t="s">
        <v>6423</v>
      </c>
      <c r="D1176" s="31"/>
      <c r="E1176" s="31" t="s">
        <v>22006</v>
      </c>
      <c r="F1176" s="275"/>
      <c r="G1176" s="276">
        <v>3400.0</v>
      </c>
      <c r="H1176" s="277">
        <v>200.0</v>
      </c>
      <c r="I1176" s="278">
        <v>0.0</v>
      </c>
      <c r="J1176" s="37">
        <v>0.0</v>
      </c>
      <c r="K1176" s="37"/>
      <c r="L1176" s="37" t="s">
        <v>21</v>
      </c>
      <c r="M1176" s="37"/>
      <c r="N1176" s="260"/>
      <c r="O1176" s="260"/>
      <c r="P1176" s="260"/>
      <c r="Q1176" s="260"/>
      <c r="R1176" s="260"/>
    </row>
    <row r="1177">
      <c r="A1177" s="279">
        <v>45854.0</v>
      </c>
      <c r="B1177" s="31">
        <v>7837.0</v>
      </c>
      <c r="C1177" s="31" t="s">
        <v>6423</v>
      </c>
      <c r="D1177" s="31"/>
      <c r="E1177" s="31" t="s">
        <v>22036</v>
      </c>
      <c r="F1177" s="275"/>
      <c r="G1177" s="276">
        <v>3500.0</v>
      </c>
      <c r="H1177" s="277">
        <v>610.0</v>
      </c>
      <c r="I1177" s="278">
        <v>122.0</v>
      </c>
      <c r="J1177" s="37">
        <v>147.0</v>
      </c>
      <c r="K1177" s="37"/>
      <c r="L1177" s="37" t="s">
        <v>21</v>
      </c>
      <c r="M1177" s="37"/>
      <c r="N1177" s="260"/>
      <c r="O1177" s="260"/>
      <c r="P1177" s="260"/>
      <c r="Q1177" s="260"/>
      <c r="R1177" s="260"/>
    </row>
    <row r="1178">
      <c r="A1178" s="279">
        <v>45854.0</v>
      </c>
      <c r="B1178" s="31">
        <v>7838.0</v>
      </c>
      <c r="C1178" s="31" t="s">
        <v>6423</v>
      </c>
      <c r="D1178" s="31"/>
      <c r="E1178" s="31" t="s">
        <v>22036</v>
      </c>
      <c r="F1178" s="275"/>
      <c r="G1178" s="276">
        <v>3500.0</v>
      </c>
      <c r="H1178" s="277">
        <v>520.0</v>
      </c>
      <c r="I1178" s="278">
        <v>97.0</v>
      </c>
      <c r="J1178" s="37">
        <v>116.0</v>
      </c>
      <c r="K1178" s="37"/>
      <c r="L1178" s="37" t="s">
        <v>21</v>
      </c>
      <c r="M1178" s="37"/>
      <c r="N1178" s="260"/>
      <c r="O1178" s="260"/>
      <c r="P1178" s="260"/>
      <c r="Q1178" s="260"/>
      <c r="R1178" s="260"/>
    </row>
    <row r="1179">
      <c r="A1179" s="279">
        <v>45854.0</v>
      </c>
      <c r="B1179" s="31">
        <v>7839.0</v>
      </c>
      <c r="C1179" s="31" t="s">
        <v>6423</v>
      </c>
      <c r="D1179" s="31"/>
      <c r="E1179" s="31" t="s">
        <v>22006</v>
      </c>
      <c r="F1179" s="275"/>
      <c r="G1179" s="276">
        <v>3700.0</v>
      </c>
      <c r="H1179" s="277">
        <v>200.0</v>
      </c>
      <c r="I1179" s="278">
        <v>0.0</v>
      </c>
      <c r="J1179" s="37">
        <v>0.0</v>
      </c>
      <c r="K1179" s="37"/>
      <c r="L1179" s="37" t="s">
        <v>21</v>
      </c>
      <c r="M1179" s="37"/>
      <c r="N1179" s="260"/>
      <c r="O1179" s="260"/>
      <c r="P1179" s="260"/>
      <c r="Q1179" s="260"/>
      <c r="R1179" s="260"/>
    </row>
    <row r="1180">
      <c r="A1180" s="279">
        <v>45866.0</v>
      </c>
      <c r="B1180" s="31">
        <v>7840.0</v>
      </c>
      <c r="C1180" s="31" t="s">
        <v>5683</v>
      </c>
      <c r="D1180" s="31"/>
      <c r="E1180" s="31" t="s">
        <v>22132</v>
      </c>
      <c r="F1180" s="275"/>
      <c r="G1180" s="276">
        <v>11320.0</v>
      </c>
      <c r="H1180" s="277">
        <v>940.0</v>
      </c>
      <c r="I1180" s="278">
        <v>0.0</v>
      </c>
      <c r="J1180" s="37">
        <v>0.0</v>
      </c>
      <c r="K1180" s="37"/>
      <c r="L1180" s="37" t="s">
        <v>21</v>
      </c>
      <c r="M1180" s="37"/>
      <c r="N1180" s="260"/>
      <c r="O1180" s="260"/>
      <c r="P1180" s="260"/>
      <c r="Q1180" s="260"/>
      <c r="R1180" s="260"/>
    </row>
    <row r="1181">
      <c r="A1181" s="279">
        <v>45855.0</v>
      </c>
      <c r="B1181" s="31">
        <v>7841.0</v>
      </c>
      <c r="C1181" s="31" t="s">
        <v>6275</v>
      </c>
      <c r="D1181" s="31"/>
      <c r="E1181" s="31" t="s">
        <v>21609</v>
      </c>
      <c r="F1181" s="275"/>
      <c r="G1181" s="276">
        <v>3480.0</v>
      </c>
      <c r="H1181" s="277">
        <v>760.0</v>
      </c>
      <c r="I1181" s="278">
        <v>221.0</v>
      </c>
      <c r="J1181" s="37">
        <v>265.0</v>
      </c>
      <c r="K1181" s="37"/>
      <c r="L1181" s="37" t="s">
        <v>21</v>
      </c>
      <c r="M1181" s="37"/>
      <c r="N1181" s="260"/>
      <c r="O1181" s="260"/>
      <c r="P1181" s="260"/>
      <c r="Q1181" s="260"/>
      <c r="R1181" s="260"/>
    </row>
    <row r="1182">
      <c r="A1182" s="279">
        <v>45855.0</v>
      </c>
      <c r="B1182" s="31">
        <v>7842.0</v>
      </c>
      <c r="C1182" s="31" t="s">
        <v>22060</v>
      </c>
      <c r="D1182" s="31"/>
      <c r="E1182" s="31" t="s">
        <v>22061</v>
      </c>
      <c r="F1182" s="275"/>
      <c r="G1182" s="276">
        <v>3700.0</v>
      </c>
      <c r="H1182" s="277">
        <v>980.0</v>
      </c>
      <c r="I1182" s="278">
        <v>262.0</v>
      </c>
      <c r="J1182" s="37">
        <v>314.0</v>
      </c>
      <c r="K1182" s="37"/>
      <c r="L1182" s="37" t="s">
        <v>21</v>
      </c>
      <c r="M1182" s="37"/>
      <c r="N1182" s="260"/>
      <c r="O1182" s="260"/>
      <c r="P1182" s="260"/>
      <c r="Q1182" s="260"/>
      <c r="R1182" s="260"/>
    </row>
    <row r="1183">
      <c r="A1183" s="279">
        <v>45855.0</v>
      </c>
      <c r="B1183" s="31">
        <v>7843.0</v>
      </c>
      <c r="C1183" s="31" t="s">
        <v>22062</v>
      </c>
      <c r="D1183" s="31"/>
      <c r="E1183" s="31" t="s">
        <v>22063</v>
      </c>
      <c r="F1183" s="275"/>
      <c r="G1183" s="276"/>
      <c r="H1183" s="277">
        <v>0.0</v>
      </c>
      <c r="I1183" s="278">
        <v>140.0</v>
      </c>
      <c r="J1183" s="37">
        <v>168.0</v>
      </c>
      <c r="K1183" s="37"/>
      <c r="L1183" s="37" t="s">
        <v>21</v>
      </c>
      <c r="M1183" s="37"/>
      <c r="N1183" s="260"/>
      <c r="O1183" s="260"/>
      <c r="P1183" s="260"/>
      <c r="Q1183" s="260"/>
      <c r="R1183" s="260"/>
    </row>
    <row r="1184">
      <c r="A1184" s="274"/>
      <c r="B1184" s="31"/>
      <c r="C1184" s="31"/>
      <c r="D1184" s="31"/>
      <c r="E1184" s="31"/>
      <c r="F1184" s="275"/>
      <c r="G1184" s="276"/>
      <c r="H1184" s="277"/>
      <c r="I1184" s="278"/>
      <c r="J1184" s="37"/>
      <c r="K1184" s="37"/>
      <c r="L1184" s="37"/>
      <c r="M1184" s="37"/>
      <c r="N1184" s="260"/>
      <c r="O1184" s="260"/>
      <c r="P1184" s="260"/>
      <c r="Q1184" s="260"/>
      <c r="R1184" s="260"/>
    </row>
    <row r="1185">
      <c r="A1185" s="274">
        <v>45867.02901658565</v>
      </c>
      <c r="B1185" s="31">
        <v>7844.0</v>
      </c>
      <c r="C1185" s="31" t="s">
        <v>5683</v>
      </c>
      <c r="D1185" s="31"/>
      <c r="E1185" s="31" t="s">
        <v>22164</v>
      </c>
      <c r="F1185" s="275"/>
      <c r="G1185" s="276">
        <v>20080.0</v>
      </c>
      <c r="H1185" s="277">
        <v>3120.0</v>
      </c>
      <c r="I1185" s="278">
        <v>0.0</v>
      </c>
      <c r="J1185" s="37">
        <v>0.0</v>
      </c>
      <c r="K1185" s="37"/>
      <c r="L1185" s="37" t="s">
        <v>21</v>
      </c>
      <c r="M1185" s="37"/>
      <c r="N1185" s="260"/>
      <c r="O1185" s="260"/>
      <c r="P1185" s="260"/>
      <c r="Q1185" s="260"/>
      <c r="R1185" s="260"/>
    </row>
    <row r="1186">
      <c r="A1186" s="279">
        <v>45867.0</v>
      </c>
      <c r="B1186" s="31">
        <v>7845.0</v>
      </c>
      <c r="C1186" s="31" t="s">
        <v>4017</v>
      </c>
      <c r="D1186" s="31"/>
      <c r="E1186" s="31" t="s">
        <v>4500</v>
      </c>
      <c r="F1186" s="275"/>
      <c r="G1186" s="276">
        <v>3640.0</v>
      </c>
      <c r="H1186" s="277">
        <v>500.0</v>
      </c>
      <c r="I1186" s="278">
        <v>83.0</v>
      </c>
      <c r="J1186" s="37">
        <v>99.0</v>
      </c>
      <c r="K1186" s="37"/>
      <c r="L1186" s="37" t="s">
        <v>52</v>
      </c>
      <c r="M1186" s="37"/>
      <c r="N1186" s="260"/>
      <c r="O1186" s="260"/>
      <c r="P1186" s="260"/>
      <c r="Q1186" s="260"/>
      <c r="R1186" s="260"/>
    </row>
    <row r="1187">
      <c r="A1187" s="279">
        <v>45867.0</v>
      </c>
      <c r="B1187" s="31">
        <v>7846.0</v>
      </c>
      <c r="C1187" s="31" t="s">
        <v>5683</v>
      </c>
      <c r="D1187" s="31"/>
      <c r="E1187" s="31" t="s">
        <v>22156</v>
      </c>
      <c r="F1187" s="275"/>
      <c r="G1187" s="276">
        <v>11960.0</v>
      </c>
      <c r="H1187" s="277">
        <v>1400.0</v>
      </c>
      <c r="I1187" s="278">
        <v>0.0</v>
      </c>
      <c r="J1187" s="37">
        <v>0.0</v>
      </c>
      <c r="K1187" s="37"/>
      <c r="L1187" s="37" t="s">
        <v>21</v>
      </c>
      <c r="M1187" s="37"/>
      <c r="N1187" s="260"/>
      <c r="O1187" s="260"/>
      <c r="P1187" s="260"/>
      <c r="Q1187" s="260"/>
      <c r="R1187" s="260"/>
    </row>
    <row r="1188">
      <c r="A1188" s="279">
        <v>45867.0</v>
      </c>
      <c r="B1188" s="31">
        <v>7847.0</v>
      </c>
      <c r="C1188" s="31" t="s">
        <v>6178</v>
      </c>
      <c r="D1188" s="31"/>
      <c r="E1188" s="31"/>
      <c r="F1188" s="275"/>
      <c r="G1188" s="276">
        <v>3420.0</v>
      </c>
      <c r="H1188" s="277">
        <v>920.0</v>
      </c>
      <c r="I1188" s="278">
        <v>37.0</v>
      </c>
      <c r="J1188" s="37">
        <v>45.0</v>
      </c>
      <c r="K1188" s="37"/>
      <c r="L1188" s="37" t="s">
        <v>52</v>
      </c>
      <c r="M1188" s="37"/>
      <c r="N1188" s="260"/>
      <c r="O1188" s="260"/>
      <c r="P1188" s="260"/>
      <c r="Q1188" s="260"/>
      <c r="R1188" s="260"/>
    </row>
    <row r="1189">
      <c r="A1189" s="279">
        <v>45867.0</v>
      </c>
      <c r="B1189" s="31">
        <v>7848.0</v>
      </c>
      <c r="C1189" s="31" t="s">
        <v>4455</v>
      </c>
      <c r="D1189" s="31"/>
      <c r="E1189" s="31" t="s">
        <v>21341</v>
      </c>
      <c r="F1189" s="275"/>
      <c r="G1189" s="276">
        <v>3860.0</v>
      </c>
      <c r="H1189" s="277">
        <v>480.0</v>
      </c>
      <c r="I1189" s="278">
        <v>0.0</v>
      </c>
      <c r="J1189" s="37">
        <v>0.0</v>
      </c>
      <c r="K1189" s="37"/>
      <c r="L1189" s="37" t="s">
        <v>52</v>
      </c>
      <c r="M1189" s="37"/>
      <c r="N1189" s="260"/>
      <c r="O1189" s="260"/>
      <c r="P1189" s="260"/>
      <c r="Q1189" s="260"/>
      <c r="R1189" s="260"/>
    </row>
    <row r="1190">
      <c r="A1190" s="279">
        <v>45867.0</v>
      </c>
      <c r="B1190" s="31">
        <v>7849.0</v>
      </c>
      <c r="C1190" s="31" t="s">
        <v>5683</v>
      </c>
      <c r="D1190" s="31"/>
      <c r="E1190" s="31" t="s">
        <v>22157</v>
      </c>
      <c r="F1190" s="275"/>
      <c r="G1190" s="276">
        <v>13160.0</v>
      </c>
      <c r="H1190" s="277">
        <v>2540.0</v>
      </c>
      <c r="I1190" s="278">
        <v>0.0</v>
      </c>
      <c r="J1190" s="37">
        <v>0.0</v>
      </c>
      <c r="K1190" s="37"/>
      <c r="L1190" s="37" t="s">
        <v>21</v>
      </c>
      <c r="M1190" s="37"/>
      <c r="N1190" s="260"/>
      <c r="O1190" s="260"/>
      <c r="P1190" s="260"/>
      <c r="Q1190" s="260"/>
      <c r="R1190" s="260"/>
    </row>
    <row r="1191">
      <c r="A1191" s="279">
        <v>45867.0</v>
      </c>
      <c r="B1191" s="31">
        <v>7850.0</v>
      </c>
      <c r="C1191" s="31" t="s">
        <v>5683</v>
      </c>
      <c r="D1191" s="31"/>
      <c r="E1191" s="31" t="s">
        <v>22158</v>
      </c>
      <c r="F1191" s="275"/>
      <c r="G1191" s="276">
        <v>20520.0</v>
      </c>
      <c r="H1191" s="277">
        <v>2900.0</v>
      </c>
      <c r="I1191" s="278">
        <v>0.0</v>
      </c>
      <c r="J1191" s="37">
        <v>0.0</v>
      </c>
      <c r="K1191" s="37"/>
      <c r="L1191" s="37" t="s">
        <v>21</v>
      </c>
      <c r="M1191" s="37"/>
      <c r="N1191" s="260"/>
      <c r="O1191" s="260"/>
      <c r="P1191" s="260"/>
      <c r="Q1191" s="260"/>
      <c r="R1191" s="260"/>
    </row>
    <row r="1192">
      <c r="A1192" s="279">
        <v>45867.0</v>
      </c>
      <c r="B1192" s="31">
        <v>7851.0</v>
      </c>
      <c r="C1192" s="31" t="s">
        <v>4671</v>
      </c>
      <c r="D1192" s="31"/>
      <c r="E1192" s="31"/>
      <c r="F1192" s="275"/>
      <c r="G1192" s="276">
        <v>2840.0</v>
      </c>
      <c r="H1192" s="277">
        <v>220.0</v>
      </c>
      <c r="I1192" s="278">
        <v>41.0</v>
      </c>
      <c r="J1192" s="37">
        <v>49.0</v>
      </c>
      <c r="K1192" s="37"/>
      <c r="L1192" s="37" t="s">
        <v>21</v>
      </c>
      <c r="M1192" s="37"/>
      <c r="N1192" s="260"/>
      <c r="O1192" s="260"/>
      <c r="P1192" s="260"/>
      <c r="Q1192" s="260"/>
      <c r="R1192" s="260"/>
    </row>
    <row r="1193">
      <c r="A1193" s="279">
        <v>45867.0</v>
      </c>
      <c r="B1193" s="31">
        <v>7852.0</v>
      </c>
      <c r="C1193" s="31" t="s">
        <v>6423</v>
      </c>
      <c r="D1193" s="31"/>
      <c r="E1193" s="31" t="s">
        <v>20933</v>
      </c>
      <c r="F1193" s="275"/>
      <c r="G1193" s="276">
        <v>3420.0</v>
      </c>
      <c r="H1193" s="277">
        <v>540.0</v>
      </c>
      <c r="I1193" s="278">
        <v>100.0</v>
      </c>
      <c r="J1193" s="37">
        <v>120.0</v>
      </c>
      <c r="K1193" s="37"/>
      <c r="L1193" s="37" t="s">
        <v>21</v>
      </c>
      <c r="M1193" s="37"/>
      <c r="N1193" s="260"/>
      <c r="O1193" s="260"/>
      <c r="P1193" s="260"/>
      <c r="Q1193" s="260"/>
      <c r="R1193" s="260"/>
    </row>
    <row r="1194">
      <c r="A1194" s="279">
        <v>45867.0</v>
      </c>
      <c r="B1194" s="31">
        <v>7853.0</v>
      </c>
      <c r="C1194" s="31" t="s">
        <v>6078</v>
      </c>
      <c r="D1194" s="31"/>
      <c r="E1194" s="31"/>
      <c r="F1194" s="275"/>
      <c r="G1194" s="276">
        <v>2420.0</v>
      </c>
      <c r="H1194" s="277">
        <v>140.0</v>
      </c>
      <c r="I1194" s="278">
        <v>49.0</v>
      </c>
      <c r="J1194" s="37">
        <v>59.0</v>
      </c>
      <c r="K1194" s="37"/>
      <c r="L1194" s="37" t="s">
        <v>21</v>
      </c>
      <c r="M1194" s="37"/>
      <c r="N1194" s="260"/>
      <c r="O1194" s="260"/>
      <c r="P1194" s="260"/>
      <c r="Q1194" s="260"/>
      <c r="R1194" s="260"/>
    </row>
    <row r="1195">
      <c r="A1195" s="279">
        <v>45867.0</v>
      </c>
      <c r="B1195" s="31">
        <v>7854.0</v>
      </c>
      <c r="C1195" s="31" t="s">
        <v>6423</v>
      </c>
      <c r="D1195" s="31"/>
      <c r="E1195" s="31" t="s">
        <v>20933</v>
      </c>
      <c r="F1195" s="275"/>
      <c r="G1195" s="276">
        <v>3100.0</v>
      </c>
      <c r="H1195" s="277">
        <v>360.0</v>
      </c>
      <c r="I1195" s="278">
        <v>67.0</v>
      </c>
      <c r="J1195" s="37">
        <v>80.0</v>
      </c>
      <c r="K1195" s="37"/>
      <c r="L1195" s="37" t="s">
        <v>21</v>
      </c>
      <c r="M1195" s="37"/>
      <c r="N1195" s="260"/>
      <c r="O1195" s="260"/>
      <c r="P1195" s="260"/>
      <c r="Q1195" s="260"/>
      <c r="R1195" s="260"/>
    </row>
    <row r="1196">
      <c r="A1196" s="279">
        <v>45856.0</v>
      </c>
      <c r="B1196" s="31">
        <v>7855.0</v>
      </c>
      <c r="C1196" s="31" t="s">
        <v>22066</v>
      </c>
      <c r="D1196" s="31"/>
      <c r="E1196" s="31" t="s">
        <v>22091</v>
      </c>
      <c r="F1196" s="275"/>
      <c r="G1196" s="276">
        <v>3440.0</v>
      </c>
      <c r="H1196" s="277">
        <v>720.0</v>
      </c>
      <c r="I1196" s="278">
        <v>347.0</v>
      </c>
      <c r="J1196" s="37">
        <v>416.0</v>
      </c>
      <c r="K1196" s="37"/>
      <c r="L1196" s="37" t="s">
        <v>21</v>
      </c>
      <c r="M1196" s="37"/>
      <c r="N1196" s="260"/>
      <c r="O1196" s="260"/>
      <c r="P1196" s="260"/>
      <c r="Q1196" s="260"/>
      <c r="R1196" s="260"/>
    </row>
    <row r="1197">
      <c r="A1197" s="279">
        <v>45867.0</v>
      </c>
      <c r="B1197" s="31">
        <v>7856.0</v>
      </c>
      <c r="C1197" s="31" t="s">
        <v>5683</v>
      </c>
      <c r="D1197" s="31"/>
      <c r="E1197" s="31" t="s">
        <v>22160</v>
      </c>
      <c r="F1197" s="275"/>
      <c r="G1197" s="276">
        <v>27680.0</v>
      </c>
      <c r="H1197" s="277">
        <v>10160.0</v>
      </c>
      <c r="I1197" s="278">
        <v>0.0</v>
      </c>
      <c r="J1197" s="37">
        <v>0.0</v>
      </c>
      <c r="K1197" s="37"/>
      <c r="L1197" s="37" t="s">
        <v>52</v>
      </c>
      <c r="M1197" s="37"/>
      <c r="N1197" s="260"/>
      <c r="O1197" s="260"/>
      <c r="P1197" s="260"/>
      <c r="Q1197" s="260"/>
      <c r="R1197" s="260"/>
    </row>
    <row r="1198">
      <c r="A1198" s="279">
        <v>45856.0</v>
      </c>
      <c r="B1198" s="31">
        <v>7857.0</v>
      </c>
      <c r="C1198" s="31" t="s">
        <v>20674</v>
      </c>
      <c r="D1198" s="31"/>
      <c r="E1198" s="31" t="s">
        <v>21945</v>
      </c>
      <c r="F1198" s="275"/>
      <c r="G1198" s="276">
        <v>3020.0</v>
      </c>
      <c r="H1198" s="277">
        <v>300.0</v>
      </c>
      <c r="I1198" s="278">
        <v>140.0</v>
      </c>
      <c r="J1198" s="37">
        <v>168.0</v>
      </c>
      <c r="K1198" s="37"/>
      <c r="L1198" s="37" t="s">
        <v>21</v>
      </c>
      <c r="M1198" s="37"/>
      <c r="N1198" s="260"/>
      <c r="O1198" s="260"/>
      <c r="P1198" s="260"/>
      <c r="Q1198" s="260"/>
      <c r="R1198" s="260"/>
    </row>
    <row r="1199">
      <c r="A1199" s="279">
        <v>45867.0</v>
      </c>
      <c r="B1199" s="31">
        <v>7858.0</v>
      </c>
      <c r="C1199" s="31" t="s">
        <v>4065</v>
      </c>
      <c r="D1199" s="31"/>
      <c r="E1199" s="31"/>
      <c r="F1199" s="275"/>
      <c r="G1199" s="276">
        <v>4380.0</v>
      </c>
      <c r="H1199" s="277">
        <v>2000.0</v>
      </c>
      <c r="I1199" s="278">
        <v>80.0</v>
      </c>
      <c r="J1199" s="37">
        <v>96.0</v>
      </c>
      <c r="K1199" s="37"/>
      <c r="L1199" s="37" t="s">
        <v>52</v>
      </c>
      <c r="M1199" s="37"/>
      <c r="N1199" s="260"/>
      <c r="O1199" s="260"/>
      <c r="P1199" s="260"/>
      <c r="Q1199" s="260"/>
      <c r="R1199" s="260"/>
    </row>
    <row r="1200">
      <c r="A1200" s="279">
        <v>45867.0</v>
      </c>
      <c r="B1200" s="31">
        <v>7859.0</v>
      </c>
      <c r="C1200" s="31" t="s">
        <v>6458</v>
      </c>
      <c r="D1200" s="31"/>
      <c r="E1200" s="31"/>
      <c r="F1200" s="275"/>
      <c r="G1200" s="276">
        <v>2960.0</v>
      </c>
      <c r="H1200" s="277">
        <v>440.0</v>
      </c>
      <c r="I1200" s="278">
        <v>81.0</v>
      </c>
      <c r="J1200" s="37">
        <v>97.0</v>
      </c>
      <c r="K1200" s="37"/>
      <c r="L1200" s="37" t="s">
        <v>52</v>
      </c>
      <c r="M1200" s="37"/>
      <c r="N1200" s="260"/>
      <c r="O1200" s="260"/>
      <c r="P1200" s="260"/>
      <c r="Q1200" s="260"/>
      <c r="R1200" s="260"/>
    </row>
    <row r="1201">
      <c r="A1201" s="279">
        <v>45867.0</v>
      </c>
      <c r="B1201" s="31">
        <v>7860.0</v>
      </c>
      <c r="C1201" s="31" t="s">
        <v>1093</v>
      </c>
      <c r="D1201" s="31"/>
      <c r="E1201" s="31" t="s">
        <v>22161</v>
      </c>
      <c r="F1201" s="275"/>
      <c r="G1201" s="276">
        <v>3240.0</v>
      </c>
      <c r="H1201" s="277">
        <v>520.0</v>
      </c>
      <c r="I1201" s="278">
        <v>184.0</v>
      </c>
      <c r="J1201" s="37">
        <v>221.0</v>
      </c>
      <c r="K1201" s="37"/>
      <c r="L1201" s="37" t="s">
        <v>21</v>
      </c>
      <c r="M1201" s="37"/>
      <c r="N1201" s="260"/>
      <c r="O1201" s="260"/>
      <c r="P1201" s="260"/>
      <c r="Q1201" s="260"/>
      <c r="R1201" s="260"/>
    </row>
    <row r="1202">
      <c r="A1202" s="279"/>
      <c r="B1202" s="31"/>
      <c r="C1202" s="31"/>
      <c r="D1202" s="31"/>
      <c r="E1202" s="31"/>
      <c r="F1202" s="275"/>
      <c r="G1202" s="276"/>
      <c r="H1202" s="277"/>
      <c r="I1202" s="278"/>
      <c r="J1202" s="37"/>
      <c r="K1202" s="37"/>
      <c r="L1202" s="37"/>
      <c r="M1202" s="37"/>
      <c r="N1202" s="260"/>
      <c r="O1202" s="260"/>
      <c r="P1202" s="260"/>
      <c r="Q1202" s="260"/>
      <c r="R1202" s="260"/>
    </row>
    <row r="1203">
      <c r="A1203" s="279">
        <v>45859.0</v>
      </c>
      <c r="B1203" s="31">
        <v>7861.0</v>
      </c>
      <c r="C1203" s="31" t="s">
        <v>6423</v>
      </c>
      <c r="D1203" s="31"/>
      <c r="E1203" s="31" t="s">
        <v>22088</v>
      </c>
      <c r="F1203" s="275"/>
      <c r="G1203" s="276">
        <v>3660.0</v>
      </c>
      <c r="H1203" s="277">
        <v>160.0</v>
      </c>
      <c r="I1203" s="278">
        <v>0.0</v>
      </c>
      <c r="J1203" s="37">
        <v>0.0</v>
      </c>
      <c r="K1203" s="37"/>
      <c r="L1203" s="37" t="s">
        <v>21</v>
      </c>
      <c r="M1203" s="37"/>
      <c r="N1203" s="260"/>
      <c r="O1203" s="260"/>
      <c r="P1203" s="260"/>
      <c r="Q1203" s="260"/>
      <c r="R1203" s="260"/>
    </row>
    <row r="1204">
      <c r="A1204" s="279">
        <v>45859.0</v>
      </c>
      <c r="B1204" s="31">
        <v>7862.0</v>
      </c>
      <c r="C1204" s="31" t="s">
        <v>6423</v>
      </c>
      <c r="D1204" s="31"/>
      <c r="E1204" s="31" t="s">
        <v>22088</v>
      </c>
      <c r="F1204" s="275"/>
      <c r="G1204" s="276">
        <v>3560.0</v>
      </c>
      <c r="H1204" s="277">
        <v>320.0</v>
      </c>
      <c r="I1204" s="278">
        <v>0.0</v>
      </c>
      <c r="J1204" s="37">
        <v>0.0</v>
      </c>
      <c r="K1204" s="37"/>
      <c r="L1204" s="37" t="s">
        <v>52</v>
      </c>
      <c r="M1204" s="37"/>
      <c r="N1204" s="260"/>
      <c r="O1204" s="260"/>
      <c r="P1204" s="260"/>
      <c r="Q1204" s="260"/>
      <c r="R1204" s="260"/>
    </row>
    <row r="1205">
      <c r="A1205" s="279">
        <v>45859.0</v>
      </c>
      <c r="B1205" s="31">
        <v>7863.0</v>
      </c>
      <c r="C1205" s="31" t="s">
        <v>6423</v>
      </c>
      <c r="D1205" s="31"/>
      <c r="E1205" s="31" t="s">
        <v>22088</v>
      </c>
      <c r="F1205" s="275"/>
      <c r="G1205" s="276">
        <v>3720.0</v>
      </c>
      <c r="H1205" s="277">
        <v>1160.0</v>
      </c>
      <c r="I1205" s="278">
        <v>0.0</v>
      </c>
      <c r="J1205" s="37">
        <v>0.0</v>
      </c>
      <c r="K1205" s="37"/>
      <c r="L1205" s="37" t="s">
        <v>52</v>
      </c>
      <c r="M1205" s="37"/>
      <c r="N1205" s="260"/>
      <c r="O1205" s="260"/>
      <c r="P1205" s="260"/>
      <c r="Q1205" s="260"/>
      <c r="R1205" s="260"/>
    </row>
    <row r="1206">
      <c r="A1206" s="279">
        <v>45867.0</v>
      </c>
      <c r="B1206" s="31">
        <v>7864.0</v>
      </c>
      <c r="C1206" s="31" t="s">
        <v>5683</v>
      </c>
      <c r="D1206" s="31"/>
      <c r="E1206" s="31" t="s">
        <v>22163</v>
      </c>
      <c r="F1206" s="275"/>
      <c r="G1206" s="276">
        <v>15420.0</v>
      </c>
      <c r="H1206" s="277">
        <v>4840.0</v>
      </c>
      <c r="I1206" s="278">
        <v>0.0</v>
      </c>
      <c r="J1206" s="37">
        <v>0.0</v>
      </c>
      <c r="K1206" s="37"/>
      <c r="L1206" s="37" t="s">
        <v>21</v>
      </c>
      <c r="M1206" s="37"/>
      <c r="N1206" s="260"/>
      <c r="O1206" s="260"/>
      <c r="P1206" s="260"/>
      <c r="Q1206" s="260"/>
      <c r="R1206" s="260"/>
    </row>
    <row r="1207">
      <c r="A1207" s="274"/>
      <c r="B1207" s="31"/>
      <c r="C1207" s="31"/>
      <c r="D1207" s="31"/>
      <c r="E1207" s="31"/>
      <c r="F1207" s="275"/>
      <c r="G1207" s="276"/>
      <c r="H1207" s="277"/>
      <c r="I1207" s="278"/>
      <c r="J1207" s="37"/>
      <c r="K1207" s="37"/>
      <c r="L1207" s="37"/>
      <c r="M1207" s="37"/>
      <c r="N1207" s="260"/>
      <c r="O1207" s="260"/>
      <c r="P1207" s="260"/>
      <c r="Q1207" s="260"/>
      <c r="R1207" s="260"/>
    </row>
    <row r="1208">
      <c r="A1208" s="274">
        <v>45868.029037291664</v>
      </c>
      <c r="B1208" s="31">
        <v>7865.0</v>
      </c>
      <c r="C1208" s="31" t="s">
        <v>2781</v>
      </c>
      <c r="D1208" s="31"/>
      <c r="E1208" s="31"/>
      <c r="F1208" s="275"/>
      <c r="G1208" s="276">
        <v>3860.0</v>
      </c>
      <c r="H1208" s="277">
        <v>1060.0</v>
      </c>
      <c r="I1208" s="278">
        <v>175.0</v>
      </c>
      <c r="J1208" s="37">
        <v>210.0</v>
      </c>
      <c r="K1208" s="37"/>
      <c r="L1208" s="37" t="s">
        <v>52</v>
      </c>
      <c r="M1208" s="37"/>
      <c r="N1208" s="260"/>
      <c r="O1208" s="260"/>
      <c r="P1208" s="260"/>
      <c r="Q1208" s="260"/>
      <c r="R1208" s="260"/>
    </row>
    <row r="1209">
      <c r="A1209" s="279">
        <v>45868.0</v>
      </c>
      <c r="B1209" s="31">
        <v>7866.0</v>
      </c>
      <c r="C1209" s="31" t="s">
        <v>6480</v>
      </c>
      <c r="D1209" s="31"/>
      <c r="E1209" s="31"/>
      <c r="F1209" s="275"/>
      <c r="G1209" s="276">
        <v>3500.0</v>
      </c>
      <c r="H1209" s="277">
        <v>660.0</v>
      </c>
      <c r="I1209" s="278">
        <v>109.0</v>
      </c>
      <c r="J1209" s="37">
        <v>131.0</v>
      </c>
      <c r="K1209" s="37">
        <v>140.0</v>
      </c>
      <c r="L1209" s="37" t="s">
        <v>52</v>
      </c>
      <c r="M1209" s="37"/>
      <c r="N1209" s="260"/>
      <c r="O1209" s="260"/>
      <c r="P1209" s="260"/>
      <c r="Q1209" s="260"/>
      <c r="R1209" s="260"/>
    </row>
    <row r="1210">
      <c r="A1210" s="279">
        <v>45868.0</v>
      </c>
      <c r="B1210" s="31">
        <v>7867.0</v>
      </c>
      <c r="C1210" s="31" t="s">
        <v>6178</v>
      </c>
      <c r="D1210" s="31"/>
      <c r="E1210" s="31"/>
      <c r="F1210" s="275"/>
      <c r="G1210" s="276">
        <v>3100.0</v>
      </c>
      <c r="H1210" s="277">
        <v>500.0</v>
      </c>
      <c r="I1210" s="278">
        <v>20.0</v>
      </c>
      <c r="J1210" s="37">
        <v>24.0</v>
      </c>
      <c r="K1210" s="37"/>
      <c r="L1210" s="37" t="s">
        <v>52</v>
      </c>
      <c r="M1210" s="37"/>
      <c r="N1210" s="260"/>
      <c r="O1210" s="260"/>
      <c r="P1210" s="260"/>
      <c r="Q1210" s="260"/>
      <c r="R1210" s="260"/>
    </row>
    <row r="1211">
      <c r="A1211" s="279">
        <v>45868.0</v>
      </c>
      <c r="B1211" s="31">
        <v>7868.0</v>
      </c>
      <c r="C1211" s="31" t="s">
        <v>5683</v>
      </c>
      <c r="D1211" s="31"/>
      <c r="E1211" s="31" t="s">
        <v>22165</v>
      </c>
      <c r="F1211" s="275"/>
      <c r="G1211" s="276">
        <v>21360.0</v>
      </c>
      <c r="H1211" s="277">
        <v>4520.0</v>
      </c>
      <c r="I1211" s="278">
        <v>0.0</v>
      </c>
      <c r="J1211" s="37">
        <v>0.0</v>
      </c>
      <c r="K1211" s="37"/>
      <c r="L1211" s="37" t="s">
        <v>21</v>
      </c>
      <c r="M1211" s="37"/>
      <c r="N1211" s="260"/>
      <c r="O1211" s="260"/>
      <c r="P1211" s="260"/>
      <c r="Q1211" s="260"/>
      <c r="R1211" s="260"/>
    </row>
    <row r="1212">
      <c r="A1212" s="279">
        <v>45868.0</v>
      </c>
      <c r="B1212" s="31">
        <v>7869.0</v>
      </c>
      <c r="C1212" s="31" t="s">
        <v>5683</v>
      </c>
      <c r="D1212" s="31"/>
      <c r="E1212" s="31" t="s">
        <v>22166</v>
      </c>
      <c r="F1212" s="275"/>
      <c r="G1212" s="276">
        <v>3560.0</v>
      </c>
      <c r="H1212" s="277">
        <v>560.0</v>
      </c>
      <c r="I1212" s="278">
        <v>0.0</v>
      </c>
      <c r="J1212" s="37">
        <v>0.0</v>
      </c>
      <c r="K1212" s="37"/>
      <c r="L1212" s="37" t="s">
        <v>21</v>
      </c>
      <c r="M1212" s="37"/>
      <c r="N1212" s="260"/>
      <c r="O1212" s="260"/>
      <c r="P1212" s="260"/>
      <c r="Q1212" s="260"/>
      <c r="R1212" s="260"/>
    </row>
    <row r="1213">
      <c r="A1213" s="279">
        <v>45868.0</v>
      </c>
      <c r="B1213" s="31">
        <v>7870.0</v>
      </c>
      <c r="C1213" s="31" t="s">
        <v>5683</v>
      </c>
      <c r="D1213" s="31"/>
      <c r="E1213" s="31" t="s">
        <v>22167</v>
      </c>
      <c r="F1213" s="275"/>
      <c r="G1213" s="276">
        <v>19200.0</v>
      </c>
      <c r="H1213" s="277">
        <v>2340.0</v>
      </c>
      <c r="I1213" s="278">
        <v>0.0</v>
      </c>
      <c r="J1213" s="37">
        <v>0.0</v>
      </c>
      <c r="K1213" s="37"/>
      <c r="L1213" s="37" t="s">
        <v>21</v>
      </c>
      <c r="M1213" s="37"/>
      <c r="N1213" s="260"/>
      <c r="O1213" s="260"/>
      <c r="P1213" s="260"/>
      <c r="Q1213" s="260"/>
      <c r="R1213" s="260"/>
    </row>
    <row r="1214">
      <c r="A1214" s="279">
        <v>45868.0</v>
      </c>
      <c r="B1214" s="31">
        <v>7871.0</v>
      </c>
      <c r="C1214" s="31" t="s">
        <v>2781</v>
      </c>
      <c r="D1214" s="31"/>
      <c r="E1214" s="31"/>
      <c r="F1214" s="275"/>
      <c r="G1214" s="276">
        <v>3640.0</v>
      </c>
      <c r="H1214" s="277">
        <v>720.0</v>
      </c>
      <c r="I1214" s="278">
        <v>119.0</v>
      </c>
      <c r="J1214" s="37">
        <v>143.0</v>
      </c>
      <c r="K1214" s="37"/>
      <c r="L1214" s="37" t="s">
        <v>52</v>
      </c>
      <c r="M1214" s="37"/>
      <c r="N1214" s="260"/>
      <c r="O1214" s="260"/>
      <c r="P1214" s="260"/>
      <c r="Q1214" s="260"/>
      <c r="R1214" s="260"/>
    </row>
    <row r="1215">
      <c r="A1215" s="279">
        <v>45868.0</v>
      </c>
      <c r="B1215" s="31">
        <v>7872.0</v>
      </c>
      <c r="C1215" s="31" t="s">
        <v>6423</v>
      </c>
      <c r="D1215" s="31"/>
      <c r="E1215" s="31" t="s">
        <v>20933</v>
      </c>
      <c r="F1215" s="275"/>
      <c r="G1215" s="276">
        <v>3420.0</v>
      </c>
      <c r="H1215" s="277">
        <v>560.0</v>
      </c>
      <c r="I1215" s="278">
        <v>104.0</v>
      </c>
      <c r="J1215" s="37">
        <v>125.0</v>
      </c>
      <c r="K1215" s="37"/>
      <c r="L1215" s="37" t="s">
        <v>21</v>
      </c>
      <c r="M1215" s="37"/>
      <c r="N1215" s="260"/>
      <c r="O1215" s="260"/>
      <c r="P1215" s="260"/>
      <c r="Q1215" s="260"/>
      <c r="R1215" s="260"/>
    </row>
    <row r="1216">
      <c r="A1216" s="279">
        <v>45868.0</v>
      </c>
      <c r="B1216" s="31">
        <v>7873.0</v>
      </c>
      <c r="C1216" s="31" t="s">
        <v>6458</v>
      </c>
      <c r="D1216" s="31"/>
      <c r="E1216" s="31"/>
      <c r="F1216" s="275"/>
      <c r="G1216" s="276">
        <v>2860.0</v>
      </c>
      <c r="H1216" s="277">
        <v>320.0</v>
      </c>
      <c r="I1216" s="278">
        <v>64.0</v>
      </c>
      <c r="J1216" s="37">
        <v>77.0</v>
      </c>
      <c r="K1216" s="37"/>
      <c r="L1216" s="37" t="s">
        <v>52</v>
      </c>
      <c r="M1216" s="37"/>
      <c r="N1216" s="260"/>
      <c r="O1216" s="260"/>
      <c r="P1216" s="260"/>
      <c r="Q1216" s="260"/>
      <c r="R1216" s="260"/>
    </row>
    <row r="1217">
      <c r="A1217" s="279">
        <v>45868.0</v>
      </c>
      <c r="B1217" s="31">
        <v>7874.0</v>
      </c>
      <c r="C1217" s="31" t="s">
        <v>6423</v>
      </c>
      <c r="D1217" s="31"/>
      <c r="E1217" s="31" t="s">
        <v>20933</v>
      </c>
      <c r="F1217" s="275"/>
      <c r="G1217" s="276">
        <v>3180.0</v>
      </c>
      <c r="H1217" s="277">
        <v>500.0</v>
      </c>
      <c r="I1217" s="278">
        <v>93.0</v>
      </c>
      <c r="J1217" s="37">
        <v>111.0</v>
      </c>
      <c r="K1217" s="37"/>
      <c r="L1217" s="37" t="s">
        <v>21</v>
      </c>
      <c r="M1217" s="37"/>
      <c r="N1217" s="260"/>
      <c r="O1217" s="260"/>
      <c r="P1217" s="260"/>
      <c r="Q1217" s="260"/>
      <c r="R1217" s="260"/>
    </row>
    <row r="1218">
      <c r="A1218" s="279">
        <v>45868.0</v>
      </c>
      <c r="B1218" s="31">
        <v>7875.0</v>
      </c>
      <c r="C1218" s="31" t="s">
        <v>4138</v>
      </c>
      <c r="D1218" s="31"/>
      <c r="E1218" s="31"/>
      <c r="F1218" s="275"/>
      <c r="G1218" s="276">
        <v>2960.0</v>
      </c>
      <c r="H1218" s="277">
        <v>160.0</v>
      </c>
      <c r="I1218" s="278">
        <v>32.0</v>
      </c>
      <c r="J1218" s="37">
        <v>39.0</v>
      </c>
      <c r="K1218" s="37"/>
      <c r="L1218" s="37" t="s">
        <v>60</v>
      </c>
      <c r="M1218" s="37">
        <v>353818.0</v>
      </c>
      <c r="N1218" s="260"/>
      <c r="O1218" s="260"/>
      <c r="P1218" s="260"/>
      <c r="Q1218" s="260"/>
      <c r="R1218" s="260"/>
    </row>
    <row r="1219">
      <c r="A1219" s="279">
        <v>45868.0</v>
      </c>
      <c r="B1219" s="31">
        <v>7876.0</v>
      </c>
      <c r="C1219" s="31" t="s">
        <v>5683</v>
      </c>
      <c r="D1219" s="31"/>
      <c r="E1219" s="31" t="s">
        <v>22168</v>
      </c>
      <c r="F1219" s="275"/>
      <c r="G1219" s="276">
        <v>3660.0</v>
      </c>
      <c r="H1219" s="277">
        <v>680.0</v>
      </c>
      <c r="I1219" s="278">
        <v>0.0</v>
      </c>
      <c r="J1219" s="37">
        <v>0.0</v>
      </c>
      <c r="K1219" s="37"/>
      <c r="L1219" s="37" t="s">
        <v>21</v>
      </c>
      <c r="M1219" s="37"/>
      <c r="N1219" s="260"/>
      <c r="O1219" s="260"/>
      <c r="P1219" s="260"/>
      <c r="Q1219" s="260"/>
      <c r="R1219" s="260"/>
    </row>
    <row r="1220">
      <c r="A1220" s="279">
        <v>45868.0</v>
      </c>
      <c r="B1220" s="31">
        <v>7878.0</v>
      </c>
      <c r="C1220" s="31" t="s">
        <v>4671</v>
      </c>
      <c r="D1220" s="31"/>
      <c r="E1220" s="31" t="s">
        <v>22169</v>
      </c>
      <c r="F1220" s="275"/>
      <c r="G1220" s="276">
        <v>3380.0</v>
      </c>
      <c r="H1220" s="277">
        <v>640.0</v>
      </c>
      <c r="I1220" s="278">
        <v>106.0</v>
      </c>
      <c r="J1220" s="37">
        <v>127.0</v>
      </c>
      <c r="K1220" s="37"/>
      <c r="L1220" s="37" t="s">
        <v>21</v>
      </c>
      <c r="M1220" s="37"/>
      <c r="N1220" s="260"/>
      <c r="O1220" s="260"/>
      <c r="P1220" s="260"/>
      <c r="Q1220" s="260"/>
      <c r="R1220" s="260"/>
    </row>
    <row r="1221">
      <c r="A1221" s="279">
        <v>45868.0</v>
      </c>
      <c r="B1221" s="31">
        <v>7879.0</v>
      </c>
      <c r="C1221" s="31" t="s">
        <v>4129</v>
      </c>
      <c r="D1221" s="31"/>
      <c r="E1221" s="31"/>
      <c r="F1221" s="275"/>
      <c r="G1221" s="276">
        <v>3640.0</v>
      </c>
      <c r="H1221" s="277">
        <v>1080.0</v>
      </c>
      <c r="I1221" s="278">
        <v>189.0</v>
      </c>
      <c r="J1221" s="37">
        <v>227.0</v>
      </c>
      <c r="K1221" s="37"/>
      <c r="L1221" s="37" t="s">
        <v>52</v>
      </c>
      <c r="M1221" s="37"/>
      <c r="N1221" s="260"/>
      <c r="O1221" s="260"/>
      <c r="P1221" s="260"/>
      <c r="Q1221" s="260"/>
      <c r="R1221" s="260"/>
    </row>
    <row r="1222">
      <c r="A1222" s="279">
        <v>45868.0</v>
      </c>
      <c r="B1222" s="31">
        <v>7880.0</v>
      </c>
      <c r="C1222" s="31" t="s">
        <v>5683</v>
      </c>
      <c r="D1222" s="31"/>
      <c r="E1222" s="31" t="s">
        <v>22168</v>
      </c>
      <c r="F1222" s="275"/>
      <c r="G1222" s="276">
        <v>3420.0</v>
      </c>
      <c r="H1222" s="277">
        <v>680.0</v>
      </c>
      <c r="I1222" s="278">
        <v>0.0</v>
      </c>
      <c r="J1222" s="37">
        <v>0.0</v>
      </c>
      <c r="K1222" s="37"/>
      <c r="L1222" s="37" t="s">
        <v>21</v>
      </c>
      <c r="M1222" s="37"/>
      <c r="N1222" s="260"/>
      <c r="O1222" s="260"/>
      <c r="P1222" s="260"/>
      <c r="Q1222" s="260"/>
      <c r="R1222" s="260"/>
    </row>
    <row r="1223">
      <c r="A1223" s="279">
        <v>45868.0</v>
      </c>
      <c r="B1223" s="31">
        <v>7884.0</v>
      </c>
      <c r="C1223" s="31" t="s">
        <v>6458</v>
      </c>
      <c r="D1223" s="31"/>
      <c r="E1223" s="31"/>
      <c r="F1223" s="275"/>
      <c r="G1223" s="276">
        <v>2700.0</v>
      </c>
      <c r="H1223" s="277">
        <v>180.0</v>
      </c>
      <c r="I1223" s="278">
        <v>36.0</v>
      </c>
      <c r="J1223" s="37">
        <v>44.0</v>
      </c>
      <c r="K1223" s="37"/>
      <c r="L1223" s="37" t="s">
        <v>52</v>
      </c>
      <c r="M1223" s="37"/>
      <c r="N1223" s="260"/>
      <c r="O1223" s="260"/>
      <c r="P1223" s="260"/>
      <c r="Q1223" s="260"/>
      <c r="R1223" s="260"/>
    </row>
    <row r="1224">
      <c r="A1224" s="279">
        <v>45868.0</v>
      </c>
      <c r="B1224" s="31">
        <v>7885.0</v>
      </c>
      <c r="C1224" s="31" t="s">
        <v>5683</v>
      </c>
      <c r="D1224" s="31"/>
      <c r="E1224" s="31" t="s">
        <v>22172</v>
      </c>
      <c r="F1224" s="275"/>
      <c r="G1224" s="276">
        <v>18660.0</v>
      </c>
      <c r="H1224" s="277">
        <v>1100.0</v>
      </c>
      <c r="I1224" s="278">
        <v>0.0</v>
      </c>
      <c r="J1224" s="37">
        <v>0.0</v>
      </c>
      <c r="K1224" s="37"/>
      <c r="L1224" s="37" t="s">
        <v>21</v>
      </c>
      <c r="M1224" s="37"/>
      <c r="N1224" s="260"/>
      <c r="O1224" s="260"/>
      <c r="P1224" s="260"/>
      <c r="Q1224" s="260"/>
      <c r="R1224" s="260"/>
    </row>
    <row r="1225">
      <c r="A1225" s="279"/>
      <c r="B1225" s="31"/>
      <c r="C1225" s="31"/>
      <c r="D1225" s="31"/>
      <c r="E1225" s="31"/>
      <c r="F1225" s="275"/>
      <c r="G1225" s="276"/>
      <c r="H1225" s="277"/>
      <c r="I1225" s="278"/>
      <c r="J1225" s="37"/>
      <c r="K1225" s="37"/>
      <c r="L1225" s="37"/>
      <c r="M1225" s="37"/>
      <c r="N1225" s="260"/>
      <c r="O1225" s="260"/>
      <c r="P1225" s="260"/>
      <c r="Q1225" s="260"/>
      <c r="R1225" s="260"/>
    </row>
    <row r="1226">
      <c r="A1226" s="279">
        <v>45862.0</v>
      </c>
      <c r="B1226" s="31">
        <v>7886.0</v>
      </c>
      <c r="C1226" s="31" t="s">
        <v>6423</v>
      </c>
      <c r="D1226" s="31"/>
      <c r="E1226" s="31" t="s">
        <v>22018</v>
      </c>
      <c r="F1226" s="275"/>
      <c r="G1226" s="276">
        <v>3220.0</v>
      </c>
      <c r="H1226" s="277">
        <v>120.0</v>
      </c>
      <c r="I1226" s="278">
        <v>0.0</v>
      </c>
      <c r="J1226" s="37">
        <v>0.0</v>
      </c>
      <c r="K1226" s="37"/>
      <c r="L1226" s="37" t="s">
        <v>52</v>
      </c>
      <c r="M1226" s="37"/>
      <c r="N1226" s="260"/>
      <c r="O1226" s="260"/>
      <c r="P1226" s="260"/>
      <c r="Q1226" s="260"/>
      <c r="R1226" s="260"/>
    </row>
    <row r="1227">
      <c r="A1227" s="279">
        <v>45862.0</v>
      </c>
      <c r="B1227" s="31">
        <v>7887.0</v>
      </c>
      <c r="C1227" s="31" t="s">
        <v>6423</v>
      </c>
      <c r="D1227" s="31"/>
      <c r="E1227" s="31" t="s">
        <v>22018</v>
      </c>
      <c r="F1227" s="275"/>
      <c r="G1227" s="276">
        <v>3600.0</v>
      </c>
      <c r="H1227" s="277">
        <v>200.0</v>
      </c>
      <c r="I1227" s="278">
        <v>0.0</v>
      </c>
      <c r="J1227" s="37">
        <v>0.0</v>
      </c>
      <c r="K1227" s="37"/>
      <c r="L1227" s="37" t="s">
        <v>52</v>
      </c>
      <c r="M1227" s="37"/>
      <c r="N1227" s="260"/>
      <c r="O1227" s="260"/>
      <c r="P1227" s="260"/>
      <c r="Q1227" s="260"/>
      <c r="R1227" s="260"/>
    </row>
    <row r="1228">
      <c r="A1228" s="274"/>
      <c r="B1228" s="31"/>
      <c r="C1228" s="31"/>
      <c r="D1228" s="31"/>
      <c r="E1228" s="31"/>
      <c r="F1228" s="275"/>
      <c r="G1228" s="276"/>
      <c r="H1228" s="277"/>
      <c r="I1228" s="278"/>
      <c r="J1228" s="37"/>
      <c r="K1228" s="37"/>
      <c r="L1228" s="37"/>
      <c r="M1228" s="37"/>
      <c r="N1228" s="260"/>
      <c r="O1228" s="260"/>
      <c r="P1228" s="260"/>
      <c r="Q1228" s="260"/>
      <c r="R1228" s="260"/>
    </row>
    <row r="1229">
      <c r="A1229" s="274">
        <v>45869.02903172454</v>
      </c>
      <c r="B1229" s="31">
        <v>7888.0</v>
      </c>
      <c r="C1229" s="31" t="s">
        <v>5683</v>
      </c>
      <c r="D1229" s="31"/>
      <c r="E1229" s="31" t="s">
        <v>22132</v>
      </c>
      <c r="F1229" s="275"/>
      <c r="G1229" s="276">
        <v>11260.0</v>
      </c>
      <c r="H1229" s="277">
        <v>880.0</v>
      </c>
      <c r="I1229" s="278">
        <v>0.0</v>
      </c>
      <c r="J1229" s="37">
        <v>0.0</v>
      </c>
      <c r="K1229" s="37"/>
      <c r="L1229" s="37" t="s">
        <v>21</v>
      </c>
      <c r="M1229" s="37"/>
      <c r="N1229" s="260"/>
      <c r="O1229" s="260"/>
      <c r="P1229" s="260"/>
      <c r="Q1229" s="260"/>
      <c r="R1229" s="260"/>
    </row>
    <row r="1230">
      <c r="A1230" s="279">
        <v>45869.0</v>
      </c>
      <c r="B1230" s="31">
        <v>7889.0</v>
      </c>
      <c r="C1230" s="31" t="s">
        <v>5683</v>
      </c>
      <c r="D1230" s="31"/>
      <c r="E1230" s="31" t="s">
        <v>22175</v>
      </c>
      <c r="F1230" s="275"/>
      <c r="G1230" s="276">
        <v>20380.0</v>
      </c>
      <c r="H1230" s="277">
        <v>2680.0</v>
      </c>
      <c r="I1230" s="278">
        <v>0.0</v>
      </c>
      <c r="J1230" s="37">
        <v>0.0</v>
      </c>
      <c r="K1230" s="37"/>
      <c r="L1230" s="37" t="s">
        <v>21</v>
      </c>
      <c r="M1230" s="37"/>
      <c r="N1230" s="260"/>
      <c r="O1230" s="260"/>
      <c r="P1230" s="260"/>
      <c r="Q1230" s="260"/>
      <c r="R1230" s="260"/>
    </row>
    <row r="1231">
      <c r="A1231" s="279">
        <v>45869.0</v>
      </c>
      <c r="B1231" s="31">
        <v>7890.0</v>
      </c>
      <c r="C1231" s="31" t="s">
        <v>5683</v>
      </c>
      <c r="D1231" s="31"/>
      <c r="E1231" s="31" t="s">
        <v>22132</v>
      </c>
      <c r="F1231" s="275"/>
      <c r="G1231" s="276">
        <v>10800.0</v>
      </c>
      <c r="H1231" s="277">
        <v>460.0</v>
      </c>
      <c r="I1231" s="278">
        <v>0.0</v>
      </c>
      <c r="J1231" s="37">
        <v>0.0</v>
      </c>
      <c r="K1231" s="37"/>
      <c r="L1231" s="37" t="s">
        <v>21</v>
      </c>
      <c r="M1231" s="37"/>
      <c r="N1231" s="260"/>
      <c r="O1231" s="260"/>
      <c r="P1231" s="260"/>
      <c r="Q1231" s="260"/>
      <c r="R1231" s="260"/>
    </row>
    <row r="1232">
      <c r="A1232" s="279">
        <v>45869.0</v>
      </c>
      <c r="B1232" s="31">
        <v>7891.0</v>
      </c>
      <c r="C1232" s="31" t="s">
        <v>3980</v>
      </c>
      <c r="D1232" s="31"/>
      <c r="E1232" s="31" t="s">
        <v>22178</v>
      </c>
      <c r="F1232" s="275"/>
      <c r="G1232" s="276">
        <v>3420.0</v>
      </c>
      <c r="H1232" s="277">
        <v>1140.0</v>
      </c>
      <c r="I1232" s="278">
        <v>132.0</v>
      </c>
      <c r="J1232" s="37">
        <v>158.0</v>
      </c>
      <c r="K1232" s="37"/>
      <c r="L1232" s="37" t="s">
        <v>21</v>
      </c>
      <c r="M1232" s="37"/>
      <c r="N1232" s="260"/>
      <c r="O1232" s="260"/>
      <c r="P1232" s="260"/>
      <c r="Q1232" s="260"/>
      <c r="R1232" s="260"/>
    </row>
    <row r="1233">
      <c r="A1233" s="279">
        <v>45869.0</v>
      </c>
      <c r="B1233" s="31">
        <v>7892.0</v>
      </c>
      <c r="C1233" s="31" t="s">
        <v>5683</v>
      </c>
      <c r="D1233" s="31"/>
      <c r="E1233" s="31" t="s">
        <v>22179</v>
      </c>
      <c r="F1233" s="275"/>
      <c r="G1233" s="276">
        <v>19900.0</v>
      </c>
      <c r="H1233" s="277">
        <v>2320.0</v>
      </c>
      <c r="I1233" s="278">
        <v>0.0</v>
      </c>
      <c r="J1233" s="37">
        <v>0.0</v>
      </c>
      <c r="K1233" s="37"/>
      <c r="L1233" s="37" t="s">
        <v>21</v>
      </c>
      <c r="M1233" s="37"/>
      <c r="N1233" s="260"/>
      <c r="O1233" s="260"/>
      <c r="P1233" s="260"/>
      <c r="Q1233" s="260"/>
      <c r="R1233" s="260"/>
    </row>
    <row r="1234">
      <c r="A1234" s="279">
        <v>45869.0</v>
      </c>
      <c r="B1234" s="31">
        <v>7893.0</v>
      </c>
      <c r="C1234" s="31" t="s">
        <v>3986</v>
      </c>
      <c r="D1234" s="31"/>
      <c r="E1234" s="31"/>
      <c r="F1234" s="275"/>
      <c r="G1234" s="276">
        <v>3740.0</v>
      </c>
      <c r="H1234" s="277">
        <v>1180.0</v>
      </c>
      <c r="I1234" s="278">
        <v>195.0</v>
      </c>
      <c r="J1234" s="37">
        <v>234.0</v>
      </c>
      <c r="K1234" s="37"/>
      <c r="L1234" s="37" t="s">
        <v>21</v>
      </c>
      <c r="M1234" s="37"/>
      <c r="N1234" s="260"/>
      <c r="O1234" s="260"/>
      <c r="P1234" s="260"/>
      <c r="Q1234" s="260"/>
      <c r="R1234" s="260"/>
    </row>
    <row r="1235">
      <c r="A1235" s="279">
        <v>45869.0</v>
      </c>
      <c r="B1235" s="31">
        <v>7894.0</v>
      </c>
      <c r="C1235" s="31" t="s">
        <v>6611</v>
      </c>
      <c r="D1235" s="31"/>
      <c r="E1235" s="31"/>
      <c r="F1235" s="275"/>
      <c r="G1235" s="276">
        <v>2580.0</v>
      </c>
      <c r="H1235" s="277">
        <v>220.0</v>
      </c>
      <c r="I1235" s="278">
        <v>37.0</v>
      </c>
      <c r="J1235" s="37">
        <v>44.0</v>
      </c>
      <c r="K1235" s="37"/>
      <c r="L1235" s="37" t="s">
        <v>21</v>
      </c>
      <c r="M1235" s="37"/>
      <c r="N1235" s="260"/>
      <c r="O1235" s="260"/>
      <c r="P1235" s="260"/>
      <c r="Q1235" s="260"/>
      <c r="R1235" s="260"/>
    </row>
    <row r="1236">
      <c r="A1236" s="279">
        <v>45869.0</v>
      </c>
      <c r="B1236" s="31">
        <v>7895.0</v>
      </c>
      <c r="C1236" s="31" t="s">
        <v>5683</v>
      </c>
      <c r="D1236" s="31"/>
      <c r="E1236" s="31" t="s">
        <v>22183</v>
      </c>
      <c r="F1236" s="275"/>
      <c r="G1236" s="276">
        <v>17120.0</v>
      </c>
      <c r="H1236" s="277">
        <v>260.0</v>
      </c>
      <c r="I1236" s="278">
        <v>0.0</v>
      </c>
      <c r="J1236" s="37">
        <v>0.0</v>
      </c>
      <c r="K1236" s="37"/>
      <c r="L1236" s="37" t="s">
        <v>21</v>
      </c>
      <c r="M1236" s="37"/>
      <c r="N1236" s="260"/>
      <c r="O1236" s="260"/>
      <c r="P1236" s="260"/>
      <c r="Q1236" s="260"/>
      <c r="R1236" s="260"/>
    </row>
    <row r="1237">
      <c r="A1237" s="279">
        <v>45869.0</v>
      </c>
      <c r="B1237" s="31">
        <v>7896.0</v>
      </c>
      <c r="C1237" s="31" t="s">
        <v>4447</v>
      </c>
      <c r="D1237" s="31"/>
      <c r="E1237" s="31"/>
      <c r="F1237" s="275"/>
      <c r="G1237" s="276">
        <v>2360.0</v>
      </c>
      <c r="H1237" s="277">
        <v>140.0</v>
      </c>
      <c r="I1237" s="278">
        <v>24.0</v>
      </c>
      <c r="J1237" s="37">
        <v>28.0</v>
      </c>
      <c r="K1237" s="37"/>
      <c r="L1237" s="37" t="s">
        <v>60</v>
      </c>
      <c r="M1237" s="37">
        <v>806346.0</v>
      </c>
      <c r="N1237" s="260"/>
      <c r="O1237" s="260"/>
      <c r="P1237" s="260"/>
      <c r="Q1237" s="260"/>
      <c r="R1237" s="260"/>
    </row>
    <row r="1238">
      <c r="A1238" s="279">
        <v>45869.0</v>
      </c>
      <c r="B1238" s="31">
        <v>7897.0</v>
      </c>
      <c r="C1238" s="31" t="s">
        <v>5683</v>
      </c>
      <c r="D1238" s="31"/>
      <c r="E1238" s="31" t="s">
        <v>22184</v>
      </c>
      <c r="F1238" s="275"/>
      <c r="G1238" s="276">
        <v>11640.0</v>
      </c>
      <c r="H1238" s="277">
        <v>1300.0</v>
      </c>
      <c r="I1238" s="278">
        <v>0.0</v>
      </c>
      <c r="J1238" s="37">
        <v>0.0</v>
      </c>
      <c r="K1238" s="37"/>
      <c r="L1238" s="37" t="s">
        <v>21</v>
      </c>
      <c r="M1238" s="37"/>
      <c r="N1238" s="260"/>
      <c r="O1238" s="260"/>
      <c r="P1238" s="260"/>
      <c r="Q1238" s="260"/>
      <c r="R1238" s="260"/>
    </row>
    <row r="1239">
      <c r="A1239" s="279">
        <v>45869.0</v>
      </c>
      <c r="B1239" s="31">
        <v>7898.0</v>
      </c>
      <c r="C1239" s="31" t="s">
        <v>4110</v>
      </c>
      <c r="D1239" s="31"/>
      <c r="E1239" s="31" t="s">
        <v>4500</v>
      </c>
      <c r="F1239" s="275"/>
      <c r="G1239" s="276">
        <v>4080.0</v>
      </c>
      <c r="H1239" s="277">
        <v>780.0</v>
      </c>
      <c r="I1239" s="278">
        <v>129.0</v>
      </c>
      <c r="J1239" s="37">
        <v>155.0</v>
      </c>
      <c r="K1239" s="37"/>
      <c r="L1239" s="37" t="s">
        <v>52</v>
      </c>
      <c r="M1239" s="37"/>
      <c r="N1239" s="260"/>
      <c r="O1239" s="260"/>
      <c r="P1239" s="260"/>
      <c r="Q1239" s="260"/>
      <c r="R1239" s="260"/>
    </row>
    <row r="1240">
      <c r="A1240" s="279">
        <v>45869.0</v>
      </c>
      <c r="B1240" s="31">
        <v>7899.0</v>
      </c>
      <c r="C1240" s="31" t="s">
        <v>4110</v>
      </c>
      <c r="D1240" s="31"/>
      <c r="E1240" s="31" t="s">
        <v>4500</v>
      </c>
      <c r="F1240" s="275"/>
      <c r="G1240" s="276">
        <v>3680.0</v>
      </c>
      <c r="H1240" s="277">
        <v>400.0</v>
      </c>
      <c r="I1240" s="278">
        <v>66.0</v>
      </c>
      <c r="J1240" s="37">
        <v>80.0</v>
      </c>
      <c r="K1240" s="37"/>
      <c r="L1240" s="37" t="s">
        <v>52</v>
      </c>
      <c r="M1240" s="37"/>
      <c r="N1240" s="260"/>
      <c r="O1240" s="260"/>
      <c r="P1240" s="260"/>
      <c r="Q1240" s="260"/>
      <c r="R1240" s="260"/>
    </row>
    <row r="1241">
      <c r="A1241" s="279">
        <v>45863.0</v>
      </c>
      <c r="B1241" s="31">
        <v>7900.0</v>
      </c>
      <c r="C1241" s="31" t="s">
        <v>1093</v>
      </c>
      <c r="D1241" s="31"/>
      <c r="E1241" s="31" t="s">
        <v>22145</v>
      </c>
      <c r="F1241" s="275"/>
      <c r="G1241" s="276">
        <v>2840.0</v>
      </c>
      <c r="H1241" s="277">
        <v>120.0</v>
      </c>
      <c r="I1241" s="278">
        <v>140.0</v>
      </c>
      <c r="J1241" s="37">
        <v>168.0</v>
      </c>
      <c r="K1241" s="37"/>
      <c r="L1241" s="37" t="s">
        <v>21</v>
      </c>
      <c r="M1241" s="37"/>
      <c r="N1241" s="260"/>
      <c r="O1241" s="260"/>
      <c r="P1241" s="260"/>
      <c r="Q1241" s="260"/>
      <c r="R1241" s="260"/>
    </row>
    <row r="1242">
      <c r="A1242" s="279">
        <v>45869.0</v>
      </c>
      <c r="B1242" s="31">
        <v>7901.0</v>
      </c>
      <c r="C1242" s="31" t="s">
        <v>5683</v>
      </c>
      <c r="D1242" s="31"/>
      <c r="E1242" s="31" t="s">
        <v>25208</v>
      </c>
      <c r="F1242" s="275"/>
      <c r="G1242" s="276">
        <v>12360.0</v>
      </c>
      <c r="H1242" s="277">
        <v>1940.0</v>
      </c>
      <c r="I1242" s="278">
        <v>0.0</v>
      </c>
      <c r="J1242" s="37">
        <v>0.0</v>
      </c>
      <c r="K1242" s="37"/>
      <c r="L1242" s="37" t="s">
        <v>21</v>
      </c>
      <c r="M1242" s="37"/>
      <c r="N1242" s="260"/>
      <c r="O1242" s="260"/>
      <c r="P1242" s="260"/>
      <c r="Q1242" s="260"/>
      <c r="R1242" s="260"/>
    </row>
    <row r="1243">
      <c r="A1243" s="279">
        <v>45869.0</v>
      </c>
      <c r="B1243" s="31">
        <v>7902.0</v>
      </c>
      <c r="C1243" s="31" t="s">
        <v>5233</v>
      </c>
      <c r="D1243" s="31"/>
      <c r="E1243" s="31" t="s">
        <v>22120</v>
      </c>
      <c r="F1243" s="275"/>
      <c r="G1243" s="276">
        <v>12360.0</v>
      </c>
      <c r="H1243" s="277">
        <v>1900.0</v>
      </c>
      <c r="I1243" s="278">
        <v>0.0</v>
      </c>
      <c r="J1243" s="37">
        <v>0.0</v>
      </c>
      <c r="K1243" s="37"/>
      <c r="L1243" s="37" t="s">
        <v>21</v>
      </c>
      <c r="M1243" s="37"/>
      <c r="N1243" s="260"/>
      <c r="O1243" s="260"/>
      <c r="P1243" s="260"/>
      <c r="Q1243" s="260"/>
      <c r="R1243" s="260"/>
    </row>
    <row r="1244">
      <c r="A1244" s="279"/>
      <c r="B1244" s="31"/>
      <c r="C1244" s="31"/>
      <c r="D1244" s="31"/>
      <c r="E1244" s="31"/>
      <c r="F1244" s="275"/>
      <c r="G1244" s="276"/>
      <c r="H1244" s="277"/>
      <c r="I1244" s="278"/>
      <c r="J1244" s="37"/>
      <c r="K1244" s="37"/>
      <c r="L1244" s="37"/>
      <c r="M1244" s="37"/>
      <c r="N1244" s="260"/>
      <c r="O1244" s="260"/>
      <c r="P1244" s="260"/>
      <c r="Q1244" s="260"/>
      <c r="R1244" s="260"/>
    </row>
    <row r="1245">
      <c r="A1245" s="279">
        <v>45863.0</v>
      </c>
      <c r="B1245" s="31">
        <v>7903.0</v>
      </c>
      <c r="C1245" s="31" t="s">
        <v>6423</v>
      </c>
      <c r="D1245" s="31"/>
      <c r="E1245" s="31" t="s">
        <v>22088</v>
      </c>
      <c r="F1245" s="275"/>
      <c r="G1245" s="276">
        <v>3960.0</v>
      </c>
      <c r="H1245" s="277">
        <v>320.0</v>
      </c>
      <c r="I1245" s="278">
        <v>0.0</v>
      </c>
      <c r="J1245" s="37">
        <v>0.0</v>
      </c>
      <c r="K1245" s="37"/>
      <c r="L1245" s="37" t="s">
        <v>52</v>
      </c>
      <c r="M1245" s="37"/>
      <c r="N1245" s="260"/>
      <c r="O1245" s="260"/>
      <c r="P1245" s="260"/>
      <c r="Q1245" s="260"/>
      <c r="R1245" s="260"/>
    </row>
    <row r="1246">
      <c r="A1246" s="274"/>
      <c r="B1246" s="31"/>
      <c r="C1246" s="31"/>
      <c r="D1246" s="31"/>
      <c r="E1246" s="31"/>
      <c r="F1246" s="275"/>
      <c r="G1246" s="276"/>
      <c r="H1246" s="277"/>
      <c r="I1246" s="278"/>
      <c r="J1246" s="37"/>
      <c r="K1246" s="37"/>
      <c r="L1246" s="37"/>
      <c r="M1246" s="37"/>
      <c r="N1246" s="260"/>
      <c r="O1246" s="260"/>
      <c r="P1246" s="260"/>
      <c r="Q1246" s="260"/>
      <c r="R1246" s="260"/>
    </row>
    <row r="1247">
      <c r="A1247" s="274">
        <v>45870.029066076386</v>
      </c>
      <c r="B1247" s="31">
        <v>7904.0</v>
      </c>
      <c r="C1247" s="31" t="s">
        <v>5683</v>
      </c>
      <c r="D1247" s="31"/>
      <c r="E1247" s="31" t="s">
        <v>22194</v>
      </c>
      <c r="F1247" s="275"/>
      <c r="G1247" s="276">
        <v>19140.0</v>
      </c>
      <c r="H1247" s="277">
        <v>1980.0</v>
      </c>
      <c r="I1247" s="278">
        <v>0.0</v>
      </c>
      <c r="J1247" s="37">
        <v>0.0</v>
      </c>
      <c r="K1247" s="37"/>
      <c r="L1247" s="37" t="s">
        <v>21</v>
      </c>
      <c r="M1247" s="37"/>
      <c r="N1247" s="260"/>
      <c r="O1247" s="260"/>
      <c r="P1247" s="260"/>
      <c r="Q1247" s="260"/>
      <c r="R1247" s="260"/>
    </row>
    <row r="1248">
      <c r="A1248" s="279">
        <v>45870.0</v>
      </c>
      <c r="B1248" s="31">
        <v>7905.0</v>
      </c>
      <c r="C1248" s="31" t="s">
        <v>4110</v>
      </c>
      <c r="D1248" s="31"/>
      <c r="E1248" s="31" t="s">
        <v>4500</v>
      </c>
      <c r="F1248" s="275"/>
      <c r="G1248" s="276">
        <v>3580.0</v>
      </c>
      <c r="H1248" s="277">
        <v>720.0</v>
      </c>
      <c r="I1248" s="278">
        <v>119.0</v>
      </c>
      <c r="J1248" s="37">
        <v>143.0</v>
      </c>
      <c r="K1248" s="37"/>
      <c r="L1248" s="37" t="s">
        <v>52</v>
      </c>
      <c r="M1248" s="37"/>
      <c r="N1248" s="260"/>
      <c r="O1248" s="260"/>
      <c r="P1248" s="260"/>
      <c r="Q1248" s="260"/>
      <c r="R1248" s="260"/>
    </row>
    <row r="1249">
      <c r="A1249" s="279">
        <v>45870.0</v>
      </c>
      <c r="B1249" s="31">
        <v>7906.0</v>
      </c>
      <c r="C1249" s="31" t="s">
        <v>6716</v>
      </c>
      <c r="D1249" s="31"/>
      <c r="E1249" s="31"/>
      <c r="F1249" s="275"/>
      <c r="G1249" s="276">
        <v>4760.0</v>
      </c>
      <c r="H1249" s="277">
        <v>1080.0</v>
      </c>
      <c r="I1249" s="278">
        <v>179.0</v>
      </c>
      <c r="J1249" s="37">
        <v>214.0</v>
      </c>
      <c r="K1249" s="37"/>
      <c r="L1249" s="37" t="s">
        <v>60</v>
      </c>
      <c r="M1249" s="37">
        <v>30246.0</v>
      </c>
      <c r="N1249" s="260"/>
      <c r="O1249" s="260"/>
      <c r="P1249" s="260"/>
      <c r="Q1249" s="260"/>
      <c r="R1249" s="260"/>
    </row>
    <row r="1250">
      <c r="A1250" s="279">
        <v>45870.0</v>
      </c>
      <c r="B1250" s="31">
        <v>7907.0</v>
      </c>
      <c r="C1250" s="31" t="s">
        <v>4031</v>
      </c>
      <c r="D1250" s="31"/>
      <c r="E1250" s="31" t="s">
        <v>20697</v>
      </c>
      <c r="F1250" s="275"/>
      <c r="G1250" s="276">
        <v>3020.0</v>
      </c>
      <c r="H1250" s="277">
        <v>240.0</v>
      </c>
      <c r="I1250" s="278">
        <v>40.0</v>
      </c>
      <c r="J1250" s="37">
        <v>48.0</v>
      </c>
      <c r="K1250" s="37"/>
      <c r="L1250" s="37" t="s">
        <v>21</v>
      </c>
      <c r="M1250" s="37"/>
      <c r="N1250" s="260"/>
      <c r="O1250" s="260"/>
      <c r="P1250" s="260"/>
      <c r="Q1250" s="260"/>
      <c r="R1250" s="260"/>
    </row>
    <row r="1251">
      <c r="A1251" s="279">
        <v>45870.0</v>
      </c>
      <c r="B1251" s="31">
        <v>7908.0</v>
      </c>
      <c r="C1251" s="31" t="s">
        <v>5683</v>
      </c>
      <c r="D1251" s="31"/>
      <c r="E1251" s="31" t="s">
        <v>22120</v>
      </c>
      <c r="F1251" s="275"/>
      <c r="G1251" s="276">
        <v>13700.0</v>
      </c>
      <c r="H1251" s="277">
        <v>3300.0</v>
      </c>
      <c r="I1251" s="278">
        <v>0.0</v>
      </c>
      <c r="J1251" s="37">
        <v>0.0</v>
      </c>
      <c r="K1251" s="37"/>
      <c r="L1251" s="37" t="s">
        <v>21</v>
      </c>
      <c r="M1251" s="37"/>
      <c r="N1251" s="260"/>
      <c r="O1251" s="260"/>
      <c r="P1251" s="260"/>
      <c r="Q1251" s="260"/>
      <c r="R1251" s="260"/>
    </row>
    <row r="1252">
      <c r="A1252" s="279">
        <v>45870.0</v>
      </c>
      <c r="B1252" s="31">
        <v>7909.0</v>
      </c>
      <c r="C1252" s="31" t="s">
        <v>5683</v>
      </c>
      <c r="D1252" s="31"/>
      <c r="E1252" s="31" t="s">
        <v>22190</v>
      </c>
      <c r="F1252" s="275"/>
      <c r="G1252" s="276">
        <v>11900.0</v>
      </c>
      <c r="H1252" s="277">
        <v>1640.0</v>
      </c>
      <c r="I1252" s="278">
        <v>0.0</v>
      </c>
      <c r="J1252" s="37">
        <v>0.0</v>
      </c>
      <c r="K1252" s="37"/>
      <c r="L1252" s="37" t="s">
        <v>21</v>
      </c>
      <c r="M1252" s="37"/>
      <c r="N1252" s="260"/>
      <c r="O1252" s="260"/>
      <c r="P1252" s="260"/>
      <c r="Q1252" s="260"/>
      <c r="R1252" s="260"/>
    </row>
    <row r="1253">
      <c r="A1253" s="279">
        <v>45870.0</v>
      </c>
      <c r="B1253" s="31">
        <v>7910.0</v>
      </c>
      <c r="C1253" s="31" t="s">
        <v>5233</v>
      </c>
      <c r="D1253" s="31"/>
      <c r="E1253" s="31" t="s">
        <v>22191</v>
      </c>
      <c r="F1253" s="275"/>
      <c r="G1253" s="276">
        <v>18120.0</v>
      </c>
      <c r="H1253" s="277">
        <v>960.0</v>
      </c>
      <c r="I1253" s="278">
        <v>0.0</v>
      </c>
      <c r="J1253" s="37">
        <v>0.0</v>
      </c>
      <c r="K1253" s="37"/>
      <c r="L1253" s="37" t="s">
        <v>21</v>
      </c>
      <c r="M1253" s="37"/>
      <c r="N1253" s="260"/>
      <c r="O1253" s="260"/>
      <c r="P1253" s="260"/>
      <c r="Q1253" s="260"/>
      <c r="R1253" s="260"/>
    </row>
    <row r="1254">
      <c r="A1254" s="279">
        <v>45870.0</v>
      </c>
      <c r="B1254" s="31">
        <v>7911.0</v>
      </c>
      <c r="C1254" s="31" t="s">
        <v>6423</v>
      </c>
      <c r="D1254" s="31"/>
      <c r="E1254" s="31" t="s">
        <v>20933</v>
      </c>
      <c r="F1254" s="275"/>
      <c r="G1254" s="276">
        <v>3440.0</v>
      </c>
      <c r="H1254" s="277">
        <v>540.0</v>
      </c>
      <c r="I1254" s="278">
        <v>100.0</v>
      </c>
      <c r="J1254" s="37">
        <v>120.0</v>
      </c>
      <c r="K1254" s="37"/>
      <c r="L1254" s="37" t="s">
        <v>21</v>
      </c>
      <c r="M1254" s="37"/>
      <c r="N1254" s="260"/>
      <c r="O1254" s="260"/>
      <c r="P1254" s="260"/>
      <c r="Q1254" s="260"/>
      <c r="R1254" s="260"/>
    </row>
    <row r="1255">
      <c r="A1255" s="279">
        <v>45866.0</v>
      </c>
      <c r="B1255" s="31">
        <v>7912.0</v>
      </c>
      <c r="C1255" s="31" t="s">
        <v>20674</v>
      </c>
      <c r="D1255" s="31"/>
      <c r="E1255" s="31" t="s">
        <v>22154</v>
      </c>
      <c r="F1255" s="275"/>
      <c r="G1255" s="276">
        <v>2940.0</v>
      </c>
      <c r="H1255" s="277">
        <v>260.0</v>
      </c>
      <c r="I1255" s="278">
        <v>140.0</v>
      </c>
      <c r="J1255" s="37">
        <v>168.0</v>
      </c>
      <c r="K1255" s="37"/>
      <c r="L1255" s="37" t="s">
        <v>21</v>
      </c>
      <c r="M1255" s="37"/>
      <c r="N1255" s="260"/>
      <c r="O1255" s="260"/>
      <c r="P1255" s="260"/>
      <c r="Q1255" s="260"/>
      <c r="R1255" s="260"/>
    </row>
    <row r="1256">
      <c r="A1256" s="279">
        <v>45870.0</v>
      </c>
      <c r="B1256" s="31">
        <v>7913.0</v>
      </c>
      <c r="C1256" s="31" t="s">
        <v>6423</v>
      </c>
      <c r="D1256" s="31"/>
      <c r="E1256" s="31" t="s">
        <v>20933</v>
      </c>
      <c r="F1256" s="275"/>
      <c r="G1256" s="276">
        <v>3300.0</v>
      </c>
      <c r="H1256" s="277">
        <v>540.0</v>
      </c>
      <c r="I1256" s="278">
        <v>100.0</v>
      </c>
      <c r="J1256" s="37">
        <v>120.0</v>
      </c>
      <c r="K1256" s="37"/>
      <c r="L1256" s="37" t="s">
        <v>21</v>
      </c>
      <c r="M1256" s="37"/>
      <c r="N1256" s="260"/>
      <c r="O1256" s="260"/>
      <c r="P1256" s="260"/>
      <c r="Q1256" s="260"/>
      <c r="R1256" s="260"/>
    </row>
    <row r="1257">
      <c r="A1257" s="279">
        <v>45870.0</v>
      </c>
      <c r="B1257" s="31">
        <v>7914.0</v>
      </c>
      <c r="C1257" s="31" t="s">
        <v>5946</v>
      </c>
      <c r="D1257" s="31"/>
      <c r="E1257" s="31"/>
      <c r="F1257" s="275"/>
      <c r="G1257" s="276">
        <v>3780.0</v>
      </c>
      <c r="H1257" s="277">
        <v>960.0</v>
      </c>
      <c r="I1257" s="278">
        <v>39.0</v>
      </c>
      <c r="J1257" s="37">
        <v>47.0</v>
      </c>
      <c r="K1257" s="37"/>
      <c r="L1257" s="37" t="s">
        <v>52</v>
      </c>
      <c r="M1257" s="37"/>
      <c r="N1257" s="260"/>
      <c r="O1257" s="260"/>
      <c r="P1257" s="260"/>
      <c r="Q1257" s="260"/>
      <c r="R1257" s="260"/>
    </row>
    <row r="1258">
      <c r="A1258" s="279">
        <v>45870.0</v>
      </c>
      <c r="B1258" s="31">
        <v>7915.0</v>
      </c>
      <c r="C1258" s="31" t="s">
        <v>4110</v>
      </c>
      <c r="D1258" s="31"/>
      <c r="E1258" s="31" t="s">
        <v>4500</v>
      </c>
      <c r="F1258" s="275"/>
      <c r="G1258" s="276">
        <v>4040.0</v>
      </c>
      <c r="H1258" s="277">
        <v>1040.0</v>
      </c>
      <c r="I1258" s="278">
        <v>133.0</v>
      </c>
      <c r="J1258" s="37">
        <v>160.0</v>
      </c>
      <c r="K1258" s="37"/>
      <c r="L1258" s="37" t="s">
        <v>52</v>
      </c>
      <c r="M1258" s="37"/>
      <c r="N1258" s="260"/>
      <c r="O1258" s="260"/>
      <c r="P1258" s="260"/>
      <c r="Q1258" s="260"/>
      <c r="R1258" s="260"/>
    </row>
    <row r="1259">
      <c r="A1259" s="279">
        <v>45870.0</v>
      </c>
      <c r="B1259" s="31">
        <v>7916.0</v>
      </c>
      <c r="C1259" s="31" t="s">
        <v>3991</v>
      </c>
      <c r="D1259" s="31"/>
      <c r="E1259" s="31"/>
      <c r="F1259" s="275"/>
      <c r="G1259" s="276">
        <v>2980.0</v>
      </c>
      <c r="H1259" s="277">
        <v>100.0</v>
      </c>
      <c r="I1259" s="278">
        <v>20.0</v>
      </c>
      <c r="J1259" s="37">
        <v>24.0</v>
      </c>
      <c r="K1259" s="37"/>
      <c r="L1259" s="37" t="s">
        <v>21</v>
      </c>
      <c r="M1259" s="37"/>
      <c r="N1259" s="260"/>
      <c r="O1259" s="260"/>
      <c r="P1259" s="260"/>
      <c r="Q1259" s="260"/>
      <c r="R1259" s="260"/>
    </row>
    <row r="1260">
      <c r="A1260" s="279">
        <v>45870.0</v>
      </c>
      <c r="B1260" s="31">
        <v>7917.0</v>
      </c>
      <c r="C1260" s="31" t="s">
        <v>3986</v>
      </c>
      <c r="D1260" s="31"/>
      <c r="E1260" s="31"/>
      <c r="F1260" s="275"/>
      <c r="G1260" s="276">
        <v>3660.0</v>
      </c>
      <c r="H1260" s="277">
        <v>1080.0</v>
      </c>
      <c r="I1260" s="278">
        <v>44.0</v>
      </c>
      <c r="J1260" s="37">
        <v>52.0</v>
      </c>
      <c r="K1260" s="37"/>
      <c r="L1260" s="37" t="s">
        <v>21</v>
      </c>
      <c r="M1260" s="37"/>
      <c r="N1260" s="260"/>
      <c r="O1260" s="260"/>
      <c r="P1260" s="260"/>
      <c r="Q1260" s="260"/>
      <c r="R1260" s="260"/>
    </row>
    <row r="1261">
      <c r="A1261" s="279">
        <v>45870.0</v>
      </c>
      <c r="B1261" s="31">
        <v>7918.0</v>
      </c>
      <c r="C1261" s="31" t="s">
        <v>744</v>
      </c>
      <c r="D1261" s="31"/>
      <c r="E1261" s="31"/>
      <c r="F1261" s="275"/>
      <c r="G1261" s="276">
        <v>2740.0</v>
      </c>
      <c r="H1261" s="277">
        <v>220.0</v>
      </c>
      <c r="I1261" s="278">
        <v>44.0</v>
      </c>
      <c r="J1261" s="37">
        <v>53.0</v>
      </c>
      <c r="K1261" s="37"/>
      <c r="L1261" s="37" t="s">
        <v>52</v>
      </c>
      <c r="M1261" s="37"/>
      <c r="N1261" s="260"/>
      <c r="O1261" s="260"/>
      <c r="P1261" s="260"/>
      <c r="Q1261" s="260"/>
      <c r="R1261" s="260"/>
    </row>
    <row r="1262">
      <c r="A1262" s="279">
        <v>45870.0</v>
      </c>
      <c r="B1262" s="31">
        <v>7919.0</v>
      </c>
      <c r="C1262" s="31" t="s">
        <v>2781</v>
      </c>
      <c r="D1262" s="31"/>
      <c r="E1262" s="31"/>
      <c r="F1262" s="275"/>
      <c r="G1262" s="276">
        <v>3380.0</v>
      </c>
      <c r="H1262" s="277">
        <v>480.0</v>
      </c>
      <c r="I1262" s="278">
        <v>80.0</v>
      </c>
      <c r="J1262" s="37">
        <v>96.0</v>
      </c>
      <c r="K1262" s="37"/>
      <c r="L1262" s="37" t="s">
        <v>52</v>
      </c>
      <c r="M1262" s="37"/>
      <c r="N1262" s="260"/>
      <c r="O1262" s="260"/>
      <c r="P1262" s="260"/>
      <c r="Q1262" s="260"/>
      <c r="R1262" s="260"/>
    </row>
    <row r="1263">
      <c r="A1263" s="274"/>
      <c r="B1263" s="31"/>
      <c r="C1263" s="31"/>
      <c r="D1263" s="31"/>
      <c r="E1263" s="31"/>
      <c r="F1263" s="275"/>
      <c r="G1263" s="276"/>
      <c r="H1263" s="277"/>
      <c r="I1263" s="278"/>
      <c r="J1263" s="37"/>
      <c r="K1263" s="37"/>
      <c r="L1263" s="37"/>
      <c r="M1263" s="37"/>
      <c r="N1263" s="260"/>
      <c r="O1263" s="260"/>
      <c r="P1263" s="260"/>
      <c r="Q1263" s="260"/>
      <c r="R1263" s="260"/>
    </row>
    <row r="1264">
      <c r="A1264" s="274">
        <v>45871.0290025463</v>
      </c>
      <c r="B1264" s="31">
        <v>7920.0</v>
      </c>
      <c r="C1264" s="31"/>
      <c r="D1264" s="31"/>
      <c r="E1264" s="31"/>
      <c r="F1264" s="275"/>
      <c r="G1264" s="276">
        <v>4060.0</v>
      </c>
      <c r="H1264" s="277">
        <v>800.0</v>
      </c>
      <c r="I1264" s="278">
        <v>132.0</v>
      </c>
      <c r="J1264" s="37">
        <v>159.0</v>
      </c>
      <c r="K1264" s="37"/>
      <c r="L1264" s="37" t="s">
        <v>52</v>
      </c>
      <c r="M1264" s="37"/>
      <c r="N1264" s="260"/>
      <c r="O1264" s="260"/>
      <c r="P1264" s="260"/>
      <c r="Q1264" s="260"/>
      <c r="R1264" s="260"/>
    </row>
    <row r="1265">
      <c r="A1265" s="279">
        <v>45871.0</v>
      </c>
      <c r="B1265" s="31">
        <v>7921.0</v>
      </c>
      <c r="C1265" s="31"/>
      <c r="D1265" s="31"/>
      <c r="E1265" s="31"/>
      <c r="F1265" s="275"/>
      <c r="G1265" s="276">
        <v>3300.0</v>
      </c>
      <c r="H1265" s="277">
        <v>140.0</v>
      </c>
      <c r="I1265" s="278">
        <v>28.0</v>
      </c>
      <c r="J1265" s="37">
        <v>34.0</v>
      </c>
      <c r="K1265" s="37"/>
      <c r="L1265" s="37" t="s">
        <v>52</v>
      </c>
      <c r="M1265" s="37"/>
      <c r="N1265" s="260"/>
      <c r="O1265" s="260"/>
      <c r="P1265" s="260"/>
      <c r="Q1265" s="260"/>
      <c r="R1265" s="260"/>
    </row>
    <row r="1266">
      <c r="A1266" s="274"/>
      <c r="B1266" s="31"/>
      <c r="C1266" s="31"/>
      <c r="D1266" s="31"/>
      <c r="E1266" s="31"/>
      <c r="F1266" s="275"/>
      <c r="G1266" s="276"/>
      <c r="H1266" s="277"/>
      <c r="I1266" s="278"/>
      <c r="J1266" s="37"/>
      <c r="K1266" s="37"/>
      <c r="L1266" s="37"/>
      <c r="M1266" s="37"/>
      <c r="N1266" s="260"/>
      <c r="O1266" s="260"/>
      <c r="P1266" s="260"/>
      <c r="Q1266" s="260"/>
      <c r="R1266" s="260"/>
    </row>
    <row r="1267">
      <c r="A1267" s="274">
        <v>45873.0290349537</v>
      </c>
      <c r="B1267" s="31">
        <v>7922.0</v>
      </c>
      <c r="C1267" s="31" t="s">
        <v>5319</v>
      </c>
      <c r="D1267" s="31"/>
      <c r="E1267" s="31"/>
      <c r="F1267" s="275"/>
      <c r="G1267" s="276">
        <v>3500.0</v>
      </c>
      <c r="H1267" s="277">
        <v>680.0</v>
      </c>
      <c r="I1267" s="278">
        <v>0.0</v>
      </c>
      <c r="J1267" s="37">
        <v>0.0</v>
      </c>
      <c r="K1267" s="37"/>
      <c r="L1267" s="37" t="s">
        <v>52</v>
      </c>
      <c r="M1267" s="37"/>
      <c r="N1267" s="260"/>
      <c r="O1267" s="260"/>
      <c r="P1267" s="260"/>
      <c r="Q1267" s="260"/>
      <c r="R1267" s="260"/>
    </row>
    <row r="1268">
      <c r="A1268" s="279">
        <v>45873.0</v>
      </c>
      <c r="B1268" s="31">
        <v>7923.0</v>
      </c>
      <c r="C1268" s="31" t="s">
        <v>5319</v>
      </c>
      <c r="D1268" s="31"/>
      <c r="E1268" s="31" t="s">
        <v>597</v>
      </c>
      <c r="F1268" s="275"/>
      <c r="G1268" s="276">
        <v>3500.0</v>
      </c>
      <c r="H1268" s="277">
        <v>1050.0</v>
      </c>
      <c r="I1268" s="278">
        <v>168.0</v>
      </c>
      <c r="J1268" s="37">
        <v>202.0</v>
      </c>
      <c r="K1268" s="37"/>
      <c r="L1268" s="37" t="s">
        <v>52</v>
      </c>
      <c r="M1268" s="37"/>
      <c r="N1268" s="260"/>
      <c r="O1268" s="260"/>
      <c r="P1268" s="260"/>
      <c r="Q1268" s="260"/>
      <c r="R1268" s="260"/>
    </row>
    <row r="1269">
      <c r="A1269" s="279">
        <v>45873.0</v>
      </c>
      <c r="B1269" s="31">
        <v>7924.0</v>
      </c>
      <c r="C1269" s="31" t="s">
        <v>6423</v>
      </c>
      <c r="D1269" s="31"/>
      <c r="E1269" s="31" t="s">
        <v>20933</v>
      </c>
      <c r="F1269" s="275"/>
      <c r="G1269" s="276">
        <v>3380.0</v>
      </c>
      <c r="H1269" s="277">
        <v>240.0</v>
      </c>
      <c r="I1269" s="278">
        <v>0.0</v>
      </c>
      <c r="J1269" s="37">
        <v>0.0</v>
      </c>
      <c r="K1269" s="37"/>
      <c r="L1269" s="37" t="s">
        <v>21</v>
      </c>
      <c r="M1269" s="37"/>
      <c r="N1269" s="260"/>
      <c r="O1269" s="260"/>
      <c r="P1269" s="260"/>
      <c r="Q1269" s="260"/>
      <c r="R1269" s="260"/>
    </row>
    <row r="1270">
      <c r="A1270" s="279">
        <v>45873.0</v>
      </c>
      <c r="B1270" s="31">
        <v>7925.0</v>
      </c>
      <c r="C1270" s="31" t="s">
        <v>5233</v>
      </c>
      <c r="D1270" s="31"/>
      <c r="E1270" s="31" t="s">
        <v>22132</v>
      </c>
      <c r="F1270" s="275"/>
      <c r="G1270" s="276">
        <v>11640.0</v>
      </c>
      <c r="H1270" s="277">
        <v>1340.0</v>
      </c>
      <c r="I1270" s="278">
        <v>0.0</v>
      </c>
      <c r="J1270" s="37">
        <v>0.0</v>
      </c>
      <c r="K1270" s="37"/>
      <c r="L1270" s="37" t="s">
        <v>21</v>
      </c>
      <c r="M1270" s="37"/>
      <c r="N1270" s="260"/>
      <c r="O1270" s="260"/>
      <c r="P1270" s="260"/>
      <c r="Q1270" s="260"/>
      <c r="R1270" s="260"/>
    </row>
    <row r="1271">
      <c r="A1271" s="279">
        <v>45873.0</v>
      </c>
      <c r="B1271" s="31">
        <v>7926.0</v>
      </c>
      <c r="C1271" s="31" t="s">
        <v>5233</v>
      </c>
      <c r="D1271" s="31"/>
      <c r="E1271" s="31" t="s">
        <v>22197</v>
      </c>
      <c r="F1271" s="275"/>
      <c r="G1271" s="276">
        <v>20920.0</v>
      </c>
      <c r="H1271" s="277">
        <v>3800.0</v>
      </c>
      <c r="I1271" s="278">
        <v>0.0</v>
      </c>
      <c r="J1271" s="37">
        <v>0.0</v>
      </c>
      <c r="K1271" s="37"/>
      <c r="L1271" s="37" t="s">
        <v>21</v>
      </c>
      <c r="M1271" s="37"/>
      <c r="N1271" s="260"/>
      <c r="O1271" s="260"/>
      <c r="P1271" s="260"/>
      <c r="Q1271" s="260"/>
      <c r="R1271" s="260"/>
    </row>
    <row r="1272">
      <c r="A1272" s="279">
        <v>45873.0</v>
      </c>
      <c r="B1272" s="31">
        <v>7927.0</v>
      </c>
      <c r="C1272" s="31"/>
      <c r="D1272" s="31"/>
      <c r="E1272" s="31"/>
      <c r="F1272" s="275"/>
      <c r="G1272" s="276"/>
      <c r="H1272" s="277">
        <v>0.0</v>
      </c>
      <c r="I1272" s="278">
        <v>0.0</v>
      </c>
      <c r="J1272" s="37">
        <v>0.0</v>
      </c>
      <c r="K1272" s="37"/>
      <c r="L1272" s="37" t="s">
        <v>52</v>
      </c>
      <c r="M1272" s="37"/>
      <c r="N1272" s="260"/>
      <c r="O1272" s="260"/>
      <c r="P1272" s="260"/>
      <c r="Q1272" s="260"/>
      <c r="R1272" s="260"/>
    </row>
    <row r="1273">
      <c r="A1273" s="279">
        <v>45873.0</v>
      </c>
      <c r="B1273" s="31">
        <v>7928.0</v>
      </c>
      <c r="C1273" s="31" t="s">
        <v>4110</v>
      </c>
      <c r="D1273" s="31"/>
      <c r="E1273" s="31" t="s">
        <v>4500</v>
      </c>
      <c r="F1273" s="275"/>
      <c r="G1273" s="276">
        <v>3600.0</v>
      </c>
      <c r="H1273" s="277">
        <v>480.0</v>
      </c>
      <c r="I1273" s="278">
        <v>80.0</v>
      </c>
      <c r="J1273" s="37">
        <v>96.0</v>
      </c>
      <c r="K1273" s="37"/>
      <c r="L1273" s="37" t="s">
        <v>52</v>
      </c>
      <c r="M1273" s="37"/>
      <c r="N1273" s="260"/>
      <c r="O1273" s="260"/>
      <c r="P1273" s="260"/>
      <c r="Q1273" s="260"/>
      <c r="R1273" s="260"/>
    </row>
    <row r="1274">
      <c r="A1274" s="279">
        <v>45873.0</v>
      </c>
      <c r="B1274" s="31">
        <v>7929.0</v>
      </c>
      <c r="C1274" s="31" t="s">
        <v>4129</v>
      </c>
      <c r="D1274" s="31"/>
      <c r="E1274" s="31"/>
      <c r="F1274" s="275"/>
      <c r="G1274" s="276">
        <v>2700.0</v>
      </c>
      <c r="H1274" s="277">
        <v>560.0</v>
      </c>
      <c r="I1274" s="278">
        <v>93.0</v>
      </c>
      <c r="J1274" s="37">
        <v>111.0</v>
      </c>
      <c r="K1274" s="37"/>
      <c r="L1274" s="37" t="s">
        <v>52</v>
      </c>
      <c r="M1274" s="37"/>
      <c r="N1274" s="260"/>
      <c r="O1274" s="260"/>
      <c r="P1274" s="260"/>
      <c r="Q1274" s="260"/>
      <c r="R1274" s="260"/>
    </row>
    <row r="1275">
      <c r="A1275" s="279">
        <v>45873.0</v>
      </c>
      <c r="B1275" s="31">
        <v>7930.0</v>
      </c>
      <c r="C1275" s="31" t="s">
        <v>3989</v>
      </c>
      <c r="D1275" s="31"/>
      <c r="E1275" s="31" t="s">
        <v>20873</v>
      </c>
      <c r="F1275" s="275"/>
      <c r="G1275" s="276">
        <v>3060.0</v>
      </c>
      <c r="H1275" s="277">
        <v>620.0</v>
      </c>
      <c r="I1275" s="278">
        <v>124.0</v>
      </c>
      <c r="J1275" s="37">
        <v>149.0</v>
      </c>
      <c r="K1275" s="37"/>
      <c r="L1275" s="37" t="s">
        <v>60</v>
      </c>
      <c r="M1275" s="37">
        <v>744330.0</v>
      </c>
      <c r="N1275" s="260"/>
      <c r="O1275" s="260"/>
      <c r="P1275" s="260"/>
      <c r="Q1275" s="260"/>
      <c r="R1275" s="260"/>
    </row>
    <row r="1276">
      <c r="A1276" s="279">
        <v>45873.0</v>
      </c>
      <c r="B1276" s="31">
        <v>7931.0</v>
      </c>
      <c r="C1276" s="31" t="s">
        <v>6867</v>
      </c>
      <c r="D1276" s="31"/>
      <c r="E1276" s="31" t="s">
        <v>20933</v>
      </c>
      <c r="F1276" s="275"/>
      <c r="G1276" s="276">
        <v>3300.0</v>
      </c>
      <c r="H1276" s="277">
        <v>380.0</v>
      </c>
      <c r="I1276" s="278">
        <v>0.0</v>
      </c>
      <c r="J1276" s="37">
        <v>0.0</v>
      </c>
      <c r="K1276" s="37"/>
      <c r="L1276" s="37" t="s">
        <v>21</v>
      </c>
      <c r="M1276" s="37"/>
      <c r="N1276" s="260"/>
      <c r="O1276" s="260"/>
      <c r="P1276" s="260"/>
      <c r="Q1276" s="260"/>
      <c r="R1276" s="260"/>
    </row>
    <row r="1277">
      <c r="A1277" s="279">
        <v>45873.0</v>
      </c>
      <c r="B1277" s="31">
        <v>7932.0</v>
      </c>
      <c r="C1277" s="31" t="s">
        <v>6867</v>
      </c>
      <c r="D1277" s="31"/>
      <c r="E1277" s="31" t="s">
        <v>20933</v>
      </c>
      <c r="F1277" s="275"/>
      <c r="G1277" s="276">
        <v>3300.0</v>
      </c>
      <c r="H1277" s="277">
        <v>380.0</v>
      </c>
      <c r="I1277" s="278">
        <v>71.0</v>
      </c>
      <c r="J1277" s="37">
        <v>85.0</v>
      </c>
      <c r="K1277" s="37"/>
      <c r="L1277" s="37" t="s">
        <v>21</v>
      </c>
      <c r="M1277" s="37"/>
      <c r="N1277" s="260"/>
      <c r="O1277" s="260"/>
      <c r="P1277" s="260"/>
      <c r="Q1277" s="260"/>
      <c r="R1277" s="260"/>
    </row>
    <row r="1278">
      <c r="A1278" s="279">
        <v>45873.0</v>
      </c>
      <c r="B1278" s="31">
        <v>7933.0</v>
      </c>
      <c r="C1278" s="31" t="s">
        <v>4474</v>
      </c>
      <c r="D1278" s="31"/>
      <c r="E1278" s="31"/>
      <c r="F1278" s="275"/>
      <c r="G1278" s="276">
        <v>2880.0</v>
      </c>
      <c r="H1278" s="277">
        <v>220.0</v>
      </c>
      <c r="I1278" s="278">
        <v>37.0</v>
      </c>
      <c r="J1278" s="37">
        <v>44.0</v>
      </c>
      <c r="K1278" s="37"/>
      <c r="L1278" s="37" t="s">
        <v>52</v>
      </c>
      <c r="M1278" s="37"/>
      <c r="N1278" s="260"/>
      <c r="O1278" s="260"/>
      <c r="P1278" s="260"/>
      <c r="Q1278" s="260"/>
      <c r="R1278" s="260"/>
    </row>
    <row r="1279">
      <c r="A1279" s="279">
        <v>45873.0</v>
      </c>
      <c r="B1279" s="31">
        <v>7934.0</v>
      </c>
      <c r="C1279" s="31" t="s">
        <v>3980</v>
      </c>
      <c r="D1279" s="31"/>
      <c r="E1279" s="31" t="s">
        <v>20933</v>
      </c>
      <c r="F1279" s="275"/>
      <c r="G1279" s="276">
        <v>2920.0</v>
      </c>
      <c r="H1279" s="277">
        <v>640.0</v>
      </c>
      <c r="I1279" s="278">
        <v>106.0</v>
      </c>
      <c r="J1279" s="37">
        <v>127.0</v>
      </c>
      <c r="K1279" s="37"/>
      <c r="L1279" s="37" t="s">
        <v>21</v>
      </c>
      <c r="M1279" s="37"/>
      <c r="N1279" s="260"/>
      <c r="O1279" s="260"/>
      <c r="P1279" s="260"/>
      <c r="Q1279" s="260"/>
      <c r="R1279" s="260"/>
    </row>
    <row r="1280">
      <c r="A1280" s="279">
        <v>45873.0</v>
      </c>
      <c r="B1280" s="31">
        <v>7935.0</v>
      </c>
      <c r="C1280" s="31" t="s">
        <v>5233</v>
      </c>
      <c r="D1280" s="31"/>
      <c r="E1280" s="31" t="s">
        <v>22198</v>
      </c>
      <c r="F1280" s="275"/>
      <c r="G1280" s="276">
        <v>19260.0</v>
      </c>
      <c r="H1280" s="277">
        <v>2140.0</v>
      </c>
      <c r="I1280" s="278">
        <v>0.0</v>
      </c>
      <c r="J1280" s="37">
        <v>0.0</v>
      </c>
      <c r="K1280" s="37"/>
      <c r="L1280" s="37" t="s">
        <v>21</v>
      </c>
      <c r="M1280" s="37"/>
      <c r="N1280" s="260"/>
      <c r="O1280" s="260"/>
      <c r="P1280" s="260"/>
      <c r="Q1280" s="260"/>
      <c r="R1280" s="260"/>
    </row>
    <row r="1281">
      <c r="A1281" s="279">
        <v>45873.0</v>
      </c>
      <c r="B1281" s="31">
        <v>7936.0</v>
      </c>
      <c r="C1281" s="31" t="s">
        <v>6886</v>
      </c>
      <c r="D1281" s="31"/>
      <c r="E1281" s="31"/>
      <c r="F1281" s="275"/>
      <c r="G1281" s="276">
        <v>3140.0</v>
      </c>
      <c r="H1281" s="277">
        <v>1040.0</v>
      </c>
      <c r="I1281" s="278">
        <v>172.0</v>
      </c>
      <c r="J1281" s="37">
        <v>206.0</v>
      </c>
      <c r="K1281" s="37"/>
      <c r="L1281" s="37" t="s">
        <v>60</v>
      </c>
      <c r="M1281" s="37">
        <v>918154.0</v>
      </c>
      <c r="N1281" s="260"/>
      <c r="O1281" s="260"/>
      <c r="P1281" s="260"/>
      <c r="Q1281" s="260"/>
      <c r="R1281" s="260"/>
    </row>
    <row r="1282">
      <c r="A1282" s="279">
        <v>45873.0</v>
      </c>
      <c r="B1282" s="31">
        <v>7937.0</v>
      </c>
      <c r="C1282" s="31" t="s">
        <v>4073</v>
      </c>
      <c r="D1282" s="31"/>
      <c r="E1282" s="31"/>
      <c r="F1282" s="275"/>
      <c r="G1282" s="276">
        <v>2620.0</v>
      </c>
      <c r="H1282" s="277">
        <v>180.0</v>
      </c>
      <c r="I1282" s="278">
        <v>34.0</v>
      </c>
      <c r="J1282" s="37">
        <v>40.0</v>
      </c>
      <c r="K1282" s="37"/>
      <c r="L1282" s="37" t="s">
        <v>60</v>
      </c>
      <c r="M1282" s="37">
        <v>930598.0</v>
      </c>
      <c r="N1282" s="260"/>
      <c r="O1282" s="260"/>
      <c r="P1282" s="260"/>
      <c r="Q1282" s="260"/>
      <c r="R1282" s="260"/>
    </row>
    <row r="1283">
      <c r="A1283" s="279">
        <v>45873.0</v>
      </c>
      <c r="B1283" s="31">
        <v>7938.0</v>
      </c>
      <c r="C1283" s="31" t="s">
        <v>4112</v>
      </c>
      <c r="D1283" s="31"/>
      <c r="E1283" s="31"/>
      <c r="F1283" s="275"/>
      <c r="G1283" s="276">
        <v>3380.0</v>
      </c>
      <c r="H1283" s="277">
        <v>820.0</v>
      </c>
      <c r="I1283" s="278">
        <v>136.0</v>
      </c>
      <c r="J1283" s="37">
        <v>163.0</v>
      </c>
      <c r="K1283" s="37"/>
      <c r="L1283" s="37" t="s">
        <v>21</v>
      </c>
      <c r="M1283" s="37"/>
      <c r="N1283" s="260"/>
      <c r="O1283" s="260"/>
      <c r="P1283" s="260"/>
      <c r="Q1283" s="260"/>
      <c r="R1283" s="260"/>
    </row>
    <row r="1284">
      <c r="A1284" s="279">
        <v>45871.0</v>
      </c>
      <c r="B1284" s="31">
        <v>7939.0</v>
      </c>
      <c r="C1284" s="31" t="s">
        <v>5319</v>
      </c>
      <c r="D1284" s="31"/>
      <c r="E1284" s="31" t="s">
        <v>20933</v>
      </c>
      <c r="F1284" s="275"/>
      <c r="G1284" s="276">
        <v>3700.0</v>
      </c>
      <c r="H1284" s="277">
        <v>180.0</v>
      </c>
      <c r="I1284" s="278">
        <v>0.0</v>
      </c>
      <c r="J1284" s="37">
        <v>0.0</v>
      </c>
      <c r="K1284" s="37"/>
      <c r="L1284" s="37" t="s">
        <v>21</v>
      </c>
      <c r="M1284" s="37"/>
      <c r="N1284" s="260"/>
      <c r="O1284" s="260"/>
      <c r="P1284" s="260"/>
      <c r="Q1284" s="260"/>
      <c r="R1284" s="260"/>
    </row>
    <row r="1285">
      <c r="A1285" s="279">
        <v>45871.0</v>
      </c>
      <c r="B1285" s="31">
        <v>7940.0</v>
      </c>
      <c r="C1285" s="31" t="s">
        <v>5319</v>
      </c>
      <c r="D1285" s="31"/>
      <c r="E1285" s="31" t="s">
        <v>20933</v>
      </c>
      <c r="F1285" s="275"/>
      <c r="G1285" s="276">
        <v>3520.0</v>
      </c>
      <c r="H1285" s="277">
        <v>700.0</v>
      </c>
      <c r="I1285" s="278">
        <v>130.0</v>
      </c>
      <c r="J1285" s="37">
        <v>156.0</v>
      </c>
      <c r="K1285" s="37"/>
      <c r="L1285" s="37" t="s">
        <v>21</v>
      </c>
      <c r="M1285" s="37"/>
      <c r="N1285" s="260"/>
      <c r="O1285" s="260"/>
      <c r="P1285" s="260"/>
      <c r="Q1285" s="260"/>
      <c r="R1285" s="260"/>
    </row>
    <row r="1286">
      <c r="A1286" s="279">
        <v>45873.0</v>
      </c>
      <c r="B1286" s="31">
        <v>7941.0</v>
      </c>
      <c r="C1286" s="31" t="s">
        <v>4017</v>
      </c>
      <c r="D1286" s="31"/>
      <c r="E1286" s="31" t="s">
        <v>4500</v>
      </c>
      <c r="F1286" s="275"/>
      <c r="G1286" s="276">
        <v>3240.0</v>
      </c>
      <c r="H1286" s="277">
        <v>120.0</v>
      </c>
      <c r="I1286" s="278">
        <v>20.0</v>
      </c>
      <c r="J1286" s="37">
        <v>24.0</v>
      </c>
      <c r="K1286" s="37"/>
      <c r="L1286" s="37" t="s">
        <v>52</v>
      </c>
      <c r="M1286" s="37"/>
      <c r="N1286" s="260"/>
      <c r="O1286" s="260"/>
      <c r="P1286" s="260"/>
      <c r="Q1286" s="260"/>
      <c r="R1286" s="260"/>
    </row>
    <row r="1287">
      <c r="A1287" s="279">
        <v>45873.0</v>
      </c>
      <c r="B1287" s="31">
        <v>7942.0</v>
      </c>
      <c r="C1287" s="31" t="s">
        <v>4528</v>
      </c>
      <c r="D1287" s="31"/>
      <c r="E1287" s="31"/>
      <c r="F1287" s="275"/>
      <c r="G1287" s="276">
        <v>2600.0</v>
      </c>
      <c r="H1287" s="277">
        <v>420.0</v>
      </c>
      <c r="I1287" s="278">
        <v>70.0</v>
      </c>
      <c r="J1287" s="37">
        <v>84.0</v>
      </c>
      <c r="K1287" s="37"/>
      <c r="L1287" s="37" t="s">
        <v>52</v>
      </c>
      <c r="M1287" s="37"/>
      <c r="N1287" s="260"/>
      <c r="O1287" s="260"/>
      <c r="P1287" s="260"/>
      <c r="Q1287" s="260"/>
      <c r="R1287" s="260"/>
    </row>
    <row r="1288">
      <c r="A1288" s="279">
        <v>45873.0</v>
      </c>
      <c r="B1288" s="31">
        <v>7943.0</v>
      </c>
      <c r="C1288" s="31" t="s">
        <v>5319</v>
      </c>
      <c r="D1288" s="31"/>
      <c r="E1288" s="31" t="s">
        <v>20933</v>
      </c>
      <c r="F1288" s="275"/>
      <c r="G1288" s="276">
        <v>3440.0</v>
      </c>
      <c r="H1288" s="277">
        <v>140.0</v>
      </c>
      <c r="I1288" s="278">
        <v>0.0</v>
      </c>
      <c r="J1288" s="37">
        <v>0.0</v>
      </c>
      <c r="K1288" s="37"/>
      <c r="L1288" s="37" t="s">
        <v>21</v>
      </c>
      <c r="M1288" s="37"/>
      <c r="N1288" s="260"/>
      <c r="O1288" s="260"/>
      <c r="P1288" s="260"/>
      <c r="Q1288" s="260"/>
      <c r="R1288" s="260"/>
    </row>
    <row r="1289">
      <c r="A1289" s="279">
        <v>45873.0</v>
      </c>
      <c r="B1289" s="31">
        <v>7944.0</v>
      </c>
      <c r="C1289" s="31" t="s">
        <v>6867</v>
      </c>
      <c r="D1289" s="31"/>
      <c r="E1289" s="31"/>
      <c r="F1289" s="275"/>
      <c r="G1289" s="276">
        <v>3300.0</v>
      </c>
      <c r="H1289" s="277">
        <v>400.0</v>
      </c>
      <c r="I1289" s="278">
        <v>74.0</v>
      </c>
      <c r="J1289" s="37">
        <v>89.0</v>
      </c>
      <c r="K1289" s="37"/>
      <c r="L1289" s="37" t="s">
        <v>52</v>
      </c>
      <c r="M1289" s="37"/>
      <c r="N1289" s="260"/>
      <c r="O1289" s="260"/>
      <c r="P1289" s="260"/>
      <c r="Q1289" s="260"/>
      <c r="R1289" s="260"/>
    </row>
    <row r="1290">
      <c r="A1290" s="279">
        <v>45873.0</v>
      </c>
      <c r="B1290" s="31">
        <v>7945.0</v>
      </c>
      <c r="C1290" s="31" t="s">
        <v>5233</v>
      </c>
      <c r="D1290" s="31"/>
      <c r="E1290" s="31" t="s">
        <v>22199</v>
      </c>
      <c r="F1290" s="275"/>
      <c r="G1290" s="276">
        <v>20140.0</v>
      </c>
      <c r="H1290" s="277">
        <v>2700.0</v>
      </c>
      <c r="I1290" s="278">
        <v>0.0</v>
      </c>
      <c r="J1290" s="37">
        <v>0.0</v>
      </c>
      <c r="K1290" s="37"/>
      <c r="L1290" s="37" t="s">
        <v>21</v>
      </c>
      <c r="M1290" s="37"/>
      <c r="N1290" s="260"/>
      <c r="O1290" s="260"/>
      <c r="P1290" s="260"/>
      <c r="Q1290" s="260"/>
      <c r="R1290" s="260"/>
    </row>
    <row r="1291">
      <c r="A1291" s="279">
        <v>45873.0</v>
      </c>
      <c r="B1291" s="31">
        <v>7946.0</v>
      </c>
      <c r="C1291" s="31" t="s">
        <v>6867</v>
      </c>
      <c r="D1291" s="31"/>
      <c r="E1291" s="31" t="s">
        <v>20933</v>
      </c>
      <c r="F1291" s="275"/>
      <c r="G1291" s="276">
        <v>3120.0</v>
      </c>
      <c r="H1291" s="277">
        <v>140.0</v>
      </c>
      <c r="I1291" s="278">
        <v>0.0</v>
      </c>
      <c r="J1291" s="37">
        <v>0.0</v>
      </c>
      <c r="K1291" s="37"/>
      <c r="L1291" s="37" t="s">
        <v>21</v>
      </c>
      <c r="M1291" s="37"/>
      <c r="N1291" s="260"/>
      <c r="O1291" s="260"/>
      <c r="P1291" s="260"/>
      <c r="Q1291" s="260"/>
      <c r="R1291" s="260"/>
    </row>
    <row r="1292">
      <c r="A1292" s="279">
        <v>45873.0</v>
      </c>
      <c r="B1292" s="31">
        <v>7947.0</v>
      </c>
      <c r="C1292" s="31" t="s">
        <v>6867</v>
      </c>
      <c r="D1292" s="31"/>
      <c r="E1292" s="31" t="s">
        <v>20933</v>
      </c>
      <c r="F1292" s="275"/>
      <c r="G1292" s="276">
        <v>2960.0</v>
      </c>
      <c r="H1292" s="277">
        <v>140.0</v>
      </c>
      <c r="I1292" s="278">
        <v>26.0</v>
      </c>
      <c r="J1292" s="37">
        <v>32.0</v>
      </c>
      <c r="K1292" s="37"/>
      <c r="L1292" s="37" t="s">
        <v>21</v>
      </c>
      <c r="M1292" s="37"/>
      <c r="N1292" s="260"/>
      <c r="O1292" s="260"/>
      <c r="P1292" s="260"/>
      <c r="Q1292" s="260"/>
      <c r="R1292" s="260"/>
    </row>
    <row r="1293">
      <c r="A1293" s="279">
        <v>45873.0</v>
      </c>
      <c r="B1293" s="31">
        <v>7948.0</v>
      </c>
      <c r="C1293" s="31" t="s">
        <v>5233</v>
      </c>
      <c r="D1293" s="31"/>
      <c r="E1293" s="31" t="s">
        <v>22202</v>
      </c>
      <c r="F1293" s="275"/>
      <c r="G1293" s="276">
        <v>11940.0</v>
      </c>
      <c r="H1293" s="277">
        <v>1560.0</v>
      </c>
      <c r="I1293" s="278">
        <v>0.0</v>
      </c>
      <c r="J1293" s="37">
        <v>0.0</v>
      </c>
      <c r="K1293" s="37"/>
      <c r="L1293" s="37" t="s">
        <v>21</v>
      </c>
      <c r="M1293" s="37"/>
      <c r="N1293" s="260"/>
      <c r="O1293" s="260"/>
      <c r="P1293" s="260"/>
      <c r="Q1293" s="260"/>
      <c r="R1293" s="260"/>
    </row>
    <row r="1294">
      <c r="A1294" s="279">
        <v>45873.0</v>
      </c>
      <c r="B1294" s="31">
        <v>7949.0</v>
      </c>
      <c r="C1294" s="31" t="s">
        <v>5233</v>
      </c>
      <c r="D1294" s="31"/>
      <c r="E1294" s="31" t="s">
        <v>22204</v>
      </c>
      <c r="F1294" s="275"/>
      <c r="G1294" s="276">
        <v>18600.0</v>
      </c>
      <c r="H1294" s="277">
        <v>1120.0</v>
      </c>
      <c r="I1294" s="278">
        <v>0.0</v>
      </c>
      <c r="J1294" s="37">
        <v>0.0</v>
      </c>
      <c r="K1294" s="37"/>
      <c r="L1294" s="37" t="s">
        <v>21</v>
      </c>
      <c r="M1294" s="37"/>
      <c r="N1294" s="260"/>
      <c r="O1294" s="260"/>
      <c r="P1294" s="260"/>
      <c r="Q1294" s="260"/>
      <c r="R1294" s="260"/>
    </row>
    <row r="1295">
      <c r="A1295" s="279"/>
      <c r="B1295" s="31"/>
      <c r="C1295" s="31"/>
      <c r="D1295" s="31"/>
      <c r="E1295" s="31"/>
      <c r="F1295" s="275"/>
      <c r="G1295" s="276"/>
      <c r="H1295" s="277"/>
      <c r="I1295" s="278"/>
      <c r="J1295" s="37"/>
      <c r="K1295" s="37"/>
      <c r="L1295" s="37"/>
      <c r="M1295" s="37"/>
      <c r="N1295" s="260"/>
      <c r="O1295" s="260"/>
      <c r="P1295" s="260"/>
      <c r="Q1295" s="260"/>
      <c r="R1295" s="260"/>
    </row>
    <row r="1296">
      <c r="A1296" s="279">
        <v>45866.0</v>
      </c>
      <c r="B1296" s="31">
        <v>7950.0</v>
      </c>
      <c r="C1296" s="31" t="s">
        <v>22124</v>
      </c>
      <c r="D1296" s="31"/>
      <c r="E1296" s="31" t="s">
        <v>22125</v>
      </c>
      <c r="F1296" s="275"/>
      <c r="G1296" s="276">
        <v>3860.0</v>
      </c>
      <c r="H1296" s="277">
        <v>160.0</v>
      </c>
      <c r="I1296" s="278">
        <v>0.0</v>
      </c>
      <c r="J1296" s="37">
        <v>0.0</v>
      </c>
      <c r="K1296" s="37"/>
      <c r="L1296" s="37" t="s">
        <v>21</v>
      </c>
      <c r="M1296" s="37"/>
      <c r="N1296" s="260"/>
      <c r="O1296" s="260"/>
      <c r="P1296" s="260"/>
      <c r="Q1296" s="260"/>
      <c r="R1296" s="260"/>
    </row>
    <row r="1297">
      <c r="A1297" s="279">
        <v>45866.0</v>
      </c>
      <c r="B1297" s="31">
        <v>7951.0</v>
      </c>
      <c r="C1297" s="31" t="s">
        <v>6423</v>
      </c>
      <c r="D1297" s="31"/>
      <c r="E1297" s="31" t="s">
        <v>22088</v>
      </c>
      <c r="F1297" s="275"/>
      <c r="G1297" s="276">
        <v>3380.0</v>
      </c>
      <c r="H1297" s="277">
        <v>100.0</v>
      </c>
      <c r="I1297" s="278">
        <v>0.0</v>
      </c>
      <c r="J1297" s="37">
        <v>0.0</v>
      </c>
      <c r="K1297" s="37"/>
      <c r="L1297" s="37" t="s">
        <v>21</v>
      </c>
      <c r="M1297" s="37"/>
      <c r="N1297" s="260"/>
      <c r="O1297" s="260"/>
      <c r="P1297" s="260"/>
      <c r="Q1297" s="260"/>
      <c r="R1297" s="260"/>
    </row>
    <row r="1298">
      <c r="A1298" s="279">
        <v>45866.0</v>
      </c>
      <c r="B1298" s="31">
        <v>7952.0</v>
      </c>
      <c r="C1298" s="31" t="s">
        <v>6423</v>
      </c>
      <c r="D1298" s="31"/>
      <c r="E1298" s="31" t="s">
        <v>22088</v>
      </c>
      <c r="F1298" s="275"/>
      <c r="G1298" s="276">
        <v>3420.0</v>
      </c>
      <c r="H1298" s="277">
        <v>240.0</v>
      </c>
      <c r="I1298" s="278">
        <v>0.0</v>
      </c>
      <c r="J1298" s="37">
        <v>0.0</v>
      </c>
      <c r="K1298" s="37"/>
      <c r="L1298" s="37" t="s">
        <v>21</v>
      </c>
      <c r="M1298" s="37"/>
      <c r="N1298" s="260"/>
      <c r="O1298" s="260"/>
      <c r="P1298" s="260"/>
      <c r="Q1298" s="260"/>
      <c r="R1298" s="260"/>
    </row>
    <row r="1299" ht="21.75" customHeight="1">
      <c r="A1299" s="279">
        <v>45866.0</v>
      </c>
      <c r="B1299" s="31">
        <v>7953.0</v>
      </c>
      <c r="C1299" s="31" t="s">
        <v>1816</v>
      </c>
      <c r="D1299" s="31"/>
      <c r="E1299" s="31" t="s">
        <v>22155</v>
      </c>
      <c r="F1299" s="275"/>
      <c r="G1299" s="276">
        <v>2540.0</v>
      </c>
      <c r="H1299" s="277">
        <v>160.0</v>
      </c>
      <c r="I1299" s="278">
        <v>32.0</v>
      </c>
      <c r="J1299" s="37">
        <v>39.0</v>
      </c>
      <c r="K1299" s="37"/>
      <c r="L1299" s="37" t="s">
        <v>21</v>
      </c>
      <c r="M1299" s="37"/>
      <c r="N1299" s="260"/>
      <c r="O1299" s="260"/>
      <c r="P1299" s="260"/>
      <c r="Q1299" s="260"/>
      <c r="R1299" s="260"/>
    </row>
    <row r="1300">
      <c r="A1300" s="274"/>
      <c r="B1300" s="31"/>
      <c r="C1300" s="31"/>
      <c r="D1300" s="31"/>
      <c r="E1300" s="31"/>
      <c r="F1300" s="275"/>
      <c r="G1300" s="276"/>
      <c r="H1300" s="277"/>
      <c r="I1300" s="278"/>
      <c r="J1300" s="37"/>
      <c r="K1300" s="37"/>
      <c r="L1300" s="37"/>
      <c r="M1300" s="37"/>
      <c r="N1300" s="260"/>
      <c r="O1300" s="260"/>
      <c r="P1300" s="260"/>
      <c r="Q1300" s="260"/>
      <c r="R1300" s="260"/>
    </row>
    <row r="1301">
      <c r="A1301" s="274">
        <v>45874.029011817125</v>
      </c>
      <c r="B1301" s="31">
        <v>7954.0</v>
      </c>
      <c r="C1301" s="31" t="s">
        <v>21108</v>
      </c>
      <c r="D1301" s="31"/>
      <c r="E1301" s="31" t="s">
        <v>22238</v>
      </c>
      <c r="F1301" s="275"/>
      <c r="G1301" s="276">
        <v>2800.0</v>
      </c>
      <c r="H1301" s="277">
        <v>480.0</v>
      </c>
      <c r="I1301" s="278">
        <v>80.0</v>
      </c>
      <c r="J1301" s="37">
        <v>96.0</v>
      </c>
      <c r="K1301" s="37"/>
      <c r="L1301" s="37" t="s">
        <v>21</v>
      </c>
      <c r="M1301" s="37"/>
      <c r="N1301" s="260"/>
      <c r="O1301" s="260"/>
      <c r="P1301" s="260"/>
      <c r="Q1301" s="260"/>
      <c r="R1301" s="260"/>
    </row>
    <row r="1302">
      <c r="A1302" s="279">
        <v>45874.0</v>
      </c>
      <c r="B1302" s="31">
        <v>7955.0</v>
      </c>
      <c r="C1302" s="31" t="s">
        <v>22211</v>
      </c>
      <c r="D1302" s="31"/>
      <c r="E1302" s="31" t="s">
        <v>22212</v>
      </c>
      <c r="F1302" s="275"/>
      <c r="G1302" s="276">
        <v>21920.0</v>
      </c>
      <c r="H1302" s="277">
        <v>4720.0</v>
      </c>
      <c r="I1302" s="278">
        <v>0.0</v>
      </c>
      <c r="J1302" s="37">
        <v>0.0</v>
      </c>
      <c r="K1302" s="37"/>
      <c r="L1302" s="37" t="s">
        <v>21</v>
      </c>
      <c r="M1302" s="37"/>
      <c r="N1302" s="260"/>
      <c r="O1302" s="260"/>
      <c r="P1302" s="260"/>
      <c r="Q1302" s="260"/>
      <c r="R1302" s="260"/>
    </row>
    <row r="1303">
      <c r="A1303" s="279">
        <v>45874.0</v>
      </c>
      <c r="B1303" s="31">
        <v>7956.0</v>
      </c>
      <c r="C1303" s="31" t="s">
        <v>8901</v>
      </c>
      <c r="D1303" s="31"/>
      <c r="E1303" s="31" t="s">
        <v>22216</v>
      </c>
      <c r="F1303" s="275"/>
      <c r="G1303" s="276">
        <v>20320.0</v>
      </c>
      <c r="H1303" s="277">
        <v>2700.0</v>
      </c>
      <c r="I1303" s="278">
        <v>446.0</v>
      </c>
      <c r="J1303" s="37">
        <v>535.0</v>
      </c>
      <c r="K1303" s="37"/>
      <c r="L1303" s="37" t="s">
        <v>21</v>
      </c>
      <c r="M1303" s="37"/>
      <c r="N1303" s="260"/>
      <c r="O1303" s="260"/>
      <c r="P1303" s="260"/>
      <c r="Q1303" s="260"/>
      <c r="R1303" s="260"/>
    </row>
    <row r="1304">
      <c r="A1304" s="279">
        <v>45874.0</v>
      </c>
      <c r="B1304" s="31">
        <v>7957.0</v>
      </c>
      <c r="C1304" s="31" t="s">
        <v>6423</v>
      </c>
      <c r="D1304" s="31"/>
      <c r="E1304" s="31" t="s">
        <v>22088</v>
      </c>
      <c r="F1304" s="275"/>
      <c r="G1304" s="276">
        <v>3280.0</v>
      </c>
      <c r="H1304" s="277">
        <v>180.0</v>
      </c>
      <c r="I1304" s="278">
        <v>36.0</v>
      </c>
      <c r="J1304" s="37">
        <v>44.0</v>
      </c>
      <c r="K1304" s="37"/>
      <c r="L1304" s="37" t="s">
        <v>21</v>
      </c>
      <c r="M1304" s="37"/>
      <c r="N1304" s="260"/>
      <c r="O1304" s="260"/>
      <c r="P1304" s="260"/>
      <c r="Q1304" s="260"/>
      <c r="R1304" s="260"/>
    </row>
    <row r="1305">
      <c r="A1305" s="279">
        <v>45874.0</v>
      </c>
      <c r="B1305" s="31">
        <v>7958.0</v>
      </c>
      <c r="C1305" s="31" t="s">
        <v>9511</v>
      </c>
      <c r="D1305" s="31"/>
      <c r="E1305" s="31" t="s">
        <v>22219</v>
      </c>
      <c r="F1305" s="275"/>
      <c r="G1305" s="276">
        <v>3180.0</v>
      </c>
      <c r="H1305" s="277">
        <v>560.0</v>
      </c>
      <c r="I1305" s="278">
        <v>112.0</v>
      </c>
      <c r="J1305" s="37">
        <v>135.0</v>
      </c>
      <c r="K1305" s="37"/>
      <c r="L1305" s="37" t="s">
        <v>21</v>
      </c>
      <c r="M1305" s="37"/>
      <c r="N1305" s="260"/>
      <c r="O1305" s="260"/>
      <c r="P1305" s="260"/>
      <c r="Q1305" s="260"/>
      <c r="R1305" s="260"/>
    </row>
    <row r="1306">
      <c r="A1306" s="279">
        <v>45874.0</v>
      </c>
      <c r="B1306" s="31">
        <v>7959.0</v>
      </c>
      <c r="C1306" s="31" t="s">
        <v>6423</v>
      </c>
      <c r="D1306" s="31"/>
      <c r="E1306" s="31" t="s">
        <v>22220</v>
      </c>
      <c r="F1306" s="275"/>
      <c r="G1306" s="276">
        <v>3900.0</v>
      </c>
      <c r="H1306" s="277">
        <v>260.0</v>
      </c>
      <c r="I1306" s="278">
        <v>0.0</v>
      </c>
      <c r="J1306" s="37">
        <v>0.0</v>
      </c>
      <c r="K1306" s="37"/>
      <c r="L1306" s="37" t="s">
        <v>21</v>
      </c>
      <c r="M1306" s="37"/>
      <c r="N1306" s="260"/>
      <c r="O1306" s="260"/>
      <c r="P1306" s="260"/>
      <c r="Q1306" s="260"/>
      <c r="R1306" s="260"/>
    </row>
    <row r="1307">
      <c r="A1307" s="279">
        <v>45867.0</v>
      </c>
      <c r="B1307" s="31">
        <v>7960.0</v>
      </c>
      <c r="C1307" s="31" t="s">
        <v>6423</v>
      </c>
      <c r="D1307" s="31"/>
      <c r="E1307" s="31" t="s">
        <v>22088</v>
      </c>
      <c r="F1307" s="275"/>
      <c r="G1307" s="276">
        <v>3620.0</v>
      </c>
      <c r="H1307" s="277">
        <v>200.0</v>
      </c>
      <c r="I1307" s="278">
        <v>0.0</v>
      </c>
      <c r="J1307" s="37">
        <v>0.0</v>
      </c>
      <c r="K1307" s="37"/>
      <c r="L1307" s="37" t="s">
        <v>21</v>
      </c>
      <c r="M1307" s="37"/>
      <c r="N1307" s="260"/>
      <c r="O1307" s="260"/>
      <c r="P1307" s="260"/>
      <c r="Q1307" s="260"/>
      <c r="R1307" s="260"/>
    </row>
    <row r="1308">
      <c r="A1308" s="279">
        <v>45874.0</v>
      </c>
      <c r="B1308" s="31">
        <v>7961.0</v>
      </c>
      <c r="C1308" s="31" t="s">
        <v>22221</v>
      </c>
      <c r="D1308" s="31"/>
      <c r="E1308" s="31"/>
      <c r="F1308" s="275"/>
      <c r="G1308" s="276">
        <v>3160.0</v>
      </c>
      <c r="H1308" s="277">
        <v>340.0</v>
      </c>
      <c r="I1308" s="278">
        <v>57.0</v>
      </c>
      <c r="J1308" s="37">
        <v>68.0</v>
      </c>
      <c r="K1308" s="37"/>
      <c r="L1308" s="37" t="s">
        <v>21</v>
      </c>
      <c r="M1308" s="37"/>
      <c r="N1308" s="260"/>
      <c r="O1308" s="260"/>
      <c r="P1308" s="260"/>
      <c r="Q1308" s="260"/>
      <c r="R1308" s="260"/>
    </row>
    <row r="1309">
      <c r="A1309" s="279">
        <v>45874.0</v>
      </c>
      <c r="B1309" s="31">
        <v>7962.0</v>
      </c>
      <c r="C1309" s="31" t="s">
        <v>6423</v>
      </c>
      <c r="D1309" s="31"/>
      <c r="E1309" s="31" t="s">
        <v>22073</v>
      </c>
      <c r="F1309" s="275"/>
      <c r="G1309" s="276">
        <v>3640.0</v>
      </c>
      <c r="H1309" s="277">
        <v>820.0</v>
      </c>
      <c r="I1309" s="278">
        <v>152.0</v>
      </c>
      <c r="J1309" s="37">
        <v>183.0</v>
      </c>
      <c r="K1309" s="37"/>
      <c r="L1309" s="37" t="s">
        <v>21</v>
      </c>
      <c r="M1309" s="37"/>
      <c r="N1309" s="260"/>
      <c r="O1309" s="260"/>
      <c r="P1309" s="260"/>
      <c r="Q1309" s="260"/>
      <c r="R1309" s="260"/>
    </row>
    <row r="1310">
      <c r="A1310" s="279">
        <v>45874.0</v>
      </c>
      <c r="B1310" s="31">
        <v>7963.0</v>
      </c>
      <c r="C1310" s="31" t="s">
        <v>4586</v>
      </c>
      <c r="D1310" s="31"/>
      <c r="E1310" s="31" t="s">
        <v>20861</v>
      </c>
      <c r="F1310" s="275"/>
      <c r="G1310" s="276">
        <v>4280.0</v>
      </c>
      <c r="H1310" s="277">
        <v>580.0</v>
      </c>
      <c r="I1310" s="278">
        <v>108.0</v>
      </c>
      <c r="J1310" s="37">
        <v>129.0</v>
      </c>
      <c r="K1310" s="37"/>
      <c r="L1310" s="37" t="s">
        <v>52</v>
      </c>
      <c r="M1310" s="37"/>
      <c r="N1310" s="260"/>
      <c r="O1310" s="260"/>
      <c r="P1310" s="260"/>
      <c r="Q1310" s="260"/>
      <c r="R1310" s="260"/>
    </row>
    <row r="1311">
      <c r="A1311" s="279">
        <v>45874.0</v>
      </c>
      <c r="B1311" s="31">
        <v>7964.0</v>
      </c>
      <c r="C1311" s="31" t="s">
        <v>8901</v>
      </c>
      <c r="D1311" s="31"/>
      <c r="E1311" s="31" t="s">
        <v>22223</v>
      </c>
      <c r="F1311" s="275"/>
      <c r="G1311" s="276">
        <v>20900.0</v>
      </c>
      <c r="H1311" s="277">
        <v>3700.0</v>
      </c>
      <c r="I1311" s="278">
        <v>740.0</v>
      </c>
      <c r="J1311" s="37">
        <v>888.0</v>
      </c>
      <c r="K1311" s="37"/>
      <c r="L1311" s="37" t="s">
        <v>21</v>
      </c>
      <c r="M1311" s="37"/>
      <c r="N1311" s="260"/>
      <c r="O1311" s="260"/>
      <c r="P1311" s="260"/>
      <c r="Q1311" s="260"/>
      <c r="R1311" s="260"/>
    </row>
    <row r="1312">
      <c r="A1312" s="279">
        <v>45868.0</v>
      </c>
      <c r="B1312" s="31">
        <v>7965.0</v>
      </c>
      <c r="C1312" s="31" t="s">
        <v>22060</v>
      </c>
      <c r="D1312" s="31"/>
      <c r="E1312" s="31" t="s">
        <v>22174</v>
      </c>
      <c r="F1312" s="275"/>
      <c r="G1312" s="276">
        <v>3620.0</v>
      </c>
      <c r="H1312" s="277">
        <v>780.0</v>
      </c>
      <c r="I1312" s="278">
        <v>156.0</v>
      </c>
      <c r="J1312" s="37">
        <v>188.0</v>
      </c>
      <c r="K1312" s="37"/>
      <c r="L1312" s="37" t="s">
        <v>21</v>
      </c>
      <c r="M1312" s="37"/>
      <c r="N1312" s="260"/>
      <c r="O1312" s="260"/>
      <c r="P1312" s="260"/>
      <c r="Q1312" s="260"/>
      <c r="R1312" s="260"/>
    </row>
    <row r="1313">
      <c r="A1313" s="279">
        <v>45874.0</v>
      </c>
      <c r="B1313" s="31">
        <v>7966.0</v>
      </c>
      <c r="C1313" s="31" t="s">
        <v>4586</v>
      </c>
      <c r="D1313" s="31"/>
      <c r="E1313" s="31" t="s">
        <v>20861</v>
      </c>
      <c r="F1313" s="275"/>
      <c r="G1313" s="276">
        <v>3800.0</v>
      </c>
      <c r="H1313" s="277">
        <v>200.0</v>
      </c>
      <c r="I1313" s="278">
        <v>40.0</v>
      </c>
      <c r="J1313" s="37">
        <v>48.0</v>
      </c>
      <c r="K1313" s="37"/>
      <c r="L1313" s="37" t="s">
        <v>52</v>
      </c>
      <c r="M1313" s="37"/>
      <c r="N1313" s="260"/>
      <c r="O1313" s="260"/>
      <c r="P1313" s="260"/>
      <c r="Q1313" s="260"/>
      <c r="R1313" s="260"/>
    </row>
    <row r="1314">
      <c r="A1314" s="279">
        <v>45874.0</v>
      </c>
      <c r="B1314" s="31">
        <v>7967.0</v>
      </c>
      <c r="C1314" s="31" t="s">
        <v>6423</v>
      </c>
      <c r="D1314" s="31"/>
      <c r="E1314" s="31" t="s">
        <v>22088</v>
      </c>
      <c r="F1314" s="275"/>
      <c r="G1314" s="276">
        <v>3460.0</v>
      </c>
      <c r="H1314" s="277">
        <v>-320.0</v>
      </c>
      <c r="I1314" s="278">
        <v>0.0</v>
      </c>
      <c r="J1314" s="37">
        <v>0.0</v>
      </c>
      <c r="K1314" s="37"/>
      <c r="L1314" s="37" t="s">
        <v>21</v>
      </c>
      <c r="M1314" s="37"/>
      <c r="N1314" s="260"/>
      <c r="O1314" s="260"/>
      <c r="P1314" s="260"/>
      <c r="Q1314" s="260"/>
      <c r="R1314" s="260"/>
    </row>
    <row r="1315">
      <c r="A1315" s="279"/>
      <c r="B1315" s="31"/>
      <c r="C1315" s="31"/>
      <c r="D1315" s="31"/>
      <c r="E1315" s="31"/>
      <c r="F1315" s="275"/>
      <c r="G1315" s="276"/>
      <c r="H1315" s="277"/>
      <c r="I1315" s="278"/>
      <c r="J1315" s="37"/>
      <c r="K1315" s="37"/>
      <c r="L1315" s="37"/>
      <c r="M1315" s="37"/>
      <c r="N1315" s="260"/>
      <c r="O1315" s="260"/>
      <c r="P1315" s="260"/>
      <c r="Q1315" s="260"/>
      <c r="R1315" s="260"/>
    </row>
    <row r="1316">
      <c r="A1316" s="279">
        <v>45868.0</v>
      </c>
      <c r="B1316" s="31">
        <v>7968.0</v>
      </c>
      <c r="C1316" s="31" t="s">
        <v>6423</v>
      </c>
      <c r="D1316" s="31"/>
      <c r="E1316" s="31" t="s">
        <v>22088</v>
      </c>
      <c r="F1316" s="275"/>
      <c r="G1316" s="276">
        <v>3460.0</v>
      </c>
      <c r="H1316" s="277">
        <v>280.0</v>
      </c>
      <c r="I1316" s="278">
        <v>0.0</v>
      </c>
      <c r="J1316" s="37">
        <v>0.0</v>
      </c>
      <c r="K1316" s="37"/>
      <c r="L1316" s="37" t="s">
        <v>21</v>
      </c>
      <c r="M1316" s="37"/>
      <c r="N1316" s="260"/>
      <c r="O1316" s="260"/>
      <c r="P1316" s="260"/>
      <c r="Q1316" s="260"/>
      <c r="R1316" s="260"/>
    </row>
    <row r="1317">
      <c r="A1317" s="279">
        <v>45868.0</v>
      </c>
      <c r="B1317" s="31">
        <v>7969.0</v>
      </c>
      <c r="C1317" s="31" t="s">
        <v>6423</v>
      </c>
      <c r="D1317" s="31"/>
      <c r="E1317" s="31" t="s">
        <v>22088</v>
      </c>
      <c r="F1317" s="275"/>
      <c r="G1317" s="276">
        <v>3660.0</v>
      </c>
      <c r="H1317" s="277">
        <v>240.0</v>
      </c>
      <c r="I1317" s="278">
        <v>0.0</v>
      </c>
      <c r="J1317" s="37">
        <v>0.0</v>
      </c>
      <c r="K1317" s="37"/>
      <c r="L1317" s="37" t="s">
        <v>21</v>
      </c>
      <c r="M1317" s="37"/>
      <c r="N1317" s="260"/>
      <c r="O1317" s="260"/>
      <c r="P1317" s="260"/>
      <c r="Q1317" s="260"/>
      <c r="R1317" s="260"/>
    </row>
    <row r="1318">
      <c r="A1318" s="279">
        <v>45869.0</v>
      </c>
      <c r="B1318" s="31">
        <v>7970.0</v>
      </c>
      <c r="C1318" s="31" t="s">
        <v>6275</v>
      </c>
      <c r="D1318" s="31"/>
      <c r="E1318" s="31" t="s">
        <v>22188</v>
      </c>
      <c r="F1318" s="275"/>
      <c r="G1318" s="276">
        <v>3700.0</v>
      </c>
      <c r="H1318" s="277">
        <v>880.0</v>
      </c>
      <c r="I1318" s="278">
        <v>176.0</v>
      </c>
      <c r="J1318" s="37">
        <v>212.0</v>
      </c>
      <c r="K1318" s="37"/>
      <c r="L1318" s="37" t="s">
        <v>21</v>
      </c>
      <c r="M1318" s="37"/>
      <c r="N1318" s="260"/>
      <c r="O1318" s="260"/>
      <c r="P1318" s="260"/>
      <c r="Q1318" s="260"/>
      <c r="R1318" s="260"/>
    </row>
    <row r="1319">
      <c r="A1319" s="279">
        <v>45869.0</v>
      </c>
      <c r="B1319" s="31">
        <v>0.0</v>
      </c>
      <c r="C1319" s="31" t="s">
        <v>20674</v>
      </c>
      <c r="D1319" s="31"/>
      <c r="E1319" s="31" t="s">
        <v>22154</v>
      </c>
      <c r="F1319" s="275"/>
      <c r="G1319" s="276">
        <v>3020.0</v>
      </c>
      <c r="H1319" s="277">
        <v>200.0</v>
      </c>
      <c r="I1319" s="278">
        <v>40.0</v>
      </c>
      <c r="J1319" s="37">
        <v>48.0</v>
      </c>
      <c r="K1319" s="37"/>
      <c r="L1319" s="37" t="s">
        <v>21</v>
      </c>
      <c r="M1319" s="37"/>
      <c r="N1319" s="260"/>
      <c r="O1319" s="260"/>
      <c r="P1319" s="260"/>
      <c r="Q1319" s="260"/>
      <c r="R1319" s="260"/>
    </row>
    <row r="1320">
      <c r="A1320" s="279">
        <v>45869.0</v>
      </c>
      <c r="B1320" s="31">
        <v>7972.0</v>
      </c>
      <c r="C1320" s="31" t="s">
        <v>4585</v>
      </c>
      <c r="D1320" s="31"/>
      <c r="E1320" s="31" t="s">
        <v>21098</v>
      </c>
      <c r="F1320" s="275"/>
      <c r="G1320" s="276">
        <v>2880.0</v>
      </c>
      <c r="H1320" s="277">
        <v>60.0</v>
      </c>
      <c r="I1320" s="278">
        <v>12.0</v>
      </c>
      <c r="J1320" s="37">
        <v>15.0</v>
      </c>
      <c r="K1320" s="37"/>
      <c r="L1320" s="37" t="s">
        <v>21</v>
      </c>
      <c r="M1320" s="37"/>
      <c r="N1320" s="260"/>
      <c r="O1320" s="260"/>
      <c r="P1320" s="260"/>
      <c r="Q1320" s="260"/>
      <c r="R1320" s="260"/>
    </row>
    <row r="1321">
      <c r="A1321" s="279">
        <v>45869.0</v>
      </c>
      <c r="B1321" s="31">
        <v>7973.0</v>
      </c>
      <c r="C1321" s="31" t="s">
        <v>6423</v>
      </c>
      <c r="D1321" s="31"/>
      <c r="E1321" s="31" t="s">
        <v>22084</v>
      </c>
      <c r="F1321" s="275"/>
      <c r="G1321" s="276">
        <v>3440.0</v>
      </c>
      <c r="H1321" s="277">
        <v>540.0</v>
      </c>
      <c r="I1321" s="278">
        <v>100.0</v>
      </c>
      <c r="J1321" s="37">
        <v>120.0</v>
      </c>
      <c r="K1321" s="37"/>
      <c r="L1321" s="37" t="s">
        <v>21</v>
      </c>
      <c r="M1321" s="37"/>
      <c r="N1321" s="260"/>
      <c r="O1321" s="260"/>
      <c r="P1321" s="260"/>
      <c r="Q1321" s="260"/>
      <c r="R1321" s="260"/>
    </row>
    <row r="1322">
      <c r="A1322" s="279">
        <v>45874.0</v>
      </c>
      <c r="B1322" s="31">
        <v>7974.0</v>
      </c>
      <c r="C1322" s="31" t="s">
        <v>6423</v>
      </c>
      <c r="D1322" s="31"/>
      <c r="E1322" s="31" t="s">
        <v>22088</v>
      </c>
      <c r="F1322" s="275"/>
      <c r="G1322" s="276">
        <v>3660.0</v>
      </c>
      <c r="H1322" s="277">
        <v>220.0</v>
      </c>
      <c r="I1322" s="278">
        <v>0.0</v>
      </c>
      <c r="J1322" s="37">
        <v>0.0</v>
      </c>
      <c r="K1322" s="37"/>
      <c r="L1322" s="37" t="s">
        <v>21</v>
      </c>
      <c r="M1322" s="37"/>
      <c r="N1322" s="260"/>
      <c r="O1322" s="260"/>
      <c r="P1322" s="260"/>
      <c r="Q1322" s="260"/>
      <c r="R1322" s="260"/>
    </row>
    <row r="1323">
      <c r="A1323" s="274"/>
      <c r="B1323" s="31"/>
      <c r="C1323" s="31"/>
      <c r="D1323" s="31"/>
      <c r="E1323" s="31"/>
      <c r="F1323" s="275"/>
      <c r="G1323" s="276"/>
      <c r="H1323" s="277"/>
      <c r="I1323" s="278"/>
      <c r="J1323" s="37"/>
      <c r="K1323" s="37"/>
      <c r="L1323" s="37"/>
      <c r="M1323" s="37"/>
      <c r="N1323" s="260"/>
      <c r="O1323" s="260"/>
      <c r="P1323" s="260"/>
      <c r="Q1323" s="260"/>
      <c r="R1323" s="260"/>
    </row>
    <row r="1324">
      <c r="A1324" s="274">
        <v>45875.02903020833</v>
      </c>
      <c r="B1324" s="31">
        <v>7975.0</v>
      </c>
      <c r="C1324" s="31" t="s">
        <v>5319</v>
      </c>
      <c r="D1324" s="31"/>
      <c r="E1324" s="31" t="s">
        <v>22269</v>
      </c>
      <c r="F1324" s="275"/>
      <c r="G1324" s="276">
        <v>5000.0</v>
      </c>
      <c r="H1324" s="277">
        <v>1000.0</v>
      </c>
      <c r="I1324" s="278">
        <v>185.0</v>
      </c>
      <c r="J1324" s="37">
        <v>222.0</v>
      </c>
      <c r="K1324" s="37" t="s">
        <v>597</v>
      </c>
      <c r="L1324" s="37" t="s">
        <v>52</v>
      </c>
      <c r="M1324" s="37"/>
      <c r="N1324" s="260" t="s">
        <v>20645</v>
      </c>
      <c r="O1324" s="260">
        <v>0.0</v>
      </c>
      <c r="P1324" s="260"/>
      <c r="Q1324" s="260"/>
      <c r="R1324" s="260"/>
    </row>
    <row r="1325">
      <c r="A1325" s="279">
        <v>45875.0</v>
      </c>
      <c r="B1325" s="31">
        <v>7976.0</v>
      </c>
      <c r="C1325" s="31" t="s">
        <v>5319</v>
      </c>
      <c r="D1325" s="31"/>
      <c r="E1325" s="31" t="s">
        <v>22269</v>
      </c>
      <c r="F1325" s="275"/>
      <c r="G1325" s="276">
        <v>5000.0</v>
      </c>
      <c r="H1325" s="277">
        <v>1000.0</v>
      </c>
      <c r="I1325" s="278">
        <v>0.0</v>
      </c>
      <c r="J1325" s="37">
        <v>0.0</v>
      </c>
      <c r="K1325" s="37" t="s">
        <v>597</v>
      </c>
      <c r="L1325" s="37" t="s">
        <v>52</v>
      </c>
      <c r="M1325" s="37"/>
      <c r="N1325" s="260" t="s">
        <v>20645</v>
      </c>
      <c r="O1325" s="260">
        <v>0.0</v>
      </c>
      <c r="P1325" s="260"/>
      <c r="Q1325" s="260"/>
      <c r="R1325" s="260"/>
    </row>
    <row r="1326">
      <c r="A1326" s="279">
        <v>45875.0</v>
      </c>
      <c r="B1326" s="31">
        <v>7977.0</v>
      </c>
      <c r="C1326" s="31" t="s">
        <v>21514</v>
      </c>
      <c r="D1326" s="31"/>
      <c r="E1326" s="31" t="s">
        <v>22245</v>
      </c>
      <c r="F1326" s="275"/>
      <c r="G1326" s="276">
        <v>3980.0</v>
      </c>
      <c r="H1326" s="277">
        <v>720.0</v>
      </c>
      <c r="I1326" s="278">
        <v>0.0</v>
      </c>
      <c r="J1326" s="37">
        <v>0.0</v>
      </c>
      <c r="K1326" s="37"/>
      <c r="L1326" s="37" t="s">
        <v>60</v>
      </c>
      <c r="M1326" s="37">
        <v>828690.0</v>
      </c>
      <c r="N1326" s="260" t="s">
        <v>20645</v>
      </c>
      <c r="O1326" s="260">
        <v>0.0</v>
      </c>
      <c r="P1326" s="260"/>
      <c r="Q1326" s="260"/>
      <c r="R1326" s="260"/>
    </row>
    <row r="1327">
      <c r="A1327" s="279">
        <v>45875.0</v>
      </c>
      <c r="B1327" s="31">
        <v>7978.0</v>
      </c>
      <c r="C1327" s="31" t="s">
        <v>21512</v>
      </c>
      <c r="D1327" s="31"/>
      <c r="E1327" s="31" t="s">
        <v>21180</v>
      </c>
      <c r="F1327" s="275"/>
      <c r="G1327" s="276">
        <v>2720.0</v>
      </c>
      <c r="H1327" s="277">
        <v>160.0</v>
      </c>
      <c r="I1327" s="278">
        <v>16.0</v>
      </c>
      <c r="J1327" s="37">
        <v>20.0</v>
      </c>
      <c r="K1327" s="37"/>
      <c r="L1327" s="37" t="s">
        <v>21</v>
      </c>
      <c r="M1327" s="37"/>
      <c r="N1327" s="260" t="s">
        <v>20645</v>
      </c>
      <c r="O1327" s="260">
        <v>0.0</v>
      </c>
      <c r="P1327" s="260"/>
      <c r="Q1327" s="260"/>
      <c r="R1327" s="260"/>
    </row>
    <row r="1328">
      <c r="A1328" s="279">
        <v>45875.0</v>
      </c>
      <c r="B1328" s="31">
        <v>7979.0</v>
      </c>
      <c r="C1328" s="31" t="s">
        <v>22248</v>
      </c>
      <c r="D1328" s="31"/>
      <c r="E1328" s="31" t="s">
        <v>22249</v>
      </c>
      <c r="F1328" s="275"/>
      <c r="G1328" s="276">
        <v>41420.0</v>
      </c>
      <c r="H1328" s="277">
        <v>23300.0</v>
      </c>
      <c r="I1328" s="278">
        <v>0.0</v>
      </c>
      <c r="J1328" s="37">
        <v>0.0</v>
      </c>
      <c r="K1328" s="37"/>
      <c r="L1328" s="37" t="s">
        <v>21</v>
      </c>
      <c r="M1328" s="37"/>
      <c r="N1328" s="260" t="s">
        <v>20645</v>
      </c>
      <c r="O1328" s="260">
        <v>0.0</v>
      </c>
      <c r="P1328" s="260"/>
      <c r="Q1328" s="260"/>
      <c r="R1328" s="260"/>
    </row>
    <row r="1329">
      <c r="A1329" s="279">
        <v>45875.0</v>
      </c>
      <c r="B1329" s="31">
        <v>7980.0</v>
      </c>
      <c r="C1329" s="31" t="s">
        <v>22250</v>
      </c>
      <c r="D1329" s="31"/>
      <c r="E1329" s="31" t="s">
        <v>22251</v>
      </c>
      <c r="F1329" s="275"/>
      <c r="G1329" s="276">
        <v>11620.0</v>
      </c>
      <c r="H1329" s="277">
        <v>1420.0</v>
      </c>
      <c r="I1329" s="278">
        <v>0.0</v>
      </c>
      <c r="J1329" s="37">
        <v>0.0</v>
      </c>
      <c r="K1329" s="37"/>
      <c r="L1329" s="37" t="s">
        <v>21</v>
      </c>
      <c r="M1329" s="37"/>
      <c r="N1329" s="260" t="s">
        <v>20645</v>
      </c>
      <c r="O1329" s="260">
        <v>0.0</v>
      </c>
      <c r="P1329" s="260"/>
      <c r="Q1329" s="260"/>
      <c r="R1329" s="260"/>
    </row>
    <row r="1330">
      <c r="A1330" s="279">
        <v>45875.0</v>
      </c>
      <c r="B1330" s="31">
        <v>7981.0</v>
      </c>
      <c r="C1330" s="31" t="s">
        <v>6275</v>
      </c>
      <c r="D1330" s="31"/>
      <c r="E1330" s="31" t="s">
        <v>22253</v>
      </c>
      <c r="F1330" s="275"/>
      <c r="G1330" s="276">
        <v>3000.0</v>
      </c>
      <c r="H1330" s="277">
        <v>700.0</v>
      </c>
      <c r="I1330" s="278">
        <v>128.0</v>
      </c>
      <c r="J1330" s="37">
        <v>154.0</v>
      </c>
      <c r="K1330" s="37"/>
      <c r="L1330" s="37" t="s">
        <v>21</v>
      </c>
      <c r="M1330" s="37"/>
      <c r="N1330" s="260" t="s">
        <v>20645</v>
      </c>
      <c r="O1330" s="260">
        <v>0.0</v>
      </c>
      <c r="P1330" s="260"/>
      <c r="Q1330" s="260"/>
      <c r="R1330" s="260"/>
    </row>
    <row r="1331">
      <c r="A1331" s="279">
        <v>45875.0</v>
      </c>
      <c r="B1331" s="31">
        <v>7982.0</v>
      </c>
      <c r="C1331" s="31" t="s">
        <v>19637</v>
      </c>
      <c r="D1331" s="31"/>
      <c r="E1331" s="31" t="s">
        <v>22254</v>
      </c>
      <c r="F1331" s="275"/>
      <c r="G1331" s="276">
        <v>2660.0</v>
      </c>
      <c r="H1331" s="277">
        <v>80.0</v>
      </c>
      <c r="I1331" s="278">
        <v>16.0</v>
      </c>
      <c r="J1331" s="37">
        <v>20.0</v>
      </c>
      <c r="K1331" s="37"/>
      <c r="L1331" s="37" t="s">
        <v>21</v>
      </c>
      <c r="M1331" s="37"/>
      <c r="N1331" s="260" t="s">
        <v>20645</v>
      </c>
      <c r="O1331" s="260">
        <v>0.0</v>
      </c>
      <c r="P1331" s="260"/>
      <c r="Q1331" s="260"/>
      <c r="R1331" s="260"/>
    </row>
    <row r="1332">
      <c r="A1332" s="279">
        <v>45875.0</v>
      </c>
      <c r="B1332" s="31">
        <v>7983.0</v>
      </c>
      <c r="C1332" s="31" t="s">
        <v>518</v>
      </c>
      <c r="D1332" s="31"/>
      <c r="E1332" s="31" t="s">
        <v>20861</v>
      </c>
      <c r="F1332" s="275"/>
      <c r="G1332" s="276">
        <v>3020.0</v>
      </c>
      <c r="H1332" s="277">
        <v>300.0</v>
      </c>
      <c r="I1332" s="278">
        <v>60.0</v>
      </c>
      <c r="J1332" s="37">
        <v>72.0</v>
      </c>
      <c r="K1332" s="37"/>
      <c r="L1332" s="37" t="s">
        <v>52</v>
      </c>
      <c r="M1332" s="37"/>
      <c r="N1332" s="260" t="s">
        <v>20645</v>
      </c>
      <c r="O1332" s="260">
        <v>0.0</v>
      </c>
      <c r="P1332" s="260"/>
      <c r="Q1332" s="260"/>
      <c r="R1332" s="260"/>
    </row>
    <row r="1333">
      <c r="A1333" s="279">
        <v>45875.0</v>
      </c>
      <c r="B1333" s="31">
        <v>7984.0</v>
      </c>
      <c r="C1333" s="31" t="s">
        <v>22255</v>
      </c>
      <c r="D1333" s="31"/>
      <c r="E1333" s="31" t="s">
        <v>22256</v>
      </c>
      <c r="F1333" s="275"/>
      <c r="G1333" s="276">
        <v>3320.0</v>
      </c>
      <c r="H1333" s="277">
        <v>500.0</v>
      </c>
      <c r="I1333" s="278">
        <v>52.0</v>
      </c>
      <c r="J1333" s="37">
        <v>62.0</v>
      </c>
      <c r="K1333" s="37"/>
      <c r="L1333" s="37" t="s">
        <v>52</v>
      </c>
      <c r="M1333" s="37"/>
      <c r="N1333" s="260" t="s">
        <v>20645</v>
      </c>
      <c r="O1333" s="260">
        <v>0.0</v>
      </c>
      <c r="P1333" s="260"/>
      <c r="Q1333" s="260"/>
      <c r="R1333" s="260"/>
    </row>
    <row r="1334">
      <c r="A1334" s="279">
        <v>45875.0</v>
      </c>
      <c r="B1334" s="31">
        <v>7985.0</v>
      </c>
      <c r="C1334" s="31" t="s">
        <v>6423</v>
      </c>
      <c r="D1334" s="31"/>
      <c r="E1334" s="31" t="s">
        <v>22006</v>
      </c>
      <c r="F1334" s="275"/>
      <c r="G1334" s="276">
        <v>3640.0</v>
      </c>
      <c r="H1334" s="277">
        <v>300.0</v>
      </c>
      <c r="I1334" s="278">
        <v>0.0</v>
      </c>
      <c r="J1334" s="37">
        <v>0.0</v>
      </c>
      <c r="K1334" s="37"/>
      <c r="L1334" s="37" t="s">
        <v>21</v>
      </c>
      <c r="M1334" s="37"/>
      <c r="N1334" s="260" t="s">
        <v>20645</v>
      </c>
      <c r="O1334" s="260">
        <v>0.0</v>
      </c>
      <c r="P1334" s="260"/>
      <c r="Q1334" s="260"/>
      <c r="R1334" s="260"/>
    </row>
    <row r="1335">
      <c r="A1335" s="279">
        <v>45875.0</v>
      </c>
      <c r="B1335" s="31">
        <v>7986.0</v>
      </c>
      <c r="C1335" s="31" t="s">
        <v>5722</v>
      </c>
      <c r="D1335" s="31"/>
      <c r="E1335" s="31" t="s">
        <v>20901</v>
      </c>
      <c r="F1335" s="275"/>
      <c r="G1335" s="276">
        <v>3340.0</v>
      </c>
      <c r="H1335" s="277">
        <v>600.0</v>
      </c>
      <c r="I1335" s="278">
        <v>111.0</v>
      </c>
      <c r="J1335" s="37">
        <v>134.0</v>
      </c>
      <c r="K1335" s="37"/>
      <c r="L1335" s="37" t="s">
        <v>21</v>
      </c>
      <c r="M1335" s="37"/>
      <c r="N1335" s="260" t="s">
        <v>20645</v>
      </c>
      <c r="O1335" s="260">
        <v>0.0</v>
      </c>
      <c r="P1335" s="260"/>
      <c r="Q1335" s="260"/>
      <c r="R1335" s="260"/>
    </row>
    <row r="1336">
      <c r="A1336" s="279">
        <v>45875.0</v>
      </c>
      <c r="B1336" s="31">
        <v>7987.0</v>
      </c>
      <c r="C1336" s="31" t="s">
        <v>22257</v>
      </c>
      <c r="D1336" s="31"/>
      <c r="E1336" s="31" t="s">
        <v>22258</v>
      </c>
      <c r="F1336" s="275"/>
      <c r="G1336" s="276">
        <v>15400.0</v>
      </c>
      <c r="H1336" s="277">
        <v>5000.0</v>
      </c>
      <c r="I1336" s="278">
        <v>0.0</v>
      </c>
      <c r="J1336" s="37">
        <v>0.0</v>
      </c>
      <c r="K1336" s="37"/>
      <c r="L1336" s="37" t="s">
        <v>21</v>
      </c>
      <c r="M1336" s="37"/>
      <c r="N1336" s="260" t="s">
        <v>20645</v>
      </c>
      <c r="O1336" s="260">
        <v>0.0</v>
      </c>
      <c r="P1336" s="260"/>
      <c r="Q1336" s="260"/>
      <c r="R1336" s="260"/>
    </row>
    <row r="1337">
      <c r="A1337" s="279"/>
      <c r="B1337" s="31"/>
      <c r="C1337" s="31"/>
      <c r="D1337" s="31"/>
      <c r="E1337" s="31"/>
      <c r="F1337" s="275"/>
      <c r="G1337" s="276"/>
      <c r="H1337" s="277"/>
      <c r="I1337" s="278"/>
      <c r="J1337" s="37"/>
      <c r="K1337" s="37"/>
      <c r="L1337" s="37"/>
      <c r="M1337" s="37"/>
      <c r="N1337" s="260"/>
      <c r="O1337" s="260"/>
      <c r="P1337" s="260"/>
      <c r="Q1337" s="260"/>
      <c r="R1337" s="260"/>
    </row>
    <row r="1338">
      <c r="A1338" s="279">
        <v>45870.0</v>
      </c>
      <c r="B1338" s="31">
        <v>7988.0</v>
      </c>
      <c r="C1338" s="31" t="s">
        <v>6423</v>
      </c>
      <c r="D1338" s="31"/>
      <c r="E1338" s="31" t="s">
        <v>22088</v>
      </c>
      <c r="F1338" s="275"/>
      <c r="G1338" s="276">
        <v>3640.0</v>
      </c>
      <c r="H1338" s="277">
        <v>340.0</v>
      </c>
      <c r="I1338" s="278">
        <v>0.0</v>
      </c>
      <c r="J1338" s="37">
        <v>0.0</v>
      </c>
      <c r="K1338" s="37"/>
      <c r="L1338" s="37" t="s">
        <v>21</v>
      </c>
      <c r="M1338" s="37"/>
      <c r="N1338" s="260" t="s">
        <v>20645</v>
      </c>
      <c r="O1338" s="260">
        <v>0.0</v>
      </c>
      <c r="P1338" s="260"/>
      <c r="Q1338" s="260"/>
      <c r="R1338" s="260"/>
    </row>
    <row r="1339">
      <c r="A1339" s="279">
        <v>45870.0</v>
      </c>
      <c r="B1339" s="31">
        <v>7989.0</v>
      </c>
      <c r="C1339" s="31" t="s">
        <v>6423</v>
      </c>
      <c r="D1339" s="31"/>
      <c r="E1339" s="31" t="s">
        <v>22088</v>
      </c>
      <c r="F1339" s="275"/>
      <c r="G1339" s="276">
        <v>3640.0</v>
      </c>
      <c r="H1339" s="277">
        <v>340.0</v>
      </c>
      <c r="I1339" s="278">
        <v>0.0</v>
      </c>
      <c r="J1339" s="37">
        <v>0.0</v>
      </c>
      <c r="K1339" s="37"/>
      <c r="L1339" s="37" t="s">
        <v>21</v>
      </c>
      <c r="M1339" s="37"/>
      <c r="N1339" s="260" t="s">
        <v>20645</v>
      </c>
      <c r="O1339" s="260">
        <v>0.0</v>
      </c>
      <c r="P1339" s="260"/>
      <c r="Q1339" s="260"/>
      <c r="R1339" s="260"/>
    </row>
    <row r="1340">
      <c r="A1340" s="279">
        <v>45873.0</v>
      </c>
      <c r="B1340" s="31">
        <v>7990.0</v>
      </c>
      <c r="C1340" s="31" t="s">
        <v>20731</v>
      </c>
      <c r="D1340" s="31"/>
      <c r="E1340" s="31" t="s">
        <v>22208</v>
      </c>
      <c r="F1340" s="275"/>
      <c r="G1340" s="276">
        <v>2940.0</v>
      </c>
      <c r="H1340" s="277">
        <v>200.0</v>
      </c>
      <c r="I1340" s="278">
        <v>40.0</v>
      </c>
      <c r="J1340" s="37">
        <v>48.0</v>
      </c>
      <c r="K1340" s="37"/>
      <c r="L1340" s="37" t="s">
        <v>21</v>
      </c>
      <c r="M1340" s="37"/>
      <c r="N1340" s="260" t="s">
        <v>20645</v>
      </c>
      <c r="O1340" s="260">
        <v>0.0</v>
      </c>
      <c r="P1340" s="260"/>
      <c r="Q1340" s="260"/>
      <c r="R1340" s="260"/>
    </row>
    <row r="1341">
      <c r="A1341" s="274"/>
      <c r="B1341" s="31"/>
      <c r="C1341" s="31"/>
      <c r="D1341" s="31"/>
      <c r="E1341" s="31"/>
      <c r="F1341" s="275"/>
      <c r="G1341" s="276"/>
      <c r="H1341" s="277"/>
      <c r="I1341" s="278"/>
      <c r="J1341" s="37"/>
      <c r="K1341" s="37"/>
      <c r="L1341" s="37"/>
      <c r="M1341" s="37"/>
      <c r="N1341" s="260"/>
      <c r="O1341" s="260"/>
      <c r="P1341" s="260"/>
      <c r="Q1341" s="260"/>
      <c r="R1341" s="260"/>
    </row>
    <row r="1342">
      <c r="A1342" s="274">
        <v>45876.02903130787</v>
      </c>
      <c r="B1342" s="31">
        <v>7991.0</v>
      </c>
      <c r="C1342" s="31" t="s">
        <v>744</v>
      </c>
      <c r="D1342" s="31"/>
      <c r="E1342" s="31"/>
      <c r="F1342" s="275"/>
      <c r="G1342" s="276">
        <v>2960.0</v>
      </c>
      <c r="H1342" s="277">
        <v>420.0</v>
      </c>
      <c r="I1342" s="278">
        <v>70.0</v>
      </c>
      <c r="J1342" s="37">
        <v>84.0</v>
      </c>
      <c r="K1342" s="37"/>
      <c r="L1342" s="37" t="s">
        <v>52</v>
      </c>
      <c r="M1342" s="37"/>
      <c r="N1342" s="260" t="s">
        <v>20645</v>
      </c>
      <c r="O1342" s="260">
        <v>0.0</v>
      </c>
      <c r="P1342" s="260"/>
      <c r="Q1342" s="260"/>
      <c r="R1342" s="260"/>
    </row>
    <row r="1343">
      <c r="A1343" s="279">
        <v>45876.0</v>
      </c>
      <c r="B1343" s="31">
        <v>7992.0</v>
      </c>
      <c r="C1343" s="31" t="s">
        <v>5683</v>
      </c>
      <c r="D1343" s="31"/>
      <c r="E1343" s="31" t="s">
        <v>22132</v>
      </c>
      <c r="F1343" s="275"/>
      <c r="G1343" s="276">
        <v>11160.0</v>
      </c>
      <c r="H1343" s="277">
        <v>820.0</v>
      </c>
      <c r="I1343" s="278">
        <v>0.0</v>
      </c>
      <c r="J1343" s="37">
        <v>0.0</v>
      </c>
      <c r="K1343" s="37"/>
      <c r="L1343" s="37" t="s">
        <v>21</v>
      </c>
      <c r="M1343" s="37"/>
      <c r="N1343" s="260" t="s">
        <v>20645</v>
      </c>
      <c r="O1343" s="260">
        <v>0.0</v>
      </c>
      <c r="P1343" s="260"/>
      <c r="Q1343" s="260"/>
      <c r="R1343" s="260"/>
    </row>
    <row r="1344">
      <c r="A1344" s="279">
        <v>45876.0</v>
      </c>
      <c r="B1344" s="31">
        <v>7993.0</v>
      </c>
      <c r="C1344" s="31" t="s">
        <v>4017</v>
      </c>
      <c r="D1344" s="31"/>
      <c r="E1344" s="31" t="s">
        <v>4500</v>
      </c>
      <c r="F1344" s="275"/>
      <c r="G1344" s="276">
        <v>3080.0</v>
      </c>
      <c r="H1344" s="277">
        <v>280.0</v>
      </c>
      <c r="I1344" s="278">
        <v>56.0</v>
      </c>
      <c r="J1344" s="37">
        <v>68.0</v>
      </c>
      <c r="K1344" s="37"/>
      <c r="L1344" s="37" t="s">
        <v>52</v>
      </c>
      <c r="M1344" s="37"/>
      <c r="N1344" s="260" t="s">
        <v>20645</v>
      </c>
      <c r="O1344" s="260">
        <v>0.0</v>
      </c>
      <c r="P1344" s="260"/>
      <c r="Q1344" s="260"/>
      <c r="R1344" s="260"/>
    </row>
    <row r="1345">
      <c r="A1345" s="279">
        <v>45876.0</v>
      </c>
      <c r="B1345" s="31">
        <v>7994.0</v>
      </c>
      <c r="C1345" s="31" t="s">
        <v>5233</v>
      </c>
      <c r="D1345" s="31"/>
      <c r="E1345" s="31" t="s">
        <v>22271</v>
      </c>
      <c r="F1345" s="275"/>
      <c r="G1345" s="276">
        <v>11300.0</v>
      </c>
      <c r="H1345" s="277">
        <v>1060.0</v>
      </c>
      <c r="I1345" s="278">
        <v>0.0</v>
      </c>
      <c r="J1345" s="37">
        <v>0.0</v>
      </c>
      <c r="K1345" s="37"/>
      <c r="L1345" s="37" t="s">
        <v>21</v>
      </c>
      <c r="M1345" s="37"/>
      <c r="N1345" s="260" t="s">
        <v>20645</v>
      </c>
      <c r="O1345" s="260">
        <v>0.0</v>
      </c>
      <c r="P1345" s="260"/>
      <c r="Q1345" s="260"/>
      <c r="R1345" s="260"/>
    </row>
    <row r="1346">
      <c r="A1346" s="279">
        <v>45876.0</v>
      </c>
      <c r="B1346" s="31">
        <v>7995.0</v>
      </c>
      <c r="C1346" s="31" t="s">
        <v>4017</v>
      </c>
      <c r="D1346" s="31"/>
      <c r="E1346" s="31" t="s">
        <v>4500</v>
      </c>
      <c r="F1346" s="275"/>
      <c r="G1346" s="276">
        <v>4180.0</v>
      </c>
      <c r="H1346" s="277">
        <v>1300.0</v>
      </c>
      <c r="I1346" s="278">
        <v>215.0</v>
      </c>
      <c r="J1346" s="37">
        <v>258.0</v>
      </c>
      <c r="K1346" s="37"/>
      <c r="L1346" s="37" t="s">
        <v>52</v>
      </c>
      <c r="M1346" s="37"/>
      <c r="N1346" s="260" t="s">
        <v>20645</v>
      </c>
      <c r="O1346" s="260">
        <v>0.0</v>
      </c>
      <c r="P1346" s="260"/>
      <c r="Q1346" s="260"/>
      <c r="R1346" s="260"/>
    </row>
    <row r="1347">
      <c r="A1347" s="279">
        <v>45876.0</v>
      </c>
      <c r="B1347" s="31">
        <v>7996.0</v>
      </c>
      <c r="C1347" s="31" t="s">
        <v>5722</v>
      </c>
      <c r="D1347" s="31"/>
      <c r="E1347" s="31" t="s">
        <v>20901</v>
      </c>
      <c r="F1347" s="275"/>
      <c r="G1347" s="276">
        <v>3820.0</v>
      </c>
      <c r="H1347" s="277">
        <v>240.0</v>
      </c>
      <c r="I1347" s="278">
        <v>0.0</v>
      </c>
      <c r="J1347" s="37">
        <v>0.0</v>
      </c>
      <c r="K1347" s="37"/>
      <c r="L1347" s="37" t="s">
        <v>21</v>
      </c>
      <c r="M1347" s="37"/>
      <c r="N1347" s="260" t="s">
        <v>20645</v>
      </c>
      <c r="O1347" s="260">
        <v>0.0</v>
      </c>
      <c r="P1347" s="260"/>
      <c r="Q1347" s="260"/>
      <c r="R1347" s="260"/>
    </row>
    <row r="1348">
      <c r="A1348" s="279">
        <v>45876.0</v>
      </c>
      <c r="B1348" s="31">
        <v>7997.0</v>
      </c>
      <c r="C1348" s="31" t="s">
        <v>5722</v>
      </c>
      <c r="D1348" s="31"/>
      <c r="E1348" s="31" t="s">
        <v>20901</v>
      </c>
      <c r="F1348" s="275"/>
      <c r="G1348" s="276">
        <v>3580.0</v>
      </c>
      <c r="H1348" s="277">
        <v>660.0</v>
      </c>
      <c r="I1348" s="278">
        <v>123.0</v>
      </c>
      <c r="J1348" s="37">
        <v>147.0</v>
      </c>
      <c r="K1348" s="37"/>
      <c r="L1348" s="37" t="s">
        <v>21</v>
      </c>
      <c r="M1348" s="37"/>
      <c r="N1348" s="260" t="s">
        <v>20645</v>
      </c>
      <c r="O1348" s="260">
        <v>0.0</v>
      </c>
      <c r="P1348" s="260"/>
      <c r="Q1348" s="260"/>
      <c r="R1348" s="260"/>
    </row>
    <row r="1349">
      <c r="A1349" s="279">
        <v>45876.0</v>
      </c>
      <c r="B1349" s="31">
        <v>7998.0</v>
      </c>
      <c r="C1349" s="31" t="s">
        <v>744</v>
      </c>
      <c r="D1349" s="31"/>
      <c r="E1349" s="31"/>
      <c r="F1349" s="275"/>
      <c r="G1349" s="276">
        <v>2860.0</v>
      </c>
      <c r="H1349" s="277">
        <v>340.0</v>
      </c>
      <c r="I1349" s="278">
        <v>14.0</v>
      </c>
      <c r="J1349" s="37">
        <v>17.0</v>
      </c>
      <c r="K1349" s="37"/>
      <c r="L1349" s="37" t="s">
        <v>52</v>
      </c>
      <c r="M1349" s="37"/>
      <c r="N1349" s="260" t="s">
        <v>20645</v>
      </c>
      <c r="O1349" s="260">
        <v>0.0</v>
      </c>
      <c r="P1349" s="260"/>
      <c r="Q1349" s="260"/>
      <c r="R1349" s="260"/>
    </row>
    <row r="1350">
      <c r="A1350" s="279">
        <v>45876.0</v>
      </c>
      <c r="B1350" s="31">
        <v>8001.0</v>
      </c>
      <c r="C1350" s="31" t="s">
        <v>8219</v>
      </c>
      <c r="D1350" s="31"/>
      <c r="E1350" s="31" t="s">
        <v>22272</v>
      </c>
      <c r="F1350" s="275"/>
      <c r="G1350" s="276">
        <v>14580.0</v>
      </c>
      <c r="H1350" s="277">
        <v>4320.0</v>
      </c>
      <c r="I1350" s="278">
        <v>0.0</v>
      </c>
      <c r="J1350" s="37">
        <v>0.0</v>
      </c>
      <c r="K1350" s="37"/>
      <c r="L1350" s="37" t="s">
        <v>21</v>
      </c>
      <c r="M1350" s="37"/>
      <c r="N1350" s="260" t="s">
        <v>20645</v>
      </c>
      <c r="O1350" s="260">
        <v>0.0</v>
      </c>
      <c r="P1350" s="260"/>
      <c r="Q1350" s="260"/>
      <c r="R1350" s="260"/>
    </row>
    <row r="1351">
      <c r="A1351" s="279">
        <v>45876.0</v>
      </c>
      <c r="B1351" s="31">
        <v>8002.0</v>
      </c>
      <c r="C1351" s="31" t="s">
        <v>3265</v>
      </c>
      <c r="D1351" s="31"/>
      <c r="E1351" s="31"/>
      <c r="F1351" s="275"/>
      <c r="G1351" s="276">
        <v>3360.0</v>
      </c>
      <c r="H1351" s="277">
        <v>620.0</v>
      </c>
      <c r="I1351" s="278">
        <v>103.0</v>
      </c>
      <c r="J1351" s="37">
        <v>123.0</v>
      </c>
      <c r="K1351" s="37"/>
      <c r="L1351" s="37" t="s">
        <v>52</v>
      </c>
      <c r="M1351" s="37"/>
      <c r="N1351" s="260" t="s">
        <v>20645</v>
      </c>
      <c r="O1351" s="260">
        <v>0.0</v>
      </c>
      <c r="P1351" s="260"/>
      <c r="Q1351" s="260"/>
      <c r="R1351" s="260"/>
    </row>
    <row r="1352">
      <c r="A1352" s="279">
        <v>45876.0</v>
      </c>
      <c r="B1352" s="31">
        <v>8003.0</v>
      </c>
      <c r="C1352" s="31" t="s">
        <v>4051</v>
      </c>
      <c r="D1352" s="31"/>
      <c r="E1352" s="31"/>
      <c r="F1352" s="275"/>
      <c r="G1352" s="276">
        <v>3240.0</v>
      </c>
      <c r="H1352" s="277">
        <v>700.0</v>
      </c>
      <c r="I1352" s="278">
        <v>116.0</v>
      </c>
      <c r="J1352" s="37">
        <v>139.0</v>
      </c>
      <c r="K1352" s="37"/>
      <c r="L1352" s="37" t="s">
        <v>21</v>
      </c>
      <c r="M1352" s="37"/>
      <c r="N1352" s="260" t="s">
        <v>20645</v>
      </c>
      <c r="O1352" s="260">
        <v>0.0</v>
      </c>
      <c r="P1352" s="260"/>
      <c r="Q1352" s="260"/>
      <c r="R1352" s="260"/>
    </row>
    <row r="1353">
      <c r="A1353" s="279">
        <v>45876.0</v>
      </c>
      <c r="B1353" s="31">
        <v>8004.0</v>
      </c>
      <c r="C1353" s="31" t="s">
        <v>4035</v>
      </c>
      <c r="D1353" s="31"/>
      <c r="E1353" s="31"/>
      <c r="F1353" s="275"/>
      <c r="G1353" s="276">
        <v>4100.0</v>
      </c>
      <c r="H1353" s="277">
        <v>1420.0</v>
      </c>
      <c r="I1353" s="278">
        <v>235.0</v>
      </c>
      <c r="J1353" s="37">
        <v>282.0</v>
      </c>
      <c r="K1353" s="37"/>
      <c r="L1353" s="37" t="s">
        <v>52</v>
      </c>
      <c r="M1353" s="37"/>
      <c r="N1353" s="260" t="s">
        <v>20645</v>
      </c>
      <c r="O1353" s="260">
        <v>0.0</v>
      </c>
      <c r="P1353" s="260"/>
      <c r="Q1353" s="260"/>
      <c r="R1353" s="260"/>
    </row>
    <row r="1354">
      <c r="A1354" s="279">
        <v>45876.0</v>
      </c>
      <c r="B1354" s="31">
        <v>8005.0</v>
      </c>
      <c r="C1354" s="31" t="s">
        <v>22255</v>
      </c>
      <c r="D1354" s="31"/>
      <c r="E1354" s="31" t="s">
        <v>22275</v>
      </c>
      <c r="F1354" s="275"/>
      <c r="G1354" s="276">
        <v>3260.0</v>
      </c>
      <c r="H1354" s="277">
        <v>600.0</v>
      </c>
      <c r="I1354" s="278">
        <v>24.0</v>
      </c>
      <c r="J1354" s="37">
        <v>29.0</v>
      </c>
      <c r="K1354" s="37"/>
      <c r="L1354" s="37" t="s">
        <v>52</v>
      </c>
      <c r="M1354" s="37"/>
      <c r="N1354" s="260" t="s">
        <v>20645</v>
      </c>
      <c r="O1354" s="260">
        <v>0.0</v>
      </c>
      <c r="P1354" s="260"/>
      <c r="Q1354" s="260"/>
      <c r="R1354" s="260"/>
    </row>
    <row r="1355">
      <c r="A1355" s="279">
        <v>45876.0</v>
      </c>
      <c r="B1355" s="31">
        <v>8006.0</v>
      </c>
      <c r="C1355" s="31" t="s">
        <v>353</v>
      </c>
      <c r="D1355" s="31"/>
      <c r="E1355" s="31"/>
      <c r="F1355" s="275"/>
      <c r="G1355" s="276">
        <v>2520.0</v>
      </c>
      <c r="H1355" s="277">
        <v>440.0</v>
      </c>
      <c r="I1355" s="278">
        <v>73.0</v>
      </c>
      <c r="J1355" s="37">
        <v>88.0</v>
      </c>
      <c r="K1355" s="37"/>
      <c r="L1355" s="37" t="s">
        <v>21</v>
      </c>
      <c r="M1355" s="37"/>
      <c r="N1355" s="260" t="s">
        <v>20645</v>
      </c>
      <c r="O1355" s="260">
        <v>0.0</v>
      </c>
      <c r="P1355" s="260"/>
      <c r="Q1355" s="260"/>
      <c r="R1355" s="260"/>
    </row>
    <row r="1356">
      <c r="A1356" s="279">
        <v>45876.0</v>
      </c>
      <c r="B1356" s="31">
        <v>8008.0</v>
      </c>
      <c r="C1356" s="31" t="s">
        <v>22276</v>
      </c>
      <c r="D1356" s="31"/>
      <c r="E1356" s="31" t="s">
        <v>22277</v>
      </c>
      <c r="F1356" s="275"/>
      <c r="G1356" s="276">
        <v>3020.0</v>
      </c>
      <c r="H1356" s="277">
        <v>300.0</v>
      </c>
      <c r="I1356" s="278">
        <v>36.0</v>
      </c>
      <c r="J1356" s="37">
        <v>44.0</v>
      </c>
      <c r="K1356" s="37"/>
      <c r="L1356" s="37" t="s">
        <v>21</v>
      </c>
      <c r="M1356" s="37">
        <v>82200.0</v>
      </c>
      <c r="N1356" s="260" t="s">
        <v>20645</v>
      </c>
      <c r="O1356" s="260">
        <v>0.0</v>
      </c>
      <c r="P1356" s="260"/>
      <c r="Q1356" s="260"/>
      <c r="R1356" s="260"/>
    </row>
    <row r="1357">
      <c r="A1357" s="279">
        <v>45876.0</v>
      </c>
      <c r="B1357" s="31">
        <v>8009.0</v>
      </c>
      <c r="C1357" s="31" t="s">
        <v>8901</v>
      </c>
      <c r="D1357" s="31"/>
      <c r="E1357" s="31" t="s">
        <v>22278</v>
      </c>
      <c r="F1357" s="275"/>
      <c r="G1357" s="276">
        <v>12100.0</v>
      </c>
      <c r="H1357" s="277">
        <v>1720.0</v>
      </c>
      <c r="I1357" s="278">
        <v>284.0</v>
      </c>
      <c r="J1357" s="37">
        <v>341.0</v>
      </c>
      <c r="K1357" s="37"/>
      <c r="L1357" s="37" t="s">
        <v>21</v>
      </c>
      <c r="M1357" s="37"/>
      <c r="N1357" s="260" t="s">
        <v>20645</v>
      </c>
      <c r="O1357" s="260">
        <v>0.0</v>
      </c>
      <c r="P1357" s="260"/>
      <c r="Q1357" s="260"/>
      <c r="R1357" s="260"/>
    </row>
    <row r="1358">
      <c r="A1358" s="279">
        <v>45876.0</v>
      </c>
      <c r="B1358" s="31">
        <v>8010.0</v>
      </c>
      <c r="C1358" s="31" t="s">
        <v>230</v>
      </c>
      <c r="D1358" s="31"/>
      <c r="E1358" s="31" t="s">
        <v>22282</v>
      </c>
      <c r="F1358" s="275"/>
      <c r="G1358" s="276">
        <v>3160.0</v>
      </c>
      <c r="H1358" s="277">
        <v>600.0</v>
      </c>
      <c r="I1358" s="278">
        <v>99.0</v>
      </c>
      <c r="J1358" s="37">
        <v>119.0</v>
      </c>
      <c r="K1358" s="37"/>
      <c r="L1358" s="37" t="s">
        <v>21</v>
      </c>
      <c r="M1358" s="37"/>
      <c r="N1358" s="260" t="s">
        <v>20645</v>
      </c>
      <c r="O1358" s="260">
        <v>0.0</v>
      </c>
      <c r="P1358" s="260"/>
      <c r="Q1358" s="260"/>
      <c r="R1358" s="260"/>
    </row>
    <row r="1359">
      <c r="A1359" s="279">
        <v>45876.0</v>
      </c>
      <c r="B1359" s="31">
        <v>8011.0</v>
      </c>
      <c r="C1359" s="31" t="s">
        <v>22044</v>
      </c>
      <c r="D1359" s="31"/>
      <c r="E1359" s="31"/>
      <c r="F1359" s="275"/>
      <c r="G1359" s="276">
        <v>2840.0</v>
      </c>
      <c r="H1359" s="277">
        <v>680.0</v>
      </c>
      <c r="I1359" s="278">
        <v>45.0</v>
      </c>
      <c r="J1359" s="37">
        <v>54.0</v>
      </c>
      <c r="K1359" s="37"/>
      <c r="L1359" s="37" t="s">
        <v>52</v>
      </c>
      <c r="M1359" s="37"/>
      <c r="N1359" s="260" t="s">
        <v>20645</v>
      </c>
      <c r="O1359" s="260">
        <v>0.0</v>
      </c>
      <c r="P1359" s="260"/>
      <c r="Q1359" s="260"/>
      <c r="R1359" s="260"/>
    </row>
    <row r="1360">
      <c r="A1360" s="274"/>
      <c r="B1360" s="31"/>
      <c r="C1360" s="31"/>
      <c r="D1360" s="31"/>
      <c r="E1360" s="31"/>
      <c r="F1360" s="275"/>
      <c r="G1360" s="276"/>
      <c r="H1360" s="277"/>
      <c r="I1360" s="278"/>
      <c r="J1360" s="37"/>
      <c r="K1360" s="37"/>
      <c r="L1360" s="37"/>
      <c r="M1360" s="37"/>
      <c r="N1360" s="260"/>
      <c r="O1360" s="260"/>
      <c r="P1360" s="260"/>
      <c r="Q1360" s="260"/>
      <c r="R1360" s="260"/>
    </row>
    <row r="1361">
      <c r="A1361" s="274">
        <v>45877.02903291667</v>
      </c>
      <c r="B1361" s="31">
        <v>8012.0</v>
      </c>
      <c r="C1361" s="31" t="s">
        <v>8090</v>
      </c>
      <c r="D1361" s="31"/>
      <c r="E1361" s="31" t="s">
        <v>22132</v>
      </c>
      <c r="F1361" s="275"/>
      <c r="G1361" s="276">
        <v>12600.0</v>
      </c>
      <c r="H1361" s="277">
        <v>2220.0</v>
      </c>
      <c r="I1361" s="278">
        <v>0.0</v>
      </c>
      <c r="J1361" s="37">
        <v>0.0</v>
      </c>
      <c r="K1361" s="37"/>
      <c r="L1361" s="37" t="s">
        <v>21</v>
      </c>
      <c r="M1361" s="37"/>
      <c r="N1361" s="260" t="s">
        <v>20645</v>
      </c>
      <c r="O1361" s="260">
        <v>0.0</v>
      </c>
      <c r="P1361" s="260"/>
      <c r="Q1361" s="260"/>
      <c r="R1361" s="260"/>
    </row>
    <row r="1362">
      <c r="A1362" s="279">
        <v>45877.0</v>
      </c>
      <c r="B1362" s="31">
        <v>8013.0</v>
      </c>
      <c r="C1362" s="31" t="s">
        <v>3991</v>
      </c>
      <c r="D1362" s="31"/>
      <c r="E1362" s="31"/>
      <c r="F1362" s="275"/>
      <c r="G1362" s="276">
        <v>3160.0</v>
      </c>
      <c r="H1362" s="277">
        <v>300.0</v>
      </c>
      <c r="I1362" s="278">
        <v>60.0</v>
      </c>
      <c r="J1362" s="37">
        <v>72.0</v>
      </c>
      <c r="K1362" s="37"/>
      <c r="L1362" s="37" t="s">
        <v>21</v>
      </c>
      <c r="M1362" s="37"/>
      <c r="N1362" s="260" t="s">
        <v>20645</v>
      </c>
      <c r="O1362" s="260">
        <v>0.0</v>
      </c>
      <c r="P1362" s="260"/>
      <c r="Q1362" s="260"/>
      <c r="R1362" s="260"/>
    </row>
    <row r="1363">
      <c r="A1363" s="279">
        <v>45877.0</v>
      </c>
      <c r="B1363" s="31">
        <v>8014.0</v>
      </c>
      <c r="C1363" s="31" t="s">
        <v>6867</v>
      </c>
      <c r="D1363" s="31"/>
      <c r="E1363" s="31" t="s">
        <v>20901</v>
      </c>
      <c r="F1363" s="275"/>
      <c r="G1363" s="276">
        <v>3680.0</v>
      </c>
      <c r="H1363" s="277">
        <v>320.0</v>
      </c>
      <c r="I1363" s="278">
        <v>0.0</v>
      </c>
      <c r="J1363" s="37">
        <v>0.0</v>
      </c>
      <c r="K1363" s="37"/>
      <c r="L1363" s="37" t="s">
        <v>21</v>
      </c>
      <c r="M1363" s="37"/>
      <c r="N1363" s="260" t="s">
        <v>20645</v>
      </c>
      <c r="O1363" s="260">
        <v>0.0</v>
      </c>
      <c r="P1363" s="260"/>
      <c r="Q1363" s="260"/>
      <c r="R1363" s="260"/>
    </row>
    <row r="1364">
      <c r="A1364" s="279">
        <v>45877.0</v>
      </c>
      <c r="B1364" s="31">
        <v>8015.0</v>
      </c>
      <c r="C1364" s="31" t="s">
        <v>6867</v>
      </c>
      <c r="D1364" s="31"/>
      <c r="E1364" s="31" t="s">
        <v>20901</v>
      </c>
      <c r="F1364" s="275"/>
      <c r="G1364" s="276">
        <v>3360.0</v>
      </c>
      <c r="H1364" s="277">
        <v>560.0</v>
      </c>
      <c r="I1364" s="278">
        <v>104.0</v>
      </c>
      <c r="J1364" s="37">
        <v>125.0</v>
      </c>
      <c r="K1364" s="37"/>
      <c r="L1364" s="37" t="s">
        <v>21</v>
      </c>
      <c r="M1364" s="37"/>
      <c r="N1364" s="260" t="s">
        <v>20645</v>
      </c>
      <c r="O1364" s="260">
        <v>0.0</v>
      </c>
      <c r="P1364" s="260"/>
      <c r="Q1364" s="260"/>
      <c r="R1364" s="260"/>
    </row>
    <row r="1365">
      <c r="A1365" s="279">
        <v>45877.0</v>
      </c>
      <c r="B1365" s="31">
        <v>8016.0</v>
      </c>
      <c r="C1365" s="31" t="s">
        <v>6867</v>
      </c>
      <c r="D1365" s="31"/>
      <c r="E1365" s="31" t="s">
        <v>20933</v>
      </c>
      <c r="F1365" s="275"/>
      <c r="G1365" s="276">
        <v>3840.0</v>
      </c>
      <c r="H1365" s="277">
        <v>280.0</v>
      </c>
      <c r="I1365" s="278">
        <v>0.0</v>
      </c>
      <c r="J1365" s="37">
        <v>0.0</v>
      </c>
      <c r="K1365" s="37"/>
      <c r="L1365" s="37" t="s">
        <v>21</v>
      </c>
      <c r="M1365" s="37"/>
      <c r="N1365" s="260" t="s">
        <v>20645</v>
      </c>
      <c r="O1365" s="260">
        <v>0.0</v>
      </c>
      <c r="P1365" s="260"/>
      <c r="Q1365" s="260"/>
      <c r="R1365" s="260"/>
    </row>
    <row r="1366">
      <c r="A1366" s="279">
        <v>45877.0</v>
      </c>
      <c r="B1366" s="31">
        <v>8017.0</v>
      </c>
      <c r="C1366" s="31" t="s">
        <v>5319</v>
      </c>
      <c r="D1366" s="31"/>
      <c r="E1366" s="31" t="s">
        <v>20933</v>
      </c>
      <c r="F1366" s="275"/>
      <c r="G1366" s="276">
        <v>3560.0</v>
      </c>
      <c r="H1366" s="277">
        <v>680.0</v>
      </c>
      <c r="I1366" s="278">
        <v>126.0</v>
      </c>
      <c r="J1366" s="37">
        <v>151.0</v>
      </c>
      <c r="K1366" s="37"/>
      <c r="L1366" s="37" t="s">
        <v>21</v>
      </c>
      <c r="M1366" s="37"/>
      <c r="N1366" s="260" t="s">
        <v>20645</v>
      </c>
      <c r="O1366" s="260">
        <v>0.0</v>
      </c>
      <c r="P1366" s="260"/>
      <c r="Q1366" s="260"/>
      <c r="R1366" s="260"/>
    </row>
    <row r="1367">
      <c r="A1367" s="279">
        <v>45877.0</v>
      </c>
      <c r="B1367" s="31">
        <v>8018.0</v>
      </c>
      <c r="C1367" s="31" t="s">
        <v>6178</v>
      </c>
      <c r="D1367" s="31"/>
      <c r="E1367" s="31"/>
      <c r="F1367" s="275"/>
      <c r="G1367" s="276">
        <v>2960.0</v>
      </c>
      <c r="H1367" s="277">
        <v>360.0</v>
      </c>
      <c r="I1367" s="278">
        <v>72.0</v>
      </c>
      <c r="J1367" s="37">
        <v>87.0</v>
      </c>
      <c r="K1367" s="37">
        <v>158.4</v>
      </c>
      <c r="L1367" s="37" t="s">
        <v>60</v>
      </c>
      <c r="M1367" s="37"/>
      <c r="N1367" s="260" t="s">
        <v>20645</v>
      </c>
      <c r="O1367" s="260">
        <v>0.0</v>
      </c>
      <c r="P1367" s="260"/>
      <c r="Q1367" s="260"/>
      <c r="R1367" s="260"/>
    </row>
    <row r="1368">
      <c r="A1368" s="279">
        <v>45877.0</v>
      </c>
      <c r="B1368" s="31">
        <v>8019.0</v>
      </c>
      <c r="C1368" s="31" t="s">
        <v>4017</v>
      </c>
      <c r="D1368" s="31"/>
      <c r="E1368" s="31"/>
      <c r="F1368" s="275"/>
      <c r="G1368" s="276">
        <v>4200.0</v>
      </c>
      <c r="H1368" s="277">
        <v>880.0</v>
      </c>
      <c r="I1368" s="278">
        <v>146.0</v>
      </c>
      <c r="J1368" s="37">
        <v>175.0</v>
      </c>
      <c r="K1368" s="37"/>
      <c r="L1368" s="37" t="s">
        <v>52</v>
      </c>
      <c r="M1368" s="37"/>
      <c r="N1368" s="260" t="s">
        <v>20645</v>
      </c>
      <c r="O1368" s="260">
        <v>0.0</v>
      </c>
      <c r="P1368" s="260"/>
      <c r="Q1368" s="260"/>
      <c r="R1368" s="260"/>
    </row>
    <row r="1369">
      <c r="A1369" s="279">
        <v>45877.0</v>
      </c>
      <c r="B1369" s="31">
        <v>8020.0</v>
      </c>
      <c r="C1369" s="31" t="s">
        <v>6867</v>
      </c>
      <c r="D1369" s="31"/>
      <c r="E1369" s="31" t="s">
        <v>20933</v>
      </c>
      <c r="F1369" s="275"/>
      <c r="G1369" s="276">
        <v>2880.0</v>
      </c>
      <c r="H1369" s="277">
        <v>60.0</v>
      </c>
      <c r="I1369" s="278">
        <v>0.0</v>
      </c>
      <c r="J1369" s="37">
        <v>0.0</v>
      </c>
      <c r="K1369" s="37"/>
      <c r="L1369" s="37" t="s">
        <v>21</v>
      </c>
      <c r="M1369" s="37"/>
      <c r="N1369" s="260" t="s">
        <v>20645</v>
      </c>
      <c r="O1369" s="260">
        <v>0.0</v>
      </c>
      <c r="P1369" s="260"/>
      <c r="Q1369" s="260"/>
      <c r="R1369" s="260"/>
    </row>
    <row r="1370">
      <c r="A1370" s="279">
        <v>45877.0</v>
      </c>
      <c r="B1370" s="31">
        <v>8021.0</v>
      </c>
      <c r="C1370" s="31" t="s">
        <v>8090</v>
      </c>
      <c r="D1370" s="31"/>
      <c r="E1370" s="31" t="s">
        <v>22295</v>
      </c>
      <c r="F1370" s="275"/>
      <c r="G1370" s="276">
        <v>11560.0</v>
      </c>
      <c r="H1370" s="277">
        <v>1120.0</v>
      </c>
      <c r="I1370" s="278">
        <v>0.0</v>
      </c>
      <c r="J1370" s="37">
        <v>0.0</v>
      </c>
      <c r="K1370" s="37"/>
      <c r="L1370" s="37" t="s">
        <v>21</v>
      </c>
      <c r="M1370" s="37"/>
      <c r="N1370" s="260" t="s">
        <v>20645</v>
      </c>
      <c r="O1370" s="260">
        <v>0.0</v>
      </c>
      <c r="P1370" s="260"/>
      <c r="Q1370" s="260"/>
      <c r="R1370" s="260"/>
    </row>
    <row r="1371">
      <c r="A1371" s="279">
        <v>45877.0</v>
      </c>
      <c r="B1371" s="31">
        <v>8022.0</v>
      </c>
      <c r="C1371" s="31" t="s">
        <v>7481</v>
      </c>
      <c r="D1371" s="31"/>
      <c r="E1371" s="31"/>
      <c r="F1371" s="275"/>
      <c r="G1371" s="276">
        <v>2180.0</v>
      </c>
      <c r="H1371" s="277">
        <v>320.0</v>
      </c>
      <c r="I1371" s="278">
        <v>53.0</v>
      </c>
      <c r="J1371" s="37">
        <v>64.0</v>
      </c>
      <c r="K1371" s="37"/>
      <c r="L1371" s="37" t="s">
        <v>52</v>
      </c>
      <c r="M1371" s="37"/>
      <c r="N1371" s="260" t="s">
        <v>20645</v>
      </c>
      <c r="O1371" s="260">
        <v>0.0</v>
      </c>
      <c r="P1371" s="260"/>
      <c r="Q1371" s="260"/>
      <c r="R1371" s="260"/>
    </row>
    <row r="1372">
      <c r="A1372" s="279">
        <v>45877.0</v>
      </c>
      <c r="B1372" s="31">
        <v>8023.0</v>
      </c>
      <c r="C1372" s="31" t="s">
        <v>744</v>
      </c>
      <c r="D1372" s="31"/>
      <c r="E1372" s="31"/>
      <c r="F1372" s="275"/>
      <c r="G1372" s="276">
        <v>3400.0</v>
      </c>
      <c r="H1372" s="277">
        <v>860.0</v>
      </c>
      <c r="I1372" s="278">
        <v>142.0</v>
      </c>
      <c r="J1372" s="37">
        <v>171.0</v>
      </c>
      <c r="K1372" s="37"/>
      <c r="L1372" s="37" t="s">
        <v>60</v>
      </c>
      <c r="M1372" s="37">
        <v>559462.0</v>
      </c>
      <c r="N1372" s="260" t="s">
        <v>20645</v>
      </c>
      <c r="O1372" s="260">
        <v>0.0</v>
      </c>
      <c r="P1372" s="260"/>
      <c r="Q1372" s="260"/>
      <c r="R1372" s="260"/>
    </row>
    <row r="1373">
      <c r="A1373" s="279">
        <v>45877.0</v>
      </c>
      <c r="B1373" s="31">
        <v>8024.0</v>
      </c>
      <c r="C1373" s="31" t="s">
        <v>5319</v>
      </c>
      <c r="D1373" s="31"/>
      <c r="E1373" s="31" t="s">
        <v>20933</v>
      </c>
      <c r="F1373" s="275"/>
      <c r="G1373" s="276">
        <v>2820.0</v>
      </c>
      <c r="H1373" s="277">
        <v>40.0</v>
      </c>
      <c r="I1373" s="278">
        <v>8.0</v>
      </c>
      <c r="J1373" s="37">
        <v>9.0</v>
      </c>
      <c r="K1373" s="37"/>
      <c r="L1373" s="37" t="s">
        <v>21</v>
      </c>
      <c r="M1373" s="37"/>
      <c r="N1373" s="260" t="s">
        <v>20645</v>
      </c>
      <c r="O1373" s="260">
        <v>0.0</v>
      </c>
      <c r="P1373" s="260"/>
      <c r="Q1373" s="260"/>
      <c r="R1373" s="260"/>
    </row>
    <row r="1374">
      <c r="A1374" s="279">
        <v>45877.0</v>
      </c>
      <c r="B1374" s="31">
        <v>8025.0</v>
      </c>
      <c r="C1374" s="31" t="s">
        <v>8090</v>
      </c>
      <c r="D1374" s="31"/>
      <c r="E1374" s="31" t="s">
        <v>22163</v>
      </c>
      <c r="F1374" s="275"/>
      <c r="G1374" s="276">
        <v>12040.0</v>
      </c>
      <c r="H1374" s="277">
        <v>1640.0</v>
      </c>
      <c r="I1374" s="278">
        <v>0.0</v>
      </c>
      <c r="J1374" s="37">
        <v>0.0</v>
      </c>
      <c r="K1374" s="37"/>
      <c r="L1374" s="37" t="s">
        <v>21</v>
      </c>
      <c r="M1374" s="37"/>
      <c r="N1374" s="260" t="s">
        <v>20645</v>
      </c>
      <c r="O1374" s="260">
        <v>0.0</v>
      </c>
      <c r="P1374" s="260"/>
      <c r="Q1374" s="260"/>
      <c r="R1374" s="260"/>
    </row>
    <row r="1375">
      <c r="A1375" s="279">
        <v>45877.0</v>
      </c>
      <c r="B1375" s="31">
        <v>8026.0</v>
      </c>
      <c r="C1375" s="31" t="s">
        <v>3980</v>
      </c>
      <c r="D1375" s="31"/>
      <c r="E1375" s="31" t="s">
        <v>22178</v>
      </c>
      <c r="F1375" s="275"/>
      <c r="G1375" s="276">
        <v>3900.0</v>
      </c>
      <c r="H1375" s="277">
        <v>1620.0</v>
      </c>
      <c r="I1375" s="278">
        <v>167.0</v>
      </c>
      <c r="J1375" s="37">
        <v>200.0</v>
      </c>
      <c r="K1375" s="37"/>
      <c r="L1375" s="37" t="s">
        <v>21</v>
      </c>
      <c r="M1375" s="37"/>
      <c r="N1375" s="260" t="s">
        <v>20645</v>
      </c>
      <c r="O1375" s="260">
        <v>0.0</v>
      </c>
      <c r="P1375" s="260"/>
      <c r="Q1375" s="260"/>
      <c r="R1375" s="260"/>
    </row>
    <row r="1376">
      <c r="A1376" s="274"/>
      <c r="B1376" s="31"/>
      <c r="C1376" s="31"/>
      <c r="D1376" s="31"/>
      <c r="E1376" s="31"/>
      <c r="F1376" s="275"/>
      <c r="G1376" s="276"/>
      <c r="H1376" s="277"/>
      <c r="I1376" s="278"/>
      <c r="J1376" s="37"/>
      <c r="K1376" s="37"/>
      <c r="L1376" s="37"/>
      <c r="M1376" s="37"/>
      <c r="N1376" s="260"/>
      <c r="O1376" s="260"/>
      <c r="P1376" s="260"/>
      <c r="Q1376" s="260"/>
      <c r="R1376" s="260"/>
    </row>
    <row r="1377">
      <c r="A1377" s="274">
        <v>45880.02905203703</v>
      </c>
      <c r="B1377" s="31">
        <v>8027.0</v>
      </c>
      <c r="C1377" s="31" t="s">
        <v>22343</v>
      </c>
      <c r="D1377" s="31"/>
      <c r="E1377" s="31" t="s">
        <v>22361</v>
      </c>
      <c r="F1377" s="275"/>
      <c r="G1377" s="276">
        <v>17340.0</v>
      </c>
      <c r="H1377" s="277">
        <v>7220.0</v>
      </c>
      <c r="I1377" s="278">
        <v>0.0</v>
      </c>
      <c r="J1377" s="37">
        <v>0.0</v>
      </c>
      <c r="K1377" s="37"/>
      <c r="L1377" s="37" t="s">
        <v>21</v>
      </c>
      <c r="M1377" s="37"/>
      <c r="N1377" s="260" t="s">
        <v>20645</v>
      </c>
      <c r="O1377" s="260">
        <v>0.0</v>
      </c>
      <c r="P1377" s="260"/>
      <c r="Q1377" s="260"/>
      <c r="R1377" s="260"/>
    </row>
    <row r="1378">
      <c r="A1378" s="279">
        <v>45880.0</v>
      </c>
      <c r="B1378" s="31">
        <v>8028.0</v>
      </c>
      <c r="C1378" s="31" t="s">
        <v>22334</v>
      </c>
      <c r="D1378" s="31"/>
      <c r="E1378" s="31" t="s">
        <v>22335</v>
      </c>
      <c r="F1378" s="275"/>
      <c r="G1378" s="276">
        <v>35640.0</v>
      </c>
      <c r="H1378" s="277">
        <v>17180.0</v>
      </c>
      <c r="I1378" s="278">
        <v>0.0</v>
      </c>
      <c r="J1378" s="37">
        <v>0.0</v>
      </c>
      <c r="K1378" s="37"/>
      <c r="L1378" s="37" t="s">
        <v>21</v>
      </c>
      <c r="M1378" s="37"/>
      <c r="N1378" s="260" t="s">
        <v>20645</v>
      </c>
      <c r="O1378" s="260">
        <v>0.0</v>
      </c>
      <c r="P1378" s="260"/>
      <c r="Q1378" s="260"/>
      <c r="R1378" s="260"/>
    </row>
    <row r="1379">
      <c r="A1379" s="279">
        <v>45880.0</v>
      </c>
      <c r="B1379" s="31">
        <v>8029.0</v>
      </c>
      <c r="C1379" s="31" t="s">
        <v>22343</v>
      </c>
      <c r="D1379" s="31"/>
      <c r="E1379" s="31" t="s">
        <v>22344</v>
      </c>
      <c r="F1379" s="275"/>
      <c r="G1379" s="276">
        <v>11400.0</v>
      </c>
      <c r="H1379" s="277">
        <v>1080.0</v>
      </c>
      <c r="I1379" s="278">
        <v>0.0</v>
      </c>
      <c r="J1379" s="37">
        <v>0.0</v>
      </c>
      <c r="K1379" s="37"/>
      <c r="L1379" s="37" t="s">
        <v>21</v>
      </c>
      <c r="M1379" s="37"/>
      <c r="N1379" s="260" t="s">
        <v>20645</v>
      </c>
      <c r="O1379" s="260">
        <v>0.0</v>
      </c>
      <c r="P1379" s="260"/>
      <c r="Q1379" s="260"/>
      <c r="R1379" s="260"/>
    </row>
    <row r="1380">
      <c r="A1380" s="274"/>
      <c r="B1380" s="31"/>
      <c r="C1380" s="31"/>
      <c r="D1380" s="31"/>
      <c r="E1380" s="31"/>
      <c r="F1380" s="275"/>
      <c r="G1380" s="276"/>
      <c r="H1380" s="277"/>
      <c r="I1380" s="278"/>
      <c r="J1380" s="37"/>
      <c r="K1380" s="37"/>
      <c r="L1380" s="37"/>
      <c r="M1380" s="37"/>
      <c r="N1380" s="260"/>
      <c r="O1380" s="260"/>
      <c r="P1380" s="260"/>
      <c r="Q1380" s="260"/>
      <c r="R1380" s="260"/>
    </row>
    <row r="1381">
      <c r="A1381" s="274">
        <v>45881.029036064814</v>
      </c>
      <c r="B1381" s="31">
        <v>8030.0</v>
      </c>
      <c r="C1381" s="31" t="s">
        <v>22343</v>
      </c>
      <c r="D1381" s="31"/>
      <c r="E1381" s="31" t="s">
        <v>22383</v>
      </c>
      <c r="F1381" s="275"/>
      <c r="G1381" s="276">
        <v>12760.0</v>
      </c>
      <c r="H1381" s="277">
        <v>2420.0</v>
      </c>
      <c r="I1381" s="278">
        <v>0.0</v>
      </c>
      <c r="J1381" s="37">
        <v>0.0</v>
      </c>
      <c r="K1381" s="37"/>
      <c r="L1381" s="37" t="s">
        <v>21</v>
      </c>
      <c r="M1381" s="37"/>
      <c r="N1381" s="260" t="s">
        <v>20645</v>
      </c>
      <c r="O1381" s="260">
        <v>0.0</v>
      </c>
      <c r="P1381" s="260"/>
      <c r="Q1381" s="260"/>
      <c r="R1381" s="260"/>
    </row>
    <row r="1382">
      <c r="A1382" s="279">
        <v>45881.0</v>
      </c>
      <c r="B1382" s="31">
        <v>8031.0</v>
      </c>
      <c r="C1382" s="31" t="s">
        <v>22343</v>
      </c>
      <c r="D1382" s="31"/>
      <c r="E1382" s="31" t="s">
        <v>22363</v>
      </c>
      <c r="F1382" s="275"/>
      <c r="G1382" s="276">
        <v>12160.0</v>
      </c>
      <c r="H1382" s="277">
        <v>1680.0</v>
      </c>
      <c r="I1382" s="278">
        <v>0.0</v>
      </c>
      <c r="J1382" s="37">
        <v>0.0</v>
      </c>
      <c r="K1382" s="37"/>
      <c r="L1382" s="37" t="s">
        <v>21</v>
      </c>
      <c r="M1382" s="37"/>
      <c r="N1382" s="260" t="s">
        <v>20645</v>
      </c>
      <c r="O1382" s="260">
        <v>0.0</v>
      </c>
      <c r="P1382" s="260"/>
      <c r="Q1382" s="260"/>
      <c r="R1382" s="260"/>
    </row>
    <row r="1383">
      <c r="A1383" s="279">
        <v>45881.0</v>
      </c>
      <c r="B1383" s="31">
        <v>8032.0</v>
      </c>
      <c r="C1383" s="31" t="s">
        <v>8901</v>
      </c>
      <c r="D1383" s="31"/>
      <c r="E1383" s="31" t="s">
        <v>22369</v>
      </c>
      <c r="F1383" s="275"/>
      <c r="G1383" s="276">
        <v>10420.0</v>
      </c>
      <c r="H1383" s="277">
        <v>480.0</v>
      </c>
      <c r="I1383" s="278">
        <v>0.0</v>
      </c>
      <c r="J1383" s="37">
        <v>0.0</v>
      </c>
      <c r="K1383" s="37"/>
      <c r="L1383" s="37" t="s">
        <v>21</v>
      </c>
      <c r="M1383" s="37"/>
      <c r="N1383" s="260" t="s">
        <v>20645</v>
      </c>
      <c r="O1383" s="260">
        <v>0.0</v>
      </c>
      <c r="P1383" s="260"/>
      <c r="Q1383" s="260"/>
      <c r="R1383" s="260"/>
    </row>
    <row r="1384">
      <c r="A1384" s="279">
        <v>45881.0</v>
      </c>
      <c r="B1384" s="31">
        <v>8033.0</v>
      </c>
      <c r="C1384" s="31" t="s">
        <v>4585</v>
      </c>
      <c r="D1384" s="31"/>
      <c r="E1384" s="31" t="s">
        <v>22370</v>
      </c>
      <c r="F1384" s="275"/>
      <c r="G1384" s="276">
        <v>3100.0</v>
      </c>
      <c r="H1384" s="277">
        <v>320.0</v>
      </c>
      <c r="I1384" s="278">
        <v>53.0</v>
      </c>
      <c r="J1384" s="37">
        <v>64.0</v>
      </c>
      <c r="K1384" s="37"/>
      <c r="L1384" s="37" t="s">
        <v>21</v>
      </c>
      <c r="M1384" s="37"/>
      <c r="N1384" s="260" t="s">
        <v>20645</v>
      </c>
      <c r="O1384" s="260">
        <v>0.0</v>
      </c>
      <c r="P1384" s="260"/>
      <c r="Q1384" s="260"/>
      <c r="R1384" s="260"/>
    </row>
    <row r="1385">
      <c r="A1385" s="279">
        <v>45881.0</v>
      </c>
      <c r="B1385" s="31">
        <v>8034.0</v>
      </c>
      <c r="C1385" s="31" t="s">
        <v>518</v>
      </c>
      <c r="D1385" s="31"/>
      <c r="E1385" s="31" t="s">
        <v>22372</v>
      </c>
      <c r="F1385" s="275"/>
      <c r="G1385" s="276">
        <v>3360.0</v>
      </c>
      <c r="H1385" s="277">
        <v>260.0</v>
      </c>
      <c r="I1385" s="278">
        <v>52.0</v>
      </c>
      <c r="J1385" s="37">
        <v>63.0</v>
      </c>
      <c r="K1385" s="37"/>
      <c r="L1385" s="37" t="s">
        <v>21</v>
      </c>
      <c r="M1385" s="37"/>
      <c r="N1385" s="260" t="s">
        <v>20645</v>
      </c>
      <c r="O1385" s="260">
        <v>0.0</v>
      </c>
      <c r="P1385" s="260"/>
      <c r="Q1385" s="260"/>
      <c r="R1385" s="260"/>
    </row>
    <row r="1386">
      <c r="A1386" s="279">
        <v>45881.0</v>
      </c>
      <c r="B1386" s="31">
        <v>8035.0</v>
      </c>
      <c r="C1386" s="31" t="s">
        <v>10532</v>
      </c>
      <c r="D1386" s="31"/>
      <c r="E1386" s="31" t="s">
        <v>20932</v>
      </c>
      <c r="F1386" s="275"/>
      <c r="G1386" s="276">
        <v>2520.0</v>
      </c>
      <c r="H1386" s="277">
        <v>380.0</v>
      </c>
      <c r="I1386" s="278">
        <v>63.0</v>
      </c>
      <c r="J1386" s="37">
        <v>76.0</v>
      </c>
      <c r="K1386" s="37"/>
      <c r="L1386" s="37" t="s">
        <v>21</v>
      </c>
      <c r="M1386" s="37"/>
      <c r="N1386" s="260" t="s">
        <v>20645</v>
      </c>
      <c r="O1386" s="260">
        <v>0.0</v>
      </c>
      <c r="P1386" s="260"/>
      <c r="Q1386" s="260"/>
      <c r="R1386" s="260"/>
    </row>
    <row r="1387">
      <c r="A1387" s="279">
        <v>45881.0</v>
      </c>
      <c r="B1387" s="31">
        <v>8036.0</v>
      </c>
      <c r="C1387" s="31" t="s">
        <v>20512</v>
      </c>
      <c r="D1387" s="31"/>
      <c r="E1387" s="31" t="s">
        <v>22373</v>
      </c>
      <c r="F1387" s="275"/>
      <c r="G1387" s="276">
        <v>3940.0</v>
      </c>
      <c r="H1387" s="277">
        <v>1380.0</v>
      </c>
      <c r="I1387" s="278">
        <v>228.0</v>
      </c>
      <c r="J1387" s="37">
        <v>274.0</v>
      </c>
      <c r="K1387" s="37"/>
      <c r="L1387" s="37" t="s">
        <v>52</v>
      </c>
      <c r="M1387" s="37"/>
      <c r="N1387" s="260" t="s">
        <v>20645</v>
      </c>
      <c r="O1387" s="260">
        <v>0.0</v>
      </c>
      <c r="P1387" s="260"/>
      <c r="Q1387" s="260"/>
      <c r="R1387" s="260"/>
    </row>
    <row r="1388">
      <c r="A1388" s="274"/>
      <c r="B1388" s="31"/>
      <c r="C1388" s="31"/>
      <c r="D1388" s="31"/>
      <c r="E1388" s="31"/>
      <c r="F1388" s="275"/>
      <c r="G1388" s="276"/>
      <c r="H1388" s="277"/>
      <c r="I1388" s="278"/>
      <c r="J1388" s="37"/>
      <c r="K1388" s="37"/>
      <c r="L1388" s="37"/>
      <c r="M1388" s="37"/>
      <c r="N1388" s="260"/>
      <c r="O1388" s="260"/>
      <c r="P1388" s="260"/>
      <c r="Q1388" s="260"/>
      <c r="R1388" s="260"/>
    </row>
    <row r="1389">
      <c r="A1389" s="274">
        <v>45882.02918549768</v>
      </c>
      <c r="B1389" s="31">
        <v>8037.0</v>
      </c>
      <c r="C1389" s="31" t="s">
        <v>22415</v>
      </c>
      <c r="D1389" s="31"/>
      <c r="E1389" s="31" t="s">
        <v>22416</v>
      </c>
      <c r="F1389" s="275"/>
      <c r="G1389" s="276">
        <v>40960.0</v>
      </c>
      <c r="H1389" s="277">
        <v>22400.0</v>
      </c>
      <c r="I1389" s="278">
        <v>0.0</v>
      </c>
      <c r="J1389" s="37">
        <v>0.0</v>
      </c>
      <c r="K1389" s="37"/>
      <c r="L1389" s="37" t="s">
        <v>21</v>
      </c>
      <c r="M1389" s="37"/>
      <c r="N1389" s="260" t="s">
        <v>20645</v>
      </c>
      <c r="O1389" s="260">
        <v>0.0</v>
      </c>
      <c r="P1389" s="260"/>
      <c r="Q1389" s="260"/>
      <c r="R1389" s="260"/>
    </row>
    <row r="1390">
      <c r="A1390" s="279">
        <v>45882.0</v>
      </c>
      <c r="B1390" s="31">
        <v>8038.0</v>
      </c>
      <c r="C1390" s="31" t="s">
        <v>22343</v>
      </c>
      <c r="D1390" s="31"/>
      <c r="E1390" s="31" t="s">
        <v>22389</v>
      </c>
      <c r="F1390" s="275"/>
      <c r="G1390" s="276">
        <v>10320.0</v>
      </c>
      <c r="H1390" s="277">
        <v>400.0</v>
      </c>
      <c r="I1390" s="278">
        <v>0.0</v>
      </c>
      <c r="J1390" s="37">
        <v>0.0</v>
      </c>
      <c r="K1390" s="37"/>
      <c r="L1390" s="37" t="s">
        <v>21</v>
      </c>
      <c r="M1390" s="37"/>
      <c r="N1390" s="260" t="s">
        <v>20645</v>
      </c>
      <c r="O1390" s="260">
        <v>0.0</v>
      </c>
      <c r="P1390" s="260"/>
      <c r="Q1390" s="260"/>
      <c r="R1390" s="260"/>
    </row>
    <row r="1391">
      <c r="A1391" s="279">
        <v>45882.0</v>
      </c>
      <c r="B1391" s="31">
        <v>8039.0</v>
      </c>
      <c r="C1391" s="31" t="s">
        <v>22343</v>
      </c>
      <c r="D1391" s="31"/>
      <c r="E1391" s="31" t="s">
        <v>22395</v>
      </c>
      <c r="F1391" s="275"/>
      <c r="G1391" s="276">
        <v>11420.0</v>
      </c>
      <c r="H1391" s="277">
        <v>1500.0</v>
      </c>
      <c r="I1391" s="278">
        <v>0.0</v>
      </c>
      <c r="J1391" s="37">
        <v>0.0</v>
      </c>
      <c r="K1391" s="37"/>
      <c r="L1391" s="37" t="s">
        <v>21</v>
      </c>
      <c r="M1391" s="37"/>
      <c r="N1391" s="260" t="s">
        <v>20645</v>
      </c>
      <c r="O1391" s="260">
        <v>0.0</v>
      </c>
      <c r="P1391" s="260"/>
      <c r="Q1391" s="260"/>
      <c r="R1391" s="260"/>
    </row>
    <row r="1392">
      <c r="A1392" s="279">
        <v>45882.0</v>
      </c>
      <c r="B1392" s="31">
        <v>8040.0</v>
      </c>
      <c r="C1392" s="31" t="s">
        <v>1164</v>
      </c>
      <c r="D1392" s="31"/>
      <c r="E1392" s="31"/>
      <c r="F1392" s="275"/>
      <c r="G1392" s="276">
        <v>3920.0</v>
      </c>
      <c r="H1392" s="277">
        <v>1110.0</v>
      </c>
      <c r="I1392" s="278">
        <v>134.0</v>
      </c>
      <c r="J1392" s="37">
        <v>160.0</v>
      </c>
      <c r="K1392" s="37"/>
      <c r="L1392" s="37" t="s">
        <v>52</v>
      </c>
      <c r="M1392" s="37"/>
      <c r="N1392" s="260" t="s">
        <v>20645</v>
      </c>
      <c r="O1392" s="260">
        <v>0.0</v>
      </c>
      <c r="P1392" s="260"/>
      <c r="Q1392" s="260"/>
      <c r="R1392" s="260"/>
    </row>
    <row r="1393">
      <c r="A1393" s="279">
        <v>45882.0</v>
      </c>
      <c r="B1393" s="31">
        <v>8041.0</v>
      </c>
      <c r="C1393" s="31" t="s">
        <v>22400</v>
      </c>
      <c r="D1393" s="31"/>
      <c r="E1393" s="31"/>
      <c r="F1393" s="275"/>
      <c r="G1393" s="276">
        <v>3060.0</v>
      </c>
      <c r="H1393" s="277">
        <v>740.0</v>
      </c>
      <c r="I1393" s="278">
        <v>30.0</v>
      </c>
      <c r="J1393" s="37">
        <v>36.0</v>
      </c>
      <c r="K1393" s="37"/>
      <c r="L1393" s="37" t="s">
        <v>21</v>
      </c>
      <c r="M1393" s="37"/>
      <c r="N1393" s="260" t="s">
        <v>20645</v>
      </c>
      <c r="O1393" s="260">
        <v>0.0</v>
      </c>
      <c r="P1393" s="260"/>
      <c r="Q1393" s="260"/>
      <c r="R1393" s="260"/>
    </row>
    <row r="1394">
      <c r="A1394" s="279">
        <v>45882.0</v>
      </c>
      <c r="B1394" s="31">
        <v>8042.0</v>
      </c>
      <c r="C1394" s="31" t="s">
        <v>22343</v>
      </c>
      <c r="D1394" s="31"/>
      <c r="E1394" s="31" t="s">
        <v>22402</v>
      </c>
      <c r="F1394" s="275"/>
      <c r="G1394" s="276">
        <v>10980.0</v>
      </c>
      <c r="H1394" s="277">
        <v>760.0</v>
      </c>
      <c r="I1394" s="278">
        <v>0.0</v>
      </c>
      <c r="J1394" s="37">
        <v>0.0</v>
      </c>
      <c r="K1394" s="37"/>
      <c r="L1394" s="37" t="s">
        <v>21</v>
      </c>
      <c r="M1394" s="37"/>
      <c r="N1394" s="260" t="s">
        <v>20645</v>
      </c>
      <c r="O1394" s="260">
        <v>0.0</v>
      </c>
      <c r="P1394" s="260"/>
      <c r="Q1394" s="260"/>
      <c r="R1394" s="260"/>
    </row>
    <row r="1395">
      <c r="A1395" s="279">
        <v>45882.0</v>
      </c>
      <c r="B1395" s="31">
        <v>8043.0</v>
      </c>
      <c r="C1395" s="31" t="s">
        <v>20512</v>
      </c>
      <c r="D1395" s="31"/>
      <c r="E1395" s="31" t="s">
        <v>22405</v>
      </c>
      <c r="F1395" s="275"/>
      <c r="G1395" s="276">
        <v>2760.0</v>
      </c>
      <c r="H1395" s="277">
        <v>220.0</v>
      </c>
      <c r="I1395" s="278">
        <v>37.0</v>
      </c>
      <c r="J1395" s="37">
        <v>44.0</v>
      </c>
      <c r="K1395" s="37"/>
      <c r="L1395" s="37" t="s">
        <v>21</v>
      </c>
      <c r="M1395" s="37"/>
      <c r="N1395" s="260" t="s">
        <v>20645</v>
      </c>
      <c r="O1395" s="260">
        <v>0.0</v>
      </c>
      <c r="P1395" s="260"/>
      <c r="Q1395" s="260"/>
      <c r="R1395" s="260"/>
    </row>
    <row r="1396">
      <c r="A1396" s="279">
        <v>45882.0</v>
      </c>
      <c r="B1396" s="31">
        <v>8044.0</v>
      </c>
      <c r="C1396" s="31" t="s">
        <v>22211</v>
      </c>
      <c r="D1396" s="31"/>
      <c r="E1396" s="31" t="s">
        <v>22406</v>
      </c>
      <c r="F1396" s="275"/>
      <c r="G1396" s="276">
        <v>11420.0</v>
      </c>
      <c r="H1396" s="277">
        <v>1100.0</v>
      </c>
      <c r="I1396" s="278">
        <v>0.0</v>
      </c>
      <c r="J1396" s="37">
        <v>0.0</v>
      </c>
      <c r="K1396" s="37"/>
      <c r="L1396" s="37" t="s">
        <v>21</v>
      </c>
      <c r="M1396" s="37"/>
      <c r="N1396" s="260" t="s">
        <v>20645</v>
      </c>
      <c r="O1396" s="260">
        <v>0.0</v>
      </c>
      <c r="P1396" s="260"/>
      <c r="Q1396" s="260"/>
      <c r="R1396" s="260"/>
    </row>
    <row r="1397">
      <c r="A1397" s="274"/>
      <c r="B1397" s="31"/>
      <c r="C1397" s="31"/>
      <c r="D1397" s="31"/>
      <c r="E1397" s="31"/>
      <c r="F1397" s="275"/>
      <c r="G1397" s="276"/>
      <c r="H1397" s="277"/>
      <c r="I1397" s="278"/>
      <c r="J1397" s="37"/>
      <c r="K1397" s="37"/>
      <c r="L1397" s="37"/>
      <c r="M1397" s="37"/>
      <c r="N1397" s="260"/>
      <c r="O1397" s="260"/>
      <c r="P1397" s="260"/>
      <c r="Q1397" s="260"/>
      <c r="R1397" s="260"/>
    </row>
    <row r="1398">
      <c r="A1398" s="274">
        <v>45883.02899847222</v>
      </c>
      <c r="B1398" s="31">
        <v>8045.0</v>
      </c>
      <c r="C1398" s="31" t="s">
        <v>1164</v>
      </c>
      <c r="D1398" s="31"/>
      <c r="E1398" s="31" t="s">
        <v>22422</v>
      </c>
      <c r="F1398" s="275"/>
      <c r="G1398" s="276">
        <v>3460.0</v>
      </c>
      <c r="H1398" s="277">
        <v>580.0</v>
      </c>
      <c r="I1398" s="278">
        <v>45.0</v>
      </c>
      <c r="J1398" s="37">
        <v>54.0</v>
      </c>
      <c r="K1398" s="37"/>
      <c r="L1398" s="37" t="s">
        <v>52</v>
      </c>
      <c r="M1398" s="37"/>
      <c r="N1398" s="260" t="s">
        <v>20645</v>
      </c>
      <c r="O1398" s="260">
        <v>0.0</v>
      </c>
      <c r="P1398" s="260"/>
      <c r="Q1398" s="260"/>
      <c r="R1398" s="260"/>
    </row>
    <row r="1399">
      <c r="A1399" s="279">
        <v>45883.0</v>
      </c>
      <c r="B1399" s="31">
        <v>8046.0</v>
      </c>
      <c r="C1399" s="31" t="s">
        <v>4017</v>
      </c>
      <c r="D1399" s="31"/>
      <c r="E1399" s="31" t="s">
        <v>4500</v>
      </c>
      <c r="F1399" s="275"/>
      <c r="G1399" s="276">
        <v>3300.0</v>
      </c>
      <c r="H1399" s="277">
        <v>440.0</v>
      </c>
      <c r="I1399" s="278">
        <v>73.0</v>
      </c>
      <c r="J1399" s="37">
        <v>88.0</v>
      </c>
      <c r="K1399" s="37"/>
      <c r="L1399" s="37" t="s">
        <v>52</v>
      </c>
      <c r="M1399" s="37"/>
      <c r="N1399" s="260" t="s">
        <v>20645</v>
      </c>
      <c r="O1399" s="260">
        <v>0.0</v>
      </c>
      <c r="P1399" s="260"/>
      <c r="Q1399" s="260"/>
      <c r="R1399" s="260"/>
    </row>
    <row r="1400">
      <c r="A1400" s="279">
        <v>45883.0</v>
      </c>
      <c r="B1400" s="31">
        <v>8047.0</v>
      </c>
      <c r="C1400" s="31" t="s">
        <v>3445</v>
      </c>
      <c r="D1400" s="31"/>
      <c r="E1400" s="31"/>
      <c r="F1400" s="275"/>
      <c r="G1400" s="276">
        <v>2540.0</v>
      </c>
      <c r="H1400" s="277">
        <v>440.0</v>
      </c>
      <c r="I1400" s="278">
        <v>73.0</v>
      </c>
      <c r="J1400" s="37">
        <v>88.0</v>
      </c>
      <c r="K1400" s="37"/>
      <c r="L1400" s="37" t="s">
        <v>60</v>
      </c>
      <c r="M1400" s="37">
        <v>51406.0</v>
      </c>
      <c r="N1400" s="260" t="s">
        <v>20645</v>
      </c>
      <c r="O1400" s="260">
        <v>0.0</v>
      </c>
      <c r="P1400" s="260"/>
      <c r="Q1400" s="260"/>
      <c r="R1400" s="260"/>
    </row>
    <row r="1401">
      <c r="A1401" s="279">
        <v>45883.0</v>
      </c>
      <c r="B1401" s="31">
        <v>8048.0</v>
      </c>
      <c r="C1401" s="31" t="s">
        <v>4017</v>
      </c>
      <c r="D1401" s="31"/>
      <c r="E1401" s="31" t="s">
        <v>21132</v>
      </c>
      <c r="F1401" s="275"/>
      <c r="G1401" s="276">
        <v>3440.0</v>
      </c>
      <c r="H1401" s="277">
        <v>360.0</v>
      </c>
      <c r="I1401" s="278">
        <v>60.0</v>
      </c>
      <c r="J1401" s="37">
        <v>72.0</v>
      </c>
      <c r="K1401" s="37"/>
      <c r="L1401" s="37" t="s">
        <v>52</v>
      </c>
      <c r="M1401" s="37"/>
      <c r="N1401" s="260" t="s">
        <v>20645</v>
      </c>
      <c r="O1401" s="260">
        <v>0.0</v>
      </c>
      <c r="P1401" s="260"/>
      <c r="Q1401" s="260"/>
      <c r="R1401" s="260"/>
    </row>
    <row r="1402">
      <c r="A1402" s="279">
        <v>45883.0</v>
      </c>
      <c r="B1402" s="31">
        <v>8049.0</v>
      </c>
      <c r="C1402" s="31" t="s">
        <v>5319</v>
      </c>
      <c r="D1402" s="31"/>
      <c r="E1402" s="31" t="s">
        <v>20933</v>
      </c>
      <c r="F1402" s="275"/>
      <c r="G1402" s="276">
        <v>3820.0</v>
      </c>
      <c r="H1402" s="277">
        <v>240.0</v>
      </c>
      <c r="I1402" s="278">
        <v>0.0</v>
      </c>
      <c r="J1402" s="37">
        <v>0.0</v>
      </c>
      <c r="K1402" s="37"/>
      <c r="L1402" s="37" t="s">
        <v>21</v>
      </c>
      <c r="M1402" s="37"/>
      <c r="N1402" s="260" t="s">
        <v>20645</v>
      </c>
      <c r="O1402" s="260">
        <v>0.0</v>
      </c>
      <c r="P1402" s="260"/>
      <c r="Q1402" s="260"/>
      <c r="R1402" s="260"/>
    </row>
    <row r="1403">
      <c r="A1403" s="279">
        <v>45883.0</v>
      </c>
      <c r="B1403" s="31">
        <v>8050.0</v>
      </c>
      <c r="C1403" s="31" t="s">
        <v>5319</v>
      </c>
      <c r="D1403" s="31"/>
      <c r="E1403" s="31" t="s">
        <v>20933</v>
      </c>
      <c r="F1403" s="275"/>
      <c r="G1403" s="276">
        <v>3580.0</v>
      </c>
      <c r="H1403" s="277">
        <v>680.0</v>
      </c>
      <c r="I1403" s="278">
        <v>126.0</v>
      </c>
      <c r="J1403" s="37">
        <v>151.0</v>
      </c>
      <c r="K1403" s="37"/>
      <c r="L1403" s="37" t="s">
        <v>21</v>
      </c>
      <c r="M1403" s="37"/>
      <c r="N1403" s="260" t="s">
        <v>20645</v>
      </c>
      <c r="O1403" s="260">
        <v>0.0</v>
      </c>
      <c r="P1403" s="260"/>
      <c r="Q1403" s="260"/>
      <c r="R1403" s="260"/>
    </row>
    <row r="1404">
      <c r="A1404" s="279">
        <v>45883.0</v>
      </c>
      <c r="B1404" s="31">
        <v>8051.0</v>
      </c>
      <c r="C1404" s="31" t="s">
        <v>5319</v>
      </c>
      <c r="D1404" s="31"/>
      <c r="E1404" s="31" t="s">
        <v>20933</v>
      </c>
      <c r="F1404" s="275"/>
      <c r="G1404" s="276">
        <v>3500.0</v>
      </c>
      <c r="H1404" s="277">
        <v>260.0</v>
      </c>
      <c r="I1404" s="278">
        <v>0.0</v>
      </c>
      <c r="J1404" s="37">
        <v>0.0</v>
      </c>
      <c r="K1404" s="37"/>
      <c r="L1404" s="37" t="s">
        <v>21</v>
      </c>
      <c r="M1404" s="37"/>
      <c r="N1404" s="260" t="s">
        <v>20645</v>
      </c>
      <c r="O1404" s="260">
        <v>0.0</v>
      </c>
      <c r="P1404" s="260"/>
      <c r="Q1404" s="260"/>
      <c r="R1404" s="260"/>
    </row>
    <row r="1405">
      <c r="A1405" s="279">
        <v>45883.0</v>
      </c>
      <c r="B1405" s="31">
        <v>8052.0</v>
      </c>
      <c r="C1405" s="31" t="s">
        <v>5319</v>
      </c>
      <c r="D1405" s="31"/>
      <c r="E1405" s="31" t="s">
        <v>20933</v>
      </c>
      <c r="F1405" s="275"/>
      <c r="G1405" s="276">
        <v>3240.0</v>
      </c>
      <c r="H1405" s="277">
        <v>480.0</v>
      </c>
      <c r="I1405" s="278">
        <v>89.0</v>
      </c>
      <c r="J1405" s="37">
        <v>107.0</v>
      </c>
      <c r="K1405" s="37"/>
      <c r="L1405" s="37" t="s">
        <v>21</v>
      </c>
      <c r="M1405" s="37"/>
      <c r="N1405" s="260" t="s">
        <v>20645</v>
      </c>
      <c r="O1405" s="260">
        <v>0.0</v>
      </c>
      <c r="P1405" s="260"/>
      <c r="Q1405" s="260"/>
      <c r="R1405" s="260"/>
    </row>
    <row r="1406">
      <c r="A1406" s="279">
        <v>45883.0</v>
      </c>
      <c r="B1406" s="31">
        <v>8053.0</v>
      </c>
      <c r="C1406" s="31" t="s">
        <v>21814</v>
      </c>
      <c r="D1406" s="31"/>
      <c r="E1406" s="31"/>
      <c r="F1406" s="275"/>
      <c r="G1406" s="276">
        <v>4580.0</v>
      </c>
      <c r="H1406" s="277">
        <v>1900.0</v>
      </c>
      <c r="I1406" s="278">
        <v>0.0</v>
      </c>
      <c r="J1406" s="37">
        <v>0.0</v>
      </c>
      <c r="K1406" s="37"/>
      <c r="L1406" s="37" t="s">
        <v>52</v>
      </c>
      <c r="M1406" s="37"/>
      <c r="N1406" s="260" t="s">
        <v>20645</v>
      </c>
      <c r="O1406" s="260">
        <v>0.0</v>
      </c>
      <c r="P1406" s="260"/>
      <c r="Q1406" s="260"/>
      <c r="R1406" s="260"/>
    </row>
    <row r="1407">
      <c r="A1407" s="279">
        <v>45883.0</v>
      </c>
      <c r="B1407" s="31">
        <v>8054.0</v>
      </c>
      <c r="C1407" s="31" t="s">
        <v>3989</v>
      </c>
      <c r="D1407" s="31"/>
      <c r="E1407" s="31" t="s">
        <v>22012</v>
      </c>
      <c r="F1407" s="275"/>
      <c r="G1407" s="276">
        <v>3740.0</v>
      </c>
      <c r="H1407" s="277">
        <v>520.0</v>
      </c>
      <c r="I1407" s="278">
        <v>104.0</v>
      </c>
      <c r="J1407" s="37">
        <v>125.0</v>
      </c>
      <c r="K1407" s="37"/>
      <c r="L1407" s="37" t="s">
        <v>60</v>
      </c>
      <c r="M1407" s="37">
        <v>564858.0</v>
      </c>
      <c r="N1407" s="260" t="s">
        <v>20645</v>
      </c>
      <c r="O1407" s="260">
        <v>0.0</v>
      </c>
      <c r="P1407" s="260"/>
      <c r="Q1407" s="260"/>
      <c r="R1407" s="260"/>
    </row>
    <row r="1408">
      <c r="A1408" s="279">
        <v>45883.0</v>
      </c>
      <c r="B1408" s="31">
        <v>8055.0</v>
      </c>
      <c r="C1408" s="31" t="s">
        <v>4163</v>
      </c>
      <c r="D1408" s="31"/>
      <c r="E1408" s="31"/>
      <c r="F1408" s="275"/>
      <c r="G1408" s="276">
        <v>3160.0</v>
      </c>
      <c r="H1408" s="277">
        <v>760.0</v>
      </c>
      <c r="I1408" s="278">
        <v>31.0</v>
      </c>
      <c r="J1408" s="37">
        <v>37.0</v>
      </c>
      <c r="K1408" s="37"/>
      <c r="L1408" s="37" t="s">
        <v>52</v>
      </c>
      <c r="M1408" s="37"/>
      <c r="N1408" s="260" t="s">
        <v>20645</v>
      </c>
      <c r="O1408" s="260">
        <v>0.0</v>
      </c>
      <c r="P1408" s="260"/>
      <c r="Q1408" s="260"/>
      <c r="R1408" s="260"/>
    </row>
    <row r="1409">
      <c r="A1409" s="279">
        <v>45883.0</v>
      </c>
      <c r="B1409" s="31">
        <v>8056.0</v>
      </c>
      <c r="C1409" s="31" t="s">
        <v>3991</v>
      </c>
      <c r="D1409" s="31"/>
      <c r="E1409" s="31"/>
      <c r="F1409" s="275"/>
      <c r="G1409" s="276">
        <v>3120.0</v>
      </c>
      <c r="H1409" s="277">
        <v>220.0</v>
      </c>
      <c r="I1409" s="278">
        <v>53.0</v>
      </c>
      <c r="J1409" s="37">
        <v>64.0</v>
      </c>
      <c r="K1409" s="37"/>
      <c r="L1409" s="37" t="s">
        <v>21</v>
      </c>
      <c r="M1409" s="37"/>
      <c r="N1409" s="260" t="s">
        <v>20645</v>
      </c>
      <c r="O1409" s="260">
        <v>0.0</v>
      </c>
      <c r="P1409" s="260"/>
      <c r="Q1409" s="260"/>
      <c r="R1409" s="260"/>
    </row>
    <row r="1410">
      <c r="A1410" s="279">
        <v>45883.0</v>
      </c>
      <c r="B1410" s="31">
        <v>8057.0</v>
      </c>
      <c r="C1410" s="31" t="s">
        <v>4017</v>
      </c>
      <c r="D1410" s="31"/>
      <c r="E1410" s="31" t="s">
        <v>4500</v>
      </c>
      <c r="F1410" s="275"/>
      <c r="G1410" s="276">
        <v>3520.0</v>
      </c>
      <c r="H1410" s="277">
        <v>480.0</v>
      </c>
      <c r="I1410" s="278">
        <v>80.0</v>
      </c>
      <c r="J1410" s="37">
        <v>96.0</v>
      </c>
      <c r="K1410" s="37"/>
      <c r="L1410" s="37" t="s">
        <v>52</v>
      </c>
      <c r="M1410" s="37"/>
      <c r="N1410" s="260" t="s">
        <v>20645</v>
      </c>
      <c r="O1410" s="260">
        <v>0.0</v>
      </c>
      <c r="P1410" s="260"/>
      <c r="Q1410" s="260"/>
      <c r="R1410" s="260"/>
    </row>
    <row r="1411">
      <c r="A1411" s="279">
        <v>45883.0</v>
      </c>
      <c r="B1411" s="31">
        <v>8058.0</v>
      </c>
      <c r="C1411" s="31" t="s">
        <v>4800</v>
      </c>
      <c r="D1411" s="31"/>
      <c r="E1411" s="31"/>
      <c r="F1411" s="275"/>
      <c r="G1411" s="276">
        <v>2640.0</v>
      </c>
      <c r="H1411" s="277">
        <v>460.0</v>
      </c>
      <c r="I1411" s="278">
        <v>76.0</v>
      </c>
      <c r="J1411" s="37">
        <v>92.0</v>
      </c>
      <c r="K1411" s="37"/>
      <c r="L1411" s="37" t="s">
        <v>60</v>
      </c>
      <c r="M1411" s="37"/>
      <c r="N1411" s="260" t="s">
        <v>20645</v>
      </c>
      <c r="O1411" s="260">
        <v>0.0</v>
      </c>
      <c r="P1411" s="260"/>
      <c r="Q1411" s="260"/>
      <c r="R1411" s="260"/>
    </row>
    <row r="1412">
      <c r="A1412" s="279">
        <v>45883.0</v>
      </c>
      <c r="B1412" s="31">
        <v>8059.0</v>
      </c>
      <c r="C1412" s="31" t="s">
        <v>4111</v>
      </c>
      <c r="D1412" s="31"/>
      <c r="E1412" s="31"/>
      <c r="F1412" s="275"/>
      <c r="G1412" s="276">
        <v>3540.0</v>
      </c>
      <c r="H1412" s="277">
        <v>980.0</v>
      </c>
      <c r="I1412" s="278">
        <v>162.0</v>
      </c>
      <c r="J1412" s="37">
        <v>195.0</v>
      </c>
      <c r="K1412" s="37"/>
      <c r="L1412" s="37" t="s">
        <v>21</v>
      </c>
      <c r="M1412" s="37"/>
      <c r="N1412" s="260" t="s">
        <v>20645</v>
      </c>
      <c r="O1412" s="260">
        <v>0.0</v>
      </c>
      <c r="P1412" s="260"/>
      <c r="Q1412" s="260"/>
      <c r="R1412" s="260"/>
    </row>
    <row r="1413">
      <c r="A1413" s="279">
        <v>45883.0</v>
      </c>
      <c r="B1413" s="31">
        <v>8060.0</v>
      </c>
      <c r="C1413" s="31" t="s">
        <v>2781</v>
      </c>
      <c r="D1413" s="31"/>
      <c r="E1413" s="31"/>
      <c r="F1413" s="275"/>
      <c r="G1413" s="276">
        <v>3540.0</v>
      </c>
      <c r="H1413" s="277">
        <v>500.0</v>
      </c>
      <c r="I1413" s="278">
        <v>83.0</v>
      </c>
      <c r="J1413" s="37">
        <v>99.0</v>
      </c>
      <c r="K1413" s="37"/>
      <c r="L1413" s="37" t="s">
        <v>52</v>
      </c>
      <c r="M1413" s="37"/>
      <c r="N1413" s="260" t="s">
        <v>20645</v>
      </c>
      <c r="O1413" s="260">
        <v>0.0</v>
      </c>
      <c r="P1413" s="260"/>
      <c r="Q1413" s="260"/>
      <c r="R1413" s="260"/>
    </row>
    <row r="1414">
      <c r="A1414" s="274"/>
      <c r="B1414" s="31"/>
      <c r="C1414" s="31"/>
      <c r="D1414" s="31"/>
      <c r="E1414" s="31"/>
      <c r="F1414" s="275"/>
      <c r="G1414" s="276"/>
      <c r="H1414" s="277"/>
      <c r="I1414" s="278"/>
      <c r="J1414" s="37"/>
      <c r="K1414" s="37"/>
      <c r="L1414" s="37"/>
      <c r="M1414" s="37"/>
      <c r="N1414" s="260"/>
      <c r="O1414" s="260"/>
      <c r="P1414" s="260"/>
      <c r="Q1414" s="260"/>
      <c r="R1414" s="260"/>
    </row>
    <row r="1415">
      <c r="A1415" s="274">
        <v>45884.029006122684</v>
      </c>
      <c r="B1415" s="31">
        <v>8061.0</v>
      </c>
      <c r="C1415" s="31" t="s">
        <v>4031</v>
      </c>
      <c r="D1415" s="31"/>
      <c r="E1415" s="31" t="s">
        <v>20697</v>
      </c>
      <c r="F1415" s="275"/>
      <c r="G1415" s="276">
        <v>2820.0</v>
      </c>
      <c r="H1415" s="277">
        <v>80.0</v>
      </c>
      <c r="I1415" s="278">
        <v>14.0</v>
      </c>
      <c r="J1415" s="37">
        <v>16.0</v>
      </c>
      <c r="K1415" s="37"/>
      <c r="L1415" s="37" t="s">
        <v>21</v>
      </c>
      <c r="M1415" s="37"/>
      <c r="N1415" s="260" t="s">
        <v>20645</v>
      </c>
      <c r="O1415" s="260">
        <v>0.0</v>
      </c>
      <c r="P1415" s="260"/>
      <c r="Q1415" s="260"/>
      <c r="R1415" s="260"/>
    </row>
    <row r="1416">
      <c r="A1416" s="279">
        <v>45884.0</v>
      </c>
      <c r="B1416" s="31">
        <v>8062.0</v>
      </c>
      <c r="C1416" s="31" t="s">
        <v>4017</v>
      </c>
      <c r="D1416" s="31"/>
      <c r="E1416" s="31" t="s">
        <v>4500</v>
      </c>
      <c r="F1416" s="275"/>
      <c r="G1416" s="276">
        <v>3040.0</v>
      </c>
      <c r="H1416" s="277">
        <v>360.0</v>
      </c>
      <c r="I1416" s="278">
        <v>60.0</v>
      </c>
      <c r="J1416" s="37">
        <v>72.0</v>
      </c>
      <c r="K1416" s="37"/>
      <c r="L1416" s="37" t="s">
        <v>52</v>
      </c>
      <c r="M1416" s="37"/>
      <c r="N1416" s="260" t="s">
        <v>20645</v>
      </c>
      <c r="O1416" s="260">
        <v>0.0</v>
      </c>
      <c r="P1416" s="260"/>
      <c r="Q1416" s="260"/>
      <c r="R1416" s="260"/>
    </row>
    <row r="1417">
      <c r="A1417" s="279">
        <v>45884.0</v>
      </c>
      <c r="B1417" s="31">
        <v>8063.0</v>
      </c>
      <c r="C1417" s="31" t="s">
        <v>744</v>
      </c>
      <c r="D1417" s="31"/>
      <c r="E1417" s="31"/>
      <c r="F1417" s="275"/>
      <c r="G1417" s="276">
        <v>2760.0</v>
      </c>
      <c r="H1417" s="277">
        <v>220.0</v>
      </c>
      <c r="I1417" s="278">
        <v>44.0</v>
      </c>
      <c r="J1417" s="37">
        <v>53.0</v>
      </c>
      <c r="K1417" s="37"/>
      <c r="L1417" s="37" t="s">
        <v>52</v>
      </c>
      <c r="M1417" s="37"/>
      <c r="N1417" s="260" t="s">
        <v>20645</v>
      </c>
      <c r="O1417" s="260">
        <v>0.0</v>
      </c>
      <c r="P1417" s="260"/>
      <c r="Q1417" s="260"/>
      <c r="R1417" s="260"/>
    </row>
    <row r="1418">
      <c r="A1418" s="279">
        <v>45884.0</v>
      </c>
      <c r="B1418" s="31">
        <v>8064.0</v>
      </c>
      <c r="C1418" s="31" t="s">
        <v>8048</v>
      </c>
      <c r="D1418" s="31"/>
      <c r="E1418" s="31"/>
      <c r="F1418" s="275"/>
      <c r="G1418" s="276">
        <v>2840.0</v>
      </c>
      <c r="H1418" s="277">
        <v>720.0</v>
      </c>
      <c r="I1418" s="278">
        <v>119.0</v>
      </c>
      <c r="J1418" s="37">
        <v>143.0</v>
      </c>
      <c r="K1418" s="37"/>
      <c r="L1418" s="37" t="s">
        <v>52</v>
      </c>
      <c r="M1418" s="37"/>
      <c r="N1418" s="260" t="s">
        <v>20645</v>
      </c>
      <c r="O1418" s="260">
        <v>0.0</v>
      </c>
      <c r="P1418" s="260"/>
      <c r="Q1418" s="260"/>
      <c r="R1418" s="260"/>
    </row>
    <row r="1419">
      <c r="A1419" s="279">
        <v>45884.0</v>
      </c>
      <c r="B1419" s="31">
        <v>8065.0</v>
      </c>
      <c r="C1419" s="31" t="s">
        <v>3980</v>
      </c>
      <c r="D1419" s="31"/>
      <c r="E1419" s="31"/>
      <c r="F1419" s="275"/>
      <c r="G1419" s="276">
        <v>2820.0</v>
      </c>
      <c r="H1419" s="277">
        <v>400.0</v>
      </c>
      <c r="I1419" s="278">
        <v>66.0</v>
      </c>
      <c r="J1419" s="37">
        <v>80.0</v>
      </c>
      <c r="K1419" s="37"/>
      <c r="L1419" s="37" t="s">
        <v>21</v>
      </c>
      <c r="M1419" s="37"/>
      <c r="N1419" s="260" t="s">
        <v>20645</v>
      </c>
      <c r="O1419" s="260">
        <v>0.0</v>
      </c>
      <c r="P1419" s="260"/>
      <c r="Q1419" s="260"/>
      <c r="R1419" s="260"/>
    </row>
    <row r="1420">
      <c r="A1420" s="279">
        <v>45884.0</v>
      </c>
      <c r="B1420" s="31">
        <v>8066.0</v>
      </c>
      <c r="C1420" s="31" t="s">
        <v>5319</v>
      </c>
      <c r="D1420" s="31"/>
      <c r="E1420" s="31" t="s">
        <v>20933</v>
      </c>
      <c r="F1420" s="275"/>
      <c r="G1420" s="276">
        <v>3720.0</v>
      </c>
      <c r="H1420" s="277">
        <v>220.0</v>
      </c>
      <c r="I1420" s="278">
        <v>0.0</v>
      </c>
      <c r="J1420" s="37">
        <v>0.0</v>
      </c>
      <c r="K1420" s="37"/>
      <c r="L1420" s="37" t="s">
        <v>21</v>
      </c>
      <c r="M1420" s="37"/>
      <c r="N1420" s="260" t="s">
        <v>20645</v>
      </c>
      <c r="O1420" s="260">
        <v>0.0</v>
      </c>
      <c r="P1420" s="260"/>
      <c r="Q1420" s="260"/>
      <c r="R1420" s="260"/>
    </row>
    <row r="1421">
      <c r="A1421" s="279">
        <v>45884.0</v>
      </c>
      <c r="B1421" s="31">
        <v>8067.0</v>
      </c>
      <c r="C1421" s="31" t="s">
        <v>5319</v>
      </c>
      <c r="D1421" s="31"/>
      <c r="E1421" s="31" t="s">
        <v>20933</v>
      </c>
      <c r="F1421" s="275"/>
      <c r="G1421" s="276">
        <v>3500.0</v>
      </c>
      <c r="H1421" s="277">
        <v>620.0</v>
      </c>
      <c r="I1421" s="278">
        <v>115.0</v>
      </c>
      <c r="J1421" s="37">
        <v>138.0</v>
      </c>
      <c r="K1421" s="37"/>
      <c r="L1421" s="37" t="s">
        <v>21</v>
      </c>
      <c r="M1421" s="37"/>
      <c r="N1421" s="260" t="s">
        <v>20645</v>
      </c>
      <c r="O1421" s="260">
        <v>0.0</v>
      </c>
      <c r="P1421" s="260"/>
      <c r="Q1421" s="260"/>
      <c r="R1421" s="260"/>
    </row>
    <row r="1422">
      <c r="A1422" s="279">
        <v>45884.0</v>
      </c>
      <c r="B1422" s="31">
        <v>8068.0</v>
      </c>
      <c r="C1422" s="31" t="s">
        <v>5319</v>
      </c>
      <c r="D1422" s="31"/>
      <c r="E1422" s="31" t="s">
        <v>20933</v>
      </c>
      <c r="F1422" s="275"/>
      <c r="G1422" s="276">
        <v>3760.0</v>
      </c>
      <c r="H1422" s="277">
        <v>260.0</v>
      </c>
      <c r="I1422" s="278">
        <v>0.0</v>
      </c>
      <c r="J1422" s="37">
        <v>0.0</v>
      </c>
      <c r="K1422" s="37"/>
      <c r="L1422" s="37" t="s">
        <v>21</v>
      </c>
      <c r="M1422" s="37"/>
      <c r="N1422" s="260" t="s">
        <v>20645</v>
      </c>
      <c r="O1422" s="260">
        <v>0.0</v>
      </c>
      <c r="P1422" s="260"/>
      <c r="Q1422" s="260"/>
      <c r="R1422" s="260"/>
    </row>
    <row r="1423">
      <c r="A1423" s="279">
        <v>45884.0</v>
      </c>
      <c r="B1423" s="31">
        <v>8069.0</v>
      </c>
      <c r="C1423" s="31" t="s">
        <v>6867</v>
      </c>
      <c r="D1423" s="31"/>
      <c r="E1423" s="31" t="s">
        <v>20933</v>
      </c>
      <c r="F1423" s="275"/>
      <c r="G1423" s="276">
        <v>3500.0</v>
      </c>
      <c r="H1423" s="277">
        <v>660.0</v>
      </c>
      <c r="I1423" s="278">
        <v>123.0</v>
      </c>
      <c r="J1423" s="37">
        <v>147.0</v>
      </c>
      <c r="K1423" s="37"/>
      <c r="L1423" s="37" t="s">
        <v>21</v>
      </c>
      <c r="M1423" s="37"/>
      <c r="N1423" s="260" t="s">
        <v>20645</v>
      </c>
      <c r="O1423" s="260">
        <v>0.0</v>
      </c>
      <c r="P1423" s="260"/>
      <c r="Q1423" s="260"/>
      <c r="R1423" s="260"/>
    </row>
    <row r="1424">
      <c r="A1424" s="279">
        <v>45884.0</v>
      </c>
      <c r="B1424" s="31">
        <v>8070.0</v>
      </c>
      <c r="C1424" s="31" t="s">
        <v>8090</v>
      </c>
      <c r="D1424" s="31"/>
      <c r="E1424" s="31" t="s">
        <v>22427</v>
      </c>
      <c r="F1424" s="275"/>
      <c r="G1424" s="276">
        <v>12300.0</v>
      </c>
      <c r="H1424" s="277">
        <v>1940.0</v>
      </c>
      <c r="I1424" s="278">
        <v>0.0</v>
      </c>
      <c r="J1424" s="37">
        <v>0.0</v>
      </c>
      <c r="K1424" s="37"/>
      <c r="L1424" s="37" t="s">
        <v>21</v>
      </c>
      <c r="M1424" s="37"/>
      <c r="N1424" s="260" t="s">
        <v>20645</v>
      </c>
      <c r="O1424" s="260">
        <v>0.0</v>
      </c>
      <c r="P1424" s="260"/>
      <c r="Q1424" s="260"/>
      <c r="R1424" s="260"/>
    </row>
    <row r="1425">
      <c r="A1425" s="279">
        <v>45884.0</v>
      </c>
      <c r="B1425" s="31">
        <v>8075.0</v>
      </c>
      <c r="C1425" s="31" t="s">
        <v>8901</v>
      </c>
      <c r="D1425" s="31"/>
      <c r="E1425" s="31" t="s">
        <v>22132</v>
      </c>
      <c r="F1425" s="275"/>
      <c r="G1425" s="276">
        <v>11220.0</v>
      </c>
      <c r="H1425" s="277">
        <v>900.0</v>
      </c>
      <c r="I1425" s="278">
        <v>0.0</v>
      </c>
      <c r="J1425" s="37">
        <v>0.0</v>
      </c>
      <c r="K1425" s="37"/>
      <c r="L1425" s="37" t="s">
        <v>21</v>
      </c>
      <c r="M1425" s="37"/>
      <c r="N1425" s="260" t="s">
        <v>20645</v>
      </c>
      <c r="O1425" s="260">
        <v>0.0</v>
      </c>
      <c r="P1425" s="260"/>
      <c r="Q1425" s="260"/>
      <c r="R1425" s="260"/>
    </row>
    <row r="1426">
      <c r="A1426" s="279"/>
      <c r="B1426" s="31"/>
      <c r="C1426" s="31"/>
      <c r="D1426" s="31"/>
      <c r="E1426" s="31"/>
      <c r="F1426" s="275"/>
      <c r="G1426" s="276"/>
      <c r="H1426" s="277"/>
      <c r="I1426" s="278"/>
      <c r="J1426" s="37"/>
      <c r="K1426" s="37"/>
      <c r="L1426" s="37"/>
      <c r="M1426" s="37"/>
      <c r="N1426" s="260"/>
      <c r="O1426" s="260"/>
      <c r="P1426" s="260"/>
      <c r="Q1426" s="260"/>
      <c r="R1426" s="260"/>
    </row>
    <row r="1427">
      <c r="A1427" s="279">
        <v>45885.0</v>
      </c>
      <c r="B1427" s="31">
        <v>8077.0</v>
      </c>
      <c r="C1427" s="31" t="s">
        <v>4017</v>
      </c>
      <c r="D1427" s="31"/>
      <c r="E1427" s="31" t="s">
        <v>4500</v>
      </c>
      <c r="F1427" s="275"/>
      <c r="G1427" s="276">
        <v>3380.0</v>
      </c>
      <c r="H1427" s="277">
        <v>700.0</v>
      </c>
      <c r="I1427" s="278">
        <v>116.0</v>
      </c>
      <c r="J1427" s="37">
        <v>139.0</v>
      </c>
      <c r="K1427" s="37"/>
      <c r="L1427" s="37" t="s">
        <v>52</v>
      </c>
      <c r="M1427" s="37"/>
      <c r="N1427" s="260" t="s">
        <v>20645</v>
      </c>
      <c r="O1427" s="260">
        <v>0.0</v>
      </c>
      <c r="P1427" s="260"/>
      <c r="Q1427" s="260"/>
      <c r="R1427" s="260"/>
    </row>
    <row r="1428">
      <c r="A1428" s="279"/>
      <c r="B1428" s="31"/>
      <c r="C1428" s="31"/>
      <c r="D1428" s="31"/>
      <c r="E1428" s="31"/>
      <c r="F1428" s="275"/>
      <c r="G1428" s="276"/>
      <c r="H1428" s="277"/>
      <c r="I1428" s="278"/>
      <c r="J1428" s="37"/>
      <c r="K1428" s="37"/>
      <c r="L1428" s="37"/>
      <c r="M1428" s="37"/>
      <c r="N1428" s="260"/>
      <c r="O1428" s="260"/>
      <c r="P1428" s="260"/>
      <c r="Q1428" s="260"/>
      <c r="R1428" s="260"/>
    </row>
    <row r="1429">
      <c r="A1429" s="279">
        <v>45887.0</v>
      </c>
      <c r="B1429" s="31">
        <v>8078.0</v>
      </c>
      <c r="C1429" s="31" t="s">
        <v>6867</v>
      </c>
      <c r="D1429" s="31"/>
      <c r="E1429" s="31" t="s">
        <v>20933</v>
      </c>
      <c r="F1429" s="275"/>
      <c r="G1429" s="276">
        <v>3680.0</v>
      </c>
      <c r="H1429" s="277">
        <v>360.0</v>
      </c>
      <c r="I1429" s="278">
        <v>0.0</v>
      </c>
      <c r="J1429" s="37">
        <v>0.0</v>
      </c>
      <c r="K1429" s="37"/>
      <c r="L1429" s="37" t="s">
        <v>21</v>
      </c>
      <c r="M1429" s="37"/>
      <c r="N1429" s="260" t="s">
        <v>20645</v>
      </c>
      <c r="O1429" s="260">
        <v>0.0</v>
      </c>
      <c r="P1429" s="260"/>
      <c r="Q1429" s="260"/>
      <c r="R1429" s="260"/>
    </row>
    <row r="1430">
      <c r="A1430" s="279">
        <v>45887.0</v>
      </c>
      <c r="B1430" s="31">
        <v>8079.0</v>
      </c>
      <c r="C1430" s="31" t="s">
        <v>3872</v>
      </c>
      <c r="D1430" s="31"/>
      <c r="E1430" s="31"/>
      <c r="F1430" s="275"/>
      <c r="G1430" s="276">
        <v>4560.0</v>
      </c>
      <c r="H1430" s="277">
        <v>440.0</v>
      </c>
      <c r="I1430" s="278">
        <v>73.0</v>
      </c>
      <c r="J1430" s="37">
        <v>88.0</v>
      </c>
      <c r="K1430" s="37"/>
      <c r="L1430" s="37" t="s">
        <v>52</v>
      </c>
      <c r="M1430" s="37"/>
      <c r="N1430" s="260" t="s">
        <v>20645</v>
      </c>
      <c r="O1430" s="260">
        <v>0.0</v>
      </c>
      <c r="P1430" s="260"/>
      <c r="Q1430" s="260"/>
      <c r="R1430" s="260"/>
    </row>
    <row r="1431">
      <c r="A1431" s="279">
        <v>45887.0</v>
      </c>
      <c r="B1431" s="31">
        <v>8080.0</v>
      </c>
      <c r="C1431" s="31" t="s">
        <v>4035</v>
      </c>
      <c r="D1431" s="31"/>
      <c r="E1431" s="31"/>
      <c r="F1431" s="275"/>
      <c r="G1431" s="276">
        <v>4060.0</v>
      </c>
      <c r="H1431" s="277">
        <v>1420.0</v>
      </c>
      <c r="I1431" s="278">
        <v>0.0</v>
      </c>
      <c r="J1431" s="37">
        <v>0.0</v>
      </c>
      <c r="K1431" s="37"/>
      <c r="L1431" s="37" t="s">
        <v>52</v>
      </c>
      <c r="M1431" s="37"/>
      <c r="N1431" s="260" t="s">
        <v>20645</v>
      </c>
      <c r="O1431" s="260">
        <v>0.0</v>
      </c>
      <c r="P1431" s="260"/>
      <c r="Q1431" s="260"/>
      <c r="R1431" s="260"/>
    </row>
    <row r="1432">
      <c r="A1432" s="279">
        <v>45887.0</v>
      </c>
      <c r="B1432" s="31">
        <v>8081.0</v>
      </c>
      <c r="C1432" s="31" t="s">
        <v>5319</v>
      </c>
      <c r="D1432" s="31"/>
      <c r="E1432" s="31" t="s">
        <v>20933</v>
      </c>
      <c r="F1432" s="275"/>
      <c r="G1432" s="276">
        <v>3880.0</v>
      </c>
      <c r="H1432" s="277">
        <v>260.0</v>
      </c>
      <c r="I1432" s="278">
        <v>0.0</v>
      </c>
      <c r="J1432" s="37">
        <v>0.0</v>
      </c>
      <c r="K1432" s="37"/>
      <c r="L1432" s="37" t="s">
        <v>21</v>
      </c>
      <c r="M1432" s="37"/>
      <c r="N1432" s="260" t="s">
        <v>20645</v>
      </c>
      <c r="O1432" s="260">
        <v>0.0</v>
      </c>
      <c r="P1432" s="260"/>
      <c r="Q1432" s="260"/>
      <c r="R1432" s="260"/>
    </row>
    <row r="1433">
      <c r="A1433" s="279">
        <v>45887.0</v>
      </c>
      <c r="B1433" s="31">
        <v>8082.0</v>
      </c>
      <c r="C1433" s="31" t="s">
        <v>5319</v>
      </c>
      <c r="D1433" s="31"/>
      <c r="E1433" s="31" t="s">
        <v>22430</v>
      </c>
      <c r="F1433" s="275"/>
      <c r="G1433" s="276">
        <v>3620.0</v>
      </c>
      <c r="H1433" s="277">
        <v>700.0</v>
      </c>
      <c r="I1433" s="278">
        <v>130.0</v>
      </c>
      <c r="J1433" s="37">
        <v>156.0</v>
      </c>
      <c r="K1433" s="37"/>
      <c r="L1433" s="37" t="s">
        <v>21</v>
      </c>
      <c r="M1433" s="37"/>
      <c r="N1433" s="260" t="s">
        <v>20645</v>
      </c>
      <c r="O1433" s="260">
        <v>0.0</v>
      </c>
      <c r="P1433" s="260"/>
      <c r="Q1433" s="260"/>
      <c r="R1433" s="260"/>
    </row>
    <row r="1434">
      <c r="A1434" s="279">
        <v>45887.0</v>
      </c>
      <c r="B1434" s="31">
        <v>8083.0</v>
      </c>
      <c r="C1434" s="31" t="s">
        <v>4062</v>
      </c>
      <c r="D1434" s="31"/>
      <c r="E1434" s="31"/>
      <c r="F1434" s="275"/>
      <c r="G1434" s="276">
        <v>6080.0</v>
      </c>
      <c r="H1434" s="277">
        <v>2400.0</v>
      </c>
      <c r="I1434" s="278">
        <v>396.0</v>
      </c>
      <c r="J1434" s="37">
        <v>476.0</v>
      </c>
      <c r="K1434" s="37"/>
      <c r="L1434" s="37" t="s">
        <v>60</v>
      </c>
      <c r="M1434" s="37">
        <v>791866.0</v>
      </c>
      <c r="N1434" s="260" t="s">
        <v>20645</v>
      </c>
      <c r="O1434" s="260">
        <v>0.0</v>
      </c>
      <c r="P1434" s="260"/>
      <c r="Q1434" s="260"/>
      <c r="R1434" s="260"/>
    </row>
    <row r="1435">
      <c r="A1435" s="279">
        <v>45887.0</v>
      </c>
      <c r="B1435" s="31">
        <v>8084.0</v>
      </c>
      <c r="C1435" s="31" t="s">
        <v>8191</v>
      </c>
      <c r="D1435" s="31"/>
      <c r="E1435" s="31" t="s">
        <v>22432</v>
      </c>
      <c r="F1435" s="275"/>
      <c r="G1435" s="276">
        <v>3060.0</v>
      </c>
      <c r="H1435" s="277">
        <v>320.0</v>
      </c>
      <c r="I1435" s="278">
        <v>53.0</v>
      </c>
      <c r="J1435" s="37">
        <v>64.0</v>
      </c>
      <c r="K1435" s="37"/>
      <c r="L1435" s="37" t="s">
        <v>60</v>
      </c>
      <c r="M1435" s="37">
        <v>926486.0</v>
      </c>
      <c r="N1435" s="260" t="s">
        <v>20645</v>
      </c>
      <c r="O1435" s="260">
        <v>0.0</v>
      </c>
      <c r="P1435" s="260"/>
      <c r="Q1435" s="260"/>
      <c r="R1435" s="260"/>
    </row>
    <row r="1436">
      <c r="A1436" s="279">
        <v>45887.0</v>
      </c>
      <c r="B1436" s="31">
        <v>8085.0</v>
      </c>
      <c r="C1436" s="31" t="s">
        <v>6867</v>
      </c>
      <c r="D1436" s="31"/>
      <c r="E1436" s="31" t="s">
        <v>20933</v>
      </c>
      <c r="F1436" s="275"/>
      <c r="G1436" s="276">
        <v>3900.0</v>
      </c>
      <c r="H1436" s="277">
        <v>200.0</v>
      </c>
      <c r="I1436" s="278">
        <v>0.0</v>
      </c>
      <c r="J1436" s="37">
        <v>0.0</v>
      </c>
      <c r="K1436" s="37"/>
      <c r="L1436" s="37" t="s">
        <v>21</v>
      </c>
      <c r="M1436" s="37"/>
      <c r="N1436" s="260" t="s">
        <v>20645</v>
      </c>
      <c r="O1436" s="260">
        <v>0.0</v>
      </c>
      <c r="P1436" s="260"/>
      <c r="Q1436" s="260"/>
      <c r="R1436" s="260"/>
    </row>
    <row r="1437">
      <c r="A1437" s="279">
        <v>45887.0</v>
      </c>
      <c r="B1437" s="31">
        <v>8086.0</v>
      </c>
      <c r="C1437" s="31" t="s">
        <v>5319</v>
      </c>
      <c r="D1437" s="31"/>
      <c r="E1437" s="31" t="s">
        <v>20933</v>
      </c>
      <c r="F1437" s="275"/>
      <c r="G1437" s="276">
        <v>3700.0</v>
      </c>
      <c r="H1437" s="277">
        <v>980.0</v>
      </c>
      <c r="I1437" s="278">
        <v>182.0</v>
      </c>
      <c r="J1437" s="37">
        <v>218.0</v>
      </c>
      <c r="K1437" s="37"/>
      <c r="L1437" s="37" t="s">
        <v>21</v>
      </c>
      <c r="M1437" s="37"/>
      <c r="N1437" s="260" t="s">
        <v>20645</v>
      </c>
      <c r="O1437" s="260">
        <v>0.0</v>
      </c>
      <c r="P1437" s="260"/>
      <c r="Q1437" s="260"/>
      <c r="R1437" s="260"/>
    </row>
    <row r="1438">
      <c r="A1438" s="279">
        <v>45887.0</v>
      </c>
      <c r="B1438" s="31">
        <v>8087.0</v>
      </c>
      <c r="C1438" s="31" t="s">
        <v>4651</v>
      </c>
      <c r="D1438" s="31"/>
      <c r="E1438" s="31"/>
      <c r="F1438" s="275"/>
      <c r="G1438" s="276">
        <v>2640.0</v>
      </c>
      <c r="H1438" s="277">
        <v>60.0</v>
      </c>
      <c r="I1438" s="278">
        <v>12.0</v>
      </c>
      <c r="J1438" s="37">
        <v>15.0</v>
      </c>
      <c r="K1438" s="37"/>
      <c r="L1438" s="37" t="s">
        <v>60</v>
      </c>
      <c r="M1438" s="37">
        <v>110634.0</v>
      </c>
      <c r="N1438" s="260" t="s">
        <v>20645</v>
      </c>
      <c r="O1438" s="260">
        <v>0.0</v>
      </c>
      <c r="P1438" s="260"/>
      <c r="Q1438" s="260"/>
      <c r="R1438" s="260"/>
    </row>
    <row r="1439">
      <c r="A1439" s="279">
        <v>45887.0</v>
      </c>
      <c r="B1439" s="31">
        <v>8088.0</v>
      </c>
      <c r="C1439" s="31" t="s">
        <v>4671</v>
      </c>
      <c r="D1439" s="31"/>
      <c r="E1439" s="31"/>
      <c r="F1439" s="275"/>
      <c r="G1439" s="276">
        <v>2780.0</v>
      </c>
      <c r="H1439" s="277">
        <v>140.0</v>
      </c>
      <c r="I1439" s="278">
        <v>24.0</v>
      </c>
      <c r="J1439" s="37">
        <v>28.0</v>
      </c>
      <c r="K1439" s="37"/>
      <c r="L1439" s="37" t="s">
        <v>21</v>
      </c>
      <c r="M1439" s="37"/>
      <c r="N1439" s="260" t="s">
        <v>20645</v>
      </c>
      <c r="O1439" s="260">
        <v>0.0</v>
      </c>
      <c r="P1439" s="260"/>
      <c r="Q1439" s="260"/>
      <c r="R1439" s="260"/>
    </row>
    <row r="1440">
      <c r="A1440" s="279">
        <v>45887.0</v>
      </c>
      <c r="B1440" s="31">
        <v>8089.0</v>
      </c>
      <c r="C1440" s="31" t="s">
        <v>8219</v>
      </c>
      <c r="D1440" s="31"/>
      <c r="E1440" s="31" t="s">
        <v>22184</v>
      </c>
      <c r="F1440" s="275"/>
      <c r="G1440" s="276">
        <v>11760.0</v>
      </c>
      <c r="H1440" s="277">
        <v>1380.0</v>
      </c>
      <c r="I1440" s="278">
        <v>0.0</v>
      </c>
      <c r="J1440" s="37">
        <v>0.0</v>
      </c>
      <c r="K1440" s="37"/>
      <c r="L1440" s="37" t="s">
        <v>21</v>
      </c>
      <c r="M1440" s="37"/>
      <c r="N1440" s="260" t="s">
        <v>20645</v>
      </c>
      <c r="O1440" s="260">
        <v>0.0</v>
      </c>
      <c r="P1440" s="260"/>
      <c r="Q1440" s="260"/>
      <c r="R1440" s="260"/>
    </row>
    <row r="1441">
      <c r="A1441" s="274"/>
      <c r="B1441" s="31"/>
      <c r="C1441" s="31"/>
      <c r="D1441" s="31"/>
      <c r="E1441" s="31"/>
      <c r="F1441" s="275"/>
      <c r="G1441" s="276"/>
      <c r="H1441" s="277"/>
      <c r="I1441" s="278"/>
      <c r="J1441" s="37"/>
      <c r="K1441" s="37"/>
      <c r="L1441" s="37"/>
      <c r="M1441" s="37"/>
      <c r="N1441" s="260"/>
      <c r="O1441" s="260"/>
      <c r="P1441" s="260"/>
      <c r="Q1441" s="260"/>
      <c r="R1441" s="260"/>
    </row>
    <row r="1442">
      <c r="A1442" s="274">
        <v>45888.02901863426</v>
      </c>
      <c r="B1442" s="31">
        <v>8090.0</v>
      </c>
      <c r="C1442" s="31" t="s">
        <v>4031</v>
      </c>
      <c r="D1442" s="31"/>
      <c r="E1442" s="31" t="s">
        <v>20697</v>
      </c>
      <c r="F1442" s="275"/>
      <c r="G1442" s="276">
        <v>3000.0</v>
      </c>
      <c r="H1442" s="277">
        <v>260.0</v>
      </c>
      <c r="I1442" s="278">
        <v>43.0</v>
      </c>
      <c r="J1442" s="37">
        <v>52.0</v>
      </c>
      <c r="K1442" s="37"/>
      <c r="L1442" s="37" t="s">
        <v>21</v>
      </c>
      <c r="M1442" s="37"/>
      <c r="N1442" s="260" t="s">
        <v>20645</v>
      </c>
      <c r="O1442" s="260">
        <v>0.0</v>
      </c>
      <c r="P1442" s="260"/>
      <c r="Q1442" s="260"/>
      <c r="R1442" s="260"/>
    </row>
    <row r="1443">
      <c r="A1443" s="279">
        <v>45888.0</v>
      </c>
      <c r="B1443" s="31">
        <v>8091.0</v>
      </c>
      <c r="C1443" s="31" t="s">
        <v>3980</v>
      </c>
      <c r="D1443" s="31"/>
      <c r="E1443" s="31"/>
      <c r="F1443" s="275"/>
      <c r="G1443" s="276">
        <v>3780.0</v>
      </c>
      <c r="H1443" s="277">
        <v>1460.0</v>
      </c>
      <c r="I1443" s="278">
        <v>241.0</v>
      </c>
      <c r="J1443" s="37">
        <v>290.0</v>
      </c>
      <c r="K1443" s="37"/>
      <c r="L1443" s="37" t="s">
        <v>21</v>
      </c>
      <c r="M1443" s="37"/>
      <c r="N1443" s="260" t="s">
        <v>20645</v>
      </c>
      <c r="O1443" s="260">
        <v>0.0</v>
      </c>
      <c r="P1443" s="260"/>
      <c r="Q1443" s="260"/>
      <c r="R1443" s="260"/>
    </row>
    <row r="1444">
      <c r="A1444" s="279">
        <v>45888.0</v>
      </c>
      <c r="B1444" s="31">
        <v>8092.0</v>
      </c>
      <c r="C1444" s="31" t="s">
        <v>4017</v>
      </c>
      <c r="D1444" s="31"/>
      <c r="E1444" s="31" t="s">
        <v>22435</v>
      </c>
      <c r="F1444" s="275"/>
      <c r="G1444" s="276">
        <v>3960.0</v>
      </c>
      <c r="H1444" s="277">
        <v>1300.0</v>
      </c>
      <c r="I1444" s="278">
        <v>52.0</v>
      </c>
      <c r="J1444" s="37">
        <v>63.0</v>
      </c>
      <c r="K1444" s="37"/>
      <c r="L1444" s="37" t="s">
        <v>52</v>
      </c>
      <c r="M1444" s="37"/>
      <c r="N1444" s="260" t="s">
        <v>20645</v>
      </c>
      <c r="O1444" s="260">
        <v>0.0</v>
      </c>
      <c r="P1444" s="260"/>
      <c r="Q1444" s="260"/>
      <c r="R1444" s="260"/>
    </row>
    <row r="1445">
      <c r="A1445" s="279">
        <v>45888.0</v>
      </c>
      <c r="B1445" s="31">
        <v>8093.0</v>
      </c>
      <c r="C1445" s="31" t="s">
        <v>744</v>
      </c>
      <c r="D1445" s="31"/>
      <c r="E1445" s="31"/>
      <c r="F1445" s="275"/>
      <c r="G1445" s="276">
        <v>2700.0</v>
      </c>
      <c r="H1445" s="277">
        <v>180.0</v>
      </c>
      <c r="I1445" s="278">
        <v>40.0</v>
      </c>
      <c r="J1445" s="37">
        <v>48.0</v>
      </c>
      <c r="K1445" s="37"/>
      <c r="L1445" s="37" t="s">
        <v>52</v>
      </c>
      <c r="M1445" s="37"/>
      <c r="N1445" s="260" t="s">
        <v>20645</v>
      </c>
      <c r="O1445" s="260">
        <v>0.0</v>
      </c>
      <c r="P1445" s="260"/>
      <c r="Q1445" s="260"/>
      <c r="R1445" s="260"/>
    </row>
    <row r="1446">
      <c r="A1446" s="279">
        <v>45888.0</v>
      </c>
      <c r="B1446" s="31">
        <v>8094.0</v>
      </c>
      <c r="C1446" s="31" t="s">
        <v>4112</v>
      </c>
      <c r="D1446" s="31"/>
      <c r="E1446" s="31" t="s">
        <v>21563</v>
      </c>
      <c r="F1446" s="275"/>
      <c r="G1446" s="276">
        <v>3720.0</v>
      </c>
      <c r="H1446" s="277">
        <v>1120.0</v>
      </c>
      <c r="I1446" s="278">
        <v>185.0</v>
      </c>
      <c r="J1446" s="37">
        <v>222.0</v>
      </c>
      <c r="K1446" s="37"/>
      <c r="L1446" s="37" t="s">
        <v>21</v>
      </c>
      <c r="M1446" s="37"/>
      <c r="N1446" s="260" t="s">
        <v>20645</v>
      </c>
      <c r="O1446" s="260">
        <v>0.0</v>
      </c>
      <c r="P1446" s="260"/>
      <c r="Q1446" s="260"/>
      <c r="R1446" s="260"/>
    </row>
    <row r="1447">
      <c r="A1447" s="279">
        <v>45888.0</v>
      </c>
      <c r="B1447" s="31">
        <v>8095.0</v>
      </c>
      <c r="C1447" s="31" t="s">
        <v>6867</v>
      </c>
      <c r="D1447" s="31"/>
      <c r="E1447" s="31" t="s">
        <v>20933</v>
      </c>
      <c r="F1447" s="275"/>
      <c r="G1447" s="276">
        <v>3760.0</v>
      </c>
      <c r="H1447" s="277">
        <v>200.0</v>
      </c>
      <c r="I1447" s="278">
        <v>0.0</v>
      </c>
      <c r="J1447" s="37">
        <v>0.0</v>
      </c>
      <c r="K1447" s="37"/>
      <c r="L1447" s="37" t="s">
        <v>21</v>
      </c>
      <c r="M1447" s="37"/>
      <c r="N1447" s="260" t="s">
        <v>20645</v>
      </c>
      <c r="O1447" s="260">
        <v>0.0</v>
      </c>
      <c r="P1447" s="260"/>
      <c r="Q1447" s="260"/>
      <c r="R1447" s="260"/>
    </row>
    <row r="1448">
      <c r="A1448" s="279">
        <v>45888.0</v>
      </c>
      <c r="B1448" s="31">
        <v>8096.0</v>
      </c>
      <c r="C1448" s="31" t="s">
        <v>5319</v>
      </c>
      <c r="D1448" s="31"/>
      <c r="E1448" s="31" t="s">
        <v>20933</v>
      </c>
      <c r="F1448" s="275"/>
      <c r="G1448" s="276">
        <v>3560.0</v>
      </c>
      <c r="H1448" s="277">
        <v>660.0</v>
      </c>
      <c r="I1448" s="278">
        <v>123.0</v>
      </c>
      <c r="J1448" s="37">
        <v>147.0</v>
      </c>
      <c r="K1448" s="37"/>
      <c r="L1448" s="37" t="s">
        <v>21</v>
      </c>
      <c r="M1448" s="37"/>
      <c r="N1448" s="260" t="s">
        <v>20645</v>
      </c>
      <c r="O1448" s="260">
        <v>0.0</v>
      </c>
      <c r="P1448" s="260"/>
      <c r="Q1448" s="260"/>
      <c r="R1448" s="260"/>
    </row>
    <row r="1449">
      <c r="A1449" s="279">
        <v>45888.0</v>
      </c>
      <c r="B1449" s="31">
        <v>8097.0</v>
      </c>
      <c r="C1449" s="31" t="s">
        <v>4454</v>
      </c>
      <c r="D1449" s="31"/>
      <c r="E1449" s="31" t="s">
        <v>22436</v>
      </c>
      <c r="F1449" s="275"/>
      <c r="G1449" s="276">
        <v>3040.0</v>
      </c>
      <c r="H1449" s="277">
        <v>120.0</v>
      </c>
      <c r="I1449" s="278">
        <v>5.0</v>
      </c>
      <c r="J1449" s="37">
        <v>6.0</v>
      </c>
      <c r="K1449" s="37"/>
      <c r="L1449" s="37" t="s">
        <v>21</v>
      </c>
      <c r="M1449" s="37"/>
      <c r="N1449" s="260" t="s">
        <v>20645</v>
      </c>
      <c r="O1449" s="260">
        <v>0.0</v>
      </c>
      <c r="P1449" s="260"/>
      <c r="Q1449" s="260"/>
      <c r="R1449" s="260"/>
    </row>
    <row r="1450">
      <c r="A1450" s="279">
        <v>45888.0</v>
      </c>
      <c r="B1450" s="31">
        <v>8098.0</v>
      </c>
      <c r="C1450" s="31" t="s">
        <v>4455</v>
      </c>
      <c r="D1450" s="31"/>
      <c r="E1450" s="31" t="s">
        <v>22437</v>
      </c>
      <c r="F1450" s="275"/>
      <c r="G1450" s="276">
        <v>3260.0</v>
      </c>
      <c r="H1450" s="277">
        <v>460.0</v>
      </c>
      <c r="I1450" s="278">
        <v>76.0</v>
      </c>
      <c r="J1450" s="37">
        <v>92.0</v>
      </c>
      <c r="K1450" s="37"/>
      <c r="L1450" s="37" t="s">
        <v>21</v>
      </c>
      <c r="M1450" s="37"/>
      <c r="N1450" s="260" t="s">
        <v>20645</v>
      </c>
      <c r="O1450" s="260">
        <v>0.0</v>
      </c>
      <c r="P1450" s="260"/>
      <c r="Q1450" s="260"/>
      <c r="R1450" s="260"/>
    </row>
    <row r="1451">
      <c r="A1451" s="279">
        <v>45888.0</v>
      </c>
      <c r="B1451" s="31">
        <v>8099.0</v>
      </c>
      <c r="C1451" s="31" t="s">
        <v>4800</v>
      </c>
      <c r="D1451" s="31"/>
      <c r="E1451" s="31"/>
      <c r="F1451" s="275"/>
      <c r="G1451" s="276">
        <v>2520.0</v>
      </c>
      <c r="H1451" s="277">
        <v>340.0</v>
      </c>
      <c r="I1451" s="278">
        <v>57.0</v>
      </c>
      <c r="J1451" s="37">
        <v>68.0</v>
      </c>
      <c r="K1451" s="37"/>
      <c r="L1451" s="37" t="s">
        <v>60</v>
      </c>
      <c r="M1451" s="37"/>
      <c r="N1451" s="260" t="s">
        <v>20645</v>
      </c>
      <c r="O1451" s="260">
        <v>0.0</v>
      </c>
      <c r="P1451" s="260"/>
      <c r="Q1451" s="260"/>
      <c r="R1451" s="260"/>
    </row>
    <row r="1452">
      <c r="A1452" s="279">
        <v>45888.0</v>
      </c>
      <c r="B1452" s="31">
        <v>8100.0</v>
      </c>
      <c r="C1452" s="31" t="s">
        <v>744</v>
      </c>
      <c r="D1452" s="31"/>
      <c r="E1452" s="31" t="s">
        <v>20933</v>
      </c>
      <c r="F1452" s="275"/>
      <c r="G1452" s="276">
        <v>2800.0</v>
      </c>
      <c r="H1452" s="277">
        <v>280.0</v>
      </c>
      <c r="I1452" s="278">
        <v>56.0</v>
      </c>
      <c r="J1452" s="37">
        <v>68.0</v>
      </c>
      <c r="K1452" s="37"/>
      <c r="L1452" s="37" t="s">
        <v>52</v>
      </c>
      <c r="M1452" s="37"/>
      <c r="N1452" s="260" t="s">
        <v>20645</v>
      </c>
      <c r="O1452" s="260">
        <v>0.0</v>
      </c>
      <c r="P1452" s="260"/>
      <c r="Q1452" s="260"/>
      <c r="R1452" s="260"/>
    </row>
    <row r="1453">
      <c r="A1453" s="279">
        <v>45888.0</v>
      </c>
      <c r="B1453" s="31">
        <v>8101.0</v>
      </c>
      <c r="C1453" s="31" t="s">
        <v>4017</v>
      </c>
      <c r="D1453" s="31"/>
      <c r="E1453" s="31" t="s">
        <v>4500</v>
      </c>
      <c r="F1453" s="275"/>
      <c r="G1453" s="276">
        <v>3700.0</v>
      </c>
      <c r="H1453" s="277">
        <v>920.0</v>
      </c>
      <c r="I1453" s="278">
        <v>152.0</v>
      </c>
      <c r="J1453" s="37">
        <v>183.0</v>
      </c>
      <c r="K1453" s="37"/>
      <c r="L1453" s="37" t="s">
        <v>52</v>
      </c>
      <c r="M1453" s="37"/>
      <c r="N1453" s="260" t="s">
        <v>20645</v>
      </c>
      <c r="O1453" s="260">
        <v>0.0</v>
      </c>
      <c r="P1453" s="260"/>
      <c r="Q1453" s="260"/>
      <c r="R1453" s="260"/>
    </row>
    <row r="1454">
      <c r="A1454" s="279">
        <v>45888.0</v>
      </c>
      <c r="B1454" s="31">
        <v>8102.0</v>
      </c>
      <c r="C1454" s="31" t="s">
        <v>8310</v>
      </c>
      <c r="D1454" s="31"/>
      <c r="E1454" s="31"/>
      <c r="F1454" s="275"/>
      <c r="G1454" s="276">
        <v>2260.0</v>
      </c>
      <c r="H1454" s="277">
        <v>120.0</v>
      </c>
      <c r="I1454" s="278">
        <v>24.0</v>
      </c>
      <c r="J1454" s="37">
        <v>29.0</v>
      </c>
      <c r="K1454" s="37"/>
      <c r="L1454" s="37" t="s">
        <v>52</v>
      </c>
      <c r="M1454" s="37"/>
      <c r="N1454" s="260" t="s">
        <v>20645</v>
      </c>
      <c r="O1454" s="260">
        <v>0.0</v>
      </c>
      <c r="P1454" s="260"/>
      <c r="Q1454" s="260"/>
      <c r="R1454" s="260"/>
    </row>
    <row r="1455">
      <c r="A1455" s="279">
        <v>45888.0</v>
      </c>
      <c r="B1455" s="31">
        <v>8103.0</v>
      </c>
      <c r="C1455" s="31" t="s">
        <v>6867</v>
      </c>
      <c r="D1455" s="31"/>
      <c r="E1455" s="31" t="s">
        <v>20933</v>
      </c>
      <c r="F1455" s="275"/>
      <c r="G1455" s="276">
        <v>3300.0</v>
      </c>
      <c r="H1455" s="277">
        <v>180.0</v>
      </c>
      <c r="I1455" s="278">
        <v>0.0</v>
      </c>
      <c r="J1455" s="37">
        <v>0.0</v>
      </c>
      <c r="K1455" s="37"/>
      <c r="L1455" s="37" t="s">
        <v>21</v>
      </c>
      <c r="M1455" s="37"/>
      <c r="N1455" s="260" t="s">
        <v>20645</v>
      </c>
      <c r="O1455" s="260">
        <v>0.0</v>
      </c>
      <c r="P1455" s="260"/>
      <c r="Q1455" s="260"/>
      <c r="R1455" s="260"/>
    </row>
    <row r="1456">
      <c r="A1456" s="279">
        <v>45888.0</v>
      </c>
      <c r="B1456" s="31">
        <v>8104.0</v>
      </c>
      <c r="C1456" s="31"/>
      <c r="D1456" s="31"/>
      <c r="E1456" s="31"/>
      <c r="F1456" s="275"/>
      <c r="G1456" s="276"/>
      <c r="H1456" s="277">
        <v>0.0</v>
      </c>
      <c r="I1456" s="278">
        <v>0.0</v>
      </c>
      <c r="J1456" s="37">
        <v>0.0</v>
      </c>
      <c r="K1456" s="37"/>
      <c r="L1456" s="37" t="s">
        <v>52</v>
      </c>
      <c r="M1456" s="37"/>
      <c r="N1456" s="260" t="s">
        <v>20645</v>
      </c>
      <c r="O1456" s="260">
        <v>0.0</v>
      </c>
      <c r="P1456" s="260"/>
      <c r="Q1456" s="260"/>
      <c r="R1456" s="260"/>
    </row>
    <row r="1457">
      <c r="A1457" s="279">
        <v>45888.0</v>
      </c>
      <c r="B1457" s="31">
        <v>8105.0</v>
      </c>
      <c r="C1457" s="31" t="s">
        <v>744</v>
      </c>
      <c r="D1457" s="31"/>
      <c r="E1457" s="31" t="s">
        <v>20933</v>
      </c>
      <c r="F1457" s="275"/>
      <c r="G1457" s="276">
        <v>2740.0</v>
      </c>
      <c r="H1457" s="277">
        <v>220.0</v>
      </c>
      <c r="I1457" s="278">
        <v>9.0</v>
      </c>
      <c r="J1457" s="37">
        <v>11.0</v>
      </c>
      <c r="K1457" s="37"/>
      <c r="L1457" s="37" t="s">
        <v>52</v>
      </c>
      <c r="M1457" s="37"/>
      <c r="N1457" s="260" t="s">
        <v>20645</v>
      </c>
      <c r="O1457" s="260">
        <v>0.0</v>
      </c>
      <c r="P1457" s="260"/>
      <c r="Q1457" s="260"/>
      <c r="R1457" s="260"/>
    </row>
    <row r="1458">
      <c r="A1458" s="279">
        <v>45888.0</v>
      </c>
      <c r="B1458" s="31">
        <v>8106.0</v>
      </c>
      <c r="C1458" s="31" t="s">
        <v>6867</v>
      </c>
      <c r="D1458" s="31"/>
      <c r="E1458" s="31" t="s">
        <v>20933</v>
      </c>
      <c r="F1458" s="275"/>
      <c r="G1458" s="276">
        <v>3120.0</v>
      </c>
      <c r="H1458" s="277">
        <v>380.0</v>
      </c>
      <c r="I1458" s="278">
        <v>71.0</v>
      </c>
      <c r="J1458" s="37">
        <v>85.0</v>
      </c>
      <c r="K1458" s="37"/>
      <c r="L1458" s="37" t="s">
        <v>21</v>
      </c>
      <c r="M1458" s="37"/>
      <c r="N1458" s="260" t="s">
        <v>20645</v>
      </c>
      <c r="O1458" s="260">
        <v>0.0</v>
      </c>
      <c r="P1458" s="260"/>
      <c r="Q1458" s="260"/>
      <c r="R1458" s="260"/>
    </row>
    <row r="1459">
      <c r="A1459" s="279">
        <v>45888.0</v>
      </c>
      <c r="B1459" s="31">
        <v>8107.0</v>
      </c>
      <c r="C1459" s="31" t="s">
        <v>8090</v>
      </c>
      <c r="D1459" s="31"/>
      <c r="E1459" s="31" t="s">
        <v>22438</v>
      </c>
      <c r="F1459" s="275"/>
      <c r="G1459" s="276">
        <v>11240.0</v>
      </c>
      <c r="H1459" s="277">
        <v>1220.0</v>
      </c>
      <c r="I1459" s="278">
        <v>0.0</v>
      </c>
      <c r="J1459" s="37">
        <v>0.0</v>
      </c>
      <c r="K1459" s="37"/>
      <c r="L1459" s="37" t="s">
        <v>21</v>
      </c>
      <c r="M1459" s="37"/>
      <c r="N1459" s="260" t="s">
        <v>20645</v>
      </c>
      <c r="O1459" s="260">
        <v>0.0</v>
      </c>
      <c r="P1459" s="260"/>
      <c r="Q1459" s="260"/>
      <c r="R1459" s="260"/>
    </row>
    <row r="1460">
      <c r="A1460" s="279"/>
      <c r="B1460" s="31"/>
      <c r="C1460" s="31"/>
      <c r="D1460" s="31"/>
      <c r="E1460" s="31"/>
      <c r="F1460" s="275"/>
      <c r="G1460" s="276"/>
      <c r="H1460" s="277"/>
      <c r="I1460" s="278"/>
      <c r="J1460" s="37"/>
      <c r="K1460" s="37"/>
      <c r="L1460" s="37"/>
      <c r="M1460" s="37"/>
      <c r="N1460" s="260"/>
      <c r="O1460" s="260"/>
      <c r="P1460" s="260"/>
      <c r="Q1460" s="260"/>
      <c r="R1460" s="260"/>
    </row>
    <row r="1461">
      <c r="A1461" s="279">
        <v>45877.0</v>
      </c>
      <c r="B1461" s="31">
        <v>8108.0</v>
      </c>
      <c r="C1461" s="31" t="s">
        <v>22303</v>
      </c>
      <c r="D1461" s="31"/>
      <c r="E1461" s="31" t="s">
        <v>22304</v>
      </c>
      <c r="F1461" s="275"/>
      <c r="G1461" s="276">
        <v>3340.0</v>
      </c>
      <c r="H1461" s="277">
        <v>520.0</v>
      </c>
      <c r="I1461" s="278">
        <v>104.0</v>
      </c>
      <c r="J1461" s="37">
        <v>125.0</v>
      </c>
      <c r="K1461" s="37"/>
      <c r="L1461" s="37" t="s">
        <v>21</v>
      </c>
      <c r="M1461" s="37"/>
      <c r="N1461" s="260" t="s">
        <v>20645</v>
      </c>
      <c r="O1461" s="260">
        <v>0.0</v>
      </c>
      <c r="P1461" s="260"/>
      <c r="Q1461" s="260"/>
      <c r="R1461" s="260"/>
    </row>
    <row r="1462">
      <c r="A1462" s="279">
        <v>45877.0</v>
      </c>
      <c r="B1462" s="31">
        <v>8109.0</v>
      </c>
      <c r="C1462" s="31" t="s">
        <v>1868</v>
      </c>
      <c r="D1462" s="31"/>
      <c r="E1462" s="31" t="s">
        <v>22305</v>
      </c>
      <c r="F1462" s="275"/>
      <c r="G1462" s="276">
        <v>2900.0</v>
      </c>
      <c r="H1462" s="277">
        <v>80.0</v>
      </c>
      <c r="I1462" s="278">
        <v>16.0</v>
      </c>
      <c r="J1462" s="37">
        <v>20.0</v>
      </c>
      <c r="K1462" s="37"/>
      <c r="L1462" s="37" t="s">
        <v>21</v>
      </c>
      <c r="M1462" s="37"/>
      <c r="N1462" s="260" t="s">
        <v>20645</v>
      </c>
      <c r="O1462" s="260">
        <v>0.0</v>
      </c>
      <c r="P1462" s="260"/>
      <c r="Q1462" s="260"/>
      <c r="R1462" s="260"/>
    </row>
    <row r="1463">
      <c r="A1463" s="274"/>
      <c r="B1463" s="31"/>
      <c r="C1463" s="31"/>
      <c r="D1463" s="31"/>
      <c r="E1463" s="31"/>
      <c r="F1463" s="275"/>
      <c r="G1463" s="276"/>
      <c r="H1463" s="277"/>
      <c r="I1463" s="278"/>
      <c r="J1463" s="37"/>
      <c r="K1463" s="37"/>
      <c r="L1463" s="37"/>
      <c r="M1463" s="37"/>
      <c r="N1463" s="260"/>
      <c r="O1463" s="260"/>
      <c r="P1463" s="260"/>
      <c r="Q1463" s="260"/>
      <c r="R1463" s="260"/>
    </row>
    <row r="1464">
      <c r="A1464" s="274">
        <v>45889.02902818287</v>
      </c>
      <c r="B1464" s="31">
        <v>8110.0</v>
      </c>
      <c r="C1464" s="31" t="s">
        <v>4017</v>
      </c>
      <c r="D1464" s="31"/>
      <c r="E1464" s="31" t="s">
        <v>4500</v>
      </c>
      <c r="F1464" s="275"/>
      <c r="G1464" s="276">
        <v>3580.0</v>
      </c>
      <c r="H1464" s="277">
        <v>820.0</v>
      </c>
      <c r="I1464" s="278">
        <v>33.0</v>
      </c>
      <c r="J1464" s="37">
        <v>40.0</v>
      </c>
      <c r="K1464" s="37"/>
      <c r="L1464" s="37" t="s">
        <v>52</v>
      </c>
      <c r="M1464" s="37"/>
      <c r="N1464" s="260" t="s">
        <v>20645</v>
      </c>
      <c r="O1464" s="260">
        <v>0.0</v>
      </c>
      <c r="P1464" s="260"/>
      <c r="Q1464" s="260"/>
      <c r="R1464" s="260"/>
    </row>
    <row r="1465">
      <c r="A1465" s="279">
        <v>45889.0</v>
      </c>
      <c r="B1465" s="31">
        <v>8111.0</v>
      </c>
      <c r="C1465" s="31" t="s">
        <v>8901</v>
      </c>
      <c r="D1465" s="31"/>
      <c r="E1465" s="31" t="s">
        <v>22442</v>
      </c>
      <c r="F1465" s="275"/>
      <c r="G1465" s="276">
        <v>11160.0</v>
      </c>
      <c r="H1465" s="277">
        <v>800.0</v>
      </c>
      <c r="I1465" s="278">
        <v>0.0</v>
      </c>
      <c r="J1465" s="37">
        <v>0.0</v>
      </c>
      <c r="K1465" s="37"/>
      <c r="L1465" s="37" t="s">
        <v>21</v>
      </c>
      <c r="M1465" s="37"/>
      <c r="N1465" s="260" t="s">
        <v>20645</v>
      </c>
      <c r="O1465" s="260">
        <v>0.0</v>
      </c>
      <c r="P1465" s="260"/>
      <c r="Q1465" s="260"/>
      <c r="R1465" s="260"/>
    </row>
    <row r="1466">
      <c r="A1466" s="279">
        <v>45889.0</v>
      </c>
      <c r="B1466" s="31">
        <v>8112.0</v>
      </c>
      <c r="C1466" s="31" t="s">
        <v>4163</v>
      </c>
      <c r="D1466" s="31"/>
      <c r="E1466" s="31"/>
      <c r="F1466" s="275"/>
      <c r="G1466" s="276">
        <v>2760.0</v>
      </c>
      <c r="H1466" s="277">
        <v>340.0</v>
      </c>
      <c r="I1466" s="278">
        <v>14.0</v>
      </c>
      <c r="J1466" s="37">
        <v>17.0</v>
      </c>
      <c r="K1466" s="37">
        <v>20.0</v>
      </c>
      <c r="L1466" s="37" t="s">
        <v>52</v>
      </c>
      <c r="M1466" s="37"/>
      <c r="N1466" s="260" t="s">
        <v>20645</v>
      </c>
      <c r="O1466" s="260">
        <v>0.0</v>
      </c>
      <c r="P1466" s="260"/>
      <c r="Q1466" s="260"/>
      <c r="R1466" s="260"/>
    </row>
    <row r="1467">
      <c r="A1467" s="279">
        <v>45889.0</v>
      </c>
      <c r="B1467" s="31">
        <v>8113.0</v>
      </c>
      <c r="C1467" s="31" t="s">
        <v>4017</v>
      </c>
      <c r="D1467" s="31"/>
      <c r="E1467" s="31" t="s">
        <v>4500</v>
      </c>
      <c r="F1467" s="275"/>
      <c r="G1467" s="276">
        <v>3800.0</v>
      </c>
      <c r="H1467" s="277">
        <v>840.0</v>
      </c>
      <c r="I1467" s="278">
        <v>34.0</v>
      </c>
      <c r="J1467" s="37">
        <v>41.0</v>
      </c>
      <c r="K1467" s="37">
        <v>40.0</v>
      </c>
      <c r="L1467" s="37" t="s">
        <v>52</v>
      </c>
      <c r="M1467" s="37"/>
      <c r="N1467" s="260" t="s">
        <v>20645</v>
      </c>
      <c r="O1467" s="260">
        <v>0.0</v>
      </c>
      <c r="P1467" s="260"/>
      <c r="Q1467" s="260"/>
      <c r="R1467" s="260"/>
    </row>
    <row r="1468">
      <c r="A1468" s="279">
        <v>45889.0</v>
      </c>
      <c r="B1468" s="31">
        <v>8114.0</v>
      </c>
      <c r="C1468" s="31" t="s">
        <v>4129</v>
      </c>
      <c r="D1468" s="31"/>
      <c r="E1468" s="31"/>
      <c r="F1468" s="275"/>
      <c r="G1468" s="276">
        <v>2960.0</v>
      </c>
      <c r="H1468" s="277">
        <v>360.0</v>
      </c>
      <c r="I1468" s="278">
        <v>60.0</v>
      </c>
      <c r="J1468" s="37">
        <v>72.0</v>
      </c>
      <c r="K1468" s="37"/>
      <c r="L1468" s="37" t="s">
        <v>52</v>
      </c>
      <c r="M1468" s="37"/>
      <c r="N1468" s="260" t="s">
        <v>20645</v>
      </c>
      <c r="O1468" s="260">
        <v>0.0</v>
      </c>
      <c r="P1468" s="260"/>
      <c r="Q1468" s="260"/>
      <c r="R1468" s="260"/>
    </row>
    <row r="1469">
      <c r="A1469" s="279">
        <v>45889.0</v>
      </c>
      <c r="B1469" s="31">
        <v>8115.0</v>
      </c>
      <c r="C1469" s="31" t="s">
        <v>3989</v>
      </c>
      <c r="D1469" s="31"/>
      <c r="E1469" s="31" t="s">
        <v>22012</v>
      </c>
      <c r="F1469" s="275"/>
      <c r="G1469" s="276">
        <v>4000.0</v>
      </c>
      <c r="H1469" s="277">
        <v>600.0</v>
      </c>
      <c r="I1469" s="278">
        <v>120.0</v>
      </c>
      <c r="J1469" s="37">
        <v>144.0</v>
      </c>
      <c r="K1469" s="37"/>
      <c r="L1469" s="37" t="s">
        <v>21</v>
      </c>
      <c r="M1469" s="37">
        <v>515374.0</v>
      </c>
      <c r="N1469" s="260" t="s">
        <v>20645</v>
      </c>
      <c r="O1469" s="260">
        <v>0.0</v>
      </c>
      <c r="P1469" s="260"/>
      <c r="Q1469" s="260"/>
      <c r="R1469" s="260"/>
    </row>
    <row r="1470">
      <c r="A1470" s="279">
        <v>45889.0</v>
      </c>
      <c r="B1470" s="31">
        <v>8116.0</v>
      </c>
      <c r="C1470" s="31" t="s">
        <v>6178</v>
      </c>
      <c r="D1470" s="31"/>
      <c r="E1470" s="31"/>
      <c r="F1470" s="275"/>
      <c r="G1470" s="276">
        <v>2980.0</v>
      </c>
      <c r="H1470" s="277">
        <v>500.0</v>
      </c>
      <c r="I1470" s="278">
        <v>83.0</v>
      </c>
      <c r="J1470" s="37">
        <v>99.0</v>
      </c>
      <c r="K1470" s="37"/>
      <c r="L1470" s="37" t="s">
        <v>60</v>
      </c>
      <c r="M1470" s="37">
        <v>637106.0</v>
      </c>
      <c r="N1470" s="260" t="s">
        <v>20645</v>
      </c>
      <c r="O1470" s="260">
        <v>0.0</v>
      </c>
      <c r="P1470" s="260"/>
      <c r="Q1470" s="260"/>
      <c r="R1470" s="260"/>
    </row>
    <row r="1471">
      <c r="A1471" s="279">
        <v>45889.0</v>
      </c>
      <c r="B1471" s="31">
        <v>8117.0</v>
      </c>
      <c r="C1471" s="31" t="s">
        <v>6867</v>
      </c>
      <c r="D1471" s="31"/>
      <c r="E1471" s="31" t="s">
        <v>20901</v>
      </c>
      <c r="F1471" s="275"/>
      <c r="G1471" s="276">
        <v>3900.0</v>
      </c>
      <c r="H1471" s="277">
        <v>280.0</v>
      </c>
      <c r="I1471" s="278">
        <v>0.0</v>
      </c>
      <c r="J1471" s="37">
        <v>0.0</v>
      </c>
      <c r="K1471" s="37"/>
      <c r="L1471" s="37" t="s">
        <v>21</v>
      </c>
      <c r="M1471" s="37"/>
      <c r="N1471" s="260" t="s">
        <v>20645</v>
      </c>
      <c r="O1471" s="260">
        <v>0.0</v>
      </c>
      <c r="P1471" s="260"/>
      <c r="Q1471" s="260"/>
      <c r="R1471" s="260"/>
    </row>
    <row r="1472">
      <c r="A1472" s="279">
        <v>45889.0</v>
      </c>
      <c r="B1472" s="31">
        <v>8118.0</v>
      </c>
      <c r="C1472" s="31" t="s">
        <v>6867</v>
      </c>
      <c r="D1472" s="31"/>
      <c r="E1472" s="31" t="s">
        <v>20933</v>
      </c>
      <c r="F1472" s="275"/>
      <c r="G1472" s="276">
        <v>3620.0</v>
      </c>
      <c r="H1472" s="277">
        <v>700.0</v>
      </c>
      <c r="I1472" s="278">
        <v>130.0</v>
      </c>
      <c r="J1472" s="37">
        <v>156.0</v>
      </c>
      <c r="K1472" s="37"/>
      <c r="L1472" s="37" t="s">
        <v>21</v>
      </c>
      <c r="M1472" s="37"/>
      <c r="N1472" s="260" t="s">
        <v>20645</v>
      </c>
      <c r="O1472" s="260">
        <v>0.0</v>
      </c>
      <c r="P1472" s="260"/>
      <c r="Q1472" s="260"/>
      <c r="R1472" s="260"/>
    </row>
    <row r="1473">
      <c r="A1473" s="279">
        <v>45889.0</v>
      </c>
      <c r="B1473" s="31">
        <v>8119.0</v>
      </c>
      <c r="C1473" s="31" t="s">
        <v>8090</v>
      </c>
      <c r="D1473" s="31"/>
      <c r="E1473" s="31" t="s">
        <v>22443</v>
      </c>
      <c r="F1473" s="275"/>
      <c r="G1473" s="276">
        <v>10060.0</v>
      </c>
      <c r="H1473" s="277">
        <v>20.0</v>
      </c>
      <c r="I1473" s="278">
        <v>0.0</v>
      </c>
      <c r="J1473" s="37">
        <v>0.0</v>
      </c>
      <c r="K1473" s="37"/>
      <c r="L1473" s="37" t="s">
        <v>21</v>
      </c>
      <c r="M1473" s="37"/>
      <c r="N1473" s="260" t="s">
        <v>20645</v>
      </c>
      <c r="O1473" s="260">
        <v>0.0</v>
      </c>
      <c r="P1473" s="260"/>
      <c r="Q1473" s="260"/>
      <c r="R1473" s="260"/>
    </row>
    <row r="1474">
      <c r="A1474" s="279">
        <v>45889.0</v>
      </c>
      <c r="B1474" s="31">
        <v>8120.0</v>
      </c>
      <c r="C1474" s="31" t="s">
        <v>4017</v>
      </c>
      <c r="D1474" s="31"/>
      <c r="E1474" s="31" t="s">
        <v>4500</v>
      </c>
      <c r="F1474" s="275"/>
      <c r="G1474" s="276">
        <v>3280.0</v>
      </c>
      <c r="H1474" s="277">
        <v>400.0</v>
      </c>
      <c r="I1474" s="278">
        <v>66.0</v>
      </c>
      <c r="J1474" s="37">
        <v>80.0</v>
      </c>
      <c r="K1474" s="37">
        <v>70.0</v>
      </c>
      <c r="L1474" s="37" t="s">
        <v>52</v>
      </c>
      <c r="M1474" s="37"/>
      <c r="N1474" s="260" t="s">
        <v>20645</v>
      </c>
      <c r="O1474" s="260">
        <v>0.0</v>
      </c>
      <c r="P1474" s="260"/>
      <c r="Q1474" s="260"/>
      <c r="R1474" s="260"/>
    </row>
    <row r="1475">
      <c r="A1475" s="279">
        <v>45889.0</v>
      </c>
      <c r="B1475" s="31">
        <v>8122.0</v>
      </c>
      <c r="C1475" s="31" t="s">
        <v>8433</v>
      </c>
      <c r="D1475" s="31"/>
      <c r="E1475" s="31"/>
      <c r="F1475" s="275"/>
      <c r="G1475" s="276">
        <v>3080.0</v>
      </c>
      <c r="H1475" s="277">
        <v>180.0</v>
      </c>
      <c r="I1475" s="278">
        <v>36.0</v>
      </c>
      <c r="J1475" s="37">
        <v>44.0</v>
      </c>
      <c r="K1475" s="37"/>
      <c r="L1475" s="37" t="s">
        <v>21</v>
      </c>
      <c r="M1475" s="37"/>
      <c r="N1475" s="260" t="s">
        <v>20645</v>
      </c>
      <c r="O1475" s="260">
        <v>0.0</v>
      </c>
      <c r="P1475" s="260"/>
      <c r="Q1475" s="260"/>
      <c r="R1475" s="260"/>
    </row>
    <row r="1476">
      <c r="A1476" s="279"/>
      <c r="B1476" s="31"/>
      <c r="C1476" s="31"/>
      <c r="D1476" s="31"/>
      <c r="E1476" s="31"/>
      <c r="F1476" s="275"/>
      <c r="G1476" s="276"/>
      <c r="H1476" s="277"/>
      <c r="I1476" s="278"/>
      <c r="J1476" s="37"/>
      <c r="K1476" s="37"/>
      <c r="L1476" s="37"/>
      <c r="M1476" s="37"/>
      <c r="N1476" s="260"/>
      <c r="O1476" s="260"/>
      <c r="P1476" s="260"/>
      <c r="Q1476" s="260"/>
      <c r="R1476" s="260"/>
    </row>
    <row r="1477">
      <c r="A1477" s="279">
        <v>45880.0</v>
      </c>
      <c r="B1477" s="31">
        <v>8123.0</v>
      </c>
      <c r="C1477" s="31" t="s">
        <v>6423</v>
      </c>
      <c r="D1477" s="31"/>
      <c r="E1477" s="31" t="s">
        <v>22359</v>
      </c>
      <c r="F1477" s="275"/>
      <c r="G1477" s="276">
        <v>3620.0</v>
      </c>
      <c r="H1477" s="277">
        <v>740.0</v>
      </c>
      <c r="I1477" s="278">
        <v>137.0</v>
      </c>
      <c r="J1477" s="37">
        <v>165.0</v>
      </c>
      <c r="K1477" s="37"/>
      <c r="L1477" s="37" t="s">
        <v>21</v>
      </c>
      <c r="M1477" s="37"/>
      <c r="N1477" s="260" t="s">
        <v>20645</v>
      </c>
      <c r="O1477" s="260">
        <v>0.0</v>
      </c>
      <c r="P1477" s="260"/>
      <c r="Q1477" s="260"/>
      <c r="R1477" s="260"/>
    </row>
    <row r="1478">
      <c r="A1478" s="279">
        <v>45880.0</v>
      </c>
      <c r="B1478" s="31">
        <v>8124.0</v>
      </c>
      <c r="C1478" s="31" t="s">
        <v>6423</v>
      </c>
      <c r="D1478" s="31"/>
      <c r="E1478" s="31" t="s">
        <v>22088</v>
      </c>
      <c r="F1478" s="275"/>
      <c r="G1478" s="276">
        <v>3960.0</v>
      </c>
      <c r="H1478" s="277">
        <v>340.0</v>
      </c>
      <c r="I1478" s="278">
        <v>0.0</v>
      </c>
      <c r="J1478" s="37">
        <v>0.0</v>
      </c>
      <c r="K1478" s="37"/>
      <c r="L1478" s="37" t="s">
        <v>21</v>
      </c>
      <c r="M1478" s="37"/>
      <c r="N1478" s="260" t="s">
        <v>20645</v>
      </c>
      <c r="O1478" s="260">
        <v>0.0</v>
      </c>
      <c r="P1478" s="260"/>
      <c r="Q1478" s="260"/>
      <c r="R1478" s="260"/>
    </row>
    <row r="1479">
      <c r="A1479" s="279">
        <v>45880.0</v>
      </c>
      <c r="B1479" s="31">
        <v>8125.0</v>
      </c>
      <c r="C1479" s="31" t="s">
        <v>6423</v>
      </c>
      <c r="D1479" s="31"/>
      <c r="E1479" s="31" t="s">
        <v>22359</v>
      </c>
      <c r="F1479" s="275"/>
      <c r="G1479" s="276">
        <v>3320.0</v>
      </c>
      <c r="H1479" s="277">
        <v>540.0</v>
      </c>
      <c r="I1479" s="278">
        <v>100.0</v>
      </c>
      <c r="J1479" s="37">
        <v>120.0</v>
      </c>
      <c r="K1479" s="37"/>
      <c r="L1479" s="37" t="s">
        <v>21</v>
      </c>
      <c r="M1479" s="37"/>
      <c r="N1479" s="260" t="s">
        <v>20645</v>
      </c>
      <c r="O1479" s="260">
        <v>0.0</v>
      </c>
      <c r="P1479" s="260"/>
      <c r="Q1479" s="260"/>
      <c r="R1479" s="260"/>
    </row>
    <row r="1480">
      <c r="A1480" s="279">
        <v>45880.0</v>
      </c>
      <c r="B1480" s="31">
        <v>8126.0</v>
      </c>
      <c r="C1480" s="31" t="s">
        <v>6423</v>
      </c>
      <c r="D1480" s="31"/>
      <c r="E1480" s="31" t="s">
        <v>22088</v>
      </c>
      <c r="F1480" s="275"/>
      <c r="G1480" s="276">
        <v>3600.0</v>
      </c>
      <c r="H1480" s="277">
        <v>280.0</v>
      </c>
      <c r="I1480" s="278">
        <v>0.0</v>
      </c>
      <c r="J1480" s="37">
        <v>0.0</v>
      </c>
      <c r="K1480" s="37"/>
      <c r="L1480" s="37" t="s">
        <v>21</v>
      </c>
      <c r="M1480" s="37"/>
      <c r="N1480" s="260" t="s">
        <v>20645</v>
      </c>
      <c r="O1480" s="260">
        <v>0.0</v>
      </c>
      <c r="P1480" s="260"/>
      <c r="Q1480" s="260"/>
      <c r="R1480" s="260"/>
    </row>
    <row r="1481">
      <c r="A1481" s="279">
        <v>45880.0</v>
      </c>
      <c r="B1481" s="31">
        <v>8127.0</v>
      </c>
      <c r="C1481" s="31" t="s">
        <v>6423</v>
      </c>
      <c r="D1481" s="31"/>
      <c r="E1481" s="31" t="s">
        <v>22359</v>
      </c>
      <c r="F1481" s="275"/>
      <c r="G1481" s="276">
        <v>3400.0</v>
      </c>
      <c r="H1481" s="277">
        <v>480.0</v>
      </c>
      <c r="I1481" s="278">
        <v>89.0</v>
      </c>
      <c r="J1481" s="37">
        <v>107.0</v>
      </c>
      <c r="K1481" s="37"/>
      <c r="L1481" s="37" t="s">
        <v>21</v>
      </c>
      <c r="M1481" s="37"/>
      <c r="N1481" s="260" t="s">
        <v>20645</v>
      </c>
      <c r="O1481" s="260">
        <v>0.0</v>
      </c>
      <c r="P1481" s="260"/>
      <c r="Q1481" s="260"/>
      <c r="R1481" s="260"/>
    </row>
    <row r="1482">
      <c r="A1482" s="279">
        <v>45880.0</v>
      </c>
      <c r="B1482" s="31">
        <v>8128.0</v>
      </c>
      <c r="C1482" s="31" t="s">
        <v>6423</v>
      </c>
      <c r="D1482" s="31"/>
      <c r="E1482" s="31" t="s">
        <v>22088</v>
      </c>
      <c r="F1482" s="275"/>
      <c r="G1482" s="276">
        <v>3620.0</v>
      </c>
      <c r="H1482" s="277">
        <v>220.0</v>
      </c>
      <c r="I1482" s="278">
        <v>0.0</v>
      </c>
      <c r="J1482" s="37">
        <v>0.0</v>
      </c>
      <c r="K1482" s="37"/>
      <c r="L1482" s="37" t="s">
        <v>21</v>
      </c>
      <c r="M1482" s="37"/>
      <c r="N1482" s="260" t="s">
        <v>20645</v>
      </c>
      <c r="O1482" s="260">
        <v>0.0</v>
      </c>
      <c r="P1482" s="260"/>
      <c r="Q1482" s="260"/>
      <c r="R1482" s="260"/>
    </row>
    <row r="1483">
      <c r="A1483" s="279">
        <v>45880.0</v>
      </c>
      <c r="B1483" s="31">
        <v>8129.0</v>
      </c>
      <c r="C1483" s="31" t="s">
        <v>22360</v>
      </c>
      <c r="D1483" s="31"/>
      <c r="E1483" s="31"/>
      <c r="F1483" s="275"/>
      <c r="G1483" s="276">
        <v>2660.0</v>
      </c>
      <c r="H1483" s="277">
        <v>120.0</v>
      </c>
      <c r="I1483" s="278">
        <v>24.0</v>
      </c>
      <c r="J1483" s="37">
        <v>29.0</v>
      </c>
      <c r="K1483" s="37"/>
      <c r="L1483" s="37" t="s">
        <v>21</v>
      </c>
      <c r="M1483" s="37"/>
      <c r="N1483" s="260" t="s">
        <v>20645</v>
      </c>
      <c r="O1483" s="260">
        <v>0.0</v>
      </c>
      <c r="P1483" s="260"/>
      <c r="Q1483" s="260"/>
      <c r="R1483" s="260"/>
    </row>
    <row r="1484">
      <c r="A1484" s="279">
        <v>45880.0</v>
      </c>
      <c r="B1484" s="31">
        <v>8130.0</v>
      </c>
      <c r="C1484" s="31" t="s">
        <v>230</v>
      </c>
      <c r="D1484" s="31"/>
      <c r="E1484" s="31" t="s">
        <v>21075</v>
      </c>
      <c r="F1484" s="275"/>
      <c r="G1484" s="276">
        <v>3020.0</v>
      </c>
      <c r="H1484" s="277">
        <v>500.0</v>
      </c>
      <c r="I1484" s="278">
        <v>100.0</v>
      </c>
      <c r="J1484" s="37">
        <v>120.0</v>
      </c>
      <c r="K1484" s="37"/>
      <c r="L1484" s="37" t="s">
        <v>21</v>
      </c>
      <c r="M1484" s="37"/>
      <c r="N1484" s="260" t="s">
        <v>20645</v>
      </c>
      <c r="O1484" s="260">
        <v>0.0</v>
      </c>
      <c r="P1484" s="260"/>
      <c r="Q1484" s="260"/>
      <c r="R1484" s="260"/>
    </row>
    <row r="1485">
      <c r="A1485" s="274"/>
      <c r="B1485" s="31"/>
      <c r="C1485" s="31"/>
      <c r="D1485" s="31"/>
      <c r="E1485" s="31"/>
      <c r="F1485" s="275"/>
      <c r="G1485" s="276"/>
      <c r="H1485" s="277"/>
      <c r="I1485" s="278"/>
      <c r="J1485" s="37"/>
      <c r="K1485" s="37"/>
      <c r="L1485" s="37"/>
      <c r="M1485" s="37"/>
      <c r="N1485" s="260"/>
      <c r="O1485" s="260"/>
      <c r="P1485" s="260"/>
      <c r="Q1485" s="260"/>
      <c r="R1485" s="260"/>
    </row>
    <row r="1486">
      <c r="A1486" s="274">
        <v>45890.02900608796</v>
      </c>
      <c r="B1486" s="31">
        <v>8131.0</v>
      </c>
      <c r="C1486" s="31" t="s">
        <v>4457</v>
      </c>
      <c r="D1486" s="31"/>
      <c r="E1486" s="31"/>
      <c r="F1486" s="275"/>
      <c r="G1486" s="276">
        <v>3340.0</v>
      </c>
      <c r="H1486" s="277">
        <v>260.0</v>
      </c>
      <c r="I1486" s="278">
        <v>43.0</v>
      </c>
      <c r="J1486" s="37">
        <v>52.0</v>
      </c>
      <c r="K1486" s="37"/>
      <c r="L1486" s="37" t="s">
        <v>60</v>
      </c>
      <c r="M1486" s="37">
        <v>775782.0</v>
      </c>
      <c r="N1486" s="260" t="s">
        <v>20645</v>
      </c>
      <c r="O1486" s="260">
        <v>0.0</v>
      </c>
      <c r="P1486" s="260"/>
      <c r="Q1486" s="260"/>
      <c r="R1486" s="260"/>
    </row>
    <row r="1487">
      <c r="A1487" s="279">
        <v>45890.0</v>
      </c>
      <c r="B1487" s="31">
        <v>8132.0</v>
      </c>
      <c r="C1487" s="31" t="s">
        <v>2781</v>
      </c>
      <c r="D1487" s="31"/>
      <c r="E1487" s="31"/>
      <c r="F1487" s="275"/>
      <c r="G1487" s="276">
        <v>3120.0</v>
      </c>
      <c r="H1487" s="277">
        <v>240.0</v>
      </c>
      <c r="I1487" s="278">
        <v>10.0</v>
      </c>
      <c r="J1487" s="37">
        <v>12.0</v>
      </c>
      <c r="K1487" s="37"/>
      <c r="L1487" s="37" t="s">
        <v>52</v>
      </c>
      <c r="M1487" s="37"/>
      <c r="N1487" s="260" t="s">
        <v>20645</v>
      </c>
      <c r="O1487" s="260">
        <v>0.0</v>
      </c>
      <c r="P1487" s="260"/>
      <c r="Q1487" s="260"/>
      <c r="R1487" s="260"/>
    </row>
    <row r="1488">
      <c r="A1488" s="279">
        <v>45890.0</v>
      </c>
      <c r="B1488" s="31">
        <v>8133.0</v>
      </c>
      <c r="C1488" s="31" t="s">
        <v>4017</v>
      </c>
      <c r="D1488" s="31"/>
      <c r="E1488" s="31" t="s">
        <v>4500</v>
      </c>
      <c r="F1488" s="275"/>
      <c r="G1488" s="276">
        <v>3720.0</v>
      </c>
      <c r="H1488" s="277">
        <v>640.0</v>
      </c>
      <c r="I1488" s="278">
        <v>106.0</v>
      </c>
      <c r="J1488" s="37">
        <v>127.0</v>
      </c>
      <c r="K1488" s="37"/>
      <c r="L1488" s="37" t="s">
        <v>52</v>
      </c>
      <c r="M1488" s="37"/>
      <c r="N1488" s="260" t="s">
        <v>20645</v>
      </c>
      <c r="O1488" s="260">
        <v>0.0</v>
      </c>
      <c r="P1488" s="260"/>
      <c r="Q1488" s="260"/>
      <c r="R1488" s="260"/>
    </row>
    <row r="1489">
      <c r="A1489" s="279">
        <v>45890.0</v>
      </c>
      <c r="B1489" s="31">
        <v>8134.0</v>
      </c>
      <c r="C1489" s="31" t="s">
        <v>8090</v>
      </c>
      <c r="D1489" s="31"/>
      <c r="E1489" s="31" t="s">
        <v>22445</v>
      </c>
      <c r="F1489" s="275"/>
      <c r="G1489" s="276">
        <v>13200.0</v>
      </c>
      <c r="H1489" s="277">
        <v>2780.0</v>
      </c>
      <c r="I1489" s="278">
        <v>0.0</v>
      </c>
      <c r="J1489" s="37">
        <v>0.0</v>
      </c>
      <c r="K1489" s="37"/>
      <c r="L1489" s="37" t="s">
        <v>21</v>
      </c>
      <c r="M1489" s="37"/>
      <c r="N1489" s="260" t="s">
        <v>20645</v>
      </c>
      <c r="O1489" s="260">
        <v>0.0</v>
      </c>
      <c r="P1489" s="260"/>
      <c r="Q1489" s="260"/>
      <c r="R1489" s="260"/>
    </row>
    <row r="1490">
      <c r="A1490" s="279">
        <v>45890.0</v>
      </c>
      <c r="B1490" s="31">
        <v>8135.0</v>
      </c>
      <c r="C1490" s="31" t="s">
        <v>8090</v>
      </c>
      <c r="D1490" s="31"/>
      <c r="E1490" s="31" t="s">
        <v>22446</v>
      </c>
      <c r="F1490" s="275"/>
      <c r="G1490" s="276">
        <v>13840.0</v>
      </c>
      <c r="H1490" s="277">
        <v>3520.0</v>
      </c>
      <c r="I1490" s="278">
        <v>0.0</v>
      </c>
      <c r="J1490" s="37">
        <v>0.0</v>
      </c>
      <c r="K1490" s="37"/>
      <c r="L1490" s="37" t="s">
        <v>21</v>
      </c>
      <c r="M1490" s="37"/>
      <c r="N1490" s="260" t="s">
        <v>20645</v>
      </c>
      <c r="O1490" s="260">
        <v>0.0</v>
      </c>
      <c r="P1490" s="260"/>
      <c r="Q1490" s="260"/>
      <c r="R1490" s="260"/>
    </row>
    <row r="1491">
      <c r="A1491" s="279">
        <v>45890.0</v>
      </c>
      <c r="B1491" s="31">
        <v>8136.0</v>
      </c>
      <c r="C1491" s="31" t="s">
        <v>6867</v>
      </c>
      <c r="D1491" s="31"/>
      <c r="E1491" s="31" t="s">
        <v>20933</v>
      </c>
      <c r="F1491" s="275"/>
      <c r="G1491" s="276">
        <v>3780.0</v>
      </c>
      <c r="H1491" s="277">
        <v>260.0</v>
      </c>
      <c r="I1491" s="278">
        <v>0.0</v>
      </c>
      <c r="J1491" s="37">
        <v>0.0</v>
      </c>
      <c r="K1491" s="37"/>
      <c r="L1491" s="37" t="s">
        <v>21</v>
      </c>
      <c r="M1491" s="37"/>
      <c r="N1491" s="260" t="s">
        <v>20645</v>
      </c>
      <c r="O1491" s="260">
        <v>0.0</v>
      </c>
      <c r="P1491" s="260"/>
      <c r="Q1491" s="260"/>
      <c r="R1491" s="260"/>
    </row>
    <row r="1492">
      <c r="A1492" s="279">
        <v>45890.0</v>
      </c>
      <c r="B1492" s="31">
        <v>8137.0</v>
      </c>
      <c r="C1492" s="31" t="s">
        <v>6867</v>
      </c>
      <c r="D1492" s="31"/>
      <c r="E1492" s="31" t="s">
        <v>20933</v>
      </c>
      <c r="F1492" s="275"/>
      <c r="G1492" s="276">
        <v>3520.0</v>
      </c>
      <c r="H1492" s="277">
        <v>620.0</v>
      </c>
      <c r="I1492" s="278">
        <v>115.0</v>
      </c>
      <c r="J1492" s="37">
        <v>138.0</v>
      </c>
      <c r="K1492" s="37"/>
      <c r="L1492" s="37" t="s">
        <v>21</v>
      </c>
      <c r="M1492" s="37"/>
      <c r="N1492" s="260" t="s">
        <v>20645</v>
      </c>
      <c r="O1492" s="260">
        <v>0.0</v>
      </c>
      <c r="P1492" s="260"/>
      <c r="Q1492" s="260"/>
      <c r="R1492" s="260"/>
    </row>
    <row r="1493">
      <c r="A1493" s="279">
        <v>45890.0</v>
      </c>
      <c r="B1493" s="31">
        <v>8138.0</v>
      </c>
      <c r="C1493" s="31" t="s">
        <v>6867</v>
      </c>
      <c r="D1493" s="31"/>
      <c r="E1493" s="31" t="s">
        <v>20933</v>
      </c>
      <c r="F1493" s="275"/>
      <c r="G1493" s="276">
        <v>3480.0</v>
      </c>
      <c r="H1493" s="277">
        <v>220.0</v>
      </c>
      <c r="I1493" s="278">
        <v>0.0</v>
      </c>
      <c r="J1493" s="37">
        <v>0.0</v>
      </c>
      <c r="K1493" s="37"/>
      <c r="L1493" s="37" t="s">
        <v>21</v>
      </c>
      <c r="M1493" s="37"/>
      <c r="N1493" s="260" t="s">
        <v>20645</v>
      </c>
      <c r="O1493" s="260">
        <v>0.0</v>
      </c>
      <c r="P1493" s="260"/>
      <c r="Q1493" s="260"/>
      <c r="R1493" s="260"/>
    </row>
    <row r="1494">
      <c r="A1494" s="279">
        <v>45890.0</v>
      </c>
      <c r="B1494" s="31">
        <v>8139.0</v>
      </c>
      <c r="C1494" s="31" t="s">
        <v>8090</v>
      </c>
      <c r="D1494" s="31"/>
      <c r="E1494" s="31" t="s">
        <v>22448</v>
      </c>
      <c r="F1494" s="275"/>
      <c r="G1494" s="276">
        <v>11940.0</v>
      </c>
      <c r="H1494" s="277">
        <v>1620.0</v>
      </c>
      <c r="I1494" s="278">
        <v>0.0</v>
      </c>
      <c r="J1494" s="37">
        <v>0.0</v>
      </c>
      <c r="K1494" s="37"/>
      <c r="L1494" s="37" t="s">
        <v>21</v>
      </c>
      <c r="M1494" s="37"/>
      <c r="N1494" s="260" t="s">
        <v>20645</v>
      </c>
      <c r="O1494" s="260">
        <v>0.0</v>
      </c>
      <c r="P1494" s="260"/>
      <c r="Q1494" s="260"/>
      <c r="R1494" s="260"/>
    </row>
    <row r="1495">
      <c r="A1495" s="279">
        <v>45890.0</v>
      </c>
      <c r="B1495" s="31">
        <v>8140.0</v>
      </c>
      <c r="C1495" s="31" t="s">
        <v>3989</v>
      </c>
      <c r="D1495" s="31"/>
      <c r="E1495" s="31" t="s">
        <v>22449</v>
      </c>
      <c r="F1495" s="275"/>
      <c r="G1495" s="276">
        <v>2900.0</v>
      </c>
      <c r="H1495" s="277">
        <v>420.0</v>
      </c>
      <c r="I1495" s="278">
        <v>84.0</v>
      </c>
      <c r="J1495" s="37">
        <v>101.0</v>
      </c>
      <c r="K1495" s="37"/>
      <c r="L1495" s="37" t="s">
        <v>52</v>
      </c>
      <c r="M1495" s="37"/>
      <c r="N1495" s="260" t="s">
        <v>20645</v>
      </c>
      <c r="O1495" s="260">
        <v>0.0</v>
      </c>
      <c r="P1495" s="260"/>
      <c r="Q1495" s="260"/>
      <c r="R1495" s="260"/>
    </row>
    <row r="1496">
      <c r="A1496" s="279">
        <v>45890.0</v>
      </c>
      <c r="B1496" s="31">
        <v>8141.0</v>
      </c>
      <c r="C1496" s="31" t="s">
        <v>6867</v>
      </c>
      <c r="D1496" s="31"/>
      <c r="E1496" s="31" t="s">
        <v>20933</v>
      </c>
      <c r="F1496" s="275"/>
      <c r="G1496" s="276">
        <v>3260.0</v>
      </c>
      <c r="H1496" s="277">
        <v>540.0</v>
      </c>
      <c r="I1496" s="278">
        <v>100.0</v>
      </c>
      <c r="J1496" s="37">
        <v>120.0</v>
      </c>
      <c r="K1496" s="37"/>
      <c r="L1496" s="37" t="s">
        <v>21</v>
      </c>
      <c r="M1496" s="37"/>
      <c r="N1496" s="260" t="s">
        <v>20645</v>
      </c>
      <c r="O1496" s="260">
        <v>0.0</v>
      </c>
      <c r="P1496" s="260"/>
      <c r="Q1496" s="260"/>
      <c r="R1496" s="260"/>
    </row>
    <row r="1497">
      <c r="A1497" s="279">
        <v>45890.0</v>
      </c>
      <c r="B1497" s="31">
        <v>8142.0</v>
      </c>
      <c r="C1497" s="31" t="s">
        <v>4112</v>
      </c>
      <c r="D1497" s="31"/>
      <c r="E1497" s="31" t="s">
        <v>22452</v>
      </c>
      <c r="F1497" s="275"/>
      <c r="G1497" s="276">
        <v>3400.0</v>
      </c>
      <c r="H1497" s="277">
        <v>820.0</v>
      </c>
      <c r="I1497" s="278">
        <v>136.0</v>
      </c>
      <c r="J1497" s="37">
        <v>163.0</v>
      </c>
      <c r="K1497" s="37"/>
      <c r="L1497" s="37" t="s">
        <v>21</v>
      </c>
      <c r="M1497" s="37"/>
      <c r="N1497" s="260" t="s">
        <v>20645</v>
      </c>
      <c r="O1497" s="260">
        <v>0.0</v>
      </c>
      <c r="P1497" s="260"/>
      <c r="Q1497" s="260"/>
      <c r="R1497" s="260"/>
    </row>
    <row r="1498">
      <c r="A1498" s="279">
        <v>45890.0</v>
      </c>
      <c r="B1498" s="31">
        <v>8143.0</v>
      </c>
      <c r="C1498" s="31" t="s">
        <v>744</v>
      </c>
      <c r="D1498" s="31"/>
      <c r="E1498" s="31"/>
      <c r="F1498" s="275"/>
      <c r="G1498" s="276">
        <v>2960.0</v>
      </c>
      <c r="H1498" s="277">
        <v>440.0</v>
      </c>
      <c r="I1498" s="278">
        <v>73.0</v>
      </c>
      <c r="J1498" s="37">
        <v>88.0</v>
      </c>
      <c r="K1498" s="37"/>
      <c r="L1498" s="37" t="s">
        <v>52</v>
      </c>
      <c r="M1498" s="37"/>
      <c r="N1498" s="260" t="s">
        <v>20645</v>
      </c>
      <c r="O1498" s="260">
        <v>0.0</v>
      </c>
      <c r="P1498" s="260"/>
      <c r="Q1498" s="260"/>
      <c r="R1498" s="260"/>
    </row>
    <row r="1499">
      <c r="A1499" s="279">
        <v>45890.0</v>
      </c>
      <c r="B1499" s="31">
        <v>8144.0</v>
      </c>
      <c r="C1499" s="31" t="s">
        <v>3980</v>
      </c>
      <c r="D1499" s="31"/>
      <c r="E1499" s="31"/>
      <c r="F1499" s="275"/>
      <c r="G1499" s="276">
        <v>2820.0</v>
      </c>
      <c r="H1499" s="277">
        <v>520.0</v>
      </c>
      <c r="I1499" s="278">
        <v>86.0</v>
      </c>
      <c r="J1499" s="37">
        <v>103.0</v>
      </c>
      <c r="K1499" s="37"/>
      <c r="L1499" s="37" t="s">
        <v>21</v>
      </c>
      <c r="M1499" s="37"/>
      <c r="N1499" s="260" t="s">
        <v>20645</v>
      </c>
      <c r="O1499" s="260">
        <v>0.0</v>
      </c>
      <c r="P1499" s="260"/>
      <c r="Q1499" s="260"/>
      <c r="R1499" s="260"/>
    </row>
    <row r="1500">
      <c r="A1500" s="279"/>
      <c r="B1500" s="31"/>
      <c r="C1500" s="31"/>
      <c r="D1500" s="31"/>
      <c r="E1500" s="31"/>
      <c r="F1500" s="275"/>
      <c r="G1500" s="276"/>
      <c r="H1500" s="277"/>
      <c r="I1500" s="278"/>
      <c r="J1500" s="37"/>
      <c r="K1500" s="37"/>
      <c r="L1500" s="37"/>
      <c r="M1500" s="37"/>
      <c r="N1500" s="260"/>
      <c r="O1500" s="260"/>
      <c r="P1500" s="260"/>
      <c r="Q1500" s="260"/>
      <c r="R1500" s="260"/>
    </row>
    <row r="1501">
      <c r="A1501" s="279">
        <v>45881.0</v>
      </c>
      <c r="B1501" s="31">
        <v>8145.0</v>
      </c>
      <c r="C1501" s="31" t="s">
        <v>20914</v>
      </c>
      <c r="D1501" s="31"/>
      <c r="E1501" s="31" t="s">
        <v>22379</v>
      </c>
      <c r="F1501" s="275"/>
      <c r="G1501" s="276">
        <v>3840.0</v>
      </c>
      <c r="H1501" s="277">
        <v>1140.0</v>
      </c>
      <c r="I1501" s="278">
        <v>228.0</v>
      </c>
      <c r="J1501" s="37">
        <v>274.0</v>
      </c>
      <c r="K1501" s="37"/>
      <c r="L1501" s="37" t="s">
        <v>21</v>
      </c>
      <c r="M1501" s="37"/>
      <c r="N1501" s="260" t="s">
        <v>20645</v>
      </c>
      <c r="O1501" s="260">
        <v>0.0</v>
      </c>
      <c r="P1501" s="260"/>
      <c r="Q1501" s="260"/>
      <c r="R1501" s="260"/>
    </row>
    <row r="1502">
      <c r="A1502" s="279">
        <v>45881.0</v>
      </c>
      <c r="B1502" s="31">
        <v>8146.0</v>
      </c>
      <c r="C1502" s="31" t="s">
        <v>22380</v>
      </c>
      <c r="D1502" s="31"/>
      <c r="E1502" s="31" t="s">
        <v>20901</v>
      </c>
      <c r="F1502" s="275"/>
      <c r="G1502" s="276">
        <v>3560.0</v>
      </c>
      <c r="H1502" s="277">
        <v>940.0</v>
      </c>
      <c r="I1502" s="278">
        <v>156.0</v>
      </c>
      <c r="J1502" s="37">
        <v>187.0</v>
      </c>
      <c r="K1502" s="37"/>
      <c r="L1502" s="37" t="s">
        <v>21</v>
      </c>
      <c r="M1502" s="37"/>
      <c r="N1502" s="260" t="s">
        <v>20645</v>
      </c>
      <c r="O1502" s="260">
        <v>0.0</v>
      </c>
      <c r="P1502" s="260"/>
      <c r="Q1502" s="260"/>
      <c r="R1502" s="260"/>
    </row>
    <row r="1503">
      <c r="A1503" s="279">
        <v>45881.0</v>
      </c>
      <c r="B1503" s="31">
        <v>8147.0</v>
      </c>
      <c r="C1503" s="31" t="s">
        <v>22381</v>
      </c>
      <c r="D1503" s="31"/>
      <c r="E1503" s="31">
        <v>4180.0</v>
      </c>
      <c r="F1503" s="275"/>
      <c r="G1503" s="276">
        <v>4180.0</v>
      </c>
      <c r="H1503" s="277">
        <v>1000.0</v>
      </c>
      <c r="I1503" s="278">
        <v>40.0</v>
      </c>
      <c r="J1503" s="37">
        <v>48.0</v>
      </c>
      <c r="K1503" s="37"/>
      <c r="L1503" s="37" t="s">
        <v>21</v>
      </c>
      <c r="M1503" s="37"/>
      <c r="N1503" s="260" t="s">
        <v>20645</v>
      </c>
      <c r="O1503" s="260">
        <v>0.0</v>
      </c>
      <c r="P1503" s="260"/>
      <c r="Q1503" s="260"/>
      <c r="R1503" s="260"/>
    </row>
    <row r="1504">
      <c r="A1504" s="279">
        <v>45881.0</v>
      </c>
      <c r="B1504" s="31">
        <v>8148.0</v>
      </c>
      <c r="C1504" s="31" t="s">
        <v>6423</v>
      </c>
      <c r="D1504" s="31"/>
      <c r="E1504" s="31" t="s">
        <v>22382</v>
      </c>
      <c r="F1504" s="275"/>
      <c r="G1504" s="276">
        <v>3640.0</v>
      </c>
      <c r="H1504" s="277">
        <v>720.0</v>
      </c>
      <c r="I1504" s="278">
        <v>134.0</v>
      </c>
      <c r="J1504" s="37">
        <v>160.0</v>
      </c>
      <c r="K1504" s="37"/>
      <c r="L1504" s="37" t="s">
        <v>21</v>
      </c>
      <c r="M1504" s="37"/>
      <c r="N1504" s="260" t="s">
        <v>20645</v>
      </c>
      <c r="O1504" s="260">
        <v>0.0</v>
      </c>
      <c r="P1504" s="260"/>
      <c r="Q1504" s="260"/>
      <c r="R1504" s="260"/>
    </row>
    <row r="1505">
      <c r="A1505" s="279">
        <v>45881.0</v>
      </c>
      <c r="B1505" s="31">
        <v>8149.0</v>
      </c>
      <c r="C1505" s="31" t="s">
        <v>6423</v>
      </c>
      <c r="D1505" s="31"/>
      <c r="E1505" s="31" t="s">
        <v>20933</v>
      </c>
      <c r="F1505" s="275"/>
      <c r="G1505" s="276">
        <v>3860.0</v>
      </c>
      <c r="H1505" s="277">
        <v>220.0</v>
      </c>
      <c r="I1505" s="278">
        <v>0.0</v>
      </c>
      <c r="J1505" s="37">
        <v>0.0</v>
      </c>
      <c r="K1505" s="37"/>
      <c r="L1505" s="37" t="s">
        <v>21</v>
      </c>
      <c r="M1505" s="37"/>
      <c r="N1505" s="260" t="s">
        <v>20645</v>
      </c>
      <c r="O1505" s="260">
        <v>0.0</v>
      </c>
      <c r="P1505" s="260"/>
      <c r="Q1505" s="260"/>
      <c r="R1505" s="260"/>
    </row>
    <row r="1506">
      <c r="A1506" s="279">
        <v>45881.0</v>
      </c>
      <c r="B1506" s="31">
        <v>8150.0</v>
      </c>
      <c r="C1506" s="31" t="s">
        <v>6423</v>
      </c>
      <c r="D1506" s="31"/>
      <c r="E1506" s="31" t="s">
        <v>20933</v>
      </c>
      <c r="F1506" s="275"/>
      <c r="G1506" s="276">
        <v>3220.0</v>
      </c>
      <c r="H1506" s="277">
        <v>340.0</v>
      </c>
      <c r="I1506" s="278">
        <v>63.0</v>
      </c>
      <c r="J1506" s="37">
        <v>76.0</v>
      </c>
      <c r="K1506" s="37"/>
      <c r="L1506" s="37" t="s">
        <v>21</v>
      </c>
      <c r="M1506" s="37"/>
      <c r="N1506" s="260" t="s">
        <v>20645</v>
      </c>
      <c r="O1506" s="260">
        <v>0.0</v>
      </c>
      <c r="P1506" s="260"/>
      <c r="Q1506" s="260"/>
      <c r="R1506" s="260"/>
    </row>
    <row r="1507">
      <c r="A1507" s="279">
        <v>45881.0</v>
      </c>
      <c r="B1507" s="31">
        <v>8151.0</v>
      </c>
      <c r="C1507" s="31" t="s">
        <v>6423</v>
      </c>
      <c r="D1507" s="31"/>
      <c r="E1507" s="31" t="s">
        <v>20933</v>
      </c>
      <c r="F1507" s="275"/>
      <c r="G1507" s="276">
        <v>3440.0</v>
      </c>
      <c r="H1507" s="277">
        <v>220.0</v>
      </c>
      <c r="I1507" s="278">
        <v>0.0</v>
      </c>
      <c r="J1507" s="37">
        <v>0.0</v>
      </c>
      <c r="K1507" s="37"/>
      <c r="L1507" s="37" t="s">
        <v>21</v>
      </c>
      <c r="M1507" s="37"/>
      <c r="N1507" s="260" t="s">
        <v>20645</v>
      </c>
      <c r="O1507" s="260">
        <v>0.0</v>
      </c>
      <c r="P1507" s="260"/>
      <c r="Q1507" s="260"/>
      <c r="R1507" s="260"/>
    </row>
    <row r="1508">
      <c r="A1508" s="274"/>
      <c r="B1508" s="31"/>
      <c r="C1508" s="31"/>
      <c r="D1508" s="31"/>
      <c r="E1508" s="31"/>
      <c r="F1508" s="275"/>
      <c r="G1508" s="276"/>
      <c r="H1508" s="277"/>
      <c r="I1508" s="278"/>
      <c r="J1508" s="37"/>
      <c r="K1508" s="37"/>
      <c r="L1508" s="37"/>
      <c r="M1508" s="37"/>
      <c r="N1508" s="260"/>
      <c r="O1508" s="260"/>
      <c r="P1508" s="260"/>
      <c r="Q1508" s="260"/>
      <c r="R1508" s="260"/>
    </row>
    <row r="1509">
      <c r="A1509" s="274">
        <v>45891.029002372685</v>
      </c>
      <c r="B1509" s="31">
        <v>8152.0</v>
      </c>
      <c r="C1509" s="31" t="s">
        <v>4017</v>
      </c>
      <c r="D1509" s="31"/>
      <c r="E1509" s="31" t="s">
        <v>4500</v>
      </c>
      <c r="F1509" s="275"/>
      <c r="G1509" s="276">
        <v>3600.0</v>
      </c>
      <c r="H1509" s="277">
        <v>820.0</v>
      </c>
      <c r="I1509" s="278">
        <v>136.0</v>
      </c>
      <c r="J1509" s="37">
        <v>163.0</v>
      </c>
      <c r="K1509" s="37"/>
      <c r="L1509" s="37" t="s">
        <v>52</v>
      </c>
      <c r="M1509" s="37"/>
      <c r="N1509" s="260" t="s">
        <v>20645</v>
      </c>
      <c r="O1509" s="260">
        <v>0.0</v>
      </c>
      <c r="P1509" s="260"/>
      <c r="Q1509" s="260"/>
      <c r="R1509" s="260"/>
    </row>
    <row r="1510">
      <c r="A1510" s="279">
        <v>45891.0</v>
      </c>
      <c r="B1510" s="31">
        <v>8153.0</v>
      </c>
      <c r="C1510" s="31" t="s">
        <v>5319</v>
      </c>
      <c r="D1510" s="31"/>
      <c r="E1510" s="31" t="s">
        <v>20933</v>
      </c>
      <c r="F1510" s="275"/>
      <c r="G1510" s="276">
        <v>3760.0</v>
      </c>
      <c r="H1510" s="277">
        <v>260.0</v>
      </c>
      <c r="I1510" s="278">
        <v>0.0</v>
      </c>
      <c r="J1510" s="37">
        <v>0.0</v>
      </c>
      <c r="K1510" s="37"/>
      <c r="L1510" s="37" t="s">
        <v>21</v>
      </c>
      <c r="M1510" s="37"/>
      <c r="N1510" s="260" t="s">
        <v>20645</v>
      </c>
      <c r="O1510" s="260">
        <v>0.0</v>
      </c>
      <c r="P1510" s="260"/>
      <c r="Q1510" s="260"/>
      <c r="R1510" s="260"/>
    </row>
    <row r="1511">
      <c r="A1511" s="279">
        <v>45891.0</v>
      </c>
      <c r="B1511" s="31">
        <v>8154.0</v>
      </c>
      <c r="C1511" s="31" t="s">
        <v>5319</v>
      </c>
      <c r="D1511" s="31"/>
      <c r="E1511" s="31" t="s">
        <v>20933</v>
      </c>
      <c r="F1511" s="275"/>
      <c r="G1511" s="276">
        <v>3500.0</v>
      </c>
      <c r="H1511" s="277">
        <v>600.0</v>
      </c>
      <c r="I1511" s="278">
        <v>111.0</v>
      </c>
      <c r="J1511" s="37">
        <v>134.0</v>
      </c>
      <c r="K1511" s="37"/>
      <c r="L1511" s="37" t="s">
        <v>21</v>
      </c>
      <c r="M1511" s="37"/>
      <c r="N1511" s="260" t="s">
        <v>20645</v>
      </c>
      <c r="O1511" s="260">
        <v>0.0</v>
      </c>
      <c r="P1511" s="260"/>
      <c r="Q1511" s="260"/>
      <c r="R1511" s="260"/>
    </row>
    <row r="1512">
      <c r="A1512" s="279">
        <v>45891.0</v>
      </c>
      <c r="B1512" s="31">
        <v>8155.0</v>
      </c>
      <c r="C1512" s="31" t="s">
        <v>8581</v>
      </c>
      <c r="D1512" s="31"/>
      <c r="E1512" s="31"/>
      <c r="F1512" s="275"/>
      <c r="G1512" s="276">
        <v>2440.0</v>
      </c>
      <c r="H1512" s="277">
        <v>160.0</v>
      </c>
      <c r="I1512" s="278">
        <v>32.0</v>
      </c>
      <c r="J1512" s="37">
        <v>39.0</v>
      </c>
      <c r="K1512" s="37"/>
      <c r="L1512" s="37" t="s">
        <v>21</v>
      </c>
      <c r="M1512" s="37"/>
      <c r="N1512" s="260" t="s">
        <v>20645</v>
      </c>
      <c r="O1512" s="260">
        <v>0.0</v>
      </c>
      <c r="P1512" s="260"/>
      <c r="Q1512" s="260"/>
      <c r="R1512" s="260"/>
    </row>
    <row r="1513">
      <c r="A1513" s="279">
        <v>45891.0</v>
      </c>
      <c r="B1513" s="31">
        <v>8156.0</v>
      </c>
      <c r="C1513" s="31" t="s">
        <v>4877</v>
      </c>
      <c r="D1513" s="31"/>
      <c r="E1513" s="31"/>
      <c r="F1513" s="275"/>
      <c r="G1513" s="276">
        <v>3460.0</v>
      </c>
      <c r="H1513" s="277">
        <v>560.0</v>
      </c>
      <c r="I1513" s="278">
        <v>93.0</v>
      </c>
      <c r="J1513" s="37">
        <v>111.0</v>
      </c>
      <c r="K1513" s="37"/>
      <c r="L1513" s="37" t="s">
        <v>21</v>
      </c>
      <c r="M1513" s="37"/>
      <c r="N1513" s="260" t="s">
        <v>20645</v>
      </c>
      <c r="O1513" s="260">
        <v>0.0</v>
      </c>
      <c r="P1513" s="260"/>
      <c r="Q1513" s="260"/>
      <c r="R1513" s="260"/>
    </row>
    <row r="1514">
      <c r="A1514" s="279">
        <v>45891.0</v>
      </c>
      <c r="B1514" s="31">
        <v>8157.0</v>
      </c>
      <c r="C1514" s="31" t="s">
        <v>6867</v>
      </c>
      <c r="D1514" s="31"/>
      <c r="E1514" s="31" t="s">
        <v>20933</v>
      </c>
      <c r="F1514" s="275"/>
      <c r="G1514" s="276">
        <v>3780.0</v>
      </c>
      <c r="H1514" s="277">
        <v>340.0</v>
      </c>
      <c r="I1514" s="278">
        <v>0.0</v>
      </c>
      <c r="J1514" s="37">
        <v>0.0</v>
      </c>
      <c r="K1514" s="37"/>
      <c r="L1514" s="37" t="s">
        <v>21</v>
      </c>
      <c r="M1514" s="37"/>
      <c r="N1514" s="260" t="s">
        <v>20645</v>
      </c>
      <c r="O1514" s="260">
        <v>0.0</v>
      </c>
      <c r="P1514" s="260"/>
      <c r="Q1514" s="260"/>
      <c r="R1514" s="260"/>
    </row>
    <row r="1515">
      <c r="A1515" s="279">
        <v>45891.0</v>
      </c>
      <c r="B1515" s="31">
        <v>8158.0</v>
      </c>
      <c r="C1515" s="31" t="s">
        <v>5319</v>
      </c>
      <c r="D1515" s="31"/>
      <c r="E1515" s="31" t="s">
        <v>20933</v>
      </c>
      <c r="F1515" s="275"/>
      <c r="G1515" s="276">
        <v>3440.0</v>
      </c>
      <c r="H1515" s="277">
        <v>720.0</v>
      </c>
      <c r="I1515" s="278">
        <v>134.0</v>
      </c>
      <c r="J1515" s="37">
        <v>160.0</v>
      </c>
      <c r="K1515" s="37"/>
      <c r="L1515" s="37" t="s">
        <v>21</v>
      </c>
      <c r="M1515" s="37"/>
      <c r="N1515" s="260" t="s">
        <v>20645</v>
      </c>
      <c r="O1515" s="260">
        <v>0.0</v>
      </c>
      <c r="P1515" s="260"/>
      <c r="Q1515" s="260"/>
      <c r="R1515" s="260"/>
    </row>
    <row r="1516">
      <c r="A1516" s="279">
        <v>45891.0</v>
      </c>
      <c r="B1516" s="31">
        <v>8159.0</v>
      </c>
      <c r="C1516" s="31" t="s">
        <v>4035</v>
      </c>
      <c r="D1516" s="31"/>
      <c r="E1516" s="31"/>
      <c r="F1516" s="275"/>
      <c r="G1516" s="276">
        <v>3360.0</v>
      </c>
      <c r="H1516" s="277">
        <v>720.0</v>
      </c>
      <c r="I1516" s="278">
        <v>29.0</v>
      </c>
      <c r="J1516" s="37">
        <v>35.0</v>
      </c>
      <c r="K1516" s="37"/>
      <c r="L1516" s="37" t="s">
        <v>52</v>
      </c>
      <c r="M1516" s="37"/>
      <c r="N1516" s="260" t="s">
        <v>20645</v>
      </c>
      <c r="O1516" s="260">
        <v>0.0</v>
      </c>
      <c r="P1516" s="260"/>
      <c r="Q1516" s="260"/>
      <c r="R1516" s="260"/>
    </row>
    <row r="1517">
      <c r="A1517" s="279">
        <v>45891.0</v>
      </c>
      <c r="B1517" s="31">
        <v>8160.0</v>
      </c>
      <c r="C1517" s="31" t="s">
        <v>4017</v>
      </c>
      <c r="D1517" s="31"/>
      <c r="E1517" s="31" t="s">
        <v>4500</v>
      </c>
      <c r="F1517" s="275"/>
      <c r="G1517" s="276">
        <v>3440.0</v>
      </c>
      <c r="H1517" s="277">
        <v>760.0</v>
      </c>
      <c r="I1517" s="278">
        <v>126.0</v>
      </c>
      <c r="J1517" s="37">
        <v>151.0</v>
      </c>
      <c r="K1517" s="37"/>
      <c r="L1517" s="37" t="s">
        <v>52</v>
      </c>
      <c r="M1517" s="37"/>
      <c r="N1517" s="260" t="s">
        <v>20645</v>
      </c>
      <c r="O1517" s="260">
        <v>0.0</v>
      </c>
      <c r="P1517" s="260"/>
      <c r="Q1517" s="260"/>
      <c r="R1517" s="260"/>
    </row>
    <row r="1518">
      <c r="A1518" s="279">
        <v>45891.0</v>
      </c>
      <c r="B1518" s="31">
        <v>8161.0</v>
      </c>
      <c r="C1518" s="31" t="s">
        <v>8090</v>
      </c>
      <c r="D1518" s="31"/>
      <c r="E1518" s="31" t="s">
        <v>22463</v>
      </c>
      <c r="F1518" s="275"/>
      <c r="G1518" s="276">
        <v>11160.0</v>
      </c>
      <c r="H1518" s="277">
        <v>800.0</v>
      </c>
      <c r="I1518" s="278">
        <v>0.0</v>
      </c>
      <c r="J1518" s="37">
        <v>0.0</v>
      </c>
      <c r="K1518" s="37"/>
      <c r="L1518" s="37" t="s">
        <v>21</v>
      </c>
      <c r="M1518" s="37"/>
      <c r="N1518" s="260" t="s">
        <v>20645</v>
      </c>
      <c r="O1518" s="260">
        <v>0.0</v>
      </c>
      <c r="P1518" s="260"/>
      <c r="Q1518" s="260"/>
      <c r="R1518" s="260"/>
    </row>
    <row r="1519">
      <c r="A1519" s="274"/>
      <c r="B1519" s="31"/>
      <c r="C1519" s="31"/>
      <c r="D1519" s="31"/>
      <c r="E1519" s="31"/>
      <c r="F1519" s="275"/>
      <c r="G1519" s="276"/>
      <c r="H1519" s="277"/>
      <c r="I1519" s="278"/>
      <c r="J1519" s="37"/>
      <c r="K1519" s="37"/>
      <c r="L1519" s="37"/>
      <c r="M1519" s="37"/>
      <c r="N1519" s="260"/>
      <c r="O1519" s="260"/>
      <c r="P1519" s="260"/>
      <c r="Q1519" s="260"/>
      <c r="R1519" s="260"/>
    </row>
    <row r="1520">
      <c r="A1520" s="274">
        <v>45894.02901261574</v>
      </c>
      <c r="B1520" s="31">
        <v>8162.0</v>
      </c>
      <c r="C1520" s="31" t="s">
        <v>3029</v>
      </c>
      <c r="D1520" s="31"/>
      <c r="E1520" s="31"/>
      <c r="F1520" s="275"/>
      <c r="G1520" s="276">
        <v>2680.0</v>
      </c>
      <c r="H1520" s="277">
        <v>200.0</v>
      </c>
      <c r="I1520" s="278">
        <v>33.0</v>
      </c>
      <c r="J1520" s="37">
        <v>40.0</v>
      </c>
      <c r="K1520" s="37"/>
      <c r="L1520" s="37" t="s">
        <v>52</v>
      </c>
      <c r="M1520" s="37"/>
      <c r="N1520" s="260" t="s">
        <v>20645</v>
      </c>
      <c r="O1520" s="260">
        <v>0.0</v>
      </c>
      <c r="P1520" s="260"/>
      <c r="Q1520" s="260"/>
      <c r="R1520" s="260"/>
    </row>
    <row r="1521">
      <c r="A1521" s="279">
        <v>45894.0</v>
      </c>
      <c r="B1521" s="31">
        <v>8163.0</v>
      </c>
      <c r="C1521" s="31" t="s">
        <v>4017</v>
      </c>
      <c r="D1521" s="31"/>
      <c r="E1521" s="31" t="s">
        <v>4500</v>
      </c>
      <c r="F1521" s="275"/>
      <c r="G1521" s="276">
        <v>3120.0</v>
      </c>
      <c r="H1521" s="277">
        <v>480.0</v>
      </c>
      <c r="I1521" s="278">
        <v>80.0</v>
      </c>
      <c r="J1521" s="37">
        <v>96.0</v>
      </c>
      <c r="K1521" s="37"/>
      <c r="L1521" s="37" t="s">
        <v>52</v>
      </c>
      <c r="M1521" s="37"/>
      <c r="N1521" s="260" t="s">
        <v>20645</v>
      </c>
      <c r="O1521" s="260">
        <v>0.0</v>
      </c>
      <c r="P1521" s="260"/>
      <c r="Q1521" s="260"/>
      <c r="R1521" s="260"/>
    </row>
    <row r="1522">
      <c r="A1522" s="279">
        <v>45894.0</v>
      </c>
      <c r="B1522" s="31">
        <v>8164.0</v>
      </c>
      <c r="C1522" s="31" t="s">
        <v>5319</v>
      </c>
      <c r="D1522" s="31"/>
      <c r="E1522" s="31" t="s">
        <v>20933</v>
      </c>
      <c r="F1522" s="275"/>
      <c r="G1522" s="276">
        <v>3900.0</v>
      </c>
      <c r="H1522" s="277">
        <v>220.0</v>
      </c>
      <c r="I1522" s="278">
        <v>0.0</v>
      </c>
      <c r="J1522" s="37">
        <v>0.0</v>
      </c>
      <c r="K1522" s="37"/>
      <c r="L1522" s="37" t="s">
        <v>21</v>
      </c>
      <c r="M1522" s="37"/>
      <c r="N1522" s="260" t="s">
        <v>20645</v>
      </c>
      <c r="O1522" s="260">
        <v>0.0</v>
      </c>
      <c r="P1522" s="260"/>
      <c r="Q1522" s="260"/>
      <c r="R1522" s="260"/>
    </row>
    <row r="1523">
      <c r="A1523" s="279">
        <v>45894.0</v>
      </c>
      <c r="B1523" s="31">
        <v>8165.0</v>
      </c>
      <c r="C1523" s="31" t="s">
        <v>6867</v>
      </c>
      <c r="D1523" s="31"/>
      <c r="E1523" s="31" t="s">
        <v>20933</v>
      </c>
      <c r="F1523" s="275"/>
      <c r="G1523" s="276">
        <v>3680.0</v>
      </c>
      <c r="H1523" s="277">
        <v>780.0</v>
      </c>
      <c r="I1523" s="278">
        <v>145.0</v>
      </c>
      <c r="J1523" s="37">
        <v>174.0</v>
      </c>
      <c r="K1523" s="37"/>
      <c r="L1523" s="37" t="s">
        <v>21</v>
      </c>
      <c r="M1523" s="37"/>
      <c r="N1523" s="260" t="s">
        <v>20645</v>
      </c>
      <c r="O1523" s="260">
        <v>0.0</v>
      </c>
      <c r="P1523" s="260"/>
      <c r="Q1523" s="260"/>
      <c r="R1523" s="260"/>
    </row>
    <row r="1524">
      <c r="A1524" s="279">
        <v>45894.0</v>
      </c>
      <c r="B1524" s="31">
        <v>8166.0</v>
      </c>
      <c r="C1524" s="31" t="s">
        <v>4457</v>
      </c>
      <c r="D1524" s="31"/>
      <c r="E1524" s="31"/>
      <c r="F1524" s="275"/>
      <c r="G1524" s="276">
        <v>3500.0</v>
      </c>
      <c r="H1524" s="277">
        <v>280.0</v>
      </c>
      <c r="I1524" s="278">
        <v>47.0</v>
      </c>
      <c r="J1524" s="37">
        <v>56.0</v>
      </c>
      <c r="K1524" s="37"/>
      <c r="L1524" s="37" t="s">
        <v>52</v>
      </c>
      <c r="M1524" s="37"/>
      <c r="N1524" s="260" t="s">
        <v>20645</v>
      </c>
      <c r="O1524" s="260">
        <v>0.0</v>
      </c>
      <c r="P1524" s="260"/>
      <c r="Q1524" s="260"/>
      <c r="R1524" s="260"/>
    </row>
    <row r="1525">
      <c r="A1525" s="279">
        <v>45894.0</v>
      </c>
      <c r="B1525" s="31">
        <v>8167.0</v>
      </c>
      <c r="C1525" s="31" t="s">
        <v>4035</v>
      </c>
      <c r="D1525" s="31"/>
      <c r="E1525" s="31"/>
      <c r="F1525" s="275"/>
      <c r="G1525" s="276">
        <v>4440.0</v>
      </c>
      <c r="H1525" s="277">
        <v>1740.0</v>
      </c>
      <c r="I1525" s="278">
        <v>70.0</v>
      </c>
      <c r="J1525" s="37">
        <v>84.0</v>
      </c>
      <c r="K1525" s="37"/>
      <c r="L1525" s="37" t="s">
        <v>52</v>
      </c>
      <c r="M1525" s="37"/>
      <c r="N1525" s="260" t="s">
        <v>20645</v>
      </c>
      <c r="O1525" s="260">
        <v>0.0</v>
      </c>
      <c r="P1525" s="260"/>
      <c r="Q1525" s="260"/>
      <c r="R1525" s="260"/>
    </row>
    <row r="1526">
      <c r="A1526" s="279">
        <v>45894.0</v>
      </c>
      <c r="B1526" s="31">
        <v>8168.0</v>
      </c>
      <c r="C1526" s="31" t="s">
        <v>4031</v>
      </c>
      <c r="D1526" s="31"/>
      <c r="E1526" s="31" t="s">
        <v>20697</v>
      </c>
      <c r="F1526" s="275"/>
      <c r="G1526" s="276">
        <v>3120.0</v>
      </c>
      <c r="H1526" s="277">
        <v>320.0</v>
      </c>
      <c r="I1526" s="278">
        <v>66.0</v>
      </c>
      <c r="J1526" s="37">
        <v>79.0</v>
      </c>
      <c r="K1526" s="37"/>
      <c r="L1526" s="37" t="s">
        <v>21</v>
      </c>
      <c r="M1526" s="37"/>
      <c r="N1526" s="260" t="s">
        <v>20645</v>
      </c>
      <c r="O1526" s="260">
        <v>0.0</v>
      </c>
      <c r="P1526" s="260"/>
      <c r="Q1526" s="260"/>
      <c r="R1526" s="260"/>
    </row>
    <row r="1527">
      <c r="A1527" s="279">
        <v>45894.0</v>
      </c>
      <c r="B1527" s="31">
        <v>8169.0</v>
      </c>
      <c r="C1527" s="31" t="s">
        <v>4017</v>
      </c>
      <c r="D1527" s="31"/>
      <c r="E1527" s="31" t="s">
        <v>21132</v>
      </c>
      <c r="F1527" s="275"/>
      <c r="G1527" s="276">
        <v>3640.0</v>
      </c>
      <c r="H1527" s="277">
        <v>360.0</v>
      </c>
      <c r="I1527" s="278">
        <v>74.0</v>
      </c>
      <c r="J1527" s="37">
        <v>89.0</v>
      </c>
      <c r="K1527" s="37"/>
      <c r="L1527" s="37" t="s">
        <v>52</v>
      </c>
      <c r="M1527" s="37"/>
      <c r="N1527" s="260" t="s">
        <v>20645</v>
      </c>
      <c r="O1527" s="260">
        <v>0.0</v>
      </c>
      <c r="P1527" s="260"/>
      <c r="Q1527" s="260"/>
      <c r="R1527" s="260"/>
    </row>
    <row r="1528">
      <c r="A1528" s="279">
        <v>45894.0</v>
      </c>
      <c r="B1528" s="31">
        <v>8170.0</v>
      </c>
      <c r="C1528" s="31" t="s">
        <v>5319</v>
      </c>
      <c r="D1528" s="31"/>
      <c r="E1528" s="31" t="s">
        <v>20933</v>
      </c>
      <c r="F1528" s="275"/>
      <c r="G1528" s="276">
        <v>3720.0</v>
      </c>
      <c r="H1528" s="277">
        <v>300.0</v>
      </c>
      <c r="I1528" s="278">
        <v>0.0</v>
      </c>
      <c r="J1528" s="37">
        <v>0.0</v>
      </c>
      <c r="K1528" s="37"/>
      <c r="L1528" s="37" t="s">
        <v>21</v>
      </c>
      <c r="M1528" s="37"/>
      <c r="N1528" s="260" t="s">
        <v>20645</v>
      </c>
      <c r="O1528" s="260">
        <v>0.0</v>
      </c>
      <c r="P1528" s="260"/>
      <c r="Q1528" s="260"/>
      <c r="R1528" s="260"/>
    </row>
    <row r="1529">
      <c r="A1529" s="279">
        <v>45894.0</v>
      </c>
      <c r="B1529" s="31">
        <v>8171.0</v>
      </c>
      <c r="C1529" s="31" t="s">
        <v>6867</v>
      </c>
      <c r="D1529" s="31"/>
      <c r="E1529" s="31" t="s">
        <v>20933</v>
      </c>
      <c r="F1529" s="275"/>
      <c r="G1529" s="276">
        <v>3500.0</v>
      </c>
      <c r="H1529" s="277">
        <v>120.0</v>
      </c>
      <c r="I1529" s="278">
        <v>0.0</v>
      </c>
      <c r="J1529" s="37">
        <v>0.0</v>
      </c>
      <c r="K1529" s="37"/>
      <c r="L1529" s="37" t="s">
        <v>52</v>
      </c>
      <c r="M1529" s="37"/>
      <c r="N1529" s="260" t="s">
        <v>20645</v>
      </c>
      <c r="O1529" s="260">
        <v>0.0</v>
      </c>
      <c r="P1529" s="260"/>
      <c r="Q1529" s="260"/>
      <c r="R1529" s="260"/>
    </row>
    <row r="1530">
      <c r="A1530" s="279">
        <v>45894.0</v>
      </c>
      <c r="B1530" s="31">
        <v>8172.0</v>
      </c>
      <c r="C1530" s="31" t="s">
        <v>4129</v>
      </c>
      <c r="D1530" s="31"/>
      <c r="E1530" s="31"/>
      <c r="F1530" s="275"/>
      <c r="G1530" s="276">
        <v>3060.0</v>
      </c>
      <c r="H1530" s="277">
        <v>460.0</v>
      </c>
      <c r="I1530" s="278">
        <v>76.0</v>
      </c>
      <c r="J1530" s="37">
        <v>92.0</v>
      </c>
      <c r="K1530" s="37"/>
      <c r="L1530" s="37" t="s">
        <v>52</v>
      </c>
      <c r="M1530" s="37"/>
      <c r="N1530" s="260" t="s">
        <v>20645</v>
      </c>
      <c r="O1530" s="260">
        <v>0.0</v>
      </c>
      <c r="P1530" s="260"/>
      <c r="Q1530" s="260"/>
      <c r="R1530" s="260"/>
    </row>
    <row r="1531">
      <c r="A1531" s="279">
        <v>45894.0</v>
      </c>
      <c r="B1531" s="31">
        <v>8173.0</v>
      </c>
      <c r="C1531" s="31" t="s">
        <v>5319</v>
      </c>
      <c r="D1531" s="31"/>
      <c r="E1531" s="31" t="s">
        <v>20933</v>
      </c>
      <c r="F1531" s="275"/>
      <c r="G1531" s="276">
        <v>3400.0</v>
      </c>
      <c r="H1531" s="277">
        <v>640.0</v>
      </c>
      <c r="I1531" s="278">
        <v>119.0</v>
      </c>
      <c r="J1531" s="37">
        <v>143.0</v>
      </c>
      <c r="K1531" s="37"/>
      <c r="L1531" s="37" t="s">
        <v>21</v>
      </c>
      <c r="M1531" s="37"/>
      <c r="N1531" s="260" t="s">
        <v>20645</v>
      </c>
      <c r="O1531" s="260">
        <v>0.0</v>
      </c>
      <c r="P1531" s="260"/>
      <c r="Q1531" s="260"/>
      <c r="R1531" s="260"/>
    </row>
    <row r="1532">
      <c r="A1532" s="279">
        <v>45894.0</v>
      </c>
      <c r="B1532" s="31">
        <v>8174.0</v>
      </c>
      <c r="C1532" s="31" t="s">
        <v>5319</v>
      </c>
      <c r="D1532" s="31"/>
      <c r="E1532" s="31" t="s">
        <v>20933</v>
      </c>
      <c r="F1532" s="275"/>
      <c r="G1532" s="276">
        <v>3380.0</v>
      </c>
      <c r="H1532" s="277">
        <v>480.0</v>
      </c>
      <c r="I1532" s="278">
        <v>89.0</v>
      </c>
      <c r="J1532" s="37">
        <v>107.0</v>
      </c>
      <c r="K1532" s="37"/>
      <c r="L1532" s="37" t="s">
        <v>21</v>
      </c>
      <c r="M1532" s="37"/>
      <c r="N1532" s="260" t="s">
        <v>20645</v>
      </c>
      <c r="O1532" s="260">
        <v>0.0</v>
      </c>
      <c r="P1532" s="260"/>
      <c r="Q1532" s="260"/>
      <c r="R1532" s="260"/>
    </row>
    <row r="1533">
      <c r="A1533" s="279">
        <v>45894.0</v>
      </c>
      <c r="B1533" s="31">
        <v>8175.0</v>
      </c>
      <c r="C1533" s="31" t="s">
        <v>4476</v>
      </c>
      <c r="D1533" s="31"/>
      <c r="E1533" s="31"/>
      <c r="F1533" s="275"/>
      <c r="G1533" s="276">
        <v>2720.0</v>
      </c>
      <c r="H1533" s="277">
        <v>40.0</v>
      </c>
      <c r="I1533" s="278">
        <v>7.0</v>
      </c>
      <c r="J1533" s="37">
        <v>8.0</v>
      </c>
      <c r="K1533" s="37"/>
      <c r="L1533" s="37" t="s">
        <v>21</v>
      </c>
      <c r="M1533" s="37"/>
      <c r="N1533" s="260" t="s">
        <v>20645</v>
      </c>
      <c r="O1533" s="260">
        <v>0.0</v>
      </c>
      <c r="P1533" s="260"/>
      <c r="Q1533" s="260"/>
      <c r="R1533" s="260"/>
    </row>
    <row r="1534">
      <c r="A1534" s="279">
        <v>45894.0</v>
      </c>
      <c r="B1534" s="31">
        <v>8176.0</v>
      </c>
      <c r="C1534" s="31" t="s">
        <v>5697</v>
      </c>
      <c r="D1534" s="31"/>
      <c r="E1534" s="31"/>
      <c r="F1534" s="275"/>
      <c r="G1534" s="276">
        <v>2980.0</v>
      </c>
      <c r="H1534" s="277">
        <v>500.0</v>
      </c>
      <c r="I1534" s="278">
        <v>20.0</v>
      </c>
      <c r="J1534" s="37">
        <v>24.0</v>
      </c>
      <c r="K1534" s="37"/>
      <c r="L1534" s="37" t="s">
        <v>60</v>
      </c>
      <c r="M1534" s="37"/>
      <c r="N1534" s="260" t="s">
        <v>20645</v>
      </c>
      <c r="O1534" s="260">
        <v>0.0</v>
      </c>
      <c r="P1534" s="260"/>
      <c r="Q1534" s="260"/>
      <c r="R1534" s="260"/>
    </row>
    <row r="1535">
      <c r="A1535" s="279">
        <v>45894.0</v>
      </c>
      <c r="B1535" s="31">
        <v>8177.0</v>
      </c>
      <c r="C1535" s="31" t="s">
        <v>22473</v>
      </c>
      <c r="D1535" s="31"/>
      <c r="E1535" s="31"/>
      <c r="F1535" s="275"/>
      <c r="G1535" s="276">
        <v>2900.0</v>
      </c>
      <c r="H1535" s="277">
        <v>80.0</v>
      </c>
      <c r="I1535" s="278">
        <v>16.0</v>
      </c>
      <c r="J1535" s="37">
        <v>20.0</v>
      </c>
      <c r="K1535" s="37"/>
      <c r="L1535" s="37" t="s">
        <v>21</v>
      </c>
      <c r="M1535" s="37"/>
      <c r="N1535" s="260" t="s">
        <v>20645</v>
      </c>
      <c r="O1535" s="260">
        <v>0.0</v>
      </c>
      <c r="P1535" s="260"/>
      <c r="Q1535" s="260"/>
      <c r="R1535" s="260"/>
    </row>
    <row r="1536">
      <c r="A1536" s="274"/>
      <c r="B1536" s="31"/>
      <c r="C1536" s="31"/>
      <c r="D1536" s="31"/>
      <c r="E1536" s="31"/>
      <c r="F1536" s="275"/>
      <c r="G1536" s="276"/>
      <c r="H1536" s="277"/>
      <c r="I1536" s="278"/>
      <c r="J1536" s="37"/>
      <c r="K1536" s="37"/>
      <c r="L1536" s="37"/>
      <c r="M1536" s="37"/>
      <c r="N1536" s="260"/>
      <c r="O1536" s="260"/>
      <c r="P1536" s="260"/>
      <c r="Q1536" s="260"/>
      <c r="R1536" s="260"/>
    </row>
    <row r="1537">
      <c r="A1537" s="274">
        <v>45895.02901796297</v>
      </c>
      <c r="B1537" s="31">
        <v>8178.0</v>
      </c>
      <c r="C1537" s="31" t="s">
        <v>4017</v>
      </c>
      <c r="D1537" s="31"/>
      <c r="E1537" s="31" t="s">
        <v>4500</v>
      </c>
      <c r="F1537" s="275"/>
      <c r="G1537" s="276">
        <v>3760.0</v>
      </c>
      <c r="H1537" s="277">
        <v>1100.0</v>
      </c>
      <c r="I1537" s="278">
        <v>182.0</v>
      </c>
      <c r="J1537" s="37">
        <v>218.0</v>
      </c>
      <c r="K1537" s="37"/>
      <c r="L1537" s="37" t="s">
        <v>52</v>
      </c>
      <c r="M1537" s="37"/>
      <c r="N1537" s="260" t="s">
        <v>20645</v>
      </c>
      <c r="O1537" s="260">
        <v>0.0</v>
      </c>
      <c r="P1537" s="260"/>
      <c r="Q1537" s="260"/>
      <c r="R1537" s="260"/>
    </row>
    <row r="1538">
      <c r="A1538" s="279">
        <v>45895.0</v>
      </c>
      <c r="B1538" s="31">
        <v>8179.0</v>
      </c>
      <c r="C1538" s="31" t="s">
        <v>744</v>
      </c>
      <c r="D1538" s="31"/>
      <c r="E1538" s="31"/>
      <c r="F1538" s="275"/>
      <c r="G1538" s="276">
        <v>3000.0</v>
      </c>
      <c r="H1538" s="277">
        <v>480.0</v>
      </c>
      <c r="I1538" s="278">
        <v>20.0</v>
      </c>
      <c r="J1538" s="37">
        <v>24.0</v>
      </c>
      <c r="K1538" s="37"/>
      <c r="L1538" s="37" t="s">
        <v>52</v>
      </c>
      <c r="M1538" s="37"/>
      <c r="N1538" s="260" t="s">
        <v>20645</v>
      </c>
      <c r="O1538" s="260">
        <v>0.0</v>
      </c>
      <c r="P1538" s="260"/>
      <c r="Q1538" s="260"/>
      <c r="R1538" s="260"/>
    </row>
    <row r="1539">
      <c r="A1539" s="279">
        <v>45895.0</v>
      </c>
      <c r="B1539" s="31">
        <v>8180.0</v>
      </c>
      <c r="C1539" s="31" t="s">
        <v>8090</v>
      </c>
      <c r="D1539" s="31"/>
      <c r="E1539" s="31" t="s">
        <v>22478</v>
      </c>
      <c r="F1539" s="275"/>
      <c r="G1539" s="276">
        <v>12320.0</v>
      </c>
      <c r="H1539" s="277">
        <v>1960.0</v>
      </c>
      <c r="I1539" s="278">
        <v>0.0</v>
      </c>
      <c r="J1539" s="37">
        <v>0.0</v>
      </c>
      <c r="K1539" s="37"/>
      <c r="L1539" s="37" t="s">
        <v>21</v>
      </c>
      <c r="M1539" s="37"/>
      <c r="N1539" s="260" t="s">
        <v>20645</v>
      </c>
      <c r="O1539" s="260">
        <v>0.0</v>
      </c>
      <c r="P1539" s="260"/>
      <c r="Q1539" s="260"/>
      <c r="R1539" s="260"/>
    </row>
    <row r="1540">
      <c r="A1540" s="279">
        <v>45895.0</v>
      </c>
      <c r="B1540" s="31">
        <v>8181.0</v>
      </c>
      <c r="C1540" s="31" t="s">
        <v>6867</v>
      </c>
      <c r="D1540" s="31"/>
      <c r="E1540" s="31" t="s">
        <v>19727</v>
      </c>
      <c r="F1540" s="275"/>
      <c r="G1540" s="276">
        <v>3740.0</v>
      </c>
      <c r="H1540" s="277">
        <v>200.0</v>
      </c>
      <c r="I1540" s="278">
        <v>0.0</v>
      </c>
      <c r="J1540" s="37">
        <v>0.0</v>
      </c>
      <c r="K1540" s="37"/>
      <c r="L1540" s="37" t="s">
        <v>21</v>
      </c>
      <c r="M1540" s="37"/>
      <c r="N1540" s="260" t="s">
        <v>20645</v>
      </c>
      <c r="O1540" s="260">
        <v>0.0</v>
      </c>
      <c r="P1540" s="260"/>
      <c r="Q1540" s="260"/>
      <c r="R1540" s="260"/>
    </row>
    <row r="1541">
      <c r="A1541" s="279">
        <v>45895.0</v>
      </c>
      <c r="B1541" s="31">
        <v>8182.0</v>
      </c>
      <c r="C1541" s="31" t="s">
        <v>8489</v>
      </c>
      <c r="D1541" s="31"/>
      <c r="E1541" s="31" t="s">
        <v>19727</v>
      </c>
      <c r="F1541" s="275"/>
      <c r="G1541" s="276">
        <v>3540.0</v>
      </c>
      <c r="H1541" s="277">
        <v>640.0</v>
      </c>
      <c r="I1541" s="278">
        <v>119.0</v>
      </c>
      <c r="J1541" s="37">
        <v>143.0</v>
      </c>
      <c r="K1541" s="37"/>
      <c r="L1541" s="37" t="s">
        <v>21</v>
      </c>
      <c r="M1541" s="37"/>
      <c r="N1541" s="260" t="s">
        <v>20645</v>
      </c>
      <c r="O1541" s="260">
        <v>0.0</v>
      </c>
      <c r="P1541" s="260"/>
      <c r="Q1541" s="260"/>
      <c r="R1541" s="260"/>
    </row>
    <row r="1542">
      <c r="A1542" s="279">
        <v>45895.0</v>
      </c>
      <c r="B1542" s="31">
        <v>8183.0</v>
      </c>
      <c r="C1542" s="31" t="s">
        <v>6867</v>
      </c>
      <c r="D1542" s="31"/>
      <c r="E1542" s="31" t="s">
        <v>22479</v>
      </c>
      <c r="F1542" s="275"/>
      <c r="G1542" s="276">
        <v>3280.0</v>
      </c>
      <c r="H1542" s="277">
        <v>140.0</v>
      </c>
      <c r="I1542" s="278">
        <v>0.0</v>
      </c>
      <c r="J1542" s="37">
        <v>0.0</v>
      </c>
      <c r="K1542" s="37"/>
      <c r="L1542" s="37" t="s">
        <v>21</v>
      </c>
      <c r="M1542" s="37"/>
      <c r="N1542" s="260" t="s">
        <v>20645</v>
      </c>
      <c r="O1542" s="260">
        <v>0.0</v>
      </c>
      <c r="P1542" s="260"/>
      <c r="Q1542" s="260"/>
      <c r="R1542" s="260"/>
    </row>
    <row r="1543">
      <c r="A1543" s="279">
        <v>45895.0</v>
      </c>
      <c r="B1543" s="31">
        <v>8184.0</v>
      </c>
      <c r="C1543" s="31" t="s">
        <v>6867</v>
      </c>
      <c r="D1543" s="31"/>
      <c r="E1543" s="31" t="s">
        <v>22479</v>
      </c>
      <c r="F1543" s="275"/>
      <c r="G1543" s="276">
        <v>3140.0</v>
      </c>
      <c r="H1543" s="277">
        <v>380.0</v>
      </c>
      <c r="I1543" s="278">
        <v>71.0</v>
      </c>
      <c r="J1543" s="37">
        <v>85.0</v>
      </c>
      <c r="K1543" s="37"/>
      <c r="L1543" s="37" t="s">
        <v>21</v>
      </c>
      <c r="M1543" s="37"/>
      <c r="N1543" s="260" t="s">
        <v>20645</v>
      </c>
      <c r="O1543" s="260">
        <v>0.0</v>
      </c>
      <c r="P1543" s="260"/>
      <c r="Q1543" s="260"/>
      <c r="R1543" s="260"/>
    </row>
    <row r="1544">
      <c r="A1544" s="279">
        <v>45895.0</v>
      </c>
      <c r="B1544" s="31">
        <v>8185.0</v>
      </c>
      <c r="C1544" s="31" t="s">
        <v>5705</v>
      </c>
      <c r="D1544" s="31"/>
      <c r="E1544" s="31" t="s">
        <v>21978</v>
      </c>
      <c r="F1544" s="275"/>
      <c r="G1544" s="276">
        <v>4420.0</v>
      </c>
      <c r="H1544" s="277">
        <v>820.0</v>
      </c>
      <c r="I1544" s="278">
        <v>33.0</v>
      </c>
      <c r="J1544" s="37">
        <v>40.0</v>
      </c>
      <c r="K1544" s="37"/>
      <c r="L1544" s="37" t="s">
        <v>52</v>
      </c>
      <c r="M1544" s="37"/>
      <c r="N1544" s="260" t="s">
        <v>20645</v>
      </c>
      <c r="O1544" s="260">
        <v>0.0</v>
      </c>
      <c r="P1544" s="260"/>
      <c r="Q1544" s="260"/>
      <c r="R1544" s="260"/>
    </row>
    <row r="1545">
      <c r="A1545" s="279">
        <v>45895.0</v>
      </c>
      <c r="B1545" s="31">
        <v>8186.0</v>
      </c>
      <c r="C1545" s="31" t="s">
        <v>4082</v>
      </c>
      <c r="D1545" s="31"/>
      <c r="E1545" s="31" t="s">
        <v>22482</v>
      </c>
      <c r="F1545" s="275"/>
      <c r="G1545" s="276">
        <v>3880.0</v>
      </c>
      <c r="H1545" s="277">
        <v>780.0</v>
      </c>
      <c r="I1545" s="278">
        <v>32.0</v>
      </c>
      <c r="J1545" s="37">
        <v>38.0</v>
      </c>
      <c r="K1545" s="37"/>
      <c r="L1545" s="37" t="s">
        <v>21</v>
      </c>
      <c r="M1545" s="37"/>
      <c r="N1545" s="260" t="s">
        <v>20645</v>
      </c>
      <c r="O1545" s="260">
        <v>0.0</v>
      </c>
      <c r="P1545" s="260"/>
      <c r="Q1545" s="260"/>
      <c r="R1545" s="260"/>
    </row>
    <row r="1546">
      <c r="A1546" s="274"/>
      <c r="B1546" s="31"/>
      <c r="C1546" s="31"/>
      <c r="D1546" s="31"/>
      <c r="E1546" s="31"/>
      <c r="F1546" s="275"/>
      <c r="G1546" s="276"/>
      <c r="H1546" s="277"/>
      <c r="I1546" s="278"/>
      <c r="J1546" s="37"/>
      <c r="K1546" s="37"/>
      <c r="L1546" s="37"/>
      <c r="M1546" s="37"/>
      <c r="N1546" s="260"/>
      <c r="O1546" s="260"/>
      <c r="P1546" s="260"/>
      <c r="Q1546" s="260"/>
      <c r="R1546" s="260"/>
    </row>
    <row r="1547">
      <c r="A1547" s="274">
        <v>45896.029025138894</v>
      </c>
      <c r="B1547" s="31">
        <v>8187.0</v>
      </c>
      <c r="C1547" s="31" t="s">
        <v>4097</v>
      </c>
      <c r="D1547" s="31"/>
      <c r="E1547" s="31"/>
      <c r="F1547" s="275"/>
      <c r="G1547" s="276">
        <v>3280.0</v>
      </c>
      <c r="H1547" s="277">
        <v>740.0</v>
      </c>
      <c r="I1547" s="278">
        <v>123.0</v>
      </c>
      <c r="J1547" s="37">
        <v>147.0</v>
      </c>
      <c r="K1547" s="37">
        <v>150.0</v>
      </c>
      <c r="L1547" s="37" t="s">
        <v>52</v>
      </c>
      <c r="M1547" s="37"/>
      <c r="N1547" s="260" t="s">
        <v>20645</v>
      </c>
      <c r="O1547" s="260">
        <v>0.0</v>
      </c>
      <c r="P1547" s="260"/>
      <c r="Q1547" s="260"/>
      <c r="R1547" s="260"/>
    </row>
    <row r="1548">
      <c r="A1548" s="279">
        <v>45896.0</v>
      </c>
      <c r="B1548" s="31">
        <v>8188.0</v>
      </c>
      <c r="C1548" s="31" t="s">
        <v>4017</v>
      </c>
      <c r="D1548" s="31"/>
      <c r="E1548" s="31" t="s">
        <v>4500</v>
      </c>
      <c r="F1548" s="275"/>
      <c r="G1548" s="276">
        <v>3320.0</v>
      </c>
      <c r="H1548" s="277">
        <v>480.0</v>
      </c>
      <c r="I1548" s="278">
        <v>80.0</v>
      </c>
      <c r="J1548" s="37">
        <v>96.0</v>
      </c>
      <c r="K1548" s="37"/>
      <c r="L1548" s="37" t="s">
        <v>52</v>
      </c>
      <c r="M1548" s="37"/>
      <c r="N1548" s="260" t="s">
        <v>20645</v>
      </c>
      <c r="O1548" s="260">
        <v>0.0</v>
      </c>
      <c r="P1548" s="260"/>
      <c r="Q1548" s="260"/>
      <c r="R1548" s="260"/>
    </row>
    <row r="1549">
      <c r="A1549" s="279">
        <v>45896.0</v>
      </c>
      <c r="B1549" s="31">
        <v>8189.0</v>
      </c>
      <c r="C1549" s="31" t="s">
        <v>8901</v>
      </c>
      <c r="D1549" s="31"/>
      <c r="E1549" s="31" t="s">
        <v>22486</v>
      </c>
      <c r="F1549" s="275"/>
      <c r="G1549" s="276">
        <v>11360.0</v>
      </c>
      <c r="H1549" s="277">
        <v>1280.0</v>
      </c>
      <c r="I1549" s="278">
        <v>0.0</v>
      </c>
      <c r="J1549" s="37">
        <v>0.0</v>
      </c>
      <c r="K1549" s="37"/>
      <c r="L1549" s="37" t="s">
        <v>21</v>
      </c>
      <c r="M1549" s="37"/>
      <c r="N1549" s="260" t="s">
        <v>20645</v>
      </c>
      <c r="O1549" s="260">
        <v>0.0</v>
      </c>
      <c r="P1549" s="260"/>
      <c r="Q1549" s="260"/>
      <c r="R1549" s="260"/>
    </row>
    <row r="1550">
      <c r="A1550" s="279">
        <v>45896.0</v>
      </c>
      <c r="B1550" s="31">
        <v>8190.0</v>
      </c>
      <c r="C1550" s="31" t="s">
        <v>4035</v>
      </c>
      <c r="D1550" s="31"/>
      <c r="E1550" s="31"/>
      <c r="F1550" s="275"/>
      <c r="G1550" s="276">
        <v>4440.0</v>
      </c>
      <c r="H1550" s="277">
        <v>1760.0</v>
      </c>
      <c r="I1550" s="278">
        <v>71.0</v>
      </c>
      <c r="J1550" s="37">
        <v>85.0</v>
      </c>
      <c r="K1550" s="37"/>
      <c r="L1550" s="37" t="s">
        <v>52</v>
      </c>
      <c r="M1550" s="37"/>
      <c r="N1550" s="260" t="s">
        <v>20645</v>
      </c>
      <c r="O1550" s="260">
        <v>0.0</v>
      </c>
      <c r="P1550" s="260"/>
      <c r="Q1550" s="260"/>
      <c r="R1550" s="260"/>
    </row>
    <row r="1551">
      <c r="A1551" s="279">
        <v>45896.0</v>
      </c>
      <c r="B1551" s="31">
        <v>8191.0</v>
      </c>
      <c r="C1551" s="31" t="s">
        <v>8901</v>
      </c>
      <c r="D1551" s="31"/>
      <c r="E1551" s="31" t="s">
        <v>22487</v>
      </c>
      <c r="F1551" s="275"/>
      <c r="G1551" s="276">
        <v>13180.0</v>
      </c>
      <c r="H1551" s="277">
        <v>3060.0</v>
      </c>
      <c r="I1551" s="278">
        <v>0.0</v>
      </c>
      <c r="J1551" s="37">
        <v>0.0</v>
      </c>
      <c r="K1551" s="37"/>
      <c r="L1551" s="37" t="s">
        <v>21</v>
      </c>
      <c r="M1551" s="37"/>
      <c r="N1551" s="260" t="s">
        <v>20645</v>
      </c>
      <c r="O1551" s="260">
        <v>0.0</v>
      </c>
      <c r="P1551" s="260"/>
      <c r="Q1551" s="260"/>
      <c r="R1551" s="260"/>
    </row>
    <row r="1552">
      <c r="A1552" s="279">
        <v>45896.0</v>
      </c>
      <c r="B1552" s="31">
        <v>8192.0</v>
      </c>
      <c r="C1552" s="31" t="s">
        <v>5319</v>
      </c>
      <c r="D1552" s="31"/>
      <c r="E1552" s="31" t="s">
        <v>22488</v>
      </c>
      <c r="F1552" s="275"/>
      <c r="G1552" s="276">
        <v>3680.0</v>
      </c>
      <c r="H1552" s="277">
        <v>260.0</v>
      </c>
      <c r="I1552" s="278">
        <v>0.0</v>
      </c>
      <c r="J1552" s="37">
        <v>0.0</v>
      </c>
      <c r="K1552" s="37"/>
      <c r="L1552" s="37" t="s">
        <v>21</v>
      </c>
      <c r="M1552" s="37"/>
      <c r="N1552" s="260" t="s">
        <v>20645</v>
      </c>
      <c r="O1552" s="260">
        <v>0.0</v>
      </c>
      <c r="P1552" s="260"/>
      <c r="Q1552" s="260"/>
      <c r="R1552" s="260"/>
    </row>
    <row r="1553">
      <c r="A1553" s="279">
        <v>45896.0</v>
      </c>
      <c r="B1553" s="31">
        <v>8193.0</v>
      </c>
      <c r="C1553" s="31" t="s">
        <v>6867</v>
      </c>
      <c r="D1553" s="31"/>
      <c r="E1553" s="31" t="s">
        <v>22489</v>
      </c>
      <c r="F1553" s="275"/>
      <c r="G1553" s="276">
        <v>3420.0</v>
      </c>
      <c r="H1553" s="277">
        <v>500.0</v>
      </c>
      <c r="I1553" s="278">
        <v>93.0</v>
      </c>
      <c r="J1553" s="37">
        <v>111.0</v>
      </c>
      <c r="K1553" s="37"/>
      <c r="L1553" s="37" t="s">
        <v>21</v>
      </c>
      <c r="M1553" s="37"/>
      <c r="N1553" s="260" t="s">
        <v>20645</v>
      </c>
      <c r="O1553" s="260">
        <v>0.0</v>
      </c>
      <c r="P1553" s="260"/>
      <c r="Q1553" s="260"/>
      <c r="R1553" s="260"/>
    </row>
    <row r="1554">
      <c r="A1554" s="279">
        <v>45896.0</v>
      </c>
      <c r="B1554" s="31">
        <v>8194.0</v>
      </c>
      <c r="C1554" s="31" t="s">
        <v>6867</v>
      </c>
      <c r="D1554" s="31"/>
      <c r="E1554" s="31" t="s">
        <v>22479</v>
      </c>
      <c r="F1554" s="275"/>
      <c r="G1554" s="276">
        <v>3600.0</v>
      </c>
      <c r="H1554" s="277">
        <v>280.0</v>
      </c>
      <c r="I1554" s="278">
        <v>0.0</v>
      </c>
      <c r="J1554" s="37">
        <v>0.0</v>
      </c>
      <c r="K1554" s="37"/>
      <c r="L1554" s="37" t="s">
        <v>21</v>
      </c>
      <c r="M1554" s="37"/>
      <c r="N1554" s="260" t="s">
        <v>20645</v>
      </c>
      <c r="O1554" s="260">
        <v>0.0</v>
      </c>
      <c r="P1554" s="260"/>
      <c r="Q1554" s="260"/>
      <c r="R1554" s="260"/>
    </row>
    <row r="1555">
      <c r="A1555" s="279">
        <v>45896.0</v>
      </c>
      <c r="B1555" s="31">
        <v>8195.0</v>
      </c>
      <c r="C1555" s="31" t="s">
        <v>6867</v>
      </c>
      <c r="D1555" s="31"/>
      <c r="E1555" s="31" t="s">
        <v>22490</v>
      </c>
      <c r="F1555" s="275"/>
      <c r="G1555" s="276">
        <v>3320.0</v>
      </c>
      <c r="H1555" s="277">
        <v>580.0</v>
      </c>
      <c r="I1555" s="278">
        <v>108.0</v>
      </c>
      <c r="J1555" s="37">
        <v>129.0</v>
      </c>
      <c r="K1555" s="37"/>
      <c r="L1555" s="37" t="s">
        <v>21</v>
      </c>
      <c r="M1555" s="37"/>
      <c r="N1555" s="260" t="s">
        <v>20645</v>
      </c>
      <c r="O1555" s="260">
        <v>0.0</v>
      </c>
      <c r="P1555" s="260"/>
      <c r="Q1555" s="260"/>
      <c r="R1555" s="260"/>
    </row>
    <row r="1556">
      <c r="A1556" s="279">
        <v>45896.0</v>
      </c>
      <c r="B1556" s="31">
        <v>8196.0</v>
      </c>
      <c r="C1556" s="31" t="s">
        <v>4017</v>
      </c>
      <c r="D1556" s="31"/>
      <c r="E1556" s="31" t="s">
        <v>4500</v>
      </c>
      <c r="F1556" s="275"/>
      <c r="G1556" s="276">
        <v>3280.0</v>
      </c>
      <c r="H1556" s="277">
        <v>260.0</v>
      </c>
      <c r="I1556" s="278">
        <v>43.0</v>
      </c>
      <c r="J1556" s="37">
        <v>52.0</v>
      </c>
      <c r="K1556" s="37"/>
      <c r="L1556" s="37" t="s">
        <v>52</v>
      </c>
      <c r="M1556" s="37"/>
      <c r="N1556" s="260" t="s">
        <v>20645</v>
      </c>
      <c r="O1556" s="260">
        <v>0.0</v>
      </c>
      <c r="P1556" s="260"/>
      <c r="Q1556" s="260"/>
      <c r="R1556" s="260"/>
    </row>
    <row r="1557">
      <c r="A1557" s="279">
        <v>45896.0</v>
      </c>
      <c r="B1557" s="31">
        <v>8197.0</v>
      </c>
      <c r="C1557" s="31" t="s">
        <v>4035</v>
      </c>
      <c r="D1557" s="31"/>
      <c r="E1557" s="31"/>
      <c r="F1557" s="275"/>
      <c r="G1557" s="276">
        <v>3780.0</v>
      </c>
      <c r="H1557" s="277">
        <v>1100.0</v>
      </c>
      <c r="I1557" s="278">
        <v>44.0</v>
      </c>
      <c r="J1557" s="37">
        <v>53.0</v>
      </c>
      <c r="K1557" s="37"/>
      <c r="L1557" s="37" t="s">
        <v>52</v>
      </c>
      <c r="M1557" s="37"/>
      <c r="N1557" s="260" t="s">
        <v>20645</v>
      </c>
      <c r="O1557" s="260">
        <v>0.0</v>
      </c>
      <c r="P1557" s="260"/>
      <c r="Q1557" s="260"/>
      <c r="R1557" s="260"/>
    </row>
    <row r="1558">
      <c r="A1558" s="274"/>
      <c r="B1558" s="31"/>
      <c r="C1558" s="31"/>
      <c r="D1558" s="31"/>
      <c r="E1558" s="31"/>
      <c r="F1558" s="275"/>
      <c r="G1558" s="276"/>
      <c r="H1558" s="277"/>
      <c r="I1558" s="278"/>
      <c r="J1558" s="37"/>
      <c r="K1558" s="37"/>
      <c r="L1558" s="37"/>
      <c r="M1558" s="37"/>
      <c r="N1558" s="260"/>
      <c r="O1558" s="260"/>
      <c r="P1558" s="260"/>
      <c r="Q1558" s="260"/>
      <c r="R1558" s="260"/>
    </row>
    <row r="1559">
      <c r="A1559" s="274">
        <v>45897.02900354167</v>
      </c>
      <c r="B1559" s="31">
        <v>8198.0</v>
      </c>
      <c r="C1559" s="31" t="s">
        <v>2781</v>
      </c>
      <c r="D1559" s="31"/>
      <c r="E1559" s="31" t="s">
        <v>20933</v>
      </c>
      <c r="F1559" s="275"/>
      <c r="G1559" s="276">
        <v>3780.0</v>
      </c>
      <c r="H1559" s="277">
        <v>960.0</v>
      </c>
      <c r="I1559" s="278">
        <v>159.0</v>
      </c>
      <c r="J1559" s="37">
        <v>191.0</v>
      </c>
      <c r="K1559" s="37"/>
      <c r="L1559" s="37" t="s">
        <v>52</v>
      </c>
      <c r="M1559" s="37"/>
      <c r="N1559" s="260" t="s">
        <v>20645</v>
      </c>
      <c r="O1559" s="260">
        <v>0.0</v>
      </c>
      <c r="P1559" s="260"/>
      <c r="Q1559" s="260"/>
      <c r="R1559" s="260"/>
    </row>
    <row r="1560">
      <c r="A1560" s="279">
        <v>45897.0</v>
      </c>
      <c r="B1560" s="31">
        <v>8199.0</v>
      </c>
      <c r="C1560" s="31" t="s">
        <v>4031</v>
      </c>
      <c r="D1560" s="31"/>
      <c r="E1560" s="31" t="s">
        <v>20697</v>
      </c>
      <c r="F1560" s="275"/>
      <c r="G1560" s="276">
        <v>2820.0</v>
      </c>
      <c r="H1560" s="277">
        <v>80.0</v>
      </c>
      <c r="I1560" s="278">
        <v>14.0</v>
      </c>
      <c r="J1560" s="37">
        <v>16.0</v>
      </c>
      <c r="K1560" s="37"/>
      <c r="L1560" s="37" t="s">
        <v>21</v>
      </c>
      <c r="M1560" s="37"/>
      <c r="N1560" s="260" t="s">
        <v>20645</v>
      </c>
      <c r="O1560" s="260">
        <v>0.0</v>
      </c>
      <c r="P1560" s="260"/>
      <c r="Q1560" s="260"/>
      <c r="R1560" s="260"/>
    </row>
    <row r="1561">
      <c r="A1561" s="279">
        <v>45897.0</v>
      </c>
      <c r="B1561" s="31">
        <v>8200.0</v>
      </c>
      <c r="C1561" s="31" t="s">
        <v>4017</v>
      </c>
      <c r="D1561" s="31"/>
      <c r="E1561" s="31" t="s">
        <v>4500</v>
      </c>
      <c r="F1561" s="275"/>
      <c r="G1561" s="276">
        <v>3380.0</v>
      </c>
      <c r="H1561" s="277">
        <v>600.0</v>
      </c>
      <c r="I1561" s="278">
        <v>99.0</v>
      </c>
      <c r="J1561" s="37">
        <v>119.0</v>
      </c>
      <c r="K1561" s="37"/>
      <c r="L1561" s="37" t="s">
        <v>52</v>
      </c>
      <c r="M1561" s="37"/>
      <c r="N1561" s="260" t="s">
        <v>20645</v>
      </c>
      <c r="O1561" s="260">
        <v>0.0</v>
      </c>
      <c r="P1561" s="260"/>
      <c r="Q1561" s="260"/>
      <c r="R1561" s="260"/>
    </row>
    <row r="1562">
      <c r="A1562" s="279">
        <v>45897.0</v>
      </c>
      <c r="B1562" s="31">
        <v>8201.0</v>
      </c>
      <c r="C1562" s="31" t="s">
        <v>4138</v>
      </c>
      <c r="D1562" s="31"/>
      <c r="E1562" s="31"/>
      <c r="F1562" s="275"/>
      <c r="G1562" s="276">
        <v>2860.0</v>
      </c>
      <c r="H1562" s="277">
        <v>40.0</v>
      </c>
      <c r="I1562" s="278">
        <v>8.0</v>
      </c>
      <c r="J1562" s="37">
        <v>10.0</v>
      </c>
      <c r="K1562" s="37"/>
      <c r="L1562" s="37" t="s">
        <v>60</v>
      </c>
      <c r="M1562" s="37">
        <v>878102.0</v>
      </c>
      <c r="N1562" s="260" t="s">
        <v>20645</v>
      </c>
      <c r="O1562" s="260">
        <v>0.0</v>
      </c>
      <c r="P1562" s="260"/>
      <c r="Q1562" s="260"/>
      <c r="R1562" s="260"/>
    </row>
    <row r="1563">
      <c r="A1563" s="279">
        <v>45897.0</v>
      </c>
      <c r="B1563" s="31">
        <v>8202.0</v>
      </c>
      <c r="C1563" s="31" t="s">
        <v>5319</v>
      </c>
      <c r="D1563" s="31"/>
      <c r="E1563" s="31" t="s">
        <v>22494</v>
      </c>
      <c r="F1563" s="275"/>
      <c r="G1563" s="276">
        <v>3380.0</v>
      </c>
      <c r="H1563" s="277">
        <v>240.0</v>
      </c>
      <c r="I1563" s="278">
        <v>0.0</v>
      </c>
      <c r="J1563" s="37">
        <v>0.0</v>
      </c>
      <c r="K1563" s="37"/>
      <c r="L1563" s="37" t="s">
        <v>21</v>
      </c>
      <c r="M1563" s="37"/>
      <c r="N1563" s="260" t="s">
        <v>20645</v>
      </c>
      <c r="O1563" s="260">
        <v>0.0</v>
      </c>
      <c r="P1563" s="260"/>
      <c r="Q1563" s="260"/>
      <c r="R1563" s="260"/>
    </row>
    <row r="1564">
      <c r="A1564" s="279">
        <v>45897.0</v>
      </c>
      <c r="B1564" s="31">
        <v>8203.0</v>
      </c>
      <c r="C1564" s="31" t="s">
        <v>5319</v>
      </c>
      <c r="D1564" s="31"/>
      <c r="E1564" s="31" t="s">
        <v>22495</v>
      </c>
      <c r="F1564" s="275"/>
      <c r="G1564" s="276">
        <v>3520.0</v>
      </c>
      <c r="H1564" s="277">
        <v>160.0</v>
      </c>
      <c r="I1564" s="278">
        <v>0.0</v>
      </c>
      <c r="J1564" s="37">
        <v>0.0</v>
      </c>
      <c r="K1564" s="37"/>
      <c r="L1564" s="37" t="s">
        <v>21</v>
      </c>
      <c r="M1564" s="37"/>
      <c r="N1564" s="260" t="s">
        <v>20645</v>
      </c>
      <c r="O1564" s="260">
        <v>0.0</v>
      </c>
      <c r="P1564" s="260"/>
      <c r="Q1564" s="260"/>
      <c r="R1564" s="260"/>
    </row>
    <row r="1565">
      <c r="A1565" s="279">
        <v>45897.0</v>
      </c>
      <c r="B1565" s="31">
        <v>8204.0</v>
      </c>
      <c r="C1565" s="31" t="s">
        <v>5319</v>
      </c>
      <c r="D1565" s="31"/>
      <c r="E1565" s="31" t="s">
        <v>22479</v>
      </c>
      <c r="F1565" s="275"/>
      <c r="G1565" s="276">
        <v>3140.0</v>
      </c>
      <c r="H1565" s="277">
        <v>420.0</v>
      </c>
      <c r="I1565" s="278">
        <v>78.0</v>
      </c>
      <c r="J1565" s="37">
        <v>94.0</v>
      </c>
      <c r="K1565" s="37"/>
      <c r="L1565" s="37" t="s">
        <v>21</v>
      </c>
      <c r="M1565" s="37"/>
      <c r="N1565" s="260" t="s">
        <v>20645</v>
      </c>
      <c r="O1565" s="260">
        <v>0.0</v>
      </c>
      <c r="P1565" s="260"/>
      <c r="Q1565" s="260"/>
      <c r="R1565" s="260"/>
    </row>
    <row r="1566">
      <c r="A1566" s="279">
        <v>45897.0</v>
      </c>
      <c r="B1566" s="31">
        <v>8205.0</v>
      </c>
      <c r="C1566" s="31" t="s">
        <v>5319</v>
      </c>
      <c r="D1566" s="31"/>
      <c r="E1566" s="31" t="s">
        <v>22495</v>
      </c>
      <c r="F1566" s="275"/>
      <c r="G1566" s="276">
        <v>3360.0</v>
      </c>
      <c r="H1566" s="277">
        <v>440.0</v>
      </c>
      <c r="I1566" s="278">
        <v>82.0</v>
      </c>
      <c r="J1566" s="37">
        <v>98.0</v>
      </c>
      <c r="K1566" s="37"/>
      <c r="L1566" s="37" t="s">
        <v>21</v>
      </c>
      <c r="M1566" s="37"/>
      <c r="N1566" s="260" t="s">
        <v>20645</v>
      </c>
      <c r="O1566" s="260">
        <v>0.0</v>
      </c>
      <c r="P1566" s="260"/>
      <c r="Q1566" s="260"/>
      <c r="R1566" s="260"/>
    </row>
    <row r="1567">
      <c r="A1567" s="279">
        <v>45897.0</v>
      </c>
      <c r="B1567" s="31">
        <v>8206.0</v>
      </c>
      <c r="C1567" s="31" t="s">
        <v>4112</v>
      </c>
      <c r="D1567" s="31"/>
      <c r="E1567" s="31" t="s">
        <v>22496</v>
      </c>
      <c r="F1567" s="275"/>
      <c r="G1567" s="276">
        <v>4120.0</v>
      </c>
      <c r="H1567" s="277">
        <v>1560.0</v>
      </c>
      <c r="I1567" s="278">
        <v>258.0</v>
      </c>
      <c r="J1567" s="37">
        <v>309.0</v>
      </c>
      <c r="K1567" s="37"/>
      <c r="L1567" s="37" t="s">
        <v>21</v>
      </c>
      <c r="M1567" s="37"/>
      <c r="N1567" s="260" t="s">
        <v>20645</v>
      </c>
      <c r="O1567" s="260">
        <v>0.0</v>
      </c>
      <c r="P1567" s="260"/>
      <c r="Q1567" s="260"/>
      <c r="R1567" s="260"/>
    </row>
    <row r="1568">
      <c r="A1568" s="279">
        <v>45897.0</v>
      </c>
      <c r="B1568" s="31">
        <v>8207.0</v>
      </c>
      <c r="C1568" s="31" t="s">
        <v>744</v>
      </c>
      <c r="D1568" s="31"/>
      <c r="E1568" s="31"/>
      <c r="F1568" s="275"/>
      <c r="G1568" s="276">
        <v>3140.0</v>
      </c>
      <c r="H1568" s="277">
        <v>500.0</v>
      </c>
      <c r="I1568" s="278">
        <v>20.0</v>
      </c>
      <c r="J1568" s="37">
        <v>24.0</v>
      </c>
      <c r="K1568" s="37"/>
      <c r="L1568" s="37" t="s">
        <v>52</v>
      </c>
      <c r="M1568" s="37"/>
      <c r="N1568" s="260" t="s">
        <v>20645</v>
      </c>
      <c r="O1568" s="260">
        <v>0.0</v>
      </c>
      <c r="P1568" s="260"/>
      <c r="Q1568" s="260"/>
      <c r="R1568" s="260"/>
    </row>
    <row r="1569">
      <c r="A1569" s="279">
        <v>45897.0</v>
      </c>
      <c r="B1569" s="31">
        <v>8208.0</v>
      </c>
      <c r="C1569" s="31" t="s">
        <v>7445</v>
      </c>
      <c r="D1569" s="31"/>
      <c r="E1569" s="31"/>
      <c r="F1569" s="275"/>
      <c r="G1569" s="276">
        <v>2780.0</v>
      </c>
      <c r="H1569" s="277">
        <v>580.0</v>
      </c>
      <c r="I1569" s="278">
        <v>24.0</v>
      </c>
      <c r="J1569" s="37">
        <v>28.0</v>
      </c>
      <c r="K1569" s="37"/>
      <c r="L1569" s="37" t="s">
        <v>60</v>
      </c>
      <c r="M1569" s="37">
        <v>524042.0</v>
      </c>
      <c r="N1569" s="260" t="s">
        <v>20645</v>
      </c>
      <c r="O1569" s="260">
        <v>0.0</v>
      </c>
      <c r="P1569" s="260"/>
      <c r="Q1569" s="260"/>
      <c r="R1569" s="260"/>
    </row>
    <row r="1570">
      <c r="A1570" s="279">
        <v>45897.0</v>
      </c>
      <c r="B1570" s="31">
        <v>8209.0</v>
      </c>
      <c r="C1570" s="31" t="s">
        <v>3989</v>
      </c>
      <c r="D1570" s="31"/>
      <c r="E1570" s="31" t="s">
        <v>22497</v>
      </c>
      <c r="F1570" s="275"/>
      <c r="G1570" s="276">
        <v>2780.0</v>
      </c>
      <c r="H1570" s="277">
        <v>400.0</v>
      </c>
      <c r="I1570" s="278">
        <v>80.0</v>
      </c>
      <c r="J1570" s="37">
        <v>96.0</v>
      </c>
      <c r="K1570" s="37"/>
      <c r="L1570" s="37" t="s">
        <v>60</v>
      </c>
      <c r="M1570" s="37">
        <v>609134.0</v>
      </c>
      <c r="N1570" s="260" t="s">
        <v>20645</v>
      </c>
      <c r="O1570" s="260">
        <v>0.0</v>
      </c>
      <c r="P1570" s="260"/>
      <c r="Q1570" s="260"/>
      <c r="R1570" s="260"/>
    </row>
    <row r="1571">
      <c r="A1571" s="274"/>
      <c r="B1571" s="31"/>
      <c r="C1571" s="31"/>
      <c r="D1571" s="31"/>
      <c r="E1571" s="31"/>
      <c r="F1571" s="275"/>
      <c r="G1571" s="276"/>
      <c r="H1571" s="277"/>
      <c r="I1571" s="278"/>
      <c r="J1571" s="37"/>
      <c r="K1571" s="37"/>
      <c r="L1571" s="37"/>
      <c r="M1571" s="37"/>
      <c r="N1571" s="260"/>
      <c r="O1571" s="260"/>
      <c r="P1571" s="260"/>
      <c r="Q1571" s="260"/>
      <c r="R1571" s="260"/>
    </row>
    <row r="1572">
      <c r="A1572" s="274">
        <v>45898.029012326384</v>
      </c>
      <c r="B1572" s="31">
        <v>8210.0</v>
      </c>
      <c r="C1572" s="31" t="s">
        <v>4110</v>
      </c>
      <c r="D1572" s="31"/>
      <c r="E1572" s="31" t="s">
        <v>4500</v>
      </c>
      <c r="F1572" s="275"/>
      <c r="G1572" s="276">
        <v>3100.0</v>
      </c>
      <c r="H1572" s="277">
        <v>420.0</v>
      </c>
      <c r="I1572" s="278">
        <v>70.0</v>
      </c>
      <c r="J1572" s="37">
        <v>84.0</v>
      </c>
      <c r="K1572" s="37"/>
      <c r="L1572" s="37" t="s">
        <v>52</v>
      </c>
      <c r="M1572" s="37"/>
      <c r="N1572" s="260" t="s">
        <v>20645</v>
      </c>
      <c r="O1572" s="260">
        <v>0.0</v>
      </c>
      <c r="P1572" s="260"/>
      <c r="Q1572" s="260"/>
      <c r="R1572" s="260"/>
    </row>
    <row r="1573">
      <c r="A1573" s="279">
        <v>45898.0</v>
      </c>
      <c r="B1573" s="31">
        <v>8211.0</v>
      </c>
      <c r="C1573" s="31" t="s">
        <v>3980</v>
      </c>
      <c r="D1573" s="31"/>
      <c r="E1573" s="31"/>
      <c r="F1573" s="275"/>
      <c r="G1573" s="276">
        <v>3240.0</v>
      </c>
      <c r="H1573" s="277">
        <v>840.0</v>
      </c>
      <c r="I1573" s="278">
        <v>139.0</v>
      </c>
      <c r="J1573" s="37">
        <v>167.0</v>
      </c>
      <c r="K1573" s="37"/>
      <c r="L1573" s="37" t="s">
        <v>21</v>
      </c>
      <c r="M1573" s="37"/>
      <c r="N1573" s="260" t="s">
        <v>20645</v>
      </c>
      <c r="O1573" s="260">
        <v>0.0</v>
      </c>
      <c r="P1573" s="260"/>
      <c r="Q1573" s="260"/>
      <c r="R1573" s="260"/>
    </row>
    <row r="1574">
      <c r="A1574" s="279">
        <v>45898.0</v>
      </c>
      <c r="B1574" s="31">
        <v>8212.0</v>
      </c>
      <c r="C1574" s="31" t="s">
        <v>2851</v>
      </c>
      <c r="D1574" s="31"/>
      <c r="E1574" s="31" t="s">
        <v>22503</v>
      </c>
      <c r="F1574" s="275"/>
      <c r="G1574" s="276">
        <v>1540.0</v>
      </c>
      <c r="H1574" s="277">
        <v>100.0</v>
      </c>
      <c r="I1574" s="278">
        <v>17.0</v>
      </c>
      <c r="J1574" s="37">
        <v>20.0</v>
      </c>
      <c r="K1574" s="37"/>
      <c r="L1574" s="37" t="s">
        <v>21</v>
      </c>
      <c r="M1574" s="37"/>
      <c r="N1574" s="260" t="s">
        <v>20645</v>
      </c>
      <c r="O1574" s="260">
        <v>0.0</v>
      </c>
      <c r="P1574" s="260"/>
      <c r="Q1574" s="260"/>
      <c r="R1574" s="260"/>
    </row>
    <row r="1575">
      <c r="A1575" s="279">
        <v>45898.0</v>
      </c>
      <c r="B1575" s="31">
        <v>8213.0</v>
      </c>
      <c r="C1575" s="31" t="s">
        <v>7445</v>
      </c>
      <c r="D1575" s="31"/>
      <c r="E1575" s="31"/>
      <c r="F1575" s="275"/>
      <c r="G1575" s="276">
        <v>2420.0</v>
      </c>
      <c r="H1575" s="277">
        <v>220.0</v>
      </c>
      <c r="I1575" s="278">
        <v>9.0</v>
      </c>
      <c r="J1575" s="37">
        <v>11.0</v>
      </c>
      <c r="K1575" s="37"/>
      <c r="L1575" s="37" t="s">
        <v>52</v>
      </c>
      <c r="M1575" s="37"/>
      <c r="N1575" s="260" t="s">
        <v>20645</v>
      </c>
      <c r="O1575" s="260">
        <v>0.0</v>
      </c>
      <c r="P1575" s="260"/>
      <c r="Q1575" s="260"/>
      <c r="R1575" s="260"/>
    </row>
    <row r="1576">
      <c r="A1576" s="279">
        <v>45898.0</v>
      </c>
      <c r="B1576" s="31">
        <v>8214.0</v>
      </c>
      <c r="C1576" s="31" t="s">
        <v>2826</v>
      </c>
      <c r="D1576" s="31"/>
      <c r="E1576" s="31"/>
      <c r="F1576" s="275"/>
      <c r="G1576" s="276">
        <v>3140.0</v>
      </c>
      <c r="H1576" s="277">
        <v>1120.0</v>
      </c>
      <c r="I1576" s="278">
        <v>185.0</v>
      </c>
      <c r="J1576" s="37">
        <v>222.0</v>
      </c>
      <c r="K1576" s="37"/>
      <c r="L1576" s="37" t="s">
        <v>60</v>
      </c>
      <c r="M1576" s="37">
        <v>630238.0</v>
      </c>
      <c r="N1576" s="260" t="s">
        <v>20645</v>
      </c>
      <c r="O1576" s="260">
        <v>0.0</v>
      </c>
      <c r="P1576" s="260"/>
      <c r="Q1576" s="260"/>
      <c r="R1576" s="260"/>
    </row>
    <row r="1577">
      <c r="A1577" s="279">
        <v>45898.0</v>
      </c>
      <c r="B1577" s="31">
        <v>8215.0</v>
      </c>
      <c r="C1577" s="31" t="s">
        <v>6867</v>
      </c>
      <c r="D1577" s="31"/>
      <c r="E1577" s="31" t="s">
        <v>19727</v>
      </c>
      <c r="F1577" s="275"/>
      <c r="G1577" s="276">
        <v>3500.0</v>
      </c>
      <c r="H1577" s="277">
        <v>280.0</v>
      </c>
      <c r="I1577" s="278">
        <v>0.0</v>
      </c>
      <c r="J1577" s="37">
        <v>0.0</v>
      </c>
      <c r="K1577" s="37"/>
      <c r="L1577" s="37" t="s">
        <v>21</v>
      </c>
      <c r="M1577" s="37"/>
      <c r="N1577" s="260" t="s">
        <v>20645</v>
      </c>
      <c r="O1577" s="260">
        <v>0.0</v>
      </c>
      <c r="P1577" s="260"/>
      <c r="Q1577" s="260"/>
      <c r="R1577" s="260"/>
    </row>
    <row r="1578">
      <c r="A1578" s="279">
        <v>45898.0</v>
      </c>
      <c r="B1578" s="31">
        <v>8216.0</v>
      </c>
      <c r="C1578" s="31" t="s">
        <v>6867</v>
      </c>
      <c r="D1578" s="31"/>
      <c r="E1578" s="31" t="s">
        <v>19727</v>
      </c>
      <c r="F1578" s="275"/>
      <c r="G1578" s="276">
        <v>3220.0</v>
      </c>
      <c r="H1578" s="277">
        <v>520.0</v>
      </c>
      <c r="I1578" s="278">
        <v>97.0</v>
      </c>
      <c r="J1578" s="37">
        <v>116.0</v>
      </c>
      <c r="K1578" s="37"/>
      <c r="L1578" s="37" t="s">
        <v>21</v>
      </c>
      <c r="M1578" s="37"/>
      <c r="N1578" s="260" t="s">
        <v>20645</v>
      </c>
      <c r="O1578" s="260">
        <v>0.0</v>
      </c>
      <c r="P1578" s="260"/>
      <c r="Q1578" s="260"/>
      <c r="R1578" s="260"/>
    </row>
    <row r="1579">
      <c r="A1579" s="279">
        <v>45898.0</v>
      </c>
      <c r="B1579" s="31">
        <v>8217.0</v>
      </c>
      <c r="C1579" s="31" t="s">
        <v>6867</v>
      </c>
      <c r="D1579" s="31"/>
      <c r="E1579" s="31" t="s">
        <v>19722</v>
      </c>
      <c r="F1579" s="275"/>
      <c r="G1579" s="276">
        <v>3660.0</v>
      </c>
      <c r="H1579" s="277">
        <v>200.0</v>
      </c>
      <c r="I1579" s="278">
        <v>0.0</v>
      </c>
      <c r="J1579" s="37">
        <v>0.0</v>
      </c>
      <c r="K1579" s="37"/>
      <c r="L1579" s="37" t="s">
        <v>21</v>
      </c>
      <c r="M1579" s="37"/>
      <c r="N1579" s="260" t="s">
        <v>20645</v>
      </c>
      <c r="O1579" s="260">
        <v>0.0</v>
      </c>
      <c r="P1579" s="260"/>
      <c r="Q1579" s="260"/>
      <c r="R1579" s="260"/>
    </row>
    <row r="1580">
      <c r="A1580" s="279">
        <v>45898.0</v>
      </c>
      <c r="B1580" s="31">
        <v>8218.0</v>
      </c>
      <c r="C1580" s="31" t="s">
        <v>6867</v>
      </c>
      <c r="D1580" s="31"/>
      <c r="E1580" s="31" t="s">
        <v>19722</v>
      </c>
      <c r="F1580" s="275"/>
      <c r="G1580" s="276">
        <v>3460.0</v>
      </c>
      <c r="H1580" s="277">
        <v>560.0</v>
      </c>
      <c r="I1580" s="278">
        <v>104.0</v>
      </c>
      <c r="J1580" s="37">
        <v>125.0</v>
      </c>
      <c r="K1580" s="37"/>
      <c r="L1580" s="37" t="s">
        <v>21</v>
      </c>
      <c r="M1580" s="37"/>
      <c r="N1580" s="260" t="s">
        <v>20645</v>
      </c>
      <c r="O1580" s="260">
        <v>0.0</v>
      </c>
      <c r="P1580" s="260"/>
      <c r="Q1580" s="260"/>
      <c r="R1580" s="260"/>
    </row>
    <row r="1581">
      <c r="A1581" s="279">
        <v>45898.0</v>
      </c>
      <c r="B1581" s="31">
        <v>8219.0</v>
      </c>
      <c r="C1581" s="31" t="s">
        <v>8901</v>
      </c>
      <c r="D1581" s="31"/>
      <c r="E1581" s="31" t="s">
        <v>22504</v>
      </c>
      <c r="F1581" s="275"/>
      <c r="G1581" s="276">
        <v>11020.0</v>
      </c>
      <c r="H1581" s="277">
        <v>540.0</v>
      </c>
      <c r="I1581" s="278">
        <v>0.0</v>
      </c>
      <c r="J1581" s="37">
        <v>0.0</v>
      </c>
      <c r="K1581" s="37"/>
      <c r="L1581" s="37" t="s">
        <v>21</v>
      </c>
      <c r="M1581" s="37"/>
      <c r="N1581" s="260" t="s">
        <v>20645</v>
      </c>
      <c r="O1581" s="260">
        <v>0.0</v>
      </c>
      <c r="P1581" s="260"/>
      <c r="Q1581" s="260"/>
      <c r="R1581" s="260"/>
    </row>
    <row r="1582">
      <c r="A1582" s="279">
        <v>45898.0</v>
      </c>
      <c r="B1582" s="31">
        <v>8220.0</v>
      </c>
      <c r="C1582" s="31" t="s">
        <v>4017</v>
      </c>
      <c r="D1582" s="31"/>
      <c r="E1582" s="31" t="s">
        <v>4500</v>
      </c>
      <c r="F1582" s="275"/>
      <c r="G1582" s="276">
        <v>3480.0</v>
      </c>
      <c r="H1582" s="277">
        <v>760.0</v>
      </c>
      <c r="I1582" s="278">
        <v>126.0</v>
      </c>
      <c r="J1582" s="37">
        <v>151.0</v>
      </c>
      <c r="K1582" s="37"/>
      <c r="L1582" s="37" t="s">
        <v>52</v>
      </c>
      <c r="M1582" s="37"/>
      <c r="N1582" s="260" t="s">
        <v>20645</v>
      </c>
      <c r="O1582" s="260">
        <v>0.0</v>
      </c>
      <c r="P1582" s="260"/>
      <c r="Q1582" s="260"/>
      <c r="R1582" s="260"/>
    </row>
    <row r="1583">
      <c r="A1583" s="279">
        <v>45898.0</v>
      </c>
      <c r="B1583" s="31">
        <v>8221.0</v>
      </c>
      <c r="C1583" s="31" t="s">
        <v>8901</v>
      </c>
      <c r="D1583" s="31"/>
      <c r="E1583" s="31" t="s">
        <v>22506</v>
      </c>
      <c r="F1583" s="275"/>
      <c r="G1583" s="276">
        <v>12540.0</v>
      </c>
      <c r="H1583" s="277">
        <v>2200.0</v>
      </c>
      <c r="I1583" s="278">
        <v>0.0</v>
      </c>
      <c r="J1583" s="37">
        <v>0.0</v>
      </c>
      <c r="K1583" s="37"/>
      <c r="L1583" s="37" t="s">
        <v>21</v>
      </c>
      <c r="M1583" s="37"/>
      <c r="N1583" s="260" t="s">
        <v>20645</v>
      </c>
      <c r="O1583" s="260">
        <v>0.0</v>
      </c>
      <c r="P1583" s="260"/>
      <c r="Q1583" s="260"/>
      <c r="R1583" s="260"/>
    </row>
    <row r="1584">
      <c r="A1584" s="279">
        <v>45898.0</v>
      </c>
      <c r="B1584" s="31">
        <v>8222.0</v>
      </c>
      <c r="C1584" s="31" t="s">
        <v>6078</v>
      </c>
      <c r="D1584" s="31"/>
      <c r="E1584" s="31"/>
      <c r="F1584" s="275"/>
      <c r="G1584" s="276">
        <v>2560.0</v>
      </c>
      <c r="H1584" s="277">
        <v>420.0</v>
      </c>
      <c r="I1584" s="278">
        <v>70.0</v>
      </c>
      <c r="J1584" s="37">
        <v>84.0</v>
      </c>
      <c r="K1584" s="37"/>
      <c r="L1584" s="37" t="s">
        <v>21</v>
      </c>
      <c r="M1584" s="37"/>
      <c r="N1584" s="260" t="s">
        <v>20645</v>
      </c>
      <c r="O1584" s="260">
        <v>0.0</v>
      </c>
      <c r="P1584" s="260"/>
      <c r="Q1584" s="260"/>
      <c r="R1584" s="260"/>
    </row>
    <row r="1585">
      <c r="A1585" s="274"/>
      <c r="B1585" s="31"/>
      <c r="C1585" s="31"/>
      <c r="D1585" s="31"/>
      <c r="E1585" s="31"/>
      <c r="F1585" s="275"/>
      <c r="G1585" s="276"/>
      <c r="H1585" s="277"/>
      <c r="I1585" s="278"/>
      <c r="J1585" s="37"/>
      <c r="K1585" s="37"/>
      <c r="L1585" s="37"/>
      <c r="M1585" s="37"/>
      <c r="N1585" s="260"/>
      <c r="O1585" s="260"/>
      <c r="P1585" s="260"/>
      <c r="Q1585" s="260"/>
      <c r="R1585" s="260"/>
    </row>
    <row r="1586">
      <c r="A1586" s="274">
        <v>45899.02900810185</v>
      </c>
      <c r="B1586" s="31">
        <v>8223.0</v>
      </c>
      <c r="C1586" s="31" t="s">
        <v>4017</v>
      </c>
      <c r="D1586" s="31"/>
      <c r="E1586" s="31"/>
      <c r="F1586" s="275"/>
      <c r="G1586" s="276">
        <v>3480.0</v>
      </c>
      <c r="H1586" s="277">
        <v>640.0</v>
      </c>
      <c r="I1586" s="278">
        <v>106.0</v>
      </c>
      <c r="J1586" s="37">
        <v>127.0</v>
      </c>
      <c r="K1586" s="37"/>
      <c r="L1586" s="37" t="s">
        <v>52</v>
      </c>
      <c r="M1586" s="37"/>
      <c r="N1586" s="260" t="s">
        <v>20645</v>
      </c>
      <c r="O1586" s="260">
        <v>0.0</v>
      </c>
      <c r="P1586" s="260"/>
      <c r="Q1586" s="260"/>
      <c r="R1586" s="260"/>
    </row>
    <row r="1587">
      <c r="A1587" s="279">
        <v>45899.0</v>
      </c>
      <c r="B1587" s="31">
        <v>8224.0</v>
      </c>
      <c r="C1587" s="31"/>
      <c r="D1587" s="31"/>
      <c r="E1587" s="31"/>
      <c r="F1587" s="275"/>
      <c r="G1587" s="276">
        <v>3540.0</v>
      </c>
      <c r="H1587" s="277">
        <v>740.0</v>
      </c>
      <c r="I1587" s="278">
        <v>123.0</v>
      </c>
      <c r="J1587" s="37">
        <v>147.0</v>
      </c>
      <c r="K1587" s="37"/>
      <c r="L1587" s="37" t="s">
        <v>52</v>
      </c>
      <c r="M1587" s="37"/>
      <c r="N1587" s="260" t="s">
        <v>20645</v>
      </c>
      <c r="O1587" s="260">
        <v>0.0</v>
      </c>
      <c r="P1587" s="260"/>
      <c r="Q1587" s="260"/>
      <c r="R1587" s="260"/>
    </row>
    <row r="1588">
      <c r="A1588" s="274"/>
      <c r="B1588" s="31"/>
      <c r="C1588" s="31"/>
      <c r="D1588" s="31"/>
      <c r="E1588" s="31"/>
      <c r="F1588" s="275"/>
      <c r="G1588" s="276"/>
      <c r="H1588" s="277"/>
      <c r="I1588" s="278"/>
      <c r="J1588" s="37"/>
      <c r="K1588" s="37"/>
      <c r="L1588" s="37"/>
      <c r="M1588" s="37"/>
      <c r="N1588" s="260"/>
      <c r="O1588" s="260"/>
      <c r="P1588" s="260"/>
      <c r="Q1588" s="260"/>
      <c r="R1588" s="260"/>
    </row>
    <row r="1589">
      <c r="A1589" s="274">
        <v>45901.02902511574</v>
      </c>
      <c r="B1589" s="31">
        <v>8225.0</v>
      </c>
      <c r="C1589" s="31" t="s">
        <v>6867</v>
      </c>
      <c r="D1589" s="31"/>
      <c r="E1589" s="31" t="s">
        <v>19727</v>
      </c>
      <c r="F1589" s="275"/>
      <c r="G1589" s="276">
        <v>4060.0</v>
      </c>
      <c r="H1589" s="277">
        <v>280.0</v>
      </c>
      <c r="I1589" s="278">
        <v>0.0</v>
      </c>
      <c r="J1589" s="37">
        <v>0.0</v>
      </c>
      <c r="K1589" s="37"/>
      <c r="L1589" s="37" t="s">
        <v>21</v>
      </c>
      <c r="M1589" s="37"/>
      <c r="N1589" s="260" t="s">
        <v>20645</v>
      </c>
      <c r="O1589" s="260">
        <v>0.0</v>
      </c>
      <c r="P1589" s="260"/>
      <c r="Q1589" s="260"/>
      <c r="R1589" s="260"/>
    </row>
    <row r="1590">
      <c r="A1590" s="279">
        <v>45901.0</v>
      </c>
      <c r="B1590" s="31">
        <v>8226.0</v>
      </c>
      <c r="C1590" s="31" t="s">
        <v>8090</v>
      </c>
      <c r="D1590" s="31"/>
      <c r="E1590" s="31" t="s">
        <v>22132</v>
      </c>
      <c r="F1590" s="275"/>
      <c r="G1590" s="276">
        <v>11840.0</v>
      </c>
      <c r="H1590" s="277">
        <v>1500.0</v>
      </c>
      <c r="I1590" s="278">
        <v>0.0</v>
      </c>
      <c r="J1590" s="37">
        <v>0.0</v>
      </c>
      <c r="K1590" s="37"/>
      <c r="L1590" s="37" t="s">
        <v>21</v>
      </c>
      <c r="M1590" s="37"/>
      <c r="N1590" s="260" t="s">
        <v>20645</v>
      </c>
      <c r="O1590" s="260">
        <v>0.0</v>
      </c>
      <c r="P1590" s="260"/>
      <c r="Q1590" s="260"/>
      <c r="R1590" s="260"/>
    </row>
    <row r="1591">
      <c r="A1591" s="279">
        <v>45901.0</v>
      </c>
      <c r="B1591" s="31">
        <v>8227.0</v>
      </c>
      <c r="C1591" s="31" t="s">
        <v>5319</v>
      </c>
      <c r="D1591" s="31"/>
      <c r="E1591" s="31"/>
      <c r="F1591" s="275"/>
      <c r="G1591" s="276">
        <v>3780.0</v>
      </c>
      <c r="H1591" s="277">
        <v>740.0</v>
      </c>
      <c r="I1591" s="278">
        <v>137.0</v>
      </c>
      <c r="J1591" s="37">
        <v>165.0</v>
      </c>
      <c r="K1591" s="37"/>
      <c r="L1591" s="37" t="s">
        <v>21</v>
      </c>
      <c r="M1591" s="37"/>
      <c r="N1591" s="260" t="s">
        <v>20645</v>
      </c>
      <c r="O1591" s="260">
        <v>0.0</v>
      </c>
      <c r="P1591" s="260"/>
      <c r="Q1591" s="260"/>
      <c r="R1591" s="260"/>
    </row>
    <row r="1592">
      <c r="A1592" s="279">
        <v>45901.0</v>
      </c>
      <c r="B1592" s="31">
        <v>8228.0</v>
      </c>
      <c r="C1592" s="31" t="s">
        <v>4017</v>
      </c>
      <c r="D1592" s="31"/>
      <c r="E1592" s="31" t="s">
        <v>4500</v>
      </c>
      <c r="F1592" s="275"/>
      <c r="G1592" s="276">
        <v>3820.0</v>
      </c>
      <c r="H1592" s="277">
        <v>960.0</v>
      </c>
      <c r="I1592" s="278">
        <v>159.0</v>
      </c>
      <c r="J1592" s="37">
        <v>191.0</v>
      </c>
      <c r="K1592" s="37"/>
      <c r="L1592" s="37" t="s">
        <v>52</v>
      </c>
      <c r="M1592" s="37"/>
      <c r="N1592" s="260" t="s">
        <v>20645</v>
      </c>
      <c r="O1592" s="260">
        <v>0.0</v>
      </c>
      <c r="P1592" s="260"/>
      <c r="Q1592" s="260"/>
      <c r="R1592" s="260"/>
    </row>
    <row r="1593">
      <c r="A1593" s="279">
        <v>45901.0</v>
      </c>
      <c r="B1593" s="31">
        <v>8229.0</v>
      </c>
      <c r="C1593" s="31" t="s">
        <v>8090</v>
      </c>
      <c r="D1593" s="31"/>
      <c r="E1593" s="31" t="s">
        <v>22508</v>
      </c>
      <c r="F1593" s="275"/>
      <c r="G1593" s="276">
        <v>15460.0</v>
      </c>
      <c r="H1593" s="277">
        <v>5080.0</v>
      </c>
      <c r="I1593" s="278">
        <v>0.0</v>
      </c>
      <c r="J1593" s="37">
        <v>0.0</v>
      </c>
      <c r="K1593" s="37"/>
      <c r="L1593" s="37" t="s">
        <v>21</v>
      </c>
      <c r="M1593" s="37"/>
      <c r="N1593" s="260" t="s">
        <v>20645</v>
      </c>
      <c r="O1593" s="260">
        <v>0.0</v>
      </c>
      <c r="P1593" s="260"/>
      <c r="Q1593" s="260"/>
      <c r="R1593" s="260"/>
    </row>
    <row r="1594">
      <c r="A1594" s="279">
        <v>45901.0</v>
      </c>
      <c r="B1594" s="31">
        <v>8230.0</v>
      </c>
      <c r="C1594" s="31" t="s">
        <v>6867</v>
      </c>
      <c r="D1594" s="31"/>
      <c r="E1594" s="31"/>
      <c r="F1594" s="275"/>
      <c r="G1594" s="276">
        <v>3620.0</v>
      </c>
      <c r="H1594" s="277">
        <v>200.0</v>
      </c>
      <c r="I1594" s="278">
        <v>0.0</v>
      </c>
      <c r="J1594" s="37">
        <v>0.0</v>
      </c>
      <c r="K1594" s="37"/>
      <c r="L1594" s="37" t="s">
        <v>21</v>
      </c>
      <c r="M1594" s="37"/>
      <c r="N1594" s="260" t="s">
        <v>20645</v>
      </c>
      <c r="O1594" s="260">
        <v>0.0</v>
      </c>
      <c r="P1594" s="260"/>
      <c r="Q1594" s="260"/>
      <c r="R1594" s="260"/>
    </row>
    <row r="1595">
      <c r="A1595" s="279">
        <v>45901.0</v>
      </c>
      <c r="B1595" s="31">
        <v>8231.0</v>
      </c>
      <c r="C1595" s="31" t="s">
        <v>6867</v>
      </c>
      <c r="D1595" s="31"/>
      <c r="E1595" s="31" t="s">
        <v>19722</v>
      </c>
      <c r="F1595" s="275"/>
      <c r="G1595" s="276">
        <v>3420.0</v>
      </c>
      <c r="H1595" s="277">
        <v>520.0</v>
      </c>
      <c r="I1595" s="278">
        <v>97.0</v>
      </c>
      <c r="J1595" s="37">
        <v>116.0</v>
      </c>
      <c r="K1595" s="37"/>
      <c r="L1595" s="37" t="s">
        <v>21</v>
      </c>
      <c r="M1595" s="37"/>
      <c r="N1595" s="260" t="s">
        <v>20645</v>
      </c>
      <c r="O1595" s="260">
        <v>0.0</v>
      </c>
      <c r="P1595" s="260"/>
      <c r="Q1595" s="260"/>
      <c r="R1595" s="260"/>
    </row>
    <row r="1596">
      <c r="A1596" s="279">
        <v>45901.0</v>
      </c>
      <c r="B1596" s="31">
        <v>8232.0</v>
      </c>
      <c r="C1596" s="31" t="s">
        <v>4035</v>
      </c>
      <c r="D1596" s="31"/>
      <c r="E1596" s="31"/>
      <c r="F1596" s="275"/>
      <c r="G1596" s="276">
        <v>4600.0</v>
      </c>
      <c r="H1596" s="277">
        <v>1880.0</v>
      </c>
      <c r="I1596" s="278">
        <v>76.0</v>
      </c>
      <c r="J1596" s="37">
        <v>91.0</v>
      </c>
      <c r="K1596" s="37"/>
      <c r="L1596" s="37" t="s">
        <v>52</v>
      </c>
      <c r="M1596" s="37"/>
      <c r="N1596" s="260" t="s">
        <v>20645</v>
      </c>
      <c r="O1596" s="260">
        <v>0.0</v>
      </c>
      <c r="P1596" s="260"/>
      <c r="Q1596" s="260"/>
      <c r="R1596" s="260"/>
    </row>
    <row r="1597">
      <c r="A1597" s="279">
        <v>45901.0</v>
      </c>
      <c r="B1597" s="31">
        <v>8233.0</v>
      </c>
      <c r="C1597" s="31" t="s">
        <v>4017</v>
      </c>
      <c r="D1597" s="31"/>
      <c r="E1597" s="31" t="s">
        <v>4500</v>
      </c>
      <c r="F1597" s="275"/>
      <c r="G1597" s="276">
        <v>3760.0</v>
      </c>
      <c r="H1597" s="277">
        <v>560.0</v>
      </c>
      <c r="I1597" s="278">
        <v>93.0</v>
      </c>
      <c r="J1597" s="37">
        <v>111.0</v>
      </c>
      <c r="K1597" s="37"/>
      <c r="L1597" s="37" t="s">
        <v>52</v>
      </c>
      <c r="M1597" s="37"/>
      <c r="N1597" s="260" t="s">
        <v>20645</v>
      </c>
      <c r="O1597" s="260">
        <v>0.0</v>
      </c>
      <c r="P1597" s="260"/>
      <c r="Q1597" s="260"/>
      <c r="R1597" s="260"/>
    </row>
    <row r="1598">
      <c r="A1598" s="279">
        <v>45901.0</v>
      </c>
      <c r="B1598" s="31">
        <v>8234.0</v>
      </c>
      <c r="C1598" s="31" t="s">
        <v>4035</v>
      </c>
      <c r="D1598" s="31"/>
      <c r="E1598" s="31"/>
      <c r="F1598" s="275"/>
      <c r="G1598" s="276">
        <v>4040.0</v>
      </c>
      <c r="H1598" s="277">
        <v>1340.0</v>
      </c>
      <c r="I1598" s="278">
        <v>54.0</v>
      </c>
      <c r="J1598" s="37">
        <v>65.0</v>
      </c>
      <c r="K1598" s="37"/>
      <c r="L1598" s="37" t="s">
        <v>52</v>
      </c>
      <c r="M1598" s="37"/>
      <c r="N1598" s="260" t="s">
        <v>20645</v>
      </c>
      <c r="O1598" s="260">
        <v>0.0</v>
      </c>
      <c r="P1598" s="260"/>
      <c r="Q1598" s="260"/>
      <c r="R1598" s="260"/>
    </row>
    <row r="1599">
      <c r="A1599" s="279">
        <v>45901.0</v>
      </c>
      <c r="B1599" s="31">
        <v>8235.0</v>
      </c>
      <c r="C1599" s="31" t="s">
        <v>5319</v>
      </c>
      <c r="D1599" s="31"/>
      <c r="E1599" s="31" t="s">
        <v>19727</v>
      </c>
      <c r="F1599" s="275"/>
      <c r="G1599" s="276">
        <v>3860.0</v>
      </c>
      <c r="H1599" s="277">
        <v>320.0</v>
      </c>
      <c r="I1599" s="278">
        <v>0.0</v>
      </c>
      <c r="J1599" s="37">
        <v>0.0</v>
      </c>
      <c r="K1599" s="37"/>
      <c r="L1599" s="37" t="s">
        <v>21</v>
      </c>
      <c r="M1599" s="37"/>
      <c r="N1599" s="260" t="s">
        <v>20645</v>
      </c>
      <c r="O1599" s="260">
        <v>0.0</v>
      </c>
      <c r="P1599" s="260"/>
      <c r="Q1599" s="260"/>
      <c r="R1599" s="260"/>
    </row>
    <row r="1600">
      <c r="A1600" s="279">
        <v>45901.0</v>
      </c>
      <c r="B1600" s="31">
        <v>8236.0</v>
      </c>
      <c r="C1600" s="31" t="s">
        <v>5319</v>
      </c>
      <c r="D1600" s="31"/>
      <c r="E1600" s="31" t="s">
        <v>19727</v>
      </c>
      <c r="F1600" s="275"/>
      <c r="G1600" s="276">
        <v>3540.0</v>
      </c>
      <c r="H1600" s="277">
        <v>760.0</v>
      </c>
      <c r="I1600" s="278">
        <v>141.0</v>
      </c>
      <c r="J1600" s="37">
        <v>169.0</v>
      </c>
      <c r="K1600" s="37"/>
      <c r="L1600" s="37" t="s">
        <v>21</v>
      </c>
      <c r="M1600" s="37"/>
      <c r="N1600" s="260" t="s">
        <v>20645</v>
      </c>
      <c r="O1600" s="260">
        <v>0.0</v>
      </c>
      <c r="P1600" s="260"/>
      <c r="Q1600" s="260"/>
      <c r="R1600" s="260"/>
    </row>
    <row r="1601">
      <c r="A1601" s="279">
        <v>45901.0</v>
      </c>
      <c r="B1601" s="31">
        <v>8237.0</v>
      </c>
      <c r="C1601" s="31" t="s">
        <v>4031</v>
      </c>
      <c r="D1601" s="31"/>
      <c r="E1601" s="31" t="s">
        <v>20697</v>
      </c>
      <c r="F1601" s="275"/>
      <c r="G1601" s="276">
        <v>3300.0</v>
      </c>
      <c r="H1601" s="277">
        <v>560.0</v>
      </c>
      <c r="I1601" s="278">
        <v>93.0</v>
      </c>
      <c r="J1601" s="37">
        <v>111.0</v>
      </c>
      <c r="K1601" s="37"/>
      <c r="L1601" s="37" t="s">
        <v>21</v>
      </c>
      <c r="M1601" s="37"/>
      <c r="N1601" s="260" t="s">
        <v>20645</v>
      </c>
      <c r="O1601" s="260">
        <v>0.0</v>
      </c>
      <c r="P1601" s="260"/>
      <c r="Q1601" s="260"/>
      <c r="R1601" s="260"/>
    </row>
    <row r="1602">
      <c r="A1602" s="279">
        <v>45901.0</v>
      </c>
      <c r="B1602" s="31">
        <v>8238.0</v>
      </c>
      <c r="C1602" s="31" t="s">
        <v>4112</v>
      </c>
      <c r="D1602" s="31"/>
      <c r="E1602" s="31" t="s">
        <v>22509</v>
      </c>
      <c r="F1602" s="275"/>
      <c r="G1602" s="276">
        <v>3320.0</v>
      </c>
      <c r="H1602" s="277">
        <v>700.0</v>
      </c>
      <c r="I1602" s="278">
        <v>116.0</v>
      </c>
      <c r="J1602" s="37">
        <v>139.0</v>
      </c>
      <c r="K1602" s="37"/>
      <c r="L1602" s="37" t="s">
        <v>21</v>
      </c>
      <c r="M1602" s="37"/>
      <c r="N1602" s="260" t="s">
        <v>20645</v>
      </c>
      <c r="O1602" s="260">
        <v>0.0</v>
      </c>
      <c r="P1602" s="260"/>
      <c r="Q1602" s="260"/>
      <c r="R1602" s="260"/>
    </row>
    <row r="1603">
      <c r="A1603" s="279">
        <v>45901.0</v>
      </c>
      <c r="B1603" s="31">
        <v>8239.0</v>
      </c>
      <c r="C1603" s="31" t="s">
        <v>8090</v>
      </c>
      <c r="D1603" s="31"/>
      <c r="E1603" s="31" t="s">
        <v>22510</v>
      </c>
      <c r="F1603" s="275"/>
      <c r="G1603" s="276">
        <v>11760.0</v>
      </c>
      <c r="H1603" s="277">
        <v>1240.0</v>
      </c>
      <c r="I1603" s="278">
        <v>0.0</v>
      </c>
      <c r="J1603" s="37">
        <v>0.0</v>
      </c>
      <c r="K1603" s="37"/>
      <c r="L1603" s="37" t="s">
        <v>21</v>
      </c>
      <c r="M1603" s="37"/>
      <c r="N1603" s="260" t="s">
        <v>20645</v>
      </c>
      <c r="O1603" s="260">
        <v>0.0</v>
      </c>
      <c r="P1603" s="260"/>
      <c r="Q1603" s="260"/>
      <c r="R1603" s="260"/>
    </row>
    <row r="1604">
      <c r="A1604" s="274"/>
      <c r="B1604" s="31"/>
      <c r="C1604" s="31"/>
      <c r="D1604" s="31"/>
      <c r="E1604" s="31"/>
      <c r="F1604" s="275"/>
      <c r="G1604" s="276"/>
      <c r="H1604" s="277"/>
      <c r="I1604" s="278"/>
      <c r="J1604" s="37"/>
      <c r="K1604" s="37"/>
      <c r="L1604" s="37"/>
      <c r="M1604" s="37"/>
      <c r="N1604" s="260"/>
      <c r="O1604" s="260"/>
      <c r="P1604" s="260"/>
      <c r="Q1604" s="260"/>
      <c r="R1604" s="260"/>
    </row>
    <row r="1605">
      <c r="A1605" s="274">
        <v>45902.02899929398</v>
      </c>
      <c r="B1605" s="31">
        <v>8240.0</v>
      </c>
      <c r="C1605" s="31" t="s">
        <v>3980</v>
      </c>
      <c r="D1605" s="31"/>
      <c r="E1605" s="31"/>
      <c r="F1605" s="275"/>
      <c r="G1605" s="276">
        <v>2820.0</v>
      </c>
      <c r="H1605" s="277">
        <v>500.0</v>
      </c>
      <c r="I1605" s="278">
        <v>83.0</v>
      </c>
      <c r="J1605" s="37">
        <v>99.0</v>
      </c>
      <c r="K1605" s="37"/>
      <c r="L1605" s="37" t="s">
        <v>21</v>
      </c>
      <c r="M1605" s="37"/>
      <c r="N1605" s="260" t="s">
        <v>20645</v>
      </c>
      <c r="O1605" s="260">
        <v>0.0</v>
      </c>
      <c r="P1605" s="260"/>
      <c r="Q1605" s="260"/>
      <c r="R1605" s="260"/>
    </row>
    <row r="1606">
      <c r="A1606" s="279">
        <v>45902.0</v>
      </c>
      <c r="B1606" s="31">
        <v>8241.0</v>
      </c>
      <c r="C1606" s="31" t="s">
        <v>8090</v>
      </c>
      <c r="D1606" s="31"/>
      <c r="E1606" s="31" t="s">
        <v>22202</v>
      </c>
      <c r="F1606" s="275"/>
      <c r="G1606" s="276">
        <v>11100.0</v>
      </c>
      <c r="H1606" s="277">
        <v>740.0</v>
      </c>
      <c r="I1606" s="278">
        <v>0.0</v>
      </c>
      <c r="J1606" s="37">
        <v>0.0</v>
      </c>
      <c r="K1606" s="37"/>
      <c r="L1606" s="37" t="s">
        <v>21</v>
      </c>
      <c r="M1606" s="37"/>
      <c r="N1606" s="260" t="s">
        <v>20645</v>
      </c>
      <c r="O1606" s="260">
        <v>0.0</v>
      </c>
      <c r="P1606" s="260"/>
      <c r="Q1606" s="260"/>
      <c r="R1606" s="260"/>
    </row>
    <row r="1607">
      <c r="A1607" s="279">
        <v>45902.0</v>
      </c>
      <c r="B1607" s="31">
        <v>8242.0</v>
      </c>
      <c r="C1607" s="31" t="s">
        <v>4017</v>
      </c>
      <c r="D1607" s="31"/>
      <c r="E1607" s="31" t="s">
        <v>4500</v>
      </c>
      <c r="F1607" s="275"/>
      <c r="G1607" s="276">
        <v>3760.0</v>
      </c>
      <c r="H1607" s="277">
        <v>620.0</v>
      </c>
      <c r="I1607" s="278">
        <v>103.0</v>
      </c>
      <c r="J1607" s="37">
        <v>123.0</v>
      </c>
      <c r="K1607" s="37"/>
      <c r="L1607" s="37" t="s">
        <v>52</v>
      </c>
      <c r="M1607" s="37"/>
      <c r="N1607" s="260" t="s">
        <v>20645</v>
      </c>
      <c r="O1607" s="260">
        <v>0.0</v>
      </c>
      <c r="P1607" s="260"/>
      <c r="Q1607" s="260"/>
      <c r="R1607" s="260"/>
    </row>
    <row r="1608">
      <c r="A1608" s="279">
        <v>45902.0</v>
      </c>
      <c r="B1608" s="31">
        <v>8242.0</v>
      </c>
      <c r="C1608" s="31" t="s">
        <v>4017</v>
      </c>
      <c r="D1608" s="31"/>
      <c r="E1608" s="31" t="s">
        <v>4500</v>
      </c>
      <c r="F1608" s="275"/>
      <c r="G1608" s="276">
        <v>3760.0</v>
      </c>
      <c r="H1608" s="277">
        <v>620.0</v>
      </c>
      <c r="I1608" s="278">
        <v>103.0</v>
      </c>
      <c r="J1608" s="37">
        <v>123.0</v>
      </c>
      <c r="K1608" s="37"/>
      <c r="L1608" s="37" t="s">
        <v>52</v>
      </c>
      <c r="M1608" s="37"/>
      <c r="N1608" s="260" t="s">
        <v>20645</v>
      </c>
      <c r="O1608" s="260">
        <v>0.0</v>
      </c>
      <c r="P1608" s="260"/>
      <c r="Q1608" s="260"/>
      <c r="R1608" s="260"/>
    </row>
    <row r="1609">
      <c r="A1609" s="279">
        <v>45902.0</v>
      </c>
      <c r="B1609" s="31">
        <v>8243.0</v>
      </c>
      <c r="C1609" s="31" t="s">
        <v>4082</v>
      </c>
      <c r="D1609" s="31"/>
      <c r="E1609" s="31" t="s">
        <v>22516</v>
      </c>
      <c r="F1609" s="275"/>
      <c r="G1609" s="276">
        <v>3800.0</v>
      </c>
      <c r="H1609" s="277">
        <v>720.0</v>
      </c>
      <c r="I1609" s="278">
        <v>0.0</v>
      </c>
      <c r="J1609" s="37">
        <v>0.0</v>
      </c>
      <c r="K1609" s="37"/>
      <c r="L1609" s="37" t="s">
        <v>21</v>
      </c>
      <c r="M1609" s="37"/>
      <c r="N1609" s="260" t="s">
        <v>20645</v>
      </c>
      <c r="O1609" s="260">
        <v>0.0</v>
      </c>
      <c r="P1609" s="260"/>
      <c r="Q1609" s="260"/>
      <c r="R1609" s="260"/>
    </row>
    <row r="1610">
      <c r="A1610" s="279">
        <v>45902.0</v>
      </c>
      <c r="B1610" s="31">
        <v>8244.0</v>
      </c>
      <c r="C1610" s="31" t="s">
        <v>3991</v>
      </c>
      <c r="D1610" s="31"/>
      <c r="E1610" s="31"/>
      <c r="F1610" s="275"/>
      <c r="G1610" s="276">
        <v>3240.0</v>
      </c>
      <c r="H1610" s="277">
        <v>340.0</v>
      </c>
      <c r="I1610" s="278">
        <v>68.0</v>
      </c>
      <c r="J1610" s="37">
        <v>82.0</v>
      </c>
      <c r="K1610" s="37"/>
      <c r="L1610" s="37" t="s">
        <v>21</v>
      </c>
      <c r="M1610" s="37"/>
      <c r="N1610" s="260" t="s">
        <v>20645</v>
      </c>
      <c r="O1610" s="260">
        <v>0.0</v>
      </c>
      <c r="P1610" s="260"/>
      <c r="Q1610" s="260"/>
      <c r="R1610" s="260"/>
    </row>
    <row r="1611">
      <c r="A1611" s="279">
        <v>45902.0</v>
      </c>
      <c r="B1611" s="31">
        <v>8245.0</v>
      </c>
      <c r="C1611" s="31" t="s">
        <v>6867</v>
      </c>
      <c r="D1611" s="31"/>
      <c r="E1611" s="31" t="s">
        <v>19722</v>
      </c>
      <c r="F1611" s="275"/>
      <c r="G1611" s="276">
        <v>3440.0</v>
      </c>
      <c r="H1611" s="277">
        <v>120.0</v>
      </c>
      <c r="I1611" s="278">
        <v>0.0</v>
      </c>
      <c r="J1611" s="37">
        <v>0.0</v>
      </c>
      <c r="K1611" s="37"/>
      <c r="L1611" s="37" t="s">
        <v>21</v>
      </c>
      <c r="M1611" s="37"/>
      <c r="N1611" s="260" t="s">
        <v>20645</v>
      </c>
      <c r="O1611" s="260">
        <v>0.0</v>
      </c>
      <c r="P1611" s="260"/>
      <c r="Q1611" s="260"/>
      <c r="R1611" s="260"/>
    </row>
    <row r="1612">
      <c r="A1612" s="279">
        <v>45902.0</v>
      </c>
      <c r="B1612" s="31">
        <v>8246.0</v>
      </c>
      <c r="C1612" s="31" t="s">
        <v>6867</v>
      </c>
      <c r="D1612" s="31"/>
      <c r="E1612" s="31"/>
      <c r="F1612" s="275"/>
      <c r="G1612" s="276">
        <v>3320.0</v>
      </c>
      <c r="H1612" s="277">
        <v>420.0</v>
      </c>
      <c r="I1612" s="278">
        <v>78.0</v>
      </c>
      <c r="J1612" s="37">
        <v>94.0</v>
      </c>
      <c r="K1612" s="37"/>
      <c r="L1612" s="37" t="s">
        <v>21</v>
      </c>
      <c r="M1612" s="37"/>
      <c r="N1612" s="260" t="s">
        <v>20645</v>
      </c>
      <c r="O1612" s="260">
        <v>0.0</v>
      </c>
      <c r="P1612" s="260"/>
      <c r="Q1612" s="260"/>
      <c r="R1612" s="260"/>
    </row>
    <row r="1613">
      <c r="A1613" s="279">
        <v>45902.0</v>
      </c>
      <c r="B1613" s="31">
        <v>8247.0</v>
      </c>
      <c r="C1613" s="31" t="s">
        <v>6867</v>
      </c>
      <c r="D1613" s="31"/>
      <c r="E1613" s="31" t="s">
        <v>19727</v>
      </c>
      <c r="F1613" s="275"/>
      <c r="G1613" s="276">
        <v>3240.0</v>
      </c>
      <c r="H1613" s="277">
        <v>180.0</v>
      </c>
      <c r="I1613" s="278">
        <v>0.0</v>
      </c>
      <c r="J1613" s="37">
        <v>0.0</v>
      </c>
      <c r="K1613" s="37"/>
      <c r="L1613" s="37" t="s">
        <v>21</v>
      </c>
      <c r="M1613" s="37"/>
      <c r="N1613" s="260" t="s">
        <v>20645</v>
      </c>
      <c r="O1613" s="260">
        <v>0.0</v>
      </c>
      <c r="P1613" s="260"/>
      <c r="Q1613" s="260"/>
      <c r="R1613" s="260"/>
    </row>
    <row r="1614">
      <c r="A1614" s="279">
        <v>45902.0</v>
      </c>
      <c r="B1614" s="31">
        <v>8248.0</v>
      </c>
      <c r="C1614" s="31" t="s">
        <v>6867</v>
      </c>
      <c r="D1614" s="31"/>
      <c r="E1614" s="31"/>
      <c r="F1614" s="275"/>
      <c r="G1614" s="276">
        <v>3060.0</v>
      </c>
      <c r="H1614" s="277">
        <v>280.0</v>
      </c>
      <c r="I1614" s="278">
        <v>52.0</v>
      </c>
      <c r="J1614" s="37">
        <v>63.0</v>
      </c>
      <c r="K1614" s="37"/>
      <c r="L1614" s="37" t="s">
        <v>21</v>
      </c>
      <c r="M1614" s="37"/>
      <c r="N1614" s="260" t="s">
        <v>20645</v>
      </c>
      <c r="O1614" s="260">
        <v>0.0</v>
      </c>
      <c r="P1614" s="260"/>
      <c r="Q1614" s="260"/>
      <c r="R1614" s="260"/>
    </row>
    <row r="1615">
      <c r="A1615" s="279">
        <v>45902.0</v>
      </c>
      <c r="B1615" s="31">
        <v>8249.0</v>
      </c>
      <c r="C1615" s="31" t="s">
        <v>4474</v>
      </c>
      <c r="D1615" s="31"/>
      <c r="E1615" s="31"/>
      <c r="F1615" s="275"/>
      <c r="G1615" s="276">
        <v>4160.0</v>
      </c>
      <c r="H1615" s="277">
        <v>1460.0</v>
      </c>
      <c r="I1615" s="278">
        <v>59.0</v>
      </c>
      <c r="J1615" s="37">
        <v>71.0</v>
      </c>
      <c r="K1615" s="37"/>
      <c r="L1615" s="37" t="s">
        <v>52</v>
      </c>
      <c r="M1615" s="37"/>
      <c r="N1615" s="260" t="s">
        <v>20645</v>
      </c>
      <c r="O1615" s="260">
        <v>0.0</v>
      </c>
      <c r="P1615" s="260"/>
      <c r="Q1615" s="260"/>
      <c r="R1615" s="260"/>
    </row>
    <row r="1616">
      <c r="A1616" s="279">
        <v>45902.0</v>
      </c>
      <c r="B1616" s="31">
        <v>8250.0</v>
      </c>
      <c r="C1616" s="31" t="s">
        <v>4048</v>
      </c>
      <c r="D1616" s="31"/>
      <c r="E1616" s="31" t="s">
        <v>22012</v>
      </c>
      <c r="F1616" s="275"/>
      <c r="G1616" s="276">
        <v>4020.0</v>
      </c>
      <c r="H1616" s="277">
        <v>500.0</v>
      </c>
      <c r="I1616" s="278">
        <v>112.0</v>
      </c>
      <c r="J1616" s="37">
        <v>135.0</v>
      </c>
      <c r="K1616" s="37"/>
      <c r="L1616" s="37" t="s">
        <v>21</v>
      </c>
      <c r="M1616" s="37"/>
      <c r="N1616" s="260" t="s">
        <v>20645</v>
      </c>
      <c r="O1616" s="260">
        <v>0.0</v>
      </c>
      <c r="P1616" s="260"/>
      <c r="Q1616" s="260"/>
      <c r="R1616" s="260"/>
    </row>
    <row r="1617">
      <c r="A1617" s="279"/>
      <c r="B1617" s="31"/>
      <c r="C1617" s="31"/>
      <c r="D1617" s="31"/>
      <c r="E1617" s="31"/>
      <c r="F1617" s="275"/>
      <c r="G1617" s="276"/>
      <c r="H1617" s="277"/>
      <c r="I1617" s="278"/>
      <c r="J1617" s="37"/>
      <c r="K1617" s="37"/>
      <c r="L1617" s="37"/>
      <c r="M1617" s="37"/>
      <c r="N1617" s="260"/>
      <c r="O1617" s="260"/>
      <c r="P1617" s="260"/>
      <c r="Q1617" s="260"/>
      <c r="R1617" s="260"/>
    </row>
    <row r="1618">
      <c r="A1618" s="279">
        <v>45882.0</v>
      </c>
      <c r="B1618" s="31">
        <v>8251.0</v>
      </c>
      <c r="C1618" s="31" t="s">
        <v>6275</v>
      </c>
      <c r="D1618" s="31"/>
      <c r="E1618" s="31" t="s">
        <v>22075</v>
      </c>
      <c r="F1618" s="275"/>
      <c r="G1618" s="276">
        <v>3060.0</v>
      </c>
      <c r="H1618" s="277">
        <v>280.0</v>
      </c>
      <c r="I1618" s="278">
        <v>63.0</v>
      </c>
      <c r="J1618" s="37">
        <v>76.0</v>
      </c>
      <c r="K1618" s="37"/>
      <c r="L1618" s="37" t="s">
        <v>21</v>
      </c>
      <c r="M1618" s="37"/>
      <c r="N1618" s="260" t="s">
        <v>20645</v>
      </c>
      <c r="O1618" s="260">
        <v>0.0</v>
      </c>
      <c r="P1618" s="260"/>
      <c r="Q1618" s="260"/>
      <c r="R1618" s="260"/>
    </row>
    <row r="1619">
      <c r="A1619" s="279">
        <v>45882.0</v>
      </c>
      <c r="B1619" s="31">
        <v>8252.0</v>
      </c>
      <c r="C1619" s="31" t="s">
        <v>21168</v>
      </c>
      <c r="D1619" s="31"/>
      <c r="E1619" s="31" t="s">
        <v>22237</v>
      </c>
      <c r="F1619" s="275"/>
      <c r="G1619" s="276">
        <v>3320.0</v>
      </c>
      <c r="H1619" s="277">
        <v>560.0</v>
      </c>
      <c r="I1619" s="278">
        <v>112.0</v>
      </c>
      <c r="J1619" s="37">
        <v>135.0</v>
      </c>
      <c r="K1619" s="37"/>
      <c r="L1619" s="37" t="s">
        <v>21</v>
      </c>
      <c r="M1619" s="37"/>
      <c r="N1619" s="260" t="s">
        <v>20645</v>
      </c>
      <c r="O1619" s="260">
        <v>0.0</v>
      </c>
      <c r="P1619" s="260"/>
      <c r="Q1619" s="260"/>
      <c r="R1619" s="260"/>
    </row>
    <row r="1620">
      <c r="A1620" s="279">
        <v>45882.0</v>
      </c>
      <c r="B1620" s="31">
        <v>8253.0</v>
      </c>
      <c r="C1620" s="31" t="s">
        <v>9511</v>
      </c>
      <c r="D1620" s="31"/>
      <c r="E1620" s="31"/>
      <c r="F1620" s="275"/>
      <c r="G1620" s="276">
        <v>3400.0</v>
      </c>
      <c r="H1620" s="277">
        <v>780.0</v>
      </c>
      <c r="I1620" s="278">
        <v>156.0</v>
      </c>
      <c r="J1620" s="37">
        <v>188.0</v>
      </c>
      <c r="K1620" s="37"/>
      <c r="L1620" s="37" t="s">
        <v>21</v>
      </c>
      <c r="M1620" s="37"/>
      <c r="N1620" s="260" t="s">
        <v>20645</v>
      </c>
      <c r="O1620" s="260">
        <v>0.0</v>
      </c>
      <c r="P1620" s="260"/>
      <c r="Q1620" s="260"/>
      <c r="R1620" s="260"/>
    </row>
    <row r="1621">
      <c r="A1621" s="279">
        <v>45882.0</v>
      </c>
      <c r="B1621" s="31">
        <v>8254.0</v>
      </c>
      <c r="C1621" s="31" t="s">
        <v>6423</v>
      </c>
      <c r="D1621" s="31"/>
      <c r="E1621" s="31" t="s">
        <v>22006</v>
      </c>
      <c r="F1621" s="275"/>
      <c r="G1621" s="276">
        <v>3620.0</v>
      </c>
      <c r="H1621" s="277">
        <v>260.0</v>
      </c>
      <c r="I1621" s="278">
        <v>0.0</v>
      </c>
      <c r="J1621" s="37">
        <v>0.0</v>
      </c>
      <c r="K1621" s="37"/>
      <c r="L1621" s="37" t="s">
        <v>21</v>
      </c>
      <c r="M1621" s="37"/>
      <c r="N1621" s="260" t="s">
        <v>20645</v>
      </c>
      <c r="O1621" s="260">
        <v>0.0</v>
      </c>
      <c r="P1621" s="260"/>
      <c r="Q1621" s="260"/>
      <c r="R1621" s="260"/>
    </row>
    <row r="1622">
      <c r="A1622" s="279">
        <v>45882.0</v>
      </c>
      <c r="B1622" s="31">
        <v>8255.0</v>
      </c>
      <c r="C1622" s="31" t="s">
        <v>6423</v>
      </c>
      <c r="D1622" s="31"/>
      <c r="E1622" s="31" t="s">
        <v>20901</v>
      </c>
      <c r="F1622" s="275"/>
      <c r="G1622" s="276">
        <v>3360.0</v>
      </c>
      <c r="H1622" s="277">
        <v>600.0</v>
      </c>
      <c r="I1622" s="278">
        <v>111.0</v>
      </c>
      <c r="J1622" s="37">
        <v>134.0</v>
      </c>
      <c r="K1622" s="37"/>
      <c r="L1622" s="37" t="s">
        <v>21</v>
      </c>
      <c r="M1622" s="37"/>
      <c r="N1622" s="260" t="s">
        <v>20645</v>
      </c>
      <c r="O1622" s="260">
        <v>0.0</v>
      </c>
      <c r="P1622" s="260"/>
      <c r="Q1622" s="260"/>
      <c r="R1622" s="260"/>
    </row>
    <row r="1623">
      <c r="A1623" s="279">
        <v>45882.0</v>
      </c>
      <c r="B1623" s="31">
        <v>8256.0</v>
      </c>
      <c r="C1623" s="31" t="s">
        <v>6423</v>
      </c>
      <c r="D1623" s="31"/>
      <c r="E1623" s="31" t="s">
        <v>22088</v>
      </c>
      <c r="F1623" s="275"/>
      <c r="G1623" s="276">
        <v>3940.0</v>
      </c>
      <c r="H1623" s="277">
        <v>360.0</v>
      </c>
      <c r="I1623" s="278">
        <v>0.0</v>
      </c>
      <c r="J1623" s="37">
        <v>0.0</v>
      </c>
      <c r="K1623" s="37"/>
      <c r="L1623" s="37" t="s">
        <v>21</v>
      </c>
      <c r="M1623" s="37"/>
      <c r="N1623" s="260" t="s">
        <v>20645</v>
      </c>
      <c r="O1623" s="260">
        <v>0.0</v>
      </c>
      <c r="P1623" s="260"/>
      <c r="Q1623" s="260"/>
      <c r="R1623" s="260"/>
    </row>
    <row r="1624">
      <c r="A1624" s="279">
        <v>45882.0</v>
      </c>
      <c r="B1624" s="31">
        <v>8257.0</v>
      </c>
      <c r="C1624" s="31" t="s">
        <v>6423</v>
      </c>
      <c r="D1624" s="31"/>
      <c r="E1624" s="31" t="s">
        <v>20933</v>
      </c>
      <c r="F1624" s="275"/>
      <c r="G1624" s="276">
        <v>3580.0</v>
      </c>
      <c r="H1624" s="277">
        <v>660.0</v>
      </c>
      <c r="I1624" s="278">
        <v>123.0</v>
      </c>
      <c r="J1624" s="37">
        <v>147.0</v>
      </c>
      <c r="K1624" s="37"/>
      <c r="L1624" s="37" t="s">
        <v>21</v>
      </c>
      <c r="M1624" s="37"/>
      <c r="N1624" s="260" t="s">
        <v>20645</v>
      </c>
      <c r="O1624" s="260">
        <v>0.0</v>
      </c>
      <c r="P1624" s="260"/>
      <c r="Q1624" s="260"/>
      <c r="R1624" s="260"/>
    </row>
    <row r="1625">
      <c r="A1625" s="279"/>
      <c r="B1625" s="31"/>
      <c r="C1625" s="31"/>
      <c r="D1625" s="31"/>
      <c r="E1625" s="31"/>
      <c r="F1625" s="275"/>
      <c r="G1625" s="276"/>
      <c r="H1625" s="277"/>
      <c r="I1625" s="278"/>
      <c r="J1625" s="37"/>
      <c r="K1625" s="37"/>
      <c r="L1625" s="37"/>
      <c r="M1625" s="37"/>
      <c r="N1625" s="260"/>
      <c r="O1625" s="260"/>
      <c r="P1625" s="260"/>
      <c r="Q1625" s="260"/>
      <c r="R1625" s="260"/>
    </row>
    <row r="1626">
      <c r="A1626" s="279">
        <v>45902.0</v>
      </c>
      <c r="B1626" s="31">
        <v>8258.0</v>
      </c>
      <c r="C1626" s="31" t="s">
        <v>4133</v>
      </c>
      <c r="D1626" s="31"/>
      <c r="E1626" s="31"/>
      <c r="F1626" s="275"/>
      <c r="G1626" s="276">
        <v>2860.0</v>
      </c>
      <c r="H1626" s="277">
        <v>540.0</v>
      </c>
      <c r="I1626" s="278">
        <v>90.0</v>
      </c>
      <c r="J1626" s="37">
        <v>107.0</v>
      </c>
      <c r="K1626" s="37"/>
      <c r="L1626" s="37" t="s">
        <v>52</v>
      </c>
      <c r="M1626" s="37"/>
      <c r="N1626" s="260" t="s">
        <v>20645</v>
      </c>
      <c r="O1626" s="260">
        <v>0.0</v>
      </c>
      <c r="P1626" s="260"/>
      <c r="Q1626" s="260"/>
      <c r="R1626" s="260"/>
    </row>
    <row r="1627">
      <c r="A1627" s="274"/>
      <c r="B1627" s="31"/>
      <c r="C1627" s="31"/>
      <c r="D1627" s="31"/>
      <c r="E1627" s="31"/>
      <c r="F1627" s="275"/>
      <c r="G1627" s="276"/>
      <c r="H1627" s="277"/>
      <c r="I1627" s="278"/>
      <c r="J1627" s="37"/>
      <c r="K1627" s="37"/>
      <c r="L1627" s="37"/>
      <c r="M1627" s="37"/>
      <c r="N1627" s="260"/>
      <c r="O1627" s="260"/>
      <c r="P1627" s="260"/>
      <c r="Q1627" s="260"/>
      <c r="R1627" s="260"/>
    </row>
    <row r="1628">
      <c r="A1628" s="274">
        <v>45903.029010474536</v>
      </c>
      <c r="B1628" s="31">
        <v>8259.0</v>
      </c>
      <c r="C1628" s="31" t="s">
        <v>4017</v>
      </c>
      <c r="D1628" s="31"/>
      <c r="E1628" s="31" t="s">
        <v>4500</v>
      </c>
      <c r="F1628" s="275"/>
      <c r="G1628" s="276">
        <v>3860.0</v>
      </c>
      <c r="H1628" s="277">
        <v>840.0</v>
      </c>
      <c r="I1628" s="278">
        <v>87.0</v>
      </c>
      <c r="J1628" s="37">
        <v>104.0</v>
      </c>
      <c r="K1628" s="37"/>
      <c r="L1628" s="37" t="s">
        <v>52</v>
      </c>
      <c r="M1628" s="37"/>
      <c r="N1628" s="260" t="s">
        <v>20645</v>
      </c>
      <c r="O1628" s="260">
        <v>0.0</v>
      </c>
      <c r="P1628" s="260"/>
      <c r="Q1628" s="260"/>
      <c r="R1628" s="260"/>
    </row>
    <row r="1629">
      <c r="A1629" s="279">
        <v>45903.0</v>
      </c>
      <c r="B1629" s="31">
        <v>8260.0</v>
      </c>
      <c r="C1629" s="31" t="s">
        <v>8090</v>
      </c>
      <c r="D1629" s="31"/>
      <c r="E1629" s="31" t="s">
        <v>22520</v>
      </c>
      <c r="F1629" s="275"/>
      <c r="G1629" s="276">
        <v>10820.0</v>
      </c>
      <c r="H1629" s="277">
        <v>680.0</v>
      </c>
      <c r="I1629" s="278">
        <v>0.0</v>
      </c>
      <c r="J1629" s="37">
        <v>0.0</v>
      </c>
      <c r="K1629" s="37"/>
      <c r="L1629" s="37" t="s">
        <v>21</v>
      </c>
      <c r="M1629" s="37"/>
      <c r="N1629" s="260" t="s">
        <v>20645</v>
      </c>
      <c r="O1629" s="260">
        <v>0.0</v>
      </c>
      <c r="P1629" s="260"/>
      <c r="Q1629" s="260"/>
      <c r="R1629" s="260"/>
    </row>
    <row r="1630">
      <c r="A1630" s="279">
        <v>45903.0</v>
      </c>
      <c r="B1630" s="31">
        <v>8261.0</v>
      </c>
      <c r="C1630" s="31" t="s">
        <v>744</v>
      </c>
      <c r="D1630" s="31"/>
      <c r="E1630" s="31"/>
      <c r="F1630" s="275"/>
      <c r="G1630" s="276">
        <v>2840.0</v>
      </c>
      <c r="H1630" s="277">
        <v>320.0</v>
      </c>
      <c r="I1630" s="278">
        <v>64.0</v>
      </c>
      <c r="J1630" s="37">
        <v>77.0</v>
      </c>
      <c r="K1630" s="37"/>
      <c r="L1630" s="37" t="s">
        <v>52</v>
      </c>
      <c r="M1630" s="37"/>
      <c r="N1630" s="260" t="s">
        <v>20645</v>
      </c>
      <c r="O1630" s="260">
        <v>0.0</v>
      </c>
      <c r="P1630" s="260"/>
      <c r="Q1630" s="260"/>
      <c r="R1630" s="260"/>
    </row>
    <row r="1631">
      <c r="A1631" s="279">
        <v>45884.0</v>
      </c>
      <c r="B1631" s="31">
        <v>8262.0</v>
      </c>
      <c r="C1631" s="31" t="s">
        <v>1093</v>
      </c>
      <c r="D1631" s="31"/>
      <c r="E1631" s="31" t="s">
        <v>22429</v>
      </c>
      <c r="F1631" s="275"/>
      <c r="G1631" s="276">
        <v>2920.0</v>
      </c>
      <c r="H1631" s="277">
        <v>200.0</v>
      </c>
      <c r="I1631" s="278">
        <v>40.0</v>
      </c>
      <c r="J1631" s="37">
        <v>48.0</v>
      </c>
      <c r="K1631" s="37"/>
      <c r="L1631" s="37" t="s">
        <v>21</v>
      </c>
      <c r="M1631" s="37"/>
      <c r="N1631" s="260" t="s">
        <v>20645</v>
      </c>
      <c r="O1631" s="260">
        <v>0.0</v>
      </c>
      <c r="P1631" s="260"/>
      <c r="Q1631" s="260"/>
      <c r="R1631" s="260"/>
    </row>
    <row r="1632">
      <c r="A1632" s="279">
        <v>45903.0</v>
      </c>
      <c r="B1632" s="31">
        <v>8263.0</v>
      </c>
      <c r="C1632" s="31" t="s">
        <v>5319</v>
      </c>
      <c r="D1632" s="31"/>
      <c r="E1632" s="31" t="s">
        <v>19722</v>
      </c>
      <c r="F1632" s="275"/>
      <c r="G1632" s="276">
        <v>3580.0</v>
      </c>
      <c r="H1632" s="277">
        <v>220.0</v>
      </c>
      <c r="I1632" s="278">
        <v>0.0</v>
      </c>
      <c r="J1632" s="37">
        <v>0.0</v>
      </c>
      <c r="K1632" s="37"/>
      <c r="L1632" s="37" t="s">
        <v>21</v>
      </c>
      <c r="M1632" s="37"/>
      <c r="N1632" s="260" t="s">
        <v>20645</v>
      </c>
      <c r="O1632" s="260">
        <v>0.0</v>
      </c>
      <c r="P1632" s="260"/>
      <c r="Q1632" s="260"/>
      <c r="R1632" s="260"/>
    </row>
    <row r="1633">
      <c r="A1633" s="279">
        <v>45903.0</v>
      </c>
      <c r="B1633" s="31">
        <v>8264.0</v>
      </c>
      <c r="C1633" s="31" t="s">
        <v>5319</v>
      </c>
      <c r="D1633" s="31"/>
      <c r="E1633" s="31" t="s">
        <v>19722</v>
      </c>
      <c r="F1633" s="275"/>
      <c r="G1633" s="276">
        <v>3360.0</v>
      </c>
      <c r="H1633" s="277">
        <v>420.0</v>
      </c>
      <c r="I1633" s="278">
        <v>78.0</v>
      </c>
      <c r="J1633" s="37">
        <v>94.0</v>
      </c>
      <c r="K1633" s="37"/>
      <c r="L1633" s="37" t="s">
        <v>21</v>
      </c>
      <c r="M1633" s="37"/>
      <c r="N1633" s="260" t="s">
        <v>20645</v>
      </c>
      <c r="O1633" s="260">
        <v>0.0</v>
      </c>
      <c r="P1633" s="260"/>
      <c r="Q1633" s="260"/>
      <c r="R1633" s="260"/>
    </row>
    <row r="1634">
      <c r="A1634" s="279">
        <v>45903.0</v>
      </c>
      <c r="B1634" s="31">
        <v>8265.0</v>
      </c>
      <c r="C1634" s="31" t="s">
        <v>6867</v>
      </c>
      <c r="D1634" s="31"/>
      <c r="E1634" s="31" t="s">
        <v>19727</v>
      </c>
      <c r="F1634" s="275"/>
      <c r="G1634" s="276">
        <v>3500.0</v>
      </c>
      <c r="H1634" s="277">
        <v>240.0</v>
      </c>
      <c r="I1634" s="278">
        <v>0.0</v>
      </c>
      <c r="J1634" s="37">
        <v>0.0</v>
      </c>
      <c r="K1634" s="37"/>
      <c r="L1634" s="37" t="s">
        <v>21</v>
      </c>
      <c r="M1634" s="37"/>
      <c r="N1634" s="260" t="s">
        <v>20645</v>
      </c>
      <c r="O1634" s="260">
        <v>0.0</v>
      </c>
      <c r="P1634" s="260"/>
      <c r="Q1634" s="260"/>
      <c r="R1634" s="260"/>
    </row>
    <row r="1635">
      <c r="A1635" s="279">
        <v>45903.0</v>
      </c>
      <c r="B1635" s="31">
        <v>8265.0</v>
      </c>
      <c r="C1635" s="31" t="s">
        <v>6867</v>
      </c>
      <c r="D1635" s="31"/>
      <c r="E1635" s="31" t="s">
        <v>19727</v>
      </c>
      <c r="F1635" s="275"/>
      <c r="G1635" s="276">
        <v>3500.0</v>
      </c>
      <c r="H1635" s="277">
        <v>240.0</v>
      </c>
      <c r="I1635" s="278">
        <v>0.0</v>
      </c>
      <c r="J1635" s="37">
        <v>0.0</v>
      </c>
      <c r="K1635" s="37"/>
      <c r="L1635" s="37" t="s">
        <v>21</v>
      </c>
      <c r="M1635" s="37"/>
      <c r="N1635" s="260" t="s">
        <v>20645</v>
      </c>
      <c r="O1635" s="260">
        <v>0.0</v>
      </c>
      <c r="P1635" s="260"/>
      <c r="Q1635" s="260"/>
      <c r="R1635" s="260"/>
    </row>
    <row r="1636">
      <c r="A1636" s="279">
        <v>45903.0</v>
      </c>
      <c r="B1636" s="31">
        <v>8267.0</v>
      </c>
      <c r="C1636" s="31" t="s">
        <v>5319</v>
      </c>
      <c r="D1636" s="31"/>
      <c r="E1636" s="31" t="s">
        <v>19727</v>
      </c>
      <c r="F1636" s="275"/>
      <c r="G1636" s="276">
        <v>3260.0</v>
      </c>
      <c r="H1636" s="277">
        <v>480.0</v>
      </c>
      <c r="I1636" s="278">
        <v>89.0</v>
      </c>
      <c r="J1636" s="37">
        <v>107.0</v>
      </c>
      <c r="K1636" s="37"/>
      <c r="L1636" s="37" t="s">
        <v>21</v>
      </c>
      <c r="M1636" s="37"/>
      <c r="N1636" s="260" t="s">
        <v>20645</v>
      </c>
      <c r="O1636" s="260">
        <v>0.0</v>
      </c>
      <c r="P1636" s="260"/>
      <c r="Q1636" s="260"/>
      <c r="R1636" s="260"/>
    </row>
    <row r="1637">
      <c r="A1637" s="279">
        <v>45901.0</v>
      </c>
      <c r="B1637" s="31">
        <v>8268.0</v>
      </c>
      <c r="C1637" s="31" t="s">
        <v>22513</v>
      </c>
      <c r="D1637" s="31"/>
      <c r="E1637" s="31" t="s">
        <v>22514</v>
      </c>
      <c r="F1637" s="275"/>
      <c r="G1637" s="276">
        <v>3560.0</v>
      </c>
      <c r="H1637" s="277">
        <v>740.0</v>
      </c>
      <c r="I1637" s="278">
        <v>148.0</v>
      </c>
      <c r="J1637" s="37">
        <v>178.0</v>
      </c>
      <c r="K1637" s="37"/>
      <c r="L1637" s="37" t="s">
        <v>21</v>
      </c>
      <c r="M1637" s="37"/>
      <c r="N1637" s="260" t="s">
        <v>20645</v>
      </c>
      <c r="O1637" s="260">
        <v>0.0</v>
      </c>
      <c r="P1637" s="260"/>
      <c r="Q1637" s="260"/>
      <c r="R1637" s="260"/>
    </row>
    <row r="1638">
      <c r="A1638" s="279">
        <v>45903.0</v>
      </c>
      <c r="B1638" s="31">
        <v>8269.0</v>
      </c>
      <c r="C1638" s="31" t="s">
        <v>518</v>
      </c>
      <c r="D1638" s="31"/>
      <c r="E1638" s="31" t="s">
        <v>20861</v>
      </c>
      <c r="F1638" s="275"/>
      <c r="G1638" s="276">
        <v>3380.0</v>
      </c>
      <c r="H1638" s="277">
        <v>340.0</v>
      </c>
      <c r="I1638" s="278">
        <v>14.0</v>
      </c>
      <c r="J1638" s="37">
        <v>17.0</v>
      </c>
      <c r="K1638" s="37"/>
      <c r="L1638" s="37" t="s">
        <v>52</v>
      </c>
      <c r="M1638" s="37"/>
      <c r="N1638" s="260" t="s">
        <v>20645</v>
      </c>
      <c r="O1638" s="260">
        <v>0.0</v>
      </c>
      <c r="P1638" s="260"/>
      <c r="Q1638" s="260"/>
      <c r="R1638" s="260"/>
    </row>
    <row r="1639">
      <c r="A1639" s="279">
        <v>45903.0</v>
      </c>
      <c r="B1639" s="31">
        <v>8270.0</v>
      </c>
      <c r="C1639" s="31" t="s">
        <v>4031</v>
      </c>
      <c r="D1639" s="31"/>
      <c r="E1639" s="31" t="s">
        <v>20697</v>
      </c>
      <c r="F1639" s="275"/>
      <c r="G1639" s="276">
        <v>2860.0</v>
      </c>
      <c r="H1639" s="277">
        <v>160.0</v>
      </c>
      <c r="I1639" s="278">
        <v>27.0</v>
      </c>
      <c r="J1639" s="37">
        <v>32.0</v>
      </c>
      <c r="K1639" s="37"/>
      <c r="L1639" s="37" t="s">
        <v>21</v>
      </c>
      <c r="M1639" s="37"/>
      <c r="N1639" s="260" t="s">
        <v>20645</v>
      </c>
      <c r="O1639" s="260">
        <v>0.0</v>
      </c>
      <c r="P1639" s="260"/>
      <c r="Q1639" s="260"/>
      <c r="R1639" s="260"/>
    </row>
    <row r="1640">
      <c r="A1640" s="279">
        <v>45903.0</v>
      </c>
      <c r="B1640" s="31">
        <v>8271.0</v>
      </c>
      <c r="C1640" s="31" t="s">
        <v>6078</v>
      </c>
      <c r="D1640" s="31"/>
      <c r="E1640" s="31"/>
      <c r="F1640" s="275"/>
      <c r="G1640" s="276">
        <v>2180.0</v>
      </c>
      <c r="H1640" s="277">
        <v>100.0</v>
      </c>
      <c r="I1640" s="278">
        <v>20.0</v>
      </c>
      <c r="J1640" s="37">
        <v>24.0</v>
      </c>
      <c r="K1640" s="37"/>
      <c r="L1640" s="37" t="s">
        <v>60</v>
      </c>
      <c r="M1640" s="37"/>
      <c r="N1640" s="260" t="s">
        <v>20645</v>
      </c>
      <c r="O1640" s="260">
        <v>0.0</v>
      </c>
      <c r="P1640" s="260"/>
      <c r="Q1640" s="260"/>
      <c r="R1640" s="260"/>
    </row>
    <row r="1641">
      <c r="A1641" s="279">
        <v>45903.0</v>
      </c>
      <c r="B1641" s="31">
        <v>8272.0</v>
      </c>
      <c r="C1641" s="31" t="s">
        <v>8090</v>
      </c>
      <c r="D1641" s="31"/>
      <c r="E1641" s="31" t="s">
        <v>22111</v>
      </c>
      <c r="F1641" s="275"/>
      <c r="G1641" s="276">
        <v>11700.0</v>
      </c>
      <c r="H1641" s="277">
        <v>1180.0</v>
      </c>
      <c r="I1641" s="278">
        <v>0.0</v>
      </c>
      <c r="J1641" s="37">
        <v>0.0</v>
      </c>
      <c r="K1641" s="37"/>
      <c r="L1641" s="37" t="s">
        <v>21</v>
      </c>
      <c r="M1641" s="37"/>
      <c r="N1641" s="260" t="s">
        <v>20645</v>
      </c>
      <c r="O1641" s="260">
        <v>0.0</v>
      </c>
      <c r="P1641" s="260"/>
      <c r="Q1641" s="260"/>
      <c r="R1641" s="260"/>
    </row>
    <row r="1642">
      <c r="A1642" s="274"/>
      <c r="B1642" s="31"/>
      <c r="C1642" s="31"/>
      <c r="D1642" s="31"/>
      <c r="E1642" s="31"/>
      <c r="F1642" s="275"/>
      <c r="G1642" s="276"/>
      <c r="H1642" s="277"/>
      <c r="I1642" s="278"/>
      <c r="J1642" s="37"/>
      <c r="K1642" s="37"/>
      <c r="L1642" s="37"/>
      <c r="M1642" s="37"/>
      <c r="N1642" s="260"/>
      <c r="O1642" s="260"/>
      <c r="P1642" s="260"/>
      <c r="Q1642" s="260"/>
      <c r="R1642" s="260"/>
    </row>
    <row r="1643">
      <c r="A1643" s="274">
        <v>45904.02899306713</v>
      </c>
      <c r="B1643" s="31">
        <v>8273.0</v>
      </c>
      <c r="C1643" s="31" t="s">
        <v>4031</v>
      </c>
      <c r="D1643" s="31"/>
      <c r="E1643" s="31" t="s">
        <v>20697</v>
      </c>
      <c r="F1643" s="275"/>
      <c r="G1643" s="276">
        <v>2980.0</v>
      </c>
      <c r="H1643" s="277">
        <v>220.0</v>
      </c>
      <c r="I1643" s="278">
        <v>37.0</v>
      </c>
      <c r="J1643" s="37">
        <v>44.0</v>
      </c>
      <c r="K1643" s="37"/>
      <c r="L1643" s="37" t="s">
        <v>21</v>
      </c>
      <c r="M1643" s="37"/>
      <c r="N1643" s="260" t="s">
        <v>20645</v>
      </c>
      <c r="O1643" s="260">
        <v>0.0</v>
      </c>
      <c r="P1643" s="260"/>
      <c r="Q1643" s="260"/>
      <c r="R1643" s="260"/>
    </row>
    <row r="1644">
      <c r="A1644" s="279">
        <v>45904.0</v>
      </c>
      <c r="B1644" s="31">
        <v>8274.0</v>
      </c>
      <c r="C1644" s="31" t="s">
        <v>8090</v>
      </c>
      <c r="D1644" s="31"/>
      <c r="E1644" s="31" t="s">
        <v>22202</v>
      </c>
      <c r="F1644" s="275"/>
      <c r="G1644" s="276">
        <v>11420.0</v>
      </c>
      <c r="H1644" s="277">
        <v>940.0</v>
      </c>
      <c r="I1644" s="278">
        <v>0.0</v>
      </c>
      <c r="J1644" s="37">
        <v>0.0</v>
      </c>
      <c r="K1644" s="37"/>
      <c r="L1644" s="37" t="s">
        <v>21</v>
      </c>
      <c r="M1644" s="37"/>
      <c r="N1644" s="260" t="s">
        <v>20645</v>
      </c>
      <c r="O1644" s="260">
        <v>0.0</v>
      </c>
      <c r="P1644" s="260"/>
      <c r="Q1644" s="260"/>
      <c r="R1644" s="260"/>
    </row>
    <row r="1645">
      <c r="A1645" s="279">
        <v>45904.0</v>
      </c>
      <c r="B1645" s="31">
        <v>8275.0</v>
      </c>
      <c r="C1645" s="31" t="s">
        <v>4017</v>
      </c>
      <c r="D1645" s="31"/>
      <c r="E1645" s="31" t="s">
        <v>4500</v>
      </c>
      <c r="F1645" s="275"/>
      <c r="G1645" s="276">
        <v>3200.0</v>
      </c>
      <c r="H1645" s="277">
        <v>380.0</v>
      </c>
      <c r="I1645" s="278">
        <v>63.0</v>
      </c>
      <c r="J1645" s="37">
        <v>76.0</v>
      </c>
      <c r="K1645" s="37"/>
      <c r="L1645" s="37" t="s">
        <v>52</v>
      </c>
      <c r="M1645" s="37"/>
      <c r="N1645" s="260" t="s">
        <v>20645</v>
      </c>
      <c r="O1645" s="260">
        <v>0.0</v>
      </c>
      <c r="P1645" s="260"/>
      <c r="Q1645" s="260"/>
      <c r="R1645" s="260"/>
    </row>
    <row r="1646">
      <c r="A1646" s="279">
        <v>45904.0</v>
      </c>
      <c r="B1646" s="31">
        <v>8276.0</v>
      </c>
      <c r="C1646" s="31" t="s">
        <v>4457</v>
      </c>
      <c r="D1646" s="31"/>
      <c r="E1646" s="31"/>
      <c r="F1646" s="275"/>
      <c r="G1646" s="276">
        <v>3600.0</v>
      </c>
      <c r="H1646" s="277">
        <v>440.0</v>
      </c>
      <c r="I1646" s="278">
        <v>73.0</v>
      </c>
      <c r="J1646" s="37">
        <v>88.0</v>
      </c>
      <c r="K1646" s="37"/>
      <c r="L1646" s="37" t="s">
        <v>52</v>
      </c>
      <c r="M1646" s="37"/>
      <c r="N1646" s="260" t="s">
        <v>20645</v>
      </c>
      <c r="O1646" s="260">
        <v>0.0</v>
      </c>
      <c r="P1646" s="260"/>
      <c r="Q1646" s="260"/>
      <c r="R1646" s="260"/>
    </row>
    <row r="1647">
      <c r="A1647" s="279">
        <v>45904.0</v>
      </c>
      <c r="B1647" s="31">
        <v>8277.0</v>
      </c>
      <c r="C1647" s="31" t="s">
        <v>3445</v>
      </c>
      <c r="D1647" s="31"/>
      <c r="E1647" s="31"/>
      <c r="F1647" s="275"/>
      <c r="G1647" s="276">
        <v>3100.0</v>
      </c>
      <c r="H1647" s="277">
        <v>1060.0</v>
      </c>
      <c r="I1647" s="278">
        <v>175.0</v>
      </c>
      <c r="J1647" s="37">
        <v>210.0</v>
      </c>
      <c r="K1647" s="37"/>
      <c r="L1647" s="37" t="s">
        <v>60</v>
      </c>
      <c r="M1647" s="37">
        <v>99662.0</v>
      </c>
      <c r="N1647" s="260" t="s">
        <v>20645</v>
      </c>
      <c r="O1647" s="260">
        <v>0.0</v>
      </c>
      <c r="P1647" s="260"/>
      <c r="Q1647" s="260"/>
      <c r="R1647" s="260"/>
    </row>
    <row r="1648">
      <c r="A1648" s="279">
        <v>45904.0</v>
      </c>
      <c r="B1648" s="31">
        <v>8278.0</v>
      </c>
      <c r="C1648" s="31" t="s">
        <v>6867</v>
      </c>
      <c r="D1648" s="31"/>
      <c r="E1648" s="31" t="s">
        <v>19722</v>
      </c>
      <c r="F1648" s="275"/>
      <c r="G1648" s="276">
        <v>3500.0</v>
      </c>
      <c r="H1648" s="277">
        <v>180.0</v>
      </c>
      <c r="I1648" s="278">
        <v>0.0</v>
      </c>
      <c r="J1648" s="37">
        <v>0.0</v>
      </c>
      <c r="K1648" s="37"/>
      <c r="L1648" s="37" t="s">
        <v>21</v>
      </c>
      <c r="M1648" s="37"/>
      <c r="N1648" s="260" t="s">
        <v>20645</v>
      </c>
      <c r="O1648" s="260">
        <v>0.0</v>
      </c>
      <c r="P1648" s="260"/>
      <c r="Q1648" s="260"/>
      <c r="R1648" s="260"/>
    </row>
    <row r="1649">
      <c r="A1649" s="279">
        <v>45904.0</v>
      </c>
      <c r="B1649" s="31">
        <v>8279.0</v>
      </c>
      <c r="C1649" s="31" t="s">
        <v>6867</v>
      </c>
      <c r="D1649" s="31"/>
      <c r="E1649" s="31" t="s">
        <v>19722</v>
      </c>
      <c r="F1649" s="275"/>
      <c r="G1649" s="276">
        <v>3320.0</v>
      </c>
      <c r="H1649" s="277">
        <v>380.0</v>
      </c>
      <c r="I1649" s="278">
        <v>71.0</v>
      </c>
      <c r="J1649" s="37">
        <v>85.0</v>
      </c>
      <c r="K1649" s="37"/>
      <c r="L1649" s="37" t="s">
        <v>21</v>
      </c>
      <c r="M1649" s="37"/>
      <c r="N1649" s="260" t="s">
        <v>20645</v>
      </c>
      <c r="O1649" s="260">
        <v>0.0</v>
      </c>
      <c r="P1649" s="260"/>
      <c r="Q1649" s="260"/>
      <c r="R1649" s="260"/>
    </row>
    <row r="1650">
      <c r="A1650" s="279">
        <v>45904.0</v>
      </c>
      <c r="B1650" s="31">
        <v>8280.0</v>
      </c>
      <c r="C1650" s="31" t="s">
        <v>8090</v>
      </c>
      <c r="D1650" s="31"/>
      <c r="E1650" s="31" t="s">
        <v>22529</v>
      </c>
      <c r="F1650" s="275"/>
      <c r="G1650" s="276">
        <v>11260.0</v>
      </c>
      <c r="H1650" s="277">
        <v>760.0</v>
      </c>
      <c r="I1650" s="278">
        <v>0.0</v>
      </c>
      <c r="J1650" s="37">
        <v>0.0</v>
      </c>
      <c r="K1650" s="37"/>
      <c r="L1650" s="37" t="s">
        <v>21</v>
      </c>
      <c r="M1650" s="37"/>
      <c r="N1650" s="260" t="s">
        <v>20645</v>
      </c>
      <c r="O1650" s="260">
        <v>0.0</v>
      </c>
      <c r="P1650" s="260"/>
      <c r="Q1650" s="260"/>
      <c r="R1650" s="260"/>
    </row>
    <row r="1651">
      <c r="A1651" s="279">
        <v>45904.0</v>
      </c>
      <c r="B1651" s="31">
        <v>8281.0</v>
      </c>
      <c r="C1651" s="31" t="s">
        <v>3980</v>
      </c>
      <c r="D1651" s="31"/>
      <c r="E1651" s="31"/>
      <c r="F1651" s="275"/>
      <c r="G1651" s="276">
        <v>2820.0</v>
      </c>
      <c r="H1651" s="277">
        <v>500.0</v>
      </c>
      <c r="I1651" s="278">
        <v>83.0</v>
      </c>
      <c r="J1651" s="37">
        <v>99.0</v>
      </c>
      <c r="K1651" s="37"/>
      <c r="L1651" s="37" t="s">
        <v>21</v>
      </c>
      <c r="M1651" s="37"/>
      <c r="N1651" s="260" t="s">
        <v>20645</v>
      </c>
      <c r="O1651" s="260">
        <v>0.0</v>
      </c>
      <c r="P1651" s="260"/>
      <c r="Q1651" s="260"/>
      <c r="R1651" s="260"/>
    </row>
    <row r="1652">
      <c r="A1652" s="279">
        <v>45904.0</v>
      </c>
      <c r="B1652" s="31">
        <v>8282.0</v>
      </c>
      <c r="C1652" s="31" t="s">
        <v>6867</v>
      </c>
      <c r="D1652" s="31"/>
      <c r="E1652" s="31" t="s">
        <v>19727</v>
      </c>
      <c r="F1652" s="275"/>
      <c r="G1652" s="276">
        <v>3440.0</v>
      </c>
      <c r="H1652" s="277">
        <v>220.0</v>
      </c>
      <c r="I1652" s="278">
        <v>0.0</v>
      </c>
      <c r="J1652" s="37">
        <v>0.0</v>
      </c>
      <c r="K1652" s="37"/>
      <c r="L1652" s="37" t="s">
        <v>21</v>
      </c>
      <c r="M1652" s="37"/>
      <c r="N1652" s="260" t="s">
        <v>20645</v>
      </c>
      <c r="O1652" s="260">
        <v>0.0</v>
      </c>
      <c r="P1652" s="260"/>
      <c r="Q1652" s="260"/>
      <c r="R1652" s="260"/>
    </row>
    <row r="1653">
      <c r="A1653" s="279">
        <v>45904.0</v>
      </c>
      <c r="B1653" s="31">
        <v>8283.0</v>
      </c>
      <c r="C1653" s="31" t="s">
        <v>6867</v>
      </c>
      <c r="D1653" s="31"/>
      <c r="E1653" s="31" t="s">
        <v>22531</v>
      </c>
      <c r="F1653" s="275"/>
      <c r="G1653" s="276">
        <v>3220.0</v>
      </c>
      <c r="H1653" s="277">
        <v>400.0</v>
      </c>
      <c r="I1653" s="278">
        <v>74.0</v>
      </c>
      <c r="J1653" s="37">
        <v>89.0</v>
      </c>
      <c r="K1653" s="37"/>
      <c r="L1653" s="37" t="s">
        <v>21</v>
      </c>
      <c r="M1653" s="37"/>
      <c r="N1653" s="260" t="s">
        <v>20645</v>
      </c>
      <c r="O1653" s="260">
        <v>0.0</v>
      </c>
      <c r="P1653" s="260"/>
      <c r="Q1653" s="260"/>
      <c r="R1653" s="260"/>
    </row>
    <row r="1654">
      <c r="A1654" s="279">
        <v>45891.0</v>
      </c>
      <c r="B1654" s="31">
        <v>8284.0</v>
      </c>
      <c r="C1654" s="31" t="s">
        <v>20731</v>
      </c>
      <c r="D1654" s="31"/>
      <c r="E1654" s="31" t="s">
        <v>22464</v>
      </c>
      <c r="F1654" s="275"/>
      <c r="G1654" s="276"/>
      <c r="H1654" s="277">
        <v>0.0</v>
      </c>
      <c r="I1654" s="278">
        <v>0.0</v>
      </c>
      <c r="J1654" s="37">
        <v>0.0</v>
      </c>
      <c r="K1654" s="37"/>
      <c r="L1654" s="37" t="s">
        <v>21</v>
      </c>
      <c r="M1654" s="37"/>
      <c r="N1654" s="260" t="s">
        <v>20645</v>
      </c>
      <c r="O1654" s="260">
        <v>0.0</v>
      </c>
      <c r="P1654" s="260"/>
      <c r="Q1654" s="260"/>
      <c r="R1654" s="260"/>
    </row>
    <row r="1655">
      <c r="A1655" s="279">
        <v>45904.0</v>
      </c>
      <c r="B1655" s="31">
        <v>8285.0</v>
      </c>
      <c r="C1655" s="31" t="s">
        <v>744</v>
      </c>
      <c r="D1655" s="31"/>
      <c r="E1655" s="31"/>
      <c r="F1655" s="275"/>
      <c r="G1655" s="276">
        <v>2860.0</v>
      </c>
      <c r="H1655" s="277">
        <v>340.0</v>
      </c>
      <c r="I1655" s="278">
        <v>68.0</v>
      </c>
      <c r="J1655" s="37">
        <v>82.0</v>
      </c>
      <c r="K1655" s="37"/>
      <c r="L1655" s="37" t="s">
        <v>52</v>
      </c>
      <c r="M1655" s="37"/>
      <c r="N1655" s="260" t="s">
        <v>20645</v>
      </c>
      <c r="O1655" s="260">
        <v>0.0</v>
      </c>
      <c r="P1655" s="260"/>
      <c r="Q1655" s="260"/>
      <c r="R1655" s="260"/>
    </row>
    <row r="1656">
      <c r="A1656" s="279">
        <v>45904.0</v>
      </c>
      <c r="B1656" s="31">
        <v>8286.0</v>
      </c>
      <c r="C1656" s="31" t="s">
        <v>8090</v>
      </c>
      <c r="D1656" s="31"/>
      <c r="E1656" s="31" t="s">
        <v>22510</v>
      </c>
      <c r="F1656" s="275"/>
      <c r="G1656" s="276">
        <v>11600.0</v>
      </c>
      <c r="H1656" s="277">
        <v>1120.0</v>
      </c>
      <c r="I1656" s="278">
        <v>0.0</v>
      </c>
      <c r="J1656" s="37">
        <v>0.0</v>
      </c>
      <c r="K1656" s="37"/>
      <c r="L1656" s="37" t="s">
        <v>21</v>
      </c>
      <c r="M1656" s="37"/>
      <c r="N1656" s="260" t="s">
        <v>20645</v>
      </c>
      <c r="O1656" s="260">
        <v>0.0</v>
      </c>
      <c r="P1656" s="260"/>
      <c r="Q1656" s="260"/>
      <c r="R1656" s="260"/>
    </row>
    <row r="1657">
      <c r="A1657" s="279">
        <v>45894.0</v>
      </c>
      <c r="B1657" s="31">
        <v>8287.0</v>
      </c>
      <c r="C1657" s="31" t="s">
        <v>20731</v>
      </c>
      <c r="D1657" s="31"/>
      <c r="E1657" s="31" t="s">
        <v>22475</v>
      </c>
      <c r="F1657" s="275"/>
      <c r="G1657" s="276">
        <v>3380.0</v>
      </c>
      <c r="H1657" s="277">
        <v>540.0</v>
      </c>
      <c r="I1657" s="278">
        <v>108.0</v>
      </c>
      <c r="J1657" s="37">
        <v>130.0</v>
      </c>
      <c r="K1657" s="37"/>
      <c r="L1657" s="37" t="s">
        <v>21</v>
      </c>
      <c r="M1657" s="37"/>
      <c r="N1657" s="260" t="s">
        <v>20645</v>
      </c>
      <c r="O1657" s="260">
        <v>0.0</v>
      </c>
      <c r="P1657" s="260"/>
      <c r="Q1657" s="260"/>
      <c r="R1657" s="260"/>
    </row>
    <row r="1658">
      <c r="A1658" s="279">
        <v>45904.0</v>
      </c>
      <c r="B1658" s="31">
        <v>8288.0</v>
      </c>
      <c r="C1658" s="31" t="s">
        <v>6078</v>
      </c>
      <c r="D1658" s="31"/>
      <c r="E1658" s="31"/>
      <c r="F1658" s="275"/>
      <c r="G1658" s="276">
        <v>2100.0</v>
      </c>
      <c r="H1658" s="277">
        <v>100.0</v>
      </c>
      <c r="I1658" s="278">
        <v>20.0</v>
      </c>
      <c r="J1658" s="37">
        <v>24.0</v>
      </c>
      <c r="K1658" s="37"/>
      <c r="L1658" s="37" t="s">
        <v>21</v>
      </c>
      <c r="M1658" s="37"/>
      <c r="N1658" s="260" t="s">
        <v>20645</v>
      </c>
      <c r="O1658" s="260">
        <v>0.0</v>
      </c>
      <c r="P1658" s="260"/>
      <c r="Q1658" s="260"/>
      <c r="R1658" s="260"/>
    </row>
    <row r="1659">
      <c r="A1659" s="279"/>
      <c r="B1659" s="31"/>
      <c r="C1659" s="31"/>
      <c r="D1659" s="31"/>
      <c r="E1659" s="31"/>
      <c r="F1659" s="275"/>
      <c r="G1659" s="276"/>
      <c r="H1659" s="277"/>
      <c r="I1659" s="278"/>
      <c r="J1659" s="37"/>
      <c r="K1659" s="37"/>
      <c r="L1659" s="37"/>
      <c r="M1659" s="37"/>
      <c r="N1659" s="260"/>
      <c r="O1659" s="260"/>
      <c r="P1659" s="260"/>
      <c r="Q1659" s="260"/>
      <c r="R1659" s="260"/>
    </row>
    <row r="1660">
      <c r="A1660" s="279">
        <v>45895.0</v>
      </c>
      <c r="B1660" s="31">
        <v>8289.0</v>
      </c>
      <c r="C1660" s="31" t="s">
        <v>1061</v>
      </c>
      <c r="D1660" s="31"/>
      <c r="E1660" s="31" t="s">
        <v>21600</v>
      </c>
      <c r="F1660" s="275"/>
      <c r="G1660" s="276">
        <v>3560.0</v>
      </c>
      <c r="H1660" s="277">
        <v>740.0</v>
      </c>
      <c r="I1660" s="278">
        <v>148.0</v>
      </c>
      <c r="J1660" s="37">
        <v>178.0</v>
      </c>
      <c r="K1660" s="37"/>
      <c r="L1660" s="37" t="s">
        <v>21</v>
      </c>
      <c r="M1660" s="37"/>
      <c r="N1660" s="260" t="s">
        <v>20645</v>
      </c>
      <c r="O1660" s="260">
        <v>0.0</v>
      </c>
      <c r="P1660" s="260"/>
      <c r="Q1660" s="260"/>
      <c r="R1660" s="260"/>
    </row>
    <row r="1661">
      <c r="A1661" s="279">
        <v>45896.0</v>
      </c>
      <c r="B1661" s="31">
        <v>8290.0</v>
      </c>
      <c r="C1661" s="31" t="s">
        <v>22267</v>
      </c>
      <c r="D1661" s="31"/>
      <c r="E1661" s="31" t="s">
        <v>22492</v>
      </c>
      <c r="F1661" s="275"/>
      <c r="G1661" s="276">
        <v>3760.0</v>
      </c>
      <c r="H1661" s="277">
        <v>940.0</v>
      </c>
      <c r="I1661" s="278">
        <v>188.0</v>
      </c>
      <c r="J1661" s="37">
        <v>226.0</v>
      </c>
      <c r="K1661" s="37"/>
      <c r="L1661" s="37" t="s">
        <v>21</v>
      </c>
      <c r="M1661" s="37"/>
      <c r="N1661" s="260" t="s">
        <v>20645</v>
      </c>
      <c r="O1661" s="260">
        <v>0.0</v>
      </c>
      <c r="P1661" s="260"/>
      <c r="Q1661" s="260"/>
      <c r="R1661" s="260"/>
    </row>
    <row r="1662">
      <c r="A1662" s="279">
        <v>45895.0</v>
      </c>
      <c r="B1662" s="31">
        <v>8291.0</v>
      </c>
      <c r="C1662" s="31" t="s">
        <v>20674</v>
      </c>
      <c r="D1662" s="31"/>
      <c r="E1662" s="31" t="s">
        <v>22154</v>
      </c>
      <c r="F1662" s="275"/>
      <c r="G1662" s="276">
        <v>3340.0</v>
      </c>
      <c r="H1662" s="277">
        <v>520.0</v>
      </c>
      <c r="I1662" s="278">
        <v>104.0</v>
      </c>
      <c r="J1662" s="37">
        <v>125.0</v>
      </c>
      <c r="K1662" s="37"/>
      <c r="L1662" s="37" t="s">
        <v>21</v>
      </c>
      <c r="M1662" s="37"/>
      <c r="N1662" s="260" t="s">
        <v>20645</v>
      </c>
      <c r="O1662" s="260">
        <v>0.0</v>
      </c>
      <c r="P1662" s="260"/>
      <c r="Q1662" s="260"/>
      <c r="R1662" s="260"/>
    </row>
    <row r="1663">
      <c r="A1663" s="279">
        <v>45895.0</v>
      </c>
      <c r="B1663" s="31">
        <v>8292.0</v>
      </c>
      <c r="C1663" s="31" t="s">
        <v>22483</v>
      </c>
      <c r="D1663" s="31"/>
      <c r="E1663" s="31" t="s">
        <v>22484</v>
      </c>
      <c r="F1663" s="275"/>
      <c r="G1663" s="276"/>
      <c r="H1663" s="277">
        <v>0.0</v>
      </c>
      <c r="I1663" s="278">
        <v>0.0</v>
      </c>
      <c r="J1663" s="37">
        <v>0.0</v>
      </c>
      <c r="K1663" s="37"/>
      <c r="L1663" s="37" t="s">
        <v>21</v>
      </c>
      <c r="M1663" s="37"/>
      <c r="N1663" s="260" t="s">
        <v>20645</v>
      </c>
      <c r="O1663" s="260">
        <v>0.0</v>
      </c>
      <c r="P1663" s="260"/>
      <c r="Q1663" s="260"/>
      <c r="R1663" s="260"/>
    </row>
    <row r="1664">
      <c r="A1664" s="279">
        <v>45904.0</v>
      </c>
      <c r="B1664" s="31">
        <v>8293.0</v>
      </c>
      <c r="C1664" s="31" t="s">
        <v>4138</v>
      </c>
      <c r="D1664" s="31"/>
      <c r="E1664" s="31"/>
      <c r="F1664" s="275"/>
      <c r="G1664" s="276">
        <v>2760.0</v>
      </c>
      <c r="H1664" s="277">
        <v>100.0</v>
      </c>
      <c r="I1664" s="278">
        <v>20.0</v>
      </c>
      <c r="J1664" s="37">
        <v>24.0</v>
      </c>
      <c r="K1664" s="37"/>
      <c r="L1664" s="37" t="s">
        <v>60</v>
      </c>
      <c r="M1664" s="37">
        <v>848642.0</v>
      </c>
      <c r="N1664" s="260" t="s">
        <v>20645</v>
      </c>
      <c r="O1664" s="260">
        <v>0.0</v>
      </c>
      <c r="P1664" s="260"/>
      <c r="Q1664" s="260"/>
      <c r="R1664" s="260"/>
    </row>
    <row r="1665">
      <c r="A1665" s="279">
        <v>45904.0</v>
      </c>
      <c r="B1665" s="31">
        <v>8294.0</v>
      </c>
      <c r="C1665" s="31" t="s">
        <v>744</v>
      </c>
      <c r="D1665" s="31"/>
      <c r="E1665" s="31"/>
      <c r="F1665" s="275"/>
      <c r="G1665" s="276">
        <v>2720.0</v>
      </c>
      <c r="H1665" s="277">
        <v>180.0</v>
      </c>
      <c r="I1665" s="278">
        <v>36.0</v>
      </c>
      <c r="J1665" s="37">
        <v>44.0</v>
      </c>
      <c r="K1665" s="37"/>
      <c r="L1665" s="37" t="s">
        <v>52</v>
      </c>
      <c r="M1665" s="37"/>
      <c r="N1665" s="260" t="s">
        <v>20645</v>
      </c>
      <c r="O1665" s="260">
        <v>0.0</v>
      </c>
      <c r="P1665" s="260"/>
      <c r="Q1665" s="260"/>
      <c r="R1665" s="260"/>
    </row>
    <row r="1666">
      <c r="A1666" s="279">
        <v>45904.0</v>
      </c>
      <c r="B1666" s="31">
        <v>8295.0</v>
      </c>
      <c r="C1666" s="31" t="s">
        <v>4111</v>
      </c>
      <c r="D1666" s="31"/>
      <c r="E1666" s="31"/>
      <c r="F1666" s="275"/>
      <c r="G1666" s="276">
        <v>3540.0</v>
      </c>
      <c r="H1666" s="277">
        <v>940.0</v>
      </c>
      <c r="I1666" s="278">
        <v>156.0</v>
      </c>
      <c r="J1666" s="37">
        <v>187.0</v>
      </c>
      <c r="K1666" s="37"/>
      <c r="L1666" s="37" t="s">
        <v>21</v>
      </c>
      <c r="M1666" s="37"/>
      <c r="N1666" s="260" t="s">
        <v>20645</v>
      </c>
      <c r="O1666" s="260">
        <v>0.0</v>
      </c>
      <c r="P1666" s="260"/>
      <c r="Q1666" s="260"/>
      <c r="R1666" s="260"/>
    </row>
    <row r="1667">
      <c r="A1667" s="274"/>
      <c r="B1667" s="31"/>
      <c r="C1667" s="31"/>
      <c r="D1667" s="31"/>
      <c r="E1667" s="31"/>
      <c r="F1667" s="275"/>
      <c r="G1667" s="276"/>
      <c r="H1667" s="277"/>
      <c r="I1667" s="278"/>
      <c r="J1667" s="37"/>
      <c r="K1667" s="37"/>
      <c r="L1667" s="37"/>
      <c r="M1667" s="37"/>
      <c r="N1667" s="260"/>
      <c r="O1667" s="260"/>
      <c r="P1667" s="260"/>
      <c r="Q1667" s="260"/>
      <c r="R1667" s="260"/>
    </row>
    <row r="1668">
      <c r="A1668" s="274">
        <v>45905.02905361111</v>
      </c>
      <c r="B1668" s="31">
        <v>8296.0</v>
      </c>
      <c r="C1668" s="31" t="s">
        <v>9511</v>
      </c>
      <c r="D1668" s="31"/>
      <c r="E1668" s="31" t="s">
        <v>22538</v>
      </c>
      <c r="F1668" s="275"/>
      <c r="G1668" s="276">
        <v>3900.0</v>
      </c>
      <c r="H1668" s="277">
        <v>1300.0</v>
      </c>
      <c r="I1668" s="278">
        <v>215.0</v>
      </c>
      <c r="J1668" s="37">
        <v>258.0</v>
      </c>
      <c r="K1668" s="37"/>
      <c r="L1668" s="37" t="s">
        <v>21</v>
      </c>
      <c r="M1668" s="37"/>
      <c r="N1668" s="260" t="s">
        <v>20645</v>
      </c>
      <c r="O1668" s="260">
        <v>0.0</v>
      </c>
      <c r="P1668" s="260"/>
      <c r="Q1668" s="260"/>
      <c r="R1668" s="260"/>
    </row>
    <row r="1669">
      <c r="A1669" s="279">
        <v>45905.0</v>
      </c>
      <c r="B1669" s="31">
        <v>8297.0</v>
      </c>
      <c r="C1669" s="31" t="s">
        <v>3980</v>
      </c>
      <c r="D1669" s="31"/>
      <c r="E1669" s="31"/>
      <c r="F1669" s="275"/>
      <c r="G1669" s="276">
        <v>3100.0</v>
      </c>
      <c r="H1669" s="277">
        <v>720.0</v>
      </c>
      <c r="I1669" s="278">
        <v>74.0</v>
      </c>
      <c r="J1669" s="37">
        <v>89.0</v>
      </c>
      <c r="K1669" s="37"/>
      <c r="L1669" s="37" t="s">
        <v>21</v>
      </c>
      <c r="M1669" s="37"/>
      <c r="N1669" s="260" t="s">
        <v>20645</v>
      </c>
      <c r="O1669" s="260">
        <v>0.0</v>
      </c>
      <c r="P1669" s="260"/>
      <c r="Q1669" s="260"/>
      <c r="R1669" s="260"/>
    </row>
    <row r="1670">
      <c r="A1670" s="279">
        <v>45905.0</v>
      </c>
      <c r="B1670" s="31">
        <v>8298.0</v>
      </c>
      <c r="C1670" s="31" t="s">
        <v>4031</v>
      </c>
      <c r="D1670" s="31"/>
      <c r="E1670" s="31" t="s">
        <v>20697</v>
      </c>
      <c r="F1670" s="275"/>
      <c r="G1670" s="276">
        <v>2900.0</v>
      </c>
      <c r="H1670" s="277">
        <v>120.0</v>
      </c>
      <c r="I1670" s="278">
        <v>20.0</v>
      </c>
      <c r="J1670" s="37">
        <v>24.0</v>
      </c>
      <c r="K1670" s="37"/>
      <c r="L1670" s="37" t="s">
        <v>21</v>
      </c>
      <c r="M1670" s="37"/>
      <c r="N1670" s="260" t="s">
        <v>20645</v>
      </c>
      <c r="O1670" s="260">
        <v>0.0</v>
      </c>
      <c r="P1670" s="260"/>
      <c r="Q1670" s="260"/>
      <c r="R1670" s="260"/>
    </row>
    <row r="1671">
      <c r="A1671" s="279">
        <v>45905.0</v>
      </c>
      <c r="B1671" s="31">
        <v>8299.0</v>
      </c>
      <c r="C1671" s="31" t="s">
        <v>4017</v>
      </c>
      <c r="D1671" s="31"/>
      <c r="E1671" s="31" t="s">
        <v>4500</v>
      </c>
      <c r="F1671" s="275"/>
      <c r="G1671" s="276">
        <v>3460.0</v>
      </c>
      <c r="H1671" s="277">
        <v>620.0</v>
      </c>
      <c r="I1671" s="278">
        <v>103.0</v>
      </c>
      <c r="J1671" s="37">
        <v>123.0</v>
      </c>
      <c r="K1671" s="37"/>
      <c r="L1671" s="37" t="s">
        <v>52</v>
      </c>
      <c r="M1671" s="37"/>
      <c r="N1671" s="260" t="s">
        <v>20645</v>
      </c>
      <c r="O1671" s="260">
        <v>0.0</v>
      </c>
      <c r="P1671" s="260"/>
      <c r="Q1671" s="260"/>
      <c r="R1671" s="260"/>
    </row>
    <row r="1672">
      <c r="A1672" s="279">
        <v>45905.0</v>
      </c>
      <c r="B1672" s="31">
        <v>8300.0</v>
      </c>
      <c r="C1672" s="31" t="s">
        <v>8090</v>
      </c>
      <c r="D1672" s="31"/>
      <c r="E1672" s="31" t="s">
        <v>22536</v>
      </c>
      <c r="F1672" s="275"/>
      <c r="G1672" s="276">
        <v>11420.0</v>
      </c>
      <c r="H1672" s="277">
        <v>1180.0</v>
      </c>
      <c r="I1672" s="278">
        <v>0.0</v>
      </c>
      <c r="J1672" s="37">
        <v>0.0</v>
      </c>
      <c r="K1672" s="37"/>
      <c r="L1672" s="37" t="s">
        <v>21</v>
      </c>
      <c r="M1672" s="37"/>
      <c r="N1672" s="260" t="s">
        <v>20645</v>
      </c>
      <c r="O1672" s="260">
        <v>0.0</v>
      </c>
      <c r="P1672" s="260"/>
      <c r="Q1672" s="260"/>
      <c r="R1672" s="260"/>
    </row>
    <row r="1673">
      <c r="A1673" s="279">
        <v>45905.0</v>
      </c>
      <c r="B1673" s="31">
        <v>8301.0</v>
      </c>
      <c r="C1673" s="31" t="s">
        <v>744</v>
      </c>
      <c r="D1673" s="31"/>
      <c r="E1673" s="31"/>
      <c r="F1673" s="275"/>
      <c r="G1673" s="276">
        <v>2860.0</v>
      </c>
      <c r="H1673" s="277">
        <v>340.0</v>
      </c>
      <c r="I1673" s="278">
        <v>57.0</v>
      </c>
      <c r="J1673" s="37">
        <v>68.0</v>
      </c>
      <c r="K1673" s="37"/>
      <c r="L1673" s="37" t="s">
        <v>52</v>
      </c>
      <c r="M1673" s="37"/>
      <c r="N1673" s="260" t="s">
        <v>20645</v>
      </c>
      <c r="O1673" s="260">
        <v>0.0</v>
      </c>
      <c r="P1673" s="260"/>
      <c r="Q1673" s="260"/>
      <c r="R1673" s="260"/>
    </row>
    <row r="1674">
      <c r="A1674" s="279">
        <v>45897.0</v>
      </c>
      <c r="B1674" s="31">
        <v>8302.0</v>
      </c>
      <c r="C1674" s="31" t="s">
        <v>21168</v>
      </c>
      <c r="D1674" s="31"/>
      <c r="E1674" s="31" t="s">
        <v>22498</v>
      </c>
      <c r="F1674" s="275"/>
      <c r="G1674" s="276">
        <v>3540.0</v>
      </c>
      <c r="H1674" s="277">
        <v>720.0</v>
      </c>
      <c r="I1674" s="278">
        <v>144.0</v>
      </c>
      <c r="J1674" s="37">
        <v>173.0</v>
      </c>
      <c r="K1674" s="37"/>
      <c r="L1674" s="37" t="s">
        <v>21</v>
      </c>
      <c r="M1674" s="37"/>
      <c r="N1674" s="260" t="s">
        <v>20645</v>
      </c>
      <c r="O1674" s="260">
        <v>0.0</v>
      </c>
      <c r="P1674" s="260"/>
      <c r="Q1674" s="260"/>
      <c r="R1674" s="260"/>
    </row>
    <row r="1675">
      <c r="A1675" s="279">
        <v>45905.0</v>
      </c>
      <c r="B1675" s="31">
        <v>8303.0</v>
      </c>
      <c r="C1675" s="31" t="s">
        <v>8090</v>
      </c>
      <c r="D1675" s="31"/>
      <c r="E1675" s="31" t="s">
        <v>22184</v>
      </c>
      <c r="F1675" s="275"/>
      <c r="G1675" s="276">
        <v>12060.0</v>
      </c>
      <c r="H1675" s="277">
        <v>1700.0</v>
      </c>
      <c r="I1675" s="278">
        <v>0.0</v>
      </c>
      <c r="J1675" s="37">
        <v>0.0</v>
      </c>
      <c r="K1675" s="37"/>
      <c r="L1675" s="37" t="s">
        <v>21</v>
      </c>
      <c r="M1675" s="37"/>
      <c r="N1675" s="260" t="s">
        <v>20645</v>
      </c>
      <c r="O1675" s="260">
        <v>0.0</v>
      </c>
      <c r="P1675" s="260"/>
      <c r="Q1675" s="260"/>
      <c r="R1675" s="260"/>
    </row>
    <row r="1676">
      <c r="A1676" s="279">
        <v>45905.0</v>
      </c>
      <c r="B1676" s="31">
        <v>8304.0</v>
      </c>
      <c r="C1676" s="31" t="s">
        <v>6867</v>
      </c>
      <c r="D1676" s="31"/>
      <c r="E1676" s="31" t="s">
        <v>19722</v>
      </c>
      <c r="F1676" s="275"/>
      <c r="G1676" s="276">
        <v>3540.0</v>
      </c>
      <c r="H1676" s="277">
        <v>160.0</v>
      </c>
      <c r="I1676" s="278">
        <v>0.0</v>
      </c>
      <c r="J1676" s="37">
        <v>0.0</v>
      </c>
      <c r="K1676" s="37"/>
      <c r="L1676" s="37" t="s">
        <v>21</v>
      </c>
      <c r="M1676" s="37"/>
      <c r="N1676" s="260" t="s">
        <v>20645</v>
      </c>
      <c r="O1676" s="260">
        <v>0.0</v>
      </c>
      <c r="P1676" s="260"/>
      <c r="Q1676" s="260"/>
      <c r="R1676" s="260"/>
    </row>
    <row r="1677">
      <c r="A1677" s="279">
        <v>45905.0</v>
      </c>
      <c r="B1677" s="31">
        <v>8305.0</v>
      </c>
      <c r="C1677" s="31" t="s">
        <v>6867</v>
      </c>
      <c r="D1677" s="31"/>
      <c r="E1677" s="31" t="s">
        <v>19722</v>
      </c>
      <c r="F1677" s="275"/>
      <c r="G1677" s="276">
        <v>3380.0</v>
      </c>
      <c r="H1677" s="277">
        <v>460.0</v>
      </c>
      <c r="I1677" s="278">
        <v>86.0</v>
      </c>
      <c r="J1677" s="37">
        <v>103.0</v>
      </c>
      <c r="K1677" s="37"/>
      <c r="L1677" s="37" t="s">
        <v>21</v>
      </c>
      <c r="M1677" s="37"/>
      <c r="N1677" s="260" t="s">
        <v>20645</v>
      </c>
      <c r="O1677" s="260">
        <v>0.0</v>
      </c>
      <c r="P1677" s="260"/>
      <c r="Q1677" s="260"/>
      <c r="R1677" s="260"/>
    </row>
    <row r="1678">
      <c r="A1678" s="279">
        <v>45905.0</v>
      </c>
      <c r="B1678" s="31">
        <v>8306.0</v>
      </c>
      <c r="C1678" s="31" t="s">
        <v>6867</v>
      </c>
      <c r="D1678" s="31"/>
      <c r="E1678" s="31" t="s">
        <v>19727</v>
      </c>
      <c r="F1678" s="275"/>
      <c r="G1678" s="276">
        <v>3520.0</v>
      </c>
      <c r="H1678" s="277">
        <v>280.0</v>
      </c>
      <c r="I1678" s="278">
        <v>0.0</v>
      </c>
      <c r="J1678" s="37">
        <v>0.0</v>
      </c>
      <c r="K1678" s="37"/>
      <c r="L1678" s="37" t="s">
        <v>21</v>
      </c>
      <c r="M1678" s="37"/>
      <c r="N1678" s="260" t="s">
        <v>20645</v>
      </c>
      <c r="O1678" s="260">
        <v>0.0</v>
      </c>
      <c r="P1678" s="260"/>
      <c r="Q1678" s="260"/>
      <c r="R1678" s="260"/>
    </row>
    <row r="1679">
      <c r="A1679" s="279">
        <v>45905.0</v>
      </c>
      <c r="B1679" s="31">
        <v>8307.0</v>
      </c>
      <c r="C1679" s="31" t="s">
        <v>6867</v>
      </c>
      <c r="D1679" s="31"/>
      <c r="E1679" s="31" t="s">
        <v>19727</v>
      </c>
      <c r="F1679" s="275"/>
      <c r="G1679" s="276">
        <v>3240.0</v>
      </c>
      <c r="H1679" s="277">
        <v>440.0</v>
      </c>
      <c r="I1679" s="278">
        <v>82.0</v>
      </c>
      <c r="J1679" s="37">
        <v>98.0</v>
      </c>
      <c r="K1679" s="37"/>
      <c r="L1679" s="37" t="s">
        <v>21</v>
      </c>
      <c r="M1679" s="37"/>
      <c r="N1679" s="260" t="s">
        <v>20645</v>
      </c>
      <c r="O1679" s="260">
        <v>0.0</v>
      </c>
      <c r="P1679" s="260"/>
      <c r="Q1679" s="260"/>
      <c r="R1679" s="260"/>
    </row>
    <row r="1680">
      <c r="A1680" s="279">
        <v>45905.0</v>
      </c>
      <c r="B1680" s="31">
        <v>8308.0</v>
      </c>
      <c r="C1680" s="31" t="s">
        <v>22343</v>
      </c>
      <c r="D1680" s="31"/>
      <c r="E1680" s="31" t="s">
        <v>22537</v>
      </c>
      <c r="F1680" s="275"/>
      <c r="G1680" s="276">
        <v>12580.0</v>
      </c>
      <c r="H1680" s="277">
        <v>2200.0</v>
      </c>
      <c r="I1680" s="278">
        <v>0.0</v>
      </c>
      <c r="J1680" s="37">
        <v>0.0</v>
      </c>
      <c r="K1680" s="37"/>
      <c r="L1680" s="37" t="s">
        <v>21</v>
      </c>
      <c r="M1680" s="37"/>
      <c r="N1680" s="260" t="s">
        <v>20645</v>
      </c>
      <c r="O1680" s="260">
        <v>0.0</v>
      </c>
      <c r="P1680" s="260"/>
      <c r="Q1680" s="260"/>
      <c r="R1680" s="260"/>
    </row>
    <row r="1681">
      <c r="A1681" s="279">
        <v>45904.0</v>
      </c>
      <c r="B1681" s="31">
        <v>8309.0</v>
      </c>
      <c r="C1681" s="31" t="s">
        <v>8090</v>
      </c>
      <c r="D1681" s="31"/>
      <c r="E1681" s="31" t="s">
        <v>21930</v>
      </c>
      <c r="F1681" s="275"/>
      <c r="G1681" s="276">
        <v>11640.0</v>
      </c>
      <c r="H1681" s="277">
        <v>1220.0</v>
      </c>
      <c r="I1681" s="278">
        <v>0.0</v>
      </c>
      <c r="J1681" s="37">
        <v>0.0</v>
      </c>
      <c r="K1681" s="37"/>
      <c r="L1681" s="37" t="s">
        <v>21</v>
      </c>
      <c r="M1681" s="37"/>
      <c r="N1681" s="260" t="s">
        <v>20645</v>
      </c>
      <c r="O1681" s="260">
        <v>0.0</v>
      </c>
      <c r="P1681" s="260"/>
      <c r="Q1681" s="260"/>
      <c r="R1681" s="260"/>
    </row>
    <row r="1682">
      <c r="A1682" s="279">
        <v>45905.0</v>
      </c>
      <c r="B1682" s="31">
        <v>8310.0</v>
      </c>
      <c r="C1682" s="31" t="s">
        <v>4017</v>
      </c>
      <c r="D1682" s="31"/>
      <c r="E1682" s="31" t="s">
        <v>4500</v>
      </c>
      <c r="F1682" s="275"/>
      <c r="G1682" s="276">
        <v>3920.0</v>
      </c>
      <c r="H1682" s="277">
        <v>700.0</v>
      </c>
      <c r="I1682" s="278">
        <v>116.0</v>
      </c>
      <c r="J1682" s="37">
        <v>139.0</v>
      </c>
      <c r="K1682" s="37"/>
      <c r="L1682" s="37" t="s">
        <v>52</v>
      </c>
      <c r="M1682" s="37"/>
      <c r="N1682" s="260" t="s">
        <v>20645</v>
      </c>
      <c r="O1682" s="260">
        <v>0.0</v>
      </c>
      <c r="P1682" s="260"/>
      <c r="Q1682" s="260"/>
      <c r="R1682" s="260"/>
    </row>
    <row r="1683">
      <c r="A1683" s="279">
        <v>45905.0</v>
      </c>
      <c r="B1683" s="31">
        <v>8311.0</v>
      </c>
      <c r="C1683" s="31" t="s">
        <v>6178</v>
      </c>
      <c r="D1683" s="31"/>
      <c r="E1683" s="31"/>
      <c r="F1683" s="275"/>
      <c r="G1683" s="276">
        <v>3300.0</v>
      </c>
      <c r="H1683" s="277">
        <v>520.0</v>
      </c>
      <c r="I1683" s="278">
        <v>21.0</v>
      </c>
      <c r="J1683" s="37">
        <v>25.0</v>
      </c>
      <c r="K1683" s="37"/>
      <c r="L1683" s="37" t="s">
        <v>60</v>
      </c>
      <c r="M1683" s="37">
        <v>351990.0</v>
      </c>
      <c r="N1683" s="260" t="s">
        <v>20645</v>
      </c>
      <c r="O1683" s="260">
        <v>0.0</v>
      </c>
      <c r="P1683" s="260"/>
      <c r="Q1683" s="260"/>
      <c r="R1683" s="260"/>
    </row>
    <row r="1684">
      <c r="A1684" s="274"/>
      <c r="B1684" s="31"/>
      <c r="C1684" s="31"/>
      <c r="D1684" s="31"/>
      <c r="E1684" s="31"/>
      <c r="F1684" s="275"/>
      <c r="G1684" s="276"/>
      <c r="H1684" s="277"/>
      <c r="I1684" s="278"/>
      <c r="J1684" s="37"/>
      <c r="K1684" s="37"/>
      <c r="L1684" s="37"/>
      <c r="M1684" s="37"/>
      <c r="N1684" s="260"/>
      <c r="O1684" s="260"/>
      <c r="P1684" s="260"/>
      <c r="Q1684" s="260"/>
      <c r="R1684" s="260"/>
    </row>
    <row r="1685">
      <c r="A1685" s="274">
        <v>45908.0290095949</v>
      </c>
      <c r="B1685" s="31">
        <v>8312.0</v>
      </c>
      <c r="C1685" s="31" t="s">
        <v>4042</v>
      </c>
      <c r="D1685" s="31"/>
      <c r="E1685" s="31"/>
      <c r="F1685" s="275"/>
      <c r="G1685" s="276">
        <v>2700.0</v>
      </c>
      <c r="H1685" s="277">
        <v>420.0</v>
      </c>
      <c r="I1685" s="278">
        <v>70.0</v>
      </c>
      <c r="J1685" s="37">
        <v>84.0</v>
      </c>
      <c r="K1685" s="37"/>
      <c r="L1685" s="37" t="s">
        <v>21</v>
      </c>
      <c r="M1685" s="37"/>
      <c r="N1685" s="260" t="s">
        <v>20645</v>
      </c>
      <c r="O1685" s="260">
        <v>0.0</v>
      </c>
      <c r="P1685" s="260"/>
      <c r="Q1685" s="260"/>
      <c r="R1685" s="260"/>
    </row>
    <row r="1686">
      <c r="A1686" s="279">
        <v>45908.0</v>
      </c>
      <c r="B1686" s="31">
        <v>8313.0</v>
      </c>
      <c r="C1686" s="31" t="s">
        <v>744</v>
      </c>
      <c r="D1686" s="31"/>
      <c r="E1686" s="31"/>
      <c r="F1686" s="275"/>
      <c r="G1686" s="276">
        <v>2800.0</v>
      </c>
      <c r="H1686" s="277">
        <v>240.0</v>
      </c>
      <c r="I1686" s="278">
        <v>48.0</v>
      </c>
      <c r="J1686" s="37">
        <v>58.0</v>
      </c>
      <c r="K1686" s="37"/>
      <c r="L1686" s="37" t="s">
        <v>52</v>
      </c>
      <c r="M1686" s="37"/>
      <c r="N1686" s="260" t="s">
        <v>20645</v>
      </c>
      <c r="O1686" s="260">
        <v>0.0</v>
      </c>
      <c r="P1686" s="260"/>
      <c r="Q1686" s="260"/>
      <c r="R1686" s="260"/>
    </row>
    <row r="1687">
      <c r="A1687" s="279">
        <v>45908.0</v>
      </c>
      <c r="B1687" s="31">
        <v>8314.0</v>
      </c>
      <c r="C1687" s="31" t="s">
        <v>4017</v>
      </c>
      <c r="D1687" s="31"/>
      <c r="E1687" s="31" t="s">
        <v>4500</v>
      </c>
      <c r="F1687" s="275"/>
      <c r="G1687" s="276">
        <v>3300.0</v>
      </c>
      <c r="H1687" s="277">
        <v>480.0</v>
      </c>
      <c r="I1687" s="278">
        <v>80.0</v>
      </c>
      <c r="J1687" s="37">
        <v>96.0</v>
      </c>
      <c r="K1687" s="37"/>
      <c r="L1687" s="37" t="s">
        <v>52</v>
      </c>
      <c r="M1687" s="37"/>
      <c r="N1687" s="260" t="s">
        <v>20645</v>
      </c>
      <c r="O1687" s="260">
        <v>0.0</v>
      </c>
      <c r="P1687" s="260"/>
      <c r="Q1687" s="260"/>
      <c r="R1687" s="260"/>
    </row>
    <row r="1688">
      <c r="A1688" s="279">
        <v>45908.0</v>
      </c>
      <c r="B1688" s="31">
        <v>8315.0</v>
      </c>
      <c r="C1688" s="31" t="s">
        <v>6867</v>
      </c>
      <c r="D1688" s="31"/>
      <c r="E1688" s="31" t="s">
        <v>22549</v>
      </c>
      <c r="F1688" s="275"/>
      <c r="G1688" s="276">
        <v>3780.0</v>
      </c>
      <c r="H1688" s="277">
        <v>280.0</v>
      </c>
      <c r="I1688" s="278">
        <v>0.0</v>
      </c>
      <c r="J1688" s="37">
        <v>0.0</v>
      </c>
      <c r="K1688" s="37"/>
      <c r="L1688" s="37" t="s">
        <v>21</v>
      </c>
      <c r="M1688" s="37"/>
      <c r="N1688" s="260" t="s">
        <v>20645</v>
      </c>
      <c r="O1688" s="260">
        <v>0.0</v>
      </c>
      <c r="P1688" s="260"/>
      <c r="Q1688" s="260"/>
      <c r="R1688" s="260"/>
    </row>
    <row r="1689">
      <c r="A1689" s="279">
        <v>45908.0</v>
      </c>
      <c r="B1689" s="31">
        <v>8316.0</v>
      </c>
      <c r="C1689" s="31" t="s">
        <v>6867</v>
      </c>
      <c r="D1689" s="31"/>
      <c r="E1689" s="31" t="s">
        <v>19727</v>
      </c>
      <c r="F1689" s="275"/>
      <c r="G1689" s="276">
        <v>3500.0</v>
      </c>
      <c r="H1689" s="277">
        <v>760.0</v>
      </c>
      <c r="I1689" s="278">
        <v>141.0</v>
      </c>
      <c r="J1689" s="37">
        <v>169.0</v>
      </c>
      <c r="K1689" s="37"/>
      <c r="L1689" s="37" t="s">
        <v>21</v>
      </c>
      <c r="M1689" s="37"/>
      <c r="N1689" s="260" t="s">
        <v>20645</v>
      </c>
      <c r="O1689" s="260">
        <v>0.0</v>
      </c>
      <c r="P1689" s="260"/>
      <c r="Q1689" s="260"/>
      <c r="R1689" s="260"/>
    </row>
    <row r="1690">
      <c r="A1690" s="279">
        <v>45908.0</v>
      </c>
      <c r="B1690" s="31">
        <v>8317.0</v>
      </c>
      <c r="C1690" s="31" t="s">
        <v>4017</v>
      </c>
      <c r="D1690" s="31"/>
      <c r="E1690" s="31" t="s">
        <v>4500</v>
      </c>
      <c r="F1690" s="275"/>
      <c r="G1690" s="276">
        <v>3560.0</v>
      </c>
      <c r="H1690" s="277">
        <v>400.0</v>
      </c>
      <c r="I1690" s="278">
        <v>66.0</v>
      </c>
      <c r="J1690" s="37">
        <v>80.0</v>
      </c>
      <c r="K1690" s="37"/>
      <c r="L1690" s="37" t="s">
        <v>52</v>
      </c>
      <c r="M1690" s="37"/>
      <c r="N1690" s="260" t="s">
        <v>20645</v>
      </c>
      <c r="O1690" s="260">
        <v>0.0</v>
      </c>
      <c r="P1690" s="260"/>
      <c r="Q1690" s="260"/>
      <c r="R1690" s="260"/>
    </row>
    <row r="1691">
      <c r="A1691" s="279">
        <v>45908.0</v>
      </c>
      <c r="B1691" s="31">
        <v>8318.0</v>
      </c>
      <c r="C1691" s="31" t="s">
        <v>3108</v>
      </c>
      <c r="D1691" s="31"/>
      <c r="E1691" s="31"/>
      <c r="F1691" s="275"/>
      <c r="G1691" s="276">
        <v>3380.0</v>
      </c>
      <c r="H1691" s="277">
        <v>760.0</v>
      </c>
      <c r="I1691" s="278">
        <v>126.0</v>
      </c>
      <c r="J1691" s="37">
        <v>151.0</v>
      </c>
      <c r="K1691" s="37"/>
      <c r="L1691" s="37" t="s">
        <v>21</v>
      </c>
      <c r="M1691" s="37"/>
      <c r="N1691" s="260" t="s">
        <v>20645</v>
      </c>
      <c r="O1691" s="260">
        <v>0.0</v>
      </c>
      <c r="P1691" s="260"/>
      <c r="Q1691" s="260"/>
      <c r="R1691" s="260"/>
    </row>
    <row r="1692">
      <c r="A1692" s="279">
        <v>45908.0</v>
      </c>
      <c r="B1692" s="31">
        <v>8319.0</v>
      </c>
      <c r="C1692" s="31" t="s">
        <v>5319</v>
      </c>
      <c r="D1692" s="31"/>
      <c r="E1692" s="31" t="s">
        <v>19722</v>
      </c>
      <c r="F1692" s="275"/>
      <c r="G1692" s="276">
        <v>3760.0</v>
      </c>
      <c r="H1692" s="277">
        <v>200.0</v>
      </c>
      <c r="I1692" s="278">
        <v>0.0</v>
      </c>
      <c r="J1692" s="37">
        <v>0.0</v>
      </c>
      <c r="K1692" s="37"/>
      <c r="L1692" s="37" t="s">
        <v>21</v>
      </c>
      <c r="M1692" s="37"/>
      <c r="N1692" s="260" t="s">
        <v>20645</v>
      </c>
      <c r="O1692" s="260">
        <v>0.0</v>
      </c>
      <c r="P1692" s="260"/>
      <c r="Q1692" s="260"/>
      <c r="R1692" s="260"/>
    </row>
    <row r="1693">
      <c r="A1693" s="279">
        <v>45908.0</v>
      </c>
      <c r="B1693" s="31">
        <v>8320.0</v>
      </c>
      <c r="C1693" s="31" t="s">
        <v>5319</v>
      </c>
      <c r="D1693" s="31"/>
      <c r="E1693" s="31" t="s">
        <v>19722</v>
      </c>
      <c r="F1693" s="275"/>
      <c r="G1693" s="276">
        <v>3560.0</v>
      </c>
      <c r="H1693" s="277">
        <v>660.0</v>
      </c>
      <c r="I1693" s="278">
        <v>123.0</v>
      </c>
      <c r="J1693" s="37">
        <v>147.0</v>
      </c>
      <c r="K1693" s="37"/>
      <c r="L1693" s="37" t="s">
        <v>21</v>
      </c>
      <c r="M1693" s="37"/>
      <c r="N1693" s="260" t="s">
        <v>20645</v>
      </c>
      <c r="O1693" s="260">
        <v>0.0</v>
      </c>
      <c r="P1693" s="260"/>
      <c r="Q1693" s="260"/>
      <c r="R1693" s="260"/>
    </row>
    <row r="1694">
      <c r="A1694" s="279">
        <v>45908.0</v>
      </c>
      <c r="B1694" s="31">
        <v>8321.0</v>
      </c>
      <c r="C1694" s="31" t="s">
        <v>4129</v>
      </c>
      <c r="D1694" s="31"/>
      <c r="E1694" s="31"/>
      <c r="F1694" s="275"/>
      <c r="G1694" s="276">
        <v>2400.0</v>
      </c>
      <c r="H1694" s="277">
        <v>180.0</v>
      </c>
      <c r="I1694" s="278">
        <v>30.0</v>
      </c>
      <c r="J1694" s="37">
        <v>36.0</v>
      </c>
      <c r="K1694" s="37"/>
      <c r="L1694" s="37" t="s">
        <v>52</v>
      </c>
      <c r="M1694" s="37"/>
      <c r="N1694" s="260" t="s">
        <v>20645</v>
      </c>
      <c r="O1694" s="260">
        <v>0.0</v>
      </c>
      <c r="P1694" s="260"/>
      <c r="Q1694" s="260"/>
      <c r="R1694" s="260"/>
    </row>
    <row r="1695">
      <c r="A1695" s="279">
        <v>45908.0</v>
      </c>
      <c r="B1695" s="31">
        <v>8322.0</v>
      </c>
      <c r="C1695" s="31" t="s">
        <v>4017</v>
      </c>
      <c r="D1695" s="31"/>
      <c r="E1695" s="31" t="s">
        <v>4500</v>
      </c>
      <c r="F1695" s="275"/>
      <c r="G1695" s="276">
        <v>3400.0</v>
      </c>
      <c r="H1695" s="277">
        <v>140.0</v>
      </c>
      <c r="I1695" s="278">
        <v>24.0</v>
      </c>
      <c r="J1695" s="37">
        <v>28.0</v>
      </c>
      <c r="K1695" s="37"/>
      <c r="L1695" s="37" t="s">
        <v>52</v>
      </c>
      <c r="M1695" s="37"/>
      <c r="N1695" s="260" t="s">
        <v>20645</v>
      </c>
      <c r="O1695" s="260">
        <v>0.0</v>
      </c>
      <c r="P1695" s="260"/>
      <c r="Q1695" s="260"/>
      <c r="R1695" s="260"/>
    </row>
    <row r="1696">
      <c r="A1696" s="279">
        <v>45908.0</v>
      </c>
      <c r="B1696" s="31">
        <v>8323.0</v>
      </c>
      <c r="C1696" s="31" t="s">
        <v>6867</v>
      </c>
      <c r="D1696" s="31"/>
      <c r="E1696" s="31" t="s">
        <v>19727</v>
      </c>
      <c r="F1696" s="275"/>
      <c r="G1696" s="276">
        <v>3380.0</v>
      </c>
      <c r="H1696" s="277">
        <v>280.0</v>
      </c>
      <c r="I1696" s="278">
        <v>0.0</v>
      </c>
      <c r="J1696" s="37">
        <v>0.0</v>
      </c>
      <c r="K1696" s="37"/>
      <c r="L1696" s="37" t="s">
        <v>21</v>
      </c>
      <c r="M1696" s="37"/>
      <c r="N1696" s="260" t="s">
        <v>20645</v>
      </c>
      <c r="O1696" s="260">
        <v>0.0</v>
      </c>
      <c r="P1696" s="260"/>
      <c r="Q1696" s="260"/>
      <c r="R1696" s="260"/>
    </row>
    <row r="1697">
      <c r="A1697" s="279">
        <v>45908.0</v>
      </c>
      <c r="B1697" s="31">
        <v>8324.0</v>
      </c>
      <c r="C1697" s="31" t="s">
        <v>6867</v>
      </c>
      <c r="D1697" s="31"/>
      <c r="E1697" s="31" t="s">
        <v>19727</v>
      </c>
      <c r="F1697" s="275"/>
      <c r="G1697" s="276">
        <v>3100.0</v>
      </c>
      <c r="H1697" s="277">
        <v>400.0</v>
      </c>
      <c r="I1697" s="278">
        <v>74.0</v>
      </c>
      <c r="J1697" s="37">
        <v>89.0</v>
      </c>
      <c r="K1697" s="37"/>
      <c r="L1697" s="37" t="s">
        <v>21</v>
      </c>
      <c r="M1697" s="37"/>
      <c r="N1697" s="260" t="s">
        <v>20645</v>
      </c>
      <c r="O1697" s="260">
        <v>0.0</v>
      </c>
      <c r="P1697" s="260"/>
      <c r="Q1697" s="260"/>
      <c r="R1697" s="260"/>
    </row>
    <row r="1698">
      <c r="A1698" s="279">
        <v>45908.0</v>
      </c>
      <c r="B1698" s="31">
        <v>8325.0</v>
      </c>
      <c r="C1698" s="31" t="s">
        <v>4035</v>
      </c>
      <c r="D1698" s="31"/>
      <c r="E1698" s="31"/>
      <c r="F1698" s="275"/>
      <c r="G1698" s="276">
        <v>4040.0</v>
      </c>
      <c r="H1698" s="277">
        <v>1260.0</v>
      </c>
      <c r="I1698" s="278">
        <v>51.0</v>
      </c>
      <c r="J1698" s="37">
        <v>61.0</v>
      </c>
      <c r="K1698" s="37"/>
      <c r="L1698" s="37" t="s">
        <v>52</v>
      </c>
      <c r="M1698" s="37"/>
      <c r="N1698" s="260" t="s">
        <v>20645</v>
      </c>
      <c r="O1698" s="260">
        <v>0.0</v>
      </c>
      <c r="P1698" s="260"/>
      <c r="Q1698" s="260"/>
      <c r="R1698" s="260"/>
    </row>
    <row r="1699">
      <c r="A1699" s="274"/>
      <c r="B1699" s="31"/>
      <c r="C1699" s="31"/>
      <c r="D1699" s="31"/>
      <c r="E1699" s="31"/>
      <c r="F1699" s="275"/>
      <c r="G1699" s="276"/>
      <c r="H1699" s="277"/>
      <c r="I1699" s="278"/>
      <c r="J1699" s="37"/>
      <c r="K1699" s="37"/>
      <c r="L1699" s="37"/>
      <c r="M1699" s="37"/>
      <c r="N1699" s="260"/>
      <c r="O1699" s="260"/>
      <c r="P1699" s="260"/>
      <c r="Q1699" s="260"/>
      <c r="R1699" s="260"/>
    </row>
    <row r="1700">
      <c r="A1700" s="274">
        <v>45909.02901255787</v>
      </c>
      <c r="B1700" s="31">
        <v>8326.0</v>
      </c>
      <c r="C1700" s="31" t="s">
        <v>6423</v>
      </c>
      <c r="D1700" s="31"/>
      <c r="E1700" s="31" t="s">
        <v>22595</v>
      </c>
      <c r="F1700" s="275"/>
      <c r="G1700" s="276">
        <v>3320.0</v>
      </c>
      <c r="H1700" s="277">
        <v>220.0</v>
      </c>
      <c r="I1700" s="278">
        <v>9.0</v>
      </c>
      <c r="J1700" s="37">
        <v>11.0</v>
      </c>
      <c r="K1700" s="37"/>
      <c r="L1700" s="37" t="s">
        <v>21</v>
      </c>
      <c r="M1700" s="37"/>
      <c r="N1700" s="260" t="s">
        <v>20645</v>
      </c>
      <c r="O1700" s="260">
        <v>0.0</v>
      </c>
      <c r="P1700" s="260"/>
      <c r="Q1700" s="260"/>
      <c r="R1700" s="260"/>
    </row>
    <row r="1701">
      <c r="A1701" s="279">
        <v>45909.0</v>
      </c>
      <c r="B1701" s="31">
        <v>8327.0</v>
      </c>
      <c r="C1701" s="31"/>
      <c r="D1701" s="31"/>
      <c r="E1701" s="31" t="s">
        <v>22567</v>
      </c>
      <c r="F1701" s="275"/>
      <c r="G1701" s="276">
        <v>4020.0</v>
      </c>
      <c r="H1701" s="277">
        <v>1020.0</v>
      </c>
      <c r="I1701" s="278">
        <v>0.0</v>
      </c>
      <c r="J1701" s="37">
        <v>0.0</v>
      </c>
      <c r="K1701" s="37"/>
      <c r="L1701" s="37" t="s">
        <v>60</v>
      </c>
      <c r="M1701" s="37">
        <v>828566.0</v>
      </c>
      <c r="N1701" s="260" t="s">
        <v>20645</v>
      </c>
      <c r="O1701" s="260">
        <v>0.0</v>
      </c>
      <c r="P1701" s="260"/>
      <c r="Q1701" s="260"/>
      <c r="R1701" s="260"/>
    </row>
    <row r="1702">
      <c r="A1702" s="279">
        <v>45909.0</v>
      </c>
      <c r="B1702" s="31">
        <v>8328.0</v>
      </c>
      <c r="C1702" s="31" t="s">
        <v>22568</v>
      </c>
      <c r="D1702" s="31"/>
      <c r="E1702" s="31"/>
      <c r="F1702" s="275"/>
      <c r="G1702" s="276">
        <v>2320.0</v>
      </c>
      <c r="H1702" s="277">
        <v>80.0</v>
      </c>
      <c r="I1702" s="278">
        <v>0.0</v>
      </c>
      <c r="J1702" s="37">
        <v>0.0</v>
      </c>
      <c r="K1702" s="37"/>
      <c r="L1702" s="37" t="s">
        <v>52</v>
      </c>
      <c r="M1702" s="37"/>
      <c r="N1702" s="260" t="s">
        <v>20645</v>
      </c>
      <c r="O1702" s="260">
        <v>0.0</v>
      </c>
      <c r="P1702" s="260"/>
      <c r="Q1702" s="260"/>
      <c r="R1702" s="260"/>
    </row>
    <row r="1703">
      <c r="A1703" s="279">
        <v>45901.0</v>
      </c>
      <c r="B1703" s="31">
        <v>8329.0</v>
      </c>
      <c r="C1703" s="31" t="s">
        <v>22513</v>
      </c>
      <c r="D1703" s="31"/>
      <c r="E1703" s="31" t="s">
        <v>22514</v>
      </c>
      <c r="F1703" s="275"/>
      <c r="G1703" s="276">
        <v>3560.0</v>
      </c>
      <c r="H1703" s="277">
        <v>740.0</v>
      </c>
      <c r="I1703" s="278">
        <v>148.0</v>
      </c>
      <c r="J1703" s="37">
        <v>178.0</v>
      </c>
      <c r="K1703" s="37"/>
      <c r="L1703" s="37" t="s">
        <v>21</v>
      </c>
      <c r="M1703" s="37"/>
      <c r="N1703" s="260" t="s">
        <v>20645</v>
      </c>
      <c r="O1703" s="260">
        <v>0.0</v>
      </c>
      <c r="P1703" s="260"/>
      <c r="Q1703" s="260"/>
      <c r="R1703" s="260"/>
    </row>
    <row r="1704">
      <c r="A1704" s="279">
        <v>45909.0</v>
      </c>
      <c r="B1704" s="31">
        <v>8330.0</v>
      </c>
      <c r="C1704" s="31" t="s">
        <v>22572</v>
      </c>
      <c r="D1704" s="31"/>
      <c r="E1704" s="31" t="s">
        <v>22573</v>
      </c>
      <c r="F1704" s="275"/>
      <c r="G1704" s="276">
        <v>12220.0</v>
      </c>
      <c r="H1704" s="277">
        <v>1900.0</v>
      </c>
      <c r="I1704" s="278">
        <v>0.0</v>
      </c>
      <c r="J1704" s="37">
        <v>0.0</v>
      </c>
      <c r="K1704" s="37"/>
      <c r="L1704" s="37" t="s">
        <v>21</v>
      </c>
      <c r="M1704" s="37"/>
      <c r="N1704" s="260" t="s">
        <v>20645</v>
      </c>
      <c r="O1704" s="260">
        <v>0.0</v>
      </c>
      <c r="P1704" s="260"/>
      <c r="Q1704" s="260"/>
      <c r="R1704" s="260"/>
    </row>
    <row r="1705">
      <c r="A1705" s="279">
        <v>45909.0</v>
      </c>
      <c r="B1705" s="31">
        <v>8331.0</v>
      </c>
      <c r="C1705" s="31"/>
      <c r="D1705" s="31"/>
      <c r="E1705" s="31" t="s">
        <v>22576</v>
      </c>
      <c r="F1705" s="275"/>
      <c r="G1705" s="276">
        <v>3620.0</v>
      </c>
      <c r="H1705" s="277">
        <v>920.0</v>
      </c>
      <c r="I1705" s="278">
        <v>0.0</v>
      </c>
      <c r="J1705" s="37">
        <v>0.0</v>
      </c>
      <c r="K1705" s="37">
        <v>145.0</v>
      </c>
      <c r="L1705" s="37" t="s">
        <v>52</v>
      </c>
      <c r="M1705" s="37"/>
      <c r="N1705" s="260" t="s">
        <v>20645</v>
      </c>
      <c r="O1705" s="260">
        <v>0.0</v>
      </c>
      <c r="P1705" s="260"/>
      <c r="Q1705" s="260"/>
      <c r="R1705" s="260"/>
    </row>
    <row r="1706">
      <c r="A1706" s="279">
        <v>45909.0</v>
      </c>
      <c r="B1706" s="31">
        <v>8332.0</v>
      </c>
      <c r="C1706" s="31" t="s">
        <v>22578</v>
      </c>
      <c r="D1706" s="31"/>
      <c r="E1706" s="31" t="s">
        <v>22579</v>
      </c>
      <c r="F1706" s="275"/>
      <c r="G1706" s="276">
        <v>12240.0</v>
      </c>
      <c r="H1706" s="277">
        <v>1940.0</v>
      </c>
      <c r="I1706" s="278">
        <v>0.0</v>
      </c>
      <c r="J1706" s="37">
        <v>0.0</v>
      </c>
      <c r="K1706" s="37"/>
      <c r="L1706" s="37" t="s">
        <v>21</v>
      </c>
      <c r="M1706" s="37"/>
      <c r="N1706" s="260" t="s">
        <v>20645</v>
      </c>
      <c r="O1706" s="260">
        <v>0.0</v>
      </c>
      <c r="P1706" s="260"/>
      <c r="Q1706" s="260"/>
      <c r="R1706" s="260"/>
    </row>
    <row r="1707">
      <c r="A1707" s="274">
        <v>45910.02902376157</v>
      </c>
      <c r="B1707" s="31">
        <v>8333.0</v>
      </c>
      <c r="C1707" s="31" t="s">
        <v>8090</v>
      </c>
      <c r="D1707" s="31"/>
      <c r="E1707" s="31" t="s">
        <v>22600</v>
      </c>
      <c r="F1707" s="275"/>
      <c r="G1707" s="276">
        <v>12940.0</v>
      </c>
      <c r="H1707" s="277">
        <v>2320.0</v>
      </c>
      <c r="I1707" s="278">
        <v>0.0</v>
      </c>
      <c r="J1707" s="37">
        <v>0.0</v>
      </c>
      <c r="K1707" s="37"/>
      <c r="L1707" s="37" t="s">
        <v>21</v>
      </c>
      <c r="M1707" s="37"/>
      <c r="N1707" s="260" t="s">
        <v>20645</v>
      </c>
      <c r="O1707" s="260">
        <v>0.0</v>
      </c>
      <c r="P1707" s="260"/>
      <c r="Q1707" s="260"/>
      <c r="R1707" s="260"/>
    </row>
    <row r="1708">
      <c r="A1708" s="279">
        <v>45909.0</v>
      </c>
      <c r="B1708" s="31">
        <v>8334.0</v>
      </c>
      <c r="C1708" s="31" t="s">
        <v>21504</v>
      </c>
      <c r="D1708" s="31"/>
      <c r="E1708" s="31" t="s">
        <v>22590</v>
      </c>
      <c r="F1708" s="275"/>
      <c r="G1708" s="276">
        <v>3840.0</v>
      </c>
      <c r="H1708" s="277">
        <v>780.0</v>
      </c>
      <c r="I1708" s="278">
        <v>0.0</v>
      </c>
      <c r="J1708" s="37">
        <v>0.0</v>
      </c>
      <c r="K1708" s="37"/>
      <c r="L1708" s="37" t="s">
        <v>21</v>
      </c>
      <c r="M1708" s="37"/>
      <c r="N1708" s="260" t="s">
        <v>20645</v>
      </c>
      <c r="O1708" s="260">
        <v>0.0</v>
      </c>
      <c r="P1708" s="260"/>
      <c r="Q1708" s="260"/>
      <c r="R1708" s="260"/>
    </row>
    <row r="1709">
      <c r="A1709" s="279"/>
      <c r="B1709" s="31"/>
      <c r="C1709" s="31"/>
      <c r="D1709" s="31"/>
      <c r="E1709" s="31"/>
      <c r="F1709" s="275"/>
      <c r="G1709" s="276"/>
      <c r="H1709" s="277"/>
      <c r="I1709" s="278"/>
      <c r="J1709" s="37"/>
      <c r="K1709" s="37"/>
      <c r="L1709" s="37"/>
      <c r="M1709" s="37"/>
      <c r="N1709" s="260"/>
      <c r="O1709" s="260"/>
      <c r="P1709" s="260"/>
      <c r="Q1709" s="260"/>
      <c r="R1709" s="260"/>
    </row>
    <row r="1710">
      <c r="A1710" s="279">
        <v>45910.0</v>
      </c>
      <c r="B1710" s="31">
        <v>8335.0</v>
      </c>
      <c r="C1710" s="31" t="s">
        <v>21692</v>
      </c>
      <c r="D1710" s="31"/>
      <c r="E1710" s="31" t="s">
        <v>21180</v>
      </c>
      <c r="F1710" s="275"/>
      <c r="G1710" s="276">
        <v>3680.0</v>
      </c>
      <c r="H1710" s="277">
        <v>840.0</v>
      </c>
      <c r="I1710" s="278">
        <v>0.0</v>
      </c>
      <c r="J1710" s="37">
        <v>0.0</v>
      </c>
      <c r="K1710" s="37"/>
      <c r="L1710" s="37" t="s">
        <v>52</v>
      </c>
      <c r="M1710" s="37"/>
      <c r="N1710" s="260" t="s">
        <v>20645</v>
      </c>
      <c r="O1710" s="260">
        <v>0.0</v>
      </c>
      <c r="P1710" s="260"/>
      <c r="Q1710" s="260"/>
      <c r="R1710" s="260"/>
    </row>
    <row r="1711">
      <c r="A1711" s="279">
        <v>45910.0</v>
      </c>
      <c r="B1711" s="31">
        <v>8336.0</v>
      </c>
      <c r="C1711" s="31" t="s">
        <v>22124</v>
      </c>
      <c r="D1711" s="31"/>
      <c r="E1711" s="31" t="s">
        <v>22591</v>
      </c>
      <c r="F1711" s="275"/>
      <c r="G1711" s="276">
        <v>3300.0</v>
      </c>
      <c r="H1711" s="277">
        <v>420.0</v>
      </c>
      <c r="I1711" s="278">
        <v>78.0</v>
      </c>
      <c r="J1711" s="37">
        <v>0.0</v>
      </c>
      <c r="K1711" s="37"/>
      <c r="L1711" s="37" t="s">
        <v>21</v>
      </c>
      <c r="M1711" s="37"/>
      <c r="N1711" s="260" t="s">
        <v>20645</v>
      </c>
      <c r="O1711" s="260">
        <v>0.0</v>
      </c>
      <c r="P1711" s="260"/>
      <c r="Q1711" s="260"/>
      <c r="R1711" s="260"/>
    </row>
    <row r="1712">
      <c r="A1712" s="279">
        <v>45910.0</v>
      </c>
      <c r="B1712" s="31">
        <v>8337.0</v>
      </c>
      <c r="C1712" s="31" t="s">
        <v>22124</v>
      </c>
      <c r="D1712" s="31"/>
      <c r="E1712" s="31" t="s">
        <v>22592</v>
      </c>
      <c r="F1712" s="275"/>
      <c r="G1712" s="276">
        <v>3100.0</v>
      </c>
      <c r="H1712" s="277">
        <v>340.0</v>
      </c>
      <c r="I1712" s="278">
        <v>63.0</v>
      </c>
      <c r="J1712" s="37">
        <v>0.0</v>
      </c>
      <c r="K1712" s="37"/>
      <c r="L1712" s="37" t="s">
        <v>21</v>
      </c>
      <c r="M1712" s="37"/>
      <c r="N1712" s="260" t="s">
        <v>20645</v>
      </c>
      <c r="O1712" s="260">
        <v>0.0</v>
      </c>
      <c r="P1712" s="260"/>
      <c r="Q1712" s="260"/>
      <c r="R1712" s="260"/>
    </row>
    <row r="1713">
      <c r="A1713" s="279">
        <v>45910.0</v>
      </c>
      <c r="B1713" s="31">
        <v>8338.0</v>
      </c>
      <c r="C1713" s="31" t="s">
        <v>22124</v>
      </c>
      <c r="D1713" s="31"/>
      <c r="E1713" s="31" t="s">
        <v>22593</v>
      </c>
      <c r="F1713" s="275"/>
      <c r="G1713" s="276">
        <v>3320.0</v>
      </c>
      <c r="H1713" s="277">
        <v>220.0</v>
      </c>
      <c r="I1713" s="278">
        <v>0.0</v>
      </c>
      <c r="J1713" s="37">
        <v>0.0</v>
      </c>
      <c r="K1713" s="37"/>
      <c r="L1713" s="37" t="s">
        <v>21</v>
      </c>
      <c r="M1713" s="37"/>
      <c r="N1713" s="260" t="s">
        <v>20645</v>
      </c>
      <c r="O1713" s="260">
        <v>0.0</v>
      </c>
      <c r="P1713" s="260"/>
      <c r="Q1713" s="260"/>
      <c r="R1713" s="260"/>
    </row>
    <row r="1714">
      <c r="A1714" s="279">
        <v>45909.0</v>
      </c>
      <c r="B1714" s="31">
        <v>8339.0</v>
      </c>
      <c r="C1714" s="31" t="s">
        <v>21692</v>
      </c>
      <c r="D1714" s="31"/>
      <c r="E1714" s="31" t="s">
        <v>21180</v>
      </c>
      <c r="F1714" s="275"/>
      <c r="G1714" s="276">
        <v>4200.0</v>
      </c>
      <c r="H1714" s="277">
        <v>700.0</v>
      </c>
      <c r="I1714" s="278">
        <v>0.0</v>
      </c>
      <c r="J1714" s="37">
        <v>0.0</v>
      </c>
      <c r="K1714" s="37">
        <v>70.0</v>
      </c>
      <c r="L1714" s="37" t="s">
        <v>52</v>
      </c>
      <c r="M1714" s="37"/>
      <c r="N1714" s="260" t="s">
        <v>20645</v>
      </c>
      <c r="O1714" s="260">
        <v>0.0</v>
      </c>
      <c r="P1714" s="260"/>
      <c r="Q1714" s="260"/>
      <c r="R1714" s="260"/>
    </row>
    <row r="1715">
      <c r="A1715" s="279">
        <v>45910.0</v>
      </c>
      <c r="B1715" s="31">
        <v>8340.0</v>
      </c>
      <c r="C1715" s="31" t="s">
        <v>4017</v>
      </c>
      <c r="D1715" s="31"/>
      <c r="E1715" s="31"/>
      <c r="F1715" s="275"/>
      <c r="G1715" s="276">
        <v>3880.0</v>
      </c>
      <c r="H1715" s="277">
        <v>800.0</v>
      </c>
      <c r="I1715" s="278">
        <v>132.0</v>
      </c>
      <c r="J1715" s="37">
        <v>0.0</v>
      </c>
      <c r="K1715" s="37"/>
      <c r="L1715" s="37" t="s">
        <v>52</v>
      </c>
      <c r="M1715" s="37"/>
      <c r="N1715" s="260" t="s">
        <v>20645</v>
      </c>
      <c r="O1715" s="260">
        <v>0.0</v>
      </c>
      <c r="P1715" s="260"/>
      <c r="Q1715" s="260"/>
      <c r="R1715" s="260"/>
    </row>
    <row r="1716">
      <c r="A1716" s="279">
        <v>45910.0</v>
      </c>
      <c r="B1716" s="31">
        <v>8341.0</v>
      </c>
      <c r="C1716" s="31" t="s">
        <v>9880</v>
      </c>
      <c r="D1716" s="31"/>
      <c r="E1716" s="31"/>
      <c r="F1716" s="275"/>
      <c r="G1716" s="276">
        <v>3200.0</v>
      </c>
      <c r="H1716" s="277">
        <v>300.0</v>
      </c>
      <c r="I1716" s="278">
        <v>50.0</v>
      </c>
      <c r="J1716" s="37">
        <v>0.0</v>
      </c>
      <c r="K1716" s="37"/>
      <c r="L1716" s="37" t="s">
        <v>52</v>
      </c>
      <c r="M1716" s="37"/>
      <c r="N1716" s="260" t="s">
        <v>20645</v>
      </c>
      <c r="O1716" s="260">
        <v>0.0</v>
      </c>
      <c r="P1716" s="260"/>
      <c r="Q1716" s="260"/>
      <c r="R1716" s="260"/>
    </row>
    <row r="1717">
      <c r="A1717" s="279">
        <v>45910.0</v>
      </c>
      <c r="B1717" s="31">
        <v>8342.0</v>
      </c>
      <c r="C1717" s="31" t="s">
        <v>4454</v>
      </c>
      <c r="D1717" s="31"/>
      <c r="E1717" s="31" t="s">
        <v>21353</v>
      </c>
      <c r="F1717" s="275"/>
      <c r="G1717" s="276">
        <v>3060.0</v>
      </c>
      <c r="H1717" s="277">
        <v>160.0</v>
      </c>
      <c r="I1717" s="278">
        <v>17.0</v>
      </c>
      <c r="J1717" s="37">
        <v>0.0</v>
      </c>
      <c r="K1717" s="37"/>
      <c r="L1717" s="37" t="s">
        <v>21</v>
      </c>
      <c r="M1717" s="37"/>
      <c r="N1717" s="260" t="s">
        <v>20645</v>
      </c>
      <c r="O1717" s="260">
        <v>0.0</v>
      </c>
      <c r="P1717" s="260"/>
      <c r="Q1717" s="260"/>
      <c r="R1717" s="260"/>
    </row>
    <row r="1718">
      <c r="A1718" s="279">
        <v>45910.0</v>
      </c>
      <c r="B1718" s="31">
        <v>8343.0</v>
      </c>
      <c r="C1718" s="31" t="s">
        <v>4454</v>
      </c>
      <c r="D1718" s="31"/>
      <c r="E1718" s="31" t="s">
        <v>20987</v>
      </c>
      <c r="F1718" s="275"/>
      <c r="G1718" s="276">
        <v>3080.0</v>
      </c>
      <c r="H1718" s="277">
        <v>180.0</v>
      </c>
      <c r="I1718" s="278">
        <v>19.0</v>
      </c>
      <c r="J1718" s="37">
        <v>0.0</v>
      </c>
      <c r="K1718" s="37"/>
      <c r="L1718" s="37" t="s">
        <v>21</v>
      </c>
      <c r="M1718" s="37"/>
      <c r="N1718" s="260" t="s">
        <v>20645</v>
      </c>
      <c r="O1718" s="260">
        <v>0.0</v>
      </c>
      <c r="P1718" s="260"/>
      <c r="Q1718" s="260"/>
      <c r="R1718" s="260"/>
    </row>
    <row r="1719">
      <c r="A1719" s="279">
        <v>45910.0</v>
      </c>
      <c r="B1719" s="31">
        <v>8344.0</v>
      </c>
      <c r="C1719" s="31" t="s">
        <v>3989</v>
      </c>
      <c r="D1719" s="31"/>
      <c r="E1719" s="31" t="s">
        <v>22012</v>
      </c>
      <c r="F1719" s="275"/>
      <c r="G1719" s="276">
        <v>3060.0</v>
      </c>
      <c r="H1719" s="277">
        <v>540.0</v>
      </c>
      <c r="I1719" s="278">
        <v>108.0</v>
      </c>
      <c r="J1719" s="37">
        <v>0.0</v>
      </c>
      <c r="K1719" s="37"/>
      <c r="L1719" s="37" t="s">
        <v>60</v>
      </c>
      <c r="M1719" s="37">
        <v>799462.0</v>
      </c>
      <c r="N1719" s="260" t="s">
        <v>20645</v>
      </c>
      <c r="O1719" s="260">
        <v>0.0</v>
      </c>
      <c r="P1719" s="260"/>
      <c r="Q1719" s="260"/>
      <c r="R1719" s="260"/>
    </row>
    <row r="1720">
      <c r="A1720" s="279">
        <v>45910.0</v>
      </c>
      <c r="B1720" s="31">
        <v>8345.0</v>
      </c>
      <c r="C1720" s="31" t="s">
        <v>9511</v>
      </c>
      <c r="D1720" s="31"/>
      <c r="E1720" s="31"/>
      <c r="F1720" s="275"/>
      <c r="G1720" s="276">
        <v>3200.0</v>
      </c>
      <c r="H1720" s="277">
        <v>620.0</v>
      </c>
      <c r="I1720" s="278">
        <v>103.0</v>
      </c>
      <c r="J1720" s="37">
        <v>0.0</v>
      </c>
      <c r="K1720" s="37"/>
      <c r="L1720" s="37" t="s">
        <v>21</v>
      </c>
      <c r="M1720" s="37"/>
      <c r="N1720" s="260" t="s">
        <v>20645</v>
      </c>
      <c r="O1720" s="260">
        <v>0.0</v>
      </c>
      <c r="P1720" s="260"/>
      <c r="Q1720" s="260"/>
      <c r="R1720" s="260"/>
    </row>
    <row r="1721">
      <c r="A1721" s="279">
        <v>45910.0</v>
      </c>
      <c r="B1721" s="31">
        <v>8346.0</v>
      </c>
      <c r="C1721" s="31" t="s">
        <v>5722</v>
      </c>
      <c r="D1721" s="31"/>
      <c r="E1721" s="31" t="s">
        <v>19722</v>
      </c>
      <c r="F1721" s="275"/>
      <c r="G1721" s="276">
        <v>3640.0</v>
      </c>
      <c r="H1721" s="277">
        <v>220.0</v>
      </c>
      <c r="I1721" s="278">
        <v>0.0</v>
      </c>
      <c r="J1721" s="37">
        <v>0.0</v>
      </c>
      <c r="K1721" s="37"/>
      <c r="L1721" s="37" t="s">
        <v>21</v>
      </c>
      <c r="M1721" s="37"/>
      <c r="N1721" s="260" t="s">
        <v>20645</v>
      </c>
      <c r="O1721" s="260">
        <v>0.0</v>
      </c>
      <c r="P1721" s="260"/>
      <c r="Q1721" s="260"/>
      <c r="R1721" s="260"/>
    </row>
    <row r="1722">
      <c r="A1722" s="279">
        <v>45910.0</v>
      </c>
      <c r="B1722" s="31">
        <v>8347.0</v>
      </c>
      <c r="C1722" s="31" t="s">
        <v>5722</v>
      </c>
      <c r="D1722" s="31"/>
      <c r="E1722" s="31" t="s">
        <v>19722</v>
      </c>
      <c r="F1722" s="275"/>
      <c r="G1722" s="276">
        <v>3420.0</v>
      </c>
      <c r="H1722" s="277">
        <v>500.0</v>
      </c>
      <c r="I1722" s="278">
        <v>93.0</v>
      </c>
      <c r="J1722" s="37">
        <v>0.0</v>
      </c>
      <c r="K1722" s="37"/>
      <c r="L1722" s="37" t="s">
        <v>21</v>
      </c>
      <c r="M1722" s="37"/>
      <c r="N1722" s="260" t="s">
        <v>20645</v>
      </c>
      <c r="O1722" s="260">
        <v>0.0</v>
      </c>
      <c r="P1722" s="260"/>
      <c r="Q1722" s="260"/>
      <c r="R1722" s="260"/>
    </row>
    <row r="1723">
      <c r="A1723" s="279">
        <v>45910.0</v>
      </c>
      <c r="B1723" s="31">
        <v>8348.0</v>
      </c>
      <c r="C1723" s="31" t="s">
        <v>5722</v>
      </c>
      <c r="D1723" s="31"/>
      <c r="E1723" s="31" t="s">
        <v>19727</v>
      </c>
      <c r="F1723" s="275"/>
      <c r="G1723" s="276">
        <v>3440.0</v>
      </c>
      <c r="H1723" s="277">
        <v>200.0</v>
      </c>
      <c r="I1723" s="278">
        <v>0.0</v>
      </c>
      <c r="J1723" s="37">
        <v>0.0</v>
      </c>
      <c r="K1723" s="37"/>
      <c r="L1723" s="37" t="s">
        <v>21</v>
      </c>
      <c r="M1723" s="37"/>
      <c r="N1723" s="260" t="s">
        <v>20645</v>
      </c>
      <c r="O1723" s="260">
        <v>0.0</v>
      </c>
      <c r="P1723" s="260"/>
      <c r="Q1723" s="260"/>
      <c r="R1723" s="260"/>
    </row>
    <row r="1724">
      <c r="A1724" s="279">
        <v>45910.0</v>
      </c>
      <c r="B1724" s="31">
        <v>8349.0</v>
      </c>
      <c r="C1724" s="31" t="s">
        <v>5722</v>
      </c>
      <c r="D1724" s="31"/>
      <c r="E1724" s="31" t="s">
        <v>19727</v>
      </c>
      <c r="F1724" s="275"/>
      <c r="G1724" s="276">
        <v>3240.0</v>
      </c>
      <c r="H1724" s="277">
        <v>480.0</v>
      </c>
      <c r="I1724" s="278">
        <v>89.0</v>
      </c>
      <c r="J1724" s="37">
        <v>0.0</v>
      </c>
      <c r="K1724" s="37"/>
      <c r="L1724" s="37" t="s">
        <v>21</v>
      </c>
      <c r="M1724" s="37"/>
      <c r="N1724" s="260" t="s">
        <v>20645</v>
      </c>
      <c r="O1724" s="260">
        <v>0.0</v>
      </c>
      <c r="P1724" s="260"/>
      <c r="Q1724" s="260"/>
      <c r="R1724" s="260"/>
    </row>
    <row r="1725">
      <c r="A1725" s="279">
        <v>45909.0</v>
      </c>
      <c r="B1725" s="31">
        <v>8350.0</v>
      </c>
      <c r="C1725" s="31" t="s">
        <v>5722</v>
      </c>
      <c r="D1725" s="31"/>
      <c r="E1725" s="31" t="s">
        <v>22594</v>
      </c>
      <c r="F1725" s="275"/>
      <c r="G1725" s="276">
        <v>3480.0</v>
      </c>
      <c r="H1725" s="277">
        <v>160.0</v>
      </c>
      <c r="I1725" s="278">
        <v>0.0</v>
      </c>
      <c r="J1725" s="37">
        <v>0.0</v>
      </c>
      <c r="K1725" s="37"/>
      <c r="L1725" s="37" t="s">
        <v>21</v>
      </c>
      <c r="M1725" s="37"/>
      <c r="N1725" s="260" t="s">
        <v>20645</v>
      </c>
      <c r="O1725" s="260">
        <v>0.0</v>
      </c>
      <c r="P1725" s="260"/>
      <c r="Q1725" s="260"/>
      <c r="R1725" s="260"/>
    </row>
    <row r="1726">
      <c r="A1726" s="279">
        <v>45910.0</v>
      </c>
      <c r="B1726" s="31">
        <v>8351.0</v>
      </c>
      <c r="C1726" s="31" t="s">
        <v>4035</v>
      </c>
      <c r="D1726" s="31"/>
      <c r="E1726" s="31"/>
      <c r="F1726" s="275"/>
      <c r="G1726" s="276">
        <v>4560.0</v>
      </c>
      <c r="H1726" s="277">
        <v>2180.0</v>
      </c>
      <c r="I1726" s="278">
        <v>88.0</v>
      </c>
      <c r="J1726" s="37">
        <v>0.0</v>
      </c>
      <c r="K1726" s="37"/>
      <c r="L1726" s="37" t="s">
        <v>52</v>
      </c>
      <c r="M1726" s="37"/>
      <c r="N1726" s="260" t="s">
        <v>20645</v>
      </c>
      <c r="O1726" s="260">
        <v>0.0</v>
      </c>
      <c r="P1726" s="260"/>
      <c r="Q1726" s="260"/>
      <c r="R1726" s="260"/>
    </row>
    <row r="1727">
      <c r="A1727" s="279">
        <v>45910.0</v>
      </c>
      <c r="B1727" s="31">
        <v>8352.0</v>
      </c>
      <c r="C1727" s="31" t="s">
        <v>4062</v>
      </c>
      <c r="D1727" s="31"/>
      <c r="E1727" s="31"/>
      <c r="F1727" s="275"/>
      <c r="G1727" s="276">
        <v>5440.0</v>
      </c>
      <c r="H1727" s="277">
        <v>1680.0</v>
      </c>
      <c r="I1727" s="278">
        <v>278.0</v>
      </c>
      <c r="J1727" s="37">
        <v>0.0</v>
      </c>
      <c r="K1727" s="37"/>
      <c r="L1727" s="37" t="s">
        <v>60</v>
      </c>
      <c r="M1727" s="37">
        <v>223418.0</v>
      </c>
      <c r="N1727" s="260" t="s">
        <v>20645</v>
      </c>
      <c r="O1727" s="260">
        <v>0.0</v>
      </c>
      <c r="P1727" s="260"/>
      <c r="Q1727" s="260"/>
      <c r="R1727" s="260"/>
    </row>
    <row r="1728">
      <c r="A1728" s="279">
        <v>45910.0</v>
      </c>
      <c r="B1728" s="31">
        <v>8353.0</v>
      </c>
      <c r="C1728" s="31" t="s">
        <v>744</v>
      </c>
      <c r="D1728" s="31"/>
      <c r="E1728" s="31"/>
      <c r="F1728" s="275"/>
      <c r="G1728" s="276">
        <v>3000.0</v>
      </c>
      <c r="H1728" s="277">
        <v>460.0</v>
      </c>
      <c r="I1728" s="278">
        <v>92.0</v>
      </c>
      <c r="J1728" s="37">
        <v>0.0</v>
      </c>
      <c r="K1728" s="37"/>
      <c r="L1728" s="37" t="s">
        <v>52</v>
      </c>
      <c r="M1728" s="37"/>
      <c r="N1728" s="260" t="s">
        <v>20645</v>
      </c>
      <c r="O1728" s="260">
        <v>0.0</v>
      </c>
      <c r="P1728" s="260"/>
      <c r="Q1728" s="260"/>
      <c r="R1728" s="260"/>
    </row>
    <row r="1729">
      <c r="A1729" s="279">
        <v>45910.0</v>
      </c>
      <c r="B1729" s="31">
        <v>8354.0</v>
      </c>
      <c r="C1729" s="31" t="s">
        <v>2781</v>
      </c>
      <c r="D1729" s="31"/>
      <c r="E1729" s="31"/>
      <c r="F1729" s="275"/>
      <c r="G1729" s="276">
        <v>3400.0</v>
      </c>
      <c r="H1729" s="277">
        <v>440.0</v>
      </c>
      <c r="I1729" s="278">
        <v>73.0</v>
      </c>
      <c r="J1729" s="37">
        <v>0.0</v>
      </c>
      <c r="K1729" s="37"/>
      <c r="L1729" s="37" t="s">
        <v>52</v>
      </c>
      <c r="M1729" s="37"/>
      <c r="N1729" s="260" t="s">
        <v>20645</v>
      </c>
      <c r="O1729" s="260">
        <v>0.0</v>
      </c>
      <c r="P1729" s="260"/>
      <c r="Q1729" s="260"/>
      <c r="R1729" s="260"/>
    </row>
    <row r="1730">
      <c r="A1730" s="279"/>
      <c r="B1730" s="31"/>
      <c r="C1730" s="31"/>
      <c r="D1730" s="31"/>
      <c r="E1730" s="31"/>
      <c r="F1730" s="275"/>
      <c r="G1730" s="276"/>
      <c r="H1730" s="277"/>
      <c r="I1730" s="278"/>
      <c r="J1730" s="37"/>
      <c r="K1730" s="37"/>
      <c r="L1730" s="37"/>
      <c r="M1730" s="37"/>
      <c r="N1730" s="260"/>
      <c r="O1730" s="260"/>
      <c r="P1730" s="260"/>
      <c r="Q1730" s="260"/>
      <c r="R1730" s="260"/>
    </row>
    <row r="1731">
      <c r="A1731" s="279">
        <v>45911.0</v>
      </c>
      <c r="B1731" s="31">
        <v>8355.0</v>
      </c>
      <c r="C1731" s="31" t="s">
        <v>4017</v>
      </c>
      <c r="D1731" s="31"/>
      <c r="E1731" s="31" t="s">
        <v>4500</v>
      </c>
      <c r="F1731" s="275"/>
      <c r="G1731" s="276">
        <v>3580.0</v>
      </c>
      <c r="H1731" s="277">
        <v>600.0</v>
      </c>
      <c r="I1731" s="278">
        <v>99.0</v>
      </c>
      <c r="J1731" s="37">
        <v>0.0</v>
      </c>
      <c r="K1731" s="37"/>
      <c r="L1731" s="37" t="s">
        <v>52</v>
      </c>
      <c r="M1731" s="37"/>
      <c r="N1731" s="260" t="s">
        <v>20645</v>
      </c>
      <c r="O1731" s="260">
        <v>0.0</v>
      </c>
      <c r="P1731" s="260"/>
      <c r="Q1731" s="260"/>
      <c r="R1731" s="260"/>
    </row>
    <row r="1732">
      <c r="A1732" s="279">
        <v>45911.0</v>
      </c>
      <c r="B1732" s="31">
        <v>8356.0</v>
      </c>
      <c r="C1732" s="31" t="s">
        <v>4051</v>
      </c>
      <c r="D1732" s="31"/>
      <c r="E1732" s="31" t="s">
        <v>22496</v>
      </c>
      <c r="F1732" s="275"/>
      <c r="G1732" s="276">
        <v>3240.0</v>
      </c>
      <c r="H1732" s="277">
        <v>660.0</v>
      </c>
      <c r="I1732" s="278">
        <v>109.0</v>
      </c>
      <c r="J1732" s="37">
        <v>0.0</v>
      </c>
      <c r="K1732" s="37"/>
      <c r="L1732" s="37" t="s">
        <v>21</v>
      </c>
      <c r="M1732" s="37"/>
      <c r="N1732" s="260" t="s">
        <v>20645</v>
      </c>
      <c r="O1732" s="260">
        <v>0.0</v>
      </c>
      <c r="P1732" s="260"/>
      <c r="Q1732" s="260"/>
      <c r="R1732" s="260"/>
    </row>
    <row r="1733">
      <c r="A1733" s="279">
        <v>45911.0</v>
      </c>
      <c r="B1733" s="31">
        <v>8357.0</v>
      </c>
      <c r="C1733" s="31" t="s">
        <v>4082</v>
      </c>
      <c r="D1733" s="31"/>
      <c r="E1733" s="31" t="s">
        <v>22482</v>
      </c>
      <c r="F1733" s="275"/>
      <c r="G1733" s="276">
        <v>3820.0</v>
      </c>
      <c r="H1733" s="277">
        <v>760.0</v>
      </c>
      <c r="I1733" s="278">
        <v>92.0</v>
      </c>
      <c r="J1733" s="37">
        <v>110.0</v>
      </c>
      <c r="K1733" s="37"/>
      <c r="L1733" s="37" t="s">
        <v>21</v>
      </c>
      <c r="M1733" s="37"/>
      <c r="N1733" s="260" t="s">
        <v>20645</v>
      </c>
      <c r="O1733" s="260">
        <v>0.0</v>
      </c>
      <c r="P1733" s="260"/>
      <c r="Q1733" s="260"/>
      <c r="R1733" s="260"/>
    </row>
    <row r="1734">
      <c r="A1734" s="279">
        <v>45911.0</v>
      </c>
      <c r="B1734" s="31">
        <v>8358.0</v>
      </c>
      <c r="C1734" s="31" t="s">
        <v>3980</v>
      </c>
      <c r="D1734" s="31"/>
      <c r="E1734" s="31"/>
      <c r="F1734" s="275"/>
      <c r="G1734" s="276">
        <v>3020.0</v>
      </c>
      <c r="H1734" s="277">
        <v>720.0</v>
      </c>
      <c r="I1734" s="278">
        <v>119.0</v>
      </c>
      <c r="J1734" s="37">
        <v>143.0</v>
      </c>
      <c r="K1734" s="37"/>
      <c r="L1734" s="37" t="s">
        <v>21</v>
      </c>
      <c r="M1734" s="37"/>
      <c r="N1734" s="260" t="s">
        <v>20645</v>
      </c>
      <c r="O1734" s="260">
        <v>0.0</v>
      </c>
      <c r="P1734" s="260"/>
      <c r="Q1734" s="260"/>
      <c r="R1734" s="260"/>
    </row>
    <row r="1735">
      <c r="A1735" s="279">
        <v>45911.0</v>
      </c>
      <c r="B1735" s="31">
        <v>8359.0</v>
      </c>
      <c r="C1735" s="31" t="s">
        <v>5722</v>
      </c>
      <c r="D1735" s="31"/>
      <c r="E1735" s="31" t="s">
        <v>19722</v>
      </c>
      <c r="F1735" s="275"/>
      <c r="G1735" s="276">
        <v>3500.0</v>
      </c>
      <c r="H1735" s="277">
        <v>140.0</v>
      </c>
      <c r="I1735" s="278">
        <v>0.0</v>
      </c>
      <c r="J1735" s="37">
        <v>0.0</v>
      </c>
      <c r="K1735" s="37"/>
      <c r="L1735" s="37" t="s">
        <v>21</v>
      </c>
      <c r="M1735" s="37"/>
      <c r="N1735" s="260" t="s">
        <v>20645</v>
      </c>
      <c r="O1735" s="260">
        <v>0.0</v>
      </c>
      <c r="P1735" s="260"/>
      <c r="Q1735" s="260"/>
      <c r="R1735" s="260"/>
    </row>
    <row r="1736">
      <c r="A1736" s="279">
        <v>45911.0</v>
      </c>
      <c r="B1736" s="31">
        <v>8360.0</v>
      </c>
      <c r="C1736" s="31" t="s">
        <v>5722</v>
      </c>
      <c r="D1736" s="31"/>
      <c r="E1736" s="31" t="s">
        <v>19722</v>
      </c>
      <c r="F1736" s="275"/>
      <c r="G1736" s="276">
        <v>3360.0</v>
      </c>
      <c r="H1736" s="277">
        <v>420.0</v>
      </c>
      <c r="I1736" s="278">
        <v>78.0</v>
      </c>
      <c r="J1736" s="37">
        <v>94.0</v>
      </c>
      <c r="K1736" s="37"/>
      <c r="L1736" s="37" t="s">
        <v>21</v>
      </c>
      <c r="M1736" s="37"/>
      <c r="N1736" s="260" t="s">
        <v>20645</v>
      </c>
      <c r="O1736" s="260">
        <v>0.0</v>
      </c>
      <c r="P1736" s="260"/>
      <c r="Q1736" s="260"/>
      <c r="R1736" s="260"/>
    </row>
    <row r="1737">
      <c r="A1737" s="279">
        <v>45911.0</v>
      </c>
      <c r="B1737" s="31">
        <v>8361.0</v>
      </c>
      <c r="C1737" s="31" t="s">
        <v>5722</v>
      </c>
      <c r="D1737" s="31"/>
      <c r="E1737" s="31" t="s">
        <v>19727</v>
      </c>
      <c r="F1737" s="275"/>
      <c r="G1737" s="276">
        <v>3480.0</v>
      </c>
      <c r="H1737" s="277">
        <v>300.0</v>
      </c>
      <c r="I1737" s="278">
        <v>0.0</v>
      </c>
      <c r="J1737" s="37">
        <v>0.0</v>
      </c>
      <c r="K1737" s="37"/>
      <c r="L1737" s="37" t="s">
        <v>21</v>
      </c>
      <c r="M1737" s="37"/>
      <c r="N1737" s="260" t="s">
        <v>20645</v>
      </c>
      <c r="O1737" s="260">
        <v>0.0</v>
      </c>
      <c r="P1737" s="260"/>
      <c r="Q1737" s="260"/>
      <c r="R1737" s="260"/>
    </row>
    <row r="1738">
      <c r="A1738" s="279">
        <v>45911.0</v>
      </c>
      <c r="B1738" s="31">
        <v>8362.0</v>
      </c>
      <c r="C1738" s="31" t="s">
        <v>5722</v>
      </c>
      <c r="D1738" s="31"/>
      <c r="E1738" s="31" t="s">
        <v>19727</v>
      </c>
      <c r="F1738" s="275"/>
      <c r="G1738" s="276">
        <v>3180.0</v>
      </c>
      <c r="H1738" s="277">
        <v>440.0</v>
      </c>
      <c r="I1738" s="278">
        <v>82.0</v>
      </c>
      <c r="J1738" s="37">
        <v>98.0</v>
      </c>
      <c r="K1738" s="37"/>
      <c r="L1738" s="37" t="s">
        <v>21</v>
      </c>
      <c r="M1738" s="37"/>
      <c r="N1738" s="260" t="s">
        <v>20645</v>
      </c>
      <c r="O1738" s="260">
        <v>0.0</v>
      </c>
      <c r="P1738" s="260"/>
      <c r="Q1738" s="260"/>
      <c r="R1738" s="260"/>
    </row>
    <row r="1739">
      <c r="A1739" s="279">
        <v>45911.0</v>
      </c>
      <c r="B1739" s="31">
        <v>8363.0</v>
      </c>
      <c r="C1739" s="31" t="s">
        <v>4035</v>
      </c>
      <c r="D1739" s="31"/>
      <c r="E1739" s="31"/>
      <c r="F1739" s="275"/>
      <c r="G1739" s="276">
        <v>3480.0</v>
      </c>
      <c r="H1739" s="277">
        <v>700.0</v>
      </c>
      <c r="I1739" s="278">
        <v>28.0</v>
      </c>
      <c r="J1739" s="37">
        <v>0.0</v>
      </c>
      <c r="K1739" s="37"/>
      <c r="L1739" s="37" t="s">
        <v>52</v>
      </c>
      <c r="M1739" s="37"/>
      <c r="N1739" s="260" t="s">
        <v>20645</v>
      </c>
      <c r="O1739" s="260">
        <v>0.0</v>
      </c>
      <c r="P1739" s="260"/>
      <c r="Q1739" s="260"/>
      <c r="R1739" s="260"/>
    </row>
    <row r="1740">
      <c r="A1740" s="279">
        <v>45911.0</v>
      </c>
      <c r="B1740" s="31">
        <v>8364.0</v>
      </c>
      <c r="C1740" s="31" t="s">
        <v>8901</v>
      </c>
      <c r="D1740" s="31"/>
      <c r="E1740" s="31" t="s">
        <v>22602</v>
      </c>
      <c r="F1740" s="275"/>
      <c r="G1740" s="276">
        <v>23440.0</v>
      </c>
      <c r="H1740" s="277">
        <v>5740.0</v>
      </c>
      <c r="I1740" s="278">
        <v>0.0</v>
      </c>
      <c r="J1740" s="37">
        <v>0.0</v>
      </c>
      <c r="K1740" s="37"/>
      <c r="L1740" s="37" t="s">
        <v>21</v>
      </c>
      <c r="M1740" s="37"/>
      <c r="N1740" s="260" t="s">
        <v>20645</v>
      </c>
      <c r="O1740" s="260">
        <v>0.0</v>
      </c>
      <c r="P1740" s="260"/>
      <c r="Q1740" s="260"/>
      <c r="R1740" s="260"/>
    </row>
    <row r="1741">
      <c r="A1741" s="279">
        <v>45911.0</v>
      </c>
      <c r="B1741" s="31">
        <v>8365.0</v>
      </c>
      <c r="C1741" s="31" t="s">
        <v>8901</v>
      </c>
      <c r="D1741" s="31"/>
      <c r="E1741" s="31" t="s">
        <v>22603</v>
      </c>
      <c r="F1741" s="275"/>
      <c r="G1741" s="276">
        <v>23500.0</v>
      </c>
      <c r="H1741" s="277">
        <v>5700.0</v>
      </c>
      <c r="I1741" s="278">
        <v>0.0</v>
      </c>
      <c r="J1741" s="37">
        <v>0.0</v>
      </c>
      <c r="K1741" s="37"/>
      <c r="L1741" s="37" t="s">
        <v>21</v>
      </c>
      <c r="M1741" s="37"/>
      <c r="N1741" s="260" t="s">
        <v>20645</v>
      </c>
      <c r="O1741" s="260">
        <v>0.0</v>
      </c>
      <c r="P1741" s="260"/>
      <c r="Q1741" s="260"/>
      <c r="R1741" s="260"/>
    </row>
    <row r="1742">
      <c r="A1742" s="279">
        <v>45911.0</v>
      </c>
      <c r="B1742" s="31">
        <v>8366.0</v>
      </c>
      <c r="C1742" s="31" t="s">
        <v>744</v>
      </c>
      <c r="D1742" s="31"/>
      <c r="E1742" s="31"/>
      <c r="F1742" s="275"/>
      <c r="G1742" s="276">
        <v>2800.0</v>
      </c>
      <c r="H1742" s="277">
        <v>260.0</v>
      </c>
      <c r="I1742" s="278">
        <v>52.0</v>
      </c>
      <c r="J1742" s="37">
        <v>0.0</v>
      </c>
      <c r="K1742" s="37"/>
      <c r="L1742" s="37" t="s">
        <v>52</v>
      </c>
      <c r="M1742" s="37"/>
      <c r="N1742" s="260" t="s">
        <v>20645</v>
      </c>
      <c r="O1742" s="260">
        <v>0.0</v>
      </c>
      <c r="P1742" s="260"/>
      <c r="Q1742" s="260"/>
      <c r="R1742" s="260"/>
    </row>
    <row r="1743">
      <c r="A1743" s="279">
        <v>45911.0</v>
      </c>
      <c r="B1743" s="31">
        <v>8367.0</v>
      </c>
      <c r="C1743" s="31" t="s">
        <v>8901</v>
      </c>
      <c r="D1743" s="31"/>
      <c r="E1743" s="31" t="s">
        <v>22132</v>
      </c>
      <c r="F1743" s="275"/>
      <c r="G1743" s="276">
        <v>11900.0</v>
      </c>
      <c r="H1743" s="277">
        <v>1540.0</v>
      </c>
      <c r="I1743" s="278">
        <v>0.0</v>
      </c>
      <c r="J1743" s="37">
        <v>0.0</v>
      </c>
      <c r="K1743" s="37"/>
      <c r="L1743" s="37" t="s">
        <v>21</v>
      </c>
      <c r="M1743" s="37"/>
      <c r="N1743" s="260" t="s">
        <v>20645</v>
      </c>
      <c r="O1743" s="260">
        <v>0.0</v>
      </c>
      <c r="P1743" s="260"/>
      <c r="Q1743" s="260"/>
      <c r="R1743" s="260"/>
    </row>
    <row r="1744">
      <c r="A1744" s="274"/>
      <c r="B1744" s="31"/>
      <c r="C1744" s="31"/>
      <c r="D1744" s="31"/>
      <c r="E1744" s="31"/>
      <c r="F1744" s="275"/>
      <c r="G1744" s="276"/>
      <c r="H1744" s="277"/>
      <c r="I1744" s="278"/>
      <c r="J1744" s="37"/>
      <c r="K1744" s="37"/>
      <c r="L1744" s="37"/>
      <c r="M1744" s="37"/>
      <c r="N1744" s="260"/>
      <c r="O1744" s="260"/>
      <c r="P1744" s="260"/>
      <c r="Q1744" s="260"/>
      <c r="R1744" s="260"/>
    </row>
    <row r="1745">
      <c r="A1745" s="274">
        <v>45912.02901607639</v>
      </c>
      <c r="B1745" s="31">
        <v>8368.0</v>
      </c>
      <c r="C1745" s="31" t="s">
        <v>4017</v>
      </c>
      <c r="D1745" s="31"/>
      <c r="E1745" s="31" t="s">
        <v>4500</v>
      </c>
      <c r="F1745" s="275"/>
      <c r="G1745" s="276">
        <v>3820.0</v>
      </c>
      <c r="H1745" s="277">
        <v>980.0</v>
      </c>
      <c r="I1745" s="278">
        <v>162.0</v>
      </c>
      <c r="J1745" s="37">
        <v>0.0</v>
      </c>
      <c r="K1745" s="37"/>
      <c r="L1745" s="37" t="s">
        <v>52</v>
      </c>
      <c r="M1745" s="37"/>
      <c r="N1745" s="260" t="s">
        <v>20645</v>
      </c>
      <c r="O1745" s="260">
        <v>0.0</v>
      </c>
      <c r="P1745" s="260"/>
      <c r="Q1745" s="260"/>
      <c r="R1745" s="260"/>
    </row>
    <row r="1746">
      <c r="A1746" s="279">
        <v>45912.0</v>
      </c>
      <c r="B1746" s="31">
        <v>8369.0</v>
      </c>
      <c r="C1746" s="31" t="s">
        <v>8901</v>
      </c>
      <c r="D1746" s="31"/>
      <c r="E1746" s="31" t="s">
        <v>22604</v>
      </c>
      <c r="F1746" s="275"/>
      <c r="G1746" s="276">
        <v>13280.0</v>
      </c>
      <c r="H1746" s="277">
        <v>2680.0</v>
      </c>
      <c r="I1746" s="278">
        <v>0.0</v>
      </c>
      <c r="J1746" s="37">
        <v>0.0</v>
      </c>
      <c r="K1746" s="37"/>
      <c r="L1746" s="37" t="s">
        <v>21</v>
      </c>
      <c r="M1746" s="37"/>
      <c r="N1746" s="260" t="s">
        <v>20645</v>
      </c>
      <c r="O1746" s="260">
        <v>0.0</v>
      </c>
      <c r="P1746" s="260"/>
      <c r="Q1746" s="260"/>
      <c r="R1746" s="260"/>
    </row>
    <row r="1747">
      <c r="A1747" s="279">
        <v>45912.0</v>
      </c>
      <c r="B1747" s="31">
        <v>8370.0</v>
      </c>
      <c r="C1747" s="31" t="s">
        <v>4178</v>
      </c>
      <c r="D1747" s="31"/>
      <c r="E1747" s="31"/>
      <c r="F1747" s="275"/>
      <c r="G1747" s="276">
        <v>4220.0</v>
      </c>
      <c r="H1747" s="277">
        <v>1220.0</v>
      </c>
      <c r="I1747" s="278">
        <v>244.0</v>
      </c>
      <c r="J1747" s="37">
        <v>293.0</v>
      </c>
      <c r="K1747" s="37"/>
      <c r="L1747" s="37" t="s">
        <v>60</v>
      </c>
      <c r="M1747" s="37">
        <v>618126.0</v>
      </c>
      <c r="N1747" s="260" t="s">
        <v>20645</v>
      </c>
      <c r="O1747" s="260">
        <v>0.0</v>
      </c>
      <c r="P1747" s="260"/>
      <c r="Q1747" s="260"/>
      <c r="R1747" s="260"/>
    </row>
    <row r="1748">
      <c r="A1748" s="279">
        <v>45912.0</v>
      </c>
      <c r="B1748" s="31">
        <v>8371.0</v>
      </c>
      <c r="C1748" s="31" t="s">
        <v>3989</v>
      </c>
      <c r="D1748" s="31"/>
      <c r="E1748" s="31" t="s">
        <v>22012</v>
      </c>
      <c r="F1748" s="275"/>
      <c r="G1748" s="276">
        <v>4020.0</v>
      </c>
      <c r="H1748" s="277">
        <v>520.0</v>
      </c>
      <c r="I1748" s="278">
        <v>104.0</v>
      </c>
      <c r="J1748" s="37">
        <v>125.0</v>
      </c>
      <c r="K1748" s="37"/>
      <c r="L1748" s="37" t="s">
        <v>60</v>
      </c>
      <c r="M1748" s="37">
        <v>725814.0</v>
      </c>
      <c r="N1748" s="260" t="s">
        <v>20645</v>
      </c>
      <c r="O1748" s="260">
        <v>0.0</v>
      </c>
      <c r="P1748" s="260"/>
      <c r="Q1748" s="260"/>
      <c r="R1748" s="260"/>
    </row>
    <row r="1749">
      <c r="A1749" s="279">
        <v>45912.0</v>
      </c>
      <c r="B1749" s="31">
        <v>8372.0</v>
      </c>
      <c r="C1749" s="31" t="s">
        <v>4379</v>
      </c>
      <c r="D1749" s="31"/>
      <c r="E1749" s="31" t="s">
        <v>20697</v>
      </c>
      <c r="F1749" s="275"/>
      <c r="G1749" s="276">
        <v>3040.0</v>
      </c>
      <c r="H1749" s="277">
        <v>300.0</v>
      </c>
      <c r="I1749" s="278">
        <v>50.0</v>
      </c>
      <c r="J1749" s="37">
        <v>60.0</v>
      </c>
      <c r="K1749" s="37"/>
      <c r="L1749" s="37" t="s">
        <v>21</v>
      </c>
      <c r="M1749" s="37"/>
      <c r="N1749" s="260" t="s">
        <v>20645</v>
      </c>
      <c r="O1749" s="260">
        <v>0.0</v>
      </c>
      <c r="P1749" s="260"/>
      <c r="Q1749" s="260"/>
      <c r="R1749" s="260"/>
    </row>
    <row r="1750">
      <c r="A1750" s="279">
        <v>45912.0</v>
      </c>
      <c r="B1750" s="31">
        <v>8373.0</v>
      </c>
      <c r="C1750" s="31" t="s">
        <v>4111</v>
      </c>
      <c r="D1750" s="31"/>
      <c r="E1750" s="31"/>
      <c r="F1750" s="275"/>
      <c r="G1750" s="276">
        <v>2680.0</v>
      </c>
      <c r="H1750" s="277">
        <v>620.0</v>
      </c>
      <c r="I1750" s="278">
        <v>103.0</v>
      </c>
      <c r="J1750" s="37">
        <v>123.0</v>
      </c>
      <c r="K1750" s="37"/>
      <c r="L1750" s="37" t="s">
        <v>21</v>
      </c>
      <c r="M1750" s="37"/>
      <c r="N1750" s="260" t="s">
        <v>20645</v>
      </c>
      <c r="O1750" s="260">
        <v>0.0</v>
      </c>
      <c r="P1750" s="260"/>
      <c r="Q1750" s="260"/>
      <c r="R1750" s="260"/>
    </row>
    <row r="1751">
      <c r="A1751" s="279">
        <v>45912.0</v>
      </c>
      <c r="B1751" s="31">
        <v>8374.0</v>
      </c>
      <c r="C1751" s="31" t="s">
        <v>6078</v>
      </c>
      <c r="D1751" s="31"/>
      <c r="E1751" s="31"/>
      <c r="F1751" s="275"/>
      <c r="G1751" s="276">
        <v>2200.0</v>
      </c>
      <c r="H1751" s="277">
        <v>40.0</v>
      </c>
      <c r="I1751" s="278">
        <v>8.0</v>
      </c>
      <c r="J1751" s="37">
        <v>10.0</v>
      </c>
      <c r="K1751" s="37"/>
      <c r="L1751" s="37" t="s">
        <v>21</v>
      </c>
      <c r="M1751" s="37"/>
      <c r="N1751" s="260" t="s">
        <v>20645</v>
      </c>
      <c r="O1751" s="260">
        <v>0.0</v>
      </c>
      <c r="P1751" s="260"/>
      <c r="Q1751" s="260"/>
      <c r="R1751" s="260"/>
    </row>
    <row r="1752">
      <c r="A1752" s="279">
        <v>45912.0</v>
      </c>
      <c r="B1752" s="31">
        <v>8375.0</v>
      </c>
      <c r="C1752" s="31" t="s">
        <v>4444</v>
      </c>
      <c r="D1752" s="31"/>
      <c r="E1752" s="31"/>
      <c r="F1752" s="275"/>
      <c r="G1752" s="276">
        <v>2500.0</v>
      </c>
      <c r="H1752" s="277">
        <v>300.0</v>
      </c>
      <c r="I1752" s="278">
        <v>50.0</v>
      </c>
      <c r="J1752" s="37">
        <v>60.0</v>
      </c>
      <c r="K1752" s="37"/>
      <c r="L1752" s="37" t="s">
        <v>21</v>
      </c>
      <c r="M1752" s="37"/>
      <c r="N1752" s="260" t="s">
        <v>20645</v>
      </c>
      <c r="O1752" s="260">
        <v>0.0</v>
      </c>
      <c r="P1752" s="260"/>
      <c r="Q1752" s="260"/>
      <c r="R1752" s="260"/>
    </row>
    <row r="1753">
      <c r="A1753" s="279">
        <v>45912.0</v>
      </c>
      <c r="B1753" s="31">
        <v>8376.0</v>
      </c>
      <c r="C1753" s="31" t="s">
        <v>8901</v>
      </c>
      <c r="D1753" s="31"/>
      <c r="E1753" s="31" t="s">
        <v>22606</v>
      </c>
      <c r="F1753" s="275"/>
      <c r="G1753" s="276">
        <v>11120.0</v>
      </c>
      <c r="H1753" s="277">
        <v>460.0</v>
      </c>
      <c r="I1753" s="278">
        <v>0.0</v>
      </c>
      <c r="J1753" s="37">
        <v>60.0</v>
      </c>
      <c r="K1753" s="37"/>
      <c r="L1753" s="37" t="s">
        <v>21</v>
      </c>
      <c r="M1753" s="37"/>
      <c r="N1753" s="260" t="s">
        <v>20645</v>
      </c>
      <c r="O1753" s="260">
        <v>0.0</v>
      </c>
      <c r="P1753" s="260"/>
      <c r="Q1753" s="260"/>
      <c r="R1753" s="260"/>
    </row>
    <row r="1754">
      <c r="A1754" s="279">
        <v>45912.0</v>
      </c>
      <c r="B1754" s="31">
        <v>8377.0</v>
      </c>
      <c r="C1754" s="31" t="s">
        <v>6867</v>
      </c>
      <c r="D1754" s="31"/>
      <c r="E1754" s="31" t="s">
        <v>19727</v>
      </c>
      <c r="F1754" s="275"/>
      <c r="G1754" s="276">
        <v>3600.0</v>
      </c>
      <c r="H1754" s="277">
        <v>380.0</v>
      </c>
      <c r="I1754" s="278">
        <v>0.0</v>
      </c>
      <c r="J1754" s="37">
        <v>0.0</v>
      </c>
      <c r="K1754" s="37"/>
      <c r="L1754" s="37" t="s">
        <v>21</v>
      </c>
      <c r="M1754" s="37"/>
      <c r="N1754" s="260" t="s">
        <v>20645</v>
      </c>
      <c r="O1754" s="260">
        <v>0.0</v>
      </c>
      <c r="P1754" s="260"/>
      <c r="Q1754" s="260"/>
      <c r="R1754" s="260"/>
    </row>
    <row r="1755">
      <c r="A1755" s="279">
        <v>45912.0</v>
      </c>
      <c r="B1755" s="31">
        <v>8378.0</v>
      </c>
      <c r="C1755" s="31" t="s">
        <v>6867</v>
      </c>
      <c r="D1755" s="31"/>
      <c r="E1755" s="31" t="s">
        <v>19727</v>
      </c>
      <c r="F1755" s="275"/>
      <c r="G1755" s="276">
        <v>3220.0</v>
      </c>
      <c r="H1755" s="277">
        <v>480.0</v>
      </c>
      <c r="I1755" s="278">
        <v>89.0</v>
      </c>
      <c r="J1755" s="37">
        <v>106.0</v>
      </c>
      <c r="K1755" s="37"/>
      <c r="L1755" s="37" t="s">
        <v>21</v>
      </c>
      <c r="M1755" s="37"/>
      <c r="N1755" s="260" t="s">
        <v>20645</v>
      </c>
      <c r="O1755" s="260">
        <v>0.0</v>
      </c>
      <c r="P1755" s="260"/>
      <c r="Q1755" s="260"/>
      <c r="R1755" s="260"/>
    </row>
    <row r="1756">
      <c r="A1756" s="279">
        <v>45912.0</v>
      </c>
      <c r="B1756" s="31">
        <v>8379.0</v>
      </c>
      <c r="C1756" s="31" t="s">
        <v>5722</v>
      </c>
      <c r="D1756" s="31"/>
      <c r="E1756" s="31" t="s">
        <v>19722</v>
      </c>
      <c r="F1756" s="275"/>
      <c r="G1756" s="276">
        <v>3600.0</v>
      </c>
      <c r="H1756" s="277">
        <v>200.0</v>
      </c>
      <c r="I1756" s="278">
        <v>0.0</v>
      </c>
      <c r="J1756" s="37">
        <v>0.0</v>
      </c>
      <c r="K1756" s="37"/>
      <c r="L1756" s="37" t="s">
        <v>21</v>
      </c>
      <c r="M1756" s="37"/>
      <c r="N1756" s="260" t="s">
        <v>20645</v>
      </c>
      <c r="O1756" s="260">
        <v>0.0</v>
      </c>
      <c r="P1756" s="260"/>
      <c r="Q1756" s="260"/>
      <c r="R1756" s="260"/>
    </row>
    <row r="1757">
      <c r="A1757" s="279">
        <v>45912.0</v>
      </c>
      <c r="B1757" s="31">
        <v>8380.0</v>
      </c>
      <c r="C1757" s="31" t="s">
        <v>5722</v>
      </c>
      <c r="D1757" s="31"/>
      <c r="E1757" s="31" t="s">
        <v>19722</v>
      </c>
      <c r="F1757" s="275"/>
      <c r="G1757" s="276">
        <v>3400.0</v>
      </c>
      <c r="H1757" s="277">
        <v>480.0</v>
      </c>
      <c r="I1757" s="278">
        <v>89.0</v>
      </c>
      <c r="J1757" s="37">
        <v>107.0</v>
      </c>
      <c r="K1757" s="37"/>
      <c r="L1757" s="37" t="s">
        <v>21</v>
      </c>
      <c r="M1757" s="37"/>
      <c r="N1757" s="260" t="s">
        <v>20645</v>
      </c>
      <c r="O1757" s="260">
        <v>0.0</v>
      </c>
      <c r="P1757" s="260"/>
      <c r="Q1757" s="260"/>
      <c r="R1757" s="260"/>
    </row>
    <row r="1758">
      <c r="A1758" s="279">
        <v>45912.0</v>
      </c>
      <c r="B1758" s="31">
        <v>8381.0</v>
      </c>
      <c r="C1758" s="31" t="s">
        <v>5705</v>
      </c>
      <c r="D1758" s="31"/>
      <c r="E1758" s="31"/>
      <c r="F1758" s="275"/>
      <c r="G1758" s="276">
        <v>4140.0</v>
      </c>
      <c r="H1758" s="277">
        <v>580.0</v>
      </c>
      <c r="I1758" s="278">
        <v>96.0</v>
      </c>
      <c r="J1758" s="37">
        <v>0.0</v>
      </c>
      <c r="K1758" s="37"/>
      <c r="L1758" s="37" t="s">
        <v>52</v>
      </c>
      <c r="M1758" s="37"/>
      <c r="N1758" s="260" t="s">
        <v>20645</v>
      </c>
      <c r="O1758" s="260">
        <v>0.0</v>
      </c>
      <c r="P1758" s="260"/>
      <c r="Q1758" s="260"/>
      <c r="R1758" s="260"/>
    </row>
    <row r="1759">
      <c r="A1759" s="279">
        <v>45912.0</v>
      </c>
      <c r="B1759" s="31">
        <v>8382.0</v>
      </c>
      <c r="C1759" s="31" t="s">
        <v>3980</v>
      </c>
      <c r="D1759" s="31"/>
      <c r="E1759" s="31"/>
      <c r="F1759" s="275"/>
      <c r="G1759" s="276">
        <v>3100.0</v>
      </c>
      <c r="H1759" s="277">
        <v>720.0</v>
      </c>
      <c r="I1759" s="278">
        <v>119.0</v>
      </c>
      <c r="J1759" s="37">
        <v>143.0</v>
      </c>
      <c r="K1759" s="37"/>
      <c r="L1759" s="37" t="s">
        <v>21</v>
      </c>
      <c r="M1759" s="37"/>
      <c r="N1759" s="260" t="s">
        <v>20645</v>
      </c>
      <c r="O1759" s="260">
        <v>0.0</v>
      </c>
      <c r="P1759" s="260"/>
      <c r="Q1759" s="260"/>
      <c r="R1759" s="260"/>
    </row>
    <row r="1760">
      <c r="A1760" s="279">
        <v>45912.0</v>
      </c>
      <c r="B1760" s="31">
        <v>8383.0</v>
      </c>
      <c r="C1760" s="31" t="s">
        <v>6178</v>
      </c>
      <c r="D1760" s="31"/>
      <c r="E1760" s="31"/>
      <c r="F1760" s="275"/>
      <c r="G1760" s="276">
        <v>2940.0</v>
      </c>
      <c r="H1760" s="277">
        <v>200.0</v>
      </c>
      <c r="I1760" s="278">
        <v>24.0</v>
      </c>
      <c r="J1760" s="37">
        <v>29.0</v>
      </c>
      <c r="K1760" s="37"/>
      <c r="L1760" s="37" t="s">
        <v>60</v>
      </c>
      <c r="M1760" s="37">
        <v>117066.0</v>
      </c>
      <c r="N1760" s="260" t="s">
        <v>20645</v>
      </c>
      <c r="O1760" s="260">
        <v>0.0</v>
      </c>
      <c r="P1760" s="260"/>
      <c r="Q1760" s="260"/>
      <c r="R1760" s="260"/>
    </row>
    <row r="1761">
      <c r="A1761" s="279">
        <v>45912.0</v>
      </c>
      <c r="B1761" s="31">
        <v>8384.0</v>
      </c>
      <c r="C1761" s="31" t="s">
        <v>4474</v>
      </c>
      <c r="D1761" s="31"/>
      <c r="E1761" s="31"/>
      <c r="F1761" s="275"/>
      <c r="G1761" s="276">
        <v>4900.0</v>
      </c>
      <c r="H1761" s="277">
        <v>1100.0</v>
      </c>
      <c r="I1761" s="278">
        <v>106.0</v>
      </c>
      <c r="J1761" s="37">
        <v>127.0</v>
      </c>
      <c r="K1761" s="37"/>
      <c r="L1761" s="37" t="s">
        <v>21</v>
      </c>
      <c r="M1761" s="37">
        <v>185514.0</v>
      </c>
      <c r="N1761" s="260" t="s">
        <v>20645</v>
      </c>
      <c r="O1761" s="260">
        <v>0.0</v>
      </c>
      <c r="P1761" s="260"/>
      <c r="Q1761" s="260"/>
      <c r="R1761" s="260"/>
    </row>
    <row r="1762">
      <c r="A1762" s="279">
        <v>45912.0</v>
      </c>
      <c r="B1762" s="31">
        <v>8385.0</v>
      </c>
      <c r="C1762" s="31" t="s">
        <v>744</v>
      </c>
      <c r="D1762" s="31"/>
      <c r="E1762" s="31"/>
      <c r="F1762" s="275"/>
      <c r="G1762" s="276">
        <v>2640.0</v>
      </c>
      <c r="H1762" s="277">
        <v>120.0</v>
      </c>
      <c r="I1762" s="278">
        <v>0.0</v>
      </c>
      <c r="J1762" s="37">
        <v>0.0</v>
      </c>
      <c r="K1762" s="37"/>
      <c r="L1762" s="37" t="s">
        <v>52</v>
      </c>
      <c r="M1762" s="37"/>
      <c r="N1762" s="260" t="s">
        <v>20645</v>
      </c>
      <c r="O1762" s="260">
        <v>0.0</v>
      </c>
      <c r="P1762" s="260"/>
      <c r="Q1762" s="260"/>
      <c r="R1762" s="260"/>
    </row>
    <row r="1763">
      <c r="A1763" s="279">
        <v>45912.0</v>
      </c>
      <c r="B1763" s="31">
        <v>8386.0</v>
      </c>
      <c r="C1763" s="31" t="s">
        <v>8433</v>
      </c>
      <c r="D1763" s="31"/>
      <c r="E1763" s="31"/>
      <c r="F1763" s="275"/>
      <c r="G1763" s="276">
        <v>3180.0</v>
      </c>
      <c r="H1763" s="277">
        <v>240.0</v>
      </c>
      <c r="I1763" s="278">
        <v>48.0</v>
      </c>
      <c r="J1763" s="37">
        <v>58.0</v>
      </c>
      <c r="K1763" s="37"/>
      <c r="L1763" s="37" t="s">
        <v>21</v>
      </c>
      <c r="M1763" s="37"/>
      <c r="N1763" s="260" t="s">
        <v>20645</v>
      </c>
      <c r="O1763" s="260">
        <v>0.0</v>
      </c>
      <c r="P1763" s="260"/>
      <c r="Q1763" s="260"/>
      <c r="R1763" s="260"/>
    </row>
    <row r="1764">
      <c r="A1764" s="274"/>
      <c r="B1764" s="31"/>
      <c r="C1764" s="31"/>
      <c r="D1764" s="31"/>
      <c r="E1764" s="31"/>
      <c r="F1764" s="275"/>
      <c r="G1764" s="276"/>
      <c r="H1764" s="277"/>
      <c r="I1764" s="278"/>
      <c r="J1764" s="37"/>
      <c r="K1764" s="37"/>
      <c r="L1764" s="37"/>
      <c r="M1764" s="37"/>
      <c r="N1764" s="260"/>
      <c r="O1764" s="260"/>
      <c r="P1764" s="260"/>
      <c r="Q1764" s="260"/>
      <c r="R1764" s="260"/>
    </row>
    <row r="1765">
      <c r="A1765" s="274">
        <v>45915.029013217594</v>
      </c>
      <c r="B1765" s="31">
        <v>8387.0</v>
      </c>
      <c r="C1765" s="31" t="s">
        <v>6508</v>
      </c>
      <c r="D1765" s="31"/>
      <c r="E1765" s="31" t="s">
        <v>19727</v>
      </c>
      <c r="F1765" s="275"/>
      <c r="G1765" s="276">
        <v>3440.0</v>
      </c>
      <c r="H1765" s="277">
        <v>240.0</v>
      </c>
      <c r="I1765" s="278">
        <v>0.0</v>
      </c>
      <c r="J1765" s="37">
        <v>0.0</v>
      </c>
      <c r="K1765" s="37"/>
      <c r="L1765" s="37" t="s">
        <v>21</v>
      </c>
      <c r="M1765" s="37"/>
      <c r="N1765" s="260" t="s">
        <v>20645</v>
      </c>
      <c r="O1765" s="260">
        <v>0.0</v>
      </c>
      <c r="P1765" s="260"/>
      <c r="Q1765" s="260"/>
      <c r="R1765" s="260"/>
    </row>
    <row r="1766">
      <c r="A1766" s="279">
        <v>45915.0</v>
      </c>
      <c r="B1766" s="31">
        <v>8388.0</v>
      </c>
      <c r="C1766" s="31" t="s">
        <v>4017</v>
      </c>
      <c r="D1766" s="31"/>
      <c r="E1766" s="31" t="s">
        <v>4500</v>
      </c>
      <c r="F1766" s="275"/>
      <c r="G1766" s="276">
        <v>3400.0</v>
      </c>
      <c r="H1766" s="277">
        <v>540.0</v>
      </c>
      <c r="I1766" s="278">
        <v>0.0</v>
      </c>
      <c r="J1766" s="37">
        <v>0.0</v>
      </c>
      <c r="K1766" s="37">
        <v>90.0</v>
      </c>
      <c r="L1766" s="37" t="s">
        <v>52</v>
      </c>
      <c r="M1766" s="37"/>
      <c r="N1766" s="260" t="s">
        <v>20645</v>
      </c>
      <c r="O1766" s="260">
        <v>0.0</v>
      </c>
      <c r="P1766" s="260"/>
      <c r="Q1766" s="260"/>
      <c r="R1766" s="260"/>
    </row>
    <row r="1767">
      <c r="A1767" s="279">
        <v>45915.0</v>
      </c>
      <c r="B1767" s="31">
        <v>8389.0</v>
      </c>
      <c r="C1767" s="31" t="s">
        <v>22250</v>
      </c>
      <c r="D1767" s="31"/>
      <c r="E1767" s="31" t="s">
        <v>22609</v>
      </c>
      <c r="F1767" s="275"/>
      <c r="G1767" s="276">
        <v>11320.0</v>
      </c>
      <c r="H1767" s="277">
        <v>960.0</v>
      </c>
      <c r="I1767" s="278">
        <v>0.0</v>
      </c>
      <c r="J1767" s="37">
        <v>0.0</v>
      </c>
      <c r="K1767" s="37"/>
      <c r="L1767" s="37" t="s">
        <v>21</v>
      </c>
      <c r="M1767" s="37"/>
      <c r="N1767" s="260" t="s">
        <v>20645</v>
      </c>
      <c r="O1767" s="260">
        <v>0.0</v>
      </c>
      <c r="P1767" s="260"/>
      <c r="Q1767" s="260"/>
      <c r="R1767" s="260"/>
    </row>
    <row r="1768">
      <c r="A1768" s="279">
        <v>45915.0</v>
      </c>
      <c r="B1768" s="31">
        <v>8390.0</v>
      </c>
      <c r="C1768" s="31" t="s">
        <v>22624</v>
      </c>
      <c r="D1768" s="31"/>
      <c r="E1768" s="31" t="s">
        <v>22625</v>
      </c>
      <c r="F1768" s="275"/>
      <c r="G1768" s="276">
        <v>3140.0</v>
      </c>
      <c r="H1768" s="277">
        <v>240.0</v>
      </c>
      <c r="I1768" s="278">
        <v>33.0</v>
      </c>
      <c r="J1768" s="37">
        <v>0.0</v>
      </c>
      <c r="K1768" s="37"/>
      <c r="L1768" s="37" t="s">
        <v>52</v>
      </c>
      <c r="M1768" s="37"/>
      <c r="N1768" s="260" t="s">
        <v>20645</v>
      </c>
      <c r="O1768" s="260">
        <v>0.0</v>
      </c>
      <c r="P1768" s="260"/>
      <c r="Q1768" s="260"/>
      <c r="R1768" s="260"/>
    </row>
    <row r="1769">
      <c r="A1769" s="279">
        <v>45915.0</v>
      </c>
      <c r="B1769" s="31">
        <v>8391.0</v>
      </c>
      <c r="C1769" s="31" t="s">
        <v>22343</v>
      </c>
      <c r="D1769" s="31"/>
      <c r="E1769" s="31" t="s">
        <v>22626</v>
      </c>
      <c r="F1769" s="275"/>
      <c r="G1769" s="276">
        <v>11820.0</v>
      </c>
      <c r="H1769" s="277">
        <v>1460.0</v>
      </c>
      <c r="I1769" s="278">
        <v>0.0</v>
      </c>
      <c r="J1769" s="37">
        <v>0.0</v>
      </c>
      <c r="K1769" s="37"/>
      <c r="L1769" s="37" t="s">
        <v>21</v>
      </c>
      <c r="M1769" s="37"/>
      <c r="N1769" s="260" t="s">
        <v>20645</v>
      </c>
      <c r="O1769" s="260">
        <v>0.0</v>
      </c>
      <c r="P1769" s="260"/>
      <c r="Q1769" s="260"/>
      <c r="R1769" s="260"/>
    </row>
    <row r="1770">
      <c r="A1770" s="274">
        <v>45916.02900436343</v>
      </c>
      <c r="B1770" s="31">
        <v>8392.0</v>
      </c>
      <c r="C1770" s="31" t="s">
        <v>22124</v>
      </c>
      <c r="D1770" s="31"/>
      <c r="E1770" s="31" t="s">
        <v>21180</v>
      </c>
      <c r="F1770" s="275"/>
      <c r="G1770" s="276">
        <v>3440.0</v>
      </c>
      <c r="H1770" s="277">
        <v>240.0</v>
      </c>
      <c r="I1770" s="278">
        <v>0.0</v>
      </c>
      <c r="J1770" s="37">
        <v>0.0</v>
      </c>
      <c r="K1770" s="37"/>
      <c r="L1770" s="37" t="s">
        <v>21</v>
      </c>
      <c r="M1770" s="37"/>
      <c r="N1770" s="260" t="s">
        <v>20645</v>
      </c>
      <c r="O1770" s="260">
        <v>0.0</v>
      </c>
      <c r="P1770" s="260"/>
      <c r="Q1770" s="260"/>
      <c r="R1770" s="260"/>
    </row>
    <row r="1771">
      <c r="A1771" s="279">
        <v>45915.0</v>
      </c>
      <c r="B1771" s="31">
        <v>8393.0</v>
      </c>
      <c r="C1771" s="31" t="s">
        <v>22632</v>
      </c>
      <c r="D1771" s="31"/>
      <c r="E1771" s="31" t="s">
        <v>21180</v>
      </c>
      <c r="F1771" s="275"/>
      <c r="G1771" s="276">
        <v>3480.0</v>
      </c>
      <c r="H1771" s="277">
        <v>40.0</v>
      </c>
      <c r="I1771" s="278">
        <v>0.0</v>
      </c>
      <c r="J1771" s="37">
        <v>0.0</v>
      </c>
      <c r="K1771" s="37">
        <v>10.0</v>
      </c>
      <c r="L1771" s="37" t="s">
        <v>52</v>
      </c>
      <c r="M1771" s="37"/>
      <c r="N1771" s="260" t="s">
        <v>20645</v>
      </c>
      <c r="O1771" s="260">
        <v>0.0</v>
      </c>
      <c r="P1771" s="260"/>
      <c r="Q1771" s="260"/>
      <c r="R1771" s="260"/>
    </row>
    <row r="1772">
      <c r="A1772" s="279">
        <v>45915.0</v>
      </c>
      <c r="B1772" s="31">
        <v>8394.0</v>
      </c>
      <c r="C1772" s="31" t="s">
        <v>22124</v>
      </c>
      <c r="D1772" s="31"/>
      <c r="E1772" s="31" t="s">
        <v>22633</v>
      </c>
      <c r="F1772" s="275"/>
      <c r="G1772" s="276">
        <v>3580.0</v>
      </c>
      <c r="H1772" s="277">
        <v>200.0</v>
      </c>
      <c r="I1772" s="278">
        <v>0.0</v>
      </c>
      <c r="J1772" s="37">
        <v>0.0</v>
      </c>
      <c r="K1772" s="37"/>
      <c r="L1772" s="37" t="s">
        <v>21</v>
      </c>
      <c r="M1772" s="37"/>
      <c r="N1772" s="260" t="s">
        <v>20645</v>
      </c>
      <c r="O1772" s="260">
        <v>0.0</v>
      </c>
      <c r="P1772" s="260"/>
      <c r="Q1772" s="260"/>
      <c r="R1772" s="260"/>
    </row>
    <row r="1773">
      <c r="A1773" s="279">
        <v>45915.0</v>
      </c>
      <c r="B1773" s="31">
        <v>8395.0</v>
      </c>
      <c r="C1773" s="31" t="s">
        <v>22124</v>
      </c>
      <c r="D1773" s="31"/>
      <c r="E1773" s="31" t="s">
        <v>22633</v>
      </c>
      <c r="F1773" s="275"/>
      <c r="G1773" s="276">
        <v>3380.0</v>
      </c>
      <c r="H1773" s="277">
        <v>480.0</v>
      </c>
      <c r="I1773" s="278">
        <v>89.0</v>
      </c>
      <c r="J1773" s="37">
        <v>0.0</v>
      </c>
      <c r="K1773" s="37"/>
      <c r="L1773" s="37" t="s">
        <v>21</v>
      </c>
      <c r="M1773" s="37"/>
      <c r="N1773" s="260" t="s">
        <v>20645</v>
      </c>
      <c r="O1773" s="260">
        <v>0.0</v>
      </c>
      <c r="P1773" s="260"/>
      <c r="Q1773" s="260"/>
      <c r="R1773" s="260"/>
    </row>
    <row r="1774">
      <c r="A1774" s="279">
        <v>45915.0</v>
      </c>
      <c r="B1774" s="31">
        <v>8396.0</v>
      </c>
      <c r="C1774" s="31" t="s">
        <v>21692</v>
      </c>
      <c r="D1774" s="31"/>
      <c r="E1774" s="31" t="s">
        <v>21180</v>
      </c>
      <c r="F1774" s="275"/>
      <c r="G1774" s="276">
        <v>3720.0</v>
      </c>
      <c r="H1774" s="277">
        <v>600.0</v>
      </c>
      <c r="I1774" s="278">
        <v>0.0</v>
      </c>
      <c r="J1774" s="37">
        <v>0.0</v>
      </c>
      <c r="K1774" s="37">
        <v>60.0</v>
      </c>
      <c r="L1774" s="37" t="s">
        <v>52</v>
      </c>
      <c r="M1774" s="37"/>
      <c r="N1774" s="260" t="s">
        <v>20645</v>
      </c>
      <c r="O1774" s="260">
        <v>0.0</v>
      </c>
      <c r="P1774" s="260"/>
      <c r="Q1774" s="260"/>
      <c r="R1774" s="260"/>
    </row>
    <row r="1775">
      <c r="A1775" s="279">
        <v>45915.0</v>
      </c>
      <c r="B1775" s="31">
        <v>8397.0</v>
      </c>
      <c r="C1775" s="31" t="s">
        <v>22124</v>
      </c>
      <c r="D1775" s="31"/>
      <c r="E1775" s="31" t="s">
        <v>22634</v>
      </c>
      <c r="F1775" s="275"/>
      <c r="G1775" s="276">
        <v>3160.0</v>
      </c>
      <c r="H1775" s="277">
        <v>240.0</v>
      </c>
      <c r="I1775" s="278">
        <v>0.0</v>
      </c>
      <c r="J1775" s="37">
        <v>0.0</v>
      </c>
      <c r="K1775" s="37"/>
      <c r="L1775" s="37" t="s">
        <v>21</v>
      </c>
      <c r="M1775" s="37"/>
      <c r="N1775" s="260" t="s">
        <v>20645</v>
      </c>
      <c r="O1775" s="260">
        <v>0.0</v>
      </c>
      <c r="P1775" s="260"/>
      <c r="Q1775" s="260"/>
      <c r="R1775" s="260"/>
    </row>
    <row r="1776">
      <c r="A1776" s="279">
        <v>45915.0</v>
      </c>
      <c r="B1776" s="31">
        <v>8398.0</v>
      </c>
      <c r="C1776" s="31" t="s">
        <v>22124</v>
      </c>
      <c r="D1776" s="31"/>
      <c r="E1776" s="31" t="s">
        <v>22634</v>
      </c>
      <c r="F1776" s="275"/>
      <c r="G1776" s="276">
        <v>2920.0</v>
      </c>
      <c r="H1776" s="277">
        <v>220.0</v>
      </c>
      <c r="I1776" s="278">
        <v>41.0</v>
      </c>
      <c r="J1776" s="37">
        <v>0.0</v>
      </c>
      <c r="K1776" s="37"/>
      <c r="L1776" s="37" t="s">
        <v>21</v>
      </c>
      <c r="M1776" s="37"/>
      <c r="N1776" s="260" t="s">
        <v>20645</v>
      </c>
      <c r="O1776" s="260">
        <v>0.0</v>
      </c>
      <c r="P1776" s="260"/>
      <c r="Q1776" s="260"/>
      <c r="R1776" s="260"/>
    </row>
    <row r="1777">
      <c r="A1777" s="279">
        <v>45915.0</v>
      </c>
      <c r="B1777" s="31">
        <v>8399.0</v>
      </c>
      <c r="C1777" s="31" t="s">
        <v>22635</v>
      </c>
      <c r="D1777" s="31"/>
      <c r="E1777" s="31" t="s">
        <v>21180</v>
      </c>
      <c r="F1777" s="275"/>
      <c r="G1777" s="276">
        <v>4660.0</v>
      </c>
      <c r="H1777" s="277">
        <v>460.0</v>
      </c>
      <c r="I1777" s="278">
        <v>0.0</v>
      </c>
      <c r="J1777" s="37">
        <v>0.0</v>
      </c>
      <c r="K1777" s="37"/>
      <c r="L1777" s="37" t="s">
        <v>60</v>
      </c>
      <c r="M1777" s="37">
        <v>630206.0</v>
      </c>
      <c r="N1777" s="260" t="s">
        <v>20645</v>
      </c>
      <c r="O1777" s="260">
        <v>0.0</v>
      </c>
      <c r="P1777" s="260"/>
      <c r="Q1777" s="260"/>
      <c r="R1777" s="260"/>
    </row>
    <row r="1778">
      <c r="A1778" s="279"/>
      <c r="B1778" s="31"/>
      <c r="C1778" s="31"/>
      <c r="D1778" s="31"/>
      <c r="E1778" s="31"/>
      <c r="F1778" s="275"/>
      <c r="G1778" s="276"/>
      <c r="H1778" s="277"/>
      <c r="I1778" s="278"/>
      <c r="J1778" s="37"/>
      <c r="K1778" s="37"/>
      <c r="L1778" s="37"/>
      <c r="M1778" s="37"/>
      <c r="N1778" s="260"/>
      <c r="O1778" s="260"/>
      <c r="P1778" s="260"/>
      <c r="Q1778" s="260"/>
      <c r="R1778" s="260"/>
    </row>
    <row r="1779">
      <c r="A1779" s="279">
        <v>45916.0</v>
      </c>
      <c r="B1779" s="31">
        <v>8400.0</v>
      </c>
      <c r="C1779" s="31" t="s">
        <v>22642</v>
      </c>
      <c r="D1779" s="31"/>
      <c r="E1779" s="31" t="s">
        <v>20685</v>
      </c>
      <c r="F1779" s="275"/>
      <c r="G1779" s="276">
        <v>2560.0</v>
      </c>
      <c r="H1779" s="277">
        <v>100.0</v>
      </c>
      <c r="I1779" s="278">
        <v>20.0</v>
      </c>
      <c r="J1779" s="37">
        <v>24.0</v>
      </c>
      <c r="K1779" s="37"/>
      <c r="L1779" s="37" t="s">
        <v>60</v>
      </c>
      <c r="M1779" s="37">
        <v>271094.0</v>
      </c>
      <c r="N1779" s="260" t="s">
        <v>20645</v>
      </c>
      <c r="O1779" s="260">
        <v>0.0</v>
      </c>
      <c r="P1779" s="260"/>
      <c r="Q1779" s="260"/>
      <c r="R1779" s="260"/>
    </row>
    <row r="1780">
      <c r="A1780" s="279">
        <v>45916.0</v>
      </c>
      <c r="B1780" s="31">
        <v>8401.0</v>
      </c>
      <c r="C1780" s="31" t="s">
        <v>21692</v>
      </c>
      <c r="D1780" s="31"/>
      <c r="E1780" s="31" t="s">
        <v>21180</v>
      </c>
      <c r="F1780" s="275"/>
      <c r="G1780" s="276">
        <v>4180.0</v>
      </c>
      <c r="H1780" s="277">
        <v>1060.0</v>
      </c>
      <c r="I1780" s="278">
        <v>0.0</v>
      </c>
      <c r="J1780" s="37">
        <v>0.0</v>
      </c>
      <c r="K1780" s="37">
        <v>60.0</v>
      </c>
      <c r="L1780" s="37" t="s">
        <v>52</v>
      </c>
      <c r="M1780" s="37"/>
      <c r="N1780" s="260" t="s">
        <v>20645</v>
      </c>
      <c r="O1780" s="260">
        <v>0.0</v>
      </c>
      <c r="P1780" s="260"/>
      <c r="Q1780" s="260"/>
      <c r="R1780" s="260"/>
    </row>
    <row r="1781">
      <c r="A1781" s="279">
        <v>45916.0</v>
      </c>
      <c r="B1781" s="31">
        <v>8402.0</v>
      </c>
      <c r="C1781" s="31" t="s">
        <v>21692</v>
      </c>
      <c r="D1781" s="31"/>
      <c r="E1781" s="31" t="s">
        <v>21180</v>
      </c>
      <c r="F1781" s="275"/>
      <c r="G1781" s="276">
        <v>3720.0</v>
      </c>
      <c r="H1781" s="277">
        <v>600.0</v>
      </c>
      <c r="I1781" s="278">
        <v>0.0</v>
      </c>
      <c r="J1781" s="37">
        <v>0.0</v>
      </c>
      <c r="K1781" s="37"/>
      <c r="L1781" s="37" t="s">
        <v>52</v>
      </c>
      <c r="M1781" s="37"/>
      <c r="N1781" s="260" t="s">
        <v>20645</v>
      </c>
      <c r="O1781" s="260">
        <v>0.0</v>
      </c>
      <c r="P1781" s="260"/>
      <c r="Q1781" s="260"/>
      <c r="R1781" s="260"/>
    </row>
    <row r="1782">
      <c r="A1782" s="279">
        <v>45916.0</v>
      </c>
      <c r="B1782" s="31">
        <v>8403.0</v>
      </c>
      <c r="C1782" s="31" t="s">
        <v>22643</v>
      </c>
      <c r="D1782" s="31"/>
      <c r="E1782" s="31" t="s">
        <v>21519</v>
      </c>
      <c r="F1782" s="275"/>
      <c r="G1782" s="276">
        <v>2780.0</v>
      </c>
      <c r="H1782" s="277">
        <v>260.0</v>
      </c>
      <c r="I1782" s="278">
        <v>0.0</v>
      </c>
      <c r="J1782" s="37">
        <v>0.0</v>
      </c>
      <c r="K1782" s="37"/>
      <c r="L1782" s="37" t="s">
        <v>52</v>
      </c>
      <c r="M1782" s="37"/>
      <c r="N1782" s="260" t="s">
        <v>20645</v>
      </c>
      <c r="O1782" s="260">
        <v>0.0</v>
      </c>
      <c r="P1782" s="260"/>
      <c r="Q1782" s="260"/>
      <c r="R1782" s="260"/>
    </row>
    <row r="1783">
      <c r="A1783" s="279">
        <v>45916.0</v>
      </c>
      <c r="B1783" s="31">
        <v>8404.0</v>
      </c>
      <c r="C1783" s="31" t="s">
        <v>22211</v>
      </c>
      <c r="D1783" s="31"/>
      <c r="E1783" s="31" t="s">
        <v>22644</v>
      </c>
      <c r="F1783" s="275"/>
      <c r="G1783" s="276">
        <v>11580.0</v>
      </c>
      <c r="H1783" s="277">
        <v>1180.0</v>
      </c>
      <c r="I1783" s="278">
        <v>0.0</v>
      </c>
      <c r="J1783" s="37">
        <v>0.0</v>
      </c>
      <c r="K1783" s="37"/>
      <c r="L1783" s="37" t="s">
        <v>21</v>
      </c>
      <c r="M1783" s="37"/>
      <c r="N1783" s="260" t="s">
        <v>20645</v>
      </c>
      <c r="O1783" s="260">
        <v>0.0</v>
      </c>
      <c r="P1783" s="260"/>
      <c r="Q1783" s="260"/>
      <c r="R1783" s="260"/>
    </row>
    <row r="1784">
      <c r="A1784" s="279">
        <v>45916.0</v>
      </c>
      <c r="B1784" s="31">
        <v>8405.0</v>
      </c>
      <c r="C1784" s="31" t="s">
        <v>22124</v>
      </c>
      <c r="D1784" s="31"/>
      <c r="E1784" s="31" t="s">
        <v>22645</v>
      </c>
      <c r="F1784" s="275"/>
      <c r="G1784" s="276">
        <v>3480.0</v>
      </c>
      <c r="H1784" s="277">
        <v>160.0</v>
      </c>
      <c r="I1784" s="278">
        <v>0.0</v>
      </c>
      <c r="J1784" s="37">
        <v>0.0</v>
      </c>
      <c r="K1784" s="37"/>
      <c r="L1784" s="37" t="s">
        <v>21</v>
      </c>
      <c r="M1784" s="37"/>
      <c r="N1784" s="260" t="s">
        <v>20645</v>
      </c>
      <c r="O1784" s="260">
        <v>0.0</v>
      </c>
      <c r="P1784" s="260"/>
      <c r="Q1784" s="260"/>
      <c r="R1784" s="260"/>
    </row>
    <row r="1785">
      <c r="A1785" s="279">
        <v>45916.0</v>
      </c>
      <c r="B1785" s="31">
        <v>8406.0</v>
      </c>
      <c r="C1785" s="31" t="s">
        <v>22124</v>
      </c>
      <c r="D1785" s="31"/>
      <c r="E1785" s="31" t="s">
        <v>22646</v>
      </c>
      <c r="F1785" s="275"/>
      <c r="G1785" s="276">
        <v>3320.0</v>
      </c>
      <c r="H1785" s="277">
        <v>420.0</v>
      </c>
      <c r="I1785" s="278">
        <v>78.0</v>
      </c>
      <c r="J1785" s="37">
        <v>0.0</v>
      </c>
      <c r="K1785" s="37"/>
      <c r="L1785" s="37" t="s">
        <v>52</v>
      </c>
      <c r="M1785" s="37"/>
      <c r="N1785" s="260" t="s">
        <v>20645</v>
      </c>
      <c r="O1785" s="260">
        <v>0.0</v>
      </c>
      <c r="P1785" s="260"/>
      <c r="Q1785" s="260"/>
      <c r="R1785" s="260"/>
    </row>
    <row r="1786">
      <c r="A1786" s="279">
        <v>45916.0</v>
      </c>
      <c r="B1786" s="31">
        <v>8407.0</v>
      </c>
      <c r="C1786" s="31" t="s">
        <v>22647</v>
      </c>
      <c r="D1786" s="31"/>
      <c r="E1786" s="31" t="s">
        <v>22648</v>
      </c>
      <c r="F1786" s="275"/>
      <c r="G1786" s="276">
        <v>2240.0</v>
      </c>
      <c r="H1786" s="277">
        <v>160.0</v>
      </c>
      <c r="I1786" s="278">
        <v>0.0</v>
      </c>
      <c r="J1786" s="37">
        <v>72.0</v>
      </c>
      <c r="K1786" s="37"/>
      <c r="L1786" s="37" t="s">
        <v>21</v>
      </c>
      <c r="M1786" s="37"/>
      <c r="N1786" s="260" t="s">
        <v>20645</v>
      </c>
      <c r="O1786" s="260">
        <v>0.0</v>
      </c>
      <c r="P1786" s="260"/>
      <c r="Q1786" s="260"/>
      <c r="R1786" s="260"/>
    </row>
    <row r="1787">
      <c r="A1787" s="279">
        <v>45916.0</v>
      </c>
      <c r="B1787" s="31">
        <v>8408.0</v>
      </c>
      <c r="C1787" s="31" t="s">
        <v>21108</v>
      </c>
      <c r="D1787" s="31"/>
      <c r="E1787" s="31" t="s">
        <v>21180</v>
      </c>
      <c r="F1787" s="275"/>
      <c r="G1787" s="276">
        <v>2840.0</v>
      </c>
      <c r="H1787" s="277">
        <v>540.0</v>
      </c>
      <c r="I1787" s="278">
        <v>70.0</v>
      </c>
      <c r="J1787" s="37">
        <v>72.0</v>
      </c>
      <c r="K1787" s="37"/>
      <c r="L1787" s="37" t="s">
        <v>21</v>
      </c>
      <c r="M1787" s="37"/>
      <c r="N1787" s="260" t="s">
        <v>20645</v>
      </c>
      <c r="O1787" s="260">
        <v>0.0</v>
      </c>
      <c r="P1787" s="260"/>
      <c r="Q1787" s="260"/>
      <c r="R1787" s="260"/>
    </row>
    <row r="1788">
      <c r="A1788" s="279">
        <v>45916.0</v>
      </c>
      <c r="B1788" s="31">
        <v>8409.0</v>
      </c>
      <c r="C1788" s="31" t="s">
        <v>22124</v>
      </c>
      <c r="D1788" s="31"/>
      <c r="E1788" s="31" t="s">
        <v>22650</v>
      </c>
      <c r="F1788" s="275"/>
      <c r="G1788" s="276">
        <v>3340.0</v>
      </c>
      <c r="H1788" s="277">
        <v>200.0</v>
      </c>
      <c r="I1788" s="278">
        <v>0.0</v>
      </c>
      <c r="J1788" s="37">
        <v>0.0</v>
      </c>
      <c r="K1788" s="37"/>
      <c r="L1788" s="37" t="s">
        <v>21</v>
      </c>
      <c r="M1788" s="37"/>
      <c r="N1788" s="260" t="s">
        <v>20645</v>
      </c>
      <c r="O1788" s="260">
        <v>0.0</v>
      </c>
      <c r="P1788" s="260"/>
      <c r="Q1788" s="260"/>
      <c r="R1788" s="260"/>
    </row>
    <row r="1789">
      <c r="A1789" s="279">
        <v>45916.0</v>
      </c>
      <c r="B1789" s="31">
        <v>8410.0</v>
      </c>
      <c r="C1789" s="31" t="s">
        <v>22124</v>
      </c>
      <c r="D1789" s="31"/>
      <c r="E1789" s="31" t="s">
        <v>22651</v>
      </c>
      <c r="F1789" s="275"/>
      <c r="G1789" s="276">
        <v>3140.0</v>
      </c>
      <c r="H1789" s="277">
        <v>340.0</v>
      </c>
      <c r="I1789" s="278">
        <v>63.0</v>
      </c>
      <c r="J1789" s="37">
        <v>0.0</v>
      </c>
      <c r="K1789" s="37"/>
      <c r="L1789" s="37" t="s">
        <v>21</v>
      </c>
      <c r="M1789" s="37"/>
      <c r="N1789" s="260" t="s">
        <v>20645</v>
      </c>
      <c r="O1789" s="260">
        <v>0.0</v>
      </c>
      <c r="P1789" s="260"/>
      <c r="Q1789" s="260"/>
      <c r="R1789" s="260"/>
    </row>
    <row r="1790">
      <c r="A1790" s="279">
        <v>45916.0</v>
      </c>
      <c r="B1790" s="31">
        <v>8410.0</v>
      </c>
      <c r="C1790" s="31" t="s">
        <v>22124</v>
      </c>
      <c r="D1790" s="31"/>
      <c r="E1790" s="31" t="s">
        <v>22651</v>
      </c>
      <c r="F1790" s="275"/>
      <c r="G1790" s="276">
        <v>3140.0</v>
      </c>
      <c r="H1790" s="277">
        <v>340.0</v>
      </c>
      <c r="I1790" s="278">
        <v>68.0</v>
      </c>
      <c r="J1790" s="37">
        <v>0.0</v>
      </c>
      <c r="K1790" s="37"/>
      <c r="L1790" s="37" t="s">
        <v>21</v>
      </c>
      <c r="M1790" s="37"/>
      <c r="N1790" s="260" t="s">
        <v>20645</v>
      </c>
      <c r="O1790" s="260">
        <v>0.0</v>
      </c>
      <c r="P1790" s="260"/>
      <c r="Q1790" s="260"/>
      <c r="R1790" s="260"/>
    </row>
    <row r="1791">
      <c r="A1791" s="279">
        <v>45916.0</v>
      </c>
      <c r="B1791" s="31">
        <v>8411.0</v>
      </c>
      <c r="C1791" s="31" t="s">
        <v>22652</v>
      </c>
      <c r="D1791" s="31"/>
      <c r="E1791" s="31" t="s">
        <v>22653</v>
      </c>
      <c r="F1791" s="275"/>
      <c r="G1791" s="276">
        <v>3780.0</v>
      </c>
      <c r="H1791" s="277">
        <v>620.0</v>
      </c>
      <c r="I1791" s="278">
        <v>0.0</v>
      </c>
      <c r="J1791" s="37">
        <v>0.0</v>
      </c>
      <c r="K1791" s="37"/>
      <c r="L1791" s="37" t="s">
        <v>60</v>
      </c>
      <c r="M1791" s="37">
        <v>573974.0</v>
      </c>
      <c r="N1791" s="260" t="s">
        <v>20645</v>
      </c>
      <c r="O1791" s="260">
        <v>0.0</v>
      </c>
      <c r="P1791" s="260"/>
      <c r="Q1791" s="260"/>
      <c r="R1791" s="260"/>
    </row>
    <row r="1792">
      <c r="A1792" s="279"/>
      <c r="B1792" s="31"/>
      <c r="C1792" s="31"/>
      <c r="D1792" s="31"/>
      <c r="E1792" s="31"/>
      <c r="F1792" s="275"/>
      <c r="G1792" s="276"/>
      <c r="H1792" s="277"/>
      <c r="I1792" s="278"/>
      <c r="J1792" s="37"/>
      <c r="K1792" s="37"/>
      <c r="L1792" s="37"/>
      <c r="M1792" s="37"/>
      <c r="N1792" s="260"/>
      <c r="O1792" s="260"/>
      <c r="P1792" s="260"/>
      <c r="Q1792" s="260"/>
      <c r="R1792" s="260"/>
    </row>
    <row r="1793">
      <c r="A1793" s="279">
        <v>45903.0</v>
      </c>
      <c r="B1793" s="31">
        <v>8412.0</v>
      </c>
      <c r="C1793" s="31" t="s">
        <v>6423</v>
      </c>
      <c r="D1793" s="31"/>
      <c r="E1793" s="31" t="s">
        <v>20933</v>
      </c>
      <c r="F1793" s="275"/>
      <c r="G1793" s="276">
        <v>3580.0</v>
      </c>
      <c r="H1793" s="277">
        <v>220.0</v>
      </c>
      <c r="I1793" s="278">
        <v>4.0</v>
      </c>
      <c r="J1793" s="37">
        <v>0.0</v>
      </c>
      <c r="K1793" s="37"/>
      <c r="L1793" s="37" t="s">
        <v>21</v>
      </c>
      <c r="M1793" s="37"/>
      <c r="N1793" s="260" t="s">
        <v>20645</v>
      </c>
      <c r="O1793" s="260">
        <v>0.0</v>
      </c>
      <c r="P1793" s="260"/>
      <c r="Q1793" s="260"/>
      <c r="R1793" s="260"/>
    </row>
    <row r="1794">
      <c r="A1794" s="279">
        <v>45870.0</v>
      </c>
      <c r="B1794" s="31">
        <v>8413.0</v>
      </c>
      <c r="C1794" s="31" t="s">
        <v>20731</v>
      </c>
      <c r="D1794" s="31"/>
      <c r="E1794" s="31" t="s">
        <v>25209</v>
      </c>
      <c r="F1794" s="275"/>
      <c r="G1794" s="276">
        <v>2980.0</v>
      </c>
      <c r="H1794" s="277">
        <v>280.0</v>
      </c>
      <c r="I1794" s="278">
        <v>56.0</v>
      </c>
      <c r="J1794" s="37">
        <v>0.0</v>
      </c>
      <c r="K1794" s="37"/>
      <c r="L1794" s="37" t="s">
        <v>21</v>
      </c>
      <c r="M1794" s="37"/>
      <c r="N1794" s="260" t="s">
        <v>20645</v>
      </c>
      <c r="O1794" s="260">
        <v>0.0</v>
      </c>
      <c r="P1794" s="260"/>
      <c r="Q1794" s="260"/>
      <c r="R1794" s="260"/>
    </row>
    <row r="1795">
      <c r="A1795" s="279">
        <v>45904.0</v>
      </c>
      <c r="B1795" s="31">
        <v>8414.0</v>
      </c>
      <c r="C1795" s="31" t="s">
        <v>1868</v>
      </c>
      <c r="D1795" s="31"/>
      <c r="E1795" s="31" t="s">
        <v>22305</v>
      </c>
      <c r="F1795" s="275"/>
      <c r="G1795" s="276">
        <v>3220.0</v>
      </c>
      <c r="H1795" s="277">
        <v>500.0</v>
      </c>
      <c r="I1795" s="278">
        <v>100.0</v>
      </c>
      <c r="J1795" s="37">
        <v>0.0</v>
      </c>
      <c r="K1795" s="37"/>
      <c r="L1795" s="37" t="s">
        <v>21</v>
      </c>
      <c r="M1795" s="37"/>
      <c r="N1795" s="260" t="s">
        <v>20645</v>
      </c>
      <c r="O1795" s="260">
        <v>0.0</v>
      </c>
      <c r="P1795" s="260"/>
      <c r="Q1795" s="260"/>
      <c r="R1795" s="260"/>
    </row>
    <row r="1796">
      <c r="A1796" s="274"/>
      <c r="B1796" s="31"/>
      <c r="C1796" s="31"/>
      <c r="D1796" s="31"/>
      <c r="E1796" s="31"/>
      <c r="F1796" s="275"/>
      <c r="G1796" s="276"/>
      <c r="H1796" s="277"/>
      <c r="I1796" s="278"/>
      <c r="J1796" s="37"/>
      <c r="K1796" s="37"/>
      <c r="L1796" s="37"/>
      <c r="M1796" s="37"/>
      <c r="N1796" s="260"/>
      <c r="O1796" s="260"/>
      <c r="P1796" s="260"/>
      <c r="Q1796" s="260"/>
      <c r="R1796" s="260"/>
    </row>
    <row r="1797">
      <c r="A1797" s="274">
        <v>45917.02902138889</v>
      </c>
      <c r="B1797" s="31">
        <v>8415.0</v>
      </c>
      <c r="C1797" s="31" t="s">
        <v>8090</v>
      </c>
      <c r="D1797" s="31"/>
      <c r="E1797" s="31" t="s">
        <v>22604</v>
      </c>
      <c r="F1797" s="275"/>
      <c r="G1797" s="276">
        <v>11500.0</v>
      </c>
      <c r="H1797" s="277">
        <v>1260.0</v>
      </c>
      <c r="I1797" s="278">
        <v>0.0</v>
      </c>
      <c r="J1797" s="37">
        <v>0.0</v>
      </c>
      <c r="K1797" s="37"/>
      <c r="L1797" s="37" t="s">
        <v>21</v>
      </c>
      <c r="M1797" s="37"/>
      <c r="N1797" s="260" t="s">
        <v>20645</v>
      </c>
      <c r="O1797" s="260">
        <v>0.0</v>
      </c>
      <c r="P1797" s="260"/>
      <c r="Q1797" s="260"/>
      <c r="R1797" s="260"/>
    </row>
    <row r="1798">
      <c r="A1798" s="279">
        <v>45917.0</v>
      </c>
      <c r="B1798" s="31">
        <v>8416.0</v>
      </c>
      <c r="C1798" s="31" t="s">
        <v>4017</v>
      </c>
      <c r="D1798" s="31"/>
      <c r="E1798" s="31" t="s">
        <v>4500</v>
      </c>
      <c r="F1798" s="275"/>
      <c r="G1798" s="276">
        <v>3680.0</v>
      </c>
      <c r="H1798" s="277">
        <v>240.0</v>
      </c>
      <c r="I1798" s="278">
        <v>40.0</v>
      </c>
      <c r="J1798" s="37">
        <v>0.0</v>
      </c>
      <c r="K1798" s="37"/>
      <c r="L1798" s="37" t="s">
        <v>52</v>
      </c>
      <c r="M1798" s="37"/>
      <c r="N1798" s="260" t="s">
        <v>20645</v>
      </c>
      <c r="O1798" s="260">
        <v>0.0</v>
      </c>
      <c r="P1798" s="260"/>
      <c r="Q1798" s="260"/>
      <c r="R1798" s="260"/>
    </row>
    <row r="1799">
      <c r="A1799" s="279">
        <v>45917.0</v>
      </c>
      <c r="B1799" s="31">
        <v>8417.0</v>
      </c>
      <c r="C1799" s="31" t="s">
        <v>4031</v>
      </c>
      <c r="D1799" s="31"/>
      <c r="E1799" s="31" t="s">
        <v>20697</v>
      </c>
      <c r="F1799" s="275"/>
      <c r="G1799" s="276">
        <v>2980.0</v>
      </c>
      <c r="H1799" s="277">
        <v>220.0</v>
      </c>
      <c r="I1799" s="278">
        <v>37.0</v>
      </c>
      <c r="J1799" s="37">
        <v>0.0</v>
      </c>
      <c r="K1799" s="37"/>
      <c r="L1799" s="37" t="s">
        <v>21</v>
      </c>
      <c r="M1799" s="37"/>
      <c r="N1799" s="260" t="s">
        <v>20645</v>
      </c>
      <c r="O1799" s="260">
        <v>0.0</v>
      </c>
      <c r="P1799" s="260"/>
      <c r="Q1799" s="260"/>
      <c r="R1799" s="260"/>
    </row>
    <row r="1800">
      <c r="A1800" s="279">
        <v>45917.0</v>
      </c>
      <c r="B1800" s="31">
        <v>8418.0</v>
      </c>
      <c r="C1800" s="31" t="s">
        <v>4031</v>
      </c>
      <c r="D1800" s="31"/>
      <c r="E1800" s="31" t="s">
        <v>22667</v>
      </c>
      <c r="F1800" s="275"/>
      <c r="G1800" s="276">
        <v>2640.0</v>
      </c>
      <c r="H1800" s="277">
        <v>300.0</v>
      </c>
      <c r="I1800" s="278">
        <v>50.0</v>
      </c>
      <c r="J1800" s="37">
        <v>0.0</v>
      </c>
      <c r="K1800" s="37"/>
      <c r="L1800" s="37" t="s">
        <v>21</v>
      </c>
      <c r="M1800" s="37"/>
      <c r="N1800" s="260" t="s">
        <v>20645</v>
      </c>
      <c r="O1800" s="260">
        <v>0.0</v>
      </c>
      <c r="P1800" s="260"/>
      <c r="Q1800" s="260"/>
      <c r="R1800" s="260"/>
    </row>
    <row r="1801">
      <c r="A1801" s="279">
        <v>45917.0</v>
      </c>
      <c r="B1801" s="31">
        <v>8419.0</v>
      </c>
      <c r="C1801" s="31" t="s">
        <v>4457</v>
      </c>
      <c r="D1801" s="31"/>
      <c r="E1801" s="31"/>
      <c r="F1801" s="275"/>
      <c r="G1801" s="276">
        <v>3480.0</v>
      </c>
      <c r="H1801" s="277">
        <v>380.0</v>
      </c>
      <c r="I1801" s="278">
        <v>63.0</v>
      </c>
      <c r="J1801" s="37">
        <v>0.0</v>
      </c>
      <c r="K1801" s="37"/>
      <c r="L1801" s="37" t="s">
        <v>60</v>
      </c>
      <c r="M1801" s="37">
        <v>536746.0</v>
      </c>
      <c r="N1801" s="260" t="s">
        <v>20645</v>
      </c>
      <c r="O1801" s="260">
        <v>0.0</v>
      </c>
      <c r="P1801" s="260"/>
      <c r="Q1801" s="260"/>
      <c r="R1801" s="260"/>
    </row>
    <row r="1802">
      <c r="A1802" s="279">
        <v>45917.0</v>
      </c>
      <c r="B1802" s="31">
        <v>8420.0</v>
      </c>
      <c r="C1802" s="31" t="s">
        <v>8090</v>
      </c>
      <c r="D1802" s="31"/>
      <c r="E1802" s="31" t="s">
        <v>22111</v>
      </c>
      <c r="F1802" s="275"/>
      <c r="G1802" s="276">
        <v>11680.0</v>
      </c>
      <c r="H1802" s="277">
        <v>1300.0</v>
      </c>
      <c r="I1802" s="278">
        <v>0.0</v>
      </c>
      <c r="J1802" s="37">
        <v>0.0</v>
      </c>
      <c r="K1802" s="37"/>
      <c r="L1802" s="37" t="s">
        <v>21</v>
      </c>
      <c r="M1802" s="37"/>
      <c r="N1802" s="260" t="s">
        <v>20645</v>
      </c>
      <c r="O1802" s="260">
        <v>0.0</v>
      </c>
      <c r="P1802" s="260"/>
      <c r="Q1802" s="260"/>
      <c r="R1802" s="260"/>
    </row>
    <row r="1803">
      <c r="A1803" s="279">
        <v>45917.0</v>
      </c>
      <c r="B1803" s="31">
        <v>8421.0</v>
      </c>
      <c r="C1803" s="31" t="s">
        <v>4110</v>
      </c>
      <c r="D1803" s="31"/>
      <c r="E1803" s="31" t="s">
        <v>22669</v>
      </c>
      <c r="F1803" s="275"/>
      <c r="G1803" s="276">
        <v>4500.0</v>
      </c>
      <c r="H1803" s="277">
        <v>940.0</v>
      </c>
      <c r="I1803" s="278">
        <v>38.0</v>
      </c>
      <c r="J1803" s="37">
        <v>0.0</v>
      </c>
      <c r="K1803" s="37"/>
      <c r="L1803" s="37" t="s">
        <v>52</v>
      </c>
      <c r="M1803" s="37"/>
      <c r="N1803" s="260" t="s">
        <v>20645</v>
      </c>
      <c r="O1803" s="260">
        <v>0.0</v>
      </c>
      <c r="P1803" s="260"/>
      <c r="Q1803" s="260"/>
      <c r="R1803" s="260"/>
    </row>
    <row r="1804">
      <c r="A1804" s="279">
        <v>45917.0</v>
      </c>
      <c r="B1804" s="31">
        <v>8422.0</v>
      </c>
      <c r="C1804" s="31" t="s">
        <v>6867</v>
      </c>
      <c r="D1804" s="31"/>
      <c r="E1804" s="31" t="s">
        <v>19722</v>
      </c>
      <c r="F1804" s="275"/>
      <c r="G1804" s="276">
        <v>3460.0</v>
      </c>
      <c r="H1804" s="277">
        <v>200.0</v>
      </c>
      <c r="I1804" s="278">
        <v>0.0</v>
      </c>
      <c r="J1804" s="37">
        <v>0.0</v>
      </c>
      <c r="K1804" s="37"/>
      <c r="L1804" s="37" t="s">
        <v>21</v>
      </c>
      <c r="M1804" s="37"/>
      <c r="N1804" s="260" t="s">
        <v>20645</v>
      </c>
      <c r="O1804" s="260">
        <v>0.0</v>
      </c>
      <c r="P1804" s="260"/>
      <c r="Q1804" s="260"/>
      <c r="R1804" s="260"/>
    </row>
    <row r="1805">
      <c r="A1805" s="279">
        <v>45917.0</v>
      </c>
      <c r="B1805" s="31">
        <v>8423.0</v>
      </c>
      <c r="C1805" s="31" t="s">
        <v>6867</v>
      </c>
      <c r="D1805" s="31"/>
      <c r="E1805" s="31" t="s">
        <v>19722</v>
      </c>
      <c r="F1805" s="275"/>
      <c r="G1805" s="276">
        <v>3260.0</v>
      </c>
      <c r="H1805" s="277">
        <v>360.0</v>
      </c>
      <c r="I1805" s="278">
        <v>67.0</v>
      </c>
      <c r="J1805" s="37">
        <v>0.0</v>
      </c>
      <c r="K1805" s="37"/>
      <c r="L1805" s="37" t="s">
        <v>21</v>
      </c>
      <c r="M1805" s="37"/>
      <c r="N1805" s="260" t="s">
        <v>20645</v>
      </c>
      <c r="O1805" s="260">
        <v>0.0</v>
      </c>
      <c r="P1805" s="260"/>
      <c r="Q1805" s="260"/>
      <c r="R1805" s="260"/>
    </row>
    <row r="1806">
      <c r="A1806" s="279">
        <v>45917.0</v>
      </c>
      <c r="B1806" s="31">
        <v>8424.0</v>
      </c>
      <c r="C1806" s="31" t="s">
        <v>7445</v>
      </c>
      <c r="D1806" s="31"/>
      <c r="E1806" s="31"/>
      <c r="F1806" s="275"/>
      <c r="G1806" s="276">
        <v>2540.0</v>
      </c>
      <c r="H1806" s="277">
        <v>240.0</v>
      </c>
      <c r="I1806" s="278">
        <v>29.0</v>
      </c>
      <c r="J1806" s="37">
        <v>0.0</v>
      </c>
      <c r="K1806" s="37"/>
      <c r="L1806" s="37" t="s">
        <v>52</v>
      </c>
      <c r="M1806" s="37"/>
      <c r="N1806" s="260" t="s">
        <v>20645</v>
      </c>
      <c r="O1806" s="260">
        <v>0.0</v>
      </c>
      <c r="P1806" s="260"/>
      <c r="Q1806" s="260"/>
      <c r="R1806" s="260"/>
    </row>
    <row r="1807">
      <c r="A1807" s="279">
        <v>45917.0</v>
      </c>
      <c r="B1807" s="31">
        <v>8425.0</v>
      </c>
      <c r="C1807" s="31" t="s">
        <v>6867</v>
      </c>
      <c r="D1807" s="31"/>
      <c r="E1807" s="31" t="s">
        <v>19727</v>
      </c>
      <c r="F1807" s="275"/>
      <c r="G1807" s="276">
        <v>3520.0</v>
      </c>
      <c r="H1807" s="277">
        <v>260.0</v>
      </c>
      <c r="I1807" s="278">
        <v>0.0</v>
      </c>
      <c r="J1807" s="37">
        <v>0.0</v>
      </c>
      <c r="K1807" s="37"/>
      <c r="L1807" s="37" t="s">
        <v>21</v>
      </c>
      <c r="M1807" s="37"/>
      <c r="N1807" s="260" t="s">
        <v>20645</v>
      </c>
      <c r="O1807" s="260">
        <v>0.0</v>
      </c>
      <c r="P1807" s="260"/>
      <c r="Q1807" s="260"/>
      <c r="R1807" s="260"/>
    </row>
    <row r="1808">
      <c r="A1808" s="279">
        <v>45917.0</v>
      </c>
      <c r="B1808" s="31">
        <v>8425.0</v>
      </c>
      <c r="C1808" s="31" t="s">
        <v>6867</v>
      </c>
      <c r="D1808" s="31"/>
      <c r="E1808" s="31" t="s">
        <v>19727</v>
      </c>
      <c r="F1808" s="275"/>
      <c r="G1808" s="276">
        <v>3520.0</v>
      </c>
      <c r="H1808" s="277">
        <v>260.0</v>
      </c>
      <c r="I1808" s="278">
        <v>0.0</v>
      </c>
      <c r="J1808" s="37">
        <v>0.0</v>
      </c>
      <c r="K1808" s="37"/>
      <c r="L1808" s="37" t="s">
        <v>21</v>
      </c>
      <c r="M1808" s="37"/>
      <c r="N1808" s="260" t="s">
        <v>20645</v>
      </c>
      <c r="O1808" s="260">
        <v>0.0</v>
      </c>
      <c r="P1808" s="260"/>
      <c r="Q1808" s="260"/>
      <c r="R1808" s="260"/>
    </row>
    <row r="1809">
      <c r="A1809" s="279">
        <v>45917.0</v>
      </c>
      <c r="B1809" s="31">
        <v>8426.0</v>
      </c>
      <c r="C1809" s="31" t="s">
        <v>6867</v>
      </c>
      <c r="D1809" s="31"/>
      <c r="E1809" s="31" t="s">
        <v>22670</v>
      </c>
      <c r="F1809" s="275"/>
      <c r="G1809" s="276">
        <v>3260.0</v>
      </c>
      <c r="H1809" s="277">
        <v>480.0</v>
      </c>
      <c r="I1809" s="278">
        <v>89.0</v>
      </c>
      <c r="J1809" s="37">
        <v>0.0</v>
      </c>
      <c r="K1809" s="37"/>
      <c r="L1809" s="37" t="s">
        <v>21</v>
      </c>
      <c r="M1809" s="37"/>
      <c r="N1809" s="260" t="s">
        <v>20645</v>
      </c>
      <c r="O1809" s="260">
        <v>0.0</v>
      </c>
      <c r="P1809" s="260"/>
      <c r="Q1809" s="260"/>
      <c r="R1809" s="260"/>
    </row>
    <row r="1810">
      <c r="A1810" s="279">
        <v>45917.0</v>
      </c>
      <c r="B1810" s="31">
        <v>8427.0</v>
      </c>
      <c r="C1810" s="31" t="s">
        <v>4671</v>
      </c>
      <c r="D1810" s="31"/>
      <c r="E1810" s="31" t="s">
        <v>4734</v>
      </c>
      <c r="F1810" s="275"/>
      <c r="G1810" s="276">
        <v>3040.0</v>
      </c>
      <c r="H1810" s="277">
        <v>280.0</v>
      </c>
      <c r="I1810" s="278">
        <v>47.0</v>
      </c>
      <c r="J1810" s="37">
        <v>0.0</v>
      </c>
      <c r="K1810" s="37"/>
      <c r="L1810" s="37" t="s">
        <v>21</v>
      </c>
      <c r="M1810" s="37"/>
      <c r="N1810" s="260" t="s">
        <v>20645</v>
      </c>
      <c r="O1810" s="260">
        <v>0.0</v>
      </c>
      <c r="P1810" s="260"/>
      <c r="Q1810" s="260"/>
      <c r="R1810" s="260"/>
    </row>
    <row r="1811">
      <c r="A1811" s="279">
        <v>45917.0</v>
      </c>
      <c r="B1811" s="31">
        <v>8428.0</v>
      </c>
      <c r="C1811" s="31" t="s">
        <v>4454</v>
      </c>
      <c r="D1811" s="31"/>
      <c r="E1811" s="31" t="s">
        <v>9926</v>
      </c>
      <c r="F1811" s="275"/>
      <c r="G1811" s="276">
        <v>3040.0</v>
      </c>
      <c r="H1811" s="277">
        <v>180.0</v>
      </c>
      <c r="I1811" s="278">
        <v>36.0</v>
      </c>
      <c r="J1811" s="37">
        <v>0.0</v>
      </c>
      <c r="K1811" s="37"/>
      <c r="L1811" s="37" t="s">
        <v>21</v>
      </c>
      <c r="M1811" s="37"/>
      <c r="N1811" s="260" t="s">
        <v>20645</v>
      </c>
      <c r="O1811" s="260">
        <v>0.0</v>
      </c>
      <c r="P1811" s="260"/>
      <c r="Q1811" s="260"/>
      <c r="R1811" s="260"/>
    </row>
    <row r="1812">
      <c r="A1812" s="274"/>
      <c r="B1812" s="31"/>
      <c r="C1812" s="31"/>
      <c r="D1812" s="31"/>
      <c r="E1812" s="31"/>
      <c r="F1812" s="275"/>
      <c r="G1812" s="276"/>
      <c r="H1812" s="277"/>
      <c r="I1812" s="278"/>
      <c r="J1812" s="37"/>
      <c r="K1812" s="37"/>
      <c r="L1812" s="37"/>
      <c r="M1812" s="37"/>
      <c r="N1812" s="260"/>
      <c r="O1812" s="260"/>
      <c r="P1812" s="260"/>
      <c r="Q1812" s="260"/>
      <c r="R1812" s="260"/>
    </row>
    <row r="1813">
      <c r="A1813" s="274">
        <v>45918.029004675926</v>
      </c>
      <c r="B1813" s="31">
        <v>8429.0</v>
      </c>
      <c r="C1813" s="31" t="s">
        <v>4042</v>
      </c>
      <c r="D1813" s="31"/>
      <c r="E1813" s="31"/>
      <c r="F1813" s="275"/>
      <c r="G1813" s="276">
        <v>2860.0</v>
      </c>
      <c r="H1813" s="277">
        <v>540.0</v>
      </c>
      <c r="I1813" s="278">
        <v>90.0</v>
      </c>
      <c r="J1813" s="37">
        <v>0.0</v>
      </c>
      <c r="K1813" s="37"/>
      <c r="L1813" s="37" t="s">
        <v>21</v>
      </c>
      <c r="M1813" s="37"/>
      <c r="N1813" s="260" t="s">
        <v>20645</v>
      </c>
      <c r="O1813" s="260">
        <v>0.0</v>
      </c>
      <c r="P1813" s="260"/>
      <c r="Q1813" s="260"/>
      <c r="R1813" s="260"/>
    </row>
    <row r="1814">
      <c r="A1814" s="279">
        <v>45918.0</v>
      </c>
      <c r="B1814" s="31">
        <v>8430.0</v>
      </c>
      <c r="C1814" s="31" t="s">
        <v>8090</v>
      </c>
      <c r="D1814" s="31"/>
      <c r="E1814" s="31" t="s">
        <v>22202</v>
      </c>
      <c r="F1814" s="275"/>
      <c r="G1814" s="276">
        <v>11780.0</v>
      </c>
      <c r="H1814" s="277">
        <v>1460.0</v>
      </c>
      <c r="I1814" s="278">
        <v>0.0</v>
      </c>
      <c r="J1814" s="37">
        <v>0.0</v>
      </c>
      <c r="K1814" s="37"/>
      <c r="L1814" s="37" t="s">
        <v>21</v>
      </c>
      <c r="M1814" s="37"/>
      <c r="N1814" s="260" t="s">
        <v>20645</v>
      </c>
      <c r="O1814" s="260">
        <v>0.0</v>
      </c>
      <c r="P1814" s="260"/>
      <c r="Q1814" s="260"/>
      <c r="R1814" s="260"/>
    </row>
    <row r="1815">
      <c r="A1815" s="279">
        <v>45918.0</v>
      </c>
      <c r="B1815" s="31">
        <v>8431.0</v>
      </c>
      <c r="C1815" s="31" t="s">
        <v>4017</v>
      </c>
      <c r="D1815" s="31"/>
      <c r="E1815" s="31" t="s">
        <v>4500</v>
      </c>
      <c r="F1815" s="275"/>
      <c r="G1815" s="276">
        <v>3640.0</v>
      </c>
      <c r="H1815" s="277">
        <v>200.0</v>
      </c>
      <c r="I1815" s="278">
        <v>33.0</v>
      </c>
      <c r="J1815" s="37">
        <v>0.0</v>
      </c>
      <c r="K1815" s="37"/>
      <c r="L1815" s="37" t="s">
        <v>52</v>
      </c>
      <c r="M1815" s="37"/>
      <c r="N1815" s="260" t="s">
        <v>20645</v>
      </c>
      <c r="O1815" s="260">
        <v>0.0</v>
      </c>
      <c r="P1815" s="260"/>
      <c r="Q1815" s="260"/>
      <c r="R1815" s="260"/>
    </row>
    <row r="1816">
      <c r="A1816" s="279">
        <v>45918.0</v>
      </c>
      <c r="B1816" s="31">
        <v>8432.0</v>
      </c>
      <c r="C1816" s="31" t="s">
        <v>3445</v>
      </c>
      <c r="D1816" s="31"/>
      <c r="E1816" s="31"/>
      <c r="F1816" s="275"/>
      <c r="G1816" s="276">
        <v>2860.0</v>
      </c>
      <c r="H1816" s="277">
        <v>820.0</v>
      </c>
      <c r="I1816" s="278">
        <v>136.0</v>
      </c>
      <c r="J1816" s="37">
        <v>0.0</v>
      </c>
      <c r="K1816" s="37"/>
      <c r="L1816" s="37" t="s">
        <v>60</v>
      </c>
      <c r="M1816" s="37">
        <v>928378.0</v>
      </c>
      <c r="N1816" s="260" t="s">
        <v>20645</v>
      </c>
      <c r="O1816" s="260">
        <v>0.0</v>
      </c>
      <c r="P1816" s="260"/>
      <c r="Q1816" s="260"/>
      <c r="R1816" s="260"/>
    </row>
    <row r="1817">
      <c r="A1817" s="279">
        <v>45918.0</v>
      </c>
      <c r="B1817" s="31">
        <v>8433.0</v>
      </c>
      <c r="C1817" s="31" t="s">
        <v>4138</v>
      </c>
      <c r="D1817" s="31"/>
      <c r="E1817" s="31"/>
      <c r="F1817" s="275"/>
      <c r="G1817" s="276">
        <v>3060.0</v>
      </c>
      <c r="H1817" s="277">
        <v>160.0</v>
      </c>
      <c r="I1817" s="278">
        <v>32.0</v>
      </c>
      <c r="J1817" s="37">
        <v>0.0</v>
      </c>
      <c r="K1817" s="37"/>
      <c r="L1817" s="37" t="s">
        <v>60</v>
      </c>
      <c r="M1817" s="37">
        <v>9444414.0</v>
      </c>
      <c r="N1817" s="260" t="s">
        <v>20645</v>
      </c>
      <c r="O1817" s="260">
        <v>0.0</v>
      </c>
      <c r="P1817" s="260"/>
      <c r="Q1817" s="260"/>
      <c r="R1817" s="260"/>
    </row>
    <row r="1818">
      <c r="A1818" s="279">
        <v>45918.0</v>
      </c>
      <c r="B1818" s="31">
        <v>8434.0</v>
      </c>
      <c r="C1818" s="31" t="s">
        <v>8090</v>
      </c>
      <c r="D1818" s="31"/>
      <c r="E1818" s="31" t="s">
        <v>22673</v>
      </c>
      <c r="F1818" s="275"/>
      <c r="G1818" s="276">
        <v>11060.0</v>
      </c>
      <c r="H1818" s="277">
        <v>580.0</v>
      </c>
      <c r="I1818" s="278">
        <v>0.0</v>
      </c>
      <c r="J1818" s="37">
        <v>0.0</v>
      </c>
      <c r="K1818" s="37"/>
      <c r="L1818" s="37" t="s">
        <v>21</v>
      </c>
      <c r="M1818" s="37"/>
      <c r="N1818" s="260" t="s">
        <v>20645</v>
      </c>
      <c r="O1818" s="260">
        <v>0.0</v>
      </c>
      <c r="P1818" s="260"/>
      <c r="Q1818" s="260"/>
      <c r="R1818" s="260"/>
    </row>
    <row r="1819">
      <c r="A1819" s="279">
        <v>45918.0</v>
      </c>
      <c r="B1819" s="31">
        <v>8435.0</v>
      </c>
      <c r="C1819" s="31" t="s">
        <v>10532</v>
      </c>
      <c r="D1819" s="31"/>
      <c r="E1819" s="31"/>
      <c r="F1819" s="275"/>
      <c r="G1819" s="276">
        <v>2760.0</v>
      </c>
      <c r="H1819" s="277">
        <v>720.0</v>
      </c>
      <c r="I1819" s="278">
        <v>119.0</v>
      </c>
      <c r="J1819" s="37">
        <v>0.0</v>
      </c>
      <c r="K1819" s="37"/>
      <c r="L1819" s="37" t="s">
        <v>21</v>
      </c>
      <c r="M1819" s="37"/>
      <c r="N1819" s="260" t="s">
        <v>20645</v>
      </c>
      <c r="O1819" s="260">
        <v>0.0</v>
      </c>
      <c r="P1819" s="260"/>
      <c r="Q1819" s="260"/>
      <c r="R1819" s="260"/>
    </row>
    <row r="1820">
      <c r="A1820" s="279">
        <v>45918.0</v>
      </c>
      <c r="B1820" s="31">
        <v>8436.0</v>
      </c>
      <c r="C1820" s="31" t="s">
        <v>6867</v>
      </c>
      <c r="D1820" s="31"/>
      <c r="E1820" s="31" t="s">
        <v>19722</v>
      </c>
      <c r="F1820" s="275"/>
      <c r="G1820" s="276">
        <v>3560.0</v>
      </c>
      <c r="H1820" s="277">
        <v>160.0</v>
      </c>
      <c r="I1820" s="278">
        <v>0.0</v>
      </c>
      <c r="J1820" s="37">
        <v>0.0</v>
      </c>
      <c r="K1820" s="37"/>
      <c r="L1820" s="37" t="s">
        <v>21</v>
      </c>
      <c r="M1820" s="37"/>
      <c r="N1820" s="260" t="s">
        <v>20645</v>
      </c>
      <c r="O1820" s="260">
        <v>0.0</v>
      </c>
      <c r="P1820" s="260"/>
      <c r="Q1820" s="260"/>
      <c r="R1820" s="260"/>
    </row>
    <row r="1821">
      <c r="A1821" s="279">
        <v>45918.0</v>
      </c>
      <c r="B1821" s="31">
        <v>8437.0</v>
      </c>
      <c r="C1821" s="31" t="s">
        <v>6867</v>
      </c>
      <c r="D1821" s="31"/>
      <c r="E1821" s="31" t="s">
        <v>19722</v>
      </c>
      <c r="F1821" s="275"/>
      <c r="G1821" s="276">
        <v>3400.0</v>
      </c>
      <c r="H1821" s="277">
        <v>460.0</v>
      </c>
      <c r="I1821" s="278">
        <v>86.0</v>
      </c>
      <c r="J1821" s="37">
        <v>0.0</v>
      </c>
      <c r="K1821" s="37"/>
      <c r="L1821" s="37" t="s">
        <v>21</v>
      </c>
      <c r="M1821" s="37"/>
      <c r="N1821" s="260" t="s">
        <v>20645</v>
      </c>
      <c r="O1821" s="260">
        <v>0.0</v>
      </c>
      <c r="P1821" s="260"/>
      <c r="Q1821" s="260"/>
      <c r="R1821" s="260"/>
    </row>
    <row r="1822">
      <c r="A1822" s="279">
        <v>45918.0</v>
      </c>
      <c r="B1822" s="31">
        <v>8438.0</v>
      </c>
      <c r="C1822" s="31" t="s">
        <v>491</v>
      </c>
      <c r="D1822" s="31"/>
      <c r="E1822" s="31"/>
      <c r="F1822" s="275"/>
      <c r="G1822" s="276">
        <v>3140.0</v>
      </c>
      <c r="H1822" s="277">
        <v>360.0</v>
      </c>
      <c r="I1822" s="278">
        <v>29.0</v>
      </c>
      <c r="J1822" s="37">
        <v>0.0</v>
      </c>
      <c r="K1822" s="37"/>
      <c r="L1822" s="37" t="s">
        <v>52</v>
      </c>
      <c r="M1822" s="37"/>
      <c r="N1822" s="260" t="s">
        <v>20645</v>
      </c>
      <c r="O1822" s="260">
        <v>0.0</v>
      </c>
      <c r="P1822" s="260"/>
      <c r="Q1822" s="260"/>
      <c r="R1822" s="260"/>
    </row>
    <row r="1823">
      <c r="A1823" s="279">
        <v>45918.0</v>
      </c>
      <c r="B1823" s="31">
        <v>8439.0</v>
      </c>
      <c r="C1823" s="31" t="s">
        <v>4457</v>
      </c>
      <c r="D1823" s="31"/>
      <c r="E1823" s="31"/>
      <c r="F1823" s="275"/>
      <c r="G1823" s="276">
        <v>3380.0</v>
      </c>
      <c r="H1823" s="277">
        <v>240.0</v>
      </c>
      <c r="I1823" s="278">
        <v>40.0</v>
      </c>
      <c r="J1823" s="37">
        <v>0.0</v>
      </c>
      <c r="K1823" s="37"/>
      <c r="L1823" s="37" t="s">
        <v>60</v>
      </c>
      <c r="M1823" s="37">
        <v>263630.0</v>
      </c>
      <c r="N1823" s="260" t="s">
        <v>20645</v>
      </c>
      <c r="O1823" s="260">
        <v>0.0</v>
      </c>
      <c r="P1823" s="260"/>
      <c r="Q1823" s="260"/>
      <c r="R1823" s="260"/>
    </row>
    <row r="1824">
      <c r="A1824" s="279">
        <v>45905.0</v>
      </c>
      <c r="B1824" s="31">
        <v>8440.0</v>
      </c>
      <c r="C1824" s="31" t="s">
        <v>21168</v>
      </c>
      <c r="D1824" s="31"/>
      <c r="E1824" s="31" t="s">
        <v>22498</v>
      </c>
      <c r="F1824" s="275"/>
      <c r="G1824" s="276">
        <v>3040.0</v>
      </c>
      <c r="H1824" s="277">
        <v>2180.0</v>
      </c>
      <c r="I1824" s="278">
        <v>436.0</v>
      </c>
      <c r="J1824" s="37">
        <v>0.0</v>
      </c>
      <c r="K1824" s="37"/>
      <c r="L1824" s="37" t="s">
        <v>21</v>
      </c>
      <c r="M1824" s="37"/>
      <c r="N1824" s="260" t="s">
        <v>20645</v>
      </c>
      <c r="O1824" s="260">
        <v>2.0</v>
      </c>
      <c r="P1824" s="260"/>
      <c r="Q1824" s="260"/>
      <c r="R1824" s="260"/>
    </row>
    <row r="1825">
      <c r="A1825" s="279">
        <v>45906.0</v>
      </c>
      <c r="B1825" s="31">
        <v>8441.0</v>
      </c>
      <c r="C1825" s="31" t="s">
        <v>2792</v>
      </c>
      <c r="D1825" s="31"/>
      <c r="E1825" s="31" t="s">
        <v>20862</v>
      </c>
      <c r="F1825" s="275"/>
      <c r="G1825" s="276">
        <v>3500.0</v>
      </c>
      <c r="H1825" s="277">
        <v>600.0</v>
      </c>
      <c r="I1825" s="278">
        <v>120.0</v>
      </c>
      <c r="J1825" s="37">
        <v>0.0</v>
      </c>
      <c r="K1825" s="37"/>
      <c r="L1825" s="37" t="s">
        <v>21</v>
      </c>
      <c r="M1825" s="37"/>
      <c r="N1825" s="260" t="s">
        <v>20645</v>
      </c>
      <c r="O1825" s="260">
        <v>2.0</v>
      </c>
      <c r="P1825" s="260"/>
      <c r="Q1825" s="260"/>
      <c r="R1825" s="260"/>
    </row>
    <row r="1826">
      <c r="A1826" s="279">
        <v>45918.0</v>
      </c>
      <c r="B1826" s="31">
        <v>8442.0</v>
      </c>
      <c r="C1826" s="31" t="s">
        <v>4476</v>
      </c>
      <c r="D1826" s="31"/>
      <c r="E1826" s="31"/>
      <c r="F1826" s="275"/>
      <c r="G1826" s="276">
        <v>2900.0</v>
      </c>
      <c r="H1826" s="277">
        <v>140.0</v>
      </c>
      <c r="I1826" s="278">
        <v>28.0</v>
      </c>
      <c r="J1826" s="37">
        <v>0.0</v>
      </c>
      <c r="K1826" s="37"/>
      <c r="L1826" s="37" t="s">
        <v>21</v>
      </c>
      <c r="M1826" s="37"/>
      <c r="N1826" s="260" t="s">
        <v>20645</v>
      </c>
      <c r="O1826" s="260">
        <v>2.0</v>
      </c>
      <c r="P1826" s="260"/>
      <c r="Q1826" s="260"/>
      <c r="R1826" s="260"/>
    </row>
    <row r="1827">
      <c r="A1827" s="279">
        <v>45918.0</v>
      </c>
      <c r="B1827" s="31">
        <v>8443.0</v>
      </c>
      <c r="C1827" s="31" t="s">
        <v>4051</v>
      </c>
      <c r="D1827" s="31"/>
      <c r="E1827" s="31"/>
      <c r="F1827" s="275"/>
      <c r="G1827" s="276">
        <v>3740.0</v>
      </c>
      <c r="H1827" s="277">
        <v>1200.0</v>
      </c>
      <c r="I1827" s="278">
        <v>198.0</v>
      </c>
      <c r="J1827" s="37">
        <v>0.0</v>
      </c>
      <c r="K1827" s="37"/>
      <c r="L1827" s="37" t="s">
        <v>21</v>
      </c>
      <c r="M1827" s="37"/>
      <c r="N1827" s="260" t="s">
        <v>20645</v>
      </c>
      <c r="O1827" s="260">
        <v>2.0</v>
      </c>
      <c r="P1827" s="260"/>
      <c r="Q1827" s="260"/>
      <c r="R1827" s="260"/>
    </row>
    <row r="1828">
      <c r="A1828" s="279">
        <v>45918.0</v>
      </c>
      <c r="B1828" s="31">
        <v>8444.0</v>
      </c>
      <c r="C1828" s="31" t="s">
        <v>8090</v>
      </c>
      <c r="D1828" s="31"/>
      <c r="E1828" s="31" t="s">
        <v>22132</v>
      </c>
      <c r="F1828" s="275"/>
      <c r="G1828" s="276">
        <v>11620.0</v>
      </c>
      <c r="H1828" s="277">
        <v>1280.0</v>
      </c>
      <c r="I1828" s="278">
        <v>0.0</v>
      </c>
      <c r="J1828" s="37">
        <v>0.0</v>
      </c>
      <c r="K1828" s="37"/>
      <c r="L1828" s="37" t="s">
        <v>21</v>
      </c>
      <c r="M1828" s="37"/>
      <c r="N1828" s="260" t="s">
        <v>20645</v>
      </c>
      <c r="O1828" s="260">
        <v>2.0</v>
      </c>
      <c r="P1828" s="260"/>
      <c r="Q1828" s="260"/>
      <c r="R1828" s="260"/>
    </row>
    <row r="1829">
      <c r="A1829" s="279">
        <v>45918.0</v>
      </c>
      <c r="B1829" s="31">
        <v>8445.0</v>
      </c>
      <c r="C1829" s="31" t="s">
        <v>8090</v>
      </c>
      <c r="D1829" s="31"/>
      <c r="E1829" s="31" t="s">
        <v>22675</v>
      </c>
      <c r="F1829" s="275"/>
      <c r="G1829" s="276">
        <v>11780.0</v>
      </c>
      <c r="H1829" s="277">
        <v>1180.0</v>
      </c>
      <c r="I1829" s="278">
        <v>0.0</v>
      </c>
      <c r="J1829" s="37">
        <v>0.0</v>
      </c>
      <c r="K1829" s="37"/>
      <c r="L1829" s="37" t="s">
        <v>21</v>
      </c>
      <c r="M1829" s="37"/>
      <c r="N1829" s="260" t="s">
        <v>20645</v>
      </c>
      <c r="O1829" s="260">
        <v>0.0</v>
      </c>
      <c r="P1829" s="260"/>
      <c r="Q1829" s="260"/>
      <c r="R1829" s="260"/>
    </row>
    <row r="1830">
      <c r="A1830" s="279">
        <v>45918.0</v>
      </c>
      <c r="B1830" s="31">
        <v>8446.0</v>
      </c>
      <c r="C1830" s="31" t="s">
        <v>10596</v>
      </c>
      <c r="D1830" s="31"/>
      <c r="E1830" s="31"/>
      <c r="F1830" s="275"/>
      <c r="G1830" s="276">
        <v>2440.0</v>
      </c>
      <c r="H1830" s="277">
        <v>300.0</v>
      </c>
      <c r="I1830" s="278">
        <v>50.0</v>
      </c>
      <c r="J1830" s="37">
        <v>0.0</v>
      </c>
      <c r="K1830" s="37"/>
      <c r="L1830" s="37" t="s">
        <v>60</v>
      </c>
      <c r="M1830" s="37">
        <v>670998.0</v>
      </c>
      <c r="N1830" s="260" t="s">
        <v>20645</v>
      </c>
      <c r="O1830" s="260">
        <v>0.0</v>
      </c>
      <c r="P1830" s="260"/>
      <c r="Q1830" s="260"/>
      <c r="R1830" s="260"/>
    </row>
    <row r="1831">
      <c r="A1831" s="274"/>
      <c r="B1831" s="31"/>
      <c r="C1831" s="31"/>
      <c r="D1831" s="31"/>
      <c r="E1831" s="31"/>
      <c r="F1831" s="275"/>
      <c r="G1831" s="276"/>
      <c r="H1831" s="277"/>
      <c r="I1831" s="278"/>
      <c r="J1831" s="37"/>
      <c r="K1831" s="37"/>
      <c r="L1831" s="37"/>
      <c r="M1831" s="37"/>
      <c r="N1831" s="260"/>
      <c r="O1831" s="260"/>
      <c r="P1831" s="260"/>
      <c r="Q1831" s="260"/>
      <c r="R1831" s="260"/>
    </row>
    <row r="1832">
      <c r="A1832" s="274">
        <v>45919.029031412036</v>
      </c>
      <c r="B1832" s="31">
        <v>8447.0</v>
      </c>
      <c r="C1832" s="31" t="s">
        <v>3980</v>
      </c>
      <c r="D1832" s="31"/>
      <c r="E1832" s="31"/>
      <c r="F1832" s="275"/>
      <c r="G1832" s="276">
        <v>2680.0</v>
      </c>
      <c r="H1832" s="277">
        <v>360.0</v>
      </c>
      <c r="I1832" s="278">
        <v>60.0</v>
      </c>
      <c r="J1832" s="37">
        <v>0.0</v>
      </c>
      <c r="K1832" s="37"/>
      <c r="L1832" s="37" t="s">
        <v>21</v>
      </c>
      <c r="M1832" s="37"/>
      <c r="N1832" s="260" t="s">
        <v>20645</v>
      </c>
      <c r="O1832" s="260">
        <v>0.0</v>
      </c>
      <c r="P1832" s="260"/>
      <c r="Q1832" s="260"/>
      <c r="R1832" s="260"/>
    </row>
    <row r="1833">
      <c r="A1833" s="279">
        <v>45919.0</v>
      </c>
      <c r="B1833" s="31">
        <v>8448.0</v>
      </c>
      <c r="C1833" s="31" t="s">
        <v>4017</v>
      </c>
      <c r="D1833" s="31"/>
      <c r="E1833" s="31" t="s">
        <v>4500</v>
      </c>
      <c r="F1833" s="275"/>
      <c r="G1833" s="276">
        <v>4120.0</v>
      </c>
      <c r="H1833" s="277">
        <v>940.0</v>
      </c>
      <c r="I1833" s="278">
        <v>156.0</v>
      </c>
      <c r="J1833" s="37">
        <v>0.0</v>
      </c>
      <c r="K1833" s="37"/>
      <c r="L1833" s="37" t="s">
        <v>52</v>
      </c>
      <c r="M1833" s="37"/>
      <c r="N1833" s="260" t="s">
        <v>20645</v>
      </c>
      <c r="O1833" s="260">
        <v>0.0</v>
      </c>
      <c r="P1833" s="260"/>
      <c r="Q1833" s="260"/>
      <c r="R1833" s="260"/>
    </row>
    <row r="1834">
      <c r="A1834" s="279">
        <v>45919.0</v>
      </c>
      <c r="B1834" s="31">
        <v>8449.0</v>
      </c>
      <c r="C1834" s="31" t="s">
        <v>8090</v>
      </c>
      <c r="D1834" s="31"/>
      <c r="E1834" s="31" t="s">
        <v>22679</v>
      </c>
      <c r="F1834" s="275"/>
      <c r="G1834" s="276">
        <v>12000.0</v>
      </c>
      <c r="H1834" s="277">
        <v>1740.0</v>
      </c>
      <c r="I1834" s="278">
        <v>0.0</v>
      </c>
      <c r="J1834" s="37">
        <v>0.0</v>
      </c>
      <c r="K1834" s="37"/>
      <c r="L1834" s="37" t="s">
        <v>21</v>
      </c>
      <c r="M1834" s="37"/>
      <c r="N1834" s="260" t="s">
        <v>20645</v>
      </c>
      <c r="O1834" s="260">
        <v>0.0</v>
      </c>
      <c r="P1834" s="260"/>
      <c r="Q1834" s="260"/>
      <c r="R1834" s="260"/>
    </row>
    <row r="1835">
      <c r="A1835" s="279">
        <v>45919.0</v>
      </c>
      <c r="B1835" s="31">
        <v>8450.0</v>
      </c>
      <c r="C1835" s="31" t="s">
        <v>4110</v>
      </c>
      <c r="D1835" s="31"/>
      <c r="E1835" s="31" t="s">
        <v>4500</v>
      </c>
      <c r="F1835" s="275"/>
      <c r="G1835" s="276">
        <v>4180.0</v>
      </c>
      <c r="H1835" s="277">
        <v>900.0</v>
      </c>
      <c r="I1835" s="278">
        <v>149.0</v>
      </c>
      <c r="J1835" s="37">
        <v>0.0</v>
      </c>
      <c r="K1835" s="37"/>
      <c r="L1835" s="37" t="s">
        <v>52</v>
      </c>
      <c r="M1835" s="37"/>
      <c r="N1835" s="260" t="s">
        <v>20645</v>
      </c>
      <c r="O1835" s="260">
        <v>0.0</v>
      </c>
      <c r="P1835" s="260"/>
      <c r="Q1835" s="260"/>
      <c r="R1835" s="260"/>
    </row>
    <row r="1836">
      <c r="A1836" s="279">
        <v>45919.0</v>
      </c>
      <c r="B1836" s="31">
        <v>8451.0</v>
      </c>
      <c r="C1836" s="31" t="s">
        <v>3989</v>
      </c>
      <c r="D1836" s="31"/>
      <c r="E1836" s="31" t="s">
        <v>22012</v>
      </c>
      <c r="F1836" s="275"/>
      <c r="G1836" s="276">
        <v>4060.0</v>
      </c>
      <c r="H1836" s="277">
        <v>540.0</v>
      </c>
      <c r="I1836" s="278">
        <v>108.0</v>
      </c>
      <c r="J1836" s="37">
        <v>0.0</v>
      </c>
      <c r="K1836" s="37"/>
      <c r="L1836" s="37" t="s">
        <v>21</v>
      </c>
      <c r="M1836" s="37"/>
      <c r="N1836" s="260" t="s">
        <v>20645</v>
      </c>
      <c r="O1836" s="260">
        <v>0.0</v>
      </c>
      <c r="P1836" s="260"/>
      <c r="Q1836" s="260"/>
      <c r="R1836" s="260"/>
    </row>
    <row r="1837">
      <c r="A1837" s="279">
        <v>45919.0</v>
      </c>
      <c r="B1837" s="31">
        <v>8452.0</v>
      </c>
      <c r="C1837" s="31" t="s">
        <v>10658</v>
      </c>
      <c r="D1837" s="31"/>
      <c r="E1837" s="31"/>
      <c r="F1837" s="275"/>
      <c r="G1837" s="276">
        <v>2220.0</v>
      </c>
      <c r="H1837" s="277">
        <v>720.0</v>
      </c>
      <c r="I1837" s="278">
        <v>29.0</v>
      </c>
      <c r="J1837" s="37">
        <v>0.0</v>
      </c>
      <c r="K1837" s="37"/>
      <c r="L1837" s="37" t="s">
        <v>52</v>
      </c>
      <c r="M1837" s="37"/>
      <c r="N1837" s="260" t="s">
        <v>20645</v>
      </c>
      <c r="O1837" s="260">
        <v>0.0</v>
      </c>
      <c r="P1837" s="260"/>
      <c r="Q1837" s="260"/>
      <c r="R1837" s="260"/>
    </row>
    <row r="1838">
      <c r="A1838" s="279">
        <v>45919.0</v>
      </c>
      <c r="B1838" s="31">
        <v>8453.0</v>
      </c>
      <c r="C1838" s="31" t="s">
        <v>10653</v>
      </c>
      <c r="D1838" s="31"/>
      <c r="E1838" s="31"/>
      <c r="F1838" s="275"/>
      <c r="G1838" s="276">
        <v>2660.0</v>
      </c>
      <c r="H1838" s="277">
        <v>640.0</v>
      </c>
      <c r="I1838" s="278">
        <v>132.0</v>
      </c>
      <c r="J1838" s="37">
        <v>0.0</v>
      </c>
      <c r="K1838" s="37"/>
      <c r="L1838" s="37" t="s">
        <v>60</v>
      </c>
      <c r="M1838" s="37">
        <v>589166.0</v>
      </c>
      <c r="N1838" s="260" t="s">
        <v>20645</v>
      </c>
      <c r="O1838" s="260">
        <v>0.0</v>
      </c>
      <c r="P1838" s="260"/>
      <c r="Q1838" s="260"/>
      <c r="R1838" s="260"/>
    </row>
    <row r="1839">
      <c r="A1839" s="279">
        <v>45919.0</v>
      </c>
      <c r="B1839" s="31">
        <v>8454.0</v>
      </c>
      <c r="C1839" s="31" t="s">
        <v>4110</v>
      </c>
      <c r="D1839" s="31"/>
      <c r="E1839" s="31"/>
      <c r="F1839" s="275"/>
      <c r="G1839" s="276">
        <v>4040.0</v>
      </c>
      <c r="H1839" s="277">
        <v>560.0</v>
      </c>
      <c r="I1839" s="278">
        <v>68.0</v>
      </c>
      <c r="J1839" s="37">
        <v>0.0</v>
      </c>
      <c r="K1839" s="37"/>
      <c r="L1839" s="37" t="s">
        <v>52</v>
      </c>
      <c r="M1839" s="37"/>
      <c r="N1839" s="260" t="s">
        <v>20645</v>
      </c>
      <c r="O1839" s="260">
        <v>0.0</v>
      </c>
      <c r="P1839" s="260"/>
      <c r="Q1839" s="260"/>
      <c r="R1839" s="260"/>
    </row>
    <row r="1840">
      <c r="A1840" s="279">
        <v>45919.0</v>
      </c>
      <c r="B1840" s="31">
        <v>8455.0</v>
      </c>
      <c r="C1840" s="31" t="s">
        <v>22681</v>
      </c>
      <c r="D1840" s="31"/>
      <c r="E1840" s="31"/>
      <c r="F1840" s="275"/>
      <c r="G1840" s="276">
        <v>2960.0</v>
      </c>
      <c r="H1840" s="277">
        <v>200.0</v>
      </c>
      <c r="I1840" s="278">
        <v>33.0</v>
      </c>
      <c r="J1840" s="37">
        <v>0.0</v>
      </c>
      <c r="K1840" s="37"/>
      <c r="L1840" s="37" t="s">
        <v>60</v>
      </c>
      <c r="M1840" s="37">
        <v>920138.0</v>
      </c>
      <c r="N1840" s="260" t="s">
        <v>20645</v>
      </c>
      <c r="O1840" s="260">
        <v>0.0</v>
      </c>
      <c r="P1840" s="260"/>
      <c r="Q1840" s="260"/>
      <c r="R1840" s="260"/>
    </row>
    <row r="1841">
      <c r="A1841" s="279">
        <v>45919.0</v>
      </c>
      <c r="B1841" s="31">
        <v>8456.0</v>
      </c>
      <c r="C1841" s="31" t="s">
        <v>10694</v>
      </c>
      <c r="D1841" s="31"/>
      <c r="E1841" s="31">
        <v>41683.0</v>
      </c>
      <c r="F1841" s="275"/>
      <c r="G1841" s="276">
        <v>2960.0</v>
      </c>
      <c r="H1841" s="277">
        <v>320.0</v>
      </c>
      <c r="I1841" s="278">
        <v>53.0</v>
      </c>
      <c r="J1841" s="37">
        <v>64.0</v>
      </c>
      <c r="K1841" s="37"/>
      <c r="L1841" s="37" t="s">
        <v>21</v>
      </c>
      <c r="M1841" s="37"/>
      <c r="N1841" s="260" t="s">
        <v>20645</v>
      </c>
      <c r="O1841" s="260">
        <v>0.0</v>
      </c>
      <c r="P1841" s="260"/>
      <c r="Q1841" s="260"/>
      <c r="R1841" s="260"/>
    </row>
    <row r="1842">
      <c r="A1842" s="279">
        <v>45919.0</v>
      </c>
      <c r="B1842" s="31">
        <v>8457.0</v>
      </c>
      <c r="C1842" s="31" t="s">
        <v>10704</v>
      </c>
      <c r="D1842" s="31"/>
      <c r="E1842" s="31"/>
      <c r="F1842" s="275"/>
      <c r="G1842" s="276">
        <v>3040.0</v>
      </c>
      <c r="H1842" s="277">
        <v>400.0</v>
      </c>
      <c r="I1842" s="278">
        <v>48.0</v>
      </c>
      <c r="J1842" s="37">
        <v>0.0</v>
      </c>
      <c r="K1842" s="37"/>
      <c r="L1842" s="37" t="s">
        <v>60</v>
      </c>
      <c r="M1842" s="37"/>
      <c r="N1842" s="260" t="s">
        <v>20645</v>
      </c>
      <c r="O1842" s="260">
        <v>0.0</v>
      </c>
      <c r="P1842" s="260"/>
      <c r="Q1842" s="260"/>
      <c r="R1842" s="260"/>
    </row>
    <row r="1843">
      <c r="A1843" s="279">
        <v>45919.0</v>
      </c>
      <c r="B1843" s="31">
        <v>8458.0</v>
      </c>
      <c r="C1843" s="31" t="s">
        <v>4111</v>
      </c>
      <c r="D1843" s="31"/>
      <c r="E1843" s="31"/>
      <c r="F1843" s="275"/>
      <c r="G1843" s="276">
        <v>3440.0</v>
      </c>
      <c r="H1843" s="277">
        <v>780.0</v>
      </c>
      <c r="I1843" s="278">
        <v>129.0</v>
      </c>
      <c r="J1843" s="37">
        <v>0.0</v>
      </c>
      <c r="K1843" s="37"/>
      <c r="L1843" s="37" t="s">
        <v>21</v>
      </c>
      <c r="M1843" s="37"/>
      <c r="N1843" s="260" t="s">
        <v>20645</v>
      </c>
      <c r="O1843" s="260">
        <v>0.0</v>
      </c>
      <c r="P1843" s="260"/>
      <c r="Q1843" s="260"/>
      <c r="R1843" s="260"/>
    </row>
    <row r="1844">
      <c r="A1844" s="279">
        <v>45919.0</v>
      </c>
      <c r="B1844" s="31">
        <v>8459.0</v>
      </c>
      <c r="C1844" s="31" t="s">
        <v>5722</v>
      </c>
      <c r="D1844" s="31"/>
      <c r="E1844" s="31" t="s">
        <v>19722</v>
      </c>
      <c r="F1844" s="275"/>
      <c r="G1844" s="276">
        <v>3620.0</v>
      </c>
      <c r="H1844" s="277">
        <v>220.0</v>
      </c>
      <c r="I1844" s="278">
        <v>0.0</v>
      </c>
      <c r="J1844" s="37">
        <v>0.0</v>
      </c>
      <c r="K1844" s="37"/>
      <c r="L1844" s="37" t="s">
        <v>21</v>
      </c>
      <c r="M1844" s="37"/>
      <c r="N1844" s="260" t="s">
        <v>20645</v>
      </c>
      <c r="O1844" s="260">
        <v>0.0</v>
      </c>
      <c r="P1844" s="260"/>
      <c r="Q1844" s="260"/>
      <c r="R1844" s="260"/>
    </row>
    <row r="1845">
      <c r="A1845" s="279">
        <v>45919.0</v>
      </c>
      <c r="B1845" s="31">
        <v>8460.0</v>
      </c>
      <c r="C1845" s="31" t="s">
        <v>5722</v>
      </c>
      <c r="D1845" s="31"/>
      <c r="E1845" s="31" t="s">
        <v>19722</v>
      </c>
      <c r="F1845" s="275"/>
      <c r="G1845" s="276">
        <v>3400.0</v>
      </c>
      <c r="H1845" s="277">
        <v>480.0</v>
      </c>
      <c r="I1845" s="278">
        <v>89.0</v>
      </c>
      <c r="J1845" s="37">
        <v>0.0</v>
      </c>
      <c r="K1845" s="37"/>
      <c r="L1845" s="37" t="s">
        <v>21</v>
      </c>
      <c r="M1845" s="37"/>
      <c r="N1845" s="260" t="s">
        <v>20645</v>
      </c>
      <c r="O1845" s="260">
        <v>0.0</v>
      </c>
      <c r="P1845" s="260"/>
      <c r="Q1845" s="260"/>
      <c r="R1845" s="260"/>
    </row>
    <row r="1846">
      <c r="A1846" s="279">
        <v>45919.0</v>
      </c>
      <c r="B1846" s="31">
        <v>8461.0</v>
      </c>
      <c r="C1846" s="31" t="s">
        <v>5722</v>
      </c>
      <c r="D1846" s="31"/>
      <c r="E1846" s="31" t="s">
        <v>19727</v>
      </c>
      <c r="F1846" s="275"/>
      <c r="G1846" s="276">
        <v>3720.0</v>
      </c>
      <c r="H1846" s="277">
        <v>440.0</v>
      </c>
      <c r="I1846" s="278">
        <v>0.0</v>
      </c>
      <c r="J1846" s="37">
        <v>0.0</v>
      </c>
      <c r="K1846" s="37"/>
      <c r="L1846" s="37" t="s">
        <v>21</v>
      </c>
      <c r="M1846" s="37"/>
      <c r="N1846" s="260" t="s">
        <v>20645</v>
      </c>
      <c r="O1846" s="260">
        <v>0.0</v>
      </c>
      <c r="P1846" s="260"/>
      <c r="Q1846" s="260"/>
      <c r="R1846" s="260"/>
    </row>
    <row r="1847">
      <c r="A1847" s="279">
        <v>45919.0</v>
      </c>
      <c r="B1847" s="31">
        <v>8462.0</v>
      </c>
      <c r="C1847" s="31" t="s">
        <v>5722</v>
      </c>
      <c r="D1847" s="31"/>
      <c r="E1847" s="31" t="s">
        <v>19727</v>
      </c>
      <c r="F1847" s="275"/>
      <c r="G1847" s="276">
        <v>3280.0</v>
      </c>
      <c r="H1847" s="277">
        <v>520.0</v>
      </c>
      <c r="I1847" s="278">
        <v>97.0</v>
      </c>
      <c r="J1847" s="37">
        <v>0.0</v>
      </c>
      <c r="K1847" s="37"/>
      <c r="L1847" s="37" t="s">
        <v>21</v>
      </c>
      <c r="M1847" s="37"/>
      <c r="N1847" s="260" t="s">
        <v>20645</v>
      </c>
      <c r="O1847" s="260">
        <v>0.0</v>
      </c>
      <c r="P1847" s="260"/>
      <c r="Q1847" s="260"/>
      <c r="R1847" s="260"/>
    </row>
    <row r="1848">
      <c r="A1848" s="279">
        <v>45919.0</v>
      </c>
      <c r="B1848" s="31">
        <v>8463.0</v>
      </c>
      <c r="C1848" s="31" t="s">
        <v>10706</v>
      </c>
      <c r="D1848" s="31"/>
      <c r="E1848" s="31"/>
      <c r="F1848" s="275"/>
      <c r="G1848" s="276">
        <v>4060.0</v>
      </c>
      <c r="H1848" s="277">
        <v>1360.0</v>
      </c>
      <c r="I1848" s="278">
        <v>55.0</v>
      </c>
      <c r="J1848" s="37">
        <v>0.0</v>
      </c>
      <c r="K1848" s="37"/>
      <c r="L1848" s="37" t="s">
        <v>60</v>
      </c>
      <c r="M1848" s="37"/>
      <c r="N1848" s="260" t="s">
        <v>20645</v>
      </c>
      <c r="O1848" s="260">
        <v>0.0</v>
      </c>
      <c r="P1848" s="260"/>
      <c r="Q1848" s="260"/>
      <c r="R1848" s="260"/>
    </row>
    <row r="1849">
      <c r="A1849" s="279">
        <v>45919.0</v>
      </c>
      <c r="B1849" s="31">
        <v>8464.0</v>
      </c>
      <c r="C1849" s="31" t="s">
        <v>8090</v>
      </c>
      <c r="D1849" s="31"/>
      <c r="E1849" s="31" t="s">
        <v>22682</v>
      </c>
      <c r="F1849" s="275"/>
      <c r="G1849" s="276">
        <v>11860.0</v>
      </c>
      <c r="H1849" s="277">
        <v>1380.0</v>
      </c>
      <c r="I1849" s="278">
        <v>0.0</v>
      </c>
      <c r="J1849" s="37">
        <v>0.0</v>
      </c>
      <c r="K1849" s="37"/>
      <c r="L1849" s="37" t="s">
        <v>21</v>
      </c>
      <c r="M1849" s="37"/>
      <c r="N1849" s="260" t="s">
        <v>20645</v>
      </c>
      <c r="O1849" s="260">
        <v>0.0</v>
      </c>
      <c r="P1849" s="260"/>
      <c r="Q1849" s="260"/>
      <c r="R1849" s="260"/>
    </row>
    <row r="1850">
      <c r="A1850" s="274"/>
      <c r="B1850" s="31"/>
      <c r="C1850" s="31"/>
      <c r="D1850" s="31"/>
      <c r="E1850" s="31"/>
      <c r="F1850" s="275"/>
      <c r="G1850" s="276"/>
      <c r="H1850" s="277"/>
      <c r="I1850" s="278"/>
      <c r="J1850" s="37"/>
      <c r="K1850" s="37"/>
      <c r="L1850" s="37"/>
      <c r="M1850" s="37"/>
      <c r="N1850" s="260"/>
      <c r="O1850" s="260"/>
      <c r="P1850" s="260"/>
      <c r="Q1850" s="260"/>
      <c r="R1850" s="260"/>
    </row>
    <row r="1851">
      <c r="A1851" s="274">
        <v>45920.029012604165</v>
      </c>
      <c r="B1851" s="31">
        <v>8465.0</v>
      </c>
      <c r="C1851" s="31" t="s">
        <v>4017</v>
      </c>
      <c r="D1851" s="31"/>
      <c r="E1851" s="31"/>
      <c r="F1851" s="275"/>
      <c r="G1851" s="276">
        <v>4060.0</v>
      </c>
      <c r="H1851" s="277">
        <v>1020.0</v>
      </c>
      <c r="I1851" s="278">
        <v>169.0</v>
      </c>
      <c r="J1851" s="37">
        <v>0.0</v>
      </c>
      <c r="K1851" s="37"/>
      <c r="L1851" s="37" t="s">
        <v>52</v>
      </c>
      <c r="M1851" s="37"/>
      <c r="N1851" s="260" t="s">
        <v>20645</v>
      </c>
      <c r="O1851" s="260">
        <v>0.0</v>
      </c>
      <c r="P1851" s="260"/>
      <c r="Q1851" s="260"/>
      <c r="R1851" s="260"/>
    </row>
    <row r="1852">
      <c r="A1852" s="274">
        <v>45922.029021828705</v>
      </c>
      <c r="B1852" s="31">
        <v>8466.0</v>
      </c>
      <c r="C1852" s="31" t="s">
        <v>4017</v>
      </c>
      <c r="D1852" s="31"/>
      <c r="E1852" s="31" t="s">
        <v>4500</v>
      </c>
      <c r="F1852" s="275"/>
      <c r="G1852" s="276">
        <v>3420.0</v>
      </c>
      <c r="H1852" s="277">
        <v>380.0</v>
      </c>
      <c r="I1852" s="278">
        <v>63.0</v>
      </c>
      <c r="J1852" s="37">
        <v>0.0</v>
      </c>
      <c r="K1852" s="37"/>
      <c r="L1852" s="37" t="s">
        <v>52</v>
      </c>
      <c r="M1852" s="37"/>
      <c r="N1852" s="260" t="s">
        <v>20645</v>
      </c>
      <c r="O1852" s="260">
        <v>0.0</v>
      </c>
      <c r="P1852" s="260"/>
      <c r="Q1852" s="260"/>
      <c r="R1852" s="260"/>
    </row>
    <row r="1853">
      <c r="A1853" s="279">
        <v>45922.0</v>
      </c>
      <c r="B1853" s="31">
        <v>8467.0</v>
      </c>
      <c r="C1853" s="31" t="s">
        <v>744</v>
      </c>
      <c r="D1853" s="31"/>
      <c r="E1853" s="31"/>
      <c r="F1853" s="275"/>
      <c r="G1853" s="276">
        <v>2860.0</v>
      </c>
      <c r="H1853" s="277">
        <v>340.0</v>
      </c>
      <c r="I1853" s="278">
        <v>68.0</v>
      </c>
      <c r="J1853" s="37">
        <v>0.0</v>
      </c>
      <c r="K1853" s="37"/>
      <c r="L1853" s="37" t="s">
        <v>52</v>
      </c>
      <c r="M1853" s="37"/>
      <c r="N1853" s="260" t="s">
        <v>20645</v>
      </c>
      <c r="O1853" s="260">
        <v>0.0</v>
      </c>
      <c r="P1853" s="260"/>
      <c r="Q1853" s="260"/>
      <c r="R1853" s="260"/>
    </row>
    <row r="1854">
      <c r="A1854" s="279">
        <v>45922.0</v>
      </c>
      <c r="B1854" s="31">
        <v>8468.0</v>
      </c>
      <c r="C1854" s="31" t="s">
        <v>3991</v>
      </c>
      <c r="D1854" s="31"/>
      <c r="E1854" s="31"/>
      <c r="F1854" s="275"/>
      <c r="G1854" s="276">
        <v>3380.0</v>
      </c>
      <c r="H1854" s="277">
        <v>440.0</v>
      </c>
      <c r="I1854" s="278">
        <v>88.0</v>
      </c>
      <c r="J1854" s="37">
        <v>0.0</v>
      </c>
      <c r="K1854" s="37"/>
      <c r="L1854" s="37" t="s">
        <v>21</v>
      </c>
      <c r="M1854" s="37"/>
      <c r="N1854" s="260" t="s">
        <v>20645</v>
      </c>
      <c r="O1854" s="260">
        <v>0.0</v>
      </c>
      <c r="P1854" s="260"/>
      <c r="Q1854" s="260"/>
      <c r="R1854" s="260"/>
    </row>
    <row r="1855">
      <c r="A1855" s="279">
        <v>45922.0</v>
      </c>
      <c r="B1855" s="31">
        <v>8469.0</v>
      </c>
      <c r="C1855" s="31" t="s">
        <v>4073</v>
      </c>
      <c r="D1855" s="31"/>
      <c r="E1855" s="31"/>
      <c r="F1855" s="275"/>
      <c r="G1855" s="276">
        <v>2860.0</v>
      </c>
      <c r="H1855" s="277">
        <v>420.0</v>
      </c>
      <c r="I1855" s="278">
        <v>70.0</v>
      </c>
      <c r="J1855" s="37">
        <v>0.0</v>
      </c>
      <c r="K1855" s="37"/>
      <c r="L1855" s="37" t="s">
        <v>60</v>
      </c>
      <c r="M1855" s="37">
        <v>983910.0</v>
      </c>
      <c r="N1855" s="260" t="s">
        <v>20645</v>
      </c>
      <c r="O1855" s="260">
        <v>0.0</v>
      </c>
      <c r="P1855" s="260"/>
      <c r="Q1855" s="260"/>
      <c r="R1855" s="260"/>
    </row>
    <row r="1856">
      <c r="A1856" s="279">
        <v>45922.0</v>
      </c>
      <c r="B1856" s="31">
        <v>8470.0</v>
      </c>
      <c r="C1856" s="31" t="s">
        <v>5722</v>
      </c>
      <c r="D1856" s="31"/>
      <c r="E1856" s="31" t="s">
        <v>22683</v>
      </c>
      <c r="F1856" s="275"/>
      <c r="G1856" s="276">
        <v>3800.0</v>
      </c>
      <c r="H1856" s="277">
        <v>220.0</v>
      </c>
      <c r="I1856" s="278">
        <v>0.0</v>
      </c>
      <c r="J1856" s="37">
        <v>0.0</v>
      </c>
      <c r="K1856" s="37"/>
      <c r="L1856" s="37" t="s">
        <v>21</v>
      </c>
      <c r="M1856" s="37"/>
      <c r="N1856" s="260" t="s">
        <v>20645</v>
      </c>
      <c r="O1856" s="260">
        <v>0.0</v>
      </c>
      <c r="P1856" s="260"/>
      <c r="Q1856" s="260"/>
      <c r="R1856" s="260"/>
    </row>
    <row r="1857">
      <c r="A1857" s="279">
        <v>45922.0</v>
      </c>
      <c r="B1857" s="31">
        <v>8471.0</v>
      </c>
      <c r="C1857" s="31" t="s">
        <v>5722</v>
      </c>
      <c r="D1857" s="31"/>
      <c r="E1857" s="31" t="s">
        <v>22683</v>
      </c>
      <c r="F1857" s="275"/>
      <c r="G1857" s="276">
        <v>3540.0</v>
      </c>
      <c r="H1857" s="277">
        <v>220.0</v>
      </c>
      <c r="I1857" s="278">
        <v>0.0</v>
      </c>
      <c r="J1857" s="37">
        <v>0.0</v>
      </c>
      <c r="K1857" s="37"/>
      <c r="L1857" s="37" t="s">
        <v>21</v>
      </c>
      <c r="M1857" s="37"/>
      <c r="N1857" s="260" t="s">
        <v>20645</v>
      </c>
      <c r="O1857" s="260">
        <v>0.0</v>
      </c>
      <c r="P1857" s="260"/>
      <c r="Q1857" s="260"/>
      <c r="R1857" s="260"/>
    </row>
    <row r="1858">
      <c r="A1858" s="279">
        <v>45922.0</v>
      </c>
      <c r="B1858" s="31">
        <v>8472.0</v>
      </c>
      <c r="C1858" s="31" t="s">
        <v>5722</v>
      </c>
      <c r="D1858" s="31"/>
      <c r="E1858" s="31" t="s">
        <v>22683</v>
      </c>
      <c r="F1858" s="275"/>
      <c r="G1858" s="276">
        <v>3320.0</v>
      </c>
      <c r="H1858" s="277">
        <v>540.0</v>
      </c>
      <c r="I1858" s="278">
        <v>100.0</v>
      </c>
      <c r="J1858" s="37">
        <v>0.0</v>
      </c>
      <c r="K1858" s="37"/>
      <c r="L1858" s="37" t="s">
        <v>21</v>
      </c>
      <c r="M1858" s="37"/>
      <c r="N1858" s="260" t="s">
        <v>20645</v>
      </c>
      <c r="O1858" s="260">
        <v>0.0</v>
      </c>
      <c r="P1858" s="260"/>
      <c r="Q1858" s="260"/>
      <c r="R1858" s="260"/>
    </row>
    <row r="1859">
      <c r="A1859" s="279">
        <v>45922.0</v>
      </c>
      <c r="B1859" s="31">
        <v>8473.0</v>
      </c>
      <c r="C1859" s="31" t="s">
        <v>5722</v>
      </c>
      <c r="D1859" s="31"/>
      <c r="E1859" s="31" t="s">
        <v>22684</v>
      </c>
      <c r="F1859" s="275"/>
      <c r="G1859" s="276">
        <v>3800.0</v>
      </c>
      <c r="H1859" s="277">
        <v>220.0</v>
      </c>
      <c r="I1859" s="278">
        <v>0.0</v>
      </c>
      <c r="J1859" s="37">
        <v>0.0</v>
      </c>
      <c r="K1859" s="37"/>
      <c r="L1859" s="37" t="s">
        <v>21</v>
      </c>
      <c r="M1859" s="37"/>
      <c r="N1859" s="260" t="s">
        <v>20645</v>
      </c>
      <c r="O1859" s="260">
        <v>0.0</v>
      </c>
      <c r="P1859" s="260"/>
      <c r="Q1859" s="260"/>
      <c r="R1859" s="260"/>
    </row>
    <row r="1860">
      <c r="A1860" s="279">
        <v>45922.0</v>
      </c>
      <c r="B1860" s="31">
        <v>8474.0</v>
      </c>
      <c r="C1860" s="31" t="s">
        <v>5722</v>
      </c>
      <c r="D1860" s="31"/>
      <c r="E1860" s="31" t="s">
        <v>22684</v>
      </c>
      <c r="F1860" s="275"/>
      <c r="G1860" s="276">
        <v>3580.0</v>
      </c>
      <c r="H1860" s="277">
        <v>680.0</v>
      </c>
      <c r="I1860" s="278">
        <v>126.0</v>
      </c>
      <c r="J1860" s="37">
        <v>0.0</v>
      </c>
      <c r="K1860" s="37"/>
      <c r="L1860" s="37" t="s">
        <v>21</v>
      </c>
      <c r="M1860" s="37"/>
      <c r="N1860" s="260" t="s">
        <v>20645</v>
      </c>
      <c r="O1860" s="260">
        <v>0.0</v>
      </c>
      <c r="P1860" s="260"/>
      <c r="Q1860" s="260"/>
      <c r="R1860" s="260"/>
    </row>
    <row r="1861">
      <c r="A1861" s="279">
        <v>45922.0</v>
      </c>
      <c r="B1861" s="31">
        <v>8475.0</v>
      </c>
      <c r="C1861" s="31" t="s">
        <v>5722</v>
      </c>
      <c r="D1861" s="31"/>
      <c r="E1861" s="31" t="s">
        <v>22684</v>
      </c>
      <c r="F1861" s="275"/>
      <c r="G1861" s="276">
        <v>3580.0</v>
      </c>
      <c r="H1861" s="277">
        <v>680.0</v>
      </c>
      <c r="I1861" s="278">
        <v>126.0</v>
      </c>
      <c r="J1861" s="37">
        <v>0.0</v>
      </c>
      <c r="K1861" s="37"/>
      <c r="L1861" s="37" t="s">
        <v>21</v>
      </c>
      <c r="M1861" s="37"/>
      <c r="N1861" s="260" t="s">
        <v>20645</v>
      </c>
      <c r="O1861" s="260">
        <v>0.0</v>
      </c>
      <c r="P1861" s="260"/>
      <c r="Q1861" s="260"/>
      <c r="R1861" s="260"/>
    </row>
    <row r="1862">
      <c r="A1862" s="279">
        <v>45922.0</v>
      </c>
      <c r="B1862" s="31">
        <v>8476.0</v>
      </c>
      <c r="C1862" s="31" t="s">
        <v>4129</v>
      </c>
      <c r="D1862" s="31"/>
      <c r="E1862" s="31"/>
      <c r="F1862" s="275"/>
      <c r="G1862" s="276">
        <v>4080.0</v>
      </c>
      <c r="H1862" s="277">
        <v>400.0</v>
      </c>
      <c r="I1862" s="278">
        <v>80.0</v>
      </c>
      <c r="J1862" s="37">
        <v>0.0</v>
      </c>
      <c r="K1862" s="37"/>
      <c r="L1862" s="37" t="s">
        <v>52</v>
      </c>
      <c r="M1862" s="37"/>
      <c r="N1862" s="260" t="s">
        <v>20645</v>
      </c>
      <c r="O1862" s="260">
        <v>0.0</v>
      </c>
      <c r="P1862" s="260"/>
      <c r="Q1862" s="260"/>
      <c r="R1862" s="260"/>
    </row>
    <row r="1863">
      <c r="A1863" s="279">
        <v>45922.0</v>
      </c>
      <c r="B1863" s="31">
        <v>8477.0</v>
      </c>
      <c r="C1863" s="31" t="s">
        <v>5722</v>
      </c>
      <c r="D1863" s="31"/>
      <c r="E1863" s="31"/>
      <c r="F1863" s="275"/>
      <c r="G1863" s="276">
        <v>3500.0</v>
      </c>
      <c r="H1863" s="277">
        <v>260.0</v>
      </c>
      <c r="I1863" s="278">
        <v>0.0</v>
      </c>
      <c r="J1863" s="37">
        <v>0.0</v>
      </c>
      <c r="K1863" s="37"/>
      <c r="L1863" s="37" t="s">
        <v>21</v>
      </c>
      <c r="M1863" s="37"/>
      <c r="N1863" s="260" t="s">
        <v>20645</v>
      </c>
      <c r="O1863" s="260">
        <v>0.0</v>
      </c>
      <c r="P1863" s="260"/>
      <c r="Q1863" s="260"/>
      <c r="R1863" s="260"/>
    </row>
    <row r="1864">
      <c r="A1864" s="279">
        <v>45922.0</v>
      </c>
      <c r="B1864" s="31">
        <v>8478.0</v>
      </c>
      <c r="C1864" s="31" t="s">
        <v>5722</v>
      </c>
      <c r="D1864" s="31"/>
      <c r="E1864" s="31"/>
      <c r="F1864" s="275"/>
      <c r="G1864" s="276">
        <v>3240.0</v>
      </c>
      <c r="H1864" s="277">
        <v>540.0</v>
      </c>
      <c r="I1864" s="278">
        <v>100.0</v>
      </c>
      <c r="J1864" s="37">
        <v>0.0</v>
      </c>
      <c r="K1864" s="37"/>
      <c r="L1864" s="37" t="s">
        <v>21</v>
      </c>
      <c r="M1864" s="37"/>
      <c r="N1864" s="260" t="s">
        <v>20645</v>
      </c>
      <c r="O1864" s="260">
        <v>0.0</v>
      </c>
      <c r="P1864" s="260"/>
      <c r="Q1864" s="260"/>
      <c r="R1864" s="260"/>
    </row>
    <row r="1865">
      <c r="A1865" s="279">
        <v>45922.0</v>
      </c>
      <c r="B1865" s="31">
        <v>8479.0</v>
      </c>
      <c r="C1865" s="31" t="s">
        <v>10804</v>
      </c>
      <c r="D1865" s="31"/>
      <c r="E1865" s="31" t="s">
        <v>22685</v>
      </c>
      <c r="F1865" s="275"/>
      <c r="G1865" s="276">
        <v>11440.0</v>
      </c>
      <c r="H1865" s="277">
        <v>1060.0</v>
      </c>
      <c r="I1865" s="278">
        <v>0.0</v>
      </c>
      <c r="J1865" s="37">
        <v>0.0</v>
      </c>
      <c r="K1865" s="37"/>
      <c r="L1865" s="37" t="s">
        <v>21</v>
      </c>
      <c r="M1865" s="37"/>
      <c r="N1865" s="260" t="s">
        <v>20645</v>
      </c>
      <c r="O1865" s="260">
        <v>0.0</v>
      </c>
      <c r="P1865" s="260"/>
      <c r="Q1865" s="260"/>
      <c r="R1865" s="260"/>
    </row>
    <row r="1866">
      <c r="A1866" s="279">
        <v>45922.0</v>
      </c>
      <c r="B1866" s="31">
        <v>8480.0</v>
      </c>
      <c r="C1866" s="31" t="s">
        <v>4017</v>
      </c>
      <c r="D1866" s="31"/>
      <c r="E1866" s="31" t="s">
        <v>4500</v>
      </c>
      <c r="F1866" s="275"/>
      <c r="G1866" s="276">
        <v>3420.0</v>
      </c>
      <c r="H1866" s="277">
        <v>340.0</v>
      </c>
      <c r="I1866" s="278">
        <v>57.0</v>
      </c>
      <c r="J1866" s="37">
        <v>0.0</v>
      </c>
      <c r="K1866" s="37"/>
      <c r="L1866" s="37" t="s">
        <v>52</v>
      </c>
      <c r="M1866" s="37"/>
      <c r="N1866" s="260" t="s">
        <v>20645</v>
      </c>
      <c r="O1866" s="260">
        <v>0.0</v>
      </c>
      <c r="P1866" s="260"/>
      <c r="Q1866" s="260"/>
      <c r="R1866" s="260"/>
    </row>
    <row r="1867">
      <c r="A1867" s="279">
        <v>45922.0</v>
      </c>
      <c r="B1867" s="31">
        <v>8481.0</v>
      </c>
      <c r="C1867" s="31" t="s">
        <v>10804</v>
      </c>
      <c r="D1867" s="31"/>
      <c r="E1867" s="31" t="s">
        <v>22686</v>
      </c>
      <c r="F1867" s="275"/>
      <c r="G1867" s="276">
        <v>12620.0</v>
      </c>
      <c r="H1867" s="277">
        <v>2240.0</v>
      </c>
      <c r="I1867" s="278">
        <v>0.0</v>
      </c>
      <c r="J1867" s="37">
        <v>0.0</v>
      </c>
      <c r="K1867" s="37"/>
      <c r="L1867" s="37" t="s">
        <v>21</v>
      </c>
      <c r="M1867" s="37"/>
      <c r="N1867" s="260" t="s">
        <v>20645</v>
      </c>
      <c r="O1867" s="260">
        <v>0.0</v>
      </c>
      <c r="P1867" s="260"/>
      <c r="Q1867" s="260"/>
      <c r="R1867" s="260"/>
    </row>
    <row r="1868">
      <c r="A1868" s="279">
        <v>45922.0</v>
      </c>
      <c r="B1868" s="31">
        <v>8482.0</v>
      </c>
      <c r="C1868" s="31" t="s">
        <v>10778</v>
      </c>
      <c r="D1868" s="31"/>
      <c r="E1868" s="31"/>
      <c r="F1868" s="275"/>
      <c r="G1868" s="276">
        <v>3400.0</v>
      </c>
      <c r="H1868" s="277">
        <v>700.0</v>
      </c>
      <c r="I1868" s="278">
        <v>0.0</v>
      </c>
      <c r="J1868" s="37">
        <v>0.0</v>
      </c>
      <c r="K1868" s="37"/>
      <c r="L1868" s="37" t="s">
        <v>52</v>
      </c>
      <c r="M1868" s="37"/>
      <c r="N1868" s="260" t="s">
        <v>20645</v>
      </c>
      <c r="O1868" s="260">
        <v>0.0</v>
      </c>
      <c r="P1868" s="260"/>
      <c r="Q1868" s="260"/>
      <c r="R1868" s="260"/>
    </row>
    <row r="1869">
      <c r="A1869" s="279">
        <v>45922.0</v>
      </c>
      <c r="B1869" s="31">
        <v>8483.0</v>
      </c>
      <c r="C1869" s="31" t="s">
        <v>4017</v>
      </c>
      <c r="D1869" s="31"/>
      <c r="E1869" s="31" t="s">
        <v>4500</v>
      </c>
      <c r="F1869" s="275"/>
      <c r="G1869" s="276">
        <v>3460.0</v>
      </c>
      <c r="H1869" s="277">
        <v>380.0</v>
      </c>
      <c r="I1869" s="278">
        <v>63.0</v>
      </c>
      <c r="J1869" s="37">
        <v>0.0</v>
      </c>
      <c r="K1869" s="37"/>
      <c r="L1869" s="37" t="s">
        <v>52</v>
      </c>
      <c r="M1869" s="37"/>
      <c r="N1869" s="260" t="s">
        <v>20645</v>
      </c>
      <c r="O1869" s="260">
        <v>0.0</v>
      </c>
      <c r="P1869" s="260"/>
      <c r="Q1869" s="260"/>
      <c r="R1869" s="260"/>
    </row>
    <row r="1870">
      <c r="A1870" s="279">
        <v>45922.0</v>
      </c>
      <c r="B1870" s="31">
        <v>8484.0</v>
      </c>
      <c r="C1870" s="31" t="s">
        <v>10804</v>
      </c>
      <c r="D1870" s="31"/>
      <c r="E1870" s="31" t="s">
        <v>22687</v>
      </c>
      <c r="F1870" s="275"/>
      <c r="G1870" s="276">
        <v>10540.0</v>
      </c>
      <c r="H1870" s="277">
        <v>280.0</v>
      </c>
      <c r="I1870" s="278">
        <v>0.0</v>
      </c>
      <c r="J1870" s="37">
        <v>0.0</v>
      </c>
      <c r="K1870" s="37"/>
      <c r="L1870" s="37" t="s">
        <v>21</v>
      </c>
      <c r="M1870" s="37"/>
      <c r="N1870" s="260" t="s">
        <v>20645</v>
      </c>
      <c r="O1870" s="260">
        <v>0.0</v>
      </c>
      <c r="P1870" s="260"/>
      <c r="Q1870" s="260"/>
      <c r="R1870" s="260"/>
    </row>
    <row r="1871">
      <c r="A1871" s="274"/>
      <c r="B1871" s="31"/>
      <c r="C1871" s="31"/>
      <c r="D1871" s="31"/>
      <c r="E1871" s="31"/>
      <c r="F1871" s="275"/>
      <c r="G1871" s="276"/>
      <c r="H1871" s="277"/>
      <c r="I1871" s="278"/>
      <c r="J1871" s="37"/>
      <c r="K1871" s="37"/>
      <c r="L1871" s="37"/>
      <c r="M1871" s="37"/>
      <c r="N1871" s="260"/>
      <c r="O1871" s="260"/>
      <c r="P1871" s="260"/>
      <c r="Q1871" s="260"/>
      <c r="R1871" s="260"/>
    </row>
    <row r="1872">
      <c r="A1872" s="274">
        <v>45923.02901453704</v>
      </c>
      <c r="B1872" s="31">
        <v>8485.0</v>
      </c>
      <c r="C1872" s="31" t="s">
        <v>10804</v>
      </c>
      <c r="D1872" s="31"/>
      <c r="E1872" s="31" t="s">
        <v>22202</v>
      </c>
      <c r="F1872" s="275"/>
      <c r="G1872" s="276">
        <v>11720.0</v>
      </c>
      <c r="H1872" s="277">
        <v>1480.0</v>
      </c>
      <c r="I1872" s="278">
        <v>0.0</v>
      </c>
      <c r="J1872" s="37">
        <v>0.0</v>
      </c>
      <c r="K1872" s="37"/>
      <c r="L1872" s="37" t="s">
        <v>21</v>
      </c>
      <c r="M1872" s="37"/>
      <c r="N1872" s="260" t="s">
        <v>20645</v>
      </c>
      <c r="O1872" s="260">
        <v>0.0</v>
      </c>
      <c r="P1872" s="260"/>
      <c r="Q1872" s="260"/>
      <c r="R1872" s="260"/>
    </row>
    <row r="1873">
      <c r="A1873" s="279">
        <v>45923.0</v>
      </c>
      <c r="B1873" s="31">
        <v>8486.0</v>
      </c>
      <c r="C1873" s="31" t="s">
        <v>4017</v>
      </c>
      <c r="D1873" s="31"/>
      <c r="E1873" s="31" t="s">
        <v>4500</v>
      </c>
      <c r="F1873" s="275"/>
      <c r="G1873" s="276">
        <v>4100.0</v>
      </c>
      <c r="H1873" s="277">
        <v>980.0</v>
      </c>
      <c r="I1873" s="278">
        <v>140.0</v>
      </c>
      <c r="J1873" s="37">
        <v>0.0</v>
      </c>
      <c r="K1873" s="37"/>
      <c r="L1873" s="37" t="s">
        <v>52</v>
      </c>
      <c r="M1873" s="37"/>
      <c r="N1873" s="260" t="s">
        <v>20645</v>
      </c>
      <c r="O1873" s="260">
        <v>0.0</v>
      </c>
      <c r="P1873" s="260"/>
      <c r="Q1873" s="260"/>
      <c r="R1873" s="260"/>
    </row>
    <row r="1874">
      <c r="A1874" s="279">
        <v>45923.0</v>
      </c>
      <c r="B1874" s="31">
        <v>8487.0</v>
      </c>
      <c r="C1874" s="31" t="s">
        <v>5722</v>
      </c>
      <c r="D1874" s="31"/>
      <c r="E1874" s="31" t="s">
        <v>19727</v>
      </c>
      <c r="F1874" s="275"/>
      <c r="G1874" s="276">
        <v>3300.0</v>
      </c>
      <c r="H1874" s="277">
        <v>180.0</v>
      </c>
      <c r="I1874" s="278">
        <v>0.0</v>
      </c>
      <c r="J1874" s="37">
        <v>0.0</v>
      </c>
      <c r="K1874" s="37"/>
      <c r="L1874" s="37" t="s">
        <v>21</v>
      </c>
      <c r="M1874" s="37"/>
      <c r="N1874" s="260" t="s">
        <v>20645</v>
      </c>
      <c r="O1874" s="260">
        <v>0.0</v>
      </c>
      <c r="P1874" s="260"/>
      <c r="Q1874" s="260"/>
      <c r="R1874" s="260"/>
    </row>
    <row r="1875">
      <c r="A1875" s="279">
        <v>45923.0</v>
      </c>
      <c r="B1875" s="31">
        <v>8488.0</v>
      </c>
      <c r="C1875" s="31" t="s">
        <v>5722</v>
      </c>
      <c r="D1875" s="31"/>
      <c r="E1875" s="31" t="s">
        <v>19727</v>
      </c>
      <c r="F1875" s="275"/>
      <c r="G1875" s="276">
        <v>3120.0</v>
      </c>
      <c r="H1875" s="277">
        <v>380.0</v>
      </c>
      <c r="I1875" s="278">
        <v>71.0</v>
      </c>
      <c r="J1875" s="37">
        <v>0.0</v>
      </c>
      <c r="K1875" s="37"/>
      <c r="L1875" s="37" t="s">
        <v>21</v>
      </c>
      <c r="M1875" s="37"/>
      <c r="N1875" s="260" t="s">
        <v>20645</v>
      </c>
      <c r="O1875" s="260">
        <v>0.0</v>
      </c>
      <c r="P1875" s="260"/>
      <c r="Q1875" s="260"/>
      <c r="R1875" s="260"/>
    </row>
    <row r="1876">
      <c r="A1876" s="279">
        <v>45923.0</v>
      </c>
      <c r="B1876" s="31">
        <v>8489.0</v>
      </c>
      <c r="C1876" s="31" t="s">
        <v>5722</v>
      </c>
      <c r="D1876" s="31"/>
      <c r="E1876" s="31" t="s">
        <v>19722</v>
      </c>
      <c r="F1876" s="275"/>
      <c r="G1876" s="276">
        <v>3300.0</v>
      </c>
      <c r="H1876" s="277">
        <v>100.0</v>
      </c>
      <c r="I1876" s="278">
        <v>0.0</v>
      </c>
      <c r="J1876" s="37">
        <v>0.0</v>
      </c>
      <c r="K1876" s="37"/>
      <c r="L1876" s="37" t="s">
        <v>21</v>
      </c>
      <c r="M1876" s="37"/>
      <c r="N1876" s="260" t="s">
        <v>20645</v>
      </c>
      <c r="O1876" s="260">
        <v>0.0</v>
      </c>
      <c r="P1876" s="260"/>
      <c r="Q1876" s="260"/>
      <c r="R1876" s="260"/>
    </row>
    <row r="1877">
      <c r="A1877" s="279">
        <v>45923.0</v>
      </c>
      <c r="B1877" s="31">
        <v>8490.0</v>
      </c>
      <c r="C1877" s="31" t="s">
        <v>5722</v>
      </c>
      <c r="D1877" s="31"/>
      <c r="E1877" s="31"/>
      <c r="F1877" s="275"/>
      <c r="G1877" s="276">
        <v>3200.0</v>
      </c>
      <c r="H1877" s="277">
        <v>300.0</v>
      </c>
      <c r="I1877" s="278">
        <v>56.0</v>
      </c>
      <c r="J1877" s="37">
        <v>0.0</v>
      </c>
      <c r="K1877" s="37"/>
      <c r="L1877" s="37" t="s">
        <v>21</v>
      </c>
      <c r="M1877" s="37"/>
      <c r="N1877" s="260" t="s">
        <v>20645</v>
      </c>
      <c r="O1877" s="260">
        <v>0.0</v>
      </c>
      <c r="P1877" s="260"/>
      <c r="Q1877" s="260"/>
      <c r="R1877" s="260"/>
    </row>
    <row r="1878">
      <c r="A1878" s="279">
        <v>45923.0</v>
      </c>
      <c r="B1878" s="31">
        <v>8491.0</v>
      </c>
      <c r="C1878" s="31" t="s">
        <v>4031</v>
      </c>
      <c r="D1878" s="31"/>
      <c r="E1878" s="31" t="s">
        <v>20697</v>
      </c>
      <c r="F1878" s="275"/>
      <c r="G1878" s="276">
        <v>3980.0</v>
      </c>
      <c r="H1878" s="277">
        <v>660.0</v>
      </c>
      <c r="I1878" s="278">
        <v>109.0</v>
      </c>
      <c r="J1878" s="37">
        <v>0.0</v>
      </c>
      <c r="K1878" s="37"/>
      <c r="L1878" s="37" t="s">
        <v>21</v>
      </c>
      <c r="M1878" s="37"/>
      <c r="N1878" s="260" t="s">
        <v>20645</v>
      </c>
      <c r="O1878" s="260">
        <v>0.0</v>
      </c>
      <c r="P1878" s="260"/>
      <c r="Q1878" s="260"/>
      <c r="R1878" s="260"/>
    </row>
    <row r="1879">
      <c r="A1879" s="279"/>
      <c r="B1879" s="31"/>
      <c r="C1879" s="31"/>
      <c r="D1879" s="31"/>
      <c r="E1879" s="31"/>
      <c r="F1879" s="275"/>
      <c r="G1879" s="276"/>
      <c r="H1879" s="277"/>
      <c r="I1879" s="278"/>
      <c r="J1879" s="37"/>
      <c r="K1879" s="37"/>
      <c r="L1879" s="37"/>
      <c r="M1879" s="37"/>
      <c r="N1879" s="260"/>
      <c r="O1879" s="260"/>
      <c r="P1879" s="260"/>
      <c r="Q1879" s="260"/>
      <c r="R1879" s="260"/>
    </row>
    <row r="1880">
      <c r="A1880" s="279">
        <v>45909.0</v>
      </c>
      <c r="B1880" s="31">
        <v>8492.0</v>
      </c>
      <c r="C1880" s="31" t="s">
        <v>1093</v>
      </c>
      <c r="D1880" s="31"/>
      <c r="E1880" s="31" t="s">
        <v>22694</v>
      </c>
      <c r="F1880" s="275"/>
      <c r="G1880" s="276">
        <v>3380.0</v>
      </c>
      <c r="H1880" s="277">
        <v>660.0</v>
      </c>
      <c r="I1880" s="278">
        <v>132.0</v>
      </c>
      <c r="J1880" s="37">
        <v>0.0</v>
      </c>
      <c r="K1880" s="37"/>
      <c r="L1880" s="37" t="s">
        <v>21</v>
      </c>
      <c r="M1880" s="37"/>
      <c r="N1880" s="260" t="s">
        <v>20645</v>
      </c>
      <c r="O1880" s="260">
        <v>0.0</v>
      </c>
      <c r="P1880" s="260"/>
      <c r="Q1880" s="260"/>
      <c r="R1880" s="260"/>
    </row>
    <row r="1881">
      <c r="A1881" s="279">
        <v>45909.0</v>
      </c>
      <c r="B1881" s="31">
        <v>8492.0</v>
      </c>
      <c r="C1881" s="31" t="s">
        <v>1093</v>
      </c>
      <c r="D1881" s="31"/>
      <c r="E1881" s="31" t="s">
        <v>22694</v>
      </c>
      <c r="F1881" s="275"/>
      <c r="G1881" s="276">
        <v>3380.0</v>
      </c>
      <c r="H1881" s="277">
        <v>660.0</v>
      </c>
      <c r="I1881" s="278">
        <v>132.0</v>
      </c>
      <c r="J1881" s="37">
        <v>0.0</v>
      </c>
      <c r="K1881" s="37"/>
      <c r="L1881" s="37" t="s">
        <v>21</v>
      </c>
      <c r="M1881" s="37"/>
      <c r="N1881" s="260" t="s">
        <v>20645</v>
      </c>
      <c r="O1881" s="260">
        <v>0.0</v>
      </c>
      <c r="P1881" s="260"/>
      <c r="Q1881" s="260"/>
      <c r="R1881" s="260"/>
    </row>
    <row r="1882">
      <c r="A1882" s="279">
        <v>45909.0</v>
      </c>
      <c r="B1882" s="31">
        <v>8493.0</v>
      </c>
      <c r="C1882" s="31" t="s">
        <v>22695</v>
      </c>
      <c r="D1882" s="31"/>
      <c r="E1882" s="31"/>
      <c r="F1882" s="275"/>
      <c r="G1882" s="276">
        <v>3840.0</v>
      </c>
      <c r="H1882" s="277">
        <v>780.0</v>
      </c>
      <c r="I1882" s="278">
        <v>125.0</v>
      </c>
      <c r="J1882" s="37">
        <v>0.0</v>
      </c>
      <c r="K1882" s="37"/>
      <c r="L1882" s="37" t="s">
        <v>21</v>
      </c>
      <c r="M1882" s="37"/>
      <c r="N1882" s="260" t="s">
        <v>20645</v>
      </c>
      <c r="O1882" s="260">
        <v>0.0</v>
      </c>
      <c r="P1882" s="260"/>
      <c r="Q1882" s="260"/>
      <c r="R1882" s="260"/>
    </row>
    <row r="1883">
      <c r="A1883" s="279">
        <v>45910.0</v>
      </c>
      <c r="B1883" s="31">
        <v>8494.0</v>
      </c>
      <c r="C1883" s="31" t="s">
        <v>20674</v>
      </c>
      <c r="D1883" s="31"/>
      <c r="E1883" s="31" t="s">
        <v>21880</v>
      </c>
      <c r="F1883" s="275"/>
      <c r="G1883" s="276">
        <v>2820.0</v>
      </c>
      <c r="H1883" s="277">
        <v>80.0</v>
      </c>
      <c r="I1883" s="278">
        <v>16.0</v>
      </c>
      <c r="J1883" s="37">
        <v>0.0</v>
      </c>
      <c r="K1883" s="37"/>
      <c r="L1883" s="37" t="s">
        <v>21</v>
      </c>
      <c r="M1883" s="37"/>
      <c r="N1883" s="260" t="s">
        <v>20645</v>
      </c>
      <c r="O1883" s="260">
        <v>0.0</v>
      </c>
      <c r="P1883" s="260"/>
      <c r="Q1883" s="260"/>
      <c r="R1883" s="260"/>
    </row>
    <row r="1884">
      <c r="A1884" s="279">
        <v>45910.0</v>
      </c>
      <c r="B1884" s="31">
        <v>8495.0</v>
      </c>
      <c r="C1884" s="31" t="s">
        <v>82</v>
      </c>
      <c r="D1884" s="31"/>
      <c r="E1884" s="31" t="s">
        <v>22697</v>
      </c>
      <c r="F1884" s="275"/>
      <c r="G1884" s="276">
        <v>3740.0</v>
      </c>
      <c r="H1884" s="277">
        <v>920.0</v>
      </c>
      <c r="I1884" s="278">
        <v>184.0</v>
      </c>
      <c r="J1884" s="37">
        <v>0.0</v>
      </c>
      <c r="K1884" s="37"/>
      <c r="L1884" s="37" t="s">
        <v>21</v>
      </c>
      <c r="M1884" s="37"/>
      <c r="N1884" s="260" t="s">
        <v>20645</v>
      </c>
      <c r="O1884" s="260">
        <v>0.0</v>
      </c>
      <c r="P1884" s="260"/>
      <c r="Q1884" s="260"/>
      <c r="R1884" s="260"/>
    </row>
    <row r="1885">
      <c r="A1885" s="274"/>
      <c r="B1885" s="31"/>
      <c r="C1885" s="31"/>
      <c r="D1885" s="31"/>
      <c r="E1885" s="31"/>
      <c r="F1885" s="275"/>
      <c r="G1885" s="276"/>
      <c r="H1885" s="277"/>
      <c r="I1885" s="278"/>
      <c r="J1885" s="37"/>
      <c r="K1885" s="37"/>
      <c r="L1885" s="37"/>
      <c r="M1885" s="37"/>
      <c r="N1885" s="260"/>
      <c r="O1885" s="260"/>
      <c r="P1885" s="260"/>
      <c r="Q1885" s="260"/>
      <c r="R1885" s="260"/>
    </row>
    <row r="1886">
      <c r="A1886" s="274">
        <v>45924.02900921296</v>
      </c>
      <c r="B1886" s="31">
        <v>8496.0</v>
      </c>
      <c r="C1886" s="31" t="s">
        <v>22343</v>
      </c>
      <c r="D1886" s="31"/>
      <c r="E1886" s="31" t="s">
        <v>22698</v>
      </c>
      <c r="F1886" s="275"/>
      <c r="G1886" s="276">
        <v>11000.0</v>
      </c>
      <c r="H1886" s="277">
        <v>720.0</v>
      </c>
      <c r="I1886" s="278">
        <v>0.0</v>
      </c>
      <c r="J1886" s="37">
        <v>0.0</v>
      </c>
      <c r="K1886" s="37"/>
      <c r="L1886" s="37" t="s">
        <v>21</v>
      </c>
      <c r="M1886" s="37"/>
      <c r="N1886" s="260" t="s">
        <v>20645</v>
      </c>
      <c r="O1886" s="260">
        <v>0.0</v>
      </c>
      <c r="P1886" s="260"/>
      <c r="Q1886" s="260"/>
      <c r="R1886" s="260"/>
    </row>
    <row r="1887">
      <c r="A1887" s="279">
        <v>45924.0</v>
      </c>
      <c r="B1887" s="31">
        <v>8497.0</v>
      </c>
      <c r="C1887" s="31" t="s">
        <v>22705</v>
      </c>
      <c r="D1887" s="31"/>
      <c r="E1887" s="31" t="s">
        <v>22706</v>
      </c>
      <c r="F1887" s="275"/>
      <c r="G1887" s="276">
        <v>12100.0</v>
      </c>
      <c r="H1887" s="277">
        <v>1800.0</v>
      </c>
      <c r="I1887" s="278">
        <v>0.0</v>
      </c>
      <c r="J1887" s="37">
        <v>0.0</v>
      </c>
      <c r="K1887" s="37"/>
      <c r="L1887" s="37" t="s">
        <v>21</v>
      </c>
      <c r="M1887" s="37"/>
      <c r="N1887" s="260" t="s">
        <v>20645</v>
      </c>
      <c r="O1887" s="260">
        <v>0.0</v>
      </c>
      <c r="P1887" s="260"/>
      <c r="Q1887" s="260"/>
      <c r="R1887" s="260"/>
    </row>
    <row r="1888">
      <c r="A1888" s="279">
        <v>45924.0</v>
      </c>
      <c r="B1888" s="31">
        <v>8498.0</v>
      </c>
      <c r="C1888" s="31" t="s">
        <v>22343</v>
      </c>
      <c r="D1888" s="31"/>
      <c r="E1888" s="31" t="s">
        <v>22710</v>
      </c>
      <c r="F1888" s="275"/>
      <c r="G1888" s="276">
        <v>12380.0</v>
      </c>
      <c r="H1888" s="277">
        <v>2060.0</v>
      </c>
      <c r="I1888" s="278">
        <v>0.0</v>
      </c>
      <c r="J1888" s="37">
        <v>0.0</v>
      </c>
      <c r="K1888" s="37"/>
      <c r="L1888" s="37" t="s">
        <v>21</v>
      </c>
      <c r="M1888" s="37"/>
      <c r="N1888" s="260" t="s">
        <v>20645</v>
      </c>
      <c r="O1888" s="260">
        <v>0.0</v>
      </c>
      <c r="P1888" s="260"/>
      <c r="Q1888" s="260"/>
      <c r="R1888" s="260"/>
    </row>
    <row r="1889">
      <c r="A1889" s="279">
        <v>45924.0</v>
      </c>
      <c r="B1889" s="31">
        <v>8499.0</v>
      </c>
      <c r="C1889" s="31" t="s">
        <v>8901</v>
      </c>
      <c r="D1889" s="31"/>
      <c r="E1889" s="31" t="s">
        <v>22713</v>
      </c>
      <c r="F1889" s="275"/>
      <c r="G1889" s="276">
        <v>11340.0</v>
      </c>
      <c r="H1889" s="277">
        <v>1120.0</v>
      </c>
      <c r="I1889" s="278">
        <v>0.0</v>
      </c>
      <c r="J1889" s="37">
        <v>0.0</v>
      </c>
      <c r="K1889" s="37"/>
      <c r="L1889" s="37" t="s">
        <v>21</v>
      </c>
      <c r="M1889" s="37"/>
      <c r="N1889" s="260" t="s">
        <v>20645</v>
      </c>
      <c r="O1889" s="260">
        <v>0.0</v>
      </c>
      <c r="P1889" s="260"/>
      <c r="Q1889" s="260"/>
      <c r="R1889" s="260"/>
    </row>
    <row r="1890">
      <c r="A1890" s="279">
        <v>45924.0</v>
      </c>
      <c r="B1890" s="31">
        <v>8500.0</v>
      </c>
      <c r="C1890" s="31" t="s">
        <v>8901</v>
      </c>
      <c r="D1890" s="31"/>
      <c r="E1890" s="31" t="s">
        <v>22714</v>
      </c>
      <c r="F1890" s="275"/>
      <c r="G1890" s="276">
        <v>12000.0</v>
      </c>
      <c r="H1890" s="277">
        <v>1640.0</v>
      </c>
      <c r="I1890" s="278">
        <v>0.0</v>
      </c>
      <c r="J1890" s="37">
        <v>0.0</v>
      </c>
      <c r="K1890" s="37"/>
      <c r="L1890" s="37" t="s">
        <v>21</v>
      </c>
      <c r="M1890" s="37"/>
      <c r="N1890" s="260" t="s">
        <v>20645</v>
      </c>
      <c r="O1890" s="260">
        <v>0.0</v>
      </c>
      <c r="P1890" s="260"/>
      <c r="Q1890" s="260"/>
      <c r="R1890" s="260"/>
    </row>
    <row r="1891">
      <c r="A1891" s="279">
        <v>45924.0</v>
      </c>
      <c r="B1891" s="31">
        <v>8501.0</v>
      </c>
      <c r="C1891" s="31" t="s">
        <v>22715</v>
      </c>
      <c r="D1891" s="31"/>
      <c r="E1891" s="31" t="s">
        <v>2076</v>
      </c>
      <c r="F1891" s="275"/>
      <c r="G1891" s="276">
        <v>4580.0</v>
      </c>
      <c r="H1891" s="277">
        <v>1880.0</v>
      </c>
      <c r="I1891" s="278">
        <v>76.0</v>
      </c>
      <c r="J1891" s="37">
        <v>0.0</v>
      </c>
      <c r="K1891" s="37"/>
      <c r="L1891" s="37" t="s">
        <v>52</v>
      </c>
      <c r="M1891" s="37"/>
      <c r="N1891" s="260" t="s">
        <v>20645</v>
      </c>
      <c r="O1891" s="260">
        <v>0.0</v>
      </c>
      <c r="P1891" s="260"/>
      <c r="Q1891" s="260"/>
      <c r="R1891" s="260"/>
    </row>
    <row r="1892">
      <c r="A1892" s="279">
        <v>45924.0</v>
      </c>
      <c r="B1892" s="31">
        <v>8502.0</v>
      </c>
      <c r="C1892" s="31" t="s">
        <v>6423</v>
      </c>
      <c r="D1892" s="31"/>
      <c r="E1892" s="31" t="s">
        <v>22716</v>
      </c>
      <c r="F1892" s="275"/>
      <c r="G1892" s="276">
        <v>3520.0</v>
      </c>
      <c r="H1892" s="277">
        <v>200.0</v>
      </c>
      <c r="I1892" s="278">
        <v>0.0</v>
      </c>
      <c r="J1892" s="37">
        <v>0.0</v>
      </c>
      <c r="K1892" s="37"/>
      <c r="L1892" s="37" t="s">
        <v>21</v>
      </c>
      <c r="M1892" s="37"/>
      <c r="N1892" s="260" t="s">
        <v>20645</v>
      </c>
      <c r="O1892" s="260">
        <v>0.0</v>
      </c>
      <c r="P1892" s="260"/>
      <c r="Q1892" s="260"/>
      <c r="R1892" s="260"/>
    </row>
    <row r="1893">
      <c r="A1893" s="279">
        <v>45924.0</v>
      </c>
      <c r="B1893" s="31">
        <v>8503.0</v>
      </c>
      <c r="C1893" s="31" t="s">
        <v>6423</v>
      </c>
      <c r="D1893" s="31"/>
      <c r="E1893" s="31" t="s">
        <v>22716</v>
      </c>
      <c r="F1893" s="275"/>
      <c r="G1893" s="276">
        <v>3320.0</v>
      </c>
      <c r="H1893" s="277">
        <v>420.0</v>
      </c>
      <c r="I1893" s="278">
        <v>78.0</v>
      </c>
      <c r="J1893" s="37">
        <v>0.0</v>
      </c>
      <c r="K1893" s="37"/>
      <c r="L1893" s="37" t="s">
        <v>21</v>
      </c>
      <c r="M1893" s="37"/>
      <c r="N1893" s="260" t="s">
        <v>20645</v>
      </c>
      <c r="O1893" s="260">
        <v>0.0</v>
      </c>
      <c r="P1893" s="260"/>
      <c r="Q1893" s="260"/>
      <c r="R1893" s="260"/>
    </row>
    <row r="1894">
      <c r="A1894" s="279">
        <v>45924.0</v>
      </c>
      <c r="B1894" s="31">
        <v>8504.0</v>
      </c>
      <c r="C1894" s="31" t="s">
        <v>6423</v>
      </c>
      <c r="D1894" s="31"/>
      <c r="E1894" s="31" t="s">
        <v>22717</v>
      </c>
      <c r="F1894" s="275"/>
      <c r="G1894" s="276">
        <v>3360.0</v>
      </c>
      <c r="H1894" s="277">
        <v>220.0</v>
      </c>
      <c r="I1894" s="278">
        <v>0.0</v>
      </c>
      <c r="J1894" s="37">
        <v>0.0</v>
      </c>
      <c r="K1894" s="37"/>
      <c r="L1894" s="37" t="s">
        <v>21</v>
      </c>
      <c r="M1894" s="37"/>
      <c r="N1894" s="260" t="s">
        <v>20645</v>
      </c>
      <c r="O1894" s="260">
        <v>0.0</v>
      </c>
      <c r="P1894" s="260"/>
      <c r="Q1894" s="260"/>
      <c r="R1894" s="260"/>
    </row>
    <row r="1895">
      <c r="A1895" s="279">
        <v>45924.0</v>
      </c>
      <c r="B1895" s="31">
        <v>8505.0</v>
      </c>
      <c r="C1895" s="31" t="s">
        <v>518</v>
      </c>
      <c r="D1895" s="31"/>
      <c r="E1895" s="31"/>
      <c r="F1895" s="275"/>
      <c r="G1895" s="276">
        <v>4120.0</v>
      </c>
      <c r="H1895" s="277">
        <v>1040.0</v>
      </c>
      <c r="I1895" s="278">
        <v>149.0</v>
      </c>
      <c r="J1895" s="37">
        <v>0.0</v>
      </c>
      <c r="K1895" s="37"/>
      <c r="L1895" s="37" t="s">
        <v>52</v>
      </c>
      <c r="M1895" s="37"/>
      <c r="N1895" s="260" t="s">
        <v>20645</v>
      </c>
      <c r="O1895" s="260">
        <v>0.0</v>
      </c>
      <c r="P1895" s="260"/>
      <c r="Q1895" s="260"/>
      <c r="R1895" s="260"/>
    </row>
    <row r="1896">
      <c r="A1896" s="279">
        <v>45924.0</v>
      </c>
      <c r="B1896" s="31">
        <v>8506.0</v>
      </c>
      <c r="C1896" s="31" t="s">
        <v>6275</v>
      </c>
      <c r="D1896" s="31"/>
      <c r="E1896" s="31" t="s">
        <v>20901</v>
      </c>
      <c r="F1896" s="275"/>
      <c r="G1896" s="276">
        <v>2760.0</v>
      </c>
      <c r="H1896" s="277">
        <v>460.0</v>
      </c>
      <c r="I1896" s="278">
        <v>92.0</v>
      </c>
      <c r="J1896" s="37">
        <v>0.0</v>
      </c>
      <c r="K1896" s="37"/>
      <c r="L1896" s="37" t="s">
        <v>21</v>
      </c>
      <c r="M1896" s="37"/>
      <c r="N1896" s="260" t="s">
        <v>20645</v>
      </c>
      <c r="O1896" s="260">
        <v>0.0</v>
      </c>
      <c r="P1896" s="260"/>
      <c r="Q1896" s="260"/>
      <c r="R1896" s="260"/>
    </row>
    <row r="1897">
      <c r="A1897" s="279">
        <v>45924.0</v>
      </c>
      <c r="B1897" s="31">
        <v>8507.0</v>
      </c>
      <c r="C1897" s="31" t="s">
        <v>4585</v>
      </c>
      <c r="D1897" s="31"/>
      <c r="E1897" s="31" t="s">
        <v>21098</v>
      </c>
      <c r="F1897" s="275"/>
      <c r="G1897" s="276">
        <v>3140.0</v>
      </c>
      <c r="H1897" s="277">
        <v>380.0</v>
      </c>
      <c r="I1897" s="278">
        <v>63.0</v>
      </c>
      <c r="J1897" s="37">
        <v>0.0</v>
      </c>
      <c r="K1897" s="37"/>
      <c r="L1897" s="37" t="s">
        <v>21</v>
      </c>
      <c r="M1897" s="37"/>
      <c r="N1897" s="260" t="s">
        <v>20645</v>
      </c>
      <c r="O1897" s="260">
        <v>0.0</v>
      </c>
      <c r="P1897" s="260"/>
      <c r="Q1897" s="260"/>
      <c r="R1897" s="260"/>
    </row>
    <row r="1898">
      <c r="A1898" s="279">
        <v>45924.0</v>
      </c>
      <c r="B1898" s="31">
        <v>8508.0</v>
      </c>
      <c r="C1898" s="31" t="s">
        <v>518</v>
      </c>
      <c r="D1898" s="31"/>
      <c r="E1898" s="31" t="s">
        <v>20861</v>
      </c>
      <c r="F1898" s="275"/>
      <c r="G1898" s="276">
        <v>4200.0</v>
      </c>
      <c r="H1898" s="277">
        <v>960.0</v>
      </c>
      <c r="I1898" s="278">
        <v>159.0</v>
      </c>
      <c r="J1898" s="37">
        <v>0.0</v>
      </c>
      <c r="K1898" s="37"/>
      <c r="L1898" s="37" t="s">
        <v>52</v>
      </c>
      <c r="M1898" s="37"/>
      <c r="N1898" s="260" t="s">
        <v>20645</v>
      </c>
      <c r="O1898" s="260">
        <v>0.0</v>
      </c>
      <c r="P1898" s="260"/>
      <c r="Q1898" s="260"/>
      <c r="R1898" s="260"/>
    </row>
    <row r="1899">
      <c r="A1899" s="279">
        <v>45924.0</v>
      </c>
      <c r="B1899" s="31">
        <v>8509.0</v>
      </c>
      <c r="C1899" s="31" t="s">
        <v>8901</v>
      </c>
      <c r="D1899" s="31"/>
      <c r="E1899" s="31" t="s">
        <v>22724</v>
      </c>
      <c r="F1899" s="275"/>
      <c r="G1899" s="276">
        <v>11140.0</v>
      </c>
      <c r="H1899" s="277">
        <v>920.0</v>
      </c>
      <c r="I1899" s="278">
        <v>152.0</v>
      </c>
      <c r="J1899" s="37">
        <v>0.0</v>
      </c>
      <c r="K1899" s="37"/>
      <c r="L1899" s="37" t="s">
        <v>21</v>
      </c>
      <c r="M1899" s="37"/>
      <c r="N1899" s="260" t="s">
        <v>20645</v>
      </c>
      <c r="O1899" s="260">
        <v>0.0</v>
      </c>
      <c r="P1899" s="260"/>
      <c r="Q1899" s="260"/>
      <c r="R1899" s="260"/>
    </row>
    <row r="1900">
      <c r="A1900" s="279">
        <v>45924.0</v>
      </c>
      <c r="B1900" s="31">
        <v>8510.0</v>
      </c>
      <c r="C1900" s="31" t="s">
        <v>20512</v>
      </c>
      <c r="D1900" s="31"/>
      <c r="E1900" s="31" t="s">
        <v>22725</v>
      </c>
      <c r="F1900" s="275"/>
      <c r="G1900" s="276">
        <v>2940.0</v>
      </c>
      <c r="H1900" s="277">
        <v>420.0</v>
      </c>
      <c r="I1900" s="278">
        <v>84.0</v>
      </c>
      <c r="J1900" s="37">
        <v>0.0</v>
      </c>
      <c r="K1900" s="37"/>
      <c r="L1900" s="37" t="s">
        <v>52</v>
      </c>
      <c r="M1900" s="37"/>
      <c r="N1900" s="260" t="s">
        <v>20645</v>
      </c>
      <c r="O1900" s="260">
        <v>0.0</v>
      </c>
      <c r="P1900" s="260"/>
      <c r="Q1900" s="260"/>
      <c r="R1900" s="260"/>
    </row>
    <row r="1901">
      <c r="A1901" s="279">
        <v>45924.0</v>
      </c>
      <c r="B1901" s="31">
        <v>8511.0</v>
      </c>
      <c r="C1901" s="31" t="s">
        <v>22726</v>
      </c>
      <c r="D1901" s="31"/>
      <c r="E1901" s="31" t="s">
        <v>22727</v>
      </c>
      <c r="F1901" s="275"/>
      <c r="G1901" s="276">
        <v>2760.0</v>
      </c>
      <c r="H1901" s="277">
        <v>340.0</v>
      </c>
      <c r="I1901" s="278">
        <v>0.0</v>
      </c>
      <c r="J1901" s="37">
        <v>0.0</v>
      </c>
      <c r="K1901" s="37"/>
      <c r="L1901" s="37" t="s">
        <v>21</v>
      </c>
      <c r="M1901" s="37"/>
      <c r="N1901" s="260" t="s">
        <v>20645</v>
      </c>
      <c r="O1901" s="260">
        <v>0.0</v>
      </c>
      <c r="P1901" s="260"/>
      <c r="Q1901" s="260"/>
      <c r="R1901" s="260"/>
    </row>
    <row r="1902">
      <c r="A1902" s="279">
        <v>45924.0</v>
      </c>
      <c r="B1902" s="31">
        <v>8512.0</v>
      </c>
      <c r="C1902" s="31" t="s">
        <v>6275</v>
      </c>
      <c r="D1902" s="31"/>
      <c r="E1902" s="31" t="s">
        <v>20901</v>
      </c>
      <c r="F1902" s="275"/>
      <c r="G1902" s="276">
        <v>3640.0</v>
      </c>
      <c r="H1902" s="277">
        <v>420.0</v>
      </c>
      <c r="I1902" s="278">
        <v>70.0</v>
      </c>
      <c r="J1902" s="37">
        <v>0.0</v>
      </c>
      <c r="K1902" s="37"/>
      <c r="L1902" s="37" t="s">
        <v>21</v>
      </c>
      <c r="M1902" s="37"/>
      <c r="N1902" s="260" t="s">
        <v>20645</v>
      </c>
      <c r="O1902" s="260">
        <v>0.0</v>
      </c>
      <c r="P1902" s="260"/>
      <c r="Q1902" s="260"/>
      <c r="R1902" s="260"/>
    </row>
    <row r="1903">
      <c r="A1903" s="274"/>
      <c r="B1903" s="31"/>
      <c r="C1903" s="31"/>
      <c r="D1903" s="31"/>
      <c r="E1903" s="31"/>
      <c r="F1903" s="275"/>
      <c r="G1903" s="276"/>
      <c r="H1903" s="277"/>
      <c r="I1903" s="278"/>
      <c r="J1903" s="37"/>
      <c r="K1903" s="37"/>
      <c r="L1903" s="37"/>
      <c r="M1903" s="37"/>
      <c r="N1903" s="260"/>
      <c r="O1903" s="260"/>
      <c r="P1903" s="260"/>
      <c r="Q1903" s="260"/>
      <c r="R1903" s="260"/>
    </row>
    <row r="1904">
      <c r="A1904" s="274">
        <v>45925.02900734954</v>
      </c>
      <c r="B1904" s="31">
        <v>8513.0</v>
      </c>
      <c r="C1904" s="31" t="s">
        <v>21692</v>
      </c>
      <c r="D1904" s="31"/>
      <c r="E1904" s="31" t="s">
        <v>21180</v>
      </c>
      <c r="F1904" s="275"/>
      <c r="G1904" s="276">
        <v>3340.0</v>
      </c>
      <c r="H1904" s="277">
        <v>120.0</v>
      </c>
      <c r="I1904" s="278">
        <v>0.0</v>
      </c>
      <c r="J1904" s="37">
        <v>0.0</v>
      </c>
      <c r="K1904" s="37">
        <v>30.0</v>
      </c>
      <c r="L1904" s="37" t="s">
        <v>52</v>
      </c>
      <c r="M1904" s="37"/>
      <c r="N1904" s="260" t="s">
        <v>20645</v>
      </c>
      <c r="O1904" s="260">
        <v>0.0</v>
      </c>
      <c r="P1904" s="260"/>
      <c r="Q1904" s="260"/>
      <c r="R1904" s="260"/>
    </row>
    <row r="1905">
      <c r="A1905" s="279">
        <v>45925.0</v>
      </c>
      <c r="B1905" s="31">
        <v>8514.0</v>
      </c>
      <c r="C1905" s="31" t="s">
        <v>22642</v>
      </c>
      <c r="D1905" s="31"/>
      <c r="E1905" s="31" t="s">
        <v>22745</v>
      </c>
      <c r="F1905" s="275"/>
      <c r="G1905" s="276">
        <v>2960.0</v>
      </c>
      <c r="H1905" s="277">
        <v>460.0</v>
      </c>
      <c r="I1905" s="278">
        <v>0.0</v>
      </c>
      <c r="J1905" s="37">
        <v>0.0</v>
      </c>
      <c r="K1905" s="37"/>
      <c r="L1905" s="37" t="s">
        <v>60</v>
      </c>
      <c r="M1905" s="37">
        <v>988570.0</v>
      </c>
      <c r="N1905" s="260" t="s">
        <v>20645</v>
      </c>
      <c r="O1905" s="260">
        <v>0.0</v>
      </c>
      <c r="P1905" s="260"/>
      <c r="Q1905" s="260"/>
      <c r="R1905" s="260"/>
    </row>
    <row r="1906">
      <c r="A1906" s="279">
        <v>45925.0</v>
      </c>
      <c r="B1906" s="31">
        <v>8515.0</v>
      </c>
      <c r="C1906" s="31" t="s">
        <v>22748</v>
      </c>
      <c r="D1906" s="31"/>
      <c r="E1906" s="31" t="s">
        <v>22749</v>
      </c>
      <c r="F1906" s="275"/>
      <c r="G1906" s="276">
        <v>2200.0</v>
      </c>
      <c r="H1906" s="277">
        <v>180.0</v>
      </c>
      <c r="I1906" s="278">
        <v>36.0</v>
      </c>
      <c r="J1906" s="37">
        <v>0.0</v>
      </c>
      <c r="K1906" s="37"/>
      <c r="L1906" s="37" t="s">
        <v>21</v>
      </c>
      <c r="M1906" s="37"/>
      <c r="N1906" s="260" t="s">
        <v>20645</v>
      </c>
      <c r="O1906" s="260">
        <v>0.0</v>
      </c>
      <c r="P1906" s="260"/>
      <c r="Q1906" s="260"/>
      <c r="R1906" s="260"/>
    </row>
    <row r="1907">
      <c r="A1907" s="279">
        <v>45911.0</v>
      </c>
      <c r="B1907" s="31">
        <v>8516.0</v>
      </c>
      <c r="C1907" s="31" t="s">
        <v>22750</v>
      </c>
      <c r="D1907" s="31"/>
      <c r="E1907" s="31"/>
      <c r="F1907" s="275"/>
      <c r="G1907" s="276"/>
      <c r="H1907" s="277">
        <v>0.0</v>
      </c>
      <c r="I1907" s="278">
        <v>0.0</v>
      </c>
      <c r="J1907" s="37">
        <v>0.0</v>
      </c>
      <c r="K1907" s="37"/>
      <c r="L1907" s="37" t="s">
        <v>52</v>
      </c>
      <c r="M1907" s="37"/>
      <c r="N1907" s="260" t="s">
        <v>20645</v>
      </c>
      <c r="O1907" s="260">
        <v>0.0</v>
      </c>
      <c r="P1907" s="260"/>
      <c r="Q1907" s="260"/>
      <c r="R1907" s="260"/>
    </row>
    <row r="1908">
      <c r="A1908" s="279">
        <v>45925.0</v>
      </c>
      <c r="B1908" s="31">
        <v>8517.0</v>
      </c>
      <c r="C1908" s="31" t="s">
        <v>22753</v>
      </c>
      <c r="D1908" s="31"/>
      <c r="E1908" s="31" t="s">
        <v>21180</v>
      </c>
      <c r="F1908" s="275"/>
      <c r="G1908" s="276">
        <v>3480.0</v>
      </c>
      <c r="H1908" s="277">
        <v>920.0</v>
      </c>
      <c r="I1908" s="278">
        <v>184.0</v>
      </c>
      <c r="J1908" s="37">
        <v>0.0</v>
      </c>
      <c r="K1908" s="37"/>
      <c r="L1908" s="37" t="s">
        <v>60</v>
      </c>
      <c r="M1908" s="37">
        <v>375662.0</v>
      </c>
      <c r="N1908" s="260" t="s">
        <v>20645</v>
      </c>
      <c r="O1908" s="260">
        <v>0.0</v>
      </c>
      <c r="P1908" s="260"/>
      <c r="Q1908" s="260"/>
      <c r="R1908" s="260"/>
    </row>
    <row r="1909">
      <c r="A1909" s="279">
        <v>45912.0</v>
      </c>
      <c r="B1909" s="31">
        <v>8518.0</v>
      </c>
      <c r="C1909" s="31" t="s">
        <v>1093</v>
      </c>
      <c r="D1909" s="31"/>
      <c r="E1909" s="31" t="s">
        <v>22694</v>
      </c>
      <c r="F1909" s="275"/>
      <c r="G1909" s="276">
        <v>3060.0</v>
      </c>
      <c r="H1909" s="277">
        <v>340.0</v>
      </c>
      <c r="I1909" s="278">
        <v>68.0</v>
      </c>
      <c r="J1909" s="37">
        <v>0.0</v>
      </c>
      <c r="K1909" s="37"/>
      <c r="L1909" s="37" t="s">
        <v>21</v>
      </c>
      <c r="M1909" s="37"/>
      <c r="N1909" s="260" t="s">
        <v>20645</v>
      </c>
      <c r="O1909" s="260">
        <v>0.0</v>
      </c>
      <c r="P1909" s="260"/>
      <c r="Q1909" s="260"/>
      <c r="R1909" s="260"/>
    </row>
    <row r="1910">
      <c r="A1910" s="279">
        <v>45915.0</v>
      </c>
      <c r="B1910" s="31">
        <v>8519.0</v>
      </c>
      <c r="C1910" s="31" t="s">
        <v>67</v>
      </c>
      <c r="D1910" s="31"/>
      <c r="E1910" s="31" t="s">
        <v>22759</v>
      </c>
      <c r="F1910" s="275"/>
      <c r="G1910" s="276">
        <v>3220.0</v>
      </c>
      <c r="H1910" s="277">
        <v>500.0</v>
      </c>
      <c r="I1910" s="278">
        <v>100.0</v>
      </c>
      <c r="J1910" s="37">
        <v>0.0</v>
      </c>
      <c r="K1910" s="37"/>
      <c r="L1910" s="37" t="s">
        <v>21</v>
      </c>
      <c r="M1910" s="37"/>
      <c r="N1910" s="260" t="s">
        <v>20645</v>
      </c>
      <c r="O1910" s="260">
        <v>0.0</v>
      </c>
      <c r="P1910" s="260"/>
      <c r="Q1910" s="260"/>
      <c r="R1910" s="260"/>
    </row>
    <row r="1911">
      <c r="A1911" s="279">
        <v>45925.0</v>
      </c>
      <c r="B1911" s="31">
        <v>8520.0</v>
      </c>
      <c r="C1911" s="31" t="s">
        <v>6423</v>
      </c>
      <c r="D1911" s="31"/>
      <c r="E1911" s="31" t="s">
        <v>22220</v>
      </c>
      <c r="F1911" s="275"/>
      <c r="G1911" s="276">
        <v>3400.0</v>
      </c>
      <c r="H1911" s="277">
        <v>140.0</v>
      </c>
      <c r="I1911" s="278">
        <v>0.0</v>
      </c>
      <c r="J1911" s="37">
        <v>0.0</v>
      </c>
      <c r="K1911" s="37"/>
      <c r="L1911" s="37" t="s">
        <v>21</v>
      </c>
      <c r="M1911" s="37"/>
      <c r="N1911" s="260" t="s">
        <v>20645</v>
      </c>
      <c r="O1911" s="260">
        <v>0.0</v>
      </c>
      <c r="P1911" s="260"/>
      <c r="Q1911" s="260"/>
      <c r="R1911" s="260"/>
    </row>
    <row r="1912">
      <c r="A1912" s="279">
        <v>45925.0</v>
      </c>
      <c r="B1912" s="31">
        <v>8521.0</v>
      </c>
      <c r="C1912" s="31" t="s">
        <v>6423</v>
      </c>
      <c r="D1912" s="31"/>
      <c r="E1912" s="31" t="s">
        <v>22760</v>
      </c>
      <c r="F1912" s="275"/>
      <c r="G1912" s="276">
        <v>3260.0</v>
      </c>
      <c r="H1912" s="277">
        <v>380.0</v>
      </c>
      <c r="I1912" s="278">
        <v>71.0</v>
      </c>
      <c r="J1912" s="37">
        <v>0.0</v>
      </c>
      <c r="K1912" s="37"/>
      <c r="L1912" s="37" t="s">
        <v>21</v>
      </c>
      <c r="M1912" s="37"/>
      <c r="N1912" s="260" t="s">
        <v>20645</v>
      </c>
      <c r="O1912" s="260">
        <v>0.0</v>
      </c>
      <c r="P1912" s="260"/>
      <c r="Q1912" s="260"/>
      <c r="R1912" s="260"/>
    </row>
    <row r="1913">
      <c r="A1913" s="279">
        <v>45925.0</v>
      </c>
      <c r="B1913" s="31">
        <v>8522.0</v>
      </c>
      <c r="C1913" s="31" t="s">
        <v>6423</v>
      </c>
      <c r="D1913" s="31"/>
      <c r="E1913" s="31" t="s">
        <v>22220</v>
      </c>
      <c r="F1913" s="275"/>
      <c r="G1913" s="276">
        <v>3480.0</v>
      </c>
      <c r="H1913" s="277">
        <v>300.0</v>
      </c>
      <c r="I1913" s="278">
        <v>0.0</v>
      </c>
      <c r="J1913" s="37">
        <v>0.0</v>
      </c>
      <c r="K1913" s="37"/>
      <c r="L1913" s="37" t="s">
        <v>21</v>
      </c>
      <c r="M1913" s="37"/>
      <c r="N1913" s="260" t="s">
        <v>20645</v>
      </c>
      <c r="O1913" s="260">
        <v>0.0</v>
      </c>
      <c r="P1913" s="260"/>
      <c r="Q1913" s="260"/>
      <c r="R1913" s="260"/>
    </row>
    <row r="1914">
      <c r="A1914" s="279">
        <v>45925.0</v>
      </c>
      <c r="B1914" s="31">
        <v>8523.0</v>
      </c>
      <c r="C1914" s="31" t="s">
        <v>6423</v>
      </c>
      <c r="D1914" s="31"/>
      <c r="E1914" s="31" t="s">
        <v>22073</v>
      </c>
      <c r="F1914" s="275"/>
      <c r="G1914" s="276">
        <v>3180.0</v>
      </c>
      <c r="H1914" s="277">
        <v>400.0</v>
      </c>
      <c r="I1914" s="278">
        <v>74.0</v>
      </c>
      <c r="J1914" s="37">
        <v>0.0</v>
      </c>
      <c r="K1914" s="37"/>
      <c r="L1914" s="37" t="s">
        <v>21</v>
      </c>
      <c r="M1914" s="37"/>
      <c r="N1914" s="260" t="s">
        <v>20645</v>
      </c>
      <c r="O1914" s="260">
        <v>0.0</v>
      </c>
      <c r="P1914" s="260"/>
      <c r="Q1914" s="260"/>
      <c r="R1914" s="260"/>
    </row>
    <row r="1915">
      <c r="A1915" s="274"/>
      <c r="B1915" s="31"/>
      <c r="C1915" s="31"/>
      <c r="D1915" s="31"/>
      <c r="E1915" s="31"/>
      <c r="F1915" s="275"/>
      <c r="G1915" s="276"/>
      <c r="H1915" s="277"/>
      <c r="I1915" s="278"/>
      <c r="J1915" s="37"/>
      <c r="K1915" s="37"/>
      <c r="L1915" s="37"/>
      <c r="M1915" s="37"/>
      <c r="N1915" s="260"/>
      <c r="O1915" s="260"/>
      <c r="P1915" s="260"/>
      <c r="Q1915" s="260"/>
      <c r="R1915" s="260"/>
    </row>
    <row r="1916">
      <c r="A1916" s="274">
        <v>45926.02903868056</v>
      </c>
      <c r="B1916" s="31">
        <v>8524.0</v>
      </c>
      <c r="C1916" s="31" t="s">
        <v>4110</v>
      </c>
      <c r="D1916" s="31"/>
      <c r="E1916" s="31" t="s">
        <v>4500</v>
      </c>
      <c r="F1916" s="275"/>
      <c r="G1916" s="276">
        <v>3320.0</v>
      </c>
      <c r="H1916" s="277">
        <v>680.0</v>
      </c>
      <c r="I1916" s="278">
        <v>113.0</v>
      </c>
      <c r="J1916" s="37">
        <v>0.0</v>
      </c>
      <c r="K1916" s="37"/>
      <c r="L1916" s="37" t="s">
        <v>52</v>
      </c>
      <c r="M1916" s="37"/>
      <c r="N1916" s="260" t="s">
        <v>20645</v>
      </c>
      <c r="O1916" s="260">
        <v>0.0</v>
      </c>
      <c r="P1916" s="260"/>
      <c r="Q1916" s="260"/>
      <c r="R1916" s="260"/>
    </row>
    <row r="1917">
      <c r="A1917" s="279">
        <v>45926.0</v>
      </c>
      <c r="B1917" s="31">
        <v>8525.0</v>
      </c>
      <c r="C1917" s="31" t="s">
        <v>4474</v>
      </c>
      <c r="D1917" s="31"/>
      <c r="E1917" s="31"/>
      <c r="F1917" s="275"/>
      <c r="G1917" s="276">
        <v>6080.0</v>
      </c>
      <c r="H1917" s="277">
        <v>2040.0</v>
      </c>
      <c r="I1917" s="278">
        <v>133.0</v>
      </c>
      <c r="J1917" s="37">
        <v>0.0</v>
      </c>
      <c r="K1917" s="37"/>
      <c r="L1917" s="37" t="s">
        <v>52</v>
      </c>
      <c r="M1917" s="37"/>
      <c r="N1917" s="260" t="s">
        <v>20645</v>
      </c>
      <c r="O1917" s="260">
        <v>0.0</v>
      </c>
      <c r="P1917" s="260"/>
      <c r="Q1917" s="260"/>
      <c r="R1917" s="260"/>
    </row>
    <row r="1918">
      <c r="A1918" s="279">
        <v>45926.0</v>
      </c>
      <c r="B1918" s="31">
        <v>8526.0</v>
      </c>
      <c r="C1918" s="31" t="s">
        <v>744</v>
      </c>
      <c r="D1918" s="31"/>
      <c r="E1918" s="31"/>
      <c r="F1918" s="275"/>
      <c r="G1918" s="276">
        <v>2800.0</v>
      </c>
      <c r="H1918" s="277">
        <v>280.0</v>
      </c>
      <c r="I1918" s="278">
        <v>65.0</v>
      </c>
      <c r="J1918" s="37">
        <v>0.0</v>
      </c>
      <c r="K1918" s="37"/>
      <c r="L1918" s="37" t="s">
        <v>52</v>
      </c>
      <c r="M1918" s="37"/>
      <c r="N1918" s="260" t="s">
        <v>20645</v>
      </c>
      <c r="O1918" s="260">
        <v>0.0</v>
      </c>
      <c r="P1918" s="260"/>
      <c r="Q1918" s="260"/>
      <c r="R1918" s="260"/>
    </row>
    <row r="1919">
      <c r="A1919" s="279">
        <v>45926.0</v>
      </c>
      <c r="B1919" s="31">
        <v>8527.0</v>
      </c>
      <c r="C1919" s="31" t="s">
        <v>4457</v>
      </c>
      <c r="D1919" s="31"/>
      <c r="E1919" s="31"/>
      <c r="F1919" s="275"/>
      <c r="G1919" s="276">
        <v>3980.0</v>
      </c>
      <c r="H1919" s="277">
        <v>680.0</v>
      </c>
      <c r="I1919" s="278">
        <v>113.0</v>
      </c>
      <c r="J1919" s="37">
        <v>0.0</v>
      </c>
      <c r="K1919" s="37"/>
      <c r="L1919" s="37" t="s">
        <v>60</v>
      </c>
      <c r="M1919" s="37">
        <v>463878.0</v>
      </c>
      <c r="N1919" s="260" t="s">
        <v>20645</v>
      </c>
      <c r="O1919" s="260">
        <v>0.0</v>
      </c>
      <c r="P1919" s="260"/>
      <c r="Q1919" s="260"/>
      <c r="R1919" s="260"/>
    </row>
    <row r="1920">
      <c r="A1920" s="279">
        <v>45926.0</v>
      </c>
      <c r="B1920" s="31">
        <v>8528.0</v>
      </c>
      <c r="C1920" s="31" t="s">
        <v>11197</v>
      </c>
      <c r="D1920" s="31"/>
      <c r="E1920" s="31" t="s">
        <v>22767</v>
      </c>
      <c r="F1920" s="275"/>
      <c r="G1920" s="276">
        <v>12320.0</v>
      </c>
      <c r="H1920" s="277">
        <v>2140.0</v>
      </c>
      <c r="I1920" s="278">
        <v>0.0</v>
      </c>
      <c r="J1920" s="37">
        <v>0.0</v>
      </c>
      <c r="K1920" s="37"/>
      <c r="L1920" s="37" t="s">
        <v>21</v>
      </c>
      <c r="M1920" s="37"/>
      <c r="N1920" s="260" t="s">
        <v>20645</v>
      </c>
      <c r="O1920" s="260">
        <v>0.0</v>
      </c>
      <c r="P1920" s="260"/>
      <c r="Q1920" s="260"/>
      <c r="R1920" s="260"/>
    </row>
    <row r="1921">
      <c r="A1921" s="279">
        <v>45926.0</v>
      </c>
      <c r="B1921" s="31">
        <v>8529.0</v>
      </c>
      <c r="C1921" s="31" t="s">
        <v>3980</v>
      </c>
      <c r="D1921" s="31"/>
      <c r="E1921" s="31"/>
      <c r="F1921" s="275"/>
      <c r="G1921" s="276">
        <v>3260.0</v>
      </c>
      <c r="H1921" s="277">
        <v>860.0</v>
      </c>
      <c r="I1921" s="278">
        <v>142.0</v>
      </c>
      <c r="J1921" s="37">
        <v>0.0</v>
      </c>
      <c r="K1921" s="37"/>
      <c r="L1921" s="37" t="s">
        <v>21</v>
      </c>
      <c r="M1921" s="37"/>
      <c r="N1921" s="260" t="s">
        <v>20645</v>
      </c>
      <c r="O1921" s="260">
        <v>0.0</v>
      </c>
      <c r="P1921" s="260"/>
      <c r="Q1921" s="260"/>
      <c r="R1921" s="260"/>
    </row>
    <row r="1922">
      <c r="A1922" s="279">
        <v>45926.0</v>
      </c>
      <c r="B1922" s="31">
        <v>8530.0</v>
      </c>
      <c r="C1922" s="31" t="s">
        <v>22768</v>
      </c>
      <c r="D1922" s="31"/>
      <c r="E1922" s="31" t="s">
        <v>19722</v>
      </c>
      <c r="F1922" s="275"/>
      <c r="G1922" s="276">
        <v>3600.0</v>
      </c>
      <c r="H1922" s="277">
        <v>220.0</v>
      </c>
      <c r="I1922" s="278">
        <v>0.0</v>
      </c>
      <c r="J1922" s="37">
        <v>0.0</v>
      </c>
      <c r="K1922" s="37"/>
      <c r="L1922" s="37" t="s">
        <v>21</v>
      </c>
      <c r="M1922" s="37"/>
      <c r="N1922" s="260" t="s">
        <v>20645</v>
      </c>
      <c r="O1922" s="260">
        <v>0.0</v>
      </c>
      <c r="P1922" s="260"/>
      <c r="Q1922" s="260"/>
      <c r="R1922" s="260"/>
    </row>
    <row r="1923">
      <c r="A1923" s="279">
        <v>45926.0</v>
      </c>
      <c r="B1923" s="31">
        <v>8531.0</v>
      </c>
      <c r="C1923" s="31" t="s">
        <v>22768</v>
      </c>
      <c r="D1923" s="31"/>
      <c r="E1923" s="31" t="s">
        <v>19722</v>
      </c>
      <c r="F1923" s="275"/>
      <c r="G1923" s="276">
        <v>3380.0</v>
      </c>
      <c r="H1923" s="277">
        <v>440.0</v>
      </c>
      <c r="I1923" s="278">
        <v>82.0</v>
      </c>
      <c r="J1923" s="37">
        <v>0.0</v>
      </c>
      <c r="K1923" s="37"/>
      <c r="L1923" s="37" t="s">
        <v>21</v>
      </c>
      <c r="M1923" s="37"/>
      <c r="N1923" s="260" t="s">
        <v>20645</v>
      </c>
      <c r="O1923" s="260">
        <v>0.0</v>
      </c>
      <c r="P1923" s="260"/>
      <c r="Q1923" s="260"/>
      <c r="R1923" s="260"/>
    </row>
    <row r="1924">
      <c r="A1924" s="279">
        <v>45926.0</v>
      </c>
      <c r="B1924" s="31">
        <v>8532.0</v>
      </c>
      <c r="C1924" s="31" t="s">
        <v>22768</v>
      </c>
      <c r="D1924" s="31"/>
      <c r="E1924" s="31" t="s">
        <v>19727</v>
      </c>
      <c r="F1924" s="275"/>
      <c r="G1924" s="276">
        <v>3440.0</v>
      </c>
      <c r="H1924" s="277">
        <v>280.0</v>
      </c>
      <c r="I1924" s="278">
        <v>0.0</v>
      </c>
      <c r="J1924" s="37">
        <v>0.0</v>
      </c>
      <c r="K1924" s="37"/>
      <c r="L1924" s="37" t="s">
        <v>52</v>
      </c>
      <c r="M1924" s="37"/>
      <c r="N1924" s="260" t="s">
        <v>20645</v>
      </c>
      <c r="O1924" s="260">
        <v>0.0</v>
      </c>
      <c r="P1924" s="260"/>
      <c r="Q1924" s="260"/>
      <c r="R1924" s="260"/>
    </row>
    <row r="1925">
      <c r="A1925" s="279">
        <v>45926.0</v>
      </c>
      <c r="B1925" s="31">
        <v>8533.0</v>
      </c>
      <c r="C1925" s="31" t="s">
        <v>22769</v>
      </c>
      <c r="D1925" s="31"/>
      <c r="E1925" s="31" t="s">
        <v>19727</v>
      </c>
      <c r="F1925" s="275"/>
      <c r="G1925" s="276">
        <v>3160.0</v>
      </c>
      <c r="H1925" s="277">
        <v>460.0</v>
      </c>
      <c r="I1925" s="278">
        <v>86.0</v>
      </c>
      <c r="J1925" s="37">
        <v>0.0</v>
      </c>
      <c r="K1925" s="37"/>
      <c r="L1925" s="37" t="s">
        <v>21</v>
      </c>
      <c r="M1925" s="37"/>
      <c r="N1925" s="260" t="s">
        <v>20645</v>
      </c>
      <c r="O1925" s="260">
        <v>0.0</v>
      </c>
      <c r="P1925" s="260"/>
      <c r="Q1925" s="260"/>
      <c r="R1925" s="260"/>
    </row>
    <row r="1926">
      <c r="A1926" s="279">
        <v>45926.0</v>
      </c>
      <c r="B1926" s="31">
        <v>8534.0</v>
      </c>
      <c r="C1926" s="31" t="s">
        <v>4112</v>
      </c>
      <c r="D1926" s="31"/>
      <c r="E1926" s="31"/>
      <c r="F1926" s="275"/>
      <c r="G1926" s="276">
        <v>3340.0</v>
      </c>
      <c r="H1926" s="277">
        <v>760.0</v>
      </c>
      <c r="I1926" s="278">
        <v>152.0</v>
      </c>
      <c r="J1926" s="37">
        <v>0.0</v>
      </c>
      <c r="K1926" s="37"/>
      <c r="L1926" s="37" t="s">
        <v>52</v>
      </c>
      <c r="M1926" s="37"/>
      <c r="N1926" s="260" t="s">
        <v>20645</v>
      </c>
      <c r="O1926" s="260">
        <v>0.0</v>
      </c>
      <c r="P1926" s="260"/>
      <c r="Q1926" s="260"/>
      <c r="R1926" s="260"/>
    </row>
    <row r="1927">
      <c r="A1927" s="279">
        <v>45926.0</v>
      </c>
      <c r="B1927" s="31">
        <v>8535.0</v>
      </c>
      <c r="C1927" s="31" t="s">
        <v>11197</v>
      </c>
      <c r="D1927" s="31"/>
      <c r="E1927" s="31" t="s">
        <v>22770</v>
      </c>
      <c r="F1927" s="275"/>
      <c r="G1927" s="276">
        <v>12340.0</v>
      </c>
      <c r="H1927" s="277">
        <v>2120.0</v>
      </c>
      <c r="I1927" s="278">
        <v>0.0</v>
      </c>
      <c r="J1927" s="37">
        <v>0.0</v>
      </c>
      <c r="K1927" s="37"/>
      <c r="L1927" s="37" t="s">
        <v>21</v>
      </c>
      <c r="M1927" s="37"/>
      <c r="N1927" s="260" t="s">
        <v>20645</v>
      </c>
      <c r="O1927" s="260">
        <v>0.0</v>
      </c>
      <c r="P1927" s="260"/>
      <c r="Q1927" s="260"/>
      <c r="R1927" s="260"/>
    </row>
    <row r="1928">
      <c r="A1928" s="279">
        <v>45926.0</v>
      </c>
      <c r="B1928" s="31">
        <v>8536.0</v>
      </c>
      <c r="C1928" s="31" t="s">
        <v>4879</v>
      </c>
      <c r="D1928" s="31"/>
      <c r="E1928" s="31"/>
      <c r="F1928" s="275"/>
      <c r="G1928" s="276">
        <v>3480.0</v>
      </c>
      <c r="H1928" s="277">
        <v>560.0</v>
      </c>
      <c r="I1928" s="278">
        <v>93.0</v>
      </c>
      <c r="J1928" s="37">
        <v>0.0</v>
      </c>
      <c r="K1928" s="37"/>
      <c r="L1928" s="37" t="s">
        <v>60</v>
      </c>
      <c r="M1928" s="37">
        <v>880242.0</v>
      </c>
      <c r="N1928" s="260" t="s">
        <v>20645</v>
      </c>
      <c r="O1928" s="260">
        <v>0.0</v>
      </c>
      <c r="P1928" s="260"/>
      <c r="Q1928" s="260"/>
      <c r="R1928" s="260"/>
    </row>
    <row r="1929">
      <c r="A1929" s="279">
        <v>45926.0</v>
      </c>
      <c r="B1929" s="31">
        <v>8537.0</v>
      </c>
      <c r="C1929" s="31" t="s">
        <v>3980</v>
      </c>
      <c r="D1929" s="31"/>
      <c r="E1929" s="31"/>
      <c r="F1929" s="275"/>
      <c r="G1929" s="276">
        <v>2880.0</v>
      </c>
      <c r="H1929" s="277">
        <v>420.0</v>
      </c>
      <c r="I1929" s="278">
        <v>70.0</v>
      </c>
      <c r="J1929" s="37">
        <v>0.0</v>
      </c>
      <c r="K1929" s="37"/>
      <c r="L1929" s="37" t="s">
        <v>21</v>
      </c>
      <c r="M1929" s="37"/>
      <c r="N1929" s="260" t="s">
        <v>20645</v>
      </c>
      <c r="O1929" s="260">
        <v>0.0</v>
      </c>
      <c r="P1929" s="260"/>
      <c r="Q1929" s="260"/>
      <c r="R1929" s="260"/>
    </row>
    <row r="1930">
      <c r="A1930" s="274"/>
      <c r="B1930" s="31"/>
      <c r="C1930" s="31"/>
      <c r="D1930" s="31"/>
      <c r="E1930" s="31"/>
      <c r="F1930" s="275"/>
      <c r="G1930" s="276"/>
      <c r="H1930" s="277"/>
      <c r="I1930" s="278"/>
      <c r="J1930" s="37"/>
      <c r="K1930" s="37"/>
      <c r="L1930" s="37"/>
      <c r="M1930" s="37"/>
      <c r="N1930" s="260"/>
      <c r="O1930" s="260"/>
      <c r="P1930" s="260"/>
      <c r="Q1930" s="260"/>
      <c r="R1930" s="260"/>
    </row>
    <row r="1931">
      <c r="A1931" s="274">
        <v>45929.029001840274</v>
      </c>
      <c r="B1931" s="31">
        <v>8538.0</v>
      </c>
      <c r="C1931" s="31" t="s">
        <v>3029</v>
      </c>
      <c r="D1931" s="31"/>
      <c r="E1931" s="31" t="s">
        <v>22771</v>
      </c>
      <c r="F1931" s="275"/>
      <c r="G1931" s="276">
        <v>2820.0</v>
      </c>
      <c r="H1931" s="277">
        <v>320.0</v>
      </c>
      <c r="I1931" s="278">
        <v>53.0</v>
      </c>
      <c r="J1931" s="37">
        <v>0.0</v>
      </c>
      <c r="K1931" s="37"/>
      <c r="L1931" s="37" t="s">
        <v>21</v>
      </c>
      <c r="M1931" s="37">
        <v>747498.0</v>
      </c>
      <c r="N1931" s="260" t="s">
        <v>20645</v>
      </c>
      <c r="O1931" s="260">
        <v>0.0</v>
      </c>
      <c r="P1931" s="260"/>
      <c r="Q1931" s="260"/>
      <c r="R1931" s="260"/>
    </row>
    <row r="1932">
      <c r="A1932" s="279">
        <v>45929.0</v>
      </c>
      <c r="B1932" s="31">
        <v>8539.0</v>
      </c>
      <c r="C1932" s="31" t="s">
        <v>3108</v>
      </c>
      <c r="D1932" s="31"/>
      <c r="E1932" s="31" t="s">
        <v>22773</v>
      </c>
      <c r="F1932" s="275"/>
      <c r="G1932" s="276">
        <v>2840.0</v>
      </c>
      <c r="H1932" s="277">
        <v>380.0</v>
      </c>
      <c r="I1932" s="278">
        <v>63.0</v>
      </c>
      <c r="J1932" s="37">
        <v>0.0</v>
      </c>
      <c r="K1932" s="37"/>
      <c r="L1932" s="37" t="s">
        <v>21</v>
      </c>
      <c r="M1932" s="37"/>
      <c r="N1932" s="260" t="s">
        <v>20645</v>
      </c>
      <c r="O1932" s="260">
        <v>0.0</v>
      </c>
      <c r="P1932" s="260"/>
      <c r="Q1932" s="260"/>
      <c r="R1932" s="260"/>
    </row>
    <row r="1933">
      <c r="A1933" s="279">
        <v>45929.0</v>
      </c>
      <c r="B1933" s="31">
        <v>8540.0</v>
      </c>
      <c r="C1933" s="31" t="s">
        <v>4444</v>
      </c>
      <c r="D1933" s="31"/>
      <c r="E1933" s="31"/>
      <c r="F1933" s="275"/>
      <c r="G1933" s="276">
        <v>2420.0</v>
      </c>
      <c r="H1933" s="277">
        <v>240.0</v>
      </c>
      <c r="I1933" s="278">
        <v>48.0</v>
      </c>
      <c r="J1933" s="37">
        <v>0.0</v>
      </c>
      <c r="K1933" s="37"/>
      <c r="L1933" s="37" t="s">
        <v>21</v>
      </c>
      <c r="M1933" s="37"/>
      <c r="N1933" s="260" t="s">
        <v>20645</v>
      </c>
      <c r="O1933" s="260">
        <v>0.0</v>
      </c>
      <c r="P1933" s="260"/>
      <c r="Q1933" s="260"/>
      <c r="R1933" s="260"/>
    </row>
    <row r="1934">
      <c r="A1934" s="279">
        <v>45929.0</v>
      </c>
      <c r="B1934" s="31">
        <v>8541.0</v>
      </c>
      <c r="C1934" s="31" t="s">
        <v>4017</v>
      </c>
      <c r="D1934" s="31"/>
      <c r="E1934" s="31" t="s">
        <v>4500</v>
      </c>
      <c r="F1934" s="275"/>
      <c r="G1934" s="276">
        <v>3520.0</v>
      </c>
      <c r="H1934" s="277">
        <v>460.0</v>
      </c>
      <c r="I1934" s="278">
        <v>76.0</v>
      </c>
      <c r="J1934" s="37">
        <v>0.0</v>
      </c>
      <c r="K1934" s="37"/>
      <c r="L1934" s="37" t="s">
        <v>52</v>
      </c>
      <c r="M1934" s="37"/>
      <c r="N1934" s="260" t="s">
        <v>20645</v>
      </c>
      <c r="O1934" s="260">
        <v>0.0</v>
      </c>
      <c r="P1934" s="260"/>
      <c r="Q1934" s="260"/>
      <c r="R1934" s="260"/>
    </row>
    <row r="1935">
      <c r="A1935" s="279">
        <v>45929.0</v>
      </c>
      <c r="B1935" s="31">
        <v>8542.0</v>
      </c>
      <c r="C1935" s="31" t="s">
        <v>4062</v>
      </c>
      <c r="D1935" s="31"/>
      <c r="E1935" s="31"/>
      <c r="F1935" s="275"/>
      <c r="G1935" s="276">
        <v>5800.0</v>
      </c>
      <c r="H1935" s="277">
        <v>1480.0</v>
      </c>
      <c r="I1935" s="278">
        <v>245.0</v>
      </c>
      <c r="J1935" s="37">
        <v>0.0</v>
      </c>
      <c r="K1935" s="37"/>
      <c r="L1935" s="37" t="s">
        <v>60</v>
      </c>
      <c r="M1935" s="37"/>
      <c r="N1935" s="260" t="s">
        <v>20645</v>
      </c>
      <c r="O1935" s="260">
        <v>0.0</v>
      </c>
      <c r="P1935" s="260"/>
      <c r="Q1935" s="260"/>
      <c r="R1935" s="260"/>
    </row>
    <row r="1936">
      <c r="A1936" s="279">
        <v>45929.0</v>
      </c>
      <c r="B1936" s="31">
        <v>8543.0</v>
      </c>
      <c r="C1936" s="31" t="s">
        <v>6423</v>
      </c>
      <c r="D1936" s="31"/>
      <c r="E1936" s="31" t="s">
        <v>19727</v>
      </c>
      <c r="F1936" s="275"/>
      <c r="G1936" s="276">
        <v>3480.0</v>
      </c>
      <c r="H1936" s="277">
        <v>240.0</v>
      </c>
      <c r="I1936" s="278">
        <v>0.0</v>
      </c>
      <c r="J1936" s="37">
        <v>0.0</v>
      </c>
      <c r="K1936" s="37"/>
      <c r="L1936" s="37" t="s">
        <v>21</v>
      </c>
      <c r="M1936" s="37"/>
      <c r="N1936" s="260" t="s">
        <v>20645</v>
      </c>
      <c r="O1936" s="260">
        <v>0.0</v>
      </c>
      <c r="P1936" s="260"/>
      <c r="Q1936" s="260"/>
      <c r="R1936" s="260"/>
    </row>
    <row r="1937">
      <c r="A1937" s="279">
        <v>45929.0</v>
      </c>
      <c r="B1937" s="31">
        <v>8544.0</v>
      </c>
      <c r="C1937" s="31" t="s">
        <v>6423</v>
      </c>
      <c r="D1937" s="31"/>
      <c r="E1937" s="31" t="s">
        <v>19727</v>
      </c>
      <c r="F1937" s="275"/>
      <c r="G1937" s="276">
        <v>3240.0</v>
      </c>
      <c r="H1937" s="277">
        <v>400.0</v>
      </c>
      <c r="I1937" s="278">
        <v>74.0</v>
      </c>
      <c r="J1937" s="37">
        <v>0.0</v>
      </c>
      <c r="K1937" s="37"/>
      <c r="L1937" s="37" t="s">
        <v>21</v>
      </c>
      <c r="M1937" s="37"/>
      <c r="N1937" s="260" t="s">
        <v>20645</v>
      </c>
      <c r="O1937" s="260">
        <v>0.0</v>
      </c>
      <c r="P1937" s="260"/>
      <c r="Q1937" s="260"/>
      <c r="R1937" s="260"/>
    </row>
    <row r="1938">
      <c r="A1938" s="279">
        <v>45929.0</v>
      </c>
      <c r="B1938" s="31">
        <v>8545.0</v>
      </c>
      <c r="C1938" s="31" t="s">
        <v>6423</v>
      </c>
      <c r="D1938" s="31"/>
      <c r="E1938" s="31" t="s">
        <v>19727</v>
      </c>
      <c r="F1938" s="275"/>
      <c r="G1938" s="276">
        <v>3680.0</v>
      </c>
      <c r="H1938" s="277">
        <v>220.0</v>
      </c>
      <c r="I1938" s="278">
        <v>0.0</v>
      </c>
      <c r="J1938" s="37">
        <v>0.0</v>
      </c>
      <c r="K1938" s="37"/>
      <c r="L1938" s="37" t="s">
        <v>21</v>
      </c>
      <c r="M1938" s="37"/>
      <c r="N1938" s="260" t="s">
        <v>20645</v>
      </c>
      <c r="O1938" s="260">
        <v>0.0</v>
      </c>
      <c r="P1938" s="260"/>
      <c r="Q1938" s="260"/>
      <c r="R1938" s="260"/>
    </row>
    <row r="1939">
      <c r="A1939" s="279">
        <v>45929.0</v>
      </c>
      <c r="B1939" s="31">
        <v>8546.0</v>
      </c>
      <c r="C1939" s="31" t="s">
        <v>6423</v>
      </c>
      <c r="D1939" s="31"/>
      <c r="E1939" s="31" t="s">
        <v>19722</v>
      </c>
      <c r="F1939" s="275"/>
      <c r="G1939" s="276">
        <v>3460.0</v>
      </c>
      <c r="H1939" s="277">
        <v>540.0</v>
      </c>
      <c r="I1939" s="278">
        <v>100.0</v>
      </c>
      <c r="J1939" s="37">
        <v>0.0</v>
      </c>
      <c r="K1939" s="37"/>
      <c r="L1939" s="37" t="s">
        <v>21</v>
      </c>
      <c r="M1939" s="37"/>
      <c r="N1939" s="260" t="s">
        <v>20645</v>
      </c>
      <c r="O1939" s="260">
        <v>0.0</v>
      </c>
      <c r="P1939" s="260"/>
      <c r="Q1939" s="260"/>
      <c r="R1939" s="260"/>
    </row>
    <row r="1940">
      <c r="A1940" s="279">
        <v>45929.0</v>
      </c>
      <c r="B1940" s="31">
        <v>8547.0</v>
      </c>
      <c r="C1940" s="31" t="s">
        <v>6423</v>
      </c>
      <c r="D1940" s="31"/>
      <c r="E1940" s="31" t="s">
        <v>19727</v>
      </c>
      <c r="F1940" s="275"/>
      <c r="G1940" s="276">
        <v>3600.0</v>
      </c>
      <c r="H1940" s="277">
        <v>320.0</v>
      </c>
      <c r="I1940" s="278">
        <v>0.0</v>
      </c>
      <c r="J1940" s="37">
        <v>0.0</v>
      </c>
      <c r="K1940" s="37"/>
      <c r="L1940" s="37" t="s">
        <v>21</v>
      </c>
      <c r="M1940" s="37"/>
      <c r="N1940" s="260" t="s">
        <v>20645</v>
      </c>
      <c r="O1940" s="260">
        <v>0.0</v>
      </c>
      <c r="P1940" s="260"/>
      <c r="Q1940" s="260"/>
      <c r="R1940" s="260"/>
    </row>
    <row r="1941">
      <c r="A1941" s="279">
        <v>45929.0</v>
      </c>
      <c r="B1941" s="31">
        <v>8548.0</v>
      </c>
      <c r="C1941" s="31" t="s">
        <v>6423</v>
      </c>
      <c r="D1941" s="31"/>
      <c r="E1941" s="31" t="s">
        <v>19727</v>
      </c>
      <c r="F1941" s="275"/>
      <c r="G1941" s="276">
        <v>3280.0</v>
      </c>
      <c r="H1941" s="277">
        <v>580.0</v>
      </c>
      <c r="I1941" s="278">
        <v>108.0</v>
      </c>
      <c r="J1941" s="37">
        <v>0.0</v>
      </c>
      <c r="K1941" s="37"/>
      <c r="L1941" s="37" t="s">
        <v>21</v>
      </c>
      <c r="M1941" s="37"/>
      <c r="N1941" s="260" t="s">
        <v>20645</v>
      </c>
      <c r="O1941" s="260">
        <v>0.0</v>
      </c>
      <c r="P1941" s="260"/>
      <c r="Q1941" s="260"/>
      <c r="R1941" s="260"/>
    </row>
    <row r="1942">
      <c r="A1942" s="279"/>
      <c r="B1942" s="31"/>
      <c r="C1942" s="31"/>
      <c r="D1942" s="31"/>
      <c r="E1942" s="31"/>
      <c r="F1942" s="275"/>
      <c r="G1942" s="276"/>
      <c r="H1942" s="277"/>
      <c r="I1942" s="278"/>
      <c r="J1942" s="37"/>
      <c r="K1942" s="37"/>
      <c r="L1942" s="37"/>
      <c r="M1942" s="37"/>
      <c r="N1942" s="260"/>
      <c r="O1942" s="260"/>
      <c r="P1942" s="260"/>
      <c r="Q1942" s="260"/>
      <c r="R1942" s="260"/>
    </row>
    <row r="1943">
      <c r="A1943" s="279">
        <v>45916.0</v>
      </c>
      <c r="B1943" s="31">
        <v>8549.0</v>
      </c>
      <c r="C1943" s="31" t="s">
        <v>67</v>
      </c>
      <c r="D1943" s="31"/>
      <c r="E1943" s="31" t="s">
        <v>22774</v>
      </c>
      <c r="F1943" s="275"/>
      <c r="G1943" s="276">
        <v>3280.0</v>
      </c>
      <c r="H1943" s="277">
        <v>420.0</v>
      </c>
      <c r="I1943" s="278">
        <v>84.0</v>
      </c>
      <c r="J1943" s="37">
        <v>0.0</v>
      </c>
      <c r="K1943" s="37"/>
      <c r="L1943" s="37" t="s">
        <v>21</v>
      </c>
      <c r="M1943" s="37"/>
      <c r="N1943" s="260" t="s">
        <v>20645</v>
      </c>
      <c r="O1943" s="260">
        <v>0.0</v>
      </c>
      <c r="P1943" s="260"/>
      <c r="Q1943" s="260"/>
      <c r="R1943" s="260"/>
    </row>
    <row r="1944">
      <c r="A1944" s="279">
        <v>45929.0</v>
      </c>
      <c r="B1944" s="31">
        <v>8550.0</v>
      </c>
      <c r="C1944" s="31" t="s">
        <v>11320</v>
      </c>
      <c r="D1944" s="31"/>
      <c r="E1944" s="31"/>
      <c r="F1944" s="275"/>
      <c r="G1944" s="276">
        <v>2760.0</v>
      </c>
      <c r="H1944" s="277">
        <v>360.0</v>
      </c>
      <c r="I1944" s="278">
        <v>15.0</v>
      </c>
      <c r="J1944" s="37">
        <v>0.0</v>
      </c>
      <c r="K1944" s="37"/>
      <c r="L1944" s="37" t="s">
        <v>52</v>
      </c>
      <c r="M1944" s="37"/>
      <c r="N1944" s="260" t="s">
        <v>20645</v>
      </c>
      <c r="O1944" s="260">
        <v>0.0</v>
      </c>
      <c r="P1944" s="260"/>
      <c r="Q1944" s="260"/>
      <c r="R1944" s="260"/>
    </row>
    <row r="1945">
      <c r="A1945" s="274"/>
      <c r="B1945" s="31"/>
      <c r="C1945" s="31"/>
      <c r="D1945" s="31"/>
      <c r="E1945" s="31"/>
      <c r="F1945" s="275"/>
      <c r="G1945" s="276"/>
      <c r="H1945" s="277"/>
      <c r="I1945" s="278"/>
      <c r="J1945" s="37"/>
      <c r="K1945" s="37"/>
      <c r="L1945" s="37"/>
      <c r="M1945" s="37"/>
      <c r="N1945" s="260"/>
      <c r="O1945" s="260"/>
      <c r="P1945" s="260"/>
      <c r="Q1945" s="260"/>
      <c r="R1945" s="260"/>
    </row>
    <row r="1946">
      <c r="A1946" s="274">
        <v>45930.02900587963</v>
      </c>
      <c r="B1946" s="31">
        <v>8551.0</v>
      </c>
      <c r="C1946" s="31" t="s">
        <v>10804</v>
      </c>
      <c r="D1946" s="31"/>
      <c r="E1946" s="31" t="s">
        <v>22776</v>
      </c>
      <c r="F1946" s="275"/>
      <c r="G1946" s="276">
        <v>11340.0</v>
      </c>
      <c r="H1946" s="277">
        <v>1120.0</v>
      </c>
      <c r="I1946" s="278">
        <v>0.0</v>
      </c>
      <c r="J1946" s="37">
        <v>0.0</v>
      </c>
      <c r="K1946" s="37"/>
      <c r="L1946" s="37" t="s">
        <v>21</v>
      </c>
      <c r="M1946" s="37"/>
      <c r="N1946" s="260" t="s">
        <v>20645</v>
      </c>
      <c r="O1946" s="260">
        <v>0.0</v>
      </c>
      <c r="P1946" s="260"/>
      <c r="Q1946" s="260"/>
      <c r="R1946" s="260"/>
    </row>
    <row r="1947">
      <c r="A1947" s="279">
        <v>45930.0</v>
      </c>
      <c r="B1947" s="31">
        <v>8552.0</v>
      </c>
      <c r="C1947" s="31" t="s">
        <v>3980</v>
      </c>
      <c r="D1947" s="31"/>
      <c r="E1947" s="31"/>
      <c r="F1947" s="275"/>
      <c r="G1947" s="276">
        <v>3680.0</v>
      </c>
      <c r="H1947" s="277">
        <v>1360.0</v>
      </c>
      <c r="I1947" s="278">
        <v>225.0</v>
      </c>
      <c r="J1947" s="37">
        <v>270.0</v>
      </c>
      <c r="K1947" s="37"/>
      <c r="L1947" s="37" t="s">
        <v>21</v>
      </c>
      <c r="M1947" s="37"/>
      <c r="N1947" s="260" t="s">
        <v>20645</v>
      </c>
      <c r="O1947" s="260">
        <v>0.0</v>
      </c>
      <c r="P1947" s="260"/>
      <c r="Q1947" s="260"/>
      <c r="R1947" s="260"/>
    </row>
    <row r="1948">
      <c r="A1948" s="279">
        <v>45930.0</v>
      </c>
      <c r="B1948" s="31">
        <v>8553.0</v>
      </c>
      <c r="C1948" s="31" t="s">
        <v>5722</v>
      </c>
      <c r="D1948" s="31"/>
      <c r="E1948" s="31" t="s">
        <v>19722</v>
      </c>
      <c r="F1948" s="275"/>
      <c r="G1948" s="276">
        <v>3400.0</v>
      </c>
      <c r="H1948" s="277">
        <v>140.0</v>
      </c>
      <c r="I1948" s="278">
        <v>0.0</v>
      </c>
      <c r="J1948" s="37">
        <v>0.0</v>
      </c>
      <c r="K1948" s="37"/>
      <c r="L1948" s="37" t="s">
        <v>21</v>
      </c>
      <c r="M1948" s="37"/>
      <c r="N1948" s="260" t="s">
        <v>20645</v>
      </c>
      <c r="O1948" s="260">
        <v>0.0</v>
      </c>
      <c r="P1948" s="260"/>
      <c r="Q1948" s="260"/>
      <c r="R1948" s="260"/>
    </row>
    <row r="1949">
      <c r="A1949" s="279">
        <v>45930.0</v>
      </c>
      <c r="B1949" s="31">
        <v>8554.0</v>
      </c>
      <c r="C1949" s="31" t="s">
        <v>5722</v>
      </c>
      <c r="D1949" s="31"/>
      <c r="E1949" s="31" t="s">
        <v>19722</v>
      </c>
      <c r="F1949" s="275"/>
      <c r="G1949" s="276">
        <v>3260.0</v>
      </c>
      <c r="H1949" s="277">
        <v>340.0</v>
      </c>
      <c r="I1949" s="278">
        <v>63.0</v>
      </c>
      <c r="J1949" s="37">
        <v>76.0</v>
      </c>
      <c r="K1949" s="37"/>
      <c r="L1949" s="37" t="s">
        <v>21</v>
      </c>
      <c r="M1949" s="37"/>
      <c r="N1949" s="260" t="s">
        <v>20645</v>
      </c>
      <c r="O1949" s="260">
        <v>0.0</v>
      </c>
      <c r="P1949" s="260"/>
      <c r="Q1949" s="260"/>
      <c r="R1949" s="260"/>
    </row>
    <row r="1950">
      <c r="A1950" s="279">
        <v>45930.0</v>
      </c>
      <c r="B1950" s="31">
        <v>8555.0</v>
      </c>
      <c r="C1950" s="31" t="s">
        <v>5722</v>
      </c>
      <c r="D1950" s="31"/>
      <c r="E1950" s="31" t="s">
        <v>19727</v>
      </c>
      <c r="F1950" s="275"/>
      <c r="G1950" s="276">
        <v>3320.0</v>
      </c>
      <c r="H1950" s="277">
        <v>220.0</v>
      </c>
      <c r="I1950" s="278">
        <v>0.0</v>
      </c>
      <c r="J1950" s="37">
        <v>0.0</v>
      </c>
      <c r="K1950" s="37"/>
      <c r="L1950" s="37" t="s">
        <v>21</v>
      </c>
      <c r="M1950" s="37"/>
      <c r="N1950" s="260" t="s">
        <v>20645</v>
      </c>
      <c r="O1950" s="260">
        <v>0.0</v>
      </c>
      <c r="P1950" s="260"/>
      <c r="Q1950" s="260"/>
      <c r="R1950" s="260"/>
    </row>
    <row r="1951">
      <c r="A1951" s="279">
        <v>45930.0</v>
      </c>
      <c r="B1951" s="31">
        <v>8556.0</v>
      </c>
      <c r="C1951" s="31" t="s">
        <v>5722</v>
      </c>
      <c r="D1951" s="31"/>
      <c r="E1951" s="31" t="s">
        <v>19727</v>
      </c>
      <c r="F1951" s="275"/>
      <c r="G1951" s="276">
        <v>3100.0</v>
      </c>
      <c r="H1951" s="277">
        <v>300.0</v>
      </c>
      <c r="I1951" s="278">
        <v>56.0</v>
      </c>
      <c r="J1951" s="37">
        <v>67.0</v>
      </c>
      <c r="K1951" s="37"/>
      <c r="L1951" s="37" t="s">
        <v>21</v>
      </c>
      <c r="M1951" s="37"/>
      <c r="N1951" s="260" t="s">
        <v>20645</v>
      </c>
      <c r="O1951" s="260">
        <v>0.0</v>
      </c>
      <c r="P1951" s="260"/>
      <c r="Q1951" s="260"/>
      <c r="R1951" s="260"/>
    </row>
    <row r="1952">
      <c r="A1952" s="279">
        <v>45930.0</v>
      </c>
      <c r="B1952" s="31">
        <v>8557.0</v>
      </c>
      <c r="C1952" s="31" t="s">
        <v>10804</v>
      </c>
      <c r="D1952" s="31"/>
      <c r="E1952" s="31" t="s">
        <v>22778</v>
      </c>
      <c r="F1952" s="275"/>
      <c r="G1952" s="276">
        <v>12780.0</v>
      </c>
      <c r="H1952" s="277">
        <v>2380.0</v>
      </c>
      <c r="I1952" s="278">
        <v>0.0</v>
      </c>
      <c r="J1952" s="37">
        <v>0.0</v>
      </c>
      <c r="K1952" s="37"/>
      <c r="L1952" s="37" t="s">
        <v>21</v>
      </c>
      <c r="M1952" s="37"/>
      <c r="N1952" s="260" t="s">
        <v>20645</v>
      </c>
      <c r="O1952" s="260">
        <v>0.0</v>
      </c>
      <c r="P1952" s="260"/>
      <c r="Q1952" s="260"/>
      <c r="R1952" s="260"/>
    </row>
    <row r="1953">
      <c r="A1953" s="279">
        <v>45930.0</v>
      </c>
      <c r="B1953" s="31">
        <v>8558.0</v>
      </c>
      <c r="C1953" s="31" t="s">
        <v>4379</v>
      </c>
      <c r="D1953" s="31"/>
      <c r="E1953" s="31" t="s">
        <v>20697</v>
      </c>
      <c r="F1953" s="275"/>
      <c r="G1953" s="276">
        <v>4100.0</v>
      </c>
      <c r="H1953" s="277">
        <v>780.0</v>
      </c>
      <c r="I1953" s="278">
        <v>129.0</v>
      </c>
      <c r="J1953" s="37">
        <v>155.0</v>
      </c>
      <c r="K1953" s="37"/>
      <c r="L1953" s="37" t="s">
        <v>21</v>
      </c>
      <c r="M1953" s="37"/>
      <c r="N1953" s="260" t="s">
        <v>20645</v>
      </c>
      <c r="O1953" s="260">
        <v>0.0</v>
      </c>
      <c r="P1953" s="260"/>
      <c r="Q1953" s="260"/>
      <c r="R1953" s="260"/>
    </row>
    <row r="1954">
      <c r="A1954" s="279">
        <v>45930.0</v>
      </c>
      <c r="B1954" s="31">
        <v>8559.0</v>
      </c>
      <c r="C1954" s="31" t="s">
        <v>4112</v>
      </c>
      <c r="D1954" s="31"/>
      <c r="E1954" s="31" t="s">
        <v>21563</v>
      </c>
      <c r="F1954" s="275"/>
      <c r="G1954" s="276">
        <v>3460.0</v>
      </c>
      <c r="H1954" s="277">
        <v>880.0</v>
      </c>
      <c r="I1954" s="278">
        <v>146.0</v>
      </c>
      <c r="J1954" s="37">
        <v>175.0</v>
      </c>
      <c r="K1954" s="37"/>
      <c r="L1954" s="37" t="s">
        <v>21</v>
      </c>
      <c r="M1954" s="37"/>
      <c r="N1954" s="260" t="s">
        <v>20645</v>
      </c>
      <c r="O1954" s="260">
        <v>0.0</v>
      </c>
      <c r="P1954" s="260"/>
      <c r="Q1954" s="260"/>
      <c r="R1954" s="260"/>
    </row>
    <row r="1955">
      <c r="A1955" s="279">
        <v>45930.0</v>
      </c>
      <c r="B1955" s="31">
        <v>8560.0</v>
      </c>
      <c r="C1955" s="31" t="s">
        <v>11405</v>
      </c>
      <c r="D1955" s="31"/>
      <c r="E1955" s="31"/>
      <c r="F1955" s="275"/>
      <c r="G1955" s="276">
        <v>2200.0</v>
      </c>
      <c r="H1955" s="277">
        <v>160.0</v>
      </c>
      <c r="I1955" s="278">
        <v>32.0</v>
      </c>
      <c r="J1955" s="37">
        <v>39.0</v>
      </c>
      <c r="K1955" s="37"/>
      <c r="L1955" s="37" t="s">
        <v>21</v>
      </c>
      <c r="M1955" s="37"/>
      <c r="N1955" s="260" t="s">
        <v>20645</v>
      </c>
      <c r="O1955" s="260">
        <v>0.0</v>
      </c>
      <c r="P1955" s="260"/>
      <c r="Q1955" s="260"/>
      <c r="R1955" s="260"/>
    </row>
    <row r="1956">
      <c r="A1956" s="279">
        <v>45930.0</v>
      </c>
      <c r="B1956" s="31">
        <v>8561.0</v>
      </c>
      <c r="C1956" s="31" t="s">
        <v>10804</v>
      </c>
      <c r="D1956" s="31"/>
      <c r="E1956" s="31" t="s">
        <v>22779</v>
      </c>
      <c r="F1956" s="275"/>
      <c r="G1956" s="276">
        <v>11980.0</v>
      </c>
      <c r="H1956" s="277">
        <v>1880.0</v>
      </c>
      <c r="I1956" s="278">
        <v>0.0</v>
      </c>
      <c r="J1956" s="37">
        <v>0.0</v>
      </c>
      <c r="K1956" s="37"/>
      <c r="L1956" s="37" t="s">
        <v>21</v>
      </c>
      <c r="M1956" s="37"/>
      <c r="N1956" s="260" t="s">
        <v>20645</v>
      </c>
      <c r="O1956" s="260">
        <v>0.0</v>
      </c>
      <c r="P1956" s="260"/>
      <c r="Q1956" s="260"/>
      <c r="R1956" s="260"/>
    </row>
    <row r="1957">
      <c r="A1957" s="274"/>
      <c r="B1957" s="31"/>
      <c r="C1957" s="31"/>
      <c r="D1957" s="31"/>
      <c r="E1957" s="31"/>
      <c r="F1957" s="275"/>
      <c r="G1957" s="276"/>
      <c r="H1957" s="277"/>
      <c r="I1957" s="278"/>
      <c r="J1957" s="37"/>
      <c r="K1957" s="37"/>
      <c r="L1957" s="37"/>
      <c r="M1957" s="37"/>
      <c r="N1957" s="260"/>
      <c r="O1957" s="260"/>
      <c r="P1957" s="260"/>
      <c r="Q1957" s="260"/>
      <c r="R1957" s="260"/>
    </row>
    <row r="1958">
      <c r="A1958" s="274">
        <v>45931.029017361114</v>
      </c>
      <c r="B1958" s="31">
        <v>8562.0</v>
      </c>
      <c r="C1958" s="31" t="s">
        <v>4017</v>
      </c>
      <c r="D1958" s="31"/>
      <c r="E1958" s="31" t="s">
        <v>4500</v>
      </c>
      <c r="F1958" s="275"/>
      <c r="G1958" s="276">
        <v>3540.0</v>
      </c>
      <c r="H1958" s="277">
        <v>780.0</v>
      </c>
      <c r="I1958" s="278">
        <v>129.0</v>
      </c>
      <c r="J1958" s="37">
        <v>155.0</v>
      </c>
      <c r="K1958" s="37"/>
      <c r="L1958" s="37" t="s">
        <v>52</v>
      </c>
      <c r="M1958" s="37"/>
      <c r="N1958" s="260" t="s">
        <v>20645</v>
      </c>
      <c r="O1958" s="260">
        <v>0.0</v>
      </c>
      <c r="P1958" s="260"/>
      <c r="Q1958" s="260"/>
      <c r="R1958" s="260"/>
    </row>
    <row r="1959">
      <c r="A1959" s="279">
        <v>45931.0</v>
      </c>
      <c r="B1959" s="31">
        <v>8563.0</v>
      </c>
      <c r="C1959" s="31" t="s">
        <v>3991</v>
      </c>
      <c r="D1959" s="31"/>
      <c r="E1959" s="31"/>
      <c r="F1959" s="275"/>
      <c r="G1959" s="276">
        <v>3220.0</v>
      </c>
      <c r="H1959" s="277">
        <v>220.0</v>
      </c>
      <c r="I1959" s="278">
        <v>44.0</v>
      </c>
      <c r="J1959" s="37">
        <v>53.0</v>
      </c>
      <c r="K1959" s="37"/>
      <c r="L1959" s="37" t="s">
        <v>21</v>
      </c>
      <c r="M1959" s="37"/>
      <c r="N1959" s="260" t="s">
        <v>20645</v>
      </c>
      <c r="O1959" s="260">
        <v>0.0</v>
      </c>
      <c r="P1959" s="260"/>
      <c r="Q1959" s="260"/>
      <c r="R1959" s="260"/>
    </row>
    <row r="1960">
      <c r="A1960" s="279">
        <v>45931.0</v>
      </c>
      <c r="B1960" s="31">
        <v>8564.0</v>
      </c>
      <c r="C1960" s="31" t="s">
        <v>4111</v>
      </c>
      <c r="D1960" s="31"/>
      <c r="E1960" s="31"/>
      <c r="F1960" s="275"/>
      <c r="G1960" s="276">
        <v>4120.0</v>
      </c>
      <c r="H1960" s="277">
        <v>1460.0</v>
      </c>
      <c r="I1960" s="278">
        <v>241.0</v>
      </c>
      <c r="J1960" s="37">
        <v>290.0</v>
      </c>
      <c r="K1960" s="37"/>
      <c r="L1960" s="37" t="s">
        <v>21</v>
      </c>
      <c r="M1960" s="37"/>
      <c r="N1960" s="260" t="s">
        <v>20645</v>
      </c>
      <c r="O1960" s="260">
        <v>0.0</v>
      </c>
      <c r="P1960" s="260"/>
      <c r="Q1960" s="260"/>
      <c r="R1960" s="260"/>
    </row>
    <row r="1961">
      <c r="A1961" s="279">
        <v>45931.0</v>
      </c>
      <c r="B1961" s="31">
        <v>8565.0</v>
      </c>
      <c r="C1961" s="31" t="s">
        <v>6423</v>
      </c>
      <c r="D1961" s="31"/>
      <c r="E1961" s="31" t="s">
        <v>22005</v>
      </c>
      <c r="F1961" s="275"/>
      <c r="G1961" s="276">
        <v>3500.0</v>
      </c>
      <c r="H1961" s="277">
        <v>280.0</v>
      </c>
      <c r="I1961" s="278">
        <v>0.0</v>
      </c>
      <c r="J1961" s="37">
        <v>0.0</v>
      </c>
      <c r="K1961" s="37"/>
      <c r="L1961" s="37" t="s">
        <v>21</v>
      </c>
      <c r="M1961" s="37"/>
      <c r="N1961" s="260" t="s">
        <v>20645</v>
      </c>
      <c r="O1961" s="260">
        <v>0.0</v>
      </c>
      <c r="P1961" s="260"/>
      <c r="Q1961" s="260"/>
      <c r="R1961" s="260"/>
    </row>
    <row r="1962">
      <c r="A1962" s="279">
        <v>45931.0</v>
      </c>
      <c r="B1962" s="31">
        <v>8566.0</v>
      </c>
      <c r="C1962" s="31" t="s">
        <v>5722</v>
      </c>
      <c r="D1962" s="31"/>
      <c r="E1962" s="31" t="s">
        <v>22789</v>
      </c>
      <c r="F1962" s="275"/>
      <c r="G1962" s="276">
        <v>3220.0</v>
      </c>
      <c r="H1962" s="277">
        <v>420.0</v>
      </c>
      <c r="I1962" s="278">
        <v>78.0</v>
      </c>
      <c r="J1962" s="37">
        <v>94.0</v>
      </c>
      <c r="K1962" s="37"/>
      <c r="L1962" s="37" t="s">
        <v>21</v>
      </c>
      <c r="M1962" s="37"/>
      <c r="N1962" s="260" t="s">
        <v>20645</v>
      </c>
      <c r="O1962" s="260">
        <v>0.0</v>
      </c>
      <c r="P1962" s="260"/>
      <c r="Q1962" s="260"/>
      <c r="R1962" s="260"/>
    </row>
    <row r="1963">
      <c r="A1963" s="279">
        <v>45931.0</v>
      </c>
      <c r="B1963" s="31">
        <v>8567.0</v>
      </c>
      <c r="C1963" s="31" t="s">
        <v>11476</v>
      </c>
      <c r="D1963" s="31"/>
      <c r="E1963" s="31"/>
      <c r="F1963" s="275"/>
      <c r="G1963" s="276">
        <v>2580.0</v>
      </c>
      <c r="H1963" s="277">
        <v>60.0</v>
      </c>
      <c r="I1963" s="278">
        <v>12.0</v>
      </c>
      <c r="J1963" s="37">
        <v>15.0</v>
      </c>
      <c r="K1963" s="37"/>
      <c r="L1963" s="37" t="s">
        <v>60</v>
      </c>
      <c r="M1963" s="37"/>
      <c r="N1963" s="260" t="s">
        <v>20645</v>
      </c>
      <c r="O1963" s="260">
        <v>0.0</v>
      </c>
      <c r="P1963" s="260"/>
      <c r="Q1963" s="260"/>
      <c r="R1963" s="260"/>
    </row>
    <row r="1964">
      <c r="A1964" s="279">
        <v>45931.0</v>
      </c>
      <c r="B1964" s="31">
        <v>8568.0</v>
      </c>
      <c r="C1964" s="31" t="s">
        <v>6423</v>
      </c>
      <c r="D1964" s="31"/>
      <c r="E1964" s="31"/>
      <c r="F1964" s="275"/>
      <c r="G1964" s="276">
        <v>3620.0</v>
      </c>
      <c r="H1964" s="277">
        <v>220.0</v>
      </c>
      <c r="I1964" s="278">
        <v>0.0</v>
      </c>
      <c r="J1964" s="37">
        <v>0.0</v>
      </c>
      <c r="K1964" s="37"/>
      <c r="L1964" s="37" t="s">
        <v>21</v>
      </c>
      <c r="M1964" s="37"/>
      <c r="N1964" s="260" t="s">
        <v>20645</v>
      </c>
      <c r="O1964" s="260">
        <v>0.0</v>
      </c>
      <c r="P1964" s="260"/>
      <c r="Q1964" s="260"/>
      <c r="R1964" s="260"/>
    </row>
    <row r="1965">
      <c r="A1965" s="279">
        <v>45931.0</v>
      </c>
      <c r="B1965" s="31">
        <v>8569.0</v>
      </c>
      <c r="C1965" s="31" t="s">
        <v>6423</v>
      </c>
      <c r="D1965" s="31"/>
      <c r="E1965" s="31"/>
      <c r="F1965" s="275"/>
      <c r="G1965" s="276">
        <v>3400.0</v>
      </c>
      <c r="H1965" s="277">
        <v>420.0</v>
      </c>
      <c r="I1965" s="278">
        <v>78.0</v>
      </c>
      <c r="J1965" s="37">
        <v>94.0</v>
      </c>
      <c r="K1965" s="37"/>
      <c r="L1965" s="37" t="s">
        <v>21</v>
      </c>
      <c r="M1965" s="37"/>
      <c r="N1965" s="260" t="s">
        <v>20645</v>
      </c>
      <c r="O1965" s="260">
        <v>0.0</v>
      </c>
      <c r="P1965" s="260"/>
      <c r="Q1965" s="260"/>
      <c r="R1965" s="260"/>
    </row>
    <row r="1966">
      <c r="A1966" s="279">
        <v>45931.0</v>
      </c>
      <c r="B1966" s="31">
        <v>8570.0</v>
      </c>
      <c r="C1966" s="31" t="s">
        <v>4872</v>
      </c>
      <c r="D1966" s="31"/>
      <c r="E1966" s="31"/>
      <c r="F1966" s="275"/>
      <c r="G1966" s="276">
        <v>2620.0</v>
      </c>
      <c r="H1966" s="277">
        <v>280.0</v>
      </c>
      <c r="I1966" s="278">
        <v>47.0</v>
      </c>
      <c r="J1966" s="37">
        <v>56.0</v>
      </c>
      <c r="K1966" s="37"/>
      <c r="L1966" s="37" t="s">
        <v>52</v>
      </c>
      <c r="M1966" s="37"/>
      <c r="N1966" s="260" t="s">
        <v>20645</v>
      </c>
      <c r="O1966" s="260">
        <v>0.0</v>
      </c>
      <c r="P1966" s="260"/>
      <c r="Q1966" s="260"/>
      <c r="R1966" s="260"/>
    </row>
    <row r="1967">
      <c r="A1967" s="279">
        <v>45931.0</v>
      </c>
      <c r="B1967" s="31">
        <v>8571.0</v>
      </c>
      <c r="C1967" s="31" t="s">
        <v>10804</v>
      </c>
      <c r="D1967" s="31"/>
      <c r="E1967" s="31" t="s">
        <v>22790</v>
      </c>
      <c r="F1967" s="275"/>
      <c r="G1967" s="276">
        <v>11540.0</v>
      </c>
      <c r="H1967" s="277">
        <v>1240.0</v>
      </c>
      <c r="I1967" s="278">
        <v>0.0</v>
      </c>
      <c r="J1967" s="37">
        <v>0.0</v>
      </c>
      <c r="K1967" s="37"/>
      <c r="L1967" s="37" t="s">
        <v>21</v>
      </c>
      <c r="M1967" s="37"/>
      <c r="N1967" s="260" t="s">
        <v>20645</v>
      </c>
      <c r="O1967" s="260">
        <v>0.0</v>
      </c>
      <c r="P1967" s="260"/>
      <c r="Q1967" s="260"/>
      <c r="R1967" s="260"/>
    </row>
    <row r="1968">
      <c r="A1968" s="279">
        <v>45931.0</v>
      </c>
      <c r="B1968" s="31">
        <v>8572.0</v>
      </c>
      <c r="C1968" s="31" t="s">
        <v>4138</v>
      </c>
      <c r="D1968" s="31"/>
      <c r="E1968" s="31"/>
      <c r="F1968" s="275"/>
      <c r="G1968" s="276">
        <v>3620.0</v>
      </c>
      <c r="H1968" s="277">
        <v>240.0</v>
      </c>
      <c r="I1968" s="278">
        <v>48.0</v>
      </c>
      <c r="J1968" s="37">
        <v>58.0</v>
      </c>
      <c r="K1968" s="37"/>
      <c r="L1968" s="37" t="s">
        <v>60</v>
      </c>
      <c r="M1968" s="37">
        <v>215850.0</v>
      </c>
      <c r="N1968" s="260" t="s">
        <v>20645</v>
      </c>
      <c r="O1968" s="260">
        <v>0.0</v>
      </c>
      <c r="P1968" s="260"/>
      <c r="Q1968" s="260"/>
      <c r="R1968" s="260"/>
    </row>
    <row r="1969">
      <c r="A1969" s="279">
        <v>45931.0</v>
      </c>
      <c r="B1969" s="31">
        <v>8573.0</v>
      </c>
      <c r="C1969" s="31" t="s">
        <v>10804</v>
      </c>
      <c r="D1969" s="31"/>
      <c r="E1969" s="31" t="s">
        <v>22791</v>
      </c>
      <c r="F1969" s="275"/>
      <c r="G1969" s="276">
        <v>11600.0</v>
      </c>
      <c r="H1969" s="277">
        <v>1300.0</v>
      </c>
      <c r="I1969" s="278">
        <v>0.0</v>
      </c>
      <c r="J1969" s="37">
        <v>0.0</v>
      </c>
      <c r="K1969" s="37"/>
      <c r="L1969" s="37" t="s">
        <v>21</v>
      </c>
      <c r="M1969" s="37"/>
      <c r="N1969" s="260" t="s">
        <v>20645</v>
      </c>
      <c r="O1969" s="260">
        <v>0.0</v>
      </c>
      <c r="P1969" s="260"/>
      <c r="Q1969" s="260"/>
      <c r="R1969" s="260"/>
    </row>
    <row r="1970">
      <c r="A1970" s="279">
        <v>45931.0</v>
      </c>
      <c r="B1970" s="31">
        <v>8574.0</v>
      </c>
      <c r="C1970" s="31" t="s">
        <v>10804</v>
      </c>
      <c r="D1970" s="31"/>
      <c r="E1970" s="31" t="s">
        <v>22792</v>
      </c>
      <c r="F1970" s="275"/>
      <c r="G1970" s="276">
        <v>11580.0</v>
      </c>
      <c r="H1970" s="277">
        <v>1200.0</v>
      </c>
      <c r="I1970" s="278">
        <v>0.0</v>
      </c>
      <c r="J1970" s="37">
        <v>0.0</v>
      </c>
      <c r="K1970" s="37"/>
      <c r="L1970" s="37" t="s">
        <v>21</v>
      </c>
      <c r="M1970" s="37"/>
      <c r="N1970" s="260" t="s">
        <v>20645</v>
      </c>
      <c r="O1970" s="260">
        <v>0.0</v>
      </c>
      <c r="P1970" s="260"/>
      <c r="Q1970" s="260"/>
      <c r="R1970" s="260"/>
    </row>
    <row r="1971">
      <c r="A1971" s="279"/>
      <c r="B1971" s="31"/>
      <c r="C1971" s="31"/>
      <c r="D1971" s="31"/>
      <c r="E1971" s="31"/>
      <c r="F1971" s="275"/>
      <c r="G1971" s="276"/>
      <c r="H1971" s="277"/>
      <c r="I1971" s="278"/>
      <c r="J1971" s="37"/>
      <c r="K1971" s="37"/>
      <c r="L1971" s="37"/>
      <c r="M1971" s="37"/>
      <c r="N1971" s="260"/>
      <c r="O1971" s="260"/>
      <c r="P1971" s="260"/>
      <c r="Q1971" s="260"/>
      <c r="R1971" s="260"/>
    </row>
    <row r="1972">
      <c r="A1972" s="279">
        <v>45918.0</v>
      </c>
      <c r="B1972" s="31">
        <v>8575.0</v>
      </c>
      <c r="C1972" s="31" t="s">
        <v>20731</v>
      </c>
      <c r="D1972" s="31"/>
      <c r="E1972" s="31" t="s">
        <v>22782</v>
      </c>
      <c r="F1972" s="275"/>
      <c r="G1972" s="276">
        <v>3600.0</v>
      </c>
      <c r="H1972" s="277">
        <v>800.0</v>
      </c>
      <c r="I1972" s="278">
        <v>160.0</v>
      </c>
      <c r="J1972" s="37">
        <v>192.0</v>
      </c>
      <c r="K1972" s="37"/>
      <c r="L1972" s="37" t="s">
        <v>21</v>
      </c>
      <c r="M1972" s="37"/>
      <c r="N1972" s="260" t="s">
        <v>20645</v>
      </c>
      <c r="O1972" s="260">
        <v>0.0</v>
      </c>
      <c r="P1972" s="260"/>
      <c r="Q1972" s="260"/>
      <c r="R1972" s="260"/>
    </row>
    <row r="1973">
      <c r="A1973" s="279">
        <v>45918.0</v>
      </c>
      <c r="B1973" s="31">
        <v>8576.0</v>
      </c>
      <c r="C1973" s="31" t="s">
        <v>21168</v>
      </c>
      <c r="D1973" s="31"/>
      <c r="E1973" s="31" t="s">
        <v>22793</v>
      </c>
      <c r="F1973" s="275"/>
      <c r="G1973" s="276">
        <v>3560.0</v>
      </c>
      <c r="H1973" s="277">
        <v>780.0</v>
      </c>
      <c r="I1973" s="278">
        <v>156.0</v>
      </c>
      <c r="J1973" s="37">
        <v>188.0</v>
      </c>
      <c r="K1973" s="37"/>
      <c r="L1973" s="37" t="s">
        <v>21</v>
      </c>
      <c r="M1973" s="37"/>
      <c r="N1973" s="260" t="s">
        <v>20645</v>
      </c>
      <c r="O1973" s="260">
        <v>0.0</v>
      </c>
      <c r="P1973" s="260"/>
      <c r="Q1973" s="260"/>
      <c r="R1973" s="260"/>
    </row>
    <row r="1974">
      <c r="A1974" s="274"/>
      <c r="B1974" s="31"/>
      <c r="C1974" s="31"/>
      <c r="D1974" s="31"/>
      <c r="E1974" s="31"/>
      <c r="F1974" s="275"/>
      <c r="G1974" s="276"/>
      <c r="H1974" s="277"/>
      <c r="I1974" s="278"/>
      <c r="J1974" s="37"/>
      <c r="K1974" s="37"/>
      <c r="L1974" s="37"/>
      <c r="M1974" s="37"/>
      <c r="N1974" s="260"/>
      <c r="O1974" s="260"/>
      <c r="P1974" s="260"/>
      <c r="Q1974" s="260"/>
      <c r="R1974" s="260"/>
    </row>
    <row r="1975">
      <c r="A1975" s="274">
        <v>45932.02902986111</v>
      </c>
      <c r="B1975" s="31">
        <v>8577.0</v>
      </c>
      <c r="C1975" s="31" t="s">
        <v>3980</v>
      </c>
      <c r="D1975" s="31"/>
      <c r="E1975" s="31"/>
      <c r="F1975" s="275"/>
      <c r="G1975" s="276">
        <v>2620.0</v>
      </c>
      <c r="H1975" s="277">
        <v>300.0</v>
      </c>
      <c r="I1975" s="278">
        <v>50.0</v>
      </c>
      <c r="J1975" s="37">
        <v>60.0</v>
      </c>
      <c r="K1975" s="37"/>
      <c r="L1975" s="37" t="s">
        <v>21</v>
      </c>
      <c r="M1975" s="37"/>
      <c r="N1975" s="260" t="s">
        <v>20645</v>
      </c>
      <c r="O1975" s="260">
        <v>0.0</v>
      </c>
      <c r="P1975" s="260"/>
      <c r="Q1975" s="260"/>
      <c r="R1975" s="260"/>
    </row>
    <row r="1976">
      <c r="A1976" s="279">
        <v>45932.0</v>
      </c>
      <c r="B1976" s="31">
        <v>8578.0</v>
      </c>
      <c r="C1976" s="31" t="s">
        <v>4017</v>
      </c>
      <c r="D1976" s="31"/>
      <c r="E1976" s="31" t="s">
        <v>4500</v>
      </c>
      <c r="F1976" s="275"/>
      <c r="G1976" s="276">
        <v>3580.0</v>
      </c>
      <c r="H1976" s="277">
        <v>900.0</v>
      </c>
      <c r="I1976" s="278">
        <v>149.0</v>
      </c>
      <c r="J1976" s="37">
        <v>179.0</v>
      </c>
      <c r="K1976" s="37"/>
      <c r="L1976" s="37" t="s">
        <v>52</v>
      </c>
      <c r="M1976" s="37"/>
      <c r="N1976" s="260" t="s">
        <v>20645</v>
      </c>
      <c r="O1976" s="260">
        <v>0.0</v>
      </c>
      <c r="P1976" s="260"/>
      <c r="Q1976" s="260"/>
      <c r="R1976" s="260"/>
    </row>
    <row r="1977">
      <c r="A1977" s="279">
        <v>45932.0</v>
      </c>
      <c r="B1977" s="31">
        <v>8579.0</v>
      </c>
      <c r="C1977" s="31" t="s">
        <v>4129</v>
      </c>
      <c r="D1977" s="31"/>
      <c r="E1977" s="31"/>
      <c r="F1977" s="275"/>
      <c r="G1977" s="276">
        <v>3760.0</v>
      </c>
      <c r="H1977" s="277">
        <v>780.0</v>
      </c>
      <c r="I1977" s="278">
        <v>112.0</v>
      </c>
      <c r="J1977" s="37">
        <v>134.0</v>
      </c>
      <c r="K1977" s="37"/>
      <c r="L1977" s="37" t="s">
        <v>52</v>
      </c>
      <c r="M1977" s="37"/>
      <c r="N1977" s="260" t="s">
        <v>20645</v>
      </c>
      <c r="O1977" s="260">
        <v>0.0</v>
      </c>
      <c r="P1977" s="260"/>
      <c r="Q1977" s="260"/>
      <c r="R1977" s="260"/>
    </row>
    <row r="1978">
      <c r="A1978" s="279">
        <v>45932.0</v>
      </c>
      <c r="B1978" s="31">
        <v>8580.0</v>
      </c>
      <c r="C1978" s="31" t="s">
        <v>6423</v>
      </c>
      <c r="D1978" s="31"/>
      <c r="E1978" s="31" t="s">
        <v>22684</v>
      </c>
      <c r="F1978" s="275"/>
      <c r="G1978" s="276">
        <v>3460.0</v>
      </c>
      <c r="H1978" s="277">
        <v>160.0</v>
      </c>
      <c r="I1978" s="278">
        <v>0.0</v>
      </c>
      <c r="J1978" s="37">
        <v>0.0</v>
      </c>
      <c r="K1978" s="37"/>
      <c r="L1978" s="37" t="s">
        <v>21</v>
      </c>
      <c r="M1978" s="37"/>
      <c r="N1978" s="260" t="s">
        <v>20645</v>
      </c>
      <c r="O1978" s="260">
        <v>0.0</v>
      </c>
      <c r="P1978" s="260"/>
      <c r="Q1978" s="260"/>
      <c r="R1978" s="260"/>
    </row>
    <row r="1979">
      <c r="A1979" s="279">
        <v>45932.0</v>
      </c>
      <c r="B1979" s="31">
        <v>8581.0</v>
      </c>
      <c r="C1979" s="31" t="s">
        <v>6423</v>
      </c>
      <c r="D1979" s="31"/>
      <c r="E1979" s="31"/>
      <c r="F1979" s="275"/>
      <c r="G1979" s="276">
        <v>3300.0</v>
      </c>
      <c r="H1979" s="277">
        <v>360.0</v>
      </c>
      <c r="I1979" s="278">
        <v>67.0</v>
      </c>
      <c r="J1979" s="37">
        <v>80.0</v>
      </c>
      <c r="K1979" s="37"/>
      <c r="L1979" s="37" t="s">
        <v>21</v>
      </c>
      <c r="M1979" s="37"/>
      <c r="N1979" s="260" t="s">
        <v>20645</v>
      </c>
      <c r="O1979" s="260">
        <v>0.0</v>
      </c>
      <c r="P1979" s="260"/>
      <c r="Q1979" s="260"/>
      <c r="R1979" s="260"/>
    </row>
    <row r="1980">
      <c r="A1980" s="279">
        <v>45932.0</v>
      </c>
      <c r="B1980" s="31">
        <v>8582.0</v>
      </c>
      <c r="C1980" s="31" t="s">
        <v>3980</v>
      </c>
      <c r="D1980" s="31"/>
      <c r="E1980" s="31"/>
      <c r="F1980" s="275"/>
      <c r="G1980" s="276">
        <v>2620.0</v>
      </c>
      <c r="H1980" s="277">
        <v>300.0</v>
      </c>
      <c r="I1980" s="278">
        <v>50.0</v>
      </c>
      <c r="J1980" s="37">
        <v>60.0</v>
      </c>
      <c r="K1980" s="37"/>
      <c r="L1980" s="37" t="s">
        <v>21</v>
      </c>
      <c r="M1980" s="37"/>
      <c r="N1980" s="260" t="s">
        <v>20645</v>
      </c>
      <c r="O1980" s="260">
        <v>0.0</v>
      </c>
      <c r="P1980" s="260"/>
      <c r="Q1980" s="260"/>
      <c r="R1980" s="260"/>
    </row>
    <row r="1981">
      <c r="A1981" s="279">
        <v>45932.0</v>
      </c>
      <c r="B1981" s="31">
        <v>8583.0</v>
      </c>
      <c r="C1981" s="31" t="s">
        <v>4651</v>
      </c>
      <c r="D1981" s="31"/>
      <c r="E1981" s="31"/>
      <c r="F1981" s="275"/>
      <c r="G1981" s="276">
        <v>2560.0</v>
      </c>
      <c r="H1981" s="277">
        <v>40.0</v>
      </c>
      <c r="I1981" s="278">
        <v>8.0</v>
      </c>
      <c r="J1981" s="37">
        <v>10.0</v>
      </c>
      <c r="K1981" s="37"/>
      <c r="L1981" s="37" t="s">
        <v>60</v>
      </c>
      <c r="M1981" s="37">
        <v>393654.0</v>
      </c>
      <c r="N1981" s="260" t="s">
        <v>20645</v>
      </c>
      <c r="O1981" s="260">
        <v>0.0</v>
      </c>
      <c r="P1981" s="260"/>
      <c r="Q1981" s="260"/>
      <c r="R1981" s="260"/>
    </row>
    <row r="1982">
      <c r="A1982" s="279">
        <v>45932.0</v>
      </c>
      <c r="B1982" s="31">
        <v>8584.0</v>
      </c>
      <c r="C1982" s="31" t="s">
        <v>5722</v>
      </c>
      <c r="D1982" s="31"/>
      <c r="E1982" s="31" t="s">
        <v>22684</v>
      </c>
      <c r="F1982" s="275"/>
      <c r="G1982" s="276">
        <v>3380.0</v>
      </c>
      <c r="H1982" s="277">
        <v>360.0</v>
      </c>
      <c r="I1982" s="278">
        <v>67.0</v>
      </c>
      <c r="J1982" s="37">
        <v>80.0</v>
      </c>
      <c r="K1982" s="37"/>
      <c r="L1982" s="37" t="s">
        <v>21</v>
      </c>
      <c r="M1982" s="37"/>
      <c r="N1982" s="260" t="s">
        <v>20645</v>
      </c>
      <c r="O1982" s="260">
        <v>0.0</v>
      </c>
      <c r="P1982" s="260"/>
      <c r="Q1982" s="260"/>
      <c r="R1982" s="260"/>
    </row>
    <row r="1983">
      <c r="A1983" s="279">
        <v>45932.0</v>
      </c>
      <c r="B1983" s="31">
        <v>8585.0</v>
      </c>
      <c r="C1983" s="31" t="s">
        <v>5722</v>
      </c>
      <c r="D1983" s="31"/>
      <c r="E1983" s="31" t="s">
        <v>22683</v>
      </c>
      <c r="F1983" s="275"/>
      <c r="G1983" s="276">
        <v>3540.0</v>
      </c>
      <c r="H1983" s="277">
        <v>240.0</v>
      </c>
      <c r="I1983" s="278">
        <v>0.0</v>
      </c>
      <c r="J1983" s="37">
        <v>0.0</v>
      </c>
      <c r="K1983" s="37"/>
      <c r="L1983" s="37" t="s">
        <v>21</v>
      </c>
      <c r="M1983" s="37"/>
      <c r="N1983" s="260" t="s">
        <v>20645</v>
      </c>
      <c r="O1983" s="260">
        <v>0.0</v>
      </c>
      <c r="P1983" s="260"/>
      <c r="Q1983" s="260"/>
      <c r="R1983" s="260"/>
    </row>
    <row r="1984">
      <c r="A1984" s="279">
        <v>45932.0</v>
      </c>
      <c r="B1984" s="31">
        <v>8586.0</v>
      </c>
      <c r="C1984" s="31" t="s">
        <v>5722</v>
      </c>
      <c r="D1984" s="31"/>
      <c r="E1984" s="31" t="s">
        <v>22683</v>
      </c>
      <c r="F1984" s="275"/>
      <c r="G1984" s="276">
        <v>3300.0</v>
      </c>
      <c r="H1984" s="277">
        <v>500.0</v>
      </c>
      <c r="I1984" s="278">
        <v>93.0</v>
      </c>
      <c r="J1984" s="37">
        <v>111.0</v>
      </c>
      <c r="K1984" s="37"/>
      <c r="L1984" s="37" t="s">
        <v>21</v>
      </c>
      <c r="M1984" s="37"/>
      <c r="N1984" s="260" t="s">
        <v>20645</v>
      </c>
      <c r="O1984" s="260">
        <v>0.0</v>
      </c>
      <c r="P1984" s="260"/>
      <c r="Q1984" s="260"/>
      <c r="R1984" s="260"/>
    </row>
    <row r="1985">
      <c r="A1985" s="279">
        <v>45932.0</v>
      </c>
      <c r="B1985" s="31">
        <v>8587.0</v>
      </c>
      <c r="C1985" s="31" t="s">
        <v>10804</v>
      </c>
      <c r="D1985" s="31"/>
      <c r="E1985" s="31" t="s">
        <v>22796</v>
      </c>
      <c r="F1985" s="275"/>
      <c r="G1985" s="276">
        <v>11800.0</v>
      </c>
      <c r="H1985" s="277">
        <v>1420.0</v>
      </c>
      <c r="I1985" s="278">
        <v>0.0</v>
      </c>
      <c r="J1985" s="37">
        <v>0.0</v>
      </c>
      <c r="K1985" s="37"/>
      <c r="L1985" s="37" t="s">
        <v>21</v>
      </c>
      <c r="M1985" s="37"/>
      <c r="N1985" s="260" t="s">
        <v>20645</v>
      </c>
      <c r="O1985" s="260">
        <v>0.0</v>
      </c>
      <c r="P1985" s="260"/>
      <c r="Q1985" s="260"/>
      <c r="R1985" s="260"/>
    </row>
    <row r="1986">
      <c r="A1986" s="279">
        <v>45922.0</v>
      </c>
      <c r="B1986" s="31">
        <v>8588.0</v>
      </c>
      <c r="C1986" s="31" t="s">
        <v>20731</v>
      </c>
      <c r="D1986" s="31"/>
      <c r="E1986" s="31" t="s">
        <v>25210</v>
      </c>
      <c r="F1986" s="275"/>
      <c r="G1986" s="276">
        <v>3060.0</v>
      </c>
      <c r="H1986" s="277">
        <v>280.0</v>
      </c>
      <c r="I1986" s="278">
        <v>56.0</v>
      </c>
      <c r="J1986" s="37">
        <v>68.0</v>
      </c>
      <c r="K1986" s="37"/>
      <c r="L1986" s="37" t="s">
        <v>21</v>
      </c>
      <c r="M1986" s="37"/>
      <c r="N1986" s="260" t="s">
        <v>20645</v>
      </c>
      <c r="O1986" s="260">
        <v>0.0</v>
      </c>
      <c r="P1986" s="260"/>
      <c r="Q1986" s="260"/>
      <c r="R1986" s="260"/>
    </row>
    <row r="1987">
      <c r="A1987" s="279">
        <v>45922.0</v>
      </c>
      <c r="B1987" s="31">
        <v>8588.0</v>
      </c>
      <c r="C1987" s="31" t="s">
        <v>20731</v>
      </c>
      <c r="D1987" s="31"/>
      <c r="E1987" s="31" t="s">
        <v>25210</v>
      </c>
      <c r="F1987" s="275"/>
      <c r="G1987" s="276">
        <v>3060.0</v>
      </c>
      <c r="H1987" s="277">
        <v>280.0</v>
      </c>
      <c r="I1987" s="278">
        <v>56.0</v>
      </c>
      <c r="J1987" s="37">
        <v>68.0</v>
      </c>
      <c r="K1987" s="37"/>
      <c r="L1987" s="37" t="s">
        <v>21</v>
      </c>
      <c r="M1987" s="37"/>
      <c r="N1987" s="260" t="s">
        <v>20645</v>
      </c>
      <c r="O1987" s="260">
        <v>0.0</v>
      </c>
      <c r="P1987" s="260"/>
      <c r="Q1987" s="260"/>
      <c r="R1987" s="260"/>
    </row>
    <row r="1988">
      <c r="A1988" s="279">
        <v>45932.0</v>
      </c>
      <c r="B1988" s="31">
        <v>8589.0</v>
      </c>
      <c r="C1988" s="31" t="s">
        <v>744</v>
      </c>
      <c r="D1988" s="31"/>
      <c r="E1988" s="31" t="s">
        <v>20933</v>
      </c>
      <c r="F1988" s="275"/>
      <c r="G1988" s="276">
        <v>3120.0</v>
      </c>
      <c r="H1988" s="277">
        <v>600.0</v>
      </c>
      <c r="I1988" s="278">
        <v>99.0</v>
      </c>
      <c r="J1988" s="37">
        <v>119.0</v>
      </c>
      <c r="K1988" s="37"/>
      <c r="L1988" s="37" t="s">
        <v>52</v>
      </c>
      <c r="M1988" s="37"/>
      <c r="N1988" s="260" t="s">
        <v>20645</v>
      </c>
      <c r="O1988" s="260">
        <v>0.0</v>
      </c>
      <c r="P1988" s="260"/>
      <c r="Q1988" s="260"/>
      <c r="R1988" s="260"/>
    </row>
    <row r="1989">
      <c r="A1989" s="279">
        <v>45932.0</v>
      </c>
      <c r="B1989" s="31">
        <v>8590.0</v>
      </c>
      <c r="C1989" s="31" t="s">
        <v>4112</v>
      </c>
      <c r="D1989" s="31"/>
      <c r="E1989" s="31" t="s">
        <v>22797</v>
      </c>
      <c r="F1989" s="275"/>
      <c r="G1989" s="276">
        <v>4120.0</v>
      </c>
      <c r="H1989" s="277">
        <v>1540.0</v>
      </c>
      <c r="I1989" s="278">
        <v>255.0</v>
      </c>
      <c r="J1989" s="37">
        <v>305.0</v>
      </c>
      <c r="K1989" s="37"/>
      <c r="L1989" s="37" t="s">
        <v>21</v>
      </c>
      <c r="M1989" s="37"/>
      <c r="N1989" s="260" t="s">
        <v>20645</v>
      </c>
      <c r="O1989" s="260">
        <v>0.0</v>
      </c>
      <c r="P1989" s="260"/>
      <c r="Q1989" s="260"/>
      <c r="R1989" s="260"/>
    </row>
    <row r="1990">
      <c r="A1990" s="279">
        <v>45932.0</v>
      </c>
      <c r="B1990" s="31">
        <v>8591.0</v>
      </c>
      <c r="C1990" s="31" t="s">
        <v>4017</v>
      </c>
      <c r="D1990" s="31"/>
      <c r="E1990" s="31" t="s">
        <v>4500</v>
      </c>
      <c r="F1990" s="275"/>
      <c r="G1990" s="276">
        <v>4080.0</v>
      </c>
      <c r="H1990" s="277">
        <v>740.0</v>
      </c>
      <c r="I1990" s="278">
        <v>123.0</v>
      </c>
      <c r="J1990" s="37">
        <v>147.0</v>
      </c>
      <c r="K1990" s="37"/>
      <c r="L1990" s="37" t="s">
        <v>52</v>
      </c>
      <c r="M1990" s="37"/>
      <c r="N1990" s="260" t="s">
        <v>20645</v>
      </c>
      <c r="O1990" s="260">
        <v>0.0</v>
      </c>
      <c r="P1990" s="260"/>
      <c r="Q1990" s="260"/>
      <c r="R1990" s="260"/>
    </row>
    <row r="1991">
      <c r="A1991" s="274"/>
      <c r="B1991" s="31"/>
      <c r="C1991" s="31"/>
      <c r="D1991" s="31"/>
      <c r="E1991" s="31"/>
      <c r="F1991" s="275"/>
      <c r="G1991" s="276"/>
      <c r="H1991" s="277"/>
      <c r="I1991" s="278"/>
      <c r="J1991" s="37"/>
      <c r="K1991" s="37"/>
      <c r="L1991" s="37"/>
      <c r="M1991" s="37"/>
      <c r="N1991" s="260"/>
      <c r="O1991" s="260"/>
      <c r="P1991" s="260"/>
      <c r="Q1991" s="260"/>
      <c r="R1991" s="260"/>
    </row>
    <row r="1992">
      <c r="A1992" s="274">
        <v>45933.02900417824</v>
      </c>
      <c r="B1992" s="31">
        <v>8592.0</v>
      </c>
      <c r="C1992" s="31" t="s">
        <v>4017</v>
      </c>
      <c r="D1992" s="31"/>
      <c r="E1992" s="31" t="s">
        <v>4500</v>
      </c>
      <c r="F1992" s="275"/>
      <c r="G1992" s="276">
        <v>3240.0</v>
      </c>
      <c r="H1992" s="277">
        <v>560.0</v>
      </c>
      <c r="I1992" s="278">
        <v>93.0</v>
      </c>
      <c r="J1992" s="37">
        <v>111.0</v>
      </c>
      <c r="K1992" s="37"/>
      <c r="L1992" s="37" t="s">
        <v>52</v>
      </c>
      <c r="M1992" s="37"/>
      <c r="N1992" s="260" t="s">
        <v>20645</v>
      </c>
      <c r="O1992" s="260">
        <v>0.0</v>
      </c>
      <c r="P1992" s="260"/>
      <c r="Q1992" s="260"/>
      <c r="R1992" s="260"/>
    </row>
    <row r="1993">
      <c r="A1993" s="279">
        <v>45933.0</v>
      </c>
      <c r="B1993" s="31">
        <v>8593.0</v>
      </c>
      <c r="C1993" s="31" t="s">
        <v>5722</v>
      </c>
      <c r="D1993" s="31"/>
      <c r="E1993" s="31" t="s">
        <v>22684</v>
      </c>
      <c r="F1993" s="275"/>
      <c r="G1993" s="276">
        <v>3480.0</v>
      </c>
      <c r="H1993" s="277">
        <v>160.0</v>
      </c>
      <c r="I1993" s="278">
        <v>0.0</v>
      </c>
      <c r="J1993" s="37">
        <v>0.0</v>
      </c>
      <c r="K1993" s="37"/>
      <c r="L1993" s="37" t="s">
        <v>21</v>
      </c>
      <c r="M1993" s="37"/>
      <c r="N1993" s="260" t="s">
        <v>20645</v>
      </c>
      <c r="O1993" s="260">
        <v>0.0</v>
      </c>
      <c r="P1993" s="260"/>
      <c r="Q1993" s="260"/>
      <c r="R1993" s="260"/>
    </row>
    <row r="1994">
      <c r="A1994" s="279">
        <v>45933.0</v>
      </c>
      <c r="B1994" s="31">
        <v>8594.0</v>
      </c>
      <c r="C1994" s="31" t="s">
        <v>5722</v>
      </c>
      <c r="D1994" s="31"/>
      <c r="E1994" s="31" t="s">
        <v>22684</v>
      </c>
      <c r="F1994" s="275"/>
      <c r="G1994" s="276">
        <v>3320.0</v>
      </c>
      <c r="H1994" s="277">
        <v>420.0</v>
      </c>
      <c r="I1994" s="278">
        <v>78.0</v>
      </c>
      <c r="J1994" s="37">
        <v>94.0</v>
      </c>
      <c r="K1994" s="37"/>
      <c r="L1994" s="37" t="s">
        <v>21</v>
      </c>
      <c r="M1994" s="37"/>
      <c r="N1994" s="260" t="s">
        <v>20645</v>
      </c>
      <c r="O1994" s="260">
        <v>0.0</v>
      </c>
      <c r="P1994" s="260"/>
      <c r="Q1994" s="260"/>
      <c r="R1994" s="260"/>
    </row>
    <row r="1995">
      <c r="A1995" s="279">
        <v>45933.0</v>
      </c>
      <c r="B1995" s="31">
        <v>8595.0</v>
      </c>
      <c r="C1995" s="31" t="s">
        <v>5722</v>
      </c>
      <c r="D1995" s="31"/>
      <c r="E1995" s="31" t="s">
        <v>22683</v>
      </c>
      <c r="F1995" s="275"/>
      <c r="G1995" s="276">
        <v>3520.0</v>
      </c>
      <c r="H1995" s="277">
        <v>300.0</v>
      </c>
      <c r="I1995" s="278">
        <v>0.0</v>
      </c>
      <c r="J1995" s="37">
        <v>0.0</v>
      </c>
      <c r="K1995" s="37"/>
      <c r="L1995" s="37" t="s">
        <v>21</v>
      </c>
      <c r="M1995" s="37"/>
      <c r="N1995" s="260" t="s">
        <v>20645</v>
      </c>
      <c r="O1995" s="260">
        <v>0.0</v>
      </c>
      <c r="P1995" s="260"/>
      <c r="Q1995" s="260"/>
      <c r="R1995" s="260"/>
    </row>
    <row r="1996">
      <c r="A1996" s="279">
        <v>45933.0</v>
      </c>
      <c r="B1996" s="31">
        <v>8596.0</v>
      </c>
      <c r="C1996" s="31" t="s">
        <v>5722</v>
      </c>
      <c r="D1996" s="31"/>
      <c r="E1996" s="31" t="s">
        <v>22683</v>
      </c>
      <c r="F1996" s="275"/>
      <c r="G1996" s="276">
        <v>3220.0</v>
      </c>
      <c r="H1996" s="277">
        <v>460.0</v>
      </c>
      <c r="I1996" s="278">
        <v>0.0</v>
      </c>
      <c r="J1996" s="37">
        <v>0.0</v>
      </c>
      <c r="K1996" s="37"/>
      <c r="L1996" s="37" t="s">
        <v>21</v>
      </c>
      <c r="M1996" s="37"/>
      <c r="N1996" s="260" t="s">
        <v>20645</v>
      </c>
      <c r="O1996" s="260">
        <v>0.0</v>
      </c>
      <c r="P1996" s="260"/>
      <c r="Q1996" s="260"/>
      <c r="R1996" s="260"/>
    </row>
    <row r="1997">
      <c r="A1997" s="279">
        <v>45933.0</v>
      </c>
      <c r="B1997" s="31">
        <v>8597.0</v>
      </c>
      <c r="C1997" s="31" t="s">
        <v>6423</v>
      </c>
      <c r="D1997" s="31"/>
      <c r="E1997" s="31" t="s">
        <v>22683</v>
      </c>
      <c r="F1997" s="275"/>
      <c r="G1997" s="276">
        <v>3220.0</v>
      </c>
      <c r="H1997" s="277">
        <v>460.0</v>
      </c>
      <c r="I1997" s="278">
        <v>86.0</v>
      </c>
      <c r="J1997" s="37">
        <v>103.0</v>
      </c>
      <c r="K1997" s="37"/>
      <c r="L1997" s="37" t="s">
        <v>21</v>
      </c>
      <c r="M1997" s="37"/>
      <c r="N1997" s="260" t="s">
        <v>20645</v>
      </c>
      <c r="O1997" s="260">
        <v>0.0</v>
      </c>
      <c r="P1997" s="260"/>
      <c r="Q1997" s="260"/>
      <c r="R1997" s="260"/>
    </row>
    <row r="1998">
      <c r="A1998" s="279">
        <v>45933.0</v>
      </c>
      <c r="B1998" s="31">
        <v>8598.0</v>
      </c>
      <c r="C1998" s="31" t="s">
        <v>4017</v>
      </c>
      <c r="D1998" s="31"/>
      <c r="E1998" s="31" t="s">
        <v>4500</v>
      </c>
      <c r="F1998" s="275"/>
      <c r="G1998" s="276">
        <v>4180.0</v>
      </c>
      <c r="H1998" s="277">
        <v>720.0</v>
      </c>
      <c r="I1998" s="278">
        <v>87.0</v>
      </c>
      <c r="J1998" s="37">
        <v>104.0</v>
      </c>
      <c r="K1998" s="37"/>
      <c r="L1998" s="37" t="s">
        <v>52</v>
      </c>
      <c r="M1998" s="37"/>
      <c r="N1998" s="260" t="s">
        <v>20645</v>
      </c>
      <c r="O1998" s="260">
        <v>0.0</v>
      </c>
      <c r="P1998" s="260"/>
      <c r="Q1998" s="260"/>
      <c r="R1998" s="260"/>
    </row>
    <row r="1999">
      <c r="A1999" s="279">
        <v>45933.0</v>
      </c>
      <c r="B1999" s="31">
        <v>8599.0</v>
      </c>
      <c r="C1999" s="31" t="s">
        <v>744</v>
      </c>
      <c r="D1999" s="31"/>
      <c r="E1999" s="31"/>
      <c r="F1999" s="275"/>
      <c r="G1999" s="276">
        <v>2620.0</v>
      </c>
      <c r="H1999" s="277">
        <v>100.0</v>
      </c>
      <c r="I1999" s="278">
        <v>20.0</v>
      </c>
      <c r="J1999" s="37">
        <v>24.0</v>
      </c>
      <c r="K1999" s="37"/>
      <c r="L1999" s="37" t="s">
        <v>52</v>
      </c>
      <c r="M1999" s="37"/>
      <c r="N1999" s="260" t="s">
        <v>20645</v>
      </c>
      <c r="O1999" s="260">
        <v>0.0</v>
      </c>
      <c r="P1999" s="260"/>
      <c r="Q1999" s="260"/>
      <c r="R1999" s="260"/>
    </row>
    <row r="2000">
      <c r="A2000" s="279">
        <v>45933.0</v>
      </c>
      <c r="B2000" s="31">
        <v>8600.0</v>
      </c>
      <c r="C2000" s="31" t="s">
        <v>4112</v>
      </c>
      <c r="D2000" s="31"/>
      <c r="E2000" s="31" t="s">
        <v>22797</v>
      </c>
      <c r="F2000" s="275"/>
      <c r="G2000" s="276">
        <v>3960.0</v>
      </c>
      <c r="H2000" s="277">
        <v>1380.0</v>
      </c>
      <c r="I2000" s="278">
        <v>228.0</v>
      </c>
      <c r="J2000" s="37">
        <v>274.0</v>
      </c>
      <c r="K2000" s="37"/>
      <c r="L2000" s="37" t="s">
        <v>21</v>
      </c>
      <c r="M2000" s="37"/>
      <c r="N2000" s="260" t="s">
        <v>20645</v>
      </c>
      <c r="O2000" s="260">
        <v>0.0</v>
      </c>
      <c r="P2000" s="260"/>
      <c r="Q2000" s="260"/>
      <c r="R2000" s="260"/>
    </row>
    <row r="2001">
      <c r="A2001" s="279">
        <v>45933.0</v>
      </c>
      <c r="B2001" s="31">
        <v>8601.0</v>
      </c>
      <c r="C2001" s="31" t="s">
        <v>11664</v>
      </c>
      <c r="D2001" s="31"/>
      <c r="E2001" s="31" t="s">
        <v>22799</v>
      </c>
      <c r="F2001" s="275"/>
      <c r="G2001" s="276">
        <v>3360.0</v>
      </c>
      <c r="H2001" s="277">
        <v>560.0</v>
      </c>
      <c r="I2001" s="278">
        <v>93.0</v>
      </c>
      <c r="J2001" s="37">
        <v>111.0</v>
      </c>
      <c r="K2001" s="37"/>
      <c r="L2001" s="37" t="s">
        <v>21</v>
      </c>
      <c r="M2001" s="37"/>
      <c r="N2001" s="260" t="s">
        <v>20645</v>
      </c>
      <c r="O2001" s="260">
        <v>0.0</v>
      </c>
      <c r="P2001" s="260"/>
      <c r="Q2001" s="260"/>
      <c r="R2001" s="260"/>
    </row>
    <row r="2002">
      <c r="A2002" s="279">
        <v>45933.0</v>
      </c>
      <c r="B2002" s="31">
        <v>8602.0</v>
      </c>
      <c r="C2002" s="31" t="s">
        <v>4111</v>
      </c>
      <c r="D2002" s="31"/>
      <c r="E2002" s="31"/>
      <c r="F2002" s="275"/>
      <c r="G2002" s="276">
        <v>3800.0</v>
      </c>
      <c r="H2002" s="277">
        <v>1180.0</v>
      </c>
      <c r="I2002" s="278">
        <v>195.0</v>
      </c>
      <c r="J2002" s="37">
        <v>234.0</v>
      </c>
      <c r="K2002" s="37"/>
      <c r="L2002" s="37" t="s">
        <v>21</v>
      </c>
      <c r="M2002" s="37"/>
      <c r="N2002" s="260" t="s">
        <v>20645</v>
      </c>
      <c r="O2002" s="260">
        <v>0.0</v>
      </c>
      <c r="P2002" s="260"/>
      <c r="Q2002" s="260"/>
      <c r="R2002" s="260"/>
    </row>
    <row r="2003">
      <c r="A2003" s="274"/>
      <c r="B2003" s="31"/>
      <c r="C2003" s="31"/>
      <c r="D2003" s="31"/>
      <c r="E2003" s="31"/>
      <c r="F2003" s="275"/>
      <c r="G2003" s="276"/>
      <c r="H2003" s="277"/>
      <c r="I2003" s="278"/>
      <c r="J2003" s="37"/>
      <c r="K2003" s="37"/>
      <c r="L2003" s="37"/>
      <c r="M2003" s="37"/>
      <c r="N2003" s="260"/>
      <c r="O2003" s="260"/>
      <c r="P2003" s="260"/>
      <c r="Q2003" s="260"/>
      <c r="R2003" s="260"/>
    </row>
    <row r="2004">
      <c r="A2004" s="274">
        <v>45936.02903309028</v>
      </c>
      <c r="B2004" s="31">
        <v>8603.0</v>
      </c>
      <c r="C2004" s="31" t="s">
        <v>3980</v>
      </c>
      <c r="D2004" s="31"/>
      <c r="E2004" s="31"/>
      <c r="F2004" s="275"/>
      <c r="G2004" s="276">
        <v>3000.0</v>
      </c>
      <c r="H2004" s="277">
        <v>600.0</v>
      </c>
      <c r="I2004" s="278">
        <v>99.0</v>
      </c>
      <c r="J2004" s="37">
        <v>119.0</v>
      </c>
      <c r="K2004" s="37"/>
      <c r="L2004" s="37" t="s">
        <v>21</v>
      </c>
      <c r="M2004" s="37"/>
      <c r="N2004" s="260" t="s">
        <v>20645</v>
      </c>
      <c r="O2004" s="260">
        <v>0.0</v>
      </c>
      <c r="P2004" s="260"/>
      <c r="Q2004" s="260"/>
      <c r="R2004" s="260"/>
    </row>
    <row r="2005">
      <c r="A2005" s="279">
        <v>45936.0</v>
      </c>
      <c r="B2005" s="31">
        <v>8604.0</v>
      </c>
      <c r="C2005" s="31" t="s">
        <v>8901</v>
      </c>
      <c r="D2005" s="31"/>
      <c r="E2005" s="31" t="s">
        <v>22604</v>
      </c>
      <c r="F2005" s="275"/>
      <c r="G2005" s="276">
        <v>12660.0</v>
      </c>
      <c r="H2005" s="277">
        <v>2280.0</v>
      </c>
      <c r="I2005" s="278">
        <v>0.0</v>
      </c>
      <c r="J2005" s="37">
        <v>0.0</v>
      </c>
      <c r="K2005" s="37"/>
      <c r="L2005" s="37" t="s">
        <v>21</v>
      </c>
      <c r="M2005" s="37"/>
      <c r="N2005" s="260" t="s">
        <v>20645</v>
      </c>
      <c r="O2005" s="260">
        <v>0.0</v>
      </c>
      <c r="P2005" s="260"/>
      <c r="Q2005" s="260"/>
      <c r="R2005" s="260"/>
    </row>
    <row r="2006">
      <c r="A2006" s="279">
        <v>45936.0</v>
      </c>
      <c r="B2006" s="31">
        <v>8605.0</v>
      </c>
      <c r="C2006" s="31" t="s">
        <v>4017</v>
      </c>
      <c r="D2006" s="31"/>
      <c r="E2006" s="31" t="s">
        <v>4500</v>
      </c>
      <c r="F2006" s="275"/>
      <c r="G2006" s="276">
        <v>3640.0</v>
      </c>
      <c r="H2006" s="277">
        <v>860.0</v>
      </c>
      <c r="I2006" s="278">
        <v>142.0</v>
      </c>
      <c r="J2006" s="37">
        <v>171.0</v>
      </c>
      <c r="K2006" s="37"/>
      <c r="L2006" s="37" t="s">
        <v>52</v>
      </c>
      <c r="M2006" s="37"/>
      <c r="N2006" s="260" t="s">
        <v>20645</v>
      </c>
      <c r="O2006" s="260">
        <v>0.0</v>
      </c>
      <c r="P2006" s="260"/>
      <c r="Q2006" s="260"/>
      <c r="R2006" s="260"/>
    </row>
    <row r="2007">
      <c r="A2007" s="279">
        <v>45936.0</v>
      </c>
      <c r="B2007" s="31">
        <v>8606.0</v>
      </c>
      <c r="C2007" s="31" t="s">
        <v>3991</v>
      </c>
      <c r="D2007" s="31"/>
      <c r="E2007" s="31"/>
      <c r="F2007" s="275"/>
      <c r="G2007" s="276">
        <v>3140.0</v>
      </c>
      <c r="H2007" s="277">
        <v>200.0</v>
      </c>
      <c r="I2007" s="278">
        <v>40.0</v>
      </c>
      <c r="J2007" s="37">
        <v>48.0</v>
      </c>
      <c r="K2007" s="37"/>
      <c r="L2007" s="37" t="s">
        <v>21</v>
      </c>
      <c r="M2007" s="37"/>
      <c r="N2007" s="260" t="s">
        <v>20645</v>
      </c>
      <c r="O2007" s="260">
        <v>0.0</v>
      </c>
      <c r="P2007" s="260"/>
      <c r="Q2007" s="260"/>
      <c r="R2007" s="260"/>
    </row>
    <row r="2008">
      <c r="A2008" s="279">
        <v>45936.0</v>
      </c>
      <c r="B2008" s="31">
        <v>8607.0</v>
      </c>
      <c r="C2008" s="31" t="s">
        <v>3265</v>
      </c>
      <c r="D2008" s="31"/>
      <c r="E2008" s="31" t="s">
        <v>20933</v>
      </c>
      <c r="F2008" s="275"/>
      <c r="G2008" s="276">
        <v>3740.0</v>
      </c>
      <c r="H2008" s="277">
        <v>420.0</v>
      </c>
      <c r="I2008" s="278">
        <v>70.0</v>
      </c>
      <c r="J2008" s="37">
        <v>84.0</v>
      </c>
      <c r="K2008" s="37"/>
      <c r="L2008" s="37" t="s">
        <v>52</v>
      </c>
      <c r="M2008" s="37"/>
      <c r="N2008" s="260" t="s">
        <v>20645</v>
      </c>
      <c r="O2008" s="260">
        <v>0.0</v>
      </c>
      <c r="P2008" s="260"/>
      <c r="Q2008" s="260"/>
      <c r="R2008" s="260"/>
    </row>
    <row r="2009">
      <c r="A2009" s="279">
        <v>45936.0</v>
      </c>
      <c r="B2009" s="31">
        <v>8608.0</v>
      </c>
      <c r="C2009" s="31" t="s">
        <v>5722</v>
      </c>
      <c r="D2009" s="31"/>
      <c r="E2009" s="31" t="s">
        <v>22683</v>
      </c>
      <c r="F2009" s="275"/>
      <c r="G2009" s="276">
        <v>3620.0</v>
      </c>
      <c r="H2009" s="277">
        <v>200.0</v>
      </c>
      <c r="I2009" s="278">
        <v>0.0</v>
      </c>
      <c r="J2009" s="37">
        <v>0.0</v>
      </c>
      <c r="K2009" s="37"/>
      <c r="L2009" s="37" t="s">
        <v>21</v>
      </c>
      <c r="M2009" s="37"/>
      <c r="N2009" s="260" t="s">
        <v>20645</v>
      </c>
      <c r="O2009" s="260">
        <v>0.0</v>
      </c>
      <c r="P2009" s="260"/>
      <c r="Q2009" s="260"/>
      <c r="R2009" s="260"/>
    </row>
    <row r="2010">
      <c r="A2010" s="279">
        <v>45936.0</v>
      </c>
      <c r="B2010" s="31">
        <v>8609.0</v>
      </c>
      <c r="C2010" s="31" t="s">
        <v>5722</v>
      </c>
      <c r="D2010" s="31"/>
      <c r="E2010" s="31" t="s">
        <v>22683</v>
      </c>
      <c r="F2010" s="275"/>
      <c r="G2010" s="276">
        <v>3420.0</v>
      </c>
      <c r="H2010" s="277">
        <v>580.0</v>
      </c>
      <c r="I2010" s="278">
        <v>108.0</v>
      </c>
      <c r="J2010" s="37">
        <v>129.0</v>
      </c>
      <c r="K2010" s="37"/>
      <c r="L2010" s="37" t="s">
        <v>21</v>
      </c>
      <c r="M2010" s="37"/>
      <c r="N2010" s="260" t="s">
        <v>20645</v>
      </c>
      <c r="O2010" s="260">
        <v>0.0</v>
      </c>
      <c r="P2010" s="260"/>
      <c r="Q2010" s="260"/>
      <c r="R2010" s="260"/>
    </row>
    <row r="2011">
      <c r="A2011" s="279">
        <v>45936.0</v>
      </c>
      <c r="B2011" s="31">
        <v>8610.0</v>
      </c>
      <c r="C2011" s="31" t="s">
        <v>5722</v>
      </c>
      <c r="D2011" s="31"/>
      <c r="E2011" s="31" t="s">
        <v>22684</v>
      </c>
      <c r="F2011" s="275"/>
      <c r="G2011" s="276">
        <v>3700.0</v>
      </c>
      <c r="H2011" s="277">
        <v>240.0</v>
      </c>
      <c r="I2011" s="278">
        <v>0.0</v>
      </c>
      <c r="J2011" s="37">
        <v>0.0</v>
      </c>
      <c r="K2011" s="37"/>
      <c r="L2011" s="37" t="s">
        <v>21</v>
      </c>
      <c r="M2011" s="37"/>
      <c r="N2011" s="260" t="s">
        <v>20645</v>
      </c>
      <c r="O2011" s="260">
        <v>0.0</v>
      </c>
      <c r="P2011" s="260"/>
      <c r="Q2011" s="260"/>
      <c r="R2011" s="260"/>
    </row>
    <row r="2012">
      <c r="A2012" s="279">
        <v>45936.0</v>
      </c>
      <c r="B2012" s="31">
        <v>8611.0</v>
      </c>
      <c r="C2012" s="31" t="s">
        <v>5722</v>
      </c>
      <c r="D2012" s="31"/>
      <c r="E2012" s="31" t="s">
        <v>22684</v>
      </c>
      <c r="F2012" s="275"/>
      <c r="G2012" s="276">
        <v>3480.0</v>
      </c>
      <c r="H2012" s="277">
        <v>580.0</v>
      </c>
      <c r="I2012" s="278">
        <v>108.0</v>
      </c>
      <c r="J2012" s="37">
        <v>129.0</v>
      </c>
      <c r="K2012" s="37"/>
      <c r="L2012" s="37" t="s">
        <v>21</v>
      </c>
      <c r="M2012" s="37"/>
      <c r="N2012" s="260" t="s">
        <v>20645</v>
      </c>
      <c r="O2012" s="260">
        <v>0.0</v>
      </c>
      <c r="P2012" s="260"/>
      <c r="Q2012" s="260"/>
      <c r="R2012" s="260"/>
    </row>
    <row r="2013">
      <c r="A2013" s="279">
        <v>45936.0</v>
      </c>
      <c r="B2013" s="31">
        <v>8612.0</v>
      </c>
      <c r="C2013" s="31" t="s">
        <v>4877</v>
      </c>
      <c r="D2013" s="31"/>
      <c r="E2013" s="31"/>
      <c r="F2013" s="275"/>
      <c r="G2013" s="276">
        <v>2880.0</v>
      </c>
      <c r="H2013" s="277">
        <v>160.0</v>
      </c>
      <c r="I2013" s="278">
        <v>27.0</v>
      </c>
      <c r="J2013" s="37">
        <v>32.0</v>
      </c>
      <c r="K2013" s="37"/>
      <c r="L2013" s="37" t="s">
        <v>21</v>
      </c>
      <c r="M2013" s="37"/>
      <c r="N2013" s="260" t="s">
        <v>20645</v>
      </c>
      <c r="O2013" s="260">
        <v>0.0</v>
      </c>
      <c r="P2013" s="260"/>
      <c r="Q2013" s="260"/>
      <c r="R2013" s="260"/>
    </row>
    <row r="2014">
      <c r="A2014" s="279">
        <v>45936.0</v>
      </c>
      <c r="B2014" s="31">
        <v>8613.0</v>
      </c>
      <c r="C2014" s="31" t="s">
        <v>4474</v>
      </c>
      <c r="D2014" s="31"/>
      <c r="E2014" s="31"/>
      <c r="F2014" s="275"/>
      <c r="G2014" s="276">
        <v>3840.0</v>
      </c>
      <c r="H2014" s="277">
        <v>1160.0</v>
      </c>
      <c r="I2014" s="278">
        <v>155.0</v>
      </c>
      <c r="J2014" s="37">
        <v>186.0</v>
      </c>
      <c r="K2014" s="37"/>
      <c r="L2014" s="37" t="s">
        <v>52</v>
      </c>
      <c r="M2014" s="37"/>
      <c r="N2014" s="260" t="s">
        <v>20645</v>
      </c>
      <c r="O2014" s="260">
        <v>0.0</v>
      </c>
      <c r="P2014" s="260"/>
      <c r="Q2014" s="260"/>
      <c r="R2014" s="260"/>
    </row>
    <row r="2015">
      <c r="A2015" s="279">
        <v>45936.0</v>
      </c>
      <c r="B2015" s="31">
        <v>8614.0</v>
      </c>
      <c r="C2015" s="31" t="s">
        <v>3989</v>
      </c>
      <c r="D2015" s="31"/>
      <c r="E2015" s="31" t="s">
        <v>20873</v>
      </c>
      <c r="F2015" s="275"/>
      <c r="G2015" s="276">
        <v>3500.0</v>
      </c>
      <c r="H2015" s="277">
        <v>1100.0</v>
      </c>
      <c r="I2015" s="278">
        <v>190.0</v>
      </c>
      <c r="J2015" s="37">
        <v>228.0</v>
      </c>
      <c r="K2015" s="37"/>
      <c r="L2015" s="37" t="s">
        <v>21</v>
      </c>
      <c r="M2015" s="37">
        <v>262242.0</v>
      </c>
      <c r="N2015" s="260" t="s">
        <v>20645</v>
      </c>
      <c r="O2015" s="260">
        <v>0.0</v>
      </c>
      <c r="P2015" s="260"/>
      <c r="Q2015" s="260"/>
      <c r="R2015" s="260"/>
    </row>
    <row r="2016">
      <c r="A2016" s="279">
        <v>45936.0</v>
      </c>
      <c r="B2016" s="31">
        <v>8615.0</v>
      </c>
      <c r="C2016" s="31" t="s">
        <v>5722</v>
      </c>
      <c r="D2016" s="31"/>
      <c r="E2016" s="31" t="s">
        <v>22683</v>
      </c>
      <c r="F2016" s="275"/>
      <c r="G2016" s="276">
        <v>3620.0</v>
      </c>
      <c r="H2016" s="277">
        <v>360.0</v>
      </c>
      <c r="I2016" s="278">
        <v>0.0</v>
      </c>
      <c r="J2016" s="37">
        <v>0.0</v>
      </c>
      <c r="K2016" s="37"/>
      <c r="L2016" s="37" t="s">
        <v>21</v>
      </c>
      <c r="M2016" s="37"/>
      <c r="N2016" s="260" t="s">
        <v>20645</v>
      </c>
      <c r="O2016" s="260">
        <v>0.0</v>
      </c>
      <c r="P2016" s="260"/>
      <c r="Q2016" s="260"/>
      <c r="R2016" s="260"/>
    </row>
    <row r="2017">
      <c r="A2017" s="279">
        <v>45936.0</v>
      </c>
      <c r="B2017" s="31">
        <v>8616.0</v>
      </c>
      <c r="C2017" s="31" t="s">
        <v>8901</v>
      </c>
      <c r="D2017" s="31"/>
      <c r="E2017" s="31" t="s">
        <v>22804</v>
      </c>
      <c r="F2017" s="275"/>
      <c r="G2017" s="276">
        <v>12420.0</v>
      </c>
      <c r="H2017" s="277">
        <v>2160.0</v>
      </c>
      <c r="I2017" s="278">
        <v>0.0</v>
      </c>
      <c r="J2017" s="37">
        <v>0.0</v>
      </c>
      <c r="K2017" s="37"/>
      <c r="L2017" s="37" t="s">
        <v>21</v>
      </c>
      <c r="M2017" s="37"/>
      <c r="N2017" s="260" t="s">
        <v>20645</v>
      </c>
      <c r="O2017" s="260">
        <v>0.0</v>
      </c>
      <c r="P2017" s="260"/>
      <c r="Q2017" s="260"/>
      <c r="R2017" s="260"/>
    </row>
    <row r="2018">
      <c r="A2018" s="279">
        <v>45936.0</v>
      </c>
      <c r="B2018" s="31">
        <v>8617.0</v>
      </c>
      <c r="C2018" s="31" t="s">
        <v>8901</v>
      </c>
      <c r="D2018" s="31"/>
      <c r="E2018" s="31" t="s">
        <v>22805</v>
      </c>
      <c r="F2018" s="275"/>
      <c r="G2018" s="276">
        <v>11780.0</v>
      </c>
      <c r="H2018" s="277">
        <v>1420.0</v>
      </c>
      <c r="I2018" s="278">
        <v>0.0</v>
      </c>
      <c r="J2018" s="37">
        <v>0.0</v>
      </c>
      <c r="K2018" s="37"/>
      <c r="L2018" s="37" t="s">
        <v>21</v>
      </c>
      <c r="M2018" s="37"/>
      <c r="N2018" s="260" t="s">
        <v>20645</v>
      </c>
      <c r="O2018" s="260">
        <v>0.0</v>
      </c>
      <c r="P2018" s="260"/>
      <c r="Q2018" s="260"/>
      <c r="R2018" s="260"/>
    </row>
    <row r="2019">
      <c r="A2019" s="279">
        <v>45936.0</v>
      </c>
      <c r="B2019" s="31">
        <v>8618.0</v>
      </c>
      <c r="C2019" s="31" t="s">
        <v>6423</v>
      </c>
      <c r="D2019" s="31"/>
      <c r="E2019" s="31" t="s">
        <v>22683</v>
      </c>
      <c r="F2019" s="275"/>
      <c r="G2019" s="276">
        <v>3260.0</v>
      </c>
      <c r="H2019" s="277">
        <v>560.0</v>
      </c>
      <c r="I2019" s="278">
        <v>104.0</v>
      </c>
      <c r="J2019" s="37">
        <v>125.0</v>
      </c>
      <c r="K2019" s="37"/>
      <c r="L2019" s="37" t="s">
        <v>21</v>
      </c>
      <c r="M2019" s="37"/>
      <c r="N2019" s="260" t="s">
        <v>20645</v>
      </c>
      <c r="O2019" s="260">
        <v>0.0</v>
      </c>
      <c r="P2019" s="260"/>
      <c r="Q2019" s="260"/>
      <c r="R2019" s="260"/>
    </row>
    <row r="2020">
      <c r="A2020" s="274"/>
      <c r="B2020" s="31"/>
      <c r="C2020" s="31"/>
      <c r="D2020" s="31"/>
      <c r="E2020" s="31"/>
      <c r="F2020" s="275"/>
      <c r="G2020" s="276"/>
      <c r="H2020" s="277"/>
      <c r="I2020" s="278"/>
      <c r="J2020" s="37"/>
      <c r="K2020" s="37"/>
      <c r="L2020" s="37"/>
      <c r="M2020" s="37"/>
      <c r="N2020" s="260"/>
      <c r="O2020" s="260"/>
      <c r="P2020" s="260"/>
      <c r="Q2020" s="260"/>
      <c r="R2020" s="260"/>
    </row>
    <row r="2021">
      <c r="A2021" s="274">
        <v>45937.02900905092</v>
      </c>
      <c r="B2021" s="31">
        <v>8619.0</v>
      </c>
      <c r="C2021" s="31" t="s">
        <v>8901</v>
      </c>
      <c r="D2021" s="31"/>
      <c r="E2021" s="31" t="s">
        <v>22604</v>
      </c>
      <c r="F2021" s="275"/>
      <c r="G2021" s="276">
        <v>11360.0</v>
      </c>
      <c r="H2021" s="277">
        <v>1100.0</v>
      </c>
      <c r="I2021" s="278">
        <v>0.0</v>
      </c>
      <c r="J2021" s="37">
        <v>0.0</v>
      </c>
      <c r="K2021" s="37"/>
      <c r="L2021" s="37" t="s">
        <v>21</v>
      </c>
      <c r="M2021" s="37"/>
      <c r="N2021" s="260" t="s">
        <v>20645</v>
      </c>
      <c r="O2021" s="260">
        <v>0.0</v>
      </c>
      <c r="P2021" s="260"/>
      <c r="Q2021" s="260"/>
      <c r="R2021" s="260"/>
    </row>
    <row r="2022">
      <c r="A2022" s="279">
        <v>45937.0</v>
      </c>
      <c r="B2022" s="31">
        <v>8620.0</v>
      </c>
      <c r="C2022" s="31" t="s">
        <v>4017</v>
      </c>
      <c r="D2022" s="31"/>
      <c r="E2022" s="31" t="s">
        <v>4500</v>
      </c>
      <c r="F2022" s="275"/>
      <c r="G2022" s="276">
        <v>3980.0</v>
      </c>
      <c r="H2022" s="277">
        <v>1180.0</v>
      </c>
      <c r="I2022" s="278">
        <v>195.0</v>
      </c>
      <c r="J2022" s="37">
        <v>234.0</v>
      </c>
      <c r="K2022" s="37"/>
      <c r="L2022" s="37" t="s">
        <v>52</v>
      </c>
      <c r="M2022" s="37"/>
      <c r="N2022" s="260" t="s">
        <v>20645</v>
      </c>
      <c r="O2022" s="260">
        <v>0.0</v>
      </c>
      <c r="P2022" s="260"/>
      <c r="Q2022" s="260"/>
      <c r="R2022" s="260"/>
    </row>
    <row r="2023">
      <c r="A2023" s="279">
        <v>45937.0</v>
      </c>
      <c r="B2023" s="31">
        <v>8621.0</v>
      </c>
      <c r="C2023" s="31" t="s">
        <v>3108</v>
      </c>
      <c r="D2023" s="31"/>
      <c r="E2023" s="31"/>
      <c r="F2023" s="275"/>
      <c r="G2023" s="276">
        <v>2900.0</v>
      </c>
      <c r="H2023" s="277">
        <v>220.0</v>
      </c>
      <c r="I2023" s="278">
        <v>37.0</v>
      </c>
      <c r="J2023" s="37">
        <v>44.0</v>
      </c>
      <c r="K2023" s="37"/>
      <c r="L2023" s="37" t="s">
        <v>21</v>
      </c>
      <c r="M2023" s="37"/>
      <c r="N2023" s="260" t="s">
        <v>20645</v>
      </c>
      <c r="O2023" s="260">
        <v>0.0</v>
      </c>
      <c r="P2023" s="260"/>
      <c r="Q2023" s="260"/>
      <c r="R2023" s="260"/>
    </row>
    <row r="2024">
      <c r="A2024" s="279">
        <v>45937.0</v>
      </c>
      <c r="B2024" s="31">
        <v>8622.0</v>
      </c>
      <c r="C2024" s="31" t="s">
        <v>11825</v>
      </c>
      <c r="D2024" s="31"/>
      <c r="E2024" s="31"/>
      <c r="F2024" s="275"/>
      <c r="G2024" s="276">
        <v>2480.0</v>
      </c>
      <c r="H2024" s="277">
        <v>260.0</v>
      </c>
      <c r="I2024" s="278">
        <v>32.0</v>
      </c>
      <c r="J2024" s="37">
        <v>38.0</v>
      </c>
      <c r="K2024" s="37"/>
      <c r="L2024" s="37" t="s">
        <v>60</v>
      </c>
      <c r="M2024" s="37"/>
      <c r="N2024" s="260" t="s">
        <v>20645</v>
      </c>
      <c r="O2024" s="260">
        <v>0.0</v>
      </c>
      <c r="P2024" s="260"/>
      <c r="Q2024" s="260"/>
      <c r="R2024" s="260"/>
    </row>
    <row r="2025">
      <c r="A2025" s="279">
        <v>45937.0</v>
      </c>
      <c r="B2025" s="31">
        <v>8623.0</v>
      </c>
      <c r="C2025" s="31" t="s">
        <v>5722</v>
      </c>
      <c r="D2025" s="31"/>
      <c r="E2025" s="31" t="s">
        <v>22684</v>
      </c>
      <c r="F2025" s="275"/>
      <c r="G2025" s="276">
        <v>3520.0</v>
      </c>
      <c r="H2025" s="277">
        <v>200.0</v>
      </c>
      <c r="I2025" s="278">
        <v>0.0</v>
      </c>
      <c r="J2025" s="37">
        <v>0.0</v>
      </c>
      <c r="K2025" s="37"/>
      <c r="L2025" s="37" t="s">
        <v>21</v>
      </c>
      <c r="M2025" s="37"/>
      <c r="N2025" s="260" t="s">
        <v>20645</v>
      </c>
      <c r="O2025" s="260">
        <v>0.0</v>
      </c>
      <c r="P2025" s="260"/>
      <c r="Q2025" s="260"/>
      <c r="R2025" s="260"/>
    </row>
    <row r="2026">
      <c r="A2026" s="279">
        <v>45937.0</v>
      </c>
      <c r="B2026" s="31">
        <v>8624.0</v>
      </c>
      <c r="C2026" s="31" t="s">
        <v>5722</v>
      </c>
      <c r="D2026" s="31"/>
      <c r="E2026" s="31" t="s">
        <v>22684</v>
      </c>
      <c r="F2026" s="275"/>
      <c r="G2026" s="276">
        <v>3340.0</v>
      </c>
      <c r="H2026" s="277">
        <v>420.0</v>
      </c>
      <c r="I2026" s="278">
        <v>78.0</v>
      </c>
      <c r="J2026" s="37">
        <v>94.0</v>
      </c>
      <c r="K2026" s="37"/>
      <c r="L2026" s="37" t="s">
        <v>21</v>
      </c>
      <c r="M2026" s="37"/>
      <c r="N2026" s="260" t="s">
        <v>20645</v>
      </c>
      <c r="O2026" s="260">
        <v>0.0</v>
      </c>
      <c r="P2026" s="260"/>
      <c r="Q2026" s="260"/>
      <c r="R2026" s="260"/>
    </row>
    <row r="2027">
      <c r="A2027" s="279">
        <v>45937.0</v>
      </c>
      <c r="B2027" s="31">
        <v>8625.0</v>
      </c>
      <c r="C2027" s="31" t="s">
        <v>5722</v>
      </c>
      <c r="D2027" s="31"/>
      <c r="E2027" s="31" t="s">
        <v>22683</v>
      </c>
      <c r="F2027" s="275"/>
      <c r="G2027" s="276">
        <v>3320.0</v>
      </c>
      <c r="H2027" s="277">
        <v>220.0</v>
      </c>
      <c r="I2027" s="278">
        <v>0.0</v>
      </c>
      <c r="J2027" s="37">
        <v>0.0</v>
      </c>
      <c r="K2027" s="37"/>
      <c r="L2027" s="37" t="s">
        <v>21</v>
      </c>
      <c r="M2027" s="37"/>
      <c r="N2027" s="260" t="s">
        <v>20645</v>
      </c>
      <c r="O2027" s="260">
        <v>0.0</v>
      </c>
      <c r="P2027" s="260"/>
      <c r="Q2027" s="260"/>
      <c r="R2027" s="260"/>
    </row>
    <row r="2028">
      <c r="A2028" s="279">
        <v>45937.0</v>
      </c>
      <c r="B2028" s="31">
        <v>8626.0</v>
      </c>
      <c r="C2028" s="31" t="s">
        <v>5722</v>
      </c>
      <c r="D2028" s="31"/>
      <c r="E2028" s="31" t="s">
        <v>22683</v>
      </c>
      <c r="F2028" s="275"/>
      <c r="G2028" s="276">
        <v>3100.0</v>
      </c>
      <c r="H2028" s="277">
        <v>340.0</v>
      </c>
      <c r="I2028" s="278">
        <v>63.0</v>
      </c>
      <c r="J2028" s="37">
        <v>76.0</v>
      </c>
      <c r="K2028" s="37"/>
      <c r="L2028" s="37" t="s">
        <v>21</v>
      </c>
      <c r="M2028" s="37"/>
      <c r="N2028" s="260" t="s">
        <v>20645</v>
      </c>
      <c r="O2028" s="260">
        <v>0.0</v>
      </c>
      <c r="P2028" s="260"/>
      <c r="Q2028" s="260"/>
      <c r="R2028" s="260"/>
    </row>
    <row r="2029">
      <c r="A2029" s="279">
        <v>45937.0</v>
      </c>
      <c r="B2029" s="31">
        <v>8627.0</v>
      </c>
      <c r="C2029" s="31" t="s">
        <v>11848</v>
      </c>
      <c r="D2029" s="31"/>
      <c r="E2029" s="31"/>
      <c r="F2029" s="275"/>
      <c r="G2029" s="276">
        <v>5420.0</v>
      </c>
      <c r="H2029" s="277">
        <v>1720.0</v>
      </c>
      <c r="I2029" s="278">
        <v>91.0</v>
      </c>
      <c r="J2029" s="37">
        <v>109.0</v>
      </c>
      <c r="K2029" s="37"/>
      <c r="L2029" s="37" t="s">
        <v>60</v>
      </c>
      <c r="M2029" s="37"/>
      <c r="N2029" s="260" t="s">
        <v>20645</v>
      </c>
      <c r="O2029" s="260">
        <v>0.0</v>
      </c>
      <c r="P2029" s="260"/>
      <c r="Q2029" s="260"/>
      <c r="R2029" s="260"/>
    </row>
    <row r="2030">
      <c r="A2030" s="274"/>
      <c r="B2030" s="31"/>
      <c r="C2030" s="31"/>
      <c r="D2030" s="31"/>
      <c r="E2030" s="31"/>
      <c r="F2030" s="275"/>
      <c r="G2030" s="276"/>
      <c r="H2030" s="277"/>
      <c r="I2030" s="278"/>
      <c r="J2030" s="37"/>
      <c r="K2030" s="37"/>
      <c r="L2030" s="37"/>
      <c r="M2030" s="37"/>
      <c r="N2030" s="260"/>
      <c r="O2030" s="260"/>
      <c r="P2030" s="260"/>
      <c r="Q2030" s="260"/>
      <c r="R2030" s="260"/>
    </row>
    <row r="2031">
      <c r="A2031" s="274">
        <v>45938.029014733795</v>
      </c>
      <c r="B2031" s="31">
        <v>8628.0</v>
      </c>
      <c r="C2031" s="31" t="s">
        <v>10694</v>
      </c>
      <c r="D2031" s="31"/>
      <c r="E2031" s="31" t="s">
        <v>22815</v>
      </c>
      <c r="F2031" s="275"/>
      <c r="G2031" s="276">
        <v>3120.0</v>
      </c>
      <c r="H2031" s="277">
        <v>420.0</v>
      </c>
      <c r="I2031" s="278">
        <v>70.0</v>
      </c>
      <c r="J2031" s="37">
        <v>84.0</v>
      </c>
      <c r="K2031" s="37"/>
      <c r="L2031" s="37" t="s">
        <v>21</v>
      </c>
      <c r="M2031" s="37"/>
      <c r="N2031" s="260" t="s">
        <v>20645</v>
      </c>
      <c r="O2031" s="260">
        <v>0.0</v>
      </c>
      <c r="P2031" s="260"/>
      <c r="Q2031" s="260"/>
      <c r="R2031" s="260"/>
    </row>
    <row r="2032">
      <c r="A2032" s="279">
        <v>45938.0</v>
      </c>
      <c r="B2032" s="31">
        <v>8629.0</v>
      </c>
      <c r="C2032" s="31" t="s">
        <v>8901</v>
      </c>
      <c r="D2032" s="31"/>
      <c r="E2032" s="31" t="s">
        <v>22604</v>
      </c>
      <c r="F2032" s="275"/>
      <c r="G2032" s="276">
        <v>11260.0</v>
      </c>
      <c r="H2032" s="277">
        <v>900.0</v>
      </c>
      <c r="I2032" s="278">
        <v>0.0</v>
      </c>
      <c r="J2032" s="37">
        <v>0.0</v>
      </c>
      <c r="K2032" s="37"/>
      <c r="L2032" s="37" t="s">
        <v>21</v>
      </c>
      <c r="M2032" s="37"/>
      <c r="N2032" s="260" t="s">
        <v>20645</v>
      </c>
      <c r="O2032" s="260">
        <v>0.0</v>
      </c>
      <c r="P2032" s="260"/>
      <c r="Q2032" s="260"/>
      <c r="R2032" s="260"/>
    </row>
    <row r="2033">
      <c r="A2033" s="279">
        <v>45937.0</v>
      </c>
      <c r="B2033" s="31">
        <v>8630.0</v>
      </c>
      <c r="C2033" s="31" t="s">
        <v>8901</v>
      </c>
      <c r="D2033" s="31"/>
      <c r="E2033" s="31" t="s">
        <v>22808</v>
      </c>
      <c r="F2033" s="275"/>
      <c r="G2033" s="276">
        <v>10780.0</v>
      </c>
      <c r="H2033" s="277">
        <v>720.0</v>
      </c>
      <c r="I2033" s="278">
        <v>0.0</v>
      </c>
      <c r="J2033" s="37">
        <v>0.0</v>
      </c>
      <c r="K2033" s="37"/>
      <c r="L2033" s="37" t="s">
        <v>21</v>
      </c>
      <c r="M2033" s="37"/>
      <c r="N2033" s="260" t="s">
        <v>20645</v>
      </c>
      <c r="O2033" s="260">
        <v>0.0</v>
      </c>
      <c r="P2033" s="260"/>
      <c r="Q2033" s="260"/>
      <c r="R2033" s="260"/>
    </row>
    <row r="2034">
      <c r="A2034" s="279">
        <v>45938.0</v>
      </c>
      <c r="B2034" s="31">
        <v>8631.0</v>
      </c>
      <c r="C2034" s="31" t="s">
        <v>4017</v>
      </c>
      <c r="D2034" s="31"/>
      <c r="E2034" s="31"/>
      <c r="F2034" s="275"/>
      <c r="G2034" s="276">
        <v>3520.0</v>
      </c>
      <c r="H2034" s="277">
        <v>720.0</v>
      </c>
      <c r="I2034" s="278">
        <v>119.0</v>
      </c>
      <c r="J2034" s="37">
        <v>143.0</v>
      </c>
      <c r="K2034" s="37"/>
      <c r="L2034" s="37" t="s">
        <v>52</v>
      </c>
      <c r="M2034" s="37"/>
      <c r="N2034" s="260" t="s">
        <v>20645</v>
      </c>
      <c r="O2034" s="260">
        <v>0.0</v>
      </c>
      <c r="P2034" s="260"/>
      <c r="Q2034" s="260"/>
      <c r="R2034" s="260"/>
    </row>
    <row r="2035">
      <c r="A2035" s="279">
        <v>45938.0</v>
      </c>
      <c r="B2035" s="31">
        <v>8632.0</v>
      </c>
      <c r="C2035" s="31" t="s">
        <v>10706</v>
      </c>
      <c r="D2035" s="31"/>
      <c r="E2035" s="31"/>
      <c r="F2035" s="275"/>
      <c r="G2035" s="276">
        <v>3160.0</v>
      </c>
      <c r="H2035" s="277">
        <v>360.0</v>
      </c>
      <c r="I2035" s="278">
        <v>60.0</v>
      </c>
      <c r="J2035" s="37">
        <v>72.0</v>
      </c>
      <c r="K2035" s="37"/>
      <c r="L2035" s="37" t="s">
        <v>60</v>
      </c>
      <c r="M2035" s="37"/>
      <c r="N2035" s="260" t="s">
        <v>20645</v>
      </c>
      <c r="O2035" s="260">
        <v>0.0</v>
      </c>
      <c r="P2035" s="260"/>
      <c r="Q2035" s="260"/>
      <c r="R2035" s="260"/>
    </row>
    <row r="2036">
      <c r="A2036" s="279">
        <v>45938.0</v>
      </c>
      <c r="B2036" s="31">
        <v>8633.0</v>
      </c>
      <c r="C2036" s="31" t="s">
        <v>6078</v>
      </c>
      <c r="D2036" s="31"/>
      <c r="E2036" s="31"/>
      <c r="F2036" s="275"/>
      <c r="G2036" s="276">
        <v>2280.0</v>
      </c>
      <c r="H2036" s="277">
        <v>80.0</v>
      </c>
      <c r="I2036" s="278">
        <v>16.0</v>
      </c>
      <c r="J2036" s="37">
        <v>20.0</v>
      </c>
      <c r="K2036" s="37"/>
      <c r="L2036" s="37" t="s">
        <v>52</v>
      </c>
      <c r="M2036" s="37"/>
      <c r="N2036" s="260" t="s">
        <v>20645</v>
      </c>
      <c r="O2036" s="260">
        <v>0.0</v>
      </c>
      <c r="P2036" s="260"/>
      <c r="Q2036" s="260"/>
      <c r="R2036" s="260"/>
    </row>
    <row r="2037">
      <c r="A2037" s="279">
        <v>45938.0</v>
      </c>
      <c r="B2037" s="31">
        <v>8634.0</v>
      </c>
      <c r="C2037" s="31" t="s">
        <v>8901</v>
      </c>
      <c r="D2037" s="31"/>
      <c r="E2037" s="31" t="s">
        <v>22810</v>
      </c>
      <c r="F2037" s="275"/>
      <c r="G2037" s="276">
        <v>12260.0</v>
      </c>
      <c r="H2037" s="277">
        <v>1180.0</v>
      </c>
      <c r="I2037" s="278">
        <v>0.0</v>
      </c>
      <c r="J2037" s="37">
        <v>0.0</v>
      </c>
      <c r="K2037" s="37"/>
      <c r="L2037" s="37" t="s">
        <v>21</v>
      </c>
      <c r="M2037" s="37"/>
      <c r="N2037" s="260" t="s">
        <v>20645</v>
      </c>
      <c r="O2037" s="260">
        <v>0.0</v>
      </c>
      <c r="P2037" s="260"/>
      <c r="Q2037" s="260"/>
      <c r="R2037" s="260"/>
    </row>
    <row r="2038">
      <c r="A2038" s="279">
        <v>45938.0</v>
      </c>
      <c r="B2038" s="31">
        <v>8635.0</v>
      </c>
      <c r="C2038" s="31" t="s">
        <v>8901</v>
      </c>
      <c r="D2038" s="31"/>
      <c r="E2038" s="31" t="s">
        <v>22675</v>
      </c>
      <c r="F2038" s="275"/>
      <c r="G2038" s="276">
        <v>11080.0</v>
      </c>
      <c r="H2038" s="277">
        <v>820.0</v>
      </c>
      <c r="I2038" s="278">
        <v>0.0</v>
      </c>
      <c r="J2038" s="37">
        <v>0.0</v>
      </c>
      <c r="K2038" s="37"/>
      <c r="L2038" s="37" t="s">
        <v>21</v>
      </c>
      <c r="M2038" s="37"/>
      <c r="N2038" s="260" t="s">
        <v>20645</v>
      </c>
      <c r="O2038" s="260">
        <v>0.0</v>
      </c>
      <c r="P2038" s="260"/>
      <c r="Q2038" s="260"/>
      <c r="R2038" s="260"/>
    </row>
    <row r="2039">
      <c r="A2039" s="279">
        <v>45938.0</v>
      </c>
      <c r="B2039" s="31">
        <v>8636.0</v>
      </c>
      <c r="C2039" s="31" t="s">
        <v>5722</v>
      </c>
      <c r="D2039" s="31"/>
      <c r="E2039" s="31" t="s">
        <v>22684</v>
      </c>
      <c r="F2039" s="275"/>
      <c r="G2039" s="276">
        <v>3580.0</v>
      </c>
      <c r="H2039" s="277">
        <v>220.0</v>
      </c>
      <c r="I2039" s="278">
        <v>0.0</v>
      </c>
      <c r="J2039" s="37">
        <v>0.0</v>
      </c>
      <c r="K2039" s="37"/>
      <c r="L2039" s="37" t="s">
        <v>21</v>
      </c>
      <c r="M2039" s="37"/>
      <c r="N2039" s="260" t="s">
        <v>20645</v>
      </c>
      <c r="O2039" s="260">
        <v>0.0</v>
      </c>
      <c r="P2039" s="260"/>
      <c r="Q2039" s="260"/>
      <c r="R2039" s="260"/>
    </row>
    <row r="2040">
      <c r="A2040" s="279">
        <v>45938.0</v>
      </c>
      <c r="B2040" s="31">
        <v>8637.0</v>
      </c>
      <c r="C2040" s="31" t="s">
        <v>5722</v>
      </c>
      <c r="D2040" s="31"/>
      <c r="E2040" s="31" t="s">
        <v>22684</v>
      </c>
      <c r="F2040" s="275"/>
      <c r="G2040" s="276">
        <v>3360.0</v>
      </c>
      <c r="H2040" s="277">
        <v>400.0</v>
      </c>
      <c r="I2040" s="278">
        <v>74.0</v>
      </c>
      <c r="J2040" s="37">
        <v>89.0</v>
      </c>
      <c r="K2040" s="37"/>
      <c r="L2040" s="37" t="s">
        <v>21</v>
      </c>
      <c r="M2040" s="37"/>
      <c r="N2040" s="260" t="s">
        <v>20645</v>
      </c>
      <c r="O2040" s="260">
        <v>0.0</v>
      </c>
      <c r="P2040" s="260"/>
      <c r="Q2040" s="260"/>
      <c r="R2040" s="260"/>
    </row>
    <row r="2041">
      <c r="A2041" s="279">
        <v>45938.0</v>
      </c>
      <c r="B2041" s="31">
        <v>8638.0</v>
      </c>
      <c r="C2041" s="31" t="s">
        <v>6423</v>
      </c>
      <c r="D2041" s="31"/>
      <c r="E2041" s="31" t="s">
        <v>22683</v>
      </c>
      <c r="F2041" s="275"/>
      <c r="G2041" s="276">
        <v>3500.0</v>
      </c>
      <c r="H2041" s="277">
        <v>360.0</v>
      </c>
      <c r="I2041" s="278">
        <v>0.0</v>
      </c>
      <c r="J2041" s="37">
        <v>0.0</v>
      </c>
      <c r="K2041" s="37"/>
      <c r="L2041" s="37" t="s">
        <v>21</v>
      </c>
      <c r="M2041" s="37"/>
      <c r="N2041" s="260" t="s">
        <v>20645</v>
      </c>
      <c r="O2041" s="260">
        <v>0.0</v>
      </c>
      <c r="P2041" s="260"/>
      <c r="Q2041" s="260"/>
      <c r="R2041" s="260"/>
    </row>
    <row r="2042">
      <c r="A2042" s="279">
        <v>45938.0</v>
      </c>
      <c r="B2042" s="31">
        <v>8639.0</v>
      </c>
      <c r="C2042" s="31" t="s">
        <v>6423</v>
      </c>
      <c r="D2042" s="31"/>
      <c r="E2042" s="31" t="s">
        <v>22683</v>
      </c>
      <c r="F2042" s="275"/>
      <c r="G2042" s="276">
        <v>3140.0</v>
      </c>
      <c r="H2042" s="277">
        <v>400.0</v>
      </c>
      <c r="I2042" s="278">
        <v>74.0</v>
      </c>
      <c r="J2042" s="37">
        <v>89.0</v>
      </c>
      <c r="K2042" s="37"/>
      <c r="L2042" s="37" t="s">
        <v>21</v>
      </c>
      <c r="M2042" s="37"/>
      <c r="N2042" s="260" t="s">
        <v>20645</v>
      </c>
      <c r="O2042" s="260">
        <v>0.0</v>
      </c>
      <c r="P2042" s="260"/>
      <c r="Q2042" s="260"/>
      <c r="R2042" s="260"/>
    </row>
    <row r="2043">
      <c r="A2043" s="279">
        <v>45938.0</v>
      </c>
      <c r="B2043" s="31">
        <v>8640.0</v>
      </c>
      <c r="C2043" s="31" t="s">
        <v>4444</v>
      </c>
      <c r="D2043" s="31"/>
      <c r="E2043" s="31"/>
      <c r="F2043" s="275"/>
      <c r="G2043" s="276">
        <v>3160.0</v>
      </c>
      <c r="H2043" s="277">
        <v>620.0</v>
      </c>
      <c r="I2043" s="278">
        <v>75.0</v>
      </c>
      <c r="J2043" s="37">
        <v>90.0</v>
      </c>
      <c r="K2043" s="37"/>
      <c r="L2043" s="37" t="s">
        <v>21</v>
      </c>
      <c r="M2043" s="37"/>
      <c r="N2043" s="260" t="s">
        <v>20645</v>
      </c>
      <c r="O2043" s="260">
        <v>0.0</v>
      </c>
      <c r="P2043" s="260"/>
      <c r="Q2043" s="260"/>
      <c r="R2043" s="260"/>
    </row>
    <row r="2044">
      <c r="A2044" s="279">
        <v>45938.0</v>
      </c>
      <c r="B2044" s="31">
        <v>8641.0</v>
      </c>
      <c r="C2044" s="31" t="s">
        <v>8901</v>
      </c>
      <c r="D2044" s="31"/>
      <c r="E2044" s="31" t="s">
        <v>22812</v>
      </c>
      <c r="F2044" s="275"/>
      <c r="G2044" s="276">
        <v>12880.0</v>
      </c>
      <c r="H2044" s="277">
        <v>2560.0</v>
      </c>
      <c r="I2044" s="278">
        <v>0.0</v>
      </c>
      <c r="J2044" s="37">
        <v>0.0</v>
      </c>
      <c r="K2044" s="37"/>
      <c r="L2044" s="37" t="s">
        <v>21</v>
      </c>
      <c r="M2044" s="37"/>
      <c r="N2044" s="260" t="s">
        <v>20645</v>
      </c>
      <c r="O2044" s="260">
        <v>0.0</v>
      </c>
      <c r="P2044" s="260"/>
      <c r="Q2044" s="260"/>
      <c r="R2044" s="260"/>
    </row>
    <row r="2045">
      <c r="A2045" s="279"/>
      <c r="B2045" s="31"/>
      <c r="C2045" s="31"/>
      <c r="D2045" s="31"/>
      <c r="E2045" s="31"/>
      <c r="F2045" s="275"/>
      <c r="G2045" s="276"/>
      <c r="H2045" s="277"/>
      <c r="I2045" s="278"/>
      <c r="J2045" s="37"/>
      <c r="K2045" s="37"/>
      <c r="L2045" s="37"/>
      <c r="M2045" s="37"/>
      <c r="N2045" s="260"/>
      <c r="O2045" s="260"/>
      <c r="P2045" s="260"/>
      <c r="Q2045" s="260"/>
      <c r="R2045" s="260"/>
    </row>
    <row r="2046">
      <c r="A2046" s="279">
        <v>45923.0</v>
      </c>
      <c r="B2046" s="31">
        <v>8642.0</v>
      </c>
      <c r="C2046" s="31" t="s">
        <v>20731</v>
      </c>
      <c r="D2046" s="31"/>
      <c r="E2046" s="31" t="s">
        <v>22783</v>
      </c>
      <c r="F2046" s="275"/>
      <c r="G2046" s="276">
        <v>3000.0</v>
      </c>
      <c r="H2046" s="277">
        <v>240.0</v>
      </c>
      <c r="I2046" s="278">
        <v>48.0</v>
      </c>
      <c r="J2046" s="37">
        <v>58.0</v>
      </c>
      <c r="K2046" s="37"/>
      <c r="L2046" s="37" t="s">
        <v>21</v>
      </c>
      <c r="M2046" s="37"/>
      <c r="N2046" s="260" t="s">
        <v>20645</v>
      </c>
      <c r="O2046" s="260">
        <v>0.0</v>
      </c>
      <c r="P2046" s="260"/>
      <c r="Q2046" s="260"/>
      <c r="R2046" s="260"/>
    </row>
    <row r="2047">
      <c r="A2047" s="279">
        <v>45922.0</v>
      </c>
      <c r="B2047" s="31">
        <v>8643.0</v>
      </c>
      <c r="C2047" s="31" t="s">
        <v>6275</v>
      </c>
      <c r="D2047" s="31"/>
      <c r="E2047" s="31" t="s">
        <v>20933</v>
      </c>
      <c r="F2047" s="275"/>
      <c r="G2047" s="276">
        <v>2640.0</v>
      </c>
      <c r="H2047" s="277">
        <v>280.0</v>
      </c>
      <c r="I2047" s="278">
        <v>56.0</v>
      </c>
      <c r="J2047" s="37">
        <v>68.0</v>
      </c>
      <c r="K2047" s="37"/>
      <c r="L2047" s="37" t="s">
        <v>21</v>
      </c>
      <c r="M2047" s="37"/>
      <c r="N2047" s="260" t="s">
        <v>20645</v>
      </c>
      <c r="O2047" s="260">
        <v>0.0</v>
      </c>
      <c r="P2047" s="260"/>
      <c r="Q2047" s="260"/>
      <c r="R2047" s="260"/>
    </row>
    <row r="2048">
      <c r="A2048" s="279"/>
      <c r="B2048" s="31"/>
      <c r="C2048" s="31"/>
      <c r="D2048" s="31"/>
      <c r="E2048" s="31"/>
      <c r="F2048" s="275"/>
      <c r="G2048" s="276"/>
      <c r="H2048" s="277"/>
      <c r="I2048" s="278"/>
      <c r="J2048" s="37"/>
      <c r="K2048" s="37"/>
      <c r="L2048" s="37"/>
      <c r="M2048" s="37"/>
      <c r="N2048" s="260"/>
      <c r="O2048" s="260"/>
      <c r="P2048" s="260"/>
      <c r="Q2048" s="260"/>
      <c r="R2048" s="260"/>
    </row>
    <row r="2049">
      <c r="A2049" s="279">
        <v>45939.0</v>
      </c>
      <c r="B2049" s="31">
        <v>8644.0</v>
      </c>
      <c r="C2049" s="31" t="s">
        <v>4031</v>
      </c>
      <c r="D2049" s="31"/>
      <c r="E2049" s="31" t="s">
        <v>20697</v>
      </c>
      <c r="F2049" s="275"/>
      <c r="G2049" s="276">
        <v>2940.0</v>
      </c>
      <c r="H2049" s="277">
        <v>140.0</v>
      </c>
      <c r="I2049" s="278">
        <v>24.0</v>
      </c>
      <c r="J2049" s="37">
        <v>28.0</v>
      </c>
      <c r="K2049" s="37"/>
      <c r="L2049" s="37" t="s">
        <v>21</v>
      </c>
      <c r="M2049" s="37"/>
      <c r="N2049" s="260" t="s">
        <v>20645</v>
      </c>
      <c r="O2049" s="260">
        <v>0.0</v>
      </c>
      <c r="P2049" s="260"/>
      <c r="Q2049" s="260"/>
      <c r="R2049" s="260"/>
    </row>
    <row r="2050">
      <c r="A2050" s="279">
        <v>45939.0</v>
      </c>
      <c r="B2050" s="31">
        <v>8645.0</v>
      </c>
      <c r="C2050" s="31" t="s">
        <v>4017</v>
      </c>
      <c r="D2050" s="31"/>
      <c r="E2050" s="31" t="s">
        <v>4500</v>
      </c>
      <c r="F2050" s="275"/>
      <c r="G2050" s="276">
        <v>2200.0</v>
      </c>
      <c r="H2050" s="277">
        <v>360.0</v>
      </c>
      <c r="I2050" s="278">
        <v>60.0</v>
      </c>
      <c r="J2050" s="37">
        <v>72.0</v>
      </c>
      <c r="K2050" s="37"/>
      <c r="L2050" s="37" t="s">
        <v>52</v>
      </c>
      <c r="M2050" s="37"/>
      <c r="N2050" s="260" t="s">
        <v>20645</v>
      </c>
      <c r="O2050" s="260">
        <v>0.0</v>
      </c>
      <c r="P2050" s="260"/>
      <c r="Q2050" s="260"/>
      <c r="R2050" s="260"/>
    </row>
    <row r="2051">
      <c r="A2051" s="279">
        <v>45925.0</v>
      </c>
      <c r="B2051" s="31">
        <v>8646.0</v>
      </c>
      <c r="C2051" s="31" t="s">
        <v>1093</v>
      </c>
      <c r="D2051" s="31"/>
      <c r="E2051" s="31" t="s">
        <v>22784</v>
      </c>
      <c r="F2051" s="275"/>
      <c r="G2051" s="276">
        <v>3400.0</v>
      </c>
      <c r="H2051" s="277">
        <v>720.0</v>
      </c>
      <c r="I2051" s="278">
        <v>144.0</v>
      </c>
      <c r="J2051" s="37">
        <v>173.0</v>
      </c>
      <c r="K2051" s="37"/>
      <c r="L2051" s="37" t="s">
        <v>21</v>
      </c>
      <c r="M2051" s="37"/>
      <c r="N2051" s="260" t="s">
        <v>20645</v>
      </c>
      <c r="O2051" s="260">
        <v>0.0</v>
      </c>
      <c r="P2051" s="260"/>
      <c r="Q2051" s="260"/>
      <c r="R2051" s="260"/>
    </row>
    <row r="2052">
      <c r="A2052" s="279">
        <v>45939.0</v>
      </c>
      <c r="B2052" s="31">
        <v>8647.0</v>
      </c>
      <c r="C2052" s="31" t="s">
        <v>8090</v>
      </c>
      <c r="D2052" s="31"/>
      <c r="E2052" s="31" t="s">
        <v>22816</v>
      </c>
      <c r="F2052" s="275"/>
      <c r="G2052" s="276">
        <v>13180.0</v>
      </c>
      <c r="H2052" s="277">
        <v>2780.0</v>
      </c>
      <c r="I2052" s="278">
        <v>0.0</v>
      </c>
      <c r="J2052" s="37">
        <v>0.0</v>
      </c>
      <c r="K2052" s="37"/>
      <c r="L2052" s="37" t="s">
        <v>21</v>
      </c>
      <c r="M2052" s="37"/>
      <c r="N2052" s="260" t="s">
        <v>20645</v>
      </c>
      <c r="O2052" s="260">
        <v>0.0</v>
      </c>
      <c r="P2052" s="260"/>
      <c r="Q2052" s="260"/>
      <c r="R2052" s="260"/>
    </row>
    <row r="2053">
      <c r="A2053" s="279">
        <v>45939.0</v>
      </c>
      <c r="B2053" s="31">
        <v>8648.0</v>
      </c>
      <c r="C2053" s="31" t="s">
        <v>5722</v>
      </c>
      <c r="D2053" s="31"/>
      <c r="E2053" s="31" t="s">
        <v>22683</v>
      </c>
      <c r="F2053" s="275"/>
      <c r="G2053" s="276">
        <v>3780.0</v>
      </c>
      <c r="H2053" s="277">
        <v>340.0</v>
      </c>
      <c r="I2053" s="278">
        <v>0.0</v>
      </c>
      <c r="J2053" s="37">
        <v>0.0</v>
      </c>
      <c r="K2053" s="37"/>
      <c r="L2053" s="37" t="s">
        <v>21</v>
      </c>
      <c r="M2053" s="37"/>
      <c r="N2053" s="260" t="s">
        <v>20645</v>
      </c>
      <c r="O2053" s="260">
        <v>0.0</v>
      </c>
      <c r="P2053" s="260"/>
      <c r="Q2053" s="260"/>
      <c r="R2053" s="260"/>
    </row>
    <row r="2054">
      <c r="A2054" s="279">
        <v>45939.0</v>
      </c>
      <c r="B2054" s="31">
        <v>8649.0</v>
      </c>
      <c r="C2054" s="31" t="s">
        <v>5722</v>
      </c>
      <c r="D2054" s="31"/>
      <c r="E2054" s="31" t="s">
        <v>22817</v>
      </c>
      <c r="F2054" s="275"/>
      <c r="G2054" s="276">
        <v>3440.0</v>
      </c>
      <c r="H2054" s="277">
        <v>520.0</v>
      </c>
      <c r="I2054" s="278">
        <v>97.0</v>
      </c>
      <c r="J2054" s="37">
        <v>116.0</v>
      </c>
      <c r="K2054" s="37"/>
      <c r="L2054" s="37" t="s">
        <v>21</v>
      </c>
      <c r="M2054" s="37"/>
      <c r="N2054" s="260" t="s">
        <v>20645</v>
      </c>
      <c r="O2054" s="260">
        <v>0.0</v>
      </c>
      <c r="P2054" s="260"/>
      <c r="Q2054" s="260"/>
      <c r="R2054" s="260"/>
    </row>
    <row r="2055">
      <c r="A2055" s="279">
        <v>45939.0</v>
      </c>
      <c r="B2055" s="31">
        <v>8650.0</v>
      </c>
      <c r="C2055" s="31" t="s">
        <v>4444</v>
      </c>
      <c r="D2055" s="31"/>
      <c r="E2055" s="31"/>
      <c r="F2055" s="275"/>
      <c r="G2055" s="276">
        <v>2720.0</v>
      </c>
      <c r="H2055" s="277">
        <v>540.0</v>
      </c>
      <c r="I2055" s="278">
        <v>90.0</v>
      </c>
      <c r="J2055" s="37">
        <v>107.0</v>
      </c>
      <c r="K2055" s="37"/>
      <c r="L2055" s="37" t="s">
        <v>21</v>
      </c>
      <c r="M2055" s="37"/>
      <c r="N2055" s="260" t="s">
        <v>20645</v>
      </c>
      <c r="O2055" s="260">
        <v>0.0</v>
      </c>
      <c r="P2055" s="260"/>
      <c r="Q2055" s="260"/>
      <c r="R2055" s="260"/>
    </row>
    <row r="2056">
      <c r="A2056" s="274"/>
      <c r="B2056" s="31"/>
      <c r="C2056" s="31"/>
      <c r="D2056" s="31"/>
      <c r="E2056" s="31"/>
      <c r="F2056" s="275"/>
      <c r="G2056" s="276"/>
      <c r="H2056" s="277"/>
      <c r="I2056" s="278"/>
      <c r="J2056" s="37"/>
      <c r="K2056" s="37"/>
      <c r="L2056" s="37"/>
      <c r="M2056" s="37"/>
      <c r="N2056" s="260"/>
      <c r="O2056" s="260"/>
      <c r="P2056" s="260"/>
      <c r="Q2056" s="260"/>
      <c r="R2056" s="260"/>
    </row>
    <row r="2057">
      <c r="A2057" s="274">
        <v>45940.02901064815</v>
      </c>
      <c r="B2057" s="31">
        <v>8651.0</v>
      </c>
      <c r="C2057" s="31" t="s">
        <v>4051</v>
      </c>
      <c r="D2057" s="31"/>
      <c r="E2057" s="31" t="s">
        <v>22828</v>
      </c>
      <c r="F2057" s="275"/>
      <c r="G2057" s="276">
        <v>3640.0</v>
      </c>
      <c r="H2057" s="277">
        <v>1080.0</v>
      </c>
      <c r="I2057" s="278">
        <v>179.0</v>
      </c>
      <c r="J2057" s="37">
        <v>214.0</v>
      </c>
      <c r="K2057" s="37"/>
      <c r="L2057" s="37" t="s">
        <v>21</v>
      </c>
      <c r="M2057" s="37"/>
      <c r="N2057" s="260" t="s">
        <v>20645</v>
      </c>
      <c r="O2057" s="260">
        <v>0.0</v>
      </c>
      <c r="P2057" s="260"/>
      <c r="Q2057" s="260"/>
      <c r="R2057" s="260"/>
    </row>
    <row r="2058">
      <c r="A2058" s="279">
        <v>45940.0</v>
      </c>
      <c r="B2058" s="31">
        <v>8652.0</v>
      </c>
      <c r="C2058" s="31" t="s">
        <v>7445</v>
      </c>
      <c r="D2058" s="31"/>
      <c r="E2058" s="31"/>
      <c r="F2058" s="275"/>
      <c r="G2058" s="276">
        <v>2540.0</v>
      </c>
      <c r="H2058" s="277">
        <v>220.0</v>
      </c>
      <c r="I2058" s="278">
        <v>27.0</v>
      </c>
      <c r="J2058" s="37">
        <v>32.0</v>
      </c>
      <c r="K2058" s="37"/>
      <c r="L2058" s="37" t="s">
        <v>52</v>
      </c>
      <c r="M2058" s="37"/>
      <c r="N2058" s="260" t="s">
        <v>20645</v>
      </c>
      <c r="O2058" s="260">
        <v>0.0</v>
      </c>
      <c r="P2058" s="260"/>
      <c r="Q2058" s="260"/>
      <c r="R2058" s="260"/>
    </row>
    <row r="2059">
      <c r="A2059" s="279">
        <v>45929.0</v>
      </c>
      <c r="B2059" s="31">
        <v>8653.0</v>
      </c>
      <c r="C2059" s="31" t="s">
        <v>20682</v>
      </c>
      <c r="D2059" s="31"/>
      <c r="E2059" s="31" t="s">
        <v>22785</v>
      </c>
      <c r="F2059" s="275"/>
      <c r="G2059" s="276">
        <v>3160.0</v>
      </c>
      <c r="H2059" s="277">
        <v>320.0</v>
      </c>
      <c r="I2059" s="278">
        <v>64.0</v>
      </c>
      <c r="J2059" s="37">
        <v>77.0</v>
      </c>
      <c r="K2059" s="37"/>
      <c r="L2059" s="37" t="s">
        <v>21</v>
      </c>
      <c r="M2059" s="37"/>
      <c r="N2059" s="260" t="s">
        <v>20645</v>
      </c>
      <c r="O2059" s="260">
        <v>0.0</v>
      </c>
      <c r="P2059" s="260"/>
      <c r="Q2059" s="260"/>
      <c r="R2059" s="260"/>
    </row>
    <row r="2060">
      <c r="A2060" s="279">
        <v>45940.0</v>
      </c>
      <c r="B2060" s="31">
        <v>8654.0</v>
      </c>
      <c r="C2060" s="31" t="s">
        <v>4031</v>
      </c>
      <c r="D2060" s="31"/>
      <c r="E2060" s="31" t="s">
        <v>20697</v>
      </c>
      <c r="F2060" s="275"/>
      <c r="G2060" s="276">
        <v>2980.0</v>
      </c>
      <c r="H2060" s="277">
        <v>220.0</v>
      </c>
      <c r="I2060" s="278">
        <v>37.0</v>
      </c>
      <c r="J2060" s="37">
        <v>44.0</v>
      </c>
      <c r="K2060" s="37"/>
      <c r="L2060" s="37" t="s">
        <v>21</v>
      </c>
      <c r="M2060" s="37"/>
      <c r="N2060" s="260" t="s">
        <v>20645</v>
      </c>
      <c r="O2060" s="260">
        <v>0.0</v>
      </c>
      <c r="P2060" s="260"/>
      <c r="Q2060" s="260"/>
      <c r="R2060" s="260"/>
    </row>
    <row r="2061">
      <c r="A2061" s="279">
        <v>45940.0</v>
      </c>
      <c r="B2061" s="31">
        <v>8655.0</v>
      </c>
      <c r="C2061" s="31" t="s">
        <v>3989</v>
      </c>
      <c r="D2061" s="31"/>
      <c r="E2061" s="31" t="s">
        <v>20873</v>
      </c>
      <c r="F2061" s="275"/>
      <c r="G2061" s="276">
        <v>2760.0</v>
      </c>
      <c r="H2061" s="277">
        <v>260.0</v>
      </c>
      <c r="I2061" s="278">
        <v>52.0</v>
      </c>
      <c r="J2061" s="37">
        <v>63.0</v>
      </c>
      <c r="K2061" s="37"/>
      <c r="L2061" s="37" t="s">
        <v>21</v>
      </c>
      <c r="M2061" s="37"/>
      <c r="N2061" s="260" t="s">
        <v>20645</v>
      </c>
      <c r="O2061" s="260">
        <v>0.0</v>
      </c>
      <c r="P2061" s="260"/>
      <c r="Q2061" s="260"/>
      <c r="R2061" s="260"/>
    </row>
    <row r="2062">
      <c r="A2062" s="279">
        <v>45940.0</v>
      </c>
      <c r="B2062" s="31">
        <v>8656.0</v>
      </c>
      <c r="C2062" s="31" t="s">
        <v>3980</v>
      </c>
      <c r="D2062" s="31"/>
      <c r="E2062" s="31"/>
      <c r="F2062" s="275"/>
      <c r="G2062" s="276">
        <v>3100.0</v>
      </c>
      <c r="H2062" s="277">
        <v>700.0</v>
      </c>
      <c r="I2062" s="278">
        <v>116.0</v>
      </c>
      <c r="J2062" s="37">
        <v>139.0</v>
      </c>
      <c r="K2062" s="37"/>
      <c r="L2062" s="37" t="s">
        <v>21</v>
      </c>
      <c r="M2062" s="37"/>
      <c r="N2062" s="260" t="s">
        <v>20645</v>
      </c>
      <c r="O2062" s="260">
        <v>0.0</v>
      </c>
      <c r="P2062" s="260"/>
      <c r="Q2062" s="260"/>
      <c r="R2062" s="260"/>
    </row>
    <row r="2063">
      <c r="A2063" s="279">
        <v>45940.0</v>
      </c>
      <c r="B2063" s="31">
        <v>8657.0</v>
      </c>
      <c r="C2063" s="31" t="s">
        <v>10694</v>
      </c>
      <c r="D2063" s="31"/>
      <c r="E2063" s="31" t="s">
        <v>22822</v>
      </c>
      <c r="F2063" s="275"/>
      <c r="G2063" s="276">
        <v>3180.0</v>
      </c>
      <c r="H2063" s="277">
        <v>400.0</v>
      </c>
      <c r="I2063" s="278">
        <v>66.0</v>
      </c>
      <c r="J2063" s="37">
        <v>80.0</v>
      </c>
      <c r="K2063" s="37"/>
      <c r="L2063" s="37" t="s">
        <v>21</v>
      </c>
      <c r="M2063" s="37"/>
      <c r="N2063" s="260" t="s">
        <v>20645</v>
      </c>
      <c r="O2063" s="260">
        <v>0.0</v>
      </c>
      <c r="P2063" s="260"/>
      <c r="Q2063" s="260"/>
      <c r="R2063" s="260"/>
    </row>
    <row r="2064">
      <c r="A2064" s="279">
        <v>45940.0</v>
      </c>
      <c r="B2064" s="31">
        <v>8658.0</v>
      </c>
      <c r="C2064" s="31"/>
      <c r="D2064" s="31"/>
      <c r="E2064" s="31"/>
      <c r="F2064" s="275"/>
      <c r="G2064" s="276"/>
      <c r="H2064" s="277">
        <v>0.0</v>
      </c>
      <c r="I2064" s="278">
        <v>0.0</v>
      </c>
      <c r="J2064" s="37">
        <v>0.0</v>
      </c>
      <c r="K2064" s="37"/>
      <c r="L2064" s="37" t="s">
        <v>52</v>
      </c>
      <c r="M2064" s="37"/>
      <c r="N2064" s="260" t="s">
        <v>20645</v>
      </c>
      <c r="O2064" s="260">
        <v>0.0</v>
      </c>
      <c r="P2064" s="260"/>
      <c r="Q2064" s="260"/>
      <c r="R2064" s="260"/>
    </row>
    <row r="2065">
      <c r="A2065" s="279">
        <v>45940.0</v>
      </c>
      <c r="B2065" s="31">
        <v>8659.0</v>
      </c>
      <c r="C2065" s="31"/>
      <c r="D2065" s="31"/>
      <c r="E2065" s="31"/>
      <c r="F2065" s="275"/>
      <c r="G2065" s="276"/>
      <c r="H2065" s="277">
        <v>0.0</v>
      </c>
      <c r="I2065" s="278">
        <v>0.0</v>
      </c>
      <c r="J2065" s="37">
        <v>0.0</v>
      </c>
      <c r="K2065" s="37"/>
      <c r="L2065" s="37" t="s">
        <v>52</v>
      </c>
      <c r="M2065" s="37"/>
      <c r="N2065" s="260" t="s">
        <v>20645</v>
      </c>
      <c r="O2065" s="260">
        <v>0.0</v>
      </c>
      <c r="P2065" s="260"/>
      <c r="Q2065" s="260"/>
      <c r="R2065" s="260"/>
    </row>
    <row r="2066">
      <c r="A2066" s="279">
        <v>45940.0</v>
      </c>
      <c r="B2066" s="31">
        <v>8660.0</v>
      </c>
      <c r="C2066" s="31" t="s">
        <v>5722</v>
      </c>
      <c r="D2066" s="31"/>
      <c r="E2066" s="31" t="s">
        <v>22683</v>
      </c>
      <c r="F2066" s="275"/>
      <c r="G2066" s="276">
        <v>3620.0</v>
      </c>
      <c r="H2066" s="277">
        <v>340.0</v>
      </c>
      <c r="I2066" s="278">
        <v>0.0</v>
      </c>
      <c r="J2066" s="37">
        <v>0.0</v>
      </c>
      <c r="K2066" s="37"/>
      <c r="L2066" s="37" t="s">
        <v>21</v>
      </c>
      <c r="M2066" s="37"/>
      <c r="N2066" s="260" t="s">
        <v>20645</v>
      </c>
      <c r="O2066" s="260">
        <v>0.0</v>
      </c>
      <c r="P2066" s="260"/>
      <c r="Q2066" s="260"/>
      <c r="R2066" s="260"/>
    </row>
    <row r="2067">
      <c r="A2067" s="279">
        <v>45940.0</v>
      </c>
      <c r="B2067" s="31">
        <v>8661.0</v>
      </c>
      <c r="C2067" s="31" t="s">
        <v>5722</v>
      </c>
      <c r="D2067" s="31"/>
      <c r="E2067" s="31" t="s">
        <v>22683</v>
      </c>
      <c r="F2067" s="275"/>
      <c r="G2067" s="276">
        <v>3280.0</v>
      </c>
      <c r="H2067" s="277">
        <v>560.0</v>
      </c>
      <c r="I2067" s="278">
        <v>104.0</v>
      </c>
      <c r="J2067" s="37">
        <v>125.0</v>
      </c>
      <c r="K2067" s="37"/>
      <c r="L2067" s="37" t="s">
        <v>21</v>
      </c>
      <c r="M2067" s="37"/>
      <c r="N2067" s="260" t="s">
        <v>20645</v>
      </c>
      <c r="O2067" s="260">
        <v>0.0</v>
      </c>
      <c r="P2067" s="260"/>
      <c r="Q2067" s="260"/>
      <c r="R2067" s="260"/>
    </row>
    <row r="2068">
      <c r="A2068" s="279">
        <v>45940.0</v>
      </c>
      <c r="B2068" s="31">
        <v>8662.0</v>
      </c>
      <c r="C2068" s="31" t="s">
        <v>5722</v>
      </c>
      <c r="D2068" s="31"/>
      <c r="E2068" s="31" t="s">
        <v>22684</v>
      </c>
      <c r="F2068" s="275"/>
      <c r="G2068" s="276">
        <v>3200.0</v>
      </c>
      <c r="H2068" s="277">
        <v>200.0</v>
      </c>
      <c r="I2068" s="278">
        <v>0.0</v>
      </c>
      <c r="J2068" s="37">
        <v>0.0</v>
      </c>
      <c r="K2068" s="37"/>
      <c r="L2068" s="37" t="s">
        <v>21</v>
      </c>
      <c r="M2068" s="37"/>
      <c r="N2068" s="260" t="s">
        <v>20645</v>
      </c>
      <c r="O2068" s="260">
        <v>0.0</v>
      </c>
      <c r="P2068" s="260"/>
      <c r="Q2068" s="260"/>
      <c r="R2068" s="260"/>
    </row>
    <row r="2069">
      <c r="A2069" s="279">
        <v>45940.0</v>
      </c>
      <c r="B2069" s="31">
        <v>8663.0</v>
      </c>
      <c r="C2069" s="31" t="s">
        <v>5722</v>
      </c>
      <c r="D2069" s="31"/>
      <c r="E2069" s="31" t="s">
        <v>22684</v>
      </c>
      <c r="F2069" s="275"/>
      <c r="G2069" s="276">
        <v>3000.0</v>
      </c>
      <c r="H2069" s="277">
        <v>400.0</v>
      </c>
      <c r="I2069" s="278">
        <v>74.0</v>
      </c>
      <c r="J2069" s="37">
        <v>89.0</v>
      </c>
      <c r="K2069" s="37"/>
      <c r="L2069" s="37" t="s">
        <v>21</v>
      </c>
      <c r="M2069" s="37"/>
      <c r="N2069" s="260" t="s">
        <v>20645</v>
      </c>
      <c r="O2069" s="260">
        <v>0.0</v>
      </c>
      <c r="P2069" s="260"/>
      <c r="Q2069" s="260"/>
      <c r="R2069" s="260"/>
    </row>
    <row r="2070">
      <c r="A2070" s="279">
        <v>45940.0</v>
      </c>
      <c r="B2070" s="31">
        <v>8664.0</v>
      </c>
      <c r="C2070" s="31" t="s">
        <v>8090</v>
      </c>
      <c r="D2070" s="31"/>
      <c r="E2070" s="31" t="s">
        <v>22823</v>
      </c>
      <c r="F2070" s="275"/>
      <c r="G2070" s="276">
        <v>11860.0</v>
      </c>
      <c r="H2070" s="277">
        <v>1460.0</v>
      </c>
      <c r="I2070" s="278">
        <v>0.0</v>
      </c>
      <c r="J2070" s="37">
        <v>0.0</v>
      </c>
      <c r="K2070" s="37"/>
      <c r="L2070" s="37" t="s">
        <v>21</v>
      </c>
      <c r="M2070" s="37"/>
      <c r="N2070" s="260" t="s">
        <v>20645</v>
      </c>
      <c r="O2070" s="260">
        <v>0.0</v>
      </c>
      <c r="P2070" s="260"/>
      <c r="Q2070" s="260"/>
      <c r="R2070" s="260"/>
    </row>
    <row r="2071">
      <c r="A2071" s="279">
        <v>45940.0</v>
      </c>
      <c r="B2071" s="31">
        <v>8665.0</v>
      </c>
      <c r="C2071" s="31" t="s">
        <v>8090</v>
      </c>
      <c r="D2071" s="31"/>
      <c r="E2071" s="31" t="s">
        <v>22779</v>
      </c>
      <c r="F2071" s="275"/>
      <c r="G2071" s="276">
        <v>12160.0</v>
      </c>
      <c r="H2071" s="277">
        <v>2080.0</v>
      </c>
      <c r="I2071" s="278">
        <v>0.0</v>
      </c>
      <c r="J2071" s="37">
        <v>0.0</v>
      </c>
      <c r="K2071" s="37"/>
      <c r="L2071" s="37" t="s">
        <v>21</v>
      </c>
      <c r="M2071" s="37"/>
      <c r="N2071" s="260" t="s">
        <v>20645</v>
      </c>
      <c r="O2071" s="260">
        <v>0.0</v>
      </c>
      <c r="P2071" s="260"/>
      <c r="Q2071" s="260"/>
      <c r="R2071" s="260"/>
    </row>
    <row r="2072">
      <c r="A2072" s="274"/>
      <c r="B2072" s="31"/>
      <c r="C2072" s="31"/>
      <c r="D2072" s="31"/>
      <c r="E2072" s="31"/>
      <c r="F2072" s="275"/>
      <c r="G2072" s="276"/>
      <c r="H2072" s="277"/>
      <c r="I2072" s="278"/>
      <c r="J2072" s="37"/>
      <c r="K2072" s="37"/>
      <c r="L2072" s="37"/>
      <c r="M2072" s="37"/>
      <c r="N2072" s="260"/>
      <c r="O2072" s="260"/>
      <c r="P2072" s="260"/>
      <c r="Q2072" s="260"/>
      <c r="R2072" s="260"/>
    </row>
    <row r="2073">
      <c r="A2073" s="274">
        <v>45941.02899908565</v>
      </c>
      <c r="B2073" s="31">
        <v>8666.0</v>
      </c>
      <c r="C2073" s="31" t="s">
        <v>4111</v>
      </c>
      <c r="D2073" s="31"/>
      <c r="E2073" s="31" t="s">
        <v>22829</v>
      </c>
      <c r="F2073" s="275"/>
      <c r="G2073" s="276">
        <v>3240.0</v>
      </c>
      <c r="H2073" s="277">
        <v>680.0</v>
      </c>
      <c r="I2073" s="278">
        <v>82.0</v>
      </c>
      <c r="J2073" s="37">
        <v>98.0</v>
      </c>
      <c r="K2073" s="37"/>
      <c r="L2073" s="37" t="s">
        <v>21</v>
      </c>
      <c r="M2073" s="37"/>
      <c r="N2073" s="260" t="s">
        <v>20645</v>
      </c>
      <c r="O2073" s="260">
        <v>0.0</v>
      </c>
      <c r="P2073" s="260"/>
      <c r="Q2073" s="260"/>
      <c r="R2073" s="260"/>
    </row>
    <row r="2074">
      <c r="A2074" s="274"/>
      <c r="B2074" s="31"/>
      <c r="C2074" s="31"/>
      <c r="D2074" s="31"/>
      <c r="E2074" s="31"/>
      <c r="F2074" s="275"/>
      <c r="G2074" s="276"/>
      <c r="H2074" s="277"/>
      <c r="I2074" s="278"/>
      <c r="J2074" s="37"/>
      <c r="K2074" s="37"/>
      <c r="L2074" s="37"/>
      <c r="M2074" s="37"/>
      <c r="N2074" s="260"/>
      <c r="O2074" s="260"/>
      <c r="P2074" s="260"/>
      <c r="Q2074" s="260"/>
      <c r="R2074" s="260"/>
    </row>
    <row r="2075">
      <c r="A2075" s="274">
        <v>45943.02901427083</v>
      </c>
      <c r="B2075" s="31">
        <v>8667.0</v>
      </c>
      <c r="C2075" s="31" t="s">
        <v>8090</v>
      </c>
      <c r="D2075" s="31"/>
      <c r="E2075" s="31" t="s">
        <v>22834</v>
      </c>
      <c r="F2075" s="275"/>
      <c r="G2075" s="276">
        <v>12520.0</v>
      </c>
      <c r="H2075" s="277">
        <v>2240.0</v>
      </c>
      <c r="I2075" s="278">
        <v>0.0</v>
      </c>
      <c r="J2075" s="37">
        <v>0.0</v>
      </c>
      <c r="K2075" s="37"/>
      <c r="L2075" s="37" t="s">
        <v>21</v>
      </c>
      <c r="M2075" s="37"/>
      <c r="N2075" s="260" t="s">
        <v>20645</v>
      </c>
      <c r="O2075" s="260">
        <v>0.0</v>
      </c>
      <c r="P2075" s="260"/>
      <c r="Q2075" s="260"/>
      <c r="R2075" s="260"/>
    </row>
    <row r="2076">
      <c r="A2076" s="279">
        <v>45943.0</v>
      </c>
      <c r="B2076" s="31">
        <v>8668.0</v>
      </c>
      <c r="C2076" s="31" t="s">
        <v>4138</v>
      </c>
      <c r="D2076" s="31"/>
      <c r="E2076" s="31"/>
      <c r="F2076" s="275"/>
      <c r="G2076" s="276">
        <v>3220.0</v>
      </c>
      <c r="H2076" s="277">
        <v>20.0</v>
      </c>
      <c r="I2076" s="278">
        <v>4.0</v>
      </c>
      <c r="J2076" s="37">
        <v>5.0</v>
      </c>
      <c r="K2076" s="37"/>
      <c r="L2076" s="37" t="s">
        <v>60</v>
      </c>
      <c r="M2076" s="37"/>
      <c r="N2076" s="260" t="s">
        <v>20645</v>
      </c>
      <c r="O2076" s="260">
        <v>0.0</v>
      </c>
      <c r="P2076" s="260"/>
      <c r="Q2076" s="260"/>
      <c r="R2076" s="260"/>
    </row>
    <row r="2077">
      <c r="A2077" s="279">
        <v>45943.0</v>
      </c>
      <c r="B2077" s="31">
        <v>8669.0</v>
      </c>
      <c r="C2077" s="31" t="s">
        <v>4017</v>
      </c>
      <c r="D2077" s="31"/>
      <c r="E2077" s="31" t="s">
        <v>4500</v>
      </c>
      <c r="F2077" s="275"/>
      <c r="G2077" s="276">
        <v>2100.0</v>
      </c>
      <c r="H2077" s="277">
        <v>280.0</v>
      </c>
      <c r="I2077" s="278">
        <v>47.0</v>
      </c>
      <c r="J2077" s="37">
        <v>56.0</v>
      </c>
      <c r="K2077" s="37"/>
      <c r="L2077" s="37" t="s">
        <v>52</v>
      </c>
      <c r="M2077" s="37"/>
      <c r="N2077" s="260" t="s">
        <v>20645</v>
      </c>
      <c r="O2077" s="260">
        <v>0.0</v>
      </c>
      <c r="P2077" s="260"/>
      <c r="Q2077" s="260"/>
      <c r="R2077" s="260"/>
    </row>
    <row r="2078">
      <c r="A2078" s="279">
        <v>45943.0</v>
      </c>
      <c r="B2078" s="31">
        <v>8670.0</v>
      </c>
      <c r="C2078" s="31" t="s">
        <v>7445</v>
      </c>
      <c r="D2078" s="31"/>
      <c r="E2078" s="31"/>
      <c r="F2078" s="275"/>
      <c r="G2078" s="276">
        <v>2500.0</v>
      </c>
      <c r="H2078" s="277">
        <v>220.0</v>
      </c>
      <c r="I2078" s="278">
        <v>27.0</v>
      </c>
      <c r="J2078" s="37">
        <v>32.0</v>
      </c>
      <c r="K2078" s="37"/>
      <c r="L2078" s="37" t="s">
        <v>52</v>
      </c>
      <c r="M2078" s="37"/>
      <c r="N2078" s="260" t="s">
        <v>20645</v>
      </c>
      <c r="O2078" s="260">
        <v>0.0</v>
      </c>
      <c r="P2078" s="260"/>
      <c r="Q2078" s="260"/>
      <c r="R2078" s="260"/>
    </row>
    <row r="2079">
      <c r="A2079" s="279">
        <v>45943.0</v>
      </c>
      <c r="B2079" s="31">
        <v>8671.0</v>
      </c>
      <c r="C2079" s="31" t="s">
        <v>6423</v>
      </c>
      <c r="D2079" s="31"/>
      <c r="E2079" s="31" t="s">
        <v>22684</v>
      </c>
      <c r="F2079" s="275"/>
      <c r="G2079" s="276">
        <v>3240.0</v>
      </c>
      <c r="H2079" s="277">
        <v>200.0</v>
      </c>
      <c r="I2079" s="278">
        <v>0.0</v>
      </c>
      <c r="J2079" s="37">
        <v>0.0</v>
      </c>
      <c r="K2079" s="37"/>
      <c r="L2079" s="37" t="s">
        <v>21</v>
      </c>
      <c r="M2079" s="37"/>
      <c r="N2079" s="260" t="s">
        <v>20645</v>
      </c>
      <c r="O2079" s="260">
        <v>0.0</v>
      </c>
      <c r="P2079" s="260"/>
      <c r="Q2079" s="260"/>
      <c r="R2079" s="260"/>
    </row>
    <row r="2080">
      <c r="A2080" s="279">
        <v>45943.0</v>
      </c>
      <c r="B2080" s="31">
        <v>8672.0</v>
      </c>
      <c r="C2080" s="31" t="s">
        <v>6423</v>
      </c>
      <c r="D2080" s="31"/>
      <c r="E2080" s="31" t="s">
        <v>22830</v>
      </c>
      <c r="F2080" s="275"/>
      <c r="G2080" s="276">
        <v>3040.0</v>
      </c>
      <c r="H2080" s="277">
        <v>420.0</v>
      </c>
      <c r="I2080" s="278">
        <v>78.0</v>
      </c>
      <c r="J2080" s="37">
        <v>94.0</v>
      </c>
      <c r="K2080" s="37"/>
      <c r="L2080" s="37" t="s">
        <v>21</v>
      </c>
      <c r="M2080" s="37"/>
      <c r="N2080" s="260" t="s">
        <v>20645</v>
      </c>
      <c r="O2080" s="260">
        <v>0.0</v>
      </c>
      <c r="P2080" s="260"/>
      <c r="Q2080" s="260"/>
      <c r="R2080" s="260"/>
    </row>
    <row r="2081">
      <c r="A2081" s="279">
        <v>45943.0</v>
      </c>
      <c r="B2081" s="31">
        <v>8673.0</v>
      </c>
      <c r="C2081" s="31" t="s">
        <v>6423</v>
      </c>
      <c r="D2081" s="31"/>
      <c r="E2081" s="31" t="s">
        <v>22683</v>
      </c>
      <c r="F2081" s="275"/>
      <c r="G2081" s="276">
        <v>3300.0</v>
      </c>
      <c r="H2081" s="277">
        <v>200.0</v>
      </c>
      <c r="I2081" s="278">
        <v>0.0</v>
      </c>
      <c r="J2081" s="37">
        <v>0.0</v>
      </c>
      <c r="K2081" s="37"/>
      <c r="L2081" s="37" t="s">
        <v>21</v>
      </c>
      <c r="M2081" s="37"/>
      <c r="N2081" s="260" t="s">
        <v>20645</v>
      </c>
      <c r="O2081" s="260">
        <v>0.0</v>
      </c>
      <c r="P2081" s="260"/>
      <c r="Q2081" s="260"/>
      <c r="R2081" s="260"/>
    </row>
    <row r="2082">
      <c r="A2082" s="279">
        <v>45943.0</v>
      </c>
      <c r="B2082" s="31">
        <v>8674.0</v>
      </c>
      <c r="C2082" s="31" t="s">
        <v>6423</v>
      </c>
      <c r="D2082" s="31"/>
      <c r="E2082" s="31" t="s">
        <v>22683</v>
      </c>
      <c r="F2082" s="275"/>
      <c r="G2082" s="276">
        <v>3100.0</v>
      </c>
      <c r="H2082" s="277">
        <v>240.0</v>
      </c>
      <c r="I2082" s="278">
        <v>45.0</v>
      </c>
      <c r="J2082" s="37">
        <v>54.0</v>
      </c>
      <c r="K2082" s="37"/>
      <c r="L2082" s="37" t="s">
        <v>21</v>
      </c>
      <c r="M2082" s="37"/>
      <c r="N2082" s="260" t="s">
        <v>20645</v>
      </c>
      <c r="O2082" s="260">
        <v>0.0</v>
      </c>
      <c r="P2082" s="260"/>
      <c r="Q2082" s="260"/>
      <c r="R2082" s="260"/>
    </row>
    <row r="2083">
      <c r="A2083" s="279">
        <v>45943.0</v>
      </c>
      <c r="B2083" s="31">
        <v>8675.0</v>
      </c>
      <c r="C2083" s="31" t="s">
        <v>4671</v>
      </c>
      <c r="D2083" s="31"/>
      <c r="E2083" s="31" t="s">
        <v>4734</v>
      </c>
      <c r="F2083" s="275"/>
      <c r="G2083" s="276">
        <v>2800.0</v>
      </c>
      <c r="H2083" s="277">
        <v>120.0</v>
      </c>
      <c r="I2083" s="278">
        <v>20.0</v>
      </c>
      <c r="J2083" s="37">
        <v>24.0</v>
      </c>
      <c r="K2083" s="37"/>
      <c r="L2083" s="37" t="s">
        <v>21</v>
      </c>
      <c r="M2083" s="37"/>
      <c r="N2083" s="260" t="s">
        <v>20645</v>
      </c>
      <c r="O2083" s="260">
        <v>0.0</v>
      </c>
      <c r="P2083" s="260"/>
      <c r="Q2083" s="260"/>
      <c r="R2083" s="260"/>
    </row>
    <row r="2084">
      <c r="A2084" s="279">
        <v>45943.0</v>
      </c>
      <c r="B2084" s="31">
        <v>8676.0</v>
      </c>
      <c r="C2084" s="31" t="s">
        <v>5722</v>
      </c>
      <c r="D2084" s="31"/>
      <c r="E2084" s="31" t="s">
        <v>22683</v>
      </c>
      <c r="F2084" s="275"/>
      <c r="G2084" s="276">
        <v>3640.0</v>
      </c>
      <c r="H2084" s="277">
        <v>280.0</v>
      </c>
      <c r="I2084" s="278">
        <v>0.0</v>
      </c>
      <c r="J2084" s="37">
        <v>0.0</v>
      </c>
      <c r="K2084" s="37"/>
      <c r="L2084" s="37" t="s">
        <v>21</v>
      </c>
      <c r="M2084" s="37"/>
      <c r="N2084" s="260" t="s">
        <v>20645</v>
      </c>
      <c r="O2084" s="260">
        <v>0.0</v>
      </c>
      <c r="P2084" s="260"/>
      <c r="Q2084" s="260"/>
      <c r="R2084" s="260"/>
    </row>
    <row r="2085">
      <c r="A2085" s="279">
        <v>45943.0</v>
      </c>
      <c r="B2085" s="31">
        <v>8677.0</v>
      </c>
      <c r="C2085" s="31" t="s">
        <v>5722</v>
      </c>
      <c r="D2085" s="31"/>
      <c r="E2085" s="31" t="s">
        <v>22683</v>
      </c>
      <c r="F2085" s="275"/>
      <c r="G2085" s="276">
        <v>3360.0</v>
      </c>
      <c r="H2085" s="277">
        <v>640.0</v>
      </c>
      <c r="I2085" s="278">
        <v>119.0</v>
      </c>
      <c r="J2085" s="37">
        <v>143.0</v>
      </c>
      <c r="K2085" s="37"/>
      <c r="L2085" s="37" t="s">
        <v>21</v>
      </c>
      <c r="M2085" s="37"/>
      <c r="N2085" s="260" t="s">
        <v>20645</v>
      </c>
      <c r="O2085" s="260">
        <v>0.0</v>
      </c>
      <c r="P2085" s="260"/>
      <c r="Q2085" s="260"/>
      <c r="R2085" s="260"/>
    </row>
    <row r="2086">
      <c r="A2086" s="279">
        <v>45943.0</v>
      </c>
      <c r="B2086" s="31">
        <v>8678.0</v>
      </c>
      <c r="C2086" s="31" t="s">
        <v>9511</v>
      </c>
      <c r="D2086" s="31"/>
      <c r="E2086" s="31" t="s">
        <v>22832</v>
      </c>
      <c r="F2086" s="275"/>
      <c r="G2086" s="276">
        <v>3660.0</v>
      </c>
      <c r="H2086" s="277">
        <v>1060.0</v>
      </c>
      <c r="I2086" s="278">
        <v>175.0</v>
      </c>
      <c r="J2086" s="37">
        <v>210.0</v>
      </c>
      <c r="K2086" s="37"/>
      <c r="L2086" s="37" t="s">
        <v>21</v>
      </c>
      <c r="M2086" s="37"/>
      <c r="N2086" s="260" t="s">
        <v>20645</v>
      </c>
      <c r="O2086" s="260">
        <v>0.0</v>
      </c>
      <c r="P2086" s="260"/>
      <c r="Q2086" s="260"/>
      <c r="R2086" s="260"/>
    </row>
    <row r="2087">
      <c r="A2087" s="279">
        <v>45943.0</v>
      </c>
      <c r="B2087" s="31">
        <v>8679.0</v>
      </c>
      <c r="C2087" s="31" t="s">
        <v>4017</v>
      </c>
      <c r="D2087" s="31"/>
      <c r="E2087" s="31" t="s">
        <v>4500</v>
      </c>
      <c r="F2087" s="275"/>
      <c r="G2087" s="276">
        <v>2320.0</v>
      </c>
      <c r="H2087" s="277">
        <v>500.0</v>
      </c>
      <c r="I2087" s="278">
        <v>83.0</v>
      </c>
      <c r="J2087" s="37">
        <v>99.0</v>
      </c>
      <c r="K2087" s="37"/>
      <c r="L2087" s="37" t="s">
        <v>52</v>
      </c>
      <c r="M2087" s="37"/>
      <c r="N2087" s="260" t="s">
        <v>20645</v>
      </c>
      <c r="O2087" s="260">
        <v>0.0</v>
      </c>
      <c r="P2087" s="260"/>
      <c r="Q2087" s="260"/>
      <c r="R2087" s="260"/>
    </row>
    <row r="2088">
      <c r="A2088" s="274"/>
      <c r="B2088" s="31"/>
      <c r="C2088" s="31"/>
      <c r="D2088" s="31"/>
      <c r="E2088" s="31"/>
      <c r="F2088" s="275"/>
      <c r="G2088" s="276"/>
      <c r="H2088" s="277"/>
      <c r="I2088" s="278"/>
      <c r="J2088" s="37"/>
      <c r="K2088" s="37"/>
      <c r="L2088" s="37"/>
      <c r="M2088" s="37"/>
      <c r="N2088" s="260"/>
      <c r="O2088" s="260"/>
      <c r="P2088" s="260"/>
      <c r="Q2088" s="260"/>
      <c r="R2088" s="260"/>
    </row>
    <row r="2089">
      <c r="A2089" s="274">
        <v>45944.02901508102</v>
      </c>
      <c r="B2089" s="31">
        <v>8680.0</v>
      </c>
      <c r="C2089" s="31" t="s">
        <v>4138</v>
      </c>
      <c r="D2089" s="31"/>
      <c r="E2089" s="31"/>
      <c r="F2089" s="275"/>
      <c r="G2089" s="276">
        <v>3040.0</v>
      </c>
      <c r="H2089" s="277">
        <v>40.0</v>
      </c>
      <c r="I2089" s="278">
        <v>8.0</v>
      </c>
      <c r="J2089" s="37">
        <v>10.0</v>
      </c>
      <c r="K2089" s="37"/>
      <c r="L2089" s="37" t="s">
        <v>60</v>
      </c>
      <c r="M2089" s="37"/>
      <c r="N2089" s="260" t="s">
        <v>20645</v>
      </c>
      <c r="O2089" s="260">
        <v>0.0</v>
      </c>
      <c r="P2089" s="260"/>
      <c r="Q2089" s="260"/>
      <c r="R2089" s="260"/>
    </row>
    <row r="2090">
      <c r="A2090" s="279">
        <v>45944.0</v>
      </c>
      <c r="B2090" s="31">
        <v>8681.0</v>
      </c>
      <c r="C2090" s="31" t="s">
        <v>8901</v>
      </c>
      <c r="D2090" s="31"/>
      <c r="E2090" s="31" t="s">
        <v>22604</v>
      </c>
      <c r="F2090" s="275"/>
      <c r="G2090" s="276">
        <v>12500.0</v>
      </c>
      <c r="H2090" s="277">
        <v>2220.0</v>
      </c>
      <c r="I2090" s="278">
        <v>0.0</v>
      </c>
      <c r="J2090" s="37">
        <v>0.0</v>
      </c>
      <c r="K2090" s="37"/>
      <c r="L2090" s="37" t="s">
        <v>21</v>
      </c>
      <c r="M2090" s="37"/>
      <c r="N2090" s="260" t="s">
        <v>20645</v>
      </c>
      <c r="O2090" s="260">
        <v>0.0</v>
      </c>
      <c r="P2090" s="260"/>
      <c r="Q2090" s="260"/>
      <c r="R2090" s="260"/>
    </row>
    <row r="2091">
      <c r="A2091" s="279">
        <v>45944.0</v>
      </c>
      <c r="B2091" s="31">
        <v>8682.0</v>
      </c>
      <c r="C2091" s="31" t="s">
        <v>4017</v>
      </c>
      <c r="D2091" s="31"/>
      <c r="E2091" s="31" t="s">
        <v>4500</v>
      </c>
      <c r="F2091" s="275"/>
      <c r="G2091" s="276">
        <v>2200.0</v>
      </c>
      <c r="H2091" s="277">
        <v>400.0</v>
      </c>
      <c r="I2091" s="278">
        <v>54.0</v>
      </c>
      <c r="J2091" s="37">
        <v>65.0</v>
      </c>
      <c r="K2091" s="37"/>
      <c r="L2091" s="37" t="s">
        <v>52</v>
      </c>
      <c r="M2091" s="37"/>
      <c r="N2091" s="260" t="s">
        <v>20645</v>
      </c>
      <c r="O2091" s="260">
        <v>0.0</v>
      </c>
      <c r="P2091" s="260"/>
      <c r="Q2091" s="260"/>
      <c r="R2091" s="260"/>
    </row>
    <row r="2092">
      <c r="A2092" s="279">
        <v>45944.0</v>
      </c>
      <c r="B2092" s="31">
        <v>8683.0</v>
      </c>
      <c r="C2092" s="31" t="s">
        <v>4877</v>
      </c>
      <c r="D2092" s="31"/>
      <c r="E2092" s="31"/>
      <c r="F2092" s="275"/>
      <c r="G2092" s="276">
        <v>3120.0</v>
      </c>
      <c r="H2092" s="277">
        <v>360.0</v>
      </c>
      <c r="I2092" s="278">
        <v>60.0</v>
      </c>
      <c r="J2092" s="37">
        <v>72.0</v>
      </c>
      <c r="K2092" s="37"/>
      <c r="L2092" s="37" t="s">
        <v>21</v>
      </c>
      <c r="M2092" s="37"/>
      <c r="N2092" s="260" t="s">
        <v>20645</v>
      </c>
      <c r="O2092" s="260">
        <v>0.0</v>
      </c>
      <c r="P2092" s="260"/>
      <c r="Q2092" s="260"/>
      <c r="R2092" s="260"/>
    </row>
    <row r="2093">
      <c r="A2093" s="279">
        <v>45944.0</v>
      </c>
      <c r="B2093" s="31">
        <v>8684.0</v>
      </c>
      <c r="C2093" s="31" t="s">
        <v>3980</v>
      </c>
      <c r="D2093" s="31"/>
      <c r="E2093" s="31"/>
      <c r="F2093" s="275"/>
      <c r="G2093" s="276">
        <v>3000.0</v>
      </c>
      <c r="H2093" s="277">
        <v>600.0</v>
      </c>
      <c r="I2093" s="278">
        <v>99.0</v>
      </c>
      <c r="J2093" s="37">
        <v>119.0</v>
      </c>
      <c r="K2093" s="37"/>
      <c r="L2093" s="37" t="s">
        <v>21</v>
      </c>
      <c r="M2093" s="37"/>
      <c r="N2093" s="260" t="s">
        <v>20645</v>
      </c>
      <c r="O2093" s="260">
        <v>0.0</v>
      </c>
      <c r="P2093" s="260"/>
      <c r="Q2093" s="260"/>
      <c r="R2093" s="260"/>
    </row>
    <row r="2094">
      <c r="A2094" s="279">
        <v>45944.0</v>
      </c>
      <c r="B2094" s="31">
        <v>8685.0</v>
      </c>
      <c r="C2094" s="31" t="s">
        <v>2781</v>
      </c>
      <c r="D2094" s="31"/>
      <c r="E2094" s="31"/>
      <c r="F2094" s="275"/>
      <c r="G2094" s="276">
        <v>3260.0</v>
      </c>
      <c r="H2094" s="277">
        <v>300.0</v>
      </c>
      <c r="I2094" s="278">
        <v>36.0</v>
      </c>
      <c r="J2094" s="37">
        <v>44.0</v>
      </c>
      <c r="K2094" s="37"/>
      <c r="L2094" s="37" t="s">
        <v>52</v>
      </c>
      <c r="M2094" s="37"/>
      <c r="N2094" s="260" t="s">
        <v>20645</v>
      </c>
      <c r="O2094" s="260">
        <v>0.0</v>
      </c>
      <c r="P2094" s="260"/>
      <c r="Q2094" s="260"/>
      <c r="R2094" s="260"/>
    </row>
    <row r="2095">
      <c r="A2095" s="279">
        <v>45944.0</v>
      </c>
      <c r="B2095" s="31">
        <v>8686.0</v>
      </c>
      <c r="C2095" s="31" t="s">
        <v>6423</v>
      </c>
      <c r="D2095" s="31"/>
      <c r="E2095" s="31" t="s">
        <v>22683</v>
      </c>
      <c r="F2095" s="275"/>
      <c r="G2095" s="276">
        <v>3340.0</v>
      </c>
      <c r="H2095" s="277">
        <v>220.0</v>
      </c>
      <c r="I2095" s="278">
        <v>0.0</v>
      </c>
      <c r="J2095" s="37">
        <v>0.0</v>
      </c>
      <c r="K2095" s="37"/>
      <c r="L2095" s="37" t="s">
        <v>21</v>
      </c>
      <c r="M2095" s="37"/>
      <c r="N2095" s="260" t="s">
        <v>20645</v>
      </c>
      <c r="O2095" s="260">
        <v>0.0</v>
      </c>
      <c r="P2095" s="260"/>
      <c r="Q2095" s="260"/>
      <c r="R2095" s="260"/>
    </row>
    <row r="2096">
      <c r="A2096" s="279">
        <v>45944.0</v>
      </c>
      <c r="B2096" s="31">
        <v>8687.0</v>
      </c>
      <c r="C2096" s="31" t="s">
        <v>6423</v>
      </c>
      <c r="D2096" s="31"/>
      <c r="E2096" s="31" t="s">
        <v>22683</v>
      </c>
      <c r="F2096" s="275"/>
      <c r="G2096" s="276">
        <v>3120.0</v>
      </c>
      <c r="H2096" s="277">
        <v>340.0</v>
      </c>
      <c r="I2096" s="278">
        <v>63.0</v>
      </c>
      <c r="J2096" s="37">
        <v>76.0</v>
      </c>
      <c r="K2096" s="37"/>
      <c r="L2096" s="37" t="s">
        <v>21</v>
      </c>
      <c r="M2096" s="37"/>
      <c r="N2096" s="260" t="s">
        <v>20645</v>
      </c>
      <c r="O2096" s="260">
        <v>0.0</v>
      </c>
      <c r="P2096" s="260"/>
      <c r="Q2096" s="260"/>
      <c r="R2096" s="260"/>
    </row>
    <row r="2097">
      <c r="A2097" s="279">
        <v>45944.0</v>
      </c>
      <c r="B2097" s="31">
        <v>8688.0</v>
      </c>
      <c r="C2097" s="31" t="s">
        <v>6423</v>
      </c>
      <c r="D2097" s="31"/>
      <c r="E2097" s="31" t="s">
        <v>22684</v>
      </c>
      <c r="F2097" s="275"/>
      <c r="G2097" s="276">
        <v>3100.0</v>
      </c>
      <c r="H2097" s="277">
        <v>120.0</v>
      </c>
      <c r="I2097" s="278">
        <v>0.0</v>
      </c>
      <c r="J2097" s="37">
        <v>0.0</v>
      </c>
      <c r="K2097" s="37"/>
      <c r="L2097" s="37" t="s">
        <v>21</v>
      </c>
      <c r="M2097" s="37"/>
      <c r="N2097" s="260" t="s">
        <v>20645</v>
      </c>
      <c r="O2097" s="260">
        <v>0.0</v>
      </c>
      <c r="P2097" s="260"/>
      <c r="Q2097" s="260"/>
      <c r="R2097" s="260"/>
    </row>
    <row r="2098">
      <c r="A2098" s="279">
        <v>45944.0</v>
      </c>
      <c r="B2098" s="31">
        <v>8689.0</v>
      </c>
      <c r="C2098" s="31" t="s">
        <v>6423</v>
      </c>
      <c r="D2098" s="31"/>
      <c r="E2098" s="31" t="s">
        <v>22684</v>
      </c>
      <c r="F2098" s="275"/>
      <c r="G2098" s="276">
        <v>2980.0</v>
      </c>
      <c r="H2098" s="277">
        <v>360.0</v>
      </c>
      <c r="I2098" s="278">
        <v>67.0</v>
      </c>
      <c r="J2098" s="37">
        <v>80.0</v>
      </c>
      <c r="K2098" s="37"/>
      <c r="L2098" s="37" t="s">
        <v>21</v>
      </c>
      <c r="M2098" s="37"/>
      <c r="N2098" s="260" t="s">
        <v>20645</v>
      </c>
      <c r="O2098" s="260">
        <v>0.0</v>
      </c>
      <c r="P2098" s="260"/>
      <c r="Q2098" s="260"/>
      <c r="R2098" s="260"/>
    </row>
    <row r="2099">
      <c r="A2099" s="279">
        <v>45944.0</v>
      </c>
      <c r="B2099" s="31">
        <v>8690.0</v>
      </c>
      <c r="C2099" s="31" t="s">
        <v>4017</v>
      </c>
      <c r="D2099" s="31"/>
      <c r="E2099" s="31" t="s">
        <v>4500</v>
      </c>
      <c r="F2099" s="275"/>
      <c r="G2099" s="276">
        <v>2140.0</v>
      </c>
      <c r="H2099" s="277">
        <v>240.0</v>
      </c>
      <c r="I2099" s="278">
        <v>40.0</v>
      </c>
      <c r="J2099" s="37">
        <v>48.0</v>
      </c>
      <c r="K2099" s="37"/>
      <c r="L2099" s="37" t="s">
        <v>52</v>
      </c>
      <c r="M2099" s="37"/>
      <c r="N2099" s="260" t="s">
        <v>20645</v>
      </c>
      <c r="O2099" s="260">
        <v>0.0</v>
      </c>
      <c r="P2099" s="260"/>
      <c r="Q2099" s="260"/>
      <c r="R2099" s="260"/>
    </row>
    <row r="2100">
      <c r="A2100" s="279">
        <v>45944.0</v>
      </c>
      <c r="B2100" s="31">
        <v>8691.0</v>
      </c>
      <c r="C2100" s="31" t="s">
        <v>2781</v>
      </c>
      <c r="D2100" s="31"/>
      <c r="E2100" s="31"/>
      <c r="F2100" s="275"/>
      <c r="G2100" s="276">
        <v>3260.0</v>
      </c>
      <c r="H2100" s="277">
        <v>240.0</v>
      </c>
      <c r="I2100" s="278">
        <v>29.0</v>
      </c>
      <c r="J2100" s="37">
        <v>35.0</v>
      </c>
      <c r="K2100" s="37"/>
      <c r="L2100" s="37" t="s">
        <v>52</v>
      </c>
      <c r="M2100" s="37"/>
      <c r="N2100" s="260" t="s">
        <v>20645</v>
      </c>
      <c r="O2100" s="260">
        <v>0.0</v>
      </c>
      <c r="P2100" s="260"/>
      <c r="Q2100" s="260"/>
      <c r="R2100" s="260"/>
    </row>
    <row r="2101">
      <c r="A2101" s="279">
        <v>45944.0</v>
      </c>
      <c r="B2101" s="31">
        <v>8692.0</v>
      </c>
      <c r="C2101" s="31" t="s">
        <v>8901</v>
      </c>
      <c r="D2101" s="31"/>
      <c r="E2101" s="31" t="s">
        <v>22839</v>
      </c>
      <c r="F2101" s="275"/>
      <c r="G2101" s="276">
        <v>12920.0</v>
      </c>
      <c r="H2101" s="277">
        <v>2700.0</v>
      </c>
      <c r="I2101" s="278">
        <v>0.0</v>
      </c>
      <c r="J2101" s="37">
        <v>0.0</v>
      </c>
      <c r="K2101" s="37"/>
      <c r="L2101" s="37" t="s">
        <v>21</v>
      </c>
      <c r="M2101" s="37"/>
      <c r="N2101" s="260" t="s">
        <v>20645</v>
      </c>
      <c r="O2101" s="260">
        <v>0.0</v>
      </c>
      <c r="P2101" s="260"/>
      <c r="Q2101" s="260"/>
      <c r="R2101" s="260"/>
    </row>
    <row r="2102">
      <c r="A2102" s="279">
        <v>45944.0</v>
      </c>
      <c r="B2102" s="31">
        <v>8693.0</v>
      </c>
      <c r="C2102" s="31" t="s">
        <v>4073</v>
      </c>
      <c r="D2102" s="31"/>
      <c r="E2102" s="31"/>
      <c r="F2102" s="275"/>
      <c r="G2102" s="276">
        <v>2580.0</v>
      </c>
      <c r="H2102" s="277">
        <v>160.0</v>
      </c>
      <c r="I2102" s="278">
        <v>32.0</v>
      </c>
      <c r="J2102" s="37">
        <v>39.0</v>
      </c>
      <c r="K2102" s="37"/>
      <c r="L2102" s="37" t="s">
        <v>52</v>
      </c>
      <c r="M2102" s="37"/>
      <c r="N2102" s="260" t="s">
        <v>20645</v>
      </c>
      <c r="O2102" s="260">
        <v>0.0</v>
      </c>
      <c r="P2102" s="260"/>
      <c r="Q2102" s="260"/>
      <c r="R2102" s="260"/>
    </row>
    <row r="2103">
      <c r="A2103" s="279">
        <v>45944.0</v>
      </c>
      <c r="B2103" s="31">
        <v>8694.0</v>
      </c>
      <c r="C2103" s="31" t="s">
        <v>4017</v>
      </c>
      <c r="D2103" s="31"/>
      <c r="E2103" s="31" t="s">
        <v>4500</v>
      </c>
      <c r="F2103" s="275"/>
      <c r="G2103" s="276">
        <v>2080.0</v>
      </c>
      <c r="H2103" s="277">
        <v>280.0</v>
      </c>
      <c r="I2103" s="278">
        <v>47.0</v>
      </c>
      <c r="J2103" s="37">
        <v>56.0</v>
      </c>
      <c r="K2103" s="37"/>
      <c r="L2103" s="37" t="s">
        <v>52</v>
      </c>
      <c r="M2103" s="37"/>
      <c r="N2103" s="260" t="s">
        <v>20645</v>
      </c>
      <c r="O2103" s="260">
        <v>0.0</v>
      </c>
      <c r="P2103" s="260"/>
      <c r="Q2103" s="260"/>
      <c r="R2103" s="260"/>
    </row>
    <row r="2104">
      <c r="A2104" s="279">
        <v>45944.0</v>
      </c>
      <c r="B2104" s="31">
        <v>8695.0</v>
      </c>
      <c r="C2104" s="31" t="s">
        <v>4017</v>
      </c>
      <c r="D2104" s="31"/>
      <c r="E2104" s="31" t="s">
        <v>4500</v>
      </c>
      <c r="F2104" s="275"/>
      <c r="G2104" s="276">
        <v>2000.0</v>
      </c>
      <c r="H2104" s="277">
        <v>200.0</v>
      </c>
      <c r="I2104" s="278">
        <v>33.0</v>
      </c>
      <c r="J2104" s="37">
        <v>40.0</v>
      </c>
      <c r="K2104" s="37"/>
      <c r="L2104" s="37" t="s">
        <v>52</v>
      </c>
      <c r="M2104" s="37"/>
      <c r="N2104" s="260" t="s">
        <v>20645</v>
      </c>
      <c r="O2104" s="260">
        <v>0.0</v>
      </c>
      <c r="P2104" s="260"/>
      <c r="Q2104" s="260"/>
      <c r="R2104" s="260"/>
    </row>
    <row r="2105">
      <c r="A2105" s="31">
        <v>0.0</v>
      </c>
      <c r="B2105" s="31"/>
      <c r="C2105" s="31"/>
      <c r="D2105" s="31"/>
      <c r="E2105" s="31"/>
      <c r="F2105" s="275"/>
      <c r="G2105" s="276"/>
      <c r="H2105" s="277"/>
      <c r="I2105" s="278"/>
      <c r="J2105" s="37"/>
      <c r="K2105" s="37"/>
      <c r="L2105" s="37"/>
      <c r="M2105" s="37"/>
      <c r="N2105" s="260"/>
      <c r="O2105" s="260"/>
      <c r="P2105" s="260"/>
      <c r="Q2105" s="260"/>
      <c r="R2105" s="260"/>
    </row>
    <row r="2106">
      <c r="A2106" s="274">
        <v>45945.0290097338</v>
      </c>
      <c r="B2106" s="31">
        <v>8696.0</v>
      </c>
      <c r="C2106" s="31" t="s">
        <v>22211</v>
      </c>
      <c r="D2106" s="31"/>
      <c r="E2106" s="31" t="s">
        <v>22870</v>
      </c>
      <c r="F2106" s="275"/>
      <c r="G2106" s="276">
        <v>12240.0</v>
      </c>
      <c r="H2106" s="277">
        <v>1880.0</v>
      </c>
      <c r="I2106" s="278">
        <v>0.0</v>
      </c>
      <c r="J2106" s="37">
        <v>0.0</v>
      </c>
      <c r="K2106" s="37"/>
      <c r="L2106" s="37" t="s">
        <v>21</v>
      </c>
      <c r="M2106" s="37"/>
      <c r="N2106" s="260" t="s">
        <v>20645</v>
      </c>
      <c r="O2106" s="260">
        <v>0.0</v>
      </c>
      <c r="P2106" s="260"/>
      <c r="Q2106" s="260"/>
      <c r="R2106" s="260"/>
    </row>
    <row r="2107">
      <c r="A2107" s="279">
        <v>45945.0</v>
      </c>
      <c r="B2107" s="31">
        <v>8697.0</v>
      </c>
      <c r="C2107" s="31" t="s">
        <v>22343</v>
      </c>
      <c r="D2107" s="31"/>
      <c r="E2107" s="31" t="s">
        <v>22847</v>
      </c>
      <c r="F2107" s="275"/>
      <c r="G2107" s="276">
        <v>11500.0</v>
      </c>
      <c r="H2107" s="277">
        <v>1160.0</v>
      </c>
      <c r="I2107" s="278">
        <v>0.0</v>
      </c>
      <c r="J2107" s="37">
        <v>0.0</v>
      </c>
      <c r="K2107" s="37"/>
      <c r="L2107" s="37" t="s">
        <v>21</v>
      </c>
      <c r="M2107" s="37"/>
      <c r="N2107" s="260" t="s">
        <v>20645</v>
      </c>
      <c r="O2107" s="260">
        <v>0.0</v>
      </c>
      <c r="P2107" s="260"/>
      <c r="Q2107" s="260"/>
      <c r="R2107" s="260"/>
    </row>
    <row r="2108">
      <c r="A2108" s="279">
        <v>45945.0</v>
      </c>
      <c r="B2108" s="31">
        <v>8698.0</v>
      </c>
      <c r="C2108" s="31" t="s">
        <v>8901</v>
      </c>
      <c r="D2108" s="31"/>
      <c r="E2108" s="31" t="s">
        <v>22850</v>
      </c>
      <c r="F2108" s="275"/>
      <c r="G2108" s="276">
        <v>13360.0</v>
      </c>
      <c r="H2108" s="277">
        <v>2700.0</v>
      </c>
      <c r="I2108" s="278">
        <v>0.0</v>
      </c>
      <c r="J2108" s="37">
        <v>0.0</v>
      </c>
      <c r="K2108" s="37"/>
      <c r="L2108" s="37" t="s">
        <v>21</v>
      </c>
      <c r="M2108" s="37"/>
      <c r="N2108" s="260" t="s">
        <v>20645</v>
      </c>
      <c r="O2108" s="260">
        <v>0.0</v>
      </c>
      <c r="P2108" s="260"/>
      <c r="Q2108" s="260"/>
      <c r="R2108" s="260"/>
    </row>
    <row r="2109">
      <c r="A2109" s="279">
        <v>45945.0</v>
      </c>
      <c r="B2109" s="31">
        <v>8699.0</v>
      </c>
      <c r="C2109" s="31" t="s">
        <v>22642</v>
      </c>
      <c r="D2109" s="31"/>
      <c r="E2109" s="31" t="s">
        <v>22245</v>
      </c>
      <c r="F2109" s="275"/>
      <c r="G2109" s="276">
        <v>3040.0</v>
      </c>
      <c r="H2109" s="277">
        <v>480.0</v>
      </c>
      <c r="I2109" s="278">
        <v>0.0</v>
      </c>
      <c r="J2109" s="37">
        <v>0.0</v>
      </c>
      <c r="K2109" s="37"/>
      <c r="L2109" s="37" t="s">
        <v>60</v>
      </c>
      <c r="M2109" s="37">
        <v>119538.0</v>
      </c>
      <c r="N2109" s="260" t="s">
        <v>20645</v>
      </c>
      <c r="O2109" s="260">
        <v>0.0</v>
      </c>
      <c r="P2109" s="260"/>
      <c r="Q2109" s="260"/>
      <c r="R2109" s="260"/>
    </row>
    <row r="2110">
      <c r="A2110" s="279">
        <v>45945.0</v>
      </c>
      <c r="B2110" s="31">
        <v>8700.0</v>
      </c>
      <c r="C2110" s="31" t="s">
        <v>22863</v>
      </c>
      <c r="D2110" s="31"/>
      <c r="E2110" s="31" t="s">
        <v>22864</v>
      </c>
      <c r="F2110" s="275"/>
      <c r="G2110" s="276">
        <v>10660.0</v>
      </c>
      <c r="H2110" s="277">
        <v>600.0</v>
      </c>
      <c r="I2110" s="278">
        <v>0.0</v>
      </c>
      <c r="J2110" s="37">
        <v>0.0</v>
      </c>
      <c r="K2110" s="37"/>
      <c r="L2110" s="37" t="s">
        <v>21</v>
      </c>
      <c r="M2110" s="37"/>
      <c r="N2110" s="260" t="s">
        <v>20645</v>
      </c>
      <c r="O2110" s="260">
        <v>0.0</v>
      </c>
      <c r="P2110" s="260"/>
      <c r="Q2110" s="260"/>
      <c r="R2110" s="260"/>
    </row>
    <row r="2111">
      <c r="A2111" s="279">
        <v>45945.0</v>
      </c>
      <c r="B2111" s="31">
        <v>8701.0</v>
      </c>
      <c r="C2111" s="31" t="s">
        <v>21711</v>
      </c>
      <c r="D2111" s="31"/>
      <c r="E2111" s="31" t="s">
        <v>21519</v>
      </c>
      <c r="F2111" s="275"/>
      <c r="G2111" s="276">
        <v>2960.0</v>
      </c>
      <c r="H2111" s="277">
        <v>180.0</v>
      </c>
      <c r="I2111" s="278">
        <v>30.0</v>
      </c>
      <c r="J2111" s="37">
        <v>36.0</v>
      </c>
      <c r="K2111" s="37"/>
      <c r="L2111" s="37" t="s">
        <v>21</v>
      </c>
      <c r="M2111" s="37"/>
      <c r="N2111" s="260" t="s">
        <v>20645</v>
      </c>
      <c r="O2111" s="260">
        <v>0.0</v>
      </c>
      <c r="P2111" s="260"/>
      <c r="Q2111" s="260"/>
      <c r="R2111" s="260"/>
    </row>
    <row r="2112">
      <c r="A2112" s="279">
        <v>45945.0</v>
      </c>
      <c r="B2112" s="31">
        <v>8702.0</v>
      </c>
      <c r="C2112" s="31" t="s">
        <v>22866</v>
      </c>
      <c r="D2112" s="31"/>
      <c r="E2112" s="31" t="s">
        <v>21180</v>
      </c>
      <c r="F2112" s="275"/>
      <c r="G2112" s="276">
        <v>1920.0</v>
      </c>
      <c r="H2112" s="277">
        <v>60.0</v>
      </c>
      <c r="I2112" s="278">
        <v>0.0</v>
      </c>
      <c r="J2112" s="37">
        <v>0.0</v>
      </c>
      <c r="K2112" s="37">
        <v>20.0</v>
      </c>
      <c r="L2112" s="37" t="s">
        <v>52</v>
      </c>
      <c r="M2112" s="37"/>
      <c r="N2112" s="260" t="s">
        <v>20645</v>
      </c>
      <c r="O2112" s="260">
        <v>0.0</v>
      </c>
      <c r="P2112" s="260"/>
      <c r="Q2112" s="260"/>
      <c r="R2112" s="260"/>
    </row>
    <row r="2113">
      <c r="A2113" s="279">
        <v>45945.0</v>
      </c>
      <c r="B2113" s="31">
        <v>8703.0</v>
      </c>
      <c r="C2113" s="31" t="s">
        <v>22867</v>
      </c>
      <c r="D2113" s="31"/>
      <c r="E2113" s="31" t="s">
        <v>22868</v>
      </c>
      <c r="F2113" s="275"/>
      <c r="G2113" s="276">
        <v>1820.0</v>
      </c>
      <c r="H2113" s="277">
        <v>140.0</v>
      </c>
      <c r="I2113" s="278">
        <v>0.0</v>
      </c>
      <c r="J2113" s="37">
        <v>0.0</v>
      </c>
      <c r="K2113" s="37">
        <v>20.0</v>
      </c>
      <c r="L2113" s="37" t="s">
        <v>52</v>
      </c>
      <c r="M2113" s="37"/>
      <c r="N2113" s="260" t="s">
        <v>20645</v>
      </c>
      <c r="O2113" s="260">
        <v>0.0</v>
      </c>
      <c r="P2113" s="260"/>
      <c r="Q2113" s="260"/>
      <c r="R2113" s="260"/>
    </row>
    <row r="2114">
      <c r="A2114" s="279">
        <v>45945.0</v>
      </c>
      <c r="B2114" s="31">
        <v>8704.0</v>
      </c>
      <c r="C2114" s="31" t="s">
        <v>22867</v>
      </c>
      <c r="D2114" s="31"/>
      <c r="E2114" s="31" t="s">
        <v>22868</v>
      </c>
      <c r="F2114" s="275"/>
      <c r="G2114" s="276">
        <v>1800.0</v>
      </c>
      <c r="H2114" s="277">
        <v>100.0</v>
      </c>
      <c r="I2114" s="278">
        <v>0.0</v>
      </c>
      <c r="J2114" s="37">
        <v>0.0</v>
      </c>
      <c r="K2114" s="37">
        <v>20.0</v>
      </c>
      <c r="L2114" s="37" t="s">
        <v>52</v>
      </c>
      <c r="M2114" s="37"/>
      <c r="N2114" s="260" t="s">
        <v>20645</v>
      </c>
      <c r="O2114" s="260">
        <v>0.0</v>
      </c>
      <c r="P2114" s="260"/>
      <c r="Q2114" s="260"/>
      <c r="R2114" s="260"/>
    </row>
    <row r="2115">
      <c r="A2115" s="279">
        <v>45945.0</v>
      </c>
      <c r="B2115" s="31">
        <v>8705.0</v>
      </c>
      <c r="C2115" s="31" t="s">
        <v>21211</v>
      </c>
      <c r="D2115" s="31"/>
      <c r="E2115" s="31" t="s">
        <v>21180</v>
      </c>
      <c r="F2115" s="275"/>
      <c r="G2115" s="276">
        <v>2940.0</v>
      </c>
      <c r="H2115" s="277">
        <v>300.0</v>
      </c>
      <c r="I2115" s="278">
        <v>50.0</v>
      </c>
      <c r="J2115" s="37">
        <v>56.0</v>
      </c>
      <c r="K2115" s="37"/>
      <c r="L2115" s="37" t="s">
        <v>21</v>
      </c>
      <c r="M2115" s="37"/>
      <c r="N2115" s="260" t="s">
        <v>20645</v>
      </c>
      <c r="O2115" s="260">
        <v>0.0</v>
      </c>
      <c r="P2115" s="260"/>
      <c r="Q2115" s="260"/>
      <c r="R2115" s="260"/>
    </row>
    <row r="2116">
      <c r="A2116" s="279">
        <v>45945.0</v>
      </c>
      <c r="B2116" s="31">
        <v>8706.0</v>
      </c>
      <c r="C2116" s="31" t="s">
        <v>21721</v>
      </c>
      <c r="D2116" s="31"/>
      <c r="E2116" s="31" t="s">
        <v>21180</v>
      </c>
      <c r="F2116" s="275"/>
      <c r="G2116" s="276">
        <v>3080.0</v>
      </c>
      <c r="H2116" s="277">
        <v>100.0</v>
      </c>
      <c r="I2116" s="278">
        <v>0.0</v>
      </c>
      <c r="J2116" s="37">
        <v>24.0</v>
      </c>
      <c r="K2116" s="37">
        <v>24.0</v>
      </c>
      <c r="L2116" s="37" t="s">
        <v>60</v>
      </c>
      <c r="M2116" s="37">
        <v>469446.0</v>
      </c>
      <c r="N2116" s="260" t="s">
        <v>20645</v>
      </c>
      <c r="O2116" s="260">
        <v>0.0</v>
      </c>
      <c r="P2116" s="260"/>
      <c r="Q2116" s="260"/>
      <c r="R2116" s="260"/>
    </row>
    <row r="2117">
      <c r="A2117" s="279">
        <v>45945.0</v>
      </c>
      <c r="B2117" s="31">
        <v>8707.0</v>
      </c>
      <c r="C2117" s="31" t="s">
        <v>22124</v>
      </c>
      <c r="D2117" s="31"/>
      <c r="E2117" s="31" t="s">
        <v>22869</v>
      </c>
      <c r="F2117" s="275"/>
      <c r="G2117" s="276">
        <v>3180.0</v>
      </c>
      <c r="H2117" s="277">
        <v>200.0</v>
      </c>
      <c r="I2117" s="278">
        <v>0.0</v>
      </c>
      <c r="J2117" s="37">
        <v>24.0</v>
      </c>
      <c r="K2117" s="37"/>
      <c r="L2117" s="37" t="s">
        <v>21</v>
      </c>
      <c r="M2117" s="37"/>
      <c r="N2117" s="260" t="s">
        <v>20645</v>
      </c>
      <c r="O2117" s="260">
        <v>0.0</v>
      </c>
      <c r="P2117" s="260"/>
      <c r="Q2117" s="260"/>
      <c r="R2117" s="260"/>
    </row>
    <row r="2118">
      <c r="A2118" s="279">
        <v>45945.0</v>
      </c>
      <c r="B2118" s="31">
        <v>8708.0</v>
      </c>
      <c r="C2118" s="31" t="s">
        <v>22124</v>
      </c>
      <c r="D2118" s="31"/>
      <c r="E2118" s="31" t="s">
        <v>22869</v>
      </c>
      <c r="F2118" s="275"/>
      <c r="G2118" s="276">
        <v>2980.0</v>
      </c>
      <c r="H2118" s="277">
        <v>380.0</v>
      </c>
      <c r="I2118" s="278">
        <v>71.0</v>
      </c>
      <c r="J2118" s="37">
        <v>24.0</v>
      </c>
      <c r="K2118" s="37"/>
      <c r="L2118" s="37" t="s">
        <v>21</v>
      </c>
      <c r="M2118" s="37"/>
      <c r="N2118" s="260" t="s">
        <v>20645</v>
      </c>
      <c r="O2118" s="260">
        <v>0.0</v>
      </c>
      <c r="P2118" s="260"/>
      <c r="Q2118" s="260"/>
      <c r="R2118" s="260"/>
    </row>
    <row r="2119">
      <c r="A2119" s="279">
        <v>45945.0</v>
      </c>
      <c r="B2119" s="31">
        <v>8709.0</v>
      </c>
      <c r="C2119" s="31" t="s">
        <v>22124</v>
      </c>
      <c r="D2119" s="31"/>
      <c r="E2119" s="31" t="s">
        <v>22634</v>
      </c>
      <c r="F2119" s="275"/>
      <c r="G2119" s="276">
        <v>3460.0</v>
      </c>
      <c r="H2119" s="277">
        <v>220.0</v>
      </c>
      <c r="I2119" s="278">
        <v>0.0</v>
      </c>
      <c r="J2119" s="37">
        <v>0.0</v>
      </c>
      <c r="K2119" s="37"/>
      <c r="L2119" s="37" t="s">
        <v>21</v>
      </c>
      <c r="M2119" s="37"/>
      <c r="N2119" s="260" t="s">
        <v>20645</v>
      </c>
      <c r="O2119" s="260">
        <v>0.0</v>
      </c>
      <c r="P2119" s="260"/>
      <c r="Q2119" s="260"/>
      <c r="R2119" s="260"/>
    </row>
    <row r="2120">
      <c r="A2120" s="279">
        <v>45945.0</v>
      </c>
      <c r="B2120" s="31">
        <v>8710.0</v>
      </c>
      <c r="C2120" s="31" t="s">
        <v>22124</v>
      </c>
      <c r="D2120" s="31"/>
      <c r="E2120" s="31" t="s">
        <v>22634</v>
      </c>
      <c r="F2120" s="275"/>
      <c r="G2120" s="276">
        <v>3240.0</v>
      </c>
      <c r="H2120" s="277">
        <v>500.0</v>
      </c>
      <c r="I2120" s="278">
        <v>93.0</v>
      </c>
      <c r="J2120" s="37">
        <v>0.0</v>
      </c>
      <c r="K2120" s="37"/>
      <c r="L2120" s="37" t="s">
        <v>21</v>
      </c>
      <c r="M2120" s="37"/>
      <c r="N2120" s="260" t="s">
        <v>20645</v>
      </c>
      <c r="O2120" s="260">
        <v>0.0</v>
      </c>
      <c r="P2120" s="260"/>
      <c r="Q2120" s="260"/>
      <c r="R2120" s="260"/>
    </row>
    <row r="2121">
      <c r="A2121" s="279">
        <v>45945.0</v>
      </c>
      <c r="B2121" s="31">
        <v>8711.0</v>
      </c>
      <c r="C2121" s="31" t="s">
        <v>22866</v>
      </c>
      <c r="D2121" s="31"/>
      <c r="E2121" s="31" t="s">
        <v>21519</v>
      </c>
      <c r="F2121" s="275"/>
      <c r="G2121" s="276">
        <v>2040.0</v>
      </c>
      <c r="H2121" s="277">
        <v>200.0</v>
      </c>
      <c r="I2121" s="278">
        <v>0.0</v>
      </c>
      <c r="J2121" s="37">
        <v>0.0</v>
      </c>
      <c r="K2121" s="37">
        <v>20.0</v>
      </c>
      <c r="L2121" s="37" t="s">
        <v>52</v>
      </c>
      <c r="M2121" s="37"/>
      <c r="N2121" s="260" t="s">
        <v>20645</v>
      </c>
      <c r="O2121" s="260">
        <v>0.0</v>
      </c>
      <c r="P2121" s="260"/>
      <c r="Q2121" s="260"/>
      <c r="R2121" s="260"/>
    </row>
    <row r="2122">
      <c r="A2122" s="274"/>
      <c r="B2122" s="31"/>
      <c r="C2122" s="31"/>
      <c r="D2122" s="31"/>
      <c r="E2122" s="31"/>
      <c r="F2122" s="275"/>
      <c r="G2122" s="276"/>
      <c r="H2122" s="277"/>
      <c r="I2122" s="278"/>
      <c r="J2122" s="37"/>
      <c r="K2122" s="37"/>
      <c r="L2122" s="37"/>
      <c r="M2122" s="37"/>
      <c r="N2122" s="260"/>
      <c r="O2122" s="260"/>
      <c r="P2122" s="260"/>
      <c r="Q2122" s="260"/>
      <c r="R2122" s="260"/>
    </row>
    <row r="2123">
      <c r="A2123" s="274">
        <v>45946.02901046297</v>
      </c>
      <c r="B2123" s="31">
        <v>8712.0</v>
      </c>
      <c r="C2123" s="31" t="s">
        <v>4017</v>
      </c>
      <c r="D2123" s="31"/>
      <c r="E2123" s="31" t="s">
        <v>4500</v>
      </c>
      <c r="F2123" s="275"/>
      <c r="G2123" s="276">
        <v>2440.0</v>
      </c>
      <c r="H2123" s="277">
        <v>580.0</v>
      </c>
      <c r="I2123" s="278">
        <v>96.0</v>
      </c>
      <c r="J2123" s="37">
        <v>0.0</v>
      </c>
      <c r="K2123" s="37"/>
      <c r="L2123" s="37" t="s">
        <v>52</v>
      </c>
      <c r="M2123" s="37"/>
      <c r="N2123" s="260" t="s">
        <v>20645</v>
      </c>
      <c r="O2123" s="260">
        <v>0.0</v>
      </c>
      <c r="P2123" s="260"/>
      <c r="Q2123" s="260"/>
      <c r="R2123" s="260"/>
    </row>
    <row r="2124">
      <c r="A2124" s="279">
        <v>45946.0</v>
      </c>
      <c r="B2124" s="31">
        <v>8713.0</v>
      </c>
      <c r="C2124" s="31" t="s">
        <v>4035</v>
      </c>
      <c r="D2124" s="31"/>
      <c r="E2124" s="31"/>
      <c r="F2124" s="275"/>
      <c r="G2124" s="276">
        <v>4060.0</v>
      </c>
      <c r="H2124" s="277">
        <v>1420.0</v>
      </c>
      <c r="I2124" s="278">
        <v>57.0</v>
      </c>
      <c r="J2124" s="37">
        <v>0.0</v>
      </c>
      <c r="K2124" s="37"/>
      <c r="L2124" s="37" t="s">
        <v>52</v>
      </c>
      <c r="M2124" s="37"/>
      <c r="N2124" s="260" t="s">
        <v>20645</v>
      </c>
      <c r="O2124" s="260">
        <v>0.0</v>
      </c>
      <c r="P2124" s="260"/>
      <c r="Q2124" s="260"/>
      <c r="R2124" s="260"/>
    </row>
    <row r="2125">
      <c r="A2125" s="279">
        <v>45946.0</v>
      </c>
      <c r="B2125" s="31">
        <v>8714.0</v>
      </c>
      <c r="C2125" s="31" t="s">
        <v>4017</v>
      </c>
      <c r="D2125" s="31"/>
      <c r="E2125" s="31" t="s">
        <v>4500</v>
      </c>
      <c r="F2125" s="275"/>
      <c r="G2125" s="276">
        <v>2440.0</v>
      </c>
      <c r="H2125" s="277">
        <v>500.0</v>
      </c>
      <c r="I2125" s="278">
        <v>83.0</v>
      </c>
      <c r="J2125" s="37">
        <v>0.0</v>
      </c>
      <c r="K2125" s="37"/>
      <c r="L2125" s="37" t="s">
        <v>52</v>
      </c>
      <c r="M2125" s="37"/>
      <c r="N2125" s="260" t="s">
        <v>20645</v>
      </c>
      <c r="O2125" s="260">
        <v>0.0</v>
      </c>
      <c r="P2125" s="260"/>
      <c r="Q2125" s="260"/>
      <c r="R2125" s="260"/>
    </row>
    <row r="2126">
      <c r="A2126" s="279">
        <v>45946.0</v>
      </c>
      <c r="B2126" s="31">
        <v>8715.0</v>
      </c>
      <c r="C2126" s="31" t="s">
        <v>3980</v>
      </c>
      <c r="D2126" s="31"/>
      <c r="E2126" s="31" t="s">
        <v>14848</v>
      </c>
      <c r="F2126" s="275"/>
      <c r="G2126" s="276">
        <v>2640.0</v>
      </c>
      <c r="H2126" s="277">
        <v>300.0</v>
      </c>
      <c r="I2126" s="278">
        <v>50.0</v>
      </c>
      <c r="J2126" s="37">
        <v>0.0</v>
      </c>
      <c r="K2126" s="37"/>
      <c r="L2126" s="37" t="s">
        <v>21</v>
      </c>
      <c r="M2126" s="37"/>
      <c r="N2126" s="260" t="s">
        <v>20645</v>
      </c>
      <c r="O2126" s="260">
        <v>0.0</v>
      </c>
      <c r="P2126" s="260"/>
      <c r="Q2126" s="260"/>
      <c r="R2126" s="260"/>
    </row>
    <row r="2127">
      <c r="A2127" s="279">
        <v>45931.0</v>
      </c>
      <c r="B2127" s="31">
        <v>8716.0</v>
      </c>
      <c r="C2127" s="31" t="s">
        <v>21168</v>
      </c>
      <c r="D2127" s="31"/>
      <c r="E2127" s="31" t="s">
        <v>22793</v>
      </c>
      <c r="F2127" s="275"/>
      <c r="G2127" s="276">
        <v>3440.0</v>
      </c>
      <c r="H2127" s="277">
        <v>760.0</v>
      </c>
      <c r="I2127" s="278">
        <v>152.0</v>
      </c>
      <c r="J2127" s="37">
        <v>0.0</v>
      </c>
      <c r="K2127" s="37"/>
      <c r="L2127" s="37" t="s">
        <v>21</v>
      </c>
      <c r="M2127" s="37"/>
      <c r="N2127" s="260" t="s">
        <v>20645</v>
      </c>
      <c r="O2127" s="260">
        <v>0.0</v>
      </c>
      <c r="P2127" s="260"/>
      <c r="Q2127" s="260"/>
      <c r="R2127" s="260"/>
    </row>
    <row r="2128">
      <c r="A2128" s="279">
        <v>45946.0</v>
      </c>
      <c r="B2128" s="31">
        <v>8717.0</v>
      </c>
      <c r="C2128" s="31" t="s">
        <v>5722</v>
      </c>
      <c r="D2128" s="31"/>
      <c r="E2128" s="31" t="s">
        <v>22684</v>
      </c>
      <c r="F2128" s="275"/>
      <c r="G2128" s="276">
        <v>3220.0</v>
      </c>
      <c r="H2128" s="277">
        <v>140.0</v>
      </c>
      <c r="I2128" s="278">
        <v>0.0</v>
      </c>
      <c r="J2128" s="37">
        <v>0.0</v>
      </c>
      <c r="K2128" s="37"/>
      <c r="L2128" s="37" t="s">
        <v>21</v>
      </c>
      <c r="M2128" s="37"/>
      <c r="N2128" s="260" t="s">
        <v>20645</v>
      </c>
      <c r="O2128" s="260">
        <v>0.0</v>
      </c>
      <c r="P2128" s="260"/>
      <c r="Q2128" s="260"/>
      <c r="R2128" s="260"/>
    </row>
    <row r="2129">
      <c r="A2129" s="279">
        <v>45946.0</v>
      </c>
      <c r="B2129" s="31">
        <v>8718.0</v>
      </c>
      <c r="C2129" s="31" t="s">
        <v>5722</v>
      </c>
      <c r="D2129" s="31"/>
      <c r="E2129" s="31" t="s">
        <v>22684</v>
      </c>
      <c r="F2129" s="275"/>
      <c r="G2129" s="276">
        <v>3080.0</v>
      </c>
      <c r="H2129" s="277">
        <v>480.0</v>
      </c>
      <c r="I2129" s="278">
        <v>89.0</v>
      </c>
      <c r="J2129" s="37">
        <v>0.0</v>
      </c>
      <c r="K2129" s="37"/>
      <c r="L2129" s="37" t="s">
        <v>21</v>
      </c>
      <c r="M2129" s="37"/>
      <c r="N2129" s="260" t="s">
        <v>20645</v>
      </c>
      <c r="O2129" s="260">
        <v>0.0</v>
      </c>
      <c r="P2129" s="260"/>
      <c r="Q2129" s="260"/>
      <c r="R2129" s="260"/>
    </row>
    <row r="2130">
      <c r="A2130" s="279">
        <v>45946.0</v>
      </c>
      <c r="B2130" s="31">
        <v>8719.0</v>
      </c>
      <c r="C2130" s="31" t="s">
        <v>5722</v>
      </c>
      <c r="D2130" s="31"/>
      <c r="E2130" s="31" t="s">
        <v>22683</v>
      </c>
      <c r="F2130" s="275"/>
      <c r="G2130" s="276">
        <v>3520.0</v>
      </c>
      <c r="H2130" s="277">
        <v>280.0</v>
      </c>
      <c r="I2130" s="278">
        <v>0.0</v>
      </c>
      <c r="J2130" s="37">
        <v>0.0</v>
      </c>
      <c r="K2130" s="37"/>
      <c r="L2130" s="37" t="s">
        <v>21</v>
      </c>
      <c r="M2130" s="37"/>
      <c r="N2130" s="260" t="s">
        <v>20645</v>
      </c>
      <c r="O2130" s="260">
        <v>0.0</v>
      </c>
      <c r="P2130" s="260"/>
      <c r="Q2130" s="260"/>
      <c r="R2130" s="260"/>
    </row>
    <row r="2131">
      <c r="A2131" s="279">
        <v>45946.0</v>
      </c>
      <c r="B2131" s="31">
        <v>8720.0</v>
      </c>
      <c r="C2131" s="31" t="s">
        <v>5722</v>
      </c>
      <c r="D2131" s="31"/>
      <c r="E2131" s="31" t="s">
        <v>22683</v>
      </c>
      <c r="F2131" s="275"/>
      <c r="G2131" s="276">
        <v>3240.0</v>
      </c>
      <c r="H2131" s="277">
        <v>500.0</v>
      </c>
      <c r="I2131" s="278">
        <v>93.0</v>
      </c>
      <c r="J2131" s="37">
        <v>0.0</v>
      </c>
      <c r="K2131" s="37"/>
      <c r="L2131" s="37" t="s">
        <v>21</v>
      </c>
      <c r="M2131" s="37"/>
      <c r="N2131" s="260" t="s">
        <v>20645</v>
      </c>
      <c r="O2131" s="260">
        <v>0.0</v>
      </c>
      <c r="P2131" s="260"/>
      <c r="Q2131" s="260"/>
      <c r="R2131" s="260"/>
    </row>
    <row r="2132">
      <c r="A2132" s="279">
        <v>45946.0</v>
      </c>
      <c r="B2132" s="31">
        <v>8721.0</v>
      </c>
      <c r="C2132" s="31" t="s">
        <v>5722</v>
      </c>
      <c r="D2132" s="31"/>
      <c r="E2132" s="31" t="s">
        <v>22683</v>
      </c>
      <c r="F2132" s="275"/>
      <c r="G2132" s="276">
        <v>3060.0</v>
      </c>
      <c r="H2132" s="277">
        <v>320.0</v>
      </c>
      <c r="I2132" s="278">
        <v>53.0</v>
      </c>
      <c r="J2132" s="37">
        <v>0.0</v>
      </c>
      <c r="K2132" s="37"/>
      <c r="L2132" s="37" t="s">
        <v>21</v>
      </c>
      <c r="M2132" s="37"/>
      <c r="N2132" s="260" t="s">
        <v>20645</v>
      </c>
      <c r="O2132" s="260">
        <v>0.0</v>
      </c>
      <c r="P2132" s="260"/>
      <c r="Q2132" s="260"/>
      <c r="R2132" s="260"/>
    </row>
    <row r="2133">
      <c r="A2133" s="279">
        <v>45946.0</v>
      </c>
      <c r="B2133" s="31">
        <v>8722.0</v>
      </c>
      <c r="C2133" s="31" t="s">
        <v>4017</v>
      </c>
      <c r="D2133" s="31"/>
      <c r="E2133" s="31" t="s">
        <v>4500</v>
      </c>
      <c r="F2133" s="275"/>
      <c r="G2133" s="276">
        <v>2020.0</v>
      </c>
      <c r="H2133" s="277">
        <v>160.0</v>
      </c>
      <c r="I2133" s="278">
        <v>27.0</v>
      </c>
      <c r="J2133" s="37">
        <v>0.0</v>
      </c>
      <c r="K2133" s="37"/>
      <c r="L2133" s="37" t="s">
        <v>52</v>
      </c>
      <c r="M2133" s="37"/>
      <c r="N2133" s="260" t="s">
        <v>20645</v>
      </c>
      <c r="O2133" s="260">
        <v>0.0</v>
      </c>
      <c r="P2133" s="260"/>
      <c r="Q2133" s="260"/>
      <c r="R2133" s="260"/>
    </row>
    <row r="2134">
      <c r="A2134" s="279">
        <v>45946.0</v>
      </c>
      <c r="B2134" s="31">
        <v>8723.0</v>
      </c>
      <c r="C2134" s="31" t="s">
        <v>10694</v>
      </c>
      <c r="D2134" s="31"/>
      <c r="E2134" s="31" t="s">
        <v>22877</v>
      </c>
      <c r="F2134" s="275"/>
      <c r="G2134" s="276">
        <v>3160.0</v>
      </c>
      <c r="H2134" s="277">
        <v>560.0</v>
      </c>
      <c r="I2134" s="278">
        <v>93.0</v>
      </c>
      <c r="J2134" s="37">
        <v>0.0</v>
      </c>
      <c r="K2134" s="37"/>
      <c r="L2134" s="37" t="s">
        <v>21</v>
      </c>
      <c r="M2134" s="37"/>
      <c r="N2134" s="260" t="s">
        <v>20645</v>
      </c>
      <c r="O2134" s="260">
        <v>0.0</v>
      </c>
      <c r="P2134" s="260"/>
      <c r="Q2134" s="260"/>
      <c r="R2134" s="260"/>
    </row>
    <row r="2135">
      <c r="A2135" s="279">
        <v>45934.0</v>
      </c>
      <c r="B2135" s="31">
        <v>8724.0</v>
      </c>
      <c r="C2135" s="31" t="s">
        <v>1093</v>
      </c>
      <c r="D2135" s="31"/>
      <c r="E2135" s="31" t="s">
        <v>22802</v>
      </c>
      <c r="F2135" s="275"/>
      <c r="G2135" s="276">
        <v>2420.0</v>
      </c>
      <c r="H2135" s="277">
        <v>400.0</v>
      </c>
      <c r="I2135" s="278">
        <v>80.0</v>
      </c>
      <c r="J2135" s="37">
        <v>0.0</v>
      </c>
      <c r="K2135" s="37"/>
      <c r="L2135" s="37" t="s">
        <v>21</v>
      </c>
      <c r="M2135" s="37"/>
      <c r="N2135" s="260" t="s">
        <v>20645</v>
      </c>
      <c r="O2135" s="260">
        <v>0.0</v>
      </c>
      <c r="P2135" s="260"/>
      <c r="Q2135" s="260"/>
      <c r="R2135" s="260"/>
    </row>
    <row r="2136">
      <c r="A2136" s="279">
        <v>45946.0</v>
      </c>
      <c r="B2136" s="31">
        <v>8725.0</v>
      </c>
      <c r="C2136" s="31" t="s">
        <v>3991</v>
      </c>
      <c r="D2136" s="31"/>
      <c r="E2136" s="31" t="s">
        <v>22880</v>
      </c>
      <c r="F2136" s="275"/>
      <c r="G2136" s="276">
        <v>3140.0</v>
      </c>
      <c r="H2136" s="277">
        <v>220.0</v>
      </c>
      <c r="I2136" s="278">
        <v>44.0</v>
      </c>
      <c r="J2136" s="37">
        <v>0.0</v>
      </c>
      <c r="K2136" s="37"/>
      <c r="L2136" s="37" t="s">
        <v>21</v>
      </c>
      <c r="M2136" s="37"/>
      <c r="N2136" s="260" t="s">
        <v>20645</v>
      </c>
      <c r="O2136" s="260">
        <v>0.0</v>
      </c>
      <c r="P2136" s="260"/>
      <c r="Q2136" s="260"/>
      <c r="R2136" s="260"/>
    </row>
    <row r="2137">
      <c r="A2137" s="274"/>
      <c r="B2137" s="31"/>
      <c r="C2137" s="31"/>
      <c r="D2137" s="31"/>
      <c r="E2137" s="31"/>
      <c r="F2137" s="275"/>
      <c r="G2137" s="276"/>
      <c r="H2137" s="277"/>
      <c r="I2137" s="278"/>
      <c r="J2137" s="37"/>
      <c r="K2137" s="37"/>
      <c r="L2137" s="37"/>
      <c r="M2137" s="37"/>
      <c r="N2137" s="260"/>
      <c r="O2137" s="260"/>
      <c r="P2137" s="260"/>
      <c r="Q2137" s="260"/>
      <c r="R2137" s="260"/>
    </row>
    <row r="2138">
      <c r="A2138" s="274">
        <v>45947.02902127315</v>
      </c>
      <c r="B2138" s="31">
        <v>8726.0</v>
      </c>
      <c r="C2138" s="31" t="s">
        <v>4671</v>
      </c>
      <c r="D2138" s="31"/>
      <c r="E2138" s="31" t="s">
        <v>4734</v>
      </c>
      <c r="F2138" s="275"/>
      <c r="G2138" s="276">
        <v>3200.0</v>
      </c>
      <c r="H2138" s="277">
        <v>500.0</v>
      </c>
      <c r="I2138" s="278">
        <v>83.0</v>
      </c>
      <c r="J2138" s="37">
        <v>99.0</v>
      </c>
      <c r="K2138" s="37"/>
      <c r="L2138" s="37" t="s">
        <v>21</v>
      </c>
      <c r="M2138" s="37"/>
      <c r="N2138" s="260" t="s">
        <v>20645</v>
      </c>
      <c r="O2138" s="260">
        <v>0.0</v>
      </c>
      <c r="P2138" s="260"/>
      <c r="Q2138" s="260"/>
      <c r="R2138" s="260"/>
    </row>
    <row r="2139">
      <c r="A2139" s="279">
        <v>45947.0</v>
      </c>
      <c r="B2139" s="31">
        <v>8727.0</v>
      </c>
      <c r="C2139" s="31" t="s">
        <v>3980</v>
      </c>
      <c r="D2139" s="31"/>
      <c r="E2139" s="31" t="s">
        <v>14848</v>
      </c>
      <c r="F2139" s="275"/>
      <c r="G2139" s="276">
        <v>2700.0</v>
      </c>
      <c r="H2139" s="277">
        <v>360.0</v>
      </c>
      <c r="I2139" s="278">
        <v>60.0</v>
      </c>
      <c r="J2139" s="37">
        <v>72.0</v>
      </c>
      <c r="K2139" s="37"/>
      <c r="L2139" s="37" t="s">
        <v>21</v>
      </c>
      <c r="M2139" s="37"/>
      <c r="N2139" s="260" t="s">
        <v>20645</v>
      </c>
      <c r="O2139" s="260">
        <v>0.0</v>
      </c>
      <c r="P2139" s="260"/>
      <c r="Q2139" s="260"/>
      <c r="R2139" s="260"/>
    </row>
    <row r="2140">
      <c r="A2140" s="279">
        <v>45947.0</v>
      </c>
      <c r="B2140" s="31">
        <v>8728.0</v>
      </c>
      <c r="C2140" s="31" t="s">
        <v>4017</v>
      </c>
      <c r="D2140" s="31"/>
      <c r="E2140" s="31" t="s">
        <v>4500</v>
      </c>
      <c r="F2140" s="275"/>
      <c r="G2140" s="276">
        <v>2420.0</v>
      </c>
      <c r="H2140" s="277">
        <v>600.0</v>
      </c>
      <c r="I2140" s="278">
        <v>99.0</v>
      </c>
      <c r="J2140" s="37">
        <v>119.0</v>
      </c>
      <c r="K2140" s="37"/>
      <c r="L2140" s="37" t="s">
        <v>52</v>
      </c>
      <c r="M2140" s="37"/>
      <c r="N2140" s="260" t="s">
        <v>20645</v>
      </c>
      <c r="O2140" s="260">
        <v>0.0</v>
      </c>
      <c r="P2140" s="260"/>
      <c r="Q2140" s="260"/>
      <c r="R2140" s="260"/>
    </row>
    <row r="2141">
      <c r="A2141" s="279">
        <v>45947.0</v>
      </c>
      <c r="B2141" s="31">
        <v>8729.0</v>
      </c>
      <c r="C2141" s="31" t="s">
        <v>4017</v>
      </c>
      <c r="D2141" s="31"/>
      <c r="E2141" s="31" t="s">
        <v>4500</v>
      </c>
      <c r="F2141" s="275"/>
      <c r="G2141" s="276">
        <v>2100.0</v>
      </c>
      <c r="H2141" s="277">
        <v>200.0</v>
      </c>
      <c r="I2141" s="278">
        <v>33.0</v>
      </c>
      <c r="J2141" s="37">
        <v>40.0</v>
      </c>
      <c r="K2141" s="37"/>
      <c r="L2141" s="37" t="s">
        <v>52</v>
      </c>
      <c r="M2141" s="37"/>
      <c r="N2141" s="260" t="s">
        <v>20645</v>
      </c>
      <c r="O2141" s="260">
        <v>0.0</v>
      </c>
      <c r="P2141" s="260"/>
      <c r="Q2141" s="260"/>
      <c r="R2141" s="260"/>
    </row>
    <row r="2142">
      <c r="A2142" s="279">
        <v>45947.0</v>
      </c>
      <c r="B2142" s="31">
        <v>8730.0</v>
      </c>
      <c r="C2142" s="31" t="s">
        <v>5705</v>
      </c>
      <c r="D2142" s="31"/>
      <c r="E2142" s="31" t="s">
        <v>4124</v>
      </c>
      <c r="F2142" s="275"/>
      <c r="G2142" s="276">
        <v>4500.0</v>
      </c>
      <c r="H2142" s="277">
        <v>420.0</v>
      </c>
      <c r="I2142" s="278">
        <v>70.0</v>
      </c>
      <c r="J2142" s="37">
        <v>84.0</v>
      </c>
      <c r="K2142" s="37"/>
      <c r="L2142" s="37" t="s">
        <v>52</v>
      </c>
      <c r="M2142" s="37"/>
      <c r="N2142" s="260" t="s">
        <v>20645</v>
      </c>
      <c r="O2142" s="260">
        <v>0.0</v>
      </c>
      <c r="P2142" s="260"/>
      <c r="Q2142" s="260"/>
      <c r="R2142" s="260"/>
    </row>
    <row r="2143">
      <c r="A2143" s="279">
        <v>45947.0</v>
      </c>
      <c r="B2143" s="31">
        <v>8731.0</v>
      </c>
      <c r="C2143" s="31" t="s">
        <v>4138</v>
      </c>
      <c r="D2143" s="31"/>
      <c r="E2143" s="31"/>
      <c r="F2143" s="275"/>
      <c r="G2143" s="276">
        <v>3120.0</v>
      </c>
      <c r="H2143" s="277">
        <v>100.0</v>
      </c>
      <c r="I2143" s="278">
        <v>20.0</v>
      </c>
      <c r="J2143" s="37">
        <v>24.0</v>
      </c>
      <c r="K2143" s="37"/>
      <c r="L2143" s="37" t="s">
        <v>60</v>
      </c>
      <c r="M2143" s="37">
        <v>149402.0</v>
      </c>
      <c r="N2143" s="260" t="s">
        <v>20645</v>
      </c>
      <c r="O2143" s="260">
        <v>0.0</v>
      </c>
      <c r="P2143" s="260"/>
      <c r="Q2143" s="260"/>
      <c r="R2143" s="260"/>
    </row>
    <row r="2144">
      <c r="A2144" s="279">
        <v>45947.0</v>
      </c>
      <c r="B2144" s="31">
        <v>8732.0</v>
      </c>
      <c r="C2144" s="31" t="s">
        <v>5722</v>
      </c>
      <c r="D2144" s="31"/>
      <c r="E2144" s="31" t="s">
        <v>22684</v>
      </c>
      <c r="F2144" s="275"/>
      <c r="G2144" s="276">
        <v>3340.0</v>
      </c>
      <c r="H2144" s="277">
        <v>140.0</v>
      </c>
      <c r="I2144" s="278">
        <v>0.0</v>
      </c>
      <c r="J2144" s="37">
        <v>0.0</v>
      </c>
      <c r="K2144" s="37"/>
      <c r="L2144" s="37" t="s">
        <v>21</v>
      </c>
      <c r="M2144" s="37"/>
      <c r="N2144" s="260" t="s">
        <v>20645</v>
      </c>
      <c r="O2144" s="260">
        <v>0.0</v>
      </c>
      <c r="P2144" s="260"/>
      <c r="Q2144" s="260"/>
      <c r="R2144" s="260"/>
    </row>
    <row r="2145">
      <c r="A2145" s="279">
        <v>45947.0</v>
      </c>
      <c r="B2145" s="31">
        <v>8733.0</v>
      </c>
      <c r="C2145" s="31" t="s">
        <v>5722</v>
      </c>
      <c r="D2145" s="31"/>
      <c r="E2145" s="31" t="s">
        <v>22684</v>
      </c>
      <c r="F2145" s="275"/>
      <c r="G2145" s="276">
        <v>3200.0</v>
      </c>
      <c r="H2145" s="277">
        <v>400.0</v>
      </c>
      <c r="I2145" s="278">
        <v>74.0</v>
      </c>
      <c r="J2145" s="37">
        <v>89.0</v>
      </c>
      <c r="K2145" s="37"/>
      <c r="L2145" s="37" t="s">
        <v>21</v>
      </c>
      <c r="M2145" s="37"/>
      <c r="N2145" s="260" t="s">
        <v>20645</v>
      </c>
      <c r="O2145" s="260">
        <v>0.0</v>
      </c>
      <c r="P2145" s="260"/>
      <c r="Q2145" s="260"/>
      <c r="R2145" s="260"/>
    </row>
    <row r="2146">
      <c r="A2146" s="279">
        <v>45947.0</v>
      </c>
      <c r="B2146" s="31">
        <v>8734.0</v>
      </c>
      <c r="C2146" s="31" t="s">
        <v>5722</v>
      </c>
      <c r="D2146" s="31"/>
      <c r="E2146" s="31" t="s">
        <v>22683</v>
      </c>
      <c r="F2146" s="275"/>
      <c r="G2146" s="276">
        <v>3720.0</v>
      </c>
      <c r="H2146" s="277">
        <v>440.0</v>
      </c>
      <c r="I2146" s="278">
        <v>0.0</v>
      </c>
      <c r="J2146" s="37">
        <v>0.0</v>
      </c>
      <c r="K2146" s="37"/>
      <c r="L2146" s="37" t="s">
        <v>21</v>
      </c>
      <c r="M2146" s="37"/>
      <c r="N2146" s="260" t="s">
        <v>20645</v>
      </c>
      <c r="O2146" s="260">
        <v>0.0</v>
      </c>
      <c r="P2146" s="260"/>
      <c r="Q2146" s="260"/>
      <c r="R2146" s="260"/>
    </row>
    <row r="2147">
      <c r="A2147" s="279">
        <v>45947.0</v>
      </c>
      <c r="B2147" s="31">
        <v>8735.0</v>
      </c>
      <c r="C2147" s="31" t="s">
        <v>5722</v>
      </c>
      <c r="D2147" s="31"/>
      <c r="E2147" s="31" t="s">
        <v>22683</v>
      </c>
      <c r="F2147" s="275"/>
      <c r="G2147" s="276">
        <v>3280.0</v>
      </c>
      <c r="H2147" s="277">
        <v>540.0</v>
      </c>
      <c r="I2147" s="278">
        <v>100.0</v>
      </c>
      <c r="J2147" s="37">
        <v>120.0</v>
      </c>
      <c r="K2147" s="37"/>
      <c r="L2147" s="37" t="s">
        <v>21</v>
      </c>
      <c r="M2147" s="37"/>
      <c r="N2147" s="260" t="s">
        <v>20645</v>
      </c>
      <c r="O2147" s="260">
        <v>0.0</v>
      </c>
      <c r="P2147" s="260"/>
      <c r="Q2147" s="260"/>
      <c r="R2147" s="260"/>
    </row>
    <row r="2148">
      <c r="A2148" s="279">
        <v>45938.0</v>
      </c>
      <c r="B2148" s="31">
        <v>8736.0</v>
      </c>
      <c r="C2148" s="31" t="s">
        <v>2454</v>
      </c>
      <c r="D2148" s="31"/>
      <c r="E2148" s="31" t="s">
        <v>22814</v>
      </c>
      <c r="F2148" s="275"/>
      <c r="G2148" s="276">
        <v>4060.0</v>
      </c>
      <c r="H2148" s="277">
        <v>1220.0</v>
      </c>
      <c r="I2148" s="278">
        <v>244.0</v>
      </c>
      <c r="J2148" s="37">
        <v>293.0</v>
      </c>
      <c r="K2148" s="37"/>
      <c r="L2148" s="37" t="s">
        <v>21</v>
      </c>
      <c r="M2148" s="37"/>
      <c r="N2148" s="260" t="s">
        <v>20645</v>
      </c>
      <c r="O2148" s="260">
        <v>0.0</v>
      </c>
      <c r="P2148" s="260"/>
      <c r="Q2148" s="260"/>
      <c r="R2148" s="260"/>
    </row>
    <row r="2149">
      <c r="A2149" s="279">
        <v>45947.0</v>
      </c>
      <c r="B2149" s="31">
        <v>8737.0</v>
      </c>
      <c r="C2149" s="31" t="s">
        <v>8090</v>
      </c>
      <c r="D2149" s="31"/>
      <c r="E2149" s="31" t="s">
        <v>22796</v>
      </c>
      <c r="F2149" s="275"/>
      <c r="G2149" s="276">
        <v>12080.0</v>
      </c>
      <c r="H2149" s="277">
        <v>1760.0</v>
      </c>
      <c r="I2149" s="278">
        <v>0.0</v>
      </c>
      <c r="J2149" s="37">
        <v>0.0</v>
      </c>
      <c r="K2149" s="37"/>
      <c r="L2149" s="37" t="s">
        <v>21</v>
      </c>
      <c r="M2149" s="37"/>
      <c r="N2149" s="260" t="s">
        <v>20645</v>
      </c>
      <c r="O2149" s="260">
        <v>0.0</v>
      </c>
      <c r="P2149" s="260"/>
      <c r="Q2149" s="260"/>
      <c r="R2149" s="260"/>
    </row>
    <row r="2150">
      <c r="A2150" s="279">
        <v>45947.0</v>
      </c>
      <c r="B2150" s="31">
        <v>8738.0</v>
      </c>
      <c r="C2150" s="31" t="s">
        <v>4017</v>
      </c>
      <c r="D2150" s="31"/>
      <c r="E2150" s="31" t="s">
        <v>4500</v>
      </c>
      <c r="F2150" s="275"/>
      <c r="G2150" s="276">
        <v>2280.0</v>
      </c>
      <c r="H2150" s="277">
        <v>460.0</v>
      </c>
      <c r="I2150" s="278">
        <v>76.0</v>
      </c>
      <c r="J2150" s="37">
        <v>92.0</v>
      </c>
      <c r="K2150" s="37"/>
      <c r="L2150" s="37" t="s">
        <v>52</v>
      </c>
      <c r="M2150" s="37"/>
      <c r="N2150" s="260" t="s">
        <v>20645</v>
      </c>
      <c r="O2150" s="260">
        <v>0.0</v>
      </c>
      <c r="P2150" s="260"/>
      <c r="Q2150" s="260"/>
      <c r="R2150" s="260"/>
    </row>
    <row r="2151">
      <c r="A2151" s="279">
        <v>45947.0</v>
      </c>
      <c r="B2151" s="31">
        <v>8739.0</v>
      </c>
      <c r="C2151" s="31" t="s">
        <v>8901</v>
      </c>
      <c r="D2151" s="31"/>
      <c r="E2151" s="31" t="s">
        <v>22779</v>
      </c>
      <c r="F2151" s="275"/>
      <c r="G2151" s="276">
        <v>12160.0</v>
      </c>
      <c r="H2151" s="277">
        <v>2040.0</v>
      </c>
      <c r="I2151" s="278">
        <v>0.0</v>
      </c>
      <c r="J2151" s="37">
        <v>0.0</v>
      </c>
      <c r="K2151" s="37"/>
      <c r="L2151" s="37" t="s">
        <v>21</v>
      </c>
      <c r="M2151" s="37"/>
      <c r="N2151" s="260" t="s">
        <v>20645</v>
      </c>
      <c r="O2151" s="260">
        <v>0.0</v>
      </c>
      <c r="P2151" s="260"/>
      <c r="Q2151" s="260"/>
      <c r="R2151" s="260"/>
    </row>
    <row r="2152">
      <c r="A2152" s="279"/>
      <c r="B2152" s="31"/>
      <c r="C2152" s="31"/>
      <c r="D2152" s="31"/>
      <c r="E2152" s="31"/>
      <c r="F2152" s="275"/>
      <c r="G2152" s="276"/>
      <c r="H2152" s="277"/>
      <c r="I2152" s="278"/>
      <c r="J2152" s="37"/>
      <c r="K2152" s="37"/>
      <c r="L2152" s="37"/>
      <c r="M2152" s="37"/>
      <c r="N2152" s="260"/>
      <c r="O2152" s="260"/>
      <c r="P2152" s="260"/>
      <c r="Q2152" s="260"/>
      <c r="R2152" s="260"/>
    </row>
    <row r="2153">
      <c r="A2153" s="279">
        <v>45939.0</v>
      </c>
      <c r="B2153" s="31">
        <v>8740.0</v>
      </c>
      <c r="C2153" s="31" t="s">
        <v>2454</v>
      </c>
      <c r="D2153" s="31"/>
      <c r="E2153" s="31" t="s">
        <v>22820</v>
      </c>
      <c r="F2153" s="275"/>
      <c r="G2153" s="276">
        <v>3840.0</v>
      </c>
      <c r="H2153" s="277">
        <v>1060.0</v>
      </c>
      <c r="I2153" s="278">
        <v>64.0</v>
      </c>
      <c r="J2153" s="37">
        <v>77.0</v>
      </c>
      <c r="K2153" s="37"/>
      <c r="L2153" s="37" t="s">
        <v>21</v>
      </c>
      <c r="M2153" s="37"/>
      <c r="N2153" s="260" t="s">
        <v>20645</v>
      </c>
      <c r="O2153" s="260">
        <v>0.0</v>
      </c>
      <c r="P2153" s="260"/>
      <c r="Q2153" s="260"/>
      <c r="R2153" s="260"/>
    </row>
    <row r="2154">
      <c r="A2154" s="279">
        <v>45939.0</v>
      </c>
      <c r="B2154" s="31">
        <v>8741.0</v>
      </c>
      <c r="C2154" s="31" t="s">
        <v>20682</v>
      </c>
      <c r="D2154" s="31"/>
      <c r="E2154" s="31"/>
      <c r="F2154" s="275"/>
      <c r="G2154" s="276">
        <v>2700.0</v>
      </c>
      <c r="H2154" s="277">
        <v>40.0</v>
      </c>
      <c r="I2154" s="278">
        <v>0.0</v>
      </c>
      <c r="J2154" s="37">
        <v>0.0</v>
      </c>
      <c r="K2154" s="37"/>
      <c r="L2154" s="37" t="s">
        <v>21</v>
      </c>
      <c r="M2154" s="37"/>
      <c r="N2154" s="260" t="s">
        <v>20645</v>
      </c>
      <c r="O2154" s="260">
        <v>40.0</v>
      </c>
      <c r="P2154" s="260"/>
      <c r="Q2154" s="260"/>
      <c r="R2154" s="260"/>
    </row>
    <row r="2155">
      <c r="A2155" s="279">
        <v>45940.0</v>
      </c>
      <c r="B2155" s="31">
        <v>8742.0</v>
      </c>
      <c r="C2155" s="31" t="s">
        <v>1320</v>
      </c>
      <c r="D2155" s="31"/>
      <c r="E2155" s="31" t="s">
        <v>22824</v>
      </c>
      <c r="F2155" s="275"/>
      <c r="G2155" s="276">
        <v>3580.0</v>
      </c>
      <c r="H2155" s="277">
        <v>780.0</v>
      </c>
      <c r="I2155" s="278">
        <v>156.0</v>
      </c>
      <c r="J2155" s="37">
        <v>188.0</v>
      </c>
      <c r="K2155" s="37"/>
      <c r="L2155" s="37" t="s">
        <v>21</v>
      </c>
      <c r="M2155" s="37"/>
      <c r="N2155" s="260" t="s">
        <v>20645</v>
      </c>
      <c r="O2155" s="260">
        <v>40.0</v>
      </c>
      <c r="P2155" s="260"/>
      <c r="Q2155" s="260"/>
      <c r="R2155" s="260"/>
    </row>
    <row r="2156">
      <c r="A2156" s="279">
        <v>45940.0</v>
      </c>
      <c r="B2156" s="31">
        <v>8743.0</v>
      </c>
      <c r="C2156" s="31" t="s">
        <v>20731</v>
      </c>
      <c r="D2156" s="31"/>
      <c r="E2156" s="31" t="s">
        <v>22825</v>
      </c>
      <c r="F2156" s="275"/>
      <c r="G2156" s="276">
        <v>3040.0</v>
      </c>
      <c r="H2156" s="277">
        <v>240.0</v>
      </c>
      <c r="I2156" s="278">
        <v>48.0</v>
      </c>
      <c r="J2156" s="37">
        <v>58.0</v>
      </c>
      <c r="K2156" s="37"/>
      <c r="L2156" s="37" t="s">
        <v>21</v>
      </c>
      <c r="M2156" s="37"/>
      <c r="N2156" s="260" t="s">
        <v>20645</v>
      </c>
      <c r="O2156" s="260">
        <v>40.0</v>
      </c>
      <c r="P2156" s="260"/>
      <c r="Q2156" s="260"/>
      <c r="R2156" s="260"/>
    </row>
    <row r="2157">
      <c r="A2157" s="274"/>
      <c r="B2157" s="31"/>
      <c r="C2157" s="31"/>
      <c r="D2157" s="31"/>
      <c r="E2157" s="31"/>
      <c r="F2157" s="275"/>
      <c r="G2157" s="276"/>
      <c r="H2157" s="277"/>
      <c r="I2157" s="278"/>
      <c r="J2157" s="37"/>
      <c r="K2157" s="37"/>
      <c r="L2157" s="37"/>
      <c r="M2157" s="37"/>
      <c r="N2157" s="260"/>
      <c r="O2157" s="260"/>
      <c r="P2157" s="260"/>
      <c r="Q2157" s="260"/>
      <c r="R2157" s="260"/>
    </row>
    <row r="2158">
      <c r="A2158" s="274">
        <v>45950.02900142361</v>
      </c>
      <c r="B2158" s="31">
        <v>8744.0</v>
      </c>
      <c r="C2158" s="31" t="s">
        <v>10694</v>
      </c>
      <c r="D2158" s="31"/>
      <c r="E2158" s="31" t="s">
        <v>22903</v>
      </c>
      <c r="F2158" s="275"/>
      <c r="G2158" s="276">
        <v>3180.0</v>
      </c>
      <c r="H2158" s="277">
        <v>800.0</v>
      </c>
      <c r="I2158" s="278">
        <v>132.0</v>
      </c>
      <c r="J2158" s="37">
        <v>159.0</v>
      </c>
      <c r="K2158" s="37"/>
      <c r="L2158" s="37" t="s">
        <v>21</v>
      </c>
      <c r="M2158" s="37"/>
      <c r="N2158" s="260" t="s">
        <v>20645</v>
      </c>
      <c r="O2158" s="260">
        <v>40.0</v>
      </c>
      <c r="P2158" s="260"/>
      <c r="Q2158" s="260"/>
      <c r="R2158" s="260"/>
    </row>
    <row r="2159">
      <c r="A2159" s="279">
        <v>45950.0</v>
      </c>
      <c r="B2159" s="31">
        <v>8745.0</v>
      </c>
      <c r="C2159" s="31" t="s">
        <v>8901</v>
      </c>
      <c r="D2159" s="31"/>
      <c r="E2159" s="31"/>
      <c r="F2159" s="275"/>
      <c r="G2159" s="276">
        <v>11780.0</v>
      </c>
      <c r="H2159" s="277">
        <v>1760.0</v>
      </c>
      <c r="I2159" s="278">
        <v>0.0</v>
      </c>
      <c r="J2159" s="37">
        <v>0.0</v>
      </c>
      <c r="K2159" s="37"/>
      <c r="L2159" s="37" t="s">
        <v>21</v>
      </c>
      <c r="M2159" s="37"/>
      <c r="N2159" s="260" t="s">
        <v>20645</v>
      </c>
      <c r="O2159" s="260">
        <v>40.0</v>
      </c>
      <c r="P2159" s="260"/>
      <c r="Q2159" s="260"/>
      <c r="R2159" s="260"/>
    </row>
    <row r="2160">
      <c r="A2160" s="279">
        <v>45950.0</v>
      </c>
      <c r="B2160" s="31">
        <v>8746.0</v>
      </c>
      <c r="C2160" s="31" t="s">
        <v>4035</v>
      </c>
      <c r="D2160" s="31"/>
      <c r="E2160" s="31"/>
      <c r="F2160" s="275"/>
      <c r="G2160" s="276">
        <v>4380.0</v>
      </c>
      <c r="H2160" s="277">
        <v>1840.0</v>
      </c>
      <c r="I2160" s="278">
        <v>74.0</v>
      </c>
      <c r="J2160" s="37">
        <v>89.0</v>
      </c>
      <c r="K2160" s="37"/>
      <c r="L2160" s="37" t="s">
        <v>52</v>
      </c>
      <c r="M2160" s="37"/>
      <c r="N2160" s="260" t="s">
        <v>20645</v>
      </c>
      <c r="O2160" s="260">
        <v>40.0</v>
      </c>
      <c r="P2160" s="260"/>
      <c r="Q2160" s="260"/>
      <c r="R2160" s="260"/>
    </row>
    <row r="2161">
      <c r="A2161" s="279">
        <v>45950.0</v>
      </c>
      <c r="B2161" s="31">
        <v>8747.0</v>
      </c>
      <c r="C2161" s="31" t="s">
        <v>4097</v>
      </c>
      <c r="D2161" s="31"/>
      <c r="E2161" s="31"/>
      <c r="F2161" s="275"/>
      <c r="G2161" s="276">
        <v>3320.0</v>
      </c>
      <c r="H2161" s="277">
        <v>620.0</v>
      </c>
      <c r="I2161" s="278">
        <v>103.0</v>
      </c>
      <c r="J2161" s="37">
        <v>123.0</v>
      </c>
      <c r="K2161" s="37"/>
      <c r="L2161" s="37" t="s">
        <v>52</v>
      </c>
      <c r="M2161" s="37"/>
      <c r="N2161" s="260" t="s">
        <v>20645</v>
      </c>
      <c r="O2161" s="260">
        <v>40.0</v>
      </c>
      <c r="P2161" s="260"/>
      <c r="Q2161" s="260"/>
      <c r="R2161" s="260"/>
    </row>
    <row r="2162">
      <c r="A2162" s="279">
        <v>45950.0</v>
      </c>
      <c r="B2162" s="31">
        <v>8748.0</v>
      </c>
      <c r="C2162" s="31" t="s">
        <v>5705</v>
      </c>
      <c r="D2162" s="31"/>
      <c r="E2162" s="31" t="s">
        <v>4124</v>
      </c>
      <c r="F2162" s="275"/>
      <c r="G2162" s="276">
        <v>4500.0</v>
      </c>
      <c r="H2162" s="277">
        <v>540.0</v>
      </c>
      <c r="I2162" s="278">
        <v>90.0</v>
      </c>
      <c r="J2162" s="37">
        <v>107.0</v>
      </c>
      <c r="K2162" s="37"/>
      <c r="L2162" s="37" t="s">
        <v>52</v>
      </c>
      <c r="M2162" s="37"/>
      <c r="N2162" s="260" t="s">
        <v>20645</v>
      </c>
      <c r="O2162" s="260">
        <v>40.0</v>
      </c>
      <c r="P2162" s="260"/>
      <c r="Q2162" s="260"/>
      <c r="R2162" s="260"/>
    </row>
    <row r="2163">
      <c r="A2163" s="279">
        <v>45950.0</v>
      </c>
      <c r="B2163" s="31">
        <v>8749.0</v>
      </c>
      <c r="C2163" s="31" t="s">
        <v>6423</v>
      </c>
      <c r="D2163" s="31"/>
      <c r="E2163" s="31" t="s">
        <v>22683</v>
      </c>
      <c r="F2163" s="275"/>
      <c r="G2163" s="276">
        <v>3660.0</v>
      </c>
      <c r="H2163" s="277">
        <v>220.0</v>
      </c>
      <c r="I2163" s="278">
        <v>0.0</v>
      </c>
      <c r="J2163" s="37">
        <v>0.0</v>
      </c>
      <c r="K2163" s="37"/>
      <c r="L2163" s="37" t="s">
        <v>21</v>
      </c>
      <c r="M2163" s="37"/>
      <c r="N2163" s="260" t="s">
        <v>20645</v>
      </c>
      <c r="O2163" s="260">
        <v>40.0</v>
      </c>
      <c r="P2163" s="260"/>
      <c r="Q2163" s="260"/>
      <c r="R2163" s="260"/>
    </row>
    <row r="2164">
      <c r="A2164" s="279">
        <v>45950.0</v>
      </c>
      <c r="B2164" s="31">
        <v>8750.0</v>
      </c>
      <c r="C2164" s="31" t="s">
        <v>6423</v>
      </c>
      <c r="D2164" s="31"/>
      <c r="E2164" s="31" t="s">
        <v>22683</v>
      </c>
      <c r="F2164" s="275"/>
      <c r="G2164" s="276">
        <v>3440.0</v>
      </c>
      <c r="H2164" s="277">
        <v>480.0</v>
      </c>
      <c r="I2164" s="278">
        <v>89.0</v>
      </c>
      <c r="J2164" s="37">
        <v>107.0</v>
      </c>
      <c r="K2164" s="37"/>
      <c r="L2164" s="37" t="s">
        <v>21</v>
      </c>
      <c r="M2164" s="37"/>
      <c r="N2164" s="260" t="s">
        <v>20645</v>
      </c>
      <c r="O2164" s="260">
        <v>40.0</v>
      </c>
      <c r="P2164" s="260"/>
      <c r="Q2164" s="260"/>
      <c r="R2164" s="260"/>
    </row>
    <row r="2165">
      <c r="A2165" s="279">
        <v>45950.0</v>
      </c>
      <c r="B2165" s="31">
        <v>8751.0</v>
      </c>
      <c r="C2165" s="31" t="s">
        <v>6423</v>
      </c>
      <c r="D2165" s="31"/>
      <c r="E2165" s="31" t="s">
        <v>22684</v>
      </c>
      <c r="F2165" s="275"/>
      <c r="G2165" s="276">
        <v>3640.0</v>
      </c>
      <c r="H2165" s="277">
        <v>200.0</v>
      </c>
      <c r="I2165" s="278">
        <v>0.0</v>
      </c>
      <c r="J2165" s="37">
        <v>0.0</v>
      </c>
      <c r="K2165" s="37"/>
      <c r="L2165" s="37" t="s">
        <v>21</v>
      </c>
      <c r="M2165" s="37"/>
      <c r="N2165" s="260" t="s">
        <v>20645</v>
      </c>
      <c r="O2165" s="260">
        <v>40.0</v>
      </c>
      <c r="P2165" s="260"/>
      <c r="Q2165" s="260"/>
      <c r="R2165" s="260"/>
    </row>
    <row r="2166">
      <c r="A2166" s="279">
        <v>45950.0</v>
      </c>
      <c r="B2166" s="31">
        <v>8752.0</v>
      </c>
      <c r="C2166" s="31" t="s">
        <v>6423</v>
      </c>
      <c r="D2166" s="31"/>
      <c r="E2166" s="31" t="s">
        <v>22684</v>
      </c>
      <c r="F2166" s="275"/>
      <c r="G2166" s="276">
        <v>3440.0</v>
      </c>
      <c r="H2166" s="277">
        <v>500.0</v>
      </c>
      <c r="I2166" s="278">
        <v>93.0</v>
      </c>
      <c r="J2166" s="37">
        <v>111.0</v>
      </c>
      <c r="K2166" s="37"/>
      <c r="L2166" s="37" t="s">
        <v>21</v>
      </c>
      <c r="M2166" s="37"/>
      <c r="N2166" s="260" t="s">
        <v>20645</v>
      </c>
      <c r="O2166" s="260">
        <v>40.0</v>
      </c>
      <c r="P2166" s="260"/>
      <c r="Q2166" s="260"/>
      <c r="R2166" s="260"/>
    </row>
    <row r="2167">
      <c r="A2167" s="279">
        <v>45950.0</v>
      </c>
      <c r="B2167" s="31">
        <v>8753.0</v>
      </c>
      <c r="C2167" s="31" t="s">
        <v>2781</v>
      </c>
      <c r="D2167" s="31"/>
      <c r="E2167" s="31"/>
      <c r="F2167" s="275"/>
      <c r="G2167" s="276">
        <v>3680.0</v>
      </c>
      <c r="H2167" s="277">
        <v>700.0</v>
      </c>
      <c r="I2167" s="278">
        <v>82.0</v>
      </c>
      <c r="J2167" s="37">
        <v>98.0</v>
      </c>
      <c r="K2167" s="37"/>
      <c r="L2167" s="37" t="s">
        <v>52</v>
      </c>
      <c r="M2167" s="37"/>
      <c r="N2167" s="260" t="s">
        <v>20645</v>
      </c>
      <c r="O2167" s="260">
        <v>40.0</v>
      </c>
      <c r="P2167" s="260"/>
      <c r="Q2167" s="260"/>
      <c r="R2167" s="260"/>
    </row>
    <row r="2168">
      <c r="A2168" s="279">
        <v>45950.0</v>
      </c>
      <c r="B2168" s="31">
        <v>8754.0</v>
      </c>
      <c r="C2168" s="31" t="s">
        <v>4017</v>
      </c>
      <c r="D2168" s="31"/>
      <c r="E2168" s="31" t="s">
        <v>4500</v>
      </c>
      <c r="F2168" s="275"/>
      <c r="G2168" s="276">
        <v>2840.0</v>
      </c>
      <c r="H2168" s="277">
        <v>520.0</v>
      </c>
      <c r="I2168" s="278">
        <v>86.0</v>
      </c>
      <c r="J2168" s="37">
        <v>103.0</v>
      </c>
      <c r="K2168" s="37"/>
      <c r="L2168" s="37" t="s">
        <v>52</v>
      </c>
      <c r="M2168" s="37"/>
      <c r="N2168" s="260" t="s">
        <v>20645</v>
      </c>
      <c r="O2168" s="260">
        <v>40.0</v>
      </c>
      <c r="P2168" s="260"/>
      <c r="Q2168" s="260"/>
      <c r="R2168" s="260"/>
    </row>
    <row r="2169">
      <c r="A2169" s="279">
        <v>45950.0</v>
      </c>
      <c r="B2169" s="31">
        <v>8755.0</v>
      </c>
      <c r="C2169" s="31" t="s">
        <v>5722</v>
      </c>
      <c r="D2169" s="31"/>
      <c r="E2169" s="31" t="s">
        <v>22683</v>
      </c>
      <c r="F2169" s="275"/>
      <c r="G2169" s="276">
        <v>3620.0</v>
      </c>
      <c r="H2169" s="277">
        <v>340.0</v>
      </c>
      <c r="I2169" s="278">
        <v>0.0</v>
      </c>
      <c r="J2169" s="37">
        <v>0.0</v>
      </c>
      <c r="K2169" s="37"/>
      <c r="L2169" s="37" t="s">
        <v>21</v>
      </c>
      <c r="M2169" s="37"/>
      <c r="N2169" s="260" t="s">
        <v>20645</v>
      </c>
      <c r="O2169" s="260">
        <v>40.0</v>
      </c>
      <c r="P2169" s="260"/>
      <c r="Q2169" s="260"/>
      <c r="R2169" s="260"/>
    </row>
    <row r="2170">
      <c r="A2170" s="279">
        <v>45950.0</v>
      </c>
      <c r="B2170" s="31">
        <v>8756.0</v>
      </c>
      <c r="C2170" s="31" t="s">
        <v>5722</v>
      </c>
      <c r="D2170" s="31"/>
      <c r="E2170" s="31" t="s">
        <v>22683</v>
      </c>
      <c r="F2170" s="275"/>
      <c r="G2170" s="276">
        <v>3280.0</v>
      </c>
      <c r="H2170" s="277">
        <v>420.0</v>
      </c>
      <c r="I2170" s="278">
        <v>78.0</v>
      </c>
      <c r="J2170" s="37">
        <v>94.0</v>
      </c>
      <c r="K2170" s="37"/>
      <c r="L2170" s="37" t="s">
        <v>21</v>
      </c>
      <c r="M2170" s="37"/>
      <c r="N2170" s="260" t="s">
        <v>20645</v>
      </c>
      <c r="O2170" s="260">
        <v>40.0</v>
      </c>
      <c r="P2170" s="260"/>
      <c r="Q2170" s="260"/>
      <c r="R2170" s="260"/>
    </row>
    <row r="2171">
      <c r="A2171" s="279">
        <v>45944.0</v>
      </c>
      <c r="B2171" s="31">
        <v>8757.0</v>
      </c>
      <c r="C2171" s="31" t="s">
        <v>20731</v>
      </c>
      <c r="D2171" s="31"/>
      <c r="E2171" s="31" t="s">
        <v>22782</v>
      </c>
      <c r="F2171" s="275"/>
      <c r="G2171" s="276">
        <v>3080.0</v>
      </c>
      <c r="H2171" s="277">
        <v>360.0</v>
      </c>
      <c r="I2171" s="278">
        <v>72.0</v>
      </c>
      <c r="J2171" s="37">
        <v>87.0</v>
      </c>
      <c r="K2171" s="37"/>
      <c r="L2171" s="37" t="s">
        <v>21</v>
      </c>
      <c r="M2171" s="37"/>
      <c r="N2171" s="260" t="s">
        <v>20645</v>
      </c>
      <c r="O2171" s="260">
        <v>40.0</v>
      </c>
      <c r="P2171" s="260"/>
      <c r="Q2171" s="260"/>
      <c r="R2171" s="260"/>
    </row>
    <row r="2172">
      <c r="A2172" s="279">
        <v>45950.0</v>
      </c>
      <c r="B2172" s="31">
        <v>8758.0</v>
      </c>
      <c r="C2172" s="31" t="s">
        <v>2781</v>
      </c>
      <c r="D2172" s="31"/>
      <c r="E2172" s="31"/>
      <c r="F2172" s="275"/>
      <c r="G2172" s="276">
        <v>3440.0</v>
      </c>
      <c r="H2172" s="277">
        <v>620.0</v>
      </c>
      <c r="I2172" s="278">
        <v>38.0</v>
      </c>
      <c r="J2172" s="37">
        <v>45.0</v>
      </c>
      <c r="K2172" s="37"/>
      <c r="L2172" s="37" t="s">
        <v>52</v>
      </c>
      <c r="M2172" s="37"/>
      <c r="N2172" s="260" t="s">
        <v>20645</v>
      </c>
      <c r="O2172" s="260">
        <v>40.0</v>
      </c>
      <c r="P2172" s="260"/>
      <c r="Q2172" s="260"/>
      <c r="R2172" s="260"/>
    </row>
    <row r="2173">
      <c r="A2173" s="279">
        <v>45950.0</v>
      </c>
      <c r="B2173" s="31">
        <v>8759.0</v>
      </c>
      <c r="C2173" s="31" t="s">
        <v>8901</v>
      </c>
      <c r="D2173" s="31"/>
      <c r="E2173" s="31" t="s">
        <v>22901</v>
      </c>
      <c r="F2173" s="275"/>
      <c r="G2173" s="276">
        <v>18280.0</v>
      </c>
      <c r="H2173" s="277">
        <v>7900.0</v>
      </c>
      <c r="I2173" s="278">
        <v>0.0</v>
      </c>
      <c r="J2173" s="37">
        <v>0.0</v>
      </c>
      <c r="K2173" s="37"/>
      <c r="L2173" s="37" t="s">
        <v>21</v>
      </c>
      <c r="M2173" s="37"/>
      <c r="N2173" s="260" t="s">
        <v>20645</v>
      </c>
      <c r="O2173" s="260">
        <v>40.0</v>
      </c>
      <c r="P2173" s="260"/>
      <c r="Q2173" s="260"/>
      <c r="R2173" s="260"/>
    </row>
    <row r="2174">
      <c r="A2174" s="274"/>
      <c r="B2174" s="31"/>
      <c r="C2174" s="31"/>
      <c r="D2174" s="31"/>
      <c r="E2174" s="31"/>
      <c r="F2174" s="275"/>
      <c r="G2174" s="276"/>
      <c r="H2174" s="277"/>
      <c r="I2174" s="278"/>
      <c r="J2174" s="37"/>
      <c r="K2174" s="37"/>
      <c r="L2174" s="37"/>
      <c r="M2174" s="37"/>
      <c r="N2174" s="260"/>
      <c r="O2174" s="260"/>
      <c r="P2174" s="260"/>
      <c r="Q2174" s="260"/>
      <c r="R2174" s="260"/>
    </row>
    <row r="2175">
      <c r="A2175" s="274">
        <v>45951.02900776621</v>
      </c>
      <c r="B2175" s="31">
        <v>8760.0</v>
      </c>
      <c r="C2175" s="31" t="s">
        <v>8090</v>
      </c>
      <c r="D2175" s="31"/>
      <c r="E2175" s="31" t="s">
        <v>22796</v>
      </c>
      <c r="F2175" s="275"/>
      <c r="G2175" s="276">
        <v>11860.0</v>
      </c>
      <c r="H2175" s="277">
        <v>1600.0</v>
      </c>
      <c r="I2175" s="278">
        <v>0.0</v>
      </c>
      <c r="J2175" s="37">
        <v>0.0</v>
      </c>
      <c r="K2175" s="37"/>
      <c r="L2175" s="37" t="s">
        <v>21</v>
      </c>
      <c r="M2175" s="37"/>
      <c r="N2175" s="260" t="s">
        <v>20645</v>
      </c>
      <c r="O2175" s="260">
        <v>40.0</v>
      </c>
      <c r="P2175" s="260"/>
      <c r="Q2175" s="260"/>
      <c r="R2175" s="260"/>
    </row>
    <row r="2176">
      <c r="A2176" s="279">
        <v>45951.0</v>
      </c>
      <c r="B2176" s="31">
        <v>8761.0</v>
      </c>
      <c r="C2176" s="31" t="s">
        <v>4017</v>
      </c>
      <c r="D2176" s="31"/>
      <c r="E2176" s="31" t="s">
        <v>4500</v>
      </c>
      <c r="F2176" s="275"/>
      <c r="G2176" s="276">
        <v>2220.0</v>
      </c>
      <c r="H2176" s="277">
        <v>420.0</v>
      </c>
      <c r="I2176" s="278">
        <v>39.0</v>
      </c>
      <c r="J2176" s="37">
        <v>47.0</v>
      </c>
      <c r="K2176" s="37"/>
      <c r="L2176" s="37" t="s">
        <v>52</v>
      </c>
      <c r="M2176" s="37"/>
      <c r="N2176" s="260" t="s">
        <v>20645</v>
      </c>
      <c r="O2176" s="260">
        <v>40.0</v>
      </c>
      <c r="P2176" s="260"/>
      <c r="Q2176" s="260"/>
      <c r="R2176" s="260"/>
    </row>
    <row r="2177">
      <c r="A2177" s="279">
        <v>45951.0</v>
      </c>
      <c r="B2177" s="31">
        <v>8762.0</v>
      </c>
      <c r="C2177" s="31" t="s">
        <v>3265</v>
      </c>
      <c r="D2177" s="31"/>
      <c r="E2177" s="31"/>
      <c r="F2177" s="275"/>
      <c r="G2177" s="276">
        <v>3580.0</v>
      </c>
      <c r="H2177" s="277">
        <v>540.0</v>
      </c>
      <c r="I2177" s="278">
        <v>90.0</v>
      </c>
      <c r="J2177" s="37">
        <v>107.0</v>
      </c>
      <c r="K2177" s="37"/>
      <c r="L2177" s="37" t="s">
        <v>52</v>
      </c>
      <c r="M2177" s="37"/>
      <c r="N2177" s="260" t="s">
        <v>20645</v>
      </c>
      <c r="O2177" s="260">
        <v>40.0</v>
      </c>
      <c r="P2177" s="260"/>
      <c r="Q2177" s="260"/>
      <c r="R2177" s="260"/>
    </row>
    <row r="2178">
      <c r="A2178" s="279">
        <v>45946.0</v>
      </c>
      <c r="B2178" s="31">
        <v>8763.0</v>
      </c>
      <c r="C2178" s="31" t="s">
        <v>22881</v>
      </c>
      <c r="D2178" s="31"/>
      <c r="E2178" s="31" t="s">
        <v>22882</v>
      </c>
      <c r="F2178" s="275"/>
      <c r="G2178" s="276">
        <v>3260.0</v>
      </c>
      <c r="H2178" s="277">
        <v>400.0</v>
      </c>
      <c r="I2178" s="278">
        <v>80.0</v>
      </c>
      <c r="J2178" s="37">
        <v>96.0</v>
      </c>
      <c r="K2178" s="37"/>
      <c r="L2178" s="37" t="s">
        <v>21</v>
      </c>
      <c r="M2178" s="37"/>
      <c r="N2178" s="260" t="s">
        <v>20645</v>
      </c>
      <c r="O2178" s="260">
        <v>40.0</v>
      </c>
      <c r="P2178" s="260"/>
      <c r="Q2178" s="260"/>
      <c r="R2178" s="260"/>
    </row>
    <row r="2179">
      <c r="A2179" s="279">
        <v>45946.0</v>
      </c>
      <c r="B2179" s="31">
        <v>8764.0</v>
      </c>
      <c r="C2179" s="31" t="s">
        <v>6275</v>
      </c>
      <c r="D2179" s="31"/>
      <c r="E2179" s="31" t="s">
        <v>22188</v>
      </c>
      <c r="F2179" s="275"/>
      <c r="G2179" s="276">
        <v>4240.0</v>
      </c>
      <c r="H2179" s="277">
        <v>1320.0</v>
      </c>
      <c r="I2179" s="278">
        <v>264.0</v>
      </c>
      <c r="J2179" s="37">
        <v>317.0</v>
      </c>
      <c r="K2179" s="37"/>
      <c r="L2179" s="37" t="s">
        <v>21</v>
      </c>
      <c r="M2179" s="37"/>
      <c r="N2179" s="260" t="s">
        <v>20645</v>
      </c>
      <c r="O2179" s="260">
        <v>40.0</v>
      </c>
      <c r="P2179" s="260"/>
      <c r="Q2179" s="260"/>
      <c r="R2179" s="260"/>
    </row>
    <row r="2180">
      <c r="A2180" s="279">
        <v>45951.0</v>
      </c>
      <c r="B2180" s="31">
        <v>8765.0</v>
      </c>
      <c r="C2180" s="31" t="s">
        <v>8090</v>
      </c>
      <c r="D2180" s="31"/>
      <c r="E2180" s="31" t="s">
        <v>22905</v>
      </c>
      <c r="F2180" s="275"/>
      <c r="G2180" s="276">
        <v>11880.0</v>
      </c>
      <c r="H2180" s="277">
        <v>1560.0</v>
      </c>
      <c r="I2180" s="278">
        <v>0.0</v>
      </c>
      <c r="J2180" s="37">
        <v>0.0</v>
      </c>
      <c r="K2180" s="37"/>
      <c r="L2180" s="37" t="s">
        <v>21</v>
      </c>
      <c r="M2180" s="37"/>
      <c r="N2180" s="260" t="s">
        <v>20645</v>
      </c>
      <c r="O2180" s="260">
        <v>40.0</v>
      </c>
      <c r="P2180" s="260"/>
      <c r="Q2180" s="260"/>
      <c r="R2180" s="260"/>
    </row>
    <row r="2181">
      <c r="A2181" s="279">
        <v>45947.0</v>
      </c>
      <c r="B2181" s="31">
        <v>8766.0</v>
      </c>
      <c r="C2181" s="31" t="s">
        <v>1093</v>
      </c>
      <c r="D2181" s="31"/>
      <c r="E2181" s="31" t="s">
        <v>22889</v>
      </c>
      <c r="F2181" s="275"/>
      <c r="G2181" s="276">
        <v>3280.0</v>
      </c>
      <c r="H2181" s="277">
        <v>440.0</v>
      </c>
      <c r="I2181" s="278">
        <v>88.0</v>
      </c>
      <c r="J2181" s="37">
        <v>106.0</v>
      </c>
      <c r="K2181" s="37"/>
      <c r="L2181" s="37" t="s">
        <v>21</v>
      </c>
      <c r="M2181" s="37"/>
      <c r="N2181" s="260" t="s">
        <v>20645</v>
      </c>
      <c r="O2181" s="260">
        <v>40.0</v>
      </c>
      <c r="P2181" s="260"/>
      <c r="Q2181" s="260"/>
      <c r="R2181" s="260"/>
    </row>
    <row r="2182">
      <c r="A2182" s="279">
        <v>45951.0</v>
      </c>
      <c r="B2182" s="31">
        <v>8767.0</v>
      </c>
      <c r="C2182" s="31" t="s">
        <v>3265</v>
      </c>
      <c r="D2182" s="31"/>
      <c r="E2182" s="31"/>
      <c r="F2182" s="275"/>
      <c r="G2182" s="276">
        <v>3540.0</v>
      </c>
      <c r="H2182" s="277">
        <v>520.0</v>
      </c>
      <c r="I2182" s="278">
        <v>104.0</v>
      </c>
      <c r="J2182" s="37">
        <v>125.0</v>
      </c>
      <c r="K2182" s="37"/>
      <c r="L2182" s="37" t="s">
        <v>52</v>
      </c>
      <c r="M2182" s="37"/>
      <c r="N2182" s="260" t="s">
        <v>20645</v>
      </c>
      <c r="O2182" s="260">
        <v>40.0</v>
      </c>
      <c r="P2182" s="260"/>
      <c r="Q2182" s="260"/>
      <c r="R2182" s="260"/>
    </row>
    <row r="2183">
      <c r="A2183" s="279">
        <v>45951.0</v>
      </c>
      <c r="B2183" s="31">
        <v>8768.0</v>
      </c>
      <c r="C2183" s="31" t="s">
        <v>6423</v>
      </c>
      <c r="D2183" s="31"/>
      <c r="E2183" s="31" t="s">
        <v>22684</v>
      </c>
      <c r="F2183" s="275"/>
      <c r="G2183" s="276">
        <v>3500.0</v>
      </c>
      <c r="H2183" s="277">
        <v>160.0</v>
      </c>
      <c r="I2183" s="278">
        <v>0.0</v>
      </c>
      <c r="J2183" s="37">
        <v>0.0</v>
      </c>
      <c r="K2183" s="37"/>
      <c r="L2183" s="37" t="s">
        <v>21</v>
      </c>
      <c r="M2183" s="37"/>
      <c r="N2183" s="260" t="s">
        <v>20645</v>
      </c>
      <c r="O2183" s="260">
        <v>40.0</v>
      </c>
      <c r="P2183" s="260"/>
      <c r="Q2183" s="260"/>
      <c r="R2183" s="260"/>
    </row>
    <row r="2184">
      <c r="A2184" s="279">
        <v>45951.0</v>
      </c>
      <c r="B2184" s="31">
        <v>8769.0</v>
      </c>
      <c r="C2184" s="31" t="s">
        <v>6423</v>
      </c>
      <c r="D2184" s="31"/>
      <c r="E2184" s="31" t="s">
        <v>22684</v>
      </c>
      <c r="F2184" s="275"/>
      <c r="G2184" s="276">
        <v>3340.0</v>
      </c>
      <c r="H2184" s="277">
        <v>400.0</v>
      </c>
      <c r="I2184" s="278">
        <v>74.0</v>
      </c>
      <c r="J2184" s="37">
        <v>89.0</v>
      </c>
      <c r="K2184" s="37"/>
      <c r="L2184" s="37" t="s">
        <v>21</v>
      </c>
      <c r="M2184" s="37"/>
      <c r="N2184" s="260" t="s">
        <v>20645</v>
      </c>
      <c r="O2184" s="260">
        <v>40.0</v>
      </c>
      <c r="P2184" s="260"/>
      <c r="Q2184" s="260"/>
      <c r="R2184" s="260"/>
    </row>
    <row r="2185">
      <c r="A2185" s="279">
        <v>45951.0</v>
      </c>
      <c r="B2185" s="31">
        <v>8770.0</v>
      </c>
      <c r="C2185" s="31" t="s">
        <v>6423</v>
      </c>
      <c r="D2185" s="31"/>
      <c r="E2185" s="31" t="s">
        <v>22683</v>
      </c>
      <c r="F2185" s="275"/>
      <c r="G2185" s="276">
        <v>3560.0</v>
      </c>
      <c r="H2185" s="277">
        <v>200.0</v>
      </c>
      <c r="I2185" s="278">
        <v>0.0</v>
      </c>
      <c r="J2185" s="37">
        <v>0.0</v>
      </c>
      <c r="K2185" s="37"/>
      <c r="L2185" s="37" t="s">
        <v>21</v>
      </c>
      <c r="M2185" s="37"/>
      <c r="N2185" s="260" t="s">
        <v>20645</v>
      </c>
      <c r="O2185" s="260">
        <v>40.0</v>
      </c>
      <c r="P2185" s="260"/>
      <c r="Q2185" s="260"/>
      <c r="R2185" s="260"/>
    </row>
    <row r="2186">
      <c r="A2186" s="279">
        <v>45951.0</v>
      </c>
      <c r="B2186" s="31">
        <v>8771.0</v>
      </c>
      <c r="C2186" s="31" t="s">
        <v>6423</v>
      </c>
      <c r="D2186" s="31"/>
      <c r="E2186" s="31" t="s">
        <v>22683</v>
      </c>
      <c r="F2186" s="275"/>
      <c r="G2186" s="276">
        <v>3360.0</v>
      </c>
      <c r="H2186" s="277">
        <v>460.0</v>
      </c>
      <c r="I2186" s="278">
        <v>86.0</v>
      </c>
      <c r="J2186" s="37">
        <v>103.0</v>
      </c>
      <c r="K2186" s="37"/>
      <c r="L2186" s="37" t="s">
        <v>21</v>
      </c>
      <c r="M2186" s="37"/>
      <c r="N2186" s="260" t="s">
        <v>20645</v>
      </c>
      <c r="O2186" s="260">
        <v>40.0</v>
      </c>
      <c r="P2186" s="260"/>
      <c r="Q2186" s="260"/>
      <c r="R2186" s="260"/>
    </row>
    <row r="2187">
      <c r="A2187" s="279">
        <v>45951.0</v>
      </c>
      <c r="B2187" s="31">
        <v>8772.0</v>
      </c>
      <c r="C2187" s="31" t="s">
        <v>744</v>
      </c>
      <c r="D2187" s="31"/>
      <c r="E2187" s="31"/>
      <c r="F2187" s="275"/>
      <c r="G2187" s="276">
        <v>2780.0</v>
      </c>
      <c r="H2187" s="277">
        <v>220.0</v>
      </c>
      <c r="I2187" s="278">
        <v>44.0</v>
      </c>
      <c r="J2187" s="37">
        <v>53.0</v>
      </c>
      <c r="K2187" s="37"/>
      <c r="L2187" s="37" t="s">
        <v>52</v>
      </c>
      <c r="M2187" s="37"/>
      <c r="N2187" s="260" t="s">
        <v>20645</v>
      </c>
      <c r="O2187" s="260">
        <v>40.0</v>
      </c>
      <c r="P2187" s="260"/>
      <c r="Q2187" s="260"/>
      <c r="R2187" s="260"/>
    </row>
    <row r="2188">
      <c r="A2188" s="279">
        <v>45951.0</v>
      </c>
      <c r="B2188" s="31">
        <v>8773.0</v>
      </c>
      <c r="C2188" s="31" t="s">
        <v>4017</v>
      </c>
      <c r="D2188" s="31"/>
      <c r="E2188" s="31" t="s">
        <v>4500</v>
      </c>
      <c r="F2188" s="275"/>
      <c r="G2188" s="276">
        <v>3560.0</v>
      </c>
      <c r="H2188" s="277">
        <v>600.0</v>
      </c>
      <c r="I2188" s="278">
        <v>99.0</v>
      </c>
      <c r="J2188" s="37">
        <v>119.0</v>
      </c>
      <c r="K2188" s="37"/>
      <c r="L2188" s="37" t="s">
        <v>52</v>
      </c>
      <c r="M2188" s="37"/>
      <c r="N2188" s="260" t="s">
        <v>20645</v>
      </c>
      <c r="O2188" s="260">
        <v>40.0</v>
      </c>
      <c r="P2188" s="260"/>
      <c r="Q2188" s="260"/>
      <c r="R2188" s="260"/>
    </row>
    <row r="2189">
      <c r="A2189" s="279">
        <v>45951.0</v>
      </c>
      <c r="B2189" s="31">
        <v>8774.0</v>
      </c>
      <c r="C2189" s="31" t="s">
        <v>8901</v>
      </c>
      <c r="D2189" s="31"/>
      <c r="E2189" s="31" t="s">
        <v>22906</v>
      </c>
      <c r="F2189" s="275"/>
      <c r="G2189" s="276">
        <v>11680.0</v>
      </c>
      <c r="H2189" s="277">
        <v>1500.0</v>
      </c>
      <c r="I2189" s="278">
        <v>0.0</v>
      </c>
      <c r="J2189" s="37">
        <v>0.0</v>
      </c>
      <c r="K2189" s="37"/>
      <c r="L2189" s="37" t="s">
        <v>21</v>
      </c>
      <c r="M2189" s="37"/>
      <c r="N2189" s="260" t="s">
        <v>20645</v>
      </c>
      <c r="O2189" s="260">
        <v>40.0</v>
      </c>
      <c r="P2189" s="260"/>
      <c r="Q2189" s="260"/>
      <c r="R2189" s="260"/>
    </row>
    <row r="2190">
      <c r="A2190" s="279">
        <v>45951.0</v>
      </c>
      <c r="B2190" s="31">
        <v>8775.0</v>
      </c>
      <c r="C2190" s="31" t="s">
        <v>3265</v>
      </c>
      <c r="D2190" s="31"/>
      <c r="E2190" s="31"/>
      <c r="F2190" s="275"/>
      <c r="G2190" s="276">
        <v>3320.0</v>
      </c>
      <c r="H2190" s="277">
        <v>400.0</v>
      </c>
      <c r="I2190" s="278">
        <v>80.0</v>
      </c>
      <c r="J2190" s="37">
        <v>96.0</v>
      </c>
      <c r="K2190" s="37"/>
      <c r="L2190" s="37" t="s">
        <v>52</v>
      </c>
      <c r="M2190" s="37"/>
      <c r="N2190" s="260" t="s">
        <v>20645</v>
      </c>
      <c r="O2190" s="260">
        <v>40.0</v>
      </c>
      <c r="P2190" s="260"/>
      <c r="Q2190" s="260"/>
      <c r="R2190" s="260"/>
    </row>
    <row r="2191">
      <c r="A2191" s="274"/>
      <c r="B2191" s="31"/>
      <c r="C2191" s="31"/>
      <c r="D2191" s="31"/>
      <c r="E2191" s="31"/>
      <c r="F2191" s="275"/>
      <c r="G2191" s="276"/>
      <c r="H2191" s="277"/>
      <c r="I2191" s="278"/>
      <c r="J2191" s="37"/>
      <c r="K2191" s="37"/>
      <c r="L2191" s="37"/>
      <c r="M2191" s="37"/>
      <c r="N2191" s="260"/>
      <c r="O2191" s="260"/>
      <c r="P2191" s="260"/>
      <c r="Q2191" s="260"/>
      <c r="R2191" s="260"/>
    </row>
    <row r="2192">
      <c r="A2192" s="274">
        <v>45952.0290340625</v>
      </c>
      <c r="B2192" s="31">
        <v>8776.0</v>
      </c>
      <c r="C2192" s="31" t="s">
        <v>8901</v>
      </c>
      <c r="D2192" s="31"/>
      <c r="E2192" s="31" t="s">
        <v>22604</v>
      </c>
      <c r="F2192" s="275"/>
      <c r="G2192" s="276">
        <v>12020.0</v>
      </c>
      <c r="H2192" s="277">
        <v>1720.0</v>
      </c>
      <c r="I2192" s="278">
        <v>0.0</v>
      </c>
      <c r="J2192" s="37">
        <v>0.0</v>
      </c>
      <c r="K2192" s="37"/>
      <c r="L2192" s="37" t="s">
        <v>21</v>
      </c>
      <c r="M2192" s="37"/>
      <c r="N2192" s="260" t="s">
        <v>20645</v>
      </c>
      <c r="O2192" s="260">
        <v>40.0</v>
      </c>
      <c r="P2192" s="260"/>
      <c r="Q2192" s="260"/>
      <c r="R2192" s="260"/>
    </row>
    <row r="2193">
      <c r="A2193" s="279">
        <v>45952.0</v>
      </c>
      <c r="B2193" s="31">
        <v>8777.0</v>
      </c>
      <c r="C2193" s="31" t="s">
        <v>7445</v>
      </c>
      <c r="D2193" s="31"/>
      <c r="E2193" s="31"/>
      <c r="F2193" s="275"/>
      <c r="G2193" s="276">
        <v>2420.0</v>
      </c>
      <c r="H2193" s="277">
        <v>200.0</v>
      </c>
      <c r="I2193" s="278">
        <v>33.0</v>
      </c>
      <c r="J2193" s="37">
        <v>40.0</v>
      </c>
      <c r="K2193" s="37"/>
      <c r="L2193" s="37" t="s">
        <v>52</v>
      </c>
      <c r="M2193" s="37"/>
      <c r="N2193" s="260" t="s">
        <v>20645</v>
      </c>
      <c r="O2193" s="260">
        <v>40.0</v>
      </c>
      <c r="P2193" s="260"/>
      <c r="Q2193" s="260"/>
      <c r="R2193" s="260"/>
    </row>
    <row r="2194">
      <c r="A2194" s="279">
        <v>45952.0</v>
      </c>
      <c r="B2194" s="31">
        <v>8778.0</v>
      </c>
      <c r="C2194" s="31" t="s">
        <v>4017</v>
      </c>
      <c r="D2194" s="31"/>
      <c r="E2194" s="31" t="s">
        <v>4500</v>
      </c>
      <c r="F2194" s="275"/>
      <c r="G2194" s="276">
        <v>3880.0</v>
      </c>
      <c r="H2194" s="277">
        <v>1060.0</v>
      </c>
      <c r="I2194" s="278">
        <v>142.0</v>
      </c>
      <c r="J2194" s="37">
        <v>170.0</v>
      </c>
      <c r="K2194" s="37"/>
      <c r="L2194" s="37" t="s">
        <v>52</v>
      </c>
      <c r="M2194" s="37"/>
      <c r="N2194" s="260" t="s">
        <v>20645</v>
      </c>
      <c r="O2194" s="260">
        <v>40.0</v>
      </c>
      <c r="P2194" s="260"/>
      <c r="Q2194" s="260"/>
      <c r="R2194" s="260"/>
    </row>
    <row r="2195">
      <c r="A2195" s="279">
        <v>45952.0</v>
      </c>
      <c r="B2195" s="31">
        <v>8779.0</v>
      </c>
      <c r="C2195" s="31" t="s">
        <v>8901</v>
      </c>
      <c r="D2195" s="31"/>
      <c r="E2195" s="31" t="s">
        <v>22909</v>
      </c>
      <c r="F2195" s="275"/>
      <c r="G2195" s="276">
        <v>10880.0</v>
      </c>
      <c r="H2195" s="277">
        <v>580.0</v>
      </c>
      <c r="I2195" s="278">
        <v>0.0</v>
      </c>
      <c r="J2195" s="37">
        <v>0.0</v>
      </c>
      <c r="K2195" s="37"/>
      <c r="L2195" s="37" t="s">
        <v>21</v>
      </c>
      <c r="M2195" s="37"/>
      <c r="N2195" s="260" t="s">
        <v>20645</v>
      </c>
      <c r="O2195" s="260">
        <v>40.0</v>
      </c>
      <c r="P2195" s="260"/>
      <c r="Q2195" s="260"/>
      <c r="R2195" s="260"/>
    </row>
    <row r="2196">
      <c r="A2196" s="279">
        <v>45952.0</v>
      </c>
      <c r="B2196" s="31">
        <v>8780.0</v>
      </c>
      <c r="C2196" s="31" t="s">
        <v>3989</v>
      </c>
      <c r="D2196" s="31"/>
      <c r="E2196" s="31" t="s">
        <v>20873</v>
      </c>
      <c r="F2196" s="275"/>
      <c r="G2196" s="276">
        <v>3180.0</v>
      </c>
      <c r="H2196" s="277">
        <v>620.0</v>
      </c>
      <c r="I2196" s="278">
        <v>124.0</v>
      </c>
      <c r="J2196" s="37">
        <v>149.0</v>
      </c>
      <c r="K2196" s="37"/>
      <c r="L2196" s="37" t="s">
        <v>60</v>
      </c>
      <c r="M2196" s="37">
        <v>800166.0</v>
      </c>
      <c r="N2196" s="260" t="s">
        <v>20645</v>
      </c>
      <c r="O2196" s="260">
        <v>40.0</v>
      </c>
      <c r="P2196" s="260"/>
      <c r="Q2196" s="260"/>
      <c r="R2196" s="260"/>
    </row>
    <row r="2197">
      <c r="A2197" s="279">
        <v>45952.0</v>
      </c>
      <c r="B2197" s="31">
        <v>8781.0</v>
      </c>
      <c r="C2197" s="31" t="s">
        <v>8901</v>
      </c>
      <c r="D2197" s="31"/>
      <c r="E2197" s="31" t="s">
        <v>22910</v>
      </c>
      <c r="F2197" s="275"/>
      <c r="G2197" s="276">
        <v>12260.0</v>
      </c>
      <c r="H2197" s="277">
        <v>1960.0</v>
      </c>
      <c r="I2197" s="278">
        <v>0.0</v>
      </c>
      <c r="J2197" s="37">
        <v>0.0</v>
      </c>
      <c r="K2197" s="37"/>
      <c r="L2197" s="37" t="s">
        <v>21</v>
      </c>
      <c r="M2197" s="37"/>
      <c r="N2197" s="260" t="s">
        <v>20645</v>
      </c>
      <c r="O2197" s="260">
        <v>40.0</v>
      </c>
      <c r="P2197" s="260"/>
      <c r="Q2197" s="260"/>
      <c r="R2197" s="260"/>
    </row>
    <row r="2198">
      <c r="A2198" s="279">
        <v>45952.0</v>
      </c>
      <c r="B2198" s="31">
        <v>8782.0</v>
      </c>
      <c r="C2198" s="31" t="s">
        <v>4671</v>
      </c>
      <c r="D2198" s="31"/>
      <c r="E2198" s="31" t="s">
        <v>7963</v>
      </c>
      <c r="F2198" s="275"/>
      <c r="G2198" s="276">
        <v>2880.0</v>
      </c>
      <c r="H2198" s="277">
        <v>160.0</v>
      </c>
      <c r="I2198" s="278">
        <v>10.0</v>
      </c>
      <c r="J2198" s="37">
        <v>12.0</v>
      </c>
      <c r="K2198" s="37"/>
      <c r="L2198" s="37" t="s">
        <v>21</v>
      </c>
      <c r="M2198" s="37"/>
      <c r="N2198" s="260" t="s">
        <v>20645</v>
      </c>
      <c r="O2198" s="260">
        <v>40.0</v>
      </c>
      <c r="P2198" s="260"/>
      <c r="Q2198" s="260"/>
      <c r="R2198" s="260"/>
    </row>
    <row r="2199">
      <c r="A2199" s="279">
        <v>45952.0</v>
      </c>
      <c r="B2199" s="31">
        <v>8783.0</v>
      </c>
      <c r="C2199" s="31" t="s">
        <v>744</v>
      </c>
      <c r="D2199" s="31"/>
      <c r="E2199" s="31"/>
      <c r="F2199" s="275"/>
      <c r="G2199" s="276">
        <v>2660.0</v>
      </c>
      <c r="H2199" s="277">
        <v>120.0</v>
      </c>
      <c r="I2199" s="278">
        <v>24.0</v>
      </c>
      <c r="J2199" s="37">
        <v>29.0</v>
      </c>
      <c r="K2199" s="37"/>
      <c r="L2199" s="37" t="s">
        <v>52</v>
      </c>
      <c r="M2199" s="37"/>
      <c r="N2199" s="260" t="s">
        <v>20645</v>
      </c>
      <c r="O2199" s="260">
        <v>40.0</v>
      </c>
      <c r="P2199" s="260"/>
      <c r="Q2199" s="260"/>
      <c r="R2199" s="260"/>
    </row>
    <row r="2200">
      <c r="A2200" s="279">
        <v>45952.0</v>
      </c>
      <c r="B2200" s="31">
        <v>8784.0</v>
      </c>
      <c r="C2200" s="31" t="s">
        <v>3265</v>
      </c>
      <c r="D2200" s="31"/>
      <c r="E2200" s="31"/>
      <c r="F2200" s="275"/>
      <c r="G2200" s="276">
        <v>3300.0</v>
      </c>
      <c r="H2200" s="277">
        <v>380.0</v>
      </c>
      <c r="I2200" s="278">
        <v>76.0</v>
      </c>
      <c r="J2200" s="37">
        <v>92.0</v>
      </c>
      <c r="K2200" s="37"/>
      <c r="L2200" s="37" t="s">
        <v>52</v>
      </c>
      <c r="M2200" s="37"/>
      <c r="N2200" s="260" t="s">
        <v>20645</v>
      </c>
      <c r="O2200" s="260">
        <v>40.0</v>
      </c>
      <c r="P2200" s="260"/>
      <c r="Q2200" s="260"/>
      <c r="R2200" s="260"/>
    </row>
    <row r="2201">
      <c r="A2201" s="279">
        <v>45952.0</v>
      </c>
      <c r="B2201" s="31">
        <v>8785.0</v>
      </c>
      <c r="C2201" s="31" t="s">
        <v>4111</v>
      </c>
      <c r="D2201" s="31"/>
      <c r="E2201" s="31"/>
      <c r="F2201" s="275"/>
      <c r="G2201" s="276">
        <v>3740.0</v>
      </c>
      <c r="H2201" s="277">
        <v>1160.0</v>
      </c>
      <c r="I2201" s="278">
        <v>192.0</v>
      </c>
      <c r="J2201" s="37">
        <v>230.0</v>
      </c>
      <c r="K2201" s="37"/>
      <c r="L2201" s="37" t="s">
        <v>21</v>
      </c>
      <c r="M2201" s="37"/>
      <c r="N2201" s="260" t="s">
        <v>20645</v>
      </c>
      <c r="O2201" s="260">
        <v>40.0</v>
      </c>
      <c r="P2201" s="260"/>
      <c r="Q2201" s="260"/>
      <c r="R2201" s="260"/>
    </row>
    <row r="2202">
      <c r="A2202" s="279">
        <v>45952.0</v>
      </c>
      <c r="B2202" s="31">
        <v>8786.0</v>
      </c>
      <c r="C2202" s="31" t="s">
        <v>6423</v>
      </c>
      <c r="D2202" s="31"/>
      <c r="E2202" s="31" t="s">
        <v>22684</v>
      </c>
      <c r="F2202" s="275"/>
      <c r="G2202" s="276">
        <v>3520.0</v>
      </c>
      <c r="H2202" s="277">
        <v>200.0</v>
      </c>
      <c r="I2202" s="278">
        <v>0.0</v>
      </c>
      <c r="J2202" s="37">
        <v>0.0</v>
      </c>
      <c r="K2202" s="37"/>
      <c r="L2202" s="37" t="s">
        <v>21</v>
      </c>
      <c r="M2202" s="37"/>
      <c r="N2202" s="260" t="s">
        <v>20645</v>
      </c>
      <c r="O2202" s="260">
        <v>40.0</v>
      </c>
      <c r="P2202" s="260"/>
      <c r="Q2202" s="260"/>
      <c r="R2202" s="260"/>
    </row>
    <row r="2203">
      <c r="A2203" s="279">
        <v>45952.0</v>
      </c>
      <c r="B2203" s="31">
        <v>8787.0</v>
      </c>
      <c r="C2203" s="31" t="s">
        <v>6423</v>
      </c>
      <c r="D2203" s="31"/>
      <c r="E2203" s="31" t="s">
        <v>22684</v>
      </c>
      <c r="F2203" s="275"/>
      <c r="G2203" s="276">
        <v>3320.0</v>
      </c>
      <c r="H2203" s="277">
        <v>380.0</v>
      </c>
      <c r="I2203" s="278">
        <v>71.0</v>
      </c>
      <c r="J2203" s="37">
        <v>85.0</v>
      </c>
      <c r="K2203" s="37"/>
      <c r="L2203" s="37" t="s">
        <v>21</v>
      </c>
      <c r="M2203" s="37"/>
      <c r="N2203" s="260" t="s">
        <v>20645</v>
      </c>
      <c r="O2203" s="260">
        <v>40.0</v>
      </c>
      <c r="P2203" s="260"/>
      <c r="Q2203" s="260"/>
      <c r="R2203" s="260"/>
    </row>
    <row r="2204">
      <c r="A2204" s="279">
        <v>45952.0</v>
      </c>
      <c r="B2204" s="31">
        <v>8788.0</v>
      </c>
      <c r="C2204" s="31" t="s">
        <v>5705</v>
      </c>
      <c r="D2204" s="31"/>
      <c r="E2204" s="31" t="s">
        <v>4124</v>
      </c>
      <c r="F2204" s="275"/>
      <c r="G2204" s="276">
        <v>4660.0</v>
      </c>
      <c r="H2204" s="277">
        <v>620.0</v>
      </c>
      <c r="I2204" s="278">
        <v>103.0</v>
      </c>
      <c r="J2204" s="37">
        <v>123.0</v>
      </c>
      <c r="K2204" s="37"/>
      <c r="L2204" s="37" t="s">
        <v>52</v>
      </c>
      <c r="M2204" s="37"/>
      <c r="N2204" s="260" t="s">
        <v>20645</v>
      </c>
      <c r="O2204" s="260">
        <v>40.0</v>
      </c>
      <c r="P2204" s="260"/>
      <c r="Q2204" s="260"/>
      <c r="R2204" s="260"/>
    </row>
    <row r="2205">
      <c r="A2205" s="274"/>
      <c r="B2205" s="31"/>
      <c r="C2205" s="31"/>
      <c r="D2205" s="31"/>
      <c r="E2205" s="31"/>
      <c r="F2205" s="275"/>
      <c r="G2205" s="276"/>
      <c r="H2205" s="277"/>
      <c r="I2205" s="278"/>
      <c r="J2205" s="37"/>
      <c r="K2205" s="37"/>
      <c r="L2205" s="37"/>
      <c r="M2205" s="37"/>
      <c r="N2205" s="260"/>
      <c r="O2205" s="260"/>
      <c r="P2205" s="260"/>
      <c r="Q2205" s="260"/>
      <c r="R2205" s="260"/>
    </row>
    <row r="2206">
      <c r="A2206" s="274">
        <v>45953.029018229165</v>
      </c>
      <c r="B2206" s="31">
        <v>8789.0</v>
      </c>
      <c r="C2206" s="31" t="s">
        <v>22269</v>
      </c>
      <c r="D2206" s="31"/>
      <c r="E2206" s="31" t="s">
        <v>22269</v>
      </c>
      <c r="F2206" s="275"/>
      <c r="G2206" s="276">
        <v>5000.0</v>
      </c>
      <c r="H2206" s="277">
        <v>1000.0</v>
      </c>
      <c r="I2206" s="278">
        <v>40.0</v>
      </c>
      <c r="J2206" s="37">
        <v>48.0</v>
      </c>
      <c r="K2206" s="37"/>
      <c r="L2206" s="37" t="s">
        <v>52</v>
      </c>
      <c r="M2206" s="37" t="s">
        <v>22269</v>
      </c>
      <c r="N2206" s="260" t="s">
        <v>20645</v>
      </c>
      <c r="O2206" s="260">
        <v>40.0</v>
      </c>
      <c r="P2206" s="260"/>
      <c r="Q2206" s="260"/>
      <c r="R2206" s="260"/>
    </row>
    <row r="2207">
      <c r="A2207" s="279">
        <v>45953.0</v>
      </c>
      <c r="B2207" s="31">
        <v>8790.0</v>
      </c>
      <c r="C2207" s="31" t="s">
        <v>25211</v>
      </c>
      <c r="D2207" s="31"/>
      <c r="E2207" s="31" t="s">
        <v>25212</v>
      </c>
      <c r="F2207" s="275"/>
      <c r="G2207" s="276">
        <v>5000.0</v>
      </c>
      <c r="H2207" s="277">
        <v>1000.0</v>
      </c>
      <c r="I2207" s="278">
        <v>205.0</v>
      </c>
      <c r="J2207" s="37">
        <v>246.0</v>
      </c>
      <c r="K2207" s="37"/>
      <c r="L2207" s="37" t="s">
        <v>52</v>
      </c>
      <c r="M2207" s="37"/>
      <c r="N2207" s="260" t="s">
        <v>20645</v>
      </c>
      <c r="O2207" s="260">
        <v>40.0</v>
      </c>
      <c r="P2207" s="260"/>
      <c r="Q2207" s="260"/>
      <c r="R2207" s="260"/>
    </row>
    <row r="2208">
      <c r="A2208" s="279">
        <v>45953.0</v>
      </c>
      <c r="B2208" s="31">
        <v>8791.0</v>
      </c>
      <c r="C2208" s="31" t="s">
        <v>25213</v>
      </c>
      <c r="D2208" s="31"/>
      <c r="E2208" s="31" t="s">
        <v>25213</v>
      </c>
      <c r="F2208" s="275"/>
      <c r="G2208" s="276">
        <v>8000.0</v>
      </c>
      <c r="H2208" s="277">
        <v>875.0</v>
      </c>
      <c r="I2208" s="278">
        <v>145.0</v>
      </c>
      <c r="J2208" s="37">
        <v>174.0</v>
      </c>
      <c r="K2208" s="37"/>
      <c r="L2208" s="37" t="s">
        <v>52</v>
      </c>
      <c r="M2208" s="37"/>
      <c r="N2208" s="260" t="s">
        <v>20645</v>
      </c>
      <c r="O2208" s="260">
        <v>40.0</v>
      </c>
      <c r="P2208" s="260"/>
      <c r="Q2208" s="260"/>
      <c r="R2208" s="260"/>
    </row>
    <row r="2209">
      <c r="A2209" s="279">
        <v>45953.0</v>
      </c>
      <c r="B2209" s="31">
        <v>8792.0</v>
      </c>
      <c r="C2209" s="31" t="s">
        <v>4017</v>
      </c>
      <c r="D2209" s="31"/>
      <c r="E2209" s="31" t="s">
        <v>4500</v>
      </c>
      <c r="F2209" s="275"/>
      <c r="G2209" s="276">
        <v>3420.0</v>
      </c>
      <c r="H2209" s="277">
        <v>340.0</v>
      </c>
      <c r="I2209" s="278">
        <v>57.0</v>
      </c>
      <c r="J2209" s="37">
        <v>68.0</v>
      </c>
      <c r="K2209" s="37"/>
      <c r="L2209" s="37" t="s">
        <v>52</v>
      </c>
      <c r="M2209" s="37"/>
      <c r="N2209" s="260" t="s">
        <v>20645</v>
      </c>
      <c r="O2209" s="260">
        <v>40.0</v>
      </c>
      <c r="P2209" s="260"/>
      <c r="Q2209" s="260"/>
      <c r="R2209" s="260"/>
    </row>
    <row r="2210">
      <c r="A2210" s="279">
        <v>45953.0</v>
      </c>
      <c r="B2210" s="31">
        <v>8793.0</v>
      </c>
      <c r="C2210" s="31" t="s">
        <v>4031</v>
      </c>
      <c r="D2210" s="31"/>
      <c r="E2210" s="31" t="s">
        <v>20697</v>
      </c>
      <c r="F2210" s="275"/>
      <c r="G2210" s="276">
        <v>2840.0</v>
      </c>
      <c r="H2210" s="277">
        <v>180.0</v>
      </c>
      <c r="I2210" s="278">
        <v>30.0</v>
      </c>
      <c r="J2210" s="37">
        <v>36.0</v>
      </c>
      <c r="K2210" s="37"/>
      <c r="L2210" s="37" t="s">
        <v>21</v>
      </c>
      <c r="M2210" s="37"/>
      <c r="N2210" s="260" t="s">
        <v>20645</v>
      </c>
      <c r="O2210" s="260">
        <v>40.0</v>
      </c>
      <c r="P2210" s="260"/>
      <c r="Q2210" s="260"/>
      <c r="R2210" s="260"/>
    </row>
    <row r="2211">
      <c r="A2211" s="279">
        <v>45953.0</v>
      </c>
      <c r="B2211" s="31">
        <v>8794.0</v>
      </c>
      <c r="C2211" s="31" t="s">
        <v>3991</v>
      </c>
      <c r="D2211" s="31"/>
      <c r="E2211" s="31"/>
      <c r="F2211" s="275"/>
      <c r="G2211" s="276">
        <v>3120.0</v>
      </c>
      <c r="H2211" s="277">
        <v>220.0</v>
      </c>
      <c r="I2211" s="278">
        <v>44.0</v>
      </c>
      <c r="J2211" s="37">
        <v>53.0</v>
      </c>
      <c r="K2211" s="37"/>
      <c r="L2211" s="37" t="s">
        <v>21</v>
      </c>
      <c r="M2211" s="37"/>
      <c r="N2211" s="260" t="s">
        <v>20645</v>
      </c>
      <c r="O2211" s="260">
        <v>40.0</v>
      </c>
      <c r="P2211" s="260"/>
      <c r="Q2211" s="260"/>
      <c r="R2211" s="260"/>
    </row>
    <row r="2212">
      <c r="A2212" s="279">
        <v>45953.0</v>
      </c>
      <c r="B2212" s="31">
        <v>8795.0</v>
      </c>
      <c r="C2212" s="31" t="s">
        <v>4035</v>
      </c>
      <c r="D2212" s="31"/>
      <c r="E2212" s="31"/>
      <c r="F2212" s="275"/>
      <c r="G2212" s="276">
        <v>4340.0</v>
      </c>
      <c r="H2212" s="277">
        <v>1660.0</v>
      </c>
      <c r="I2212" s="278">
        <v>67.0</v>
      </c>
      <c r="J2212" s="37">
        <v>80.0</v>
      </c>
      <c r="K2212" s="37"/>
      <c r="L2212" s="37" t="s">
        <v>52</v>
      </c>
      <c r="M2212" s="37"/>
      <c r="N2212" s="260" t="s">
        <v>20645</v>
      </c>
      <c r="O2212" s="260">
        <v>40.0</v>
      </c>
      <c r="P2212" s="260"/>
      <c r="Q2212" s="260"/>
      <c r="R2212" s="260"/>
    </row>
    <row r="2213">
      <c r="A2213" s="279">
        <v>45953.0</v>
      </c>
      <c r="B2213" s="31">
        <v>8796.0</v>
      </c>
      <c r="C2213" s="31" t="s">
        <v>6423</v>
      </c>
      <c r="D2213" s="31"/>
      <c r="E2213" s="31" t="s">
        <v>22684</v>
      </c>
      <c r="F2213" s="275"/>
      <c r="G2213" s="276">
        <v>3400.0</v>
      </c>
      <c r="H2213" s="277">
        <v>160.0</v>
      </c>
      <c r="I2213" s="278">
        <v>7.0</v>
      </c>
      <c r="J2213" s="37">
        <v>8.0</v>
      </c>
      <c r="K2213" s="37"/>
      <c r="L2213" s="37" t="s">
        <v>21</v>
      </c>
      <c r="M2213" s="37"/>
      <c r="N2213" s="260" t="s">
        <v>20645</v>
      </c>
      <c r="O2213" s="260">
        <v>0.0</v>
      </c>
      <c r="P2213" s="260"/>
      <c r="Q2213" s="260"/>
      <c r="R2213" s="260"/>
    </row>
    <row r="2214">
      <c r="A2214" s="279">
        <v>45953.0</v>
      </c>
      <c r="B2214" s="31">
        <v>8797.0</v>
      </c>
      <c r="C2214" s="31" t="s">
        <v>6423</v>
      </c>
      <c r="D2214" s="31"/>
      <c r="E2214" s="31" t="s">
        <v>22684</v>
      </c>
      <c r="F2214" s="275"/>
      <c r="G2214" s="276">
        <v>3240.0</v>
      </c>
      <c r="H2214" s="277">
        <v>320.0</v>
      </c>
      <c r="I2214" s="278">
        <v>60.0</v>
      </c>
      <c r="J2214" s="37">
        <v>72.0</v>
      </c>
      <c r="K2214" s="37"/>
      <c r="L2214" s="37" t="s">
        <v>21</v>
      </c>
      <c r="M2214" s="37"/>
      <c r="N2214" s="260" t="s">
        <v>20645</v>
      </c>
      <c r="O2214" s="260">
        <v>0.0</v>
      </c>
      <c r="P2214" s="260"/>
      <c r="Q2214" s="260"/>
      <c r="R2214" s="260"/>
    </row>
    <row r="2215">
      <c r="A2215" s="279">
        <v>45953.0</v>
      </c>
      <c r="B2215" s="31">
        <v>8798.0</v>
      </c>
      <c r="C2215" s="31" t="s">
        <v>4017</v>
      </c>
      <c r="D2215" s="31"/>
      <c r="E2215" s="31" t="s">
        <v>4500</v>
      </c>
      <c r="F2215" s="275"/>
      <c r="G2215" s="276">
        <v>3900.0</v>
      </c>
      <c r="H2215" s="277">
        <v>720.0</v>
      </c>
      <c r="I2215" s="278">
        <v>119.0</v>
      </c>
      <c r="J2215" s="37">
        <v>143.0</v>
      </c>
      <c r="K2215" s="37"/>
      <c r="L2215" s="37" t="s">
        <v>52</v>
      </c>
      <c r="M2215" s="37"/>
      <c r="N2215" s="260" t="s">
        <v>20645</v>
      </c>
      <c r="O2215" s="260">
        <v>0.0</v>
      </c>
      <c r="P2215" s="260"/>
      <c r="Q2215" s="260"/>
      <c r="R2215" s="260"/>
    </row>
    <row r="2216">
      <c r="A2216" s="279">
        <v>45953.0</v>
      </c>
      <c r="B2216" s="31">
        <v>8799.0</v>
      </c>
      <c r="C2216" s="31" t="s">
        <v>6423</v>
      </c>
      <c r="D2216" s="31"/>
      <c r="E2216" s="31" t="s">
        <v>22683</v>
      </c>
      <c r="F2216" s="275"/>
      <c r="G2216" s="276">
        <v>3440.0</v>
      </c>
      <c r="H2216" s="277">
        <v>200.0</v>
      </c>
      <c r="I2216" s="278">
        <v>8.0</v>
      </c>
      <c r="J2216" s="37">
        <v>10.0</v>
      </c>
      <c r="K2216" s="37"/>
      <c r="L2216" s="37" t="s">
        <v>21</v>
      </c>
      <c r="M2216" s="37"/>
      <c r="N2216" s="260" t="s">
        <v>20645</v>
      </c>
      <c r="O2216" s="260">
        <v>0.0</v>
      </c>
      <c r="P2216" s="260"/>
      <c r="Q2216" s="260"/>
      <c r="R2216" s="260"/>
    </row>
    <row r="2217">
      <c r="A2217" s="279">
        <v>45953.0</v>
      </c>
      <c r="B2217" s="31">
        <v>8800.0</v>
      </c>
      <c r="C2217" s="31" t="s">
        <v>6423</v>
      </c>
      <c r="D2217" s="31"/>
      <c r="E2217" s="31" t="s">
        <v>22683</v>
      </c>
      <c r="F2217" s="275"/>
      <c r="G2217" s="276">
        <v>3240.0</v>
      </c>
      <c r="H2217" s="277">
        <v>460.0</v>
      </c>
      <c r="I2217" s="278">
        <v>86.0</v>
      </c>
      <c r="J2217" s="37">
        <v>103.0</v>
      </c>
      <c r="K2217" s="37"/>
      <c r="L2217" s="37" t="s">
        <v>21</v>
      </c>
      <c r="M2217" s="37"/>
      <c r="N2217" s="260" t="s">
        <v>20645</v>
      </c>
      <c r="O2217" s="260">
        <v>0.0</v>
      </c>
      <c r="P2217" s="260"/>
      <c r="Q2217" s="260"/>
      <c r="R2217" s="260"/>
    </row>
    <row r="2218">
      <c r="A2218" s="279">
        <v>45953.0</v>
      </c>
      <c r="B2218" s="31">
        <v>8801.0</v>
      </c>
      <c r="C2218" s="31" t="s">
        <v>4178</v>
      </c>
      <c r="D2218" s="31"/>
      <c r="E2218" s="31"/>
      <c r="F2218" s="275"/>
      <c r="G2218" s="276">
        <v>10900.0</v>
      </c>
      <c r="H2218" s="277">
        <v>1900.0</v>
      </c>
      <c r="I2218" s="278">
        <v>76.0</v>
      </c>
      <c r="J2218" s="37">
        <v>92.0</v>
      </c>
      <c r="K2218" s="37"/>
      <c r="L2218" s="37" t="s">
        <v>52</v>
      </c>
      <c r="M2218" s="37"/>
      <c r="N2218" s="260" t="s">
        <v>20645</v>
      </c>
      <c r="O2218" s="260">
        <v>0.0</v>
      </c>
      <c r="P2218" s="260"/>
      <c r="Q2218" s="260"/>
      <c r="R2218" s="260"/>
    </row>
    <row r="2219">
      <c r="A2219" s="279">
        <v>45953.0</v>
      </c>
      <c r="B2219" s="31">
        <v>8802.0</v>
      </c>
      <c r="C2219" s="31"/>
      <c r="D2219" s="31"/>
      <c r="E2219" s="31"/>
      <c r="F2219" s="275"/>
      <c r="G2219" s="276">
        <v>3340.0</v>
      </c>
      <c r="H2219" s="277">
        <v>340.0</v>
      </c>
      <c r="I2219" s="278">
        <v>0.0</v>
      </c>
      <c r="J2219" s="37">
        <v>0.0</v>
      </c>
      <c r="K2219" s="37"/>
      <c r="L2219" s="37" t="s">
        <v>52</v>
      </c>
      <c r="M2219" s="37"/>
      <c r="N2219" s="260" t="s">
        <v>20645</v>
      </c>
      <c r="O2219" s="260">
        <v>0.0</v>
      </c>
      <c r="P2219" s="260"/>
      <c r="Q2219" s="260"/>
      <c r="R2219" s="260"/>
    </row>
    <row r="2220">
      <c r="A2220" s="279">
        <v>45953.0</v>
      </c>
      <c r="B2220" s="31">
        <v>8803.0</v>
      </c>
      <c r="C2220" s="31" t="s">
        <v>22768</v>
      </c>
      <c r="D2220" s="31"/>
      <c r="E2220" s="31" t="s">
        <v>22684</v>
      </c>
      <c r="F2220" s="275"/>
      <c r="G2220" s="276">
        <v>3340.0</v>
      </c>
      <c r="H2220" s="277">
        <v>340.0</v>
      </c>
      <c r="I2220" s="278">
        <v>63.0</v>
      </c>
      <c r="J2220" s="37">
        <v>76.0</v>
      </c>
      <c r="K2220" s="37"/>
      <c r="L2220" s="37" t="s">
        <v>21</v>
      </c>
      <c r="M2220" s="37"/>
      <c r="N2220" s="260" t="s">
        <v>20645</v>
      </c>
      <c r="O2220" s="260">
        <v>0.0</v>
      </c>
      <c r="P2220" s="260"/>
      <c r="Q2220" s="260"/>
      <c r="R2220" s="260"/>
    </row>
    <row r="2221">
      <c r="A2221" s="279">
        <v>45953.0</v>
      </c>
      <c r="B2221" s="31">
        <v>8804.0</v>
      </c>
      <c r="C2221" s="31" t="s">
        <v>4017</v>
      </c>
      <c r="D2221" s="31"/>
      <c r="E2221" s="31" t="s">
        <v>4500</v>
      </c>
      <c r="F2221" s="275"/>
      <c r="G2221" s="276">
        <v>4180.0</v>
      </c>
      <c r="H2221" s="277">
        <v>1080.0</v>
      </c>
      <c r="I2221" s="278">
        <v>179.0</v>
      </c>
      <c r="J2221" s="37">
        <v>214.0</v>
      </c>
      <c r="K2221" s="37"/>
      <c r="L2221" s="37" t="s">
        <v>52</v>
      </c>
      <c r="M2221" s="37"/>
      <c r="N2221" s="260" t="s">
        <v>20645</v>
      </c>
      <c r="O2221" s="260">
        <v>0.0</v>
      </c>
      <c r="P2221" s="260"/>
      <c r="Q2221" s="260"/>
      <c r="R2221" s="260"/>
    </row>
    <row r="2222">
      <c r="A2222" s="279">
        <v>45953.0</v>
      </c>
      <c r="B2222" s="31">
        <v>8805.0</v>
      </c>
      <c r="C2222" s="31" t="s">
        <v>4035</v>
      </c>
      <c r="D2222" s="31"/>
      <c r="E2222" s="31"/>
      <c r="F2222" s="275"/>
      <c r="G2222" s="276">
        <v>3780.0</v>
      </c>
      <c r="H2222" s="277">
        <v>1140.0</v>
      </c>
      <c r="I2222" s="278">
        <v>46.0</v>
      </c>
      <c r="J2222" s="37">
        <v>55.0</v>
      </c>
      <c r="K2222" s="37"/>
      <c r="L2222" s="37" t="s">
        <v>52</v>
      </c>
      <c r="M2222" s="37"/>
      <c r="N2222" s="260" t="s">
        <v>20645</v>
      </c>
      <c r="O2222" s="260">
        <v>0.0</v>
      </c>
      <c r="P2222" s="260"/>
      <c r="Q2222" s="260"/>
      <c r="R2222" s="260"/>
    </row>
    <row r="2223">
      <c r="A2223" s="279">
        <v>45953.0</v>
      </c>
      <c r="B2223" s="31">
        <v>8806.0</v>
      </c>
      <c r="C2223" s="31" t="s">
        <v>3265</v>
      </c>
      <c r="D2223" s="31"/>
      <c r="E2223" s="31"/>
      <c r="F2223" s="275"/>
      <c r="G2223" s="276">
        <v>3560.0</v>
      </c>
      <c r="H2223" s="277">
        <v>580.0</v>
      </c>
      <c r="I2223" s="278">
        <v>116.0</v>
      </c>
      <c r="J2223" s="37">
        <v>140.0</v>
      </c>
      <c r="K2223" s="37"/>
      <c r="L2223" s="37" t="s">
        <v>52</v>
      </c>
      <c r="M2223" s="37"/>
      <c r="N2223" s="260" t="s">
        <v>20645</v>
      </c>
      <c r="O2223" s="260">
        <v>0.0</v>
      </c>
      <c r="P2223" s="260"/>
      <c r="Q2223" s="260"/>
      <c r="R2223" s="260"/>
    </row>
    <row r="2224">
      <c r="A2224" s="279">
        <v>45953.0</v>
      </c>
      <c r="B2224" s="31">
        <v>8807.0</v>
      </c>
      <c r="C2224" s="31" t="s">
        <v>8901</v>
      </c>
      <c r="D2224" s="31"/>
      <c r="E2224" s="31" t="s">
        <v>22918</v>
      </c>
      <c r="F2224" s="275"/>
      <c r="G2224" s="276">
        <v>11240.0</v>
      </c>
      <c r="H2224" s="277">
        <v>920.0</v>
      </c>
      <c r="I2224" s="278">
        <v>0.0</v>
      </c>
      <c r="J2224" s="37">
        <v>0.0</v>
      </c>
      <c r="K2224" s="37"/>
      <c r="L2224" s="37" t="s">
        <v>21</v>
      </c>
      <c r="M2224" s="37"/>
      <c r="N2224" s="260" t="s">
        <v>20645</v>
      </c>
      <c r="O2224" s="260">
        <v>0.0</v>
      </c>
      <c r="P2224" s="260"/>
      <c r="Q2224" s="260"/>
      <c r="R2224" s="260"/>
    </row>
    <row r="2225">
      <c r="A2225" s="279">
        <v>45953.0</v>
      </c>
      <c r="B2225" s="31">
        <v>8808.0</v>
      </c>
      <c r="C2225" s="31" t="s">
        <v>8901</v>
      </c>
      <c r="D2225" s="31"/>
      <c r="E2225" s="31" t="s">
        <v>22812</v>
      </c>
      <c r="F2225" s="275"/>
      <c r="G2225" s="276">
        <v>11840.0</v>
      </c>
      <c r="H2225" s="277">
        <v>1420.0</v>
      </c>
      <c r="I2225" s="278">
        <v>0.0</v>
      </c>
      <c r="J2225" s="37">
        <v>0.0</v>
      </c>
      <c r="K2225" s="37"/>
      <c r="L2225" s="37" t="s">
        <v>21</v>
      </c>
      <c r="M2225" s="37"/>
      <c r="N2225" s="260" t="s">
        <v>20645</v>
      </c>
      <c r="O2225" s="260">
        <v>0.0</v>
      </c>
      <c r="P2225" s="260"/>
      <c r="Q2225" s="260"/>
      <c r="R2225" s="260"/>
    </row>
    <row r="2226">
      <c r="A2226" s="274"/>
      <c r="B2226" s="31"/>
      <c r="C2226" s="31"/>
      <c r="D2226" s="31"/>
      <c r="E2226" s="31"/>
      <c r="F2226" s="275"/>
      <c r="G2226" s="276"/>
      <c r="H2226" s="277"/>
      <c r="I2226" s="278"/>
      <c r="J2226" s="37"/>
      <c r="K2226" s="37"/>
      <c r="L2226" s="37"/>
      <c r="M2226" s="37"/>
      <c r="N2226" s="260"/>
      <c r="O2226" s="260"/>
      <c r="P2226" s="260"/>
      <c r="Q2226" s="260"/>
      <c r="R2226" s="260"/>
    </row>
    <row r="2227">
      <c r="A2227" s="274">
        <v>45954.02903305556</v>
      </c>
      <c r="B2227" s="31">
        <v>8809.0</v>
      </c>
      <c r="C2227" s="31" t="s">
        <v>13041</v>
      </c>
      <c r="D2227" s="31"/>
      <c r="E2227" s="31"/>
      <c r="F2227" s="275"/>
      <c r="G2227" s="276">
        <v>4120.0</v>
      </c>
      <c r="H2227" s="277">
        <v>900.0</v>
      </c>
      <c r="I2227" s="278">
        <v>48.0</v>
      </c>
      <c r="J2227" s="37">
        <v>57.0</v>
      </c>
      <c r="K2227" s="37"/>
      <c r="L2227" s="37" t="s">
        <v>52</v>
      </c>
      <c r="M2227" s="37"/>
      <c r="N2227" s="260" t="s">
        <v>20645</v>
      </c>
      <c r="O2227" s="260">
        <v>0.0</v>
      </c>
      <c r="P2227" s="260"/>
      <c r="Q2227" s="260"/>
      <c r="R2227" s="260"/>
    </row>
    <row r="2228">
      <c r="A2228" s="279">
        <v>45954.0</v>
      </c>
      <c r="B2228" s="31">
        <v>8810.0</v>
      </c>
      <c r="C2228" s="31" t="s">
        <v>4138</v>
      </c>
      <c r="D2228" s="31"/>
      <c r="E2228" s="31"/>
      <c r="F2228" s="275"/>
      <c r="G2228" s="276">
        <v>3260.0</v>
      </c>
      <c r="H2228" s="277">
        <v>160.0</v>
      </c>
      <c r="I2228" s="278">
        <v>38.0</v>
      </c>
      <c r="J2228" s="37">
        <v>46.0</v>
      </c>
      <c r="K2228" s="37"/>
      <c r="L2228" s="37" t="s">
        <v>21</v>
      </c>
      <c r="M2228" s="37">
        <v>120242.0</v>
      </c>
      <c r="N2228" s="260" t="s">
        <v>20645</v>
      </c>
      <c r="O2228" s="260">
        <v>0.0</v>
      </c>
      <c r="P2228" s="260"/>
      <c r="Q2228" s="260"/>
      <c r="R2228" s="260"/>
    </row>
    <row r="2229">
      <c r="A2229" s="279">
        <v>45954.0</v>
      </c>
      <c r="B2229" s="31">
        <v>8811.0</v>
      </c>
      <c r="C2229" s="31" t="s">
        <v>4110</v>
      </c>
      <c r="D2229" s="31"/>
      <c r="E2229" s="31" t="s">
        <v>4500</v>
      </c>
      <c r="F2229" s="275"/>
      <c r="G2229" s="276">
        <v>3480.0</v>
      </c>
      <c r="H2229" s="277">
        <v>840.0</v>
      </c>
      <c r="I2229" s="278">
        <v>139.0</v>
      </c>
      <c r="J2229" s="37">
        <v>167.0</v>
      </c>
      <c r="K2229" s="37"/>
      <c r="L2229" s="37" t="s">
        <v>52</v>
      </c>
      <c r="M2229" s="37"/>
      <c r="N2229" s="260" t="s">
        <v>20645</v>
      </c>
      <c r="O2229" s="260">
        <v>0.0</v>
      </c>
      <c r="P2229" s="260"/>
      <c r="Q2229" s="260"/>
      <c r="R2229" s="260"/>
    </row>
    <row r="2230">
      <c r="A2230" s="279">
        <v>45954.0</v>
      </c>
      <c r="B2230" s="31">
        <v>8812.0</v>
      </c>
      <c r="C2230" s="31" t="s">
        <v>8901</v>
      </c>
      <c r="D2230" s="31"/>
      <c r="E2230" s="31" t="s">
        <v>22920</v>
      </c>
      <c r="F2230" s="275"/>
      <c r="G2230" s="276">
        <v>11580.0</v>
      </c>
      <c r="H2230" s="277">
        <v>1040.0</v>
      </c>
      <c r="I2230" s="278">
        <v>0.0</v>
      </c>
      <c r="J2230" s="37">
        <v>0.0</v>
      </c>
      <c r="K2230" s="37"/>
      <c r="L2230" s="37" t="s">
        <v>21</v>
      </c>
      <c r="M2230" s="37"/>
      <c r="N2230" s="260" t="s">
        <v>20645</v>
      </c>
      <c r="O2230" s="260">
        <v>0.0</v>
      </c>
      <c r="P2230" s="260"/>
      <c r="Q2230" s="260"/>
      <c r="R2230" s="260"/>
    </row>
    <row r="2231">
      <c r="A2231" s="279">
        <v>45954.0</v>
      </c>
      <c r="B2231" s="31">
        <v>8813.0</v>
      </c>
      <c r="C2231" s="31" t="s">
        <v>4129</v>
      </c>
      <c r="D2231" s="31"/>
      <c r="E2231" s="31"/>
      <c r="F2231" s="275"/>
      <c r="G2231" s="276">
        <v>2760.0</v>
      </c>
      <c r="H2231" s="277">
        <v>360.0</v>
      </c>
      <c r="I2231" s="278">
        <v>60.0</v>
      </c>
      <c r="J2231" s="37">
        <v>72.0</v>
      </c>
      <c r="K2231" s="37"/>
      <c r="L2231" s="37" t="s">
        <v>52</v>
      </c>
      <c r="M2231" s="37"/>
      <c r="N2231" s="260" t="s">
        <v>20645</v>
      </c>
      <c r="O2231" s="260">
        <v>0.0</v>
      </c>
      <c r="P2231" s="260"/>
      <c r="Q2231" s="260"/>
      <c r="R2231" s="260"/>
    </row>
    <row r="2232">
      <c r="A2232" s="279">
        <v>45954.0</v>
      </c>
      <c r="B2232" s="31">
        <v>8814.0</v>
      </c>
      <c r="C2232" s="31" t="s">
        <v>4062</v>
      </c>
      <c r="D2232" s="31"/>
      <c r="E2232" s="31"/>
      <c r="F2232" s="275"/>
      <c r="G2232" s="276">
        <v>4960.0</v>
      </c>
      <c r="H2232" s="277">
        <v>1200.0</v>
      </c>
      <c r="I2232" s="278">
        <v>198.0</v>
      </c>
      <c r="J2232" s="37">
        <v>238.0</v>
      </c>
      <c r="K2232" s="37"/>
      <c r="L2232" s="37" t="s">
        <v>60</v>
      </c>
      <c r="M2232" s="37">
        <v>403514.0</v>
      </c>
      <c r="N2232" s="260" t="s">
        <v>20645</v>
      </c>
      <c r="O2232" s="260">
        <v>0.0</v>
      </c>
      <c r="P2232" s="260"/>
      <c r="Q2232" s="260"/>
      <c r="R2232" s="260"/>
    </row>
    <row r="2233">
      <c r="A2233" s="279">
        <v>45954.0</v>
      </c>
      <c r="B2233" s="31">
        <v>8815.0</v>
      </c>
      <c r="C2233" s="31" t="s">
        <v>10694</v>
      </c>
      <c r="D2233" s="31"/>
      <c r="E2233" s="31" t="s">
        <v>22923</v>
      </c>
      <c r="F2233" s="275"/>
      <c r="G2233" s="276">
        <v>2860.0</v>
      </c>
      <c r="H2233" s="277">
        <v>400.0</v>
      </c>
      <c r="I2233" s="278">
        <v>66.0</v>
      </c>
      <c r="J2233" s="37">
        <v>80.0</v>
      </c>
      <c r="K2233" s="37"/>
      <c r="L2233" s="37" t="s">
        <v>21</v>
      </c>
      <c r="M2233" s="37"/>
      <c r="N2233" s="260" t="s">
        <v>20645</v>
      </c>
      <c r="O2233" s="260">
        <v>0.0</v>
      </c>
      <c r="P2233" s="260"/>
      <c r="Q2233" s="260"/>
      <c r="R2233" s="260"/>
    </row>
    <row r="2234">
      <c r="A2234" s="279">
        <v>45954.0</v>
      </c>
      <c r="B2234" s="31">
        <v>8816.0</v>
      </c>
      <c r="C2234" s="31" t="s">
        <v>3265</v>
      </c>
      <c r="D2234" s="31"/>
      <c r="E2234" s="31"/>
      <c r="F2234" s="275"/>
      <c r="G2234" s="276">
        <v>3200.0</v>
      </c>
      <c r="H2234" s="277">
        <v>280.0</v>
      </c>
      <c r="I2234" s="278">
        <v>56.0</v>
      </c>
      <c r="J2234" s="37">
        <v>68.0</v>
      </c>
      <c r="K2234" s="37"/>
      <c r="L2234" s="37" t="s">
        <v>52</v>
      </c>
      <c r="M2234" s="37"/>
      <c r="N2234" s="260" t="s">
        <v>20645</v>
      </c>
      <c r="O2234" s="260">
        <v>0.0</v>
      </c>
      <c r="P2234" s="260"/>
      <c r="Q2234" s="260"/>
      <c r="R2234" s="260"/>
    </row>
    <row r="2235">
      <c r="A2235" s="279">
        <v>45954.0</v>
      </c>
      <c r="B2235" s="31">
        <v>8817.0</v>
      </c>
      <c r="C2235" s="31" t="s">
        <v>6423</v>
      </c>
      <c r="D2235" s="31"/>
      <c r="E2235" s="31" t="s">
        <v>22684</v>
      </c>
      <c r="F2235" s="275"/>
      <c r="G2235" s="276">
        <v>3600.0</v>
      </c>
      <c r="H2235" s="277">
        <v>180.0</v>
      </c>
      <c r="I2235" s="278">
        <v>8.0</v>
      </c>
      <c r="J2235" s="37">
        <v>9.0</v>
      </c>
      <c r="K2235" s="37"/>
      <c r="L2235" s="37" t="s">
        <v>21</v>
      </c>
      <c r="M2235" s="37"/>
      <c r="N2235" s="260" t="s">
        <v>20645</v>
      </c>
      <c r="O2235" s="260">
        <v>0.0</v>
      </c>
      <c r="P2235" s="260"/>
      <c r="Q2235" s="260"/>
      <c r="R2235" s="260"/>
    </row>
    <row r="2236">
      <c r="A2236" s="279">
        <v>45954.0</v>
      </c>
      <c r="B2236" s="31">
        <v>8818.0</v>
      </c>
      <c r="C2236" s="31" t="s">
        <v>6423</v>
      </c>
      <c r="D2236" s="31"/>
      <c r="E2236" s="31" t="s">
        <v>22684</v>
      </c>
      <c r="F2236" s="275"/>
      <c r="G2236" s="276">
        <v>3420.0</v>
      </c>
      <c r="H2236" s="277">
        <v>500.0</v>
      </c>
      <c r="I2236" s="278">
        <v>93.0</v>
      </c>
      <c r="J2236" s="37">
        <v>111.0</v>
      </c>
      <c r="K2236" s="37"/>
      <c r="L2236" s="37" t="s">
        <v>21</v>
      </c>
      <c r="M2236" s="37"/>
      <c r="N2236" s="260" t="s">
        <v>20645</v>
      </c>
      <c r="O2236" s="260">
        <v>0.0</v>
      </c>
      <c r="P2236" s="260"/>
      <c r="Q2236" s="260"/>
      <c r="R2236" s="260"/>
    </row>
    <row r="2237">
      <c r="A2237" s="279">
        <v>45954.0</v>
      </c>
      <c r="B2237" s="31">
        <v>8819.0</v>
      </c>
      <c r="C2237" s="31" t="s">
        <v>4112</v>
      </c>
      <c r="D2237" s="31"/>
      <c r="E2237" s="31" t="s">
        <v>22925</v>
      </c>
      <c r="F2237" s="275"/>
      <c r="G2237" s="276">
        <v>3540.0</v>
      </c>
      <c r="H2237" s="277">
        <v>960.0</v>
      </c>
      <c r="I2237" s="278">
        <v>159.0</v>
      </c>
      <c r="J2237" s="37">
        <v>191.0</v>
      </c>
      <c r="K2237" s="37"/>
      <c r="L2237" s="37" t="s">
        <v>21</v>
      </c>
      <c r="M2237" s="37"/>
      <c r="N2237" s="260" t="s">
        <v>20645</v>
      </c>
      <c r="O2237" s="260">
        <v>0.0</v>
      </c>
      <c r="P2237" s="260"/>
      <c r="Q2237" s="260"/>
      <c r="R2237" s="260"/>
    </row>
    <row r="2238">
      <c r="A2238" s="279">
        <v>45954.0</v>
      </c>
      <c r="B2238" s="31">
        <v>8820.0</v>
      </c>
      <c r="C2238" s="31" t="s">
        <v>2781</v>
      </c>
      <c r="D2238" s="31"/>
      <c r="E2238" s="31"/>
      <c r="F2238" s="275"/>
      <c r="G2238" s="276">
        <v>4020.0</v>
      </c>
      <c r="H2238" s="277">
        <v>1100.0</v>
      </c>
      <c r="I2238" s="278">
        <v>124.0</v>
      </c>
      <c r="J2238" s="37">
        <v>149.0</v>
      </c>
      <c r="K2238" s="37"/>
      <c r="L2238" s="37" t="s">
        <v>52</v>
      </c>
      <c r="M2238" s="37"/>
      <c r="N2238" s="260" t="s">
        <v>20645</v>
      </c>
      <c r="O2238" s="260">
        <v>0.0</v>
      </c>
      <c r="P2238" s="260"/>
      <c r="Q2238" s="260"/>
      <c r="R2238" s="260"/>
    </row>
    <row r="2239">
      <c r="A2239" s="279">
        <v>45954.0</v>
      </c>
      <c r="B2239" s="31">
        <v>8821.0</v>
      </c>
      <c r="C2239" s="31" t="s">
        <v>4129</v>
      </c>
      <c r="D2239" s="31"/>
      <c r="E2239" s="31"/>
      <c r="F2239" s="275"/>
      <c r="G2239" s="276">
        <v>2960.0</v>
      </c>
      <c r="H2239" s="277">
        <v>520.0</v>
      </c>
      <c r="I2239" s="278">
        <v>86.0</v>
      </c>
      <c r="J2239" s="37">
        <v>103.0</v>
      </c>
      <c r="K2239" s="37"/>
      <c r="L2239" s="37" t="s">
        <v>52</v>
      </c>
      <c r="M2239" s="37"/>
      <c r="N2239" s="260" t="s">
        <v>20645</v>
      </c>
      <c r="O2239" s="260">
        <v>0.0</v>
      </c>
      <c r="P2239" s="260"/>
      <c r="Q2239" s="260"/>
      <c r="R2239" s="260"/>
    </row>
    <row r="2240">
      <c r="A2240" s="279">
        <v>45954.0</v>
      </c>
      <c r="B2240" s="31">
        <v>8822.0</v>
      </c>
      <c r="C2240" s="31" t="s">
        <v>5722</v>
      </c>
      <c r="D2240" s="31"/>
      <c r="E2240" s="31" t="s">
        <v>22683</v>
      </c>
      <c r="F2240" s="275"/>
      <c r="G2240" s="276">
        <v>3540.0</v>
      </c>
      <c r="H2240" s="277">
        <v>300.0</v>
      </c>
      <c r="I2240" s="278">
        <v>12.0</v>
      </c>
      <c r="J2240" s="37">
        <v>15.0</v>
      </c>
      <c r="K2240" s="37"/>
      <c r="L2240" s="37" t="s">
        <v>21</v>
      </c>
      <c r="M2240" s="37"/>
      <c r="N2240" s="260" t="s">
        <v>20645</v>
      </c>
      <c r="O2240" s="260">
        <v>0.0</v>
      </c>
      <c r="P2240" s="260"/>
      <c r="Q2240" s="260"/>
      <c r="R2240" s="260"/>
    </row>
    <row r="2241">
      <c r="A2241" s="279">
        <v>45954.0</v>
      </c>
      <c r="B2241" s="31">
        <v>8823.0</v>
      </c>
      <c r="C2241" s="31" t="s">
        <v>5722</v>
      </c>
      <c r="D2241" s="31"/>
      <c r="E2241" s="31" t="s">
        <v>22683</v>
      </c>
      <c r="F2241" s="275"/>
      <c r="G2241" s="276">
        <v>3240.0</v>
      </c>
      <c r="H2241" s="277">
        <v>460.0</v>
      </c>
      <c r="I2241" s="278">
        <v>86.0</v>
      </c>
      <c r="J2241" s="37">
        <v>103.0</v>
      </c>
      <c r="K2241" s="37"/>
      <c r="L2241" s="37" t="s">
        <v>21</v>
      </c>
      <c r="M2241" s="37"/>
      <c r="N2241" s="260" t="s">
        <v>20645</v>
      </c>
      <c r="O2241" s="260">
        <v>0.0</v>
      </c>
      <c r="P2241" s="260"/>
      <c r="Q2241" s="260"/>
      <c r="R2241" s="260"/>
    </row>
    <row r="2242">
      <c r="A2242" s="279">
        <v>45954.0</v>
      </c>
      <c r="B2242" s="31">
        <v>8824.0</v>
      </c>
      <c r="C2242" s="31" t="s">
        <v>4839</v>
      </c>
      <c r="D2242" s="31"/>
      <c r="E2242" s="31"/>
      <c r="F2242" s="275"/>
      <c r="G2242" s="276">
        <v>3140.0</v>
      </c>
      <c r="H2242" s="277">
        <v>480.0</v>
      </c>
      <c r="I2242" s="278">
        <v>54.0</v>
      </c>
      <c r="J2242" s="37">
        <v>65.0</v>
      </c>
      <c r="K2242" s="37"/>
      <c r="L2242" s="37" t="s">
        <v>21</v>
      </c>
      <c r="M2242" s="37">
        <v>982342.0</v>
      </c>
      <c r="N2242" s="260" t="s">
        <v>20645</v>
      </c>
      <c r="O2242" s="260">
        <v>0.0</v>
      </c>
      <c r="P2242" s="260"/>
      <c r="Q2242" s="260"/>
      <c r="R2242" s="260"/>
    </row>
    <row r="2243">
      <c r="A2243" s="274"/>
      <c r="B2243" s="31"/>
      <c r="C2243" s="31"/>
      <c r="D2243" s="31"/>
      <c r="E2243" s="31"/>
      <c r="F2243" s="275"/>
      <c r="G2243" s="276"/>
      <c r="H2243" s="277"/>
      <c r="I2243" s="278"/>
      <c r="J2243" s="37"/>
      <c r="K2243" s="37"/>
      <c r="L2243" s="37"/>
      <c r="M2243" s="37"/>
      <c r="N2243" s="260"/>
      <c r="O2243" s="260"/>
      <c r="P2243" s="260"/>
      <c r="Q2243" s="260"/>
      <c r="R2243" s="260"/>
    </row>
    <row r="2244">
      <c r="A2244" s="274">
        <v>45957.029006666664</v>
      </c>
      <c r="B2244" s="31">
        <v>8825.0</v>
      </c>
      <c r="C2244" s="31" t="s">
        <v>13183</v>
      </c>
      <c r="D2244" s="31"/>
      <c r="E2244" s="31" t="s">
        <v>21132</v>
      </c>
      <c r="F2244" s="275"/>
      <c r="G2244" s="276">
        <v>2240.0</v>
      </c>
      <c r="H2244" s="277">
        <v>440.0</v>
      </c>
      <c r="I2244" s="278">
        <v>73.0</v>
      </c>
      <c r="J2244" s="37">
        <v>88.0</v>
      </c>
      <c r="K2244" s="37"/>
      <c r="L2244" s="37" t="s">
        <v>52</v>
      </c>
      <c r="M2244" s="37"/>
      <c r="N2244" s="260" t="s">
        <v>20645</v>
      </c>
      <c r="O2244" s="260">
        <v>0.0</v>
      </c>
      <c r="P2244" s="260"/>
      <c r="Q2244" s="260"/>
      <c r="R2244" s="260"/>
    </row>
    <row r="2245">
      <c r="A2245" s="279">
        <v>45957.0</v>
      </c>
      <c r="B2245" s="31">
        <v>8826.0</v>
      </c>
      <c r="C2245" s="31" t="s">
        <v>4129</v>
      </c>
      <c r="D2245" s="31"/>
      <c r="E2245" s="31"/>
      <c r="F2245" s="275"/>
      <c r="G2245" s="276">
        <v>2960.0</v>
      </c>
      <c r="H2245" s="277">
        <v>500.0</v>
      </c>
      <c r="I2245" s="278">
        <v>83.0</v>
      </c>
      <c r="J2245" s="37">
        <v>99.0</v>
      </c>
      <c r="K2245" s="37"/>
      <c r="L2245" s="37" t="s">
        <v>52</v>
      </c>
      <c r="M2245" s="37"/>
      <c r="N2245" s="260" t="s">
        <v>20645</v>
      </c>
      <c r="O2245" s="260">
        <v>0.0</v>
      </c>
      <c r="P2245" s="260"/>
      <c r="Q2245" s="260"/>
      <c r="R2245" s="260"/>
    </row>
    <row r="2246">
      <c r="A2246" s="279">
        <v>45957.0</v>
      </c>
      <c r="B2246" s="31">
        <v>8827.0</v>
      </c>
      <c r="C2246" s="31" t="s">
        <v>8901</v>
      </c>
      <c r="D2246" s="31"/>
      <c r="E2246" s="31" t="s">
        <v>22604</v>
      </c>
      <c r="F2246" s="275"/>
      <c r="G2246" s="276">
        <v>11560.0</v>
      </c>
      <c r="H2246" s="277">
        <v>1220.0</v>
      </c>
      <c r="I2246" s="278">
        <v>0.0</v>
      </c>
      <c r="J2246" s="37">
        <v>0.0</v>
      </c>
      <c r="K2246" s="37"/>
      <c r="L2246" s="37" t="s">
        <v>21</v>
      </c>
      <c r="M2246" s="37"/>
      <c r="N2246" s="260" t="s">
        <v>20645</v>
      </c>
      <c r="O2246" s="260">
        <v>0.0</v>
      </c>
      <c r="P2246" s="260"/>
      <c r="Q2246" s="260"/>
      <c r="R2246" s="260"/>
    </row>
    <row r="2247">
      <c r="A2247" s="279">
        <v>45957.0</v>
      </c>
      <c r="B2247" s="31">
        <v>8828.0</v>
      </c>
      <c r="C2247" s="31" t="s">
        <v>5722</v>
      </c>
      <c r="D2247" s="31"/>
      <c r="E2247" s="31" t="s">
        <v>22683</v>
      </c>
      <c r="F2247" s="275"/>
      <c r="G2247" s="276">
        <v>3840.0</v>
      </c>
      <c r="H2247" s="277">
        <v>320.0</v>
      </c>
      <c r="I2247" s="278">
        <v>13.0</v>
      </c>
      <c r="J2247" s="37">
        <v>16.0</v>
      </c>
      <c r="K2247" s="37"/>
      <c r="L2247" s="37" t="s">
        <v>21</v>
      </c>
      <c r="M2247" s="37"/>
      <c r="N2247" s="260" t="s">
        <v>20645</v>
      </c>
      <c r="O2247" s="260">
        <v>0.0</v>
      </c>
      <c r="P2247" s="260"/>
      <c r="Q2247" s="260"/>
      <c r="R2247" s="260"/>
    </row>
    <row r="2248">
      <c r="A2248" s="279">
        <v>45957.0</v>
      </c>
      <c r="B2248" s="31">
        <v>8829.0</v>
      </c>
      <c r="C2248" s="31" t="s">
        <v>5722</v>
      </c>
      <c r="D2248" s="31"/>
      <c r="E2248" s="31"/>
      <c r="F2248" s="275"/>
      <c r="G2248" s="276">
        <v>3520.0</v>
      </c>
      <c r="H2248" s="277">
        <v>740.0</v>
      </c>
      <c r="I2248" s="278">
        <v>137.0</v>
      </c>
      <c r="J2248" s="37">
        <v>165.0</v>
      </c>
      <c r="K2248" s="37"/>
      <c r="L2248" s="37" t="s">
        <v>21</v>
      </c>
      <c r="M2248" s="37"/>
      <c r="N2248" s="260" t="s">
        <v>20645</v>
      </c>
      <c r="O2248" s="260">
        <v>0.0</v>
      </c>
      <c r="P2248" s="260"/>
      <c r="Q2248" s="260"/>
      <c r="R2248" s="260"/>
    </row>
    <row r="2249">
      <c r="A2249" s="279">
        <v>45957.0</v>
      </c>
      <c r="B2249" s="31">
        <v>8830.0</v>
      </c>
      <c r="C2249" s="31" t="s">
        <v>4163</v>
      </c>
      <c r="D2249" s="31"/>
      <c r="E2249" s="31"/>
      <c r="F2249" s="275"/>
      <c r="G2249" s="276">
        <v>2660.0</v>
      </c>
      <c r="H2249" s="277">
        <v>260.0</v>
      </c>
      <c r="I2249" s="278">
        <v>11.0</v>
      </c>
      <c r="J2249" s="37">
        <v>13.0</v>
      </c>
      <c r="K2249" s="37"/>
      <c r="L2249" s="37" t="s">
        <v>52</v>
      </c>
      <c r="M2249" s="37"/>
      <c r="N2249" s="260" t="s">
        <v>20645</v>
      </c>
      <c r="O2249" s="260">
        <v>0.0</v>
      </c>
      <c r="P2249" s="260"/>
      <c r="Q2249" s="260"/>
      <c r="R2249" s="260"/>
    </row>
    <row r="2250">
      <c r="A2250" s="279">
        <v>45957.0</v>
      </c>
      <c r="B2250" s="31">
        <v>8831.0</v>
      </c>
      <c r="C2250" s="31" t="s">
        <v>13183</v>
      </c>
      <c r="D2250" s="31"/>
      <c r="E2250" s="31" t="s">
        <v>4500</v>
      </c>
      <c r="F2250" s="275"/>
      <c r="G2250" s="276">
        <v>2080.0</v>
      </c>
      <c r="H2250" s="277">
        <v>280.0</v>
      </c>
      <c r="I2250" s="278">
        <v>47.0</v>
      </c>
      <c r="J2250" s="37">
        <v>56.0</v>
      </c>
      <c r="K2250" s="37"/>
      <c r="L2250" s="37" t="s">
        <v>52</v>
      </c>
      <c r="M2250" s="37"/>
      <c r="N2250" s="260" t="s">
        <v>20645</v>
      </c>
      <c r="O2250" s="260">
        <v>0.0</v>
      </c>
      <c r="P2250" s="260"/>
      <c r="Q2250" s="260"/>
      <c r="R2250" s="260"/>
    </row>
    <row r="2251">
      <c r="A2251" s="279">
        <v>45957.0</v>
      </c>
      <c r="B2251" s="31">
        <v>8832.0</v>
      </c>
      <c r="C2251" s="31" t="s">
        <v>4129</v>
      </c>
      <c r="D2251" s="31"/>
      <c r="E2251" s="31"/>
      <c r="F2251" s="275"/>
      <c r="G2251" s="276">
        <v>2960.0</v>
      </c>
      <c r="H2251" s="277">
        <v>100.0</v>
      </c>
      <c r="I2251" s="278">
        <v>17.0</v>
      </c>
      <c r="J2251" s="37">
        <v>20.0</v>
      </c>
      <c r="K2251" s="37"/>
      <c r="L2251" s="37" t="s">
        <v>52</v>
      </c>
      <c r="M2251" s="37"/>
      <c r="N2251" s="260" t="s">
        <v>20645</v>
      </c>
      <c r="O2251" s="260">
        <v>0.0</v>
      </c>
      <c r="P2251" s="260"/>
      <c r="Q2251" s="260"/>
      <c r="R2251" s="260"/>
    </row>
    <row r="2252">
      <c r="A2252" s="279">
        <v>45957.0</v>
      </c>
      <c r="B2252" s="31">
        <v>8833.0</v>
      </c>
      <c r="C2252" s="31" t="s">
        <v>6423</v>
      </c>
      <c r="D2252" s="31"/>
      <c r="E2252" s="31" t="s">
        <v>22683</v>
      </c>
      <c r="F2252" s="275"/>
      <c r="G2252" s="276">
        <v>3580.0</v>
      </c>
      <c r="H2252" s="277">
        <v>280.0</v>
      </c>
      <c r="I2252" s="278">
        <v>12.0</v>
      </c>
      <c r="J2252" s="37">
        <v>14.0</v>
      </c>
      <c r="K2252" s="37"/>
      <c r="L2252" s="37" t="s">
        <v>21</v>
      </c>
      <c r="M2252" s="37"/>
      <c r="N2252" s="260" t="s">
        <v>20645</v>
      </c>
      <c r="O2252" s="260">
        <v>0.0</v>
      </c>
      <c r="P2252" s="260"/>
      <c r="Q2252" s="260"/>
      <c r="R2252" s="260"/>
    </row>
    <row r="2253">
      <c r="A2253" s="279">
        <v>45957.0</v>
      </c>
      <c r="B2253" s="31">
        <v>8834.0</v>
      </c>
      <c r="C2253" s="31" t="s">
        <v>6423</v>
      </c>
      <c r="D2253" s="31"/>
      <c r="E2253" s="31" t="s">
        <v>22683</v>
      </c>
      <c r="F2253" s="275"/>
      <c r="G2253" s="276">
        <v>3300.0</v>
      </c>
      <c r="H2253" s="277">
        <v>560.0</v>
      </c>
      <c r="I2253" s="278">
        <v>104.0</v>
      </c>
      <c r="J2253" s="37">
        <v>125.0</v>
      </c>
      <c r="K2253" s="37"/>
      <c r="L2253" s="37" t="s">
        <v>21</v>
      </c>
      <c r="M2253" s="37"/>
      <c r="N2253" s="260" t="s">
        <v>20645</v>
      </c>
      <c r="O2253" s="260">
        <v>0.0</v>
      </c>
      <c r="P2253" s="260"/>
      <c r="Q2253" s="260"/>
      <c r="R2253" s="260"/>
    </row>
    <row r="2254">
      <c r="A2254" s="279">
        <v>45957.0</v>
      </c>
      <c r="B2254" s="31">
        <v>8835.0</v>
      </c>
      <c r="C2254" s="31" t="s">
        <v>6423</v>
      </c>
      <c r="D2254" s="31"/>
      <c r="E2254" s="31" t="s">
        <v>22684</v>
      </c>
      <c r="F2254" s="275"/>
      <c r="G2254" s="276">
        <v>3640.0</v>
      </c>
      <c r="H2254" s="277">
        <v>200.0</v>
      </c>
      <c r="I2254" s="278">
        <v>8.0</v>
      </c>
      <c r="J2254" s="37">
        <v>10.0</v>
      </c>
      <c r="K2254" s="37"/>
      <c r="L2254" s="37" t="s">
        <v>21</v>
      </c>
      <c r="M2254" s="37"/>
      <c r="N2254" s="260" t="s">
        <v>20645</v>
      </c>
      <c r="O2254" s="260">
        <v>0.0</v>
      </c>
      <c r="P2254" s="260"/>
      <c r="Q2254" s="260"/>
      <c r="R2254" s="260"/>
    </row>
    <row r="2255">
      <c r="A2255" s="279">
        <v>45957.0</v>
      </c>
      <c r="B2255" s="31">
        <v>8836.0</v>
      </c>
      <c r="C2255" s="31" t="s">
        <v>6423</v>
      </c>
      <c r="D2255" s="31"/>
      <c r="E2255" s="31" t="s">
        <v>22684</v>
      </c>
      <c r="F2255" s="275"/>
      <c r="G2255" s="276">
        <v>3440.0</v>
      </c>
      <c r="H2255" s="277">
        <v>480.0</v>
      </c>
      <c r="I2255" s="278">
        <v>89.0</v>
      </c>
      <c r="J2255" s="37">
        <v>107.0</v>
      </c>
      <c r="K2255" s="37"/>
      <c r="L2255" s="37" t="s">
        <v>21</v>
      </c>
      <c r="M2255" s="37"/>
      <c r="N2255" s="260" t="s">
        <v>20645</v>
      </c>
      <c r="O2255" s="260">
        <v>0.0</v>
      </c>
      <c r="P2255" s="260"/>
      <c r="Q2255" s="260"/>
      <c r="R2255" s="260"/>
    </row>
    <row r="2256">
      <c r="A2256" s="279">
        <v>45957.0</v>
      </c>
      <c r="B2256" s="31">
        <v>8837.0</v>
      </c>
      <c r="C2256" s="31" t="s">
        <v>8901</v>
      </c>
      <c r="D2256" s="31"/>
      <c r="E2256" s="31" t="s">
        <v>22926</v>
      </c>
      <c r="F2256" s="275"/>
      <c r="G2256" s="276">
        <v>12440.0</v>
      </c>
      <c r="H2256" s="277">
        <v>1980.0</v>
      </c>
      <c r="I2256" s="278">
        <v>0.0</v>
      </c>
      <c r="J2256" s="37">
        <v>0.0</v>
      </c>
      <c r="K2256" s="37"/>
      <c r="L2256" s="37" t="s">
        <v>21</v>
      </c>
      <c r="M2256" s="37"/>
      <c r="N2256" s="260" t="s">
        <v>20645</v>
      </c>
      <c r="O2256" s="260">
        <v>0.0</v>
      </c>
      <c r="P2256" s="260"/>
      <c r="Q2256" s="260"/>
      <c r="R2256" s="260"/>
    </row>
    <row r="2257">
      <c r="A2257" s="279">
        <v>45957.0</v>
      </c>
      <c r="B2257" s="31">
        <v>8838.0</v>
      </c>
      <c r="C2257" s="31" t="s">
        <v>8901</v>
      </c>
      <c r="D2257" s="31"/>
      <c r="E2257" s="31" t="s">
        <v>22927</v>
      </c>
      <c r="F2257" s="275"/>
      <c r="G2257" s="276">
        <v>12980.0</v>
      </c>
      <c r="H2257" s="277">
        <v>2820.0</v>
      </c>
      <c r="I2257" s="278">
        <v>0.0</v>
      </c>
      <c r="J2257" s="37">
        <v>0.0</v>
      </c>
      <c r="K2257" s="37"/>
      <c r="L2257" s="37" t="s">
        <v>21</v>
      </c>
      <c r="M2257" s="37"/>
      <c r="N2257" s="260" t="s">
        <v>20645</v>
      </c>
      <c r="O2257" s="260">
        <v>0.0</v>
      </c>
      <c r="P2257" s="260"/>
      <c r="Q2257" s="260"/>
      <c r="R2257" s="260"/>
    </row>
    <row r="2258">
      <c r="A2258" s="279">
        <v>45957.0</v>
      </c>
      <c r="B2258" s="31">
        <v>8839.0</v>
      </c>
      <c r="C2258" s="31" t="s">
        <v>2781</v>
      </c>
      <c r="D2258" s="31"/>
      <c r="E2258" s="31"/>
      <c r="F2258" s="275"/>
      <c r="G2258" s="276">
        <v>3340.0</v>
      </c>
      <c r="H2258" s="277">
        <v>440.0</v>
      </c>
      <c r="I2258" s="278">
        <v>73.0</v>
      </c>
      <c r="J2258" s="37">
        <v>88.0</v>
      </c>
      <c r="K2258" s="37"/>
      <c r="L2258" s="37" t="s">
        <v>52</v>
      </c>
      <c r="M2258" s="37"/>
      <c r="N2258" s="260" t="s">
        <v>20645</v>
      </c>
      <c r="O2258" s="260">
        <v>0.0</v>
      </c>
      <c r="P2258" s="260"/>
      <c r="Q2258" s="260"/>
      <c r="R2258" s="260"/>
    </row>
    <row r="2259">
      <c r="A2259" s="274"/>
      <c r="B2259" s="31"/>
      <c r="C2259" s="31"/>
      <c r="D2259" s="31"/>
      <c r="E2259" s="31"/>
      <c r="F2259" s="275"/>
      <c r="G2259" s="276"/>
      <c r="H2259" s="277"/>
      <c r="I2259" s="278"/>
      <c r="J2259" s="37"/>
      <c r="K2259" s="37"/>
      <c r="L2259" s="37"/>
      <c r="M2259" s="37"/>
      <c r="N2259" s="260"/>
      <c r="O2259" s="260"/>
      <c r="P2259" s="260"/>
      <c r="Q2259" s="260"/>
      <c r="R2259" s="260"/>
    </row>
    <row r="2260">
      <c r="A2260" s="274">
        <v>45958.029005034725</v>
      </c>
      <c r="B2260" s="31">
        <v>8840.0</v>
      </c>
      <c r="C2260" s="31" t="s">
        <v>4017</v>
      </c>
      <c r="D2260" s="31"/>
      <c r="E2260" s="31" t="s">
        <v>4500</v>
      </c>
      <c r="F2260" s="275"/>
      <c r="G2260" s="276">
        <v>4060.0</v>
      </c>
      <c r="H2260" s="277">
        <v>900.0</v>
      </c>
      <c r="I2260" s="278">
        <v>149.0</v>
      </c>
      <c r="J2260" s="37">
        <v>179.0</v>
      </c>
      <c r="K2260" s="37"/>
      <c r="L2260" s="37" t="s">
        <v>52</v>
      </c>
      <c r="M2260" s="37"/>
      <c r="N2260" s="260" t="s">
        <v>20645</v>
      </c>
      <c r="O2260" s="260">
        <v>0.0</v>
      </c>
      <c r="P2260" s="260"/>
      <c r="Q2260" s="260"/>
      <c r="R2260" s="260"/>
    </row>
    <row r="2261">
      <c r="A2261" s="279">
        <v>45958.0</v>
      </c>
      <c r="B2261" s="31">
        <v>8841.0</v>
      </c>
      <c r="C2261" s="31" t="s">
        <v>3989</v>
      </c>
      <c r="D2261" s="31"/>
      <c r="E2261" s="31" t="s">
        <v>20873</v>
      </c>
      <c r="F2261" s="275"/>
      <c r="G2261" s="276">
        <v>2700.0</v>
      </c>
      <c r="H2261" s="277">
        <v>240.0</v>
      </c>
      <c r="I2261" s="278">
        <v>48.0</v>
      </c>
      <c r="J2261" s="37">
        <v>58.0</v>
      </c>
      <c r="K2261" s="37"/>
      <c r="L2261" s="37" t="s">
        <v>60</v>
      </c>
      <c r="M2261" s="37">
        <v>763974.0</v>
      </c>
      <c r="N2261" s="260" t="s">
        <v>20645</v>
      </c>
      <c r="O2261" s="260">
        <v>0.0</v>
      </c>
      <c r="P2261" s="260"/>
      <c r="Q2261" s="260"/>
      <c r="R2261" s="260"/>
    </row>
    <row r="2262">
      <c r="A2262" s="279">
        <v>45958.0</v>
      </c>
      <c r="B2262" s="31">
        <v>8842.0</v>
      </c>
      <c r="C2262" s="31" t="s">
        <v>8901</v>
      </c>
      <c r="D2262" s="31"/>
      <c r="E2262" s="31" t="s">
        <v>22929</v>
      </c>
      <c r="F2262" s="275"/>
      <c r="G2262" s="276">
        <v>11540.0</v>
      </c>
      <c r="H2262" s="277">
        <v>1040.0</v>
      </c>
      <c r="I2262" s="278">
        <v>0.0</v>
      </c>
      <c r="J2262" s="37">
        <v>0.0</v>
      </c>
      <c r="K2262" s="37"/>
      <c r="L2262" s="37" t="s">
        <v>21</v>
      </c>
      <c r="M2262" s="37"/>
      <c r="N2262" s="260" t="s">
        <v>20645</v>
      </c>
      <c r="O2262" s="260">
        <v>0.0</v>
      </c>
      <c r="P2262" s="260"/>
      <c r="Q2262" s="260"/>
      <c r="R2262" s="260"/>
    </row>
    <row r="2263">
      <c r="A2263" s="279">
        <v>45958.0</v>
      </c>
      <c r="B2263" s="31">
        <v>8843.0</v>
      </c>
      <c r="C2263" s="31" t="s">
        <v>4017</v>
      </c>
      <c r="D2263" s="31"/>
      <c r="E2263" s="31" t="s">
        <v>4500</v>
      </c>
      <c r="F2263" s="275"/>
      <c r="G2263" s="276">
        <v>4020.0</v>
      </c>
      <c r="H2263" s="277">
        <v>740.0</v>
      </c>
      <c r="I2263" s="278">
        <v>123.0</v>
      </c>
      <c r="J2263" s="37">
        <v>147.0</v>
      </c>
      <c r="K2263" s="37"/>
      <c r="L2263" s="37" t="s">
        <v>52</v>
      </c>
      <c r="M2263" s="37"/>
      <c r="N2263" s="260" t="s">
        <v>20645</v>
      </c>
      <c r="O2263" s="260">
        <v>0.0</v>
      </c>
      <c r="P2263" s="260"/>
      <c r="Q2263" s="260"/>
      <c r="R2263" s="260"/>
    </row>
    <row r="2264">
      <c r="A2264" s="279">
        <v>45958.0</v>
      </c>
      <c r="B2264" s="31">
        <v>8844.0</v>
      </c>
      <c r="C2264" s="31" t="s">
        <v>744</v>
      </c>
      <c r="D2264" s="31"/>
      <c r="E2264" s="31"/>
      <c r="F2264" s="275"/>
      <c r="G2264" s="276">
        <v>3240.0</v>
      </c>
      <c r="H2264" s="277">
        <v>660.0</v>
      </c>
      <c r="I2264" s="278">
        <v>40.0</v>
      </c>
      <c r="J2264" s="37">
        <v>48.0</v>
      </c>
      <c r="K2264" s="37"/>
      <c r="L2264" s="37" t="s">
        <v>52</v>
      </c>
      <c r="M2264" s="37"/>
      <c r="N2264" s="260" t="s">
        <v>20645</v>
      </c>
      <c r="O2264" s="260">
        <v>0.0</v>
      </c>
      <c r="P2264" s="260"/>
      <c r="Q2264" s="260"/>
      <c r="R2264" s="260"/>
    </row>
    <row r="2265">
      <c r="A2265" s="279">
        <v>45958.0</v>
      </c>
      <c r="B2265" s="31">
        <v>8845.0</v>
      </c>
      <c r="C2265" s="31" t="s">
        <v>8901</v>
      </c>
      <c r="D2265" s="31"/>
      <c r="E2265" s="31" t="s">
        <v>22930</v>
      </c>
      <c r="F2265" s="275"/>
      <c r="G2265" s="276">
        <v>11500.0</v>
      </c>
      <c r="H2265" s="277">
        <v>1040.0</v>
      </c>
      <c r="I2265" s="278">
        <v>0.0</v>
      </c>
      <c r="J2265" s="37">
        <v>0.0</v>
      </c>
      <c r="K2265" s="37"/>
      <c r="L2265" s="37" t="s">
        <v>21</v>
      </c>
      <c r="M2265" s="37"/>
      <c r="N2265" s="260" t="s">
        <v>20645</v>
      </c>
      <c r="O2265" s="260">
        <v>0.0</v>
      </c>
      <c r="P2265" s="260"/>
      <c r="Q2265" s="260"/>
      <c r="R2265" s="260"/>
    </row>
    <row r="2266">
      <c r="A2266" s="279">
        <v>45958.0</v>
      </c>
      <c r="B2266" s="31">
        <v>8846.0</v>
      </c>
      <c r="C2266" s="31" t="s">
        <v>5722</v>
      </c>
      <c r="D2266" s="31"/>
      <c r="E2266" s="31" t="s">
        <v>22683</v>
      </c>
      <c r="F2266" s="275"/>
      <c r="G2266" s="276">
        <v>3420.0</v>
      </c>
      <c r="H2266" s="277">
        <v>200.0</v>
      </c>
      <c r="I2266" s="278">
        <v>8.0</v>
      </c>
      <c r="J2266" s="37">
        <v>10.0</v>
      </c>
      <c r="K2266" s="37"/>
      <c r="L2266" s="37" t="s">
        <v>21</v>
      </c>
      <c r="M2266" s="37"/>
      <c r="N2266" s="260" t="s">
        <v>20645</v>
      </c>
      <c r="O2266" s="260">
        <v>0.0</v>
      </c>
      <c r="P2266" s="260"/>
      <c r="Q2266" s="260"/>
      <c r="R2266" s="260"/>
    </row>
    <row r="2267">
      <c r="A2267" s="279">
        <v>45958.0</v>
      </c>
      <c r="B2267" s="31">
        <v>8847.0</v>
      </c>
      <c r="C2267" s="31" t="s">
        <v>5722</v>
      </c>
      <c r="D2267" s="31"/>
      <c r="E2267" s="31" t="s">
        <v>22683</v>
      </c>
      <c r="F2267" s="275"/>
      <c r="G2267" s="276">
        <v>3220.0</v>
      </c>
      <c r="H2267" s="277">
        <v>380.0</v>
      </c>
      <c r="I2267" s="278">
        <v>71.0</v>
      </c>
      <c r="J2267" s="37">
        <v>85.0</v>
      </c>
      <c r="K2267" s="37"/>
      <c r="L2267" s="37" t="s">
        <v>21</v>
      </c>
      <c r="M2267" s="37"/>
      <c r="N2267" s="260" t="s">
        <v>20645</v>
      </c>
      <c r="O2267" s="260">
        <v>0.0</v>
      </c>
      <c r="P2267" s="260"/>
      <c r="Q2267" s="260"/>
      <c r="R2267" s="260"/>
    </row>
    <row r="2268">
      <c r="A2268" s="279">
        <v>45958.0</v>
      </c>
      <c r="B2268" s="31">
        <v>8848.0</v>
      </c>
      <c r="C2268" s="31" t="s">
        <v>8901</v>
      </c>
      <c r="D2268" s="31"/>
      <c r="E2268" s="31" t="s">
        <v>22931</v>
      </c>
      <c r="F2268" s="275"/>
      <c r="G2268" s="276">
        <v>10640.0</v>
      </c>
      <c r="H2268" s="277">
        <v>520.0</v>
      </c>
      <c r="I2268" s="278">
        <v>0.0</v>
      </c>
      <c r="J2268" s="37">
        <v>0.0</v>
      </c>
      <c r="K2268" s="37"/>
      <c r="L2268" s="37" t="s">
        <v>21</v>
      </c>
      <c r="M2268" s="37"/>
      <c r="N2268" s="260" t="s">
        <v>20645</v>
      </c>
      <c r="O2268" s="260">
        <v>0.0</v>
      </c>
      <c r="P2268" s="260"/>
      <c r="Q2268" s="260"/>
      <c r="R2268" s="260"/>
    </row>
    <row r="2269">
      <c r="A2269" s="279">
        <v>45958.0</v>
      </c>
      <c r="B2269" s="31">
        <v>8849.0</v>
      </c>
      <c r="C2269" s="31" t="s">
        <v>8901</v>
      </c>
      <c r="D2269" s="31"/>
      <c r="E2269" s="31" t="s">
        <v>22932</v>
      </c>
      <c r="F2269" s="275"/>
      <c r="G2269" s="276">
        <v>10540.0</v>
      </c>
      <c r="H2269" s="277">
        <v>420.0</v>
      </c>
      <c r="I2269" s="278">
        <v>0.0</v>
      </c>
      <c r="J2269" s="37">
        <v>0.0</v>
      </c>
      <c r="K2269" s="37"/>
      <c r="L2269" s="37" t="s">
        <v>21</v>
      </c>
      <c r="M2269" s="37"/>
      <c r="N2269" s="260" t="s">
        <v>20645</v>
      </c>
      <c r="O2269" s="260">
        <v>0.0</v>
      </c>
      <c r="P2269" s="260"/>
      <c r="Q2269" s="260"/>
      <c r="R2269" s="260"/>
    </row>
    <row r="2270">
      <c r="A2270" s="279">
        <v>45957.0</v>
      </c>
      <c r="B2270" s="31">
        <v>8850.0</v>
      </c>
      <c r="C2270" s="31" t="s">
        <v>20731</v>
      </c>
      <c r="D2270" s="31"/>
      <c r="E2270" s="31" t="s">
        <v>22928</v>
      </c>
      <c r="F2270" s="275"/>
      <c r="G2270" s="276">
        <v>3340.0</v>
      </c>
      <c r="H2270" s="277">
        <v>520.0</v>
      </c>
      <c r="I2270" s="278">
        <v>104.0</v>
      </c>
      <c r="J2270" s="37">
        <v>125.0</v>
      </c>
      <c r="K2270" s="37"/>
      <c r="L2270" s="37" t="s">
        <v>21</v>
      </c>
      <c r="M2270" s="37"/>
      <c r="N2270" s="260" t="s">
        <v>20645</v>
      </c>
      <c r="O2270" s="260">
        <v>0.0</v>
      </c>
      <c r="P2270" s="260"/>
      <c r="Q2270" s="260"/>
      <c r="R2270" s="260"/>
    </row>
    <row r="2271">
      <c r="A2271" s="279">
        <v>45958.0</v>
      </c>
      <c r="B2271" s="31">
        <v>8851.0</v>
      </c>
      <c r="C2271" s="31" t="s">
        <v>4017</v>
      </c>
      <c r="D2271" s="31"/>
      <c r="E2271" s="31" t="s">
        <v>4500</v>
      </c>
      <c r="F2271" s="275"/>
      <c r="G2271" s="276">
        <v>3640.0</v>
      </c>
      <c r="H2271" s="277">
        <v>360.0</v>
      </c>
      <c r="I2271" s="278">
        <v>60.0</v>
      </c>
      <c r="J2271" s="37">
        <v>72.0</v>
      </c>
      <c r="K2271" s="37"/>
      <c r="L2271" s="37" t="s">
        <v>52</v>
      </c>
      <c r="M2271" s="37"/>
      <c r="N2271" s="260" t="s">
        <v>20645</v>
      </c>
      <c r="O2271" s="260">
        <v>0.0</v>
      </c>
      <c r="P2271" s="260"/>
      <c r="Q2271" s="260"/>
      <c r="R2271" s="260"/>
    </row>
    <row r="2272">
      <c r="A2272" s="279">
        <v>45958.0</v>
      </c>
      <c r="B2272" s="31">
        <v>8852.0</v>
      </c>
      <c r="C2272" s="31" t="s">
        <v>5722</v>
      </c>
      <c r="D2272" s="31"/>
      <c r="E2272" s="31" t="s">
        <v>22684</v>
      </c>
      <c r="F2272" s="275"/>
      <c r="G2272" s="276">
        <v>3560.0</v>
      </c>
      <c r="H2272" s="277">
        <v>200.0</v>
      </c>
      <c r="I2272" s="278">
        <v>8.0</v>
      </c>
      <c r="J2272" s="37">
        <v>10.0</v>
      </c>
      <c r="K2272" s="37"/>
      <c r="L2272" s="37" t="s">
        <v>21</v>
      </c>
      <c r="M2272" s="37"/>
      <c r="N2272" s="260" t="s">
        <v>20645</v>
      </c>
      <c r="O2272" s="260">
        <v>0.0</v>
      </c>
      <c r="P2272" s="260"/>
      <c r="Q2272" s="260"/>
      <c r="R2272" s="260"/>
    </row>
    <row r="2273">
      <c r="A2273" s="279">
        <v>45958.0</v>
      </c>
      <c r="B2273" s="31">
        <v>8853.0</v>
      </c>
      <c r="C2273" s="31" t="s">
        <v>5722</v>
      </c>
      <c r="D2273" s="31"/>
      <c r="E2273" s="31" t="s">
        <v>22684</v>
      </c>
      <c r="F2273" s="275"/>
      <c r="G2273" s="276">
        <v>3360.0</v>
      </c>
      <c r="H2273" s="277">
        <v>420.0</v>
      </c>
      <c r="I2273" s="278">
        <v>78.0</v>
      </c>
      <c r="J2273" s="37">
        <v>94.0</v>
      </c>
      <c r="K2273" s="37"/>
      <c r="L2273" s="37" t="s">
        <v>21</v>
      </c>
      <c r="M2273" s="37"/>
      <c r="N2273" s="260" t="s">
        <v>20645</v>
      </c>
      <c r="O2273" s="260">
        <v>0.0</v>
      </c>
      <c r="P2273" s="260"/>
      <c r="Q2273" s="260"/>
      <c r="R2273" s="260"/>
    </row>
    <row r="2274">
      <c r="A2274" s="274"/>
      <c r="B2274" s="31"/>
      <c r="C2274" s="31"/>
      <c r="D2274" s="31"/>
      <c r="E2274" s="31"/>
      <c r="F2274" s="275"/>
      <c r="G2274" s="276"/>
      <c r="H2274" s="277"/>
      <c r="I2274" s="278"/>
      <c r="J2274" s="37"/>
      <c r="K2274" s="37"/>
      <c r="L2274" s="37"/>
      <c r="M2274" s="37"/>
      <c r="N2274" s="260"/>
      <c r="O2274" s="260"/>
      <c r="P2274" s="260"/>
      <c r="Q2274" s="260"/>
      <c r="R2274" s="260"/>
    </row>
    <row r="2275">
      <c r="A2275" s="274">
        <v>45959.02900502315</v>
      </c>
      <c r="B2275" s="31">
        <v>8854.0</v>
      </c>
      <c r="C2275" s="31" t="s">
        <v>4129</v>
      </c>
      <c r="D2275" s="31"/>
      <c r="E2275" s="31"/>
      <c r="F2275" s="275"/>
      <c r="G2275" s="276">
        <v>2980.0</v>
      </c>
      <c r="H2275" s="277">
        <v>260.0</v>
      </c>
      <c r="I2275" s="278">
        <v>43.0</v>
      </c>
      <c r="J2275" s="37">
        <v>52.0</v>
      </c>
      <c r="K2275" s="37"/>
      <c r="L2275" s="37" t="s">
        <v>52</v>
      </c>
      <c r="M2275" s="37"/>
      <c r="N2275" s="260" t="s">
        <v>20645</v>
      </c>
      <c r="O2275" s="260">
        <v>0.0</v>
      </c>
      <c r="P2275" s="260"/>
      <c r="Q2275" s="260"/>
      <c r="R2275" s="260"/>
    </row>
    <row r="2276">
      <c r="A2276" s="279">
        <v>45959.0</v>
      </c>
      <c r="B2276" s="31">
        <v>8855.0</v>
      </c>
      <c r="C2276" s="31" t="s">
        <v>4017</v>
      </c>
      <c r="D2276" s="31"/>
      <c r="E2276" s="31" t="s">
        <v>4500</v>
      </c>
      <c r="F2276" s="275"/>
      <c r="G2276" s="276">
        <v>3920.0</v>
      </c>
      <c r="H2276" s="277">
        <v>460.0</v>
      </c>
      <c r="I2276" s="278">
        <v>28.0</v>
      </c>
      <c r="J2276" s="37">
        <v>34.0</v>
      </c>
      <c r="K2276" s="37"/>
      <c r="L2276" s="37" t="s">
        <v>52</v>
      </c>
      <c r="M2276" s="37"/>
      <c r="N2276" s="260" t="s">
        <v>20645</v>
      </c>
      <c r="O2276" s="260">
        <v>0.0</v>
      </c>
      <c r="P2276" s="260"/>
      <c r="Q2276" s="260"/>
      <c r="R2276" s="260"/>
    </row>
    <row r="2277">
      <c r="A2277" s="279">
        <v>45959.0</v>
      </c>
      <c r="B2277" s="31">
        <v>8856.0</v>
      </c>
      <c r="C2277" s="31" t="s">
        <v>4097</v>
      </c>
      <c r="D2277" s="31"/>
      <c r="E2277" s="31" t="s">
        <v>22933</v>
      </c>
      <c r="F2277" s="275"/>
      <c r="G2277" s="276">
        <v>3640.0</v>
      </c>
      <c r="H2277" s="277">
        <v>1060.0</v>
      </c>
      <c r="I2277" s="278">
        <v>175.0</v>
      </c>
      <c r="J2277" s="37">
        <v>210.0</v>
      </c>
      <c r="K2277" s="37"/>
      <c r="L2277" s="37" t="s">
        <v>60</v>
      </c>
      <c r="M2277" s="37"/>
      <c r="N2277" s="260" t="s">
        <v>20645</v>
      </c>
      <c r="O2277" s="260">
        <v>0.0</v>
      </c>
      <c r="P2277" s="260"/>
      <c r="Q2277" s="260"/>
      <c r="R2277" s="260"/>
    </row>
    <row r="2278">
      <c r="A2278" s="279">
        <v>45959.0</v>
      </c>
      <c r="B2278" s="31">
        <v>8857.0</v>
      </c>
      <c r="C2278" s="31" t="s">
        <v>744</v>
      </c>
      <c r="D2278" s="31"/>
      <c r="E2278" s="31"/>
      <c r="F2278" s="275"/>
      <c r="G2278" s="276">
        <v>2780.0</v>
      </c>
      <c r="H2278" s="277">
        <v>200.0</v>
      </c>
      <c r="I2278" s="278">
        <v>40.0</v>
      </c>
      <c r="J2278" s="37">
        <v>48.0</v>
      </c>
      <c r="K2278" s="37"/>
      <c r="L2278" s="37" t="s">
        <v>52</v>
      </c>
      <c r="M2278" s="37"/>
      <c r="N2278" s="260" t="s">
        <v>20645</v>
      </c>
      <c r="O2278" s="260">
        <v>0.0</v>
      </c>
      <c r="P2278" s="260"/>
      <c r="Q2278" s="260"/>
      <c r="R2278" s="260"/>
    </row>
    <row r="2279">
      <c r="A2279" s="279">
        <v>45959.0</v>
      </c>
      <c r="B2279" s="31">
        <v>8858.0</v>
      </c>
      <c r="C2279" s="31" t="s">
        <v>6423</v>
      </c>
      <c r="D2279" s="31"/>
      <c r="E2279" s="31" t="s">
        <v>22683</v>
      </c>
      <c r="F2279" s="275"/>
      <c r="G2279" s="276">
        <v>3440.0</v>
      </c>
      <c r="H2279" s="277">
        <v>160.0</v>
      </c>
      <c r="I2279" s="278">
        <v>7.0</v>
      </c>
      <c r="J2279" s="37">
        <v>8.0</v>
      </c>
      <c r="K2279" s="37"/>
      <c r="L2279" s="37" t="s">
        <v>21</v>
      </c>
      <c r="M2279" s="37"/>
      <c r="N2279" s="260" t="s">
        <v>20645</v>
      </c>
      <c r="O2279" s="260">
        <v>0.0</v>
      </c>
      <c r="P2279" s="260"/>
      <c r="Q2279" s="260"/>
      <c r="R2279" s="260"/>
    </row>
    <row r="2280">
      <c r="A2280" s="279">
        <v>45959.0</v>
      </c>
      <c r="B2280" s="31">
        <v>8859.0</v>
      </c>
      <c r="C2280" s="31" t="s">
        <v>6423</v>
      </c>
      <c r="D2280" s="31"/>
      <c r="E2280" s="31" t="s">
        <v>22683</v>
      </c>
      <c r="F2280" s="275"/>
      <c r="G2280" s="276">
        <v>3280.0</v>
      </c>
      <c r="H2280" s="277">
        <v>420.0</v>
      </c>
      <c r="I2280" s="278">
        <v>78.0</v>
      </c>
      <c r="J2280" s="37">
        <v>94.0</v>
      </c>
      <c r="K2280" s="37"/>
      <c r="L2280" s="37" t="s">
        <v>21</v>
      </c>
      <c r="M2280" s="37"/>
      <c r="N2280" s="260" t="s">
        <v>20645</v>
      </c>
      <c r="O2280" s="260">
        <v>0.0</v>
      </c>
      <c r="P2280" s="260"/>
      <c r="Q2280" s="260"/>
      <c r="R2280" s="260"/>
    </row>
    <row r="2281">
      <c r="A2281" s="279">
        <v>45959.0</v>
      </c>
      <c r="B2281" s="31">
        <v>8860.0</v>
      </c>
      <c r="C2281" s="31" t="s">
        <v>744</v>
      </c>
      <c r="D2281" s="31"/>
      <c r="E2281" s="31"/>
      <c r="F2281" s="275"/>
      <c r="G2281" s="276">
        <v>3140.0</v>
      </c>
      <c r="H2281" s="277">
        <v>560.0</v>
      </c>
      <c r="I2281" s="278">
        <v>23.0</v>
      </c>
      <c r="J2281" s="37">
        <v>27.0</v>
      </c>
      <c r="K2281" s="37"/>
      <c r="L2281" s="37" t="s">
        <v>52</v>
      </c>
      <c r="M2281" s="37"/>
      <c r="N2281" s="260" t="s">
        <v>20645</v>
      </c>
      <c r="O2281" s="260">
        <v>0.0</v>
      </c>
      <c r="P2281" s="260"/>
      <c r="Q2281" s="260"/>
      <c r="R2281" s="260"/>
    </row>
    <row r="2282">
      <c r="A2282" s="279">
        <v>45959.0</v>
      </c>
      <c r="B2282" s="31">
        <v>8861.0</v>
      </c>
      <c r="C2282" s="31" t="s">
        <v>4129</v>
      </c>
      <c r="D2282" s="31"/>
      <c r="E2282" s="31"/>
      <c r="F2282" s="275"/>
      <c r="G2282" s="276">
        <v>3100.0</v>
      </c>
      <c r="H2282" s="277">
        <v>260.0</v>
      </c>
      <c r="I2282" s="278">
        <v>43.0</v>
      </c>
      <c r="J2282" s="37">
        <v>52.0</v>
      </c>
      <c r="K2282" s="37"/>
      <c r="L2282" s="37" t="s">
        <v>52</v>
      </c>
      <c r="M2282" s="37"/>
      <c r="N2282" s="260" t="s">
        <v>20645</v>
      </c>
      <c r="O2282" s="260">
        <v>0.0</v>
      </c>
      <c r="P2282" s="260"/>
      <c r="Q2282" s="260"/>
      <c r="R2282" s="260"/>
    </row>
    <row r="2283">
      <c r="A2283" s="279">
        <v>45959.0</v>
      </c>
      <c r="B2283" s="31">
        <v>8862.0</v>
      </c>
      <c r="C2283" s="31" t="s">
        <v>4017</v>
      </c>
      <c r="D2283" s="31"/>
      <c r="E2283" s="31" t="s">
        <v>4500</v>
      </c>
      <c r="F2283" s="275"/>
      <c r="G2283" s="276">
        <v>3920.0</v>
      </c>
      <c r="H2283" s="277">
        <v>500.0</v>
      </c>
      <c r="I2283" s="278">
        <v>30.0</v>
      </c>
      <c r="J2283" s="37">
        <v>36.0</v>
      </c>
      <c r="K2283" s="37"/>
      <c r="L2283" s="37" t="s">
        <v>52</v>
      </c>
      <c r="M2283" s="37"/>
      <c r="N2283" s="260" t="s">
        <v>20645</v>
      </c>
      <c r="O2283" s="260">
        <v>0.0</v>
      </c>
      <c r="P2283" s="260"/>
      <c r="Q2283" s="260"/>
      <c r="R2283" s="260"/>
    </row>
    <row r="2284">
      <c r="A2284" s="279">
        <v>45959.0</v>
      </c>
      <c r="B2284" s="31">
        <v>8863.0</v>
      </c>
      <c r="C2284" s="31" t="s">
        <v>13377</v>
      </c>
      <c r="D2284" s="31"/>
      <c r="E2284" s="31" t="s">
        <v>22934</v>
      </c>
      <c r="F2284" s="275"/>
      <c r="G2284" s="276">
        <v>3620.0</v>
      </c>
      <c r="H2284" s="277">
        <v>360.0</v>
      </c>
      <c r="I2284" s="278">
        <v>22.0</v>
      </c>
      <c r="J2284" s="37">
        <v>26.0</v>
      </c>
      <c r="K2284" s="37"/>
      <c r="L2284" s="37" t="s">
        <v>21</v>
      </c>
      <c r="M2284" s="37"/>
      <c r="N2284" s="260" t="s">
        <v>20645</v>
      </c>
      <c r="O2284" s="260">
        <v>0.0</v>
      </c>
      <c r="P2284" s="260"/>
      <c r="Q2284" s="260"/>
      <c r="R2284" s="260"/>
    </row>
    <row r="2285">
      <c r="A2285" s="279">
        <v>45959.0</v>
      </c>
      <c r="B2285" s="31">
        <v>8864.0</v>
      </c>
      <c r="C2285" s="31" t="s">
        <v>6423</v>
      </c>
      <c r="D2285" s="31"/>
      <c r="E2285" s="31" t="s">
        <v>22684</v>
      </c>
      <c r="F2285" s="275"/>
      <c r="G2285" s="276">
        <v>3900.0</v>
      </c>
      <c r="H2285" s="277">
        <v>500.0</v>
      </c>
      <c r="I2285" s="278">
        <v>20.0</v>
      </c>
      <c r="J2285" s="37">
        <v>24.0</v>
      </c>
      <c r="K2285" s="37"/>
      <c r="L2285" s="37" t="s">
        <v>21</v>
      </c>
      <c r="M2285" s="37"/>
      <c r="N2285" s="260" t="s">
        <v>20645</v>
      </c>
      <c r="O2285" s="260">
        <v>0.0</v>
      </c>
      <c r="P2285" s="260"/>
      <c r="Q2285" s="260"/>
      <c r="R2285" s="260"/>
    </row>
    <row r="2286">
      <c r="A2286" s="279">
        <v>45959.0</v>
      </c>
      <c r="B2286" s="31">
        <v>8865.0</v>
      </c>
      <c r="C2286" s="31" t="s">
        <v>6423</v>
      </c>
      <c r="D2286" s="31"/>
      <c r="E2286" s="31" t="s">
        <v>22684</v>
      </c>
      <c r="F2286" s="275"/>
      <c r="G2286" s="276">
        <v>3400.0</v>
      </c>
      <c r="H2286" s="277">
        <v>440.0</v>
      </c>
      <c r="I2286" s="278">
        <v>82.0</v>
      </c>
      <c r="J2286" s="37">
        <v>98.0</v>
      </c>
      <c r="K2286" s="37"/>
      <c r="L2286" s="37" t="s">
        <v>21</v>
      </c>
      <c r="M2286" s="37"/>
      <c r="N2286" s="260" t="s">
        <v>20645</v>
      </c>
      <c r="O2286" s="260">
        <v>0.0</v>
      </c>
      <c r="P2286" s="260"/>
      <c r="Q2286" s="260"/>
      <c r="R2286" s="260"/>
    </row>
    <row r="2287">
      <c r="A2287" s="279">
        <v>45959.0</v>
      </c>
      <c r="B2287" s="31">
        <v>8866.0</v>
      </c>
      <c r="C2287" s="31" t="s">
        <v>4474</v>
      </c>
      <c r="D2287" s="31"/>
      <c r="E2287" s="31"/>
      <c r="F2287" s="275"/>
      <c r="G2287" s="276">
        <v>6180.0</v>
      </c>
      <c r="H2287" s="277">
        <v>3400.0</v>
      </c>
      <c r="I2287" s="278">
        <v>136.0</v>
      </c>
      <c r="J2287" s="37">
        <v>164.0</v>
      </c>
      <c r="K2287" s="37"/>
      <c r="L2287" s="37" t="s">
        <v>21</v>
      </c>
      <c r="M2287" s="37"/>
      <c r="N2287" s="260" t="s">
        <v>20645</v>
      </c>
      <c r="O2287" s="260">
        <v>0.0</v>
      </c>
      <c r="P2287" s="260"/>
      <c r="Q2287" s="260"/>
      <c r="R2287" s="260"/>
    </row>
    <row r="2288">
      <c r="A2288" s="279">
        <v>45959.0</v>
      </c>
      <c r="B2288" s="31">
        <v>8867.0</v>
      </c>
      <c r="C2288" s="31" t="s">
        <v>4111</v>
      </c>
      <c r="D2288" s="31"/>
      <c r="E2288" s="31"/>
      <c r="F2288" s="275"/>
      <c r="G2288" s="276">
        <v>3460.0</v>
      </c>
      <c r="H2288" s="277">
        <v>880.0</v>
      </c>
      <c r="I2288" s="278">
        <v>146.0</v>
      </c>
      <c r="J2288" s="37">
        <v>175.0</v>
      </c>
      <c r="K2288" s="37"/>
      <c r="L2288" s="37" t="s">
        <v>21</v>
      </c>
      <c r="M2288" s="37"/>
      <c r="N2288" s="260" t="s">
        <v>20645</v>
      </c>
      <c r="O2288" s="260">
        <v>0.0</v>
      </c>
      <c r="P2288" s="260"/>
      <c r="Q2288" s="260"/>
      <c r="R2288" s="260"/>
    </row>
    <row r="2289">
      <c r="A2289" s="274"/>
      <c r="B2289" s="31"/>
      <c r="C2289" s="31"/>
      <c r="D2289" s="31"/>
      <c r="E2289" s="31"/>
      <c r="F2289" s="275"/>
      <c r="G2289" s="276"/>
      <c r="H2289" s="277"/>
      <c r="I2289" s="278"/>
      <c r="J2289" s="37"/>
      <c r="K2289" s="37"/>
      <c r="L2289" s="37"/>
      <c r="M2289" s="37"/>
      <c r="N2289" s="260"/>
      <c r="O2289" s="260"/>
      <c r="P2289" s="260"/>
      <c r="Q2289" s="260"/>
      <c r="R2289" s="260"/>
    </row>
    <row r="2290">
      <c r="A2290" s="274">
        <v>45960.029007233796</v>
      </c>
      <c r="B2290" s="31">
        <v>8868.0</v>
      </c>
      <c r="C2290" s="31" t="s">
        <v>4017</v>
      </c>
      <c r="D2290" s="31"/>
      <c r="E2290" s="31" t="s">
        <v>4500</v>
      </c>
      <c r="F2290" s="275"/>
      <c r="G2290" s="276">
        <v>4580.0</v>
      </c>
      <c r="H2290" s="277">
        <v>1160.0</v>
      </c>
      <c r="I2290" s="278">
        <v>192.0</v>
      </c>
      <c r="J2290" s="37">
        <v>230.0</v>
      </c>
      <c r="K2290" s="37"/>
      <c r="L2290" s="37" t="s">
        <v>52</v>
      </c>
      <c r="M2290" s="37"/>
      <c r="N2290" s="260" t="s">
        <v>20645</v>
      </c>
      <c r="O2290" s="260">
        <v>0.0</v>
      </c>
      <c r="P2290" s="260"/>
      <c r="Q2290" s="260"/>
      <c r="R2290" s="260"/>
    </row>
    <row r="2291">
      <c r="A2291" s="279">
        <v>45960.0</v>
      </c>
      <c r="B2291" s="31">
        <v>8869.0</v>
      </c>
      <c r="C2291" s="31" t="s">
        <v>3991</v>
      </c>
      <c r="D2291" s="31"/>
      <c r="E2291" s="31"/>
      <c r="F2291" s="275"/>
      <c r="G2291" s="276">
        <v>3100.0</v>
      </c>
      <c r="H2291" s="277">
        <v>160.0</v>
      </c>
      <c r="I2291" s="278">
        <v>32.0</v>
      </c>
      <c r="J2291" s="37">
        <v>39.0</v>
      </c>
      <c r="K2291" s="37"/>
      <c r="L2291" s="37" t="s">
        <v>21</v>
      </c>
      <c r="M2291" s="37"/>
      <c r="N2291" s="260" t="s">
        <v>20645</v>
      </c>
      <c r="O2291" s="260">
        <v>0.0</v>
      </c>
      <c r="P2291" s="260"/>
      <c r="Q2291" s="260"/>
      <c r="R2291" s="260"/>
    </row>
    <row r="2292">
      <c r="A2292" s="279">
        <v>45960.0</v>
      </c>
      <c r="B2292" s="31">
        <v>8870.0</v>
      </c>
      <c r="C2292" s="31" t="s">
        <v>4082</v>
      </c>
      <c r="D2292" s="31"/>
      <c r="E2292" s="31" t="s">
        <v>22938</v>
      </c>
      <c r="F2292" s="275"/>
      <c r="G2292" s="276">
        <v>4420.0</v>
      </c>
      <c r="H2292" s="277">
        <v>1200.0</v>
      </c>
      <c r="I2292" s="278">
        <v>135.0</v>
      </c>
      <c r="J2292" s="37">
        <v>162.0</v>
      </c>
      <c r="K2292" s="37"/>
      <c r="L2292" s="37" t="s">
        <v>21</v>
      </c>
      <c r="M2292" s="37"/>
      <c r="N2292" s="260" t="s">
        <v>20645</v>
      </c>
      <c r="O2292" s="260">
        <v>0.0</v>
      </c>
      <c r="P2292" s="260"/>
      <c r="Q2292" s="260"/>
      <c r="R2292" s="260"/>
    </row>
    <row r="2293">
      <c r="A2293" s="279">
        <v>45960.0</v>
      </c>
      <c r="B2293" s="31">
        <v>8871.0</v>
      </c>
      <c r="C2293" s="31" t="s">
        <v>4651</v>
      </c>
      <c r="D2293" s="31"/>
      <c r="E2293" s="31"/>
      <c r="F2293" s="275"/>
      <c r="G2293" s="276">
        <v>2540.0</v>
      </c>
      <c r="H2293" s="277">
        <v>40.0</v>
      </c>
      <c r="I2293" s="278">
        <v>8.0</v>
      </c>
      <c r="J2293" s="37">
        <v>10.0</v>
      </c>
      <c r="K2293" s="37"/>
      <c r="L2293" s="37" t="s">
        <v>60</v>
      </c>
      <c r="M2293" s="37">
        <v>734702.0</v>
      </c>
      <c r="N2293" s="260" t="s">
        <v>20645</v>
      </c>
      <c r="O2293" s="260">
        <v>0.0</v>
      </c>
      <c r="P2293" s="260"/>
      <c r="Q2293" s="260"/>
      <c r="R2293" s="260"/>
    </row>
    <row r="2294">
      <c r="A2294" s="279">
        <v>45960.0</v>
      </c>
      <c r="B2294" s="31">
        <v>8872.0</v>
      </c>
      <c r="C2294" s="31" t="s">
        <v>4017</v>
      </c>
      <c r="D2294" s="31"/>
      <c r="E2294" s="31" t="s">
        <v>4500</v>
      </c>
      <c r="F2294" s="275"/>
      <c r="G2294" s="276">
        <v>4300.0</v>
      </c>
      <c r="H2294" s="277">
        <v>1020.0</v>
      </c>
      <c r="I2294" s="278">
        <v>169.0</v>
      </c>
      <c r="J2294" s="37">
        <v>202.0</v>
      </c>
      <c r="K2294" s="37"/>
      <c r="L2294" s="37" t="s">
        <v>52</v>
      </c>
      <c r="M2294" s="37"/>
      <c r="N2294" s="260" t="s">
        <v>20645</v>
      </c>
      <c r="O2294" s="260">
        <v>0.0</v>
      </c>
      <c r="P2294" s="260"/>
      <c r="Q2294" s="260"/>
      <c r="R2294" s="260"/>
    </row>
    <row r="2295">
      <c r="A2295" s="279">
        <v>45960.0</v>
      </c>
      <c r="B2295" s="31">
        <v>8873.0</v>
      </c>
      <c r="C2295" s="31" t="s">
        <v>13439</v>
      </c>
      <c r="D2295" s="31"/>
      <c r="E2295" s="31"/>
      <c r="F2295" s="275"/>
      <c r="G2295" s="276">
        <v>2660.0</v>
      </c>
      <c r="H2295" s="277">
        <v>220.0</v>
      </c>
      <c r="I2295" s="278">
        <v>37.0</v>
      </c>
      <c r="J2295" s="37">
        <v>44.0</v>
      </c>
      <c r="K2295" s="37"/>
      <c r="L2295" s="37" t="s">
        <v>52</v>
      </c>
      <c r="M2295" s="37"/>
      <c r="N2295" s="260" t="s">
        <v>20645</v>
      </c>
      <c r="O2295" s="260">
        <v>0.0</v>
      </c>
      <c r="P2295" s="260"/>
      <c r="Q2295" s="260"/>
      <c r="R2295" s="260"/>
    </row>
    <row r="2296">
      <c r="A2296" s="279">
        <v>45960.0</v>
      </c>
      <c r="B2296" s="31">
        <v>8874.0</v>
      </c>
      <c r="C2296" s="31" t="s">
        <v>8901</v>
      </c>
      <c r="D2296" s="31"/>
      <c r="E2296" s="31" t="s">
        <v>22939</v>
      </c>
      <c r="F2296" s="275"/>
      <c r="G2296" s="276">
        <v>11280.0</v>
      </c>
      <c r="H2296" s="277">
        <v>860.0</v>
      </c>
      <c r="I2296" s="278">
        <v>0.0</v>
      </c>
      <c r="J2296" s="37">
        <v>0.0</v>
      </c>
      <c r="K2296" s="37"/>
      <c r="L2296" s="37" t="s">
        <v>52</v>
      </c>
      <c r="M2296" s="37"/>
      <c r="N2296" s="260" t="s">
        <v>20645</v>
      </c>
      <c r="O2296" s="260">
        <v>0.0</v>
      </c>
      <c r="P2296" s="260"/>
      <c r="Q2296" s="260"/>
      <c r="R2296" s="260"/>
    </row>
    <row r="2297">
      <c r="A2297" s="279">
        <v>45960.0</v>
      </c>
      <c r="B2297" s="31">
        <v>8875.0</v>
      </c>
      <c r="C2297" s="31" t="s">
        <v>8901</v>
      </c>
      <c r="D2297" s="31"/>
      <c r="E2297" s="31" t="s">
        <v>22940</v>
      </c>
      <c r="F2297" s="275"/>
      <c r="G2297" s="276">
        <v>10940.0</v>
      </c>
      <c r="H2297" s="277">
        <v>840.0</v>
      </c>
      <c r="I2297" s="278">
        <v>0.0</v>
      </c>
      <c r="J2297" s="37">
        <v>0.0</v>
      </c>
      <c r="K2297" s="37"/>
      <c r="L2297" s="37" t="s">
        <v>21</v>
      </c>
      <c r="M2297" s="37"/>
      <c r="N2297" s="260" t="s">
        <v>20645</v>
      </c>
      <c r="O2297" s="260">
        <v>0.0</v>
      </c>
      <c r="P2297" s="260"/>
      <c r="Q2297" s="260"/>
      <c r="R2297" s="260"/>
    </row>
    <row r="2298">
      <c r="A2298" s="279">
        <v>45960.0</v>
      </c>
      <c r="B2298" s="31">
        <v>8876.0</v>
      </c>
      <c r="C2298" s="31" t="s">
        <v>3265</v>
      </c>
      <c r="D2298" s="31"/>
      <c r="E2298" s="31"/>
      <c r="F2298" s="275"/>
      <c r="G2298" s="276">
        <v>3260.0</v>
      </c>
      <c r="H2298" s="277">
        <v>320.0</v>
      </c>
      <c r="I2298" s="278">
        <v>53.0</v>
      </c>
      <c r="J2298" s="37">
        <v>64.0</v>
      </c>
      <c r="K2298" s="37"/>
      <c r="L2298" s="37" t="s">
        <v>52</v>
      </c>
      <c r="M2298" s="37"/>
      <c r="N2298" s="260" t="s">
        <v>20645</v>
      </c>
      <c r="O2298" s="260">
        <v>0.0</v>
      </c>
      <c r="P2298" s="260"/>
      <c r="Q2298" s="260"/>
      <c r="R2298" s="260"/>
    </row>
    <row r="2299">
      <c r="A2299" s="279">
        <v>45960.0</v>
      </c>
      <c r="B2299" s="31">
        <v>8877.0</v>
      </c>
      <c r="C2299" s="31" t="s">
        <v>6423</v>
      </c>
      <c r="D2299" s="31"/>
      <c r="E2299" s="31" t="s">
        <v>22683</v>
      </c>
      <c r="F2299" s="275"/>
      <c r="G2299" s="276">
        <v>3680.0</v>
      </c>
      <c r="H2299" s="277">
        <v>280.0</v>
      </c>
      <c r="I2299" s="278">
        <v>12.0</v>
      </c>
      <c r="J2299" s="37">
        <v>14.0</v>
      </c>
      <c r="K2299" s="37"/>
      <c r="L2299" s="37" t="s">
        <v>21</v>
      </c>
      <c r="M2299" s="37"/>
      <c r="N2299" s="260" t="s">
        <v>20645</v>
      </c>
      <c r="O2299" s="260">
        <v>0.0</v>
      </c>
      <c r="P2299" s="260"/>
      <c r="Q2299" s="260"/>
      <c r="R2299" s="260"/>
    </row>
    <row r="2300">
      <c r="A2300" s="279">
        <v>45960.0</v>
      </c>
      <c r="B2300" s="31">
        <v>8878.0</v>
      </c>
      <c r="C2300" s="31" t="s">
        <v>6423</v>
      </c>
      <c r="D2300" s="31"/>
      <c r="E2300" s="31" t="s">
        <v>22683</v>
      </c>
      <c r="F2300" s="275"/>
      <c r="G2300" s="276">
        <v>3400.0</v>
      </c>
      <c r="H2300" s="277">
        <v>620.0</v>
      </c>
      <c r="I2300" s="278">
        <v>115.0</v>
      </c>
      <c r="J2300" s="37">
        <v>138.0</v>
      </c>
      <c r="K2300" s="37"/>
      <c r="L2300" s="37" t="s">
        <v>21</v>
      </c>
      <c r="M2300" s="37"/>
      <c r="N2300" s="260" t="s">
        <v>20645</v>
      </c>
      <c r="O2300" s="260">
        <v>0.0</v>
      </c>
      <c r="P2300" s="260"/>
      <c r="Q2300" s="260"/>
      <c r="R2300" s="260"/>
    </row>
    <row r="2301">
      <c r="A2301" s="279">
        <v>45960.0</v>
      </c>
      <c r="B2301" s="31">
        <v>8879.0</v>
      </c>
      <c r="C2301" s="31" t="s">
        <v>4112</v>
      </c>
      <c r="D2301" s="31"/>
      <c r="E2301" s="31"/>
      <c r="F2301" s="275"/>
      <c r="G2301" s="276">
        <v>4100.0</v>
      </c>
      <c r="H2301" s="277">
        <v>1480.0</v>
      </c>
      <c r="I2301" s="278">
        <v>245.0</v>
      </c>
      <c r="J2301" s="37">
        <v>294.0</v>
      </c>
      <c r="K2301" s="37"/>
      <c r="L2301" s="37" t="s">
        <v>21</v>
      </c>
      <c r="M2301" s="37"/>
      <c r="N2301" s="260" t="s">
        <v>20645</v>
      </c>
      <c r="O2301" s="260">
        <v>0.0</v>
      </c>
      <c r="P2301" s="260"/>
      <c r="Q2301" s="260"/>
      <c r="R2301" s="260"/>
    </row>
    <row r="2302">
      <c r="A2302" s="274"/>
      <c r="B2302" s="31"/>
      <c r="C2302" s="31"/>
      <c r="D2302" s="31"/>
      <c r="E2302" s="31"/>
      <c r="F2302" s="275"/>
      <c r="G2302" s="276"/>
      <c r="H2302" s="277"/>
      <c r="I2302" s="278"/>
      <c r="J2302" s="37"/>
      <c r="K2302" s="37"/>
      <c r="L2302" s="37"/>
      <c r="M2302" s="37"/>
      <c r="N2302" s="260"/>
      <c r="O2302" s="260"/>
      <c r="P2302" s="260"/>
      <c r="Q2302" s="260"/>
      <c r="R2302" s="260"/>
    </row>
    <row r="2303">
      <c r="A2303" s="274">
        <v>45961.02900206018</v>
      </c>
      <c r="B2303" s="31">
        <v>8880.0</v>
      </c>
      <c r="C2303" s="31" t="s">
        <v>8901</v>
      </c>
      <c r="D2303" s="31"/>
      <c r="E2303" s="31" t="s">
        <v>22948</v>
      </c>
      <c r="F2303" s="275"/>
      <c r="G2303" s="276">
        <v>11220.0</v>
      </c>
      <c r="H2303" s="277">
        <v>900.0</v>
      </c>
      <c r="I2303" s="278">
        <v>0.0</v>
      </c>
      <c r="J2303" s="37">
        <v>0.0</v>
      </c>
      <c r="K2303" s="37"/>
      <c r="L2303" s="37" t="s">
        <v>21</v>
      </c>
      <c r="M2303" s="37"/>
      <c r="N2303" s="260" t="s">
        <v>20645</v>
      </c>
      <c r="O2303" s="260">
        <v>0.0</v>
      </c>
      <c r="P2303" s="260"/>
      <c r="Q2303" s="260"/>
      <c r="R2303" s="260"/>
    </row>
    <row r="2304">
      <c r="A2304" s="279">
        <v>45961.0</v>
      </c>
      <c r="B2304" s="31">
        <v>8881.0</v>
      </c>
      <c r="C2304" s="31" t="s">
        <v>4031</v>
      </c>
      <c r="D2304" s="31"/>
      <c r="E2304" s="31" t="s">
        <v>20697</v>
      </c>
      <c r="F2304" s="275"/>
      <c r="G2304" s="276">
        <v>3200.0</v>
      </c>
      <c r="H2304" s="277">
        <v>440.0</v>
      </c>
      <c r="I2304" s="278">
        <v>73.0</v>
      </c>
      <c r="J2304" s="37">
        <v>88.0</v>
      </c>
      <c r="K2304" s="37"/>
      <c r="L2304" s="37" t="s">
        <v>21</v>
      </c>
      <c r="M2304" s="37"/>
      <c r="N2304" s="260" t="s">
        <v>20645</v>
      </c>
      <c r="O2304" s="260">
        <v>0.0</v>
      </c>
      <c r="P2304" s="260"/>
      <c r="Q2304" s="260"/>
      <c r="R2304" s="260"/>
    </row>
    <row r="2305">
      <c r="A2305" s="279">
        <v>45961.0</v>
      </c>
      <c r="B2305" s="31">
        <v>8882.0</v>
      </c>
      <c r="C2305" s="31" t="s">
        <v>4017</v>
      </c>
      <c r="D2305" s="31"/>
      <c r="E2305" s="31" t="s">
        <v>4500</v>
      </c>
      <c r="F2305" s="275"/>
      <c r="G2305" s="276">
        <v>3900.0</v>
      </c>
      <c r="H2305" s="277">
        <v>580.0</v>
      </c>
      <c r="I2305" s="278">
        <v>96.0</v>
      </c>
      <c r="J2305" s="37">
        <v>115.0</v>
      </c>
      <c r="K2305" s="37"/>
      <c r="L2305" s="37" t="s">
        <v>52</v>
      </c>
      <c r="M2305" s="37"/>
      <c r="N2305" s="260" t="s">
        <v>20645</v>
      </c>
      <c r="O2305" s="260">
        <v>0.0</v>
      </c>
      <c r="P2305" s="260"/>
      <c r="Q2305" s="260"/>
      <c r="R2305" s="260"/>
    </row>
    <row r="2306">
      <c r="A2306" s="279">
        <v>45961.0</v>
      </c>
      <c r="B2306" s="31">
        <v>8883.0</v>
      </c>
      <c r="C2306" s="31" t="s">
        <v>6423</v>
      </c>
      <c r="D2306" s="31"/>
      <c r="E2306" s="31" t="s">
        <v>22684</v>
      </c>
      <c r="F2306" s="275"/>
      <c r="G2306" s="276">
        <v>3840.0</v>
      </c>
      <c r="H2306" s="277">
        <v>260.0</v>
      </c>
      <c r="I2306" s="278">
        <v>11.0</v>
      </c>
      <c r="J2306" s="37">
        <v>13.0</v>
      </c>
      <c r="K2306" s="37"/>
      <c r="L2306" s="37" t="s">
        <v>21</v>
      </c>
      <c r="M2306" s="37"/>
      <c r="N2306" s="260" t="s">
        <v>20645</v>
      </c>
      <c r="O2306" s="260">
        <v>0.0</v>
      </c>
      <c r="P2306" s="260"/>
      <c r="Q2306" s="260"/>
      <c r="R2306" s="260"/>
    </row>
    <row r="2307">
      <c r="A2307" s="279">
        <v>45961.0</v>
      </c>
      <c r="B2307" s="31">
        <v>8884.0</v>
      </c>
      <c r="C2307" s="31" t="s">
        <v>6423</v>
      </c>
      <c r="D2307" s="31"/>
      <c r="E2307" s="31" t="s">
        <v>22684</v>
      </c>
      <c r="F2307" s="275"/>
      <c r="G2307" s="276">
        <v>3580.0</v>
      </c>
      <c r="H2307" s="277">
        <v>660.0</v>
      </c>
      <c r="I2307" s="278">
        <v>123.0</v>
      </c>
      <c r="J2307" s="37">
        <v>147.0</v>
      </c>
      <c r="K2307" s="37"/>
      <c r="L2307" s="37" t="s">
        <v>21</v>
      </c>
      <c r="M2307" s="37"/>
      <c r="N2307" s="260" t="s">
        <v>20645</v>
      </c>
      <c r="O2307" s="260">
        <v>0.0</v>
      </c>
      <c r="P2307" s="260"/>
      <c r="Q2307" s="260"/>
      <c r="R2307" s="260"/>
    </row>
    <row r="2308">
      <c r="A2308" s="279">
        <v>45961.0</v>
      </c>
      <c r="B2308" s="31">
        <v>8885.0</v>
      </c>
      <c r="C2308" s="31" t="s">
        <v>1468</v>
      </c>
      <c r="D2308" s="31"/>
      <c r="E2308" s="31"/>
      <c r="F2308" s="275"/>
      <c r="G2308" s="276">
        <v>4440.0</v>
      </c>
      <c r="H2308" s="277">
        <v>380.0</v>
      </c>
      <c r="I2308" s="278">
        <v>63.0</v>
      </c>
      <c r="J2308" s="37">
        <v>76.0</v>
      </c>
      <c r="K2308" s="37"/>
      <c r="L2308" s="37" t="s">
        <v>52</v>
      </c>
      <c r="M2308" s="37"/>
      <c r="N2308" s="260" t="s">
        <v>20645</v>
      </c>
      <c r="O2308" s="260">
        <v>0.0</v>
      </c>
      <c r="P2308" s="260"/>
      <c r="Q2308" s="260"/>
      <c r="R2308" s="260"/>
    </row>
    <row r="2309">
      <c r="A2309" s="279">
        <v>45960.0</v>
      </c>
      <c r="B2309" s="31">
        <v>8886.0</v>
      </c>
      <c r="C2309" s="31" t="s">
        <v>1093</v>
      </c>
      <c r="D2309" s="31"/>
      <c r="E2309" s="31" t="s">
        <v>22943</v>
      </c>
      <c r="F2309" s="275"/>
      <c r="G2309" s="276">
        <v>3020.0</v>
      </c>
      <c r="H2309" s="277">
        <v>160.0</v>
      </c>
      <c r="I2309" s="278">
        <v>32.0</v>
      </c>
      <c r="J2309" s="37">
        <v>39.0</v>
      </c>
      <c r="K2309" s="37"/>
      <c r="L2309" s="37" t="s">
        <v>21</v>
      </c>
      <c r="M2309" s="37"/>
      <c r="N2309" s="260" t="s">
        <v>20645</v>
      </c>
      <c r="O2309" s="260">
        <v>0.0</v>
      </c>
      <c r="P2309" s="260"/>
      <c r="Q2309" s="260"/>
      <c r="R2309" s="260"/>
    </row>
    <row r="2310">
      <c r="A2310" s="279">
        <v>45961.0</v>
      </c>
      <c r="B2310" s="31">
        <v>8887.0</v>
      </c>
      <c r="C2310" s="31" t="s">
        <v>4035</v>
      </c>
      <c r="D2310" s="31"/>
      <c r="E2310" s="31"/>
      <c r="F2310" s="275"/>
      <c r="G2310" s="276">
        <v>3800.0</v>
      </c>
      <c r="H2310" s="277">
        <v>3800.0</v>
      </c>
      <c r="I2310" s="278">
        <v>152.0</v>
      </c>
      <c r="J2310" s="37">
        <v>183.0</v>
      </c>
      <c r="K2310" s="37"/>
      <c r="L2310" s="37" t="s">
        <v>21</v>
      </c>
      <c r="M2310" s="37"/>
      <c r="N2310" s="260" t="s">
        <v>20645</v>
      </c>
      <c r="O2310" s="260">
        <v>0.0</v>
      </c>
      <c r="P2310" s="260"/>
      <c r="Q2310" s="260"/>
      <c r="R2310" s="260"/>
    </row>
    <row r="2311">
      <c r="A2311" s="279">
        <v>45961.0</v>
      </c>
      <c r="B2311" s="31">
        <v>8888.0</v>
      </c>
      <c r="C2311" s="31" t="s">
        <v>4035</v>
      </c>
      <c r="D2311" s="31"/>
      <c r="E2311" s="31"/>
      <c r="F2311" s="275"/>
      <c r="G2311" s="276">
        <v>3800.0</v>
      </c>
      <c r="H2311" s="277">
        <v>1140.0</v>
      </c>
      <c r="I2311" s="278">
        <v>46.0</v>
      </c>
      <c r="J2311" s="37">
        <v>55.0</v>
      </c>
      <c r="K2311" s="37"/>
      <c r="L2311" s="37" t="s">
        <v>52</v>
      </c>
      <c r="M2311" s="37"/>
      <c r="N2311" s="260" t="s">
        <v>20645</v>
      </c>
      <c r="O2311" s="260">
        <v>0.0</v>
      </c>
      <c r="P2311" s="260"/>
      <c r="Q2311" s="260"/>
      <c r="R2311" s="260"/>
    </row>
    <row r="2312">
      <c r="A2312" s="279">
        <v>45961.0</v>
      </c>
      <c r="B2312" s="31">
        <v>8889.0</v>
      </c>
      <c r="C2312" s="31" t="s">
        <v>4839</v>
      </c>
      <c r="D2312" s="31"/>
      <c r="E2312" s="31"/>
      <c r="F2312" s="275"/>
      <c r="G2312" s="276">
        <v>2980.0</v>
      </c>
      <c r="H2312" s="277">
        <v>300.0</v>
      </c>
      <c r="I2312" s="278">
        <v>62.0</v>
      </c>
      <c r="J2312" s="37">
        <v>74.0</v>
      </c>
      <c r="K2312" s="37"/>
      <c r="L2312" s="37" t="s">
        <v>60</v>
      </c>
      <c r="M2312" s="37">
        <v>656054.0</v>
      </c>
      <c r="N2312" s="260" t="s">
        <v>20645</v>
      </c>
      <c r="O2312" s="260">
        <v>0.0</v>
      </c>
      <c r="P2312" s="260"/>
      <c r="Q2312" s="260"/>
      <c r="R2312" s="260"/>
    </row>
    <row r="2313">
      <c r="A2313" s="279">
        <v>45961.0</v>
      </c>
      <c r="B2313" s="31">
        <v>8890.0</v>
      </c>
      <c r="C2313" s="31" t="s">
        <v>4031</v>
      </c>
      <c r="D2313" s="31"/>
      <c r="E2313" s="31" t="s">
        <v>20697</v>
      </c>
      <c r="F2313" s="275"/>
      <c r="G2313" s="276">
        <v>3040.0</v>
      </c>
      <c r="H2313" s="277">
        <v>380.0</v>
      </c>
      <c r="I2313" s="278">
        <v>63.0</v>
      </c>
      <c r="J2313" s="37">
        <v>76.0</v>
      </c>
      <c r="K2313" s="37"/>
      <c r="L2313" s="37" t="s">
        <v>60</v>
      </c>
      <c r="M2313" s="37"/>
      <c r="N2313" s="260" t="s">
        <v>20645</v>
      </c>
      <c r="O2313" s="260">
        <v>0.0</v>
      </c>
      <c r="P2313" s="260"/>
      <c r="Q2313" s="260"/>
      <c r="R2313" s="260"/>
    </row>
    <row r="2314">
      <c r="A2314" s="279">
        <v>45961.0</v>
      </c>
      <c r="B2314" s="31">
        <v>8891.0</v>
      </c>
      <c r="C2314" s="31" t="s">
        <v>744</v>
      </c>
      <c r="D2314" s="31"/>
      <c r="E2314" s="31"/>
      <c r="F2314" s="275"/>
      <c r="G2314" s="276">
        <v>3140.0</v>
      </c>
      <c r="H2314" s="277">
        <v>600.0</v>
      </c>
      <c r="I2314" s="278">
        <v>36.0</v>
      </c>
      <c r="J2314" s="37">
        <v>44.0</v>
      </c>
      <c r="K2314" s="37"/>
      <c r="L2314" s="37" t="s">
        <v>52</v>
      </c>
      <c r="M2314" s="37"/>
      <c r="N2314" s="260" t="s">
        <v>20645</v>
      </c>
      <c r="O2314" s="260">
        <v>0.0</v>
      </c>
      <c r="P2314" s="260"/>
      <c r="Q2314" s="260"/>
      <c r="R2314" s="260"/>
    </row>
    <row r="2315">
      <c r="A2315" s="279">
        <v>45961.0</v>
      </c>
      <c r="B2315" s="31">
        <v>8892.0</v>
      </c>
      <c r="C2315" s="31" t="s">
        <v>6423</v>
      </c>
      <c r="D2315" s="31"/>
      <c r="E2315" s="31" t="s">
        <v>22683</v>
      </c>
      <c r="F2315" s="275"/>
      <c r="G2315" s="276">
        <v>3540.0</v>
      </c>
      <c r="H2315" s="277">
        <v>280.0</v>
      </c>
      <c r="I2315" s="278">
        <v>12.0</v>
      </c>
      <c r="J2315" s="37">
        <v>14.0</v>
      </c>
      <c r="K2315" s="37"/>
      <c r="L2315" s="37" t="s">
        <v>21</v>
      </c>
      <c r="M2315" s="37"/>
      <c r="N2315" s="260" t="s">
        <v>20645</v>
      </c>
      <c r="O2315" s="260">
        <v>0.0</v>
      </c>
      <c r="P2315" s="260"/>
      <c r="Q2315" s="260"/>
      <c r="R2315" s="260"/>
    </row>
    <row r="2316">
      <c r="A2316" s="279">
        <v>45961.0</v>
      </c>
      <c r="B2316" s="31">
        <v>8893.0</v>
      </c>
      <c r="C2316" s="31" t="s">
        <v>6423</v>
      </c>
      <c r="D2316" s="31"/>
      <c r="E2316" s="31" t="s">
        <v>22683</v>
      </c>
      <c r="F2316" s="275"/>
      <c r="G2316" s="276">
        <v>3260.0</v>
      </c>
      <c r="H2316" s="277">
        <v>400.0</v>
      </c>
      <c r="I2316" s="278">
        <v>74.0</v>
      </c>
      <c r="J2316" s="37">
        <v>89.0</v>
      </c>
      <c r="K2316" s="37"/>
      <c r="L2316" s="37" t="s">
        <v>21</v>
      </c>
      <c r="M2316" s="37"/>
      <c r="N2316" s="260" t="s">
        <v>20645</v>
      </c>
      <c r="O2316" s="260">
        <v>0.0</v>
      </c>
      <c r="P2316" s="260"/>
      <c r="Q2316" s="260"/>
      <c r="R2316" s="260"/>
    </row>
    <row r="2317">
      <c r="A2317" s="279">
        <v>45961.0</v>
      </c>
      <c r="B2317" s="31">
        <v>8894.0</v>
      </c>
      <c r="C2317" s="31" t="s">
        <v>8901</v>
      </c>
      <c r="D2317" s="31"/>
      <c r="E2317" s="31" t="s">
        <v>22946</v>
      </c>
      <c r="F2317" s="275"/>
      <c r="G2317" s="276">
        <v>15460.0</v>
      </c>
      <c r="H2317" s="277">
        <v>5240.0</v>
      </c>
      <c r="I2317" s="278">
        <v>0.0</v>
      </c>
      <c r="J2317" s="37">
        <v>0.0</v>
      </c>
      <c r="K2317" s="37"/>
      <c r="L2317" s="37" t="s">
        <v>21</v>
      </c>
      <c r="M2317" s="37"/>
      <c r="N2317" s="260" t="s">
        <v>20645</v>
      </c>
      <c r="O2317" s="260">
        <v>0.0</v>
      </c>
      <c r="P2317" s="260"/>
      <c r="Q2317" s="260"/>
      <c r="R2317" s="260"/>
    </row>
    <row r="2318">
      <c r="A2318" s="274"/>
      <c r="B2318" s="31"/>
      <c r="C2318" s="31"/>
      <c r="D2318" s="31"/>
      <c r="E2318" s="31"/>
      <c r="F2318" s="275"/>
      <c r="G2318" s="276"/>
      <c r="H2318" s="277"/>
      <c r="I2318" s="278"/>
      <c r="J2318" s="37"/>
      <c r="K2318" s="37"/>
      <c r="L2318" s="37"/>
      <c r="M2318" s="37"/>
      <c r="N2318" s="260"/>
      <c r="O2318" s="260"/>
      <c r="P2318" s="260"/>
      <c r="Q2318" s="260"/>
      <c r="R2318" s="260"/>
    </row>
    <row r="2319">
      <c r="A2319" s="274">
        <v>45964.02900740741</v>
      </c>
      <c r="B2319" s="31">
        <v>8895.0</v>
      </c>
      <c r="C2319" s="31" t="s">
        <v>4062</v>
      </c>
      <c r="D2319" s="31"/>
      <c r="E2319" s="31"/>
      <c r="F2319" s="275"/>
      <c r="G2319" s="276">
        <v>5240.0</v>
      </c>
      <c r="H2319" s="277">
        <v>1480.0</v>
      </c>
      <c r="I2319" s="278">
        <v>245.0</v>
      </c>
      <c r="J2319" s="37">
        <v>294.0</v>
      </c>
      <c r="K2319" s="37"/>
      <c r="L2319" s="37" t="s">
        <v>60</v>
      </c>
      <c r="M2319" s="37"/>
      <c r="N2319" s="260" t="s">
        <v>20645</v>
      </c>
      <c r="O2319" s="260">
        <v>0.0</v>
      </c>
      <c r="P2319" s="260"/>
      <c r="Q2319" s="260"/>
      <c r="R2319" s="260"/>
    </row>
    <row r="2320">
      <c r="A2320" s="279">
        <v>45964.0</v>
      </c>
      <c r="B2320" s="31">
        <v>8896.0</v>
      </c>
      <c r="C2320" s="31" t="s">
        <v>4017</v>
      </c>
      <c r="D2320" s="31"/>
      <c r="E2320" s="31" t="s">
        <v>4500</v>
      </c>
      <c r="F2320" s="275"/>
      <c r="G2320" s="276">
        <v>3720.0</v>
      </c>
      <c r="H2320" s="277">
        <v>440.0</v>
      </c>
      <c r="I2320" s="278">
        <v>73.0</v>
      </c>
      <c r="J2320" s="37">
        <v>88.0</v>
      </c>
      <c r="K2320" s="37"/>
      <c r="L2320" s="37" t="s">
        <v>52</v>
      </c>
      <c r="M2320" s="37"/>
      <c r="N2320" s="260" t="s">
        <v>20645</v>
      </c>
      <c r="O2320" s="260">
        <v>0.0</v>
      </c>
      <c r="P2320" s="260"/>
      <c r="Q2320" s="260"/>
      <c r="R2320" s="260"/>
    </row>
    <row r="2321">
      <c r="A2321" s="279">
        <v>45964.0</v>
      </c>
      <c r="B2321" s="31">
        <v>8897.0</v>
      </c>
      <c r="C2321" s="31" t="s">
        <v>22954</v>
      </c>
      <c r="D2321" s="31"/>
      <c r="E2321" s="31"/>
      <c r="F2321" s="275"/>
      <c r="G2321" s="276">
        <v>2800.0</v>
      </c>
      <c r="H2321" s="277">
        <v>100.0</v>
      </c>
      <c r="I2321" s="278">
        <v>20.0</v>
      </c>
      <c r="J2321" s="37">
        <v>24.0</v>
      </c>
      <c r="K2321" s="37"/>
      <c r="L2321" s="37" t="s">
        <v>60</v>
      </c>
      <c r="M2321" s="37">
        <v>326030.0</v>
      </c>
      <c r="N2321" s="260" t="s">
        <v>20645</v>
      </c>
      <c r="O2321" s="260">
        <v>0.0</v>
      </c>
      <c r="P2321" s="260"/>
      <c r="Q2321" s="260"/>
      <c r="R2321" s="260"/>
    </row>
    <row r="2322">
      <c r="A2322" s="279">
        <v>45964.0</v>
      </c>
      <c r="B2322" s="31">
        <v>8898.0</v>
      </c>
      <c r="C2322" s="31" t="s">
        <v>4097</v>
      </c>
      <c r="D2322" s="31"/>
      <c r="E2322" s="31"/>
      <c r="F2322" s="275"/>
      <c r="G2322" s="276">
        <v>4100.0</v>
      </c>
      <c r="H2322" s="277">
        <v>1400.0</v>
      </c>
      <c r="I2322" s="278">
        <v>231.0</v>
      </c>
      <c r="J2322" s="37">
        <v>278.0</v>
      </c>
      <c r="K2322" s="37"/>
      <c r="L2322" s="37" t="s">
        <v>21</v>
      </c>
      <c r="M2322" s="37"/>
      <c r="N2322" s="260" t="s">
        <v>20645</v>
      </c>
      <c r="O2322" s="260">
        <v>0.0</v>
      </c>
      <c r="P2322" s="260"/>
      <c r="Q2322" s="260"/>
      <c r="R2322" s="260"/>
    </row>
    <row r="2323">
      <c r="A2323" s="279">
        <v>45962.0</v>
      </c>
      <c r="B2323" s="31">
        <v>8899.0</v>
      </c>
      <c r="C2323" s="31" t="s">
        <v>6423</v>
      </c>
      <c r="D2323" s="31"/>
      <c r="E2323" s="31" t="s">
        <v>22684</v>
      </c>
      <c r="F2323" s="275"/>
      <c r="G2323" s="276">
        <v>3840.0</v>
      </c>
      <c r="H2323" s="277">
        <v>300.0</v>
      </c>
      <c r="I2323" s="278">
        <v>12.0</v>
      </c>
      <c r="J2323" s="37">
        <v>15.0</v>
      </c>
      <c r="K2323" s="37"/>
      <c r="L2323" s="37" t="s">
        <v>21</v>
      </c>
      <c r="M2323" s="37"/>
      <c r="N2323" s="260" t="s">
        <v>20645</v>
      </c>
      <c r="O2323" s="260">
        <v>0.0</v>
      </c>
      <c r="P2323" s="260"/>
      <c r="Q2323" s="260"/>
      <c r="R2323" s="260"/>
    </row>
    <row r="2324">
      <c r="A2324" s="279">
        <v>45962.0</v>
      </c>
      <c r="B2324" s="31">
        <v>8900.0</v>
      </c>
      <c r="C2324" s="31" t="s">
        <v>6423</v>
      </c>
      <c r="D2324" s="31"/>
      <c r="E2324" s="31" t="s">
        <v>22684</v>
      </c>
      <c r="F2324" s="275"/>
      <c r="G2324" s="276">
        <v>3540.0</v>
      </c>
      <c r="H2324" s="277">
        <v>580.0</v>
      </c>
      <c r="I2324" s="278">
        <v>108.0</v>
      </c>
      <c r="J2324" s="37">
        <v>129.0</v>
      </c>
      <c r="K2324" s="37"/>
      <c r="L2324" s="37" t="s">
        <v>21</v>
      </c>
      <c r="M2324" s="37"/>
      <c r="N2324" s="260" t="s">
        <v>20645</v>
      </c>
      <c r="O2324" s="260">
        <v>0.0</v>
      </c>
      <c r="P2324" s="260"/>
      <c r="Q2324" s="260"/>
      <c r="R2324" s="260"/>
    </row>
    <row r="2325">
      <c r="A2325" s="279">
        <v>45964.0</v>
      </c>
      <c r="B2325" s="31">
        <v>8901.0</v>
      </c>
      <c r="C2325" s="31" t="s">
        <v>4073</v>
      </c>
      <c r="D2325" s="31"/>
      <c r="E2325" s="31"/>
      <c r="F2325" s="275"/>
      <c r="G2325" s="276">
        <v>2600.0</v>
      </c>
      <c r="H2325" s="277">
        <v>120.0</v>
      </c>
      <c r="I2325" s="278">
        <v>24.0</v>
      </c>
      <c r="J2325" s="37">
        <v>29.0</v>
      </c>
      <c r="K2325" s="37"/>
      <c r="L2325" s="37" t="s">
        <v>60</v>
      </c>
      <c r="M2325" s="37">
        <v>444142.0</v>
      </c>
      <c r="N2325" s="260" t="s">
        <v>20645</v>
      </c>
      <c r="O2325" s="260">
        <v>0.0</v>
      </c>
      <c r="P2325" s="260"/>
      <c r="Q2325" s="260"/>
      <c r="R2325" s="260"/>
    </row>
    <row r="2326">
      <c r="A2326" s="279">
        <v>45962.0</v>
      </c>
      <c r="B2326" s="31">
        <v>8902.0</v>
      </c>
      <c r="C2326" s="31" t="s">
        <v>744</v>
      </c>
      <c r="D2326" s="31"/>
      <c r="E2326" s="31"/>
      <c r="F2326" s="275"/>
      <c r="G2326" s="276">
        <v>3200.0</v>
      </c>
      <c r="H2326" s="277">
        <v>700.0</v>
      </c>
      <c r="I2326" s="278">
        <v>42.0</v>
      </c>
      <c r="J2326" s="37">
        <v>51.0</v>
      </c>
      <c r="K2326" s="37"/>
      <c r="L2326" s="37" t="s">
        <v>52</v>
      </c>
      <c r="M2326" s="37"/>
      <c r="N2326" s="260" t="s">
        <v>20645</v>
      </c>
      <c r="O2326" s="260">
        <v>0.0</v>
      </c>
      <c r="P2326" s="260"/>
      <c r="Q2326" s="260"/>
      <c r="R2326" s="260"/>
    </row>
    <row r="2327">
      <c r="A2327" s="279">
        <v>45964.0</v>
      </c>
      <c r="B2327" s="31">
        <v>8903.0</v>
      </c>
      <c r="C2327" s="31" t="s">
        <v>744</v>
      </c>
      <c r="D2327" s="31"/>
      <c r="E2327" s="31"/>
      <c r="F2327" s="275"/>
      <c r="G2327" s="276">
        <v>2840.0</v>
      </c>
      <c r="H2327" s="277">
        <v>300.0</v>
      </c>
      <c r="I2327" s="278">
        <v>18.0</v>
      </c>
      <c r="J2327" s="37">
        <v>22.0</v>
      </c>
      <c r="K2327" s="37"/>
      <c r="L2327" s="37" t="s">
        <v>52</v>
      </c>
      <c r="M2327" s="37"/>
      <c r="N2327" s="260" t="s">
        <v>20645</v>
      </c>
      <c r="O2327" s="260">
        <v>0.0</v>
      </c>
      <c r="P2327" s="260"/>
      <c r="Q2327" s="260"/>
      <c r="R2327" s="260"/>
    </row>
    <row r="2328">
      <c r="A2328" s="279">
        <v>45964.0</v>
      </c>
      <c r="B2328" s="31">
        <v>8904.0</v>
      </c>
      <c r="C2328" s="31" t="s">
        <v>5722</v>
      </c>
      <c r="D2328" s="31"/>
      <c r="E2328" s="31" t="s">
        <v>22684</v>
      </c>
      <c r="F2328" s="275"/>
      <c r="G2328" s="276">
        <v>3720.0</v>
      </c>
      <c r="H2328" s="277">
        <v>220.0</v>
      </c>
      <c r="I2328" s="278">
        <v>9.0</v>
      </c>
      <c r="J2328" s="37">
        <v>11.0</v>
      </c>
      <c r="K2328" s="37"/>
      <c r="L2328" s="37" t="s">
        <v>21</v>
      </c>
      <c r="M2328" s="37"/>
      <c r="N2328" s="260" t="s">
        <v>20645</v>
      </c>
      <c r="O2328" s="260">
        <v>0.0</v>
      </c>
      <c r="P2328" s="260"/>
      <c r="Q2328" s="260"/>
      <c r="R2328" s="260"/>
    </row>
    <row r="2329">
      <c r="A2329" s="279">
        <v>45964.0</v>
      </c>
      <c r="B2329" s="31">
        <v>8905.0</v>
      </c>
      <c r="C2329" s="31" t="s">
        <v>5722</v>
      </c>
      <c r="D2329" s="31"/>
      <c r="E2329" s="31" t="s">
        <v>22684</v>
      </c>
      <c r="F2329" s="275"/>
      <c r="G2329" s="276">
        <v>3500.0</v>
      </c>
      <c r="H2329" s="277">
        <v>560.0</v>
      </c>
      <c r="I2329" s="278">
        <v>104.0</v>
      </c>
      <c r="J2329" s="37">
        <v>125.0</v>
      </c>
      <c r="K2329" s="37"/>
      <c r="L2329" s="37" t="s">
        <v>21</v>
      </c>
      <c r="M2329" s="37"/>
      <c r="N2329" s="260" t="s">
        <v>20645</v>
      </c>
      <c r="O2329" s="260">
        <v>0.0</v>
      </c>
      <c r="P2329" s="260"/>
      <c r="Q2329" s="260"/>
      <c r="R2329" s="260"/>
    </row>
    <row r="2330">
      <c r="A2330" s="279">
        <v>45964.0</v>
      </c>
      <c r="B2330" s="31">
        <v>8906.0</v>
      </c>
      <c r="C2330" s="31" t="s">
        <v>5722</v>
      </c>
      <c r="D2330" s="31"/>
      <c r="E2330" s="31" t="s">
        <v>22683</v>
      </c>
      <c r="F2330" s="275"/>
      <c r="G2330" s="276">
        <v>3620.0</v>
      </c>
      <c r="H2330" s="277">
        <v>320.0</v>
      </c>
      <c r="I2330" s="278">
        <v>13.0</v>
      </c>
      <c r="J2330" s="37">
        <v>16.0</v>
      </c>
      <c r="K2330" s="37"/>
      <c r="L2330" s="37" t="s">
        <v>21</v>
      </c>
      <c r="M2330" s="37"/>
      <c r="N2330" s="260" t="s">
        <v>20645</v>
      </c>
      <c r="O2330" s="260">
        <v>0.0</v>
      </c>
      <c r="P2330" s="260"/>
      <c r="Q2330" s="260"/>
      <c r="R2330" s="260"/>
    </row>
    <row r="2331">
      <c r="A2331" s="279">
        <v>45964.0</v>
      </c>
      <c r="B2331" s="31">
        <v>8907.0</v>
      </c>
      <c r="C2331" s="31" t="s">
        <v>5722</v>
      </c>
      <c r="D2331" s="31"/>
      <c r="E2331" s="31" t="s">
        <v>22683</v>
      </c>
      <c r="F2331" s="275"/>
      <c r="G2331" s="276">
        <v>3300.0</v>
      </c>
      <c r="H2331" s="277">
        <v>440.0</v>
      </c>
      <c r="I2331" s="278">
        <v>82.0</v>
      </c>
      <c r="J2331" s="37">
        <v>98.0</v>
      </c>
      <c r="K2331" s="37"/>
      <c r="L2331" s="37" t="s">
        <v>21</v>
      </c>
      <c r="M2331" s="37"/>
      <c r="N2331" s="260" t="s">
        <v>20645</v>
      </c>
      <c r="O2331" s="260">
        <v>0.0</v>
      </c>
      <c r="P2331" s="260"/>
      <c r="Q2331" s="260"/>
      <c r="R2331" s="260"/>
    </row>
    <row r="2332">
      <c r="A2332" s="279">
        <v>45964.0</v>
      </c>
      <c r="B2332" s="31">
        <v>8908.0</v>
      </c>
      <c r="C2332" s="31" t="s">
        <v>4017</v>
      </c>
      <c r="D2332" s="31"/>
      <c r="E2332" s="31" t="s">
        <v>4500</v>
      </c>
      <c r="F2332" s="275"/>
      <c r="G2332" s="276">
        <v>4540.0</v>
      </c>
      <c r="H2332" s="277">
        <v>1060.0</v>
      </c>
      <c r="I2332" s="278">
        <v>75.0</v>
      </c>
      <c r="J2332" s="37">
        <v>90.0</v>
      </c>
      <c r="K2332" s="37"/>
      <c r="L2332" s="37" t="s">
        <v>52</v>
      </c>
      <c r="M2332" s="37"/>
      <c r="N2332" s="260" t="s">
        <v>20645</v>
      </c>
      <c r="O2332" s="260">
        <v>0.0</v>
      </c>
      <c r="P2332" s="260"/>
      <c r="Q2332" s="260"/>
      <c r="R2332" s="260"/>
    </row>
    <row r="2333">
      <c r="A2333" s="279">
        <v>45964.0</v>
      </c>
      <c r="B2333" s="31">
        <v>8909.0</v>
      </c>
      <c r="C2333" s="31" t="s">
        <v>4111</v>
      </c>
      <c r="D2333" s="31"/>
      <c r="E2333" s="31"/>
      <c r="F2333" s="275"/>
      <c r="G2333" s="276">
        <v>3860.0</v>
      </c>
      <c r="H2333" s="277">
        <v>1300.0</v>
      </c>
      <c r="I2333" s="278">
        <v>215.0</v>
      </c>
      <c r="J2333" s="37">
        <v>258.0</v>
      </c>
      <c r="K2333" s="37"/>
      <c r="L2333" s="37" t="s">
        <v>21</v>
      </c>
      <c r="M2333" s="37"/>
      <c r="N2333" s="260" t="s">
        <v>20645</v>
      </c>
      <c r="O2333" s="260">
        <v>0.0</v>
      </c>
      <c r="P2333" s="260"/>
      <c r="Q2333" s="260"/>
      <c r="R2333" s="260"/>
    </row>
    <row r="2334">
      <c r="A2334" s="279">
        <v>45964.0</v>
      </c>
      <c r="B2334" s="31">
        <v>8910.0</v>
      </c>
      <c r="C2334" s="31" t="s">
        <v>4082</v>
      </c>
      <c r="D2334" s="31"/>
      <c r="E2334" s="31"/>
      <c r="F2334" s="275"/>
      <c r="G2334" s="276">
        <v>3640.0</v>
      </c>
      <c r="H2334" s="277">
        <v>600.0</v>
      </c>
      <c r="I2334" s="278">
        <v>99.0</v>
      </c>
      <c r="J2334" s="37">
        <v>119.0</v>
      </c>
      <c r="K2334" s="37"/>
      <c r="L2334" s="37" t="s">
        <v>21</v>
      </c>
      <c r="M2334" s="37"/>
      <c r="N2334" s="260" t="s">
        <v>20645</v>
      </c>
      <c r="O2334" s="260">
        <v>0.0</v>
      </c>
      <c r="P2334" s="260"/>
      <c r="Q2334" s="260"/>
      <c r="R2334" s="260"/>
    </row>
    <row r="2335">
      <c r="A2335" s="279">
        <v>45964.0</v>
      </c>
      <c r="B2335" s="31">
        <v>8911.0</v>
      </c>
      <c r="C2335" s="31" t="s">
        <v>4671</v>
      </c>
      <c r="D2335" s="31"/>
      <c r="E2335" s="31" t="s">
        <v>4734</v>
      </c>
      <c r="F2335" s="275"/>
      <c r="G2335" s="276">
        <v>3340.0</v>
      </c>
      <c r="H2335" s="277">
        <v>640.0</v>
      </c>
      <c r="I2335" s="278">
        <v>106.0</v>
      </c>
      <c r="J2335" s="37">
        <v>127.0</v>
      </c>
      <c r="K2335" s="37"/>
      <c r="L2335" s="37" t="s">
        <v>21</v>
      </c>
      <c r="M2335" s="37"/>
      <c r="N2335" s="260" t="s">
        <v>20645</v>
      </c>
      <c r="O2335" s="260">
        <v>0.0</v>
      </c>
      <c r="P2335" s="260"/>
      <c r="Q2335" s="260"/>
      <c r="R2335" s="260"/>
    </row>
    <row r="2336">
      <c r="A2336" s="279">
        <v>45964.0</v>
      </c>
      <c r="B2336" s="31">
        <v>8912.0</v>
      </c>
      <c r="C2336" s="31" t="s">
        <v>744</v>
      </c>
      <c r="D2336" s="31"/>
      <c r="E2336" s="31"/>
      <c r="F2336" s="275"/>
      <c r="G2336" s="276">
        <v>2920.0</v>
      </c>
      <c r="H2336" s="277">
        <v>380.0</v>
      </c>
      <c r="I2336" s="278">
        <v>76.0</v>
      </c>
      <c r="J2336" s="37">
        <v>92.0</v>
      </c>
      <c r="K2336" s="37"/>
      <c r="L2336" s="37" t="s">
        <v>52</v>
      </c>
      <c r="M2336" s="37"/>
      <c r="N2336" s="260" t="s">
        <v>20645</v>
      </c>
      <c r="O2336" s="260">
        <v>0.0</v>
      </c>
      <c r="P2336" s="260"/>
      <c r="Q2336" s="260"/>
      <c r="R2336" s="260"/>
    </row>
    <row r="2337">
      <c r="A2337" s="274"/>
      <c r="B2337" s="31"/>
      <c r="C2337" s="31"/>
      <c r="D2337" s="31"/>
      <c r="E2337" s="31"/>
      <c r="F2337" s="275"/>
      <c r="G2337" s="276"/>
      <c r="H2337" s="277"/>
      <c r="I2337" s="278"/>
      <c r="J2337" s="37"/>
      <c r="K2337" s="37"/>
      <c r="L2337" s="37"/>
      <c r="M2337" s="37"/>
      <c r="N2337" s="260"/>
      <c r="O2337" s="260"/>
      <c r="P2337" s="260"/>
      <c r="Q2337" s="260"/>
      <c r="R2337" s="260"/>
    </row>
    <row r="2338">
      <c r="A2338" s="274">
        <v>45965.02904784722</v>
      </c>
      <c r="B2338" s="31">
        <v>8913.0</v>
      </c>
      <c r="C2338" s="31" t="s">
        <v>4110</v>
      </c>
      <c r="D2338" s="31"/>
      <c r="E2338" s="31"/>
      <c r="F2338" s="275"/>
      <c r="G2338" s="276">
        <v>4240.0</v>
      </c>
      <c r="H2338" s="277">
        <v>660.0</v>
      </c>
      <c r="I2338" s="278">
        <v>40.0</v>
      </c>
      <c r="J2338" s="37">
        <v>48.0</v>
      </c>
      <c r="K2338" s="37"/>
      <c r="L2338" s="37" t="s">
        <v>52</v>
      </c>
      <c r="M2338" s="37"/>
      <c r="N2338" s="260" t="s">
        <v>20645</v>
      </c>
      <c r="O2338" s="260">
        <v>0.0</v>
      </c>
      <c r="P2338" s="260"/>
      <c r="Q2338" s="260"/>
      <c r="R2338" s="260"/>
    </row>
    <row r="2339">
      <c r="A2339" s="279">
        <v>45965.0</v>
      </c>
      <c r="B2339" s="31">
        <v>8914.0</v>
      </c>
      <c r="C2339" s="31" t="s">
        <v>6423</v>
      </c>
      <c r="D2339" s="31"/>
      <c r="E2339" s="31" t="s">
        <v>22684</v>
      </c>
      <c r="F2339" s="275"/>
      <c r="G2339" s="276">
        <v>3360.0</v>
      </c>
      <c r="H2339" s="277">
        <v>440.0</v>
      </c>
      <c r="I2339" s="278">
        <v>82.0</v>
      </c>
      <c r="J2339" s="37">
        <v>98.0</v>
      </c>
      <c r="K2339" s="37"/>
      <c r="L2339" s="37" t="s">
        <v>21</v>
      </c>
      <c r="M2339" s="37"/>
      <c r="N2339" s="260" t="s">
        <v>20645</v>
      </c>
      <c r="O2339" s="260">
        <v>0.0</v>
      </c>
      <c r="P2339" s="260"/>
      <c r="Q2339" s="260"/>
      <c r="R2339" s="260"/>
    </row>
    <row r="2340">
      <c r="A2340" s="279">
        <v>45965.0</v>
      </c>
      <c r="B2340" s="31">
        <v>8915.0</v>
      </c>
      <c r="C2340" s="31" t="s">
        <v>6423</v>
      </c>
      <c r="D2340" s="31"/>
      <c r="E2340" s="31" t="s">
        <v>22684</v>
      </c>
      <c r="F2340" s="275"/>
      <c r="G2340" s="276">
        <v>3480.0</v>
      </c>
      <c r="H2340" s="277">
        <v>120.0</v>
      </c>
      <c r="I2340" s="278">
        <v>5.0</v>
      </c>
      <c r="J2340" s="37">
        <v>6.0</v>
      </c>
      <c r="K2340" s="37"/>
      <c r="L2340" s="37" t="s">
        <v>21</v>
      </c>
      <c r="M2340" s="37"/>
      <c r="N2340" s="260" t="s">
        <v>20645</v>
      </c>
      <c r="O2340" s="260">
        <v>0.0</v>
      </c>
      <c r="P2340" s="260"/>
      <c r="Q2340" s="260"/>
      <c r="R2340" s="260"/>
    </row>
    <row r="2341">
      <c r="A2341" s="279">
        <v>45965.0</v>
      </c>
      <c r="B2341" s="31">
        <v>8916.0</v>
      </c>
      <c r="C2341" s="31" t="s">
        <v>4138</v>
      </c>
      <c r="D2341" s="31"/>
      <c r="E2341" s="31"/>
      <c r="F2341" s="275"/>
      <c r="G2341" s="276">
        <v>3200.0</v>
      </c>
      <c r="H2341" s="277">
        <v>160.0</v>
      </c>
      <c r="I2341" s="278">
        <v>32.0</v>
      </c>
      <c r="J2341" s="37">
        <v>39.0</v>
      </c>
      <c r="K2341" s="37"/>
      <c r="L2341" s="37" t="s">
        <v>60</v>
      </c>
      <c r="M2341" s="37">
        <v>628602.0</v>
      </c>
      <c r="N2341" s="260" t="s">
        <v>20645</v>
      </c>
      <c r="O2341" s="260">
        <v>0.0</v>
      </c>
      <c r="P2341" s="260"/>
      <c r="Q2341" s="260"/>
      <c r="R2341" s="260"/>
    </row>
    <row r="2342">
      <c r="A2342" s="279">
        <v>45965.0</v>
      </c>
      <c r="B2342" s="31">
        <v>8917.0</v>
      </c>
      <c r="C2342" s="31" t="s">
        <v>4444</v>
      </c>
      <c r="D2342" s="31"/>
      <c r="E2342" s="31"/>
      <c r="F2342" s="275"/>
      <c r="G2342" s="276">
        <v>3600.0</v>
      </c>
      <c r="H2342" s="277">
        <v>860.0</v>
      </c>
      <c r="I2342" s="278">
        <v>142.0</v>
      </c>
      <c r="J2342" s="37">
        <v>171.0</v>
      </c>
      <c r="K2342" s="37"/>
      <c r="L2342" s="37" t="s">
        <v>21</v>
      </c>
      <c r="M2342" s="37"/>
      <c r="N2342" s="260" t="s">
        <v>20645</v>
      </c>
      <c r="O2342" s="260">
        <v>0.0</v>
      </c>
      <c r="P2342" s="260"/>
      <c r="Q2342" s="260"/>
      <c r="R2342" s="260"/>
    </row>
    <row r="2343">
      <c r="A2343" s="279">
        <v>45965.0</v>
      </c>
      <c r="B2343" s="31">
        <v>8918.0</v>
      </c>
      <c r="C2343" s="31" t="s">
        <v>5722</v>
      </c>
      <c r="D2343" s="31"/>
      <c r="E2343" s="31" t="s">
        <v>22683</v>
      </c>
      <c r="F2343" s="275"/>
      <c r="G2343" s="276">
        <v>3420.0</v>
      </c>
      <c r="H2343" s="277">
        <v>240.0</v>
      </c>
      <c r="I2343" s="278">
        <v>10.0</v>
      </c>
      <c r="J2343" s="37">
        <v>12.0</v>
      </c>
      <c r="K2343" s="37"/>
      <c r="L2343" s="37" t="s">
        <v>21</v>
      </c>
      <c r="M2343" s="37"/>
      <c r="N2343" s="260" t="s">
        <v>20645</v>
      </c>
      <c r="O2343" s="260">
        <v>0.0</v>
      </c>
      <c r="P2343" s="260"/>
      <c r="Q2343" s="260"/>
      <c r="R2343" s="260"/>
    </row>
    <row r="2344">
      <c r="A2344" s="279">
        <v>45965.0</v>
      </c>
      <c r="B2344" s="31">
        <v>8919.0</v>
      </c>
      <c r="C2344" s="31" t="s">
        <v>5722</v>
      </c>
      <c r="D2344" s="31"/>
      <c r="E2344" s="31" t="s">
        <v>22683</v>
      </c>
      <c r="F2344" s="275"/>
      <c r="G2344" s="276">
        <v>3180.0</v>
      </c>
      <c r="H2344" s="277">
        <v>320.0</v>
      </c>
      <c r="I2344" s="278">
        <v>60.0</v>
      </c>
      <c r="J2344" s="37">
        <v>72.0</v>
      </c>
      <c r="K2344" s="37"/>
      <c r="L2344" s="37" t="s">
        <v>21</v>
      </c>
      <c r="M2344" s="37"/>
      <c r="N2344" s="260" t="s">
        <v>20645</v>
      </c>
      <c r="O2344" s="260">
        <v>0.0</v>
      </c>
      <c r="P2344" s="260"/>
      <c r="Q2344" s="260"/>
      <c r="R2344" s="260"/>
    </row>
    <row r="2345">
      <c r="A2345" s="279">
        <v>45965.0</v>
      </c>
      <c r="B2345" s="31">
        <v>8920.0</v>
      </c>
      <c r="C2345" s="31" t="s">
        <v>13793</v>
      </c>
      <c r="D2345" s="31"/>
      <c r="E2345" s="31"/>
      <c r="F2345" s="275"/>
      <c r="G2345" s="276">
        <v>2460.0</v>
      </c>
      <c r="H2345" s="277">
        <v>400.0</v>
      </c>
      <c r="I2345" s="278">
        <v>80.0</v>
      </c>
      <c r="J2345" s="37">
        <v>96.0</v>
      </c>
      <c r="K2345" s="37"/>
      <c r="L2345" s="37" t="s">
        <v>52</v>
      </c>
      <c r="M2345" s="37"/>
      <c r="N2345" s="260" t="s">
        <v>20645</v>
      </c>
      <c r="O2345" s="260">
        <v>0.0</v>
      </c>
      <c r="P2345" s="260"/>
      <c r="Q2345" s="260"/>
      <c r="R2345" s="260"/>
    </row>
    <row r="2346">
      <c r="A2346" s="279">
        <v>45965.0</v>
      </c>
      <c r="B2346" s="31">
        <v>8921.0</v>
      </c>
      <c r="C2346" s="31" t="s">
        <v>4444</v>
      </c>
      <c r="D2346" s="31"/>
      <c r="E2346" s="31"/>
      <c r="F2346" s="275"/>
      <c r="G2346" s="276">
        <v>3500.0</v>
      </c>
      <c r="H2346" s="277">
        <v>780.0</v>
      </c>
      <c r="I2346" s="278">
        <v>129.0</v>
      </c>
      <c r="J2346" s="37">
        <v>155.0</v>
      </c>
      <c r="K2346" s="37"/>
      <c r="L2346" s="37" t="s">
        <v>21</v>
      </c>
      <c r="M2346" s="37"/>
      <c r="N2346" s="260" t="s">
        <v>20645</v>
      </c>
      <c r="O2346" s="260">
        <v>0.0</v>
      </c>
      <c r="P2346" s="260"/>
      <c r="Q2346" s="260"/>
      <c r="R2346" s="260"/>
    </row>
    <row r="2347">
      <c r="A2347" s="279">
        <v>45965.0</v>
      </c>
      <c r="B2347" s="31">
        <v>8922.0</v>
      </c>
      <c r="C2347" s="31" t="s">
        <v>4110</v>
      </c>
      <c r="D2347" s="31"/>
      <c r="E2347" s="31" t="s">
        <v>4500</v>
      </c>
      <c r="F2347" s="275"/>
      <c r="G2347" s="276">
        <v>4180.0</v>
      </c>
      <c r="H2347" s="277">
        <v>800.0</v>
      </c>
      <c r="I2347" s="278">
        <v>132.0</v>
      </c>
      <c r="J2347" s="37">
        <v>159.0</v>
      </c>
      <c r="K2347" s="37"/>
      <c r="L2347" s="37" t="s">
        <v>52</v>
      </c>
      <c r="M2347" s="37"/>
      <c r="N2347" s="260" t="s">
        <v>20645</v>
      </c>
      <c r="O2347" s="260">
        <v>0.0</v>
      </c>
      <c r="P2347" s="260"/>
      <c r="Q2347" s="260"/>
      <c r="R2347" s="260"/>
    </row>
    <row r="2348">
      <c r="A2348" s="279">
        <v>45965.0</v>
      </c>
      <c r="B2348" s="31">
        <v>8923.0</v>
      </c>
      <c r="C2348" s="31" t="s">
        <v>13793</v>
      </c>
      <c r="D2348" s="31"/>
      <c r="E2348" s="31" t="s">
        <v>22960</v>
      </c>
      <c r="F2348" s="275"/>
      <c r="G2348" s="276">
        <v>2520.0</v>
      </c>
      <c r="H2348" s="277">
        <v>460.0</v>
      </c>
      <c r="I2348" s="278">
        <v>92.0</v>
      </c>
      <c r="J2348" s="37">
        <v>111.0</v>
      </c>
      <c r="K2348" s="37"/>
      <c r="L2348" s="37" t="s">
        <v>52</v>
      </c>
      <c r="M2348" s="37"/>
      <c r="N2348" s="260" t="s">
        <v>20645</v>
      </c>
      <c r="O2348" s="260">
        <v>0.0</v>
      </c>
      <c r="P2348" s="260"/>
      <c r="Q2348" s="260"/>
      <c r="R2348" s="260"/>
    </row>
    <row r="2349">
      <c r="A2349" s="279">
        <v>45965.0</v>
      </c>
      <c r="B2349" s="31">
        <v>8924.0</v>
      </c>
      <c r="C2349" s="31" t="s">
        <v>4444</v>
      </c>
      <c r="D2349" s="31"/>
      <c r="E2349" s="31"/>
      <c r="F2349" s="275"/>
      <c r="G2349" s="276">
        <v>3420.0</v>
      </c>
      <c r="H2349" s="277">
        <v>640.0</v>
      </c>
      <c r="I2349" s="278">
        <v>106.0</v>
      </c>
      <c r="J2349" s="37">
        <v>127.0</v>
      </c>
      <c r="K2349" s="37"/>
      <c r="L2349" s="37" t="s">
        <v>21</v>
      </c>
      <c r="M2349" s="37"/>
      <c r="N2349" s="260" t="s">
        <v>20645</v>
      </c>
      <c r="O2349" s="260">
        <v>0.0</v>
      </c>
      <c r="P2349" s="260"/>
      <c r="Q2349" s="260"/>
      <c r="R2349" s="260"/>
    </row>
    <row r="2350">
      <c r="A2350" s="279"/>
      <c r="B2350" s="31"/>
      <c r="C2350" s="31"/>
      <c r="D2350" s="31"/>
      <c r="E2350" s="31"/>
      <c r="F2350" s="275"/>
      <c r="G2350" s="276"/>
      <c r="H2350" s="277"/>
      <c r="I2350" s="278"/>
      <c r="J2350" s="37"/>
      <c r="K2350" s="37"/>
      <c r="L2350" s="37"/>
      <c r="M2350" s="37"/>
      <c r="N2350" s="260"/>
      <c r="O2350" s="260"/>
      <c r="P2350" s="260"/>
      <c r="Q2350" s="260"/>
      <c r="R2350" s="260"/>
    </row>
    <row r="2351">
      <c r="A2351" s="279">
        <v>45964.0</v>
      </c>
      <c r="B2351" s="31">
        <v>8925.0</v>
      </c>
      <c r="C2351" s="31" t="s">
        <v>82</v>
      </c>
      <c r="D2351" s="31"/>
      <c r="E2351" s="31" t="s">
        <v>20681</v>
      </c>
      <c r="F2351" s="275"/>
      <c r="G2351" s="276">
        <v>3280.0</v>
      </c>
      <c r="H2351" s="277">
        <v>480.0</v>
      </c>
      <c r="I2351" s="278">
        <v>96.0</v>
      </c>
      <c r="J2351" s="37">
        <v>116.0</v>
      </c>
      <c r="K2351" s="37"/>
      <c r="L2351" s="37" t="s">
        <v>21</v>
      </c>
      <c r="M2351" s="37"/>
      <c r="N2351" s="260" t="s">
        <v>20645</v>
      </c>
      <c r="O2351" s="260">
        <v>0.0</v>
      </c>
      <c r="P2351" s="260"/>
      <c r="Q2351" s="260"/>
      <c r="R2351" s="260"/>
    </row>
    <row r="2352">
      <c r="A2352" s="274"/>
      <c r="B2352" s="31"/>
      <c r="C2352" s="31"/>
      <c r="D2352" s="31"/>
      <c r="E2352" s="31"/>
      <c r="F2352" s="275"/>
      <c r="G2352" s="276"/>
      <c r="H2352" s="277"/>
      <c r="I2352" s="278"/>
      <c r="J2352" s="37"/>
      <c r="K2352" s="37"/>
      <c r="L2352" s="37"/>
      <c r="M2352" s="37"/>
      <c r="N2352" s="260"/>
      <c r="O2352" s="260"/>
      <c r="P2352" s="260"/>
      <c r="Q2352" s="260"/>
      <c r="R2352" s="260"/>
    </row>
    <row r="2353">
      <c r="A2353" s="274">
        <v>45966.02901653935</v>
      </c>
      <c r="B2353" s="31">
        <v>8926.0</v>
      </c>
      <c r="C2353" s="31" t="s">
        <v>4111</v>
      </c>
      <c r="D2353" s="31"/>
      <c r="E2353" s="31"/>
      <c r="F2353" s="275"/>
      <c r="G2353" s="276">
        <v>3860.0</v>
      </c>
      <c r="H2353" s="277">
        <v>1280.0</v>
      </c>
      <c r="I2353" s="278">
        <v>212.0</v>
      </c>
      <c r="J2353" s="37">
        <v>254.0</v>
      </c>
      <c r="K2353" s="37"/>
      <c r="L2353" s="37" t="s">
        <v>21</v>
      </c>
      <c r="M2353" s="37"/>
      <c r="N2353" s="260" t="s">
        <v>20645</v>
      </c>
      <c r="O2353" s="260">
        <v>0.0</v>
      </c>
      <c r="P2353" s="260"/>
      <c r="Q2353" s="260"/>
      <c r="R2353" s="260"/>
    </row>
    <row r="2354">
      <c r="A2354" s="279">
        <v>45966.0</v>
      </c>
      <c r="B2354" s="31">
        <v>8927.0</v>
      </c>
      <c r="C2354" s="31" t="s">
        <v>4778</v>
      </c>
      <c r="D2354" s="31"/>
      <c r="E2354" s="31" t="s">
        <v>20685</v>
      </c>
      <c r="F2354" s="275"/>
      <c r="G2354" s="276">
        <v>3300.0</v>
      </c>
      <c r="H2354" s="277">
        <v>120.0</v>
      </c>
      <c r="I2354" s="278">
        <v>24.0</v>
      </c>
      <c r="J2354" s="37">
        <v>29.0</v>
      </c>
      <c r="K2354" s="37"/>
      <c r="L2354" s="37" t="s">
        <v>60</v>
      </c>
      <c r="M2354" s="37">
        <v>653446.0</v>
      </c>
      <c r="N2354" s="260" t="s">
        <v>20645</v>
      </c>
      <c r="O2354" s="260">
        <v>0.0</v>
      </c>
      <c r="P2354" s="260"/>
      <c r="Q2354" s="260"/>
      <c r="R2354" s="260"/>
    </row>
    <row r="2355">
      <c r="A2355" s="279">
        <v>45966.0</v>
      </c>
      <c r="B2355" s="31">
        <v>8928.0</v>
      </c>
      <c r="C2355" s="31" t="s">
        <v>22211</v>
      </c>
      <c r="D2355" s="31"/>
      <c r="E2355" s="31" t="s">
        <v>22963</v>
      </c>
      <c r="F2355" s="275"/>
      <c r="G2355" s="276">
        <v>12580.0</v>
      </c>
      <c r="H2355" s="277">
        <v>2240.0</v>
      </c>
      <c r="I2355" s="278">
        <v>0.0</v>
      </c>
      <c r="J2355" s="37">
        <v>0.0</v>
      </c>
      <c r="K2355" s="37"/>
      <c r="L2355" s="37" t="s">
        <v>21</v>
      </c>
      <c r="M2355" s="37"/>
      <c r="N2355" s="260" t="s">
        <v>20645</v>
      </c>
      <c r="O2355" s="260">
        <v>0.0</v>
      </c>
      <c r="P2355" s="260"/>
      <c r="Q2355" s="260"/>
      <c r="R2355" s="260"/>
    </row>
    <row r="2356">
      <c r="A2356" s="279">
        <v>45966.0</v>
      </c>
      <c r="B2356" s="31">
        <v>8929.0</v>
      </c>
      <c r="C2356" s="31" t="s">
        <v>21079</v>
      </c>
      <c r="D2356" s="31"/>
      <c r="E2356" s="31" t="s">
        <v>21519</v>
      </c>
      <c r="F2356" s="275"/>
      <c r="G2356" s="276">
        <v>2780.0</v>
      </c>
      <c r="H2356" s="277">
        <v>180.0</v>
      </c>
      <c r="I2356" s="278">
        <v>0.0</v>
      </c>
      <c r="J2356" s="37">
        <v>0.0</v>
      </c>
      <c r="K2356" s="37"/>
      <c r="L2356" s="37" t="s">
        <v>21</v>
      </c>
      <c r="M2356" s="37"/>
      <c r="N2356" s="260" t="s">
        <v>20645</v>
      </c>
      <c r="O2356" s="260">
        <v>0.0</v>
      </c>
      <c r="P2356" s="260"/>
      <c r="Q2356" s="260"/>
      <c r="R2356" s="260"/>
    </row>
    <row r="2357">
      <c r="A2357" s="279">
        <v>45966.0</v>
      </c>
      <c r="B2357" s="31">
        <v>8930.0</v>
      </c>
      <c r="C2357" s="31" t="s">
        <v>22866</v>
      </c>
      <c r="D2357" s="31"/>
      <c r="E2357" s="31" t="s">
        <v>21180</v>
      </c>
      <c r="F2357" s="275"/>
      <c r="G2357" s="276">
        <v>3760.0</v>
      </c>
      <c r="H2357" s="277">
        <v>660.0</v>
      </c>
      <c r="I2357" s="278">
        <v>0.0</v>
      </c>
      <c r="J2357" s="37">
        <v>110.0</v>
      </c>
      <c r="K2357" s="37">
        <v>110.0</v>
      </c>
      <c r="L2357" s="37" t="s">
        <v>52</v>
      </c>
      <c r="M2357" s="37"/>
      <c r="N2357" s="260" t="s">
        <v>20645</v>
      </c>
      <c r="O2357" s="260">
        <v>0.0</v>
      </c>
      <c r="P2357" s="260"/>
      <c r="Q2357" s="260"/>
      <c r="R2357" s="260"/>
    </row>
    <row r="2358">
      <c r="A2358" s="279">
        <v>45966.0</v>
      </c>
      <c r="B2358" s="31">
        <v>8931.0</v>
      </c>
      <c r="C2358" s="31" t="s">
        <v>22965</v>
      </c>
      <c r="D2358" s="31"/>
      <c r="E2358" s="31" t="s">
        <v>22868</v>
      </c>
      <c r="F2358" s="275"/>
      <c r="G2358" s="276">
        <v>1840.0</v>
      </c>
      <c r="H2358" s="277">
        <v>120.0</v>
      </c>
      <c r="I2358" s="278">
        <v>0.0</v>
      </c>
      <c r="J2358" s="37">
        <v>20.0</v>
      </c>
      <c r="K2358" s="37">
        <v>20.0</v>
      </c>
      <c r="L2358" s="37" t="s">
        <v>52</v>
      </c>
      <c r="M2358" s="37"/>
      <c r="N2358" s="260" t="s">
        <v>20645</v>
      </c>
      <c r="O2358" s="260">
        <v>0.0</v>
      </c>
      <c r="P2358" s="260"/>
      <c r="Q2358" s="260"/>
      <c r="R2358" s="260"/>
    </row>
    <row r="2359">
      <c r="A2359" s="279">
        <v>45966.0</v>
      </c>
      <c r="B2359" s="31">
        <v>8932.0</v>
      </c>
      <c r="C2359" s="31" t="s">
        <v>13793</v>
      </c>
      <c r="D2359" s="31"/>
      <c r="E2359" s="31" t="s">
        <v>22960</v>
      </c>
      <c r="F2359" s="275"/>
      <c r="G2359" s="276">
        <v>2340.0</v>
      </c>
      <c r="H2359" s="277">
        <v>280.0</v>
      </c>
      <c r="I2359" s="278">
        <v>56.0</v>
      </c>
      <c r="J2359" s="37">
        <v>0.0</v>
      </c>
      <c r="K2359" s="37">
        <v>70.0</v>
      </c>
      <c r="L2359" s="37" t="s">
        <v>52</v>
      </c>
      <c r="M2359" s="37"/>
      <c r="N2359" s="260" t="s">
        <v>20645</v>
      </c>
      <c r="O2359" s="260">
        <v>0.0</v>
      </c>
      <c r="P2359" s="260"/>
      <c r="Q2359" s="260"/>
      <c r="R2359" s="260"/>
    </row>
    <row r="2360">
      <c r="A2360" s="279">
        <v>45966.0</v>
      </c>
      <c r="B2360" s="31">
        <v>8933.0</v>
      </c>
      <c r="C2360" s="31" t="s">
        <v>4444</v>
      </c>
      <c r="D2360" s="31"/>
      <c r="E2360" s="31"/>
      <c r="F2360" s="275"/>
      <c r="G2360" s="276">
        <v>3460.0</v>
      </c>
      <c r="H2360" s="277">
        <v>760.0</v>
      </c>
      <c r="I2360" s="278">
        <v>126.0</v>
      </c>
      <c r="J2360" s="37">
        <v>0.0</v>
      </c>
      <c r="K2360" s="37"/>
      <c r="L2360" s="37" t="s">
        <v>21</v>
      </c>
      <c r="M2360" s="37"/>
      <c r="N2360" s="260" t="s">
        <v>20645</v>
      </c>
      <c r="O2360" s="260">
        <v>0.0</v>
      </c>
      <c r="P2360" s="260"/>
      <c r="Q2360" s="260"/>
      <c r="R2360" s="260"/>
    </row>
    <row r="2361">
      <c r="A2361" s="279">
        <v>45966.0</v>
      </c>
      <c r="B2361" s="31">
        <v>8934.0</v>
      </c>
      <c r="C2361" s="31" t="s">
        <v>6078</v>
      </c>
      <c r="D2361" s="31"/>
      <c r="E2361" s="31"/>
      <c r="F2361" s="275"/>
      <c r="G2361" s="276">
        <v>2500.0</v>
      </c>
      <c r="H2361" s="277">
        <v>320.0</v>
      </c>
      <c r="I2361" s="278">
        <v>53.0</v>
      </c>
      <c r="J2361" s="37">
        <v>0.0</v>
      </c>
      <c r="K2361" s="37"/>
      <c r="L2361" s="37" t="s">
        <v>21</v>
      </c>
      <c r="M2361" s="37"/>
      <c r="N2361" s="260" t="s">
        <v>20645</v>
      </c>
      <c r="O2361" s="260">
        <v>0.0</v>
      </c>
      <c r="P2361" s="260"/>
      <c r="Q2361" s="260"/>
      <c r="R2361" s="260"/>
    </row>
    <row r="2362">
      <c r="A2362" s="279">
        <v>45966.0</v>
      </c>
      <c r="B2362" s="31">
        <v>8935.0</v>
      </c>
      <c r="C2362" s="31" t="s">
        <v>5722</v>
      </c>
      <c r="D2362" s="31"/>
      <c r="E2362" s="31" t="s">
        <v>22684</v>
      </c>
      <c r="F2362" s="275"/>
      <c r="G2362" s="276">
        <v>3560.0</v>
      </c>
      <c r="H2362" s="277">
        <v>240.0</v>
      </c>
      <c r="I2362" s="278">
        <v>10.0</v>
      </c>
      <c r="J2362" s="37">
        <v>0.0</v>
      </c>
      <c r="K2362" s="37"/>
      <c r="L2362" s="37" t="s">
        <v>21</v>
      </c>
      <c r="M2362" s="37"/>
      <c r="N2362" s="260" t="s">
        <v>20645</v>
      </c>
      <c r="O2362" s="260">
        <v>0.0</v>
      </c>
      <c r="P2362" s="260"/>
      <c r="Q2362" s="260"/>
      <c r="R2362" s="260"/>
    </row>
    <row r="2363">
      <c r="A2363" s="279">
        <v>45966.0</v>
      </c>
      <c r="B2363" s="31">
        <v>8936.0</v>
      </c>
      <c r="C2363" s="31" t="s">
        <v>5722</v>
      </c>
      <c r="D2363" s="31"/>
      <c r="E2363" s="31" t="s">
        <v>22684</v>
      </c>
      <c r="F2363" s="275"/>
      <c r="G2363" s="276">
        <v>3320.0</v>
      </c>
      <c r="H2363" s="277">
        <v>400.0</v>
      </c>
      <c r="I2363" s="278">
        <v>74.0</v>
      </c>
      <c r="J2363" s="37">
        <v>0.0</v>
      </c>
      <c r="K2363" s="37"/>
      <c r="L2363" s="37" t="s">
        <v>21</v>
      </c>
      <c r="M2363" s="37"/>
      <c r="N2363" s="260" t="s">
        <v>20645</v>
      </c>
      <c r="O2363" s="260">
        <v>0.0</v>
      </c>
      <c r="P2363" s="260"/>
      <c r="Q2363" s="260"/>
      <c r="R2363" s="260"/>
    </row>
    <row r="2364">
      <c r="A2364" s="279">
        <v>45966.0</v>
      </c>
      <c r="B2364" s="31">
        <v>8937.0</v>
      </c>
      <c r="C2364" s="31" t="s">
        <v>4444</v>
      </c>
      <c r="D2364" s="31"/>
      <c r="E2364" s="31"/>
      <c r="F2364" s="275"/>
      <c r="G2364" s="276">
        <v>3340.0</v>
      </c>
      <c r="H2364" s="277">
        <v>640.0</v>
      </c>
      <c r="I2364" s="278">
        <v>106.0</v>
      </c>
      <c r="J2364" s="37">
        <v>0.0</v>
      </c>
      <c r="K2364" s="37"/>
      <c r="L2364" s="37" t="s">
        <v>21</v>
      </c>
      <c r="M2364" s="37"/>
      <c r="N2364" s="260" t="s">
        <v>20645</v>
      </c>
      <c r="O2364" s="260">
        <v>0.0</v>
      </c>
      <c r="P2364" s="260"/>
      <c r="Q2364" s="260"/>
      <c r="R2364" s="260"/>
    </row>
    <row r="2365">
      <c r="A2365" s="279">
        <v>45966.0</v>
      </c>
      <c r="B2365" s="31">
        <v>8938.0</v>
      </c>
      <c r="C2365" s="31" t="s">
        <v>13847</v>
      </c>
      <c r="D2365" s="31"/>
      <c r="E2365" s="31" t="s">
        <v>22960</v>
      </c>
      <c r="F2365" s="275"/>
      <c r="G2365" s="276">
        <v>2480.0</v>
      </c>
      <c r="H2365" s="277">
        <v>420.0</v>
      </c>
      <c r="I2365" s="278">
        <v>84.0</v>
      </c>
      <c r="J2365" s="37">
        <v>0.0</v>
      </c>
      <c r="K2365" s="37">
        <v>101.0</v>
      </c>
      <c r="L2365" s="37" t="s">
        <v>52</v>
      </c>
      <c r="M2365" s="37"/>
      <c r="N2365" s="260" t="s">
        <v>20645</v>
      </c>
      <c r="O2365" s="260">
        <v>0.0</v>
      </c>
      <c r="P2365" s="260"/>
      <c r="Q2365" s="260"/>
      <c r="R2365" s="260"/>
    </row>
    <row r="2366">
      <c r="A2366" s="279">
        <v>45966.0</v>
      </c>
      <c r="B2366" s="31">
        <v>8939.0</v>
      </c>
      <c r="C2366" s="31" t="s">
        <v>5722</v>
      </c>
      <c r="D2366" s="31"/>
      <c r="E2366" s="31" t="s">
        <v>22683</v>
      </c>
      <c r="F2366" s="275"/>
      <c r="G2366" s="276">
        <v>3420.0</v>
      </c>
      <c r="H2366" s="277">
        <v>220.0</v>
      </c>
      <c r="I2366" s="278">
        <v>9.0</v>
      </c>
      <c r="J2366" s="37">
        <v>0.0</v>
      </c>
      <c r="K2366" s="37"/>
      <c r="L2366" s="37" t="s">
        <v>21</v>
      </c>
      <c r="M2366" s="37"/>
      <c r="N2366" s="260" t="s">
        <v>20645</v>
      </c>
      <c r="O2366" s="260">
        <v>0.0</v>
      </c>
      <c r="P2366" s="260"/>
      <c r="Q2366" s="260"/>
      <c r="R2366" s="260"/>
    </row>
    <row r="2367">
      <c r="A2367" s="279">
        <v>45966.0</v>
      </c>
      <c r="B2367" s="31">
        <v>8940.0</v>
      </c>
      <c r="C2367" s="31" t="s">
        <v>5722</v>
      </c>
      <c r="D2367" s="31"/>
      <c r="E2367" s="31" t="s">
        <v>22683</v>
      </c>
      <c r="F2367" s="275"/>
      <c r="G2367" s="276">
        <v>3200.0</v>
      </c>
      <c r="H2367" s="277">
        <v>460.0</v>
      </c>
      <c r="I2367" s="278">
        <v>86.0</v>
      </c>
      <c r="J2367" s="37">
        <v>0.0</v>
      </c>
      <c r="K2367" s="37"/>
      <c r="L2367" s="37" t="s">
        <v>21</v>
      </c>
      <c r="M2367" s="37"/>
      <c r="N2367" s="260" t="s">
        <v>20645</v>
      </c>
      <c r="O2367" s="260">
        <v>0.0</v>
      </c>
      <c r="P2367" s="260"/>
      <c r="Q2367" s="260"/>
      <c r="R2367" s="260"/>
    </row>
    <row r="2368">
      <c r="A2368" s="279">
        <v>45966.0</v>
      </c>
      <c r="B2368" s="31">
        <v>8941.0</v>
      </c>
      <c r="C2368" s="31" t="s">
        <v>8901</v>
      </c>
      <c r="D2368" s="31"/>
      <c r="E2368" s="31" t="s">
        <v>22966</v>
      </c>
      <c r="F2368" s="275"/>
      <c r="G2368" s="276">
        <v>11740.0</v>
      </c>
      <c r="H2368" s="277">
        <v>1340.0</v>
      </c>
      <c r="I2368" s="278">
        <v>222.0</v>
      </c>
      <c r="J2368" s="37">
        <v>0.0</v>
      </c>
      <c r="K2368" s="37"/>
      <c r="L2368" s="37" t="s">
        <v>21</v>
      </c>
      <c r="M2368" s="37"/>
      <c r="N2368" s="260" t="s">
        <v>20645</v>
      </c>
      <c r="O2368" s="260">
        <v>0.0</v>
      </c>
      <c r="P2368" s="260"/>
      <c r="Q2368" s="260"/>
      <c r="R2368" s="260"/>
    </row>
    <row r="2369">
      <c r="A2369" s="279">
        <v>45966.0</v>
      </c>
      <c r="B2369" s="31">
        <v>8942.0</v>
      </c>
      <c r="C2369" s="31" t="s">
        <v>5705</v>
      </c>
      <c r="D2369" s="31"/>
      <c r="E2369" s="31"/>
      <c r="F2369" s="275"/>
      <c r="G2369" s="276">
        <v>4580.0</v>
      </c>
      <c r="H2369" s="277">
        <v>560.0</v>
      </c>
      <c r="I2369" s="278">
        <v>93.0</v>
      </c>
      <c r="J2369" s="37">
        <v>0.0</v>
      </c>
      <c r="K2369" s="37"/>
      <c r="L2369" s="37" t="s">
        <v>52</v>
      </c>
      <c r="M2369" s="37"/>
      <c r="N2369" s="260" t="s">
        <v>20645</v>
      </c>
      <c r="O2369" s="260">
        <v>0.0</v>
      </c>
      <c r="P2369" s="260"/>
      <c r="Q2369" s="260"/>
      <c r="R2369" s="260"/>
    </row>
    <row r="2370">
      <c r="A2370" s="279">
        <v>45966.0</v>
      </c>
      <c r="B2370" s="31">
        <v>8943.0</v>
      </c>
      <c r="C2370" s="31" t="s">
        <v>13847</v>
      </c>
      <c r="D2370" s="31"/>
      <c r="E2370" s="31" t="s">
        <v>22960</v>
      </c>
      <c r="F2370" s="275"/>
      <c r="G2370" s="276">
        <v>2460.0</v>
      </c>
      <c r="H2370" s="277">
        <v>420.0</v>
      </c>
      <c r="I2370" s="278">
        <v>84.0</v>
      </c>
      <c r="J2370" s="37">
        <v>0.0</v>
      </c>
      <c r="K2370" s="37">
        <v>101.0</v>
      </c>
      <c r="L2370" s="37" t="s">
        <v>52</v>
      </c>
      <c r="M2370" s="37"/>
      <c r="N2370" s="260" t="s">
        <v>20645</v>
      </c>
      <c r="O2370" s="260">
        <v>0.0</v>
      </c>
      <c r="P2370" s="260"/>
      <c r="Q2370" s="260"/>
      <c r="R2370" s="260"/>
    </row>
    <row r="2371">
      <c r="A2371" s="279">
        <v>45966.0</v>
      </c>
      <c r="B2371" s="31">
        <v>8944.0</v>
      </c>
      <c r="C2371" s="31" t="s">
        <v>4444</v>
      </c>
      <c r="D2371" s="31"/>
      <c r="E2371" s="31"/>
      <c r="F2371" s="275"/>
      <c r="G2371" s="276">
        <v>3320.0</v>
      </c>
      <c r="H2371" s="277">
        <v>560.0</v>
      </c>
      <c r="I2371" s="278">
        <v>93.0</v>
      </c>
      <c r="J2371" s="37">
        <v>0.0</v>
      </c>
      <c r="K2371" s="37"/>
      <c r="L2371" s="37" t="s">
        <v>21</v>
      </c>
      <c r="M2371" s="37"/>
      <c r="N2371" s="260" t="s">
        <v>20645</v>
      </c>
      <c r="O2371" s="260">
        <v>0.0</v>
      </c>
      <c r="P2371" s="260"/>
      <c r="Q2371" s="260"/>
      <c r="R2371" s="260"/>
    </row>
    <row r="2372">
      <c r="A2372" s="279">
        <v>45966.0</v>
      </c>
      <c r="B2372" s="31">
        <v>8945.0</v>
      </c>
      <c r="C2372" s="31" t="s">
        <v>8901</v>
      </c>
      <c r="D2372" s="31"/>
      <c r="E2372" s="31" t="s">
        <v>22969</v>
      </c>
      <c r="F2372" s="275"/>
      <c r="G2372" s="276">
        <v>11840.0</v>
      </c>
      <c r="H2372" s="277">
        <v>1620.0</v>
      </c>
      <c r="I2372" s="278">
        <v>268.0</v>
      </c>
      <c r="J2372" s="37">
        <v>0.0</v>
      </c>
      <c r="K2372" s="37"/>
      <c r="L2372" s="37" t="s">
        <v>21</v>
      </c>
      <c r="M2372" s="37"/>
      <c r="N2372" s="260" t="s">
        <v>20645</v>
      </c>
      <c r="O2372" s="260">
        <v>0.0</v>
      </c>
      <c r="P2372" s="260"/>
      <c r="Q2372" s="260"/>
      <c r="R2372" s="260"/>
    </row>
    <row r="2373">
      <c r="A2373" s="274"/>
      <c r="B2373" s="31"/>
      <c r="C2373" s="31"/>
      <c r="D2373" s="31"/>
      <c r="E2373" s="31"/>
      <c r="F2373" s="275"/>
      <c r="G2373" s="276"/>
      <c r="H2373" s="277"/>
      <c r="I2373" s="278"/>
      <c r="J2373" s="37"/>
      <c r="K2373" s="37"/>
      <c r="L2373" s="37"/>
      <c r="M2373" s="37"/>
      <c r="N2373" s="260"/>
      <c r="O2373" s="260"/>
      <c r="P2373" s="260"/>
      <c r="Q2373" s="260"/>
      <c r="R2373" s="260"/>
    </row>
    <row r="2374">
      <c r="A2374" s="274">
        <v>45967.02900976852</v>
      </c>
      <c r="B2374" s="31">
        <v>8946.0</v>
      </c>
      <c r="C2374" s="31" t="s">
        <v>4031</v>
      </c>
      <c r="D2374" s="31"/>
      <c r="E2374" s="31" t="s">
        <v>20697</v>
      </c>
      <c r="F2374" s="275"/>
      <c r="G2374" s="276">
        <v>3000.0</v>
      </c>
      <c r="H2374" s="277">
        <v>140.0</v>
      </c>
      <c r="I2374" s="278">
        <v>24.0</v>
      </c>
      <c r="J2374" s="37">
        <v>28.0</v>
      </c>
      <c r="K2374" s="37"/>
      <c r="L2374" s="37" t="s">
        <v>21</v>
      </c>
      <c r="M2374" s="37"/>
      <c r="N2374" s="260" t="s">
        <v>20645</v>
      </c>
      <c r="O2374" s="260">
        <v>0.0</v>
      </c>
      <c r="P2374" s="260"/>
      <c r="Q2374" s="260"/>
      <c r="R2374" s="260"/>
    </row>
    <row r="2375">
      <c r="A2375" s="279">
        <v>45967.0</v>
      </c>
      <c r="B2375" s="31">
        <v>8947.0</v>
      </c>
      <c r="C2375" s="31" t="s">
        <v>8901</v>
      </c>
      <c r="D2375" s="31"/>
      <c r="E2375" s="31" t="s">
        <v>22971</v>
      </c>
      <c r="F2375" s="275"/>
      <c r="G2375" s="276">
        <v>12380.0</v>
      </c>
      <c r="H2375" s="277"/>
      <c r="I2375" s="278">
        <v>0.0</v>
      </c>
      <c r="J2375" s="37">
        <v>0.0</v>
      </c>
      <c r="K2375" s="37"/>
      <c r="L2375" s="37" t="s">
        <v>21</v>
      </c>
      <c r="M2375" s="37"/>
      <c r="N2375" s="260" t="s">
        <v>20645</v>
      </c>
      <c r="O2375" s="260">
        <v>0.0</v>
      </c>
      <c r="P2375" s="260"/>
      <c r="Q2375" s="260"/>
      <c r="R2375" s="260"/>
    </row>
    <row r="2376">
      <c r="A2376" s="279">
        <v>45967.0</v>
      </c>
      <c r="B2376" s="31">
        <v>8948.0</v>
      </c>
      <c r="C2376" s="31" t="s">
        <v>8901</v>
      </c>
      <c r="D2376" s="31"/>
      <c r="E2376" s="31" t="s">
        <v>22972</v>
      </c>
      <c r="F2376" s="275"/>
      <c r="G2376" s="276">
        <v>13880.0</v>
      </c>
      <c r="H2376" s="277">
        <v>3260.0</v>
      </c>
      <c r="I2376" s="278">
        <v>538.0</v>
      </c>
      <c r="J2376" s="37">
        <v>646.0</v>
      </c>
      <c r="K2376" s="37"/>
      <c r="L2376" s="37" t="s">
        <v>21</v>
      </c>
      <c r="M2376" s="37"/>
      <c r="N2376" s="260" t="s">
        <v>20645</v>
      </c>
      <c r="O2376" s="260">
        <v>0.0</v>
      </c>
      <c r="P2376" s="260"/>
      <c r="Q2376" s="260"/>
      <c r="R2376" s="260"/>
    </row>
    <row r="2377">
      <c r="A2377" s="279">
        <v>45967.0</v>
      </c>
      <c r="B2377" s="31">
        <v>8949.0</v>
      </c>
      <c r="C2377" s="31" t="s">
        <v>744</v>
      </c>
      <c r="D2377" s="31"/>
      <c r="E2377" s="31"/>
      <c r="F2377" s="275"/>
      <c r="G2377" s="276">
        <v>2880.0</v>
      </c>
      <c r="H2377" s="277">
        <v>360.0</v>
      </c>
      <c r="I2377" s="278">
        <v>72.0</v>
      </c>
      <c r="J2377" s="37">
        <v>87.0</v>
      </c>
      <c r="K2377" s="37"/>
      <c r="L2377" s="37" t="s">
        <v>52</v>
      </c>
      <c r="M2377" s="37"/>
      <c r="N2377" s="260" t="s">
        <v>20645</v>
      </c>
      <c r="O2377" s="260">
        <v>0.0</v>
      </c>
      <c r="P2377" s="260"/>
      <c r="Q2377" s="260"/>
      <c r="R2377" s="260"/>
    </row>
    <row r="2378">
      <c r="A2378" s="279">
        <v>45967.0</v>
      </c>
      <c r="B2378" s="31">
        <v>8950.0</v>
      </c>
      <c r="C2378" s="31" t="s">
        <v>4112</v>
      </c>
      <c r="D2378" s="31"/>
      <c r="E2378" s="31"/>
      <c r="F2378" s="275"/>
      <c r="G2378" s="276">
        <v>3160.0</v>
      </c>
      <c r="H2378" s="277">
        <v>560.0</v>
      </c>
      <c r="I2378" s="278">
        <v>93.0</v>
      </c>
      <c r="J2378" s="37">
        <v>111.0</v>
      </c>
      <c r="K2378" s="37"/>
      <c r="L2378" s="37" t="s">
        <v>21</v>
      </c>
      <c r="M2378" s="37"/>
      <c r="N2378" s="260" t="s">
        <v>20645</v>
      </c>
      <c r="O2378" s="260">
        <v>0.0</v>
      </c>
      <c r="P2378" s="260"/>
      <c r="Q2378" s="260"/>
      <c r="R2378" s="260"/>
    </row>
    <row r="2379">
      <c r="A2379" s="279">
        <v>45967.0</v>
      </c>
      <c r="B2379" s="31">
        <v>8951.0</v>
      </c>
      <c r="C2379" s="31" t="s">
        <v>13847</v>
      </c>
      <c r="D2379" s="31"/>
      <c r="E2379" s="31" t="s">
        <v>22960</v>
      </c>
      <c r="F2379" s="275"/>
      <c r="G2379" s="276">
        <v>2440.0</v>
      </c>
      <c r="H2379" s="277">
        <v>380.0</v>
      </c>
      <c r="I2379" s="278">
        <v>76.0</v>
      </c>
      <c r="J2379" s="37">
        <v>92.0</v>
      </c>
      <c r="K2379" s="37">
        <v>92.0</v>
      </c>
      <c r="L2379" s="37" t="s">
        <v>52</v>
      </c>
      <c r="M2379" s="37"/>
      <c r="N2379" s="260" t="s">
        <v>20645</v>
      </c>
      <c r="O2379" s="260">
        <v>0.0</v>
      </c>
      <c r="P2379" s="260"/>
      <c r="Q2379" s="260"/>
      <c r="R2379" s="260"/>
    </row>
    <row r="2380">
      <c r="A2380" s="279">
        <v>45967.0</v>
      </c>
      <c r="B2380" s="31">
        <v>8952.0</v>
      </c>
      <c r="C2380" s="31" t="s">
        <v>4444</v>
      </c>
      <c r="D2380" s="31"/>
      <c r="E2380" s="31"/>
      <c r="F2380" s="275"/>
      <c r="G2380" s="276">
        <v>3460.0</v>
      </c>
      <c r="H2380" s="277">
        <v>660.0</v>
      </c>
      <c r="I2380" s="278">
        <v>109.0</v>
      </c>
      <c r="J2380" s="37">
        <v>131.0</v>
      </c>
      <c r="K2380" s="37"/>
      <c r="L2380" s="37" t="s">
        <v>21</v>
      </c>
      <c r="M2380" s="37"/>
      <c r="N2380" s="260" t="s">
        <v>20645</v>
      </c>
      <c r="O2380" s="260">
        <v>0.0</v>
      </c>
      <c r="P2380" s="260"/>
      <c r="Q2380" s="260"/>
      <c r="R2380" s="260"/>
    </row>
    <row r="2381">
      <c r="A2381" s="279">
        <v>45967.0</v>
      </c>
      <c r="B2381" s="31">
        <v>8953.0</v>
      </c>
      <c r="C2381" s="31" t="s">
        <v>4031</v>
      </c>
      <c r="D2381" s="31"/>
      <c r="E2381" s="31" t="s">
        <v>20697</v>
      </c>
      <c r="F2381" s="275"/>
      <c r="G2381" s="276">
        <v>2760.0</v>
      </c>
      <c r="H2381" s="277">
        <v>140.0</v>
      </c>
      <c r="I2381" s="278">
        <v>24.0</v>
      </c>
      <c r="J2381" s="37">
        <v>28.0</v>
      </c>
      <c r="K2381" s="37"/>
      <c r="L2381" s="37" t="s">
        <v>21</v>
      </c>
      <c r="M2381" s="37"/>
      <c r="N2381" s="260" t="s">
        <v>20645</v>
      </c>
      <c r="O2381" s="260">
        <v>0.0</v>
      </c>
      <c r="P2381" s="260"/>
      <c r="Q2381" s="260"/>
      <c r="R2381" s="260"/>
    </row>
    <row r="2382">
      <c r="A2382" s="279">
        <v>45967.0</v>
      </c>
      <c r="B2382" s="31">
        <v>8954.0</v>
      </c>
      <c r="C2382" s="31" t="s">
        <v>4035</v>
      </c>
      <c r="D2382" s="31"/>
      <c r="E2382" s="31"/>
      <c r="F2382" s="275"/>
      <c r="G2382" s="276">
        <v>4860.0</v>
      </c>
      <c r="H2382" s="277">
        <v>2120.0</v>
      </c>
      <c r="I2382" s="278">
        <v>85.0</v>
      </c>
      <c r="J2382" s="37">
        <v>102.0</v>
      </c>
      <c r="K2382" s="37"/>
      <c r="L2382" s="37" t="s">
        <v>52</v>
      </c>
      <c r="M2382" s="37"/>
      <c r="N2382" s="260" t="s">
        <v>20645</v>
      </c>
      <c r="O2382" s="260">
        <v>0.0</v>
      </c>
      <c r="P2382" s="260"/>
      <c r="Q2382" s="260"/>
      <c r="R2382" s="260"/>
    </row>
    <row r="2383">
      <c r="A2383" s="279">
        <v>45967.0</v>
      </c>
      <c r="B2383" s="31">
        <v>8955.0</v>
      </c>
      <c r="C2383" s="31" t="s">
        <v>4444</v>
      </c>
      <c r="D2383" s="31"/>
      <c r="E2383" s="31"/>
      <c r="F2383" s="275"/>
      <c r="G2383" s="276">
        <v>3020.0</v>
      </c>
      <c r="H2383" s="277">
        <v>300.0</v>
      </c>
      <c r="I2383" s="278">
        <v>50.0</v>
      </c>
      <c r="J2383" s="37">
        <v>60.0</v>
      </c>
      <c r="K2383" s="37"/>
      <c r="L2383" s="37" t="s">
        <v>21</v>
      </c>
      <c r="M2383" s="37"/>
      <c r="N2383" s="260" t="s">
        <v>20645</v>
      </c>
      <c r="O2383" s="260">
        <v>0.0</v>
      </c>
      <c r="P2383" s="260"/>
      <c r="Q2383" s="260"/>
      <c r="R2383" s="260"/>
    </row>
    <row r="2384">
      <c r="A2384" s="279">
        <v>45967.0</v>
      </c>
      <c r="B2384" s="31">
        <v>8956.0</v>
      </c>
      <c r="C2384" s="31" t="s">
        <v>13847</v>
      </c>
      <c r="D2384" s="31"/>
      <c r="E2384" s="31" t="s">
        <v>22960</v>
      </c>
      <c r="F2384" s="275"/>
      <c r="G2384" s="276">
        <v>2480.0</v>
      </c>
      <c r="H2384" s="277">
        <v>420.0</v>
      </c>
      <c r="I2384" s="278">
        <v>84.0</v>
      </c>
      <c r="J2384" s="37">
        <v>101.0</v>
      </c>
      <c r="K2384" s="37"/>
      <c r="L2384" s="37" t="s">
        <v>52</v>
      </c>
      <c r="M2384" s="37"/>
      <c r="N2384" s="260" t="s">
        <v>20645</v>
      </c>
      <c r="O2384" s="260">
        <v>0.0</v>
      </c>
      <c r="P2384" s="260"/>
      <c r="Q2384" s="260"/>
      <c r="R2384" s="260"/>
    </row>
    <row r="2385">
      <c r="A2385" s="279">
        <v>45967.0</v>
      </c>
      <c r="B2385" s="31">
        <v>8957.0</v>
      </c>
      <c r="C2385" s="31" t="s">
        <v>4017</v>
      </c>
      <c r="D2385" s="31"/>
      <c r="E2385" s="31" t="s">
        <v>4500</v>
      </c>
      <c r="F2385" s="275"/>
      <c r="G2385" s="276">
        <v>4200.0</v>
      </c>
      <c r="H2385" s="277">
        <v>1120.0</v>
      </c>
      <c r="I2385" s="278">
        <v>185.0</v>
      </c>
      <c r="J2385" s="37">
        <v>222.0</v>
      </c>
      <c r="K2385" s="37"/>
      <c r="L2385" s="37" t="s">
        <v>52</v>
      </c>
      <c r="M2385" s="37"/>
      <c r="N2385" s="260" t="s">
        <v>20645</v>
      </c>
      <c r="O2385" s="260">
        <v>0.0</v>
      </c>
      <c r="P2385" s="260"/>
      <c r="Q2385" s="260"/>
      <c r="R2385" s="260"/>
    </row>
    <row r="2386">
      <c r="A2386" s="279">
        <v>45967.0</v>
      </c>
      <c r="B2386" s="31">
        <v>8958.0</v>
      </c>
      <c r="C2386" s="31" t="s">
        <v>10694</v>
      </c>
      <c r="D2386" s="31"/>
      <c r="E2386" s="31" t="s">
        <v>22973</v>
      </c>
      <c r="F2386" s="275"/>
      <c r="G2386" s="276">
        <v>12780.0</v>
      </c>
      <c r="H2386" s="277">
        <v>360.0</v>
      </c>
      <c r="I2386" s="278">
        <v>22.0</v>
      </c>
      <c r="J2386" s="37">
        <v>26.0</v>
      </c>
      <c r="K2386" s="37"/>
      <c r="L2386" s="37" t="s">
        <v>21</v>
      </c>
      <c r="M2386" s="37"/>
      <c r="N2386" s="260" t="s">
        <v>20645</v>
      </c>
      <c r="O2386" s="260">
        <v>0.0</v>
      </c>
      <c r="P2386" s="260"/>
      <c r="Q2386" s="260"/>
      <c r="R2386" s="260"/>
    </row>
    <row r="2387">
      <c r="A2387" s="279">
        <v>45967.0</v>
      </c>
      <c r="B2387" s="31">
        <v>8959.0</v>
      </c>
      <c r="C2387" s="31" t="s">
        <v>6423</v>
      </c>
      <c r="D2387" s="31"/>
      <c r="E2387" s="31" t="s">
        <v>22684</v>
      </c>
      <c r="F2387" s="275"/>
      <c r="G2387" s="276">
        <v>3440.0</v>
      </c>
      <c r="H2387" s="277">
        <v>140.0</v>
      </c>
      <c r="I2387" s="278">
        <v>6.0</v>
      </c>
      <c r="J2387" s="37">
        <v>7.0</v>
      </c>
      <c r="K2387" s="37"/>
      <c r="L2387" s="37" t="s">
        <v>21</v>
      </c>
      <c r="M2387" s="37"/>
      <c r="N2387" s="260" t="s">
        <v>20645</v>
      </c>
      <c r="O2387" s="260">
        <v>0.0</v>
      </c>
      <c r="P2387" s="260"/>
      <c r="Q2387" s="260"/>
      <c r="R2387" s="260"/>
    </row>
    <row r="2388">
      <c r="A2388" s="279">
        <v>45967.0</v>
      </c>
      <c r="B2388" s="31">
        <v>8960.0</v>
      </c>
      <c r="C2388" s="31" t="s">
        <v>6423</v>
      </c>
      <c r="D2388" s="31"/>
      <c r="E2388" s="31" t="s">
        <v>22684</v>
      </c>
      <c r="F2388" s="275"/>
      <c r="G2388" s="276">
        <v>3300.0</v>
      </c>
      <c r="H2388" s="277">
        <v>400.0</v>
      </c>
      <c r="I2388" s="278">
        <v>74.0</v>
      </c>
      <c r="J2388" s="37">
        <v>89.0</v>
      </c>
      <c r="K2388" s="37"/>
      <c r="L2388" s="37" t="s">
        <v>21</v>
      </c>
      <c r="M2388" s="37"/>
      <c r="N2388" s="260" t="s">
        <v>20645</v>
      </c>
      <c r="O2388" s="260">
        <v>0.0</v>
      </c>
      <c r="P2388" s="260"/>
      <c r="Q2388" s="260"/>
      <c r="R2388" s="260"/>
    </row>
    <row r="2389">
      <c r="A2389" s="279">
        <v>45967.0</v>
      </c>
      <c r="B2389" s="31">
        <v>8961.0</v>
      </c>
      <c r="C2389" s="31" t="s">
        <v>6423</v>
      </c>
      <c r="D2389" s="31"/>
      <c r="E2389" s="31" t="s">
        <v>22683</v>
      </c>
      <c r="F2389" s="275"/>
      <c r="G2389" s="276">
        <v>3400.0</v>
      </c>
      <c r="H2389" s="277">
        <v>360.0</v>
      </c>
      <c r="I2389" s="278">
        <v>15.0</v>
      </c>
      <c r="J2389" s="37">
        <v>18.0</v>
      </c>
      <c r="K2389" s="37"/>
      <c r="L2389" s="37" t="s">
        <v>21</v>
      </c>
      <c r="M2389" s="37"/>
      <c r="N2389" s="260" t="s">
        <v>20645</v>
      </c>
      <c r="O2389" s="260">
        <v>0.0</v>
      </c>
      <c r="P2389" s="260"/>
      <c r="Q2389" s="260"/>
      <c r="R2389" s="260"/>
    </row>
    <row r="2390">
      <c r="A2390" s="279">
        <v>45967.0</v>
      </c>
      <c r="B2390" s="31">
        <v>8962.0</v>
      </c>
      <c r="C2390" s="31" t="s">
        <v>6423</v>
      </c>
      <c r="D2390" s="31"/>
      <c r="E2390" s="31" t="s">
        <v>22683</v>
      </c>
      <c r="F2390" s="275"/>
      <c r="G2390" s="276">
        <v>3040.0</v>
      </c>
      <c r="H2390" s="277">
        <v>300.0</v>
      </c>
      <c r="I2390" s="278">
        <v>56.0</v>
      </c>
      <c r="J2390" s="37">
        <v>67.0</v>
      </c>
      <c r="K2390" s="37"/>
      <c r="L2390" s="37" t="s">
        <v>21</v>
      </c>
      <c r="M2390" s="37"/>
      <c r="N2390" s="260" t="s">
        <v>20645</v>
      </c>
      <c r="O2390" s="260">
        <v>0.0</v>
      </c>
      <c r="P2390" s="260"/>
      <c r="Q2390" s="260"/>
      <c r="R2390" s="260"/>
    </row>
    <row r="2391">
      <c r="A2391" s="279">
        <v>45967.0</v>
      </c>
      <c r="B2391" s="31">
        <v>8963.0</v>
      </c>
      <c r="C2391" s="31" t="s">
        <v>4444</v>
      </c>
      <c r="D2391" s="31"/>
      <c r="E2391" s="31"/>
      <c r="F2391" s="275"/>
      <c r="G2391" s="276">
        <v>3620.0</v>
      </c>
      <c r="H2391" s="277">
        <v>900.0</v>
      </c>
      <c r="I2391" s="278">
        <v>149.0</v>
      </c>
      <c r="J2391" s="37">
        <v>179.0</v>
      </c>
      <c r="K2391" s="37"/>
      <c r="L2391" s="37" t="s">
        <v>21</v>
      </c>
      <c r="M2391" s="37"/>
      <c r="N2391" s="260" t="s">
        <v>20645</v>
      </c>
      <c r="O2391" s="260">
        <v>0.0</v>
      </c>
      <c r="P2391" s="260"/>
      <c r="Q2391" s="260"/>
      <c r="R2391" s="260"/>
    </row>
    <row r="2392">
      <c r="A2392" s="279">
        <v>45967.0</v>
      </c>
      <c r="B2392" s="31">
        <v>8964.0</v>
      </c>
      <c r="C2392" s="31" t="s">
        <v>744</v>
      </c>
      <c r="D2392" s="31"/>
      <c r="E2392" s="31"/>
      <c r="F2392" s="275"/>
      <c r="G2392" s="276">
        <v>2740.0</v>
      </c>
      <c r="H2392" s="277">
        <v>220.0</v>
      </c>
      <c r="I2392" s="278">
        <v>44.0</v>
      </c>
      <c r="J2392" s="37">
        <v>53.0</v>
      </c>
      <c r="K2392" s="37"/>
      <c r="L2392" s="37" t="s">
        <v>52</v>
      </c>
      <c r="M2392" s="37"/>
      <c r="N2392" s="260" t="s">
        <v>20645</v>
      </c>
      <c r="O2392" s="260">
        <v>0.0</v>
      </c>
      <c r="P2392" s="260"/>
      <c r="Q2392" s="260"/>
      <c r="R2392" s="260"/>
    </row>
    <row r="2393">
      <c r="A2393" s="279">
        <v>45967.0</v>
      </c>
      <c r="B2393" s="31">
        <v>8965.0</v>
      </c>
      <c r="C2393" s="31" t="s">
        <v>4138</v>
      </c>
      <c r="D2393" s="31"/>
      <c r="E2393" s="31"/>
      <c r="F2393" s="275"/>
      <c r="G2393" s="276">
        <v>3020.0</v>
      </c>
      <c r="H2393" s="277">
        <v>80.0</v>
      </c>
      <c r="I2393" s="278">
        <v>0.0</v>
      </c>
      <c r="J2393" s="37">
        <v>0.0</v>
      </c>
      <c r="K2393" s="37"/>
      <c r="L2393" s="37" t="s">
        <v>21</v>
      </c>
      <c r="M2393" s="37"/>
      <c r="N2393" s="260" t="s">
        <v>20645</v>
      </c>
      <c r="O2393" s="260">
        <v>0.0</v>
      </c>
      <c r="P2393" s="260"/>
      <c r="Q2393" s="260"/>
      <c r="R2393" s="260"/>
    </row>
    <row r="2394">
      <c r="A2394" s="279">
        <v>45967.0</v>
      </c>
      <c r="B2394" s="31">
        <v>8966.0</v>
      </c>
      <c r="C2394" s="31" t="s">
        <v>4031</v>
      </c>
      <c r="D2394" s="31"/>
      <c r="E2394" s="31" t="s">
        <v>20697</v>
      </c>
      <c r="F2394" s="275"/>
      <c r="G2394" s="276">
        <v>2960.0</v>
      </c>
      <c r="H2394" s="277">
        <v>160.0</v>
      </c>
      <c r="I2394" s="278">
        <v>27.0</v>
      </c>
      <c r="J2394" s="37">
        <v>32.0</v>
      </c>
      <c r="K2394" s="37"/>
      <c r="L2394" s="37" t="s">
        <v>21</v>
      </c>
      <c r="M2394" s="37"/>
      <c r="N2394" s="260" t="s">
        <v>20645</v>
      </c>
      <c r="O2394" s="260">
        <v>0.0</v>
      </c>
      <c r="P2394" s="260"/>
      <c r="Q2394" s="260"/>
      <c r="R2394" s="260"/>
    </row>
    <row r="2395">
      <c r="A2395" s="274"/>
      <c r="B2395" s="31"/>
      <c r="C2395" s="31"/>
      <c r="D2395" s="31"/>
      <c r="E2395" s="31"/>
      <c r="F2395" s="275"/>
      <c r="G2395" s="276"/>
      <c r="H2395" s="277"/>
      <c r="I2395" s="278"/>
      <c r="J2395" s="37"/>
      <c r="K2395" s="37"/>
      <c r="L2395" s="37"/>
      <c r="M2395" s="37"/>
      <c r="N2395" s="260"/>
      <c r="O2395" s="260"/>
      <c r="P2395" s="260"/>
      <c r="Q2395" s="260"/>
      <c r="R2395" s="260"/>
    </row>
    <row r="2396">
      <c r="A2396" s="274">
        <v>45968.029013125</v>
      </c>
      <c r="B2396" s="31">
        <v>8967.0</v>
      </c>
      <c r="C2396" s="31" t="s">
        <v>14148</v>
      </c>
      <c r="D2396" s="31"/>
      <c r="E2396" s="31"/>
      <c r="F2396" s="275"/>
      <c r="G2396" s="276">
        <v>3720.0</v>
      </c>
      <c r="H2396" s="277">
        <v>100.0</v>
      </c>
      <c r="I2396" s="278">
        <v>17.0</v>
      </c>
      <c r="J2396" s="37">
        <v>20.0</v>
      </c>
      <c r="K2396" s="37"/>
      <c r="L2396" s="37" t="s">
        <v>60</v>
      </c>
      <c r="M2396" s="37">
        <v>445006.0</v>
      </c>
      <c r="N2396" s="260" t="s">
        <v>20645</v>
      </c>
      <c r="O2396" s="260">
        <v>0.0</v>
      </c>
      <c r="P2396" s="260"/>
      <c r="Q2396" s="260"/>
      <c r="R2396" s="260"/>
    </row>
    <row r="2397">
      <c r="A2397" s="279">
        <v>45968.0</v>
      </c>
      <c r="B2397" s="31">
        <v>8968.0</v>
      </c>
      <c r="C2397" s="31" t="s">
        <v>4017</v>
      </c>
      <c r="D2397" s="31"/>
      <c r="E2397" s="31" t="s">
        <v>4500</v>
      </c>
      <c r="F2397" s="275"/>
      <c r="G2397" s="276">
        <v>4220.0</v>
      </c>
      <c r="H2397" s="277">
        <v>1120.0</v>
      </c>
      <c r="I2397" s="278">
        <v>185.0</v>
      </c>
      <c r="J2397" s="37">
        <v>222.0</v>
      </c>
      <c r="K2397" s="37"/>
      <c r="L2397" s="37" t="s">
        <v>52</v>
      </c>
      <c r="M2397" s="37"/>
      <c r="N2397" s="260" t="s">
        <v>20645</v>
      </c>
      <c r="O2397" s="260">
        <v>0.0</v>
      </c>
      <c r="P2397" s="260"/>
      <c r="Q2397" s="260"/>
      <c r="R2397" s="260"/>
    </row>
    <row r="2398">
      <c r="A2398" s="279">
        <v>45968.0</v>
      </c>
      <c r="B2398" s="31">
        <v>8969.0</v>
      </c>
      <c r="C2398" s="31" t="s">
        <v>8901</v>
      </c>
      <c r="D2398" s="31"/>
      <c r="E2398" s="31" t="s">
        <v>22978</v>
      </c>
      <c r="F2398" s="275"/>
      <c r="G2398" s="276">
        <v>11560.0</v>
      </c>
      <c r="H2398" s="277">
        <v>1160.0</v>
      </c>
      <c r="I2398" s="278">
        <v>192.0</v>
      </c>
      <c r="J2398" s="37">
        <v>230.0</v>
      </c>
      <c r="K2398" s="37"/>
      <c r="L2398" s="37" t="s">
        <v>21</v>
      </c>
      <c r="M2398" s="37"/>
      <c r="N2398" s="260" t="s">
        <v>20645</v>
      </c>
      <c r="O2398" s="260">
        <v>0.0</v>
      </c>
      <c r="P2398" s="260"/>
      <c r="Q2398" s="260"/>
      <c r="R2398" s="260"/>
    </row>
    <row r="2399">
      <c r="A2399" s="279">
        <v>45968.0</v>
      </c>
      <c r="B2399" s="31">
        <v>8970.0</v>
      </c>
      <c r="C2399" s="31" t="s">
        <v>8901</v>
      </c>
      <c r="D2399" s="31"/>
      <c r="E2399" s="31" t="s">
        <v>22979</v>
      </c>
      <c r="F2399" s="275"/>
      <c r="G2399" s="276">
        <v>11540.0</v>
      </c>
      <c r="H2399" s="277">
        <v>1320.0</v>
      </c>
      <c r="I2399" s="278">
        <v>218.0</v>
      </c>
      <c r="J2399" s="37">
        <v>262.0</v>
      </c>
      <c r="K2399" s="37"/>
      <c r="L2399" s="37" t="s">
        <v>21</v>
      </c>
      <c r="M2399" s="37"/>
      <c r="N2399" s="260" t="s">
        <v>20645</v>
      </c>
      <c r="O2399" s="260">
        <v>0.0</v>
      </c>
      <c r="P2399" s="260"/>
      <c r="Q2399" s="260"/>
      <c r="R2399" s="260"/>
    </row>
    <row r="2400">
      <c r="A2400" s="279">
        <v>45968.0</v>
      </c>
      <c r="B2400" s="31">
        <v>8971.0</v>
      </c>
      <c r="C2400" s="31"/>
      <c r="D2400" s="31"/>
      <c r="E2400" s="31"/>
      <c r="F2400" s="275"/>
      <c r="G2400" s="276"/>
      <c r="H2400" s="277">
        <v>0.0</v>
      </c>
      <c r="I2400" s="278">
        <v>0.0</v>
      </c>
      <c r="J2400" s="37">
        <v>0.0</v>
      </c>
      <c r="K2400" s="37"/>
      <c r="L2400" s="37" t="s">
        <v>52</v>
      </c>
      <c r="M2400" s="37"/>
      <c r="N2400" s="260" t="s">
        <v>20645</v>
      </c>
      <c r="O2400" s="260">
        <v>0.0</v>
      </c>
      <c r="P2400" s="260"/>
      <c r="Q2400" s="260"/>
      <c r="R2400" s="260"/>
    </row>
    <row r="2401">
      <c r="A2401" s="279">
        <v>45968.0</v>
      </c>
      <c r="B2401" s="31">
        <v>8972.0</v>
      </c>
      <c r="C2401" s="31" t="s">
        <v>4138</v>
      </c>
      <c r="D2401" s="31"/>
      <c r="E2401" s="31"/>
      <c r="F2401" s="275"/>
      <c r="G2401" s="276">
        <v>2980.0</v>
      </c>
      <c r="H2401" s="277">
        <v>120.0</v>
      </c>
      <c r="I2401" s="278">
        <v>24.0</v>
      </c>
      <c r="J2401" s="37">
        <v>29.0</v>
      </c>
      <c r="K2401" s="37"/>
      <c r="L2401" s="37" t="s">
        <v>21</v>
      </c>
      <c r="M2401" s="37"/>
      <c r="N2401" s="260" t="s">
        <v>20645</v>
      </c>
      <c r="O2401" s="260">
        <v>0.0</v>
      </c>
      <c r="P2401" s="260"/>
      <c r="Q2401" s="260"/>
      <c r="R2401" s="260"/>
    </row>
    <row r="2402">
      <c r="A2402" s="279">
        <v>45968.0</v>
      </c>
      <c r="B2402" s="31">
        <v>8973.0</v>
      </c>
      <c r="C2402" s="31" t="s">
        <v>14182</v>
      </c>
      <c r="D2402" s="31"/>
      <c r="E2402" s="31"/>
      <c r="F2402" s="275"/>
      <c r="G2402" s="276">
        <v>3980.0</v>
      </c>
      <c r="H2402" s="277">
        <v>1160.0</v>
      </c>
      <c r="I2402" s="278">
        <v>70.0</v>
      </c>
      <c r="J2402" s="37">
        <v>84.0</v>
      </c>
      <c r="K2402" s="37"/>
      <c r="L2402" s="37" t="s">
        <v>52</v>
      </c>
      <c r="M2402" s="37"/>
      <c r="N2402" s="260" t="s">
        <v>20645</v>
      </c>
      <c r="O2402" s="260">
        <v>0.0</v>
      </c>
      <c r="P2402" s="260"/>
      <c r="Q2402" s="260"/>
      <c r="R2402" s="260"/>
    </row>
    <row r="2403">
      <c r="A2403" s="279">
        <v>45968.0</v>
      </c>
      <c r="B2403" s="31">
        <v>8974.0</v>
      </c>
      <c r="C2403" s="31" t="s">
        <v>13847</v>
      </c>
      <c r="D2403" s="31"/>
      <c r="E2403" s="31" t="s">
        <v>22960</v>
      </c>
      <c r="F2403" s="275"/>
      <c r="G2403" s="276">
        <v>2460.0</v>
      </c>
      <c r="H2403" s="277">
        <v>420.0</v>
      </c>
      <c r="I2403" s="278">
        <v>84.0</v>
      </c>
      <c r="J2403" s="37">
        <v>101.0</v>
      </c>
      <c r="K2403" s="37"/>
      <c r="L2403" s="37" t="s">
        <v>52</v>
      </c>
      <c r="M2403" s="37"/>
      <c r="N2403" s="260" t="s">
        <v>20645</v>
      </c>
      <c r="O2403" s="260">
        <v>0.0</v>
      </c>
      <c r="P2403" s="260"/>
      <c r="Q2403" s="260"/>
      <c r="R2403" s="260"/>
    </row>
    <row r="2404">
      <c r="A2404" s="279">
        <v>45968.0</v>
      </c>
      <c r="B2404" s="31">
        <v>8975.0</v>
      </c>
      <c r="C2404" s="31" t="s">
        <v>5722</v>
      </c>
      <c r="D2404" s="31"/>
      <c r="E2404" s="31" t="s">
        <v>22684</v>
      </c>
      <c r="F2404" s="275"/>
      <c r="G2404" s="276">
        <v>3560.0</v>
      </c>
      <c r="H2404" s="277">
        <v>160.0</v>
      </c>
      <c r="I2404" s="278">
        <v>7.0</v>
      </c>
      <c r="J2404" s="37">
        <v>8.0</v>
      </c>
      <c r="K2404" s="37"/>
      <c r="L2404" s="37" t="s">
        <v>21</v>
      </c>
      <c r="M2404" s="37"/>
      <c r="N2404" s="260" t="s">
        <v>20645</v>
      </c>
      <c r="O2404" s="260">
        <v>0.0</v>
      </c>
      <c r="P2404" s="260"/>
      <c r="Q2404" s="260"/>
      <c r="R2404" s="260"/>
    </row>
    <row r="2405">
      <c r="A2405" s="279">
        <v>45968.0</v>
      </c>
      <c r="B2405" s="31">
        <v>8976.0</v>
      </c>
      <c r="C2405" s="31" t="s">
        <v>5722</v>
      </c>
      <c r="D2405" s="31"/>
      <c r="E2405" s="31" t="s">
        <v>22684</v>
      </c>
      <c r="F2405" s="275"/>
      <c r="G2405" s="276">
        <v>3400.0</v>
      </c>
      <c r="H2405" s="277">
        <v>460.0</v>
      </c>
      <c r="I2405" s="278">
        <v>86.0</v>
      </c>
      <c r="J2405" s="37">
        <v>103.0</v>
      </c>
      <c r="K2405" s="37"/>
      <c r="L2405" s="37" t="s">
        <v>21</v>
      </c>
      <c r="M2405" s="37"/>
      <c r="N2405" s="260" t="s">
        <v>20645</v>
      </c>
      <c r="O2405" s="260">
        <v>0.0</v>
      </c>
      <c r="P2405" s="260"/>
      <c r="Q2405" s="260"/>
      <c r="R2405" s="260"/>
    </row>
    <row r="2406">
      <c r="A2406" s="279">
        <v>45968.0</v>
      </c>
      <c r="B2406" s="31">
        <v>8977.0</v>
      </c>
      <c r="C2406" s="31" t="s">
        <v>744</v>
      </c>
      <c r="D2406" s="31"/>
      <c r="E2406" s="31"/>
      <c r="F2406" s="275"/>
      <c r="G2406" s="276">
        <v>3680.0</v>
      </c>
      <c r="H2406" s="277">
        <v>1140.0</v>
      </c>
      <c r="I2406" s="278">
        <v>69.0</v>
      </c>
      <c r="J2406" s="37">
        <v>83.0</v>
      </c>
      <c r="K2406" s="37"/>
      <c r="L2406" s="37" t="s">
        <v>52</v>
      </c>
      <c r="M2406" s="37"/>
      <c r="N2406" s="260" t="s">
        <v>20645</v>
      </c>
      <c r="O2406" s="260">
        <v>0.0</v>
      </c>
      <c r="P2406" s="260"/>
      <c r="Q2406" s="260"/>
      <c r="R2406" s="260"/>
    </row>
    <row r="2407">
      <c r="A2407" s="279">
        <v>45968.0</v>
      </c>
      <c r="B2407" s="31">
        <v>8978.0</v>
      </c>
      <c r="C2407" s="31" t="s">
        <v>2781</v>
      </c>
      <c r="D2407" s="31"/>
      <c r="E2407" s="31"/>
      <c r="F2407" s="275"/>
      <c r="G2407" s="276">
        <v>3600.0</v>
      </c>
      <c r="H2407" s="277">
        <v>760.0</v>
      </c>
      <c r="I2407" s="278">
        <v>126.0</v>
      </c>
      <c r="J2407" s="37">
        <v>151.0</v>
      </c>
      <c r="K2407" s="37"/>
      <c r="L2407" s="37" t="s">
        <v>52</v>
      </c>
      <c r="M2407" s="37"/>
      <c r="N2407" s="260" t="s">
        <v>20645</v>
      </c>
      <c r="O2407" s="260">
        <v>0.0</v>
      </c>
      <c r="P2407" s="260"/>
      <c r="Q2407" s="260"/>
      <c r="R2407" s="260"/>
    </row>
    <row r="2408">
      <c r="A2408" s="279">
        <v>45968.0</v>
      </c>
      <c r="B2408" s="31">
        <v>8979.0</v>
      </c>
      <c r="C2408" s="31" t="s">
        <v>4444</v>
      </c>
      <c r="D2408" s="31"/>
      <c r="E2408" s="31"/>
      <c r="F2408" s="275"/>
      <c r="G2408" s="276">
        <v>3460.0</v>
      </c>
      <c r="H2408" s="277">
        <v>760.0</v>
      </c>
      <c r="I2408" s="278">
        <v>126.0</v>
      </c>
      <c r="J2408" s="37">
        <v>151.0</v>
      </c>
      <c r="K2408" s="37"/>
      <c r="L2408" s="37" t="s">
        <v>21</v>
      </c>
      <c r="M2408" s="37"/>
      <c r="N2408" s="260" t="s">
        <v>20645</v>
      </c>
      <c r="O2408" s="260">
        <v>0.0</v>
      </c>
      <c r="P2408" s="260"/>
      <c r="Q2408" s="260"/>
      <c r="R2408" s="260"/>
    </row>
    <row r="2409">
      <c r="A2409" s="279">
        <v>45968.0</v>
      </c>
      <c r="B2409" s="31">
        <v>8980.0</v>
      </c>
      <c r="C2409" s="31" t="s">
        <v>5722</v>
      </c>
      <c r="D2409" s="31"/>
      <c r="E2409" s="31" t="s">
        <v>22683</v>
      </c>
      <c r="F2409" s="275"/>
      <c r="G2409" s="276">
        <v>3540.0</v>
      </c>
      <c r="H2409" s="277">
        <v>260.0</v>
      </c>
      <c r="I2409" s="278">
        <v>11.0</v>
      </c>
      <c r="J2409" s="37">
        <v>13.0</v>
      </c>
      <c r="K2409" s="37"/>
      <c r="L2409" s="37" t="s">
        <v>21</v>
      </c>
      <c r="M2409" s="37"/>
      <c r="N2409" s="260" t="s">
        <v>20645</v>
      </c>
      <c r="O2409" s="260">
        <v>0.0</v>
      </c>
      <c r="P2409" s="260"/>
      <c r="Q2409" s="260"/>
      <c r="R2409" s="260"/>
    </row>
    <row r="2410">
      <c r="A2410" s="279">
        <v>45968.0</v>
      </c>
      <c r="B2410" s="31">
        <v>8981.0</v>
      </c>
      <c r="C2410" s="31" t="s">
        <v>5722</v>
      </c>
      <c r="D2410" s="31"/>
      <c r="E2410" s="31" t="s">
        <v>22683</v>
      </c>
      <c r="F2410" s="275"/>
      <c r="G2410" s="276">
        <v>3280.0</v>
      </c>
      <c r="H2410" s="277">
        <v>500.0</v>
      </c>
      <c r="I2410" s="278">
        <v>93.0</v>
      </c>
      <c r="J2410" s="37">
        <v>111.0</v>
      </c>
      <c r="K2410" s="37"/>
      <c r="L2410" s="37" t="s">
        <v>21</v>
      </c>
      <c r="M2410" s="37"/>
      <c r="N2410" s="260" t="s">
        <v>20645</v>
      </c>
      <c r="O2410" s="260">
        <v>0.0</v>
      </c>
      <c r="P2410" s="260"/>
      <c r="Q2410" s="260"/>
      <c r="R2410" s="260"/>
    </row>
    <row r="2411">
      <c r="A2411" s="279">
        <v>45968.0</v>
      </c>
      <c r="B2411" s="31">
        <v>8982.0</v>
      </c>
      <c r="C2411" s="31" t="s">
        <v>13847</v>
      </c>
      <c r="D2411" s="31"/>
      <c r="E2411" s="31" t="s">
        <v>22960</v>
      </c>
      <c r="F2411" s="275"/>
      <c r="G2411" s="276">
        <v>2400.0</v>
      </c>
      <c r="H2411" s="277">
        <v>360.0</v>
      </c>
      <c r="I2411" s="278">
        <v>72.0</v>
      </c>
      <c r="J2411" s="37">
        <v>87.0</v>
      </c>
      <c r="K2411" s="37">
        <v>90.0</v>
      </c>
      <c r="L2411" s="37" t="s">
        <v>52</v>
      </c>
      <c r="M2411" s="37"/>
      <c r="N2411" s="260" t="s">
        <v>20645</v>
      </c>
      <c r="O2411" s="260">
        <v>0.0</v>
      </c>
      <c r="P2411" s="260"/>
      <c r="Q2411" s="260"/>
      <c r="R2411" s="260"/>
    </row>
    <row r="2412">
      <c r="A2412" s="279">
        <v>45968.0</v>
      </c>
      <c r="B2412" s="31">
        <v>8983.0</v>
      </c>
      <c r="C2412" s="31" t="s">
        <v>14229</v>
      </c>
      <c r="D2412" s="31"/>
      <c r="E2412" s="31"/>
      <c r="F2412" s="275"/>
      <c r="G2412" s="276">
        <v>4820.0</v>
      </c>
      <c r="H2412" s="277">
        <v>1820.0</v>
      </c>
      <c r="I2412" s="278">
        <v>301.0</v>
      </c>
      <c r="J2412" s="37">
        <v>361.0</v>
      </c>
      <c r="K2412" s="37"/>
      <c r="L2412" s="37" t="s">
        <v>21</v>
      </c>
      <c r="M2412" s="37"/>
      <c r="N2412" s="260" t="s">
        <v>20645</v>
      </c>
      <c r="O2412" s="260">
        <v>0.0</v>
      </c>
      <c r="P2412" s="260"/>
      <c r="Q2412" s="260"/>
      <c r="R2412" s="260"/>
    </row>
    <row r="2413">
      <c r="A2413" s="279">
        <v>45968.0</v>
      </c>
      <c r="B2413" s="31">
        <v>8984.0</v>
      </c>
      <c r="C2413" s="31" t="s">
        <v>4444</v>
      </c>
      <c r="D2413" s="31"/>
      <c r="E2413" s="31"/>
      <c r="F2413" s="275"/>
      <c r="G2413" s="276">
        <v>3220.0</v>
      </c>
      <c r="H2413" s="277">
        <v>460.0</v>
      </c>
      <c r="I2413" s="278">
        <v>76.0</v>
      </c>
      <c r="J2413" s="37">
        <v>92.0</v>
      </c>
      <c r="K2413" s="37"/>
      <c r="L2413" s="37" t="s">
        <v>21</v>
      </c>
      <c r="M2413" s="37"/>
      <c r="N2413" s="260" t="s">
        <v>20645</v>
      </c>
      <c r="O2413" s="260">
        <v>0.0</v>
      </c>
      <c r="P2413" s="260"/>
      <c r="Q2413" s="260"/>
      <c r="R2413" s="260"/>
    </row>
    <row r="2414">
      <c r="A2414" s="279">
        <v>45968.0</v>
      </c>
      <c r="B2414" s="31">
        <v>8985.0</v>
      </c>
      <c r="C2414" s="31" t="s">
        <v>8901</v>
      </c>
      <c r="D2414" s="31"/>
      <c r="E2414" s="31" t="s">
        <v>22984</v>
      </c>
      <c r="F2414" s="275"/>
      <c r="G2414" s="276">
        <v>10960.0</v>
      </c>
      <c r="H2414" s="277">
        <v>760.0</v>
      </c>
      <c r="I2414" s="278">
        <v>126.0</v>
      </c>
      <c r="J2414" s="37">
        <v>151.0</v>
      </c>
      <c r="K2414" s="37"/>
      <c r="L2414" s="37" t="s">
        <v>21</v>
      </c>
      <c r="M2414" s="37"/>
      <c r="N2414" s="260" t="s">
        <v>20645</v>
      </c>
      <c r="O2414" s="260">
        <v>0.0</v>
      </c>
      <c r="P2414" s="260"/>
      <c r="Q2414" s="260"/>
      <c r="R2414" s="260"/>
    </row>
    <row r="2415">
      <c r="A2415" s="274"/>
      <c r="B2415" s="31"/>
      <c r="C2415" s="31"/>
      <c r="D2415" s="31"/>
      <c r="E2415" s="31"/>
      <c r="F2415" s="275"/>
      <c r="G2415" s="276"/>
      <c r="H2415" s="277"/>
      <c r="I2415" s="278"/>
      <c r="J2415" s="37"/>
      <c r="K2415" s="37"/>
      <c r="L2415" s="37"/>
      <c r="M2415" s="37"/>
      <c r="N2415" s="260"/>
      <c r="O2415" s="260"/>
      <c r="P2415" s="260"/>
      <c r="Q2415" s="260"/>
      <c r="R2415" s="260"/>
    </row>
    <row r="2416">
      <c r="A2416" s="274">
        <v>45969.029014479165</v>
      </c>
      <c r="B2416" s="31">
        <v>8986.0</v>
      </c>
      <c r="C2416" s="31"/>
      <c r="D2416" s="31"/>
      <c r="E2416" s="31"/>
      <c r="F2416" s="275"/>
      <c r="G2416" s="276">
        <v>3460.0</v>
      </c>
      <c r="H2416" s="277">
        <v>700.0</v>
      </c>
      <c r="I2416" s="278">
        <v>47.0</v>
      </c>
      <c r="J2416" s="37">
        <v>57.0</v>
      </c>
      <c r="K2416" s="37"/>
      <c r="L2416" s="37" t="s">
        <v>52</v>
      </c>
      <c r="M2416" s="37"/>
      <c r="N2416" s="260" t="s">
        <v>20645</v>
      </c>
      <c r="O2416" s="260">
        <v>0.0</v>
      </c>
      <c r="P2416" s="260"/>
      <c r="Q2416" s="260"/>
      <c r="R2416" s="260"/>
    </row>
    <row r="2417">
      <c r="A2417" s="279">
        <v>45969.0</v>
      </c>
      <c r="B2417" s="31">
        <v>8987.0</v>
      </c>
      <c r="C2417" s="31"/>
      <c r="D2417" s="31"/>
      <c r="E2417" s="31"/>
      <c r="F2417" s="275"/>
      <c r="G2417" s="276">
        <v>2680.0</v>
      </c>
      <c r="H2417" s="277">
        <v>160.0</v>
      </c>
      <c r="I2417" s="278">
        <v>32.0</v>
      </c>
      <c r="J2417" s="37">
        <v>39.0</v>
      </c>
      <c r="K2417" s="37"/>
      <c r="L2417" s="37" t="s">
        <v>52</v>
      </c>
      <c r="M2417" s="37"/>
      <c r="N2417" s="260" t="s">
        <v>20645</v>
      </c>
      <c r="O2417" s="260">
        <v>0.0</v>
      </c>
      <c r="P2417" s="260"/>
      <c r="Q2417" s="260"/>
      <c r="R2417" s="260"/>
    </row>
    <row r="2418">
      <c r="A2418" s="279">
        <v>45969.0</v>
      </c>
      <c r="B2418" s="31">
        <v>8988.0</v>
      </c>
      <c r="C2418" s="31" t="s">
        <v>6423</v>
      </c>
      <c r="D2418" s="31"/>
      <c r="E2418" s="31"/>
      <c r="F2418" s="275"/>
      <c r="G2418" s="276">
        <v>3660.0</v>
      </c>
      <c r="H2418" s="277">
        <v>180.0</v>
      </c>
      <c r="I2418" s="278">
        <v>8.0</v>
      </c>
      <c r="J2418" s="37">
        <v>9.0</v>
      </c>
      <c r="K2418" s="37"/>
      <c r="L2418" s="37" t="s">
        <v>21</v>
      </c>
      <c r="M2418" s="37"/>
      <c r="N2418" s="260" t="s">
        <v>20645</v>
      </c>
      <c r="O2418" s="260">
        <v>0.0</v>
      </c>
      <c r="P2418" s="260"/>
      <c r="Q2418" s="260"/>
      <c r="R2418" s="260"/>
    </row>
    <row r="2419">
      <c r="A2419" s="279">
        <v>45969.0</v>
      </c>
      <c r="B2419" s="31">
        <v>8989.0</v>
      </c>
      <c r="C2419" s="31" t="s">
        <v>22985</v>
      </c>
      <c r="D2419" s="31"/>
      <c r="E2419" s="31"/>
      <c r="F2419" s="275"/>
      <c r="G2419" s="276">
        <v>2180.0</v>
      </c>
      <c r="H2419" s="277">
        <v>220.0</v>
      </c>
      <c r="I2419" s="278">
        <v>44.0</v>
      </c>
      <c r="J2419" s="37">
        <v>53.0</v>
      </c>
      <c r="K2419" s="37"/>
      <c r="L2419" s="37" t="s">
        <v>52</v>
      </c>
      <c r="M2419" s="37"/>
      <c r="N2419" s="260" t="s">
        <v>20645</v>
      </c>
      <c r="O2419" s="260">
        <v>0.0</v>
      </c>
      <c r="P2419" s="260"/>
      <c r="Q2419" s="260"/>
      <c r="R2419" s="260"/>
    </row>
    <row r="2420">
      <c r="A2420" s="274"/>
      <c r="B2420" s="31"/>
      <c r="C2420" s="31"/>
      <c r="D2420" s="31"/>
      <c r="E2420" s="31"/>
      <c r="F2420" s="275"/>
      <c r="G2420" s="276"/>
      <c r="H2420" s="277"/>
      <c r="I2420" s="278"/>
      <c r="J2420" s="37"/>
      <c r="K2420" s="37"/>
      <c r="L2420" s="37"/>
      <c r="M2420" s="37"/>
      <c r="N2420" s="260"/>
      <c r="O2420" s="260"/>
      <c r="P2420" s="260"/>
      <c r="Q2420" s="260"/>
      <c r="R2420" s="260"/>
    </row>
    <row r="2421">
      <c r="A2421" s="274">
        <v>45971.02900783565</v>
      </c>
      <c r="B2421" s="31">
        <v>8990.0</v>
      </c>
      <c r="C2421" s="31" t="s">
        <v>4017</v>
      </c>
      <c r="D2421" s="31"/>
      <c r="E2421" s="31" t="s">
        <v>4500</v>
      </c>
      <c r="F2421" s="275"/>
      <c r="G2421" s="276">
        <v>4000.0</v>
      </c>
      <c r="H2421" s="277">
        <v>800.0</v>
      </c>
      <c r="I2421" s="278">
        <v>132.0</v>
      </c>
      <c r="J2421" s="37">
        <v>159.0</v>
      </c>
      <c r="K2421" s="37"/>
      <c r="L2421" s="37" t="s">
        <v>52</v>
      </c>
      <c r="M2421" s="37"/>
      <c r="N2421" s="260" t="s">
        <v>20645</v>
      </c>
      <c r="O2421" s="260">
        <v>0.0</v>
      </c>
      <c r="P2421" s="260"/>
      <c r="Q2421" s="260"/>
      <c r="R2421" s="260"/>
    </row>
    <row r="2422">
      <c r="A2422" s="279">
        <v>45971.0</v>
      </c>
      <c r="B2422" s="31">
        <v>8991.0</v>
      </c>
      <c r="C2422" s="31" t="s">
        <v>8901</v>
      </c>
      <c r="D2422" s="31"/>
      <c r="E2422" s="31" t="s">
        <v>22989</v>
      </c>
      <c r="F2422" s="275"/>
      <c r="G2422" s="276">
        <v>12060.0</v>
      </c>
      <c r="H2422" s="277">
        <v>1500.0</v>
      </c>
      <c r="I2422" s="278">
        <v>248.0</v>
      </c>
      <c r="J2422" s="37">
        <v>297.0</v>
      </c>
      <c r="K2422" s="37"/>
      <c r="L2422" s="37" t="s">
        <v>21</v>
      </c>
      <c r="M2422" s="37"/>
      <c r="N2422" s="260" t="s">
        <v>20645</v>
      </c>
      <c r="O2422" s="260">
        <v>0.0</v>
      </c>
      <c r="P2422" s="260"/>
      <c r="Q2422" s="260"/>
      <c r="R2422" s="260"/>
    </row>
    <row r="2423">
      <c r="A2423" s="279">
        <v>45971.0</v>
      </c>
      <c r="B2423" s="31">
        <v>8992.0</v>
      </c>
      <c r="C2423" s="31" t="s">
        <v>10694</v>
      </c>
      <c r="D2423" s="31"/>
      <c r="E2423" s="31" t="s">
        <v>22990</v>
      </c>
      <c r="F2423" s="275"/>
      <c r="G2423" s="276">
        <v>12980.0</v>
      </c>
      <c r="H2423" s="277">
        <v>420.0</v>
      </c>
      <c r="I2423" s="278">
        <v>70.0</v>
      </c>
      <c r="J2423" s="37">
        <v>84.0</v>
      </c>
      <c r="K2423" s="37"/>
      <c r="L2423" s="37" t="s">
        <v>21</v>
      </c>
      <c r="M2423" s="37"/>
      <c r="N2423" s="260" t="s">
        <v>20645</v>
      </c>
      <c r="O2423" s="260">
        <v>0.0</v>
      </c>
      <c r="P2423" s="260"/>
      <c r="Q2423" s="260"/>
      <c r="R2423" s="260"/>
    </row>
    <row r="2424">
      <c r="A2424" s="279">
        <v>45969.0</v>
      </c>
      <c r="B2424" s="31">
        <v>8993.0</v>
      </c>
      <c r="C2424" s="31" t="s">
        <v>5722</v>
      </c>
      <c r="D2424" s="31"/>
      <c r="E2424" s="31" t="s">
        <v>22683</v>
      </c>
      <c r="F2424" s="275"/>
      <c r="G2424" s="276">
        <v>3480.0</v>
      </c>
      <c r="H2424" s="277">
        <v>640.0</v>
      </c>
      <c r="I2424" s="278">
        <v>119.0</v>
      </c>
      <c r="J2424" s="37">
        <v>143.0</v>
      </c>
      <c r="K2424" s="37"/>
      <c r="L2424" s="37" t="s">
        <v>21</v>
      </c>
      <c r="M2424" s="37"/>
      <c r="N2424" s="260" t="s">
        <v>20645</v>
      </c>
      <c r="O2424" s="260">
        <v>0.0</v>
      </c>
      <c r="P2424" s="260"/>
      <c r="Q2424" s="260"/>
      <c r="R2424" s="260"/>
    </row>
    <row r="2425">
      <c r="A2425" s="279">
        <v>45971.0</v>
      </c>
      <c r="B2425" s="31">
        <v>8994.0</v>
      </c>
      <c r="C2425" s="31" t="s">
        <v>5722</v>
      </c>
      <c r="D2425" s="31"/>
      <c r="E2425" s="31" t="s">
        <v>22683</v>
      </c>
      <c r="F2425" s="275"/>
      <c r="G2425" s="276">
        <v>3660.0</v>
      </c>
      <c r="H2425" s="277">
        <v>340.0</v>
      </c>
      <c r="I2425" s="278">
        <v>14.0</v>
      </c>
      <c r="J2425" s="37">
        <v>17.0</v>
      </c>
      <c r="K2425" s="37"/>
      <c r="L2425" s="37" t="s">
        <v>21</v>
      </c>
      <c r="M2425" s="37"/>
      <c r="N2425" s="260" t="s">
        <v>20645</v>
      </c>
      <c r="O2425" s="260">
        <v>0.0</v>
      </c>
      <c r="P2425" s="260"/>
      <c r="Q2425" s="260"/>
      <c r="R2425" s="260"/>
    </row>
    <row r="2426">
      <c r="A2426" s="279">
        <v>45971.0</v>
      </c>
      <c r="B2426" s="31">
        <v>8995.0</v>
      </c>
      <c r="C2426" s="31" t="s">
        <v>8901</v>
      </c>
      <c r="D2426" s="31"/>
      <c r="E2426" s="31" t="s">
        <v>22991</v>
      </c>
      <c r="F2426" s="275"/>
      <c r="G2426" s="276">
        <v>11900.0</v>
      </c>
      <c r="H2426" s="277">
        <v>1320.0</v>
      </c>
      <c r="I2426" s="278">
        <v>218.0</v>
      </c>
      <c r="J2426" s="37">
        <v>262.0</v>
      </c>
      <c r="K2426" s="37"/>
      <c r="L2426" s="37" t="s">
        <v>21</v>
      </c>
      <c r="M2426" s="37"/>
      <c r="N2426" s="260" t="s">
        <v>20645</v>
      </c>
      <c r="O2426" s="260">
        <v>0.0</v>
      </c>
      <c r="P2426" s="260"/>
      <c r="Q2426" s="260"/>
      <c r="R2426" s="260"/>
    </row>
    <row r="2427">
      <c r="A2427" s="279">
        <v>45971.0</v>
      </c>
      <c r="B2427" s="31">
        <v>8996.0</v>
      </c>
      <c r="C2427" s="31" t="s">
        <v>4444</v>
      </c>
      <c r="D2427" s="31"/>
      <c r="E2427" s="31"/>
      <c r="F2427" s="275"/>
      <c r="G2427" s="276">
        <v>3500.0</v>
      </c>
      <c r="H2427" s="277">
        <v>800.0</v>
      </c>
      <c r="I2427" s="278">
        <v>132.0</v>
      </c>
      <c r="J2427" s="37">
        <v>159.0</v>
      </c>
      <c r="K2427" s="37"/>
      <c r="L2427" s="37" t="s">
        <v>21</v>
      </c>
      <c r="M2427" s="37"/>
      <c r="N2427" s="260" t="s">
        <v>20645</v>
      </c>
      <c r="O2427" s="260">
        <v>0.0</v>
      </c>
      <c r="P2427" s="260"/>
      <c r="Q2427" s="260"/>
      <c r="R2427" s="260"/>
    </row>
    <row r="2428">
      <c r="A2428" s="279">
        <v>45971.0</v>
      </c>
      <c r="B2428" s="31">
        <v>8997.0</v>
      </c>
      <c r="C2428" s="31" t="s">
        <v>4111</v>
      </c>
      <c r="D2428" s="31"/>
      <c r="E2428" s="31"/>
      <c r="F2428" s="275"/>
      <c r="G2428" s="276">
        <v>3440.0</v>
      </c>
      <c r="H2428" s="277">
        <v>860.0</v>
      </c>
      <c r="I2428" s="278">
        <v>142.0</v>
      </c>
      <c r="J2428" s="37">
        <v>171.0</v>
      </c>
      <c r="K2428" s="37"/>
      <c r="L2428" s="37" t="s">
        <v>21</v>
      </c>
      <c r="M2428" s="37"/>
      <c r="N2428" s="260" t="s">
        <v>20645</v>
      </c>
      <c r="O2428" s="260">
        <v>0.0</v>
      </c>
      <c r="P2428" s="260"/>
      <c r="Q2428" s="260"/>
      <c r="R2428" s="260"/>
    </row>
    <row r="2429">
      <c r="A2429" s="279">
        <v>45971.0</v>
      </c>
      <c r="B2429" s="31">
        <v>8998.0</v>
      </c>
      <c r="C2429" s="31" t="s">
        <v>6423</v>
      </c>
      <c r="D2429" s="31"/>
      <c r="E2429" s="31" t="s">
        <v>22684</v>
      </c>
      <c r="F2429" s="275"/>
      <c r="G2429" s="276">
        <v>3640.0</v>
      </c>
      <c r="H2429" s="277">
        <v>200.0</v>
      </c>
      <c r="I2429" s="278">
        <v>8.0</v>
      </c>
      <c r="J2429" s="37">
        <v>10.0</v>
      </c>
      <c r="K2429" s="37"/>
      <c r="L2429" s="37" t="s">
        <v>21</v>
      </c>
      <c r="M2429" s="37"/>
      <c r="N2429" s="260" t="s">
        <v>20645</v>
      </c>
      <c r="O2429" s="260">
        <v>0.0</v>
      </c>
      <c r="P2429" s="260"/>
      <c r="Q2429" s="260"/>
      <c r="R2429" s="260"/>
    </row>
    <row r="2430">
      <c r="A2430" s="279">
        <v>45971.0</v>
      </c>
      <c r="B2430" s="31">
        <v>8999.0</v>
      </c>
      <c r="C2430" s="31" t="s">
        <v>6423</v>
      </c>
      <c r="D2430" s="31"/>
      <c r="E2430" s="31" t="s">
        <v>22684</v>
      </c>
      <c r="F2430" s="275"/>
      <c r="G2430" s="276">
        <v>3440.0</v>
      </c>
      <c r="H2430" s="277">
        <v>520.0</v>
      </c>
      <c r="I2430" s="278">
        <v>97.0</v>
      </c>
      <c r="J2430" s="37">
        <v>116.0</v>
      </c>
      <c r="K2430" s="37"/>
      <c r="L2430" s="37" t="s">
        <v>21</v>
      </c>
      <c r="M2430" s="37"/>
      <c r="N2430" s="260" t="s">
        <v>20645</v>
      </c>
      <c r="O2430" s="260">
        <v>0.0</v>
      </c>
      <c r="P2430" s="260"/>
      <c r="Q2430" s="260"/>
      <c r="R2430" s="260"/>
    </row>
    <row r="2431">
      <c r="A2431" s="279">
        <v>45971.0</v>
      </c>
      <c r="B2431" s="31">
        <v>9000.0</v>
      </c>
      <c r="C2431" s="31" t="s">
        <v>4457</v>
      </c>
      <c r="D2431" s="31"/>
      <c r="E2431" s="31"/>
      <c r="F2431" s="275"/>
      <c r="G2431" s="276">
        <v>2780.0</v>
      </c>
      <c r="H2431" s="277">
        <v>260.0</v>
      </c>
      <c r="I2431" s="278">
        <v>43.0</v>
      </c>
      <c r="J2431" s="37">
        <v>52.0</v>
      </c>
      <c r="K2431" s="37"/>
      <c r="L2431" s="37" t="s">
        <v>21</v>
      </c>
      <c r="M2431" s="37">
        <v>67730.0</v>
      </c>
      <c r="N2431" s="260" t="s">
        <v>20645</v>
      </c>
      <c r="O2431" s="260">
        <v>0.0</v>
      </c>
      <c r="P2431" s="260"/>
      <c r="Q2431" s="260"/>
      <c r="R2431" s="260"/>
    </row>
    <row r="2432">
      <c r="A2432" s="279">
        <v>45971.0</v>
      </c>
      <c r="B2432" s="31">
        <v>9001.0</v>
      </c>
      <c r="C2432" s="31" t="s">
        <v>6423</v>
      </c>
      <c r="D2432" s="31"/>
      <c r="E2432" s="31" t="s">
        <v>22683</v>
      </c>
      <c r="F2432" s="275"/>
      <c r="G2432" s="276">
        <v>3680.0</v>
      </c>
      <c r="H2432" s="277">
        <v>200.0</v>
      </c>
      <c r="I2432" s="278">
        <v>8.0</v>
      </c>
      <c r="J2432" s="37">
        <v>10.0</v>
      </c>
      <c r="K2432" s="37"/>
      <c r="L2432" s="37" t="s">
        <v>21</v>
      </c>
      <c r="M2432" s="37"/>
      <c r="N2432" s="260" t="s">
        <v>20645</v>
      </c>
      <c r="O2432" s="260">
        <v>0.0</v>
      </c>
      <c r="P2432" s="260"/>
      <c r="Q2432" s="260"/>
      <c r="R2432" s="260"/>
    </row>
    <row r="2433">
      <c r="A2433" s="279">
        <v>45971.0</v>
      </c>
      <c r="B2433" s="31">
        <v>9002.0</v>
      </c>
      <c r="C2433" s="31" t="s">
        <v>6423</v>
      </c>
      <c r="D2433" s="31"/>
      <c r="E2433" s="31" t="s">
        <v>22683</v>
      </c>
      <c r="F2433" s="275"/>
      <c r="G2433" s="276">
        <v>3480.0</v>
      </c>
      <c r="H2433" s="277">
        <v>720.0</v>
      </c>
      <c r="I2433" s="278">
        <v>134.0</v>
      </c>
      <c r="J2433" s="37">
        <v>160.0</v>
      </c>
      <c r="K2433" s="37"/>
      <c r="L2433" s="37" t="s">
        <v>21</v>
      </c>
      <c r="M2433" s="37"/>
      <c r="N2433" s="260" t="s">
        <v>20645</v>
      </c>
      <c r="O2433" s="260">
        <v>0.0</v>
      </c>
      <c r="P2433" s="260"/>
      <c r="Q2433" s="260"/>
      <c r="R2433" s="260"/>
    </row>
    <row r="2434">
      <c r="A2434" s="279">
        <v>45971.0</v>
      </c>
      <c r="B2434" s="31">
        <v>9003.0</v>
      </c>
      <c r="C2434" s="31" t="s">
        <v>3989</v>
      </c>
      <c r="D2434" s="31"/>
      <c r="E2434" s="31" t="s">
        <v>20873</v>
      </c>
      <c r="F2434" s="275"/>
      <c r="G2434" s="276">
        <v>3760.0</v>
      </c>
      <c r="H2434" s="277">
        <v>1260.0</v>
      </c>
      <c r="I2434" s="278">
        <v>252.0</v>
      </c>
      <c r="J2434" s="37">
        <v>303.0</v>
      </c>
      <c r="K2434" s="37"/>
      <c r="L2434" s="37" t="s">
        <v>60</v>
      </c>
      <c r="M2434" s="37">
        <v>266442.0</v>
      </c>
      <c r="N2434" s="260" t="s">
        <v>20645</v>
      </c>
      <c r="O2434" s="260">
        <v>0.0</v>
      </c>
      <c r="P2434" s="260"/>
      <c r="Q2434" s="260"/>
      <c r="R2434" s="260"/>
    </row>
    <row r="2435">
      <c r="A2435" s="279">
        <v>45971.0</v>
      </c>
      <c r="B2435" s="31">
        <v>9004.0</v>
      </c>
      <c r="C2435" s="31" t="s">
        <v>4017</v>
      </c>
      <c r="D2435" s="31"/>
      <c r="E2435" s="31" t="s">
        <v>4500</v>
      </c>
      <c r="F2435" s="275"/>
      <c r="G2435" s="276">
        <v>2720.0</v>
      </c>
      <c r="H2435" s="277">
        <v>560.0</v>
      </c>
      <c r="I2435" s="278">
        <v>93.0</v>
      </c>
      <c r="J2435" s="37">
        <v>111.0</v>
      </c>
      <c r="K2435" s="37"/>
      <c r="L2435" s="37" t="s">
        <v>52</v>
      </c>
      <c r="M2435" s="37"/>
      <c r="N2435" s="260" t="s">
        <v>20645</v>
      </c>
      <c r="O2435" s="260">
        <v>0.0</v>
      </c>
      <c r="P2435" s="260"/>
      <c r="Q2435" s="260"/>
      <c r="R2435" s="260"/>
    </row>
    <row r="2436">
      <c r="A2436" s="279">
        <v>45971.0</v>
      </c>
      <c r="B2436" s="31">
        <v>9005.0</v>
      </c>
      <c r="C2436" s="31" t="s">
        <v>4444</v>
      </c>
      <c r="D2436" s="31"/>
      <c r="E2436" s="31"/>
      <c r="F2436" s="275"/>
      <c r="G2436" s="276">
        <v>3260.0</v>
      </c>
      <c r="H2436" s="277">
        <v>560.0</v>
      </c>
      <c r="I2436" s="278">
        <v>93.0</v>
      </c>
      <c r="J2436" s="37">
        <v>111.0</v>
      </c>
      <c r="K2436" s="37"/>
      <c r="L2436" s="37" t="s">
        <v>21</v>
      </c>
      <c r="M2436" s="37"/>
      <c r="N2436" s="260" t="s">
        <v>20645</v>
      </c>
      <c r="O2436" s="260">
        <v>0.0</v>
      </c>
      <c r="P2436" s="260"/>
      <c r="Q2436" s="260"/>
      <c r="R2436" s="260"/>
    </row>
    <row r="2437">
      <c r="A2437" s="279">
        <v>45971.0</v>
      </c>
      <c r="B2437" s="31">
        <v>9006.0</v>
      </c>
      <c r="C2437" s="31" t="s">
        <v>14229</v>
      </c>
      <c r="D2437" s="31"/>
      <c r="E2437" s="31" t="s">
        <v>22994</v>
      </c>
      <c r="F2437" s="275"/>
      <c r="G2437" s="276">
        <v>5340.0</v>
      </c>
      <c r="H2437" s="277">
        <v>2240.0</v>
      </c>
      <c r="I2437" s="278">
        <v>370.0</v>
      </c>
      <c r="J2437" s="37">
        <v>444.0</v>
      </c>
      <c r="K2437" s="37"/>
      <c r="L2437" s="37" t="s">
        <v>21</v>
      </c>
      <c r="M2437" s="37"/>
      <c r="N2437" s="260" t="s">
        <v>20645</v>
      </c>
      <c r="O2437" s="260">
        <v>0.0</v>
      </c>
      <c r="P2437" s="260"/>
      <c r="Q2437" s="260"/>
      <c r="R2437" s="260"/>
    </row>
    <row r="2438">
      <c r="A2438" s="279">
        <v>45971.0</v>
      </c>
      <c r="B2438" s="31">
        <v>9007.0</v>
      </c>
      <c r="C2438" s="31" t="s">
        <v>4082</v>
      </c>
      <c r="D2438" s="31"/>
      <c r="E2438" s="31"/>
      <c r="F2438" s="275"/>
      <c r="G2438" s="276">
        <v>3860.0</v>
      </c>
      <c r="H2438" s="277">
        <v>940.0</v>
      </c>
      <c r="I2438" s="278">
        <v>57.0</v>
      </c>
      <c r="J2438" s="37">
        <v>68.0</v>
      </c>
      <c r="K2438" s="37"/>
      <c r="L2438" s="37" t="s">
        <v>21</v>
      </c>
      <c r="M2438" s="37"/>
      <c r="N2438" s="260" t="s">
        <v>20645</v>
      </c>
      <c r="O2438" s="260">
        <v>0.0</v>
      </c>
      <c r="P2438" s="260"/>
      <c r="Q2438" s="260"/>
      <c r="R2438" s="260"/>
    </row>
    <row r="2439">
      <c r="A2439" s="279">
        <v>45971.0</v>
      </c>
      <c r="B2439" s="31">
        <v>9008.0</v>
      </c>
      <c r="C2439" s="31" t="s">
        <v>4133</v>
      </c>
      <c r="D2439" s="31"/>
      <c r="E2439" s="31"/>
      <c r="F2439" s="275"/>
      <c r="G2439" s="276">
        <v>4660.0</v>
      </c>
      <c r="H2439" s="277">
        <v>1620.0</v>
      </c>
      <c r="I2439" s="278">
        <v>268.0</v>
      </c>
      <c r="J2439" s="37">
        <v>321.0</v>
      </c>
      <c r="K2439" s="37"/>
      <c r="L2439" s="37" t="s">
        <v>52</v>
      </c>
      <c r="M2439" s="37"/>
      <c r="N2439" s="260" t="s">
        <v>20645</v>
      </c>
      <c r="O2439" s="260">
        <v>0.0</v>
      </c>
      <c r="P2439" s="260"/>
      <c r="Q2439" s="260"/>
      <c r="R2439" s="260"/>
    </row>
    <row r="2440">
      <c r="A2440" s="279">
        <v>45971.0</v>
      </c>
      <c r="B2440" s="31">
        <v>9009.0</v>
      </c>
      <c r="C2440" s="31" t="s">
        <v>4444</v>
      </c>
      <c r="D2440" s="31"/>
      <c r="E2440" s="31"/>
      <c r="F2440" s="275"/>
      <c r="G2440" s="276">
        <v>3140.0</v>
      </c>
      <c r="H2440" s="277">
        <v>380.0</v>
      </c>
      <c r="I2440" s="278">
        <v>23.0</v>
      </c>
      <c r="J2440" s="37">
        <v>28.0</v>
      </c>
      <c r="K2440" s="37"/>
      <c r="L2440" s="37" t="s">
        <v>21</v>
      </c>
      <c r="M2440" s="37"/>
      <c r="N2440" s="260" t="s">
        <v>20645</v>
      </c>
      <c r="O2440" s="260">
        <v>0.0</v>
      </c>
      <c r="P2440" s="260"/>
      <c r="Q2440" s="260"/>
      <c r="R2440" s="260"/>
    </row>
    <row r="2441">
      <c r="A2441" s="279">
        <v>45971.0</v>
      </c>
      <c r="B2441" s="31">
        <v>9010.0</v>
      </c>
      <c r="C2441" s="31" t="s">
        <v>4035</v>
      </c>
      <c r="D2441" s="31"/>
      <c r="E2441" s="31"/>
      <c r="F2441" s="275"/>
      <c r="G2441" s="276">
        <v>4540.0</v>
      </c>
      <c r="H2441" s="277">
        <v>1800.0</v>
      </c>
      <c r="I2441" s="278">
        <v>72.0</v>
      </c>
      <c r="J2441" s="37">
        <v>87.0</v>
      </c>
      <c r="K2441" s="37"/>
      <c r="L2441" s="37" t="s">
        <v>52</v>
      </c>
      <c r="M2441" s="37"/>
      <c r="N2441" s="260" t="s">
        <v>20645</v>
      </c>
      <c r="O2441" s="260">
        <v>0.0</v>
      </c>
      <c r="P2441" s="260"/>
      <c r="Q2441" s="260"/>
      <c r="R2441" s="260"/>
    </row>
    <row r="2442">
      <c r="A2442" s="279">
        <v>45971.0</v>
      </c>
      <c r="B2442" s="31">
        <v>9011.0</v>
      </c>
      <c r="C2442" s="31" t="s">
        <v>4035</v>
      </c>
      <c r="D2442" s="31"/>
      <c r="E2442" s="31"/>
      <c r="F2442" s="275"/>
      <c r="G2442" s="276">
        <v>5180.0</v>
      </c>
      <c r="H2442" s="277">
        <v>2440.0</v>
      </c>
      <c r="I2442" s="278">
        <v>98.0</v>
      </c>
      <c r="J2442" s="37">
        <v>118.0</v>
      </c>
      <c r="K2442" s="37"/>
      <c r="L2442" s="37" t="s">
        <v>52</v>
      </c>
      <c r="M2442" s="37"/>
      <c r="N2442" s="260" t="s">
        <v>20645</v>
      </c>
      <c r="O2442" s="260">
        <v>0.0</v>
      </c>
      <c r="P2442" s="260"/>
      <c r="Q2442" s="260"/>
      <c r="R2442" s="260"/>
    </row>
    <row r="2443">
      <c r="A2443" s="279">
        <v>45971.0</v>
      </c>
      <c r="B2443" s="31">
        <v>9012.0</v>
      </c>
      <c r="C2443" s="31" t="s">
        <v>13847</v>
      </c>
      <c r="D2443" s="31"/>
      <c r="E2443" s="31" t="s">
        <v>22960</v>
      </c>
      <c r="F2443" s="275"/>
      <c r="G2443" s="276">
        <v>2320.0</v>
      </c>
      <c r="H2443" s="277">
        <v>260.0</v>
      </c>
      <c r="I2443" s="278">
        <v>52.0</v>
      </c>
      <c r="J2443" s="37">
        <v>63.0</v>
      </c>
      <c r="K2443" s="37">
        <v>70.0</v>
      </c>
      <c r="L2443" s="37" t="s">
        <v>52</v>
      </c>
      <c r="M2443" s="37"/>
      <c r="N2443" s="260" t="s">
        <v>20645</v>
      </c>
      <c r="O2443" s="260">
        <v>0.0</v>
      </c>
      <c r="P2443" s="260"/>
      <c r="Q2443" s="260"/>
      <c r="R2443" s="260"/>
    </row>
    <row r="2444">
      <c r="A2444" s="274"/>
      <c r="B2444" s="31"/>
      <c r="C2444" s="31"/>
      <c r="D2444" s="31"/>
      <c r="E2444" s="31"/>
      <c r="F2444" s="275"/>
      <c r="G2444" s="276"/>
      <c r="H2444" s="277"/>
      <c r="I2444" s="278"/>
      <c r="J2444" s="37"/>
      <c r="K2444" s="37"/>
      <c r="L2444" s="37"/>
      <c r="M2444" s="37"/>
      <c r="N2444" s="260"/>
      <c r="O2444" s="260"/>
      <c r="P2444" s="260"/>
      <c r="Q2444" s="260"/>
      <c r="R2444" s="260"/>
    </row>
    <row r="2445">
      <c r="A2445" s="274">
        <v>45972.02901212963</v>
      </c>
      <c r="B2445" s="31">
        <v>9013.0</v>
      </c>
      <c r="C2445" s="31" t="s">
        <v>4017</v>
      </c>
      <c r="D2445" s="31"/>
      <c r="E2445" s="31" t="s">
        <v>4500</v>
      </c>
      <c r="F2445" s="275"/>
      <c r="G2445" s="276">
        <v>4280.0</v>
      </c>
      <c r="H2445" s="277">
        <v>780.0</v>
      </c>
      <c r="I2445" s="278">
        <v>129.0</v>
      </c>
      <c r="J2445" s="37">
        <v>155.0</v>
      </c>
      <c r="K2445" s="37"/>
      <c r="L2445" s="37" t="s">
        <v>52</v>
      </c>
      <c r="M2445" s="37"/>
      <c r="N2445" s="260" t="s">
        <v>20645</v>
      </c>
      <c r="O2445" s="260">
        <v>0.0</v>
      </c>
      <c r="P2445" s="260"/>
      <c r="Q2445" s="260"/>
      <c r="R2445" s="260"/>
    </row>
    <row r="2446">
      <c r="A2446" s="279">
        <v>45972.0</v>
      </c>
      <c r="B2446" s="31">
        <v>9014.0</v>
      </c>
      <c r="C2446" s="31" t="s">
        <v>744</v>
      </c>
      <c r="D2446" s="31"/>
      <c r="E2446" s="31"/>
      <c r="F2446" s="275"/>
      <c r="G2446" s="276">
        <v>3740.0</v>
      </c>
      <c r="H2446" s="277">
        <v>1220.0</v>
      </c>
      <c r="I2446" s="278">
        <v>202.0</v>
      </c>
      <c r="J2446" s="37">
        <v>242.0</v>
      </c>
      <c r="K2446" s="37"/>
      <c r="L2446" s="37" t="s">
        <v>52</v>
      </c>
      <c r="M2446" s="37"/>
      <c r="N2446" s="260" t="s">
        <v>20645</v>
      </c>
      <c r="O2446" s="260">
        <v>0.0</v>
      </c>
      <c r="P2446" s="260"/>
      <c r="Q2446" s="260"/>
      <c r="R2446" s="260"/>
    </row>
    <row r="2447">
      <c r="A2447" s="279">
        <v>45972.0</v>
      </c>
      <c r="B2447" s="31">
        <v>9015.0</v>
      </c>
      <c r="C2447" s="31" t="s">
        <v>4444</v>
      </c>
      <c r="D2447" s="31"/>
      <c r="E2447" s="31"/>
      <c r="F2447" s="275"/>
      <c r="G2447" s="276">
        <v>3120.0</v>
      </c>
      <c r="H2447" s="277">
        <v>380.0</v>
      </c>
      <c r="I2447" s="278">
        <v>63.0</v>
      </c>
      <c r="J2447" s="37">
        <v>76.0</v>
      </c>
      <c r="K2447" s="37"/>
      <c r="L2447" s="37" t="s">
        <v>21</v>
      </c>
      <c r="M2447" s="37"/>
      <c r="N2447" s="260" t="s">
        <v>20645</v>
      </c>
      <c r="O2447" s="260">
        <v>0.0</v>
      </c>
      <c r="P2447" s="260"/>
      <c r="Q2447" s="260"/>
      <c r="R2447" s="260"/>
    </row>
    <row r="2448">
      <c r="A2448" s="279">
        <v>45972.0</v>
      </c>
      <c r="B2448" s="31">
        <v>9016.0</v>
      </c>
      <c r="C2448" s="31" t="s">
        <v>2781</v>
      </c>
      <c r="D2448" s="31"/>
      <c r="E2448" s="31" t="s">
        <v>15258</v>
      </c>
      <c r="F2448" s="275"/>
      <c r="G2448" s="276">
        <v>3660.0</v>
      </c>
      <c r="H2448" s="277">
        <v>640.0</v>
      </c>
      <c r="I2448" s="278">
        <v>128.0</v>
      </c>
      <c r="J2448" s="37">
        <v>154.0</v>
      </c>
      <c r="K2448" s="37"/>
      <c r="L2448" s="37" t="s">
        <v>52</v>
      </c>
      <c r="M2448" s="37"/>
      <c r="N2448" s="260" t="s">
        <v>20645</v>
      </c>
      <c r="O2448" s="260">
        <v>0.0</v>
      </c>
      <c r="P2448" s="260"/>
      <c r="Q2448" s="260"/>
      <c r="R2448" s="260"/>
    </row>
    <row r="2449">
      <c r="A2449" s="279">
        <v>45972.0</v>
      </c>
      <c r="B2449" s="31">
        <v>9017.0</v>
      </c>
      <c r="C2449" s="31" t="s">
        <v>5722</v>
      </c>
      <c r="D2449" s="31"/>
      <c r="E2449" s="31" t="s">
        <v>22684</v>
      </c>
      <c r="F2449" s="275"/>
      <c r="G2449" s="276">
        <v>3540.0</v>
      </c>
      <c r="H2449" s="277">
        <v>160.0</v>
      </c>
      <c r="I2449" s="278">
        <v>7.0</v>
      </c>
      <c r="J2449" s="37">
        <v>8.0</v>
      </c>
      <c r="K2449" s="37"/>
      <c r="L2449" s="37" t="s">
        <v>21</v>
      </c>
      <c r="M2449" s="37"/>
      <c r="N2449" s="260" t="s">
        <v>20645</v>
      </c>
      <c r="O2449" s="260">
        <v>0.0</v>
      </c>
      <c r="P2449" s="260"/>
      <c r="Q2449" s="260"/>
      <c r="R2449" s="260"/>
    </row>
    <row r="2450">
      <c r="A2450" s="279">
        <v>45972.0</v>
      </c>
      <c r="B2450" s="31">
        <v>9018.0</v>
      </c>
      <c r="C2450" s="31" t="s">
        <v>5722</v>
      </c>
      <c r="D2450" s="31"/>
      <c r="E2450" s="31" t="s">
        <v>22684</v>
      </c>
      <c r="F2450" s="275"/>
      <c r="G2450" s="276">
        <v>3380.0</v>
      </c>
      <c r="H2450" s="277">
        <v>440.0</v>
      </c>
      <c r="I2450" s="278">
        <v>82.0</v>
      </c>
      <c r="J2450" s="37">
        <v>98.0</v>
      </c>
      <c r="K2450" s="37"/>
      <c r="L2450" s="37" t="s">
        <v>21</v>
      </c>
      <c r="M2450" s="37"/>
      <c r="N2450" s="260" t="s">
        <v>20645</v>
      </c>
      <c r="O2450" s="260">
        <v>0.0</v>
      </c>
      <c r="P2450" s="260"/>
      <c r="Q2450" s="260"/>
      <c r="R2450" s="260"/>
    </row>
    <row r="2451">
      <c r="A2451" s="279">
        <v>45972.0</v>
      </c>
      <c r="B2451" s="31">
        <v>9019.0</v>
      </c>
      <c r="C2451" s="31" t="s">
        <v>5722</v>
      </c>
      <c r="D2451" s="31"/>
      <c r="E2451" s="31" t="s">
        <v>22683</v>
      </c>
      <c r="F2451" s="275"/>
      <c r="G2451" s="276">
        <v>3320.0</v>
      </c>
      <c r="H2451" s="277">
        <v>180.0</v>
      </c>
      <c r="I2451" s="278">
        <v>8.0</v>
      </c>
      <c r="J2451" s="37">
        <v>9.0</v>
      </c>
      <c r="K2451" s="37"/>
      <c r="L2451" s="37" t="s">
        <v>21</v>
      </c>
      <c r="M2451" s="37"/>
      <c r="N2451" s="260" t="s">
        <v>20645</v>
      </c>
      <c r="O2451" s="260">
        <v>0.0</v>
      </c>
      <c r="P2451" s="260"/>
      <c r="Q2451" s="260"/>
      <c r="R2451" s="260"/>
    </row>
    <row r="2452">
      <c r="A2452" s="279">
        <v>45972.0</v>
      </c>
      <c r="B2452" s="31">
        <v>9020.0</v>
      </c>
      <c r="C2452" s="31" t="s">
        <v>5722</v>
      </c>
      <c r="D2452" s="31"/>
      <c r="E2452" s="31" t="s">
        <v>22683</v>
      </c>
      <c r="F2452" s="275"/>
      <c r="G2452" s="276">
        <v>3140.0</v>
      </c>
      <c r="H2452" s="277">
        <v>380.0</v>
      </c>
      <c r="I2452" s="278">
        <v>71.0</v>
      </c>
      <c r="J2452" s="37">
        <v>85.0</v>
      </c>
      <c r="K2452" s="37"/>
      <c r="L2452" s="37" t="s">
        <v>21</v>
      </c>
      <c r="M2452" s="37"/>
      <c r="N2452" s="260" t="s">
        <v>20645</v>
      </c>
      <c r="O2452" s="260">
        <v>0.0</v>
      </c>
      <c r="P2452" s="260"/>
      <c r="Q2452" s="260"/>
      <c r="R2452" s="260"/>
    </row>
    <row r="2453">
      <c r="A2453" s="279">
        <v>45972.0</v>
      </c>
      <c r="B2453" s="31">
        <v>9021.0</v>
      </c>
      <c r="C2453" s="31" t="s">
        <v>744</v>
      </c>
      <c r="D2453" s="31"/>
      <c r="E2453" s="31"/>
      <c r="F2453" s="275"/>
      <c r="G2453" s="276">
        <v>3300.0</v>
      </c>
      <c r="H2453" s="277">
        <v>780.0</v>
      </c>
      <c r="I2453" s="278">
        <v>47.0</v>
      </c>
      <c r="J2453" s="37">
        <v>57.0</v>
      </c>
      <c r="K2453" s="37"/>
      <c r="L2453" s="37" t="s">
        <v>52</v>
      </c>
      <c r="M2453" s="37"/>
      <c r="N2453" s="260" t="s">
        <v>20645</v>
      </c>
      <c r="O2453" s="260">
        <v>0.0</v>
      </c>
      <c r="P2453" s="260"/>
      <c r="Q2453" s="260"/>
      <c r="R2453" s="260"/>
    </row>
    <row r="2454">
      <c r="A2454" s="279">
        <v>45972.0</v>
      </c>
      <c r="B2454" s="31">
        <v>9022.0</v>
      </c>
      <c r="C2454" s="31" t="s">
        <v>4444</v>
      </c>
      <c r="D2454" s="31"/>
      <c r="E2454" s="31"/>
      <c r="F2454" s="275"/>
      <c r="G2454" s="276">
        <v>3360.0</v>
      </c>
      <c r="H2454" s="277">
        <v>640.0</v>
      </c>
      <c r="I2454" s="278">
        <v>106.0</v>
      </c>
      <c r="J2454" s="37">
        <v>127.0</v>
      </c>
      <c r="K2454" s="37"/>
      <c r="L2454" s="37" t="s">
        <v>21</v>
      </c>
      <c r="M2454" s="37"/>
      <c r="N2454" s="260" t="s">
        <v>20645</v>
      </c>
      <c r="O2454" s="260">
        <v>0.0</v>
      </c>
      <c r="P2454" s="260"/>
      <c r="Q2454" s="260"/>
      <c r="R2454" s="260"/>
    </row>
    <row r="2455">
      <c r="A2455" s="279">
        <v>45972.0</v>
      </c>
      <c r="B2455" s="31">
        <v>9023.0</v>
      </c>
      <c r="C2455" s="31" t="s">
        <v>4062</v>
      </c>
      <c r="D2455" s="31"/>
      <c r="E2455" s="31"/>
      <c r="F2455" s="275"/>
      <c r="G2455" s="276">
        <v>5640.0</v>
      </c>
      <c r="H2455" s="277">
        <v>1300.0</v>
      </c>
      <c r="I2455" s="278">
        <v>215.0</v>
      </c>
      <c r="J2455" s="37">
        <v>258.0</v>
      </c>
      <c r="K2455" s="37"/>
      <c r="L2455" s="37" t="s">
        <v>60</v>
      </c>
      <c r="M2455" s="37">
        <v>795562.0</v>
      </c>
      <c r="N2455" s="260" t="s">
        <v>20645</v>
      </c>
      <c r="O2455" s="260">
        <v>0.0</v>
      </c>
      <c r="P2455" s="260"/>
      <c r="Q2455" s="260"/>
      <c r="R2455" s="260"/>
    </row>
    <row r="2456">
      <c r="A2456" s="279">
        <v>45972.0</v>
      </c>
      <c r="B2456" s="31">
        <v>9024.0</v>
      </c>
      <c r="C2456" s="31" t="s">
        <v>3991</v>
      </c>
      <c r="D2456" s="31"/>
      <c r="E2456" s="31"/>
      <c r="F2456" s="275"/>
      <c r="G2456" s="276">
        <v>3220.0</v>
      </c>
      <c r="H2456" s="277">
        <v>300.0</v>
      </c>
      <c r="I2456" s="278">
        <v>60.0</v>
      </c>
      <c r="J2456" s="37">
        <v>72.0</v>
      </c>
      <c r="K2456" s="37"/>
      <c r="L2456" s="37" t="s">
        <v>21</v>
      </c>
      <c r="M2456" s="37"/>
      <c r="N2456" s="260" t="s">
        <v>20645</v>
      </c>
      <c r="O2456" s="260">
        <v>0.0</v>
      </c>
      <c r="P2456" s="260"/>
      <c r="Q2456" s="260"/>
      <c r="R2456" s="260"/>
    </row>
    <row r="2457">
      <c r="A2457" s="279">
        <v>45972.0</v>
      </c>
      <c r="B2457" s="31">
        <v>9025.0</v>
      </c>
      <c r="C2457" s="31" t="s">
        <v>14494</v>
      </c>
      <c r="D2457" s="31"/>
      <c r="E2457" s="31"/>
      <c r="F2457" s="275"/>
      <c r="G2457" s="276">
        <v>4240.0</v>
      </c>
      <c r="H2457" s="277">
        <v>1180.0</v>
      </c>
      <c r="I2457" s="278">
        <v>195.0</v>
      </c>
      <c r="J2457" s="37">
        <v>234.0</v>
      </c>
      <c r="K2457" s="37"/>
      <c r="L2457" s="37" t="s">
        <v>21</v>
      </c>
      <c r="M2457" s="37"/>
      <c r="N2457" s="260" t="s">
        <v>20645</v>
      </c>
      <c r="O2457" s="260">
        <v>0.0</v>
      </c>
      <c r="P2457" s="260"/>
      <c r="Q2457" s="260"/>
      <c r="R2457" s="260"/>
    </row>
    <row r="2458">
      <c r="A2458" s="279">
        <v>45972.0</v>
      </c>
      <c r="B2458" s="31">
        <v>9026.0</v>
      </c>
      <c r="C2458" s="31" t="s">
        <v>13847</v>
      </c>
      <c r="D2458" s="31"/>
      <c r="E2458" s="31" t="s">
        <v>22960</v>
      </c>
      <c r="F2458" s="275"/>
      <c r="G2458" s="276">
        <v>2460.0</v>
      </c>
      <c r="H2458" s="277">
        <v>400.0</v>
      </c>
      <c r="I2458" s="278">
        <v>80.0</v>
      </c>
      <c r="J2458" s="37">
        <v>96.0</v>
      </c>
      <c r="K2458" s="37">
        <v>94.0</v>
      </c>
      <c r="L2458" s="37" t="s">
        <v>52</v>
      </c>
      <c r="M2458" s="37"/>
      <c r="N2458" s="260" t="s">
        <v>20645</v>
      </c>
      <c r="O2458" s="260">
        <v>0.0</v>
      </c>
      <c r="P2458" s="260"/>
      <c r="Q2458" s="260"/>
      <c r="R2458" s="260"/>
    </row>
    <row r="2459">
      <c r="A2459" s="279">
        <v>45972.0</v>
      </c>
      <c r="B2459" s="31">
        <v>9027.0</v>
      </c>
      <c r="C2459" s="31" t="s">
        <v>4129</v>
      </c>
      <c r="D2459" s="31"/>
      <c r="E2459" s="31"/>
      <c r="F2459" s="275"/>
      <c r="G2459" s="276">
        <v>2900.0</v>
      </c>
      <c r="H2459" s="277">
        <v>420.0</v>
      </c>
      <c r="I2459" s="278">
        <v>70.0</v>
      </c>
      <c r="J2459" s="37">
        <v>84.0</v>
      </c>
      <c r="K2459" s="37"/>
      <c r="L2459" s="37" t="s">
        <v>52</v>
      </c>
      <c r="M2459" s="37"/>
      <c r="N2459" s="260" t="s">
        <v>20645</v>
      </c>
      <c r="O2459" s="260">
        <v>0.0</v>
      </c>
      <c r="P2459" s="260"/>
      <c r="Q2459" s="260"/>
      <c r="R2459" s="260"/>
    </row>
    <row r="2460">
      <c r="A2460" s="279">
        <v>45972.0</v>
      </c>
      <c r="B2460" s="31">
        <v>9028.0</v>
      </c>
      <c r="C2460" s="31" t="s">
        <v>2781</v>
      </c>
      <c r="D2460" s="31"/>
      <c r="E2460" s="31"/>
      <c r="F2460" s="275"/>
      <c r="G2460" s="276">
        <v>3720.0</v>
      </c>
      <c r="H2460" s="277">
        <v>840.0</v>
      </c>
      <c r="I2460" s="278">
        <v>139.0</v>
      </c>
      <c r="J2460" s="37">
        <v>167.0</v>
      </c>
      <c r="K2460" s="37"/>
      <c r="L2460" s="37" t="s">
        <v>52</v>
      </c>
      <c r="M2460" s="37"/>
      <c r="N2460" s="260" t="s">
        <v>20645</v>
      </c>
      <c r="O2460" s="260">
        <v>0.0</v>
      </c>
      <c r="P2460" s="260"/>
      <c r="Q2460" s="260"/>
      <c r="R2460" s="260"/>
    </row>
    <row r="2461">
      <c r="A2461" s="279">
        <v>45972.0</v>
      </c>
      <c r="B2461" s="31">
        <v>9029.0</v>
      </c>
      <c r="C2461" s="31" t="s">
        <v>14494</v>
      </c>
      <c r="D2461" s="31"/>
      <c r="E2461" s="31"/>
      <c r="F2461" s="275"/>
      <c r="G2461" s="276">
        <v>3940.0</v>
      </c>
      <c r="H2461" s="277">
        <v>880.0</v>
      </c>
      <c r="I2461" s="278">
        <v>146.0</v>
      </c>
      <c r="J2461" s="37">
        <v>175.0</v>
      </c>
      <c r="K2461" s="37"/>
      <c r="L2461" s="37" t="s">
        <v>21</v>
      </c>
      <c r="M2461" s="37"/>
      <c r="N2461" s="260" t="s">
        <v>20645</v>
      </c>
      <c r="O2461" s="260">
        <v>0.0</v>
      </c>
      <c r="P2461" s="260"/>
      <c r="Q2461" s="260"/>
      <c r="R2461" s="260"/>
    </row>
    <row r="2462">
      <c r="A2462" s="279">
        <v>45972.0</v>
      </c>
      <c r="B2462" s="31">
        <v>9030.0</v>
      </c>
      <c r="C2462" s="31" t="s">
        <v>4444</v>
      </c>
      <c r="D2462" s="31"/>
      <c r="E2462" s="31"/>
      <c r="F2462" s="275"/>
      <c r="G2462" s="276">
        <v>3460.0</v>
      </c>
      <c r="H2462" s="277">
        <v>680.0</v>
      </c>
      <c r="I2462" s="278">
        <v>113.0</v>
      </c>
      <c r="J2462" s="37">
        <v>135.0</v>
      </c>
      <c r="K2462" s="37"/>
      <c r="L2462" s="37" t="s">
        <v>21</v>
      </c>
      <c r="M2462" s="37"/>
      <c r="N2462" s="260" t="s">
        <v>20645</v>
      </c>
      <c r="O2462" s="260">
        <v>0.0</v>
      </c>
      <c r="P2462" s="260"/>
      <c r="Q2462" s="260"/>
      <c r="R2462" s="260"/>
    </row>
    <row r="2463">
      <c r="A2463" s="279"/>
      <c r="B2463" s="31"/>
      <c r="C2463" s="31"/>
      <c r="D2463" s="31"/>
      <c r="E2463" s="31"/>
      <c r="F2463" s="275"/>
      <c r="G2463" s="276"/>
      <c r="H2463" s="277"/>
      <c r="I2463" s="278"/>
      <c r="J2463" s="37"/>
      <c r="K2463" s="37"/>
      <c r="L2463" s="37"/>
      <c r="M2463" s="37"/>
      <c r="N2463" s="260"/>
      <c r="O2463" s="260"/>
      <c r="P2463" s="260"/>
      <c r="Q2463" s="260"/>
      <c r="R2463" s="260"/>
    </row>
    <row r="2464">
      <c r="A2464" s="279">
        <v>45965.0</v>
      </c>
      <c r="B2464" s="31">
        <v>9031.0</v>
      </c>
      <c r="C2464" s="31" t="s">
        <v>21675</v>
      </c>
      <c r="D2464" s="31"/>
      <c r="E2464" s="31" t="s">
        <v>22464</v>
      </c>
      <c r="F2464" s="275"/>
      <c r="G2464" s="276">
        <v>3540.0</v>
      </c>
      <c r="H2464" s="277">
        <v>840.0</v>
      </c>
      <c r="I2464" s="278">
        <v>63.0</v>
      </c>
      <c r="J2464" s="37">
        <v>75.0</v>
      </c>
      <c r="K2464" s="37"/>
      <c r="L2464" s="37" t="s">
        <v>21</v>
      </c>
      <c r="M2464" s="37"/>
      <c r="N2464" s="260" t="s">
        <v>20645</v>
      </c>
      <c r="O2464" s="260">
        <v>0.0</v>
      </c>
      <c r="P2464" s="260"/>
      <c r="Q2464" s="260"/>
      <c r="R2464" s="260"/>
    </row>
    <row r="2465">
      <c r="A2465" s="279">
        <v>45965.0</v>
      </c>
      <c r="B2465" s="31">
        <v>9031.0</v>
      </c>
      <c r="C2465" s="31" t="s">
        <v>21675</v>
      </c>
      <c r="D2465" s="31"/>
      <c r="E2465" s="31" t="s">
        <v>22464</v>
      </c>
      <c r="F2465" s="275"/>
      <c r="G2465" s="276">
        <v>3540.0</v>
      </c>
      <c r="H2465" s="277">
        <v>840.0</v>
      </c>
      <c r="I2465" s="278">
        <v>63.0</v>
      </c>
      <c r="J2465" s="37">
        <v>75.0</v>
      </c>
      <c r="K2465" s="37"/>
      <c r="L2465" s="37" t="s">
        <v>21</v>
      </c>
      <c r="M2465" s="37"/>
      <c r="N2465" s="260" t="s">
        <v>20645</v>
      </c>
      <c r="O2465" s="260">
        <v>0.0</v>
      </c>
      <c r="P2465" s="260"/>
      <c r="Q2465" s="260"/>
      <c r="R2465" s="260"/>
    </row>
    <row r="2466">
      <c r="A2466" s="279">
        <v>45972.0</v>
      </c>
      <c r="B2466" s="31">
        <v>9032.0</v>
      </c>
      <c r="C2466" s="31" t="s">
        <v>4111</v>
      </c>
      <c r="D2466" s="31"/>
      <c r="E2466" s="31"/>
      <c r="F2466" s="275"/>
      <c r="G2466" s="276">
        <v>3720.0</v>
      </c>
      <c r="H2466" s="277">
        <v>1120.0</v>
      </c>
      <c r="I2466" s="278">
        <v>185.0</v>
      </c>
      <c r="J2466" s="37">
        <v>222.0</v>
      </c>
      <c r="K2466" s="37"/>
      <c r="L2466" s="37" t="s">
        <v>21</v>
      </c>
      <c r="M2466" s="37"/>
      <c r="N2466" s="260" t="s">
        <v>20645</v>
      </c>
      <c r="O2466" s="260">
        <v>0.0</v>
      </c>
      <c r="P2466" s="260"/>
      <c r="Q2466" s="260"/>
      <c r="R2466" s="260"/>
    </row>
    <row r="2467">
      <c r="A2467" s="274"/>
      <c r="B2467" s="31"/>
      <c r="C2467" s="31"/>
      <c r="D2467" s="31"/>
      <c r="E2467" s="31"/>
      <c r="F2467" s="275"/>
      <c r="G2467" s="276"/>
      <c r="H2467" s="277"/>
      <c r="I2467" s="278"/>
      <c r="J2467" s="37"/>
      <c r="K2467" s="37"/>
      <c r="L2467" s="37"/>
      <c r="M2467" s="37"/>
      <c r="N2467" s="260"/>
      <c r="O2467" s="260"/>
      <c r="P2467" s="260"/>
      <c r="Q2467" s="260"/>
      <c r="R2467" s="260"/>
    </row>
    <row r="2468">
      <c r="A2468" s="274">
        <v>45973.029020381946</v>
      </c>
      <c r="B2468" s="31">
        <v>9033.0</v>
      </c>
      <c r="C2468" s="31" t="s">
        <v>2781</v>
      </c>
      <c r="D2468" s="31"/>
      <c r="E2468" s="31"/>
      <c r="F2468" s="275"/>
      <c r="G2468" s="276">
        <v>3780.0</v>
      </c>
      <c r="H2468" s="277">
        <v>800.0</v>
      </c>
      <c r="I2468" s="278">
        <v>132.0</v>
      </c>
      <c r="J2468" s="37">
        <v>159.0</v>
      </c>
      <c r="K2468" s="37"/>
      <c r="L2468" s="37" t="s">
        <v>52</v>
      </c>
      <c r="M2468" s="37"/>
      <c r="N2468" s="260" t="s">
        <v>20645</v>
      </c>
      <c r="O2468" s="260">
        <v>0.0</v>
      </c>
      <c r="P2468" s="260"/>
      <c r="Q2468" s="260"/>
      <c r="R2468" s="260"/>
    </row>
    <row r="2469">
      <c r="A2469" s="279">
        <v>45973.0</v>
      </c>
      <c r="B2469" s="31">
        <v>9034.0</v>
      </c>
      <c r="C2469" s="31" t="s">
        <v>4031</v>
      </c>
      <c r="D2469" s="31"/>
      <c r="E2469" s="31" t="s">
        <v>20697</v>
      </c>
      <c r="F2469" s="275"/>
      <c r="G2469" s="276">
        <v>2940.0</v>
      </c>
      <c r="H2469" s="277">
        <v>180.0</v>
      </c>
      <c r="I2469" s="278">
        <v>30.0</v>
      </c>
      <c r="J2469" s="37">
        <v>36.0</v>
      </c>
      <c r="K2469" s="37"/>
      <c r="L2469" s="37" t="s">
        <v>21</v>
      </c>
      <c r="M2469" s="37"/>
      <c r="N2469" s="260" t="s">
        <v>20645</v>
      </c>
      <c r="O2469" s="260">
        <v>0.0</v>
      </c>
      <c r="P2469" s="260"/>
      <c r="Q2469" s="260"/>
      <c r="R2469" s="260"/>
    </row>
    <row r="2470">
      <c r="A2470" s="279">
        <v>45973.0</v>
      </c>
      <c r="B2470" s="31">
        <v>9035.0</v>
      </c>
      <c r="C2470" s="31" t="s">
        <v>4671</v>
      </c>
      <c r="D2470" s="31"/>
      <c r="E2470" s="31" t="s">
        <v>23000</v>
      </c>
      <c r="F2470" s="275"/>
      <c r="G2470" s="276">
        <v>2960.0</v>
      </c>
      <c r="H2470" s="277">
        <v>260.0</v>
      </c>
      <c r="I2470" s="278">
        <v>43.0</v>
      </c>
      <c r="J2470" s="37">
        <v>52.0</v>
      </c>
      <c r="K2470" s="37"/>
      <c r="L2470" s="37" t="s">
        <v>21</v>
      </c>
      <c r="M2470" s="37"/>
      <c r="N2470" s="260" t="s">
        <v>20645</v>
      </c>
      <c r="O2470" s="260">
        <v>0.0</v>
      </c>
      <c r="P2470" s="260"/>
      <c r="Q2470" s="260"/>
      <c r="R2470" s="260"/>
    </row>
    <row r="2471">
      <c r="A2471" s="279">
        <v>45973.0</v>
      </c>
      <c r="B2471" s="31">
        <v>9036.0</v>
      </c>
      <c r="C2471" s="31" t="s">
        <v>8901</v>
      </c>
      <c r="D2471" s="31"/>
      <c r="E2471" s="31" t="s">
        <v>23001</v>
      </c>
      <c r="F2471" s="275"/>
      <c r="G2471" s="276">
        <v>10980.0</v>
      </c>
      <c r="H2471" s="277">
        <v>840.0</v>
      </c>
      <c r="I2471" s="278">
        <v>139.0</v>
      </c>
      <c r="J2471" s="37">
        <v>167.0</v>
      </c>
      <c r="K2471" s="37"/>
      <c r="L2471" s="37" t="s">
        <v>21</v>
      </c>
      <c r="M2471" s="37"/>
      <c r="N2471" s="260" t="s">
        <v>20645</v>
      </c>
      <c r="O2471" s="260">
        <v>0.0</v>
      </c>
      <c r="P2471" s="260"/>
      <c r="Q2471" s="260"/>
      <c r="R2471" s="260"/>
    </row>
    <row r="2472">
      <c r="A2472" s="279">
        <v>45973.0</v>
      </c>
      <c r="B2472" s="31">
        <v>9037.0</v>
      </c>
      <c r="C2472" s="31" t="s">
        <v>4018</v>
      </c>
      <c r="D2472" s="31"/>
      <c r="E2472" s="31" t="s">
        <v>12738</v>
      </c>
      <c r="F2472" s="275"/>
      <c r="G2472" s="276">
        <v>4620.0</v>
      </c>
      <c r="H2472" s="277">
        <v>2180.0</v>
      </c>
      <c r="I2472" s="278">
        <v>88.0</v>
      </c>
      <c r="J2472" s="37">
        <v>105.0</v>
      </c>
      <c r="K2472" s="37"/>
      <c r="L2472" s="37" t="s">
        <v>21</v>
      </c>
      <c r="M2472" s="37"/>
      <c r="N2472" s="260" t="s">
        <v>20645</v>
      </c>
      <c r="O2472" s="260">
        <v>0.0</v>
      </c>
      <c r="P2472" s="260"/>
      <c r="Q2472" s="260"/>
      <c r="R2472" s="260"/>
    </row>
    <row r="2473">
      <c r="A2473" s="279">
        <v>45973.0</v>
      </c>
      <c r="B2473" s="31">
        <v>9038.0</v>
      </c>
      <c r="C2473" s="31" t="s">
        <v>6078</v>
      </c>
      <c r="D2473" s="31"/>
      <c r="E2473" s="31"/>
      <c r="F2473" s="275"/>
      <c r="G2473" s="276">
        <v>2480.0</v>
      </c>
      <c r="H2473" s="277">
        <v>240.0</v>
      </c>
      <c r="I2473" s="278">
        <v>58.0</v>
      </c>
      <c r="J2473" s="37">
        <v>70.0</v>
      </c>
      <c r="K2473" s="37"/>
      <c r="L2473" s="37" t="s">
        <v>21</v>
      </c>
      <c r="M2473" s="37"/>
      <c r="N2473" s="260" t="s">
        <v>20645</v>
      </c>
      <c r="O2473" s="260">
        <v>0.0</v>
      </c>
      <c r="P2473" s="260"/>
      <c r="Q2473" s="260"/>
      <c r="R2473" s="260"/>
    </row>
    <row r="2474">
      <c r="A2474" s="279">
        <v>45973.0</v>
      </c>
      <c r="B2474" s="31">
        <v>9039.0</v>
      </c>
      <c r="C2474" s="31" t="s">
        <v>4035</v>
      </c>
      <c r="D2474" s="31"/>
      <c r="E2474" s="31" t="s">
        <v>23002</v>
      </c>
      <c r="F2474" s="275"/>
      <c r="G2474" s="276">
        <v>4600.0</v>
      </c>
      <c r="H2474" s="277">
        <v>1860.0</v>
      </c>
      <c r="I2474" s="278">
        <v>75.0</v>
      </c>
      <c r="J2474" s="37">
        <v>90.0</v>
      </c>
      <c r="K2474" s="37"/>
      <c r="L2474" s="37" t="s">
        <v>52</v>
      </c>
      <c r="M2474" s="37"/>
      <c r="N2474" s="260" t="s">
        <v>20645</v>
      </c>
      <c r="O2474" s="260">
        <v>0.0</v>
      </c>
      <c r="P2474" s="260"/>
      <c r="Q2474" s="260"/>
      <c r="R2474" s="260"/>
    </row>
    <row r="2475">
      <c r="A2475" s="279">
        <v>45973.0</v>
      </c>
      <c r="B2475" s="31">
        <v>9040.0</v>
      </c>
      <c r="C2475" s="31" t="s">
        <v>4444</v>
      </c>
      <c r="D2475" s="31"/>
      <c r="E2475" s="31"/>
      <c r="F2475" s="275"/>
      <c r="G2475" s="276">
        <v>3220.0</v>
      </c>
      <c r="H2475" s="277">
        <v>520.0</v>
      </c>
      <c r="I2475" s="278">
        <v>86.0</v>
      </c>
      <c r="J2475" s="37">
        <v>103.0</v>
      </c>
      <c r="K2475" s="37"/>
      <c r="L2475" s="37" t="s">
        <v>21</v>
      </c>
      <c r="M2475" s="37"/>
      <c r="N2475" s="260" t="s">
        <v>20645</v>
      </c>
      <c r="O2475" s="260">
        <v>0.0</v>
      </c>
      <c r="P2475" s="260"/>
      <c r="Q2475" s="260"/>
      <c r="R2475" s="260"/>
    </row>
    <row r="2476">
      <c r="A2476" s="279">
        <v>45973.0</v>
      </c>
      <c r="B2476" s="31">
        <v>9041.0</v>
      </c>
      <c r="C2476" s="31" t="s">
        <v>14182</v>
      </c>
      <c r="D2476" s="31"/>
      <c r="E2476" s="31" t="s">
        <v>23003</v>
      </c>
      <c r="F2476" s="275"/>
      <c r="G2476" s="276">
        <v>3740.0</v>
      </c>
      <c r="H2476" s="277">
        <v>440.0</v>
      </c>
      <c r="I2476" s="278">
        <v>27.0</v>
      </c>
      <c r="J2476" s="37">
        <v>32.0</v>
      </c>
      <c r="K2476" s="37"/>
      <c r="L2476" s="37" t="s">
        <v>52</v>
      </c>
      <c r="M2476" s="37"/>
      <c r="N2476" s="260" t="s">
        <v>20645</v>
      </c>
      <c r="O2476" s="260">
        <v>0.0</v>
      </c>
      <c r="P2476" s="260"/>
      <c r="Q2476" s="260"/>
      <c r="R2476" s="260"/>
    </row>
    <row r="2477">
      <c r="A2477" s="279">
        <v>45973.0</v>
      </c>
      <c r="B2477" s="31">
        <v>9042.0</v>
      </c>
      <c r="C2477" s="31" t="s">
        <v>14182</v>
      </c>
      <c r="D2477" s="31"/>
      <c r="E2477" s="31" t="s">
        <v>23003</v>
      </c>
      <c r="F2477" s="275"/>
      <c r="G2477" s="276">
        <v>3300.0</v>
      </c>
      <c r="H2477" s="277">
        <v>520.0</v>
      </c>
      <c r="I2477" s="278">
        <v>104.0</v>
      </c>
      <c r="J2477" s="37">
        <v>125.0</v>
      </c>
      <c r="K2477" s="37"/>
      <c r="L2477" s="37" t="s">
        <v>52</v>
      </c>
      <c r="M2477" s="37"/>
      <c r="N2477" s="260" t="s">
        <v>20645</v>
      </c>
      <c r="O2477" s="260">
        <v>0.0</v>
      </c>
      <c r="P2477" s="260"/>
      <c r="Q2477" s="260"/>
      <c r="R2477" s="260"/>
    </row>
    <row r="2478">
      <c r="A2478" s="279">
        <v>45973.0</v>
      </c>
      <c r="B2478" s="31">
        <v>9043.0</v>
      </c>
      <c r="C2478" s="31" t="s">
        <v>6423</v>
      </c>
      <c r="D2478" s="31"/>
      <c r="E2478" s="31" t="s">
        <v>22684</v>
      </c>
      <c r="F2478" s="275"/>
      <c r="G2478" s="276">
        <v>3580.0</v>
      </c>
      <c r="H2478" s="277">
        <v>220.0</v>
      </c>
      <c r="I2478" s="278">
        <v>9.0</v>
      </c>
      <c r="J2478" s="37">
        <v>11.0</v>
      </c>
      <c r="K2478" s="37"/>
      <c r="L2478" s="37" t="s">
        <v>21</v>
      </c>
      <c r="M2478" s="37"/>
      <c r="N2478" s="260" t="s">
        <v>20645</v>
      </c>
      <c r="O2478" s="260">
        <v>0.0</v>
      </c>
      <c r="P2478" s="260"/>
      <c r="Q2478" s="260"/>
      <c r="R2478" s="260"/>
    </row>
    <row r="2479">
      <c r="A2479" s="279">
        <v>45973.0</v>
      </c>
      <c r="B2479" s="31">
        <v>9044.0</v>
      </c>
      <c r="C2479" s="31" t="s">
        <v>6423</v>
      </c>
      <c r="D2479" s="31"/>
      <c r="E2479" s="31" t="s">
        <v>22684</v>
      </c>
      <c r="F2479" s="275"/>
      <c r="G2479" s="276">
        <v>3360.0</v>
      </c>
      <c r="H2479" s="277">
        <v>440.0</v>
      </c>
      <c r="I2479" s="278">
        <v>82.0</v>
      </c>
      <c r="J2479" s="37">
        <v>98.0</v>
      </c>
      <c r="K2479" s="37"/>
      <c r="L2479" s="37" t="s">
        <v>21</v>
      </c>
      <c r="M2479" s="37"/>
      <c r="N2479" s="260" t="s">
        <v>20645</v>
      </c>
      <c r="O2479" s="260">
        <v>0.0</v>
      </c>
      <c r="P2479" s="260"/>
      <c r="Q2479" s="260"/>
      <c r="R2479" s="260"/>
    </row>
    <row r="2480">
      <c r="A2480" s="279">
        <v>45973.0</v>
      </c>
      <c r="B2480" s="31">
        <v>9045.0</v>
      </c>
      <c r="C2480" s="31" t="s">
        <v>6423</v>
      </c>
      <c r="D2480" s="31"/>
      <c r="E2480" s="31" t="s">
        <v>22683</v>
      </c>
      <c r="F2480" s="275"/>
      <c r="G2480" s="276">
        <v>3300.0</v>
      </c>
      <c r="H2480" s="277">
        <v>180.0</v>
      </c>
      <c r="I2480" s="278">
        <v>8.0</v>
      </c>
      <c r="J2480" s="37">
        <v>9.0</v>
      </c>
      <c r="K2480" s="37"/>
      <c r="L2480" s="37" t="s">
        <v>21</v>
      </c>
      <c r="M2480" s="37"/>
      <c r="N2480" s="260" t="s">
        <v>20645</v>
      </c>
      <c r="O2480" s="260">
        <v>0.0</v>
      </c>
      <c r="P2480" s="260"/>
      <c r="Q2480" s="260"/>
      <c r="R2480" s="260"/>
    </row>
    <row r="2481">
      <c r="A2481" s="279">
        <v>45973.0</v>
      </c>
      <c r="B2481" s="31">
        <v>9046.0</v>
      </c>
      <c r="C2481" s="31" t="s">
        <v>6423</v>
      </c>
      <c r="D2481" s="31"/>
      <c r="E2481" s="31" t="s">
        <v>22683</v>
      </c>
      <c r="F2481" s="275"/>
      <c r="G2481" s="276">
        <v>3120.0</v>
      </c>
      <c r="H2481" s="277">
        <v>360.0</v>
      </c>
      <c r="I2481" s="278">
        <v>67.0</v>
      </c>
      <c r="J2481" s="37">
        <v>80.0</v>
      </c>
      <c r="K2481" s="37"/>
      <c r="L2481" s="37" t="s">
        <v>21</v>
      </c>
      <c r="M2481" s="37"/>
      <c r="N2481" s="260" t="s">
        <v>20645</v>
      </c>
      <c r="O2481" s="260">
        <v>0.0</v>
      </c>
      <c r="P2481" s="260"/>
      <c r="Q2481" s="260"/>
      <c r="R2481" s="260"/>
    </row>
    <row r="2482">
      <c r="A2482" s="279">
        <v>45973.0</v>
      </c>
      <c r="B2482" s="31">
        <v>9047.0</v>
      </c>
      <c r="C2482" s="31" t="s">
        <v>4035</v>
      </c>
      <c r="D2482" s="31"/>
      <c r="E2482" s="31" t="s">
        <v>23002</v>
      </c>
      <c r="F2482" s="275"/>
      <c r="G2482" s="276">
        <v>4220.0</v>
      </c>
      <c r="H2482" s="277">
        <v>1480.0</v>
      </c>
      <c r="I2482" s="278">
        <v>60.0</v>
      </c>
      <c r="J2482" s="37">
        <v>72.0</v>
      </c>
      <c r="K2482" s="37"/>
      <c r="L2482" s="37" t="s">
        <v>52</v>
      </c>
      <c r="M2482" s="37"/>
      <c r="N2482" s="260" t="s">
        <v>20645</v>
      </c>
      <c r="O2482" s="260">
        <v>0.0</v>
      </c>
      <c r="P2482" s="260"/>
      <c r="Q2482" s="260"/>
      <c r="R2482" s="260"/>
    </row>
    <row r="2483">
      <c r="A2483" s="279">
        <v>45973.0</v>
      </c>
      <c r="B2483" s="31">
        <v>9048.0</v>
      </c>
      <c r="C2483" s="31" t="s">
        <v>2781</v>
      </c>
      <c r="D2483" s="31"/>
      <c r="E2483" s="31"/>
      <c r="F2483" s="275"/>
      <c r="G2483" s="276">
        <v>3620.0</v>
      </c>
      <c r="H2483" s="277">
        <v>800.0</v>
      </c>
      <c r="I2483" s="278">
        <v>178.0</v>
      </c>
      <c r="J2483" s="37">
        <v>214.0</v>
      </c>
      <c r="K2483" s="37"/>
      <c r="L2483" s="37" t="s">
        <v>52</v>
      </c>
      <c r="M2483" s="37"/>
      <c r="N2483" s="260" t="s">
        <v>20645</v>
      </c>
      <c r="O2483" s="260">
        <v>0.0</v>
      </c>
      <c r="P2483" s="260"/>
      <c r="Q2483" s="260"/>
      <c r="R2483" s="260"/>
    </row>
    <row r="2484">
      <c r="A2484" s="279">
        <v>45973.0</v>
      </c>
      <c r="B2484" s="31">
        <v>9049.0</v>
      </c>
      <c r="C2484" s="31" t="s">
        <v>14229</v>
      </c>
      <c r="D2484" s="31"/>
      <c r="E2484" s="31"/>
      <c r="F2484" s="275"/>
      <c r="G2484" s="276">
        <v>4680.0</v>
      </c>
      <c r="H2484" s="277">
        <v>1600.0</v>
      </c>
      <c r="I2484" s="278">
        <v>64.0</v>
      </c>
      <c r="J2484" s="37">
        <v>77.0</v>
      </c>
      <c r="K2484" s="37"/>
      <c r="L2484" s="37" t="s">
        <v>21</v>
      </c>
      <c r="M2484" s="37"/>
      <c r="N2484" s="260" t="s">
        <v>20645</v>
      </c>
      <c r="O2484" s="260">
        <v>0.0</v>
      </c>
      <c r="P2484" s="260"/>
      <c r="Q2484" s="260"/>
      <c r="R2484" s="260"/>
    </row>
    <row r="2485">
      <c r="A2485" s="279">
        <v>45973.0</v>
      </c>
      <c r="B2485" s="31">
        <v>9050.0</v>
      </c>
      <c r="C2485" s="31" t="s">
        <v>8901</v>
      </c>
      <c r="D2485" s="31"/>
      <c r="E2485" s="31" t="s">
        <v>23004</v>
      </c>
      <c r="F2485" s="275"/>
      <c r="G2485" s="276">
        <v>12060.0</v>
      </c>
      <c r="H2485" s="277">
        <v>1720.0</v>
      </c>
      <c r="I2485" s="278">
        <v>284.0</v>
      </c>
      <c r="J2485" s="37">
        <v>341.0</v>
      </c>
      <c r="K2485" s="37"/>
      <c r="L2485" s="37" t="s">
        <v>21</v>
      </c>
      <c r="M2485" s="37"/>
      <c r="N2485" s="260" t="s">
        <v>20645</v>
      </c>
      <c r="O2485" s="260">
        <v>0.0</v>
      </c>
      <c r="P2485" s="260"/>
      <c r="Q2485" s="260"/>
      <c r="R2485" s="260"/>
    </row>
    <row r="2486">
      <c r="A2486" s="279">
        <v>45973.0</v>
      </c>
      <c r="B2486" s="31">
        <v>9051.0</v>
      </c>
      <c r="C2486" s="31" t="s">
        <v>4444</v>
      </c>
      <c r="D2486" s="31"/>
      <c r="E2486" s="31"/>
      <c r="F2486" s="275"/>
      <c r="G2486" s="276">
        <v>3180.0</v>
      </c>
      <c r="H2486" s="277">
        <v>480.0</v>
      </c>
      <c r="I2486" s="278">
        <v>80.0</v>
      </c>
      <c r="J2486" s="37">
        <v>96.0</v>
      </c>
      <c r="K2486" s="37"/>
      <c r="L2486" s="37" t="s">
        <v>21</v>
      </c>
      <c r="M2486" s="37"/>
      <c r="N2486" s="260" t="s">
        <v>20645</v>
      </c>
      <c r="O2486" s="260">
        <v>0.0</v>
      </c>
      <c r="P2486" s="260"/>
      <c r="Q2486" s="260"/>
      <c r="R2486" s="260"/>
    </row>
    <row r="2487">
      <c r="A2487" s="279">
        <v>45973.0</v>
      </c>
      <c r="B2487" s="31">
        <v>9052.0</v>
      </c>
      <c r="C2487" s="31" t="s">
        <v>4017</v>
      </c>
      <c r="D2487" s="31"/>
      <c r="E2487" s="31" t="s">
        <v>4500</v>
      </c>
      <c r="F2487" s="275"/>
      <c r="G2487" s="276">
        <v>2760.0</v>
      </c>
      <c r="H2487" s="277">
        <v>580.0</v>
      </c>
      <c r="I2487" s="278">
        <v>96.0</v>
      </c>
      <c r="J2487" s="37">
        <v>115.0</v>
      </c>
      <c r="K2487" s="37"/>
      <c r="L2487" s="37" t="s">
        <v>52</v>
      </c>
      <c r="M2487" s="37"/>
      <c r="N2487" s="260" t="s">
        <v>20645</v>
      </c>
      <c r="O2487" s="260">
        <v>0.0</v>
      </c>
      <c r="P2487" s="260"/>
      <c r="Q2487" s="260"/>
      <c r="R2487" s="260"/>
    </row>
    <row r="2488">
      <c r="A2488" s="279"/>
      <c r="B2488" s="31"/>
      <c r="C2488" s="31"/>
      <c r="D2488" s="31"/>
      <c r="E2488" s="31"/>
      <c r="F2488" s="275"/>
      <c r="G2488" s="276"/>
      <c r="H2488" s="277"/>
      <c r="I2488" s="278"/>
      <c r="J2488" s="37"/>
      <c r="K2488" s="37"/>
      <c r="L2488" s="37"/>
      <c r="M2488" s="37"/>
      <c r="N2488" s="260"/>
      <c r="O2488" s="260"/>
      <c r="P2488" s="260"/>
      <c r="Q2488" s="260"/>
      <c r="R2488" s="260"/>
    </row>
    <row r="2489">
      <c r="A2489" s="279">
        <v>45967.0</v>
      </c>
      <c r="B2489" s="31">
        <v>9053.0</v>
      </c>
      <c r="C2489" s="31" t="s">
        <v>20731</v>
      </c>
      <c r="D2489" s="31"/>
      <c r="E2489" s="31"/>
      <c r="F2489" s="275"/>
      <c r="G2489" s="276">
        <v>3800.0</v>
      </c>
      <c r="H2489" s="277">
        <v>900.0</v>
      </c>
      <c r="I2489" s="278">
        <v>180.0</v>
      </c>
      <c r="J2489" s="37">
        <v>216.0</v>
      </c>
      <c r="K2489" s="37"/>
      <c r="L2489" s="37" t="s">
        <v>21</v>
      </c>
      <c r="M2489" s="37"/>
      <c r="N2489" s="260" t="s">
        <v>20645</v>
      </c>
      <c r="O2489" s="260">
        <v>0.0</v>
      </c>
      <c r="P2489" s="260"/>
      <c r="Q2489" s="260"/>
      <c r="R2489" s="260"/>
    </row>
    <row r="2490">
      <c r="A2490" s="279">
        <v>45967.0</v>
      </c>
      <c r="B2490" s="31">
        <v>9054.0</v>
      </c>
      <c r="C2490" s="31" t="s">
        <v>20731</v>
      </c>
      <c r="D2490" s="31"/>
      <c r="E2490" s="31" t="s">
        <v>22976</v>
      </c>
      <c r="F2490" s="275"/>
      <c r="G2490" s="276">
        <v>3880.0</v>
      </c>
      <c r="H2490" s="277">
        <v>980.0</v>
      </c>
      <c r="I2490" s="278">
        <v>196.0</v>
      </c>
      <c r="J2490" s="37">
        <v>236.0</v>
      </c>
      <c r="K2490" s="37"/>
      <c r="L2490" s="37" t="s">
        <v>21</v>
      </c>
      <c r="M2490" s="37"/>
      <c r="N2490" s="260" t="s">
        <v>20645</v>
      </c>
      <c r="O2490" s="260">
        <v>0.0</v>
      </c>
      <c r="P2490" s="260"/>
      <c r="Q2490" s="260"/>
      <c r="R2490" s="260"/>
    </row>
    <row r="2491">
      <c r="A2491" s="279">
        <v>45967.0</v>
      </c>
      <c r="B2491" s="31">
        <v>9055.0</v>
      </c>
      <c r="C2491" s="31" t="s">
        <v>1093</v>
      </c>
      <c r="D2491" s="31"/>
      <c r="E2491" s="31" t="s">
        <v>22977</v>
      </c>
      <c r="F2491" s="275"/>
      <c r="G2491" s="276">
        <v>3380.0</v>
      </c>
      <c r="H2491" s="277">
        <v>480.0</v>
      </c>
      <c r="I2491" s="278">
        <v>96.0</v>
      </c>
      <c r="J2491" s="37">
        <v>116.0</v>
      </c>
      <c r="K2491" s="37"/>
      <c r="L2491" s="37" t="s">
        <v>21</v>
      </c>
      <c r="M2491" s="37"/>
      <c r="N2491" s="260" t="s">
        <v>20645</v>
      </c>
      <c r="O2491" s="260">
        <v>0.0</v>
      </c>
      <c r="P2491" s="260"/>
      <c r="Q2491" s="260"/>
      <c r="R2491" s="260"/>
    </row>
    <row r="2492">
      <c r="A2492" s="279">
        <v>45973.0</v>
      </c>
      <c r="B2492" s="31">
        <v>9056.0</v>
      </c>
      <c r="C2492" s="31" t="s">
        <v>4444</v>
      </c>
      <c r="D2492" s="31"/>
      <c r="E2492" s="31"/>
      <c r="F2492" s="275"/>
      <c r="G2492" s="276">
        <v>3260.0</v>
      </c>
      <c r="H2492" s="277">
        <v>480.0</v>
      </c>
      <c r="I2492" s="278">
        <v>80.0</v>
      </c>
      <c r="J2492" s="37">
        <v>96.0</v>
      </c>
      <c r="K2492" s="37"/>
      <c r="L2492" s="37" t="s">
        <v>21</v>
      </c>
      <c r="M2492" s="37"/>
      <c r="N2492" s="260" t="s">
        <v>20645</v>
      </c>
      <c r="O2492" s="260">
        <v>0.0</v>
      </c>
      <c r="P2492" s="260"/>
      <c r="Q2492" s="260"/>
      <c r="R2492" s="260"/>
    </row>
    <row r="2493">
      <c r="A2493" s="279">
        <v>45973.0</v>
      </c>
      <c r="B2493" s="31">
        <v>9057.0</v>
      </c>
      <c r="C2493" s="31" t="s">
        <v>2781</v>
      </c>
      <c r="D2493" s="31"/>
      <c r="E2493" s="31"/>
      <c r="F2493" s="275"/>
      <c r="G2493" s="276">
        <v>3840.0</v>
      </c>
      <c r="H2493" s="277">
        <v>1040.0</v>
      </c>
      <c r="I2493" s="278">
        <v>172.0</v>
      </c>
      <c r="J2493" s="37">
        <v>206.0</v>
      </c>
      <c r="K2493" s="37"/>
      <c r="L2493" s="37" t="s">
        <v>52</v>
      </c>
      <c r="M2493" s="37"/>
      <c r="N2493" s="260" t="s">
        <v>20645</v>
      </c>
      <c r="O2493" s="260">
        <v>0.0</v>
      </c>
      <c r="P2493" s="260"/>
      <c r="Q2493" s="260"/>
      <c r="R2493" s="260"/>
    </row>
    <row r="2494">
      <c r="A2494" s="274"/>
      <c r="B2494" s="31"/>
      <c r="C2494" s="31"/>
      <c r="D2494" s="31"/>
      <c r="E2494" s="31"/>
      <c r="F2494" s="275"/>
      <c r="G2494" s="276"/>
      <c r="H2494" s="277"/>
      <c r="I2494" s="278"/>
      <c r="J2494" s="37"/>
      <c r="K2494" s="37"/>
      <c r="L2494" s="37"/>
      <c r="M2494" s="37"/>
      <c r="N2494" s="260"/>
      <c r="O2494" s="260"/>
      <c r="P2494" s="260"/>
      <c r="Q2494" s="260"/>
      <c r="R2494" s="260"/>
    </row>
    <row r="2495">
      <c r="A2495" s="274">
        <v>45974.02900550926</v>
      </c>
      <c r="B2495" s="31">
        <v>9058.0</v>
      </c>
      <c r="C2495" s="31" t="s">
        <v>4017</v>
      </c>
      <c r="D2495" s="31"/>
      <c r="E2495" s="31" t="s">
        <v>4500</v>
      </c>
      <c r="F2495" s="275"/>
      <c r="G2495" s="276">
        <v>2540.0</v>
      </c>
      <c r="H2495" s="277">
        <v>420.0</v>
      </c>
      <c r="I2495" s="278">
        <v>70.0</v>
      </c>
      <c r="J2495" s="37">
        <v>84.0</v>
      </c>
      <c r="K2495" s="37"/>
      <c r="L2495" s="37" t="s">
        <v>52</v>
      </c>
      <c r="M2495" s="37"/>
      <c r="N2495" s="260" t="s">
        <v>20645</v>
      </c>
      <c r="O2495" s="260">
        <v>0.0</v>
      </c>
      <c r="P2495" s="260"/>
      <c r="Q2495" s="260"/>
      <c r="R2495" s="260"/>
    </row>
    <row r="2496">
      <c r="A2496" s="279">
        <v>45974.0</v>
      </c>
      <c r="B2496" s="31">
        <v>9059.0</v>
      </c>
      <c r="C2496" s="31" t="s">
        <v>6423</v>
      </c>
      <c r="D2496" s="31"/>
      <c r="E2496" s="31" t="s">
        <v>22684</v>
      </c>
      <c r="F2496" s="275"/>
      <c r="G2496" s="276">
        <v>3420.0</v>
      </c>
      <c r="H2496" s="277">
        <v>180.0</v>
      </c>
      <c r="I2496" s="278">
        <v>8.0</v>
      </c>
      <c r="J2496" s="37">
        <v>9.0</v>
      </c>
      <c r="K2496" s="37"/>
      <c r="L2496" s="37" t="s">
        <v>21</v>
      </c>
      <c r="M2496" s="37"/>
      <c r="N2496" s="260" t="s">
        <v>20645</v>
      </c>
      <c r="O2496" s="260">
        <v>0.0</v>
      </c>
      <c r="P2496" s="260"/>
      <c r="Q2496" s="260"/>
      <c r="R2496" s="260"/>
    </row>
    <row r="2497">
      <c r="A2497" s="279">
        <v>45974.0</v>
      </c>
      <c r="B2497" s="31">
        <v>9060.0</v>
      </c>
      <c r="C2497" s="31" t="s">
        <v>6423</v>
      </c>
      <c r="D2497" s="31"/>
      <c r="E2497" s="31" t="s">
        <v>22684</v>
      </c>
      <c r="F2497" s="275"/>
      <c r="G2497" s="276">
        <v>3240.0</v>
      </c>
      <c r="H2497" s="277">
        <v>340.0</v>
      </c>
      <c r="I2497" s="278">
        <v>63.0</v>
      </c>
      <c r="J2497" s="37">
        <v>76.0</v>
      </c>
      <c r="K2497" s="37"/>
      <c r="L2497" s="37" t="s">
        <v>21</v>
      </c>
      <c r="M2497" s="37"/>
      <c r="N2497" s="260" t="s">
        <v>20645</v>
      </c>
      <c r="O2497" s="260">
        <v>0.0</v>
      </c>
      <c r="P2497" s="260"/>
      <c r="Q2497" s="260"/>
      <c r="R2497" s="260"/>
    </row>
    <row r="2498">
      <c r="A2498" s="279">
        <v>45974.0</v>
      </c>
      <c r="B2498" s="31">
        <v>9061.0</v>
      </c>
      <c r="C2498" s="31" t="s">
        <v>4138</v>
      </c>
      <c r="D2498" s="31"/>
      <c r="E2498" s="31"/>
      <c r="F2498" s="275"/>
      <c r="G2498" s="276">
        <v>3180.0</v>
      </c>
      <c r="H2498" s="277">
        <v>300.0</v>
      </c>
      <c r="I2498" s="278">
        <v>60.0</v>
      </c>
      <c r="J2498" s="37">
        <v>72.0</v>
      </c>
      <c r="K2498" s="37"/>
      <c r="L2498" s="37" t="s">
        <v>60</v>
      </c>
      <c r="M2498" s="37">
        <v>651622.0</v>
      </c>
      <c r="N2498" s="260" t="s">
        <v>20645</v>
      </c>
      <c r="O2498" s="260">
        <v>0.0</v>
      </c>
      <c r="P2498" s="260"/>
      <c r="Q2498" s="260"/>
      <c r="R2498" s="260"/>
    </row>
    <row r="2499">
      <c r="A2499" s="279">
        <v>45974.0</v>
      </c>
      <c r="B2499" s="31">
        <v>9062.0</v>
      </c>
      <c r="C2499" s="31" t="s">
        <v>6423</v>
      </c>
      <c r="D2499" s="31"/>
      <c r="E2499" s="31" t="s">
        <v>22683</v>
      </c>
      <c r="F2499" s="275"/>
      <c r="G2499" s="276">
        <v>3420.0</v>
      </c>
      <c r="H2499" s="277">
        <v>300.0</v>
      </c>
      <c r="I2499" s="278">
        <v>0.0</v>
      </c>
      <c r="J2499" s="37">
        <v>0.0</v>
      </c>
      <c r="K2499" s="37"/>
      <c r="L2499" s="37" t="s">
        <v>21</v>
      </c>
      <c r="M2499" s="37"/>
      <c r="N2499" s="260" t="s">
        <v>20645</v>
      </c>
      <c r="O2499" s="260">
        <v>0.0</v>
      </c>
      <c r="P2499" s="260"/>
      <c r="Q2499" s="260"/>
      <c r="R2499" s="260"/>
    </row>
    <row r="2500">
      <c r="A2500" s="279">
        <v>45974.0</v>
      </c>
      <c r="B2500" s="31">
        <v>9063.0</v>
      </c>
      <c r="C2500" s="31" t="s">
        <v>6423</v>
      </c>
      <c r="D2500" s="31"/>
      <c r="E2500" s="31" t="s">
        <v>22683</v>
      </c>
      <c r="F2500" s="275"/>
      <c r="G2500" s="276">
        <v>3120.0</v>
      </c>
      <c r="H2500" s="277">
        <v>360.0</v>
      </c>
      <c r="I2500" s="278">
        <v>67.0</v>
      </c>
      <c r="J2500" s="37">
        <v>80.0</v>
      </c>
      <c r="K2500" s="37"/>
      <c r="L2500" s="37" t="s">
        <v>21</v>
      </c>
      <c r="M2500" s="37"/>
      <c r="N2500" s="260" t="s">
        <v>20645</v>
      </c>
      <c r="O2500" s="260">
        <v>0.0</v>
      </c>
      <c r="P2500" s="260"/>
      <c r="Q2500" s="260"/>
      <c r="R2500" s="260"/>
    </row>
    <row r="2501">
      <c r="A2501" s="279">
        <v>45974.0</v>
      </c>
      <c r="B2501" s="31">
        <v>9064.0</v>
      </c>
      <c r="C2501" s="31" t="s">
        <v>4743</v>
      </c>
      <c r="D2501" s="31"/>
      <c r="E2501" s="31"/>
      <c r="F2501" s="275"/>
      <c r="G2501" s="276">
        <v>2480.0</v>
      </c>
      <c r="H2501" s="277">
        <v>80.0</v>
      </c>
      <c r="I2501" s="278">
        <v>16.0</v>
      </c>
      <c r="J2501" s="37">
        <v>20.0</v>
      </c>
      <c r="K2501" s="37"/>
      <c r="L2501" s="37" t="s">
        <v>52</v>
      </c>
      <c r="M2501" s="37"/>
      <c r="N2501" s="260" t="s">
        <v>20645</v>
      </c>
      <c r="O2501" s="260">
        <v>0.0</v>
      </c>
      <c r="P2501" s="260"/>
      <c r="Q2501" s="260"/>
      <c r="R2501" s="260"/>
    </row>
    <row r="2502">
      <c r="A2502" s="279">
        <v>45974.0</v>
      </c>
      <c r="B2502" s="31">
        <v>9065.0</v>
      </c>
      <c r="C2502" s="31" t="s">
        <v>4671</v>
      </c>
      <c r="D2502" s="31"/>
      <c r="E2502" s="31" t="s">
        <v>23007</v>
      </c>
      <c r="F2502" s="275"/>
      <c r="G2502" s="276">
        <v>2890.0</v>
      </c>
      <c r="H2502" s="277">
        <v>190.0</v>
      </c>
      <c r="I2502" s="278">
        <v>32.0</v>
      </c>
      <c r="J2502" s="37">
        <v>38.0</v>
      </c>
      <c r="K2502" s="37"/>
      <c r="L2502" s="37" t="s">
        <v>21</v>
      </c>
      <c r="M2502" s="37"/>
      <c r="N2502" s="260" t="s">
        <v>20645</v>
      </c>
      <c r="O2502" s="260">
        <v>0.0</v>
      </c>
      <c r="P2502" s="260"/>
      <c r="Q2502" s="260"/>
      <c r="R2502" s="260"/>
    </row>
    <row r="2503">
      <c r="A2503" s="279">
        <v>45974.0</v>
      </c>
      <c r="B2503" s="31">
        <v>9066.0</v>
      </c>
      <c r="C2503" s="31" t="s">
        <v>3317</v>
      </c>
      <c r="D2503" s="31"/>
      <c r="E2503" s="31"/>
      <c r="F2503" s="275"/>
      <c r="G2503" s="276">
        <v>2380.0</v>
      </c>
      <c r="H2503" s="277">
        <v>120.0</v>
      </c>
      <c r="I2503" s="278">
        <v>20.0</v>
      </c>
      <c r="J2503" s="37">
        <v>24.0</v>
      </c>
      <c r="K2503" s="37"/>
      <c r="L2503" s="37" t="s">
        <v>60</v>
      </c>
      <c r="M2503" s="37">
        <v>48494.0</v>
      </c>
      <c r="N2503" s="260" t="s">
        <v>20645</v>
      </c>
      <c r="O2503" s="260">
        <v>0.0</v>
      </c>
      <c r="P2503" s="260"/>
      <c r="Q2503" s="260"/>
      <c r="R2503" s="260"/>
    </row>
    <row r="2504">
      <c r="A2504" s="279">
        <v>45974.0</v>
      </c>
      <c r="B2504" s="31">
        <v>9067.0</v>
      </c>
      <c r="C2504" s="31" t="s">
        <v>744</v>
      </c>
      <c r="D2504" s="31"/>
      <c r="E2504" s="31"/>
      <c r="F2504" s="275"/>
      <c r="G2504" s="276">
        <v>3080.0</v>
      </c>
      <c r="H2504" s="277">
        <v>560.0</v>
      </c>
      <c r="I2504" s="278">
        <v>34.0</v>
      </c>
      <c r="J2504" s="37">
        <v>41.0</v>
      </c>
      <c r="K2504" s="37"/>
      <c r="L2504" s="37" t="s">
        <v>52</v>
      </c>
      <c r="M2504" s="37"/>
      <c r="N2504" s="260" t="s">
        <v>20645</v>
      </c>
      <c r="O2504" s="260">
        <v>0.0</v>
      </c>
      <c r="P2504" s="260"/>
      <c r="Q2504" s="260"/>
      <c r="R2504" s="260"/>
    </row>
    <row r="2505">
      <c r="A2505" s="279">
        <v>45974.0</v>
      </c>
      <c r="B2505" s="31">
        <v>9068.0</v>
      </c>
      <c r="C2505" s="31" t="s">
        <v>21913</v>
      </c>
      <c r="D2505" s="31"/>
      <c r="E2505" s="31" t="s">
        <v>23009</v>
      </c>
      <c r="F2505" s="275"/>
      <c r="G2505" s="276">
        <v>13220.0</v>
      </c>
      <c r="H2505" s="277">
        <v>3080.0</v>
      </c>
      <c r="I2505" s="278">
        <v>0.0</v>
      </c>
      <c r="J2505" s="37">
        <v>0.0</v>
      </c>
      <c r="K2505" s="37"/>
      <c r="L2505" s="37" t="s">
        <v>21</v>
      </c>
      <c r="M2505" s="37"/>
      <c r="N2505" s="260" t="s">
        <v>20645</v>
      </c>
      <c r="O2505" s="260">
        <v>0.0</v>
      </c>
      <c r="P2505" s="260"/>
      <c r="Q2505" s="260"/>
      <c r="R2505" s="260"/>
    </row>
    <row r="2506">
      <c r="A2506" s="274"/>
      <c r="B2506" s="31"/>
      <c r="C2506" s="31"/>
      <c r="D2506" s="31"/>
      <c r="E2506" s="31"/>
      <c r="F2506" s="275"/>
      <c r="G2506" s="276"/>
      <c r="H2506" s="277"/>
      <c r="I2506" s="278"/>
      <c r="J2506" s="37"/>
      <c r="K2506" s="37"/>
      <c r="L2506" s="37"/>
      <c r="M2506" s="37"/>
      <c r="N2506" s="260"/>
      <c r="O2506" s="260"/>
      <c r="P2506" s="260"/>
      <c r="Q2506" s="260"/>
      <c r="R2506" s="260"/>
    </row>
    <row r="2507">
      <c r="A2507" s="274">
        <v>45975.02901168981</v>
      </c>
      <c r="B2507" s="31">
        <v>9069.0</v>
      </c>
      <c r="C2507" s="31" t="s">
        <v>4017</v>
      </c>
      <c r="D2507" s="31"/>
      <c r="E2507" s="31" t="s">
        <v>4500</v>
      </c>
      <c r="F2507" s="275"/>
      <c r="G2507" s="276">
        <v>4600.0</v>
      </c>
      <c r="H2507" s="277">
        <v>1380.0</v>
      </c>
      <c r="I2507" s="278">
        <v>156.0</v>
      </c>
      <c r="J2507" s="37">
        <v>187.0</v>
      </c>
      <c r="K2507" s="37"/>
      <c r="L2507" s="37" t="s">
        <v>52</v>
      </c>
      <c r="M2507" s="37"/>
      <c r="N2507" s="260" t="s">
        <v>20645</v>
      </c>
      <c r="O2507" s="260">
        <v>0.0</v>
      </c>
      <c r="P2507" s="260"/>
      <c r="Q2507" s="260"/>
      <c r="R2507" s="260"/>
    </row>
    <row r="2508">
      <c r="A2508" s="279">
        <v>45975.0</v>
      </c>
      <c r="B2508" s="31">
        <v>9070.0</v>
      </c>
      <c r="C2508" s="31" t="s">
        <v>4112</v>
      </c>
      <c r="D2508" s="31"/>
      <c r="E2508" s="31"/>
      <c r="F2508" s="275"/>
      <c r="G2508" s="276">
        <v>3880.0</v>
      </c>
      <c r="H2508" s="277">
        <v>1260.0</v>
      </c>
      <c r="I2508" s="278">
        <v>208.0</v>
      </c>
      <c r="J2508" s="37">
        <v>250.0</v>
      </c>
      <c r="K2508" s="37"/>
      <c r="L2508" s="37" t="s">
        <v>21</v>
      </c>
      <c r="M2508" s="37"/>
      <c r="N2508" s="260" t="s">
        <v>20645</v>
      </c>
      <c r="O2508" s="260">
        <v>0.0</v>
      </c>
      <c r="P2508" s="260"/>
      <c r="Q2508" s="260"/>
      <c r="R2508" s="260"/>
    </row>
    <row r="2509">
      <c r="A2509" s="279">
        <v>45975.0</v>
      </c>
      <c r="B2509" s="31">
        <v>9071.0</v>
      </c>
      <c r="C2509" s="31" t="s">
        <v>4138</v>
      </c>
      <c r="D2509" s="31"/>
      <c r="E2509" s="31"/>
      <c r="F2509" s="275"/>
      <c r="G2509" s="276">
        <v>3060.0</v>
      </c>
      <c r="H2509" s="277">
        <v>140.0</v>
      </c>
      <c r="I2509" s="278">
        <v>28.0</v>
      </c>
      <c r="J2509" s="37">
        <v>34.0</v>
      </c>
      <c r="K2509" s="37"/>
      <c r="L2509" s="37" t="s">
        <v>60</v>
      </c>
      <c r="M2509" s="37">
        <v>15930.0</v>
      </c>
      <c r="N2509" s="260" t="s">
        <v>20645</v>
      </c>
      <c r="O2509" s="260">
        <v>0.0</v>
      </c>
      <c r="P2509" s="260"/>
      <c r="Q2509" s="260"/>
      <c r="R2509" s="260"/>
    </row>
    <row r="2510">
      <c r="A2510" s="279">
        <v>45975.0</v>
      </c>
      <c r="B2510" s="31">
        <v>9072.0</v>
      </c>
      <c r="C2510" s="31" t="s">
        <v>8901</v>
      </c>
      <c r="D2510" s="31"/>
      <c r="E2510" s="31" t="s">
        <v>23015</v>
      </c>
      <c r="F2510" s="275"/>
      <c r="G2510" s="276">
        <v>11760.0</v>
      </c>
      <c r="H2510" s="277">
        <v>1420.0</v>
      </c>
      <c r="I2510" s="278">
        <v>235.0</v>
      </c>
      <c r="J2510" s="37">
        <v>282.0</v>
      </c>
      <c r="K2510" s="37"/>
      <c r="L2510" s="37" t="s">
        <v>21</v>
      </c>
      <c r="M2510" s="37"/>
      <c r="N2510" s="260" t="s">
        <v>20645</v>
      </c>
      <c r="O2510" s="260">
        <v>0.0</v>
      </c>
      <c r="P2510" s="260"/>
      <c r="Q2510" s="260"/>
      <c r="R2510" s="260"/>
    </row>
    <row r="2511">
      <c r="A2511" s="279">
        <v>45975.0</v>
      </c>
      <c r="B2511" s="31">
        <v>9073.0</v>
      </c>
      <c r="C2511" s="31" t="s">
        <v>6423</v>
      </c>
      <c r="D2511" s="31"/>
      <c r="E2511" s="31" t="s">
        <v>22684</v>
      </c>
      <c r="F2511" s="275"/>
      <c r="G2511" s="276">
        <v>3600.0</v>
      </c>
      <c r="H2511" s="277">
        <v>300.0</v>
      </c>
      <c r="I2511" s="278">
        <v>0.0</v>
      </c>
      <c r="J2511" s="37">
        <v>0.0</v>
      </c>
      <c r="K2511" s="37"/>
      <c r="L2511" s="37" t="s">
        <v>21</v>
      </c>
      <c r="M2511" s="37"/>
      <c r="N2511" s="260" t="s">
        <v>20645</v>
      </c>
      <c r="O2511" s="260">
        <v>0.0</v>
      </c>
      <c r="P2511" s="260"/>
      <c r="Q2511" s="260"/>
      <c r="R2511" s="260"/>
    </row>
    <row r="2512">
      <c r="A2512" s="279">
        <v>45975.0</v>
      </c>
      <c r="B2512" s="31">
        <v>9074.0</v>
      </c>
      <c r="C2512" s="31" t="s">
        <v>6423</v>
      </c>
      <c r="D2512" s="31"/>
      <c r="E2512" s="31" t="s">
        <v>22684</v>
      </c>
      <c r="F2512" s="275"/>
      <c r="G2512" s="276">
        <v>3300.0</v>
      </c>
      <c r="H2512" s="277">
        <v>360.0</v>
      </c>
      <c r="I2512" s="278">
        <v>67.0</v>
      </c>
      <c r="J2512" s="37">
        <v>80.0</v>
      </c>
      <c r="K2512" s="37"/>
      <c r="L2512" s="37" t="s">
        <v>21</v>
      </c>
      <c r="M2512" s="37"/>
      <c r="N2512" s="260" t="s">
        <v>20645</v>
      </c>
      <c r="O2512" s="260">
        <v>0.0</v>
      </c>
      <c r="P2512" s="260"/>
      <c r="Q2512" s="260"/>
      <c r="R2512" s="260"/>
    </row>
    <row r="2513">
      <c r="A2513" s="279">
        <v>45975.0</v>
      </c>
      <c r="B2513" s="31">
        <v>9075.0</v>
      </c>
      <c r="C2513" s="31" t="s">
        <v>6423</v>
      </c>
      <c r="D2513" s="31"/>
      <c r="E2513" s="31" t="s">
        <v>22683</v>
      </c>
      <c r="F2513" s="275"/>
      <c r="G2513" s="276">
        <v>3600.0</v>
      </c>
      <c r="H2513" s="277">
        <v>380.0</v>
      </c>
      <c r="I2513" s="278">
        <v>16.0</v>
      </c>
      <c r="J2513" s="37">
        <v>19.0</v>
      </c>
      <c r="K2513" s="37"/>
      <c r="L2513" s="37" t="s">
        <v>21</v>
      </c>
      <c r="M2513" s="37"/>
      <c r="N2513" s="260" t="s">
        <v>20645</v>
      </c>
      <c r="O2513" s="260">
        <v>0.0</v>
      </c>
      <c r="P2513" s="260"/>
      <c r="Q2513" s="260"/>
      <c r="R2513" s="260"/>
    </row>
    <row r="2514">
      <c r="A2514" s="279">
        <v>45975.0</v>
      </c>
      <c r="B2514" s="31">
        <v>9076.0</v>
      </c>
      <c r="C2514" s="31" t="s">
        <v>6423</v>
      </c>
      <c r="D2514" s="31"/>
      <c r="E2514" s="31" t="s">
        <v>22683</v>
      </c>
      <c r="F2514" s="275"/>
      <c r="G2514" s="276">
        <v>3220.0</v>
      </c>
      <c r="H2514" s="277">
        <v>460.0</v>
      </c>
      <c r="I2514" s="278">
        <v>86.0</v>
      </c>
      <c r="J2514" s="37">
        <v>103.0</v>
      </c>
      <c r="K2514" s="37"/>
      <c r="L2514" s="37" t="s">
        <v>21</v>
      </c>
      <c r="M2514" s="37"/>
      <c r="N2514" s="260" t="s">
        <v>20645</v>
      </c>
      <c r="O2514" s="260">
        <v>0.0</v>
      </c>
      <c r="P2514" s="260"/>
      <c r="Q2514" s="260"/>
      <c r="R2514" s="260"/>
    </row>
    <row r="2515">
      <c r="A2515" s="279">
        <v>45975.0</v>
      </c>
      <c r="B2515" s="31">
        <v>9077.0</v>
      </c>
      <c r="C2515" s="31" t="s">
        <v>4082</v>
      </c>
      <c r="D2515" s="31"/>
      <c r="E2515" s="31"/>
      <c r="F2515" s="275"/>
      <c r="G2515" s="276">
        <v>3700.0</v>
      </c>
      <c r="H2515" s="277">
        <v>560.0</v>
      </c>
      <c r="I2515" s="278">
        <v>34.0</v>
      </c>
      <c r="J2515" s="37">
        <v>41.0</v>
      </c>
      <c r="K2515" s="37"/>
      <c r="L2515" s="37" t="s">
        <v>21</v>
      </c>
      <c r="M2515" s="37"/>
      <c r="N2515" s="260" t="s">
        <v>20645</v>
      </c>
      <c r="O2515" s="260">
        <v>0.0</v>
      </c>
      <c r="P2515" s="260"/>
      <c r="Q2515" s="260"/>
      <c r="R2515" s="260"/>
    </row>
    <row r="2516">
      <c r="A2516" s="279">
        <v>45975.0</v>
      </c>
      <c r="B2516" s="31">
        <v>9078.0</v>
      </c>
      <c r="C2516" s="31" t="s">
        <v>14182</v>
      </c>
      <c r="D2516" s="31"/>
      <c r="E2516" s="31"/>
      <c r="F2516" s="275"/>
      <c r="G2516" s="276">
        <v>3780.0</v>
      </c>
      <c r="H2516" s="277">
        <v>900.0</v>
      </c>
      <c r="I2516" s="278">
        <v>149.0</v>
      </c>
      <c r="J2516" s="37">
        <v>179.0</v>
      </c>
      <c r="K2516" s="37"/>
      <c r="L2516" s="37" t="s">
        <v>52</v>
      </c>
      <c r="M2516" s="37"/>
      <c r="N2516" s="260" t="s">
        <v>20645</v>
      </c>
      <c r="O2516" s="260">
        <v>0.0</v>
      </c>
      <c r="P2516" s="260"/>
      <c r="Q2516" s="260"/>
      <c r="R2516" s="260"/>
    </row>
    <row r="2517">
      <c r="A2517" s="279">
        <v>45975.0</v>
      </c>
      <c r="B2517" s="31">
        <v>9079.0</v>
      </c>
      <c r="C2517" s="31" t="s">
        <v>2781</v>
      </c>
      <c r="D2517" s="31"/>
      <c r="E2517" s="31"/>
      <c r="F2517" s="275"/>
      <c r="G2517" s="276">
        <v>3760.0</v>
      </c>
      <c r="H2517" s="277">
        <v>980.0</v>
      </c>
      <c r="I2517" s="278">
        <v>196.0</v>
      </c>
      <c r="J2517" s="37">
        <v>236.0</v>
      </c>
      <c r="K2517" s="37"/>
      <c r="L2517" s="37" t="s">
        <v>52</v>
      </c>
      <c r="M2517" s="37"/>
      <c r="N2517" s="260" t="s">
        <v>20645</v>
      </c>
      <c r="O2517" s="260">
        <v>0.0</v>
      </c>
      <c r="P2517" s="260"/>
      <c r="Q2517" s="260"/>
      <c r="R2517" s="260"/>
    </row>
    <row r="2518">
      <c r="A2518" s="279">
        <v>45975.0</v>
      </c>
      <c r="B2518" s="31">
        <v>9080.0</v>
      </c>
      <c r="C2518" s="31"/>
      <c r="D2518" s="31"/>
      <c r="E2518" s="31"/>
      <c r="F2518" s="275"/>
      <c r="G2518" s="276"/>
      <c r="H2518" s="277">
        <v>0.0</v>
      </c>
      <c r="I2518" s="278">
        <v>0.0</v>
      </c>
      <c r="J2518" s="37">
        <v>0.0</v>
      </c>
      <c r="K2518" s="37"/>
      <c r="L2518" s="37" t="s">
        <v>52</v>
      </c>
      <c r="M2518" s="37"/>
      <c r="N2518" s="260" t="s">
        <v>20645</v>
      </c>
      <c r="O2518" s="260">
        <v>0.0</v>
      </c>
      <c r="P2518" s="260"/>
      <c r="Q2518" s="260"/>
      <c r="R2518" s="260"/>
    </row>
    <row r="2519">
      <c r="A2519" s="279">
        <v>45975.0</v>
      </c>
      <c r="B2519" s="31">
        <v>9081.0</v>
      </c>
      <c r="C2519" s="31" t="s">
        <v>14148</v>
      </c>
      <c r="D2519" s="31"/>
      <c r="E2519" s="31"/>
      <c r="F2519" s="275"/>
      <c r="G2519" s="276">
        <v>3540.0</v>
      </c>
      <c r="H2519" s="277">
        <v>40.0</v>
      </c>
      <c r="I2519" s="278">
        <v>7.0</v>
      </c>
      <c r="J2519" s="37">
        <v>8.0</v>
      </c>
      <c r="K2519" s="37"/>
      <c r="L2519" s="37" t="s">
        <v>52</v>
      </c>
      <c r="M2519" s="37">
        <v>431198.0</v>
      </c>
      <c r="N2519" s="260" t="s">
        <v>20645</v>
      </c>
      <c r="O2519" s="260">
        <v>0.0</v>
      </c>
      <c r="P2519" s="260"/>
      <c r="Q2519" s="260"/>
      <c r="R2519" s="260"/>
    </row>
    <row r="2520">
      <c r="A2520" s="279">
        <v>45975.0</v>
      </c>
      <c r="B2520" s="31">
        <v>9082.0</v>
      </c>
      <c r="C2520" s="31" t="s">
        <v>4017</v>
      </c>
      <c r="D2520" s="31"/>
      <c r="E2520" s="31" t="s">
        <v>4500</v>
      </c>
      <c r="F2520" s="275"/>
      <c r="G2520" s="276">
        <v>4620.0</v>
      </c>
      <c r="H2520" s="277">
        <v>1040.0</v>
      </c>
      <c r="I2520" s="278">
        <v>172.0</v>
      </c>
      <c r="J2520" s="37">
        <v>206.0</v>
      </c>
      <c r="K2520" s="37"/>
      <c r="L2520" s="37" t="s">
        <v>52</v>
      </c>
      <c r="M2520" s="37"/>
      <c r="N2520" s="260" t="s">
        <v>20645</v>
      </c>
      <c r="O2520" s="260">
        <v>0.0</v>
      </c>
      <c r="P2520" s="260"/>
      <c r="Q2520" s="260"/>
      <c r="R2520" s="260"/>
    </row>
    <row r="2521">
      <c r="A2521" s="279">
        <v>45975.0</v>
      </c>
      <c r="B2521" s="31">
        <v>9083.0</v>
      </c>
      <c r="C2521" s="31" t="s">
        <v>4111</v>
      </c>
      <c r="D2521" s="31"/>
      <c r="E2521" s="31"/>
      <c r="F2521" s="275"/>
      <c r="G2521" s="276">
        <v>3500.0</v>
      </c>
      <c r="H2521" s="277">
        <v>920.0</v>
      </c>
      <c r="I2521" s="278">
        <v>152.0</v>
      </c>
      <c r="J2521" s="37">
        <v>183.0</v>
      </c>
      <c r="K2521" s="37"/>
      <c r="L2521" s="37" t="s">
        <v>21</v>
      </c>
      <c r="M2521" s="37"/>
      <c r="N2521" s="260" t="s">
        <v>20645</v>
      </c>
      <c r="O2521" s="260">
        <v>0.0</v>
      </c>
      <c r="P2521" s="260"/>
      <c r="Q2521" s="260"/>
      <c r="R2521" s="260"/>
    </row>
    <row r="2522">
      <c r="A2522" s="279">
        <v>45975.0</v>
      </c>
      <c r="B2522" s="31">
        <v>9084.0</v>
      </c>
      <c r="C2522" s="31" t="s">
        <v>2781</v>
      </c>
      <c r="D2522" s="31"/>
      <c r="E2522" s="31"/>
      <c r="F2522" s="275"/>
      <c r="G2522" s="276">
        <v>3780.0</v>
      </c>
      <c r="H2522" s="277">
        <v>1000.0</v>
      </c>
      <c r="I2522" s="278">
        <v>165.0</v>
      </c>
      <c r="J2522" s="37">
        <v>198.0</v>
      </c>
      <c r="K2522" s="37"/>
      <c r="L2522" s="37" t="s">
        <v>52</v>
      </c>
      <c r="M2522" s="37"/>
      <c r="N2522" s="260" t="s">
        <v>20645</v>
      </c>
      <c r="O2522" s="260">
        <v>0.0</v>
      </c>
      <c r="P2522" s="260"/>
      <c r="Q2522" s="260"/>
      <c r="R2522" s="260"/>
    </row>
    <row r="2523">
      <c r="A2523" s="274"/>
      <c r="B2523" s="31"/>
      <c r="C2523" s="31"/>
      <c r="D2523" s="31"/>
      <c r="E2523" s="31"/>
      <c r="F2523" s="275"/>
      <c r="G2523" s="276"/>
      <c r="H2523" s="277"/>
      <c r="I2523" s="278"/>
      <c r="J2523" s="37"/>
      <c r="K2523" s="37"/>
      <c r="L2523" s="37"/>
      <c r="M2523" s="37"/>
      <c r="N2523" s="260"/>
      <c r="O2523" s="260"/>
      <c r="P2523" s="260"/>
      <c r="Q2523" s="260"/>
      <c r="R2523" s="260"/>
    </row>
    <row r="2524">
      <c r="A2524" s="274">
        <v>45978.02900460648</v>
      </c>
      <c r="B2524" s="31">
        <v>9085.0</v>
      </c>
      <c r="C2524" s="31" t="s">
        <v>4035</v>
      </c>
      <c r="D2524" s="31"/>
      <c r="E2524" s="31"/>
      <c r="F2524" s="275"/>
      <c r="G2524" s="276">
        <v>3440.0</v>
      </c>
      <c r="H2524" s="277">
        <v>660.0</v>
      </c>
      <c r="I2524" s="278">
        <v>27.0</v>
      </c>
      <c r="J2524" s="37">
        <v>32.0</v>
      </c>
      <c r="K2524" s="37"/>
      <c r="L2524" s="37" t="s">
        <v>52</v>
      </c>
      <c r="M2524" s="37"/>
      <c r="N2524" s="260" t="s">
        <v>20645</v>
      </c>
      <c r="O2524" s="260">
        <v>0.0</v>
      </c>
      <c r="P2524" s="260"/>
      <c r="Q2524" s="260"/>
      <c r="R2524" s="260"/>
    </row>
    <row r="2525">
      <c r="A2525" s="279">
        <v>45978.0</v>
      </c>
      <c r="B2525" s="31">
        <v>9086.0</v>
      </c>
      <c r="C2525" s="31" t="s">
        <v>4017</v>
      </c>
      <c r="D2525" s="31"/>
      <c r="E2525" s="31" t="s">
        <v>4500</v>
      </c>
      <c r="F2525" s="275"/>
      <c r="G2525" s="276">
        <v>4080.0</v>
      </c>
      <c r="H2525" s="277">
        <v>820.0</v>
      </c>
      <c r="I2525" s="278">
        <v>136.0</v>
      </c>
      <c r="J2525" s="37">
        <v>163.0</v>
      </c>
      <c r="K2525" s="37"/>
      <c r="L2525" s="37" t="s">
        <v>52</v>
      </c>
      <c r="M2525" s="37"/>
      <c r="N2525" s="260" t="s">
        <v>20645</v>
      </c>
      <c r="O2525" s="260">
        <v>0.0</v>
      </c>
      <c r="P2525" s="260"/>
      <c r="Q2525" s="260"/>
      <c r="R2525" s="260"/>
    </row>
    <row r="2526">
      <c r="A2526" s="279">
        <v>45978.0</v>
      </c>
      <c r="B2526" s="31">
        <v>9087.0</v>
      </c>
      <c r="C2526" s="31" t="s">
        <v>8901</v>
      </c>
      <c r="D2526" s="31"/>
      <c r="E2526" s="31" t="s">
        <v>23019</v>
      </c>
      <c r="F2526" s="275"/>
      <c r="G2526" s="276">
        <v>13600.0</v>
      </c>
      <c r="H2526" s="277">
        <v>3140.0</v>
      </c>
      <c r="I2526" s="278">
        <v>519.0</v>
      </c>
      <c r="J2526" s="37">
        <v>622.0</v>
      </c>
      <c r="K2526" s="37"/>
      <c r="L2526" s="37" t="s">
        <v>21</v>
      </c>
      <c r="M2526" s="37"/>
      <c r="N2526" s="260" t="s">
        <v>20645</v>
      </c>
      <c r="O2526" s="260">
        <v>0.0</v>
      </c>
      <c r="P2526" s="260"/>
      <c r="Q2526" s="260"/>
      <c r="R2526" s="260"/>
    </row>
    <row r="2527">
      <c r="A2527" s="279">
        <v>45978.0</v>
      </c>
      <c r="B2527" s="31">
        <v>9088.0</v>
      </c>
      <c r="C2527" s="31" t="s">
        <v>4802</v>
      </c>
      <c r="D2527" s="31"/>
      <c r="E2527" s="31"/>
      <c r="F2527" s="275"/>
      <c r="G2527" s="276">
        <v>3060.0</v>
      </c>
      <c r="H2527" s="277">
        <v>360.0</v>
      </c>
      <c r="I2527" s="278">
        <v>60.0</v>
      </c>
      <c r="J2527" s="37">
        <v>72.0</v>
      </c>
      <c r="K2527" s="37"/>
      <c r="L2527" s="37" t="s">
        <v>21</v>
      </c>
      <c r="M2527" s="37"/>
      <c r="N2527" s="260" t="s">
        <v>20645</v>
      </c>
      <c r="O2527" s="260">
        <v>0.0</v>
      </c>
      <c r="P2527" s="260"/>
      <c r="Q2527" s="260"/>
      <c r="R2527" s="260"/>
    </row>
    <row r="2528">
      <c r="A2528" s="279">
        <v>45978.0</v>
      </c>
      <c r="B2528" s="31">
        <v>9089.0</v>
      </c>
      <c r="C2528" s="31" t="s">
        <v>14805</v>
      </c>
      <c r="D2528" s="31"/>
      <c r="E2528" s="31"/>
      <c r="F2528" s="275"/>
      <c r="G2528" s="276">
        <v>3880.0</v>
      </c>
      <c r="H2528" s="277">
        <v>980.0</v>
      </c>
      <c r="I2528" s="278">
        <v>80.0</v>
      </c>
      <c r="J2528" s="37">
        <v>96.0</v>
      </c>
      <c r="K2528" s="37"/>
      <c r="L2528" s="37" t="s">
        <v>52</v>
      </c>
      <c r="M2528" s="37"/>
      <c r="N2528" s="260" t="s">
        <v>20645</v>
      </c>
      <c r="O2528" s="260">
        <v>0.0</v>
      </c>
      <c r="P2528" s="260"/>
      <c r="Q2528" s="260"/>
      <c r="R2528" s="260"/>
    </row>
    <row r="2529">
      <c r="A2529" s="279">
        <v>45978.0</v>
      </c>
      <c r="B2529" s="31">
        <v>9090.0</v>
      </c>
      <c r="C2529" s="31" t="s">
        <v>3872</v>
      </c>
      <c r="D2529" s="31"/>
      <c r="E2529" s="31"/>
      <c r="F2529" s="275"/>
      <c r="G2529" s="276">
        <v>4340.0</v>
      </c>
      <c r="H2529" s="277">
        <v>140.0</v>
      </c>
      <c r="I2529" s="278">
        <v>24.0</v>
      </c>
      <c r="J2529" s="37">
        <v>28.0</v>
      </c>
      <c r="K2529" s="37"/>
      <c r="L2529" s="37" t="s">
        <v>52</v>
      </c>
      <c r="M2529" s="37"/>
      <c r="N2529" s="260" t="s">
        <v>20645</v>
      </c>
      <c r="O2529" s="260">
        <v>0.0</v>
      </c>
      <c r="P2529" s="260"/>
      <c r="Q2529" s="260"/>
      <c r="R2529" s="260"/>
    </row>
    <row r="2530">
      <c r="A2530" s="279">
        <v>45978.0</v>
      </c>
      <c r="B2530" s="31">
        <v>9091.0</v>
      </c>
      <c r="C2530" s="31" t="s">
        <v>6423</v>
      </c>
      <c r="D2530" s="31"/>
      <c r="E2530" s="31" t="s">
        <v>22684</v>
      </c>
      <c r="F2530" s="275"/>
      <c r="G2530" s="276">
        <v>3680.0</v>
      </c>
      <c r="H2530" s="277">
        <v>180.0</v>
      </c>
      <c r="I2530" s="278">
        <v>8.0</v>
      </c>
      <c r="J2530" s="37">
        <v>9.0</v>
      </c>
      <c r="K2530" s="37"/>
      <c r="L2530" s="37" t="s">
        <v>21</v>
      </c>
      <c r="M2530" s="37"/>
      <c r="N2530" s="260" t="s">
        <v>20645</v>
      </c>
      <c r="O2530" s="260">
        <v>0.0</v>
      </c>
      <c r="P2530" s="260"/>
      <c r="Q2530" s="260"/>
      <c r="R2530" s="260"/>
    </row>
    <row r="2531">
      <c r="A2531" s="279">
        <v>45978.0</v>
      </c>
      <c r="B2531" s="31">
        <v>9092.0</v>
      </c>
      <c r="C2531" s="31" t="s">
        <v>6423</v>
      </c>
      <c r="D2531" s="31"/>
      <c r="E2531" s="31" t="s">
        <v>22684</v>
      </c>
      <c r="F2531" s="275"/>
      <c r="G2531" s="276">
        <v>3500.0</v>
      </c>
      <c r="H2531" s="277">
        <v>560.0</v>
      </c>
      <c r="I2531" s="278">
        <v>104.0</v>
      </c>
      <c r="J2531" s="37">
        <v>125.0</v>
      </c>
      <c r="K2531" s="37"/>
      <c r="L2531" s="37" t="s">
        <v>21</v>
      </c>
      <c r="M2531" s="37"/>
      <c r="N2531" s="260" t="s">
        <v>20645</v>
      </c>
      <c r="O2531" s="260">
        <v>0.0</v>
      </c>
      <c r="P2531" s="260"/>
      <c r="Q2531" s="260"/>
      <c r="R2531" s="260"/>
    </row>
    <row r="2532">
      <c r="A2532" s="279">
        <v>45978.0</v>
      </c>
      <c r="B2532" s="31">
        <v>9093.0</v>
      </c>
      <c r="C2532" s="31" t="s">
        <v>6423</v>
      </c>
      <c r="D2532" s="31"/>
      <c r="E2532" s="31" t="s">
        <v>22683</v>
      </c>
      <c r="F2532" s="275"/>
      <c r="G2532" s="276">
        <v>3600.0</v>
      </c>
      <c r="H2532" s="277">
        <v>260.0</v>
      </c>
      <c r="I2532" s="278">
        <v>11.0</v>
      </c>
      <c r="J2532" s="37">
        <v>13.0</v>
      </c>
      <c r="K2532" s="37"/>
      <c r="L2532" s="37" t="s">
        <v>21</v>
      </c>
      <c r="M2532" s="37"/>
      <c r="N2532" s="260" t="s">
        <v>20645</v>
      </c>
      <c r="O2532" s="260">
        <v>0.0</v>
      </c>
      <c r="P2532" s="260"/>
      <c r="Q2532" s="260"/>
      <c r="R2532" s="260"/>
    </row>
    <row r="2533">
      <c r="A2533" s="279">
        <v>45978.0</v>
      </c>
      <c r="B2533" s="31">
        <v>9094.0</v>
      </c>
      <c r="C2533" s="31" t="s">
        <v>6423</v>
      </c>
      <c r="D2533" s="31"/>
      <c r="E2533" s="31" t="s">
        <v>22683</v>
      </c>
      <c r="F2533" s="275"/>
      <c r="G2533" s="276">
        <v>3340.0</v>
      </c>
      <c r="H2533" s="277">
        <v>600.0</v>
      </c>
      <c r="I2533" s="278">
        <v>111.0</v>
      </c>
      <c r="J2533" s="37">
        <v>134.0</v>
      </c>
      <c r="K2533" s="37"/>
      <c r="L2533" s="37" t="s">
        <v>21</v>
      </c>
      <c r="M2533" s="37"/>
      <c r="N2533" s="260" t="s">
        <v>20645</v>
      </c>
      <c r="O2533" s="260">
        <v>0.0</v>
      </c>
      <c r="P2533" s="260"/>
      <c r="Q2533" s="260"/>
      <c r="R2533" s="260"/>
    </row>
    <row r="2534">
      <c r="A2534" s="279">
        <v>45978.0</v>
      </c>
      <c r="B2534" s="31">
        <v>9095.0</v>
      </c>
      <c r="C2534" s="31" t="s">
        <v>8901</v>
      </c>
      <c r="D2534" s="31"/>
      <c r="E2534" s="31" t="s">
        <v>23020</v>
      </c>
      <c r="F2534" s="275"/>
      <c r="G2534" s="276">
        <v>11940.0</v>
      </c>
      <c r="H2534" s="277">
        <v>1480.0</v>
      </c>
      <c r="I2534" s="278">
        <v>0.0</v>
      </c>
      <c r="J2534" s="37">
        <v>0.0</v>
      </c>
      <c r="K2534" s="37"/>
      <c r="L2534" s="37" t="s">
        <v>21</v>
      </c>
      <c r="M2534" s="37"/>
      <c r="N2534" s="260" t="s">
        <v>20645</v>
      </c>
      <c r="O2534" s="260">
        <v>0.0</v>
      </c>
      <c r="P2534" s="260"/>
      <c r="Q2534" s="260"/>
      <c r="R2534" s="260"/>
    </row>
    <row r="2535">
      <c r="A2535" s="279">
        <v>45978.0</v>
      </c>
      <c r="B2535" s="31">
        <v>9096.0</v>
      </c>
      <c r="C2535" s="31" t="s">
        <v>4017</v>
      </c>
      <c r="D2535" s="31"/>
      <c r="E2535" s="31" t="s">
        <v>4500</v>
      </c>
      <c r="F2535" s="275"/>
      <c r="G2535" s="276">
        <v>3920.0</v>
      </c>
      <c r="H2535" s="277">
        <v>420.0</v>
      </c>
      <c r="I2535" s="278">
        <v>70.0</v>
      </c>
      <c r="J2535" s="37">
        <v>84.0</v>
      </c>
      <c r="K2535" s="37"/>
      <c r="L2535" s="37" t="s">
        <v>52</v>
      </c>
      <c r="M2535" s="37"/>
      <c r="N2535" s="260" t="s">
        <v>20645</v>
      </c>
      <c r="O2535" s="260">
        <v>0.0</v>
      </c>
      <c r="P2535" s="260"/>
      <c r="Q2535" s="260"/>
      <c r="R2535" s="260"/>
    </row>
    <row r="2536">
      <c r="A2536" s="279">
        <v>45978.0</v>
      </c>
      <c r="B2536" s="31">
        <v>9097.0</v>
      </c>
      <c r="C2536" s="31" t="s">
        <v>4017</v>
      </c>
      <c r="D2536" s="31"/>
      <c r="E2536" s="31" t="s">
        <v>4500</v>
      </c>
      <c r="F2536" s="275"/>
      <c r="G2536" s="276">
        <v>3700.0</v>
      </c>
      <c r="H2536" s="277">
        <v>260.0</v>
      </c>
      <c r="I2536" s="278">
        <v>52.0</v>
      </c>
      <c r="J2536" s="37">
        <v>63.0</v>
      </c>
      <c r="K2536" s="37"/>
      <c r="L2536" s="37" t="s">
        <v>52</v>
      </c>
      <c r="M2536" s="37"/>
      <c r="N2536" s="260" t="s">
        <v>20645</v>
      </c>
      <c r="O2536" s="260">
        <v>0.0</v>
      </c>
      <c r="P2536" s="260"/>
      <c r="Q2536" s="260"/>
      <c r="R2536" s="260"/>
    </row>
    <row r="2537">
      <c r="A2537" s="279"/>
      <c r="B2537" s="31"/>
      <c r="C2537" s="31"/>
      <c r="D2537" s="31"/>
      <c r="E2537" s="31"/>
      <c r="F2537" s="275"/>
      <c r="G2537" s="276"/>
      <c r="H2537" s="277"/>
      <c r="I2537" s="278"/>
      <c r="J2537" s="37"/>
      <c r="K2537" s="37"/>
      <c r="L2537" s="37"/>
      <c r="M2537" s="37"/>
      <c r="N2537" s="260"/>
      <c r="O2537" s="260"/>
      <c r="P2537" s="260"/>
      <c r="Q2537" s="260"/>
      <c r="R2537" s="260"/>
    </row>
    <row r="2538">
      <c r="A2538" s="279">
        <v>45976.0</v>
      </c>
      <c r="B2538" s="31">
        <v>9098.0</v>
      </c>
      <c r="C2538" s="31" t="s">
        <v>5722</v>
      </c>
      <c r="D2538" s="31"/>
      <c r="E2538" s="31" t="s">
        <v>22683</v>
      </c>
      <c r="F2538" s="275"/>
      <c r="G2538" s="276">
        <v>3880.0</v>
      </c>
      <c r="H2538" s="277">
        <v>300.0</v>
      </c>
      <c r="I2538" s="278">
        <v>0.0</v>
      </c>
      <c r="J2538" s="37">
        <v>0.0</v>
      </c>
      <c r="K2538" s="37"/>
      <c r="L2538" s="37" t="s">
        <v>21</v>
      </c>
      <c r="M2538" s="37"/>
      <c r="N2538" s="260" t="s">
        <v>20645</v>
      </c>
      <c r="O2538" s="260">
        <v>0.0</v>
      </c>
      <c r="P2538" s="260"/>
      <c r="Q2538" s="260"/>
      <c r="R2538" s="260"/>
    </row>
    <row r="2539">
      <c r="A2539" s="279">
        <v>45976.0</v>
      </c>
      <c r="B2539" s="31">
        <v>9099.0</v>
      </c>
      <c r="C2539" s="31" t="s">
        <v>5722</v>
      </c>
      <c r="D2539" s="31"/>
      <c r="E2539" s="31" t="s">
        <v>22683</v>
      </c>
      <c r="F2539" s="275"/>
      <c r="G2539" s="276">
        <v>3580.0</v>
      </c>
      <c r="H2539" s="277">
        <v>760.0</v>
      </c>
      <c r="I2539" s="278">
        <v>141.0</v>
      </c>
      <c r="J2539" s="37">
        <v>169.0</v>
      </c>
      <c r="K2539" s="37"/>
      <c r="L2539" s="37" t="s">
        <v>21</v>
      </c>
      <c r="M2539" s="37"/>
      <c r="N2539" s="260" t="s">
        <v>20645</v>
      </c>
      <c r="O2539" s="260">
        <v>0.0</v>
      </c>
      <c r="P2539" s="260"/>
      <c r="Q2539" s="260"/>
      <c r="R2539" s="260"/>
    </row>
    <row r="2540">
      <c r="A2540" s="279">
        <v>45971.0</v>
      </c>
      <c r="B2540" s="31">
        <v>9100.0</v>
      </c>
      <c r="C2540" s="31" t="s">
        <v>82</v>
      </c>
      <c r="D2540" s="31"/>
      <c r="E2540" s="31" t="s">
        <v>22492</v>
      </c>
      <c r="F2540" s="275"/>
      <c r="G2540" s="276">
        <v>3560.0</v>
      </c>
      <c r="H2540" s="277">
        <v>720.0</v>
      </c>
      <c r="I2540" s="278">
        <v>144.0</v>
      </c>
      <c r="J2540" s="37">
        <v>173.0</v>
      </c>
      <c r="K2540" s="37"/>
      <c r="L2540" s="37" t="s">
        <v>21</v>
      </c>
      <c r="M2540" s="37"/>
      <c r="N2540" s="260" t="s">
        <v>20645</v>
      </c>
      <c r="O2540" s="260">
        <v>0.0</v>
      </c>
      <c r="P2540" s="260"/>
      <c r="Q2540" s="260"/>
      <c r="R2540" s="260"/>
    </row>
    <row r="2541">
      <c r="A2541" s="279">
        <v>45971.0</v>
      </c>
      <c r="B2541" s="31">
        <v>9101.0</v>
      </c>
      <c r="C2541" s="31" t="s">
        <v>21168</v>
      </c>
      <c r="D2541" s="31"/>
      <c r="E2541" s="31" t="s">
        <v>22996</v>
      </c>
      <c r="F2541" s="275"/>
      <c r="G2541" s="276">
        <v>3090.0</v>
      </c>
      <c r="H2541" s="277">
        <v>250.0</v>
      </c>
      <c r="I2541" s="278">
        <v>42.0</v>
      </c>
      <c r="J2541" s="37">
        <v>50.0</v>
      </c>
      <c r="K2541" s="37"/>
      <c r="L2541" s="37" t="s">
        <v>21</v>
      </c>
      <c r="M2541" s="37"/>
      <c r="N2541" s="260" t="s">
        <v>20645</v>
      </c>
      <c r="O2541" s="260">
        <v>0.0</v>
      </c>
      <c r="P2541" s="260"/>
      <c r="Q2541" s="260"/>
      <c r="R2541" s="260"/>
    </row>
    <row r="2542">
      <c r="A2542" s="274"/>
      <c r="B2542" s="31"/>
      <c r="C2542" s="31"/>
      <c r="D2542" s="31"/>
      <c r="E2542" s="31"/>
      <c r="F2542" s="275"/>
      <c r="G2542" s="276"/>
      <c r="H2542" s="277"/>
      <c r="I2542" s="278"/>
      <c r="J2542" s="37"/>
      <c r="K2542" s="37"/>
      <c r="L2542" s="37"/>
      <c r="M2542" s="37"/>
      <c r="N2542" s="260"/>
      <c r="O2542" s="260"/>
      <c r="P2542" s="260"/>
      <c r="Q2542" s="260"/>
      <c r="R2542" s="260"/>
    </row>
    <row r="2543">
      <c r="A2543" s="274">
        <v>45979.029011203704</v>
      </c>
      <c r="B2543" s="31">
        <v>9102.0</v>
      </c>
      <c r="C2543" s="31" t="s">
        <v>4017</v>
      </c>
      <c r="D2543" s="31"/>
      <c r="E2543" s="31" t="s">
        <v>4500</v>
      </c>
      <c r="F2543" s="275"/>
      <c r="G2543" s="276">
        <v>4220.0</v>
      </c>
      <c r="H2543" s="277">
        <v>620.0</v>
      </c>
      <c r="I2543" s="278">
        <v>70.0</v>
      </c>
      <c r="J2543" s="37">
        <v>84.0</v>
      </c>
      <c r="K2543" s="37"/>
      <c r="L2543" s="37" t="s">
        <v>52</v>
      </c>
      <c r="M2543" s="37"/>
      <c r="N2543" s="260" t="s">
        <v>20645</v>
      </c>
      <c r="O2543" s="260">
        <v>0.0</v>
      </c>
      <c r="P2543" s="260"/>
      <c r="Q2543" s="260"/>
      <c r="R2543" s="260"/>
    </row>
    <row r="2544">
      <c r="A2544" s="279">
        <v>45979.0</v>
      </c>
      <c r="B2544" s="31">
        <v>9103.0</v>
      </c>
      <c r="C2544" s="31" t="s">
        <v>4062</v>
      </c>
      <c r="D2544" s="31"/>
      <c r="E2544" s="31"/>
      <c r="F2544" s="275"/>
      <c r="G2544" s="276">
        <v>5360.0</v>
      </c>
      <c r="H2544" s="277">
        <v>1440.0</v>
      </c>
      <c r="I2544" s="278">
        <v>238.0</v>
      </c>
      <c r="J2544" s="37">
        <v>286.0</v>
      </c>
      <c r="K2544" s="37"/>
      <c r="L2544" s="37" t="s">
        <v>60</v>
      </c>
      <c r="M2544" s="37">
        <v>312774.0</v>
      </c>
      <c r="N2544" s="260" t="s">
        <v>20645</v>
      </c>
      <c r="O2544" s="260">
        <v>0.0</v>
      </c>
      <c r="P2544" s="260"/>
      <c r="Q2544" s="260"/>
      <c r="R2544" s="260"/>
    </row>
    <row r="2545">
      <c r="A2545" s="279">
        <v>45979.0</v>
      </c>
      <c r="B2545" s="31">
        <v>9104.0</v>
      </c>
      <c r="C2545" s="31" t="s">
        <v>3989</v>
      </c>
      <c r="D2545" s="31"/>
      <c r="E2545" s="31" t="s">
        <v>20873</v>
      </c>
      <c r="F2545" s="275"/>
      <c r="G2545" s="276">
        <v>3480.0</v>
      </c>
      <c r="H2545" s="277">
        <v>480.0</v>
      </c>
      <c r="I2545" s="278">
        <v>96.0</v>
      </c>
      <c r="J2545" s="37">
        <v>116.0</v>
      </c>
      <c r="K2545" s="37"/>
      <c r="L2545" s="37" t="s">
        <v>60</v>
      </c>
      <c r="M2545" s="37">
        <v>371002.0</v>
      </c>
      <c r="N2545" s="260" t="s">
        <v>20645</v>
      </c>
      <c r="O2545" s="260">
        <v>0.0</v>
      </c>
      <c r="P2545" s="260"/>
      <c r="Q2545" s="260"/>
      <c r="R2545" s="260"/>
    </row>
    <row r="2546">
      <c r="A2546" s="279">
        <v>45979.0</v>
      </c>
      <c r="B2546" s="31">
        <v>9105.0</v>
      </c>
      <c r="C2546" s="31" t="s">
        <v>8090</v>
      </c>
      <c r="D2546" s="31"/>
      <c r="E2546" s="31" t="s">
        <v>23023</v>
      </c>
      <c r="F2546" s="275"/>
      <c r="G2546" s="276">
        <v>13560.0</v>
      </c>
      <c r="H2546" s="277">
        <v>3120.0</v>
      </c>
      <c r="I2546" s="278">
        <v>515.0</v>
      </c>
      <c r="J2546" s="37">
        <v>618.0</v>
      </c>
      <c r="K2546" s="37"/>
      <c r="L2546" s="37" t="s">
        <v>21</v>
      </c>
      <c r="M2546" s="37"/>
      <c r="N2546" s="260" t="s">
        <v>20645</v>
      </c>
      <c r="O2546" s="260">
        <v>0.0</v>
      </c>
      <c r="P2546" s="260"/>
      <c r="Q2546" s="260"/>
      <c r="R2546" s="260"/>
    </row>
    <row r="2547">
      <c r="A2547" s="279">
        <v>45979.0</v>
      </c>
      <c r="B2547" s="31">
        <v>9106.0</v>
      </c>
      <c r="C2547" s="31" t="s">
        <v>4444</v>
      </c>
      <c r="D2547" s="31"/>
      <c r="E2547" s="31"/>
      <c r="F2547" s="275"/>
      <c r="G2547" s="276">
        <v>3480.0</v>
      </c>
      <c r="H2547" s="277">
        <v>780.0</v>
      </c>
      <c r="I2547" s="278">
        <v>129.0</v>
      </c>
      <c r="J2547" s="37">
        <v>155.0</v>
      </c>
      <c r="K2547" s="37"/>
      <c r="L2547" s="37" t="s">
        <v>21</v>
      </c>
      <c r="M2547" s="37"/>
      <c r="N2547" s="260" t="s">
        <v>20645</v>
      </c>
      <c r="O2547" s="260">
        <v>0.0</v>
      </c>
      <c r="P2547" s="260"/>
      <c r="Q2547" s="260"/>
      <c r="R2547" s="260"/>
    </row>
    <row r="2548">
      <c r="A2548" s="279">
        <v>45979.0</v>
      </c>
      <c r="B2548" s="31">
        <v>9107.0</v>
      </c>
      <c r="C2548" s="31" t="s">
        <v>4444</v>
      </c>
      <c r="D2548" s="31"/>
      <c r="E2548" s="31"/>
      <c r="F2548" s="275"/>
      <c r="G2548" s="276">
        <v>3280.0</v>
      </c>
      <c r="H2548" s="277">
        <v>580.0</v>
      </c>
      <c r="I2548" s="278">
        <v>96.0</v>
      </c>
      <c r="J2548" s="37">
        <v>115.0</v>
      </c>
      <c r="K2548" s="37"/>
      <c r="L2548" s="37" t="s">
        <v>21</v>
      </c>
      <c r="M2548" s="37"/>
      <c r="N2548" s="260" t="s">
        <v>20645</v>
      </c>
      <c r="O2548" s="260">
        <v>0.0</v>
      </c>
      <c r="P2548" s="260"/>
      <c r="Q2548" s="260"/>
      <c r="R2548" s="260"/>
    </row>
    <row r="2549">
      <c r="A2549" s="279">
        <v>45979.0</v>
      </c>
      <c r="B2549" s="31">
        <v>9108.0</v>
      </c>
      <c r="C2549" s="31" t="s">
        <v>4031</v>
      </c>
      <c r="D2549" s="31"/>
      <c r="E2549" s="31" t="s">
        <v>20697</v>
      </c>
      <c r="F2549" s="275"/>
      <c r="G2549" s="276">
        <v>2920.0</v>
      </c>
      <c r="H2549" s="277">
        <v>260.0</v>
      </c>
      <c r="I2549" s="278">
        <v>43.0</v>
      </c>
      <c r="J2549" s="37">
        <v>52.0</v>
      </c>
      <c r="K2549" s="37"/>
      <c r="L2549" s="37" t="s">
        <v>21</v>
      </c>
      <c r="M2549" s="37"/>
      <c r="N2549" s="260" t="s">
        <v>20645</v>
      </c>
      <c r="O2549" s="260">
        <v>0.0</v>
      </c>
      <c r="P2549" s="260"/>
      <c r="Q2549" s="260"/>
      <c r="R2549" s="260"/>
    </row>
    <row r="2550">
      <c r="A2550" s="279">
        <v>45979.0</v>
      </c>
      <c r="B2550" s="31">
        <v>9109.0</v>
      </c>
      <c r="C2550" s="31" t="s">
        <v>5722</v>
      </c>
      <c r="D2550" s="31"/>
      <c r="E2550" s="31" t="s">
        <v>22684</v>
      </c>
      <c r="F2550" s="275"/>
      <c r="G2550" s="276">
        <v>3540.0</v>
      </c>
      <c r="H2550" s="277">
        <v>140.0</v>
      </c>
      <c r="I2550" s="278">
        <v>6.0</v>
      </c>
      <c r="J2550" s="37">
        <v>7.0</v>
      </c>
      <c r="K2550" s="37"/>
      <c r="L2550" s="37" t="s">
        <v>21</v>
      </c>
      <c r="M2550" s="37"/>
      <c r="N2550" s="260" t="s">
        <v>20645</v>
      </c>
      <c r="O2550" s="260">
        <v>0.0</v>
      </c>
      <c r="P2550" s="260"/>
      <c r="Q2550" s="260"/>
      <c r="R2550" s="260"/>
    </row>
    <row r="2551">
      <c r="A2551" s="279">
        <v>45979.0</v>
      </c>
      <c r="B2551" s="31">
        <v>9110.0</v>
      </c>
      <c r="C2551" s="31" t="s">
        <v>5722</v>
      </c>
      <c r="D2551" s="31"/>
      <c r="E2551" s="31" t="s">
        <v>22684</v>
      </c>
      <c r="F2551" s="275"/>
      <c r="G2551" s="276">
        <v>3400.0</v>
      </c>
      <c r="H2551" s="277">
        <v>460.0</v>
      </c>
      <c r="I2551" s="278">
        <v>86.0</v>
      </c>
      <c r="J2551" s="37">
        <v>103.0</v>
      </c>
      <c r="K2551" s="37"/>
      <c r="L2551" s="37" t="s">
        <v>21</v>
      </c>
      <c r="M2551" s="37"/>
      <c r="N2551" s="260" t="s">
        <v>20645</v>
      </c>
      <c r="O2551" s="260">
        <v>0.0</v>
      </c>
      <c r="P2551" s="260"/>
      <c r="Q2551" s="260"/>
      <c r="R2551" s="260"/>
    </row>
    <row r="2552">
      <c r="A2552" s="279">
        <v>45979.0</v>
      </c>
      <c r="B2552" s="31">
        <v>9111.0</v>
      </c>
      <c r="C2552" s="31" t="s">
        <v>5722</v>
      </c>
      <c r="D2552" s="31"/>
      <c r="E2552" s="31" t="s">
        <v>22683</v>
      </c>
      <c r="F2552" s="275"/>
      <c r="G2552" s="276">
        <v>3300.0</v>
      </c>
      <c r="H2552" s="277">
        <v>200.0</v>
      </c>
      <c r="I2552" s="278">
        <v>8.0</v>
      </c>
      <c r="J2552" s="37">
        <v>10.0</v>
      </c>
      <c r="K2552" s="37"/>
      <c r="L2552" s="37" t="s">
        <v>21</v>
      </c>
      <c r="M2552" s="37"/>
      <c r="N2552" s="260" t="s">
        <v>20645</v>
      </c>
      <c r="O2552" s="260">
        <v>0.0</v>
      </c>
      <c r="P2552" s="260"/>
      <c r="Q2552" s="260"/>
      <c r="R2552" s="260"/>
    </row>
    <row r="2553">
      <c r="A2553" s="279">
        <v>45979.0</v>
      </c>
      <c r="B2553" s="31">
        <v>9112.0</v>
      </c>
      <c r="C2553" s="31" t="s">
        <v>5722</v>
      </c>
      <c r="D2553" s="31"/>
      <c r="E2553" s="31" t="s">
        <v>22683</v>
      </c>
      <c r="F2553" s="275"/>
      <c r="G2553" s="276">
        <v>3100.0</v>
      </c>
      <c r="H2553" s="277">
        <v>360.0</v>
      </c>
      <c r="I2553" s="278">
        <v>67.0</v>
      </c>
      <c r="J2553" s="37">
        <v>80.0</v>
      </c>
      <c r="K2553" s="37"/>
      <c r="L2553" s="37" t="s">
        <v>21</v>
      </c>
      <c r="M2553" s="37"/>
      <c r="N2553" s="260" t="s">
        <v>20645</v>
      </c>
      <c r="O2553" s="260">
        <v>0.0</v>
      </c>
      <c r="P2553" s="260"/>
      <c r="Q2553" s="260"/>
      <c r="R2553" s="260"/>
    </row>
    <row r="2554">
      <c r="A2554" s="279">
        <v>45979.0</v>
      </c>
      <c r="B2554" s="31">
        <v>9113.0</v>
      </c>
      <c r="C2554" s="31" t="s">
        <v>4444</v>
      </c>
      <c r="D2554" s="31"/>
      <c r="E2554" s="31"/>
      <c r="F2554" s="275"/>
      <c r="G2554" s="276">
        <v>3300.0</v>
      </c>
      <c r="H2554" s="277">
        <v>600.0</v>
      </c>
      <c r="I2554" s="278">
        <v>99.0</v>
      </c>
      <c r="J2554" s="37">
        <v>119.0</v>
      </c>
      <c r="K2554" s="37"/>
      <c r="L2554" s="37" t="s">
        <v>21</v>
      </c>
      <c r="M2554" s="37"/>
      <c r="N2554" s="260" t="s">
        <v>20645</v>
      </c>
      <c r="O2554" s="260">
        <v>0.0</v>
      </c>
      <c r="P2554" s="260"/>
      <c r="Q2554" s="260"/>
      <c r="R2554" s="260"/>
    </row>
    <row r="2555">
      <c r="A2555" s="279">
        <v>45979.0</v>
      </c>
      <c r="B2555" s="31">
        <v>9114.0</v>
      </c>
      <c r="C2555" s="31" t="s">
        <v>4017</v>
      </c>
      <c r="D2555" s="31"/>
      <c r="E2555" s="31" t="s">
        <v>4500</v>
      </c>
      <c r="F2555" s="275"/>
      <c r="G2555" s="276">
        <v>4440.0</v>
      </c>
      <c r="H2555" s="277">
        <v>1040.0</v>
      </c>
      <c r="I2555" s="278">
        <v>172.0</v>
      </c>
      <c r="J2555" s="37">
        <v>206.0</v>
      </c>
      <c r="K2555" s="37"/>
      <c r="L2555" s="37" t="s">
        <v>52</v>
      </c>
      <c r="M2555" s="37"/>
      <c r="N2555" s="260" t="s">
        <v>20645</v>
      </c>
      <c r="O2555" s="260">
        <v>0.0</v>
      </c>
      <c r="P2555" s="260"/>
      <c r="Q2555" s="260"/>
      <c r="R2555" s="260"/>
    </row>
    <row r="2556">
      <c r="A2556" s="274"/>
      <c r="B2556" s="31"/>
      <c r="C2556" s="31"/>
      <c r="D2556" s="31"/>
      <c r="E2556" s="31"/>
      <c r="F2556" s="275"/>
      <c r="G2556" s="276"/>
      <c r="H2556" s="277"/>
      <c r="I2556" s="278"/>
      <c r="J2556" s="37"/>
      <c r="K2556" s="37"/>
      <c r="L2556" s="37"/>
      <c r="M2556" s="37"/>
      <c r="N2556" s="260"/>
      <c r="O2556" s="260"/>
      <c r="P2556" s="260"/>
      <c r="Q2556" s="260"/>
      <c r="R2556" s="260"/>
    </row>
    <row r="2557">
      <c r="A2557" s="274">
        <v>45980.02900938658</v>
      </c>
      <c r="B2557" s="31">
        <v>9115.0</v>
      </c>
      <c r="C2557" s="31" t="s">
        <v>4017</v>
      </c>
      <c r="D2557" s="31"/>
      <c r="E2557" s="31" t="s">
        <v>4500</v>
      </c>
      <c r="F2557" s="275"/>
      <c r="G2557" s="276">
        <v>3520.0</v>
      </c>
      <c r="H2557" s="277">
        <v>520.0</v>
      </c>
      <c r="I2557" s="278">
        <v>86.0</v>
      </c>
      <c r="J2557" s="37">
        <v>103.0</v>
      </c>
      <c r="K2557" s="37"/>
      <c r="L2557" s="37" t="s">
        <v>52</v>
      </c>
      <c r="M2557" s="37"/>
      <c r="N2557" s="260" t="s">
        <v>20645</v>
      </c>
      <c r="O2557" s="260">
        <v>0.0</v>
      </c>
      <c r="P2557" s="260"/>
      <c r="Q2557" s="260"/>
      <c r="R2557" s="260"/>
    </row>
    <row r="2558">
      <c r="A2558" s="279">
        <v>45980.0</v>
      </c>
      <c r="B2558" s="31">
        <v>9116.0</v>
      </c>
      <c r="C2558" s="31" t="s">
        <v>4457</v>
      </c>
      <c r="D2558" s="31"/>
      <c r="E2558" s="31"/>
      <c r="F2558" s="275"/>
      <c r="G2558" s="276">
        <v>3940.0</v>
      </c>
      <c r="H2558" s="277">
        <v>940.0</v>
      </c>
      <c r="I2558" s="278">
        <v>113.0</v>
      </c>
      <c r="J2558" s="37">
        <v>136.0</v>
      </c>
      <c r="K2558" s="37"/>
      <c r="L2558" s="37" t="s">
        <v>60</v>
      </c>
      <c r="M2558" s="37">
        <v>522882.0</v>
      </c>
      <c r="N2558" s="260" t="s">
        <v>20645</v>
      </c>
      <c r="O2558" s="260">
        <v>0.0</v>
      </c>
      <c r="P2558" s="260"/>
      <c r="Q2558" s="260"/>
      <c r="R2558" s="260"/>
    </row>
    <row r="2559">
      <c r="A2559" s="279">
        <v>45980.0</v>
      </c>
      <c r="B2559" s="31">
        <v>9117.0</v>
      </c>
      <c r="C2559" s="31" t="s">
        <v>4035</v>
      </c>
      <c r="D2559" s="31"/>
      <c r="E2559" s="31"/>
      <c r="F2559" s="275"/>
      <c r="G2559" s="276">
        <v>4740.0</v>
      </c>
      <c r="H2559" s="277">
        <v>2080.0</v>
      </c>
      <c r="I2559" s="278">
        <v>84.0</v>
      </c>
      <c r="J2559" s="37">
        <v>100.0</v>
      </c>
      <c r="K2559" s="37"/>
      <c r="L2559" s="37" t="s">
        <v>52</v>
      </c>
      <c r="M2559" s="37"/>
      <c r="N2559" s="260" t="s">
        <v>20645</v>
      </c>
      <c r="O2559" s="260">
        <v>0.0</v>
      </c>
      <c r="P2559" s="260"/>
      <c r="Q2559" s="260"/>
      <c r="R2559" s="260"/>
    </row>
    <row r="2560">
      <c r="A2560" s="279">
        <v>45980.0</v>
      </c>
      <c r="B2560" s="31">
        <v>9118.0</v>
      </c>
      <c r="C2560" s="31" t="s">
        <v>4138</v>
      </c>
      <c r="D2560" s="31"/>
      <c r="E2560" s="31"/>
      <c r="F2560" s="275"/>
      <c r="G2560" s="276">
        <v>3180.0</v>
      </c>
      <c r="H2560" s="277">
        <v>220.0</v>
      </c>
      <c r="I2560" s="278">
        <v>44.0</v>
      </c>
      <c r="J2560" s="37">
        <v>53.0</v>
      </c>
      <c r="K2560" s="37"/>
      <c r="L2560" s="37" t="s">
        <v>60</v>
      </c>
      <c r="M2560" s="37">
        <v>660894.0</v>
      </c>
      <c r="N2560" s="260" t="s">
        <v>20645</v>
      </c>
      <c r="O2560" s="260">
        <v>0.0</v>
      </c>
      <c r="P2560" s="260"/>
      <c r="Q2560" s="260"/>
      <c r="R2560" s="260"/>
    </row>
    <row r="2561">
      <c r="A2561" s="279">
        <v>45980.0</v>
      </c>
      <c r="B2561" s="31">
        <v>9119.0</v>
      </c>
      <c r="C2561" s="31" t="s">
        <v>4017</v>
      </c>
      <c r="D2561" s="31"/>
      <c r="E2561" s="31" t="s">
        <v>4500</v>
      </c>
      <c r="F2561" s="275"/>
      <c r="G2561" s="276">
        <v>3880.0</v>
      </c>
      <c r="H2561" s="277">
        <v>400.0</v>
      </c>
      <c r="I2561" s="278">
        <v>24.0</v>
      </c>
      <c r="J2561" s="37">
        <v>29.0</v>
      </c>
      <c r="K2561" s="37"/>
      <c r="L2561" s="37" t="s">
        <v>52</v>
      </c>
      <c r="M2561" s="37"/>
      <c r="N2561" s="260" t="s">
        <v>20645</v>
      </c>
      <c r="O2561" s="260">
        <v>0.0</v>
      </c>
      <c r="P2561" s="260"/>
      <c r="Q2561" s="260"/>
      <c r="R2561" s="260"/>
    </row>
    <row r="2562">
      <c r="A2562" s="279">
        <v>45974.0</v>
      </c>
      <c r="B2562" s="31">
        <v>9120.0</v>
      </c>
      <c r="C2562" s="31" t="s">
        <v>20731</v>
      </c>
      <c r="D2562" s="31"/>
      <c r="E2562" s="31" t="s">
        <v>23012</v>
      </c>
      <c r="F2562" s="275"/>
      <c r="G2562" s="276">
        <v>3060.0</v>
      </c>
      <c r="H2562" s="277">
        <v>280.0</v>
      </c>
      <c r="I2562" s="278">
        <v>56.0</v>
      </c>
      <c r="J2562" s="37">
        <v>68.0</v>
      </c>
      <c r="K2562" s="37"/>
      <c r="L2562" s="37" t="s">
        <v>21</v>
      </c>
      <c r="M2562" s="37"/>
      <c r="N2562" s="260" t="s">
        <v>20645</v>
      </c>
      <c r="O2562" s="260">
        <v>0.0</v>
      </c>
      <c r="P2562" s="260"/>
      <c r="Q2562" s="260"/>
      <c r="R2562" s="260"/>
    </row>
    <row r="2563">
      <c r="A2563" s="279">
        <v>45974.0</v>
      </c>
      <c r="B2563" s="31">
        <v>9121.0</v>
      </c>
      <c r="C2563" s="31" t="s">
        <v>6275</v>
      </c>
      <c r="D2563" s="31"/>
      <c r="E2563" s="31" t="s">
        <v>23013</v>
      </c>
      <c r="F2563" s="275"/>
      <c r="G2563" s="276">
        <v>3680.0</v>
      </c>
      <c r="H2563" s="277">
        <v>900.0</v>
      </c>
      <c r="I2563" s="278">
        <v>360.0</v>
      </c>
      <c r="J2563" s="37">
        <v>432.0</v>
      </c>
      <c r="K2563" s="37"/>
      <c r="L2563" s="37" t="s">
        <v>21</v>
      </c>
      <c r="M2563" s="37"/>
      <c r="N2563" s="260" t="s">
        <v>20645</v>
      </c>
      <c r="O2563" s="260">
        <v>0.0</v>
      </c>
      <c r="P2563" s="260"/>
      <c r="Q2563" s="260"/>
      <c r="R2563" s="260"/>
    </row>
    <row r="2564">
      <c r="A2564" s="279">
        <v>45980.0</v>
      </c>
      <c r="B2564" s="31">
        <v>9122.0</v>
      </c>
      <c r="C2564" s="31" t="s">
        <v>6423</v>
      </c>
      <c r="D2564" s="31"/>
      <c r="E2564" s="31" t="s">
        <v>22684</v>
      </c>
      <c r="F2564" s="275"/>
      <c r="G2564" s="276">
        <v>3520.0</v>
      </c>
      <c r="H2564" s="277">
        <v>160.0</v>
      </c>
      <c r="I2564" s="278">
        <v>7.0</v>
      </c>
      <c r="J2564" s="37">
        <v>8.0</v>
      </c>
      <c r="K2564" s="37"/>
      <c r="L2564" s="37" t="s">
        <v>21</v>
      </c>
      <c r="M2564" s="37"/>
      <c r="N2564" s="260" t="s">
        <v>20645</v>
      </c>
      <c r="O2564" s="260">
        <v>0.0</v>
      </c>
      <c r="P2564" s="260"/>
      <c r="Q2564" s="260"/>
      <c r="R2564" s="260"/>
    </row>
    <row r="2565">
      <c r="A2565" s="279">
        <v>45980.0</v>
      </c>
      <c r="B2565" s="31">
        <v>9123.0</v>
      </c>
      <c r="C2565" s="31" t="s">
        <v>6423</v>
      </c>
      <c r="D2565" s="31"/>
      <c r="E2565" s="31" t="s">
        <v>22684</v>
      </c>
      <c r="F2565" s="275"/>
      <c r="G2565" s="276">
        <v>3360.0</v>
      </c>
      <c r="H2565" s="277">
        <v>440.0</v>
      </c>
      <c r="I2565" s="278">
        <v>82.0</v>
      </c>
      <c r="J2565" s="37">
        <v>98.0</v>
      </c>
      <c r="K2565" s="37"/>
      <c r="L2565" s="37" t="s">
        <v>21</v>
      </c>
      <c r="M2565" s="37"/>
      <c r="N2565" s="260" t="s">
        <v>20645</v>
      </c>
      <c r="O2565" s="260">
        <v>0.0</v>
      </c>
      <c r="P2565" s="260"/>
      <c r="Q2565" s="260"/>
      <c r="R2565" s="260"/>
    </row>
    <row r="2566">
      <c r="A2566" s="279">
        <v>45980.0</v>
      </c>
      <c r="B2566" s="31">
        <v>9124.0</v>
      </c>
      <c r="C2566" s="31" t="s">
        <v>6423</v>
      </c>
      <c r="D2566" s="31"/>
      <c r="E2566" s="31" t="s">
        <v>22683</v>
      </c>
      <c r="F2566" s="275"/>
      <c r="G2566" s="276">
        <v>3420.0</v>
      </c>
      <c r="H2566" s="277">
        <v>240.0</v>
      </c>
      <c r="I2566" s="278">
        <v>10.0</v>
      </c>
      <c r="J2566" s="37">
        <v>12.0</v>
      </c>
      <c r="K2566" s="37"/>
      <c r="L2566" s="37" t="s">
        <v>21</v>
      </c>
      <c r="M2566" s="37"/>
      <c r="N2566" s="260" t="s">
        <v>20645</v>
      </c>
      <c r="O2566" s="260">
        <v>0.0</v>
      </c>
      <c r="P2566" s="260"/>
      <c r="Q2566" s="260"/>
      <c r="R2566" s="260"/>
    </row>
    <row r="2567">
      <c r="A2567" s="279">
        <v>45980.0</v>
      </c>
      <c r="B2567" s="31">
        <v>9125.0</v>
      </c>
      <c r="C2567" s="31" t="s">
        <v>6423</v>
      </c>
      <c r="D2567" s="31"/>
      <c r="E2567" s="31" t="s">
        <v>22683</v>
      </c>
      <c r="F2567" s="275"/>
      <c r="G2567" s="276">
        <v>3180.0</v>
      </c>
      <c r="H2567" s="277">
        <v>400.0</v>
      </c>
      <c r="I2567" s="278">
        <v>74.0</v>
      </c>
      <c r="J2567" s="37">
        <v>89.0</v>
      </c>
      <c r="K2567" s="37"/>
      <c r="L2567" s="37" t="s">
        <v>21</v>
      </c>
      <c r="M2567" s="37"/>
      <c r="N2567" s="260" t="s">
        <v>20645</v>
      </c>
      <c r="O2567" s="260">
        <v>0.0</v>
      </c>
      <c r="P2567" s="260"/>
      <c r="Q2567" s="260"/>
      <c r="R2567" s="260"/>
    </row>
    <row r="2568">
      <c r="A2568" s="279">
        <v>45980.0</v>
      </c>
      <c r="B2568" s="31">
        <v>9126.0</v>
      </c>
      <c r="C2568" s="31" t="s">
        <v>4017</v>
      </c>
      <c r="D2568" s="31"/>
      <c r="E2568" s="31" t="s">
        <v>4500</v>
      </c>
      <c r="F2568" s="275"/>
      <c r="G2568" s="276">
        <v>3660.0</v>
      </c>
      <c r="H2568" s="277">
        <v>400.0</v>
      </c>
      <c r="I2568" s="278">
        <v>66.0</v>
      </c>
      <c r="J2568" s="37">
        <v>80.0</v>
      </c>
      <c r="K2568" s="37"/>
      <c r="L2568" s="37" t="s">
        <v>52</v>
      </c>
      <c r="M2568" s="37"/>
      <c r="N2568" s="260" t="s">
        <v>20645</v>
      </c>
      <c r="O2568" s="260">
        <v>0.0</v>
      </c>
      <c r="P2568" s="260"/>
      <c r="Q2568" s="260"/>
      <c r="R2568" s="260"/>
    </row>
    <row r="2569">
      <c r="A2569" s="279">
        <v>45980.0</v>
      </c>
      <c r="B2569" s="31">
        <v>9127.0</v>
      </c>
      <c r="C2569" s="31" t="s">
        <v>2781</v>
      </c>
      <c r="D2569" s="31"/>
      <c r="E2569" s="31"/>
      <c r="F2569" s="275"/>
      <c r="G2569" s="276">
        <v>3400.0</v>
      </c>
      <c r="H2569" s="277">
        <v>620.0</v>
      </c>
      <c r="I2569" s="278">
        <v>38.0</v>
      </c>
      <c r="J2569" s="37">
        <v>45.0</v>
      </c>
      <c r="K2569" s="37"/>
      <c r="L2569" s="37" t="s">
        <v>52</v>
      </c>
      <c r="M2569" s="37"/>
      <c r="N2569" s="260" t="s">
        <v>20645</v>
      </c>
      <c r="O2569" s="260">
        <v>0.0</v>
      </c>
      <c r="P2569" s="260"/>
      <c r="Q2569" s="260"/>
      <c r="R2569" s="260"/>
    </row>
    <row r="2570">
      <c r="A2570" s="279">
        <v>45980.0</v>
      </c>
      <c r="B2570" s="31">
        <v>9128.0</v>
      </c>
      <c r="C2570" s="31" t="s">
        <v>744</v>
      </c>
      <c r="D2570" s="31"/>
      <c r="E2570" s="31"/>
      <c r="F2570" s="275"/>
      <c r="G2570" s="276">
        <v>3300.0</v>
      </c>
      <c r="H2570" s="277">
        <v>740.0</v>
      </c>
      <c r="I2570" s="278">
        <v>45.0</v>
      </c>
      <c r="J2570" s="37">
        <v>54.0</v>
      </c>
      <c r="K2570" s="37"/>
      <c r="L2570" s="37" t="s">
        <v>52</v>
      </c>
      <c r="M2570" s="37"/>
      <c r="N2570" s="260" t="s">
        <v>20645</v>
      </c>
      <c r="O2570" s="260">
        <v>0.0</v>
      </c>
      <c r="P2570" s="260"/>
      <c r="Q2570" s="260"/>
      <c r="R2570" s="260"/>
    </row>
    <row r="2571">
      <c r="A2571" s="279">
        <v>45980.0</v>
      </c>
      <c r="B2571" s="31">
        <v>9129.0</v>
      </c>
      <c r="C2571" s="31" t="s">
        <v>4031</v>
      </c>
      <c r="D2571" s="31"/>
      <c r="E2571" s="31" t="s">
        <v>20697</v>
      </c>
      <c r="F2571" s="275"/>
      <c r="G2571" s="276">
        <v>2800.0</v>
      </c>
      <c r="H2571" s="277">
        <v>160.0</v>
      </c>
      <c r="I2571" s="278">
        <v>27.0</v>
      </c>
      <c r="J2571" s="37">
        <v>32.0</v>
      </c>
      <c r="K2571" s="37"/>
      <c r="L2571" s="37" t="s">
        <v>21</v>
      </c>
      <c r="M2571" s="37"/>
      <c r="N2571" s="260" t="s">
        <v>20645</v>
      </c>
      <c r="O2571" s="260">
        <v>0.0</v>
      </c>
      <c r="P2571" s="260"/>
      <c r="Q2571" s="260"/>
      <c r="R2571" s="260"/>
    </row>
    <row r="2572">
      <c r="A2572" s="279">
        <v>45980.0</v>
      </c>
      <c r="B2572" s="31">
        <v>9130.0</v>
      </c>
      <c r="C2572" s="31" t="s">
        <v>4111</v>
      </c>
      <c r="D2572" s="31"/>
      <c r="E2572" s="31"/>
      <c r="F2572" s="275"/>
      <c r="G2572" s="276">
        <v>3880.0</v>
      </c>
      <c r="H2572" s="277">
        <v>1300.0</v>
      </c>
      <c r="I2572" s="278">
        <v>215.0</v>
      </c>
      <c r="J2572" s="37">
        <v>258.0</v>
      </c>
      <c r="K2572" s="37"/>
      <c r="L2572" s="37" t="s">
        <v>21</v>
      </c>
      <c r="M2572" s="37"/>
      <c r="N2572" s="260" t="s">
        <v>20645</v>
      </c>
      <c r="O2572" s="260">
        <v>0.0</v>
      </c>
      <c r="P2572" s="260"/>
      <c r="Q2572" s="260"/>
      <c r="R2572" s="260"/>
    </row>
    <row r="2573">
      <c r="A2573" s="279"/>
      <c r="B2573" s="31"/>
      <c r="C2573" s="31"/>
      <c r="D2573" s="31"/>
      <c r="E2573" s="31"/>
      <c r="F2573" s="275"/>
      <c r="G2573" s="276"/>
      <c r="H2573" s="277"/>
      <c r="I2573" s="278"/>
      <c r="J2573" s="37"/>
      <c r="K2573" s="37"/>
      <c r="L2573" s="37"/>
      <c r="M2573" s="37"/>
      <c r="N2573" s="260"/>
      <c r="O2573" s="260"/>
      <c r="P2573" s="260"/>
      <c r="Q2573" s="260"/>
      <c r="R2573" s="260"/>
    </row>
    <row r="2574">
      <c r="A2574" s="279">
        <v>45978.0</v>
      </c>
      <c r="B2574" s="31">
        <v>9131.0</v>
      </c>
      <c r="C2574" s="31" t="s">
        <v>6275</v>
      </c>
      <c r="D2574" s="31"/>
      <c r="E2574" s="31" t="s">
        <v>23021</v>
      </c>
      <c r="F2574" s="275"/>
      <c r="G2574" s="276">
        <v>3160.0</v>
      </c>
      <c r="H2574" s="277">
        <v>200.0</v>
      </c>
      <c r="I2574" s="278">
        <v>40.0</v>
      </c>
      <c r="J2574" s="37">
        <v>48.0</v>
      </c>
      <c r="K2574" s="37"/>
      <c r="L2574" s="37" t="s">
        <v>21</v>
      </c>
      <c r="M2574" s="37"/>
      <c r="N2574" s="260" t="s">
        <v>20645</v>
      </c>
      <c r="O2574" s="260">
        <v>0.0</v>
      </c>
      <c r="P2574" s="260"/>
      <c r="Q2574" s="260"/>
      <c r="R2574" s="260"/>
    </row>
    <row r="2575">
      <c r="A2575" s="274"/>
      <c r="B2575" s="31"/>
      <c r="C2575" s="31"/>
      <c r="D2575" s="31"/>
      <c r="E2575" s="31"/>
      <c r="F2575" s="275"/>
      <c r="G2575" s="276"/>
      <c r="H2575" s="277"/>
      <c r="I2575" s="278"/>
      <c r="J2575" s="37"/>
      <c r="K2575" s="37"/>
      <c r="L2575" s="37"/>
      <c r="M2575" s="37"/>
      <c r="N2575" s="260"/>
      <c r="O2575" s="260"/>
      <c r="P2575" s="260"/>
      <c r="Q2575" s="260"/>
      <c r="R2575" s="260"/>
    </row>
    <row r="2576">
      <c r="A2576" s="274">
        <v>45981.029010162034</v>
      </c>
      <c r="B2576" s="31">
        <v>9132.0</v>
      </c>
      <c r="C2576" s="31" t="s">
        <v>23041</v>
      </c>
      <c r="D2576" s="31"/>
      <c r="E2576" s="31" t="s">
        <v>21180</v>
      </c>
      <c r="F2576" s="275"/>
      <c r="G2576" s="276">
        <v>3140.0</v>
      </c>
      <c r="H2576" s="277">
        <v>520.0</v>
      </c>
      <c r="I2576" s="278">
        <v>86.0</v>
      </c>
      <c r="J2576" s="37">
        <v>103.0</v>
      </c>
      <c r="K2576" s="37"/>
      <c r="L2576" s="37" t="s">
        <v>21</v>
      </c>
      <c r="M2576" s="37"/>
      <c r="N2576" s="260" t="s">
        <v>20645</v>
      </c>
      <c r="O2576" s="260">
        <v>0.0</v>
      </c>
      <c r="P2576" s="260"/>
      <c r="Q2576" s="260"/>
      <c r="R2576" s="260"/>
    </row>
    <row r="2577">
      <c r="A2577" s="279">
        <v>45981.0</v>
      </c>
      <c r="B2577" s="31">
        <v>9133.0</v>
      </c>
      <c r="C2577" s="31" t="s">
        <v>8901</v>
      </c>
      <c r="D2577" s="31"/>
      <c r="E2577" s="31" t="s">
        <v>23035</v>
      </c>
      <c r="F2577" s="275"/>
      <c r="G2577" s="276">
        <v>11520.0</v>
      </c>
      <c r="H2577" s="277">
        <v>1120.0</v>
      </c>
      <c r="I2577" s="278">
        <v>185.0</v>
      </c>
      <c r="J2577" s="37">
        <v>222.0</v>
      </c>
      <c r="K2577" s="37"/>
      <c r="L2577" s="37" t="s">
        <v>21</v>
      </c>
      <c r="M2577" s="37"/>
      <c r="N2577" s="260" t="s">
        <v>20645</v>
      </c>
      <c r="O2577" s="260">
        <v>0.0</v>
      </c>
      <c r="P2577" s="260"/>
      <c r="Q2577" s="260"/>
      <c r="R2577" s="260"/>
    </row>
    <row r="2578">
      <c r="A2578" s="279">
        <v>45981.0</v>
      </c>
      <c r="B2578" s="31">
        <v>9134.0</v>
      </c>
      <c r="C2578" s="31" t="s">
        <v>4138</v>
      </c>
      <c r="D2578" s="31"/>
      <c r="E2578" s="31"/>
      <c r="F2578" s="275"/>
      <c r="G2578" s="276">
        <v>2780.0</v>
      </c>
      <c r="H2578" s="277">
        <v>120.0</v>
      </c>
      <c r="I2578" s="278">
        <v>24.0</v>
      </c>
      <c r="J2578" s="37">
        <v>29.0</v>
      </c>
      <c r="K2578" s="37"/>
      <c r="L2578" s="37" t="s">
        <v>60</v>
      </c>
      <c r="M2578" s="37">
        <v>951510.0</v>
      </c>
      <c r="N2578" s="260" t="s">
        <v>20645</v>
      </c>
      <c r="O2578" s="260">
        <v>0.0</v>
      </c>
      <c r="P2578" s="260"/>
      <c r="Q2578" s="260"/>
      <c r="R2578" s="260"/>
    </row>
    <row r="2579">
      <c r="A2579" s="279">
        <v>45981.0</v>
      </c>
      <c r="B2579" s="31">
        <v>9135.0</v>
      </c>
      <c r="C2579" s="31" t="s">
        <v>4444</v>
      </c>
      <c r="D2579" s="31"/>
      <c r="E2579" s="31"/>
      <c r="F2579" s="275"/>
      <c r="G2579" s="276">
        <v>3200.0</v>
      </c>
      <c r="H2579" s="277">
        <v>380.0</v>
      </c>
      <c r="I2579" s="278">
        <v>63.0</v>
      </c>
      <c r="J2579" s="37">
        <v>76.0</v>
      </c>
      <c r="K2579" s="37"/>
      <c r="L2579" s="37" t="s">
        <v>21</v>
      </c>
      <c r="M2579" s="37"/>
      <c r="N2579" s="260" t="s">
        <v>20645</v>
      </c>
      <c r="O2579" s="260">
        <v>0.0</v>
      </c>
      <c r="P2579" s="260"/>
      <c r="Q2579" s="260"/>
      <c r="R2579" s="260"/>
    </row>
    <row r="2580">
      <c r="A2580" s="279">
        <v>45981.0</v>
      </c>
      <c r="B2580" s="31">
        <v>9136.0</v>
      </c>
      <c r="C2580" s="31" t="s">
        <v>6423</v>
      </c>
      <c r="D2580" s="31"/>
      <c r="E2580" s="31" t="s">
        <v>22684</v>
      </c>
      <c r="F2580" s="275"/>
      <c r="G2580" s="276">
        <v>3760.0</v>
      </c>
      <c r="H2580" s="277">
        <v>160.0</v>
      </c>
      <c r="I2580" s="278">
        <v>7.0</v>
      </c>
      <c r="J2580" s="37">
        <v>8.0</v>
      </c>
      <c r="K2580" s="37"/>
      <c r="L2580" s="37" t="s">
        <v>21</v>
      </c>
      <c r="M2580" s="37"/>
      <c r="N2580" s="260" t="s">
        <v>20645</v>
      </c>
      <c r="O2580" s="260">
        <v>0.0</v>
      </c>
      <c r="P2580" s="260"/>
      <c r="Q2580" s="260"/>
      <c r="R2580" s="260"/>
    </row>
    <row r="2581">
      <c r="A2581" s="279">
        <v>45981.0</v>
      </c>
      <c r="B2581" s="31">
        <v>9137.0</v>
      </c>
      <c r="C2581" s="31" t="s">
        <v>6423</v>
      </c>
      <c r="D2581" s="31"/>
      <c r="E2581" s="31" t="s">
        <v>22684</v>
      </c>
      <c r="F2581" s="275"/>
      <c r="G2581" s="276">
        <v>3600.0</v>
      </c>
      <c r="H2581" s="277">
        <v>620.0</v>
      </c>
      <c r="I2581" s="278">
        <v>115.0</v>
      </c>
      <c r="J2581" s="37">
        <v>138.0</v>
      </c>
      <c r="K2581" s="37"/>
      <c r="L2581" s="37" t="s">
        <v>21</v>
      </c>
      <c r="M2581" s="37"/>
      <c r="N2581" s="260" t="s">
        <v>20645</v>
      </c>
      <c r="O2581" s="260">
        <v>0.0</v>
      </c>
      <c r="P2581" s="260"/>
      <c r="Q2581" s="260"/>
      <c r="R2581" s="260"/>
    </row>
    <row r="2582">
      <c r="A2582" s="279">
        <v>45981.0</v>
      </c>
      <c r="B2582" s="31">
        <v>9138.0</v>
      </c>
      <c r="C2582" s="31" t="s">
        <v>6423</v>
      </c>
      <c r="D2582" s="31"/>
      <c r="E2582" s="31" t="s">
        <v>22683</v>
      </c>
      <c r="F2582" s="275"/>
      <c r="G2582" s="276">
        <v>3400.0</v>
      </c>
      <c r="H2582" s="277">
        <v>260.0</v>
      </c>
      <c r="I2582" s="278">
        <v>11.0</v>
      </c>
      <c r="J2582" s="37">
        <v>13.0</v>
      </c>
      <c r="K2582" s="37"/>
      <c r="L2582" s="37" t="s">
        <v>21</v>
      </c>
      <c r="M2582" s="37"/>
      <c r="N2582" s="260" t="s">
        <v>20645</v>
      </c>
      <c r="O2582" s="260">
        <v>0.0</v>
      </c>
      <c r="P2582" s="260"/>
      <c r="Q2582" s="260"/>
      <c r="R2582" s="260"/>
    </row>
    <row r="2583">
      <c r="A2583" s="279">
        <v>45981.0</v>
      </c>
      <c r="B2583" s="31">
        <v>9139.0</v>
      </c>
      <c r="C2583" s="31" t="s">
        <v>6423</v>
      </c>
      <c r="D2583" s="31"/>
      <c r="E2583" s="31" t="s">
        <v>22683</v>
      </c>
      <c r="F2583" s="275"/>
      <c r="G2583" s="276">
        <v>3140.0</v>
      </c>
      <c r="H2583" s="277">
        <v>280.0</v>
      </c>
      <c r="I2583" s="278">
        <v>52.0</v>
      </c>
      <c r="J2583" s="37">
        <v>63.0</v>
      </c>
      <c r="K2583" s="37"/>
      <c r="L2583" s="37" t="s">
        <v>21</v>
      </c>
      <c r="M2583" s="37"/>
      <c r="N2583" s="260" t="s">
        <v>20645</v>
      </c>
      <c r="O2583" s="260">
        <v>0.0</v>
      </c>
      <c r="P2583" s="260"/>
      <c r="Q2583" s="260"/>
      <c r="R2583" s="260"/>
    </row>
    <row r="2584">
      <c r="A2584" s="279">
        <v>45981.0</v>
      </c>
      <c r="B2584" s="31">
        <v>9140.0</v>
      </c>
      <c r="C2584" s="31" t="s">
        <v>4444</v>
      </c>
      <c r="D2584" s="31"/>
      <c r="E2584" s="31"/>
      <c r="F2584" s="275"/>
      <c r="G2584" s="276">
        <v>3160.0</v>
      </c>
      <c r="H2584" s="277">
        <v>320.0</v>
      </c>
      <c r="I2584" s="278">
        <v>53.0</v>
      </c>
      <c r="J2584" s="37">
        <v>64.0</v>
      </c>
      <c r="K2584" s="37"/>
      <c r="L2584" s="37" t="s">
        <v>21</v>
      </c>
      <c r="M2584" s="37"/>
      <c r="N2584" s="260" t="s">
        <v>20645</v>
      </c>
      <c r="O2584" s="260">
        <v>0.0</v>
      </c>
      <c r="P2584" s="260"/>
      <c r="Q2584" s="260"/>
      <c r="R2584" s="260"/>
    </row>
    <row r="2585">
      <c r="A2585" s="279">
        <v>45981.0</v>
      </c>
      <c r="B2585" s="31">
        <v>9141.0</v>
      </c>
      <c r="C2585" s="31" t="s">
        <v>4138</v>
      </c>
      <c r="D2585" s="31"/>
      <c r="E2585" s="31"/>
      <c r="F2585" s="275"/>
      <c r="G2585" s="276">
        <v>2720.0</v>
      </c>
      <c r="H2585" s="277">
        <v>60.0</v>
      </c>
      <c r="I2585" s="278">
        <v>12.0</v>
      </c>
      <c r="J2585" s="37">
        <v>15.0</v>
      </c>
      <c r="K2585" s="37"/>
      <c r="L2585" s="37" t="s">
        <v>21</v>
      </c>
      <c r="M2585" s="37">
        <v>316702.0</v>
      </c>
      <c r="N2585" s="260" t="s">
        <v>20645</v>
      </c>
      <c r="O2585" s="260">
        <v>0.0</v>
      </c>
      <c r="P2585" s="260"/>
      <c r="Q2585" s="260"/>
      <c r="R2585" s="260"/>
    </row>
    <row r="2586">
      <c r="A2586" s="279">
        <v>45981.0</v>
      </c>
      <c r="B2586" s="31">
        <v>9142.0</v>
      </c>
      <c r="C2586" s="31" t="s">
        <v>4457</v>
      </c>
      <c r="D2586" s="31"/>
      <c r="E2586" s="31" t="s">
        <v>23036</v>
      </c>
      <c r="F2586" s="275"/>
      <c r="G2586" s="276">
        <v>3560.0</v>
      </c>
      <c r="H2586" s="277">
        <v>520.0</v>
      </c>
      <c r="I2586" s="278">
        <v>86.0</v>
      </c>
      <c r="J2586" s="37">
        <v>103.0</v>
      </c>
      <c r="K2586" s="37"/>
      <c r="L2586" s="37" t="s">
        <v>60</v>
      </c>
      <c r="M2586" s="37">
        <v>336314.0</v>
      </c>
      <c r="N2586" s="260" t="s">
        <v>20645</v>
      </c>
      <c r="O2586" s="260">
        <v>0.0</v>
      </c>
      <c r="P2586" s="260"/>
      <c r="Q2586" s="260"/>
      <c r="R2586" s="260"/>
    </row>
    <row r="2587">
      <c r="A2587" s="279">
        <v>45981.0</v>
      </c>
      <c r="B2587" s="31">
        <v>9143.0</v>
      </c>
      <c r="C2587" s="31" t="s">
        <v>4082</v>
      </c>
      <c r="D2587" s="31"/>
      <c r="E2587" s="31"/>
      <c r="F2587" s="275"/>
      <c r="G2587" s="276">
        <v>3480.0</v>
      </c>
      <c r="H2587" s="277">
        <v>360.0</v>
      </c>
      <c r="I2587" s="278">
        <v>22.0</v>
      </c>
      <c r="J2587" s="37">
        <v>26.0</v>
      </c>
      <c r="K2587" s="37"/>
      <c r="L2587" s="37" t="s">
        <v>21</v>
      </c>
      <c r="M2587" s="37"/>
      <c r="N2587" s="260" t="s">
        <v>20645</v>
      </c>
      <c r="O2587" s="260">
        <v>0.0</v>
      </c>
      <c r="P2587" s="260"/>
      <c r="Q2587" s="260"/>
      <c r="R2587" s="260"/>
    </row>
    <row r="2588">
      <c r="A2588" s="279">
        <v>45981.0</v>
      </c>
      <c r="B2588" s="31">
        <v>9144.0</v>
      </c>
      <c r="C2588" s="31" t="s">
        <v>4444</v>
      </c>
      <c r="D2588" s="31"/>
      <c r="E2588" s="31"/>
      <c r="F2588" s="275"/>
      <c r="G2588" s="276">
        <v>3460.0</v>
      </c>
      <c r="H2588" s="277">
        <v>420.0</v>
      </c>
      <c r="I2588" s="278">
        <v>70.0</v>
      </c>
      <c r="J2588" s="37">
        <v>84.0</v>
      </c>
      <c r="K2588" s="37"/>
      <c r="L2588" s="37" t="s">
        <v>21</v>
      </c>
      <c r="M2588" s="37"/>
      <c r="N2588" s="260" t="s">
        <v>20645</v>
      </c>
      <c r="O2588" s="260">
        <v>0.0</v>
      </c>
      <c r="P2588" s="260"/>
      <c r="Q2588" s="260"/>
      <c r="R2588" s="260"/>
    </row>
    <row r="2589">
      <c r="A2589" s="279">
        <v>45980.0</v>
      </c>
      <c r="B2589" s="31">
        <v>9145.0</v>
      </c>
      <c r="C2589" s="31" t="s">
        <v>2028</v>
      </c>
      <c r="D2589" s="31"/>
      <c r="E2589" s="31" t="s">
        <v>23030</v>
      </c>
      <c r="F2589" s="275"/>
      <c r="G2589" s="276">
        <v>3500.0</v>
      </c>
      <c r="H2589" s="277">
        <v>700.0</v>
      </c>
      <c r="I2589" s="278">
        <v>140.0</v>
      </c>
      <c r="J2589" s="37">
        <v>168.0</v>
      </c>
      <c r="K2589" s="37"/>
      <c r="L2589" s="37" t="s">
        <v>21</v>
      </c>
      <c r="M2589" s="37"/>
      <c r="N2589" s="260" t="s">
        <v>20645</v>
      </c>
      <c r="O2589" s="260">
        <v>0.0</v>
      </c>
      <c r="P2589" s="260"/>
      <c r="Q2589" s="260"/>
      <c r="R2589" s="260"/>
    </row>
    <row r="2590">
      <c r="A2590" s="279">
        <v>45980.0</v>
      </c>
      <c r="B2590" s="31">
        <v>9146.0</v>
      </c>
      <c r="C2590" s="31" t="s">
        <v>23031</v>
      </c>
      <c r="D2590" s="31"/>
      <c r="E2590" s="31" t="s">
        <v>23032</v>
      </c>
      <c r="F2590" s="275"/>
      <c r="G2590" s="276">
        <v>3380.0</v>
      </c>
      <c r="H2590" s="277">
        <v>600.0</v>
      </c>
      <c r="I2590" s="278">
        <v>120.0</v>
      </c>
      <c r="J2590" s="37">
        <v>144.0</v>
      </c>
      <c r="K2590" s="37"/>
      <c r="L2590" s="37" t="s">
        <v>21</v>
      </c>
      <c r="M2590" s="37"/>
      <c r="N2590" s="260" t="s">
        <v>20645</v>
      </c>
      <c r="O2590" s="260">
        <v>0.0</v>
      </c>
      <c r="P2590" s="260"/>
      <c r="Q2590" s="260"/>
      <c r="R2590" s="260"/>
    </row>
    <row r="2591">
      <c r="A2591" s="279">
        <v>45981.0</v>
      </c>
      <c r="B2591" s="31">
        <v>9147.0</v>
      </c>
      <c r="C2591" s="31" t="s">
        <v>4877</v>
      </c>
      <c r="D2591" s="31"/>
      <c r="E2591" s="31" t="s">
        <v>20933</v>
      </c>
      <c r="F2591" s="275"/>
      <c r="G2591" s="276">
        <v>2880.0</v>
      </c>
      <c r="H2591" s="277">
        <v>260.0</v>
      </c>
      <c r="I2591" s="278">
        <v>43.0</v>
      </c>
      <c r="J2591" s="37">
        <v>52.0</v>
      </c>
      <c r="K2591" s="37"/>
      <c r="L2591" s="37" t="s">
        <v>21</v>
      </c>
      <c r="M2591" s="37"/>
      <c r="N2591" s="260" t="s">
        <v>20645</v>
      </c>
      <c r="O2591" s="260">
        <v>0.0</v>
      </c>
      <c r="P2591" s="260"/>
      <c r="Q2591" s="260"/>
      <c r="R2591" s="260"/>
    </row>
    <row r="2592">
      <c r="A2592" s="279">
        <v>45981.0</v>
      </c>
      <c r="B2592" s="31">
        <v>9148.0</v>
      </c>
      <c r="C2592" s="31" t="s">
        <v>4444</v>
      </c>
      <c r="D2592" s="31"/>
      <c r="E2592" s="31"/>
      <c r="F2592" s="275"/>
      <c r="G2592" s="276">
        <v>3480.0</v>
      </c>
      <c r="H2592" s="277">
        <v>740.0</v>
      </c>
      <c r="I2592" s="278">
        <v>123.0</v>
      </c>
      <c r="J2592" s="37">
        <v>147.0</v>
      </c>
      <c r="K2592" s="37"/>
      <c r="L2592" s="37" t="s">
        <v>21</v>
      </c>
      <c r="M2592" s="37"/>
      <c r="N2592" s="260" t="s">
        <v>20645</v>
      </c>
      <c r="O2592" s="260">
        <v>0.0</v>
      </c>
      <c r="P2592" s="260"/>
      <c r="Q2592" s="260"/>
      <c r="R2592" s="260"/>
    </row>
    <row r="2593">
      <c r="A2593" s="274"/>
      <c r="B2593" s="31"/>
      <c r="C2593" s="31"/>
      <c r="D2593" s="31"/>
      <c r="E2593" s="31"/>
      <c r="F2593" s="275"/>
      <c r="G2593" s="276"/>
      <c r="H2593" s="277"/>
      <c r="I2593" s="278"/>
      <c r="J2593" s="37"/>
      <c r="K2593" s="37"/>
      <c r="L2593" s="37"/>
      <c r="M2593" s="37"/>
      <c r="N2593" s="260"/>
      <c r="O2593" s="260"/>
      <c r="P2593" s="260"/>
      <c r="Q2593" s="260"/>
      <c r="R2593" s="260"/>
    </row>
    <row r="2594">
      <c r="A2594" s="274">
        <v>45982.02900601852</v>
      </c>
      <c r="B2594" s="31">
        <v>9149.0</v>
      </c>
      <c r="C2594" s="31" t="s">
        <v>2781</v>
      </c>
      <c r="D2594" s="31"/>
      <c r="E2594" s="31"/>
      <c r="F2594" s="275"/>
      <c r="G2594" s="276">
        <v>4980.0</v>
      </c>
      <c r="H2594" s="277">
        <v>2040.0</v>
      </c>
      <c r="I2594" s="278">
        <v>187.0</v>
      </c>
      <c r="J2594" s="37">
        <v>224.0</v>
      </c>
      <c r="K2594" s="37"/>
      <c r="L2594" s="37" t="s">
        <v>60</v>
      </c>
      <c r="M2594" s="37"/>
      <c r="N2594" s="260" t="s">
        <v>20645</v>
      </c>
      <c r="O2594" s="260">
        <v>0.0</v>
      </c>
      <c r="P2594" s="260"/>
      <c r="Q2594" s="260"/>
      <c r="R2594" s="260"/>
    </row>
    <row r="2595">
      <c r="A2595" s="279">
        <v>45982.0</v>
      </c>
      <c r="B2595" s="31">
        <v>9150.0</v>
      </c>
      <c r="C2595" s="31" t="s">
        <v>4017</v>
      </c>
      <c r="D2595" s="31"/>
      <c r="E2595" s="31" t="s">
        <v>4500</v>
      </c>
      <c r="F2595" s="275"/>
      <c r="G2595" s="276">
        <v>3580.0</v>
      </c>
      <c r="H2595" s="277">
        <v>520.0</v>
      </c>
      <c r="I2595" s="278">
        <v>86.0</v>
      </c>
      <c r="J2595" s="37">
        <v>103.0</v>
      </c>
      <c r="K2595" s="37"/>
      <c r="L2595" s="37" t="s">
        <v>52</v>
      </c>
      <c r="M2595" s="37"/>
      <c r="N2595" s="260" t="s">
        <v>20645</v>
      </c>
      <c r="O2595" s="260">
        <v>0.0</v>
      </c>
      <c r="P2595" s="260"/>
      <c r="Q2595" s="260"/>
      <c r="R2595" s="260"/>
    </row>
    <row r="2596">
      <c r="A2596" s="279">
        <v>45982.0</v>
      </c>
      <c r="B2596" s="31">
        <v>9151.0</v>
      </c>
      <c r="C2596" s="31" t="s">
        <v>4129</v>
      </c>
      <c r="D2596" s="31"/>
      <c r="E2596" s="31"/>
      <c r="F2596" s="275"/>
      <c r="G2596" s="276">
        <v>3440.0</v>
      </c>
      <c r="H2596" s="277">
        <v>780.0</v>
      </c>
      <c r="I2596" s="278">
        <v>88.0</v>
      </c>
      <c r="J2596" s="37">
        <v>106.0</v>
      </c>
      <c r="K2596" s="37"/>
      <c r="L2596" s="37" t="s">
        <v>52</v>
      </c>
      <c r="M2596" s="37"/>
      <c r="N2596" s="260" t="s">
        <v>20645</v>
      </c>
      <c r="O2596" s="260">
        <v>0.0</v>
      </c>
      <c r="P2596" s="260"/>
      <c r="Q2596" s="260"/>
      <c r="R2596" s="260"/>
    </row>
    <row r="2597">
      <c r="A2597" s="279">
        <v>45982.0</v>
      </c>
      <c r="B2597" s="31">
        <v>9152.0</v>
      </c>
      <c r="C2597" s="31" t="s">
        <v>4138</v>
      </c>
      <c r="D2597" s="31"/>
      <c r="E2597" s="31"/>
      <c r="F2597" s="275"/>
      <c r="G2597" s="276">
        <v>2880.0</v>
      </c>
      <c r="H2597" s="277">
        <v>220.0</v>
      </c>
      <c r="I2597" s="278">
        <v>44.0</v>
      </c>
      <c r="J2597" s="37">
        <v>53.0</v>
      </c>
      <c r="K2597" s="37"/>
      <c r="L2597" s="37" t="s">
        <v>60</v>
      </c>
      <c r="M2597" s="37">
        <v>369426.0</v>
      </c>
      <c r="N2597" s="260" t="s">
        <v>20645</v>
      </c>
      <c r="O2597" s="260">
        <v>0.0</v>
      </c>
      <c r="P2597" s="260"/>
      <c r="Q2597" s="260"/>
      <c r="R2597" s="260"/>
    </row>
    <row r="2598">
      <c r="A2598" s="279">
        <v>45982.0</v>
      </c>
      <c r="B2598" s="31">
        <v>9153.0</v>
      </c>
      <c r="C2598" s="31" t="s">
        <v>8901</v>
      </c>
      <c r="D2598" s="31"/>
      <c r="E2598" s="31" t="s">
        <v>23042</v>
      </c>
      <c r="F2598" s="275"/>
      <c r="G2598" s="276">
        <v>11580.0</v>
      </c>
      <c r="H2598" s="277">
        <v>1240.0</v>
      </c>
      <c r="I2598" s="278">
        <v>205.0</v>
      </c>
      <c r="J2598" s="37">
        <v>246.0</v>
      </c>
      <c r="K2598" s="37"/>
      <c r="L2598" s="37" t="s">
        <v>21</v>
      </c>
      <c r="M2598" s="37"/>
      <c r="N2598" s="260" t="s">
        <v>20645</v>
      </c>
      <c r="O2598" s="260">
        <v>0.0</v>
      </c>
      <c r="P2598" s="260"/>
      <c r="Q2598" s="260"/>
      <c r="R2598" s="260"/>
    </row>
    <row r="2599">
      <c r="A2599" s="279">
        <v>45982.0</v>
      </c>
      <c r="B2599" s="31">
        <v>9154.0</v>
      </c>
      <c r="C2599" s="31" t="s">
        <v>8901</v>
      </c>
      <c r="D2599" s="31"/>
      <c r="E2599" s="31"/>
      <c r="F2599" s="275"/>
      <c r="G2599" s="276">
        <v>12140.0</v>
      </c>
      <c r="H2599" s="277">
        <v>1920.0</v>
      </c>
      <c r="I2599" s="278">
        <v>317.0</v>
      </c>
      <c r="J2599" s="37">
        <v>381.0</v>
      </c>
      <c r="K2599" s="37"/>
      <c r="L2599" s="37" t="s">
        <v>21</v>
      </c>
      <c r="M2599" s="37"/>
      <c r="N2599" s="260" t="s">
        <v>20645</v>
      </c>
      <c r="O2599" s="260">
        <v>0.0</v>
      </c>
      <c r="P2599" s="260"/>
      <c r="Q2599" s="260"/>
      <c r="R2599" s="260"/>
    </row>
    <row r="2600">
      <c r="A2600" s="279">
        <v>45982.0</v>
      </c>
      <c r="B2600" s="31">
        <v>9155.0</v>
      </c>
      <c r="C2600" s="31" t="s">
        <v>8901</v>
      </c>
      <c r="D2600" s="31"/>
      <c r="E2600" s="31" t="s">
        <v>23043</v>
      </c>
      <c r="F2600" s="275"/>
      <c r="G2600" s="276">
        <v>12140.0</v>
      </c>
      <c r="H2600" s="277">
        <v>1760.0</v>
      </c>
      <c r="I2600" s="278">
        <v>291.0</v>
      </c>
      <c r="J2600" s="37">
        <v>349.0</v>
      </c>
      <c r="K2600" s="37"/>
      <c r="L2600" s="37" t="s">
        <v>21</v>
      </c>
      <c r="M2600" s="37"/>
      <c r="N2600" s="260" t="s">
        <v>20645</v>
      </c>
      <c r="O2600" s="260">
        <v>0.0</v>
      </c>
      <c r="P2600" s="260"/>
      <c r="Q2600" s="260"/>
      <c r="R2600" s="260"/>
    </row>
    <row r="2601">
      <c r="A2601" s="279">
        <v>45982.0</v>
      </c>
      <c r="B2601" s="31">
        <v>9156.0</v>
      </c>
      <c r="C2601" s="31" t="s">
        <v>3989</v>
      </c>
      <c r="D2601" s="31"/>
      <c r="E2601" s="31" t="s">
        <v>20873</v>
      </c>
      <c r="F2601" s="275"/>
      <c r="G2601" s="276">
        <v>3240.0</v>
      </c>
      <c r="H2601" s="277">
        <v>480.0</v>
      </c>
      <c r="I2601" s="278">
        <v>96.0</v>
      </c>
      <c r="J2601" s="37">
        <v>116.0</v>
      </c>
      <c r="K2601" s="37"/>
      <c r="L2601" s="37" t="s">
        <v>60</v>
      </c>
      <c r="M2601" s="37"/>
      <c r="N2601" s="260" t="s">
        <v>20645</v>
      </c>
      <c r="O2601" s="260">
        <v>0.0</v>
      </c>
      <c r="P2601" s="260"/>
      <c r="Q2601" s="260"/>
      <c r="R2601" s="260"/>
    </row>
    <row r="2602">
      <c r="A2602" s="279">
        <v>45982.0</v>
      </c>
      <c r="B2602" s="31">
        <v>9157.0</v>
      </c>
      <c r="C2602" s="31" t="s">
        <v>6423</v>
      </c>
      <c r="D2602" s="31"/>
      <c r="E2602" s="31" t="s">
        <v>22684</v>
      </c>
      <c r="F2602" s="275"/>
      <c r="G2602" s="276">
        <v>3400.0</v>
      </c>
      <c r="H2602" s="277">
        <v>160.0</v>
      </c>
      <c r="I2602" s="278">
        <v>7.0</v>
      </c>
      <c r="J2602" s="37">
        <v>8.0</v>
      </c>
      <c r="K2602" s="37"/>
      <c r="L2602" s="37" t="s">
        <v>21</v>
      </c>
      <c r="M2602" s="37"/>
      <c r="N2602" s="260" t="s">
        <v>20645</v>
      </c>
      <c r="O2602" s="260">
        <v>0.0</v>
      </c>
      <c r="P2602" s="260"/>
      <c r="Q2602" s="260"/>
      <c r="R2602" s="260"/>
    </row>
    <row r="2603">
      <c r="A2603" s="279">
        <v>45982.0</v>
      </c>
      <c r="B2603" s="31">
        <v>9158.0</v>
      </c>
      <c r="C2603" s="31" t="s">
        <v>6423</v>
      </c>
      <c r="D2603" s="31"/>
      <c r="E2603" s="31" t="s">
        <v>22684</v>
      </c>
      <c r="F2603" s="275"/>
      <c r="G2603" s="276">
        <v>3240.0</v>
      </c>
      <c r="H2603" s="277">
        <v>300.0</v>
      </c>
      <c r="I2603" s="278">
        <v>56.0</v>
      </c>
      <c r="J2603" s="37">
        <v>67.0</v>
      </c>
      <c r="K2603" s="37"/>
      <c r="L2603" s="37" t="s">
        <v>21</v>
      </c>
      <c r="M2603" s="37"/>
      <c r="N2603" s="260" t="s">
        <v>20645</v>
      </c>
      <c r="O2603" s="260">
        <v>0.0</v>
      </c>
      <c r="P2603" s="260"/>
      <c r="Q2603" s="260"/>
      <c r="R2603" s="260"/>
    </row>
    <row r="2604">
      <c r="A2604" s="279">
        <v>45982.0</v>
      </c>
      <c r="B2604" s="31">
        <v>9159.0</v>
      </c>
      <c r="C2604" s="31" t="s">
        <v>2857</v>
      </c>
      <c r="D2604" s="31"/>
      <c r="E2604" s="31"/>
      <c r="F2604" s="275"/>
      <c r="G2604" s="276">
        <v>3260.0</v>
      </c>
      <c r="H2604" s="277">
        <v>340.0</v>
      </c>
      <c r="I2604" s="278">
        <v>21.0</v>
      </c>
      <c r="J2604" s="37">
        <v>25.0</v>
      </c>
      <c r="K2604" s="37"/>
      <c r="L2604" s="37" t="s">
        <v>52</v>
      </c>
      <c r="M2604" s="37"/>
      <c r="N2604" s="260" t="s">
        <v>20645</v>
      </c>
      <c r="O2604" s="260">
        <v>0.0</v>
      </c>
      <c r="P2604" s="260"/>
      <c r="Q2604" s="260"/>
      <c r="R2604" s="260"/>
    </row>
    <row r="2605">
      <c r="A2605" s="279">
        <v>45982.0</v>
      </c>
      <c r="B2605" s="31">
        <v>9160.0</v>
      </c>
      <c r="C2605" s="31" t="s">
        <v>4133</v>
      </c>
      <c r="D2605" s="31"/>
      <c r="E2605" s="31"/>
      <c r="F2605" s="275"/>
      <c r="G2605" s="276">
        <v>2780.0</v>
      </c>
      <c r="H2605" s="277">
        <v>340.0</v>
      </c>
      <c r="I2605" s="278">
        <v>57.0</v>
      </c>
      <c r="J2605" s="37">
        <v>68.0</v>
      </c>
      <c r="K2605" s="37"/>
      <c r="L2605" s="37" t="s">
        <v>52</v>
      </c>
      <c r="M2605" s="37"/>
      <c r="N2605" s="260" t="s">
        <v>20645</v>
      </c>
      <c r="O2605" s="260">
        <v>0.0</v>
      </c>
      <c r="P2605" s="260"/>
      <c r="Q2605" s="260"/>
      <c r="R2605" s="260"/>
    </row>
    <row r="2606">
      <c r="A2606" s="279">
        <v>45982.0</v>
      </c>
      <c r="B2606" s="31">
        <v>9161.0</v>
      </c>
      <c r="C2606" s="31" t="s">
        <v>4444</v>
      </c>
      <c r="D2606" s="31"/>
      <c r="E2606" s="31"/>
      <c r="F2606" s="275"/>
      <c r="G2606" s="276">
        <v>4380.0</v>
      </c>
      <c r="H2606" s="277">
        <v>1680.0</v>
      </c>
      <c r="I2606" s="278">
        <v>68.0</v>
      </c>
      <c r="J2606" s="37">
        <v>81.0</v>
      </c>
      <c r="K2606" s="37"/>
      <c r="L2606" s="37" t="s">
        <v>21</v>
      </c>
      <c r="M2606" s="37"/>
      <c r="N2606" s="260" t="s">
        <v>20645</v>
      </c>
      <c r="O2606" s="260">
        <v>0.0</v>
      </c>
      <c r="P2606" s="260"/>
      <c r="Q2606" s="260"/>
      <c r="R2606" s="260"/>
    </row>
    <row r="2607">
      <c r="A2607" s="279">
        <v>45982.0</v>
      </c>
      <c r="B2607" s="31">
        <v>9162.0</v>
      </c>
      <c r="C2607" s="31" t="s">
        <v>3991</v>
      </c>
      <c r="D2607" s="31"/>
      <c r="E2607" s="31"/>
      <c r="F2607" s="275"/>
      <c r="G2607" s="276">
        <v>3020.0</v>
      </c>
      <c r="H2607" s="277">
        <v>180.0</v>
      </c>
      <c r="I2607" s="278">
        <v>36.0</v>
      </c>
      <c r="J2607" s="37">
        <v>44.0</v>
      </c>
      <c r="K2607" s="37"/>
      <c r="L2607" s="37" t="s">
        <v>21</v>
      </c>
      <c r="M2607" s="37"/>
      <c r="N2607" s="260" t="s">
        <v>20645</v>
      </c>
      <c r="O2607" s="260">
        <v>0.0</v>
      </c>
      <c r="P2607" s="260"/>
      <c r="Q2607" s="260"/>
      <c r="R2607" s="260"/>
    </row>
    <row r="2608">
      <c r="A2608" s="279">
        <v>45982.0</v>
      </c>
      <c r="B2608" s="31">
        <v>9163.0</v>
      </c>
      <c r="C2608" s="31" t="s">
        <v>2851</v>
      </c>
      <c r="D2608" s="31"/>
      <c r="E2608" s="31" t="s">
        <v>22503</v>
      </c>
      <c r="F2608" s="275"/>
      <c r="G2608" s="276">
        <v>2520.0</v>
      </c>
      <c r="H2608" s="277">
        <v>400.0</v>
      </c>
      <c r="I2608" s="278">
        <v>66.0</v>
      </c>
      <c r="J2608" s="37">
        <v>80.0</v>
      </c>
      <c r="K2608" s="37"/>
      <c r="L2608" s="37" t="s">
        <v>21</v>
      </c>
      <c r="M2608" s="37"/>
      <c r="N2608" s="260" t="s">
        <v>20645</v>
      </c>
      <c r="O2608" s="260">
        <v>0.0</v>
      </c>
      <c r="P2608" s="260"/>
      <c r="Q2608" s="260"/>
      <c r="R2608" s="260"/>
    </row>
    <row r="2609">
      <c r="A2609" s="279">
        <v>45982.0</v>
      </c>
      <c r="B2609" s="31">
        <v>9164.0</v>
      </c>
      <c r="C2609" s="31" t="s">
        <v>11664</v>
      </c>
      <c r="D2609" s="31"/>
      <c r="E2609" s="31" t="s">
        <v>23044</v>
      </c>
      <c r="F2609" s="275"/>
      <c r="G2609" s="276">
        <v>12640.0</v>
      </c>
      <c r="H2609" s="277">
        <v>540.0</v>
      </c>
      <c r="I2609" s="278">
        <v>99.0</v>
      </c>
      <c r="J2609" s="37">
        <v>119.0</v>
      </c>
      <c r="K2609" s="37"/>
      <c r="L2609" s="37" t="s">
        <v>21</v>
      </c>
      <c r="M2609" s="37"/>
      <c r="N2609" s="260" t="s">
        <v>20645</v>
      </c>
      <c r="O2609" s="260">
        <v>0.0</v>
      </c>
      <c r="P2609" s="260"/>
      <c r="Q2609" s="260"/>
      <c r="R2609" s="260"/>
    </row>
    <row r="2610">
      <c r="A2610" s="279">
        <v>45982.0</v>
      </c>
      <c r="B2610" s="31">
        <v>9165.0</v>
      </c>
      <c r="C2610" s="31" t="s">
        <v>4111</v>
      </c>
      <c r="D2610" s="31"/>
      <c r="E2610" s="31"/>
      <c r="F2610" s="275"/>
      <c r="G2610" s="276">
        <v>3500.0</v>
      </c>
      <c r="H2610" s="277">
        <v>920.0</v>
      </c>
      <c r="I2610" s="278">
        <v>152.0</v>
      </c>
      <c r="J2610" s="37">
        <v>183.0</v>
      </c>
      <c r="K2610" s="37"/>
      <c r="L2610" s="37" t="s">
        <v>21</v>
      </c>
      <c r="M2610" s="37"/>
      <c r="N2610" s="260" t="s">
        <v>20645</v>
      </c>
      <c r="O2610" s="260">
        <v>0.0</v>
      </c>
      <c r="P2610" s="260"/>
      <c r="Q2610" s="260"/>
      <c r="R2610" s="260"/>
    </row>
    <row r="2611">
      <c r="A2611" s="279">
        <v>45982.0</v>
      </c>
      <c r="B2611" s="31">
        <v>9166.0</v>
      </c>
      <c r="C2611" s="31" t="s">
        <v>4017</v>
      </c>
      <c r="D2611" s="31"/>
      <c r="E2611" s="31" t="s">
        <v>4500</v>
      </c>
      <c r="F2611" s="275"/>
      <c r="G2611" s="276">
        <v>4120.0</v>
      </c>
      <c r="H2611" s="277">
        <v>740.0</v>
      </c>
      <c r="I2611" s="278">
        <v>123.0</v>
      </c>
      <c r="J2611" s="37">
        <v>147.0</v>
      </c>
      <c r="K2611" s="37"/>
      <c r="L2611" s="37" t="s">
        <v>52</v>
      </c>
      <c r="M2611" s="37"/>
      <c r="N2611" s="260" t="s">
        <v>20645</v>
      </c>
      <c r="O2611" s="260">
        <v>0.0</v>
      </c>
      <c r="P2611" s="260"/>
      <c r="Q2611" s="260"/>
      <c r="R2611" s="260"/>
    </row>
    <row r="2612">
      <c r="A2612" s="274"/>
      <c r="B2612" s="31"/>
      <c r="C2612" s="31"/>
      <c r="D2612" s="31"/>
      <c r="E2612" s="31"/>
      <c r="F2612" s="275"/>
      <c r="G2612" s="276"/>
      <c r="H2612" s="277"/>
      <c r="I2612" s="278"/>
      <c r="J2612" s="37"/>
      <c r="K2612" s="37"/>
      <c r="L2612" s="37"/>
      <c r="M2612" s="37"/>
      <c r="N2612" s="260"/>
      <c r="O2612" s="260"/>
      <c r="P2612" s="260"/>
      <c r="Q2612" s="260"/>
      <c r="R2612" s="260"/>
    </row>
    <row r="2613">
      <c r="A2613" s="274">
        <v>45985.02901084491</v>
      </c>
      <c r="B2613" s="31">
        <v>9167.0</v>
      </c>
      <c r="C2613" s="31" t="s">
        <v>4031</v>
      </c>
      <c r="D2613" s="31"/>
      <c r="E2613" s="31" t="s">
        <v>20697</v>
      </c>
      <c r="F2613" s="275"/>
      <c r="G2613" s="276">
        <v>3120.0</v>
      </c>
      <c r="H2613" s="277">
        <v>240.0</v>
      </c>
      <c r="I2613" s="278">
        <v>40.0</v>
      </c>
      <c r="J2613" s="37">
        <v>48.0</v>
      </c>
      <c r="K2613" s="37"/>
      <c r="L2613" s="37" t="s">
        <v>21</v>
      </c>
      <c r="M2613" s="37"/>
      <c r="N2613" s="260" t="s">
        <v>20645</v>
      </c>
      <c r="O2613" s="260">
        <v>0.0</v>
      </c>
      <c r="P2613" s="260"/>
      <c r="Q2613" s="260"/>
      <c r="R2613" s="260"/>
    </row>
    <row r="2614">
      <c r="A2614" s="279">
        <v>45983.0</v>
      </c>
      <c r="B2614" s="31">
        <v>9168.0</v>
      </c>
      <c r="C2614" s="31" t="s">
        <v>5722</v>
      </c>
      <c r="D2614" s="31"/>
      <c r="E2614" s="31" t="s">
        <v>22683</v>
      </c>
      <c r="F2614" s="275"/>
      <c r="G2614" s="276">
        <v>3920.0</v>
      </c>
      <c r="H2614" s="277">
        <v>300.0</v>
      </c>
      <c r="I2614" s="278">
        <v>12.0</v>
      </c>
      <c r="J2614" s="37">
        <v>15.0</v>
      </c>
      <c r="K2614" s="37"/>
      <c r="L2614" s="37" t="s">
        <v>21</v>
      </c>
      <c r="M2614" s="37"/>
      <c r="N2614" s="260" t="s">
        <v>20645</v>
      </c>
      <c r="O2614" s="260">
        <v>0.0</v>
      </c>
      <c r="P2614" s="260"/>
      <c r="Q2614" s="260"/>
      <c r="R2614" s="260"/>
    </row>
    <row r="2615">
      <c r="A2615" s="279">
        <v>45985.0</v>
      </c>
      <c r="B2615" s="31">
        <v>9169.0</v>
      </c>
      <c r="C2615" s="31" t="s">
        <v>5722</v>
      </c>
      <c r="D2615" s="31"/>
      <c r="E2615" s="31" t="s">
        <v>22683</v>
      </c>
      <c r="F2615" s="275"/>
      <c r="G2615" s="276">
        <v>3620.0</v>
      </c>
      <c r="H2615" s="277">
        <v>740.0</v>
      </c>
      <c r="I2615" s="278">
        <v>137.0</v>
      </c>
      <c r="J2615" s="37">
        <v>165.0</v>
      </c>
      <c r="K2615" s="37"/>
      <c r="L2615" s="37" t="s">
        <v>21</v>
      </c>
      <c r="M2615" s="37"/>
      <c r="N2615" s="260" t="s">
        <v>20645</v>
      </c>
      <c r="O2615" s="260">
        <v>0.0</v>
      </c>
      <c r="P2615" s="260"/>
      <c r="Q2615" s="260"/>
      <c r="R2615" s="260"/>
    </row>
    <row r="2616">
      <c r="A2616" s="279">
        <v>45985.0</v>
      </c>
      <c r="B2616" s="31">
        <v>9170.0</v>
      </c>
      <c r="C2616" s="31" t="s">
        <v>4017</v>
      </c>
      <c r="D2616" s="31"/>
      <c r="E2616" s="31" t="s">
        <v>4500</v>
      </c>
      <c r="F2616" s="275"/>
      <c r="G2616" s="276">
        <v>4060.0</v>
      </c>
      <c r="H2616" s="277">
        <v>1000.0</v>
      </c>
      <c r="I2616" s="278">
        <v>165.0</v>
      </c>
      <c r="J2616" s="37">
        <v>198.0</v>
      </c>
      <c r="K2616" s="37"/>
      <c r="L2616" s="37" t="s">
        <v>52</v>
      </c>
      <c r="M2616" s="37"/>
      <c r="N2616" s="260" t="s">
        <v>20645</v>
      </c>
      <c r="O2616" s="260">
        <v>0.0</v>
      </c>
      <c r="P2616" s="260"/>
      <c r="Q2616" s="260"/>
      <c r="R2616" s="260"/>
    </row>
    <row r="2617">
      <c r="A2617" s="279">
        <v>45985.0</v>
      </c>
      <c r="B2617" s="31">
        <v>9171.0</v>
      </c>
      <c r="C2617" s="31" t="s">
        <v>8901</v>
      </c>
      <c r="D2617" s="31"/>
      <c r="E2617" s="31" t="s">
        <v>23050</v>
      </c>
      <c r="F2617" s="275"/>
      <c r="G2617" s="276">
        <v>12940.0</v>
      </c>
      <c r="H2617" s="277">
        <v>2480.0</v>
      </c>
      <c r="I2617" s="278">
        <v>410.0</v>
      </c>
      <c r="J2617" s="37">
        <v>492.0</v>
      </c>
      <c r="K2617" s="37"/>
      <c r="L2617" s="37" t="s">
        <v>21</v>
      </c>
      <c r="M2617" s="37"/>
      <c r="N2617" s="260" t="s">
        <v>20645</v>
      </c>
      <c r="O2617" s="260">
        <v>0.0</v>
      </c>
      <c r="P2617" s="260"/>
      <c r="Q2617" s="260"/>
      <c r="R2617" s="260"/>
    </row>
    <row r="2618">
      <c r="A2618" s="279">
        <v>45985.0</v>
      </c>
      <c r="B2618" s="31">
        <v>9172.0</v>
      </c>
      <c r="C2618" s="31" t="s">
        <v>4444</v>
      </c>
      <c r="D2618" s="31"/>
      <c r="E2618" s="31"/>
      <c r="F2618" s="275"/>
      <c r="G2618" s="276">
        <v>3100.0</v>
      </c>
      <c r="H2618" s="277">
        <v>300.0</v>
      </c>
      <c r="I2618" s="278">
        <v>50.0</v>
      </c>
      <c r="J2618" s="37">
        <v>60.0</v>
      </c>
      <c r="K2618" s="37"/>
      <c r="L2618" s="37" t="s">
        <v>21</v>
      </c>
      <c r="M2618" s="37"/>
      <c r="N2618" s="260" t="s">
        <v>20645</v>
      </c>
      <c r="O2618" s="260">
        <v>0.0</v>
      </c>
      <c r="P2618" s="260"/>
      <c r="Q2618" s="260"/>
      <c r="R2618" s="260"/>
    </row>
    <row r="2619">
      <c r="A2619" s="279">
        <v>45985.0</v>
      </c>
      <c r="B2619" s="31">
        <v>9173.0</v>
      </c>
      <c r="C2619" s="31" t="s">
        <v>4671</v>
      </c>
      <c r="D2619" s="31"/>
      <c r="E2619" s="31"/>
      <c r="F2619" s="275"/>
      <c r="G2619" s="276">
        <v>3500.0</v>
      </c>
      <c r="H2619" s="277">
        <v>780.0</v>
      </c>
      <c r="I2619" s="278">
        <v>129.0</v>
      </c>
      <c r="J2619" s="37">
        <v>155.0</v>
      </c>
      <c r="K2619" s="37"/>
      <c r="L2619" s="37" t="s">
        <v>21</v>
      </c>
      <c r="M2619" s="37"/>
      <c r="N2619" s="260" t="s">
        <v>20645</v>
      </c>
      <c r="O2619" s="260">
        <v>0.0</v>
      </c>
      <c r="P2619" s="260"/>
      <c r="Q2619" s="260"/>
      <c r="R2619" s="260"/>
    </row>
    <row r="2620">
      <c r="A2620" s="279">
        <v>45985.0</v>
      </c>
      <c r="B2620" s="31">
        <v>9174.0</v>
      </c>
      <c r="C2620" s="31" t="s">
        <v>744</v>
      </c>
      <c r="D2620" s="31"/>
      <c r="E2620" s="31"/>
      <c r="F2620" s="275"/>
      <c r="G2620" s="276">
        <v>3060.0</v>
      </c>
      <c r="H2620" s="277">
        <v>460.0</v>
      </c>
      <c r="I2620" s="278">
        <v>92.0</v>
      </c>
      <c r="J2620" s="37">
        <v>111.0</v>
      </c>
      <c r="K2620" s="37"/>
      <c r="L2620" s="37" t="s">
        <v>52</v>
      </c>
      <c r="M2620" s="37"/>
      <c r="N2620" s="260" t="s">
        <v>20645</v>
      </c>
      <c r="O2620" s="260">
        <v>0.0</v>
      </c>
      <c r="P2620" s="260"/>
      <c r="Q2620" s="260"/>
      <c r="R2620" s="260"/>
    </row>
    <row r="2621">
      <c r="A2621" s="279">
        <v>45985.0</v>
      </c>
      <c r="B2621" s="31">
        <v>9175.0</v>
      </c>
      <c r="C2621" s="31" t="s">
        <v>8901</v>
      </c>
      <c r="D2621" s="31"/>
      <c r="E2621" s="31" t="s">
        <v>23051</v>
      </c>
      <c r="F2621" s="275"/>
      <c r="G2621" s="276">
        <v>12100.0</v>
      </c>
      <c r="H2621" s="277">
        <v>1580.0</v>
      </c>
      <c r="I2621" s="278">
        <v>261.0</v>
      </c>
      <c r="J2621" s="37">
        <v>313.0</v>
      </c>
      <c r="K2621" s="37"/>
      <c r="L2621" s="37" t="s">
        <v>21</v>
      </c>
      <c r="M2621" s="37"/>
      <c r="N2621" s="260" t="s">
        <v>20645</v>
      </c>
      <c r="O2621" s="260">
        <v>0.0</v>
      </c>
      <c r="P2621" s="260"/>
      <c r="Q2621" s="260"/>
      <c r="R2621" s="260"/>
    </row>
    <row r="2622">
      <c r="A2622" s="279">
        <v>45985.0</v>
      </c>
      <c r="B2622" s="31">
        <v>9176.0</v>
      </c>
      <c r="C2622" s="31" t="s">
        <v>4444</v>
      </c>
      <c r="D2622" s="31"/>
      <c r="E2622" s="31"/>
      <c r="F2622" s="275"/>
      <c r="G2622" s="276">
        <v>3400.0</v>
      </c>
      <c r="H2622" s="277">
        <v>600.0</v>
      </c>
      <c r="I2622" s="278">
        <v>99.0</v>
      </c>
      <c r="J2622" s="37">
        <v>119.0</v>
      </c>
      <c r="K2622" s="37"/>
      <c r="L2622" s="37" t="s">
        <v>21</v>
      </c>
      <c r="M2622" s="37"/>
      <c r="N2622" s="260" t="s">
        <v>20645</v>
      </c>
      <c r="O2622" s="260">
        <v>0.0</v>
      </c>
      <c r="P2622" s="260"/>
      <c r="Q2622" s="260"/>
      <c r="R2622" s="260"/>
    </row>
    <row r="2623">
      <c r="A2623" s="279">
        <v>45985.0</v>
      </c>
      <c r="B2623" s="31">
        <v>9177.0</v>
      </c>
      <c r="C2623" s="31" t="s">
        <v>8901</v>
      </c>
      <c r="D2623" s="31"/>
      <c r="E2623" s="31" t="s">
        <v>23052</v>
      </c>
      <c r="F2623" s="275"/>
      <c r="G2623" s="276">
        <v>12440.0</v>
      </c>
      <c r="H2623" s="277">
        <v>1920.0</v>
      </c>
      <c r="I2623" s="278">
        <v>317.0</v>
      </c>
      <c r="J2623" s="37">
        <v>381.0</v>
      </c>
      <c r="K2623" s="37"/>
      <c r="L2623" s="37" t="s">
        <v>21</v>
      </c>
      <c r="M2623" s="37"/>
      <c r="N2623" s="260" t="s">
        <v>20645</v>
      </c>
      <c r="O2623" s="260">
        <v>0.0</v>
      </c>
      <c r="P2623" s="260"/>
      <c r="Q2623" s="260"/>
      <c r="R2623" s="260"/>
    </row>
    <row r="2624">
      <c r="A2624" s="279">
        <v>45985.0</v>
      </c>
      <c r="B2624" s="31">
        <v>9178.0</v>
      </c>
      <c r="C2624" s="31" t="s">
        <v>5722</v>
      </c>
      <c r="D2624" s="31"/>
      <c r="E2624" s="31" t="s">
        <v>22684</v>
      </c>
      <c r="F2624" s="275"/>
      <c r="G2624" s="276">
        <v>3640.0</v>
      </c>
      <c r="H2624" s="277">
        <v>200.0</v>
      </c>
      <c r="I2624" s="278">
        <v>8.0</v>
      </c>
      <c r="J2624" s="37">
        <v>10.0</v>
      </c>
      <c r="K2624" s="37"/>
      <c r="L2624" s="37" t="s">
        <v>21</v>
      </c>
      <c r="M2624" s="37"/>
      <c r="N2624" s="260" t="s">
        <v>20645</v>
      </c>
      <c r="O2624" s="260">
        <v>0.0</v>
      </c>
      <c r="P2624" s="260"/>
      <c r="Q2624" s="260"/>
      <c r="R2624" s="260"/>
    </row>
    <row r="2625">
      <c r="A2625" s="279">
        <v>45985.0</v>
      </c>
      <c r="B2625" s="31">
        <v>9179.0</v>
      </c>
      <c r="C2625" s="31" t="s">
        <v>5722</v>
      </c>
      <c r="D2625" s="31"/>
      <c r="E2625" s="31" t="s">
        <v>22684</v>
      </c>
      <c r="F2625" s="275"/>
      <c r="G2625" s="276">
        <v>3440.0</v>
      </c>
      <c r="H2625" s="277">
        <v>500.0</v>
      </c>
      <c r="I2625" s="278">
        <v>93.0</v>
      </c>
      <c r="J2625" s="37">
        <v>111.0</v>
      </c>
      <c r="K2625" s="37"/>
      <c r="L2625" s="37" t="s">
        <v>21</v>
      </c>
      <c r="M2625" s="37"/>
      <c r="N2625" s="260" t="s">
        <v>20645</v>
      </c>
      <c r="O2625" s="260">
        <v>0.0</v>
      </c>
      <c r="P2625" s="260"/>
      <c r="Q2625" s="260"/>
      <c r="R2625" s="260"/>
    </row>
    <row r="2626">
      <c r="A2626" s="279">
        <v>45985.0</v>
      </c>
      <c r="B2626" s="31">
        <v>9180.0</v>
      </c>
      <c r="C2626" s="31" t="s">
        <v>5722</v>
      </c>
      <c r="D2626" s="31"/>
      <c r="E2626" s="31" t="s">
        <v>22683</v>
      </c>
      <c r="F2626" s="275"/>
      <c r="G2626" s="276">
        <v>3620.0</v>
      </c>
      <c r="H2626" s="277">
        <v>280.0</v>
      </c>
      <c r="I2626" s="278">
        <v>12.0</v>
      </c>
      <c r="J2626" s="37">
        <v>14.0</v>
      </c>
      <c r="K2626" s="37"/>
      <c r="L2626" s="37" t="s">
        <v>21</v>
      </c>
      <c r="M2626" s="37"/>
      <c r="N2626" s="260" t="s">
        <v>20645</v>
      </c>
      <c r="O2626" s="260">
        <v>0.0</v>
      </c>
      <c r="P2626" s="260"/>
      <c r="Q2626" s="260"/>
      <c r="R2626" s="260"/>
    </row>
    <row r="2627">
      <c r="A2627" s="279">
        <v>45985.0</v>
      </c>
      <c r="B2627" s="31">
        <v>9181.0</v>
      </c>
      <c r="C2627" s="31" t="s">
        <v>5722</v>
      </c>
      <c r="D2627" s="31"/>
      <c r="E2627" s="31" t="s">
        <v>22683</v>
      </c>
      <c r="F2627" s="275"/>
      <c r="G2627" s="276">
        <v>3340.0</v>
      </c>
      <c r="H2627" s="277">
        <v>540.0</v>
      </c>
      <c r="I2627" s="278">
        <v>100.0</v>
      </c>
      <c r="J2627" s="37">
        <v>120.0</v>
      </c>
      <c r="K2627" s="37"/>
      <c r="L2627" s="37" t="s">
        <v>21</v>
      </c>
      <c r="M2627" s="37"/>
      <c r="N2627" s="260" t="s">
        <v>20645</v>
      </c>
      <c r="O2627" s="260">
        <v>0.0</v>
      </c>
      <c r="P2627" s="260"/>
      <c r="Q2627" s="260"/>
      <c r="R2627" s="260"/>
    </row>
    <row r="2628">
      <c r="A2628" s="279">
        <v>45985.0</v>
      </c>
      <c r="B2628" s="31">
        <v>9182.0</v>
      </c>
      <c r="C2628" s="31" t="s">
        <v>4444</v>
      </c>
      <c r="D2628" s="31"/>
      <c r="E2628" s="31"/>
      <c r="F2628" s="275"/>
      <c r="G2628" s="276">
        <v>3120.0</v>
      </c>
      <c r="H2628" s="277">
        <v>320.0</v>
      </c>
      <c r="I2628" s="278">
        <v>20.0</v>
      </c>
      <c r="J2628" s="37">
        <v>24.0</v>
      </c>
      <c r="K2628" s="37"/>
      <c r="L2628" s="37" t="s">
        <v>21</v>
      </c>
      <c r="M2628" s="37"/>
      <c r="N2628" s="260" t="s">
        <v>20645</v>
      </c>
      <c r="O2628" s="260">
        <v>0.0</v>
      </c>
      <c r="P2628" s="260"/>
      <c r="Q2628" s="260"/>
      <c r="R2628" s="260"/>
    </row>
    <row r="2629">
      <c r="A2629" s="279">
        <v>45985.0</v>
      </c>
      <c r="B2629" s="31">
        <v>9183.0</v>
      </c>
      <c r="C2629" s="31" t="s">
        <v>5705</v>
      </c>
      <c r="D2629" s="31"/>
      <c r="E2629" s="31"/>
      <c r="F2629" s="275"/>
      <c r="G2629" s="276">
        <v>4020.0</v>
      </c>
      <c r="H2629" s="277">
        <v>440.0</v>
      </c>
      <c r="I2629" s="278">
        <v>73.0</v>
      </c>
      <c r="J2629" s="37">
        <v>88.0</v>
      </c>
      <c r="K2629" s="37"/>
      <c r="L2629" s="37" t="s">
        <v>52</v>
      </c>
      <c r="M2629" s="37"/>
      <c r="N2629" s="260" t="s">
        <v>20645</v>
      </c>
      <c r="O2629" s="260">
        <v>0.0</v>
      </c>
      <c r="P2629" s="260"/>
      <c r="Q2629" s="260"/>
      <c r="R2629" s="260"/>
    </row>
    <row r="2630">
      <c r="A2630" s="279">
        <v>45985.0</v>
      </c>
      <c r="B2630" s="31">
        <v>9184.0</v>
      </c>
      <c r="C2630" s="31" t="s">
        <v>744</v>
      </c>
      <c r="D2630" s="31"/>
      <c r="E2630" s="31"/>
      <c r="F2630" s="275"/>
      <c r="G2630" s="276">
        <v>2900.0</v>
      </c>
      <c r="H2630" s="277">
        <v>320.0</v>
      </c>
      <c r="I2630" s="278">
        <v>64.0</v>
      </c>
      <c r="J2630" s="37">
        <v>77.0</v>
      </c>
      <c r="K2630" s="37"/>
      <c r="L2630" s="37" t="s">
        <v>52</v>
      </c>
      <c r="M2630" s="37"/>
      <c r="N2630" s="260" t="s">
        <v>20645</v>
      </c>
      <c r="O2630" s="260">
        <v>0.0</v>
      </c>
      <c r="P2630" s="260"/>
      <c r="Q2630" s="260"/>
      <c r="R2630" s="260"/>
    </row>
    <row r="2631">
      <c r="A2631" s="279">
        <v>45982.0</v>
      </c>
      <c r="B2631" s="31">
        <v>9185.0</v>
      </c>
      <c r="C2631" s="31" t="s">
        <v>970</v>
      </c>
      <c r="D2631" s="31"/>
      <c r="E2631" s="31" t="s">
        <v>23047</v>
      </c>
      <c r="F2631" s="275"/>
      <c r="G2631" s="276">
        <v>3240.0</v>
      </c>
      <c r="H2631" s="277">
        <v>520.0</v>
      </c>
      <c r="I2631" s="278">
        <v>104.0</v>
      </c>
      <c r="J2631" s="37">
        <v>125.0</v>
      </c>
      <c r="K2631" s="37"/>
      <c r="L2631" s="37" t="s">
        <v>21</v>
      </c>
      <c r="M2631" s="37"/>
      <c r="N2631" s="260" t="s">
        <v>20645</v>
      </c>
      <c r="O2631" s="260">
        <v>0.0</v>
      </c>
      <c r="P2631" s="260"/>
      <c r="Q2631" s="260"/>
      <c r="R2631" s="260"/>
    </row>
    <row r="2632">
      <c r="A2632" s="279">
        <v>45982.0</v>
      </c>
      <c r="B2632" s="31">
        <v>9186.0</v>
      </c>
      <c r="C2632" s="31" t="s">
        <v>970</v>
      </c>
      <c r="D2632" s="31"/>
      <c r="E2632" s="31" t="s">
        <v>23048</v>
      </c>
      <c r="F2632" s="275"/>
      <c r="G2632" s="276">
        <v>3700.0</v>
      </c>
      <c r="H2632" s="277">
        <v>980.0</v>
      </c>
      <c r="I2632" s="278">
        <v>196.0</v>
      </c>
      <c r="J2632" s="37">
        <v>236.0</v>
      </c>
      <c r="K2632" s="37"/>
      <c r="L2632" s="37" t="s">
        <v>21</v>
      </c>
      <c r="M2632" s="37"/>
      <c r="N2632" s="260" t="s">
        <v>20645</v>
      </c>
      <c r="O2632" s="260">
        <v>0.0</v>
      </c>
      <c r="P2632" s="260"/>
      <c r="Q2632" s="260"/>
      <c r="R2632" s="260"/>
    </row>
    <row r="2633">
      <c r="A2633" s="279">
        <v>45985.0</v>
      </c>
      <c r="B2633" s="31">
        <v>9187.0</v>
      </c>
      <c r="C2633" s="31" t="s">
        <v>4444</v>
      </c>
      <c r="D2633" s="31"/>
      <c r="E2633" s="31"/>
      <c r="F2633" s="275"/>
      <c r="G2633" s="276">
        <v>3080.0</v>
      </c>
      <c r="H2633" s="277">
        <v>340.0</v>
      </c>
      <c r="I2633" s="278">
        <v>57.0</v>
      </c>
      <c r="J2633" s="37">
        <v>68.0</v>
      </c>
      <c r="K2633" s="37"/>
      <c r="L2633" s="37" t="s">
        <v>21</v>
      </c>
      <c r="M2633" s="37"/>
      <c r="N2633" s="260" t="s">
        <v>20645</v>
      </c>
      <c r="O2633" s="260">
        <v>0.0</v>
      </c>
      <c r="P2633" s="260"/>
      <c r="Q2633" s="260"/>
      <c r="R2633" s="260"/>
    </row>
    <row r="2634">
      <c r="A2634" s="279">
        <v>45985.0</v>
      </c>
      <c r="B2634" s="31">
        <v>9188.0</v>
      </c>
      <c r="C2634" s="31" t="s">
        <v>4671</v>
      </c>
      <c r="D2634" s="31"/>
      <c r="E2634" s="31" t="s">
        <v>5933</v>
      </c>
      <c r="F2634" s="275"/>
      <c r="G2634" s="276">
        <v>4080.0</v>
      </c>
      <c r="H2634" s="277">
        <v>1320.0</v>
      </c>
      <c r="I2634" s="278">
        <v>218.0</v>
      </c>
      <c r="J2634" s="37">
        <v>262.0</v>
      </c>
      <c r="K2634" s="37"/>
      <c r="L2634" s="37" t="s">
        <v>21</v>
      </c>
      <c r="M2634" s="37"/>
      <c r="N2634" s="260" t="s">
        <v>20645</v>
      </c>
      <c r="O2634" s="260">
        <v>0.0</v>
      </c>
      <c r="P2634" s="260"/>
      <c r="Q2634" s="260"/>
      <c r="R2634" s="260"/>
    </row>
    <row r="2635">
      <c r="A2635" s="279">
        <v>45985.0</v>
      </c>
      <c r="B2635" s="31">
        <v>9189.0</v>
      </c>
      <c r="C2635" s="31" t="s">
        <v>4444</v>
      </c>
      <c r="D2635" s="31"/>
      <c r="E2635" s="31"/>
      <c r="F2635" s="275"/>
      <c r="G2635" s="276">
        <v>3160.0</v>
      </c>
      <c r="H2635" s="277">
        <v>380.0</v>
      </c>
      <c r="I2635" s="278">
        <v>63.0</v>
      </c>
      <c r="J2635" s="37">
        <v>76.0</v>
      </c>
      <c r="K2635" s="37"/>
      <c r="L2635" s="37" t="s">
        <v>21</v>
      </c>
      <c r="M2635" s="37"/>
      <c r="N2635" s="260" t="s">
        <v>20645</v>
      </c>
      <c r="O2635" s="260">
        <v>0.0</v>
      </c>
      <c r="P2635" s="260"/>
      <c r="Q2635" s="260"/>
      <c r="R2635" s="260"/>
    </row>
    <row r="2636">
      <c r="A2636" s="279"/>
      <c r="B2636" s="31"/>
      <c r="C2636" s="31"/>
      <c r="D2636" s="31"/>
      <c r="E2636" s="31"/>
      <c r="F2636" s="275"/>
      <c r="G2636" s="276"/>
      <c r="H2636" s="277"/>
      <c r="I2636" s="278"/>
      <c r="J2636" s="37"/>
      <c r="K2636" s="37"/>
      <c r="L2636" s="37"/>
      <c r="M2636" s="37"/>
      <c r="N2636" s="260"/>
      <c r="O2636" s="260"/>
      <c r="P2636" s="260"/>
      <c r="Q2636" s="260"/>
      <c r="R2636" s="260"/>
    </row>
    <row r="2637">
      <c r="A2637" s="279">
        <v>45982.0</v>
      </c>
      <c r="B2637" s="31">
        <v>9190.0</v>
      </c>
      <c r="C2637" s="31" t="s">
        <v>6423</v>
      </c>
      <c r="D2637" s="31"/>
      <c r="E2637" s="31" t="s">
        <v>22683</v>
      </c>
      <c r="F2637" s="275"/>
      <c r="G2637" s="276">
        <v>3360.0</v>
      </c>
      <c r="H2637" s="277">
        <v>220.0</v>
      </c>
      <c r="I2637" s="278">
        <v>9.0</v>
      </c>
      <c r="J2637" s="37">
        <v>11.0</v>
      </c>
      <c r="K2637" s="37"/>
      <c r="L2637" s="37" t="s">
        <v>21</v>
      </c>
      <c r="M2637" s="37"/>
      <c r="N2637" s="260" t="s">
        <v>20645</v>
      </c>
      <c r="O2637" s="260">
        <v>0.0</v>
      </c>
      <c r="P2637" s="260"/>
      <c r="Q2637" s="260"/>
      <c r="R2637" s="260"/>
    </row>
    <row r="2638">
      <c r="A2638" s="279">
        <v>45982.0</v>
      </c>
      <c r="B2638" s="31">
        <v>9191.0</v>
      </c>
      <c r="C2638" s="31" t="s">
        <v>6423</v>
      </c>
      <c r="D2638" s="31"/>
      <c r="E2638" s="31" t="s">
        <v>22683</v>
      </c>
      <c r="F2638" s="275"/>
      <c r="G2638" s="276">
        <v>3140.0</v>
      </c>
      <c r="H2638" s="277">
        <v>300.0</v>
      </c>
      <c r="I2638" s="278">
        <v>56.0</v>
      </c>
      <c r="J2638" s="37">
        <v>67.0</v>
      </c>
      <c r="K2638" s="37"/>
      <c r="L2638" s="37" t="s">
        <v>21</v>
      </c>
      <c r="M2638" s="37"/>
      <c r="N2638" s="260" t="s">
        <v>20645</v>
      </c>
      <c r="O2638" s="260">
        <v>0.0</v>
      </c>
      <c r="P2638" s="260"/>
      <c r="Q2638" s="260"/>
      <c r="R2638" s="260"/>
    </row>
    <row r="2639">
      <c r="A2639" s="274"/>
      <c r="B2639" s="31"/>
      <c r="C2639" s="31"/>
      <c r="D2639" s="31"/>
      <c r="E2639" s="31"/>
      <c r="F2639" s="275"/>
      <c r="G2639" s="276"/>
      <c r="H2639" s="277"/>
      <c r="I2639" s="278"/>
      <c r="J2639" s="37"/>
      <c r="K2639" s="37"/>
      <c r="L2639" s="37"/>
      <c r="M2639" s="37"/>
      <c r="N2639" s="260"/>
      <c r="O2639" s="260"/>
      <c r="P2639" s="260"/>
      <c r="Q2639" s="260"/>
      <c r="R2639" s="260"/>
    </row>
    <row r="2640">
      <c r="A2640" s="274">
        <v>45986.02900568287</v>
      </c>
      <c r="B2640" s="31">
        <v>9192.0</v>
      </c>
      <c r="C2640" s="31" t="s">
        <v>4055</v>
      </c>
      <c r="D2640" s="31"/>
      <c r="E2640" s="31"/>
      <c r="F2640" s="275"/>
      <c r="G2640" s="276">
        <v>4180.0</v>
      </c>
      <c r="H2640" s="277">
        <v>1020.0</v>
      </c>
      <c r="I2640" s="278">
        <v>169.0</v>
      </c>
      <c r="J2640" s="37">
        <v>202.0</v>
      </c>
      <c r="K2640" s="37"/>
      <c r="L2640" s="37" t="s">
        <v>21</v>
      </c>
      <c r="M2640" s="37"/>
      <c r="N2640" s="260" t="s">
        <v>20645</v>
      </c>
      <c r="O2640" s="260">
        <v>0.0</v>
      </c>
      <c r="P2640" s="260"/>
      <c r="Q2640" s="260"/>
      <c r="R2640" s="260"/>
    </row>
    <row r="2641">
      <c r="A2641" s="279">
        <v>45986.0</v>
      </c>
      <c r="B2641" s="31">
        <v>9193.0</v>
      </c>
      <c r="C2641" s="31" t="s">
        <v>4017</v>
      </c>
      <c r="D2641" s="31"/>
      <c r="E2641" s="31" t="s">
        <v>4500</v>
      </c>
      <c r="F2641" s="275"/>
      <c r="G2641" s="276">
        <v>3780.0</v>
      </c>
      <c r="H2641" s="277">
        <v>620.0</v>
      </c>
      <c r="I2641" s="278">
        <v>38.0</v>
      </c>
      <c r="J2641" s="37">
        <v>45.0</v>
      </c>
      <c r="K2641" s="37"/>
      <c r="L2641" s="37" t="s">
        <v>52</v>
      </c>
      <c r="M2641" s="37"/>
      <c r="N2641" s="260" t="s">
        <v>20645</v>
      </c>
      <c r="O2641" s="260">
        <v>0.0</v>
      </c>
      <c r="P2641" s="260"/>
      <c r="Q2641" s="260"/>
      <c r="R2641" s="260"/>
    </row>
    <row r="2642">
      <c r="A2642" s="279">
        <v>45986.0</v>
      </c>
      <c r="B2642" s="31">
        <v>9194.0</v>
      </c>
      <c r="C2642" s="31" t="s">
        <v>8901</v>
      </c>
      <c r="D2642" s="31"/>
      <c r="E2642" s="31" t="s">
        <v>23058</v>
      </c>
      <c r="F2642" s="275"/>
      <c r="G2642" s="276">
        <v>12740.0</v>
      </c>
      <c r="H2642" s="277">
        <v>1960.0</v>
      </c>
      <c r="I2642" s="278">
        <v>324.0</v>
      </c>
      <c r="J2642" s="37">
        <v>389.0</v>
      </c>
      <c r="K2642" s="37"/>
      <c r="L2642" s="37" t="s">
        <v>21</v>
      </c>
      <c r="M2642" s="37"/>
      <c r="N2642" s="260" t="s">
        <v>20645</v>
      </c>
      <c r="O2642" s="260">
        <v>0.0</v>
      </c>
      <c r="P2642" s="260"/>
      <c r="Q2642" s="260"/>
      <c r="R2642" s="260"/>
    </row>
    <row r="2643">
      <c r="A2643" s="279">
        <v>45986.0</v>
      </c>
      <c r="B2643" s="31">
        <v>9195.0</v>
      </c>
      <c r="C2643" s="31" t="s">
        <v>5237</v>
      </c>
      <c r="D2643" s="31"/>
      <c r="E2643" s="31" t="s">
        <v>23059</v>
      </c>
      <c r="F2643" s="275"/>
      <c r="G2643" s="276">
        <v>13020.0</v>
      </c>
      <c r="H2643" s="277">
        <v>660.0</v>
      </c>
      <c r="I2643" s="278">
        <v>109.0</v>
      </c>
      <c r="J2643" s="37">
        <v>131.0</v>
      </c>
      <c r="K2643" s="37"/>
      <c r="L2643" s="37" t="s">
        <v>21</v>
      </c>
      <c r="M2643" s="37"/>
      <c r="N2643" s="260" t="s">
        <v>20645</v>
      </c>
      <c r="O2643" s="260">
        <v>0.0</v>
      </c>
      <c r="P2643" s="260"/>
      <c r="Q2643" s="260"/>
      <c r="R2643" s="260"/>
    </row>
    <row r="2644">
      <c r="A2644" s="279">
        <v>45986.0</v>
      </c>
      <c r="B2644" s="31">
        <v>9196.0</v>
      </c>
      <c r="C2644" s="31" t="s">
        <v>4035</v>
      </c>
      <c r="D2644" s="31"/>
      <c r="E2644" s="31"/>
      <c r="F2644" s="275"/>
      <c r="G2644" s="276">
        <v>3980.0</v>
      </c>
      <c r="H2644" s="277">
        <v>1320.0</v>
      </c>
      <c r="I2644" s="278">
        <v>53.0</v>
      </c>
      <c r="J2644" s="37">
        <v>64.0</v>
      </c>
      <c r="K2644" s="37"/>
      <c r="L2644" s="37" t="s">
        <v>52</v>
      </c>
      <c r="M2644" s="37"/>
      <c r="N2644" s="260" t="s">
        <v>20645</v>
      </c>
      <c r="O2644" s="260">
        <v>0.0</v>
      </c>
      <c r="P2644" s="260"/>
      <c r="Q2644" s="260"/>
      <c r="R2644" s="260"/>
    </row>
    <row r="2645">
      <c r="A2645" s="279">
        <v>45986.0</v>
      </c>
      <c r="B2645" s="31">
        <v>9197.0</v>
      </c>
      <c r="C2645" s="31" t="s">
        <v>6423</v>
      </c>
      <c r="D2645" s="31"/>
      <c r="E2645" s="31" t="s">
        <v>22684</v>
      </c>
      <c r="F2645" s="275"/>
      <c r="G2645" s="276">
        <v>3560.0</v>
      </c>
      <c r="H2645" s="277">
        <v>180.0</v>
      </c>
      <c r="I2645" s="278">
        <v>8.0</v>
      </c>
      <c r="J2645" s="37">
        <v>9.0</v>
      </c>
      <c r="K2645" s="37"/>
      <c r="L2645" s="37" t="s">
        <v>21</v>
      </c>
      <c r="M2645" s="37"/>
      <c r="N2645" s="260" t="s">
        <v>20645</v>
      </c>
      <c r="O2645" s="260">
        <v>0.0</v>
      </c>
      <c r="P2645" s="260"/>
      <c r="Q2645" s="260"/>
      <c r="R2645" s="260"/>
    </row>
    <row r="2646">
      <c r="A2646" s="279">
        <v>45986.0</v>
      </c>
      <c r="B2646" s="31">
        <v>9198.0</v>
      </c>
      <c r="C2646" s="31" t="s">
        <v>6423</v>
      </c>
      <c r="D2646" s="31"/>
      <c r="E2646" s="31" t="s">
        <v>22684</v>
      </c>
      <c r="F2646" s="275"/>
      <c r="G2646" s="276">
        <v>3380.0</v>
      </c>
      <c r="H2646" s="277">
        <v>420.0</v>
      </c>
      <c r="I2646" s="278">
        <v>78.0</v>
      </c>
      <c r="J2646" s="37">
        <v>94.0</v>
      </c>
      <c r="K2646" s="37"/>
      <c r="L2646" s="37" t="s">
        <v>21</v>
      </c>
      <c r="M2646" s="37"/>
      <c r="N2646" s="260" t="s">
        <v>20645</v>
      </c>
      <c r="O2646" s="260">
        <v>0.0</v>
      </c>
      <c r="P2646" s="260"/>
      <c r="Q2646" s="260"/>
      <c r="R2646" s="260"/>
    </row>
    <row r="2647">
      <c r="A2647" s="279">
        <v>45986.0</v>
      </c>
      <c r="B2647" s="31">
        <v>9199.0</v>
      </c>
      <c r="C2647" s="31" t="s">
        <v>4138</v>
      </c>
      <c r="D2647" s="31"/>
      <c r="E2647" s="31"/>
      <c r="F2647" s="275"/>
      <c r="G2647" s="276">
        <v>3080.0</v>
      </c>
      <c r="H2647" s="277">
        <v>100.0</v>
      </c>
      <c r="I2647" s="278">
        <v>20.0</v>
      </c>
      <c r="J2647" s="37">
        <v>24.0</v>
      </c>
      <c r="K2647" s="37"/>
      <c r="L2647" s="37" t="s">
        <v>60</v>
      </c>
      <c r="M2647" s="37">
        <v>831714.0</v>
      </c>
      <c r="N2647" s="260" t="s">
        <v>20645</v>
      </c>
      <c r="O2647" s="260">
        <v>0.0</v>
      </c>
      <c r="P2647" s="260"/>
      <c r="Q2647" s="260"/>
      <c r="R2647" s="260"/>
    </row>
    <row r="2648">
      <c r="A2648" s="279">
        <v>45986.0</v>
      </c>
      <c r="B2648" s="31">
        <v>9200.0</v>
      </c>
      <c r="C2648" s="31" t="s">
        <v>6423</v>
      </c>
      <c r="D2648" s="31"/>
      <c r="E2648" s="31" t="s">
        <v>22683</v>
      </c>
      <c r="F2648" s="275"/>
      <c r="G2648" s="276">
        <v>3380.0</v>
      </c>
      <c r="H2648" s="277">
        <v>260.0</v>
      </c>
      <c r="I2648" s="278">
        <v>11.0</v>
      </c>
      <c r="J2648" s="37">
        <v>13.0</v>
      </c>
      <c r="K2648" s="37"/>
      <c r="L2648" s="37" t="s">
        <v>21</v>
      </c>
      <c r="M2648" s="37"/>
      <c r="N2648" s="260" t="s">
        <v>20645</v>
      </c>
      <c r="O2648" s="260">
        <v>0.0</v>
      </c>
      <c r="P2648" s="260"/>
      <c r="Q2648" s="260"/>
      <c r="R2648" s="260"/>
    </row>
    <row r="2649">
      <c r="A2649" s="279">
        <v>45986.0</v>
      </c>
      <c r="B2649" s="31">
        <v>9201.0</v>
      </c>
      <c r="C2649" s="31" t="s">
        <v>6423</v>
      </c>
      <c r="D2649" s="31"/>
      <c r="E2649" s="31" t="s">
        <v>22683</v>
      </c>
      <c r="F2649" s="275"/>
      <c r="G2649" s="276">
        <v>3120.0</v>
      </c>
      <c r="H2649" s="277">
        <v>360.0</v>
      </c>
      <c r="I2649" s="278">
        <v>67.0</v>
      </c>
      <c r="J2649" s="37">
        <v>80.0</v>
      </c>
      <c r="K2649" s="37"/>
      <c r="L2649" s="37" t="s">
        <v>21</v>
      </c>
      <c r="M2649" s="37"/>
      <c r="N2649" s="260" t="s">
        <v>20645</v>
      </c>
      <c r="O2649" s="260">
        <v>0.0</v>
      </c>
      <c r="P2649" s="260"/>
      <c r="Q2649" s="260"/>
      <c r="R2649" s="260"/>
    </row>
    <row r="2650">
      <c r="A2650" s="279">
        <v>45986.0</v>
      </c>
      <c r="B2650" s="31">
        <v>9202.0</v>
      </c>
      <c r="C2650" s="31" t="s">
        <v>4017</v>
      </c>
      <c r="D2650" s="31"/>
      <c r="E2650" s="31" t="s">
        <v>4500</v>
      </c>
      <c r="F2650" s="275"/>
      <c r="G2650" s="276">
        <v>3540.0</v>
      </c>
      <c r="H2650" s="277">
        <v>400.0</v>
      </c>
      <c r="I2650" s="278">
        <v>66.0</v>
      </c>
      <c r="J2650" s="37">
        <v>80.0</v>
      </c>
      <c r="K2650" s="37"/>
      <c r="L2650" s="37" t="s">
        <v>52</v>
      </c>
      <c r="M2650" s="37"/>
      <c r="N2650" s="260" t="s">
        <v>20645</v>
      </c>
      <c r="O2650" s="260">
        <v>0.0</v>
      </c>
      <c r="P2650" s="260"/>
      <c r="Q2650" s="260"/>
      <c r="R2650" s="260"/>
    </row>
    <row r="2651" ht="28.5" customHeight="1">
      <c r="A2651" s="279">
        <v>45985.0</v>
      </c>
      <c r="B2651" s="31">
        <v>9203.0</v>
      </c>
      <c r="C2651" s="31" t="s">
        <v>1093</v>
      </c>
      <c r="D2651" s="31"/>
      <c r="E2651" s="31" t="s">
        <v>23056</v>
      </c>
      <c r="F2651" s="275"/>
      <c r="G2651" s="276">
        <v>3920.0</v>
      </c>
      <c r="H2651" s="277">
        <v>1100.0</v>
      </c>
      <c r="I2651" s="278">
        <v>220.0</v>
      </c>
      <c r="J2651" s="37">
        <v>264.0</v>
      </c>
      <c r="K2651" s="37"/>
      <c r="L2651" s="37" t="s">
        <v>21</v>
      </c>
      <c r="M2651" s="37"/>
      <c r="N2651" s="260" t="s">
        <v>20645</v>
      </c>
      <c r="O2651" s="260">
        <v>0.0</v>
      </c>
      <c r="P2651" s="260"/>
      <c r="Q2651" s="260"/>
      <c r="R2651" s="260"/>
    </row>
    <row r="2652">
      <c r="A2652" s="279">
        <v>45986.0</v>
      </c>
      <c r="B2652" s="31">
        <v>9204.0</v>
      </c>
      <c r="C2652" s="31" t="s">
        <v>82</v>
      </c>
      <c r="D2652" s="31"/>
      <c r="E2652" s="31" t="s">
        <v>21822</v>
      </c>
      <c r="F2652" s="275"/>
      <c r="G2652" s="276">
        <v>4100.0</v>
      </c>
      <c r="H2652" s="277">
        <v>1280.0</v>
      </c>
      <c r="I2652" s="278">
        <v>52.0</v>
      </c>
      <c r="J2652" s="37">
        <v>62.0</v>
      </c>
      <c r="K2652" s="37"/>
      <c r="L2652" s="37" t="s">
        <v>21</v>
      </c>
      <c r="M2652" s="37"/>
      <c r="N2652" s="260" t="s">
        <v>20645</v>
      </c>
      <c r="O2652" s="260">
        <v>0.0</v>
      </c>
      <c r="P2652" s="260"/>
      <c r="Q2652" s="260"/>
      <c r="R2652" s="260"/>
    </row>
    <row r="2653" ht="21.75" customHeight="1">
      <c r="A2653" s="279">
        <v>45985.0</v>
      </c>
      <c r="B2653" s="31">
        <v>9205.0</v>
      </c>
      <c r="C2653" s="31" t="s">
        <v>20731</v>
      </c>
      <c r="D2653" s="31"/>
      <c r="E2653" s="31" t="s">
        <v>23057</v>
      </c>
      <c r="F2653" s="275"/>
      <c r="G2653" s="276">
        <v>2960.0</v>
      </c>
      <c r="H2653" s="277">
        <v>140.0</v>
      </c>
      <c r="I2653" s="278">
        <v>28.0</v>
      </c>
      <c r="J2653" s="37">
        <v>34.0</v>
      </c>
      <c r="K2653" s="37"/>
      <c r="L2653" s="37" t="s">
        <v>21</v>
      </c>
      <c r="M2653" s="37"/>
      <c r="N2653" s="260" t="s">
        <v>20645</v>
      </c>
      <c r="O2653" s="260">
        <v>0.0</v>
      </c>
      <c r="P2653" s="260"/>
      <c r="Q2653" s="260"/>
      <c r="R2653" s="260"/>
    </row>
    <row r="2654">
      <c r="A2654" s="279">
        <v>45986.0</v>
      </c>
      <c r="B2654" s="31">
        <v>9206.0</v>
      </c>
      <c r="C2654" s="31" t="s">
        <v>4082</v>
      </c>
      <c r="D2654" s="31"/>
      <c r="E2654" s="31"/>
      <c r="F2654" s="275"/>
      <c r="G2654" s="276">
        <v>4520.0</v>
      </c>
      <c r="H2654" s="277">
        <v>1420.0</v>
      </c>
      <c r="I2654" s="278">
        <v>57.0</v>
      </c>
      <c r="J2654" s="37">
        <v>69.0</v>
      </c>
      <c r="K2654" s="37"/>
      <c r="L2654" s="37" t="s">
        <v>21</v>
      </c>
      <c r="M2654" s="37"/>
      <c r="N2654" s="260" t="s">
        <v>20645</v>
      </c>
      <c r="O2654" s="260">
        <v>0.0</v>
      </c>
      <c r="P2654" s="260"/>
      <c r="Q2654" s="260"/>
      <c r="R2654" s="260"/>
    </row>
    <row r="2655">
      <c r="A2655" s="279">
        <v>45986.0</v>
      </c>
      <c r="B2655" s="31">
        <v>9207.0</v>
      </c>
      <c r="C2655" s="31" t="s">
        <v>4035</v>
      </c>
      <c r="D2655" s="31"/>
      <c r="E2655" s="31"/>
      <c r="F2655" s="275"/>
      <c r="G2655" s="276">
        <v>3040.0</v>
      </c>
      <c r="H2655" s="277">
        <v>380.0</v>
      </c>
      <c r="I2655" s="278">
        <v>16.0</v>
      </c>
      <c r="J2655" s="37">
        <v>19.0</v>
      </c>
      <c r="K2655" s="37"/>
      <c r="L2655" s="37" t="s">
        <v>52</v>
      </c>
      <c r="M2655" s="37"/>
      <c r="N2655" s="260" t="s">
        <v>20645</v>
      </c>
      <c r="O2655" s="260">
        <v>0.0</v>
      </c>
      <c r="P2655" s="260"/>
      <c r="Q2655" s="260"/>
      <c r="R2655" s="260"/>
    </row>
    <row r="2656">
      <c r="A2656" s="274"/>
      <c r="B2656" s="31"/>
      <c r="C2656" s="31"/>
      <c r="D2656" s="31"/>
      <c r="E2656" s="31"/>
      <c r="F2656" s="275"/>
      <c r="G2656" s="276"/>
      <c r="H2656" s="277"/>
      <c r="I2656" s="278"/>
      <c r="J2656" s="37"/>
      <c r="K2656" s="37"/>
      <c r="L2656" s="37"/>
      <c r="M2656" s="37"/>
      <c r="N2656" s="260"/>
      <c r="O2656" s="260"/>
      <c r="P2656" s="260"/>
      <c r="Q2656" s="260"/>
      <c r="R2656" s="260"/>
    </row>
    <row r="2657">
      <c r="A2657" s="274">
        <v>45987.02902278936</v>
      </c>
      <c r="B2657" s="31">
        <v>9208.0</v>
      </c>
      <c r="C2657" s="31" t="s">
        <v>8901</v>
      </c>
      <c r="D2657" s="31"/>
      <c r="E2657" s="31" t="s">
        <v>23064</v>
      </c>
      <c r="F2657" s="275"/>
      <c r="G2657" s="276">
        <v>11840.0</v>
      </c>
      <c r="H2657" s="277">
        <v>1440.0</v>
      </c>
      <c r="I2657" s="278">
        <v>296.0</v>
      </c>
      <c r="J2657" s="37">
        <v>355.0</v>
      </c>
      <c r="K2657" s="37"/>
      <c r="L2657" s="37" t="s">
        <v>21</v>
      </c>
      <c r="M2657" s="37"/>
      <c r="N2657" s="260" t="s">
        <v>20645</v>
      </c>
      <c r="O2657" s="260">
        <v>0.0</v>
      </c>
      <c r="P2657" s="260"/>
      <c r="Q2657" s="260"/>
      <c r="R2657" s="260"/>
    </row>
    <row r="2658">
      <c r="A2658" s="279">
        <v>45987.0</v>
      </c>
      <c r="B2658" s="31">
        <v>9209.0</v>
      </c>
      <c r="C2658" s="31" t="s">
        <v>4017</v>
      </c>
      <c r="D2658" s="31"/>
      <c r="E2658" s="31" t="s">
        <v>4500</v>
      </c>
      <c r="F2658" s="275"/>
      <c r="G2658" s="276">
        <v>3720.0</v>
      </c>
      <c r="H2658" s="277">
        <v>600.0</v>
      </c>
      <c r="I2658" s="278">
        <v>123.0</v>
      </c>
      <c r="J2658" s="37">
        <v>148.0</v>
      </c>
      <c r="K2658" s="37"/>
      <c r="L2658" s="37" t="s">
        <v>52</v>
      </c>
      <c r="M2658" s="37"/>
      <c r="N2658" s="260" t="s">
        <v>20645</v>
      </c>
      <c r="O2658" s="260">
        <v>0.0</v>
      </c>
      <c r="P2658" s="260"/>
      <c r="Q2658" s="260"/>
      <c r="R2658" s="260"/>
    </row>
    <row r="2659">
      <c r="A2659" s="279">
        <v>45987.0</v>
      </c>
      <c r="B2659" s="31">
        <v>9210.0</v>
      </c>
      <c r="C2659" s="31" t="s">
        <v>2781</v>
      </c>
      <c r="D2659" s="31"/>
      <c r="E2659" s="31"/>
      <c r="F2659" s="275"/>
      <c r="G2659" s="276">
        <v>3700.0</v>
      </c>
      <c r="H2659" s="277">
        <v>900.0</v>
      </c>
      <c r="I2659" s="278">
        <v>185.0</v>
      </c>
      <c r="J2659" s="37">
        <v>222.0</v>
      </c>
      <c r="K2659" s="37"/>
      <c r="L2659" s="37" t="s">
        <v>52</v>
      </c>
      <c r="M2659" s="37"/>
      <c r="N2659" s="260" t="s">
        <v>20645</v>
      </c>
      <c r="O2659" s="260">
        <v>0.0</v>
      </c>
      <c r="P2659" s="260"/>
      <c r="Q2659" s="260"/>
      <c r="R2659" s="260"/>
    </row>
    <row r="2660">
      <c r="A2660" s="279">
        <v>45987.0</v>
      </c>
      <c r="B2660" s="31">
        <v>9211.0</v>
      </c>
      <c r="C2660" s="31" t="s">
        <v>744</v>
      </c>
      <c r="D2660" s="31"/>
      <c r="E2660" s="31"/>
      <c r="F2660" s="275"/>
      <c r="G2660" s="276">
        <v>3360.0</v>
      </c>
      <c r="H2660" s="277">
        <v>800.0</v>
      </c>
      <c r="I2660" s="278">
        <v>48.0</v>
      </c>
      <c r="J2660" s="37">
        <v>58.0</v>
      </c>
      <c r="K2660" s="37"/>
      <c r="L2660" s="37" t="s">
        <v>52</v>
      </c>
      <c r="M2660" s="37"/>
      <c r="N2660" s="260" t="s">
        <v>20645</v>
      </c>
      <c r="O2660" s="260">
        <v>0.0</v>
      </c>
      <c r="P2660" s="260"/>
      <c r="Q2660" s="260"/>
      <c r="R2660" s="260"/>
    </row>
    <row r="2661">
      <c r="A2661" s="279">
        <v>45987.0</v>
      </c>
      <c r="B2661" s="31">
        <v>9212.0</v>
      </c>
      <c r="C2661" s="31" t="s">
        <v>4138</v>
      </c>
      <c r="D2661" s="31"/>
      <c r="E2661" s="31"/>
      <c r="F2661" s="275"/>
      <c r="G2661" s="276">
        <v>2940.0</v>
      </c>
      <c r="H2661" s="277">
        <v>80.0</v>
      </c>
      <c r="I2661" s="278">
        <v>16.0</v>
      </c>
      <c r="J2661" s="37">
        <v>20.0</v>
      </c>
      <c r="K2661" s="37"/>
      <c r="L2661" s="37" t="s">
        <v>60</v>
      </c>
      <c r="M2661" s="37">
        <v>14322.0</v>
      </c>
      <c r="N2661" s="260" t="s">
        <v>20645</v>
      </c>
      <c r="O2661" s="260">
        <v>0.0</v>
      </c>
      <c r="P2661" s="260"/>
      <c r="Q2661" s="260"/>
      <c r="R2661" s="260"/>
    </row>
    <row r="2662">
      <c r="A2662" s="279">
        <v>45987.0</v>
      </c>
      <c r="B2662" s="31">
        <v>9213.0</v>
      </c>
      <c r="C2662" s="31" t="s">
        <v>8581</v>
      </c>
      <c r="D2662" s="31"/>
      <c r="E2662" s="31"/>
      <c r="F2662" s="275"/>
      <c r="G2662" s="276">
        <v>2400.0</v>
      </c>
      <c r="H2662" s="277">
        <v>320.0</v>
      </c>
      <c r="I2662" s="278">
        <v>53.0</v>
      </c>
      <c r="J2662" s="37">
        <v>64.0</v>
      </c>
      <c r="K2662" s="37"/>
      <c r="L2662" s="37" t="s">
        <v>21</v>
      </c>
      <c r="M2662" s="37"/>
      <c r="N2662" s="260" t="s">
        <v>20645</v>
      </c>
      <c r="O2662" s="260">
        <v>0.0</v>
      </c>
      <c r="P2662" s="260"/>
      <c r="Q2662" s="260"/>
      <c r="R2662" s="260"/>
    </row>
    <row r="2663">
      <c r="A2663" s="279">
        <v>45987.0</v>
      </c>
      <c r="B2663" s="31">
        <v>9214.0</v>
      </c>
      <c r="C2663" s="31" t="s">
        <v>6423</v>
      </c>
      <c r="D2663" s="31"/>
      <c r="E2663" s="31" t="s">
        <v>22684</v>
      </c>
      <c r="F2663" s="275"/>
      <c r="G2663" s="276">
        <v>3660.0</v>
      </c>
      <c r="H2663" s="277">
        <v>260.0</v>
      </c>
      <c r="I2663" s="278">
        <v>11.0</v>
      </c>
      <c r="J2663" s="37">
        <v>13.0</v>
      </c>
      <c r="K2663" s="37"/>
      <c r="L2663" s="37" t="s">
        <v>21</v>
      </c>
      <c r="M2663" s="37"/>
      <c r="N2663" s="260" t="s">
        <v>20645</v>
      </c>
      <c r="O2663" s="260">
        <v>0.0</v>
      </c>
      <c r="P2663" s="260"/>
      <c r="Q2663" s="260"/>
      <c r="R2663" s="260"/>
    </row>
    <row r="2664">
      <c r="A2664" s="279">
        <v>45987.0</v>
      </c>
      <c r="B2664" s="31">
        <v>9215.0</v>
      </c>
      <c r="C2664" s="31" t="s">
        <v>6423</v>
      </c>
      <c r="D2664" s="31"/>
      <c r="E2664" s="31" t="s">
        <v>22684</v>
      </c>
      <c r="F2664" s="275"/>
      <c r="G2664" s="276">
        <v>3400.0</v>
      </c>
      <c r="H2664" s="277">
        <v>460.0</v>
      </c>
      <c r="I2664" s="278">
        <v>86.0</v>
      </c>
      <c r="J2664" s="37">
        <v>103.0</v>
      </c>
      <c r="K2664" s="37"/>
      <c r="L2664" s="37" t="s">
        <v>21</v>
      </c>
      <c r="M2664" s="37"/>
      <c r="N2664" s="260" t="s">
        <v>20645</v>
      </c>
      <c r="O2664" s="260">
        <v>0.0</v>
      </c>
      <c r="P2664" s="260"/>
      <c r="Q2664" s="260"/>
      <c r="R2664" s="260"/>
    </row>
    <row r="2665">
      <c r="A2665" s="279">
        <v>45987.0</v>
      </c>
      <c r="B2665" s="31">
        <v>9216.0</v>
      </c>
      <c r="C2665" s="31" t="s">
        <v>6423</v>
      </c>
      <c r="D2665" s="31"/>
      <c r="E2665" s="31" t="s">
        <v>22683</v>
      </c>
      <c r="F2665" s="275"/>
      <c r="G2665" s="276">
        <v>3360.0</v>
      </c>
      <c r="H2665" s="277">
        <v>180.0</v>
      </c>
      <c r="I2665" s="278">
        <v>8.0</v>
      </c>
      <c r="J2665" s="37">
        <v>9.0</v>
      </c>
      <c r="K2665" s="37"/>
      <c r="L2665" s="37" t="s">
        <v>21</v>
      </c>
      <c r="M2665" s="37"/>
      <c r="N2665" s="260" t="s">
        <v>20645</v>
      </c>
      <c r="O2665" s="260">
        <v>0.0</v>
      </c>
      <c r="P2665" s="260"/>
      <c r="Q2665" s="260"/>
      <c r="R2665" s="260"/>
    </row>
    <row r="2666">
      <c r="A2666" s="279">
        <v>45987.0</v>
      </c>
      <c r="B2666" s="31">
        <v>9217.0</v>
      </c>
      <c r="C2666" s="31" t="s">
        <v>6423</v>
      </c>
      <c r="D2666" s="31"/>
      <c r="E2666" s="31" t="s">
        <v>22683</v>
      </c>
      <c r="F2666" s="275"/>
      <c r="G2666" s="276">
        <v>3180.0</v>
      </c>
      <c r="H2666" s="277">
        <v>360.0</v>
      </c>
      <c r="I2666" s="278">
        <v>67.0</v>
      </c>
      <c r="J2666" s="37">
        <v>80.0</v>
      </c>
      <c r="K2666" s="37"/>
      <c r="L2666" s="37" t="s">
        <v>21</v>
      </c>
      <c r="M2666" s="37"/>
      <c r="N2666" s="260" t="s">
        <v>20645</v>
      </c>
      <c r="O2666" s="260">
        <v>0.0</v>
      </c>
      <c r="P2666" s="260"/>
      <c r="Q2666" s="260"/>
      <c r="R2666" s="260"/>
    </row>
    <row r="2667">
      <c r="A2667" s="279">
        <v>45987.0</v>
      </c>
      <c r="B2667" s="31">
        <v>9218.0</v>
      </c>
      <c r="C2667" s="31" t="s">
        <v>744</v>
      </c>
      <c r="D2667" s="31"/>
      <c r="E2667" s="31"/>
      <c r="F2667" s="275"/>
      <c r="G2667" s="276">
        <v>3160.0</v>
      </c>
      <c r="H2667" s="277">
        <v>540.0</v>
      </c>
      <c r="I2667" s="278">
        <v>33.0</v>
      </c>
      <c r="J2667" s="37">
        <v>39.0</v>
      </c>
      <c r="K2667" s="37"/>
      <c r="L2667" s="37" t="s">
        <v>52</v>
      </c>
      <c r="M2667" s="37"/>
      <c r="N2667" s="260" t="s">
        <v>20645</v>
      </c>
      <c r="O2667" s="260">
        <v>0.0</v>
      </c>
      <c r="P2667" s="260"/>
      <c r="Q2667" s="260"/>
      <c r="R2667" s="260"/>
    </row>
    <row r="2668">
      <c r="A2668" s="279">
        <v>45987.0</v>
      </c>
      <c r="B2668" s="31">
        <v>9219.0</v>
      </c>
      <c r="C2668" s="31" t="s">
        <v>4138</v>
      </c>
      <c r="D2668" s="31"/>
      <c r="E2668" s="31"/>
      <c r="F2668" s="275"/>
      <c r="G2668" s="276">
        <v>2900.0</v>
      </c>
      <c r="H2668" s="277">
        <v>100.0</v>
      </c>
      <c r="I2668" s="278">
        <v>20.0</v>
      </c>
      <c r="J2668" s="37">
        <v>24.0</v>
      </c>
      <c r="K2668" s="37"/>
      <c r="L2668" s="37" t="s">
        <v>21</v>
      </c>
      <c r="M2668" s="37"/>
      <c r="N2668" s="260" t="s">
        <v>20645</v>
      </c>
      <c r="O2668" s="260">
        <v>0.0</v>
      </c>
      <c r="P2668" s="260"/>
      <c r="Q2668" s="260"/>
      <c r="R2668" s="260"/>
    </row>
    <row r="2669">
      <c r="A2669" s="279">
        <v>45987.0</v>
      </c>
      <c r="B2669" s="31">
        <v>9220.0</v>
      </c>
      <c r="C2669" s="31" t="s">
        <v>8901</v>
      </c>
      <c r="D2669" s="31"/>
      <c r="E2669" s="31" t="s">
        <v>23062</v>
      </c>
      <c r="F2669" s="275"/>
      <c r="G2669" s="276">
        <v>13140.0</v>
      </c>
      <c r="H2669" s="277">
        <v>2780.0</v>
      </c>
      <c r="I2669" s="278">
        <v>459.0</v>
      </c>
      <c r="J2669" s="37">
        <v>551.0</v>
      </c>
      <c r="K2669" s="37"/>
      <c r="L2669" s="37" t="s">
        <v>21</v>
      </c>
      <c r="M2669" s="37"/>
      <c r="N2669" s="260" t="s">
        <v>20645</v>
      </c>
      <c r="O2669" s="260">
        <v>0.0</v>
      </c>
      <c r="P2669" s="260"/>
      <c r="Q2669" s="260"/>
      <c r="R2669" s="260"/>
    </row>
    <row r="2670">
      <c r="A2670" s="274"/>
      <c r="B2670" s="31"/>
      <c r="C2670" s="31"/>
      <c r="D2670" s="31"/>
      <c r="E2670" s="31"/>
      <c r="F2670" s="275"/>
      <c r="G2670" s="276"/>
      <c r="H2670" s="277"/>
      <c r="I2670" s="278"/>
      <c r="J2670" s="37"/>
      <c r="K2670" s="37"/>
      <c r="L2670" s="37"/>
      <c r="M2670" s="37"/>
      <c r="N2670" s="260"/>
      <c r="O2670" s="260"/>
      <c r="P2670" s="260"/>
      <c r="Q2670" s="260"/>
      <c r="R2670" s="260"/>
    </row>
    <row r="2671">
      <c r="A2671" s="274">
        <v>45988.02900685185</v>
      </c>
      <c r="B2671" s="31">
        <v>9221.0</v>
      </c>
      <c r="C2671" s="31" t="s">
        <v>9968</v>
      </c>
      <c r="D2671" s="31"/>
      <c r="E2671" s="31" t="s">
        <v>9692</v>
      </c>
      <c r="F2671" s="275"/>
      <c r="G2671" s="276">
        <v>4320.0</v>
      </c>
      <c r="H2671" s="277">
        <v>1700.0</v>
      </c>
      <c r="I2671" s="278">
        <v>68.0</v>
      </c>
      <c r="J2671" s="37">
        <v>82.0</v>
      </c>
      <c r="K2671" s="37"/>
      <c r="L2671" s="37" t="s">
        <v>21</v>
      </c>
      <c r="M2671" s="37"/>
      <c r="N2671" s="260" t="s">
        <v>20645</v>
      </c>
      <c r="O2671" s="260">
        <v>0.0</v>
      </c>
      <c r="P2671" s="260"/>
      <c r="Q2671" s="260"/>
      <c r="R2671" s="260"/>
    </row>
    <row r="2672">
      <c r="A2672" s="279">
        <v>45988.0</v>
      </c>
      <c r="B2672" s="31">
        <v>9222.0</v>
      </c>
      <c r="C2672" s="31" t="s">
        <v>4017</v>
      </c>
      <c r="D2672" s="31"/>
      <c r="E2672" s="31" t="s">
        <v>4500</v>
      </c>
      <c r="F2672" s="275"/>
      <c r="G2672" s="276">
        <v>4180.0</v>
      </c>
      <c r="H2672" s="277">
        <v>1020.0</v>
      </c>
      <c r="I2672" s="278">
        <v>169.0</v>
      </c>
      <c r="J2672" s="37">
        <v>202.0</v>
      </c>
      <c r="K2672" s="37"/>
      <c r="L2672" s="37" t="s">
        <v>52</v>
      </c>
      <c r="M2672" s="37"/>
      <c r="N2672" s="260" t="s">
        <v>20645</v>
      </c>
      <c r="O2672" s="260">
        <v>0.0</v>
      </c>
      <c r="P2672" s="260"/>
      <c r="Q2672" s="260"/>
      <c r="R2672" s="260"/>
    </row>
    <row r="2673">
      <c r="A2673" s="279">
        <v>45988.0</v>
      </c>
      <c r="B2673" s="31">
        <v>9223.0</v>
      </c>
      <c r="C2673" s="31" t="s">
        <v>4112</v>
      </c>
      <c r="D2673" s="31"/>
      <c r="E2673" s="31"/>
      <c r="F2673" s="275"/>
      <c r="G2673" s="276">
        <v>3360.0</v>
      </c>
      <c r="H2673" s="277">
        <v>780.0</v>
      </c>
      <c r="I2673" s="278">
        <v>129.0</v>
      </c>
      <c r="J2673" s="37">
        <v>155.0</v>
      </c>
      <c r="K2673" s="37"/>
      <c r="L2673" s="37" t="s">
        <v>21</v>
      </c>
      <c r="M2673" s="37"/>
      <c r="N2673" s="260" t="s">
        <v>20645</v>
      </c>
      <c r="O2673" s="260">
        <v>0.0</v>
      </c>
      <c r="P2673" s="260"/>
      <c r="Q2673" s="260"/>
      <c r="R2673" s="260"/>
    </row>
    <row r="2674">
      <c r="A2674" s="279">
        <v>45988.0</v>
      </c>
      <c r="B2674" s="31">
        <v>9224.0</v>
      </c>
      <c r="C2674" s="31" t="s">
        <v>8901</v>
      </c>
      <c r="D2674" s="31"/>
      <c r="E2674" s="31" t="s">
        <v>23066</v>
      </c>
      <c r="F2674" s="275"/>
      <c r="G2674" s="276">
        <v>12100.0</v>
      </c>
      <c r="H2674" s="277">
        <v>1680.0</v>
      </c>
      <c r="I2674" s="278">
        <v>278.0</v>
      </c>
      <c r="J2674" s="37">
        <v>333.0</v>
      </c>
      <c r="K2674" s="37"/>
      <c r="L2674" s="37" t="s">
        <v>21</v>
      </c>
      <c r="M2674" s="37"/>
      <c r="N2674" s="260" t="s">
        <v>20645</v>
      </c>
      <c r="O2674" s="260">
        <v>0.0</v>
      </c>
      <c r="P2674" s="260"/>
      <c r="Q2674" s="260"/>
      <c r="R2674" s="260"/>
    </row>
    <row r="2675">
      <c r="A2675" s="279">
        <v>45988.0</v>
      </c>
      <c r="B2675" s="31">
        <v>9225.0</v>
      </c>
      <c r="C2675" s="31" t="s">
        <v>8901</v>
      </c>
      <c r="D2675" s="31"/>
      <c r="E2675" s="31" t="s">
        <v>23067</v>
      </c>
      <c r="F2675" s="275"/>
      <c r="G2675" s="276">
        <v>12240.0</v>
      </c>
      <c r="H2675" s="277">
        <v>1860.0</v>
      </c>
      <c r="I2675" s="278">
        <v>307.0</v>
      </c>
      <c r="J2675" s="37">
        <v>369.0</v>
      </c>
      <c r="K2675" s="37"/>
      <c r="L2675" s="37" t="s">
        <v>21</v>
      </c>
      <c r="M2675" s="37"/>
      <c r="N2675" s="260" t="s">
        <v>20645</v>
      </c>
      <c r="O2675" s="260">
        <v>0.0</v>
      </c>
      <c r="P2675" s="260"/>
      <c r="Q2675" s="260"/>
      <c r="R2675" s="260"/>
    </row>
    <row r="2676">
      <c r="A2676" s="279">
        <v>45988.0</v>
      </c>
      <c r="B2676" s="31">
        <v>9226.0</v>
      </c>
      <c r="C2676" s="31" t="s">
        <v>3265</v>
      </c>
      <c r="D2676" s="31"/>
      <c r="E2676" s="31"/>
      <c r="F2676" s="275"/>
      <c r="G2676" s="276">
        <v>3420.0</v>
      </c>
      <c r="H2676" s="277">
        <v>460.0</v>
      </c>
      <c r="I2676" s="278">
        <v>76.0</v>
      </c>
      <c r="J2676" s="37">
        <v>92.0</v>
      </c>
      <c r="K2676" s="37"/>
      <c r="L2676" s="37" t="s">
        <v>52</v>
      </c>
      <c r="M2676" s="37"/>
      <c r="N2676" s="260" t="s">
        <v>20645</v>
      </c>
      <c r="O2676" s="260">
        <v>0.0</v>
      </c>
      <c r="P2676" s="260"/>
      <c r="Q2676" s="260"/>
      <c r="R2676" s="260"/>
    </row>
    <row r="2677">
      <c r="A2677" s="279">
        <v>45988.0</v>
      </c>
      <c r="B2677" s="31">
        <v>9227.0</v>
      </c>
      <c r="C2677" s="31" t="s">
        <v>6423</v>
      </c>
      <c r="D2677" s="31"/>
      <c r="E2677" s="31" t="s">
        <v>22683</v>
      </c>
      <c r="F2677" s="275"/>
      <c r="G2677" s="276">
        <v>3400.0</v>
      </c>
      <c r="H2677" s="277">
        <v>240.0</v>
      </c>
      <c r="I2677" s="278">
        <v>10.0</v>
      </c>
      <c r="J2677" s="37">
        <v>12.0</v>
      </c>
      <c r="K2677" s="37"/>
      <c r="L2677" s="37" t="s">
        <v>21</v>
      </c>
      <c r="M2677" s="37"/>
      <c r="N2677" s="260" t="s">
        <v>20645</v>
      </c>
      <c r="O2677" s="260">
        <v>0.0</v>
      </c>
      <c r="P2677" s="260"/>
      <c r="Q2677" s="260"/>
      <c r="R2677" s="260"/>
    </row>
    <row r="2678">
      <c r="A2678" s="279">
        <v>45988.0</v>
      </c>
      <c r="B2678" s="31">
        <v>9228.0</v>
      </c>
      <c r="C2678" s="31" t="s">
        <v>6423</v>
      </c>
      <c r="D2678" s="31"/>
      <c r="E2678" s="31" t="s">
        <v>22683</v>
      </c>
      <c r="F2678" s="275"/>
      <c r="G2678" s="276">
        <v>3160.0</v>
      </c>
      <c r="H2678" s="277">
        <v>340.0</v>
      </c>
      <c r="I2678" s="278">
        <v>63.0</v>
      </c>
      <c r="J2678" s="37">
        <v>76.0</v>
      </c>
      <c r="K2678" s="37"/>
      <c r="L2678" s="37" t="s">
        <v>21</v>
      </c>
      <c r="M2678" s="37"/>
      <c r="N2678" s="260" t="s">
        <v>20645</v>
      </c>
      <c r="O2678" s="260">
        <v>0.0</v>
      </c>
      <c r="P2678" s="260"/>
      <c r="Q2678" s="260"/>
      <c r="R2678" s="260"/>
    </row>
    <row r="2679">
      <c r="A2679" s="279">
        <v>45988.0</v>
      </c>
      <c r="B2679" s="31">
        <v>9229.0</v>
      </c>
      <c r="C2679" s="31" t="s">
        <v>4129</v>
      </c>
      <c r="D2679" s="31"/>
      <c r="E2679" s="31"/>
      <c r="F2679" s="275"/>
      <c r="G2679" s="276">
        <v>3160.0</v>
      </c>
      <c r="H2679" s="277">
        <v>580.0</v>
      </c>
      <c r="I2679" s="278">
        <v>96.0</v>
      </c>
      <c r="J2679" s="37">
        <v>115.0</v>
      </c>
      <c r="K2679" s="37"/>
      <c r="L2679" s="37" t="s">
        <v>52</v>
      </c>
      <c r="M2679" s="37"/>
      <c r="N2679" s="260" t="s">
        <v>20645</v>
      </c>
      <c r="O2679" s="260">
        <v>0.0</v>
      </c>
      <c r="P2679" s="260"/>
      <c r="Q2679" s="260"/>
      <c r="R2679" s="260"/>
    </row>
    <row r="2680">
      <c r="A2680" s="279">
        <v>45988.0</v>
      </c>
      <c r="B2680" s="31">
        <v>9230.0</v>
      </c>
      <c r="C2680" s="31" t="s">
        <v>5722</v>
      </c>
      <c r="D2680" s="31"/>
      <c r="E2680" s="31" t="s">
        <v>22684</v>
      </c>
      <c r="F2680" s="275"/>
      <c r="G2680" s="276">
        <v>3460.0</v>
      </c>
      <c r="H2680" s="277">
        <v>200.0</v>
      </c>
      <c r="I2680" s="278">
        <v>8.0</v>
      </c>
      <c r="J2680" s="37">
        <v>10.0</v>
      </c>
      <c r="K2680" s="37"/>
      <c r="L2680" s="37" t="s">
        <v>21</v>
      </c>
      <c r="M2680" s="37"/>
      <c r="N2680" s="260" t="s">
        <v>20645</v>
      </c>
      <c r="O2680" s="260">
        <v>0.0</v>
      </c>
      <c r="P2680" s="260"/>
      <c r="Q2680" s="260"/>
      <c r="R2680" s="260"/>
    </row>
    <row r="2681">
      <c r="A2681" s="279">
        <v>45988.0</v>
      </c>
      <c r="B2681" s="31">
        <v>9231.0</v>
      </c>
      <c r="C2681" s="31" t="s">
        <v>5722</v>
      </c>
      <c r="D2681" s="31"/>
      <c r="E2681" s="31" t="s">
        <v>22684</v>
      </c>
      <c r="F2681" s="275"/>
      <c r="G2681" s="276">
        <v>3260.0</v>
      </c>
      <c r="H2681" s="277">
        <v>340.0</v>
      </c>
      <c r="I2681" s="278">
        <v>63.0</v>
      </c>
      <c r="J2681" s="37">
        <v>76.0</v>
      </c>
      <c r="K2681" s="37"/>
      <c r="L2681" s="37" t="s">
        <v>21</v>
      </c>
      <c r="M2681" s="37"/>
      <c r="N2681" s="260" t="s">
        <v>20645</v>
      </c>
      <c r="O2681" s="260">
        <v>0.0</v>
      </c>
      <c r="P2681" s="260"/>
      <c r="Q2681" s="260"/>
      <c r="R2681" s="260"/>
    </row>
    <row r="2682">
      <c r="A2682" s="279">
        <v>45988.0</v>
      </c>
      <c r="B2682" s="31">
        <v>9232.0</v>
      </c>
      <c r="C2682" s="31" t="s">
        <v>9968</v>
      </c>
      <c r="D2682" s="31"/>
      <c r="E2682" s="31" t="s">
        <v>9692</v>
      </c>
      <c r="F2682" s="275"/>
      <c r="G2682" s="276">
        <v>4460.0</v>
      </c>
      <c r="H2682" s="277">
        <v>1840.0</v>
      </c>
      <c r="I2682" s="278">
        <v>74.0</v>
      </c>
      <c r="J2682" s="37">
        <v>89.0</v>
      </c>
      <c r="K2682" s="37"/>
      <c r="L2682" s="37" t="s">
        <v>21</v>
      </c>
      <c r="M2682" s="37"/>
      <c r="N2682" s="260" t="s">
        <v>20645</v>
      </c>
      <c r="O2682" s="260">
        <v>0.0</v>
      </c>
      <c r="P2682" s="260"/>
      <c r="Q2682" s="260"/>
      <c r="R2682" s="260"/>
    </row>
    <row r="2683">
      <c r="A2683" s="279">
        <v>45988.0</v>
      </c>
      <c r="B2683" s="31">
        <v>9233.0</v>
      </c>
      <c r="C2683" s="31" t="s">
        <v>9968</v>
      </c>
      <c r="D2683" s="31"/>
      <c r="E2683" s="31" t="s">
        <v>23068</v>
      </c>
      <c r="F2683" s="275"/>
      <c r="G2683" s="276">
        <v>4900.0</v>
      </c>
      <c r="H2683" s="277">
        <v>2260.0</v>
      </c>
      <c r="I2683" s="278">
        <v>91.0</v>
      </c>
      <c r="J2683" s="37">
        <v>109.0</v>
      </c>
      <c r="K2683" s="37"/>
      <c r="L2683" s="37" t="s">
        <v>21</v>
      </c>
      <c r="M2683" s="37"/>
      <c r="N2683" s="260" t="s">
        <v>20645</v>
      </c>
      <c r="O2683" s="260">
        <v>0.0</v>
      </c>
      <c r="P2683" s="260"/>
      <c r="Q2683" s="260"/>
      <c r="R2683" s="260"/>
    </row>
    <row r="2684">
      <c r="A2684" s="279">
        <v>45988.0</v>
      </c>
      <c r="B2684" s="31">
        <v>9234.0</v>
      </c>
      <c r="C2684" s="31" t="s">
        <v>4017</v>
      </c>
      <c r="D2684" s="31"/>
      <c r="E2684" s="31" t="s">
        <v>4500</v>
      </c>
      <c r="F2684" s="275"/>
      <c r="G2684" s="276">
        <v>3780.0</v>
      </c>
      <c r="H2684" s="277">
        <v>340.0</v>
      </c>
      <c r="I2684" s="278">
        <v>49.0</v>
      </c>
      <c r="J2684" s="37">
        <v>58.0</v>
      </c>
      <c r="K2684" s="37"/>
      <c r="L2684" s="37" t="s">
        <v>52</v>
      </c>
      <c r="M2684" s="37"/>
      <c r="N2684" s="260" t="s">
        <v>20645</v>
      </c>
      <c r="O2684" s="260">
        <v>0.0</v>
      </c>
      <c r="P2684" s="260"/>
      <c r="Q2684" s="260"/>
      <c r="R2684" s="260"/>
    </row>
    <row r="2685">
      <c r="A2685" s="279">
        <v>45988.0</v>
      </c>
      <c r="B2685" s="31">
        <v>9235.0</v>
      </c>
      <c r="C2685" s="31" t="s">
        <v>744</v>
      </c>
      <c r="D2685" s="31"/>
      <c r="E2685" s="31"/>
      <c r="F2685" s="275"/>
      <c r="G2685" s="276">
        <v>2700.0</v>
      </c>
      <c r="H2685" s="277">
        <v>160.0</v>
      </c>
      <c r="I2685" s="278">
        <v>27.0</v>
      </c>
      <c r="J2685" s="37">
        <v>32.0</v>
      </c>
      <c r="K2685" s="37"/>
      <c r="L2685" s="37" t="s">
        <v>52</v>
      </c>
      <c r="M2685" s="37"/>
      <c r="N2685" s="260" t="s">
        <v>20645</v>
      </c>
      <c r="O2685" s="260">
        <v>0.0</v>
      </c>
      <c r="P2685" s="260"/>
      <c r="Q2685" s="260"/>
      <c r="R2685" s="260"/>
    </row>
    <row r="2686">
      <c r="A2686" s="279">
        <v>45988.0</v>
      </c>
      <c r="B2686" s="31">
        <v>9236.0</v>
      </c>
      <c r="C2686" s="31" t="s">
        <v>9968</v>
      </c>
      <c r="D2686" s="31"/>
      <c r="E2686" s="31" t="s">
        <v>9692</v>
      </c>
      <c r="F2686" s="275"/>
      <c r="G2686" s="276">
        <v>4760.0</v>
      </c>
      <c r="H2686" s="277">
        <v>2120.0</v>
      </c>
      <c r="I2686" s="278">
        <v>85.0</v>
      </c>
      <c r="J2686" s="37">
        <v>102.0</v>
      </c>
      <c r="K2686" s="37"/>
      <c r="L2686" s="37" t="s">
        <v>21</v>
      </c>
      <c r="M2686" s="37"/>
      <c r="N2686" s="260" t="s">
        <v>20645</v>
      </c>
      <c r="O2686" s="260">
        <v>0.0</v>
      </c>
      <c r="P2686" s="260"/>
      <c r="Q2686" s="260"/>
      <c r="R2686" s="260"/>
    </row>
    <row r="2687">
      <c r="A2687" s="279">
        <v>45988.0</v>
      </c>
      <c r="B2687" s="31">
        <v>9237.0</v>
      </c>
      <c r="C2687" s="31" t="s">
        <v>8901</v>
      </c>
      <c r="D2687" s="31"/>
      <c r="E2687" s="31" t="s">
        <v>23069</v>
      </c>
      <c r="F2687" s="275"/>
      <c r="G2687" s="276">
        <v>11480.0</v>
      </c>
      <c r="H2687" s="277">
        <v>1120.0</v>
      </c>
      <c r="I2687" s="278">
        <v>185.0</v>
      </c>
      <c r="J2687" s="37">
        <v>222.0</v>
      </c>
      <c r="K2687" s="37"/>
      <c r="L2687" s="37" t="s">
        <v>21</v>
      </c>
      <c r="M2687" s="37"/>
      <c r="N2687" s="260" t="s">
        <v>20645</v>
      </c>
      <c r="O2687" s="260">
        <v>0.0</v>
      </c>
      <c r="P2687" s="260"/>
      <c r="Q2687" s="260"/>
      <c r="R2687" s="260"/>
    </row>
    <row r="2688">
      <c r="A2688" s="279">
        <v>45986.0</v>
      </c>
      <c r="B2688" s="31">
        <v>9238.0</v>
      </c>
      <c r="C2688" s="31" t="s">
        <v>82</v>
      </c>
      <c r="D2688" s="31"/>
      <c r="E2688" s="31" t="s">
        <v>21822</v>
      </c>
      <c r="F2688" s="275"/>
      <c r="G2688" s="276">
        <v>4300.0</v>
      </c>
      <c r="H2688" s="277">
        <v>1440.0</v>
      </c>
      <c r="I2688" s="278">
        <v>121.0</v>
      </c>
      <c r="J2688" s="37">
        <v>146.0</v>
      </c>
      <c r="K2688" s="37"/>
      <c r="L2688" s="37" t="s">
        <v>21</v>
      </c>
      <c r="M2688" s="37"/>
      <c r="N2688" s="260" t="s">
        <v>20645</v>
      </c>
      <c r="O2688" s="260">
        <v>0.0</v>
      </c>
      <c r="P2688" s="260"/>
      <c r="Q2688" s="260"/>
      <c r="R2688" s="260"/>
    </row>
    <row r="2689">
      <c r="A2689" s="279">
        <v>45986.0</v>
      </c>
      <c r="B2689" s="31">
        <v>9239.0</v>
      </c>
      <c r="C2689" s="31" t="s">
        <v>82</v>
      </c>
      <c r="D2689" s="31"/>
      <c r="E2689" s="31" t="s">
        <v>21822</v>
      </c>
      <c r="F2689" s="275"/>
      <c r="G2689" s="276">
        <v>4300.0</v>
      </c>
      <c r="H2689" s="277">
        <v>1440.0</v>
      </c>
      <c r="I2689" s="278">
        <v>110.0</v>
      </c>
      <c r="J2689" s="37">
        <v>132.0</v>
      </c>
      <c r="K2689" s="37"/>
      <c r="L2689" s="37" t="s">
        <v>21</v>
      </c>
      <c r="M2689" s="37"/>
      <c r="N2689" s="260" t="s">
        <v>20645</v>
      </c>
      <c r="O2689" s="260">
        <v>0.0</v>
      </c>
      <c r="P2689" s="260"/>
      <c r="Q2689" s="260"/>
      <c r="R2689" s="260"/>
    </row>
    <row r="2690">
      <c r="A2690" s="279">
        <v>45988.0</v>
      </c>
      <c r="B2690" s="31">
        <v>9240.0</v>
      </c>
      <c r="C2690" s="31" t="s">
        <v>4111</v>
      </c>
      <c r="D2690" s="31"/>
      <c r="E2690" s="31"/>
      <c r="F2690" s="275"/>
      <c r="G2690" s="276">
        <v>3580.0</v>
      </c>
      <c r="H2690" s="277">
        <v>1000.0</v>
      </c>
      <c r="I2690" s="278">
        <v>92.0</v>
      </c>
      <c r="J2690" s="37">
        <v>110.0</v>
      </c>
      <c r="K2690" s="37"/>
      <c r="L2690" s="37" t="s">
        <v>21</v>
      </c>
      <c r="M2690" s="37"/>
      <c r="N2690" s="260" t="s">
        <v>20645</v>
      </c>
      <c r="O2690" s="260">
        <v>0.0</v>
      </c>
      <c r="P2690" s="260"/>
      <c r="Q2690" s="260"/>
      <c r="R2690" s="260"/>
    </row>
    <row r="2691">
      <c r="A2691" s="274"/>
      <c r="B2691" s="31"/>
      <c r="C2691" s="31"/>
      <c r="D2691" s="31"/>
      <c r="E2691" s="31"/>
      <c r="F2691" s="275"/>
      <c r="G2691" s="276"/>
      <c r="H2691" s="277"/>
      <c r="I2691" s="278"/>
      <c r="J2691" s="37"/>
      <c r="K2691" s="37"/>
      <c r="L2691" s="37"/>
      <c r="M2691" s="37"/>
      <c r="N2691" s="260"/>
      <c r="O2691" s="260"/>
      <c r="P2691" s="260"/>
      <c r="Q2691" s="260"/>
      <c r="R2691" s="260"/>
    </row>
    <row r="2692">
      <c r="A2692" s="274">
        <v>45989.029001874995</v>
      </c>
      <c r="B2692" s="31">
        <v>9241.0</v>
      </c>
      <c r="C2692" s="31" t="s">
        <v>2781</v>
      </c>
      <c r="D2692" s="31"/>
      <c r="E2692" s="31"/>
      <c r="F2692" s="275"/>
      <c r="G2692" s="276">
        <v>3720.0</v>
      </c>
      <c r="H2692" s="277">
        <v>920.0</v>
      </c>
      <c r="I2692" s="278">
        <v>152.0</v>
      </c>
      <c r="J2692" s="37">
        <v>183.0</v>
      </c>
      <c r="K2692" s="37"/>
      <c r="L2692" s="37" t="s">
        <v>52</v>
      </c>
      <c r="M2692" s="37"/>
      <c r="N2692" s="260" t="s">
        <v>20645</v>
      </c>
      <c r="O2692" s="260">
        <v>0.0</v>
      </c>
      <c r="P2692" s="260"/>
      <c r="Q2692" s="260"/>
      <c r="R2692" s="260"/>
    </row>
    <row r="2693">
      <c r="A2693" s="279">
        <v>45989.0</v>
      </c>
      <c r="B2693" s="31">
        <v>9242.0</v>
      </c>
      <c r="C2693" s="31" t="s">
        <v>4031</v>
      </c>
      <c r="D2693" s="31"/>
      <c r="E2693" s="31" t="s">
        <v>20697</v>
      </c>
      <c r="F2693" s="275"/>
      <c r="G2693" s="276">
        <v>2900.0</v>
      </c>
      <c r="H2693" s="277">
        <v>100.0</v>
      </c>
      <c r="I2693" s="278">
        <v>17.0</v>
      </c>
      <c r="J2693" s="37">
        <v>20.0</v>
      </c>
      <c r="K2693" s="37"/>
      <c r="L2693" s="37" t="s">
        <v>21</v>
      </c>
      <c r="M2693" s="37"/>
      <c r="N2693" s="260" t="s">
        <v>20645</v>
      </c>
      <c r="O2693" s="260">
        <v>0.0</v>
      </c>
      <c r="P2693" s="260"/>
      <c r="Q2693" s="260"/>
      <c r="R2693" s="260"/>
    </row>
    <row r="2694">
      <c r="A2694" s="279">
        <v>45989.0</v>
      </c>
      <c r="B2694" s="31">
        <v>9243.0</v>
      </c>
      <c r="C2694" s="31" t="s">
        <v>4790</v>
      </c>
      <c r="D2694" s="31"/>
      <c r="E2694" s="31"/>
      <c r="F2694" s="275"/>
      <c r="G2694" s="276">
        <v>2460.0</v>
      </c>
      <c r="H2694" s="277">
        <v>120.0</v>
      </c>
      <c r="I2694" s="278">
        <v>20.0</v>
      </c>
      <c r="J2694" s="37">
        <v>24.0</v>
      </c>
      <c r="K2694" s="37"/>
      <c r="L2694" s="37" t="s">
        <v>60</v>
      </c>
      <c r="M2694" s="37">
        <v>646594.0</v>
      </c>
      <c r="N2694" s="260" t="s">
        <v>20645</v>
      </c>
      <c r="O2694" s="260">
        <v>0.0</v>
      </c>
      <c r="P2694" s="260"/>
      <c r="Q2694" s="260"/>
      <c r="R2694" s="260"/>
    </row>
    <row r="2695">
      <c r="A2695" s="279">
        <v>45989.0</v>
      </c>
      <c r="B2695" s="31">
        <v>9244.0</v>
      </c>
      <c r="C2695" s="31" t="s">
        <v>4138</v>
      </c>
      <c r="D2695" s="31"/>
      <c r="E2695" s="31"/>
      <c r="F2695" s="275"/>
      <c r="G2695" s="276">
        <v>3000.0</v>
      </c>
      <c r="H2695" s="277">
        <v>160.0</v>
      </c>
      <c r="I2695" s="278">
        <v>32.0</v>
      </c>
      <c r="J2695" s="37">
        <v>39.0</v>
      </c>
      <c r="K2695" s="37"/>
      <c r="L2695" s="37" t="s">
        <v>60</v>
      </c>
      <c r="M2695" s="37"/>
      <c r="N2695" s="260" t="s">
        <v>20645</v>
      </c>
      <c r="O2695" s="260">
        <v>0.0</v>
      </c>
      <c r="P2695" s="260"/>
      <c r="Q2695" s="260"/>
      <c r="R2695" s="260"/>
    </row>
    <row r="2696">
      <c r="A2696" s="279">
        <v>45989.0</v>
      </c>
      <c r="B2696" s="31">
        <v>9245.0</v>
      </c>
      <c r="C2696" s="31" t="s">
        <v>8901</v>
      </c>
      <c r="D2696" s="31"/>
      <c r="E2696" s="31" t="s">
        <v>23070</v>
      </c>
      <c r="F2696" s="275"/>
      <c r="G2696" s="276">
        <v>12160.0</v>
      </c>
      <c r="H2696" s="277">
        <v>1660.0</v>
      </c>
      <c r="I2696" s="278">
        <v>0.0</v>
      </c>
      <c r="J2696" s="37">
        <v>0.0</v>
      </c>
      <c r="K2696" s="37"/>
      <c r="L2696" s="37" t="s">
        <v>21</v>
      </c>
      <c r="M2696" s="37"/>
      <c r="N2696" s="260" t="s">
        <v>20645</v>
      </c>
      <c r="O2696" s="260">
        <v>0.0</v>
      </c>
      <c r="P2696" s="260"/>
      <c r="Q2696" s="260"/>
      <c r="R2696" s="260"/>
    </row>
    <row r="2697">
      <c r="A2697" s="279">
        <v>45989.0</v>
      </c>
      <c r="B2697" s="31">
        <v>9246.0</v>
      </c>
      <c r="C2697" s="31" t="s">
        <v>4017</v>
      </c>
      <c r="D2697" s="31"/>
      <c r="E2697" s="31" t="s">
        <v>4500</v>
      </c>
      <c r="F2697" s="275"/>
      <c r="G2697" s="276">
        <v>3680.0</v>
      </c>
      <c r="H2697" s="277">
        <v>540.0</v>
      </c>
      <c r="I2697" s="278">
        <v>90.0</v>
      </c>
      <c r="J2697" s="37">
        <v>107.0</v>
      </c>
      <c r="K2697" s="37"/>
      <c r="L2697" s="37" t="s">
        <v>52</v>
      </c>
      <c r="M2697" s="37"/>
      <c r="N2697" s="260" t="s">
        <v>20645</v>
      </c>
      <c r="O2697" s="260">
        <v>0.0</v>
      </c>
      <c r="P2697" s="260"/>
      <c r="Q2697" s="260"/>
      <c r="R2697" s="260"/>
    </row>
    <row r="2698">
      <c r="A2698" s="279">
        <v>45989.0</v>
      </c>
      <c r="B2698" s="31">
        <v>9247.0</v>
      </c>
      <c r="C2698" s="31" t="s">
        <v>8901</v>
      </c>
      <c r="D2698" s="31"/>
      <c r="E2698" s="31" t="s">
        <v>23071</v>
      </c>
      <c r="F2698" s="275"/>
      <c r="G2698" s="276">
        <v>11420.0</v>
      </c>
      <c r="H2698" s="277">
        <v>1300.0</v>
      </c>
      <c r="I2698" s="278">
        <v>215.0</v>
      </c>
      <c r="J2698" s="37">
        <v>258.0</v>
      </c>
      <c r="K2698" s="37"/>
      <c r="L2698" s="37" t="s">
        <v>21</v>
      </c>
      <c r="M2698" s="37"/>
      <c r="N2698" s="260" t="s">
        <v>20645</v>
      </c>
      <c r="O2698" s="260">
        <v>0.0</v>
      </c>
      <c r="P2698" s="260"/>
      <c r="Q2698" s="260"/>
      <c r="R2698" s="260"/>
    </row>
    <row r="2699">
      <c r="A2699" s="279">
        <v>45989.0</v>
      </c>
      <c r="B2699" s="31">
        <v>9248.0</v>
      </c>
      <c r="C2699" s="31" t="s">
        <v>3265</v>
      </c>
      <c r="D2699" s="31"/>
      <c r="E2699" s="31"/>
      <c r="F2699" s="275"/>
      <c r="G2699" s="276">
        <v>3420.0</v>
      </c>
      <c r="H2699" s="277">
        <v>520.0</v>
      </c>
      <c r="I2699" s="278">
        <v>32.0</v>
      </c>
      <c r="J2699" s="37">
        <v>38.0</v>
      </c>
      <c r="K2699" s="37"/>
      <c r="L2699" s="37" t="s">
        <v>52</v>
      </c>
      <c r="M2699" s="37"/>
      <c r="N2699" s="260" t="s">
        <v>20645</v>
      </c>
      <c r="O2699" s="260">
        <v>0.0</v>
      </c>
      <c r="P2699" s="260"/>
      <c r="Q2699" s="260"/>
      <c r="R2699" s="260"/>
    </row>
    <row r="2700">
      <c r="A2700" s="279">
        <v>45989.0</v>
      </c>
      <c r="B2700" s="31">
        <v>9249.0</v>
      </c>
      <c r="C2700" s="31" t="s">
        <v>8901</v>
      </c>
      <c r="D2700" s="31"/>
      <c r="E2700" s="31" t="s">
        <v>23073</v>
      </c>
      <c r="F2700" s="275"/>
      <c r="G2700" s="276">
        <v>11240.0</v>
      </c>
      <c r="H2700" s="277">
        <v>1020.0</v>
      </c>
      <c r="I2700" s="278">
        <v>169.0</v>
      </c>
      <c r="J2700" s="37">
        <v>202.0</v>
      </c>
      <c r="K2700" s="37"/>
      <c r="L2700" s="37" t="s">
        <v>21</v>
      </c>
      <c r="M2700" s="37"/>
      <c r="N2700" s="260" t="s">
        <v>20645</v>
      </c>
      <c r="O2700" s="260">
        <v>0.0</v>
      </c>
      <c r="P2700" s="260"/>
      <c r="Q2700" s="260"/>
      <c r="R2700" s="260"/>
    </row>
    <row r="2701">
      <c r="A2701" s="279">
        <v>45989.0</v>
      </c>
      <c r="B2701" s="31">
        <v>9250.0</v>
      </c>
      <c r="C2701" s="31" t="s">
        <v>744</v>
      </c>
      <c r="D2701" s="31"/>
      <c r="E2701" s="31"/>
      <c r="F2701" s="275"/>
      <c r="G2701" s="276">
        <v>2920.0</v>
      </c>
      <c r="H2701" s="277">
        <v>380.0</v>
      </c>
      <c r="I2701" s="278">
        <v>23.0</v>
      </c>
      <c r="J2701" s="37">
        <v>28.0</v>
      </c>
      <c r="K2701" s="37"/>
      <c r="L2701" s="37" t="s">
        <v>52</v>
      </c>
      <c r="M2701" s="37"/>
      <c r="N2701" s="260" t="s">
        <v>20645</v>
      </c>
      <c r="O2701" s="260">
        <v>0.0</v>
      </c>
      <c r="P2701" s="260"/>
      <c r="Q2701" s="260"/>
      <c r="R2701" s="260"/>
    </row>
    <row r="2702">
      <c r="A2702" s="279">
        <v>45989.0</v>
      </c>
      <c r="B2702" s="31">
        <v>9251.0</v>
      </c>
      <c r="C2702" s="31" t="s">
        <v>6423</v>
      </c>
      <c r="D2702" s="31"/>
      <c r="E2702" s="31" t="s">
        <v>22684</v>
      </c>
      <c r="F2702" s="275"/>
      <c r="G2702" s="276">
        <v>3600.0</v>
      </c>
      <c r="H2702" s="277">
        <v>180.0</v>
      </c>
      <c r="I2702" s="278">
        <v>8.0</v>
      </c>
      <c r="J2702" s="37">
        <v>9.0</v>
      </c>
      <c r="K2702" s="37"/>
      <c r="L2702" s="37" t="s">
        <v>21</v>
      </c>
      <c r="M2702" s="37"/>
      <c r="N2702" s="260" t="s">
        <v>20645</v>
      </c>
      <c r="O2702" s="260">
        <v>0.0</v>
      </c>
      <c r="P2702" s="260"/>
      <c r="Q2702" s="260"/>
      <c r="R2702" s="260"/>
    </row>
    <row r="2703">
      <c r="A2703" s="279">
        <v>45989.0</v>
      </c>
      <c r="B2703" s="31">
        <v>9252.0</v>
      </c>
      <c r="C2703" s="31" t="s">
        <v>6423</v>
      </c>
      <c r="D2703" s="31"/>
      <c r="E2703" s="31" t="s">
        <v>22684</v>
      </c>
      <c r="F2703" s="275"/>
      <c r="G2703" s="276">
        <v>3420.0</v>
      </c>
      <c r="H2703" s="277">
        <v>500.0</v>
      </c>
      <c r="I2703" s="278">
        <v>93.0</v>
      </c>
      <c r="J2703" s="37">
        <v>111.0</v>
      </c>
      <c r="K2703" s="37"/>
      <c r="L2703" s="37" t="s">
        <v>21</v>
      </c>
      <c r="M2703" s="37"/>
      <c r="N2703" s="260" t="s">
        <v>20645</v>
      </c>
      <c r="O2703" s="260">
        <v>0.0</v>
      </c>
      <c r="P2703" s="260"/>
      <c r="Q2703" s="260"/>
      <c r="R2703" s="260"/>
    </row>
    <row r="2704">
      <c r="A2704" s="279">
        <v>45989.0</v>
      </c>
      <c r="B2704" s="31">
        <v>9253.0</v>
      </c>
      <c r="C2704" s="31" t="s">
        <v>6423</v>
      </c>
      <c r="D2704" s="31"/>
      <c r="E2704" s="31" t="s">
        <v>22683</v>
      </c>
      <c r="F2704" s="275"/>
      <c r="G2704" s="276">
        <v>3480.0</v>
      </c>
      <c r="H2704" s="277">
        <v>300.0</v>
      </c>
      <c r="I2704" s="278">
        <v>12.0</v>
      </c>
      <c r="J2704" s="37">
        <v>15.0</v>
      </c>
      <c r="K2704" s="37"/>
      <c r="L2704" s="37" t="s">
        <v>21</v>
      </c>
      <c r="M2704" s="37"/>
      <c r="N2704" s="260" t="s">
        <v>20645</v>
      </c>
      <c r="O2704" s="260">
        <v>0.0</v>
      </c>
      <c r="P2704" s="260"/>
      <c r="Q2704" s="260"/>
      <c r="R2704" s="260"/>
    </row>
    <row r="2705">
      <c r="A2705" s="279">
        <v>45989.0</v>
      </c>
      <c r="B2705" s="31">
        <v>9254.0</v>
      </c>
      <c r="C2705" s="31" t="s">
        <v>6423</v>
      </c>
      <c r="D2705" s="31"/>
      <c r="E2705" s="31" t="s">
        <v>22683</v>
      </c>
      <c r="F2705" s="275"/>
      <c r="G2705" s="276">
        <v>3180.0</v>
      </c>
      <c r="H2705" s="277">
        <v>380.0</v>
      </c>
      <c r="I2705" s="278">
        <v>71.0</v>
      </c>
      <c r="J2705" s="37">
        <v>85.0</v>
      </c>
      <c r="K2705" s="37"/>
      <c r="L2705" s="37" t="s">
        <v>21</v>
      </c>
      <c r="M2705" s="37"/>
      <c r="N2705" s="260" t="s">
        <v>20645</v>
      </c>
      <c r="O2705" s="260">
        <v>0.0</v>
      </c>
      <c r="P2705" s="260"/>
      <c r="Q2705" s="260"/>
      <c r="R2705" s="260"/>
    </row>
    <row r="2706">
      <c r="A2706" s="279">
        <v>45989.0</v>
      </c>
      <c r="B2706" s="31">
        <v>9255.0</v>
      </c>
      <c r="C2706" s="31" t="s">
        <v>4800</v>
      </c>
      <c r="D2706" s="31"/>
      <c r="E2706" s="31" t="s">
        <v>23074</v>
      </c>
      <c r="F2706" s="275"/>
      <c r="G2706" s="276">
        <v>2540.0</v>
      </c>
      <c r="H2706" s="277">
        <v>180.0</v>
      </c>
      <c r="I2706" s="278">
        <v>30.0</v>
      </c>
      <c r="J2706" s="37">
        <v>36.0</v>
      </c>
      <c r="K2706" s="37"/>
      <c r="L2706" s="37" t="s">
        <v>60</v>
      </c>
      <c r="M2706" s="37"/>
      <c r="N2706" s="260" t="s">
        <v>20645</v>
      </c>
      <c r="O2706" s="260">
        <v>0.0</v>
      </c>
      <c r="P2706" s="260"/>
      <c r="Q2706" s="260"/>
      <c r="R2706" s="260"/>
    </row>
    <row r="2707">
      <c r="A2707" s="279">
        <v>45989.0</v>
      </c>
      <c r="B2707" s="31">
        <v>9256.0</v>
      </c>
      <c r="C2707" s="31" t="s">
        <v>4017</v>
      </c>
      <c r="D2707" s="31"/>
      <c r="E2707" s="31" t="s">
        <v>4500</v>
      </c>
      <c r="F2707" s="275"/>
      <c r="G2707" s="276">
        <v>3780.0</v>
      </c>
      <c r="H2707" s="277">
        <v>420.0</v>
      </c>
      <c r="I2707" s="278">
        <v>70.0</v>
      </c>
      <c r="J2707" s="37">
        <v>84.0</v>
      </c>
      <c r="K2707" s="37"/>
      <c r="L2707" s="37" t="s">
        <v>52</v>
      </c>
      <c r="M2707" s="37"/>
      <c r="N2707" s="260" t="s">
        <v>20645</v>
      </c>
      <c r="O2707" s="260">
        <v>0.0</v>
      </c>
      <c r="P2707" s="260"/>
      <c r="Q2707" s="260"/>
      <c r="R2707" s="260"/>
    </row>
    <row r="2708">
      <c r="A2708" s="279">
        <v>45989.0</v>
      </c>
      <c r="B2708" s="31">
        <v>9257.0</v>
      </c>
      <c r="C2708" s="31" t="s">
        <v>4042</v>
      </c>
      <c r="D2708" s="31"/>
      <c r="E2708" s="31" t="s">
        <v>9905</v>
      </c>
      <c r="F2708" s="275"/>
      <c r="G2708" s="276">
        <v>2780.0</v>
      </c>
      <c r="H2708" s="277">
        <v>440.0</v>
      </c>
      <c r="I2708" s="278">
        <v>73.0</v>
      </c>
      <c r="J2708" s="37">
        <v>88.0</v>
      </c>
      <c r="K2708" s="37"/>
      <c r="L2708" s="37" t="s">
        <v>21</v>
      </c>
      <c r="M2708" s="37"/>
      <c r="N2708" s="260" t="s">
        <v>20645</v>
      </c>
      <c r="O2708" s="260">
        <v>0.0</v>
      </c>
      <c r="P2708" s="260"/>
      <c r="Q2708" s="260"/>
      <c r="R2708" s="260"/>
    </row>
    <row r="2709">
      <c r="A2709" s="279">
        <v>45989.0</v>
      </c>
      <c r="B2709" s="31">
        <v>9258.0</v>
      </c>
      <c r="C2709" s="31" t="s">
        <v>8901</v>
      </c>
      <c r="D2709" s="31"/>
      <c r="E2709" s="31" t="s">
        <v>23075</v>
      </c>
      <c r="F2709" s="275"/>
      <c r="G2709" s="276">
        <v>12920.0</v>
      </c>
      <c r="H2709" s="277">
        <v>2500.0</v>
      </c>
      <c r="I2709" s="278">
        <v>413.0</v>
      </c>
      <c r="J2709" s="37">
        <v>495.0</v>
      </c>
      <c r="K2709" s="37"/>
      <c r="L2709" s="37" t="s">
        <v>21</v>
      </c>
      <c r="M2709" s="37"/>
      <c r="N2709" s="260" t="s">
        <v>20645</v>
      </c>
      <c r="O2709" s="260">
        <v>0.0</v>
      </c>
      <c r="P2709" s="260"/>
      <c r="Q2709" s="260"/>
      <c r="R2709" s="260"/>
    </row>
    <row r="2710">
      <c r="A2710" s="279">
        <v>45989.0</v>
      </c>
      <c r="B2710" s="31">
        <v>9259.0</v>
      </c>
      <c r="C2710" s="31" t="s">
        <v>8901</v>
      </c>
      <c r="D2710" s="31"/>
      <c r="E2710" s="31" t="s">
        <v>23077</v>
      </c>
      <c r="F2710" s="275"/>
      <c r="G2710" s="276">
        <v>11960.0</v>
      </c>
      <c r="H2710" s="277">
        <v>1740.0</v>
      </c>
      <c r="I2710" s="278">
        <v>288.0</v>
      </c>
      <c r="J2710" s="37">
        <v>345.0</v>
      </c>
      <c r="K2710" s="37"/>
      <c r="L2710" s="37" t="s">
        <v>21</v>
      </c>
      <c r="M2710" s="37"/>
      <c r="N2710" s="260" t="s">
        <v>20645</v>
      </c>
      <c r="O2710" s="260">
        <v>0.0</v>
      </c>
      <c r="P2710" s="260"/>
      <c r="Q2710" s="260"/>
      <c r="R2710" s="260"/>
    </row>
    <row r="2711">
      <c r="A2711" s="279">
        <v>45989.0</v>
      </c>
      <c r="B2711" s="31">
        <v>9260.0</v>
      </c>
      <c r="C2711" s="31" t="s">
        <v>4097</v>
      </c>
      <c r="D2711" s="31"/>
      <c r="E2711" s="31" t="s">
        <v>22503</v>
      </c>
      <c r="F2711" s="275"/>
      <c r="G2711" s="276">
        <v>3660.0</v>
      </c>
      <c r="H2711" s="277">
        <v>960.0</v>
      </c>
      <c r="I2711" s="278">
        <v>159.0</v>
      </c>
      <c r="J2711" s="37">
        <v>191.0</v>
      </c>
      <c r="K2711" s="37"/>
      <c r="L2711" s="37" t="s">
        <v>21</v>
      </c>
      <c r="M2711" s="37"/>
      <c r="N2711" s="260" t="s">
        <v>20645</v>
      </c>
      <c r="O2711" s="260">
        <v>0.0</v>
      </c>
      <c r="P2711" s="260"/>
      <c r="Q2711" s="260"/>
      <c r="R2711" s="260"/>
    </row>
    <row r="2712">
      <c r="A2712" s="274"/>
      <c r="B2712" s="31"/>
      <c r="C2712" s="31"/>
      <c r="D2712" s="31"/>
      <c r="E2712" s="31"/>
      <c r="F2712" s="275"/>
      <c r="G2712" s="276"/>
      <c r="H2712" s="277"/>
      <c r="I2712" s="278"/>
      <c r="J2712" s="37"/>
      <c r="K2712" s="37"/>
      <c r="L2712" s="37"/>
      <c r="M2712" s="37"/>
      <c r="N2712" s="260"/>
      <c r="O2712" s="260"/>
      <c r="P2712" s="260"/>
      <c r="Q2712" s="260"/>
      <c r="R2712" s="260"/>
    </row>
    <row r="2713">
      <c r="A2713" s="274">
        <v>45992.02901672454</v>
      </c>
      <c r="B2713" s="31">
        <v>9261.0</v>
      </c>
      <c r="C2713" s="31" t="s">
        <v>4112</v>
      </c>
      <c r="D2713" s="31"/>
      <c r="E2713" s="31"/>
      <c r="F2713" s="275"/>
      <c r="G2713" s="276">
        <v>3160.0</v>
      </c>
      <c r="H2713" s="277">
        <v>500.0</v>
      </c>
      <c r="I2713" s="278">
        <v>83.0</v>
      </c>
      <c r="J2713" s="37">
        <v>99.0</v>
      </c>
      <c r="K2713" s="37"/>
      <c r="L2713" s="37" t="s">
        <v>21</v>
      </c>
      <c r="M2713" s="37"/>
      <c r="N2713" s="260" t="s">
        <v>20645</v>
      </c>
      <c r="O2713" s="260">
        <v>0.0</v>
      </c>
      <c r="P2713" s="260"/>
      <c r="Q2713" s="260"/>
      <c r="R2713" s="260"/>
    </row>
    <row r="2714">
      <c r="A2714" s="279">
        <v>45992.0</v>
      </c>
      <c r="B2714" s="31">
        <v>9262.0</v>
      </c>
      <c r="C2714" s="31" t="s">
        <v>2857</v>
      </c>
      <c r="D2714" s="31"/>
      <c r="E2714" s="31"/>
      <c r="F2714" s="275"/>
      <c r="G2714" s="276">
        <v>3240.0</v>
      </c>
      <c r="H2714" s="277">
        <v>180.0</v>
      </c>
      <c r="I2714" s="278">
        <v>15.0</v>
      </c>
      <c r="J2714" s="37">
        <v>18.0</v>
      </c>
      <c r="K2714" s="37"/>
      <c r="L2714" s="37" t="s">
        <v>52</v>
      </c>
      <c r="M2714" s="37"/>
      <c r="N2714" s="260" t="s">
        <v>20645</v>
      </c>
      <c r="O2714" s="260">
        <v>0.0</v>
      </c>
      <c r="P2714" s="260"/>
      <c r="Q2714" s="260"/>
      <c r="R2714" s="260"/>
    </row>
    <row r="2715">
      <c r="A2715" s="279">
        <v>45992.0</v>
      </c>
      <c r="B2715" s="31">
        <v>9263.0</v>
      </c>
      <c r="C2715" s="31" t="s">
        <v>4017</v>
      </c>
      <c r="D2715" s="31"/>
      <c r="E2715" s="31" t="s">
        <v>4500</v>
      </c>
      <c r="F2715" s="275"/>
      <c r="G2715" s="276">
        <v>4120.0</v>
      </c>
      <c r="H2715" s="277">
        <v>740.0</v>
      </c>
      <c r="I2715" s="278">
        <v>123.0</v>
      </c>
      <c r="J2715" s="37">
        <v>147.0</v>
      </c>
      <c r="K2715" s="37"/>
      <c r="L2715" s="37" t="s">
        <v>52</v>
      </c>
      <c r="M2715" s="37"/>
      <c r="N2715" s="260" t="s">
        <v>20645</v>
      </c>
      <c r="O2715" s="260">
        <v>0.0</v>
      </c>
      <c r="P2715" s="260"/>
      <c r="Q2715" s="260"/>
      <c r="R2715" s="260"/>
    </row>
    <row r="2716">
      <c r="A2716" s="279">
        <v>45992.0</v>
      </c>
      <c r="B2716" s="31">
        <v>9264.0</v>
      </c>
      <c r="C2716" s="31" t="s">
        <v>8901</v>
      </c>
      <c r="D2716" s="31"/>
      <c r="E2716" s="31" t="s">
        <v>23081</v>
      </c>
      <c r="F2716" s="275"/>
      <c r="G2716" s="276">
        <v>13040.0</v>
      </c>
      <c r="H2716" s="277">
        <v>2620.0</v>
      </c>
      <c r="I2716" s="278">
        <v>433.0</v>
      </c>
      <c r="J2716" s="37">
        <v>519.0</v>
      </c>
      <c r="K2716" s="37"/>
      <c r="L2716" s="37" t="s">
        <v>21</v>
      </c>
      <c r="M2716" s="37"/>
      <c r="N2716" s="260" t="s">
        <v>20645</v>
      </c>
      <c r="O2716" s="260">
        <v>0.0</v>
      </c>
      <c r="P2716" s="260"/>
      <c r="Q2716" s="260"/>
      <c r="R2716" s="260"/>
    </row>
    <row r="2717">
      <c r="A2717" s="279">
        <v>45992.0</v>
      </c>
      <c r="B2717" s="31">
        <v>9265.0</v>
      </c>
      <c r="C2717" s="31" t="s">
        <v>4082</v>
      </c>
      <c r="D2717" s="31"/>
      <c r="E2717" s="31"/>
      <c r="F2717" s="275"/>
      <c r="G2717" s="276">
        <v>4180.0</v>
      </c>
      <c r="H2717" s="277">
        <v>980.0</v>
      </c>
      <c r="I2717" s="278">
        <v>40.0</v>
      </c>
      <c r="J2717" s="37">
        <v>48.0</v>
      </c>
      <c r="K2717" s="37"/>
      <c r="L2717" s="37" t="s">
        <v>21</v>
      </c>
      <c r="M2717" s="37"/>
      <c r="N2717" s="260" t="s">
        <v>20645</v>
      </c>
      <c r="O2717" s="260">
        <v>0.0</v>
      </c>
      <c r="P2717" s="260"/>
      <c r="Q2717" s="260"/>
      <c r="R2717" s="260"/>
    </row>
    <row r="2718">
      <c r="A2718" s="279">
        <v>45992.0</v>
      </c>
      <c r="B2718" s="31">
        <v>9266.0</v>
      </c>
      <c r="C2718" s="31" t="s">
        <v>8901</v>
      </c>
      <c r="D2718" s="31"/>
      <c r="E2718" s="31" t="s">
        <v>23082</v>
      </c>
      <c r="F2718" s="275"/>
      <c r="G2718" s="276">
        <v>11400.0</v>
      </c>
      <c r="H2718" s="277">
        <v>760.0</v>
      </c>
      <c r="I2718" s="278">
        <v>156.0</v>
      </c>
      <c r="J2718" s="37">
        <v>187.0</v>
      </c>
      <c r="K2718" s="37"/>
      <c r="L2718" s="37" t="s">
        <v>21</v>
      </c>
      <c r="M2718" s="37"/>
      <c r="N2718" s="260" t="s">
        <v>20645</v>
      </c>
      <c r="O2718" s="260">
        <v>0.0</v>
      </c>
      <c r="P2718" s="260"/>
      <c r="Q2718" s="260"/>
      <c r="R2718" s="260"/>
    </row>
    <row r="2719">
      <c r="A2719" s="279">
        <v>45992.0</v>
      </c>
      <c r="B2719" s="31">
        <v>9267.0</v>
      </c>
      <c r="C2719" s="31" t="s">
        <v>15884</v>
      </c>
      <c r="D2719" s="31"/>
      <c r="E2719" s="31"/>
      <c r="F2719" s="275"/>
      <c r="G2719" s="276">
        <v>3140.0</v>
      </c>
      <c r="H2719" s="277">
        <v>420.0</v>
      </c>
      <c r="I2719" s="278">
        <v>70.0</v>
      </c>
      <c r="J2719" s="37">
        <v>84.0</v>
      </c>
      <c r="K2719" s="37"/>
      <c r="L2719" s="37" t="s">
        <v>21</v>
      </c>
      <c r="M2719" s="37"/>
      <c r="N2719" s="260" t="s">
        <v>20645</v>
      </c>
      <c r="O2719" s="260">
        <v>0.0</v>
      </c>
      <c r="P2719" s="260"/>
      <c r="Q2719" s="260"/>
      <c r="R2719" s="260"/>
    </row>
    <row r="2720">
      <c r="A2720" s="279">
        <v>45992.0</v>
      </c>
      <c r="B2720" s="31">
        <v>9268.0</v>
      </c>
      <c r="C2720" s="31" t="s">
        <v>5722</v>
      </c>
      <c r="D2720" s="31"/>
      <c r="E2720" s="31" t="s">
        <v>23083</v>
      </c>
      <c r="F2720" s="275"/>
      <c r="G2720" s="276">
        <v>3660.0</v>
      </c>
      <c r="H2720" s="277">
        <v>260.0</v>
      </c>
      <c r="I2720" s="278">
        <v>11.0</v>
      </c>
      <c r="J2720" s="37">
        <v>13.0</v>
      </c>
      <c r="K2720" s="37"/>
      <c r="L2720" s="37" t="s">
        <v>21</v>
      </c>
      <c r="M2720" s="37"/>
      <c r="N2720" s="260" t="s">
        <v>20645</v>
      </c>
      <c r="O2720" s="260">
        <v>0.0</v>
      </c>
      <c r="P2720" s="260"/>
      <c r="Q2720" s="260"/>
      <c r="R2720" s="260"/>
    </row>
    <row r="2721">
      <c r="A2721" s="279">
        <v>45992.0</v>
      </c>
      <c r="B2721" s="31">
        <v>9269.0</v>
      </c>
      <c r="C2721" s="31" t="s">
        <v>5722</v>
      </c>
      <c r="D2721" s="31"/>
      <c r="E2721" s="31" t="s">
        <v>22684</v>
      </c>
      <c r="F2721" s="275"/>
      <c r="G2721" s="276">
        <v>3400.0</v>
      </c>
      <c r="H2721" s="277">
        <v>480.0</v>
      </c>
      <c r="I2721" s="278">
        <v>89.0</v>
      </c>
      <c r="J2721" s="37">
        <v>107.0</v>
      </c>
      <c r="K2721" s="37"/>
      <c r="L2721" s="37" t="s">
        <v>21</v>
      </c>
      <c r="M2721" s="37"/>
      <c r="N2721" s="260" t="s">
        <v>20645</v>
      </c>
      <c r="O2721" s="260">
        <v>0.0</v>
      </c>
      <c r="P2721" s="260"/>
      <c r="Q2721" s="260"/>
      <c r="R2721" s="260"/>
    </row>
    <row r="2722">
      <c r="A2722" s="279">
        <v>45992.0</v>
      </c>
      <c r="B2722" s="31">
        <v>9270.0</v>
      </c>
      <c r="C2722" s="31" t="s">
        <v>6423</v>
      </c>
      <c r="D2722" s="31"/>
      <c r="E2722" s="31" t="s">
        <v>22683</v>
      </c>
      <c r="F2722" s="275"/>
      <c r="G2722" s="276">
        <v>3520.0</v>
      </c>
      <c r="H2722" s="277">
        <v>260.0</v>
      </c>
      <c r="I2722" s="278">
        <v>11.0</v>
      </c>
      <c r="J2722" s="37">
        <v>13.0</v>
      </c>
      <c r="K2722" s="37"/>
      <c r="L2722" s="37" t="s">
        <v>21</v>
      </c>
      <c r="M2722" s="37"/>
      <c r="N2722" s="260" t="s">
        <v>20645</v>
      </c>
      <c r="O2722" s="260">
        <v>0.0</v>
      </c>
      <c r="P2722" s="260"/>
      <c r="Q2722" s="260"/>
      <c r="R2722" s="260"/>
    </row>
    <row r="2723">
      <c r="A2723" s="279">
        <v>45992.0</v>
      </c>
      <c r="B2723" s="31">
        <v>9271.0</v>
      </c>
      <c r="C2723" s="31" t="s">
        <v>6423</v>
      </c>
      <c r="D2723" s="31"/>
      <c r="E2723" s="31" t="s">
        <v>22683</v>
      </c>
      <c r="F2723" s="275"/>
      <c r="G2723" s="276">
        <v>3260.0</v>
      </c>
      <c r="H2723" s="277">
        <v>500.0</v>
      </c>
      <c r="I2723" s="278">
        <v>93.0</v>
      </c>
      <c r="J2723" s="37">
        <v>111.0</v>
      </c>
      <c r="K2723" s="37"/>
      <c r="L2723" s="37" t="s">
        <v>21</v>
      </c>
      <c r="M2723" s="37"/>
      <c r="N2723" s="260" t="s">
        <v>20645</v>
      </c>
      <c r="O2723" s="260">
        <v>0.0</v>
      </c>
      <c r="P2723" s="260"/>
      <c r="Q2723" s="260"/>
      <c r="R2723" s="260"/>
    </row>
    <row r="2724">
      <c r="A2724" s="279">
        <v>45992.0</v>
      </c>
      <c r="B2724" s="31">
        <v>9272.0</v>
      </c>
      <c r="C2724" s="31" t="s">
        <v>15884</v>
      </c>
      <c r="D2724" s="31"/>
      <c r="E2724" s="31" t="s">
        <v>23084</v>
      </c>
      <c r="F2724" s="275"/>
      <c r="G2724" s="276">
        <v>3360.0</v>
      </c>
      <c r="H2724" s="277">
        <v>640.0</v>
      </c>
      <c r="I2724" s="278">
        <v>47.0</v>
      </c>
      <c r="J2724" s="37">
        <v>56.0</v>
      </c>
      <c r="K2724" s="37"/>
      <c r="L2724" s="37" t="s">
        <v>21</v>
      </c>
      <c r="M2724" s="37"/>
      <c r="N2724" s="260" t="s">
        <v>20645</v>
      </c>
      <c r="O2724" s="260">
        <v>0.0</v>
      </c>
      <c r="P2724" s="260"/>
      <c r="Q2724" s="260"/>
      <c r="R2724" s="260"/>
    </row>
    <row r="2725">
      <c r="A2725" s="279">
        <v>45992.0</v>
      </c>
      <c r="B2725" s="31">
        <v>9273.0</v>
      </c>
      <c r="C2725" s="31" t="s">
        <v>82</v>
      </c>
      <c r="D2725" s="31"/>
      <c r="E2725" s="31"/>
      <c r="F2725" s="275"/>
      <c r="G2725" s="276">
        <v>4020.0</v>
      </c>
      <c r="H2725" s="277">
        <v>1380.0</v>
      </c>
      <c r="I2725" s="278">
        <v>56.0</v>
      </c>
      <c r="J2725" s="37">
        <v>67.0</v>
      </c>
      <c r="K2725" s="37"/>
      <c r="L2725" s="37" t="s">
        <v>21</v>
      </c>
      <c r="M2725" s="37"/>
      <c r="N2725" s="260" t="s">
        <v>20645</v>
      </c>
      <c r="O2725" s="260">
        <v>0.0</v>
      </c>
      <c r="P2725" s="260"/>
      <c r="Q2725" s="260"/>
      <c r="R2725" s="260"/>
    </row>
    <row r="2726">
      <c r="A2726" s="279">
        <v>45992.0</v>
      </c>
      <c r="B2726" s="31">
        <v>9274.0</v>
      </c>
      <c r="C2726" s="31" t="s">
        <v>8901</v>
      </c>
      <c r="D2726" s="31"/>
      <c r="E2726" s="31" t="s">
        <v>23085</v>
      </c>
      <c r="F2726" s="275"/>
      <c r="G2726" s="276">
        <v>11160.0</v>
      </c>
      <c r="H2726" s="277">
        <v>820.0</v>
      </c>
      <c r="I2726" s="278">
        <v>136.0</v>
      </c>
      <c r="J2726" s="37">
        <v>163.0</v>
      </c>
      <c r="K2726" s="37"/>
      <c r="L2726" s="37" t="s">
        <v>21</v>
      </c>
      <c r="M2726" s="37"/>
      <c r="N2726" s="260" t="s">
        <v>20645</v>
      </c>
      <c r="O2726" s="260">
        <v>0.0</v>
      </c>
      <c r="P2726" s="260"/>
      <c r="Q2726" s="260"/>
      <c r="R2726" s="260"/>
    </row>
    <row r="2727">
      <c r="A2727" s="279">
        <v>45992.0</v>
      </c>
      <c r="B2727" s="31">
        <v>9275.0</v>
      </c>
      <c r="C2727" s="31" t="s">
        <v>15884</v>
      </c>
      <c r="D2727" s="31"/>
      <c r="E2727" s="31" t="s">
        <v>23084</v>
      </c>
      <c r="F2727" s="275"/>
      <c r="G2727" s="276">
        <v>3760.0</v>
      </c>
      <c r="H2727" s="277">
        <v>980.0</v>
      </c>
      <c r="I2727" s="278">
        <v>64.0</v>
      </c>
      <c r="J2727" s="37">
        <v>77.0</v>
      </c>
      <c r="K2727" s="37"/>
      <c r="L2727" s="37" t="s">
        <v>21</v>
      </c>
      <c r="M2727" s="37"/>
      <c r="N2727" s="260" t="s">
        <v>20645</v>
      </c>
      <c r="O2727" s="260">
        <v>0.0</v>
      </c>
      <c r="P2727" s="260"/>
      <c r="Q2727" s="260"/>
      <c r="R2727" s="260"/>
    </row>
    <row r="2728">
      <c r="A2728" s="279">
        <v>45990.0</v>
      </c>
      <c r="B2728" s="31">
        <v>9276.0</v>
      </c>
      <c r="C2728" s="31" t="s">
        <v>6423</v>
      </c>
      <c r="D2728" s="31"/>
      <c r="E2728" s="31" t="s">
        <v>22006</v>
      </c>
      <c r="F2728" s="275"/>
      <c r="G2728" s="276">
        <v>3960.0</v>
      </c>
      <c r="H2728" s="277">
        <v>300.0</v>
      </c>
      <c r="I2728" s="278">
        <v>22.0</v>
      </c>
      <c r="J2728" s="37">
        <v>26.0</v>
      </c>
      <c r="K2728" s="37"/>
      <c r="L2728" s="37" t="s">
        <v>21</v>
      </c>
      <c r="M2728" s="37"/>
      <c r="N2728" s="260" t="s">
        <v>20645</v>
      </c>
      <c r="O2728" s="260">
        <v>0.0</v>
      </c>
      <c r="P2728" s="260"/>
      <c r="Q2728" s="260"/>
      <c r="R2728" s="260"/>
    </row>
    <row r="2729">
      <c r="A2729" s="279">
        <v>45990.0</v>
      </c>
      <c r="B2729" s="31">
        <v>9277.0</v>
      </c>
      <c r="C2729" s="31" t="s">
        <v>22124</v>
      </c>
      <c r="D2729" s="31"/>
      <c r="E2729" s="31" t="s">
        <v>22359</v>
      </c>
      <c r="F2729" s="275"/>
      <c r="G2729" s="276">
        <v>3660.0</v>
      </c>
      <c r="H2729" s="277">
        <v>820.0</v>
      </c>
      <c r="I2729" s="278">
        <v>152.0</v>
      </c>
      <c r="J2729" s="37">
        <v>183.0</v>
      </c>
      <c r="K2729" s="37"/>
      <c r="L2729" s="37" t="s">
        <v>21</v>
      </c>
      <c r="M2729" s="37"/>
      <c r="N2729" s="260" t="s">
        <v>20645</v>
      </c>
      <c r="O2729" s="260">
        <v>0.0</v>
      </c>
      <c r="P2729" s="260"/>
      <c r="Q2729" s="260"/>
      <c r="R2729" s="260"/>
    </row>
    <row r="2730">
      <c r="A2730" s="279">
        <v>45992.0</v>
      </c>
      <c r="B2730" s="31">
        <v>9278.0</v>
      </c>
      <c r="C2730" s="31" t="s">
        <v>4111</v>
      </c>
      <c r="D2730" s="31"/>
      <c r="E2730" s="31"/>
      <c r="F2730" s="275"/>
      <c r="G2730" s="276">
        <v>3640.0</v>
      </c>
      <c r="H2730" s="277">
        <v>1060.0</v>
      </c>
      <c r="I2730" s="278">
        <v>175.0</v>
      </c>
      <c r="J2730" s="37">
        <v>210.0</v>
      </c>
      <c r="K2730" s="37"/>
      <c r="L2730" s="37" t="s">
        <v>21</v>
      </c>
      <c r="M2730" s="37"/>
      <c r="N2730" s="260" t="s">
        <v>20645</v>
      </c>
      <c r="O2730" s="260">
        <v>0.0</v>
      </c>
      <c r="P2730" s="260"/>
      <c r="Q2730" s="260"/>
      <c r="R2730" s="260"/>
    </row>
    <row r="2731">
      <c r="A2731" s="279">
        <v>45992.0</v>
      </c>
      <c r="B2731" s="31">
        <v>9279.0</v>
      </c>
      <c r="C2731" s="31" t="s">
        <v>8901</v>
      </c>
      <c r="D2731" s="31"/>
      <c r="E2731" s="31" t="s">
        <v>23086</v>
      </c>
      <c r="F2731" s="275"/>
      <c r="G2731" s="276">
        <v>12900.0</v>
      </c>
      <c r="H2731" s="277">
        <v>2560.0</v>
      </c>
      <c r="I2731" s="278">
        <v>423.0</v>
      </c>
      <c r="J2731" s="37">
        <v>507.0</v>
      </c>
      <c r="K2731" s="37"/>
      <c r="L2731" s="37" t="s">
        <v>21</v>
      </c>
      <c r="M2731" s="37"/>
      <c r="N2731" s="260" t="s">
        <v>20645</v>
      </c>
      <c r="O2731" s="260">
        <v>0.0</v>
      </c>
      <c r="P2731" s="260"/>
      <c r="Q2731" s="260"/>
      <c r="R2731" s="260"/>
    </row>
    <row r="2732">
      <c r="A2732" s="274"/>
      <c r="B2732" s="31"/>
      <c r="C2732" s="31"/>
      <c r="D2732" s="31"/>
      <c r="E2732" s="31"/>
      <c r="F2732" s="275"/>
      <c r="G2732" s="276"/>
      <c r="H2732" s="277"/>
      <c r="I2732" s="278"/>
      <c r="J2732" s="37"/>
      <c r="K2732" s="37"/>
      <c r="L2732" s="37"/>
      <c r="M2732" s="37"/>
      <c r="N2732" s="260"/>
      <c r="O2732" s="260"/>
      <c r="P2732" s="260"/>
      <c r="Q2732" s="260"/>
      <c r="R2732" s="260"/>
    </row>
    <row r="2733">
      <c r="A2733" s="274">
        <v>45993.029016319444</v>
      </c>
      <c r="B2733" s="31">
        <v>9280.0</v>
      </c>
      <c r="C2733" s="31" t="s">
        <v>4017</v>
      </c>
      <c r="D2733" s="31"/>
      <c r="E2733" s="31" t="s">
        <v>4500</v>
      </c>
      <c r="F2733" s="275"/>
      <c r="G2733" s="276">
        <v>3680.0</v>
      </c>
      <c r="H2733" s="277">
        <v>320.0</v>
      </c>
      <c r="I2733" s="278">
        <v>53.0</v>
      </c>
      <c r="J2733" s="37">
        <v>64.0</v>
      </c>
      <c r="K2733" s="37"/>
      <c r="L2733" s="37" t="s">
        <v>52</v>
      </c>
      <c r="M2733" s="37"/>
      <c r="N2733" s="260" t="s">
        <v>20645</v>
      </c>
      <c r="O2733" s="260">
        <v>0.0</v>
      </c>
      <c r="P2733" s="260"/>
      <c r="Q2733" s="260"/>
      <c r="R2733" s="260"/>
    </row>
    <row r="2734">
      <c r="A2734" s="279">
        <v>45993.0</v>
      </c>
      <c r="B2734" s="31">
        <v>9281.0</v>
      </c>
      <c r="C2734" s="31" t="s">
        <v>2781</v>
      </c>
      <c r="D2734" s="31"/>
      <c r="E2734" s="31" t="s">
        <v>23074</v>
      </c>
      <c r="F2734" s="275"/>
      <c r="G2734" s="276">
        <v>3640.0</v>
      </c>
      <c r="H2734" s="277">
        <v>740.0</v>
      </c>
      <c r="I2734" s="278">
        <v>123.0</v>
      </c>
      <c r="J2734" s="37">
        <v>147.0</v>
      </c>
      <c r="K2734" s="37"/>
      <c r="L2734" s="37" t="s">
        <v>52</v>
      </c>
      <c r="M2734" s="37"/>
      <c r="N2734" s="260" t="s">
        <v>20645</v>
      </c>
      <c r="O2734" s="260">
        <v>0.0</v>
      </c>
      <c r="P2734" s="260"/>
      <c r="Q2734" s="260"/>
      <c r="R2734" s="260"/>
    </row>
    <row r="2735">
      <c r="A2735" s="279">
        <v>45993.0</v>
      </c>
      <c r="B2735" s="31">
        <v>9282.0</v>
      </c>
      <c r="C2735" s="31" t="s">
        <v>8901</v>
      </c>
      <c r="D2735" s="31"/>
      <c r="E2735" s="31" t="s">
        <v>23090</v>
      </c>
      <c r="F2735" s="275"/>
      <c r="G2735" s="276">
        <v>11960.0</v>
      </c>
      <c r="H2735" s="277">
        <v>1460.0</v>
      </c>
      <c r="I2735" s="278">
        <v>241.0</v>
      </c>
      <c r="J2735" s="37">
        <v>290.0</v>
      </c>
      <c r="K2735" s="37"/>
      <c r="L2735" s="37" t="s">
        <v>21</v>
      </c>
      <c r="M2735" s="37"/>
      <c r="N2735" s="260" t="s">
        <v>20645</v>
      </c>
      <c r="O2735" s="260">
        <v>0.0</v>
      </c>
      <c r="P2735" s="260"/>
      <c r="Q2735" s="260"/>
      <c r="R2735" s="260"/>
    </row>
    <row r="2736">
      <c r="A2736" s="279">
        <v>45993.0</v>
      </c>
      <c r="B2736" s="31">
        <v>9283.0</v>
      </c>
      <c r="C2736" s="31" t="s">
        <v>6423</v>
      </c>
      <c r="D2736" s="31"/>
      <c r="E2736" s="31" t="s">
        <v>23083</v>
      </c>
      <c r="F2736" s="275"/>
      <c r="G2736" s="276">
        <v>3360.0</v>
      </c>
      <c r="H2736" s="277">
        <v>100.0</v>
      </c>
      <c r="I2736" s="278">
        <v>4.0</v>
      </c>
      <c r="J2736" s="37">
        <v>5.0</v>
      </c>
      <c r="K2736" s="37"/>
      <c r="L2736" s="37" t="s">
        <v>21</v>
      </c>
      <c r="M2736" s="37"/>
      <c r="N2736" s="260" t="s">
        <v>20645</v>
      </c>
      <c r="O2736" s="260">
        <v>0.0</v>
      </c>
      <c r="P2736" s="260"/>
      <c r="Q2736" s="260"/>
      <c r="R2736" s="260"/>
    </row>
    <row r="2737">
      <c r="A2737" s="279">
        <v>45993.0</v>
      </c>
      <c r="B2737" s="31">
        <v>9284.0</v>
      </c>
      <c r="C2737" s="31" t="s">
        <v>6423</v>
      </c>
      <c r="D2737" s="31"/>
      <c r="E2737" s="31" t="s">
        <v>22684</v>
      </c>
      <c r="F2737" s="275"/>
      <c r="G2737" s="276">
        <v>3260.0</v>
      </c>
      <c r="H2737" s="277">
        <v>360.0</v>
      </c>
      <c r="I2737" s="278">
        <v>67.0</v>
      </c>
      <c r="J2737" s="37">
        <v>80.0</v>
      </c>
      <c r="K2737" s="37"/>
      <c r="L2737" s="37" t="s">
        <v>21</v>
      </c>
      <c r="M2737" s="37"/>
      <c r="N2737" s="260" t="s">
        <v>20645</v>
      </c>
      <c r="O2737" s="260">
        <v>0.0</v>
      </c>
      <c r="P2737" s="260"/>
      <c r="Q2737" s="260"/>
      <c r="R2737" s="260"/>
    </row>
    <row r="2738">
      <c r="A2738" s="279">
        <v>45993.0</v>
      </c>
      <c r="B2738" s="31">
        <v>9285.0</v>
      </c>
      <c r="C2738" s="31" t="s">
        <v>10778</v>
      </c>
      <c r="D2738" s="31"/>
      <c r="E2738" s="31" t="s">
        <v>22797</v>
      </c>
      <c r="F2738" s="275"/>
      <c r="G2738" s="276">
        <v>4340.0</v>
      </c>
      <c r="H2738" s="277">
        <v>1620.0</v>
      </c>
      <c r="I2738" s="278">
        <v>65.0</v>
      </c>
      <c r="J2738" s="37">
        <v>78.0</v>
      </c>
      <c r="K2738" s="37"/>
      <c r="L2738" s="37" t="s">
        <v>52</v>
      </c>
      <c r="M2738" s="37"/>
      <c r="N2738" s="260" t="s">
        <v>20645</v>
      </c>
      <c r="O2738" s="260">
        <v>0.0</v>
      </c>
      <c r="P2738" s="260"/>
      <c r="Q2738" s="260"/>
      <c r="R2738" s="260"/>
    </row>
    <row r="2739">
      <c r="A2739" s="279">
        <v>45993.0</v>
      </c>
      <c r="B2739" s="31">
        <v>9286.0</v>
      </c>
      <c r="C2739" s="31" t="s">
        <v>4608</v>
      </c>
      <c r="D2739" s="31"/>
      <c r="E2739" s="31"/>
      <c r="F2739" s="275"/>
      <c r="G2739" s="276">
        <v>3640.0</v>
      </c>
      <c r="H2739" s="277">
        <v>420.0</v>
      </c>
      <c r="I2739" s="278">
        <v>70.0</v>
      </c>
      <c r="J2739" s="37">
        <v>84.0</v>
      </c>
      <c r="K2739" s="37"/>
      <c r="L2739" s="37" t="s">
        <v>25214</v>
      </c>
      <c r="M2739" s="37"/>
      <c r="N2739" s="260" t="s">
        <v>20645</v>
      </c>
      <c r="O2739" s="260">
        <v>0.0</v>
      </c>
      <c r="P2739" s="260"/>
      <c r="Q2739" s="260"/>
      <c r="R2739" s="260"/>
    </row>
    <row r="2740">
      <c r="A2740" s="279">
        <v>45993.0</v>
      </c>
      <c r="B2740" s="31">
        <v>9287.0</v>
      </c>
      <c r="C2740" s="31" t="s">
        <v>4129</v>
      </c>
      <c r="D2740" s="31"/>
      <c r="E2740" s="31"/>
      <c r="F2740" s="275"/>
      <c r="G2740" s="276">
        <v>3360.0</v>
      </c>
      <c r="H2740" s="277">
        <v>580.0</v>
      </c>
      <c r="I2740" s="278">
        <v>96.0</v>
      </c>
      <c r="J2740" s="37">
        <v>115.0</v>
      </c>
      <c r="K2740" s="37"/>
      <c r="L2740" s="37" t="s">
        <v>52</v>
      </c>
      <c r="M2740" s="37"/>
      <c r="N2740" s="260" t="s">
        <v>20645</v>
      </c>
      <c r="O2740" s="260">
        <v>0.0</v>
      </c>
      <c r="P2740" s="260"/>
      <c r="Q2740" s="260"/>
      <c r="R2740" s="260"/>
    </row>
    <row r="2741">
      <c r="A2741" s="279">
        <v>45992.0</v>
      </c>
      <c r="B2741" s="31">
        <v>9288.0</v>
      </c>
      <c r="C2741" s="31" t="s">
        <v>1093</v>
      </c>
      <c r="D2741" s="31"/>
      <c r="E2741" s="31" t="s">
        <v>23087</v>
      </c>
      <c r="F2741" s="275"/>
      <c r="G2741" s="276">
        <v>3320.0</v>
      </c>
      <c r="H2741" s="277">
        <v>460.0</v>
      </c>
      <c r="I2741" s="278">
        <v>92.0</v>
      </c>
      <c r="J2741" s="37">
        <v>111.0</v>
      </c>
      <c r="K2741" s="37"/>
      <c r="L2741" s="37" t="s">
        <v>21</v>
      </c>
      <c r="M2741" s="37"/>
      <c r="N2741" s="260" t="s">
        <v>20645</v>
      </c>
      <c r="O2741" s="260">
        <v>0.0</v>
      </c>
      <c r="P2741" s="260"/>
      <c r="Q2741" s="260"/>
      <c r="R2741" s="260"/>
    </row>
    <row r="2742">
      <c r="A2742" s="279">
        <v>45993.0</v>
      </c>
      <c r="B2742" s="31">
        <v>9289.0</v>
      </c>
      <c r="C2742" s="31" t="s">
        <v>16019</v>
      </c>
      <c r="D2742" s="31"/>
      <c r="E2742" s="31"/>
      <c r="F2742" s="275"/>
      <c r="G2742" s="276">
        <v>3440.0</v>
      </c>
      <c r="H2742" s="277">
        <v>300.0</v>
      </c>
      <c r="I2742" s="278">
        <v>34.0</v>
      </c>
      <c r="J2742" s="37">
        <v>41.0</v>
      </c>
      <c r="K2742" s="37"/>
      <c r="L2742" s="37" t="s">
        <v>52</v>
      </c>
      <c r="M2742" s="37"/>
      <c r="N2742" s="260" t="s">
        <v>20645</v>
      </c>
      <c r="O2742" s="260">
        <v>0.0</v>
      </c>
      <c r="P2742" s="260"/>
      <c r="Q2742" s="260"/>
      <c r="R2742" s="260"/>
    </row>
    <row r="2743">
      <c r="A2743" s="279">
        <v>45993.0</v>
      </c>
      <c r="B2743" s="31">
        <v>9290.0</v>
      </c>
      <c r="C2743" s="31" t="s">
        <v>4111</v>
      </c>
      <c r="D2743" s="31"/>
      <c r="E2743" s="31"/>
      <c r="F2743" s="275"/>
      <c r="G2743" s="276">
        <v>2780.0</v>
      </c>
      <c r="H2743" s="277">
        <v>60.0</v>
      </c>
      <c r="I2743" s="278">
        <v>10.0</v>
      </c>
      <c r="J2743" s="37">
        <v>12.0</v>
      </c>
      <c r="K2743" s="37"/>
      <c r="L2743" s="37" t="s">
        <v>21</v>
      </c>
      <c r="M2743" s="37"/>
      <c r="N2743" s="260" t="s">
        <v>20645</v>
      </c>
      <c r="O2743" s="260">
        <v>0.0</v>
      </c>
      <c r="P2743" s="260"/>
      <c r="Q2743" s="260"/>
      <c r="R2743" s="260"/>
    </row>
    <row r="2744">
      <c r="A2744" s="279">
        <v>45993.0</v>
      </c>
      <c r="B2744" s="31">
        <v>9291.0</v>
      </c>
      <c r="C2744" s="31" t="s">
        <v>4097</v>
      </c>
      <c r="D2744" s="31"/>
      <c r="E2744" s="31"/>
      <c r="F2744" s="275"/>
      <c r="G2744" s="276">
        <v>3300.0</v>
      </c>
      <c r="H2744" s="277">
        <v>600.0</v>
      </c>
      <c r="I2744" s="278">
        <v>99.0</v>
      </c>
      <c r="J2744" s="37">
        <v>119.0</v>
      </c>
      <c r="K2744" s="37"/>
      <c r="L2744" s="37" t="s">
        <v>21</v>
      </c>
      <c r="M2744" s="37"/>
      <c r="N2744" s="260" t="s">
        <v>20645</v>
      </c>
      <c r="O2744" s="260">
        <v>0.0</v>
      </c>
      <c r="P2744" s="260"/>
      <c r="Q2744" s="260"/>
      <c r="R2744" s="260"/>
    </row>
    <row r="2745">
      <c r="A2745" s="274"/>
      <c r="B2745" s="31"/>
      <c r="C2745" s="31"/>
      <c r="D2745" s="31"/>
      <c r="E2745" s="31"/>
      <c r="F2745" s="275"/>
      <c r="G2745" s="276"/>
      <c r="H2745" s="277"/>
      <c r="I2745" s="278"/>
      <c r="J2745" s="37"/>
      <c r="K2745" s="37"/>
      <c r="L2745" s="37"/>
      <c r="M2745" s="37"/>
      <c r="N2745" s="260"/>
      <c r="O2745" s="260"/>
      <c r="P2745" s="260"/>
      <c r="Q2745" s="260"/>
      <c r="R2745" s="260"/>
    </row>
    <row r="2746">
      <c r="A2746" s="274">
        <v>45994.029019594906</v>
      </c>
      <c r="B2746" s="31">
        <v>9292.0</v>
      </c>
      <c r="C2746" s="31" t="s">
        <v>16048</v>
      </c>
      <c r="D2746" s="31"/>
      <c r="E2746" s="31"/>
      <c r="F2746" s="275"/>
      <c r="G2746" s="276">
        <v>3120.0</v>
      </c>
      <c r="H2746" s="277">
        <v>100.0</v>
      </c>
      <c r="I2746" s="278">
        <v>20.0</v>
      </c>
      <c r="J2746" s="37">
        <v>24.0</v>
      </c>
      <c r="K2746" s="37"/>
      <c r="L2746" s="37" t="s">
        <v>60</v>
      </c>
      <c r="M2746" s="37">
        <v>335742.0</v>
      </c>
      <c r="N2746" s="260" t="s">
        <v>20645</v>
      </c>
      <c r="O2746" s="260">
        <v>0.0</v>
      </c>
      <c r="P2746" s="260"/>
      <c r="Q2746" s="260"/>
      <c r="R2746" s="260"/>
    </row>
    <row r="2747">
      <c r="A2747" s="279">
        <v>45994.0</v>
      </c>
      <c r="B2747" s="31">
        <v>9293.0</v>
      </c>
      <c r="C2747" s="31" t="s">
        <v>4017</v>
      </c>
      <c r="D2747" s="31"/>
      <c r="E2747" s="31" t="s">
        <v>4500</v>
      </c>
      <c r="F2747" s="275"/>
      <c r="G2747" s="276">
        <v>4200.0</v>
      </c>
      <c r="H2747" s="277">
        <v>860.0</v>
      </c>
      <c r="I2747" s="278">
        <v>142.0</v>
      </c>
      <c r="J2747" s="37">
        <v>171.0</v>
      </c>
      <c r="K2747" s="37"/>
      <c r="L2747" s="37" t="s">
        <v>52</v>
      </c>
      <c r="M2747" s="37"/>
      <c r="N2747" s="260" t="s">
        <v>20645</v>
      </c>
      <c r="O2747" s="260">
        <v>0.0</v>
      </c>
      <c r="P2747" s="260"/>
      <c r="Q2747" s="260"/>
      <c r="R2747" s="260"/>
    </row>
    <row r="2748">
      <c r="A2748" s="279">
        <v>45994.0</v>
      </c>
      <c r="B2748" s="31">
        <v>9294.0</v>
      </c>
      <c r="C2748" s="31" t="s">
        <v>3267</v>
      </c>
      <c r="D2748" s="31"/>
      <c r="E2748" s="31"/>
      <c r="F2748" s="275"/>
      <c r="G2748" s="276">
        <v>3420.0</v>
      </c>
      <c r="H2748" s="277">
        <v>360.0</v>
      </c>
      <c r="I2748" s="278">
        <v>37.0</v>
      </c>
      <c r="J2748" s="37">
        <v>45.0</v>
      </c>
      <c r="K2748" s="37"/>
      <c r="L2748" s="37" t="s">
        <v>52</v>
      </c>
      <c r="M2748" s="37"/>
      <c r="N2748" s="260" t="s">
        <v>20645</v>
      </c>
      <c r="O2748" s="260">
        <v>0.0</v>
      </c>
      <c r="P2748" s="260"/>
      <c r="Q2748" s="260"/>
      <c r="R2748" s="260"/>
    </row>
    <row r="2749">
      <c r="A2749" s="279">
        <v>45994.0</v>
      </c>
      <c r="B2749" s="31">
        <v>9295.0</v>
      </c>
      <c r="C2749" s="31" t="s">
        <v>2781</v>
      </c>
      <c r="D2749" s="31"/>
      <c r="E2749" s="31" t="s">
        <v>23096</v>
      </c>
      <c r="F2749" s="275"/>
      <c r="G2749" s="276">
        <v>3800.0</v>
      </c>
      <c r="H2749" s="277">
        <v>820.0</v>
      </c>
      <c r="I2749" s="278">
        <v>152.0</v>
      </c>
      <c r="J2749" s="37">
        <v>183.0</v>
      </c>
      <c r="K2749" s="37"/>
      <c r="L2749" s="37" t="s">
        <v>52</v>
      </c>
      <c r="M2749" s="37"/>
      <c r="N2749" s="260" t="s">
        <v>20645</v>
      </c>
      <c r="O2749" s="260">
        <v>0.0</v>
      </c>
      <c r="P2749" s="260"/>
      <c r="Q2749" s="260"/>
      <c r="R2749" s="260"/>
    </row>
    <row r="2750">
      <c r="A2750" s="279">
        <v>45994.0</v>
      </c>
      <c r="B2750" s="31">
        <v>9296.0</v>
      </c>
      <c r="C2750" s="31" t="s">
        <v>10778</v>
      </c>
      <c r="D2750" s="31"/>
      <c r="E2750" s="31"/>
      <c r="F2750" s="275"/>
      <c r="G2750" s="276">
        <v>4600.0</v>
      </c>
      <c r="H2750" s="277">
        <v>1900.0</v>
      </c>
      <c r="I2750" s="278">
        <v>76.0</v>
      </c>
      <c r="J2750" s="37">
        <v>92.0</v>
      </c>
      <c r="K2750" s="37"/>
      <c r="L2750" s="37" t="s">
        <v>52</v>
      </c>
      <c r="M2750" s="37"/>
      <c r="N2750" s="260" t="s">
        <v>20645</v>
      </c>
      <c r="O2750" s="260">
        <v>0.0</v>
      </c>
      <c r="P2750" s="260"/>
      <c r="Q2750" s="260"/>
      <c r="R2750" s="260"/>
    </row>
    <row r="2751">
      <c r="A2751" s="279">
        <v>45994.0</v>
      </c>
      <c r="B2751" s="31">
        <v>9297.0</v>
      </c>
      <c r="C2751" s="31" t="s">
        <v>3989</v>
      </c>
      <c r="D2751" s="31"/>
      <c r="E2751" s="31" t="s">
        <v>20873</v>
      </c>
      <c r="F2751" s="275"/>
      <c r="G2751" s="276">
        <v>2920.0</v>
      </c>
      <c r="H2751" s="277">
        <v>360.0</v>
      </c>
      <c r="I2751" s="278">
        <v>72.0</v>
      </c>
      <c r="J2751" s="37">
        <v>87.0</v>
      </c>
      <c r="K2751" s="37"/>
      <c r="L2751" s="37" t="s">
        <v>60</v>
      </c>
      <c r="M2751" s="37">
        <v>726546.0</v>
      </c>
      <c r="N2751" s="260" t="s">
        <v>20645</v>
      </c>
      <c r="O2751" s="260">
        <v>0.0</v>
      </c>
      <c r="P2751" s="260"/>
      <c r="Q2751" s="260"/>
      <c r="R2751" s="260"/>
    </row>
    <row r="2752">
      <c r="A2752" s="279">
        <v>45994.0</v>
      </c>
      <c r="B2752" s="31">
        <v>9298.0</v>
      </c>
      <c r="C2752" s="31" t="s">
        <v>5722</v>
      </c>
      <c r="D2752" s="31"/>
      <c r="E2752" s="31" t="s">
        <v>22684</v>
      </c>
      <c r="F2752" s="275"/>
      <c r="G2752" s="276">
        <v>3520.0</v>
      </c>
      <c r="H2752" s="277">
        <v>200.0</v>
      </c>
      <c r="I2752" s="278">
        <v>8.0</v>
      </c>
      <c r="J2752" s="37">
        <v>10.0</v>
      </c>
      <c r="K2752" s="37"/>
      <c r="L2752" s="37" t="s">
        <v>21</v>
      </c>
      <c r="M2752" s="37"/>
      <c r="N2752" s="260" t="s">
        <v>20645</v>
      </c>
      <c r="O2752" s="260">
        <v>0.0</v>
      </c>
      <c r="P2752" s="260"/>
      <c r="Q2752" s="260"/>
      <c r="R2752" s="260"/>
    </row>
    <row r="2753">
      <c r="A2753" s="279">
        <v>45994.0</v>
      </c>
      <c r="B2753" s="31">
        <v>9299.0</v>
      </c>
      <c r="C2753" s="31" t="s">
        <v>5722</v>
      </c>
      <c r="D2753" s="31"/>
      <c r="E2753" s="31" t="s">
        <v>22684</v>
      </c>
      <c r="F2753" s="275"/>
      <c r="G2753" s="276">
        <v>3320.0</v>
      </c>
      <c r="H2753" s="277">
        <v>380.0</v>
      </c>
      <c r="I2753" s="278">
        <v>71.0</v>
      </c>
      <c r="J2753" s="37">
        <v>85.0</v>
      </c>
      <c r="K2753" s="37"/>
      <c r="L2753" s="37" t="s">
        <v>21</v>
      </c>
      <c r="M2753" s="37"/>
      <c r="N2753" s="260" t="s">
        <v>20645</v>
      </c>
      <c r="O2753" s="260">
        <v>0.0</v>
      </c>
      <c r="P2753" s="260"/>
      <c r="Q2753" s="260"/>
      <c r="R2753" s="260"/>
    </row>
    <row r="2754">
      <c r="A2754" s="279">
        <v>45994.0</v>
      </c>
      <c r="B2754" s="31">
        <v>9300.0</v>
      </c>
      <c r="C2754" s="31" t="s">
        <v>5722</v>
      </c>
      <c r="D2754" s="31"/>
      <c r="E2754" s="31" t="s">
        <v>22683</v>
      </c>
      <c r="F2754" s="275"/>
      <c r="G2754" s="276">
        <v>3540.0</v>
      </c>
      <c r="H2754" s="277">
        <v>220.0</v>
      </c>
      <c r="I2754" s="278">
        <v>9.0</v>
      </c>
      <c r="J2754" s="37">
        <v>11.0</v>
      </c>
      <c r="K2754" s="37"/>
      <c r="L2754" s="37" t="s">
        <v>21</v>
      </c>
      <c r="M2754" s="37"/>
      <c r="N2754" s="260" t="s">
        <v>20645</v>
      </c>
      <c r="O2754" s="260">
        <v>0.0</v>
      </c>
      <c r="P2754" s="260"/>
      <c r="Q2754" s="260"/>
      <c r="R2754" s="260"/>
    </row>
    <row r="2755">
      <c r="A2755" s="279">
        <v>45994.0</v>
      </c>
      <c r="B2755" s="31">
        <v>9301.0</v>
      </c>
      <c r="C2755" s="31" t="s">
        <v>5722</v>
      </c>
      <c r="D2755" s="31"/>
      <c r="E2755" s="31" t="s">
        <v>22683</v>
      </c>
      <c r="F2755" s="275"/>
      <c r="G2755" s="276">
        <v>3320.0</v>
      </c>
      <c r="H2755" s="277">
        <v>520.0</v>
      </c>
      <c r="I2755" s="278">
        <v>97.0</v>
      </c>
      <c r="J2755" s="37">
        <v>116.0</v>
      </c>
      <c r="K2755" s="37"/>
      <c r="L2755" s="37" t="s">
        <v>21</v>
      </c>
      <c r="M2755" s="37"/>
      <c r="N2755" s="260" t="s">
        <v>20645</v>
      </c>
      <c r="O2755" s="260">
        <v>0.0</v>
      </c>
      <c r="P2755" s="260"/>
      <c r="Q2755" s="260"/>
      <c r="R2755" s="260"/>
    </row>
    <row r="2756">
      <c r="A2756" s="279">
        <v>45993.0</v>
      </c>
      <c r="B2756" s="31">
        <v>9302.0</v>
      </c>
      <c r="C2756" s="31" t="s">
        <v>5722</v>
      </c>
      <c r="D2756" s="31"/>
      <c r="E2756" s="31" t="s">
        <v>22683</v>
      </c>
      <c r="F2756" s="275"/>
      <c r="G2756" s="276">
        <v>3400.0</v>
      </c>
      <c r="H2756" s="277">
        <v>220.0</v>
      </c>
      <c r="I2756" s="278">
        <v>9.0</v>
      </c>
      <c r="J2756" s="37">
        <v>11.0</v>
      </c>
      <c r="K2756" s="37"/>
      <c r="L2756" s="37" t="s">
        <v>21</v>
      </c>
      <c r="M2756" s="37"/>
      <c r="N2756" s="260" t="s">
        <v>20645</v>
      </c>
      <c r="O2756" s="260">
        <v>0.0</v>
      </c>
      <c r="P2756" s="260"/>
      <c r="Q2756" s="260"/>
      <c r="R2756" s="260"/>
    </row>
    <row r="2757">
      <c r="A2757" s="279">
        <v>45993.0</v>
      </c>
      <c r="B2757" s="31">
        <v>9303.0</v>
      </c>
      <c r="C2757" s="31" t="s">
        <v>5722</v>
      </c>
      <c r="D2757" s="31"/>
      <c r="E2757" s="31" t="s">
        <v>22683</v>
      </c>
      <c r="F2757" s="275"/>
      <c r="G2757" s="276">
        <v>3180.0</v>
      </c>
      <c r="H2757" s="277">
        <v>440.0</v>
      </c>
      <c r="I2757" s="278">
        <v>82.0</v>
      </c>
      <c r="J2757" s="37">
        <v>98.0</v>
      </c>
      <c r="K2757" s="37"/>
      <c r="L2757" s="37" t="s">
        <v>21</v>
      </c>
      <c r="M2757" s="37"/>
      <c r="N2757" s="260" t="s">
        <v>20645</v>
      </c>
      <c r="O2757" s="260">
        <v>0.0</v>
      </c>
      <c r="P2757" s="260"/>
      <c r="Q2757" s="260"/>
      <c r="R2757" s="260"/>
    </row>
    <row r="2758">
      <c r="A2758" s="279">
        <v>45994.0</v>
      </c>
      <c r="B2758" s="31">
        <v>9304.0</v>
      </c>
      <c r="C2758" s="31" t="s">
        <v>8581</v>
      </c>
      <c r="D2758" s="31"/>
      <c r="E2758" s="31"/>
      <c r="F2758" s="275"/>
      <c r="G2758" s="276">
        <v>2620.0</v>
      </c>
      <c r="H2758" s="277">
        <v>560.0</v>
      </c>
      <c r="I2758" s="278">
        <v>34.0</v>
      </c>
      <c r="J2758" s="37">
        <v>41.0</v>
      </c>
      <c r="K2758" s="37"/>
      <c r="L2758" s="37" t="s">
        <v>21</v>
      </c>
      <c r="M2758" s="37"/>
      <c r="N2758" s="260" t="s">
        <v>20645</v>
      </c>
      <c r="O2758" s="260">
        <v>0.0</v>
      </c>
      <c r="P2758" s="260"/>
      <c r="Q2758" s="260"/>
      <c r="R2758" s="260"/>
    </row>
    <row r="2759">
      <c r="A2759" s="279">
        <v>45994.0</v>
      </c>
      <c r="B2759" s="31">
        <v>9305.0</v>
      </c>
      <c r="C2759" s="31" t="s">
        <v>10778</v>
      </c>
      <c r="D2759" s="31"/>
      <c r="E2759" s="31"/>
      <c r="F2759" s="275"/>
      <c r="G2759" s="276">
        <v>4200.0</v>
      </c>
      <c r="H2759" s="277">
        <v>1480.0</v>
      </c>
      <c r="I2759" s="278">
        <v>60.0</v>
      </c>
      <c r="J2759" s="37">
        <v>72.0</v>
      </c>
      <c r="K2759" s="37"/>
      <c r="L2759" s="37" t="s">
        <v>52</v>
      </c>
      <c r="M2759" s="37"/>
      <c r="N2759" s="260" t="s">
        <v>20645</v>
      </c>
      <c r="O2759" s="260">
        <v>0.0</v>
      </c>
      <c r="P2759" s="260"/>
      <c r="Q2759" s="260"/>
      <c r="R2759" s="260"/>
    </row>
    <row r="2760">
      <c r="A2760" s="279">
        <v>45994.0</v>
      </c>
      <c r="B2760" s="31">
        <v>9306.0</v>
      </c>
      <c r="C2760" s="31" t="s">
        <v>3980</v>
      </c>
      <c r="D2760" s="31"/>
      <c r="E2760" s="31"/>
      <c r="F2760" s="275"/>
      <c r="G2760" s="276">
        <v>2740.0</v>
      </c>
      <c r="H2760" s="277">
        <v>400.0</v>
      </c>
      <c r="I2760" s="278">
        <v>66.0</v>
      </c>
      <c r="J2760" s="37">
        <v>80.0</v>
      </c>
      <c r="K2760" s="37"/>
      <c r="L2760" s="37" t="s">
        <v>21</v>
      </c>
      <c r="M2760" s="37"/>
      <c r="N2760" s="260" t="s">
        <v>20645</v>
      </c>
      <c r="O2760" s="260">
        <v>0.0</v>
      </c>
      <c r="P2760" s="260"/>
      <c r="Q2760" s="260"/>
      <c r="R2760" s="260"/>
    </row>
    <row r="2761">
      <c r="A2761" s="279">
        <v>45994.0</v>
      </c>
      <c r="B2761" s="31">
        <v>9307.0</v>
      </c>
      <c r="C2761" s="31" t="s">
        <v>3265</v>
      </c>
      <c r="D2761" s="31"/>
      <c r="E2761" s="31"/>
      <c r="F2761" s="275"/>
      <c r="G2761" s="276">
        <v>3720.0</v>
      </c>
      <c r="H2761" s="277">
        <v>760.0</v>
      </c>
      <c r="I2761" s="278">
        <v>126.0</v>
      </c>
      <c r="J2761" s="37">
        <v>151.0</v>
      </c>
      <c r="K2761" s="37"/>
      <c r="L2761" s="37" t="s">
        <v>52</v>
      </c>
      <c r="M2761" s="37"/>
      <c r="N2761" s="260" t="s">
        <v>20645</v>
      </c>
      <c r="O2761" s="260">
        <v>0.0</v>
      </c>
      <c r="P2761" s="260"/>
      <c r="Q2761" s="260"/>
      <c r="R2761" s="260"/>
    </row>
    <row r="2762">
      <c r="A2762" s="279">
        <v>45994.0</v>
      </c>
      <c r="B2762" s="31">
        <v>9308.0</v>
      </c>
      <c r="C2762" s="31" t="s">
        <v>82</v>
      </c>
      <c r="D2762" s="31"/>
      <c r="E2762" s="31"/>
      <c r="F2762" s="275"/>
      <c r="G2762" s="276">
        <v>3980.0</v>
      </c>
      <c r="H2762" s="277">
        <v>1380.0</v>
      </c>
      <c r="I2762" s="278">
        <v>56.0</v>
      </c>
      <c r="J2762" s="37">
        <v>67.0</v>
      </c>
      <c r="K2762" s="37"/>
      <c r="L2762" s="37" t="s">
        <v>21</v>
      </c>
      <c r="M2762" s="37"/>
      <c r="N2762" s="260" t="s">
        <v>20645</v>
      </c>
      <c r="O2762" s="260">
        <v>0.0</v>
      </c>
      <c r="P2762" s="260"/>
      <c r="Q2762" s="260"/>
      <c r="R2762" s="260"/>
    </row>
    <row r="2763">
      <c r="A2763" s="279">
        <v>45994.0</v>
      </c>
      <c r="B2763" s="31">
        <v>9309.0</v>
      </c>
      <c r="C2763" s="31" t="s">
        <v>8901</v>
      </c>
      <c r="D2763" s="31"/>
      <c r="E2763" s="31" t="s">
        <v>23101</v>
      </c>
      <c r="F2763" s="275"/>
      <c r="G2763" s="276">
        <v>12220.0</v>
      </c>
      <c r="H2763" s="277">
        <v>1740.0</v>
      </c>
      <c r="I2763" s="278">
        <v>288.0</v>
      </c>
      <c r="J2763" s="37">
        <v>345.0</v>
      </c>
      <c r="K2763" s="37"/>
      <c r="L2763" s="37" t="s">
        <v>21</v>
      </c>
      <c r="M2763" s="37"/>
      <c r="N2763" s="260" t="s">
        <v>20645</v>
      </c>
      <c r="O2763" s="260">
        <v>0.0</v>
      </c>
      <c r="P2763" s="260"/>
      <c r="Q2763" s="260"/>
      <c r="R2763" s="260"/>
    </row>
    <row r="2764">
      <c r="A2764" s="279">
        <v>45994.0</v>
      </c>
      <c r="B2764" s="31">
        <v>9310.0</v>
      </c>
      <c r="C2764" s="31" t="s">
        <v>8581</v>
      </c>
      <c r="D2764" s="31"/>
      <c r="E2764" s="31"/>
      <c r="F2764" s="275"/>
      <c r="G2764" s="276">
        <v>2360.0</v>
      </c>
      <c r="H2764" s="277">
        <v>280.0</v>
      </c>
      <c r="I2764" s="278">
        <v>17.0</v>
      </c>
      <c r="J2764" s="37">
        <v>21.0</v>
      </c>
      <c r="K2764" s="37"/>
      <c r="L2764" s="37" t="s">
        <v>21</v>
      </c>
      <c r="M2764" s="37"/>
      <c r="N2764" s="260" t="s">
        <v>20645</v>
      </c>
      <c r="O2764" s="260">
        <v>0.0</v>
      </c>
      <c r="P2764" s="260"/>
      <c r="Q2764" s="260"/>
      <c r="R2764" s="260"/>
    </row>
    <row r="2765">
      <c r="A2765" s="279">
        <v>45994.0</v>
      </c>
      <c r="B2765" s="31">
        <v>9311.0</v>
      </c>
      <c r="C2765" s="31" t="s">
        <v>4112</v>
      </c>
      <c r="D2765" s="31"/>
      <c r="E2765" s="31"/>
      <c r="F2765" s="275"/>
      <c r="G2765" s="276">
        <v>3540.0</v>
      </c>
      <c r="H2765" s="277">
        <v>940.0</v>
      </c>
      <c r="I2765" s="278">
        <v>156.0</v>
      </c>
      <c r="J2765" s="37">
        <v>187.0</v>
      </c>
      <c r="K2765" s="37"/>
      <c r="L2765" s="37" t="s">
        <v>21</v>
      </c>
      <c r="M2765" s="37"/>
      <c r="N2765" s="260" t="s">
        <v>20645</v>
      </c>
      <c r="O2765" s="260">
        <v>0.0</v>
      </c>
      <c r="P2765" s="260"/>
      <c r="Q2765" s="260"/>
      <c r="R2765" s="260"/>
    </row>
    <row r="2766">
      <c r="A2766" s="274"/>
      <c r="B2766" s="31"/>
      <c r="C2766" s="31"/>
      <c r="D2766" s="31"/>
      <c r="E2766" s="31"/>
      <c r="F2766" s="275"/>
      <c r="G2766" s="276"/>
      <c r="H2766" s="277"/>
      <c r="I2766" s="278"/>
      <c r="J2766" s="37"/>
      <c r="K2766" s="37"/>
      <c r="L2766" s="37"/>
      <c r="M2766" s="37"/>
      <c r="N2766" s="260"/>
      <c r="O2766" s="260"/>
      <c r="P2766" s="260"/>
      <c r="Q2766" s="260"/>
      <c r="R2766" s="260"/>
    </row>
    <row r="2767">
      <c r="A2767" s="274">
        <v>45995.02903528935</v>
      </c>
      <c r="B2767" s="31">
        <v>9312.0</v>
      </c>
      <c r="C2767" s="31" t="s">
        <v>4138</v>
      </c>
      <c r="D2767" s="31"/>
      <c r="E2767" s="31"/>
      <c r="F2767" s="275"/>
      <c r="G2767" s="276">
        <v>3160.0</v>
      </c>
      <c r="H2767" s="277">
        <v>220.0</v>
      </c>
      <c r="I2767" s="278">
        <v>44.0</v>
      </c>
      <c r="J2767" s="37">
        <v>53.0</v>
      </c>
      <c r="K2767" s="37"/>
      <c r="L2767" s="37" t="s">
        <v>60</v>
      </c>
      <c r="M2767" s="37">
        <v>782986.0</v>
      </c>
      <c r="N2767" s="260" t="s">
        <v>20645</v>
      </c>
      <c r="O2767" s="260">
        <v>0.0</v>
      </c>
      <c r="P2767" s="260"/>
      <c r="Q2767" s="260"/>
      <c r="R2767" s="260"/>
    </row>
    <row r="2768">
      <c r="A2768" s="279">
        <v>45995.0</v>
      </c>
      <c r="B2768" s="31">
        <v>9313.0</v>
      </c>
      <c r="C2768" s="31" t="s">
        <v>4379</v>
      </c>
      <c r="D2768" s="31"/>
      <c r="E2768" s="31" t="s">
        <v>20697</v>
      </c>
      <c r="F2768" s="275"/>
      <c r="G2768" s="276">
        <v>3420.0</v>
      </c>
      <c r="H2768" s="277">
        <v>720.0</v>
      </c>
      <c r="I2768" s="278">
        <v>119.0</v>
      </c>
      <c r="J2768" s="37">
        <v>143.0</v>
      </c>
      <c r="K2768" s="37"/>
      <c r="L2768" s="37" t="s">
        <v>21</v>
      </c>
      <c r="M2768" s="37"/>
      <c r="N2768" s="260" t="s">
        <v>20645</v>
      </c>
      <c r="O2768" s="260">
        <v>0.0</v>
      </c>
      <c r="P2768" s="260"/>
      <c r="Q2768" s="260"/>
      <c r="R2768" s="260"/>
    </row>
    <row r="2769">
      <c r="A2769" s="279">
        <v>45995.0</v>
      </c>
      <c r="B2769" s="31">
        <v>9314.0</v>
      </c>
      <c r="C2769" s="31" t="s">
        <v>3265</v>
      </c>
      <c r="D2769" s="31"/>
      <c r="E2769" s="31"/>
      <c r="F2769" s="275"/>
      <c r="G2769" s="276">
        <v>3400.0</v>
      </c>
      <c r="H2769" s="277">
        <v>520.0</v>
      </c>
      <c r="I2769" s="278">
        <v>86.0</v>
      </c>
      <c r="J2769" s="37">
        <v>103.0</v>
      </c>
      <c r="K2769" s="37"/>
      <c r="L2769" s="37" t="s">
        <v>52</v>
      </c>
      <c r="M2769" s="37"/>
      <c r="N2769" s="260" t="s">
        <v>20645</v>
      </c>
      <c r="O2769" s="260">
        <v>0.0</v>
      </c>
      <c r="P2769" s="260"/>
      <c r="Q2769" s="260"/>
      <c r="R2769" s="260"/>
    </row>
    <row r="2770">
      <c r="A2770" s="279">
        <v>45995.0</v>
      </c>
      <c r="B2770" s="31">
        <v>9315.0</v>
      </c>
      <c r="C2770" s="31" t="s">
        <v>3980</v>
      </c>
      <c r="D2770" s="31"/>
      <c r="E2770" s="31"/>
      <c r="F2770" s="275"/>
      <c r="G2770" s="276">
        <v>2520.0</v>
      </c>
      <c r="H2770" s="277">
        <v>180.0</v>
      </c>
      <c r="I2770" s="278">
        <v>30.0</v>
      </c>
      <c r="J2770" s="37">
        <v>36.0</v>
      </c>
      <c r="K2770" s="37"/>
      <c r="L2770" s="37" t="s">
        <v>21</v>
      </c>
      <c r="M2770" s="37"/>
      <c r="N2770" s="260" t="s">
        <v>20645</v>
      </c>
      <c r="O2770" s="260">
        <v>0.0</v>
      </c>
      <c r="P2770" s="260"/>
      <c r="Q2770" s="260"/>
      <c r="R2770" s="260"/>
    </row>
    <row r="2771">
      <c r="A2771" s="279">
        <v>8.0</v>
      </c>
      <c r="B2771" s="31">
        <v>9316.0</v>
      </c>
      <c r="C2771" s="31" t="s">
        <v>8090</v>
      </c>
      <c r="D2771" s="31"/>
      <c r="E2771" s="31" t="s">
        <v>22781</v>
      </c>
      <c r="F2771" s="275"/>
      <c r="G2771" s="276">
        <v>12020.0</v>
      </c>
      <c r="H2771" s="277">
        <v>1620.0</v>
      </c>
      <c r="I2771" s="278">
        <v>0.0</v>
      </c>
      <c r="J2771" s="37">
        <v>0.0</v>
      </c>
      <c r="K2771" s="37"/>
      <c r="L2771" s="37" t="s">
        <v>21</v>
      </c>
      <c r="M2771" s="37"/>
      <c r="N2771" s="260" t="s">
        <v>20645</v>
      </c>
      <c r="O2771" s="260">
        <v>0.0</v>
      </c>
      <c r="P2771" s="260"/>
      <c r="Q2771" s="260"/>
      <c r="R2771" s="260"/>
    </row>
    <row r="2772">
      <c r="A2772" s="279">
        <v>8.0</v>
      </c>
      <c r="B2772" s="31">
        <v>9316.0</v>
      </c>
      <c r="C2772" s="31" t="s">
        <v>8090</v>
      </c>
      <c r="D2772" s="31"/>
      <c r="E2772" s="31" t="s">
        <v>22781</v>
      </c>
      <c r="F2772" s="275"/>
      <c r="G2772" s="276">
        <v>12020.0</v>
      </c>
      <c r="H2772" s="277">
        <v>1620.0</v>
      </c>
      <c r="I2772" s="278">
        <v>268.0</v>
      </c>
      <c r="J2772" s="37">
        <v>321.0</v>
      </c>
      <c r="K2772" s="37"/>
      <c r="L2772" s="37" t="s">
        <v>21</v>
      </c>
      <c r="M2772" s="37"/>
      <c r="N2772" s="260" t="s">
        <v>20645</v>
      </c>
      <c r="O2772" s="260">
        <v>0.0</v>
      </c>
      <c r="P2772" s="260"/>
      <c r="Q2772" s="260"/>
      <c r="R2772" s="260"/>
    </row>
    <row r="2773">
      <c r="A2773" s="279">
        <v>8.0</v>
      </c>
      <c r="B2773" s="31">
        <v>9316.0</v>
      </c>
      <c r="C2773" s="31" t="s">
        <v>8090</v>
      </c>
      <c r="D2773" s="31"/>
      <c r="E2773" s="31" t="s">
        <v>22781</v>
      </c>
      <c r="F2773" s="275"/>
      <c r="G2773" s="276">
        <v>12020.0</v>
      </c>
      <c r="H2773" s="277">
        <v>1620.0</v>
      </c>
      <c r="I2773" s="278">
        <v>268.0</v>
      </c>
      <c r="J2773" s="37">
        <v>321.0</v>
      </c>
      <c r="K2773" s="37"/>
      <c r="L2773" s="37" t="s">
        <v>21</v>
      </c>
      <c r="M2773" s="37"/>
      <c r="N2773" s="260" t="s">
        <v>20645</v>
      </c>
      <c r="O2773" s="260">
        <v>0.0</v>
      </c>
      <c r="P2773" s="260"/>
      <c r="Q2773" s="260"/>
      <c r="R2773" s="260"/>
    </row>
    <row r="2774">
      <c r="A2774" s="279">
        <v>8.0</v>
      </c>
      <c r="B2774" s="31">
        <v>9316.0</v>
      </c>
      <c r="C2774" s="31" t="s">
        <v>8090</v>
      </c>
      <c r="D2774" s="31"/>
      <c r="E2774" s="31" t="s">
        <v>22781</v>
      </c>
      <c r="F2774" s="275"/>
      <c r="G2774" s="276">
        <v>12020.0</v>
      </c>
      <c r="H2774" s="277">
        <v>1620.0</v>
      </c>
      <c r="I2774" s="278">
        <v>268.0</v>
      </c>
      <c r="J2774" s="37">
        <v>321.0</v>
      </c>
      <c r="K2774" s="37"/>
      <c r="L2774" s="37" t="s">
        <v>21</v>
      </c>
      <c r="M2774" s="37"/>
      <c r="N2774" s="260" t="s">
        <v>20645</v>
      </c>
      <c r="O2774" s="260">
        <v>0.0</v>
      </c>
      <c r="P2774" s="260"/>
      <c r="Q2774" s="260"/>
      <c r="R2774" s="260"/>
    </row>
    <row r="2775">
      <c r="A2775" s="279">
        <v>8.0</v>
      </c>
      <c r="B2775" s="31">
        <v>9316.0</v>
      </c>
      <c r="C2775" s="31" t="s">
        <v>8090</v>
      </c>
      <c r="D2775" s="31"/>
      <c r="E2775" s="31" t="s">
        <v>22781</v>
      </c>
      <c r="F2775" s="275"/>
      <c r="G2775" s="276">
        <v>12020.0</v>
      </c>
      <c r="H2775" s="277">
        <v>1620.0</v>
      </c>
      <c r="I2775" s="278">
        <v>268.0</v>
      </c>
      <c r="J2775" s="37">
        <v>321.0</v>
      </c>
      <c r="K2775" s="37"/>
      <c r="L2775" s="37" t="s">
        <v>21</v>
      </c>
      <c r="M2775" s="37"/>
      <c r="N2775" s="260" t="s">
        <v>20645</v>
      </c>
      <c r="O2775" s="260">
        <v>0.0</v>
      </c>
      <c r="P2775" s="260"/>
      <c r="Q2775" s="260"/>
      <c r="R2775" s="260"/>
    </row>
    <row r="2776">
      <c r="A2776" s="279">
        <v>8.0</v>
      </c>
      <c r="B2776" s="31">
        <v>9316.0</v>
      </c>
      <c r="C2776" s="31" t="s">
        <v>8090</v>
      </c>
      <c r="D2776" s="31"/>
      <c r="E2776" s="31" t="s">
        <v>22781</v>
      </c>
      <c r="F2776" s="275"/>
      <c r="G2776" s="276">
        <v>12020.0</v>
      </c>
      <c r="H2776" s="277">
        <v>1620.0</v>
      </c>
      <c r="I2776" s="278">
        <v>268.0</v>
      </c>
      <c r="J2776" s="37">
        <v>321.0</v>
      </c>
      <c r="K2776" s="37"/>
      <c r="L2776" s="37" t="s">
        <v>21</v>
      </c>
      <c r="M2776" s="37"/>
      <c r="N2776" s="260" t="s">
        <v>20645</v>
      </c>
      <c r="O2776" s="260">
        <v>0.0</v>
      </c>
      <c r="P2776" s="260"/>
      <c r="Q2776" s="260"/>
      <c r="R2776" s="260"/>
    </row>
    <row r="2777">
      <c r="A2777" s="279">
        <v>8.0</v>
      </c>
      <c r="B2777" s="31">
        <v>9316.0</v>
      </c>
      <c r="C2777" s="31" t="s">
        <v>4017</v>
      </c>
      <c r="D2777" s="31"/>
      <c r="E2777" s="31"/>
      <c r="F2777" s="275"/>
      <c r="G2777" s="276">
        <v>4020.0</v>
      </c>
      <c r="H2777" s="277">
        <v>560.0</v>
      </c>
      <c r="I2777" s="278">
        <v>93.0</v>
      </c>
      <c r="J2777" s="37">
        <v>111.0</v>
      </c>
      <c r="K2777" s="37"/>
      <c r="L2777" s="37" t="s">
        <v>52</v>
      </c>
      <c r="M2777" s="37"/>
      <c r="N2777" s="260" t="s">
        <v>20645</v>
      </c>
      <c r="O2777" s="260">
        <v>0.0</v>
      </c>
      <c r="P2777" s="260"/>
      <c r="Q2777" s="260"/>
      <c r="R2777" s="260"/>
    </row>
    <row r="2778">
      <c r="A2778" s="279"/>
      <c r="B2778" s="31">
        <v>9316.0</v>
      </c>
      <c r="C2778" s="31" t="s">
        <v>2473</v>
      </c>
      <c r="D2778" s="31"/>
      <c r="E2778" s="31"/>
      <c r="F2778" s="275"/>
      <c r="G2778" s="276">
        <v>3860.0</v>
      </c>
      <c r="H2778" s="277">
        <v>740.0</v>
      </c>
      <c r="I2778" s="278">
        <v>45.0</v>
      </c>
      <c r="J2778" s="37">
        <v>54.0</v>
      </c>
      <c r="K2778" s="37"/>
      <c r="L2778" s="37" t="s">
        <v>21</v>
      </c>
      <c r="M2778" s="37"/>
      <c r="N2778" s="260" t="s">
        <v>20645</v>
      </c>
      <c r="O2778" s="260">
        <v>0.0</v>
      </c>
      <c r="P2778" s="260"/>
      <c r="Q2778" s="260"/>
      <c r="R2778" s="260"/>
    </row>
    <row r="2779">
      <c r="A2779" s="279"/>
      <c r="B2779" s="31">
        <v>9316.0</v>
      </c>
      <c r="C2779" s="31" t="s">
        <v>16170</v>
      </c>
      <c r="D2779" s="31"/>
      <c r="E2779" s="31" t="s">
        <v>23103</v>
      </c>
      <c r="F2779" s="275"/>
      <c r="G2779" s="276">
        <v>5640.0</v>
      </c>
      <c r="H2779" s="277">
        <v>2460.0</v>
      </c>
      <c r="I2779" s="278">
        <v>99.0</v>
      </c>
      <c r="J2779" s="37">
        <v>119.0</v>
      </c>
      <c r="K2779" s="37"/>
      <c r="L2779" s="37" t="s">
        <v>21</v>
      </c>
      <c r="M2779" s="37"/>
      <c r="N2779" s="260" t="s">
        <v>20645</v>
      </c>
      <c r="O2779" s="260">
        <v>0.0</v>
      </c>
      <c r="P2779" s="260"/>
      <c r="Q2779" s="260"/>
      <c r="R2779" s="260"/>
    </row>
    <row r="2780">
      <c r="A2780" s="279"/>
      <c r="B2780" s="31">
        <v>9316.0</v>
      </c>
      <c r="C2780" s="31" t="s">
        <v>16170</v>
      </c>
      <c r="D2780" s="31"/>
      <c r="E2780" s="31" t="s">
        <v>23103</v>
      </c>
      <c r="F2780" s="275"/>
      <c r="G2780" s="276">
        <v>5640.0</v>
      </c>
      <c r="H2780" s="277">
        <v>2460.0</v>
      </c>
      <c r="I2780" s="278">
        <v>99.0</v>
      </c>
      <c r="J2780" s="37">
        <v>119.0</v>
      </c>
      <c r="K2780" s="37"/>
      <c r="L2780" s="37" t="s">
        <v>21</v>
      </c>
      <c r="M2780" s="37"/>
      <c r="N2780" s="260" t="s">
        <v>20645</v>
      </c>
      <c r="O2780" s="260">
        <v>0.0</v>
      </c>
      <c r="P2780" s="260"/>
      <c r="Q2780" s="260"/>
      <c r="R2780" s="260"/>
    </row>
    <row r="2781">
      <c r="A2781" s="279"/>
      <c r="B2781" s="31">
        <v>9316.0</v>
      </c>
      <c r="C2781" s="31" t="s">
        <v>16170</v>
      </c>
      <c r="D2781" s="31"/>
      <c r="E2781" s="31" t="s">
        <v>23103</v>
      </c>
      <c r="F2781" s="275"/>
      <c r="G2781" s="276">
        <v>5640.0</v>
      </c>
      <c r="H2781" s="277">
        <v>2460.0</v>
      </c>
      <c r="I2781" s="278">
        <v>99.0</v>
      </c>
      <c r="J2781" s="37">
        <v>119.0</v>
      </c>
      <c r="K2781" s="37"/>
      <c r="L2781" s="37" t="s">
        <v>21</v>
      </c>
      <c r="M2781" s="37"/>
      <c r="N2781" s="260" t="s">
        <v>20645</v>
      </c>
      <c r="O2781" s="260">
        <v>0.0</v>
      </c>
      <c r="P2781" s="260"/>
      <c r="Q2781" s="260"/>
      <c r="R2781" s="260"/>
    </row>
    <row r="2782">
      <c r="A2782" s="279">
        <v>45995.0</v>
      </c>
      <c r="B2782" s="31">
        <v>9316.0</v>
      </c>
      <c r="C2782" s="31" t="s">
        <v>16170</v>
      </c>
      <c r="D2782" s="31"/>
      <c r="E2782" s="31" t="s">
        <v>23103</v>
      </c>
      <c r="F2782" s="275"/>
      <c r="G2782" s="276">
        <v>5640.0</v>
      </c>
      <c r="H2782" s="277">
        <v>2460.0</v>
      </c>
      <c r="I2782" s="278">
        <v>99.0</v>
      </c>
      <c r="J2782" s="37">
        <v>119.0</v>
      </c>
      <c r="K2782" s="37"/>
      <c r="L2782" s="37" t="s">
        <v>21</v>
      </c>
      <c r="M2782" s="37"/>
      <c r="N2782" s="260" t="s">
        <v>20645</v>
      </c>
      <c r="O2782" s="260">
        <v>0.0</v>
      </c>
      <c r="P2782" s="260"/>
      <c r="Q2782" s="260"/>
      <c r="R2782" s="260"/>
    </row>
    <row r="2783">
      <c r="A2783" s="279">
        <v>45995.0</v>
      </c>
      <c r="B2783" s="31">
        <v>9317.0</v>
      </c>
      <c r="C2783" s="31" t="s">
        <v>22269</v>
      </c>
      <c r="D2783" s="31"/>
      <c r="E2783" s="31" t="s">
        <v>22269</v>
      </c>
      <c r="F2783" s="275"/>
      <c r="G2783" s="276">
        <v>5000.0</v>
      </c>
      <c r="H2783" s="277">
        <v>1000.0</v>
      </c>
      <c r="I2783" s="278">
        <v>40.0</v>
      </c>
      <c r="J2783" s="37">
        <v>48.0</v>
      </c>
      <c r="K2783" s="37"/>
      <c r="L2783" s="37" t="s">
        <v>52</v>
      </c>
      <c r="M2783" s="37"/>
      <c r="N2783" s="260" t="s">
        <v>20645</v>
      </c>
      <c r="O2783" s="260">
        <v>0.0</v>
      </c>
      <c r="P2783" s="260"/>
      <c r="Q2783" s="260"/>
      <c r="R2783" s="260"/>
    </row>
    <row r="2784">
      <c r="A2784" s="279">
        <v>45995.0</v>
      </c>
      <c r="B2784" s="31">
        <v>9318.0</v>
      </c>
      <c r="C2784" s="31" t="s">
        <v>2781</v>
      </c>
      <c r="D2784" s="31"/>
      <c r="E2784" s="31"/>
      <c r="F2784" s="275"/>
      <c r="G2784" s="276">
        <v>3220.0</v>
      </c>
      <c r="H2784" s="277">
        <v>360.0</v>
      </c>
      <c r="I2784" s="278">
        <v>60.0</v>
      </c>
      <c r="J2784" s="37">
        <v>72.0</v>
      </c>
      <c r="K2784" s="37"/>
      <c r="L2784" s="37" t="s">
        <v>52</v>
      </c>
      <c r="M2784" s="37"/>
      <c r="N2784" s="260" t="s">
        <v>20645</v>
      </c>
      <c r="O2784" s="260">
        <v>0.0</v>
      </c>
      <c r="P2784" s="260"/>
      <c r="Q2784" s="260"/>
      <c r="R2784" s="260"/>
    </row>
    <row r="2785">
      <c r="A2785" s="279">
        <v>45995.0</v>
      </c>
      <c r="B2785" s="31">
        <v>9319.0</v>
      </c>
      <c r="C2785" s="31" t="s">
        <v>2473</v>
      </c>
      <c r="D2785" s="31"/>
      <c r="E2785" s="31"/>
      <c r="F2785" s="275"/>
      <c r="G2785" s="276">
        <v>3860.0</v>
      </c>
      <c r="H2785" s="277">
        <v>740.0</v>
      </c>
      <c r="I2785" s="278">
        <v>45.0</v>
      </c>
      <c r="J2785" s="37">
        <v>54.0</v>
      </c>
      <c r="K2785" s="37"/>
      <c r="L2785" s="37" t="s">
        <v>21</v>
      </c>
      <c r="M2785" s="37"/>
      <c r="N2785" s="260" t="s">
        <v>20645</v>
      </c>
      <c r="O2785" s="260">
        <v>0.0</v>
      </c>
      <c r="P2785" s="260"/>
      <c r="Q2785" s="260"/>
      <c r="R2785" s="260"/>
    </row>
    <row r="2786">
      <c r="A2786" s="279">
        <v>45995.0</v>
      </c>
      <c r="B2786" s="31">
        <v>9320.0</v>
      </c>
      <c r="C2786" s="31" t="s">
        <v>16170</v>
      </c>
      <c r="D2786" s="31"/>
      <c r="E2786" s="31" t="s">
        <v>23103</v>
      </c>
      <c r="F2786" s="275"/>
      <c r="G2786" s="276">
        <v>5640.0</v>
      </c>
      <c r="H2786" s="277">
        <v>2460.0</v>
      </c>
      <c r="I2786" s="278">
        <v>99.0</v>
      </c>
      <c r="J2786" s="37">
        <v>119.0</v>
      </c>
      <c r="K2786" s="37"/>
      <c r="L2786" s="37" t="s">
        <v>21</v>
      </c>
      <c r="M2786" s="37"/>
      <c r="N2786" s="260" t="s">
        <v>20645</v>
      </c>
      <c r="O2786" s="260">
        <v>0.0</v>
      </c>
      <c r="P2786" s="260"/>
      <c r="Q2786" s="260"/>
      <c r="R2786" s="260"/>
    </row>
    <row r="2787">
      <c r="A2787" s="279">
        <v>45995.0</v>
      </c>
      <c r="B2787" s="31">
        <v>9321.0</v>
      </c>
      <c r="C2787" s="31" t="s">
        <v>8090</v>
      </c>
      <c r="D2787" s="31"/>
      <c r="E2787" s="31" t="s">
        <v>23104</v>
      </c>
      <c r="F2787" s="275"/>
      <c r="G2787" s="276">
        <v>12020.0</v>
      </c>
      <c r="H2787" s="277">
        <v>1620.0</v>
      </c>
      <c r="I2787" s="278">
        <v>268.0</v>
      </c>
      <c r="J2787" s="37">
        <v>321.0</v>
      </c>
      <c r="K2787" s="37"/>
      <c r="L2787" s="37" t="s">
        <v>21</v>
      </c>
      <c r="M2787" s="37"/>
      <c r="N2787" s="260" t="s">
        <v>20645</v>
      </c>
      <c r="O2787" s="260">
        <v>0.0</v>
      </c>
      <c r="P2787" s="260"/>
      <c r="Q2787" s="260"/>
      <c r="R2787" s="260"/>
    </row>
    <row r="2788">
      <c r="A2788" s="279">
        <v>45995.0</v>
      </c>
      <c r="B2788" s="31">
        <v>9322.0</v>
      </c>
      <c r="C2788" s="31" t="s">
        <v>5722</v>
      </c>
      <c r="D2788" s="31"/>
      <c r="E2788" s="31" t="s">
        <v>22683</v>
      </c>
      <c r="F2788" s="275"/>
      <c r="G2788" s="276">
        <v>3340.0</v>
      </c>
      <c r="H2788" s="277">
        <v>260.0</v>
      </c>
      <c r="I2788" s="278">
        <v>11.0</v>
      </c>
      <c r="J2788" s="37">
        <v>13.0</v>
      </c>
      <c r="K2788" s="37"/>
      <c r="L2788" s="37" t="s">
        <v>21</v>
      </c>
      <c r="M2788" s="37"/>
      <c r="N2788" s="260" t="s">
        <v>20645</v>
      </c>
      <c r="O2788" s="260">
        <v>0.0</v>
      </c>
      <c r="P2788" s="260"/>
      <c r="Q2788" s="260"/>
      <c r="R2788" s="260"/>
    </row>
    <row r="2789">
      <c r="A2789" s="279">
        <v>45995.0</v>
      </c>
      <c r="B2789" s="31">
        <v>9323.0</v>
      </c>
      <c r="C2789" s="31" t="s">
        <v>5722</v>
      </c>
      <c r="D2789" s="31"/>
      <c r="E2789" s="31" t="s">
        <v>22683</v>
      </c>
      <c r="F2789" s="275"/>
      <c r="G2789" s="276">
        <v>3080.0</v>
      </c>
      <c r="H2789" s="277">
        <v>300.0</v>
      </c>
      <c r="I2789" s="278">
        <v>56.0</v>
      </c>
      <c r="J2789" s="37">
        <v>67.0</v>
      </c>
      <c r="K2789" s="37"/>
      <c r="L2789" s="37" t="s">
        <v>21</v>
      </c>
      <c r="M2789" s="37"/>
      <c r="N2789" s="260" t="s">
        <v>20645</v>
      </c>
      <c r="O2789" s="260">
        <v>0.0</v>
      </c>
      <c r="P2789" s="260"/>
      <c r="Q2789" s="260"/>
      <c r="R2789" s="260"/>
    </row>
    <row r="2790">
      <c r="A2790" s="279">
        <v>45995.0</v>
      </c>
      <c r="B2790" s="31">
        <v>9324.0</v>
      </c>
      <c r="C2790" s="31" t="s">
        <v>5722</v>
      </c>
      <c r="D2790" s="31"/>
      <c r="E2790" s="31" t="s">
        <v>22684</v>
      </c>
      <c r="F2790" s="275"/>
      <c r="G2790" s="276">
        <v>3580.0</v>
      </c>
      <c r="H2790" s="277">
        <v>180.0</v>
      </c>
      <c r="I2790" s="278">
        <v>8.0</v>
      </c>
      <c r="J2790" s="37">
        <v>9.0</v>
      </c>
      <c r="K2790" s="37"/>
      <c r="L2790" s="37" t="s">
        <v>21</v>
      </c>
      <c r="M2790" s="37"/>
      <c r="N2790" s="260" t="s">
        <v>20645</v>
      </c>
      <c r="O2790" s="260">
        <v>0.0</v>
      </c>
      <c r="P2790" s="260"/>
      <c r="Q2790" s="260"/>
      <c r="R2790" s="260"/>
    </row>
    <row r="2791">
      <c r="A2791" s="279">
        <v>45995.0</v>
      </c>
      <c r="B2791" s="31">
        <v>9325.0</v>
      </c>
      <c r="C2791" s="31" t="s">
        <v>5722</v>
      </c>
      <c r="D2791" s="31"/>
      <c r="E2791" s="31" t="s">
        <v>22684</v>
      </c>
      <c r="F2791" s="275"/>
      <c r="G2791" s="276">
        <v>3400.0</v>
      </c>
      <c r="H2791" s="277">
        <v>440.0</v>
      </c>
      <c r="I2791" s="278">
        <v>82.0</v>
      </c>
      <c r="J2791" s="37">
        <v>98.0</v>
      </c>
      <c r="K2791" s="37"/>
      <c r="L2791" s="37" t="s">
        <v>21</v>
      </c>
      <c r="M2791" s="37"/>
      <c r="N2791" s="260" t="s">
        <v>20645</v>
      </c>
      <c r="O2791" s="260">
        <v>0.0</v>
      </c>
      <c r="P2791" s="260"/>
      <c r="Q2791" s="260"/>
      <c r="R2791" s="260"/>
    </row>
    <row r="2792">
      <c r="A2792" s="279">
        <v>45995.0</v>
      </c>
      <c r="B2792" s="31">
        <v>9326.0</v>
      </c>
      <c r="C2792" s="31" t="s">
        <v>4017</v>
      </c>
      <c r="D2792" s="31"/>
      <c r="E2792" s="31" t="s">
        <v>4500</v>
      </c>
      <c r="F2792" s="275"/>
      <c r="G2792" s="276">
        <v>4920.0</v>
      </c>
      <c r="H2792" s="277">
        <v>1080.0</v>
      </c>
      <c r="I2792" s="278">
        <v>88.0</v>
      </c>
      <c r="J2792" s="37">
        <v>105.0</v>
      </c>
      <c r="K2792" s="37"/>
      <c r="L2792" s="37" t="s">
        <v>52</v>
      </c>
      <c r="M2792" s="37"/>
      <c r="N2792" s="260" t="s">
        <v>20645</v>
      </c>
      <c r="O2792" s="260">
        <v>0.0</v>
      </c>
      <c r="P2792" s="260"/>
      <c r="Q2792" s="260"/>
      <c r="R2792" s="260"/>
    </row>
    <row r="2793">
      <c r="A2793" s="279">
        <v>45995.0</v>
      </c>
      <c r="B2793" s="31">
        <v>9327.0</v>
      </c>
      <c r="C2793" s="31" t="s">
        <v>4454</v>
      </c>
      <c r="D2793" s="31"/>
      <c r="E2793" s="31"/>
      <c r="F2793" s="275"/>
      <c r="G2793" s="276">
        <v>3940.0</v>
      </c>
      <c r="H2793" s="277">
        <v>1080.0</v>
      </c>
      <c r="I2793" s="278">
        <v>216.0</v>
      </c>
      <c r="J2793" s="37">
        <v>260.0</v>
      </c>
      <c r="K2793" s="37"/>
      <c r="L2793" s="37" t="s">
        <v>21</v>
      </c>
      <c r="M2793" s="37"/>
      <c r="N2793" s="260" t="s">
        <v>20645</v>
      </c>
      <c r="O2793" s="260">
        <v>0.0</v>
      </c>
      <c r="P2793" s="260"/>
      <c r="Q2793" s="260"/>
      <c r="R2793" s="260"/>
    </row>
    <row r="2794">
      <c r="A2794" s="279">
        <v>45995.0</v>
      </c>
      <c r="B2794" s="31">
        <v>9328.0</v>
      </c>
      <c r="C2794" s="31" t="s">
        <v>20674</v>
      </c>
      <c r="D2794" s="31"/>
      <c r="E2794" s="31" t="s">
        <v>21880</v>
      </c>
      <c r="F2794" s="275"/>
      <c r="G2794" s="276">
        <v>2900.0</v>
      </c>
      <c r="H2794" s="277">
        <v>160.0</v>
      </c>
      <c r="I2794" s="278">
        <v>64.0</v>
      </c>
      <c r="J2794" s="37">
        <v>77.0</v>
      </c>
      <c r="K2794" s="37"/>
      <c r="L2794" s="37" t="s">
        <v>21</v>
      </c>
      <c r="M2794" s="37"/>
      <c r="N2794" s="260" t="s">
        <v>20645</v>
      </c>
      <c r="O2794" s="260">
        <v>0.0</v>
      </c>
      <c r="P2794" s="260"/>
      <c r="Q2794" s="260"/>
      <c r="R2794" s="260"/>
    </row>
    <row r="2795">
      <c r="A2795" s="279">
        <v>45995.0</v>
      </c>
      <c r="B2795" s="31">
        <v>9329.0</v>
      </c>
      <c r="C2795" s="31"/>
      <c r="D2795" s="31"/>
      <c r="E2795" s="31"/>
      <c r="F2795" s="275"/>
      <c r="G2795" s="276"/>
      <c r="H2795" s="277">
        <v>0.0</v>
      </c>
      <c r="I2795" s="278">
        <v>0.0</v>
      </c>
      <c r="J2795" s="37">
        <v>0.0</v>
      </c>
      <c r="K2795" s="37"/>
      <c r="L2795" s="37" t="s">
        <v>52</v>
      </c>
      <c r="M2795" s="37"/>
      <c r="N2795" s="260" t="s">
        <v>20645</v>
      </c>
      <c r="O2795" s="260">
        <v>0.0</v>
      </c>
      <c r="P2795" s="260"/>
      <c r="Q2795" s="260"/>
      <c r="R2795" s="260"/>
    </row>
    <row r="2796">
      <c r="A2796" s="279">
        <v>45995.0</v>
      </c>
      <c r="B2796" s="31">
        <v>9330.0</v>
      </c>
      <c r="C2796" s="31" t="s">
        <v>6275</v>
      </c>
      <c r="D2796" s="31"/>
      <c r="E2796" s="31" t="s">
        <v>22123</v>
      </c>
      <c r="F2796" s="275"/>
      <c r="G2796" s="276">
        <v>3420.0</v>
      </c>
      <c r="H2796" s="277">
        <v>600.0</v>
      </c>
      <c r="I2796" s="278">
        <v>120.0</v>
      </c>
      <c r="J2796" s="37">
        <v>144.0</v>
      </c>
      <c r="K2796" s="37"/>
      <c r="L2796" s="37" t="s">
        <v>21</v>
      </c>
      <c r="M2796" s="37"/>
      <c r="N2796" s="260" t="s">
        <v>20645</v>
      </c>
      <c r="O2796" s="260">
        <v>0.0</v>
      </c>
      <c r="P2796" s="260"/>
      <c r="Q2796" s="260"/>
      <c r="R2796" s="260"/>
    </row>
    <row r="2797">
      <c r="A2797" s="279">
        <v>45995.0</v>
      </c>
      <c r="B2797" s="31">
        <v>9331.0</v>
      </c>
      <c r="C2797" s="31" t="s">
        <v>8090</v>
      </c>
      <c r="D2797" s="31"/>
      <c r="E2797" s="31" t="s">
        <v>23106</v>
      </c>
      <c r="F2797" s="275"/>
      <c r="G2797" s="276">
        <v>11260.0</v>
      </c>
      <c r="H2797" s="277">
        <v>1060.0</v>
      </c>
      <c r="I2797" s="278">
        <v>175.0</v>
      </c>
      <c r="J2797" s="37">
        <v>210.0</v>
      </c>
      <c r="K2797" s="37"/>
      <c r="L2797" s="37" t="s">
        <v>21</v>
      </c>
      <c r="M2797" s="37"/>
      <c r="N2797" s="260" t="s">
        <v>20645</v>
      </c>
      <c r="O2797" s="260">
        <v>0.0</v>
      </c>
      <c r="P2797" s="260"/>
      <c r="Q2797" s="260"/>
      <c r="R2797" s="260"/>
    </row>
    <row r="2798">
      <c r="A2798" s="279">
        <v>45995.0</v>
      </c>
      <c r="B2798" s="31">
        <v>9332.0</v>
      </c>
      <c r="C2798" s="31" t="s">
        <v>22269</v>
      </c>
      <c r="D2798" s="31"/>
      <c r="E2798" s="31" t="s">
        <v>22269</v>
      </c>
      <c r="F2798" s="275"/>
      <c r="G2798" s="276">
        <v>5000.0</v>
      </c>
      <c r="H2798" s="277">
        <v>1000.0</v>
      </c>
      <c r="I2798" s="278">
        <v>200.0</v>
      </c>
      <c r="J2798" s="37">
        <v>240.0</v>
      </c>
      <c r="K2798" s="37"/>
      <c r="L2798" s="37" t="s">
        <v>52</v>
      </c>
      <c r="M2798" s="37"/>
      <c r="N2798" s="260" t="s">
        <v>20645</v>
      </c>
      <c r="O2798" s="260">
        <v>0.0</v>
      </c>
      <c r="P2798" s="260"/>
      <c r="Q2798" s="260"/>
      <c r="R2798" s="260"/>
    </row>
    <row r="2799">
      <c r="A2799" s="274"/>
      <c r="B2799" s="31"/>
      <c r="C2799" s="31"/>
      <c r="D2799" s="31"/>
      <c r="E2799" s="31"/>
      <c r="F2799" s="275"/>
      <c r="G2799" s="276"/>
      <c r="H2799" s="277"/>
      <c r="I2799" s="278"/>
      <c r="J2799" s="37"/>
      <c r="K2799" s="37"/>
      <c r="L2799" s="37"/>
      <c r="M2799" s="37"/>
      <c r="N2799" s="260"/>
      <c r="O2799" s="260"/>
      <c r="P2799" s="260"/>
      <c r="Q2799" s="260"/>
      <c r="R2799" s="260"/>
    </row>
    <row r="2800">
      <c r="A2800" s="274">
        <v>45996.029045104166</v>
      </c>
      <c r="B2800" s="31">
        <v>9333.0</v>
      </c>
      <c r="C2800" s="31" t="s">
        <v>8901</v>
      </c>
      <c r="D2800" s="31"/>
      <c r="E2800" s="31" t="s">
        <v>23110</v>
      </c>
      <c r="F2800" s="275"/>
      <c r="G2800" s="276">
        <v>12600.0</v>
      </c>
      <c r="H2800" s="277">
        <v>1140.0</v>
      </c>
      <c r="I2800" s="278">
        <v>189.0</v>
      </c>
      <c r="J2800" s="37">
        <v>226.0</v>
      </c>
      <c r="K2800" s="37"/>
      <c r="L2800" s="37" t="s">
        <v>21</v>
      </c>
      <c r="M2800" s="37"/>
      <c r="N2800" s="260" t="s">
        <v>20645</v>
      </c>
      <c r="O2800" s="260">
        <v>0.0</v>
      </c>
      <c r="P2800" s="260"/>
      <c r="Q2800" s="260"/>
      <c r="R2800" s="260"/>
    </row>
    <row r="2801">
      <c r="A2801" s="279">
        <v>45996.0</v>
      </c>
      <c r="B2801" s="31">
        <v>9334.0</v>
      </c>
      <c r="C2801" s="31" t="s">
        <v>8901</v>
      </c>
      <c r="D2801" s="31"/>
      <c r="E2801" s="31" t="s">
        <v>23107</v>
      </c>
      <c r="F2801" s="275"/>
      <c r="G2801" s="276">
        <v>11340.0</v>
      </c>
      <c r="H2801" s="277">
        <v>860.0</v>
      </c>
      <c r="I2801" s="278">
        <v>142.0</v>
      </c>
      <c r="J2801" s="37">
        <v>171.0</v>
      </c>
      <c r="K2801" s="37"/>
      <c r="L2801" s="37" t="s">
        <v>21</v>
      </c>
      <c r="M2801" s="37"/>
      <c r="N2801" s="260" t="s">
        <v>20645</v>
      </c>
      <c r="O2801" s="260">
        <v>0.0</v>
      </c>
      <c r="P2801" s="260"/>
      <c r="Q2801" s="260"/>
      <c r="R2801" s="260"/>
    </row>
    <row r="2802">
      <c r="A2802" s="279">
        <v>45996.0</v>
      </c>
      <c r="B2802" s="31">
        <v>9335.0</v>
      </c>
      <c r="C2802" s="31" t="s">
        <v>4138</v>
      </c>
      <c r="D2802" s="31"/>
      <c r="E2802" s="31"/>
      <c r="F2802" s="275"/>
      <c r="G2802" s="276">
        <v>2940.0</v>
      </c>
      <c r="H2802" s="277">
        <v>40.0</v>
      </c>
      <c r="I2802" s="278">
        <v>8.0</v>
      </c>
      <c r="J2802" s="37">
        <v>10.0</v>
      </c>
      <c r="K2802" s="37"/>
      <c r="L2802" s="37" t="s">
        <v>60</v>
      </c>
      <c r="M2802" s="37"/>
      <c r="N2802" s="260" t="s">
        <v>20645</v>
      </c>
      <c r="O2802" s="260">
        <v>0.0</v>
      </c>
      <c r="P2802" s="260"/>
      <c r="Q2802" s="260"/>
      <c r="R2802" s="260"/>
    </row>
    <row r="2803">
      <c r="A2803" s="279">
        <v>45996.0</v>
      </c>
      <c r="B2803" s="31">
        <v>9336.0</v>
      </c>
      <c r="C2803" s="31" t="s">
        <v>744</v>
      </c>
      <c r="D2803" s="31"/>
      <c r="E2803" s="31"/>
      <c r="F2803" s="275"/>
      <c r="G2803" s="276">
        <v>3280.0</v>
      </c>
      <c r="H2803" s="277">
        <v>740.0</v>
      </c>
      <c r="I2803" s="278">
        <v>45.0</v>
      </c>
      <c r="J2803" s="37">
        <v>54.0</v>
      </c>
      <c r="K2803" s="37"/>
      <c r="L2803" s="37" t="s">
        <v>52</v>
      </c>
      <c r="M2803" s="37"/>
      <c r="N2803" s="260" t="s">
        <v>20645</v>
      </c>
      <c r="O2803" s="260">
        <v>0.0</v>
      </c>
      <c r="P2803" s="260"/>
      <c r="Q2803" s="260"/>
      <c r="R2803" s="260"/>
    </row>
    <row r="2804">
      <c r="A2804" s="279">
        <v>45996.0</v>
      </c>
      <c r="B2804" s="31">
        <v>9337.0</v>
      </c>
      <c r="C2804" s="31" t="s">
        <v>4017</v>
      </c>
      <c r="D2804" s="31"/>
      <c r="E2804" s="31" t="s">
        <v>4500</v>
      </c>
      <c r="F2804" s="275"/>
      <c r="G2804" s="276">
        <v>4180.0</v>
      </c>
      <c r="H2804" s="277">
        <v>840.0</v>
      </c>
      <c r="I2804" s="278">
        <v>51.0</v>
      </c>
      <c r="J2804" s="37">
        <v>61.0</v>
      </c>
      <c r="K2804" s="37"/>
      <c r="L2804" s="37" t="s">
        <v>52</v>
      </c>
      <c r="M2804" s="37"/>
      <c r="N2804" s="260" t="s">
        <v>20645</v>
      </c>
      <c r="O2804" s="260">
        <v>0.0</v>
      </c>
      <c r="P2804" s="260"/>
      <c r="Q2804" s="260"/>
      <c r="R2804" s="260"/>
    </row>
    <row r="2805">
      <c r="A2805" s="279">
        <v>45996.0</v>
      </c>
      <c r="B2805" s="31">
        <v>9338.0</v>
      </c>
      <c r="C2805" s="31" t="s">
        <v>2781</v>
      </c>
      <c r="D2805" s="31"/>
      <c r="E2805" s="31"/>
      <c r="F2805" s="275"/>
      <c r="G2805" s="276">
        <v>3500.0</v>
      </c>
      <c r="H2805" s="277">
        <v>680.0</v>
      </c>
      <c r="I2805" s="278">
        <v>113.0</v>
      </c>
      <c r="J2805" s="37">
        <v>135.0</v>
      </c>
      <c r="K2805" s="37"/>
      <c r="L2805" s="37" t="s">
        <v>52</v>
      </c>
      <c r="M2805" s="37"/>
      <c r="N2805" s="260" t="s">
        <v>20645</v>
      </c>
      <c r="O2805" s="260">
        <v>0.0</v>
      </c>
      <c r="P2805" s="260"/>
      <c r="Q2805" s="260"/>
      <c r="R2805" s="260"/>
    </row>
    <row r="2806">
      <c r="A2806" s="279">
        <v>45996.0</v>
      </c>
      <c r="B2806" s="31">
        <v>9339.0</v>
      </c>
      <c r="C2806" s="31" t="s">
        <v>4138</v>
      </c>
      <c r="D2806" s="31"/>
      <c r="E2806" s="31"/>
      <c r="F2806" s="275"/>
      <c r="G2806" s="276">
        <v>3200.0</v>
      </c>
      <c r="H2806" s="277">
        <v>60.0</v>
      </c>
      <c r="I2806" s="278">
        <v>12.0</v>
      </c>
      <c r="J2806" s="37">
        <v>15.0</v>
      </c>
      <c r="K2806" s="37"/>
      <c r="L2806" s="37" t="s">
        <v>60</v>
      </c>
      <c r="M2806" s="37"/>
      <c r="N2806" s="260" t="s">
        <v>20645</v>
      </c>
      <c r="O2806" s="260">
        <v>0.0</v>
      </c>
      <c r="P2806" s="260"/>
      <c r="Q2806" s="260"/>
      <c r="R2806" s="260"/>
    </row>
    <row r="2807">
      <c r="A2807" s="279">
        <v>45996.0</v>
      </c>
      <c r="B2807" s="31">
        <v>9340.0</v>
      </c>
      <c r="C2807" s="31" t="s">
        <v>16266</v>
      </c>
      <c r="D2807" s="31"/>
      <c r="E2807" s="31"/>
      <c r="F2807" s="275"/>
      <c r="G2807" s="276">
        <v>2600.0</v>
      </c>
      <c r="H2807" s="277">
        <v>140.0</v>
      </c>
      <c r="I2807" s="278">
        <v>28.0</v>
      </c>
      <c r="J2807" s="37">
        <v>34.0</v>
      </c>
      <c r="K2807" s="37"/>
      <c r="L2807" s="37" t="s">
        <v>52</v>
      </c>
      <c r="M2807" s="37"/>
      <c r="N2807" s="260" t="s">
        <v>20645</v>
      </c>
      <c r="O2807" s="260">
        <v>0.0</v>
      </c>
      <c r="P2807" s="260"/>
      <c r="Q2807" s="260"/>
      <c r="R2807" s="260"/>
    </row>
    <row r="2808">
      <c r="A2808" s="279">
        <v>45996.0</v>
      </c>
      <c r="B2808" s="31">
        <v>9341.0</v>
      </c>
      <c r="C2808" s="31" t="s">
        <v>7276</v>
      </c>
      <c r="D2808" s="31"/>
      <c r="E2808" s="31" t="s">
        <v>22684</v>
      </c>
      <c r="F2808" s="275"/>
      <c r="G2808" s="276">
        <v>3640.0</v>
      </c>
      <c r="H2808" s="277">
        <v>220.0</v>
      </c>
      <c r="I2808" s="278">
        <v>9.0</v>
      </c>
      <c r="J2808" s="37">
        <v>11.0</v>
      </c>
      <c r="K2808" s="37"/>
      <c r="L2808" s="37" t="s">
        <v>21</v>
      </c>
      <c r="M2808" s="37"/>
      <c r="N2808" s="260" t="s">
        <v>20645</v>
      </c>
      <c r="O2808" s="260">
        <v>0.0</v>
      </c>
      <c r="P2808" s="260"/>
      <c r="Q2808" s="260"/>
      <c r="R2808" s="260"/>
    </row>
    <row r="2809">
      <c r="A2809" s="279">
        <v>45996.0</v>
      </c>
      <c r="B2809" s="31">
        <v>9342.0</v>
      </c>
      <c r="C2809" s="31" t="s">
        <v>5722</v>
      </c>
      <c r="D2809" s="31"/>
      <c r="E2809" s="31" t="s">
        <v>22684</v>
      </c>
      <c r="F2809" s="275"/>
      <c r="G2809" s="276">
        <v>3420.0</v>
      </c>
      <c r="H2809" s="277">
        <v>480.0</v>
      </c>
      <c r="I2809" s="278">
        <v>89.0</v>
      </c>
      <c r="J2809" s="37">
        <v>107.0</v>
      </c>
      <c r="K2809" s="37"/>
      <c r="L2809" s="37" t="s">
        <v>21</v>
      </c>
      <c r="M2809" s="37"/>
      <c r="N2809" s="260" t="s">
        <v>20645</v>
      </c>
      <c r="O2809" s="260">
        <v>0.0</v>
      </c>
      <c r="P2809" s="260"/>
      <c r="Q2809" s="260"/>
      <c r="R2809" s="260"/>
    </row>
    <row r="2810">
      <c r="A2810" s="279">
        <v>45996.0</v>
      </c>
      <c r="B2810" s="31">
        <v>9343.0</v>
      </c>
      <c r="C2810" s="31" t="s">
        <v>4017</v>
      </c>
      <c r="D2810" s="31"/>
      <c r="E2810" s="31" t="s">
        <v>4500</v>
      </c>
      <c r="F2810" s="275"/>
      <c r="G2810" s="276">
        <v>4560.0</v>
      </c>
      <c r="H2810" s="277">
        <v>1100.0</v>
      </c>
      <c r="I2810" s="278">
        <v>182.0</v>
      </c>
      <c r="J2810" s="37">
        <v>218.0</v>
      </c>
      <c r="K2810" s="37"/>
      <c r="L2810" s="37" t="s">
        <v>21</v>
      </c>
      <c r="M2810" s="37"/>
      <c r="N2810" s="260" t="s">
        <v>20645</v>
      </c>
      <c r="O2810" s="260">
        <v>0.0</v>
      </c>
      <c r="P2810" s="260"/>
      <c r="Q2810" s="260"/>
      <c r="R2810" s="260"/>
    </row>
    <row r="2811">
      <c r="A2811" s="279">
        <v>45996.0</v>
      </c>
      <c r="B2811" s="31">
        <v>9344.0</v>
      </c>
      <c r="C2811" s="31" t="s">
        <v>4444</v>
      </c>
      <c r="D2811" s="31"/>
      <c r="E2811" s="31" t="s">
        <v>23084</v>
      </c>
      <c r="F2811" s="275"/>
      <c r="G2811" s="276">
        <v>3180.0</v>
      </c>
      <c r="H2811" s="277">
        <v>380.0</v>
      </c>
      <c r="I2811" s="278">
        <v>63.0</v>
      </c>
      <c r="J2811" s="37">
        <v>76.0</v>
      </c>
      <c r="K2811" s="37"/>
      <c r="L2811" s="37" t="s">
        <v>21</v>
      </c>
      <c r="M2811" s="37"/>
      <c r="N2811" s="260" t="s">
        <v>20645</v>
      </c>
      <c r="O2811" s="260">
        <v>0.0</v>
      </c>
      <c r="P2811" s="260"/>
      <c r="Q2811" s="260"/>
      <c r="R2811" s="260"/>
    </row>
    <row r="2812">
      <c r="A2812" s="279">
        <v>45996.0</v>
      </c>
      <c r="B2812" s="31">
        <v>9345.0</v>
      </c>
      <c r="C2812" s="31" t="s">
        <v>2473</v>
      </c>
      <c r="D2812" s="31"/>
      <c r="E2812" s="31"/>
      <c r="F2812" s="275"/>
      <c r="G2812" s="276">
        <v>3680.0</v>
      </c>
      <c r="H2812" s="277">
        <v>520.0</v>
      </c>
      <c r="I2812" s="278">
        <v>32.0</v>
      </c>
      <c r="J2812" s="37">
        <v>38.0</v>
      </c>
      <c r="K2812" s="37"/>
      <c r="L2812" s="37" t="s">
        <v>21</v>
      </c>
      <c r="M2812" s="37"/>
      <c r="N2812" s="260" t="s">
        <v>20645</v>
      </c>
      <c r="O2812" s="260">
        <v>0.0</v>
      </c>
      <c r="P2812" s="260"/>
      <c r="Q2812" s="260"/>
      <c r="R2812" s="260"/>
    </row>
    <row r="2813">
      <c r="A2813" s="279">
        <v>45996.0</v>
      </c>
      <c r="B2813" s="31">
        <v>9346.0</v>
      </c>
      <c r="C2813" s="31" t="s">
        <v>6423</v>
      </c>
      <c r="D2813" s="31"/>
      <c r="E2813" s="31" t="s">
        <v>22683</v>
      </c>
      <c r="F2813" s="275"/>
      <c r="G2813" s="276">
        <v>3420.0</v>
      </c>
      <c r="H2813" s="277">
        <v>280.0</v>
      </c>
      <c r="I2813" s="278">
        <v>12.0</v>
      </c>
      <c r="J2813" s="37">
        <v>14.0</v>
      </c>
      <c r="K2813" s="37"/>
      <c r="L2813" s="37" t="s">
        <v>21</v>
      </c>
      <c r="M2813" s="37"/>
      <c r="N2813" s="260" t="s">
        <v>20645</v>
      </c>
      <c r="O2813" s="260">
        <v>0.0</v>
      </c>
      <c r="P2813" s="260"/>
      <c r="Q2813" s="260"/>
      <c r="R2813" s="260"/>
    </row>
    <row r="2814">
      <c r="A2814" s="279">
        <v>45996.0</v>
      </c>
      <c r="B2814" s="31">
        <v>9347.0</v>
      </c>
      <c r="C2814" s="31" t="s">
        <v>6423</v>
      </c>
      <c r="D2814" s="31"/>
      <c r="E2814" s="31" t="s">
        <v>22683</v>
      </c>
      <c r="F2814" s="275"/>
      <c r="G2814" s="276">
        <v>3140.0</v>
      </c>
      <c r="H2814" s="277">
        <v>360.0</v>
      </c>
      <c r="I2814" s="278">
        <v>67.0</v>
      </c>
      <c r="J2814" s="37">
        <v>80.0</v>
      </c>
      <c r="K2814" s="37"/>
      <c r="L2814" s="37" t="s">
        <v>21</v>
      </c>
      <c r="M2814" s="37"/>
      <c r="N2814" s="260" t="s">
        <v>20645</v>
      </c>
      <c r="O2814" s="260">
        <v>0.0</v>
      </c>
      <c r="P2814" s="260"/>
      <c r="Q2814" s="260"/>
      <c r="R2814" s="260"/>
    </row>
    <row r="2815">
      <c r="A2815" s="279">
        <v>45996.0</v>
      </c>
      <c r="B2815" s="31">
        <v>9348.0</v>
      </c>
      <c r="C2815" s="31" t="s">
        <v>4444</v>
      </c>
      <c r="D2815" s="31"/>
      <c r="E2815" s="31" t="s">
        <v>23084</v>
      </c>
      <c r="F2815" s="275"/>
      <c r="G2815" s="276">
        <v>3360.0</v>
      </c>
      <c r="H2815" s="277">
        <v>560.0</v>
      </c>
      <c r="I2815" s="278">
        <v>51.0</v>
      </c>
      <c r="J2815" s="37">
        <v>61.0</v>
      </c>
      <c r="K2815" s="37"/>
      <c r="L2815" s="37" t="s">
        <v>21</v>
      </c>
      <c r="M2815" s="37"/>
      <c r="N2815" s="260" t="s">
        <v>20645</v>
      </c>
      <c r="O2815" s="260">
        <v>0.0</v>
      </c>
      <c r="P2815" s="260"/>
      <c r="Q2815" s="260"/>
      <c r="R2815" s="260"/>
    </row>
    <row r="2816">
      <c r="A2816" s="279">
        <v>45996.0</v>
      </c>
      <c r="B2816" s="31">
        <v>9349.0</v>
      </c>
      <c r="C2816" s="31" t="s">
        <v>4016</v>
      </c>
      <c r="D2816" s="31"/>
      <c r="E2816" s="31"/>
      <c r="F2816" s="275"/>
      <c r="G2816" s="276">
        <v>3280.0</v>
      </c>
      <c r="H2816" s="277">
        <v>640.0</v>
      </c>
      <c r="I2816" s="278">
        <v>72.0</v>
      </c>
      <c r="J2816" s="37">
        <v>87.0</v>
      </c>
      <c r="K2816" s="37"/>
      <c r="L2816" s="37" t="s">
        <v>60</v>
      </c>
      <c r="M2816" s="37">
        <v>57042.0</v>
      </c>
      <c r="N2816" s="260" t="s">
        <v>20645</v>
      </c>
      <c r="O2816" s="260">
        <v>0.0</v>
      </c>
      <c r="P2816" s="260"/>
      <c r="Q2816" s="260"/>
      <c r="R2816" s="260"/>
    </row>
    <row r="2817">
      <c r="A2817" s="279">
        <v>45996.0</v>
      </c>
      <c r="B2817" s="31">
        <v>9350.0</v>
      </c>
      <c r="C2817" s="31" t="s">
        <v>4444</v>
      </c>
      <c r="D2817" s="31"/>
      <c r="E2817" s="31" t="s">
        <v>23084</v>
      </c>
      <c r="F2817" s="275"/>
      <c r="G2817" s="276">
        <v>3300.0</v>
      </c>
      <c r="H2817" s="277">
        <v>500.0</v>
      </c>
      <c r="I2817" s="278">
        <v>83.0</v>
      </c>
      <c r="J2817" s="37">
        <v>99.0</v>
      </c>
      <c r="K2817" s="37"/>
      <c r="L2817" s="37" t="s">
        <v>21</v>
      </c>
      <c r="M2817" s="37"/>
      <c r="N2817" s="260" t="s">
        <v>20645</v>
      </c>
      <c r="O2817" s="260">
        <v>0.0</v>
      </c>
      <c r="P2817" s="260"/>
      <c r="Q2817" s="260"/>
      <c r="R2817" s="260"/>
    </row>
    <row r="2818">
      <c r="A2818" s="279">
        <v>45996.0</v>
      </c>
      <c r="B2818" s="31">
        <v>9351.0</v>
      </c>
      <c r="C2818" s="31" t="s">
        <v>8901</v>
      </c>
      <c r="D2818" s="31"/>
      <c r="E2818" s="31" t="s">
        <v>23108</v>
      </c>
      <c r="F2818" s="275"/>
      <c r="G2818" s="276">
        <v>13580.0</v>
      </c>
      <c r="H2818" s="277">
        <v>3080.0</v>
      </c>
      <c r="I2818" s="278">
        <v>509.0</v>
      </c>
      <c r="J2818" s="37">
        <v>610.0</v>
      </c>
      <c r="K2818" s="37"/>
      <c r="L2818" s="37" t="s">
        <v>21</v>
      </c>
      <c r="M2818" s="37"/>
      <c r="N2818" s="260" t="s">
        <v>20645</v>
      </c>
      <c r="O2818" s="260">
        <v>0.0</v>
      </c>
      <c r="P2818" s="260"/>
      <c r="Q2818" s="260"/>
      <c r="R2818" s="260"/>
    </row>
    <row r="2819">
      <c r="A2819" s="279">
        <v>45996.0</v>
      </c>
      <c r="B2819" s="31">
        <v>9352.0</v>
      </c>
      <c r="C2819" s="31" t="s">
        <v>4111</v>
      </c>
      <c r="D2819" s="31"/>
      <c r="E2819" s="31"/>
      <c r="F2819" s="275"/>
      <c r="G2819" s="276">
        <v>3500.0</v>
      </c>
      <c r="H2819" s="277">
        <v>920.0</v>
      </c>
      <c r="I2819" s="278">
        <v>152.0</v>
      </c>
      <c r="J2819" s="37">
        <v>183.0</v>
      </c>
      <c r="K2819" s="37"/>
      <c r="L2819" s="37" t="s">
        <v>21</v>
      </c>
      <c r="M2819" s="37"/>
      <c r="N2819" s="260" t="s">
        <v>20645</v>
      </c>
      <c r="O2819" s="260">
        <v>0.0</v>
      </c>
      <c r="P2819" s="260"/>
      <c r="Q2819" s="260"/>
      <c r="R2819" s="260"/>
    </row>
    <row r="2820">
      <c r="A2820" s="279">
        <v>45996.0</v>
      </c>
      <c r="B2820" s="31">
        <v>9353.0</v>
      </c>
      <c r="C2820" s="31" t="s">
        <v>8901</v>
      </c>
      <c r="D2820" s="31"/>
      <c r="E2820" s="31" t="s">
        <v>23109</v>
      </c>
      <c r="F2820" s="275"/>
      <c r="G2820" s="276">
        <v>11520.0</v>
      </c>
      <c r="H2820" s="277">
        <v>1360.0</v>
      </c>
      <c r="I2820" s="278">
        <v>225.0</v>
      </c>
      <c r="J2820" s="37">
        <v>270.0</v>
      </c>
      <c r="K2820" s="37"/>
      <c r="L2820" s="37" t="s">
        <v>21</v>
      </c>
      <c r="M2820" s="37"/>
      <c r="N2820" s="260" t="s">
        <v>20645</v>
      </c>
      <c r="O2820" s="260">
        <v>0.0</v>
      </c>
      <c r="P2820" s="260"/>
      <c r="Q2820" s="260"/>
      <c r="R2820" s="260"/>
    </row>
    <row r="2821">
      <c r="A2821" s="279">
        <v>45996.0</v>
      </c>
      <c r="B2821" s="31">
        <v>9354.0</v>
      </c>
      <c r="C2821" s="31" t="s">
        <v>597</v>
      </c>
      <c r="D2821" s="31"/>
      <c r="E2821" s="31"/>
      <c r="F2821" s="275"/>
      <c r="G2821" s="17" t="s">
        <v>25215</v>
      </c>
      <c r="H2821" s="19" t="e">
        <v>#VALUE!</v>
      </c>
      <c r="I2821" s="278" t="e">
        <v>#NUM!</v>
      </c>
      <c r="J2821" s="37" t="e">
        <v>#NUM!</v>
      </c>
      <c r="K2821" s="37"/>
      <c r="L2821" s="37" t="s">
        <v>52</v>
      </c>
      <c r="M2821" s="37"/>
      <c r="N2821" s="260" t="s">
        <v>20645</v>
      </c>
      <c r="O2821" s="260">
        <v>0.0</v>
      </c>
      <c r="P2821" s="260"/>
      <c r="Q2821" s="260"/>
      <c r="R2821" s="260"/>
    </row>
    <row r="2822">
      <c r="A2822" s="274"/>
      <c r="B2822" s="31"/>
      <c r="C2822" s="31"/>
      <c r="D2822" s="31"/>
      <c r="E2822" s="31"/>
      <c r="F2822" s="275"/>
      <c r="G2822" s="276"/>
      <c r="H2822" s="277"/>
      <c r="I2822" s="278"/>
      <c r="J2822" s="37"/>
      <c r="K2822" s="37"/>
      <c r="L2822" s="37"/>
      <c r="M2822" s="37"/>
      <c r="N2822" s="260"/>
      <c r="O2822" s="260"/>
      <c r="P2822" s="260"/>
      <c r="Q2822" s="260"/>
      <c r="R2822" s="260"/>
    </row>
    <row r="2823">
      <c r="A2823" s="274">
        <v>45999.029055983796</v>
      </c>
      <c r="B2823" s="31">
        <v>9355.0</v>
      </c>
      <c r="C2823" s="31" t="s">
        <v>744</v>
      </c>
      <c r="D2823" s="31"/>
      <c r="E2823" s="31"/>
      <c r="F2823" s="275"/>
      <c r="G2823" s="276">
        <v>2740.0</v>
      </c>
      <c r="H2823" s="277">
        <v>140.0</v>
      </c>
      <c r="I2823" s="278">
        <v>9.0</v>
      </c>
      <c r="J2823" s="37">
        <v>11.0</v>
      </c>
      <c r="K2823" s="37"/>
      <c r="L2823" s="37" t="s">
        <v>52</v>
      </c>
      <c r="M2823" s="37"/>
      <c r="N2823" s="260" t="s">
        <v>20645</v>
      </c>
      <c r="O2823" s="260">
        <v>0.0</v>
      </c>
      <c r="P2823" s="260"/>
      <c r="Q2823" s="260"/>
      <c r="R2823" s="260"/>
    </row>
    <row r="2824">
      <c r="A2824" s="279">
        <v>45999.0</v>
      </c>
      <c r="B2824" s="31">
        <v>9356.0</v>
      </c>
      <c r="C2824" s="31" t="s">
        <v>4017</v>
      </c>
      <c r="D2824" s="31"/>
      <c r="E2824" s="31" t="s">
        <v>4500</v>
      </c>
      <c r="F2824" s="275"/>
      <c r="G2824" s="276">
        <v>3980.0</v>
      </c>
      <c r="H2824" s="277">
        <v>760.0</v>
      </c>
      <c r="I2824" s="278">
        <v>126.0</v>
      </c>
      <c r="J2824" s="37">
        <v>151.0</v>
      </c>
      <c r="K2824" s="37"/>
      <c r="L2824" s="37" t="s">
        <v>52</v>
      </c>
      <c r="M2824" s="37"/>
      <c r="N2824" s="260" t="s">
        <v>20645</v>
      </c>
      <c r="O2824" s="260">
        <v>0.0</v>
      </c>
      <c r="P2824" s="260"/>
      <c r="Q2824" s="260"/>
      <c r="R2824" s="260"/>
    </row>
    <row r="2825">
      <c r="A2825" s="279">
        <v>45999.0</v>
      </c>
      <c r="B2825" s="31">
        <v>9357.0</v>
      </c>
      <c r="C2825" s="31" t="s">
        <v>744</v>
      </c>
      <c r="D2825" s="31"/>
      <c r="E2825" s="31"/>
      <c r="F2825" s="275"/>
      <c r="G2825" s="276">
        <v>2880.0</v>
      </c>
      <c r="H2825" s="277">
        <v>300.0</v>
      </c>
      <c r="I2825" s="278">
        <v>60.0</v>
      </c>
      <c r="J2825" s="37">
        <v>72.0</v>
      </c>
      <c r="K2825" s="37"/>
      <c r="L2825" s="37" t="s">
        <v>52</v>
      </c>
      <c r="M2825" s="37"/>
      <c r="N2825" s="260" t="s">
        <v>20645</v>
      </c>
      <c r="O2825" s="260">
        <v>0.0</v>
      </c>
      <c r="P2825" s="260"/>
      <c r="Q2825" s="260"/>
      <c r="R2825" s="260"/>
    </row>
    <row r="2826">
      <c r="A2826" s="279">
        <v>45999.0</v>
      </c>
      <c r="B2826" s="31">
        <v>9358.0</v>
      </c>
      <c r="C2826" s="31" t="s">
        <v>4035</v>
      </c>
      <c r="D2826" s="31"/>
      <c r="E2826" s="31"/>
      <c r="F2826" s="275"/>
      <c r="G2826" s="276">
        <v>4440.0</v>
      </c>
      <c r="H2826" s="277">
        <v>1740.0</v>
      </c>
      <c r="I2826" s="278">
        <v>70.0</v>
      </c>
      <c r="J2826" s="37">
        <v>84.0</v>
      </c>
      <c r="K2826" s="37"/>
      <c r="L2826" s="37" t="s">
        <v>52</v>
      </c>
      <c r="M2826" s="37"/>
      <c r="N2826" s="260" t="s">
        <v>20645</v>
      </c>
      <c r="O2826" s="260">
        <v>0.0</v>
      </c>
      <c r="P2826" s="260"/>
      <c r="Q2826" s="260"/>
      <c r="R2826" s="260"/>
    </row>
    <row r="2827">
      <c r="A2827" s="279">
        <v>45999.0</v>
      </c>
      <c r="B2827" s="31">
        <v>9359.0</v>
      </c>
      <c r="C2827" s="31" t="s">
        <v>4444</v>
      </c>
      <c r="D2827" s="31"/>
      <c r="E2827" s="31" t="s">
        <v>23084</v>
      </c>
      <c r="F2827" s="275"/>
      <c r="G2827" s="276">
        <v>3340.0</v>
      </c>
      <c r="H2827" s="277">
        <v>540.0</v>
      </c>
      <c r="I2827" s="278">
        <v>111.0</v>
      </c>
      <c r="J2827" s="37">
        <v>133.0</v>
      </c>
      <c r="K2827" s="37"/>
      <c r="L2827" s="37" t="s">
        <v>21</v>
      </c>
      <c r="M2827" s="37"/>
      <c r="N2827" s="260" t="s">
        <v>20645</v>
      </c>
      <c r="O2827" s="260">
        <v>0.0</v>
      </c>
      <c r="P2827" s="260"/>
      <c r="Q2827" s="260"/>
      <c r="R2827" s="260"/>
    </row>
    <row r="2828">
      <c r="A2828" s="279">
        <v>45999.0</v>
      </c>
      <c r="B2828" s="31">
        <v>9360.0</v>
      </c>
      <c r="C2828" s="31" t="s">
        <v>4651</v>
      </c>
      <c r="D2828" s="31"/>
      <c r="E2828" s="31"/>
      <c r="F2828" s="275"/>
      <c r="G2828" s="276">
        <v>2520.0</v>
      </c>
      <c r="H2828" s="277">
        <v>40.0</v>
      </c>
      <c r="I2828" s="278">
        <v>8.0</v>
      </c>
      <c r="J2828" s="37">
        <v>10.0</v>
      </c>
      <c r="K2828" s="37"/>
      <c r="L2828" s="37" t="s">
        <v>60</v>
      </c>
      <c r="M2828" s="37">
        <v>776522.0</v>
      </c>
      <c r="N2828" s="260" t="s">
        <v>20645</v>
      </c>
      <c r="O2828" s="260">
        <v>0.0</v>
      </c>
      <c r="P2828" s="260"/>
      <c r="Q2828" s="260"/>
      <c r="R2828" s="260"/>
    </row>
    <row r="2829">
      <c r="A2829" s="279">
        <v>45999.0</v>
      </c>
      <c r="B2829" s="31">
        <v>9361.0</v>
      </c>
      <c r="C2829" s="31" t="s">
        <v>4444</v>
      </c>
      <c r="D2829" s="31"/>
      <c r="E2829" s="31" t="s">
        <v>23084</v>
      </c>
      <c r="F2829" s="275"/>
      <c r="G2829" s="276">
        <v>3480.0</v>
      </c>
      <c r="H2829" s="277">
        <v>680.0</v>
      </c>
      <c r="I2829" s="278">
        <v>41.0</v>
      </c>
      <c r="J2829" s="37">
        <v>49.0</v>
      </c>
      <c r="K2829" s="37"/>
      <c r="L2829" s="37" t="s">
        <v>21</v>
      </c>
      <c r="M2829" s="37"/>
      <c r="N2829" s="260" t="s">
        <v>20645</v>
      </c>
      <c r="O2829" s="260">
        <v>0.0</v>
      </c>
      <c r="P2829" s="260"/>
      <c r="Q2829" s="260"/>
      <c r="R2829" s="260"/>
    </row>
    <row r="2830">
      <c r="A2830" s="279">
        <v>45999.0</v>
      </c>
      <c r="B2830" s="31">
        <v>9362.0</v>
      </c>
      <c r="C2830" s="31" t="s">
        <v>744</v>
      </c>
      <c r="D2830" s="31"/>
      <c r="E2830" s="31"/>
      <c r="F2830" s="275"/>
      <c r="G2830" s="276">
        <v>2800.0</v>
      </c>
      <c r="H2830" s="277">
        <v>220.0</v>
      </c>
      <c r="I2830" s="278">
        <v>44.0</v>
      </c>
      <c r="J2830" s="37">
        <v>53.0</v>
      </c>
      <c r="K2830" s="37"/>
      <c r="L2830" s="37" t="s">
        <v>52</v>
      </c>
      <c r="M2830" s="37"/>
      <c r="N2830" s="260" t="s">
        <v>20645</v>
      </c>
      <c r="O2830" s="260">
        <v>0.0</v>
      </c>
      <c r="P2830" s="260"/>
      <c r="Q2830" s="260"/>
      <c r="R2830" s="260"/>
    </row>
    <row r="2831">
      <c r="A2831" s="279">
        <v>45999.0</v>
      </c>
      <c r="B2831" s="31">
        <v>9363.0</v>
      </c>
      <c r="C2831" s="31" t="s">
        <v>4444</v>
      </c>
      <c r="D2831" s="31"/>
      <c r="E2831" s="31" t="s">
        <v>23084</v>
      </c>
      <c r="F2831" s="275"/>
      <c r="G2831" s="276">
        <v>3160.0</v>
      </c>
      <c r="H2831" s="277">
        <v>360.0</v>
      </c>
      <c r="I2831" s="278">
        <v>60.0</v>
      </c>
      <c r="J2831" s="37">
        <v>72.0</v>
      </c>
      <c r="K2831" s="37"/>
      <c r="L2831" s="37" t="s">
        <v>21</v>
      </c>
      <c r="M2831" s="37"/>
      <c r="N2831" s="260" t="s">
        <v>20645</v>
      </c>
      <c r="O2831" s="260">
        <v>0.0</v>
      </c>
      <c r="P2831" s="260"/>
      <c r="Q2831" s="260"/>
      <c r="R2831" s="260"/>
    </row>
    <row r="2832">
      <c r="A2832" s="279">
        <v>45999.0</v>
      </c>
      <c r="B2832" s="31">
        <v>9364.0</v>
      </c>
      <c r="C2832" s="31" t="s">
        <v>4062</v>
      </c>
      <c r="D2832" s="31"/>
      <c r="E2832" s="31"/>
      <c r="F2832" s="275"/>
      <c r="G2832" s="276">
        <v>6740.0</v>
      </c>
      <c r="H2832" s="277">
        <v>2940.0</v>
      </c>
      <c r="I2832" s="278">
        <v>486.0</v>
      </c>
      <c r="J2832" s="37">
        <v>583.0</v>
      </c>
      <c r="K2832" s="37"/>
      <c r="L2832" s="37" t="s">
        <v>21</v>
      </c>
      <c r="M2832" s="37"/>
      <c r="N2832" s="260" t="s">
        <v>20645</v>
      </c>
      <c r="O2832" s="260">
        <v>0.0</v>
      </c>
      <c r="P2832" s="260"/>
      <c r="Q2832" s="260"/>
      <c r="R2832" s="260"/>
    </row>
    <row r="2833">
      <c r="A2833" s="279">
        <v>45999.0</v>
      </c>
      <c r="B2833" s="31">
        <v>9365.0</v>
      </c>
      <c r="C2833" s="31" t="s">
        <v>4017</v>
      </c>
      <c r="D2833" s="31"/>
      <c r="E2833" s="31"/>
      <c r="F2833" s="275"/>
      <c r="G2833" s="276">
        <v>3820.0</v>
      </c>
      <c r="H2833" s="277">
        <v>380.0</v>
      </c>
      <c r="I2833" s="278">
        <v>23.0</v>
      </c>
      <c r="J2833" s="37">
        <v>28.0</v>
      </c>
      <c r="K2833" s="37"/>
      <c r="L2833" s="37" t="s">
        <v>52</v>
      </c>
      <c r="M2833" s="37"/>
      <c r="N2833" s="260" t="s">
        <v>20645</v>
      </c>
      <c r="O2833" s="260">
        <v>0.0</v>
      </c>
      <c r="P2833" s="260"/>
      <c r="Q2833" s="260"/>
      <c r="R2833" s="260"/>
    </row>
    <row r="2834">
      <c r="A2834" s="279">
        <v>45999.0</v>
      </c>
      <c r="B2834" s="31">
        <v>9366.0</v>
      </c>
      <c r="C2834" s="31" t="s">
        <v>4017</v>
      </c>
      <c r="D2834" s="31"/>
      <c r="E2834" s="31" t="s">
        <v>4500</v>
      </c>
      <c r="F2834" s="275"/>
      <c r="G2834" s="276">
        <v>3700.0</v>
      </c>
      <c r="H2834" s="277">
        <v>320.0</v>
      </c>
      <c r="I2834" s="278">
        <v>70.0</v>
      </c>
      <c r="J2834" s="37">
        <v>84.0</v>
      </c>
      <c r="K2834" s="37"/>
      <c r="L2834" s="37" t="s">
        <v>52</v>
      </c>
      <c r="M2834" s="37"/>
      <c r="N2834" s="260" t="s">
        <v>20645</v>
      </c>
      <c r="O2834" s="260">
        <v>0.0</v>
      </c>
      <c r="P2834" s="260"/>
      <c r="Q2834" s="260"/>
      <c r="R2834" s="260"/>
    </row>
    <row r="2835">
      <c r="A2835" s="279">
        <v>45999.0</v>
      </c>
      <c r="B2835" s="31">
        <v>9367.0</v>
      </c>
      <c r="C2835" s="31" t="s">
        <v>4444</v>
      </c>
      <c r="D2835" s="31"/>
      <c r="E2835" s="31" t="s">
        <v>23084</v>
      </c>
      <c r="F2835" s="275"/>
      <c r="G2835" s="276">
        <v>3620.0</v>
      </c>
      <c r="H2835" s="277">
        <v>820.0</v>
      </c>
      <c r="I2835" s="278">
        <v>136.0</v>
      </c>
      <c r="J2835" s="37">
        <v>163.0</v>
      </c>
      <c r="K2835" s="37"/>
      <c r="L2835" s="37" t="s">
        <v>21</v>
      </c>
      <c r="M2835" s="37"/>
      <c r="N2835" s="260" t="s">
        <v>20645</v>
      </c>
      <c r="O2835" s="260">
        <v>0.0</v>
      </c>
      <c r="P2835" s="260"/>
      <c r="Q2835" s="260"/>
      <c r="R2835" s="260"/>
    </row>
    <row r="2836">
      <c r="A2836" s="279">
        <v>45999.0</v>
      </c>
      <c r="B2836" s="31">
        <v>9368.0</v>
      </c>
      <c r="C2836" s="31" t="s">
        <v>3265</v>
      </c>
      <c r="D2836" s="31"/>
      <c r="E2836" s="31"/>
      <c r="F2836" s="275"/>
      <c r="G2836" s="276">
        <v>3720.0</v>
      </c>
      <c r="H2836" s="277">
        <v>860.0</v>
      </c>
      <c r="I2836" s="278">
        <v>160.0</v>
      </c>
      <c r="J2836" s="37">
        <v>192.0</v>
      </c>
      <c r="K2836" s="37"/>
      <c r="L2836" s="37" t="s">
        <v>52</v>
      </c>
      <c r="M2836" s="37"/>
      <c r="N2836" s="260" t="s">
        <v>20645</v>
      </c>
      <c r="O2836" s="260">
        <v>0.0</v>
      </c>
      <c r="P2836" s="260"/>
      <c r="Q2836" s="260"/>
      <c r="R2836" s="260"/>
    </row>
    <row r="2837">
      <c r="A2837" s="279">
        <v>45999.0</v>
      </c>
      <c r="B2837" s="31">
        <v>9369.0</v>
      </c>
      <c r="C2837" s="31" t="s">
        <v>5722</v>
      </c>
      <c r="D2837" s="31"/>
      <c r="E2837" s="31" t="s">
        <v>22684</v>
      </c>
      <c r="F2837" s="275"/>
      <c r="G2837" s="276">
        <v>3640.0</v>
      </c>
      <c r="H2837" s="277">
        <v>220.0</v>
      </c>
      <c r="I2837" s="278">
        <v>9.0</v>
      </c>
      <c r="J2837" s="37">
        <v>11.0</v>
      </c>
      <c r="K2837" s="37"/>
      <c r="L2837" s="37" t="s">
        <v>21</v>
      </c>
      <c r="M2837" s="37"/>
      <c r="N2837" s="260" t="s">
        <v>20645</v>
      </c>
      <c r="O2837" s="260">
        <v>0.0</v>
      </c>
      <c r="P2837" s="260"/>
      <c r="Q2837" s="260"/>
      <c r="R2837" s="260"/>
    </row>
    <row r="2838">
      <c r="A2838" s="279">
        <v>45999.0</v>
      </c>
      <c r="B2838" s="31">
        <v>9370.0</v>
      </c>
      <c r="C2838" s="31" t="s">
        <v>5722</v>
      </c>
      <c r="D2838" s="31"/>
      <c r="E2838" s="31" t="s">
        <v>22684</v>
      </c>
      <c r="F2838" s="275"/>
      <c r="G2838" s="276">
        <v>3420.0</v>
      </c>
      <c r="H2838" s="277">
        <v>480.0</v>
      </c>
      <c r="I2838" s="278">
        <v>89.0</v>
      </c>
      <c r="J2838" s="37">
        <v>107.0</v>
      </c>
      <c r="K2838" s="37"/>
      <c r="L2838" s="37" t="s">
        <v>21</v>
      </c>
      <c r="M2838" s="37"/>
      <c r="N2838" s="260" t="s">
        <v>20645</v>
      </c>
      <c r="O2838" s="260">
        <v>0.0</v>
      </c>
      <c r="P2838" s="260"/>
      <c r="Q2838" s="260"/>
      <c r="R2838" s="260"/>
    </row>
    <row r="2839">
      <c r="A2839" s="279">
        <v>45999.0</v>
      </c>
      <c r="B2839" s="31">
        <v>9371.0</v>
      </c>
      <c r="C2839" s="31" t="s">
        <v>5722</v>
      </c>
      <c r="D2839" s="31"/>
      <c r="E2839" s="31" t="s">
        <v>22683</v>
      </c>
      <c r="F2839" s="275"/>
      <c r="G2839" s="276">
        <v>3500.0</v>
      </c>
      <c r="H2839" s="277">
        <v>300.0</v>
      </c>
      <c r="I2839" s="278">
        <v>12.0</v>
      </c>
      <c r="J2839" s="37">
        <v>15.0</v>
      </c>
      <c r="K2839" s="37"/>
      <c r="L2839" s="37" t="s">
        <v>21</v>
      </c>
      <c r="M2839" s="37"/>
      <c r="N2839" s="260" t="s">
        <v>20645</v>
      </c>
      <c r="O2839" s="260">
        <v>0.0</v>
      </c>
      <c r="P2839" s="260"/>
      <c r="Q2839" s="260"/>
      <c r="R2839" s="260"/>
    </row>
    <row r="2840">
      <c r="A2840" s="279">
        <v>45999.0</v>
      </c>
      <c r="B2840" s="31">
        <v>9372.0</v>
      </c>
      <c r="C2840" s="31" t="s">
        <v>5722</v>
      </c>
      <c r="D2840" s="31"/>
      <c r="E2840" s="31" t="s">
        <v>22683</v>
      </c>
      <c r="F2840" s="275"/>
      <c r="G2840" s="276">
        <v>3200.0</v>
      </c>
      <c r="H2840" s="277">
        <v>460.0</v>
      </c>
      <c r="I2840" s="278">
        <v>86.0</v>
      </c>
      <c r="J2840" s="37">
        <v>103.0</v>
      </c>
      <c r="K2840" s="37"/>
      <c r="L2840" s="37" t="s">
        <v>21</v>
      </c>
      <c r="M2840" s="37"/>
      <c r="N2840" s="260" t="s">
        <v>20645</v>
      </c>
      <c r="O2840" s="260">
        <v>0.0</v>
      </c>
      <c r="P2840" s="260"/>
      <c r="Q2840" s="260"/>
      <c r="R2840" s="260"/>
    </row>
    <row r="2841">
      <c r="A2841" s="279">
        <v>45999.0</v>
      </c>
      <c r="B2841" s="31">
        <v>9373.0</v>
      </c>
      <c r="C2841" s="31" t="s">
        <v>8901</v>
      </c>
      <c r="D2841" s="31"/>
      <c r="E2841" s="31" t="s">
        <v>23112</v>
      </c>
      <c r="F2841" s="275"/>
      <c r="G2841" s="276">
        <v>11920.0</v>
      </c>
      <c r="H2841" s="277">
        <v>1440.0</v>
      </c>
      <c r="I2841" s="278">
        <v>238.0</v>
      </c>
      <c r="J2841" s="37">
        <v>286.0</v>
      </c>
      <c r="K2841" s="37"/>
      <c r="L2841" s="37" t="s">
        <v>21</v>
      </c>
      <c r="M2841" s="37"/>
      <c r="N2841" s="260" t="s">
        <v>20645</v>
      </c>
      <c r="O2841" s="260">
        <v>0.0</v>
      </c>
      <c r="P2841" s="260"/>
      <c r="Q2841" s="260"/>
      <c r="R2841" s="260"/>
    </row>
    <row r="2842">
      <c r="A2842" s="279">
        <v>45999.0</v>
      </c>
      <c r="B2842" s="31">
        <v>9374.0</v>
      </c>
      <c r="C2842" s="31" t="s">
        <v>4111</v>
      </c>
      <c r="D2842" s="31"/>
      <c r="E2842" s="31"/>
      <c r="F2842" s="275"/>
      <c r="G2842" s="276">
        <v>3080.0</v>
      </c>
      <c r="H2842" s="277">
        <v>480.0</v>
      </c>
      <c r="I2842" s="278">
        <v>80.0</v>
      </c>
      <c r="J2842" s="37">
        <v>96.0</v>
      </c>
      <c r="K2842" s="37"/>
      <c r="L2842" s="37" t="s">
        <v>21</v>
      </c>
      <c r="M2842" s="37"/>
      <c r="N2842" s="260" t="s">
        <v>20645</v>
      </c>
      <c r="O2842" s="260">
        <v>0.0</v>
      </c>
      <c r="P2842" s="260"/>
      <c r="Q2842" s="260"/>
      <c r="R2842" s="260"/>
    </row>
    <row r="2843">
      <c r="A2843" s="274"/>
      <c r="B2843" s="31"/>
      <c r="C2843" s="31"/>
      <c r="D2843" s="31"/>
      <c r="E2843" s="31"/>
      <c r="F2843" s="275"/>
      <c r="G2843" s="276"/>
      <c r="H2843" s="277"/>
      <c r="I2843" s="278"/>
      <c r="J2843" s="37"/>
      <c r="K2843" s="37"/>
      <c r="L2843" s="37"/>
      <c r="M2843" s="37"/>
      <c r="N2843" s="260"/>
      <c r="O2843" s="260"/>
      <c r="P2843" s="260"/>
      <c r="Q2843" s="260"/>
      <c r="R2843" s="260"/>
    </row>
    <row r="2844">
      <c r="A2844" s="274">
        <v>46000.02900787037</v>
      </c>
      <c r="B2844" s="31">
        <v>9375.0</v>
      </c>
      <c r="C2844" s="31" t="s">
        <v>4476</v>
      </c>
      <c r="D2844" s="31"/>
      <c r="E2844" s="31"/>
      <c r="F2844" s="275"/>
      <c r="G2844" s="276">
        <v>3100.0</v>
      </c>
      <c r="H2844" s="277">
        <v>380.0</v>
      </c>
      <c r="I2844" s="278">
        <v>63.0</v>
      </c>
      <c r="J2844" s="37">
        <v>76.0</v>
      </c>
      <c r="K2844" s="37"/>
      <c r="L2844" s="37" t="s">
        <v>21</v>
      </c>
      <c r="M2844" s="37"/>
      <c r="N2844" s="260" t="s">
        <v>20645</v>
      </c>
      <c r="O2844" s="260">
        <v>0.0</v>
      </c>
      <c r="P2844" s="260"/>
      <c r="Q2844" s="260"/>
      <c r="R2844" s="260"/>
    </row>
    <row r="2845">
      <c r="A2845" s="279">
        <v>46000.0</v>
      </c>
      <c r="B2845" s="31">
        <v>9376.0</v>
      </c>
      <c r="C2845" s="31" t="s">
        <v>8901</v>
      </c>
      <c r="D2845" s="31"/>
      <c r="E2845" s="31" t="s">
        <v>23114</v>
      </c>
      <c r="F2845" s="275"/>
      <c r="G2845" s="276">
        <v>11660.0</v>
      </c>
      <c r="H2845" s="277">
        <v>1320.0</v>
      </c>
      <c r="I2845" s="278">
        <v>218.0</v>
      </c>
      <c r="J2845" s="37">
        <v>262.0</v>
      </c>
      <c r="K2845" s="37"/>
      <c r="L2845" s="37" t="s">
        <v>21</v>
      </c>
      <c r="M2845" s="37"/>
      <c r="N2845" s="260" t="s">
        <v>20645</v>
      </c>
      <c r="O2845" s="260">
        <v>0.0</v>
      </c>
      <c r="P2845" s="260"/>
      <c r="Q2845" s="260"/>
      <c r="R2845" s="260"/>
    </row>
    <row r="2846">
      <c r="A2846" s="279">
        <v>46000.0</v>
      </c>
      <c r="B2846" s="31">
        <v>9377.0</v>
      </c>
      <c r="C2846" s="31" t="s">
        <v>4017</v>
      </c>
      <c r="D2846" s="31"/>
      <c r="E2846" s="31" t="s">
        <v>4500</v>
      </c>
      <c r="F2846" s="275"/>
      <c r="G2846" s="276">
        <v>3560.0</v>
      </c>
      <c r="H2846" s="277">
        <v>320.0</v>
      </c>
      <c r="I2846" s="278">
        <v>53.0</v>
      </c>
      <c r="J2846" s="37">
        <v>64.0</v>
      </c>
      <c r="K2846" s="37"/>
      <c r="L2846" s="37" t="s">
        <v>52</v>
      </c>
      <c r="M2846" s="37"/>
      <c r="N2846" s="260" t="s">
        <v>20645</v>
      </c>
      <c r="O2846" s="260">
        <v>0.0</v>
      </c>
      <c r="P2846" s="260"/>
      <c r="Q2846" s="260"/>
      <c r="R2846" s="260"/>
    </row>
    <row r="2847">
      <c r="A2847" s="279">
        <v>46000.0</v>
      </c>
      <c r="B2847" s="31">
        <v>9378.0</v>
      </c>
      <c r="C2847" s="31" t="s">
        <v>4031</v>
      </c>
      <c r="D2847" s="31"/>
      <c r="E2847" s="31" t="s">
        <v>20697</v>
      </c>
      <c r="F2847" s="275"/>
      <c r="G2847" s="276">
        <v>2680.0</v>
      </c>
      <c r="H2847" s="277">
        <v>240.0</v>
      </c>
      <c r="I2847" s="278">
        <v>40.0</v>
      </c>
      <c r="J2847" s="37">
        <v>48.0</v>
      </c>
      <c r="K2847" s="37"/>
      <c r="L2847" s="37" t="s">
        <v>21</v>
      </c>
      <c r="M2847" s="37"/>
      <c r="N2847" s="260" t="s">
        <v>20645</v>
      </c>
      <c r="O2847" s="260">
        <v>0.0</v>
      </c>
      <c r="P2847" s="260"/>
      <c r="Q2847" s="260"/>
      <c r="R2847" s="260"/>
    </row>
    <row r="2848">
      <c r="A2848" s="279">
        <v>46000.0</v>
      </c>
      <c r="B2848" s="31">
        <v>9379.0</v>
      </c>
      <c r="C2848" s="31" t="s">
        <v>4018</v>
      </c>
      <c r="D2848" s="31"/>
      <c r="E2848" s="31" t="s">
        <v>12441</v>
      </c>
      <c r="F2848" s="275"/>
      <c r="G2848" s="276">
        <v>3260.0</v>
      </c>
      <c r="H2848" s="277">
        <v>920.0</v>
      </c>
      <c r="I2848" s="278">
        <v>152.0</v>
      </c>
      <c r="J2848" s="37">
        <v>183.0</v>
      </c>
      <c r="K2848" s="37"/>
      <c r="L2848" s="37" t="s">
        <v>21</v>
      </c>
      <c r="M2848" s="37"/>
      <c r="N2848" s="260" t="s">
        <v>20645</v>
      </c>
      <c r="O2848" s="260">
        <v>0.0</v>
      </c>
      <c r="P2848" s="260"/>
      <c r="Q2848" s="260"/>
      <c r="R2848" s="260"/>
    </row>
    <row r="2849">
      <c r="A2849" s="279">
        <v>46000.0</v>
      </c>
      <c r="B2849" s="31">
        <v>9380.0</v>
      </c>
      <c r="C2849" s="31" t="s">
        <v>8901</v>
      </c>
      <c r="D2849" s="31"/>
      <c r="E2849" s="31" t="s">
        <v>23115</v>
      </c>
      <c r="F2849" s="275"/>
      <c r="G2849" s="276">
        <v>11780.0</v>
      </c>
      <c r="H2849" s="277">
        <v>1460.0</v>
      </c>
      <c r="I2849" s="278">
        <v>241.0</v>
      </c>
      <c r="J2849" s="37">
        <v>290.0</v>
      </c>
      <c r="K2849" s="37"/>
      <c r="L2849" s="37" t="s">
        <v>21</v>
      </c>
      <c r="M2849" s="37"/>
      <c r="N2849" s="260" t="s">
        <v>20645</v>
      </c>
      <c r="O2849" s="260">
        <v>0.0</v>
      </c>
      <c r="P2849" s="260"/>
      <c r="Q2849" s="260"/>
      <c r="R2849" s="260"/>
    </row>
    <row r="2850">
      <c r="A2850" s="279">
        <v>46000.0</v>
      </c>
      <c r="B2850" s="31">
        <v>9381.0</v>
      </c>
      <c r="C2850" s="31" t="s">
        <v>3989</v>
      </c>
      <c r="D2850" s="31"/>
      <c r="E2850" s="31" t="s">
        <v>20873</v>
      </c>
      <c r="F2850" s="275"/>
      <c r="G2850" s="276">
        <v>3000.0</v>
      </c>
      <c r="H2850" s="277">
        <v>500.0</v>
      </c>
      <c r="I2850" s="278">
        <v>92.0</v>
      </c>
      <c r="J2850" s="37">
        <v>110.0</v>
      </c>
      <c r="K2850" s="37"/>
      <c r="L2850" s="37" t="s">
        <v>21</v>
      </c>
      <c r="M2850" s="37">
        <v>65086.0</v>
      </c>
      <c r="N2850" s="260" t="s">
        <v>20645</v>
      </c>
      <c r="O2850" s="260">
        <v>0.0</v>
      </c>
      <c r="P2850" s="260"/>
      <c r="Q2850" s="260"/>
      <c r="R2850" s="260"/>
    </row>
    <row r="2851">
      <c r="A2851" s="279">
        <v>46000.0</v>
      </c>
      <c r="B2851" s="31">
        <v>9382.0</v>
      </c>
      <c r="C2851" s="31" t="s">
        <v>4129</v>
      </c>
      <c r="D2851" s="31"/>
      <c r="E2851" s="31"/>
      <c r="F2851" s="275"/>
      <c r="G2851" s="276">
        <v>3720.0</v>
      </c>
      <c r="H2851" s="277">
        <v>760.0</v>
      </c>
      <c r="I2851" s="278">
        <v>126.0</v>
      </c>
      <c r="J2851" s="37">
        <v>151.0</v>
      </c>
      <c r="K2851" s="37"/>
      <c r="L2851" s="37" t="s">
        <v>52</v>
      </c>
      <c r="M2851" s="37"/>
      <c r="N2851" s="260" t="s">
        <v>20645</v>
      </c>
      <c r="O2851" s="260">
        <v>0.0</v>
      </c>
      <c r="P2851" s="260"/>
      <c r="Q2851" s="260"/>
      <c r="R2851" s="260"/>
    </row>
    <row r="2852">
      <c r="A2852" s="279">
        <v>46000.0</v>
      </c>
      <c r="B2852" s="31">
        <v>9383.0</v>
      </c>
      <c r="C2852" s="31" t="s">
        <v>4017</v>
      </c>
      <c r="D2852" s="31"/>
      <c r="E2852" s="31" t="s">
        <v>4500</v>
      </c>
      <c r="F2852" s="275"/>
      <c r="G2852" s="276">
        <v>3880.0</v>
      </c>
      <c r="H2852" s="277">
        <v>320.0</v>
      </c>
      <c r="I2852" s="278">
        <v>20.0</v>
      </c>
      <c r="J2852" s="37">
        <v>24.0</v>
      </c>
      <c r="K2852" s="37"/>
      <c r="L2852" s="37" t="s">
        <v>52</v>
      </c>
      <c r="M2852" s="37"/>
      <c r="N2852" s="260" t="s">
        <v>20645</v>
      </c>
      <c r="O2852" s="260">
        <v>0.0</v>
      </c>
      <c r="P2852" s="260"/>
      <c r="Q2852" s="260"/>
      <c r="R2852" s="260"/>
    </row>
    <row r="2853">
      <c r="A2853" s="279">
        <v>46000.0</v>
      </c>
      <c r="B2853" s="31">
        <v>9384.0</v>
      </c>
      <c r="C2853" s="31" t="s">
        <v>5722</v>
      </c>
      <c r="D2853" s="31"/>
      <c r="E2853" s="31" t="s">
        <v>22683</v>
      </c>
      <c r="F2853" s="275"/>
      <c r="G2853" s="276">
        <v>3860.0</v>
      </c>
      <c r="H2853" s="277">
        <v>200.0</v>
      </c>
      <c r="I2853" s="278">
        <v>8.0</v>
      </c>
      <c r="J2853" s="37">
        <v>10.0</v>
      </c>
      <c r="K2853" s="37"/>
      <c r="L2853" s="37" t="s">
        <v>21</v>
      </c>
      <c r="M2853" s="37"/>
      <c r="N2853" s="260" t="s">
        <v>20645</v>
      </c>
      <c r="O2853" s="260">
        <v>0.0</v>
      </c>
      <c r="P2853" s="260"/>
      <c r="Q2853" s="260"/>
      <c r="R2853" s="260"/>
    </row>
    <row r="2854">
      <c r="A2854" s="279">
        <v>46000.0</v>
      </c>
      <c r="B2854" s="31">
        <v>9385.0</v>
      </c>
      <c r="C2854" s="31" t="s">
        <v>5722</v>
      </c>
      <c r="D2854" s="31"/>
      <c r="E2854" s="31" t="s">
        <v>22683</v>
      </c>
      <c r="F2854" s="275"/>
      <c r="G2854" s="276">
        <v>3660.0</v>
      </c>
      <c r="H2854" s="277">
        <v>840.0</v>
      </c>
      <c r="I2854" s="278">
        <v>189.0</v>
      </c>
      <c r="J2854" s="37">
        <v>227.0</v>
      </c>
      <c r="K2854" s="37"/>
      <c r="L2854" s="37" t="s">
        <v>21</v>
      </c>
      <c r="M2854" s="37"/>
      <c r="N2854" s="260" t="s">
        <v>20645</v>
      </c>
      <c r="O2854" s="260">
        <v>0.0</v>
      </c>
      <c r="P2854" s="260"/>
      <c r="Q2854" s="260"/>
      <c r="R2854" s="260"/>
    </row>
    <row r="2855">
      <c r="A2855" s="279">
        <v>46000.0</v>
      </c>
      <c r="B2855" s="31">
        <v>9386.0</v>
      </c>
      <c r="C2855" s="31" t="s">
        <v>5722</v>
      </c>
      <c r="D2855" s="31"/>
      <c r="E2855" s="31" t="s">
        <v>22684</v>
      </c>
      <c r="F2855" s="275"/>
      <c r="G2855" s="276">
        <v>3600.0</v>
      </c>
      <c r="H2855" s="277">
        <v>160.0</v>
      </c>
      <c r="I2855" s="278">
        <v>7.0</v>
      </c>
      <c r="J2855" s="37">
        <v>8.0</v>
      </c>
      <c r="K2855" s="37"/>
      <c r="L2855" s="37" t="s">
        <v>21</v>
      </c>
      <c r="M2855" s="37"/>
      <c r="N2855" s="260" t="s">
        <v>20645</v>
      </c>
      <c r="O2855" s="260">
        <v>0.0</v>
      </c>
      <c r="P2855" s="260"/>
      <c r="Q2855" s="260"/>
      <c r="R2855" s="260"/>
    </row>
    <row r="2856">
      <c r="A2856" s="279">
        <v>46000.0</v>
      </c>
      <c r="B2856" s="31">
        <v>9387.0</v>
      </c>
      <c r="C2856" s="31" t="s">
        <v>5722</v>
      </c>
      <c r="D2856" s="31"/>
      <c r="E2856" s="31" t="s">
        <v>23116</v>
      </c>
      <c r="F2856" s="275"/>
      <c r="G2856" s="276">
        <v>3440.0</v>
      </c>
      <c r="H2856" s="277">
        <v>480.0</v>
      </c>
      <c r="I2856" s="278">
        <v>89.0</v>
      </c>
      <c r="J2856" s="37">
        <v>107.0</v>
      </c>
      <c r="K2856" s="37"/>
      <c r="L2856" s="37" t="s">
        <v>21</v>
      </c>
      <c r="M2856" s="37"/>
      <c r="N2856" s="260" t="s">
        <v>20645</v>
      </c>
      <c r="O2856" s="260">
        <v>0.0</v>
      </c>
      <c r="P2856" s="260"/>
      <c r="Q2856" s="260"/>
      <c r="R2856" s="260"/>
    </row>
    <row r="2857">
      <c r="A2857" s="279">
        <v>46000.0</v>
      </c>
      <c r="B2857" s="31">
        <v>9388.0</v>
      </c>
      <c r="C2857" s="31" t="s">
        <v>5722</v>
      </c>
      <c r="D2857" s="31"/>
      <c r="E2857" s="31" t="s">
        <v>22683</v>
      </c>
      <c r="F2857" s="275"/>
      <c r="G2857" s="276">
        <v>3280.0</v>
      </c>
      <c r="H2857" s="277">
        <v>220.0</v>
      </c>
      <c r="I2857" s="278">
        <v>9.0</v>
      </c>
      <c r="J2857" s="37">
        <v>11.0</v>
      </c>
      <c r="K2857" s="37"/>
      <c r="L2857" s="37" t="s">
        <v>21</v>
      </c>
      <c r="M2857" s="37"/>
      <c r="N2857" s="260" t="s">
        <v>20645</v>
      </c>
      <c r="O2857" s="260">
        <v>0.0</v>
      </c>
      <c r="P2857" s="260"/>
      <c r="Q2857" s="260"/>
      <c r="R2857" s="260"/>
    </row>
    <row r="2858">
      <c r="A2858" s="279">
        <v>46000.0</v>
      </c>
      <c r="B2858" s="31">
        <v>9389.0</v>
      </c>
      <c r="C2858" s="31" t="s">
        <v>5722</v>
      </c>
      <c r="D2858" s="31"/>
      <c r="E2858" s="31" t="s">
        <v>22683</v>
      </c>
      <c r="F2858" s="275"/>
      <c r="G2858" s="276">
        <v>3060.0</v>
      </c>
      <c r="H2858" s="277">
        <v>280.0</v>
      </c>
      <c r="I2858" s="278">
        <v>52.0</v>
      </c>
      <c r="J2858" s="37">
        <v>63.0</v>
      </c>
      <c r="K2858" s="37"/>
      <c r="L2858" s="37" t="s">
        <v>21</v>
      </c>
      <c r="M2858" s="37"/>
      <c r="N2858" s="260" t="s">
        <v>20645</v>
      </c>
      <c r="O2858" s="260">
        <v>0.0</v>
      </c>
      <c r="P2858" s="260"/>
      <c r="Q2858" s="260"/>
      <c r="R2858" s="260"/>
    </row>
    <row r="2859">
      <c r="A2859" s="279">
        <v>46000.0</v>
      </c>
      <c r="B2859" s="31">
        <v>9391.0</v>
      </c>
      <c r="C2859" s="31" t="s">
        <v>4802</v>
      </c>
      <c r="D2859" s="31"/>
      <c r="E2859" s="31" t="s">
        <v>23117</v>
      </c>
      <c r="F2859" s="275"/>
      <c r="G2859" s="276">
        <v>2920.0</v>
      </c>
      <c r="H2859" s="277">
        <v>160.0</v>
      </c>
      <c r="I2859" s="278">
        <v>27.0</v>
      </c>
      <c r="J2859" s="37">
        <v>32.0</v>
      </c>
      <c r="K2859" s="37"/>
      <c r="L2859" s="37" t="s">
        <v>21</v>
      </c>
      <c r="M2859" s="37"/>
      <c r="N2859" s="260" t="s">
        <v>20645</v>
      </c>
      <c r="O2859" s="260">
        <v>0.0</v>
      </c>
      <c r="P2859" s="260"/>
      <c r="Q2859" s="260"/>
      <c r="R2859" s="260"/>
    </row>
    <row r="2860">
      <c r="A2860" s="279">
        <v>46000.0</v>
      </c>
      <c r="B2860" s="31">
        <v>9392.0</v>
      </c>
      <c r="C2860" s="31" t="s">
        <v>4138</v>
      </c>
      <c r="D2860" s="31"/>
      <c r="E2860" s="31"/>
      <c r="F2860" s="275"/>
      <c r="G2860" s="276">
        <v>2840.0</v>
      </c>
      <c r="H2860" s="277">
        <v>80.0</v>
      </c>
      <c r="I2860" s="278">
        <v>16.0</v>
      </c>
      <c r="J2860" s="37">
        <v>20.0</v>
      </c>
      <c r="K2860" s="37"/>
      <c r="L2860" s="37" t="s">
        <v>21</v>
      </c>
      <c r="M2860" s="37">
        <v>397826.0</v>
      </c>
      <c r="N2860" s="260" t="s">
        <v>20645</v>
      </c>
      <c r="O2860" s="260">
        <v>0.0</v>
      </c>
      <c r="P2860" s="260"/>
      <c r="Q2860" s="260"/>
      <c r="R2860" s="260"/>
    </row>
    <row r="2861">
      <c r="A2861" s="279">
        <v>46000.0</v>
      </c>
      <c r="B2861" s="31">
        <v>9394.0</v>
      </c>
      <c r="C2861" s="31" t="s">
        <v>1093</v>
      </c>
      <c r="D2861" s="31"/>
      <c r="E2861" s="31" t="s">
        <v>23087</v>
      </c>
      <c r="F2861" s="275"/>
      <c r="G2861" s="276">
        <v>2980.0</v>
      </c>
      <c r="H2861" s="277">
        <v>180.0</v>
      </c>
      <c r="I2861" s="278">
        <v>36.0</v>
      </c>
      <c r="J2861" s="37">
        <v>44.0</v>
      </c>
      <c r="K2861" s="37"/>
      <c r="L2861" s="37" t="s">
        <v>21</v>
      </c>
      <c r="M2861" s="37"/>
      <c r="N2861" s="260" t="s">
        <v>20645</v>
      </c>
      <c r="O2861" s="260">
        <v>0.0</v>
      </c>
      <c r="P2861" s="260"/>
      <c r="Q2861" s="260"/>
      <c r="R2861" s="260"/>
    </row>
    <row r="2862">
      <c r="A2862" s="279">
        <v>46000.0</v>
      </c>
      <c r="B2862" s="31">
        <v>9395.0</v>
      </c>
      <c r="C2862" s="31" t="s">
        <v>744</v>
      </c>
      <c r="D2862" s="31"/>
      <c r="E2862" s="31"/>
      <c r="F2862" s="275"/>
      <c r="G2862" s="276">
        <v>2940.0</v>
      </c>
      <c r="H2862" s="277">
        <v>380.0</v>
      </c>
      <c r="I2862" s="278">
        <v>23.0</v>
      </c>
      <c r="J2862" s="37">
        <v>28.0</v>
      </c>
      <c r="K2862" s="37"/>
      <c r="L2862" s="37" t="s">
        <v>52</v>
      </c>
      <c r="M2862" s="37"/>
      <c r="N2862" s="260" t="s">
        <v>20645</v>
      </c>
      <c r="O2862" s="260">
        <v>0.0</v>
      </c>
      <c r="P2862" s="260"/>
      <c r="Q2862" s="260"/>
      <c r="R2862" s="260"/>
    </row>
    <row r="2863">
      <c r="A2863" s="279">
        <v>46000.0</v>
      </c>
      <c r="B2863" s="31">
        <v>9399.0</v>
      </c>
      <c r="C2863" s="31" t="s">
        <v>8901</v>
      </c>
      <c r="D2863" s="31"/>
      <c r="E2863" s="31" t="s">
        <v>23119</v>
      </c>
      <c r="F2863" s="275"/>
      <c r="G2863" s="276">
        <v>13480.0</v>
      </c>
      <c r="H2863" s="277">
        <v>3360.0</v>
      </c>
      <c r="I2863" s="278">
        <v>555.0</v>
      </c>
      <c r="J2863" s="37">
        <v>666.0</v>
      </c>
      <c r="K2863" s="37"/>
      <c r="L2863" s="37" t="s">
        <v>21</v>
      </c>
      <c r="M2863" s="37"/>
      <c r="N2863" s="260" t="s">
        <v>20645</v>
      </c>
      <c r="O2863" s="260">
        <v>0.0</v>
      </c>
      <c r="P2863" s="260"/>
      <c r="Q2863" s="260"/>
      <c r="R2863" s="260"/>
    </row>
    <row r="2864">
      <c r="A2864" s="279">
        <v>46000.0</v>
      </c>
      <c r="B2864" s="31">
        <v>9400.0</v>
      </c>
      <c r="C2864" s="31" t="s">
        <v>4129</v>
      </c>
      <c r="D2864" s="31"/>
      <c r="E2864" s="31"/>
      <c r="F2864" s="275"/>
      <c r="G2864" s="276">
        <v>3060.0</v>
      </c>
      <c r="H2864" s="277">
        <v>600.0</v>
      </c>
      <c r="I2864" s="278">
        <v>99.0</v>
      </c>
      <c r="J2864" s="37">
        <v>119.0</v>
      </c>
      <c r="K2864" s="37"/>
      <c r="L2864" s="37" t="s">
        <v>52</v>
      </c>
      <c r="M2864" s="37"/>
      <c r="N2864" s="260" t="s">
        <v>20645</v>
      </c>
      <c r="O2864" s="260">
        <v>0.0</v>
      </c>
      <c r="P2864" s="260"/>
      <c r="Q2864" s="260"/>
      <c r="R2864" s="260"/>
    </row>
    <row r="2865">
      <c r="A2865" s="274"/>
      <c r="B2865" s="31"/>
      <c r="C2865" s="31"/>
      <c r="D2865" s="31"/>
      <c r="E2865" s="31"/>
      <c r="F2865" s="275"/>
      <c r="G2865" s="276"/>
      <c r="H2865" s="277"/>
      <c r="I2865" s="278"/>
      <c r="J2865" s="37"/>
      <c r="K2865" s="37"/>
      <c r="L2865" s="37"/>
      <c r="M2865" s="37"/>
      <c r="N2865" s="260"/>
      <c r="O2865" s="260"/>
      <c r="P2865" s="260"/>
      <c r="Q2865" s="260"/>
      <c r="R2865" s="260"/>
    </row>
    <row r="2866">
      <c r="A2866" s="274">
        <v>46001.02900579861</v>
      </c>
      <c r="B2866" s="31">
        <v>9401.0</v>
      </c>
      <c r="C2866" s="31" t="s">
        <v>8901</v>
      </c>
      <c r="D2866" s="31"/>
      <c r="E2866" s="31" t="s">
        <v>23126</v>
      </c>
      <c r="F2866" s="275"/>
      <c r="G2866" s="276">
        <v>11320.0</v>
      </c>
      <c r="H2866" s="277">
        <v>720.0</v>
      </c>
      <c r="I2866" s="278">
        <v>119.0</v>
      </c>
      <c r="J2866" s="37">
        <v>143.0</v>
      </c>
      <c r="K2866" s="37"/>
      <c r="L2866" s="37" t="s">
        <v>21</v>
      </c>
      <c r="M2866" s="37"/>
      <c r="N2866" s="260" t="s">
        <v>20645</v>
      </c>
      <c r="O2866" s="260">
        <v>0.0</v>
      </c>
      <c r="P2866" s="260"/>
      <c r="Q2866" s="260"/>
      <c r="R2866" s="260"/>
    </row>
    <row r="2867">
      <c r="A2867" s="279">
        <v>46001.0</v>
      </c>
      <c r="B2867" s="31">
        <v>9402.0</v>
      </c>
      <c r="C2867" s="31" t="s">
        <v>4017</v>
      </c>
      <c r="D2867" s="31"/>
      <c r="E2867" s="31" t="s">
        <v>4500</v>
      </c>
      <c r="F2867" s="275"/>
      <c r="G2867" s="276">
        <v>4180.0</v>
      </c>
      <c r="H2867" s="277">
        <v>900.0</v>
      </c>
      <c r="I2867" s="278">
        <v>149.0</v>
      </c>
      <c r="J2867" s="37">
        <v>179.0</v>
      </c>
      <c r="K2867" s="37"/>
      <c r="L2867" s="37" t="s">
        <v>52</v>
      </c>
      <c r="M2867" s="37"/>
      <c r="N2867" s="260" t="s">
        <v>20645</v>
      </c>
      <c r="O2867" s="260">
        <v>0.0</v>
      </c>
      <c r="P2867" s="260"/>
      <c r="Q2867" s="260"/>
      <c r="R2867" s="260"/>
    </row>
    <row r="2868">
      <c r="A2868" s="279">
        <v>46001.0</v>
      </c>
      <c r="B2868" s="31">
        <v>9403.0</v>
      </c>
      <c r="C2868" s="31" t="s">
        <v>8901</v>
      </c>
      <c r="D2868" s="31"/>
      <c r="E2868" s="31" t="s">
        <v>23120</v>
      </c>
      <c r="F2868" s="275"/>
      <c r="G2868" s="276">
        <v>11820.0</v>
      </c>
      <c r="H2868" s="277">
        <v>1700.0</v>
      </c>
      <c r="I2868" s="278">
        <v>281.0</v>
      </c>
      <c r="J2868" s="37">
        <v>337.0</v>
      </c>
      <c r="K2868" s="37"/>
      <c r="L2868" s="37" t="s">
        <v>21</v>
      </c>
      <c r="M2868" s="37"/>
      <c r="N2868" s="260" t="s">
        <v>20645</v>
      </c>
      <c r="O2868" s="260">
        <v>0.0</v>
      </c>
      <c r="P2868" s="260"/>
      <c r="Q2868" s="260"/>
      <c r="R2868" s="260"/>
    </row>
    <row r="2869">
      <c r="A2869" s="279">
        <v>46001.0</v>
      </c>
      <c r="B2869" s="31">
        <v>9404.0</v>
      </c>
      <c r="C2869" s="31" t="s">
        <v>4138</v>
      </c>
      <c r="D2869" s="31"/>
      <c r="E2869" s="31"/>
      <c r="F2869" s="275"/>
      <c r="G2869" s="276">
        <v>3140.0</v>
      </c>
      <c r="H2869" s="277">
        <v>20.0</v>
      </c>
      <c r="I2869" s="278">
        <v>4.0</v>
      </c>
      <c r="J2869" s="37">
        <v>5.0</v>
      </c>
      <c r="K2869" s="37"/>
      <c r="L2869" s="37" t="s">
        <v>60</v>
      </c>
      <c r="M2869" s="37">
        <v>338386.0</v>
      </c>
      <c r="N2869" s="260" t="s">
        <v>20645</v>
      </c>
      <c r="O2869" s="260">
        <v>0.0</v>
      </c>
      <c r="P2869" s="260"/>
      <c r="Q2869" s="260"/>
      <c r="R2869" s="260"/>
    </row>
    <row r="2870">
      <c r="A2870" s="279">
        <v>46001.0</v>
      </c>
      <c r="B2870" s="31">
        <v>9405.0</v>
      </c>
      <c r="C2870" s="31" t="s">
        <v>7445</v>
      </c>
      <c r="D2870" s="31"/>
      <c r="E2870" s="31"/>
      <c r="F2870" s="275"/>
      <c r="G2870" s="276">
        <v>2780.0</v>
      </c>
      <c r="H2870" s="277">
        <v>540.0</v>
      </c>
      <c r="I2870" s="278">
        <v>39.0</v>
      </c>
      <c r="J2870" s="37">
        <v>46.0</v>
      </c>
      <c r="K2870" s="37"/>
      <c r="L2870" s="37" t="s">
        <v>60</v>
      </c>
      <c r="M2870" s="37">
        <v>439570.0</v>
      </c>
      <c r="N2870" s="260" t="s">
        <v>20645</v>
      </c>
      <c r="O2870" s="260">
        <v>0.0</v>
      </c>
      <c r="P2870" s="260"/>
      <c r="Q2870" s="260"/>
      <c r="R2870" s="260"/>
    </row>
    <row r="2871">
      <c r="A2871" s="279">
        <v>46001.0</v>
      </c>
      <c r="B2871" s="31">
        <v>9406.0</v>
      </c>
      <c r="C2871" s="31" t="s">
        <v>744</v>
      </c>
      <c r="D2871" s="31"/>
      <c r="E2871" s="31"/>
      <c r="F2871" s="275"/>
      <c r="G2871" s="276">
        <v>2680.0</v>
      </c>
      <c r="H2871" s="277">
        <v>120.0</v>
      </c>
      <c r="I2871" s="278">
        <v>8.0</v>
      </c>
      <c r="J2871" s="37">
        <v>9.0</v>
      </c>
      <c r="K2871" s="37"/>
      <c r="L2871" s="37" t="s">
        <v>52</v>
      </c>
      <c r="M2871" s="37"/>
      <c r="N2871" s="260" t="s">
        <v>20645</v>
      </c>
      <c r="O2871" s="260">
        <v>0.0</v>
      </c>
      <c r="P2871" s="260"/>
      <c r="Q2871" s="260"/>
      <c r="R2871" s="260"/>
    </row>
    <row r="2872">
      <c r="A2872" s="279">
        <v>46001.0</v>
      </c>
      <c r="B2872" s="31">
        <v>9407.0</v>
      </c>
      <c r="C2872" s="31" t="s">
        <v>8901</v>
      </c>
      <c r="D2872" s="31"/>
      <c r="E2872" s="31"/>
      <c r="F2872" s="275"/>
      <c r="G2872" s="276">
        <v>11120.0</v>
      </c>
      <c r="H2872" s="277">
        <v>540.0</v>
      </c>
      <c r="I2872" s="278">
        <v>90.0</v>
      </c>
      <c r="J2872" s="37">
        <v>107.0</v>
      </c>
      <c r="K2872" s="37"/>
      <c r="L2872" s="37" t="s">
        <v>21</v>
      </c>
      <c r="M2872" s="37"/>
      <c r="N2872" s="260" t="s">
        <v>20645</v>
      </c>
      <c r="O2872" s="260">
        <v>0.0</v>
      </c>
      <c r="P2872" s="260"/>
      <c r="Q2872" s="260"/>
      <c r="R2872" s="260"/>
    </row>
    <row r="2873">
      <c r="A2873" s="279">
        <v>46001.0</v>
      </c>
      <c r="B2873" s="31">
        <v>9408.0</v>
      </c>
      <c r="C2873" s="31" t="s">
        <v>4138</v>
      </c>
      <c r="D2873" s="31"/>
      <c r="E2873" s="31"/>
      <c r="F2873" s="275"/>
      <c r="G2873" s="276">
        <v>2820.0</v>
      </c>
      <c r="H2873" s="277">
        <v>20.0</v>
      </c>
      <c r="I2873" s="278">
        <v>4.0</v>
      </c>
      <c r="J2873" s="37">
        <v>5.0</v>
      </c>
      <c r="K2873" s="37"/>
      <c r="L2873" s="37" t="s">
        <v>60</v>
      </c>
      <c r="M2873" s="37">
        <v>675074.0</v>
      </c>
      <c r="N2873" s="260" t="s">
        <v>20645</v>
      </c>
      <c r="O2873" s="260">
        <v>0.0</v>
      </c>
      <c r="P2873" s="260"/>
      <c r="Q2873" s="260"/>
      <c r="R2873" s="260"/>
    </row>
    <row r="2874">
      <c r="A2874" s="279">
        <v>46001.0</v>
      </c>
      <c r="B2874" s="31">
        <v>9409.0</v>
      </c>
      <c r="C2874" s="31" t="s">
        <v>6423</v>
      </c>
      <c r="D2874" s="31"/>
      <c r="E2874" s="31" t="s">
        <v>22684</v>
      </c>
      <c r="F2874" s="275"/>
      <c r="G2874" s="276">
        <v>3500.0</v>
      </c>
      <c r="H2874" s="277">
        <v>180.0</v>
      </c>
      <c r="I2874" s="278">
        <v>8.0</v>
      </c>
      <c r="J2874" s="37">
        <v>9.0</v>
      </c>
      <c r="K2874" s="37"/>
      <c r="L2874" s="37" t="s">
        <v>21</v>
      </c>
      <c r="M2874" s="37"/>
      <c r="N2874" s="260" t="s">
        <v>20645</v>
      </c>
      <c r="O2874" s="260">
        <v>0.0</v>
      </c>
      <c r="P2874" s="260"/>
      <c r="Q2874" s="260"/>
      <c r="R2874" s="260"/>
    </row>
    <row r="2875">
      <c r="A2875" s="279">
        <v>46001.0</v>
      </c>
      <c r="B2875" s="31">
        <v>9410.0</v>
      </c>
      <c r="C2875" s="31" t="s">
        <v>6423</v>
      </c>
      <c r="D2875" s="31"/>
      <c r="E2875" s="31" t="s">
        <v>22684</v>
      </c>
      <c r="F2875" s="275"/>
      <c r="G2875" s="276">
        <v>3320.0</v>
      </c>
      <c r="H2875" s="277">
        <v>380.0</v>
      </c>
      <c r="I2875" s="278">
        <v>71.0</v>
      </c>
      <c r="J2875" s="37">
        <v>85.0</v>
      </c>
      <c r="K2875" s="37"/>
      <c r="L2875" s="37" t="s">
        <v>21</v>
      </c>
      <c r="M2875" s="37"/>
      <c r="N2875" s="260" t="s">
        <v>20645</v>
      </c>
      <c r="O2875" s="260">
        <v>0.0</v>
      </c>
      <c r="P2875" s="260"/>
      <c r="Q2875" s="260"/>
      <c r="R2875" s="260"/>
    </row>
    <row r="2876">
      <c r="A2876" s="279">
        <v>46001.0</v>
      </c>
      <c r="B2876" s="31">
        <v>9411.0</v>
      </c>
      <c r="C2876" s="31" t="s">
        <v>6423</v>
      </c>
      <c r="D2876" s="31"/>
      <c r="E2876" s="31" t="s">
        <v>22683</v>
      </c>
      <c r="F2876" s="275"/>
      <c r="G2876" s="276">
        <v>3480.0</v>
      </c>
      <c r="H2876" s="277">
        <v>220.0</v>
      </c>
      <c r="I2876" s="278">
        <v>9.0</v>
      </c>
      <c r="J2876" s="37">
        <v>11.0</v>
      </c>
      <c r="K2876" s="37"/>
      <c r="L2876" s="37" t="s">
        <v>21</v>
      </c>
      <c r="M2876" s="37"/>
      <c r="N2876" s="260" t="s">
        <v>20645</v>
      </c>
      <c r="O2876" s="260">
        <v>0.0</v>
      </c>
      <c r="P2876" s="260"/>
      <c r="Q2876" s="260"/>
      <c r="R2876" s="260"/>
    </row>
    <row r="2877">
      <c r="A2877" s="279">
        <v>46001.0</v>
      </c>
      <c r="B2877" s="31">
        <v>9412.0</v>
      </c>
      <c r="C2877" s="31" t="s">
        <v>6423</v>
      </c>
      <c r="D2877" s="31"/>
      <c r="E2877" s="31" t="s">
        <v>22683</v>
      </c>
      <c r="F2877" s="275"/>
      <c r="G2877" s="276">
        <v>3260.0</v>
      </c>
      <c r="H2877" s="277">
        <v>480.0</v>
      </c>
      <c r="I2877" s="278">
        <v>89.0</v>
      </c>
      <c r="J2877" s="37">
        <v>107.0</v>
      </c>
      <c r="K2877" s="37"/>
      <c r="L2877" s="37" t="s">
        <v>21</v>
      </c>
      <c r="M2877" s="37"/>
      <c r="N2877" s="260" t="s">
        <v>20645</v>
      </c>
      <c r="O2877" s="260">
        <v>0.0</v>
      </c>
      <c r="P2877" s="260"/>
      <c r="Q2877" s="260"/>
      <c r="R2877" s="260"/>
    </row>
    <row r="2878">
      <c r="A2878" s="279">
        <v>46001.0</v>
      </c>
      <c r="B2878" s="31">
        <v>9413.0</v>
      </c>
      <c r="C2878" s="31" t="s">
        <v>4111</v>
      </c>
      <c r="D2878" s="31"/>
      <c r="E2878" s="31"/>
      <c r="F2878" s="275"/>
      <c r="G2878" s="276">
        <v>3440.0</v>
      </c>
      <c r="H2878" s="277">
        <v>800.0</v>
      </c>
      <c r="I2878" s="278">
        <v>132.0</v>
      </c>
      <c r="J2878" s="37">
        <v>159.0</v>
      </c>
      <c r="K2878" s="37"/>
      <c r="L2878" s="37" t="s">
        <v>21</v>
      </c>
      <c r="M2878" s="37"/>
      <c r="N2878" s="260" t="s">
        <v>20645</v>
      </c>
      <c r="O2878" s="260">
        <v>0.0</v>
      </c>
      <c r="P2878" s="260"/>
      <c r="Q2878" s="260"/>
      <c r="R2878" s="260"/>
    </row>
    <row r="2879">
      <c r="A2879" s="279">
        <v>46001.0</v>
      </c>
      <c r="B2879" s="31">
        <v>9414.0</v>
      </c>
      <c r="C2879" s="31" t="s">
        <v>8901</v>
      </c>
      <c r="D2879" s="31"/>
      <c r="E2879" s="31" t="s">
        <v>23121</v>
      </c>
      <c r="F2879" s="275"/>
      <c r="G2879" s="276">
        <v>13440.0</v>
      </c>
      <c r="H2879" s="277">
        <v>3120.0</v>
      </c>
      <c r="I2879" s="278">
        <v>515.0</v>
      </c>
      <c r="J2879" s="37">
        <v>618.0</v>
      </c>
      <c r="K2879" s="37"/>
      <c r="L2879" s="37" t="s">
        <v>21</v>
      </c>
      <c r="M2879" s="37"/>
      <c r="N2879" s="260" t="s">
        <v>20645</v>
      </c>
      <c r="O2879" s="260">
        <v>0.0</v>
      </c>
      <c r="P2879" s="260"/>
      <c r="Q2879" s="260"/>
      <c r="R2879" s="260"/>
    </row>
    <row r="2880">
      <c r="A2880" s="279">
        <v>46001.0</v>
      </c>
      <c r="B2880" s="31">
        <v>9415.0</v>
      </c>
      <c r="C2880" s="31" t="s">
        <v>4042</v>
      </c>
      <c r="D2880" s="31"/>
      <c r="E2880" s="31"/>
      <c r="F2880" s="275"/>
      <c r="G2880" s="276">
        <v>2620.0</v>
      </c>
      <c r="H2880" s="277">
        <v>260.0</v>
      </c>
      <c r="I2880" s="278">
        <v>43.0</v>
      </c>
      <c r="J2880" s="37">
        <v>52.0</v>
      </c>
      <c r="K2880" s="37"/>
      <c r="L2880" s="37" t="s">
        <v>21</v>
      </c>
      <c r="M2880" s="37"/>
      <c r="N2880" s="260" t="s">
        <v>20645</v>
      </c>
      <c r="O2880" s="260">
        <v>0.0</v>
      </c>
      <c r="P2880" s="260"/>
      <c r="Q2880" s="260"/>
      <c r="R2880" s="260"/>
    </row>
    <row r="2881">
      <c r="A2881" s="279">
        <v>46001.0</v>
      </c>
      <c r="B2881" s="31">
        <v>9416.0</v>
      </c>
      <c r="C2881" s="31" t="s">
        <v>8901</v>
      </c>
      <c r="D2881" s="31"/>
      <c r="E2881" s="31" t="s">
        <v>23125</v>
      </c>
      <c r="F2881" s="275"/>
      <c r="G2881" s="276">
        <v>12280.0</v>
      </c>
      <c r="H2881" s="277">
        <v>1700.0</v>
      </c>
      <c r="I2881" s="278">
        <v>281.0</v>
      </c>
      <c r="J2881" s="37">
        <v>337.0</v>
      </c>
      <c r="K2881" s="37"/>
      <c r="L2881" s="37" t="s">
        <v>21</v>
      </c>
      <c r="M2881" s="37"/>
      <c r="N2881" s="260" t="s">
        <v>20645</v>
      </c>
      <c r="O2881" s="260">
        <v>0.0</v>
      </c>
      <c r="P2881" s="260"/>
      <c r="Q2881" s="260"/>
      <c r="R2881" s="260"/>
    </row>
    <row r="2882">
      <c r="A2882" s="274"/>
      <c r="B2882" s="31"/>
      <c r="C2882" s="31"/>
      <c r="D2882" s="31"/>
      <c r="E2882" s="31"/>
      <c r="F2882" s="275"/>
      <c r="G2882" s="276"/>
      <c r="H2882" s="277"/>
      <c r="I2882" s="278"/>
      <c r="J2882" s="37"/>
      <c r="K2882" s="37"/>
      <c r="L2882" s="37"/>
      <c r="M2882" s="37"/>
      <c r="N2882" s="260"/>
      <c r="O2882" s="260"/>
      <c r="P2882" s="260"/>
      <c r="Q2882" s="260"/>
      <c r="R2882" s="260"/>
    </row>
    <row r="2883">
      <c r="A2883" s="274">
        <v>46002.02901506945</v>
      </c>
      <c r="B2883" s="31">
        <v>9417.0</v>
      </c>
      <c r="C2883" s="31" t="s">
        <v>8901</v>
      </c>
      <c r="D2883" s="31"/>
      <c r="E2883" s="31" t="s">
        <v>23138</v>
      </c>
      <c r="F2883" s="275"/>
      <c r="G2883" s="276">
        <v>15160.0</v>
      </c>
      <c r="H2883" s="277">
        <v>4660.0</v>
      </c>
      <c r="I2883" s="278">
        <v>769.0</v>
      </c>
      <c r="J2883" s="37">
        <v>923.0</v>
      </c>
      <c r="K2883" s="37"/>
      <c r="L2883" s="37" t="s">
        <v>21</v>
      </c>
      <c r="M2883" s="37"/>
      <c r="N2883" s="260" t="s">
        <v>20645</v>
      </c>
      <c r="O2883" s="260">
        <v>0.0</v>
      </c>
      <c r="P2883" s="260"/>
      <c r="Q2883" s="260"/>
      <c r="R2883" s="260"/>
    </row>
    <row r="2884">
      <c r="A2884" s="279">
        <v>46002.0</v>
      </c>
      <c r="B2884" s="31">
        <v>9418.0</v>
      </c>
      <c r="C2884" s="31" t="s">
        <v>8901</v>
      </c>
      <c r="D2884" s="31"/>
      <c r="E2884" s="31" t="s">
        <v>23127</v>
      </c>
      <c r="F2884" s="275"/>
      <c r="G2884" s="276">
        <v>11820.0</v>
      </c>
      <c r="H2884" s="277">
        <v>1220.0</v>
      </c>
      <c r="I2884" s="278">
        <v>202.0</v>
      </c>
      <c r="J2884" s="37">
        <v>242.0</v>
      </c>
      <c r="K2884" s="37"/>
      <c r="L2884" s="37" t="s">
        <v>21</v>
      </c>
      <c r="M2884" s="37"/>
      <c r="N2884" s="260" t="s">
        <v>20645</v>
      </c>
      <c r="O2884" s="260">
        <v>0.0</v>
      </c>
      <c r="P2884" s="260"/>
      <c r="Q2884" s="260"/>
      <c r="R2884" s="260"/>
    </row>
    <row r="2885">
      <c r="A2885" s="279">
        <v>46002.0</v>
      </c>
      <c r="B2885" s="31">
        <v>9419.0</v>
      </c>
      <c r="C2885" s="31" t="s">
        <v>4017</v>
      </c>
      <c r="D2885" s="31"/>
      <c r="E2885" s="31" t="s">
        <v>4500</v>
      </c>
      <c r="F2885" s="275"/>
      <c r="G2885" s="276">
        <v>4100.0</v>
      </c>
      <c r="H2885" s="277">
        <v>860.0</v>
      </c>
      <c r="I2885" s="278">
        <v>142.0</v>
      </c>
      <c r="J2885" s="37">
        <v>171.0</v>
      </c>
      <c r="K2885" s="37"/>
      <c r="L2885" s="37" t="s">
        <v>52</v>
      </c>
      <c r="M2885" s="37"/>
      <c r="N2885" s="260" t="s">
        <v>20645</v>
      </c>
      <c r="O2885" s="260">
        <v>0.0</v>
      </c>
      <c r="P2885" s="260"/>
      <c r="Q2885" s="260"/>
      <c r="R2885" s="260"/>
    </row>
    <row r="2886">
      <c r="A2886" s="279">
        <v>46002.0</v>
      </c>
      <c r="B2886" s="31">
        <v>9420.0</v>
      </c>
      <c r="C2886" s="31" t="s">
        <v>4062</v>
      </c>
      <c r="D2886" s="31"/>
      <c r="E2886" s="31" t="s">
        <v>20901</v>
      </c>
      <c r="F2886" s="275"/>
      <c r="G2886" s="276">
        <v>5100.0</v>
      </c>
      <c r="H2886" s="277">
        <v>1360.0</v>
      </c>
      <c r="I2886" s="278">
        <v>225.0</v>
      </c>
      <c r="J2886" s="37">
        <v>270.0</v>
      </c>
      <c r="K2886" s="37"/>
      <c r="L2886" s="37" t="s">
        <v>60</v>
      </c>
      <c r="M2886" s="37">
        <v>769922.0</v>
      </c>
      <c r="N2886" s="260" t="s">
        <v>20645</v>
      </c>
      <c r="O2886" s="260">
        <v>0.0</v>
      </c>
      <c r="P2886" s="260"/>
      <c r="Q2886" s="260"/>
      <c r="R2886" s="260"/>
    </row>
    <row r="2887">
      <c r="A2887" s="279">
        <v>46002.0</v>
      </c>
      <c r="B2887" s="31">
        <v>9421.0</v>
      </c>
      <c r="C2887" s="31" t="s">
        <v>8901</v>
      </c>
      <c r="D2887" s="31"/>
      <c r="E2887" s="31" t="s">
        <v>23129</v>
      </c>
      <c r="F2887" s="275"/>
      <c r="G2887" s="276">
        <v>12120.0</v>
      </c>
      <c r="H2887" s="277">
        <v>1620.0</v>
      </c>
      <c r="I2887" s="278">
        <v>268.0</v>
      </c>
      <c r="J2887" s="37">
        <v>321.0</v>
      </c>
      <c r="K2887" s="37"/>
      <c r="L2887" s="37" t="s">
        <v>21</v>
      </c>
      <c r="M2887" s="37"/>
      <c r="N2887" s="260" t="s">
        <v>20645</v>
      </c>
      <c r="O2887" s="260">
        <v>0.0</v>
      </c>
      <c r="P2887" s="260"/>
      <c r="Q2887" s="260"/>
      <c r="R2887" s="260"/>
    </row>
    <row r="2888">
      <c r="A2888" s="279">
        <v>46002.0</v>
      </c>
      <c r="B2888" s="31">
        <v>9422.0</v>
      </c>
      <c r="C2888" s="31" t="s">
        <v>4444</v>
      </c>
      <c r="D2888" s="31"/>
      <c r="E2888" s="31" t="s">
        <v>23084</v>
      </c>
      <c r="F2888" s="275"/>
      <c r="G2888" s="276">
        <v>2880.0</v>
      </c>
      <c r="H2888" s="277">
        <v>600.0</v>
      </c>
      <c r="I2888" s="278">
        <v>99.0</v>
      </c>
      <c r="J2888" s="37">
        <v>119.0</v>
      </c>
      <c r="K2888" s="37"/>
      <c r="L2888" s="37" t="s">
        <v>21</v>
      </c>
      <c r="M2888" s="37"/>
      <c r="N2888" s="260" t="s">
        <v>20645</v>
      </c>
      <c r="O2888" s="260">
        <v>0.0</v>
      </c>
      <c r="P2888" s="260"/>
      <c r="Q2888" s="260"/>
      <c r="R2888" s="260"/>
    </row>
    <row r="2889">
      <c r="A2889" s="279">
        <v>46002.0</v>
      </c>
      <c r="B2889" s="31">
        <v>9423.0</v>
      </c>
      <c r="C2889" s="31" t="s">
        <v>2781</v>
      </c>
      <c r="D2889" s="31"/>
      <c r="E2889" s="31"/>
      <c r="F2889" s="275"/>
      <c r="G2889" s="276">
        <v>4300.0</v>
      </c>
      <c r="H2889" s="277">
        <v>1440.0</v>
      </c>
      <c r="I2889" s="278">
        <v>238.0</v>
      </c>
      <c r="J2889" s="37">
        <v>286.0</v>
      </c>
      <c r="K2889" s="37"/>
      <c r="L2889" s="37" t="s">
        <v>52</v>
      </c>
      <c r="M2889" s="37"/>
      <c r="N2889" s="260" t="s">
        <v>20645</v>
      </c>
      <c r="O2889" s="260">
        <v>0.0</v>
      </c>
      <c r="P2889" s="260"/>
      <c r="Q2889" s="260"/>
      <c r="R2889" s="260"/>
    </row>
    <row r="2890">
      <c r="A2890" s="279">
        <v>46002.0</v>
      </c>
      <c r="B2890" s="31">
        <v>9424.0</v>
      </c>
      <c r="C2890" s="31" t="s">
        <v>230</v>
      </c>
      <c r="D2890" s="31"/>
      <c r="E2890" s="31"/>
      <c r="F2890" s="275"/>
      <c r="G2890" s="276">
        <v>3100.0</v>
      </c>
      <c r="H2890" s="277">
        <v>500.0</v>
      </c>
      <c r="I2890" s="278">
        <v>83.0</v>
      </c>
      <c r="J2890" s="37">
        <v>99.0</v>
      </c>
      <c r="K2890" s="37"/>
      <c r="L2890" s="37" t="s">
        <v>21</v>
      </c>
      <c r="M2890" s="37"/>
      <c r="N2890" s="260" t="s">
        <v>20645</v>
      </c>
      <c r="O2890" s="260">
        <v>0.0</v>
      </c>
      <c r="P2890" s="260"/>
      <c r="Q2890" s="260"/>
      <c r="R2890" s="260"/>
    </row>
    <row r="2891">
      <c r="A2891" s="279">
        <v>46002.0</v>
      </c>
      <c r="B2891" s="31">
        <v>9425.0</v>
      </c>
      <c r="C2891" s="31" t="s">
        <v>744</v>
      </c>
      <c r="D2891" s="31"/>
      <c r="E2891" s="31"/>
      <c r="F2891" s="275"/>
      <c r="G2891" s="276">
        <v>3560.0</v>
      </c>
      <c r="H2891" s="277">
        <v>1020.0</v>
      </c>
      <c r="I2891" s="278">
        <v>41.0</v>
      </c>
      <c r="J2891" s="37">
        <v>49.0</v>
      </c>
      <c r="K2891" s="37"/>
      <c r="L2891" s="37" t="s">
        <v>52</v>
      </c>
      <c r="M2891" s="37"/>
      <c r="N2891" s="260" t="s">
        <v>20645</v>
      </c>
      <c r="O2891" s="260">
        <v>0.0</v>
      </c>
      <c r="P2891" s="260"/>
      <c r="Q2891" s="260"/>
      <c r="R2891" s="260"/>
    </row>
    <row r="2892">
      <c r="A2892" s="279">
        <v>46002.0</v>
      </c>
      <c r="B2892" s="31">
        <v>9426.0</v>
      </c>
      <c r="C2892" s="31" t="s">
        <v>4017</v>
      </c>
      <c r="D2892" s="31"/>
      <c r="E2892" s="31" t="s">
        <v>4500</v>
      </c>
      <c r="F2892" s="275"/>
      <c r="G2892" s="276">
        <v>3900.0</v>
      </c>
      <c r="H2892" s="277">
        <v>380.0</v>
      </c>
      <c r="I2892" s="278">
        <v>78.0</v>
      </c>
      <c r="J2892" s="37">
        <v>94.0</v>
      </c>
      <c r="K2892" s="37"/>
      <c r="L2892" s="37" t="s">
        <v>52</v>
      </c>
      <c r="M2892" s="37"/>
      <c r="N2892" s="260" t="s">
        <v>20645</v>
      </c>
      <c r="O2892" s="260">
        <v>0.0</v>
      </c>
      <c r="P2892" s="260"/>
      <c r="Q2892" s="260"/>
      <c r="R2892" s="260"/>
    </row>
    <row r="2893">
      <c r="A2893" s="279">
        <v>46002.0</v>
      </c>
      <c r="B2893" s="31">
        <v>9427.0</v>
      </c>
      <c r="C2893" s="31" t="s">
        <v>8901</v>
      </c>
      <c r="D2893" s="31"/>
      <c r="E2893" s="31" t="s">
        <v>23130</v>
      </c>
      <c r="F2893" s="275"/>
      <c r="G2893" s="276">
        <v>11640.0</v>
      </c>
      <c r="H2893" s="277">
        <v>1520.0</v>
      </c>
      <c r="I2893" s="278">
        <v>251.0</v>
      </c>
      <c r="J2893" s="37">
        <v>301.0</v>
      </c>
      <c r="K2893" s="37"/>
      <c r="L2893" s="37" t="s">
        <v>21</v>
      </c>
      <c r="M2893" s="37"/>
      <c r="N2893" s="260" t="s">
        <v>20645</v>
      </c>
      <c r="O2893" s="260">
        <v>0.0</v>
      </c>
      <c r="P2893" s="260"/>
      <c r="Q2893" s="260"/>
      <c r="R2893" s="260"/>
    </row>
    <row r="2894">
      <c r="A2894" s="279">
        <v>46002.0</v>
      </c>
      <c r="B2894" s="31">
        <v>9428.0</v>
      </c>
      <c r="C2894" s="31" t="s">
        <v>4138</v>
      </c>
      <c r="D2894" s="31"/>
      <c r="E2894" s="31"/>
      <c r="F2894" s="275"/>
      <c r="G2894" s="276">
        <v>2940.0</v>
      </c>
      <c r="H2894" s="277">
        <v>160.0</v>
      </c>
      <c r="I2894" s="278">
        <v>32.0</v>
      </c>
      <c r="J2894" s="37">
        <v>39.0</v>
      </c>
      <c r="K2894" s="37"/>
      <c r="L2894" s="37" t="s">
        <v>60</v>
      </c>
      <c r="M2894" s="37">
        <v>285150.0</v>
      </c>
      <c r="N2894" s="260" t="s">
        <v>20645</v>
      </c>
      <c r="O2894" s="260">
        <v>0.0</v>
      </c>
      <c r="P2894" s="260"/>
      <c r="Q2894" s="260"/>
      <c r="R2894" s="260"/>
    </row>
    <row r="2895">
      <c r="A2895" s="279">
        <v>46002.0</v>
      </c>
      <c r="B2895" s="31">
        <v>9429.0</v>
      </c>
      <c r="C2895" s="31" t="s">
        <v>4444</v>
      </c>
      <c r="D2895" s="31"/>
      <c r="E2895" s="31" t="s">
        <v>23084</v>
      </c>
      <c r="F2895" s="275"/>
      <c r="G2895" s="276">
        <v>4220.0</v>
      </c>
      <c r="H2895" s="277">
        <v>1420.0</v>
      </c>
      <c r="I2895" s="278">
        <v>57.0</v>
      </c>
      <c r="J2895" s="37">
        <v>69.0</v>
      </c>
      <c r="K2895" s="37"/>
      <c r="L2895" s="37" t="s">
        <v>21</v>
      </c>
      <c r="M2895" s="37"/>
      <c r="N2895" s="260" t="s">
        <v>20645</v>
      </c>
      <c r="O2895" s="260">
        <v>0.0</v>
      </c>
      <c r="P2895" s="260"/>
      <c r="Q2895" s="260"/>
      <c r="R2895" s="260"/>
    </row>
    <row r="2896">
      <c r="A2896" s="279">
        <v>46002.0</v>
      </c>
      <c r="B2896" s="31">
        <v>9430.0</v>
      </c>
      <c r="C2896" s="31" t="s">
        <v>6423</v>
      </c>
      <c r="D2896" s="31"/>
      <c r="E2896" s="31" t="s">
        <v>22684</v>
      </c>
      <c r="F2896" s="275"/>
      <c r="G2896" s="276">
        <v>3560.0</v>
      </c>
      <c r="H2896" s="277">
        <v>140.0</v>
      </c>
      <c r="I2896" s="278">
        <v>12.0</v>
      </c>
      <c r="J2896" s="37">
        <v>14.0</v>
      </c>
      <c r="K2896" s="37"/>
      <c r="L2896" s="37" t="s">
        <v>21</v>
      </c>
      <c r="M2896" s="37"/>
      <c r="N2896" s="260" t="s">
        <v>20645</v>
      </c>
      <c r="O2896" s="260">
        <v>0.0</v>
      </c>
      <c r="P2896" s="260"/>
      <c r="Q2896" s="260"/>
      <c r="R2896" s="260"/>
    </row>
    <row r="2897">
      <c r="A2897" s="279">
        <v>46002.0</v>
      </c>
      <c r="B2897" s="31">
        <v>9431.0</v>
      </c>
      <c r="C2897" s="31" t="s">
        <v>6423</v>
      </c>
      <c r="D2897" s="31"/>
      <c r="E2897" s="31" t="s">
        <v>22684</v>
      </c>
      <c r="F2897" s="275"/>
      <c r="G2897" s="276">
        <v>3420.0</v>
      </c>
      <c r="H2897" s="277">
        <v>440.0</v>
      </c>
      <c r="I2897" s="278">
        <v>82.0</v>
      </c>
      <c r="J2897" s="37">
        <v>98.0</v>
      </c>
      <c r="K2897" s="37"/>
      <c r="L2897" s="37" t="s">
        <v>21</v>
      </c>
      <c r="M2897" s="37"/>
      <c r="N2897" s="260" t="s">
        <v>20645</v>
      </c>
      <c r="O2897" s="260">
        <v>0.0</v>
      </c>
      <c r="P2897" s="260"/>
      <c r="Q2897" s="260"/>
      <c r="R2897" s="260"/>
    </row>
    <row r="2898">
      <c r="A2898" s="279">
        <v>46002.0</v>
      </c>
      <c r="B2898" s="31">
        <v>9432.0</v>
      </c>
      <c r="C2898" s="31" t="s">
        <v>6423</v>
      </c>
      <c r="D2898" s="31"/>
      <c r="E2898" s="31" t="s">
        <v>22683</v>
      </c>
      <c r="F2898" s="275"/>
      <c r="G2898" s="276">
        <v>3480.0</v>
      </c>
      <c r="H2898" s="277">
        <v>300.0</v>
      </c>
      <c r="I2898" s="278">
        <v>0.0</v>
      </c>
      <c r="J2898" s="37">
        <v>0.0</v>
      </c>
      <c r="K2898" s="37"/>
      <c r="L2898" s="37" t="s">
        <v>21</v>
      </c>
      <c r="M2898" s="37"/>
      <c r="N2898" s="260" t="s">
        <v>20645</v>
      </c>
      <c r="O2898" s="260">
        <v>0.0</v>
      </c>
      <c r="P2898" s="260"/>
      <c r="Q2898" s="260"/>
      <c r="R2898" s="260"/>
    </row>
    <row r="2899">
      <c r="A2899" s="279">
        <v>46002.0</v>
      </c>
      <c r="B2899" s="31">
        <v>9433.0</v>
      </c>
      <c r="C2899" s="31" t="s">
        <v>6423</v>
      </c>
      <c r="D2899" s="31"/>
      <c r="E2899" s="31" t="s">
        <v>22683</v>
      </c>
      <c r="F2899" s="275"/>
      <c r="G2899" s="276">
        <v>3180.0</v>
      </c>
      <c r="H2899" s="277">
        <v>440.0</v>
      </c>
      <c r="I2899" s="278">
        <v>82.0</v>
      </c>
      <c r="J2899" s="37">
        <v>98.0</v>
      </c>
      <c r="K2899" s="37"/>
      <c r="L2899" s="37" t="s">
        <v>21</v>
      </c>
      <c r="M2899" s="37"/>
      <c r="N2899" s="260" t="s">
        <v>20645</v>
      </c>
      <c r="O2899" s="260">
        <v>0.0</v>
      </c>
      <c r="P2899" s="260"/>
      <c r="Q2899" s="260"/>
      <c r="R2899" s="260"/>
    </row>
    <row r="2900">
      <c r="A2900" s="279">
        <v>46002.0</v>
      </c>
      <c r="B2900" s="31">
        <v>9434.0</v>
      </c>
      <c r="C2900" s="31" t="s">
        <v>744</v>
      </c>
      <c r="D2900" s="31"/>
      <c r="E2900" s="31"/>
      <c r="F2900" s="275"/>
      <c r="G2900" s="276">
        <v>3140.0</v>
      </c>
      <c r="H2900" s="277">
        <v>600.0</v>
      </c>
      <c r="I2900" s="278">
        <v>36.0</v>
      </c>
      <c r="J2900" s="37">
        <v>44.0</v>
      </c>
      <c r="K2900" s="37"/>
      <c r="L2900" s="37" t="s">
        <v>52</v>
      </c>
      <c r="M2900" s="37"/>
      <c r="N2900" s="260" t="s">
        <v>20645</v>
      </c>
      <c r="O2900" s="260">
        <v>0.0</v>
      </c>
      <c r="P2900" s="260"/>
      <c r="Q2900" s="260"/>
      <c r="R2900" s="260"/>
    </row>
    <row r="2901">
      <c r="A2901" s="279">
        <v>46002.0</v>
      </c>
      <c r="B2901" s="31">
        <v>9435.0</v>
      </c>
      <c r="C2901" s="31" t="s">
        <v>4031</v>
      </c>
      <c r="D2901" s="31"/>
      <c r="E2901" s="31" t="s">
        <v>20697</v>
      </c>
      <c r="F2901" s="275"/>
      <c r="G2901" s="276">
        <v>2940.0</v>
      </c>
      <c r="H2901" s="277">
        <v>140.0</v>
      </c>
      <c r="I2901" s="278">
        <v>24.0</v>
      </c>
      <c r="J2901" s="37">
        <v>28.0</v>
      </c>
      <c r="K2901" s="37"/>
      <c r="L2901" s="37" t="s">
        <v>21</v>
      </c>
      <c r="M2901" s="37"/>
      <c r="N2901" s="260" t="s">
        <v>20645</v>
      </c>
      <c r="O2901" s="260">
        <v>0.0</v>
      </c>
      <c r="P2901" s="260"/>
      <c r="Q2901" s="260"/>
      <c r="R2901" s="260"/>
    </row>
    <row r="2902">
      <c r="A2902" s="279">
        <v>46002.0</v>
      </c>
      <c r="B2902" s="31">
        <v>9436.0</v>
      </c>
      <c r="C2902" s="31" t="s">
        <v>4138</v>
      </c>
      <c r="D2902" s="31"/>
      <c r="E2902" s="31"/>
      <c r="F2902" s="275"/>
      <c r="G2902" s="276">
        <v>3140.0</v>
      </c>
      <c r="H2902" s="277">
        <v>40.0</v>
      </c>
      <c r="I2902" s="278">
        <v>8.0</v>
      </c>
      <c r="J2902" s="37">
        <v>10.0</v>
      </c>
      <c r="K2902" s="37"/>
      <c r="L2902" s="37" t="s">
        <v>60</v>
      </c>
      <c r="M2902" s="37">
        <v>439106.0</v>
      </c>
      <c r="N2902" s="260" t="s">
        <v>20645</v>
      </c>
      <c r="O2902" s="260">
        <v>0.0</v>
      </c>
      <c r="P2902" s="260"/>
      <c r="Q2902" s="260"/>
      <c r="R2902" s="260"/>
    </row>
    <row r="2903">
      <c r="A2903" s="279">
        <v>46002.0</v>
      </c>
      <c r="B2903" s="31">
        <v>9437.0</v>
      </c>
      <c r="C2903" s="31" t="s">
        <v>4017</v>
      </c>
      <c r="D2903" s="31"/>
      <c r="E2903" s="31" t="s">
        <v>4500</v>
      </c>
      <c r="F2903" s="275"/>
      <c r="G2903" s="276">
        <v>4220.0</v>
      </c>
      <c r="H2903" s="277">
        <v>980.0</v>
      </c>
      <c r="I2903" s="278">
        <v>111.0</v>
      </c>
      <c r="J2903" s="37">
        <v>133.0</v>
      </c>
      <c r="K2903" s="37"/>
      <c r="L2903" s="37" t="s">
        <v>52</v>
      </c>
      <c r="M2903" s="37"/>
      <c r="N2903" s="260" t="s">
        <v>20645</v>
      </c>
      <c r="O2903" s="260">
        <v>0.0</v>
      </c>
      <c r="P2903" s="260"/>
      <c r="Q2903" s="260"/>
      <c r="R2903" s="260"/>
    </row>
    <row r="2904">
      <c r="A2904" s="279">
        <v>46002.0</v>
      </c>
      <c r="B2904" s="31">
        <v>9438.0</v>
      </c>
      <c r="C2904" s="31" t="s">
        <v>4112</v>
      </c>
      <c r="D2904" s="31"/>
      <c r="E2904" s="31"/>
      <c r="F2904" s="275"/>
      <c r="G2904" s="276">
        <v>3620.0</v>
      </c>
      <c r="H2904" s="277">
        <v>980.0</v>
      </c>
      <c r="I2904" s="278">
        <v>162.0</v>
      </c>
      <c r="J2904" s="37">
        <v>195.0</v>
      </c>
      <c r="K2904" s="37"/>
      <c r="L2904" s="37" t="s">
        <v>21</v>
      </c>
      <c r="M2904" s="37"/>
      <c r="N2904" s="260" t="s">
        <v>20645</v>
      </c>
      <c r="O2904" s="260">
        <v>0.0</v>
      </c>
      <c r="P2904" s="260"/>
      <c r="Q2904" s="260"/>
      <c r="R2904" s="260"/>
    </row>
    <row r="2905">
      <c r="A2905" s="279">
        <v>46002.0</v>
      </c>
      <c r="B2905" s="31">
        <v>9439.0</v>
      </c>
      <c r="C2905" s="31" t="s">
        <v>3980</v>
      </c>
      <c r="D2905" s="31"/>
      <c r="E2905" s="31" t="s">
        <v>23133</v>
      </c>
      <c r="F2905" s="275"/>
      <c r="G2905" s="276">
        <v>2540.0</v>
      </c>
      <c r="H2905" s="277">
        <v>160.0</v>
      </c>
      <c r="I2905" s="278">
        <v>27.0</v>
      </c>
      <c r="J2905" s="37">
        <v>32.0</v>
      </c>
      <c r="K2905" s="37"/>
      <c r="L2905" s="37" t="s">
        <v>21</v>
      </c>
      <c r="M2905" s="37"/>
      <c r="N2905" s="260" t="s">
        <v>20645</v>
      </c>
      <c r="O2905" s="260">
        <v>0.0</v>
      </c>
      <c r="P2905" s="260"/>
      <c r="Q2905" s="260"/>
      <c r="R2905" s="260"/>
    </row>
    <row r="2906">
      <c r="A2906" s="279">
        <v>46002.0</v>
      </c>
      <c r="B2906" s="31">
        <v>9440.0</v>
      </c>
      <c r="C2906" s="31" t="s">
        <v>4129</v>
      </c>
      <c r="D2906" s="31"/>
      <c r="E2906" s="31"/>
      <c r="F2906" s="275"/>
      <c r="G2906" s="276">
        <v>3040.0</v>
      </c>
      <c r="H2906" s="277">
        <v>200.0</v>
      </c>
      <c r="I2906" s="278">
        <v>33.0</v>
      </c>
      <c r="J2906" s="37">
        <v>40.0</v>
      </c>
      <c r="K2906" s="37"/>
      <c r="L2906" s="37" t="s">
        <v>52</v>
      </c>
      <c r="M2906" s="37"/>
      <c r="N2906" s="260" t="s">
        <v>20645</v>
      </c>
      <c r="O2906" s="260">
        <v>0.0</v>
      </c>
      <c r="P2906" s="260"/>
      <c r="Q2906" s="260"/>
      <c r="R2906" s="260"/>
    </row>
    <row r="2907">
      <c r="A2907" s="279">
        <v>46001.0</v>
      </c>
      <c r="B2907" s="31">
        <v>9441.0</v>
      </c>
      <c r="C2907" s="31" t="s">
        <v>21821</v>
      </c>
      <c r="D2907" s="31"/>
      <c r="E2907" s="31" t="s">
        <v>21822</v>
      </c>
      <c r="F2907" s="275"/>
      <c r="G2907" s="276">
        <v>4960.0</v>
      </c>
      <c r="H2907" s="277">
        <v>2100.0</v>
      </c>
      <c r="I2907" s="278">
        <v>362.0</v>
      </c>
      <c r="J2907" s="37">
        <v>434.0</v>
      </c>
      <c r="K2907" s="37"/>
      <c r="L2907" s="37" t="s">
        <v>21</v>
      </c>
      <c r="M2907" s="37"/>
      <c r="N2907" s="260" t="s">
        <v>20645</v>
      </c>
      <c r="O2907" s="260">
        <v>0.0</v>
      </c>
      <c r="P2907" s="260"/>
      <c r="Q2907" s="260"/>
      <c r="R2907" s="260"/>
    </row>
    <row r="2908">
      <c r="A2908" s="279">
        <v>46002.0</v>
      </c>
      <c r="B2908" s="31">
        <v>9442.0</v>
      </c>
      <c r="C2908" s="31" t="s">
        <v>8901</v>
      </c>
      <c r="D2908" s="31"/>
      <c r="E2908" s="31" t="s">
        <v>23134</v>
      </c>
      <c r="F2908" s="275"/>
      <c r="G2908" s="276">
        <v>13420.0</v>
      </c>
      <c r="H2908" s="277">
        <v>2920.0</v>
      </c>
      <c r="I2908" s="278">
        <v>482.0</v>
      </c>
      <c r="J2908" s="37">
        <v>579.0</v>
      </c>
      <c r="K2908" s="37"/>
      <c r="L2908" s="37" t="s">
        <v>21</v>
      </c>
      <c r="M2908" s="37"/>
      <c r="N2908" s="260" t="s">
        <v>20645</v>
      </c>
      <c r="O2908" s="260">
        <v>0.0</v>
      </c>
      <c r="P2908" s="260"/>
      <c r="Q2908" s="260"/>
      <c r="R2908" s="260"/>
    </row>
    <row r="2909">
      <c r="A2909" s="279">
        <v>46002.0</v>
      </c>
      <c r="B2909" s="31">
        <v>9443.0</v>
      </c>
      <c r="C2909" s="31" t="s">
        <v>2781</v>
      </c>
      <c r="D2909" s="31"/>
      <c r="E2909" s="31"/>
      <c r="F2909" s="275"/>
      <c r="G2909" s="276">
        <v>3900.0</v>
      </c>
      <c r="H2909" s="277">
        <v>1040.0</v>
      </c>
      <c r="I2909" s="278">
        <v>172.0</v>
      </c>
      <c r="J2909" s="37">
        <v>206.0</v>
      </c>
      <c r="K2909" s="37"/>
      <c r="L2909" s="37" t="s">
        <v>52</v>
      </c>
      <c r="M2909" s="37"/>
      <c r="N2909" s="260" t="s">
        <v>20645</v>
      </c>
      <c r="O2909" s="260">
        <v>0.0</v>
      </c>
      <c r="P2909" s="260"/>
      <c r="Q2909" s="260"/>
      <c r="R2909" s="260"/>
    </row>
    <row r="2910">
      <c r="A2910" s="274"/>
      <c r="B2910" s="31"/>
      <c r="C2910" s="31"/>
      <c r="D2910" s="31"/>
      <c r="E2910" s="31"/>
      <c r="F2910" s="275"/>
      <c r="G2910" s="276"/>
      <c r="H2910" s="277"/>
      <c r="I2910" s="278"/>
      <c r="J2910" s="37"/>
      <c r="K2910" s="37"/>
      <c r="L2910" s="37"/>
      <c r="M2910" s="37"/>
      <c r="N2910" s="260"/>
      <c r="O2910" s="260"/>
      <c r="P2910" s="260"/>
      <c r="Q2910" s="260"/>
      <c r="R2910" s="260"/>
    </row>
    <row r="2911">
      <c r="A2911" s="274">
        <v>46003.02900900463</v>
      </c>
      <c r="B2911" s="31">
        <v>9444.0</v>
      </c>
      <c r="C2911" s="31" t="s">
        <v>8090</v>
      </c>
      <c r="D2911" s="31"/>
      <c r="E2911" s="31" t="s">
        <v>23146</v>
      </c>
      <c r="F2911" s="275"/>
      <c r="G2911" s="276">
        <v>13380.0</v>
      </c>
      <c r="H2911" s="277">
        <v>2880.0</v>
      </c>
      <c r="I2911" s="278">
        <v>476.0</v>
      </c>
      <c r="J2911" s="37">
        <v>571.0</v>
      </c>
      <c r="K2911" s="37"/>
      <c r="L2911" s="37" t="s">
        <v>21</v>
      </c>
      <c r="M2911" s="37"/>
      <c r="N2911" s="260" t="s">
        <v>20645</v>
      </c>
      <c r="O2911" s="260">
        <v>0.0</v>
      </c>
      <c r="P2911" s="260"/>
      <c r="Q2911" s="260"/>
      <c r="R2911" s="260"/>
    </row>
    <row r="2912">
      <c r="A2912" s="279">
        <v>46003.0</v>
      </c>
      <c r="B2912" s="31">
        <v>9445.0</v>
      </c>
      <c r="C2912" s="31" t="s">
        <v>10778</v>
      </c>
      <c r="D2912" s="31"/>
      <c r="E2912" s="31"/>
      <c r="F2912" s="275"/>
      <c r="G2912" s="276">
        <v>4420.0</v>
      </c>
      <c r="H2912" s="277">
        <v>1760.0</v>
      </c>
      <c r="I2912" s="278">
        <v>71.0</v>
      </c>
      <c r="J2912" s="37">
        <v>85.0</v>
      </c>
      <c r="K2912" s="37"/>
      <c r="L2912" s="37" t="s">
        <v>52</v>
      </c>
      <c r="M2912" s="37"/>
      <c r="N2912" s="260" t="s">
        <v>20645</v>
      </c>
      <c r="O2912" s="260">
        <v>0.0</v>
      </c>
      <c r="P2912" s="260"/>
      <c r="Q2912" s="260"/>
      <c r="R2912" s="260"/>
    </row>
    <row r="2913">
      <c r="A2913" s="279">
        <v>46003.0</v>
      </c>
      <c r="B2913" s="31">
        <v>9446.0</v>
      </c>
      <c r="C2913" s="31" t="s">
        <v>8090</v>
      </c>
      <c r="D2913" s="31"/>
      <c r="E2913" s="31" t="s">
        <v>23141</v>
      </c>
      <c r="F2913" s="275"/>
      <c r="G2913" s="276">
        <v>14380.0</v>
      </c>
      <c r="H2913" s="277">
        <v>2940.0</v>
      </c>
      <c r="I2913" s="278">
        <v>486.0</v>
      </c>
      <c r="J2913" s="37">
        <v>583.0</v>
      </c>
      <c r="K2913" s="37"/>
      <c r="L2913" s="37" t="s">
        <v>21</v>
      </c>
      <c r="M2913" s="37"/>
      <c r="N2913" s="260" t="s">
        <v>20645</v>
      </c>
      <c r="O2913" s="260">
        <v>0.0</v>
      </c>
      <c r="P2913" s="260"/>
      <c r="Q2913" s="260"/>
      <c r="R2913" s="260"/>
    </row>
    <row r="2914">
      <c r="A2914" s="279">
        <v>46003.0</v>
      </c>
      <c r="B2914" s="31">
        <v>9447.0</v>
      </c>
      <c r="C2914" s="31" t="s">
        <v>4031</v>
      </c>
      <c r="D2914" s="31"/>
      <c r="E2914" s="31" t="s">
        <v>20697</v>
      </c>
      <c r="F2914" s="275"/>
      <c r="G2914" s="276">
        <v>2620.0</v>
      </c>
      <c r="H2914" s="277">
        <v>120.0</v>
      </c>
      <c r="I2914" s="278">
        <v>20.0</v>
      </c>
      <c r="J2914" s="37">
        <v>24.0</v>
      </c>
      <c r="K2914" s="37"/>
      <c r="L2914" s="37" t="s">
        <v>21</v>
      </c>
      <c r="M2914" s="37"/>
      <c r="N2914" s="260" t="s">
        <v>20645</v>
      </c>
      <c r="O2914" s="260">
        <v>0.0</v>
      </c>
      <c r="P2914" s="260"/>
      <c r="Q2914" s="260"/>
      <c r="R2914" s="260"/>
    </row>
    <row r="2915">
      <c r="A2915" s="279">
        <v>46003.0</v>
      </c>
      <c r="B2915" s="31">
        <v>9448.0</v>
      </c>
      <c r="C2915" s="31" t="s">
        <v>4444</v>
      </c>
      <c r="D2915" s="31"/>
      <c r="E2915" s="31" t="s">
        <v>23084</v>
      </c>
      <c r="F2915" s="275"/>
      <c r="G2915" s="276">
        <v>3900.0</v>
      </c>
      <c r="H2915" s="277">
        <v>1040.0</v>
      </c>
      <c r="I2915" s="278">
        <v>42.0</v>
      </c>
      <c r="J2915" s="37">
        <v>50.0</v>
      </c>
      <c r="K2915" s="37"/>
      <c r="L2915" s="37" t="s">
        <v>21</v>
      </c>
      <c r="M2915" s="37"/>
      <c r="N2915" s="260" t="s">
        <v>20645</v>
      </c>
      <c r="O2915" s="260">
        <v>0.0</v>
      </c>
      <c r="P2915" s="260"/>
      <c r="Q2915" s="260"/>
      <c r="R2915" s="260"/>
    </row>
    <row r="2916">
      <c r="A2916" s="279">
        <v>46003.0</v>
      </c>
      <c r="B2916" s="31">
        <v>9449.0</v>
      </c>
      <c r="C2916" s="31" t="s">
        <v>6423</v>
      </c>
      <c r="D2916" s="31"/>
      <c r="E2916" s="31" t="s">
        <v>22684</v>
      </c>
      <c r="F2916" s="275"/>
      <c r="G2916" s="276">
        <v>3800.0</v>
      </c>
      <c r="H2916" s="277">
        <v>300.0</v>
      </c>
      <c r="I2916" s="278">
        <v>12.0</v>
      </c>
      <c r="J2916" s="37">
        <v>15.0</v>
      </c>
      <c r="K2916" s="37"/>
      <c r="L2916" s="37" t="s">
        <v>21</v>
      </c>
      <c r="M2916" s="37"/>
      <c r="N2916" s="260" t="s">
        <v>20645</v>
      </c>
      <c r="O2916" s="260">
        <v>0.0</v>
      </c>
      <c r="P2916" s="260"/>
      <c r="Q2916" s="260"/>
      <c r="R2916" s="260"/>
    </row>
    <row r="2917">
      <c r="A2917" s="279">
        <v>46003.0</v>
      </c>
      <c r="B2917" s="31">
        <v>9450.0</v>
      </c>
      <c r="C2917" s="31" t="s">
        <v>6423</v>
      </c>
      <c r="D2917" s="31"/>
      <c r="E2917" s="31" t="s">
        <v>22684</v>
      </c>
      <c r="F2917" s="275"/>
      <c r="G2917" s="276">
        <v>3500.0</v>
      </c>
      <c r="H2917" s="277">
        <v>540.0</v>
      </c>
      <c r="I2917" s="278">
        <v>100.0</v>
      </c>
      <c r="J2917" s="37">
        <v>120.0</v>
      </c>
      <c r="K2917" s="37"/>
      <c r="L2917" s="37" t="s">
        <v>21</v>
      </c>
      <c r="M2917" s="37"/>
      <c r="N2917" s="260" t="s">
        <v>20645</v>
      </c>
      <c r="O2917" s="260">
        <v>0.0</v>
      </c>
      <c r="P2917" s="260"/>
      <c r="Q2917" s="260"/>
      <c r="R2917" s="260"/>
    </row>
    <row r="2918">
      <c r="A2918" s="279">
        <v>46003.0</v>
      </c>
      <c r="B2918" s="31">
        <v>9451.0</v>
      </c>
      <c r="C2918" s="31" t="s">
        <v>6423</v>
      </c>
      <c r="D2918" s="31"/>
      <c r="E2918" s="31" t="s">
        <v>22683</v>
      </c>
      <c r="F2918" s="275"/>
      <c r="G2918" s="276">
        <v>3560.0</v>
      </c>
      <c r="H2918" s="277">
        <v>340.0</v>
      </c>
      <c r="I2918" s="278">
        <v>14.0</v>
      </c>
      <c r="J2918" s="37">
        <v>17.0</v>
      </c>
      <c r="K2918" s="37"/>
      <c r="L2918" s="37" t="s">
        <v>21</v>
      </c>
      <c r="M2918" s="37"/>
      <c r="N2918" s="260" t="s">
        <v>20645</v>
      </c>
      <c r="O2918" s="260">
        <v>0.0</v>
      </c>
      <c r="P2918" s="260"/>
      <c r="Q2918" s="260"/>
      <c r="R2918" s="260"/>
    </row>
    <row r="2919">
      <c r="A2919" s="279">
        <v>46003.0</v>
      </c>
      <c r="B2919" s="31">
        <v>9452.0</v>
      </c>
      <c r="C2919" s="31" t="s">
        <v>6423</v>
      </c>
      <c r="D2919" s="31"/>
      <c r="E2919" s="31" t="s">
        <v>22683</v>
      </c>
      <c r="F2919" s="275"/>
      <c r="G2919" s="276">
        <v>3220.0</v>
      </c>
      <c r="H2919" s="277">
        <v>480.0</v>
      </c>
      <c r="I2919" s="278">
        <v>89.0</v>
      </c>
      <c r="J2919" s="37">
        <v>107.0</v>
      </c>
      <c r="K2919" s="37"/>
      <c r="L2919" s="37" t="s">
        <v>21</v>
      </c>
      <c r="M2919" s="37"/>
      <c r="N2919" s="260" t="s">
        <v>20645</v>
      </c>
      <c r="O2919" s="260">
        <v>0.0</v>
      </c>
      <c r="P2919" s="260"/>
      <c r="Q2919" s="260"/>
      <c r="R2919" s="260"/>
    </row>
    <row r="2920">
      <c r="A2920" s="279">
        <v>46003.0</v>
      </c>
      <c r="B2920" s="31">
        <v>9453.0</v>
      </c>
      <c r="C2920" s="31" t="s">
        <v>4444</v>
      </c>
      <c r="D2920" s="31"/>
      <c r="E2920" s="31" t="s">
        <v>23084</v>
      </c>
      <c r="F2920" s="275"/>
      <c r="G2920" s="276">
        <v>3500.0</v>
      </c>
      <c r="H2920" s="277">
        <v>680.0</v>
      </c>
      <c r="I2920" s="278">
        <v>113.0</v>
      </c>
      <c r="J2920" s="37">
        <v>135.0</v>
      </c>
      <c r="K2920" s="37"/>
      <c r="L2920" s="37" t="s">
        <v>21</v>
      </c>
      <c r="M2920" s="37"/>
      <c r="N2920" s="260" t="s">
        <v>20645</v>
      </c>
      <c r="O2920" s="260">
        <v>0.0</v>
      </c>
      <c r="P2920" s="260"/>
      <c r="Q2920" s="260"/>
      <c r="R2920" s="260"/>
    </row>
    <row r="2921">
      <c r="A2921" s="279">
        <v>46003.0</v>
      </c>
      <c r="B2921" s="31">
        <v>9454.0</v>
      </c>
      <c r="C2921" s="31" t="s">
        <v>4138</v>
      </c>
      <c r="D2921" s="31"/>
      <c r="E2921" s="31"/>
      <c r="F2921" s="275"/>
      <c r="G2921" s="276">
        <v>3020.0</v>
      </c>
      <c r="H2921" s="277">
        <v>80.0</v>
      </c>
      <c r="I2921" s="278">
        <v>16.0</v>
      </c>
      <c r="J2921" s="37">
        <v>20.0</v>
      </c>
      <c r="K2921" s="37"/>
      <c r="L2921" s="37" t="s">
        <v>60</v>
      </c>
      <c r="M2921" s="37">
        <v>671706.0</v>
      </c>
      <c r="N2921" s="260" t="s">
        <v>20645</v>
      </c>
      <c r="O2921" s="260">
        <v>0.0</v>
      </c>
      <c r="P2921" s="260"/>
      <c r="Q2921" s="260"/>
      <c r="R2921" s="260"/>
    </row>
    <row r="2922">
      <c r="A2922" s="279">
        <v>46003.0</v>
      </c>
      <c r="B2922" s="31">
        <v>9455.0</v>
      </c>
      <c r="C2922" s="31" t="s">
        <v>2781</v>
      </c>
      <c r="D2922" s="31"/>
      <c r="E2922" s="31"/>
      <c r="F2922" s="275"/>
      <c r="G2922" s="276">
        <v>3560.0</v>
      </c>
      <c r="H2922" s="277">
        <v>700.0</v>
      </c>
      <c r="I2922" s="278">
        <v>72.0</v>
      </c>
      <c r="J2922" s="37">
        <v>87.0</v>
      </c>
      <c r="K2922" s="37"/>
      <c r="L2922" s="37" t="s">
        <v>52</v>
      </c>
      <c r="M2922" s="37"/>
      <c r="N2922" s="260" t="s">
        <v>20645</v>
      </c>
      <c r="O2922" s="260">
        <v>40.0</v>
      </c>
      <c r="P2922" s="260"/>
      <c r="Q2922" s="260"/>
      <c r="R2922" s="260"/>
    </row>
    <row r="2923">
      <c r="A2923" s="279">
        <v>46003.0</v>
      </c>
      <c r="B2923" s="31">
        <v>9456.0</v>
      </c>
      <c r="C2923" s="31" t="s">
        <v>4017</v>
      </c>
      <c r="D2923" s="31"/>
      <c r="E2923" s="31" t="s">
        <v>4500</v>
      </c>
      <c r="F2923" s="275"/>
      <c r="G2923" s="276">
        <v>4280.0</v>
      </c>
      <c r="H2923" s="277">
        <v>1000.0</v>
      </c>
      <c r="I2923" s="278">
        <v>165.0</v>
      </c>
      <c r="J2923" s="37">
        <v>198.0</v>
      </c>
      <c r="K2923" s="37"/>
      <c r="L2923" s="37" t="s">
        <v>52</v>
      </c>
      <c r="M2923" s="37"/>
      <c r="N2923" s="260" t="s">
        <v>20645</v>
      </c>
      <c r="O2923" s="260">
        <v>0.0</v>
      </c>
      <c r="P2923" s="260"/>
      <c r="Q2923" s="260"/>
      <c r="R2923" s="260"/>
    </row>
    <row r="2924">
      <c r="A2924" s="279">
        <v>46003.0</v>
      </c>
      <c r="B2924" s="31">
        <v>9457.0</v>
      </c>
      <c r="C2924" s="31" t="s">
        <v>10694</v>
      </c>
      <c r="D2924" s="31"/>
      <c r="E2924" s="31" t="s">
        <v>23142</v>
      </c>
      <c r="F2924" s="275"/>
      <c r="G2924" s="276">
        <v>2740.0</v>
      </c>
      <c r="H2924" s="277">
        <v>380.0</v>
      </c>
      <c r="I2924" s="278">
        <v>63.0</v>
      </c>
      <c r="J2924" s="37">
        <v>76.0</v>
      </c>
      <c r="K2924" s="37"/>
      <c r="L2924" s="37" t="s">
        <v>21</v>
      </c>
      <c r="M2924" s="37"/>
      <c r="N2924" s="260" t="s">
        <v>20645</v>
      </c>
      <c r="O2924" s="260">
        <v>0.0</v>
      </c>
      <c r="P2924" s="260"/>
      <c r="Q2924" s="260"/>
      <c r="R2924" s="260"/>
    </row>
    <row r="2925">
      <c r="A2925" s="279">
        <v>46003.0</v>
      </c>
      <c r="B2925" s="31">
        <v>9458.0</v>
      </c>
      <c r="C2925" s="31" t="s">
        <v>3989</v>
      </c>
      <c r="D2925" s="31"/>
      <c r="E2925" s="31" t="s">
        <v>20873</v>
      </c>
      <c r="F2925" s="275"/>
      <c r="G2925" s="276">
        <v>3400.0</v>
      </c>
      <c r="H2925" s="277">
        <v>700.0</v>
      </c>
      <c r="I2925" s="278">
        <v>140.0</v>
      </c>
      <c r="J2925" s="37">
        <v>168.0</v>
      </c>
      <c r="K2925" s="37"/>
      <c r="L2925" s="37" t="s">
        <v>60</v>
      </c>
      <c r="M2925" s="37">
        <v>54278.0</v>
      </c>
      <c r="N2925" s="260" t="s">
        <v>20645</v>
      </c>
      <c r="O2925" s="260">
        <v>0.0</v>
      </c>
      <c r="P2925" s="260"/>
      <c r="Q2925" s="260"/>
      <c r="R2925" s="260"/>
    </row>
    <row r="2926">
      <c r="A2926" s="279">
        <v>46003.0</v>
      </c>
      <c r="B2926" s="31">
        <v>9459.0</v>
      </c>
      <c r="C2926" s="31" t="s">
        <v>8090</v>
      </c>
      <c r="D2926" s="31"/>
      <c r="E2926" s="31" t="s">
        <v>23143</v>
      </c>
      <c r="F2926" s="275"/>
      <c r="G2926" s="276">
        <v>12480.0</v>
      </c>
      <c r="H2926" s="277">
        <v>1980.0</v>
      </c>
      <c r="I2926" s="278">
        <v>327.0</v>
      </c>
      <c r="J2926" s="37">
        <v>393.0</v>
      </c>
      <c r="K2926" s="37"/>
      <c r="L2926" s="37" t="s">
        <v>21</v>
      </c>
      <c r="M2926" s="37"/>
      <c r="N2926" s="260" t="s">
        <v>20645</v>
      </c>
      <c r="O2926" s="260">
        <v>0.0</v>
      </c>
      <c r="P2926" s="260"/>
      <c r="Q2926" s="260"/>
      <c r="R2926" s="260"/>
    </row>
    <row r="2927">
      <c r="A2927" s="279">
        <v>46003.0</v>
      </c>
      <c r="B2927" s="31">
        <v>9460.0</v>
      </c>
      <c r="C2927" s="31" t="s">
        <v>4444</v>
      </c>
      <c r="D2927" s="31"/>
      <c r="E2927" s="31" t="s">
        <v>23084</v>
      </c>
      <c r="F2927" s="275"/>
      <c r="G2927" s="276">
        <v>4240.0</v>
      </c>
      <c r="H2927" s="277">
        <v>1400.0</v>
      </c>
      <c r="I2927" s="278">
        <v>56.0</v>
      </c>
      <c r="J2927" s="37">
        <v>68.0</v>
      </c>
      <c r="K2927" s="37"/>
      <c r="L2927" s="37" t="s">
        <v>21</v>
      </c>
      <c r="M2927" s="37"/>
      <c r="N2927" s="260" t="s">
        <v>20645</v>
      </c>
      <c r="O2927" s="260">
        <v>0.0</v>
      </c>
      <c r="P2927" s="260"/>
      <c r="Q2927" s="260"/>
      <c r="R2927" s="260"/>
    </row>
    <row r="2928">
      <c r="A2928" s="279">
        <v>46003.0</v>
      </c>
      <c r="B2928" s="31">
        <v>9461.0</v>
      </c>
      <c r="C2928" s="31" t="s">
        <v>4111</v>
      </c>
      <c r="D2928" s="31"/>
      <c r="E2928" s="31"/>
      <c r="F2928" s="275"/>
      <c r="G2928" s="276">
        <v>2920.0</v>
      </c>
      <c r="H2928" s="277">
        <v>320.0</v>
      </c>
      <c r="I2928" s="278">
        <v>53.0</v>
      </c>
      <c r="J2928" s="37">
        <v>64.0</v>
      </c>
      <c r="K2928" s="37"/>
      <c r="L2928" s="37" t="s">
        <v>21</v>
      </c>
      <c r="M2928" s="37"/>
      <c r="N2928" s="260" t="s">
        <v>20645</v>
      </c>
      <c r="O2928" s="260">
        <v>0.0</v>
      </c>
      <c r="P2928" s="260"/>
      <c r="Q2928" s="260"/>
      <c r="R2928" s="260"/>
    </row>
    <row r="2929">
      <c r="A2929" s="274"/>
      <c r="B2929" s="31"/>
      <c r="C2929" s="31"/>
      <c r="D2929" s="31"/>
      <c r="E2929" s="31"/>
      <c r="F2929" s="275"/>
      <c r="G2929" s="276"/>
      <c r="H2929" s="277"/>
      <c r="I2929" s="278"/>
      <c r="J2929" s="37"/>
      <c r="K2929" s="37"/>
      <c r="L2929" s="37"/>
      <c r="M2929" s="37"/>
      <c r="N2929" s="260"/>
      <c r="O2929" s="260"/>
      <c r="P2929" s="260"/>
      <c r="Q2929" s="260"/>
      <c r="R2929" s="260"/>
    </row>
    <row r="2930">
      <c r="A2930" s="274">
        <v>46004.02900594907</v>
      </c>
      <c r="B2930" s="31">
        <v>9462.0</v>
      </c>
      <c r="C2930" s="31" t="s">
        <v>22343</v>
      </c>
      <c r="D2930" s="31"/>
      <c r="E2930" s="31" t="s">
        <v>23151</v>
      </c>
      <c r="F2930" s="275"/>
      <c r="G2930" s="276">
        <v>11340.0</v>
      </c>
      <c r="H2930" s="277">
        <v>1020.0</v>
      </c>
      <c r="I2930" s="278">
        <v>0.0</v>
      </c>
      <c r="J2930" s="37">
        <v>0.0</v>
      </c>
      <c r="K2930" s="37"/>
      <c r="L2930" s="37" t="s">
        <v>21</v>
      </c>
      <c r="M2930" s="37"/>
      <c r="N2930" s="260" t="s">
        <v>20645</v>
      </c>
      <c r="O2930" s="260">
        <v>0.0</v>
      </c>
      <c r="P2930" s="260"/>
      <c r="Q2930" s="260"/>
      <c r="R2930" s="260"/>
    </row>
    <row r="2931">
      <c r="A2931" s="279">
        <v>46004.0</v>
      </c>
      <c r="B2931" s="31">
        <v>9463.0</v>
      </c>
      <c r="C2931" s="31" t="s">
        <v>23147</v>
      </c>
      <c r="D2931" s="31"/>
      <c r="E2931" s="31" t="s">
        <v>23148</v>
      </c>
      <c r="F2931" s="275"/>
      <c r="G2931" s="276">
        <v>11640.0</v>
      </c>
      <c r="H2931" s="277">
        <v>1440.0</v>
      </c>
      <c r="I2931" s="278">
        <v>0.0</v>
      </c>
      <c r="J2931" s="37">
        <v>0.0</v>
      </c>
      <c r="K2931" s="37"/>
      <c r="L2931" s="37" t="s">
        <v>21</v>
      </c>
      <c r="M2931" s="37"/>
      <c r="N2931" s="260" t="s">
        <v>20645</v>
      </c>
      <c r="O2931" s="260">
        <v>0.0</v>
      </c>
      <c r="P2931" s="260"/>
      <c r="Q2931" s="260"/>
      <c r="R2931" s="260"/>
    </row>
    <row r="2932">
      <c r="A2932" s="279">
        <v>46004.0</v>
      </c>
      <c r="B2932" s="31">
        <v>9464.0</v>
      </c>
      <c r="C2932" s="31" t="s">
        <v>8090</v>
      </c>
      <c r="D2932" s="31"/>
      <c r="E2932" s="31" t="s">
        <v>23149</v>
      </c>
      <c r="F2932" s="275"/>
      <c r="G2932" s="276">
        <v>11640.0</v>
      </c>
      <c r="H2932" s="277">
        <v>1440.0</v>
      </c>
      <c r="I2932" s="278">
        <v>238.0</v>
      </c>
      <c r="J2932" s="37">
        <v>286.0</v>
      </c>
      <c r="K2932" s="37"/>
      <c r="L2932" s="37" t="s">
        <v>21</v>
      </c>
      <c r="M2932" s="37"/>
      <c r="N2932" s="260" t="s">
        <v>20645</v>
      </c>
      <c r="O2932" s="260">
        <v>0.0</v>
      </c>
      <c r="P2932" s="260"/>
      <c r="Q2932" s="260"/>
      <c r="R2932" s="260"/>
    </row>
    <row r="2933">
      <c r="A2933" s="279"/>
      <c r="B2933" s="31"/>
      <c r="C2933" s="31"/>
      <c r="D2933" s="31"/>
      <c r="E2933" s="31"/>
      <c r="F2933" s="275"/>
      <c r="G2933" s="276"/>
      <c r="H2933" s="277"/>
      <c r="I2933" s="278"/>
      <c r="J2933" s="37"/>
      <c r="K2933" s="37"/>
      <c r="L2933" s="37"/>
      <c r="M2933" s="37"/>
      <c r="N2933" s="260"/>
      <c r="O2933" s="260"/>
      <c r="P2933" s="260"/>
      <c r="Q2933" s="260"/>
      <c r="R2933" s="260"/>
    </row>
    <row r="2934">
      <c r="A2934" s="279">
        <v>46006.0</v>
      </c>
      <c r="B2934" s="31">
        <v>9465.0</v>
      </c>
      <c r="C2934" s="31" t="s">
        <v>4017</v>
      </c>
      <c r="D2934" s="31"/>
      <c r="E2934" s="31" t="s">
        <v>4500</v>
      </c>
      <c r="F2934" s="275"/>
      <c r="G2934" s="276">
        <v>3960.0</v>
      </c>
      <c r="H2934" s="277">
        <v>640.0</v>
      </c>
      <c r="I2934" s="278">
        <v>106.0</v>
      </c>
      <c r="J2934" s="37">
        <v>127.0</v>
      </c>
      <c r="K2934" s="37"/>
      <c r="L2934" s="37" t="s">
        <v>52</v>
      </c>
      <c r="M2934" s="37"/>
      <c r="N2934" s="260" t="s">
        <v>20645</v>
      </c>
      <c r="O2934" s="260">
        <v>0.0</v>
      </c>
      <c r="P2934" s="260"/>
      <c r="Q2934" s="260"/>
      <c r="R2934" s="260"/>
    </row>
    <row r="2935">
      <c r="A2935" s="279">
        <v>46006.0</v>
      </c>
      <c r="B2935" s="31">
        <v>9466.0</v>
      </c>
      <c r="C2935" s="31" t="s">
        <v>16266</v>
      </c>
      <c r="D2935" s="31"/>
      <c r="E2935" s="31"/>
      <c r="F2935" s="275"/>
      <c r="G2935" s="276">
        <v>2700.0</v>
      </c>
      <c r="H2935" s="277">
        <v>220.0</v>
      </c>
      <c r="I2935" s="278">
        <v>37.0</v>
      </c>
      <c r="J2935" s="37">
        <v>44.0</v>
      </c>
      <c r="K2935" s="37"/>
      <c r="L2935" s="37" t="s">
        <v>60</v>
      </c>
      <c r="M2935" s="37">
        <v>803250.0</v>
      </c>
      <c r="N2935" s="260" t="s">
        <v>20645</v>
      </c>
      <c r="O2935" s="260">
        <v>0.0</v>
      </c>
      <c r="P2935" s="260"/>
      <c r="Q2935" s="260"/>
      <c r="R2935" s="260"/>
    </row>
    <row r="2936">
      <c r="A2936" s="279">
        <v>46006.0</v>
      </c>
      <c r="B2936" s="31">
        <v>9467.0</v>
      </c>
      <c r="C2936" s="31" t="s">
        <v>16977</v>
      </c>
      <c r="D2936" s="31"/>
      <c r="E2936" s="31"/>
      <c r="F2936" s="275"/>
      <c r="G2936" s="276">
        <v>5560.0</v>
      </c>
      <c r="H2936" s="277">
        <v>2400.0</v>
      </c>
      <c r="I2936" s="278">
        <v>96.0</v>
      </c>
      <c r="J2936" s="37">
        <v>116.0</v>
      </c>
      <c r="K2936" s="37"/>
      <c r="L2936" s="37" t="s">
        <v>21</v>
      </c>
      <c r="M2936" s="37"/>
      <c r="N2936" s="260" t="s">
        <v>20645</v>
      </c>
      <c r="O2936" s="260">
        <v>0.0</v>
      </c>
      <c r="P2936" s="260"/>
      <c r="Q2936" s="260"/>
      <c r="R2936" s="260"/>
    </row>
    <row r="2937">
      <c r="A2937" s="279">
        <v>46006.0</v>
      </c>
      <c r="B2937" s="31">
        <v>9468.0</v>
      </c>
      <c r="C2937" s="31" t="s">
        <v>4018</v>
      </c>
      <c r="D2937" s="31"/>
      <c r="E2937" s="31"/>
      <c r="F2937" s="275"/>
      <c r="G2937" s="276">
        <v>2740.0</v>
      </c>
      <c r="H2937" s="277">
        <v>340.0</v>
      </c>
      <c r="I2937" s="278">
        <v>60.0</v>
      </c>
      <c r="J2937" s="37">
        <v>72.0</v>
      </c>
      <c r="K2937" s="37"/>
      <c r="L2937" s="37" t="s">
        <v>21</v>
      </c>
      <c r="M2937" s="37"/>
      <c r="N2937" s="260" t="s">
        <v>20645</v>
      </c>
      <c r="O2937" s="260">
        <v>0.0</v>
      </c>
      <c r="P2937" s="260"/>
      <c r="Q2937" s="260"/>
      <c r="R2937" s="260"/>
    </row>
    <row r="2938">
      <c r="A2938" s="279">
        <v>46006.0</v>
      </c>
      <c r="B2938" s="31">
        <v>9469.0</v>
      </c>
      <c r="C2938" s="31" t="s">
        <v>4671</v>
      </c>
      <c r="D2938" s="31"/>
      <c r="E2938" s="31"/>
      <c r="F2938" s="275"/>
      <c r="G2938" s="276">
        <v>3680.0</v>
      </c>
      <c r="H2938" s="277">
        <v>1040.0</v>
      </c>
      <c r="I2938" s="278">
        <v>172.0</v>
      </c>
      <c r="J2938" s="37">
        <v>206.0</v>
      </c>
      <c r="K2938" s="37"/>
      <c r="L2938" s="37" t="s">
        <v>21</v>
      </c>
      <c r="M2938" s="37"/>
      <c r="N2938" s="260" t="s">
        <v>20645</v>
      </c>
      <c r="O2938" s="260">
        <v>0.0</v>
      </c>
      <c r="P2938" s="260"/>
      <c r="Q2938" s="260"/>
      <c r="R2938" s="260"/>
    </row>
    <row r="2939">
      <c r="A2939" s="279">
        <v>46006.0</v>
      </c>
      <c r="B2939" s="31">
        <v>9470.0</v>
      </c>
      <c r="C2939" s="31" t="s">
        <v>8090</v>
      </c>
      <c r="D2939" s="31"/>
      <c r="E2939" s="31" t="s">
        <v>23152</v>
      </c>
      <c r="F2939" s="275"/>
      <c r="G2939" s="276">
        <v>13960.0</v>
      </c>
      <c r="H2939" s="277">
        <v>2560.0</v>
      </c>
      <c r="I2939" s="278">
        <v>423.0</v>
      </c>
      <c r="J2939" s="37">
        <v>507.0</v>
      </c>
      <c r="K2939" s="37"/>
      <c r="L2939" s="37" t="s">
        <v>21</v>
      </c>
      <c r="M2939" s="37"/>
      <c r="N2939" s="260" t="s">
        <v>20645</v>
      </c>
      <c r="O2939" s="260">
        <v>0.0</v>
      </c>
      <c r="P2939" s="260"/>
      <c r="Q2939" s="260"/>
      <c r="R2939" s="260"/>
    </row>
    <row r="2940">
      <c r="A2940" s="279">
        <v>46006.0</v>
      </c>
      <c r="B2940" s="31">
        <v>9471.0</v>
      </c>
      <c r="C2940" s="31" t="s">
        <v>10778</v>
      </c>
      <c r="D2940" s="31"/>
      <c r="E2940" s="31"/>
      <c r="F2940" s="275"/>
      <c r="G2940" s="276">
        <v>4280.0</v>
      </c>
      <c r="H2940" s="277">
        <v>1580.0</v>
      </c>
      <c r="I2940" s="278">
        <v>64.0</v>
      </c>
      <c r="J2940" s="37">
        <v>76.0</v>
      </c>
      <c r="K2940" s="37"/>
      <c r="L2940" s="37" t="s">
        <v>52</v>
      </c>
      <c r="M2940" s="37"/>
      <c r="N2940" s="260" t="s">
        <v>20645</v>
      </c>
      <c r="O2940" s="260">
        <v>0.0</v>
      </c>
      <c r="P2940" s="260"/>
      <c r="Q2940" s="260"/>
      <c r="R2940" s="260"/>
    </row>
    <row r="2941">
      <c r="A2941" s="279">
        <v>46006.0</v>
      </c>
      <c r="B2941" s="31">
        <v>9472.0</v>
      </c>
      <c r="C2941" s="31" t="s">
        <v>4017</v>
      </c>
      <c r="D2941" s="31"/>
      <c r="E2941" s="31" t="s">
        <v>4500</v>
      </c>
      <c r="F2941" s="275"/>
      <c r="G2941" s="276">
        <v>4380.0</v>
      </c>
      <c r="H2941" s="277">
        <v>860.0</v>
      </c>
      <c r="I2941" s="278">
        <v>142.0</v>
      </c>
      <c r="J2941" s="37">
        <v>171.0</v>
      </c>
      <c r="K2941" s="37"/>
      <c r="L2941" s="37" t="s">
        <v>21</v>
      </c>
      <c r="M2941" s="37"/>
      <c r="N2941" s="260" t="s">
        <v>20645</v>
      </c>
      <c r="O2941" s="260">
        <v>0.0</v>
      </c>
      <c r="P2941" s="260"/>
      <c r="Q2941" s="260"/>
      <c r="R2941" s="260"/>
    </row>
    <row r="2942">
      <c r="A2942" s="279">
        <v>46006.0</v>
      </c>
      <c r="B2942" s="31">
        <v>9473.0</v>
      </c>
      <c r="C2942" s="31" t="s">
        <v>6423</v>
      </c>
      <c r="D2942" s="31"/>
      <c r="E2942" s="31" t="s">
        <v>22684</v>
      </c>
      <c r="F2942" s="275"/>
      <c r="G2942" s="276">
        <v>3900.0</v>
      </c>
      <c r="H2942" s="277">
        <v>240.0</v>
      </c>
      <c r="I2942" s="278">
        <v>10.0</v>
      </c>
      <c r="J2942" s="37">
        <v>12.0</v>
      </c>
      <c r="K2942" s="37"/>
      <c r="L2942" s="37" t="s">
        <v>21</v>
      </c>
      <c r="M2942" s="37"/>
      <c r="N2942" s="260" t="s">
        <v>20645</v>
      </c>
      <c r="O2942" s="260">
        <v>0.0</v>
      </c>
      <c r="P2942" s="260"/>
      <c r="Q2942" s="260"/>
      <c r="R2942" s="260"/>
    </row>
    <row r="2943">
      <c r="A2943" s="279">
        <v>46006.0</v>
      </c>
      <c r="B2943" s="31">
        <v>9474.0</v>
      </c>
      <c r="C2943" s="31" t="s">
        <v>6423</v>
      </c>
      <c r="D2943" s="31"/>
      <c r="E2943" s="31" t="s">
        <v>22684</v>
      </c>
      <c r="F2943" s="275"/>
      <c r="G2943" s="276">
        <v>3660.0</v>
      </c>
      <c r="H2943" s="277">
        <v>720.0</v>
      </c>
      <c r="I2943" s="278">
        <v>134.0</v>
      </c>
      <c r="J2943" s="37">
        <v>160.0</v>
      </c>
      <c r="K2943" s="37"/>
      <c r="L2943" s="37" t="s">
        <v>21</v>
      </c>
      <c r="M2943" s="37"/>
      <c r="N2943" s="260" t="s">
        <v>20645</v>
      </c>
      <c r="O2943" s="260">
        <v>0.0</v>
      </c>
      <c r="P2943" s="260"/>
      <c r="Q2943" s="260"/>
      <c r="R2943" s="260"/>
    </row>
    <row r="2944">
      <c r="A2944" s="279">
        <v>46006.0</v>
      </c>
      <c r="B2944" s="31">
        <v>9475.0</v>
      </c>
      <c r="C2944" s="31" t="s">
        <v>6423</v>
      </c>
      <c r="D2944" s="31"/>
      <c r="E2944" s="31" t="s">
        <v>22683</v>
      </c>
      <c r="F2944" s="275"/>
      <c r="G2944" s="276">
        <v>3720.0</v>
      </c>
      <c r="H2944" s="277">
        <v>240.0</v>
      </c>
      <c r="I2944" s="278">
        <v>10.0</v>
      </c>
      <c r="J2944" s="37">
        <v>12.0</v>
      </c>
      <c r="K2944" s="37"/>
      <c r="L2944" s="37" t="s">
        <v>21</v>
      </c>
      <c r="M2944" s="37"/>
      <c r="N2944" s="260" t="s">
        <v>20645</v>
      </c>
      <c r="O2944" s="260">
        <v>0.0</v>
      </c>
      <c r="P2944" s="260"/>
      <c r="Q2944" s="260"/>
      <c r="R2944" s="260"/>
    </row>
    <row r="2945">
      <c r="A2945" s="279">
        <v>46006.0</v>
      </c>
      <c r="B2945" s="31">
        <v>9476.0</v>
      </c>
      <c r="C2945" s="31" t="s">
        <v>6423</v>
      </c>
      <c r="D2945" s="31"/>
      <c r="E2945" s="31" t="s">
        <v>22683</v>
      </c>
      <c r="F2945" s="275"/>
      <c r="G2945" s="276">
        <v>3480.0</v>
      </c>
      <c r="H2945" s="277">
        <v>680.0</v>
      </c>
      <c r="I2945" s="278">
        <v>126.0</v>
      </c>
      <c r="J2945" s="37">
        <v>151.0</v>
      </c>
      <c r="K2945" s="37"/>
      <c r="L2945" s="37" t="s">
        <v>52</v>
      </c>
      <c r="M2945" s="37"/>
      <c r="N2945" s="260" t="s">
        <v>20645</v>
      </c>
      <c r="O2945" s="260">
        <v>0.0</v>
      </c>
      <c r="P2945" s="260"/>
      <c r="Q2945" s="260"/>
      <c r="R2945" s="260"/>
    </row>
    <row r="2946">
      <c r="A2946" s="279">
        <v>46002.0</v>
      </c>
      <c r="B2946" s="31">
        <v>9477.0</v>
      </c>
      <c r="C2946" s="31" t="s">
        <v>23135</v>
      </c>
      <c r="D2946" s="31"/>
      <c r="E2946" s="31" t="s">
        <v>23136</v>
      </c>
      <c r="F2946" s="275"/>
      <c r="G2946" s="276">
        <v>3460.0</v>
      </c>
      <c r="H2946" s="277">
        <v>560.0</v>
      </c>
      <c r="I2946" s="278">
        <v>112.0</v>
      </c>
      <c r="J2946" s="37">
        <v>135.0</v>
      </c>
      <c r="K2946" s="37"/>
      <c r="L2946" s="37" t="s">
        <v>21</v>
      </c>
      <c r="M2946" s="37"/>
      <c r="N2946" s="260" t="s">
        <v>20645</v>
      </c>
      <c r="O2946" s="260">
        <v>0.0</v>
      </c>
      <c r="P2946" s="260"/>
      <c r="Q2946" s="260"/>
      <c r="R2946" s="260"/>
    </row>
    <row r="2947">
      <c r="A2947" s="279">
        <v>46002.0</v>
      </c>
      <c r="B2947" s="31">
        <v>9478.0</v>
      </c>
      <c r="C2947" s="31" t="s">
        <v>1093</v>
      </c>
      <c r="D2947" s="31"/>
      <c r="E2947" s="31" t="s">
        <v>23137</v>
      </c>
      <c r="F2947" s="275"/>
      <c r="G2947" s="276">
        <v>3380.0</v>
      </c>
      <c r="H2947" s="277">
        <v>480.0</v>
      </c>
      <c r="I2947" s="278">
        <v>96.0</v>
      </c>
      <c r="J2947" s="37">
        <v>116.0</v>
      </c>
      <c r="K2947" s="37"/>
      <c r="L2947" s="37" t="s">
        <v>21</v>
      </c>
      <c r="M2947" s="37"/>
      <c r="N2947" s="260" t="s">
        <v>20645</v>
      </c>
      <c r="O2947" s="260">
        <v>0.0</v>
      </c>
      <c r="P2947" s="260"/>
      <c r="Q2947" s="260"/>
      <c r="R2947" s="260"/>
    </row>
    <row r="2948">
      <c r="A2948" s="279">
        <v>46006.0</v>
      </c>
      <c r="B2948" s="31">
        <v>9479.0</v>
      </c>
      <c r="C2948" s="31" t="s">
        <v>8090</v>
      </c>
      <c r="D2948" s="31"/>
      <c r="E2948" s="31" t="s">
        <v>23154</v>
      </c>
      <c r="F2948" s="275"/>
      <c r="G2948" s="276">
        <v>11100.0</v>
      </c>
      <c r="H2948" s="277">
        <v>700.0</v>
      </c>
      <c r="I2948" s="278">
        <v>116.0</v>
      </c>
      <c r="J2948" s="37">
        <v>139.0</v>
      </c>
      <c r="K2948" s="37"/>
      <c r="L2948" s="37" t="s">
        <v>21</v>
      </c>
      <c r="M2948" s="37"/>
      <c r="N2948" s="260" t="s">
        <v>20645</v>
      </c>
      <c r="O2948" s="260">
        <v>0.0</v>
      </c>
      <c r="P2948" s="260"/>
      <c r="Q2948" s="260"/>
      <c r="R2948" s="260"/>
    </row>
    <row r="2949">
      <c r="A2949" s="279">
        <v>46006.0</v>
      </c>
      <c r="B2949" s="31">
        <v>9480.0</v>
      </c>
      <c r="C2949" s="31" t="s">
        <v>16977</v>
      </c>
      <c r="D2949" s="31"/>
      <c r="E2949" s="31" t="s">
        <v>23103</v>
      </c>
      <c r="F2949" s="275"/>
      <c r="G2949" s="276">
        <v>5440.0</v>
      </c>
      <c r="H2949" s="277">
        <v>2260.0</v>
      </c>
      <c r="I2949" s="278">
        <v>91.0</v>
      </c>
      <c r="J2949" s="37">
        <v>109.0</v>
      </c>
      <c r="K2949" s="37"/>
      <c r="L2949" s="37" t="s">
        <v>21</v>
      </c>
      <c r="M2949" s="37"/>
      <c r="N2949" s="260" t="s">
        <v>20645</v>
      </c>
      <c r="O2949" s="260">
        <v>0.0</v>
      </c>
      <c r="P2949" s="260"/>
      <c r="Q2949" s="260"/>
      <c r="R2949" s="260"/>
    </row>
    <row r="2950">
      <c r="A2950" s="274"/>
      <c r="B2950" s="31"/>
      <c r="C2950" s="31"/>
      <c r="D2950" s="31"/>
      <c r="E2950" s="31"/>
      <c r="F2950" s="275"/>
      <c r="G2950" s="276"/>
      <c r="H2950" s="277"/>
      <c r="I2950" s="278"/>
      <c r="J2950" s="37"/>
      <c r="K2950" s="37"/>
      <c r="L2950" s="37"/>
      <c r="M2950" s="37"/>
      <c r="N2950" s="260"/>
      <c r="O2950" s="260"/>
      <c r="P2950" s="260"/>
      <c r="Q2950" s="260"/>
      <c r="R2950" s="260"/>
    </row>
    <row r="2951">
      <c r="A2951" s="274">
        <v>46007.02900579861</v>
      </c>
      <c r="B2951" s="31">
        <v>9481.0</v>
      </c>
      <c r="C2951" s="31" t="s">
        <v>8090</v>
      </c>
      <c r="D2951" s="31"/>
      <c r="E2951" s="31" t="s">
        <v>23163</v>
      </c>
      <c r="F2951" s="275"/>
      <c r="G2951" s="276">
        <v>12640.0</v>
      </c>
      <c r="H2951" s="277">
        <v>2140.0</v>
      </c>
      <c r="I2951" s="278">
        <v>354.0</v>
      </c>
      <c r="J2951" s="37">
        <v>424.0</v>
      </c>
      <c r="K2951" s="37"/>
      <c r="L2951" s="37" t="s">
        <v>21</v>
      </c>
      <c r="M2951" s="37"/>
      <c r="N2951" s="260" t="s">
        <v>20645</v>
      </c>
      <c r="O2951" s="260">
        <v>0.0</v>
      </c>
      <c r="P2951" s="260"/>
      <c r="Q2951" s="260"/>
      <c r="R2951" s="260"/>
    </row>
    <row r="2952">
      <c r="A2952" s="279">
        <v>46007.0</v>
      </c>
      <c r="B2952" s="31">
        <v>9482.0</v>
      </c>
      <c r="C2952" s="31" t="s">
        <v>4017</v>
      </c>
      <c r="D2952" s="31"/>
      <c r="E2952" s="31" t="s">
        <v>4500</v>
      </c>
      <c r="F2952" s="275"/>
      <c r="G2952" s="276">
        <v>3740.0</v>
      </c>
      <c r="H2952" s="277">
        <v>440.0</v>
      </c>
      <c r="I2952" s="278">
        <v>73.0</v>
      </c>
      <c r="J2952" s="37">
        <v>88.0</v>
      </c>
      <c r="K2952" s="37"/>
      <c r="L2952" s="37" t="s">
        <v>52</v>
      </c>
      <c r="M2952" s="37"/>
      <c r="N2952" s="260" t="s">
        <v>20645</v>
      </c>
      <c r="O2952" s="260">
        <v>0.0</v>
      </c>
      <c r="P2952" s="260"/>
      <c r="Q2952" s="260"/>
      <c r="R2952" s="260"/>
    </row>
    <row r="2953">
      <c r="A2953" s="279">
        <v>46007.0</v>
      </c>
      <c r="B2953" s="31">
        <v>9483.0</v>
      </c>
      <c r="C2953" s="31" t="s">
        <v>8090</v>
      </c>
      <c r="D2953" s="31"/>
      <c r="E2953" s="31" t="s">
        <v>23157</v>
      </c>
      <c r="F2953" s="275"/>
      <c r="G2953" s="276">
        <v>10960.0</v>
      </c>
      <c r="H2953" s="277">
        <v>520.0</v>
      </c>
      <c r="I2953" s="278">
        <v>86.0</v>
      </c>
      <c r="J2953" s="37">
        <v>103.0</v>
      </c>
      <c r="K2953" s="37"/>
      <c r="L2953" s="37" t="s">
        <v>21</v>
      </c>
      <c r="M2953" s="37"/>
      <c r="N2953" s="260" t="s">
        <v>20645</v>
      </c>
      <c r="O2953" s="260">
        <v>0.0</v>
      </c>
      <c r="P2953" s="260"/>
      <c r="Q2953" s="260"/>
      <c r="R2953" s="260"/>
    </row>
    <row r="2954">
      <c r="A2954" s="279">
        <v>46007.0</v>
      </c>
      <c r="B2954" s="31">
        <v>9484.0</v>
      </c>
      <c r="C2954" s="31" t="s">
        <v>8090</v>
      </c>
      <c r="D2954" s="31"/>
      <c r="E2954" s="31" t="s">
        <v>23158</v>
      </c>
      <c r="F2954" s="275"/>
      <c r="G2954" s="276">
        <v>12640.0</v>
      </c>
      <c r="H2954" s="277">
        <v>2200.0</v>
      </c>
      <c r="I2954" s="278">
        <v>363.0</v>
      </c>
      <c r="J2954" s="37">
        <v>436.0</v>
      </c>
      <c r="K2954" s="37"/>
      <c r="L2954" s="37" t="s">
        <v>21</v>
      </c>
      <c r="M2954" s="37"/>
      <c r="N2954" s="260" t="s">
        <v>20645</v>
      </c>
      <c r="O2954" s="260">
        <v>0.0</v>
      </c>
      <c r="P2954" s="260"/>
      <c r="Q2954" s="260"/>
      <c r="R2954" s="260"/>
    </row>
    <row r="2955">
      <c r="A2955" s="279">
        <v>46007.0</v>
      </c>
      <c r="B2955" s="31">
        <v>9485.0</v>
      </c>
      <c r="C2955" s="31" t="s">
        <v>5722</v>
      </c>
      <c r="D2955" s="31"/>
      <c r="E2955" s="31" t="s">
        <v>22684</v>
      </c>
      <c r="F2955" s="275"/>
      <c r="G2955" s="276">
        <v>3500.0</v>
      </c>
      <c r="H2955" s="277">
        <v>140.0</v>
      </c>
      <c r="I2955" s="278">
        <v>6.0</v>
      </c>
      <c r="J2955" s="37">
        <v>7.0</v>
      </c>
      <c r="K2955" s="37"/>
      <c r="L2955" s="37" t="s">
        <v>21</v>
      </c>
      <c r="M2955" s="37"/>
      <c r="N2955" s="260" t="s">
        <v>20645</v>
      </c>
      <c r="O2955" s="260">
        <v>0.0</v>
      </c>
      <c r="P2955" s="260"/>
      <c r="Q2955" s="260"/>
      <c r="R2955" s="260"/>
    </row>
    <row r="2956">
      <c r="A2956" s="279">
        <v>46007.0</v>
      </c>
      <c r="B2956" s="31">
        <v>9486.0</v>
      </c>
      <c r="C2956" s="31" t="s">
        <v>5722</v>
      </c>
      <c r="D2956" s="31"/>
      <c r="E2956" s="31" t="s">
        <v>22684</v>
      </c>
      <c r="F2956" s="275"/>
      <c r="G2956" s="276">
        <v>3360.0</v>
      </c>
      <c r="H2956" s="277">
        <v>440.0</v>
      </c>
      <c r="I2956" s="278">
        <v>82.0</v>
      </c>
      <c r="J2956" s="37">
        <v>98.0</v>
      </c>
      <c r="K2956" s="37"/>
      <c r="L2956" s="37" t="s">
        <v>21</v>
      </c>
      <c r="M2956" s="37"/>
      <c r="N2956" s="260" t="s">
        <v>20645</v>
      </c>
      <c r="O2956" s="260">
        <v>0.0</v>
      </c>
      <c r="P2956" s="260"/>
      <c r="Q2956" s="260"/>
      <c r="R2956" s="260"/>
    </row>
    <row r="2957">
      <c r="A2957" s="279">
        <v>46007.0</v>
      </c>
      <c r="B2957" s="31">
        <v>9487.0</v>
      </c>
      <c r="C2957" s="31" t="s">
        <v>6423</v>
      </c>
      <c r="D2957" s="31"/>
      <c r="E2957" s="31" t="s">
        <v>22683</v>
      </c>
      <c r="F2957" s="275"/>
      <c r="G2957" s="276">
        <v>3560.0</v>
      </c>
      <c r="H2957" s="277">
        <v>320.0</v>
      </c>
      <c r="I2957" s="278">
        <v>13.0</v>
      </c>
      <c r="J2957" s="37">
        <v>16.0</v>
      </c>
      <c r="K2957" s="37"/>
      <c r="L2957" s="37" t="s">
        <v>21</v>
      </c>
      <c r="M2957" s="37"/>
      <c r="N2957" s="260" t="s">
        <v>20645</v>
      </c>
      <c r="O2957" s="260">
        <v>0.0</v>
      </c>
      <c r="P2957" s="260"/>
      <c r="Q2957" s="260"/>
      <c r="R2957" s="260"/>
    </row>
    <row r="2958">
      <c r="A2958" s="279">
        <v>46007.0</v>
      </c>
      <c r="B2958" s="31">
        <v>9488.0</v>
      </c>
      <c r="C2958" s="31" t="s">
        <v>6423</v>
      </c>
      <c r="D2958" s="31"/>
      <c r="E2958" s="31" t="s">
        <v>22683</v>
      </c>
      <c r="F2958" s="275"/>
      <c r="G2958" s="276">
        <v>3240.0</v>
      </c>
      <c r="H2958" s="277">
        <v>460.0</v>
      </c>
      <c r="I2958" s="278">
        <v>86.0</v>
      </c>
      <c r="J2958" s="37">
        <v>103.0</v>
      </c>
      <c r="K2958" s="37"/>
      <c r="L2958" s="37" t="s">
        <v>21</v>
      </c>
      <c r="M2958" s="37"/>
      <c r="N2958" s="260" t="s">
        <v>20645</v>
      </c>
      <c r="O2958" s="260">
        <v>0.0</v>
      </c>
      <c r="P2958" s="260"/>
      <c r="Q2958" s="260"/>
      <c r="R2958" s="260"/>
    </row>
    <row r="2959">
      <c r="A2959" s="279">
        <v>46007.0</v>
      </c>
      <c r="B2959" s="31">
        <v>9489.0</v>
      </c>
      <c r="C2959" s="31" t="s">
        <v>3980</v>
      </c>
      <c r="D2959" s="31"/>
      <c r="E2959" s="31"/>
      <c r="F2959" s="275"/>
      <c r="G2959" s="276">
        <v>2940.0</v>
      </c>
      <c r="H2959" s="277">
        <v>560.0</v>
      </c>
      <c r="I2959" s="278">
        <v>93.0</v>
      </c>
      <c r="J2959" s="37">
        <v>111.0</v>
      </c>
      <c r="K2959" s="37"/>
      <c r="L2959" s="37" t="s">
        <v>21</v>
      </c>
      <c r="M2959" s="37"/>
      <c r="N2959" s="260" t="s">
        <v>20645</v>
      </c>
      <c r="O2959" s="260">
        <v>0.0</v>
      </c>
      <c r="P2959" s="260"/>
      <c r="Q2959" s="260"/>
      <c r="R2959" s="260"/>
    </row>
    <row r="2960">
      <c r="A2960" s="279">
        <v>46007.0</v>
      </c>
      <c r="B2960" s="31">
        <v>9490.0</v>
      </c>
      <c r="C2960" s="31" t="s">
        <v>4017</v>
      </c>
      <c r="D2960" s="31"/>
      <c r="E2960" s="31" t="s">
        <v>4500</v>
      </c>
      <c r="F2960" s="275"/>
      <c r="G2960" s="276">
        <v>4200.0</v>
      </c>
      <c r="H2960" s="277">
        <v>360.0</v>
      </c>
      <c r="I2960" s="278">
        <v>60.0</v>
      </c>
      <c r="J2960" s="37">
        <v>72.0</v>
      </c>
      <c r="K2960" s="37"/>
      <c r="L2960" s="37" t="s">
        <v>52</v>
      </c>
      <c r="M2960" s="37"/>
      <c r="N2960" s="260" t="s">
        <v>20645</v>
      </c>
      <c r="O2960" s="260">
        <v>0.0</v>
      </c>
      <c r="P2960" s="260"/>
      <c r="Q2960" s="260"/>
      <c r="R2960" s="260"/>
    </row>
    <row r="2961">
      <c r="A2961" s="279">
        <v>46007.0</v>
      </c>
      <c r="B2961" s="31">
        <v>9491.0</v>
      </c>
      <c r="C2961" s="31" t="s">
        <v>4111</v>
      </c>
      <c r="D2961" s="31"/>
      <c r="E2961" s="31"/>
      <c r="F2961" s="275"/>
      <c r="G2961" s="276">
        <v>3540.0</v>
      </c>
      <c r="H2961" s="277">
        <v>940.0</v>
      </c>
      <c r="I2961" s="278">
        <v>188.0</v>
      </c>
      <c r="J2961" s="37">
        <v>226.0</v>
      </c>
      <c r="K2961" s="37"/>
      <c r="L2961" s="37" t="s">
        <v>21</v>
      </c>
      <c r="M2961" s="37"/>
      <c r="N2961" s="260" t="s">
        <v>20645</v>
      </c>
      <c r="O2961" s="260">
        <v>0.0</v>
      </c>
      <c r="P2961" s="260"/>
      <c r="Q2961" s="260"/>
      <c r="R2961" s="260"/>
    </row>
    <row r="2962">
      <c r="A2962" s="279">
        <v>46007.0</v>
      </c>
      <c r="B2962" s="31">
        <v>9492.0</v>
      </c>
      <c r="C2962" s="31" t="s">
        <v>4585</v>
      </c>
      <c r="D2962" s="31"/>
      <c r="E2962" s="31"/>
      <c r="F2962" s="275"/>
      <c r="G2962" s="276">
        <v>2740.0</v>
      </c>
      <c r="H2962" s="277">
        <v>20.0</v>
      </c>
      <c r="I2962" s="278">
        <v>5.0</v>
      </c>
      <c r="J2962" s="37">
        <v>6.0</v>
      </c>
      <c r="K2962" s="37"/>
      <c r="L2962" s="37" t="s">
        <v>21</v>
      </c>
      <c r="M2962" s="37"/>
      <c r="N2962" s="260" t="s">
        <v>20645</v>
      </c>
      <c r="O2962" s="260">
        <v>0.0</v>
      </c>
      <c r="P2962" s="260"/>
      <c r="Q2962" s="260"/>
      <c r="R2962" s="260"/>
    </row>
    <row r="2963">
      <c r="A2963" s="279">
        <v>46006.0</v>
      </c>
      <c r="B2963" s="31">
        <v>9493.0</v>
      </c>
      <c r="C2963" s="31" t="s">
        <v>30</v>
      </c>
      <c r="D2963" s="31"/>
      <c r="E2963" s="31"/>
      <c r="F2963" s="275"/>
      <c r="G2963" s="276">
        <v>3180.0</v>
      </c>
      <c r="H2963" s="277">
        <v>540.0</v>
      </c>
      <c r="I2963" s="278">
        <v>90.0</v>
      </c>
      <c r="J2963" s="37">
        <v>107.0</v>
      </c>
      <c r="K2963" s="37"/>
      <c r="L2963" s="37" t="s">
        <v>21</v>
      </c>
      <c r="M2963" s="37"/>
      <c r="N2963" s="260" t="s">
        <v>20645</v>
      </c>
      <c r="O2963" s="260">
        <v>0.0</v>
      </c>
      <c r="P2963" s="260"/>
      <c r="Q2963" s="260"/>
      <c r="R2963" s="260"/>
    </row>
    <row r="2964">
      <c r="A2964" s="279">
        <v>46007.0</v>
      </c>
      <c r="B2964" s="31">
        <v>9494.0</v>
      </c>
      <c r="C2964" s="31" t="s">
        <v>4138</v>
      </c>
      <c r="D2964" s="31"/>
      <c r="E2964" s="31"/>
      <c r="F2964" s="275"/>
      <c r="G2964" s="276">
        <v>2940.0</v>
      </c>
      <c r="H2964" s="277">
        <v>180.0</v>
      </c>
      <c r="I2964" s="278">
        <v>36.0</v>
      </c>
      <c r="J2964" s="37">
        <v>44.0</v>
      </c>
      <c r="K2964" s="37"/>
      <c r="L2964" s="37" t="s">
        <v>60</v>
      </c>
      <c r="M2964" s="37">
        <v>651746.0</v>
      </c>
      <c r="N2964" s="260" t="s">
        <v>20645</v>
      </c>
      <c r="O2964" s="260">
        <v>0.0</v>
      </c>
      <c r="P2964" s="260"/>
      <c r="Q2964" s="260"/>
      <c r="R2964" s="260"/>
    </row>
    <row r="2965">
      <c r="A2965" s="279">
        <v>46007.0</v>
      </c>
      <c r="B2965" s="31">
        <v>9495.0</v>
      </c>
      <c r="C2965" s="31" t="s">
        <v>5705</v>
      </c>
      <c r="D2965" s="31"/>
      <c r="E2965" s="31" t="s">
        <v>23160</v>
      </c>
      <c r="F2965" s="275"/>
      <c r="G2965" s="276">
        <v>4360.0</v>
      </c>
      <c r="H2965" s="277">
        <v>780.0</v>
      </c>
      <c r="I2965" s="278">
        <v>47.0</v>
      </c>
      <c r="J2965" s="37">
        <v>57.0</v>
      </c>
      <c r="K2965" s="37"/>
      <c r="L2965" s="37" t="s">
        <v>52</v>
      </c>
      <c r="M2965" s="37"/>
      <c r="N2965" s="260" t="s">
        <v>20645</v>
      </c>
      <c r="O2965" s="260">
        <v>0.0</v>
      </c>
      <c r="P2965" s="260"/>
      <c r="Q2965" s="260"/>
      <c r="R2965" s="260"/>
    </row>
    <row r="2966">
      <c r="A2966" s="274"/>
      <c r="B2966" s="31"/>
      <c r="C2966" s="31"/>
      <c r="D2966" s="31"/>
      <c r="E2966" s="31"/>
      <c r="F2966" s="275"/>
      <c r="G2966" s="276"/>
      <c r="H2966" s="277"/>
      <c r="I2966" s="278"/>
      <c r="J2966" s="37"/>
      <c r="K2966" s="37"/>
      <c r="L2966" s="37"/>
      <c r="M2966" s="37"/>
      <c r="N2966" s="260"/>
      <c r="O2966" s="260"/>
      <c r="P2966" s="260"/>
      <c r="Q2966" s="260"/>
      <c r="R2966" s="260"/>
    </row>
    <row r="2967">
      <c r="A2967" s="274">
        <v>46008.02901182871</v>
      </c>
      <c r="B2967" s="31">
        <v>9496.0</v>
      </c>
      <c r="C2967" s="31" t="s">
        <v>2781</v>
      </c>
      <c r="D2967" s="31"/>
      <c r="E2967" s="31"/>
      <c r="F2967" s="275"/>
      <c r="G2967" s="276">
        <v>3600.0</v>
      </c>
      <c r="H2967" s="277">
        <v>720.0</v>
      </c>
      <c r="I2967" s="278">
        <v>119.0</v>
      </c>
      <c r="J2967" s="37">
        <v>143.0</v>
      </c>
      <c r="K2967" s="37"/>
      <c r="L2967" s="37" t="s">
        <v>52</v>
      </c>
      <c r="M2967" s="37"/>
      <c r="N2967" s="260" t="s">
        <v>20645</v>
      </c>
      <c r="O2967" s="260">
        <v>0.0</v>
      </c>
      <c r="P2967" s="260"/>
      <c r="Q2967" s="260"/>
      <c r="R2967" s="260"/>
    </row>
    <row r="2968">
      <c r="A2968" s="279">
        <v>46008.0</v>
      </c>
      <c r="B2968" s="31">
        <v>9497.0</v>
      </c>
      <c r="C2968" s="31"/>
      <c r="D2968" s="31"/>
      <c r="E2968" s="31"/>
      <c r="F2968" s="275"/>
      <c r="G2968" s="276"/>
      <c r="H2968" s="277">
        <v>0.0</v>
      </c>
      <c r="I2968" s="278">
        <v>0.0</v>
      </c>
      <c r="J2968" s="37">
        <v>0.0</v>
      </c>
      <c r="K2968" s="37"/>
      <c r="L2968" s="37" t="s">
        <v>52</v>
      </c>
      <c r="M2968" s="37"/>
      <c r="N2968" s="260" t="s">
        <v>20645</v>
      </c>
      <c r="O2968" s="260">
        <v>0.0</v>
      </c>
      <c r="P2968" s="260"/>
      <c r="Q2968" s="260"/>
      <c r="R2968" s="260"/>
    </row>
    <row r="2969">
      <c r="A2969" s="279">
        <v>46008.0</v>
      </c>
      <c r="B2969" s="31">
        <v>9498.0</v>
      </c>
      <c r="C2969" s="31" t="s">
        <v>4082</v>
      </c>
      <c r="D2969" s="31"/>
      <c r="E2969" s="31" t="s">
        <v>20933</v>
      </c>
      <c r="F2969" s="275"/>
      <c r="G2969" s="276">
        <v>3500.0</v>
      </c>
      <c r="H2969" s="277">
        <v>520.0</v>
      </c>
      <c r="I2969" s="278">
        <v>32.0</v>
      </c>
      <c r="J2969" s="37">
        <v>38.0</v>
      </c>
      <c r="K2969" s="37"/>
      <c r="L2969" s="37" t="s">
        <v>21</v>
      </c>
      <c r="M2969" s="37"/>
      <c r="N2969" s="260" t="s">
        <v>20645</v>
      </c>
      <c r="O2969" s="260">
        <v>0.0</v>
      </c>
      <c r="P2969" s="260"/>
      <c r="Q2969" s="260"/>
      <c r="R2969" s="260"/>
    </row>
    <row r="2970">
      <c r="A2970" s="279">
        <v>46008.0</v>
      </c>
      <c r="B2970" s="31">
        <v>9499.0</v>
      </c>
      <c r="C2970" s="31" t="s">
        <v>8090</v>
      </c>
      <c r="D2970" s="31"/>
      <c r="E2970" s="31" t="s">
        <v>23165</v>
      </c>
      <c r="F2970" s="275"/>
      <c r="G2970" s="276">
        <v>11220.0</v>
      </c>
      <c r="H2970" s="277">
        <v>820.0</v>
      </c>
      <c r="I2970" s="278">
        <v>136.0</v>
      </c>
      <c r="J2970" s="37">
        <v>163.0</v>
      </c>
      <c r="K2970" s="37"/>
      <c r="L2970" s="37" t="s">
        <v>21</v>
      </c>
      <c r="M2970" s="37"/>
      <c r="N2970" s="260" t="s">
        <v>20645</v>
      </c>
      <c r="O2970" s="260">
        <v>0.0</v>
      </c>
      <c r="P2970" s="260"/>
      <c r="Q2970" s="260"/>
      <c r="R2970" s="260"/>
    </row>
    <row r="2971">
      <c r="A2971" s="279">
        <v>46008.0</v>
      </c>
      <c r="B2971" s="31">
        <v>9500.0</v>
      </c>
      <c r="C2971" s="31" t="s">
        <v>4017</v>
      </c>
      <c r="D2971" s="31"/>
      <c r="E2971" s="31" t="s">
        <v>4500</v>
      </c>
      <c r="F2971" s="275"/>
      <c r="G2971" s="276">
        <v>3980.0</v>
      </c>
      <c r="H2971" s="277">
        <v>1180.0</v>
      </c>
      <c r="I2971" s="278">
        <v>146.0</v>
      </c>
      <c r="J2971" s="37">
        <v>175.0</v>
      </c>
      <c r="K2971" s="37"/>
      <c r="L2971" s="37" t="s">
        <v>52</v>
      </c>
      <c r="M2971" s="37"/>
      <c r="N2971" s="260" t="s">
        <v>20645</v>
      </c>
      <c r="O2971" s="260">
        <v>0.0</v>
      </c>
      <c r="P2971" s="260"/>
      <c r="Q2971" s="260"/>
      <c r="R2971" s="260"/>
    </row>
    <row r="2972">
      <c r="A2972" s="279">
        <v>46008.0</v>
      </c>
      <c r="B2972" s="31">
        <v>9501.0</v>
      </c>
      <c r="C2972" s="31" t="s">
        <v>17165</v>
      </c>
      <c r="D2972" s="31"/>
      <c r="E2972" s="31"/>
      <c r="F2972" s="275"/>
      <c r="G2972" s="276">
        <v>3220.0</v>
      </c>
      <c r="H2972" s="277">
        <v>540.0</v>
      </c>
      <c r="I2972" s="278">
        <v>22.0</v>
      </c>
      <c r="J2972" s="37">
        <v>26.0</v>
      </c>
      <c r="K2972" s="37"/>
      <c r="L2972" s="37" t="s">
        <v>52</v>
      </c>
      <c r="M2972" s="37"/>
      <c r="N2972" s="260" t="s">
        <v>20645</v>
      </c>
      <c r="O2972" s="260">
        <v>0.0</v>
      </c>
      <c r="P2972" s="260"/>
      <c r="Q2972" s="260"/>
      <c r="R2972" s="260"/>
    </row>
    <row r="2973">
      <c r="A2973" s="279">
        <v>46008.0</v>
      </c>
      <c r="B2973" s="31">
        <v>9502.0</v>
      </c>
      <c r="C2973" s="31" t="s">
        <v>4802</v>
      </c>
      <c r="D2973" s="31"/>
      <c r="E2973" s="31"/>
      <c r="F2973" s="275"/>
      <c r="G2973" s="276">
        <v>3480.0</v>
      </c>
      <c r="H2973" s="277">
        <v>620.0</v>
      </c>
      <c r="I2973" s="278">
        <v>103.0</v>
      </c>
      <c r="J2973" s="37">
        <v>123.0</v>
      </c>
      <c r="K2973" s="37"/>
      <c r="L2973" s="37" t="s">
        <v>21</v>
      </c>
      <c r="M2973" s="37"/>
      <c r="N2973" s="260" t="s">
        <v>20645</v>
      </c>
      <c r="O2973" s="260">
        <v>0.0</v>
      </c>
      <c r="P2973" s="260"/>
      <c r="Q2973" s="260"/>
      <c r="R2973" s="260"/>
    </row>
    <row r="2974">
      <c r="A2974" s="279">
        <v>46008.0</v>
      </c>
      <c r="B2974" s="31">
        <v>9503.0</v>
      </c>
      <c r="C2974" s="31" t="s">
        <v>4097</v>
      </c>
      <c r="D2974" s="31"/>
      <c r="E2974" s="31" t="s">
        <v>20933</v>
      </c>
      <c r="F2974" s="275"/>
      <c r="G2974" s="276">
        <v>4020.0</v>
      </c>
      <c r="H2974" s="277">
        <v>1420.0</v>
      </c>
      <c r="I2974" s="278">
        <v>235.0</v>
      </c>
      <c r="J2974" s="37">
        <v>282.0</v>
      </c>
      <c r="K2974" s="37"/>
      <c r="L2974" s="37" t="s">
        <v>21</v>
      </c>
      <c r="M2974" s="37"/>
      <c r="N2974" s="260" t="s">
        <v>20645</v>
      </c>
      <c r="O2974" s="260">
        <v>0.0</v>
      </c>
      <c r="P2974" s="260"/>
      <c r="Q2974" s="260"/>
      <c r="R2974" s="260"/>
    </row>
    <row r="2975">
      <c r="A2975" s="279">
        <v>46008.0</v>
      </c>
      <c r="B2975" s="31">
        <v>9504.0</v>
      </c>
      <c r="C2975" s="31" t="s">
        <v>4476</v>
      </c>
      <c r="D2975" s="31"/>
      <c r="E2975" s="31"/>
      <c r="F2975" s="275"/>
      <c r="G2975" s="276">
        <v>2660.0</v>
      </c>
      <c r="H2975" s="277">
        <v>60.0</v>
      </c>
      <c r="I2975" s="278">
        <v>10.0</v>
      </c>
      <c r="J2975" s="37">
        <v>12.0</v>
      </c>
      <c r="K2975" s="37"/>
      <c r="L2975" s="37" t="s">
        <v>21</v>
      </c>
      <c r="M2975" s="37"/>
      <c r="N2975" s="260" t="s">
        <v>20645</v>
      </c>
      <c r="O2975" s="260">
        <v>0.0</v>
      </c>
      <c r="P2975" s="260"/>
      <c r="Q2975" s="260"/>
      <c r="R2975" s="260"/>
    </row>
    <row r="2976">
      <c r="A2976" s="279">
        <v>46008.0</v>
      </c>
      <c r="B2976" s="31">
        <v>9505.0</v>
      </c>
      <c r="C2976" s="31" t="s">
        <v>4802</v>
      </c>
      <c r="D2976" s="31"/>
      <c r="E2976" s="31"/>
      <c r="F2976" s="275"/>
      <c r="G2976" s="276">
        <v>3040.0</v>
      </c>
      <c r="H2976" s="277">
        <v>260.0</v>
      </c>
      <c r="I2976" s="278">
        <v>43.0</v>
      </c>
      <c r="J2976" s="37">
        <v>52.0</v>
      </c>
      <c r="K2976" s="37"/>
      <c r="L2976" s="37" t="s">
        <v>21</v>
      </c>
      <c r="M2976" s="37"/>
      <c r="N2976" s="260" t="s">
        <v>20645</v>
      </c>
      <c r="O2976" s="260">
        <v>0.0</v>
      </c>
      <c r="P2976" s="260"/>
      <c r="Q2976" s="260"/>
      <c r="R2976" s="260"/>
    </row>
    <row r="2977">
      <c r="A2977" s="279">
        <v>46008.0</v>
      </c>
      <c r="B2977" s="31">
        <v>9506.0</v>
      </c>
      <c r="C2977" s="31" t="s">
        <v>8090</v>
      </c>
      <c r="D2977" s="31"/>
      <c r="E2977" s="31" t="s">
        <v>23169</v>
      </c>
      <c r="F2977" s="275"/>
      <c r="G2977" s="276">
        <v>11640.0</v>
      </c>
      <c r="H2977" s="277">
        <v>1520.0</v>
      </c>
      <c r="I2977" s="278">
        <v>251.0</v>
      </c>
      <c r="J2977" s="37">
        <v>301.0</v>
      </c>
      <c r="K2977" s="37"/>
      <c r="L2977" s="37" t="s">
        <v>21</v>
      </c>
      <c r="M2977" s="37"/>
      <c r="N2977" s="260" t="s">
        <v>20645</v>
      </c>
      <c r="O2977" s="260">
        <v>0.0</v>
      </c>
      <c r="P2977" s="260"/>
      <c r="Q2977" s="260"/>
      <c r="R2977" s="260"/>
    </row>
    <row r="2978">
      <c r="A2978" s="279">
        <v>46008.0</v>
      </c>
      <c r="B2978" s="31">
        <v>9507.0</v>
      </c>
      <c r="C2978" s="31" t="s">
        <v>3989</v>
      </c>
      <c r="D2978" s="31"/>
      <c r="E2978" s="31" t="s">
        <v>20873</v>
      </c>
      <c r="F2978" s="275"/>
      <c r="G2978" s="276">
        <v>2960.0</v>
      </c>
      <c r="H2978" s="277">
        <v>280.0</v>
      </c>
      <c r="I2978" s="278">
        <v>56.0</v>
      </c>
      <c r="J2978" s="37">
        <v>68.0</v>
      </c>
      <c r="K2978" s="37"/>
      <c r="L2978" s="37" t="s">
        <v>21</v>
      </c>
      <c r="M2978" s="37">
        <v>1270.0</v>
      </c>
      <c r="N2978" s="260" t="s">
        <v>20645</v>
      </c>
      <c r="O2978" s="260">
        <v>0.0</v>
      </c>
      <c r="P2978" s="260"/>
      <c r="Q2978" s="260"/>
      <c r="R2978" s="260"/>
    </row>
    <row r="2979">
      <c r="A2979" s="279">
        <v>46007.0</v>
      </c>
      <c r="B2979" s="31">
        <v>9508.0</v>
      </c>
      <c r="C2979" s="31" t="s">
        <v>1093</v>
      </c>
      <c r="D2979" s="31"/>
      <c r="E2979" s="31" t="s">
        <v>23161</v>
      </c>
      <c r="F2979" s="275"/>
      <c r="G2979" s="276">
        <v>3920.0</v>
      </c>
      <c r="H2979" s="277">
        <v>1020.0</v>
      </c>
      <c r="I2979" s="278">
        <v>204.0</v>
      </c>
      <c r="J2979" s="37">
        <v>245.0</v>
      </c>
      <c r="K2979" s="37"/>
      <c r="L2979" s="37" t="s">
        <v>21</v>
      </c>
      <c r="M2979" s="37"/>
      <c r="N2979" s="260" t="s">
        <v>20645</v>
      </c>
      <c r="O2979" s="260">
        <v>0.0</v>
      </c>
      <c r="P2979" s="260"/>
      <c r="Q2979" s="260"/>
      <c r="R2979" s="260"/>
    </row>
    <row r="2980">
      <c r="A2980" s="279">
        <v>46007.0</v>
      </c>
      <c r="B2980" s="31">
        <v>9509.0</v>
      </c>
      <c r="C2980" s="31" t="s">
        <v>82</v>
      </c>
      <c r="D2980" s="31"/>
      <c r="E2980" s="31" t="s">
        <v>23162</v>
      </c>
      <c r="F2980" s="275"/>
      <c r="G2980" s="276">
        <v>3220.0</v>
      </c>
      <c r="H2980" s="277">
        <v>320.0</v>
      </c>
      <c r="I2980" s="278">
        <v>64.0</v>
      </c>
      <c r="J2980" s="37">
        <v>77.0</v>
      </c>
      <c r="K2980" s="37"/>
      <c r="L2980" s="37" t="s">
        <v>21</v>
      </c>
      <c r="M2980" s="37"/>
      <c r="N2980" s="260" t="s">
        <v>20645</v>
      </c>
      <c r="O2980" s="260">
        <v>0.0</v>
      </c>
      <c r="P2980" s="260"/>
      <c r="Q2980" s="260"/>
      <c r="R2980" s="260"/>
    </row>
    <row r="2981">
      <c r="A2981" s="279">
        <v>46008.0</v>
      </c>
      <c r="B2981" s="31">
        <v>9510.0</v>
      </c>
      <c r="C2981" s="31" t="s">
        <v>5722</v>
      </c>
      <c r="D2981" s="31"/>
      <c r="E2981" s="31" t="s">
        <v>22683</v>
      </c>
      <c r="F2981" s="275"/>
      <c r="G2981" s="276">
        <v>3360.0</v>
      </c>
      <c r="H2981" s="277">
        <v>240.0</v>
      </c>
      <c r="I2981" s="278">
        <v>10.0</v>
      </c>
      <c r="J2981" s="37">
        <v>12.0</v>
      </c>
      <c r="K2981" s="37"/>
      <c r="L2981" s="37" t="s">
        <v>21</v>
      </c>
      <c r="M2981" s="37"/>
      <c r="N2981" s="260" t="s">
        <v>20645</v>
      </c>
      <c r="O2981" s="260">
        <v>0.0</v>
      </c>
      <c r="P2981" s="260"/>
      <c r="Q2981" s="260"/>
      <c r="R2981" s="260"/>
    </row>
    <row r="2982">
      <c r="A2982" s="279">
        <v>46008.0</v>
      </c>
      <c r="B2982" s="31">
        <v>9511.0</v>
      </c>
      <c r="C2982" s="31" t="s">
        <v>5722</v>
      </c>
      <c r="D2982" s="31"/>
      <c r="E2982" s="31" t="s">
        <v>22683</v>
      </c>
      <c r="F2982" s="275"/>
      <c r="G2982" s="276">
        <v>3120.0</v>
      </c>
      <c r="H2982" s="277">
        <v>360.0</v>
      </c>
      <c r="I2982" s="278">
        <v>67.0</v>
      </c>
      <c r="J2982" s="37">
        <v>80.0</v>
      </c>
      <c r="K2982" s="37"/>
      <c r="L2982" s="37" t="s">
        <v>52</v>
      </c>
      <c r="M2982" s="37"/>
      <c r="N2982" s="260" t="s">
        <v>20645</v>
      </c>
      <c r="O2982" s="260">
        <v>0.0</v>
      </c>
      <c r="P2982" s="260"/>
      <c r="Q2982" s="260"/>
      <c r="R2982" s="260"/>
    </row>
    <row r="2983">
      <c r="A2983" s="279">
        <v>46008.0</v>
      </c>
      <c r="B2983" s="31">
        <v>9512.0</v>
      </c>
      <c r="C2983" s="31" t="s">
        <v>5722</v>
      </c>
      <c r="D2983" s="31"/>
      <c r="E2983" s="31" t="s">
        <v>22684</v>
      </c>
      <c r="F2983" s="275"/>
      <c r="G2983" s="276">
        <v>3580.0</v>
      </c>
      <c r="H2983" s="277">
        <v>220.0</v>
      </c>
      <c r="I2983" s="278">
        <v>9.0</v>
      </c>
      <c r="J2983" s="37">
        <v>11.0</v>
      </c>
      <c r="K2983" s="37"/>
      <c r="L2983" s="37" t="s">
        <v>21</v>
      </c>
      <c r="M2983" s="37"/>
      <c r="N2983" s="260" t="s">
        <v>20645</v>
      </c>
      <c r="O2983" s="260">
        <v>0.0</v>
      </c>
      <c r="P2983" s="260"/>
      <c r="Q2983" s="260"/>
      <c r="R2983" s="260"/>
    </row>
    <row r="2984">
      <c r="A2984" s="279">
        <v>46008.0</v>
      </c>
      <c r="B2984" s="31">
        <v>9513.0</v>
      </c>
      <c r="C2984" s="31" t="s">
        <v>5722</v>
      </c>
      <c r="D2984" s="31"/>
      <c r="E2984" s="31" t="s">
        <v>22684</v>
      </c>
      <c r="F2984" s="275"/>
      <c r="G2984" s="276">
        <v>3360.0</v>
      </c>
      <c r="H2984" s="277">
        <v>440.0</v>
      </c>
      <c r="I2984" s="278">
        <v>82.0</v>
      </c>
      <c r="J2984" s="37">
        <v>98.0</v>
      </c>
      <c r="K2984" s="37"/>
      <c r="L2984" s="37" t="s">
        <v>21</v>
      </c>
      <c r="M2984" s="37"/>
      <c r="N2984" s="260" t="s">
        <v>20645</v>
      </c>
      <c r="O2984" s="260">
        <v>0.0</v>
      </c>
      <c r="P2984" s="260"/>
      <c r="Q2984" s="260"/>
      <c r="R2984" s="260"/>
    </row>
    <row r="2985">
      <c r="A2985" s="279">
        <v>46008.0</v>
      </c>
      <c r="B2985" s="31">
        <v>9514.0</v>
      </c>
      <c r="C2985" s="31" t="s">
        <v>4035</v>
      </c>
      <c r="D2985" s="31"/>
      <c r="E2985" s="31"/>
      <c r="F2985" s="275"/>
      <c r="G2985" s="276">
        <v>4420.0</v>
      </c>
      <c r="H2985" s="277">
        <v>1760.0</v>
      </c>
      <c r="I2985" s="278">
        <v>71.0</v>
      </c>
      <c r="J2985" s="37">
        <v>85.0</v>
      </c>
      <c r="K2985" s="37"/>
      <c r="L2985" s="37" t="s">
        <v>52</v>
      </c>
      <c r="M2985" s="37"/>
      <c r="N2985" s="260" t="s">
        <v>20645</v>
      </c>
      <c r="O2985" s="260">
        <v>0.0</v>
      </c>
      <c r="P2985" s="260"/>
      <c r="Q2985" s="260"/>
      <c r="R2985" s="260"/>
    </row>
    <row r="2986">
      <c r="A2986" s="279">
        <v>46008.0</v>
      </c>
      <c r="B2986" s="31">
        <v>9515.0</v>
      </c>
      <c r="C2986" s="31" t="s">
        <v>8090</v>
      </c>
      <c r="D2986" s="31"/>
      <c r="E2986" s="31" t="s">
        <v>23171</v>
      </c>
      <c r="F2986" s="275"/>
      <c r="G2986" s="276">
        <v>10680.0</v>
      </c>
      <c r="H2986" s="277">
        <v>500.0</v>
      </c>
      <c r="I2986" s="278">
        <v>83.0</v>
      </c>
      <c r="J2986" s="37">
        <v>99.0</v>
      </c>
      <c r="K2986" s="37"/>
      <c r="L2986" s="37" t="s">
        <v>21</v>
      </c>
      <c r="M2986" s="37"/>
      <c r="N2986" s="260" t="s">
        <v>20645</v>
      </c>
      <c r="O2986" s="260">
        <v>0.0</v>
      </c>
      <c r="P2986" s="260"/>
      <c r="Q2986" s="260"/>
      <c r="R2986" s="260"/>
    </row>
    <row r="2987">
      <c r="A2987" s="274"/>
      <c r="B2987" s="31"/>
      <c r="C2987" s="31"/>
      <c r="D2987" s="31"/>
      <c r="E2987" s="31"/>
      <c r="F2987" s="275"/>
      <c r="G2987" s="276"/>
      <c r="H2987" s="277"/>
      <c r="I2987" s="278"/>
      <c r="J2987" s="37"/>
      <c r="K2987" s="37"/>
      <c r="L2987" s="37"/>
      <c r="M2987" s="37"/>
      <c r="N2987" s="260"/>
      <c r="O2987" s="260"/>
      <c r="P2987" s="260"/>
      <c r="Q2987" s="260"/>
      <c r="R2987" s="260"/>
    </row>
    <row r="2988">
      <c r="A2988" s="274">
        <v>46009.02900981481</v>
      </c>
      <c r="B2988" s="31">
        <v>9516.0</v>
      </c>
      <c r="C2988" s="31" t="s">
        <v>2781</v>
      </c>
      <c r="D2988" s="31"/>
      <c r="E2988" s="31"/>
      <c r="F2988" s="275"/>
      <c r="G2988" s="276">
        <v>3880.0</v>
      </c>
      <c r="H2988" s="277">
        <v>1000.0</v>
      </c>
      <c r="I2988" s="278">
        <v>165.0</v>
      </c>
      <c r="J2988" s="37">
        <v>198.0</v>
      </c>
      <c r="K2988" s="37"/>
      <c r="L2988" s="37" t="s">
        <v>52</v>
      </c>
      <c r="M2988" s="37"/>
      <c r="N2988" s="260" t="s">
        <v>20645</v>
      </c>
      <c r="O2988" s="260">
        <v>0.0</v>
      </c>
      <c r="P2988" s="260"/>
      <c r="Q2988" s="260"/>
      <c r="R2988" s="260"/>
    </row>
    <row r="2989">
      <c r="A2989" s="279">
        <v>46009.0</v>
      </c>
      <c r="B2989" s="31">
        <v>9517.0</v>
      </c>
      <c r="C2989" s="31"/>
      <c r="D2989" s="31"/>
      <c r="E2989" s="31"/>
      <c r="F2989" s="275"/>
      <c r="G2989" s="276"/>
      <c r="H2989" s="277">
        <v>0.0</v>
      </c>
      <c r="I2989" s="278">
        <v>0.0</v>
      </c>
      <c r="J2989" s="37">
        <v>0.0</v>
      </c>
      <c r="K2989" s="37"/>
      <c r="L2989" s="37" t="s">
        <v>52</v>
      </c>
      <c r="M2989" s="37"/>
      <c r="N2989" s="260" t="s">
        <v>20645</v>
      </c>
      <c r="O2989" s="260">
        <v>0.0</v>
      </c>
      <c r="P2989" s="260"/>
      <c r="Q2989" s="260"/>
      <c r="R2989" s="260"/>
    </row>
    <row r="2990">
      <c r="A2990" s="279">
        <v>46009.0</v>
      </c>
      <c r="B2990" s="31">
        <v>9518.0</v>
      </c>
      <c r="C2990" s="31" t="s">
        <v>4112</v>
      </c>
      <c r="D2990" s="31"/>
      <c r="E2990" s="31" t="s">
        <v>23174</v>
      </c>
      <c r="F2990" s="275"/>
      <c r="G2990" s="276">
        <v>3100.0</v>
      </c>
      <c r="H2990" s="277">
        <v>480.0</v>
      </c>
      <c r="I2990" s="278">
        <v>80.0</v>
      </c>
      <c r="J2990" s="37">
        <v>96.0</v>
      </c>
      <c r="K2990" s="37"/>
      <c r="L2990" s="37" t="s">
        <v>21</v>
      </c>
      <c r="M2990" s="37"/>
      <c r="N2990" s="260" t="s">
        <v>20645</v>
      </c>
      <c r="O2990" s="260">
        <v>0.0</v>
      </c>
      <c r="P2990" s="260"/>
      <c r="Q2990" s="260"/>
      <c r="R2990" s="260"/>
    </row>
    <row r="2991">
      <c r="A2991" s="279">
        <v>46009.0</v>
      </c>
      <c r="B2991" s="31">
        <v>9519.0</v>
      </c>
      <c r="C2991" s="31" t="s">
        <v>22269</v>
      </c>
      <c r="D2991" s="31"/>
      <c r="E2991" s="31" t="s">
        <v>22269</v>
      </c>
      <c r="F2991" s="275"/>
      <c r="G2991" s="276">
        <v>5000.0</v>
      </c>
      <c r="H2991" s="277">
        <v>1000.0</v>
      </c>
      <c r="I2991" s="278">
        <v>200.0</v>
      </c>
      <c r="J2991" s="37">
        <v>240.0</v>
      </c>
      <c r="K2991" s="37"/>
      <c r="L2991" s="37" t="s">
        <v>52</v>
      </c>
      <c r="M2991" s="37"/>
      <c r="N2991" s="260" t="s">
        <v>20645</v>
      </c>
      <c r="O2991" s="260">
        <v>0.0</v>
      </c>
      <c r="P2991" s="260"/>
      <c r="Q2991" s="260"/>
      <c r="R2991" s="260"/>
    </row>
    <row r="2992">
      <c r="A2992" s="279">
        <v>46009.0</v>
      </c>
      <c r="B2992" s="31">
        <v>9520.0</v>
      </c>
      <c r="C2992" s="31" t="s">
        <v>8901</v>
      </c>
      <c r="D2992" s="31"/>
      <c r="E2992" s="31" t="s">
        <v>23176</v>
      </c>
      <c r="F2992" s="275"/>
      <c r="G2992" s="276">
        <v>10880.0</v>
      </c>
      <c r="H2992" s="277">
        <v>440.0</v>
      </c>
      <c r="I2992" s="278">
        <v>73.0</v>
      </c>
      <c r="J2992" s="37">
        <v>88.0</v>
      </c>
      <c r="K2992" s="37"/>
      <c r="L2992" s="37" t="s">
        <v>21</v>
      </c>
      <c r="M2992" s="37"/>
      <c r="N2992" s="260" t="s">
        <v>20645</v>
      </c>
      <c r="O2992" s="260">
        <v>0.0</v>
      </c>
      <c r="P2992" s="260"/>
      <c r="Q2992" s="260"/>
      <c r="R2992" s="260"/>
    </row>
    <row r="2993">
      <c r="A2993" s="279">
        <v>46009.0</v>
      </c>
      <c r="B2993" s="31">
        <v>9521.0</v>
      </c>
      <c r="C2993" s="31" t="s">
        <v>8901</v>
      </c>
      <c r="D2993" s="31"/>
      <c r="E2993" s="31" t="s">
        <v>23178</v>
      </c>
      <c r="F2993" s="275"/>
      <c r="G2993" s="276">
        <v>14100.0</v>
      </c>
      <c r="H2993" s="277">
        <v>3600.0</v>
      </c>
      <c r="I2993" s="278">
        <v>594.0</v>
      </c>
      <c r="J2993" s="37">
        <v>713.0</v>
      </c>
      <c r="K2993" s="37"/>
      <c r="L2993" s="37" t="s">
        <v>21</v>
      </c>
      <c r="M2993" s="37"/>
      <c r="N2993" s="260" t="s">
        <v>20645</v>
      </c>
      <c r="O2993" s="260">
        <v>0.0</v>
      </c>
      <c r="P2993" s="260"/>
      <c r="Q2993" s="260"/>
      <c r="R2993" s="260"/>
    </row>
    <row r="2994">
      <c r="A2994" s="279">
        <v>46009.0</v>
      </c>
      <c r="B2994" s="31">
        <v>9522.0</v>
      </c>
      <c r="C2994" s="31" t="s">
        <v>22269</v>
      </c>
      <c r="D2994" s="31"/>
      <c r="E2994" s="31" t="s">
        <v>22269</v>
      </c>
      <c r="F2994" s="275"/>
      <c r="G2994" s="276">
        <v>5000.0</v>
      </c>
      <c r="H2994" s="277">
        <v>1000.0</v>
      </c>
      <c r="I2994" s="278">
        <v>200.0</v>
      </c>
      <c r="J2994" s="37">
        <v>240.0</v>
      </c>
      <c r="K2994" s="37"/>
      <c r="L2994" s="37" t="s">
        <v>52</v>
      </c>
      <c r="M2994" s="37"/>
      <c r="N2994" s="260" t="s">
        <v>20645</v>
      </c>
      <c r="O2994" s="260">
        <v>0.0</v>
      </c>
      <c r="P2994" s="260"/>
      <c r="Q2994" s="260"/>
      <c r="R2994" s="260"/>
    </row>
    <row r="2995">
      <c r="A2995" s="279">
        <v>46009.38692701389</v>
      </c>
      <c r="B2995" s="31">
        <v>9523.0</v>
      </c>
      <c r="C2995" s="31" t="s">
        <v>4671</v>
      </c>
      <c r="D2995" s="31"/>
      <c r="E2995" s="31"/>
      <c r="F2995" s="275"/>
      <c r="G2995" s="276">
        <v>2740.0</v>
      </c>
      <c r="H2995" s="277">
        <v>80.0</v>
      </c>
      <c r="I2995" s="278">
        <v>14.0</v>
      </c>
      <c r="J2995" s="37">
        <v>16.0</v>
      </c>
      <c r="K2995" s="280"/>
      <c r="L2995" s="280" t="s">
        <v>21</v>
      </c>
      <c r="M2995" s="37"/>
      <c r="N2995" s="260" t="s">
        <v>20645</v>
      </c>
      <c r="O2995" s="260">
        <v>0.0</v>
      </c>
      <c r="P2995" s="260"/>
      <c r="Q2995" s="260"/>
      <c r="R2995" s="260"/>
    </row>
    <row r="2996">
      <c r="A2996" s="279">
        <v>46009.39065858796</v>
      </c>
      <c r="B2996" s="31">
        <v>9524.0</v>
      </c>
      <c r="C2996" s="31" t="s">
        <v>4082</v>
      </c>
      <c r="D2996" s="31"/>
      <c r="E2996" s="31"/>
      <c r="F2996" s="275"/>
      <c r="G2996" s="276">
        <v>3460.0</v>
      </c>
      <c r="H2996" s="277">
        <v>440.0</v>
      </c>
      <c r="I2996" s="278">
        <v>27.0</v>
      </c>
      <c r="J2996" s="37">
        <v>32.0</v>
      </c>
      <c r="K2996" s="280"/>
      <c r="L2996" s="280" t="s">
        <v>21</v>
      </c>
      <c r="M2996" s="37"/>
      <c r="N2996" s="260" t="s">
        <v>20645</v>
      </c>
      <c r="O2996" s="260">
        <v>0.0</v>
      </c>
      <c r="P2996" s="260"/>
      <c r="Q2996" s="260"/>
      <c r="R2996" s="260"/>
    </row>
    <row r="2997">
      <c r="A2997" s="279">
        <v>46009.46630596065</v>
      </c>
      <c r="B2997" s="31">
        <v>9525.0</v>
      </c>
      <c r="C2997" s="31" t="s">
        <v>5722</v>
      </c>
      <c r="D2997" s="31"/>
      <c r="E2997" s="31" t="s">
        <v>22683</v>
      </c>
      <c r="F2997" s="275"/>
      <c r="G2997" s="276">
        <v>3380.0</v>
      </c>
      <c r="H2997" s="277">
        <v>240.0</v>
      </c>
      <c r="I2997" s="278">
        <v>10.0</v>
      </c>
      <c r="J2997" s="37">
        <v>12.0</v>
      </c>
      <c r="K2997" s="280"/>
      <c r="L2997" s="280" t="s">
        <v>21</v>
      </c>
      <c r="M2997" s="37"/>
      <c r="N2997" s="260" t="s">
        <v>20645</v>
      </c>
      <c r="O2997" s="260">
        <v>0.0</v>
      </c>
      <c r="P2997" s="260"/>
      <c r="Q2997" s="260"/>
      <c r="R2997" s="260"/>
    </row>
    <row r="2998">
      <c r="A2998" s="279">
        <v>46009.486854409726</v>
      </c>
      <c r="B2998" s="31">
        <v>9526.0</v>
      </c>
      <c r="C2998" s="31" t="s">
        <v>744</v>
      </c>
      <c r="D2998" s="31"/>
      <c r="E2998" s="31"/>
      <c r="F2998" s="275"/>
      <c r="G2998" s="276">
        <v>3040.0</v>
      </c>
      <c r="H2998" s="277">
        <v>500.0</v>
      </c>
      <c r="I2998" s="278">
        <v>30.0</v>
      </c>
      <c r="J2998" s="37">
        <v>36.0</v>
      </c>
      <c r="K2998" s="37"/>
      <c r="L2998" s="37" t="s">
        <v>52</v>
      </c>
      <c r="M2998" s="37"/>
      <c r="N2998" s="260" t="s">
        <v>20645</v>
      </c>
      <c r="O2998" s="260">
        <v>0.0</v>
      </c>
      <c r="P2998" s="260"/>
      <c r="Q2998" s="260"/>
      <c r="R2998" s="260"/>
    </row>
    <row r="2999">
      <c r="A2999" s="279">
        <v>46009.491872824074</v>
      </c>
      <c r="B2999" s="31">
        <v>9527.0</v>
      </c>
      <c r="C2999" s="31" t="s">
        <v>4129</v>
      </c>
      <c r="D2999" s="31"/>
      <c r="E2999" s="31"/>
      <c r="F2999" s="275"/>
      <c r="G2999" s="276">
        <v>3320.0</v>
      </c>
      <c r="H2999" s="277">
        <v>800.0</v>
      </c>
      <c r="I2999" s="278">
        <v>132.0</v>
      </c>
      <c r="J2999" s="37">
        <v>159.0</v>
      </c>
      <c r="K2999" s="37"/>
      <c r="L2999" s="37" t="s">
        <v>52</v>
      </c>
      <c r="M2999" s="37"/>
      <c r="N2999" s="260" t="s">
        <v>20645</v>
      </c>
      <c r="O2999" s="260">
        <v>0.0</v>
      </c>
      <c r="P2999" s="260"/>
      <c r="Q2999" s="260"/>
      <c r="R2999" s="260"/>
    </row>
    <row r="3000">
      <c r="A3000" s="279">
        <v>46009.495517731484</v>
      </c>
      <c r="B3000" s="31">
        <v>9528.0</v>
      </c>
      <c r="C3000" s="31" t="s">
        <v>8901</v>
      </c>
      <c r="D3000" s="31"/>
      <c r="E3000" s="31" t="s">
        <v>25216</v>
      </c>
      <c r="F3000" s="275"/>
      <c r="G3000" s="276">
        <v>12860.0</v>
      </c>
      <c r="H3000" s="277">
        <v>2260.0</v>
      </c>
      <c r="I3000" s="278">
        <v>373.0</v>
      </c>
      <c r="J3000" s="37">
        <v>448.0</v>
      </c>
      <c r="K3000" s="280"/>
      <c r="L3000" s="280" t="s">
        <v>21</v>
      </c>
      <c r="M3000" s="37"/>
      <c r="N3000" s="260" t="s">
        <v>20645</v>
      </c>
      <c r="O3000" s="260">
        <v>0.0</v>
      </c>
      <c r="P3000" s="260"/>
      <c r="Q3000" s="260"/>
      <c r="R3000" s="260"/>
    </row>
    <row r="3001">
      <c r="A3001" s="279">
        <v>46009.49675414352</v>
      </c>
      <c r="B3001" s="31">
        <v>9529.0</v>
      </c>
      <c r="C3001" s="31" t="s">
        <v>8901</v>
      </c>
      <c r="D3001" s="31"/>
      <c r="E3001" s="31" t="s">
        <v>25217</v>
      </c>
      <c r="F3001" s="275"/>
      <c r="G3001" s="276">
        <v>12860.0</v>
      </c>
      <c r="H3001" s="277">
        <v>1540.0</v>
      </c>
      <c r="I3001" s="278">
        <v>255.0</v>
      </c>
      <c r="J3001" s="37">
        <v>305.0</v>
      </c>
      <c r="K3001" s="280"/>
      <c r="L3001" s="280" t="s">
        <v>21</v>
      </c>
      <c r="M3001" s="37"/>
      <c r="N3001" s="260" t="s">
        <v>20645</v>
      </c>
      <c r="O3001" s="260">
        <v>0.0</v>
      </c>
      <c r="P3001" s="260"/>
      <c r="Q3001" s="260"/>
      <c r="R3001" s="260"/>
    </row>
    <row r="3002">
      <c r="A3002" s="279">
        <v>46009.499485740744</v>
      </c>
      <c r="B3002" s="31">
        <v>9530.0</v>
      </c>
      <c r="C3002" s="31" t="s">
        <v>8901</v>
      </c>
      <c r="D3002" s="31"/>
      <c r="E3002" s="31" t="s">
        <v>23184</v>
      </c>
      <c r="F3002" s="275"/>
      <c r="G3002" s="276">
        <v>12860.0</v>
      </c>
      <c r="H3002" s="277">
        <v>1540.0</v>
      </c>
      <c r="I3002" s="278">
        <v>255.0</v>
      </c>
      <c r="J3002" s="37">
        <v>305.0</v>
      </c>
      <c r="K3002" s="280"/>
      <c r="L3002" s="280" t="s">
        <v>21</v>
      </c>
      <c r="M3002" s="37"/>
      <c r="N3002" s="260" t="s">
        <v>20645</v>
      </c>
      <c r="O3002" s="260">
        <v>0.0</v>
      </c>
      <c r="P3002" s="260"/>
      <c r="Q3002" s="260"/>
      <c r="R3002" s="260"/>
    </row>
    <row r="3003">
      <c r="A3003" s="279">
        <v>46009.50102037037</v>
      </c>
      <c r="B3003" s="31">
        <v>9531.0</v>
      </c>
      <c r="C3003" s="31" t="s">
        <v>597</v>
      </c>
      <c r="D3003" s="31"/>
      <c r="E3003" s="31" t="s">
        <v>25218</v>
      </c>
      <c r="F3003" s="275"/>
      <c r="G3003" s="276">
        <v>2020.0</v>
      </c>
      <c r="H3003" s="277">
        <v>1010.0</v>
      </c>
      <c r="I3003" s="278">
        <v>167.0</v>
      </c>
      <c r="J3003" s="37">
        <v>200.0</v>
      </c>
      <c r="K3003" s="37"/>
      <c r="L3003" s="37" t="s">
        <v>52</v>
      </c>
      <c r="M3003" s="37"/>
      <c r="N3003" s="260" t="s">
        <v>20645</v>
      </c>
      <c r="O3003" s="260">
        <v>0.0</v>
      </c>
      <c r="P3003" s="260"/>
      <c r="Q3003" s="260"/>
      <c r="R3003" s="260"/>
    </row>
    <row r="3004">
      <c r="A3004" s="279">
        <v>46009.51668774306</v>
      </c>
      <c r="B3004" s="31">
        <v>9532.0</v>
      </c>
      <c r="C3004" s="31" t="s">
        <v>4017</v>
      </c>
      <c r="D3004" s="31"/>
      <c r="E3004" s="31" t="s">
        <v>4500</v>
      </c>
      <c r="F3004" s="275"/>
      <c r="G3004" s="276">
        <v>3900.0</v>
      </c>
      <c r="H3004" s="277">
        <v>820.0</v>
      </c>
      <c r="I3004" s="278">
        <v>136.0</v>
      </c>
      <c r="J3004" s="37">
        <v>163.0</v>
      </c>
      <c r="K3004" s="37"/>
      <c r="L3004" s="37" t="s">
        <v>52</v>
      </c>
      <c r="M3004" s="37"/>
      <c r="N3004" s="260" t="s">
        <v>20645</v>
      </c>
      <c r="O3004" s="260">
        <v>0.0</v>
      </c>
      <c r="P3004" s="260"/>
      <c r="Q3004" s="260"/>
      <c r="R3004" s="260"/>
    </row>
    <row r="3005">
      <c r="A3005" s="279">
        <v>46009.524841770835</v>
      </c>
      <c r="B3005" s="31">
        <v>9533.0</v>
      </c>
      <c r="C3005" s="31" t="s">
        <v>744</v>
      </c>
      <c r="D3005" s="31"/>
      <c r="E3005" s="31"/>
      <c r="F3005" s="275"/>
      <c r="G3005" s="276">
        <v>3300.0</v>
      </c>
      <c r="H3005" s="277">
        <v>760.0</v>
      </c>
      <c r="I3005" s="278">
        <v>126.0</v>
      </c>
      <c r="J3005" s="37">
        <v>151.0</v>
      </c>
      <c r="K3005" s="37"/>
      <c r="L3005" s="37" t="s">
        <v>60</v>
      </c>
      <c r="M3005" s="37">
        <v>473966.0</v>
      </c>
      <c r="N3005" s="260" t="s">
        <v>20645</v>
      </c>
      <c r="O3005" s="260">
        <v>0.0</v>
      </c>
      <c r="P3005" s="260"/>
      <c r="Q3005" s="260"/>
      <c r="R3005" s="260"/>
    </row>
    <row r="3006">
      <c r="A3006" s="279">
        <v>46009.63257645833</v>
      </c>
      <c r="B3006" s="31">
        <v>9534.0</v>
      </c>
      <c r="C3006" s="31" t="s">
        <v>4062</v>
      </c>
      <c r="D3006" s="31"/>
      <c r="E3006" s="31"/>
      <c r="F3006" s="275"/>
      <c r="G3006" s="276">
        <v>4580.0</v>
      </c>
      <c r="H3006" s="277">
        <v>860.0</v>
      </c>
      <c r="I3006" s="278">
        <v>142.0</v>
      </c>
      <c r="J3006" s="37">
        <v>171.0</v>
      </c>
      <c r="K3006" s="37"/>
      <c r="L3006" s="37" t="s">
        <v>60</v>
      </c>
      <c r="M3006" s="37">
        <v>498742.0</v>
      </c>
      <c r="N3006" s="260" t="s">
        <v>20645</v>
      </c>
      <c r="O3006" s="260">
        <v>0.0</v>
      </c>
      <c r="P3006" s="260"/>
      <c r="Q3006" s="260"/>
      <c r="R3006" s="260"/>
    </row>
    <row r="3007">
      <c r="A3007" s="279">
        <v>46007.0</v>
      </c>
      <c r="B3007" s="31">
        <v>9535.0</v>
      </c>
      <c r="C3007" s="31" t="s">
        <v>4585</v>
      </c>
      <c r="D3007" s="31"/>
      <c r="E3007" s="31" t="s">
        <v>20901</v>
      </c>
      <c r="F3007" s="275"/>
      <c r="G3007" s="276">
        <v>2740.0</v>
      </c>
      <c r="H3007" s="277">
        <v>20.0</v>
      </c>
      <c r="I3007" s="278">
        <v>4.0</v>
      </c>
      <c r="J3007" s="37">
        <v>5.0</v>
      </c>
      <c r="K3007" s="280"/>
      <c r="L3007" s="280" t="s">
        <v>21</v>
      </c>
      <c r="M3007" s="37"/>
      <c r="N3007" s="260" t="s">
        <v>20645</v>
      </c>
      <c r="O3007" s="260">
        <v>0.0</v>
      </c>
      <c r="P3007" s="260"/>
      <c r="Q3007" s="260"/>
      <c r="R3007" s="260"/>
    </row>
    <row r="3008">
      <c r="A3008" s="279">
        <v>46009.65874134259</v>
      </c>
      <c r="B3008" s="31">
        <v>9536.0</v>
      </c>
      <c r="C3008" s="31" t="s">
        <v>22769</v>
      </c>
      <c r="D3008" s="31"/>
      <c r="E3008" s="31" t="s">
        <v>22683</v>
      </c>
      <c r="F3008" s="275"/>
      <c r="G3008" s="276">
        <v>3140.0</v>
      </c>
      <c r="H3008" s="277">
        <v>380.0</v>
      </c>
      <c r="I3008" s="278">
        <v>71.0</v>
      </c>
      <c r="J3008" s="37">
        <v>85.0</v>
      </c>
      <c r="K3008" s="280"/>
      <c r="L3008" s="280" t="s">
        <v>21</v>
      </c>
      <c r="M3008" s="37"/>
      <c r="N3008" s="260" t="s">
        <v>20645</v>
      </c>
      <c r="O3008" s="260">
        <v>0.0</v>
      </c>
      <c r="P3008" s="260"/>
      <c r="Q3008" s="260"/>
      <c r="R3008" s="260"/>
    </row>
    <row r="3009">
      <c r="A3009" s="279">
        <v>46009.68150167824</v>
      </c>
      <c r="B3009" s="31">
        <v>9537.0</v>
      </c>
      <c r="C3009" s="31" t="s">
        <v>22769</v>
      </c>
      <c r="D3009" s="31"/>
      <c r="E3009" s="31" t="s">
        <v>22684</v>
      </c>
      <c r="F3009" s="275"/>
      <c r="G3009" s="276">
        <v>3380.0</v>
      </c>
      <c r="H3009" s="277">
        <v>120.0</v>
      </c>
      <c r="I3009" s="278">
        <v>5.0</v>
      </c>
      <c r="J3009" s="37">
        <v>6.0</v>
      </c>
      <c r="K3009" s="280"/>
      <c r="L3009" s="280" t="s">
        <v>21</v>
      </c>
      <c r="M3009" s="37"/>
      <c r="N3009" s="260" t="s">
        <v>20645</v>
      </c>
      <c r="O3009" s="260">
        <v>0.0</v>
      </c>
      <c r="P3009" s="260"/>
      <c r="Q3009" s="260"/>
      <c r="R3009" s="260"/>
    </row>
    <row r="3010">
      <c r="A3010" s="279">
        <v>46009.68225539352</v>
      </c>
      <c r="B3010" s="31">
        <v>9538.0</v>
      </c>
      <c r="C3010" s="31" t="s">
        <v>22769</v>
      </c>
      <c r="D3010" s="31"/>
      <c r="E3010" s="31" t="s">
        <v>22684</v>
      </c>
      <c r="F3010" s="275"/>
      <c r="G3010" s="276">
        <v>3260.0</v>
      </c>
      <c r="H3010" s="277">
        <v>360.0</v>
      </c>
      <c r="I3010" s="278">
        <v>67.0</v>
      </c>
      <c r="J3010" s="37">
        <v>80.0</v>
      </c>
      <c r="K3010" s="280"/>
      <c r="L3010" s="280" t="s">
        <v>21</v>
      </c>
      <c r="M3010" s="37"/>
      <c r="N3010" s="260" t="s">
        <v>20645</v>
      </c>
      <c r="O3010" s="260">
        <v>0.0</v>
      </c>
      <c r="P3010" s="260"/>
      <c r="Q3010" s="260"/>
      <c r="R3010" s="260"/>
    </row>
    <row r="3011">
      <c r="A3011" s="279"/>
      <c r="B3011" s="31"/>
      <c r="C3011" s="31"/>
      <c r="D3011" s="31"/>
      <c r="E3011" s="31"/>
      <c r="F3011" s="275"/>
      <c r="G3011" s="276"/>
      <c r="H3011" s="277"/>
      <c r="I3011" s="278"/>
      <c r="J3011" s="37"/>
      <c r="K3011" s="280"/>
      <c r="L3011" s="280"/>
      <c r="M3011" s="37"/>
      <c r="N3011" s="260"/>
      <c r="O3011" s="260"/>
      <c r="P3011" s="260"/>
      <c r="Q3011" s="260"/>
      <c r="R3011" s="260"/>
    </row>
    <row r="3012">
      <c r="A3012" s="279">
        <v>46010.029013368054</v>
      </c>
      <c r="B3012" s="31">
        <v>9539.0</v>
      </c>
      <c r="C3012" s="31" t="s">
        <v>8901</v>
      </c>
      <c r="D3012" s="31"/>
      <c r="E3012" s="31" t="s">
        <v>23193</v>
      </c>
      <c r="F3012" s="275"/>
      <c r="G3012" s="276">
        <v>11420.0</v>
      </c>
      <c r="H3012" s="277">
        <v>1020.0</v>
      </c>
      <c r="I3012" s="278">
        <v>169.0</v>
      </c>
      <c r="J3012" s="37">
        <v>202.0</v>
      </c>
      <c r="K3012" s="280"/>
      <c r="L3012" s="280" t="s">
        <v>21</v>
      </c>
      <c r="M3012" s="37"/>
      <c r="N3012" s="260" t="s">
        <v>20645</v>
      </c>
      <c r="O3012" s="260">
        <v>0.0</v>
      </c>
      <c r="P3012" s="260"/>
      <c r="Q3012" s="260"/>
      <c r="R3012" s="260"/>
    </row>
    <row r="3013">
      <c r="A3013" s="279">
        <v>46010.3378050926</v>
      </c>
      <c r="B3013" s="31">
        <v>9540.0</v>
      </c>
      <c r="C3013" s="31" t="s">
        <v>4017</v>
      </c>
      <c r="D3013" s="31"/>
      <c r="E3013" s="31" t="s">
        <v>4500</v>
      </c>
      <c r="F3013" s="275"/>
      <c r="G3013" s="276">
        <v>3360.0</v>
      </c>
      <c r="H3013" s="277">
        <v>620.0</v>
      </c>
      <c r="I3013" s="278">
        <v>103.0</v>
      </c>
      <c r="J3013" s="37">
        <v>123.0</v>
      </c>
      <c r="K3013" s="37"/>
      <c r="L3013" s="37" t="s">
        <v>52</v>
      </c>
      <c r="M3013" s="37"/>
      <c r="N3013" s="260" t="s">
        <v>20645</v>
      </c>
      <c r="O3013" s="260">
        <v>0.0</v>
      </c>
      <c r="P3013" s="260"/>
      <c r="Q3013" s="260"/>
      <c r="R3013" s="260"/>
    </row>
    <row r="3014">
      <c r="A3014" s="279">
        <v>46010.37044482639</v>
      </c>
      <c r="B3014" s="31">
        <v>9541.0</v>
      </c>
      <c r="C3014" s="31" t="s">
        <v>4097</v>
      </c>
      <c r="D3014" s="31"/>
      <c r="E3014" s="31" t="s">
        <v>20933</v>
      </c>
      <c r="F3014" s="275"/>
      <c r="G3014" s="276">
        <v>4100.0</v>
      </c>
      <c r="H3014" s="277">
        <v>1500.0</v>
      </c>
      <c r="I3014" s="278">
        <v>248.0</v>
      </c>
      <c r="J3014" s="37">
        <v>297.0</v>
      </c>
      <c r="K3014" s="280"/>
      <c r="L3014" s="280" t="s">
        <v>21</v>
      </c>
      <c r="M3014" s="37"/>
      <c r="N3014" s="260" t="s">
        <v>20645</v>
      </c>
      <c r="O3014" s="260">
        <v>0.0</v>
      </c>
      <c r="P3014" s="260"/>
      <c r="Q3014" s="260"/>
      <c r="R3014" s="260"/>
    </row>
    <row r="3015">
      <c r="A3015" s="279">
        <v>46010.373067650464</v>
      </c>
      <c r="B3015" s="31">
        <v>9542.0</v>
      </c>
      <c r="C3015" s="31" t="s">
        <v>8901</v>
      </c>
      <c r="D3015" s="31"/>
      <c r="E3015" s="31" t="s">
        <v>23194</v>
      </c>
      <c r="F3015" s="275"/>
      <c r="G3015" s="276">
        <v>11780.0</v>
      </c>
      <c r="H3015" s="277">
        <v>1380.0</v>
      </c>
      <c r="I3015" s="278">
        <v>228.0</v>
      </c>
      <c r="J3015" s="37">
        <v>274.0</v>
      </c>
      <c r="K3015" s="280"/>
      <c r="L3015" s="280" t="s">
        <v>21</v>
      </c>
      <c r="M3015" s="37"/>
      <c r="N3015" s="260" t="s">
        <v>20645</v>
      </c>
      <c r="O3015" s="260">
        <v>0.0</v>
      </c>
      <c r="P3015" s="260"/>
      <c r="Q3015" s="260"/>
      <c r="R3015" s="260"/>
    </row>
    <row r="3016">
      <c r="A3016" s="279">
        <v>46010.39948729167</v>
      </c>
      <c r="B3016" s="31">
        <v>9543.0</v>
      </c>
      <c r="C3016" s="31" t="s">
        <v>4474</v>
      </c>
      <c r="D3016" s="31"/>
      <c r="E3016" s="31"/>
      <c r="F3016" s="275"/>
      <c r="G3016" s="276">
        <v>5120.0</v>
      </c>
      <c r="H3016" s="277">
        <v>2200.0</v>
      </c>
      <c r="I3016" s="278">
        <v>226.0</v>
      </c>
      <c r="J3016" s="37">
        <v>271.0</v>
      </c>
      <c r="K3016" s="37"/>
      <c r="L3016" s="37" t="s">
        <v>52</v>
      </c>
      <c r="M3016" s="37"/>
      <c r="N3016" s="260" t="s">
        <v>20645</v>
      </c>
      <c r="O3016" s="260">
        <v>0.0</v>
      </c>
      <c r="P3016" s="260"/>
      <c r="Q3016" s="260"/>
      <c r="R3016" s="260"/>
    </row>
    <row r="3017">
      <c r="A3017" s="279">
        <v>46010.41760421296</v>
      </c>
      <c r="B3017" s="31">
        <v>9544.0</v>
      </c>
      <c r="C3017" s="31" t="s">
        <v>17454</v>
      </c>
      <c r="D3017" s="31"/>
      <c r="E3017" s="31"/>
      <c r="F3017" s="275"/>
      <c r="G3017" s="276">
        <v>2980.0</v>
      </c>
      <c r="H3017" s="277">
        <v>260.0</v>
      </c>
      <c r="I3017" s="278">
        <v>43.0</v>
      </c>
      <c r="J3017" s="37">
        <v>52.0</v>
      </c>
      <c r="K3017" s="37"/>
      <c r="L3017" s="37" t="s">
        <v>52</v>
      </c>
      <c r="M3017" s="37"/>
      <c r="N3017" s="260" t="s">
        <v>20645</v>
      </c>
      <c r="O3017" s="260">
        <v>0.0</v>
      </c>
      <c r="P3017" s="260"/>
      <c r="Q3017" s="260"/>
      <c r="R3017" s="260"/>
    </row>
    <row r="3018">
      <c r="A3018" s="279">
        <v>46010.45057271991</v>
      </c>
      <c r="B3018" s="31">
        <v>9545.0</v>
      </c>
      <c r="C3018" s="31" t="s">
        <v>17458</v>
      </c>
      <c r="D3018" s="31"/>
      <c r="E3018" s="31" t="s">
        <v>23195</v>
      </c>
      <c r="F3018" s="275"/>
      <c r="G3018" s="276">
        <v>2360.0</v>
      </c>
      <c r="H3018" s="277">
        <v>500.0</v>
      </c>
      <c r="I3018" s="278">
        <v>83.0</v>
      </c>
      <c r="J3018" s="37">
        <v>99.0</v>
      </c>
      <c r="K3018" s="37"/>
      <c r="L3018" s="37" t="s">
        <v>60</v>
      </c>
      <c r="M3018" s="37"/>
      <c r="N3018" s="260" t="s">
        <v>20645</v>
      </c>
      <c r="O3018" s="260">
        <v>0.0</v>
      </c>
      <c r="P3018" s="260"/>
      <c r="Q3018" s="260"/>
      <c r="R3018" s="260"/>
    </row>
    <row r="3019">
      <c r="A3019" s="279">
        <v>46010.46171815972</v>
      </c>
      <c r="B3019" s="31">
        <v>9546.0</v>
      </c>
      <c r="C3019" s="31" t="s">
        <v>17449</v>
      </c>
      <c r="D3019" s="31"/>
      <c r="E3019" s="31" t="s">
        <v>23196</v>
      </c>
      <c r="F3019" s="275"/>
      <c r="G3019" s="276">
        <v>2200.0</v>
      </c>
      <c r="H3019" s="277">
        <v>140.0</v>
      </c>
      <c r="I3019" s="278">
        <v>24.0</v>
      </c>
      <c r="J3019" s="37">
        <v>28.0</v>
      </c>
      <c r="K3019" s="280"/>
      <c r="L3019" s="280" t="s">
        <v>21</v>
      </c>
      <c r="M3019" s="37"/>
      <c r="N3019" s="260" t="s">
        <v>20645</v>
      </c>
      <c r="O3019" s="260">
        <v>0.0</v>
      </c>
      <c r="P3019" s="260"/>
      <c r="Q3019" s="260"/>
      <c r="R3019" s="260"/>
    </row>
    <row r="3020">
      <c r="A3020" s="279">
        <v>46010.462497615736</v>
      </c>
      <c r="B3020" s="31">
        <v>9547.0</v>
      </c>
      <c r="C3020" s="31" t="s">
        <v>17451</v>
      </c>
      <c r="D3020" s="31"/>
      <c r="E3020" s="31" t="s">
        <v>23196</v>
      </c>
      <c r="F3020" s="275"/>
      <c r="G3020" s="276">
        <v>2400.0</v>
      </c>
      <c r="H3020" s="277">
        <v>80.0</v>
      </c>
      <c r="I3020" s="278">
        <v>14.0</v>
      </c>
      <c r="J3020" s="37">
        <v>16.0</v>
      </c>
      <c r="K3020" s="280"/>
      <c r="L3020" s="280" t="s">
        <v>21</v>
      </c>
      <c r="M3020" s="37"/>
      <c r="N3020" s="260" t="s">
        <v>20645</v>
      </c>
      <c r="O3020" s="260">
        <v>0.0</v>
      </c>
      <c r="P3020" s="260"/>
      <c r="Q3020" s="260"/>
      <c r="R3020" s="260"/>
    </row>
    <row r="3021">
      <c r="A3021" s="279">
        <v>46010.46316993056</v>
      </c>
      <c r="B3021" s="31">
        <v>9548.0</v>
      </c>
      <c r="C3021" s="31" t="s">
        <v>6423</v>
      </c>
      <c r="D3021" s="31"/>
      <c r="E3021" s="31" t="s">
        <v>22684</v>
      </c>
      <c r="F3021" s="275"/>
      <c r="G3021" s="276">
        <v>3720.0</v>
      </c>
      <c r="H3021" s="277">
        <v>300.0</v>
      </c>
      <c r="I3021" s="278">
        <v>12.0</v>
      </c>
      <c r="J3021" s="37">
        <v>15.0</v>
      </c>
      <c r="K3021" s="280"/>
      <c r="L3021" s="280" t="s">
        <v>21</v>
      </c>
      <c r="M3021" s="37"/>
      <c r="N3021" s="260" t="s">
        <v>20645</v>
      </c>
      <c r="O3021" s="260">
        <v>0.0</v>
      </c>
      <c r="P3021" s="260"/>
      <c r="Q3021" s="260"/>
      <c r="R3021" s="260"/>
    </row>
    <row r="3022">
      <c r="A3022" s="279">
        <v>46010.500758124996</v>
      </c>
      <c r="B3022" s="31">
        <v>9549.0</v>
      </c>
      <c r="C3022" s="31" t="s">
        <v>6423</v>
      </c>
      <c r="D3022" s="31"/>
      <c r="E3022" s="31" t="s">
        <v>22684</v>
      </c>
      <c r="F3022" s="275"/>
      <c r="G3022" s="276">
        <v>3420.0</v>
      </c>
      <c r="H3022" s="277">
        <v>460.0</v>
      </c>
      <c r="I3022" s="278">
        <v>86.0</v>
      </c>
      <c r="J3022" s="37">
        <v>103.0</v>
      </c>
      <c r="K3022" s="280"/>
      <c r="L3022" s="280" t="s">
        <v>21</v>
      </c>
      <c r="M3022" s="37"/>
      <c r="N3022" s="260" t="s">
        <v>20645</v>
      </c>
      <c r="O3022" s="260">
        <v>0.0</v>
      </c>
      <c r="P3022" s="260"/>
      <c r="Q3022" s="260"/>
      <c r="R3022" s="260"/>
    </row>
    <row r="3023">
      <c r="A3023" s="279">
        <v>46010.502354421296</v>
      </c>
      <c r="B3023" s="31">
        <v>9550.0</v>
      </c>
      <c r="C3023" s="31" t="s">
        <v>4031</v>
      </c>
      <c r="D3023" s="31"/>
      <c r="E3023" s="31" t="s">
        <v>20697</v>
      </c>
      <c r="F3023" s="275"/>
      <c r="G3023" s="276">
        <v>3200.0</v>
      </c>
      <c r="H3023" s="277">
        <v>620.0</v>
      </c>
      <c r="I3023" s="278">
        <v>103.0</v>
      </c>
      <c r="J3023" s="37">
        <v>123.0</v>
      </c>
      <c r="K3023" s="280"/>
      <c r="L3023" s="280" t="s">
        <v>21</v>
      </c>
      <c r="M3023" s="37"/>
      <c r="N3023" s="260" t="s">
        <v>20645</v>
      </c>
      <c r="O3023" s="260">
        <v>0.0</v>
      </c>
      <c r="P3023" s="260"/>
      <c r="Q3023" s="260"/>
      <c r="R3023" s="260"/>
    </row>
    <row r="3024">
      <c r="A3024" s="279">
        <v>46010.53768365741</v>
      </c>
      <c r="B3024" s="31">
        <v>9551.0</v>
      </c>
      <c r="C3024" s="31" t="s">
        <v>5722</v>
      </c>
      <c r="D3024" s="31"/>
      <c r="E3024" s="31" t="s">
        <v>22683</v>
      </c>
      <c r="F3024" s="275"/>
      <c r="G3024" s="276">
        <v>3580.0</v>
      </c>
      <c r="H3024" s="277">
        <v>300.0</v>
      </c>
      <c r="I3024" s="278">
        <v>12.0</v>
      </c>
      <c r="J3024" s="37">
        <v>15.0</v>
      </c>
      <c r="K3024" s="280"/>
      <c r="L3024" s="280" t="s">
        <v>21</v>
      </c>
      <c r="M3024" s="37"/>
      <c r="N3024" s="260" t="s">
        <v>20645</v>
      </c>
      <c r="O3024" s="260">
        <v>0.0</v>
      </c>
      <c r="P3024" s="260"/>
      <c r="Q3024" s="260"/>
      <c r="R3024" s="260"/>
    </row>
    <row r="3025">
      <c r="A3025" s="279">
        <v>46010.538556388885</v>
      </c>
      <c r="B3025" s="31">
        <v>9552.0</v>
      </c>
      <c r="C3025" s="31" t="s">
        <v>5722</v>
      </c>
      <c r="D3025" s="31"/>
      <c r="E3025" s="31" t="s">
        <v>22683</v>
      </c>
      <c r="F3025" s="275"/>
      <c r="G3025" s="276">
        <v>3280.0</v>
      </c>
      <c r="H3025" s="277">
        <v>540.0</v>
      </c>
      <c r="I3025" s="278">
        <v>100.0</v>
      </c>
      <c r="J3025" s="37">
        <v>120.0</v>
      </c>
      <c r="K3025" s="280"/>
      <c r="L3025" s="280" t="s">
        <v>21</v>
      </c>
      <c r="M3025" s="37"/>
      <c r="N3025" s="260" t="s">
        <v>20645</v>
      </c>
      <c r="O3025" s="260">
        <v>0.0</v>
      </c>
      <c r="P3025" s="260"/>
      <c r="Q3025" s="260"/>
      <c r="R3025" s="260"/>
    </row>
    <row r="3026">
      <c r="A3026" s="279">
        <v>46010.53939961806</v>
      </c>
      <c r="B3026" s="31">
        <v>9553.0</v>
      </c>
      <c r="C3026" s="31" t="s">
        <v>4138</v>
      </c>
      <c r="D3026" s="31"/>
      <c r="E3026" s="31"/>
      <c r="F3026" s="275"/>
      <c r="G3026" s="276">
        <v>3020.0</v>
      </c>
      <c r="H3026" s="277">
        <v>180.0</v>
      </c>
      <c r="I3026" s="278">
        <v>36.0</v>
      </c>
      <c r="J3026" s="37">
        <v>44.0</v>
      </c>
      <c r="K3026" s="280"/>
      <c r="L3026" s="280" t="s">
        <v>21</v>
      </c>
      <c r="M3026" s="37">
        <v>985126.0</v>
      </c>
      <c r="N3026" s="260" t="s">
        <v>20645</v>
      </c>
      <c r="O3026" s="260">
        <v>0.0</v>
      </c>
      <c r="P3026" s="260"/>
      <c r="Q3026" s="260"/>
      <c r="R3026" s="260"/>
    </row>
    <row r="3027">
      <c r="A3027" s="279">
        <v>46010.6192387037</v>
      </c>
      <c r="B3027" s="31">
        <v>9554.0</v>
      </c>
      <c r="C3027" s="31" t="s">
        <v>4042</v>
      </c>
      <c r="D3027" s="31"/>
      <c r="E3027" s="31"/>
      <c r="F3027" s="275"/>
      <c r="G3027" s="276">
        <v>2880.0</v>
      </c>
      <c r="H3027" s="277">
        <v>360.0</v>
      </c>
      <c r="I3027" s="278">
        <v>60.0</v>
      </c>
      <c r="J3027" s="37">
        <v>72.0</v>
      </c>
      <c r="K3027" s="280"/>
      <c r="L3027" s="280" t="s">
        <v>21</v>
      </c>
      <c r="M3027" s="37"/>
      <c r="N3027" s="260" t="s">
        <v>20645</v>
      </c>
      <c r="O3027" s="260">
        <v>0.0</v>
      </c>
      <c r="P3027" s="260"/>
      <c r="Q3027" s="260"/>
      <c r="R3027" s="260"/>
    </row>
    <row r="3028">
      <c r="A3028" s="279">
        <v>46010.624311168984</v>
      </c>
      <c r="B3028" s="31">
        <v>9555.0</v>
      </c>
      <c r="C3028" s="31" t="s">
        <v>4111</v>
      </c>
      <c r="D3028" s="31"/>
      <c r="E3028" s="31"/>
      <c r="F3028" s="275"/>
      <c r="G3028" s="276">
        <v>3780.0</v>
      </c>
      <c r="H3028" s="277">
        <v>1160.0</v>
      </c>
      <c r="I3028" s="278">
        <v>192.0</v>
      </c>
      <c r="J3028" s="37">
        <v>230.0</v>
      </c>
      <c r="K3028" s="280"/>
      <c r="L3028" s="280" t="s">
        <v>21</v>
      </c>
      <c r="M3028" s="37"/>
      <c r="N3028" s="260" t="s">
        <v>20645</v>
      </c>
      <c r="O3028" s="260">
        <v>0.0</v>
      </c>
      <c r="P3028" s="260"/>
      <c r="Q3028" s="260"/>
      <c r="R3028" s="260"/>
    </row>
    <row r="3029">
      <c r="A3029" s="279">
        <v>46010.640178622685</v>
      </c>
      <c r="B3029" s="31">
        <v>9556.0</v>
      </c>
      <c r="C3029" s="31" t="s">
        <v>4138</v>
      </c>
      <c r="D3029" s="31"/>
      <c r="E3029" s="31"/>
      <c r="F3029" s="275"/>
      <c r="G3029" s="276">
        <v>2900.0</v>
      </c>
      <c r="H3029" s="277">
        <v>60.0</v>
      </c>
      <c r="I3029" s="278">
        <v>12.0</v>
      </c>
      <c r="J3029" s="37">
        <v>15.0</v>
      </c>
      <c r="K3029" s="37"/>
      <c r="L3029" s="37" t="s">
        <v>60</v>
      </c>
      <c r="M3029" s="37"/>
      <c r="N3029" s="260" t="s">
        <v>20645</v>
      </c>
      <c r="O3029" s="260">
        <v>0.0</v>
      </c>
      <c r="P3029" s="260"/>
      <c r="Q3029" s="260"/>
      <c r="R3029" s="260"/>
    </row>
    <row r="3030">
      <c r="A3030" s="279">
        <v>46010.6465394213</v>
      </c>
      <c r="B3030" s="31">
        <v>9557.0</v>
      </c>
      <c r="C3030" s="31" t="s">
        <v>8901</v>
      </c>
      <c r="D3030" s="31"/>
      <c r="E3030" s="31" t="s">
        <v>23197</v>
      </c>
      <c r="F3030" s="275"/>
      <c r="G3030" s="276">
        <v>11860.0</v>
      </c>
      <c r="H3030" s="277">
        <v>1360.0</v>
      </c>
      <c r="I3030" s="278">
        <v>225.0</v>
      </c>
      <c r="J3030" s="37">
        <v>270.0</v>
      </c>
      <c r="K3030" s="280"/>
      <c r="L3030" s="280" t="s">
        <v>21</v>
      </c>
      <c r="M3030" s="37"/>
      <c r="N3030" s="260" t="s">
        <v>20645</v>
      </c>
      <c r="O3030" s="260">
        <v>0.0</v>
      </c>
      <c r="P3030" s="260"/>
      <c r="Q3030" s="260"/>
      <c r="R3030" s="260"/>
    </row>
    <row r="3031">
      <c r="A3031" s="279"/>
      <c r="B3031" s="31"/>
      <c r="C3031" s="31"/>
      <c r="D3031" s="31"/>
      <c r="E3031" s="31"/>
      <c r="F3031" s="275"/>
      <c r="G3031" s="276"/>
      <c r="H3031" s="277"/>
      <c r="I3031" s="278"/>
      <c r="J3031" s="37"/>
      <c r="K3031" s="280"/>
      <c r="L3031" s="280"/>
      <c r="M3031" s="37"/>
      <c r="N3031" s="260"/>
      <c r="O3031" s="260"/>
      <c r="P3031" s="260"/>
      <c r="Q3031" s="260"/>
      <c r="R3031" s="260"/>
    </row>
    <row r="3032">
      <c r="A3032" s="279">
        <v>46009.0</v>
      </c>
      <c r="B3032" s="31">
        <v>9558.0</v>
      </c>
      <c r="C3032" s="31" t="s">
        <v>6423</v>
      </c>
      <c r="D3032" s="31"/>
      <c r="E3032" s="31" t="s">
        <v>22683</v>
      </c>
      <c r="F3032" s="275"/>
      <c r="G3032" s="276">
        <v>3380.0</v>
      </c>
      <c r="H3032" s="277">
        <v>240.0</v>
      </c>
      <c r="I3032" s="278">
        <v>45.0</v>
      </c>
      <c r="J3032" s="37">
        <v>54.0</v>
      </c>
      <c r="K3032" s="280"/>
      <c r="L3032" s="280" t="s">
        <v>21</v>
      </c>
      <c r="M3032" s="37"/>
      <c r="N3032" s="260" t="s">
        <v>20645</v>
      </c>
      <c r="O3032" s="260">
        <v>0.0</v>
      </c>
      <c r="P3032" s="260"/>
      <c r="Q3032" s="260"/>
      <c r="R3032" s="260"/>
    </row>
    <row r="3033">
      <c r="A3033" s="279">
        <v>46009.0</v>
      </c>
      <c r="B3033" s="31">
        <v>1905417.0</v>
      </c>
      <c r="C3033" s="31" t="s">
        <v>8901</v>
      </c>
      <c r="D3033" s="31"/>
      <c r="E3033" s="31" t="s">
        <v>23182</v>
      </c>
      <c r="F3033" s="275"/>
      <c r="G3033" s="276">
        <v>12860.0</v>
      </c>
      <c r="H3033" s="277">
        <v>1540.0</v>
      </c>
      <c r="I3033" s="278">
        <v>255.0</v>
      </c>
      <c r="J3033" s="37">
        <v>305.0</v>
      </c>
      <c r="K3033" s="280"/>
      <c r="L3033" s="280" t="s">
        <v>21</v>
      </c>
      <c r="M3033" s="37"/>
      <c r="N3033" s="260" t="s">
        <v>20645</v>
      </c>
      <c r="O3033" s="260">
        <v>0.0</v>
      </c>
      <c r="P3033" s="260"/>
      <c r="Q3033" s="260"/>
      <c r="R3033" s="260"/>
    </row>
    <row r="3034">
      <c r="A3034" s="279">
        <v>46009.0</v>
      </c>
      <c r="B3034" s="31">
        <v>1905418.0</v>
      </c>
      <c r="C3034" s="31" t="s">
        <v>8901</v>
      </c>
      <c r="D3034" s="31"/>
      <c r="E3034" s="31" t="s">
        <v>23183</v>
      </c>
      <c r="F3034" s="275"/>
      <c r="G3034" s="276">
        <v>10880.0</v>
      </c>
      <c r="H3034" s="277">
        <v>440.0</v>
      </c>
      <c r="I3034" s="278">
        <v>320.0</v>
      </c>
      <c r="J3034" s="37">
        <v>384.0</v>
      </c>
      <c r="K3034" s="280"/>
      <c r="L3034" s="280" t="s">
        <v>21</v>
      </c>
      <c r="M3034" s="37"/>
      <c r="N3034" s="260" t="s">
        <v>20645</v>
      </c>
      <c r="O3034" s="260">
        <v>0.0</v>
      </c>
      <c r="P3034" s="260"/>
      <c r="Q3034" s="260"/>
      <c r="R3034" s="260"/>
    </row>
    <row r="3035">
      <c r="A3035" s="279">
        <v>46010.65515543982</v>
      </c>
      <c r="B3035" s="31">
        <v>1905419.0</v>
      </c>
      <c r="C3035" s="31" t="s">
        <v>8901</v>
      </c>
      <c r="D3035" s="31"/>
      <c r="E3035" s="31" t="s">
        <v>23198</v>
      </c>
      <c r="F3035" s="275"/>
      <c r="G3035" s="276">
        <v>14100.0</v>
      </c>
      <c r="H3035" s="277">
        <v>3600.0</v>
      </c>
      <c r="I3035" s="278">
        <v>594.0</v>
      </c>
      <c r="J3035" s="37">
        <v>713.0</v>
      </c>
      <c r="K3035" s="280"/>
      <c r="L3035" s="280" t="s">
        <v>21</v>
      </c>
      <c r="M3035" s="37"/>
      <c r="N3035" s="260" t="s">
        <v>20645</v>
      </c>
      <c r="O3035" s="260">
        <v>0.0</v>
      </c>
      <c r="P3035" s="260"/>
      <c r="Q3035" s="260"/>
      <c r="R3035" s="260"/>
    </row>
    <row r="3036">
      <c r="A3036" s="279">
        <v>46009.0</v>
      </c>
      <c r="B3036" s="31">
        <v>1905420.0</v>
      </c>
      <c r="C3036" s="31" t="s">
        <v>30</v>
      </c>
      <c r="D3036" s="31"/>
      <c r="E3036" s="31" t="s">
        <v>20901</v>
      </c>
      <c r="F3036" s="275"/>
      <c r="G3036" s="276">
        <v>2740.0</v>
      </c>
      <c r="H3036" s="277">
        <v>80.0</v>
      </c>
      <c r="I3036" s="278">
        <v>16.0</v>
      </c>
      <c r="J3036" s="37">
        <v>20.0</v>
      </c>
      <c r="K3036" s="280"/>
      <c r="L3036" s="280" t="s">
        <v>21</v>
      </c>
      <c r="M3036" s="37"/>
      <c r="N3036" s="260" t="s">
        <v>20645</v>
      </c>
      <c r="O3036" s="260">
        <v>0.0</v>
      </c>
      <c r="P3036" s="260"/>
      <c r="Q3036" s="260"/>
      <c r="R3036" s="260"/>
    </row>
    <row r="3037">
      <c r="A3037" s="279">
        <v>46009.0</v>
      </c>
      <c r="B3037" s="31">
        <v>1905421.0</v>
      </c>
      <c r="C3037" s="31" t="s">
        <v>195</v>
      </c>
      <c r="D3037" s="31"/>
      <c r="E3037" s="31" t="s">
        <v>20901</v>
      </c>
      <c r="F3037" s="275"/>
      <c r="G3037" s="276">
        <v>3460.0</v>
      </c>
      <c r="H3037" s="277">
        <v>440.0</v>
      </c>
      <c r="I3037" s="278">
        <v>88.0</v>
      </c>
      <c r="J3037" s="37">
        <v>106.0</v>
      </c>
      <c r="K3037" s="280"/>
      <c r="L3037" s="280" t="s">
        <v>21</v>
      </c>
      <c r="M3037" s="37"/>
      <c r="N3037" s="260" t="s">
        <v>20645</v>
      </c>
      <c r="O3037" s="260">
        <v>0.0</v>
      </c>
      <c r="P3037" s="260"/>
      <c r="Q3037" s="260"/>
      <c r="R3037" s="260"/>
    </row>
    <row r="3038">
      <c r="A3038" s="279"/>
      <c r="B3038" s="31"/>
      <c r="C3038" s="31"/>
      <c r="D3038" s="31"/>
      <c r="E3038" s="31"/>
      <c r="F3038" s="275"/>
      <c r="G3038" s="276"/>
      <c r="H3038" s="277"/>
      <c r="I3038" s="278"/>
      <c r="J3038" s="37"/>
      <c r="K3038" s="280"/>
      <c r="L3038" s="280"/>
      <c r="M3038" s="37"/>
      <c r="N3038" s="260"/>
      <c r="O3038" s="260"/>
      <c r="P3038" s="260"/>
      <c r="Q3038" s="260"/>
      <c r="R3038" s="260"/>
    </row>
    <row r="3039">
      <c r="A3039" s="279">
        <v>46013.02902478009</v>
      </c>
      <c r="B3039" s="31">
        <v>1905422.0</v>
      </c>
      <c r="C3039" s="31" t="s">
        <v>8901</v>
      </c>
      <c r="D3039" s="31"/>
      <c r="E3039" s="31" t="s">
        <v>23215</v>
      </c>
      <c r="F3039" s="275"/>
      <c r="G3039" s="276">
        <v>11880.0</v>
      </c>
      <c r="H3039" s="277">
        <v>1380.0</v>
      </c>
      <c r="I3039" s="278">
        <v>256.0</v>
      </c>
      <c r="J3039" s="37">
        <v>307.0</v>
      </c>
      <c r="K3039" s="280"/>
      <c r="L3039" s="280" t="s">
        <v>21</v>
      </c>
      <c r="M3039" s="37"/>
      <c r="N3039" s="260" t="s">
        <v>20645</v>
      </c>
      <c r="O3039" s="260">
        <v>0.0</v>
      </c>
      <c r="P3039" s="260"/>
      <c r="Q3039" s="260"/>
      <c r="R3039" s="260"/>
    </row>
    <row r="3040">
      <c r="A3040" s="279">
        <v>46013.363510625</v>
      </c>
      <c r="B3040" s="31">
        <v>1905423.0</v>
      </c>
      <c r="C3040" s="31" t="s">
        <v>4017</v>
      </c>
      <c r="D3040" s="31"/>
      <c r="E3040" s="31" t="s">
        <v>4500</v>
      </c>
      <c r="F3040" s="275"/>
      <c r="G3040" s="276">
        <v>3660.0</v>
      </c>
      <c r="H3040" s="277">
        <v>840.0</v>
      </c>
      <c r="I3040" s="278">
        <v>156.0</v>
      </c>
      <c r="J3040" s="37">
        <v>187.0</v>
      </c>
      <c r="K3040" s="37"/>
      <c r="L3040" s="37" t="s">
        <v>52</v>
      </c>
      <c r="M3040" s="37"/>
      <c r="N3040" s="260" t="s">
        <v>20645</v>
      </c>
      <c r="O3040" s="260">
        <v>0.0</v>
      </c>
      <c r="P3040" s="260"/>
      <c r="Q3040" s="260"/>
      <c r="R3040" s="260"/>
    </row>
    <row r="3041">
      <c r="A3041" s="279">
        <v>46013.37358168981</v>
      </c>
      <c r="B3041" s="31">
        <v>1905424.0</v>
      </c>
      <c r="C3041" s="31" t="s">
        <v>3980</v>
      </c>
      <c r="D3041" s="31"/>
      <c r="E3041" s="31"/>
      <c r="F3041" s="275"/>
      <c r="G3041" s="276">
        <v>3340.0</v>
      </c>
      <c r="H3041" s="277">
        <v>900.0</v>
      </c>
      <c r="I3041" s="278">
        <v>167.0</v>
      </c>
      <c r="J3041" s="37">
        <v>200.0</v>
      </c>
      <c r="K3041" s="280"/>
      <c r="L3041" s="280" t="s">
        <v>21</v>
      </c>
      <c r="M3041" s="37"/>
      <c r="N3041" s="260" t="s">
        <v>20645</v>
      </c>
      <c r="O3041" s="260">
        <v>0.0</v>
      </c>
      <c r="P3041" s="260"/>
      <c r="Q3041" s="260"/>
      <c r="R3041" s="260"/>
    </row>
    <row r="3042">
      <c r="A3042" s="279">
        <v>46013.37782086806</v>
      </c>
      <c r="B3042" s="31">
        <v>1905425.0</v>
      </c>
      <c r="C3042" s="31" t="s">
        <v>3265</v>
      </c>
      <c r="D3042" s="31"/>
      <c r="E3042" s="31"/>
      <c r="F3042" s="275"/>
      <c r="G3042" s="276">
        <v>3420.0</v>
      </c>
      <c r="H3042" s="277">
        <v>420.0</v>
      </c>
      <c r="I3042" s="278">
        <v>78.0</v>
      </c>
      <c r="J3042" s="37">
        <v>94.0</v>
      </c>
      <c r="K3042" s="37"/>
      <c r="L3042" s="37" t="s">
        <v>52</v>
      </c>
      <c r="M3042" s="37"/>
      <c r="N3042" s="260" t="s">
        <v>20645</v>
      </c>
      <c r="O3042" s="260">
        <v>0.0</v>
      </c>
      <c r="P3042" s="260"/>
      <c r="Q3042" s="260"/>
      <c r="R3042" s="260"/>
    </row>
    <row r="3043">
      <c r="A3043" s="279">
        <v>46013.378427268515</v>
      </c>
      <c r="B3043" s="31">
        <v>1905426.0</v>
      </c>
      <c r="C3043" s="31" t="s">
        <v>2781</v>
      </c>
      <c r="D3043" s="31"/>
      <c r="E3043" s="31"/>
      <c r="F3043" s="275"/>
      <c r="G3043" s="276">
        <v>4200.0</v>
      </c>
      <c r="H3043" s="277">
        <v>1360.0</v>
      </c>
      <c r="I3043" s="278">
        <v>252.0</v>
      </c>
      <c r="J3043" s="37">
        <v>302.0</v>
      </c>
      <c r="K3043" s="37"/>
      <c r="L3043" s="37" t="s">
        <v>52</v>
      </c>
      <c r="M3043" s="37"/>
      <c r="N3043" s="260" t="s">
        <v>20645</v>
      </c>
      <c r="O3043" s="260">
        <v>0.0</v>
      </c>
      <c r="P3043" s="260"/>
      <c r="Q3043" s="260"/>
      <c r="R3043" s="260"/>
    </row>
    <row r="3044">
      <c r="A3044" s="279">
        <v>46011.0</v>
      </c>
      <c r="B3044" s="31">
        <v>1905427.0</v>
      </c>
      <c r="C3044" s="31" t="s">
        <v>5722</v>
      </c>
      <c r="D3044" s="31"/>
      <c r="E3044" s="31" t="s">
        <v>22683</v>
      </c>
      <c r="F3044" s="275"/>
      <c r="G3044" s="276">
        <v>3820.0</v>
      </c>
      <c r="H3044" s="277">
        <v>260.0</v>
      </c>
      <c r="I3044" s="278">
        <v>0.0</v>
      </c>
      <c r="J3044" s="37">
        <v>0.0</v>
      </c>
      <c r="K3044" s="280"/>
      <c r="L3044" s="280" t="s">
        <v>21</v>
      </c>
      <c r="M3044" s="37"/>
      <c r="N3044" s="260" t="s">
        <v>20645</v>
      </c>
      <c r="O3044" s="260">
        <v>0.0</v>
      </c>
      <c r="P3044" s="260"/>
      <c r="Q3044" s="260"/>
      <c r="R3044" s="260"/>
    </row>
    <row r="3045">
      <c r="A3045" s="279">
        <v>46011.0</v>
      </c>
      <c r="B3045" s="31">
        <v>1905428.0</v>
      </c>
      <c r="C3045" s="31" t="s">
        <v>5722</v>
      </c>
      <c r="D3045" s="31"/>
      <c r="E3045" s="31" t="s">
        <v>22683</v>
      </c>
      <c r="F3045" s="275"/>
      <c r="G3045" s="276">
        <v>3560.0</v>
      </c>
      <c r="H3045" s="277">
        <v>740.0</v>
      </c>
      <c r="I3045" s="278">
        <v>137.0</v>
      </c>
      <c r="J3045" s="37">
        <v>165.0</v>
      </c>
      <c r="K3045" s="280"/>
      <c r="L3045" s="280" t="s">
        <v>21</v>
      </c>
      <c r="M3045" s="37"/>
      <c r="N3045" s="260" t="s">
        <v>20645</v>
      </c>
      <c r="O3045" s="260">
        <v>0.0</v>
      </c>
      <c r="P3045" s="260"/>
      <c r="Q3045" s="260"/>
      <c r="R3045" s="260"/>
    </row>
    <row r="3046">
      <c r="A3046" s="279">
        <v>46013.50907826389</v>
      </c>
      <c r="B3046" s="31">
        <v>1905429.0</v>
      </c>
      <c r="C3046" s="31" t="s">
        <v>5722</v>
      </c>
      <c r="D3046" s="31"/>
      <c r="E3046" s="31" t="s">
        <v>22683</v>
      </c>
      <c r="F3046" s="275"/>
      <c r="G3046" s="276">
        <v>3620.0</v>
      </c>
      <c r="H3046" s="277">
        <v>280.0</v>
      </c>
      <c r="I3046" s="278">
        <v>12.0</v>
      </c>
      <c r="J3046" s="37">
        <v>14.0</v>
      </c>
      <c r="K3046" s="280"/>
      <c r="L3046" s="280" t="s">
        <v>21</v>
      </c>
      <c r="M3046" s="37"/>
      <c r="N3046" s="260" t="s">
        <v>20645</v>
      </c>
      <c r="O3046" s="260">
        <v>0.0</v>
      </c>
      <c r="P3046" s="260"/>
      <c r="Q3046" s="260"/>
      <c r="R3046" s="260"/>
    </row>
    <row r="3047">
      <c r="A3047" s="279">
        <v>46013.51805734954</v>
      </c>
      <c r="B3047" s="31">
        <v>1905430.0</v>
      </c>
      <c r="C3047" s="31" t="s">
        <v>5722</v>
      </c>
      <c r="D3047" s="31"/>
      <c r="E3047" s="31" t="s">
        <v>22683</v>
      </c>
      <c r="F3047" s="275"/>
      <c r="G3047" s="276">
        <v>3340.0</v>
      </c>
      <c r="H3047" s="277">
        <v>540.0</v>
      </c>
      <c r="I3047" s="278">
        <v>100.0</v>
      </c>
      <c r="J3047" s="37">
        <v>120.0</v>
      </c>
      <c r="K3047" s="280"/>
      <c r="L3047" s="280" t="s">
        <v>21</v>
      </c>
      <c r="M3047" s="37"/>
      <c r="N3047" s="260" t="s">
        <v>20645</v>
      </c>
      <c r="O3047" s="260">
        <v>0.0</v>
      </c>
      <c r="P3047" s="260"/>
      <c r="Q3047" s="260"/>
      <c r="R3047" s="260"/>
    </row>
    <row r="3048">
      <c r="A3048" s="279">
        <v>46013.53726373843</v>
      </c>
      <c r="B3048" s="31">
        <v>1905431.0</v>
      </c>
      <c r="C3048" s="31" t="s">
        <v>8901</v>
      </c>
      <c r="D3048" s="31"/>
      <c r="E3048" s="31" t="s">
        <v>23216</v>
      </c>
      <c r="F3048" s="275"/>
      <c r="G3048" s="276">
        <v>11740.0</v>
      </c>
      <c r="H3048" s="277">
        <v>1240.0</v>
      </c>
      <c r="I3048" s="278">
        <v>230.0</v>
      </c>
      <c r="J3048" s="37">
        <v>276.0</v>
      </c>
      <c r="K3048" s="280"/>
      <c r="L3048" s="280" t="s">
        <v>21</v>
      </c>
      <c r="M3048" s="37"/>
      <c r="N3048" s="260" t="s">
        <v>20645</v>
      </c>
      <c r="O3048" s="260">
        <v>0.0</v>
      </c>
      <c r="P3048" s="260"/>
      <c r="Q3048" s="260"/>
      <c r="R3048" s="260"/>
    </row>
    <row r="3049">
      <c r="A3049" s="279">
        <v>46013.58305634259</v>
      </c>
      <c r="B3049" s="31">
        <v>1905432.0</v>
      </c>
      <c r="C3049" s="31" t="s">
        <v>3989</v>
      </c>
      <c r="D3049" s="31"/>
      <c r="E3049" s="31" t="s">
        <v>20873</v>
      </c>
      <c r="F3049" s="275"/>
      <c r="G3049" s="276">
        <v>2940.0</v>
      </c>
      <c r="H3049" s="277">
        <v>460.0</v>
      </c>
      <c r="I3049" s="278">
        <v>92.0</v>
      </c>
      <c r="J3049" s="37">
        <v>111.0</v>
      </c>
      <c r="K3049" s="280"/>
      <c r="L3049" s="280" t="s">
        <v>21</v>
      </c>
      <c r="M3049" s="37">
        <v>491126.0</v>
      </c>
      <c r="N3049" s="260" t="s">
        <v>20645</v>
      </c>
      <c r="O3049" s="260">
        <v>0.0</v>
      </c>
      <c r="P3049" s="260"/>
      <c r="Q3049" s="260"/>
      <c r="R3049" s="260"/>
    </row>
    <row r="3050">
      <c r="A3050" s="279">
        <v>46010.0</v>
      </c>
      <c r="B3050" s="31">
        <v>1905433.0</v>
      </c>
      <c r="C3050" s="31" t="s">
        <v>1093</v>
      </c>
      <c r="D3050" s="31"/>
      <c r="E3050" s="31" t="s">
        <v>23191</v>
      </c>
      <c r="F3050" s="275"/>
      <c r="G3050" s="276">
        <v>3640.0</v>
      </c>
      <c r="H3050" s="277">
        <v>840.0</v>
      </c>
      <c r="I3050" s="278">
        <v>168.0</v>
      </c>
      <c r="J3050" s="37">
        <v>202.0</v>
      </c>
      <c r="K3050" s="280"/>
      <c r="L3050" s="280" t="s">
        <v>21</v>
      </c>
      <c r="M3050" s="37"/>
      <c r="N3050" s="260" t="s">
        <v>20645</v>
      </c>
      <c r="O3050" s="260">
        <v>0.0</v>
      </c>
      <c r="P3050" s="260"/>
      <c r="Q3050" s="260"/>
      <c r="R3050" s="260"/>
    </row>
    <row r="3051">
      <c r="A3051" s="279">
        <v>46010.0</v>
      </c>
      <c r="B3051" s="31">
        <v>1905434.0</v>
      </c>
      <c r="C3051" s="31" t="s">
        <v>1093</v>
      </c>
      <c r="D3051" s="31"/>
      <c r="E3051" s="31" t="s">
        <v>23192</v>
      </c>
      <c r="F3051" s="275"/>
      <c r="G3051" s="276">
        <v>3100.0</v>
      </c>
      <c r="H3051" s="277">
        <v>300.0</v>
      </c>
      <c r="I3051" s="278">
        <v>60.0</v>
      </c>
      <c r="J3051" s="37">
        <v>72.0</v>
      </c>
      <c r="K3051" s="280"/>
      <c r="L3051" s="280" t="s">
        <v>21</v>
      </c>
      <c r="M3051" s="37"/>
      <c r="N3051" s="260" t="s">
        <v>20645</v>
      </c>
      <c r="O3051" s="260">
        <v>0.0</v>
      </c>
      <c r="P3051" s="260"/>
      <c r="Q3051" s="260"/>
      <c r="R3051" s="260"/>
    </row>
    <row r="3052">
      <c r="A3052" s="279">
        <v>46013.63812185185</v>
      </c>
      <c r="B3052" s="31">
        <v>1905435.0</v>
      </c>
      <c r="C3052" s="31" t="s">
        <v>5722</v>
      </c>
      <c r="D3052" s="31"/>
      <c r="E3052" s="31" t="s">
        <v>22684</v>
      </c>
      <c r="F3052" s="275"/>
      <c r="G3052" s="276">
        <v>3680.0</v>
      </c>
      <c r="H3052" s="277">
        <v>180.0</v>
      </c>
      <c r="I3052" s="278">
        <v>8.0</v>
      </c>
      <c r="J3052" s="37">
        <v>9.0</v>
      </c>
      <c r="K3052" s="280"/>
      <c r="L3052" s="280" t="s">
        <v>21</v>
      </c>
      <c r="M3052" s="37"/>
      <c r="N3052" s="260" t="s">
        <v>20645</v>
      </c>
      <c r="O3052" s="260">
        <v>0.0</v>
      </c>
      <c r="P3052" s="260"/>
      <c r="Q3052" s="260"/>
      <c r="R3052" s="260"/>
    </row>
    <row r="3053">
      <c r="A3053" s="279">
        <v>46013.67638974537</v>
      </c>
      <c r="B3053" s="31">
        <v>1905436.0</v>
      </c>
      <c r="C3053" s="31" t="s">
        <v>5722</v>
      </c>
      <c r="D3053" s="31"/>
      <c r="E3053" s="31" t="s">
        <v>22684</v>
      </c>
      <c r="F3053" s="275"/>
      <c r="G3053" s="276">
        <v>3500.0</v>
      </c>
      <c r="H3053" s="277">
        <v>540.0</v>
      </c>
      <c r="I3053" s="278">
        <v>100.0</v>
      </c>
      <c r="J3053" s="37">
        <v>120.0</v>
      </c>
      <c r="K3053" s="280"/>
      <c r="L3053" s="280" t="s">
        <v>21</v>
      </c>
      <c r="M3053" s="37"/>
      <c r="N3053" s="260" t="s">
        <v>20645</v>
      </c>
      <c r="O3053" s="260">
        <v>0.0</v>
      </c>
      <c r="P3053" s="260"/>
      <c r="Q3053" s="260"/>
      <c r="R3053" s="260"/>
    </row>
    <row r="3054">
      <c r="A3054" s="279"/>
      <c r="B3054" s="31"/>
      <c r="C3054" s="31"/>
      <c r="D3054" s="31"/>
      <c r="E3054" s="31"/>
      <c r="F3054" s="275"/>
      <c r="G3054" s="276"/>
      <c r="H3054" s="277"/>
      <c r="I3054" s="278"/>
      <c r="J3054" s="37"/>
      <c r="K3054" s="280"/>
      <c r="L3054" s="280"/>
      <c r="M3054" s="37"/>
      <c r="N3054" s="260"/>
      <c r="O3054" s="260"/>
      <c r="P3054" s="260"/>
      <c r="Q3054" s="260"/>
      <c r="R3054" s="260"/>
    </row>
    <row r="3055">
      <c r="A3055" s="279">
        <v>46014.02903765046</v>
      </c>
      <c r="B3055" s="31">
        <v>1905437.0</v>
      </c>
      <c r="C3055" s="31" t="s">
        <v>5722</v>
      </c>
      <c r="D3055" s="31"/>
      <c r="E3055" s="31" t="s">
        <v>22683</v>
      </c>
      <c r="F3055" s="275"/>
      <c r="G3055" s="276">
        <v>3420.0</v>
      </c>
      <c r="H3055" s="277">
        <v>220.0</v>
      </c>
      <c r="I3055" s="278">
        <v>9.0</v>
      </c>
      <c r="J3055" s="37">
        <v>11.0</v>
      </c>
      <c r="K3055" s="280"/>
      <c r="L3055" s="280" t="s">
        <v>21</v>
      </c>
      <c r="M3055" s="37"/>
      <c r="N3055" s="260" t="s">
        <v>20645</v>
      </c>
      <c r="O3055" s="260">
        <v>0.0</v>
      </c>
      <c r="P3055" s="260"/>
      <c r="Q3055" s="260"/>
      <c r="R3055" s="260"/>
    </row>
    <row r="3056">
      <c r="A3056" s="279">
        <v>46014.50614711805</v>
      </c>
      <c r="B3056" s="31">
        <v>1905438.0</v>
      </c>
      <c r="C3056" s="31" t="s">
        <v>5722</v>
      </c>
      <c r="D3056" s="31"/>
      <c r="E3056" s="31" t="s">
        <v>22683</v>
      </c>
      <c r="F3056" s="275"/>
      <c r="G3056" s="276">
        <v>3200.0</v>
      </c>
      <c r="H3056" s="277">
        <v>420.0</v>
      </c>
      <c r="I3056" s="278">
        <v>78.0</v>
      </c>
      <c r="J3056" s="37">
        <v>94.0</v>
      </c>
      <c r="K3056" s="280"/>
      <c r="L3056" s="280" t="s">
        <v>21</v>
      </c>
      <c r="M3056" s="37"/>
      <c r="N3056" s="260" t="s">
        <v>20645</v>
      </c>
      <c r="O3056" s="260">
        <v>0.0</v>
      </c>
      <c r="P3056" s="260"/>
      <c r="Q3056" s="260"/>
      <c r="R3056" s="260"/>
    </row>
    <row r="3057">
      <c r="A3057" s="279">
        <v>46014.50912236111</v>
      </c>
      <c r="B3057" s="31">
        <v>1905439.0</v>
      </c>
      <c r="C3057" s="31" t="s">
        <v>5722</v>
      </c>
      <c r="D3057" s="31"/>
      <c r="E3057" s="31" t="s">
        <v>22684</v>
      </c>
      <c r="F3057" s="275"/>
      <c r="G3057" s="276">
        <v>3760.0</v>
      </c>
      <c r="H3057" s="277">
        <v>160.0</v>
      </c>
      <c r="I3057" s="278">
        <v>7.0</v>
      </c>
      <c r="J3057" s="37">
        <v>8.0</v>
      </c>
      <c r="K3057" s="280"/>
      <c r="L3057" s="280" t="s">
        <v>21</v>
      </c>
      <c r="M3057" s="37"/>
      <c r="N3057" s="260" t="s">
        <v>20645</v>
      </c>
      <c r="O3057" s="260">
        <v>0.0</v>
      </c>
      <c r="P3057" s="260"/>
      <c r="Q3057" s="260"/>
      <c r="R3057" s="260"/>
    </row>
    <row r="3058">
      <c r="A3058" s="279">
        <v>46014.565394502315</v>
      </c>
      <c r="B3058" s="31">
        <v>1905440.0</v>
      </c>
      <c r="C3058" s="31" t="s">
        <v>5722</v>
      </c>
      <c r="D3058" s="31"/>
      <c r="E3058" s="31" t="s">
        <v>22684</v>
      </c>
      <c r="F3058" s="275"/>
      <c r="G3058" s="276">
        <v>3600.0</v>
      </c>
      <c r="H3058" s="277">
        <v>640.0</v>
      </c>
      <c r="I3058" s="278">
        <v>119.0</v>
      </c>
      <c r="J3058" s="37">
        <v>143.0</v>
      </c>
      <c r="K3058" s="280"/>
      <c r="L3058" s="280" t="s">
        <v>21</v>
      </c>
      <c r="M3058" s="37"/>
      <c r="N3058" s="260" t="s">
        <v>20645</v>
      </c>
      <c r="O3058" s="260">
        <v>0.0</v>
      </c>
      <c r="P3058" s="260"/>
      <c r="Q3058" s="260"/>
      <c r="R3058" s="260"/>
    </row>
    <row r="3059">
      <c r="A3059" s="279">
        <v>46013.0</v>
      </c>
      <c r="B3059" s="31">
        <v>1905441.0</v>
      </c>
      <c r="C3059" s="31" t="s">
        <v>6275</v>
      </c>
      <c r="D3059" s="31"/>
      <c r="E3059" s="31" t="s">
        <v>20901</v>
      </c>
      <c r="F3059" s="275"/>
      <c r="G3059" s="276">
        <v>3340.0</v>
      </c>
      <c r="H3059" s="277">
        <v>900.0</v>
      </c>
      <c r="I3059" s="278">
        <v>180.0</v>
      </c>
      <c r="J3059" s="37">
        <v>216.0</v>
      </c>
      <c r="K3059" s="280"/>
      <c r="L3059" s="280" t="s">
        <v>21</v>
      </c>
      <c r="M3059" s="37"/>
      <c r="N3059" s="260" t="s">
        <v>20645</v>
      </c>
      <c r="O3059" s="260">
        <v>0.0</v>
      </c>
      <c r="P3059" s="260"/>
      <c r="Q3059" s="260"/>
      <c r="R3059" s="260"/>
    </row>
    <row r="3060">
      <c r="A3060" s="279">
        <v>46014.63028416666</v>
      </c>
      <c r="B3060" s="31">
        <v>1905442.0</v>
      </c>
      <c r="C3060" s="31" t="s">
        <v>4097</v>
      </c>
      <c r="D3060" s="31"/>
      <c r="E3060" s="31"/>
      <c r="F3060" s="275"/>
      <c r="G3060" s="276">
        <v>5420.0</v>
      </c>
      <c r="H3060" s="277">
        <v>2700.0</v>
      </c>
      <c r="I3060" s="278">
        <v>277.0</v>
      </c>
      <c r="J3060" s="37">
        <v>333.0</v>
      </c>
      <c r="K3060" s="280"/>
      <c r="L3060" s="280" t="s">
        <v>21</v>
      </c>
      <c r="M3060" s="37"/>
      <c r="N3060" s="260" t="s">
        <v>20645</v>
      </c>
      <c r="O3060" s="260">
        <v>0.0</v>
      </c>
      <c r="P3060" s="260"/>
      <c r="Q3060" s="260"/>
      <c r="R3060" s="260"/>
    </row>
    <row r="3061">
      <c r="A3061" s="279">
        <v>46014.0</v>
      </c>
      <c r="B3061" s="31">
        <v>1905443.0</v>
      </c>
      <c r="C3061" s="31" t="s">
        <v>20731</v>
      </c>
      <c r="D3061" s="31"/>
      <c r="E3061" s="31" t="s">
        <v>23224</v>
      </c>
      <c r="F3061" s="275"/>
      <c r="G3061" s="276">
        <v>3200.0</v>
      </c>
      <c r="H3061" s="277">
        <v>360.0</v>
      </c>
      <c r="I3061" s="278">
        <v>80.0</v>
      </c>
      <c r="J3061" s="37">
        <v>96.0</v>
      </c>
      <c r="K3061" s="280"/>
      <c r="L3061" s="280" t="s">
        <v>21</v>
      </c>
      <c r="M3061" s="37"/>
      <c r="N3061" s="260" t="s">
        <v>20645</v>
      </c>
      <c r="O3061" s="260">
        <v>0.0</v>
      </c>
      <c r="P3061" s="260"/>
      <c r="Q3061" s="260"/>
      <c r="R3061" s="260"/>
    </row>
    <row r="3062">
      <c r="A3062" s="279">
        <v>46015.43960158565</v>
      </c>
      <c r="B3062" s="31">
        <v>1905444.0</v>
      </c>
      <c r="C3062" s="31" t="s">
        <v>4017</v>
      </c>
      <c r="D3062" s="31"/>
      <c r="E3062" s="31" t="s">
        <v>4500</v>
      </c>
      <c r="F3062" s="275"/>
      <c r="G3062" s="276">
        <v>4060.0</v>
      </c>
      <c r="H3062" s="277">
        <v>820.0</v>
      </c>
      <c r="I3062" s="278">
        <v>136.0</v>
      </c>
      <c r="J3062" s="37">
        <v>163.0</v>
      </c>
      <c r="K3062" s="37"/>
      <c r="L3062" s="37" t="s">
        <v>52</v>
      </c>
      <c r="M3062" s="37"/>
      <c r="N3062" s="260" t="s">
        <v>20645</v>
      </c>
      <c r="O3062" s="260">
        <v>0.0</v>
      </c>
      <c r="P3062" s="260"/>
      <c r="Q3062" s="260"/>
      <c r="R3062" s="260"/>
    </row>
    <row r="3063">
      <c r="A3063" s="279">
        <v>46015.4537149074</v>
      </c>
      <c r="B3063" s="31">
        <v>1905445.0</v>
      </c>
      <c r="C3063" s="31" t="s">
        <v>5722</v>
      </c>
      <c r="D3063" s="31"/>
      <c r="E3063" s="31" t="s">
        <v>22817</v>
      </c>
      <c r="F3063" s="275"/>
      <c r="G3063" s="276">
        <v>3500.0</v>
      </c>
      <c r="H3063" s="277">
        <v>220.0</v>
      </c>
      <c r="I3063" s="278">
        <v>9.0</v>
      </c>
      <c r="J3063" s="37">
        <v>11.0</v>
      </c>
      <c r="K3063" s="280"/>
      <c r="L3063" s="280" t="s">
        <v>21</v>
      </c>
      <c r="M3063" s="37"/>
      <c r="N3063" s="260" t="s">
        <v>20645</v>
      </c>
      <c r="O3063" s="260">
        <v>0.0</v>
      </c>
      <c r="P3063" s="260"/>
      <c r="Q3063" s="260"/>
      <c r="R3063" s="260"/>
    </row>
    <row r="3064">
      <c r="A3064" s="279">
        <v>46015.4652353125</v>
      </c>
      <c r="B3064" s="31">
        <v>1905446.0</v>
      </c>
      <c r="C3064" s="31" t="s">
        <v>5722</v>
      </c>
      <c r="D3064" s="31"/>
      <c r="E3064" s="31" t="s">
        <v>22683</v>
      </c>
      <c r="F3064" s="275"/>
      <c r="G3064" s="276">
        <v>3280.0</v>
      </c>
      <c r="H3064" s="277">
        <v>520.0</v>
      </c>
      <c r="I3064" s="278">
        <v>97.0</v>
      </c>
      <c r="J3064" s="37">
        <v>116.0</v>
      </c>
      <c r="K3064" s="280"/>
      <c r="L3064" s="280" t="s">
        <v>21</v>
      </c>
      <c r="M3064" s="37"/>
      <c r="N3064" s="260" t="s">
        <v>20645</v>
      </c>
      <c r="O3064" s="260">
        <v>0.0</v>
      </c>
      <c r="P3064" s="260"/>
      <c r="Q3064" s="260"/>
      <c r="R3064" s="260"/>
    </row>
    <row r="3065">
      <c r="A3065" s="279">
        <v>46015.48267182871</v>
      </c>
      <c r="B3065" s="31">
        <v>1905447.0</v>
      </c>
      <c r="C3065" s="31" t="s">
        <v>4112</v>
      </c>
      <c r="D3065" s="31"/>
      <c r="E3065" s="31" t="s">
        <v>23226</v>
      </c>
      <c r="F3065" s="275"/>
      <c r="G3065" s="276">
        <v>3120.0</v>
      </c>
      <c r="H3065" s="277">
        <v>460.0</v>
      </c>
      <c r="I3065" s="278">
        <v>76.0</v>
      </c>
      <c r="J3065" s="37">
        <v>92.0</v>
      </c>
      <c r="K3065" s="280"/>
      <c r="L3065" s="280" t="s">
        <v>21</v>
      </c>
      <c r="M3065" s="37"/>
      <c r="N3065" s="260" t="s">
        <v>20645</v>
      </c>
      <c r="O3065" s="260">
        <v>0.0</v>
      </c>
      <c r="P3065" s="260"/>
      <c r="Q3065" s="260"/>
      <c r="R3065" s="260"/>
    </row>
    <row r="3066">
      <c r="A3066" s="279">
        <v>46020.029016643515</v>
      </c>
      <c r="B3066" s="31">
        <v>1905448.0</v>
      </c>
      <c r="C3066" s="31" t="s">
        <v>5578</v>
      </c>
      <c r="D3066" s="31"/>
      <c r="E3066" s="31" t="s">
        <v>23230</v>
      </c>
      <c r="F3066" s="275"/>
      <c r="G3066" s="276">
        <v>3200.0</v>
      </c>
      <c r="H3066" s="277">
        <v>480.0</v>
      </c>
      <c r="I3066" s="278">
        <v>96.0</v>
      </c>
      <c r="J3066" s="37">
        <v>116.0</v>
      </c>
      <c r="K3066" s="37"/>
      <c r="L3066" s="37" t="s">
        <v>52</v>
      </c>
      <c r="M3066" s="37"/>
      <c r="N3066" s="260" t="s">
        <v>20645</v>
      </c>
      <c r="O3066" s="260">
        <v>0.0</v>
      </c>
      <c r="P3066" s="260"/>
      <c r="Q3066" s="260"/>
      <c r="R3066" s="260"/>
    </row>
    <row r="3067">
      <c r="A3067" s="279">
        <v>46020.54860258102</v>
      </c>
      <c r="B3067" s="31">
        <v>1905449.0</v>
      </c>
      <c r="C3067" s="31" t="s">
        <v>6423</v>
      </c>
      <c r="D3067" s="31"/>
      <c r="E3067" s="31" t="s">
        <v>22006</v>
      </c>
      <c r="F3067" s="275"/>
      <c r="G3067" s="276">
        <v>3420.0</v>
      </c>
      <c r="H3067" s="277">
        <v>160.0</v>
      </c>
      <c r="I3067" s="278">
        <v>7.0</v>
      </c>
      <c r="J3067" s="37">
        <v>8.0</v>
      </c>
      <c r="K3067" s="280"/>
      <c r="L3067" s="280" t="s">
        <v>21</v>
      </c>
      <c r="M3067" s="37"/>
      <c r="N3067" s="260" t="s">
        <v>20645</v>
      </c>
      <c r="O3067" s="260">
        <v>0.0</v>
      </c>
      <c r="P3067" s="260"/>
      <c r="Q3067" s="260"/>
      <c r="R3067" s="260"/>
    </row>
    <row r="3068">
      <c r="A3068" s="279">
        <v>46020.65730520833</v>
      </c>
      <c r="B3068" s="31">
        <v>1905450.0</v>
      </c>
      <c r="C3068" s="31" t="s">
        <v>6423</v>
      </c>
      <c r="D3068" s="31"/>
      <c r="E3068" s="31" t="s">
        <v>22073</v>
      </c>
      <c r="F3068" s="275"/>
      <c r="G3068" s="276">
        <v>3260.0</v>
      </c>
      <c r="H3068" s="277">
        <v>480.0</v>
      </c>
      <c r="I3068" s="278">
        <v>89.0</v>
      </c>
      <c r="J3068" s="37">
        <v>107.0</v>
      </c>
      <c r="K3068" s="280"/>
      <c r="L3068" s="280" t="s">
        <v>21</v>
      </c>
      <c r="M3068" s="37"/>
      <c r="N3068" s="260" t="s">
        <v>20645</v>
      </c>
      <c r="O3068" s="260">
        <v>0.0</v>
      </c>
      <c r="P3068" s="260"/>
      <c r="Q3068" s="260"/>
      <c r="R3068" s="260"/>
    </row>
    <row r="3069">
      <c r="A3069" s="279">
        <v>46021.029025208336</v>
      </c>
      <c r="B3069" s="31">
        <v>1905451.0</v>
      </c>
      <c r="C3069" s="31" t="s">
        <v>23232</v>
      </c>
      <c r="D3069" s="31"/>
      <c r="E3069" s="31" t="s">
        <v>22018</v>
      </c>
      <c r="F3069" s="275"/>
      <c r="G3069" s="276">
        <v>3380.0</v>
      </c>
      <c r="H3069" s="277">
        <v>120.0</v>
      </c>
      <c r="I3069" s="278">
        <v>5.0</v>
      </c>
      <c r="J3069" s="37">
        <v>6.0</v>
      </c>
      <c r="K3069" s="280"/>
      <c r="L3069" s="280" t="s">
        <v>21</v>
      </c>
      <c r="M3069" s="37"/>
      <c r="N3069" s="260" t="s">
        <v>20645</v>
      </c>
      <c r="O3069" s="260">
        <v>0.0</v>
      </c>
      <c r="P3069" s="260"/>
      <c r="Q3069" s="260"/>
      <c r="R3069" s="260"/>
    </row>
    <row r="3070">
      <c r="A3070" s="279">
        <v>46021.503777025464</v>
      </c>
      <c r="B3070" s="31">
        <v>1905452.0</v>
      </c>
      <c r="C3070" s="31" t="s">
        <v>5722</v>
      </c>
      <c r="D3070" s="31"/>
      <c r="E3070" s="31" t="s">
        <v>23233</v>
      </c>
      <c r="F3070" s="275"/>
      <c r="G3070" s="276">
        <v>3260.0</v>
      </c>
      <c r="H3070" s="277">
        <v>500.0</v>
      </c>
      <c r="I3070" s="278">
        <v>93.0</v>
      </c>
      <c r="J3070" s="37">
        <v>111.0</v>
      </c>
      <c r="K3070" s="280"/>
      <c r="L3070" s="280" t="s">
        <v>21</v>
      </c>
      <c r="M3070" s="37"/>
      <c r="N3070" s="260" t="s">
        <v>20645</v>
      </c>
      <c r="O3070" s="260">
        <v>0.0</v>
      </c>
      <c r="P3070" s="260"/>
      <c r="Q3070" s="260"/>
      <c r="R3070" s="260"/>
    </row>
    <row r="3071">
      <c r="A3071" s="279">
        <v>46021.0</v>
      </c>
      <c r="B3071" s="31">
        <v>1905453.0</v>
      </c>
      <c r="C3071" s="31" t="s">
        <v>5319</v>
      </c>
      <c r="D3071" s="31"/>
      <c r="E3071" s="31" t="s">
        <v>23231</v>
      </c>
      <c r="F3071" s="275"/>
      <c r="G3071" s="276">
        <v>3340.0</v>
      </c>
      <c r="H3071" s="277">
        <v>140.0</v>
      </c>
      <c r="I3071" s="278">
        <v>6.0</v>
      </c>
      <c r="J3071" s="37">
        <v>7.0</v>
      </c>
      <c r="K3071" s="280"/>
      <c r="L3071" s="280" t="s">
        <v>21</v>
      </c>
      <c r="M3071" s="37"/>
      <c r="N3071" s="260" t="s">
        <v>20645</v>
      </c>
      <c r="O3071" s="260">
        <v>0.0</v>
      </c>
      <c r="P3071" s="260"/>
      <c r="Q3071" s="260"/>
      <c r="R3071" s="260"/>
    </row>
    <row r="3072">
      <c r="A3072" s="279">
        <v>46022.46765677084</v>
      </c>
      <c r="B3072" s="31">
        <v>1905454.0</v>
      </c>
      <c r="C3072" s="31" t="s">
        <v>6423</v>
      </c>
      <c r="D3072" s="31"/>
      <c r="E3072" s="31" t="s">
        <v>23237</v>
      </c>
      <c r="F3072" s="275"/>
      <c r="G3072" s="276">
        <v>3200.0</v>
      </c>
      <c r="H3072" s="277">
        <v>440.0</v>
      </c>
      <c r="I3072" s="278">
        <v>82.0</v>
      </c>
      <c r="J3072" s="37">
        <v>98.0</v>
      </c>
      <c r="K3072" s="280"/>
      <c r="L3072" s="280" t="s">
        <v>21</v>
      </c>
      <c r="M3072" s="37"/>
      <c r="N3072" s="260" t="s">
        <v>20645</v>
      </c>
      <c r="O3072" s="260">
        <v>0.0</v>
      </c>
      <c r="P3072" s="260"/>
      <c r="Q3072" s="260"/>
      <c r="R3072" s="260"/>
    </row>
    <row r="3073">
      <c r="A3073" s="279">
        <v>46022.46867908565</v>
      </c>
      <c r="B3073" s="31">
        <v>1905455.0</v>
      </c>
      <c r="C3073" s="31" t="s">
        <v>6423</v>
      </c>
      <c r="D3073" s="31"/>
      <c r="E3073" s="31" t="s">
        <v>23238</v>
      </c>
      <c r="F3073" s="275"/>
      <c r="G3073" s="276">
        <v>3320.0</v>
      </c>
      <c r="H3073" s="277">
        <v>120.0</v>
      </c>
      <c r="I3073" s="278">
        <v>5.0</v>
      </c>
      <c r="J3073" s="37">
        <v>6.0</v>
      </c>
      <c r="K3073" s="280"/>
      <c r="L3073" s="280" t="s">
        <v>21</v>
      </c>
      <c r="M3073" s="37"/>
      <c r="N3073" s="260" t="s">
        <v>20645</v>
      </c>
      <c r="O3073" s="260">
        <v>0.0</v>
      </c>
      <c r="P3073" s="260"/>
      <c r="Q3073" s="260"/>
      <c r="R3073" s="260"/>
    </row>
    <row r="3074">
      <c r="A3074" s="279">
        <v>46022.50648275463</v>
      </c>
      <c r="B3074" s="31">
        <v>1905456.0</v>
      </c>
      <c r="C3074" s="31" t="s">
        <v>22124</v>
      </c>
      <c r="D3074" s="31"/>
      <c r="E3074" s="31" t="s">
        <v>23239</v>
      </c>
      <c r="F3074" s="275"/>
      <c r="G3074" s="276">
        <v>3220.0</v>
      </c>
      <c r="H3074" s="277">
        <v>460.0</v>
      </c>
      <c r="I3074" s="278">
        <v>86.0</v>
      </c>
      <c r="J3074" s="37">
        <v>103.0</v>
      </c>
      <c r="K3074" s="280"/>
      <c r="L3074" s="280" t="s">
        <v>21</v>
      </c>
      <c r="M3074" s="37"/>
      <c r="N3074" s="260" t="s">
        <v>20645</v>
      </c>
      <c r="O3074" s="260">
        <v>0.0</v>
      </c>
      <c r="P3074" s="260"/>
      <c r="Q3074" s="260"/>
      <c r="R3074" s="260"/>
    </row>
    <row r="3075">
      <c r="A3075" s="279"/>
      <c r="B3075" s="31"/>
      <c r="C3075" s="31"/>
      <c r="D3075" s="31"/>
      <c r="E3075" s="31"/>
      <c r="F3075" s="275"/>
      <c r="G3075" s="276"/>
      <c r="H3075" s="277"/>
      <c r="I3075" s="278"/>
      <c r="J3075" s="37"/>
      <c r="K3075" s="37"/>
      <c r="L3075" s="37"/>
      <c r="M3075" s="37"/>
      <c r="N3075" s="260"/>
      <c r="O3075" s="260"/>
      <c r="P3075" s="260"/>
      <c r="Q3075" s="260"/>
      <c r="R3075" s="260"/>
    </row>
    <row r="3076">
      <c r="A3076" s="279">
        <v>46027.02905002315</v>
      </c>
      <c r="B3076" s="31">
        <v>1905457.0</v>
      </c>
      <c r="C3076" s="31" t="s">
        <v>4110</v>
      </c>
      <c r="D3076" s="31"/>
      <c r="E3076" s="31" t="s">
        <v>4500</v>
      </c>
      <c r="F3076" s="275"/>
      <c r="G3076" s="276">
        <v>3240.0</v>
      </c>
      <c r="H3076" s="277">
        <v>600.0</v>
      </c>
      <c r="I3076" s="278">
        <v>99.0</v>
      </c>
      <c r="J3076" s="37">
        <v>119.0</v>
      </c>
      <c r="K3076" s="37"/>
      <c r="L3076" s="37" t="s">
        <v>52</v>
      </c>
      <c r="M3076" s="37"/>
      <c r="N3076" s="260" t="s">
        <v>20645</v>
      </c>
      <c r="O3076" s="260">
        <v>0.0</v>
      </c>
      <c r="P3076" s="260"/>
      <c r="Q3076" s="260"/>
      <c r="R3076" s="260"/>
    </row>
    <row r="3077">
      <c r="A3077" s="279">
        <v>46027.3994358912</v>
      </c>
      <c r="B3077" s="31">
        <v>1905458.0</v>
      </c>
      <c r="C3077" s="31" t="s">
        <v>4095</v>
      </c>
      <c r="D3077" s="31"/>
      <c r="E3077" s="31"/>
      <c r="F3077" s="275"/>
      <c r="G3077" s="276">
        <v>2740.0</v>
      </c>
      <c r="H3077" s="277">
        <v>360.0</v>
      </c>
      <c r="I3077" s="278">
        <v>22.0</v>
      </c>
      <c r="J3077" s="37">
        <v>26.0</v>
      </c>
      <c r="K3077" s="37"/>
      <c r="L3077" s="37" t="s">
        <v>52</v>
      </c>
      <c r="M3077" s="37"/>
      <c r="N3077" s="260" t="s">
        <v>20645</v>
      </c>
      <c r="O3077" s="260">
        <v>0.0</v>
      </c>
      <c r="P3077" s="260"/>
      <c r="Q3077" s="260"/>
      <c r="R3077" s="260"/>
    </row>
    <row r="3078">
      <c r="A3078" s="279">
        <v>46027.42100270833</v>
      </c>
      <c r="B3078" s="31">
        <v>1905459.0</v>
      </c>
      <c r="C3078" s="31" t="s">
        <v>8901</v>
      </c>
      <c r="D3078" s="31"/>
      <c r="E3078" s="31" t="s">
        <v>23248</v>
      </c>
      <c r="F3078" s="275"/>
      <c r="G3078" s="276">
        <v>10880.0</v>
      </c>
      <c r="H3078" s="277">
        <v>760.0</v>
      </c>
      <c r="I3078" s="278">
        <v>0.0</v>
      </c>
      <c r="J3078" s="37">
        <v>0.0</v>
      </c>
      <c r="K3078" s="280"/>
      <c r="L3078" s="280" t="s">
        <v>21</v>
      </c>
      <c r="M3078" s="37"/>
      <c r="N3078" s="260" t="s">
        <v>20645</v>
      </c>
      <c r="O3078" s="260">
        <v>0.0</v>
      </c>
      <c r="P3078" s="260"/>
      <c r="Q3078" s="260"/>
      <c r="R3078" s="260"/>
    </row>
    <row r="3079">
      <c r="A3079" s="279">
        <v>46027.45618194445</v>
      </c>
      <c r="B3079" s="31">
        <v>1905460.0</v>
      </c>
      <c r="C3079" s="31" t="s">
        <v>744</v>
      </c>
      <c r="D3079" s="31"/>
      <c r="E3079" s="31"/>
      <c r="F3079" s="275"/>
      <c r="G3079" s="276">
        <v>2800.0</v>
      </c>
      <c r="H3079" s="277">
        <v>260.0</v>
      </c>
      <c r="I3079" s="278">
        <v>52.0</v>
      </c>
      <c r="J3079" s="37">
        <v>63.0</v>
      </c>
      <c r="K3079" s="37"/>
      <c r="L3079" s="37" t="s">
        <v>52</v>
      </c>
      <c r="M3079" s="37"/>
      <c r="N3079" s="260" t="s">
        <v>20645</v>
      </c>
      <c r="O3079" s="260">
        <v>0.0</v>
      </c>
      <c r="P3079" s="260"/>
      <c r="Q3079" s="260"/>
      <c r="R3079" s="260"/>
    </row>
    <row r="3080">
      <c r="A3080" s="279">
        <v>46027.544363796296</v>
      </c>
      <c r="B3080" s="31">
        <v>1905461.0</v>
      </c>
      <c r="C3080" s="31" t="s">
        <v>6423</v>
      </c>
      <c r="D3080" s="31"/>
      <c r="E3080" s="31" t="s">
        <v>22684</v>
      </c>
      <c r="F3080" s="275"/>
      <c r="G3080" s="276">
        <v>3640.0</v>
      </c>
      <c r="H3080" s="277">
        <v>580.0</v>
      </c>
      <c r="I3080" s="278">
        <v>24.0</v>
      </c>
      <c r="J3080" s="37">
        <v>28.0</v>
      </c>
      <c r="K3080" s="280"/>
      <c r="L3080" s="280" t="s">
        <v>21</v>
      </c>
      <c r="M3080" s="37"/>
      <c r="N3080" s="260" t="s">
        <v>20645</v>
      </c>
      <c r="O3080" s="260">
        <v>0.0</v>
      </c>
      <c r="P3080" s="260"/>
      <c r="Q3080" s="260"/>
      <c r="R3080" s="260"/>
    </row>
    <row r="3081">
      <c r="A3081" s="279">
        <v>46027.570855937505</v>
      </c>
      <c r="B3081" s="31">
        <v>1905462.0</v>
      </c>
      <c r="C3081" s="31" t="s">
        <v>6423</v>
      </c>
      <c r="D3081" s="31"/>
      <c r="E3081" s="31" t="s">
        <v>22684</v>
      </c>
      <c r="F3081" s="275"/>
      <c r="G3081" s="276">
        <v>3060.0</v>
      </c>
      <c r="H3081" s="277">
        <v>420.0</v>
      </c>
      <c r="I3081" s="278">
        <v>78.0</v>
      </c>
      <c r="J3081" s="37">
        <v>94.0</v>
      </c>
      <c r="K3081" s="280"/>
      <c r="L3081" s="280" t="s">
        <v>21</v>
      </c>
      <c r="M3081" s="37"/>
      <c r="N3081" s="260" t="s">
        <v>20645</v>
      </c>
      <c r="O3081" s="260">
        <v>0.0</v>
      </c>
      <c r="P3081" s="260"/>
      <c r="Q3081" s="260"/>
      <c r="R3081" s="260"/>
    </row>
    <row r="3082">
      <c r="A3082" s="279">
        <v>46027.57173956018</v>
      </c>
      <c r="B3082" s="31">
        <v>1905463.0</v>
      </c>
      <c r="C3082" s="31" t="s">
        <v>6423</v>
      </c>
      <c r="D3082" s="31"/>
      <c r="E3082" s="31" t="s">
        <v>22683</v>
      </c>
      <c r="F3082" s="275"/>
      <c r="G3082" s="276">
        <v>3540.0</v>
      </c>
      <c r="H3082" s="277">
        <v>380.0</v>
      </c>
      <c r="I3082" s="278">
        <v>16.0</v>
      </c>
      <c r="J3082" s="37">
        <v>19.0</v>
      </c>
      <c r="K3082" s="280"/>
      <c r="L3082" s="280" t="s">
        <v>21</v>
      </c>
      <c r="M3082" s="37"/>
      <c r="N3082" s="260" t="s">
        <v>20645</v>
      </c>
      <c r="O3082" s="260">
        <v>0.0</v>
      </c>
      <c r="P3082" s="260"/>
      <c r="Q3082" s="260"/>
      <c r="R3082" s="260"/>
    </row>
    <row r="3083">
      <c r="A3083" s="279">
        <v>46027.57247351852</v>
      </c>
      <c r="B3083" s="31">
        <v>1905464.0</v>
      </c>
      <c r="C3083" s="31" t="s">
        <v>6423</v>
      </c>
      <c r="D3083" s="31"/>
      <c r="E3083" s="31" t="s">
        <v>22683</v>
      </c>
      <c r="F3083" s="275"/>
      <c r="G3083" s="276">
        <v>3160.0</v>
      </c>
      <c r="H3083" s="277">
        <v>420.0</v>
      </c>
      <c r="I3083" s="278">
        <v>78.0</v>
      </c>
      <c r="J3083" s="37">
        <v>94.0</v>
      </c>
      <c r="K3083" s="280"/>
      <c r="L3083" s="280" t="s">
        <v>21</v>
      </c>
      <c r="M3083" s="37"/>
      <c r="N3083" s="260" t="s">
        <v>20645</v>
      </c>
      <c r="O3083" s="260">
        <v>0.0</v>
      </c>
      <c r="P3083" s="260"/>
      <c r="Q3083" s="260"/>
      <c r="R3083" s="260"/>
    </row>
    <row r="3084">
      <c r="A3084" s="279">
        <v>46027.57371293982</v>
      </c>
      <c r="B3084" s="31">
        <v>1905465.0</v>
      </c>
      <c r="C3084" s="31" t="s">
        <v>8901</v>
      </c>
      <c r="D3084" s="31"/>
      <c r="E3084" s="31" t="s">
        <v>23249</v>
      </c>
      <c r="F3084" s="275"/>
      <c r="G3084" s="276">
        <v>11420.0</v>
      </c>
      <c r="H3084" s="277">
        <v>1240.0</v>
      </c>
      <c r="I3084" s="278">
        <v>205.0</v>
      </c>
      <c r="J3084" s="37">
        <v>246.0</v>
      </c>
      <c r="K3084" s="280"/>
      <c r="L3084" s="280" t="s">
        <v>21</v>
      </c>
      <c r="M3084" s="37"/>
      <c r="N3084" s="260" t="s">
        <v>20645</v>
      </c>
      <c r="O3084" s="260">
        <v>0.0</v>
      </c>
      <c r="P3084" s="260"/>
      <c r="Q3084" s="260"/>
      <c r="R3084" s="260"/>
    </row>
    <row r="3085">
      <c r="A3085" s="279">
        <v>46027.5786372338</v>
      </c>
      <c r="B3085" s="31">
        <v>1905466.0</v>
      </c>
      <c r="C3085" s="31" t="s">
        <v>744</v>
      </c>
      <c r="D3085" s="31"/>
      <c r="E3085" s="31"/>
      <c r="F3085" s="275"/>
      <c r="G3085" s="276">
        <v>2780.0</v>
      </c>
      <c r="H3085" s="277">
        <v>240.0</v>
      </c>
      <c r="I3085" s="278">
        <v>15.0</v>
      </c>
      <c r="J3085" s="37">
        <v>18.0</v>
      </c>
      <c r="K3085" s="37"/>
      <c r="L3085" s="37" t="s">
        <v>52</v>
      </c>
      <c r="M3085" s="37"/>
      <c r="N3085" s="260" t="s">
        <v>20645</v>
      </c>
      <c r="O3085" s="260">
        <v>0.0</v>
      </c>
      <c r="P3085" s="260"/>
      <c r="Q3085" s="260"/>
      <c r="R3085" s="260"/>
    </row>
    <row r="3086">
      <c r="A3086" s="279">
        <v>46027.60068990741</v>
      </c>
      <c r="B3086" s="31">
        <v>1905467.0</v>
      </c>
      <c r="C3086" s="31" t="s">
        <v>8901</v>
      </c>
      <c r="D3086" s="31"/>
      <c r="E3086" s="31" t="s">
        <v>23250</v>
      </c>
      <c r="F3086" s="275"/>
      <c r="G3086" s="276">
        <v>11280.0</v>
      </c>
      <c r="H3086" s="277">
        <v>960.0</v>
      </c>
      <c r="I3086" s="278">
        <v>159.0</v>
      </c>
      <c r="J3086" s="37">
        <v>191.0</v>
      </c>
      <c r="K3086" s="280"/>
      <c r="L3086" s="280" t="s">
        <v>21</v>
      </c>
      <c r="M3086" s="37"/>
      <c r="N3086" s="260" t="s">
        <v>20645</v>
      </c>
      <c r="O3086" s="260">
        <v>0.0</v>
      </c>
      <c r="P3086" s="260"/>
      <c r="Q3086" s="260"/>
      <c r="R3086" s="260"/>
    </row>
    <row r="3087">
      <c r="A3087" s="279">
        <v>46027.643697499996</v>
      </c>
      <c r="B3087" s="31">
        <v>1905468.0</v>
      </c>
      <c r="C3087" s="31" t="s">
        <v>4129</v>
      </c>
      <c r="D3087" s="31"/>
      <c r="E3087" s="31"/>
      <c r="F3087" s="275"/>
      <c r="G3087" s="276">
        <v>2660.0</v>
      </c>
      <c r="H3087" s="277">
        <v>140.0</v>
      </c>
      <c r="I3087" s="278">
        <v>24.0</v>
      </c>
      <c r="J3087" s="37">
        <v>28.0</v>
      </c>
      <c r="K3087" s="37"/>
      <c r="L3087" s="37" t="s">
        <v>52</v>
      </c>
      <c r="M3087" s="37"/>
      <c r="N3087" s="260" t="s">
        <v>20645</v>
      </c>
      <c r="O3087" s="260">
        <v>0.0</v>
      </c>
      <c r="P3087" s="260"/>
      <c r="Q3087" s="260"/>
      <c r="R3087" s="260"/>
    </row>
    <row r="3088">
      <c r="A3088" s="279"/>
      <c r="B3088" s="31"/>
      <c r="C3088" s="31"/>
      <c r="D3088" s="31"/>
      <c r="E3088" s="31"/>
      <c r="F3088" s="275"/>
      <c r="G3088" s="276"/>
      <c r="H3088" s="277"/>
      <c r="I3088" s="278"/>
      <c r="J3088" s="37"/>
      <c r="K3088" s="37"/>
      <c r="L3088" s="37"/>
      <c r="M3088" s="37"/>
      <c r="N3088" s="260"/>
      <c r="O3088" s="260"/>
      <c r="P3088" s="260"/>
      <c r="Q3088" s="260"/>
      <c r="R3088" s="260"/>
    </row>
    <row r="3089">
      <c r="A3089" s="279">
        <v>46028.02901097223</v>
      </c>
      <c r="B3089" s="31">
        <v>1905469.0</v>
      </c>
      <c r="C3089" s="31" t="s">
        <v>17971</v>
      </c>
      <c r="D3089" s="31"/>
      <c r="E3089" s="31" t="s">
        <v>23253</v>
      </c>
      <c r="F3089" s="275"/>
      <c r="G3089" s="276">
        <v>3400.0</v>
      </c>
      <c r="H3089" s="277">
        <v>620.0</v>
      </c>
      <c r="I3089" s="278">
        <v>38.0</v>
      </c>
      <c r="J3089" s="37">
        <v>45.0</v>
      </c>
      <c r="K3089" s="37"/>
      <c r="L3089" s="37" t="s">
        <v>60</v>
      </c>
      <c r="M3089" s="37">
        <v>153078.0</v>
      </c>
      <c r="N3089" s="260" t="s">
        <v>20645</v>
      </c>
      <c r="O3089" s="260">
        <v>0.0</v>
      </c>
      <c r="P3089" s="260"/>
      <c r="Q3089" s="260"/>
      <c r="R3089" s="260"/>
    </row>
    <row r="3090">
      <c r="A3090" s="279">
        <v>46028.35703594907</v>
      </c>
      <c r="B3090" s="31">
        <v>1905470.0</v>
      </c>
      <c r="C3090" s="31" t="s">
        <v>8901</v>
      </c>
      <c r="D3090" s="31"/>
      <c r="E3090" s="31" t="s">
        <v>23254</v>
      </c>
      <c r="F3090" s="275"/>
      <c r="G3090" s="276">
        <v>12080.0</v>
      </c>
      <c r="H3090" s="277">
        <v>1760.0</v>
      </c>
      <c r="I3090" s="278">
        <v>291.0</v>
      </c>
      <c r="J3090" s="37">
        <v>349.0</v>
      </c>
      <c r="K3090" s="280"/>
      <c r="L3090" s="280" t="s">
        <v>21</v>
      </c>
      <c r="M3090" s="37"/>
      <c r="N3090" s="260" t="s">
        <v>20645</v>
      </c>
      <c r="O3090" s="260">
        <v>0.0</v>
      </c>
      <c r="P3090" s="260"/>
      <c r="Q3090" s="260"/>
      <c r="R3090" s="260"/>
    </row>
    <row r="3091">
      <c r="A3091" s="279">
        <v>46028.3582803125</v>
      </c>
      <c r="B3091" s="31">
        <v>1905471.0</v>
      </c>
      <c r="C3091" s="31" t="s">
        <v>9511</v>
      </c>
      <c r="D3091" s="31"/>
      <c r="E3091" s="31" t="s">
        <v>23255</v>
      </c>
      <c r="F3091" s="275"/>
      <c r="G3091" s="276">
        <v>3440.0</v>
      </c>
      <c r="H3091" s="277">
        <v>660.0</v>
      </c>
      <c r="I3091" s="278">
        <v>109.0</v>
      </c>
      <c r="J3091" s="37">
        <v>131.0</v>
      </c>
      <c r="K3091" s="280"/>
      <c r="L3091" s="280" t="s">
        <v>21</v>
      </c>
      <c r="M3091" s="37"/>
      <c r="N3091" s="260" t="s">
        <v>20645</v>
      </c>
      <c r="O3091" s="260">
        <v>0.0</v>
      </c>
      <c r="P3091" s="260"/>
      <c r="Q3091" s="260"/>
      <c r="R3091" s="260"/>
    </row>
    <row r="3092">
      <c r="A3092" s="279">
        <v>46028.370038912035</v>
      </c>
      <c r="B3092" s="31">
        <v>1905472.0</v>
      </c>
      <c r="C3092" s="31" t="s">
        <v>4017</v>
      </c>
      <c r="D3092" s="31"/>
      <c r="E3092" s="31" t="s">
        <v>4500</v>
      </c>
      <c r="F3092" s="275"/>
      <c r="G3092" s="276">
        <v>3560.0</v>
      </c>
      <c r="H3092" s="277">
        <v>520.0</v>
      </c>
      <c r="I3092" s="278">
        <v>86.0</v>
      </c>
      <c r="J3092" s="37">
        <v>103.0</v>
      </c>
      <c r="K3092" s="37"/>
      <c r="L3092" s="37" t="s">
        <v>52</v>
      </c>
      <c r="M3092" s="37"/>
      <c r="N3092" s="260" t="s">
        <v>20645</v>
      </c>
      <c r="O3092" s="260">
        <v>0.0</v>
      </c>
      <c r="P3092" s="260"/>
      <c r="Q3092" s="260"/>
      <c r="R3092" s="260"/>
    </row>
    <row r="3093">
      <c r="A3093" s="279">
        <v>46028.387991678246</v>
      </c>
      <c r="B3093" s="31">
        <v>1905473.0</v>
      </c>
      <c r="C3093" s="31" t="s">
        <v>8901</v>
      </c>
      <c r="D3093" s="31"/>
      <c r="E3093" s="31" t="s">
        <v>23256</v>
      </c>
      <c r="F3093" s="275"/>
      <c r="G3093" s="276">
        <v>12700.0</v>
      </c>
      <c r="H3093" s="277">
        <v>2200.0</v>
      </c>
      <c r="I3093" s="278">
        <v>363.0</v>
      </c>
      <c r="J3093" s="37">
        <v>436.0</v>
      </c>
      <c r="K3093" s="280"/>
      <c r="L3093" s="280" t="s">
        <v>21</v>
      </c>
      <c r="M3093" s="37"/>
      <c r="N3093" s="260" t="s">
        <v>20645</v>
      </c>
      <c r="O3093" s="260">
        <v>0.0</v>
      </c>
      <c r="P3093" s="260"/>
      <c r="Q3093" s="260"/>
      <c r="R3093" s="260"/>
    </row>
    <row r="3094">
      <c r="A3094" s="279">
        <v>46028.41479782407</v>
      </c>
      <c r="B3094" s="31">
        <v>1905474.0</v>
      </c>
      <c r="C3094" s="31" t="s">
        <v>8901</v>
      </c>
      <c r="D3094" s="31"/>
      <c r="E3094" s="31" t="s">
        <v>23257</v>
      </c>
      <c r="F3094" s="275"/>
      <c r="G3094" s="276">
        <v>12320.0</v>
      </c>
      <c r="H3094" s="277">
        <v>1820.0</v>
      </c>
      <c r="I3094" s="278">
        <v>301.0</v>
      </c>
      <c r="J3094" s="37">
        <v>361.0</v>
      </c>
      <c r="K3094" s="280"/>
      <c r="L3094" s="280" t="s">
        <v>21</v>
      </c>
      <c r="M3094" s="37"/>
      <c r="N3094" s="260" t="s">
        <v>20645</v>
      </c>
      <c r="O3094" s="260">
        <v>0.0</v>
      </c>
      <c r="P3094" s="260"/>
      <c r="Q3094" s="260"/>
      <c r="R3094" s="260"/>
    </row>
    <row r="3095">
      <c r="A3095" s="279">
        <v>46028.44124475695</v>
      </c>
      <c r="B3095" s="31">
        <v>1905475.0</v>
      </c>
      <c r="C3095" s="31" t="s">
        <v>4082</v>
      </c>
      <c r="D3095" s="31"/>
      <c r="E3095" s="31"/>
      <c r="F3095" s="275"/>
      <c r="G3095" s="276">
        <v>3760.0</v>
      </c>
      <c r="H3095" s="277">
        <v>1000.0</v>
      </c>
      <c r="I3095" s="278">
        <v>60.0</v>
      </c>
      <c r="J3095" s="37">
        <v>72.0</v>
      </c>
      <c r="K3095" s="280"/>
      <c r="L3095" s="280" t="s">
        <v>21</v>
      </c>
      <c r="M3095" s="37"/>
      <c r="N3095" s="260" t="s">
        <v>20645</v>
      </c>
      <c r="O3095" s="260">
        <v>0.0</v>
      </c>
      <c r="P3095" s="260"/>
      <c r="Q3095" s="260"/>
      <c r="R3095" s="260"/>
    </row>
    <row r="3096">
      <c r="A3096" s="279">
        <v>46028.44767671297</v>
      </c>
      <c r="B3096" s="31">
        <v>1905476.0</v>
      </c>
      <c r="C3096" s="31" t="s">
        <v>8901</v>
      </c>
      <c r="D3096" s="31"/>
      <c r="E3096" s="31" t="s">
        <v>23258</v>
      </c>
      <c r="F3096" s="275"/>
      <c r="G3096" s="276">
        <v>12900.0</v>
      </c>
      <c r="H3096" s="277">
        <v>2240.0</v>
      </c>
      <c r="I3096" s="278">
        <v>370.0</v>
      </c>
      <c r="J3096" s="37">
        <v>444.0</v>
      </c>
      <c r="K3096" s="280"/>
      <c r="L3096" s="280" t="s">
        <v>21</v>
      </c>
      <c r="M3096" s="37"/>
      <c r="N3096" s="260" t="s">
        <v>20645</v>
      </c>
      <c r="O3096" s="260">
        <v>0.0</v>
      </c>
      <c r="P3096" s="260"/>
      <c r="Q3096" s="260"/>
      <c r="R3096" s="260"/>
    </row>
    <row r="3097">
      <c r="A3097" s="279">
        <v>46028.50412297454</v>
      </c>
      <c r="B3097" s="31">
        <v>1905477.0</v>
      </c>
      <c r="C3097" s="31" t="s">
        <v>8901</v>
      </c>
      <c r="D3097" s="31"/>
      <c r="E3097" s="31" t="s">
        <v>23259</v>
      </c>
      <c r="F3097" s="275"/>
      <c r="G3097" s="276">
        <v>15020.0</v>
      </c>
      <c r="H3097" s="277">
        <v>4400.0</v>
      </c>
      <c r="I3097" s="278">
        <v>726.0</v>
      </c>
      <c r="J3097" s="37">
        <v>872.0</v>
      </c>
      <c r="K3097" s="280"/>
      <c r="L3097" s="280" t="s">
        <v>21</v>
      </c>
      <c r="M3097" s="37"/>
      <c r="N3097" s="260" t="s">
        <v>20645</v>
      </c>
      <c r="O3097" s="260">
        <v>0.0</v>
      </c>
      <c r="P3097" s="260"/>
      <c r="Q3097" s="260"/>
      <c r="R3097" s="260"/>
    </row>
    <row r="3098">
      <c r="A3098" s="279">
        <v>46028.530756712964</v>
      </c>
      <c r="B3098" s="31">
        <v>1905478.0</v>
      </c>
      <c r="C3098" s="31" t="s">
        <v>4017</v>
      </c>
      <c r="D3098" s="31"/>
      <c r="E3098" s="31" t="s">
        <v>4500</v>
      </c>
      <c r="F3098" s="275"/>
      <c r="G3098" s="276">
        <v>3560.0</v>
      </c>
      <c r="H3098" s="277">
        <v>480.0</v>
      </c>
      <c r="I3098" s="278">
        <v>29.0</v>
      </c>
      <c r="J3098" s="37">
        <v>35.0</v>
      </c>
      <c r="K3098" s="37"/>
      <c r="L3098" s="37" t="s">
        <v>52</v>
      </c>
      <c r="M3098" s="37"/>
      <c r="N3098" s="260" t="s">
        <v>20645</v>
      </c>
      <c r="O3098" s="260">
        <v>0.0</v>
      </c>
      <c r="P3098" s="260"/>
      <c r="Q3098" s="260"/>
      <c r="R3098" s="260"/>
    </row>
    <row r="3099">
      <c r="A3099" s="279">
        <v>46028.543173136575</v>
      </c>
      <c r="B3099" s="31">
        <v>1905479.0</v>
      </c>
      <c r="C3099" s="31" t="s">
        <v>4031</v>
      </c>
      <c r="D3099" s="31"/>
      <c r="E3099" s="31" t="s">
        <v>23260</v>
      </c>
      <c r="F3099" s="275"/>
      <c r="G3099" s="276">
        <v>3380.0</v>
      </c>
      <c r="H3099" s="277">
        <v>420.0</v>
      </c>
      <c r="I3099" s="278">
        <v>70.0</v>
      </c>
      <c r="J3099" s="37">
        <v>84.0</v>
      </c>
      <c r="K3099" s="280"/>
      <c r="L3099" s="280" t="s">
        <v>21</v>
      </c>
      <c r="M3099" s="37"/>
      <c r="N3099" s="260" t="s">
        <v>20645</v>
      </c>
      <c r="O3099" s="260">
        <v>0.0</v>
      </c>
      <c r="P3099" s="260"/>
      <c r="Q3099" s="260"/>
      <c r="R3099" s="260"/>
    </row>
    <row r="3100">
      <c r="A3100" s="279">
        <v>46028.63757939815</v>
      </c>
      <c r="B3100" s="31">
        <v>1905480.0</v>
      </c>
      <c r="C3100" s="31" t="s">
        <v>5722</v>
      </c>
      <c r="D3100" s="31"/>
      <c r="E3100" s="31" t="s">
        <v>22684</v>
      </c>
      <c r="F3100" s="275"/>
      <c r="G3100" s="276">
        <v>3720.0</v>
      </c>
      <c r="H3100" s="277">
        <v>260.0</v>
      </c>
      <c r="I3100" s="278">
        <v>11.0</v>
      </c>
      <c r="J3100" s="37">
        <v>13.0</v>
      </c>
      <c r="K3100" s="280"/>
      <c r="L3100" s="280" t="s">
        <v>21</v>
      </c>
      <c r="M3100" s="37"/>
      <c r="N3100" s="260" t="s">
        <v>20645</v>
      </c>
      <c r="O3100" s="260">
        <v>0.0</v>
      </c>
      <c r="P3100" s="260"/>
      <c r="Q3100" s="260"/>
      <c r="R3100" s="260"/>
    </row>
    <row r="3101">
      <c r="A3101" s="279">
        <v>46028.63909780093</v>
      </c>
      <c r="B3101" s="31">
        <v>1905481.0</v>
      </c>
      <c r="C3101" s="31" t="s">
        <v>5722</v>
      </c>
      <c r="D3101" s="31"/>
      <c r="E3101" s="31" t="s">
        <v>22684</v>
      </c>
      <c r="F3101" s="275"/>
      <c r="G3101" s="276">
        <v>3460.0</v>
      </c>
      <c r="H3101" s="277">
        <v>420.0</v>
      </c>
      <c r="I3101" s="278">
        <v>78.0</v>
      </c>
      <c r="J3101" s="37">
        <v>94.0</v>
      </c>
      <c r="K3101" s="280"/>
      <c r="L3101" s="280" t="s">
        <v>21</v>
      </c>
      <c r="M3101" s="37"/>
      <c r="N3101" s="260" t="s">
        <v>20645</v>
      </c>
      <c r="O3101" s="260">
        <v>0.0</v>
      </c>
      <c r="P3101" s="260"/>
      <c r="Q3101" s="260"/>
      <c r="R3101" s="260"/>
    </row>
    <row r="3102">
      <c r="A3102" s="279">
        <v>46028.63993873843</v>
      </c>
      <c r="B3102" s="31">
        <v>1905482.0</v>
      </c>
      <c r="C3102" s="31" t="s">
        <v>5722</v>
      </c>
      <c r="D3102" s="31"/>
      <c r="E3102" s="31" t="s">
        <v>22683</v>
      </c>
      <c r="F3102" s="275"/>
      <c r="G3102" s="276">
        <v>3520.0</v>
      </c>
      <c r="H3102" s="277">
        <v>200.0</v>
      </c>
      <c r="I3102" s="278">
        <v>8.0</v>
      </c>
      <c r="J3102" s="37">
        <v>10.0</v>
      </c>
      <c r="K3102" s="280"/>
      <c r="L3102" s="280" t="s">
        <v>21</v>
      </c>
      <c r="M3102" s="37"/>
      <c r="N3102" s="260" t="s">
        <v>20645</v>
      </c>
      <c r="O3102" s="260">
        <v>0.0</v>
      </c>
      <c r="P3102" s="260"/>
      <c r="Q3102" s="260"/>
      <c r="R3102" s="260"/>
    </row>
    <row r="3103">
      <c r="A3103" s="279">
        <v>46028.640726087964</v>
      </c>
      <c r="B3103" s="31">
        <v>1905483.0</v>
      </c>
      <c r="C3103" s="31" t="s">
        <v>5722</v>
      </c>
      <c r="D3103" s="31"/>
      <c r="E3103" s="31" t="s">
        <v>22683</v>
      </c>
      <c r="F3103" s="275"/>
      <c r="G3103" s="276">
        <v>3320.0</v>
      </c>
      <c r="H3103" s="277">
        <v>560.0</v>
      </c>
      <c r="I3103" s="278">
        <v>104.0</v>
      </c>
      <c r="J3103" s="37">
        <v>125.0</v>
      </c>
      <c r="K3103" s="280"/>
      <c r="L3103" s="280" t="s">
        <v>21</v>
      </c>
      <c r="M3103" s="37"/>
      <c r="N3103" s="260" t="s">
        <v>20645</v>
      </c>
      <c r="O3103" s="260">
        <v>0.0</v>
      </c>
      <c r="P3103" s="260"/>
      <c r="Q3103" s="260"/>
      <c r="R3103" s="260"/>
    </row>
    <row r="3104">
      <c r="A3104" s="279"/>
      <c r="B3104" s="31"/>
      <c r="C3104" s="31"/>
      <c r="D3104" s="31"/>
      <c r="E3104" s="31"/>
      <c r="F3104" s="275"/>
      <c r="G3104" s="276"/>
      <c r="H3104" s="277"/>
      <c r="I3104" s="278"/>
      <c r="J3104" s="37"/>
      <c r="K3104" s="280"/>
      <c r="L3104" s="280"/>
      <c r="M3104" s="37"/>
      <c r="N3104" s="260"/>
      <c r="O3104" s="260"/>
      <c r="P3104" s="260"/>
      <c r="Q3104" s="260"/>
      <c r="R3104" s="260"/>
    </row>
    <row r="3105">
      <c r="A3105" s="279">
        <v>46029.02900487269</v>
      </c>
      <c r="B3105" s="31">
        <v>1905484.0</v>
      </c>
      <c r="C3105" s="31" t="s">
        <v>8901</v>
      </c>
      <c r="D3105" s="31"/>
      <c r="E3105" s="31" t="s">
        <v>23272</v>
      </c>
      <c r="F3105" s="275"/>
      <c r="G3105" s="276">
        <v>13020.0</v>
      </c>
      <c r="H3105" s="277">
        <v>2560.0</v>
      </c>
      <c r="I3105" s="278">
        <v>423.0</v>
      </c>
      <c r="J3105" s="37">
        <v>507.0</v>
      </c>
      <c r="K3105" s="280"/>
      <c r="L3105" s="280" t="s">
        <v>21</v>
      </c>
      <c r="M3105" s="37"/>
      <c r="N3105" s="260" t="s">
        <v>20645</v>
      </c>
      <c r="O3105" s="260">
        <v>0.0</v>
      </c>
      <c r="P3105" s="260"/>
      <c r="Q3105" s="260"/>
      <c r="R3105" s="260"/>
    </row>
    <row r="3106">
      <c r="A3106" s="279">
        <v>46029.48993751158</v>
      </c>
      <c r="B3106" s="31">
        <v>1905485.0</v>
      </c>
      <c r="C3106" s="31" t="s">
        <v>5722</v>
      </c>
      <c r="D3106" s="31"/>
      <c r="E3106" s="31" t="s">
        <v>22684</v>
      </c>
      <c r="F3106" s="275"/>
      <c r="G3106" s="276">
        <v>3400.0</v>
      </c>
      <c r="H3106" s="277">
        <v>120.0</v>
      </c>
      <c r="I3106" s="278">
        <v>5.0</v>
      </c>
      <c r="J3106" s="37">
        <v>6.0</v>
      </c>
      <c r="K3106" s="280"/>
      <c r="L3106" s="280" t="s">
        <v>21</v>
      </c>
      <c r="M3106" s="37"/>
      <c r="N3106" s="260" t="s">
        <v>20645</v>
      </c>
      <c r="O3106" s="260">
        <v>0.0</v>
      </c>
      <c r="P3106" s="260"/>
      <c r="Q3106" s="260"/>
      <c r="R3106" s="260"/>
    </row>
    <row r="3107">
      <c r="A3107" s="279">
        <v>46029.493369710646</v>
      </c>
      <c r="B3107" s="31">
        <v>1905486.0</v>
      </c>
      <c r="C3107" s="31" t="s">
        <v>5722</v>
      </c>
      <c r="D3107" s="31"/>
      <c r="E3107" s="31" t="s">
        <v>22684</v>
      </c>
      <c r="F3107" s="275"/>
      <c r="G3107" s="276">
        <v>3280.0</v>
      </c>
      <c r="H3107" s="277">
        <v>460.0</v>
      </c>
      <c r="I3107" s="278">
        <v>86.0</v>
      </c>
      <c r="J3107" s="37">
        <v>103.0</v>
      </c>
      <c r="K3107" s="280"/>
      <c r="L3107" s="280" t="s">
        <v>21</v>
      </c>
      <c r="M3107" s="37"/>
      <c r="N3107" s="260" t="s">
        <v>20645</v>
      </c>
      <c r="O3107" s="260">
        <v>0.0</v>
      </c>
      <c r="P3107" s="260"/>
      <c r="Q3107" s="260"/>
      <c r="R3107" s="260"/>
    </row>
    <row r="3108">
      <c r="A3108" s="279">
        <v>46029.49409961805</v>
      </c>
      <c r="B3108" s="31">
        <v>1905487.0</v>
      </c>
      <c r="C3108" s="31" t="s">
        <v>18088</v>
      </c>
      <c r="D3108" s="31"/>
      <c r="E3108" s="31"/>
      <c r="F3108" s="275"/>
      <c r="G3108" s="276">
        <v>4180.0</v>
      </c>
      <c r="H3108" s="277">
        <v>1140.0</v>
      </c>
      <c r="I3108" s="278">
        <v>137.0</v>
      </c>
      <c r="J3108" s="37">
        <v>165.0</v>
      </c>
      <c r="K3108" s="280"/>
      <c r="L3108" s="280" t="s">
        <v>21</v>
      </c>
      <c r="M3108" s="37"/>
      <c r="N3108" s="260" t="s">
        <v>20645</v>
      </c>
      <c r="O3108" s="260">
        <v>0.0</v>
      </c>
      <c r="P3108" s="260"/>
      <c r="Q3108" s="260"/>
      <c r="R3108" s="260"/>
    </row>
    <row r="3109">
      <c r="A3109" s="279">
        <v>46029.509773495374</v>
      </c>
      <c r="B3109" s="31">
        <v>1905488.0</v>
      </c>
      <c r="C3109" s="31" t="s">
        <v>8901</v>
      </c>
      <c r="D3109" s="31"/>
      <c r="E3109" s="31" t="s">
        <v>23273</v>
      </c>
      <c r="F3109" s="275"/>
      <c r="G3109" s="276">
        <v>14900.0</v>
      </c>
      <c r="H3109" s="277">
        <v>3680.0</v>
      </c>
      <c r="I3109" s="278">
        <v>608.0</v>
      </c>
      <c r="J3109" s="37">
        <v>729.0</v>
      </c>
      <c r="K3109" s="280"/>
      <c r="L3109" s="280" t="s">
        <v>21</v>
      </c>
      <c r="M3109" s="37"/>
      <c r="N3109" s="260" t="s">
        <v>20645</v>
      </c>
      <c r="O3109" s="260">
        <v>0.0</v>
      </c>
      <c r="P3109" s="260"/>
      <c r="Q3109" s="260"/>
      <c r="R3109" s="260"/>
    </row>
    <row r="3110">
      <c r="A3110" s="279">
        <v>46029.517166377314</v>
      </c>
      <c r="B3110" s="31">
        <v>1905489.0</v>
      </c>
      <c r="C3110" s="31" t="s">
        <v>6423</v>
      </c>
      <c r="D3110" s="31"/>
      <c r="E3110" s="31" t="s">
        <v>22683</v>
      </c>
      <c r="F3110" s="275"/>
      <c r="G3110" s="276">
        <v>3260.0</v>
      </c>
      <c r="H3110" s="277">
        <v>160.0</v>
      </c>
      <c r="I3110" s="278">
        <v>7.0</v>
      </c>
      <c r="J3110" s="37">
        <v>8.0</v>
      </c>
      <c r="K3110" s="280"/>
      <c r="L3110" s="280" t="s">
        <v>21</v>
      </c>
      <c r="M3110" s="37"/>
      <c r="N3110" s="260" t="s">
        <v>20645</v>
      </c>
      <c r="O3110" s="260">
        <v>0.0</v>
      </c>
      <c r="P3110" s="260"/>
      <c r="Q3110" s="260"/>
      <c r="R3110" s="260"/>
    </row>
    <row r="3111">
      <c r="A3111" s="279">
        <v>46029.54736960648</v>
      </c>
      <c r="B3111" s="31">
        <v>1905490.0</v>
      </c>
      <c r="C3111" s="31" t="s">
        <v>6423</v>
      </c>
      <c r="D3111" s="31"/>
      <c r="E3111" s="31" t="s">
        <v>22683</v>
      </c>
      <c r="F3111" s="275"/>
      <c r="G3111" s="276">
        <v>3100.0</v>
      </c>
      <c r="H3111" s="277">
        <v>260.0</v>
      </c>
      <c r="I3111" s="278">
        <v>49.0</v>
      </c>
      <c r="J3111" s="37">
        <v>58.0</v>
      </c>
      <c r="K3111" s="280"/>
      <c r="L3111" s="280" t="s">
        <v>21</v>
      </c>
      <c r="M3111" s="37"/>
      <c r="N3111" s="260" t="s">
        <v>20645</v>
      </c>
      <c r="O3111" s="260">
        <v>0.0</v>
      </c>
      <c r="P3111" s="260"/>
      <c r="Q3111" s="260"/>
      <c r="R3111" s="260"/>
    </row>
    <row r="3112">
      <c r="A3112" s="279">
        <v>46029.54906331019</v>
      </c>
      <c r="B3112" s="31">
        <v>1905491.0</v>
      </c>
      <c r="C3112" s="31" t="s">
        <v>8901</v>
      </c>
      <c r="D3112" s="31"/>
      <c r="E3112" s="31" t="s">
        <v>23274</v>
      </c>
      <c r="F3112" s="275"/>
      <c r="G3112" s="276">
        <v>11460.0</v>
      </c>
      <c r="H3112" s="277">
        <v>900.0</v>
      </c>
      <c r="I3112" s="278">
        <v>149.0</v>
      </c>
      <c r="J3112" s="37">
        <v>179.0</v>
      </c>
      <c r="K3112" s="280"/>
      <c r="L3112" s="280" t="s">
        <v>21</v>
      </c>
      <c r="M3112" s="37"/>
      <c r="N3112" s="260" t="s">
        <v>20645</v>
      </c>
      <c r="O3112" s="260">
        <v>0.0</v>
      </c>
      <c r="P3112" s="260"/>
      <c r="Q3112" s="260"/>
      <c r="R3112" s="260"/>
    </row>
    <row r="3113">
      <c r="A3113" s="279">
        <v>46027.0</v>
      </c>
      <c r="B3113" s="31">
        <v>1905492.0</v>
      </c>
      <c r="C3113" s="31" t="s">
        <v>23246</v>
      </c>
      <c r="D3113" s="31"/>
      <c r="E3113" s="31" t="s">
        <v>22096</v>
      </c>
      <c r="F3113" s="275"/>
      <c r="G3113" s="276">
        <v>3640.0</v>
      </c>
      <c r="H3113" s="277">
        <v>760.0</v>
      </c>
      <c r="I3113" s="278">
        <v>152.0</v>
      </c>
      <c r="J3113" s="37">
        <v>183.0</v>
      </c>
      <c r="K3113" s="280"/>
      <c r="L3113" s="280" t="s">
        <v>21</v>
      </c>
      <c r="M3113" s="37"/>
      <c r="N3113" s="260" t="s">
        <v>20645</v>
      </c>
      <c r="O3113" s="260">
        <v>0.0</v>
      </c>
      <c r="P3113" s="260"/>
      <c r="Q3113" s="260"/>
      <c r="R3113" s="260"/>
    </row>
    <row r="3114">
      <c r="A3114" s="279">
        <v>46027.0</v>
      </c>
      <c r="B3114" s="31">
        <v>1905493.0</v>
      </c>
      <c r="C3114" s="31" t="s">
        <v>21928</v>
      </c>
      <c r="D3114" s="31"/>
      <c r="E3114" s="31" t="s">
        <v>23247</v>
      </c>
      <c r="F3114" s="275"/>
      <c r="G3114" s="276">
        <v>3640.0</v>
      </c>
      <c r="H3114" s="277">
        <v>760.0</v>
      </c>
      <c r="I3114" s="278">
        <v>152.0</v>
      </c>
      <c r="J3114" s="37">
        <v>183.0</v>
      </c>
      <c r="K3114" s="280"/>
      <c r="L3114" s="280" t="s">
        <v>21</v>
      </c>
      <c r="M3114" s="37"/>
      <c r="N3114" s="260" t="s">
        <v>20645</v>
      </c>
      <c r="O3114" s="260">
        <v>0.0</v>
      </c>
      <c r="P3114" s="260"/>
      <c r="Q3114" s="260"/>
      <c r="R3114" s="260"/>
    </row>
    <row r="3115">
      <c r="A3115" s="279">
        <v>46029.60035523148</v>
      </c>
      <c r="B3115" s="31">
        <v>1905494.0</v>
      </c>
      <c r="C3115" s="31" t="s">
        <v>8901</v>
      </c>
      <c r="D3115" s="31"/>
      <c r="E3115" s="31" t="s">
        <v>23275</v>
      </c>
      <c r="F3115" s="275"/>
      <c r="G3115" s="276">
        <v>12540.0</v>
      </c>
      <c r="H3115" s="277">
        <v>2040.0</v>
      </c>
      <c r="I3115" s="278">
        <v>337.0</v>
      </c>
      <c r="J3115" s="37">
        <v>404.0</v>
      </c>
      <c r="K3115" s="280"/>
      <c r="L3115" s="280" t="s">
        <v>21</v>
      </c>
      <c r="M3115" s="37"/>
      <c r="N3115" s="260" t="s">
        <v>20645</v>
      </c>
      <c r="O3115" s="260">
        <v>0.0</v>
      </c>
      <c r="P3115" s="260"/>
      <c r="Q3115" s="260"/>
      <c r="R3115" s="260"/>
    </row>
    <row r="3116">
      <c r="A3116" s="279"/>
      <c r="B3116" s="31"/>
      <c r="C3116" s="31"/>
      <c r="D3116" s="31"/>
      <c r="E3116" s="31"/>
      <c r="F3116" s="275"/>
      <c r="G3116" s="276"/>
      <c r="H3116" s="277"/>
      <c r="I3116" s="278"/>
      <c r="J3116" s="37"/>
      <c r="K3116" s="280"/>
      <c r="L3116" s="280"/>
      <c r="M3116" s="37"/>
      <c r="N3116" s="260"/>
      <c r="O3116" s="260"/>
      <c r="P3116" s="260"/>
      <c r="Q3116" s="260"/>
      <c r="R3116" s="260"/>
    </row>
    <row r="3117">
      <c r="A3117" s="279">
        <v>46030.029005578705</v>
      </c>
      <c r="B3117" s="31">
        <v>9560.0</v>
      </c>
      <c r="C3117" s="31" t="s">
        <v>8901</v>
      </c>
      <c r="D3117" s="31"/>
      <c r="E3117" s="31" t="s">
        <v>23282</v>
      </c>
      <c r="F3117" s="275"/>
      <c r="G3117" s="276">
        <v>11460.0</v>
      </c>
      <c r="H3117" s="277">
        <v>1060.0</v>
      </c>
      <c r="I3117" s="278">
        <v>175.0</v>
      </c>
      <c r="J3117" s="37">
        <v>210.0</v>
      </c>
      <c r="K3117" s="280"/>
      <c r="L3117" s="280" t="s">
        <v>21</v>
      </c>
      <c r="M3117" s="37"/>
      <c r="N3117" s="260" t="s">
        <v>20645</v>
      </c>
      <c r="O3117" s="260">
        <v>0.0</v>
      </c>
      <c r="P3117" s="260"/>
      <c r="Q3117" s="260"/>
      <c r="R3117" s="260"/>
    </row>
    <row r="3118">
      <c r="A3118" s="279">
        <v>46030.36027474537</v>
      </c>
      <c r="B3118" s="31">
        <v>9561.0</v>
      </c>
      <c r="C3118" s="31" t="s">
        <v>4017</v>
      </c>
      <c r="D3118" s="31"/>
      <c r="E3118" s="31" t="s">
        <v>4500</v>
      </c>
      <c r="F3118" s="275"/>
      <c r="G3118" s="276">
        <v>3620.0</v>
      </c>
      <c r="H3118" s="277">
        <v>760.0</v>
      </c>
      <c r="I3118" s="278">
        <v>126.0</v>
      </c>
      <c r="J3118" s="37">
        <v>151.0</v>
      </c>
      <c r="K3118" s="37"/>
      <c r="L3118" s="37" t="s">
        <v>52</v>
      </c>
      <c r="M3118" s="37"/>
      <c r="N3118" s="260" t="s">
        <v>20645</v>
      </c>
      <c r="O3118" s="260">
        <v>0.0</v>
      </c>
      <c r="P3118" s="260"/>
      <c r="Q3118" s="260"/>
      <c r="R3118" s="260"/>
    </row>
    <row r="3119">
      <c r="A3119" s="279">
        <v>46030.38569081019</v>
      </c>
      <c r="B3119" s="31">
        <v>9562.0</v>
      </c>
      <c r="C3119" s="31" t="s">
        <v>744</v>
      </c>
      <c r="D3119" s="31"/>
      <c r="E3119" s="31"/>
      <c r="F3119" s="275"/>
      <c r="G3119" s="276">
        <v>3740.0</v>
      </c>
      <c r="H3119" s="277">
        <v>980.0</v>
      </c>
      <c r="I3119" s="278">
        <v>59.0</v>
      </c>
      <c r="J3119" s="37">
        <v>71.0</v>
      </c>
      <c r="K3119" s="37"/>
      <c r="L3119" s="37" t="s">
        <v>52</v>
      </c>
      <c r="M3119" s="37"/>
      <c r="N3119" s="260" t="s">
        <v>20645</v>
      </c>
      <c r="O3119" s="260">
        <v>0.0</v>
      </c>
      <c r="P3119" s="260"/>
      <c r="Q3119" s="260"/>
      <c r="R3119" s="260"/>
    </row>
    <row r="3120">
      <c r="A3120" s="279">
        <v>46030.40261751157</v>
      </c>
      <c r="B3120" s="31">
        <v>9563.0</v>
      </c>
      <c r="C3120" s="31" t="s">
        <v>4444</v>
      </c>
      <c r="D3120" s="31"/>
      <c r="E3120" s="31" t="s">
        <v>23084</v>
      </c>
      <c r="F3120" s="275"/>
      <c r="G3120" s="276">
        <v>3400.0</v>
      </c>
      <c r="H3120" s="277">
        <v>600.0</v>
      </c>
      <c r="I3120" s="278">
        <v>99.0</v>
      </c>
      <c r="J3120" s="37">
        <v>119.0</v>
      </c>
      <c r="K3120" s="280"/>
      <c r="L3120" s="280" t="s">
        <v>21</v>
      </c>
      <c r="M3120" s="37"/>
      <c r="N3120" s="260" t="s">
        <v>20645</v>
      </c>
      <c r="O3120" s="260">
        <v>0.0</v>
      </c>
      <c r="P3120" s="260"/>
      <c r="Q3120" s="260"/>
      <c r="R3120" s="260"/>
    </row>
    <row r="3121">
      <c r="A3121" s="279">
        <v>46030.40415177083</v>
      </c>
      <c r="B3121" s="31">
        <v>9564.0</v>
      </c>
      <c r="C3121" s="31" t="s">
        <v>8901</v>
      </c>
      <c r="D3121" s="31"/>
      <c r="E3121" s="31" t="s">
        <v>23283</v>
      </c>
      <c r="F3121" s="275"/>
      <c r="G3121" s="276">
        <v>11460.0</v>
      </c>
      <c r="H3121" s="277">
        <v>1140.0</v>
      </c>
      <c r="I3121" s="278">
        <v>189.0</v>
      </c>
      <c r="J3121" s="37">
        <v>226.0</v>
      </c>
      <c r="K3121" s="280"/>
      <c r="L3121" s="280" t="s">
        <v>21</v>
      </c>
      <c r="M3121" s="37"/>
      <c r="N3121" s="260" t="s">
        <v>20645</v>
      </c>
      <c r="O3121" s="260">
        <v>0.0</v>
      </c>
      <c r="P3121" s="260"/>
      <c r="Q3121" s="260"/>
      <c r="R3121" s="260"/>
    </row>
    <row r="3122">
      <c r="A3122" s="279">
        <v>46030.452148321754</v>
      </c>
      <c r="B3122" s="31">
        <v>9565.0</v>
      </c>
      <c r="C3122" s="31" t="s">
        <v>6423</v>
      </c>
      <c r="D3122" s="31"/>
      <c r="E3122" s="31" t="s">
        <v>22684</v>
      </c>
      <c r="F3122" s="275"/>
      <c r="G3122" s="276">
        <v>3140.0</v>
      </c>
      <c r="H3122" s="277">
        <v>240.0</v>
      </c>
      <c r="I3122" s="278">
        <v>10.0</v>
      </c>
      <c r="J3122" s="37">
        <v>12.0</v>
      </c>
      <c r="K3122" s="280"/>
      <c r="L3122" s="280" t="s">
        <v>21</v>
      </c>
      <c r="M3122" s="37"/>
      <c r="N3122" s="260" t="s">
        <v>20645</v>
      </c>
      <c r="O3122" s="260">
        <v>0.0</v>
      </c>
      <c r="P3122" s="260"/>
      <c r="Q3122" s="260"/>
      <c r="R3122" s="260"/>
    </row>
    <row r="3123">
      <c r="A3123" s="279">
        <v>46030.49587824074</v>
      </c>
      <c r="B3123" s="31">
        <v>9566.0</v>
      </c>
      <c r="C3123" s="31" t="s">
        <v>6423</v>
      </c>
      <c r="D3123" s="31"/>
      <c r="E3123" s="31" t="s">
        <v>22684</v>
      </c>
      <c r="F3123" s="275"/>
      <c r="G3123" s="276">
        <v>2900.0</v>
      </c>
      <c r="H3123" s="277">
        <v>240.0</v>
      </c>
      <c r="I3123" s="278">
        <v>45.0</v>
      </c>
      <c r="J3123" s="37">
        <v>54.0</v>
      </c>
      <c r="K3123" s="280"/>
      <c r="L3123" s="280" t="s">
        <v>21</v>
      </c>
      <c r="M3123" s="37"/>
      <c r="N3123" s="260" t="s">
        <v>20645</v>
      </c>
      <c r="O3123" s="260">
        <v>0.0</v>
      </c>
      <c r="P3123" s="260"/>
      <c r="Q3123" s="260"/>
      <c r="R3123" s="260"/>
    </row>
    <row r="3124">
      <c r="A3124" s="279">
        <v>46030.49698976852</v>
      </c>
      <c r="B3124" s="31">
        <v>9567.0</v>
      </c>
      <c r="C3124" s="31" t="s">
        <v>6423</v>
      </c>
      <c r="D3124" s="31"/>
      <c r="E3124" s="31" t="s">
        <v>22683</v>
      </c>
      <c r="F3124" s="275"/>
      <c r="G3124" s="276">
        <v>3380.0</v>
      </c>
      <c r="H3124" s="277">
        <v>360.0</v>
      </c>
      <c r="I3124" s="278">
        <v>0.0</v>
      </c>
      <c r="J3124" s="37">
        <v>0.0</v>
      </c>
      <c r="K3124" s="280"/>
      <c r="L3124" s="280" t="s">
        <v>21</v>
      </c>
      <c r="M3124" s="37"/>
      <c r="N3124" s="260" t="s">
        <v>20645</v>
      </c>
      <c r="O3124" s="260">
        <v>0.0</v>
      </c>
      <c r="P3124" s="260"/>
      <c r="Q3124" s="260"/>
      <c r="R3124" s="260"/>
    </row>
    <row r="3125">
      <c r="A3125" s="279">
        <v>46030.49879871528</v>
      </c>
      <c r="B3125" s="31">
        <v>9568.0</v>
      </c>
      <c r="C3125" s="31" t="s">
        <v>6423</v>
      </c>
      <c r="D3125" s="31"/>
      <c r="E3125" s="31" t="s">
        <v>22683</v>
      </c>
      <c r="F3125" s="275"/>
      <c r="G3125" s="276">
        <v>3020.0</v>
      </c>
      <c r="H3125" s="277">
        <v>280.0</v>
      </c>
      <c r="I3125" s="278">
        <v>52.0</v>
      </c>
      <c r="J3125" s="37">
        <v>63.0</v>
      </c>
      <c r="K3125" s="280"/>
      <c r="L3125" s="280" t="s">
        <v>21</v>
      </c>
      <c r="M3125" s="37"/>
      <c r="N3125" s="260" t="s">
        <v>20645</v>
      </c>
      <c r="O3125" s="260">
        <v>0.0</v>
      </c>
      <c r="P3125" s="260"/>
      <c r="Q3125" s="260"/>
      <c r="R3125" s="260"/>
    </row>
    <row r="3126">
      <c r="A3126" s="279">
        <v>46030.50391557871</v>
      </c>
      <c r="B3126" s="31">
        <v>9569.0</v>
      </c>
      <c r="C3126" s="31" t="s">
        <v>4444</v>
      </c>
      <c r="D3126" s="31"/>
      <c r="E3126" s="31"/>
      <c r="F3126" s="275"/>
      <c r="G3126" s="276">
        <v>3180.0</v>
      </c>
      <c r="H3126" s="277">
        <v>380.0</v>
      </c>
      <c r="I3126" s="278">
        <v>63.0</v>
      </c>
      <c r="J3126" s="37">
        <v>76.0</v>
      </c>
      <c r="K3126" s="280"/>
      <c r="L3126" s="280" t="s">
        <v>21</v>
      </c>
      <c r="M3126" s="37"/>
      <c r="N3126" s="260" t="s">
        <v>20645</v>
      </c>
      <c r="O3126" s="260">
        <v>0.0</v>
      </c>
      <c r="P3126" s="260"/>
      <c r="Q3126" s="260"/>
      <c r="R3126" s="260"/>
    </row>
    <row r="3127">
      <c r="A3127" s="279">
        <v>46030.510598761575</v>
      </c>
      <c r="B3127" s="31">
        <v>9570.0</v>
      </c>
      <c r="C3127" s="31" t="s">
        <v>4035</v>
      </c>
      <c r="D3127" s="31"/>
      <c r="E3127" s="31"/>
      <c r="F3127" s="275"/>
      <c r="G3127" s="276">
        <v>2700.0</v>
      </c>
      <c r="H3127" s="277">
        <v>100.0</v>
      </c>
      <c r="I3127" s="278">
        <v>4.0</v>
      </c>
      <c r="J3127" s="37">
        <v>5.0</v>
      </c>
      <c r="K3127" s="37"/>
      <c r="L3127" s="37" t="s">
        <v>52</v>
      </c>
      <c r="M3127" s="37"/>
      <c r="N3127" s="260" t="s">
        <v>20645</v>
      </c>
      <c r="O3127" s="260">
        <v>0.0</v>
      </c>
      <c r="P3127" s="260"/>
      <c r="Q3127" s="260"/>
      <c r="R3127" s="260"/>
    </row>
    <row r="3128">
      <c r="A3128" s="279">
        <v>46030.511149004626</v>
      </c>
      <c r="B3128" s="31">
        <v>9571.0</v>
      </c>
      <c r="C3128" s="31" t="s">
        <v>3989</v>
      </c>
      <c r="D3128" s="31"/>
      <c r="E3128" s="31" t="s">
        <v>20873</v>
      </c>
      <c r="F3128" s="275"/>
      <c r="G3128" s="276">
        <v>2860.0</v>
      </c>
      <c r="H3128" s="277">
        <v>380.0</v>
      </c>
      <c r="I3128" s="278">
        <v>92.0</v>
      </c>
      <c r="J3128" s="37">
        <v>110.0</v>
      </c>
      <c r="K3128" s="37"/>
      <c r="L3128" s="37" t="s">
        <v>60</v>
      </c>
      <c r="M3128" s="37">
        <v>896058.0</v>
      </c>
      <c r="N3128" s="260" t="s">
        <v>20645</v>
      </c>
      <c r="O3128" s="260">
        <v>0.0</v>
      </c>
      <c r="P3128" s="260"/>
      <c r="Q3128" s="260"/>
      <c r="R3128" s="260"/>
    </row>
    <row r="3129">
      <c r="A3129" s="279">
        <v>46030.54602673611</v>
      </c>
      <c r="B3129" s="31">
        <v>9572.0</v>
      </c>
      <c r="C3129" s="31" t="s">
        <v>4444</v>
      </c>
      <c r="D3129" s="31"/>
      <c r="E3129" s="31"/>
      <c r="F3129" s="275"/>
      <c r="G3129" s="276">
        <v>3280.0</v>
      </c>
      <c r="H3129" s="277">
        <v>480.0</v>
      </c>
      <c r="I3129" s="278">
        <v>99.0</v>
      </c>
      <c r="J3129" s="37">
        <v>119.0</v>
      </c>
      <c r="K3129" s="280"/>
      <c r="L3129" s="280" t="s">
        <v>21</v>
      </c>
      <c r="M3129" s="37"/>
      <c r="N3129" s="260" t="s">
        <v>20645</v>
      </c>
      <c r="O3129" s="260">
        <v>0.0</v>
      </c>
      <c r="P3129" s="260"/>
      <c r="Q3129" s="260"/>
      <c r="R3129" s="260"/>
    </row>
    <row r="3130">
      <c r="A3130" s="279"/>
      <c r="B3130" s="31"/>
      <c r="C3130" s="31"/>
      <c r="D3130" s="31"/>
      <c r="E3130" s="31"/>
      <c r="F3130" s="275"/>
      <c r="G3130" s="276"/>
      <c r="H3130" s="277"/>
      <c r="I3130" s="278"/>
      <c r="J3130" s="37"/>
      <c r="K3130" s="280"/>
      <c r="L3130" s="280"/>
      <c r="M3130" s="37"/>
      <c r="N3130" s="260"/>
      <c r="O3130" s="260"/>
      <c r="P3130" s="260"/>
      <c r="Q3130" s="260"/>
      <c r="R3130" s="260"/>
    </row>
    <row r="3131">
      <c r="A3131" s="279">
        <v>46029.0</v>
      </c>
      <c r="B3131" s="31">
        <v>9573.0</v>
      </c>
      <c r="C3131" s="31" t="s">
        <v>9511</v>
      </c>
      <c r="D3131" s="31"/>
      <c r="E3131" s="31" t="s">
        <v>20901</v>
      </c>
      <c r="F3131" s="275"/>
      <c r="G3131" s="276">
        <v>3740.0</v>
      </c>
      <c r="H3131" s="277">
        <v>980.0</v>
      </c>
      <c r="I3131" s="278">
        <v>201.0</v>
      </c>
      <c r="J3131" s="37">
        <v>242.0</v>
      </c>
      <c r="K3131" s="280"/>
      <c r="L3131" s="280" t="s">
        <v>21</v>
      </c>
      <c r="M3131" s="37"/>
      <c r="N3131" s="260" t="s">
        <v>20645</v>
      </c>
      <c r="O3131" s="260">
        <v>0.0</v>
      </c>
      <c r="P3131" s="260"/>
      <c r="Q3131" s="260"/>
      <c r="R3131" s="260"/>
    </row>
    <row r="3132">
      <c r="A3132" s="279">
        <v>46029.0</v>
      </c>
      <c r="B3132" s="31">
        <v>9574.0</v>
      </c>
      <c r="C3132" s="31" t="s">
        <v>23270</v>
      </c>
      <c r="D3132" s="31"/>
      <c r="E3132" s="31" t="s">
        <v>20901</v>
      </c>
      <c r="F3132" s="275"/>
      <c r="G3132" s="276">
        <v>3700.0</v>
      </c>
      <c r="H3132" s="277">
        <v>1120.0</v>
      </c>
      <c r="I3132" s="278">
        <v>230.0</v>
      </c>
      <c r="J3132" s="37">
        <v>276.0</v>
      </c>
      <c r="K3132" s="280"/>
      <c r="L3132" s="280" t="s">
        <v>21</v>
      </c>
      <c r="M3132" s="37"/>
      <c r="N3132" s="260" t="s">
        <v>20645</v>
      </c>
      <c r="O3132" s="260">
        <v>0.0</v>
      </c>
      <c r="P3132" s="260"/>
      <c r="Q3132" s="260"/>
      <c r="R3132" s="260"/>
    </row>
    <row r="3133">
      <c r="A3133" s="279">
        <v>46029.0</v>
      </c>
      <c r="B3133" s="31">
        <v>9575.0</v>
      </c>
      <c r="C3133" s="31" t="s">
        <v>6275</v>
      </c>
      <c r="D3133" s="31"/>
      <c r="E3133" s="31" t="s">
        <v>23271</v>
      </c>
      <c r="F3133" s="275"/>
      <c r="G3133" s="276">
        <v>3780.0</v>
      </c>
      <c r="H3133" s="277">
        <v>900.0</v>
      </c>
      <c r="I3133" s="278">
        <v>90.0</v>
      </c>
      <c r="J3133" s="37">
        <v>108.0</v>
      </c>
      <c r="K3133" s="280"/>
      <c r="L3133" s="280" t="s">
        <v>21</v>
      </c>
      <c r="M3133" s="37"/>
      <c r="N3133" s="260" t="s">
        <v>20645</v>
      </c>
      <c r="O3133" s="260">
        <v>0.0</v>
      </c>
      <c r="P3133" s="260"/>
      <c r="Q3133" s="260"/>
      <c r="R3133" s="260"/>
    </row>
    <row r="3134">
      <c r="A3134" s="279">
        <v>46029.0</v>
      </c>
      <c r="B3134" s="31">
        <v>9576.0</v>
      </c>
      <c r="C3134" s="31" t="s">
        <v>1221</v>
      </c>
      <c r="D3134" s="31"/>
      <c r="E3134" s="31" t="s">
        <v>20944</v>
      </c>
      <c r="F3134" s="275"/>
      <c r="G3134" s="276">
        <v>3540.0</v>
      </c>
      <c r="H3134" s="277">
        <v>660.0</v>
      </c>
      <c r="I3134" s="278">
        <v>159.0</v>
      </c>
      <c r="J3134" s="37">
        <v>191.0</v>
      </c>
      <c r="K3134" s="280"/>
      <c r="L3134" s="280" t="s">
        <v>21</v>
      </c>
      <c r="M3134" s="37"/>
      <c r="N3134" s="260" t="s">
        <v>20645</v>
      </c>
      <c r="O3134" s="260">
        <v>0.0</v>
      </c>
      <c r="P3134" s="260"/>
      <c r="Q3134" s="260"/>
      <c r="R3134" s="260"/>
    </row>
    <row r="3135">
      <c r="A3135" s="279">
        <v>46029.0</v>
      </c>
      <c r="B3135" s="31">
        <v>9577.0</v>
      </c>
      <c r="C3135" s="31" t="s">
        <v>6275</v>
      </c>
      <c r="D3135" s="31"/>
      <c r="E3135" s="31" t="s">
        <v>22123</v>
      </c>
      <c r="F3135" s="275"/>
      <c r="G3135" s="276">
        <v>3420.0</v>
      </c>
      <c r="H3135" s="277">
        <v>540.0</v>
      </c>
      <c r="I3135" s="278">
        <v>130.0</v>
      </c>
      <c r="J3135" s="37">
        <v>156.0</v>
      </c>
      <c r="K3135" s="280"/>
      <c r="L3135" s="280" t="s">
        <v>21</v>
      </c>
      <c r="M3135" s="37"/>
      <c r="N3135" s="260" t="s">
        <v>20645</v>
      </c>
      <c r="O3135" s="260">
        <v>0.0</v>
      </c>
      <c r="P3135" s="260"/>
      <c r="Q3135" s="260"/>
      <c r="R3135" s="260"/>
    </row>
    <row r="3136">
      <c r="A3136" s="279">
        <v>46030.60602710648</v>
      </c>
      <c r="B3136" s="31">
        <v>9578.0</v>
      </c>
      <c r="C3136" s="31" t="s">
        <v>88</v>
      </c>
      <c r="D3136" s="31"/>
      <c r="E3136" s="31"/>
      <c r="F3136" s="275"/>
      <c r="G3136" s="276">
        <v>2740.0</v>
      </c>
      <c r="H3136" s="277">
        <v>220.0</v>
      </c>
      <c r="I3136" s="278">
        <v>37.0</v>
      </c>
      <c r="J3136" s="37">
        <v>44.0</v>
      </c>
      <c r="K3136" s="280"/>
      <c r="L3136" s="280" t="s">
        <v>21</v>
      </c>
      <c r="M3136" s="37"/>
      <c r="N3136" s="260" t="s">
        <v>20645</v>
      </c>
      <c r="O3136" s="260">
        <v>0.0</v>
      </c>
      <c r="P3136" s="260"/>
      <c r="Q3136" s="260"/>
      <c r="R3136" s="260"/>
    </row>
    <row r="3137">
      <c r="A3137" s="279">
        <v>46030.62882488426</v>
      </c>
      <c r="B3137" s="31">
        <v>9579.0</v>
      </c>
      <c r="C3137" s="31" t="s">
        <v>4082</v>
      </c>
      <c r="D3137" s="31"/>
      <c r="E3137" s="31"/>
      <c r="F3137" s="275"/>
      <c r="G3137" s="276">
        <v>3880.0</v>
      </c>
      <c r="H3137" s="277">
        <v>980.0</v>
      </c>
      <c r="I3137" s="278">
        <v>59.0</v>
      </c>
      <c r="J3137" s="37">
        <v>71.0</v>
      </c>
      <c r="K3137" s="280"/>
      <c r="L3137" s="280" t="s">
        <v>21</v>
      </c>
      <c r="M3137" s="37"/>
      <c r="N3137" s="260" t="s">
        <v>20645</v>
      </c>
      <c r="O3137" s="260">
        <v>0.0</v>
      </c>
      <c r="P3137" s="260"/>
      <c r="Q3137" s="260"/>
      <c r="R3137" s="260"/>
    </row>
    <row r="3138">
      <c r="A3138" s="279"/>
      <c r="B3138" s="31"/>
      <c r="C3138" s="31"/>
      <c r="D3138" s="31"/>
      <c r="E3138" s="31"/>
      <c r="F3138" s="275"/>
      <c r="G3138" s="276"/>
      <c r="H3138" s="277"/>
      <c r="I3138" s="278"/>
      <c r="J3138" s="37"/>
      <c r="K3138" s="37"/>
      <c r="L3138" s="37"/>
      <c r="M3138" s="37"/>
      <c r="N3138" s="260"/>
      <c r="O3138" s="260"/>
      <c r="P3138" s="260"/>
      <c r="Q3138" s="260"/>
      <c r="R3138" s="260"/>
    </row>
    <row r="3139">
      <c r="A3139" s="279">
        <v>46031.029015844906</v>
      </c>
      <c r="B3139" s="31">
        <v>9580.0</v>
      </c>
      <c r="C3139" s="31" t="s">
        <v>4138</v>
      </c>
      <c r="D3139" s="31"/>
      <c r="E3139" s="31"/>
      <c r="F3139" s="275"/>
      <c r="G3139" s="276">
        <v>3380.0</v>
      </c>
      <c r="H3139" s="277">
        <v>240.0</v>
      </c>
      <c r="I3139" s="278">
        <v>48.0</v>
      </c>
      <c r="J3139" s="37">
        <v>58.0</v>
      </c>
      <c r="K3139" s="37"/>
      <c r="L3139" s="37" t="s">
        <v>60</v>
      </c>
      <c r="M3139" s="37">
        <v>671546.0</v>
      </c>
      <c r="N3139" s="260" t="s">
        <v>20645</v>
      </c>
      <c r="O3139" s="260">
        <v>0.0</v>
      </c>
      <c r="P3139" s="260"/>
      <c r="Q3139" s="260"/>
      <c r="R3139" s="260"/>
    </row>
    <row r="3140">
      <c r="A3140" s="279">
        <v>46031.34402575232</v>
      </c>
      <c r="B3140" s="31">
        <v>9581.0</v>
      </c>
      <c r="C3140" s="31" t="s">
        <v>8901</v>
      </c>
      <c r="D3140" s="31"/>
      <c r="E3140" s="31" t="s">
        <v>23285</v>
      </c>
      <c r="F3140" s="275"/>
      <c r="G3140" s="276">
        <v>11680.0</v>
      </c>
      <c r="H3140" s="277">
        <v>880.0</v>
      </c>
      <c r="I3140" s="278">
        <v>146.0</v>
      </c>
      <c r="J3140" s="37">
        <v>175.0</v>
      </c>
      <c r="K3140" s="280"/>
      <c r="L3140" s="280" t="s">
        <v>21</v>
      </c>
      <c r="M3140" s="37"/>
      <c r="N3140" s="260" t="s">
        <v>20645</v>
      </c>
      <c r="O3140" s="260">
        <v>0.0</v>
      </c>
      <c r="P3140" s="260"/>
      <c r="Q3140" s="260"/>
      <c r="R3140" s="260"/>
    </row>
    <row r="3141">
      <c r="A3141" s="279">
        <v>46031.36249831018</v>
      </c>
      <c r="B3141" s="31">
        <v>9582.0</v>
      </c>
      <c r="C3141" s="31" t="s">
        <v>4017</v>
      </c>
      <c r="D3141" s="31"/>
      <c r="E3141" s="31" t="s">
        <v>4500</v>
      </c>
      <c r="F3141" s="275"/>
      <c r="G3141" s="276">
        <v>3880.0</v>
      </c>
      <c r="H3141" s="277">
        <v>440.0</v>
      </c>
      <c r="I3141" s="278">
        <v>50.0</v>
      </c>
      <c r="J3141" s="37">
        <v>60.0</v>
      </c>
      <c r="K3141" s="37"/>
      <c r="L3141" s="37" t="s">
        <v>52</v>
      </c>
      <c r="M3141" s="37"/>
      <c r="N3141" s="260" t="s">
        <v>20645</v>
      </c>
      <c r="O3141" s="260">
        <v>0.0</v>
      </c>
      <c r="P3141" s="260"/>
      <c r="Q3141" s="260"/>
      <c r="R3141" s="260"/>
    </row>
    <row r="3142">
      <c r="A3142" s="279">
        <v>46031.37358211806</v>
      </c>
      <c r="B3142" s="31">
        <v>9583.0</v>
      </c>
      <c r="C3142" s="31" t="s">
        <v>8901</v>
      </c>
      <c r="D3142" s="31"/>
      <c r="E3142" s="31" t="s">
        <v>23286</v>
      </c>
      <c r="F3142" s="275"/>
      <c r="G3142" s="276">
        <v>12320.0</v>
      </c>
      <c r="H3142" s="277">
        <v>1820.0</v>
      </c>
      <c r="I3142" s="278">
        <v>301.0</v>
      </c>
      <c r="J3142" s="37">
        <v>361.0</v>
      </c>
      <c r="K3142" s="280"/>
      <c r="L3142" s="280" t="s">
        <v>21</v>
      </c>
      <c r="M3142" s="37"/>
      <c r="N3142" s="260" t="s">
        <v>20645</v>
      </c>
      <c r="O3142" s="260">
        <v>0.0</v>
      </c>
      <c r="P3142" s="260"/>
      <c r="Q3142" s="260"/>
      <c r="R3142" s="260"/>
    </row>
    <row r="3143">
      <c r="A3143" s="279">
        <v>46031.44095841435</v>
      </c>
      <c r="B3143" s="31">
        <v>9584.0</v>
      </c>
      <c r="C3143" s="31" t="s">
        <v>4444</v>
      </c>
      <c r="D3143" s="31"/>
      <c r="E3143" s="31"/>
      <c r="F3143" s="275"/>
      <c r="G3143" s="276">
        <v>3620.0</v>
      </c>
      <c r="H3143" s="277">
        <v>820.0</v>
      </c>
      <c r="I3143" s="278">
        <v>136.0</v>
      </c>
      <c r="J3143" s="37">
        <v>163.0</v>
      </c>
      <c r="K3143" s="280"/>
      <c r="L3143" s="280" t="s">
        <v>21</v>
      </c>
      <c r="M3143" s="37"/>
      <c r="N3143" s="260" t="s">
        <v>20645</v>
      </c>
      <c r="O3143" s="260">
        <v>0.0</v>
      </c>
      <c r="P3143" s="260"/>
      <c r="Q3143" s="260"/>
      <c r="R3143" s="260"/>
    </row>
    <row r="3144">
      <c r="A3144" s="279">
        <v>46031.45312605324</v>
      </c>
      <c r="B3144" s="31">
        <v>9585.0</v>
      </c>
      <c r="C3144" s="31" t="s">
        <v>8901</v>
      </c>
      <c r="D3144" s="31"/>
      <c r="E3144" s="31" t="s">
        <v>23287</v>
      </c>
      <c r="F3144" s="275"/>
      <c r="G3144" s="276">
        <v>15420.0</v>
      </c>
      <c r="H3144" s="277">
        <v>5080.0</v>
      </c>
      <c r="I3144" s="278">
        <v>839.0</v>
      </c>
      <c r="J3144" s="37">
        <v>1006.0</v>
      </c>
      <c r="K3144" s="280"/>
      <c r="L3144" s="280" t="s">
        <v>21</v>
      </c>
      <c r="M3144" s="37"/>
      <c r="N3144" s="260" t="s">
        <v>20645</v>
      </c>
      <c r="O3144" s="260">
        <v>0.0</v>
      </c>
      <c r="P3144" s="260"/>
      <c r="Q3144" s="260"/>
      <c r="R3144" s="260"/>
    </row>
    <row r="3145">
      <c r="A3145" s="279">
        <v>46031.47862285879</v>
      </c>
      <c r="B3145" s="31">
        <v>9586.0</v>
      </c>
      <c r="C3145" s="31" t="s">
        <v>4112</v>
      </c>
      <c r="D3145" s="31"/>
      <c r="E3145" s="31" t="s">
        <v>23288</v>
      </c>
      <c r="F3145" s="275"/>
      <c r="G3145" s="276">
        <v>3760.0</v>
      </c>
      <c r="H3145" s="277">
        <v>1000.0</v>
      </c>
      <c r="I3145" s="278">
        <v>165.0</v>
      </c>
      <c r="J3145" s="37">
        <v>198.0</v>
      </c>
      <c r="K3145" s="280"/>
      <c r="L3145" s="280" t="s">
        <v>21</v>
      </c>
      <c r="M3145" s="37"/>
      <c r="N3145" s="260" t="s">
        <v>20645</v>
      </c>
      <c r="O3145" s="260">
        <v>0.0</v>
      </c>
      <c r="P3145" s="260"/>
      <c r="Q3145" s="260"/>
      <c r="R3145" s="260"/>
    </row>
    <row r="3146">
      <c r="A3146" s="279">
        <v>46031.48052591435</v>
      </c>
      <c r="B3146" s="31">
        <v>9587.0</v>
      </c>
      <c r="C3146" s="31" t="s">
        <v>4017</v>
      </c>
      <c r="D3146" s="31"/>
      <c r="E3146" s="31" t="s">
        <v>4500</v>
      </c>
      <c r="F3146" s="275"/>
      <c r="G3146" s="276">
        <v>3740.0</v>
      </c>
      <c r="H3146" s="277">
        <v>720.0</v>
      </c>
      <c r="I3146" s="278">
        <v>119.0</v>
      </c>
      <c r="J3146" s="37">
        <v>143.0</v>
      </c>
      <c r="K3146" s="280"/>
      <c r="L3146" s="280" t="s">
        <v>21</v>
      </c>
      <c r="M3146" s="37"/>
      <c r="N3146" s="260" t="s">
        <v>20645</v>
      </c>
      <c r="O3146" s="260">
        <v>0.0</v>
      </c>
      <c r="P3146" s="260"/>
      <c r="Q3146" s="260"/>
      <c r="R3146" s="260"/>
    </row>
    <row r="3147">
      <c r="A3147" s="279">
        <v>46031.510982141204</v>
      </c>
      <c r="B3147" s="31">
        <v>9588.0</v>
      </c>
      <c r="C3147" s="31" t="s">
        <v>2792</v>
      </c>
      <c r="D3147" s="31"/>
      <c r="E3147" s="31" t="s">
        <v>22880</v>
      </c>
      <c r="F3147" s="275"/>
      <c r="G3147" s="276">
        <v>3300.0</v>
      </c>
      <c r="H3147" s="277">
        <v>460.0</v>
      </c>
      <c r="I3147" s="278">
        <v>92.0</v>
      </c>
      <c r="J3147" s="37">
        <v>111.0</v>
      </c>
      <c r="K3147" s="280"/>
      <c r="L3147" s="280" t="s">
        <v>21</v>
      </c>
      <c r="M3147" s="37"/>
      <c r="N3147" s="260" t="s">
        <v>20645</v>
      </c>
      <c r="O3147" s="260">
        <v>0.0</v>
      </c>
      <c r="P3147" s="260"/>
      <c r="Q3147" s="260"/>
      <c r="R3147" s="260"/>
    </row>
    <row r="3148">
      <c r="A3148" s="279">
        <v>46031.5135237037</v>
      </c>
      <c r="B3148" s="31">
        <v>9589.0</v>
      </c>
      <c r="C3148" s="31" t="s">
        <v>5578</v>
      </c>
      <c r="D3148" s="31"/>
      <c r="E3148" s="31" t="s">
        <v>20873</v>
      </c>
      <c r="F3148" s="275"/>
      <c r="G3148" s="276">
        <v>3940.0</v>
      </c>
      <c r="H3148" s="277">
        <v>540.0</v>
      </c>
      <c r="I3148" s="278">
        <v>108.0</v>
      </c>
      <c r="J3148" s="37">
        <v>130.0</v>
      </c>
      <c r="K3148" s="37"/>
      <c r="L3148" s="37" t="s">
        <v>60</v>
      </c>
      <c r="M3148" s="37">
        <v>42158.0</v>
      </c>
      <c r="N3148" s="260" t="s">
        <v>20645</v>
      </c>
      <c r="O3148" s="260">
        <v>0.0</v>
      </c>
      <c r="P3148" s="260"/>
      <c r="Q3148" s="260"/>
      <c r="R3148" s="260"/>
    </row>
    <row r="3149">
      <c r="A3149" s="279">
        <v>46031.51586881945</v>
      </c>
      <c r="B3149" s="31">
        <v>9590.0</v>
      </c>
      <c r="C3149" s="31" t="s">
        <v>4082</v>
      </c>
      <c r="D3149" s="31"/>
      <c r="E3149" s="31"/>
      <c r="F3149" s="275"/>
      <c r="G3149" s="276">
        <v>3920.0</v>
      </c>
      <c r="H3149" s="277">
        <v>980.0</v>
      </c>
      <c r="I3149" s="278">
        <v>162.0</v>
      </c>
      <c r="J3149" s="37">
        <v>195.0</v>
      </c>
      <c r="K3149" s="280"/>
      <c r="L3149" s="280" t="s">
        <v>21</v>
      </c>
      <c r="M3149" s="37"/>
      <c r="N3149" s="260" t="s">
        <v>20645</v>
      </c>
      <c r="O3149" s="260">
        <v>0.0</v>
      </c>
      <c r="P3149" s="260"/>
      <c r="Q3149" s="260"/>
      <c r="R3149" s="260"/>
    </row>
    <row r="3150">
      <c r="A3150" s="279">
        <v>46031.517104212966</v>
      </c>
      <c r="B3150" s="31">
        <v>9591.0</v>
      </c>
      <c r="C3150" s="31" t="s">
        <v>4444</v>
      </c>
      <c r="D3150" s="31"/>
      <c r="E3150" s="31"/>
      <c r="F3150" s="275"/>
      <c r="G3150" s="276">
        <v>3500.0</v>
      </c>
      <c r="H3150" s="277">
        <v>700.0</v>
      </c>
      <c r="I3150" s="278">
        <v>28.0</v>
      </c>
      <c r="J3150" s="37">
        <v>34.0</v>
      </c>
      <c r="K3150" s="280"/>
      <c r="L3150" s="280" t="s">
        <v>21</v>
      </c>
      <c r="M3150" s="37"/>
      <c r="N3150" s="260" t="s">
        <v>20645</v>
      </c>
      <c r="O3150" s="260">
        <v>0.0</v>
      </c>
      <c r="P3150" s="260"/>
      <c r="Q3150" s="260"/>
      <c r="R3150" s="260"/>
    </row>
    <row r="3151">
      <c r="A3151" s="279">
        <v>46031.519705451385</v>
      </c>
      <c r="B3151" s="31">
        <v>9592.0</v>
      </c>
      <c r="C3151" s="31" t="s">
        <v>6423</v>
      </c>
      <c r="D3151" s="31"/>
      <c r="E3151" s="31" t="s">
        <v>22684</v>
      </c>
      <c r="F3151" s="275"/>
      <c r="G3151" s="276">
        <v>3400.0</v>
      </c>
      <c r="H3151" s="277">
        <v>240.0</v>
      </c>
      <c r="I3151" s="278">
        <v>10.0</v>
      </c>
      <c r="J3151" s="37">
        <v>12.0</v>
      </c>
      <c r="K3151" s="280"/>
      <c r="L3151" s="280" t="s">
        <v>21</v>
      </c>
      <c r="M3151" s="37"/>
      <c r="N3151" s="260" t="s">
        <v>20645</v>
      </c>
      <c r="O3151" s="260">
        <v>0.0</v>
      </c>
      <c r="P3151" s="260"/>
      <c r="Q3151" s="260"/>
      <c r="R3151" s="260"/>
    </row>
    <row r="3152">
      <c r="A3152" s="279">
        <v>46031.522028287036</v>
      </c>
      <c r="B3152" s="31">
        <v>9593.0</v>
      </c>
      <c r="C3152" s="31" t="s">
        <v>6423</v>
      </c>
      <c r="D3152" s="31"/>
      <c r="E3152" s="31" t="s">
        <v>22684</v>
      </c>
      <c r="F3152" s="275"/>
      <c r="G3152" s="276">
        <v>3160.0</v>
      </c>
      <c r="H3152" s="277">
        <v>420.0</v>
      </c>
      <c r="I3152" s="278">
        <v>78.0</v>
      </c>
      <c r="J3152" s="37">
        <v>94.0</v>
      </c>
      <c r="K3152" s="280"/>
      <c r="L3152" s="280" t="s">
        <v>21</v>
      </c>
      <c r="M3152" s="37"/>
      <c r="N3152" s="260" t="s">
        <v>20645</v>
      </c>
      <c r="O3152" s="260">
        <v>0.0</v>
      </c>
      <c r="P3152" s="260"/>
      <c r="Q3152" s="260"/>
      <c r="R3152" s="260"/>
    </row>
    <row r="3153">
      <c r="A3153" s="279">
        <v>46031.522836041666</v>
      </c>
      <c r="B3153" s="31">
        <v>9594.0</v>
      </c>
      <c r="C3153" s="31" t="s">
        <v>6423</v>
      </c>
      <c r="D3153" s="31"/>
      <c r="E3153" s="31" t="s">
        <v>22683</v>
      </c>
      <c r="F3153" s="275"/>
      <c r="G3153" s="276">
        <v>3520.0</v>
      </c>
      <c r="H3153" s="277">
        <v>340.0</v>
      </c>
      <c r="I3153" s="278">
        <v>14.0</v>
      </c>
      <c r="J3153" s="37">
        <v>17.0</v>
      </c>
      <c r="K3153" s="280"/>
      <c r="L3153" s="280" t="s">
        <v>21</v>
      </c>
      <c r="M3153" s="37"/>
      <c r="N3153" s="260" t="s">
        <v>20645</v>
      </c>
      <c r="O3153" s="260">
        <v>0.0</v>
      </c>
      <c r="P3153" s="260"/>
      <c r="Q3153" s="260"/>
      <c r="R3153" s="260"/>
    </row>
    <row r="3154">
      <c r="A3154" s="279">
        <v>46031.52344600695</v>
      </c>
      <c r="B3154" s="31">
        <v>9595.0</v>
      </c>
      <c r="C3154" s="31" t="s">
        <v>6423</v>
      </c>
      <c r="D3154" s="31"/>
      <c r="E3154" s="31" t="s">
        <v>22683</v>
      </c>
      <c r="F3154" s="275"/>
      <c r="G3154" s="276">
        <v>3180.0</v>
      </c>
      <c r="H3154" s="277">
        <v>380.0</v>
      </c>
      <c r="I3154" s="278">
        <v>71.0</v>
      </c>
      <c r="J3154" s="37">
        <v>85.0</v>
      </c>
      <c r="K3154" s="280"/>
      <c r="L3154" s="280" t="s">
        <v>21</v>
      </c>
      <c r="M3154" s="37"/>
      <c r="N3154" s="260" t="s">
        <v>20645</v>
      </c>
      <c r="O3154" s="260">
        <v>0.0</v>
      </c>
      <c r="P3154" s="260"/>
      <c r="Q3154" s="260"/>
      <c r="R3154" s="260"/>
    </row>
    <row r="3155">
      <c r="A3155" s="279">
        <v>46031.52416049768</v>
      </c>
      <c r="B3155" s="31">
        <v>9596.0</v>
      </c>
      <c r="C3155" s="31" t="s">
        <v>4082</v>
      </c>
      <c r="D3155" s="31"/>
      <c r="E3155" s="31"/>
      <c r="F3155" s="275"/>
      <c r="G3155" s="276">
        <v>4000.0</v>
      </c>
      <c r="H3155" s="277">
        <v>960.0</v>
      </c>
      <c r="I3155" s="278">
        <v>159.0</v>
      </c>
      <c r="J3155" s="37">
        <v>191.0</v>
      </c>
      <c r="K3155" s="280"/>
      <c r="L3155" s="280" t="s">
        <v>21</v>
      </c>
      <c r="M3155" s="37"/>
      <c r="N3155" s="260" t="s">
        <v>20645</v>
      </c>
      <c r="O3155" s="260">
        <v>0.0</v>
      </c>
      <c r="P3155" s="260"/>
      <c r="Q3155" s="260"/>
      <c r="R3155" s="260"/>
    </row>
    <row r="3156">
      <c r="A3156" s="279">
        <v>46031.592236956014</v>
      </c>
      <c r="B3156" s="31">
        <v>9597.0</v>
      </c>
      <c r="C3156" s="31" t="s">
        <v>744</v>
      </c>
      <c r="D3156" s="31"/>
      <c r="E3156" s="31"/>
      <c r="F3156" s="275"/>
      <c r="G3156" s="276">
        <v>3060.0</v>
      </c>
      <c r="H3156" s="277">
        <v>420.0</v>
      </c>
      <c r="I3156" s="278">
        <v>84.0</v>
      </c>
      <c r="J3156" s="37">
        <v>101.0</v>
      </c>
      <c r="K3156" s="37"/>
      <c r="L3156" s="37" t="s">
        <v>52</v>
      </c>
      <c r="M3156" s="37"/>
      <c r="N3156" s="260" t="s">
        <v>20645</v>
      </c>
      <c r="O3156" s="260">
        <v>0.0</v>
      </c>
      <c r="P3156" s="260"/>
      <c r="Q3156" s="260"/>
      <c r="R3156" s="260"/>
    </row>
    <row r="3157">
      <c r="A3157" s="279">
        <v>46031.62264071759</v>
      </c>
      <c r="B3157" s="31">
        <v>9598.0</v>
      </c>
      <c r="C3157" s="31" t="s">
        <v>8901</v>
      </c>
      <c r="D3157" s="31"/>
      <c r="E3157" s="31" t="s">
        <v>23289</v>
      </c>
      <c r="F3157" s="275"/>
      <c r="G3157" s="276">
        <v>11360.0</v>
      </c>
      <c r="H3157" s="277">
        <v>980.0</v>
      </c>
      <c r="I3157" s="278">
        <v>162.0</v>
      </c>
      <c r="J3157" s="37">
        <v>195.0</v>
      </c>
      <c r="K3157" s="280"/>
      <c r="L3157" s="280" t="s">
        <v>21</v>
      </c>
      <c r="M3157" s="37"/>
      <c r="N3157" s="260" t="s">
        <v>20645</v>
      </c>
      <c r="O3157" s="260">
        <v>0.0</v>
      </c>
      <c r="P3157" s="260"/>
      <c r="Q3157" s="260"/>
      <c r="R3157" s="260"/>
    </row>
    <row r="3158">
      <c r="A3158" s="279"/>
      <c r="B3158" s="31"/>
      <c r="C3158" s="31"/>
      <c r="D3158" s="31"/>
      <c r="E3158" s="31"/>
      <c r="F3158" s="275"/>
      <c r="G3158" s="276"/>
      <c r="H3158" s="277"/>
      <c r="I3158" s="278"/>
      <c r="J3158" s="37"/>
      <c r="K3158" s="280"/>
      <c r="L3158" s="280"/>
      <c r="M3158" s="37"/>
      <c r="N3158" s="260"/>
      <c r="O3158" s="260"/>
      <c r="P3158" s="260"/>
      <c r="Q3158" s="260"/>
      <c r="R3158" s="260"/>
    </row>
    <row r="3159">
      <c r="A3159" s="279">
        <v>46032.0</v>
      </c>
      <c r="B3159" s="31">
        <v>9599.0</v>
      </c>
      <c r="C3159" s="31" t="s">
        <v>6423</v>
      </c>
      <c r="D3159" s="31"/>
      <c r="E3159" s="31" t="s">
        <v>22683</v>
      </c>
      <c r="F3159" s="275"/>
      <c r="G3159" s="276">
        <v>3680.0</v>
      </c>
      <c r="H3159" s="277">
        <v>220.0</v>
      </c>
      <c r="I3159" s="278">
        <v>0.0</v>
      </c>
      <c r="J3159" s="37">
        <v>0.0</v>
      </c>
      <c r="K3159" s="280"/>
      <c r="L3159" s="280" t="s">
        <v>21</v>
      </c>
      <c r="M3159" s="37"/>
      <c r="N3159" s="260" t="s">
        <v>20645</v>
      </c>
      <c r="O3159" s="260">
        <v>0.0</v>
      </c>
      <c r="P3159" s="260"/>
      <c r="Q3159" s="260"/>
      <c r="R3159" s="260"/>
    </row>
    <row r="3160">
      <c r="A3160" s="279"/>
      <c r="B3160" s="31"/>
      <c r="C3160" s="31"/>
      <c r="D3160" s="31"/>
      <c r="E3160" s="31"/>
      <c r="F3160" s="275"/>
      <c r="G3160" s="276"/>
      <c r="H3160" s="277"/>
      <c r="I3160" s="278"/>
      <c r="J3160" s="37"/>
      <c r="K3160" s="280"/>
      <c r="L3160" s="280"/>
      <c r="M3160" s="37"/>
      <c r="N3160" s="260"/>
      <c r="O3160" s="260"/>
      <c r="P3160" s="260"/>
      <c r="Q3160" s="260"/>
      <c r="R3160" s="260"/>
    </row>
    <row r="3161">
      <c r="A3161" s="279">
        <v>46034.33966925926</v>
      </c>
      <c r="B3161" s="31">
        <v>9600.0</v>
      </c>
      <c r="C3161" s="31" t="s">
        <v>6423</v>
      </c>
      <c r="D3161" s="31"/>
      <c r="E3161" s="31" t="s">
        <v>22683</v>
      </c>
      <c r="F3161" s="275"/>
      <c r="G3161" s="276">
        <v>3460.0</v>
      </c>
      <c r="H3161" s="277">
        <v>720.0</v>
      </c>
      <c r="I3161" s="278">
        <v>134.0</v>
      </c>
      <c r="J3161" s="37">
        <v>160.0</v>
      </c>
      <c r="K3161" s="280"/>
      <c r="L3161" s="280" t="s">
        <v>21</v>
      </c>
      <c r="M3161" s="37"/>
      <c r="N3161" s="260" t="s">
        <v>20645</v>
      </c>
      <c r="O3161" s="260">
        <v>0.0</v>
      </c>
      <c r="P3161" s="260"/>
      <c r="Q3161" s="260"/>
      <c r="R3161" s="260"/>
    </row>
    <row r="3162">
      <c r="A3162" s="279">
        <v>46034.34050864584</v>
      </c>
      <c r="B3162" s="31">
        <v>9601.0</v>
      </c>
      <c r="C3162" s="31" t="s">
        <v>23297</v>
      </c>
      <c r="D3162" s="31"/>
      <c r="E3162" s="31" t="s">
        <v>4500</v>
      </c>
      <c r="F3162" s="275"/>
      <c r="G3162" s="276">
        <v>3200.0</v>
      </c>
      <c r="H3162" s="277">
        <v>420.0</v>
      </c>
      <c r="I3162" s="278">
        <v>70.0</v>
      </c>
      <c r="J3162" s="37">
        <v>84.0</v>
      </c>
      <c r="K3162" s="37"/>
      <c r="L3162" s="37" t="s">
        <v>52</v>
      </c>
      <c r="M3162" s="37"/>
      <c r="N3162" s="260" t="s">
        <v>20645</v>
      </c>
      <c r="O3162" s="260">
        <v>0.0</v>
      </c>
      <c r="P3162" s="260"/>
      <c r="Q3162" s="260"/>
      <c r="R3162" s="260"/>
    </row>
    <row r="3163">
      <c r="A3163" s="279">
        <v>46034.34676414352</v>
      </c>
      <c r="B3163" s="31">
        <v>9602.0</v>
      </c>
      <c r="C3163" s="31" t="s">
        <v>8901</v>
      </c>
      <c r="D3163" s="31"/>
      <c r="E3163" s="31" t="s">
        <v>23298</v>
      </c>
      <c r="F3163" s="275"/>
      <c r="G3163" s="276">
        <v>12500.0</v>
      </c>
      <c r="H3163" s="277">
        <v>1900.0</v>
      </c>
      <c r="I3163" s="278">
        <v>314.0</v>
      </c>
      <c r="J3163" s="37">
        <v>377.0</v>
      </c>
      <c r="K3163" s="280"/>
      <c r="L3163" s="280" t="s">
        <v>21</v>
      </c>
      <c r="M3163" s="37"/>
      <c r="N3163" s="260" t="s">
        <v>20645</v>
      </c>
      <c r="O3163" s="260">
        <v>0.0</v>
      </c>
      <c r="P3163" s="260"/>
      <c r="Q3163" s="260"/>
      <c r="R3163" s="260"/>
    </row>
    <row r="3164">
      <c r="A3164" s="279">
        <v>46034.36173178241</v>
      </c>
      <c r="B3164" s="31">
        <v>9603.0</v>
      </c>
      <c r="C3164" s="31" t="s">
        <v>4017</v>
      </c>
      <c r="D3164" s="31"/>
      <c r="E3164" s="31" t="s">
        <v>4500</v>
      </c>
      <c r="F3164" s="275"/>
      <c r="G3164" s="276">
        <v>3340.0</v>
      </c>
      <c r="H3164" s="277">
        <v>420.0</v>
      </c>
      <c r="I3164" s="278">
        <v>70.0</v>
      </c>
      <c r="J3164" s="37">
        <v>84.0</v>
      </c>
      <c r="K3164" s="37"/>
      <c r="L3164" s="37" t="s">
        <v>52</v>
      </c>
      <c r="M3164" s="37"/>
      <c r="N3164" s="260" t="s">
        <v>20645</v>
      </c>
      <c r="O3164" s="260">
        <v>0.0</v>
      </c>
      <c r="P3164" s="260"/>
      <c r="Q3164" s="260"/>
      <c r="R3164" s="260"/>
    </row>
    <row r="3165">
      <c r="A3165" s="279">
        <v>46034.370038865745</v>
      </c>
      <c r="B3165" s="31">
        <v>9604.0</v>
      </c>
      <c r="C3165" s="31" t="s">
        <v>8901</v>
      </c>
      <c r="D3165" s="31"/>
      <c r="E3165" s="31" t="s">
        <v>23299</v>
      </c>
      <c r="F3165" s="275"/>
      <c r="G3165" s="276">
        <v>12340.0</v>
      </c>
      <c r="H3165" s="277">
        <v>1980.0</v>
      </c>
      <c r="I3165" s="278">
        <v>327.0</v>
      </c>
      <c r="J3165" s="37">
        <v>393.0</v>
      </c>
      <c r="K3165" s="280"/>
      <c r="L3165" s="280" t="s">
        <v>21</v>
      </c>
      <c r="M3165" s="37"/>
      <c r="N3165" s="260" t="s">
        <v>20645</v>
      </c>
      <c r="O3165" s="260">
        <v>0.0</v>
      </c>
      <c r="P3165" s="260"/>
      <c r="Q3165" s="260"/>
      <c r="R3165" s="260"/>
    </row>
    <row r="3166">
      <c r="A3166" s="279">
        <v>46034.4073227662</v>
      </c>
      <c r="B3166" s="31">
        <v>9605.0</v>
      </c>
      <c r="C3166" s="31" t="s">
        <v>744</v>
      </c>
      <c r="D3166" s="31"/>
      <c r="E3166" s="31"/>
      <c r="F3166" s="275"/>
      <c r="G3166" s="276">
        <v>3300.0</v>
      </c>
      <c r="H3166" s="277">
        <v>720.0</v>
      </c>
      <c r="I3166" s="278">
        <v>44.0</v>
      </c>
      <c r="J3166" s="37">
        <v>52.0</v>
      </c>
      <c r="K3166" s="37"/>
      <c r="L3166" s="37" t="s">
        <v>52</v>
      </c>
      <c r="M3166" s="37"/>
      <c r="N3166" s="260" t="s">
        <v>20645</v>
      </c>
      <c r="O3166" s="260">
        <v>0.0</v>
      </c>
      <c r="P3166" s="260"/>
      <c r="Q3166" s="260"/>
      <c r="R3166" s="260"/>
    </row>
    <row r="3167">
      <c r="A3167" s="279">
        <v>46034.418330451386</v>
      </c>
      <c r="B3167" s="31">
        <v>9606.0</v>
      </c>
      <c r="C3167" s="31" t="s">
        <v>744</v>
      </c>
      <c r="D3167" s="31"/>
      <c r="E3167" s="31"/>
      <c r="F3167" s="275"/>
      <c r="G3167" s="276">
        <v>2920.0</v>
      </c>
      <c r="H3167" s="277">
        <v>340.0</v>
      </c>
      <c r="I3167" s="278">
        <v>68.0</v>
      </c>
      <c r="J3167" s="37">
        <v>82.0</v>
      </c>
      <c r="K3167" s="37"/>
      <c r="L3167" s="37" t="s">
        <v>52</v>
      </c>
      <c r="M3167" s="37"/>
      <c r="N3167" s="260" t="s">
        <v>20645</v>
      </c>
      <c r="O3167" s="260">
        <v>0.0</v>
      </c>
      <c r="P3167" s="260"/>
      <c r="Q3167" s="260"/>
      <c r="R3167" s="260"/>
    </row>
    <row r="3168">
      <c r="A3168" s="279">
        <v>46034.456680821764</v>
      </c>
      <c r="B3168" s="31">
        <v>9607.0</v>
      </c>
      <c r="C3168" s="31" t="s">
        <v>4035</v>
      </c>
      <c r="D3168" s="31"/>
      <c r="E3168" s="31"/>
      <c r="F3168" s="275"/>
      <c r="G3168" s="276">
        <v>3520.0</v>
      </c>
      <c r="H3168" s="277">
        <v>860.0</v>
      </c>
      <c r="I3168" s="278">
        <v>35.0</v>
      </c>
      <c r="J3168" s="37">
        <v>42.0</v>
      </c>
      <c r="K3168" s="37"/>
      <c r="L3168" s="37" t="s">
        <v>52</v>
      </c>
      <c r="M3168" s="37"/>
      <c r="N3168" s="260" t="s">
        <v>20645</v>
      </c>
      <c r="O3168" s="260">
        <v>0.0</v>
      </c>
      <c r="P3168" s="260"/>
      <c r="Q3168" s="260"/>
      <c r="R3168" s="260"/>
    </row>
    <row r="3169">
      <c r="A3169" s="279">
        <v>46034.45764490741</v>
      </c>
      <c r="B3169" s="31">
        <v>9608.0</v>
      </c>
      <c r="C3169" s="31" t="s">
        <v>5722</v>
      </c>
      <c r="D3169" s="31"/>
      <c r="E3169" s="31" t="s">
        <v>23300</v>
      </c>
      <c r="F3169" s="275"/>
      <c r="G3169" s="276">
        <v>3300.0</v>
      </c>
      <c r="H3169" s="277">
        <v>160.0</v>
      </c>
      <c r="I3169" s="278">
        <v>13.0</v>
      </c>
      <c r="J3169" s="37">
        <v>16.0</v>
      </c>
      <c r="K3169" s="280"/>
      <c r="L3169" s="280" t="s">
        <v>21</v>
      </c>
      <c r="M3169" s="37"/>
      <c r="N3169" s="260" t="s">
        <v>20645</v>
      </c>
      <c r="O3169" s="260">
        <v>0.0</v>
      </c>
      <c r="P3169" s="260"/>
      <c r="Q3169" s="260"/>
      <c r="R3169" s="260"/>
    </row>
    <row r="3170">
      <c r="A3170" s="279">
        <v>46034.47805925926</v>
      </c>
      <c r="B3170" s="31">
        <v>9609.0</v>
      </c>
      <c r="C3170" s="31" t="s">
        <v>5722</v>
      </c>
      <c r="D3170" s="31"/>
      <c r="E3170" s="31" t="s">
        <v>22684</v>
      </c>
      <c r="F3170" s="275"/>
      <c r="G3170" s="276">
        <v>3140.0</v>
      </c>
      <c r="H3170" s="277">
        <v>360.0</v>
      </c>
      <c r="I3170" s="278">
        <v>81.0</v>
      </c>
      <c r="J3170" s="37">
        <v>98.0</v>
      </c>
      <c r="K3170" s="280"/>
      <c r="L3170" s="280" t="s">
        <v>21</v>
      </c>
      <c r="M3170" s="37"/>
      <c r="N3170" s="260" t="s">
        <v>20645</v>
      </c>
      <c r="O3170" s="260">
        <v>0.0</v>
      </c>
      <c r="P3170" s="260"/>
      <c r="Q3170" s="260"/>
      <c r="R3170" s="260"/>
    </row>
    <row r="3171">
      <c r="A3171" s="279">
        <v>46034.48241439815</v>
      </c>
      <c r="B3171" s="31">
        <v>9610.0</v>
      </c>
      <c r="C3171" s="31" t="s">
        <v>6423</v>
      </c>
      <c r="D3171" s="31"/>
      <c r="E3171" s="31" t="s">
        <v>22683</v>
      </c>
      <c r="F3171" s="275"/>
      <c r="G3171" s="276">
        <v>3580.0</v>
      </c>
      <c r="H3171" s="277">
        <v>240.0</v>
      </c>
      <c r="I3171" s="278">
        <v>0.0</v>
      </c>
      <c r="J3171" s="37">
        <v>0.0</v>
      </c>
      <c r="K3171" s="280"/>
      <c r="L3171" s="280" t="s">
        <v>21</v>
      </c>
      <c r="M3171" s="37"/>
      <c r="N3171" s="260" t="s">
        <v>20645</v>
      </c>
      <c r="O3171" s="260">
        <v>0.0</v>
      </c>
      <c r="P3171" s="260"/>
      <c r="Q3171" s="260"/>
      <c r="R3171" s="260"/>
    </row>
    <row r="3172">
      <c r="A3172" s="279">
        <v>46034.518564872684</v>
      </c>
      <c r="B3172" s="31">
        <v>9611.0</v>
      </c>
      <c r="C3172" s="31" t="s">
        <v>6423</v>
      </c>
      <c r="D3172" s="31"/>
      <c r="E3172" s="31" t="s">
        <v>22683</v>
      </c>
      <c r="F3172" s="275"/>
      <c r="G3172" s="276">
        <v>3340.0</v>
      </c>
      <c r="H3172" s="277">
        <v>560.0</v>
      </c>
      <c r="I3172" s="278">
        <v>104.0</v>
      </c>
      <c r="J3172" s="37">
        <v>125.0</v>
      </c>
      <c r="K3172" s="280"/>
      <c r="L3172" s="280" t="s">
        <v>21</v>
      </c>
      <c r="M3172" s="37"/>
      <c r="N3172" s="260" t="s">
        <v>20645</v>
      </c>
      <c r="O3172" s="260">
        <v>0.0</v>
      </c>
      <c r="P3172" s="260"/>
      <c r="Q3172" s="260"/>
      <c r="R3172" s="260"/>
    </row>
    <row r="3173">
      <c r="A3173" s="279">
        <v>46034.52711413194</v>
      </c>
      <c r="B3173" s="31">
        <v>9612.0</v>
      </c>
      <c r="C3173" s="31" t="s">
        <v>8901</v>
      </c>
      <c r="D3173" s="31"/>
      <c r="E3173" s="31" t="s">
        <v>23301</v>
      </c>
      <c r="F3173" s="275"/>
      <c r="G3173" s="276">
        <v>11660.0</v>
      </c>
      <c r="H3173" s="277">
        <v>960.0</v>
      </c>
      <c r="I3173" s="278">
        <v>159.0</v>
      </c>
      <c r="J3173" s="37">
        <v>191.0</v>
      </c>
      <c r="K3173" s="280"/>
      <c r="L3173" s="280" t="s">
        <v>21</v>
      </c>
      <c r="M3173" s="37"/>
      <c r="N3173" s="260" t="s">
        <v>20645</v>
      </c>
      <c r="O3173" s="260">
        <v>0.0</v>
      </c>
      <c r="P3173" s="260"/>
      <c r="Q3173" s="260"/>
      <c r="R3173" s="260"/>
    </row>
    <row r="3174">
      <c r="A3174" s="279">
        <v>46034.52982905092</v>
      </c>
      <c r="B3174" s="31">
        <v>9613.0</v>
      </c>
      <c r="C3174" s="31" t="s">
        <v>3989</v>
      </c>
      <c r="D3174" s="31"/>
      <c r="E3174" s="31" t="s">
        <v>20873</v>
      </c>
      <c r="F3174" s="275"/>
      <c r="G3174" s="276">
        <v>2620.0</v>
      </c>
      <c r="H3174" s="277">
        <v>100.0</v>
      </c>
      <c r="I3174" s="278">
        <v>20.0</v>
      </c>
      <c r="J3174" s="37">
        <v>24.0</v>
      </c>
      <c r="K3174" s="37"/>
      <c r="L3174" s="37" t="s">
        <v>60</v>
      </c>
      <c r="M3174" s="37">
        <v>656966.0</v>
      </c>
      <c r="N3174" s="260" t="s">
        <v>20645</v>
      </c>
      <c r="O3174" s="260">
        <v>0.0</v>
      </c>
      <c r="P3174" s="260"/>
      <c r="Q3174" s="260"/>
      <c r="R3174" s="260"/>
    </row>
    <row r="3175">
      <c r="A3175" s="279">
        <v>46030.0</v>
      </c>
      <c r="B3175" s="31">
        <v>9614.0</v>
      </c>
      <c r="C3175" s="31" t="s">
        <v>6275</v>
      </c>
      <c r="D3175" s="31"/>
      <c r="E3175" s="31" t="s">
        <v>23271</v>
      </c>
      <c r="F3175" s="275"/>
      <c r="G3175" s="276">
        <v>3480.0</v>
      </c>
      <c r="H3175" s="277">
        <v>700.0</v>
      </c>
      <c r="I3175" s="278">
        <v>140.0</v>
      </c>
      <c r="J3175" s="37">
        <v>168.0</v>
      </c>
      <c r="K3175" s="280"/>
      <c r="L3175" s="280" t="s">
        <v>21</v>
      </c>
      <c r="M3175" s="37"/>
      <c r="N3175" s="260" t="s">
        <v>20645</v>
      </c>
      <c r="O3175" s="260">
        <v>0.0</v>
      </c>
      <c r="P3175" s="260"/>
      <c r="Q3175" s="260"/>
      <c r="R3175" s="260"/>
    </row>
    <row r="3176">
      <c r="A3176" s="279">
        <v>46034.58720362269</v>
      </c>
      <c r="B3176" s="31">
        <v>9615.0</v>
      </c>
      <c r="C3176" s="31" t="s">
        <v>4055</v>
      </c>
      <c r="D3176" s="31"/>
      <c r="E3176" s="31"/>
      <c r="F3176" s="275"/>
      <c r="G3176" s="276">
        <v>3260.0</v>
      </c>
      <c r="H3176" s="277">
        <v>260.0</v>
      </c>
      <c r="I3176" s="278">
        <v>16.0</v>
      </c>
      <c r="J3176" s="37">
        <v>19.0</v>
      </c>
      <c r="K3176" s="280"/>
      <c r="L3176" s="280" t="s">
        <v>21</v>
      </c>
      <c r="M3176" s="37"/>
      <c r="N3176" s="260" t="s">
        <v>20645</v>
      </c>
      <c r="O3176" s="260">
        <v>0.0</v>
      </c>
      <c r="P3176" s="260"/>
      <c r="Q3176" s="260"/>
      <c r="R3176" s="260"/>
    </row>
    <row r="3177">
      <c r="A3177" s="279">
        <v>46034.59512991898</v>
      </c>
      <c r="B3177" s="31">
        <v>9616.0</v>
      </c>
      <c r="C3177" s="31" t="s">
        <v>8901</v>
      </c>
      <c r="D3177" s="31"/>
      <c r="E3177" s="31" t="s">
        <v>23302</v>
      </c>
      <c r="F3177" s="275"/>
      <c r="G3177" s="276">
        <v>11000.0</v>
      </c>
      <c r="H3177" s="277">
        <v>640.0</v>
      </c>
      <c r="I3177" s="278">
        <v>106.0</v>
      </c>
      <c r="J3177" s="37">
        <v>127.0</v>
      </c>
      <c r="K3177" s="280"/>
      <c r="L3177" s="280" t="s">
        <v>21</v>
      </c>
      <c r="M3177" s="37"/>
      <c r="N3177" s="260" t="s">
        <v>20645</v>
      </c>
      <c r="O3177" s="260">
        <v>0.0</v>
      </c>
      <c r="P3177" s="260"/>
      <c r="Q3177" s="260"/>
      <c r="R3177" s="260"/>
    </row>
    <row r="3178">
      <c r="A3178" s="279"/>
      <c r="B3178" s="31"/>
      <c r="C3178" s="31"/>
      <c r="D3178" s="31"/>
      <c r="E3178" s="31"/>
      <c r="F3178" s="275"/>
      <c r="G3178" s="276"/>
      <c r="H3178" s="277"/>
      <c r="I3178" s="278"/>
      <c r="J3178" s="37"/>
      <c r="K3178" s="280"/>
      <c r="L3178" s="280"/>
      <c r="M3178" s="37"/>
      <c r="N3178" s="260"/>
      <c r="O3178" s="260"/>
      <c r="P3178" s="260"/>
      <c r="Q3178" s="260"/>
      <c r="R3178" s="260"/>
    </row>
    <row r="3179">
      <c r="A3179" s="279">
        <v>46035.029012893516</v>
      </c>
      <c r="B3179" s="31">
        <v>9617.0</v>
      </c>
      <c r="C3179" s="31" t="s">
        <v>6275</v>
      </c>
      <c r="D3179" s="31"/>
      <c r="E3179" s="31"/>
      <c r="F3179" s="275"/>
      <c r="G3179" s="276">
        <v>2640.0</v>
      </c>
      <c r="H3179" s="277">
        <v>240.0</v>
      </c>
      <c r="I3179" s="278">
        <v>40.0</v>
      </c>
      <c r="J3179" s="37">
        <v>48.0</v>
      </c>
      <c r="K3179" s="280"/>
      <c r="L3179" s="280" t="s">
        <v>21</v>
      </c>
      <c r="M3179" s="37"/>
      <c r="N3179" s="260" t="s">
        <v>20645</v>
      </c>
      <c r="O3179" s="260">
        <v>0.0</v>
      </c>
      <c r="P3179" s="260"/>
      <c r="Q3179" s="260"/>
      <c r="R3179" s="260"/>
    </row>
    <row r="3180">
      <c r="A3180" s="279">
        <v>46035.34805450232</v>
      </c>
      <c r="B3180" s="31">
        <v>9618.0</v>
      </c>
      <c r="C3180" s="31" t="s">
        <v>8901</v>
      </c>
      <c r="D3180" s="31"/>
      <c r="E3180" s="31" t="s">
        <v>23314</v>
      </c>
      <c r="F3180" s="275"/>
      <c r="G3180" s="276">
        <v>11800.0</v>
      </c>
      <c r="H3180" s="277">
        <v>1100.0</v>
      </c>
      <c r="I3180" s="278">
        <v>0.0</v>
      </c>
      <c r="J3180" s="37">
        <v>0.0</v>
      </c>
      <c r="K3180" s="280"/>
      <c r="L3180" s="280" t="s">
        <v>21</v>
      </c>
      <c r="M3180" s="37"/>
      <c r="N3180" s="260" t="s">
        <v>20645</v>
      </c>
      <c r="O3180" s="260">
        <v>0.0</v>
      </c>
      <c r="P3180" s="260"/>
      <c r="Q3180" s="260"/>
      <c r="R3180" s="260"/>
    </row>
    <row r="3181">
      <c r="A3181" s="279">
        <v>46035.36545708333</v>
      </c>
      <c r="B3181" s="31">
        <v>9619.0</v>
      </c>
      <c r="C3181" s="31" t="s">
        <v>4017</v>
      </c>
      <c r="D3181" s="31"/>
      <c r="E3181" s="31"/>
      <c r="F3181" s="275"/>
      <c r="G3181" s="276">
        <v>3440.0</v>
      </c>
      <c r="H3181" s="277">
        <v>500.0</v>
      </c>
      <c r="I3181" s="278">
        <v>46.0</v>
      </c>
      <c r="J3181" s="37">
        <v>55.0</v>
      </c>
      <c r="K3181" s="37"/>
      <c r="L3181" s="37" t="s">
        <v>52</v>
      </c>
      <c r="M3181" s="37"/>
      <c r="N3181" s="260" t="s">
        <v>20645</v>
      </c>
      <c r="O3181" s="260">
        <v>0.0</v>
      </c>
      <c r="P3181" s="260"/>
      <c r="Q3181" s="260"/>
      <c r="R3181" s="260"/>
    </row>
    <row r="3182">
      <c r="A3182" s="279">
        <v>46035.38178008102</v>
      </c>
      <c r="B3182" s="31">
        <v>9620.0</v>
      </c>
      <c r="C3182" s="31" t="s">
        <v>744</v>
      </c>
      <c r="D3182" s="31"/>
      <c r="E3182" s="31"/>
      <c r="F3182" s="275"/>
      <c r="G3182" s="276">
        <v>2840.0</v>
      </c>
      <c r="H3182" s="277">
        <v>240.0</v>
      </c>
      <c r="I3182" s="278">
        <v>40.0</v>
      </c>
      <c r="J3182" s="37">
        <v>48.0</v>
      </c>
      <c r="K3182" s="37"/>
      <c r="L3182" s="37" t="s">
        <v>52</v>
      </c>
      <c r="M3182" s="37"/>
      <c r="N3182" s="260" t="s">
        <v>20645</v>
      </c>
      <c r="O3182" s="260">
        <v>0.0</v>
      </c>
      <c r="P3182" s="260"/>
      <c r="Q3182" s="260"/>
      <c r="R3182" s="260"/>
    </row>
    <row r="3183">
      <c r="A3183" s="279">
        <v>46035.42436302084</v>
      </c>
      <c r="B3183" s="31">
        <v>9621.0</v>
      </c>
      <c r="C3183" s="31" t="s">
        <v>8901</v>
      </c>
      <c r="D3183" s="31"/>
      <c r="E3183" s="31" t="s">
        <v>23315</v>
      </c>
      <c r="F3183" s="275"/>
      <c r="G3183" s="276">
        <v>13160.0</v>
      </c>
      <c r="H3183" s="277">
        <v>2700.0</v>
      </c>
      <c r="I3183" s="278">
        <v>446.0</v>
      </c>
      <c r="J3183" s="37">
        <v>535.0</v>
      </c>
      <c r="K3183" s="280"/>
      <c r="L3183" s="280" t="s">
        <v>21</v>
      </c>
      <c r="M3183" s="37"/>
      <c r="N3183" s="260" t="s">
        <v>20645</v>
      </c>
      <c r="O3183" s="260">
        <v>0.0</v>
      </c>
      <c r="P3183" s="260"/>
      <c r="Q3183" s="260"/>
      <c r="R3183" s="260"/>
    </row>
    <row r="3184">
      <c r="A3184" s="279">
        <v>46035.4449984838</v>
      </c>
      <c r="B3184" s="31">
        <v>9622.0</v>
      </c>
      <c r="C3184" s="31" t="s">
        <v>4457</v>
      </c>
      <c r="D3184" s="31"/>
      <c r="E3184" s="31"/>
      <c r="F3184" s="275"/>
      <c r="G3184" s="276">
        <v>2920.0</v>
      </c>
      <c r="H3184" s="277">
        <v>60.0</v>
      </c>
      <c r="I3184" s="278">
        <v>10.0</v>
      </c>
      <c r="J3184" s="37">
        <v>12.0</v>
      </c>
      <c r="K3184" s="37"/>
      <c r="L3184" s="37" t="s">
        <v>52</v>
      </c>
      <c r="M3184" s="37"/>
      <c r="N3184" s="260" t="s">
        <v>20645</v>
      </c>
      <c r="O3184" s="260">
        <v>0.0</v>
      </c>
      <c r="P3184" s="260"/>
      <c r="Q3184" s="260"/>
      <c r="R3184" s="260"/>
    </row>
    <row r="3185">
      <c r="A3185" s="279">
        <v>46035.447480937495</v>
      </c>
      <c r="B3185" s="31">
        <v>9623.0</v>
      </c>
      <c r="C3185" s="31" t="s">
        <v>4017</v>
      </c>
      <c r="D3185" s="31"/>
      <c r="E3185" s="31" t="s">
        <v>4500</v>
      </c>
      <c r="F3185" s="275"/>
      <c r="G3185" s="276">
        <v>4020.0</v>
      </c>
      <c r="H3185" s="277">
        <v>1000.0</v>
      </c>
      <c r="I3185" s="278">
        <v>60.0</v>
      </c>
      <c r="J3185" s="37">
        <v>72.0</v>
      </c>
      <c r="K3185" s="37"/>
      <c r="L3185" s="37" t="s">
        <v>52</v>
      </c>
      <c r="M3185" s="37"/>
      <c r="N3185" s="260" t="s">
        <v>20645</v>
      </c>
      <c r="O3185" s="260">
        <v>0.0</v>
      </c>
      <c r="P3185" s="260"/>
      <c r="Q3185" s="260"/>
      <c r="R3185" s="260"/>
    </row>
    <row r="3186">
      <c r="A3186" s="279">
        <v>46035.46758016203</v>
      </c>
      <c r="B3186" s="31">
        <v>9624.0</v>
      </c>
      <c r="C3186" s="31" t="s">
        <v>6423</v>
      </c>
      <c r="D3186" s="31"/>
      <c r="E3186" s="31" t="s">
        <v>22684</v>
      </c>
      <c r="F3186" s="275"/>
      <c r="G3186" s="276">
        <v>3120.0</v>
      </c>
      <c r="H3186" s="277">
        <v>360.0</v>
      </c>
      <c r="I3186" s="278">
        <v>67.0</v>
      </c>
      <c r="J3186" s="37">
        <v>80.0</v>
      </c>
      <c r="K3186" s="280"/>
      <c r="L3186" s="280" t="s">
        <v>21</v>
      </c>
      <c r="M3186" s="37"/>
      <c r="N3186" s="260" t="s">
        <v>20645</v>
      </c>
      <c r="O3186" s="260">
        <v>0.0</v>
      </c>
      <c r="P3186" s="260"/>
      <c r="Q3186" s="260"/>
      <c r="R3186" s="260"/>
    </row>
    <row r="3187">
      <c r="A3187" s="279">
        <v>46035.47330966435</v>
      </c>
      <c r="B3187" s="31">
        <v>9625.0</v>
      </c>
      <c r="C3187" s="31" t="s">
        <v>6423</v>
      </c>
      <c r="D3187" s="31"/>
      <c r="E3187" s="31" t="s">
        <v>22684</v>
      </c>
      <c r="F3187" s="275"/>
      <c r="G3187" s="276">
        <v>3240.0</v>
      </c>
      <c r="H3187" s="277">
        <v>120.0</v>
      </c>
      <c r="I3187" s="278">
        <v>5.0</v>
      </c>
      <c r="J3187" s="37">
        <v>6.0</v>
      </c>
      <c r="K3187" s="280"/>
      <c r="L3187" s="280" t="s">
        <v>21</v>
      </c>
      <c r="M3187" s="37"/>
      <c r="N3187" s="260" t="s">
        <v>20645</v>
      </c>
      <c r="O3187" s="260">
        <v>0.0</v>
      </c>
      <c r="P3187" s="260"/>
      <c r="Q3187" s="260"/>
      <c r="R3187" s="260"/>
    </row>
    <row r="3188">
      <c r="A3188" s="279">
        <v>46035.47410898148</v>
      </c>
      <c r="B3188" s="31">
        <v>9626.0</v>
      </c>
      <c r="C3188" s="31" t="s">
        <v>744</v>
      </c>
      <c r="D3188" s="31"/>
      <c r="E3188" s="31"/>
      <c r="F3188" s="275"/>
      <c r="G3188" s="276">
        <v>3100.0</v>
      </c>
      <c r="H3188" s="277">
        <v>520.0</v>
      </c>
      <c r="I3188" s="278">
        <v>86.0</v>
      </c>
      <c r="J3188" s="37">
        <v>103.0</v>
      </c>
      <c r="K3188" s="37"/>
      <c r="L3188" s="37" t="s">
        <v>52</v>
      </c>
      <c r="M3188" s="37"/>
      <c r="N3188" s="260" t="s">
        <v>20645</v>
      </c>
      <c r="O3188" s="260">
        <v>0.0</v>
      </c>
      <c r="P3188" s="260"/>
      <c r="Q3188" s="260"/>
      <c r="R3188" s="260"/>
    </row>
    <row r="3189">
      <c r="A3189" s="279">
        <v>46035.48989170139</v>
      </c>
      <c r="B3189" s="31">
        <v>9627.0</v>
      </c>
      <c r="C3189" s="31" t="s">
        <v>6423</v>
      </c>
      <c r="D3189" s="31"/>
      <c r="E3189" s="31" t="s">
        <v>22683</v>
      </c>
      <c r="F3189" s="275"/>
      <c r="G3189" s="276">
        <v>3260.0</v>
      </c>
      <c r="H3189" s="277">
        <v>160.0</v>
      </c>
      <c r="I3189" s="278">
        <v>7.0</v>
      </c>
      <c r="J3189" s="37">
        <v>8.0</v>
      </c>
      <c r="K3189" s="280"/>
      <c r="L3189" s="280" t="s">
        <v>21</v>
      </c>
      <c r="M3189" s="37"/>
      <c r="N3189" s="260" t="s">
        <v>20645</v>
      </c>
      <c r="O3189" s="260">
        <v>0.0</v>
      </c>
      <c r="P3189" s="260"/>
      <c r="Q3189" s="260"/>
      <c r="R3189" s="260"/>
    </row>
    <row r="3190">
      <c r="A3190" s="279">
        <v>46035.500058425925</v>
      </c>
      <c r="B3190" s="31">
        <v>9628.0</v>
      </c>
      <c r="C3190" s="31" t="s">
        <v>6423</v>
      </c>
      <c r="D3190" s="31"/>
      <c r="E3190" s="31" t="s">
        <v>22683</v>
      </c>
      <c r="F3190" s="275"/>
      <c r="G3190" s="276">
        <v>3100.0</v>
      </c>
      <c r="H3190" s="277">
        <v>260.0</v>
      </c>
      <c r="I3190" s="278">
        <v>49.0</v>
      </c>
      <c r="J3190" s="37">
        <v>58.0</v>
      </c>
      <c r="K3190" s="280"/>
      <c r="L3190" s="280" t="s">
        <v>21</v>
      </c>
      <c r="M3190" s="37"/>
      <c r="N3190" s="260" t="s">
        <v>20645</v>
      </c>
      <c r="O3190" s="260">
        <v>0.0</v>
      </c>
      <c r="P3190" s="260"/>
      <c r="Q3190" s="260"/>
      <c r="R3190" s="260"/>
    </row>
    <row r="3191">
      <c r="A3191" s="279">
        <v>46035.50212076389</v>
      </c>
      <c r="B3191" s="31">
        <v>9629.0</v>
      </c>
      <c r="C3191" s="31" t="s">
        <v>4031</v>
      </c>
      <c r="D3191" s="31"/>
      <c r="E3191" s="31" t="s">
        <v>20697</v>
      </c>
      <c r="F3191" s="275"/>
      <c r="G3191" s="276">
        <v>3040.0</v>
      </c>
      <c r="H3191" s="277">
        <v>180.0</v>
      </c>
      <c r="I3191" s="278">
        <v>30.0</v>
      </c>
      <c r="J3191" s="37">
        <v>36.0</v>
      </c>
      <c r="K3191" s="280"/>
      <c r="L3191" s="280" t="s">
        <v>21</v>
      </c>
      <c r="M3191" s="37"/>
      <c r="N3191" s="260" t="s">
        <v>20645</v>
      </c>
      <c r="O3191" s="260">
        <v>0.0</v>
      </c>
      <c r="P3191" s="260"/>
      <c r="Q3191" s="260"/>
      <c r="R3191" s="260"/>
    </row>
    <row r="3192">
      <c r="A3192" s="279"/>
      <c r="B3192" s="31"/>
      <c r="C3192" s="31"/>
      <c r="D3192" s="31"/>
      <c r="E3192" s="31"/>
      <c r="F3192" s="275"/>
      <c r="G3192" s="276"/>
      <c r="H3192" s="277"/>
      <c r="I3192" s="278"/>
      <c r="J3192" s="37"/>
      <c r="K3192" s="37"/>
      <c r="L3192" s="37"/>
      <c r="M3192" s="37"/>
      <c r="N3192" s="260"/>
      <c r="O3192" s="260"/>
      <c r="P3192" s="260"/>
      <c r="Q3192" s="260"/>
      <c r="R3192" s="260"/>
    </row>
    <row r="3193">
      <c r="A3193" s="279">
        <v>46036.02900896991</v>
      </c>
      <c r="B3193" s="31">
        <v>9630.0</v>
      </c>
      <c r="C3193" s="31" t="s">
        <v>4110</v>
      </c>
      <c r="D3193" s="31"/>
      <c r="E3193" s="31" t="s">
        <v>4500</v>
      </c>
      <c r="F3193" s="275"/>
      <c r="G3193" s="276">
        <v>3180.0</v>
      </c>
      <c r="H3193" s="277">
        <v>300.0</v>
      </c>
      <c r="I3193" s="278">
        <v>50.0</v>
      </c>
      <c r="J3193" s="37">
        <v>60.0</v>
      </c>
      <c r="K3193" s="37"/>
      <c r="L3193" s="37" t="s">
        <v>52</v>
      </c>
      <c r="M3193" s="37"/>
      <c r="N3193" s="260" t="s">
        <v>20645</v>
      </c>
      <c r="O3193" s="260">
        <v>0.0</v>
      </c>
      <c r="P3193" s="260"/>
      <c r="Q3193" s="260"/>
      <c r="R3193" s="260"/>
    </row>
    <row r="3194">
      <c r="A3194" s="279">
        <v>46036.38643868055</v>
      </c>
      <c r="B3194" s="31">
        <v>9631.0</v>
      </c>
      <c r="C3194" s="31" t="s">
        <v>8901</v>
      </c>
      <c r="D3194" s="31"/>
      <c r="E3194" s="31" t="s">
        <v>23322</v>
      </c>
      <c r="F3194" s="275"/>
      <c r="G3194" s="276">
        <v>11660.0</v>
      </c>
      <c r="H3194" s="277">
        <v>1220.0</v>
      </c>
      <c r="I3194" s="278">
        <v>251.0</v>
      </c>
      <c r="J3194" s="37">
        <v>301.0</v>
      </c>
      <c r="K3194" s="280"/>
      <c r="L3194" s="280" t="s">
        <v>21</v>
      </c>
      <c r="M3194" s="37"/>
      <c r="N3194" s="260" t="s">
        <v>20645</v>
      </c>
      <c r="O3194" s="260">
        <v>0.0</v>
      </c>
      <c r="P3194" s="260"/>
      <c r="Q3194" s="260"/>
      <c r="R3194" s="260"/>
    </row>
    <row r="3195">
      <c r="A3195" s="279">
        <v>46036.41282319445</v>
      </c>
      <c r="B3195" s="31">
        <v>9632.0</v>
      </c>
      <c r="C3195" s="31" t="s">
        <v>18536</v>
      </c>
      <c r="D3195" s="31"/>
      <c r="E3195" s="31"/>
      <c r="F3195" s="275"/>
      <c r="G3195" s="276">
        <v>4560.0</v>
      </c>
      <c r="H3195" s="277">
        <v>1940.0</v>
      </c>
      <c r="I3195" s="278">
        <v>78.0</v>
      </c>
      <c r="J3195" s="37">
        <v>94.0</v>
      </c>
      <c r="K3195" s="280"/>
      <c r="L3195" s="280" t="s">
        <v>21</v>
      </c>
      <c r="M3195" s="37"/>
      <c r="N3195" s="260" t="s">
        <v>20645</v>
      </c>
      <c r="O3195" s="260">
        <v>0.0</v>
      </c>
      <c r="P3195" s="260"/>
      <c r="Q3195" s="260"/>
      <c r="R3195" s="260"/>
    </row>
    <row r="3196">
      <c r="A3196" s="279">
        <v>46036.41733710648</v>
      </c>
      <c r="B3196" s="31">
        <v>9633.0</v>
      </c>
      <c r="C3196" s="31" t="s">
        <v>6423</v>
      </c>
      <c r="D3196" s="31"/>
      <c r="E3196" s="31" t="s">
        <v>22830</v>
      </c>
      <c r="F3196" s="275"/>
      <c r="G3196" s="276">
        <v>3300.0</v>
      </c>
      <c r="H3196" s="277">
        <v>180.0</v>
      </c>
      <c r="I3196" s="278">
        <v>8.0</v>
      </c>
      <c r="J3196" s="37">
        <v>9.0</v>
      </c>
      <c r="K3196" s="280"/>
      <c r="L3196" s="280" t="s">
        <v>21</v>
      </c>
      <c r="M3196" s="37"/>
      <c r="N3196" s="260" t="s">
        <v>20645</v>
      </c>
      <c r="O3196" s="260">
        <v>0.0</v>
      </c>
      <c r="P3196" s="260"/>
      <c r="Q3196" s="260"/>
      <c r="R3196" s="260"/>
    </row>
    <row r="3197">
      <c r="A3197" s="279">
        <v>46036.47030421296</v>
      </c>
      <c r="B3197" s="31">
        <v>9634.0</v>
      </c>
      <c r="C3197" s="31" t="s">
        <v>6423</v>
      </c>
      <c r="D3197" s="31"/>
      <c r="E3197" s="31" t="s">
        <v>22830</v>
      </c>
      <c r="F3197" s="275"/>
      <c r="G3197" s="276">
        <v>3120.0</v>
      </c>
      <c r="H3197" s="277">
        <v>360.0</v>
      </c>
      <c r="I3197" s="278">
        <v>67.0</v>
      </c>
      <c r="J3197" s="37">
        <v>80.0</v>
      </c>
      <c r="K3197" s="280"/>
      <c r="L3197" s="280" t="s">
        <v>21</v>
      </c>
      <c r="M3197" s="37"/>
      <c r="N3197" s="260" t="s">
        <v>20645</v>
      </c>
      <c r="O3197" s="260">
        <v>0.0</v>
      </c>
      <c r="P3197" s="260"/>
      <c r="Q3197" s="260"/>
      <c r="R3197" s="260"/>
    </row>
    <row r="3198">
      <c r="A3198" s="279">
        <v>46036.47340575232</v>
      </c>
      <c r="B3198" s="31">
        <v>9635.0</v>
      </c>
      <c r="C3198" s="31" t="s">
        <v>8901</v>
      </c>
      <c r="D3198" s="31"/>
      <c r="E3198" s="31" t="s">
        <v>23323</v>
      </c>
      <c r="F3198" s="275"/>
      <c r="G3198" s="276">
        <v>12780.0</v>
      </c>
      <c r="H3198" s="277">
        <v>2340.0</v>
      </c>
      <c r="I3198" s="278">
        <v>387.0</v>
      </c>
      <c r="J3198" s="37">
        <v>464.0</v>
      </c>
      <c r="K3198" s="280"/>
      <c r="L3198" s="280" t="s">
        <v>21</v>
      </c>
      <c r="M3198" s="37"/>
      <c r="N3198" s="260" t="s">
        <v>20645</v>
      </c>
      <c r="O3198" s="260">
        <v>0.0</v>
      </c>
      <c r="P3198" s="260"/>
      <c r="Q3198" s="260"/>
      <c r="R3198" s="260"/>
    </row>
    <row r="3199">
      <c r="A3199" s="279">
        <v>46036.482631481485</v>
      </c>
      <c r="B3199" s="31">
        <v>9636.0</v>
      </c>
      <c r="C3199" s="31" t="s">
        <v>6423</v>
      </c>
      <c r="D3199" s="31"/>
      <c r="E3199" s="31" t="s">
        <v>22683</v>
      </c>
      <c r="F3199" s="275"/>
      <c r="G3199" s="276">
        <v>3340.0</v>
      </c>
      <c r="H3199" s="277">
        <v>180.0</v>
      </c>
      <c r="I3199" s="278">
        <v>8.0</v>
      </c>
      <c r="J3199" s="37">
        <v>9.0</v>
      </c>
      <c r="K3199" s="280"/>
      <c r="L3199" s="280" t="s">
        <v>21</v>
      </c>
      <c r="M3199" s="37"/>
      <c r="N3199" s="260" t="s">
        <v>20645</v>
      </c>
      <c r="O3199" s="260">
        <v>0.0</v>
      </c>
      <c r="P3199" s="260"/>
      <c r="Q3199" s="260"/>
      <c r="R3199" s="260"/>
    </row>
    <row r="3200">
      <c r="A3200" s="279">
        <v>46036.487824386575</v>
      </c>
      <c r="B3200" s="31">
        <v>9637.0</v>
      </c>
      <c r="C3200" s="31" t="s">
        <v>6423</v>
      </c>
      <c r="D3200" s="31"/>
      <c r="E3200" s="31" t="s">
        <v>22683</v>
      </c>
      <c r="F3200" s="275"/>
      <c r="G3200" s="276">
        <v>3160.0</v>
      </c>
      <c r="H3200" s="277">
        <v>380.0</v>
      </c>
      <c r="I3200" s="278">
        <v>71.0</v>
      </c>
      <c r="J3200" s="37">
        <v>85.0</v>
      </c>
      <c r="K3200" s="280"/>
      <c r="L3200" s="280" t="s">
        <v>21</v>
      </c>
      <c r="M3200" s="37"/>
      <c r="N3200" s="260" t="s">
        <v>20645</v>
      </c>
      <c r="O3200" s="260">
        <v>0.0</v>
      </c>
      <c r="P3200" s="260"/>
      <c r="Q3200" s="260"/>
      <c r="R3200" s="260"/>
    </row>
    <row r="3201">
      <c r="A3201" s="279">
        <v>46036.489470949076</v>
      </c>
      <c r="B3201" s="31">
        <v>9638.0</v>
      </c>
      <c r="C3201" s="31" t="s">
        <v>17165</v>
      </c>
      <c r="D3201" s="31"/>
      <c r="E3201" s="31"/>
      <c r="F3201" s="275"/>
      <c r="G3201" s="276">
        <v>4400.0</v>
      </c>
      <c r="H3201" s="277">
        <v>1740.0</v>
      </c>
      <c r="I3201" s="278">
        <v>70.0</v>
      </c>
      <c r="J3201" s="37">
        <v>84.0</v>
      </c>
      <c r="K3201" s="37"/>
      <c r="L3201" s="37" t="s">
        <v>52</v>
      </c>
      <c r="M3201" s="37"/>
      <c r="N3201" s="260" t="s">
        <v>20645</v>
      </c>
      <c r="O3201" s="260">
        <v>0.0</v>
      </c>
      <c r="P3201" s="260"/>
      <c r="Q3201" s="260"/>
      <c r="R3201" s="260"/>
    </row>
    <row r="3202">
      <c r="A3202" s="279">
        <v>46036.52158505787</v>
      </c>
      <c r="B3202" s="31">
        <v>9639.0</v>
      </c>
      <c r="C3202" s="31" t="s">
        <v>17165</v>
      </c>
      <c r="D3202" s="31"/>
      <c r="E3202" s="31"/>
      <c r="F3202" s="275"/>
      <c r="G3202" s="276">
        <v>4320.0</v>
      </c>
      <c r="H3202" s="277">
        <v>1660.0</v>
      </c>
      <c r="I3202" s="278">
        <v>67.0</v>
      </c>
      <c r="J3202" s="37">
        <v>80.0</v>
      </c>
      <c r="K3202" s="37"/>
      <c r="L3202" s="37" t="s">
        <v>52</v>
      </c>
      <c r="M3202" s="37"/>
      <c r="N3202" s="260" t="s">
        <v>20645</v>
      </c>
      <c r="O3202" s="260">
        <v>0.0</v>
      </c>
      <c r="P3202" s="260"/>
      <c r="Q3202" s="260"/>
      <c r="R3202" s="260"/>
    </row>
    <row r="3203">
      <c r="A3203" s="279">
        <v>46036.52188915509</v>
      </c>
      <c r="B3203" s="31">
        <v>9640.0</v>
      </c>
      <c r="C3203" s="31" t="s">
        <v>4082</v>
      </c>
      <c r="D3203" s="31"/>
      <c r="E3203" s="31"/>
      <c r="F3203" s="275"/>
      <c r="G3203" s="276">
        <v>3680.0</v>
      </c>
      <c r="H3203" s="277">
        <v>680.0</v>
      </c>
      <c r="I3203" s="278">
        <v>113.0</v>
      </c>
      <c r="J3203" s="37">
        <v>135.0</v>
      </c>
      <c r="K3203" s="280"/>
      <c r="L3203" s="280" t="s">
        <v>21</v>
      </c>
      <c r="M3203" s="37"/>
      <c r="N3203" s="260" t="s">
        <v>20645</v>
      </c>
      <c r="O3203" s="260">
        <v>0.0</v>
      </c>
      <c r="P3203" s="260"/>
      <c r="Q3203" s="260"/>
      <c r="R3203" s="260"/>
    </row>
    <row r="3204">
      <c r="A3204" s="279">
        <v>46036.52271289352</v>
      </c>
      <c r="B3204" s="31">
        <v>9641.0</v>
      </c>
      <c r="C3204" s="31" t="s">
        <v>4138</v>
      </c>
      <c r="D3204" s="31"/>
      <c r="E3204" s="31"/>
      <c r="F3204" s="275"/>
      <c r="G3204" s="276">
        <v>3060.0</v>
      </c>
      <c r="H3204" s="277">
        <v>160.0</v>
      </c>
      <c r="I3204" s="278">
        <v>32.0</v>
      </c>
      <c r="J3204" s="37">
        <v>39.0</v>
      </c>
      <c r="K3204" s="37"/>
      <c r="L3204" s="37" t="s">
        <v>60</v>
      </c>
      <c r="M3204" s="37">
        <v>16822.0</v>
      </c>
      <c r="N3204" s="260" t="s">
        <v>20645</v>
      </c>
      <c r="O3204" s="260">
        <v>0.0</v>
      </c>
      <c r="P3204" s="260"/>
      <c r="Q3204" s="260"/>
      <c r="R3204" s="260"/>
    </row>
    <row r="3205">
      <c r="A3205" s="279">
        <v>46036.53877097223</v>
      </c>
      <c r="B3205" s="31">
        <v>9642.0</v>
      </c>
      <c r="C3205" s="31" t="s">
        <v>6070</v>
      </c>
      <c r="D3205" s="31"/>
      <c r="E3205" s="31"/>
      <c r="F3205" s="275"/>
      <c r="G3205" s="276">
        <v>3880.0</v>
      </c>
      <c r="H3205" s="277">
        <v>380.0</v>
      </c>
      <c r="I3205" s="278">
        <v>34.0</v>
      </c>
      <c r="J3205" s="37">
        <v>41.0</v>
      </c>
      <c r="K3205" s="280"/>
      <c r="L3205" s="280" t="s">
        <v>21</v>
      </c>
      <c r="M3205" s="37">
        <v>29906.0</v>
      </c>
      <c r="N3205" s="260" t="s">
        <v>20645</v>
      </c>
      <c r="O3205" s="260">
        <v>0.0</v>
      </c>
      <c r="P3205" s="260"/>
      <c r="Q3205" s="260"/>
      <c r="R3205" s="260"/>
    </row>
    <row r="3206">
      <c r="A3206" s="279">
        <v>46036.543446435186</v>
      </c>
      <c r="B3206" s="31">
        <v>9643.0</v>
      </c>
      <c r="C3206" s="31" t="s">
        <v>8901</v>
      </c>
      <c r="D3206" s="31"/>
      <c r="E3206" s="31" t="s">
        <v>23324</v>
      </c>
      <c r="F3206" s="275"/>
      <c r="G3206" s="276">
        <v>11600.0</v>
      </c>
      <c r="H3206" s="277">
        <v>1120.0</v>
      </c>
      <c r="I3206" s="278">
        <v>185.0</v>
      </c>
      <c r="J3206" s="37">
        <v>222.0</v>
      </c>
      <c r="K3206" s="280"/>
      <c r="L3206" s="280" t="s">
        <v>21</v>
      </c>
      <c r="M3206" s="37"/>
      <c r="N3206" s="260" t="s">
        <v>20645</v>
      </c>
      <c r="O3206" s="260">
        <v>0.0</v>
      </c>
      <c r="P3206" s="260"/>
      <c r="Q3206" s="260"/>
      <c r="R3206" s="260"/>
    </row>
    <row r="3207">
      <c r="A3207" s="279">
        <v>46036.666052546294</v>
      </c>
      <c r="B3207" s="31">
        <v>9644.0</v>
      </c>
      <c r="C3207" s="31" t="s">
        <v>4454</v>
      </c>
      <c r="D3207" s="31"/>
      <c r="E3207" s="31"/>
      <c r="F3207" s="275"/>
      <c r="G3207" s="276">
        <v>3340.0</v>
      </c>
      <c r="H3207" s="277">
        <v>440.0</v>
      </c>
      <c r="I3207" s="278">
        <v>27.0</v>
      </c>
      <c r="J3207" s="37">
        <v>32.0</v>
      </c>
      <c r="K3207" s="280"/>
      <c r="L3207" s="280" t="s">
        <v>21</v>
      </c>
      <c r="M3207" s="37"/>
      <c r="N3207" s="260" t="s">
        <v>20645</v>
      </c>
      <c r="O3207" s="260">
        <v>0.0</v>
      </c>
      <c r="P3207" s="260"/>
      <c r="Q3207" s="260"/>
      <c r="R3207" s="260"/>
    </row>
    <row r="3208">
      <c r="A3208" s="279"/>
      <c r="B3208" s="31"/>
      <c r="C3208" s="31"/>
      <c r="D3208" s="31"/>
      <c r="E3208" s="31"/>
      <c r="F3208" s="275"/>
      <c r="G3208" s="276"/>
      <c r="H3208" s="277"/>
      <c r="I3208" s="278"/>
      <c r="J3208" s="37"/>
      <c r="K3208" s="37"/>
      <c r="L3208" s="37"/>
      <c r="M3208" s="37"/>
      <c r="N3208" s="260"/>
      <c r="O3208" s="260"/>
      <c r="P3208" s="260"/>
      <c r="Q3208" s="260"/>
      <c r="R3208" s="260"/>
    </row>
    <row r="3209">
      <c r="A3209" s="279">
        <v>46035.0</v>
      </c>
      <c r="B3209" s="31">
        <v>9645.0</v>
      </c>
      <c r="C3209" s="31" t="s">
        <v>23312</v>
      </c>
      <c r="D3209" s="31"/>
      <c r="E3209" s="31" t="s">
        <v>23313</v>
      </c>
      <c r="F3209" s="275"/>
      <c r="G3209" s="276">
        <v>3500.0</v>
      </c>
      <c r="H3209" s="277">
        <v>680.0</v>
      </c>
      <c r="I3209" s="278">
        <v>136.0</v>
      </c>
      <c r="J3209" s="37">
        <v>164.0</v>
      </c>
      <c r="K3209" s="37"/>
      <c r="L3209" s="37" t="s">
        <v>60</v>
      </c>
      <c r="M3209" s="37"/>
      <c r="N3209" s="260" t="s">
        <v>20645</v>
      </c>
      <c r="O3209" s="260">
        <v>0.0</v>
      </c>
      <c r="P3209" s="260"/>
      <c r="Q3209" s="260"/>
      <c r="R3209" s="260"/>
    </row>
    <row r="3210">
      <c r="A3210" s="279">
        <v>46037.0290059375</v>
      </c>
      <c r="B3210" s="31">
        <v>9646.0</v>
      </c>
      <c r="C3210" s="31" t="s">
        <v>4138</v>
      </c>
      <c r="D3210" s="31"/>
      <c r="E3210" s="31"/>
      <c r="F3210" s="275"/>
      <c r="G3210" s="276">
        <v>3040.0</v>
      </c>
      <c r="H3210" s="277">
        <v>20.0</v>
      </c>
      <c r="I3210" s="278">
        <v>4.0</v>
      </c>
      <c r="J3210" s="37">
        <v>5.0</v>
      </c>
      <c r="K3210" s="37"/>
      <c r="L3210" s="37" t="s">
        <v>60</v>
      </c>
      <c r="M3210" s="37">
        <v>869478.0</v>
      </c>
      <c r="N3210" s="260" t="s">
        <v>20645</v>
      </c>
      <c r="O3210" s="260">
        <v>0.0</v>
      </c>
      <c r="P3210" s="260"/>
      <c r="Q3210" s="260"/>
      <c r="R3210" s="260"/>
    </row>
    <row r="3211">
      <c r="A3211" s="279">
        <v>46037.358400729165</v>
      </c>
      <c r="B3211" s="31">
        <v>9647.0</v>
      </c>
      <c r="C3211" s="31" t="s">
        <v>16048</v>
      </c>
      <c r="D3211" s="31"/>
      <c r="E3211" s="31"/>
      <c r="F3211" s="275"/>
      <c r="G3211" s="276">
        <v>3520.0</v>
      </c>
      <c r="H3211" s="277">
        <v>660.0</v>
      </c>
      <c r="I3211" s="278">
        <v>132.0</v>
      </c>
      <c r="J3211" s="37">
        <v>159.0</v>
      </c>
      <c r="K3211" s="280"/>
      <c r="L3211" s="280" t="s">
        <v>21</v>
      </c>
      <c r="M3211" s="37">
        <v>877878.0</v>
      </c>
      <c r="N3211" s="260" t="s">
        <v>20645</v>
      </c>
      <c r="O3211" s="260">
        <v>0.0</v>
      </c>
      <c r="P3211" s="260"/>
      <c r="Q3211" s="260"/>
      <c r="R3211" s="260"/>
    </row>
    <row r="3212">
      <c r="A3212" s="279">
        <v>46037.3617181713</v>
      </c>
      <c r="B3212" s="31">
        <v>9648.0</v>
      </c>
      <c r="C3212" s="31" t="s">
        <v>2781</v>
      </c>
      <c r="D3212" s="31"/>
      <c r="E3212" s="31"/>
      <c r="F3212" s="275"/>
      <c r="G3212" s="276">
        <v>3640.0</v>
      </c>
      <c r="H3212" s="277">
        <v>740.0</v>
      </c>
      <c r="I3212" s="278">
        <v>123.0</v>
      </c>
      <c r="J3212" s="37">
        <v>147.0</v>
      </c>
      <c r="K3212" s="37"/>
      <c r="L3212" s="37" t="s">
        <v>52</v>
      </c>
      <c r="M3212" s="37"/>
      <c r="N3212" s="260" t="s">
        <v>20645</v>
      </c>
      <c r="O3212" s="260">
        <v>0.0</v>
      </c>
      <c r="P3212" s="260"/>
      <c r="Q3212" s="260"/>
      <c r="R3212" s="260"/>
    </row>
    <row r="3213">
      <c r="A3213" s="279">
        <v>46037.36247723379</v>
      </c>
      <c r="B3213" s="31">
        <v>9649.0</v>
      </c>
      <c r="C3213" s="31" t="s">
        <v>8901</v>
      </c>
      <c r="D3213" s="31"/>
      <c r="E3213" s="31" t="s">
        <v>23333</v>
      </c>
      <c r="F3213" s="275"/>
      <c r="G3213" s="276">
        <v>11880.0</v>
      </c>
      <c r="H3213" s="277">
        <v>1280.0</v>
      </c>
      <c r="I3213" s="278">
        <v>212.0</v>
      </c>
      <c r="J3213" s="37">
        <v>254.0</v>
      </c>
      <c r="K3213" s="280"/>
      <c r="L3213" s="280" t="s">
        <v>21</v>
      </c>
      <c r="M3213" s="37"/>
      <c r="N3213" s="260" t="s">
        <v>20645</v>
      </c>
      <c r="O3213" s="260">
        <v>0.0</v>
      </c>
      <c r="P3213" s="260"/>
      <c r="Q3213" s="260"/>
      <c r="R3213" s="260"/>
    </row>
    <row r="3214">
      <c r="A3214" s="279">
        <v>46037.37448846065</v>
      </c>
      <c r="B3214" s="31">
        <v>9650.0</v>
      </c>
      <c r="C3214" s="31" t="s">
        <v>4017</v>
      </c>
      <c r="D3214" s="31"/>
      <c r="E3214" s="31" t="s">
        <v>4500</v>
      </c>
      <c r="F3214" s="275"/>
      <c r="G3214" s="276">
        <v>3500.0</v>
      </c>
      <c r="H3214" s="277">
        <v>560.0</v>
      </c>
      <c r="I3214" s="278">
        <v>93.0</v>
      </c>
      <c r="J3214" s="37">
        <v>111.0</v>
      </c>
      <c r="K3214" s="37"/>
      <c r="L3214" s="37" t="s">
        <v>52</v>
      </c>
      <c r="M3214" s="37"/>
      <c r="N3214" s="260" t="s">
        <v>20645</v>
      </c>
      <c r="O3214" s="260">
        <v>0.0</v>
      </c>
      <c r="P3214" s="260"/>
      <c r="Q3214" s="260"/>
      <c r="R3214" s="260"/>
    </row>
    <row r="3215">
      <c r="A3215" s="279">
        <v>46037.379040844906</v>
      </c>
      <c r="B3215" s="31">
        <v>9651.0</v>
      </c>
      <c r="C3215" s="31" t="s">
        <v>8901</v>
      </c>
      <c r="D3215" s="31"/>
      <c r="E3215" s="31" t="s">
        <v>23334</v>
      </c>
      <c r="F3215" s="275"/>
      <c r="G3215" s="276">
        <v>13140.0</v>
      </c>
      <c r="H3215" s="277">
        <v>2700.0</v>
      </c>
      <c r="I3215" s="278">
        <v>446.0</v>
      </c>
      <c r="J3215" s="37">
        <v>535.0</v>
      </c>
      <c r="K3215" s="280"/>
      <c r="L3215" s="280" t="s">
        <v>21</v>
      </c>
      <c r="M3215" s="37"/>
      <c r="N3215" s="260" t="s">
        <v>20645</v>
      </c>
      <c r="O3215" s="260">
        <v>0.0</v>
      </c>
      <c r="P3215" s="260"/>
      <c r="Q3215" s="260"/>
      <c r="R3215" s="260"/>
    </row>
    <row r="3216">
      <c r="A3216" s="279">
        <v>46037.38530847222</v>
      </c>
      <c r="B3216" s="31">
        <v>9652.0</v>
      </c>
      <c r="C3216" s="31" t="s">
        <v>4474</v>
      </c>
      <c r="D3216" s="31"/>
      <c r="E3216" s="31"/>
      <c r="F3216" s="275"/>
      <c r="G3216" s="276">
        <v>3180.0</v>
      </c>
      <c r="H3216" s="277">
        <v>500.0</v>
      </c>
      <c r="I3216" s="278">
        <v>51.0</v>
      </c>
      <c r="J3216" s="37">
        <v>62.0</v>
      </c>
      <c r="K3216" s="37"/>
      <c r="L3216" s="37" t="s">
        <v>52</v>
      </c>
      <c r="M3216" s="37"/>
      <c r="N3216" s="260" t="s">
        <v>20645</v>
      </c>
      <c r="O3216" s="260">
        <v>0.0</v>
      </c>
      <c r="P3216" s="260"/>
      <c r="Q3216" s="260"/>
      <c r="R3216" s="260"/>
    </row>
    <row r="3217">
      <c r="A3217" s="279">
        <v>46037.42119869213</v>
      </c>
      <c r="B3217" s="31">
        <v>9653.0</v>
      </c>
      <c r="C3217" s="31" t="s">
        <v>8901</v>
      </c>
      <c r="D3217" s="31"/>
      <c r="E3217" s="31" t="s">
        <v>23335</v>
      </c>
      <c r="F3217" s="275"/>
      <c r="G3217" s="276">
        <v>12060.0</v>
      </c>
      <c r="H3217" s="277">
        <v>1500.0</v>
      </c>
      <c r="I3217" s="278">
        <v>248.0</v>
      </c>
      <c r="J3217" s="37">
        <v>297.0</v>
      </c>
      <c r="K3217" s="280"/>
      <c r="L3217" s="280" t="s">
        <v>21</v>
      </c>
      <c r="M3217" s="37"/>
      <c r="N3217" s="260" t="s">
        <v>20645</v>
      </c>
      <c r="O3217" s="260">
        <v>0.0</v>
      </c>
      <c r="P3217" s="260"/>
      <c r="Q3217" s="260"/>
      <c r="R3217" s="260"/>
    </row>
    <row r="3218">
      <c r="A3218" s="279">
        <v>46037.449612743054</v>
      </c>
      <c r="B3218" s="31">
        <v>9654.0</v>
      </c>
      <c r="C3218" s="31" t="s">
        <v>17458</v>
      </c>
      <c r="D3218" s="31"/>
      <c r="E3218" s="31" t="s">
        <v>23195</v>
      </c>
      <c r="F3218" s="275"/>
      <c r="G3218" s="276">
        <v>2440.0</v>
      </c>
      <c r="H3218" s="277">
        <v>420.0</v>
      </c>
      <c r="I3218" s="278">
        <v>70.0</v>
      </c>
      <c r="J3218" s="37">
        <v>84.0</v>
      </c>
      <c r="K3218" s="37"/>
      <c r="L3218" s="37" t="s">
        <v>60</v>
      </c>
      <c r="M3218" s="37">
        <v>133726.0</v>
      </c>
      <c r="N3218" s="260" t="s">
        <v>20645</v>
      </c>
      <c r="O3218" s="260">
        <v>0.0</v>
      </c>
      <c r="P3218" s="260"/>
      <c r="Q3218" s="260"/>
      <c r="R3218" s="260"/>
    </row>
    <row r="3219">
      <c r="A3219" s="279">
        <v>46037.48001297454</v>
      </c>
      <c r="B3219" s="31">
        <v>9655.0</v>
      </c>
      <c r="C3219" s="31" t="s">
        <v>6423</v>
      </c>
      <c r="D3219" s="31"/>
      <c r="E3219" s="31" t="s">
        <v>22684</v>
      </c>
      <c r="F3219" s="275"/>
      <c r="G3219" s="276">
        <v>3440.0</v>
      </c>
      <c r="H3219" s="277">
        <v>540.0</v>
      </c>
      <c r="I3219" s="278">
        <v>100.0</v>
      </c>
      <c r="J3219" s="37">
        <v>120.0</v>
      </c>
      <c r="K3219" s="280"/>
      <c r="L3219" s="280" t="s">
        <v>21</v>
      </c>
      <c r="M3219" s="37"/>
      <c r="N3219" s="260" t="s">
        <v>20645</v>
      </c>
      <c r="O3219" s="260">
        <v>0.0</v>
      </c>
      <c r="P3219" s="260"/>
      <c r="Q3219" s="260"/>
      <c r="R3219" s="260"/>
    </row>
    <row r="3220">
      <c r="A3220" s="279">
        <v>46037.48074944444</v>
      </c>
      <c r="B3220" s="31">
        <v>9656.0</v>
      </c>
      <c r="C3220" s="31" t="s">
        <v>6423</v>
      </c>
      <c r="D3220" s="31"/>
      <c r="E3220" s="31" t="s">
        <v>22684</v>
      </c>
      <c r="F3220" s="275"/>
      <c r="G3220" s="276">
        <v>3640.0</v>
      </c>
      <c r="H3220" s="277">
        <v>200.0</v>
      </c>
      <c r="I3220" s="278">
        <v>8.0</v>
      </c>
      <c r="J3220" s="37">
        <v>10.0</v>
      </c>
      <c r="K3220" s="280"/>
      <c r="L3220" s="280" t="s">
        <v>21</v>
      </c>
      <c r="M3220" s="37"/>
      <c r="N3220" s="260" t="s">
        <v>20645</v>
      </c>
      <c r="O3220" s="260">
        <v>0.0</v>
      </c>
      <c r="P3220" s="260"/>
      <c r="Q3220" s="260"/>
      <c r="R3220" s="260"/>
    </row>
    <row r="3221">
      <c r="A3221" s="279">
        <v>46037.48130672454</v>
      </c>
      <c r="B3221" s="31">
        <v>9657.0</v>
      </c>
      <c r="C3221" s="31" t="s">
        <v>8901</v>
      </c>
      <c r="D3221" s="31"/>
      <c r="E3221" s="31" t="s">
        <v>23336</v>
      </c>
      <c r="F3221" s="275"/>
      <c r="G3221" s="276">
        <v>17100.0</v>
      </c>
      <c r="H3221" s="277">
        <v>6500.0</v>
      </c>
      <c r="I3221" s="278">
        <v>1073.0</v>
      </c>
      <c r="J3221" s="37">
        <v>1287.0</v>
      </c>
      <c r="K3221" s="280"/>
      <c r="L3221" s="280" t="s">
        <v>21</v>
      </c>
      <c r="M3221" s="37"/>
      <c r="N3221" s="260" t="s">
        <v>20645</v>
      </c>
      <c r="O3221" s="260">
        <v>0.0</v>
      </c>
      <c r="P3221" s="260"/>
      <c r="Q3221" s="260"/>
      <c r="R3221" s="260"/>
    </row>
    <row r="3222">
      <c r="A3222" s="279">
        <v>46037.51131825232</v>
      </c>
      <c r="B3222" s="31">
        <v>9658.0</v>
      </c>
      <c r="C3222" s="31" t="s">
        <v>4017</v>
      </c>
      <c r="D3222" s="31"/>
      <c r="E3222" s="31" t="s">
        <v>4500</v>
      </c>
      <c r="F3222" s="275"/>
      <c r="G3222" s="276">
        <v>4620.0</v>
      </c>
      <c r="H3222" s="277">
        <v>540.0</v>
      </c>
      <c r="I3222" s="278">
        <v>27.0</v>
      </c>
      <c r="J3222" s="37">
        <v>33.0</v>
      </c>
      <c r="K3222" s="37"/>
      <c r="L3222" s="37" t="s">
        <v>52</v>
      </c>
      <c r="M3222" s="37"/>
      <c r="N3222" s="260" t="s">
        <v>20645</v>
      </c>
      <c r="O3222" s="260">
        <v>0.0</v>
      </c>
      <c r="P3222" s="260"/>
      <c r="Q3222" s="260"/>
      <c r="R3222" s="260"/>
    </row>
    <row r="3223">
      <c r="A3223" s="279">
        <v>46037.58390496528</v>
      </c>
      <c r="B3223" s="31">
        <v>9659.0</v>
      </c>
      <c r="C3223" s="31" t="s">
        <v>7445</v>
      </c>
      <c r="D3223" s="31"/>
      <c r="E3223" s="31"/>
      <c r="F3223" s="275"/>
      <c r="G3223" s="276">
        <v>2340.0</v>
      </c>
      <c r="H3223" s="277">
        <v>100.0</v>
      </c>
      <c r="I3223" s="278">
        <v>6.0</v>
      </c>
      <c r="J3223" s="37">
        <v>8.0</v>
      </c>
      <c r="K3223" s="37"/>
      <c r="L3223" s="37" t="s">
        <v>52</v>
      </c>
      <c r="M3223" s="37"/>
      <c r="N3223" s="260" t="s">
        <v>20645</v>
      </c>
      <c r="O3223" s="260">
        <v>0.0</v>
      </c>
      <c r="P3223" s="260"/>
      <c r="Q3223" s="260"/>
      <c r="R3223" s="260"/>
    </row>
    <row r="3224">
      <c r="A3224" s="279">
        <v>46037.59762626157</v>
      </c>
      <c r="B3224" s="31">
        <v>9660.0</v>
      </c>
      <c r="C3224" s="31" t="s">
        <v>4017</v>
      </c>
      <c r="D3224" s="31"/>
      <c r="E3224" s="31" t="s">
        <v>4500</v>
      </c>
      <c r="F3224" s="275"/>
      <c r="G3224" s="276">
        <v>3740.0</v>
      </c>
      <c r="H3224" s="277">
        <v>580.0</v>
      </c>
      <c r="I3224" s="278">
        <v>96.0</v>
      </c>
      <c r="J3224" s="37">
        <v>115.0</v>
      </c>
      <c r="K3224" s="37"/>
      <c r="L3224" s="37" t="s">
        <v>52</v>
      </c>
      <c r="M3224" s="37"/>
      <c r="N3224" s="260" t="s">
        <v>20645</v>
      </c>
      <c r="O3224" s="260">
        <v>0.0</v>
      </c>
      <c r="P3224" s="260"/>
      <c r="Q3224" s="260"/>
      <c r="R3224" s="260"/>
    </row>
    <row r="3225">
      <c r="A3225" s="279">
        <v>46037.62290445602</v>
      </c>
      <c r="B3225" s="31">
        <v>9661.0</v>
      </c>
      <c r="C3225" s="31" t="s">
        <v>8901</v>
      </c>
      <c r="D3225" s="31"/>
      <c r="E3225" s="31" t="s">
        <v>23337</v>
      </c>
      <c r="F3225" s="275"/>
      <c r="G3225" s="276">
        <v>11120.0</v>
      </c>
      <c r="H3225" s="277">
        <v>880.0</v>
      </c>
      <c r="I3225" s="278">
        <v>146.0</v>
      </c>
      <c r="J3225" s="37">
        <v>175.0</v>
      </c>
      <c r="K3225" s="280"/>
      <c r="L3225" s="280" t="s">
        <v>21</v>
      </c>
      <c r="M3225" s="37"/>
      <c r="N3225" s="260" t="s">
        <v>20645</v>
      </c>
      <c r="O3225" s="260">
        <v>0.0</v>
      </c>
      <c r="P3225" s="260"/>
      <c r="Q3225" s="260"/>
      <c r="R3225" s="260"/>
    </row>
    <row r="3226">
      <c r="A3226" s="279">
        <v>46037.65164645833</v>
      </c>
      <c r="B3226" s="31">
        <v>9662.0</v>
      </c>
      <c r="C3226" s="31" t="s">
        <v>4111</v>
      </c>
      <c r="D3226" s="31"/>
      <c r="E3226" s="31"/>
      <c r="F3226" s="275"/>
      <c r="G3226" s="276">
        <v>4020.0</v>
      </c>
      <c r="H3226" s="277">
        <v>1380.0</v>
      </c>
      <c r="I3226" s="278">
        <v>228.0</v>
      </c>
      <c r="J3226" s="37">
        <v>274.0</v>
      </c>
      <c r="K3226" s="280"/>
      <c r="L3226" s="280" t="s">
        <v>21</v>
      </c>
      <c r="M3226" s="37"/>
      <c r="N3226" s="260" t="s">
        <v>20645</v>
      </c>
      <c r="O3226" s="260">
        <v>0.0</v>
      </c>
      <c r="P3226" s="260"/>
      <c r="Q3226" s="260"/>
      <c r="R3226" s="260"/>
    </row>
    <row r="3227">
      <c r="A3227" s="279">
        <v>46037.67402842593</v>
      </c>
      <c r="B3227" s="31">
        <v>9663.0</v>
      </c>
      <c r="C3227" s="31" t="s">
        <v>4111</v>
      </c>
      <c r="D3227" s="31"/>
      <c r="E3227" s="31"/>
      <c r="F3227" s="275"/>
      <c r="G3227" s="276">
        <v>3440.0</v>
      </c>
      <c r="H3227" s="277">
        <v>540.0</v>
      </c>
      <c r="I3227" s="278">
        <v>90.0</v>
      </c>
      <c r="J3227" s="37">
        <v>107.0</v>
      </c>
      <c r="K3227" s="280"/>
      <c r="L3227" s="280" t="s">
        <v>21</v>
      </c>
      <c r="M3227" s="37"/>
      <c r="N3227" s="260" t="s">
        <v>20645</v>
      </c>
      <c r="O3227" s="260">
        <v>0.0</v>
      </c>
      <c r="P3227" s="260"/>
      <c r="Q3227" s="260"/>
      <c r="R3227" s="260"/>
    </row>
    <row r="3228">
      <c r="A3228" s="279"/>
      <c r="B3228" s="31"/>
      <c r="C3228" s="31"/>
      <c r="D3228" s="31"/>
      <c r="E3228" s="31"/>
      <c r="F3228" s="275"/>
      <c r="G3228" s="276"/>
      <c r="H3228" s="277"/>
      <c r="I3228" s="278"/>
      <c r="J3228" s="37"/>
      <c r="K3228" s="280"/>
      <c r="L3228" s="280"/>
      <c r="M3228" s="37"/>
      <c r="N3228" s="260"/>
      <c r="O3228" s="260"/>
      <c r="P3228" s="260"/>
      <c r="Q3228" s="260"/>
      <c r="R3228" s="260"/>
    </row>
    <row r="3229">
      <c r="A3229" s="279">
        <v>46038.029008784724</v>
      </c>
      <c r="B3229" s="31">
        <v>9664.0</v>
      </c>
      <c r="C3229" s="31" t="s">
        <v>4112</v>
      </c>
      <c r="D3229" s="31"/>
      <c r="E3229" s="31" t="s">
        <v>23342</v>
      </c>
      <c r="F3229" s="275"/>
      <c r="G3229" s="276">
        <v>3860.0</v>
      </c>
      <c r="H3229" s="277">
        <v>1080.0</v>
      </c>
      <c r="I3229" s="278">
        <v>179.0</v>
      </c>
      <c r="J3229" s="37">
        <v>214.0</v>
      </c>
      <c r="K3229" s="280"/>
      <c r="L3229" s="280" t="s">
        <v>21</v>
      </c>
      <c r="M3229" s="37"/>
      <c r="N3229" s="260" t="s">
        <v>20645</v>
      </c>
      <c r="O3229" s="260">
        <v>0.0</v>
      </c>
      <c r="P3229" s="260"/>
      <c r="Q3229" s="260"/>
      <c r="R3229" s="260"/>
    </row>
    <row r="3230">
      <c r="A3230" s="279">
        <v>46038.35319648148</v>
      </c>
      <c r="B3230" s="31">
        <v>9665.0</v>
      </c>
      <c r="C3230" s="31" t="s">
        <v>18617</v>
      </c>
      <c r="D3230" s="31"/>
      <c r="E3230" s="31"/>
      <c r="F3230" s="275"/>
      <c r="G3230" s="276">
        <v>3160.0</v>
      </c>
      <c r="H3230" s="277">
        <v>60.0</v>
      </c>
      <c r="I3230" s="278">
        <v>12.0</v>
      </c>
      <c r="J3230" s="37">
        <v>15.0</v>
      </c>
      <c r="K3230" s="280"/>
      <c r="L3230" s="280" t="s">
        <v>21</v>
      </c>
      <c r="M3230" s="37"/>
      <c r="N3230" s="260" t="s">
        <v>20645</v>
      </c>
      <c r="O3230" s="260">
        <v>0.0</v>
      </c>
      <c r="P3230" s="260"/>
      <c r="Q3230" s="260"/>
      <c r="R3230" s="260"/>
    </row>
    <row r="3231">
      <c r="A3231" s="279">
        <v>46038.358057986115</v>
      </c>
      <c r="B3231" s="31">
        <v>9666.0</v>
      </c>
      <c r="C3231" s="31" t="s">
        <v>18619</v>
      </c>
      <c r="D3231" s="31"/>
      <c r="E3231" s="31"/>
      <c r="F3231" s="275"/>
      <c r="G3231" s="276">
        <v>3100.0</v>
      </c>
      <c r="H3231" s="277">
        <v>60.0</v>
      </c>
      <c r="I3231" s="278">
        <v>12.0</v>
      </c>
      <c r="J3231" s="37">
        <v>15.0</v>
      </c>
      <c r="K3231" s="37"/>
      <c r="L3231" s="37" t="s">
        <v>60</v>
      </c>
      <c r="M3231" s="37">
        <v>164066.0</v>
      </c>
      <c r="N3231" s="260" t="s">
        <v>20645</v>
      </c>
      <c r="O3231" s="260">
        <v>0.0</v>
      </c>
      <c r="P3231" s="260"/>
      <c r="Q3231" s="260"/>
      <c r="R3231" s="260"/>
    </row>
    <row r="3232">
      <c r="A3232" s="279">
        <v>46038.366845254626</v>
      </c>
      <c r="B3232" s="31">
        <v>9667.0</v>
      </c>
      <c r="C3232" s="31" t="s">
        <v>4017</v>
      </c>
      <c r="D3232" s="31"/>
      <c r="E3232" s="31" t="s">
        <v>4500</v>
      </c>
      <c r="F3232" s="275"/>
      <c r="G3232" s="276">
        <v>4140.0</v>
      </c>
      <c r="H3232" s="277">
        <v>860.0</v>
      </c>
      <c r="I3232" s="278">
        <v>142.0</v>
      </c>
      <c r="J3232" s="37">
        <v>171.0</v>
      </c>
      <c r="K3232" s="37"/>
      <c r="L3232" s="37" t="s">
        <v>52</v>
      </c>
      <c r="M3232" s="37"/>
      <c r="N3232" s="260" t="s">
        <v>20645</v>
      </c>
      <c r="O3232" s="260">
        <v>0.0</v>
      </c>
      <c r="P3232" s="260"/>
      <c r="Q3232" s="260"/>
      <c r="R3232" s="260"/>
    </row>
    <row r="3233">
      <c r="A3233" s="279">
        <v>46038.38674965278</v>
      </c>
      <c r="B3233" s="31">
        <v>9668.0</v>
      </c>
      <c r="C3233" s="31" t="s">
        <v>2792</v>
      </c>
      <c r="D3233" s="31"/>
      <c r="E3233" s="31"/>
      <c r="F3233" s="275"/>
      <c r="G3233" s="276">
        <v>3140.0</v>
      </c>
      <c r="H3233" s="277">
        <v>340.0</v>
      </c>
      <c r="I3233" s="278">
        <v>68.0</v>
      </c>
      <c r="J3233" s="37">
        <v>82.0</v>
      </c>
      <c r="K3233" s="280"/>
      <c r="L3233" s="280" t="s">
        <v>21</v>
      </c>
      <c r="M3233" s="37"/>
      <c r="N3233" s="260" t="s">
        <v>20645</v>
      </c>
      <c r="O3233" s="260">
        <v>0.0</v>
      </c>
      <c r="P3233" s="260"/>
      <c r="Q3233" s="260"/>
      <c r="R3233" s="260"/>
    </row>
    <row r="3234">
      <c r="A3234" s="279">
        <v>46038.390626875</v>
      </c>
      <c r="B3234" s="31">
        <v>9669.0</v>
      </c>
      <c r="C3234" s="31" t="s">
        <v>8901</v>
      </c>
      <c r="D3234" s="31"/>
      <c r="E3234" s="31" t="s">
        <v>23343</v>
      </c>
      <c r="F3234" s="275"/>
      <c r="G3234" s="276">
        <v>12260.0</v>
      </c>
      <c r="H3234" s="277">
        <v>1660.0</v>
      </c>
      <c r="I3234" s="278">
        <v>274.0</v>
      </c>
      <c r="J3234" s="37">
        <v>329.0</v>
      </c>
      <c r="K3234" s="280"/>
      <c r="L3234" s="280" t="s">
        <v>21</v>
      </c>
      <c r="M3234" s="37"/>
      <c r="N3234" s="260" t="s">
        <v>20645</v>
      </c>
      <c r="O3234" s="260">
        <v>0.0</v>
      </c>
      <c r="P3234" s="260"/>
      <c r="Q3234" s="260"/>
      <c r="R3234" s="260"/>
    </row>
    <row r="3235">
      <c r="A3235" s="279">
        <v>46038.44101877315</v>
      </c>
      <c r="B3235" s="31">
        <v>9670.0</v>
      </c>
      <c r="C3235" s="31" t="s">
        <v>6423</v>
      </c>
      <c r="D3235" s="31"/>
      <c r="E3235" s="31" t="s">
        <v>22684</v>
      </c>
      <c r="F3235" s="275"/>
      <c r="G3235" s="276">
        <v>3320.0</v>
      </c>
      <c r="H3235" s="277">
        <v>120.0</v>
      </c>
      <c r="I3235" s="278">
        <v>5.0</v>
      </c>
      <c r="J3235" s="37">
        <v>6.0</v>
      </c>
      <c r="K3235" s="280"/>
      <c r="L3235" s="280" t="s">
        <v>21</v>
      </c>
      <c r="M3235" s="37"/>
      <c r="N3235" s="260" t="s">
        <v>20645</v>
      </c>
      <c r="O3235" s="260">
        <v>0.0</v>
      </c>
      <c r="P3235" s="260"/>
      <c r="Q3235" s="260"/>
      <c r="R3235" s="260"/>
    </row>
    <row r="3236">
      <c r="A3236" s="279">
        <v>46038.48228930555</v>
      </c>
      <c r="B3236" s="31">
        <v>9671.0</v>
      </c>
      <c r="C3236" s="31" t="s">
        <v>6423</v>
      </c>
      <c r="D3236" s="31"/>
      <c r="E3236" s="31" t="s">
        <v>22684</v>
      </c>
      <c r="F3236" s="275"/>
      <c r="G3236" s="276">
        <v>3200.0</v>
      </c>
      <c r="H3236" s="277">
        <v>380.0</v>
      </c>
      <c r="I3236" s="278">
        <v>71.0</v>
      </c>
      <c r="J3236" s="37">
        <v>85.0</v>
      </c>
      <c r="K3236" s="280"/>
      <c r="L3236" s="280" t="s">
        <v>21</v>
      </c>
      <c r="M3236" s="37"/>
      <c r="N3236" s="260" t="s">
        <v>20645</v>
      </c>
      <c r="O3236" s="260">
        <v>0.0</v>
      </c>
      <c r="P3236" s="260"/>
      <c r="Q3236" s="260"/>
      <c r="R3236" s="260"/>
    </row>
    <row r="3237">
      <c r="A3237" s="279">
        <v>46038.482980162036</v>
      </c>
      <c r="B3237" s="31">
        <v>9672.0</v>
      </c>
      <c r="C3237" s="31" t="s">
        <v>4444</v>
      </c>
      <c r="D3237" s="31"/>
      <c r="E3237" s="31"/>
      <c r="F3237" s="275"/>
      <c r="G3237" s="276">
        <v>3180.0</v>
      </c>
      <c r="H3237" s="277">
        <v>320.0</v>
      </c>
      <c r="I3237" s="278">
        <v>53.0</v>
      </c>
      <c r="J3237" s="37">
        <v>64.0</v>
      </c>
      <c r="K3237" s="280"/>
      <c r="L3237" s="280" t="s">
        <v>21</v>
      </c>
      <c r="M3237" s="37"/>
      <c r="N3237" s="260" t="s">
        <v>20645</v>
      </c>
      <c r="O3237" s="260">
        <v>0.0</v>
      </c>
      <c r="P3237" s="260"/>
      <c r="Q3237" s="260"/>
      <c r="R3237" s="260"/>
    </row>
    <row r="3238">
      <c r="A3238" s="279">
        <v>46038.49703666667</v>
      </c>
      <c r="B3238" s="31">
        <v>9673.0</v>
      </c>
      <c r="C3238" s="31" t="s">
        <v>8901</v>
      </c>
      <c r="D3238" s="31"/>
      <c r="E3238" s="31" t="s">
        <v>23344</v>
      </c>
      <c r="F3238" s="275"/>
      <c r="G3238" s="276">
        <v>11780.0</v>
      </c>
      <c r="H3238" s="277">
        <v>1340.0</v>
      </c>
      <c r="I3238" s="278">
        <v>222.0</v>
      </c>
      <c r="J3238" s="37">
        <v>266.0</v>
      </c>
      <c r="K3238" s="280"/>
      <c r="L3238" s="280" t="s">
        <v>21</v>
      </c>
      <c r="M3238" s="37"/>
      <c r="N3238" s="260" t="s">
        <v>20645</v>
      </c>
      <c r="O3238" s="260">
        <v>0.0</v>
      </c>
      <c r="P3238" s="260"/>
      <c r="Q3238" s="260"/>
      <c r="R3238" s="260"/>
    </row>
    <row r="3239">
      <c r="A3239" s="279">
        <v>46036.0</v>
      </c>
      <c r="B3239" s="31">
        <v>9674.0</v>
      </c>
      <c r="C3239" s="31" t="s">
        <v>23319</v>
      </c>
      <c r="D3239" s="31"/>
      <c r="E3239" s="31" t="s">
        <v>23320</v>
      </c>
      <c r="F3239" s="275"/>
      <c r="G3239" s="276">
        <v>3240.0</v>
      </c>
      <c r="H3239" s="277">
        <v>420.0</v>
      </c>
      <c r="I3239" s="278">
        <v>84.0</v>
      </c>
      <c r="J3239" s="37">
        <v>101.0</v>
      </c>
      <c r="K3239" s="280"/>
      <c r="L3239" s="280" t="s">
        <v>21</v>
      </c>
      <c r="M3239" s="37"/>
      <c r="N3239" s="260" t="s">
        <v>20645</v>
      </c>
      <c r="O3239" s="260">
        <v>0.0</v>
      </c>
      <c r="P3239" s="260"/>
      <c r="Q3239" s="260"/>
      <c r="R3239" s="260"/>
    </row>
    <row r="3240">
      <c r="A3240" s="279">
        <v>46036.0</v>
      </c>
      <c r="B3240" s="31">
        <v>9675.0</v>
      </c>
      <c r="C3240" s="31" t="s">
        <v>20674</v>
      </c>
      <c r="D3240" s="31"/>
      <c r="E3240" s="31" t="s">
        <v>23321</v>
      </c>
      <c r="F3240" s="275"/>
      <c r="G3240" s="276">
        <v>4240.0</v>
      </c>
      <c r="H3240" s="277">
        <v>1420.0</v>
      </c>
      <c r="I3240" s="278">
        <v>284.0</v>
      </c>
      <c r="J3240" s="37">
        <v>341.0</v>
      </c>
      <c r="K3240" s="280"/>
      <c r="L3240" s="280" t="s">
        <v>21</v>
      </c>
      <c r="M3240" s="37"/>
      <c r="N3240" s="260" t="s">
        <v>20645</v>
      </c>
      <c r="O3240" s="260">
        <v>0.0</v>
      </c>
      <c r="P3240" s="260"/>
      <c r="Q3240" s="260"/>
      <c r="R3240" s="260"/>
    </row>
    <row r="3241">
      <c r="A3241" s="279">
        <v>46038.510696770834</v>
      </c>
      <c r="B3241" s="31">
        <v>9676.0</v>
      </c>
      <c r="C3241" s="31" t="s">
        <v>4138</v>
      </c>
      <c r="D3241" s="31"/>
      <c r="E3241" s="31"/>
      <c r="F3241" s="275"/>
      <c r="G3241" s="276">
        <v>3180.0</v>
      </c>
      <c r="H3241" s="277">
        <v>160.0</v>
      </c>
      <c r="I3241" s="278">
        <v>32.0</v>
      </c>
      <c r="J3241" s="37">
        <v>39.0</v>
      </c>
      <c r="K3241" s="37"/>
      <c r="L3241" s="37" t="s">
        <v>60</v>
      </c>
      <c r="M3241" s="37">
        <v>561942.0</v>
      </c>
      <c r="N3241" s="260" t="s">
        <v>20645</v>
      </c>
      <c r="O3241" s="260">
        <v>0.0</v>
      </c>
      <c r="P3241" s="260"/>
      <c r="Q3241" s="260"/>
      <c r="R3241" s="260"/>
    </row>
    <row r="3242">
      <c r="A3242" s="279">
        <v>46038.52517445602</v>
      </c>
      <c r="B3242" s="31">
        <v>9677.0</v>
      </c>
      <c r="C3242" s="31" t="s">
        <v>4018</v>
      </c>
      <c r="D3242" s="31"/>
      <c r="E3242" s="31"/>
      <c r="F3242" s="275"/>
      <c r="G3242" s="276">
        <v>4120.0</v>
      </c>
      <c r="H3242" s="277">
        <v>1480.0</v>
      </c>
      <c r="I3242" s="278">
        <v>60.0</v>
      </c>
      <c r="J3242" s="37">
        <v>72.0</v>
      </c>
      <c r="K3242" s="280"/>
      <c r="L3242" s="280" t="s">
        <v>21</v>
      </c>
      <c r="M3242" s="37"/>
      <c r="N3242" s="260" t="s">
        <v>20645</v>
      </c>
      <c r="O3242" s="260">
        <v>0.0</v>
      </c>
      <c r="P3242" s="260"/>
      <c r="Q3242" s="260"/>
      <c r="R3242" s="260"/>
    </row>
    <row r="3243">
      <c r="A3243" s="279">
        <v>46038.52940818287</v>
      </c>
      <c r="B3243" s="31">
        <v>9678.0</v>
      </c>
      <c r="C3243" s="31" t="s">
        <v>6423</v>
      </c>
      <c r="D3243" s="31"/>
      <c r="E3243" s="31" t="s">
        <v>22683</v>
      </c>
      <c r="F3243" s="275"/>
      <c r="G3243" s="276">
        <v>3520.0</v>
      </c>
      <c r="H3243" s="277">
        <v>280.0</v>
      </c>
      <c r="I3243" s="278">
        <v>12.0</v>
      </c>
      <c r="J3243" s="37">
        <v>14.0</v>
      </c>
      <c r="K3243" s="280"/>
      <c r="L3243" s="280" t="s">
        <v>21</v>
      </c>
      <c r="M3243" s="37"/>
      <c r="N3243" s="260" t="s">
        <v>20645</v>
      </c>
      <c r="O3243" s="260">
        <v>0.0</v>
      </c>
      <c r="P3243" s="260"/>
      <c r="Q3243" s="260"/>
      <c r="R3243" s="260"/>
    </row>
    <row r="3244">
      <c r="A3244" s="279">
        <v>46038.535536875</v>
      </c>
      <c r="B3244" s="31">
        <v>9679.0</v>
      </c>
      <c r="C3244" s="31" t="s">
        <v>6423</v>
      </c>
      <c r="D3244" s="31"/>
      <c r="E3244" s="31" t="s">
        <v>22683</v>
      </c>
      <c r="F3244" s="275"/>
      <c r="G3244" s="276">
        <v>3240.0</v>
      </c>
      <c r="H3244" s="277">
        <v>440.0</v>
      </c>
      <c r="I3244" s="278">
        <v>82.0</v>
      </c>
      <c r="J3244" s="37">
        <v>98.0</v>
      </c>
      <c r="K3244" s="280"/>
      <c r="L3244" s="280" t="s">
        <v>21</v>
      </c>
      <c r="M3244" s="37"/>
      <c r="N3244" s="260" t="s">
        <v>20645</v>
      </c>
      <c r="O3244" s="260">
        <v>0.0</v>
      </c>
      <c r="P3244" s="260"/>
      <c r="Q3244" s="260"/>
      <c r="R3244" s="260"/>
    </row>
    <row r="3245">
      <c r="A3245" s="279">
        <v>46037.0</v>
      </c>
      <c r="B3245" s="31">
        <v>9680.0</v>
      </c>
      <c r="C3245" s="31" t="s">
        <v>20726</v>
      </c>
      <c r="D3245" s="31"/>
      <c r="E3245" s="31" t="s">
        <v>23332</v>
      </c>
      <c r="F3245" s="275"/>
      <c r="G3245" s="276">
        <v>3320.0</v>
      </c>
      <c r="H3245" s="277">
        <v>520.0</v>
      </c>
      <c r="I3245" s="278">
        <v>86.0</v>
      </c>
      <c r="J3245" s="37">
        <v>103.0</v>
      </c>
      <c r="K3245" s="280"/>
      <c r="L3245" s="280" t="s">
        <v>21</v>
      </c>
      <c r="M3245" s="37"/>
      <c r="N3245" s="260" t="s">
        <v>20645</v>
      </c>
      <c r="O3245" s="260">
        <v>0.0</v>
      </c>
      <c r="P3245" s="260"/>
      <c r="Q3245" s="260"/>
      <c r="R3245" s="260"/>
    </row>
    <row r="3246">
      <c r="A3246" s="279">
        <v>46038.5777674537</v>
      </c>
      <c r="B3246" s="31">
        <v>9681.0</v>
      </c>
      <c r="C3246" s="31" t="s">
        <v>4444</v>
      </c>
      <c r="D3246" s="31"/>
      <c r="E3246" s="31"/>
      <c r="F3246" s="275"/>
      <c r="G3246" s="276">
        <v>3240.0</v>
      </c>
      <c r="H3246" s="277">
        <v>380.0</v>
      </c>
      <c r="I3246" s="278">
        <v>76.0</v>
      </c>
      <c r="J3246" s="37">
        <v>92.0</v>
      </c>
      <c r="K3246" s="280"/>
      <c r="L3246" s="280" t="s">
        <v>21</v>
      </c>
      <c r="M3246" s="37"/>
      <c r="N3246" s="260" t="s">
        <v>20645</v>
      </c>
      <c r="O3246" s="260">
        <v>0.0</v>
      </c>
      <c r="P3246" s="260"/>
      <c r="Q3246" s="260"/>
      <c r="R3246" s="260"/>
    </row>
    <row r="3247">
      <c r="A3247" s="279">
        <v>46038.589733182875</v>
      </c>
      <c r="B3247" s="31">
        <v>9682.0</v>
      </c>
      <c r="C3247" s="31" t="s">
        <v>744</v>
      </c>
      <c r="D3247" s="31"/>
      <c r="E3247" s="31"/>
      <c r="F3247" s="275"/>
      <c r="G3247" s="276">
        <v>2880.0</v>
      </c>
      <c r="H3247" s="277">
        <v>320.0</v>
      </c>
      <c r="I3247" s="278">
        <v>64.0</v>
      </c>
      <c r="J3247" s="37">
        <v>77.0</v>
      </c>
      <c r="K3247" s="37"/>
      <c r="L3247" s="37" t="s">
        <v>52</v>
      </c>
      <c r="M3247" s="37"/>
      <c r="N3247" s="260" t="s">
        <v>20645</v>
      </c>
      <c r="O3247" s="260">
        <v>0.0</v>
      </c>
      <c r="P3247" s="260"/>
      <c r="Q3247" s="260"/>
      <c r="R3247" s="260"/>
    </row>
    <row r="3248">
      <c r="A3248" s="279"/>
      <c r="B3248" s="31"/>
      <c r="C3248" s="31"/>
      <c r="D3248" s="31"/>
      <c r="E3248" s="31"/>
      <c r="F3248" s="275"/>
      <c r="G3248" s="276"/>
      <c r="H3248" s="277"/>
      <c r="I3248" s="278"/>
      <c r="J3248" s="37"/>
      <c r="K3248" s="37"/>
      <c r="L3248" s="37"/>
      <c r="M3248" s="37"/>
      <c r="N3248" s="260"/>
      <c r="O3248" s="260"/>
      <c r="P3248" s="260"/>
      <c r="Q3248" s="260"/>
      <c r="R3248" s="260"/>
    </row>
    <row r="3249">
      <c r="A3249" s="279">
        <v>46039.029006157405</v>
      </c>
      <c r="B3249" s="31">
        <v>9683.0</v>
      </c>
      <c r="C3249" s="31" t="s">
        <v>22642</v>
      </c>
      <c r="D3249" s="31"/>
      <c r="E3249" s="31" t="s">
        <v>23345</v>
      </c>
      <c r="F3249" s="275"/>
      <c r="G3249" s="276">
        <v>2720.0</v>
      </c>
      <c r="H3249" s="277">
        <v>200.0</v>
      </c>
      <c r="I3249" s="278">
        <v>50.0</v>
      </c>
      <c r="J3249" s="37">
        <v>60.0</v>
      </c>
      <c r="K3249" s="37"/>
      <c r="L3249" s="37" t="s">
        <v>60</v>
      </c>
      <c r="M3249" s="37">
        <v>686410.0</v>
      </c>
      <c r="N3249" s="260" t="s">
        <v>20645</v>
      </c>
      <c r="O3249" s="260">
        <v>0.0</v>
      </c>
      <c r="P3249" s="260"/>
      <c r="Q3249" s="260"/>
      <c r="R3249" s="260"/>
    </row>
    <row r="3250">
      <c r="A3250" s="279">
        <v>46041.029010300925</v>
      </c>
      <c r="B3250" s="31">
        <v>9684.0</v>
      </c>
      <c r="C3250" s="31" t="s">
        <v>8901</v>
      </c>
      <c r="D3250" s="31"/>
      <c r="E3250" s="31" t="s">
        <v>23349</v>
      </c>
      <c r="F3250" s="275"/>
      <c r="G3250" s="276">
        <v>13000.0</v>
      </c>
      <c r="H3250" s="277">
        <v>2520.0</v>
      </c>
      <c r="I3250" s="278">
        <v>416.0</v>
      </c>
      <c r="J3250" s="37">
        <v>499.0</v>
      </c>
      <c r="K3250" s="280"/>
      <c r="L3250" s="280" t="s">
        <v>21</v>
      </c>
      <c r="M3250" s="37"/>
      <c r="N3250" s="260" t="s">
        <v>20645</v>
      </c>
      <c r="O3250" s="260">
        <v>0.0</v>
      </c>
      <c r="P3250" s="260"/>
      <c r="Q3250" s="260"/>
      <c r="R3250" s="260"/>
    </row>
    <row r="3251">
      <c r="A3251" s="279">
        <v>46041.35687364583</v>
      </c>
      <c r="B3251" s="31">
        <v>9685.0</v>
      </c>
      <c r="C3251" s="31" t="s">
        <v>4017</v>
      </c>
      <c r="D3251" s="31"/>
      <c r="E3251" s="31" t="s">
        <v>4500</v>
      </c>
      <c r="F3251" s="275"/>
      <c r="G3251" s="276">
        <v>3780.0</v>
      </c>
      <c r="H3251" s="277">
        <v>560.0</v>
      </c>
      <c r="I3251" s="278">
        <v>93.0</v>
      </c>
      <c r="J3251" s="37">
        <v>111.0</v>
      </c>
      <c r="K3251" s="37"/>
      <c r="L3251" s="37" t="s">
        <v>52</v>
      </c>
      <c r="M3251" s="37"/>
      <c r="N3251" s="260" t="s">
        <v>20645</v>
      </c>
      <c r="O3251" s="260">
        <v>0.0</v>
      </c>
      <c r="P3251" s="260"/>
      <c r="Q3251" s="260"/>
      <c r="R3251" s="260"/>
    </row>
    <row r="3252">
      <c r="A3252" s="279">
        <v>46041.384128923615</v>
      </c>
      <c r="B3252" s="31">
        <v>9686.0</v>
      </c>
      <c r="C3252" s="31" t="s">
        <v>6423</v>
      </c>
      <c r="D3252" s="31"/>
      <c r="E3252" s="31" t="s">
        <v>22683</v>
      </c>
      <c r="F3252" s="275"/>
      <c r="G3252" s="276">
        <v>3760.0</v>
      </c>
      <c r="H3252" s="277">
        <v>340.0</v>
      </c>
      <c r="I3252" s="278">
        <v>14.0</v>
      </c>
      <c r="J3252" s="37">
        <v>17.0</v>
      </c>
      <c r="K3252" s="280"/>
      <c r="L3252" s="280" t="s">
        <v>21</v>
      </c>
      <c r="M3252" s="37"/>
      <c r="N3252" s="260" t="s">
        <v>20645</v>
      </c>
      <c r="O3252" s="260">
        <v>0.0</v>
      </c>
      <c r="P3252" s="260"/>
      <c r="Q3252" s="260"/>
      <c r="R3252" s="260"/>
    </row>
    <row r="3253">
      <c r="A3253" s="279">
        <v>46039.0</v>
      </c>
      <c r="B3253" s="31">
        <v>9687.0</v>
      </c>
      <c r="C3253" s="31" t="s">
        <v>6423</v>
      </c>
      <c r="D3253" s="31"/>
      <c r="E3253" s="31" t="s">
        <v>22683</v>
      </c>
      <c r="F3253" s="275"/>
      <c r="G3253" s="276">
        <v>3420.0</v>
      </c>
      <c r="H3253" s="277">
        <v>580.0</v>
      </c>
      <c r="I3253" s="278">
        <v>108.0</v>
      </c>
      <c r="J3253" s="37">
        <v>129.0</v>
      </c>
      <c r="K3253" s="280"/>
      <c r="L3253" s="280" t="s">
        <v>21</v>
      </c>
      <c r="M3253" s="37"/>
      <c r="N3253" s="260" t="s">
        <v>20645</v>
      </c>
      <c r="O3253" s="260">
        <v>0.0</v>
      </c>
      <c r="P3253" s="260"/>
      <c r="Q3253" s="260"/>
      <c r="R3253" s="260"/>
    </row>
    <row r="3254">
      <c r="A3254" s="279">
        <v>46039.0</v>
      </c>
      <c r="B3254" s="31">
        <v>9688.0</v>
      </c>
      <c r="C3254" s="31" t="s">
        <v>4017</v>
      </c>
      <c r="D3254" s="31"/>
      <c r="E3254" s="31" t="s">
        <v>4500</v>
      </c>
      <c r="F3254" s="275"/>
      <c r="G3254" s="276">
        <v>3760.0</v>
      </c>
      <c r="H3254" s="277">
        <v>460.0</v>
      </c>
      <c r="I3254" s="278">
        <v>76.0</v>
      </c>
      <c r="J3254" s="37">
        <v>92.0</v>
      </c>
      <c r="K3254" s="37"/>
      <c r="L3254" s="37" t="s">
        <v>52</v>
      </c>
      <c r="M3254" s="37"/>
      <c r="N3254" s="260" t="s">
        <v>20645</v>
      </c>
      <c r="O3254" s="260">
        <v>0.0</v>
      </c>
      <c r="P3254" s="260"/>
      <c r="Q3254" s="260"/>
      <c r="R3254" s="260"/>
    </row>
    <row r="3255">
      <c r="A3255" s="279">
        <v>46041.38747315972</v>
      </c>
      <c r="B3255" s="31">
        <v>9689.0</v>
      </c>
      <c r="C3255" s="31" t="s">
        <v>22026</v>
      </c>
      <c r="D3255" s="31"/>
      <c r="E3255" s="31"/>
      <c r="F3255" s="275"/>
      <c r="G3255" s="276">
        <v>3440.0</v>
      </c>
      <c r="H3255" s="277">
        <v>500.0</v>
      </c>
      <c r="I3255" s="278">
        <v>83.0</v>
      </c>
      <c r="J3255" s="37">
        <v>99.0</v>
      </c>
      <c r="K3255" s="280"/>
      <c r="L3255" s="280" t="s">
        <v>21</v>
      </c>
      <c r="M3255" s="37"/>
      <c r="N3255" s="260" t="s">
        <v>20645</v>
      </c>
      <c r="O3255" s="260">
        <v>0.0</v>
      </c>
      <c r="P3255" s="260"/>
      <c r="Q3255" s="260"/>
      <c r="R3255" s="260"/>
    </row>
    <row r="3256">
      <c r="A3256" s="279">
        <v>46041.49332414352</v>
      </c>
      <c r="B3256" s="31">
        <v>9690.0</v>
      </c>
      <c r="C3256" s="31" t="s">
        <v>6423</v>
      </c>
      <c r="D3256" s="31"/>
      <c r="E3256" s="31" t="s">
        <v>22684</v>
      </c>
      <c r="F3256" s="275"/>
      <c r="G3256" s="276">
        <v>3300.0</v>
      </c>
      <c r="H3256" s="277">
        <v>180.0</v>
      </c>
      <c r="I3256" s="278">
        <v>8.0</v>
      </c>
      <c r="J3256" s="37">
        <v>9.0</v>
      </c>
      <c r="K3256" s="280"/>
      <c r="L3256" s="280" t="s">
        <v>21</v>
      </c>
      <c r="M3256" s="37"/>
      <c r="N3256" s="260" t="s">
        <v>20645</v>
      </c>
      <c r="O3256" s="260">
        <v>0.0</v>
      </c>
      <c r="P3256" s="260"/>
      <c r="Q3256" s="260"/>
      <c r="R3256" s="260"/>
    </row>
    <row r="3257">
      <c r="A3257" s="279">
        <v>46041.494141145835</v>
      </c>
      <c r="B3257" s="31">
        <v>9691.0</v>
      </c>
      <c r="C3257" s="31" t="s">
        <v>6423</v>
      </c>
      <c r="D3257" s="31"/>
      <c r="E3257" s="31" t="s">
        <v>22684</v>
      </c>
      <c r="F3257" s="275"/>
      <c r="G3257" s="276">
        <v>3210.0</v>
      </c>
      <c r="H3257" s="277">
        <v>450.0</v>
      </c>
      <c r="I3257" s="278">
        <v>84.0</v>
      </c>
      <c r="J3257" s="37">
        <v>100.0</v>
      </c>
      <c r="K3257" s="280"/>
      <c r="L3257" s="280" t="s">
        <v>21</v>
      </c>
      <c r="M3257" s="37"/>
      <c r="N3257" s="260" t="s">
        <v>20645</v>
      </c>
      <c r="O3257" s="260">
        <v>0.0</v>
      </c>
      <c r="P3257" s="260"/>
      <c r="Q3257" s="260"/>
      <c r="R3257" s="260"/>
    </row>
    <row r="3258">
      <c r="A3258" s="279">
        <v>46041.49495457176</v>
      </c>
      <c r="B3258" s="31">
        <v>9692.0</v>
      </c>
      <c r="C3258" s="31" t="s">
        <v>10778</v>
      </c>
      <c r="D3258" s="31"/>
      <c r="E3258" s="31"/>
      <c r="F3258" s="275"/>
      <c r="G3258" s="276">
        <v>3260.0</v>
      </c>
      <c r="H3258" s="277">
        <v>540.0</v>
      </c>
      <c r="I3258" s="278">
        <v>22.0</v>
      </c>
      <c r="J3258" s="37">
        <v>26.0</v>
      </c>
      <c r="K3258" s="37"/>
      <c r="L3258" s="37" t="s">
        <v>52</v>
      </c>
      <c r="M3258" s="37"/>
      <c r="N3258" s="260" t="s">
        <v>20645</v>
      </c>
      <c r="O3258" s="260">
        <v>0.0</v>
      </c>
      <c r="P3258" s="260"/>
      <c r="Q3258" s="260"/>
      <c r="R3258" s="260"/>
    </row>
    <row r="3259">
      <c r="A3259" s="279">
        <v>46041.51454880787</v>
      </c>
      <c r="B3259" s="31">
        <v>9693.0</v>
      </c>
      <c r="C3259" s="31" t="s">
        <v>6423</v>
      </c>
      <c r="D3259" s="31"/>
      <c r="E3259" s="31" t="s">
        <v>22683</v>
      </c>
      <c r="F3259" s="275"/>
      <c r="G3259" s="276">
        <v>3600.0</v>
      </c>
      <c r="H3259" s="277">
        <v>340.0</v>
      </c>
      <c r="I3259" s="278">
        <v>14.0</v>
      </c>
      <c r="J3259" s="37">
        <v>17.0</v>
      </c>
      <c r="K3259" s="280"/>
      <c r="L3259" s="280" t="s">
        <v>21</v>
      </c>
      <c r="M3259" s="37"/>
      <c r="N3259" s="260" t="s">
        <v>20645</v>
      </c>
      <c r="O3259" s="260">
        <v>0.0</v>
      </c>
      <c r="P3259" s="260"/>
      <c r="Q3259" s="260"/>
      <c r="R3259" s="260"/>
    </row>
    <row r="3260">
      <c r="A3260" s="279">
        <v>46041.51714232639</v>
      </c>
      <c r="B3260" s="31">
        <v>9694.0</v>
      </c>
      <c r="C3260" s="31" t="s">
        <v>5722</v>
      </c>
      <c r="D3260" s="31"/>
      <c r="E3260" s="31" t="s">
        <v>22683</v>
      </c>
      <c r="F3260" s="275"/>
      <c r="G3260" s="276">
        <v>3260.0</v>
      </c>
      <c r="H3260" s="277">
        <v>440.0</v>
      </c>
      <c r="I3260" s="278">
        <v>82.0</v>
      </c>
      <c r="J3260" s="37">
        <v>98.0</v>
      </c>
      <c r="K3260" s="280"/>
      <c r="L3260" s="280" t="s">
        <v>21</v>
      </c>
      <c r="M3260" s="37"/>
      <c r="N3260" s="260" t="s">
        <v>20645</v>
      </c>
      <c r="O3260" s="260">
        <v>0.0</v>
      </c>
      <c r="P3260" s="260"/>
      <c r="Q3260" s="260"/>
      <c r="R3260" s="260"/>
    </row>
    <row r="3261">
      <c r="A3261" s="279">
        <v>46041.55057677084</v>
      </c>
      <c r="B3261" s="31">
        <v>9695.0</v>
      </c>
      <c r="C3261" s="31" t="s">
        <v>4444</v>
      </c>
      <c r="D3261" s="31"/>
      <c r="E3261" s="31"/>
      <c r="F3261" s="275"/>
      <c r="G3261" s="276">
        <v>3620.0</v>
      </c>
      <c r="H3261" s="277">
        <v>760.0</v>
      </c>
      <c r="I3261" s="278">
        <v>126.0</v>
      </c>
      <c r="J3261" s="37">
        <v>151.0</v>
      </c>
      <c r="K3261" s="280"/>
      <c r="L3261" s="280" t="s">
        <v>21</v>
      </c>
      <c r="M3261" s="37"/>
      <c r="N3261" s="260" t="s">
        <v>20645</v>
      </c>
      <c r="O3261" s="260">
        <v>0.0</v>
      </c>
      <c r="P3261" s="260"/>
      <c r="Q3261" s="260"/>
      <c r="R3261" s="260"/>
    </row>
    <row r="3262">
      <c r="A3262" s="279">
        <v>46041.585945370374</v>
      </c>
      <c r="B3262" s="31">
        <v>9696.0</v>
      </c>
      <c r="C3262" s="31" t="s">
        <v>2169</v>
      </c>
      <c r="D3262" s="31"/>
      <c r="E3262" s="31" t="s">
        <v>23350</v>
      </c>
      <c r="F3262" s="275"/>
      <c r="G3262" s="276">
        <v>3220.0</v>
      </c>
      <c r="H3262" s="277">
        <v>760.0</v>
      </c>
      <c r="I3262" s="278">
        <v>152.0</v>
      </c>
      <c r="J3262" s="37">
        <v>183.0</v>
      </c>
      <c r="K3262" s="280"/>
      <c r="L3262" s="280" t="s">
        <v>21</v>
      </c>
      <c r="M3262" s="37"/>
      <c r="N3262" s="260" t="s">
        <v>20645</v>
      </c>
      <c r="O3262" s="260">
        <v>0.0</v>
      </c>
      <c r="P3262" s="260"/>
      <c r="Q3262" s="260"/>
      <c r="R3262" s="260"/>
    </row>
    <row r="3263">
      <c r="A3263" s="279"/>
      <c r="B3263" s="31"/>
      <c r="C3263" s="31"/>
      <c r="D3263" s="31"/>
      <c r="E3263" s="31"/>
      <c r="F3263" s="275"/>
      <c r="G3263" s="276"/>
      <c r="H3263" s="277"/>
      <c r="I3263" s="278"/>
      <c r="J3263" s="37"/>
      <c r="K3263" s="280"/>
      <c r="L3263" s="280"/>
      <c r="M3263" s="37"/>
      <c r="N3263" s="260"/>
      <c r="O3263" s="260"/>
      <c r="P3263" s="260"/>
      <c r="Q3263" s="260"/>
      <c r="R3263" s="260"/>
    </row>
    <row r="3264">
      <c r="A3264" s="279">
        <v>46038.0</v>
      </c>
      <c r="B3264" s="31">
        <v>9697.0</v>
      </c>
      <c r="C3264" s="31" t="s">
        <v>1093</v>
      </c>
      <c r="D3264" s="31"/>
      <c r="E3264" s="31" t="s">
        <v>23341</v>
      </c>
      <c r="F3264" s="275"/>
      <c r="G3264" s="276">
        <v>3440.0</v>
      </c>
      <c r="H3264" s="277">
        <v>620.0</v>
      </c>
      <c r="I3264" s="278">
        <v>124.0</v>
      </c>
      <c r="J3264" s="37">
        <v>149.0</v>
      </c>
      <c r="K3264" s="280"/>
      <c r="L3264" s="280" t="s">
        <v>21</v>
      </c>
      <c r="M3264" s="37"/>
      <c r="N3264" s="260" t="s">
        <v>20645</v>
      </c>
      <c r="O3264" s="260">
        <v>0.0</v>
      </c>
      <c r="P3264" s="260"/>
      <c r="Q3264" s="260"/>
      <c r="R3264" s="260"/>
    </row>
    <row r="3265">
      <c r="A3265" s="279">
        <v>46039.0</v>
      </c>
      <c r="B3265" s="31">
        <v>9698.0</v>
      </c>
      <c r="C3265" s="31" t="s">
        <v>5319</v>
      </c>
      <c r="D3265" s="31"/>
      <c r="E3265" s="31" t="s">
        <v>22088</v>
      </c>
      <c r="F3265" s="275"/>
      <c r="G3265" s="276">
        <v>3760.0</v>
      </c>
      <c r="H3265" s="277">
        <v>340.0</v>
      </c>
      <c r="I3265" s="278">
        <v>14.0</v>
      </c>
      <c r="J3265" s="37">
        <v>17.0</v>
      </c>
      <c r="K3265" s="280"/>
      <c r="L3265" s="280" t="s">
        <v>21</v>
      </c>
      <c r="M3265" s="37"/>
      <c r="N3265" s="260" t="s">
        <v>20645</v>
      </c>
      <c r="O3265" s="260">
        <v>0.0</v>
      </c>
      <c r="P3265" s="260"/>
      <c r="Q3265" s="260"/>
      <c r="R3265" s="260"/>
    </row>
    <row r="3266">
      <c r="A3266" s="279">
        <v>46039.0</v>
      </c>
      <c r="B3266" s="31">
        <v>9699.0</v>
      </c>
      <c r="C3266" s="31" t="s">
        <v>6423</v>
      </c>
      <c r="D3266" s="31"/>
      <c r="E3266" s="31" t="s">
        <v>22382</v>
      </c>
      <c r="F3266" s="275"/>
      <c r="G3266" s="276">
        <v>3420.0</v>
      </c>
      <c r="H3266" s="277">
        <v>580.0</v>
      </c>
      <c r="I3266" s="278">
        <v>108.0</v>
      </c>
      <c r="J3266" s="37">
        <v>129.0</v>
      </c>
      <c r="K3266" s="280"/>
      <c r="L3266" s="280" t="s">
        <v>21</v>
      </c>
      <c r="M3266" s="37"/>
      <c r="N3266" s="260" t="s">
        <v>20645</v>
      </c>
      <c r="O3266" s="260">
        <v>0.0</v>
      </c>
      <c r="P3266" s="260"/>
      <c r="Q3266" s="260"/>
      <c r="R3266" s="260"/>
    </row>
    <row r="3267">
      <c r="A3267" s="279"/>
      <c r="B3267" s="31"/>
      <c r="C3267" s="31"/>
      <c r="D3267" s="31"/>
      <c r="E3267" s="31"/>
      <c r="F3267" s="275"/>
      <c r="G3267" s="276"/>
      <c r="H3267" s="277"/>
      <c r="I3267" s="278"/>
      <c r="J3267" s="37"/>
      <c r="K3267" s="280"/>
      <c r="L3267" s="280"/>
      <c r="M3267" s="37"/>
      <c r="N3267" s="260"/>
      <c r="O3267" s="260"/>
      <c r="P3267" s="260"/>
      <c r="Q3267" s="260"/>
      <c r="R3267" s="260"/>
    </row>
    <row r="3268">
      <c r="A3268" s="279">
        <v>46042.02900604167</v>
      </c>
      <c r="B3268" s="31">
        <v>9700.0</v>
      </c>
      <c r="C3268" s="31" t="s">
        <v>8901</v>
      </c>
      <c r="D3268" s="31"/>
      <c r="E3268" s="31" t="s">
        <v>23353</v>
      </c>
      <c r="F3268" s="275"/>
      <c r="G3268" s="276">
        <v>11940.0</v>
      </c>
      <c r="H3268" s="277">
        <v>1500.0</v>
      </c>
      <c r="I3268" s="278">
        <v>248.0</v>
      </c>
      <c r="J3268" s="37">
        <v>297.0</v>
      </c>
      <c r="K3268" s="280"/>
      <c r="L3268" s="280" t="s">
        <v>21</v>
      </c>
      <c r="M3268" s="37"/>
      <c r="N3268" s="260" t="s">
        <v>20645</v>
      </c>
      <c r="O3268" s="260">
        <v>0.0</v>
      </c>
      <c r="P3268" s="260"/>
      <c r="Q3268" s="260"/>
      <c r="R3268" s="260"/>
    </row>
    <row r="3269">
      <c r="A3269" s="279">
        <v>46042.34544046296</v>
      </c>
      <c r="B3269" s="31">
        <v>9701.0</v>
      </c>
      <c r="C3269" s="31" t="s">
        <v>3980</v>
      </c>
      <c r="D3269" s="31"/>
      <c r="E3269" s="31"/>
      <c r="F3269" s="275"/>
      <c r="G3269" s="276">
        <v>2700.0</v>
      </c>
      <c r="H3269" s="277">
        <v>260.0</v>
      </c>
      <c r="I3269" s="278">
        <v>43.0</v>
      </c>
      <c r="J3269" s="37">
        <v>52.0</v>
      </c>
      <c r="K3269" s="280"/>
      <c r="L3269" s="280" t="s">
        <v>21</v>
      </c>
      <c r="M3269" s="37"/>
      <c r="N3269" s="260" t="s">
        <v>20645</v>
      </c>
      <c r="O3269" s="260">
        <v>0.0</v>
      </c>
      <c r="P3269" s="260"/>
      <c r="Q3269" s="260"/>
      <c r="R3269" s="260"/>
    </row>
    <row r="3270">
      <c r="A3270" s="279">
        <v>46042.35592988426</v>
      </c>
      <c r="B3270" s="31">
        <v>9702.0</v>
      </c>
      <c r="C3270" s="31" t="s">
        <v>4017</v>
      </c>
      <c r="D3270" s="31"/>
      <c r="E3270" s="31" t="s">
        <v>4500</v>
      </c>
      <c r="F3270" s="275"/>
      <c r="G3270" s="276">
        <v>3800.0</v>
      </c>
      <c r="H3270" s="277">
        <v>640.0</v>
      </c>
      <c r="I3270" s="278">
        <v>59.0</v>
      </c>
      <c r="J3270" s="37">
        <v>71.0</v>
      </c>
      <c r="K3270" s="37"/>
      <c r="L3270" s="37" t="s">
        <v>52</v>
      </c>
      <c r="M3270" s="37"/>
      <c r="N3270" s="260" t="s">
        <v>20645</v>
      </c>
      <c r="O3270" s="260">
        <v>0.0</v>
      </c>
      <c r="P3270" s="260"/>
      <c r="Q3270" s="260"/>
      <c r="R3270" s="260"/>
    </row>
    <row r="3271">
      <c r="A3271" s="279">
        <v>46042.385941782406</v>
      </c>
      <c r="B3271" s="31">
        <v>9703.0</v>
      </c>
      <c r="C3271" s="31" t="s">
        <v>2169</v>
      </c>
      <c r="D3271" s="31"/>
      <c r="E3271" s="31" t="s">
        <v>23350</v>
      </c>
      <c r="F3271" s="275"/>
      <c r="G3271" s="276">
        <v>3440.0</v>
      </c>
      <c r="H3271" s="277">
        <v>920.0</v>
      </c>
      <c r="I3271" s="278">
        <v>184.0</v>
      </c>
      <c r="J3271" s="37">
        <v>221.0</v>
      </c>
      <c r="K3271" s="280"/>
      <c r="L3271" s="280" t="s">
        <v>21</v>
      </c>
      <c r="M3271" s="37"/>
      <c r="N3271" s="260" t="s">
        <v>20645</v>
      </c>
      <c r="O3271" s="260">
        <v>0.0</v>
      </c>
      <c r="P3271" s="260"/>
      <c r="Q3271" s="260"/>
      <c r="R3271" s="260"/>
    </row>
    <row r="3272">
      <c r="A3272" s="279">
        <v>46042.40353105324</v>
      </c>
      <c r="B3272" s="31">
        <v>9704.0</v>
      </c>
      <c r="C3272" s="31" t="s">
        <v>4129</v>
      </c>
      <c r="D3272" s="31"/>
      <c r="E3272" s="31"/>
      <c r="F3272" s="275"/>
      <c r="G3272" s="276">
        <v>3200.0</v>
      </c>
      <c r="H3272" s="277">
        <v>500.0</v>
      </c>
      <c r="I3272" s="278">
        <v>83.0</v>
      </c>
      <c r="J3272" s="37">
        <v>99.0</v>
      </c>
      <c r="K3272" s="37"/>
      <c r="L3272" s="37" t="s">
        <v>52</v>
      </c>
      <c r="M3272" s="37"/>
      <c r="N3272" s="260" t="s">
        <v>20645</v>
      </c>
      <c r="O3272" s="260">
        <v>0.0</v>
      </c>
      <c r="P3272" s="260"/>
      <c r="Q3272" s="260"/>
      <c r="R3272" s="260"/>
    </row>
    <row r="3273">
      <c r="A3273" s="279">
        <v>46042.413242442126</v>
      </c>
      <c r="B3273" s="31">
        <v>9705.0</v>
      </c>
      <c r="C3273" s="31" t="s">
        <v>10778</v>
      </c>
      <c r="D3273" s="31"/>
      <c r="E3273" s="31"/>
      <c r="F3273" s="275"/>
      <c r="G3273" s="276">
        <v>3980.0</v>
      </c>
      <c r="H3273" s="277">
        <v>1180.0</v>
      </c>
      <c r="I3273" s="278">
        <v>48.0</v>
      </c>
      <c r="J3273" s="37">
        <v>57.0</v>
      </c>
      <c r="K3273" s="37"/>
      <c r="L3273" s="37" t="s">
        <v>52</v>
      </c>
      <c r="M3273" s="37"/>
      <c r="N3273" s="260" t="s">
        <v>20645</v>
      </c>
      <c r="O3273" s="260">
        <v>0.0</v>
      </c>
      <c r="P3273" s="260"/>
      <c r="Q3273" s="260"/>
      <c r="R3273" s="260"/>
    </row>
    <row r="3274">
      <c r="A3274" s="279">
        <v>46042.45995775463</v>
      </c>
      <c r="B3274" s="31">
        <v>9706.0</v>
      </c>
      <c r="C3274" s="31" t="s">
        <v>3989</v>
      </c>
      <c r="D3274" s="31"/>
      <c r="E3274" s="31" t="s">
        <v>20873</v>
      </c>
      <c r="F3274" s="275"/>
      <c r="G3274" s="276">
        <v>2940.0</v>
      </c>
      <c r="H3274" s="277">
        <v>340.0</v>
      </c>
      <c r="I3274" s="278">
        <v>82.0</v>
      </c>
      <c r="J3274" s="37">
        <v>98.0</v>
      </c>
      <c r="K3274" s="37"/>
      <c r="L3274" s="37" t="s">
        <v>60</v>
      </c>
      <c r="M3274" s="37">
        <v>247710.0</v>
      </c>
      <c r="N3274" s="260" t="s">
        <v>20645</v>
      </c>
      <c r="O3274" s="260">
        <v>0.0</v>
      </c>
      <c r="P3274" s="260"/>
      <c r="Q3274" s="260"/>
      <c r="R3274" s="260"/>
    </row>
    <row r="3275">
      <c r="A3275" s="279">
        <v>46042.46875130787</v>
      </c>
      <c r="B3275" s="31">
        <v>9707.0</v>
      </c>
      <c r="C3275" s="31" t="s">
        <v>4651</v>
      </c>
      <c r="D3275" s="31"/>
      <c r="E3275" s="31"/>
      <c r="F3275" s="275"/>
      <c r="G3275" s="276">
        <v>2660.0</v>
      </c>
      <c r="H3275" s="277">
        <v>240.0</v>
      </c>
      <c r="I3275" s="278">
        <v>40.0</v>
      </c>
      <c r="J3275" s="37">
        <v>48.0</v>
      </c>
      <c r="K3275" s="37"/>
      <c r="L3275" s="37" t="s">
        <v>60</v>
      </c>
      <c r="M3275" s="37">
        <v>259838.0</v>
      </c>
      <c r="N3275" s="260" t="s">
        <v>20645</v>
      </c>
      <c r="O3275" s="260">
        <v>0.0</v>
      </c>
      <c r="P3275" s="260"/>
      <c r="Q3275" s="260"/>
      <c r="R3275" s="260"/>
    </row>
    <row r="3276">
      <c r="A3276" s="279">
        <v>46042.4740528125</v>
      </c>
      <c r="B3276" s="31">
        <v>9708.0</v>
      </c>
      <c r="C3276" s="31" t="s">
        <v>4017</v>
      </c>
      <c r="D3276" s="31"/>
      <c r="E3276" s="31" t="s">
        <v>4500</v>
      </c>
      <c r="F3276" s="275"/>
      <c r="G3276" s="276">
        <v>3480.0</v>
      </c>
      <c r="H3276" s="277">
        <v>260.0</v>
      </c>
      <c r="I3276" s="278">
        <v>43.0</v>
      </c>
      <c r="J3276" s="37">
        <v>52.0</v>
      </c>
      <c r="K3276" s="37"/>
      <c r="L3276" s="37" t="s">
        <v>52</v>
      </c>
      <c r="M3276" s="37"/>
      <c r="N3276" s="260" t="s">
        <v>20645</v>
      </c>
      <c r="O3276" s="260">
        <v>0.0</v>
      </c>
      <c r="P3276" s="260"/>
      <c r="Q3276" s="260"/>
      <c r="R3276" s="260"/>
    </row>
    <row r="3277">
      <c r="A3277" s="279">
        <v>46042.50374994213</v>
      </c>
      <c r="B3277" s="31">
        <v>9709.0</v>
      </c>
      <c r="C3277" s="31" t="s">
        <v>2169</v>
      </c>
      <c r="D3277" s="31"/>
      <c r="E3277" s="31" t="s">
        <v>23350</v>
      </c>
      <c r="F3277" s="275"/>
      <c r="G3277" s="276">
        <v>3260.0</v>
      </c>
      <c r="H3277" s="277">
        <v>740.0</v>
      </c>
      <c r="I3277" s="278">
        <v>148.0</v>
      </c>
      <c r="J3277" s="37">
        <v>178.0</v>
      </c>
      <c r="K3277" s="280"/>
      <c r="L3277" s="280" t="s">
        <v>21</v>
      </c>
      <c r="M3277" s="37"/>
      <c r="N3277" s="260" t="s">
        <v>20645</v>
      </c>
      <c r="O3277" s="260">
        <v>0.0</v>
      </c>
      <c r="P3277" s="260"/>
      <c r="Q3277" s="260"/>
      <c r="R3277" s="260"/>
    </row>
    <row r="3278">
      <c r="A3278" s="279">
        <v>46042.51926482639</v>
      </c>
      <c r="B3278" s="31">
        <v>9710.0</v>
      </c>
      <c r="C3278" s="31" t="s">
        <v>4138</v>
      </c>
      <c r="D3278" s="31"/>
      <c r="E3278" s="31"/>
      <c r="F3278" s="275"/>
      <c r="G3278" s="276">
        <v>3240.0</v>
      </c>
      <c r="H3278" s="277">
        <v>100.0</v>
      </c>
      <c r="I3278" s="278">
        <v>20.0</v>
      </c>
      <c r="J3278" s="37">
        <v>24.0</v>
      </c>
      <c r="K3278" s="37"/>
      <c r="L3278" s="37" t="s">
        <v>60</v>
      </c>
      <c r="M3278" s="37">
        <v>567894.0</v>
      </c>
      <c r="N3278" s="260" t="s">
        <v>20645</v>
      </c>
      <c r="O3278" s="260">
        <v>0.0</v>
      </c>
      <c r="P3278" s="260"/>
      <c r="Q3278" s="260"/>
      <c r="R3278" s="260"/>
    </row>
    <row r="3279">
      <c r="A3279" s="279">
        <v>46042.588600601855</v>
      </c>
      <c r="B3279" s="31">
        <v>9711.0</v>
      </c>
      <c r="C3279" s="31" t="s">
        <v>19011</v>
      </c>
      <c r="D3279" s="31"/>
      <c r="E3279" s="31"/>
      <c r="F3279" s="275"/>
      <c r="G3279" s="276">
        <v>3220.0</v>
      </c>
      <c r="H3279" s="277">
        <v>80.0</v>
      </c>
      <c r="I3279" s="278">
        <v>14.0</v>
      </c>
      <c r="J3279" s="37">
        <v>16.0</v>
      </c>
      <c r="K3279" s="37"/>
      <c r="L3279" s="37" t="s">
        <v>60</v>
      </c>
      <c r="M3279" s="37">
        <v>692038.0</v>
      </c>
      <c r="N3279" s="260" t="s">
        <v>20645</v>
      </c>
      <c r="O3279" s="260">
        <v>0.0</v>
      </c>
      <c r="P3279" s="260"/>
      <c r="Q3279" s="260"/>
      <c r="R3279" s="260"/>
    </row>
    <row r="3280">
      <c r="A3280" s="279">
        <v>46042.63455297454</v>
      </c>
      <c r="B3280" s="31">
        <v>9712.0</v>
      </c>
      <c r="C3280" s="31" t="s">
        <v>2169</v>
      </c>
      <c r="D3280" s="31"/>
      <c r="E3280" s="31" t="s">
        <v>23350</v>
      </c>
      <c r="F3280" s="275"/>
      <c r="G3280" s="276">
        <v>3420.0</v>
      </c>
      <c r="H3280" s="277">
        <v>900.0</v>
      </c>
      <c r="I3280" s="278">
        <v>180.0</v>
      </c>
      <c r="J3280" s="37">
        <v>216.0</v>
      </c>
      <c r="K3280" s="280"/>
      <c r="L3280" s="280" t="s">
        <v>21</v>
      </c>
      <c r="M3280" s="37"/>
      <c r="N3280" s="260" t="s">
        <v>20645</v>
      </c>
      <c r="O3280" s="260">
        <v>0.0</v>
      </c>
      <c r="P3280" s="260"/>
      <c r="Q3280" s="260"/>
      <c r="R3280" s="260"/>
    </row>
    <row r="3281">
      <c r="A3281" s="279">
        <v>46042.64011491898</v>
      </c>
      <c r="B3281" s="31">
        <v>9713.0</v>
      </c>
      <c r="C3281" s="31" t="s">
        <v>10778</v>
      </c>
      <c r="D3281" s="31"/>
      <c r="E3281" s="31"/>
      <c r="F3281" s="275"/>
      <c r="G3281" s="276">
        <v>3380.0</v>
      </c>
      <c r="H3281" s="277">
        <v>660.0</v>
      </c>
      <c r="I3281" s="278">
        <v>27.0</v>
      </c>
      <c r="J3281" s="37">
        <v>32.0</v>
      </c>
      <c r="K3281" s="37"/>
      <c r="L3281" s="37" t="s">
        <v>52</v>
      </c>
      <c r="M3281" s="37"/>
      <c r="N3281" s="260" t="s">
        <v>20645</v>
      </c>
      <c r="O3281" s="260">
        <v>0.0</v>
      </c>
      <c r="P3281" s="260"/>
      <c r="Q3281" s="260"/>
      <c r="R3281" s="260"/>
    </row>
    <row r="3282">
      <c r="A3282" s="279">
        <v>46042.641698900465</v>
      </c>
      <c r="B3282" s="31">
        <v>9714.0</v>
      </c>
      <c r="C3282" s="31" t="s">
        <v>2857</v>
      </c>
      <c r="D3282" s="31"/>
      <c r="E3282" s="31"/>
      <c r="F3282" s="275"/>
      <c r="G3282" s="276">
        <v>3240.0</v>
      </c>
      <c r="H3282" s="277">
        <v>420.0</v>
      </c>
      <c r="I3282" s="278">
        <v>35.0</v>
      </c>
      <c r="J3282" s="37">
        <v>41.0</v>
      </c>
      <c r="K3282" s="37"/>
      <c r="L3282" s="37" t="s">
        <v>52</v>
      </c>
      <c r="M3282" s="37"/>
      <c r="N3282" s="260" t="s">
        <v>20645</v>
      </c>
      <c r="O3282" s="260">
        <v>0.0</v>
      </c>
      <c r="P3282" s="260"/>
      <c r="Q3282" s="260"/>
      <c r="R3282" s="260"/>
    </row>
    <row r="3283">
      <c r="A3283" s="279"/>
      <c r="B3283" s="31"/>
      <c r="C3283" s="31"/>
      <c r="D3283" s="31"/>
      <c r="E3283" s="31"/>
      <c r="F3283" s="275"/>
      <c r="G3283" s="276"/>
      <c r="H3283" s="277"/>
      <c r="I3283" s="278"/>
      <c r="J3283" s="37"/>
      <c r="K3283" s="280"/>
      <c r="L3283" s="280"/>
      <c r="M3283" s="37"/>
      <c r="N3283" s="260"/>
      <c r="O3283" s="260"/>
      <c r="P3283" s="260"/>
      <c r="Q3283" s="260"/>
      <c r="R3283" s="260"/>
    </row>
    <row r="3284">
      <c r="A3284" s="279">
        <v>46041.0</v>
      </c>
      <c r="B3284" s="31">
        <v>9715.0</v>
      </c>
      <c r="C3284" s="31" t="s">
        <v>23347</v>
      </c>
      <c r="D3284" s="31"/>
      <c r="E3284" s="31" t="s">
        <v>23348</v>
      </c>
      <c r="F3284" s="275"/>
      <c r="G3284" s="276">
        <v>3500.0</v>
      </c>
      <c r="H3284" s="277">
        <v>780.0</v>
      </c>
      <c r="I3284" s="278">
        <v>156.0</v>
      </c>
      <c r="J3284" s="37">
        <v>188.0</v>
      </c>
      <c r="K3284" s="280"/>
      <c r="L3284" s="280" t="s">
        <v>21</v>
      </c>
      <c r="M3284" s="37"/>
      <c r="N3284" s="260" t="s">
        <v>20645</v>
      </c>
      <c r="O3284" s="260">
        <v>0.0</v>
      </c>
      <c r="P3284" s="260"/>
      <c r="Q3284" s="260"/>
      <c r="R3284" s="260"/>
    </row>
    <row r="3285">
      <c r="A3285" s="279">
        <v>46043.02905907408</v>
      </c>
      <c r="B3285" s="31">
        <v>9716.0</v>
      </c>
      <c r="C3285" s="31" t="s">
        <v>8901</v>
      </c>
      <c r="D3285" s="31"/>
      <c r="E3285" s="31" t="s">
        <v>23360</v>
      </c>
      <c r="F3285" s="275"/>
      <c r="G3285" s="276">
        <v>11460.0</v>
      </c>
      <c r="H3285" s="277">
        <v>1040.0</v>
      </c>
      <c r="I3285" s="278">
        <v>172.0</v>
      </c>
      <c r="J3285" s="37">
        <v>206.0</v>
      </c>
      <c r="K3285" s="280"/>
      <c r="L3285" s="280" t="s">
        <v>21</v>
      </c>
      <c r="M3285" s="37"/>
      <c r="N3285" s="260" t="s">
        <v>20645</v>
      </c>
      <c r="O3285" s="260">
        <v>0.0</v>
      </c>
      <c r="P3285" s="260"/>
      <c r="Q3285" s="260"/>
      <c r="R3285" s="260"/>
    </row>
    <row r="3286">
      <c r="A3286" s="279">
        <v>46043.34204960648</v>
      </c>
      <c r="B3286" s="31">
        <v>9717.0</v>
      </c>
      <c r="C3286" s="31" t="s">
        <v>4585</v>
      </c>
      <c r="D3286" s="31"/>
      <c r="E3286" s="31" t="s">
        <v>20697</v>
      </c>
      <c r="F3286" s="275"/>
      <c r="G3286" s="276">
        <v>3200.0</v>
      </c>
      <c r="H3286" s="277">
        <v>360.0</v>
      </c>
      <c r="I3286" s="278">
        <v>60.0</v>
      </c>
      <c r="J3286" s="37">
        <v>72.0</v>
      </c>
      <c r="K3286" s="280"/>
      <c r="L3286" s="280" t="s">
        <v>21</v>
      </c>
      <c r="M3286" s="37"/>
      <c r="N3286" s="260" t="s">
        <v>20645</v>
      </c>
      <c r="O3286" s="260">
        <v>0.0</v>
      </c>
      <c r="P3286" s="260"/>
      <c r="Q3286" s="260"/>
      <c r="R3286" s="260"/>
    </row>
    <row r="3287">
      <c r="A3287" s="279">
        <v>46043.357532187496</v>
      </c>
      <c r="B3287" s="31">
        <v>9718.0</v>
      </c>
      <c r="C3287" s="31" t="s">
        <v>4017</v>
      </c>
      <c r="D3287" s="31"/>
      <c r="E3287" s="31" t="s">
        <v>4500</v>
      </c>
      <c r="F3287" s="275"/>
      <c r="G3287" s="276">
        <v>3800.0</v>
      </c>
      <c r="H3287" s="277">
        <v>600.0</v>
      </c>
      <c r="I3287" s="278">
        <v>99.0</v>
      </c>
      <c r="J3287" s="37">
        <v>119.0</v>
      </c>
      <c r="K3287" s="37"/>
      <c r="L3287" s="37" t="s">
        <v>52</v>
      </c>
      <c r="M3287" s="37"/>
      <c r="N3287" s="260" t="s">
        <v>20645</v>
      </c>
      <c r="O3287" s="260">
        <v>0.0</v>
      </c>
      <c r="P3287" s="260"/>
      <c r="Q3287" s="260"/>
      <c r="R3287" s="260"/>
    </row>
    <row r="3288">
      <c r="A3288" s="279">
        <v>46043.366212650464</v>
      </c>
      <c r="B3288" s="31">
        <v>9719.0</v>
      </c>
      <c r="C3288" s="31" t="s">
        <v>8901</v>
      </c>
      <c r="D3288" s="31"/>
      <c r="E3288" s="31" t="s">
        <v>23361</v>
      </c>
      <c r="F3288" s="275"/>
      <c r="G3288" s="276">
        <v>12100.0</v>
      </c>
      <c r="H3288" s="277">
        <v>1660.0</v>
      </c>
      <c r="I3288" s="278">
        <v>274.0</v>
      </c>
      <c r="J3288" s="37">
        <v>329.0</v>
      </c>
      <c r="K3288" s="280"/>
      <c r="L3288" s="280" t="s">
        <v>21</v>
      </c>
      <c r="M3288" s="37"/>
      <c r="N3288" s="260" t="s">
        <v>20645</v>
      </c>
      <c r="O3288" s="260">
        <v>0.0</v>
      </c>
      <c r="P3288" s="260"/>
      <c r="Q3288" s="260"/>
      <c r="R3288" s="260"/>
    </row>
    <row r="3289">
      <c r="A3289" s="279">
        <v>46043.39905907407</v>
      </c>
      <c r="B3289" s="31">
        <v>9720.0</v>
      </c>
      <c r="C3289" s="31" t="s">
        <v>4017</v>
      </c>
      <c r="D3289" s="31"/>
      <c r="E3289" s="31" t="s">
        <v>4500</v>
      </c>
      <c r="F3289" s="275"/>
      <c r="G3289" s="276">
        <v>3940.0</v>
      </c>
      <c r="H3289" s="277">
        <v>680.0</v>
      </c>
      <c r="I3289" s="278">
        <v>41.0</v>
      </c>
      <c r="J3289" s="37">
        <v>49.0</v>
      </c>
      <c r="K3289" s="37"/>
      <c r="L3289" s="37" t="s">
        <v>52</v>
      </c>
      <c r="M3289" s="37"/>
      <c r="N3289" s="260" t="s">
        <v>20645</v>
      </c>
      <c r="O3289" s="260">
        <v>0.0</v>
      </c>
      <c r="P3289" s="260"/>
      <c r="Q3289" s="260"/>
      <c r="R3289" s="260"/>
    </row>
    <row r="3290">
      <c r="A3290" s="279">
        <v>46043.42626753473</v>
      </c>
      <c r="B3290" s="31">
        <v>9721.0</v>
      </c>
      <c r="C3290" s="31" t="s">
        <v>8901</v>
      </c>
      <c r="D3290" s="31"/>
      <c r="E3290" s="31" t="s">
        <v>23362</v>
      </c>
      <c r="F3290" s="275"/>
      <c r="G3290" s="276">
        <v>11180.0</v>
      </c>
      <c r="H3290" s="277">
        <v>760.0</v>
      </c>
      <c r="I3290" s="278">
        <v>126.0</v>
      </c>
      <c r="J3290" s="37">
        <v>151.0</v>
      </c>
      <c r="K3290" s="280"/>
      <c r="L3290" s="280" t="s">
        <v>21</v>
      </c>
      <c r="M3290" s="37"/>
      <c r="N3290" s="260" t="s">
        <v>20645</v>
      </c>
      <c r="O3290" s="260">
        <v>0.0</v>
      </c>
      <c r="P3290" s="260"/>
      <c r="Q3290" s="260"/>
      <c r="R3290" s="260"/>
    </row>
    <row r="3291">
      <c r="A3291" s="279">
        <v>46042.0</v>
      </c>
      <c r="B3291" s="31">
        <v>9722.0</v>
      </c>
      <c r="C3291" s="31" t="s">
        <v>5722</v>
      </c>
      <c r="D3291" s="31"/>
      <c r="E3291" s="31" t="s">
        <v>22684</v>
      </c>
      <c r="F3291" s="275"/>
      <c r="G3291" s="276">
        <v>3240.0</v>
      </c>
      <c r="H3291" s="277">
        <v>120.0</v>
      </c>
      <c r="I3291" s="278">
        <v>5.0</v>
      </c>
      <c r="J3291" s="37">
        <v>6.0</v>
      </c>
      <c r="K3291" s="280"/>
      <c r="L3291" s="280" t="s">
        <v>21</v>
      </c>
      <c r="M3291" s="37"/>
      <c r="N3291" s="260" t="s">
        <v>20645</v>
      </c>
      <c r="O3291" s="260">
        <v>0.0</v>
      </c>
      <c r="P3291" s="260"/>
      <c r="Q3291" s="260"/>
      <c r="R3291" s="260"/>
    </row>
    <row r="3292">
      <c r="A3292" s="279">
        <v>46042.0</v>
      </c>
      <c r="B3292" s="31">
        <v>9723.0</v>
      </c>
      <c r="C3292" s="31" t="s">
        <v>5722</v>
      </c>
      <c r="D3292" s="31"/>
      <c r="E3292" s="31" t="s">
        <v>22684</v>
      </c>
      <c r="F3292" s="275"/>
      <c r="G3292" s="276">
        <v>3120.0</v>
      </c>
      <c r="H3292" s="277">
        <v>320.0</v>
      </c>
      <c r="I3292" s="278">
        <v>60.0</v>
      </c>
      <c r="J3292" s="37">
        <v>72.0</v>
      </c>
      <c r="K3292" s="280"/>
      <c r="L3292" s="280" t="s">
        <v>21</v>
      </c>
      <c r="M3292" s="37"/>
      <c r="N3292" s="260" t="s">
        <v>20645</v>
      </c>
      <c r="O3292" s="260">
        <v>0.0</v>
      </c>
      <c r="P3292" s="260"/>
      <c r="Q3292" s="260"/>
      <c r="R3292" s="260"/>
    </row>
    <row r="3293">
      <c r="A3293" s="279">
        <v>46043.47804594907</v>
      </c>
      <c r="B3293" s="31">
        <v>9724.0</v>
      </c>
      <c r="C3293" s="31" t="s">
        <v>6423</v>
      </c>
      <c r="D3293" s="31"/>
      <c r="E3293" s="31" t="s">
        <v>22683</v>
      </c>
      <c r="F3293" s="275"/>
      <c r="G3293" s="276">
        <v>3380.0</v>
      </c>
      <c r="H3293" s="277">
        <v>260.0</v>
      </c>
      <c r="I3293" s="278">
        <v>11.0</v>
      </c>
      <c r="J3293" s="37">
        <v>13.0</v>
      </c>
      <c r="K3293" s="280"/>
      <c r="L3293" s="280" t="s">
        <v>21</v>
      </c>
      <c r="M3293" s="37"/>
      <c r="N3293" s="260" t="s">
        <v>20645</v>
      </c>
      <c r="O3293" s="260">
        <v>0.0</v>
      </c>
      <c r="P3293" s="260"/>
      <c r="Q3293" s="260"/>
      <c r="R3293" s="260"/>
    </row>
    <row r="3294">
      <c r="A3294" s="279">
        <v>46042.0</v>
      </c>
      <c r="B3294" s="31">
        <v>9725.0</v>
      </c>
      <c r="C3294" s="31" t="s">
        <v>6423</v>
      </c>
      <c r="D3294" s="31"/>
      <c r="E3294" s="31" t="s">
        <v>22683</v>
      </c>
      <c r="F3294" s="275"/>
      <c r="G3294" s="276">
        <v>3120.0</v>
      </c>
      <c r="H3294" s="277">
        <v>320.0</v>
      </c>
      <c r="I3294" s="278">
        <v>60.0</v>
      </c>
      <c r="J3294" s="37">
        <v>72.0</v>
      </c>
      <c r="K3294" s="280"/>
      <c r="L3294" s="280" t="s">
        <v>21</v>
      </c>
      <c r="M3294" s="37"/>
      <c r="N3294" s="260" t="s">
        <v>20645</v>
      </c>
      <c r="O3294" s="260">
        <v>0.0</v>
      </c>
      <c r="P3294" s="260"/>
      <c r="Q3294" s="260"/>
      <c r="R3294" s="260"/>
    </row>
    <row r="3295">
      <c r="A3295" s="279">
        <v>46043.47988283564</v>
      </c>
      <c r="B3295" s="31">
        <v>9726.0</v>
      </c>
      <c r="C3295" s="31" t="s">
        <v>6423</v>
      </c>
      <c r="D3295" s="31"/>
      <c r="E3295" s="31" t="s">
        <v>22683</v>
      </c>
      <c r="F3295" s="275"/>
      <c r="G3295" s="276">
        <v>3440.0</v>
      </c>
      <c r="H3295" s="277">
        <v>320.0</v>
      </c>
      <c r="I3295" s="278">
        <v>13.0</v>
      </c>
      <c r="J3295" s="37">
        <v>16.0</v>
      </c>
      <c r="K3295" s="280"/>
      <c r="L3295" s="280" t="s">
        <v>21</v>
      </c>
      <c r="M3295" s="37"/>
      <c r="N3295" s="260" t="s">
        <v>20645</v>
      </c>
      <c r="O3295" s="260">
        <v>0.0</v>
      </c>
      <c r="P3295" s="260"/>
      <c r="Q3295" s="260"/>
      <c r="R3295" s="260"/>
    </row>
    <row r="3296">
      <c r="A3296" s="279">
        <v>46043.481606076384</v>
      </c>
      <c r="B3296" s="31">
        <v>9727.0</v>
      </c>
      <c r="C3296" s="31" t="s">
        <v>6423</v>
      </c>
      <c r="D3296" s="31"/>
      <c r="E3296" s="31" t="s">
        <v>22683</v>
      </c>
      <c r="F3296" s="275"/>
      <c r="G3296" s="276">
        <v>3120.0</v>
      </c>
      <c r="H3296" s="277">
        <v>320.0</v>
      </c>
      <c r="I3296" s="278">
        <v>60.0</v>
      </c>
      <c r="J3296" s="37">
        <v>72.0</v>
      </c>
      <c r="K3296" s="280"/>
      <c r="L3296" s="280" t="s">
        <v>21</v>
      </c>
      <c r="M3296" s="37"/>
      <c r="N3296" s="260" t="s">
        <v>20645</v>
      </c>
      <c r="O3296" s="260">
        <v>0.0</v>
      </c>
      <c r="P3296" s="260"/>
      <c r="Q3296" s="260"/>
      <c r="R3296" s="260"/>
    </row>
    <row r="3297">
      <c r="A3297" s="279">
        <v>46043.48360060185</v>
      </c>
      <c r="B3297" s="31">
        <v>9728.0</v>
      </c>
      <c r="C3297" s="31" t="s">
        <v>5578</v>
      </c>
      <c r="D3297" s="31"/>
      <c r="E3297" s="31" t="s">
        <v>20873</v>
      </c>
      <c r="F3297" s="275"/>
      <c r="G3297" s="276">
        <v>2600.0</v>
      </c>
      <c r="H3297" s="277">
        <v>100.0</v>
      </c>
      <c r="I3297" s="278">
        <v>20.0</v>
      </c>
      <c r="J3297" s="37">
        <v>24.0</v>
      </c>
      <c r="K3297" s="37"/>
      <c r="L3297" s="37" t="s">
        <v>60</v>
      </c>
      <c r="M3297" s="37">
        <v>859414.0</v>
      </c>
      <c r="N3297" s="260" t="s">
        <v>20645</v>
      </c>
      <c r="O3297" s="260">
        <v>0.0</v>
      </c>
      <c r="P3297" s="260"/>
      <c r="Q3297" s="260"/>
      <c r="R3297" s="260"/>
    </row>
    <row r="3298">
      <c r="A3298" s="279">
        <v>46043.508417997684</v>
      </c>
      <c r="B3298" s="31">
        <v>9729.0</v>
      </c>
      <c r="C3298" s="31" t="s">
        <v>2169</v>
      </c>
      <c r="D3298" s="31"/>
      <c r="E3298" s="31" t="s">
        <v>23363</v>
      </c>
      <c r="F3298" s="275"/>
      <c r="G3298" s="276">
        <v>3380.0</v>
      </c>
      <c r="H3298" s="277">
        <v>860.0</v>
      </c>
      <c r="I3298" s="278">
        <v>172.0</v>
      </c>
      <c r="J3298" s="37">
        <v>207.0</v>
      </c>
      <c r="K3298" s="280"/>
      <c r="L3298" s="280" t="s">
        <v>21</v>
      </c>
      <c r="M3298" s="37"/>
      <c r="N3298" s="260" t="s">
        <v>20645</v>
      </c>
      <c r="O3298" s="260">
        <v>0.0</v>
      </c>
      <c r="P3298" s="260"/>
      <c r="Q3298" s="260"/>
      <c r="R3298" s="260"/>
    </row>
    <row r="3299">
      <c r="A3299" s="279">
        <v>46043.53829430556</v>
      </c>
      <c r="B3299" s="31">
        <v>9730.0</v>
      </c>
      <c r="C3299" s="31" t="s">
        <v>2169</v>
      </c>
      <c r="D3299" s="31"/>
      <c r="E3299" s="31" t="s">
        <v>23363</v>
      </c>
      <c r="F3299" s="275"/>
      <c r="G3299" s="276">
        <v>3340.0</v>
      </c>
      <c r="H3299" s="277">
        <v>820.0</v>
      </c>
      <c r="I3299" s="278">
        <v>164.0</v>
      </c>
      <c r="J3299" s="37">
        <v>197.0</v>
      </c>
      <c r="K3299" s="280"/>
      <c r="L3299" s="280" t="s">
        <v>21</v>
      </c>
      <c r="M3299" s="37"/>
      <c r="N3299" s="260" t="s">
        <v>20645</v>
      </c>
      <c r="O3299" s="260">
        <v>0.0</v>
      </c>
      <c r="P3299" s="260"/>
      <c r="Q3299" s="260"/>
      <c r="R3299" s="260"/>
    </row>
    <row r="3300">
      <c r="A3300" s="279">
        <v>46043.539211111114</v>
      </c>
      <c r="B3300" s="31">
        <v>9731.0</v>
      </c>
      <c r="C3300" s="31" t="s">
        <v>4444</v>
      </c>
      <c r="D3300" s="31"/>
      <c r="E3300" s="31"/>
      <c r="F3300" s="275"/>
      <c r="G3300" s="276">
        <v>2480.0</v>
      </c>
      <c r="H3300" s="277">
        <v>240.0</v>
      </c>
      <c r="I3300" s="278">
        <v>40.0</v>
      </c>
      <c r="J3300" s="37">
        <v>48.0</v>
      </c>
      <c r="K3300" s="280"/>
      <c r="L3300" s="280" t="s">
        <v>21</v>
      </c>
      <c r="M3300" s="37"/>
      <c r="N3300" s="260" t="s">
        <v>20645</v>
      </c>
      <c r="O3300" s="260">
        <v>0.0</v>
      </c>
      <c r="P3300" s="260"/>
      <c r="Q3300" s="260"/>
      <c r="R3300" s="260"/>
    </row>
    <row r="3301">
      <c r="A3301" s="279">
        <v>46043.53997266204</v>
      </c>
      <c r="B3301" s="31">
        <v>9732.0</v>
      </c>
      <c r="C3301" s="31" t="s">
        <v>4017</v>
      </c>
      <c r="D3301" s="31"/>
      <c r="E3301" s="31"/>
      <c r="F3301" s="275"/>
      <c r="G3301" s="276">
        <v>3900.0</v>
      </c>
      <c r="H3301" s="277">
        <v>620.0</v>
      </c>
      <c r="I3301" s="278">
        <v>57.0</v>
      </c>
      <c r="J3301" s="37">
        <v>69.0</v>
      </c>
      <c r="K3301" s="37"/>
      <c r="L3301" s="37" t="s">
        <v>52</v>
      </c>
      <c r="M3301" s="37"/>
      <c r="N3301" s="260" t="s">
        <v>20645</v>
      </c>
      <c r="O3301" s="260">
        <v>0.0</v>
      </c>
      <c r="P3301" s="260"/>
      <c r="Q3301" s="260"/>
      <c r="R3301" s="260"/>
    </row>
    <row r="3302">
      <c r="A3302" s="279">
        <v>46043.57878704861</v>
      </c>
      <c r="B3302" s="31">
        <v>9733.0</v>
      </c>
      <c r="C3302" s="31" t="s">
        <v>6423</v>
      </c>
      <c r="D3302" s="31"/>
      <c r="E3302" s="31" t="s">
        <v>22684</v>
      </c>
      <c r="F3302" s="275"/>
      <c r="G3302" s="276">
        <v>3300.0</v>
      </c>
      <c r="H3302" s="277">
        <v>200.0</v>
      </c>
      <c r="I3302" s="278">
        <v>8.0</v>
      </c>
      <c r="J3302" s="37">
        <v>10.0</v>
      </c>
      <c r="K3302" s="280"/>
      <c r="L3302" s="280" t="s">
        <v>21</v>
      </c>
      <c r="M3302" s="37"/>
      <c r="N3302" s="260" t="s">
        <v>20645</v>
      </c>
      <c r="O3302" s="260">
        <v>0.0</v>
      </c>
      <c r="P3302" s="260"/>
      <c r="Q3302" s="260"/>
      <c r="R3302" s="260"/>
    </row>
    <row r="3303">
      <c r="A3303" s="279">
        <v>46043.58183971065</v>
      </c>
      <c r="B3303" s="31">
        <v>9734.0</v>
      </c>
      <c r="C3303" s="31" t="s">
        <v>6423</v>
      </c>
      <c r="D3303" s="31"/>
      <c r="E3303" s="31" t="s">
        <v>22684</v>
      </c>
      <c r="F3303" s="275"/>
      <c r="G3303" s="276">
        <v>3100.0</v>
      </c>
      <c r="H3303" s="277">
        <v>360.0</v>
      </c>
      <c r="I3303" s="278">
        <v>67.0</v>
      </c>
      <c r="J3303" s="37">
        <v>80.0</v>
      </c>
      <c r="K3303" s="280"/>
      <c r="L3303" s="280" t="s">
        <v>21</v>
      </c>
      <c r="M3303" s="37"/>
      <c r="N3303" s="260" t="s">
        <v>20645</v>
      </c>
      <c r="O3303" s="260">
        <v>0.0</v>
      </c>
      <c r="P3303" s="260"/>
      <c r="Q3303" s="260"/>
      <c r="R3303" s="260"/>
    </row>
    <row r="3304">
      <c r="A3304" s="279">
        <v>46043.582452800925</v>
      </c>
      <c r="B3304" s="31">
        <v>9735.0</v>
      </c>
      <c r="C3304" s="31" t="s">
        <v>4082</v>
      </c>
      <c r="D3304" s="31"/>
      <c r="E3304" s="31"/>
      <c r="F3304" s="275"/>
      <c r="G3304" s="276">
        <v>3400.0</v>
      </c>
      <c r="H3304" s="277">
        <v>300.0</v>
      </c>
      <c r="I3304" s="278">
        <v>18.0</v>
      </c>
      <c r="J3304" s="37">
        <v>22.0</v>
      </c>
      <c r="K3304" s="280"/>
      <c r="L3304" s="280" t="s">
        <v>21</v>
      </c>
      <c r="M3304" s="37"/>
      <c r="N3304" s="260" t="s">
        <v>20645</v>
      </c>
      <c r="O3304" s="260">
        <v>0.0</v>
      </c>
      <c r="P3304" s="260"/>
      <c r="Q3304" s="260"/>
      <c r="R3304" s="260"/>
    </row>
    <row r="3305">
      <c r="A3305" s="279">
        <v>46043.58986100694</v>
      </c>
      <c r="B3305" s="31">
        <v>9736.0</v>
      </c>
      <c r="C3305" s="31" t="s">
        <v>744</v>
      </c>
      <c r="D3305" s="31"/>
      <c r="E3305" s="31"/>
      <c r="F3305" s="275"/>
      <c r="G3305" s="276">
        <v>3120.0</v>
      </c>
      <c r="H3305" s="277">
        <v>560.0</v>
      </c>
      <c r="I3305" s="278">
        <v>34.0</v>
      </c>
      <c r="J3305" s="37">
        <v>41.0</v>
      </c>
      <c r="K3305" s="280"/>
      <c r="L3305" s="280" t="s">
        <v>21</v>
      </c>
      <c r="M3305" s="37"/>
      <c r="N3305" s="260" t="s">
        <v>20645</v>
      </c>
      <c r="O3305" s="260">
        <v>0.0</v>
      </c>
      <c r="P3305" s="260"/>
      <c r="Q3305" s="260"/>
      <c r="R3305" s="260"/>
    </row>
    <row r="3306">
      <c r="A3306" s="279">
        <v>46043.639809988425</v>
      </c>
      <c r="B3306" s="31">
        <v>9737.0</v>
      </c>
      <c r="C3306" s="31" t="s">
        <v>2169</v>
      </c>
      <c r="D3306" s="31"/>
      <c r="E3306" s="31" t="s">
        <v>23350</v>
      </c>
      <c r="F3306" s="275"/>
      <c r="G3306" s="276">
        <v>3120.0</v>
      </c>
      <c r="H3306" s="277">
        <v>600.0</v>
      </c>
      <c r="I3306" s="278">
        <v>120.0</v>
      </c>
      <c r="J3306" s="37">
        <v>144.0</v>
      </c>
      <c r="K3306" s="280"/>
      <c r="L3306" s="280" t="s">
        <v>21</v>
      </c>
      <c r="M3306" s="37"/>
      <c r="N3306" s="260" t="s">
        <v>20645</v>
      </c>
      <c r="O3306" s="260">
        <v>0.0</v>
      </c>
      <c r="P3306" s="260"/>
      <c r="Q3306" s="260"/>
      <c r="R3306" s="260"/>
    </row>
    <row r="3307">
      <c r="A3307" s="279">
        <v>46043.66257475695</v>
      </c>
      <c r="B3307" s="31">
        <v>9738.0</v>
      </c>
      <c r="C3307" s="31" t="s">
        <v>3980</v>
      </c>
      <c r="D3307" s="31"/>
      <c r="E3307" s="31"/>
      <c r="F3307" s="275"/>
      <c r="G3307" s="276">
        <v>2740.0</v>
      </c>
      <c r="H3307" s="277">
        <v>300.0</v>
      </c>
      <c r="I3307" s="278">
        <v>50.0</v>
      </c>
      <c r="J3307" s="37">
        <v>60.0</v>
      </c>
      <c r="K3307" s="280"/>
      <c r="L3307" s="280" t="s">
        <v>21</v>
      </c>
      <c r="M3307" s="37"/>
      <c r="N3307" s="260" t="s">
        <v>20645</v>
      </c>
      <c r="O3307" s="260">
        <v>0.0</v>
      </c>
      <c r="P3307" s="260"/>
      <c r="Q3307" s="260"/>
      <c r="R3307" s="260"/>
    </row>
    <row r="3308">
      <c r="A3308" s="279">
        <v>46043.66317436342</v>
      </c>
      <c r="B3308" s="31">
        <v>9739.0</v>
      </c>
      <c r="C3308" s="31" t="s">
        <v>8901</v>
      </c>
      <c r="D3308" s="31"/>
      <c r="E3308" s="31" t="s">
        <v>23364</v>
      </c>
      <c r="F3308" s="275"/>
      <c r="G3308" s="276">
        <v>11640.0</v>
      </c>
      <c r="H3308" s="277">
        <v>1460.0</v>
      </c>
      <c r="I3308" s="278">
        <v>241.0</v>
      </c>
      <c r="J3308" s="37">
        <v>290.0</v>
      </c>
      <c r="K3308" s="280"/>
      <c r="L3308" s="280" t="s">
        <v>21</v>
      </c>
      <c r="M3308" s="37"/>
      <c r="N3308" s="260" t="s">
        <v>20645</v>
      </c>
      <c r="O3308" s="260">
        <v>0.0</v>
      </c>
      <c r="P3308" s="260"/>
      <c r="Q3308" s="260"/>
      <c r="R3308" s="260"/>
    </row>
    <row r="3309">
      <c r="A3309" s="279">
        <v>46043.6758381713</v>
      </c>
      <c r="B3309" s="31">
        <v>9740.0</v>
      </c>
      <c r="C3309" s="31"/>
      <c r="D3309" s="31"/>
      <c r="E3309" s="31"/>
      <c r="F3309" s="275"/>
      <c r="G3309" s="276"/>
      <c r="H3309" s="277">
        <v>0.0</v>
      </c>
      <c r="I3309" s="278">
        <v>0.0</v>
      </c>
      <c r="J3309" s="37">
        <v>0.0</v>
      </c>
      <c r="K3309" s="37"/>
      <c r="L3309" s="37" t="s">
        <v>52</v>
      </c>
      <c r="M3309" s="37"/>
      <c r="N3309" s="260" t="s">
        <v>20645</v>
      </c>
      <c r="O3309" s="260">
        <v>0.0</v>
      </c>
      <c r="P3309" s="260"/>
      <c r="Q3309" s="260"/>
      <c r="R3309" s="260"/>
    </row>
    <row r="3310">
      <c r="A3310" s="279">
        <v>46044.02900938658</v>
      </c>
      <c r="B3310" s="31">
        <v>9741.0</v>
      </c>
      <c r="C3310" s="31" t="s">
        <v>5237</v>
      </c>
      <c r="D3310" s="31"/>
      <c r="E3310" s="31" t="s">
        <v>23367</v>
      </c>
      <c r="F3310" s="275"/>
      <c r="G3310" s="276">
        <v>13020.0</v>
      </c>
      <c r="H3310" s="277">
        <v>700.0</v>
      </c>
      <c r="I3310" s="278">
        <v>116.0</v>
      </c>
      <c r="J3310" s="37">
        <v>139.0</v>
      </c>
      <c r="K3310" s="280"/>
      <c r="L3310" s="280" t="s">
        <v>21</v>
      </c>
      <c r="M3310" s="37"/>
      <c r="N3310" s="260" t="s">
        <v>20645</v>
      </c>
      <c r="O3310" s="260">
        <v>0.0</v>
      </c>
      <c r="P3310" s="260"/>
      <c r="Q3310" s="260"/>
      <c r="R3310" s="260"/>
    </row>
    <row r="3311">
      <c r="A3311" s="279">
        <v>46044.35209564815</v>
      </c>
      <c r="B3311" s="31">
        <v>9742.0</v>
      </c>
      <c r="C3311" s="31" t="s">
        <v>4138</v>
      </c>
      <c r="D3311" s="31"/>
      <c r="E3311" s="31"/>
      <c r="F3311" s="275"/>
      <c r="G3311" s="276">
        <v>3420.0</v>
      </c>
      <c r="H3311" s="277">
        <v>200.0</v>
      </c>
      <c r="I3311" s="278">
        <v>40.0</v>
      </c>
      <c r="J3311" s="37">
        <v>48.0</v>
      </c>
      <c r="K3311" s="37"/>
      <c r="L3311" s="37" t="s">
        <v>60</v>
      </c>
      <c r="M3311" s="37">
        <v>509678.0</v>
      </c>
      <c r="N3311" s="260" t="s">
        <v>20645</v>
      </c>
      <c r="O3311" s="260">
        <v>0.0</v>
      </c>
      <c r="P3311" s="260"/>
      <c r="Q3311" s="260"/>
      <c r="R3311" s="260"/>
    </row>
    <row r="3312">
      <c r="A3312" s="279">
        <v>46044.36900947917</v>
      </c>
      <c r="B3312" s="31">
        <v>9743.0</v>
      </c>
      <c r="C3312" s="31" t="s">
        <v>4017</v>
      </c>
      <c r="D3312" s="31"/>
      <c r="E3312" s="31" t="s">
        <v>4500</v>
      </c>
      <c r="F3312" s="275"/>
      <c r="G3312" s="276">
        <v>3860.0</v>
      </c>
      <c r="H3312" s="277">
        <v>860.0</v>
      </c>
      <c r="I3312" s="278">
        <v>142.0</v>
      </c>
      <c r="J3312" s="37">
        <v>171.0</v>
      </c>
      <c r="K3312" s="37"/>
      <c r="L3312" s="37" t="s">
        <v>52</v>
      </c>
      <c r="M3312" s="37"/>
      <c r="N3312" s="260" t="s">
        <v>20645</v>
      </c>
      <c r="O3312" s="260">
        <v>0.0</v>
      </c>
      <c r="P3312" s="260"/>
      <c r="Q3312" s="260"/>
      <c r="R3312" s="260"/>
    </row>
    <row r="3313">
      <c r="A3313" s="279">
        <v>46044.37427351852</v>
      </c>
      <c r="B3313" s="31">
        <v>9744.0</v>
      </c>
      <c r="C3313" s="31" t="s">
        <v>744</v>
      </c>
      <c r="D3313" s="31"/>
      <c r="E3313" s="31"/>
      <c r="F3313" s="275"/>
      <c r="G3313" s="276">
        <v>2680.0</v>
      </c>
      <c r="H3313" s="277">
        <v>120.0</v>
      </c>
      <c r="I3313" s="278">
        <v>24.0</v>
      </c>
      <c r="J3313" s="37">
        <v>29.0</v>
      </c>
      <c r="K3313" s="37"/>
      <c r="L3313" s="37" t="s">
        <v>52</v>
      </c>
      <c r="M3313" s="37"/>
      <c r="N3313" s="260" t="s">
        <v>20645</v>
      </c>
      <c r="O3313" s="260">
        <v>0.0</v>
      </c>
      <c r="P3313" s="260"/>
      <c r="Q3313" s="260"/>
      <c r="R3313" s="260"/>
    </row>
    <row r="3314">
      <c r="A3314" s="279">
        <v>46044.409560451386</v>
      </c>
      <c r="B3314" s="31">
        <v>9745.0</v>
      </c>
      <c r="C3314" s="31" t="s">
        <v>6423</v>
      </c>
      <c r="D3314" s="31"/>
      <c r="E3314" s="31" t="s">
        <v>22684</v>
      </c>
      <c r="F3314" s="275"/>
      <c r="G3314" s="276">
        <v>3180.0</v>
      </c>
      <c r="H3314" s="277">
        <v>140.0</v>
      </c>
      <c r="I3314" s="278">
        <v>6.0</v>
      </c>
      <c r="J3314" s="37">
        <v>7.0</v>
      </c>
      <c r="K3314" s="280"/>
      <c r="L3314" s="280" t="s">
        <v>21</v>
      </c>
      <c r="M3314" s="37"/>
      <c r="N3314" s="260" t="s">
        <v>20645</v>
      </c>
      <c r="O3314" s="260">
        <v>0.0</v>
      </c>
      <c r="P3314" s="260"/>
      <c r="Q3314" s="260"/>
      <c r="R3314" s="260"/>
    </row>
    <row r="3315">
      <c r="A3315" s="279">
        <v>46044.46142475694</v>
      </c>
      <c r="B3315" s="31">
        <v>9746.0</v>
      </c>
      <c r="C3315" s="31" t="s">
        <v>6423</v>
      </c>
      <c r="D3315" s="31"/>
      <c r="E3315" s="31" t="s">
        <v>22684</v>
      </c>
      <c r="F3315" s="275"/>
      <c r="G3315" s="276">
        <v>3040.0</v>
      </c>
      <c r="H3315" s="277">
        <v>280.0</v>
      </c>
      <c r="I3315" s="278">
        <v>52.0</v>
      </c>
      <c r="J3315" s="37">
        <v>63.0</v>
      </c>
      <c r="K3315" s="280"/>
      <c r="L3315" s="280" t="s">
        <v>21</v>
      </c>
      <c r="M3315" s="37"/>
      <c r="N3315" s="260" t="s">
        <v>20645</v>
      </c>
      <c r="O3315" s="260">
        <v>0.0</v>
      </c>
      <c r="P3315" s="260"/>
      <c r="Q3315" s="260"/>
      <c r="R3315" s="260"/>
    </row>
    <row r="3316">
      <c r="A3316" s="279">
        <v>46044.47206674769</v>
      </c>
      <c r="B3316" s="31">
        <v>9747.0</v>
      </c>
      <c r="C3316" s="31" t="s">
        <v>2169</v>
      </c>
      <c r="D3316" s="31"/>
      <c r="E3316" s="31" t="s">
        <v>23368</v>
      </c>
      <c r="F3316" s="275"/>
      <c r="G3316" s="276">
        <v>2780.0</v>
      </c>
      <c r="H3316" s="277">
        <v>280.0</v>
      </c>
      <c r="I3316" s="278">
        <v>56.0</v>
      </c>
      <c r="J3316" s="37">
        <v>68.0</v>
      </c>
      <c r="K3316" s="280"/>
      <c r="L3316" s="280" t="s">
        <v>21</v>
      </c>
      <c r="M3316" s="37"/>
      <c r="N3316" s="260" t="s">
        <v>20645</v>
      </c>
      <c r="O3316" s="260">
        <v>0.0</v>
      </c>
      <c r="P3316" s="260"/>
      <c r="Q3316" s="260"/>
      <c r="R3316" s="260"/>
    </row>
    <row r="3317">
      <c r="A3317" s="279">
        <v>46044.50546342593</v>
      </c>
      <c r="B3317" s="31">
        <v>9748.0</v>
      </c>
      <c r="C3317" s="31" t="s">
        <v>4651</v>
      </c>
      <c r="D3317" s="31"/>
      <c r="E3317" s="31"/>
      <c r="F3317" s="275"/>
      <c r="G3317" s="276">
        <v>2560.0</v>
      </c>
      <c r="H3317" s="277">
        <v>200.0</v>
      </c>
      <c r="I3317" s="278">
        <v>33.0</v>
      </c>
      <c r="J3317" s="37">
        <v>40.0</v>
      </c>
      <c r="K3317" s="37"/>
      <c r="L3317" s="37" t="s">
        <v>60</v>
      </c>
      <c r="M3317" s="37">
        <v>840426.0</v>
      </c>
      <c r="N3317" s="260" t="s">
        <v>20645</v>
      </c>
      <c r="O3317" s="260">
        <v>0.0</v>
      </c>
      <c r="P3317" s="260"/>
      <c r="Q3317" s="260"/>
      <c r="R3317" s="260"/>
    </row>
    <row r="3318">
      <c r="A3318" s="279">
        <v>46044.51211753472</v>
      </c>
      <c r="B3318" s="31">
        <v>9749.0</v>
      </c>
      <c r="C3318" s="31" t="s">
        <v>4018</v>
      </c>
      <c r="D3318" s="31"/>
      <c r="E3318" s="31"/>
      <c r="F3318" s="275"/>
      <c r="G3318" s="276">
        <v>4000.0</v>
      </c>
      <c r="H3318" s="277">
        <v>1500.0</v>
      </c>
      <c r="I3318" s="278">
        <v>153.0</v>
      </c>
      <c r="J3318" s="37">
        <v>184.0</v>
      </c>
      <c r="K3318" s="280"/>
      <c r="L3318" s="280" t="s">
        <v>21</v>
      </c>
      <c r="M3318" s="37"/>
      <c r="N3318" s="260" t="s">
        <v>20645</v>
      </c>
      <c r="O3318" s="260">
        <v>0.0</v>
      </c>
      <c r="P3318" s="260"/>
      <c r="Q3318" s="260"/>
      <c r="R3318" s="260"/>
    </row>
    <row r="3319">
      <c r="A3319" s="279">
        <v>46044.52058251157</v>
      </c>
      <c r="B3319" s="31">
        <v>9750.0</v>
      </c>
      <c r="C3319" s="31" t="s">
        <v>6423</v>
      </c>
      <c r="D3319" s="31"/>
      <c r="E3319" s="31" t="s">
        <v>22683</v>
      </c>
      <c r="F3319" s="275"/>
      <c r="G3319" s="276">
        <v>3260.0</v>
      </c>
      <c r="H3319" s="277">
        <v>240.0</v>
      </c>
      <c r="I3319" s="278">
        <v>10.0</v>
      </c>
      <c r="J3319" s="37">
        <v>12.0</v>
      </c>
      <c r="K3319" s="280"/>
      <c r="L3319" s="280" t="s">
        <v>21</v>
      </c>
      <c r="M3319" s="37"/>
      <c r="N3319" s="260" t="s">
        <v>20645</v>
      </c>
      <c r="O3319" s="260">
        <v>0.0</v>
      </c>
      <c r="P3319" s="260"/>
      <c r="Q3319" s="260"/>
      <c r="R3319" s="260"/>
    </row>
    <row r="3320">
      <c r="A3320" s="279">
        <v>46044.52143616899</v>
      </c>
      <c r="B3320" s="31">
        <v>9751.0</v>
      </c>
      <c r="C3320" s="31" t="s">
        <v>6423</v>
      </c>
      <c r="D3320" s="31"/>
      <c r="E3320" s="31" t="s">
        <v>22683</v>
      </c>
      <c r="F3320" s="275"/>
      <c r="G3320" s="276">
        <v>3020.0</v>
      </c>
      <c r="H3320" s="277">
        <v>260.0</v>
      </c>
      <c r="I3320" s="278">
        <v>49.0</v>
      </c>
      <c r="J3320" s="37">
        <v>58.0</v>
      </c>
      <c r="K3320" s="280"/>
      <c r="L3320" s="280" t="s">
        <v>21</v>
      </c>
      <c r="M3320" s="37"/>
      <c r="N3320" s="260" t="s">
        <v>20645</v>
      </c>
      <c r="O3320" s="260">
        <v>0.0</v>
      </c>
      <c r="P3320" s="260"/>
      <c r="Q3320" s="260"/>
      <c r="R3320" s="260"/>
    </row>
    <row r="3321">
      <c r="A3321" s="279">
        <v>46043.0</v>
      </c>
      <c r="B3321" s="31">
        <v>9752.0</v>
      </c>
      <c r="C3321" s="31" t="s">
        <v>23358</v>
      </c>
      <c r="D3321" s="31"/>
      <c r="E3321" s="31" t="s">
        <v>23359</v>
      </c>
      <c r="F3321" s="275"/>
      <c r="G3321" s="276">
        <v>4000.0</v>
      </c>
      <c r="H3321" s="277">
        <v>1200.0</v>
      </c>
      <c r="I3321" s="278">
        <v>240.0</v>
      </c>
      <c r="J3321" s="37">
        <v>288.0</v>
      </c>
      <c r="K3321" s="280"/>
      <c r="L3321" s="280" t="s">
        <v>21</v>
      </c>
      <c r="M3321" s="37"/>
      <c r="N3321" s="260" t="s">
        <v>20645</v>
      </c>
      <c r="O3321" s="260">
        <v>0.0</v>
      </c>
      <c r="P3321" s="260"/>
      <c r="Q3321" s="260"/>
      <c r="R3321" s="260"/>
    </row>
    <row r="3322">
      <c r="A3322" s="279"/>
      <c r="B3322" s="31"/>
      <c r="C3322" s="31"/>
      <c r="D3322" s="31"/>
      <c r="E3322" s="31"/>
      <c r="F3322" s="275"/>
      <c r="G3322" s="276"/>
      <c r="H3322" s="277"/>
      <c r="I3322" s="278"/>
      <c r="J3322" s="37"/>
      <c r="K3322" s="37"/>
      <c r="L3322" s="37"/>
      <c r="M3322" s="37"/>
      <c r="N3322" s="260"/>
      <c r="O3322" s="260"/>
      <c r="P3322" s="260"/>
      <c r="Q3322" s="260"/>
      <c r="R3322" s="260"/>
    </row>
    <row r="3323">
      <c r="A3323" s="279">
        <v>46045.02900672454</v>
      </c>
      <c r="B3323" s="31">
        <v>9753.0</v>
      </c>
      <c r="C3323" s="31" t="s">
        <v>4017</v>
      </c>
      <c r="D3323" s="31"/>
      <c r="E3323" s="31" t="s">
        <v>4500</v>
      </c>
      <c r="F3323" s="275"/>
      <c r="G3323" s="276">
        <v>3500.0</v>
      </c>
      <c r="H3323" s="277">
        <v>480.0</v>
      </c>
      <c r="I3323" s="278">
        <v>80.0</v>
      </c>
      <c r="J3323" s="37">
        <v>96.0</v>
      </c>
      <c r="K3323" s="37"/>
      <c r="L3323" s="37" t="s">
        <v>52</v>
      </c>
      <c r="M3323" s="37"/>
      <c r="N3323" s="260" t="s">
        <v>20645</v>
      </c>
      <c r="O3323" s="260">
        <v>0.0</v>
      </c>
      <c r="P3323" s="260"/>
      <c r="Q3323" s="260"/>
      <c r="R3323" s="260"/>
    </row>
    <row r="3324">
      <c r="A3324" s="279">
        <v>46045.37265280093</v>
      </c>
      <c r="B3324" s="31">
        <v>9754.0</v>
      </c>
      <c r="C3324" s="31" t="s">
        <v>4062</v>
      </c>
      <c r="D3324" s="31"/>
      <c r="E3324" s="31"/>
      <c r="F3324" s="275"/>
      <c r="G3324" s="276">
        <v>6080.0</v>
      </c>
      <c r="H3324" s="277">
        <v>1420.0</v>
      </c>
      <c r="I3324" s="278">
        <v>235.0</v>
      </c>
      <c r="J3324" s="37">
        <v>282.0</v>
      </c>
      <c r="K3324" s="37"/>
      <c r="L3324" s="37" t="s">
        <v>60</v>
      </c>
      <c r="M3324" s="37">
        <v>800494.0</v>
      </c>
      <c r="N3324" s="260" t="s">
        <v>20645</v>
      </c>
      <c r="O3324" s="260">
        <v>0.0</v>
      </c>
      <c r="P3324" s="260"/>
      <c r="Q3324" s="260"/>
      <c r="R3324" s="260"/>
    </row>
    <row r="3325">
      <c r="A3325" s="279">
        <v>46045.385626365736</v>
      </c>
      <c r="B3325" s="31">
        <v>9755.0</v>
      </c>
      <c r="C3325" s="31" t="s">
        <v>6423</v>
      </c>
      <c r="D3325" s="31"/>
      <c r="E3325" s="31" t="s">
        <v>22684</v>
      </c>
      <c r="F3325" s="275"/>
      <c r="G3325" s="276">
        <v>3280.0</v>
      </c>
      <c r="H3325" s="277">
        <v>100.0</v>
      </c>
      <c r="I3325" s="278">
        <v>4.0</v>
      </c>
      <c r="J3325" s="37">
        <v>5.0</v>
      </c>
      <c r="K3325" s="280"/>
      <c r="L3325" s="280" t="s">
        <v>21</v>
      </c>
      <c r="M3325" s="37"/>
      <c r="N3325" s="260" t="s">
        <v>20645</v>
      </c>
      <c r="O3325" s="260">
        <v>0.0</v>
      </c>
      <c r="P3325" s="260"/>
      <c r="Q3325" s="260"/>
      <c r="R3325" s="260"/>
    </row>
    <row r="3326">
      <c r="A3326" s="279">
        <v>46045.48161840277</v>
      </c>
      <c r="B3326" s="31">
        <v>9756.0</v>
      </c>
      <c r="C3326" s="31" t="s">
        <v>6423</v>
      </c>
      <c r="D3326" s="31"/>
      <c r="E3326" s="31" t="s">
        <v>22684</v>
      </c>
      <c r="F3326" s="275"/>
      <c r="G3326" s="276">
        <v>3180.0</v>
      </c>
      <c r="H3326" s="277">
        <v>420.0</v>
      </c>
      <c r="I3326" s="278">
        <v>78.0</v>
      </c>
      <c r="J3326" s="37">
        <v>94.0</v>
      </c>
      <c r="K3326" s="280"/>
      <c r="L3326" s="280" t="s">
        <v>21</v>
      </c>
      <c r="M3326" s="37"/>
      <c r="N3326" s="260" t="s">
        <v>20645</v>
      </c>
      <c r="O3326" s="260">
        <v>0.0</v>
      </c>
      <c r="P3326" s="260"/>
      <c r="Q3326" s="260"/>
      <c r="R3326" s="260"/>
    </row>
    <row r="3327">
      <c r="A3327" s="279">
        <v>46045.48322862269</v>
      </c>
      <c r="B3327" s="31">
        <v>9757.0</v>
      </c>
      <c r="C3327" s="31" t="s">
        <v>4444</v>
      </c>
      <c r="D3327" s="31"/>
      <c r="E3327" s="31"/>
      <c r="F3327" s="275"/>
      <c r="G3327" s="276">
        <v>2580.0</v>
      </c>
      <c r="H3327" s="277">
        <v>380.0</v>
      </c>
      <c r="I3327" s="278">
        <v>63.0</v>
      </c>
      <c r="J3327" s="37">
        <v>76.0</v>
      </c>
      <c r="K3327" s="280"/>
      <c r="L3327" s="280" t="s">
        <v>21</v>
      </c>
      <c r="M3327" s="37"/>
      <c r="N3327" s="260" t="s">
        <v>20645</v>
      </c>
      <c r="O3327" s="260">
        <v>0.0</v>
      </c>
      <c r="P3327" s="260"/>
      <c r="Q3327" s="260"/>
      <c r="R3327" s="260"/>
    </row>
    <row r="3328">
      <c r="A3328" s="279">
        <v>46045.516736550926</v>
      </c>
      <c r="B3328" s="31">
        <v>9758.0</v>
      </c>
      <c r="C3328" s="31" t="s">
        <v>4017</v>
      </c>
      <c r="D3328" s="31"/>
      <c r="E3328" s="31" t="s">
        <v>4500</v>
      </c>
      <c r="F3328" s="275"/>
      <c r="G3328" s="276">
        <v>3660.0</v>
      </c>
      <c r="H3328" s="277">
        <v>560.0</v>
      </c>
      <c r="I3328" s="278">
        <v>93.0</v>
      </c>
      <c r="J3328" s="37">
        <v>111.0</v>
      </c>
      <c r="K3328" s="37"/>
      <c r="L3328" s="37" t="s">
        <v>52</v>
      </c>
      <c r="M3328" s="37"/>
      <c r="N3328" s="260" t="s">
        <v>20645</v>
      </c>
      <c r="O3328" s="260">
        <v>0.0</v>
      </c>
      <c r="P3328" s="260"/>
      <c r="Q3328" s="260"/>
      <c r="R3328" s="260"/>
    </row>
    <row r="3329">
      <c r="A3329" s="279">
        <v>46045.52249364583</v>
      </c>
      <c r="B3329" s="31">
        <v>9759.0</v>
      </c>
      <c r="C3329" s="31" t="s">
        <v>744</v>
      </c>
      <c r="D3329" s="31"/>
      <c r="E3329" s="31"/>
      <c r="F3329" s="275"/>
      <c r="G3329" s="276">
        <v>2780.0</v>
      </c>
      <c r="H3329" s="277">
        <v>240.0</v>
      </c>
      <c r="I3329" s="278">
        <v>48.0</v>
      </c>
      <c r="J3329" s="37">
        <v>58.0</v>
      </c>
      <c r="K3329" s="37"/>
      <c r="L3329" s="37" t="s">
        <v>52</v>
      </c>
      <c r="M3329" s="37"/>
      <c r="N3329" s="260" t="s">
        <v>20645</v>
      </c>
      <c r="O3329" s="260">
        <v>0.0</v>
      </c>
      <c r="P3329" s="260"/>
      <c r="Q3329" s="260"/>
      <c r="R3329" s="260"/>
    </row>
    <row r="3330">
      <c r="A3330" s="279">
        <v>46045.605810775465</v>
      </c>
      <c r="B3330" s="31">
        <v>9760.0</v>
      </c>
      <c r="C3330" s="31" t="s">
        <v>4016</v>
      </c>
      <c r="D3330" s="31"/>
      <c r="E3330" s="31" t="s">
        <v>21149</v>
      </c>
      <c r="F3330" s="275"/>
      <c r="G3330" s="276">
        <v>3800.0</v>
      </c>
      <c r="H3330" s="277">
        <v>1060.0</v>
      </c>
      <c r="I3330" s="278">
        <v>175.0</v>
      </c>
      <c r="J3330" s="37">
        <v>210.0</v>
      </c>
      <c r="K3330" s="37"/>
      <c r="L3330" s="37" t="s">
        <v>60</v>
      </c>
      <c r="M3330" s="37">
        <v>470546.0</v>
      </c>
      <c r="N3330" s="260" t="s">
        <v>20645</v>
      </c>
      <c r="O3330" s="260">
        <v>0.0</v>
      </c>
      <c r="P3330" s="260"/>
      <c r="Q3330" s="260"/>
      <c r="R3330" s="260"/>
    </row>
    <row r="3331">
      <c r="A3331" s="279">
        <v>46045.63200648148</v>
      </c>
      <c r="B3331" s="31">
        <v>9761.0</v>
      </c>
      <c r="C3331" s="31" t="s">
        <v>4112</v>
      </c>
      <c r="D3331" s="31"/>
      <c r="E3331" s="31"/>
      <c r="F3331" s="275"/>
      <c r="G3331" s="276">
        <v>4180.0</v>
      </c>
      <c r="H3331" s="277">
        <v>1460.0</v>
      </c>
      <c r="I3331" s="278">
        <v>241.0</v>
      </c>
      <c r="J3331" s="37">
        <v>290.0</v>
      </c>
      <c r="K3331" s="280"/>
      <c r="L3331" s="280" t="s">
        <v>21</v>
      </c>
      <c r="M3331" s="37"/>
      <c r="N3331" s="260" t="s">
        <v>20645</v>
      </c>
      <c r="O3331" s="260">
        <v>0.0</v>
      </c>
      <c r="P3331" s="260"/>
      <c r="Q3331" s="260"/>
      <c r="R3331" s="260"/>
    </row>
    <row r="3332">
      <c r="A3332" s="279">
        <v>46045.63472376157</v>
      </c>
      <c r="B3332" s="31">
        <v>9762.0</v>
      </c>
      <c r="C3332" s="31" t="s">
        <v>2169</v>
      </c>
      <c r="D3332" s="31"/>
      <c r="E3332" s="31" t="s">
        <v>23350</v>
      </c>
      <c r="F3332" s="275"/>
      <c r="G3332" s="276">
        <v>3220.0</v>
      </c>
      <c r="H3332" s="277">
        <v>660.0</v>
      </c>
      <c r="I3332" s="278">
        <v>109.0</v>
      </c>
      <c r="J3332" s="37">
        <v>131.0</v>
      </c>
      <c r="K3332" s="280"/>
      <c r="L3332" s="280" t="s">
        <v>21</v>
      </c>
      <c r="M3332" s="37"/>
      <c r="N3332" s="260" t="s">
        <v>20645</v>
      </c>
      <c r="O3332" s="260">
        <v>0.0</v>
      </c>
      <c r="P3332" s="260"/>
      <c r="Q3332" s="260"/>
      <c r="R3332" s="260"/>
    </row>
    <row r="3333">
      <c r="A3333" s="279">
        <v>46045.63824606482</v>
      </c>
      <c r="B3333" s="31">
        <v>9763.0</v>
      </c>
      <c r="C3333" s="31" t="s">
        <v>2781</v>
      </c>
      <c r="D3333" s="31"/>
      <c r="E3333" s="31"/>
      <c r="F3333" s="275"/>
      <c r="G3333" s="276">
        <v>3240.0</v>
      </c>
      <c r="H3333" s="277">
        <v>420.0</v>
      </c>
      <c r="I3333" s="278">
        <v>70.0</v>
      </c>
      <c r="J3333" s="37">
        <v>84.0</v>
      </c>
      <c r="K3333" s="37"/>
      <c r="L3333" s="37" t="s">
        <v>52</v>
      </c>
      <c r="M3333" s="37"/>
      <c r="N3333" s="260" t="s">
        <v>20645</v>
      </c>
      <c r="O3333" s="260">
        <v>0.0</v>
      </c>
      <c r="P3333" s="260"/>
      <c r="Q3333" s="260"/>
      <c r="R3333" s="260"/>
    </row>
    <row r="3334">
      <c r="A3334" s="279"/>
      <c r="B3334" s="31"/>
      <c r="C3334" s="31"/>
      <c r="D3334" s="31"/>
      <c r="E3334" s="31"/>
      <c r="F3334" s="275"/>
      <c r="G3334" s="276"/>
      <c r="H3334" s="277"/>
      <c r="I3334" s="278"/>
      <c r="J3334" s="37"/>
      <c r="K3334" s="280"/>
      <c r="L3334" s="280"/>
      <c r="M3334" s="37"/>
      <c r="N3334" s="260"/>
      <c r="O3334" s="260"/>
      <c r="P3334" s="260"/>
      <c r="Q3334" s="260"/>
      <c r="R3334" s="260"/>
    </row>
    <row r="3335">
      <c r="A3335" s="279">
        <v>46044.0</v>
      </c>
      <c r="B3335" s="31">
        <v>9764.0</v>
      </c>
      <c r="C3335" s="31" t="s">
        <v>2393</v>
      </c>
      <c r="D3335" s="31"/>
      <c r="E3335" s="31" t="s">
        <v>23366</v>
      </c>
      <c r="F3335" s="275"/>
      <c r="G3335" s="276">
        <v>3700.0</v>
      </c>
      <c r="H3335" s="277">
        <v>760.0</v>
      </c>
      <c r="I3335" s="278">
        <v>152.0</v>
      </c>
      <c r="J3335" s="37">
        <v>183.0</v>
      </c>
      <c r="K3335" s="280"/>
      <c r="L3335" s="280" t="s">
        <v>21</v>
      </c>
      <c r="M3335" s="37"/>
      <c r="N3335" s="260" t="s">
        <v>20645</v>
      </c>
      <c r="O3335" s="260">
        <v>0.0</v>
      </c>
      <c r="P3335" s="260"/>
      <c r="Q3335" s="260"/>
      <c r="R3335" s="260"/>
    </row>
    <row r="3336">
      <c r="A3336" s="279"/>
      <c r="B3336" s="31"/>
      <c r="C3336" s="31"/>
      <c r="D3336" s="31"/>
      <c r="E3336" s="31"/>
      <c r="F3336" s="275"/>
      <c r="G3336" s="276"/>
      <c r="H3336" s="277"/>
      <c r="I3336" s="278"/>
      <c r="J3336" s="37"/>
      <c r="K3336" s="280"/>
      <c r="L3336" s="280"/>
      <c r="M3336" s="37"/>
      <c r="N3336" s="260"/>
      <c r="O3336" s="260"/>
      <c r="P3336" s="260"/>
      <c r="Q3336" s="260"/>
      <c r="R3336" s="260"/>
    </row>
    <row r="3337">
      <c r="A3337" s="279">
        <v>46048.0290112963</v>
      </c>
      <c r="B3337" s="31">
        <v>9765.0</v>
      </c>
      <c r="C3337" s="31" t="s">
        <v>22343</v>
      </c>
      <c r="D3337" s="31"/>
      <c r="E3337" s="31" t="s">
        <v>23403</v>
      </c>
      <c r="F3337" s="275"/>
      <c r="G3337" s="276">
        <v>13880.0</v>
      </c>
      <c r="H3337" s="277">
        <v>3420.0</v>
      </c>
      <c r="I3337" s="278">
        <v>0.0</v>
      </c>
      <c r="J3337" s="37">
        <v>0.0</v>
      </c>
      <c r="K3337" s="280"/>
      <c r="L3337" s="280" t="s">
        <v>21</v>
      </c>
      <c r="M3337" s="37"/>
      <c r="N3337" s="260" t="s">
        <v>20645</v>
      </c>
      <c r="O3337" s="260">
        <v>0.0</v>
      </c>
      <c r="P3337" s="260"/>
      <c r="Q3337" s="260"/>
      <c r="R3337" s="260"/>
    </row>
    <row r="3338">
      <c r="A3338" s="279">
        <v>46048.36544594908</v>
      </c>
      <c r="B3338" s="31">
        <v>9766.0</v>
      </c>
      <c r="C3338" s="31" t="s">
        <v>22343</v>
      </c>
      <c r="D3338" s="31"/>
      <c r="E3338" s="31" t="s">
        <v>23404</v>
      </c>
      <c r="F3338" s="275"/>
      <c r="G3338" s="276">
        <v>14560.0</v>
      </c>
      <c r="H3338" s="277">
        <v>4080.0</v>
      </c>
      <c r="I3338" s="278">
        <v>0.0</v>
      </c>
      <c r="J3338" s="37">
        <v>0.0</v>
      </c>
      <c r="K3338" s="280"/>
      <c r="L3338" s="280" t="s">
        <v>21</v>
      </c>
      <c r="M3338" s="37"/>
      <c r="N3338" s="260" t="s">
        <v>20645</v>
      </c>
      <c r="O3338" s="260">
        <v>0.0</v>
      </c>
      <c r="P3338" s="260"/>
      <c r="Q3338" s="260"/>
      <c r="R3338" s="260"/>
    </row>
    <row r="3339">
      <c r="A3339" s="279">
        <v>46048.40505769676</v>
      </c>
      <c r="B3339" s="31">
        <v>9767.0</v>
      </c>
      <c r="C3339" s="31" t="s">
        <v>22643</v>
      </c>
      <c r="D3339" s="31"/>
      <c r="E3339" s="31" t="s">
        <v>21180</v>
      </c>
      <c r="F3339" s="275"/>
      <c r="G3339" s="276">
        <v>3320.0</v>
      </c>
      <c r="H3339" s="277">
        <v>800.0</v>
      </c>
      <c r="I3339" s="278">
        <v>40.0</v>
      </c>
      <c r="J3339" s="37">
        <v>0.0</v>
      </c>
      <c r="K3339" s="37">
        <v>40.0</v>
      </c>
      <c r="L3339" s="37" t="s">
        <v>52</v>
      </c>
      <c r="M3339" s="37"/>
      <c r="N3339" s="260" t="s">
        <v>20645</v>
      </c>
      <c r="O3339" s="260">
        <v>0.0</v>
      </c>
      <c r="P3339" s="260"/>
      <c r="Q3339" s="260"/>
      <c r="R3339" s="260"/>
    </row>
    <row r="3340">
      <c r="A3340" s="279">
        <v>46048.409839050924</v>
      </c>
      <c r="B3340" s="31">
        <v>9768.0</v>
      </c>
      <c r="C3340" s="31" t="s">
        <v>23405</v>
      </c>
      <c r="D3340" s="31"/>
      <c r="E3340" s="31" t="s">
        <v>20685</v>
      </c>
      <c r="F3340" s="275"/>
      <c r="G3340" s="276">
        <v>2160.0</v>
      </c>
      <c r="H3340" s="277">
        <v>80.0</v>
      </c>
      <c r="I3340" s="278">
        <v>15.0</v>
      </c>
      <c r="J3340" s="37">
        <v>18.0</v>
      </c>
      <c r="K3340" s="37"/>
      <c r="L3340" s="37" t="s">
        <v>60</v>
      </c>
      <c r="M3340" s="37">
        <v>19326.0</v>
      </c>
      <c r="N3340" s="260" t="s">
        <v>20645</v>
      </c>
      <c r="O3340" s="260">
        <v>0.0</v>
      </c>
      <c r="P3340" s="260"/>
      <c r="Q3340" s="260"/>
      <c r="R3340" s="260"/>
    </row>
    <row r="3341">
      <c r="A3341" s="279">
        <v>46048.593085451386</v>
      </c>
      <c r="B3341" s="31">
        <v>9769.0</v>
      </c>
      <c r="C3341" s="31" t="s">
        <v>22211</v>
      </c>
      <c r="D3341" s="31"/>
      <c r="E3341" s="31" t="s">
        <v>23406</v>
      </c>
      <c r="F3341" s="275"/>
      <c r="G3341" s="276">
        <v>11660.0</v>
      </c>
      <c r="H3341" s="277">
        <v>1100.0</v>
      </c>
      <c r="I3341" s="278">
        <v>0.0</v>
      </c>
      <c r="J3341" s="37">
        <v>0.0</v>
      </c>
      <c r="K3341" s="280"/>
      <c r="L3341" s="280" t="s">
        <v>21</v>
      </c>
      <c r="M3341" s="37"/>
      <c r="N3341" s="260" t="s">
        <v>20645</v>
      </c>
      <c r="O3341" s="260">
        <v>0.0</v>
      </c>
      <c r="P3341" s="260"/>
      <c r="Q3341" s="260"/>
      <c r="R3341" s="260"/>
    </row>
    <row r="3342">
      <c r="A3342" s="279">
        <v>46048.597589259254</v>
      </c>
      <c r="B3342" s="31">
        <v>9770.0</v>
      </c>
      <c r="C3342" s="31" t="s">
        <v>22211</v>
      </c>
      <c r="D3342" s="31"/>
      <c r="E3342" s="31" t="s">
        <v>23407</v>
      </c>
      <c r="F3342" s="275"/>
      <c r="G3342" s="276">
        <v>13520.0</v>
      </c>
      <c r="H3342" s="277">
        <v>3100.0</v>
      </c>
      <c r="I3342" s="278">
        <v>0.0</v>
      </c>
      <c r="J3342" s="37">
        <v>0.0</v>
      </c>
      <c r="K3342" s="280"/>
      <c r="L3342" s="280" t="s">
        <v>21</v>
      </c>
      <c r="M3342" s="37"/>
      <c r="N3342" s="260" t="s">
        <v>20645</v>
      </c>
      <c r="O3342" s="260">
        <v>0.0</v>
      </c>
      <c r="P3342" s="260"/>
      <c r="Q3342" s="260"/>
      <c r="R3342" s="260"/>
    </row>
    <row r="3343">
      <c r="A3343" s="279">
        <v>46048.64846763889</v>
      </c>
      <c r="B3343" s="31">
        <v>9771.0</v>
      </c>
      <c r="C3343" s="31" t="s">
        <v>23408</v>
      </c>
      <c r="D3343" s="31"/>
      <c r="E3343" s="31" t="s">
        <v>21180</v>
      </c>
      <c r="F3343" s="275"/>
      <c r="G3343" s="276">
        <v>3400.0</v>
      </c>
      <c r="H3343" s="277">
        <v>420.0</v>
      </c>
      <c r="I3343" s="278">
        <v>25.0</v>
      </c>
      <c r="J3343" s="37">
        <v>0.0</v>
      </c>
      <c r="K3343" s="37">
        <v>25.0</v>
      </c>
      <c r="L3343" s="37" t="s">
        <v>52</v>
      </c>
      <c r="M3343" s="37"/>
      <c r="N3343" s="260" t="s">
        <v>20645</v>
      </c>
      <c r="O3343" s="260">
        <v>0.0</v>
      </c>
      <c r="P3343" s="260"/>
      <c r="Q3343" s="260"/>
      <c r="R3343" s="260"/>
    </row>
    <row r="3344">
      <c r="A3344" s="279">
        <v>46048.70845230324</v>
      </c>
      <c r="B3344" s="31">
        <v>9772.0</v>
      </c>
      <c r="C3344" s="31" t="s">
        <v>22866</v>
      </c>
      <c r="D3344" s="31"/>
      <c r="E3344" s="31" t="s">
        <v>21519</v>
      </c>
      <c r="F3344" s="275"/>
      <c r="G3344" s="276">
        <v>3480.0</v>
      </c>
      <c r="H3344" s="277">
        <v>480.0</v>
      </c>
      <c r="I3344" s="278">
        <v>70.0</v>
      </c>
      <c r="J3344" s="37">
        <v>0.0</v>
      </c>
      <c r="K3344" s="37">
        <v>70.0</v>
      </c>
      <c r="L3344" s="37" t="s">
        <v>52</v>
      </c>
      <c r="M3344" s="37"/>
      <c r="N3344" s="260" t="s">
        <v>20645</v>
      </c>
      <c r="O3344" s="260">
        <v>0.0</v>
      </c>
      <c r="P3344" s="260"/>
      <c r="Q3344" s="260"/>
      <c r="R3344" s="260"/>
    </row>
    <row r="3345">
      <c r="A3345" s="279">
        <v>46048.70953020833</v>
      </c>
      <c r="B3345" s="31">
        <v>9773.0</v>
      </c>
      <c r="C3345" s="31" t="s">
        <v>22866</v>
      </c>
      <c r="D3345" s="31"/>
      <c r="E3345" s="31" t="s">
        <v>21180</v>
      </c>
      <c r="F3345" s="275"/>
      <c r="G3345" s="276">
        <v>3120.0</v>
      </c>
      <c r="H3345" s="277">
        <v>940.0</v>
      </c>
      <c r="I3345" s="278">
        <v>100.0</v>
      </c>
      <c r="J3345" s="37">
        <v>0.0</v>
      </c>
      <c r="K3345" s="37">
        <v>100.0</v>
      </c>
      <c r="L3345" s="37" t="s">
        <v>52</v>
      </c>
      <c r="M3345" s="37"/>
      <c r="N3345" s="260" t="s">
        <v>20645</v>
      </c>
      <c r="O3345" s="260">
        <v>0.0</v>
      </c>
      <c r="P3345" s="260"/>
      <c r="Q3345" s="260"/>
      <c r="R3345" s="260"/>
    </row>
    <row r="3346">
      <c r="A3346" s="279">
        <v>46048.71055887731</v>
      </c>
      <c r="B3346" s="31">
        <v>9774.0</v>
      </c>
      <c r="C3346" s="31" t="s">
        <v>23379</v>
      </c>
      <c r="D3346" s="31"/>
      <c r="E3346" s="31" t="s">
        <v>21180</v>
      </c>
      <c r="F3346" s="275"/>
      <c r="G3346" s="276">
        <v>3540.0</v>
      </c>
      <c r="H3346" s="277">
        <v>100.0</v>
      </c>
      <c r="I3346" s="278">
        <v>4.0</v>
      </c>
      <c r="J3346" s="37">
        <v>0.0</v>
      </c>
      <c r="K3346" s="280"/>
      <c r="L3346" s="280" t="s">
        <v>21</v>
      </c>
      <c r="M3346" s="37"/>
      <c r="N3346" s="260" t="s">
        <v>20645</v>
      </c>
      <c r="O3346" s="260">
        <v>0.0</v>
      </c>
      <c r="P3346" s="260"/>
      <c r="Q3346" s="260"/>
      <c r="R3346" s="260"/>
    </row>
    <row r="3347">
      <c r="A3347" s="279">
        <v>46048.71176314815</v>
      </c>
      <c r="B3347" s="31">
        <v>9775.0</v>
      </c>
      <c r="C3347" s="31" t="s">
        <v>23380</v>
      </c>
      <c r="D3347" s="31"/>
      <c r="E3347" s="31" t="s">
        <v>21180</v>
      </c>
      <c r="F3347" s="275"/>
      <c r="G3347" s="276">
        <v>3440.0</v>
      </c>
      <c r="H3347" s="277">
        <v>520.0</v>
      </c>
      <c r="I3347" s="278">
        <v>97.0</v>
      </c>
      <c r="J3347" s="37">
        <v>0.0</v>
      </c>
      <c r="K3347" s="280"/>
      <c r="L3347" s="280" t="s">
        <v>21</v>
      </c>
      <c r="M3347" s="37"/>
      <c r="N3347" s="260" t="s">
        <v>20645</v>
      </c>
      <c r="O3347" s="260">
        <v>0.0</v>
      </c>
      <c r="P3347" s="260"/>
      <c r="Q3347" s="260"/>
      <c r="R3347" s="260"/>
    </row>
    <row r="3348">
      <c r="A3348" s="279">
        <v>46048.71237358796</v>
      </c>
      <c r="B3348" s="31">
        <v>9776.0</v>
      </c>
      <c r="C3348" s="31" t="s">
        <v>23381</v>
      </c>
      <c r="D3348" s="31"/>
      <c r="E3348" s="31" t="s">
        <v>21180</v>
      </c>
      <c r="F3348" s="275"/>
      <c r="G3348" s="276">
        <v>3460.0</v>
      </c>
      <c r="H3348" s="277">
        <v>1280.0</v>
      </c>
      <c r="I3348" s="278">
        <v>50.0</v>
      </c>
      <c r="J3348" s="37">
        <v>0.0</v>
      </c>
      <c r="K3348" s="37">
        <v>50.0</v>
      </c>
      <c r="L3348" s="37" t="s">
        <v>52</v>
      </c>
      <c r="M3348" s="37"/>
      <c r="N3348" s="260" t="s">
        <v>20645</v>
      </c>
      <c r="O3348" s="260">
        <v>0.0</v>
      </c>
      <c r="P3348" s="260"/>
      <c r="Q3348" s="260"/>
      <c r="R3348" s="260"/>
    </row>
    <row r="3349">
      <c r="A3349" s="279"/>
      <c r="B3349" s="31"/>
      <c r="C3349" s="31"/>
      <c r="D3349" s="31"/>
      <c r="E3349" s="31"/>
      <c r="F3349" s="275"/>
      <c r="G3349" s="276"/>
      <c r="H3349" s="277"/>
      <c r="I3349" s="278"/>
      <c r="J3349" s="37"/>
      <c r="K3349" s="37"/>
      <c r="L3349" s="37"/>
      <c r="M3349" s="37"/>
      <c r="N3349" s="260"/>
      <c r="O3349" s="260"/>
      <c r="P3349" s="260"/>
      <c r="Q3349" s="260"/>
      <c r="R3349" s="260"/>
    </row>
    <row r="3350">
      <c r="A3350" s="279">
        <v>46049.02903752315</v>
      </c>
      <c r="B3350" s="31">
        <v>9777.0</v>
      </c>
      <c r="C3350" s="31" t="s">
        <v>4017</v>
      </c>
      <c r="D3350" s="31"/>
      <c r="E3350" s="31" t="s">
        <v>4500</v>
      </c>
      <c r="F3350" s="275"/>
      <c r="G3350" s="276">
        <v>3740.0</v>
      </c>
      <c r="H3350" s="277">
        <v>780.0</v>
      </c>
      <c r="I3350" s="278">
        <v>160.0</v>
      </c>
      <c r="J3350" s="37">
        <v>0.0</v>
      </c>
      <c r="K3350" s="37"/>
      <c r="L3350" s="37" t="s">
        <v>52</v>
      </c>
      <c r="M3350" s="37"/>
      <c r="N3350" s="260" t="s">
        <v>20645</v>
      </c>
      <c r="O3350" s="260">
        <v>0.0</v>
      </c>
      <c r="P3350" s="260"/>
      <c r="Q3350" s="260"/>
      <c r="R3350" s="260"/>
    </row>
    <row r="3351">
      <c r="A3351" s="279">
        <v>46049.368389317126</v>
      </c>
      <c r="B3351" s="31">
        <v>9778.0</v>
      </c>
      <c r="C3351" s="31" t="s">
        <v>19446</v>
      </c>
      <c r="D3351" s="31"/>
      <c r="E3351" s="31"/>
      <c r="F3351" s="275"/>
      <c r="G3351" s="276">
        <v>3260.0</v>
      </c>
      <c r="H3351" s="277">
        <v>380.0</v>
      </c>
      <c r="I3351" s="278">
        <v>76.0</v>
      </c>
      <c r="J3351" s="37">
        <v>0.0</v>
      </c>
      <c r="K3351" s="37"/>
      <c r="L3351" s="37" t="s">
        <v>52</v>
      </c>
      <c r="M3351" s="37"/>
      <c r="N3351" s="260" t="s">
        <v>20645</v>
      </c>
      <c r="O3351" s="260">
        <v>0.0</v>
      </c>
      <c r="P3351" s="260"/>
      <c r="Q3351" s="260"/>
      <c r="R3351" s="260"/>
    </row>
    <row r="3352">
      <c r="A3352" s="279">
        <v>46049.3925762037</v>
      </c>
      <c r="B3352" s="31">
        <v>9779.0</v>
      </c>
      <c r="C3352" s="31" t="s">
        <v>8901</v>
      </c>
      <c r="D3352" s="31"/>
      <c r="E3352" s="31" t="s">
        <v>23412</v>
      </c>
      <c r="F3352" s="275"/>
      <c r="G3352" s="276">
        <v>12920.0</v>
      </c>
      <c r="H3352" s="277">
        <v>2440.0</v>
      </c>
      <c r="I3352" s="278">
        <v>403.0</v>
      </c>
      <c r="J3352" s="37">
        <v>0.0</v>
      </c>
      <c r="K3352" s="280"/>
      <c r="L3352" s="280" t="s">
        <v>21</v>
      </c>
      <c r="M3352" s="37"/>
      <c r="N3352" s="260" t="s">
        <v>20645</v>
      </c>
      <c r="O3352" s="260">
        <v>0.0</v>
      </c>
      <c r="P3352" s="260"/>
      <c r="Q3352" s="260"/>
      <c r="R3352" s="260"/>
    </row>
    <row r="3353">
      <c r="A3353" s="279">
        <v>46049.44345423611</v>
      </c>
      <c r="B3353" s="31">
        <v>9780.0</v>
      </c>
      <c r="C3353" s="31" t="s">
        <v>8901</v>
      </c>
      <c r="D3353" s="31"/>
      <c r="E3353" s="31" t="s">
        <v>23413</v>
      </c>
      <c r="F3353" s="275"/>
      <c r="G3353" s="276">
        <v>12320.0</v>
      </c>
      <c r="H3353" s="277">
        <v>1840.0</v>
      </c>
      <c r="I3353" s="278">
        <v>304.0</v>
      </c>
      <c r="J3353" s="37">
        <v>0.0</v>
      </c>
      <c r="K3353" s="280"/>
      <c r="L3353" s="280" t="s">
        <v>21</v>
      </c>
      <c r="M3353" s="37"/>
      <c r="N3353" s="260" t="s">
        <v>20645</v>
      </c>
      <c r="O3353" s="260">
        <v>0.0</v>
      </c>
      <c r="P3353" s="260"/>
      <c r="Q3353" s="260"/>
      <c r="R3353" s="260"/>
    </row>
    <row r="3354">
      <c r="A3354" s="279">
        <v>46049.46065195602</v>
      </c>
      <c r="B3354" s="31">
        <v>9781.0</v>
      </c>
      <c r="C3354" s="31" t="s">
        <v>5578</v>
      </c>
      <c r="D3354" s="31"/>
      <c r="E3354" s="31" t="s">
        <v>20873</v>
      </c>
      <c r="F3354" s="275"/>
      <c r="G3354" s="276">
        <v>2980.0</v>
      </c>
      <c r="H3354" s="277">
        <v>140.0</v>
      </c>
      <c r="I3354" s="278">
        <v>28.0</v>
      </c>
      <c r="J3354" s="37">
        <v>34.0</v>
      </c>
      <c r="K3354" s="280"/>
      <c r="L3354" s="280" t="s">
        <v>21</v>
      </c>
      <c r="M3354" s="37"/>
      <c r="N3354" s="260" t="s">
        <v>20645</v>
      </c>
      <c r="O3354" s="260">
        <v>0.0</v>
      </c>
      <c r="P3354" s="260"/>
      <c r="Q3354" s="260"/>
      <c r="R3354" s="260"/>
    </row>
    <row r="3355">
      <c r="A3355" s="279">
        <v>46049.5057347338</v>
      </c>
      <c r="B3355" s="31">
        <v>9782.0</v>
      </c>
      <c r="C3355" s="31" t="s">
        <v>8901</v>
      </c>
      <c r="D3355" s="31"/>
      <c r="E3355" s="31"/>
      <c r="F3355" s="275"/>
      <c r="G3355" s="276">
        <v>12140.0</v>
      </c>
      <c r="H3355" s="277">
        <v>1660.0</v>
      </c>
      <c r="I3355" s="278">
        <v>274.0</v>
      </c>
      <c r="J3355" s="37">
        <v>0.0</v>
      </c>
      <c r="K3355" s="280"/>
      <c r="L3355" s="280" t="s">
        <v>21</v>
      </c>
      <c r="M3355" s="37"/>
      <c r="N3355" s="260" t="s">
        <v>20645</v>
      </c>
      <c r="O3355" s="260">
        <v>0.0</v>
      </c>
      <c r="P3355" s="260"/>
      <c r="Q3355" s="260"/>
      <c r="R3355" s="260"/>
    </row>
    <row r="3356">
      <c r="A3356" s="279">
        <v>46049.5057347338</v>
      </c>
      <c r="B3356" s="31">
        <v>9782.0</v>
      </c>
      <c r="C3356" s="31" t="s">
        <v>8901</v>
      </c>
      <c r="D3356" s="31"/>
      <c r="E3356" s="31" t="s">
        <v>23414</v>
      </c>
      <c r="F3356" s="275"/>
      <c r="G3356" s="276">
        <v>12140.0</v>
      </c>
      <c r="H3356" s="277">
        <v>1660.0</v>
      </c>
      <c r="I3356" s="278">
        <v>274.0</v>
      </c>
      <c r="J3356" s="37">
        <v>0.0</v>
      </c>
      <c r="K3356" s="280"/>
      <c r="L3356" s="280" t="s">
        <v>21</v>
      </c>
      <c r="M3356" s="37"/>
      <c r="N3356" s="260" t="s">
        <v>20645</v>
      </c>
      <c r="O3356" s="260">
        <v>0.0</v>
      </c>
      <c r="P3356" s="260"/>
      <c r="Q3356" s="260"/>
      <c r="R3356" s="260"/>
    </row>
    <row r="3357">
      <c r="A3357" s="279">
        <v>46049.50996722222</v>
      </c>
      <c r="B3357" s="31">
        <v>9783.0</v>
      </c>
      <c r="C3357" s="31" t="s">
        <v>4111</v>
      </c>
      <c r="D3357" s="31"/>
      <c r="E3357" s="31" t="s">
        <v>23415</v>
      </c>
      <c r="F3357" s="275"/>
      <c r="G3357" s="276">
        <v>4060.0</v>
      </c>
      <c r="H3357" s="277">
        <v>1140.0</v>
      </c>
      <c r="I3357" s="278">
        <v>189.0</v>
      </c>
      <c r="J3357" s="37">
        <v>0.0</v>
      </c>
      <c r="K3357" s="280"/>
      <c r="L3357" s="280" t="s">
        <v>21</v>
      </c>
      <c r="M3357" s="37"/>
      <c r="N3357" s="260" t="s">
        <v>20645</v>
      </c>
      <c r="O3357" s="260">
        <v>0.0</v>
      </c>
      <c r="P3357" s="260"/>
      <c r="Q3357" s="260"/>
      <c r="R3357" s="260"/>
    </row>
    <row r="3358">
      <c r="A3358" s="279">
        <v>46049.51671069444</v>
      </c>
      <c r="B3358" s="31">
        <v>9784.0</v>
      </c>
      <c r="C3358" s="31" t="s">
        <v>4082</v>
      </c>
      <c r="D3358" s="31"/>
      <c r="E3358" s="31"/>
      <c r="F3358" s="275"/>
      <c r="G3358" s="276">
        <v>3640.0</v>
      </c>
      <c r="H3358" s="277">
        <v>600.0</v>
      </c>
      <c r="I3358" s="278">
        <v>36.0</v>
      </c>
      <c r="J3358" s="37">
        <v>0.0</v>
      </c>
      <c r="K3358" s="280"/>
      <c r="L3358" s="280" t="s">
        <v>21</v>
      </c>
      <c r="M3358" s="37"/>
      <c r="N3358" s="260" t="s">
        <v>20645</v>
      </c>
      <c r="O3358" s="260">
        <v>0.0</v>
      </c>
      <c r="P3358" s="260"/>
      <c r="Q3358" s="260"/>
      <c r="R3358" s="260"/>
    </row>
    <row r="3359">
      <c r="A3359" s="279">
        <v>46049.68500546296</v>
      </c>
      <c r="B3359" s="31">
        <v>9785.0</v>
      </c>
      <c r="C3359" s="31" t="s">
        <v>6423</v>
      </c>
      <c r="D3359" s="31"/>
      <c r="E3359" s="31" t="s">
        <v>22684</v>
      </c>
      <c r="F3359" s="275"/>
      <c r="G3359" s="276">
        <v>3220.0</v>
      </c>
      <c r="H3359" s="277">
        <v>140.0</v>
      </c>
      <c r="I3359" s="278">
        <v>6.0</v>
      </c>
      <c r="J3359" s="37">
        <v>0.0</v>
      </c>
      <c r="K3359" s="280"/>
      <c r="L3359" s="280" t="s">
        <v>21</v>
      </c>
      <c r="M3359" s="37"/>
      <c r="N3359" s="260" t="s">
        <v>20645</v>
      </c>
      <c r="O3359" s="260">
        <v>0.0</v>
      </c>
      <c r="P3359" s="260"/>
      <c r="Q3359" s="260"/>
      <c r="R3359" s="260"/>
    </row>
    <row r="3360">
      <c r="A3360" s="279">
        <v>46049.68574378472</v>
      </c>
      <c r="B3360" s="31">
        <v>9786.0</v>
      </c>
      <c r="C3360" s="31" t="s">
        <v>6423</v>
      </c>
      <c r="D3360" s="31"/>
      <c r="E3360" s="31" t="s">
        <v>22684</v>
      </c>
      <c r="F3360" s="275"/>
      <c r="G3360" s="276">
        <v>3080.0</v>
      </c>
      <c r="H3360" s="277">
        <v>320.0</v>
      </c>
      <c r="I3360" s="278">
        <v>60.0</v>
      </c>
      <c r="J3360" s="37">
        <v>0.0</v>
      </c>
      <c r="K3360" s="280"/>
      <c r="L3360" s="280" t="s">
        <v>21</v>
      </c>
      <c r="M3360" s="37"/>
      <c r="N3360" s="260" t="s">
        <v>20645</v>
      </c>
      <c r="O3360" s="260">
        <v>0.0</v>
      </c>
      <c r="P3360" s="260"/>
      <c r="Q3360" s="260"/>
      <c r="R3360" s="260"/>
    </row>
    <row r="3361">
      <c r="A3361" s="279"/>
      <c r="B3361" s="31"/>
      <c r="C3361" s="31"/>
      <c r="D3361" s="31"/>
      <c r="E3361" s="31"/>
      <c r="F3361" s="275"/>
      <c r="G3361" s="276"/>
      <c r="H3361" s="277"/>
      <c r="I3361" s="278"/>
      <c r="J3361" s="37"/>
      <c r="K3361" s="37"/>
      <c r="L3361" s="37"/>
      <c r="M3361" s="37"/>
      <c r="N3361" s="260"/>
      <c r="O3361" s="260"/>
      <c r="P3361" s="260"/>
      <c r="Q3361" s="260"/>
      <c r="R3361" s="260"/>
    </row>
    <row r="3362">
      <c r="A3362" s="279">
        <v>46048.0</v>
      </c>
      <c r="B3362" s="31">
        <v>9787.0</v>
      </c>
      <c r="C3362" s="31" t="s">
        <v>23400</v>
      </c>
      <c r="D3362" s="31"/>
      <c r="E3362" s="31" t="s">
        <v>23401</v>
      </c>
      <c r="F3362" s="275"/>
      <c r="G3362" s="276">
        <v>3400.0</v>
      </c>
      <c r="H3362" s="277">
        <v>560.0</v>
      </c>
      <c r="I3362" s="278">
        <v>0.0</v>
      </c>
      <c r="J3362" s="37">
        <v>0.0</v>
      </c>
      <c r="K3362" s="37"/>
      <c r="L3362" s="37" t="s">
        <v>52</v>
      </c>
      <c r="M3362" s="37"/>
      <c r="N3362" s="260" t="s">
        <v>20645</v>
      </c>
      <c r="O3362" s="260">
        <v>0.0</v>
      </c>
      <c r="P3362" s="260"/>
      <c r="Q3362" s="260"/>
      <c r="R3362" s="260"/>
    </row>
    <row r="3363">
      <c r="A3363" s="279">
        <v>46048.0</v>
      </c>
      <c r="B3363" s="31">
        <v>9788.0</v>
      </c>
      <c r="C3363" s="31" t="s">
        <v>21675</v>
      </c>
      <c r="D3363" s="31"/>
      <c r="E3363" s="31" t="s">
        <v>23402</v>
      </c>
      <c r="F3363" s="275"/>
      <c r="G3363" s="276">
        <v>3020.0</v>
      </c>
      <c r="H3363" s="277">
        <v>280.0</v>
      </c>
      <c r="I3363" s="278">
        <v>56.0</v>
      </c>
      <c r="J3363" s="37">
        <v>0.0</v>
      </c>
      <c r="K3363" s="280"/>
      <c r="L3363" s="280" t="s">
        <v>21</v>
      </c>
      <c r="M3363" s="37"/>
      <c r="N3363" s="260" t="s">
        <v>20645</v>
      </c>
      <c r="O3363" s="260">
        <v>0.0</v>
      </c>
      <c r="P3363" s="260"/>
      <c r="Q3363" s="260"/>
      <c r="R3363" s="260"/>
    </row>
    <row r="3364">
      <c r="A3364" s="279"/>
      <c r="B3364" s="31"/>
      <c r="C3364" s="31"/>
      <c r="D3364" s="31"/>
      <c r="E3364" s="31"/>
      <c r="F3364" s="275"/>
      <c r="G3364" s="276"/>
      <c r="H3364" s="277"/>
      <c r="I3364" s="278"/>
      <c r="J3364" s="37"/>
      <c r="K3364" s="37"/>
      <c r="L3364" s="37"/>
      <c r="M3364" s="37"/>
      <c r="N3364" s="260"/>
      <c r="O3364" s="260"/>
      <c r="P3364" s="260"/>
      <c r="Q3364" s="260"/>
      <c r="R3364" s="260"/>
    </row>
    <row r="3365">
      <c r="A3365" s="279">
        <v>46050.02900456019</v>
      </c>
      <c r="B3365" s="31">
        <v>9789.0</v>
      </c>
      <c r="C3365" s="31" t="s">
        <v>4017</v>
      </c>
      <c r="D3365" s="31"/>
      <c r="E3365" s="31" t="s">
        <v>4500</v>
      </c>
      <c r="F3365" s="275"/>
      <c r="G3365" s="276">
        <v>3580.0</v>
      </c>
      <c r="H3365" s="277">
        <v>620.0</v>
      </c>
      <c r="I3365" s="278">
        <v>103.0</v>
      </c>
      <c r="J3365" s="37">
        <v>0.0</v>
      </c>
      <c r="K3365" s="37"/>
      <c r="L3365" s="37" t="s">
        <v>52</v>
      </c>
      <c r="M3365" s="37"/>
      <c r="N3365" s="260" t="s">
        <v>20645</v>
      </c>
      <c r="O3365" s="260">
        <v>0.0</v>
      </c>
      <c r="P3365" s="260"/>
      <c r="Q3365" s="260"/>
      <c r="R3365" s="260"/>
    </row>
    <row r="3366">
      <c r="A3366" s="279">
        <v>46050.34640678241</v>
      </c>
      <c r="B3366" s="31">
        <v>9790.0</v>
      </c>
      <c r="C3366" s="31" t="s">
        <v>19529</v>
      </c>
      <c r="D3366" s="31"/>
      <c r="E3366" s="31" t="s">
        <v>23350</v>
      </c>
      <c r="F3366" s="275"/>
      <c r="G3366" s="276">
        <v>3140.0</v>
      </c>
      <c r="H3366" s="277">
        <v>540.0</v>
      </c>
      <c r="I3366" s="278">
        <v>108.0</v>
      </c>
      <c r="J3366" s="37">
        <v>0.0</v>
      </c>
      <c r="K3366" s="280"/>
      <c r="L3366" s="280" t="s">
        <v>21</v>
      </c>
      <c r="M3366" s="37"/>
      <c r="N3366" s="260" t="s">
        <v>20645</v>
      </c>
      <c r="O3366" s="260">
        <v>0.0</v>
      </c>
      <c r="P3366" s="260"/>
      <c r="Q3366" s="260"/>
      <c r="R3366" s="260"/>
    </row>
    <row r="3367">
      <c r="A3367" s="279">
        <v>46050.36032784722</v>
      </c>
      <c r="B3367" s="31">
        <v>9791.0</v>
      </c>
      <c r="C3367" s="31" t="s">
        <v>8901</v>
      </c>
      <c r="D3367" s="31"/>
      <c r="E3367" s="31" t="s">
        <v>23423</v>
      </c>
      <c r="F3367" s="275"/>
      <c r="G3367" s="276">
        <v>11840.0</v>
      </c>
      <c r="H3367" s="277">
        <v>1480.0</v>
      </c>
      <c r="I3367" s="278">
        <v>245.0</v>
      </c>
      <c r="J3367" s="37">
        <v>0.0</v>
      </c>
      <c r="K3367" s="280"/>
      <c r="L3367" s="280" t="s">
        <v>21</v>
      </c>
      <c r="M3367" s="37"/>
      <c r="N3367" s="260" t="s">
        <v>20645</v>
      </c>
      <c r="O3367" s="260">
        <v>0.0</v>
      </c>
      <c r="P3367" s="260"/>
      <c r="Q3367" s="260"/>
      <c r="R3367" s="260"/>
    </row>
    <row r="3368">
      <c r="A3368" s="279">
        <v>46050.44534900463</v>
      </c>
      <c r="B3368" s="31">
        <v>9792.0</v>
      </c>
      <c r="C3368" s="31" t="s">
        <v>6423</v>
      </c>
      <c r="D3368" s="31"/>
      <c r="E3368" s="31" t="s">
        <v>22684</v>
      </c>
      <c r="F3368" s="275"/>
      <c r="G3368" s="276">
        <v>3260.0</v>
      </c>
      <c r="H3368" s="277">
        <v>180.0</v>
      </c>
      <c r="I3368" s="278">
        <v>8.0</v>
      </c>
      <c r="J3368" s="37">
        <v>0.0</v>
      </c>
      <c r="K3368" s="37"/>
      <c r="L3368" s="37" t="s">
        <v>52</v>
      </c>
      <c r="M3368" s="37"/>
      <c r="N3368" s="260" t="s">
        <v>20645</v>
      </c>
      <c r="O3368" s="260">
        <v>0.0</v>
      </c>
      <c r="P3368" s="260"/>
      <c r="Q3368" s="260"/>
      <c r="R3368" s="260"/>
    </row>
    <row r="3369">
      <c r="A3369" s="279">
        <v>46050.478904062504</v>
      </c>
      <c r="B3369" s="31">
        <v>9793.0</v>
      </c>
      <c r="C3369" s="31" t="s">
        <v>6423</v>
      </c>
      <c r="D3369" s="31"/>
      <c r="E3369" s="31" t="s">
        <v>22684</v>
      </c>
      <c r="F3369" s="275"/>
      <c r="G3369" s="276">
        <v>3080.0</v>
      </c>
      <c r="H3369" s="277">
        <v>340.0</v>
      </c>
      <c r="I3369" s="278">
        <v>63.0</v>
      </c>
      <c r="J3369" s="37">
        <v>0.0</v>
      </c>
      <c r="K3369" s="280"/>
      <c r="L3369" s="280" t="s">
        <v>21</v>
      </c>
      <c r="M3369" s="37"/>
      <c r="N3369" s="260" t="s">
        <v>20645</v>
      </c>
      <c r="O3369" s="260">
        <v>0.0</v>
      </c>
      <c r="P3369" s="260"/>
      <c r="Q3369" s="260"/>
      <c r="R3369" s="260"/>
    </row>
    <row r="3370">
      <c r="A3370" s="279">
        <v>46050.48240083334</v>
      </c>
      <c r="B3370" s="31">
        <v>9794.0</v>
      </c>
      <c r="C3370" s="31" t="s">
        <v>6423</v>
      </c>
      <c r="D3370" s="31"/>
      <c r="E3370" s="31" t="s">
        <v>22683</v>
      </c>
      <c r="F3370" s="275"/>
      <c r="G3370" s="276">
        <v>3560.0</v>
      </c>
      <c r="H3370" s="277">
        <v>260.0</v>
      </c>
      <c r="I3370" s="278">
        <v>11.0</v>
      </c>
      <c r="J3370" s="37">
        <v>0.0</v>
      </c>
      <c r="K3370" s="280"/>
      <c r="L3370" s="280" t="s">
        <v>21</v>
      </c>
      <c r="M3370" s="37"/>
      <c r="N3370" s="260" t="s">
        <v>20645</v>
      </c>
      <c r="O3370" s="260">
        <v>0.0</v>
      </c>
      <c r="P3370" s="260"/>
      <c r="Q3370" s="260"/>
      <c r="R3370" s="260"/>
    </row>
    <row r="3371">
      <c r="A3371" s="279">
        <v>46050.5146450926</v>
      </c>
      <c r="B3371" s="31">
        <v>9795.0</v>
      </c>
      <c r="C3371" s="31" t="s">
        <v>8901</v>
      </c>
      <c r="D3371" s="31"/>
      <c r="E3371" s="31" t="s">
        <v>23424</v>
      </c>
      <c r="F3371" s="275"/>
      <c r="G3371" s="276">
        <v>10900.0</v>
      </c>
      <c r="H3371" s="277">
        <v>720.0</v>
      </c>
      <c r="I3371" s="278">
        <v>148.0</v>
      </c>
      <c r="J3371" s="37">
        <v>0.0</v>
      </c>
      <c r="K3371" s="280"/>
      <c r="L3371" s="280" t="s">
        <v>21</v>
      </c>
      <c r="M3371" s="37"/>
      <c r="N3371" s="260" t="s">
        <v>20645</v>
      </c>
      <c r="O3371" s="260">
        <v>0.0</v>
      </c>
      <c r="P3371" s="260"/>
      <c r="Q3371" s="260"/>
      <c r="R3371" s="260"/>
    </row>
    <row r="3372">
      <c r="A3372" s="279">
        <v>46050.51825357639</v>
      </c>
      <c r="B3372" s="31">
        <v>9796.0</v>
      </c>
      <c r="C3372" s="31" t="s">
        <v>6423</v>
      </c>
      <c r="D3372" s="31"/>
      <c r="E3372" s="31" t="s">
        <v>22683</v>
      </c>
      <c r="F3372" s="275"/>
      <c r="G3372" s="276">
        <v>3300.0</v>
      </c>
      <c r="H3372" s="277">
        <v>480.0</v>
      </c>
      <c r="I3372" s="278">
        <v>108.0</v>
      </c>
      <c r="J3372" s="37">
        <v>0.0</v>
      </c>
      <c r="K3372" s="280"/>
      <c r="L3372" s="280" t="s">
        <v>21</v>
      </c>
      <c r="M3372" s="37"/>
      <c r="N3372" s="260" t="s">
        <v>20645</v>
      </c>
      <c r="O3372" s="260">
        <v>0.0</v>
      </c>
      <c r="P3372" s="260"/>
      <c r="Q3372" s="260"/>
      <c r="R3372" s="260"/>
    </row>
    <row r="3373">
      <c r="A3373" s="279">
        <v>46050.529167256944</v>
      </c>
      <c r="B3373" s="31">
        <v>9797.0</v>
      </c>
      <c r="C3373" s="31" t="s">
        <v>4129</v>
      </c>
      <c r="D3373" s="31"/>
      <c r="E3373" s="31"/>
      <c r="F3373" s="275"/>
      <c r="G3373" s="276">
        <v>3720.0</v>
      </c>
      <c r="H3373" s="277">
        <v>1300.0</v>
      </c>
      <c r="I3373" s="278">
        <v>260.0</v>
      </c>
      <c r="J3373" s="37">
        <v>0.0</v>
      </c>
      <c r="K3373" s="37"/>
      <c r="L3373" s="37" t="s">
        <v>52</v>
      </c>
      <c r="M3373" s="37"/>
      <c r="N3373" s="260" t="s">
        <v>20645</v>
      </c>
      <c r="O3373" s="260">
        <v>0.0</v>
      </c>
      <c r="P3373" s="260"/>
      <c r="Q3373" s="260"/>
      <c r="R3373" s="260"/>
    </row>
    <row r="3374">
      <c r="A3374" s="279">
        <v>46050.542567303244</v>
      </c>
      <c r="B3374" s="31">
        <v>9798.0</v>
      </c>
      <c r="C3374" s="31" t="s">
        <v>4112</v>
      </c>
      <c r="D3374" s="31"/>
      <c r="E3374" s="31" t="s">
        <v>23425</v>
      </c>
      <c r="F3374" s="275"/>
      <c r="G3374" s="276">
        <v>3860.0</v>
      </c>
      <c r="H3374" s="277">
        <v>1180.0</v>
      </c>
      <c r="I3374" s="278">
        <v>195.0</v>
      </c>
      <c r="J3374" s="37">
        <v>0.0</v>
      </c>
      <c r="K3374" s="280"/>
      <c r="L3374" s="280" t="s">
        <v>21</v>
      </c>
      <c r="M3374" s="37"/>
      <c r="N3374" s="260" t="s">
        <v>20645</v>
      </c>
      <c r="O3374" s="260">
        <v>0.0</v>
      </c>
      <c r="P3374" s="260"/>
      <c r="Q3374" s="260"/>
      <c r="R3374" s="260"/>
    </row>
    <row r="3375">
      <c r="A3375" s="279">
        <v>46050.649082187505</v>
      </c>
      <c r="B3375" s="31">
        <v>9799.0</v>
      </c>
      <c r="C3375" s="31" t="s">
        <v>4017</v>
      </c>
      <c r="D3375" s="31"/>
      <c r="E3375" s="31" t="s">
        <v>4500</v>
      </c>
      <c r="F3375" s="275"/>
      <c r="G3375" s="276">
        <v>3820.0</v>
      </c>
      <c r="H3375" s="277">
        <v>860.0</v>
      </c>
      <c r="I3375" s="278">
        <v>142.0</v>
      </c>
      <c r="J3375" s="37">
        <v>0.0</v>
      </c>
      <c r="K3375" s="37"/>
      <c r="L3375" s="37" t="s">
        <v>52</v>
      </c>
      <c r="M3375" s="37"/>
      <c r="N3375" s="260" t="s">
        <v>20645</v>
      </c>
      <c r="O3375" s="260">
        <v>0.0</v>
      </c>
      <c r="P3375" s="260"/>
      <c r="Q3375" s="260"/>
      <c r="R3375" s="260"/>
    </row>
    <row r="3376">
      <c r="A3376" s="279">
        <v>46050.66750459491</v>
      </c>
      <c r="B3376" s="31">
        <v>9800.0</v>
      </c>
      <c r="C3376" s="31" t="s">
        <v>8901</v>
      </c>
      <c r="D3376" s="31"/>
      <c r="E3376" s="31" t="s">
        <v>23426</v>
      </c>
      <c r="F3376" s="275"/>
      <c r="G3376" s="276">
        <v>12880.0</v>
      </c>
      <c r="H3376" s="277">
        <v>2440.0</v>
      </c>
      <c r="I3376" s="278">
        <v>403.0</v>
      </c>
      <c r="J3376" s="37">
        <v>0.0</v>
      </c>
      <c r="K3376" s="280"/>
      <c r="L3376" s="280" t="s">
        <v>21</v>
      </c>
      <c r="M3376" s="37"/>
      <c r="N3376" s="260" t="s">
        <v>20645</v>
      </c>
      <c r="O3376" s="260">
        <v>0.0</v>
      </c>
      <c r="P3376" s="260"/>
      <c r="Q3376" s="260"/>
      <c r="R3376" s="260"/>
    </row>
    <row r="3377">
      <c r="A3377" s="279"/>
      <c r="B3377" s="31"/>
      <c r="C3377" s="31"/>
      <c r="D3377" s="31"/>
      <c r="E3377" s="31"/>
      <c r="F3377" s="275"/>
      <c r="G3377" s="276"/>
      <c r="H3377" s="277"/>
      <c r="I3377" s="278"/>
      <c r="J3377" s="37"/>
      <c r="K3377" s="280"/>
      <c r="L3377" s="280"/>
      <c r="M3377" s="37"/>
      <c r="N3377" s="260"/>
      <c r="O3377" s="260"/>
      <c r="P3377" s="260"/>
      <c r="Q3377" s="260"/>
      <c r="R3377" s="260"/>
    </row>
    <row r="3378">
      <c r="A3378" s="279">
        <v>46051.02901280092</v>
      </c>
      <c r="B3378" s="31">
        <v>9801.0</v>
      </c>
      <c r="C3378" s="31" t="s">
        <v>4379</v>
      </c>
      <c r="D3378" s="31"/>
      <c r="E3378" s="31" t="s">
        <v>20697</v>
      </c>
      <c r="F3378" s="275"/>
      <c r="G3378" s="276">
        <v>3020.0</v>
      </c>
      <c r="H3378" s="277">
        <v>240.0</v>
      </c>
      <c r="I3378" s="278">
        <v>40.0</v>
      </c>
      <c r="J3378" s="37">
        <v>0.0</v>
      </c>
      <c r="K3378" s="280"/>
      <c r="L3378" s="280" t="s">
        <v>21</v>
      </c>
      <c r="M3378" s="37"/>
      <c r="N3378" s="260" t="s">
        <v>20645</v>
      </c>
      <c r="O3378" s="260">
        <v>0.0</v>
      </c>
      <c r="P3378" s="260"/>
      <c r="Q3378" s="260"/>
      <c r="R3378" s="260"/>
    </row>
    <row r="3379">
      <c r="A3379" s="279">
        <v>46051.35818513889</v>
      </c>
      <c r="B3379" s="31">
        <v>9802.0</v>
      </c>
      <c r="C3379" s="31" t="s">
        <v>4082</v>
      </c>
      <c r="D3379" s="31"/>
      <c r="E3379" s="31"/>
      <c r="F3379" s="275"/>
      <c r="G3379" s="276">
        <v>3580.0</v>
      </c>
      <c r="H3379" s="277">
        <v>540.0</v>
      </c>
      <c r="I3379" s="278">
        <v>33.0</v>
      </c>
      <c r="J3379" s="37">
        <v>0.0</v>
      </c>
      <c r="K3379" s="280"/>
      <c r="L3379" s="280" t="s">
        <v>21</v>
      </c>
      <c r="M3379" s="37"/>
      <c r="N3379" s="260" t="s">
        <v>20645</v>
      </c>
      <c r="O3379" s="260">
        <v>0.0</v>
      </c>
      <c r="P3379" s="260"/>
      <c r="Q3379" s="260"/>
      <c r="R3379" s="260"/>
    </row>
    <row r="3380">
      <c r="A3380" s="279">
        <v>46051.39541869213</v>
      </c>
      <c r="B3380" s="31">
        <v>9803.0</v>
      </c>
      <c r="C3380" s="31" t="s">
        <v>6423</v>
      </c>
      <c r="D3380" s="31"/>
      <c r="E3380" s="31" t="s">
        <v>22684</v>
      </c>
      <c r="F3380" s="275"/>
      <c r="G3380" s="276">
        <v>3200.0</v>
      </c>
      <c r="H3380" s="277">
        <v>120.0</v>
      </c>
      <c r="I3380" s="278">
        <v>5.0</v>
      </c>
      <c r="J3380" s="37">
        <v>0.0</v>
      </c>
      <c r="K3380" s="280"/>
      <c r="L3380" s="280" t="s">
        <v>21</v>
      </c>
      <c r="M3380" s="37"/>
      <c r="N3380" s="260" t="s">
        <v>20645</v>
      </c>
      <c r="O3380" s="260">
        <v>0.0</v>
      </c>
      <c r="P3380" s="260"/>
      <c r="Q3380" s="260"/>
      <c r="R3380" s="260"/>
    </row>
    <row r="3381">
      <c r="A3381" s="279">
        <v>46051.51926509259</v>
      </c>
      <c r="B3381" s="31">
        <v>9804.0</v>
      </c>
      <c r="C3381" s="31" t="s">
        <v>6423</v>
      </c>
      <c r="D3381" s="31"/>
      <c r="E3381" s="31" t="s">
        <v>22684</v>
      </c>
      <c r="F3381" s="275"/>
      <c r="G3381" s="276">
        <v>3080.0</v>
      </c>
      <c r="H3381" s="277">
        <v>300.0</v>
      </c>
      <c r="I3381" s="278">
        <v>56.0</v>
      </c>
      <c r="J3381" s="37">
        <v>0.0</v>
      </c>
      <c r="K3381" s="280"/>
      <c r="L3381" s="280" t="s">
        <v>21</v>
      </c>
      <c r="M3381" s="37"/>
      <c r="N3381" s="260" t="s">
        <v>20645</v>
      </c>
      <c r="O3381" s="260">
        <v>0.0</v>
      </c>
      <c r="P3381" s="260"/>
      <c r="Q3381" s="260"/>
      <c r="R3381" s="260"/>
    </row>
    <row r="3382">
      <c r="A3382" s="279">
        <v>46051.52061158565</v>
      </c>
      <c r="B3382" s="31">
        <v>9805.0</v>
      </c>
      <c r="C3382" s="31" t="s">
        <v>6423</v>
      </c>
      <c r="D3382" s="31"/>
      <c r="E3382" s="31" t="s">
        <v>22683</v>
      </c>
      <c r="F3382" s="275"/>
      <c r="G3382" s="276">
        <v>3500.0</v>
      </c>
      <c r="H3382" s="277">
        <v>320.0</v>
      </c>
      <c r="I3382" s="278">
        <v>13.0</v>
      </c>
      <c r="J3382" s="37">
        <v>0.0</v>
      </c>
      <c r="K3382" s="280"/>
      <c r="L3382" s="280" t="s">
        <v>21</v>
      </c>
      <c r="M3382" s="37"/>
      <c r="N3382" s="260" t="s">
        <v>20645</v>
      </c>
      <c r="O3382" s="260">
        <v>0.0</v>
      </c>
      <c r="P3382" s="260"/>
      <c r="Q3382" s="260"/>
      <c r="R3382" s="260"/>
    </row>
    <row r="3383">
      <c r="A3383" s="279">
        <v>46051.52435244213</v>
      </c>
      <c r="B3383" s="31">
        <v>9806.0</v>
      </c>
      <c r="C3383" s="31" t="s">
        <v>6423</v>
      </c>
      <c r="D3383" s="31"/>
      <c r="E3383" s="31" t="s">
        <v>22683</v>
      </c>
      <c r="F3383" s="275"/>
      <c r="G3383" s="276">
        <v>3180.0</v>
      </c>
      <c r="H3383" s="277">
        <v>380.0</v>
      </c>
      <c r="I3383" s="278">
        <v>71.0</v>
      </c>
      <c r="J3383" s="37">
        <v>0.0</v>
      </c>
      <c r="K3383" s="280"/>
      <c r="L3383" s="280" t="s">
        <v>21</v>
      </c>
      <c r="M3383" s="37"/>
      <c r="N3383" s="260" t="s">
        <v>20645</v>
      </c>
      <c r="O3383" s="260">
        <v>0.0</v>
      </c>
      <c r="P3383" s="260"/>
      <c r="Q3383" s="260"/>
      <c r="R3383" s="260"/>
    </row>
    <row r="3384">
      <c r="A3384" s="279">
        <v>46051.53192060185</v>
      </c>
      <c r="B3384" s="31">
        <v>9807.0</v>
      </c>
      <c r="C3384" s="31" t="s">
        <v>4062</v>
      </c>
      <c r="D3384" s="31"/>
      <c r="E3384" s="31"/>
      <c r="F3384" s="275"/>
      <c r="G3384" s="276">
        <v>4120.0</v>
      </c>
      <c r="H3384" s="277">
        <v>500.0</v>
      </c>
      <c r="I3384" s="278">
        <v>83.0</v>
      </c>
      <c r="J3384" s="37">
        <v>0.0</v>
      </c>
      <c r="K3384" s="37"/>
      <c r="L3384" s="37" t="s">
        <v>60</v>
      </c>
      <c r="M3384" s="37">
        <v>320750.0</v>
      </c>
      <c r="N3384" s="260" t="s">
        <v>20645</v>
      </c>
      <c r="O3384" s="260">
        <v>0.0</v>
      </c>
      <c r="P3384" s="260"/>
      <c r="Q3384" s="260"/>
      <c r="R3384" s="260"/>
    </row>
    <row r="3385">
      <c r="A3385" s="279">
        <v>46051.55432866898</v>
      </c>
      <c r="B3385" s="31">
        <v>9808.0</v>
      </c>
      <c r="C3385" s="31" t="s">
        <v>4790</v>
      </c>
      <c r="D3385" s="31"/>
      <c r="E3385" s="31" t="s">
        <v>23431</v>
      </c>
      <c r="F3385" s="275"/>
      <c r="G3385" s="276">
        <v>2940.0</v>
      </c>
      <c r="H3385" s="277">
        <v>360.0</v>
      </c>
      <c r="I3385" s="278">
        <v>60.0</v>
      </c>
      <c r="J3385" s="37">
        <v>0.0</v>
      </c>
      <c r="K3385" s="37"/>
      <c r="L3385" s="37" t="s">
        <v>52</v>
      </c>
      <c r="M3385" s="37">
        <v>621638.0</v>
      </c>
      <c r="N3385" s="260" t="s">
        <v>20645</v>
      </c>
      <c r="O3385" s="260">
        <v>0.0</v>
      </c>
      <c r="P3385" s="260"/>
      <c r="Q3385" s="260"/>
      <c r="R3385" s="260"/>
    </row>
    <row r="3386">
      <c r="A3386" s="279"/>
      <c r="B3386" s="31"/>
      <c r="C3386" s="31"/>
      <c r="D3386" s="31"/>
      <c r="E3386" s="31"/>
      <c r="F3386" s="275"/>
      <c r="G3386" s="276"/>
      <c r="H3386" s="277"/>
      <c r="I3386" s="278"/>
      <c r="J3386" s="37"/>
      <c r="K3386" s="280"/>
      <c r="L3386" s="280"/>
      <c r="M3386" s="37"/>
      <c r="N3386" s="260"/>
      <c r="O3386" s="260"/>
      <c r="P3386" s="260"/>
      <c r="Q3386" s="260"/>
      <c r="R3386" s="260"/>
    </row>
    <row r="3387">
      <c r="A3387" s="279">
        <v>46052.0290525</v>
      </c>
      <c r="B3387" s="31">
        <v>9809.0</v>
      </c>
      <c r="C3387" s="31" t="s">
        <v>8901</v>
      </c>
      <c r="D3387" s="31"/>
      <c r="E3387" s="31" t="s">
        <v>23437</v>
      </c>
      <c r="F3387" s="275"/>
      <c r="G3387" s="276">
        <v>11400.0</v>
      </c>
      <c r="H3387" s="277">
        <v>980.0</v>
      </c>
      <c r="I3387" s="278">
        <v>162.0</v>
      </c>
      <c r="J3387" s="37">
        <v>0.0</v>
      </c>
      <c r="K3387" s="280"/>
      <c r="L3387" s="280" t="s">
        <v>21</v>
      </c>
      <c r="M3387" s="37"/>
      <c r="N3387" s="260" t="s">
        <v>20645</v>
      </c>
      <c r="O3387" s="260">
        <v>0.0</v>
      </c>
      <c r="P3387" s="260"/>
      <c r="Q3387" s="260"/>
      <c r="R3387" s="260"/>
    </row>
    <row r="3388">
      <c r="A3388" s="279">
        <v>46052.33904064815</v>
      </c>
      <c r="B3388" s="31">
        <v>9810.0</v>
      </c>
      <c r="C3388" s="31" t="s">
        <v>4017</v>
      </c>
      <c r="D3388" s="31"/>
      <c r="E3388" s="31" t="s">
        <v>4500</v>
      </c>
      <c r="F3388" s="275"/>
      <c r="G3388" s="276">
        <v>3840.0</v>
      </c>
      <c r="H3388" s="277">
        <v>680.0</v>
      </c>
      <c r="I3388" s="278">
        <v>113.0</v>
      </c>
      <c r="J3388" s="37">
        <v>0.0</v>
      </c>
      <c r="K3388" s="37"/>
      <c r="L3388" s="37" t="s">
        <v>52</v>
      </c>
      <c r="M3388" s="37"/>
      <c r="N3388" s="260" t="s">
        <v>20645</v>
      </c>
      <c r="O3388" s="260">
        <v>0.0</v>
      </c>
      <c r="P3388" s="260"/>
      <c r="Q3388" s="260"/>
      <c r="R3388" s="260"/>
    </row>
    <row r="3389">
      <c r="A3389" s="279">
        <v>46052.35229608796</v>
      </c>
      <c r="B3389" s="31">
        <v>9811.0</v>
      </c>
      <c r="C3389" s="31" t="s">
        <v>6423</v>
      </c>
      <c r="D3389" s="31"/>
      <c r="E3389" s="31" t="s">
        <v>22684</v>
      </c>
      <c r="F3389" s="275"/>
      <c r="G3389" s="276">
        <v>3340.0</v>
      </c>
      <c r="H3389" s="277">
        <v>180.0</v>
      </c>
      <c r="I3389" s="278">
        <v>8.0</v>
      </c>
      <c r="J3389" s="37">
        <v>0.0</v>
      </c>
      <c r="K3389" s="280"/>
      <c r="L3389" s="280" t="s">
        <v>21</v>
      </c>
      <c r="M3389" s="37"/>
      <c r="N3389" s="260" t="s">
        <v>20645</v>
      </c>
      <c r="O3389" s="260">
        <v>0.0</v>
      </c>
      <c r="P3389" s="260"/>
      <c r="Q3389" s="260"/>
      <c r="R3389" s="260"/>
    </row>
    <row r="3390">
      <c r="A3390" s="279">
        <v>46052.50165493056</v>
      </c>
      <c r="B3390" s="31">
        <v>9812.0</v>
      </c>
      <c r="C3390" s="31" t="s">
        <v>6423</v>
      </c>
      <c r="D3390" s="31"/>
      <c r="E3390" s="31" t="s">
        <v>22684</v>
      </c>
      <c r="F3390" s="275"/>
      <c r="G3390" s="276">
        <v>3160.0</v>
      </c>
      <c r="H3390" s="277">
        <v>400.0</v>
      </c>
      <c r="I3390" s="278">
        <v>74.0</v>
      </c>
      <c r="J3390" s="37">
        <v>0.0</v>
      </c>
      <c r="K3390" s="280"/>
      <c r="L3390" s="280" t="s">
        <v>21</v>
      </c>
      <c r="M3390" s="37"/>
      <c r="N3390" s="260" t="s">
        <v>20645</v>
      </c>
      <c r="O3390" s="260">
        <v>0.0</v>
      </c>
      <c r="P3390" s="260"/>
      <c r="Q3390" s="260"/>
      <c r="R3390" s="260"/>
    </row>
    <row r="3391">
      <c r="A3391" s="279">
        <v>46052.51465546296</v>
      </c>
      <c r="B3391" s="31">
        <v>9813.0</v>
      </c>
      <c r="C3391" s="31" t="s">
        <v>6423</v>
      </c>
      <c r="D3391" s="31"/>
      <c r="E3391" s="31" t="s">
        <v>19727</v>
      </c>
      <c r="F3391" s="275"/>
      <c r="G3391" s="276">
        <v>3500.0</v>
      </c>
      <c r="H3391" s="277">
        <v>340.0</v>
      </c>
      <c r="I3391" s="278">
        <v>14.0</v>
      </c>
      <c r="J3391" s="37">
        <v>0.0</v>
      </c>
      <c r="K3391" s="280"/>
      <c r="L3391" s="280" t="s">
        <v>21</v>
      </c>
      <c r="M3391" s="37"/>
      <c r="N3391" s="260" t="s">
        <v>20645</v>
      </c>
      <c r="O3391" s="260">
        <v>0.0</v>
      </c>
      <c r="P3391" s="260"/>
      <c r="Q3391" s="260"/>
      <c r="R3391" s="260"/>
    </row>
    <row r="3392">
      <c r="A3392" s="279">
        <v>46052.515743310185</v>
      </c>
      <c r="B3392" s="31">
        <v>9814.0</v>
      </c>
      <c r="C3392" s="31" t="s">
        <v>6423</v>
      </c>
      <c r="D3392" s="31"/>
      <c r="E3392" s="31" t="s">
        <v>19727</v>
      </c>
      <c r="F3392" s="275"/>
      <c r="G3392" s="276">
        <v>3180.0</v>
      </c>
      <c r="H3392" s="277">
        <v>420.0</v>
      </c>
      <c r="I3392" s="278">
        <v>78.0</v>
      </c>
      <c r="J3392" s="37">
        <v>0.0</v>
      </c>
      <c r="K3392" s="280"/>
      <c r="L3392" s="280" t="s">
        <v>21</v>
      </c>
      <c r="M3392" s="37"/>
      <c r="N3392" s="260" t="s">
        <v>20645</v>
      </c>
      <c r="O3392" s="260">
        <v>0.0</v>
      </c>
      <c r="P3392" s="260"/>
      <c r="Q3392" s="260"/>
      <c r="R3392" s="260"/>
    </row>
    <row r="3393">
      <c r="A3393" s="279">
        <v>46052.547258680555</v>
      </c>
      <c r="B3393" s="31">
        <v>9815.0</v>
      </c>
      <c r="C3393" s="31" t="s">
        <v>4082</v>
      </c>
      <c r="D3393" s="31"/>
      <c r="E3393" s="31"/>
      <c r="F3393" s="275"/>
      <c r="G3393" s="276">
        <v>3360.0</v>
      </c>
      <c r="H3393" s="277">
        <v>320.0</v>
      </c>
      <c r="I3393" s="278">
        <v>20.0</v>
      </c>
      <c r="J3393" s="37">
        <v>0.0</v>
      </c>
      <c r="K3393" s="280"/>
      <c r="L3393" s="280" t="s">
        <v>21</v>
      </c>
      <c r="M3393" s="37"/>
      <c r="N3393" s="260" t="s">
        <v>20645</v>
      </c>
      <c r="O3393" s="260">
        <v>0.0</v>
      </c>
      <c r="P3393" s="260"/>
      <c r="Q3393" s="260"/>
      <c r="R3393" s="260"/>
    </row>
    <row r="3394">
      <c r="A3394" s="279">
        <v>46052.548545694444</v>
      </c>
      <c r="B3394" s="31">
        <v>9816.0</v>
      </c>
      <c r="C3394" s="31" t="s">
        <v>8901</v>
      </c>
      <c r="D3394" s="31"/>
      <c r="E3394" s="31" t="s">
        <v>23438</v>
      </c>
      <c r="F3394" s="275"/>
      <c r="G3394" s="276">
        <v>11200.0</v>
      </c>
      <c r="H3394" s="277">
        <v>820.0</v>
      </c>
      <c r="I3394" s="278">
        <v>136.0</v>
      </c>
      <c r="J3394" s="37">
        <v>0.0</v>
      </c>
      <c r="K3394" s="280"/>
      <c r="L3394" s="280" t="s">
        <v>21</v>
      </c>
      <c r="M3394" s="37"/>
      <c r="N3394" s="260" t="s">
        <v>20645</v>
      </c>
      <c r="O3394" s="260">
        <v>0.0</v>
      </c>
      <c r="P3394" s="260"/>
      <c r="Q3394" s="260"/>
      <c r="R3394" s="260"/>
    </row>
    <row r="3395">
      <c r="A3395" s="279">
        <v>46052.5679432176</v>
      </c>
      <c r="B3395" s="31">
        <v>9817.0</v>
      </c>
      <c r="C3395" s="31" t="s">
        <v>4790</v>
      </c>
      <c r="D3395" s="31"/>
      <c r="E3395" s="31" t="s">
        <v>23431</v>
      </c>
      <c r="F3395" s="275"/>
      <c r="G3395" s="276">
        <v>3220.0</v>
      </c>
      <c r="H3395" s="277">
        <v>740.0</v>
      </c>
      <c r="I3395" s="278">
        <v>123.0</v>
      </c>
      <c r="J3395" s="37">
        <v>0.0</v>
      </c>
      <c r="K3395" s="37"/>
      <c r="L3395" s="37" t="s">
        <v>60</v>
      </c>
      <c r="M3395" s="37">
        <v>746802.0</v>
      </c>
      <c r="N3395" s="260" t="s">
        <v>20645</v>
      </c>
      <c r="O3395" s="260">
        <v>0.0</v>
      </c>
      <c r="P3395" s="260"/>
      <c r="Q3395" s="260"/>
      <c r="R3395" s="260"/>
    </row>
    <row r="3396">
      <c r="A3396" s="279">
        <v>46052.581835439814</v>
      </c>
      <c r="B3396" s="31">
        <v>9818.0</v>
      </c>
      <c r="C3396" s="31" t="s">
        <v>8901</v>
      </c>
      <c r="D3396" s="31"/>
      <c r="E3396" s="31" t="s">
        <v>23439</v>
      </c>
      <c r="F3396" s="275"/>
      <c r="G3396" s="276">
        <v>17340.0</v>
      </c>
      <c r="H3396" s="277">
        <v>7200.0</v>
      </c>
      <c r="I3396" s="278">
        <v>288.0</v>
      </c>
      <c r="J3396" s="37">
        <v>0.0</v>
      </c>
      <c r="K3396" s="280"/>
      <c r="L3396" s="280" t="s">
        <v>21</v>
      </c>
      <c r="M3396" s="37"/>
      <c r="N3396" s="260" t="s">
        <v>20645</v>
      </c>
      <c r="O3396" s="260">
        <v>0.0</v>
      </c>
      <c r="P3396" s="260"/>
      <c r="Q3396" s="260"/>
      <c r="R3396" s="260"/>
    </row>
    <row r="3397">
      <c r="A3397" s="279">
        <v>46052.59801930556</v>
      </c>
      <c r="B3397" s="31">
        <v>9819.0</v>
      </c>
      <c r="C3397" s="31" t="s">
        <v>19751</v>
      </c>
      <c r="D3397" s="31"/>
      <c r="E3397" s="31"/>
      <c r="F3397" s="275"/>
      <c r="G3397" s="276">
        <v>2520.0</v>
      </c>
      <c r="H3397" s="277">
        <v>460.0</v>
      </c>
      <c r="I3397" s="278">
        <v>28.0</v>
      </c>
      <c r="J3397" s="37">
        <v>0.0</v>
      </c>
      <c r="K3397" s="37"/>
      <c r="L3397" s="37" t="s">
        <v>52</v>
      </c>
      <c r="M3397" s="37"/>
      <c r="N3397" s="260" t="s">
        <v>20645</v>
      </c>
      <c r="O3397" s="260">
        <v>0.0</v>
      </c>
      <c r="P3397" s="260"/>
      <c r="Q3397" s="260"/>
      <c r="R3397" s="260"/>
    </row>
    <row r="3398">
      <c r="A3398" s="279">
        <v>46050.0</v>
      </c>
      <c r="B3398" s="31">
        <v>9820.0</v>
      </c>
      <c r="C3398" s="31" t="s">
        <v>21168</v>
      </c>
      <c r="D3398" s="31"/>
      <c r="E3398" s="31" t="s">
        <v>23422</v>
      </c>
      <c r="F3398" s="275"/>
      <c r="G3398" s="276">
        <v>4080.0</v>
      </c>
      <c r="H3398" s="277">
        <v>1260.0</v>
      </c>
      <c r="I3398" s="278">
        <v>252.0</v>
      </c>
      <c r="J3398" s="37">
        <v>0.0</v>
      </c>
      <c r="K3398" s="280"/>
      <c r="L3398" s="280" t="s">
        <v>21</v>
      </c>
      <c r="M3398" s="37"/>
      <c r="N3398" s="260" t="s">
        <v>20645</v>
      </c>
      <c r="O3398" s="260">
        <v>0.0</v>
      </c>
      <c r="P3398" s="260"/>
      <c r="Q3398" s="260"/>
      <c r="R3398" s="260"/>
    </row>
    <row r="3399">
      <c r="A3399" s="279">
        <v>46052.60894356482</v>
      </c>
      <c r="B3399" s="31">
        <v>9821.0</v>
      </c>
      <c r="C3399" s="31" t="s">
        <v>3989</v>
      </c>
      <c r="D3399" s="31"/>
      <c r="E3399" s="31" t="s">
        <v>20873</v>
      </c>
      <c r="F3399" s="275"/>
      <c r="G3399" s="276">
        <v>3540.0</v>
      </c>
      <c r="H3399" s="277">
        <v>740.0</v>
      </c>
      <c r="I3399" s="278">
        <v>148.0</v>
      </c>
      <c r="J3399" s="37">
        <v>0.0</v>
      </c>
      <c r="K3399" s="37"/>
      <c r="L3399" s="37" t="s">
        <v>60</v>
      </c>
      <c r="M3399" s="37">
        <v>898330.0</v>
      </c>
      <c r="N3399" s="260" t="s">
        <v>20645</v>
      </c>
      <c r="O3399" s="260">
        <v>0.0</v>
      </c>
      <c r="P3399" s="260"/>
      <c r="Q3399" s="260"/>
      <c r="R3399" s="260"/>
    </row>
    <row r="3400">
      <c r="A3400" s="279">
        <v>46052.634100868054</v>
      </c>
      <c r="B3400" s="31">
        <v>9822.0</v>
      </c>
      <c r="C3400" s="31" t="s">
        <v>19751</v>
      </c>
      <c r="D3400" s="31"/>
      <c r="E3400" s="31"/>
      <c r="F3400" s="275"/>
      <c r="G3400" s="276">
        <v>2720.0</v>
      </c>
      <c r="H3400" s="277">
        <v>640.0</v>
      </c>
      <c r="I3400" s="278">
        <v>106.0</v>
      </c>
      <c r="J3400" s="37">
        <v>0.0</v>
      </c>
      <c r="K3400" s="37"/>
      <c r="L3400" s="37" t="s">
        <v>52</v>
      </c>
      <c r="M3400" s="37"/>
      <c r="N3400" s="260" t="s">
        <v>20645</v>
      </c>
      <c r="O3400" s="260">
        <v>0.0</v>
      </c>
      <c r="P3400" s="260"/>
      <c r="Q3400" s="260"/>
      <c r="R3400" s="260"/>
    </row>
    <row r="3401">
      <c r="A3401" s="279">
        <v>46052.635031134254</v>
      </c>
      <c r="B3401" s="31">
        <v>9823.0</v>
      </c>
      <c r="C3401" s="31" t="s">
        <v>8901</v>
      </c>
      <c r="D3401" s="31"/>
      <c r="E3401" s="31" t="s">
        <v>23440</v>
      </c>
      <c r="F3401" s="275"/>
      <c r="G3401" s="276">
        <v>12400.0</v>
      </c>
      <c r="H3401" s="277">
        <v>1920.0</v>
      </c>
      <c r="I3401" s="278">
        <v>317.0</v>
      </c>
      <c r="J3401" s="37">
        <v>0.0</v>
      </c>
      <c r="K3401" s="280"/>
      <c r="L3401" s="280" t="s">
        <v>21</v>
      </c>
      <c r="M3401" s="37"/>
      <c r="N3401" s="260" t="s">
        <v>20645</v>
      </c>
      <c r="O3401" s="260">
        <v>0.0</v>
      </c>
      <c r="P3401" s="260"/>
      <c r="Q3401" s="260"/>
      <c r="R3401" s="260"/>
    </row>
    <row r="3402">
      <c r="A3402" s="279"/>
      <c r="B3402" s="31"/>
      <c r="C3402" s="31"/>
      <c r="D3402" s="31"/>
      <c r="E3402" s="31"/>
      <c r="F3402" s="275"/>
      <c r="G3402" s="276"/>
      <c r="H3402" s="277"/>
      <c r="I3402" s="278"/>
      <c r="J3402" s="37"/>
      <c r="K3402" s="280"/>
      <c r="L3402" s="280"/>
      <c r="M3402" s="37"/>
      <c r="N3402" s="260"/>
      <c r="O3402" s="260"/>
      <c r="P3402" s="260"/>
      <c r="Q3402" s="260"/>
      <c r="R3402" s="260"/>
    </row>
    <row r="3403">
      <c r="A3403" s="279">
        <v>46051.0</v>
      </c>
      <c r="B3403" s="31">
        <v>9824.0</v>
      </c>
      <c r="C3403" s="31" t="s">
        <v>19637</v>
      </c>
      <c r="D3403" s="31"/>
      <c r="E3403" s="31"/>
      <c r="F3403" s="275"/>
      <c r="G3403" s="276">
        <v>2480.0</v>
      </c>
      <c r="H3403" s="277">
        <v>120.0</v>
      </c>
      <c r="I3403" s="278">
        <v>24.0</v>
      </c>
      <c r="J3403" s="37">
        <v>0.0</v>
      </c>
      <c r="K3403" s="280"/>
      <c r="L3403" s="280" t="s">
        <v>21</v>
      </c>
      <c r="M3403" s="37"/>
      <c r="N3403" s="260" t="s">
        <v>20645</v>
      </c>
      <c r="O3403" s="260">
        <v>0.0</v>
      </c>
      <c r="P3403" s="260"/>
      <c r="Q3403" s="260"/>
      <c r="R3403" s="260"/>
    </row>
    <row r="3404">
      <c r="A3404" s="279"/>
      <c r="B3404" s="31"/>
      <c r="C3404" s="31"/>
      <c r="D3404" s="31"/>
      <c r="E3404" s="31"/>
      <c r="F3404" s="275"/>
      <c r="G3404" s="276"/>
      <c r="H3404" s="277"/>
      <c r="I3404" s="278"/>
      <c r="J3404" s="37"/>
      <c r="K3404" s="280"/>
      <c r="L3404" s="280"/>
      <c r="M3404" s="37"/>
      <c r="N3404" s="260"/>
      <c r="O3404" s="260"/>
      <c r="P3404" s="260"/>
      <c r="Q3404" s="260"/>
      <c r="R3404" s="260"/>
    </row>
    <row r="3405">
      <c r="A3405" s="279">
        <v>46055.02900650463</v>
      </c>
      <c r="B3405" s="31">
        <v>9825.0</v>
      </c>
      <c r="C3405" s="31" t="s">
        <v>8901</v>
      </c>
      <c r="D3405" s="31"/>
      <c r="E3405" s="31" t="s">
        <v>23443</v>
      </c>
      <c r="F3405" s="275"/>
      <c r="G3405" s="276">
        <v>11980.0</v>
      </c>
      <c r="H3405" s="277">
        <v>1660.0</v>
      </c>
      <c r="I3405" s="278">
        <v>274.0</v>
      </c>
      <c r="J3405" s="37">
        <v>0.0</v>
      </c>
      <c r="K3405" s="280"/>
      <c r="L3405" s="280" t="s">
        <v>21</v>
      </c>
      <c r="M3405" s="37"/>
      <c r="N3405" s="260" t="s">
        <v>20645</v>
      </c>
      <c r="O3405" s="260">
        <v>0.0</v>
      </c>
      <c r="P3405" s="260"/>
      <c r="Q3405" s="260"/>
      <c r="R3405" s="260"/>
    </row>
    <row r="3406">
      <c r="A3406" s="279">
        <v>46055.35496099537</v>
      </c>
      <c r="B3406" s="31">
        <v>9826.0</v>
      </c>
      <c r="C3406" s="31" t="s">
        <v>4017</v>
      </c>
      <c r="D3406" s="31"/>
      <c r="E3406" s="31" t="s">
        <v>4500</v>
      </c>
      <c r="F3406" s="275"/>
      <c r="G3406" s="276">
        <v>4620.0</v>
      </c>
      <c r="H3406" s="277">
        <v>1540.0</v>
      </c>
      <c r="I3406" s="278">
        <v>255.0</v>
      </c>
      <c r="J3406" s="37">
        <v>0.0</v>
      </c>
      <c r="K3406" s="37"/>
      <c r="L3406" s="37" t="s">
        <v>52</v>
      </c>
      <c r="M3406" s="37"/>
      <c r="N3406" s="260" t="s">
        <v>20645</v>
      </c>
      <c r="O3406" s="260">
        <v>0.0</v>
      </c>
      <c r="P3406" s="260"/>
      <c r="Q3406" s="260"/>
      <c r="R3406" s="260"/>
    </row>
    <row r="3407">
      <c r="A3407" s="279">
        <v>46055.362768101855</v>
      </c>
      <c r="B3407" s="31">
        <v>9827.0</v>
      </c>
      <c r="C3407" s="31" t="s">
        <v>4062</v>
      </c>
      <c r="D3407" s="31"/>
      <c r="E3407" s="31"/>
      <c r="F3407" s="275"/>
      <c r="G3407" s="276">
        <v>5300.0</v>
      </c>
      <c r="H3407" s="277">
        <v>1540.0</v>
      </c>
      <c r="I3407" s="278">
        <v>62.0</v>
      </c>
      <c r="J3407" s="37">
        <v>0.0</v>
      </c>
      <c r="K3407" s="37"/>
      <c r="L3407" s="37" t="s">
        <v>60</v>
      </c>
      <c r="M3407" s="37">
        <v>166534.0</v>
      </c>
      <c r="N3407" s="260" t="s">
        <v>20645</v>
      </c>
      <c r="O3407" s="260">
        <v>0.0</v>
      </c>
      <c r="P3407" s="260"/>
      <c r="Q3407" s="260"/>
      <c r="R3407" s="260"/>
    </row>
    <row r="3408">
      <c r="A3408" s="279">
        <v>46053.0</v>
      </c>
      <c r="B3408" s="31">
        <v>9828.0</v>
      </c>
      <c r="C3408" s="31" t="s">
        <v>4017</v>
      </c>
      <c r="D3408" s="31"/>
      <c r="E3408" s="31" t="s">
        <v>4500</v>
      </c>
      <c r="F3408" s="275"/>
      <c r="G3408" s="276">
        <v>3200.0</v>
      </c>
      <c r="H3408" s="277">
        <v>280.0</v>
      </c>
      <c r="I3408" s="278">
        <v>47.0</v>
      </c>
      <c r="J3408" s="37">
        <v>0.0</v>
      </c>
      <c r="K3408" s="37"/>
      <c r="L3408" s="37" t="s">
        <v>52</v>
      </c>
      <c r="M3408" s="37"/>
      <c r="N3408" s="260" t="s">
        <v>20645</v>
      </c>
      <c r="O3408" s="260">
        <v>0.0</v>
      </c>
      <c r="P3408" s="260"/>
      <c r="Q3408" s="260"/>
      <c r="R3408" s="260"/>
    </row>
    <row r="3409">
      <c r="A3409" s="279">
        <v>46053.0</v>
      </c>
      <c r="B3409" s="31">
        <v>9829.0</v>
      </c>
      <c r="C3409" s="31" t="s">
        <v>6423</v>
      </c>
      <c r="D3409" s="31"/>
      <c r="E3409" s="31" t="s">
        <v>22683</v>
      </c>
      <c r="F3409" s="275"/>
      <c r="G3409" s="276">
        <v>3640.0</v>
      </c>
      <c r="H3409" s="277">
        <v>260.0</v>
      </c>
      <c r="I3409" s="278">
        <v>11.0</v>
      </c>
      <c r="J3409" s="37">
        <v>0.0</v>
      </c>
      <c r="K3409" s="280"/>
      <c r="L3409" s="280" t="s">
        <v>21</v>
      </c>
      <c r="M3409" s="37"/>
      <c r="N3409" s="260" t="s">
        <v>20645</v>
      </c>
      <c r="O3409" s="260">
        <v>0.0</v>
      </c>
      <c r="P3409" s="260"/>
      <c r="Q3409" s="260"/>
      <c r="R3409" s="260"/>
    </row>
    <row r="3410">
      <c r="A3410" s="279">
        <v>46053.0</v>
      </c>
      <c r="B3410" s="31">
        <v>9830.0</v>
      </c>
      <c r="C3410" s="31" t="s">
        <v>6423</v>
      </c>
      <c r="D3410" s="31"/>
      <c r="E3410" s="31" t="s">
        <v>22683</v>
      </c>
      <c r="F3410" s="275"/>
      <c r="G3410" s="276">
        <v>3380.0</v>
      </c>
      <c r="H3410" s="277">
        <v>660.0</v>
      </c>
      <c r="I3410" s="278">
        <v>123.0</v>
      </c>
      <c r="J3410" s="37">
        <v>0.0</v>
      </c>
      <c r="K3410" s="280"/>
      <c r="L3410" s="280" t="s">
        <v>21</v>
      </c>
      <c r="M3410" s="37"/>
      <c r="N3410" s="260" t="s">
        <v>20645</v>
      </c>
      <c r="O3410" s="260">
        <v>0.0</v>
      </c>
      <c r="P3410" s="260"/>
      <c r="Q3410" s="260"/>
      <c r="R3410" s="260"/>
    </row>
    <row r="3411">
      <c r="A3411" s="279">
        <v>46055.39719216435</v>
      </c>
      <c r="B3411" s="31">
        <v>9831.0</v>
      </c>
      <c r="C3411" s="31" t="s">
        <v>8901</v>
      </c>
      <c r="D3411" s="31"/>
      <c r="E3411" s="31" t="s">
        <v>23444</v>
      </c>
      <c r="F3411" s="275"/>
      <c r="G3411" s="276">
        <v>11000.0</v>
      </c>
      <c r="H3411" s="277">
        <v>620.0</v>
      </c>
      <c r="I3411" s="278">
        <v>103.0</v>
      </c>
      <c r="J3411" s="37">
        <v>0.0</v>
      </c>
      <c r="K3411" s="280"/>
      <c r="L3411" s="280" t="s">
        <v>21</v>
      </c>
      <c r="M3411" s="37"/>
      <c r="N3411" s="260" t="s">
        <v>20645</v>
      </c>
      <c r="O3411" s="260">
        <v>0.0</v>
      </c>
      <c r="P3411" s="260"/>
      <c r="Q3411" s="260"/>
      <c r="R3411" s="260"/>
    </row>
    <row r="3412">
      <c r="A3412" s="279">
        <v>46055.451127569446</v>
      </c>
      <c r="B3412" s="31">
        <v>9832.0</v>
      </c>
      <c r="C3412" s="31" t="s">
        <v>6423</v>
      </c>
      <c r="D3412" s="31"/>
      <c r="E3412" s="31" t="s">
        <v>22684</v>
      </c>
      <c r="F3412" s="275"/>
      <c r="G3412" s="276">
        <v>3400.0</v>
      </c>
      <c r="H3412" s="277">
        <v>240.0</v>
      </c>
      <c r="I3412" s="278">
        <v>10.0</v>
      </c>
      <c r="J3412" s="37">
        <v>0.0</v>
      </c>
      <c r="K3412" s="280"/>
      <c r="L3412" s="280" t="s">
        <v>21</v>
      </c>
      <c r="M3412" s="37"/>
      <c r="N3412" s="260" t="s">
        <v>20645</v>
      </c>
      <c r="O3412" s="260">
        <v>0.0</v>
      </c>
      <c r="P3412" s="260"/>
      <c r="Q3412" s="260"/>
      <c r="R3412" s="260"/>
    </row>
    <row r="3413">
      <c r="A3413" s="279">
        <v>46055.4759867824</v>
      </c>
      <c r="B3413" s="31">
        <v>9833.0</v>
      </c>
      <c r="C3413" s="31" t="s">
        <v>6423</v>
      </c>
      <c r="D3413" s="31"/>
      <c r="E3413" s="31" t="s">
        <v>22684</v>
      </c>
      <c r="F3413" s="275"/>
      <c r="G3413" s="276">
        <v>3160.0</v>
      </c>
      <c r="H3413" s="277">
        <v>380.0</v>
      </c>
      <c r="I3413" s="278">
        <v>71.0</v>
      </c>
      <c r="J3413" s="37">
        <v>85.0</v>
      </c>
      <c r="K3413" s="280"/>
      <c r="L3413" s="280" t="s">
        <v>21</v>
      </c>
      <c r="M3413" s="37"/>
      <c r="N3413" s="260" t="s">
        <v>20645</v>
      </c>
      <c r="O3413" s="260">
        <v>0.0</v>
      </c>
      <c r="P3413" s="260"/>
      <c r="Q3413" s="260"/>
      <c r="R3413" s="260"/>
    </row>
    <row r="3414">
      <c r="A3414" s="279">
        <v>46055.47901122685</v>
      </c>
      <c r="B3414" s="31">
        <v>9834.0</v>
      </c>
      <c r="C3414" s="31" t="s">
        <v>6423</v>
      </c>
      <c r="D3414" s="31"/>
      <c r="E3414" s="31" t="s">
        <v>22683</v>
      </c>
      <c r="F3414" s="275"/>
      <c r="G3414" s="276">
        <v>3680.0</v>
      </c>
      <c r="H3414" s="277">
        <v>320.0</v>
      </c>
      <c r="I3414" s="278">
        <v>13.0</v>
      </c>
      <c r="J3414" s="37">
        <v>0.0</v>
      </c>
      <c r="K3414" s="280"/>
      <c r="L3414" s="280" t="s">
        <v>21</v>
      </c>
      <c r="M3414" s="37"/>
      <c r="N3414" s="260" t="s">
        <v>20645</v>
      </c>
      <c r="O3414" s="260">
        <v>0.0</v>
      </c>
      <c r="P3414" s="260"/>
      <c r="Q3414" s="260"/>
      <c r="R3414" s="260"/>
    </row>
    <row r="3415">
      <c r="A3415" s="279">
        <v>46055.50545815972</v>
      </c>
      <c r="B3415" s="31">
        <v>9835.0</v>
      </c>
      <c r="C3415" s="31" t="s">
        <v>6423</v>
      </c>
      <c r="D3415" s="31"/>
      <c r="E3415" s="31" t="s">
        <v>22683</v>
      </c>
      <c r="F3415" s="275"/>
      <c r="G3415" s="276">
        <v>3360.0</v>
      </c>
      <c r="H3415" s="277">
        <v>460.0</v>
      </c>
      <c r="I3415" s="278">
        <v>86.0</v>
      </c>
      <c r="J3415" s="37">
        <v>0.0</v>
      </c>
      <c r="K3415" s="280"/>
      <c r="L3415" s="280" t="s">
        <v>21</v>
      </c>
      <c r="M3415" s="37"/>
      <c r="N3415" s="260" t="s">
        <v>20645</v>
      </c>
      <c r="O3415" s="260">
        <v>0.0</v>
      </c>
      <c r="P3415" s="260"/>
      <c r="Q3415" s="260"/>
      <c r="R3415" s="260"/>
    </row>
    <row r="3416">
      <c r="A3416" s="279">
        <v>46055.51236771991</v>
      </c>
      <c r="B3416" s="31">
        <v>9836.0</v>
      </c>
      <c r="C3416" s="31"/>
      <c r="D3416" s="31"/>
      <c r="E3416" s="31"/>
      <c r="F3416" s="275"/>
      <c r="G3416" s="276"/>
      <c r="H3416" s="277">
        <v>0.0</v>
      </c>
      <c r="I3416" s="278">
        <v>0.0</v>
      </c>
      <c r="J3416" s="37">
        <v>0.0</v>
      </c>
      <c r="K3416" s="37"/>
      <c r="L3416" s="37" t="s">
        <v>52</v>
      </c>
      <c r="M3416" s="37"/>
      <c r="N3416" s="260" t="s">
        <v>20645</v>
      </c>
      <c r="O3416" s="260">
        <v>0.0</v>
      </c>
      <c r="P3416" s="260"/>
      <c r="Q3416" s="260"/>
      <c r="R3416" s="260"/>
    </row>
    <row r="3417">
      <c r="A3417" s="279">
        <v>46055.51577261574</v>
      </c>
      <c r="B3417" s="31">
        <v>9837.0</v>
      </c>
      <c r="C3417" s="31"/>
      <c r="D3417" s="31"/>
      <c r="E3417" s="31"/>
      <c r="F3417" s="275"/>
      <c r="G3417" s="276"/>
      <c r="H3417" s="277">
        <v>0.0</v>
      </c>
      <c r="I3417" s="278">
        <v>0.0</v>
      </c>
      <c r="J3417" s="37">
        <v>0.0</v>
      </c>
      <c r="K3417" s="37"/>
      <c r="L3417" s="37" t="s">
        <v>52</v>
      </c>
      <c r="M3417" s="37"/>
      <c r="N3417" s="260" t="s">
        <v>20645</v>
      </c>
      <c r="O3417" s="260">
        <v>0.0</v>
      </c>
      <c r="P3417" s="260"/>
      <c r="Q3417" s="260"/>
      <c r="R3417" s="260"/>
    </row>
    <row r="3418">
      <c r="A3418" s="279">
        <v>46055.5172165625</v>
      </c>
      <c r="B3418" s="31">
        <v>9838.0</v>
      </c>
      <c r="C3418" s="31"/>
      <c r="D3418" s="31"/>
      <c r="E3418" s="31"/>
      <c r="F3418" s="275"/>
      <c r="G3418" s="276"/>
      <c r="H3418" s="277">
        <v>0.0</v>
      </c>
      <c r="I3418" s="278">
        <v>0.0</v>
      </c>
      <c r="J3418" s="37">
        <v>0.0</v>
      </c>
      <c r="K3418" s="37"/>
      <c r="L3418" s="37" t="s">
        <v>52</v>
      </c>
      <c r="M3418" s="37"/>
      <c r="N3418" s="260" t="s">
        <v>20645</v>
      </c>
      <c r="O3418" s="260">
        <v>0.0</v>
      </c>
      <c r="P3418" s="260"/>
      <c r="Q3418" s="260"/>
      <c r="R3418" s="260"/>
    </row>
    <row r="3419">
      <c r="A3419" s="279">
        <v>46055.51944300926</v>
      </c>
      <c r="B3419" s="31">
        <v>9839.0</v>
      </c>
      <c r="C3419" s="31" t="s">
        <v>19877</v>
      </c>
      <c r="D3419" s="31"/>
      <c r="E3419" s="31" t="s">
        <v>20697</v>
      </c>
      <c r="F3419" s="275"/>
      <c r="G3419" s="276">
        <v>2780.0</v>
      </c>
      <c r="H3419" s="277">
        <v>200.0</v>
      </c>
      <c r="I3419" s="278">
        <v>33.0</v>
      </c>
      <c r="J3419" s="37">
        <v>0.0</v>
      </c>
      <c r="K3419" s="280"/>
      <c r="L3419" s="280" t="s">
        <v>21</v>
      </c>
      <c r="M3419" s="37"/>
      <c r="N3419" s="260" t="s">
        <v>20645</v>
      </c>
      <c r="O3419" s="260">
        <v>0.0</v>
      </c>
      <c r="P3419" s="260"/>
      <c r="Q3419" s="260"/>
      <c r="R3419" s="260"/>
    </row>
    <row r="3420">
      <c r="A3420" s="279">
        <v>46055.59889466435</v>
      </c>
      <c r="B3420" s="31">
        <v>9840.0</v>
      </c>
      <c r="C3420" s="31" t="s">
        <v>4585</v>
      </c>
      <c r="D3420" s="31"/>
      <c r="E3420" s="31" t="s">
        <v>20697</v>
      </c>
      <c r="F3420" s="275"/>
      <c r="G3420" s="276">
        <v>3100.0</v>
      </c>
      <c r="H3420" s="277">
        <v>280.0</v>
      </c>
      <c r="I3420" s="278">
        <v>47.0</v>
      </c>
      <c r="J3420" s="37">
        <v>0.0</v>
      </c>
      <c r="K3420" s="280"/>
      <c r="L3420" s="280" t="s">
        <v>21</v>
      </c>
      <c r="M3420" s="37"/>
      <c r="N3420" s="260" t="s">
        <v>20645</v>
      </c>
      <c r="O3420" s="260">
        <v>0.0</v>
      </c>
      <c r="P3420" s="260"/>
      <c r="Q3420" s="260"/>
      <c r="R3420" s="260"/>
    </row>
    <row r="3421">
      <c r="A3421" s="279"/>
      <c r="B3421" s="31"/>
      <c r="C3421" s="31"/>
      <c r="D3421" s="31"/>
      <c r="E3421" s="31"/>
      <c r="F3421" s="275"/>
      <c r="G3421" s="276"/>
      <c r="H3421" s="277"/>
      <c r="I3421" s="278"/>
      <c r="J3421" s="37"/>
      <c r="K3421" s="280"/>
      <c r="L3421" s="280"/>
      <c r="M3421" s="37"/>
      <c r="N3421" s="260"/>
      <c r="O3421" s="260"/>
      <c r="P3421" s="260"/>
      <c r="Q3421" s="260"/>
      <c r="R3421" s="260"/>
    </row>
    <row r="3422">
      <c r="A3422" s="279">
        <v>46053.0</v>
      </c>
      <c r="B3422" s="31">
        <v>9841.0</v>
      </c>
      <c r="C3422" s="31" t="s">
        <v>6423</v>
      </c>
      <c r="D3422" s="31"/>
      <c r="E3422" s="31" t="s">
        <v>22220</v>
      </c>
      <c r="F3422" s="275"/>
      <c r="G3422" s="276">
        <v>3640.0</v>
      </c>
      <c r="H3422" s="277">
        <v>260.0</v>
      </c>
      <c r="I3422" s="278">
        <v>11.0</v>
      </c>
      <c r="J3422" s="37">
        <v>13.0</v>
      </c>
      <c r="K3422" s="280"/>
      <c r="L3422" s="280" t="s">
        <v>21</v>
      </c>
      <c r="M3422" s="37"/>
      <c r="N3422" s="260" t="s">
        <v>20645</v>
      </c>
      <c r="O3422" s="260">
        <v>0.0</v>
      </c>
      <c r="P3422" s="260"/>
      <c r="Q3422" s="260"/>
      <c r="R3422" s="260"/>
    </row>
    <row r="3423">
      <c r="A3423" s="279">
        <v>46053.0</v>
      </c>
      <c r="B3423" s="31">
        <v>9842.0</v>
      </c>
      <c r="C3423" s="31" t="s">
        <v>6423</v>
      </c>
      <c r="D3423" s="31"/>
      <c r="E3423" s="31" t="s">
        <v>22359</v>
      </c>
      <c r="F3423" s="275"/>
      <c r="G3423" s="276">
        <v>3380.0</v>
      </c>
      <c r="H3423" s="277">
        <v>660.0</v>
      </c>
      <c r="I3423" s="278">
        <v>123.0</v>
      </c>
      <c r="J3423" s="37">
        <v>147.0</v>
      </c>
      <c r="K3423" s="280"/>
      <c r="L3423" s="280" t="s">
        <v>21</v>
      </c>
      <c r="M3423" s="37"/>
      <c r="N3423" s="260" t="s">
        <v>20645</v>
      </c>
      <c r="O3423" s="260">
        <v>0.0</v>
      </c>
      <c r="P3423" s="260"/>
      <c r="Q3423" s="260"/>
      <c r="R3423" s="260"/>
    </row>
    <row r="3424">
      <c r="A3424" s="279">
        <v>46055.65720556713</v>
      </c>
      <c r="B3424" s="31">
        <v>9843.0</v>
      </c>
      <c r="C3424" s="31" t="s">
        <v>4454</v>
      </c>
      <c r="D3424" s="31"/>
      <c r="E3424" s="31"/>
      <c r="F3424" s="275"/>
      <c r="G3424" s="276">
        <v>3300.0</v>
      </c>
      <c r="H3424" s="277">
        <v>440.0</v>
      </c>
      <c r="I3424" s="278">
        <v>27.0</v>
      </c>
      <c r="J3424" s="37">
        <v>32.0</v>
      </c>
      <c r="K3424" s="280"/>
      <c r="L3424" s="280" t="s">
        <v>21</v>
      </c>
      <c r="M3424" s="37"/>
      <c r="N3424" s="260" t="s">
        <v>20645</v>
      </c>
      <c r="O3424" s="260">
        <v>0.0</v>
      </c>
      <c r="P3424" s="260"/>
      <c r="Q3424" s="260"/>
      <c r="R3424" s="260"/>
    </row>
    <row r="3425">
      <c r="A3425" s="279"/>
      <c r="B3425" s="31"/>
      <c r="C3425" s="31"/>
      <c r="D3425" s="31"/>
      <c r="E3425" s="31"/>
      <c r="F3425" s="275"/>
      <c r="G3425" s="276"/>
      <c r="H3425" s="277"/>
      <c r="I3425" s="278"/>
      <c r="J3425" s="37"/>
      <c r="K3425" s="37"/>
      <c r="L3425" s="37"/>
      <c r="M3425" s="37"/>
      <c r="N3425" s="260"/>
      <c r="O3425" s="260"/>
      <c r="P3425" s="260"/>
      <c r="Q3425" s="260"/>
      <c r="R3425" s="260"/>
    </row>
    <row r="3426">
      <c r="A3426" s="279">
        <v>46056.02901650463</v>
      </c>
      <c r="B3426" s="31">
        <v>9844.0</v>
      </c>
      <c r="C3426" s="31" t="s">
        <v>4110</v>
      </c>
      <c r="D3426" s="31"/>
      <c r="E3426" s="31" t="s">
        <v>4500</v>
      </c>
      <c r="F3426" s="275"/>
      <c r="G3426" s="276">
        <v>3620.0</v>
      </c>
      <c r="H3426" s="277">
        <v>540.0</v>
      </c>
      <c r="I3426" s="278">
        <v>33.0</v>
      </c>
      <c r="J3426" s="37">
        <v>39.0</v>
      </c>
      <c r="K3426" s="37"/>
      <c r="L3426" s="37" t="s">
        <v>52</v>
      </c>
      <c r="M3426" s="37"/>
      <c r="N3426" s="260" t="s">
        <v>20645</v>
      </c>
      <c r="O3426" s="260">
        <v>0.0</v>
      </c>
      <c r="P3426" s="260"/>
      <c r="Q3426" s="260"/>
      <c r="R3426" s="260"/>
    </row>
    <row r="3427">
      <c r="A3427" s="279">
        <v>46056.35575202546</v>
      </c>
      <c r="B3427" s="31">
        <v>9845.0</v>
      </c>
      <c r="C3427" s="31" t="s">
        <v>4082</v>
      </c>
      <c r="D3427" s="31"/>
      <c r="E3427" s="31"/>
      <c r="F3427" s="275"/>
      <c r="G3427" s="276">
        <v>3900.0</v>
      </c>
      <c r="H3427" s="277">
        <v>900.0</v>
      </c>
      <c r="I3427" s="278">
        <v>54.0</v>
      </c>
      <c r="J3427" s="37">
        <v>65.0</v>
      </c>
      <c r="K3427" s="280"/>
      <c r="L3427" s="280" t="s">
        <v>21</v>
      </c>
      <c r="M3427" s="37"/>
      <c r="N3427" s="260" t="s">
        <v>20645</v>
      </c>
      <c r="O3427" s="260">
        <v>0.0</v>
      </c>
      <c r="P3427" s="260"/>
      <c r="Q3427" s="260"/>
      <c r="R3427" s="260"/>
    </row>
    <row r="3428">
      <c r="A3428" s="279">
        <v>46056.35695472222</v>
      </c>
      <c r="B3428" s="31">
        <v>9846.0</v>
      </c>
      <c r="C3428" s="31" t="s">
        <v>10694</v>
      </c>
      <c r="D3428" s="31"/>
      <c r="E3428" s="31" t="s">
        <v>23449</v>
      </c>
      <c r="F3428" s="275"/>
      <c r="G3428" s="276">
        <v>2940.0</v>
      </c>
      <c r="H3428" s="277">
        <v>360.0</v>
      </c>
      <c r="I3428" s="278">
        <v>60.0</v>
      </c>
      <c r="J3428" s="37">
        <v>72.0</v>
      </c>
      <c r="K3428" s="280"/>
      <c r="L3428" s="280" t="s">
        <v>21</v>
      </c>
      <c r="M3428" s="37"/>
      <c r="N3428" s="260" t="s">
        <v>20645</v>
      </c>
      <c r="O3428" s="260">
        <v>0.0</v>
      </c>
      <c r="P3428" s="260"/>
      <c r="Q3428" s="260"/>
      <c r="R3428" s="260"/>
    </row>
    <row r="3429">
      <c r="A3429" s="279">
        <v>46056.36339221065</v>
      </c>
      <c r="B3429" s="31">
        <v>9847.0</v>
      </c>
      <c r="C3429" s="31" t="s">
        <v>4138</v>
      </c>
      <c r="D3429" s="31"/>
      <c r="E3429" s="31"/>
      <c r="F3429" s="275"/>
      <c r="G3429" s="276">
        <v>2940.0</v>
      </c>
      <c r="H3429" s="277">
        <v>100.0</v>
      </c>
      <c r="I3429" s="278">
        <v>20.0</v>
      </c>
      <c r="J3429" s="37">
        <v>24.0</v>
      </c>
      <c r="K3429" s="37"/>
      <c r="L3429" s="37" t="s">
        <v>60</v>
      </c>
      <c r="M3429" s="37">
        <v>227454.0</v>
      </c>
      <c r="N3429" s="260" t="s">
        <v>20645</v>
      </c>
      <c r="O3429" s="260">
        <v>0.0</v>
      </c>
      <c r="P3429" s="260"/>
      <c r="Q3429" s="260"/>
      <c r="R3429" s="260"/>
    </row>
    <row r="3430">
      <c r="A3430" s="279">
        <v>46056.44711634259</v>
      </c>
      <c r="B3430" s="31">
        <v>9848.0</v>
      </c>
      <c r="C3430" s="31" t="s">
        <v>8901</v>
      </c>
      <c r="D3430" s="31"/>
      <c r="E3430" s="31" t="s">
        <v>23450</v>
      </c>
      <c r="F3430" s="275"/>
      <c r="G3430" s="276">
        <v>12420.0</v>
      </c>
      <c r="H3430" s="277">
        <v>1740.0</v>
      </c>
      <c r="I3430" s="278">
        <v>288.0</v>
      </c>
      <c r="J3430" s="37">
        <v>345.0</v>
      </c>
      <c r="K3430" s="280"/>
      <c r="L3430" s="280" t="s">
        <v>21</v>
      </c>
      <c r="M3430" s="37"/>
      <c r="N3430" s="260" t="s">
        <v>20645</v>
      </c>
      <c r="O3430" s="260">
        <v>0.0</v>
      </c>
      <c r="P3430" s="260"/>
      <c r="Q3430" s="260"/>
      <c r="R3430" s="260"/>
    </row>
    <row r="3431">
      <c r="A3431" s="279">
        <v>46056.47220446759</v>
      </c>
      <c r="B3431" s="31">
        <v>9849.0</v>
      </c>
      <c r="C3431" s="31" t="s">
        <v>4112</v>
      </c>
      <c r="D3431" s="31"/>
      <c r="E3431" s="31" t="s">
        <v>23451</v>
      </c>
      <c r="F3431" s="275"/>
      <c r="G3431" s="276">
        <v>3960.0</v>
      </c>
      <c r="H3431" s="277">
        <v>1340.0</v>
      </c>
      <c r="I3431" s="278">
        <v>222.0</v>
      </c>
      <c r="J3431" s="37">
        <v>266.0</v>
      </c>
      <c r="K3431" s="280"/>
      <c r="L3431" s="280" t="s">
        <v>21</v>
      </c>
      <c r="M3431" s="37"/>
      <c r="N3431" s="260" t="s">
        <v>20645</v>
      </c>
      <c r="O3431" s="260">
        <v>0.0</v>
      </c>
      <c r="P3431" s="260"/>
      <c r="Q3431" s="260"/>
      <c r="R3431" s="260"/>
    </row>
    <row r="3432">
      <c r="A3432" s="279">
        <v>46056.48254354167</v>
      </c>
      <c r="B3432" s="31">
        <v>9850.0</v>
      </c>
      <c r="C3432" s="31" t="s">
        <v>6423</v>
      </c>
      <c r="D3432" s="31"/>
      <c r="E3432" s="31" t="s">
        <v>22684</v>
      </c>
      <c r="F3432" s="275"/>
      <c r="G3432" s="276">
        <v>3280.0</v>
      </c>
      <c r="H3432" s="277">
        <v>140.0</v>
      </c>
      <c r="I3432" s="278">
        <v>6.0</v>
      </c>
      <c r="J3432" s="37">
        <v>7.0</v>
      </c>
      <c r="K3432" s="280"/>
      <c r="L3432" s="280" t="s">
        <v>21</v>
      </c>
      <c r="M3432" s="37"/>
      <c r="N3432" s="260" t="s">
        <v>20645</v>
      </c>
      <c r="O3432" s="260">
        <v>0.0</v>
      </c>
      <c r="P3432" s="260"/>
      <c r="Q3432" s="260"/>
      <c r="R3432" s="260"/>
    </row>
    <row r="3433">
      <c r="A3433" s="279">
        <v>46056.48847332176</v>
      </c>
      <c r="B3433" s="31">
        <v>9851.0</v>
      </c>
      <c r="C3433" s="31" t="s">
        <v>6423</v>
      </c>
      <c r="D3433" s="31"/>
      <c r="E3433" s="31" t="s">
        <v>22684</v>
      </c>
      <c r="F3433" s="275"/>
      <c r="G3433" s="276">
        <v>3140.0</v>
      </c>
      <c r="H3433" s="277">
        <v>380.0</v>
      </c>
      <c r="I3433" s="278">
        <v>71.0</v>
      </c>
      <c r="J3433" s="37">
        <v>85.0</v>
      </c>
      <c r="K3433" s="280"/>
      <c r="L3433" s="280" t="s">
        <v>21</v>
      </c>
      <c r="M3433" s="37"/>
      <c r="N3433" s="260" t="s">
        <v>20645</v>
      </c>
      <c r="O3433" s="260">
        <v>0.0</v>
      </c>
      <c r="P3433" s="260"/>
      <c r="Q3433" s="260"/>
      <c r="R3433" s="260"/>
    </row>
    <row r="3434">
      <c r="A3434" s="279">
        <v>46056.48916960648</v>
      </c>
      <c r="B3434" s="31">
        <v>9852.0</v>
      </c>
      <c r="C3434" s="31" t="s">
        <v>6423</v>
      </c>
      <c r="D3434" s="31"/>
      <c r="E3434" s="31" t="s">
        <v>22683</v>
      </c>
      <c r="F3434" s="275"/>
      <c r="G3434" s="276">
        <v>3300.0</v>
      </c>
      <c r="H3434" s="277">
        <v>160.0</v>
      </c>
      <c r="I3434" s="278">
        <v>7.0</v>
      </c>
      <c r="J3434" s="37">
        <v>8.0</v>
      </c>
      <c r="K3434" s="280"/>
      <c r="L3434" s="280" t="s">
        <v>21</v>
      </c>
      <c r="M3434" s="37"/>
      <c r="N3434" s="260" t="s">
        <v>20645</v>
      </c>
      <c r="O3434" s="260">
        <v>0.0</v>
      </c>
      <c r="P3434" s="260"/>
      <c r="Q3434" s="260"/>
      <c r="R3434" s="260"/>
    </row>
    <row r="3435">
      <c r="A3435" s="279">
        <v>46056.49078678241</v>
      </c>
      <c r="B3435" s="31">
        <v>9853.0</v>
      </c>
      <c r="C3435" s="31" t="s">
        <v>6423</v>
      </c>
      <c r="D3435" s="31"/>
      <c r="E3435" s="31" t="s">
        <v>22683</v>
      </c>
      <c r="F3435" s="275"/>
      <c r="G3435" s="276">
        <v>3160.0</v>
      </c>
      <c r="H3435" s="277">
        <v>320.0</v>
      </c>
      <c r="I3435" s="278">
        <v>60.0</v>
      </c>
      <c r="J3435" s="37">
        <v>72.0</v>
      </c>
      <c r="K3435" s="280"/>
      <c r="L3435" s="280" t="s">
        <v>21</v>
      </c>
      <c r="M3435" s="37"/>
      <c r="N3435" s="260" t="s">
        <v>20645</v>
      </c>
      <c r="O3435" s="260">
        <v>0.0</v>
      </c>
      <c r="P3435" s="260"/>
      <c r="Q3435" s="260"/>
      <c r="R3435" s="260"/>
    </row>
    <row r="3436">
      <c r="A3436" s="279">
        <v>46056.493155625</v>
      </c>
      <c r="B3436" s="31">
        <v>9854.0</v>
      </c>
      <c r="C3436" s="31" t="s">
        <v>4082</v>
      </c>
      <c r="D3436" s="31"/>
      <c r="E3436" s="31"/>
      <c r="F3436" s="275"/>
      <c r="G3436" s="276">
        <v>4300.0</v>
      </c>
      <c r="H3436" s="277">
        <v>1300.0</v>
      </c>
      <c r="I3436" s="278">
        <v>52.0</v>
      </c>
      <c r="J3436" s="37">
        <v>63.0</v>
      </c>
      <c r="K3436" s="280"/>
      <c r="L3436" s="280" t="s">
        <v>21</v>
      </c>
      <c r="M3436" s="37"/>
      <c r="N3436" s="260" t="s">
        <v>20645</v>
      </c>
      <c r="O3436" s="260">
        <v>0.0</v>
      </c>
      <c r="P3436" s="260"/>
      <c r="Q3436" s="260"/>
      <c r="R3436" s="260"/>
    </row>
    <row r="3437">
      <c r="A3437" s="279">
        <v>46056.54542465278</v>
      </c>
      <c r="B3437" s="31">
        <v>9855.0</v>
      </c>
      <c r="C3437" s="31" t="s">
        <v>19975</v>
      </c>
      <c r="D3437" s="31"/>
      <c r="E3437" s="31"/>
      <c r="F3437" s="275"/>
      <c r="G3437" s="276">
        <v>2820.0</v>
      </c>
      <c r="H3437" s="277">
        <v>240.0</v>
      </c>
      <c r="I3437" s="278">
        <v>58.0</v>
      </c>
      <c r="J3437" s="37">
        <v>70.0</v>
      </c>
      <c r="K3437" s="37"/>
      <c r="L3437" s="37" t="s">
        <v>52</v>
      </c>
      <c r="M3437" s="37"/>
      <c r="N3437" s="260" t="s">
        <v>20645</v>
      </c>
      <c r="O3437" s="260">
        <v>0.0</v>
      </c>
      <c r="P3437" s="260"/>
      <c r="Q3437" s="260"/>
      <c r="R3437" s="260"/>
    </row>
    <row r="3438">
      <c r="A3438" s="279">
        <v>46056.57856896991</v>
      </c>
      <c r="B3438" s="31">
        <v>9856.0</v>
      </c>
      <c r="C3438" s="31" t="s">
        <v>3989</v>
      </c>
      <c r="D3438" s="31"/>
      <c r="E3438" s="31" t="s">
        <v>20873</v>
      </c>
      <c r="F3438" s="275"/>
      <c r="G3438" s="276">
        <v>3080.0</v>
      </c>
      <c r="H3438" s="277">
        <v>440.0</v>
      </c>
      <c r="I3438" s="278">
        <v>88.0</v>
      </c>
      <c r="J3438" s="37">
        <v>106.0</v>
      </c>
      <c r="K3438" s="37"/>
      <c r="L3438" s="37" t="s">
        <v>60</v>
      </c>
      <c r="M3438" s="37">
        <v>625466.0</v>
      </c>
      <c r="N3438" s="260" t="s">
        <v>20645</v>
      </c>
      <c r="O3438" s="260">
        <v>0.0</v>
      </c>
      <c r="P3438" s="260"/>
      <c r="Q3438" s="260"/>
      <c r="R3438" s="260"/>
    </row>
    <row r="3439">
      <c r="A3439" s="279">
        <v>46055.0</v>
      </c>
      <c r="B3439" s="31">
        <v>9857.0</v>
      </c>
      <c r="C3439" s="31" t="s">
        <v>20726</v>
      </c>
      <c r="D3439" s="31"/>
      <c r="E3439" s="31" t="s">
        <v>23442</v>
      </c>
      <c r="F3439" s="275"/>
      <c r="G3439" s="276">
        <v>3140.0</v>
      </c>
      <c r="H3439" s="277">
        <v>340.0</v>
      </c>
      <c r="I3439" s="278">
        <v>68.0</v>
      </c>
      <c r="J3439" s="37">
        <v>82.0</v>
      </c>
      <c r="K3439" s="280"/>
      <c r="L3439" s="280" t="s">
        <v>21</v>
      </c>
      <c r="M3439" s="37"/>
      <c r="N3439" s="260" t="s">
        <v>20645</v>
      </c>
      <c r="O3439" s="260">
        <v>0.0</v>
      </c>
      <c r="P3439" s="260"/>
      <c r="Q3439" s="260"/>
      <c r="R3439" s="260"/>
    </row>
    <row r="3440">
      <c r="A3440" s="279">
        <v>46056.597432442126</v>
      </c>
      <c r="B3440" s="31">
        <v>9858.0</v>
      </c>
      <c r="C3440" s="31" t="s">
        <v>4110</v>
      </c>
      <c r="D3440" s="31"/>
      <c r="E3440" s="31" t="s">
        <v>4500</v>
      </c>
      <c r="F3440" s="275"/>
      <c r="G3440" s="276">
        <v>3440.0</v>
      </c>
      <c r="H3440" s="277">
        <v>340.0</v>
      </c>
      <c r="I3440" s="278">
        <v>68.0</v>
      </c>
      <c r="J3440" s="37">
        <v>82.0</v>
      </c>
      <c r="K3440" s="37"/>
      <c r="L3440" s="37" t="s">
        <v>52</v>
      </c>
      <c r="M3440" s="37"/>
      <c r="N3440" s="260" t="s">
        <v>20645</v>
      </c>
      <c r="O3440" s="260">
        <v>0.0</v>
      </c>
      <c r="P3440" s="260"/>
      <c r="Q3440" s="260"/>
      <c r="R3440" s="260"/>
    </row>
    <row r="3441">
      <c r="A3441" s="279">
        <v>46056.61117099537</v>
      </c>
      <c r="B3441" s="31">
        <v>9859.0</v>
      </c>
      <c r="C3441" s="31" t="s">
        <v>19975</v>
      </c>
      <c r="D3441" s="31"/>
      <c r="E3441" s="31"/>
      <c r="F3441" s="275"/>
      <c r="G3441" s="276">
        <v>3200.0</v>
      </c>
      <c r="H3441" s="277">
        <v>620.0</v>
      </c>
      <c r="I3441" s="278">
        <v>38.0</v>
      </c>
      <c r="J3441" s="37">
        <v>45.0</v>
      </c>
      <c r="K3441" s="37"/>
      <c r="L3441" s="37" t="s">
        <v>52</v>
      </c>
      <c r="M3441" s="37"/>
      <c r="N3441" s="260" t="s">
        <v>20645</v>
      </c>
      <c r="O3441" s="260">
        <v>0.0</v>
      </c>
      <c r="P3441" s="260"/>
      <c r="Q3441" s="260"/>
      <c r="R3441" s="260"/>
    </row>
    <row r="3442">
      <c r="A3442" s="279">
        <v>46056.63837935185</v>
      </c>
      <c r="B3442" s="31">
        <v>9860.0</v>
      </c>
      <c r="C3442" s="31" t="s">
        <v>4082</v>
      </c>
      <c r="D3442" s="31"/>
      <c r="E3442" s="31"/>
      <c r="F3442" s="275"/>
      <c r="G3442" s="276">
        <v>4000.0</v>
      </c>
      <c r="H3442" s="277">
        <v>1000.0</v>
      </c>
      <c r="I3442" s="278">
        <v>40.0</v>
      </c>
      <c r="J3442" s="37">
        <v>48.0</v>
      </c>
      <c r="K3442" s="280"/>
      <c r="L3442" s="280" t="s">
        <v>21</v>
      </c>
      <c r="M3442" s="37"/>
      <c r="N3442" s="260" t="s">
        <v>20645</v>
      </c>
      <c r="O3442" s="260">
        <v>0.0</v>
      </c>
      <c r="P3442" s="260"/>
      <c r="Q3442" s="260"/>
      <c r="R3442" s="260"/>
    </row>
    <row r="3443">
      <c r="A3443" s="279">
        <v>46056.66619315972</v>
      </c>
      <c r="B3443" s="31">
        <v>9861.0</v>
      </c>
      <c r="C3443" s="31" t="s">
        <v>8901</v>
      </c>
      <c r="D3443" s="31"/>
      <c r="E3443" s="31" t="s">
        <v>23452</v>
      </c>
      <c r="F3443" s="275"/>
      <c r="G3443" s="276">
        <v>12920.0</v>
      </c>
      <c r="H3443" s="277">
        <v>2480.0</v>
      </c>
      <c r="I3443" s="278">
        <v>410.0</v>
      </c>
      <c r="J3443" s="37">
        <v>492.0</v>
      </c>
      <c r="K3443" s="280"/>
      <c r="L3443" s="280" t="s">
        <v>21</v>
      </c>
      <c r="M3443" s="37"/>
      <c r="N3443" s="260" t="s">
        <v>20645</v>
      </c>
      <c r="O3443" s="260">
        <v>0.0</v>
      </c>
      <c r="P3443" s="260"/>
      <c r="Q3443" s="260"/>
      <c r="R3443" s="260"/>
    </row>
    <row r="3444">
      <c r="A3444" s="279"/>
      <c r="B3444" s="31"/>
      <c r="C3444" s="31"/>
      <c r="D3444" s="31"/>
      <c r="E3444" s="31"/>
      <c r="F3444" s="275"/>
      <c r="G3444" s="276"/>
      <c r="H3444" s="277"/>
      <c r="I3444" s="278"/>
      <c r="J3444" s="37"/>
      <c r="K3444" s="37"/>
      <c r="L3444" s="37"/>
      <c r="M3444" s="37"/>
      <c r="N3444" s="260"/>
      <c r="O3444" s="260"/>
      <c r="P3444" s="260"/>
      <c r="Q3444" s="260"/>
      <c r="R3444" s="260"/>
    </row>
    <row r="3445">
      <c r="A3445" s="279">
        <v>46057.02901599537</v>
      </c>
      <c r="B3445" s="31">
        <v>9862.0</v>
      </c>
      <c r="C3445" s="31" t="s">
        <v>4035</v>
      </c>
      <c r="D3445" s="31"/>
      <c r="E3445" s="31"/>
      <c r="F3445" s="275"/>
      <c r="G3445" s="276">
        <v>4060.0</v>
      </c>
      <c r="H3445" s="277">
        <v>1340.0</v>
      </c>
      <c r="I3445" s="278">
        <v>54.0</v>
      </c>
      <c r="J3445" s="37">
        <v>65.0</v>
      </c>
      <c r="K3445" s="37"/>
      <c r="L3445" s="37" t="s">
        <v>52</v>
      </c>
      <c r="M3445" s="37"/>
      <c r="N3445" s="260" t="s">
        <v>20645</v>
      </c>
      <c r="O3445" s="260">
        <v>0.0</v>
      </c>
      <c r="P3445" s="260"/>
      <c r="Q3445" s="260"/>
      <c r="R3445" s="260"/>
    </row>
    <row r="3446">
      <c r="A3446" s="279">
        <v>46057.340366793986</v>
      </c>
      <c r="B3446" s="31">
        <v>9863.0</v>
      </c>
      <c r="C3446" s="31" t="s">
        <v>9968</v>
      </c>
      <c r="D3446" s="31"/>
      <c r="E3446" s="31" t="s">
        <v>23457</v>
      </c>
      <c r="F3446" s="275"/>
      <c r="G3446" s="276">
        <v>3680.0</v>
      </c>
      <c r="H3446" s="277">
        <v>1080.0</v>
      </c>
      <c r="I3446" s="278">
        <v>44.0</v>
      </c>
      <c r="J3446" s="37">
        <v>52.0</v>
      </c>
      <c r="K3446" s="280"/>
      <c r="L3446" s="280" t="s">
        <v>21</v>
      </c>
      <c r="M3446" s="37"/>
      <c r="N3446" s="260" t="s">
        <v>20645</v>
      </c>
      <c r="O3446" s="260">
        <v>0.0</v>
      </c>
      <c r="P3446" s="260"/>
      <c r="Q3446" s="260"/>
      <c r="R3446" s="260"/>
    </row>
    <row r="3447">
      <c r="A3447" s="279">
        <v>46057.3664031713</v>
      </c>
      <c r="B3447" s="31">
        <v>9864.0</v>
      </c>
      <c r="C3447" s="31" t="s">
        <v>8901</v>
      </c>
      <c r="D3447" s="31"/>
      <c r="E3447" s="31" t="s">
        <v>23458</v>
      </c>
      <c r="F3447" s="275"/>
      <c r="G3447" s="276">
        <v>13020.0</v>
      </c>
      <c r="H3447" s="277">
        <v>2440.0</v>
      </c>
      <c r="I3447" s="278">
        <v>403.0</v>
      </c>
      <c r="J3447" s="37">
        <v>484.0</v>
      </c>
      <c r="K3447" s="280"/>
      <c r="L3447" s="280" t="s">
        <v>21</v>
      </c>
      <c r="M3447" s="37"/>
      <c r="N3447" s="260" t="s">
        <v>20645</v>
      </c>
      <c r="O3447" s="260">
        <v>0.0</v>
      </c>
      <c r="P3447" s="260"/>
      <c r="Q3447" s="260"/>
      <c r="R3447" s="260"/>
    </row>
    <row r="3448">
      <c r="A3448" s="279">
        <v>46057.38098956019</v>
      </c>
      <c r="B3448" s="31">
        <v>9865.0</v>
      </c>
      <c r="C3448" s="31" t="s">
        <v>8901</v>
      </c>
      <c r="D3448" s="31"/>
      <c r="E3448" s="31" t="s">
        <v>23459</v>
      </c>
      <c r="F3448" s="275"/>
      <c r="G3448" s="276">
        <v>11920.0</v>
      </c>
      <c r="H3448" s="277">
        <v>1300.0</v>
      </c>
      <c r="I3448" s="278">
        <v>215.0</v>
      </c>
      <c r="J3448" s="37">
        <v>258.0</v>
      </c>
      <c r="K3448" s="280"/>
      <c r="L3448" s="280" t="s">
        <v>21</v>
      </c>
      <c r="M3448" s="37"/>
      <c r="N3448" s="260" t="s">
        <v>20645</v>
      </c>
      <c r="O3448" s="260">
        <v>0.0</v>
      </c>
      <c r="P3448" s="260"/>
      <c r="Q3448" s="260"/>
      <c r="R3448" s="260"/>
    </row>
    <row r="3449">
      <c r="A3449" s="279">
        <v>46057.44806090278</v>
      </c>
      <c r="B3449" s="31">
        <v>9866.0</v>
      </c>
      <c r="C3449" s="31" t="s">
        <v>9968</v>
      </c>
      <c r="D3449" s="31"/>
      <c r="E3449" s="31" t="s">
        <v>23457</v>
      </c>
      <c r="F3449" s="275"/>
      <c r="G3449" s="276">
        <v>3640.0</v>
      </c>
      <c r="H3449" s="277">
        <v>1040.0</v>
      </c>
      <c r="I3449" s="278">
        <v>42.0</v>
      </c>
      <c r="J3449" s="37">
        <v>50.0</v>
      </c>
      <c r="K3449" s="280"/>
      <c r="L3449" s="280" t="s">
        <v>21</v>
      </c>
      <c r="M3449" s="37"/>
      <c r="N3449" s="260" t="s">
        <v>20645</v>
      </c>
      <c r="O3449" s="260">
        <v>0.0</v>
      </c>
      <c r="P3449" s="260"/>
      <c r="Q3449" s="260"/>
      <c r="R3449" s="260"/>
    </row>
    <row r="3450">
      <c r="A3450" s="279">
        <v>46057.46410278935</v>
      </c>
      <c r="B3450" s="31">
        <v>9867.0</v>
      </c>
      <c r="C3450" s="31" t="s">
        <v>6423</v>
      </c>
      <c r="D3450" s="31"/>
      <c r="E3450" s="31" t="s">
        <v>19855</v>
      </c>
      <c r="F3450" s="275"/>
      <c r="G3450" s="276">
        <v>3180.0</v>
      </c>
      <c r="H3450" s="277">
        <v>120.0</v>
      </c>
      <c r="I3450" s="278">
        <v>5.0</v>
      </c>
      <c r="J3450" s="37">
        <v>6.0</v>
      </c>
      <c r="K3450" s="280"/>
      <c r="L3450" s="280" t="s">
        <v>21</v>
      </c>
      <c r="M3450" s="37"/>
      <c r="N3450" s="260" t="s">
        <v>20645</v>
      </c>
      <c r="O3450" s="260">
        <v>0.0</v>
      </c>
      <c r="P3450" s="260"/>
      <c r="Q3450" s="260"/>
      <c r="R3450" s="260"/>
    </row>
    <row r="3451">
      <c r="A3451" s="279">
        <v>46057.472519675925</v>
      </c>
      <c r="B3451" s="31">
        <v>9868.0</v>
      </c>
      <c r="C3451" s="31" t="s">
        <v>6423</v>
      </c>
      <c r="D3451" s="31"/>
      <c r="E3451" s="31" t="s">
        <v>19855</v>
      </c>
      <c r="F3451" s="275"/>
      <c r="G3451" s="276">
        <v>3060.0</v>
      </c>
      <c r="H3451" s="277">
        <v>260.0</v>
      </c>
      <c r="I3451" s="278">
        <v>49.0</v>
      </c>
      <c r="J3451" s="37">
        <v>58.0</v>
      </c>
      <c r="K3451" s="280"/>
      <c r="L3451" s="280" t="s">
        <v>21</v>
      </c>
      <c r="M3451" s="37"/>
      <c r="N3451" s="260" t="s">
        <v>20645</v>
      </c>
      <c r="O3451" s="260">
        <v>0.0</v>
      </c>
      <c r="P3451" s="260"/>
      <c r="Q3451" s="260"/>
      <c r="R3451" s="260"/>
    </row>
    <row r="3452">
      <c r="A3452" s="279">
        <v>46057.480249224536</v>
      </c>
      <c r="B3452" s="31">
        <v>9869.0</v>
      </c>
      <c r="C3452" s="31" t="s">
        <v>6423</v>
      </c>
      <c r="D3452" s="31"/>
      <c r="E3452" s="31" t="s">
        <v>19861</v>
      </c>
      <c r="F3452" s="275"/>
      <c r="G3452" s="276">
        <v>3480.0</v>
      </c>
      <c r="H3452" s="277">
        <v>280.0</v>
      </c>
      <c r="I3452" s="278">
        <v>12.0</v>
      </c>
      <c r="J3452" s="37">
        <v>14.0</v>
      </c>
      <c r="K3452" s="280"/>
      <c r="L3452" s="280" t="s">
        <v>21</v>
      </c>
      <c r="M3452" s="37"/>
      <c r="N3452" s="260" t="s">
        <v>20645</v>
      </c>
      <c r="O3452" s="260">
        <v>0.0</v>
      </c>
      <c r="P3452" s="260"/>
      <c r="Q3452" s="260"/>
      <c r="R3452" s="260"/>
    </row>
    <row r="3453">
      <c r="A3453" s="279">
        <v>46057.49254010417</v>
      </c>
      <c r="B3453" s="31">
        <v>9870.0</v>
      </c>
      <c r="C3453" s="31" t="s">
        <v>6423</v>
      </c>
      <c r="D3453" s="31"/>
      <c r="E3453" s="31" t="s">
        <v>19861</v>
      </c>
      <c r="F3453" s="275"/>
      <c r="G3453" s="276">
        <v>3200.0</v>
      </c>
      <c r="H3453" s="277">
        <v>360.0</v>
      </c>
      <c r="I3453" s="278">
        <v>67.0</v>
      </c>
      <c r="J3453" s="37">
        <v>80.0</v>
      </c>
      <c r="K3453" s="280"/>
      <c r="L3453" s="280" t="s">
        <v>21</v>
      </c>
      <c r="M3453" s="37"/>
      <c r="N3453" s="260" t="s">
        <v>20645</v>
      </c>
      <c r="O3453" s="260">
        <v>0.0</v>
      </c>
      <c r="P3453" s="260"/>
      <c r="Q3453" s="260"/>
      <c r="R3453" s="260"/>
    </row>
    <row r="3454">
      <c r="A3454" s="279">
        <v>46057.49782805555</v>
      </c>
      <c r="B3454" s="31">
        <v>9871.0</v>
      </c>
      <c r="C3454" s="31" t="s">
        <v>3980</v>
      </c>
      <c r="D3454" s="31"/>
      <c r="E3454" s="31"/>
      <c r="F3454" s="275"/>
      <c r="G3454" s="276">
        <v>3100.0</v>
      </c>
      <c r="H3454" s="277">
        <v>560.0</v>
      </c>
      <c r="I3454" s="278">
        <v>93.0</v>
      </c>
      <c r="J3454" s="37">
        <v>111.0</v>
      </c>
      <c r="K3454" s="280"/>
      <c r="L3454" s="280" t="s">
        <v>21</v>
      </c>
      <c r="M3454" s="37"/>
      <c r="N3454" s="260" t="s">
        <v>20645</v>
      </c>
      <c r="O3454" s="260">
        <v>0.0</v>
      </c>
      <c r="P3454" s="260"/>
      <c r="Q3454" s="260"/>
      <c r="R3454" s="260"/>
    </row>
    <row r="3455">
      <c r="A3455" s="279">
        <v>46057.50402724537</v>
      </c>
      <c r="B3455" s="31">
        <v>9872.0</v>
      </c>
      <c r="C3455" s="31" t="s">
        <v>8901</v>
      </c>
      <c r="D3455" s="31"/>
      <c r="E3455" s="31" t="s">
        <v>23460</v>
      </c>
      <c r="F3455" s="275"/>
      <c r="G3455" s="276">
        <v>12900.0</v>
      </c>
      <c r="H3455" s="277">
        <v>2560.0</v>
      </c>
      <c r="I3455" s="278">
        <v>423.0</v>
      </c>
      <c r="J3455" s="37">
        <v>507.0</v>
      </c>
      <c r="K3455" s="280"/>
      <c r="L3455" s="280" t="s">
        <v>21</v>
      </c>
      <c r="M3455" s="37"/>
      <c r="N3455" s="260" t="s">
        <v>20645</v>
      </c>
      <c r="O3455" s="260">
        <v>0.0</v>
      </c>
      <c r="P3455" s="260"/>
      <c r="Q3455" s="260"/>
      <c r="R3455" s="260"/>
    </row>
    <row r="3456">
      <c r="A3456" s="279">
        <v>46057.54232284722</v>
      </c>
      <c r="B3456" s="31">
        <v>9873.0</v>
      </c>
      <c r="C3456" s="31" t="s">
        <v>2857</v>
      </c>
      <c r="D3456" s="31"/>
      <c r="E3456" s="31"/>
      <c r="F3456" s="275"/>
      <c r="G3456" s="276">
        <v>3500.0</v>
      </c>
      <c r="H3456" s="277">
        <v>420.0</v>
      </c>
      <c r="I3456" s="278">
        <v>70.0</v>
      </c>
      <c r="J3456" s="37">
        <v>84.0</v>
      </c>
      <c r="K3456" s="37"/>
      <c r="L3456" s="37" t="s">
        <v>52</v>
      </c>
      <c r="M3456" s="37"/>
      <c r="N3456" s="260" t="s">
        <v>20645</v>
      </c>
      <c r="O3456" s="260">
        <v>0.0</v>
      </c>
      <c r="P3456" s="260"/>
      <c r="Q3456" s="260"/>
      <c r="R3456" s="260"/>
    </row>
    <row r="3457">
      <c r="A3457" s="279">
        <v>46057.58641952546</v>
      </c>
      <c r="B3457" s="31">
        <v>9874.0</v>
      </c>
      <c r="C3457" s="31" t="s">
        <v>20064</v>
      </c>
      <c r="D3457" s="31"/>
      <c r="E3457" s="31" t="s">
        <v>23461</v>
      </c>
      <c r="F3457" s="275"/>
      <c r="G3457" s="276">
        <v>3440.0</v>
      </c>
      <c r="H3457" s="277">
        <v>540.0</v>
      </c>
      <c r="I3457" s="278">
        <v>90.0</v>
      </c>
      <c r="J3457" s="37">
        <v>107.0</v>
      </c>
      <c r="K3457" s="280"/>
      <c r="L3457" s="280" t="s">
        <v>21</v>
      </c>
      <c r="M3457" s="37"/>
      <c r="N3457" s="260" t="s">
        <v>20645</v>
      </c>
      <c r="O3457" s="260">
        <v>0.0</v>
      </c>
      <c r="P3457" s="260"/>
      <c r="Q3457" s="260"/>
      <c r="R3457" s="260"/>
    </row>
    <row r="3458">
      <c r="A3458" s="279">
        <v>46057.59677642361</v>
      </c>
      <c r="B3458" s="31">
        <v>9875.0</v>
      </c>
      <c r="C3458" s="31" t="s">
        <v>20067</v>
      </c>
      <c r="D3458" s="31"/>
      <c r="E3458" s="31"/>
      <c r="F3458" s="275"/>
      <c r="G3458" s="276">
        <v>3520.0</v>
      </c>
      <c r="H3458" s="277">
        <v>400.0</v>
      </c>
      <c r="I3458" s="278">
        <v>66.0</v>
      </c>
      <c r="J3458" s="37">
        <v>80.0</v>
      </c>
      <c r="K3458" s="37"/>
      <c r="L3458" s="37" t="s">
        <v>52</v>
      </c>
      <c r="M3458" s="37"/>
      <c r="N3458" s="260" t="s">
        <v>20645</v>
      </c>
      <c r="O3458" s="260">
        <v>0.0</v>
      </c>
      <c r="P3458" s="260"/>
      <c r="Q3458" s="260"/>
      <c r="R3458" s="260"/>
    </row>
    <row r="3459">
      <c r="A3459" s="279">
        <v>46057.610712685186</v>
      </c>
      <c r="B3459" s="31">
        <v>9876.0</v>
      </c>
      <c r="C3459" s="31" t="s">
        <v>8901</v>
      </c>
      <c r="D3459" s="31"/>
      <c r="E3459" s="31" t="s">
        <v>23462</v>
      </c>
      <c r="F3459" s="275"/>
      <c r="G3459" s="276">
        <v>11680.0</v>
      </c>
      <c r="H3459" s="277">
        <v>1320.0</v>
      </c>
      <c r="I3459" s="278">
        <v>218.0</v>
      </c>
      <c r="J3459" s="37">
        <v>262.0</v>
      </c>
      <c r="K3459" s="280"/>
      <c r="L3459" s="280" t="s">
        <v>21</v>
      </c>
      <c r="M3459" s="37"/>
      <c r="N3459" s="260" t="s">
        <v>20645</v>
      </c>
      <c r="O3459" s="260">
        <v>0.0</v>
      </c>
      <c r="P3459" s="260"/>
      <c r="Q3459" s="260"/>
      <c r="R3459" s="260"/>
    </row>
    <row r="3460">
      <c r="A3460" s="279"/>
      <c r="B3460" s="31"/>
      <c r="C3460" s="31"/>
      <c r="D3460" s="31"/>
      <c r="E3460" s="31"/>
      <c r="F3460" s="275"/>
      <c r="G3460" s="276"/>
      <c r="H3460" s="277"/>
      <c r="I3460" s="278"/>
      <c r="J3460" s="37"/>
      <c r="K3460" s="280"/>
      <c r="L3460" s="280"/>
      <c r="M3460" s="37"/>
      <c r="N3460" s="260"/>
      <c r="O3460" s="260"/>
      <c r="P3460" s="260"/>
      <c r="Q3460" s="260"/>
      <c r="R3460" s="260"/>
    </row>
    <row r="3461">
      <c r="A3461" s="279">
        <v>46058.0290178588</v>
      </c>
      <c r="B3461" s="31">
        <v>9877.0</v>
      </c>
      <c r="C3461" s="31" t="s">
        <v>10694</v>
      </c>
      <c r="D3461" s="31"/>
      <c r="E3461" s="31" t="s">
        <v>23463</v>
      </c>
      <c r="F3461" s="275"/>
      <c r="G3461" s="276">
        <v>2900.0</v>
      </c>
      <c r="H3461" s="277">
        <v>400.0</v>
      </c>
      <c r="I3461" s="278">
        <v>66.0</v>
      </c>
      <c r="J3461" s="37">
        <v>80.0</v>
      </c>
      <c r="K3461" s="280"/>
      <c r="L3461" s="280" t="s">
        <v>21</v>
      </c>
      <c r="M3461" s="37"/>
      <c r="N3461" s="260" t="s">
        <v>20645</v>
      </c>
      <c r="O3461" s="260">
        <v>0.0</v>
      </c>
      <c r="P3461" s="260"/>
      <c r="Q3461" s="260"/>
      <c r="R3461" s="260"/>
    </row>
    <row r="3462">
      <c r="A3462" s="279">
        <v>46058.35010555555</v>
      </c>
      <c r="B3462" s="31">
        <v>9878.0</v>
      </c>
      <c r="C3462" s="31" t="s">
        <v>4017</v>
      </c>
      <c r="D3462" s="31"/>
      <c r="E3462" s="31" t="s">
        <v>4500</v>
      </c>
      <c r="F3462" s="275"/>
      <c r="G3462" s="276">
        <v>3760.0</v>
      </c>
      <c r="H3462" s="277">
        <v>740.0</v>
      </c>
      <c r="I3462" s="278">
        <v>123.0</v>
      </c>
      <c r="J3462" s="37">
        <v>147.0</v>
      </c>
      <c r="K3462" s="37"/>
      <c r="L3462" s="37" t="s">
        <v>52</v>
      </c>
      <c r="M3462" s="37"/>
      <c r="N3462" s="260" t="s">
        <v>20645</v>
      </c>
      <c r="O3462" s="260">
        <v>0.0</v>
      </c>
      <c r="P3462" s="260"/>
      <c r="Q3462" s="260"/>
      <c r="R3462" s="260"/>
    </row>
    <row r="3463">
      <c r="A3463" s="279">
        <v>46058.352822581015</v>
      </c>
      <c r="B3463" s="31">
        <v>9879.0</v>
      </c>
      <c r="C3463" s="31" t="s">
        <v>4082</v>
      </c>
      <c r="D3463" s="31"/>
      <c r="E3463" s="31"/>
      <c r="F3463" s="275"/>
      <c r="G3463" s="276">
        <v>4060.0</v>
      </c>
      <c r="H3463" s="277">
        <v>960.0</v>
      </c>
      <c r="I3463" s="278">
        <v>108.0</v>
      </c>
      <c r="J3463" s="37">
        <v>130.0</v>
      </c>
      <c r="K3463" s="280"/>
      <c r="L3463" s="280" t="s">
        <v>21</v>
      </c>
      <c r="M3463" s="37"/>
      <c r="N3463" s="260" t="s">
        <v>20645</v>
      </c>
      <c r="O3463" s="260">
        <v>0.0</v>
      </c>
      <c r="P3463" s="260"/>
      <c r="Q3463" s="260"/>
      <c r="R3463" s="260"/>
    </row>
    <row r="3464">
      <c r="A3464" s="279">
        <v>46058.364052812496</v>
      </c>
      <c r="B3464" s="31">
        <v>9880.0</v>
      </c>
      <c r="C3464" s="31" t="s">
        <v>8901</v>
      </c>
      <c r="D3464" s="31"/>
      <c r="E3464" s="31" t="s">
        <v>23464</v>
      </c>
      <c r="F3464" s="275"/>
      <c r="G3464" s="276">
        <v>12420.0</v>
      </c>
      <c r="H3464" s="277">
        <v>1980.0</v>
      </c>
      <c r="I3464" s="278">
        <v>327.0</v>
      </c>
      <c r="J3464" s="37">
        <v>393.0</v>
      </c>
      <c r="K3464" s="280"/>
      <c r="L3464" s="280" t="s">
        <v>21</v>
      </c>
      <c r="M3464" s="37"/>
      <c r="N3464" s="260" t="s">
        <v>20645</v>
      </c>
      <c r="O3464" s="260">
        <v>0.0</v>
      </c>
      <c r="P3464" s="260"/>
      <c r="Q3464" s="260"/>
      <c r="R3464" s="260"/>
    </row>
    <row r="3465">
      <c r="A3465" s="279">
        <v>46058.36547027778</v>
      </c>
      <c r="B3465" s="31">
        <v>9881.0</v>
      </c>
      <c r="C3465" s="31" t="s">
        <v>3989</v>
      </c>
      <c r="D3465" s="31"/>
      <c r="E3465" s="31" t="s">
        <v>20873</v>
      </c>
      <c r="F3465" s="275"/>
      <c r="G3465" s="276">
        <v>3260.0</v>
      </c>
      <c r="H3465" s="277">
        <v>160.0</v>
      </c>
      <c r="I3465" s="278">
        <v>32.0</v>
      </c>
      <c r="J3465" s="37">
        <v>39.0</v>
      </c>
      <c r="K3465" s="37"/>
      <c r="L3465" s="37" t="s">
        <v>60</v>
      </c>
      <c r="M3465" s="37">
        <v>698258.0</v>
      </c>
      <c r="N3465" s="260" t="s">
        <v>20645</v>
      </c>
      <c r="O3465" s="260">
        <v>0.0</v>
      </c>
      <c r="P3465" s="260"/>
      <c r="Q3465" s="260"/>
      <c r="R3465" s="260"/>
    </row>
    <row r="3466">
      <c r="A3466" s="279">
        <v>46058.375374247684</v>
      </c>
      <c r="B3466" s="31">
        <v>9882.0</v>
      </c>
      <c r="C3466" s="31" t="s">
        <v>8901</v>
      </c>
      <c r="D3466" s="31"/>
      <c r="E3466" s="31" t="s">
        <v>23465</v>
      </c>
      <c r="F3466" s="275"/>
      <c r="G3466" s="276">
        <v>12020.0</v>
      </c>
      <c r="H3466" s="277">
        <v>1660.0</v>
      </c>
      <c r="I3466" s="278">
        <v>274.0</v>
      </c>
      <c r="J3466" s="37">
        <v>329.0</v>
      </c>
      <c r="K3466" s="280"/>
      <c r="L3466" s="280" t="s">
        <v>21</v>
      </c>
      <c r="M3466" s="37"/>
      <c r="N3466" s="260" t="s">
        <v>20645</v>
      </c>
      <c r="O3466" s="260">
        <v>0.0</v>
      </c>
      <c r="P3466" s="260"/>
      <c r="Q3466" s="260"/>
      <c r="R3466" s="260"/>
    </row>
    <row r="3467">
      <c r="A3467" s="279">
        <v>46058.506912638884</v>
      </c>
      <c r="B3467" s="31">
        <v>9883.0</v>
      </c>
      <c r="C3467" s="31" t="s">
        <v>6423</v>
      </c>
      <c r="D3467" s="31"/>
      <c r="E3467" s="31" t="s">
        <v>19722</v>
      </c>
      <c r="F3467" s="275"/>
      <c r="G3467" s="276">
        <v>3420.0</v>
      </c>
      <c r="H3467" s="277">
        <v>220.0</v>
      </c>
      <c r="I3467" s="278">
        <v>9.0</v>
      </c>
      <c r="J3467" s="37">
        <v>11.0</v>
      </c>
      <c r="K3467" s="280"/>
      <c r="L3467" s="280" t="s">
        <v>21</v>
      </c>
      <c r="M3467" s="37"/>
      <c r="N3467" s="260" t="s">
        <v>20645</v>
      </c>
      <c r="O3467" s="260">
        <v>0.0</v>
      </c>
      <c r="P3467" s="260"/>
      <c r="Q3467" s="260"/>
      <c r="R3467" s="260"/>
    </row>
    <row r="3468">
      <c r="A3468" s="279">
        <v>46058.54006465278</v>
      </c>
      <c r="B3468" s="31">
        <v>9884.0</v>
      </c>
      <c r="C3468" s="31" t="s">
        <v>6423</v>
      </c>
      <c r="D3468" s="31"/>
      <c r="E3468" s="31" t="s">
        <v>19722</v>
      </c>
      <c r="F3468" s="275"/>
      <c r="G3468" s="276">
        <v>3200.0</v>
      </c>
      <c r="H3468" s="277">
        <v>420.0</v>
      </c>
      <c r="I3468" s="278">
        <v>78.0</v>
      </c>
      <c r="J3468" s="37">
        <v>94.0</v>
      </c>
      <c r="K3468" s="280"/>
      <c r="L3468" s="280" t="s">
        <v>21</v>
      </c>
      <c r="M3468" s="37"/>
      <c r="N3468" s="260" t="s">
        <v>20645</v>
      </c>
      <c r="O3468" s="260">
        <v>0.0</v>
      </c>
      <c r="P3468" s="260"/>
      <c r="Q3468" s="260"/>
      <c r="R3468" s="260"/>
    </row>
    <row r="3469">
      <c r="A3469" s="279">
        <v>46058.54104887732</v>
      </c>
      <c r="B3469" s="31">
        <v>9885.0</v>
      </c>
      <c r="C3469" s="31" t="s">
        <v>6423</v>
      </c>
      <c r="D3469" s="31"/>
      <c r="E3469" s="31" t="s">
        <v>19727</v>
      </c>
      <c r="F3469" s="275"/>
      <c r="G3469" s="276">
        <v>3600.0</v>
      </c>
      <c r="H3469" s="277">
        <v>280.0</v>
      </c>
      <c r="I3469" s="278">
        <v>12.0</v>
      </c>
      <c r="J3469" s="37">
        <v>14.0</v>
      </c>
      <c r="K3469" s="280"/>
      <c r="L3469" s="280" t="s">
        <v>21</v>
      </c>
      <c r="M3469" s="37"/>
      <c r="N3469" s="260" t="s">
        <v>20645</v>
      </c>
      <c r="O3469" s="260">
        <v>0.0</v>
      </c>
      <c r="P3469" s="260"/>
      <c r="Q3469" s="260"/>
      <c r="R3469" s="260"/>
    </row>
    <row r="3470">
      <c r="A3470" s="279">
        <v>46058.54533662037</v>
      </c>
      <c r="B3470" s="31">
        <v>9886.0</v>
      </c>
      <c r="C3470" s="31" t="s">
        <v>6423</v>
      </c>
      <c r="D3470" s="31"/>
      <c r="E3470" s="31" t="s">
        <v>19727</v>
      </c>
      <c r="F3470" s="275"/>
      <c r="G3470" s="276">
        <v>3320.0</v>
      </c>
      <c r="H3470" s="277">
        <v>380.0</v>
      </c>
      <c r="I3470" s="278">
        <v>71.0</v>
      </c>
      <c r="J3470" s="37">
        <v>85.0</v>
      </c>
      <c r="K3470" s="280"/>
      <c r="L3470" s="280" t="s">
        <v>21</v>
      </c>
      <c r="M3470" s="37"/>
      <c r="N3470" s="260" t="s">
        <v>20645</v>
      </c>
      <c r="O3470" s="260">
        <v>0.0</v>
      </c>
      <c r="P3470" s="260"/>
      <c r="Q3470" s="260"/>
      <c r="R3470" s="260"/>
    </row>
    <row r="3471">
      <c r="A3471" s="279">
        <v>46058.57093822917</v>
      </c>
      <c r="B3471" s="31">
        <v>9887.0</v>
      </c>
      <c r="C3471" s="31" t="s">
        <v>2169</v>
      </c>
      <c r="D3471" s="31"/>
      <c r="E3471" s="31" t="s">
        <v>23350</v>
      </c>
      <c r="F3471" s="275"/>
      <c r="G3471" s="276">
        <v>3440.0</v>
      </c>
      <c r="H3471" s="277">
        <v>940.0</v>
      </c>
      <c r="I3471" s="278">
        <v>156.0</v>
      </c>
      <c r="J3471" s="37">
        <v>187.0</v>
      </c>
      <c r="K3471" s="280"/>
      <c r="L3471" s="280" t="s">
        <v>21</v>
      </c>
      <c r="M3471" s="37"/>
      <c r="N3471" s="260" t="s">
        <v>20645</v>
      </c>
      <c r="O3471" s="260">
        <v>0.0</v>
      </c>
      <c r="P3471" s="260"/>
      <c r="Q3471" s="260"/>
      <c r="R3471" s="260"/>
    </row>
    <row r="3472">
      <c r="A3472" s="279">
        <v>46058.57493320602</v>
      </c>
      <c r="B3472" s="31">
        <v>9888.0</v>
      </c>
      <c r="C3472" s="31" t="s">
        <v>4082</v>
      </c>
      <c r="D3472" s="31"/>
      <c r="E3472" s="31"/>
      <c r="F3472" s="275"/>
      <c r="G3472" s="276">
        <v>4620.0</v>
      </c>
      <c r="H3472" s="277">
        <v>1440.0</v>
      </c>
      <c r="I3472" s="278">
        <v>58.0</v>
      </c>
      <c r="J3472" s="37">
        <v>70.0</v>
      </c>
      <c r="K3472" s="280"/>
      <c r="L3472" s="280" t="s">
        <v>21</v>
      </c>
      <c r="M3472" s="37"/>
      <c r="N3472" s="260" t="s">
        <v>20645</v>
      </c>
      <c r="O3472" s="260">
        <v>0.0</v>
      </c>
      <c r="P3472" s="260"/>
      <c r="Q3472" s="260"/>
      <c r="R3472" s="260"/>
    </row>
    <row r="3473">
      <c r="A3473" s="279">
        <v>46058.57609641204</v>
      </c>
      <c r="B3473" s="31">
        <v>9889.0</v>
      </c>
      <c r="C3473" s="31" t="s">
        <v>4017</v>
      </c>
      <c r="D3473" s="31"/>
      <c r="E3473" s="31" t="s">
        <v>4500</v>
      </c>
      <c r="F3473" s="275"/>
      <c r="G3473" s="276">
        <v>4000.0</v>
      </c>
      <c r="H3473" s="277">
        <v>920.0</v>
      </c>
      <c r="I3473" s="278">
        <v>152.0</v>
      </c>
      <c r="J3473" s="37">
        <v>183.0</v>
      </c>
      <c r="K3473" s="37"/>
      <c r="L3473" s="37" t="s">
        <v>52</v>
      </c>
      <c r="M3473" s="37"/>
      <c r="N3473" s="260" t="s">
        <v>20645</v>
      </c>
      <c r="O3473" s="260">
        <v>0.0</v>
      </c>
      <c r="P3473" s="260"/>
      <c r="Q3473" s="260"/>
      <c r="R3473" s="260"/>
    </row>
    <row r="3474">
      <c r="A3474" s="279">
        <v>46058.58708758102</v>
      </c>
      <c r="B3474" s="31">
        <v>9890.0</v>
      </c>
      <c r="C3474" s="31" t="s">
        <v>8901</v>
      </c>
      <c r="D3474" s="31"/>
      <c r="E3474" s="31" t="s">
        <v>23466</v>
      </c>
      <c r="F3474" s="275"/>
      <c r="G3474" s="276">
        <v>11460.0</v>
      </c>
      <c r="H3474" s="277">
        <v>960.0</v>
      </c>
      <c r="I3474" s="278">
        <v>159.0</v>
      </c>
      <c r="J3474" s="37">
        <v>191.0</v>
      </c>
      <c r="K3474" s="280"/>
      <c r="L3474" s="280" t="s">
        <v>21</v>
      </c>
      <c r="M3474" s="37"/>
      <c r="N3474" s="260" t="s">
        <v>20645</v>
      </c>
      <c r="O3474" s="260">
        <v>0.0</v>
      </c>
      <c r="P3474" s="260"/>
      <c r="Q3474" s="260"/>
      <c r="R3474" s="260"/>
    </row>
    <row r="3475">
      <c r="A3475" s="279">
        <v>46058.60978697917</v>
      </c>
      <c r="B3475" s="31">
        <v>9891.0</v>
      </c>
      <c r="C3475" s="31" t="s">
        <v>4112</v>
      </c>
      <c r="D3475" s="31"/>
      <c r="E3475" s="31" t="s">
        <v>23288</v>
      </c>
      <c r="F3475" s="275"/>
      <c r="G3475" s="276">
        <v>3020.0</v>
      </c>
      <c r="H3475" s="277">
        <v>420.0</v>
      </c>
      <c r="I3475" s="278">
        <v>70.0</v>
      </c>
      <c r="J3475" s="37">
        <v>84.0</v>
      </c>
      <c r="K3475" s="280"/>
      <c r="L3475" s="280" t="s">
        <v>21</v>
      </c>
      <c r="M3475" s="37"/>
      <c r="N3475" s="260" t="s">
        <v>20645</v>
      </c>
      <c r="O3475" s="260">
        <v>0.0</v>
      </c>
      <c r="P3475" s="260"/>
      <c r="Q3475" s="260"/>
      <c r="R3475" s="260"/>
    </row>
    <row r="3476">
      <c r="A3476" s="279"/>
      <c r="B3476" s="31"/>
      <c r="C3476" s="31"/>
      <c r="D3476" s="31"/>
      <c r="E3476" s="31"/>
      <c r="F3476" s="275"/>
      <c r="G3476" s="276"/>
      <c r="H3476" s="277"/>
      <c r="I3476" s="278"/>
      <c r="J3476" s="37"/>
      <c r="K3476" s="280"/>
      <c r="L3476" s="280"/>
      <c r="M3476" s="37"/>
      <c r="N3476" s="260"/>
      <c r="O3476" s="260"/>
      <c r="P3476" s="260"/>
      <c r="Q3476" s="260"/>
      <c r="R3476" s="260"/>
    </row>
    <row r="3477">
      <c r="A3477" s="279">
        <v>46056.0</v>
      </c>
      <c r="B3477" s="31">
        <v>9892.0</v>
      </c>
      <c r="C3477" s="31" t="s">
        <v>21821</v>
      </c>
      <c r="D3477" s="31"/>
      <c r="E3477" s="31" t="s">
        <v>23313</v>
      </c>
      <c r="F3477" s="275"/>
      <c r="G3477" s="276">
        <v>3740.0</v>
      </c>
      <c r="H3477" s="277">
        <v>960.0</v>
      </c>
      <c r="I3477" s="278">
        <v>192.0</v>
      </c>
      <c r="J3477" s="37">
        <v>231.0</v>
      </c>
      <c r="K3477" s="280"/>
      <c r="L3477" s="280" t="s">
        <v>21</v>
      </c>
      <c r="M3477" s="37"/>
      <c r="N3477" s="260" t="s">
        <v>20645</v>
      </c>
      <c r="O3477" s="260">
        <v>0.0</v>
      </c>
      <c r="P3477" s="260"/>
      <c r="Q3477" s="260"/>
      <c r="R3477" s="260"/>
    </row>
    <row r="3478">
      <c r="A3478" s="279">
        <v>46057.0</v>
      </c>
      <c r="B3478" s="31">
        <v>9893.0</v>
      </c>
      <c r="C3478" s="31" t="s">
        <v>21168</v>
      </c>
      <c r="D3478" s="31"/>
      <c r="E3478" s="31" t="s">
        <v>23422</v>
      </c>
      <c r="F3478" s="275"/>
      <c r="G3478" s="276">
        <v>3180.0</v>
      </c>
      <c r="H3478" s="277">
        <v>460.0</v>
      </c>
      <c r="I3478" s="278">
        <v>92.0</v>
      </c>
      <c r="J3478" s="37">
        <v>111.0</v>
      </c>
      <c r="K3478" s="280"/>
      <c r="L3478" s="280" t="s">
        <v>21</v>
      </c>
      <c r="M3478" s="37"/>
      <c r="N3478" s="260" t="s">
        <v>20645</v>
      </c>
      <c r="O3478" s="260">
        <v>0.0</v>
      </c>
      <c r="P3478" s="260"/>
      <c r="Q3478" s="260"/>
      <c r="R3478" s="260"/>
    </row>
    <row r="3479">
      <c r="A3479" s="279"/>
      <c r="B3479" s="31"/>
      <c r="C3479" s="31"/>
      <c r="D3479" s="31"/>
      <c r="E3479" s="31"/>
      <c r="F3479" s="275"/>
      <c r="G3479" s="276"/>
      <c r="H3479" s="277"/>
      <c r="I3479" s="278"/>
      <c r="J3479" s="37"/>
      <c r="K3479" s="37"/>
      <c r="L3479" s="37"/>
      <c r="M3479" s="37"/>
      <c r="N3479" s="260"/>
      <c r="O3479" s="260"/>
      <c r="P3479" s="260"/>
      <c r="Q3479" s="260"/>
      <c r="R3479" s="260"/>
    </row>
    <row r="3480">
      <c r="A3480" s="279">
        <v>46059.029018009256</v>
      </c>
      <c r="B3480" s="31">
        <v>9894.0</v>
      </c>
      <c r="C3480" s="31" t="s">
        <v>4017</v>
      </c>
      <c r="D3480" s="31"/>
      <c r="E3480" s="31" t="s">
        <v>4500</v>
      </c>
      <c r="F3480" s="275"/>
      <c r="G3480" s="276">
        <v>3820.0</v>
      </c>
      <c r="H3480" s="277">
        <v>620.0</v>
      </c>
      <c r="I3480" s="278">
        <v>103.0</v>
      </c>
      <c r="J3480" s="37">
        <v>123.0</v>
      </c>
      <c r="K3480" s="37"/>
      <c r="L3480" s="37" t="s">
        <v>52</v>
      </c>
      <c r="M3480" s="37"/>
      <c r="N3480" s="260" t="s">
        <v>20645</v>
      </c>
      <c r="O3480" s="260">
        <v>0.0</v>
      </c>
      <c r="P3480" s="260"/>
      <c r="Q3480" s="260"/>
      <c r="R3480" s="260"/>
    </row>
    <row r="3481">
      <c r="A3481" s="279">
        <v>46059.3604400926</v>
      </c>
      <c r="B3481" s="31">
        <v>9895.0</v>
      </c>
      <c r="C3481" s="31" t="s">
        <v>8901</v>
      </c>
      <c r="D3481" s="31"/>
      <c r="E3481" s="31" t="s">
        <v>23469</v>
      </c>
      <c r="F3481" s="275"/>
      <c r="G3481" s="276">
        <v>11560.0</v>
      </c>
      <c r="H3481" s="277">
        <v>1040.0</v>
      </c>
      <c r="I3481" s="278">
        <v>172.0</v>
      </c>
      <c r="J3481" s="37">
        <v>206.0</v>
      </c>
      <c r="K3481" s="280"/>
      <c r="L3481" s="280" t="s">
        <v>21</v>
      </c>
      <c r="M3481" s="37"/>
      <c r="N3481" s="260" t="s">
        <v>20645</v>
      </c>
      <c r="O3481" s="260">
        <v>0.0</v>
      </c>
      <c r="P3481" s="260"/>
      <c r="Q3481" s="260"/>
      <c r="R3481" s="260"/>
    </row>
    <row r="3482">
      <c r="A3482" s="279">
        <v>46059.38495260417</v>
      </c>
      <c r="B3482" s="31">
        <v>9896.0</v>
      </c>
      <c r="C3482" s="31" t="s">
        <v>8901</v>
      </c>
      <c r="D3482" s="31"/>
      <c r="E3482" s="31" t="s">
        <v>23470</v>
      </c>
      <c r="F3482" s="275"/>
      <c r="G3482" s="276">
        <v>11580.0</v>
      </c>
      <c r="H3482" s="277">
        <v>1060.0</v>
      </c>
      <c r="I3482" s="278">
        <v>175.0</v>
      </c>
      <c r="J3482" s="37">
        <v>210.0</v>
      </c>
      <c r="K3482" s="280"/>
      <c r="L3482" s="280" t="s">
        <v>21</v>
      </c>
      <c r="M3482" s="37"/>
      <c r="N3482" s="260" t="s">
        <v>20645</v>
      </c>
      <c r="O3482" s="260">
        <v>0.0</v>
      </c>
      <c r="P3482" s="260"/>
      <c r="Q3482" s="260"/>
      <c r="R3482" s="260"/>
    </row>
    <row r="3483">
      <c r="A3483" s="279">
        <v>46059.45683549768</v>
      </c>
      <c r="B3483" s="31">
        <v>9897.0</v>
      </c>
      <c r="C3483" s="31" t="s">
        <v>8901</v>
      </c>
      <c r="D3483" s="31"/>
      <c r="E3483" s="31" t="s">
        <v>23471</v>
      </c>
      <c r="F3483" s="275"/>
      <c r="G3483" s="276">
        <v>11580.0</v>
      </c>
      <c r="H3483" s="277">
        <v>1060.0</v>
      </c>
      <c r="I3483" s="278">
        <v>175.0</v>
      </c>
      <c r="J3483" s="37">
        <v>210.0</v>
      </c>
      <c r="K3483" s="280"/>
      <c r="L3483" s="280" t="s">
        <v>21</v>
      </c>
      <c r="M3483" s="37"/>
      <c r="N3483" s="260" t="s">
        <v>20645</v>
      </c>
      <c r="O3483" s="260">
        <v>0.0</v>
      </c>
      <c r="P3483" s="260"/>
      <c r="Q3483" s="260"/>
      <c r="R3483" s="260"/>
    </row>
    <row r="3484">
      <c r="A3484" s="279">
        <v>46059.479950451394</v>
      </c>
      <c r="B3484" s="31">
        <v>9898.0</v>
      </c>
      <c r="C3484" s="31" t="s">
        <v>744</v>
      </c>
      <c r="D3484" s="31"/>
      <c r="E3484" s="31"/>
      <c r="F3484" s="275"/>
      <c r="G3484" s="276">
        <v>2820.0</v>
      </c>
      <c r="H3484" s="277">
        <v>260.0</v>
      </c>
      <c r="I3484" s="278">
        <v>11.0</v>
      </c>
      <c r="J3484" s="37">
        <v>13.0</v>
      </c>
      <c r="K3484" s="37">
        <v>20.0</v>
      </c>
      <c r="L3484" s="37" t="s">
        <v>52</v>
      </c>
      <c r="M3484" s="37"/>
      <c r="N3484" s="260" t="s">
        <v>20645</v>
      </c>
      <c r="O3484" s="260">
        <v>0.0</v>
      </c>
      <c r="P3484" s="260"/>
      <c r="Q3484" s="260"/>
      <c r="R3484" s="260"/>
    </row>
    <row r="3485">
      <c r="A3485" s="279">
        <v>46059.500082893515</v>
      </c>
      <c r="B3485" s="31">
        <v>9899.0</v>
      </c>
      <c r="C3485" s="31" t="s">
        <v>6423</v>
      </c>
      <c r="D3485" s="31"/>
      <c r="E3485" s="31" t="s">
        <v>23472</v>
      </c>
      <c r="F3485" s="275"/>
      <c r="G3485" s="276">
        <v>3340.0</v>
      </c>
      <c r="H3485" s="277">
        <v>200.0</v>
      </c>
      <c r="I3485" s="278">
        <v>8.0</v>
      </c>
      <c r="J3485" s="37">
        <v>10.0</v>
      </c>
      <c r="K3485" s="280"/>
      <c r="L3485" s="280" t="s">
        <v>21</v>
      </c>
      <c r="M3485" s="37"/>
      <c r="N3485" s="260" t="s">
        <v>20645</v>
      </c>
      <c r="O3485" s="260">
        <v>0.0</v>
      </c>
      <c r="P3485" s="260"/>
      <c r="Q3485" s="260"/>
      <c r="R3485" s="260"/>
    </row>
    <row r="3486">
      <c r="A3486" s="279">
        <v>46059.50364954861</v>
      </c>
      <c r="B3486" s="31">
        <v>9900.0</v>
      </c>
      <c r="C3486" s="31" t="s">
        <v>6423</v>
      </c>
      <c r="D3486" s="31"/>
      <c r="E3486" s="31" t="s">
        <v>23472</v>
      </c>
      <c r="F3486" s="275"/>
      <c r="G3486" s="276">
        <v>3140.0</v>
      </c>
      <c r="H3486" s="277">
        <v>360.0</v>
      </c>
      <c r="I3486" s="278">
        <v>67.0</v>
      </c>
      <c r="J3486" s="37">
        <v>80.0</v>
      </c>
      <c r="K3486" s="280"/>
      <c r="L3486" s="280" t="s">
        <v>21</v>
      </c>
      <c r="M3486" s="37"/>
      <c r="N3486" s="260" t="s">
        <v>20645</v>
      </c>
      <c r="O3486" s="260">
        <v>0.0</v>
      </c>
      <c r="P3486" s="260"/>
      <c r="Q3486" s="260"/>
      <c r="R3486" s="260"/>
    </row>
    <row r="3487">
      <c r="A3487" s="279">
        <v>46059.5054191088</v>
      </c>
      <c r="B3487" s="31">
        <v>9901.0</v>
      </c>
      <c r="C3487" s="31" t="s">
        <v>6423</v>
      </c>
      <c r="D3487" s="31"/>
      <c r="E3487" s="31" t="s">
        <v>19727</v>
      </c>
      <c r="F3487" s="275"/>
      <c r="G3487" s="276">
        <v>3560.0</v>
      </c>
      <c r="H3487" s="277">
        <v>300.0</v>
      </c>
      <c r="I3487" s="278">
        <v>12.0</v>
      </c>
      <c r="J3487" s="37">
        <v>15.0</v>
      </c>
      <c r="K3487" s="280"/>
      <c r="L3487" s="280" t="s">
        <v>21</v>
      </c>
      <c r="M3487" s="37"/>
      <c r="N3487" s="260" t="s">
        <v>20645</v>
      </c>
      <c r="O3487" s="260">
        <v>0.0</v>
      </c>
      <c r="P3487" s="260"/>
      <c r="Q3487" s="260"/>
      <c r="R3487" s="260"/>
    </row>
    <row r="3488">
      <c r="A3488" s="279">
        <v>46059.53116908565</v>
      </c>
      <c r="B3488" s="31">
        <v>9902.0</v>
      </c>
      <c r="C3488" s="31" t="s">
        <v>6423</v>
      </c>
      <c r="D3488" s="31"/>
      <c r="E3488" s="31" t="s">
        <v>19727</v>
      </c>
      <c r="F3488" s="275"/>
      <c r="G3488" s="276">
        <v>3260.0</v>
      </c>
      <c r="H3488" s="277">
        <v>380.0</v>
      </c>
      <c r="I3488" s="278">
        <v>71.0</v>
      </c>
      <c r="J3488" s="37">
        <v>85.0</v>
      </c>
      <c r="K3488" s="280"/>
      <c r="L3488" s="280" t="s">
        <v>21</v>
      </c>
      <c r="M3488" s="37"/>
      <c r="N3488" s="260" t="s">
        <v>20645</v>
      </c>
      <c r="O3488" s="260">
        <v>0.0</v>
      </c>
      <c r="P3488" s="260"/>
      <c r="Q3488" s="260"/>
      <c r="R3488" s="260"/>
    </row>
    <row r="3489">
      <c r="A3489" s="279">
        <v>46059.533030624996</v>
      </c>
      <c r="B3489" s="31">
        <v>9903.0</v>
      </c>
      <c r="C3489" s="31" t="s">
        <v>744</v>
      </c>
      <c r="D3489" s="31"/>
      <c r="E3489" s="31"/>
      <c r="F3489" s="275"/>
      <c r="G3489" s="276">
        <v>3280.0</v>
      </c>
      <c r="H3489" s="277">
        <v>720.0</v>
      </c>
      <c r="I3489" s="278">
        <v>44.0</v>
      </c>
      <c r="J3489" s="37">
        <v>52.0</v>
      </c>
      <c r="K3489" s="37"/>
      <c r="L3489" s="37" t="s">
        <v>52</v>
      </c>
      <c r="M3489" s="37"/>
      <c r="N3489" s="260" t="s">
        <v>20645</v>
      </c>
      <c r="O3489" s="260">
        <v>0.0</v>
      </c>
      <c r="P3489" s="260"/>
      <c r="Q3489" s="260"/>
      <c r="R3489" s="260"/>
    </row>
    <row r="3490">
      <c r="A3490" s="279">
        <v>46059.54706730324</v>
      </c>
      <c r="B3490" s="31">
        <v>9904.0</v>
      </c>
      <c r="C3490" s="31" t="s">
        <v>20209</v>
      </c>
      <c r="D3490" s="31"/>
      <c r="E3490" s="31"/>
      <c r="F3490" s="275"/>
      <c r="G3490" s="276">
        <v>4820.0</v>
      </c>
      <c r="H3490" s="277">
        <v>1820.0</v>
      </c>
      <c r="I3490" s="278">
        <v>110.0</v>
      </c>
      <c r="J3490" s="37">
        <v>132.0</v>
      </c>
      <c r="K3490" s="37"/>
      <c r="L3490" s="37" t="s">
        <v>52</v>
      </c>
      <c r="M3490" s="37"/>
      <c r="N3490" s="260" t="s">
        <v>20645</v>
      </c>
      <c r="O3490" s="260">
        <v>0.0</v>
      </c>
      <c r="P3490" s="260"/>
      <c r="Q3490" s="260"/>
      <c r="R3490" s="260"/>
    </row>
    <row r="3491">
      <c r="A3491" s="279">
        <v>46059.55766855324</v>
      </c>
      <c r="B3491" s="31">
        <v>9905.0</v>
      </c>
      <c r="C3491" s="31" t="s">
        <v>4017</v>
      </c>
      <c r="D3491" s="31"/>
      <c r="E3491" s="31" t="s">
        <v>4500</v>
      </c>
      <c r="F3491" s="275"/>
      <c r="G3491" s="276">
        <v>3900.0</v>
      </c>
      <c r="H3491" s="277">
        <v>940.0</v>
      </c>
      <c r="I3491" s="278">
        <v>156.0</v>
      </c>
      <c r="J3491" s="37">
        <v>187.0</v>
      </c>
      <c r="K3491" s="37"/>
      <c r="L3491" s="37" t="s">
        <v>52</v>
      </c>
      <c r="M3491" s="37"/>
      <c r="N3491" s="260" t="s">
        <v>20645</v>
      </c>
      <c r="O3491" s="260">
        <v>0.0</v>
      </c>
      <c r="P3491" s="260"/>
      <c r="Q3491" s="260"/>
      <c r="R3491" s="260"/>
    </row>
    <row r="3492">
      <c r="A3492" s="279">
        <v>46059.59194747685</v>
      </c>
      <c r="B3492" s="31">
        <v>9906.0</v>
      </c>
      <c r="C3492" s="31" t="s">
        <v>4774</v>
      </c>
      <c r="D3492" s="31"/>
      <c r="E3492" s="31" t="s">
        <v>23474</v>
      </c>
      <c r="F3492" s="275"/>
      <c r="G3492" s="276">
        <v>3620.0</v>
      </c>
      <c r="H3492" s="277">
        <v>800.0</v>
      </c>
      <c r="I3492" s="278">
        <v>160.0</v>
      </c>
      <c r="J3492" s="37">
        <v>192.0</v>
      </c>
      <c r="K3492" s="37"/>
      <c r="L3492" s="37" t="s">
        <v>60</v>
      </c>
      <c r="M3492" s="37">
        <v>672274.0</v>
      </c>
      <c r="N3492" s="260" t="s">
        <v>20645</v>
      </c>
      <c r="O3492" s="260">
        <v>0.0</v>
      </c>
      <c r="P3492" s="260"/>
      <c r="Q3492" s="260"/>
      <c r="R3492" s="260"/>
    </row>
    <row r="3493">
      <c r="A3493" s="279"/>
      <c r="B3493" s="31"/>
      <c r="C3493" s="31"/>
      <c r="D3493" s="31"/>
      <c r="E3493" s="31"/>
      <c r="F3493" s="275"/>
      <c r="G3493" s="276"/>
      <c r="H3493" s="277"/>
      <c r="I3493" s="278"/>
      <c r="J3493" s="37"/>
      <c r="K3493" s="37"/>
      <c r="L3493" s="37"/>
      <c r="M3493" s="37"/>
      <c r="N3493" s="260"/>
      <c r="O3493" s="260"/>
      <c r="P3493" s="260"/>
      <c r="Q3493" s="260"/>
      <c r="R3493" s="260"/>
    </row>
    <row r="3494">
      <c r="A3494" s="279">
        <v>46060.0</v>
      </c>
      <c r="B3494" s="31">
        <v>9907.0</v>
      </c>
      <c r="C3494" s="31" t="s">
        <v>4017</v>
      </c>
      <c r="D3494" s="31"/>
      <c r="E3494" s="31" t="s">
        <v>4500</v>
      </c>
      <c r="F3494" s="275"/>
      <c r="G3494" s="276">
        <v>3980.0</v>
      </c>
      <c r="H3494" s="277">
        <v>740.0</v>
      </c>
      <c r="I3494" s="278">
        <v>123.0</v>
      </c>
      <c r="J3494" s="37">
        <v>147.0</v>
      </c>
      <c r="K3494" s="37"/>
      <c r="L3494" s="37" t="s">
        <v>52</v>
      </c>
      <c r="M3494" s="37"/>
      <c r="N3494" s="260" t="s">
        <v>20645</v>
      </c>
      <c r="O3494" s="260">
        <v>0.0</v>
      </c>
      <c r="P3494" s="260"/>
      <c r="Q3494" s="260"/>
      <c r="R3494" s="260"/>
    </row>
    <row r="3495">
      <c r="A3495" s="279"/>
      <c r="B3495" s="31"/>
      <c r="C3495" s="31"/>
      <c r="D3495" s="31"/>
      <c r="E3495" s="31"/>
      <c r="F3495" s="275"/>
      <c r="G3495" s="276"/>
      <c r="H3495" s="277"/>
      <c r="I3495" s="278"/>
      <c r="J3495" s="37"/>
      <c r="K3495" s="37"/>
      <c r="L3495" s="37"/>
      <c r="M3495" s="37"/>
      <c r="N3495" s="260"/>
      <c r="O3495" s="260"/>
      <c r="P3495" s="260"/>
      <c r="Q3495" s="260"/>
      <c r="R3495" s="260"/>
    </row>
    <row r="3496">
      <c r="A3496" s="279">
        <v>46062.346505891204</v>
      </c>
      <c r="B3496" s="31">
        <v>9908.0</v>
      </c>
      <c r="C3496" s="31" t="s">
        <v>4017</v>
      </c>
      <c r="D3496" s="31"/>
      <c r="E3496" s="31" t="s">
        <v>4500</v>
      </c>
      <c r="F3496" s="275"/>
      <c r="G3496" s="276">
        <v>3880.0</v>
      </c>
      <c r="H3496" s="277">
        <v>900.0</v>
      </c>
      <c r="I3496" s="278">
        <v>149.0</v>
      </c>
      <c r="J3496" s="37">
        <v>179.0</v>
      </c>
      <c r="K3496" s="37"/>
      <c r="L3496" s="37" t="s">
        <v>52</v>
      </c>
      <c r="M3496" s="37"/>
      <c r="N3496" s="260" t="s">
        <v>20645</v>
      </c>
      <c r="O3496" s="260">
        <v>0.0</v>
      </c>
      <c r="P3496" s="260"/>
      <c r="Q3496" s="260"/>
      <c r="R3496" s="260"/>
    </row>
    <row r="3497">
      <c r="A3497" s="279">
        <v>46062.375864305555</v>
      </c>
      <c r="B3497" s="31">
        <v>9909.0</v>
      </c>
      <c r="C3497" s="31"/>
      <c r="D3497" s="31"/>
      <c r="E3497" s="31"/>
      <c r="F3497" s="275"/>
      <c r="G3497" s="276"/>
      <c r="H3497" s="277">
        <v>0.0</v>
      </c>
      <c r="I3497" s="278">
        <v>0.0</v>
      </c>
      <c r="J3497" s="37">
        <v>0.0</v>
      </c>
      <c r="K3497" s="37"/>
      <c r="L3497" s="37" t="s">
        <v>52</v>
      </c>
      <c r="M3497" s="37"/>
      <c r="N3497" s="260" t="s">
        <v>20645</v>
      </c>
      <c r="O3497" s="260">
        <v>0.0</v>
      </c>
      <c r="P3497" s="260"/>
      <c r="Q3497" s="260"/>
      <c r="R3497" s="260"/>
    </row>
    <row r="3498">
      <c r="A3498" s="279">
        <v>46062.38917738426</v>
      </c>
      <c r="B3498" s="31">
        <v>9910.0</v>
      </c>
      <c r="C3498" s="31" t="s">
        <v>744</v>
      </c>
      <c r="D3498" s="31"/>
      <c r="E3498" s="31"/>
      <c r="F3498" s="275"/>
      <c r="G3498" s="276">
        <v>2760.0</v>
      </c>
      <c r="H3498" s="277">
        <v>200.0</v>
      </c>
      <c r="I3498" s="278">
        <v>40.0</v>
      </c>
      <c r="J3498" s="37">
        <v>48.0</v>
      </c>
      <c r="K3498" s="37"/>
      <c r="L3498" s="37" t="s">
        <v>52</v>
      </c>
      <c r="M3498" s="37"/>
      <c r="N3498" s="260" t="s">
        <v>20645</v>
      </c>
      <c r="O3498" s="260">
        <v>0.0</v>
      </c>
      <c r="P3498" s="260"/>
      <c r="Q3498" s="260"/>
      <c r="R3498" s="260"/>
    </row>
    <row r="3499">
      <c r="A3499" s="279">
        <v>46060.0</v>
      </c>
      <c r="B3499" s="31">
        <v>9911.0</v>
      </c>
      <c r="C3499" s="31" t="s">
        <v>6423</v>
      </c>
      <c r="D3499" s="31"/>
      <c r="E3499" s="31" t="s">
        <v>19727</v>
      </c>
      <c r="F3499" s="275"/>
      <c r="G3499" s="276">
        <v>3700.0</v>
      </c>
      <c r="H3499" s="277">
        <v>200.0</v>
      </c>
      <c r="I3499" s="278">
        <v>8.0</v>
      </c>
      <c r="J3499" s="37">
        <v>10.0</v>
      </c>
      <c r="K3499" s="280"/>
      <c r="L3499" s="280" t="s">
        <v>21</v>
      </c>
      <c r="M3499" s="37"/>
      <c r="N3499" s="260" t="s">
        <v>20645</v>
      </c>
      <c r="O3499" s="260">
        <v>0.0</v>
      </c>
      <c r="P3499" s="260"/>
      <c r="Q3499" s="260"/>
      <c r="R3499" s="260"/>
    </row>
    <row r="3500">
      <c r="A3500" s="279">
        <v>46060.0</v>
      </c>
      <c r="B3500" s="31">
        <v>9912.0</v>
      </c>
      <c r="C3500" s="31" t="s">
        <v>6423</v>
      </c>
      <c r="D3500" s="31"/>
      <c r="E3500" s="31" t="s">
        <v>19727</v>
      </c>
      <c r="F3500" s="275"/>
      <c r="G3500" s="276">
        <v>3500.0</v>
      </c>
      <c r="H3500" s="277">
        <v>700.0</v>
      </c>
      <c r="I3500" s="278">
        <v>130.0</v>
      </c>
      <c r="J3500" s="37">
        <v>156.0</v>
      </c>
      <c r="K3500" s="280"/>
      <c r="L3500" s="280" t="s">
        <v>21</v>
      </c>
      <c r="M3500" s="37"/>
      <c r="N3500" s="260" t="s">
        <v>20645</v>
      </c>
      <c r="O3500" s="260">
        <v>0.0</v>
      </c>
      <c r="P3500" s="260"/>
      <c r="Q3500" s="260"/>
      <c r="R3500" s="260"/>
    </row>
    <row r="3501">
      <c r="A3501" s="279">
        <v>46062.579299212965</v>
      </c>
      <c r="B3501" s="31">
        <v>9913.0</v>
      </c>
      <c r="C3501" s="31" t="s">
        <v>6423</v>
      </c>
      <c r="D3501" s="31"/>
      <c r="E3501" s="31" t="s">
        <v>19722</v>
      </c>
      <c r="F3501" s="275"/>
      <c r="G3501" s="276">
        <v>3320.0</v>
      </c>
      <c r="H3501" s="277">
        <v>160.0</v>
      </c>
      <c r="I3501" s="278">
        <v>7.0</v>
      </c>
      <c r="J3501" s="37">
        <v>8.0</v>
      </c>
      <c r="K3501" s="280"/>
      <c r="L3501" s="280" t="s">
        <v>21</v>
      </c>
      <c r="M3501" s="37"/>
      <c r="N3501" s="260" t="s">
        <v>20645</v>
      </c>
      <c r="O3501" s="260">
        <v>0.0</v>
      </c>
      <c r="P3501" s="260"/>
      <c r="Q3501" s="260"/>
      <c r="R3501" s="260"/>
    </row>
    <row r="3502">
      <c r="A3502" s="279">
        <v>46062.58100194445</v>
      </c>
      <c r="B3502" s="31">
        <v>9914.0</v>
      </c>
      <c r="C3502" s="31" t="s">
        <v>6423</v>
      </c>
      <c r="D3502" s="31"/>
      <c r="E3502" s="31" t="s">
        <v>19722</v>
      </c>
      <c r="F3502" s="275"/>
      <c r="G3502" s="276">
        <v>3160.0</v>
      </c>
      <c r="H3502" s="277">
        <v>340.0</v>
      </c>
      <c r="I3502" s="278">
        <v>63.0</v>
      </c>
      <c r="J3502" s="37">
        <v>76.0</v>
      </c>
      <c r="K3502" s="280"/>
      <c r="L3502" s="280" t="s">
        <v>21</v>
      </c>
      <c r="M3502" s="37"/>
      <c r="N3502" s="260" t="s">
        <v>20645</v>
      </c>
      <c r="O3502" s="260">
        <v>0.0</v>
      </c>
      <c r="P3502" s="260"/>
      <c r="Q3502" s="260"/>
      <c r="R3502" s="260"/>
    </row>
    <row r="3503">
      <c r="A3503" s="279">
        <v>46062.58154983797</v>
      </c>
      <c r="B3503" s="31">
        <v>9915.0</v>
      </c>
      <c r="C3503" s="31" t="s">
        <v>6423</v>
      </c>
      <c r="D3503" s="31"/>
      <c r="E3503" s="31" t="s">
        <v>19727</v>
      </c>
      <c r="F3503" s="275"/>
      <c r="G3503" s="276">
        <v>3660.0</v>
      </c>
      <c r="H3503" s="277">
        <v>320.0</v>
      </c>
      <c r="I3503" s="278">
        <v>13.0</v>
      </c>
      <c r="J3503" s="37">
        <v>16.0</v>
      </c>
      <c r="K3503" s="280"/>
      <c r="L3503" s="280" t="s">
        <v>21</v>
      </c>
      <c r="M3503" s="37"/>
      <c r="N3503" s="260" t="s">
        <v>20645</v>
      </c>
      <c r="O3503" s="260">
        <v>0.0</v>
      </c>
      <c r="P3503" s="260"/>
      <c r="Q3503" s="260"/>
      <c r="R3503" s="260"/>
    </row>
    <row r="3504">
      <c r="A3504" s="279">
        <v>46062.58326377315</v>
      </c>
      <c r="B3504" s="31">
        <v>9916.0</v>
      </c>
      <c r="C3504" s="31" t="s">
        <v>6423</v>
      </c>
      <c r="D3504" s="31"/>
      <c r="E3504" s="31" t="s">
        <v>19727</v>
      </c>
      <c r="F3504" s="275"/>
      <c r="G3504" s="276">
        <v>3340.0</v>
      </c>
      <c r="H3504" s="277">
        <v>580.0</v>
      </c>
      <c r="I3504" s="278">
        <v>108.0</v>
      </c>
      <c r="J3504" s="37">
        <v>129.0</v>
      </c>
      <c r="K3504" s="280"/>
      <c r="L3504" s="280" t="s">
        <v>21</v>
      </c>
      <c r="M3504" s="37"/>
      <c r="N3504" s="260" t="s">
        <v>20645</v>
      </c>
      <c r="O3504" s="260">
        <v>0.0</v>
      </c>
      <c r="P3504" s="260"/>
      <c r="Q3504" s="260"/>
      <c r="R3504" s="260"/>
    </row>
    <row r="3505">
      <c r="A3505" s="279">
        <v>46062.58413474537</v>
      </c>
      <c r="B3505" s="31">
        <v>9917.0</v>
      </c>
      <c r="C3505" s="31" t="s">
        <v>4017</v>
      </c>
      <c r="D3505" s="31"/>
      <c r="E3505" s="31" t="s">
        <v>4500</v>
      </c>
      <c r="F3505" s="275"/>
      <c r="G3505" s="276">
        <v>4240.0</v>
      </c>
      <c r="H3505" s="277">
        <v>1120.0</v>
      </c>
      <c r="I3505" s="278">
        <v>56.0</v>
      </c>
      <c r="J3505" s="37">
        <v>68.0</v>
      </c>
      <c r="K3505" s="37"/>
      <c r="L3505" s="37" t="s">
        <v>52</v>
      </c>
      <c r="M3505" s="37"/>
      <c r="N3505" s="260" t="s">
        <v>20645</v>
      </c>
      <c r="O3505" s="260">
        <v>0.0</v>
      </c>
      <c r="P3505" s="260"/>
      <c r="Q3505" s="260"/>
      <c r="R3505" s="260"/>
    </row>
    <row r="3506">
      <c r="A3506" s="279">
        <v>46062.60206943287</v>
      </c>
      <c r="B3506" s="31">
        <v>9918.0</v>
      </c>
      <c r="C3506" s="31" t="s">
        <v>4031</v>
      </c>
      <c r="D3506" s="31"/>
      <c r="E3506" s="31" t="s">
        <v>20697</v>
      </c>
      <c r="F3506" s="275"/>
      <c r="G3506" s="276">
        <v>3060.0</v>
      </c>
      <c r="H3506" s="277">
        <v>180.0</v>
      </c>
      <c r="I3506" s="278">
        <v>30.0</v>
      </c>
      <c r="J3506" s="37">
        <v>36.0</v>
      </c>
      <c r="K3506" s="280"/>
      <c r="L3506" s="280" t="s">
        <v>21</v>
      </c>
      <c r="M3506" s="37"/>
      <c r="N3506" s="260" t="s">
        <v>20645</v>
      </c>
      <c r="O3506" s="260">
        <v>0.0</v>
      </c>
      <c r="P3506" s="260"/>
      <c r="Q3506" s="260"/>
      <c r="R3506" s="260"/>
    </row>
    <row r="3507">
      <c r="A3507" s="279">
        <v>46062.64902513889</v>
      </c>
      <c r="B3507" s="31">
        <v>9919.0</v>
      </c>
      <c r="C3507" s="31" t="s">
        <v>2851</v>
      </c>
      <c r="D3507" s="31"/>
      <c r="E3507" s="31" t="s">
        <v>4380</v>
      </c>
      <c r="F3507" s="275"/>
      <c r="G3507" s="276">
        <v>2440.0</v>
      </c>
      <c r="H3507" s="277">
        <v>160.0</v>
      </c>
      <c r="I3507" s="278">
        <v>27.0</v>
      </c>
      <c r="J3507" s="37">
        <v>32.0</v>
      </c>
      <c r="K3507" s="280"/>
      <c r="L3507" s="280" t="s">
        <v>21</v>
      </c>
      <c r="M3507" s="37"/>
      <c r="N3507" s="260" t="s">
        <v>20645</v>
      </c>
      <c r="O3507" s="260">
        <v>0.0</v>
      </c>
      <c r="P3507" s="260"/>
      <c r="Q3507" s="260"/>
      <c r="R3507" s="260"/>
    </row>
    <row r="3508">
      <c r="A3508" s="279"/>
      <c r="B3508" s="31"/>
      <c r="C3508" s="31"/>
      <c r="D3508" s="31"/>
      <c r="E3508" s="31"/>
      <c r="F3508" s="275"/>
      <c r="G3508" s="276"/>
      <c r="H3508" s="277"/>
      <c r="I3508" s="278"/>
      <c r="J3508" s="37"/>
      <c r="K3508" s="37"/>
      <c r="L3508" s="37"/>
      <c r="M3508" s="37"/>
      <c r="N3508" s="260"/>
      <c r="O3508" s="260"/>
      <c r="P3508" s="260"/>
      <c r="Q3508" s="260"/>
      <c r="R3508" s="260"/>
    </row>
    <row r="3509">
      <c r="A3509" s="279">
        <v>46063.02901287037</v>
      </c>
      <c r="B3509" s="31">
        <v>9920.0</v>
      </c>
      <c r="C3509" s="31" t="s">
        <v>4017</v>
      </c>
      <c r="D3509" s="31"/>
      <c r="E3509" s="31" t="s">
        <v>4500</v>
      </c>
      <c r="F3509" s="275"/>
      <c r="G3509" s="276">
        <v>4220.0</v>
      </c>
      <c r="H3509" s="277">
        <v>1180.0</v>
      </c>
      <c r="I3509" s="278">
        <v>195.0</v>
      </c>
      <c r="J3509" s="37">
        <v>234.0</v>
      </c>
      <c r="K3509" s="37"/>
      <c r="L3509" s="37" t="s">
        <v>52</v>
      </c>
      <c r="M3509" s="37"/>
      <c r="N3509" s="260" t="s">
        <v>20645</v>
      </c>
      <c r="O3509" s="260">
        <v>0.0</v>
      </c>
      <c r="P3509" s="260"/>
      <c r="Q3509" s="260"/>
      <c r="R3509" s="260"/>
    </row>
    <row r="3510">
      <c r="A3510" s="279">
        <v>46063.36606373843</v>
      </c>
      <c r="B3510" s="31">
        <v>9921.0</v>
      </c>
      <c r="C3510" s="31" t="s">
        <v>3980</v>
      </c>
      <c r="D3510" s="31"/>
      <c r="E3510" s="31"/>
      <c r="F3510" s="275"/>
      <c r="G3510" s="276">
        <v>2600.0</v>
      </c>
      <c r="H3510" s="277">
        <v>120.0</v>
      </c>
      <c r="I3510" s="278">
        <v>20.0</v>
      </c>
      <c r="J3510" s="37">
        <v>24.0</v>
      </c>
      <c r="K3510" s="280"/>
      <c r="L3510" s="280" t="s">
        <v>21</v>
      </c>
      <c r="M3510" s="37"/>
      <c r="N3510" s="260" t="s">
        <v>20645</v>
      </c>
      <c r="O3510" s="260">
        <v>0.0</v>
      </c>
      <c r="P3510" s="260"/>
      <c r="Q3510" s="260"/>
      <c r="R3510" s="260"/>
    </row>
    <row r="3511">
      <c r="A3511" s="279">
        <v>46063.38719408565</v>
      </c>
      <c r="B3511" s="31">
        <v>9922.0</v>
      </c>
      <c r="C3511" s="31" t="s">
        <v>2781</v>
      </c>
      <c r="D3511" s="31"/>
      <c r="E3511" s="31"/>
      <c r="F3511" s="275"/>
      <c r="G3511" s="276">
        <v>3500.0</v>
      </c>
      <c r="H3511" s="277">
        <v>700.0</v>
      </c>
      <c r="I3511" s="278">
        <v>116.0</v>
      </c>
      <c r="J3511" s="37">
        <v>139.0</v>
      </c>
      <c r="K3511" s="37"/>
      <c r="L3511" s="37" t="s">
        <v>52</v>
      </c>
      <c r="M3511" s="37"/>
      <c r="N3511" s="260" t="s">
        <v>20645</v>
      </c>
      <c r="O3511" s="260">
        <v>0.0</v>
      </c>
      <c r="P3511" s="260"/>
      <c r="Q3511" s="260"/>
      <c r="R3511" s="260"/>
    </row>
    <row r="3512">
      <c r="A3512" s="279">
        <v>46063.41426951389</v>
      </c>
      <c r="B3512" s="31">
        <v>9923.0</v>
      </c>
      <c r="C3512" s="31" t="s">
        <v>6423</v>
      </c>
      <c r="D3512" s="31"/>
      <c r="E3512" s="31" t="s">
        <v>19722</v>
      </c>
      <c r="F3512" s="275"/>
      <c r="G3512" s="276">
        <v>3200.0</v>
      </c>
      <c r="H3512" s="277">
        <v>140.0</v>
      </c>
      <c r="I3512" s="278">
        <v>6.0</v>
      </c>
      <c r="J3512" s="37">
        <v>7.0</v>
      </c>
      <c r="K3512" s="280"/>
      <c r="L3512" s="280" t="s">
        <v>21</v>
      </c>
      <c r="M3512" s="37"/>
      <c r="N3512" s="260" t="s">
        <v>20645</v>
      </c>
      <c r="O3512" s="260">
        <v>0.0</v>
      </c>
      <c r="P3512" s="260"/>
      <c r="Q3512" s="260"/>
      <c r="R3512" s="260"/>
    </row>
    <row r="3513">
      <c r="A3513" s="279">
        <v>46063.483082719904</v>
      </c>
      <c r="B3513" s="31">
        <v>9924.0</v>
      </c>
      <c r="C3513" s="31" t="s">
        <v>6423</v>
      </c>
      <c r="D3513" s="31"/>
      <c r="E3513" s="31" t="s">
        <v>19722</v>
      </c>
      <c r="F3513" s="275"/>
      <c r="G3513" s="276">
        <v>3060.0</v>
      </c>
      <c r="H3513" s="277">
        <v>260.0</v>
      </c>
      <c r="I3513" s="278">
        <v>49.0</v>
      </c>
      <c r="J3513" s="37">
        <v>58.0</v>
      </c>
      <c r="K3513" s="280"/>
      <c r="L3513" s="280" t="s">
        <v>21</v>
      </c>
      <c r="M3513" s="37"/>
      <c r="N3513" s="260" t="s">
        <v>20645</v>
      </c>
      <c r="O3513" s="260">
        <v>0.0</v>
      </c>
      <c r="P3513" s="260"/>
      <c r="Q3513" s="260"/>
      <c r="R3513" s="260"/>
    </row>
    <row r="3514">
      <c r="A3514" s="279">
        <v>46063.48369096065</v>
      </c>
      <c r="B3514" s="31">
        <v>9925.0</v>
      </c>
      <c r="C3514" s="31" t="s">
        <v>8901</v>
      </c>
      <c r="D3514" s="31"/>
      <c r="E3514" s="31" t="s">
        <v>23480</v>
      </c>
      <c r="F3514" s="275"/>
      <c r="G3514" s="276">
        <v>12000.0</v>
      </c>
      <c r="H3514" s="277">
        <v>1560.0</v>
      </c>
      <c r="I3514" s="278">
        <v>258.0</v>
      </c>
      <c r="J3514" s="37">
        <v>309.0</v>
      </c>
      <c r="K3514" s="280"/>
      <c r="L3514" s="280" t="s">
        <v>21</v>
      </c>
      <c r="M3514" s="37"/>
      <c r="N3514" s="260" t="s">
        <v>20645</v>
      </c>
      <c r="O3514" s="260">
        <v>0.0</v>
      </c>
      <c r="P3514" s="260"/>
      <c r="Q3514" s="260"/>
      <c r="R3514" s="260"/>
    </row>
    <row r="3515">
      <c r="A3515" s="279">
        <v>46063.510009328704</v>
      </c>
      <c r="B3515" s="31">
        <v>9926.0</v>
      </c>
      <c r="C3515" s="31" t="s">
        <v>22769</v>
      </c>
      <c r="D3515" s="31"/>
      <c r="E3515" s="31" t="s">
        <v>19727</v>
      </c>
      <c r="F3515" s="275"/>
      <c r="G3515" s="276">
        <v>3380.0</v>
      </c>
      <c r="H3515" s="277">
        <v>220.0</v>
      </c>
      <c r="I3515" s="278">
        <v>9.0</v>
      </c>
      <c r="J3515" s="37">
        <v>11.0</v>
      </c>
      <c r="K3515" s="280"/>
      <c r="L3515" s="280" t="s">
        <v>21</v>
      </c>
      <c r="M3515" s="37"/>
      <c r="N3515" s="260" t="s">
        <v>20645</v>
      </c>
      <c r="O3515" s="260">
        <v>0.0</v>
      </c>
      <c r="P3515" s="260"/>
      <c r="Q3515" s="260"/>
      <c r="R3515" s="260"/>
    </row>
    <row r="3516">
      <c r="A3516" s="279">
        <v>46063.60307549768</v>
      </c>
      <c r="B3516" s="31">
        <v>9927.0</v>
      </c>
      <c r="C3516" s="31" t="s">
        <v>22769</v>
      </c>
      <c r="D3516" s="31"/>
      <c r="E3516" s="31" t="s">
        <v>19727</v>
      </c>
      <c r="F3516" s="275"/>
      <c r="G3516" s="276">
        <v>3160.0</v>
      </c>
      <c r="H3516" s="277">
        <v>340.0</v>
      </c>
      <c r="I3516" s="278">
        <v>63.0</v>
      </c>
      <c r="J3516" s="37">
        <v>76.0</v>
      </c>
      <c r="K3516" s="280"/>
      <c r="L3516" s="280" t="s">
        <v>21</v>
      </c>
      <c r="M3516" s="37"/>
      <c r="N3516" s="260" t="s">
        <v>20645</v>
      </c>
      <c r="O3516" s="260">
        <v>0.0</v>
      </c>
      <c r="P3516" s="260"/>
      <c r="Q3516" s="260"/>
      <c r="R3516" s="260"/>
    </row>
    <row r="3517">
      <c r="A3517" s="279"/>
      <c r="B3517" s="31"/>
      <c r="C3517" s="31"/>
      <c r="D3517" s="31"/>
      <c r="E3517" s="31"/>
      <c r="F3517" s="275"/>
      <c r="G3517" s="276"/>
      <c r="H3517" s="277"/>
      <c r="I3517" s="278"/>
      <c r="J3517" s="37"/>
      <c r="K3517" s="37"/>
      <c r="L3517" s="37"/>
      <c r="M3517" s="37"/>
      <c r="N3517" s="260"/>
      <c r="O3517" s="260"/>
      <c r="P3517" s="260"/>
      <c r="Q3517" s="260"/>
      <c r="R3517" s="260"/>
    </row>
    <row r="3518">
      <c r="A3518" s="279">
        <v>46064.0290192824</v>
      </c>
      <c r="B3518" s="31">
        <v>9928.0</v>
      </c>
      <c r="C3518" s="31" t="s">
        <v>4017</v>
      </c>
      <c r="D3518" s="31"/>
      <c r="E3518" s="31"/>
      <c r="F3518" s="275"/>
      <c r="G3518" s="276">
        <v>3960.0</v>
      </c>
      <c r="H3518" s="277">
        <v>760.0</v>
      </c>
      <c r="I3518" s="278">
        <v>126.0</v>
      </c>
      <c r="J3518" s="37">
        <v>151.0</v>
      </c>
      <c r="K3518" s="37"/>
      <c r="L3518" s="37" t="s">
        <v>52</v>
      </c>
      <c r="M3518" s="37"/>
      <c r="N3518" s="260" t="s">
        <v>20645</v>
      </c>
      <c r="O3518" s="260">
        <v>0.0</v>
      </c>
      <c r="P3518" s="260"/>
      <c r="Q3518" s="260"/>
      <c r="R3518" s="260"/>
    </row>
    <row r="3519">
      <c r="A3519" s="279">
        <v>46064.372747256944</v>
      </c>
      <c r="B3519" s="31">
        <v>9929.0</v>
      </c>
      <c r="C3519" s="31" t="s">
        <v>8901</v>
      </c>
      <c r="D3519" s="31"/>
      <c r="E3519" s="31" t="s">
        <v>23483</v>
      </c>
      <c r="F3519" s="275"/>
      <c r="G3519" s="276">
        <v>11900.0</v>
      </c>
      <c r="H3519" s="277">
        <v>1380.0</v>
      </c>
      <c r="I3519" s="278">
        <v>228.0</v>
      </c>
      <c r="J3519" s="37">
        <v>274.0</v>
      </c>
      <c r="K3519" s="280"/>
      <c r="L3519" s="280" t="s">
        <v>21</v>
      </c>
      <c r="M3519" s="37"/>
      <c r="N3519" s="260" t="s">
        <v>20645</v>
      </c>
      <c r="O3519" s="260">
        <v>0.0</v>
      </c>
      <c r="P3519" s="260"/>
      <c r="Q3519" s="260"/>
      <c r="R3519" s="260"/>
    </row>
    <row r="3520">
      <c r="A3520" s="279">
        <v>46064.3968878125</v>
      </c>
      <c r="B3520" s="31">
        <v>9930.0</v>
      </c>
      <c r="C3520" s="31" t="s">
        <v>2781</v>
      </c>
      <c r="D3520" s="31"/>
      <c r="E3520" s="31" t="s">
        <v>20901</v>
      </c>
      <c r="F3520" s="275"/>
      <c r="G3520" s="276">
        <v>3720.0</v>
      </c>
      <c r="H3520" s="277">
        <v>700.0</v>
      </c>
      <c r="I3520" s="278">
        <v>42.0</v>
      </c>
      <c r="J3520" s="37">
        <v>51.0</v>
      </c>
      <c r="K3520" s="37"/>
      <c r="L3520" s="37" t="s">
        <v>52</v>
      </c>
      <c r="M3520" s="37"/>
      <c r="N3520" s="260" t="s">
        <v>20645</v>
      </c>
      <c r="O3520" s="260">
        <v>0.0</v>
      </c>
      <c r="P3520" s="260"/>
      <c r="Q3520" s="260"/>
      <c r="R3520" s="260"/>
    </row>
    <row r="3521">
      <c r="A3521" s="279">
        <v>46064.405816388884</v>
      </c>
      <c r="B3521" s="31">
        <v>9931.0</v>
      </c>
      <c r="C3521" s="31" t="s">
        <v>3989</v>
      </c>
      <c r="D3521" s="31"/>
      <c r="E3521" s="31" t="s">
        <v>20873</v>
      </c>
      <c r="F3521" s="275"/>
      <c r="G3521" s="276">
        <v>3440.0</v>
      </c>
      <c r="H3521" s="277">
        <v>860.0</v>
      </c>
      <c r="I3521" s="278">
        <v>172.0</v>
      </c>
      <c r="J3521" s="37">
        <v>207.0</v>
      </c>
      <c r="K3521" s="280"/>
      <c r="L3521" s="280" t="s">
        <v>21</v>
      </c>
      <c r="M3521" s="37">
        <v>370530.0</v>
      </c>
      <c r="N3521" s="260" t="s">
        <v>20645</v>
      </c>
      <c r="O3521" s="260">
        <v>0.0</v>
      </c>
      <c r="P3521" s="260"/>
      <c r="Q3521" s="260"/>
      <c r="R3521" s="260"/>
    </row>
    <row r="3522">
      <c r="A3522" s="279">
        <v>46064.45649172454</v>
      </c>
      <c r="B3522" s="31">
        <v>9932.0</v>
      </c>
      <c r="C3522" s="31" t="s">
        <v>4444</v>
      </c>
      <c r="D3522" s="31"/>
      <c r="E3522" s="31"/>
      <c r="F3522" s="275"/>
      <c r="G3522" s="276">
        <v>3120.0</v>
      </c>
      <c r="H3522" s="277">
        <v>320.0</v>
      </c>
      <c r="I3522" s="278">
        <v>53.0</v>
      </c>
      <c r="J3522" s="37">
        <v>64.0</v>
      </c>
      <c r="K3522" s="280"/>
      <c r="L3522" s="280" t="s">
        <v>21</v>
      </c>
      <c r="M3522" s="37"/>
      <c r="N3522" s="260" t="s">
        <v>20645</v>
      </c>
      <c r="O3522" s="260">
        <v>0.0</v>
      </c>
      <c r="P3522" s="260"/>
      <c r="Q3522" s="260"/>
      <c r="R3522" s="260"/>
    </row>
    <row r="3523">
      <c r="A3523" s="279">
        <v>46064.51770619213</v>
      </c>
      <c r="B3523" s="31">
        <v>9933.0</v>
      </c>
      <c r="C3523" s="31" t="s">
        <v>4138</v>
      </c>
      <c r="D3523" s="31"/>
      <c r="E3523" s="31"/>
      <c r="F3523" s="275"/>
      <c r="G3523" s="276">
        <v>3280.0</v>
      </c>
      <c r="H3523" s="277">
        <v>200.0</v>
      </c>
      <c r="I3523" s="278">
        <v>40.0</v>
      </c>
      <c r="J3523" s="37">
        <v>48.0</v>
      </c>
      <c r="K3523" s="37"/>
      <c r="L3523" s="37" t="s">
        <v>60</v>
      </c>
      <c r="M3523" s="37">
        <v>564494.0</v>
      </c>
      <c r="N3523" s="260" t="s">
        <v>20645</v>
      </c>
      <c r="O3523" s="260">
        <v>0.0</v>
      </c>
      <c r="P3523" s="260"/>
      <c r="Q3523" s="260"/>
      <c r="R3523" s="260"/>
    </row>
    <row r="3524">
      <c r="A3524" s="279">
        <v>46064.52510402778</v>
      </c>
      <c r="B3524" s="31">
        <v>9934.0</v>
      </c>
      <c r="C3524" s="31" t="s">
        <v>4774</v>
      </c>
      <c r="D3524" s="31"/>
      <c r="E3524" s="31" t="s">
        <v>23484</v>
      </c>
      <c r="F3524" s="275"/>
      <c r="G3524" s="276">
        <v>3260.0</v>
      </c>
      <c r="H3524" s="277">
        <v>420.0</v>
      </c>
      <c r="I3524" s="278">
        <v>84.0</v>
      </c>
      <c r="J3524" s="37">
        <v>101.0</v>
      </c>
      <c r="K3524" s="37"/>
      <c r="L3524" s="37" t="s">
        <v>60</v>
      </c>
      <c r="M3524" s="37"/>
      <c r="N3524" s="260" t="s">
        <v>20645</v>
      </c>
      <c r="O3524" s="260">
        <v>0.0</v>
      </c>
      <c r="P3524" s="260"/>
      <c r="Q3524" s="260"/>
      <c r="R3524" s="260"/>
    </row>
    <row r="3525">
      <c r="A3525" s="279">
        <v>46064.531526377315</v>
      </c>
      <c r="B3525" s="31">
        <v>9935.0</v>
      </c>
      <c r="C3525" s="31" t="s">
        <v>6423</v>
      </c>
      <c r="D3525" s="31"/>
      <c r="E3525" s="31" t="s">
        <v>19722</v>
      </c>
      <c r="F3525" s="275"/>
      <c r="G3525" s="276">
        <v>3280.0</v>
      </c>
      <c r="H3525" s="277">
        <v>180.0</v>
      </c>
      <c r="I3525" s="278">
        <v>8.0</v>
      </c>
      <c r="J3525" s="37">
        <v>9.0</v>
      </c>
      <c r="K3525" s="280"/>
      <c r="L3525" s="280" t="s">
        <v>21</v>
      </c>
      <c r="M3525" s="37"/>
      <c r="N3525" s="260" t="s">
        <v>20645</v>
      </c>
      <c r="O3525" s="260">
        <v>0.0</v>
      </c>
      <c r="P3525" s="260"/>
      <c r="Q3525" s="260"/>
      <c r="R3525" s="260"/>
    </row>
    <row r="3526">
      <c r="A3526" s="279">
        <v>46064.53576614583</v>
      </c>
      <c r="B3526" s="31">
        <v>9936.0</v>
      </c>
      <c r="C3526" s="31" t="s">
        <v>6423</v>
      </c>
      <c r="D3526" s="31"/>
      <c r="E3526" s="31" t="s">
        <v>19722</v>
      </c>
      <c r="F3526" s="275"/>
      <c r="G3526" s="276">
        <v>3100.0</v>
      </c>
      <c r="H3526" s="277">
        <v>350.0</v>
      </c>
      <c r="I3526" s="278">
        <v>65.0</v>
      </c>
      <c r="J3526" s="37">
        <v>78.0</v>
      </c>
      <c r="K3526" s="280"/>
      <c r="L3526" s="280" t="s">
        <v>21</v>
      </c>
      <c r="M3526" s="37"/>
      <c r="N3526" s="260" t="s">
        <v>20645</v>
      </c>
      <c r="O3526" s="260">
        <v>0.0</v>
      </c>
      <c r="P3526" s="260"/>
      <c r="Q3526" s="260"/>
      <c r="R3526" s="260"/>
    </row>
    <row r="3527">
      <c r="A3527" s="279">
        <v>46064.536565752314</v>
      </c>
      <c r="B3527" s="31">
        <v>9937.0</v>
      </c>
      <c r="C3527" s="31" t="s">
        <v>6423</v>
      </c>
      <c r="D3527" s="31"/>
      <c r="E3527" s="31" t="s">
        <v>19727</v>
      </c>
      <c r="F3527" s="275"/>
      <c r="G3527" s="276">
        <v>3280.0</v>
      </c>
      <c r="H3527" s="277">
        <v>180.0</v>
      </c>
      <c r="I3527" s="278">
        <v>8.0</v>
      </c>
      <c r="J3527" s="37">
        <v>9.0</v>
      </c>
      <c r="K3527" s="280"/>
      <c r="L3527" s="280" t="s">
        <v>21</v>
      </c>
      <c r="M3527" s="37"/>
      <c r="N3527" s="260" t="s">
        <v>20645</v>
      </c>
      <c r="O3527" s="260">
        <v>0.0</v>
      </c>
      <c r="P3527" s="260"/>
      <c r="Q3527" s="260"/>
      <c r="R3527" s="260"/>
    </row>
    <row r="3528">
      <c r="A3528" s="279">
        <v>46064.53871292824</v>
      </c>
      <c r="B3528" s="31">
        <v>9938.0</v>
      </c>
      <c r="C3528" s="31" t="s">
        <v>6423</v>
      </c>
      <c r="D3528" s="31"/>
      <c r="E3528" s="31" t="s">
        <v>19727</v>
      </c>
      <c r="F3528" s="275"/>
      <c r="G3528" s="276">
        <v>3100.0</v>
      </c>
      <c r="H3528" s="277">
        <v>340.0</v>
      </c>
      <c r="I3528" s="278">
        <v>63.0</v>
      </c>
      <c r="J3528" s="37">
        <v>76.0</v>
      </c>
      <c r="K3528" s="280"/>
      <c r="L3528" s="280" t="s">
        <v>21</v>
      </c>
      <c r="M3528" s="37"/>
      <c r="N3528" s="260" t="s">
        <v>20645</v>
      </c>
      <c r="O3528" s="260">
        <v>0.0</v>
      </c>
      <c r="P3528" s="260"/>
      <c r="Q3528" s="260"/>
      <c r="R3528" s="260"/>
    </row>
    <row r="3529">
      <c r="A3529" s="279">
        <v>46064.53945946759</v>
      </c>
      <c r="B3529" s="31">
        <v>9939.0</v>
      </c>
      <c r="C3529" s="31" t="s">
        <v>4774</v>
      </c>
      <c r="D3529" s="31"/>
      <c r="E3529" s="31" t="s">
        <v>23486</v>
      </c>
      <c r="F3529" s="275"/>
      <c r="G3529" s="276">
        <v>3080.0</v>
      </c>
      <c r="H3529" s="277">
        <v>240.0</v>
      </c>
      <c r="I3529" s="278">
        <v>48.0</v>
      </c>
      <c r="J3529" s="37">
        <v>58.0</v>
      </c>
      <c r="K3529" s="37"/>
      <c r="L3529" s="37" t="s">
        <v>60</v>
      </c>
      <c r="M3529" s="37">
        <v>756098.0</v>
      </c>
      <c r="N3529" s="260" t="s">
        <v>20645</v>
      </c>
      <c r="O3529" s="260">
        <v>0.0</v>
      </c>
      <c r="P3529" s="260"/>
      <c r="Q3529" s="260"/>
      <c r="R3529" s="260"/>
    </row>
    <row r="3530">
      <c r="A3530" s="279">
        <v>46064.59452034722</v>
      </c>
      <c r="B3530" s="31">
        <v>9940.0</v>
      </c>
      <c r="C3530" s="31" t="s">
        <v>8901</v>
      </c>
      <c r="D3530" s="31"/>
      <c r="E3530" s="31" t="s">
        <v>23487</v>
      </c>
      <c r="F3530" s="275"/>
      <c r="G3530" s="276">
        <v>12240.0</v>
      </c>
      <c r="H3530" s="277">
        <v>1540.0</v>
      </c>
      <c r="I3530" s="278">
        <v>255.0</v>
      </c>
      <c r="J3530" s="37">
        <v>305.0</v>
      </c>
      <c r="K3530" s="280"/>
      <c r="L3530" s="280" t="s">
        <v>21</v>
      </c>
      <c r="M3530" s="37"/>
      <c r="N3530" s="260" t="s">
        <v>20645</v>
      </c>
      <c r="O3530" s="260">
        <v>0.0</v>
      </c>
      <c r="P3530" s="260"/>
      <c r="Q3530" s="260"/>
      <c r="R3530" s="260"/>
    </row>
    <row r="3531">
      <c r="A3531" s="279">
        <v>46059.0</v>
      </c>
      <c r="B3531" s="31">
        <v>9941.0</v>
      </c>
      <c r="C3531" s="31" t="s">
        <v>23488</v>
      </c>
      <c r="D3531" s="31"/>
      <c r="E3531" s="31" t="s">
        <v>23489</v>
      </c>
      <c r="F3531" s="275"/>
      <c r="G3531" s="276">
        <v>3960.0</v>
      </c>
      <c r="H3531" s="277">
        <v>1160.0</v>
      </c>
      <c r="I3531" s="278">
        <v>232.0</v>
      </c>
      <c r="J3531" s="37">
        <v>279.0</v>
      </c>
      <c r="K3531" s="280"/>
      <c r="L3531" s="280" t="s">
        <v>21</v>
      </c>
      <c r="M3531" s="37"/>
      <c r="N3531" s="260" t="s">
        <v>20645</v>
      </c>
      <c r="O3531" s="260">
        <v>0.0</v>
      </c>
      <c r="P3531" s="260"/>
      <c r="Q3531" s="260"/>
      <c r="R3531" s="260"/>
    </row>
    <row r="3532">
      <c r="A3532" s="279">
        <v>46064.61063043981</v>
      </c>
      <c r="B3532" s="31">
        <v>9942.0</v>
      </c>
      <c r="C3532" s="31" t="s">
        <v>8901</v>
      </c>
      <c r="D3532" s="31"/>
      <c r="E3532" s="31" t="s">
        <v>23490</v>
      </c>
      <c r="F3532" s="275"/>
      <c r="G3532" s="276">
        <v>11040.0</v>
      </c>
      <c r="H3532" s="277">
        <v>780.0</v>
      </c>
      <c r="I3532" s="278">
        <v>129.0</v>
      </c>
      <c r="J3532" s="37">
        <v>155.0</v>
      </c>
      <c r="K3532" s="280"/>
      <c r="L3532" s="280" t="s">
        <v>21</v>
      </c>
      <c r="M3532" s="37"/>
      <c r="N3532" s="260" t="s">
        <v>20645</v>
      </c>
      <c r="O3532" s="260">
        <v>0.0</v>
      </c>
      <c r="P3532" s="260"/>
      <c r="Q3532" s="260"/>
      <c r="R3532" s="260"/>
    </row>
    <row r="3533">
      <c r="A3533" s="279">
        <v>46064.6435690162</v>
      </c>
      <c r="B3533" s="31">
        <v>9943.0</v>
      </c>
      <c r="C3533" s="31" t="s">
        <v>20445</v>
      </c>
      <c r="D3533" s="31"/>
      <c r="E3533" s="31"/>
      <c r="F3533" s="275"/>
      <c r="G3533" s="276">
        <v>3900.0</v>
      </c>
      <c r="H3533" s="277">
        <v>1000.0</v>
      </c>
      <c r="I3533" s="278">
        <v>165.0</v>
      </c>
      <c r="J3533" s="37">
        <v>198.0</v>
      </c>
      <c r="K3533" s="37"/>
      <c r="L3533" s="37" t="s">
        <v>52</v>
      </c>
      <c r="M3533" s="37"/>
      <c r="N3533" s="260" t="s">
        <v>20645</v>
      </c>
      <c r="O3533" s="260">
        <v>0.0</v>
      </c>
      <c r="P3533" s="260"/>
      <c r="Q3533" s="260"/>
      <c r="R3533" s="260"/>
    </row>
    <row r="3534">
      <c r="A3534" s="279"/>
      <c r="B3534" s="31"/>
      <c r="C3534" s="31"/>
      <c r="D3534" s="31"/>
      <c r="E3534" s="31"/>
      <c r="F3534" s="275"/>
      <c r="G3534" s="276"/>
      <c r="H3534" s="277"/>
      <c r="I3534" s="278"/>
      <c r="J3534" s="37"/>
      <c r="K3534" s="280"/>
      <c r="L3534" s="280"/>
      <c r="M3534" s="37"/>
      <c r="N3534" s="260"/>
      <c r="O3534" s="260"/>
      <c r="P3534" s="260"/>
      <c r="Q3534" s="260"/>
      <c r="R3534" s="260"/>
    </row>
    <row r="3535">
      <c r="A3535" s="279">
        <v>46062.0</v>
      </c>
      <c r="B3535" s="31">
        <v>9944.0</v>
      </c>
      <c r="C3535" s="31" t="s">
        <v>21130</v>
      </c>
      <c r="D3535" s="31"/>
      <c r="E3535" s="31" t="s">
        <v>23491</v>
      </c>
      <c r="F3535" s="275"/>
      <c r="G3535" s="276">
        <v>3900.0</v>
      </c>
      <c r="H3535" s="277">
        <v>1100.0</v>
      </c>
      <c r="I3535" s="278">
        <v>66.0</v>
      </c>
      <c r="J3535" s="37">
        <v>80.0</v>
      </c>
      <c r="K3535" s="280"/>
      <c r="L3535" s="280" t="s">
        <v>21</v>
      </c>
      <c r="M3535" s="37"/>
      <c r="N3535" s="260" t="s">
        <v>20645</v>
      </c>
      <c r="O3535" s="260">
        <v>0.0</v>
      </c>
      <c r="P3535" s="260"/>
      <c r="Q3535" s="260"/>
      <c r="R3535" s="260"/>
    </row>
    <row r="3536">
      <c r="A3536" s="279">
        <v>46062.0</v>
      </c>
      <c r="B3536" s="31">
        <v>9945.0</v>
      </c>
      <c r="C3536" s="31" t="s">
        <v>21130</v>
      </c>
      <c r="D3536" s="31"/>
      <c r="E3536" s="31" t="s">
        <v>21131</v>
      </c>
      <c r="F3536" s="275"/>
      <c r="G3536" s="276">
        <v>3760.0</v>
      </c>
      <c r="H3536" s="277">
        <v>960.0</v>
      </c>
      <c r="I3536" s="278">
        <v>58.0</v>
      </c>
      <c r="J3536" s="37">
        <v>70.0</v>
      </c>
      <c r="K3536" s="280"/>
      <c r="L3536" s="280" t="s">
        <v>21</v>
      </c>
      <c r="M3536" s="37"/>
      <c r="N3536" s="260" t="s">
        <v>20645</v>
      </c>
      <c r="O3536" s="260">
        <v>0.0</v>
      </c>
      <c r="P3536" s="260"/>
      <c r="Q3536" s="260"/>
      <c r="R3536" s="260"/>
    </row>
    <row r="3537">
      <c r="A3537" s="279">
        <v>46062.0</v>
      </c>
      <c r="B3537" s="31">
        <v>9946.0</v>
      </c>
      <c r="C3537" s="31" t="s">
        <v>21130</v>
      </c>
      <c r="D3537" s="31"/>
      <c r="E3537" s="31" t="s">
        <v>23492</v>
      </c>
      <c r="F3537" s="275"/>
      <c r="G3537" s="276">
        <v>3380.0</v>
      </c>
      <c r="H3537" s="277">
        <v>580.0</v>
      </c>
      <c r="I3537" s="278">
        <v>35.0</v>
      </c>
      <c r="J3537" s="37">
        <v>42.0</v>
      </c>
      <c r="K3537" s="280"/>
      <c r="L3537" s="280" t="s">
        <v>21</v>
      </c>
      <c r="M3537" s="37"/>
      <c r="N3537" s="260" t="s">
        <v>20645</v>
      </c>
      <c r="O3537" s="260">
        <v>0.0</v>
      </c>
      <c r="P3537" s="260"/>
      <c r="Q3537" s="260"/>
      <c r="R3537" s="260"/>
    </row>
    <row r="3538">
      <c r="A3538" s="279">
        <v>46062.0</v>
      </c>
      <c r="B3538" s="31">
        <v>9947.0</v>
      </c>
      <c r="C3538" s="31" t="s">
        <v>21130</v>
      </c>
      <c r="D3538" s="31"/>
      <c r="E3538" s="31" t="s">
        <v>21131</v>
      </c>
      <c r="F3538" s="275"/>
      <c r="G3538" s="276">
        <v>3920.0</v>
      </c>
      <c r="H3538" s="277">
        <v>1120.0</v>
      </c>
      <c r="I3538" s="278">
        <v>68.0</v>
      </c>
      <c r="J3538" s="37">
        <v>81.0</v>
      </c>
      <c r="K3538" s="280"/>
      <c r="L3538" s="280" t="s">
        <v>21</v>
      </c>
      <c r="M3538" s="37"/>
      <c r="N3538" s="260" t="s">
        <v>20645</v>
      </c>
      <c r="O3538" s="260">
        <v>0.0</v>
      </c>
      <c r="P3538" s="260"/>
      <c r="Q3538" s="260"/>
      <c r="R3538" s="260"/>
    </row>
    <row r="3539">
      <c r="A3539" s="279">
        <v>46062.0</v>
      </c>
      <c r="B3539" s="31">
        <v>9948.0</v>
      </c>
      <c r="C3539" s="31" t="s">
        <v>23493</v>
      </c>
      <c r="D3539" s="31"/>
      <c r="E3539" s="31" t="s">
        <v>23494</v>
      </c>
      <c r="F3539" s="275"/>
      <c r="G3539" s="276">
        <v>3480.0</v>
      </c>
      <c r="H3539" s="277">
        <v>600.0</v>
      </c>
      <c r="I3539" s="278">
        <v>120.0</v>
      </c>
      <c r="J3539" s="37">
        <v>144.0</v>
      </c>
      <c r="K3539" s="280"/>
      <c r="L3539" s="280" t="s">
        <v>21</v>
      </c>
      <c r="M3539" s="37"/>
      <c r="N3539" s="260" t="s">
        <v>20645</v>
      </c>
      <c r="O3539" s="260">
        <v>0.0</v>
      </c>
      <c r="P3539" s="260"/>
      <c r="Q3539" s="260"/>
      <c r="R3539" s="260"/>
    </row>
    <row r="3540">
      <c r="A3540" s="279"/>
      <c r="B3540" s="31"/>
      <c r="C3540" s="31"/>
      <c r="D3540" s="31"/>
      <c r="E3540" s="31"/>
      <c r="F3540" s="275"/>
      <c r="G3540" s="276"/>
      <c r="H3540" s="277"/>
      <c r="I3540" s="278"/>
      <c r="J3540" s="37"/>
      <c r="K3540" s="37"/>
      <c r="L3540" s="37"/>
      <c r="M3540" s="37"/>
      <c r="N3540" s="260"/>
      <c r="O3540" s="260"/>
      <c r="P3540" s="260"/>
      <c r="Q3540" s="260"/>
      <c r="R3540" s="260"/>
    </row>
    <row r="3541">
      <c r="A3541" s="279">
        <v>46065.029016238426</v>
      </c>
      <c r="B3541" s="31">
        <v>9949.0</v>
      </c>
      <c r="C3541" s="31" t="s">
        <v>20467</v>
      </c>
      <c r="D3541" s="31"/>
      <c r="E3541" s="31" t="s">
        <v>4500</v>
      </c>
      <c r="F3541" s="275"/>
      <c r="G3541" s="276">
        <v>3500.0</v>
      </c>
      <c r="H3541" s="277">
        <v>360.0</v>
      </c>
      <c r="I3541" s="278">
        <v>60.0</v>
      </c>
      <c r="J3541" s="37">
        <v>72.0</v>
      </c>
      <c r="K3541" s="37"/>
      <c r="L3541" s="37" t="s">
        <v>52</v>
      </c>
      <c r="M3541" s="37"/>
      <c r="N3541" s="260" t="s">
        <v>20645</v>
      </c>
      <c r="O3541" s="260">
        <v>0.0</v>
      </c>
      <c r="P3541" s="260"/>
      <c r="Q3541" s="260"/>
      <c r="R3541" s="260"/>
    </row>
    <row r="3542">
      <c r="A3542" s="279">
        <v>46065.35515952546</v>
      </c>
      <c r="B3542" s="31">
        <v>9950.0</v>
      </c>
      <c r="C3542" s="31"/>
      <c r="D3542" s="31"/>
      <c r="E3542" s="31"/>
      <c r="F3542" s="275"/>
      <c r="G3542" s="276"/>
      <c r="H3542" s="277">
        <v>0.0</v>
      </c>
      <c r="I3542" s="278">
        <v>0.0</v>
      </c>
      <c r="J3542" s="37">
        <v>0.0</v>
      </c>
      <c r="K3542" s="37"/>
      <c r="L3542" s="37" t="s">
        <v>52</v>
      </c>
      <c r="M3542" s="37"/>
      <c r="N3542" s="260" t="s">
        <v>20645</v>
      </c>
      <c r="O3542" s="260">
        <v>0.0</v>
      </c>
      <c r="P3542" s="260"/>
      <c r="Q3542" s="260"/>
      <c r="R3542" s="260"/>
    </row>
    <row r="3543">
      <c r="A3543" s="279">
        <v>46065.35582670139</v>
      </c>
      <c r="B3543" s="31">
        <v>9951.0</v>
      </c>
      <c r="C3543" s="31"/>
      <c r="D3543" s="31"/>
      <c r="E3543" s="31"/>
      <c r="F3543" s="275"/>
      <c r="G3543" s="276"/>
      <c r="H3543" s="277">
        <v>0.0</v>
      </c>
      <c r="I3543" s="278">
        <v>0.0</v>
      </c>
      <c r="J3543" s="37">
        <v>0.0</v>
      </c>
      <c r="K3543" s="37"/>
      <c r="L3543" s="37" t="s">
        <v>52</v>
      </c>
      <c r="M3543" s="37"/>
      <c r="N3543" s="260" t="s">
        <v>20645</v>
      </c>
      <c r="O3543" s="260">
        <v>0.0</v>
      </c>
      <c r="P3543" s="260"/>
      <c r="Q3543" s="260"/>
      <c r="R3543" s="260"/>
    </row>
    <row r="3544">
      <c r="A3544" s="279">
        <v>46065.35650616898</v>
      </c>
      <c r="B3544" s="31">
        <v>9952.0</v>
      </c>
      <c r="C3544" s="31" t="s">
        <v>4444</v>
      </c>
      <c r="D3544" s="31"/>
      <c r="E3544" s="31"/>
      <c r="F3544" s="275"/>
      <c r="G3544" s="276">
        <v>3560.0</v>
      </c>
      <c r="H3544" s="277">
        <v>740.0</v>
      </c>
      <c r="I3544" s="278">
        <v>123.0</v>
      </c>
      <c r="J3544" s="37">
        <v>147.0</v>
      </c>
      <c r="K3544" s="280"/>
      <c r="L3544" s="280" t="s">
        <v>21</v>
      </c>
      <c r="M3544" s="37"/>
      <c r="N3544" s="260" t="s">
        <v>20645</v>
      </c>
      <c r="O3544" s="260">
        <v>0.0</v>
      </c>
      <c r="P3544" s="260"/>
      <c r="Q3544" s="260"/>
      <c r="R3544" s="260"/>
    </row>
    <row r="3545">
      <c r="A3545" s="279">
        <v>46065.47135357639</v>
      </c>
      <c r="B3545" s="31">
        <v>9953.0</v>
      </c>
      <c r="C3545" s="31" t="s">
        <v>4031</v>
      </c>
      <c r="D3545" s="31"/>
      <c r="E3545" s="31" t="s">
        <v>23498</v>
      </c>
      <c r="F3545" s="275"/>
      <c r="G3545" s="276">
        <v>3000.0</v>
      </c>
      <c r="H3545" s="277">
        <v>140.0</v>
      </c>
      <c r="I3545" s="278">
        <v>24.0</v>
      </c>
      <c r="J3545" s="37">
        <v>28.0</v>
      </c>
      <c r="K3545" s="280"/>
      <c r="L3545" s="280" t="s">
        <v>21</v>
      </c>
      <c r="M3545" s="37"/>
      <c r="N3545" s="260" t="s">
        <v>20645</v>
      </c>
      <c r="O3545" s="260">
        <v>0.0</v>
      </c>
      <c r="P3545" s="260"/>
      <c r="Q3545" s="260"/>
      <c r="R3545" s="260"/>
    </row>
    <row r="3546">
      <c r="A3546" s="279">
        <v>46065.478410682874</v>
      </c>
      <c r="B3546" s="31">
        <v>9954.0</v>
      </c>
      <c r="C3546" s="31" t="s">
        <v>8901</v>
      </c>
      <c r="D3546" s="31"/>
      <c r="E3546" s="31" t="s">
        <v>23499</v>
      </c>
      <c r="F3546" s="275"/>
      <c r="G3546" s="276">
        <v>11960.0</v>
      </c>
      <c r="H3546" s="277">
        <v>1260.0</v>
      </c>
      <c r="I3546" s="278">
        <v>208.0</v>
      </c>
      <c r="J3546" s="37">
        <v>250.0</v>
      </c>
      <c r="K3546" s="280"/>
      <c r="L3546" s="280" t="s">
        <v>21</v>
      </c>
      <c r="M3546" s="37"/>
      <c r="N3546" s="260" t="s">
        <v>20645</v>
      </c>
      <c r="O3546" s="260">
        <v>0.0</v>
      </c>
      <c r="P3546" s="260"/>
      <c r="Q3546" s="260"/>
      <c r="R3546" s="260"/>
    </row>
    <row r="3547">
      <c r="A3547" s="279">
        <v>46065.50607866899</v>
      </c>
      <c r="B3547" s="31">
        <v>9955.0</v>
      </c>
      <c r="C3547" s="31" t="s">
        <v>4444</v>
      </c>
      <c r="D3547" s="31"/>
      <c r="E3547" s="31"/>
      <c r="F3547" s="275"/>
      <c r="G3547" s="276">
        <v>3580.0</v>
      </c>
      <c r="H3547" s="277">
        <v>780.0</v>
      </c>
      <c r="I3547" s="278">
        <v>129.0</v>
      </c>
      <c r="J3547" s="37">
        <v>155.0</v>
      </c>
      <c r="K3547" s="280"/>
      <c r="L3547" s="280" t="s">
        <v>21</v>
      </c>
      <c r="M3547" s="37"/>
      <c r="N3547" s="260" t="s">
        <v>20645</v>
      </c>
      <c r="O3547" s="260">
        <v>0.0</v>
      </c>
      <c r="P3547" s="260"/>
      <c r="Q3547" s="260"/>
      <c r="R3547" s="260"/>
    </row>
    <row r="3548">
      <c r="A3548" s="279">
        <v>46065.52738969907</v>
      </c>
      <c r="B3548" s="31">
        <v>9956.0</v>
      </c>
      <c r="C3548" s="31" t="s">
        <v>20512</v>
      </c>
      <c r="D3548" s="31"/>
      <c r="E3548" s="31"/>
      <c r="F3548" s="275"/>
      <c r="G3548" s="276">
        <v>3260.0</v>
      </c>
      <c r="H3548" s="277">
        <v>580.0</v>
      </c>
      <c r="I3548" s="278">
        <v>35.0</v>
      </c>
      <c r="J3548" s="37">
        <v>42.0</v>
      </c>
      <c r="K3548" s="37"/>
      <c r="L3548" s="37" t="s">
        <v>52</v>
      </c>
      <c r="M3548" s="37"/>
      <c r="N3548" s="260" t="s">
        <v>20645</v>
      </c>
      <c r="O3548" s="260">
        <v>0.0</v>
      </c>
      <c r="P3548" s="260"/>
      <c r="Q3548" s="260"/>
      <c r="R3548" s="260"/>
    </row>
    <row r="3549">
      <c r="A3549" s="279">
        <v>46065.57548605324</v>
      </c>
      <c r="B3549" s="31">
        <v>9957.0</v>
      </c>
      <c r="C3549" s="31"/>
      <c r="D3549" s="31"/>
      <c r="E3549" s="31"/>
      <c r="F3549" s="275"/>
      <c r="G3549" s="276"/>
      <c r="H3549" s="277">
        <v>0.0</v>
      </c>
      <c r="I3549" s="278">
        <v>0.0</v>
      </c>
      <c r="J3549" s="37">
        <v>0.0</v>
      </c>
      <c r="K3549" s="37"/>
      <c r="L3549" s="37" t="s">
        <v>52</v>
      </c>
      <c r="M3549" s="37"/>
      <c r="N3549" s="260" t="s">
        <v>20645</v>
      </c>
      <c r="O3549" s="260">
        <v>0.0</v>
      </c>
      <c r="P3549" s="260"/>
      <c r="Q3549" s="260"/>
      <c r="R3549" s="260"/>
    </row>
    <row r="3550">
      <c r="A3550" s="279">
        <v>46065.57644979167</v>
      </c>
      <c r="B3550" s="31">
        <v>9958.0</v>
      </c>
      <c r="C3550" s="31" t="s">
        <v>4444</v>
      </c>
      <c r="D3550" s="31"/>
      <c r="E3550" s="31"/>
      <c r="F3550" s="275"/>
      <c r="G3550" s="276">
        <v>3800.0</v>
      </c>
      <c r="H3550" s="277">
        <v>1000.0</v>
      </c>
      <c r="I3550" s="278">
        <v>165.0</v>
      </c>
      <c r="J3550" s="37">
        <v>198.0</v>
      </c>
      <c r="K3550" s="280"/>
      <c r="L3550" s="280" t="s">
        <v>21</v>
      </c>
      <c r="M3550" s="37"/>
      <c r="N3550" s="260" t="s">
        <v>20645</v>
      </c>
      <c r="O3550" s="260">
        <v>0.0</v>
      </c>
      <c r="P3550" s="260"/>
      <c r="Q3550" s="260"/>
      <c r="R3550" s="260"/>
    </row>
    <row r="3551">
      <c r="A3551" s="279">
        <v>46065.59580322917</v>
      </c>
      <c r="B3551" s="31">
        <v>9959.0</v>
      </c>
      <c r="C3551" s="31" t="s">
        <v>6423</v>
      </c>
      <c r="D3551" s="31"/>
      <c r="E3551" s="31" t="s">
        <v>19722</v>
      </c>
      <c r="F3551" s="275"/>
      <c r="G3551" s="276">
        <v>3200.0</v>
      </c>
      <c r="H3551" s="277">
        <v>120.0</v>
      </c>
      <c r="I3551" s="278">
        <v>5.0</v>
      </c>
      <c r="J3551" s="37">
        <v>6.0</v>
      </c>
      <c r="K3551" s="280"/>
      <c r="L3551" s="280" t="s">
        <v>21</v>
      </c>
      <c r="M3551" s="37"/>
      <c r="N3551" s="260" t="s">
        <v>20645</v>
      </c>
      <c r="O3551" s="260">
        <v>0.0</v>
      </c>
      <c r="P3551" s="260"/>
      <c r="Q3551" s="260"/>
      <c r="R3551" s="260"/>
    </row>
    <row r="3552">
      <c r="A3552" s="279">
        <v>46065.60832155093</v>
      </c>
      <c r="B3552" s="31">
        <v>9960.0</v>
      </c>
      <c r="C3552" s="31" t="s">
        <v>6423</v>
      </c>
      <c r="D3552" s="31"/>
      <c r="E3552" s="31" t="s">
        <v>19722</v>
      </c>
      <c r="F3552" s="275"/>
      <c r="G3552" s="276">
        <v>3080.0</v>
      </c>
      <c r="H3552" s="277">
        <v>300.0</v>
      </c>
      <c r="I3552" s="278">
        <v>56.0</v>
      </c>
      <c r="J3552" s="37">
        <v>67.0</v>
      </c>
      <c r="K3552" s="280"/>
      <c r="L3552" s="280" t="s">
        <v>21</v>
      </c>
      <c r="M3552" s="37"/>
      <c r="N3552" s="260" t="s">
        <v>20645</v>
      </c>
      <c r="O3552" s="260">
        <v>0.0</v>
      </c>
      <c r="P3552" s="260"/>
      <c r="Q3552" s="260"/>
      <c r="R3552" s="260"/>
    </row>
    <row r="3553">
      <c r="A3553" s="279">
        <v>46065.612798726856</v>
      </c>
      <c r="B3553" s="31">
        <v>9961.0</v>
      </c>
      <c r="C3553" s="31" t="s">
        <v>6423</v>
      </c>
      <c r="D3553" s="31"/>
      <c r="E3553" s="31" t="s">
        <v>19727</v>
      </c>
      <c r="F3553" s="275"/>
      <c r="G3553" s="276">
        <v>3460.0</v>
      </c>
      <c r="H3553" s="277">
        <v>240.0</v>
      </c>
      <c r="I3553" s="278">
        <v>10.0</v>
      </c>
      <c r="J3553" s="37">
        <v>12.0</v>
      </c>
      <c r="K3553" s="280"/>
      <c r="L3553" s="280" t="s">
        <v>21</v>
      </c>
      <c r="M3553" s="37"/>
      <c r="N3553" s="260" t="s">
        <v>20645</v>
      </c>
      <c r="O3553" s="260">
        <v>0.0</v>
      </c>
      <c r="P3553" s="260"/>
      <c r="Q3553" s="260"/>
      <c r="R3553" s="260"/>
    </row>
    <row r="3554">
      <c r="A3554" s="279">
        <v>46065.61477208333</v>
      </c>
      <c r="B3554" s="31">
        <v>9962.0</v>
      </c>
      <c r="C3554" s="31" t="s">
        <v>6423</v>
      </c>
      <c r="D3554" s="31"/>
      <c r="E3554" s="31" t="s">
        <v>19727</v>
      </c>
      <c r="F3554" s="275"/>
      <c r="G3554" s="276">
        <v>3220.0</v>
      </c>
      <c r="H3554" s="277">
        <v>400.0</v>
      </c>
      <c r="I3554" s="278">
        <v>74.0</v>
      </c>
      <c r="J3554" s="37">
        <v>89.0</v>
      </c>
      <c r="K3554" s="280"/>
      <c r="L3554" s="280" t="s">
        <v>21</v>
      </c>
      <c r="M3554" s="37"/>
      <c r="N3554" s="260" t="s">
        <v>20645</v>
      </c>
      <c r="O3554" s="260">
        <v>0.0</v>
      </c>
      <c r="P3554" s="260"/>
      <c r="Q3554" s="260"/>
      <c r="R3554" s="260"/>
    </row>
    <row r="3555">
      <c r="A3555" s="279"/>
      <c r="B3555" s="31"/>
      <c r="C3555" s="31"/>
      <c r="D3555" s="31"/>
      <c r="E3555" s="31"/>
      <c r="F3555" s="275"/>
      <c r="G3555" s="276"/>
      <c r="H3555" s="277"/>
      <c r="I3555" s="278"/>
      <c r="J3555" s="37"/>
      <c r="K3555" s="280"/>
      <c r="L3555" s="280"/>
      <c r="M3555" s="37"/>
      <c r="N3555" s="260"/>
      <c r="O3555" s="260"/>
      <c r="P3555" s="260"/>
      <c r="Q3555" s="260"/>
      <c r="R3555" s="260"/>
    </row>
    <row r="3556">
      <c r="A3556" s="279">
        <v>46063.0</v>
      </c>
      <c r="B3556" s="31">
        <v>9963.0</v>
      </c>
      <c r="C3556" s="31" t="s">
        <v>23500</v>
      </c>
      <c r="D3556" s="31"/>
      <c r="E3556" s="31" t="s">
        <v>23422</v>
      </c>
      <c r="F3556" s="275"/>
      <c r="G3556" s="276">
        <v>4160.0</v>
      </c>
      <c r="H3556" s="277">
        <v>1260.0</v>
      </c>
      <c r="I3556" s="278">
        <v>208.0</v>
      </c>
      <c r="J3556" s="37">
        <v>250.0</v>
      </c>
      <c r="K3556" s="280"/>
      <c r="L3556" s="280" t="s">
        <v>21</v>
      </c>
      <c r="M3556" s="37"/>
      <c r="N3556" s="260" t="s">
        <v>20645</v>
      </c>
      <c r="O3556" s="260">
        <v>0.0</v>
      </c>
      <c r="P3556" s="260"/>
      <c r="Q3556" s="260"/>
      <c r="R3556" s="260"/>
    </row>
    <row r="3557">
      <c r="A3557" s="279">
        <v>46063.0</v>
      </c>
      <c r="B3557" s="31">
        <v>9964.0</v>
      </c>
      <c r="C3557" s="31" t="s">
        <v>21168</v>
      </c>
      <c r="D3557" s="31"/>
      <c r="E3557" s="31" t="s">
        <v>23501</v>
      </c>
      <c r="F3557" s="275"/>
      <c r="G3557" s="276">
        <v>3600.0</v>
      </c>
      <c r="H3557" s="277">
        <v>800.0</v>
      </c>
      <c r="I3557" s="278">
        <v>132.0</v>
      </c>
      <c r="J3557" s="37">
        <v>159.0</v>
      </c>
      <c r="K3557" s="280"/>
      <c r="L3557" s="280" t="s">
        <v>21</v>
      </c>
      <c r="M3557" s="37"/>
      <c r="N3557" s="260" t="s">
        <v>20645</v>
      </c>
      <c r="O3557" s="260">
        <v>0.0</v>
      </c>
      <c r="P3557" s="260"/>
      <c r="Q3557" s="260"/>
      <c r="R3557" s="260"/>
    </row>
    <row r="3558">
      <c r="A3558" s="279">
        <v>46066.029020092596</v>
      </c>
      <c r="B3558" s="31">
        <v>9965.0</v>
      </c>
      <c r="C3558" s="31" t="s">
        <v>4017</v>
      </c>
      <c r="D3558" s="31"/>
      <c r="E3558" s="31" t="s">
        <v>4500</v>
      </c>
      <c r="F3558" s="275"/>
      <c r="G3558" s="276">
        <v>3460.0</v>
      </c>
      <c r="H3558" s="277">
        <v>380.0</v>
      </c>
      <c r="I3558" s="278">
        <v>63.0</v>
      </c>
      <c r="J3558" s="37">
        <v>76.0</v>
      </c>
      <c r="K3558" s="37"/>
      <c r="L3558" s="37" t="s">
        <v>52</v>
      </c>
      <c r="M3558" s="37"/>
      <c r="N3558" s="260" t="s">
        <v>20645</v>
      </c>
      <c r="O3558" s="260">
        <v>0.0</v>
      </c>
      <c r="P3558" s="260"/>
      <c r="Q3558" s="260"/>
      <c r="R3558" s="260"/>
    </row>
    <row r="3559">
      <c r="A3559" s="279">
        <v>46066.35258390046</v>
      </c>
      <c r="B3559" s="31">
        <v>9966.0</v>
      </c>
      <c r="C3559" s="31" t="s">
        <v>8901</v>
      </c>
      <c r="D3559" s="31"/>
      <c r="E3559" s="31" t="s">
        <v>23504</v>
      </c>
      <c r="F3559" s="275"/>
      <c r="G3559" s="276">
        <v>12540.0</v>
      </c>
      <c r="H3559" s="277">
        <v>2220.0</v>
      </c>
      <c r="I3559" s="278">
        <v>367.0</v>
      </c>
      <c r="J3559" s="37">
        <v>440.0</v>
      </c>
      <c r="K3559" s="280"/>
      <c r="L3559" s="280" t="s">
        <v>21</v>
      </c>
      <c r="M3559" s="37"/>
      <c r="N3559" s="260" t="s">
        <v>20645</v>
      </c>
      <c r="O3559" s="260">
        <v>0.0</v>
      </c>
      <c r="P3559" s="260"/>
      <c r="Q3559" s="260"/>
      <c r="R3559" s="260"/>
    </row>
    <row r="3560">
      <c r="A3560" s="279">
        <v>46066.41747792824</v>
      </c>
      <c r="B3560" s="31">
        <v>9967.0</v>
      </c>
      <c r="C3560" s="31" t="s">
        <v>4017</v>
      </c>
      <c r="D3560" s="31"/>
      <c r="E3560" s="31" t="s">
        <v>4500</v>
      </c>
      <c r="F3560" s="275"/>
      <c r="G3560" s="276">
        <v>4460.0</v>
      </c>
      <c r="H3560" s="277">
        <v>1200.0</v>
      </c>
      <c r="I3560" s="278">
        <v>198.0</v>
      </c>
      <c r="J3560" s="37">
        <v>238.0</v>
      </c>
      <c r="K3560" s="280"/>
      <c r="L3560" s="280" t="s">
        <v>21</v>
      </c>
      <c r="M3560" s="37"/>
      <c r="N3560" s="260" t="s">
        <v>20645</v>
      </c>
      <c r="O3560" s="260">
        <v>0.0</v>
      </c>
      <c r="P3560" s="260"/>
      <c r="Q3560" s="260"/>
      <c r="R3560" s="260"/>
    </row>
    <row r="3561">
      <c r="A3561" s="279">
        <v>46066.46143409722</v>
      </c>
      <c r="B3561" s="31">
        <v>9968.0</v>
      </c>
      <c r="C3561" s="31" t="s">
        <v>4035</v>
      </c>
      <c r="D3561" s="31"/>
      <c r="E3561" s="31"/>
      <c r="F3561" s="275"/>
      <c r="G3561" s="276">
        <v>4600.0</v>
      </c>
      <c r="H3561" s="277">
        <v>1900.0</v>
      </c>
      <c r="I3561" s="278">
        <v>76.0</v>
      </c>
      <c r="J3561" s="37">
        <v>92.0</v>
      </c>
      <c r="K3561" s="37"/>
      <c r="L3561" s="37" t="s">
        <v>52</v>
      </c>
      <c r="M3561" s="37"/>
      <c r="N3561" s="260" t="s">
        <v>20645</v>
      </c>
      <c r="O3561" s="260">
        <v>0.0</v>
      </c>
      <c r="P3561" s="260"/>
      <c r="Q3561" s="260"/>
      <c r="R3561" s="260"/>
    </row>
    <row r="3562">
      <c r="A3562" s="279">
        <v>46066.470224895835</v>
      </c>
      <c r="B3562" s="31">
        <v>9969.0</v>
      </c>
      <c r="C3562" s="31" t="s">
        <v>4035</v>
      </c>
      <c r="D3562" s="31"/>
      <c r="E3562" s="31"/>
      <c r="F3562" s="275"/>
      <c r="G3562" s="276">
        <v>4680.0</v>
      </c>
      <c r="H3562" s="277">
        <v>1980.0</v>
      </c>
      <c r="I3562" s="278">
        <v>80.0</v>
      </c>
      <c r="J3562" s="37">
        <v>96.0</v>
      </c>
      <c r="K3562" s="37"/>
      <c r="L3562" s="37" t="s">
        <v>52</v>
      </c>
      <c r="M3562" s="37"/>
      <c r="N3562" s="260" t="s">
        <v>20645</v>
      </c>
      <c r="O3562" s="260">
        <v>0.0</v>
      </c>
      <c r="P3562" s="260"/>
      <c r="Q3562" s="260"/>
      <c r="R3562" s="260"/>
    </row>
    <row r="3563">
      <c r="A3563" s="279">
        <v>46066.471033865746</v>
      </c>
      <c r="B3563" s="31">
        <v>9970.0</v>
      </c>
      <c r="C3563" s="31" t="s">
        <v>4444</v>
      </c>
      <c r="D3563" s="31"/>
      <c r="E3563" s="31"/>
      <c r="F3563" s="275"/>
      <c r="G3563" s="276">
        <v>3960.0</v>
      </c>
      <c r="H3563" s="277">
        <v>1180.0</v>
      </c>
      <c r="I3563" s="278">
        <v>48.0</v>
      </c>
      <c r="J3563" s="37">
        <v>57.0</v>
      </c>
      <c r="K3563" s="280"/>
      <c r="L3563" s="280" t="s">
        <v>21</v>
      </c>
      <c r="M3563" s="37"/>
      <c r="N3563" s="260" t="s">
        <v>20645</v>
      </c>
      <c r="O3563" s="260">
        <v>0.0</v>
      </c>
      <c r="P3563" s="260"/>
      <c r="Q3563" s="260"/>
      <c r="R3563" s="260"/>
    </row>
    <row r="3564">
      <c r="A3564" s="279">
        <v>46066.47248140046</v>
      </c>
      <c r="B3564" s="31">
        <v>9971.0</v>
      </c>
      <c r="C3564" s="31" t="s">
        <v>8901</v>
      </c>
      <c r="D3564" s="31"/>
      <c r="E3564" s="31" t="s">
        <v>23505</v>
      </c>
      <c r="F3564" s="275"/>
      <c r="G3564" s="276">
        <v>14980.0</v>
      </c>
      <c r="H3564" s="277">
        <v>3620.0</v>
      </c>
      <c r="I3564" s="278">
        <v>598.0</v>
      </c>
      <c r="J3564" s="37">
        <v>717.0</v>
      </c>
      <c r="K3564" s="280"/>
      <c r="L3564" s="280" t="s">
        <v>21</v>
      </c>
      <c r="M3564" s="37"/>
      <c r="N3564" s="260" t="s">
        <v>20645</v>
      </c>
      <c r="O3564" s="260">
        <v>0.0</v>
      </c>
      <c r="P3564" s="260"/>
      <c r="Q3564" s="260"/>
      <c r="R3564" s="260"/>
    </row>
    <row r="3565">
      <c r="A3565" s="279">
        <v>46066.48116280093</v>
      </c>
      <c r="B3565" s="31">
        <v>9972.0</v>
      </c>
      <c r="C3565" s="31" t="s">
        <v>8901</v>
      </c>
      <c r="D3565" s="31"/>
      <c r="E3565" s="31" t="s">
        <v>23506</v>
      </c>
      <c r="F3565" s="275"/>
      <c r="G3565" s="276">
        <v>11560.0</v>
      </c>
      <c r="H3565" s="277">
        <v>1120.0</v>
      </c>
      <c r="I3565" s="278">
        <v>185.0</v>
      </c>
      <c r="J3565" s="37">
        <v>222.0</v>
      </c>
      <c r="K3565" s="280"/>
      <c r="L3565" s="280" t="s">
        <v>21</v>
      </c>
      <c r="M3565" s="37"/>
      <c r="N3565" s="260" t="s">
        <v>20645</v>
      </c>
      <c r="O3565" s="260">
        <v>0.0</v>
      </c>
      <c r="P3565" s="260"/>
      <c r="Q3565" s="260"/>
      <c r="R3565" s="260"/>
    </row>
    <row r="3566">
      <c r="A3566" s="279">
        <v>46066.48779721065</v>
      </c>
      <c r="B3566" s="31">
        <v>9973.0</v>
      </c>
      <c r="C3566" s="31" t="s">
        <v>4035</v>
      </c>
      <c r="D3566" s="31"/>
      <c r="E3566" s="31"/>
      <c r="F3566" s="275"/>
      <c r="G3566" s="276">
        <v>4680.0</v>
      </c>
      <c r="H3566" s="277">
        <v>1980.0</v>
      </c>
      <c r="I3566" s="278">
        <v>80.0</v>
      </c>
      <c r="J3566" s="37">
        <v>96.0</v>
      </c>
      <c r="K3566" s="37"/>
      <c r="L3566" s="37" t="s">
        <v>52</v>
      </c>
      <c r="M3566" s="37"/>
      <c r="N3566" s="260" t="s">
        <v>20645</v>
      </c>
      <c r="O3566" s="260">
        <v>0.0</v>
      </c>
      <c r="P3566" s="260"/>
      <c r="Q3566" s="260"/>
      <c r="R3566" s="260"/>
    </row>
    <row r="3567">
      <c r="A3567" s="279">
        <v>46066.50694395833</v>
      </c>
      <c r="B3567" s="31">
        <v>9974.0</v>
      </c>
      <c r="C3567" s="31" t="s">
        <v>6423</v>
      </c>
      <c r="D3567" s="31"/>
      <c r="E3567" s="31" t="s">
        <v>19722</v>
      </c>
      <c r="F3567" s="275"/>
      <c r="G3567" s="276">
        <v>3360.0</v>
      </c>
      <c r="H3567" s="277">
        <v>200.0</v>
      </c>
      <c r="I3567" s="278">
        <v>8.0</v>
      </c>
      <c r="J3567" s="37">
        <v>10.0</v>
      </c>
      <c r="K3567" s="280"/>
      <c r="L3567" s="280" t="s">
        <v>21</v>
      </c>
      <c r="M3567" s="37"/>
      <c r="N3567" s="260" t="s">
        <v>20645</v>
      </c>
      <c r="O3567" s="260">
        <v>0.0</v>
      </c>
      <c r="P3567" s="260"/>
      <c r="Q3567" s="260"/>
      <c r="R3567" s="260"/>
    </row>
    <row r="3568">
      <c r="A3568" s="279">
        <v>46066.507627326384</v>
      </c>
      <c r="B3568" s="31">
        <v>9975.0</v>
      </c>
      <c r="C3568" s="31" t="s">
        <v>6423</v>
      </c>
      <c r="D3568" s="31"/>
      <c r="E3568" s="31" t="s">
        <v>19722</v>
      </c>
      <c r="F3568" s="275"/>
      <c r="G3568" s="276">
        <v>3160.0</v>
      </c>
      <c r="H3568" s="277">
        <v>400.0</v>
      </c>
      <c r="I3568" s="278">
        <v>74.0</v>
      </c>
      <c r="J3568" s="37">
        <v>89.0</v>
      </c>
      <c r="K3568" s="280"/>
      <c r="L3568" s="280" t="s">
        <v>21</v>
      </c>
      <c r="M3568" s="37"/>
      <c r="N3568" s="260" t="s">
        <v>20645</v>
      </c>
      <c r="O3568" s="260">
        <v>0.0</v>
      </c>
      <c r="P3568" s="260"/>
      <c r="Q3568" s="260"/>
      <c r="R3568" s="260"/>
    </row>
    <row r="3569">
      <c r="A3569" s="279">
        <v>46066.50840907407</v>
      </c>
      <c r="B3569" s="31">
        <v>9976.0</v>
      </c>
      <c r="C3569" s="31" t="s">
        <v>6423</v>
      </c>
      <c r="D3569" s="31"/>
      <c r="E3569" s="31" t="s">
        <v>19727</v>
      </c>
      <c r="F3569" s="275"/>
      <c r="G3569" s="276">
        <v>3560.0</v>
      </c>
      <c r="H3569" s="277">
        <v>360.0</v>
      </c>
      <c r="I3569" s="278">
        <v>15.0</v>
      </c>
      <c r="J3569" s="37">
        <v>18.0</v>
      </c>
      <c r="K3569" s="280"/>
      <c r="L3569" s="280" t="s">
        <v>21</v>
      </c>
      <c r="M3569" s="37"/>
      <c r="N3569" s="260" t="s">
        <v>20645</v>
      </c>
      <c r="O3569" s="260">
        <v>0.0</v>
      </c>
      <c r="P3569" s="260"/>
      <c r="Q3569" s="260"/>
      <c r="R3569" s="260"/>
    </row>
    <row r="3570">
      <c r="A3570" s="279">
        <v>46066.52041898148</v>
      </c>
      <c r="B3570" s="31">
        <v>9977.0</v>
      </c>
      <c r="C3570" s="31" t="s">
        <v>4035</v>
      </c>
      <c r="D3570" s="31"/>
      <c r="E3570" s="31"/>
      <c r="F3570" s="275"/>
      <c r="G3570" s="276">
        <v>4860.0</v>
      </c>
      <c r="H3570" s="277">
        <v>2160.0</v>
      </c>
      <c r="I3570" s="278">
        <v>87.0</v>
      </c>
      <c r="J3570" s="37">
        <v>104.0</v>
      </c>
      <c r="K3570" s="37"/>
      <c r="L3570" s="37" t="s">
        <v>52</v>
      </c>
      <c r="M3570" s="37"/>
      <c r="N3570" s="260" t="s">
        <v>20645</v>
      </c>
      <c r="O3570" s="260">
        <v>0.0</v>
      </c>
      <c r="P3570" s="260"/>
      <c r="Q3570" s="260"/>
      <c r="R3570" s="260"/>
    </row>
    <row r="3571">
      <c r="A3571" s="279">
        <v>46066.561188692125</v>
      </c>
      <c r="B3571" s="31">
        <v>9978.0</v>
      </c>
      <c r="C3571" s="31" t="s">
        <v>3980</v>
      </c>
      <c r="D3571" s="31"/>
      <c r="E3571" s="31"/>
      <c r="F3571" s="275"/>
      <c r="G3571" s="276">
        <v>2600.0</v>
      </c>
      <c r="H3571" s="277">
        <v>380.0</v>
      </c>
      <c r="I3571" s="278">
        <v>63.0</v>
      </c>
      <c r="J3571" s="37">
        <v>76.0</v>
      </c>
      <c r="K3571" s="280"/>
      <c r="L3571" s="280" t="s">
        <v>21</v>
      </c>
      <c r="M3571" s="37"/>
      <c r="N3571" s="260" t="s">
        <v>20645</v>
      </c>
      <c r="O3571" s="260">
        <v>0.0</v>
      </c>
      <c r="P3571" s="260"/>
      <c r="Q3571" s="260"/>
      <c r="R3571" s="260"/>
    </row>
    <row r="3572">
      <c r="A3572" s="279">
        <v>46065.0</v>
      </c>
      <c r="B3572" s="31">
        <v>9979.0</v>
      </c>
      <c r="C3572" s="31" t="s">
        <v>23507</v>
      </c>
      <c r="D3572" s="31"/>
      <c r="E3572" s="31" t="s">
        <v>23422</v>
      </c>
      <c r="F3572" s="275"/>
      <c r="G3572" s="276">
        <v>3640.0</v>
      </c>
      <c r="H3572" s="277">
        <v>780.0</v>
      </c>
      <c r="I3572" s="278">
        <v>129.0</v>
      </c>
      <c r="J3572" s="37">
        <v>155.0</v>
      </c>
      <c r="K3572" s="280"/>
      <c r="L3572" s="280" t="s">
        <v>21</v>
      </c>
      <c r="M3572" s="37"/>
      <c r="N3572" s="260" t="s">
        <v>20645</v>
      </c>
      <c r="O3572" s="260">
        <v>0.0</v>
      </c>
      <c r="P3572" s="260"/>
      <c r="Q3572" s="260"/>
      <c r="R3572" s="260"/>
    </row>
    <row r="3573">
      <c r="A3573" s="279">
        <v>46066.56746851852</v>
      </c>
      <c r="B3573" s="31">
        <v>9980.0</v>
      </c>
      <c r="C3573" s="31" t="s">
        <v>4444</v>
      </c>
      <c r="D3573" s="31"/>
      <c r="E3573" s="31"/>
      <c r="F3573" s="275"/>
      <c r="G3573" s="276">
        <v>3100.0</v>
      </c>
      <c r="H3573" s="277">
        <v>320.0</v>
      </c>
      <c r="I3573" s="278">
        <v>53.0</v>
      </c>
      <c r="J3573" s="37">
        <v>64.0</v>
      </c>
      <c r="K3573" s="280"/>
      <c r="L3573" s="280" t="s">
        <v>21</v>
      </c>
      <c r="M3573" s="37"/>
      <c r="N3573" s="260" t="s">
        <v>20645</v>
      </c>
      <c r="O3573" s="260">
        <v>0.0</v>
      </c>
      <c r="P3573" s="260"/>
      <c r="Q3573" s="260"/>
      <c r="R3573" s="260"/>
    </row>
    <row r="3574">
      <c r="A3574" s="279">
        <v>46066.60649420139</v>
      </c>
      <c r="B3574" s="31">
        <v>9981.0</v>
      </c>
      <c r="C3574" s="31" t="s">
        <v>4444</v>
      </c>
      <c r="D3574" s="31"/>
      <c r="E3574" s="31"/>
      <c r="F3574" s="275"/>
      <c r="G3574" s="276">
        <v>3280.0</v>
      </c>
      <c r="H3574" s="277">
        <v>500.0</v>
      </c>
      <c r="I3574" s="278">
        <v>83.0</v>
      </c>
      <c r="J3574" s="37">
        <v>99.0</v>
      </c>
      <c r="K3574" s="280"/>
      <c r="L3574" s="280" t="s">
        <v>21</v>
      </c>
      <c r="M3574" s="37"/>
      <c r="N3574" s="260" t="s">
        <v>20645</v>
      </c>
      <c r="O3574" s="260">
        <v>0.0</v>
      </c>
      <c r="P3574" s="260"/>
      <c r="Q3574" s="260"/>
      <c r="R3574" s="260"/>
    </row>
    <row r="3575">
      <c r="A3575" s="279">
        <v>46066.60712927084</v>
      </c>
      <c r="B3575" s="31">
        <v>9982.0</v>
      </c>
      <c r="C3575" s="31" t="s">
        <v>6423</v>
      </c>
      <c r="D3575" s="31"/>
      <c r="E3575" s="31" t="s">
        <v>19727</v>
      </c>
      <c r="F3575" s="275"/>
      <c r="G3575" s="276">
        <v>3200.0</v>
      </c>
      <c r="H3575" s="277">
        <v>400.0</v>
      </c>
      <c r="I3575" s="278">
        <v>74.0</v>
      </c>
      <c r="J3575" s="37">
        <v>89.0</v>
      </c>
      <c r="K3575" s="280"/>
      <c r="L3575" s="280" t="s">
        <v>21</v>
      </c>
      <c r="M3575" s="37"/>
      <c r="N3575" s="260" t="s">
        <v>20645</v>
      </c>
      <c r="O3575" s="260">
        <v>0.0</v>
      </c>
      <c r="P3575" s="260"/>
      <c r="Q3575" s="260"/>
      <c r="R3575" s="260"/>
    </row>
    <row r="3576">
      <c r="A3576" s="279">
        <v>46066.61411837963</v>
      </c>
      <c r="B3576" s="31">
        <v>9983.0</v>
      </c>
      <c r="C3576" s="31" t="s">
        <v>2857</v>
      </c>
      <c r="D3576" s="31"/>
      <c r="E3576" s="31"/>
      <c r="F3576" s="275"/>
      <c r="G3576" s="276">
        <v>3500.0</v>
      </c>
      <c r="H3576" s="277">
        <v>560.0</v>
      </c>
      <c r="I3576" s="278">
        <v>34.0</v>
      </c>
      <c r="J3576" s="37">
        <v>41.0</v>
      </c>
      <c r="K3576" s="37"/>
      <c r="L3576" s="37" t="s">
        <v>52</v>
      </c>
      <c r="M3576" s="37"/>
      <c r="N3576" s="260" t="s">
        <v>20645</v>
      </c>
      <c r="O3576" s="260">
        <v>0.0</v>
      </c>
      <c r="P3576" s="260"/>
      <c r="Q3576" s="260"/>
      <c r="R3576" s="260"/>
    </row>
    <row r="3577">
      <c r="A3577" s="279"/>
      <c r="B3577" s="31"/>
      <c r="C3577" s="31"/>
      <c r="D3577" s="31"/>
      <c r="E3577" s="31"/>
      <c r="F3577" s="275"/>
      <c r="G3577" s="276"/>
      <c r="H3577" s="277"/>
      <c r="I3577" s="278"/>
      <c r="J3577" s="37"/>
      <c r="K3577" s="37"/>
      <c r="L3577" s="37"/>
      <c r="M3577" s="37"/>
      <c r="N3577" s="260"/>
      <c r="O3577" s="260"/>
      <c r="P3577" s="260"/>
      <c r="Q3577" s="260"/>
      <c r="R3577" s="260"/>
    </row>
    <row r="3578">
      <c r="A3578" s="279"/>
      <c r="B3578" s="31"/>
      <c r="C3578" s="31"/>
      <c r="D3578" s="31"/>
      <c r="E3578" s="31"/>
      <c r="F3578" s="275"/>
      <c r="G3578" s="276"/>
      <c r="H3578" s="277"/>
      <c r="I3578" s="278"/>
      <c r="J3578" s="37"/>
      <c r="K3578" s="37"/>
      <c r="L3578" s="37"/>
      <c r="M3578" s="37"/>
      <c r="N3578" s="260"/>
      <c r="O3578" s="260"/>
      <c r="P3578" s="260"/>
      <c r="Q3578" s="260"/>
      <c r="R3578" s="260"/>
    </row>
    <row r="3579">
      <c r="A3579" s="279"/>
      <c r="B3579" s="31"/>
      <c r="C3579" s="31"/>
      <c r="D3579" s="31"/>
      <c r="E3579" s="31"/>
      <c r="F3579" s="275"/>
      <c r="G3579" s="276"/>
      <c r="H3579" s="277"/>
      <c r="I3579" s="278"/>
      <c r="J3579" s="37"/>
      <c r="K3579" s="37"/>
      <c r="L3579" s="37"/>
      <c r="M3579" s="37"/>
      <c r="N3579" s="260"/>
      <c r="O3579" s="260"/>
      <c r="P3579" s="260"/>
      <c r="Q3579" s="260"/>
      <c r="R3579" s="260"/>
    </row>
    <row r="3580">
      <c r="A3580" s="279"/>
      <c r="B3580" s="31"/>
      <c r="C3580" s="31"/>
      <c r="D3580" s="31"/>
      <c r="E3580" s="31"/>
      <c r="F3580" s="275"/>
      <c r="G3580" s="276"/>
      <c r="H3580" s="277"/>
      <c r="I3580" s="278"/>
      <c r="J3580" s="37"/>
      <c r="K3580" s="37"/>
      <c r="L3580" s="37"/>
      <c r="M3580" s="37"/>
      <c r="N3580" s="260"/>
      <c r="O3580" s="260"/>
      <c r="P3580" s="260"/>
      <c r="Q3580" s="260"/>
      <c r="R3580" s="260"/>
    </row>
    <row r="3581">
      <c r="A3581" s="279"/>
      <c r="B3581" s="31"/>
      <c r="C3581" s="31"/>
      <c r="D3581" s="31"/>
      <c r="E3581" s="31"/>
      <c r="F3581" s="275"/>
      <c r="G3581" s="276"/>
      <c r="H3581" s="277"/>
      <c r="I3581" s="278"/>
      <c r="J3581" s="37"/>
      <c r="K3581" s="37"/>
      <c r="L3581" s="37"/>
      <c r="M3581" s="37"/>
      <c r="N3581" s="260"/>
      <c r="O3581" s="260"/>
      <c r="P3581" s="260"/>
      <c r="Q3581" s="260"/>
      <c r="R3581" s="260"/>
    </row>
    <row r="3582">
      <c r="A3582" s="279"/>
      <c r="B3582" s="31"/>
      <c r="C3582" s="31"/>
      <c r="D3582" s="31"/>
      <c r="E3582" s="31"/>
      <c r="F3582" s="275"/>
      <c r="G3582" s="276"/>
      <c r="H3582" s="277"/>
      <c r="I3582" s="278"/>
      <c r="J3582" s="37"/>
      <c r="K3582" s="37"/>
      <c r="L3582" s="37"/>
      <c r="M3582" s="37"/>
      <c r="N3582" s="260"/>
      <c r="O3582" s="260"/>
      <c r="P3582" s="260"/>
      <c r="Q3582" s="260"/>
      <c r="R3582" s="260"/>
    </row>
    <row r="3583">
      <c r="A3583" s="279"/>
      <c r="B3583" s="31"/>
      <c r="C3583" s="31"/>
      <c r="D3583" s="31"/>
      <c r="E3583" s="31"/>
      <c r="F3583" s="275"/>
      <c r="G3583" s="276"/>
      <c r="H3583" s="277"/>
      <c r="I3583" s="278"/>
      <c r="J3583" s="37"/>
      <c r="K3583" s="37"/>
      <c r="L3583" s="37"/>
      <c r="M3583" s="37"/>
      <c r="N3583" s="260"/>
      <c r="O3583" s="260"/>
      <c r="P3583" s="260"/>
      <c r="Q3583" s="260"/>
      <c r="R3583" s="260"/>
    </row>
    <row r="3584">
      <c r="A3584" s="279"/>
      <c r="B3584" s="31"/>
      <c r="C3584" s="31"/>
      <c r="D3584" s="31"/>
      <c r="E3584" s="31"/>
      <c r="F3584" s="275"/>
      <c r="G3584" s="276"/>
      <c r="H3584" s="277"/>
      <c r="I3584" s="278"/>
      <c r="J3584" s="37"/>
      <c r="K3584" s="37"/>
      <c r="L3584" s="37"/>
      <c r="M3584" s="37"/>
      <c r="N3584" s="260"/>
      <c r="O3584" s="260"/>
      <c r="P3584" s="260"/>
      <c r="Q3584" s="260"/>
      <c r="R3584" s="260"/>
    </row>
    <row r="3585">
      <c r="A3585" s="279"/>
      <c r="B3585" s="31"/>
      <c r="C3585" s="31"/>
      <c r="D3585" s="31"/>
      <c r="E3585" s="31"/>
      <c r="F3585" s="275"/>
      <c r="G3585" s="276"/>
      <c r="H3585" s="277"/>
      <c r="I3585" s="278"/>
      <c r="J3585" s="37"/>
      <c r="K3585" s="37"/>
      <c r="L3585" s="37"/>
      <c r="M3585" s="37"/>
      <c r="N3585" s="260"/>
      <c r="O3585" s="260"/>
      <c r="P3585" s="260"/>
      <c r="Q3585" s="260"/>
      <c r="R3585" s="260"/>
    </row>
    <row r="3586">
      <c r="A3586" s="279"/>
      <c r="B3586" s="31"/>
      <c r="C3586" s="31"/>
      <c r="D3586" s="31"/>
      <c r="E3586" s="31"/>
      <c r="F3586" s="275"/>
      <c r="G3586" s="276"/>
      <c r="H3586" s="277"/>
      <c r="I3586" s="278"/>
      <c r="J3586" s="37"/>
      <c r="K3586" s="37"/>
      <c r="L3586" s="37"/>
      <c r="M3586" s="37"/>
      <c r="N3586" s="260"/>
      <c r="O3586" s="260"/>
      <c r="P3586" s="260"/>
      <c r="Q3586" s="260"/>
      <c r="R3586" s="260"/>
    </row>
    <row r="3587">
      <c r="A3587" s="279"/>
      <c r="B3587" s="31"/>
      <c r="C3587" s="31"/>
      <c r="D3587" s="31"/>
      <c r="E3587" s="31"/>
      <c r="F3587" s="275"/>
      <c r="G3587" s="276"/>
      <c r="H3587" s="277"/>
      <c r="I3587" s="278"/>
      <c r="J3587" s="37"/>
      <c r="K3587" s="37"/>
      <c r="L3587" s="37"/>
      <c r="M3587" s="37"/>
      <c r="N3587" s="260"/>
      <c r="O3587" s="260"/>
      <c r="P3587" s="260"/>
      <c r="Q3587" s="260"/>
      <c r="R3587" s="260"/>
    </row>
    <row r="3588">
      <c r="A3588" s="279"/>
      <c r="B3588" s="31"/>
      <c r="C3588" s="31"/>
      <c r="D3588" s="31"/>
      <c r="E3588" s="31"/>
      <c r="F3588" s="275"/>
      <c r="G3588" s="276"/>
      <c r="H3588" s="277"/>
      <c r="I3588" s="278"/>
      <c r="J3588" s="37"/>
      <c r="K3588" s="37"/>
      <c r="L3588" s="37"/>
      <c r="M3588" s="37"/>
      <c r="N3588" s="260"/>
      <c r="O3588" s="260"/>
      <c r="P3588" s="260"/>
      <c r="Q3588" s="260"/>
      <c r="R3588" s="260"/>
    </row>
    <row r="3589">
      <c r="A3589" s="279"/>
      <c r="B3589" s="31"/>
      <c r="C3589" s="31"/>
      <c r="D3589" s="31"/>
      <c r="E3589" s="31"/>
      <c r="F3589" s="275"/>
      <c r="G3589" s="276"/>
      <c r="H3589" s="277"/>
      <c r="I3589" s="278"/>
      <c r="J3589" s="37"/>
      <c r="K3589" s="37"/>
      <c r="L3589" s="37"/>
      <c r="M3589" s="37"/>
      <c r="N3589" s="260"/>
      <c r="O3589" s="260"/>
      <c r="P3589" s="260"/>
      <c r="Q3589" s="260"/>
      <c r="R3589" s="260"/>
    </row>
    <row r="3590">
      <c r="A3590" s="279"/>
      <c r="B3590" s="31"/>
      <c r="C3590" s="31"/>
      <c r="D3590" s="31"/>
      <c r="E3590" s="31"/>
      <c r="F3590" s="275"/>
      <c r="G3590" s="276"/>
      <c r="H3590" s="277"/>
      <c r="I3590" s="278"/>
      <c r="J3590" s="37"/>
      <c r="K3590" s="37"/>
      <c r="L3590" s="37"/>
      <c r="M3590" s="37"/>
      <c r="N3590" s="260"/>
      <c r="O3590" s="260"/>
      <c r="P3590" s="260"/>
      <c r="Q3590" s="260"/>
      <c r="R3590" s="260"/>
    </row>
    <row r="3591">
      <c r="A3591" s="279"/>
      <c r="B3591" s="31"/>
      <c r="C3591" s="31"/>
      <c r="D3591" s="31"/>
      <c r="E3591" s="31"/>
      <c r="F3591" s="275"/>
      <c r="G3591" s="276"/>
      <c r="H3591" s="277"/>
      <c r="I3591" s="278"/>
      <c r="J3591" s="37"/>
      <c r="K3591" s="37"/>
      <c r="L3591" s="37"/>
      <c r="M3591" s="37"/>
      <c r="N3591" s="260"/>
      <c r="O3591" s="260"/>
      <c r="P3591" s="260"/>
      <c r="Q3591" s="260"/>
      <c r="R3591" s="260"/>
    </row>
    <row r="3592">
      <c r="A3592" s="279"/>
      <c r="B3592" s="31"/>
      <c r="C3592" s="31"/>
      <c r="D3592" s="31"/>
      <c r="E3592" s="31"/>
      <c r="F3592" s="275"/>
      <c r="G3592" s="276"/>
      <c r="H3592" s="277"/>
      <c r="I3592" s="278"/>
      <c r="J3592" s="37"/>
      <c r="K3592" s="37"/>
      <c r="L3592" s="37"/>
      <c r="M3592" s="37"/>
      <c r="N3592" s="260"/>
      <c r="O3592" s="260"/>
      <c r="P3592" s="260"/>
      <c r="Q3592" s="260"/>
      <c r="R3592" s="260"/>
    </row>
    <row r="3593">
      <c r="A3593" s="279"/>
      <c r="B3593" s="31"/>
      <c r="C3593" s="31"/>
      <c r="D3593" s="31"/>
      <c r="E3593" s="31"/>
      <c r="F3593" s="275"/>
      <c r="G3593" s="276"/>
      <c r="H3593" s="277"/>
      <c r="I3593" s="278"/>
      <c r="J3593" s="37"/>
      <c r="K3593" s="37"/>
      <c r="L3593" s="37"/>
      <c r="M3593" s="37"/>
      <c r="N3593" s="260"/>
      <c r="O3593" s="260"/>
      <c r="P3593" s="260"/>
      <c r="Q3593" s="260"/>
      <c r="R3593" s="260"/>
    </row>
    <row r="3594">
      <c r="A3594" s="279"/>
      <c r="B3594" s="31"/>
      <c r="C3594" s="31"/>
      <c r="D3594" s="31"/>
      <c r="E3594" s="31"/>
      <c r="F3594" s="275"/>
      <c r="G3594" s="276"/>
      <c r="H3594" s="277"/>
      <c r="I3594" s="278"/>
      <c r="J3594" s="37"/>
      <c r="K3594" s="37"/>
      <c r="L3594" s="37"/>
      <c r="M3594" s="37"/>
      <c r="N3594" s="260"/>
      <c r="O3594" s="260"/>
      <c r="P3594" s="260"/>
      <c r="Q3594" s="260"/>
      <c r="R3594" s="260"/>
    </row>
    <row r="3595">
      <c r="A3595" s="279"/>
      <c r="B3595" s="31"/>
      <c r="C3595" s="31"/>
      <c r="D3595" s="31"/>
      <c r="E3595" s="31"/>
      <c r="F3595" s="275"/>
      <c r="G3595" s="276"/>
      <c r="H3595" s="277"/>
      <c r="I3595" s="278"/>
      <c r="J3595" s="37"/>
      <c r="K3595" s="37"/>
      <c r="L3595" s="37"/>
      <c r="M3595" s="37"/>
      <c r="N3595" s="260"/>
      <c r="O3595" s="260"/>
      <c r="P3595" s="260"/>
      <c r="Q3595" s="260"/>
      <c r="R3595" s="260"/>
    </row>
    <row r="3596">
      <c r="A3596" s="279"/>
      <c r="B3596" s="31"/>
      <c r="C3596" s="31"/>
      <c r="D3596" s="31"/>
      <c r="E3596" s="31"/>
      <c r="F3596" s="275"/>
      <c r="G3596" s="276"/>
      <c r="H3596" s="277"/>
      <c r="I3596" s="278"/>
      <c r="J3596" s="37"/>
      <c r="K3596" s="37"/>
      <c r="L3596" s="37"/>
      <c r="M3596" s="37"/>
      <c r="N3596" s="260"/>
      <c r="O3596" s="260"/>
      <c r="P3596" s="260"/>
      <c r="Q3596" s="260"/>
      <c r="R3596" s="260"/>
    </row>
    <row r="3597">
      <c r="A3597" s="279"/>
      <c r="B3597" s="31"/>
      <c r="C3597" s="31"/>
      <c r="D3597" s="31"/>
      <c r="E3597" s="31"/>
      <c r="F3597" s="275"/>
      <c r="G3597" s="276"/>
      <c r="H3597" s="277"/>
      <c r="I3597" s="278"/>
      <c r="J3597" s="37"/>
      <c r="K3597" s="37"/>
      <c r="L3597" s="37"/>
      <c r="M3597" s="37"/>
      <c r="N3597" s="260"/>
      <c r="O3597" s="260"/>
      <c r="P3597" s="260"/>
      <c r="Q3597" s="260"/>
      <c r="R3597" s="260"/>
    </row>
    <row r="3598">
      <c r="A3598" s="279"/>
      <c r="B3598" s="31"/>
      <c r="C3598" s="31"/>
      <c r="D3598" s="31"/>
      <c r="E3598" s="31"/>
      <c r="F3598" s="275"/>
      <c r="G3598" s="276"/>
      <c r="H3598" s="277"/>
      <c r="I3598" s="278"/>
      <c r="J3598" s="37"/>
      <c r="K3598" s="37"/>
      <c r="L3598" s="37"/>
      <c r="M3598" s="37"/>
      <c r="N3598" s="260"/>
      <c r="O3598" s="260"/>
      <c r="P3598" s="260"/>
      <c r="Q3598" s="260"/>
      <c r="R3598" s="260"/>
    </row>
    <row r="3599">
      <c r="A3599" s="279"/>
      <c r="B3599" s="31"/>
      <c r="C3599" s="31"/>
      <c r="D3599" s="31"/>
      <c r="E3599" s="31"/>
      <c r="F3599" s="275"/>
      <c r="G3599" s="276"/>
      <c r="H3599" s="277"/>
      <c r="I3599" s="278"/>
      <c r="J3599" s="37"/>
      <c r="K3599" s="37"/>
      <c r="L3599" s="37"/>
      <c r="M3599" s="37"/>
      <c r="N3599" s="260"/>
      <c r="O3599" s="260"/>
      <c r="P3599" s="260"/>
      <c r="Q3599" s="260"/>
      <c r="R3599" s="260"/>
    </row>
    <row r="3600">
      <c r="A3600" s="279"/>
      <c r="B3600" s="31"/>
      <c r="C3600" s="31"/>
      <c r="D3600" s="31"/>
      <c r="E3600" s="31"/>
      <c r="F3600" s="275"/>
      <c r="G3600" s="276"/>
      <c r="H3600" s="277"/>
      <c r="I3600" s="278"/>
      <c r="J3600" s="37"/>
      <c r="K3600" s="37"/>
      <c r="L3600" s="37"/>
      <c r="M3600" s="37"/>
      <c r="N3600" s="260"/>
      <c r="O3600" s="260"/>
      <c r="P3600" s="260"/>
      <c r="Q3600" s="260"/>
      <c r="R3600" s="260"/>
    </row>
    <row r="3601">
      <c r="A3601" s="279"/>
      <c r="B3601" s="31"/>
      <c r="C3601" s="31"/>
      <c r="D3601" s="31"/>
      <c r="E3601" s="31"/>
      <c r="F3601" s="275"/>
      <c r="G3601" s="276"/>
      <c r="H3601" s="277"/>
      <c r="I3601" s="278"/>
      <c r="J3601" s="37"/>
      <c r="K3601" s="37"/>
      <c r="L3601" s="37"/>
      <c r="M3601" s="37"/>
      <c r="N3601" s="260"/>
      <c r="O3601" s="260"/>
      <c r="P3601" s="260"/>
      <c r="Q3601" s="260"/>
      <c r="R3601" s="260"/>
    </row>
    <row r="3602">
      <c r="A3602" s="279"/>
      <c r="B3602" s="31"/>
      <c r="C3602" s="31"/>
      <c r="D3602" s="31"/>
      <c r="E3602" s="31"/>
      <c r="F3602" s="275"/>
      <c r="G3602" s="276"/>
      <c r="H3602" s="277"/>
      <c r="I3602" s="278"/>
      <c r="J3602" s="37"/>
      <c r="K3602" s="37"/>
      <c r="L3602" s="37"/>
      <c r="M3602" s="37"/>
      <c r="N3602" s="260"/>
      <c r="O3602" s="260"/>
      <c r="P3602" s="260"/>
      <c r="Q3602" s="260"/>
      <c r="R3602" s="260"/>
    </row>
    <row r="3603">
      <c r="A3603" s="279"/>
      <c r="B3603" s="31"/>
      <c r="C3603" s="31"/>
      <c r="D3603" s="31"/>
      <c r="E3603" s="31"/>
      <c r="F3603" s="275"/>
      <c r="G3603" s="276"/>
      <c r="H3603" s="277"/>
      <c r="I3603" s="278"/>
      <c r="J3603" s="37"/>
      <c r="K3603" s="37"/>
      <c r="L3603" s="37"/>
      <c r="M3603" s="37"/>
      <c r="N3603" s="260"/>
      <c r="O3603" s="260"/>
      <c r="P3603" s="260"/>
      <c r="Q3603" s="260"/>
      <c r="R3603" s="260"/>
    </row>
    <row r="3604">
      <c r="A3604" s="279"/>
      <c r="B3604" s="31"/>
      <c r="C3604" s="31"/>
      <c r="D3604" s="31"/>
      <c r="E3604" s="31"/>
      <c r="F3604" s="275"/>
      <c r="G3604" s="276"/>
      <c r="H3604" s="277"/>
      <c r="I3604" s="278"/>
      <c r="J3604" s="37"/>
      <c r="K3604" s="37"/>
      <c r="L3604" s="37"/>
      <c r="M3604" s="37"/>
      <c r="N3604" s="260"/>
      <c r="O3604" s="260"/>
      <c r="P3604" s="260"/>
      <c r="Q3604" s="260"/>
      <c r="R3604" s="260"/>
    </row>
    <row r="3605">
      <c r="A3605" s="279"/>
      <c r="B3605" s="31"/>
      <c r="C3605" s="31"/>
      <c r="D3605" s="31"/>
      <c r="E3605" s="31"/>
      <c r="F3605" s="275"/>
      <c r="G3605" s="276"/>
      <c r="H3605" s="277"/>
      <c r="I3605" s="278"/>
      <c r="J3605" s="37"/>
      <c r="K3605" s="37"/>
      <c r="L3605" s="37"/>
      <c r="M3605" s="37"/>
      <c r="N3605" s="260"/>
      <c r="O3605" s="260"/>
      <c r="P3605" s="260"/>
      <c r="Q3605" s="260"/>
      <c r="R3605" s="260"/>
    </row>
    <row r="3606">
      <c r="A3606" s="279"/>
      <c r="B3606" s="31"/>
      <c r="C3606" s="31"/>
      <c r="D3606" s="31"/>
      <c r="E3606" s="31"/>
      <c r="F3606" s="275"/>
      <c r="G3606" s="276"/>
      <c r="H3606" s="277"/>
      <c r="I3606" s="278"/>
      <c r="J3606" s="37"/>
      <c r="K3606" s="37"/>
      <c r="L3606" s="37"/>
      <c r="M3606" s="37"/>
      <c r="N3606" s="260"/>
      <c r="O3606" s="260"/>
      <c r="P3606" s="260"/>
      <c r="Q3606" s="260"/>
      <c r="R3606" s="260"/>
    </row>
    <row r="3607">
      <c r="A3607" s="279"/>
      <c r="B3607" s="31"/>
      <c r="C3607" s="31"/>
      <c r="D3607" s="31"/>
      <c r="E3607" s="31"/>
      <c r="F3607" s="275"/>
      <c r="G3607" s="276"/>
      <c r="H3607" s="277"/>
      <c r="I3607" s="278"/>
      <c r="J3607" s="37"/>
      <c r="K3607" s="37"/>
      <c r="L3607" s="37"/>
      <c r="M3607" s="37"/>
      <c r="N3607" s="260"/>
      <c r="O3607" s="260"/>
      <c r="P3607" s="260"/>
      <c r="Q3607" s="260"/>
      <c r="R3607" s="260"/>
    </row>
    <row r="3608">
      <c r="A3608" s="279"/>
      <c r="B3608" s="31"/>
      <c r="C3608" s="31"/>
      <c r="D3608" s="31"/>
      <c r="E3608" s="31"/>
      <c r="F3608" s="275"/>
      <c r="G3608" s="276"/>
      <c r="H3608" s="277"/>
      <c r="I3608" s="278"/>
      <c r="J3608" s="37"/>
      <c r="K3608" s="37"/>
      <c r="L3608" s="37"/>
      <c r="M3608" s="37"/>
      <c r="N3608" s="260"/>
      <c r="O3608" s="260"/>
      <c r="P3608" s="260"/>
      <c r="Q3608" s="260"/>
      <c r="R3608" s="260"/>
    </row>
    <row r="3609">
      <c r="A3609" s="279"/>
      <c r="B3609" s="31"/>
      <c r="C3609" s="31"/>
      <c r="D3609" s="31"/>
      <c r="E3609" s="31"/>
      <c r="F3609" s="275"/>
      <c r="G3609" s="276"/>
      <c r="H3609" s="277"/>
      <c r="I3609" s="278"/>
      <c r="J3609" s="37"/>
      <c r="K3609" s="37"/>
      <c r="L3609" s="37"/>
      <c r="M3609" s="37"/>
      <c r="N3609" s="260"/>
      <c r="O3609" s="260"/>
      <c r="P3609" s="260"/>
      <c r="Q3609" s="260"/>
      <c r="R3609" s="260"/>
    </row>
    <row r="3610">
      <c r="A3610" s="279"/>
      <c r="B3610" s="31"/>
      <c r="C3610" s="31"/>
      <c r="D3610" s="31"/>
      <c r="E3610" s="31"/>
      <c r="F3610" s="275"/>
      <c r="G3610" s="276"/>
      <c r="H3610" s="277"/>
      <c r="I3610" s="278"/>
      <c r="J3610" s="37"/>
      <c r="K3610" s="37"/>
      <c r="L3610" s="37"/>
      <c r="M3610" s="37"/>
      <c r="N3610" s="260"/>
      <c r="O3610" s="260"/>
      <c r="P3610" s="260"/>
      <c r="Q3610" s="260"/>
      <c r="R3610" s="260"/>
    </row>
    <row r="3611">
      <c r="A3611" s="279"/>
      <c r="B3611" s="31"/>
      <c r="C3611" s="31"/>
      <c r="D3611" s="31"/>
      <c r="E3611" s="31"/>
      <c r="F3611" s="275"/>
      <c r="G3611" s="276"/>
      <c r="H3611" s="277"/>
      <c r="I3611" s="278"/>
      <c r="J3611" s="37"/>
      <c r="K3611" s="37"/>
      <c r="L3611" s="37"/>
      <c r="M3611" s="37"/>
      <c r="N3611" s="260"/>
      <c r="O3611" s="260"/>
      <c r="P3611" s="260"/>
      <c r="Q3611" s="260"/>
      <c r="R3611" s="260"/>
    </row>
    <row r="3612">
      <c r="A3612" s="279"/>
      <c r="B3612" s="31"/>
      <c r="C3612" s="31"/>
      <c r="D3612" s="31"/>
      <c r="E3612" s="31"/>
      <c r="F3612" s="275"/>
      <c r="G3612" s="276"/>
      <c r="H3612" s="277"/>
      <c r="I3612" s="278"/>
      <c r="J3612" s="37"/>
      <c r="K3612" s="37"/>
      <c r="L3612" s="37"/>
      <c r="M3612" s="37"/>
      <c r="N3612" s="260"/>
      <c r="O3612" s="260"/>
      <c r="P3612" s="260"/>
      <c r="Q3612" s="260"/>
      <c r="R3612" s="260"/>
    </row>
    <row r="3613">
      <c r="A3613" s="279"/>
      <c r="B3613" s="31"/>
      <c r="C3613" s="31"/>
      <c r="D3613" s="31"/>
      <c r="E3613" s="31"/>
      <c r="F3613" s="275"/>
      <c r="G3613" s="276"/>
      <c r="H3613" s="277"/>
      <c r="I3613" s="278"/>
      <c r="J3613" s="37"/>
      <c r="K3613" s="37"/>
      <c r="L3613" s="37"/>
      <c r="M3613" s="37"/>
      <c r="N3613" s="260"/>
      <c r="O3613" s="260"/>
      <c r="P3613" s="260"/>
      <c r="Q3613" s="260"/>
      <c r="R3613" s="260"/>
    </row>
    <row r="3614">
      <c r="A3614" s="279"/>
      <c r="B3614" s="31"/>
      <c r="C3614" s="31"/>
      <c r="D3614" s="31"/>
      <c r="E3614" s="31"/>
      <c r="F3614" s="275"/>
      <c r="G3614" s="276"/>
      <c r="H3614" s="277"/>
      <c r="I3614" s="278"/>
      <c r="J3614" s="37"/>
      <c r="K3614" s="37"/>
      <c r="L3614" s="37"/>
      <c r="M3614" s="37"/>
      <c r="N3614" s="260"/>
      <c r="O3614" s="260"/>
      <c r="P3614" s="260"/>
      <c r="Q3614" s="260"/>
      <c r="R3614" s="260"/>
    </row>
    <row r="3615">
      <c r="A3615" s="279"/>
      <c r="B3615" s="31"/>
      <c r="C3615" s="31"/>
      <c r="D3615" s="31"/>
      <c r="E3615" s="31"/>
      <c r="F3615" s="275"/>
      <c r="G3615" s="276"/>
      <c r="H3615" s="277"/>
      <c r="I3615" s="278"/>
      <c r="J3615" s="37"/>
      <c r="K3615" s="37"/>
      <c r="L3615" s="37"/>
      <c r="M3615" s="37"/>
      <c r="N3615" s="260"/>
      <c r="O3615" s="260"/>
      <c r="P3615" s="260"/>
      <c r="Q3615" s="260"/>
      <c r="R3615" s="260"/>
    </row>
    <row r="3616">
      <c r="A3616" s="279"/>
      <c r="B3616" s="31"/>
      <c r="C3616" s="31"/>
      <c r="D3616" s="31"/>
      <c r="E3616" s="31"/>
      <c r="F3616" s="275"/>
      <c r="G3616" s="276"/>
      <c r="H3616" s="277"/>
      <c r="I3616" s="278"/>
      <c r="J3616" s="37"/>
      <c r="K3616" s="37"/>
      <c r="L3616" s="37"/>
      <c r="M3616" s="37"/>
      <c r="N3616" s="260"/>
      <c r="O3616" s="260"/>
      <c r="P3616" s="260"/>
      <c r="Q3616" s="260"/>
      <c r="R3616" s="260"/>
    </row>
    <row r="3617">
      <c r="A3617" s="279"/>
      <c r="B3617" s="31"/>
      <c r="C3617" s="31"/>
      <c r="D3617" s="31"/>
      <c r="E3617" s="31"/>
      <c r="F3617" s="275"/>
      <c r="G3617" s="276"/>
      <c r="H3617" s="277"/>
      <c r="I3617" s="278"/>
      <c r="J3617" s="37"/>
      <c r="K3617" s="37"/>
      <c r="L3617" s="37"/>
      <c r="M3617" s="37"/>
      <c r="N3617" s="260"/>
      <c r="O3617" s="260"/>
      <c r="P3617" s="260"/>
      <c r="Q3617" s="260"/>
      <c r="R3617" s="260"/>
    </row>
    <row r="3618">
      <c r="A3618" s="279"/>
      <c r="B3618" s="31"/>
      <c r="C3618" s="31"/>
      <c r="D3618" s="31"/>
      <c r="E3618" s="31"/>
      <c r="F3618" s="275"/>
      <c r="G3618" s="276"/>
      <c r="H3618" s="277"/>
      <c r="I3618" s="278"/>
      <c r="J3618" s="37"/>
      <c r="K3618" s="37"/>
      <c r="L3618" s="37"/>
      <c r="M3618" s="37"/>
      <c r="N3618" s="260"/>
      <c r="O3618" s="260"/>
      <c r="P3618" s="260"/>
      <c r="Q3618" s="260"/>
      <c r="R3618" s="260"/>
    </row>
    <row r="3619">
      <c r="A3619" s="279"/>
      <c r="B3619" s="31"/>
      <c r="C3619" s="31"/>
      <c r="D3619" s="31"/>
      <c r="E3619" s="31"/>
      <c r="F3619" s="275"/>
      <c r="G3619" s="276"/>
      <c r="H3619" s="277"/>
      <c r="I3619" s="278"/>
      <c r="J3619" s="37"/>
      <c r="K3619" s="37"/>
      <c r="L3619" s="37"/>
      <c r="M3619" s="37"/>
      <c r="N3619" s="260"/>
      <c r="O3619" s="260"/>
      <c r="P3619" s="260"/>
      <c r="Q3619" s="260"/>
      <c r="R3619" s="260"/>
    </row>
    <row r="3620">
      <c r="A3620" s="279"/>
      <c r="B3620" s="31"/>
      <c r="C3620" s="31"/>
      <c r="D3620" s="31"/>
      <c r="E3620" s="31"/>
      <c r="F3620" s="275"/>
      <c r="G3620" s="276"/>
      <c r="H3620" s="277"/>
      <c r="I3620" s="278"/>
      <c r="J3620" s="37"/>
      <c r="K3620" s="37"/>
      <c r="L3620" s="37"/>
      <c r="M3620" s="37"/>
      <c r="N3620" s="260"/>
      <c r="O3620" s="260"/>
      <c r="P3620" s="260"/>
      <c r="Q3620" s="260"/>
      <c r="R3620" s="260"/>
    </row>
    <row r="3621">
      <c r="A3621" s="279"/>
      <c r="B3621" s="31"/>
      <c r="C3621" s="31"/>
      <c r="D3621" s="31"/>
      <c r="E3621" s="31"/>
      <c r="F3621" s="275"/>
      <c r="G3621" s="276"/>
      <c r="H3621" s="277"/>
      <c r="I3621" s="278"/>
      <c r="J3621" s="37"/>
      <c r="K3621" s="37"/>
      <c r="L3621" s="37"/>
      <c r="M3621" s="37"/>
      <c r="N3621" s="260"/>
      <c r="O3621" s="260"/>
      <c r="P3621" s="260"/>
      <c r="Q3621" s="260"/>
      <c r="R3621" s="260"/>
    </row>
    <row r="3622">
      <c r="A3622" s="279"/>
      <c r="B3622" s="31"/>
      <c r="C3622" s="31"/>
      <c r="D3622" s="31"/>
      <c r="E3622" s="31"/>
      <c r="F3622" s="275"/>
      <c r="G3622" s="276"/>
      <c r="H3622" s="277"/>
      <c r="I3622" s="278"/>
      <c r="J3622" s="37"/>
      <c r="K3622" s="37"/>
      <c r="L3622" s="37"/>
      <c r="M3622" s="37"/>
      <c r="N3622" s="260"/>
      <c r="O3622" s="260"/>
      <c r="P3622" s="260"/>
      <c r="Q3622" s="260"/>
      <c r="R3622" s="260"/>
    </row>
    <row r="3623">
      <c r="A3623" s="279"/>
      <c r="B3623" s="31"/>
      <c r="C3623" s="31"/>
      <c r="D3623" s="31"/>
      <c r="E3623" s="31"/>
      <c r="F3623" s="275"/>
      <c r="G3623" s="276"/>
      <c r="H3623" s="277"/>
      <c r="I3623" s="278"/>
      <c r="J3623" s="37"/>
      <c r="K3623" s="37"/>
      <c r="L3623" s="37"/>
      <c r="M3623" s="37"/>
      <c r="N3623" s="260"/>
      <c r="O3623" s="260"/>
      <c r="P3623" s="260"/>
      <c r="Q3623" s="260"/>
      <c r="R3623" s="260"/>
    </row>
    <row r="3624">
      <c r="A3624" s="279"/>
      <c r="B3624" s="31"/>
      <c r="C3624" s="31"/>
      <c r="D3624" s="31"/>
      <c r="E3624" s="31"/>
      <c r="F3624" s="275"/>
      <c r="G3624" s="276"/>
      <c r="H3624" s="277"/>
      <c r="I3624" s="278"/>
      <c r="J3624" s="37"/>
      <c r="K3624" s="37"/>
      <c r="L3624" s="37"/>
      <c r="M3624" s="37"/>
      <c r="N3624" s="260"/>
      <c r="O3624" s="260"/>
      <c r="P3624" s="260"/>
      <c r="Q3624" s="260"/>
      <c r="R3624" s="260"/>
    </row>
    <row r="3625">
      <c r="A3625" s="279"/>
      <c r="B3625" s="31"/>
      <c r="C3625" s="31"/>
      <c r="D3625" s="31"/>
      <c r="E3625" s="31"/>
      <c r="F3625" s="275"/>
      <c r="G3625" s="276"/>
      <c r="H3625" s="277"/>
      <c r="I3625" s="278"/>
      <c r="J3625" s="37"/>
      <c r="K3625" s="37"/>
      <c r="L3625" s="37"/>
      <c r="M3625" s="37"/>
      <c r="N3625" s="260"/>
      <c r="O3625" s="260"/>
      <c r="P3625" s="260"/>
      <c r="Q3625" s="260"/>
      <c r="R3625" s="260"/>
    </row>
    <row r="3626">
      <c r="A3626" s="279"/>
      <c r="B3626" s="31"/>
      <c r="C3626" s="31"/>
      <c r="D3626" s="31"/>
      <c r="E3626" s="31"/>
      <c r="F3626" s="275"/>
      <c r="G3626" s="276"/>
      <c r="H3626" s="277"/>
      <c r="I3626" s="278"/>
      <c r="J3626" s="37"/>
      <c r="K3626" s="37"/>
      <c r="L3626" s="37"/>
      <c r="M3626" s="37"/>
      <c r="N3626" s="260"/>
      <c r="O3626" s="260"/>
      <c r="P3626" s="260"/>
      <c r="Q3626" s="260"/>
      <c r="R3626" s="260"/>
    </row>
    <row r="3627">
      <c r="A3627" s="279"/>
      <c r="B3627" s="31"/>
      <c r="C3627" s="31"/>
      <c r="D3627" s="31"/>
      <c r="E3627" s="31"/>
      <c r="F3627" s="275"/>
      <c r="G3627" s="276"/>
      <c r="H3627" s="277"/>
      <c r="I3627" s="278"/>
      <c r="J3627" s="37"/>
      <c r="K3627" s="37"/>
      <c r="L3627" s="37"/>
      <c r="M3627" s="37"/>
      <c r="N3627" s="260"/>
      <c r="O3627" s="260"/>
      <c r="P3627" s="260"/>
      <c r="Q3627" s="260"/>
      <c r="R3627" s="260"/>
    </row>
    <row r="3628">
      <c r="A3628" s="279"/>
      <c r="B3628" s="31"/>
      <c r="C3628" s="31"/>
      <c r="D3628" s="31"/>
      <c r="E3628" s="31"/>
      <c r="F3628" s="275"/>
      <c r="G3628" s="276"/>
      <c r="H3628" s="277"/>
      <c r="I3628" s="278"/>
      <c r="J3628" s="37"/>
      <c r="K3628" s="37"/>
      <c r="L3628" s="37"/>
      <c r="M3628" s="37"/>
      <c r="N3628" s="260"/>
      <c r="O3628" s="260"/>
      <c r="P3628" s="260"/>
      <c r="Q3628" s="260"/>
      <c r="R3628" s="260"/>
    </row>
    <row r="3629">
      <c r="A3629" s="279"/>
      <c r="B3629" s="31"/>
      <c r="C3629" s="31"/>
      <c r="D3629" s="31"/>
      <c r="E3629" s="31"/>
      <c r="F3629" s="275"/>
      <c r="G3629" s="276"/>
      <c r="H3629" s="277"/>
      <c r="I3629" s="278"/>
      <c r="J3629" s="37"/>
      <c r="K3629" s="37"/>
      <c r="L3629" s="37"/>
      <c r="M3629" s="37"/>
      <c r="N3629" s="260"/>
      <c r="O3629" s="260"/>
      <c r="P3629" s="260"/>
      <c r="Q3629" s="260"/>
      <c r="R3629" s="260"/>
    </row>
    <row r="3630">
      <c r="A3630" s="279"/>
      <c r="B3630" s="31"/>
      <c r="C3630" s="31"/>
      <c r="D3630" s="31"/>
      <c r="E3630" s="31"/>
      <c r="F3630" s="275"/>
      <c r="G3630" s="276"/>
      <c r="H3630" s="277"/>
      <c r="I3630" s="278"/>
      <c r="J3630" s="37"/>
      <c r="K3630" s="37"/>
      <c r="L3630" s="37"/>
      <c r="M3630" s="37"/>
      <c r="N3630" s="260"/>
      <c r="O3630" s="260"/>
      <c r="P3630" s="260"/>
      <c r="Q3630" s="260"/>
      <c r="R3630" s="260"/>
    </row>
    <row r="3631">
      <c r="A3631" s="279"/>
      <c r="B3631" s="31"/>
      <c r="C3631" s="31"/>
      <c r="D3631" s="31"/>
      <c r="E3631" s="31"/>
      <c r="F3631" s="275"/>
      <c r="G3631" s="276"/>
      <c r="H3631" s="277"/>
      <c r="I3631" s="278"/>
      <c r="J3631" s="37"/>
      <c r="K3631" s="37"/>
      <c r="L3631" s="37"/>
      <c r="M3631" s="37"/>
      <c r="N3631" s="260"/>
      <c r="O3631" s="260"/>
      <c r="P3631" s="260"/>
      <c r="Q3631" s="260"/>
      <c r="R3631" s="260"/>
    </row>
    <row r="3632">
      <c r="A3632" s="279"/>
      <c r="B3632" s="31"/>
      <c r="C3632" s="31"/>
      <c r="D3632" s="31"/>
      <c r="E3632" s="31"/>
      <c r="F3632" s="275"/>
      <c r="G3632" s="276"/>
      <c r="H3632" s="277"/>
      <c r="I3632" s="278"/>
      <c r="J3632" s="37"/>
      <c r="K3632" s="37"/>
      <c r="L3632" s="37"/>
      <c r="M3632" s="37"/>
      <c r="N3632" s="260"/>
      <c r="O3632" s="260"/>
      <c r="P3632" s="260"/>
      <c r="Q3632" s="260"/>
      <c r="R3632" s="260"/>
    </row>
    <row r="3633">
      <c r="A3633" s="279"/>
      <c r="B3633" s="31"/>
      <c r="C3633" s="31"/>
      <c r="D3633" s="31"/>
      <c r="E3633" s="31"/>
      <c r="F3633" s="275"/>
      <c r="G3633" s="276"/>
      <c r="H3633" s="277"/>
      <c r="I3633" s="278"/>
      <c r="J3633" s="37"/>
      <c r="K3633" s="37"/>
      <c r="L3633" s="37"/>
      <c r="M3633" s="37"/>
      <c r="N3633" s="260"/>
      <c r="O3633" s="260"/>
      <c r="P3633" s="260"/>
      <c r="Q3633" s="260"/>
      <c r="R3633" s="260"/>
    </row>
    <row r="3634">
      <c r="A3634" s="279"/>
      <c r="B3634" s="31"/>
      <c r="C3634" s="31"/>
      <c r="D3634" s="31"/>
      <c r="E3634" s="31"/>
      <c r="F3634" s="275"/>
      <c r="G3634" s="276"/>
      <c r="H3634" s="277"/>
      <c r="I3634" s="278"/>
      <c r="J3634" s="37"/>
      <c r="K3634" s="37"/>
      <c r="L3634" s="37"/>
      <c r="M3634" s="37"/>
      <c r="N3634" s="260"/>
      <c r="O3634" s="260"/>
      <c r="P3634" s="260"/>
      <c r="Q3634" s="260"/>
      <c r="R3634" s="260"/>
    </row>
    <row r="3635">
      <c r="A3635" s="279"/>
      <c r="B3635" s="31"/>
      <c r="C3635" s="31"/>
      <c r="D3635" s="31"/>
      <c r="E3635" s="31"/>
      <c r="F3635" s="275"/>
      <c r="G3635" s="276"/>
      <c r="H3635" s="277"/>
      <c r="I3635" s="278"/>
      <c r="J3635" s="37"/>
      <c r="K3635" s="37"/>
      <c r="L3635" s="37"/>
      <c r="M3635" s="37"/>
      <c r="N3635" s="260"/>
      <c r="O3635" s="260"/>
      <c r="P3635" s="260"/>
      <c r="Q3635" s="260"/>
      <c r="R3635" s="260"/>
    </row>
    <row r="3636">
      <c r="A3636" s="279"/>
      <c r="B3636" s="31"/>
      <c r="C3636" s="31"/>
      <c r="D3636" s="31"/>
      <c r="E3636" s="31"/>
      <c r="F3636" s="275"/>
      <c r="G3636" s="276"/>
      <c r="H3636" s="277"/>
      <c r="I3636" s="278"/>
      <c r="J3636" s="37"/>
      <c r="K3636" s="37"/>
      <c r="L3636" s="37"/>
      <c r="M3636" s="37"/>
      <c r="N3636" s="260"/>
      <c r="O3636" s="260"/>
      <c r="P3636" s="260"/>
      <c r="Q3636" s="260"/>
      <c r="R3636" s="260"/>
    </row>
    <row r="3637">
      <c r="A3637" s="279"/>
      <c r="B3637" s="31"/>
      <c r="C3637" s="31"/>
      <c r="D3637" s="31"/>
      <c r="E3637" s="31"/>
      <c r="F3637" s="275"/>
      <c r="G3637" s="276"/>
      <c r="H3637" s="277"/>
      <c r="I3637" s="278"/>
      <c r="J3637" s="37"/>
      <c r="K3637" s="37"/>
      <c r="L3637" s="37"/>
      <c r="M3637" s="37"/>
      <c r="N3637" s="260"/>
      <c r="O3637" s="260"/>
      <c r="P3637" s="260"/>
      <c r="Q3637" s="260"/>
      <c r="R3637" s="260"/>
    </row>
    <row r="3638">
      <c r="A3638" s="279"/>
      <c r="B3638" s="31"/>
      <c r="C3638" s="31"/>
      <c r="D3638" s="31"/>
      <c r="E3638" s="31"/>
      <c r="F3638" s="275"/>
      <c r="G3638" s="276"/>
      <c r="H3638" s="277"/>
      <c r="I3638" s="278"/>
      <c r="J3638" s="37"/>
      <c r="K3638" s="37"/>
      <c r="L3638" s="37"/>
      <c r="M3638" s="37"/>
      <c r="N3638" s="260"/>
      <c r="O3638" s="260"/>
      <c r="P3638" s="260"/>
      <c r="Q3638" s="260"/>
      <c r="R3638" s="260"/>
    </row>
    <row r="3639">
      <c r="A3639" s="279"/>
      <c r="B3639" s="31"/>
      <c r="C3639" s="31"/>
      <c r="D3639" s="31"/>
      <c r="E3639" s="31"/>
      <c r="F3639" s="275"/>
      <c r="G3639" s="276"/>
      <c r="H3639" s="277"/>
      <c r="I3639" s="278"/>
      <c r="J3639" s="37"/>
      <c r="K3639" s="37"/>
      <c r="L3639" s="37"/>
      <c r="M3639" s="37"/>
      <c r="N3639" s="260"/>
      <c r="O3639" s="260"/>
      <c r="P3639" s="260"/>
      <c r="Q3639" s="260"/>
      <c r="R3639" s="260"/>
    </row>
    <row r="3640">
      <c r="A3640" s="279"/>
      <c r="B3640" s="31"/>
      <c r="C3640" s="31"/>
      <c r="D3640" s="31"/>
      <c r="E3640" s="31"/>
      <c r="F3640" s="275"/>
      <c r="G3640" s="276"/>
      <c r="H3640" s="277"/>
      <c r="I3640" s="278"/>
      <c r="J3640" s="37"/>
      <c r="K3640" s="37"/>
      <c r="L3640" s="37"/>
      <c r="M3640" s="37"/>
      <c r="N3640" s="260"/>
      <c r="O3640" s="260"/>
      <c r="P3640" s="260"/>
      <c r="Q3640" s="260"/>
      <c r="R3640" s="260"/>
    </row>
    <row r="3641">
      <c r="A3641" s="279"/>
      <c r="B3641" s="31"/>
      <c r="C3641" s="31"/>
      <c r="D3641" s="31"/>
      <c r="E3641" s="31"/>
      <c r="F3641" s="275"/>
      <c r="G3641" s="276"/>
      <c r="H3641" s="277"/>
      <c r="I3641" s="278"/>
      <c r="J3641" s="37"/>
      <c r="K3641" s="37"/>
      <c r="L3641" s="37"/>
      <c r="M3641" s="37"/>
      <c r="N3641" s="260"/>
      <c r="O3641" s="260"/>
      <c r="P3641" s="260"/>
      <c r="Q3641" s="260"/>
      <c r="R3641" s="260"/>
    </row>
    <row r="3642">
      <c r="A3642" s="279"/>
      <c r="B3642" s="31"/>
      <c r="C3642" s="31"/>
      <c r="D3642" s="31"/>
      <c r="E3642" s="31"/>
      <c r="F3642" s="275"/>
      <c r="G3642" s="276"/>
      <c r="H3642" s="277"/>
      <c r="I3642" s="278"/>
      <c r="J3642" s="37"/>
      <c r="K3642" s="37"/>
      <c r="L3642" s="37"/>
      <c r="M3642" s="37"/>
      <c r="N3642" s="260"/>
      <c r="O3642" s="260"/>
      <c r="P3642" s="260"/>
      <c r="Q3642" s="260"/>
      <c r="R3642" s="260"/>
    </row>
    <row r="3643">
      <c r="A3643" s="279"/>
      <c r="B3643" s="31"/>
      <c r="C3643" s="31"/>
      <c r="D3643" s="31"/>
      <c r="E3643" s="31"/>
      <c r="F3643" s="275"/>
      <c r="G3643" s="276"/>
      <c r="H3643" s="277"/>
      <c r="I3643" s="278"/>
      <c r="J3643" s="37"/>
      <c r="K3643" s="37"/>
      <c r="L3643" s="37"/>
      <c r="M3643" s="37"/>
      <c r="N3643" s="260"/>
      <c r="O3643" s="260"/>
      <c r="P3643" s="260"/>
      <c r="Q3643" s="260"/>
      <c r="R3643" s="260"/>
    </row>
    <row r="3644">
      <c r="A3644" s="279"/>
      <c r="B3644" s="31"/>
      <c r="C3644" s="31"/>
      <c r="D3644" s="31"/>
      <c r="E3644" s="31"/>
      <c r="F3644" s="275"/>
      <c r="G3644" s="276"/>
      <c r="H3644" s="277"/>
      <c r="I3644" s="278"/>
      <c r="J3644" s="37"/>
      <c r="K3644" s="37"/>
      <c r="L3644" s="37"/>
      <c r="M3644" s="37"/>
      <c r="N3644" s="260"/>
      <c r="O3644" s="260"/>
      <c r="P3644" s="260"/>
      <c r="Q3644" s="260"/>
      <c r="R3644" s="260"/>
    </row>
    <row r="3645">
      <c r="A3645" s="279"/>
      <c r="B3645" s="31"/>
      <c r="C3645" s="31"/>
      <c r="D3645" s="31"/>
      <c r="E3645" s="31"/>
      <c r="F3645" s="275"/>
      <c r="G3645" s="276"/>
      <c r="H3645" s="277"/>
      <c r="I3645" s="278"/>
      <c r="J3645" s="37"/>
      <c r="K3645" s="37"/>
      <c r="L3645" s="37"/>
      <c r="M3645" s="37"/>
      <c r="N3645" s="260"/>
      <c r="O3645" s="260"/>
      <c r="P3645" s="260"/>
      <c r="Q3645" s="260"/>
      <c r="R3645" s="260"/>
    </row>
    <row r="3646">
      <c r="A3646" s="279"/>
      <c r="B3646" s="31"/>
      <c r="C3646" s="31"/>
      <c r="D3646" s="31"/>
      <c r="E3646" s="31"/>
      <c r="F3646" s="275"/>
      <c r="G3646" s="276"/>
      <c r="H3646" s="277"/>
      <c r="I3646" s="278"/>
      <c r="J3646" s="37"/>
      <c r="K3646" s="37"/>
      <c r="L3646" s="37"/>
      <c r="M3646" s="37"/>
      <c r="N3646" s="260"/>
      <c r="O3646" s="260"/>
      <c r="P3646" s="260"/>
      <c r="Q3646" s="260"/>
      <c r="R3646" s="260"/>
    </row>
    <row r="3647">
      <c r="A3647" s="279"/>
      <c r="B3647" s="31"/>
      <c r="C3647" s="31"/>
      <c r="D3647" s="31"/>
      <c r="E3647" s="31"/>
      <c r="F3647" s="275"/>
      <c r="G3647" s="276"/>
      <c r="H3647" s="277"/>
      <c r="I3647" s="278"/>
      <c r="J3647" s="37"/>
      <c r="K3647" s="37"/>
      <c r="L3647" s="37"/>
      <c r="M3647" s="37"/>
      <c r="N3647" s="260"/>
      <c r="O3647" s="260"/>
      <c r="P3647" s="260"/>
      <c r="Q3647" s="260"/>
      <c r="R3647" s="260"/>
    </row>
    <row r="3648">
      <c r="A3648" s="279"/>
      <c r="B3648" s="31"/>
      <c r="C3648" s="31"/>
      <c r="D3648" s="31"/>
      <c r="E3648" s="31"/>
      <c r="F3648" s="275"/>
      <c r="G3648" s="276"/>
      <c r="H3648" s="277"/>
      <c r="I3648" s="278"/>
      <c r="J3648" s="37"/>
      <c r="K3648" s="37"/>
      <c r="L3648" s="37"/>
      <c r="M3648" s="37"/>
      <c r="N3648" s="260"/>
      <c r="O3648" s="260"/>
      <c r="P3648" s="260"/>
      <c r="Q3648" s="260"/>
      <c r="R3648" s="260"/>
    </row>
    <row r="3649">
      <c r="A3649" s="279"/>
      <c r="B3649" s="31"/>
      <c r="C3649" s="31"/>
      <c r="D3649" s="31"/>
      <c r="E3649" s="31"/>
      <c r="F3649" s="275"/>
      <c r="G3649" s="276"/>
      <c r="H3649" s="277"/>
      <c r="I3649" s="278"/>
      <c r="J3649" s="37"/>
      <c r="K3649" s="37"/>
      <c r="L3649" s="37"/>
      <c r="M3649" s="37"/>
      <c r="N3649" s="260"/>
      <c r="O3649" s="260"/>
      <c r="P3649" s="260"/>
      <c r="Q3649" s="260"/>
      <c r="R3649" s="260"/>
    </row>
    <row r="3650">
      <c r="A3650" s="279"/>
      <c r="B3650" s="31"/>
      <c r="C3650" s="31"/>
      <c r="D3650" s="31"/>
      <c r="E3650" s="31"/>
      <c r="F3650" s="275"/>
      <c r="G3650" s="276"/>
      <c r="H3650" s="277"/>
      <c r="I3650" s="278"/>
      <c r="J3650" s="37"/>
      <c r="K3650" s="37"/>
      <c r="L3650" s="37"/>
      <c r="M3650" s="37"/>
      <c r="N3650" s="260"/>
      <c r="O3650" s="260"/>
      <c r="P3650" s="260"/>
      <c r="Q3650" s="260"/>
      <c r="R3650" s="260"/>
    </row>
    <row r="3651">
      <c r="A3651" s="279"/>
      <c r="B3651" s="31"/>
      <c r="C3651" s="31"/>
      <c r="D3651" s="31"/>
      <c r="E3651" s="31"/>
      <c r="F3651" s="275"/>
      <c r="G3651" s="276"/>
      <c r="H3651" s="277"/>
      <c r="I3651" s="278"/>
      <c r="J3651" s="37"/>
      <c r="K3651" s="37"/>
      <c r="L3651" s="37"/>
      <c r="M3651" s="37"/>
      <c r="N3651" s="260"/>
      <c r="O3651" s="260"/>
      <c r="P3651" s="260"/>
      <c r="Q3651" s="260"/>
      <c r="R3651" s="260"/>
    </row>
    <row r="3652">
      <c r="A3652" s="279"/>
      <c r="B3652" s="31"/>
      <c r="C3652" s="31"/>
      <c r="D3652" s="31"/>
      <c r="E3652" s="31"/>
      <c r="F3652" s="275"/>
      <c r="G3652" s="276"/>
      <c r="H3652" s="277"/>
      <c r="I3652" s="278"/>
      <c r="J3652" s="37"/>
      <c r="K3652" s="37"/>
      <c r="L3652" s="37"/>
      <c r="M3652" s="37"/>
      <c r="N3652" s="260"/>
      <c r="O3652" s="260"/>
      <c r="P3652" s="260"/>
      <c r="Q3652" s="260"/>
      <c r="R3652" s="260"/>
    </row>
    <row r="3653">
      <c r="A3653" s="279"/>
      <c r="B3653" s="31"/>
      <c r="C3653" s="31"/>
      <c r="D3653" s="31"/>
      <c r="E3653" s="31"/>
      <c r="F3653" s="275"/>
      <c r="G3653" s="276"/>
      <c r="H3653" s="277"/>
      <c r="I3653" s="278"/>
      <c r="J3653" s="37"/>
      <c r="K3653" s="37"/>
      <c r="L3653" s="37"/>
      <c r="M3653" s="37"/>
      <c r="N3653" s="260"/>
      <c r="O3653" s="260"/>
      <c r="P3653" s="260"/>
      <c r="Q3653" s="260"/>
      <c r="R3653" s="260"/>
    </row>
    <row r="3654">
      <c r="A3654" s="279"/>
      <c r="B3654" s="31"/>
      <c r="C3654" s="31"/>
      <c r="D3654" s="31"/>
      <c r="E3654" s="31"/>
      <c r="F3654" s="275"/>
      <c r="G3654" s="276"/>
      <c r="H3654" s="277"/>
      <c r="I3654" s="278"/>
      <c r="J3654" s="37"/>
      <c r="K3654" s="37"/>
      <c r="L3654" s="37"/>
      <c r="M3654" s="37"/>
      <c r="N3654" s="260"/>
      <c r="O3654" s="260"/>
      <c r="P3654" s="260"/>
      <c r="Q3654" s="260"/>
      <c r="R3654" s="260"/>
    </row>
    <row r="3655">
      <c r="A3655" s="279"/>
      <c r="B3655" s="31"/>
      <c r="C3655" s="31"/>
      <c r="D3655" s="31"/>
      <c r="E3655" s="31"/>
      <c r="F3655" s="275"/>
      <c r="G3655" s="276"/>
      <c r="H3655" s="277"/>
      <c r="I3655" s="278"/>
      <c r="J3655" s="37"/>
      <c r="K3655" s="37"/>
      <c r="L3655" s="37"/>
      <c r="M3655" s="37"/>
      <c r="N3655" s="260"/>
      <c r="O3655" s="260"/>
      <c r="P3655" s="260"/>
      <c r="Q3655" s="260"/>
      <c r="R3655" s="260"/>
    </row>
    <row r="3656">
      <c r="A3656" s="279"/>
      <c r="B3656" s="31"/>
      <c r="C3656" s="31"/>
      <c r="D3656" s="31"/>
      <c r="E3656" s="31"/>
      <c r="F3656" s="275"/>
      <c r="G3656" s="276"/>
      <c r="H3656" s="277"/>
      <c r="I3656" s="278"/>
      <c r="J3656" s="37"/>
      <c r="K3656" s="37"/>
      <c r="L3656" s="37"/>
      <c r="M3656" s="37"/>
      <c r="N3656" s="260"/>
      <c r="O3656" s="260"/>
      <c r="P3656" s="260"/>
      <c r="Q3656" s="260"/>
      <c r="R3656" s="260"/>
    </row>
    <row r="3657">
      <c r="A3657" s="279"/>
      <c r="B3657" s="31"/>
      <c r="C3657" s="31"/>
      <c r="D3657" s="31"/>
      <c r="E3657" s="31"/>
      <c r="F3657" s="275"/>
      <c r="G3657" s="276"/>
      <c r="H3657" s="277"/>
      <c r="I3657" s="278"/>
      <c r="J3657" s="37"/>
      <c r="K3657" s="37"/>
      <c r="L3657" s="37"/>
      <c r="M3657" s="37"/>
      <c r="N3657" s="260"/>
      <c r="O3657" s="260"/>
      <c r="P3657" s="260"/>
      <c r="Q3657" s="260"/>
      <c r="R3657" s="260"/>
    </row>
    <row r="3658">
      <c r="A3658" s="279"/>
      <c r="B3658" s="31"/>
      <c r="C3658" s="31"/>
      <c r="D3658" s="31"/>
      <c r="E3658" s="31"/>
      <c r="F3658" s="275"/>
      <c r="G3658" s="276"/>
      <c r="H3658" s="277"/>
      <c r="I3658" s="278"/>
      <c r="J3658" s="37"/>
      <c r="K3658" s="37"/>
      <c r="L3658" s="37"/>
      <c r="M3658" s="37"/>
      <c r="N3658" s="260"/>
      <c r="O3658" s="260"/>
      <c r="P3658" s="260"/>
      <c r="Q3658" s="260"/>
      <c r="R3658" s="260"/>
    </row>
    <row r="3659">
      <c r="A3659" s="279"/>
      <c r="B3659" s="31"/>
      <c r="C3659" s="31"/>
      <c r="D3659" s="31"/>
      <c r="E3659" s="31"/>
      <c r="F3659" s="275"/>
      <c r="G3659" s="276"/>
      <c r="H3659" s="277"/>
      <c r="I3659" s="278"/>
      <c r="J3659" s="37"/>
      <c r="K3659" s="37"/>
      <c r="L3659" s="37"/>
      <c r="M3659" s="37"/>
      <c r="N3659" s="260"/>
      <c r="O3659" s="260"/>
      <c r="P3659" s="260"/>
      <c r="Q3659" s="260"/>
      <c r="R3659" s="260"/>
    </row>
    <row r="3660">
      <c r="A3660" s="279"/>
      <c r="B3660" s="31"/>
      <c r="C3660" s="31"/>
      <c r="D3660" s="31"/>
      <c r="E3660" s="31"/>
      <c r="F3660" s="275"/>
      <c r="G3660" s="276"/>
      <c r="H3660" s="277"/>
      <c r="I3660" s="278"/>
      <c r="J3660" s="37"/>
      <c r="K3660" s="37"/>
      <c r="L3660" s="37"/>
      <c r="M3660" s="37"/>
      <c r="N3660" s="260"/>
      <c r="O3660" s="260"/>
      <c r="P3660" s="260"/>
      <c r="Q3660" s="260"/>
      <c r="R3660" s="260"/>
    </row>
    <row r="3661">
      <c r="A3661" s="279"/>
      <c r="B3661" s="31"/>
      <c r="C3661" s="31"/>
      <c r="D3661" s="31"/>
      <c r="E3661" s="31"/>
      <c r="F3661" s="275"/>
      <c r="G3661" s="276"/>
      <c r="H3661" s="277"/>
      <c r="I3661" s="278"/>
      <c r="J3661" s="37"/>
      <c r="K3661" s="37"/>
      <c r="L3661" s="37"/>
      <c r="M3661" s="37"/>
      <c r="N3661" s="260"/>
      <c r="O3661" s="260"/>
      <c r="P3661" s="260"/>
      <c r="Q3661" s="260"/>
      <c r="R3661" s="260"/>
    </row>
    <row r="3662">
      <c r="A3662" s="279"/>
      <c r="B3662" s="31"/>
      <c r="C3662" s="31"/>
      <c r="D3662" s="31"/>
      <c r="E3662" s="31"/>
      <c r="F3662" s="275"/>
      <c r="G3662" s="276"/>
      <c r="H3662" s="277"/>
      <c r="I3662" s="278"/>
      <c r="J3662" s="37"/>
      <c r="K3662" s="37"/>
      <c r="L3662" s="37"/>
      <c r="M3662" s="37"/>
      <c r="N3662" s="260"/>
      <c r="O3662" s="260"/>
      <c r="P3662" s="260"/>
      <c r="Q3662" s="260"/>
      <c r="R3662" s="260"/>
    </row>
    <row r="3663">
      <c r="A3663" s="279"/>
      <c r="B3663" s="31"/>
      <c r="C3663" s="31"/>
      <c r="D3663" s="31"/>
      <c r="E3663" s="31"/>
      <c r="F3663" s="275"/>
      <c r="G3663" s="276"/>
      <c r="H3663" s="277"/>
      <c r="I3663" s="278"/>
      <c r="J3663" s="37"/>
      <c r="K3663" s="37"/>
      <c r="L3663" s="37"/>
      <c r="M3663" s="37"/>
      <c r="N3663" s="260"/>
      <c r="O3663" s="260"/>
      <c r="P3663" s="260"/>
      <c r="Q3663" s="260"/>
      <c r="R3663" s="260"/>
    </row>
    <row r="3664">
      <c r="A3664" s="279"/>
      <c r="B3664" s="31"/>
      <c r="C3664" s="31"/>
      <c r="D3664" s="31"/>
      <c r="E3664" s="31"/>
      <c r="F3664" s="275"/>
      <c r="G3664" s="276"/>
      <c r="H3664" s="277"/>
      <c r="I3664" s="278"/>
      <c r="J3664" s="37"/>
      <c r="K3664" s="37"/>
      <c r="L3664" s="37"/>
      <c r="M3664" s="37"/>
      <c r="N3664" s="260"/>
      <c r="O3664" s="260"/>
      <c r="P3664" s="260"/>
      <c r="Q3664" s="260"/>
      <c r="R3664" s="260"/>
    </row>
    <row r="3665">
      <c r="A3665" s="279"/>
      <c r="B3665" s="31"/>
      <c r="C3665" s="31"/>
      <c r="D3665" s="31"/>
      <c r="E3665" s="31"/>
      <c r="F3665" s="275"/>
      <c r="G3665" s="276"/>
      <c r="H3665" s="277"/>
      <c r="I3665" s="278"/>
      <c r="J3665" s="37"/>
      <c r="K3665" s="37"/>
      <c r="L3665" s="37"/>
      <c r="M3665" s="37"/>
      <c r="N3665" s="260"/>
      <c r="O3665" s="260"/>
      <c r="P3665" s="260"/>
      <c r="Q3665" s="260"/>
      <c r="R3665" s="260"/>
    </row>
    <row r="3666">
      <c r="A3666" s="279"/>
      <c r="B3666" s="31"/>
      <c r="C3666" s="31"/>
      <c r="D3666" s="31"/>
      <c r="E3666" s="31"/>
      <c r="F3666" s="275"/>
      <c r="G3666" s="276"/>
      <c r="H3666" s="277"/>
      <c r="I3666" s="278"/>
      <c r="J3666" s="37"/>
      <c r="K3666" s="37"/>
      <c r="L3666" s="37"/>
      <c r="M3666" s="37"/>
      <c r="N3666" s="260"/>
      <c r="O3666" s="260"/>
      <c r="P3666" s="260"/>
      <c r="Q3666" s="260"/>
      <c r="R3666" s="260"/>
    </row>
    <row r="3667">
      <c r="A3667" s="279"/>
      <c r="B3667" s="31"/>
      <c r="C3667" s="31"/>
      <c r="D3667" s="31"/>
      <c r="E3667" s="31"/>
      <c r="F3667" s="275"/>
      <c r="G3667" s="276"/>
      <c r="H3667" s="277"/>
      <c r="I3667" s="278"/>
      <c r="J3667" s="37"/>
      <c r="K3667" s="37"/>
      <c r="L3667" s="37"/>
      <c r="M3667" s="37"/>
      <c r="N3667" s="260"/>
      <c r="O3667" s="260"/>
      <c r="P3667" s="260"/>
      <c r="Q3667" s="260"/>
      <c r="R3667" s="260"/>
    </row>
    <row r="3668">
      <c r="A3668" s="279"/>
      <c r="B3668" s="31"/>
      <c r="C3668" s="31"/>
      <c r="D3668" s="31"/>
      <c r="E3668" s="31"/>
      <c r="F3668" s="275"/>
      <c r="G3668" s="276"/>
      <c r="H3668" s="277"/>
      <c r="I3668" s="278"/>
      <c r="J3668" s="37"/>
      <c r="K3668" s="37"/>
      <c r="L3668" s="37"/>
      <c r="M3668" s="37"/>
      <c r="N3668" s="260"/>
      <c r="O3668" s="260"/>
      <c r="P3668" s="260"/>
      <c r="Q3668" s="260"/>
      <c r="R3668" s="260"/>
    </row>
    <row r="3669">
      <c r="A3669" s="279"/>
      <c r="B3669" s="31"/>
      <c r="C3669" s="31"/>
      <c r="D3669" s="31"/>
      <c r="E3669" s="31"/>
      <c r="F3669" s="275"/>
      <c r="G3669" s="276"/>
      <c r="H3669" s="277"/>
      <c r="I3669" s="278"/>
      <c r="J3669" s="37"/>
      <c r="K3669" s="37"/>
      <c r="L3669" s="37"/>
      <c r="M3669" s="37"/>
      <c r="N3669" s="260"/>
      <c r="O3669" s="260"/>
      <c r="P3669" s="260"/>
      <c r="Q3669" s="260"/>
      <c r="R3669" s="260"/>
    </row>
    <row r="3670">
      <c r="A3670" s="279"/>
      <c r="B3670" s="31"/>
      <c r="C3670" s="31"/>
      <c r="D3670" s="31"/>
      <c r="E3670" s="31"/>
      <c r="F3670" s="275"/>
      <c r="G3670" s="276"/>
      <c r="H3670" s="277"/>
      <c r="I3670" s="278"/>
      <c r="J3670" s="37"/>
      <c r="K3670" s="37"/>
      <c r="L3670" s="37"/>
      <c r="M3670" s="37"/>
      <c r="N3670" s="260"/>
      <c r="O3670" s="260"/>
      <c r="P3670" s="260"/>
      <c r="Q3670" s="260"/>
      <c r="R3670" s="260"/>
    </row>
    <row r="3671">
      <c r="A3671" s="279"/>
      <c r="B3671" s="31"/>
      <c r="C3671" s="31"/>
      <c r="D3671" s="31"/>
      <c r="E3671" s="31"/>
      <c r="F3671" s="275"/>
      <c r="G3671" s="276"/>
      <c r="H3671" s="277"/>
      <c r="I3671" s="278"/>
      <c r="J3671" s="37"/>
      <c r="K3671" s="37"/>
      <c r="L3671" s="37"/>
      <c r="M3671" s="37"/>
      <c r="N3671" s="260"/>
      <c r="O3671" s="260"/>
      <c r="P3671" s="260"/>
      <c r="Q3671" s="260"/>
      <c r="R3671" s="260"/>
    </row>
    <row r="3672">
      <c r="A3672" s="279"/>
      <c r="B3672" s="31"/>
      <c r="C3672" s="31"/>
      <c r="D3672" s="31"/>
      <c r="E3672" s="31"/>
      <c r="F3672" s="275"/>
      <c r="G3672" s="276"/>
      <c r="H3672" s="277"/>
      <c r="I3672" s="278"/>
      <c r="J3672" s="37"/>
      <c r="K3672" s="37"/>
      <c r="L3672" s="37"/>
      <c r="M3672" s="37"/>
      <c r="N3672" s="260"/>
      <c r="O3672" s="260"/>
      <c r="P3672" s="260"/>
      <c r="Q3672" s="260"/>
      <c r="R3672" s="260"/>
    </row>
    <row r="3673">
      <c r="A3673" s="279"/>
      <c r="B3673" s="31"/>
      <c r="C3673" s="31"/>
      <c r="D3673" s="31"/>
      <c r="E3673" s="31"/>
      <c r="F3673" s="275"/>
      <c r="G3673" s="276"/>
      <c r="H3673" s="277"/>
      <c r="I3673" s="278"/>
      <c r="J3673" s="37"/>
      <c r="K3673" s="37"/>
      <c r="L3673" s="37"/>
      <c r="M3673" s="37"/>
      <c r="N3673" s="260"/>
      <c r="O3673" s="260"/>
      <c r="P3673" s="260"/>
      <c r="Q3673" s="260"/>
      <c r="R3673" s="260"/>
    </row>
    <row r="3674">
      <c r="A3674" s="279"/>
      <c r="B3674" s="31"/>
      <c r="C3674" s="31"/>
      <c r="D3674" s="31"/>
      <c r="E3674" s="31"/>
      <c r="F3674" s="275"/>
      <c r="G3674" s="276"/>
      <c r="H3674" s="277"/>
      <c r="I3674" s="278"/>
      <c r="J3674" s="37"/>
      <c r="K3674" s="37"/>
      <c r="L3674" s="37"/>
      <c r="M3674" s="37"/>
      <c r="N3674" s="260"/>
      <c r="O3674" s="260"/>
      <c r="P3674" s="260"/>
      <c r="Q3674" s="260"/>
      <c r="R3674" s="260"/>
    </row>
    <row r="3675">
      <c r="A3675" s="279"/>
      <c r="B3675" s="31"/>
      <c r="C3675" s="31"/>
      <c r="D3675" s="31"/>
      <c r="E3675" s="31"/>
      <c r="F3675" s="275"/>
      <c r="G3675" s="276"/>
      <c r="H3675" s="277"/>
      <c r="I3675" s="278"/>
      <c r="J3675" s="37"/>
      <c r="K3675" s="37"/>
      <c r="L3675" s="37"/>
      <c r="M3675" s="37"/>
      <c r="N3675" s="260"/>
      <c r="O3675" s="260"/>
      <c r="P3675" s="260"/>
      <c r="Q3675" s="260"/>
      <c r="R3675" s="260"/>
    </row>
    <row r="3676">
      <c r="A3676" s="279"/>
      <c r="B3676" s="31"/>
      <c r="C3676" s="31"/>
      <c r="D3676" s="31"/>
      <c r="E3676" s="31"/>
      <c r="F3676" s="275"/>
      <c r="G3676" s="276"/>
      <c r="H3676" s="277"/>
      <c r="I3676" s="278"/>
      <c r="J3676" s="37"/>
      <c r="K3676" s="37"/>
      <c r="L3676" s="37"/>
      <c r="M3676" s="37"/>
      <c r="N3676" s="260"/>
      <c r="O3676" s="260"/>
      <c r="P3676" s="260"/>
      <c r="Q3676" s="260"/>
      <c r="R3676" s="260"/>
    </row>
    <row r="3677">
      <c r="A3677" s="279"/>
      <c r="B3677" s="31"/>
      <c r="C3677" s="31"/>
      <c r="D3677" s="31"/>
      <c r="E3677" s="31"/>
      <c r="F3677" s="275"/>
      <c r="G3677" s="276"/>
      <c r="H3677" s="277"/>
      <c r="I3677" s="278"/>
      <c r="J3677" s="37"/>
      <c r="K3677" s="37"/>
      <c r="L3677" s="37"/>
      <c r="M3677" s="37"/>
      <c r="N3677" s="260"/>
      <c r="O3677" s="260"/>
      <c r="P3677" s="260"/>
      <c r="Q3677" s="260"/>
      <c r="R3677" s="260"/>
    </row>
    <row r="3678">
      <c r="A3678" s="279"/>
      <c r="B3678" s="31"/>
      <c r="C3678" s="31"/>
      <c r="D3678" s="31"/>
      <c r="E3678" s="31"/>
      <c r="F3678" s="275"/>
      <c r="G3678" s="276"/>
      <c r="H3678" s="277"/>
      <c r="I3678" s="278"/>
      <c r="J3678" s="37"/>
      <c r="K3678" s="37"/>
      <c r="L3678" s="37"/>
      <c r="M3678" s="37"/>
      <c r="N3678" s="260"/>
      <c r="O3678" s="260"/>
      <c r="P3678" s="260"/>
      <c r="Q3678" s="260"/>
      <c r="R3678" s="260"/>
    </row>
    <row r="3679">
      <c r="A3679" s="279"/>
      <c r="B3679" s="31"/>
      <c r="C3679" s="31"/>
      <c r="D3679" s="31"/>
      <c r="E3679" s="31"/>
      <c r="F3679" s="275"/>
      <c r="G3679" s="276"/>
      <c r="H3679" s="277"/>
      <c r="I3679" s="278"/>
      <c r="J3679" s="37"/>
      <c r="K3679" s="37"/>
      <c r="L3679" s="37"/>
      <c r="M3679" s="37"/>
      <c r="N3679" s="260"/>
      <c r="O3679" s="260"/>
      <c r="P3679" s="260"/>
      <c r="Q3679" s="260"/>
      <c r="R3679" s="260"/>
    </row>
    <row r="3680">
      <c r="A3680" s="279"/>
      <c r="B3680" s="31"/>
      <c r="C3680" s="31"/>
      <c r="D3680" s="31"/>
      <c r="E3680" s="31"/>
      <c r="F3680" s="275"/>
      <c r="G3680" s="276"/>
      <c r="H3680" s="277"/>
      <c r="I3680" s="278"/>
      <c r="J3680" s="37"/>
      <c r="K3680" s="37"/>
      <c r="L3680" s="37"/>
      <c r="M3680" s="37"/>
      <c r="N3680" s="260"/>
      <c r="O3680" s="260"/>
      <c r="P3680" s="260"/>
      <c r="Q3680" s="260"/>
      <c r="R3680" s="260"/>
    </row>
    <row r="3681">
      <c r="A3681" s="279"/>
      <c r="B3681" s="31"/>
      <c r="C3681" s="31"/>
      <c r="D3681" s="31"/>
      <c r="E3681" s="31"/>
      <c r="F3681" s="275"/>
      <c r="G3681" s="276"/>
      <c r="H3681" s="277"/>
      <c r="I3681" s="278"/>
      <c r="J3681" s="37"/>
      <c r="K3681" s="37"/>
      <c r="L3681" s="37"/>
      <c r="M3681" s="37"/>
      <c r="N3681" s="260"/>
      <c r="O3681" s="260"/>
      <c r="P3681" s="260"/>
      <c r="Q3681" s="260"/>
      <c r="R3681" s="260"/>
    </row>
    <row r="3682">
      <c r="A3682" s="279"/>
      <c r="B3682" s="31"/>
      <c r="C3682" s="31"/>
      <c r="D3682" s="31"/>
      <c r="E3682" s="31"/>
      <c r="F3682" s="275"/>
      <c r="G3682" s="276"/>
      <c r="H3682" s="277"/>
      <c r="I3682" s="278"/>
      <c r="J3682" s="37"/>
      <c r="K3682" s="37"/>
      <c r="L3682" s="37"/>
      <c r="M3682" s="37"/>
      <c r="N3682" s="260"/>
      <c r="O3682" s="260"/>
      <c r="P3682" s="260"/>
      <c r="Q3682" s="260"/>
      <c r="R3682" s="260"/>
    </row>
    <row r="3683">
      <c r="A3683" s="279"/>
      <c r="B3683" s="31"/>
      <c r="C3683" s="31"/>
      <c r="D3683" s="31"/>
      <c r="E3683" s="31"/>
      <c r="F3683" s="275"/>
      <c r="G3683" s="276"/>
      <c r="H3683" s="277"/>
      <c r="I3683" s="278"/>
      <c r="J3683" s="37"/>
      <c r="K3683" s="37"/>
      <c r="L3683" s="37"/>
      <c r="M3683" s="37"/>
      <c r="N3683" s="260"/>
      <c r="O3683" s="260"/>
      <c r="P3683" s="260"/>
      <c r="Q3683" s="260"/>
      <c r="R3683" s="260"/>
    </row>
    <row r="3684">
      <c r="A3684" s="279"/>
      <c r="B3684" s="31"/>
      <c r="C3684" s="31"/>
      <c r="D3684" s="31"/>
      <c r="E3684" s="31"/>
      <c r="F3684" s="275"/>
      <c r="G3684" s="276"/>
      <c r="H3684" s="277"/>
      <c r="I3684" s="278"/>
      <c r="J3684" s="37"/>
      <c r="K3684" s="37"/>
      <c r="L3684" s="37"/>
      <c r="M3684" s="37"/>
      <c r="N3684" s="260"/>
      <c r="O3684" s="260"/>
      <c r="P3684" s="260"/>
      <c r="Q3684" s="260"/>
      <c r="R3684" s="260"/>
    </row>
    <row r="3685">
      <c r="A3685" s="279"/>
      <c r="B3685" s="31"/>
      <c r="C3685" s="31"/>
      <c r="D3685" s="31"/>
      <c r="E3685" s="31"/>
      <c r="F3685" s="275"/>
      <c r="G3685" s="276"/>
      <c r="H3685" s="277"/>
      <c r="I3685" s="278"/>
      <c r="J3685" s="37"/>
      <c r="K3685" s="37"/>
      <c r="L3685" s="37"/>
      <c r="M3685" s="37"/>
      <c r="N3685" s="260"/>
      <c r="O3685" s="260"/>
      <c r="P3685" s="260"/>
      <c r="Q3685" s="260"/>
      <c r="R3685" s="260"/>
    </row>
    <row r="3686">
      <c r="A3686" s="279"/>
      <c r="B3686" s="31"/>
      <c r="C3686" s="31"/>
      <c r="D3686" s="31"/>
      <c r="E3686" s="31"/>
      <c r="F3686" s="275"/>
      <c r="G3686" s="276"/>
      <c r="H3686" s="277"/>
      <c r="I3686" s="278"/>
      <c r="J3686" s="37"/>
      <c r="K3686" s="37"/>
      <c r="L3686" s="37"/>
      <c r="M3686" s="37"/>
      <c r="N3686" s="260"/>
      <c r="O3686" s="260"/>
      <c r="P3686" s="260"/>
      <c r="Q3686" s="260"/>
      <c r="R3686" s="260"/>
    </row>
    <row r="3687">
      <c r="A3687" s="279"/>
      <c r="B3687" s="31"/>
      <c r="C3687" s="31"/>
      <c r="D3687" s="31"/>
      <c r="E3687" s="31"/>
      <c r="F3687" s="275"/>
      <c r="G3687" s="276"/>
      <c r="H3687" s="277"/>
      <c r="I3687" s="278"/>
      <c r="J3687" s="37"/>
      <c r="K3687" s="37"/>
      <c r="L3687" s="37"/>
      <c r="M3687" s="37"/>
      <c r="N3687" s="260"/>
      <c r="O3687" s="260"/>
      <c r="P3687" s="260"/>
      <c r="Q3687" s="260"/>
      <c r="R3687" s="260"/>
    </row>
    <row r="3688">
      <c r="A3688" s="279"/>
      <c r="B3688" s="31"/>
      <c r="C3688" s="31"/>
      <c r="D3688" s="31"/>
      <c r="E3688" s="31"/>
      <c r="F3688" s="275"/>
      <c r="G3688" s="276"/>
      <c r="H3688" s="277"/>
      <c r="I3688" s="278"/>
      <c r="J3688" s="37"/>
      <c r="K3688" s="37"/>
      <c r="L3688" s="37"/>
      <c r="M3688" s="37"/>
      <c r="N3688" s="260"/>
      <c r="O3688" s="260"/>
      <c r="P3688" s="260"/>
      <c r="Q3688" s="260"/>
      <c r="R3688" s="260"/>
    </row>
    <row r="3689">
      <c r="A3689" s="279"/>
      <c r="B3689" s="31"/>
      <c r="C3689" s="31"/>
      <c r="D3689" s="31"/>
      <c r="E3689" s="31"/>
      <c r="F3689" s="275"/>
      <c r="G3689" s="276"/>
      <c r="H3689" s="277"/>
      <c r="I3689" s="278"/>
      <c r="J3689" s="37"/>
      <c r="K3689" s="37"/>
      <c r="L3689" s="37"/>
      <c r="M3689" s="37"/>
      <c r="N3689" s="260"/>
      <c r="O3689" s="260"/>
      <c r="P3689" s="260"/>
      <c r="Q3689" s="260"/>
      <c r="R3689" s="260"/>
    </row>
    <row r="3690">
      <c r="A3690" s="279"/>
      <c r="B3690" s="31"/>
      <c r="C3690" s="31"/>
      <c r="D3690" s="31"/>
      <c r="E3690" s="31"/>
      <c r="F3690" s="275"/>
      <c r="G3690" s="276"/>
      <c r="H3690" s="277"/>
      <c r="I3690" s="278"/>
      <c r="J3690" s="37"/>
      <c r="K3690" s="37"/>
      <c r="L3690" s="37"/>
      <c r="M3690" s="37"/>
      <c r="N3690" s="260"/>
      <c r="O3690" s="260"/>
      <c r="P3690" s="260"/>
      <c r="Q3690" s="260"/>
      <c r="R3690" s="260"/>
    </row>
    <row r="3691">
      <c r="A3691" s="279"/>
      <c r="B3691" s="31"/>
      <c r="C3691" s="31"/>
      <c r="D3691" s="31"/>
      <c r="E3691" s="31"/>
      <c r="F3691" s="275"/>
      <c r="G3691" s="276"/>
      <c r="H3691" s="277"/>
      <c r="I3691" s="278"/>
      <c r="J3691" s="37"/>
      <c r="K3691" s="37"/>
      <c r="L3691" s="37"/>
      <c r="M3691" s="37"/>
      <c r="N3691" s="260"/>
      <c r="O3691" s="260"/>
      <c r="P3691" s="260"/>
      <c r="Q3691" s="260"/>
      <c r="R3691" s="260"/>
    </row>
    <row r="3692">
      <c r="A3692" s="279"/>
      <c r="B3692" s="31"/>
      <c r="C3692" s="31"/>
      <c r="D3692" s="31"/>
      <c r="E3692" s="31"/>
      <c r="F3692" s="275"/>
      <c r="G3692" s="276"/>
      <c r="H3692" s="277"/>
      <c r="I3692" s="278"/>
      <c r="J3692" s="37"/>
      <c r="K3692" s="37"/>
      <c r="L3692" s="37"/>
      <c r="M3692" s="37"/>
      <c r="N3692" s="260"/>
      <c r="O3692" s="260"/>
      <c r="P3692" s="260"/>
      <c r="Q3692" s="260"/>
      <c r="R3692" s="260"/>
    </row>
    <row r="3693">
      <c r="A3693" s="279"/>
      <c r="B3693" s="31"/>
      <c r="C3693" s="31"/>
      <c r="D3693" s="31"/>
      <c r="E3693" s="31"/>
      <c r="F3693" s="275"/>
      <c r="G3693" s="276"/>
      <c r="H3693" s="277"/>
      <c r="I3693" s="278"/>
      <c r="J3693" s="37"/>
      <c r="K3693" s="37"/>
      <c r="L3693" s="37"/>
      <c r="M3693" s="37"/>
      <c r="N3693" s="260"/>
      <c r="O3693" s="260"/>
      <c r="P3693" s="260"/>
      <c r="Q3693" s="260"/>
      <c r="R3693" s="260"/>
    </row>
    <row r="3694">
      <c r="A3694" s="279"/>
      <c r="B3694" s="31"/>
      <c r="C3694" s="31"/>
      <c r="D3694" s="31"/>
      <c r="E3694" s="31"/>
      <c r="F3694" s="275"/>
      <c r="G3694" s="276"/>
      <c r="H3694" s="277"/>
      <c r="I3694" s="278"/>
      <c r="J3694" s="37"/>
      <c r="K3694" s="37"/>
      <c r="L3694" s="37"/>
      <c r="M3694" s="37"/>
      <c r="N3694" s="260"/>
      <c r="O3694" s="260"/>
      <c r="P3694" s="260"/>
      <c r="Q3694" s="260"/>
      <c r="R3694" s="260"/>
    </row>
    <row r="3695">
      <c r="A3695" s="279"/>
      <c r="B3695" s="31"/>
      <c r="C3695" s="31"/>
      <c r="D3695" s="31"/>
      <c r="E3695" s="31"/>
      <c r="F3695" s="275"/>
      <c r="G3695" s="276"/>
      <c r="H3695" s="277"/>
      <c r="I3695" s="278"/>
      <c r="J3695" s="37"/>
      <c r="K3695" s="37"/>
      <c r="L3695" s="37"/>
      <c r="M3695" s="37"/>
      <c r="N3695" s="260"/>
      <c r="O3695" s="260"/>
      <c r="P3695" s="260"/>
      <c r="Q3695" s="260"/>
      <c r="R3695" s="260"/>
    </row>
    <row r="3696">
      <c r="A3696" s="279"/>
      <c r="B3696" s="31"/>
      <c r="C3696" s="31"/>
      <c r="D3696" s="31"/>
      <c r="E3696" s="31"/>
      <c r="F3696" s="275"/>
      <c r="G3696" s="276"/>
      <c r="H3696" s="277"/>
      <c r="I3696" s="278"/>
      <c r="J3696" s="37"/>
      <c r="K3696" s="37"/>
      <c r="L3696" s="37"/>
      <c r="M3696" s="37"/>
      <c r="N3696" s="260"/>
      <c r="O3696" s="260"/>
      <c r="P3696" s="260"/>
      <c r="Q3696" s="260"/>
      <c r="R3696" s="260"/>
    </row>
    <row r="3697">
      <c r="A3697" s="279"/>
      <c r="B3697" s="31"/>
      <c r="C3697" s="31"/>
      <c r="D3697" s="31"/>
      <c r="E3697" s="31"/>
      <c r="F3697" s="275"/>
      <c r="G3697" s="276"/>
      <c r="H3697" s="277"/>
      <c r="I3697" s="278"/>
      <c r="J3697" s="37"/>
      <c r="K3697" s="37"/>
      <c r="L3697" s="37"/>
      <c r="M3697" s="37"/>
      <c r="N3697" s="260"/>
      <c r="O3697" s="260"/>
      <c r="P3697" s="260"/>
      <c r="Q3697" s="260"/>
      <c r="R3697" s="260"/>
    </row>
    <row r="3698">
      <c r="A3698" s="279"/>
      <c r="B3698" s="31"/>
      <c r="C3698" s="31"/>
      <c r="D3698" s="31"/>
      <c r="E3698" s="31"/>
      <c r="F3698" s="275"/>
      <c r="G3698" s="276"/>
      <c r="H3698" s="277"/>
      <c r="I3698" s="278"/>
      <c r="J3698" s="37"/>
      <c r="K3698" s="37"/>
      <c r="L3698" s="37"/>
      <c r="M3698" s="37"/>
      <c r="N3698" s="260"/>
      <c r="O3698" s="260"/>
      <c r="P3698" s="260"/>
      <c r="Q3698" s="260"/>
      <c r="R3698" s="260"/>
    </row>
    <row r="3699">
      <c r="A3699" s="279"/>
      <c r="B3699" s="31"/>
      <c r="C3699" s="31"/>
      <c r="D3699" s="31"/>
      <c r="E3699" s="31"/>
      <c r="F3699" s="275"/>
      <c r="G3699" s="276"/>
      <c r="H3699" s="277"/>
      <c r="I3699" s="278"/>
      <c r="J3699" s="37"/>
      <c r="K3699" s="37"/>
      <c r="L3699" s="37"/>
      <c r="M3699" s="37"/>
      <c r="N3699" s="260"/>
      <c r="O3699" s="260"/>
      <c r="P3699" s="260"/>
      <c r="Q3699" s="260"/>
      <c r="R3699" s="260"/>
    </row>
    <row r="3700">
      <c r="A3700" s="279"/>
      <c r="B3700" s="31"/>
      <c r="C3700" s="31"/>
      <c r="D3700" s="31"/>
      <c r="E3700" s="31"/>
      <c r="F3700" s="275"/>
      <c r="G3700" s="276"/>
      <c r="H3700" s="277"/>
      <c r="I3700" s="278"/>
      <c r="J3700" s="37"/>
      <c r="K3700" s="37"/>
      <c r="L3700" s="37"/>
      <c r="M3700" s="37"/>
      <c r="N3700" s="260"/>
      <c r="O3700" s="260"/>
      <c r="P3700" s="260"/>
      <c r="Q3700" s="260"/>
      <c r="R3700" s="260"/>
    </row>
    <row r="3701">
      <c r="A3701" s="279"/>
      <c r="B3701" s="31"/>
      <c r="C3701" s="31"/>
      <c r="D3701" s="31"/>
      <c r="E3701" s="31"/>
      <c r="F3701" s="275"/>
      <c r="G3701" s="276"/>
      <c r="H3701" s="277"/>
      <c r="I3701" s="278"/>
      <c r="J3701" s="37"/>
      <c r="K3701" s="37"/>
      <c r="L3701" s="37"/>
      <c r="M3701" s="37"/>
      <c r="N3701" s="260"/>
      <c r="O3701" s="260"/>
      <c r="P3701" s="260"/>
      <c r="Q3701" s="260"/>
      <c r="R3701" s="260"/>
    </row>
    <row r="3702">
      <c r="A3702" s="279"/>
      <c r="B3702" s="31"/>
      <c r="C3702" s="31"/>
      <c r="D3702" s="31"/>
      <c r="E3702" s="31"/>
      <c r="F3702" s="275"/>
      <c r="G3702" s="276"/>
      <c r="H3702" s="277"/>
      <c r="I3702" s="278"/>
      <c r="J3702" s="37"/>
      <c r="K3702" s="37"/>
      <c r="L3702" s="37"/>
      <c r="M3702" s="37"/>
      <c r="N3702" s="260"/>
      <c r="O3702" s="260"/>
      <c r="P3702" s="260"/>
      <c r="Q3702" s="260"/>
      <c r="R3702" s="260"/>
    </row>
    <row r="3703">
      <c r="A3703" s="279"/>
      <c r="B3703" s="31"/>
      <c r="C3703" s="31"/>
      <c r="D3703" s="31"/>
      <c r="E3703" s="31"/>
      <c r="F3703" s="275"/>
      <c r="G3703" s="276"/>
      <c r="H3703" s="277"/>
      <c r="I3703" s="278"/>
      <c r="J3703" s="37"/>
      <c r="K3703" s="37"/>
      <c r="L3703" s="37"/>
      <c r="M3703" s="37"/>
      <c r="N3703" s="260"/>
      <c r="O3703" s="260"/>
      <c r="P3703" s="260"/>
      <c r="Q3703" s="260"/>
      <c r="R3703" s="260"/>
    </row>
    <row r="3704">
      <c r="A3704" s="279"/>
      <c r="B3704" s="31"/>
      <c r="C3704" s="31"/>
      <c r="D3704" s="31"/>
      <c r="E3704" s="31"/>
      <c r="F3704" s="275"/>
      <c r="G3704" s="276"/>
      <c r="H3704" s="277"/>
      <c r="I3704" s="278"/>
      <c r="J3704" s="37"/>
      <c r="K3704" s="37"/>
      <c r="L3704" s="37"/>
      <c r="M3704" s="37"/>
      <c r="N3704" s="260"/>
      <c r="O3704" s="260"/>
      <c r="P3704" s="260"/>
      <c r="Q3704" s="260"/>
      <c r="R3704" s="260"/>
    </row>
    <row r="3705">
      <c r="A3705" s="279"/>
      <c r="B3705" s="31"/>
      <c r="C3705" s="31"/>
      <c r="D3705" s="31"/>
      <c r="E3705" s="31"/>
      <c r="F3705" s="275"/>
      <c r="G3705" s="276"/>
      <c r="H3705" s="277"/>
      <c r="I3705" s="278"/>
      <c r="J3705" s="37"/>
      <c r="K3705" s="37"/>
      <c r="L3705" s="37"/>
      <c r="M3705" s="37"/>
      <c r="N3705" s="260"/>
      <c r="O3705" s="260"/>
      <c r="P3705" s="260"/>
      <c r="Q3705" s="260"/>
      <c r="R3705" s="260"/>
    </row>
    <row r="3706">
      <c r="A3706" s="279"/>
      <c r="B3706" s="31"/>
      <c r="C3706" s="31"/>
      <c r="D3706" s="31"/>
      <c r="E3706" s="31"/>
      <c r="F3706" s="275"/>
      <c r="G3706" s="276"/>
      <c r="H3706" s="277"/>
      <c r="I3706" s="278"/>
      <c r="J3706" s="37"/>
      <c r="K3706" s="37"/>
      <c r="L3706" s="37"/>
      <c r="M3706" s="37"/>
      <c r="N3706" s="260"/>
      <c r="O3706" s="260"/>
      <c r="P3706" s="260"/>
      <c r="Q3706" s="260"/>
      <c r="R3706" s="260"/>
    </row>
    <row r="3707">
      <c r="A3707" s="279"/>
      <c r="B3707" s="31"/>
      <c r="C3707" s="31"/>
      <c r="D3707" s="31"/>
      <c r="E3707" s="31"/>
      <c r="F3707" s="275"/>
      <c r="G3707" s="276"/>
      <c r="H3707" s="277"/>
      <c r="I3707" s="278"/>
      <c r="J3707" s="37"/>
      <c r="K3707" s="37"/>
      <c r="L3707" s="37"/>
      <c r="M3707" s="37"/>
      <c r="N3707" s="260"/>
      <c r="O3707" s="260"/>
      <c r="P3707" s="260"/>
      <c r="Q3707" s="260"/>
      <c r="R3707" s="260"/>
    </row>
    <row r="3708">
      <c r="A3708" s="279"/>
      <c r="B3708" s="31"/>
      <c r="C3708" s="31"/>
      <c r="D3708" s="31"/>
      <c r="E3708" s="31"/>
      <c r="F3708" s="275"/>
      <c r="G3708" s="276"/>
      <c r="H3708" s="277"/>
      <c r="I3708" s="278"/>
      <c r="J3708" s="37"/>
      <c r="K3708" s="37"/>
      <c r="L3708" s="37"/>
      <c r="M3708" s="37"/>
      <c r="N3708" s="260"/>
      <c r="O3708" s="260"/>
      <c r="P3708" s="260"/>
      <c r="Q3708" s="260"/>
      <c r="R3708" s="260"/>
    </row>
    <row r="3709">
      <c r="A3709" s="279"/>
      <c r="B3709" s="31"/>
      <c r="C3709" s="31"/>
      <c r="D3709" s="31"/>
      <c r="E3709" s="31"/>
      <c r="F3709" s="275"/>
      <c r="G3709" s="276"/>
      <c r="H3709" s="277"/>
      <c r="I3709" s="278"/>
      <c r="J3709" s="37"/>
      <c r="K3709" s="37"/>
      <c r="L3709" s="37"/>
      <c r="M3709" s="37"/>
      <c r="N3709" s="260"/>
      <c r="O3709" s="260"/>
      <c r="P3709" s="260"/>
      <c r="Q3709" s="260"/>
      <c r="R3709" s="260"/>
    </row>
    <row r="3710">
      <c r="A3710" s="279"/>
      <c r="B3710" s="31"/>
      <c r="C3710" s="31"/>
      <c r="D3710" s="31"/>
      <c r="E3710" s="31"/>
      <c r="F3710" s="275"/>
      <c r="G3710" s="276"/>
      <c r="H3710" s="277"/>
      <c r="I3710" s="278"/>
      <c r="J3710" s="37"/>
      <c r="K3710" s="37"/>
      <c r="L3710" s="37"/>
      <c r="M3710" s="37"/>
      <c r="N3710" s="260"/>
      <c r="O3710" s="260"/>
      <c r="P3710" s="260"/>
      <c r="Q3710" s="260"/>
      <c r="R3710" s="260"/>
    </row>
    <row r="3711">
      <c r="A3711" s="279"/>
      <c r="B3711" s="31"/>
      <c r="C3711" s="31"/>
      <c r="D3711" s="31"/>
      <c r="E3711" s="31"/>
      <c r="F3711" s="275"/>
      <c r="G3711" s="276"/>
      <c r="H3711" s="277"/>
      <c r="I3711" s="278"/>
      <c r="J3711" s="37"/>
      <c r="K3711" s="37"/>
      <c r="L3711" s="37"/>
      <c r="M3711" s="37"/>
      <c r="N3711" s="260"/>
      <c r="O3711" s="260"/>
      <c r="P3711" s="260"/>
      <c r="Q3711" s="260"/>
      <c r="R3711" s="260"/>
    </row>
    <row r="3712">
      <c r="A3712" s="279"/>
      <c r="B3712" s="31"/>
      <c r="C3712" s="31"/>
      <c r="D3712" s="31"/>
      <c r="E3712" s="31"/>
      <c r="F3712" s="275"/>
      <c r="G3712" s="276"/>
      <c r="H3712" s="277"/>
      <c r="I3712" s="278"/>
      <c r="J3712" s="37"/>
      <c r="K3712" s="37"/>
      <c r="L3712" s="37"/>
      <c r="M3712" s="37"/>
      <c r="N3712" s="260"/>
      <c r="O3712" s="260"/>
      <c r="P3712" s="260"/>
      <c r="Q3712" s="260"/>
      <c r="R3712" s="260"/>
    </row>
    <row r="3713">
      <c r="A3713" s="279"/>
      <c r="B3713" s="31"/>
      <c r="C3713" s="31"/>
      <c r="D3713" s="31"/>
      <c r="E3713" s="31"/>
      <c r="F3713" s="275"/>
      <c r="G3713" s="276"/>
      <c r="H3713" s="277"/>
      <c r="I3713" s="278"/>
      <c r="J3713" s="37"/>
      <c r="K3713" s="37"/>
      <c r="L3713" s="37"/>
      <c r="M3713" s="37"/>
      <c r="N3713" s="260"/>
      <c r="O3713" s="260"/>
      <c r="P3713" s="260"/>
      <c r="Q3713" s="260"/>
      <c r="R3713" s="260"/>
    </row>
    <row r="3714">
      <c r="A3714" s="279"/>
      <c r="B3714" s="31"/>
      <c r="C3714" s="31"/>
      <c r="D3714" s="31"/>
      <c r="E3714" s="31"/>
      <c r="F3714" s="275"/>
      <c r="G3714" s="276"/>
      <c r="H3714" s="277"/>
      <c r="I3714" s="278"/>
      <c r="J3714" s="37"/>
      <c r="K3714" s="37"/>
      <c r="L3714" s="37"/>
      <c r="M3714" s="37"/>
      <c r="N3714" s="260"/>
      <c r="O3714" s="260"/>
      <c r="P3714" s="260"/>
      <c r="Q3714" s="260"/>
      <c r="R3714" s="260"/>
    </row>
    <row r="3715">
      <c r="A3715" s="279"/>
      <c r="B3715" s="31"/>
      <c r="C3715" s="31"/>
      <c r="D3715" s="31"/>
      <c r="E3715" s="31"/>
      <c r="F3715" s="275"/>
      <c r="G3715" s="276"/>
      <c r="H3715" s="277"/>
      <c r="I3715" s="278"/>
      <c r="J3715" s="37"/>
      <c r="K3715" s="37"/>
      <c r="L3715" s="37"/>
      <c r="M3715" s="37"/>
      <c r="N3715" s="260"/>
      <c r="O3715" s="260"/>
      <c r="P3715" s="260"/>
      <c r="Q3715" s="260"/>
      <c r="R3715" s="260"/>
    </row>
    <row r="3716">
      <c r="A3716" s="279"/>
      <c r="B3716" s="31"/>
      <c r="C3716" s="31"/>
      <c r="D3716" s="31"/>
      <c r="E3716" s="31"/>
      <c r="F3716" s="275"/>
      <c r="G3716" s="276"/>
      <c r="H3716" s="277"/>
      <c r="I3716" s="278"/>
      <c r="J3716" s="37"/>
      <c r="K3716" s="37"/>
      <c r="L3716" s="37"/>
      <c r="M3716" s="37"/>
      <c r="N3716" s="260"/>
      <c r="O3716" s="260"/>
      <c r="P3716" s="260"/>
      <c r="Q3716" s="260"/>
      <c r="R3716" s="260"/>
    </row>
    <row r="3717">
      <c r="A3717" s="279"/>
      <c r="B3717" s="31"/>
      <c r="C3717" s="31"/>
      <c r="D3717" s="31"/>
      <c r="E3717" s="31"/>
      <c r="F3717" s="275"/>
      <c r="G3717" s="276"/>
      <c r="H3717" s="277"/>
      <c r="I3717" s="278"/>
      <c r="J3717" s="37"/>
      <c r="K3717" s="37"/>
      <c r="L3717" s="37"/>
      <c r="M3717" s="37"/>
      <c r="N3717" s="260"/>
      <c r="O3717" s="260"/>
      <c r="P3717" s="260"/>
      <c r="Q3717" s="260"/>
      <c r="R3717" s="260"/>
    </row>
    <row r="3718">
      <c r="A3718" s="279"/>
      <c r="B3718" s="31"/>
      <c r="C3718" s="31"/>
      <c r="D3718" s="31"/>
      <c r="E3718" s="31"/>
      <c r="F3718" s="275"/>
      <c r="G3718" s="276"/>
      <c r="H3718" s="277"/>
      <c r="I3718" s="278"/>
      <c r="J3718" s="37"/>
      <c r="K3718" s="37"/>
      <c r="L3718" s="37"/>
      <c r="M3718" s="37"/>
      <c r="N3718" s="260"/>
      <c r="O3718" s="260"/>
      <c r="P3718" s="260"/>
      <c r="Q3718" s="260"/>
      <c r="R3718" s="260"/>
    </row>
    <row r="3719">
      <c r="A3719" s="279"/>
      <c r="B3719" s="31"/>
      <c r="C3719" s="31"/>
      <c r="D3719" s="31"/>
      <c r="E3719" s="31"/>
      <c r="F3719" s="275"/>
      <c r="G3719" s="276"/>
      <c r="H3719" s="277"/>
      <c r="I3719" s="278"/>
      <c r="J3719" s="37"/>
      <c r="K3719" s="37"/>
      <c r="L3719" s="37"/>
      <c r="M3719" s="37"/>
      <c r="N3719" s="260"/>
      <c r="O3719" s="260"/>
      <c r="P3719" s="260"/>
      <c r="Q3719" s="260"/>
      <c r="R3719" s="260"/>
    </row>
    <row r="3720">
      <c r="A3720" s="279"/>
      <c r="B3720" s="31"/>
      <c r="C3720" s="31"/>
      <c r="D3720" s="31"/>
      <c r="E3720" s="31"/>
      <c r="F3720" s="275"/>
      <c r="G3720" s="276"/>
      <c r="H3720" s="277"/>
      <c r="I3720" s="278"/>
      <c r="J3720" s="37"/>
      <c r="K3720" s="37"/>
      <c r="L3720" s="37"/>
      <c r="M3720" s="37"/>
      <c r="N3720" s="260"/>
      <c r="O3720" s="260"/>
      <c r="P3720" s="260"/>
      <c r="Q3720" s="260"/>
      <c r="R3720" s="260"/>
    </row>
    <row r="3721">
      <c r="A3721" s="279"/>
      <c r="B3721" s="31"/>
      <c r="C3721" s="31"/>
      <c r="D3721" s="31"/>
      <c r="E3721" s="31"/>
      <c r="F3721" s="275"/>
      <c r="G3721" s="276"/>
      <c r="H3721" s="277"/>
      <c r="I3721" s="278"/>
      <c r="J3721" s="37"/>
      <c r="K3721" s="37"/>
      <c r="L3721" s="37"/>
      <c r="M3721" s="37"/>
      <c r="N3721" s="260"/>
      <c r="O3721" s="260"/>
      <c r="P3721" s="260"/>
      <c r="Q3721" s="260"/>
      <c r="R3721" s="260"/>
    </row>
    <row r="3722">
      <c r="A3722" s="279"/>
      <c r="B3722" s="31"/>
      <c r="C3722" s="31"/>
      <c r="D3722" s="31"/>
      <c r="E3722" s="31"/>
      <c r="F3722" s="275"/>
      <c r="G3722" s="276"/>
      <c r="H3722" s="277"/>
      <c r="I3722" s="278"/>
      <c r="J3722" s="37"/>
      <c r="K3722" s="37"/>
      <c r="L3722" s="37"/>
      <c r="M3722" s="37"/>
      <c r="N3722" s="260"/>
      <c r="O3722" s="260"/>
      <c r="P3722" s="260"/>
      <c r="Q3722" s="260"/>
      <c r="R3722" s="260"/>
    </row>
    <row r="3723">
      <c r="A3723" s="279"/>
      <c r="B3723" s="31"/>
      <c r="C3723" s="31"/>
      <c r="D3723" s="31"/>
      <c r="E3723" s="31"/>
      <c r="F3723" s="275"/>
      <c r="G3723" s="276"/>
      <c r="H3723" s="277"/>
      <c r="I3723" s="278"/>
      <c r="J3723" s="37"/>
      <c r="K3723" s="37"/>
      <c r="L3723" s="37"/>
      <c r="M3723" s="37"/>
      <c r="N3723" s="260"/>
      <c r="O3723" s="260"/>
      <c r="P3723" s="260"/>
      <c r="Q3723" s="260"/>
      <c r="R3723" s="260"/>
    </row>
    <row r="3724">
      <c r="A3724" s="279"/>
      <c r="B3724" s="31"/>
      <c r="C3724" s="31"/>
      <c r="D3724" s="31"/>
      <c r="E3724" s="31"/>
      <c r="F3724" s="275"/>
      <c r="G3724" s="276"/>
      <c r="H3724" s="277"/>
      <c r="I3724" s="278"/>
      <c r="J3724" s="37"/>
      <c r="K3724" s="37"/>
      <c r="L3724" s="37"/>
      <c r="M3724" s="37"/>
      <c r="N3724" s="260"/>
      <c r="O3724" s="260"/>
      <c r="P3724" s="260"/>
      <c r="Q3724" s="260"/>
      <c r="R3724" s="260"/>
    </row>
    <row r="3725">
      <c r="A3725" s="279"/>
      <c r="B3725" s="31"/>
      <c r="C3725" s="31"/>
      <c r="D3725" s="31"/>
      <c r="E3725" s="31"/>
      <c r="F3725" s="275"/>
      <c r="G3725" s="276"/>
      <c r="H3725" s="277"/>
      <c r="I3725" s="278"/>
      <c r="J3725" s="37"/>
      <c r="K3725" s="37"/>
      <c r="L3725" s="37"/>
      <c r="M3725" s="37"/>
      <c r="N3725" s="260"/>
      <c r="O3725" s="260"/>
      <c r="P3725" s="260"/>
      <c r="Q3725" s="260"/>
      <c r="R3725" s="260"/>
    </row>
    <row r="3726">
      <c r="A3726" s="279"/>
      <c r="B3726" s="31"/>
      <c r="C3726" s="31"/>
      <c r="D3726" s="31"/>
      <c r="E3726" s="31"/>
      <c r="F3726" s="275"/>
      <c r="G3726" s="276"/>
      <c r="H3726" s="277"/>
      <c r="I3726" s="278"/>
      <c r="J3726" s="37"/>
      <c r="K3726" s="37"/>
      <c r="L3726" s="37"/>
      <c r="M3726" s="37"/>
      <c r="N3726" s="260"/>
      <c r="O3726" s="260"/>
      <c r="P3726" s="260"/>
      <c r="Q3726" s="260"/>
      <c r="R3726" s="260"/>
    </row>
    <row r="3727">
      <c r="A3727" s="279"/>
      <c r="B3727" s="31"/>
      <c r="C3727" s="31"/>
      <c r="D3727" s="31"/>
      <c r="E3727" s="31"/>
      <c r="F3727" s="275"/>
      <c r="G3727" s="276"/>
      <c r="H3727" s="277"/>
      <c r="I3727" s="278"/>
      <c r="J3727" s="37"/>
      <c r="K3727" s="37"/>
      <c r="L3727" s="37"/>
      <c r="M3727" s="37"/>
      <c r="N3727" s="260"/>
      <c r="O3727" s="260"/>
      <c r="P3727" s="260"/>
      <c r="Q3727" s="260"/>
      <c r="R3727" s="260"/>
    </row>
    <row r="3728">
      <c r="A3728" s="279"/>
      <c r="B3728" s="31"/>
      <c r="C3728" s="31"/>
      <c r="D3728" s="31"/>
      <c r="E3728" s="31"/>
      <c r="F3728" s="275"/>
      <c r="G3728" s="276"/>
      <c r="H3728" s="277"/>
      <c r="I3728" s="278"/>
      <c r="J3728" s="37"/>
      <c r="K3728" s="37"/>
      <c r="L3728" s="37"/>
      <c r="M3728" s="37"/>
      <c r="N3728" s="260"/>
      <c r="O3728" s="260"/>
      <c r="P3728" s="260"/>
      <c r="Q3728" s="260"/>
      <c r="R3728" s="260"/>
    </row>
    <row r="3729">
      <c r="A3729" s="279"/>
      <c r="B3729" s="31"/>
      <c r="C3729" s="31"/>
      <c r="D3729" s="31"/>
      <c r="E3729" s="31"/>
      <c r="F3729" s="275"/>
      <c r="G3729" s="276"/>
      <c r="H3729" s="277"/>
      <c r="I3729" s="278"/>
      <c r="J3729" s="37"/>
      <c r="K3729" s="37"/>
      <c r="L3729" s="37"/>
      <c r="M3729" s="37"/>
      <c r="N3729" s="260"/>
      <c r="O3729" s="260"/>
      <c r="P3729" s="260"/>
      <c r="Q3729" s="260"/>
      <c r="R3729" s="260"/>
    </row>
    <row r="3730">
      <c r="A3730" s="279"/>
      <c r="B3730" s="31"/>
      <c r="C3730" s="31"/>
      <c r="D3730" s="31"/>
      <c r="E3730" s="31"/>
      <c r="F3730" s="275"/>
      <c r="G3730" s="276"/>
      <c r="H3730" s="277"/>
      <c r="I3730" s="278"/>
      <c r="J3730" s="37"/>
      <c r="K3730" s="37"/>
      <c r="L3730" s="37"/>
      <c r="M3730" s="37"/>
      <c r="N3730" s="260"/>
      <c r="O3730" s="260"/>
      <c r="P3730" s="260"/>
      <c r="Q3730" s="260"/>
      <c r="R3730" s="260"/>
    </row>
    <row r="3731">
      <c r="A3731" s="279"/>
      <c r="B3731" s="31"/>
      <c r="C3731" s="31"/>
      <c r="D3731" s="31"/>
      <c r="E3731" s="31"/>
      <c r="F3731" s="275"/>
      <c r="G3731" s="276"/>
      <c r="H3731" s="277"/>
      <c r="I3731" s="278"/>
      <c r="J3731" s="37"/>
      <c r="K3731" s="37"/>
      <c r="L3731" s="37"/>
      <c r="M3731" s="37"/>
      <c r="N3731" s="260"/>
      <c r="O3731" s="260"/>
      <c r="P3731" s="260"/>
      <c r="Q3731" s="260"/>
      <c r="R3731" s="260"/>
    </row>
    <row r="3732">
      <c r="A3732" s="279"/>
      <c r="B3732" s="31"/>
      <c r="C3732" s="31"/>
      <c r="D3732" s="31"/>
      <c r="E3732" s="31"/>
      <c r="F3732" s="275"/>
      <c r="G3732" s="276"/>
      <c r="H3732" s="277"/>
      <c r="I3732" s="278"/>
      <c r="J3732" s="37"/>
      <c r="K3732" s="37"/>
      <c r="L3732" s="37"/>
      <c r="M3732" s="37"/>
      <c r="N3732" s="260"/>
      <c r="O3732" s="260"/>
      <c r="P3732" s="260"/>
      <c r="Q3732" s="260"/>
      <c r="R3732" s="260"/>
    </row>
    <row r="3733">
      <c r="A3733" s="279"/>
      <c r="B3733" s="31"/>
      <c r="C3733" s="31"/>
      <c r="D3733" s="31"/>
      <c r="E3733" s="31"/>
      <c r="F3733" s="275"/>
      <c r="G3733" s="276"/>
      <c r="H3733" s="277"/>
      <c r="I3733" s="278"/>
      <c r="J3733" s="37"/>
      <c r="K3733" s="37"/>
      <c r="L3733" s="37"/>
      <c r="M3733" s="37"/>
      <c r="N3733" s="260"/>
      <c r="O3733" s="260"/>
      <c r="P3733" s="260"/>
      <c r="Q3733" s="260"/>
      <c r="R3733" s="260"/>
    </row>
    <row r="3734">
      <c r="A3734" s="279"/>
      <c r="B3734" s="31"/>
      <c r="C3734" s="31"/>
      <c r="D3734" s="31"/>
      <c r="E3734" s="31"/>
      <c r="F3734" s="275"/>
      <c r="G3734" s="276"/>
      <c r="H3734" s="277"/>
      <c r="I3734" s="278"/>
      <c r="J3734" s="37"/>
      <c r="K3734" s="37"/>
      <c r="L3734" s="37"/>
      <c r="M3734" s="37"/>
      <c r="N3734" s="260"/>
      <c r="O3734" s="260"/>
      <c r="P3734" s="260"/>
      <c r="Q3734" s="260"/>
      <c r="R3734" s="260"/>
    </row>
    <row r="3735">
      <c r="A3735" s="279"/>
      <c r="B3735" s="31"/>
      <c r="C3735" s="31"/>
      <c r="D3735" s="31"/>
      <c r="E3735" s="31"/>
      <c r="F3735" s="275"/>
      <c r="G3735" s="276"/>
      <c r="H3735" s="277"/>
      <c r="I3735" s="278"/>
      <c r="J3735" s="37"/>
      <c r="K3735" s="37"/>
      <c r="L3735" s="37"/>
      <c r="M3735" s="37"/>
      <c r="N3735" s="260"/>
      <c r="O3735" s="260"/>
      <c r="P3735" s="260"/>
      <c r="Q3735" s="260"/>
      <c r="R3735" s="260"/>
    </row>
    <row r="3736">
      <c r="A3736" s="279"/>
      <c r="B3736" s="31"/>
      <c r="C3736" s="31"/>
      <c r="D3736" s="31"/>
      <c r="E3736" s="31"/>
      <c r="F3736" s="275"/>
      <c r="G3736" s="276"/>
      <c r="H3736" s="277"/>
      <c r="I3736" s="278"/>
      <c r="J3736" s="37"/>
      <c r="K3736" s="37"/>
      <c r="L3736" s="37"/>
      <c r="M3736" s="37"/>
      <c r="N3736" s="260"/>
      <c r="O3736" s="260"/>
      <c r="P3736" s="260"/>
      <c r="Q3736" s="260"/>
      <c r="R3736" s="260"/>
    </row>
    <row r="3737">
      <c r="A3737" s="279"/>
      <c r="B3737" s="31"/>
      <c r="C3737" s="31"/>
      <c r="D3737" s="31"/>
      <c r="E3737" s="31"/>
      <c r="F3737" s="275"/>
      <c r="G3737" s="276"/>
      <c r="H3737" s="277"/>
      <c r="I3737" s="278"/>
      <c r="J3737" s="37"/>
      <c r="K3737" s="37"/>
      <c r="L3737" s="37"/>
      <c r="M3737" s="37"/>
      <c r="N3737" s="260"/>
      <c r="O3737" s="260"/>
      <c r="P3737" s="260"/>
      <c r="Q3737" s="260"/>
      <c r="R3737" s="260"/>
    </row>
    <row r="3738">
      <c r="A3738" s="279"/>
      <c r="B3738" s="31"/>
      <c r="C3738" s="31"/>
      <c r="D3738" s="31"/>
      <c r="E3738" s="31"/>
      <c r="F3738" s="275"/>
      <c r="G3738" s="276"/>
      <c r="H3738" s="277"/>
      <c r="I3738" s="278"/>
      <c r="J3738" s="37"/>
      <c r="K3738" s="37"/>
      <c r="L3738" s="37"/>
      <c r="M3738" s="37"/>
      <c r="N3738" s="260"/>
      <c r="O3738" s="260"/>
      <c r="P3738" s="260"/>
      <c r="Q3738" s="260"/>
      <c r="R3738" s="260"/>
    </row>
    <row r="3739">
      <c r="A3739" s="279"/>
      <c r="B3739" s="31"/>
      <c r="C3739" s="31"/>
      <c r="D3739" s="31"/>
      <c r="E3739" s="31"/>
      <c r="F3739" s="275"/>
      <c r="G3739" s="276"/>
      <c r="H3739" s="277"/>
      <c r="I3739" s="278"/>
      <c r="J3739" s="37"/>
      <c r="K3739" s="37"/>
      <c r="L3739" s="37"/>
      <c r="M3739" s="37"/>
      <c r="N3739" s="260"/>
      <c r="O3739" s="260"/>
      <c r="P3739" s="260"/>
      <c r="Q3739" s="260"/>
      <c r="R3739" s="260"/>
    </row>
    <row r="3740">
      <c r="A3740" s="279"/>
      <c r="B3740" s="31"/>
      <c r="C3740" s="31"/>
      <c r="D3740" s="31"/>
      <c r="E3740" s="31"/>
      <c r="F3740" s="275"/>
      <c r="G3740" s="276"/>
      <c r="H3740" s="277"/>
      <c r="I3740" s="278"/>
      <c r="J3740" s="37"/>
      <c r="K3740" s="37"/>
      <c r="L3740" s="37"/>
      <c r="M3740" s="37"/>
      <c r="N3740" s="260"/>
      <c r="O3740" s="260"/>
      <c r="P3740" s="260"/>
      <c r="Q3740" s="260"/>
      <c r="R3740" s="260"/>
    </row>
    <row r="3741">
      <c r="A3741" s="279"/>
      <c r="B3741" s="31"/>
      <c r="C3741" s="31"/>
      <c r="D3741" s="31"/>
      <c r="E3741" s="31"/>
      <c r="F3741" s="275"/>
      <c r="G3741" s="276"/>
      <c r="H3741" s="277"/>
      <c r="I3741" s="278"/>
      <c r="J3741" s="37"/>
      <c r="K3741" s="37"/>
      <c r="L3741" s="37"/>
      <c r="M3741" s="37"/>
      <c r="N3741" s="260"/>
      <c r="O3741" s="260"/>
      <c r="P3741" s="260"/>
      <c r="Q3741" s="260"/>
      <c r="R3741" s="260"/>
    </row>
    <row r="3742">
      <c r="A3742" s="279"/>
      <c r="B3742" s="31"/>
      <c r="C3742" s="31"/>
      <c r="D3742" s="31"/>
      <c r="E3742" s="31"/>
      <c r="F3742" s="275"/>
      <c r="G3742" s="276"/>
      <c r="H3742" s="277"/>
      <c r="I3742" s="278"/>
      <c r="J3742" s="37"/>
      <c r="K3742" s="37"/>
      <c r="L3742" s="37"/>
      <c r="M3742" s="37"/>
      <c r="N3742" s="260"/>
      <c r="O3742" s="260"/>
      <c r="P3742" s="260"/>
      <c r="Q3742" s="260"/>
      <c r="R3742" s="260"/>
    </row>
    <row r="3743">
      <c r="A3743" s="279"/>
      <c r="B3743" s="31"/>
      <c r="C3743" s="31"/>
      <c r="D3743" s="31"/>
      <c r="E3743" s="31"/>
      <c r="F3743" s="275"/>
      <c r="G3743" s="276"/>
      <c r="H3743" s="277"/>
      <c r="I3743" s="278"/>
      <c r="J3743" s="37"/>
      <c r="K3743" s="37"/>
      <c r="L3743" s="37"/>
      <c r="M3743" s="37"/>
      <c r="N3743" s="260"/>
      <c r="O3743" s="260"/>
      <c r="P3743" s="260"/>
      <c r="Q3743" s="260"/>
      <c r="R3743" s="260"/>
    </row>
    <row r="3744">
      <c r="A3744" s="279"/>
      <c r="B3744" s="31"/>
      <c r="C3744" s="31"/>
      <c r="D3744" s="31"/>
      <c r="E3744" s="31"/>
      <c r="F3744" s="275"/>
      <c r="G3744" s="276"/>
      <c r="H3744" s="277"/>
      <c r="I3744" s="278"/>
      <c r="J3744" s="37"/>
      <c r="K3744" s="37"/>
      <c r="L3744" s="37"/>
      <c r="M3744" s="37"/>
      <c r="N3744" s="260"/>
      <c r="O3744" s="260"/>
      <c r="P3744" s="260"/>
      <c r="Q3744" s="260"/>
      <c r="R3744" s="260"/>
    </row>
    <row r="3745">
      <c r="A3745" s="279"/>
      <c r="B3745" s="31"/>
      <c r="C3745" s="31"/>
      <c r="D3745" s="31"/>
      <c r="E3745" s="31"/>
      <c r="F3745" s="275"/>
      <c r="G3745" s="276"/>
      <c r="H3745" s="277"/>
      <c r="I3745" s="278"/>
      <c r="J3745" s="37"/>
      <c r="K3745" s="37"/>
      <c r="L3745" s="37"/>
      <c r="M3745" s="37"/>
      <c r="N3745" s="260"/>
      <c r="O3745" s="260"/>
      <c r="P3745" s="260"/>
      <c r="Q3745" s="260"/>
      <c r="R3745" s="260"/>
    </row>
    <row r="3746">
      <c r="A3746" s="279"/>
      <c r="B3746" s="31"/>
      <c r="C3746" s="31"/>
      <c r="D3746" s="31"/>
      <c r="E3746" s="31"/>
      <c r="F3746" s="275"/>
      <c r="G3746" s="276"/>
      <c r="H3746" s="277"/>
      <c r="I3746" s="278"/>
      <c r="J3746" s="37"/>
      <c r="K3746" s="37"/>
      <c r="L3746" s="37"/>
      <c r="M3746" s="37"/>
      <c r="N3746" s="260"/>
      <c r="O3746" s="260"/>
      <c r="P3746" s="260"/>
      <c r="Q3746" s="260"/>
      <c r="R3746" s="260"/>
    </row>
    <row r="3747">
      <c r="A3747" s="279"/>
      <c r="B3747" s="31"/>
      <c r="C3747" s="31"/>
      <c r="D3747" s="31"/>
      <c r="E3747" s="31"/>
      <c r="F3747" s="275"/>
      <c r="G3747" s="276"/>
      <c r="H3747" s="277"/>
      <c r="I3747" s="278"/>
      <c r="J3747" s="37"/>
      <c r="K3747" s="37"/>
      <c r="L3747" s="37"/>
      <c r="M3747" s="37"/>
      <c r="N3747" s="260"/>
      <c r="O3747" s="260"/>
      <c r="P3747" s="260"/>
      <c r="Q3747" s="260"/>
      <c r="R3747" s="260"/>
    </row>
    <row r="3748">
      <c r="A3748" s="279"/>
      <c r="B3748" s="31"/>
      <c r="C3748" s="31"/>
      <c r="D3748" s="31"/>
      <c r="E3748" s="31"/>
      <c r="F3748" s="275"/>
      <c r="G3748" s="276"/>
      <c r="H3748" s="277"/>
      <c r="I3748" s="278"/>
      <c r="J3748" s="37"/>
      <c r="K3748" s="37"/>
      <c r="L3748" s="37"/>
      <c r="M3748" s="37"/>
      <c r="N3748" s="260"/>
      <c r="O3748" s="260"/>
      <c r="P3748" s="260"/>
      <c r="Q3748" s="260"/>
      <c r="R3748" s="260"/>
    </row>
    <row r="3749">
      <c r="A3749" s="279"/>
      <c r="B3749" s="31"/>
      <c r="C3749" s="31"/>
      <c r="D3749" s="31"/>
      <c r="E3749" s="31"/>
      <c r="F3749" s="275"/>
      <c r="G3749" s="276"/>
      <c r="H3749" s="277"/>
      <c r="I3749" s="278"/>
      <c r="J3749" s="37"/>
      <c r="K3749" s="37"/>
      <c r="L3749" s="37"/>
      <c r="M3749" s="37"/>
      <c r="N3749" s="260"/>
      <c r="O3749" s="260"/>
      <c r="P3749" s="260"/>
      <c r="Q3749" s="260"/>
      <c r="R3749" s="260"/>
    </row>
    <row r="3750">
      <c r="A3750" s="279"/>
      <c r="B3750" s="31"/>
      <c r="C3750" s="31"/>
      <c r="D3750" s="31"/>
      <c r="E3750" s="31"/>
      <c r="F3750" s="275"/>
      <c r="G3750" s="276"/>
      <c r="H3750" s="277"/>
      <c r="I3750" s="278"/>
      <c r="J3750" s="37"/>
      <c r="K3750" s="37"/>
      <c r="L3750" s="37"/>
      <c r="M3750" s="37"/>
      <c r="N3750" s="260"/>
      <c r="O3750" s="260"/>
      <c r="P3750" s="260"/>
      <c r="Q3750" s="260"/>
      <c r="R3750" s="260"/>
    </row>
    <row r="3751">
      <c r="A3751" s="279"/>
      <c r="B3751" s="31"/>
      <c r="C3751" s="31"/>
      <c r="D3751" s="31"/>
      <c r="E3751" s="31"/>
      <c r="F3751" s="275"/>
      <c r="G3751" s="276"/>
      <c r="H3751" s="277"/>
      <c r="I3751" s="278"/>
      <c r="J3751" s="37"/>
      <c r="K3751" s="37"/>
      <c r="L3751" s="37"/>
      <c r="M3751" s="37"/>
      <c r="N3751" s="260"/>
      <c r="O3751" s="260"/>
      <c r="P3751" s="260"/>
      <c r="Q3751" s="260"/>
      <c r="R3751" s="260"/>
    </row>
    <row r="3752">
      <c r="A3752" s="279"/>
      <c r="B3752" s="31"/>
      <c r="C3752" s="31"/>
      <c r="D3752" s="31"/>
      <c r="E3752" s="31"/>
      <c r="F3752" s="275"/>
      <c r="G3752" s="276"/>
      <c r="H3752" s="277"/>
      <c r="I3752" s="278"/>
      <c r="J3752" s="37"/>
      <c r="K3752" s="37"/>
      <c r="L3752" s="37"/>
      <c r="M3752" s="37"/>
      <c r="N3752" s="260"/>
      <c r="O3752" s="260"/>
      <c r="P3752" s="260"/>
      <c r="Q3752" s="260"/>
      <c r="R3752" s="260"/>
    </row>
    <row r="3753">
      <c r="A3753" s="279"/>
      <c r="B3753" s="31"/>
      <c r="C3753" s="31"/>
      <c r="D3753" s="31"/>
      <c r="E3753" s="31"/>
      <c r="F3753" s="275"/>
      <c r="G3753" s="276"/>
      <c r="H3753" s="277"/>
      <c r="I3753" s="278"/>
      <c r="J3753" s="37"/>
      <c r="K3753" s="37"/>
      <c r="L3753" s="37"/>
      <c r="M3753" s="37"/>
      <c r="N3753" s="260"/>
      <c r="O3753" s="260"/>
      <c r="P3753" s="260"/>
      <c r="Q3753" s="260"/>
      <c r="R3753" s="260"/>
    </row>
    <row r="3754">
      <c r="A3754" s="279"/>
      <c r="B3754" s="31"/>
      <c r="C3754" s="31"/>
      <c r="D3754" s="31"/>
      <c r="E3754" s="31"/>
      <c r="F3754" s="275"/>
      <c r="G3754" s="276"/>
      <c r="H3754" s="277"/>
      <c r="I3754" s="278"/>
      <c r="J3754" s="37"/>
      <c r="K3754" s="37"/>
      <c r="L3754" s="37"/>
      <c r="M3754" s="37"/>
      <c r="N3754" s="260"/>
      <c r="O3754" s="260"/>
      <c r="P3754" s="260"/>
      <c r="Q3754" s="260"/>
      <c r="R3754" s="260"/>
    </row>
    <row r="3755">
      <c r="A3755" s="279"/>
      <c r="B3755" s="31"/>
      <c r="C3755" s="31"/>
      <c r="D3755" s="31"/>
      <c r="E3755" s="31"/>
      <c r="F3755" s="275"/>
      <c r="G3755" s="276"/>
      <c r="H3755" s="277"/>
      <c r="I3755" s="278"/>
      <c r="J3755" s="37"/>
      <c r="K3755" s="37"/>
      <c r="L3755" s="37"/>
      <c r="M3755" s="37"/>
      <c r="N3755" s="260"/>
      <c r="O3755" s="260"/>
      <c r="P3755" s="260"/>
      <c r="Q3755" s="260"/>
      <c r="R3755" s="260"/>
    </row>
    <row r="3756">
      <c r="A3756" s="279"/>
      <c r="B3756" s="31"/>
      <c r="C3756" s="31"/>
      <c r="D3756" s="31"/>
      <c r="E3756" s="31"/>
      <c r="F3756" s="275"/>
      <c r="G3756" s="276"/>
      <c r="H3756" s="277"/>
      <c r="I3756" s="278"/>
      <c r="J3756" s="37"/>
      <c r="K3756" s="37"/>
      <c r="L3756" s="37"/>
      <c r="M3756" s="37"/>
      <c r="N3756" s="260"/>
      <c r="O3756" s="260"/>
      <c r="P3756" s="260"/>
      <c r="Q3756" s="260"/>
      <c r="R3756" s="260"/>
    </row>
    <row r="3757">
      <c r="A3757" s="279"/>
      <c r="B3757" s="31"/>
      <c r="C3757" s="31"/>
      <c r="D3757" s="31"/>
      <c r="E3757" s="31"/>
      <c r="F3757" s="275"/>
      <c r="G3757" s="276"/>
      <c r="H3757" s="277"/>
      <c r="I3757" s="278"/>
      <c r="J3757" s="37"/>
      <c r="K3757" s="37"/>
      <c r="L3757" s="37"/>
      <c r="M3757" s="37"/>
      <c r="N3757" s="260"/>
      <c r="O3757" s="260"/>
      <c r="P3757" s="260"/>
      <c r="Q3757" s="260"/>
      <c r="R3757" s="260"/>
    </row>
    <row r="3758">
      <c r="A3758" s="279"/>
      <c r="B3758" s="31"/>
      <c r="C3758" s="31"/>
      <c r="D3758" s="31"/>
      <c r="E3758" s="31"/>
      <c r="F3758" s="275"/>
      <c r="G3758" s="276"/>
      <c r="H3758" s="277"/>
      <c r="I3758" s="278"/>
      <c r="J3758" s="37"/>
      <c r="K3758" s="37"/>
      <c r="L3758" s="37"/>
      <c r="M3758" s="37"/>
      <c r="N3758" s="260"/>
      <c r="O3758" s="260"/>
      <c r="P3758" s="260"/>
      <c r="Q3758" s="260"/>
      <c r="R3758" s="260"/>
    </row>
    <row r="3759">
      <c r="A3759" s="279"/>
      <c r="B3759" s="31"/>
      <c r="C3759" s="31"/>
      <c r="D3759" s="31"/>
      <c r="E3759" s="31"/>
      <c r="F3759" s="275"/>
      <c r="G3759" s="276"/>
      <c r="H3759" s="277"/>
      <c r="I3759" s="278"/>
      <c r="J3759" s="37"/>
      <c r="K3759" s="37"/>
      <c r="L3759" s="37"/>
      <c r="M3759" s="37"/>
      <c r="N3759" s="260"/>
      <c r="O3759" s="260"/>
      <c r="P3759" s="260"/>
      <c r="Q3759" s="260"/>
      <c r="R3759" s="260"/>
    </row>
    <row r="3760">
      <c r="A3760" s="279"/>
      <c r="B3760" s="31"/>
      <c r="C3760" s="31"/>
      <c r="D3760" s="31"/>
      <c r="E3760" s="31"/>
      <c r="F3760" s="275"/>
      <c r="G3760" s="276"/>
      <c r="H3760" s="277"/>
      <c r="I3760" s="278"/>
      <c r="J3760" s="37"/>
      <c r="K3760" s="37"/>
      <c r="L3760" s="37"/>
      <c r="M3760" s="37"/>
      <c r="N3760" s="260"/>
      <c r="O3760" s="260"/>
      <c r="P3760" s="260"/>
      <c r="Q3760" s="260"/>
      <c r="R3760" s="260"/>
    </row>
    <row r="3761">
      <c r="A3761" s="279"/>
      <c r="B3761" s="31"/>
      <c r="C3761" s="31"/>
      <c r="D3761" s="31"/>
      <c r="E3761" s="31"/>
      <c r="F3761" s="275"/>
      <c r="G3761" s="276"/>
      <c r="H3761" s="277"/>
      <c r="I3761" s="278"/>
      <c r="J3761" s="37"/>
      <c r="K3761" s="37"/>
      <c r="L3761" s="37"/>
      <c r="M3761" s="37"/>
      <c r="N3761" s="260"/>
      <c r="O3761" s="260"/>
      <c r="P3761" s="260"/>
      <c r="Q3761" s="260"/>
      <c r="R3761" s="260"/>
    </row>
    <row r="3762">
      <c r="A3762" s="279"/>
      <c r="B3762" s="31"/>
      <c r="C3762" s="31"/>
      <c r="D3762" s="31"/>
      <c r="E3762" s="31"/>
      <c r="F3762" s="275"/>
      <c r="G3762" s="276"/>
      <c r="H3762" s="277"/>
      <c r="I3762" s="278"/>
      <c r="J3762" s="37"/>
      <c r="K3762" s="37"/>
      <c r="L3762" s="37"/>
      <c r="M3762" s="37"/>
      <c r="N3762" s="260"/>
      <c r="O3762" s="260"/>
      <c r="P3762" s="260"/>
      <c r="Q3762" s="260"/>
      <c r="R3762" s="260"/>
    </row>
    <row r="3763">
      <c r="A3763" s="279"/>
      <c r="B3763" s="31"/>
      <c r="C3763" s="31"/>
      <c r="D3763" s="31"/>
      <c r="E3763" s="31"/>
      <c r="F3763" s="275"/>
      <c r="G3763" s="276"/>
      <c r="H3763" s="277"/>
      <c r="I3763" s="278"/>
      <c r="J3763" s="37"/>
      <c r="K3763" s="37"/>
      <c r="L3763" s="37"/>
      <c r="M3763" s="37"/>
      <c r="N3763" s="260"/>
      <c r="O3763" s="260"/>
      <c r="P3763" s="260"/>
      <c r="Q3763" s="260"/>
      <c r="R3763" s="260"/>
    </row>
    <row r="3764">
      <c r="A3764" s="279"/>
      <c r="B3764" s="31"/>
      <c r="C3764" s="31"/>
      <c r="D3764" s="31"/>
      <c r="E3764" s="31"/>
      <c r="F3764" s="275"/>
      <c r="G3764" s="276"/>
      <c r="H3764" s="277"/>
      <c r="I3764" s="278"/>
      <c r="J3764" s="37"/>
      <c r="K3764" s="37"/>
      <c r="L3764" s="37"/>
      <c r="M3764" s="37"/>
      <c r="N3764" s="260"/>
      <c r="O3764" s="260"/>
      <c r="P3764" s="260"/>
      <c r="Q3764" s="260"/>
      <c r="R3764" s="260"/>
    </row>
    <row r="3765">
      <c r="A3765" s="279"/>
      <c r="B3765" s="31"/>
      <c r="C3765" s="31"/>
      <c r="D3765" s="31"/>
      <c r="E3765" s="31"/>
      <c r="F3765" s="275"/>
      <c r="G3765" s="276"/>
      <c r="H3765" s="277"/>
      <c r="I3765" s="278"/>
      <c r="J3765" s="37"/>
      <c r="K3765" s="37"/>
      <c r="L3765" s="37"/>
      <c r="M3765" s="37"/>
      <c r="N3765" s="260"/>
      <c r="O3765" s="260"/>
      <c r="P3765" s="260"/>
      <c r="Q3765" s="260"/>
      <c r="R3765" s="260"/>
    </row>
    <row r="3766">
      <c r="A3766" s="279"/>
      <c r="B3766" s="31"/>
      <c r="C3766" s="31"/>
      <c r="D3766" s="31"/>
      <c r="E3766" s="31"/>
      <c r="F3766" s="275"/>
      <c r="G3766" s="276"/>
      <c r="H3766" s="277"/>
      <c r="I3766" s="278"/>
      <c r="J3766" s="37"/>
      <c r="K3766" s="37"/>
      <c r="L3766" s="37"/>
      <c r="M3766" s="37"/>
      <c r="N3766" s="260"/>
      <c r="O3766" s="260"/>
      <c r="P3766" s="260"/>
      <c r="Q3766" s="260"/>
      <c r="R3766" s="260"/>
    </row>
    <row r="3767">
      <c r="A3767" s="279"/>
      <c r="B3767" s="31"/>
      <c r="C3767" s="31"/>
      <c r="D3767" s="31"/>
      <c r="E3767" s="31"/>
      <c r="F3767" s="275"/>
      <c r="G3767" s="276"/>
      <c r="H3767" s="277"/>
      <c r="I3767" s="278"/>
      <c r="J3767" s="37"/>
      <c r="K3767" s="37"/>
      <c r="L3767" s="37"/>
      <c r="M3767" s="37"/>
      <c r="N3767" s="260"/>
      <c r="O3767" s="260"/>
      <c r="P3767" s="260"/>
      <c r="Q3767" s="260"/>
      <c r="R3767" s="260"/>
    </row>
    <row r="3768">
      <c r="A3768" s="279"/>
      <c r="B3768" s="31"/>
      <c r="C3768" s="31"/>
      <c r="D3768" s="31"/>
      <c r="E3768" s="31"/>
      <c r="F3768" s="275"/>
      <c r="G3768" s="276"/>
      <c r="H3768" s="277"/>
      <c r="I3768" s="278"/>
      <c r="J3768" s="37"/>
      <c r="K3768" s="37"/>
      <c r="L3768" s="37"/>
      <c r="M3768" s="37"/>
      <c r="N3768" s="260"/>
      <c r="O3768" s="260"/>
      <c r="P3768" s="260"/>
      <c r="Q3768" s="260"/>
      <c r="R3768" s="260"/>
    </row>
    <row r="3769">
      <c r="A3769" s="279"/>
      <c r="B3769" s="31"/>
      <c r="C3769" s="31"/>
      <c r="D3769" s="31"/>
      <c r="E3769" s="31"/>
      <c r="F3769" s="275"/>
      <c r="G3769" s="276"/>
      <c r="H3769" s="277"/>
      <c r="I3769" s="278"/>
      <c r="J3769" s="37"/>
      <c r="K3769" s="37"/>
      <c r="L3769" s="37"/>
      <c r="M3769" s="37"/>
      <c r="N3769" s="260"/>
      <c r="O3769" s="260"/>
      <c r="P3769" s="260"/>
      <c r="Q3769" s="260"/>
      <c r="R3769" s="260"/>
    </row>
    <row r="3770">
      <c r="A3770" s="279"/>
      <c r="B3770" s="31"/>
      <c r="C3770" s="31"/>
      <c r="D3770" s="31"/>
      <c r="E3770" s="31"/>
      <c r="F3770" s="275"/>
      <c r="G3770" s="276"/>
      <c r="H3770" s="277"/>
      <c r="I3770" s="278"/>
      <c r="J3770" s="37"/>
      <c r="K3770" s="37"/>
      <c r="L3770" s="37"/>
      <c r="M3770" s="37"/>
      <c r="N3770" s="260"/>
      <c r="O3770" s="260"/>
      <c r="P3770" s="260"/>
      <c r="Q3770" s="260"/>
      <c r="R3770" s="260"/>
    </row>
    <row r="3771">
      <c r="A3771" s="279"/>
      <c r="B3771" s="31"/>
      <c r="C3771" s="31"/>
      <c r="D3771" s="31"/>
      <c r="E3771" s="31"/>
      <c r="F3771" s="275"/>
      <c r="G3771" s="276"/>
      <c r="H3771" s="277"/>
      <c r="I3771" s="278"/>
      <c r="J3771" s="37"/>
      <c r="K3771" s="37"/>
      <c r="L3771" s="37"/>
      <c r="M3771" s="37"/>
      <c r="N3771" s="260"/>
      <c r="O3771" s="260"/>
      <c r="P3771" s="260"/>
      <c r="Q3771" s="260"/>
      <c r="R3771" s="260"/>
    </row>
    <row r="3772">
      <c r="A3772" s="279"/>
      <c r="B3772" s="31"/>
      <c r="C3772" s="31"/>
      <c r="D3772" s="31"/>
      <c r="E3772" s="31"/>
      <c r="F3772" s="275"/>
      <c r="G3772" s="276"/>
      <c r="H3772" s="277"/>
      <c r="I3772" s="278"/>
      <c r="J3772" s="37"/>
      <c r="K3772" s="37"/>
      <c r="L3772" s="37"/>
      <c r="M3772" s="37"/>
      <c r="N3772" s="260"/>
      <c r="O3772" s="260"/>
      <c r="P3772" s="260"/>
      <c r="Q3772" s="260"/>
      <c r="R3772" s="260"/>
    </row>
    <row r="3773">
      <c r="A3773" s="279"/>
      <c r="B3773" s="31"/>
      <c r="C3773" s="31"/>
      <c r="D3773" s="31"/>
      <c r="E3773" s="31"/>
      <c r="F3773" s="275"/>
      <c r="G3773" s="276"/>
      <c r="H3773" s="277"/>
      <c r="I3773" s="278"/>
      <c r="J3773" s="37"/>
      <c r="K3773" s="37"/>
      <c r="L3773" s="37"/>
      <c r="M3773" s="37"/>
      <c r="N3773" s="260"/>
      <c r="O3773" s="260"/>
      <c r="P3773" s="260"/>
      <c r="Q3773" s="260"/>
      <c r="R3773" s="260"/>
    </row>
    <row r="3774">
      <c r="A3774" s="279"/>
      <c r="B3774" s="31"/>
      <c r="C3774" s="31"/>
      <c r="D3774" s="31"/>
      <c r="E3774" s="31"/>
      <c r="F3774" s="275"/>
      <c r="G3774" s="276"/>
      <c r="H3774" s="277"/>
      <c r="I3774" s="278"/>
      <c r="J3774" s="37"/>
      <c r="K3774" s="37"/>
      <c r="L3774" s="37"/>
      <c r="M3774" s="37"/>
      <c r="N3774" s="260"/>
      <c r="O3774" s="260"/>
      <c r="P3774" s="260"/>
      <c r="Q3774" s="260"/>
      <c r="R3774" s="260"/>
    </row>
    <row r="3775">
      <c r="A3775" s="279"/>
      <c r="B3775" s="31"/>
      <c r="C3775" s="31"/>
      <c r="D3775" s="31"/>
      <c r="E3775" s="31"/>
      <c r="F3775" s="275"/>
      <c r="G3775" s="276"/>
      <c r="H3775" s="277"/>
      <c r="I3775" s="278"/>
      <c r="J3775" s="37"/>
      <c r="K3775" s="37"/>
      <c r="L3775" s="37"/>
      <c r="M3775" s="37"/>
      <c r="N3775" s="260"/>
      <c r="O3775" s="260"/>
      <c r="P3775" s="260"/>
      <c r="Q3775" s="260"/>
      <c r="R3775" s="260"/>
    </row>
    <row r="3776">
      <c r="A3776" s="279"/>
      <c r="B3776" s="31"/>
      <c r="C3776" s="31"/>
      <c r="D3776" s="31"/>
      <c r="E3776" s="31"/>
      <c r="F3776" s="275"/>
      <c r="G3776" s="276"/>
      <c r="H3776" s="277"/>
      <c r="I3776" s="278"/>
      <c r="J3776" s="37"/>
      <c r="K3776" s="37"/>
      <c r="L3776" s="37"/>
      <c r="M3776" s="37"/>
      <c r="N3776" s="260"/>
      <c r="O3776" s="260"/>
      <c r="P3776" s="260"/>
      <c r="Q3776" s="260"/>
      <c r="R3776" s="260"/>
    </row>
    <row r="3777">
      <c r="A3777" s="279"/>
      <c r="B3777" s="31"/>
      <c r="C3777" s="31"/>
      <c r="D3777" s="31"/>
      <c r="E3777" s="31"/>
      <c r="F3777" s="275"/>
      <c r="G3777" s="276"/>
      <c r="H3777" s="277"/>
      <c r="I3777" s="278"/>
      <c r="J3777" s="37"/>
      <c r="K3777" s="37"/>
      <c r="L3777" s="37"/>
      <c r="M3777" s="37"/>
      <c r="N3777" s="260"/>
      <c r="O3777" s="260"/>
      <c r="P3777" s="260"/>
      <c r="Q3777" s="260"/>
      <c r="R3777" s="260"/>
    </row>
    <row r="3778">
      <c r="A3778" s="279"/>
      <c r="B3778" s="31"/>
      <c r="C3778" s="31"/>
      <c r="D3778" s="31"/>
      <c r="E3778" s="31"/>
      <c r="F3778" s="275"/>
      <c r="G3778" s="276"/>
      <c r="H3778" s="277"/>
      <c r="I3778" s="278"/>
      <c r="J3778" s="37"/>
      <c r="K3778" s="37"/>
      <c r="L3778" s="37"/>
      <c r="M3778" s="37"/>
      <c r="N3778" s="260"/>
      <c r="O3778" s="260"/>
      <c r="P3778" s="260"/>
      <c r="Q3778" s="260"/>
      <c r="R3778" s="260"/>
    </row>
    <row r="3779">
      <c r="A3779" s="279"/>
      <c r="B3779" s="31"/>
      <c r="C3779" s="31"/>
      <c r="D3779" s="31"/>
      <c r="E3779" s="31"/>
      <c r="F3779" s="275"/>
      <c r="G3779" s="276"/>
      <c r="H3779" s="277"/>
      <c r="I3779" s="278"/>
      <c r="J3779" s="37"/>
      <c r="K3779" s="37"/>
      <c r="L3779" s="37"/>
      <c r="M3779" s="37"/>
      <c r="N3779" s="260"/>
      <c r="O3779" s="260"/>
      <c r="P3779" s="260"/>
      <c r="Q3779" s="260"/>
      <c r="R3779" s="260"/>
    </row>
    <row r="3780">
      <c r="A3780" s="279"/>
      <c r="B3780" s="31"/>
      <c r="C3780" s="31"/>
      <c r="D3780" s="31"/>
      <c r="E3780" s="31"/>
      <c r="F3780" s="275"/>
      <c r="G3780" s="276"/>
      <c r="H3780" s="277"/>
      <c r="I3780" s="278"/>
      <c r="J3780" s="37"/>
      <c r="K3780" s="37"/>
      <c r="L3780" s="37"/>
      <c r="M3780" s="37"/>
      <c r="N3780" s="260"/>
      <c r="O3780" s="260"/>
      <c r="P3780" s="260"/>
      <c r="Q3780" s="260"/>
      <c r="R3780" s="260"/>
    </row>
    <row r="3781">
      <c r="A3781" s="279"/>
      <c r="B3781" s="31"/>
      <c r="C3781" s="31"/>
      <c r="D3781" s="31"/>
      <c r="E3781" s="31"/>
      <c r="F3781" s="275"/>
      <c r="G3781" s="276"/>
      <c r="H3781" s="277"/>
      <c r="I3781" s="278"/>
      <c r="J3781" s="37"/>
      <c r="K3781" s="37"/>
      <c r="L3781" s="37"/>
      <c r="M3781" s="37"/>
      <c r="N3781" s="260"/>
      <c r="O3781" s="260"/>
      <c r="P3781" s="260"/>
      <c r="Q3781" s="260"/>
      <c r="R3781" s="260"/>
    </row>
    <row r="3782">
      <c r="A3782" s="279"/>
      <c r="B3782" s="31"/>
      <c r="C3782" s="31"/>
      <c r="D3782" s="31"/>
      <c r="E3782" s="31"/>
      <c r="F3782" s="275"/>
      <c r="G3782" s="276"/>
      <c r="H3782" s="277"/>
      <c r="I3782" s="278"/>
      <c r="J3782" s="37"/>
      <c r="K3782" s="37"/>
      <c r="L3782" s="37"/>
      <c r="M3782" s="37"/>
      <c r="N3782" s="260"/>
      <c r="O3782" s="260"/>
      <c r="P3782" s="260"/>
      <c r="Q3782" s="260"/>
      <c r="R3782" s="260"/>
    </row>
    <row r="3783">
      <c r="A3783" s="279"/>
      <c r="B3783" s="31"/>
      <c r="C3783" s="31"/>
      <c r="D3783" s="31"/>
      <c r="E3783" s="31"/>
      <c r="F3783" s="275"/>
      <c r="G3783" s="276"/>
      <c r="H3783" s="277"/>
      <c r="I3783" s="278"/>
      <c r="J3783" s="37"/>
      <c r="K3783" s="37"/>
      <c r="L3783" s="37"/>
      <c r="M3783" s="37"/>
      <c r="N3783" s="260"/>
      <c r="O3783" s="260"/>
      <c r="P3783" s="260"/>
      <c r="Q3783" s="260"/>
      <c r="R3783" s="260"/>
    </row>
    <row r="3784">
      <c r="A3784" s="279"/>
      <c r="B3784" s="31"/>
      <c r="C3784" s="31"/>
      <c r="D3784" s="31"/>
      <c r="E3784" s="31"/>
      <c r="F3784" s="275"/>
      <c r="G3784" s="276"/>
      <c r="H3784" s="277"/>
      <c r="I3784" s="278"/>
      <c r="J3784" s="37"/>
      <c r="K3784" s="37"/>
      <c r="L3784" s="37"/>
      <c r="M3784" s="37"/>
      <c r="N3784" s="260"/>
      <c r="O3784" s="260"/>
      <c r="P3784" s="260"/>
      <c r="Q3784" s="260"/>
      <c r="R3784" s="260"/>
    </row>
    <row r="3785">
      <c r="A3785" s="279"/>
      <c r="B3785" s="31"/>
      <c r="C3785" s="31"/>
      <c r="D3785" s="31"/>
      <c r="E3785" s="31"/>
      <c r="F3785" s="275"/>
      <c r="G3785" s="276"/>
      <c r="H3785" s="277"/>
      <c r="I3785" s="278"/>
      <c r="J3785" s="37"/>
      <c r="K3785" s="37"/>
      <c r="L3785" s="37"/>
      <c r="M3785" s="37"/>
      <c r="N3785" s="260"/>
      <c r="O3785" s="260"/>
      <c r="P3785" s="260"/>
      <c r="Q3785" s="260"/>
      <c r="R3785" s="260"/>
    </row>
    <row r="3786">
      <c r="A3786" s="279"/>
      <c r="B3786" s="31"/>
      <c r="C3786" s="31"/>
      <c r="D3786" s="31"/>
      <c r="E3786" s="31"/>
      <c r="F3786" s="275"/>
      <c r="G3786" s="276"/>
      <c r="H3786" s="277"/>
      <c r="I3786" s="278"/>
      <c r="J3786" s="37"/>
      <c r="K3786" s="37"/>
      <c r="L3786" s="37"/>
      <c r="M3786" s="37"/>
      <c r="N3786" s="260"/>
      <c r="O3786" s="260"/>
      <c r="P3786" s="260"/>
      <c r="Q3786" s="260"/>
      <c r="R3786" s="260"/>
    </row>
    <row r="3787">
      <c r="A3787" s="279"/>
      <c r="B3787" s="31"/>
      <c r="C3787" s="31"/>
      <c r="D3787" s="31"/>
      <c r="E3787" s="31"/>
      <c r="F3787" s="275"/>
      <c r="G3787" s="276"/>
      <c r="H3787" s="277"/>
      <c r="I3787" s="278"/>
      <c r="J3787" s="37"/>
      <c r="K3787" s="37"/>
      <c r="L3787" s="37"/>
      <c r="M3787" s="37"/>
      <c r="N3787" s="260"/>
      <c r="O3787" s="260"/>
      <c r="P3787" s="260"/>
      <c r="Q3787" s="260"/>
      <c r="R3787" s="260"/>
    </row>
    <row r="3788">
      <c r="A3788" s="279"/>
      <c r="B3788" s="31"/>
      <c r="C3788" s="31"/>
      <c r="D3788" s="31"/>
      <c r="E3788" s="31"/>
      <c r="F3788" s="275"/>
      <c r="G3788" s="276"/>
      <c r="H3788" s="277"/>
      <c r="I3788" s="278"/>
      <c r="J3788" s="37"/>
      <c r="K3788" s="37"/>
      <c r="L3788" s="37"/>
      <c r="M3788" s="37"/>
      <c r="N3788" s="260"/>
      <c r="O3788" s="260"/>
      <c r="P3788" s="260"/>
      <c r="Q3788" s="260"/>
      <c r="R3788" s="260"/>
    </row>
    <row r="3789">
      <c r="A3789" s="279"/>
      <c r="B3789" s="31"/>
      <c r="C3789" s="31"/>
      <c r="D3789" s="31"/>
      <c r="E3789" s="31"/>
      <c r="F3789" s="275"/>
      <c r="G3789" s="276"/>
      <c r="H3789" s="277"/>
      <c r="I3789" s="278"/>
      <c r="J3789" s="37"/>
      <c r="K3789" s="37"/>
      <c r="L3789" s="37"/>
      <c r="M3789" s="37"/>
      <c r="N3789" s="260"/>
      <c r="O3789" s="260"/>
      <c r="P3789" s="260"/>
      <c r="Q3789" s="260"/>
      <c r="R3789" s="260"/>
    </row>
    <row r="3790">
      <c r="A3790" s="279"/>
      <c r="B3790" s="31"/>
      <c r="C3790" s="31"/>
      <c r="D3790" s="31"/>
      <c r="E3790" s="31"/>
      <c r="F3790" s="275"/>
      <c r="G3790" s="276"/>
      <c r="H3790" s="277"/>
      <c r="I3790" s="278"/>
      <c r="J3790" s="37"/>
      <c r="K3790" s="37"/>
      <c r="L3790" s="37"/>
      <c r="M3790" s="37"/>
      <c r="N3790" s="260"/>
      <c r="O3790" s="260"/>
      <c r="P3790" s="260"/>
      <c r="Q3790" s="260"/>
      <c r="R3790" s="260"/>
    </row>
    <row r="3791">
      <c r="A3791" s="279"/>
      <c r="B3791" s="31"/>
      <c r="C3791" s="31"/>
      <c r="D3791" s="31"/>
      <c r="E3791" s="31"/>
      <c r="F3791" s="275"/>
      <c r="G3791" s="276"/>
      <c r="H3791" s="277"/>
      <c r="I3791" s="278"/>
      <c r="J3791" s="37"/>
      <c r="K3791" s="37"/>
      <c r="L3791" s="37"/>
      <c r="M3791" s="37"/>
      <c r="N3791" s="260"/>
      <c r="O3791" s="260"/>
      <c r="P3791" s="260"/>
      <c r="Q3791" s="260"/>
      <c r="R3791" s="260"/>
    </row>
    <row r="3792">
      <c r="A3792" s="279"/>
      <c r="B3792" s="31"/>
      <c r="C3792" s="31"/>
      <c r="D3792" s="31"/>
      <c r="E3792" s="31"/>
      <c r="F3792" s="275"/>
      <c r="G3792" s="276"/>
      <c r="H3792" s="277"/>
      <c r="I3792" s="278"/>
      <c r="J3792" s="37"/>
      <c r="K3792" s="37"/>
      <c r="L3792" s="37"/>
      <c r="M3792" s="37"/>
      <c r="N3792" s="260"/>
      <c r="O3792" s="260"/>
      <c r="P3792" s="260"/>
      <c r="Q3792" s="260"/>
      <c r="R3792" s="260"/>
    </row>
    <row r="3793">
      <c r="A3793" s="279"/>
      <c r="B3793" s="31"/>
      <c r="C3793" s="31"/>
      <c r="D3793" s="31"/>
      <c r="E3793" s="31"/>
      <c r="F3793" s="275"/>
      <c r="G3793" s="276"/>
      <c r="H3793" s="277"/>
      <c r="I3793" s="278"/>
      <c r="J3793" s="37"/>
      <c r="K3793" s="37"/>
      <c r="L3793" s="37"/>
      <c r="M3793" s="37"/>
      <c r="N3793" s="260"/>
      <c r="O3793" s="260"/>
      <c r="P3793" s="260"/>
      <c r="Q3793" s="260"/>
      <c r="R3793" s="260"/>
    </row>
    <row r="3794">
      <c r="A3794" s="279"/>
      <c r="B3794" s="31"/>
      <c r="C3794" s="31"/>
      <c r="D3794" s="31"/>
      <c r="E3794" s="31"/>
      <c r="F3794" s="275"/>
      <c r="G3794" s="276"/>
      <c r="H3794" s="277"/>
      <c r="I3794" s="278"/>
      <c r="J3794" s="37"/>
      <c r="K3794" s="37"/>
      <c r="L3794" s="37"/>
      <c r="M3794" s="37"/>
      <c r="N3794" s="260"/>
      <c r="O3794" s="260"/>
      <c r="P3794" s="260"/>
      <c r="Q3794" s="260"/>
      <c r="R3794" s="260"/>
    </row>
    <row r="3795">
      <c r="A3795" s="279"/>
      <c r="B3795" s="31"/>
      <c r="C3795" s="31"/>
      <c r="D3795" s="31"/>
      <c r="E3795" s="31"/>
      <c r="F3795" s="275"/>
      <c r="G3795" s="276"/>
      <c r="H3795" s="277"/>
      <c r="I3795" s="278"/>
      <c r="J3795" s="37"/>
      <c r="K3795" s="37"/>
      <c r="L3795" s="37"/>
      <c r="M3795" s="37"/>
      <c r="N3795" s="260"/>
      <c r="O3795" s="260"/>
      <c r="P3795" s="260"/>
      <c r="Q3795" s="260"/>
      <c r="R3795" s="260"/>
    </row>
    <row r="3796">
      <c r="A3796" s="279"/>
      <c r="B3796" s="31"/>
      <c r="C3796" s="31"/>
      <c r="D3796" s="31"/>
      <c r="E3796" s="31"/>
      <c r="F3796" s="275"/>
      <c r="G3796" s="276"/>
      <c r="H3796" s="277"/>
      <c r="I3796" s="278"/>
      <c r="J3796" s="37"/>
      <c r="K3796" s="37"/>
      <c r="L3796" s="37"/>
      <c r="M3796" s="37"/>
      <c r="N3796" s="260"/>
      <c r="O3796" s="260"/>
      <c r="P3796" s="260"/>
      <c r="Q3796" s="260"/>
      <c r="R3796" s="260"/>
    </row>
    <row r="3797">
      <c r="A3797" s="279"/>
      <c r="B3797" s="31"/>
      <c r="C3797" s="31"/>
      <c r="D3797" s="31"/>
      <c r="E3797" s="31"/>
      <c r="F3797" s="275"/>
      <c r="G3797" s="276"/>
      <c r="H3797" s="277"/>
      <c r="I3797" s="278"/>
      <c r="J3797" s="37"/>
      <c r="K3797" s="37"/>
      <c r="L3797" s="37"/>
      <c r="M3797" s="37"/>
      <c r="N3797" s="260"/>
      <c r="O3797" s="260"/>
      <c r="P3797" s="260"/>
      <c r="Q3797" s="260"/>
      <c r="R3797" s="260"/>
    </row>
    <row r="3798">
      <c r="A3798" s="279"/>
      <c r="B3798" s="31"/>
      <c r="C3798" s="31"/>
      <c r="D3798" s="31"/>
      <c r="E3798" s="31"/>
      <c r="F3798" s="275"/>
      <c r="G3798" s="276"/>
      <c r="H3798" s="277"/>
      <c r="I3798" s="278"/>
      <c r="J3798" s="37"/>
      <c r="K3798" s="37"/>
      <c r="L3798" s="37"/>
      <c r="M3798" s="37"/>
      <c r="N3798" s="260"/>
      <c r="O3798" s="260"/>
      <c r="P3798" s="260"/>
      <c r="Q3798" s="260"/>
      <c r="R3798" s="260"/>
    </row>
    <row r="3799">
      <c r="A3799" s="279"/>
      <c r="B3799" s="31"/>
      <c r="C3799" s="31"/>
      <c r="D3799" s="31"/>
      <c r="E3799" s="31"/>
      <c r="F3799" s="275"/>
      <c r="G3799" s="276"/>
      <c r="H3799" s="277"/>
      <c r="I3799" s="278"/>
      <c r="J3799" s="37"/>
      <c r="K3799" s="37"/>
      <c r="L3799" s="37"/>
      <c r="M3799" s="37"/>
      <c r="N3799" s="260"/>
      <c r="O3799" s="260"/>
      <c r="P3799" s="260"/>
      <c r="Q3799" s="260"/>
      <c r="R3799" s="260"/>
    </row>
    <row r="3800">
      <c r="A3800" s="279"/>
      <c r="B3800" s="31"/>
      <c r="C3800" s="31"/>
      <c r="D3800" s="31"/>
      <c r="E3800" s="31"/>
      <c r="F3800" s="275"/>
      <c r="G3800" s="276"/>
      <c r="H3800" s="277"/>
      <c r="I3800" s="278"/>
      <c r="J3800" s="37"/>
      <c r="K3800" s="37"/>
      <c r="L3800" s="37"/>
      <c r="M3800" s="37"/>
      <c r="N3800" s="260"/>
      <c r="O3800" s="260"/>
      <c r="P3800" s="260"/>
      <c r="Q3800" s="260"/>
      <c r="R3800" s="260"/>
    </row>
    <row r="3801">
      <c r="A3801" s="279"/>
      <c r="B3801" s="31"/>
      <c r="C3801" s="31"/>
      <c r="D3801" s="31"/>
      <c r="E3801" s="31"/>
      <c r="F3801" s="275"/>
      <c r="G3801" s="276"/>
      <c r="H3801" s="277"/>
      <c r="I3801" s="278"/>
      <c r="J3801" s="37"/>
      <c r="K3801" s="37"/>
      <c r="L3801" s="37"/>
      <c r="M3801" s="37"/>
      <c r="N3801" s="260"/>
      <c r="O3801" s="260"/>
      <c r="P3801" s="260"/>
      <c r="Q3801" s="260"/>
      <c r="R3801" s="260"/>
    </row>
    <row r="3802">
      <c r="A3802" s="279"/>
      <c r="B3802" s="31"/>
      <c r="C3802" s="31"/>
      <c r="D3802" s="31"/>
      <c r="E3802" s="31"/>
      <c r="F3802" s="275"/>
      <c r="G3802" s="276"/>
      <c r="H3802" s="277"/>
      <c r="I3802" s="278"/>
      <c r="J3802" s="37"/>
      <c r="K3802" s="37"/>
      <c r="L3802" s="37"/>
      <c r="M3802" s="37"/>
      <c r="N3802" s="260"/>
      <c r="O3802" s="260"/>
      <c r="P3802" s="260"/>
      <c r="Q3802" s="260"/>
      <c r="R3802" s="260"/>
    </row>
    <row r="3803">
      <c r="A3803" s="279"/>
      <c r="B3803" s="31"/>
      <c r="C3803" s="31"/>
      <c r="D3803" s="31"/>
      <c r="E3803" s="31"/>
      <c r="F3803" s="275"/>
      <c r="G3803" s="276"/>
      <c r="H3803" s="277"/>
      <c r="I3803" s="278"/>
      <c r="J3803" s="37"/>
      <c r="K3803" s="37"/>
      <c r="L3803" s="37"/>
      <c r="M3803" s="37"/>
      <c r="N3803" s="260"/>
      <c r="O3803" s="260"/>
      <c r="P3803" s="260"/>
      <c r="Q3803" s="260"/>
      <c r="R3803" s="260"/>
    </row>
    <row r="3804">
      <c r="A3804" s="279"/>
      <c r="B3804" s="31"/>
      <c r="C3804" s="31"/>
      <c r="D3804" s="31"/>
      <c r="E3804" s="31"/>
      <c r="F3804" s="275"/>
      <c r="G3804" s="276"/>
      <c r="H3804" s="277"/>
      <c r="I3804" s="278"/>
      <c r="J3804" s="37"/>
      <c r="K3804" s="37"/>
      <c r="L3804" s="37"/>
      <c r="M3804" s="37"/>
      <c r="N3804" s="260"/>
      <c r="O3804" s="260"/>
      <c r="P3804" s="260"/>
      <c r="Q3804" s="260"/>
      <c r="R3804" s="260"/>
    </row>
    <row r="3805">
      <c r="A3805" s="279"/>
      <c r="B3805" s="31"/>
      <c r="C3805" s="31"/>
      <c r="D3805" s="31"/>
      <c r="E3805" s="31"/>
      <c r="F3805" s="275"/>
      <c r="G3805" s="276"/>
      <c r="H3805" s="277"/>
      <c r="I3805" s="278"/>
      <c r="J3805" s="37"/>
      <c r="K3805" s="37"/>
      <c r="L3805" s="37"/>
      <c r="M3805" s="37"/>
      <c r="N3805" s="260"/>
      <c r="O3805" s="260"/>
      <c r="P3805" s="260"/>
      <c r="Q3805" s="260"/>
      <c r="R3805" s="260"/>
    </row>
    <row r="3806">
      <c r="A3806" s="279"/>
      <c r="B3806" s="31"/>
      <c r="C3806" s="31"/>
      <c r="D3806" s="31"/>
      <c r="E3806" s="31"/>
      <c r="F3806" s="275"/>
      <c r="G3806" s="276"/>
      <c r="H3806" s="277"/>
      <c r="I3806" s="278"/>
      <c r="J3806" s="37"/>
      <c r="K3806" s="37"/>
      <c r="L3806" s="37"/>
      <c r="M3806" s="37"/>
      <c r="N3806" s="260"/>
      <c r="O3806" s="260"/>
      <c r="P3806" s="260"/>
      <c r="Q3806" s="260"/>
      <c r="R3806" s="260"/>
    </row>
    <row r="3807">
      <c r="A3807" s="279"/>
      <c r="B3807" s="31"/>
      <c r="C3807" s="31"/>
      <c r="D3807" s="31"/>
      <c r="E3807" s="31"/>
      <c r="F3807" s="275"/>
      <c r="G3807" s="276"/>
      <c r="H3807" s="277"/>
      <c r="I3807" s="278"/>
      <c r="J3807" s="37"/>
      <c r="K3807" s="37"/>
      <c r="L3807" s="37"/>
      <c r="M3807" s="37"/>
      <c r="N3807" s="260"/>
      <c r="O3807" s="260"/>
      <c r="P3807" s="260"/>
      <c r="Q3807" s="260"/>
      <c r="R3807" s="260"/>
    </row>
    <row r="3808">
      <c r="A3808" s="279"/>
      <c r="B3808" s="31"/>
      <c r="C3808" s="31"/>
      <c r="D3808" s="31"/>
      <c r="E3808" s="31"/>
      <c r="F3808" s="275"/>
      <c r="G3808" s="276"/>
      <c r="H3808" s="277"/>
      <c r="I3808" s="278"/>
      <c r="J3808" s="37"/>
      <c r="K3808" s="37"/>
      <c r="L3808" s="37"/>
      <c r="M3808" s="37"/>
      <c r="N3808" s="260"/>
      <c r="O3808" s="260"/>
      <c r="P3808" s="260"/>
      <c r="Q3808" s="260"/>
      <c r="R3808" s="260"/>
    </row>
    <row r="3809">
      <c r="A3809" s="279"/>
      <c r="B3809" s="31"/>
      <c r="C3809" s="31"/>
      <c r="D3809" s="31"/>
      <c r="E3809" s="31"/>
      <c r="F3809" s="275"/>
      <c r="G3809" s="276"/>
      <c r="H3809" s="277"/>
      <c r="I3809" s="278"/>
      <c r="J3809" s="37"/>
      <c r="K3809" s="37"/>
      <c r="L3809" s="37"/>
      <c r="M3809" s="37"/>
      <c r="N3809" s="260"/>
      <c r="O3809" s="260"/>
      <c r="P3809" s="260"/>
      <c r="Q3809" s="260"/>
      <c r="R3809" s="260"/>
    </row>
    <row r="3810">
      <c r="A3810" s="279"/>
      <c r="B3810" s="31"/>
      <c r="C3810" s="31"/>
      <c r="D3810" s="31"/>
      <c r="E3810" s="31"/>
      <c r="F3810" s="275"/>
      <c r="G3810" s="276"/>
      <c r="H3810" s="277"/>
      <c r="I3810" s="278"/>
      <c r="J3810" s="37"/>
      <c r="K3810" s="37"/>
      <c r="L3810" s="37"/>
      <c r="M3810" s="37"/>
      <c r="N3810" s="260"/>
      <c r="O3810" s="260"/>
      <c r="P3810" s="260"/>
      <c r="Q3810" s="260"/>
      <c r="R3810" s="260"/>
    </row>
    <row r="3811">
      <c r="A3811" s="279"/>
      <c r="B3811" s="31"/>
      <c r="C3811" s="31"/>
      <c r="D3811" s="31"/>
      <c r="E3811" s="31"/>
      <c r="F3811" s="275"/>
      <c r="G3811" s="276"/>
      <c r="H3811" s="277"/>
      <c r="I3811" s="278"/>
      <c r="J3811" s="37"/>
      <c r="K3811" s="37"/>
      <c r="L3811" s="37"/>
      <c r="M3811" s="37"/>
      <c r="N3811" s="260"/>
      <c r="O3811" s="260"/>
      <c r="P3811" s="260"/>
      <c r="Q3811" s="260"/>
      <c r="R3811" s="260"/>
    </row>
    <row r="3812">
      <c r="A3812" s="279"/>
      <c r="B3812" s="31"/>
      <c r="C3812" s="31"/>
      <c r="D3812" s="31"/>
      <c r="E3812" s="31"/>
      <c r="F3812" s="275"/>
      <c r="G3812" s="276"/>
      <c r="H3812" s="277"/>
      <c r="I3812" s="278"/>
      <c r="J3812" s="37"/>
      <c r="K3812" s="37"/>
      <c r="L3812" s="37"/>
      <c r="M3812" s="37"/>
      <c r="N3812" s="260"/>
      <c r="O3812" s="260"/>
      <c r="P3812" s="260"/>
      <c r="Q3812" s="260"/>
      <c r="R3812" s="260"/>
    </row>
    <row r="3813">
      <c r="A3813" s="279"/>
      <c r="B3813" s="31"/>
      <c r="C3813" s="31"/>
      <c r="D3813" s="31"/>
      <c r="E3813" s="31"/>
      <c r="F3813" s="275"/>
      <c r="G3813" s="276"/>
      <c r="H3813" s="277"/>
      <c r="I3813" s="278"/>
      <c r="J3813" s="37"/>
      <c r="K3813" s="37"/>
      <c r="L3813" s="37"/>
      <c r="M3813" s="37"/>
      <c r="N3813" s="260"/>
      <c r="O3813" s="260"/>
      <c r="P3813" s="260"/>
      <c r="Q3813" s="260"/>
      <c r="R3813" s="260"/>
    </row>
    <row r="3814">
      <c r="A3814" s="279"/>
      <c r="B3814" s="31"/>
      <c r="C3814" s="31"/>
      <c r="D3814" s="31"/>
      <c r="E3814" s="31"/>
      <c r="F3814" s="275"/>
      <c r="G3814" s="276"/>
      <c r="H3814" s="277"/>
      <c r="I3814" s="278"/>
      <c r="J3814" s="37"/>
      <c r="K3814" s="37"/>
      <c r="L3814" s="37"/>
      <c r="M3814" s="37"/>
      <c r="N3814" s="260"/>
      <c r="O3814" s="260"/>
      <c r="P3814" s="260"/>
      <c r="Q3814" s="260"/>
      <c r="R3814" s="260"/>
    </row>
    <row r="3815">
      <c r="A3815" s="279"/>
      <c r="B3815" s="31"/>
      <c r="C3815" s="31"/>
      <c r="D3815" s="31"/>
      <c r="E3815" s="31"/>
      <c r="F3815" s="275"/>
      <c r="G3815" s="276"/>
      <c r="H3815" s="277"/>
      <c r="I3815" s="278"/>
      <c r="J3815" s="37"/>
      <c r="K3815" s="37"/>
      <c r="L3815" s="37"/>
      <c r="M3815" s="37"/>
      <c r="N3815" s="260"/>
      <c r="O3815" s="260"/>
      <c r="P3815" s="260"/>
      <c r="Q3815" s="260"/>
      <c r="R3815" s="260"/>
    </row>
    <row r="3816">
      <c r="A3816" s="279"/>
      <c r="B3816" s="31"/>
      <c r="C3816" s="31"/>
      <c r="D3816" s="31"/>
      <c r="E3816" s="31"/>
      <c r="F3816" s="275"/>
      <c r="G3816" s="276"/>
      <c r="H3816" s="277"/>
      <c r="I3816" s="278"/>
      <c r="J3816" s="37"/>
      <c r="K3816" s="37"/>
      <c r="L3816" s="37"/>
      <c r="M3816" s="37"/>
      <c r="N3816" s="260"/>
      <c r="O3816" s="260"/>
      <c r="P3816" s="260"/>
      <c r="Q3816" s="260"/>
      <c r="R3816" s="260"/>
    </row>
    <row r="3817">
      <c r="A3817" s="279"/>
      <c r="B3817" s="31"/>
      <c r="C3817" s="31"/>
      <c r="D3817" s="31"/>
      <c r="E3817" s="31"/>
      <c r="F3817" s="275"/>
      <c r="G3817" s="276"/>
      <c r="H3817" s="277"/>
      <c r="I3817" s="278"/>
      <c r="J3817" s="37"/>
      <c r="K3817" s="37"/>
      <c r="L3817" s="37"/>
      <c r="M3817" s="37"/>
      <c r="N3817" s="260"/>
      <c r="O3817" s="260"/>
      <c r="P3817" s="260"/>
      <c r="Q3817" s="260"/>
      <c r="R3817" s="260"/>
    </row>
    <row r="3818">
      <c r="A3818" s="279"/>
      <c r="B3818" s="31"/>
      <c r="C3818" s="31"/>
      <c r="D3818" s="31"/>
      <c r="E3818" s="31"/>
      <c r="F3818" s="275"/>
      <c r="G3818" s="276"/>
      <c r="H3818" s="277"/>
      <c r="I3818" s="278"/>
      <c r="J3818" s="37"/>
      <c r="K3818" s="37"/>
      <c r="L3818" s="37"/>
      <c r="M3818" s="37"/>
      <c r="N3818" s="260"/>
      <c r="O3818" s="260"/>
      <c r="P3818" s="260"/>
      <c r="Q3818" s="260"/>
      <c r="R3818" s="260"/>
    </row>
    <row r="3819">
      <c r="A3819" s="279"/>
      <c r="B3819" s="31"/>
      <c r="C3819" s="31"/>
      <c r="D3819" s="31"/>
      <c r="E3819" s="31"/>
      <c r="F3819" s="275"/>
      <c r="G3819" s="276"/>
      <c r="H3819" s="277"/>
      <c r="I3819" s="278"/>
      <c r="J3819" s="37"/>
      <c r="K3819" s="37"/>
      <c r="L3819" s="37"/>
      <c r="M3819" s="37"/>
      <c r="N3819" s="260"/>
      <c r="O3819" s="260"/>
      <c r="P3819" s="260"/>
      <c r="Q3819" s="260"/>
      <c r="R3819" s="260"/>
    </row>
    <row r="3820">
      <c r="A3820" s="279"/>
      <c r="B3820" s="31"/>
      <c r="C3820" s="31"/>
      <c r="D3820" s="31"/>
      <c r="E3820" s="31"/>
      <c r="F3820" s="275"/>
      <c r="G3820" s="276"/>
      <c r="H3820" s="277"/>
      <c r="I3820" s="278"/>
      <c r="J3820" s="37"/>
      <c r="K3820" s="37"/>
      <c r="L3820" s="37"/>
      <c r="M3820" s="37"/>
      <c r="N3820" s="260"/>
      <c r="O3820" s="260"/>
      <c r="P3820" s="260"/>
      <c r="Q3820" s="260"/>
      <c r="R3820" s="260"/>
    </row>
    <row r="3821">
      <c r="A3821" s="279"/>
      <c r="B3821" s="31"/>
      <c r="C3821" s="31"/>
      <c r="D3821" s="31"/>
      <c r="E3821" s="31"/>
      <c r="F3821" s="275"/>
      <c r="G3821" s="276"/>
      <c r="H3821" s="277"/>
      <c r="I3821" s="278"/>
      <c r="J3821" s="37"/>
      <c r="K3821" s="37"/>
      <c r="L3821" s="37"/>
      <c r="M3821" s="37"/>
      <c r="N3821" s="260"/>
      <c r="O3821" s="260"/>
      <c r="P3821" s="260"/>
      <c r="Q3821" s="260"/>
      <c r="R3821" s="260"/>
    </row>
    <row r="3822">
      <c r="A3822" s="279"/>
      <c r="B3822" s="31"/>
      <c r="C3822" s="31"/>
      <c r="D3822" s="31"/>
      <c r="E3822" s="31"/>
      <c r="F3822" s="275"/>
      <c r="G3822" s="276"/>
      <c r="H3822" s="277"/>
      <c r="I3822" s="278"/>
      <c r="J3822" s="37"/>
      <c r="K3822" s="37"/>
      <c r="L3822" s="37"/>
      <c r="M3822" s="37"/>
      <c r="N3822" s="260"/>
      <c r="O3822" s="260"/>
      <c r="P3822" s="260"/>
      <c r="Q3822" s="260"/>
      <c r="R3822" s="260"/>
    </row>
    <row r="3823">
      <c r="A3823" s="279"/>
      <c r="B3823" s="31"/>
      <c r="C3823" s="31"/>
      <c r="D3823" s="31"/>
      <c r="E3823" s="31"/>
      <c r="F3823" s="275"/>
      <c r="G3823" s="276"/>
      <c r="H3823" s="277"/>
      <c r="I3823" s="278"/>
      <c r="J3823" s="37"/>
      <c r="K3823" s="37"/>
      <c r="L3823" s="37"/>
      <c r="M3823" s="37"/>
      <c r="N3823" s="260"/>
      <c r="O3823" s="260"/>
      <c r="P3823" s="260"/>
      <c r="Q3823" s="260"/>
      <c r="R3823" s="260"/>
    </row>
    <row r="3824">
      <c r="A3824" s="279"/>
      <c r="B3824" s="31"/>
      <c r="C3824" s="31"/>
      <c r="D3824" s="31"/>
      <c r="E3824" s="31"/>
      <c r="F3824" s="275"/>
      <c r="G3824" s="276"/>
      <c r="H3824" s="277"/>
      <c r="I3824" s="278"/>
      <c r="J3824" s="37"/>
      <c r="K3824" s="37"/>
      <c r="L3824" s="37"/>
      <c r="M3824" s="37"/>
      <c r="N3824" s="260"/>
      <c r="O3824" s="260"/>
      <c r="P3824" s="260"/>
      <c r="Q3824" s="260"/>
      <c r="R3824" s="260"/>
    </row>
    <row r="3825">
      <c r="A3825" s="279"/>
      <c r="B3825" s="31"/>
      <c r="C3825" s="31"/>
      <c r="D3825" s="31"/>
      <c r="E3825" s="31"/>
      <c r="F3825" s="275"/>
      <c r="G3825" s="276"/>
      <c r="H3825" s="277"/>
      <c r="I3825" s="278"/>
      <c r="J3825" s="37"/>
      <c r="K3825" s="37"/>
      <c r="L3825" s="37"/>
      <c r="M3825" s="37"/>
      <c r="N3825" s="260"/>
      <c r="O3825" s="260"/>
      <c r="P3825" s="260"/>
      <c r="Q3825" s="260"/>
      <c r="R3825" s="260"/>
    </row>
    <row r="3826">
      <c r="A3826" s="279"/>
      <c r="B3826" s="31"/>
      <c r="C3826" s="31"/>
      <c r="D3826" s="31"/>
      <c r="E3826" s="31"/>
      <c r="F3826" s="275"/>
      <c r="G3826" s="276"/>
      <c r="H3826" s="277"/>
      <c r="I3826" s="278"/>
      <c r="J3826" s="37"/>
      <c r="K3826" s="37"/>
      <c r="L3826" s="37"/>
      <c r="M3826" s="37"/>
      <c r="N3826" s="260"/>
      <c r="O3826" s="260"/>
      <c r="P3826" s="260"/>
      <c r="Q3826" s="260"/>
      <c r="R3826" s="260"/>
    </row>
    <row r="3827">
      <c r="A3827" s="279"/>
      <c r="B3827" s="31"/>
      <c r="C3827" s="31"/>
      <c r="D3827" s="31"/>
      <c r="E3827" s="31"/>
      <c r="F3827" s="275"/>
      <c r="G3827" s="276"/>
      <c r="H3827" s="277"/>
      <c r="I3827" s="278"/>
      <c r="J3827" s="37"/>
      <c r="K3827" s="37"/>
      <c r="L3827" s="37"/>
      <c r="M3827" s="37"/>
      <c r="N3827" s="260"/>
      <c r="O3827" s="260"/>
      <c r="P3827" s="260"/>
      <c r="Q3827" s="260"/>
      <c r="R3827" s="260"/>
    </row>
    <row r="3828">
      <c r="A3828" s="279"/>
      <c r="B3828" s="31"/>
      <c r="C3828" s="31"/>
      <c r="D3828" s="31"/>
      <c r="E3828" s="31"/>
      <c r="F3828" s="275"/>
      <c r="G3828" s="276"/>
      <c r="H3828" s="277"/>
      <c r="I3828" s="278"/>
      <c r="J3828" s="37"/>
      <c r="K3828" s="37"/>
      <c r="L3828" s="37"/>
      <c r="M3828" s="37"/>
      <c r="N3828" s="260"/>
      <c r="O3828" s="260"/>
      <c r="P3828" s="260"/>
      <c r="Q3828" s="260"/>
      <c r="R3828" s="260"/>
    </row>
    <row r="3829">
      <c r="A3829" s="279"/>
      <c r="B3829" s="31"/>
      <c r="C3829" s="31"/>
      <c r="D3829" s="31"/>
      <c r="E3829" s="31"/>
      <c r="F3829" s="275"/>
      <c r="G3829" s="276"/>
      <c r="H3829" s="277"/>
      <c r="I3829" s="278"/>
      <c r="J3829" s="37"/>
      <c r="K3829" s="37"/>
      <c r="L3829" s="37"/>
      <c r="M3829" s="37"/>
      <c r="N3829" s="260"/>
      <c r="O3829" s="260"/>
      <c r="P3829" s="260"/>
      <c r="Q3829" s="260"/>
      <c r="R3829" s="260"/>
    </row>
    <row r="3830">
      <c r="A3830" s="279"/>
      <c r="B3830" s="31"/>
      <c r="C3830" s="31"/>
      <c r="D3830" s="31"/>
      <c r="E3830" s="31"/>
      <c r="F3830" s="275"/>
      <c r="G3830" s="276"/>
      <c r="H3830" s="277"/>
      <c r="I3830" s="278"/>
      <c r="J3830" s="37"/>
      <c r="K3830" s="37"/>
      <c r="L3830" s="37"/>
      <c r="M3830" s="37"/>
      <c r="N3830" s="260"/>
      <c r="O3830" s="260"/>
      <c r="P3830" s="260"/>
      <c r="Q3830" s="260"/>
      <c r="R3830" s="260"/>
    </row>
    <row r="3831">
      <c r="A3831" s="279"/>
      <c r="B3831" s="31"/>
      <c r="C3831" s="31"/>
      <c r="D3831" s="31"/>
      <c r="E3831" s="31"/>
      <c r="F3831" s="275"/>
      <c r="G3831" s="276"/>
      <c r="H3831" s="277"/>
      <c r="I3831" s="278"/>
      <c r="J3831" s="37"/>
      <c r="K3831" s="37"/>
      <c r="L3831" s="37"/>
      <c r="M3831" s="37"/>
      <c r="N3831" s="260"/>
      <c r="O3831" s="260"/>
      <c r="P3831" s="260"/>
      <c r="Q3831" s="260"/>
      <c r="R3831" s="260"/>
    </row>
    <row r="3832">
      <c r="A3832" s="279"/>
      <c r="B3832" s="31"/>
      <c r="C3832" s="31"/>
      <c r="D3832" s="31"/>
      <c r="E3832" s="31"/>
      <c r="F3832" s="275"/>
      <c r="G3832" s="276"/>
      <c r="H3832" s="277"/>
      <c r="I3832" s="278"/>
      <c r="J3832" s="37"/>
      <c r="K3832" s="37"/>
      <c r="L3832" s="37"/>
      <c r="M3832" s="37"/>
      <c r="N3832" s="260"/>
      <c r="O3832" s="260"/>
      <c r="P3832" s="260"/>
      <c r="Q3832" s="260"/>
      <c r="R3832" s="260"/>
    </row>
    <row r="3833">
      <c r="A3833" s="279"/>
      <c r="B3833" s="31"/>
      <c r="C3833" s="31"/>
      <c r="D3833" s="31"/>
      <c r="E3833" s="31"/>
      <c r="F3833" s="275"/>
      <c r="G3833" s="276"/>
      <c r="H3833" s="277"/>
      <c r="I3833" s="278"/>
      <c r="J3833" s="37"/>
      <c r="K3833" s="37"/>
      <c r="L3833" s="37"/>
      <c r="M3833" s="37"/>
      <c r="N3833" s="260"/>
      <c r="O3833" s="260"/>
      <c r="P3833" s="260"/>
      <c r="Q3833" s="260"/>
      <c r="R3833" s="260"/>
    </row>
    <row r="3834">
      <c r="A3834" s="279"/>
      <c r="B3834" s="31"/>
      <c r="C3834" s="31"/>
      <c r="D3834" s="31"/>
      <c r="E3834" s="31"/>
      <c r="F3834" s="275"/>
      <c r="G3834" s="276"/>
      <c r="H3834" s="277"/>
      <c r="I3834" s="278"/>
      <c r="J3834" s="37"/>
      <c r="K3834" s="37"/>
      <c r="L3834" s="37"/>
      <c r="M3834" s="37"/>
      <c r="N3834" s="260"/>
      <c r="O3834" s="260"/>
      <c r="P3834" s="260"/>
      <c r="Q3834" s="260"/>
      <c r="R3834" s="260"/>
    </row>
    <row r="3835">
      <c r="A3835" s="279"/>
      <c r="B3835" s="31"/>
      <c r="C3835" s="31"/>
      <c r="D3835" s="31"/>
      <c r="E3835" s="31"/>
      <c r="F3835" s="275"/>
      <c r="G3835" s="276"/>
      <c r="H3835" s="277"/>
      <c r="I3835" s="278"/>
      <c r="J3835" s="37"/>
      <c r="K3835" s="37"/>
      <c r="L3835" s="37"/>
      <c r="M3835" s="37"/>
      <c r="N3835" s="260"/>
      <c r="O3835" s="260"/>
      <c r="P3835" s="260"/>
      <c r="Q3835" s="260"/>
      <c r="R3835" s="260"/>
    </row>
    <row r="3836">
      <c r="A3836" s="279"/>
      <c r="B3836" s="31"/>
      <c r="C3836" s="31"/>
      <c r="D3836" s="31"/>
      <c r="E3836" s="31"/>
      <c r="F3836" s="275"/>
      <c r="G3836" s="276"/>
      <c r="H3836" s="277"/>
      <c r="I3836" s="278"/>
      <c r="J3836" s="37"/>
      <c r="K3836" s="37"/>
      <c r="L3836" s="37"/>
      <c r="M3836" s="37"/>
      <c r="N3836" s="260"/>
      <c r="O3836" s="260"/>
      <c r="P3836" s="260"/>
      <c r="Q3836" s="260"/>
      <c r="R3836" s="260"/>
    </row>
    <row r="3837">
      <c r="A3837" s="279"/>
      <c r="B3837" s="31"/>
      <c r="C3837" s="31"/>
      <c r="D3837" s="31"/>
      <c r="E3837" s="31"/>
      <c r="F3837" s="275"/>
      <c r="G3837" s="276"/>
      <c r="H3837" s="277"/>
      <c r="I3837" s="278"/>
      <c r="J3837" s="37"/>
      <c r="K3837" s="37"/>
      <c r="L3837" s="37"/>
      <c r="M3837" s="37"/>
      <c r="N3837" s="260"/>
      <c r="O3837" s="260"/>
      <c r="P3837" s="260"/>
      <c r="Q3837" s="260"/>
      <c r="R3837" s="260"/>
    </row>
    <row r="3838">
      <c r="A3838" s="279"/>
      <c r="B3838" s="31"/>
      <c r="C3838" s="31"/>
      <c r="D3838" s="31"/>
      <c r="E3838" s="31"/>
      <c r="F3838" s="275"/>
      <c r="G3838" s="276"/>
      <c r="H3838" s="277"/>
      <c r="I3838" s="278"/>
      <c r="J3838" s="37"/>
      <c r="K3838" s="37"/>
      <c r="L3838" s="37"/>
      <c r="M3838" s="37"/>
      <c r="N3838" s="260"/>
      <c r="O3838" s="260"/>
      <c r="P3838" s="260"/>
      <c r="Q3838" s="260"/>
      <c r="R3838" s="260"/>
    </row>
    <row r="3839">
      <c r="A3839" s="279"/>
      <c r="B3839" s="31"/>
      <c r="C3839" s="31"/>
      <c r="D3839" s="31"/>
      <c r="E3839" s="31"/>
      <c r="F3839" s="275"/>
      <c r="G3839" s="276"/>
      <c r="H3839" s="277"/>
      <c r="I3839" s="278"/>
      <c r="J3839" s="37"/>
      <c r="K3839" s="37"/>
      <c r="L3839" s="37"/>
      <c r="M3839" s="37"/>
      <c r="N3839" s="260"/>
      <c r="O3839" s="260"/>
      <c r="P3839" s="260"/>
      <c r="Q3839" s="260"/>
      <c r="R3839" s="260"/>
    </row>
    <row r="3840">
      <c r="A3840" s="279"/>
      <c r="B3840" s="31"/>
      <c r="C3840" s="31"/>
      <c r="D3840" s="31"/>
      <c r="E3840" s="31"/>
      <c r="F3840" s="275"/>
      <c r="G3840" s="276"/>
      <c r="H3840" s="277"/>
      <c r="I3840" s="278"/>
      <c r="J3840" s="37"/>
      <c r="K3840" s="37"/>
      <c r="L3840" s="37"/>
      <c r="M3840" s="37"/>
      <c r="N3840" s="260"/>
      <c r="O3840" s="260"/>
      <c r="P3840" s="260"/>
      <c r="Q3840" s="260"/>
      <c r="R3840" s="260"/>
    </row>
    <row r="3841">
      <c r="A3841" s="279"/>
      <c r="B3841" s="31"/>
      <c r="C3841" s="31"/>
      <c r="D3841" s="31"/>
      <c r="E3841" s="31"/>
      <c r="F3841" s="275"/>
      <c r="G3841" s="276"/>
      <c r="H3841" s="277"/>
      <c r="I3841" s="278"/>
      <c r="J3841" s="37"/>
      <c r="K3841" s="37"/>
      <c r="L3841" s="37"/>
      <c r="M3841" s="37"/>
      <c r="N3841" s="260"/>
      <c r="O3841" s="260"/>
      <c r="P3841" s="260"/>
      <c r="Q3841" s="260"/>
      <c r="R3841" s="260"/>
    </row>
    <row r="3842">
      <c r="A3842" s="279"/>
      <c r="B3842" s="31"/>
      <c r="C3842" s="31"/>
      <c r="D3842" s="31"/>
      <c r="E3842" s="31"/>
      <c r="F3842" s="275"/>
      <c r="G3842" s="276"/>
      <c r="H3842" s="277"/>
      <c r="I3842" s="278"/>
      <c r="J3842" s="37"/>
      <c r="K3842" s="37"/>
      <c r="L3842" s="37"/>
      <c r="M3842" s="37"/>
      <c r="N3842" s="260"/>
      <c r="O3842" s="260"/>
      <c r="P3842" s="260"/>
      <c r="Q3842" s="260"/>
      <c r="R3842" s="260"/>
    </row>
    <row r="3843">
      <c r="A3843" s="279"/>
      <c r="B3843" s="31"/>
      <c r="C3843" s="31"/>
      <c r="D3843" s="31"/>
      <c r="E3843" s="31"/>
      <c r="F3843" s="275"/>
      <c r="G3843" s="276"/>
      <c r="H3843" s="277"/>
      <c r="I3843" s="278"/>
      <c r="J3843" s="37"/>
      <c r="K3843" s="37"/>
      <c r="L3843" s="37"/>
      <c r="M3843" s="37"/>
      <c r="N3843" s="260"/>
      <c r="O3843" s="260"/>
      <c r="P3843" s="260"/>
      <c r="Q3843" s="260"/>
      <c r="R3843" s="260"/>
    </row>
    <row r="3844">
      <c r="A3844" s="279"/>
      <c r="B3844" s="31"/>
      <c r="C3844" s="31"/>
      <c r="D3844" s="31"/>
      <c r="E3844" s="31"/>
      <c r="F3844" s="275"/>
      <c r="G3844" s="276"/>
      <c r="H3844" s="277"/>
      <c r="I3844" s="278"/>
      <c r="J3844" s="37"/>
      <c r="K3844" s="37"/>
      <c r="L3844" s="37"/>
      <c r="M3844" s="37"/>
      <c r="N3844" s="260"/>
      <c r="O3844" s="260"/>
      <c r="P3844" s="260"/>
      <c r="Q3844" s="260"/>
      <c r="R3844" s="260"/>
    </row>
    <row r="3845">
      <c r="A3845" s="279"/>
      <c r="B3845" s="31"/>
      <c r="C3845" s="31"/>
      <c r="D3845" s="31"/>
      <c r="E3845" s="31"/>
      <c r="F3845" s="275"/>
      <c r="G3845" s="276"/>
      <c r="H3845" s="277"/>
      <c r="I3845" s="278"/>
      <c r="J3845" s="37"/>
      <c r="K3845" s="37"/>
      <c r="L3845" s="37"/>
      <c r="M3845" s="37"/>
      <c r="N3845" s="260"/>
      <c r="O3845" s="260"/>
      <c r="P3845" s="260"/>
      <c r="Q3845" s="260"/>
      <c r="R3845" s="260"/>
    </row>
    <row r="3846">
      <c r="A3846" s="279"/>
      <c r="B3846" s="31"/>
      <c r="C3846" s="31"/>
      <c r="D3846" s="31"/>
      <c r="E3846" s="31"/>
      <c r="F3846" s="275"/>
      <c r="G3846" s="276"/>
      <c r="H3846" s="277"/>
      <c r="I3846" s="278"/>
      <c r="J3846" s="37"/>
      <c r="K3846" s="37"/>
      <c r="L3846" s="37"/>
      <c r="M3846" s="37"/>
      <c r="N3846" s="260"/>
      <c r="O3846" s="260"/>
      <c r="P3846" s="260"/>
      <c r="Q3846" s="260"/>
      <c r="R3846" s="260"/>
    </row>
    <row r="3847">
      <c r="A3847" s="279"/>
      <c r="B3847" s="31"/>
      <c r="C3847" s="31"/>
      <c r="D3847" s="31"/>
      <c r="E3847" s="31"/>
      <c r="F3847" s="275"/>
      <c r="G3847" s="276"/>
      <c r="H3847" s="277"/>
      <c r="I3847" s="278"/>
      <c r="J3847" s="37"/>
      <c r="K3847" s="37"/>
      <c r="L3847" s="37"/>
      <c r="M3847" s="37"/>
      <c r="N3847" s="260"/>
      <c r="O3847" s="260"/>
      <c r="P3847" s="260"/>
      <c r="Q3847" s="260"/>
      <c r="R3847" s="260"/>
    </row>
    <row r="3848">
      <c r="A3848" s="279"/>
      <c r="B3848" s="31"/>
      <c r="C3848" s="31"/>
      <c r="D3848" s="31"/>
      <c r="E3848" s="31"/>
      <c r="F3848" s="275"/>
      <c r="G3848" s="276"/>
      <c r="H3848" s="277"/>
      <c r="I3848" s="278"/>
      <c r="J3848" s="37"/>
      <c r="K3848" s="37"/>
      <c r="L3848" s="37"/>
      <c r="M3848" s="37"/>
      <c r="N3848" s="260"/>
      <c r="O3848" s="260"/>
      <c r="P3848" s="260"/>
      <c r="Q3848" s="260"/>
      <c r="R3848" s="260"/>
    </row>
    <row r="3849">
      <c r="A3849" s="279"/>
      <c r="B3849" s="31"/>
      <c r="C3849" s="31"/>
      <c r="D3849" s="31"/>
      <c r="E3849" s="31"/>
      <c r="F3849" s="275"/>
      <c r="G3849" s="276"/>
      <c r="H3849" s="277"/>
      <c r="I3849" s="278"/>
      <c r="J3849" s="37"/>
      <c r="K3849" s="37"/>
      <c r="L3849" s="37"/>
      <c r="M3849" s="37"/>
      <c r="N3849" s="260"/>
      <c r="O3849" s="260"/>
      <c r="P3849" s="260"/>
      <c r="Q3849" s="260"/>
      <c r="R3849" s="260"/>
    </row>
    <row r="3850">
      <c r="A3850" s="279"/>
      <c r="B3850" s="31"/>
      <c r="C3850" s="31"/>
      <c r="D3850" s="31"/>
      <c r="E3850" s="31"/>
      <c r="F3850" s="275"/>
      <c r="G3850" s="276"/>
      <c r="H3850" s="277"/>
      <c r="I3850" s="278"/>
      <c r="J3850" s="37"/>
      <c r="K3850" s="37"/>
      <c r="L3850" s="37"/>
      <c r="M3850" s="37"/>
      <c r="N3850" s="260"/>
      <c r="O3850" s="260"/>
      <c r="P3850" s="260"/>
      <c r="Q3850" s="260"/>
      <c r="R3850" s="260"/>
    </row>
    <row r="3851">
      <c r="A3851" s="279"/>
      <c r="B3851" s="31"/>
      <c r="C3851" s="31"/>
      <c r="D3851" s="31"/>
      <c r="E3851" s="31"/>
      <c r="F3851" s="275"/>
      <c r="G3851" s="276"/>
      <c r="H3851" s="277"/>
      <c r="I3851" s="278"/>
      <c r="J3851" s="37"/>
      <c r="K3851" s="37"/>
      <c r="L3851" s="37"/>
      <c r="M3851" s="37"/>
      <c r="N3851" s="260"/>
      <c r="O3851" s="260"/>
      <c r="P3851" s="260"/>
      <c r="Q3851" s="260"/>
      <c r="R3851" s="260"/>
    </row>
    <row r="3852">
      <c r="A3852" s="279"/>
      <c r="B3852" s="31"/>
      <c r="C3852" s="31"/>
      <c r="D3852" s="31"/>
      <c r="E3852" s="31"/>
      <c r="F3852" s="275"/>
      <c r="G3852" s="276"/>
      <c r="H3852" s="277"/>
      <c r="I3852" s="278"/>
      <c r="J3852" s="37"/>
      <c r="K3852" s="37"/>
      <c r="L3852" s="37"/>
      <c r="M3852" s="37"/>
      <c r="N3852" s="260"/>
      <c r="O3852" s="260"/>
      <c r="P3852" s="260"/>
      <c r="Q3852" s="260"/>
      <c r="R3852" s="260"/>
    </row>
    <row r="3853">
      <c r="A3853" s="279"/>
      <c r="B3853" s="31"/>
      <c r="C3853" s="31"/>
      <c r="D3853" s="31"/>
      <c r="E3853" s="31"/>
      <c r="F3853" s="275"/>
      <c r="G3853" s="276"/>
      <c r="H3853" s="277"/>
      <c r="I3853" s="278"/>
      <c r="J3853" s="37"/>
      <c r="K3853" s="37"/>
      <c r="L3853" s="37"/>
      <c r="M3853" s="37"/>
      <c r="N3853" s="260"/>
      <c r="O3853" s="260"/>
      <c r="P3853" s="260"/>
      <c r="Q3853" s="260"/>
      <c r="R3853" s="260"/>
    </row>
    <row r="3854">
      <c r="A3854" s="279"/>
      <c r="B3854" s="31"/>
      <c r="C3854" s="31"/>
      <c r="D3854" s="31"/>
      <c r="E3854" s="31"/>
      <c r="F3854" s="275"/>
      <c r="G3854" s="276"/>
      <c r="H3854" s="277"/>
      <c r="I3854" s="278"/>
      <c r="J3854" s="37"/>
      <c r="K3854" s="37"/>
      <c r="L3854" s="37"/>
      <c r="M3854" s="37"/>
      <c r="N3854" s="260"/>
      <c r="O3854" s="260"/>
      <c r="P3854" s="260"/>
      <c r="Q3854" s="260"/>
      <c r="R3854" s="260"/>
    </row>
    <row r="3855">
      <c r="A3855" s="279"/>
      <c r="B3855" s="31"/>
      <c r="C3855" s="31"/>
      <c r="D3855" s="31"/>
      <c r="E3855" s="31"/>
      <c r="F3855" s="275"/>
      <c r="G3855" s="276"/>
      <c r="H3855" s="277"/>
      <c r="I3855" s="278"/>
      <c r="J3855" s="37"/>
      <c r="K3855" s="37"/>
      <c r="L3855" s="37"/>
      <c r="M3855" s="37"/>
      <c r="N3855" s="260"/>
      <c r="O3855" s="260"/>
      <c r="P3855" s="260"/>
      <c r="Q3855" s="260"/>
      <c r="R3855" s="260"/>
    </row>
    <row r="3856">
      <c r="A3856" s="279"/>
      <c r="B3856" s="31"/>
      <c r="C3856" s="31"/>
      <c r="D3856" s="31"/>
      <c r="E3856" s="31"/>
      <c r="F3856" s="275"/>
      <c r="G3856" s="276"/>
      <c r="H3856" s="277"/>
      <c r="I3856" s="278"/>
      <c r="J3856" s="37"/>
      <c r="K3856" s="37"/>
      <c r="L3856" s="37"/>
      <c r="M3856" s="37"/>
      <c r="N3856" s="260"/>
      <c r="O3856" s="260"/>
      <c r="P3856" s="260"/>
      <c r="Q3856" s="260"/>
      <c r="R3856" s="260"/>
    </row>
    <row r="3857">
      <c r="A3857" s="279"/>
      <c r="B3857" s="31"/>
      <c r="C3857" s="31"/>
      <c r="D3857" s="31"/>
      <c r="E3857" s="31"/>
      <c r="F3857" s="275"/>
      <c r="G3857" s="276"/>
      <c r="H3857" s="277"/>
      <c r="I3857" s="278"/>
      <c r="J3857" s="37"/>
      <c r="K3857" s="37"/>
      <c r="L3857" s="37"/>
      <c r="M3857" s="37"/>
      <c r="N3857" s="260"/>
      <c r="O3857" s="260"/>
      <c r="P3857" s="260"/>
      <c r="Q3857" s="260"/>
      <c r="R3857" s="260"/>
    </row>
    <row r="3858">
      <c r="A3858" s="279"/>
      <c r="B3858" s="31"/>
      <c r="C3858" s="31"/>
      <c r="D3858" s="31"/>
      <c r="E3858" s="31"/>
      <c r="F3858" s="275"/>
      <c r="G3858" s="276"/>
      <c r="H3858" s="277"/>
      <c r="I3858" s="278"/>
      <c r="J3858" s="37"/>
      <c r="K3858" s="37"/>
      <c r="L3858" s="37"/>
      <c r="M3858" s="37"/>
      <c r="N3858" s="260"/>
      <c r="O3858" s="260"/>
      <c r="P3858" s="260"/>
      <c r="Q3858" s="260"/>
      <c r="R3858" s="260"/>
    </row>
    <row r="3859">
      <c r="A3859" s="279"/>
      <c r="B3859" s="31"/>
      <c r="C3859" s="31"/>
      <c r="D3859" s="31"/>
      <c r="E3859" s="31"/>
      <c r="F3859" s="275"/>
      <c r="G3859" s="276"/>
      <c r="H3859" s="277"/>
      <c r="I3859" s="278"/>
      <c r="J3859" s="37"/>
      <c r="K3859" s="37"/>
      <c r="L3859" s="37"/>
      <c r="M3859" s="37"/>
      <c r="N3859" s="260"/>
      <c r="O3859" s="260"/>
      <c r="P3859" s="260"/>
      <c r="Q3859" s="260"/>
      <c r="R3859" s="260"/>
    </row>
    <row r="3860">
      <c r="A3860" s="279"/>
      <c r="B3860" s="31"/>
      <c r="C3860" s="31"/>
      <c r="D3860" s="31"/>
      <c r="E3860" s="31"/>
      <c r="F3860" s="275"/>
      <c r="G3860" s="276"/>
      <c r="H3860" s="277"/>
      <c r="I3860" s="278"/>
      <c r="J3860" s="37"/>
      <c r="K3860" s="37"/>
      <c r="L3860" s="37"/>
      <c r="M3860" s="37"/>
      <c r="N3860" s="260"/>
      <c r="O3860" s="260"/>
      <c r="P3860" s="260"/>
      <c r="Q3860" s="260"/>
      <c r="R3860" s="260"/>
    </row>
    <row r="3861">
      <c r="A3861" s="279"/>
      <c r="B3861" s="31"/>
      <c r="C3861" s="31"/>
      <c r="D3861" s="31"/>
      <c r="E3861" s="31"/>
      <c r="F3861" s="275"/>
      <c r="G3861" s="276"/>
      <c r="H3861" s="277"/>
      <c r="I3861" s="278"/>
      <c r="J3861" s="37"/>
      <c r="K3861" s="37"/>
      <c r="L3861" s="37"/>
      <c r="M3861" s="37"/>
      <c r="N3861" s="260"/>
      <c r="O3861" s="260"/>
      <c r="P3861" s="260"/>
      <c r="Q3861" s="260"/>
      <c r="R3861" s="260"/>
    </row>
    <row r="3862">
      <c r="A3862" s="279"/>
      <c r="B3862" s="31"/>
      <c r="C3862" s="31"/>
      <c r="D3862" s="31"/>
      <c r="E3862" s="31"/>
      <c r="F3862" s="275"/>
      <c r="G3862" s="276"/>
      <c r="H3862" s="277"/>
      <c r="I3862" s="278"/>
      <c r="J3862" s="37"/>
      <c r="K3862" s="37"/>
      <c r="L3862" s="37"/>
      <c r="M3862" s="37"/>
      <c r="N3862" s="260"/>
      <c r="O3862" s="260"/>
      <c r="P3862" s="260"/>
      <c r="Q3862" s="260"/>
      <c r="R3862" s="260"/>
    </row>
    <row r="3863">
      <c r="A3863" s="279"/>
      <c r="B3863" s="31"/>
      <c r="C3863" s="31"/>
      <c r="D3863" s="31"/>
      <c r="E3863" s="31"/>
      <c r="F3863" s="275"/>
      <c r="G3863" s="276"/>
      <c r="H3863" s="277"/>
      <c r="I3863" s="278"/>
      <c r="J3863" s="37"/>
      <c r="K3863" s="37"/>
      <c r="L3863" s="37"/>
      <c r="M3863" s="37"/>
      <c r="N3863" s="260"/>
      <c r="O3863" s="260"/>
      <c r="P3863" s="260"/>
      <c r="Q3863" s="260"/>
      <c r="R3863" s="260"/>
    </row>
    <row r="3864">
      <c r="A3864" s="279"/>
      <c r="B3864" s="31"/>
      <c r="C3864" s="31"/>
      <c r="D3864" s="31"/>
      <c r="E3864" s="31"/>
      <c r="F3864" s="275"/>
      <c r="G3864" s="276"/>
      <c r="H3864" s="277"/>
      <c r="I3864" s="278"/>
      <c r="J3864" s="37"/>
      <c r="K3864" s="37"/>
      <c r="L3864" s="37"/>
      <c r="M3864" s="37"/>
      <c r="N3864" s="260"/>
      <c r="O3864" s="260"/>
      <c r="P3864" s="260"/>
      <c r="Q3864" s="260"/>
      <c r="R3864" s="260"/>
    </row>
    <row r="3865">
      <c r="A3865" s="279"/>
      <c r="B3865" s="31"/>
      <c r="C3865" s="31"/>
      <c r="D3865" s="31"/>
      <c r="E3865" s="31"/>
      <c r="F3865" s="275"/>
      <c r="G3865" s="276"/>
      <c r="H3865" s="277"/>
      <c r="I3865" s="278"/>
      <c r="J3865" s="37"/>
      <c r="K3865" s="37"/>
      <c r="L3865" s="37"/>
      <c r="M3865" s="37"/>
      <c r="N3865" s="260"/>
      <c r="O3865" s="260"/>
      <c r="P3865" s="260"/>
      <c r="Q3865" s="260"/>
      <c r="R3865" s="260"/>
    </row>
    <row r="3866">
      <c r="A3866" s="279"/>
      <c r="B3866" s="31"/>
      <c r="C3866" s="31"/>
      <c r="D3866" s="31"/>
      <c r="E3866" s="31"/>
      <c r="F3866" s="275"/>
      <c r="G3866" s="276"/>
      <c r="H3866" s="277"/>
      <c r="I3866" s="278"/>
      <c r="J3866" s="37"/>
      <c r="K3866" s="37"/>
      <c r="L3866" s="37"/>
      <c r="M3866" s="37"/>
      <c r="N3866" s="260"/>
      <c r="O3866" s="260"/>
      <c r="P3866" s="260"/>
      <c r="Q3866" s="260"/>
      <c r="R3866" s="260"/>
    </row>
    <row r="3867">
      <c r="A3867" s="279"/>
      <c r="B3867" s="31"/>
      <c r="C3867" s="31"/>
      <c r="D3867" s="31"/>
      <c r="E3867" s="31"/>
      <c r="F3867" s="275"/>
      <c r="G3867" s="276"/>
      <c r="H3867" s="277"/>
      <c r="I3867" s="278"/>
      <c r="J3867" s="37"/>
      <c r="K3867" s="37"/>
      <c r="L3867" s="37"/>
      <c r="M3867" s="37"/>
      <c r="N3867" s="260"/>
      <c r="O3867" s="260"/>
      <c r="P3867" s="260"/>
      <c r="Q3867" s="260"/>
      <c r="R3867" s="260"/>
    </row>
    <row r="3868">
      <c r="A3868" s="279"/>
      <c r="B3868" s="31"/>
      <c r="C3868" s="31"/>
      <c r="D3868" s="31"/>
      <c r="E3868" s="31"/>
      <c r="F3868" s="275"/>
      <c r="G3868" s="276"/>
      <c r="H3868" s="277"/>
      <c r="I3868" s="278"/>
      <c r="J3868" s="37"/>
      <c r="K3868" s="37"/>
      <c r="L3868" s="37"/>
      <c r="M3868" s="37"/>
      <c r="N3868" s="260"/>
      <c r="O3868" s="260"/>
      <c r="P3868" s="260"/>
      <c r="Q3868" s="260"/>
      <c r="R3868" s="260"/>
    </row>
    <row r="3869">
      <c r="A3869" s="279"/>
      <c r="B3869" s="31"/>
      <c r="C3869" s="31"/>
      <c r="D3869" s="31"/>
      <c r="E3869" s="31"/>
      <c r="F3869" s="275"/>
      <c r="G3869" s="276"/>
      <c r="H3869" s="277"/>
      <c r="I3869" s="278"/>
      <c r="J3869" s="37"/>
      <c r="K3869" s="37"/>
      <c r="L3869" s="37"/>
      <c r="M3869" s="37"/>
      <c r="N3869" s="260"/>
      <c r="O3869" s="260"/>
      <c r="P3869" s="260"/>
      <c r="Q3869" s="260"/>
      <c r="R3869" s="260"/>
    </row>
    <row r="3870">
      <c r="A3870" s="279"/>
      <c r="B3870" s="31"/>
      <c r="C3870" s="31"/>
      <c r="D3870" s="31"/>
      <c r="E3870" s="31"/>
      <c r="F3870" s="275"/>
      <c r="G3870" s="276"/>
      <c r="H3870" s="277"/>
      <c r="I3870" s="278"/>
      <c r="J3870" s="37"/>
      <c r="K3870" s="37"/>
      <c r="L3870" s="37"/>
      <c r="M3870" s="37"/>
      <c r="N3870" s="260"/>
      <c r="O3870" s="260"/>
      <c r="P3870" s="260"/>
      <c r="Q3870" s="260"/>
      <c r="R3870" s="260"/>
    </row>
    <row r="3871">
      <c r="A3871" s="279"/>
      <c r="B3871" s="31"/>
      <c r="C3871" s="31"/>
      <c r="D3871" s="31"/>
      <c r="E3871" s="31"/>
      <c r="F3871" s="275"/>
      <c r="G3871" s="276"/>
      <c r="H3871" s="277"/>
      <c r="I3871" s="278"/>
      <c r="J3871" s="37"/>
      <c r="K3871" s="37"/>
      <c r="L3871" s="37"/>
      <c r="M3871" s="37"/>
      <c r="N3871" s="260"/>
      <c r="O3871" s="260"/>
      <c r="P3871" s="260"/>
      <c r="Q3871" s="260"/>
      <c r="R3871" s="260"/>
    </row>
    <row r="3872">
      <c r="A3872" s="279"/>
      <c r="B3872" s="31"/>
      <c r="C3872" s="31"/>
      <c r="D3872" s="31"/>
      <c r="E3872" s="31"/>
      <c r="F3872" s="275"/>
      <c r="G3872" s="276"/>
      <c r="H3872" s="277"/>
      <c r="I3872" s="278"/>
      <c r="J3872" s="37"/>
      <c r="K3872" s="37"/>
      <c r="L3872" s="37"/>
      <c r="M3872" s="37"/>
      <c r="N3872" s="260"/>
      <c r="O3872" s="260"/>
      <c r="P3872" s="260"/>
      <c r="Q3872" s="260"/>
      <c r="R3872" s="260"/>
    </row>
    <row r="3873">
      <c r="A3873" s="279"/>
      <c r="B3873" s="31"/>
      <c r="C3873" s="31"/>
      <c r="D3873" s="31"/>
      <c r="E3873" s="31"/>
      <c r="F3873" s="275"/>
      <c r="G3873" s="276"/>
      <c r="H3873" s="277"/>
      <c r="I3873" s="278"/>
      <c r="J3873" s="37"/>
      <c r="K3873" s="37"/>
      <c r="L3873" s="37"/>
      <c r="M3873" s="37"/>
      <c r="N3873" s="260"/>
      <c r="O3873" s="260"/>
      <c r="P3873" s="260"/>
      <c r="Q3873" s="260"/>
      <c r="R3873" s="260"/>
    </row>
    <row r="3874">
      <c r="A3874" s="279"/>
      <c r="B3874" s="31"/>
      <c r="C3874" s="31"/>
      <c r="D3874" s="31"/>
      <c r="E3874" s="31"/>
      <c r="F3874" s="275"/>
      <c r="G3874" s="276"/>
      <c r="H3874" s="277"/>
      <c r="I3874" s="278"/>
      <c r="J3874" s="37"/>
      <c r="K3874" s="37"/>
      <c r="L3874" s="37"/>
      <c r="M3874" s="37"/>
      <c r="N3874" s="260"/>
      <c r="O3874" s="260"/>
      <c r="P3874" s="260"/>
      <c r="Q3874" s="260"/>
      <c r="R3874" s="260"/>
    </row>
    <row r="3875">
      <c r="A3875" s="279"/>
      <c r="B3875" s="31"/>
      <c r="C3875" s="31"/>
      <c r="D3875" s="31"/>
      <c r="E3875" s="31"/>
      <c r="F3875" s="275"/>
      <c r="G3875" s="276"/>
      <c r="H3875" s="277"/>
      <c r="I3875" s="278"/>
      <c r="J3875" s="37"/>
      <c r="K3875" s="37"/>
      <c r="L3875" s="37"/>
      <c r="M3875" s="37"/>
      <c r="N3875" s="260"/>
      <c r="O3875" s="260"/>
      <c r="P3875" s="260"/>
      <c r="Q3875" s="260"/>
      <c r="R3875" s="260"/>
    </row>
    <row r="3876">
      <c r="A3876" s="279"/>
      <c r="B3876" s="31"/>
      <c r="C3876" s="31"/>
      <c r="D3876" s="31"/>
      <c r="E3876" s="31"/>
      <c r="F3876" s="275"/>
      <c r="G3876" s="276"/>
      <c r="H3876" s="277"/>
      <c r="I3876" s="278"/>
      <c r="J3876" s="37"/>
      <c r="K3876" s="37"/>
      <c r="L3876" s="37"/>
      <c r="M3876" s="37"/>
      <c r="N3876" s="260"/>
      <c r="O3876" s="260"/>
      <c r="P3876" s="260"/>
      <c r="Q3876" s="260"/>
      <c r="R3876" s="260"/>
    </row>
    <row r="3877">
      <c r="A3877" s="279"/>
      <c r="B3877" s="31"/>
      <c r="C3877" s="31"/>
      <c r="D3877" s="31"/>
      <c r="E3877" s="31"/>
      <c r="F3877" s="275"/>
      <c r="G3877" s="276"/>
      <c r="H3877" s="277"/>
      <c r="I3877" s="278"/>
      <c r="J3877" s="37"/>
      <c r="K3877" s="37"/>
      <c r="L3877" s="37"/>
      <c r="M3877" s="37"/>
      <c r="N3877" s="260"/>
      <c r="O3877" s="260"/>
      <c r="P3877" s="260"/>
      <c r="Q3877" s="260"/>
      <c r="R3877" s="260"/>
    </row>
    <row r="3878">
      <c r="A3878" s="279"/>
      <c r="B3878" s="31"/>
      <c r="C3878" s="31"/>
      <c r="D3878" s="31"/>
      <c r="E3878" s="31"/>
      <c r="F3878" s="275"/>
      <c r="G3878" s="276"/>
      <c r="H3878" s="277"/>
      <c r="I3878" s="278"/>
      <c r="J3878" s="37"/>
      <c r="K3878" s="37"/>
      <c r="L3878" s="37"/>
      <c r="M3878" s="37"/>
      <c r="N3878" s="260"/>
      <c r="O3878" s="260"/>
      <c r="P3878" s="260"/>
      <c r="Q3878" s="260"/>
      <c r="R3878" s="260"/>
    </row>
    <row r="3879">
      <c r="A3879" s="279"/>
      <c r="B3879" s="31"/>
      <c r="C3879" s="31"/>
      <c r="D3879" s="31"/>
      <c r="E3879" s="31"/>
      <c r="F3879" s="275"/>
      <c r="G3879" s="276"/>
      <c r="H3879" s="277"/>
      <c r="I3879" s="278"/>
      <c r="J3879" s="37"/>
      <c r="K3879" s="37"/>
      <c r="L3879" s="37"/>
      <c r="M3879" s="37"/>
      <c r="N3879" s="260"/>
      <c r="O3879" s="260"/>
      <c r="P3879" s="260"/>
      <c r="Q3879" s="260"/>
      <c r="R3879" s="260"/>
    </row>
    <row r="3880">
      <c r="A3880" s="279"/>
      <c r="B3880" s="31"/>
      <c r="C3880" s="31"/>
      <c r="D3880" s="31"/>
      <c r="E3880" s="31"/>
      <c r="F3880" s="275"/>
      <c r="G3880" s="276"/>
      <c r="H3880" s="277"/>
      <c r="I3880" s="278"/>
      <c r="J3880" s="37"/>
      <c r="K3880" s="37"/>
      <c r="L3880" s="37"/>
      <c r="M3880" s="37"/>
      <c r="N3880" s="260"/>
      <c r="O3880" s="260"/>
      <c r="P3880" s="260"/>
      <c r="Q3880" s="260"/>
      <c r="R3880" s="260"/>
    </row>
    <row r="3881">
      <c r="A3881" s="279"/>
      <c r="B3881" s="31"/>
      <c r="C3881" s="31"/>
      <c r="D3881" s="31"/>
      <c r="E3881" s="31"/>
      <c r="F3881" s="275"/>
      <c r="G3881" s="276"/>
      <c r="H3881" s="277"/>
      <c r="I3881" s="278"/>
      <c r="J3881" s="37"/>
      <c r="K3881" s="37"/>
      <c r="L3881" s="37"/>
      <c r="M3881" s="37"/>
      <c r="N3881" s="260"/>
      <c r="O3881" s="260"/>
      <c r="P3881" s="260"/>
      <c r="Q3881" s="260"/>
      <c r="R3881" s="260"/>
    </row>
    <row r="3882">
      <c r="A3882" s="279"/>
      <c r="B3882" s="31"/>
      <c r="C3882" s="31"/>
      <c r="D3882" s="31"/>
      <c r="E3882" s="31"/>
      <c r="F3882" s="275"/>
      <c r="G3882" s="276"/>
      <c r="H3882" s="277"/>
      <c r="I3882" s="278"/>
      <c r="J3882" s="37"/>
      <c r="K3882" s="37"/>
      <c r="L3882" s="37"/>
      <c r="M3882" s="37"/>
      <c r="N3882" s="260"/>
      <c r="O3882" s="260"/>
      <c r="P3882" s="260"/>
      <c r="Q3882" s="260"/>
      <c r="R3882" s="260"/>
    </row>
    <row r="3883">
      <c r="A3883" s="279"/>
      <c r="B3883" s="31"/>
      <c r="C3883" s="31"/>
      <c r="D3883" s="31"/>
      <c r="E3883" s="31"/>
      <c r="F3883" s="275"/>
      <c r="G3883" s="276"/>
      <c r="H3883" s="277"/>
      <c r="I3883" s="278"/>
      <c r="J3883" s="37"/>
      <c r="K3883" s="37"/>
      <c r="L3883" s="37"/>
      <c r="M3883" s="37"/>
      <c r="N3883" s="260"/>
      <c r="O3883" s="260"/>
      <c r="P3883" s="260"/>
      <c r="Q3883" s="260"/>
      <c r="R3883" s="260"/>
    </row>
    <row r="3884">
      <c r="A3884" s="279"/>
      <c r="B3884" s="31"/>
      <c r="C3884" s="31"/>
      <c r="D3884" s="31"/>
      <c r="E3884" s="31"/>
      <c r="F3884" s="275"/>
      <c r="G3884" s="276"/>
      <c r="H3884" s="277"/>
      <c r="I3884" s="278"/>
      <c r="J3884" s="37"/>
      <c r="K3884" s="37"/>
      <c r="L3884" s="37"/>
      <c r="M3884" s="37"/>
      <c r="N3884" s="260"/>
      <c r="O3884" s="260"/>
      <c r="P3884" s="260"/>
      <c r="Q3884" s="260"/>
      <c r="R3884" s="260"/>
    </row>
    <row r="3885">
      <c r="A3885" s="279"/>
      <c r="B3885" s="31"/>
      <c r="C3885" s="31"/>
      <c r="D3885" s="31"/>
      <c r="E3885" s="31"/>
      <c r="F3885" s="275"/>
      <c r="G3885" s="276"/>
      <c r="H3885" s="277"/>
      <c r="I3885" s="278"/>
      <c r="J3885" s="37"/>
      <c r="K3885" s="37"/>
      <c r="L3885" s="37"/>
      <c r="M3885" s="37"/>
      <c r="N3885" s="260"/>
      <c r="O3885" s="260"/>
      <c r="P3885" s="260"/>
      <c r="Q3885" s="260"/>
      <c r="R3885" s="260"/>
    </row>
    <row r="3886">
      <c r="A3886" s="279"/>
      <c r="B3886" s="31"/>
      <c r="C3886" s="31"/>
      <c r="D3886" s="31"/>
      <c r="E3886" s="31"/>
      <c r="F3886" s="275"/>
      <c r="G3886" s="276"/>
      <c r="H3886" s="277"/>
      <c r="I3886" s="278"/>
      <c r="J3886" s="37"/>
      <c r="K3886" s="37"/>
      <c r="L3886" s="37"/>
      <c r="M3886" s="37"/>
      <c r="N3886" s="260"/>
      <c r="O3886" s="260"/>
      <c r="P3886" s="260"/>
      <c r="Q3886" s="260"/>
      <c r="R3886" s="260"/>
    </row>
    <row r="3887">
      <c r="A3887" s="279"/>
      <c r="B3887" s="31"/>
      <c r="C3887" s="31"/>
      <c r="D3887" s="31"/>
      <c r="E3887" s="31"/>
      <c r="F3887" s="275"/>
      <c r="G3887" s="276"/>
      <c r="H3887" s="277"/>
      <c r="I3887" s="278"/>
      <c r="J3887" s="37"/>
      <c r="K3887" s="37"/>
      <c r="L3887" s="37"/>
      <c r="M3887" s="37"/>
      <c r="N3887" s="260"/>
      <c r="O3887" s="260"/>
      <c r="P3887" s="260"/>
      <c r="Q3887" s="260"/>
      <c r="R3887" s="260"/>
    </row>
    <row r="3888">
      <c r="A3888" s="279"/>
      <c r="B3888" s="31"/>
      <c r="C3888" s="31"/>
      <c r="D3888" s="31"/>
      <c r="E3888" s="31"/>
      <c r="F3888" s="275"/>
      <c r="G3888" s="276"/>
      <c r="H3888" s="277"/>
      <c r="I3888" s="278"/>
      <c r="J3888" s="37"/>
      <c r="K3888" s="37"/>
      <c r="L3888" s="37"/>
      <c r="M3888" s="37"/>
      <c r="N3888" s="260"/>
      <c r="O3888" s="260"/>
      <c r="P3888" s="260"/>
      <c r="Q3888" s="260"/>
      <c r="R3888" s="260"/>
    </row>
    <row r="3889">
      <c r="A3889" s="279"/>
      <c r="B3889" s="31"/>
      <c r="C3889" s="31"/>
      <c r="D3889" s="31"/>
      <c r="E3889" s="31"/>
      <c r="F3889" s="275"/>
      <c r="G3889" s="276"/>
      <c r="H3889" s="277"/>
      <c r="I3889" s="278"/>
      <c r="J3889" s="37"/>
      <c r="K3889" s="37"/>
      <c r="L3889" s="37"/>
      <c r="M3889" s="37"/>
      <c r="N3889" s="260"/>
      <c r="O3889" s="260"/>
      <c r="P3889" s="260"/>
      <c r="Q3889" s="260"/>
      <c r="R3889" s="260"/>
    </row>
    <row r="3890">
      <c r="A3890" s="279"/>
      <c r="B3890" s="31"/>
      <c r="C3890" s="31"/>
      <c r="D3890" s="31"/>
      <c r="E3890" s="31"/>
      <c r="F3890" s="275"/>
      <c r="G3890" s="276"/>
      <c r="H3890" s="277"/>
      <c r="I3890" s="278"/>
      <c r="J3890" s="37"/>
      <c r="K3890" s="37"/>
      <c r="L3890" s="37"/>
      <c r="M3890" s="37"/>
      <c r="N3890" s="260"/>
      <c r="O3890" s="260"/>
      <c r="P3890" s="260"/>
      <c r="Q3890" s="260"/>
      <c r="R3890" s="260"/>
    </row>
    <row r="3891">
      <c r="A3891" s="279"/>
      <c r="B3891" s="31"/>
      <c r="C3891" s="31"/>
      <c r="D3891" s="31"/>
      <c r="E3891" s="31"/>
      <c r="F3891" s="275"/>
      <c r="G3891" s="276"/>
      <c r="H3891" s="277"/>
      <c r="I3891" s="278"/>
      <c r="J3891" s="37"/>
      <c r="K3891" s="37"/>
      <c r="L3891" s="37"/>
      <c r="M3891" s="37"/>
      <c r="N3891" s="260"/>
      <c r="O3891" s="260"/>
      <c r="P3891" s="260"/>
      <c r="Q3891" s="260"/>
      <c r="R3891" s="260"/>
    </row>
    <row r="3892">
      <c r="A3892" s="279"/>
      <c r="B3892" s="31"/>
      <c r="C3892" s="31"/>
      <c r="D3892" s="31"/>
      <c r="E3892" s="31"/>
      <c r="F3892" s="275"/>
      <c r="G3892" s="276"/>
      <c r="H3892" s="277"/>
      <c r="I3892" s="278"/>
      <c r="J3892" s="37"/>
      <c r="K3892" s="37"/>
      <c r="L3892" s="37"/>
      <c r="M3892" s="37"/>
      <c r="N3892" s="260"/>
      <c r="O3892" s="260"/>
      <c r="P3892" s="260"/>
      <c r="Q3892" s="260"/>
      <c r="R3892" s="260"/>
    </row>
    <row r="3893">
      <c r="A3893" s="279"/>
      <c r="B3893" s="31"/>
      <c r="C3893" s="31"/>
      <c r="D3893" s="31"/>
      <c r="E3893" s="31"/>
      <c r="F3893" s="275"/>
      <c r="G3893" s="276"/>
      <c r="H3893" s="277"/>
      <c r="I3893" s="278"/>
      <c r="J3893" s="37"/>
      <c r="K3893" s="37"/>
      <c r="L3893" s="37"/>
      <c r="M3893" s="37"/>
      <c r="N3893" s="260"/>
      <c r="O3893" s="260"/>
      <c r="P3893" s="260"/>
      <c r="Q3893" s="260"/>
      <c r="R3893" s="260"/>
    </row>
    <row r="3894">
      <c r="A3894" s="279"/>
      <c r="B3894" s="31"/>
      <c r="C3894" s="31"/>
      <c r="D3894" s="31"/>
      <c r="E3894" s="31"/>
      <c r="F3894" s="275"/>
      <c r="G3894" s="276"/>
      <c r="H3894" s="277"/>
      <c r="I3894" s="278"/>
      <c r="J3894" s="37"/>
      <c r="K3894" s="37"/>
      <c r="L3894" s="37"/>
      <c r="M3894" s="37"/>
      <c r="N3894" s="260"/>
      <c r="O3894" s="260"/>
      <c r="P3894" s="260"/>
      <c r="Q3894" s="260"/>
      <c r="R3894" s="260"/>
    </row>
    <row r="3895">
      <c r="A3895" s="279"/>
      <c r="B3895" s="31"/>
      <c r="C3895" s="31"/>
      <c r="D3895" s="31"/>
      <c r="E3895" s="31"/>
      <c r="F3895" s="275"/>
      <c r="G3895" s="276"/>
      <c r="H3895" s="277"/>
      <c r="I3895" s="278"/>
      <c r="J3895" s="37"/>
      <c r="K3895" s="37"/>
      <c r="L3895" s="37"/>
      <c r="M3895" s="37"/>
      <c r="N3895" s="260"/>
      <c r="O3895" s="260"/>
      <c r="P3895" s="260"/>
      <c r="Q3895" s="260"/>
      <c r="R3895" s="260"/>
    </row>
    <row r="3896">
      <c r="A3896" s="279"/>
      <c r="B3896" s="31"/>
      <c r="C3896" s="31"/>
      <c r="D3896" s="31"/>
      <c r="E3896" s="31"/>
      <c r="F3896" s="275"/>
      <c r="G3896" s="276"/>
      <c r="H3896" s="277"/>
      <c r="I3896" s="278"/>
      <c r="J3896" s="37"/>
      <c r="K3896" s="37"/>
      <c r="L3896" s="37"/>
      <c r="M3896" s="37"/>
      <c r="N3896" s="260"/>
      <c r="O3896" s="260"/>
      <c r="P3896" s="260"/>
      <c r="Q3896" s="260"/>
      <c r="R3896" s="260"/>
    </row>
    <row r="3897">
      <c r="A3897" s="279"/>
      <c r="B3897" s="31"/>
      <c r="C3897" s="31"/>
      <c r="D3897" s="31"/>
      <c r="E3897" s="31"/>
      <c r="F3897" s="275"/>
      <c r="G3897" s="276"/>
      <c r="H3897" s="277"/>
      <c r="I3897" s="278"/>
      <c r="J3897" s="37"/>
      <c r="K3897" s="37"/>
      <c r="L3897" s="37"/>
      <c r="M3897" s="37"/>
      <c r="N3897" s="260"/>
      <c r="O3897" s="260"/>
      <c r="P3897" s="260"/>
      <c r="Q3897" s="260"/>
      <c r="R3897" s="260"/>
    </row>
    <row r="3898">
      <c r="A3898" s="279"/>
      <c r="B3898" s="31"/>
      <c r="C3898" s="31"/>
      <c r="D3898" s="31"/>
      <c r="E3898" s="31"/>
      <c r="F3898" s="275"/>
      <c r="G3898" s="276"/>
      <c r="H3898" s="277"/>
      <c r="I3898" s="278"/>
      <c r="J3898" s="37"/>
      <c r="K3898" s="37"/>
      <c r="L3898" s="37"/>
      <c r="M3898" s="37"/>
      <c r="N3898" s="260"/>
      <c r="O3898" s="260"/>
      <c r="P3898" s="260"/>
      <c r="Q3898" s="260"/>
      <c r="R3898" s="260"/>
    </row>
    <row r="3899">
      <c r="A3899" s="279"/>
      <c r="B3899" s="31"/>
      <c r="C3899" s="31"/>
      <c r="D3899" s="31"/>
      <c r="E3899" s="31"/>
      <c r="F3899" s="275"/>
      <c r="G3899" s="276"/>
      <c r="H3899" s="277"/>
      <c r="I3899" s="278"/>
      <c r="J3899" s="37"/>
      <c r="K3899" s="37"/>
      <c r="L3899" s="37"/>
      <c r="M3899" s="37"/>
      <c r="N3899" s="260"/>
      <c r="O3899" s="260"/>
      <c r="P3899" s="260"/>
      <c r="Q3899" s="260"/>
      <c r="R3899" s="260"/>
    </row>
    <row r="3900">
      <c r="A3900" s="279"/>
      <c r="B3900" s="31"/>
      <c r="C3900" s="31"/>
      <c r="D3900" s="31"/>
      <c r="E3900" s="31"/>
      <c r="F3900" s="275"/>
      <c r="G3900" s="276"/>
      <c r="H3900" s="277"/>
      <c r="I3900" s="278"/>
      <c r="J3900" s="37"/>
      <c r="K3900" s="37"/>
      <c r="L3900" s="37"/>
      <c r="M3900" s="37"/>
      <c r="N3900" s="260"/>
      <c r="O3900" s="260"/>
      <c r="P3900" s="260"/>
      <c r="Q3900" s="260"/>
      <c r="R3900" s="260"/>
    </row>
    <row r="3901">
      <c r="A3901" s="279"/>
      <c r="B3901" s="31"/>
      <c r="C3901" s="31"/>
      <c r="D3901" s="31"/>
      <c r="E3901" s="31"/>
      <c r="F3901" s="275"/>
      <c r="G3901" s="276"/>
      <c r="H3901" s="277"/>
      <c r="I3901" s="278"/>
      <c r="J3901" s="37"/>
      <c r="K3901" s="37"/>
      <c r="L3901" s="37"/>
      <c r="M3901" s="37"/>
      <c r="N3901" s="260"/>
      <c r="O3901" s="260"/>
      <c r="P3901" s="260"/>
      <c r="Q3901" s="260"/>
      <c r="R3901" s="260"/>
    </row>
    <row r="3902">
      <c r="A3902" s="279"/>
      <c r="B3902" s="31"/>
      <c r="C3902" s="31"/>
      <c r="D3902" s="31"/>
      <c r="E3902" s="31"/>
      <c r="F3902" s="275"/>
      <c r="G3902" s="276"/>
      <c r="H3902" s="277"/>
      <c r="I3902" s="278"/>
      <c r="J3902" s="37"/>
      <c r="K3902" s="37"/>
      <c r="L3902" s="37"/>
      <c r="M3902" s="37"/>
      <c r="N3902" s="260"/>
      <c r="O3902" s="260"/>
      <c r="P3902" s="260"/>
      <c r="Q3902" s="260"/>
      <c r="R3902" s="260"/>
    </row>
    <row r="3903">
      <c r="A3903" s="279"/>
      <c r="B3903" s="31"/>
      <c r="C3903" s="31"/>
      <c r="D3903" s="31"/>
      <c r="E3903" s="31"/>
      <c r="F3903" s="275"/>
      <c r="G3903" s="276"/>
      <c r="H3903" s="277"/>
      <c r="I3903" s="278"/>
      <c r="J3903" s="37"/>
      <c r="K3903" s="37"/>
      <c r="L3903" s="37"/>
      <c r="M3903" s="37"/>
      <c r="N3903" s="260"/>
      <c r="O3903" s="260"/>
      <c r="P3903" s="260"/>
      <c r="Q3903" s="260"/>
      <c r="R3903" s="260"/>
    </row>
    <row r="3904">
      <c r="A3904" s="279"/>
      <c r="B3904" s="31"/>
      <c r="C3904" s="31"/>
      <c r="D3904" s="31"/>
      <c r="E3904" s="31"/>
      <c r="F3904" s="275"/>
      <c r="G3904" s="276"/>
      <c r="H3904" s="277"/>
      <c r="I3904" s="278"/>
      <c r="J3904" s="37"/>
      <c r="K3904" s="37"/>
      <c r="L3904" s="37"/>
      <c r="M3904" s="37"/>
      <c r="N3904" s="260"/>
      <c r="O3904" s="260"/>
      <c r="P3904" s="260"/>
      <c r="Q3904" s="260"/>
      <c r="R3904" s="260"/>
    </row>
    <row r="3905">
      <c r="A3905" s="279"/>
      <c r="B3905" s="31"/>
      <c r="C3905" s="31"/>
      <c r="D3905" s="31"/>
      <c r="E3905" s="31"/>
      <c r="F3905" s="275"/>
      <c r="G3905" s="276"/>
      <c r="H3905" s="277"/>
      <c r="I3905" s="278"/>
      <c r="J3905" s="37"/>
      <c r="K3905" s="37"/>
      <c r="L3905" s="37"/>
      <c r="M3905" s="37"/>
      <c r="N3905" s="260"/>
      <c r="O3905" s="260"/>
      <c r="P3905" s="260"/>
      <c r="Q3905" s="260"/>
      <c r="R3905" s="260"/>
    </row>
    <row r="3906">
      <c r="A3906" s="279"/>
      <c r="B3906" s="31"/>
      <c r="C3906" s="31"/>
      <c r="D3906" s="31"/>
      <c r="E3906" s="31"/>
      <c r="F3906" s="275"/>
      <c r="G3906" s="276"/>
      <c r="H3906" s="277"/>
      <c r="I3906" s="278"/>
      <c r="J3906" s="37"/>
      <c r="K3906" s="37"/>
      <c r="L3906" s="37"/>
      <c r="M3906" s="37"/>
      <c r="N3906" s="260"/>
      <c r="O3906" s="260"/>
      <c r="P3906" s="260"/>
      <c r="Q3906" s="260"/>
      <c r="R3906" s="260"/>
    </row>
    <row r="3907">
      <c r="A3907" s="279"/>
      <c r="B3907" s="31"/>
      <c r="C3907" s="31"/>
      <c r="D3907" s="31"/>
      <c r="E3907" s="31"/>
      <c r="F3907" s="275"/>
      <c r="G3907" s="276"/>
      <c r="H3907" s="277"/>
      <c r="I3907" s="278"/>
      <c r="J3907" s="37"/>
      <c r="K3907" s="37"/>
      <c r="L3907" s="37"/>
      <c r="M3907" s="37"/>
      <c r="N3907" s="260"/>
      <c r="O3907" s="260"/>
      <c r="P3907" s="260"/>
      <c r="Q3907" s="260"/>
      <c r="R3907" s="260"/>
    </row>
    <row r="3908">
      <c r="A3908" s="279"/>
      <c r="B3908" s="31"/>
      <c r="C3908" s="31"/>
      <c r="D3908" s="31"/>
      <c r="E3908" s="31"/>
      <c r="F3908" s="275"/>
      <c r="G3908" s="276"/>
      <c r="H3908" s="277"/>
      <c r="I3908" s="278"/>
      <c r="J3908" s="37"/>
      <c r="K3908" s="37"/>
      <c r="L3908" s="37"/>
      <c r="M3908" s="37"/>
      <c r="N3908" s="260"/>
      <c r="O3908" s="260"/>
      <c r="P3908" s="260"/>
      <c r="Q3908" s="260"/>
      <c r="R3908" s="260"/>
    </row>
    <row r="3909">
      <c r="A3909" s="279"/>
      <c r="B3909" s="31"/>
      <c r="C3909" s="31"/>
      <c r="D3909" s="31"/>
      <c r="E3909" s="31"/>
      <c r="F3909" s="275"/>
      <c r="G3909" s="276"/>
      <c r="H3909" s="277"/>
      <c r="I3909" s="278"/>
      <c r="J3909" s="37"/>
      <c r="K3909" s="37"/>
      <c r="L3909" s="37"/>
      <c r="M3909" s="37"/>
      <c r="N3909" s="260"/>
      <c r="O3909" s="260"/>
      <c r="P3909" s="260"/>
      <c r="Q3909" s="260"/>
      <c r="R3909" s="260"/>
    </row>
    <row r="3910">
      <c r="A3910" s="279"/>
      <c r="B3910" s="31"/>
      <c r="C3910" s="31"/>
      <c r="D3910" s="31"/>
      <c r="E3910" s="31"/>
      <c r="F3910" s="275"/>
      <c r="G3910" s="276"/>
      <c r="H3910" s="277"/>
      <c r="I3910" s="278"/>
      <c r="J3910" s="37"/>
      <c r="K3910" s="37"/>
      <c r="L3910" s="37"/>
      <c r="M3910" s="37"/>
      <c r="N3910" s="260"/>
      <c r="O3910" s="260"/>
      <c r="P3910" s="260"/>
      <c r="Q3910" s="260"/>
      <c r="R3910" s="260"/>
    </row>
    <row r="3911">
      <c r="A3911" s="279"/>
      <c r="B3911" s="31"/>
      <c r="C3911" s="31"/>
      <c r="D3911" s="31"/>
      <c r="E3911" s="31"/>
      <c r="F3911" s="275"/>
      <c r="G3911" s="276"/>
      <c r="H3911" s="277"/>
      <c r="I3911" s="278"/>
      <c r="J3911" s="37"/>
      <c r="K3911" s="37"/>
      <c r="L3911" s="37"/>
      <c r="M3911" s="37"/>
      <c r="N3911" s="260"/>
      <c r="O3911" s="260"/>
      <c r="P3911" s="260"/>
      <c r="Q3911" s="260"/>
      <c r="R3911" s="260"/>
    </row>
    <row r="3912">
      <c r="A3912" s="279"/>
      <c r="B3912" s="31"/>
      <c r="C3912" s="31"/>
      <c r="D3912" s="31"/>
      <c r="E3912" s="31"/>
      <c r="F3912" s="275"/>
      <c r="G3912" s="276"/>
      <c r="H3912" s="277"/>
      <c r="I3912" s="278"/>
      <c r="J3912" s="37"/>
      <c r="K3912" s="37"/>
      <c r="L3912" s="37"/>
      <c r="M3912" s="37"/>
      <c r="N3912" s="260"/>
      <c r="O3912" s="260"/>
      <c r="P3912" s="260"/>
      <c r="Q3912" s="260"/>
      <c r="R3912" s="260"/>
    </row>
    <row r="3913">
      <c r="A3913" s="279"/>
      <c r="B3913" s="31"/>
      <c r="C3913" s="31"/>
      <c r="D3913" s="31"/>
      <c r="E3913" s="31"/>
      <c r="F3913" s="275"/>
      <c r="G3913" s="276"/>
      <c r="H3913" s="277"/>
      <c r="I3913" s="278"/>
      <c r="J3913" s="37"/>
      <c r="K3913" s="37"/>
      <c r="L3913" s="37"/>
      <c r="M3913" s="37"/>
      <c r="N3913" s="260"/>
      <c r="O3913" s="260"/>
      <c r="P3913" s="260"/>
      <c r="Q3913" s="260"/>
      <c r="R3913" s="260"/>
    </row>
    <row r="3914">
      <c r="A3914" s="279"/>
      <c r="B3914" s="31"/>
      <c r="C3914" s="31"/>
      <c r="D3914" s="31"/>
      <c r="E3914" s="31"/>
      <c r="F3914" s="275"/>
      <c r="G3914" s="276"/>
      <c r="H3914" s="277"/>
      <c r="I3914" s="278"/>
      <c r="J3914" s="37"/>
      <c r="K3914" s="37"/>
      <c r="L3914" s="37"/>
      <c r="M3914" s="37"/>
      <c r="N3914" s="260"/>
      <c r="O3914" s="260"/>
      <c r="P3914" s="260"/>
      <c r="Q3914" s="260"/>
      <c r="R3914" s="260"/>
    </row>
    <row r="3915">
      <c r="A3915" s="279"/>
      <c r="B3915" s="31"/>
      <c r="C3915" s="31"/>
      <c r="D3915" s="31"/>
      <c r="E3915" s="31"/>
      <c r="F3915" s="275"/>
      <c r="G3915" s="276"/>
      <c r="H3915" s="277"/>
      <c r="I3915" s="278"/>
      <c r="J3915" s="37"/>
      <c r="K3915" s="37"/>
      <c r="L3915" s="37"/>
      <c r="M3915" s="37"/>
      <c r="N3915" s="260"/>
      <c r="O3915" s="260"/>
      <c r="P3915" s="260"/>
      <c r="Q3915" s="260"/>
      <c r="R3915" s="260"/>
    </row>
    <row r="3916">
      <c r="A3916" s="279"/>
      <c r="B3916" s="31"/>
      <c r="C3916" s="31"/>
      <c r="D3916" s="31"/>
      <c r="E3916" s="31"/>
      <c r="F3916" s="275"/>
      <c r="G3916" s="276"/>
      <c r="H3916" s="277"/>
      <c r="I3916" s="278"/>
      <c r="J3916" s="37"/>
      <c r="K3916" s="37"/>
      <c r="L3916" s="37"/>
      <c r="M3916" s="37"/>
      <c r="N3916" s="260"/>
      <c r="O3916" s="260"/>
      <c r="P3916" s="260"/>
      <c r="Q3916" s="260"/>
      <c r="R3916" s="260"/>
    </row>
    <row r="3917">
      <c r="A3917" s="279"/>
      <c r="B3917" s="31"/>
      <c r="C3917" s="31"/>
      <c r="D3917" s="31"/>
      <c r="E3917" s="31"/>
      <c r="F3917" s="275"/>
      <c r="G3917" s="276"/>
      <c r="H3917" s="277"/>
      <c r="I3917" s="278"/>
      <c r="J3917" s="37"/>
      <c r="K3917" s="37"/>
      <c r="L3917" s="37"/>
      <c r="M3917" s="37"/>
      <c r="N3917" s="260"/>
      <c r="O3917" s="260"/>
      <c r="P3917" s="260"/>
      <c r="Q3917" s="260"/>
      <c r="R3917" s="260"/>
    </row>
    <row r="3918">
      <c r="A3918" s="279"/>
      <c r="B3918" s="31"/>
      <c r="C3918" s="31"/>
      <c r="D3918" s="31"/>
      <c r="E3918" s="31"/>
      <c r="F3918" s="275"/>
      <c r="G3918" s="276"/>
      <c r="H3918" s="277"/>
      <c r="I3918" s="278"/>
      <c r="J3918" s="37"/>
      <c r="K3918" s="37"/>
      <c r="L3918" s="37"/>
      <c r="M3918" s="37"/>
      <c r="N3918" s="260"/>
      <c r="O3918" s="260"/>
      <c r="P3918" s="260"/>
      <c r="Q3918" s="260"/>
      <c r="R3918" s="260"/>
    </row>
    <row r="3919">
      <c r="A3919" s="279"/>
      <c r="B3919" s="31"/>
      <c r="C3919" s="31"/>
      <c r="D3919" s="31"/>
      <c r="E3919" s="31"/>
      <c r="F3919" s="275"/>
      <c r="G3919" s="276"/>
      <c r="H3919" s="277"/>
      <c r="I3919" s="278"/>
      <c r="J3919" s="37"/>
      <c r="K3919" s="37"/>
      <c r="L3919" s="37"/>
      <c r="M3919" s="37"/>
      <c r="N3919" s="260"/>
      <c r="O3919" s="260"/>
      <c r="P3919" s="260"/>
      <c r="Q3919" s="260"/>
      <c r="R3919" s="260"/>
    </row>
    <row r="3920">
      <c r="A3920" s="279"/>
      <c r="B3920" s="31"/>
      <c r="C3920" s="31"/>
      <c r="D3920" s="31"/>
      <c r="E3920" s="31"/>
      <c r="F3920" s="275"/>
      <c r="G3920" s="276"/>
      <c r="H3920" s="277"/>
      <c r="I3920" s="278"/>
      <c r="J3920" s="37"/>
      <c r="K3920" s="37"/>
      <c r="L3920" s="37"/>
      <c r="M3920" s="37"/>
      <c r="N3920" s="260"/>
      <c r="O3920" s="260"/>
      <c r="P3920" s="260"/>
      <c r="Q3920" s="260"/>
      <c r="R3920" s="260"/>
    </row>
    <row r="3921">
      <c r="A3921" s="279"/>
      <c r="B3921" s="31"/>
      <c r="C3921" s="31"/>
      <c r="D3921" s="31"/>
      <c r="E3921" s="31"/>
      <c r="F3921" s="275"/>
      <c r="G3921" s="276"/>
      <c r="H3921" s="277"/>
      <c r="I3921" s="278"/>
      <c r="J3921" s="37"/>
      <c r="K3921" s="37"/>
      <c r="L3921" s="37"/>
      <c r="M3921" s="37"/>
      <c r="N3921" s="260"/>
      <c r="O3921" s="260"/>
      <c r="P3921" s="260"/>
      <c r="Q3921" s="260"/>
      <c r="R3921" s="260"/>
    </row>
    <row r="3922">
      <c r="A3922" s="279"/>
      <c r="B3922" s="31"/>
      <c r="C3922" s="31"/>
      <c r="D3922" s="31"/>
      <c r="E3922" s="31"/>
      <c r="F3922" s="275"/>
      <c r="G3922" s="276"/>
      <c r="H3922" s="277"/>
      <c r="I3922" s="278"/>
      <c r="J3922" s="37"/>
      <c r="K3922" s="37"/>
      <c r="L3922" s="37"/>
      <c r="M3922" s="37"/>
      <c r="N3922" s="260"/>
      <c r="O3922" s="260"/>
      <c r="P3922" s="260"/>
      <c r="Q3922" s="260"/>
      <c r="R3922" s="260"/>
    </row>
    <row r="3923">
      <c r="A3923" s="279"/>
      <c r="B3923" s="31"/>
      <c r="C3923" s="31"/>
      <c r="D3923" s="31"/>
      <c r="E3923" s="31"/>
      <c r="F3923" s="275"/>
      <c r="G3923" s="276"/>
      <c r="H3923" s="277"/>
      <c r="I3923" s="278"/>
      <c r="J3923" s="37"/>
      <c r="K3923" s="37"/>
      <c r="L3923" s="37"/>
      <c r="M3923" s="37"/>
      <c r="N3923" s="260"/>
      <c r="O3923" s="260"/>
      <c r="P3923" s="260"/>
      <c r="Q3923" s="260"/>
      <c r="R3923" s="260"/>
    </row>
    <row r="3924">
      <c r="A3924" s="279"/>
      <c r="B3924" s="31"/>
      <c r="C3924" s="31"/>
      <c r="D3924" s="31"/>
      <c r="E3924" s="31"/>
      <c r="F3924" s="275"/>
      <c r="G3924" s="276"/>
      <c r="H3924" s="277"/>
      <c r="I3924" s="278"/>
      <c r="J3924" s="37"/>
      <c r="K3924" s="37"/>
      <c r="L3924" s="37"/>
      <c r="M3924" s="37"/>
      <c r="N3924" s="260"/>
      <c r="O3924" s="260"/>
      <c r="P3924" s="260"/>
      <c r="Q3924" s="260"/>
      <c r="R3924" s="260"/>
    </row>
    <row r="3925">
      <c r="A3925" s="279"/>
      <c r="B3925" s="31"/>
      <c r="C3925" s="31"/>
      <c r="D3925" s="31"/>
      <c r="E3925" s="31"/>
      <c r="F3925" s="275"/>
      <c r="G3925" s="276"/>
      <c r="H3925" s="277"/>
      <c r="I3925" s="278"/>
      <c r="J3925" s="37"/>
      <c r="K3925" s="37"/>
      <c r="L3925" s="37"/>
      <c r="M3925" s="37"/>
      <c r="N3925" s="260"/>
      <c r="O3925" s="260"/>
      <c r="P3925" s="260"/>
      <c r="Q3925" s="260"/>
      <c r="R3925" s="260"/>
    </row>
    <row r="3926">
      <c r="A3926" s="279"/>
      <c r="B3926" s="31"/>
      <c r="C3926" s="31"/>
      <c r="D3926" s="31"/>
      <c r="E3926" s="31"/>
      <c r="F3926" s="275"/>
      <c r="G3926" s="276"/>
      <c r="H3926" s="277"/>
      <c r="I3926" s="278"/>
      <c r="J3926" s="37"/>
      <c r="K3926" s="37"/>
      <c r="L3926" s="37"/>
      <c r="M3926" s="37"/>
      <c r="N3926" s="260"/>
      <c r="O3926" s="260"/>
      <c r="P3926" s="260"/>
      <c r="Q3926" s="260"/>
      <c r="R3926" s="260"/>
    </row>
    <row r="3927">
      <c r="A3927" s="279"/>
      <c r="B3927" s="31"/>
      <c r="C3927" s="31"/>
      <c r="D3927" s="31"/>
      <c r="E3927" s="31"/>
      <c r="F3927" s="275"/>
      <c r="G3927" s="276"/>
      <c r="H3927" s="277"/>
      <c r="I3927" s="278"/>
      <c r="J3927" s="37"/>
      <c r="K3927" s="37"/>
      <c r="L3927" s="37"/>
      <c r="M3927" s="37"/>
      <c r="N3927" s="260"/>
      <c r="O3927" s="260"/>
      <c r="P3927" s="260"/>
      <c r="Q3927" s="260"/>
      <c r="R3927" s="260"/>
    </row>
    <row r="3928">
      <c r="A3928" s="279"/>
      <c r="B3928" s="31"/>
      <c r="C3928" s="31"/>
      <c r="D3928" s="31"/>
      <c r="E3928" s="31"/>
      <c r="F3928" s="275"/>
      <c r="G3928" s="276"/>
      <c r="H3928" s="277"/>
      <c r="I3928" s="278"/>
      <c r="J3928" s="37"/>
      <c r="K3928" s="37"/>
      <c r="L3928" s="37"/>
      <c r="M3928" s="37"/>
      <c r="N3928" s="260"/>
      <c r="O3928" s="260"/>
      <c r="P3928" s="260"/>
      <c r="Q3928" s="260"/>
      <c r="R3928" s="260"/>
    </row>
    <row r="3929">
      <c r="A3929" s="279"/>
      <c r="B3929" s="31"/>
      <c r="C3929" s="31"/>
      <c r="D3929" s="31"/>
      <c r="E3929" s="31"/>
      <c r="F3929" s="275"/>
      <c r="G3929" s="276"/>
      <c r="H3929" s="277"/>
      <c r="I3929" s="278"/>
      <c r="J3929" s="37"/>
      <c r="K3929" s="37"/>
      <c r="L3929" s="37"/>
      <c r="M3929" s="37"/>
      <c r="N3929" s="260"/>
      <c r="O3929" s="260"/>
      <c r="P3929" s="260"/>
      <c r="Q3929" s="260"/>
      <c r="R3929" s="260"/>
    </row>
    <row r="3930">
      <c r="A3930" s="279"/>
      <c r="B3930" s="31"/>
      <c r="C3930" s="31"/>
      <c r="D3930" s="31"/>
      <c r="E3930" s="31"/>
      <c r="F3930" s="275"/>
      <c r="G3930" s="276"/>
      <c r="H3930" s="277"/>
      <c r="I3930" s="278"/>
      <c r="J3930" s="37"/>
      <c r="K3930" s="37"/>
      <c r="L3930" s="37"/>
      <c r="M3930" s="37"/>
      <c r="N3930" s="260"/>
      <c r="O3930" s="260"/>
      <c r="P3930" s="260"/>
      <c r="Q3930" s="260"/>
      <c r="R3930" s="260"/>
    </row>
    <row r="3931">
      <c r="A3931" s="279"/>
      <c r="B3931" s="31"/>
      <c r="C3931" s="31"/>
      <c r="D3931" s="31"/>
      <c r="E3931" s="31"/>
      <c r="F3931" s="275"/>
      <c r="G3931" s="276"/>
      <c r="H3931" s="277"/>
      <c r="I3931" s="278"/>
      <c r="J3931" s="37"/>
      <c r="K3931" s="37"/>
      <c r="L3931" s="37"/>
      <c r="M3931" s="37"/>
      <c r="N3931" s="260"/>
      <c r="O3931" s="260"/>
      <c r="P3931" s="260"/>
      <c r="Q3931" s="260"/>
      <c r="R3931" s="260"/>
    </row>
    <row r="3932">
      <c r="A3932" s="279"/>
      <c r="B3932" s="31"/>
      <c r="C3932" s="31"/>
      <c r="D3932" s="31"/>
      <c r="E3932" s="31"/>
      <c r="F3932" s="275"/>
      <c r="G3932" s="276"/>
      <c r="H3932" s="277"/>
      <c r="I3932" s="278"/>
      <c r="J3932" s="37"/>
      <c r="K3932" s="37"/>
      <c r="L3932" s="37"/>
      <c r="M3932" s="37"/>
      <c r="N3932" s="260"/>
      <c r="O3932" s="260"/>
      <c r="P3932" s="260"/>
      <c r="Q3932" s="260"/>
      <c r="R3932" s="260"/>
    </row>
    <row r="3933">
      <c r="A3933" s="279"/>
      <c r="B3933" s="31"/>
      <c r="C3933" s="31"/>
      <c r="D3933" s="31"/>
      <c r="E3933" s="31"/>
      <c r="F3933" s="275"/>
      <c r="G3933" s="276"/>
      <c r="H3933" s="277"/>
      <c r="I3933" s="278"/>
      <c r="J3933" s="37"/>
      <c r="K3933" s="37"/>
      <c r="L3933" s="37"/>
      <c r="M3933" s="37"/>
      <c r="N3933" s="260"/>
      <c r="O3933" s="260"/>
      <c r="P3933" s="260"/>
      <c r="Q3933" s="260"/>
      <c r="R3933" s="260"/>
    </row>
    <row r="3934">
      <c r="A3934" s="279"/>
      <c r="B3934" s="31"/>
      <c r="C3934" s="31"/>
      <c r="D3934" s="31"/>
      <c r="E3934" s="31"/>
      <c r="F3934" s="275"/>
      <c r="G3934" s="276"/>
      <c r="H3934" s="277"/>
      <c r="I3934" s="278"/>
      <c r="J3934" s="37"/>
      <c r="K3934" s="37"/>
      <c r="L3934" s="37"/>
      <c r="M3934" s="37"/>
      <c r="N3934" s="260"/>
      <c r="O3934" s="260"/>
      <c r="P3934" s="260"/>
      <c r="Q3934" s="260"/>
      <c r="R3934" s="260"/>
    </row>
    <row r="3935">
      <c r="A3935" s="279"/>
      <c r="B3935" s="31"/>
      <c r="C3935" s="31"/>
      <c r="D3935" s="31"/>
      <c r="E3935" s="31"/>
      <c r="F3935" s="275"/>
      <c r="G3935" s="276"/>
      <c r="H3935" s="277"/>
      <c r="I3935" s="278"/>
      <c r="J3935" s="37"/>
      <c r="K3935" s="37"/>
      <c r="L3935" s="37"/>
      <c r="M3935" s="37"/>
      <c r="N3935" s="260"/>
      <c r="O3935" s="260"/>
      <c r="P3935" s="260"/>
      <c r="Q3935" s="260"/>
      <c r="R3935" s="260"/>
    </row>
    <row r="3936">
      <c r="A3936" s="279"/>
      <c r="B3936" s="31"/>
      <c r="C3936" s="31"/>
      <c r="D3936" s="31"/>
      <c r="E3936" s="31"/>
      <c r="F3936" s="275"/>
      <c r="G3936" s="276"/>
      <c r="H3936" s="277"/>
      <c r="I3936" s="278"/>
      <c r="J3936" s="37"/>
      <c r="K3936" s="37"/>
      <c r="L3936" s="37"/>
      <c r="M3936" s="37"/>
      <c r="N3936" s="260"/>
      <c r="O3936" s="260"/>
      <c r="P3936" s="260"/>
      <c r="Q3936" s="260"/>
      <c r="R3936" s="260"/>
    </row>
    <row r="3937">
      <c r="A3937" s="279"/>
      <c r="B3937" s="31"/>
      <c r="C3937" s="31"/>
      <c r="D3937" s="31"/>
      <c r="E3937" s="31"/>
      <c r="F3937" s="275"/>
      <c r="G3937" s="276"/>
      <c r="H3937" s="277"/>
      <c r="I3937" s="278"/>
      <c r="J3937" s="37"/>
      <c r="K3937" s="37"/>
      <c r="L3937" s="37"/>
      <c r="M3937" s="37"/>
      <c r="N3937" s="260"/>
      <c r="O3937" s="260"/>
      <c r="P3937" s="260"/>
      <c r="Q3937" s="260"/>
      <c r="R3937" s="260"/>
    </row>
    <row r="3938">
      <c r="A3938" s="279"/>
      <c r="B3938" s="31"/>
      <c r="C3938" s="31"/>
      <c r="D3938" s="31"/>
      <c r="E3938" s="31"/>
      <c r="F3938" s="275"/>
      <c r="G3938" s="276"/>
      <c r="H3938" s="277"/>
      <c r="I3938" s="278"/>
      <c r="J3938" s="37"/>
      <c r="K3938" s="37"/>
      <c r="L3938" s="37"/>
      <c r="M3938" s="37"/>
      <c r="N3938" s="260"/>
      <c r="O3938" s="260"/>
      <c r="P3938" s="260"/>
      <c r="Q3938" s="260"/>
      <c r="R3938" s="260"/>
    </row>
    <row r="3939">
      <c r="A3939" s="279"/>
      <c r="B3939" s="31"/>
      <c r="C3939" s="31"/>
      <c r="D3939" s="31"/>
      <c r="E3939" s="31"/>
      <c r="F3939" s="275"/>
      <c r="G3939" s="276"/>
      <c r="H3939" s="277"/>
      <c r="I3939" s="278"/>
      <c r="J3939" s="37"/>
      <c r="K3939" s="37"/>
      <c r="L3939" s="37"/>
      <c r="M3939" s="37"/>
      <c r="N3939" s="260"/>
      <c r="O3939" s="260"/>
      <c r="P3939" s="260"/>
      <c r="Q3939" s="260"/>
      <c r="R3939" s="260"/>
    </row>
    <row r="3940">
      <c r="A3940" s="279"/>
      <c r="B3940" s="31"/>
      <c r="C3940" s="31"/>
      <c r="D3940" s="31"/>
      <c r="E3940" s="31"/>
      <c r="F3940" s="275"/>
      <c r="G3940" s="276"/>
      <c r="H3940" s="277"/>
      <c r="I3940" s="278"/>
      <c r="J3940" s="37"/>
      <c r="K3940" s="37"/>
      <c r="L3940" s="37"/>
      <c r="M3940" s="37"/>
      <c r="N3940" s="260"/>
      <c r="O3940" s="260"/>
      <c r="P3940" s="260"/>
      <c r="Q3940" s="260"/>
      <c r="R3940" s="260"/>
    </row>
    <row r="3941">
      <c r="A3941" s="279"/>
      <c r="B3941" s="31"/>
      <c r="C3941" s="31"/>
      <c r="D3941" s="31"/>
      <c r="E3941" s="31"/>
      <c r="F3941" s="275"/>
      <c r="G3941" s="276"/>
      <c r="H3941" s="277"/>
      <c r="I3941" s="278"/>
      <c r="J3941" s="37"/>
      <c r="K3941" s="37"/>
      <c r="L3941" s="37"/>
      <c r="M3941" s="37"/>
      <c r="N3941" s="260"/>
      <c r="O3941" s="260"/>
      <c r="P3941" s="260"/>
      <c r="Q3941" s="260"/>
      <c r="R3941" s="260"/>
    </row>
    <row r="3942">
      <c r="A3942" s="279"/>
      <c r="B3942" s="31"/>
      <c r="C3942" s="31"/>
      <c r="D3942" s="31"/>
      <c r="E3942" s="31"/>
      <c r="F3942" s="275"/>
      <c r="G3942" s="276"/>
      <c r="H3942" s="277"/>
      <c r="I3942" s="278"/>
      <c r="J3942" s="37"/>
      <c r="K3942" s="37"/>
      <c r="L3942" s="37"/>
      <c r="M3942" s="37"/>
      <c r="N3942" s="260"/>
      <c r="O3942" s="260"/>
      <c r="P3942" s="260"/>
      <c r="Q3942" s="260"/>
      <c r="R3942" s="260"/>
    </row>
    <row r="3943">
      <c r="A3943" s="279"/>
      <c r="B3943" s="31"/>
      <c r="C3943" s="31"/>
      <c r="D3943" s="31"/>
      <c r="E3943" s="31"/>
      <c r="F3943" s="275"/>
      <c r="G3943" s="276"/>
      <c r="H3943" s="277"/>
      <c r="I3943" s="278"/>
      <c r="J3943" s="37"/>
      <c r="K3943" s="37"/>
      <c r="L3943" s="37"/>
      <c r="M3943" s="37"/>
      <c r="N3943" s="260"/>
      <c r="O3943" s="260"/>
      <c r="P3943" s="260"/>
      <c r="Q3943" s="260"/>
      <c r="R3943" s="260"/>
    </row>
    <row r="3944">
      <c r="A3944" s="279"/>
      <c r="B3944" s="31"/>
      <c r="C3944" s="31"/>
      <c r="D3944" s="31"/>
      <c r="E3944" s="31"/>
      <c r="F3944" s="275"/>
      <c r="G3944" s="276"/>
      <c r="H3944" s="277"/>
      <c r="I3944" s="278"/>
      <c r="J3944" s="37"/>
      <c r="K3944" s="37"/>
      <c r="L3944" s="37"/>
      <c r="M3944" s="37"/>
      <c r="N3944" s="260"/>
      <c r="O3944" s="260"/>
      <c r="P3944" s="260"/>
      <c r="Q3944" s="260"/>
      <c r="R3944" s="260"/>
    </row>
    <row r="3945">
      <c r="A3945" s="279"/>
      <c r="B3945" s="31"/>
      <c r="C3945" s="31"/>
      <c r="D3945" s="31"/>
      <c r="E3945" s="31"/>
      <c r="F3945" s="275"/>
      <c r="G3945" s="276"/>
      <c r="H3945" s="277"/>
      <c r="I3945" s="278"/>
      <c r="J3945" s="37"/>
      <c r="K3945" s="37"/>
      <c r="L3945" s="37"/>
      <c r="M3945" s="37"/>
      <c r="N3945" s="260"/>
      <c r="O3945" s="260"/>
      <c r="P3945" s="260"/>
      <c r="Q3945" s="260"/>
      <c r="R3945" s="260"/>
    </row>
    <row r="3946">
      <c r="A3946" s="279"/>
      <c r="B3946" s="31"/>
      <c r="C3946" s="31"/>
      <c r="D3946" s="31"/>
      <c r="E3946" s="31"/>
      <c r="F3946" s="275"/>
      <c r="G3946" s="276"/>
      <c r="H3946" s="277"/>
      <c r="I3946" s="278"/>
      <c r="J3946" s="37"/>
      <c r="K3946" s="37"/>
      <c r="L3946" s="37"/>
      <c r="M3946" s="37"/>
      <c r="N3946" s="260"/>
      <c r="O3946" s="260"/>
      <c r="P3946" s="260"/>
      <c r="Q3946" s="260"/>
      <c r="R3946" s="260"/>
    </row>
    <row r="3947">
      <c r="A3947" s="279"/>
      <c r="B3947" s="31"/>
      <c r="C3947" s="31"/>
      <c r="D3947" s="31"/>
      <c r="E3947" s="31"/>
      <c r="F3947" s="275"/>
      <c r="G3947" s="276"/>
      <c r="H3947" s="277"/>
      <c r="I3947" s="278"/>
      <c r="J3947" s="37"/>
      <c r="K3947" s="37"/>
      <c r="L3947" s="37"/>
      <c r="M3947" s="37"/>
      <c r="N3947" s="260"/>
      <c r="O3947" s="260"/>
      <c r="P3947" s="260"/>
      <c r="Q3947" s="260"/>
      <c r="R3947" s="260"/>
    </row>
    <row r="3948">
      <c r="A3948" s="279"/>
      <c r="B3948" s="31"/>
      <c r="C3948" s="31"/>
      <c r="D3948" s="31"/>
      <c r="E3948" s="31"/>
      <c r="F3948" s="275"/>
      <c r="G3948" s="276"/>
      <c r="H3948" s="277"/>
      <c r="I3948" s="278"/>
      <c r="J3948" s="37"/>
      <c r="K3948" s="37"/>
      <c r="L3948" s="37"/>
      <c r="M3948" s="37"/>
      <c r="N3948" s="260"/>
      <c r="O3948" s="260"/>
      <c r="P3948" s="260"/>
      <c r="Q3948" s="260"/>
      <c r="R3948" s="260"/>
    </row>
    <row r="3949">
      <c r="A3949" s="279"/>
      <c r="B3949" s="31"/>
      <c r="C3949" s="31"/>
      <c r="D3949" s="31"/>
      <c r="E3949" s="31"/>
      <c r="F3949" s="275"/>
      <c r="G3949" s="276"/>
      <c r="H3949" s="277"/>
      <c r="I3949" s="278"/>
      <c r="J3949" s="37"/>
      <c r="K3949" s="37"/>
      <c r="L3949" s="37"/>
      <c r="M3949" s="37"/>
      <c r="N3949" s="260"/>
      <c r="O3949" s="260"/>
      <c r="P3949" s="260"/>
      <c r="Q3949" s="260"/>
      <c r="R3949" s="260"/>
    </row>
    <row r="3950">
      <c r="A3950" s="279"/>
      <c r="B3950" s="31"/>
      <c r="C3950" s="31"/>
      <c r="D3950" s="31"/>
      <c r="E3950" s="31"/>
      <c r="F3950" s="275"/>
      <c r="G3950" s="276"/>
      <c r="H3950" s="277"/>
      <c r="I3950" s="278"/>
      <c r="J3950" s="37"/>
      <c r="K3950" s="37"/>
      <c r="L3950" s="37"/>
      <c r="M3950" s="37"/>
      <c r="N3950" s="260"/>
      <c r="O3950" s="260"/>
      <c r="P3950" s="260"/>
      <c r="Q3950" s="260"/>
      <c r="R3950" s="260"/>
    </row>
    <row r="3951">
      <c r="A3951" s="279"/>
      <c r="B3951" s="31"/>
      <c r="C3951" s="31"/>
      <c r="D3951" s="31"/>
      <c r="E3951" s="31"/>
      <c r="F3951" s="275"/>
      <c r="G3951" s="276"/>
      <c r="H3951" s="277"/>
      <c r="I3951" s="278"/>
      <c r="J3951" s="37"/>
      <c r="K3951" s="37"/>
      <c r="L3951" s="37"/>
      <c r="M3951" s="37"/>
      <c r="N3951" s="260"/>
      <c r="O3951" s="260"/>
      <c r="P3951" s="260"/>
      <c r="Q3951" s="260"/>
      <c r="R3951" s="260"/>
    </row>
    <row r="3952">
      <c r="A3952" s="279"/>
      <c r="B3952" s="31"/>
      <c r="C3952" s="31"/>
      <c r="D3952" s="31"/>
      <c r="E3952" s="31"/>
      <c r="F3952" s="275"/>
      <c r="G3952" s="276"/>
      <c r="H3952" s="277"/>
      <c r="I3952" s="278"/>
      <c r="J3952" s="37"/>
      <c r="K3952" s="37"/>
      <c r="L3952" s="37"/>
      <c r="M3952" s="37"/>
      <c r="N3952" s="260"/>
      <c r="O3952" s="260"/>
      <c r="P3952" s="260"/>
      <c r="Q3952" s="260"/>
      <c r="R3952" s="260"/>
    </row>
    <row r="3953">
      <c r="A3953" s="279"/>
      <c r="B3953" s="31"/>
      <c r="C3953" s="31"/>
      <c r="D3953" s="31"/>
      <c r="E3953" s="31"/>
      <c r="F3953" s="275"/>
      <c r="G3953" s="276"/>
      <c r="H3953" s="277"/>
      <c r="I3953" s="278"/>
      <c r="J3953" s="37"/>
      <c r="K3953" s="37"/>
      <c r="L3953" s="37"/>
      <c r="M3953" s="37"/>
      <c r="N3953" s="260"/>
      <c r="O3953" s="260"/>
      <c r="P3953" s="260"/>
      <c r="Q3953" s="260"/>
      <c r="R3953" s="260"/>
    </row>
    <row r="3954">
      <c r="A3954" s="279"/>
      <c r="B3954" s="31"/>
      <c r="C3954" s="31"/>
      <c r="D3954" s="31"/>
      <c r="E3954" s="31"/>
      <c r="F3954" s="275"/>
      <c r="G3954" s="276"/>
      <c r="H3954" s="277"/>
      <c r="I3954" s="278"/>
      <c r="J3954" s="37"/>
      <c r="K3954" s="37"/>
      <c r="L3954" s="37"/>
      <c r="M3954" s="37"/>
      <c r="N3954" s="260"/>
      <c r="O3954" s="260"/>
      <c r="P3954" s="260"/>
      <c r="Q3954" s="260"/>
      <c r="R3954" s="260"/>
    </row>
    <row r="3955">
      <c r="A3955" s="279"/>
      <c r="B3955" s="31"/>
      <c r="C3955" s="31"/>
      <c r="D3955" s="31"/>
      <c r="E3955" s="31"/>
      <c r="F3955" s="275"/>
      <c r="G3955" s="276"/>
      <c r="H3955" s="277"/>
      <c r="I3955" s="278"/>
      <c r="J3955" s="37"/>
      <c r="K3955" s="37"/>
      <c r="L3955" s="37"/>
      <c r="M3955" s="37"/>
      <c r="N3955" s="260"/>
      <c r="O3955" s="260"/>
      <c r="P3955" s="260"/>
      <c r="Q3955" s="260"/>
      <c r="R3955" s="260"/>
    </row>
    <row r="3956">
      <c r="A3956" s="279"/>
      <c r="B3956" s="31"/>
      <c r="C3956" s="31"/>
      <c r="D3956" s="31"/>
      <c r="E3956" s="31"/>
      <c r="F3956" s="275"/>
      <c r="G3956" s="276"/>
      <c r="H3956" s="277"/>
      <c r="I3956" s="278"/>
      <c r="J3956" s="37"/>
      <c r="K3956" s="37"/>
      <c r="L3956" s="37"/>
      <c r="M3956" s="37"/>
      <c r="N3956" s="260"/>
      <c r="O3956" s="260"/>
      <c r="P3956" s="260"/>
      <c r="Q3956" s="260"/>
      <c r="R3956" s="260"/>
    </row>
    <row r="3957">
      <c r="A3957" s="279"/>
      <c r="B3957" s="31"/>
      <c r="C3957" s="31"/>
      <c r="D3957" s="31"/>
      <c r="E3957" s="31"/>
      <c r="F3957" s="275"/>
      <c r="G3957" s="276"/>
      <c r="H3957" s="277"/>
      <c r="I3957" s="278"/>
      <c r="J3957" s="37"/>
      <c r="K3957" s="37"/>
      <c r="L3957" s="37"/>
      <c r="M3957" s="37"/>
      <c r="N3957" s="260"/>
      <c r="O3957" s="260"/>
      <c r="P3957" s="260"/>
      <c r="Q3957" s="260"/>
      <c r="R3957" s="260"/>
    </row>
    <row r="3958">
      <c r="A3958" s="279"/>
      <c r="B3958" s="31"/>
      <c r="C3958" s="31"/>
      <c r="D3958" s="31"/>
      <c r="E3958" s="31"/>
      <c r="F3958" s="275"/>
      <c r="G3958" s="276"/>
      <c r="H3958" s="277"/>
      <c r="I3958" s="278"/>
      <c r="J3958" s="37"/>
      <c r="K3958" s="37"/>
      <c r="L3958" s="37"/>
      <c r="M3958" s="37"/>
      <c r="N3958" s="260"/>
      <c r="O3958" s="260"/>
      <c r="P3958" s="260"/>
      <c r="Q3958" s="260"/>
      <c r="R3958" s="260"/>
    </row>
    <row r="3959">
      <c r="A3959" s="279"/>
      <c r="B3959" s="31"/>
      <c r="C3959" s="31"/>
      <c r="D3959" s="31"/>
      <c r="E3959" s="31"/>
      <c r="F3959" s="275"/>
      <c r="G3959" s="276"/>
      <c r="H3959" s="277"/>
      <c r="I3959" s="278"/>
      <c r="J3959" s="37"/>
      <c r="K3959" s="37"/>
      <c r="L3959" s="37"/>
      <c r="M3959" s="37"/>
      <c r="N3959" s="260"/>
      <c r="O3959" s="260"/>
      <c r="P3959" s="260"/>
      <c r="Q3959" s="260"/>
      <c r="R3959" s="260"/>
    </row>
    <row r="3960">
      <c r="A3960" s="279"/>
      <c r="B3960" s="31"/>
      <c r="C3960" s="31"/>
      <c r="D3960" s="31"/>
      <c r="E3960" s="31"/>
      <c r="F3960" s="275"/>
      <c r="G3960" s="276"/>
      <c r="H3960" s="277"/>
      <c r="I3960" s="278"/>
      <c r="J3960" s="37"/>
      <c r="K3960" s="37"/>
      <c r="L3960" s="37"/>
      <c r="M3960" s="37"/>
      <c r="N3960" s="260"/>
      <c r="O3960" s="260"/>
      <c r="P3960" s="260"/>
      <c r="Q3960" s="260"/>
      <c r="R3960" s="260"/>
    </row>
    <row r="3961">
      <c r="A3961" s="279"/>
      <c r="B3961" s="31"/>
      <c r="C3961" s="31"/>
      <c r="D3961" s="31"/>
      <c r="E3961" s="31"/>
      <c r="F3961" s="275"/>
      <c r="G3961" s="276"/>
      <c r="H3961" s="277"/>
      <c r="I3961" s="278"/>
      <c r="J3961" s="37"/>
      <c r="K3961" s="37"/>
      <c r="L3961" s="37"/>
      <c r="M3961" s="37"/>
      <c r="N3961" s="260"/>
      <c r="O3961" s="260"/>
      <c r="P3961" s="260"/>
      <c r="Q3961" s="260"/>
      <c r="R3961" s="260"/>
    </row>
    <row r="3962">
      <c r="A3962" s="279"/>
      <c r="B3962" s="31"/>
      <c r="C3962" s="31"/>
      <c r="D3962" s="31"/>
      <c r="E3962" s="31"/>
      <c r="F3962" s="275"/>
      <c r="G3962" s="276"/>
      <c r="H3962" s="277"/>
      <c r="I3962" s="278"/>
      <c r="J3962" s="37"/>
      <c r="K3962" s="37"/>
      <c r="L3962" s="37"/>
      <c r="M3962" s="37"/>
      <c r="N3962" s="260"/>
      <c r="O3962" s="260"/>
      <c r="P3962" s="260"/>
      <c r="Q3962" s="260"/>
      <c r="R3962" s="260"/>
    </row>
    <row r="3963">
      <c r="A3963" s="279"/>
      <c r="B3963" s="31"/>
      <c r="C3963" s="31"/>
      <c r="D3963" s="31"/>
      <c r="E3963" s="31"/>
      <c r="F3963" s="275"/>
      <c r="G3963" s="276"/>
      <c r="H3963" s="277"/>
      <c r="I3963" s="278"/>
      <c r="J3963" s="37"/>
      <c r="K3963" s="37"/>
      <c r="L3963" s="37"/>
      <c r="M3963" s="37"/>
      <c r="N3963" s="260"/>
      <c r="O3963" s="260"/>
      <c r="P3963" s="260"/>
      <c r="Q3963" s="260"/>
      <c r="R3963" s="260"/>
    </row>
    <row r="3964">
      <c r="A3964" s="279"/>
      <c r="B3964" s="31"/>
      <c r="C3964" s="31"/>
      <c r="D3964" s="31"/>
      <c r="E3964" s="31"/>
      <c r="F3964" s="275"/>
      <c r="G3964" s="276"/>
      <c r="H3964" s="277"/>
      <c r="I3964" s="278"/>
      <c r="J3964" s="37"/>
      <c r="K3964" s="37"/>
      <c r="L3964" s="37"/>
      <c r="M3964" s="37"/>
      <c r="N3964" s="260"/>
      <c r="O3964" s="260"/>
      <c r="P3964" s="260"/>
      <c r="Q3964" s="260"/>
      <c r="R3964" s="260"/>
    </row>
    <row r="3965">
      <c r="A3965" s="279"/>
      <c r="B3965" s="31"/>
      <c r="C3965" s="31"/>
      <c r="D3965" s="31"/>
      <c r="E3965" s="31"/>
      <c r="F3965" s="275"/>
      <c r="G3965" s="276"/>
      <c r="H3965" s="277"/>
      <c r="I3965" s="278"/>
      <c r="J3965" s="37"/>
      <c r="K3965" s="37"/>
      <c r="L3965" s="37"/>
      <c r="M3965" s="37"/>
      <c r="N3965" s="260"/>
      <c r="O3965" s="260"/>
      <c r="P3965" s="260"/>
      <c r="Q3965" s="260"/>
      <c r="R3965" s="260"/>
    </row>
    <row r="3966">
      <c r="A3966" s="279"/>
      <c r="B3966" s="31"/>
      <c r="C3966" s="31"/>
      <c r="D3966" s="31"/>
      <c r="E3966" s="31"/>
      <c r="F3966" s="275"/>
      <c r="G3966" s="276"/>
      <c r="H3966" s="277"/>
      <c r="I3966" s="278"/>
      <c r="J3966" s="37"/>
      <c r="K3966" s="37"/>
      <c r="L3966" s="37"/>
      <c r="M3966" s="37"/>
      <c r="N3966" s="260"/>
      <c r="O3966" s="260"/>
      <c r="P3966" s="260"/>
      <c r="Q3966" s="260"/>
      <c r="R3966" s="260"/>
    </row>
    <row r="3967">
      <c r="A3967" s="279"/>
      <c r="B3967" s="31"/>
      <c r="C3967" s="31"/>
      <c r="D3967" s="31"/>
      <c r="E3967" s="31"/>
      <c r="F3967" s="275"/>
      <c r="G3967" s="276"/>
      <c r="H3967" s="277"/>
      <c r="I3967" s="278"/>
      <c r="J3967" s="37"/>
      <c r="K3967" s="37"/>
      <c r="L3967" s="37"/>
      <c r="M3967" s="37"/>
      <c r="N3967" s="260"/>
      <c r="O3967" s="260"/>
      <c r="P3967" s="260"/>
      <c r="Q3967" s="260"/>
      <c r="R3967" s="260"/>
    </row>
    <row r="3968">
      <c r="A3968" s="279"/>
      <c r="B3968" s="31"/>
      <c r="C3968" s="31"/>
      <c r="D3968" s="31"/>
      <c r="E3968" s="31"/>
      <c r="F3968" s="275"/>
      <c r="G3968" s="276"/>
      <c r="H3968" s="277"/>
      <c r="I3968" s="278"/>
      <c r="J3968" s="37"/>
      <c r="K3968" s="37"/>
      <c r="L3968" s="37"/>
      <c r="M3968" s="37"/>
      <c r="N3968" s="260"/>
      <c r="O3968" s="260"/>
      <c r="P3968" s="260"/>
      <c r="Q3968" s="260"/>
      <c r="R3968" s="260"/>
    </row>
    <row r="3969">
      <c r="A3969" s="279"/>
      <c r="B3969" s="31"/>
      <c r="C3969" s="31"/>
      <c r="D3969" s="31"/>
      <c r="E3969" s="31"/>
      <c r="F3969" s="275"/>
      <c r="G3969" s="276"/>
      <c r="H3969" s="277"/>
      <c r="I3969" s="278"/>
      <c r="J3969" s="37"/>
      <c r="K3969" s="37"/>
      <c r="L3969" s="37"/>
      <c r="M3969" s="37"/>
      <c r="N3969" s="260"/>
      <c r="O3969" s="260"/>
      <c r="P3969" s="260"/>
      <c r="Q3969" s="260"/>
      <c r="R3969" s="260"/>
    </row>
    <row r="3970">
      <c r="A3970" s="279"/>
      <c r="B3970" s="31"/>
      <c r="C3970" s="31"/>
      <c r="D3970" s="31"/>
      <c r="E3970" s="31"/>
      <c r="F3970" s="275"/>
      <c r="G3970" s="276"/>
      <c r="H3970" s="277"/>
      <c r="I3970" s="278"/>
      <c r="J3970" s="37"/>
      <c r="K3970" s="37"/>
      <c r="L3970" s="37"/>
      <c r="M3970" s="37"/>
      <c r="N3970" s="260"/>
      <c r="O3970" s="260"/>
      <c r="P3970" s="260"/>
      <c r="Q3970" s="260"/>
      <c r="R3970" s="260"/>
    </row>
    <row r="3971">
      <c r="A3971" s="279"/>
      <c r="B3971" s="31"/>
      <c r="C3971" s="31"/>
      <c r="D3971" s="31"/>
      <c r="E3971" s="31"/>
      <c r="F3971" s="275"/>
      <c r="G3971" s="276"/>
      <c r="H3971" s="277"/>
      <c r="I3971" s="278"/>
      <c r="J3971" s="37"/>
      <c r="K3971" s="37"/>
      <c r="L3971" s="37"/>
      <c r="M3971" s="37"/>
      <c r="N3971" s="260"/>
      <c r="O3971" s="260"/>
      <c r="P3971" s="260"/>
      <c r="Q3971" s="260"/>
      <c r="R3971" s="260"/>
    </row>
    <row r="3972">
      <c r="A3972" s="279"/>
      <c r="B3972" s="31"/>
      <c r="C3972" s="31"/>
      <c r="D3972" s="31"/>
      <c r="E3972" s="31"/>
      <c r="F3972" s="275"/>
      <c r="G3972" s="276"/>
      <c r="H3972" s="277"/>
      <c r="I3972" s="278"/>
      <c r="J3972" s="37"/>
      <c r="K3972" s="37"/>
      <c r="L3972" s="37"/>
      <c r="M3972" s="37"/>
      <c r="N3972" s="260"/>
      <c r="O3972" s="260"/>
      <c r="P3972" s="260"/>
      <c r="Q3972" s="260"/>
      <c r="R3972" s="260"/>
    </row>
    <row r="3973">
      <c r="A3973" s="279"/>
      <c r="B3973" s="31"/>
      <c r="C3973" s="31"/>
      <c r="D3973" s="31"/>
      <c r="E3973" s="31"/>
      <c r="F3973" s="275"/>
      <c r="G3973" s="276"/>
      <c r="H3973" s="277"/>
      <c r="I3973" s="278"/>
      <c r="J3973" s="37"/>
      <c r="K3973" s="37"/>
      <c r="L3973" s="37"/>
      <c r="M3973" s="37"/>
      <c r="N3973" s="260"/>
      <c r="O3973" s="260"/>
      <c r="P3973" s="260"/>
      <c r="Q3973" s="260"/>
      <c r="R3973" s="260"/>
    </row>
    <row r="3974">
      <c r="A3974" s="279"/>
      <c r="B3974" s="31"/>
      <c r="C3974" s="31"/>
      <c r="D3974" s="31"/>
      <c r="E3974" s="31"/>
      <c r="F3974" s="275"/>
      <c r="G3974" s="276"/>
      <c r="H3974" s="277"/>
      <c r="I3974" s="278"/>
      <c r="J3974" s="37"/>
      <c r="K3974" s="37"/>
      <c r="L3974" s="37"/>
      <c r="M3974" s="37"/>
      <c r="N3974" s="260"/>
      <c r="O3974" s="260"/>
      <c r="P3974" s="260"/>
      <c r="Q3974" s="260"/>
      <c r="R3974" s="260"/>
    </row>
    <row r="3975">
      <c r="A3975" s="279"/>
      <c r="B3975" s="31"/>
      <c r="C3975" s="31"/>
      <c r="D3975" s="31"/>
      <c r="E3975" s="31"/>
      <c r="F3975" s="275"/>
      <c r="G3975" s="276"/>
      <c r="H3975" s="277"/>
      <c r="I3975" s="278"/>
      <c r="J3975" s="37"/>
      <c r="K3975" s="37"/>
      <c r="L3975" s="37"/>
      <c r="M3975" s="37"/>
      <c r="N3975" s="260"/>
      <c r="O3975" s="260"/>
      <c r="P3975" s="260"/>
      <c r="Q3975" s="260"/>
      <c r="R3975" s="260"/>
    </row>
    <row r="3976">
      <c r="A3976" s="279"/>
      <c r="B3976" s="31"/>
      <c r="C3976" s="31"/>
      <c r="D3976" s="31"/>
      <c r="E3976" s="31"/>
      <c r="F3976" s="275"/>
      <c r="G3976" s="276"/>
      <c r="H3976" s="277"/>
      <c r="I3976" s="278"/>
      <c r="J3976" s="37"/>
      <c r="K3976" s="37"/>
      <c r="L3976" s="37"/>
      <c r="M3976" s="37"/>
      <c r="N3976" s="260"/>
      <c r="O3976" s="260"/>
      <c r="P3976" s="260"/>
      <c r="Q3976" s="260"/>
      <c r="R3976" s="260"/>
    </row>
    <row r="3977">
      <c r="A3977" s="279"/>
      <c r="B3977" s="31"/>
      <c r="C3977" s="31"/>
      <c r="D3977" s="31"/>
      <c r="E3977" s="31"/>
      <c r="F3977" s="275"/>
      <c r="G3977" s="276"/>
      <c r="H3977" s="277"/>
      <c r="I3977" s="278"/>
      <c r="J3977" s="37"/>
      <c r="K3977" s="37"/>
      <c r="L3977" s="37"/>
      <c r="M3977" s="37"/>
      <c r="N3977" s="260"/>
      <c r="O3977" s="260"/>
      <c r="P3977" s="260"/>
      <c r="Q3977" s="260"/>
      <c r="R3977" s="260"/>
    </row>
    <row r="3978">
      <c r="A3978" s="279"/>
      <c r="B3978" s="31"/>
      <c r="C3978" s="31"/>
      <c r="D3978" s="31"/>
      <c r="E3978" s="31"/>
      <c r="F3978" s="275"/>
      <c r="G3978" s="276"/>
      <c r="H3978" s="277"/>
      <c r="I3978" s="278"/>
      <c r="J3978" s="37"/>
      <c r="K3978" s="37"/>
      <c r="L3978" s="37"/>
      <c r="M3978" s="37"/>
      <c r="N3978" s="260"/>
      <c r="O3978" s="260"/>
      <c r="P3978" s="260"/>
      <c r="Q3978" s="260"/>
      <c r="R3978" s="260"/>
    </row>
    <row r="3979">
      <c r="A3979" s="279"/>
      <c r="B3979" s="31"/>
      <c r="C3979" s="31"/>
      <c r="D3979" s="31"/>
      <c r="E3979" s="31"/>
      <c r="F3979" s="275"/>
      <c r="G3979" s="276"/>
      <c r="H3979" s="277"/>
      <c r="I3979" s="278"/>
      <c r="J3979" s="37"/>
      <c r="K3979" s="37"/>
      <c r="L3979" s="37"/>
      <c r="M3979" s="37"/>
      <c r="N3979" s="260"/>
      <c r="O3979" s="260"/>
      <c r="P3979" s="260"/>
      <c r="Q3979" s="260"/>
      <c r="R3979" s="260"/>
    </row>
    <row r="3980">
      <c r="A3980" s="279"/>
      <c r="B3980" s="31"/>
      <c r="C3980" s="31"/>
      <c r="D3980" s="31"/>
      <c r="E3980" s="31"/>
      <c r="F3980" s="275"/>
      <c r="G3980" s="276"/>
      <c r="H3980" s="277"/>
      <c r="I3980" s="278"/>
      <c r="J3980" s="37"/>
      <c r="K3980" s="37"/>
      <c r="L3980" s="37"/>
      <c r="M3980" s="37"/>
      <c r="N3980" s="260"/>
      <c r="O3980" s="260"/>
      <c r="P3980" s="260"/>
      <c r="Q3980" s="260"/>
      <c r="R3980" s="260"/>
    </row>
    <row r="3981">
      <c r="A3981" s="279"/>
      <c r="B3981" s="31"/>
      <c r="C3981" s="31"/>
      <c r="D3981" s="31"/>
      <c r="E3981" s="31"/>
      <c r="F3981" s="275"/>
      <c r="G3981" s="276"/>
      <c r="H3981" s="277"/>
      <c r="I3981" s="278"/>
      <c r="J3981" s="37"/>
      <c r="K3981" s="37"/>
      <c r="L3981" s="37"/>
      <c r="M3981" s="37"/>
      <c r="N3981" s="260"/>
      <c r="O3981" s="260"/>
      <c r="P3981" s="260"/>
      <c r="Q3981" s="260"/>
      <c r="R3981" s="260"/>
    </row>
    <row r="3982">
      <c r="A3982" s="279"/>
      <c r="B3982" s="31"/>
      <c r="C3982" s="31"/>
      <c r="D3982" s="31"/>
      <c r="E3982" s="31"/>
      <c r="F3982" s="275"/>
      <c r="G3982" s="276"/>
      <c r="H3982" s="277"/>
      <c r="I3982" s="278"/>
      <c r="J3982" s="37"/>
      <c r="K3982" s="37"/>
      <c r="L3982" s="37"/>
      <c r="M3982" s="37"/>
      <c r="N3982" s="260"/>
      <c r="O3982" s="260"/>
      <c r="P3982" s="260"/>
      <c r="Q3982" s="260"/>
      <c r="R3982" s="260"/>
    </row>
    <row r="3983">
      <c r="A3983" s="279"/>
      <c r="B3983" s="31"/>
      <c r="C3983" s="31"/>
      <c r="D3983" s="31"/>
      <c r="E3983" s="31"/>
      <c r="F3983" s="275"/>
      <c r="G3983" s="276"/>
      <c r="H3983" s="277"/>
      <c r="I3983" s="278"/>
      <c r="J3983" s="37"/>
      <c r="K3983" s="37"/>
      <c r="L3983" s="37"/>
      <c r="M3983" s="37"/>
      <c r="N3983" s="260"/>
      <c r="O3983" s="260"/>
      <c r="P3983" s="260"/>
      <c r="Q3983" s="260"/>
      <c r="R3983" s="260"/>
    </row>
    <row r="3984">
      <c r="A3984" s="279"/>
      <c r="B3984" s="31"/>
      <c r="C3984" s="31"/>
      <c r="D3984" s="31"/>
      <c r="E3984" s="31"/>
      <c r="F3984" s="275"/>
      <c r="G3984" s="276"/>
      <c r="H3984" s="277"/>
      <c r="I3984" s="278"/>
      <c r="J3984" s="37"/>
      <c r="K3984" s="37"/>
      <c r="L3984" s="37"/>
      <c r="M3984" s="37"/>
      <c r="N3984" s="260"/>
      <c r="O3984" s="260"/>
      <c r="P3984" s="260"/>
      <c r="Q3984" s="260"/>
      <c r="R3984" s="260"/>
    </row>
    <row r="3985">
      <c r="A3985" s="279"/>
      <c r="B3985" s="31"/>
      <c r="C3985" s="31"/>
      <c r="D3985" s="31"/>
      <c r="E3985" s="31"/>
      <c r="F3985" s="275"/>
      <c r="G3985" s="276"/>
      <c r="H3985" s="277"/>
      <c r="I3985" s="278"/>
      <c r="J3985" s="37"/>
      <c r="K3985" s="37"/>
      <c r="L3985" s="37"/>
      <c r="M3985" s="37"/>
      <c r="N3985" s="260"/>
      <c r="O3985" s="260"/>
      <c r="P3985" s="260"/>
      <c r="Q3985" s="260"/>
      <c r="R3985" s="260"/>
    </row>
    <row r="3986">
      <c r="A3986" s="279"/>
      <c r="B3986" s="31"/>
      <c r="C3986" s="31"/>
      <c r="D3986" s="31"/>
      <c r="E3986" s="31"/>
      <c r="F3986" s="275"/>
      <c r="G3986" s="276"/>
      <c r="H3986" s="277"/>
      <c r="I3986" s="278"/>
      <c r="J3986" s="37"/>
      <c r="K3986" s="37"/>
      <c r="L3986" s="37"/>
      <c r="M3986" s="37"/>
      <c r="N3986" s="260"/>
      <c r="O3986" s="260"/>
      <c r="P3986" s="260"/>
      <c r="Q3986" s="260"/>
      <c r="R3986" s="260"/>
    </row>
    <row r="3987">
      <c r="A3987" s="279"/>
      <c r="B3987" s="31"/>
      <c r="C3987" s="31"/>
      <c r="D3987" s="31"/>
      <c r="E3987" s="31"/>
      <c r="F3987" s="275"/>
      <c r="G3987" s="276"/>
      <c r="H3987" s="277"/>
      <c r="I3987" s="278"/>
      <c r="J3987" s="37"/>
      <c r="K3987" s="37"/>
      <c r="L3987" s="37"/>
      <c r="M3987" s="37"/>
      <c r="N3987" s="260"/>
      <c r="O3987" s="260"/>
      <c r="P3987" s="260"/>
      <c r="Q3987" s="260"/>
      <c r="R3987" s="260"/>
    </row>
    <row r="3988">
      <c r="A3988" s="279"/>
      <c r="B3988" s="31"/>
      <c r="C3988" s="31"/>
      <c r="D3988" s="31"/>
      <c r="E3988" s="31"/>
      <c r="F3988" s="275"/>
      <c r="G3988" s="276"/>
      <c r="H3988" s="277"/>
      <c r="I3988" s="278"/>
      <c r="J3988" s="37"/>
      <c r="K3988" s="37"/>
      <c r="L3988" s="37"/>
      <c r="M3988" s="37"/>
      <c r="N3988" s="260"/>
      <c r="O3988" s="260"/>
      <c r="P3988" s="260"/>
      <c r="Q3988" s="260"/>
      <c r="R3988" s="260"/>
    </row>
    <row r="3989">
      <c r="A3989" s="279"/>
      <c r="B3989" s="31"/>
      <c r="C3989" s="31"/>
      <c r="D3989" s="31"/>
      <c r="E3989" s="31"/>
      <c r="F3989" s="275"/>
      <c r="G3989" s="276"/>
      <c r="H3989" s="277"/>
      <c r="I3989" s="278"/>
      <c r="J3989" s="37"/>
      <c r="K3989" s="37"/>
      <c r="L3989" s="37"/>
      <c r="M3989" s="37"/>
      <c r="N3989" s="260"/>
      <c r="O3989" s="260"/>
      <c r="P3989" s="260"/>
      <c r="Q3989" s="260"/>
      <c r="R3989" s="260"/>
    </row>
    <row r="3990">
      <c r="A3990" s="279"/>
      <c r="B3990" s="31"/>
      <c r="C3990" s="31"/>
      <c r="D3990" s="31"/>
      <c r="E3990" s="31"/>
      <c r="F3990" s="275"/>
      <c r="G3990" s="276"/>
      <c r="H3990" s="277"/>
      <c r="I3990" s="278"/>
      <c r="J3990" s="37"/>
      <c r="K3990" s="37"/>
      <c r="L3990" s="37"/>
      <c r="M3990" s="37"/>
      <c r="N3990" s="260"/>
      <c r="O3990" s="260"/>
      <c r="P3990" s="260"/>
      <c r="Q3990" s="260"/>
      <c r="R3990" s="260"/>
    </row>
    <row r="3991">
      <c r="A3991" s="279"/>
      <c r="B3991" s="31"/>
      <c r="C3991" s="31"/>
      <c r="D3991" s="31"/>
      <c r="E3991" s="31"/>
      <c r="F3991" s="275"/>
      <c r="G3991" s="276"/>
      <c r="H3991" s="277"/>
      <c r="I3991" s="278"/>
      <c r="J3991" s="37"/>
      <c r="K3991" s="37"/>
      <c r="L3991" s="37"/>
      <c r="M3991" s="37"/>
      <c r="N3991" s="260"/>
      <c r="O3991" s="260"/>
      <c r="P3991" s="260"/>
      <c r="Q3991" s="260"/>
      <c r="R3991" s="260"/>
    </row>
    <row r="3992">
      <c r="A3992" s="279"/>
      <c r="B3992" s="31"/>
      <c r="C3992" s="31"/>
      <c r="D3992" s="31"/>
      <c r="E3992" s="31"/>
      <c r="F3992" s="275"/>
      <c r="G3992" s="276"/>
      <c r="H3992" s="277"/>
      <c r="I3992" s="278"/>
      <c r="J3992" s="37"/>
      <c r="K3992" s="37"/>
      <c r="L3992" s="37"/>
      <c r="M3992" s="37"/>
      <c r="N3992" s="260"/>
      <c r="O3992" s="260"/>
      <c r="P3992" s="260"/>
      <c r="Q3992" s="260"/>
      <c r="R3992" s="260"/>
    </row>
    <row r="3993">
      <c r="A3993" s="279"/>
      <c r="B3993" s="31"/>
      <c r="C3993" s="31"/>
      <c r="D3993" s="31"/>
      <c r="E3993" s="31"/>
      <c r="F3993" s="275"/>
      <c r="G3993" s="276"/>
      <c r="H3993" s="277"/>
      <c r="I3993" s="278"/>
      <c r="J3993" s="37"/>
      <c r="K3993" s="37"/>
      <c r="L3993" s="37"/>
      <c r="M3993" s="37"/>
      <c r="N3993" s="260"/>
      <c r="O3993" s="260"/>
      <c r="P3993" s="260"/>
      <c r="Q3993" s="260"/>
      <c r="R3993" s="260"/>
    </row>
    <row r="3994">
      <c r="A3994" s="279"/>
      <c r="B3994" s="31"/>
      <c r="C3994" s="31"/>
      <c r="D3994" s="31"/>
      <c r="E3994" s="31"/>
      <c r="F3994" s="275"/>
      <c r="G3994" s="276"/>
      <c r="H3994" s="277"/>
      <c r="I3994" s="278"/>
      <c r="J3994" s="37"/>
      <c r="K3994" s="37"/>
      <c r="L3994" s="37"/>
      <c r="M3994" s="37"/>
      <c r="N3994" s="260"/>
      <c r="O3994" s="260"/>
      <c r="P3994" s="260"/>
      <c r="Q3994" s="260"/>
      <c r="R3994" s="260"/>
    </row>
    <row r="3995">
      <c r="A3995" s="279"/>
      <c r="B3995" s="31"/>
      <c r="C3995" s="31"/>
      <c r="D3995" s="31"/>
      <c r="E3995" s="31"/>
      <c r="F3995" s="275"/>
      <c r="G3995" s="276"/>
      <c r="H3995" s="277"/>
      <c r="I3995" s="278"/>
      <c r="J3995" s="37"/>
      <c r="K3995" s="37"/>
      <c r="L3995" s="37"/>
      <c r="M3995" s="37"/>
      <c r="N3995" s="260"/>
      <c r="O3995" s="260"/>
      <c r="P3995" s="260"/>
      <c r="Q3995" s="260"/>
      <c r="R3995" s="260"/>
    </row>
    <row r="3996">
      <c r="A3996" s="279"/>
      <c r="B3996" s="31"/>
      <c r="C3996" s="31"/>
      <c r="D3996" s="31"/>
      <c r="E3996" s="31"/>
      <c r="F3996" s="275"/>
      <c r="G3996" s="276"/>
      <c r="H3996" s="277"/>
      <c r="I3996" s="278"/>
      <c r="J3996" s="37"/>
      <c r="K3996" s="37"/>
      <c r="L3996" s="37"/>
      <c r="M3996" s="37"/>
      <c r="N3996" s="260"/>
      <c r="O3996" s="260"/>
      <c r="P3996" s="260"/>
      <c r="Q3996" s="260"/>
      <c r="R3996" s="260"/>
    </row>
    <row r="3997">
      <c r="A3997" s="279"/>
      <c r="B3997" s="31"/>
      <c r="C3997" s="31"/>
      <c r="D3997" s="31"/>
      <c r="E3997" s="31"/>
      <c r="F3997" s="275"/>
      <c r="G3997" s="276"/>
      <c r="H3997" s="277"/>
      <c r="I3997" s="278"/>
      <c r="J3997" s="37"/>
      <c r="K3997" s="37"/>
      <c r="L3997" s="37"/>
      <c r="M3997" s="37"/>
      <c r="N3997" s="260"/>
      <c r="O3997" s="260"/>
      <c r="P3997" s="260"/>
      <c r="Q3997" s="260"/>
      <c r="R3997" s="260"/>
    </row>
    <row r="3998">
      <c r="A3998" s="279"/>
      <c r="B3998" s="31"/>
      <c r="C3998" s="31"/>
      <c r="D3998" s="31"/>
      <c r="E3998" s="31"/>
      <c r="F3998" s="275"/>
      <c r="G3998" s="276"/>
      <c r="H3998" s="277"/>
      <c r="I3998" s="278"/>
      <c r="J3998" s="37"/>
      <c r="K3998" s="37"/>
      <c r="L3998" s="37"/>
      <c r="M3998" s="37"/>
      <c r="N3998" s="260"/>
      <c r="O3998" s="260"/>
      <c r="P3998" s="260"/>
      <c r="Q3998" s="260"/>
      <c r="R3998" s="260"/>
    </row>
    <row r="3999">
      <c r="A3999" s="279"/>
      <c r="B3999" s="31"/>
      <c r="C3999" s="31"/>
      <c r="D3999" s="31"/>
      <c r="E3999" s="31"/>
      <c r="F3999" s="275"/>
      <c r="G3999" s="276"/>
      <c r="H3999" s="277"/>
      <c r="I3999" s="278"/>
      <c r="J3999" s="37"/>
      <c r="K3999" s="37"/>
      <c r="L3999" s="37"/>
      <c r="M3999" s="37"/>
      <c r="N3999" s="260"/>
      <c r="O3999" s="260"/>
      <c r="P3999" s="260"/>
      <c r="Q3999" s="260"/>
      <c r="R3999" s="260"/>
    </row>
    <row r="4000">
      <c r="A4000" s="279"/>
      <c r="B4000" s="31"/>
      <c r="C4000" s="31"/>
      <c r="D4000" s="31"/>
      <c r="E4000" s="31"/>
      <c r="F4000" s="275"/>
      <c r="G4000" s="276"/>
      <c r="H4000" s="277"/>
      <c r="I4000" s="278"/>
      <c r="J4000" s="37"/>
      <c r="K4000" s="37"/>
      <c r="L4000" s="37"/>
      <c r="M4000" s="37"/>
      <c r="N4000" s="260"/>
      <c r="O4000" s="260"/>
      <c r="P4000" s="260"/>
      <c r="Q4000" s="260"/>
      <c r="R4000" s="260"/>
    </row>
    <row r="4001">
      <c r="A4001" s="279"/>
      <c r="B4001" s="31"/>
      <c r="C4001" s="31"/>
      <c r="D4001" s="31"/>
      <c r="E4001" s="31"/>
      <c r="F4001" s="275"/>
      <c r="G4001" s="276"/>
      <c r="H4001" s="277"/>
      <c r="I4001" s="278"/>
      <c r="J4001" s="37"/>
      <c r="K4001" s="37"/>
      <c r="L4001" s="37"/>
      <c r="M4001" s="37"/>
      <c r="N4001" s="260"/>
      <c r="O4001" s="260"/>
      <c r="P4001" s="260"/>
      <c r="Q4001" s="260"/>
      <c r="R4001" s="260"/>
    </row>
    <row r="4002">
      <c r="A4002" s="279"/>
      <c r="B4002" s="31"/>
      <c r="C4002" s="31"/>
      <c r="D4002" s="31"/>
      <c r="E4002" s="31"/>
      <c r="F4002" s="275"/>
      <c r="G4002" s="276"/>
      <c r="H4002" s="277"/>
      <c r="I4002" s="278"/>
      <c r="J4002" s="37"/>
      <c r="K4002" s="37"/>
      <c r="L4002" s="37"/>
      <c r="M4002" s="37"/>
      <c r="N4002" s="260"/>
      <c r="O4002" s="260"/>
      <c r="P4002" s="260"/>
      <c r="Q4002" s="260"/>
      <c r="R4002" s="260"/>
    </row>
    <row r="4003">
      <c r="A4003" s="279"/>
      <c r="B4003" s="31"/>
      <c r="C4003" s="31"/>
      <c r="D4003" s="31"/>
      <c r="E4003" s="31"/>
      <c r="F4003" s="275"/>
      <c r="G4003" s="276"/>
      <c r="H4003" s="277"/>
      <c r="I4003" s="278"/>
      <c r="J4003" s="37"/>
      <c r="K4003" s="37"/>
      <c r="L4003" s="37"/>
      <c r="M4003" s="37"/>
      <c r="N4003" s="260"/>
      <c r="O4003" s="260"/>
      <c r="P4003" s="260"/>
      <c r="Q4003" s="260"/>
      <c r="R4003" s="260"/>
    </row>
    <row r="4004">
      <c r="A4004" s="279"/>
      <c r="B4004" s="31"/>
      <c r="C4004" s="31"/>
      <c r="D4004" s="31"/>
      <c r="E4004" s="31"/>
      <c r="F4004" s="275"/>
      <c r="G4004" s="276"/>
      <c r="H4004" s="277"/>
      <c r="I4004" s="278"/>
      <c r="J4004" s="37"/>
      <c r="K4004" s="37"/>
      <c r="L4004" s="37"/>
      <c r="M4004" s="37"/>
      <c r="N4004" s="260"/>
      <c r="O4004" s="260"/>
      <c r="P4004" s="260"/>
      <c r="Q4004" s="260"/>
      <c r="R4004" s="260"/>
    </row>
    <row r="4005">
      <c r="A4005" s="279"/>
      <c r="B4005" s="31"/>
      <c r="C4005" s="31"/>
      <c r="D4005" s="31"/>
      <c r="E4005" s="31"/>
      <c r="F4005" s="275"/>
      <c r="G4005" s="276"/>
      <c r="H4005" s="277"/>
      <c r="I4005" s="278"/>
      <c r="J4005" s="37"/>
      <c r="K4005" s="37"/>
      <c r="L4005" s="37"/>
      <c r="M4005" s="37"/>
      <c r="N4005" s="260"/>
      <c r="O4005" s="260"/>
      <c r="P4005" s="260"/>
      <c r="Q4005" s="260"/>
      <c r="R4005" s="260"/>
    </row>
    <row r="4006">
      <c r="A4006" s="279"/>
      <c r="B4006" s="31"/>
      <c r="C4006" s="31"/>
      <c r="D4006" s="31"/>
      <c r="E4006" s="31"/>
      <c r="F4006" s="275"/>
      <c r="G4006" s="276"/>
      <c r="H4006" s="277"/>
      <c r="I4006" s="278"/>
      <c r="J4006" s="37"/>
      <c r="K4006" s="37"/>
      <c r="L4006" s="37"/>
      <c r="M4006" s="37"/>
      <c r="N4006" s="260"/>
      <c r="O4006" s="260"/>
      <c r="P4006" s="260"/>
      <c r="Q4006" s="260"/>
      <c r="R4006" s="260"/>
    </row>
    <row r="4007">
      <c r="A4007" s="279"/>
      <c r="B4007" s="31"/>
      <c r="C4007" s="31"/>
      <c r="D4007" s="31"/>
      <c r="E4007" s="31"/>
      <c r="F4007" s="275"/>
      <c r="G4007" s="276"/>
      <c r="H4007" s="277"/>
      <c r="I4007" s="278"/>
      <c r="J4007" s="37"/>
      <c r="K4007" s="37"/>
      <c r="L4007" s="37"/>
      <c r="M4007" s="37"/>
      <c r="N4007" s="260"/>
      <c r="O4007" s="260"/>
      <c r="P4007" s="260"/>
      <c r="Q4007" s="260"/>
      <c r="R4007" s="260"/>
    </row>
    <row r="4008">
      <c r="A4008" s="279"/>
      <c r="B4008" s="31"/>
      <c r="C4008" s="31"/>
      <c r="D4008" s="31"/>
      <c r="E4008" s="31"/>
      <c r="F4008" s="275"/>
      <c r="G4008" s="276"/>
      <c r="H4008" s="277"/>
      <c r="I4008" s="278"/>
      <c r="J4008" s="37"/>
      <c r="K4008" s="37"/>
      <c r="L4008" s="37"/>
      <c r="M4008" s="37"/>
      <c r="N4008" s="260"/>
      <c r="O4008" s="260"/>
      <c r="P4008" s="260"/>
      <c r="Q4008" s="260"/>
      <c r="R4008" s="260"/>
    </row>
    <row r="4009">
      <c r="A4009" s="279"/>
      <c r="B4009" s="31"/>
      <c r="C4009" s="31"/>
      <c r="D4009" s="31"/>
      <c r="E4009" s="31"/>
      <c r="F4009" s="275"/>
      <c r="G4009" s="276"/>
      <c r="H4009" s="277"/>
      <c r="I4009" s="278"/>
      <c r="J4009" s="37"/>
      <c r="K4009" s="37"/>
      <c r="L4009" s="37"/>
      <c r="M4009" s="37"/>
      <c r="N4009" s="260"/>
      <c r="O4009" s="260"/>
      <c r="P4009" s="260"/>
      <c r="Q4009" s="260"/>
      <c r="R4009" s="260"/>
    </row>
    <row r="4010">
      <c r="A4010" s="279"/>
      <c r="B4010" s="31"/>
      <c r="C4010" s="31"/>
      <c r="D4010" s="31"/>
      <c r="E4010" s="31"/>
      <c r="F4010" s="275"/>
      <c r="G4010" s="276"/>
      <c r="H4010" s="277"/>
      <c r="I4010" s="278"/>
      <c r="J4010" s="37"/>
      <c r="K4010" s="37"/>
      <c r="L4010" s="37"/>
      <c r="M4010" s="37"/>
      <c r="N4010" s="260"/>
      <c r="O4010" s="260"/>
      <c r="P4010" s="260"/>
      <c r="Q4010" s="260"/>
      <c r="R4010" s="260"/>
    </row>
    <row r="4011">
      <c r="A4011" s="279"/>
      <c r="B4011" s="31"/>
      <c r="C4011" s="31"/>
      <c r="D4011" s="31"/>
      <c r="E4011" s="31"/>
      <c r="F4011" s="275"/>
      <c r="G4011" s="276"/>
      <c r="H4011" s="277"/>
      <c r="I4011" s="278"/>
      <c r="J4011" s="37"/>
      <c r="K4011" s="37"/>
      <c r="L4011" s="37"/>
      <c r="M4011" s="37"/>
      <c r="N4011" s="260"/>
      <c r="O4011" s="260"/>
      <c r="P4011" s="260"/>
      <c r="Q4011" s="260"/>
      <c r="R4011" s="260"/>
    </row>
    <row r="4012">
      <c r="A4012" s="279"/>
      <c r="B4012" s="31"/>
      <c r="C4012" s="31"/>
      <c r="D4012" s="31"/>
      <c r="E4012" s="31"/>
      <c r="F4012" s="275"/>
      <c r="G4012" s="276"/>
      <c r="H4012" s="277"/>
      <c r="I4012" s="278"/>
      <c r="J4012" s="37"/>
      <c r="K4012" s="37"/>
      <c r="L4012" s="37"/>
      <c r="M4012" s="37"/>
      <c r="N4012" s="260"/>
      <c r="O4012" s="260"/>
      <c r="P4012" s="260"/>
      <c r="Q4012" s="260"/>
      <c r="R4012" s="260"/>
    </row>
    <row r="4013">
      <c r="A4013" s="279"/>
      <c r="B4013" s="31"/>
      <c r="C4013" s="31"/>
      <c r="D4013" s="31"/>
      <c r="E4013" s="31"/>
      <c r="F4013" s="275"/>
      <c r="G4013" s="276"/>
      <c r="H4013" s="277"/>
      <c r="I4013" s="278"/>
      <c r="J4013" s="37"/>
      <c r="K4013" s="37"/>
      <c r="L4013" s="37"/>
      <c r="M4013" s="37"/>
      <c r="N4013" s="260"/>
      <c r="O4013" s="260"/>
      <c r="P4013" s="260"/>
      <c r="Q4013" s="260"/>
      <c r="R4013" s="26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</cols>
  <sheetData>
    <row r="1">
      <c r="A1" s="281" t="s">
        <v>25219</v>
      </c>
      <c r="B1" s="281" t="s">
        <v>0</v>
      </c>
      <c r="C1" s="281" t="s">
        <v>25220</v>
      </c>
    </row>
    <row r="2">
      <c r="A2" s="282" t="s">
        <v>20673</v>
      </c>
      <c r="B2" s="282">
        <v>4.0</v>
      </c>
      <c r="C2" s="282">
        <v>9560.0</v>
      </c>
    </row>
    <row r="3">
      <c r="A3" s="282" t="s">
        <v>20673</v>
      </c>
      <c r="B3" s="282">
        <v>5.0</v>
      </c>
      <c r="C3" s="282">
        <v>9620.0</v>
      </c>
    </row>
    <row r="4">
      <c r="A4" s="282" t="s">
        <v>20673</v>
      </c>
      <c r="B4" s="282">
        <v>6.0</v>
      </c>
      <c r="C4" s="282">
        <v>9820.0</v>
      </c>
    </row>
    <row r="5">
      <c r="A5" s="282" t="s">
        <v>20673</v>
      </c>
      <c r="B5" s="282">
        <v>8.0</v>
      </c>
      <c r="C5" s="282">
        <v>9840.0</v>
      </c>
    </row>
    <row r="6">
      <c r="A6" s="282" t="s">
        <v>20673</v>
      </c>
      <c r="B6" s="282">
        <v>10.0</v>
      </c>
      <c r="C6" s="282">
        <v>9860.0</v>
      </c>
    </row>
    <row r="7">
      <c r="A7" s="282" t="s">
        <v>20673</v>
      </c>
      <c r="B7" s="282">
        <v>12.0</v>
      </c>
      <c r="C7" s="282">
        <v>9860.0</v>
      </c>
    </row>
    <row r="8">
      <c r="A8" s="282" t="s">
        <v>20673</v>
      </c>
      <c r="B8" s="282">
        <v>14.0</v>
      </c>
      <c r="C8" s="282">
        <v>9860.0</v>
      </c>
    </row>
    <row r="9">
      <c r="A9" s="282" t="s">
        <v>20673</v>
      </c>
      <c r="B9" s="282">
        <v>16.0</v>
      </c>
      <c r="C9" s="282">
        <v>10280.0</v>
      </c>
    </row>
    <row r="10">
      <c r="A10" s="282" t="s">
        <v>20673</v>
      </c>
      <c r="B10" s="282" t="s">
        <v>177</v>
      </c>
      <c r="C10" s="282">
        <v>10120.0</v>
      </c>
    </row>
    <row r="11">
      <c r="A11" s="282" t="s">
        <v>20673</v>
      </c>
      <c r="B11" s="282" t="s">
        <v>132</v>
      </c>
      <c r="C11" s="282">
        <v>10160.0</v>
      </c>
    </row>
    <row r="12">
      <c r="A12" s="282" t="s">
        <v>20677</v>
      </c>
      <c r="B12" s="282">
        <v>4.0</v>
      </c>
      <c r="C12" s="282">
        <v>9780.0</v>
      </c>
    </row>
    <row r="13">
      <c r="A13" s="282" t="s">
        <v>20677</v>
      </c>
      <c r="B13" s="282">
        <v>6.0</v>
      </c>
      <c r="C13" s="282">
        <v>9840.0</v>
      </c>
    </row>
    <row r="14">
      <c r="A14" s="282" t="s">
        <v>20677</v>
      </c>
      <c r="B14" s="282">
        <v>8.0</v>
      </c>
      <c r="C14" s="282">
        <v>10020.0</v>
      </c>
    </row>
    <row r="15">
      <c r="A15" s="282" t="s">
        <v>20677</v>
      </c>
      <c r="B15" s="282">
        <v>10.0</v>
      </c>
      <c r="C15" s="282">
        <v>10040.0</v>
      </c>
    </row>
    <row r="16">
      <c r="A16" s="282" t="s">
        <v>20677</v>
      </c>
      <c r="B16" s="282">
        <v>12.0</v>
      </c>
      <c r="C16" s="282">
        <v>10040.0</v>
      </c>
    </row>
    <row r="17">
      <c r="A17" s="282" t="s">
        <v>20677</v>
      </c>
      <c r="B17" s="282">
        <v>14.0</v>
      </c>
      <c r="C17" s="282">
        <v>10040.0</v>
      </c>
    </row>
    <row r="18">
      <c r="A18" s="282" t="s">
        <v>20677</v>
      </c>
      <c r="B18" s="282">
        <v>16.0</v>
      </c>
      <c r="C18" s="282">
        <v>10280.0</v>
      </c>
    </row>
    <row r="19">
      <c r="A19" s="282" t="s">
        <v>20677</v>
      </c>
      <c r="B19" s="282" t="s">
        <v>177</v>
      </c>
      <c r="C19" s="282">
        <v>10320.0</v>
      </c>
    </row>
    <row r="20">
      <c r="A20" s="282" t="s">
        <v>20677</v>
      </c>
      <c r="B20" s="282" t="s">
        <v>132</v>
      </c>
      <c r="C20" s="282">
        <v>10360.0</v>
      </c>
    </row>
    <row r="21">
      <c r="A21" s="282" t="s">
        <v>20687</v>
      </c>
      <c r="B21" s="282">
        <v>4.0</v>
      </c>
      <c r="C21" s="282">
        <v>9780.0</v>
      </c>
    </row>
    <row r="22">
      <c r="A22" s="282" t="s">
        <v>20687</v>
      </c>
      <c r="B22" s="282">
        <v>6.0</v>
      </c>
      <c r="C22" s="282">
        <v>9840.0</v>
      </c>
    </row>
    <row r="23">
      <c r="A23" s="282" t="s">
        <v>20687</v>
      </c>
      <c r="B23" s="282">
        <v>8.0</v>
      </c>
      <c r="C23" s="282">
        <v>10020.0</v>
      </c>
    </row>
    <row r="24">
      <c r="A24" s="282" t="s">
        <v>20687</v>
      </c>
      <c r="B24" s="282">
        <v>10.0</v>
      </c>
      <c r="C24" s="282">
        <v>10040.0</v>
      </c>
    </row>
    <row r="25">
      <c r="A25" s="282" t="s">
        <v>20687</v>
      </c>
      <c r="B25" s="282">
        <v>12.0</v>
      </c>
      <c r="C25" s="282">
        <v>10040.0</v>
      </c>
    </row>
    <row r="26">
      <c r="A26" s="282" t="s">
        <v>20687</v>
      </c>
      <c r="B26" s="282">
        <v>14.0</v>
      </c>
      <c r="C26" s="282">
        <v>10040.0</v>
      </c>
    </row>
    <row r="27">
      <c r="A27" s="282" t="s">
        <v>20687</v>
      </c>
      <c r="B27" s="282">
        <v>16.0</v>
      </c>
      <c r="C27" s="282">
        <v>10040.0</v>
      </c>
    </row>
    <row r="28">
      <c r="A28" s="282" t="s">
        <v>20687</v>
      </c>
      <c r="B28" s="282" t="s">
        <v>177</v>
      </c>
      <c r="C28" s="282">
        <v>10240.0</v>
      </c>
    </row>
    <row r="29">
      <c r="A29" s="282" t="s">
        <v>20687</v>
      </c>
      <c r="B29" s="282" t="s">
        <v>132</v>
      </c>
      <c r="C29" s="282">
        <v>10280.0</v>
      </c>
    </row>
    <row r="30">
      <c r="A30" s="282" t="s">
        <v>25221</v>
      </c>
      <c r="B30" s="282" t="s">
        <v>89</v>
      </c>
      <c r="C30" s="282">
        <v>2720.0</v>
      </c>
    </row>
    <row r="31">
      <c r="A31" s="282" t="s">
        <v>25222</v>
      </c>
      <c r="B31" s="282">
        <v>20.0</v>
      </c>
      <c r="C31" s="282">
        <v>15500.0</v>
      </c>
    </row>
    <row r="32">
      <c r="A32" s="282" t="s">
        <v>25222</v>
      </c>
      <c r="B32" s="282">
        <v>25.0</v>
      </c>
      <c r="C32" s="282">
        <v>16260.0</v>
      </c>
    </row>
    <row r="33">
      <c r="A33" s="282" t="s">
        <v>25222</v>
      </c>
      <c r="B33" s="282">
        <v>40.0</v>
      </c>
      <c r="C33" s="282">
        <v>16580.0</v>
      </c>
    </row>
    <row r="34">
      <c r="A34" s="282" t="s">
        <v>25223</v>
      </c>
      <c r="B34" s="282">
        <v>20.0</v>
      </c>
      <c r="C34" s="282">
        <v>13580.0</v>
      </c>
    </row>
    <row r="35">
      <c r="A35" s="282" t="s">
        <v>25224</v>
      </c>
      <c r="B35" s="282">
        <v>40.0</v>
      </c>
      <c r="C35" s="282">
        <v>17640.0</v>
      </c>
    </row>
    <row r="36">
      <c r="A36" s="282" t="s">
        <v>25225</v>
      </c>
      <c r="B36" s="282" t="s">
        <v>25226</v>
      </c>
      <c r="C36" s="282">
        <v>17700.0</v>
      </c>
    </row>
    <row r="37">
      <c r="A37" s="283" t="s">
        <v>20695</v>
      </c>
      <c r="B37" s="284">
        <v>4.0</v>
      </c>
      <c r="C37" s="284">
        <v>9780.0</v>
      </c>
    </row>
    <row r="38">
      <c r="A38" s="283" t="s">
        <v>20695</v>
      </c>
      <c r="B38" s="284">
        <v>6.0</v>
      </c>
      <c r="C38" s="284">
        <v>9840.0</v>
      </c>
    </row>
    <row r="39">
      <c r="A39" s="283" t="s">
        <v>20695</v>
      </c>
      <c r="B39" s="284">
        <v>8.0</v>
      </c>
      <c r="C39" s="284">
        <f>10020-320</f>
        <v>9700</v>
      </c>
    </row>
    <row r="40">
      <c r="A40" s="283" t="s">
        <v>20695</v>
      </c>
      <c r="B40" s="284">
        <v>10.0</v>
      </c>
      <c r="C40" s="282">
        <v>10040.0</v>
      </c>
    </row>
    <row r="41">
      <c r="A41" s="283" t="s">
        <v>20695</v>
      </c>
      <c r="B41" s="284">
        <v>12.0</v>
      </c>
      <c r="C41" s="282">
        <v>10040.0</v>
      </c>
    </row>
    <row r="42">
      <c r="A42" s="283" t="s">
        <v>20695</v>
      </c>
      <c r="B42" s="284">
        <v>14.0</v>
      </c>
      <c r="C42" s="282">
        <v>10040.0</v>
      </c>
    </row>
    <row r="43">
      <c r="A43" s="283" t="s">
        <v>20695</v>
      </c>
      <c r="B43" s="284">
        <v>16.0</v>
      </c>
      <c r="C43" s="282">
        <v>10040.0</v>
      </c>
    </row>
    <row r="44">
      <c r="A44" s="283" t="s">
        <v>20695</v>
      </c>
      <c r="B44" s="284" t="s">
        <v>177</v>
      </c>
      <c r="C44" s="282">
        <v>10320.0</v>
      </c>
    </row>
    <row r="45">
      <c r="A45" s="283" t="s">
        <v>20695</v>
      </c>
      <c r="B45" s="284" t="s">
        <v>132</v>
      </c>
      <c r="C45" s="282">
        <v>10360.0</v>
      </c>
    </row>
    <row r="46">
      <c r="A46" s="283" t="s">
        <v>20659</v>
      </c>
      <c r="B46" s="284">
        <v>4.0</v>
      </c>
      <c r="C46" s="284">
        <v>9780.0</v>
      </c>
    </row>
    <row r="47">
      <c r="A47" s="283" t="s">
        <v>20659</v>
      </c>
      <c r="B47" s="284">
        <v>6.0</v>
      </c>
      <c r="C47" s="284">
        <v>9840.0</v>
      </c>
    </row>
    <row r="48">
      <c r="A48" s="283" t="s">
        <v>20659</v>
      </c>
      <c r="B48" s="284">
        <v>8.0</v>
      </c>
      <c r="C48" s="284">
        <f>10020-320</f>
        <v>9700</v>
      </c>
    </row>
    <row r="49">
      <c r="A49" s="283" t="s">
        <v>20659</v>
      </c>
      <c r="B49" s="284">
        <v>10.0</v>
      </c>
      <c r="C49" s="282">
        <v>10040.0</v>
      </c>
    </row>
    <row r="50">
      <c r="A50" s="283" t="s">
        <v>20659</v>
      </c>
      <c r="B50" s="284">
        <v>12.0</v>
      </c>
      <c r="C50" s="282">
        <v>10040.0</v>
      </c>
    </row>
    <row r="51">
      <c r="A51" s="283" t="s">
        <v>20659</v>
      </c>
      <c r="B51" s="284">
        <v>14.0</v>
      </c>
      <c r="C51" s="282">
        <v>10040.0</v>
      </c>
    </row>
    <row r="52">
      <c r="A52" s="283" t="s">
        <v>20659</v>
      </c>
      <c r="B52" s="284">
        <v>16.0</v>
      </c>
      <c r="C52" s="282">
        <v>10040.0</v>
      </c>
    </row>
    <row r="53">
      <c r="A53" s="283" t="s">
        <v>20659</v>
      </c>
      <c r="B53" s="284" t="s">
        <v>177</v>
      </c>
      <c r="C53" s="282">
        <v>10320.0</v>
      </c>
    </row>
    <row r="54">
      <c r="A54" s="283" t="s">
        <v>20659</v>
      </c>
      <c r="B54" s="284" t="s">
        <v>132</v>
      </c>
      <c r="C54" s="282">
        <v>10360.0</v>
      </c>
    </row>
    <row r="55">
      <c r="A55" s="171" t="s">
        <v>5686</v>
      </c>
      <c r="B55" s="284">
        <v>20.0</v>
      </c>
      <c r="C55" s="285">
        <v>16160.0</v>
      </c>
    </row>
    <row r="56">
      <c r="A56" s="171" t="s">
        <v>5686</v>
      </c>
      <c r="B56" s="284">
        <v>25.0</v>
      </c>
      <c r="C56" s="285">
        <v>16700.0</v>
      </c>
    </row>
    <row r="57">
      <c r="A57" s="171" t="s">
        <v>5686</v>
      </c>
      <c r="B57" s="284">
        <v>40.0</v>
      </c>
      <c r="C57" s="285">
        <v>16360.0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38"/>
  </cols>
  <sheetData>
    <row r="1">
      <c r="A1" s="286"/>
      <c r="B1" s="286"/>
    </row>
    <row r="2">
      <c r="A2" s="286"/>
      <c r="B2" s="286"/>
    </row>
    <row r="3">
      <c r="A3" s="286"/>
      <c r="B3" s="286"/>
    </row>
    <row r="4">
      <c r="A4" s="286"/>
      <c r="B4" s="286"/>
    </row>
    <row r="5">
      <c r="A5" s="286"/>
      <c r="B5" s="286"/>
    </row>
    <row r="6">
      <c r="A6" s="286"/>
      <c r="B6" s="286"/>
    </row>
    <row r="7">
      <c r="A7" s="286"/>
      <c r="B7" s="286"/>
    </row>
    <row r="8">
      <c r="A8" s="286"/>
      <c r="B8" s="286"/>
    </row>
    <row r="9">
      <c r="A9" s="286"/>
      <c r="B9" s="286"/>
    </row>
    <row r="10">
      <c r="A10" s="286"/>
      <c r="B10" s="286"/>
    </row>
    <row r="11">
      <c r="A11" s="286"/>
      <c r="B11" s="286"/>
    </row>
    <row r="12">
      <c r="A12" s="286"/>
      <c r="B12" s="286"/>
    </row>
    <row r="13">
      <c r="A13" s="286"/>
      <c r="B13" s="286"/>
    </row>
    <row r="14">
      <c r="A14" s="286"/>
      <c r="B14" s="286"/>
    </row>
    <row r="15">
      <c r="A15" s="286"/>
      <c r="B15" s="286"/>
    </row>
    <row r="16">
      <c r="A16" s="286"/>
      <c r="B16" s="286"/>
    </row>
    <row r="17">
      <c r="A17" s="286"/>
      <c r="B17" s="286"/>
    </row>
    <row r="18">
      <c r="A18" s="286"/>
      <c r="B18" s="286"/>
    </row>
    <row r="19">
      <c r="A19" s="286"/>
      <c r="B19" s="286"/>
    </row>
    <row r="20">
      <c r="A20" s="286"/>
      <c r="B20" s="286"/>
    </row>
    <row r="21">
      <c r="A21" s="286"/>
      <c r="B21" s="286"/>
    </row>
    <row r="22">
      <c r="A22" s="286"/>
      <c r="B22" s="286"/>
    </row>
    <row r="23">
      <c r="A23" s="286"/>
      <c r="B23" s="286"/>
    </row>
    <row r="24">
      <c r="A24" s="286"/>
      <c r="B24" s="286"/>
    </row>
    <row r="25">
      <c r="A25" s="286"/>
      <c r="B25" s="286"/>
    </row>
    <row r="26">
      <c r="A26" s="286"/>
      <c r="B26" s="286"/>
    </row>
    <row r="27">
      <c r="A27" s="286"/>
      <c r="B27" s="286"/>
    </row>
    <row r="28">
      <c r="A28" s="286"/>
      <c r="B28" s="286"/>
    </row>
    <row r="29">
      <c r="A29" s="286"/>
      <c r="B29" s="286"/>
    </row>
    <row r="30">
      <c r="A30" s="286"/>
      <c r="B30" s="286"/>
    </row>
    <row r="31">
      <c r="A31" s="286"/>
      <c r="B31" s="286"/>
    </row>
    <row r="32">
      <c r="A32" s="286"/>
      <c r="B32" s="286"/>
    </row>
    <row r="33">
      <c r="A33" s="286"/>
      <c r="B33" s="286"/>
    </row>
    <row r="34">
      <c r="A34" s="286"/>
      <c r="B34" s="286"/>
    </row>
    <row r="35">
      <c r="A35" s="286"/>
      <c r="B35" s="286"/>
    </row>
    <row r="36">
      <c r="A36" s="286"/>
      <c r="B36" s="286"/>
    </row>
    <row r="37">
      <c r="A37" s="286"/>
      <c r="B37" s="286"/>
    </row>
    <row r="38">
      <c r="A38" s="286"/>
      <c r="B38" s="286"/>
    </row>
    <row r="39">
      <c r="A39" s="286"/>
      <c r="B39" s="286"/>
    </row>
    <row r="40">
      <c r="A40" s="286"/>
      <c r="B40" s="286"/>
    </row>
    <row r="41">
      <c r="A41" s="286"/>
      <c r="B41" s="286"/>
    </row>
    <row r="42">
      <c r="A42" s="286"/>
      <c r="B42" s="286"/>
    </row>
    <row r="43">
      <c r="A43" s="286"/>
      <c r="B43" s="286"/>
    </row>
    <row r="44">
      <c r="A44" s="286"/>
      <c r="B44" s="286"/>
    </row>
    <row r="45">
      <c r="A45" s="286"/>
      <c r="B45" s="286"/>
    </row>
    <row r="46">
      <c r="A46" s="286"/>
      <c r="B46" s="286"/>
    </row>
    <row r="47">
      <c r="A47" s="286"/>
      <c r="B47" s="286"/>
    </row>
    <row r="48">
      <c r="A48" s="286"/>
      <c r="B48" s="286"/>
    </row>
    <row r="49">
      <c r="A49" s="286"/>
      <c r="B49" s="286"/>
    </row>
    <row r="50">
      <c r="A50" s="286"/>
      <c r="B50" s="286"/>
    </row>
    <row r="51">
      <c r="A51" s="286"/>
      <c r="B51" s="286"/>
    </row>
    <row r="52">
      <c r="A52" s="286"/>
      <c r="B52" s="286"/>
    </row>
    <row r="53">
      <c r="A53" s="286"/>
      <c r="B53" s="286"/>
    </row>
    <row r="54">
      <c r="A54" s="286"/>
      <c r="B54" s="286"/>
    </row>
    <row r="55">
      <c r="A55" s="286"/>
      <c r="B55" s="286"/>
    </row>
    <row r="56">
      <c r="A56" s="286"/>
      <c r="B56" s="286"/>
    </row>
    <row r="57">
      <c r="A57" s="286"/>
      <c r="B57" s="286"/>
    </row>
    <row r="58">
      <c r="A58" s="286"/>
      <c r="B58" s="286"/>
    </row>
    <row r="59">
      <c r="A59" s="286"/>
      <c r="B59" s="286"/>
    </row>
    <row r="60">
      <c r="A60" s="286"/>
      <c r="B60" s="286"/>
    </row>
    <row r="61">
      <c r="A61" s="286"/>
      <c r="B61" s="286"/>
    </row>
    <row r="62">
      <c r="A62" s="287" t="s">
        <v>25227</v>
      </c>
      <c r="B62" s="288" t="s">
        <v>25228</v>
      </c>
    </row>
    <row r="63">
      <c r="A63" s="287" t="s">
        <v>25229</v>
      </c>
      <c r="B63" s="288" t="s">
        <v>25230</v>
      </c>
    </row>
    <row r="64">
      <c r="A64" s="289"/>
      <c r="B64" s="286"/>
    </row>
    <row r="65">
      <c r="A65" s="290" t="s">
        <v>25231</v>
      </c>
      <c r="B65" s="288" t="s">
        <v>25232</v>
      </c>
    </row>
    <row r="66">
      <c r="A66" s="288">
        <v>1.312413282E9</v>
      </c>
      <c r="B66" s="288" t="s">
        <v>25233</v>
      </c>
    </row>
    <row r="67">
      <c r="A67" s="286"/>
      <c r="B67" s="286"/>
    </row>
    <row r="68">
      <c r="A68" s="291" t="s">
        <v>25234</v>
      </c>
      <c r="B68" s="292" t="s">
        <v>25235</v>
      </c>
    </row>
    <row r="69">
      <c r="A69" s="286"/>
      <c r="B69" s="286"/>
    </row>
    <row r="70">
      <c r="A70" s="293" t="s">
        <v>25236</v>
      </c>
      <c r="B70" s="292" t="s">
        <v>25237</v>
      </c>
    </row>
    <row r="71">
      <c r="A71" s="286"/>
      <c r="B71" s="286"/>
    </row>
    <row r="72">
      <c r="A72" s="286"/>
      <c r="B72" s="286"/>
    </row>
    <row r="73">
      <c r="A73" s="286"/>
      <c r="B73" s="286"/>
    </row>
    <row r="74">
      <c r="A74" s="286"/>
      <c r="B74" s="286"/>
    </row>
    <row r="75">
      <c r="A75" s="286"/>
      <c r="B75" s="286"/>
    </row>
    <row r="76">
      <c r="A76" s="286"/>
      <c r="B76" s="286"/>
    </row>
    <row r="77">
      <c r="A77" s="286"/>
      <c r="B77" s="286"/>
    </row>
    <row r="78">
      <c r="A78" s="286"/>
      <c r="B78" s="286"/>
    </row>
    <row r="79">
      <c r="A79" s="286"/>
      <c r="B79" s="286"/>
    </row>
    <row r="80">
      <c r="A80" s="286"/>
      <c r="B80" s="286"/>
    </row>
    <row r="81">
      <c r="A81" s="286"/>
      <c r="B81" s="286"/>
    </row>
    <row r="82">
      <c r="A82" s="286"/>
      <c r="B82" s="286"/>
    </row>
    <row r="83">
      <c r="A83" s="286"/>
      <c r="B83" s="286"/>
    </row>
    <row r="84">
      <c r="A84" s="286"/>
      <c r="B84" s="286"/>
    </row>
    <row r="85">
      <c r="A85" s="286"/>
      <c r="B85" s="286"/>
    </row>
    <row r="86">
      <c r="A86" s="286"/>
      <c r="B86" s="286"/>
    </row>
    <row r="87">
      <c r="A87" s="286"/>
      <c r="B87" s="286"/>
    </row>
    <row r="88">
      <c r="A88" s="286"/>
      <c r="B88" s="286"/>
    </row>
    <row r="89">
      <c r="A89" s="286"/>
      <c r="B89" s="286"/>
    </row>
    <row r="90">
      <c r="A90" s="286"/>
      <c r="B90" s="286"/>
    </row>
    <row r="91">
      <c r="A91" s="286"/>
      <c r="B91" s="286"/>
    </row>
    <row r="92">
      <c r="A92" s="286"/>
      <c r="B92" s="286"/>
    </row>
    <row r="93">
      <c r="A93" s="286"/>
      <c r="B93" s="286"/>
    </row>
    <row r="94">
      <c r="A94" s="286"/>
      <c r="B94" s="286"/>
    </row>
    <row r="95">
      <c r="A95" s="286"/>
      <c r="B95" s="286"/>
    </row>
    <row r="96">
      <c r="A96" s="286"/>
      <c r="B96" s="286"/>
    </row>
    <row r="97">
      <c r="A97" s="286"/>
      <c r="B97" s="286"/>
    </row>
    <row r="98">
      <c r="A98" s="286"/>
      <c r="B98" s="286"/>
    </row>
    <row r="99">
      <c r="A99" s="286"/>
      <c r="B99" s="286"/>
    </row>
    <row r="100">
      <c r="A100" s="286"/>
      <c r="B100" s="286"/>
    </row>
    <row r="101">
      <c r="A101" s="286"/>
      <c r="B101" s="286"/>
    </row>
    <row r="102">
      <c r="A102" s="286"/>
      <c r="B102" s="286"/>
    </row>
    <row r="103">
      <c r="A103" s="286"/>
      <c r="B103" s="286"/>
    </row>
    <row r="104">
      <c r="A104" s="286"/>
      <c r="B104" s="286"/>
    </row>
    <row r="105">
      <c r="A105" s="286"/>
      <c r="B105" s="286"/>
    </row>
    <row r="106">
      <c r="A106" s="286"/>
      <c r="B106" s="286"/>
    </row>
    <row r="107">
      <c r="A107" s="286"/>
      <c r="B107" s="286"/>
    </row>
    <row r="108">
      <c r="A108" s="286"/>
      <c r="B108" s="286"/>
    </row>
    <row r="109">
      <c r="A109" s="286"/>
      <c r="B109" s="286"/>
    </row>
    <row r="110">
      <c r="A110" s="286"/>
      <c r="B110" s="286"/>
    </row>
    <row r="111">
      <c r="A111" s="286"/>
      <c r="B111" s="286"/>
    </row>
    <row r="112">
      <c r="A112" s="286"/>
      <c r="B112" s="286"/>
    </row>
    <row r="113">
      <c r="A113" s="286"/>
      <c r="B113" s="286"/>
    </row>
    <row r="114">
      <c r="A114" s="286"/>
      <c r="B114" s="286"/>
    </row>
    <row r="115">
      <c r="A115" s="286"/>
      <c r="B115" s="286"/>
    </row>
    <row r="116">
      <c r="A116" s="286"/>
      <c r="B116" s="286"/>
    </row>
    <row r="117">
      <c r="A117" s="286"/>
      <c r="B117" s="286"/>
    </row>
    <row r="118">
      <c r="A118" s="286"/>
      <c r="B118" s="286"/>
    </row>
    <row r="119">
      <c r="A119" s="286"/>
      <c r="B119" s="286"/>
    </row>
    <row r="120">
      <c r="A120" s="286"/>
      <c r="B120" s="286"/>
    </row>
    <row r="121">
      <c r="A121" s="286"/>
      <c r="B121" s="286"/>
    </row>
    <row r="122">
      <c r="A122" s="286"/>
      <c r="B122" s="286"/>
    </row>
    <row r="123">
      <c r="A123" s="286"/>
      <c r="B123" s="286"/>
    </row>
    <row r="124">
      <c r="A124" s="286"/>
      <c r="B124" s="286"/>
    </row>
    <row r="125">
      <c r="A125" s="286"/>
      <c r="B125" s="286"/>
    </row>
    <row r="126">
      <c r="A126" s="286"/>
      <c r="B126" s="286"/>
    </row>
    <row r="127">
      <c r="A127" s="286"/>
      <c r="B127" s="286"/>
    </row>
    <row r="128">
      <c r="A128" s="286"/>
      <c r="B128" s="286"/>
    </row>
    <row r="129">
      <c r="A129" s="286"/>
      <c r="B129" s="286"/>
    </row>
    <row r="130">
      <c r="A130" s="286"/>
      <c r="B130" s="286"/>
    </row>
    <row r="131">
      <c r="A131" s="286"/>
      <c r="B131" s="286"/>
    </row>
    <row r="132">
      <c r="A132" s="286"/>
      <c r="B132" s="286"/>
    </row>
    <row r="133">
      <c r="A133" s="286"/>
      <c r="B133" s="286"/>
    </row>
    <row r="134">
      <c r="A134" s="286"/>
      <c r="B134" s="286"/>
    </row>
    <row r="135">
      <c r="A135" s="286"/>
      <c r="B135" s="286"/>
    </row>
    <row r="136">
      <c r="A136" s="286"/>
      <c r="B136" s="286"/>
    </row>
    <row r="137">
      <c r="A137" s="286"/>
      <c r="B137" s="286"/>
    </row>
    <row r="138">
      <c r="A138" s="286"/>
      <c r="B138" s="286"/>
    </row>
    <row r="139">
      <c r="A139" s="286"/>
      <c r="B139" s="286"/>
    </row>
    <row r="140">
      <c r="A140" s="286"/>
      <c r="B140" s="286"/>
    </row>
    <row r="141">
      <c r="A141" s="286"/>
      <c r="B141" s="286"/>
    </row>
    <row r="142">
      <c r="A142" s="286"/>
      <c r="B142" s="286"/>
    </row>
    <row r="143">
      <c r="A143" s="286"/>
      <c r="B143" s="286"/>
    </row>
    <row r="144">
      <c r="A144" s="286"/>
      <c r="B144" s="286"/>
    </row>
    <row r="145">
      <c r="A145" s="286"/>
      <c r="B145" s="286"/>
    </row>
    <row r="146">
      <c r="A146" s="286"/>
      <c r="B146" s="286"/>
    </row>
    <row r="147">
      <c r="A147" s="286"/>
      <c r="B147" s="286"/>
    </row>
    <row r="148">
      <c r="A148" s="286"/>
      <c r="B148" s="286"/>
    </row>
    <row r="149">
      <c r="A149" s="286"/>
      <c r="B149" s="286"/>
    </row>
    <row r="150">
      <c r="A150" s="286"/>
      <c r="B150" s="286"/>
    </row>
    <row r="151">
      <c r="A151" s="286"/>
      <c r="B151" s="286"/>
    </row>
    <row r="152">
      <c r="A152" s="286"/>
      <c r="B152" s="286"/>
    </row>
    <row r="153">
      <c r="A153" s="286"/>
      <c r="B153" s="286"/>
    </row>
    <row r="154">
      <c r="A154" s="286"/>
      <c r="B154" s="286"/>
    </row>
    <row r="155">
      <c r="A155" s="286"/>
      <c r="B155" s="286"/>
    </row>
    <row r="156">
      <c r="A156" s="286"/>
      <c r="B156" s="286"/>
    </row>
    <row r="157">
      <c r="A157" s="286"/>
      <c r="B157" s="286"/>
    </row>
    <row r="158">
      <c r="A158" s="286"/>
      <c r="B158" s="286"/>
    </row>
    <row r="159">
      <c r="A159" s="286"/>
      <c r="B159" s="286"/>
    </row>
    <row r="160">
      <c r="A160" s="286"/>
      <c r="B160" s="286"/>
    </row>
    <row r="161">
      <c r="A161" s="286"/>
      <c r="B161" s="286"/>
    </row>
    <row r="162">
      <c r="A162" s="286"/>
      <c r="B162" s="286"/>
    </row>
    <row r="163">
      <c r="A163" s="286"/>
      <c r="B163" s="286"/>
    </row>
    <row r="164">
      <c r="A164" s="286"/>
      <c r="B164" s="286"/>
    </row>
    <row r="165">
      <c r="A165" s="286"/>
      <c r="B165" s="286"/>
    </row>
    <row r="166">
      <c r="A166" s="286"/>
      <c r="B166" s="286"/>
    </row>
    <row r="167">
      <c r="A167" s="286"/>
      <c r="B167" s="286"/>
    </row>
    <row r="168">
      <c r="A168" s="286"/>
      <c r="B168" s="286"/>
    </row>
    <row r="169">
      <c r="A169" s="286"/>
      <c r="B169" s="286"/>
    </row>
    <row r="170">
      <c r="A170" s="286"/>
      <c r="B170" s="286"/>
    </row>
    <row r="171">
      <c r="A171" s="286"/>
      <c r="B171" s="286"/>
    </row>
    <row r="172">
      <c r="A172" s="286"/>
      <c r="B172" s="286"/>
    </row>
    <row r="173">
      <c r="A173" s="286"/>
      <c r="B173" s="286"/>
    </row>
    <row r="174">
      <c r="A174" s="286"/>
      <c r="B174" s="286"/>
    </row>
    <row r="175">
      <c r="A175" s="286"/>
      <c r="B175" s="286"/>
    </row>
    <row r="176">
      <c r="A176" s="286"/>
      <c r="B176" s="286"/>
    </row>
    <row r="177">
      <c r="A177" s="286"/>
      <c r="B177" s="286"/>
    </row>
    <row r="178">
      <c r="A178" s="286"/>
      <c r="B178" s="286"/>
    </row>
    <row r="179">
      <c r="A179" s="286"/>
      <c r="B179" s="286"/>
    </row>
    <row r="180">
      <c r="A180" s="286"/>
      <c r="B180" s="286"/>
    </row>
    <row r="181">
      <c r="A181" s="286"/>
      <c r="B181" s="286"/>
    </row>
    <row r="182">
      <c r="A182" s="286"/>
      <c r="B182" s="286"/>
    </row>
    <row r="183">
      <c r="A183" s="286"/>
      <c r="B183" s="286"/>
    </row>
    <row r="184">
      <c r="A184" s="286"/>
      <c r="B184" s="286"/>
    </row>
    <row r="185">
      <c r="A185" s="286"/>
      <c r="B185" s="286"/>
    </row>
    <row r="186">
      <c r="A186" s="286"/>
      <c r="B186" s="286"/>
    </row>
    <row r="187">
      <c r="A187" s="286"/>
      <c r="B187" s="286"/>
    </row>
    <row r="188">
      <c r="A188" s="286"/>
      <c r="B188" s="286"/>
    </row>
    <row r="189">
      <c r="A189" s="286"/>
      <c r="B189" s="286"/>
    </row>
    <row r="190">
      <c r="A190" s="286"/>
      <c r="B190" s="286"/>
    </row>
    <row r="191">
      <c r="A191" s="286"/>
      <c r="B191" s="286"/>
    </row>
    <row r="192">
      <c r="A192" s="286"/>
      <c r="B192" s="286"/>
    </row>
    <row r="193">
      <c r="A193" s="286"/>
      <c r="B193" s="286"/>
    </row>
    <row r="194">
      <c r="A194" s="286"/>
      <c r="B194" s="286"/>
    </row>
    <row r="195">
      <c r="A195" s="286"/>
      <c r="B195" s="286"/>
    </row>
    <row r="196">
      <c r="A196" s="286"/>
      <c r="B196" s="286"/>
    </row>
    <row r="197">
      <c r="A197" s="286"/>
      <c r="B197" s="286"/>
    </row>
    <row r="198">
      <c r="A198" s="286"/>
      <c r="B198" s="286"/>
    </row>
    <row r="199">
      <c r="A199" s="286"/>
      <c r="B199" s="286"/>
    </row>
    <row r="200">
      <c r="A200" s="286"/>
      <c r="B200" s="286"/>
    </row>
    <row r="201">
      <c r="A201" s="286"/>
      <c r="B201" s="286"/>
    </row>
    <row r="202">
      <c r="A202" s="286"/>
      <c r="B202" s="286"/>
    </row>
    <row r="203">
      <c r="A203" s="286"/>
      <c r="B203" s="286"/>
    </row>
    <row r="204">
      <c r="A204" s="286"/>
      <c r="B204" s="286"/>
    </row>
    <row r="205">
      <c r="A205" s="286"/>
      <c r="B205" s="286"/>
    </row>
    <row r="206">
      <c r="A206" s="286"/>
      <c r="B206" s="286"/>
    </row>
    <row r="207">
      <c r="A207" s="286"/>
      <c r="B207" s="286"/>
    </row>
    <row r="208">
      <c r="A208" s="286"/>
      <c r="B208" s="286"/>
    </row>
    <row r="209">
      <c r="A209" s="286"/>
      <c r="B209" s="286"/>
    </row>
    <row r="210">
      <c r="A210" s="286"/>
      <c r="B210" s="286"/>
    </row>
    <row r="211">
      <c r="A211" s="286"/>
      <c r="B211" s="286"/>
    </row>
    <row r="212">
      <c r="A212" s="286"/>
      <c r="B212" s="286"/>
    </row>
    <row r="213">
      <c r="A213" s="286"/>
      <c r="B213" s="286"/>
    </row>
    <row r="214">
      <c r="A214" s="286"/>
      <c r="B214" s="286"/>
    </row>
    <row r="215">
      <c r="A215" s="286"/>
      <c r="B215" s="286"/>
    </row>
    <row r="216">
      <c r="A216" s="286"/>
      <c r="B216" s="286"/>
    </row>
    <row r="217">
      <c r="A217" s="286"/>
      <c r="B217" s="286"/>
    </row>
    <row r="218">
      <c r="A218" s="286"/>
      <c r="B218" s="286"/>
    </row>
    <row r="219">
      <c r="A219" s="286"/>
      <c r="B219" s="286"/>
    </row>
    <row r="220">
      <c r="A220" s="286"/>
      <c r="B220" s="286"/>
    </row>
    <row r="221">
      <c r="A221" s="286"/>
      <c r="B221" s="286"/>
    </row>
    <row r="222">
      <c r="A222" s="286"/>
      <c r="B222" s="286"/>
    </row>
    <row r="223">
      <c r="A223" s="286"/>
      <c r="B223" s="286"/>
    </row>
    <row r="224">
      <c r="A224" s="286"/>
      <c r="B224" s="286"/>
    </row>
    <row r="225">
      <c r="A225" s="286"/>
      <c r="B225" s="286"/>
    </row>
    <row r="226">
      <c r="A226" s="286"/>
      <c r="B226" s="286"/>
    </row>
    <row r="227">
      <c r="A227" s="286"/>
      <c r="B227" s="286"/>
    </row>
    <row r="228">
      <c r="A228" s="286"/>
      <c r="B228" s="286"/>
    </row>
    <row r="229">
      <c r="A229" s="286"/>
      <c r="B229" s="286"/>
    </row>
    <row r="230">
      <c r="A230" s="286"/>
      <c r="B230" s="286"/>
    </row>
    <row r="231">
      <c r="A231" s="286"/>
      <c r="B231" s="286"/>
    </row>
    <row r="232">
      <c r="A232" s="286"/>
      <c r="B232" s="286"/>
    </row>
    <row r="233">
      <c r="A233" s="286"/>
      <c r="B233" s="286"/>
    </row>
    <row r="234">
      <c r="A234" s="286"/>
      <c r="B234" s="286"/>
    </row>
    <row r="235">
      <c r="A235" s="286"/>
      <c r="B235" s="286"/>
    </row>
    <row r="236">
      <c r="A236" s="286"/>
      <c r="B236" s="286"/>
    </row>
    <row r="237">
      <c r="A237" s="286"/>
      <c r="B237" s="286"/>
    </row>
    <row r="238">
      <c r="A238" s="286"/>
      <c r="B238" s="286"/>
    </row>
    <row r="239">
      <c r="A239" s="286"/>
      <c r="B239" s="286"/>
    </row>
    <row r="240">
      <c r="A240" s="286"/>
      <c r="B240" s="286"/>
    </row>
    <row r="241">
      <c r="A241" s="286"/>
      <c r="B241" s="286"/>
    </row>
    <row r="242">
      <c r="A242" s="286"/>
      <c r="B242" s="286"/>
    </row>
    <row r="243">
      <c r="A243" s="286"/>
      <c r="B243" s="286"/>
    </row>
    <row r="244">
      <c r="A244" s="286"/>
      <c r="B244" s="286"/>
    </row>
    <row r="245">
      <c r="A245" s="286"/>
      <c r="B245" s="286"/>
    </row>
    <row r="246">
      <c r="A246" s="286"/>
      <c r="B246" s="286"/>
    </row>
    <row r="247">
      <c r="A247" s="286"/>
      <c r="B247" s="286"/>
    </row>
    <row r="248">
      <c r="A248" s="286"/>
      <c r="B248" s="286"/>
    </row>
    <row r="249">
      <c r="A249" s="286"/>
      <c r="B249" s="286"/>
    </row>
    <row r="250">
      <c r="A250" s="286"/>
      <c r="B250" s="286"/>
    </row>
    <row r="251">
      <c r="A251" s="286"/>
      <c r="B251" s="286"/>
    </row>
    <row r="252">
      <c r="A252" s="286"/>
      <c r="B252" s="286"/>
    </row>
    <row r="253">
      <c r="A253" s="286"/>
      <c r="B253" s="286"/>
    </row>
    <row r="254">
      <c r="A254" s="286"/>
      <c r="B254" s="286"/>
    </row>
    <row r="255">
      <c r="A255" s="286"/>
      <c r="B255" s="286"/>
    </row>
    <row r="256">
      <c r="A256" s="286"/>
      <c r="B256" s="286"/>
    </row>
    <row r="257">
      <c r="A257" s="286"/>
      <c r="B257" s="286"/>
    </row>
    <row r="258">
      <c r="A258" s="286"/>
      <c r="B258" s="286"/>
    </row>
    <row r="259">
      <c r="A259" s="286"/>
      <c r="B259" s="286"/>
    </row>
    <row r="260">
      <c r="A260" s="286"/>
      <c r="B260" s="286"/>
    </row>
    <row r="261">
      <c r="A261" s="286"/>
      <c r="B261" s="286"/>
    </row>
    <row r="262">
      <c r="A262" s="286"/>
      <c r="B262" s="286"/>
    </row>
    <row r="263">
      <c r="A263" s="286"/>
      <c r="B263" s="286"/>
    </row>
    <row r="264">
      <c r="A264" s="286"/>
      <c r="B264" s="286"/>
    </row>
    <row r="265">
      <c r="A265" s="286"/>
      <c r="B265" s="286"/>
    </row>
    <row r="266">
      <c r="A266" s="286"/>
      <c r="B266" s="286"/>
    </row>
    <row r="267">
      <c r="A267" s="286"/>
      <c r="B267" s="286"/>
    </row>
    <row r="268">
      <c r="A268" s="286"/>
      <c r="B268" s="286"/>
    </row>
    <row r="269">
      <c r="A269" s="286"/>
      <c r="B269" s="286"/>
    </row>
    <row r="270">
      <c r="A270" s="286"/>
      <c r="B270" s="286"/>
    </row>
    <row r="271">
      <c r="A271" s="286"/>
      <c r="B271" s="286"/>
    </row>
    <row r="272">
      <c r="A272" s="286"/>
      <c r="B272" s="286"/>
    </row>
    <row r="273">
      <c r="A273" s="286"/>
      <c r="B273" s="286"/>
    </row>
    <row r="274">
      <c r="A274" s="286"/>
      <c r="B274" s="286"/>
    </row>
    <row r="275">
      <c r="A275" s="286"/>
      <c r="B275" s="286"/>
    </row>
    <row r="276">
      <c r="A276" s="286"/>
      <c r="B276" s="286"/>
    </row>
    <row r="277">
      <c r="A277" s="286"/>
      <c r="B277" s="286"/>
    </row>
    <row r="278">
      <c r="A278" s="286"/>
      <c r="B278" s="286"/>
    </row>
    <row r="279">
      <c r="A279" s="286"/>
      <c r="B279" s="286"/>
    </row>
    <row r="280">
      <c r="A280" s="286"/>
      <c r="B280" s="286"/>
    </row>
    <row r="281">
      <c r="A281" s="286"/>
      <c r="B281" s="286"/>
    </row>
    <row r="282">
      <c r="A282" s="286"/>
      <c r="B282" s="286"/>
    </row>
    <row r="283">
      <c r="A283" s="286"/>
      <c r="B283" s="286"/>
    </row>
    <row r="284">
      <c r="A284" s="286"/>
      <c r="B284" s="286"/>
    </row>
    <row r="285">
      <c r="A285" s="286"/>
      <c r="B285" s="286"/>
    </row>
    <row r="286">
      <c r="A286" s="286"/>
      <c r="B286" s="286"/>
    </row>
    <row r="287">
      <c r="A287" s="286"/>
      <c r="B287" s="286"/>
    </row>
    <row r="288">
      <c r="A288" s="286"/>
      <c r="B288" s="286"/>
    </row>
    <row r="289">
      <c r="A289" s="286"/>
      <c r="B289" s="286"/>
    </row>
    <row r="290">
      <c r="A290" s="286"/>
      <c r="B290" s="286"/>
    </row>
    <row r="291">
      <c r="A291" s="286"/>
      <c r="B291" s="286"/>
    </row>
    <row r="292">
      <c r="A292" s="286"/>
      <c r="B292" s="286"/>
    </row>
    <row r="293">
      <c r="A293" s="286"/>
      <c r="B293" s="286"/>
    </row>
    <row r="294">
      <c r="A294" s="286"/>
      <c r="B294" s="286"/>
    </row>
    <row r="295">
      <c r="A295" s="286"/>
      <c r="B295" s="286"/>
    </row>
    <row r="296">
      <c r="A296" s="286"/>
      <c r="B296" s="286"/>
    </row>
    <row r="297">
      <c r="A297" s="286"/>
      <c r="B297" s="286"/>
    </row>
    <row r="298">
      <c r="A298" s="286"/>
      <c r="B298" s="286"/>
    </row>
    <row r="299">
      <c r="A299" s="286"/>
      <c r="B299" s="286"/>
    </row>
    <row r="300">
      <c r="A300" s="286"/>
      <c r="B300" s="286"/>
    </row>
    <row r="301">
      <c r="A301" s="286"/>
      <c r="B301" s="286"/>
    </row>
    <row r="302">
      <c r="A302" s="286"/>
      <c r="B302" s="286"/>
    </row>
    <row r="303">
      <c r="A303" s="286"/>
      <c r="B303" s="286"/>
    </row>
    <row r="304">
      <c r="A304" s="286"/>
      <c r="B304" s="286"/>
    </row>
    <row r="305">
      <c r="A305" s="286"/>
      <c r="B305" s="286"/>
    </row>
    <row r="306">
      <c r="A306" s="286"/>
      <c r="B306" s="286"/>
    </row>
    <row r="307">
      <c r="A307" s="286"/>
      <c r="B307" s="286"/>
    </row>
    <row r="308">
      <c r="A308" s="286"/>
      <c r="B308" s="286"/>
    </row>
    <row r="309">
      <c r="A309" s="286"/>
      <c r="B309" s="286"/>
    </row>
    <row r="310">
      <c r="A310" s="286"/>
      <c r="B310" s="286"/>
    </row>
    <row r="311">
      <c r="A311" s="286"/>
      <c r="B311" s="286"/>
    </row>
    <row r="312">
      <c r="A312" s="286"/>
      <c r="B312" s="286"/>
    </row>
    <row r="313">
      <c r="A313" s="286"/>
      <c r="B313" s="286"/>
    </row>
    <row r="314">
      <c r="A314" s="286"/>
      <c r="B314" s="286"/>
    </row>
    <row r="315">
      <c r="A315" s="286"/>
      <c r="B315" s="286"/>
    </row>
    <row r="316">
      <c r="A316" s="286"/>
      <c r="B316" s="286"/>
    </row>
    <row r="317">
      <c r="A317" s="286"/>
      <c r="B317" s="286"/>
    </row>
    <row r="318">
      <c r="A318" s="286"/>
      <c r="B318" s="286"/>
    </row>
    <row r="319">
      <c r="A319" s="286"/>
      <c r="B319" s="286"/>
    </row>
    <row r="320">
      <c r="A320" s="286"/>
      <c r="B320" s="286"/>
    </row>
    <row r="321">
      <c r="A321" s="286"/>
      <c r="B321" s="286"/>
    </row>
    <row r="322">
      <c r="A322" s="286"/>
      <c r="B322" s="286"/>
    </row>
    <row r="323">
      <c r="A323" s="286"/>
      <c r="B323" s="286"/>
    </row>
    <row r="324">
      <c r="A324" s="286"/>
      <c r="B324" s="286"/>
    </row>
    <row r="325">
      <c r="A325" s="286"/>
      <c r="B325" s="286"/>
    </row>
    <row r="326">
      <c r="A326" s="286"/>
      <c r="B326" s="286"/>
    </row>
    <row r="327">
      <c r="A327" s="286"/>
      <c r="B327" s="286"/>
    </row>
    <row r="328">
      <c r="A328" s="286"/>
      <c r="B328" s="286"/>
    </row>
    <row r="329">
      <c r="A329" s="286"/>
      <c r="B329" s="286"/>
    </row>
    <row r="330">
      <c r="A330" s="286"/>
      <c r="B330" s="286"/>
    </row>
    <row r="331">
      <c r="A331" s="286"/>
      <c r="B331" s="286"/>
    </row>
    <row r="332">
      <c r="A332" s="286"/>
      <c r="B332" s="286"/>
    </row>
    <row r="333">
      <c r="A333" s="286"/>
      <c r="B333" s="286"/>
    </row>
    <row r="334">
      <c r="A334" s="286"/>
      <c r="B334" s="286"/>
    </row>
    <row r="335">
      <c r="A335" s="286"/>
      <c r="B335" s="286"/>
    </row>
    <row r="336">
      <c r="A336" s="286"/>
      <c r="B336" s="286"/>
    </row>
    <row r="337">
      <c r="A337" s="286"/>
      <c r="B337" s="286"/>
    </row>
    <row r="338">
      <c r="A338" s="286"/>
      <c r="B338" s="286"/>
    </row>
    <row r="339">
      <c r="A339" s="286"/>
      <c r="B339" s="286"/>
    </row>
    <row r="340">
      <c r="A340" s="286"/>
      <c r="B340" s="286"/>
    </row>
    <row r="341">
      <c r="A341" s="286"/>
      <c r="B341" s="286"/>
    </row>
    <row r="342">
      <c r="A342" s="286"/>
      <c r="B342" s="286"/>
    </row>
    <row r="343">
      <c r="A343" s="286"/>
      <c r="B343" s="286"/>
    </row>
    <row r="344">
      <c r="A344" s="286"/>
      <c r="B344" s="286"/>
    </row>
    <row r="345">
      <c r="A345" s="286"/>
      <c r="B345" s="286"/>
    </row>
    <row r="346">
      <c r="A346" s="286"/>
      <c r="B346" s="286"/>
    </row>
    <row r="347">
      <c r="A347" s="286"/>
      <c r="B347" s="286"/>
    </row>
    <row r="348">
      <c r="A348" s="286"/>
      <c r="B348" s="286"/>
    </row>
    <row r="349">
      <c r="A349" s="286"/>
      <c r="B349" s="286"/>
    </row>
    <row r="350">
      <c r="A350" s="286"/>
      <c r="B350" s="286"/>
    </row>
    <row r="351">
      <c r="A351" s="286"/>
      <c r="B351" s="286"/>
    </row>
    <row r="352">
      <c r="A352" s="286"/>
      <c r="B352" s="286"/>
    </row>
    <row r="353">
      <c r="A353" s="286"/>
      <c r="B353" s="286"/>
    </row>
    <row r="354">
      <c r="A354" s="286"/>
      <c r="B354" s="286"/>
    </row>
    <row r="355">
      <c r="A355" s="286"/>
      <c r="B355" s="286"/>
    </row>
    <row r="356">
      <c r="A356" s="286"/>
      <c r="B356" s="286"/>
    </row>
    <row r="357">
      <c r="A357" s="286"/>
      <c r="B357" s="286"/>
    </row>
    <row r="358">
      <c r="A358" s="286"/>
      <c r="B358" s="286"/>
    </row>
    <row r="359">
      <c r="A359" s="286"/>
      <c r="B359" s="286"/>
    </row>
    <row r="360">
      <c r="A360" s="286"/>
      <c r="B360" s="286"/>
    </row>
    <row r="361">
      <c r="A361" s="286"/>
      <c r="B361" s="286"/>
    </row>
    <row r="362">
      <c r="A362" s="286"/>
      <c r="B362" s="286"/>
    </row>
    <row r="363">
      <c r="A363" s="286"/>
      <c r="B363" s="286"/>
    </row>
    <row r="364">
      <c r="A364" s="286"/>
      <c r="B364" s="286"/>
    </row>
    <row r="365">
      <c r="A365" s="286"/>
      <c r="B365" s="286"/>
    </row>
    <row r="366">
      <c r="A366" s="286"/>
      <c r="B366" s="286"/>
    </row>
    <row r="367">
      <c r="A367" s="286"/>
      <c r="B367" s="286"/>
    </row>
    <row r="368">
      <c r="A368" s="286"/>
      <c r="B368" s="286"/>
    </row>
    <row r="369">
      <c r="A369" s="286"/>
      <c r="B369" s="286"/>
    </row>
    <row r="370">
      <c r="A370" s="286"/>
      <c r="B370" s="286"/>
    </row>
    <row r="371">
      <c r="A371" s="286"/>
      <c r="B371" s="286"/>
    </row>
    <row r="372">
      <c r="A372" s="286"/>
      <c r="B372" s="286"/>
    </row>
    <row r="373">
      <c r="A373" s="286"/>
      <c r="B373" s="286"/>
    </row>
    <row r="374">
      <c r="A374" s="286"/>
      <c r="B374" s="286"/>
    </row>
    <row r="375">
      <c r="A375" s="286"/>
      <c r="B375" s="286"/>
    </row>
    <row r="376">
      <c r="A376" s="286"/>
      <c r="B376" s="286"/>
    </row>
    <row r="377">
      <c r="A377" s="286"/>
      <c r="B377" s="286"/>
    </row>
    <row r="378">
      <c r="A378" s="286"/>
      <c r="B378" s="286"/>
    </row>
    <row r="379">
      <c r="A379" s="286"/>
      <c r="B379" s="286"/>
    </row>
    <row r="380">
      <c r="A380" s="286"/>
      <c r="B380" s="286"/>
    </row>
    <row r="381">
      <c r="A381" s="286"/>
      <c r="B381" s="286"/>
    </row>
    <row r="382">
      <c r="A382" s="286"/>
      <c r="B382" s="286"/>
    </row>
    <row r="383">
      <c r="A383" s="286"/>
      <c r="B383" s="286"/>
    </row>
    <row r="384">
      <c r="A384" s="286"/>
      <c r="B384" s="286"/>
    </row>
    <row r="385">
      <c r="A385" s="286"/>
      <c r="B385" s="286"/>
    </row>
    <row r="386">
      <c r="A386" s="286"/>
      <c r="B386" s="286"/>
    </row>
    <row r="387">
      <c r="A387" s="286"/>
      <c r="B387" s="286"/>
    </row>
    <row r="388">
      <c r="A388" s="286"/>
      <c r="B388" s="286"/>
    </row>
    <row r="389">
      <c r="A389" s="286"/>
      <c r="B389" s="286"/>
    </row>
    <row r="390">
      <c r="A390" s="286"/>
      <c r="B390" s="286"/>
    </row>
    <row r="391">
      <c r="A391" s="286"/>
      <c r="B391" s="286"/>
    </row>
    <row r="392">
      <c r="A392" s="286"/>
      <c r="B392" s="286"/>
    </row>
    <row r="393">
      <c r="A393" s="286"/>
      <c r="B393" s="286"/>
    </row>
    <row r="394">
      <c r="A394" s="286"/>
      <c r="B394" s="286"/>
    </row>
    <row r="395">
      <c r="A395" s="286"/>
      <c r="B395" s="286"/>
    </row>
    <row r="396">
      <c r="A396" s="286"/>
      <c r="B396" s="286"/>
    </row>
    <row r="397">
      <c r="A397" s="286"/>
      <c r="B397" s="286"/>
    </row>
    <row r="398">
      <c r="A398" s="286"/>
      <c r="B398" s="286"/>
    </row>
    <row r="399">
      <c r="A399" s="286"/>
      <c r="B399" s="286"/>
    </row>
    <row r="400">
      <c r="A400" s="286"/>
      <c r="B400" s="286"/>
    </row>
    <row r="401">
      <c r="A401" s="286"/>
      <c r="B401" s="286"/>
    </row>
    <row r="402">
      <c r="A402" s="286"/>
      <c r="B402" s="286"/>
    </row>
    <row r="403">
      <c r="A403" s="286"/>
      <c r="B403" s="286"/>
    </row>
    <row r="404">
      <c r="A404" s="286"/>
      <c r="B404" s="286"/>
    </row>
    <row r="405">
      <c r="A405" s="286"/>
      <c r="B405" s="286"/>
    </row>
    <row r="406">
      <c r="A406" s="286"/>
      <c r="B406" s="286"/>
    </row>
    <row r="407">
      <c r="A407" s="286"/>
      <c r="B407" s="286"/>
    </row>
    <row r="408">
      <c r="A408" s="286"/>
      <c r="B408" s="286"/>
    </row>
    <row r="409">
      <c r="A409" s="286"/>
      <c r="B409" s="286"/>
    </row>
    <row r="410">
      <c r="A410" s="286"/>
      <c r="B410" s="286"/>
    </row>
    <row r="411">
      <c r="A411" s="286"/>
      <c r="B411" s="286"/>
    </row>
    <row r="412">
      <c r="A412" s="286"/>
      <c r="B412" s="286"/>
    </row>
    <row r="413">
      <c r="A413" s="286"/>
      <c r="B413" s="286"/>
    </row>
    <row r="414">
      <c r="A414" s="286"/>
      <c r="B414" s="286"/>
    </row>
    <row r="415">
      <c r="A415" s="286"/>
      <c r="B415" s="286"/>
    </row>
    <row r="416">
      <c r="A416" s="286"/>
      <c r="B416" s="286"/>
    </row>
    <row r="417">
      <c r="A417" s="286"/>
      <c r="B417" s="286"/>
    </row>
    <row r="418">
      <c r="A418" s="286"/>
      <c r="B418" s="286"/>
    </row>
    <row r="419">
      <c r="A419" s="286"/>
      <c r="B419" s="286"/>
    </row>
    <row r="420">
      <c r="A420" s="286"/>
      <c r="B420" s="286"/>
    </row>
    <row r="421">
      <c r="A421" s="286"/>
      <c r="B421" s="286"/>
    </row>
    <row r="422">
      <c r="A422" s="286"/>
      <c r="B422" s="286"/>
    </row>
    <row r="423">
      <c r="A423" s="286"/>
      <c r="B423" s="286"/>
    </row>
    <row r="424">
      <c r="A424" s="286"/>
      <c r="B424" s="286"/>
    </row>
    <row r="425">
      <c r="A425" s="286"/>
      <c r="B425" s="286"/>
    </row>
    <row r="426">
      <c r="A426" s="286"/>
      <c r="B426" s="286"/>
    </row>
    <row r="427">
      <c r="A427" s="286"/>
      <c r="B427" s="286"/>
    </row>
    <row r="428">
      <c r="A428" s="286"/>
      <c r="B428" s="286"/>
    </row>
    <row r="429">
      <c r="A429" s="286"/>
      <c r="B429" s="286"/>
    </row>
    <row r="430">
      <c r="A430" s="286"/>
      <c r="B430" s="286"/>
    </row>
    <row r="431">
      <c r="A431" s="286"/>
      <c r="B431" s="286"/>
    </row>
    <row r="432">
      <c r="A432" s="286"/>
      <c r="B432" s="286"/>
    </row>
    <row r="433">
      <c r="A433" s="286"/>
      <c r="B433" s="286"/>
    </row>
    <row r="434">
      <c r="A434" s="286"/>
      <c r="B434" s="286"/>
    </row>
    <row r="435">
      <c r="A435" s="286"/>
      <c r="B435" s="286"/>
    </row>
    <row r="436">
      <c r="A436" s="286"/>
      <c r="B436" s="286"/>
    </row>
    <row r="437">
      <c r="A437" s="286"/>
      <c r="B437" s="286"/>
    </row>
    <row r="438">
      <c r="A438" s="286"/>
      <c r="B438" s="286"/>
    </row>
    <row r="439">
      <c r="A439" s="286"/>
      <c r="B439" s="286"/>
    </row>
    <row r="440">
      <c r="A440" s="286"/>
      <c r="B440" s="286"/>
    </row>
    <row r="441">
      <c r="A441" s="286"/>
      <c r="B441" s="286"/>
    </row>
    <row r="442">
      <c r="A442" s="286"/>
      <c r="B442" s="286"/>
    </row>
    <row r="443">
      <c r="A443" s="286"/>
      <c r="B443" s="286"/>
    </row>
    <row r="444">
      <c r="A444" s="286"/>
      <c r="B444" s="286"/>
    </row>
    <row r="445">
      <c r="A445" s="286"/>
      <c r="B445" s="286"/>
    </row>
    <row r="446">
      <c r="A446" s="286"/>
      <c r="B446" s="286"/>
    </row>
    <row r="447">
      <c r="A447" s="286"/>
      <c r="B447" s="286"/>
    </row>
    <row r="448">
      <c r="A448" s="286"/>
      <c r="B448" s="286"/>
    </row>
    <row r="449">
      <c r="A449" s="286"/>
      <c r="B449" s="286"/>
    </row>
    <row r="450">
      <c r="A450" s="286"/>
      <c r="B450" s="286"/>
    </row>
    <row r="451">
      <c r="A451" s="286"/>
      <c r="B451" s="286"/>
    </row>
    <row r="452">
      <c r="A452" s="286"/>
      <c r="B452" s="286"/>
    </row>
    <row r="453">
      <c r="A453" s="286"/>
      <c r="B453" s="286"/>
    </row>
    <row r="454">
      <c r="A454" s="286"/>
      <c r="B454" s="286"/>
    </row>
    <row r="455">
      <c r="A455" s="286"/>
      <c r="B455" s="286"/>
    </row>
    <row r="456">
      <c r="A456" s="286"/>
      <c r="B456" s="286"/>
    </row>
    <row r="457">
      <c r="A457" s="286"/>
      <c r="B457" s="286"/>
    </row>
    <row r="458">
      <c r="A458" s="286"/>
      <c r="B458" s="286"/>
    </row>
    <row r="459">
      <c r="A459" s="286"/>
      <c r="B459" s="286"/>
    </row>
    <row r="460">
      <c r="A460" s="286"/>
      <c r="B460" s="286"/>
    </row>
    <row r="461">
      <c r="A461" s="286"/>
      <c r="B461" s="286"/>
    </row>
    <row r="462">
      <c r="A462" s="286"/>
      <c r="B462" s="286"/>
    </row>
    <row r="463">
      <c r="A463" s="286"/>
      <c r="B463" s="286"/>
    </row>
    <row r="464">
      <c r="A464" s="286"/>
      <c r="B464" s="286"/>
    </row>
    <row r="465">
      <c r="A465" s="286"/>
      <c r="B465" s="286"/>
    </row>
    <row r="466">
      <c r="A466" s="286"/>
      <c r="B466" s="286"/>
    </row>
    <row r="467">
      <c r="A467" s="286"/>
      <c r="B467" s="286"/>
    </row>
    <row r="468">
      <c r="A468" s="286"/>
      <c r="B468" s="286"/>
    </row>
    <row r="469">
      <c r="A469" s="286"/>
      <c r="B469" s="286"/>
    </row>
    <row r="470">
      <c r="A470" s="286"/>
      <c r="B470" s="286"/>
    </row>
    <row r="471">
      <c r="A471" s="286"/>
      <c r="B471" s="286"/>
    </row>
    <row r="472">
      <c r="A472" s="286"/>
      <c r="B472" s="286"/>
    </row>
    <row r="473">
      <c r="A473" s="286"/>
      <c r="B473" s="286"/>
    </row>
    <row r="474">
      <c r="A474" s="286"/>
      <c r="B474" s="286"/>
    </row>
    <row r="475">
      <c r="A475" s="286"/>
      <c r="B475" s="286"/>
    </row>
    <row r="476">
      <c r="A476" s="286"/>
      <c r="B476" s="286"/>
    </row>
    <row r="477">
      <c r="A477" s="286"/>
      <c r="B477" s="286"/>
    </row>
    <row r="478">
      <c r="A478" s="286"/>
      <c r="B478" s="286"/>
    </row>
    <row r="479">
      <c r="A479" s="286"/>
      <c r="B479" s="286"/>
    </row>
    <row r="480">
      <c r="A480" s="286"/>
      <c r="B480" s="286"/>
    </row>
    <row r="481">
      <c r="A481" s="286"/>
      <c r="B481" s="286"/>
    </row>
    <row r="482">
      <c r="A482" s="286"/>
      <c r="B482" s="286"/>
    </row>
    <row r="483">
      <c r="A483" s="286"/>
      <c r="B483" s="286"/>
    </row>
    <row r="484">
      <c r="A484" s="286"/>
      <c r="B484" s="286"/>
    </row>
    <row r="485">
      <c r="A485" s="286"/>
      <c r="B485" s="286"/>
    </row>
    <row r="486">
      <c r="A486" s="286"/>
      <c r="B486" s="286"/>
    </row>
    <row r="487">
      <c r="A487" s="286"/>
      <c r="B487" s="286"/>
    </row>
    <row r="488">
      <c r="A488" s="286"/>
      <c r="B488" s="286"/>
    </row>
    <row r="489">
      <c r="A489" s="286"/>
      <c r="B489" s="286"/>
    </row>
    <row r="490">
      <c r="A490" s="286"/>
      <c r="B490" s="286"/>
    </row>
    <row r="491">
      <c r="A491" s="286"/>
      <c r="B491" s="286"/>
    </row>
    <row r="492">
      <c r="A492" s="286"/>
      <c r="B492" s="286"/>
    </row>
    <row r="493">
      <c r="A493" s="286"/>
      <c r="B493" s="286"/>
    </row>
    <row r="494">
      <c r="A494" s="286"/>
      <c r="B494" s="286"/>
    </row>
    <row r="495">
      <c r="A495" s="286"/>
      <c r="B495" s="286"/>
    </row>
    <row r="496">
      <c r="A496" s="286"/>
      <c r="B496" s="286"/>
    </row>
    <row r="497">
      <c r="A497" s="286"/>
      <c r="B497" s="286"/>
    </row>
    <row r="498">
      <c r="A498" s="286"/>
      <c r="B498" s="286"/>
    </row>
    <row r="499">
      <c r="A499" s="286"/>
      <c r="B499" s="286"/>
    </row>
    <row r="500">
      <c r="A500" s="286"/>
      <c r="B500" s="286"/>
    </row>
    <row r="501">
      <c r="A501" s="286"/>
      <c r="B501" s="286"/>
    </row>
    <row r="502">
      <c r="A502" s="286"/>
      <c r="B502" s="286"/>
    </row>
    <row r="503">
      <c r="A503" s="286"/>
      <c r="B503" s="286"/>
    </row>
    <row r="504">
      <c r="A504" s="286"/>
      <c r="B504" s="286"/>
    </row>
    <row r="505">
      <c r="A505" s="286"/>
      <c r="B505" s="286"/>
    </row>
    <row r="506">
      <c r="A506" s="286"/>
      <c r="B506" s="286"/>
    </row>
    <row r="507">
      <c r="A507" s="286"/>
      <c r="B507" s="286"/>
    </row>
    <row r="508">
      <c r="A508" s="286"/>
      <c r="B508" s="286"/>
    </row>
    <row r="509">
      <c r="A509" s="286"/>
      <c r="B509" s="286"/>
    </row>
    <row r="510">
      <c r="A510" s="286"/>
      <c r="B510" s="286"/>
    </row>
    <row r="511">
      <c r="A511" s="286"/>
      <c r="B511" s="286"/>
    </row>
    <row r="512">
      <c r="A512" s="286"/>
      <c r="B512" s="286"/>
    </row>
    <row r="513">
      <c r="A513" s="286"/>
      <c r="B513" s="286"/>
    </row>
    <row r="514">
      <c r="A514" s="286"/>
      <c r="B514" s="286"/>
    </row>
    <row r="515">
      <c r="A515" s="286"/>
      <c r="B515" s="286"/>
    </row>
    <row r="516">
      <c r="A516" s="286"/>
      <c r="B516" s="286"/>
    </row>
    <row r="517">
      <c r="A517" s="286"/>
      <c r="B517" s="286"/>
    </row>
    <row r="518">
      <c r="A518" s="286"/>
      <c r="B518" s="286"/>
    </row>
    <row r="519">
      <c r="A519" s="286"/>
      <c r="B519" s="286"/>
    </row>
    <row r="520">
      <c r="A520" s="286"/>
      <c r="B520" s="286"/>
    </row>
    <row r="521">
      <c r="A521" s="286"/>
      <c r="B521" s="286"/>
    </row>
    <row r="522">
      <c r="A522" s="286"/>
      <c r="B522" s="286"/>
    </row>
    <row r="523">
      <c r="A523" s="286"/>
      <c r="B523" s="286"/>
    </row>
    <row r="524">
      <c r="A524" s="286"/>
      <c r="B524" s="286"/>
    </row>
    <row r="525">
      <c r="A525" s="286"/>
      <c r="B525" s="286"/>
    </row>
    <row r="526">
      <c r="A526" s="286"/>
      <c r="B526" s="286"/>
    </row>
    <row r="527">
      <c r="A527" s="286"/>
      <c r="B527" s="286"/>
    </row>
    <row r="528">
      <c r="A528" s="286"/>
      <c r="B528" s="286"/>
    </row>
    <row r="529">
      <c r="A529" s="286"/>
      <c r="B529" s="286"/>
    </row>
    <row r="530">
      <c r="A530" s="286"/>
      <c r="B530" s="286"/>
    </row>
    <row r="531">
      <c r="A531" s="286"/>
      <c r="B531" s="286"/>
    </row>
    <row r="532">
      <c r="A532" s="286"/>
      <c r="B532" s="286"/>
    </row>
    <row r="533">
      <c r="A533" s="286"/>
      <c r="B533" s="286"/>
    </row>
    <row r="534">
      <c r="A534" s="286"/>
      <c r="B534" s="286"/>
    </row>
    <row r="535">
      <c r="A535" s="286"/>
      <c r="B535" s="286"/>
    </row>
    <row r="536">
      <c r="A536" s="286"/>
      <c r="B536" s="286"/>
    </row>
    <row r="537">
      <c r="A537" s="286"/>
      <c r="B537" s="286"/>
    </row>
    <row r="538">
      <c r="A538" s="286"/>
      <c r="B538" s="286"/>
    </row>
    <row r="539">
      <c r="A539" s="286"/>
      <c r="B539" s="286"/>
    </row>
    <row r="540">
      <c r="A540" s="286"/>
      <c r="B540" s="286"/>
    </row>
    <row r="541">
      <c r="A541" s="286"/>
      <c r="B541" s="286"/>
    </row>
    <row r="542">
      <c r="A542" s="286"/>
      <c r="B542" s="286"/>
    </row>
    <row r="543">
      <c r="A543" s="286"/>
      <c r="B543" s="286"/>
    </row>
    <row r="544">
      <c r="A544" s="286"/>
      <c r="B544" s="286"/>
    </row>
    <row r="545">
      <c r="A545" s="286"/>
      <c r="B545" s="286"/>
    </row>
    <row r="546">
      <c r="A546" s="286"/>
      <c r="B546" s="286"/>
    </row>
    <row r="547">
      <c r="A547" s="286"/>
      <c r="B547" s="286"/>
    </row>
    <row r="548">
      <c r="A548" s="286"/>
      <c r="B548" s="286"/>
    </row>
    <row r="549">
      <c r="A549" s="286"/>
      <c r="B549" s="286"/>
    </row>
    <row r="550">
      <c r="A550" s="286"/>
      <c r="B550" s="286"/>
    </row>
    <row r="551">
      <c r="A551" s="286"/>
      <c r="B551" s="286"/>
    </row>
    <row r="552">
      <c r="A552" s="286"/>
      <c r="B552" s="286"/>
    </row>
    <row r="553">
      <c r="A553" s="286"/>
      <c r="B553" s="286"/>
    </row>
    <row r="554">
      <c r="A554" s="286"/>
      <c r="B554" s="286"/>
    </row>
    <row r="555">
      <c r="A555" s="286"/>
      <c r="B555" s="286"/>
    </row>
    <row r="556">
      <c r="A556" s="286"/>
      <c r="B556" s="286"/>
    </row>
    <row r="557">
      <c r="A557" s="286"/>
      <c r="B557" s="286"/>
    </row>
    <row r="558">
      <c r="A558" s="286"/>
      <c r="B558" s="286"/>
    </row>
    <row r="559">
      <c r="A559" s="286"/>
      <c r="B559" s="286"/>
    </row>
    <row r="560">
      <c r="A560" s="286"/>
      <c r="B560" s="286"/>
    </row>
    <row r="561">
      <c r="A561" s="286"/>
      <c r="B561" s="286"/>
    </row>
    <row r="562">
      <c r="A562" s="286"/>
      <c r="B562" s="286"/>
    </row>
    <row r="563">
      <c r="A563" s="286"/>
      <c r="B563" s="286"/>
    </row>
    <row r="564">
      <c r="A564" s="286"/>
      <c r="B564" s="286"/>
    </row>
    <row r="565">
      <c r="A565" s="286"/>
      <c r="B565" s="286"/>
    </row>
    <row r="566">
      <c r="A566" s="286"/>
      <c r="B566" s="286"/>
    </row>
    <row r="567">
      <c r="A567" s="286"/>
      <c r="B567" s="286"/>
    </row>
    <row r="568">
      <c r="A568" s="286"/>
      <c r="B568" s="286"/>
    </row>
    <row r="569">
      <c r="A569" s="286"/>
      <c r="B569" s="286"/>
    </row>
    <row r="570">
      <c r="A570" s="286"/>
      <c r="B570" s="286"/>
    </row>
    <row r="571">
      <c r="A571" s="286"/>
      <c r="B571" s="286"/>
    </row>
    <row r="572">
      <c r="A572" s="286"/>
      <c r="B572" s="286"/>
    </row>
    <row r="573">
      <c r="A573" s="286"/>
      <c r="B573" s="286"/>
    </row>
    <row r="574">
      <c r="A574" s="286"/>
      <c r="B574" s="286"/>
    </row>
    <row r="575">
      <c r="A575" s="286"/>
      <c r="B575" s="286"/>
    </row>
    <row r="576">
      <c r="A576" s="286"/>
      <c r="B576" s="286"/>
    </row>
    <row r="577">
      <c r="A577" s="286"/>
      <c r="B577" s="286"/>
    </row>
    <row r="578">
      <c r="A578" s="286"/>
      <c r="B578" s="286"/>
    </row>
    <row r="579">
      <c r="A579" s="286"/>
      <c r="B579" s="286"/>
    </row>
    <row r="580">
      <c r="A580" s="286"/>
      <c r="B580" s="286"/>
    </row>
    <row r="581">
      <c r="A581" s="286"/>
      <c r="B581" s="286"/>
    </row>
    <row r="582">
      <c r="A582" s="286"/>
      <c r="B582" s="286"/>
    </row>
    <row r="583">
      <c r="A583" s="286"/>
      <c r="B583" s="286"/>
    </row>
    <row r="584">
      <c r="A584" s="286"/>
      <c r="B584" s="286"/>
    </row>
    <row r="585">
      <c r="A585" s="286"/>
      <c r="B585" s="286"/>
    </row>
    <row r="586">
      <c r="A586" s="286"/>
      <c r="B586" s="286"/>
    </row>
    <row r="587">
      <c r="A587" s="286"/>
      <c r="B587" s="286"/>
    </row>
    <row r="588">
      <c r="A588" s="286"/>
      <c r="B588" s="286"/>
    </row>
    <row r="589">
      <c r="A589" s="286"/>
      <c r="B589" s="286"/>
    </row>
    <row r="590">
      <c r="A590" s="286"/>
      <c r="B590" s="286"/>
    </row>
    <row r="591">
      <c r="A591" s="286"/>
      <c r="B591" s="286"/>
    </row>
    <row r="592">
      <c r="A592" s="286"/>
      <c r="B592" s="286"/>
    </row>
    <row r="593">
      <c r="A593" s="286"/>
      <c r="B593" s="286"/>
    </row>
    <row r="594">
      <c r="A594" s="286"/>
      <c r="B594" s="286"/>
    </row>
    <row r="595">
      <c r="A595" s="286"/>
      <c r="B595" s="286"/>
    </row>
    <row r="596">
      <c r="A596" s="286"/>
      <c r="B596" s="286"/>
    </row>
    <row r="597">
      <c r="A597" s="286"/>
      <c r="B597" s="286"/>
    </row>
    <row r="598">
      <c r="A598" s="286"/>
      <c r="B598" s="286"/>
    </row>
    <row r="599">
      <c r="A599" s="286"/>
      <c r="B599" s="286"/>
    </row>
    <row r="600">
      <c r="A600" s="286"/>
      <c r="B600" s="286"/>
    </row>
    <row r="601">
      <c r="A601" s="286"/>
      <c r="B601" s="286"/>
    </row>
    <row r="602">
      <c r="A602" s="286"/>
      <c r="B602" s="286"/>
    </row>
    <row r="603">
      <c r="A603" s="286"/>
      <c r="B603" s="286"/>
    </row>
    <row r="604">
      <c r="A604" s="286"/>
      <c r="B604" s="286"/>
    </row>
    <row r="605">
      <c r="A605" s="286"/>
      <c r="B605" s="286"/>
    </row>
    <row r="606">
      <c r="A606" s="286"/>
      <c r="B606" s="286"/>
    </row>
    <row r="607">
      <c r="A607" s="286"/>
      <c r="B607" s="286"/>
    </row>
    <row r="608">
      <c r="A608" s="286"/>
      <c r="B608" s="286"/>
    </row>
    <row r="609">
      <c r="A609" s="286"/>
      <c r="B609" s="286"/>
    </row>
    <row r="610">
      <c r="A610" s="286"/>
      <c r="B610" s="286"/>
    </row>
    <row r="611">
      <c r="A611" s="286"/>
      <c r="B611" s="286"/>
    </row>
    <row r="612">
      <c r="A612" s="286"/>
      <c r="B612" s="286"/>
    </row>
    <row r="613">
      <c r="A613" s="286"/>
      <c r="B613" s="286"/>
    </row>
    <row r="614">
      <c r="A614" s="286"/>
      <c r="B614" s="286"/>
    </row>
    <row r="615">
      <c r="A615" s="286"/>
      <c r="B615" s="286"/>
    </row>
    <row r="616">
      <c r="A616" s="286"/>
      <c r="B616" s="286"/>
    </row>
    <row r="617">
      <c r="A617" s="286"/>
      <c r="B617" s="286"/>
    </row>
    <row r="618">
      <c r="A618" s="286"/>
      <c r="B618" s="286"/>
    </row>
    <row r="619">
      <c r="A619" s="286"/>
      <c r="B619" s="286"/>
    </row>
    <row r="620">
      <c r="A620" s="286"/>
      <c r="B620" s="286"/>
    </row>
    <row r="621">
      <c r="A621" s="286"/>
      <c r="B621" s="286"/>
    </row>
    <row r="622">
      <c r="A622" s="286"/>
      <c r="B622" s="286"/>
    </row>
    <row r="623">
      <c r="A623" s="286"/>
      <c r="B623" s="286"/>
    </row>
    <row r="624">
      <c r="A624" s="286"/>
      <c r="B624" s="286"/>
    </row>
    <row r="625">
      <c r="A625" s="286"/>
      <c r="B625" s="286"/>
    </row>
    <row r="626">
      <c r="A626" s="286"/>
      <c r="B626" s="286"/>
    </row>
    <row r="627">
      <c r="A627" s="286"/>
      <c r="B627" s="286"/>
    </row>
    <row r="628">
      <c r="A628" s="286"/>
      <c r="B628" s="286"/>
    </row>
    <row r="629">
      <c r="A629" s="286"/>
      <c r="B629" s="286"/>
    </row>
    <row r="630">
      <c r="A630" s="286"/>
      <c r="B630" s="286"/>
    </row>
    <row r="631">
      <c r="A631" s="286"/>
      <c r="B631" s="286"/>
    </row>
    <row r="632">
      <c r="A632" s="286"/>
      <c r="B632" s="286"/>
    </row>
    <row r="633">
      <c r="A633" s="286"/>
      <c r="B633" s="286"/>
    </row>
    <row r="634">
      <c r="A634" s="286"/>
      <c r="B634" s="286"/>
    </row>
    <row r="635">
      <c r="A635" s="286"/>
      <c r="B635" s="286"/>
    </row>
    <row r="636">
      <c r="A636" s="286"/>
      <c r="B636" s="286"/>
    </row>
    <row r="637">
      <c r="A637" s="286"/>
      <c r="B637" s="286"/>
    </row>
    <row r="638">
      <c r="A638" s="286"/>
      <c r="B638" s="286"/>
    </row>
    <row r="639">
      <c r="A639" s="286"/>
      <c r="B639" s="286"/>
    </row>
    <row r="640">
      <c r="A640" s="286"/>
      <c r="B640" s="286"/>
    </row>
    <row r="641">
      <c r="A641" s="286"/>
      <c r="B641" s="286"/>
    </row>
    <row r="642">
      <c r="A642" s="286"/>
      <c r="B642" s="286"/>
    </row>
    <row r="643">
      <c r="A643" s="286"/>
      <c r="B643" s="286"/>
    </row>
    <row r="644">
      <c r="A644" s="286"/>
      <c r="B644" s="286"/>
    </row>
    <row r="645">
      <c r="A645" s="286"/>
      <c r="B645" s="286"/>
    </row>
    <row r="646">
      <c r="A646" s="286"/>
      <c r="B646" s="286"/>
    </row>
    <row r="647">
      <c r="A647" s="286"/>
      <c r="B647" s="286"/>
    </row>
    <row r="648">
      <c r="A648" s="286"/>
      <c r="B648" s="286"/>
    </row>
    <row r="649">
      <c r="A649" s="286"/>
      <c r="B649" s="286"/>
    </row>
    <row r="650">
      <c r="A650" s="286"/>
      <c r="B650" s="286"/>
    </row>
    <row r="651">
      <c r="A651" s="286"/>
      <c r="B651" s="286"/>
    </row>
    <row r="652">
      <c r="A652" s="286"/>
      <c r="B652" s="286"/>
    </row>
    <row r="653">
      <c r="A653" s="286"/>
      <c r="B653" s="286"/>
    </row>
    <row r="654">
      <c r="A654" s="286"/>
      <c r="B654" s="286"/>
    </row>
    <row r="655">
      <c r="A655" s="286"/>
      <c r="B655" s="286"/>
    </row>
    <row r="656">
      <c r="A656" s="286"/>
      <c r="B656" s="286"/>
    </row>
    <row r="657">
      <c r="A657" s="286"/>
      <c r="B657" s="286"/>
    </row>
    <row r="658">
      <c r="A658" s="286"/>
      <c r="B658" s="286"/>
    </row>
    <row r="659">
      <c r="A659" s="286"/>
      <c r="B659" s="286"/>
    </row>
    <row r="660">
      <c r="A660" s="286"/>
      <c r="B660" s="286"/>
    </row>
    <row r="661">
      <c r="A661" s="286"/>
      <c r="B661" s="286"/>
    </row>
    <row r="662">
      <c r="A662" s="286"/>
      <c r="B662" s="286"/>
    </row>
    <row r="663">
      <c r="A663" s="286"/>
      <c r="B663" s="286"/>
    </row>
    <row r="664">
      <c r="A664" s="286"/>
      <c r="B664" s="286"/>
    </row>
    <row r="665">
      <c r="A665" s="286"/>
      <c r="B665" s="286"/>
    </row>
    <row r="666">
      <c r="A666" s="286"/>
      <c r="B666" s="286"/>
    </row>
    <row r="667">
      <c r="A667" s="286"/>
      <c r="B667" s="286"/>
    </row>
    <row r="668">
      <c r="A668" s="286"/>
      <c r="B668" s="286"/>
    </row>
    <row r="669">
      <c r="A669" s="286"/>
      <c r="B669" s="286"/>
    </row>
    <row r="670">
      <c r="A670" s="286"/>
      <c r="B670" s="286"/>
    </row>
    <row r="671">
      <c r="A671" s="286"/>
      <c r="B671" s="286"/>
    </row>
    <row r="672">
      <c r="A672" s="286"/>
      <c r="B672" s="286"/>
    </row>
    <row r="673">
      <c r="A673" s="286"/>
      <c r="B673" s="286"/>
    </row>
    <row r="674">
      <c r="A674" s="286"/>
      <c r="B674" s="286"/>
    </row>
    <row r="675">
      <c r="A675" s="286"/>
      <c r="B675" s="286"/>
    </row>
    <row r="676">
      <c r="A676" s="286"/>
      <c r="B676" s="286"/>
    </row>
    <row r="677">
      <c r="A677" s="286"/>
      <c r="B677" s="286"/>
    </row>
    <row r="678">
      <c r="A678" s="286"/>
      <c r="B678" s="286"/>
    </row>
    <row r="679">
      <c r="A679" s="286"/>
      <c r="B679" s="286"/>
    </row>
    <row r="680">
      <c r="A680" s="286"/>
      <c r="B680" s="286"/>
    </row>
    <row r="681">
      <c r="A681" s="286"/>
      <c r="B681" s="286"/>
    </row>
    <row r="682">
      <c r="A682" s="286"/>
      <c r="B682" s="286"/>
    </row>
    <row r="683">
      <c r="A683" s="286"/>
      <c r="B683" s="286"/>
    </row>
    <row r="684">
      <c r="A684" s="286"/>
      <c r="B684" s="286"/>
    </row>
    <row r="685">
      <c r="A685" s="286"/>
      <c r="B685" s="286"/>
    </row>
    <row r="686">
      <c r="A686" s="286"/>
      <c r="B686" s="286"/>
    </row>
    <row r="687">
      <c r="A687" s="286"/>
      <c r="B687" s="286"/>
    </row>
    <row r="688">
      <c r="A688" s="286"/>
      <c r="B688" s="286"/>
    </row>
    <row r="689">
      <c r="A689" s="286"/>
      <c r="B689" s="286"/>
    </row>
    <row r="690">
      <c r="A690" s="286"/>
      <c r="B690" s="286"/>
    </row>
    <row r="691">
      <c r="A691" s="286"/>
      <c r="B691" s="286"/>
    </row>
    <row r="692">
      <c r="A692" s="286"/>
      <c r="B692" s="286"/>
    </row>
    <row r="693">
      <c r="A693" s="286"/>
      <c r="B693" s="286"/>
    </row>
    <row r="694">
      <c r="A694" s="286"/>
      <c r="B694" s="286"/>
    </row>
    <row r="695">
      <c r="A695" s="286"/>
      <c r="B695" s="286"/>
    </row>
    <row r="696">
      <c r="A696" s="286"/>
      <c r="B696" s="286"/>
    </row>
    <row r="697">
      <c r="A697" s="286"/>
      <c r="B697" s="286"/>
    </row>
    <row r="698">
      <c r="A698" s="286"/>
      <c r="B698" s="286"/>
    </row>
    <row r="699">
      <c r="A699" s="286"/>
      <c r="B699" s="286"/>
    </row>
    <row r="700">
      <c r="A700" s="286"/>
      <c r="B700" s="286"/>
    </row>
    <row r="701">
      <c r="A701" s="286"/>
      <c r="B701" s="286"/>
    </row>
    <row r="702">
      <c r="A702" s="286"/>
      <c r="B702" s="286"/>
    </row>
    <row r="703">
      <c r="A703" s="286"/>
      <c r="B703" s="286"/>
    </row>
    <row r="704">
      <c r="A704" s="286"/>
      <c r="B704" s="286"/>
    </row>
    <row r="705">
      <c r="A705" s="286"/>
      <c r="B705" s="286"/>
    </row>
    <row r="706">
      <c r="A706" s="286"/>
      <c r="B706" s="286"/>
    </row>
    <row r="707">
      <c r="A707" s="286"/>
      <c r="B707" s="286"/>
    </row>
    <row r="708">
      <c r="A708" s="286"/>
      <c r="B708" s="286"/>
    </row>
    <row r="709">
      <c r="A709" s="286"/>
      <c r="B709" s="286"/>
    </row>
    <row r="710">
      <c r="A710" s="286"/>
      <c r="B710" s="286"/>
    </row>
    <row r="711">
      <c r="A711" s="286"/>
      <c r="B711" s="286"/>
    </row>
    <row r="712">
      <c r="A712" s="286"/>
      <c r="B712" s="286"/>
    </row>
    <row r="713">
      <c r="A713" s="286"/>
      <c r="B713" s="286"/>
    </row>
    <row r="714">
      <c r="A714" s="286"/>
      <c r="B714" s="286"/>
    </row>
    <row r="715">
      <c r="A715" s="286"/>
      <c r="B715" s="286"/>
    </row>
    <row r="716">
      <c r="A716" s="286"/>
      <c r="B716" s="286"/>
    </row>
    <row r="717">
      <c r="A717" s="286"/>
      <c r="B717" s="286"/>
    </row>
    <row r="718">
      <c r="A718" s="286"/>
      <c r="B718" s="286"/>
    </row>
    <row r="719">
      <c r="A719" s="286"/>
      <c r="B719" s="286"/>
    </row>
    <row r="720">
      <c r="A720" s="286"/>
      <c r="B720" s="286"/>
    </row>
    <row r="721">
      <c r="A721" s="286"/>
      <c r="B721" s="286"/>
    </row>
    <row r="722">
      <c r="A722" s="286"/>
      <c r="B722" s="286"/>
    </row>
    <row r="723">
      <c r="A723" s="286"/>
      <c r="B723" s="286"/>
    </row>
    <row r="724">
      <c r="A724" s="286"/>
      <c r="B724" s="286"/>
    </row>
    <row r="725">
      <c r="A725" s="286"/>
      <c r="B725" s="286"/>
    </row>
    <row r="726">
      <c r="A726" s="286"/>
      <c r="B726" s="286"/>
    </row>
    <row r="727">
      <c r="A727" s="286"/>
      <c r="B727" s="286"/>
    </row>
    <row r="728">
      <c r="A728" s="286"/>
      <c r="B728" s="286"/>
    </row>
    <row r="729">
      <c r="A729" s="286"/>
      <c r="B729" s="286"/>
    </row>
    <row r="730">
      <c r="A730" s="286"/>
      <c r="B730" s="286"/>
    </row>
    <row r="731">
      <c r="A731" s="286"/>
      <c r="B731" s="286"/>
    </row>
    <row r="732">
      <c r="A732" s="286"/>
      <c r="B732" s="286"/>
    </row>
    <row r="733">
      <c r="A733" s="286"/>
      <c r="B733" s="286"/>
    </row>
    <row r="734">
      <c r="A734" s="286"/>
      <c r="B734" s="286"/>
    </row>
    <row r="735">
      <c r="A735" s="286"/>
      <c r="B735" s="286"/>
    </row>
    <row r="736">
      <c r="A736" s="286"/>
      <c r="B736" s="286"/>
    </row>
    <row r="737">
      <c r="A737" s="286"/>
      <c r="B737" s="286"/>
    </row>
    <row r="738">
      <c r="A738" s="286"/>
      <c r="B738" s="286"/>
    </row>
    <row r="739">
      <c r="A739" s="286"/>
      <c r="B739" s="286"/>
    </row>
    <row r="740">
      <c r="A740" s="286"/>
      <c r="B740" s="286"/>
    </row>
    <row r="741">
      <c r="A741" s="286"/>
      <c r="B741" s="286"/>
    </row>
    <row r="742">
      <c r="A742" s="286"/>
      <c r="B742" s="286"/>
    </row>
    <row r="743">
      <c r="A743" s="286"/>
      <c r="B743" s="286"/>
    </row>
    <row r="744">
      <c r="A744" s="286"/>
      <c r="B744" s="286"/>
    </row>
    <row r="745">
      <c r="A745" s="286"/>
      <c r="B745" s="286"/>
    </row>
    <row r="746">
      <c r="A746" s="286"/>
      <c r="B746" s="286"/>
    </row>
    <row r="747">
      <c r="A747" s="286"/>
      <c r="B747" s="286"/>
    </row>
    <row r="748">
      <c r="A748" s="286"/>
      <c r="B748" s="286"/>
    </row>
    <row r="749">
      <c r="A749" s="286"/>
      <c r="B749" s="286"/>
    </row>
    <row r="750">
      <c r="A750" s="286"/>
      <c r="B750" s="286"/>
    </row>
    <row r="751">
      <c r="A751" s="286"/>
      <c r="B751" s="286"/>
    </row>
    <row r="752">
      <c r="A752" s="286"/>
      <c r="B752" s="286"/>
    </row>
    <row r="753">
      <c r="A753" s="286"/>
      <c r="B753" s="286"/>
    </row>
    <row r="754">
      <c r="A754" s="286"/>
      <c r="B754" s="286"/>
    </row>
    <row r="755">
      <c r="A755" s="286"/>
      <c r="B755" s="286"/>
    </row>
    <row r="756">
      <c r="A756" s="286"/>
      <c r="B756" s="286"/>
    </row>
    <row r="757">
      <c r="A757" s="286"/>
      <c r="B757" s="286"/>
    </row>
    <row r="758">
      <c r="A758" s="286"/>
      <c r="B758" s="286"/>
    </row>
    <row r="759">
      <c r="A759" s="286"/>
      <c r="B759" s="286"/>
    </row>
    <row r="760">
      <c r="A760" s="286"/>
      <c r="B760" s="286"/>
    </row>
    <row r="761">
      <c r="A761" s="286"/>
      <c r="B761" s="286"/>
    </row>
    <row r="762">
      <c r="A762" s="286"/>
      <c r="B762" s="286"/>
    </row>
    <row r="763">
      <c r="A763" s="286"/>
      <c r="B763" s="286"/>
    </row>
    <row r="764">
      <c r="A764" s="286"/>
      <c r="B764" s="286"/>
    </row>
    <row r="765">
      <c r="A765" s="286"/>
      <c r="B765" s="286"/>
    </row>
    <row r="766">
      <c r="A766" s="286"/>
      <c r="B766" s="286"/>
    </row>
    <row r="767">
      <c r="A767" s="286"/>
      <c r="B767" s="286"/>
    </row>
    <row r="768">
      <c r="A768" s="286"/>
      <c r="B768" s="286"/>
    </row>
    <row r="769">
      <c r="A769" s="286"/>
      <c r="B769" s="286"/>
    </row>
    <row r="770">
      <c r="A770" s="286"/>
      <c r="B770" s="286"/>
    </row>
    <row r="771">
      <c r="A771" s="286"/>
      <c r="B771" s="286"/>
    </row>
    <row r="772">
      <c r="A772" s="286"/>
      <c r="B772" s="286"/>
    </row>
    <row r="773">
      <c r="A773" s="286"/>
      <c r="B773" s="286"/>
    </row>
    <row r="774">
      <c r="A774" s="286"/>
      <c r="B774" s="286"/>
    </row>
    <row r="775">
      <c r="A775" s="286"/>
      <c r="B775" s="286"/>
    </row>
    <row r="776">
      <c r="A776" s="286"/>
      <c r="B776" s="286"/>
    </row>
    <row r="777">
      <c r="A777" s="286"/>
      <c r="B777" s="286"/>
    </row>
    <row r="778">
      <c r="A778" s="286"/>
      <c r="B778" s="286"/>
    </row>
    <row r="779">
      <c r="A779" s="286"/>
      <c r="B779" s="286"/>
    </row>
    <row r="780">
      <c r="A780" s="286"/>
      <c r="B780" s="286"/>
    </row>
    <row r="781">
      <c r="A781" s="286"/>
      <c r="B781" s="286"/>
    </row>
    <row r="782">
      <c r="A782" s="286"/>
      <c r="B782" s="286"/>
    </row>
    <row r="783">
      <c r="A783" s="286"/>
      <c r="B783" s="286"/>
    </row>
    <row r="784">
      <c r="A784" s="286"/>
      <c r="B784" s="286"/>
    </row>
    <row r="785">
      <c r="A785" s="286"/>
      <c r="B785" s="286"/>
    </row>
    <row r="786">
      <c r="A786" s="286"/>
      <c r="B786" s="286"/>
    </row>
    <row r="787">
      <c r="A787" s="286"/>
      <c r="B787" s="286"/>
    </row>
    <row r="788">
      <c r="A788" s="286"/>
      <c r="B788" s="286"/>
    </row>
    <row r="789">
      <c r="A789" s="286"/>
      <c r="B789" s="286"/>
    </row>
    <row r="790">
      <c r="A790" s="286"/>
      <c r="B790" s="286"/>
    </row>
    <row r="791">
      <c r="A791" s="286"/>
      <c r="B791" s="286"/>
    </row>
    <row r="792">
      <c r="A792" s="286"/>
      <c r="B792" s="286"/>
    </row>
    <row r="793">
      <c r="A793" s="286"/>
      <c r="B793" s="286"/>
    </row>
    <row r="794">
      <c r="A794" s="286"/>
      <c r="B794" s="286"/>
    </row>
    <row r="795">
      <c r="A795" s="286"/>
      <c r="B795" s="286"/>
    </row>
    <row r="796">
      <c r="A796" s="286"/>
      <c r="B796" s="286"/>
    </row>
    <row r="797">
      <c r="A797" s="286"/>
      <c r="B797" s="286"/>
    </row>
    <row r="798">
      <c r="A798" s="286"/>
      <c r="B798" s="286"/>
    </row>
    <row r="799">
      <c r="A799" s="286"/>
      <c r="B799" s="286"/>
    </row>
    <row r="800">
      <c r="A800" s="286"/>
      <c r="B800" s="286"/>
    </row>
    <row r="801">
      <c r="A801" s="286"/>
      <c r="B801" s="286"/>
    </row>
    <row r="802">
      <c r="A802" s="286"/>
      <c r="B802" s="286"/>
    </row>
    <row r="803">
      <c r="A803" s="286"/>
      <c r="B803" s="286"/>
    </row>
    <row r="804">
      <c r="A804" s="286"/>
      <c r="B804" s="286"/>
    </row>
    <row r="805">
      <c r="A805" s="286"/>
      <c r="B805" s="286"/>
    </row>
    <row r="806">
      <c r="A806" s="286"/>
      <c r="B806" s="286"/>
    </row>
    <row r="807">
      <c r="A807" s="286"/>
      <c r="B807" s="286"/>
    </row>
    <row r="808">
      <c r="A808" s="286"/>
      <c r="B808" s="286"/>
    </row>
    <row r="809">
      <c r="A809" s="286"/>
      <c r="B809" s="286"/>
    </row>
    <row r="810">
      <c r="A810" s="286"/>
      <c r="B810" s="286"/>
    </row>
    <row r="811">
      <c r="A811" s="286"/>
      <c r="B811" s="286"/>
    </row>
    <row r="812">
      <c r="A812" s="286"/>
      <c r="B812" s="286"/>
    </row>
    <row r="813">
      <c r="A813" s="286"/>
      <c r="B813" s="286"/>
    </row>
    <row r="814">
      <c r="A814" s="286"/>
      <c r="B814" s="286"/>
    </row>
    <row r="815">
      <c r="A815" s="286"/>
      <c r="B815" s="286"/>
    </row>
    <row r="816">
      <c r="A816" s="286"/>
      <c r="B816" s="286"/>
    </row>
    <row r="817">
      <c r="A817" s="286"/>
      <c r="B817" s="286"/>
    </row>
    <row r="818">
      <c r="A818" s="286"/>
      <c r="B818" s="286"/>
    </row>
    <row r="819">
      <c r="A819" s="286"/>
      <c r="B819" s="286"/>
    </row>
    <row r="820">
      <c r="A820" s="286"/>
      <c r="B820" s="286"/>
    </row>
    <row r="821">
      <c r="A821" s="286"/>
      <c r="B821" s="286"/>
    </row>
    <row r="822">
      <c r="A822" s="286"/>
      <c r="B822" s="286"/>
    </row>
    <row r="823">
      <c r="A823" s="286"/>
      <c r="B823" s="286"/>
    </row>
    <row r="824">
      <c r="A824" s="286"/>
      <c r="B824" s="286"/>
    </row>
    <row r="825">
      <c r="A825" s="286"/>
      <c r="B825" s="286"/>
    </row>
    <row r="826">
      <c r="A826" s="286"/>
      <c r="B826" s="286"/>
    </row>
    <row r="827">
      <c r="A827" s="286"/>
      <c r="B827" s="286"/>
    </row>
    <row r="828">
      <c r="A828" s="286"/>
      <c r="B828" s="286"/>
    </row>
    <row r="829">
      <c r="A829" s="286"/>
      <c r="B829" s="286"/>
    </row>
    <row r="830">
      <c r="A830" s="286"/>
      <c r="B830" s="286"/>
    </row>
    <row r="831">
      <c r="A831" s="286"/>
      <c r="B831" s="286"/>
    </row>
    <row r="832">
      <c r="A832" s="286"/>
      <c r="B832" s="286"/>
    </row>
    <row r="833">
      <c r="A833" s="286"/>
      <c r="B833" s="286"/>
    </row>
    <row r="834">
      <c r="A834" s="286"/>
      <c r="B834" s="286"/>
    </row>
    <row r="835">
      <c r="A835" s="286"/>
      <c r="B835" s="286"/>
    </row>
    <row r="836">
      <c r="A836" s="286"/>
      <c r="B836" s="286"/>
    </row>
    <row r="837">
      <c r="A837" s="286"/>
      <c r="B837" s="286"/>
    </row>
    <row r="838">
      <c r="A838" s="286"/>
      <c r="B838" s="286"/>
    </row>
    <row r="839">
      <c r="A839" s="286"/>
      <c r="B839" s="286"/>
    </row>
    <row r="840">
      <c r="A840" s="286"/>
      <c r="B840" s="286"/>
    </row>
    <row r="841">
      <c r="A841" s="286"/>
      <c r="B841" s="286"/>
    </row>
    <row r="842">
      <c r="A842" s="286"/>
      <c r="B842" s="286"/>
    </row>
    <row r="843">
      <c r="A843" s="286"/>
      <c r="B843" s="286"/>
    </row>
    <row r="844">
      <c r="A844" s="286"/>
      <c r="B844" s="286"/>
    </row>
    <row r="845">
      <c r="A845" s="286"/>
      <c r="B845" s="286"/>
    </row>
    <row r="846">
      <c r="A846" s="286"/>
      <c r="B846" s="286"/>
    </row>
    <row r="847">
      <c r="A847" s="286"/>
      <c r="B847" s="286"/>
    </row>
    <row r="848">
      <c r="A848" s="286"/>
      <c r="B848" s="286"/>
    </row>
    <row r="849">
      <c r="A849" s="286"/>
      <c r="B849" s="286"/>
    </row>
    <row r="850">
      <c r="A850" s="286"/>
      <c r="B850" s="286"/>
    </row>
    <row r="851">
      <c r="A851" s="286"/>
      <c r="B851" s="286"/>
    </row>
    <row r="852">
      <c r="A852" s="286"/>
      <c r="B852" s="286"/>
    </row>
    <row r="853">
      <c r="A853" s="286"/>
      <c r="B853" s="286"/>
    </row>
    <row r="854">
      <c r="A854" s="286"/>
      <c r="B854" s="286"/>
    </row>
    <row r="855">
      <c r="A855" s="286"/>
      <c r="B855" s="286"/>
    </row>
    <row r="856">
      <c r="A856" s="286"/>
      <c r="B856" s="286"/>
    </row>
    <row r="857">
      <c r="A857" s="286"/>
      <c r="B857" s="286"/>
    </row>
    <row r="858">
      <c r="A858" s="286"/>
      <c r="B858" s="286"/>
    </row>
    <row r="859">
      <c r="A859" s="286"/>
      <c r="B859" s="286"/>
    </row>
    <row r="860">
      <c r="A860" s="286"/>
      <c r="B860" s="286"/>
    </row>
    <row r="861">
      <c r="A861" s="286"/>
      <c r="B861" s="286"/>
    </row>
    <row r="862">
      <c r="A862" s="286"/>
      <c r="B862" s="286"/>
    </row>
    <row r="863">
      <c r="A863" s="286"/>
      <c r="B863" s="286"/>
    </row>
    <row r="864">
      <c r="A864" s="286"/>
      <c r="B864" s="286"/>
    </row>
    <row r="865">
      <c r="A865" s="286"/>
      <c r="B865" s="286"/>
    </row>
    <row r="866">
      <c r="A866" s="286"/>
      <c r="B866" s="286"/>
    </row>
    <row r="867">
      <c r="A867" s="286"/>
      <c r="B867" s="286"/>
    </row>
    <row r="868">
      <c r="A868" s="286"/>
      <c r="B868" s="286"/>
    </row>
    <row r="869">
      <c r="A869" s="286"/>
      <c r="B869" s="286"/>
    </row>
    <row r="870">
      <c r="A870" s="286"/>
      <c r="B870" s="286"/>
    </row>
    <row r="871">
      <c r="A871" s="286"/>
      <c r="B871" s="286"/>
    </row>
    <row r="872">
      <c r="A872" s="286"/>
      <c r="B872" s="286"/>
    </row>
    <row r="873">
      <c r="A873" s="286"/>
      <c r="B873" s="286"/>
    </row>
    <row r="874">
      <c r="A874" s="286"/>
      <c r="B874" s="286"/>
    </row>
    <row r="875">
      <c r="A875" s="286"/>
      <c r="B875" s="286"/>
    </row>
    <row r="876">
      <c r="A876" s="286"/>
      <c r="B876" s="286"/>
    </row>
    <row r="877">
      <c r="A877" s="286"/>
      <c r="B877" s="286"/>
    </row>
    <row r="878">
      <c r="A878" s="286"/>
      <c r="B878" s="286"/>
    </row>
    <row r="879">
      <c r="A879" s="286"/>
      <c r="B879" s="286"/>
    </row>
    <row r="880">
      <c r="A880" s="286"/>
      <c r="B880" s="286"/>
    </row>
    <row r="881">
      <c r="A881" s="286"/>
      <c r="B881" s="286"/>
    </row>
    <row r="882">
      <c r="A882" s="286"/>
      <c r="B882" s="286"/>
    </row>
    <row r="883">
      <c r="A883" s="286"/>
      <c r="B883" s="286"/>
    </row>
    <row r="884">
      <c r="A884" s="286"/>
      <c r="B884" s="286"/>
    </row>
    <row r="885">
      <c r="A885" s="286"/>
      <c r="B885" s="286"/>
    </row>
    <row r="886">
      <c r="A886" s="286"/>
      <c r="B886" s="286"/>
    </row>
    <row r="887">
      <c r="A887" s="286"/>
      <c r="B887" s="286"/>
    </row>
    <row r="888">
      <c r="A888" s="286"/>
      <c r="B888" s="286"/>
    </row>
    <row r="889">
      <c r="A889" s="286"/>
      <c r="B889" s="286"/>
    </row>
    <row r="890">
      <c r="A890" s="286"/>
      <c r="B890" s="286"/>
    </row>
    <row r="891">
      <c r="A891" s="286"/>
      <c r="B891" s="286"/>
    </row>
    <row r="892">
      <c r="A892" s="286"/>
      <c r="B892" s="286"/>
    </row>
    <row r="893">
      <c r="A893" s="286"/>
      <c r="B893" s="286"/>
    </row>
    <row r="894">
      <c r="A894" s="286"/>
      <c r="B894" s="286"/>
    </row>
    <row r="895">
      <c r="A895" s="286"/>
      <c r="B895" s="286"/>
    </row>
    <row r="896">
      <c r="A896" s="286"/>
      <c r="B896" s="286"/>
    </row>
    <row r="897">
      <c r="A897" s="286"/>
      <c r="B897" s="286"/>
    </row>
    <row r="898">
      <c r="A898" s="286"/>
      <c r="B898" s="286"/>
    </row>
    <row r="899">
      <c r="A899" s="286"/>
      <c r="B899" s="286"/>
    </row>
    <row r="900">
      <c r="A900" s="286"/>
      <c r="B900" s="286"/>
    </row>
    <row r="901">
      <c r="A901" s="286"/>
      <c r="B901" s="286"/>
    </row>
    <row r="902">
      <c r="A902" s="286"/>
      <c r="B902" s="286"/>
    </row>
    <row r="903">
      <c r="A903" s="286"/>
      <c r="B903" s="286"/>
    </row>
    <row r="904">
      <c r="A904" s="286"/>
      <c r="B904" s="286"/>
    </row>
    <row r="905">
      <c r="A905" s="286"/>
      <c r="B905" s="286"/>
    </row>
    <row r="906">
      <c r="A906" s="286"/>
      <c r="B906" s="286"/>
    </row>
    <row r="907">
      <c r="A907" s="286"/>
      <c r="B907" s="286"/>
    </row>
    <row r="908">
      <c r="A908" s="286"/>
      <c r="B908" s="286"/>
    </row>
    <row r="909">
      <c r="A909" s="286"/>
      <c r="B909" s="286"/>
    </row>
    <row r="910">
      <c r="A910" s="286"/>
      <c r="B910" s="286"/>
    </row>
    <row r="911">
      <c r="A911" s="286"/>
      <c r="B911" s="286"/>
    </row>
    <row r="912">
      <c r="A912" s="286"/>
      <c r="B912" s="286"/>
    </row>
    <row r="913">
      <c r="A913" s="286"/>
      <c r="B913" s="286"/>
    </row>
    <row r="914">
      <c r="A914" s="286"/>
      <c r="B914" s="286"/>
    </row>
    <row r="915">
      <c r="A915" s="286"/>
      <c r="B915" s="286"/>
    </row>
    <row r="916">
      <c r="A916" s="286"/>
      <c r="B916" s="286"/>
    </row>
    <row r="917">
      <c r="A917" s="286"/>
      <c r="B917" s="286"/>
    </row>
    <row r="918">
      <c r="A918" s="286"/>
      <c r="B918" s="286"/>
    </row>
    <row r="919">
      <c r="A919" s="286"/>
      <c r="B919" s="286"/>
    </row>
    <row r="920">
      <c r="A920" s="286"/>
      <c r="B920" s="286"/>
    </row>
    <row r="921">
      <c r="A921" s="286"/>
      <c r="B921" s="286"/>
    </row>
    <row r="922">
      <c r="A922" s="286"/>
      <c r="B922" s="286"/>
    </row>
    <row r="923">
      <c r="A923" s="286"/>
      <c r="B923" s="286"/>
    </row>
    <row r="924">
      <c r="A924" s="286"/>
      <c r="B924" s="286"/>
    </row>
    <row r="925">
      <c r="A925" s="286"/>
      <c r="B925" s="286"/>
    </row>
    <row r="926">
      <c r="A926" s="286"/>
      <c r="B926" s="286"/>
    </row>
    <row r="927">
      <c r="A927" s="286"/>
      <c r="B927" s="286"/>
    </row>
    <row r="928">
      <c r="A928" s="286"/>
      <c r="B928" s="286"/>
    </row>
    <row r="929">
      <c r="A929" s="286"/>
      <c r="B929" s="286"/>
    </row>
    <row r="930">
      <c r="A930" s="286"/>
      <c r="B930" s="286"/>
    </row>
    <row r="931">
      <c r="A931" s="286"/>
      <c r="B931" s="286"/>
    </row>
    <row r="932">
      <c r="A932" s="286"/>
      <c r="B932" s="286"/>
    </row>
    <row r="933">
      <c r="A933" s="286"/>
      <c r="B933" s="286"/>
    </row>
    <row r="934">
      <c r="A934" s="286"/>
      <c r="B934" s="286"/>
    </row>
    <row r="935">
      <c r="A935" s="286"/>
      <c r="B935" s="286"/>
    </row>
    <row r="936">
      <c r="A936" s="286"/>
      <c r="B936" s="286"/>
    </row>
    <row r="937">
      <c r="A937" s="286"/>
      <c r="B937" s="286"/>
    </row>
    <row r="938">
      <c r="A938" s="286"/>
      <c r="B938" s="286"/>
    </row>
    <row r="939">
      <c r="A939" s="286"/>
      <c r="B939" s="286"/>
    </row>
    <row r="940">
      <c r="A940" s="286"/>
      <c r="B940" s="286"/>
    </row>
    <row r="941">
      <c r="A941" s="286"/>
      <c r="B941" s="286"/>
    </row>
    <row r="942">
      <c r="A942" s="286"/>
      <c r="B942" s="286"/>
    </row>
    <row r="943">
      <c r="A943" s="286"/>
      <c r="B943" s="286"/>
    </row>
    <row r="944">
      <c r="A944" s="286"/>
      <c r="B944" s="286"/>
    </row>
    <row r="945">
      <c r="A945" s="286"/>
      <c r="B945" s="286"/>
    </row>
    <row r="946">
      <c r="A946" s="286"/>
      <c r="B946" s="286"/>
    </row>
    <row r="947">
      <c r="A947" s="286"/>
      <c r="B947" s="286"/>
    </row>
    <row r="948">
      <c r="A948" s="286"/>
      <c r="B948" s="286"/>
    </row>
    <row r="949">
      <c r="A949" s="286"/>
      <c r="B949" s="286"/>
    </row>
    <row r="950">
      <c r="A950" s="286"/>
      <c r="B950" s="286"/>
    </row>
    <row r="951">
      <c r="A951" s="286"/>
      <c r="B951" s="286"/>
    </row>
    <row r="952">
      <c r="A952" s="286"/>
      <c r="B952" s="286"/>
    </row>
    <row r="953">
      <c r="A953" s="286"/>
      <c r="B953" s="286"/>
    </row>
    <row r="954">
      <c r="A954" s="286"/>
      <c r="B954" s="286"/>
    </row>
    <row r="955">
      <c r="A955" s="286"/>
      <c r="B955" s="286"/>
    </row>
    <row r="956">
      <c r="A956" s="286"/>
      <c r="B956" s="286"/>
    </row>
    <row r="957">
      <c r="A957" s="286"/>
      <c r="B957" s="286"/>
    </row>
    <row r="958">
      <c r="A958" s="286"/>
      <c r="B958" s="286"/>
    </row>
    <row r="959">
      <c r="A959" s="286"/>
      <c r="B959" s="286"/>
    </row>
    <row r="960">
      <c r="A960" s="286"/>
      <c r="B960" s="286"/>
    </row>
    <row r="961">
      <c r="A961" s="286"/>
      <c r="B961" s="286"/>
    </row>
    <row r="962">
      <c r="A962" s="286"/>
      <c r="B962" s="286"/>
    </row>
    <row r="963">
      <c r="A963" s="286"/>
      <c r="B963" s="286"/>
    </row>
    <row r="964">
      <c r="A964" s="286"/>
      <c r="B964" s="286"/>
    </row>
    <row r="965">
      <c r="A965" s="286"/>
      <c r="B965" s="286"/>
    </row>
    <row r="966">
      <c r="A966" s="286"/>
      <c r="B966" s="286"/>
    </row>
    <row r="967">
      <c r="A967" s="286"/>
      <c r="B967" s="286"/>
    </row>
    <row r="968">
      <c r="A968" s="286"/>
      <c r="B968" s="286"/>
    </row>
    <row r="969">
      <c r="A969" s="286"/>
      <c r="B969" s="286"/>
    </row>
    <row r="970">
      <c r="A970" s="286"/>
      <c r="B970" s="286"/>
    </row>
    <row r="971">
      <c r="A971" s="286"/>
      <c r="B971" s="286"/>
    </row>
    <row r="972">
      <c r="A972" s="286"/>
      <c r="B972" s="286"/>
    </row>
    <row r="973">
      <c r="A973" s="286"/>
      <c r="B973" s="286"/>
    </row>
    <row r="974">
      <c r="A974" s="286"/>
      <c r="B974" s="286"/>
    </row>
    <row r="975">
      <c r="A975" s="286"/>
      <c r="B975" s="286"/>
    </row>
    <row r="976">
      <c r="A976" s="286"/>
      <c r="B976" s="286"/>
    </row>
    <row r="977">
      <c r="A977" s="286"/>
      <c r="B977" s="286"/>
    </row>
    <row r="978">
      <c r="A978" s="286"/>
      <c r="B978" s="286"/>
    </row>
    <row r="979">
      <c r="A979" s="286"/>
      <c r="B979" s="286"/>
    </row>
    <row r="980">
      <c r="A980" s="286"/>
      <c r="B980" s="286"/>
    </row>
    <row r="981">
      <c r="A981" s="286"/>
      <c r="B981" s="286"/>
    </row>
    <row r="982">
      <c r="A982" s="286"/>
      <c r="B982" s="286"/>
    </row>
    <row r="983">
      <c r="A983" s="286"/>
      <c r="B983" s="286"/>
    </row>
    <row r="984">
      <c r="A984" s="286"/>
      <c r="B984" s="286"/>
    </row>
    <row r="985">
      <c r="A985" s="286"/>
      <c r="B985" s="286"/>
    </row>
    <row r="986">
      <c r="A986" s="286"/>
      <c r="B986" s="286"/>
    </row>
    <row r="987">
      <c r="A987" s="286"/>
      <c r="B987" s="286"/>
    </row>
    <row r="988">
      <c r="A988" s="286"/>
      <c r="B988" s="286"/>
    </row>
    <row r="989">
      <c r="A989" s="286"/>
      <c r="B989" s="286"/>
    </row>
    <row r="990">
      <c r="A990" s="286"/>
      <c r="B990" s="286"/>
    </row>
    <row r="991">
      <c r="A991" s="286"/>
      <c r="B991" s="286"/>
    </row>
    <row r="992">
      <c r="A992" s="286"/>
      <c r="B992" s="286"/>
    </row>
    <row r="993">
      <c r="A993" s="286"/>
      <c r="B993" s="286"/>
    </row>
    <row r="994">
      <c r="A994" s="286"/>
      <c r="B994" s="286"/>
    </row>
    <row r="995">
      <c r="A995" s="286"/>
      <c r="B995" s="286"/>
    </row>
    <row r="996">
      <c r="A996" s="286"/>
      <c r="B996" s="286"/>
    </row>
    <row r="997">
      <c r="A997" s="286"/>
      <c r="B997" s="286"/>
    </row>
    <row r="998">
      <c r="A998" s="286"/>
      <c r="B998" s="286"/>
    </row>
    <row r="999">
      <c r="A999" s="286"/>
      <c r="B999" s="286"/>
    </row>
    <row r="1000">
      <c r="A1000" s="286"/>
      <c r="B1000" s="286"/>
    </row>
  </sheetData>
  <hyperlinks>
    <hyperlink r:id="rId1" ref="B68"/>
    <hyperlink r:id="rId2" ref="B70"/>
  </hyperlink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5" max="26" width="12.63"/>
  </cols>
  <sheetData>
    <row r="1">
      <c r="A1" s="281" t="s">
        <v>10</v>
      </c>
      <c r="B1" s="281" t="s">
        <v>25238</v>
      </c>
      <c r="C1" s="281" t="s">
        <v>25239</v>
      </c>
      <c r="D1" s="281" t="s">
        <v>25240</v>
      </c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</row>
    <row r="2">
      <c r="A2" s="295">
        <v>45413.0</v>
      </c>
      <c r="B2" s="282" t="s">
        <v>25241</v>
      </c>
      <c r="C2" s="282" t="s">
        <v>25242</v>
      </c>
      <c r="D2" s="282">
        <v>32640.0</v>
      </c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</row>
    <row r="3">
      <c r="A3" s="296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296"/>
      <c r="T3" s="296"/>
      <c r="U3" s="296"/>
      <c r="V3" s="296"/>
      <c r="W3" s="296"/>
      <c r="X3" s="296"/>
      <c r="Y3" s="296"/>
      <c r="Z3" s="296"/>
    </row>
    <row r="4">
      <c r="A4" s="296"/>
      <c r="B4" s="296"/>
      <c r="C4" s="296"/>
      <c r="D4" s="296"/>
      <c r="E4" s="296"/>
      <c r="F4" s="296"/>
      <c r="G4" s="296"/>
      <c r="H4" s="296"/>
      <c r="I4" s="296"/>
      <c r="J4" s="296"/>
      <c r="K4" s="296"/>
      <c r="L4" s="296"/>
      <c r="M4" s="296"/>
      <c r="N4" s="296"/>
      <c r="O4" s="296"/>
      <c r="P4" s="296"/>
      <c r="Q4" s="296"/>
      <c r="R4" s="296"/>
      <c r="S4" s="296"/>
      <c r="T4" s="296"/>
      <c r="U4" s="296"/>
      <c r="V4" s="296"/>
      <c r="W4" s="296"/>
      <c r="X4" s="296"/>
      <c r="Y4" s="296"/>
      <c r="Z4" s="296"/>
    </row>
    <row r="5">
      <c r="A5" s="296"/>
      <c r="B5" s="296"/>
      <c r="C5" s="296"/>
      <c r="D5" s="296"/>
      <c r="E5" s="296"/>
      <c r="F5" s="296"/>
      <c r="G5" s="296"/>
      <c r="H5" s="296"/>
      <c r="I5" s="296"/>
      <c r="J5" s="296"/>
      <c r="K5" s="296"/>
      <c r="L5" s="296"/>
      <c r="M5" s="296"/>
      <c r="N5" s="296"/>
      <c r="O5" s="296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</row>
    <row r="6">
      <c r="A6" s="296"/>
      <c r="B6" s="296"/>
      <c r="C6" s="296"/>
      <c r="D6" s="296"/>
      <c r="E6" s="296"/>
      <c r="F6" s="296"/>
      <c r="G6" s="296"/>
      <c r="H6" s="296"/>
      <c r="I6" s="296"/>
      <c r="J6" s="296"/>
      <c r="K6" s="296"/>
      <c r="L6" s="296"/>
      <c r="M6" s="296"/>
      <c r="N6" s="296"/>
      <c r="O6" s="296"/>
      <c r="P6" s="296"/>
      <c r="Q6" s="296"/>
      <c r="R6" s="296"/>
      <c r="S6" s="296"/>
      <c r="T6" s="296"/>
      <c r="U6" s="296"/>
      <c r="V6" s="296"/>
      <c r="W6" s="296"/>
      <c r="X6" s="296"/>
      <c r="Y6" s="296"/>
      <c r="Z6" s="296"/>
    </row>
    <row r="7">
      <c r="A7" s="296"/>
      <c r="B7" s="296"/>
      <c r="C7" s="296"/>
      <c r="D7" s="296"/>
      <c r="E7" s="296"/>
      <c r="F7" s="296"/>
      <c r="G7" s="296"/>
      <c r="H7" s="296"/>
      <c r="I7" s="296"/>
      <c r="J7" s="296"/>
      <c r="K7" s="296"/>
      <c r="L7" s="296"/>
      <c r="M7" s="296"/>
      <c r="N7" s="296"/>
      <c r="O7" s="296"/>
      <c r="P7" s="296"/>
      <c r="Q7" s="296"/>
      <c r="R7" s="296"/>
      <c r="S7" s="296"/>
      <c r="T7" s="296"/>
      <c r="U7" s="296"/>
      <c r="V7" s="296"/>
      <c r="W7" s="296"/>
      <c r="X7" s="296"/>
      <c r="Y7" s="296"/>
      <c r="Z7" s="296"/>
    </row>
    <row r="8">
      <c r="A8" s="296"/>
      <c r="B8" s="296"/>
      <c r="C8" s="296"/>
      <c r="D8" s="296"/>
      <c r="E8" s="296"/>
      <c r="F8" s="296"/>
      <c r="G8" s="296"/>
      <c r="H8" s="296"/>
      <c r="I8" s="296"/>
      <c r="J8" s="296"/>
      <c r="K8" s="296"/>
      <c r="L8" s="296"/>
      <c r="M8" s="296"/>
      <c r="N8" s="296"/>
      <c r="O8" s="296"/>
      <c r="P8" s="296"/>
      <c r="Q8" s="296"/>
      <c r="R8" s="296"/>
      <c r="S8" s="296"/>
      <c r="T8" s="296"/>
      <c r="U8" s="296"/>
      <c r="V8" s="296"/>
      <c r="W8" s="296"/>
      <c r="X8" s="296"/>
      <c r="Y8" s="296"/>
      <c r="Z8" s="296"/>
    </row>
    <row r="9">
      <c r="A9" s="296"/>
      <c r="B9" s="296"/>
      <c r="C9" s="296"/>
      <c r="D9" s="282"/>
      <c r="E9" s="296"/>
      <c r="F9" s="296"/>
      <c r="G9" s="296"/>
      <c r="H9" s="296"/>
      <c r="I9" s="296"/>
      <c r="J9" s="296"/>
      <c r="K9" s="296"/>
      <c r="L9" s="296"/>
      <c r="M9" s="296"/>
      <c r="N9" s="296"/>
      <c r="O9" s="296"/>
      <c r="P9" s="296"/>
      <c r="Q9" s="296"/>
      <c r="R9" s="296"/>
      <c r="S9" s="296"/>
      <c r="T9" s="296"/>
      <c r="U9" s="296"/>
      <c r="V9" s="296"/>
      <c r="W9" s="296"/>
      <c r="X9" s="296"/>
      <c r="Y9" s="296"/>
      <c r="Z9" s="296"/>
    </row>
    <row r="10">
      <c r="A10" s="296"/>
      <c r="B10" s="296"/>
      <c r="C10" s="296"/>
      <c r="D10" s="296"/>
      <c r="E10" s="296"/>
      <c r="F10" s="296"/>
      <c r="G10" s="296"/>
      <c r="H10" s="296"/>
      <c r="I10" s="296"/>
      <c r="J10" s="296"/>
      <c r="K10" s="296"/>
      <c r="L10" s="296"/>
      <c r="M10" s="296"/>
      <c r="N10" s="296"/>
      <c r="O10" s="296"/>
      <c r="P10" s="296"/>
      <c r="Q10" s="296"/>
      <c r="R10" s="296"/>
      <c r="S10" s="296"/>
      <c r="T10" s="296"/>
      <c r="U10" s="296"/>
      <c r="V10" s="296"/>
      <c r="W10" s="296"/>
      <c r="X10" s="296"/>
      <c r="Y10" s="296"/>
      <c r="Z10" s="296"/>
    </row>
    <row r="11">
      <c r="A11" s="296"/>
      <c r="B11" s="296"/>
      <c r="C11" s="296"/>
      <c r="D11" s="296"/>
      <c r="E11" s="296"/>
      <c r="F11" s="296"/>
      <c r="G11" s="296"/>
      <c r="H11" s="296"/>
      <c r="I11" s="296"/>
      <c r="J11" s="296"/>
      <c r="K11" s="296"/>
      <c r="L11" s="296"/>
      <c r="M11" s="296"/>
      <c r="N11" s="296"/>
      <c r="O11" s="296"/>
      <c r="P11" s="296"/>
      <c r="Q11" s="296"/>
      <c r="R11" s="296"/>
      <c r="S11" s="296"/>
      <c r="T11" s="296"/>
      <c r="U11" s="296"/>
      <c r="V11" s="296"/>
      <c r="W11" s="296"/>
      <c r="X11" s="296"/>
      <c r="Y11" s="296"/>
      <c r="Z11" s="296"/>
    </row>
    <row r="12">
      <c r="A12" s="296"/>
      <c r="B12" s="296"/>
      <c r="C12" s="296"/>
      <c r="D12" s="296"/>
      <c r="E12" s="296"/>
      <c r="F12" s="296"/>
      <c r="G12" s="296"/>
      <c r="H12" s="296"/>
      <c r="I12" s="296"/>
      <c r="J12" s="296"/>
      <c r="K12" s="296"/>
      <c r="L12" s="296"/>
      <c r="M12" s="296"/>
      <c r="N12" s="296"/>
      <c r="O12" s="296"/>
      <c r="P12" s="296"/>
      <c r="Q12" s="296"/>
      <c r="R12" s="296"/>
      <c r="S12" s="296"/>
      <c r="T12" s="296"/>
      <c r="U12" s="296"/>
      <c r="V12" s="296"/>
      <c r="W12" s="296"/>
      <c r="X12" s="296"/>
      <c r="Y12" s="296"/>
      <c r="Z12" s="296"/>
    </row>
    <row r="13">
      <c r="A13" s="296"/>
      <c r="B13" s="296"/>
      <c r="C13" s="296"/>
      <c r="D13" s="296"/>
      <c r="E13" s="296"/>
      <c r="F13" s="296"/>
      <c r="G13" s="296"/>
      <c r="H13" s="296"/>
      <c r="I13" s="296"/>
      <c r="J13" s="296"/>
      <c r="K13" s="296"/>
      <c r="L13" s="296"/>
      <c r="M13" s="296"/>
      <c r="N13" s="296"/>
      <c r="O13" s="296"/>
      <c r="P13" s="296"/>
      <c r="Q13" s="296"/>
      <c r="R13" s="296"/>
      <c r="S13" s="296"/>
      <c r="T13" s="296"/>
      <c r="U13" s="296"/>
      <c r="V13" s="296"/>
      <c r="W13" s="296"/>
      <c r="X13" s="296"/>
      <c r="Y13" s="296"/>
      <c r="Z13" s="296"/>
    </row>
    <row r="14">
      <c r="A14" s="296"/>
      <c r="B14" s="296"/>
      <c r="C14" s="296"/>
      <c r="D14" s="296"/>
      <c r="E14" s="296"/>
      <c r="F14" s="296"/>
      <c r="G14" s="296"/>
      <c r="H14" s="296"/>
      <c r="I14" s="296"/>
      <c r="J14" s="296"/>
      <c r="K14" s="296"/>
      <c r="L14" s="296"/>
      <c r="M14" s="296"/>
      <c r="N14" s="296"/>
      <c r="O14" s="296"/>
      <c r="P14" s="296"/>
      <c r="Q14" s="296"/>
      <c r="R14" s="296"/>
      <c r="S14" s="296"/>
      <c r="T14" s="296"/>
      <c r="U14" s="296"/>
      <c r="V14" s="296"/>
      <c r="W14" s="296"/>
      <c r="X14" s="296"/>
      <c r="Y14" s="296"/>
      <c r="Z14" s="296"/>
    </row>
    <row r="15">
      <c r="A15" s="296"/>
      <c r="B15" s="296"/>
      <c r="C15" s="296"/>
      <c r="D15" s="296"/>
      <c r="E15" s="296"/>
      <c r="F15" s="296"/>
      <c r="G15" s="296"/>
      <c r="H15" s="296"/>
      <c r="I15" s="296"/>
      <c r="J15" s="296"/>
      <c r="K15" s="296"/>
      <c r="L15" s="296"/>
      <c r="M15" s="296"/>
      <c r="N15" s="296"/>
      <c r="O15" s="296"/>
      <c r="P15" s="296"/>
      <c r="Q15" s="296"/>
      <c r="R15" s="296"/>
      <c r="S15" s="296"/>
      <c r="T15" s="296"/>
      <c r="U15" s="296"/>
      <c r="V15" s="296"/>
      <c r="W15" s="296"/>
      <c r="X15" s="296"/>
      <c r="Y15" s="296"/>
      <c r="Z15" s="296"/>
    </row>
    <row r="16">
      <c r="A16" s="296"/>
      <c r="B16" s="296"/>
      <c r="C16" s="296"/>
      <c r="D16" s="296"/>
      <c r="E16" s="296"/>
      <c r="F16" s="296"/>
      <c r="G16" s="296"/>
      <c r="H16" s="296"/>
      <c r="I16" s="296"/>
      <c r="J16" s="296"/>
      <c r="K16" s="296"/>
      <c r="L16" s="296"/>
      <c r="M16" s="296"/>
      <c r="N16" s="296"/>
      <c r="O16" s="296"/>
      <c r="P16" s="296"/>
      <c r="Q16" s="296"/>
      <c r="R16" s="296"/>
      <c r="S16" s="296"/>
      <c r="T16" s="296"/>
      <c r="U16" s="296"/>
      <c r="V16" s="296"/>
      <c r="W16" s="296"/>
      <c r="X16" s="296"/>
      <c r="Y16" s="296"/>
      <c r="Z16" s="296"/>
    </row>
    <row r="17">
      <c r="A17" s="296"/>
      <c r="B17" s="296"/>
      <c r="C17" s="296"/>
      <c r="D17" s="296"/>
      <c r="E17" s="296"/>
      <c r="F17" s="296"/>
      <c r="G17" s="296"/>
      <c r="H17" s="296"/>
      <c r="I17" s="296"/>
      <c r="J17" s="296"/>
      <c r="K17" s="296"/>
      <c r="L17" s="296"/>
      <c r="M17" s="296"/>
      <c r="N17" s="296"/>
      <c r="O17" s="296"/>
      <c r="P17" s="296"/>
      <c r="Q17" s="296"/>
      <c r="R17" s="296"/>
      <c r="S17" s="296"/>
      <c r="T17" s="296"/>
      <c r="U17" s="296"/>
      <c r="V17" s="296"/>
      <c r="W17" s="296"/>
      <c r="X17" s="296"/>
      <c r="Y17" s="296"/>
      <c r="Z17" s="296"/>
    </row>
    <row r="18">
      <c r="A18" s="296"/>
      <c r="B18" s="296"/>
      <c r="C18" s="296"/>
      <c r="D18" s="296"/>
      <c r="E18" s="296"/>
      <c r="F18" s="296"/>
      <c r="G18" s="296"/>
      <c r="H18" s="296"/>
      <c r="I18" s="296"/>
      <c r="J18" s="296"/>
      <c r="K18" s="296"/>
      <c r="L18" s="296"/>
      <c r="M18" s="296"/>
      <c r="N18" s="296"/>
      <c r="O18" s="296"/>
      <c r="P18" s="296"/>
      <c r="Q18" s="296"/>
      <c r="R18" s="296"/>
      <c r="S18" s="296"/>
      <c r="T18" s="296"/>
      <c r="U18" s="296"/>
      <c r="V18" s="296"/>
      <c r="W18" s="296"/>
      <c r="X18" s="296"/>
      <c r="Y18" s="296"/>
      <c r="Z18" s="296"/>
    </row>
    <row r="19">
      <c r="A19" s="296"/>
      <c r="B19" s="296"/>
      <c r="C19" s="296"/>
      <c r="D19" s="296"/>
      <c r="E19" s="296"/>
      <c r="F19" s="296"/>
      <c r="G19" s="296"/>
      <c r="H19" s="296"/>
      <c r="I19" s="296"/>
      <c r="J19" s="296"/>
      <c r="K19" s="296"/>
      <c r="L19" s="296"/>
      <c r="M19" s="296"/>
      <c r="N19" s="296"/>
      <c r="O19" s="296"/>
      <c r="P19" s="296"/>
      <c r="Q19" s="296"/>
      <c r="R19" s="296"/>
      <c r="S19" s="296"/>
      <c r="T19" s="296"/>
      <c r="U19" s="296"/>
      <c r="V19" s="296"/>
      <c r="W19" s="296"/>
      <c r="X19" s="296"/>
      <c r="Y19" s="296"/>
      <c r="Z19" s="296"/>
    </row>
    <row r="20">
      <c r="A20" s="296"/>
      <c r="B20" s="296"/>
      <c r="C20" s="296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296"/>
      <c r="O20" s="296"/>
      <c r="P20" s="296"/>
      <c r="Q20" s="296"/>
      <c r="R20" s="296"/>
      <c r="S20" s="296"/>
      <c r="T20" s="296"/>
      <c r="U20" s="296"/>
      <c r="V20" s="296"/>
      <c r="W20" s="296"/>
      <c r="X20" s="296"/>
      <c r="Y20" s="296"/>
      <c r="Z20" s="296"/>
    </row>
    <row r="21">
      <c r="A21" s="296"/>
      <c r="B21" s="296"/>
      <c r="C21" s="296"/>
      <c r="D21" s="296"/>
      <c r="E21" s="296"/>
      <c r="F21" s="296"/>
      <c r="G21" s="296"/>
      <c r="H21" s="296"/>
      <c r="I21" s="296"/>
      <c r="J21" s="296"/>
      <c r="K21" s="296"/>
      <c r="L21" s="296"/>
      <c r="M21" s="296"/>
      <c r="N21" s="296"/>
      <c r="O21" s="296"/>
      <c r="P21" s="296"/>
      <c r="Q21" s="296"/>
      <c r="R21" s="296"/>
      <c r="S21" s="296"/>
      <c r="T21" s="296"/>
      <c r="U21" s="296"/>
      <c r="V21" s="296"/>
      <c r="W21" s="296"/>
      <c r="X21" s="296"/>
      <c r="Y21" s="296"/>
      <c r="Z21" s="296"/>
    </row>
    <row r="22">
      <c r="A22" s="296"/>
      <c r="B22" s="296"/>
      <c r="C22" s="296"/>
      <c r="D22" s="296"/>
      <c r="E22" s="296"/>
      <c r="F22" s="296"/>
      <c r="G22" s="296"/>
      <c r="H22" s="296"/>
      <c r="I22" s="296"/>
      <c r="J22" s="296"/>
      <c r="K22" s="296"/>
      <c r="L22" s="296"/>
      <c r="M22" s="296"/>
      <c r="N22" s="296"/>
      <c r="O22" s="296"/>
      <c r="P22" s="296"/>
      <c r="Q22" s="296"/>
      <c r="R22" s="296"/>
      <c r="S22" s="296"/>
      <c r="T22" s="296"/>
      <c r="U22" s="296"/>
      <c r="V22" s="296"/>
      <c r="W22" s="296"/>
      <c r="X22" s="296"/>
      <c r="Y22" s="296"/>
      <c r="Z22" s="296"/>
    </row>
    <row r="23">
      <c r="A23" s="296"/>
      <c r="B23" s="296"/>
      <c r="C23" s="296"/>
      <c r="D23" s="296"/>
      <c r="E23" s="296"/>
      <c r="F23" s="296"/>
      <c r="G23" s="296"/>
      <c r="H23" s="296"/>
      <c r="I23" s="296"/>
      <c r="J23" s="296"/>
      <c r="K23" s="296"/>
      <c r="L23" s="296"/>
      <c r="M23" s="296"/>
      <c r="N23" s="296"/>
      <c r="O23" s="296"/>
      <c r="P23" s="296"/>
      <c r="Q23" s="296"/>
      <c r="R23" s="296"/>
      <c r="S23" s="296"/>
      <c r="T23" s="296"/>
      <c r="U23" s="296"/>
      <c r="V23" s="296"/>
      <c r="W23" s="296"/>
      <c r="X23" s="296"/>
      <c r="Y23" s="296"/>
      <c r="Z23" s="296"/>
    </row>
    <row r="24">
      <c r="A24" s="296"/>
      <c r="B24" s="296"/>
      <c r="C24" s="296"/>
      <c r="D24" s="296"/>
      <c r="E24" s="296"/>
      <c r="F24" s="296"/>
      <c r="G24" s="296"/>
      <c r="H24" s="296"/>
      <c r="I24" s="296"/>
      <c r="J24" s="296"/>
      <c r="K24" s="296"/>
      <c r="L24" s="296"/>
      <c r="M24" s="296"/>
      <c r="N24" s="296"/>
      <c r="O24" s="296"/>
      <c r="P24" s="296"/>
      <c r="Q24" s="296"/>
      <c r="R24" s="296"/>
      <c r="S24" s="296"/>
      <c r="T24" s="296"/>
      <c r="U24" s="296"/>
      <c r="V24" s="296"/>
      <c r="W24" s="296"/>
      <c r="X24" s="296"/>
      <c r="Y24" s="296"/>
      <c r="Z24" s="296"/>
    </row>
    <row r="25">
      <c r="A25" s="296"/>
      <c r="B25" s="296"/>
      <c r="C25" s="296"/>
      <c r="D25" s="296"/>
      <c r="E25" s="296"/>
      <c r="F25" s="296"/>
      <c r="G25" s="296"/>
      <c r="H25" s="296"/>
      <c r="I25" s="296"/>
      <c r="J25" s="296"/>
      <c r="K25" s="296"/>
      <c r="L25" s="296"/>
      <c r="M25" s="296"/>
      <c r="N25" s="296"/>
      <c r="O25" s="296"/>
      <c r="P25" s="296"/>
      <c r="Q25" s="296"/>
      <c r="R25" s="296"/>
      <c r="S25" s="296"/>
      <c r="T25" s="296"/>
      <c r="U25" s="296"/>
      <c r="V25" s="296"/>
      <c r="W25" s="296"/>
      <c r="X25" s="296"/>
      <c r="Y25" s="296"/>
      <c r="Z25" s="296"/>
    </row>
    <row r="26">
      <c r="A26" s="296"/>
      <c r="B26" s="296"/>
      <c r="C26" s="296"/>
      <c r="D26" s="296"/>
      <c r="E26" s="296"/>
      <c r="F26" s="296"/>
      <c r="G26" s="296"/>
      <c r="H26" s="296"/>
      <c r="I26" s="296"/>
      <c r="J26" s="296"/>
      <c r="K26" s="296"/>
      <c r="L26" s="296"/>
      <c r="M26" s="296"/>
      <c r="N26" s="296"/>
      <c r="O26" s="296"/>
      <c r="P26" s="296"/>
      <c r="Q26" s="296"/>
      <c r="R26" s="296"/>
      <c r="S26" s="296"/>
      <c r="T26" s="296"/>
      <c r="U26" s="296"/>
      <c r="V26" s="296"/>
      <c r="W26" s="296"/>
      <c r="X26" s="296"/>
      <c r="Y26" s="296"/>
      <c r="Z26" s="296"/>
    </row>
    <row r="27">
      <c r="A27" s="296"/>
      <c r="B27" s="296"/>
      <c r="C27" s="296"/>
      <c r="D27" s="296"/>
      <c r="E27" s="296"/>
      <c r="F27" s="296"/>
      <c r="G27" s="296"/>
      <c r="H27" s="296"/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Y27" s="296"/>
      <c r="Z27" s="296"/>
    </row>
    <row r="28">
      <c r="A28" s="296"/>
      <c r="B28" s="296"/>
      <c r="C28" s="296"/>
      <c r="D28" s="296"/>
      <c r="E28" s="296"/>
      <c r="F28" s="296"/>
      <c r="G28" s="296"/>
      <c r="H28" s="296"/>
      <c r="I28" s="296"/>
      <c r="J28" s="296"/>
      <c r="K28" s="296"/>
      <c r="L28" s="296"/>
      <c r="M28" s="296"/>
      <c r="N28" s="296"/>
      <c r="O28" s="296"/>
      <c r="P28" s="296"/>
      <c r="Q28" s="296"/>
      <c r="R28" s="296"/>
      <c r="S28" s="296"/>
      <c r="T28" s="296"/>
      <c r="U28" s="296"/>
      <c r="V28" s="296"/>
      <c r="W28" s="296"/>
      <c r="X28" s="296"/>
      <c r="Y28" s="296"/>
      <c r="Z28" s="296"/>
    </row>
    <row r="29">
      <c r="A29" s="296"/>
      <c r="B29" s="296"/>
      <c r="C29" s="296"/>
      <c r="D29" s="296"/>
      <c r="E29" s="296"/>
      <c r="F29" s="296"/>
      <c r="G29" s="296"/>
      <c r="H29" s="296"/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Y29" s="296"/>
      <c r="Z29" s="296"/>
    </row>
    <row r="30">
      <c r="A30" s="296"/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296"/>
      <c r="P30" s="296"/>
      <c r="Q30" s="296"/>
      <c r="R30" s="296"/>
      <c r="S30" s="296"/>
      <c r="T30" s="296"/>
      <c r="U30" s="296"/>
      <c r="V30" s="296"/>
      <c r="W30" s="296"/>
      <c r="X30" s="296"/>
      <c r="Y30" s="296"/>
      <c r="Z30" s="296"/>
    </row>
    <row r="31">
      <c r="A31" s="296"/>
      <c r="B31" s="296"/>
      <c r="C31" s="296"/>
      <c r="D31" s="296"/>
      <c r="E31" s="296"/>
      <c r="F31" s="296"/>
      <c r="G31" s="296"/>
      <c r="H31" s="296"/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Y31" s="296"/>
      <c r="Z31" s="296"/>
    </row>
    <row r="32">
      <c r="A32" s="296"/>
      <c r="B32" s="296"/>
      <c r="C32" s="296"/>
      <c r="D32" s="296"/>
      <c r="E32" s="296"/>
      <c r="F32" s="296"/>
      <c r="G32" s="296"/>
      <c r="H32" s="296"/>
      <c r="I32" s="296"/>
      <c r="J32" s="296"/>
      <c r="K32" s="296"/>
      <c r="L32" s="296"/>
      <c r="M32" s="296"/>
      <c r="N32" s="296"/>
      <c r="O32" s="296"/>
      <c r="P32" s="296"/>
      <c r="Q32" s="296"/>
      <c r="R32" s="296"/>
      <c r="S32" s="296"/>
      <c r="T32" s="296"/>
      <c r="U32" s="296"/>
      <c r="V32" s="296"/>
      <c r="W32" s="296"/>
      <c r="X32" s="296"/>
      <c r="Y32" s="296"/>
      <c r="Z32" s="296"/>
    </row>
    <row r="33">
      <c r="A33" s="296"/>
      <c r="B33" s="296"/>
      <c r="C33" s="296"/>
      <c r="D33" s="296"/>
      <c r="E33" s="296"/>
      <c r="F33" s="296"/>
      <c r="G33" s="296"/>
      <c r="H33" s="296"/>
      <c r="I33" s="296"/>
      <c r="J33" s="296"/>
      <c r="K33" s="296"/>
      <c r="L33" s="296"/>
      <c r="M33" s="296"/>
      <c r="N33" s="296"/>
      <c r="O33" s="296"/>
      <c r="P33" s="296"/>
      <c r="Q33" s="296"/>
      <c r="R33" s="296"/>
      <c r="S33" s="296"/>
      <c r="T33" s="296"/>
      <c r="U33" s="296"/>
      <c r="V33" s="296"/>
      <c r="W33" s="296"/>
      <c r="X33" s="296"/>
      <c r="Y33" s="296"/>
      <c r="Z33" s="296"/>
    </row>
    <row r="34">
      <c r="A34" s="296"/>
      <c r="B34" s="296"/>
      <c r="C34" s="296"/>
      <c r="D34" s="296"/>
      <c r="E34" s="296"/>
      <c r="F34" s="296"/>
      <c r="G34" s="296"/>
      <c r="H34" s="296"/>
      <c r="I34" s="296"/>
      <c r="J34" s="296"/>
      <c r="K34" s="296"/>
      <c r="L34" s="296"/>
      <c r="M34" s="296"/>
      <c r="N34" s="296"/>
      <c r="O34" s="296"/>
      <c r="P34" s="296"/>
      <c r="Q34" s="296"/>
      <c r="R34" s="296"/>
      <c r="S34" s="296"/>
      <c r="T34" s="296"/>
      <c r="U34" s="296"/>
      <c r="V34" s="296"/>
      <c r="W34" s="296"/>
      <c r="X34" s="296"/>
      <c r="Y34" s="296"/>
      <c r="Z34" s="296"/>
    </row>
    <row r="35">
      <c r="A35" s="296"/>
      <c r="B35" s="296"/>
      <c r="C35" s="296"/>
      <c r="D35" s="296"/>
      <c r="E35" s="296"/>
      <c r="F35" s="296"/>
      <c r="G35" s="296"/>
      <c r="H35" s="296"/>
      <c r="I35" s="296"/>
      <c r="J35" s="296"/>
      <c r="K35" s="296"/>
      <c r="L35" s="296"/>
      <c r="M35" s="296"/>
      <c r="N35" s="296"/>
      <c r="O35" s="296"/>
      <c r="P35" s="296"/>
      <c r="Q35" s="296"/>
      <c r="R35" s="296"/>
      <c r="S35" s="296"/>
      <c r="T35" s="296"/>
      <c r="U35" s="296"/>
      <c r="V35" s="296"/>
      <c r="W35" s="296"/>
      <c r="X35" s="296"/>
      <c r="Y35" s="296"/>
      <c r="Z35" s="296"/>
    </row>
    <row r="36">
      <c r="A36" s="296"/>
      <c r="B36" s="296"/>
      <c r="C36" s="296"/>
      <c r="D36" s="296"/>
      <c r="E36" s="296"/>
      <c r="F36" s="296"/>
      <c r="G36" s="296"/>
      <c r="H36" s="296"/>
      <c r="I36" s="296"/>
      <c r="J36" s="296"/>
      <c r="K36" s="296"/>
      <c r="L36" s="296"/>
      <c r="M36" s="296"/>
      <c r="N36" s="296"/>
      <c r="O36" s="296"/>
      <c r="P36" s="296"/>
      <c r="Q36" s="296"/>
      <c r="R36" s="296"/>
      <c r="S36" s="296"/>
      <c r="T36" s="296"/>
      <c r="U36" s="296"/>
      <c r="V36" s="296"/>
      <c r="W36" s="296"/>
      <c r="X36" s="296"/>
      <c r="Y36" s="296"/>
      <c r="Z36" s="296"/>
    </row>
    <row r="37">
      <c r="A37" s="296"/>
      <c r="B37" s="296"/>
      <c r="C37" s="296"/>
      <c r="D37" s="296"/>
      <c r="E37" s="296"/>
      <c r="F37" s="296"/>
      <c r="G37" s="296"/>
      <c r="H37" s="296"/>
      <c r="I37" s="296"/>
      <c r="J37" s="296"/>
      <c r="K37" s="296"/>
      <c r="L37" s="296"/>
      <c r="M37" s="296"/>
      <c r="N37" s="296"/>
      <c r="O37" s="296"/>
      <c r="P37" s="296"/>
      <c r="Q37" s="296"/>
      <c r="R37" s="296"/>
      <c r="S37" s="296"/>
      <c r="T37" s="296"/>
      <c r="U37" s="296"/>
      <c r="V37" s="296"/>
      <c r="W37" s="296"/>
      <c r="X37" s="296"/>
      <c r="Y37" s="296"/>
      <c r="Z37" s="296"/>
    </row>
    <row r="38">
      <c r="A38" s="296"/>
      <c r="B38" s="296"/>
      <c r="C38" s="296"/>
      <c r="D38" s="296"/>
      <c r="E38" s="296"/>
      <c r="F38" s="296"/>
      <c r="G38" s="296"/>
      <c r="H38" s="296"/>
      <c r="I38" s="296"/>
      <c r="J38" s="296"/>
      <c r="K38" s="296"/>
      <c r="L38" s="296"/>
      <c r="M38" s="296"/>
      <c r="N38" s="296"/>
      <c r="O38" s="296"/>
      <c r="P38" s="296"/>
      <c r="Q38" s="296"/>
      <c r="R38" s="296"/>
      <c r="S38" s="296"/>
      <c r="T38" s="296"/>
      <c r="U38" s="296"/>
      <c r="V38" s="296"/>
      <c r="W38" s="296"/>
      <c r="X38" s="296"/>
      <c r="Y38" s="296"/>
      <c r="Z38" s="296"/>
    </row>
    <row r="39">
      <c r="A39" s="296"/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6"/>
      <c r="P39" s="296"/>
      <c r="Q39" s="296"/>
      <c r="R39" s="296"/>
      <c r="S39" s="296"/>
      <c r="T39" s="296"/>
      <c r="U39" s="296"/>
      <c r="V39" s="296"/>
      <c r="W39" s="296"/>
      <c r="X39" s="296"/>
      <c r="Y39" s="296"/>
      <c r="Z39" s="296"/>
    </row>
    <row r="40">
      <c r="A40" s="296"/>
      <c r="B40" s="296"/>
      <c r="C40" s="296"/>
      <c r="D40" s="296"/>
      <c r="E40" s="296"/>
      <c r="F40" s="296"/>
      <c r="G40" s="296"/>
      <c r="H40" s="296"/>
      <c r="I40" s="296"/>
      <c r="J40" s="296"/>
      <c r="K40" s="296"/>
      <c r="L40" s="296"/>
      <c r="M40" s="296"/>
      <c r="N40" s="296"/>
      <c r="O40" s="296"/>
      <c r="P40" s="296"/>
      <c r="Q40" s="296"/>
      <c r="R40" s="296"/>
      <c r="S40" s="296"/>
      <c r="T40" s="296"/>
      <c r="U40" s="296"/>
      <c r="V40" s="296"/>
      <c r="W40" s="296"/>
      <c r="X40" s="296"/>
      <c r="Y40" s="296"/>
      <c r="Z40" s="296"/>
    </row>
    <row r="41">
      <c r="A41" s="296"/>
      <c r="B41" s="296"/>
      <c r="C41" s="296"/>
      <c r="D41" s="296"/>
      <c r="E41" s="296"/>
      <c r="F41" s="296"/>
      <c r="G41" s="296"/>
      <c r="H41" s="296"/>
      <c r="I41" s="296"/>
      <c r="J41" s="296"/>
      <c r="K41" s="296"/>
      <c r="L41" s="296"/>
      <c r="M41" s="296"/>
      <c r="N41" s="296"/>
      <c r="O41" s="296"/>
      <c r="P41" s="296"/>
      <c r="Q41" s="296"/>
      <c r="R41" s="296"/>
      <c r="S41" s="296"/>
      <c r="T41" s="296"/>
      <c r="U41" s="296"/>
      <c r="V41" s="296"/>
      <c r="W41" s="296"/>
      <c r="X41" s="296"/>
      <c r="Y41" s="296"/>
      <c r="Z41" s="296"/>
    </row>
    <row r="42">
      <c r="A42" s="296"/>
      <c r="B42" s="296"/>
      <c r="C42" s="296"/>
      <c r="D42" s="296"/>
      <c r="E42" s="296"/>
      <c r="F42" s="296"/>
      <c r="G42" s="296"/>
      <c r="H42" s="296"/>
      <c r="I42" s="296"/>
      <c r="J42" s="296"/>
      <c r="K42" s="296"/>
      <c r="L42" s="296"/>
      <c r="M42" s="296"/>
      <c r="N42" s="296"/>
      <c r="O42" s="296"/>
      <c r="P42" s="296"/>
      <c r="Q42" s="296"/>
      <c r="R42" s="296"/>
      <c r="S42" s="296"/>
      <c r="T42" s="296"/>
      <c r="U42" s="296"/>
      <c r="V42" s="296"/>
      <c r="W42" s="296"/>
      <c r="X42" s="296"/>
      <c r="Y42" s="296"/>
      <c r="Z42" s="296"/>
    </row>
    <row r="43">
      <c r="A43" s="296"/>
      <c r="B43" s="296"/>
      <c r="C43" s="296"/>
      <c r="D43" s="296"/>
      <c r="E43" s="296"/>
      <c r="F43" s="296"/>
      <c r="G43" s="296"/>
      <c r="H43" s="296"/>
      <c r="I43" s="296"/>
      <c r="J43" s="296"/>
      <c r="K43" s="296"/>
      <c r="L43" s="296"/>
      <c r="M43" s="296"/>
      <c r="N43" s="296"/>
      <c r="O43" s="296"/>
      <c r="P43" s="296"/>
      <c r="Q43" s="296"/>
      <c r="R43" s="296"/>
      <c r="S43" s="296"/>
      <c r="T43" s="296"/>
      <c r="U43" s="296"/>
      <c r="V43" s="296"/>
      <c r="W43" s="296"/>
      <c r="X43" s="296"/>
      <c r="Y43" s="296"/>
      <c r="Z43" s="296"/>
    </row>
    <row r="44">
      <c r="A44" s="296"/>
      <c r="B44" s="296"/>
      <c r="C44" s="296"/>
      <c r="D44" s="296"/>
      <c r="E44" s="296"/>
      <c r="F44" s="296"/>
      <c r="G44" s="296"/>
      <c r="H44" s="296"/>
      <c r="I44" s="296"/>
      <c r="J44" s="296"/>
      <c r="K44" s="296"/>
      <c r="L44" s="296"/>
      <c r="M44" s="296"/>
      <c r="N44" s="296"/>
      <c r="O44" s="296"/>
      <c r="P44" s="296"/>
      <c r="Q44" s="296"/>
      <c r="R44" s="296"/>
      <c r="S44" s="296"/>
      <c r="T44" s="296"/>
      <c r="U44" s="296"/>
      <c r="V44" s="296"/>
      <c r="W44" s="296"/>
      <c r="X44" s="296"/>
      <c r="Y44" s="296"/>
      <c r="Z44" s="296"/>
    </row>
    <row r="45">
      <c r="A45" s="296"/>
      <c r="B45" s="296"/>
      <c r="C45" s="296"/>
      <c r="D45" s="296"/>
      <c r="E45" s="296"/>
      <c r="F45" s="296"/>
      <c r="G45" s="296"/>
      <c r="H45" s="296"/>
      <c r="I45" s="296"/>
      <c r="J45" s="296"/>
      <c r="K45" s="296"/>
      <c r="L45" s="296"/>
      <c r="M45" s="296"/>
      <c r="N45" s="296"/>
      <c r="O45" s="296"/>
      <c r="P45" s="296"/>
      <c r="Q45" s="296"/>
      <c r="R45" s="296"/>
      <c r="S45" s="296"/>
      <c r="T45" s="296"/>
      <c r="U45" s="296"/>
      <c r="V45" s="296"/>
      <c r="W45" s="296"/>
      <c r="X45" s="296"/>
      <c r="Y45" s="296"/>
      <c r="Z45" s="296"/>
    </row>
    <row r="46">
      <c r="A46" s="296"/>
      <c r="B46" s="296"/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96"/>
      <c r="N46" s="296"/>
      <c r="O46" s="296"/>
      <c r="P46" s="296"/>
      <c r="Q46" s="296"/>
      <c r="R46" s="296"/>
      <c r="S46" s="296"/>
      <c r="T46" s="296"/>
      <c r="U46" s="296"/>
      <c r="V46" s="296"/>
      <c r="W46" s="296"/>
      <c r="X46" s="296"/>
      <c r="Y46" s="296"/>
      <c r="Z46" s="296"/>
    </row>
    <row r="47">
      <c r="A47" s="296"/>
      <c r="B47" s="296"/>
      <c r="C47" s="296"/>
      <c r="D47" s="296"/>
      <c r="E47" s="296"/>
      <c r="F47" s="296"/>
      <c r="G47" s="296"/>
      <c r="H47" s="296"/>
      <c r="I47" s="296"/>
      <c r="J47" s="296"/>
      <c r="K47" s="296"/>
      <c r="L47" s="296"/>
      <c r="M47" s="296"/>
      <c r="N47" s="296"/>
      <c r="O47" s="296"/>
      <c r="P47" s="296"/>
      <c r="Q47" s="296"/>
      <c r="R47" s="296"/>
      <c r="S47" s="296"/>
      <c r="T47" s="296"/>
      <c r="U47" s="296"/>
      <c r="V47" s="296"/>
      <c r="W47" s="296"/>
      <c r="X47" s="296"/>
      <c r="Y47" s="296"/>
      <c r="Z47" s="296"/>
    </row>
    <row r="48">
      <c r="A48" s="296"/>
      <c r="B48" s="296"/>
      <c r="C48" s="296"/>
      <c r="D48" s="296"/>
      <c r="E48" s="296"/>
      <c r="F48" s="296"/>
      <c r="G48" s="296"/>
      <c r="H48" s="296"/>
      <c r="I48" s="296"/>
      <c r="J48" s="296"/>
      <c r="K48" s="296"/>
      <c r="L48" s="296"/>
      <c r="M48" s="296"/>
      <c r="N48" s="296"/>
      <c r="O48" s="296"/>
      <c r="P48" s="296"/>
      <c r="Q48" s="296"/>
      <c r="R48" s="296"/>
      <c r="S48" s="296"/>
      <c r="T48" s="296"/>
      <c r="U48" s="296"/>
      <c r="V48" s="296"/>
      <c r="W48" s="296"/>
      <c r="X48" s="296"/>
      <c r="Y48" s="296"/>
      <c r="Z48" s="296"/>
    </row>
    <row r="49">
      <c r="A49" s="296"/>
      <c r="B49" s="296"/>
      <c r="C49" s="296"/>
      <c r="D49" s="296"/>
      <c r="E49" s="296"/>
      <c r="F49" s="296"/>
      <c r="G49" s="296"/>
      <c r="H49" s="296"/>
      <c r="I49" s="296"/>
      <c r="J49" s="296"/>
      <c r="K49" s="296"/>
      <c r="L49" s="296"/>
      <c r="M49" s="296"/>
      <c r="N49" s="296"/>
      <c r="O49" s="296"/>
      <c r="P49" s="296"/>
      <c r="Q49" s="296"/>
      <c r="R49" s="296"/>
      <c r="S49" s="296"/>
      <c r="T49" s="296"/>
      <c r="U49" s="296"/>
      <c r="V49" s="296"/>
      <c r="W49" s="296"/>
      <c r="X49" s="296"/>
      <c r="Y49" s="296"/>
      <c r="Z49" s="296"/>
    </row>
    <row r="50">
      <c r="A50" s="296"/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296"/>
      <c r="P50" s="296"/>
      <c r="Q50" s="296"/>
      <c r="R50" s="296"/>
      <c r="S50" s="296"/>
      <c r="T50" s="296"/>
      <c r="U50" s="296"/>
      <c r="V50" s="296"/>
      <c r="W50" s="296"/>
      <c r="X50" s="296"/>
      <c r="Y50" s="296"/>
      <c r="Z50" s="296"/>
    </row>
    <row r="51">
      <c r="A51" s="296"/>
      <c r="B51" s="296"/>
      <c r="C51" s="296"/>
      <c r="D51" s="296"/>
      <c r="E51" s="296"/>
      <c r="F51" s="296"/>
      <c r="G51" s="296"/>
      <c r="H51" s="296"/>
      <c r="I51" s="296"/>
      <c r="J51" s="296"/>
      <c r="K51" s="296"/>
      <c r="L51" s="296"/>
      <c r="M51" s="296"/>
      <c r="N51" s="296"/>
      <c r="O51" s="296"/>
      <c r="P51" s="296"/>
      <c r="Q51" s="296"/>
      <c r="R51" s="296"/>
      <c r="S51" s="296"/>
      <c r="T51" s="296"/>
      <c r="U51" s="296"/>
      <c r="V51" s="296"/>
      <c r="W51" s="296"/>
      <c r="X51" s="296"/>
      <c r="Y51" s="296"/>
      <c r="Z51" s="296"/>
    </row>
    <row r="52">
      <c r="A52" s="296"/>
      <c r="B52" s="296"/>
      <c r="C52" s="296"/>
      <c r="D52" s="296"/>
      <c r="E52" s="296"/>
      <c r="F52" s="296"/>
      <c r="G52" s="296"/>
      <c r="H52" s="296"/>
      <c r="I52" s="296"/>
      <c r="J52" s="296"/>
      <c r="K52" s="296"/>
      <c r="L52" s="296"/>
      <c r="M52" s="296"/>
      <c r="N52" s="296"/>
      <c r="O52" s="296"/>
      <c r="P52" s="296"/>
      <c r="Q52" s="296"/>
      <c r="R52" s="296"/>
      <c r="S52" s="296"/>
      <c r="T52" s="296"/>
      <c r="U52" s="296"/>
      <c r="V52" s="296"/>
      <c r="W52" s="296"/>
      <c r="X52" s="296"/>
      <c r="Y52" s="296"/>
      <c r="Z52" s="296"/>
    </row>
    <row r="53">
      <c r="A53" s="296"/>
      <c r="B53" s="296"/>
      <c r="C53" s="296"/>
      <c r="D53" s="296"/>
      <c r="E53" s="296"/>
      <c r="F53" s="296"/>
      <c r="G53" s="296"/>
      <c r="H53" s="296"/>
      <c r="I53" s="296"/>
      <c r="J53" s="296"/>
      <c r="K53" s="296"/>
      <c r="L53" s="296"/>
      <c r="M53" s="296"/>
      <c r="N53" s="296"/>
      <c r="O53" s="296"/>
      <c r="P53" s="296"/>
      <c r="Q53" s="296"/>
      <c r="R53" s="296"/>
      <c r="S53" s="296"/>
      <c r="T53" s="296"/>
      <c r="U53" s="296"/>
      <c r="V53" s="296"/>
      <c r="W53" s="296"/>
      <c r="X53" s="296"/>
      <c r="Y53" s="296"/>
      <c r="Z53" s="296"/>
    </row>
    <row r="54">
      <c r="A54" s="296"/>
      <c r="B54" s="296"/>
      <c r="C54" s="296"/>
      <c r="D54" s="296"/>
      <c r="E54" s="296"/>
      <c r="F54" s="296"/>
      <c r="G54" s="296"/>
      <c r="H54" s="296"/>
      <c r="I54" s="296"/>
      <c r="J54" s="296"/>
      <c r="K54" s="296"/>
      <c r="L54" s="296"/>
      <c r="M54" s="296"/>
      <c r="N54" s="296"/>
      <c r="O54" s="296"/>
      <c r="P54" s="296"/>
      <c r="Q54" s="296"/>
      <c r="R54" s="296"/>
      <c r="S54" s="296"/>
      <c r="T54" s="296"/>
      <c r="U54" s="296"/>
      <c r="V54" s="296"/>
      <c r="W54" s="296"/>
      <c r="X54" s="296"/>
      <c r="Y54" s="296"/>
      <c r="Z54" s="296"/>
    </row>
    <row r="55">
      <c r="A55" s="296"/>
      <c r="B55" s="296"/>
      <c r="C55" s="296"/>
      <c r="D55" s="296"/>
      <c r="E55" s="296"/>
      <c r="F55" s="296"/>
      <c r="G55" s="296"/>
      <c r="H55" s="296"/>
      <c r="I55" s="296"/>
      <c r="J55" s="296"/>
      <c r="K55" s="296"/>
      <c r="L55" s="296"/>
      <c r="M55" s="296"/>
      <c r="N55" s="296"/>
      <c r="O55" s="296"/>
      <c r="P55" s="296"/>
      <c r="Q55" s="296"/>
      <c r="R55" s="296"/>
      <c r="S55" s="296"/>
      <c r="T55" s="296"/>
      <c r="U55" s="296"/>
      <c r="V55" s="296"/>
      <c r="W55" s="296"/>
      <c r="X55" s="296"/>
      <c r="Y55" s="296"/>
      <c r="Z55" s="296"/>
    </row>
    <row r="56">
      <c r="A56" s="296"/>
      <c r="B56" s="296"/>
      <c r="C56" s="296"/>
      <c r="D56" s="296"/>
      <c r="E56" s="296"/>
      <c r="F56" s="296"/>
      <c r="G56" s="296"/>
      <c r="H56" s="296"/>
      <c r="I56" s="296"/>
      <c r="J56" s="296"/>
      <c r="K56" s="296"/>
      <c r="L56" s="296"/>
      <c r="M56" s="296"/>
      <c r="N56" s="296"/>
      <c r="O56" s="296"/>
      <c r="P56" s="296"/>
      <c r="Q56" s="296"/>
      <c r="R56" s="296"/>
      <c r="S56" s="296"/>
      <c r="T56" s="296"/>
      <c r="U56" s="296"/>
      <c r="V56" s="296"/>
      <c r="W56" s="296"/>
      <c r="X56" s="296"/>
      <c r="Y56" s="296"/>
      <c r="Z56" s="296"/>
    </row>
    <row r="57">
      <c r="A57" s="296"/>
      <c r="B57" s="296"/>
      <c r="C57" s="296"/>
      <c r="D57" s="296"/>
      <c r="E57" s="296"/>
      <c r="F57" s="296"/>
      <c r="G57" s="296"/>
      <c r="H57" s="296"/>
      <c r="I57" s="296"/>
      <c r="J57" s="296"/>
      <c r="K57" s="296"/>
      <c r="L57" s="296"/>
      <c r="M57" s="296"/>
      <c r="N57" s="296"/>
      <c r="O57" s="296"/>
      <c r="P57" s="296"/>
      <c r="Q57" s="296"/>
      <c r="R57" s="296"/>
      <c r="S57" s="296"/>
      <c r="T57" s="296"/>
      <c r="U57" s="296"/>
      <c r="V57" s="296"/>
      <c r="W57" s="296"/>
      <c r="X57" s="296"/>
      <c r="Y57" s="296"/>
      <c r="Z57" s="296"/>
    </row>
    <row r="58">
      <c r="A58" s="296"/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  <c r="N58" s="296"/>
      <c r="O58" s="296"/>
      <c r="P58" s="296"/>
      <c r="Q58" s="296"/>
      <c r="R58" s="296"/>
      <c r="S58" s="296"/>
      <c r="T58" s="296"/>
      <c r="U58" s="296"/>
      <c r="V58" s="296"/>
      <c r="W58" s="296"/>
      <c r="X58" s="296"/>
      <c r="Y58" s="296"/>
      <c r="Z58" s="296"/>
    </row>
    <row r="59">
      <c r="A59" s="296"/>
      <c r="B59" s="296"/>
      <c r="C59" s="296"/>
      <c r="D59" s="296"/>
      <c r="E59" s="296"/>
      <c r="F59" s="296"/>
      <c r="G59" s="296"/>
      <c r="H59" s="296"/>
      <c r="I59" s="296"/>
      <c r="J59" s="296"/>
      <c r="K59" s="296"/>
      <c r="L59" s="296"/>
      <c r="M59" s="296"/>
      <c r="N59" s="296"/>
      <c r="O59" s="296"/>
      <c r="P59" s="296"/>
      <c r="Q59" s="296"/>
      <c r="R59" s="296"/>
      <c r="S59" s="296"/>
      <c r="T59" s="296"/>
      <c r="U59" s="296"/>
      <c r="V59" s="296"/>
      <c r="W59" s="296"/>
      <c r="X59" s="296"/>
      <c r="Y59" s="296"/>
      <c r="Z59" s="296"/>
    </row>
    <row r="60">
      <c r="A60" s="296"/>
      <c r="B60" s="296"/>
      <c r="C60" s="296"/>
      <c r="D60" s="296"/>
      <c r="E60" s="296"/>
      <c r="F60" s="296"/>
      <c r="G60" s="296"/>
      <c r="H60" s="296"/>
      <c r="I60" s="296"/>
      <c r="J60" s="296"/>
      <c r="K60" s="296"/>
      <c r="L60" s="296"/>
      <c r="M60" s="296"/>
      <c r="N60" s="296"/>
      <c r="O60" s="296"/>
      <c r="P60" s="296"/>
      <c r="Q60" s="296"/>
      <c r="R60" s="296"/>
      <c r="S60" s="296"/>
      <c r="T60" s="296"/>
      <c r="U60" s="296"/>
      <c r="V60" s="296"/>
      <c r="W60" s="296"/>
      <c r="X60" s="296"/>
      <c r="Y60" s="296"/>
      <c r="Z60" s="296"/>
    </row>
    <row r="61">
      <c r="A61" s="296"/>
      <c r="B61" s="296"/>
      <c r="C61" s="296"/>
      <c r="D61" s="296"/>
      <c r="E61" s="296"/>
      <c r="F61" s="296"/>
      <c r="G61" s="296"/>
      <c r="H61" s="296"/>
      <c r="I61" s="296"/>
      <c r="J61" s="296"/>
      <c r="K61" s="296"/>
      <c r="L61" s="296"/>
      <c r="M61" s="296"/>
      <c r="N61" s="296"/>
      <c r="O61" s="296"/>
      <c r="P61" s="296"/>
      <c r="Q61" s="296"/>
      <c r="R61" s="296"/>
      <c r="S61" s="296"/>
      <c r="T61" s="296"/>
      <c r="U61" s="296"/>
      <c r="V61" s="296"/>
      <c r="W61" s="296"/>
      <c r="X61" s="296"/>
      <c r="Y61" s="296"/>
      <c r="Z61" s="296"/>
    </row>
    <row r="62">
      <c r="A62" s="296"/>
      <c r="B62" s="296"/>
      <c r="C62" s="296"/>
      <c r="D62" s="296"/>
      <c r="E62" s="296"/>
      <c r="F62" s="296"/>
      <c r="G62" s="296"/>
      <c r="H62" s="296"/>
      <c r="I62" s="296"/>
      <c r="J62" s="296"/>
      <c r="K62" s="296"/>
      <c r="L62" s="296"/>
      <c r="M62" s="296"/>
      <c r="N62" s="296"/>
      <c r="O62" s="296"/>
      <c r="P62" s="296"/>
      <c r="Q62" s="296"/>
      <c r="R62" s="296"/>
      <c r="S62" s="296"/>
      <c r="T62" s="296"/>
      <c r="U62" s="296"/>
      <c r="V62" s="296"/>
      <c r="W62" s="296"/>
      <c r="X62" s="296"/>
      <c r="Y62" s="296"/>
      <c r="Z62" s="296"/>
    </row>
    <row r="63">
      <c r="A63" s="296"/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  <c r="N63" s="296"/>
      <c r="O63" s="296"/>
      <c r="P63" s="296"/>
      <c r="Q63" s="296"/>
      <c r="R63" s="296"/>
      <c r="S63" s="296"/>
      <c r="T63" s="296"/>
      <c r="U63" s="296"/>
      <c r="V63" s="296"/>
      <c r="W63" s="296"/>
      <c r="X63" s="296"/>
      <c r="Y63" s="296"/>
      <c r="Z63" s="296"/>
    </row>
    <row r="64">
      <c r="A64" s="296"/>
      <c r="B64" s="296"/>
      <c r="C64" s="296"/>
      <c r="D64" s="296"/>
      <c r="E64" s="296"/>
      <c r="F64" s="296"/>
      <c r="G64" s="296"/>
      <c r="H64" s="296"/>
      <c r="I64" s="296"/>
      <c r="J64" s="296"/>
      <c r="K64" s="296"/>
      <c r="L64" s="296"/>
      <c r="M64" s="296"/>
      <c r="N64" s="296"/>
      <c r="O64" s="296"/>
      <c r="P64" s="296"/>
      <c r="Q64" s="296"/>
      <c r="R64" s="296"/>
      <c r="S64" s="296"/>
      <c r="T64" s="296"/>
      <c r="U64" s="296"/>
      <c r="V64" s="296"/>
      <c r="W64" s="296"/>
      <c r="X64" s="296"/>
      <c r="Y64" s="296"/>
      <c r="Z64" s="296"/>
    </row>
    <row r="65">
      <c r="A65" s="296"/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6"/>
      <c r="V65" s="296"/>
      <c r="W65" s="296"/>
      <c r="X65" s="296"/>
      <c r="Y65" s="296"/>
      <c r="Z65" s="296"/>
    </row>
    <row r="66">
      <c r="A66" s="296"/>
      <c r="B66" s="296"/>
      <c r="C66" s="296"/>
      <c r="D66" s="296"/>
      <c r="E66" s="296"/>
      <c r="F66" s="296"/>
      <c r="G66" s="296"/>
      <c r="H66" s="296"/>
      <c r="I66" s="296"/>
      <c r="J66" s="296"/>
      <c r="K66" s="296"/>
      <c r="L66" s="296"/>
      <c r="M66" s="296"/>
      <c r="N66" s="296"/>
      <c r="O66" s="296"/>
      <c r="P66" s="296"/>
      <c r="Q66" s="296"/>
      <c r="R66" s="296"/>
      <c r="S66" s="296"/>
      <c r="T66" s="296"/>
      <c r="U66" s="296"/>
      <c r="V66" s="296"/>
      <c r="W66" s="296"/>
      <c r="X66" s="296"/>
      <c r="Y66" s="296"/>
      <c r="Z66" s="296"/>
    </row>
    <row r="67">
      <c r="A67" s="296"/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6"/>
      <c r="Q67" s="296"/>
      <c r="R67" s="296"/>
      <c r="S67" s="296"/>
      <c r="T67" s="296"/>
      <c r="U67" s="296"/>
      <c r="V67" s="296"/>
      <c r="W67" s="296"/>
      <c r="X67" s="296"/>
      <c r="Y67" s="296"/>
      <c r="Z67" s="296"/>
    </row>
    <row r="68">
      <c r="A68" s="296"/>
      <c r="B68" s="296"/>
      <c r="C68" s="296"/>
      <c r="D68" s="296"/>
      <c r="E68" s="296"/>
      <c r="F68" s="296"/>
      <c r="G68" s="296"/>
      <c r="H68" s="296"/>
      <c r="I68" s="296"/>
      <c r="J68" s="296"/>
      <c r="K68" s="296"/>
      <c r="L68" s="296"/>
      <c r="M68" s="296"/>
      <c r="N68" s="296"/>
      <c r="O68" s="296"/>
      <c r="P68" s="296"/>
      <c r="Q68" s="296"/>
      <c r="R68" s="296"/>
      <c r="S68" s="296"/>
      <c r="T68" s="296"/>
      <c r="U68" s="296"/>
      <c r="V68" s="296"/>
      <c r="W68" s="296"/>
      <c r="X68" s="296"/>
      <c r="Y68" s="296"/>
      <c r="Z68" s="296"/>
    </row>
    <row r="69">
      <c r="A69" s="296"/>
      <c r="B69" s="296"/>
      <c r="C69" s="296"/>
      <c r="D69" s="296"/>
      <c r="E69" s="296"/>
      <c r="F69" s="296"/>
      <c r="G69" s="296"/>
      <c r="H69" s="296"/>
      <c r="I69" s="296"/>
      <c r="J69" s="296"/>
      <c r="K69" s="296"/>
      <c r="L69" s="296"/>
      <c r="M69" s="296"/>
      <c r="N69" s="296"/>
      <c r="O69" s="296"/>
      <c r="P69" s="296"/>
      <c r="Q69" s="296"/>
      <c r="R69" s="296"/>
      <c r="S69" s="296"/>
      <c r="T69" s="296"/>
      <c r="U69" s="296"/>
      <c r="V69" s="296"/>
      <c r="W69" s="296"/>
      <c r="X69" s="296"/>
      <c r="Y69" s="296"/>
      <c r="Z69" s="296"/>
    </row>
    <row r="70">
      <c r="A70" s="296"/>
      <c r="B70" s="296"/>
      <c r="C70" s="296"/>
      <c r="D70" s="296"/>
      <c r="E70" s="296"/>
      <c r="F70" s="296"/>
      <c r="G70" s="296"/>
      <c r="H70" s="296"/>
      <c r="I70" s="296"/>
      <c r="J70" s="296"/>
      <c r="K70" s="296"/>
      <c r="L70" s="296"/>
      <c r="M70" s="296"/>
      <c r="N70" s="296"/>
      <c r="O70" s="296"/>
      <c r="P70" s="296"/>
      <c r="Q70" s="296"/>
      <c r="R70" s="296"/>
      <c r="S70" s="296"/>
      <c r="T70" s="296"/>
      <c r="U70" s="296"/>
      <c r="V70" s="296"/>
      <c r="W70" s="296"/>
      <c r="X70" s="296"/>
      <c r="Y70" s="296"/>
      <c r="Z70" s="296"/>
    </row>
    <row r="71">
      <c r="A71" s="296"/>
      <c r="B71" s="296"/>
      <c r="C71" s="296"/>
      <c r="D71" s="296"/>
      <c r="E71" s="296"/>
      <c r="F71" s="296"/>
      <c r="G71" s="296"/>
      <c r="H71" s="296"/>
      <c r="I71" s="296"/>
      <c r="J71" s="296"/>
      <c r="K71" s="296"/>
      <c r="L71" s="296"/>
      <c r="M71" s="296"/>
      <c r="N71" s="296"/>
      <c r="O71" s="296"/>
      <c r="P71" s="296"/>
      <c r="Q71" s="296"/>
      <c r="R71" s="296"/>
      <c r="S71" s="296"/>
      <c r="T71" s="296"/>
      <c r="U71" s="296"/>
      <c r="V71" s="296"/>
      <c r="W71" s="296"/>
      <c r="X71" s="296"/>
      <c r="Y71" s="296"/>
      <c r="Z71" s="296"/>
    </row>
    <row r="72">
      <c r="A72" s="296"/>
      <c r="B72" s="296"/>
      <c r="C72" s="296"/>
      <c r="D72" s="296"/>
      <c r="E72" s="296"/>
      <c r="F72" s="296"/>
      <c r="G72" s="296"/>
      <c r="H72" s="296"/>
      <c r="I72" s="296"/>
      <c r="J72" s="296"/>
      <c r="K72" s="296"/>
      <c r="L72" s="296"/>
      <c r="M72" s="296"/>
      <c r="N72" s="296"/>
      <c r="O72" s="296"/>
      <c r="P72" s="296"/>
      <c r="Q72" s="296"/>
      <c r="R72" s="296"/>
      <c r="S72" s="296"/>
      <c r="T72" s="296"/>
      <c r="U72" s="296"/>
      <c r="V72" s="296"/>
      <c r="W72" s="296"/>
      <c r="X72" s="296"/>
      <c r="Y72" s="296"/>
      <c r="Z72" s="296"/>
    </row>
    <row r="73">
      <c r="A73" s="296"/>
      <c r="B73" s="296"/>
      <c r="C73" s="296"/>
      <c r="D73" s="296"/>
      <c r="E73" s="296"/>
      <c r="F73" s="296"/>
      <c r="G73" s="296"/>
      <c r="H73" s="296"/>
      <c r="I73" s="296"/>
      <c r="J73" s="296"/>
      <c r="K73" s="296"/>
      <c r="L73" s="296"/>
      <c r="M73" s="296"/>
      <c r="N73" s="296"/>
      <c r="O73" s="296"/>
      <c r="P73" s="296"/>
      <c r="Q73" s="296"/>
      <c r="R73" s="296"/>
      <c r="S73" s="296"/>
      <c r="T73" s="296"/>
      <c r="U73" s="296"/>
      <c r="V73" s="296"/>
      <c r="W73" s="296"/>
      <c r="X73" s="296"/>
      <c r="Y73" s="296"/>
      <c r="Z73" s="296"/>
    </row>
    <row r="74">
      <c r="A74" s="296"/>
      <c r="B74" s="296"/>
      <c r="C74" s="296"/>
      <c r="D74" s="296"/>
      <c r="E74" s="296"/>
      <c r="F74" s="296"/>
      <c r="G74" s="296"/>
      <c r="H74" s="296"/>
      <c r="I74" s="296"/>
      <c r="J74" s="296"/>
      <c r="K74" s="296"/>
      <c r="L74" s="296"/>
      <c r="M74" s="296"/>
      <c r="N74" s="296"/>
      <c r="O74" s="296"/>
      <c r="P74" s="296"/>
      <c r="Q74" s="296"/>
      <c r="R74" s="296"/>
      <c r="S74" s="296"/>
      <c r="T74" s="296"/>
      <c r="U74" s="296"/>
      <c r="V74" s="296"/>
      <c r="W74" s="296"/>
      <c r="X74" s="296"/>
      <c r="Y74" s="296"/>
      <c r="Z74" s="296"/>
    </row>
    <row r="75">
      <c r="A75" s="296"/>
      <c r="B75" s="296"/>
      <c r="C75" s="296"/>
      <c r="D75" s="296"/>
      <c r="E75" s="296"/>
      <c r="F75" s="296"/>
      <c r="G75" s="296"/>
      <c r="H75" s="296"/>
      <c r="I75" s="296"/>
      <c r="J75" s="296"/>
      <c r="K75" s="296"/>
      <c r="L75" s="296"/>
      <c r="M75" s="296"/>
      <c r="N75" s="296"/>
      <c r="O75" s="296"/>
      <c r="P75" s="296"/>
      <c r="Q75" s="296"/>
      <c r="R75" s="296"/>
      <c r="S75" s="296"/>
      <c r="T75" s="296"/>
      <c r="U75" s="296"/>
      <c r="V75" s="296"/>
      <c r="W75" s="296"/>
      <c r="X75" s="296"/>
      <c r="Y75" s="296"/>
      <c r="Z75" s="296"/>
    </row>
    <row r="76">
      <c r="A76" s="296"/>
      <c r="B76" s="296"/>
      <c r="C76" s="296"/>
      <c r="D76" s="296"/>
      <c r="E76" s="296"/>
      <c r="F76" s="296"/>
      <c r="G76" s="296"/>
      <c r="H76" s="296"/>
      <c r="I76" s="296"/>
      <c r="J76" s="296"/>
      <c r="K76" s="296"/>
      <c r="L76" s="296"/>
      <c r="M76" s="296"/>
      <c r="N76" s="296"/>
      <c r="O76" s="296"/>
      <c r="P76" s="296"/>
      <c r="Q76" s="296"/>
      <c r="R76" s="296"/>
      <c r="S76" s="296"/>
      <c r="T76" s="296"/>
      <c r="U76" s="296"/>
      <c r="V76" s="296"/>
      <c r="W76" s="296"/>
      <c r="X76" s="296"/>
      <c r="Y76" s="296"/>
      <c r="Z76" s="296"/>
    </row>
    <row r="77">
      <c r="A77" s="296"/>
      <c r="B77" s="296"/>
      <c r="C77" s="296"/>
      <c r="D77" s="296"/>
      <c r="E77" s="296"/>
      <c r="F77" s="296"/>
      <c r="G77" s="296"/>
      <c r="H77" s="296"/>
      <c r="I77" s="296"/>
      <c r="J77" s="296"/>
      <c r="K77" s="296"/>
      <c r="L77" s="296"/>
      <c r="M77" s="296"/>
      <c r="N77" s="296"/>
      <c r="O77" s="296"/>
      <c r="P77" s="296"/>
      <c r="Q77" s="296"/>
      <c r="R77" s="296"/>
      <c r="S77" s="296"/>
      <c r="T77" s="296"/>
      <c r="U77" s="296"/>
      <c r="V77" s="296"/>
      <c r="W77" s="296"/>
      <c r="X77" s="296"/>
      <c r="Y77" s="296"/>
      <c r="Z77" s="296"/>
    </row>
    <row r="78">
      <c r="A78" s="296"/>
      <c r="B78" s="296"/>
      <c r="C78" s="296"/>
      <c r="D78" s="296"/>
      <c r="E78" s="296"/>
      <c r="F78" s="296"/>
      <c r="G78" s="296"/>
      <c r="H78" s="296"/>
      <c r="I78" s="296"/>
      <c r="J78" s="296"/>
      <c r="K78" s="296"/>
      <c r="L78" s="296"/>
      <c r="M78" s="296"/>
      <c r="N78" s="296"/>
      <c r="O78" s="296"/>
      <c r="P78" s="296"/>
      <c r="Q78" s="296"/>
      <c r="R78" s="296"/>
      <c r="S78" s="296"/>
      <c r="T78" s="296"/>
      <c r="U78" s="296"/>
      <c r="V78" s="296"/>
      <c r="W78" s="296"/>
      <c r="X78" s="296"/>
      <c r="Y78" s="296"/>
      <c r="Z78" s="296"/>
    </row>
    <row r="79">
      <c r="A79" s="296"/>
      <c r="B79" s="296"/>
      <c r="C79" s="296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6"/>
      <c r="P79" s="296"/>
      <c r="Q79" s="296"/>
      <c r="R79" s="296"/>
      <c r="S79" s="296"/>
      <c r="T79" s="296"/>
      <c r="U79" s="296"/>
      <c r="V79" s="296"/>
      <c r="W79" s="296"/>
      <c r="X79" s="296"/>
      <c r="Y79" s="296"/>
      <c r="Z79" s="296"/>
    </row>
    <row r="80">
      <c r="A80" s="296"/>
      <c r="B80" s="296"/>
      <c r="C80" s="296"/>
      <c r="D80" s="296"/>
      <c r="E80" s="296"/>
      <c r="F80" s="296"/>
      <c r="G80" s="296"/>
      <c r="H80" s="296"/>
      <c r="I80" s="296"/>
      <c r="J80" s="296"/>
      <c r="K80" s="296"/>
      <c r="L80" s="296"/>
      <c r="M80" s="296"/>
      <c r="N80" s="296"/>
      <c r="O80" s="296"/>
      <c r="P80" s="296"/>
      <c r="Q80" s="296"/>
      <c r="R80" s="296"/>
      <c r="S80" s="296"/>
      <c r="T80" s="296"/>
      <c r="U80" s="296"/>
      <c r="V80" s="296"/>
      <c r="W80" s="296"/>
      <c r="X80" s="296"/>
      <c r="Y80" s="296"/>
      <c r="Z80" s="296"/>
    </row>
    <row r="81">
      <c r="A81" s="296"/>
      <c r="B81" s="296"/>
      <c r="C81" s="296"/>
      <c r="D81" s="296"/>
      <c r="E81" s="296"/>
      <c r="F81" s="296"/>
      <c r="G81" s="296"/>
      <c r="H81" s="296"/>
      <c r="I81" s="296"/>
      <c r="J81" s="296"/>
      <c r="K81" s="296"/>
      <c r="L81" s="296"/>
      <c r="M81" s="296"/>
      <c r="N81" s="296"/>
      <c r="O81" s="296"/>
      <c r="P81" s="296"/>
      <c r="Q81" s="296"/>
      <c r="R81" s="296"/>
      <c r="S81" s="296"/>
      <c r="T81" s="296"/>
      <c r="U81" s="296"/>
      <c r="V81" s="296"/>
      <c r="W81" s="296"/>
      <c r="X81" s="296"/>
      <c r="Y81" s="296"/>
      <c r="Z81" s="296"/>
    </row>
    <row r="82">
      <c r="A82" s="296"/>
      <c r="B82" s="296"/>
      <c r="C82" s="296"/>
      <c r="D82" s="296"/>
      <c r="E82" s="296"/>
      <c r="F82" s="296"/>
      <c r="G82" s="296"/>
      <c r="H82" s="296"/>
      <c r="I82" s="296"/>
      <c r="J82" s="296"/>
      <c r="K82" s="296"/>
      <c r="L82" s="296"/>
      <c r="M82" s="296"/>
      <c r="N82" s="296"/>
      <c r="O82" s="296"/>
      <c r="P82" s="296"/>
      <c r="Q82" s="296"/>
      <c r="R82" s="296"/>
      <c r="S82" s="296"/>
      <c r="T82" s="296"/>
      <c r="U82" s="296"/>
      <c r="V82" s="296"/>
      <c r="W82" s="296"/>
      <c r="X82" s="296"/>
      <c r="Y82" s="296"/>
      <c r="Z82" s="296"/>
    </row>
    <row r="83">
      <c r="A83" s="296"/>
      <c r="B83" s="296"/>
      <c r="C83" s="296"/>
      <c r="D83" s="296"/>
      <c r="E83" s="296"/>
      <c r="F83" s="296"/>
      <c r="G83" s="296"/>
      <c r="H83" s="296"/>
      <c r="I83" s="296"/>
      <c r="J83" s="296"/>
      <c r="K83" s="296"/>
      <c r="L83" s="296"/>
      <c r="M83" s="296"/>
      <c r="N83" s="296"/>
      <c r="O83" s="296"/>
      <c r="P83" s="296"/>
      <c r="Q83" s="296"/>
      <c r="R83" s="296"/>
      <c r="S83" s="296"/>
      <c r="T83" s="296"/>
      <c r="U83" s="296"/>
      <c r="V83" s="296"/>
      <c r="W83" s="296"/>
      <c r="X83" s="296"/>
      <c r="Y83" s="296"/>
      <c r="Z83" s="296"/>
    </row>
    <row r="84">
      <c r="A84" s="296"/>
      <c r="B84" s="296"/>
      <c r="C84" s="296"/>
      <c r="D84" s="296"/>
      <c r="E84" s="296"/>
      <c r="F84" s="296"/>
      <c r="G84" s="296"/>
      <c r="H84" s="296"/>
      <c r="I84" s="296"/>
      <c r="J84" s="296"/>
      <c r="K84" s="296"/>
      <c r="L84" s="296"/>
      <c r="M84" s="296"/>
      <c r="N84" s="296"/>
      <c r="O84" s="296"/>
      <c r="P84" s="296"/>
      <c r="Q84" s="296"/>
      <c r="R84" s="296"/>
      <c r="S84" s="296"/>
      <c r="T84" s="296"/>
      <c r="U84" s="296"/>
      <c r="V84" s="296"/>
      <c r="W84" s="296"/>
      <c r="X84" s="296"/>
      <c r="Y84" s="296"/>
      <c r="Z84" s="296"/>
    </row>
    <row r="85">
      <c r="A85" s="296"/>
      <c r="B85" s="296"/>
      <c r="C85" s="296"/>
      <c r="D85" s="296"/>
      <c r="E85" s="296"/>
      <c r="F85" s="296"/>
      <c r="G85" s="296"/>
      <c r="H85" s="296"/>
      <c r="I85" s="296"/>
      <c r="J85" s="296"/>
      <c r="K85" s="296"/>
      <c r="L85" s="296"/>
      <c r="M85" s="296"/>
      <c r="N85" s="296"/>
      <c r="O85" s="296"/>
      <c r="P85" s="296"/>
      <c r="Q85" s="296"/>
      <c r="R85" s="296"/>
      <c r="S85" s="296"/>
      <c r="T85" s="296"/>
      <c r="U85" s="296"/>
      <c r="V85" s="296"/>
      <c r="W85" s="296"/>
      <c r="X85" s="296"/>
      <c r="Y85" s="296"/>
      <c r="Z85" s="296"/>
    </row>
    <row r="86">
      <c r="A86" s="296"/>
      <c r="B86" s="296"/>
      <c r="C86" s="296"/>
      <c r="D86" s="296"/>
      <c r="E86" s="296"/>
      <c r="F86" s="296"/>
      <c r="G86" s="296"/>
      <c r="H86" s="296"/>
      <c r="I86" s="296"/>
      <c r="J86" s="296"/>
      <c r="K86" s="296"/>
      <c r="L86" s="296"/>
      <c r="M86" s="296"/>
      <c r="N86" s="296"/>
      <c r="O86" s="296"/>
      <c r="P86" s="296"/>
      <c r="Q86" s="296"/>
      <c r="R86" s="296"/>
      <c r="S86" s="296"/>
      <c r="T86" s="296"/>
      <c r="U86" s="296"/>
      <c r="V86" s="296"/>
      <c r="W86" s="296"/>
      <c r="X86" s="296"/>
      <c r="Y86" s="296"/>
      <c r="Z86" s="296"/>
    </row>
    <row r="87">
      <c r="A87" s="296"/>
      <c r="B87" s="296"/>
      <c r="C87" s="296"/>
      <c r="D87" s="296"/>
      <c r="E87" s="296"/>
      <c r="F87" s="296"/>
      <c r="G87" s="296"/>
      <c r="H87" s="296"/>
      <c r="I87" s="296"/>
      <c r="J87" s="296"/>
      <c r="K87" s="296"/>
      <c r="L87" s="296"/>
      <c r="M87" s="296"/>
      <c r="N87" s="296"/>
      <c r="O87" s="296"/>
      <c r="P87" s="296"/>
      <c r="Q87" s="296"/>
      <c r="R87" s="296"/>
      <c r="S87" s="296"/>
      <c r="T87" s="296"/>
      <c r="U87" s="296"/>
      <c r="V87" s="296"/>
      <c r="W87" s="296"/>
      <c r="X87" s="296"/>
      <c r="Y87" s="296"/>
      <c r="Z87" s="296"/>
    </row>
    <row r="88">
      <c r="A88" s="296"/>
      <c r="B88" s="296"/>
      <c r="C88" s="296"/>
      <c r="D88" s="296"/>
      <c r="E88" s="296"/>
      <c r="F88" s="296"/>
      <c r="G88" s="296"/>
      <c r="H88" s="296"/>
      <c r="I88" s="296"/>
      <c r="J88" s="296"/>
      <c r="K88" s="296"/>
      <c r="L88" s="296"/>
      <c r="M88" s="296"/>
      <c r="N88" s="296"/>
      <c r="O88" s="296"/>
      <c r="P88" s="296"/>
      <c r="Q88" s="296"/>
      <c r="R88" s="296"/>
      <c r="S88" s="296"/>
      <c r="T88" s="296"/>
      <c r="U88" s="296"/>
      <c r="V88" s="296"/>
      <c r="W88" s="296"/>
      <c r="X88" s="296"/>
      <c r="Y88" s="296"/>
      <c r="Z88" s="296"/>
    </row>
    <row r="89">
      <c r="A89" s="296"/>
      <c r="B89" s="296"/>
      <c r="C89" s="296"/>
      <c r="D89" s="296"/>
      <c r="E89" s="296"/>
      <c r="F89" s="296"/>
      <c r="G89" s="296"/>
      <c r="H89" s="296"/>
      <c r="I89" s="296"/>
      <c r="J89" s="296"/>
      <c r="K89" s="296"/>
      <c r="L89" s="296"/>
      <c r="M89" s="296"/>
      <c r="N89" s="296"/>
      <c r="O89" s="296"/>
      <c r="P89" s="296"/>
      <c r="Q89" s="296"/>
      <c r="R89" s="296"/>
      <c r="S89" s="296"/>
      <c r="T89" s="296"/>
      <c r="U89" s="296"/>
      <c r="V89" s="296"/>
      <c r="W89" s="296"/>
      <c r="X89" s="296"/>
      <c r="Y89" s="296"/>
      <c r="Z89" s="296"/>
    </row>
    <row r="90">
      <c r="A90" s="296"/>
      <c r="B90" s="296"/>
      <c r="C90" s="296"/>
      <c r="D90" s="296"/>
      <c r="E90" s="296"/>
      <c r="F90" s="296"/>
      <c r="G90" s="296"/>
      <c r="H90" s="296"/>
      <c r="I90" s="296"/>
      <c r="J90" s="296"/>
      <c r="K90" s="296"/>
      <c r="L90" s="296"/>
      <c r="M90" s="296"/>
      <c r="N90" s="296"/>
      <c r="O90" s="296"/>
      <c r="P90" s="296"/>
      <c r="Q90" s="296"/>
      <c r="R90" s="296"/>
      <c r="S90" s="296"/>
      <c r="T90" s="296"/>
      <c r="U90" s="296"/>
      <c r="V90" s="296"/>
      <c r="W90" s="296"/>
      <c r="X90" s="296"/>
      <c r="Y90" s="296"/>
      <c r="Z90" s="296"/>
    </row>
    <row r="91">
      <c r="A91" s="296"/>
      <c r="B91" s="296"/>
      <c r="C91" s="296"/>
      <c r="D91" s="296"/>
      <c r="E91" s="296"/>
      <c r="F91" s="296"/>
      <c r="G91" s="296"/>
      <c r="H91" s="296"/>
      <c r="I91" s="296"/>
      <c r="J91" s="296"/>
      <c r="K91" s="296"/>
      <c r="L91" s="296"/>
      <c r="M91" s="296"/>
      <c r="N91" s="296"/>
      <c r="O91" s="296"/>
      <c r="P91" s="296"/>
      <c r="Q91" s="296"/>
      <c r="R91" s="296"/>
      <c r="S91" s="296"/>
      <c r="T91" s="296"/>
      <c r="U91" s="296"/>
      <c r="V91" s="296"/>
      <c r="W91" s="296"/>
      <c r="X91" s="296"/>
      <c r="Y91" s="296"/>
      <c r="Z91" s="296"/>
    </row>
    <row r="92">
      <c r="A92" s="296"/>
      <c r="B92" s="296"/>
      <c r="C92" s="296"/>
      <c r="D92" s="296"/>
      <c r="E92" s="296"/>
      <c r="F92" s="296"/>
      <c r="G92" s="296"/>
      <c r="H92" s="296"/>
      <c r="I92" s="296"/>
      <c r="J92" s="296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</row>
    <row r="93">
      <c r="A93" s="296"/>
      <c r="B93" s="296"/>
      <c r="C93" s="296"/>
      <c r="D93" s="296"/>
      <c r="E93" s="296"/>
      <c r="F93" s="296"/>
      <c r="G93" s="296"/>
      <c r="H93" s="296"/>
      <c r="I93" s="296"/>
      <c r="J93" s="296"/>
      <c r="K93" s="296"/>
      <c r="L93" s="296"/>
      <c r="M93" s="296"/>
      <c r="N93" s="296"/>
      <c r="O93" s="296"/>
      <c r="P93" s="296"/>
      <c r="Q93" s="296"/>
      <c r="R93" s="296"/>
      <c r="S93" s="296"/>
      <c r="T93" s="296"/>
      <c r="U93" s="296"/>
      <c r="V93" s="296"/>
      <c r="W93" s="296"/>
      <c r="X93" s="296"/>
      <c r="Y93" s="296"/>
      <c r="Z93" s="296"/>
    </row>
    <row r="94">
      <c r="A94" s="296"/>
      <c r="B94" s="296"/>
      <c r="C94" s="296"/>
      <c r="D94" s="296"/>
      <c r="E94" s="296"/>
      <c r="F94" s="296"/>
      <c r="G94" s="296"/>
      <c r="H94" s="296"/>
      <c r="I94" s="296"/>
      <c r="J94" s="296"/>
      <c r="K94" s="296"/>
      <c r="L94" s="296"/>
      <c r="M94" s="296"/>
      <c r="N94" s="296"/>
      <c r="O94" s="296"/>
      <c r="P94" s="296"/>
      <c r="Q94" s="296"/>
      <c r="R94" s="296"/>
      <c r="S94" s="296"/>
      <c r="T94" s="296"/>
      <c r="U94" s="296"/>
      <c r="V94" s="296"/>
      <c r="W94" s="296"/>
      <c r="X94" s="296"/>
      <c r="Y94" s="296"/>
      <c r="Z94" s="296"/>
    </row>
    <row r="95">
      <c r="A95" s="296"/>
      <c r="B95" s="296"/>
      <c r="C95" s="296"/>
      <c r="D95" s="296"/>
      <c r="E95" s="296"/>
      <c r="F95" s="296"/>
      <c r="G95" s="296"/>
      <c r="H95" s="296"/>
      <c r="I95" s="296"/>
      <c r="J95" s="296"/>
      <c r="K95" s="296"/>
      <c r="L95" s="296"/>
      <c r="M95" s="296"/>
      <c r="N95" s="296"/>
      <c r="O95" s="296"/>
      <c r="P95" s="296"/>
      <c r="Q95" s="296"/>
      <c r="R95" s="296"/>
      <c r="S95" s="296"/>
      <c r="T95" s="296"/>
      <c r="U95" s="296"/>
      <c r="V95" s="296"/>
      <c r="W95" s="296"/>
      <c r="X95" s="296"/>
      <c r="Y95" s="296"/>
      <c r="Z95" s="296"/>
    </row>
    <row r="96">
      <c r="A96" s="296"/>
      <c r="B96" s="296"/>
      <c r="C96" s="296"/>
      <c r="D96" s="296"/>
      <c r="E96" s="296"/>
      <c r="F96" s="296"/>
      <c r="G96" s="296"/>
      <c r="H96" s="296"/>
      <c r="I96" s="296"/>
      <c r="J96" s="296"/>
      <c r="K96" s="296"/>
      <c r="L96" s="296"/>
      <c r="M96" s="296"/>
      <c r="N96" s="296"/>
      <c r="O96" s="296"/>
      <c r="P96" s="296"/>
      <c r="Q96" s="296"/>
      <c r="R96" s="296"/>
      <c r="S96" s="296"/>
      <c r="T96" s="296"/>
      <c r="U96" s="296"/>
      <c r="V96" s="296"/>
      <c r="W96" s="296"/>
      <c r="X96" s="296"/>
      <c r="Y96" s="296"/>
      <c r="Z96" s="296"/>
    </row>
    <row r="97">
      <c r="A97" s="296"/>
      <c r="B97" s="296"/>
      <c r="C97" s="296"/>
      <c r="D97" s="296"/>
      <c r="E97" s="296"/>
      <c r="F97" s="296"/>
      <c r="G97" s="296"/>
      <c r="H97" s="296"/>
      <c r="I97" s="296"/>
      <c r="J97" s="296"/>
      <c r="K97" s="296"/>
      <c r="L97" s="296"/>
      <c r="M97" s="296"/>
      <c r="N97" s="296"/>
      <c r="O97" s="296"/>
      <c r="P97" s="296"/>
      <c r="Q97" s="296"/>
      <c r="R97" s="296"/>
      <c r="S97" s="296"/>
      <c r="T97" s="296"/>
      <c r="U97" s="296"/>
      <c r="V97" s="296"/>
      <c r="W97" s="296"/>
      <c r="X97" s="296"/>
      <c r="Y97" s="296"/>
      <c r="Z97" s="296"/>
    </row>
    <row r="98">
      <c r="A98" s="296"/>
      <c r="B98" s="296"/>
      <c r="C98" s="296"/>
      <c r="D98" s="296"/>
      <c r="E98" s="296"/>
      <c r="F98" s="296"/>
      <c r="G98" s="296"/>
      <c r="H98" s="296"/>
      <c r="I98" s="296"/>
      <c r="J98" s="296"/>
      <c r="K98" s="296"/>
      <c r="L98" s="296"/>
      <c r="M98" s="296"/>
      <c r="N98" s="296"/>
      <c r="O98" s="296"/>
      <c r="P98" s="296"/>
      <c r="Q98" s="296"/>
      <c r="R98" s="296"/>
      <c r="S98" s="296"/>
      <c r="T98" s="296"/>
      <c r="U98" s="296"/>
      <c r="V98" s="296"/>
      <c r="W98" s="296"/>
      <c r="X98" s="296"/>
      <c r="Y98" s="296"/>
      <c r="Z98" s="296"/>
    </row>
    <row r="99">
      <c r="A99" s="296"/>
      <c r="B99" s="296"/>
      <c r="C99" s="296"/>
      <c r="D99" s="296"/>
      <c r="E99" s="296"/>
      <c r="F99" s="296"/>
      <c r="G99" s="296"/>
      <c r="H99" s="296"/>
      <c r="I99" s="296"/>
      <c r="J99" s="296"/>
      <c r="K99" s="296"/>
      <c r="L99" s="296"/>
      <c r="M99" s="296"/>
      <c r="N99" s="296"/>
      <c r="O99" s="296"/>
      <c r="P99" s="296"/>
      <c r="Q99" s="296"/>
      <c r="R99" s="296"/>
      <c r="S99" s="296"/>
      <c r="T99" s="296"/>
      <c r="U99" s="296"/>
      <c r="V99" s="296"/>
      <c r="W99" s="296"/>
      <c r="X99" s="296"/>
      <c r="Y99" s="296"/>
      <c r="Z99" s="296"/>
    </row>
    <row r="100">
      <c r="A100" s="296"/>
      <c r="B100" s="296"/>
      <c r="C100" s="296"/>
      <c r="D100" s="296"/>
      <c r="E100" s="296"/>
      <c r="F100" s="296"/>
      <c r="G100" s="296"/>
      <c r="H100" s="296"/>
      <c r="I100" s="296"/>
      <c r="J100" s="296"/>
      <c r="K100" s="296"/>
      <c r="L100" s="296"/>
      <c r="M100" s="296"/>
      <c r="N100" s="296"/>
      <c r="O100" s="296"/>
      <c r="P100" s="296"/>
      <c r="Q100" s="296"/>
      <c r="R100" s="296"/>
      <c r="S100" s="296"/>
      <c r="T100" s="296"/>
      <c r="U100" s="296"/>
      <c r="V100" s="296"/>
      <c r="W100" s="296"/>
      <c r="X100" s="296"/>
      <c r="Y100" s="296"/>
      <c r="Z100" s="296"/>
    </row>
    <row r="101">
      <c r="A101" s="296"/>
      <c r="B101" s="296"/>
      <c r="C101" s="296"/>
      <c r="D101" s="296"/>
      <c r="E101" s="296"/>
      <c r="F101" s="296"/>
      <c r="G101" s="296"/>
      <c r="H101" s="296"/>
      <c r="I101" s="296"/>
      <c r="J101" s="296"/>
      <c r="K101" s="296"/>
      <c r="L101" s="296"/>
      <c r="M101" s="296"/>
      <c r="N101" s="296"/>
      <c r="O101" s="296"/>
      <c r="P101" s="296"/>
      <c r="Q101" s="296"/>
      <c r="R101" s="296"/>
      <c r="S101" s="296"/>
      <c r="T101" s="296"/>
      <c r="U101" s="296"/>
      <c r="V101" s="296"/>
      <c r="W101" s="296"/>
      <c r="X101" s="296"/>
      <c r="Y101" s="296"/>
      <c r="Z101" s="296"/>
    </row>
    <row r="102">
      <c r="A102" s="296"/>
      <c r="B102" s="296"/>
      <c r="C102" s="296"/>
      <c r="D102" s="296"/>
      <c r="E102" s="296"/>
      <c r="F102" s="296"/>
      <c r="G102" s="296"/>
      <c r="H102" s="296"/>
      <c r="I102" s="296"/>
      <c r="J102" s="296"/>
      <c r="K102" s="296"/>
      <c r="L102" s="296"/>
      <c r="M102" s="296"/>
      <c r="N102" s="296"/>
      <c r="O102" s="296"/>
      <c r="P102" s="296"/>
      <c r="Q102" s="296"/>
      <c r="R102" s="296"/>
      <c r="S102" s="296"/>
      <c r="T102" s="296"/>
      <c r="U102" s="296"/>
      <c r="V102" s="296"/>
      <c r="W102" s="296"/>
      <c r="X102" s="296"/>
      <c r="Y102" s="296"/>
      <c r="Z102" s="296"/>
    </row>
    <row r="103">
      <c r="A103" s="296"/>
      <c r="B103" s="296"/>
      <c r="C103" s="296"/>
      <c r="D103" s="296"/>
      <c r="E103" s="296"/>
      <c r="F103" s="296"/>
      <c r="G103" s="296"/>
      <c r="H103" s="296"/>
      <c r="I103" s="296"/>
      <c r="J103" s="296"/>
      <c r="K103" s="296"/>
      <c r="L103" s="296"/>
      <c r="M103" s="296"/>
      <c r="N103" s="296"/>
      <c r="O103" s="296"/>
      <c r="P103" s="296"/>
      <c r="Q103" s="296"/>
      <c r="R103" s="296"/>
      <c r="S103" s="296"/>
      <c r="T103" s="296"/>
      <c r="U103" s="296"/>
      <c r="V103" s="296"/>
      <c r="W103" s="296"/>
      <c r="X103" s="296"/>
      <c r="Y103" s="296"/>
      <c r="Z103" s="296"/>
    </row>
    <row r="104">
      <c r="A104" s="296"/>
      <c r="B104" s="296"/>
      <c r="C104" s="296"/>
      <c r="D104" s="296"/>
      <c r="E104" s="296"/>
      <c r="F104" s="296"/>
      <c r="G104" s="296"/>
      <c r="H104" s="296"/>
      <c r="I104" s="296"/>
      <c r="J104" s="296"/>
      <c r="K104" s="296"/>
      <c r="L104" s="296"/>
      <c r="M104" s="296"/>
      <c r="N104" s="296"/>
      <c r="O104" s="296"/>
      <c r="P104" s="296"/>
      <c r="Q104" s="296"/>
      <c r="R104" s="296"/>
      <c r="S104" s="296"/>
      <c r="T104" s="296"/>
      <c r="U104" s="296"/>
      <c r="V104" s="296"/>
      <c r="W104" s="296"/>
      <c r="X104" s="296"/>
      <c r="Y104" s="296"/>
      <c r="Z104" s="296"/>
    </row>
    <row r="105">
      <c r="A105" s="296"/>
      <c r="B105" s="296"/>
      <c r="C105" s="296"/>
      <c r="D105" s="296"/>
      <c r="E105" s="296"/>
      <c r="F105" s="296"/>
      <c r="G105" s="296"/>
      <c r="H105" s="296"/>
      <c r="I105" s="296"/>
      <c r="J105" s="296"/>
      <c r="K105" s="296"/>
      <c r="L105" s="296"/>
      <c r="M105" s="296"/>
      <c r="N105" s="296"/>
      <c r="O105" s="296"/>
      <c r="P105" s="296"/>
      <c r="Q105" s="296"/>
      <c r="R105" s="296"/>
      <c r="S105" s="296"/>
      <c r="T105" s="296"/>
      <c r="U105" s="296"/>
      <c r="V105" s="296"/>
      <c r="W105" s="296"/>
      <c r="X105" s="296"/>
      <c r="Y105" s="296"/>
      <c r="Z105" s="296"/>
    </row>
    <row r="106">
      <c r="A106" s="296"/>
      <c r="B106" s="296"/>
      <c r="C106" s="296"/>
      <c r="D106" s="296"/>
      <c r="E106" s="296"/>
      <c r="F106" s="296"/>
      <c r="G106" s="296"/>
      <c r="H106" s="296"/>
      <c r="I106" s="296"/>
      <c r="J106" s="296"/>
      <c r="K106" s="296"/>
      <c r="L106" s="296"/>
      <c r="M106" s="296"/>
      <c r="N106" s="296"/>
      <c r="O106" s="296"/>
      <c r="P106" s="296"/>
      <c r="Q106" s="296"/>
      <c r="R106" s="296"/>
      <c r="S106" s="296"/>
      <c r="T106" s="296"/>
      <c r="U106" s="296"/>
      <c r="V106" s="296"/>
      <c r="W106" s="296"/>
      <c r="X106" s="296"/>
      <c r="Y106" s="296"/>
      <c r="Z106" s="296"/>
    </row>
    <row r="107">
      <c r="A107" s="296"/>
      <c r="B107" s="296"/>
      <c r="C107" s="296"/>
      <c r="D107" s="296"/>
      <c r="E107" s="296"/>
      <c r="F107" s="296"/>
      <c r="G107" s="296"/>
      <c r="H107" s="296"/>
      <c r="I107" s="296"/>
      <c r="J107" s="296"/>
      <c r="K107" s="296"/>
      <c r="L107" s="296"/>
      <c r="M107" s="296"/>
      <c r="N107" s="296"/>
      <c r="O107" s="296"/>
      <c r="P107" s="296"/>
      <c r="Q107" s="296"/>
      <c r="R107" s="296"/>
      <c r="S107" s="296"/>
      <c r="T107" s="296"/>
      <c r="U107" s="296"/>
      <c r="V107" s="296"/>
      <c r="W107" s="296"/>
      <c r="X107" s="296"/>
      <c r="Y107" s="296"/>
      <c r="Z107" s="296"/>
    </row>
    <row r="108">
      <c r="A108" s="296"/>
      <c r="B108" s="296"/>
      <c r="C108" s="296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</row>
    <row r="109">
      <c r="A109" s="296"/>
      <c r="B109" s="296"/>
      <c r="C109" s="296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</row>
    <row r="110">
      <c r="A110" s="296"/>
      <c r="B110" s="296"/>
      <c r="C110" s="296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</row>
    <row r="111">
      <c r="A111" s="296"/>
      <c r="B111" s="296"/>
      <c r="C111" s="296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</row>
    <row r="112">
      <c r="A112" s="296"/>
      <c r="B112" s="296"/>
      <c r="C112" s="296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</row>
    <row r="113">
      <c r="A113" s="296"/>
      <c r="B113" s="296"/>
      <c r="C113" s="296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</row>
    <row r="114">
      <c r="A114" s="296"/>
      <c r="B114" s="296"/>
      <c r="C114" s="296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</row>
    <row r="115">
      <c r="A115" s="296"/>
      <c r="B115" s="296"/>
      <c r="C115" s="296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</row>
    <row r="116">
      <c r="A116" s="296"/>
      <c r="B116" s="296"/>
      <c r="C116" s="296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</row>
    <row r="117">
      <c r="A117" s="296"/>
      <c r="B117" s="296"/>
      <c r="C117" s="296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</row>
    <row r="118">
      <c r="A118" s="296"/>
      <c r="B118" s="296"/>
      <c r="C118" s="296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</row>
    <row r="119">
      <c r="A119" s="296"/>
      <c r="B119" s="296"/>
      <c r="C119" s="296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</row>
    <row r="120">
      <c r="A120" s="296"/>
      <c r="B120" s="296"/>
      <c r="C120" s="296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</row>
    <row r="121">
      <c r="A121" s="296"/>
      <c r="B121" s="296"/>
      <c r="C121" s="296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</row>
    <row r="122">
      <c r="A122" s="296"/>
      <c r="B122" s="296"/>
      <c r="C122" s="296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</row>
    <row r="123">
      <c r="A123" s="296"/>
      <c r="B123" s="296"/>
      <c r="C123" s="296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</row>
    <row r="124">
      <c r="A124" s="296"/>
      <c r="B124" s="296"/>
      <c r="C124" s="296"/>
      <c r="D124" s="296"/>
      <c r="E124" s="296"/>
      <c r="F124" s="296"/>
      <c r="G124" s="296"/>
      <c r="H124" s="296"/>
      <c r="I124" s="296"/>
      <c r="J124" s="296"/>
      <c r="K124" s="296"/>
      <c r="L124" s="296"/>
      <c r="M124" s="296"/>
      <c r="N124" s="296"/>
      <c r="O124" s="296"/>
      <c r="P124" s="296"/>
      <c r="Q124" s="296"/>
      <c r="R124" s="296"/>
      <c r="S124" s="296"/>
      <c r="T124" s="296"/>
      <c r="U124" s="296"/>
      <c r="V124" s="296"/>
      <c r="W124" s="296"/>
      <c r="X124" s="296"/>
      <c r="Y124" s="296"/>
      <c r="Z124" s="296"/>
    </row>
    <row r="125">
      <c r="A125" s="296"/>
      <c r="B125" s="296"/>
      <c r="C125" s="296"/>
      <c r="D125" s="296"/>
      <c r="E125" s="296"/>
      <c r="F125" s="296"/>
      <c r="G125" s="296"/>
      <c r="H125" s="296"/>
      <c r="I125" s="296"/>
      <c r="J125" s="296"/>
      <c r="K125" s="296"/>
      <c r="L125" s="296"/>
      <c r="M125" s="296"/>
      <c r="N125" s="296"/>
      <c r="O125" s="296"/>
      <c r="P125" s="296"/>
      <c r="Q125" s="296"/>
      <c r="R125" s="296"/>
      <c r="S125" s="296"/>
      <c r="T125" s="296"/>
      <c r="U125" s="296"/>
      <c r="V125" s="296"/>
      <c r="W125" s="296"/>
      <c r="X125" s="296"/>
      <c r="Y125" s="296"/>
      <c r="Z125" s="296"/>
    </row>
    <row r="126">
      <c r="A126" s="296"/>
      <c r="B126" s="296"/>
      <c r="C126" s="296"/>
      <c r="D126" s="296"/>
      <c r="E126" s="296"/>
      <c r="F126" s="296"/>
      <c r="G126" s="296"/>
      <c r="H126" s="296"/>
      <c r="I126" s="296"/>
      <c r="J126" s="296"/>
      <c r="K126" s="296"/>
      <c r="L126" s="296"/>
      <c r="M126" s="296"/>
      <c r="N126" s="296"/>
      <c r="O126" s="296"/>
      <c r="P126" s="296"/>
      <c r="Q126" s="296"/>
      <c r="R126" s="296"/>
      <c r="S126" s="296"/>
      <c r="T126" s="296"/>
      <c r="U126" s="296"/>
      <c r="V126" s="296"/>
      <c r="W126" s="296"/>
      <c r="X126" s="296"/>
      <c r="Y126" s="296"/>
      <c r="Z126" s="296"/>
    </row>
    <row r="127">
      <c r="A127" s="296"/>
      <c r="B127" s="296"/>
      <c r="C127" s="296"/>
      <c r="D127" s="29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  <c r="O127" s="296"/>
      <c r="P127" s="296"/>
      <c r="Q127" s="296"/>
      <c r="R127" s="296"/>
      <c r="S127" s="296"/>
      <c r="T127" s="296"/>
      <c r="U127" s="296"/>
      <c r="V127" s="296"/>
      <c r="W127" s="296"/>
      <c r="X127" s="296"/>
      <c r="Y127" s="296"/>
      <c r="Z127" s="296"/>
    </row>
    <row r="128">
      <c r="A128" s="296"/>
      <c r="B128" s="296"/>
      <c r="C128" s="296"/>
      <c r="D128" s="296"/>
      <c r="E128" s="296"/>
      <c r="F128" s="296"/>
      <c r="G128" s="296"/>
      <c r="H128" s="296"/>
      <c r="I128" s="296"/>
      <c r="J128" s="296"/>
      <c r="K128" s="296"/>
      <c r="L128" s="296"/>
      <c r="M128" s="296"/>
      <c r="N128" s="296"/>
      <c r="O128" s="296"/>
      <c r="P128" s="296"/>
      <c r="Q128" s="296"/>
      <c r="R128" s="296"/>
      <c r="S128" s="296"/>
      <c r="T128" s="296"/>
      <c r="U128" s="296"/>
      <c r="V128" s="296"/>
      <c r="W128" s="296"/>
      <c r="X128" s="296"/>
      <c r="Y128" s="296"/>
      <c r="Z128" s="296"/>
    </row>
    <row r="129">
      <c r="A129" s="296"/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6"/>
      <c r="M129" s="296"/>
      <c r="N129" s="296"/>
      <c r="O129" s="296"/>
      <c r="P129" s="296"/>
      <c r="Q129" s="296"/>
      <c r="R129" s="296"/>
      <c r="S129" s="296"/>
      <c r="T129" s="296"/>
      <c r="U129" s="296"/>
      <c r="V129" s="296"/>
      <c r="W129" s="296"/>
      <c r="X129" s="296"/>
      <c r="Y129" s="296"/>
      <c r="Z129" s="296"/>
    </row>
    <row r="130">
      <c r="A130" s="296"/>
      <c r="B130" s="296"/>
      <c r="C130" s="296"/>
      <c r="D130" s="296"/>
      <c r="E130" s="296"/>
      <c r="F130" s="296"/>
      <c r="G130" s="296"/>
      <c r="H130" s="296"/>
      <c r="I130" s="296"/>
      <c r="J130" s="296"/>
      <c r="K130" s="296"/>
      <c r="L130" s="296"/>
      <c r="M130" s="296"/>
      <c r="N130" s="296"/>
      <c r="O130" s="296"/>
      <c r="P130" s="296"/>
      <c r="Q130" s="296"/>
      <c r="R130" s="296"/>
      <c r="S130" s="296"/>
      <c r="T130" s="296"/>
      <c r="U130" s="296"/>
      <c r="V130" s="296"/>
      <c r="W130" s="296"/>
      <c r="X130" s="296"/>
      <c r="Y130" s="296"/>
      <c r="Z130" s="296"/>
    </row>
    <row r="131">
      <c r="A131" s="296"/>
      <c r="B131" s="296"/>
      <c r="C131" s="296"/>
      <c r="D131" s="296"/>
      <c r="E131" s="296"/>
      <c r="F131" s="296"/>
      <c r="G131" s="296"/>
      <c r="H131" s="296"/>
      <c r="I131" s="296"/>
      <c r="J131" s="296"/>
      <c r="K131" s="296"/>
      <c r="L131" s="296"/>
      <c r="M131" s="296"/>
      <c r="N131" s="296"/>
      <c r="O131" s="296"/>
      <c r="P131" s="296"/>
      <c r="Q131" s="296"/>
      <c r="R131" s="296"/>
      <c r="S131" s="296"/>
      <c r="T131" s="296"/>
      <c r="U131" s="296"/>
      <c r="V131" s="296"/>
      <c r="W131" s="296"/>
      <c r="X131" s="296"/>
      <c r="Y131" s="296"/>
      <c r="Z131" s="296"/>
    </row>
    <row r="132">
      <c r="A132" s="296"/>
      <c r="B132" s="296"/>
      <c r="C132" s="296"/>
      <c r="D132" s="296"/>
      <c r="E132" s="296"/>
      <c r="F132" s="296"/>
      <c r="G132" s="296"/>
      <c r="H132" s="296"/>
      <c r="I132" s="296"/>
      <c r="J132" s="296"/>
      <c r="K132" s="296"/>
      <c r="L132" s="296"/>
      <c r="M132" s="296"/>
      <c r="N132" s="296"/>
      <c r="O132" s="296"/>
      <c r="P132" s="296"/>
      <c r="Q132" s="296"/>
      <c r="R132" s="296"/>
      <c r="S132" s="296"/>
      <c r="T132" s="296"/>
      <c r="U132" s="296"/>
      <c r="V132" s="296"/>
      <c r="W132" s="296"/>
      <c r="X132" s="296"/>
      <c r="Y132" s="296"/>
      <c r="Z132" s="296"/>
    </row>
    <row r="133">
      <c r="A133" s="296"/>
      <c r="B133" s="296"/>
      <c r="C133" s="296"/>
      <c r="D133" s="296"/>
      <c r="E133" s="296"/>
      <c r="F133" s="296"/>
      <c r="G133" s="296"/>
      <c r="H133" s="296"/>
      <c r="I133" s="296"/>
      <c r="J133" s="296"/>
      <c r="K133" s="296"/>
      <c r="L133" s="296"/>
      <c r="M133" s="296"/>
      <c r="N133" s="296"/>
      <c r="O133" s="296"/>
      <c r="P133" s="296"/>
      <c r="Q133" s="296"/>
      <c r="R133" s="296"/>
      <c r="S133" s="296"/>
      <c r="T133" s="296"/>
      <c r="U133" s="296"/>
      <c r="V133" s="296"/>
      <c r="W133" s="296"/>
      <c r="X133" s="296"/>
      <c r="Y133" s="296"/>
      <c r="Z133" s="296"/>
    </row>
    <row r="134">
      <c r="A134" s="296"/>
      <c r="B134" s="296"/>
      <c r="C134" s="296"/>
      <c r="D134" s="296"/>
      <c r="E134" s="296"/>
      <c r="F134" s="296"/>
      <c r="G134" s="296"/>
      <c r="H134" s="296"/>
      <c r="I134" s="296"/>
      <c r="J134" s="296"/>
      <c r="K134" s="296"/>
      <c r="L134" s="296"/>
      <c r="M134" s="296"/>
      <c r="N134" s="296"/>
      <c r="O134" s="296"/>
      <c r="P134" s="296"/>
      <c r="Q134" s="296"/>
      <c r="R134" s="296"/>
      <c r="S134" s="296"/>
      <c r="T134" s="296"/>
      <c r="U134" s="296"/>
      <c r="V134" s="296"/>
      <c r="W134" s="296"/>
      <c r="X134" s="296"/>
      <c r="Y134" s="296"/>
      <c r="Z134" s="296"/>
    </row>
    <row r="135">
      <c r="A135" s="296"/>
      <c r="B135" s="296"/>
      <c r="C135" s="296"/>
      <c r="D135" s="296"/>
      <c r="E135" s="296"/>
      <c r="F135" s="296"/>
      <c r="G135" s="296"/>
      <c r="H135" s="296"/>
      <c r="I135" s="296"/>
      <c r="J135" s="296"/>
      <c r="K135" s="296"/>
      <c r="L135" s="296"/>
      <c r="M135" s="296"/>
      <c r="N135" s="296"/>
      <c r="O135" s="296"/>
      <c r="P135" s="296"/>
      <c r="Q135" s="296"/>
      <c r="R135" s="296"/>
      <c r="S135" s="296"/>
      <c r="T135" s="296"/>
      <c r="U135" s="296"/>
      <c r="V135" s="296"/>
      <c r="W135" s="296"/>
      <c r="X135" s="296"/>
      <c r="Y135" s="296"/>
      <c r="Z135" s="296"/>
    </row>
    <row r="136">
      <c r="A136" s="296"/>
      <c r="B136" s="296"/>
      <c r="C136" s="296"/>
      <c r="D136" s="296"/>
      <c r="E136" s="296"/>
      <c r="F136" s="296"/>
      <c r="G136" s="296"/>
      <c r="H136" s="296"/>
      <c r="I136" s="296"/>
      <c r="J136" s="296"/>
      <c r="K136" s="296"/>
      <c r="L136" s="296"/>
      <c r="M136" s="296"/>
      <c r="N136" s="296"/>
      <c r="O136" s="296"/>
      <c r="P136" s="296"/>
      <c r="Q136" s="296"/>
      <c r="R136" s="296"/>
      <c r="S136" s="296"/>
      <c r="T136" s="296"/>
      <c r="U136" s="296"/>
      <c r="V136" s="296"/>
      <c r="W136" s="296"/>
      <c r="X136" s="296"/>
      <c r="Y136" s="296"/>
      <c r="Z136" s="296"/>
    </row>
    <row r="137">
      <c r="A137" s="296"/>
      <c r="B137" s="296"/>
      <c r="C137" s="296"/>
      <c r="D137" s="296"/>
      <c r="E137" s="296"/>
      <c r="F137" s="296"/>
      <c r="G137" s="296"/>
      <c r="H137" s="296"/>
      <c r="I137" s="296"/>
      <c r="J137" s="296"/>
      <c r="K137" s="296"/>
      <c r="L137" s="296"/>
      <c r="M137" s="296"/>
      <c r="N137" s="296"/>
      <c r="O137" s="296"/>
      <c r="P137" s="296"/>
      <c r="Q137" s="296"/>
      <c r="R137" s="296"/>
      <c r="S137" s="296"/>
      <c r="T137" s="296"/>
      <c r="U137" s="296"/>
      <c r="V137" s="296"/>
      <c r="W137" s="296"/>
      <c r="X137" s="296"/>
      <c r="Y137" s="296"/>
      <c r="Z137" s="296"/>
    </row>
    <row r="138">
      <c r="A138" s="296"/>
      <c r="B138" s="296"/>
      <c r="C138" s="296"/>
      <c r="D138" s="296"/>
      <c r="E138" s="296"/>
      <c r="F138" s="296"/>
      <c r="G138" s="296"/>
      <c r="H138" s="296"/>
      <c r="I138" s="296"/>
      <c r="J138" s="296"/>
      <c r="K138" s="296"/>
      <c r="L138" s="296"/>
      <c r="M138" s="296"/>
      <c r="N138" s="296"/>
      <c r="O138" s="296"/>
      <c r="P138" s="296"/>
      <c r="Q138" s="296"/>
      <c r="R138" s="296"/>
      <c r="S138" s="296"/>
      <c r="T138" s="296"/>
      <c r="U138" s="296"/>
      <c r="V138" s="296"/>
      <c r="W138" s="296"/>
      <c r="X138" s="296"/>
      <c r="Y138" s="296"/>
      <c r="Z138" s="296"/>
    </row>
    <row r="139">
      <c r="A139" s="296"/>
      <c r="B139" s="296"/>
      <c r="C139" s="296"/>
      <c r="D139" s="296"/>
      <c r="E139" s="296"/>
      <c r="F139" s="296"/>
      <c r="G139" s="296"/>
      <c r="H139" s="296"/>
      <c r="I139" s="296"/>
      <c r="J139" s="296"/>
      <c r="K139" s="296"/>
      <c r="L139" s="296"/>
      <c r="M139" s="296"/>
      <c r="N139" s="296"/>
      <c r="O139" s="296"/>
      <c r="P139" s="296"/>
      <c r="Q139" s="296"/>
      <c r="R139" s="296"/>
      <c r="S139" s="296"/>
      <c r="T139" s="296"/>
      <c r="U139" s="296"/>
      <c r="V139" s="296"/>
      <c r="W139" s="296"/>
      <c r="X139" s="296"/>
      <c r="Y139" s="296"/>
      <c r="Z139" s="296"/>
    </row>
    <row r="140">
      <c r="A140" s="296"/>
      <c r="B140" s="296"/>
      <c r="C140" s="296"/>
      <c r="D140" s="296"/>
      <c r="E140" s="296"/>
      <c r="F140" s="296"/>
      <c r="G140" s="296"/>
      <c r="H140" s="296"/>
      <c r="I140" s="296"/>
      <c r="J140" s="296"/>
      <c r="K140" s="296"/>
      <c r="L140" s="296"/>
      <c r="M140" s="296"/>
      <c r="N140" s="296"/>
      <c r="O140" s="296"/>
      <c r="P140" s="296"/>
      <c r="Q140" s="296"/>
      <c r="R140" s="296"/>
      <c r="S140" s="296"/>
      <c r="T140" s="296"/>
      <c r="U140" s="296"/>
      <c r="V140" s="296"/>
      <c r="W140" s="296"/>
      <c r="X140" s="296"/>
      <c r="Y140" s="296"/>
      <c r="Z140" s="296"/>
    </row>
    <row r="141">
      <c r="A141" s="296"/>
      <c r="B141" s="296"/>
      <c r="C141" s="296"/>
      <c r="D141" s="296"/>
      <c r="E141" s="296"/>
      <c r="F141" s="296"/>
      <c r="G141" s="296"/>
      <c r="H141" s="296"/>
      <c r="I141" s="296"/>
      <c r="J141" s="296"/>
      <c r="K141" s="296"/>
      <c r="L141" s="296"/>
      <c r="M141" s="296"/>
      <c r="N141" s="296"/>
      <c r="O141" s="296"/>
      <c r="P141" s="296"/>
      <c r="Q141" s="296"/>
      <c r="R141" s="296"/>
      <c r="S141" s="296"/>
      <c r="T141" s="296"/>
      <c r="U141" s="296"/>
      <c r="V141" s="296"/>
      <c r="W141" s="296"/>
      <c r="X141" s="296"/>
      <c r="Y141" s="296"/>
      <c r="Z141" s="296"/>
    </row>
    <row r="142">
      <c r="A142" s="296"/>
      <c r="B142" s="296"/>
      <c r="C142" s="296"/>
      <c r="D142" s="296"/>
      <c r="E142" s="296"/>
      <c r="F142" s="296"/>
      <c r="G142" s="296"/>
      <c r="H142" s="296"/>
      <c r="I142" s="296"/>
      <c r="J142" s="296"/>
      <c r="K142" s="296"/>
      <c r="L142" s="296"/>
      <c r="M142" s="296"/>
      <c r="N142" s="296"/>
      <c r="O142" s="296"/>
      <c r="P142" s="296"/>
      <c r="Q142" s="296"/>
      <c r="R142" s="296"/>
      <c r="S142" s="296"/>
      <c r="T142" s="296"/>
      <c r="U142" s="296"/>
      <c r="V142" s="296"/>
      <c r="W142" s="296"/>
      <c r="X142" s="296"/>
      <c r="Y142" s="296"/>
      <c r="Z142" s="296"/>
    </row>
    <row r="143">
      <c r="A143" s="296"/>
      <c r="B143" s="296"/>
      <c r="C143" s="296"/>
      <c r="D143" s="296"/>
      <c r="E143" s="296"/>
      <c r="F143" s="296"/>
      <c r="G143" s="296"/>
      <c r="H143" s="296"/>
      <c r="I143" s="296"/>
      <c r="J143" s="296"/>
      <c r="K143" s="296"/>
      <c r="L143" s="296"/>
      <c r="M143" s="296"/>
      <c r="N143" s="296"/>
      <c r="O143" s="296"/>
      <c r="P143" s="296"/>
      <c r="Q143" s="296"/>
      <c r="R143" s="296"/>
      <c r="S143" s="296"/>
      <c r="T143" s="296"/>
      <c r="U143" s="296"/>
      <c r="V143" s="296"/>
      <c r="W143" s="296"/>
      <c r="X143" s="296"/>
      <c r="Y143" s="296"/>
      <c r="Z143" s="296"/>
    </row>
    <row r="144">
      <c r="A144" s="296"/>
      <c r="B144" s="296"/>
      <c r="C144" s="296"/>
      <c r="D144" s="296"/>
      <c r="E144" s="296"/>
      <c r="F144" s="296"/>
      <c r="G144" s="296"/>
      <c r="H144" s="296"/>
      <c r="I144" s="296"/>
      <c r="J144" s="296"/>
      <c r="K144" s="296"/>
      <c r="L144" s="296"/>
      <c r="M144" s="296"/>
      <c r="N144" s="296"/>
      <c r="O144" s="296"/>
      <c r="P144" s="296"/>
      <c r="Q144" s="296"/>
      <c r="R144" s="296"/>
      <c r="S144" s="296"/>
      <c r="T144" s="296"/>
      <c r="U144" s="296"/>
      <c r="V144" s="296"/>
      <c r="W144" s="296"/>
      <c r="X144" s="296"/>
      <c r="Y144" s="296"/>
      <c r="Z144" s="296"/>
    </row>
    <row r="145">
      <c r="A145" s="296"/>
      <c r="B145" s="296"/>
      <c r="C145" s="296"/>
      <c r="D145" s="296"/>
      <c r="E145" s="296"/>
      <c r="F145" s="296"/>
      <c r="G145" s="296"/>
      <c r="H145" s="296"/>
      <c r="I145" s="296"/>
      <c r="J145" s="296"/>
      <c r="K145" s="296"/>
      <c r="L145" s="296"/>
      <c r="M145" s="296"/>
      <c r="N145" s="296"/>
      <c r="O145" s="296"/>
      <c r="P145" s="296"/>
      <c r="Q145" s="296"/>
      <c r="R145" s="296"/>
      <c r="S145" s="296"/>
      <c r="T145" s="296"/>
      <c r="U145" s="296"/>
      <c r="V145" s="296"/>
      <c r="W145" s="296"/>
      <c r="X145" s="296"/>
      <c r="Y145" s="296"/>
      <c r="Z145" s="296"/>
    </row>
    <row r="146">
      <c r="A146" s="296"/>
      <c r="B146" s="296"/>
      <c r="C146" s="296"/>
      <c r="D146" s="296"/>
      <c r="E146" s="296"/>
      <c r="F146" s="296"/>
      <c r="G146" s="296"/>
      <c r="H146" s="296"/>
      <c r="I146" s="296"/>
      <c r="J146" s="296"/>
      <c r="K146" s="296"/>
      <c r="L146" s="296"/>
      <c r="M146" s="296"/>
      <c r="N146" s="296"/>
      <c r="O146" s="296"/>
      <c r="P146" s="296"/>
      <c r="Q146" s="296"/>
      <c r="R146" s="296"/>
      <c r="S146" s="296"/>
      <c r="T146" s="296"/>
      <c r="U146" s="296"/>
      <c r="V146" s="296"/>
      <c r="W146" s="296"/>
      <c r="X146" s="296"/>
      <c r="Y146" s="296"/>
      <c r="Z146" s="296"/>
    </row>
    <row r="147">
      <c r="A147" s="296"/>
      <c r="B147" s="296"/>
      <c r="C147" s="296"/>
      <c r="D147" s="296"/>
      <c r="E147" s="296"/>
      <c r="F147" s="296"/>
      <c r="G147" s="296"/>
      <c r="H147" s="296"/>
      <c r="I147" s="296"/>
      <c r="J147" s="296"/>
      <c r="K147" s="296"/>
      <c r="L147" s="296"/>
      <c r="M147" s="296"/>
      <c r="N147" s="296"/>
      <c r="O147" s="296"/>
      <c r="P147" s="296"/>
      <c r="Q147" s="296"/>
      <c r="R147" s="296"/>
      <c r="S147" s="296"/>
      <c r="T147" s="296"/>
      <c r="U147" s="296"/>
      <c r="V147" s="296"/>
      <c r="W147" s="296"/>
      <c r="X147" s="296"/>
      <c r="Y147" s="296"/>
      <c r="Z147" s="296"/>
    </row>
    <row r="148">
      <c r="A148" s="296"/>
      <c r="B148" s="296"/>
      <c r="C148" s="296"/>
      <c r="D148" s="296"/>
      <c r="E148" s="296"/>
      <c r="F148" s="296"/>
      <c r="G148" s="296"/>
      <c r="H148" s="296"/>
      <c r="I148" s="296"/>
      <c r="J148" s="296"/>
      <c r="K148" s="296"/>
      <c r="L148" s="296"/>
      <c r="M148" s="296"/>
      <c r="N148" s="296"/>
      <c r="O148" s="296"/>
      <c r="P148" s="296"/>
      <c r="Q148" s="296"/>
      <c r="R148" s="296"/>
      <c r="S148" s="296"/>
      <c r="T148" s="296"/>
      <c r="U148" s="296"/>
      <c r="V148" s="296"/>
      <c r="W148" s="296"/>
      <c r="X148" s="296"/>
      <c r="Y148" s="296"/>
      <c r="Z148" s="296"/>
    </row>
    <row r="149">
      <c r="A149" s="296"/>
      <c r="B149" s="296"/>
      <c r="C149" s="296"/>
      <c r="D149" s="296"/>
      <c r="E149" s="296"/>
      <c r="F149" s="296"/>
      <c r="G149" s="296"/>
      <c r="H149" s="296"/>
      <c r="I149" s="296"/>
      <c r="J149" s="296"/>
      <c r="K149" s="296"/>
      <c r="L149" s="296"/>
      <c r="M149" s="296"/>
      <c r="N149" s="296"/>
      <c r="O149" s="296"/>
      <c r="P149" s="296"/>
      <c r="Q149" s="296"/>
      <c r="R149" s="296"/>
      <c r="S149" s="296"/>
      <c r="T149" s="296"/>
      <c r="U149" s="296"/>
      <c r="V149" s="296"/>
      <c r="W149" s="296"/>
      <c r="X149" s="296"/>
      <c r="Y149" s="296"/>
      <c r="Z149" s="296"/>
    </row>
    <row r="150">
      <c r="A150" s="296"/>
      <c r="B150" s="296"/>
      <c r="C150" s="296"/>
      <c r="D150" s="296"/>
      <c r="E150" s="296"/>
      <c r="F150" s="296"/>
      <c r="G150" s="296"/>
      <c r="H150" s="296"/>
      <c r="I150" s="296"/>
      <c r="J150" s="296"/>
      <c r="K150" s="296"/>
      <c r="L150" s="296"/>
      <c r="M150" s="296"/>
      <c r="N150" s="296"/>
      <c r="O150" s="296"/>
      <c r="P150" s="296"/>
      <c r="Q150" s="296"/>
      <c r="R150" s="296"/>
      <c r="S150" s="296"/>
      <c r="T150" s="296"/>
      <c r="U150" s="296"/>
      <c r="V150" s="296"/>
      <c r="W150" s="296"/>
      <c r="X150" s="296"/>
      <c r="Y150" s="296"/>
      <c r="Z150" s="296"/>
    </row>
    <row r="151">
      <c r="A151" s="296"/>
      <c r="B151" s="296"/>
      <c r="C151" s="296"/>
      <c r="D151" s="296"/>
      <c r="E151" s="296"/>
      <c r="F151" s="296"/>
      <c r="G151" s="296"/>
      <c r="H151" s="296"/>
      <c r="I151" s="296"/>
      <c r="J151" s="296"/>
      <c r="K151" s="296"/>
      <c r="L151" s="296"/>
      <c r="M151" s="296"/>
      <c r="N151" s="296"/>
      <c r="O151" s="296"/>
      <c r="P151" s="296"/>
      <c r="Q151" s="296"/>
      <c r="R151" s="296"/>
      <c r="S151" s="296"/>
      <c r="T151" s="296"/>
      <c r="U151" s="296"/>
      <c r="V151" s="296"/>
      <c r="W151" s="296"/>
      <c r="X151" s="296"/>
      <c r="Y151" s="296"/>
      <c r="Z151" s="296"/>
    </row>
    <row r="152">
      <c r="A152" s="296"/>
      <c r="B152" s="296"/>
      <c r="C152" s="296"/>
      <c r="D152" s="296"/>
      <c r="E152" s="296"/>
      <c r="F152" s="296"/>
      <c r="G152" s="296"/>
      <c r="H152" s="296"/>
      <c r="I152" s="296"/>
      <c r="J152" s="296"/>
      <c r="K152" s="296"/>
      <c r="L152" s="296"/>
      <c r="M152" s="296"/>
      <c r="N152" s="296"/>
      <c r="O152" s="296"/>
      <c r="P152" s="296"/>
      <c r="Q152" s="296"/>
      <c r="R152" s="296"/>
      <c r="S152" s="296"/>
      <c r="T152" s="296"/>
      <c r="U152" s="296"/>
      <c r="V152" s="296"/>
      <c r="W152" s="296"/>
      <c r="X152" s="296"/>
      <c r="Y152" s="296"/>
      <c r="Z152" s="296"/>
    </row>
    <row r="153">
      <c r="A153" s="296"/>
      <c r="B153" s="296"/>
      <c r="C153" s="296"/>
      <c r="D153" s="296"/>
      <c r="E153" s="296"/>
      <c r="F153" s="296"/>
      <c r="G153" s="296"/>
      <c r="H153" s="296"/>
      <c r="I153" s="296"/>
      <c r="J153" s="296"/>
      <c r="K153" s="296"/>
      <c r="L153" s="296"/>
      <c r="M153" s="296"/>
      <c r="N153" s="296"/>
      <c r="O153" s="296"/>
      <c r="P153" s="296"/>
      <c r="Q153" s="296"/>
      <c r="R153" s="296"/>
      <c r="S153" s="296"/>
      <c r="T153" s="296"/>
      <c r="U153" s="296"/>
      <c r="V153" s="296"/>
      <c r="W153" s="296"/>
      <c r="X153" s="296"/>
      <c r="Y153" s="296"/>
      <c r="Z153" s="296"/>
    </row>
    <row r="154">
      <c r="A154" s="296"/>
      <c r="B154" s="296"/>
      <c r="C154" s="296"/>
      <c r="D154" s="296"/>
      <c r="E154" s="296"/>
      <c r="F154" s="296"/>
      <c r="G154" s="296"/>
      <c r="H154" s="296"/>
      <c r="I154" s="296"/>
      <c r="J154" s="296"/>
      <c r="K154" s="296"/>
      <c r="L154" s="296"/>
      <c r="M154" s="296"/>
      <c r="N154" s="296"/>
      <c r="O154" s="296"/>
      <c r="P154" s="296"/>
      <c r="Q154" s="296"/>
      <c r="R154" s="296"/>
      <c r="S154" s="296"/>
      <c r="T154" s="296"/>
      <c r="U154" s="296"/>
      <c r="V154" s="296"/>
      <c r="W154" s="296"/>
      <c r="X154" s="296"/>
      <c r="Y154" s="296"/>
      <c r="Z154" s="296"/>
    </row>
    <row r="155">
      <c r="A155" s="296"/>
      <c r="B155" s="296"/>
      <c r="C155" s="296"/>
      <c r="D155" s="296"/>
      <c r="E155" s="296"/>
      <c r="F155" s="296"/>
      <c r="G155" s="296"/>
      <c r="H155" s="296"/>
      <c r="I155" s="296"/>
      <c r="J155" s="296"/>
      <c r="K155" s="296"/>
      <c r="L155" s="296"/>
      <c r="M155" s="296"/>
      <c r="N155" s="296"/>
      <c r="O155" s="296"/>
      <c r="P155" s="296"/>
      <c r="Q155" s="296"/>
      <c r="R155" s="296"/>
      <c r="S155" s="296"/>
      <c r="T155" s="296"/>
      <c r="U155" s="296"/>
      <c r="V155" s="296"/>
      <c r="W155" s="296"/>
      <c r="X155" s="296"/>
      <c r="Y155" s="296"/>
      <c r="Z155" s="296"/>
    </row>
    <row r="156">
      <c r="A156" s="296"/>
      <c r="B156" s="296"/>
      <c r="C156" s="296"/>
      <c r="D156" s="296"/>
      <c r="E156" s="296"/>
      <c r="F156" s="296"/>
      <c r="G156" s="296"/>
      <c r="H156" s="296"/>
      <c r="I156" s="296"/>
      <c r="J156" s="296"/>
      <c r="K156" s="296"/>
      <c r="L156" s="296"/>
      <c r="M156" s="296"/>
      <c r="N156" s="296"/>
      <c r="O156" s="296"/>
      <c r="P156" s="296"/>
      <c r="Q156" s="296"/>
      <c r="R156" s="296"/>
      <c r="S156" s="296"/>
      <c r="T156" s="296"/>
      <c r="U156" s="296"/>
      <c r="V156" s="296"/>
      <c r="W156" s="296"/>
      <c r="X156" s="296"/>
      <c r="Y156" s="296"/>
      <c r="Z156" s="296"/>
    </row>
    <row r="157">
      <c r="A157" s="296"/>
      <c r="B157" s="296"/>
      <c r="C157" s="296"/>
      <c r="D157" s="296"/>
      <c r="E157" s="296"/>
      <c r="F157" s="296"/>
      <c r="G157" s="296"/>
      <c r="H157" s="296"/>
      <c r="I157" s="296"/>
      <c r="J157" s="296"/>
      <c r="K157" s="296"/>
      <c r="L157" s="296"/>
      <c r="M157" s="296"/>
      <c r="N157" s="296"/>
      <c r="O157" s="296"/>
      <c r="P157" s="296"/>
      <c r="Q157" s="296"/>
      <c r="R157" s="296"/>
      <c r="S157" s="296"/>
      <c r="T157" s="296"/>
      <c r="U157" s="296"/>
      <c r="V157" s="296"/>
      <c r="W157" s="296"/>
      <c r="X157" s="296"/>
      <c r="Y157" s="296"/>
      <c r="Z157" s="296"/>
    </row>
    <row r="158">
      <c r="A158" s="296"/>
      <c r="B158" s="296"/>
      <c r="C158" s="296"/>
      <c r="D158" s="296"/>
      <c r="E158" s="296"/>
      <c r="F158" s="296"/>
      <c r="G158" s="296"/>
      <c r="H158" s="296"/>
      <c r="I158" s="296"/>
      <c r="J158" s="296"/>
      <c r="K158" s="296"/>
      <c r="L158" s="296"/>
      <c r="M158" s="296"/>
      <c r="N158" s="296"/>
      <c r="O158" s="296"/>
      <c r="P158" s="296"/>
      <c r="Q158" s="296"/>
      <c r="R158" s="296"/>
      <c r="S158" s="296"/>
      <c r="T158" s="296"/>
      <c r="U158" s="296"/>
      <c r="V158" s="296"/>
      <c r="W158" s="296"/>
      <c r="X158" s="296"/>
      <c r="Y158" s="296"/>
      <c r="Z158" s="296"/>
    </row>
    <row r="159">
      <c r="A159" s="296"/>
      <c r="B159" s="296"/>
      <c r="C159" s="296"/>
      <c r="D159" s="296"/>
      <c r="E159" s="296"/>
      <c r="F159" s="296"/>
      <c r="G159" s="296"/>
      <c r="H159" s="296"/>
      <c r="I159" s="296"/>
      <c r="J159" s="296"/>
      <c r="K159" s="296"/>
      <c r="L159" s="296"/>
      <c r="M159" s="296"/>
      <c r="N159" s="296"/>
      <c r="O159" s="296"/>
      <c r="P159" s="296"/>
      <c r="Q159" s="296"/>
      <c r="R159" s="296"/>
      <c r="S159" s="296"/>
      <c r="T159" s="296"/>
      <c r="U159" s="296"/>
      <c r="V159" s="296"/>
      <c r="W159" s="296"/>
      <c r="X159" s="296"/>
      <c r="Y159" s="296"/>
      <c r="Z159" s="296"/>
    </row>
    <row r="160">
      <c r="A160" s="296"/>
      <c r="B160" s="296"/>
      <c r="C160" s="296"/>
      <c r="D160" s="296"/>
      <c r="E160" s="296"/>
      <c r="F160" s="296"/>
      <c r="G160" s="296"/>
      <c r="H160" s="296"/>
      <c r="I160" s="296"/>
      <c r="J160" s="296"/>
      <c r="K160" s="296"/>
      <c r="L160" s="296"/>
      <c r="M160" s="296"/>
      <c r="N160" s="296"/>
      <c r="O160" s="296"/>
      <c r="P160" s="296"/>
      <c r="Q160" s="296"/>
      <c r="R160" s="296"/>
      <c r="S160" s="296"/>
      <c r="T160" s="296"/>
      <c r="U160" s="296"/>
      <c r="V160" s="296"/>
      <c r="W160" s="296"/>
      <c r="X160" s="296"/>
      <c r="Y160" s="296"/>
      <c r="Z160" s="296"/>
    </row>
    <row r="161">
      <c r="A161" s="296"/>
      <c r="B161" s="296"/>
      <c r="C161" s="296"/>
      <c r="D161" s="296"/>
      <c r="E161" s="296"/>
      <c r="F161" s="296"/>
      <c r="G161" s="296"/>
      <c r="H161" s="296"/>
      <c r="I161" s="296"/>
      <c r="J161" s="296"/>
      <c r="K161" s="296"/>
      <c r="L161" s="296"/>
      <c r="M161" s="296"/>
      <c r="N161" s="296"/>
      <c r="O161" s="296"/>
      <c r="P161" s="296"/>
      <c r="Q161" s="296"/>
      <c r="R161" s="296"/>
      <c r="S161" s="296"/>
      <c r="T161" s="296"/>
      <c r="U161" s="296"/>
      <c r="V161" s="296"/>
      <c r="W161" s="296"/>
      <c r="X161" s="296"/>
      <c r="Y161" s="296"/>
      <c r="Z161" s="296"/>
    </row>
    <row r="162">
      <c r="A162" s="296"/>
      <c r="B162" s="296"/>
      <c r="C162" s="296"/>
      <c r="D162" s="296"/>
      <c r="E162" s="296"/>
      <c r="F162" s="296"/>
      <c r="G162" s="296"/>
      <c r="H162" s="296"/>
      <c r="I162" s="296"/>
      <c r="J162" s="296"/>
      <c r="K162" s="296"/>
      <c r="L162" s="296"/>
      <c r="M162" s="296"/>
      <c r="N162" s="296"/>
      <c r="O162" s="296"/>
      <c r="P162" s="296"/>
      <c r="Q162" s="296"/>
      <c r="R162" s="296"/>
      <c r="S162" s="296"/>
      <c r="T162" s="296"/>
      <c r="U162" s="296"/>
      <c r="V162" s="296"/>
      <c r="W162" s="296"/>
      <c r="X162" s="296"/>
      <c r="Y162" s="296"/>
      <c r="Z162" s="296"/>
    </row>
    <row r="163">
      <c r="A163" s="296"/>
      <c r="B163" s="296"/>
      <c r="C163" s="296"/>
      <c r="D163" s="296"/>
      <c r="E163" s="296"/>
      <c r="F163" s="296"/>
      <c r="G163" s="296"/>
      <c r="H163" s="296"/>
      <c r="I163" s="296"/>
      <c r="J163" s="296"/>
      <c r="K163" s="296"/>
      <c r="L163" s="296"/>
      <c r="M163" s="296"/>
      <c r="N163" s="296"/>
      <c r="O163" s="296"/>
      <c r="P163" s="296"/>
      <c r="Q163" s="296"/>
      <c r="R163" s="296"/>
      <c r="S163" s="296"/>
      <c r="T163" s="296"/>
      <c r="U163" s="296"/>
      <c r="V163" s="296"/>
      <c r="W163" s="296"/>
      <c r="X163" s="296"/>
      <c r="Y163" s="296"/>
      <c r="Z163" s="296"/>
    </row>
    <row r="164">
      <c r="A164" s="296"/>
      <c r="B164" s="296"/>
      <c r="C164" s="296"/>
      <c r="D164" s="296"/>
      <c r="E164" s="296"/>
      <c r="F164" s="296"/>
      <c r="G164" s="296"/>
      <c r="H164" s="296"/>
      <c r="I164" s="296"/>
      <c r="J164" s="296"/>
      <c r="K164" s="296"/>
      <c r="L164" s="296"/>
      <c r="M164" s="296"/>
      <c r="N164" s="296"/>
      <c r="O164" s="296"/>
      <c r="P164" s="296"/>
      <c r="Q164" s="296"/>
      <c r="R164" s="296"/>
      <c r="S164" s="296"/>
      <c r="T164" s="296"/>
      <c r="U164" s="296"/>
      <c r="V164" s="296"/>
      <c r="W164" s="296"/>
      <c r="X164" s="296"/>
      <c r="Y164" s="296"/>
      <c r="Z164" s="296"/>
    </row>
    <row r="165">
      <c r="A165" s="296"/>
      <c r="B165" s="296"/>
      <c r="C165" s="296"/>
      <c r="D165" s="296"/>
      <c r="E165" s="296"/>
      <c r="F165" s="296"/>
      <c r="G165" s="296"/>
      <c r="H165" s="296"/>
      <c r="I165" s="296"/>
      <c r="J165" s="296"/>
      <c r="K165" s="296"/>
      <c r="L165" s="296"/>
      <c r="M165" s="296"/>
      <c r="N165" s="296"/>
      <c r="O165" s="296"/>
      <c r="P165" s="296"/>
      <c r="Q165" s="296"/>
      <c r="R165" s="296"/>
      <c r="S165" s="296"/>
      <c r="T165" s="296"/>
      <c r="U165" s="296"/>
      <c r="V165" s="296"/>
      <c r="W165" s="296"/>
      <c r="X165" s="296"/>
      <c r="Y165" s="296"/>
      <c r="Z165" s="296"/>
    </row>
    <row r="166">
      <c r="A166" s="296"/>
      <c r="B166" s="296"/>
      <c r="C166" s="296"/>
      <c r="D166" s="296"/>
      <c r="E166" s="296"/>
      <c r="F166" s="296"/>
      <c r="G166" s="296"/>
      <c r="H166" s="296"/>
      <c r="I166" s="296"/>
      <c r="J166" s="296"/>
      <c r="K166" s="296"/>
      <c r="L166" s="296"/>
      <c r="M166" s="296"/>
      <c r="N166" s="296"/>
      <c r="O166" s="296"/>
      <c r="P166" s="296"/>
      <c r="Q166" s="296"/>
      <c r="R166" s="296"/>
      <c r="S166" s="296"/>
      <c r="T166" s="296"/>
      <c r="U166" s="296"/>
      <c r="V166" s="296"/>
      <c r="W166" s="296"/>
      <c r="X166" s="296"/>
      <c r="Y166" s="296"/>
      <c r="Z166" s="296"/>
    </row>
    <row r="167">
      <c r="A167" s="296"/>
      <c r="B167" s="296"/>
      <c r="C167" s="296"/>
      <c r="D167" s="296"/>
      <c r="E167" s="296"/>
      <c r="F167" s="296"/>
      <c r="G167" s="296"/>
      <c r="H167" s="296"/>
      <c r="I167" s="296"/>
      <c r="J167" s="296"/>
      <c r="K167" s="296"/>
      <c r="L167" s="296"/>
      <c r="M167" s="296"/>
      <c r="N167" s="296"/>
      <c r="O167" s="296"/>
      <c r="P167" s="296"/>
      <c r="Q167" s="296"/>
      <c r="R167" s="296"/>
      <c r="S167" s="296"/>
      <c r="T167" s="296"/>
      <c r="U167" s="296"/>
      <c r="V167" s="296"/>
      <c r="W167" s="296"/>
      <c r="X167" s="296"/>
      <c r="Y167" s="296"/>
      <c r="Z167" s="296"/>
    </row>
    <row r="168">
      <c r="A168" s="296"/>
      <c r="B168" s="296"/>
      <c r="C168" s="296"/>
      <c r="D168" s="296"/>
      <c r="E168" s="296"/>
      <c r="F168" s="296"/>
      <c r="G168" s="296"/>
      <c r="H168" s="296"/>
      <c r="I168" s="296"/>
      <c r="J168" s="296"/>
      <c r="K168" s="296"/>
      <c r="L168" s="296"/>
      <c r="M168" s="296"/>
      <c r="N168" s="296"/>
      <c r="O168" s="296"/>
      <c r="P168" s="296"/>
      <c r="Q168" s="296"/>
      <c r="R168" s="296"/>
      <c r="S168" s="296"/>
      <c r="T168" s="296"/>
      <c r="U168" s="296"/>
      <c r="V168" s="296"/>
      <c r="W168" s="296"/>
      <c r="X168" s="296"/>
      <c r="Y168" s="296"/>
      <c r="Z168" s="296"/>
    </row>
    <row r="169">
      <c r="A169" s="296"/>
      <c r="B169" s="296"/>
      <c r="C169" s="296"/>
      <c r="D169" s="296"/>
      <c r="E169" s="296"/>
      <c r="F169" s="296"/>
      <c r="G169" s="296"/>
      <c r="H169" s="296"/>
      <c r="I169" s="296"/>
      <c r="J169" s="296"/>
      <c r="K169" s="296"/>
      <c r="L169" s="296"/>
      <c r="M169" s="296"/>
      <c r="N169" s="296"/>
      <c r="O169" s="296"/>
      <c r="P169" s="296"/>
      <c r="Q169" s="296"/>
      <c r="R169" s="296"/>
      <c r="S169" s="296"/>
      <c r="T169" s="296"/>
      <c r="U169" s="296"/>
      <c r="V169" s="296"/>
      <c r="W169" s="296"/>
      <c r="X169" s="296"/>
      <c r="Y169" s="296"/>
      <c r="Z169" s="296"/>
    </row>
    <row r="170">
      <c r="A170" s="296"/>
      <c r="B170" s="296"/>
      <c r="C170" s="296"/>
      <c r="D170" s="296"/>
      <c r="E170" s="296"/>
      <c r="F170" s="296"/>
      <c r="G170" s="296"/>
      <c r="H170" s="296"/>
      <c r="I170" s="296"/>
      <c r="J170" s="296"/>
      <c r="K170" s="296"/>
      <c r="L170" s="296"/>
      <c r="M170" s="296"/>
      <c r="N170" s="296"/>
      <c r="O170" s="296"/>
      <c r="P170" s="296"/>
      <c r="Q170" s="296"/>
      <c r="R170" s="296"/>
      <c r="S170" s="296"/>
      <c r="T170" s="296"/>
      <c r="U170" s="296"/>
      <c r="V170" s="296"/>
      <c r="W170" s="296"/>
      <c r="X170" s="296"/>
      <c r="Y170" s="296"/>
      <c r="Z170" s="296"/>
    </row>
    <row r="171">
      <c r="A171" s="296"/>
      <c r="B171" s="296"/>
      <c r="C171" s="296"/>
      <c r="D171" s="296"/>
      <c r="E171" s="296"/>
      <c r="F171" s="296"/>
      <c r="G171" s="296"/>
      <c r="H171" s="296"/>
      <c r="I171" s="296"/>
      <c r="J171" s="296"/>
      <c r="K171" s="296"/>
      <c r="L171" s="296"/>
      <c r="M171" s="296"/>
      <c r="N171" s="296"/>
      <c r="O171" s="296"/>
      <c r="P171" s="296"/>
      <c r="Q171" s="296"/>
      <c r="R171" s="296"/>
      <c r="S171" s="296"/>
      <c r="T171" s="296"/>
      <c r="U171" s="296"/>
      <c r="V171" s="296"/>
      <c r="W171" s="296"/>
      <c r="X171" s="296"/>
      <c r="Y171" s="296"/>
      <c r="Z171" s="296"/>
    </row>
    <row r="172">
      <c r="A172" s="296"/>
      <c r="B172" s="296"/>
      <c r="C172" s="296"/>
      <c r="D172" s="296"/>
      <c r="E172" s="296"/>
      <c r="F172" s="296"/>
      <c r="G172" s="296"/>
      <c r="H172" s="296"/>
      <c r="I172" s="296"/>
      <c r="J172" s="296"/>
      <c r="K172" s="296"/>
      <c r="L172" s="296"/>
      <c r="M172" s="296"/>
      <c r="N172" s="296"/>
      <c r="O172" s="296"/>
      <c r="P172" s="296"/>
      <c r="Q172" s="296"/>
      <c r="R172" s="296"/>
      <c r="S172" s="296"/>
      <c r="T172" s="296"/>
      <c r="U172" s="296"/>
      <c r="V172" s="296"/>
      <c r="W172" s="296"/>
      <c r="X172" s="296"/>
      <c r="Y172" s="296"/>
      <c r="Z172" s="296"/>
    </row>
    <row r="173">
      <c r="A173" s="296"/>
      <c r="B173" s="296"/>
      <c r="C173" s="296"/>
      <c r="D173" s="296"/>
      <c r="E173" s="296"/>
      <c r="F173" s="296"/>
      <c r="G173" s="296"/>
      <c r="H173" s="296"/>
      <c r="I173" s="296"/>
      <c r="J173" s="296"/>
      <c r="K173" s="296"/>
      <c r="L173" s="296"/>
      <c r="M173" s="296"/>
      <c r="N173" s="296"/>
      <c r="O173" s="296"/>
      <c r="P173" s="296"/>
      <c r="Q173" s="296"/>
      <c r="R173" s="296"/>
      <c r="S173" s="296"/>
      <c r="T173" s="296"/>
      <c r="U173" s="296"/>
      <c r="V173" s="296"/>
      <c r="W173" s="296"/>
      <c r="X173" s="296"/>
      <c r="Y173" s="296"/>
      <c r="Z173" s="296"/>
    </row>
    <row r="174">
      <c r="A174" s="296"/>
      <c r="B174" s="296"/>
      <c r="C174" s="296"/>
      <c r="D174" s="296"/>
      <c r="E174" s="296"/>
      <c r="F174" s="296"/>
      <c r="G174" s="296"/>
      <c r="H174" s="296"/>
      <c r="I174" s="296"/>
      <c r="J174" s="296"/>
      <c r="K174" s="296"/>
      <c r="L174" s="296"/>
      <c r="M174" s="296"/>
      <c r="N174" s="296"/>
      <c r="O174" s="296"/>
      <c r="P174" s="296"/>
      <c r="Q174" s="296"/>
      <c r="R174" s="296"/>
      <c r="S174" s="296"/>
      <c r="T174" s="296"/>
      <c r="U174" s="296"/>
      <c r="V174" s="296"/>
      <c r="W174" s="296"/>
      <c r="X174" s="296"/>
      <c r="Y174" s="296"/>
      <c r="Z174" s="296"/>
    </row>
    <row r="175">
      <c r="A175" s="296"/>
      <c r="B175" s="296"/>
      <c r="C175" s="296"/>
      <c r="D175" s="296"/>
      <c r="E175" s="296"/>
      <c r="F175" s="296"/>
      <c r="G175" s="296"/>
      <c r="H175" s="296"/>
      <c r="I175" s="296"/>
      <c r="J175" s="296"/>
      <c r="K175" s="296"/>
      <c r="L175" s="296"/>
      <c r="M175" s="296"/>
      <c r="N175" s="296"/>
      <c r="O175" s="296"/>
      <c r="P175" s="296"/>
      <c r="Q175" s="296"/>
      <c r="R175" s="296"/>
      <c r="S175" s="296"/>
      <c r="T175" s="296"/>
      <c r="U175" s="296"/>
      <c r="V175" s="296"/>
      <c r="W175" s="296"/>
      <c r="X175" s="296"/>
      <c r="Y175" s="296"/>
      <c r="Z175" s="296"/>
    </row>
    <row r="176">
      <c r="A176" s="296"/>
      <c r="B176" s="296"/>
      <c r="C176" s="296"/>
      <c r="D176" s="296"/>
      <c r="E176" s="296"/>
      <c r="F176" s="296"/>
      <c r="G176" s="296"/>
      <c r="H176" s="296"/>
      <c r="I176" s="296"/>
      <c r="J176" s="296"/>
      <c r="K176" s="296"/>
      <c r="L176" s="296"/>
      <c r="M176" s="296"/>
      <c r="N176" s="296"/>
      <c r="O176" s="296"/>
      <c r="P176" s="296"/>
      <c r="Q176" s="296"/>
      <c r="R176" s="296"/>
      <c r="S176" s="296"/>
      <c r="T176" s="296"/>
      <c r="U176" s="296"/>
      <c r="V176" s="296"/>
      <c r="W176" s="296"/>
      <c r="X176" s="296"/>
      <c r="Y176" s="296"/>
      <c r="Z176" s="296"/>
    </row>
    <row r="177">
      <c r="A177" s="296"/>
      <c r="B177" s="296"/>
      <c r="C177" s="296"/>
      <c r="D177" s="296"/>
      <c r="E177" s="296"/>
      <c r="F177" s="296"/>
      <c r="G177" s="296"/>
      <c r="H177" s="296"/>
      <c r="I177" s="296"/>
      <c r="J177" s="296"/>
      <c r="K177" s="296"/>
      <c r="L177" s="296"/>
      <c r="M177" s="296"/>
      <c r="N177" s="296"/>
      <c r="O177" s="296"/>
      <c r="P177" s="296"/>
      <c r="Q177" s="296"/>
      <c r="R177" s="296"/>
      <c r="S177" s="296"/>
      <c r="T177" s="296"/>
      <c r="U177" s="296"/>
      <c r="V177" s="296"/>
      <c r="W177" s="296"/>
      <c r="X177" s="296"/>
      <c r="Y177" s="296"/>
      <c r="Z177" s="296"/>
    </row>
    <row r="178">
      <c r="A178" s="296"/>
      <c r="B178" s="296"/>
      <c r="C178" s="296"/>
      <c r="D178" s="296"/>
      <c r="E178" s="296"/>
      <c r="F178" s="296"/>
      <c r="G178" s="296"/>
      <c r="H178" s="296"/>
      <c r="I178" s="296"/>
      <c r="J178" s="296"/>
      <c r="K178" s="296"/>
      <c r="L178" s="296"/>
      <c r="M178" s="296"/>
      <c r="N178" s="296"/>
      <c r="O178" s="296"/>
      <c r="P178" s="296"/>
      <c r="Q178" s="296"/>
      <c r="R178" s="296"/>
      <c r="S178" s="296"/>
      <c r="T178" s="296"/>
      <c r="U178" s="296"/>
      <c r="V178" s="296"/>
      <c r="W178" s="296"/>
      <c r="X178" s="296"/>
      <c r="Y178" s="296"/>
      <c r="Z178" s="296"/>
    </row>
    <row r="179">
      <c r="A179" s="296"/>
      <c r="B179" s="296"/>
      <c r="C179" s="296"/>
      <c r="D179" s="296"/>
      <c r="E179" s="296"/>
      <c r="F179" s="296"/>
      <c r="G179" s="296"/>
      <c r="H179" s="296"/>
      <c r="I179" s="296"/>
      <c r="J179" s="296"/>
      <c r="K179" s="296"/>
      <c r="L179" s="296"/>
      <c r="M179" s="296"/>
      <c r="N179" s="296"/>
      <c r="O179" s="296"/>
      <c r="P179" s="296"/>
      <c r="Q179" s="296"/>
      <c r="R179" s="296"/>
      <c r="S179" s="296"/>
      <c r="T179" s="296"/>
      <c r="U179" s="296"/>
      <c r="V179" s="296"/>
      <c r="W179" s="296"/>
      <c r="X179" s="296"/>
      <c r="Y179" s="296"/>
      <c r="Z179" s="296"/>
    </row>
    <row r="180">
      <c r="A180" s="296"/>
      <c r="B180" s="296"/>
      <c r="C180" s="296"/>
      <c r="D180" s="296"/>
      <c r="E180" s="296"/>
      <c r="F180" s="296"/>
      <c r="G180" s="296"/>
      <c r="H180" s="296"/>
      <c r="I180" s="296"/>
      <c r="J180" s="296"/>
      <c r="K180" s="296"/>
      <c r="L180" s="296"/>
      <c r="M180" s="296"/>
      <c r="N180" s="296"/>
      <c r="O180" s="296"/>
      <c r="P180" s="296"/>
      <c r="Q180" s="296"/>
      <c r="R180" s="296"/>
      <c r="S180" s="296"/>
      <c r="T180" s="296"/>
      <c r="U180" s="296"/>
      <c r="V180" s="296"/>
      <c r="W180" s="296"/>
      <c r="X180" s="296"/>
      <c r="Y180" s="296"/>
      <c r="Z180" s="296"/>
    </row>
    <row r="181">
      <c r="A181" s="296"/>
      <c r="B181" s="296"/>
      <c r="C181" s="296"/>
      <c r="D181" s="296"/>
      <c r="E181" s="296"/>
      <c r="F181" s="296"/>
      <c r="G181" s="296"/>
      <c r="H181" s="296"/>
      <c r="I181" s="296"/>
      <c r="J181" s="296"/>
      <c r="K181" s="296"/>
      <c r="L181" s="296"/>
      <c r="M181" s="296"/>
      <c r="N181" s="296"/>
      <c r="O181" s="296"/>
      <c r="P181" s="296"/>
      <c r="Q181" s="296"/>
      <c r="R181" s="296"/>
      <c r="S181" s="296"/>
      <c r="T181" s="296"/>
      <c r="U181" s="296"/>
      <c r="V181" s="296"/>
      <c r="W181" s="296"/>
      <c r="X181" s="296"/>
      <c r="Y181" s="296"/>
      <c r="Z181" s="296"/>
    </row>
    <row r="182">
      <c r="A182" s="296"/>
      <c r="B182" s="296"/>
      <c r="C182" s="296"/>
      <c r="D182" s="296"/>
      <c r="E182" s="296"/>
      <c r="F182" s="296"/>
      <c r="G182" s="296"/>
      <c r="H182" s="296"/>
      <c r="I182" s="296"/>
      <c r="J182" s="296"/>
      <c r="K182" s="296"/>
      <c r="L182" s="296"/>
      <c r="M182" s="296"/>
      <c r="N182" s="296"/>
      <c r="O182" s="296"/>
      <c r="P182" s="296"/>
      <c r="Q182" s="296"/>
      <c r="R182" s="296"/>
      <c r="S182" s="296"/>
      <c r="T182" s="296"/>
      <c r="U182" s="296"/>
      <c r="V182" s="296"/>
      <c r="W182" s="296"/>
      <c r="X182" s="296"/>
      <c r="Y182" s="296"/>
      <c r="Z182" s="296"/>
    </row>
    <row r="183">
      <c r="A183" s="296"/>
      <c r="B183" s="296"/>
      <c r="C183" s="296"/>
      <c r="D183" s="296"/>
      <c r="E183" s="296"/>
      <c r="F183" s="296"/>
      <c r="G183" s="296"/>
      <c r="H183" s="296"/>
      <c r="I183" s="296"/>
      <c r="J183" s="296"/>
      <c r="K183" s="296"/>
      <c r="L183" s="296"/>
      <c r="M183" s="296"/>
      <c r="N183" s="296"/>
      <c r="O183" s="296"/>
      <c r="P183" s="296"/>
      <c r="Q183" s="296"/>
      <c r="R183" s="296"/>
      <c r="S183" s="296"/>
      <c r="T183" s="296"/>
      <c r="U183" s="296"/>
      <c r="V183" s="296"/>
      <c r="W183" s="296"/>
      <c r="X183" s="296"/>
      <c r="Y183" s="296"/>
      <c r="Z183" s="296"/>
    </row>
    <row r="184">
      <c r="A184" s="296"/>
      <c r="B184" s="296"/>
      <c r="C184" s="296"/>
      <c r="D184" s="296"/>
      <c r="E184" s="296"/>
      <c r="F184" s="296"/>
      <c r="G184" s="296"/>
      <c r="H184" s="296"/>
      <c r="I184" s="296"/>
      <c r="J184" s="296"/>
      <c r="K184" s="296"/>
      <c r="L184" s="296"/>
      <c r="M184" s="296"/>
      <c r="N184" s="296"/>
      <c r="O184" s="296"/>
      <c r="P184" s="296"/>
      <c r="Q184" s="296"/>
      <c r="R184" s="296"/>
      <c r="S184" s="296"/>
      <c r="T184" s="296"/>
      <c r="U184" s="296"/>
      <c r="V184" s="296"/>
      <c r="W184" s="296"/>
      <c r="X184" s="296"/>
      <c r="Y184" s="296"/>
      <c r="Z184" s="296"/>
    </row>
    <row r="185">
      <c r="A185" s="296"/>
      <c r="B185" s="296"/>
      <c r="C185" s="296"/>
      <c r="D185" s="296"/>
      <c r="E185" s="296"/>
      <c r="F185" s="296"/>
      <c r="G185" s="296"/>
      <c r="H185" s="296"/>
      <c r="I185" s="296"/>
      <c r="J185" s="296"/>
      <c r="K185" s="296"/>
      <c r="L185" s="296"/>
      <c r="M185" s="296"/>
      <c r="N185" s="296"/>
      <c r="O185" s="296"/>
      <c r="P185" s="296"/>
      <c r="Q185" s="296"/>
      <c r="R185" s="296"/>
      <c r="S185" s="296"/>
      <c r="T185" s="296"/>
      <c r="U185" s="296"/>
      <c r="V185" s="296"/>
      <c r="W185" s="296"/>
      <c r="X185" s="296"/>
      <c r="Y185" s="296"/>
      <c r="Z185" s="296"/>
    </row>
    <row r="186">
      <c r="A186" s="296"/>
      <c r="B186" s="296"/>
      <c r="C186" s="296"/>
      <c r="D186" s="296"/>
      <c r="E186" s="296"/>
      <c r="F186" s="296"/>
      <c r="G186" s="296"/>
      <c r="H186" s="296"/>
      <c r="I186" s="296"/>
      <c r="J186" s="296"/>
      <c r="K186" s="296"/>
      <c r="L186" s="296"/>
      <c r="M186" s="296"/>
      <c r="N186" s="296"/>
      <c r="O186" s="296"/>
      <c r="P186" s="296"/>
      <c r="Q186" s="296"/>
      <c r="R186" s="296"/>
      <c r="S186" s="296"/>
      <c r="T186" s="296"/>
      <c r="U186" s="296"/>
      <c r="V186" s="296"/>
      <c r="W186" s="296"/>
      <c r="X186" s="296"/>
      <c r="Y186" s="296"/>
      <c r="Z186" s="296"/>
    </row>
    <row r="187">
      <c r="A187" s="296"/>
      <c r="B187" s="296"/>
      <c r="C187" s="296"/>
      <c r="D187" s="296"/>
      <c r="E187" s="296"/>
      <c r="F187" s="296"/>
      <c r="G187" s="296"/>
      <c r="H187" s="296"/>
      <c r="I187" s="296"/>
      <c r="J187" s="296"/>
      <c r="K187" s="296"/>
      <c r="L187" s="296"/>
      <c r="M187" s="296"/>
      <c r="N187" s="296"/>
      <c r="O187" s="296"/>
      <c r="P187" s="296"/>
      <c r="Q187" s="296"/>
      <c r="R187" s="296"/>
      <c r="S187" s="296"/>
      <c r="T187" s="296"/>
      <c r="U187" s="296"/>
      <c r="V187" s="296"/>
      <c r="W187" s="296"/>
      <c r="X187" s="296"/>
      <c r="Y187" s="296"/>
      <c r="Z187" s="296"/>
    </row>
    <row r="188">
      <c r="A188" s="296"/>
      <c r="B188" s="296"/>
      <c r="C188" s="296"/>
      <c r="D188" s="296"/>
      <c r="E188" s="296"/>
      <c r="F188" s="296"/>
      <c r="G188" s="296"/>
      <c r="H188" s="296"/>
      <c r="I188" s="296"/>
      <c r="J188" s="296"/>
      <c r="K188" s="296"/>
      <c r="L188" s="296"/>
      <c r="M188" s="296"/>
      <c r="N188" s="296"/>
      <c r="O188" s="296"/>
      <c r="P188" s="296"/>
      <c r="Q188" s="296"/>
      <c r="R188" s="296"/>
      <c r="S188" s="296"/>
      <c r="T188" s="296"/>
      <c r="U188" s="296"/>
      <c r="V188" s="296"/>
      <c r="W188" s="296"/>
      <c r="X188" s="296"/>
      <c r="Y188" s="296"/>
      <c r="Z188" s="296"/>
    </row>
    <row r="189">
      <c r="A189" s="296"/>
      <c r="B189" s="296"/>
      <c r="C189" s="296"/>
      <c r="D189" s="296"/>
      <c r="E189" s="296"/>
      <c r="F189" s="296"/>
      <c r="G189" s="296"/>
      <c r="H189" s="296"/>
      <c r="I189" s="296"/>
      <c r="J189" s="296"/>
      <c r="K189" s="296"/>
      <c r="L189" s="296"/>
      <c r="M189" s="296"/>
      <c r="N189" s="296"/>
      <c r="O189" s="296"/>
      <c r="P189" s="296"/>
      <c r="Q189" s="296"/>
      <c r="R189" s="296"/>
      <c r="S189" s="296"/>
      <c r="T189" s="296"/>
      <c r="U189" s="296"/>
      <c r="V189" s="296"/>
      <c r="W189" s="296"/>
      <c r="X189" s="296"/>
      <c r="Y189" s="296"/>
      <c r="Z189" s="296"/>
    </row>
    <row r="190">
      <c r="A190" s="296"/>
      <c r="B190" s="296"/>
      <c r="C190" s="296"/>
      <c r="D190" s="296"/>
      <c r="E190" s="296"/>
      <c r="F190" s="296"/>
      <c r="G190" s="296"/>
      <c r="H190" s="296"/>
      <c r="I190" s="296"/>
      <c r="J190" s="296"/>
      <c r="K190" s="296"/>
      <c r="L190" s="296"/>
      <c r="M190" s="296"/>
      <c r="N190" s="296"/>
      <c r="O190" s="296"/>
      <c r="P190" s="296"/>
      <c r="Q190" s="296"/>
      <c r="R190" s="296"/>
      <c r="S190" s="296"/>
      <c r="T190" s="296"/>
      <c r="U190" s="296"/>
      <c r="V190" s="296"/>
      <c r="W190" s="296"/>
      <c r="X190" s="296"/>
      <c r="Y190" s="296"/>
      <c r="Z190" s="296"/>
    </row>
    <row r="191">
      <c r="A191" s="296"/>
      <c r="B191" s="296"/>
      <c r="C191" s="296"/>
      <c r="D191" s="296"/>
      <c r="E191" s="296"/>
      <c r="F191" s="296"/>
      <c r="G191" s="296"/>
      <c r="H191" s="296"/>
      <c r="I191" s="296"/>
      <c r="J191" s="296"/>
      <c r="K191" s="296"/>
      <c r="L191" s="296"/>
      <c r="M191" s="296"/>
      <c r="N191" s="296"/>
      <c r="O191" s="296"/>
      <c r="P191" s="296"/>
      <c r="Q191" s="296"/>
      <c r="R191" s="296"/>
      <c r="S191" s="296"/>
      <c r="T191" s="296"/>
      <c r="U191" s="296"/>
      <c r="V191" s="296"/>
      <c r="W191" s="296"/>
      <c r="X191" s="296"/>
      <c r="Y191" s="296"/>
      <c r="Z191" s="296"/>
    </row>
    <row r="192">
      <c r="A192" s="296"/>
      <c r="B192" s="296"/>
      <c r="C192" s="296"/>
      <c r="D192" s="296"/>
      <c r="E192" s="296"/>
      <c r="F192" s="296"/>
      <c r="G192" s="296"/>
      <c r="H192" s="296"/>
      <c r="I192" s="296"/>
      <c r="J192" s="296"/>
      <c r="K192" s="296"/>
      <c r="L192" s="296"/>
      <c r="M192" s="296"/>
      <c r="N192" s="296"/>
      <c r="O192" s="296"/>
      <c r="P192" s="296"/>
      <c r="Q192" s="296"/>
      <c r="R192" s="296"/>
      <c r="S192" s="296"/>
      <c r="T192" s="296"/>
      <c r="U192" s="296"/>
      <c r="V192" s="296"/>
      <c r="W192" s="296"/>
      <c r="X192" s="296"/>
      <c r="Y192" s="296"/>
      <c r="Z192" s="296"/>
    </row>
    <row r="193">
      <c r="A193" s="296"/>
      <c r="B193" s="296"/>
      <c r="C193" s="296"/>
      <c r="D193" s="296"/>
      <c r="E193" s="296"/>
      <c r="F193" s="296"/>
      <c r="G193" s="296"/>
      <c r="H193" s="296"/>
      <c r="I193" s="296"/>
      <c r="J193" s="296"/>
      <c r="K193" s="296"/>
      <c r="L193" s="296"/>
      <c r="M193" s="296"/>
      <c r="N193" s="296"/>
      <c r="O193" s="296"/>
      <c r="P193" s="296"/>
      <c r="Q193" s="296"/>
      <c r="R193" s="296"/>
      <c r="S193" s="296"/>
      <c r="T193" s="296"/>
      <c r="U193" s="296"/>
      <c r="V193" s="296"/>
      <c r="W193" s="296"/>
      <c r="X193" s="296"/>
      <c r="Y193" s="296"/>
      <c r="Z193" s="296"/>
    </row>
    <row r="194">
      <c r="A194" s="296"/>
      <c r="B194" s="296"/>
      <c r="C194" s="296"/>
      <c r="D194" s="296"/>
      <c r="E194" s="296"/>
      <c r="F194" s="296"/>
      <c r="G194" s="296"/>
      <c r="H194" s="296"/>
      <c r="I194" s="296"/>
      <c r="J194" s="296"/>
      <c r="K194" s="296"/>
      <c r="L194" s="296"/>
      <c r="M194" s="296"/>
      <c r="N194" s="296"/>
      <c r="O194" s="296"/>
      <c r="P194" s="296"/>
      <c r="Q194" s="296"/>
      <c r="R194" s="296"/>
      <c r="S194" s="296"/>
      <c r="T194" s="296"/>
      <c r="U194" s="296"/>
      <c r="V194" s="296"/>
      <c r="W194" s="296"/>
      <c r="X194" s="296"/>
      <c r="Y194" s="296"/>
      <c r="Z194" s="296"/>
    </row>
    <row r="195">
      <c r="A195" s="296"/>
      <c r="B195" s="296"/>
      <c r="C195" s="296"/>
      <c r="D195" s="296"/>
      <c r="E195" s="296"/>
      <c r="F195" s="296"/>
      <c r="G195" s="296"/>
      <c r="H195" s="296"/>
      <c r="I195" s="296"/>
      <c r="J195" s="296"/>
      <c r="K195" s="296"/>
      <c r="L195" s="296"/>
      <c r="M195" s="296"/>
      <c r="N195" s="296"/>
      <c r="O195" s="296"/>
      <c r="P195" s="296"/>
      <c r="Q195" s="296"/>
      <c r="R195" s="296"/>
      <c r="S195" s="296"/>
      <c r="T195" s="296"/>
      <c r="U195" s="296"/>
      <c r="V195" s="296"/>
      <c r="W195" s="296"/>
      <c r="X195" s="296"/>
      <c r="Y195" s="296"/>
      <c r="Z195" s="296"/>
    </row>
    <row r="196">
      <c r="A196" s="296"/>
      <c r="B196" s="296"/>
      <c r="C196" s="296"/>
      <c r="D196" s="296"/>
      <c r="E196" s="296"/>
      <c r="F196" s="296"/>
      <c r="G196" s="296"/>
      <c r="H196" s="296"/>
      <c r="I196" s="296"/>
      <c r="J196" s="296"/>
      <c r="K196" s="296"/>
      <c r="L196" s="296"/>
      <c r="M196" s="296"/>
      <c r="N196" s="296"/>
      <c r="O196" s="296"/>
      <c r="P196" s="296"/>
      <c r="Q196" s="296"/>
      <c r="R196" s="296"/>
      <c r="S196" s="296"/>
      <c r="T196" s="296"/>
      <c r="U196" s="296"/>
      <c r="V196" s="296"/>
      <c r="W196" s="296"/>
      <c r="X196" s="296"/>
      <c r="Y196" s="296"/>
      <c r="Z196" s="296"/>
    </row>
    <row r="197">
      <c r="A197" s="296"/>
      <c r="B197" s="296"/>
      <c r="C197" s="296"/>
      <c r="D197" s="296"/>
      <c r="E197" s="296"/>
      <c r="F197" s="296"/>
      <c r="G197" s="296"/>
      <c r="H197" s="296"/>
      <c r="I197" s="296"/>
      <c r="J197" s="296"/>
      <c r="K197" s="296"/>
      <c r="L197" s="296"/>
      <c r="M197" s="296"/>
      <c r="N197" s="296"/>
      <c r="O197" s="296"/>
      <c r="P197" s="296"/>
      <c r="Q197" s="296"/>
      <c r="R197" s="296"/>
      <c r="S197" s="296"/>
      <c r="T197" s="296"/>
      <c r="U197" s="296"/>
      <c r="V197" s="296"/>
      <c r="W197" s="296"/>
      <c r="X197" s="296"/>
      <c r="Y197" s="296"/>
      <c r="Z197" s="296"/>
    </row>
    <row r="198">
      <c r="A198" s="296"/>
      <c r="B198" s="296"/>
      <c r="C198" s="296"/>
      <c r="D198" s="296"/>
      <c r="E198" s="296"/>
      <c r="F198" s="296"/>
      <c r="G198" s="296"/>
      <c r="H198" s="296"/>
      <c r="I198" s="296"/>
      <c r="J198" s="296"/>
      <c r="K198" s="296"/>
      <c r="L198" s="296"/>
      <c r="M198" s="296"/>
      <c r="N198" s="296"/>
      <c r="O198" s="296"/>
      <c r="P198" s="296"/>
      <c r="Q198" s="296"/>
      <c r="R198" s="296"/>
      <c r="S198" s="296"/>
      <c r="T198" s="296"/>
      <c r="U198" s="296"/>
      <c r="V198" s="296"/>
      <c r="W198" s="296"/>
      <c r="X198" s="296"/>
      <c r="Y198" s="296"/>
      <c r="Z198" s="296"/>
    </row>
    <row r="199">
      <c r="A199" s="296"/>
      <c r="B199" s="296"/>
      <c r="C199" s="296"/>
      <c r="D199" s="296"/>
      <c r="E199" s="296"/>
      <c r="F199" s="296"/>
      <c r="G199" s="296"/>
      <c r="H199" s="296"/>
      <c r="I199" s="296"/>
      <c r="J199" s="296"/>
      <c r="K199" s="296"/>
      <c r="L199" s="296"/>
      <c r="M199" s="296"/>
      <c r="N199" s="296"/>
      <c r="O199" s="296"/>
      <c r="P199" s="296"/>
      <c r="Q199" s="296"/>
      <c r="R199" s="296"/>
      <c r="S199" s="296"/>
      <c r="T199" s="296"/>
      <c r="U199" s="296"/>
      <c r="V199" s="296"/>
      <c r="W199" s="296"/>
      <c r="X199" s="296"/>
      <c r="Y199" s="296"/>
      <c r="Z199" s="296"/>
    </row>
    <row r="200">
      <c r="A200" s="296"/>
      <c r="B200" s="296"/>
      <c r="C200" s="296"/>
      <c r="D200" s="296"/>
      <c r="E200" s="296"/>
      <c r="F200" s="296"/>
      <c r="G200" s="296"/>
      <c r="H200" s="296"/>
      <c r="I200" s="296"/>
      <c r="J200" s="296"/>
      <c r="K200" s="296"/>
      <c r="L200" s="296"/>
      <c r="M200" s="296"/>
      <c r="N200" s="296"/>
      <c r="O200" s="296"/>
      <c r="P200" s="296"/>
      <c r="Q200" s="296"/>
      <c r="R200" s="296"/>
      <c r="S200" s="296"/>
      <c r="T200" s="296"/>
      <c r="U200" s="296"/>
      <c r="V200" s="296"/>
      <c r="W200" s="296"/>
      <c r="X200" s="296"/>
      <c r="Y200" s="296"/>
      <c r="Z200" s="296"/>
    </row>
    <row r="201">
      <c r="A201" s="296"/>
      <c r="B201" s="296"/>
      <c r="C201" s="296"/>
      <c r="D201" s="296"/>
      <c r="E201" s="296"/>
      <c r="F201" s="296"/>
      <c r="G201" s="296"/>
      <c r="H201" s="296"/>
      <c r="I201" s="296"/>
      <c r="J201" s="296"/>
      <c r="K201" s="296"/>
      <c r="L201" s="296"/>
      <c r="M201" s="296"/>
      <c r="N201" s="296"/>
      <c r="O201" s="296"/>
      <c r="P201" s="296"/>
      <c r="Q201" s="296"/>
      <c r="R201" s="296"/>
      <c r="S201" s="296"/>
      <c r="T201" s="296"/>
      <c r="U201" s="296"/>
      <c r="V201" s="296"/>
      <c r="W201" s="296"/>
      <c r="X201" s="296"/>
      <c r="Y201" s="296"/>
      <c r="Z201" s="296"/>
    </row>
    <row r="202">
      <c r="A202" s="296"/>
      <c r="B202" s="296"/>
      <c r="C202" s="296"/>
      <c r="D202" s="296"/>
      <c r="E202" s="296"/>
      <c r="F202" s="296"/>
      <c r="G202" s="296"/>
      <c r="H202" s="296"/>
      <c r="I202" s="296"/>
      <c r="J202" s="296"/>
      <c r="K202" s="296"/>
      <c r="L202" s="296"/>
      <c r="M202" s="296"/>
      <c r="N202" s="296"/>
      <c r="O202" s="296"/>
      <c r="P202" s="296"/>
      <c r="Q202" s="296"/>
      <c r="R202" s="296"/>
      <c r="S202" s="296"/>
      <c r="T202" s="296"/>
      <c r="U202" s="296"/>
      <c r="V202" s="296"/>
      <c r="W202" s="296"/>
      <c r="X202" s="296"/>
      <c r="Y202" s="296"/>
      <c r="Z202" s="296"/>
    </row>
    <row r="203">
      <c r="A203" s="296"/>
      <c r="B203" s="296"/>
      <c r="C203" s="296"/>
      <c r="D203" s="296"/>
      <c r="E203" s="296"/>
      <c r="F203" s="296"/>
      <c r="G203" s="296"/>
      <c r="H203" s="296"/>
      <c r="I203" s="296"/>
      <c r="J203" s="296"/>
      <c r="K203" s="296"/>
      <c r="L203" s="296"/>
      <c r="M203" s="296"/>
      <c r="N203" s="296"/>
      <c r="O203" s="296"/>
      <c r="P203" s="296"/>
      <c r="Q203" s="296"/>
      <c r="R203" s="296"/>
      <c r="S203" s="296"/>
      <c r="T203" s="296"/>
      <c r="U203" s="296"/>
      <c r="V203" s="296"/>
      <c r="W203" s="296"/>
      <c r="X203" s="296"/>
      <c r="Y203" s="296"/>
      <c r="Z203" s="296"/>
    </row>
    <row r="204">
      <c r="A204" s="296"/>
      <c r="B204" s="296"/>
      <c r="C204" s="296"/>
      <c r="D204" s="296"/>
      <c r="E204" s="296"/>
      <c r="F204" s="296"/>
      <c r="G204" s="296"/>
      <c r="H204" s="296"/>
      <c r="I204" s="296"/>
      <c r="J204" s="296"/>
      <c r="K204" s="296"/>
      <c r="L204" s="296"/>
      <c r="M204" s="296"/>
      <c r="N204" s="296"/>
      <c r="O204" s="296"/>
      <c r="P204" s="296"/>
      <c r="Q204" s="296"/>
      <c r="R204" s="296"/>
      <c r="S204" s="296"/>
      <c r="T204" s="296"/>
      <c r="U204" s="296"/>
      <c r="V204" s="296"/>
      <c r="W204" s="296"/>
      <c r="X204" s="296"/>
      <c r="Y204" s="296"/>
      <c r="Z204" s="296"/>
    </row>
    <row r="205">
      <c r="A205" s="296"/>
      <c r="B205" s="296"/>
      <c r="C205" s="296"/>
      <c r="D205" s="296"/>
      <c r="E205" s="296"/>
      <c r="F205" s="296"/>
      <c r="G205" s="296"/>
      <c r="H205" s="296"/>
      <c r="I205" s="296"/>
      <c r="J205" s="296"/>
      <c r="K205" s="296"/>
      <c r="L205" s="296"/>
      <c r="M205" s="296"/>
      <c r="N205" s="296"/>
      <c r="O205" s="296"/>
      <c r="P205" s="296"/>
      <c r="Q205" s="296"/>
      <c r="R205" s="296"/>
      <c r="S205" s="296"/>
      <c r="T205" s="296"/>
      <c r="U205" s="296"/>
      <c r="V205" s="296"/>
      <c r="W205" s="296"/>
      <c r="X205" s="296"/>
      <c r="Y205" s="296"/>
      <c r="Z205" s="296"/>
    </row>
    <row r="206">
      <c r="A206" s="296"/>
      <c r="B206" s="296"/>
      <c r="C206" s="296"/>
      <c r="D206" s="296"/>
      <c r="E206" s="296"/>
      <c r="F206" s="296"/>
      <c r="G206" s="296"/>
      <c r="H206" s="296"/>
      <c r="I206" s="296"/>
      <c r="J206" s="296"/>
      <c r="K206" s="296"/>
      <c r="L206" s="296"/>
      <c r="M206" s="296"/>
      <c r="N206" s="296"/>
      <c r="O206" s="296"/>
      <c r="P206" s="296"/>
      <c r="Q206" s="296"/>
      <c r="R206" s="296"/>
      <c r="S206" s="296"/>
      <c r="T206" s="296"/>
      <c r="U206" s="296"/>
      <c r="V206" s="296"/>
      <c r="W206" s="296"/>
      <c r="X206" s="296"/>
      <c r="Y206" s="296"/>
      <c r="Z206" s="296"/>
    </row>
    <row r="207">
      <c r="A207" s="296"/>
      <c r="B207" s="296"/>
      <c r="C207" s="296"/>
      <c r="D207" s="296"/>
      <c r="E207" s="296"/>
      <c r="F207" s="296"/>
      <c r="G207" s="296"/>
      <c r="H207" s="296"/>
      <c r="I207" s="296"/>
      <c r="J207" s="296"/>
      <c r="K207" s="296"/>
      <c r="L207" s="296"/>
      <c r="M207" s="296"/>
      <c r="N207" s="296"/>
      <c r="O207" s="296"/>
      <c r="P207" s="296"/>
      <c r="Q207" s="296"/>
      <c r="R207" s="296"/>
      <c r="S207" s="296"/>
      <c r="T207" s="296"/>
      <c r="U207" s="296"/>
      <c r="V207" s="296"/>
      <c r="W207" s="296"/>
      <c r="X207" s="296"/>
      <c r="Y207" s="296"/>
      <c r="Z207" s="296"/>
    </row>
    <row r="208">
      <c r="A208" s="296"/>
      <c r="B208" s="296"/>
      <c r="C208" s="296"/>
      <c r="D208" s="296"/>
      <c r="E208" s="296"/>
      <c r="F208" s="296"/>
      <c r="G208" s="296"/>
      <c r="H208" s="296"/>
      <c r="I208" s="296"/>
      <c r="J208" s="296"/>
      <c r="K208" s="296"/>
      <c r="L208" s="296"/>
      <c r="M208" s="296"/>
      <c r="N208" s="296"/>
      <c r="O208" s="296"/>
      <c r="P208" s="296"/>
      <c r="Q208" s="296"/>
      <c r="R208" s="296"/>
      <c r="S208" s="296"/>
      <c r="T208" s="296"/>
      <c r="U208" s="296"/>
      <c r="V208" s="296"/>
      <c r="W208" s="296"/>
      <c r="X208" s="296"/>
      <c r="Y208" s="296"/>
      <c r="Z208" s="296"/>
    </row>
    <row r="209">
      <c r="A209" s="296"/>
      <c r="B209" s="296"/>
      <c r="C209" s="296"/>
      <c r="D209" s="296"/>
      <c r="E209" s="296"/>
      <c r="F209" s="296"/>
      <c r="G209" s="296"/>
      <c r="H209" s="296"/>
      <c r="I209" s="296"/>
      <c r="J209" s="296"/>
      <c r="K209" s="296"/>
      <c r="L209" s="296"/>
      <c r="M209" s="296"/>
      <c r="N209" s="296"/>
      <c r="O209" s="296"/>
      <c r="P209" s="296"/>
      <c r="Q209" s="296"/>
      <c r="R209" s="296"/>
      <c r="S209" s="296"/>
      <c r="T209" s="296"/>
      <c r="U209" s="296"/>
      <c r="V209" s="296"/>
      <c r="W209" s="296"/>
      <c r="X209" s="296"/>
      <c r="Y209" s="296"/>
      <c r="Z209" s="296"/>
    </row>
    <row r="210">
      <c r="A210" s="296"/>
      <c r="B210" s="296"/>
      <c r="C210" s="296"/>
      <c r="D210" s="296"/>
      <c r="E210" s="296"/>
      <c r="F210" s="296"/>
      <c r="G210" s="296"/>
      <c r="H210" s="296"/>
      <c r="I210" s="296"/>
      <c r="J210" s="296"/>
      <c r="K210" s="296"/>
      <c r="L210" s="296"/>
      <c r="M210" s="296"/>
      <c r="N210" s="296"/>
      <c r="O210" s="296"/>
      <c r="P210" s="296"/>
      <c r="Q210" s="296"/>
      <c r="R210" s="296"/>
      <c r="S210" s="296"/>
      <c r="T210" s="296"/>
      <c r="U210" s="296"/>
      <c r="V210" s="296"/>
      <c r="W210" s="296"/>
      <c r="X210" s="296"/>
      <c r="Y210" s="296"/>
      <c r="Z210" s="296"/>
    </row>
    <row r="211">
      <c r="A211" s="296"/>
      <c r="B211" s="296"/>
      <c r="C211" s="296"/>
      <c r="D211" s="296"/>
      <c r="E211" s="296"/>
      <c r="F211" s="296"/>
      <c r="G211" s="296"/>
      <c r="H211" s="296"/>
      <c r="I211" s="296"/>
      <c r="J211" s="296"/>
      <c r="K211" s="296"/>
      <c r="L211" s="296"/>
      <c r="M211" s="296"/>
      <c r="N211" s="296"/>
      <c r="O211" s="296"/>
      <c r="P211" s="296"/>
      <c r="Q211" s="296"/>
      <c r="R211" s="296"/>
      <c r="S211" s="296"/>
      <c r="T211" s="296"/>
      <c r="U211" s="296"/>
      <c r="V211" s="296"/>
      <c r="W211" s="296"/>
      <c r="X211" s="296"/>
      <c r="Y211" s="296"/>
      <c r="Z211" s="296"/>
    </row>
    <row r="212">
      <c r="A212" s="296"/>
      <c r="B212" s="296"/>
      <c r="C212" s="296"/>
      <c r="D212" s="296"/>
      <c r="E212" s="296"/>
      <c r="F212" s="296"/>
      <c r="G212" s="296"/>
      <c r="H212" s="296"/>
      <c r="I212" s="296"/>
      <c r="J212" s="296"/>
      <c r="K212" s="296"/>
      <c r="L212" s="296"/>
      <c r="M212" s="296"/>
      <c r="N212" s="296"/>
      <c r="O212" s="296"/>
      <c r="P212" s="296"/>
      <c r="Q212" s="296"/>
      <c r="R212" s="296"/>
      <c r="S212" s="296"/>
      <c r="T212" s="296"/>
      <c r="U212" s="296"/>
      <c r="V212" s="296"/>
      <c r="W212" s="296"/>
      <c r="X212" s="296"/>
      <c r="Y212" s="296"/>
      <c r="Z212" s="296"/>
    </row>
    <row r="213">
      <c r="A213" s="296"/>
      <c r="B213" s="296"/>
      <c r="C213" s="296"/>
      <c r="D213" s="296"/>
      <c r="E213" s="296"/>
      <c r="F213" s="296"/>
      <c r="G213" s="296"/>
      <c r="H213" s="296"/>
      <c r="I213" s="296"/>
      <c r="J213" s="296"/>
      <c r="K213" s="296"/>
      <c r="L213" s="296"/>
      <c r="M213" s="296"/>
      <c r="N213" s="296"/>
      <c r="O213" s="296"/>
      <c r="P213" s="296"/>
      <c r="Q213" s="296"/>
      <c r="R213" s="296"/>
      <c r="S213" s="296"/>
      <c r="T213" s="296"/>
      <c r="U213" s="296"/>
      <c r="V213" s="296"/>
      <c r="W213" s="296"/>
      <c r="X213" s="296"/>
      <c r="Y213" s="296"/>
      <c r="Z213" s="296"/>
    </row>
    <row r="214">
      <c r="A214" s="296"/>
      <c r="B214" s="296"/>
      <c r="C214" s="296"/>
      <c r="D214" s="296"/>
      <c r="E214" s="296"/>
      <c r="F214" s="296"/>
      <c r="G214" s="296"/>
      <c r="H214" s="296"/>
      <c r="I214" s="296"/>
      <c r="J214" s="296"/>
      <c r="K214" s="296"/>
      <c r="L214" s="296"/>
      <c r="M214" s="296"/>
      <c r="N214" s="296"/>
      <c r="O214" s="296"/>
      <c r="P214" s="296"/>
      <c r="Q214" s="296"/>
      <c r="R214" s="296"/>
      <c r="S214" s="296"/>
      <c r="T214" s="296"/>
      <c r="U214" s="296"/>
      <c r="V214" s="296"/>
      <c r="W214" s="296"/>
      <c r="X214" s="296"/>
      <c r="Y214" s="296"/>
      <c r="Z214" s="296"/>
    </row>
    <row r="215">
      <c r="A215" s="296"/>
      <c r="B215" s="296"/>
      <c r="C215" s="296"/>
      <c r="D215" s="296"/>
      <c r="E215" s="296"/>
      <c r="F215" s="296"/>
      <c r="G215" s="296"/>
      <c r="H215" s="296"/>
      <c r="I215" s="296"/>
      <c r="J215" s="296"/>
      <c r="K215" s="296"/>
      <c r="L215" s="296"/>
      <c r="M215" s="296"/>
      <c r="N215" s="296"/>
      <c r="O215" s="296"/>
      <c r="P215" s="296"/>
      <c r="Q215" s="296"/>
      <c r="R215" s="296"/>
      <c r="S215" s="296"/>
      <c r="T215" s="296"/>
      <c r="U215" s="296"/>
      <c r="V215" s="296"/>
      <c r="W215" s="296"/>
      <c r="X215" s="296"/>
      <c r="Y215" s="296"/>
      <c r="Z215" s="296"/>
    </row>
    <row r="216">
      <c r="A216" s="296"/>
      <c r="B216" s="296"/>
      <c r="C216" s="296"/>
      <c r="D216" s="296"/>
      <c r="E216" s="296"/>
      <c r="F216" s="296"/>
      <c r="G216" s="296"/>
      <c r="H216" s="296"/>
      <c r="I216" s="296"/>
      <c r="J216" s="296"/>
      <c r="K216" s="296"/>
      <c r="L216" s="296"/>
      <c r="M216" s="296"/>
      <c r="N216" s="296"/>
      <c r="O216" s="296"/>
      <c r="P216" s="296"/>
      <c r="Q216" s="296"/>
      <c r="R216" s="296"/>
      <c r="S216" s="296"/>
      <c r="T216" s="296"/>
      <c r="U216" s="296"/>
      <c r="V216" s="296"/>
      <c r="W216" s="296"/>
      <c r="X216" s="296"/>
      <c r="Y216" s="296"/>
      <c r="Z216" s="296"/>
    </row>
    <row r="217">
      <c r="A217" s="296"/>
      <c r="B217" s="296"/>
      <c r="C217" s="296"/>
      <c r="D217" s="296"/>
      <c r="E217" s="296"/>
      <c r="F217" s="296"/>
      <c r="G217" s="296"/>
      <c r="H217" s="296"/>
      <c r="I217" s="296"/>
      <c r="J217" s="296"/>
      <c r="K217" s="296"/>
      <c r="L217" s="296"/>
      <c r="M217" s="296"/>
      <c r="N217" s="296"/>
      <c r="O217" s="296"/>
      <c r="P217" s="296"/>
      <c r="Q217" s="296"/>
      <c r="R217" s="296"/>
      <c r="S217" s="296"/>
      <c r="T217" s="296"/>
      <c r="U217" s="296"/>
      <c r="V217" s="296"/>
      <c r="W217" s="296"/>
      <c r="X217" s="296"/>
      <c r="Y217" s="296"/>
      <c r="Z217" s="296"/>
    </row>
    <row r="218">
      <c r="A218" s="296"/>
      <c r="B218" s="296"/>
      <c r="C218" s="296"/>
      <c r="D218" s="296"/>
      <c r="E218" s="296"/>
      <c r="F218" s="296"/>
      <c r="G218" s="296"/>
      <c r="H218" s="296"/>
      <c r="I218" s="296"/>
      <c r="J218" s="296"/>
      <c r="K218" s="296"/>
      <c r="L218" s="296"/>
      <c r="M218" s="296"/>
      <c r="N218" s="296"/>
      <c r="O218" s="296"/>
      <c r="P218" s="296"/>
      <c r="Q218" s="296"/>
      <c r="R218" s="296"/>
      <c r="S218" s="296"/>
      <c r="T218" s="296"/>
      <c r="U218" s="296"/>
      <c r="V218" s="296"/>
      <c r="W218" s="296"/>
      <c r="X218" s="296"/>
      <c r="Y218" s="296"/>
      <c r="Z218" s="296"/>
    </row>
    <row r="219">
      <c r="A219" s="296"/>
      <c r="B219" s="296"/>
      <c r="C219" s="296"/>
      <c r="D219" s="296"/>
      <c r="E219" s="296"/>
      <c r="F219" s="296"/>
      <c r="G219" s="296"/>
      <c r="H219" s="296"/>
      <c r="I219" s="296"/>
      <c r="J219" s="296"/>
      <c r="K219" s="296"/>
      <c r="L219" s="296"/>
      <c r="M219" s="296"/>
      <c r="N219" s="296"/>
      <c r="O219" s="296"/>
      <c r="P219" s="296"/>
      <c r="Q219" s="296"/>
      <c r="R219" s="296"/>
      <c r="S219" s="296"/>
      <c r="T219" s="296"/>
      <c r="U219" s="296"/>
      <c r="V219" s="296"/>
      <c r="W219" s="296"/>
      <c r="X219" s="296"/>
      <c r="Y219" s="296"/>
      <c r="Z219" s="296"/>
    </row>
    <row r="220">
      <c r="A220" s="296"/>
      <c r="B220" s="296"/>
      <c r="C220" s="296"/>
      <c r="D220" s="296"/>
      <c r="E220" s="296"/>
      <c r="F220" s="296"/>
      <c r="G220" s="296"/>
      <c r="H220" s="296"/>
      <c r="I220" s="296"/>
      <c r="J220" s="296"/>
      <c r="K220" s="296"/>
      <c r="L220" s="296"/>
      <c r="M220" s="296"/>
      <c r="N220" s="296"/>
      <c r="O220" s="296"/>
      <c r="P220" s="296"/>
      <c r="Q220" s="296"/>
      <c r="R220" s="296"/>
      <c r="S220" s="296"/>
      <c r="T220" s="296"/>
      <c r="U220" s="296"/>
      <c r="V220" s="296"/>
      <c r="W220" s="296"/>
      <c r="X220" s="296"/>
      <c r="Y220" s="296"/>
      <c r="Z220" s="296"/>
    </row>
    <row r="221">
      <c r="A221" s="296"/>
      <c r="B221" s="296"/>
      <c r="C221" s="296"/>
      <c r="D221" s="296"/>
      <c r="E221" s="296"/>
      <c r="F221" s="296"/>
      <c r="G221" s="296"/>
      <c r="H221" s="296"/>
      <c r="I221" s="296"/>
      <c r="J221" s="296"/>
      <c r="K221" s="296"/>
      <c r="L221" s="296"/>
      <c r="M221" s="296"/>
      <c r="N221" s="296"/>
      <c r="O221" s="296"/>
      <c r="P221" s="296"/>
      <c r="Q221" s="296"/>
      <c r="R221" s="296"/>
      <c r="S221" s="296"/>
      <c r="T221" s="296"/>
      <c r="U221" s="296"/>
      <c r="V221" s="296"/>
      <c r="W221" s="296"/>
      <c r="X221" s="296"/>
      <c r="Y221" s="296"/>
      <c r="Z221" s="296"/>
    </row>
    <row r="222">
      <c r="A222" s="296"/>
      <c r="B222" s="296"/>
      <c r="C222" s="296"/>
      <c r="D222" s="296"/>
      <c r="E222" s="296"/>
      <c r="F222" s="296"/>
      <c r="G222" s="296"/>
      <c r="H222" s="296"/>
      <c r="I222" s="296"/>
      <c r="J222" s="296"/>
      <c r="K222" s="296"/>
      <c r="L222" s="296"/>
      <c r="M222" s="296"/>
      <c r="N222" s="296"/>
      <c r="O222" s="296"/>
      <c r="P222" s="296"/>
      <c r="Q222" s="296"/>
      <c r="R222" s="296"/>
      <c r="S222" s="296"/>
      <c r="T222" s="296"/>
      <c r="U222" s="296"/>
      <c r="V222" s="296"/>
      <c r="W222" s="296"/>
      <c r="X222" s="296"/>
      <c r="Y222" s="296"/>
      <c r="Z222" s="296"/>
    </row>
    <row r="223">
      <c r="A223" s="296"/>
      <c r="B223" s="296"/>
      <c r="C223" s="296"/>
      <c r="D223" s="296"/>
      <c r="E223" s="296"/>
      <c r="F223" s="296"/>
      <c r="G223" s="296"/>
      <c r="H223" s="296"/>
      <c r="I223" s="296"/>
      <c r="J223" s="296"/>
      <c r="K223" s="296"/>
      <c r="L223" s="296"/>
      <c r="M223" s="296"/>
      <c r="N223" s="296"/>
      <c r="O223" s="296"/>
      <c r="P223" s="296"/>
      <c r="Q223" s="296"/>
      <c r="R223" s="296"/>
      <c r="S223" s="296"/>
      <c r="T223" s="296"/>
      <c r="U223" s="296"/>
      <c r="V223" s="296"/>
      <c r="W223" s="296"/>
      <c r="X223" s="296"/>
      <c r="Y223" s="296"/>
      <c r="Z223" s="296"/>
    </row>
    <row r="224">
      <c r="A224" s="296"/>
      <c r="B224" s="296"/>
      <c r="C224" s="296"/>
      <c r="D224" s="296"/>
      <c r="E224" s="296"/>
      <c r="F224" s="296"/>
      <c r="G224" s="296"/>
      <c r="H224" s="296"/>
      <c r="I224" s="296"/>
      <c r="J224" s="296"/>
      <c r="K224" s="296"/>
      <c r="L224" s="296"/>
      <c r="M224" s="296"/>
      <c r="N224" s="296"/>
      <c r="O224" s="296"/>
      <c r="P224" s="296"/>
      <c r="Q224" s="296"/>
      <c r="R224" s="296"/>
      <c r="S224" s="296"/>
      <c r="T224" s="296"/>
      <c r="U224" s="296"/>
      <c r="V224" s="296"/>
      <c r="W224" s="296"/>
      <c r="X224" s="296"/>
      <c r="Y224" s="296"/>
      <c r="Z224" s="296"/>
    </row>
    <row r="225">
      <c r="A225" s="296"/>
      <c r="B225" s="296"/>
      <c r="C225" s="296"/>
      <c r="D225" s="296"/>
      <c r="E225" s="296"/>
      <c r="F225" s="296"/>
      <c r="G225" s="296"/>
      <c r="H225" s="296"/>
      <c r="I225" s="296"/>
      <c r="J225" s="296"/>
      <c r="K225" s="296"/>
      <c r="L225" s="296"/>
      <c r="M225" s="296"/>
      <c r="N225" s="296"/>
      <c r="O225" s="296"/>
      <c r="P225" s="296"/>
      <c r="Q225" s="296"/>
      <c r="R225" s="296"/>
      <c r="S225" s="296"/>
      <c r="T225" s="296"/>
      <c r="U225" s="296"/>
      <c r="V225" s="296"/>
      <c r="W225" s="296"/>
      <c r="X225" s="296"/>
      <c r="Y225" s="296"/>
      <c r="Z225" s="296"/>
    </row>
    <row r="226">
      <c r="A226" s="296"/>
      <c r="B226" s="296"/>
      <c r="C226" s="296"/>
      <c r="D226" s="296"/>
      <c r="E226" s="296"/>
      <c r="F226" s="296"/>
      <c r="G226" s="296"/>
      <c r="H226" s="296"/>
      <c r="I226" s="296"/>
      <c r="J226" s="296"/>
      <c r="K226" s="296"/>
      <c r="L226" s="296"/>
      <c r="M226" s="296"/>
      <c r="N226" s="296"/>
      <c r="O226" s="296"/>
      <c r="P226" s="296"/>
      <c r="Q226" s="296"/>
      <c r="R226" s="296"/>
      <c r="S226" s="296"/>
      <c r="T226" s="296"/>
      <c r="U226" s="296"/>
      <c r="V226" s="296"/>
      <c r="W226" s="296"/>
      <c r="X226" s="296"/>
      <c r="Y226" s="296"/>
      <c r="Z226" s="296"/>
    </row>
    <row r="227">
      <c r="A227" s="296"/>
      <c r="B227" s="296"/>
      <c r="C227" s="296"/>
      <c r="D227" s="296"/>
      <c r="E227" s="296"/>
      <c r="F227" s="296"/>
      <c r="G227" s="296"/>
      <c r="H227" s="296"/>
      <c r="I227" s="296"/>
      <c r="J227" s="296"/>
      <c r="K227" s="296"/>
      <c r="L227" s="296"/>
      <c r="M227" s="296"/>
      <c r="N227" s="296"/>
      <c r="O227" s="296"/>
      <c r="P227" s="296"/>
      <c r="Q227" s="296"/>
      <c r="R227" s="296"/>
      <c r="S227" s="296"/>
      <c r="T227" s="296"/>
      <c r="U227" s="296"/>
      <c r="V227" s="296"/>
      <c r="W227" s="296"/>
      <c r="X227" s="296"/>
      <c r="Y227" s="296"/>
      <c r="Z227" s="296"/>
    </row>
    <row r="228">
      <c r="A228" s="296"/>
      <c r="B228" s="296"/>
      <c r="C228" s="296"/>
      <c r="D228" s="296"/>
      <c r="E228" s="296"/>
      <c r="F228" s="296"/>
      <c r="G228" s="296"/>
      <c r="H228" s="296"/>
      <c r="I228" s="296"/>
      <c r="J228" s="296"/>
      <c r="K228" s="296"/>
      <c r="L228" s="296"/>
      <c r="M228" s="296"/>
      <c r="N228" s="296"/>
      <c r="O228" s="296"/>
      <c r="P228" s="296"/>
      <c r="Q228" s="296"/>
      <c r="R228" s="296"/>
      <c r="S228" s="296"/>
      <c r="T228" s="296"/>
      <c r="U228" s="296"/>
      <c r="V228" s="296"/>
      <c r="W228" s="296"/>
      <c r="X228" s="296"/>
      <c r="Y228" s="296"/>
      <c r="Z228" s="296"/>
    </row>
    <row r="229">
      <c r="A229" s="296"/>
      <c r="B229" s="296"/>
      <c r="C229" s="296"/>
      <c r="D229" s="296"/>
      <c r="E229" s="296"/>
      <c r="F229" s="296"/>
      <c r="G229" s="296"/>
      <c r="H229" s="296"/>
      <c r="I229" s="296"/>
      <c r="J229" s="296"/>
      <c r="K229" s="296"/>
      <c r="L229" s="296"/>
      <c r="M229" s="296"/>
      <c r="N229" s="296"/>
      <c r="O229" s="296"/>
      <c r="P229" s="296"/>
      <c r="Q229" s="296"/>
      <c r="R229" s="296"/>
      <c r="S229" s="296"/>
      <c r="T229" s="296"/>
      <c r="U229" s="296"/>
      <c r="V229" s="296"/>
      <c r="W229" s="296"/>
      <c r="X229" s="296"/>
      <c r="Y229" s="296"/>
      <c r="Z229" s="296"/>
    </row>
    <row r="230">
      <c r="A230" s="296"/>
      <c r="B230" s="296"/>
      <c r="C230" s="296"/>
      <c r="D230" s="296"/>
      <c r="E230" s="296"/>
      <c r="F230" s="296"/>
      <c r="G230" s="296"/>
      <c r="H230" s="296"/>
      <c r="I230" s="296"/>
      <c r="J230" s="296"/>
      <c r="K230" s="296"/>
      <c r="L230" s="296"/>
      <c r="M230" s="296"/>
      <c r="N230" s="296"/>
      <c r="O230" s="296"/>
      <c r="P230" s="296"/>
      <c r="Q230" s="296"/>
      <c r="R230" s="296"/>
      <c r="S230" s="296"/>
      <c r="T230" s="296"/>
      <c r="U230" s="296"/>
      <c r="V230" s="296"/>
      <c r="W230" s="296"/>
      <c r="X230" s="296"/>
      <c r="Y230" s="296"/>
      <c r="Z230" s="296"/>
    </row>
    <row r="231">
      <c r="A231" s="296"/>
      <c r="B231" s="296"/>
      <c r="C231" s="296"/>
      <c r="D231" s="296"/>
      <c r="E231" s="296"/>
      <c r="F231" s="296"/>
      <c r="G231" s="296"/>
      <c r="H231" s="296"/>
      <c r="I231" s="296"/>
      <c r="J231" s="296"/>
      <c r="K231" s="296"/>
      <c r="L231" s="296"/>
      <c r="M231" s="296"/>
      <c r="N231" s="296"/>
      <c r="O231" s="296"/>
      <c r="P231" s="296"/>
      <c r="Q231" s="296"/>
      <c r="R231" s="296"/>
      <c r="S231" s="296"/>
      <c r="T231" s="296"/>
      <c r="U231" s="296"/>
      <c r="V231" s="296"/>
      <c r="W231" s="296"/>
      <c r="X231" s="296"/>
      <c r="Y231" s="296"/>
      <c r="Z231" s="296"/>
    </row>
    <row r="232">
      <c r="A232" s="296"/>
      <c r="B232" s="296"/>
      <c r="C232" s="296"/>
      <c r="D232" s="296"/>
      <c r="E232" s="296"/>
      <c r="F232" s="296"/>
      <c r="G232" s="296"/>
      <c r="H232" s="296"/>
      <c r="I232" s="296"/>
      <c r="J232" s="296"/>
      <c r="K232" s="296"/>
      <c r="L232" s="296"/>
      <c r="M232" s="296"/>
      <c r="N232" s="296"/>
      <c r="O232" s="296"/>
      <c r="P232" s="296"/>
      <c r="Q232" s="296"/>
      <c r="R232" s="296"/>
      <c r="S232" s="296"/>
      <c r="T232" s="296"/>
      <c r="U232" s="296"/>
      <c r="V232" s="296"/>
      <c r="W232" s="296"/>
      <c r="X232" s="296"/>
      <c r="Y232" s="296"/>
      <c r="Z232" s="296"/>
    </row>
    <row r="233">
      <c r="A233" s="296"/>
      <c r="B233" s="296"/>
      <c r="C233" s="296"/>
      <c r="D233" s="296"/>
      <c r="E233" s="296"/>
      <c r="F233" s="296"/>
      <c r="G233" s="296"/>
      <c r="H233" s="296"/>
      <c r="I233" s="296"/>
      <c r="J233" s="296"/>
      <c r="K233" s="296"/>
      <c r="L233" s="296"/>
      <c r="M233" s="296"/>
      <c r="N233" s="296"/>
      <c r="O233" s="296"/>
      <c r="P233" s="296"/>
      <c r="Q233" s="296"/>
      <c r="R233" s="296"/>
      <c r="S233" s="296"/>
      <c r="T233" s="296"/>
      <c r="U233" s="296"/>
      <c r="V233" s="296"/>
      <c r="W233" s="296"/>
      <c r="X233" s="296"/>
      <c r="Y233" s="296"/>
      <c r="Z233" s="296"/>
    </row>
    <row r="234">
      <c r="A234" s="296"/>
      <c r="B234" s="296"/>
      <c r="C234" s="296"/>
      <c r="D234" s="296"/>
      <c r="E234" s="296"/>
      <c r="F234" s="296"/>
      <c r="G234" s="296"/>
      <c r="H234" s="296"/>
      <c r="I234" s="296"/>
      <c r="J234" s="296"/>
      <c r="K234" s="296"/>
      <c r="L234" s="296"/>
      <c r="M234" s="296"/>
      <c r="N234" s="296"/>
      <c r="O234" s="296"/>
      <c r="P234" s="296"/>
      <c r="Q234" s="296"/>
      <c r="R234" s="296"/>
      <c r="S234" s="296"/>
      <c r="T234" s="296"/>
      <c r="U234" s="296"/>
      <c r="V234" s="296"/>
      <c r="W234" s="296"/>
      <c r="X234" s="296"/>
      <c r="Y234" s="296"/>
      <c r="Z234" s="296"/>
    </row>
    <row r="235">
      <c r="A235" s="296"/>
      <c r="B235" s="296"/>
      <c r="C235" s="296"/>
      <c r="D235" s="296"/>
      <c r="E235" s="296"/>
      <c r="F235" s="296"/>
      <c r="G235" s="296"/>
      <c r="H235" s="296"/>
      <c r="I235" s="296"/>
      <c r="J235" s="296"/>
      <c r="K235" s="296"/>
      <c r="L235" s="296"/>
      <c r="M235" s="296"/>
      <c r="N235" s="296"/>
      <c r="O235" s="296"/>
      <c r="P235" s="296"/>
      <c r="Q235" s="296"/>
      <c r="R235" s="296"/>
      <c r="S235" s="296"/>
      <c r="T235" s="296"/>
      <c r="U235" s="296"/>
      <c r="V235" s="296"/>
      <c r="W235" s="296"/>
      <c r="X235" s="296"/>
      <c r="Y235" s="296"/>
      <c r="Z235" s="296"/>
    </row>
    <row r="236">
      <c r="A236" s="296"/>
      <c r="B236" s="296"/>
      <c r="C236" s="296"/>
      <c r="D236" s="296"/>
      <c r="E236" s="296"/>
      <c r="F236" s="296"/>
      <c r="G236" s="296"/>
      <c r="H236" s="296"/>
      <c r="I236" s="296"/>
      <c r="J236" s="296"/>
      <c r="K236" s="296"/>
      <c r="L236" s="296"/>
      <c r="M236" s="296"/>
      <c r="N236" s="296"/>
      <c r="O236" s="296"/>
      <c r="P236" s="296"/>
      <c r="Q236" s="296"/>
      <c r="R236" s="296"/>
      <c r="S236" s="296"/>
      <c r="T236" s="296"/>
      <c r="U236" s="296"/>
      <c r="V236" s="296"/>
      <c r="W236" s="296"/>
      <c r="X236" s="296"/>
      <c r="Y236" s="296"/>
      <c r="Z236" s="296"/>
    </row>
    <row r="237">
      <c r="A237" s="296"/>
      <c r="B237" s="296"/>
      <c r="C237" s="296"/>
      <c r="D237" s="296"/>
      <c r="E237" s="296"/>
      <c r="F237" s="296"/>
      <c r="G237" s="296"/>
      <c r="H237" s="296"/>
      <c r="I237" s="296"/>
      <c r="J237" s="296"/>
      <c r="K237" s="296"/>
      <c r="L237" s="296"/>
      <c r="M237" s="296"/>
      <c r="N237" s="296"/>
      <c r="O237" s="296"/>
      <c r="P237" s="296"/>
      <c r="Q237" s="296"/>
      <c r="R237" s="296"/>
      <c r="S237" s="296"/>
      <c r="T237" s="296"/>
      <c r="U237" s="296"/>
      <c r="V237" s="296"/>
      <c r="W237" s="296"/>
      <c r="X237" s="296"/>
      <c r="Y237" s="296"/>
      <c r="Z237" s="296"/>
    </row>
    <row r="238">
      <c r="A238" s="296"/>
      <c r="B238" s="296"/>
      <c r="C238" s="296"/>
      <c r="D238" s="296"/>
      <c r="E238" s="296"/>
      <c r="F238" s="296"/>
      <c r="G238" s="296"/>
      <c r="H238" s="296"/>
      <c r="I238" s="296"/>
      <c r="J238" s="296"/>
      <c r="K238" s="296"/>
      <c r="L238" s="296"/>
      <c r="M238" s="296"/>
      <c r="N238" s="296"/>
      <c r="O238" s="296"/>
      <c r="P238" s="296"/>
      <c r="Q238" s="296"/>
      <c r="R238" s="296"/>
      <c r="S238" s="296"/>
      <c r="T238" s="296"/>
      <c r="U238" s="296"/>
      <c r="V238" s="296"/>
      <c r="W238" s="296"/>
      <c r="X238" s="296"/>
      <c r="Y238" s="296"/>
      <c r="Z238" s="296"/>
    </row>
    <row r="239">
      <c r="A239" s="296"/>
      <c r="B239" s="296"/>
      <c r="C239" s="296"/>
      <c r="D239" s="296"/>
      <c r="E239" s="296"/>
      <c r="F239" s="296"/>
      <c r="G239" s="296"/>
      <c r="H239" s="296"/>
      <c r="I239" s="296"/>
      <c r="J239" s="296"/>
      <c r="K239" s="296"/>
      <c r="L239" s="296"/>
      <c r="M239" s="296"/>
      <c r="N239" s="296"/>
      <c r="O239" s="296"/>
      <c r="P239" s="296"/>
      <c r="Q239" s="296"/>
      <c r="R239" s="296"/>
      <c r="S239" s="296"/>
      <c r="T239" s="296"/>
      <c r="U239" s="296"/>
      <c r="V239" s="296"/>
      <c r="W239" s="296"/>
      <c r="X239" s="296"/>
      <c r="Y239" s="296"/>
      <c r="Z239" s="296"/>
    </row>
    <row r="240">
      <c r="A240" s="296"/>
      <c r="B240" s="296"/>
      <c r="C240" s="296"/>
      <c r="D240" s="296"/>
      <c r="E240" s="296"/>
      <c r="F240" s="296"/>
      <c r="G240" s="296"/>
      <c r="H240" s="296"/>
      <c r="I240" s="296"/>
      <c r="J240" s="296"/>
      <c r="K240" s="296"/>
      <c r="L240" s="296"/>
      <c r="M240" s="296"/>
      <c r="N240" s="296"/>
      <c r="O240" s="296"/>
      <c r="P240" s="296"/>
      <c r="Q240" s="296"/>
      <c r="R240" s="296"/>
      <c r="S240" s="296"/>
      <c r="T240" s="296"/>
      <c r="U240" s="296"/>
      <c r="V240" s="296"/>
      <c r="W240" s="296"/>
      <c r="X240" s="296"/>
      <c r="Y240" s="296"/>
      <c r="Z240" s="296"/>
    </row>
    <row r="241">
      <c r="A241" s="296"/>
      <c r="B241" s="296"/>
      <c r="C241" s="296"/>
      <c r="D241" s="296"/>
      <c r="E241" s="296"/>
      <c r="F241" s="296"/>
      <c r="G241" s="296"/>
      <c r="H241" s="296"/>
      <c r="I241" s="296"/>
      <c r="J241" s="296"/>
      <c r="K241" s="296"/>
      <c r="L241" s="296"/>
      <c r="M241" s="296"/>
      <c r="N241" s="296"/>
      <c r="O241" s="296"/>
      <c r="P241" s="296"/>
      <c r="Q241" s="296"/>
      <c r="R241" s="296"/>
      <c r="S241" s="296"/>
      <c r="T241" s="296"/>
      <c r="U241" s="296"/>
      <c r="V241" s="296"/>
      <c r="W241" s="296"/>
      <c r="X241" s="296"/>
      <c r="Y241" s="296"/>
      <c r="Z241" s="296"/>
    </row>
    <row r="242">
      <c r="A242" s="296"/>
      <c r="B242" s="296"/>
      <c r="C242" s="296"/>
      <c r="D242" s="296"/>
      <c r="E242" s="296"/>
      <c r="F242" s="296"/>
      <c r="G242" s="296"/>
      <c r="H242" s="296"/>
      <c r="I242" s="296"/>
      <c r="J242" s="296"/>
      <c r="K242" s="296"/>
      <c r="L242" s="296"/>
      <c r="M242" s="296"/>
      <c r="N242" s="296"/>
      <c r="O242" s="296"/>
      <c r="P242" s="296"/>
      <c r="Q242" s="296"/>
      <c r="R242" s="296"/>
      <c r="S242" s="296"/>
      <c r="T242" s="296"/>
      <c r="U242" s="296"/>
      <c r="V242" s="296"/>
      <c r="W242" s="296"/>
      <c r="X242" s="296"/>
      <c r="Y242" s="296"/>
      <c r="Z242" s="296"/>
    </row>
    <row r="243">
      <c r="A243" s="296"/>
      <c r="B243" s="296"/>
      <c r="C243" s="296"/>
      <c r="D243" s="296"/>
      <c r="E243" s="296"/>
      <c r="F243" s="296"/>
      <c r="G243" s="296"/>
      <c r="H243" s="296"/>
      <c r="I243" s="296"/>
      <c r="J243" s="296"/>
      <c r="K243" s="296"/>
      <c r="L243" s="296"/>
      <c r="M243" s="296"/>
      <c r="N243" s="296"/>
      <c r="O243" s="296"/>
      <c r="P243" s="296"/>
      <c r="Q243" s="296"/>
      <c r="R243" s="296"/>
      <c r="S243" s="296"/>
      <c r="T243" s="296"/>
      <c r="U243" s="296"/>
      <c r="V243" s="296"/>
      <c r="W243" s="296"/>
      <c r="X243" s="296"/>
      <c r="Y243" s="296"/>
      <c r="Z243" s="296"/>
    </row>
    <row r="244">
      <c r="A244" s="296"/>
      <c r="B244" s="296"/>
      <c r="C244" s="296"/>
      <c r="D244" s="296"/>
      <c r="E244" s="296"/>
      <c r="F244" s="296"/>
      <c r="G244" s="296"/>
      <c r="H244" s="296"/>
      <c r="I244" s="296"/>
      <c r="J244" s="296"/>
      <c r="K244" s="296"/>
      <c r="L244" s="296"/>
      <c r="M244" s="296"/>
      <c r="N244" s="296"/>
      <c r="O244" s="296"/>
      <c r="P244" s="296"/>
      <c r="Q244" s="296"/>
      <c r="R244" s="296"/>
      <c r="S244" s="296"/>
      <c r="T244" s="296"/>
      <c r="U244" s="296"/>
      <c r="V244" s="296"/>
      <c r="W244" s="296"/>
      <c r="X244" s="296"/>
      <c r="Y244" s="296"/>
      <c r="Z244" s="296"/>
    </row>
    <row r="245">
      <c r="A245" s="296"/>
      <c r="B245" s="296"/>
      <c r="C245" s="296"/>
      <c r="D245" s="296"/>
      <c r="E245" s="296"/>
      <c r="F245" s="296"/>
      <c r="G245" s="296"/>
      <c r="H245" s="296"/>
      <c r="I245" s="296"/>
      <c r="J245" s="296"/>
      <c r="K245" s="296"/>
      <c r="L245" s="296"/>
      <c r="M245" s="296"/>
      <c r="N245" s="296"/>
      <c r="O245" s="296"/>
      <c r="P245" s="296"/>
      <c r="Q245" s="296"/>
      <c r="R245" s="296"/>
      <c r="S245" s="296"/>
      <c r="T245" s="296"/>
      <c r="U245" s="296"/>
      <c r="V245" s="296"/>
      <c r="W245" s="296"/>
      <c r="X245" s="296"/>
      <c r="Y245" s="296"/>
      <c r="Z245" s="296"/>
    </row>
    <row r="246">
      <c r="A246" s="296"/>
      <c r="B246" s="296"/>
      <c r="C246" s="296"/>
      <c r="D246" s="296"/>
      <c r="E246" s="296"/>
      <c r="F246" s="296"/>
      <c r="G246" s="296"/>
      <c r="H246" s="296"/>
      <c r="I246" s="296"/>
      <c r="J246" s="296"/>
      <c r="K246" s="296"/>
      <c r="L246" s="296"/>
      <c r="M246" s="296"/>
      <c r="N246" s="296"/>
      <c r="O246" s="296"/>
      <c r="P246" s="296"/>
      <c r="Q246" s="296"/>
      <c r="R246" s="296"/>
      <c r="S246" s="296"/>
      <c r="T246" s="296"/>
      <c r="U246" s="296"/>
      <c r="V246" s="296"/>
      <c r="W246" s="296"/>
      <c r="X246" s="296"/>
      <c r="Y246" s="296"/>
      <c r="Z246" s="296"/>
    </row>
    <row r="247">
      <c r="A247" s="296"/>
      <c r="B247" s="296"/>
      <c r="C247" s="296"/>
      <c r="D247" s="296"/>
      <c r="E247" s="296"/>
      <c r="F247" s="296"/>
      <c r="G247" s="296"/>
      <c r="H247" s="296"/>
      <c r="I247" s="296"/>
      <c r="J247" s="296"/>
      <c r="K247" s="296"/>
      <c r="L247" s="296"/>
      <c r="M247" s="296"/>
      <c r="N247" s="296"/>
      <c r="O247" s="296"/>
      <c r="P247" s="296"/>
      <c r="Q247" s="296"/>
      <c r="R247" s="296"/>
      <c r="S247" s="296"/>
      <c r="T247" s="296"/>
      <c r="U247" s="296"/>
      <c r="V247" s="296"/>
      <c r="W247" s="296"/>
      <c r="X247" s="296"/>
      <c r="Y247" s="296"/>
      <c r="Z247" s="296"/>
    </row>
    <row r="248">
      <c r="A248" s="296"/>
      <c r="B248" s="296"/>
      <c r="C248" s="296"/>
      <c r="D248" s="296"/>
      <c r="E248" s="296"/>
      <c r="F248" s="296"/>
      <c r="G248" s="296"/>
      <c r="H248" s="296"/>
      <c r="I248" s="296"/>
      <c r="J248" s="296"/>
      <c r="K248" s="296"/>
      <c r="L248" s="296"/>
      <c r="M248" s="296"/>
      <c r="N248" s="296"/>
      <c r="O248" s="296"/>
      <c r="P248" s="296"/>
      <c r="Q248" s="296"/>
      <c r="R248" s="296"/>
      <c r="S248" s="296"/>
      <c r="T248" s="296"/>
      <c r="U248" s="296"/>
      <c r="V248" s="296"/>
      <c r="W248" s="296"/>
      <c r="X248" s="296"/>
      <c r="Y248" s="296"/>
      <c r="Z248" s="296"/>
    </row>
    <row r="249">
      <c r="A249" s="296"/>
      <c r="B249" s="296"/>
      <c r="C249" s="296"/>
      <c r="D249" s="296"/>
      <c r="E249" s="296"/>
      <c r="F249" s="296"/>
      <c r="G249" s="296"/>
      <c r="H249" s="296"/>
      <c r="I249" s="296"/>
      <c r="J249" s="296"/>
      <c r="K249" s="296"/>
      <c r="L249" s="296"/>
      <c r="M249" s="296"/>
      <c r="N249" s="296"/>
      <c r="O249" s="296"/>
      <c r="P249" s="296"/>
      <c r="Q249" s="296"/>
      <c r="R249" s="296"/>
      <c r="S249" s="296"/>
      <c r="T249" s="296"/>
      <c r="U249" s="296"/>
      <c r="V249" s="296"/>
      <c r="W249" s="296"/>
      <c r="X249" s="296"/>
      <c r="Y249" s="296"/>
      <c r="Z249" s="296"/>
    </row>
    <row r="250">
      <c r="A250" s="296"/>
      <c r="B250" s="296"/>
      <c r="C250" s="296"/>
      <c r="D250" s="296"/>
      <c r="E250" s="296"/>
      <c r="F250" s="296"/>
      <c r="G250" s="296"/>
      <c r="H250" s="296"/>
      <c r="I250" s="296"/>
      <c r="J250" s="296"/>
      <c r="K250" s="296"/>
      <c r="L250" s="296"/>
      <c r="M250" s="296"/>
      <c r="N250" s="296"/>
      <c r="O250" s="296"/>
      <c r="P250" s="296"/>
      <c r="Q250" s="296"/>
      <c r="R250" s="296"/>
      <c r="S250" s="296"/>
      <c r="T250" s="296"/>
      <c r="U250" s="296"/>
      <c r="V250" s="296"/>
      <c r="W250" s="296"/>
      <c r="X250" s="296"/>
      <c r="Y250" s="296"/>
      <c r="Z250" s="296"/>
    </row>
    <row r="251">
      <c r="A251" s="296"/>
      <c r="B251" s="296"/>
      <c r="C251" s="296"/>
      <c r="D251" s="296"/>
      <c r="E251" s="296"/>
      <c r="F251" s="296"/>
      <c r="G251" s="296"/>
      <c r="H251" s="296"/>
      <c r="I251" s="296"/>
      <c r="J251" s="296"/>
      <c r="K251" s="296"/>
      <c r="L251" s="296"/>
      <c r="M251" s="296"/>
      <c r="N251" s="296"/>
      <c r="O251" s="296"/>
      <c r="P251" s="296"/>
      <c r="Q251" s="296"/>
      <c r="R251" s="296"/>
      <c r="S251" s="296"/>
      <c r="T251" s="296"/>
      <c r="U251" s="296"/>
      <c r="V251" s="296"/>
      <c r="W251" s="296"/>
      <c r="X251" s="296"/>
      <c r="Y251" s="296"/>
      <c r="Z251" s="296"/>
    </row>
    <row r="252">
      <c r="A252" s="296"/>
      <c r="B252" s="296"/>
      <c r="C252" s="296"/>
      <c r="D252" s="296"/>
      <c r="E252" s="296"/>
      <c r="F252" s="296"/>
      <c r="G252" s="296"/>
      <c r="H252" s="296"/>
      <c r="I252" s="296"/>
      <c r="J252" s="296"/>
      <c r="K252" s="296"/>
      <c r="L252" s="296"/>
      <c r="M252" s="296"/>
      <c r="N252" s="296"/>
      <c r="O252" s="296"/>
      <c r="P252" s="296"/>
      <c r="Q252" s="296"/>
      <c r="R252" s="296"/>
      <c r="S252" s="296"/>
      <c r="T252" s="296"/>
      <c r="U252" s="296"/>
      <c r="V252" s="296"/>
      <c r="W252" s="296"/>
      <c r="X252" s="296"/>
      <c r="Y252" s="296"/>
      <c r="Z252" s="296"/>
    </row>
    <row r="253">
      <c r="A253" s="296"/>
      <c r="B253" s="296"/>
      <c r="C253" s="296"/>
      <c r="D253" s="296"/>
      <c r="E253" s="296"/>
      <c r="F253" s="296"/>
      <c r="G253" s="296"/>
      <c r="H253" s="296"/>
      <c r="I253" s="296"/>
      <c r="J253" s="296"/>
      <c r="K253" s="296"/>
      <c r="L253" s="296"/>
      <c r="M253" s="296"/>
      <c r="N253" s="296"/>
      <c r="O253" s="296"/>
      <c r="P253" s="296"/>
      <c r="Q253" s="296"/>
      <c r="R253" s="296"/>
      <c r="S253" s="296"/>
      <c r="T253" s="296"/>
      <c r="U253" s="296"/>
      <c r="V253" s="296"/>
      <c r="W253" s="296"/>
      <c r="X253" s="296"/>
      <c r="Y253" s="296"/>
      <c r="Z253" s="296"/>
    </row>
    <row r="254">
      <c r="A254" s="296"/>
      <c r="B254" s="296"/>
      <c r="C254" s="296"/>
      <c r="D254" s="296"/>
      <c r="E254" s="296"/>
      <c r="F254" s="296"/>
      <c r="G254" s="296"/>
      <c r="H254" s="296"/>
      <c r="I254" s="296"/>
      <c r="J254" s="296"/>
      <c r="K254" s="296"/>
      <c r="L254" s="296"/>
      <c r="M254" s="296"/>
      <c r="N254" s="296"/>
      <c r="O254" s="296"/>
      <c r="P254" s="296"/>
      <c r="Q254" s="296"/>
      <c r="R254" s="296"/>
      <c r="S254" s="296"/>
      <c r="T254" s="296"/>
      <c r="U254" s="296"/>
      <c r="V254" s="296"/>
      <c r="W254" s="296"/>
      <c r="X254" s="296"/>
      <c r="Y254" s="296"/>
      <c r="Z254" s="296"/>
    </row>
    <row r="255">
      <c r="A255" s="296"/>
      <c r="B255" s="296"/>
      <c r="C255" s="296"/>
      <c r="D255" s="296"/>
      <c r="E255" s="296"/>
      <c r="F255" s="296"/>
      <c r="G255" s="296"/>
      <c r="H255" s="296"/>
      <c r="I255" s="296"/>
      <c r="J255" s="296"/>
      <c r="K255" s="296"/>
      <c r="L255" s="296"/>
      <c r="M255" s="296"/>
      <c r="N255" s="296"/>
      <c r="O255" s="296"/>
      <c r="P255" s="296"/>
      <c r="Q255" s="296"/>
      <c r="R255" s="296"/>
      <c r="S255" s="296"/>
      <c r="T255" s="296"/>
      <c r="U255" s="296"/>
      <c r="V255" s="296"/>
      <c r="W255" s="296"/>
      <c r="X255" s="296"/>
      <c r="Y255" s="296"/>
      <c r="Z255" s="296"/>
    </row>
    <row r="256">
      <c r="A256" s="296"/>
      <c r="B256" s="296"/>
      <c r="C256" s="296"/>
      <c r="D256" s="296"/>
      <c r="E256" s="296"/>
      <c r="F256" s="296"/>
      <c r="G256" s="296"/>
      <c r="H256" s="296"/>
      <c r="I256" s="296"/>
      <c r="J256" s="296"/>
      <c r="K256" s="296"/>
      <c r="L256" s="296"/>
      <c r="M256" s="296"/>
      <c r="N256" s="296"/>
      <c r="O256" s="296"/>
      <c r="P256" s="296"/>
      <c r="Q256" s="296"/>
      <c r="R256" s="296"/>
      <c r="S256" s="296"/>
      <c r="T256" s="296"/>
      <c r="U256" s="296"/>
      <c r="V256" s="296"/>
      <c r="W256" s="296"/>
      <c r="X256" s="296"/>
      <c r="Y256" s="296"/>
      <c r="Z256" s="296"/>
    </row>
    <row r="257">
      <c r="A257" s="296"/>
      <c r="B257" s="296"/>
      <c r="C257" s="296"/>
      <c r="D257" s="296"/>
      <c r="E257" s="296"/>
      <c r="F257" s="296"/>
      <c r="G257" s="296"/>
      <c r="H257" s="296"/>
      <c r="I257" s="296"/>
      <c r="J257" s="296"/>
      <c r="K257" s="296"/>
      <c r="L257" s="296"/>
      <c r="M257" s="296"/>
      <c r="N257" s="296"/>
      <c r="O257" s="296"/>
      <c r="P257" s="296"/>
      <c r="Q257" s="296"/>
      <c r="R257" s="296"/>
      <c r="S257" s="296"/>
      <c r="T257" s="296"/>
      <c r="U257" s="296"/>
      <c r="V257" s="296"/>
      <c r="W257" s="296"/>
      <c r="X257" s="296"/>
      <c r="Y257" s="296"/>
      <c r="Z257" s="296"/>
    </row>
    <row r="258">
      <c r="A258" s="296"/>
      <c r="B258" s="296"/>
      <c r="C258" s="296"/>
      <c r="D258" s="296"/>
      <c r="E258" s="296"/>
      <c r="F258" s="296"/>
      <c r="G258" s="296"/>
      <c r="H258" s="296"/>
      <c r="I258" s="296"/>
      <c r="J258" s="296"/>
      <c r="K258" s="296"/>
      <c r="L258" s="296"/>
      <c r="M258" s="296"/>
      <c r="N258" s="296"/>
      <c r="O258" s="296"/>
      <c r="P258" s="296"/>
      <c r="Q258" s="296"/>
      <c r="R258" s="296"/>
      <c r="S258" s="296"/>
      <c r="T258" s="296"/>
      <c r="U258" s="296"/>
      <c r="V258" s="296"/>
      <c r="W258" s="296"/>
      <c r="X258" s="296"/>
      <c r="Y258" s="296"/>
      <c r="Z258" s="296"/>
    </row>
    <row r="259">
      <c r="A259" s="296"/>
      <c r="B259" s="296"/>
      <c r="C259" s="296"/>
      <c r="D259" s="296"/>
      <c r="E259" s="296"/>
      <c r="F259" s="296"/>
      <c r="G259" s="296"/>
      <c r="H259" s="296"/>
      <c r="I259" s="296"/>
      <c r="J259" s="296"/>
      <c r="K259" s="296"/>
      <c r="L259" s="296"/>
      <c r="M259" s="296"/>
      <c r="N259" s="296"/>
      <c r="O259" s="296"/>
      <c r="P259" s="296"/>
      <c r="Q259" s="296"/>
      <c r="R259" s="296"/>
      <c r="S259" s="296"/>
      <c r="T259" s="296"/>
      <c r="U259" s="296"/>
      <c r="V259" s="296"/>
      <c r="W259" s="296"/>
      <c r="X259" s="296"/>
      <c r="Y259" s="296"/>
      <c r="Z259" s="296"/>
    </row>
    <row r="260">
      <c r="A260" s="296"/>
      <c r="B260" s="296"/>
      <c r="C260" s="296"/>
      <c r="D260" s="296"/>
      <c r="E260" s="296"/>
      <c r="F260" s="296"/>
      <c r="G260" s="296"/>
      <c r="H260" s="296"/>
      <c r="I260" s="296"/>
      <c r="J260" s="296"/>
      <c r="K260" s="296"/>
      <c r="L260" s="296"/>
      <c r="M260" s="296"/>
      <c r="N260" s="296"/>
      <c r="O260" s="296"/>
      <c r="P260" s="296"/>
      <c r="Q260" s="296"/>
      <c r="R260" s="296"/>
      <c r="S260" s="296"/>
      <c r="T260" s="296"/>
      <c r="U260" s="296"/>
      <c r="V260" s="296"/>
      <c r="W260" s="296"/>
      <c r="X260" s="296"/>
      <c r="Y260" s="296"/>
      <c r="Z260" s="296"/>
    </row>
    <row r="261">
      <c r="A261" s="296"/>
      <c r="B261" s="296"/>
      <c r="C261" s="296"/>
      <c r="D261" s="296"/>
      <c r="E261" s="296"/>
      <c r="F261" s="296"/>
      <c r="G261" s="296"/>
      <c r="H261" s="296"/>
      <c r="I261" s="296"/>
      <c r="J261" s="296"/>
      <c r="K261" s="296"/>
      <c r="L261" s="296"/>
      <c r="M261" s="296"/>
      <c r="N261" s="296"/>
      <c r="O261" s="296"/>
      <c r="P261" s="296"/>
      <c r="Q261" s="296"/>
      <c r="R261" s="296"/>
      <c r="S261" s="296"/>
      <c r="T261" s="296"/>
      <c r="U261" s="296"/>
      <c r="V261" s="296"/>
      <c r="W261" s="296"/>
      <c r="X261" s="296"/>
      <c r="Y261" s="296"/>
      <c r="Z261" s="296"/>
    </row>
    <row r="262">
      <c r="A262" s="296"/>
      <c r="B262" s="296"/>
      <c r="C262" s="296"/>
      <c r="D262" s="296"/>
      <c r="E262" s="296"/>
      <c r="F262" s="296"/>
      <c r="G262" s="296"/>
      <c r="H262" s="296"/>
      <c r="I262" s="296"/>
      <c r="J262" s="296"/>
      <c r="K262" s="296"/>
      <c r="L262" s="296"/>
      <c r="M262" s="296"/>
      <c r="N262" s="296"/>
      <c r="O262" s="296"/>
      <c r="P262" s="296"/>
      <c r="Q262" s="296"/>
      <c r="R262" s="296"/>
      <c r="S262" s="296"/>
      <c r="T262" s="296"/>
      <c r="U262" s="296"/>
      <c r="V262" s="296"/>
      <c r="W262" s="296"/>
      <c r="X262" s="296"/>
      <c r="Y262" s="296"/>
      <c r="Z262" s="296"/>
    </row>
    <row r="263">
      <c r="A263" s="296"/>
      <c r="B263" s="296"/>
      <c r="C263" s="296"/>
      <c r="D263" s="296"/>
      <c r="E263" s="296"/>
      <c r="F263" s="296"/>
      <c r="G263" s="296"/>
      <c r="H263" s="296"/>
      <c r="I263" s="296"/>
      <c r="J263" s="296"/>
      <c r="K263" s="296"/>
      <c r="L263" s="296"/>
      <c r="M263" s="296"/>
      <c r="N263" s="296"/>
      <c r="O263" s="296"/>
      <c r="P263" s="296"/>
      <c r="Q263" s="296"/>
      <c r="R263" s="296"/>
      <c r="S263" s="296"/>
      <c r="T263" s="296"/>
      <c r="U263" s="296"/>
      <c r="V263" s="296"/>
      <c r="W263" s="296"/>
      <c r="X263" s="296"/>
      <c r="Y263" s="296"/>
      <c r="Z263" s="296"/>
    </row>
    <row r="264">
      <c r="A264" s="296"/>
      <c r="B264" s="296"/>
      <c r="C264" s="296"/>
      <c r="D264" s="296"/>
      <c r="E264" s="296"/>
      <c r="F264" s="296"/>
      <c r="G264" s="296"/>
      <c r="H264" s="296"/>
      <c r="I264" s="296"/>
      <c r="J264" s="296"/>
      <c r="K264" s="296"/>
      <c r="L264" s="296"/>
      <c r="M264" s="296"/>
      <c r="N264" s="296"/>
      <c r="O264" s="296"/>
      <c r="P264" s="296"/>
      <c r="Q264" s="296"/>
      <c r="R264" s="296"/>
      <c r="S264" s="296"/>
      <c r="T264" s="296"/>
      <c r="U264" s="296"/>
      <c r="V264" s="296"/>
      <c r="W264" s="296"/>
      <c r="X264" s="296"/>
      <c r="Y264" s="296"/>
      <c r="Z264" s="296"/>
    </row>
    <row r="265">
      <c r="A265" s="296"/>
      <c r="B265" s="296"/>
      <c r="C265" s="296"/>
      <c r="D265" s="296"/>
      <c r="E265" s="296"/>
      <c r="F265" s="296"/>
      <c r="G265" s="296"/>
      <c r="H265" s="296"/>
      <c r="I265" s="296"/>
      <c r="J265" s="296"/>
      <c r="K265" s="296"/>
      <c r="L265" s="296"/>
      <c r="M265" s="296"/>
      <c r="N265" s="296"/>
      <c r="O265" s="296"/>
      <c r="P265" s="296"/>
      <c r="Q265" s="296"/>
      <c r="R265" s="296"/>
      <c r="S265" s="296"/>
      <c r="T265" s="296"/>
      <c r="U265" s="296"/>
      <c r="V265" s="296"/>
      <c r="W265" s="296"/>
      <c r="X265" s="296"/>
      <c r="Y265" s="296"/>
      <c r="Z265" s="296"/>
    </row>
    <row r="266">
      <c r="A266" s="296"/>
      <c r="B266" s="296"/>
      <c r="C266" s="296"/>
      <c r="D266" s="296"/>
      <c r="E266" s="296"/>
      <c r="F266" s="296"/>
      <c r="G266" s="296"/>
      <c r="H266" s="296"/>
      <c r="I266" s="296"/>
      <c r="J266" s="296"/>
      <c r="K266" s="296"/>
      <c r="L266" s="296"/>
      <c r="M266" s="296"/>
      <c r="N266" s="296"/>
      <c r="O266" s="296"/>
      <c r="P266" s="296"/>
      <c r="Q266" s="296"/>
      <c r="R266" s="296"/>
      <c r="S266" s="296"/>
      <c r="T266" s="296"/>
      <c r="U266" s="296"/>
      <c r="V266" s="296"/>
      <c r="W266" s="296"/>
      <c r="X266" s="296"/>
      <c r="Y266" s="296"/>
      <c r="Z266" s="296"/>
    </row>
    <row r="267">
      <c r="A267" s="296"/>
      <c r="B267" s="296"/>
      <c r="C267" s="296"/>
      <c r="D267" s="296"/>
      <c r="E267" s="296"/>
      <c r="F267" s="296"/>
      <c r="G267" s="296"/>
      <c r="H267" s="296"/>
      <c r="I267" s="296"/>
      <c r="J267" s="296"/>
      <c r="K267" s="296"/>
      <c r="L267" s="296"/>
      <c r="M267" s="296"/>
      <c r="N267" s="296"/>
      <c r="O267" s="296"/>
      <c r="P267" s="296"/>
      <c r="Q267" s="296"/>
      <c r="R267" s="296"/>
      <c r="S267" s="296"/>
      <c r="T267" s="296"/>
      <c r="U267" s="296"/>
      <c r="V267" s="296"/>
      <c r="W267" s="296"/>
      <c r="X267" s="296"/>
      <c r="Y267" s="296"/>
      <c r="Z267" s="296"/>
    </row>
    <row r="268">
      <c r="A268" s="296"/>
      <c r="B268" s="296"/>
      <c r="C268" s="296"/>
      <c r="D268" s="296"/>
      <c r="E268" s="296"/>
      <c r="F268" s="296"/>
      <c r="G268" s="296"/>
      <c r="H268" s="296"/>
      <c r="I268" s="296"/>
      <c r="J268" s="296"/>
      <c r="K268" s="296"/>
      <c r="L268" s="296"/>
      <c r="M268" s="296"/>
      <c r="N268" s="296"/>
      <c r="O268" s="296"/>
      <c r="P268" s="296"/>
      <c r="Q268" s="296"/>
      <c r="R268" s="296"/>
      <c r="S268" s="296"/>
      <c r="T268" s="296"/>
      <c r="U268" s="296"/>
      <c r="V268" s="296"/>
      <c r="W268" s="296"/>
      <c r="X268" s="296"/>
      <c r="Y268" s="296"/>
      <c r="Z268" s="296"/>
    </row>
    <row r="269">
      <c r="A269" s="296"/>
      <c r="B269" s="296"/>
      <c r="C269" s="296"/>
      <c r="D269" s="296"/>
      <c r="E269" s="296"/>
      <c r="F269" s="296"/>
      <c r="G269" s="296"/>
      <c r="H269" s="296"/>
      <c r="I269" s="296"/>
      <c r="J269" s="296"/>
      <c r="K269" s="296"/>
      <c r="L269" s="296"/>
      <c r="M269" s="296"/>
      <c r="N269" s="296"/>
      <c r="O269" s="296"/>
      <c r="P269" s="296"/>
      <c r="Q269" s="296"/>
      <c r="R269" s="296"/>
      <c r="S269" s="296"/>
      <c r="T269" s="296"/>
      <c r="U269" s="296"/>
      <c r="V269" s="296"/>
      <c r="W269" s="296"/>
      <c r="X269" s="296"/>
      <c r="Y269" s="296"/>
      <c r="Z269" s="296"/>
    </row>
    <row r="270">
      <c r="A270" s="296"/>
      <c r="B270" s="296"/>
      <c r="C270" s="296"/>
      <c r="D270" s="296"/>
      <c r="E270" s="296"/>
      <c r="F270" s="296"/>
      <c r="G270" s="296"/>
      <c r="H270" s="296"/>
      <c r="I270" s="296"/>
      <c r="J270" s="296"/>
      <c r="K270" s="296"/>
      <c r="L270" s="296"/>
      <c r="M270" s="296"/>
      <c r="N270" s="296"/>
      <c r="O270" s="296"/>
      <c r="P270" s="296"/>
      <c r="Q270" s="296"/>
      <c r="R270" s="296"/>
      <c r="S270" s="296"/>
      <c r="T270" s="296"/>
      <c r="U270" s="296"/>
      <c r="V270" s="296"/>
      <c r="W270" s="296"/>
      <c r="X270" s="296"/>
      <c r="Y270" s="296"/>
      <c r="Z270" s="296"/>
    </row>
    <row r="271">
      <c r="A271" s="296"/>
      <c r="B271" s="296"/>
      <c r="C271" s="296"/>
      <c r="D271" s="296"/>
      <c r="E271" s="296"/>
      <c r="F271" s="296"/>
      <c r="G271" s="296"/>
      <c r="H271" s="296"/>
      <c r="I271" s="296"/>
      <c r="J271" s="296"/>
      <c r="K271" s="296"/>
      <c r="L271" s="296"/>
      <c r="M271" s="296"/>
      <c r="N271" s="296"/>
      <c r="O271" s="296"/>
      <c r="P271" s="296"/>
      <c r="Q271" s="296"/>
      <c r="R271" s="296"/>
      <c r="S271" s="296"/>
      <c r="T271" s="296"/>
      <c r="U271" s="296"/>
      <c r="V271" s="296"/>
      <c r="W271" s="296"/>
      <c r="X271" s="296"/>
      <c r="Y271" s="296"/>
      <c r="Z271" s="296"/>
    </row>
    <row r="272">
      <c r="A272" s="296"/>
      <c r="B272" s="296"/>
      <c r="C272" s="296"/>
      <c r="D272" s="296"/>
      <c r="E272" s="296"/>
      <c r="F272" s="296"/>
      <c r="G272" s="296"/>
      <c r="H272" s="296"/>
      <c r="I272" s="296"/>
      <c r="J272" s="296"/>
      <c r="K272" s="296"/>
      <c r="L272" s="296"/>
      <c r="M272" s="296"/>
      <c r="N272" s="296"/>
      <c r="O272" s="296"/>
      <c r="P272" s="296"/>
      <c r="Q272" s="296"/>
      <c r="R272" s="296"/>
      <c r="S272" s="296"/>
      <c r="T272" s="296"/>
      <c r="U272" s="296"/>
      <c r="V272" s="296"/>
      <c r="W272" s="296"/>
      <c r="X272" s="296"/>
      <c r="Y272" s="296"/>
      <c r="Z272" s="296"/>
    </row>
    <row r="273">
      <c r="A273" s="296"/>
      <c r="B273" s="296"/>
      <c r="C273" s="296"/>
      <c r="D273" s="296"/>
      <c r="E273" s="296"/>
      <c r="F273" s="296"/>
      <c r="G273" s="296"/>
      <c r="H273" s="296"/>
      <c r="I273" s="296"/>
      <c r="J273" s="296"/>
      <c r="K273" s="296"/>
      <c r="L273" s="296"/>
      <c r="M273" s="296"/>
      <c r="N273" s="296"/>
      <c r="O273" s="296"/>
      <c r="P273" s="296"/>
      <c r="Q273" s="296"/>
      <c r="R273" s="296"/>
      <c r="S273" s="296"/>
      <c r="T273" s="296"/>
      <c r="U273" s="296"/>
      <c r="V273" s="296"/>
      <c r="W273" s="296"/>
      <c r="X273" s="296"/>
      <c r="Y273" s="296"/>
      <c r="Z273" s="296"/>
    </row>
    <row r="274">
      <c r="A274" s="296"/>
      <c r="B274" s="296"/>
      <c r="C274" s="296"/>
      <c r="D274" s="296"/>
      <c r="E274" s="296"/>
      <c r="F274" s="296"/>
      <c r="G274" s="296"/>
      <c r="H274" s="296"/>
      <c r="I274" s="296"/>
      <c r="J274" s="296"/>
      <c r="K274" s="296"/>
      <c r="L274" s="296"/>
      <c r="M274" s="296"/>
      <c r="N274" s="296"/>
      <c r="O274" s="296"/>
      <c r="P274" s="296"/>
      <c r="Q274" s="296"/>
      <c r="R274" s="296"/>
      <c r="S274" s="296"/>
      <c r="T274" s="296"/>
      <c r="U274" s="296"/>
      <c r="V274" s="296"/>
      <c r="W274" s="296"/>
      <c r="X274" s="296"/>
      <c r="Y274" s="296"/>
      <c r="Z274" s="296"/>
    </row>
    <row r="275">
      <c r="A275" s="296"/>
      <c r="B275" s="296"/>
      <c r="C275" s="296"/>
      <c r="D275" s="296"/>
      <c r="E275" s="296"/>
      <c r="F275" s="296"/>
      <c r="G275" s="296"/>
      <c r="H275" s="296"/>
      <c r="I275" s="296"/>
      <c r="J275" s="296"/>
      <c r="K275" s="296"/>
      <c r="L275" s="296"/>
      <c r="M275" s="296"/>
      <c r="N275" s="296"/>
      <c r="O275" s="296"/>
      <c r="P275" s="296"/>
      <c r="Q275" s="296"/>
      <c r="R275" s="296"/>
      <c r="S275" s="296"/>
      <c r="T275" s="296"/>
      <c r="U275" s="296"/>
      <c r="V275" s="296"/>
      <c r="W275" s="296"/>
      <c r="X275" s="296"/>
      <c r="Y275" s="296"/>
      <c r="Z275" s="296"/>
    </row>
    <row r="276">
      <c r="A276" s="296"/>
      <c r="B276" s="296"/>
      <c r="C276" s="296"/>
      <c r="D276" s="296"/>
      <c r="E276" s="296"/>
      <c r="F276" s="296"/>
      <c r="G276" s="296"/>
      <c r="H276" s="296"/>
      <c r="I276" s="296"/>
      <c r="J276" s="296"/>
      <c r="K276" s="296"/>
      <c r="L276" s="296"/>
      <c r="M276" s="296"/>
      <c r="N276" s="296"/>
      <c r="O276" s="296"/>
      <c r="P276" s="296"/>
      <c r="Q276" s="296"/>
      <c r="R276" s="296"/>
      <c r="S276" s="296"/>
      <c r="T276" s="296"/>
      <c r="U276" s="296"/>
      <c r="V276" s="296"/>
      <c r="W276" s="296"/>
      <c r="X276" s="296"/>
      <c r="Y276" s="296"/>
      <c r="Z276" s="296"/>
    </row>
    <row r="277">
      <c r="A277" s="296"/>
      <c r="B277" s="296"/>
      <c r="C277" s="296"/>
      <c r="D277" s="296"/>
      <c r="E277" s="296"/>
      <c r="F277" s="296"/>
      <c r="G277" s="296"/>
      <c r="H277" s="296"/>
      <c r="I277" s="296"/>
      <c r="J277" s="296"/>
      <c r="K277" s="296"/>
      <c r="L277" s="296"/>
      <c r="M277" s="296"/>
      <c r="N277" s="296"/>
      <c r="O277" s="296"/>
      <c r="P277" s="296"/>
      <c r="Q277" s="296"/>
      <c r="R277" s="296"/>
      <c r="S277" s="296"/>
      <c r="T277" s="296"/>
      <c r="U277" s="296"/>
      <c r="V277" s="296"/>
      <c r="W277" s="296"/>
      <c r="X277" s="296"/>
      <c r="Y277" s="296"/>
      <c r="Z277" s="296"/>
    </row>
    <row r="278">
      <c r="A278" s="296"/>
      <c r="B278" s="296"/>
      <c r="C278" s="296"/>
      <c r="D278" s="296"/>
      <c r="E278" s="296"/>
      <c r="F278" s="296"/>
      <c r="G278" s="296"/>
      <c r="H278" s="296"/>
      <c r="I278" s="296"/>
      <c r="J278" s="296"/>
      <c r="K278" s="296"/>
      <c r="L278" s="296"/>
      <c r="M278" s="296"/>
      <c r="N278" s="296"/>
      <c r="O278" s="296"/>
      <c r="P278" s="296"/>
      <c r="Q278" s="296"/>
      <c r="R278" s="296"/>
      <c r="S278" s="296"/>
      <c r="T278" s="296"/>
      <c r="U278" s="296"/>
      <c r="V278" s="296"/>
      <c r="W278" s="296"/>
      <c r="X278" s="296"/>
      <c r="Y278" s="296"/>
      <c r="Z278" s="296"/>
    </row>
    <row r="279">
      <c r="A279" s="296"/>
      <c r="B279" s="296"/>
      <c r="C279" s="296"/>
      <c r="D279" s="296"/>
      <c r="E279" s="296"/>
      <c r="F279" s="296"/>
      <c r="G279" s="296"/>
      <c r="H279" s="296"/>
      <c r="I279" s="296"/>
      <c r="J279" s="296"/>
      <c r="K279" s="296"/>
      <c r="L279" s="296"/>
      <c r="M279" s="296"/>
      <c r="N279" s="296"/>
      <c r="O279" s="296"/>
      <c r="P279" s="296"/>
      <c r="Q279" s="296"/>
      <c r="R279" s="296"/>
      <c r="S279" s="296"/>
      <c r="T279" s="296"/>
      <c r="U279" s="296"/>
      <c r="V279" s="296"/>
      <c r="W279" s="296"/>
      <c r="X279" s="296"/>
      <c r="Y279" s="296"/>
      <c r="Z279" s="296"/>
    </row>
    <row r="280">
      <c r="A280" s="296"/>
      <c r="B280" s="296"/>
      <c r="C280" s="296"/>
      <c r="D280" s="296"/>
      <c r="E280" s="296"/>
      <c r="F280" s="296"/>
      <c r="G280" s="296"/>
      <c r="H280" s="296"/>
      <c r="I280" s="296"/>
      <c r="J280" s="296"/>
      <c r="K280" s="296"/>
      <c r="L280" s="296"/>
      <c r="M280" s="296"/>
      <c r="N280" s="296"/>
      <c r="O280" s="296"/>
      <c r="P280" s="296"/>
      <c r="Q280" s="296"/>
      <c r="R280" s="296"/>
      <c r="S280" s="296"/>
      <c r="T280" s="296"/>
      <c r="U280" s="296"/>
      <c r="V280" s="296"/>
      <c r="W280" s="296"/>
      <c r="X280" s="296"/>
      <c r="Y280" s="296"/>
      <c r="Z280" s="296"/>
    </row>
    <row r="281">
      <c r="A281" s="296"/>
      <c r="B281" s="296"/>
      <c r="C281" s="296"/>
      <c r="D281" s="296"/>
      <c r="E281" s="296"/>
      <c r="F281" s="296"/>
      <c r="G281" s="296"/>
      <c r="H281" s="296"/>
      <c r="I281" s="296"/>
      <c r="J281" s="296"/>
      <c r="K281" s="296"/>
      <c r="L281" s="296"/>
      <c r="M281" s="296"/>
      <c r="N281" s="296"/>
      <c r="O281" s="296"/>
      <c r="P281" s="296"/>
      <c r="Q281" s="296"/>
      <c r="R281" s="296"/>
      <c r="S281" s="296"/>
      <c r="T281" s="296"/>
      <c r="U281" s="296"/>
      <c r="V281" s="296"/>
      <c r="W281" s="296"/>
      <c r="X281" s="296"/>
      <c r="Y281" s="296"/>
      <c r="Z281" s="296"/>
    </row>
    <row r="282">
      <c r="A282" s="296"/>
      <c r="B282" s="296"/>
      <c r="C282" s="296"/>
      <c r="D282" s="296"/>
      <c r="E282" s="296"/>
      <c r="F282" s="296"/>
      <c r="G282" s="296"/>
      <c r="H282" s="296"/>
      <c r="I282" s="296"/>
      <c r="J282" s="296"/>
      <c r="K282" s="296"/>
      <c r="L282" s="296"/>
      <c r="M282" s="296"/>
      <c r="N282" s="296"/>
      <c r="O282" s="296"/>
      <c r="P282" s="296"/>
      <c r="Q282" s="296"/>
      <c r="R282" s="296"/>
      <c r="S282" s="296"/>
      <c r="T282" s="296"/>
      <c r="U282" s="296"/>
      <c r="V282" s="296"/>
      <c r="W282" s="296"/>
      <c r="X282" s="296"/>
      <c r="Y282" s="296"/>
      <c r="Z282" s="296"/>
    </row>
    <row r="283">
      <c r="A283" s="296"/>
      <c r="B283" s="296"/>
      <c r="C283" s="296"/>
      <c r="D283" s="296"/>
      <c r="E283" s="296"/>
      <c r="F283" s="296"/>
      <c r="G283" s="296"/>
      <c r="H283" s="296"/>
      <c r="I283" s="296"/>
      <c r="J283" s="296"/>
      <c r="K283" s="296"/>
      <c r="L283" s="296"/>
      <c r="M283" s="296"/>
      <c r="N283" s="296"/>
      <c r="O283" s="296"/>
      <c r="P283" s="296"/>
      <c r="Q283" s="296"/>
      <c r="R283" s="296"/>
      <c r="S283" s="296"/>
      <c r="T283" s="296"/>
      <c r="U283" s="296"/>
      <c r="V283" s="296"/>
      <c r="W283" s="296"/>
      <c r="X283" s="296"/>
      <c r="Y283" s="296"/>
      <c r="Z283" s="296"/>
    </row>
    <row r="284">
      <c r="A284" s="296"/>
      <c r="B284" s="296"/>
      <c r="C284" s="296"/>
      <c r="D284" s="296"/>
      <c r="E284" s="296"/>
      <c r="F284" s="296"/>
      <c r="G284" s="296"/>
      <c r="H284" s="296"/>
      <c r="I284" s="296"/>
      <c r="J284" s="296"/>
      <c r="K284" s="296"/>
      <c r="L284" s="296"/>
      <c r="M284" s="296"/>
      <c r="N284" s="296"/>
      <c r="O284" s="296"/>
      <c r="P284" s="296"/>
      <c r="Q284" s="296"/>
      <c r="R284" s="296"/>
      <c r="S284" s="296"/>
      <c r="T284" s="296"/>
      <c r="U284" s="296"/>
      <c r="V284" s="296"/>
      <c r="W284" s="296"/>
      <c r="X284" s="296"/>
      <c r="Y284" s="296"/>
      <c r="Z284" s="296"/>
    </row>
    <row r="285">
      <c r="A285" s="296"/>
      <c r="B285" s="296"/>
      <c r="C285" s="296"/>
      <c r="D285" s="296"/>
      <c r="E285" s="296"/>
      <c r="F285" s="296"/>
      <c r="G285" s="296"/>
      <c r="H285" s="296"/>
      <c r="I285" s="296"/>
      <c r="J285" s="296"/>
      <c r="K285" s="296"/>
      <c r="L285" s="296"/>
      <c r="M285" s="296"/>
      <c r="N285" s="296"/>
      <c r="O285" s="296"/>
      <c r="P285" s="296"/>
      <c r="Q285" s="296"/>
      <c r="R285" s="296"/>
      <c r="S285" s="296"/>
      <c r="T285" s="296"/>
      <c r="U285" s="296"/>
      <c r="V285" s="296"/>
      <c r="W285" s="296"/>
      <c r="X285" s="296"/>
      <c r="Y285" s="296"/>
      <c r="Z285" s="296"/>
    </row>
    <row r="286">
      <c r="A286" s="296"/>
      <c r="B286" s="296"/>
      <c r="C286" s="296"/>
      <c r="D286" s="296"/>
      <c r="E286" s="296"/>
      <c r="F286" s="296"/>
      <c r="G286" s="296"/>
      <c r="H286" s="296"/>
      <c r="I286" s="296"/>
      <c r="J286" s="296"/>
      <c r="K286" s="296"/>
      <c r="L286" s="296"/>
      <c r="M286" s="296"/>
      <c r="N286" s="296"/>
      <c r="O286" s="296"/>
      <c r="P286" s="296"/>
      <c r="Q286" s="296"/>
      <c r="R286" s="296"/>
      <c r="S286" s="296"/>
      <c r="T286" s="296"/>
      <c r="U286" s="296"/>
      <c r="V286" s="296"/>
      <c r="W286" s="296"/>
      <c r="X286" s="296"/>
      <c r="Y286" s="296"/>
      <c r="Z286" s="296"/>
    </row>
    <row r="287">
      <c r="A287" s="296"/>
      <c r="B287" s="296"/>
      <c r="C287" s="296"/>
      <c r="D287" s="296"/>
      <c r="E287" s="296"/>
      <c r="F287" s="296"/>
      <c r="G287" s="296"/>
      <c r="H287" s="296"/>
      <c r="I287" s="296"/>
      <c r="J287" s="296"/>
      <c r="K287" s="296"/>
      <c r="L287" s="296"/>
      <c r="M287" s="296"/>
      <c r="N287" s="296"/>
      <c r="O287" s="296"/>
      <c r="P287" s="296"/>
      <c r="Q287" s="296"/>
      <c r="R287" s="296"/>
      <c r="S287" s="296"/>
      <c r="T287" s="296"/>
      <c r="U287" s="296"/>
      <c r="V287" s="296"/>
      <c r="W287" s="296"/>
      <c r="X287" s="296"/>
      <c r="Y287" s="296"/>
      <c r="Z287" s="296"/>
    </row>
    <row r="288">
      <c r="A288" s="296"/>
      <c r="B288" s="296"/>
      <c r="C288" s="296"/>
      <c r="D288" s="296"/>
      <c r="E288" s="296"/>
      <c r="F288" s="296"/>
      <c r="G288" s="296"/>
      <c r="H288" s="296"/>
      <c r="I288" s="296"/>
      <c r="J288" s="296"/>
      <c r="K288" s="296"/>
      <c r="L288" s="296"/>
      <c r="M288" s="296"/>
      <c r="N288" s="296"/>
      <c r="O288" s="296"/>
      <c r="P288" s="296"/>
      <c r="Q288" s="296"/>
      <c r="R288" s="296"/>
      <c r="S288" s="296"/>
      <c r="T288" s="296"/>
      <c r="U288" s="296"/>
      <c r="V288" s="296"/>
      <c r="W288" s="296"/>
      <c r="X288" s="296"/>
      <c r="Y288" s="296"/>
      <c r="Z288" s="296"/>
    </row>
    <row r="289">
      <c r="A289" s="296"/>
      <c r="B289" s="296"/>
      <c r="C289" s="296"/>
      <c r="D289" s="296"/>
      <c r="E289" s="296"/>
      <c r="F289" s="296"/>
      <c r="G289" s="296"/>
      <c r="H289" s="296"/>
      <c r="I289" s="296"/>
      <c r="J289" s="296"/>
      <c r="K289" s="296"/>
      <c r="L289" s="296"/>
      <c r="M289" s="296"/>
      <c r="N289" s="296"/>
      <c r="O289" s="296"/>
      <c r="P289" s="296"/>
      <c r="Q289" s="296"/>
      <c r="R289" s="296"/>
      <c r="S289" s="296"/>
      <c r="T289" s="296"/>
      <c r="U289" s="296"/>
      <c r="V289" s="296"/>
      <c r="W289" s="296"/>
      <c r="X289" s="296"/>
      <c r="Y289" s="296"/>
      <c r="Z289" s="296"/>
    </row>
    <row r="290">
      <c r="A290" s="296"/>
      <c r="B290" s="296"/>
      <c r="C290" s="296"/>
      <c r="D290" s="296"/>
      <c r="E290" s="296"/>
      <c r="F290" s="296"/>
      <c r="G290" s="296"/>
      <c r="H290" s="296"/>
      <c r="I290" s="296"/>
      <c r="J290" s="296"/>
      <c r="K290" s="296"/>
      <c r="L290" s="296"/>
      <c r="M290" s="296"/>
      <c r="N290" s="296"/>
      <c r="O290" s="296"/>
      <c r="P290" s="296"/>
      <c r="Q290" s="296"/>
      <c r="R290" s="296"/>
      <c r="S290" s="296"/>
      <c r="T290" s="296"/>
      <c r="U290" s="296"/>
      <c r="V290" s="296"/>
      <c r="W290" s="296"/>
      <c r="X290" s="296"/>
      <c r="Y290" s="296"/>
      <c r="Z290" s="296"/>
    </row>
    <row r="291">
      <c r="A291" s="296"/>
      <c r="B291" s="296"/>
      <c r="C291" s="296"/>
      <c r="D291" s="296"/>
      <c r="E291" s="296"/>
      <c r="F291" s="296"/>
      <c r="G291" s="296"/>
      <c r="H291" s="296"/>
      <c r="I291" s="296"/>
      <c r="J291" s="296"/>
      <c r="K291" s="296"/>
      <c r="L291" s="296"/>
      <c r="M291" s="296"/>
      <c r="N291" s="296"/>
      <c r="O291" s="296"/>
      <c r="P291" s="296"/>
      <c r="Q291" s="296"/>
      <c r="R291" s="296"/>
      <c r="S291" s="296"/>
      <c r="T291" s="296"/>
      <c r="U291" s="296"/>
      <c r="V291" s="296"/>
      <c r="W291" s="296"/>
      <c r="X291" s="296"/>
      <c r="Y291" s="296"/>
      <c r="Z291" s="296"/>
    </row>
    <row r="292">
      <c r="A292" s="296"/>
      <c r="B292" s="296"/>
      <c r="C292" s="296"/>
      <c r="D292" s="296"/>
      <c r="E292" s="296"/>
      <c r="F292" s="296"/>
      <c r="G292" s="296"/>
      <c r="H292" s="296"/>
      <c r="I292" s="296"/>
      <c r="J292" s="296"/>
      <c r="K292" s="296"/>
      <c r="L292" s="296"/>
      <c r="M292" s="296"/>
      <c r="N292" s="296"/>
      <c r="O292" s="296"/>
      <c r="P292" s="296"/>
      <c r="Q292" s="296"/>
      <c r="R292" s="296"/>
      <c r="S292" s="296"/>
      <c r="T292" s="296"/>
      <c r="U292" s="296"/>
      <c r="V292" s="296"/>
      <c r="W292" s="296"/>
      <c r="X292" s="296"/>
      <c r="Y292" s="296"/>
      <c r="Z292" s="296"/>
    </row>
    <row r="293">
      <c r="A293" s="296"/>
      <c r="B293" s="296"/>
      <c r="C293" s="296"/>
      <c r="D293" s="296"/>
      <c r="E293" s="296"/>
      <c r="F293" s="296"/>
      <c r="G293" s="296"/>
      <c r="H293" s="296"/>
      <c r="I293" s="296"/>
      <c r="J293" s="296"/>
      <c r="K293" s="296"/>
      <c r="L293" s="296"/>
      <c r="M293" s="296"/>
      <c r="N293" s="296"/>
      <c r="O293" s="296"/>
      <c r="P293" s="296"/>
      <c r="Q293" s="296"/>
      <c r="R293" s="296"/>
      <c r="S293" s="296"/>
      <c r="T293" s="296"/>
      <c r="U293" s="296"/>
      <c r="V293" s="296"/>
      <c r="W293" s="296"/>
      <c r="X293" s="296"/>
      <c r="Y293" s="296"/>
      <c r="Z293" s="296"/>
    </row>
    <row r="294">
      <c r="A294" s="296"/>
      <c r="B294" s="296"/>
      <c r="C294" s="296"/>
      <c r="D294" s="296"/>
      <c r="E294" s="296"/>
      <c r="F294" s="296"/>
      <c r="G294" s="296"/>
      <c r="H294" s="296"/>
      <c r="I294" s="296"/>
      <c r="J294" s="296"/>
      <c r="K294" s="296"/>
      <c r="L294" s="296"/>
      <c r="M294" s="296"/>
      <c r="N294" s="296"/>
      <c r="O294" s="296"/>
      <c r="P294" s="296"/>
      <c r="Q294" s="296"/>
      <c r="R294" s="296"/>
      <c r="S294" s="296"/>
      <c r="T294" s="296"/>
      <c r="U294" s="296"/>
      <c r="V294" s="296"/>
      <c r="W294" s="296"/>
      <c r="X294" s="296"/>
      <c r="Y294" s="296"/>
      <c r="Z294" s="296"/>
    </row>
    <row r="295">
      <c r="A295" s="296"/>
      <c r="B295" s="296"/>
      <c r="C295" s="296"/>
      <c r="D295" s="296"/>
      <c r="E295" s="296"/>
      <c r="F295" s="296"/>
      <c r="G295" s="296"/>
      <c r="H295" s="296"/>
      <c r="I295" s="296"/>
      <c r="J295" s="296"/>
      <c r="K295" s="296"/>
      <c r="L295" s="296"/>
      <c r="M295" s="296"/>
      <c r="N295" s="296"/>
      <c r="O295" s="296"/>
      <c r="P295" s="296"/>
      <c r="Q295" s="296"/>
      <c r="R295" s="296"/>
      <c r="S295" s="296"/>
      <c r="T295" s="296"/>
      <c r="U295" s="296"/>
      <c r="V295" s="296"/>
      <c r="W295" s="296"/>
      <c r="X295" s="296"/>
      <c r="Y295" s="296"/>
      <c r="Z295" s="296"/>
    </row>
    <row r="296">
      <c r="A296" s="296"/>
      <c r="B296" s="296"/>
      <c r="C296" s="296"/>
      <c r="D296" s="296"/>
      <c r="E296" s="296"/>
      <c r="F296" s="296"/>
      <c r="G296" s="296"/>
      <c r="H296" s="296"/>
      <c r="I296" s="296"/>
      <c r="J296" s="296"/>
      <c r="K296" s="296"/>
      <c r="L296" s="296"/>
      <c r="M296" s="296"/>
      <c r="N296" s="296"/>
      <c r="O296" s="296"/>
      <c r="P296" s="296"/>
      <c r="Q296" s="296"/>
      <c r="R296" s="296"/>
      <c r="S296" s="296"/>
      <c r="T296" s="296"/>
      <c r="U296" s="296"/>
      <c r="V296" s="296"/>
      <c r="W296" s="296"/>
      <c r="X296" s="296"/>
      <c r="Y296" s="296"/>
      <c r="Z296" s="296"/>
    </row>
    <row r="297">
      <c r="A297" s="296"/>
      <c r="B297" s="296"/>
      <c r="C297" s="296"/>
      <c r="D297" s="296"/>
      <c r="E297" s="296"/>
      <c r="F297" s="296"/>
      <c r="G297" s="296"/>
      <c r="H297" s="296"/>
      <c r="I297" s="296"/>
      <c r="J297" s="296"/>
      <c r="K297" s="296"/>
      <c r="L297" s="296"/>
      <c r="M297" s="296"/>
      <c r="N297" s="296"/>
      <c r="O297" s="296"/>
      <c r="P297" s="296"/>
      <c r="Q297" s="296"/>
      <c r="R297" s="296"/>
      <c r="S297" s="296"/>
      <c r="T297" s="296"/>
      <c r="U297" s="296"/>
      <c r="V297" s="296"/>
      <c r="W297" s="296"/>
      <c r="X297" s="296"/>
      <c r="Y297" s="296"/>
      <c r="Z297" s="296"/>
    </row>
    <row r="298">
      <c r="A298" s="296"/>
      <c r="B298" s="296"/>
      <c r="C298" s="296"/>
      <c r="D298" s="296"/>
      <c r="E298" s="296"/>
      <c r="F298" s="296"/>
      <c r="G298" s="296"/>
      <c r="H298" s="296"/>
      <c r="I298" s="296"/>
      <c r="J298" s="296"/>
      <c r="K298" s="296"/>
      <c r="L298" s="296"/>
      <c r="M298" s="296"/>
      <c r="N298" s="296"/>
      <c r="O298" s="296"/>
      <c r="P298" s="296"/>
      <c r="Q298" s="296"/>
      <c r="R298" s="296"/>
      <c r="S298" s="296"/>
      <c r="T298" s="296"/>
      <c r="U298" s="296"/>
      <c r="V298" s="296"/>
      <c r="W298" s="296"/>
      <c r="X298" s="296"/>
      <c r="Y298" s="296"/>
      <c r="Z298" s="296"/>
    </row>
    <row r="299">
      <c r="A299" s="296"/>
      <c r="B299" s="296"/>
      <c r="C299" s="296"/>
      <c r="D299" s="296"/>
      <c r="E299" s="296"/>
      <c r="F299" s="296"/>
      <c r="G299" s="296"/>
      <c r="H299" s="296"/>
      <c r="I299" s="296"/>
      <c r="J299" s="296"/>
      <c r="K299" s="296"/>
      <c r="L299" s="296"/>
      <c r="M299" s="296"/>
      <c r="N299" s="296"/>
      <c r="O299" s="296"/>
      <c r="P299" s="296"/>
      <c r="Q299" s="296"/>
      <c r="R299" s="296"/>
      <c r="S299" s="296"/>
      <c r="T299" s="296"/>
      <c r="U299" s="296"/>
      <c r="V299" s="296"/>
      <c r="W299" s="296"/>
      <c r="X299" s="296"/>
      <c r="Y299" s="296"/>
      <c r="Z299" s="296"/>
    </row>
    <row r="300">
      <c r="A300" s="296"/>
      <c r="B300" s="296"/>
      <c r="C300" s="296"/>
      <c r="D300" s="296"/>
      <c r="E300" s="296"/>
      <c r="F300" s="296"/>
      <c r="G300" s="296"/>
      <c r="H300" s="296"/>
      <c r="I300" s="296"/>
      <c r="J300" s="296"/>
      <c r="K300" s="296"/>
      <c r="L300" s="296"/>
      <c r="M300" s="296"/>
      <c r="N300" s="296"/>
      <c r="O300" s="296"/>
      <c r="P300" s="296"/>
      <c r="Q300" s="296"/>
      <c r="R300" s="296"/>
      <c r="S300" s="296"/>
      <c r="T300" s="296"/>
      <c r="U300" s="296"/>
      <c r="V300" s="296"/>
      <c r="W300" s="296"/>
      <c r="X300" s="296"/>
      <c r="Y300" s="296"/>
      <c r="Z300" s="296"/>
    </row>
    <row r="301">
      <c r="A301" s="296"/>
      <c r="B301" s="296"/>
      <c r="C301" s="296"/>
      <c r="D301" s="296"/>
      <c r="E301" s="296"/>
      <c r="F301" s="296"/>
      <c r="G301" s="296"/>
      <c r="H301" s="296"/>
      <c r="I301" s="296"/>
      <c r="J301" s="296"/>
      <c r="K301" s="296"/>
      <c r="L301" s="296"/>
      <c r="M301" s="296"/>
      <c r="N301" s="296"/>
      <c r="O301" s="296"/>
      <c r="P301" s="296"/>
      <c r="Q301" s="296"/>
      <c r="R301" s="296"/>
      <c r="S301" s="296"/>
      <c r="T301" s="296"/>
      <c r="U301" s="296"/>
      <c r="V301" s="296"/>
      <c r="W301" s="296"/>
      <c r="X301" s="296"/>
      <c r="Y301" s="296"/>
      <c r="Z301" s="296"/>
    </row>
    <row r="302">
      <c r="A302" s="296"/>
      <c r="B302" s="296"/>
      <c r="C302" s="296"/>
      <c r="D302" s="296"/>
      <c r="E302" s="296"/>
      <c r="F302" s="296"/>
      <c r="G302" s="296"/>
      <c r="H302" s="296"/>
      <c r="I302" s="296"/>
      <c r="J302" s="296"/>
      <c r="K302" s="296"/>
      <c r="L302" s="296"/>
      <c r="M302" s="296"/>
      <c r="N302" s="296"/>
      <c r="O302" s="296"/>
      <c r="P302" s="296"/>
      <c r="Q302" s="296"/>
      <c r="R302" s="296"/>
      <c r="S302" s="296"/>
      <c r="T302" s="296"/>
      <c r="U302" s="296"/>
      <c r="V302" s="296"/>
      <c r="W302" s="296"/>
      <c r="X302" s="296"/>
      <c r="Y302" s="296"/>
      <c r="Z302" s="296"/>
    </row>
    <row r="303">
      <c r="A303" s="296"/>
      <c r="B303" s="296"/>
      <c r="C303" s="296"/>
      <c r="D303" s="296"/>
      <c r="E303" s="296"/>
      <c r="F303" s="296"/>
      <c r="G303" s="296"/>
      <c r="H303" s="296"/>
      <c r="I303" s="296"/>
      <c r="J303" s="296"/>
      <c r="K303" s="296"/>
      <c r="L303" s="296"/>
      <c r="M303" s="296"/>
      <c r="N303" s="296"/>
      <c r="O303" s="296"/>
      <c r="P303" s="296"/>
      <c r="Q303" s="296"/>
      <c r="R303" s="296"/>
      <c r="S303" s="296"/>
      <c r="T303" s="296"/>
      <c r="U303" s="296"/>
      <c r="V303" s="296"/>
      <c r="W303" s="296"/>
      <c r="X303" s="296"/>
      <c r="Y303" s="296"/>
      <c r="Z303" s="296"/>
    </row>
    <row r="304">
      <c r="A304" s="296"/>
      <c r="B304" s="296"/>
      <c r="C304" s="296"/>
      <c r="D304" s="296"/>
      <c r="E304" s="296"/>
      <c r="F304" s="296"/>
      <c r="G304" s="296"/>
      <c r="H304" s="296"/>
      <c r="I304" s="296"/>
      <c r="J304" s="296"/>
      <c r="K304" s="296"/>
      <c r="L304" s="296"/>
      <c r="M304" s="296"/>
      <c r="N304" s="296"/>
      <c r="O304" s="296"/>
      <c r="P304" s="296"/>
      <c r="Q304" s="296"/>
      <c r="R304" s="296"/>
      <c r="S304" s="296"/>
      <c r="T304" s="296"/>
      <c r="U304" s="296"/>
      <c r="V304" s="296"/>
      <c r="W304" s="296"/>
      <c r="X304" s="296"/>
      <c r="Y304" s="296"/>
      <c r="Z304" s="296"/>
    </row>
    <row r="305">
      <c r="A305" s="296"/>
      <c r="B305" s="296"/>
      <c r="C305" s="296"/>
      <c r="D305" s="296"/>
      <c r="E305" s="296"/>
      <c r="F305" s="296"/>
      <c r="G305" s="296"/>
      <c r="H305" s="296"/>
      <c r="I305" s="296"/>
      <c r="J305" s="296"/>
      <c r="K305" s="296"/>
      <c r="L305" s="296"/>
      <c r="M305" s="296"/>
      <c r="N305" s="296"/>
      <c r="O305" s="296"/>
      <c r="P305" s="296"/>
      <c r="Q305" s="296"/>
      <c r="R305" s="296"/>
      <c r="S305" s="296"/>
      <c r="T305" s="296"/>
      <c r="U305" s="296"/>
      <c r="V305" s="296"/>
      <c r="W305" s="296"/>
      <c r="X305" s="296"/>
      <c r="Y305" s="296"/>
      <c r="Z305" s="296"/>
    </row>
    <row r="306">
      <c r="A306" s="296"/>
      <c r="B306" s="296"/>
      <c r="C306" s="296"/>
      <c r="D306" s="296"/>
      <c r="E306" s="296"/>
      <c r="F306" s="296"/>
      <c r="G306" s="296"/>
      <c r="H306" s="296"/>
      <c r="I306" s="296"/>
      <c r="J306" s="296"/>
      <c r="K306" s="296"/>
      <c r="L306" s="296"/>
      <c r="M306" s="296"/>
      <c r="N306" s="296"/>
      <c r="O306" s="296"/>
      <c r="P306" s="296"/>
      <c r="Q306" s="296"/>
      <c r="R306" s="296"/>
      <c r="S306" s="296"/>
      <c r="T306" s="296"/>
      <c r="U306" s="296"/>
      <c r="V306" s="296"/>
      <c r="W306" s="296"/>
      <c r="X306" s="296"/>
      <c r="Y306" s="296"/>
      <c r="Z306" s="296"/>
    </row>
    <row r="307">
      <c r="A307" s="296"/>
      <c r="B307" s="296"/>
      <c r="C307" s="296"/>
      <c r="D307" s="296"/>
      <c r="E307" s="296"/>
      <c r="F307" s="296"/>
      <c r="G307" s="296"/>
      <c r="H307" s="296"/>
      <c r="I307" s="296"/>
      <c r="J307" s="296"/>
      <c r="K307" s="296"/>
      <c r="L307" s="296"/>
      <c r="M307" s="296"/>
      <c r="N307" s="296"/>
      <c r="O307" s="296"/>
      <c r="P307" s="296"/>
      <c r="Q307" s="296"/>
      <c r="R307" s="296"/>
      <c r="S307" s="296"/>
      <c r="T307" s="296"/>
      <c r="U307" s="296"/>
      <c r="V307" s="296"/>
      <c r="W307" s="296"/>
      <c r="X307" s="296"/>
      <c r="Y307" s="296"/>
      <c r="Z307" s="296"/>
    </row>
    <row r="308">
      <c r="A308" s="296"/>
      <c r="B308" s="296"/>
      <c r="C308" s="296"/>
      <c r="D308" s="296"/>
      <c r="E308" s="296"/>
      <c r="F308" s="296"/>
      <c r="G308" s="296"/>
      <c r="H308" s="296"/>
      <c r="I308" s="296"/>
      <c r="J308" s="296"/>
      <c r="K308" s="296"/>
      <c r="L308" s="296"/>
      <c r="M308" s="296"/>
      <c r="N308" s="296"/>
      <c r="O308" s="296"/>
      <c r="P308" s="296"/>
      <c r="Q308" s="296"/>
      <c r="R308" s="296"/>
      <c r="S308" s="296"/>
      <c r="T308" s="296"/>
      <c r="U308" s="296"/>
      <c r="V308" s="296"/>
      <c r="W308" s="296"/>
      <c r="X308" s="296"/>
      <c r="Y308" s="296"/>
      <c r="Z308" s="296"/>
    </row>
    <row r="309">
      <c r="A309" s="296"/>
      <c r="B309" s="296"/>
      <c r="C309" s="296"/>
      <c r="D309" s="296"/>
      <c r="E309" s="296"/>
      <c r="F309" s="296"/>
      <c r="G309" s="296"/>
      <c r="H309" s="296"/>
      <c r="I309" s="296"/>
      <c r="J309" s="296"/>
      <c r="K309" s="296"/>
      <c r="L309" s="296"/>
      <c r="M309" s="296"/>
      <c r="N309" s="296"/>
      <c r="O309" s="296"/>
      <c r="P309" s="296"/>
      <c r="Q309" s="296"/>
      <c r="R309" s="296"/>
      <c r="S309" s="296"/>
      <c r="T309" s="296"/>
      <c r="U309" s="296"/>
      <c r="V309" s="296"/>
      <c r="W309" s="296"/>
      <c r="X309" s="296"/>
      <c r="Y309" s="296"/>
      <c r="Z309" s="296"/>
    </row>
    <row r="310">
      <c r="A310" s="296"/>
      <c r="B310" s="296"/>
      <c r="C310" s="296"/>
      <c r="D310" s="296"/>
      <c r="E310" s="296"/>
      <c r="F310" s="296"/>
      <c r="G310" s="296"/>
      <c r="H310" s="296"/>
      <c r="I310" s="296"/>
      <c r="J310" s="296"/>
      <c r="K310" s="296"/>
      <c r="L310" s="296"/>
      <c r="M310" s="296"/>
      <c r="N310" s="296"/>
      <c r="O310" s="296"/>
      <c r="P310" s="296"/>
      <c r="Q310" s="296"/>
      <c r="R310" s="296"/>
      <c r="S310" s="296"/>
      <c r="T310" s="296"/>
      <c r="U310" s="296"/>
      <c r="V310" s="296"/>
      <c r="W310" s="296"/>
      <c r="X310" s="296"/>
      <c r="Y310" s="296"/>
      <c r="Z310" s="296"/>
    </row>
    <row r="311">
      <c r="A311" s="296"/>
      <c r="B311" s="296"/>
      <c r="C311" s="296"/>
      <c r="D311" s="296"/>
      <c r="E311" s="296"/>
      <c r="F311" s="296"/>
      <c r="G311" s="296"/>
      <c r="H311" s="296"/>
      <c r="I311" s="296"/>
      <c r="J311" s="296"/>
      <c r="K311" s="296"/>
      <c r="L311" s="296"/>
      <c r="M311" s="296"/>
      <c r="N311" s="296"/>
      <c r="O311" s="296"/>
      <c r="P311" s="296"/>
      <c r="Q311" s="296"/>
      <c r="R311" s="296"/>
      <c r="S311" s="296"/>
      <c r="T311" s="296"/>
      <c r="U311" s="296"/>
      <c r="V311" s="296"/>
      <c r="W311" s="296"/>
      <c r="X311" s="296"/>
      <c r="Y311" s="296"/>
      <c r="Z311" s="296"/>
    </row>
    <row r="312">
      <c r="A312" s="296"/>
      <c r="B312" s="296"/>
      <c r="C312" s="296"/>
      <c r="D312" s="296"/>
      <c r="E312" s="296"/>
      <c r="F312" s="296"/>
      <c r="G312" s="296"/>
      <c r="H312" s="296"/>
      <c r="I312" s="296"/>
      <c r="J312" s="296"/>
      <c r="K312" s="296"/>
      <c r="L312" s="296"/>
      <c r="M312" s="296"/>
      <c r="N312" s="296"/>
      <c r="O312" s="296"/>
      <c r="P312" s="296"/>
      <c r="Q312" s="296"/>
      <c r="R312" s="296"/>
      <c r="S312" s="296"/>
      <c r="T312" s="296"/>
      <c r="U312" s="296"/>
      <c r="V312" s="296"/>
      <c r="W312" s="296"/>
      <c r="X312" s="296"/>
      <c r="Y312" s="296"/>
      <c r="Z312" s="296"/>
    </row>
    <row r="313">
      <c r="A313" s="296"/>
      <c r="B313" s="296"/>
      <c r="C313" s="296"/>
      <c r="D313" s="296"/>
      <c r="E313" s="296"/>
      <c r="F313" s="296"/>
      <c r="G313" s="296"/>
      <c r="H313" s="296"/>
      <c r="I313" s="296"/>
      <c r="J313" s="296"/>
      <c r="K313" s="296"/>
      <c r="L313" s="296"/>
      <c r="M313" s="296"/>
      <c r="N313" s="296"/>
      <c r="O313" s="296"/>
      <c r="P313" s="296"/>
      <c r="Q313" s="296"/>
      <c r="R313" s="296"/>
      <c r="S313" s="296"/>
      <c r="T313" s="296"/>
      <c r="U313" s="296"/>
      <c r="V313" s="296"/>
      <c r="W313" s="296"/>
      <c r="X313" s="296"/>
      <c r="Y313" s="296"/>
      <c r="Z313" s="296"/>
    </row>
    <row r="314">
      <c r="A314" s="296"/>
      <c r="B314" s="296"/>
      <c r="C314" s="296"/>
      <c r="D314" s="296"/>
      <c r="E314" s="296"/>
      <c r="F314" s="296"/>
      <c r="G314" s="296"/>
      <c r="H314" s="296"/>
      <c r="I314" s="296"/>
      <c r="J314" s="296"/>
      <c r="K314" s="296"/>
      <c r="L314" s="296"/>
      <c r="M314" s="296"/>
      <c r="N314" s="296"/>
      <c r="O314" s="296"/>
      <c r="P314" s="296"/>
      <c r="Q314" s="296"/>
      <c r="R314" s="296"/>
      <c r="S314" s="296"/>
      <c r="T314" s="296"/>
      <c r="U314" s="296"/>
      <c r="V314" s="296"/>
      <c r="W314" s="296"/>
      <c r="X314" s="296"/>
      <c r="Y314" s="296"/>
      <c r="Z314" s="296"/>
    </row>
    <row r="315">
      <c r="A315" s="296"/>
      <c r="B315" s="296"/>
      <c r="C315" s="296"/>
      <c r="D315" s="296"/>
      <c r="E315" s="296"/>
      <c r="F315" s="296"/>
      <c r="G315" s="296"/>
      <c r="H315" s="296"/>
      <c r="I315" s="296"/>
      <c r="J315" s="296"/>
      <c r="K315" s="296"/>
      <c r="L315" s="296"/>
      <c r="M315" s="296"/>
      <c r="N315" s="296"/>
      <c r="O315" s="296"/>
      <c r="P315" s="296"/>
      <c r="Q315" s="296"/>
      <c r="R315" s="296"/>
      <c r="S315" s="296"/>
      <c r="T315" s="296"/>
      <c r="U315" s="296"/>
      <c r="V315" s="296"/>
      <c r="W315" s="296"/>
      <c r="X315" s="296"/>
      <c r="Y315" s="296"/>
      <c r="Z315" s="296"/>
    </row>
    <row r="316">
      <c r="A316" s="296"/>
      <c r="B316" s="296"/>
      <c r="C316" s="296"/>
      <c r="D316" s="296"/>
      <c r="E316" s="296"/>
      <c r="F316" s="296"/>
      <c r="G316" s="296"/>
      <c r="H316" s="296"/>
      <c r="I316" s="296"/>
      <c r="J316" s="296"/>
      <c r="K316" s="296"/>
      <c r="L316" s="296"/>
      <c r="M316" s="296"/>
      <c r="N316" s="296"/>
      <c r="O316" s="296"/>
      <c r="P316" s="296"/>
      <c r="Q316" s="296"/>
      <c r="R316" s="296"/>
      <c r="S316" s="296"/>
      <c r="T316" s="296"/>
      <c r="U316" s="296"/>
      <c r="V316" s="296"/>
      <c r="W316" s="296"/>
      <c r="X316" s="296"/>
      <c r="Y316" s="296"/>
      <c r="Z316" s="296"/>
    </row>
    <row r="317">
      <c r="A317" s="296"/>
      <c r="B317" s="296"/>
      <c r="C317" s="296"/>
      <c r="D317" s="296"/>
      <c r="E317" s="296"/>
      <c r="F317" s="296"/>
      <c r="G317" s="296"/>
      <c r="H317" s="296"/>
      <c r="I317" s="296"/>
      <c r="J317" s="296"/>
      <c r="K317" s="296"/>
      <c r="L317" s="296"/>
      <c r="M317" s="296"/>
      <c r="N317" s="296"/>
      <c r="O317" s="296"/>
      <c r="P317" s="296"/>
      <c r="Q317" s="296"/>
      <c r="R317" s="296"/>
      <c r="S317" s="296"/>
      <c r="T317" s="296"/>
      <c r="U317" s="296"/>
      <c r="V317" s="296"/>
      <c r="W317" s="296"/>
      <c r="X317" s="296"/>
      <c r="Y317" s="296"/>
      <c r="Z317" s="296"/>
    </row>
    <row r="318">
      <c r="A318" s="296"/>
      <c r="B318" s="296"/>
      <c r="C318" s="296"/>
      <c r="D318" s="296"/>
      <c r="E318" s="296"/>
      <c r="F318" s="296"/>
      <c r="G318" s="296"/>
      <c r="H318" s="296"/>
      <c r="I318" s="296"/>
      <c r="J318" s="296"/>
      <c r="K318" s="296"/>
      <c r="L318" s="296"/>
      <c r="M318" s="296"/>
      <c r="N318" s="296"/>
      <c r="O318" s="296"/>
      <c r="P318" s="296"/>
      <c r="Q318" s="296"/>
      <c r="R318" s="296"/>
      <c r="S318" s="296"/>
      <c r="T318" s="296"/>
      <c r="U318" s="296"/>
      <c r="V318" s="296"/>
      <c r="W318" s="296"/>
      <c r="X318" s="296"/>
      <c r="Y318" s="296"/>
      <c r="Z318" s="296"/>
    </row>
    <row r="319">
      <c r="A319" s="296"/>
      <c r="B319" s="296"/>
      <c r="C319" s="296"/>
      <c r="D319" s="296"/>
      <c r="E319" s="296"/>
      <c r="F319" s="296"/>
      <c r="G319" s="296"/>
      <c r="H319" s="296"/>
      <c r="I319" s="296"/>
      <c r="J319" s="296"/>
      <c r="K319" s="296"/>
      <c r="L319" s="296"/>
      <c r="M319" s="296"/>
      <c r="N319" s="296"/>
      <c r="O319" s="296"/>
      <c r="P319" s="296"/>
      <c r="Q319" s="296"/>
      <c r="R319" s="296"/>
      <c r="S319" s="296"/>
      <c r="T319" s="296"/>
      <c r="U319" s="296"/>
      <c r="V319" s="296"/>
      <c r="W319" s="296"/>
      <c r="X319" s="296"/>
      <c r="Y319" s="296"/>
      <c r="Z319" s="296"/>
    </row>
    <row r="320">
      <c r="A320" s="296"/>
      <c r="B320" s="296"/>
      <c r="C320" s="296"/>
      <c r="D320" s="296"/>
      <c r="E320" s="296"/>
      <c r="F320" s="296"/>
      <c r="G320" s="296"/>
      <c r="H320" s="296"/>
      <c r="I320" s="296"/>
      <c r="J320" s="296"/>
      <c r="K320" s="296"/>
      <c r="L320" s="296"/>
      <c r="M320" s="296"/>
      <c r="N320" s="296"/>
      <c r="O320" s="296"/>
      <c r="P320" s="296"/>
      <c r="Q320" s="296"/>
      <c r="R320" s="296"/>
      <c r="S320" s="296"/>
      <c r="T320" s="296"/>
      <c r="U320" s="296"/>
      <c r="V320" s="296"/>
      <c r="W320" s="296"/>
      <c r="X320" s="296"/>
      <c r="Y320" s="296"/>
      <c r="Z320" s="296"/>
    </row>
    <row r="321">
      <c r="A321" s="296"/>
      <c r="B321" s="296"/>
      <c r="C321" s="296"/>
      <c r="D321" s="296"/>
      <c r="E321" s="296"/>
      <c r="F321" s="296"/>
      <c r="G321" s="296"/>
      <c r="H321" s="296"/>
      <c r="I321" s="296"/>
      <c r="J321" s="296"/>
      <c r="K321" s="296"/>
      <c r="L321" s="296"/>
      <c r="M321" s="296"/>
      <c r="N321" s="296"/>
      <c r="O321" s="296"/>
      <c r="P321" s="296"/>
      <c r="Q321" s="296"/>
      <c r="R321" s="296"/>
      <c r="S321" s="296"/>
      <c r="T321" s="296"/>
      <c r="U321" s="296"/>
      <c r="V321" s="296"/>
      <c r="W321" s="296"/>
      <c r="X321" s="296"/>
      <c r="Y321" s="296"/>
      <c r="Z321" s="296"/>
    </row>
    <row r="322">
      <c r="A322" s="296"/>
      <c r="B322" s="296"/>
      <c r="C322" s="296"/>
      <c r="D322" s="296"/>
      <c r="E322" s="296"/>
      <c r="F322" s="296"/>
      <c r="G322" s="296"/>
      <c r="H322" s="296"/>
      <c r="I322" s="296"/>
      <c r="J322" s="296"/>
      <c r="K322" s="296"/>
      <c r="L322" s="296"/>
      <c r="M322" s="296"/>
      <c r="N322" s="296"/>
      <c r="O322" s="296"/>
      <c r="P322" s="296"/>
      <c r="Q322" s="296"/>
      <c r="R322" s="296"/>
      <c r="S322" s="296"/>
      <c r="T322" s="296"/>
      <c r="U322" s="296"/>
      <c r="V322" s="296"/>
      <c r="W322" s="296"/>
      <c r="X322" s="296"/>
      <c r="Y322" s="296"/>
      <c r="Z322" s="296"/>
    </row>
    <row r="323">
      <c r="A323" s="296"/>
      <c r="B323" s="296"/>
      <c r="C323" s="296"/>
      <c r="D323" s="296"/>
      <c r="E323" s="296"/>
      <c r="F323" s="296"/>
      <c r="G323" s="296"/>
      <c r="H323" s="296"/>
      <c r="I323" s="296"/>
      <c r="J323" s="296"/>
      <c r="K323" s="296"/>
      <c r="L323" s="296"/>
      <c r="M323" s="296"/>
      <c r="N323" s="296"/>
      <c r="O323" s="296"/>
      <c r="P323" s="296"/>
      <c r="Q323" s="296"/>
      <c r="R323" s="296"/>
      <c r="S323" s="296"/>
      <c r="T323" s="296"/>
      <c r="U323" s="296"/>
      <c r="V323" s="296"/>
      <c r="W323" s="296"/>
      <c r="X323" s="296"/>
      <c r="Y323" s="296"/>
      <c r="Z323" s="296"/>
    </row>
    <row r="324">
      <c r="A324" s="296"/>
      <c r="B324" s="296"/>
      <c r="C324" s="296"/>
      <c r="D324" s="296"/>
      <c r="E324" s="296"/>
      <c r="F324" s="296"/>
      <c r="G324" s="296"/>
      <c r="H324" s="296"/>
      <c r="I324" s="296"/>
      <c r="J324" s="296"/>
      <c r="K324" s="296"/>
      <c r="L324" s="296"/>
      <c r="M324" s="296"/>
      <c r="N324" s="296"/>
      <c r="O324" s="296"/>
      <c r="P324" s="296"/>
      <c r="Q324" s="296"/>
      <c r="R324" s="296"/>
      <c r="S324" s="296"/>
      <c r="T324" s="296"/>
      <c r="U324" s="296"/>
      <c r="V324" s="296"/>
      <c r="W324" s="296"/>
      <c r="X324" s="296"/>
      <c r="Y324" s="296"/>
      <c r="Z324" s="296"/>
    </row>
    <row r="325">
      <c r="A325" s="296"/>
      <c r="B325" s="296"/>
      <c r="C325" s="296"/>
      <c r="D325" s="296"/>
      <c r="E325" s="296"/>
      <c r="F325" s="296"/>
      <c r="G325" s="296"/>
      <c r="H325" s="296"/>
      <c r="I325" s="296"/>
      <c r="J325" s="296"/>
      <c r="K325" s="296"/>
      <c r="L325" s="296"/>
      <c r="M325" s="296"/>
      <c r="N325" s="296"/>
      <c r="O325" s="296"/>
      <c r="P325" s="296"/>
      <c r="Q325" s="296"/>
      <c r="R325" s="296"/>
      <c r="S325" s="296"/>
      <c r="T325" s="296"/>
      <c r="U325" s="296"/>
      <c r="V325" s="296"/>
      <c r="W325" s="296"/>
      <c r="X325" s="296"/>
      <c r="Y325" s="296"/>
      <c r="Z325" s="296"/>
    </row>
    <row r="326">
      <c r="A326" s="296"/>
      <c r="B326" s="296"/>
      <c r="C326" s="296"/>
      <c r="D326" s="296"/>
      <c r="E326" s="296"/>
      <c r="F326" s="296"/>
      <c r="G326" s="296"/>
      <c r="H326" s="296"/>
      <c r="I326" s="296"/>
      <c r="J326" s="296"/>
      <c r="K326" s="296"/>
      <c r="L326" s="296"/>
      <c r="M326" s="296"/>
      <c r="N326" s="296"/>
      <c r="O326" s="296"/>
      <c r="P326" s="296"/>
      <c r="Q326" s="296"/>
      <c r="R326" s="296"/>
      <c r="S326" s="296"/>
      <c r="T326" s="296"/>
      <c r="U326" s="296"/>
      <c r="V326" s="296"/>
      <c r="W326" s="296"/>
      <c r="X326" s="296"/>
      <c r="Y326" s="296"/>
      <c r="Z326" s="296"/>
    </row>
    <row r="327">
      <c r="A327" s="296"/>
      <c r="B327" s="296"/>
      <c r="C327" s="296"/>
      <c r="D327" s="296"/>
      <c r="E327" s="296"/>
      <c r="F327" s="296"/>
      <c r="G327" s="296"/>
      <c r="H327" s="296"/>
      <c r="I327" s="296"/>
      <c r="J327" s="296"/>
      <c r="K327" s="296"/>
      <c r="L327" s="296"/>
      <c r="M327" s="296"/>
      <c r="N327" s="296"/>
      <c r="O327" s="296"/>
      <c r="P327" s="296"/>
      <c r="Q327" s="296"/>
      <c r="R327" s="296"/>
      <c r="S327" s="296"/>
      <c r="T327" s="296"/>
      <c r="U327" s="296"/>
      <c r="V327" s="296"/>
      <c r="W327" s="296"/>
      <c r="X327" s="296"/>
      <c r="Y327" s="296"/>
      <c r="Z327" s="296"/>
    </row>
    <row r="328">
      <c r="A328" s="296"/>
      <c r="B328" s="296"/>
      <c r="C328" s="296"/>
      <c r="D328" s="296"/>
      <c r="E328" s="296"/>
      <c r="F328" s="296"/>
      <c r="G328" s="296"/>
      <c r="H328" s="296"/>
      <c r="I328" s="296"/>
      <c r="J328" s="296"/>
      <c r="K328" s="296"/>
      <c r="L328" s="296"/>
      <c r="M328" s="296"/>
      <c r="N328" s="296"/>
      <c r="O328" s="296"/>
      <c r="P328" s="296"/>
      <c r="Q328" s="296"/>
      <c r="R328" s="296"/>
      <c r="S328" s="296"/>
      <c r="T328" s="296"/>
      <c r="U328" s="296"/>
      <c r="V328" s="296"/>
      <c r="W328" s="296"/>
      <c r="X328" s="296"/>
      <c r="Y328" s="296"/>
      <c r="Z328" s="296"/>
    </row>
    <row r="329">
      <c r="A329" s="296"/>
      <c r="B329" s="296"/>
      <c r="C329" s="296"/>
      <c r="D329" s="296"/>
      <c r="E329" s="296"/>
      <c r="F329" s="296"/>
      <c r="G329" s="296"/>
      <c r="H329" s="296"/>
      <c r="I329" s="296"/>
      <c r="J329" s="296"/>
      <c r="K329" s="296"/>
      <c r="L329" s="296"/>
      <c r="M329" s="296"/>
      <c r="N329" s="296"/>
      <c r="O329" s="296"/>
      <c r="P329" s="296"/>
      <c r="Q329" s="296"/>
      <c r="R329" s="296"/>
      <c r="S329" s="296"/>
      <c r="T329" s="296"/>
      <c r="U329" s="296"/>
      <c r="V329" s="296"/>
      <c r="W329" s="296"/>
      <c r="X329" s="296"/>
      <c r="Y329" s="296"/>
      <c r="Z329" s="296"/>
    </row>
    <row r="330">
      <c r="A330" s="296"/>
      <c r="B330" s="296"/>
      <c r="C330" s="296"/>
      <c r="D330" s="296"/>
      <c r="E330" s="296"/>
      <c r="F330" s="296"/>
      <c r="G330" s="296"/>
      <c r="H330" s="296"/>
      <c r="I330" s="296"/>
      <c r="J330" s="296"/>
      <c r="K330" s="296"/>
      <c r="L330" s="296"/>
      <c r="M330" s="296"/>
      <c r="N330" s="296"/>
      <c r="O330" s="296"/>
      <c r="P330" s="296"/>
      <c r="Q330" s="296"/>
      <c r="R330" s="296"/>
      <c r="S330" s="296"/>
      <c r="T330" s="296"/>
      <c r="U330" s="296"/>
      <c r="V330" s="296"/>
      <c r="W330" s="296"/>
      <c r="X330" s="296"/>
      <c r="Y330" s="296"/>
      <c r="Z330" s="296"/>
    </row>
    <row r="331">
      <c r="A331" s="296"/>
      <c r="B331" s="296"/>
      <c r="C331" s="296"/>
      <c r="D331" s="296"/>
      <c r="E331" s="296"/>
      <c r="F331" s="296"/>
      <c r="G331" s="296"/>
      <c r="H331" s="296"/>
      <c r="I331" s="296"/>
      <c r="J331" s="296"/>
      <c r="K331" s="296"/>
      <c r="L331" s="296"/>
      <c r="M331" s="296"/>
      <c r="N331" s="296"/>
      <c r="O331" s="296"/>
      <c r="P331" s="296"/>
      <c r="Q331" s="296"/>
      <c r="R331" s="296"/>
      <c r="S331" s="296"/>
      <c r="T331" s="296"/>
      <c r="U331" s="296"/>
      <c r="V331" s="296"/>
      <c r="W331" s="296"/>
      <c r="X331" s="296"/>
      <c r="Y331" s="296"/>
      <c r="Z331" s="296"/>
    </row>
    <row r="332">
      <c r="A332" s="296"/>
      <c r="B332" s="296"/>
      <c r="C332" s="296"/>
      <c r="D332" s="296"/>
      <c r="E332" s="296"/>
      <c r="F332" s="296"/>
      <c r="G332" s="296"/>
      <c r="H332" s="296"/>
      <c r="I332" s="296"/>
      <c r="J332" s="296"/>
      <c r="K332" s="296"/>
      <c r="L332" s="296"/>
      <c r="M332" s="296"/>
      <c r="N332" s="296"/>
      <c r="O332" s="296"/>
      <c r="P332" s="296"/>
      <c r="Q332" s="296"/>
      <c r="R332" s="296"/>
      <c r="S332" s="296"/>
      <c r="T332" s="296"/>
      <c r="U332" s="296"/>
      <c r="V332" s="296"/>
      <c r="W332" s="296"/>
      <c r="X332" s="296"/>
      <c r="Y332" s="296"/>
      <c r="Z332" s="296"/>
    </row>
    <row r="333">
      <c r="A333" s="296"/>
      <c r="B333" s="296"/>
      <c r="C333" s="296"/>
      <c r="D333" s="296"/>
      <c r="E333" s="296"/>
      <c r="F333" s="296"/>
      <c r="G333" s="296"/>
      <c r="H333" s="296"/>
      <c r="I333" s="296"/>
      <c r="J333" s="296"/>
      <c r="K333" s="296"/>
      <c r="L333" s="296"/>
      <c r="M333" s="296"/>
      <c r="N333" s="296"/>
      <c r="O333" s="296"/>
      <c r="P333" s="296"/>
      <c r="Q333" s="296"/>
      <c r="R333" s="296"/>
      <c r="S333" s="296"/>
      <c r="T333" s="296"/>
      <c r="U333" s="296"/>
      <c r="V333" s="296"/>
      <c r="W333" s="296"/>
      <c r="X333" s="296"/>
      <c r="Y333" s="296"/>
      <c r="Z333" s="296"/>
    </row>
    <row r="334">
      <c r="A334" s="296"/>
      <c r="B334" s="296"/>
      <c r="C334" s="296"/>
      <c r="D334" s="296"/>
      <c r="E334" s="296"/>
      <c r="F334" s="296"/>
      <c r="G334" s="296"/>
      <c r="H334" s="296"/>
      <c r="I334" s="296"/>
      <c r="J334" s="296"/>
      <c r="K334" s="296"/>
      <c r="L334" s="296"/>
      <c r="M334" s="296"/>
      <c r="N334" s="296"/>
      <c r="O334" s="296"/>
      <c r="P334" s="296"/>
      <c r="Q334" s="296"/>
      <c r="R334" s="296"/>
      <c r="S334" s="296"/>
      <c r="T334" s="296"/>
      <c r="U334" s="296"/>
      <c r="V334" s="296"/>
      <c r="W334" s="296"/>
      <c r="X334" s="296"/>
      <c r="Y334" s="296"/>
      <c r="Z334" s="296"/>
    </row>
    <row r="335">
      <c r="A335" s="296"/>
      <c r="B335" s="296"/>
      <c r="C335" s="296"/>
      <c r="D335" s="296"/>
      <c r="E335" s="296"/>
      <c r="F335" s="296"/>
      <c r="G335" s="296"/>
      <c r="H335" s="296"/>
      <c r="I335" s="296"/>
      <c r="J335" s="296"/>
      <c r="K335" s="296"/>
      <c r="L335" s="296"/>
      <c r="M335" s="296"/>
      <c r="N335" s="296"/>
      <c r="O335" s="296"/>
      <c r="P335" s="296"/>
      <c r="Q335" s="296"/>
      <c r="R335" s="296"/>
      <c r="S335" s="296"/>
      <c r="T335" s="296"/>
      <c r="U335" s="296"/>
      <c r="V335" s="296"/>
      <c r="W335" s="296"/>
      <c r="X335" s="296"/>
      <c r="Y335" s="296"/>
      <c r="Z335" s="296"/>
    </row>
    <row r="336">
      <c r="A336" s="296"/>
      <c r="B336" s="296"/>
      <c r="C336" s="296"/>
      <c r="D336" s="296"/>
      <c r="E336" s="296"/>
      <c r="F336" s="296"/>
      <c r="G336" s="296"/>
      <c r="H336" s="296"/>
      <c r="I336" s="296"/>
      <c r="J336" s="296"/>
      <c r="K336" s="296"/>
      <c r="L336" s="296"/>
      <c r="M336" s="296"/>
      <c r="N336" s="296"/>
      <c r="O336" s="296"/>
      <c r="P336" s="296"/>
      <c r="Q336" s="296"/>
      <c r="R336" s="296"/>
      <c r="S336" s="296"/>
      <c r="T336" s="296"/>
      <c r="U336" s="296"/>
      <c r="V336" s="296"/>
      <c r="W336" s="296"/>
      <c r="X336" s="296"/>
      <c r="Y336" s="296"/>
      <c r="Z336" s="296"/>
    </row>
    <row r="337">
      <c r="A337" s="296"/>
      <c r="B337" s="296"/>
      <c r="C337" s="296"/>
      <c r="D337" s="296"/>
      <c r="E337" s="296"/>
      <c r="F337" s="296"/>
      <c r="G337" s="296"/>
      <c r="H337" s="296"/>
      <c r="I337" s="296"/>
      <c r="J337" s="296"/>
      <c r="K337" s="296"/>
      <c r="L337" s="296"/>
      <c r="M337" s="296"/>
      <c r="N337" s="296"/>
      <c r="O337" s="296"/>
      <c r="P337" s="296"/>
      <c r="Q337" s="296"/>
      <c r="R337" s="296"/>
      <c r="S337" s="296"/>
      <c r="T337" s="296"/>
      <c r="U337" s="296"/>
      <c r="V337" s="296"/>
      <c r="W337" s="296"/>
      <c r="X337" s="296"/>
      <c r="Y337" s="296"/>
      <c r="Z337" s="296"/>
    </row>
    <row r="338">
      <c r="A338" s="296"/>
      <c r="B338" s="296"/>
      <c r="C338" s="296"/>
      <c r="D338" s="296"/>
      <c r="E338" s="296"/>
      <c r="F338" s="296"/>
      <c r="G338" s="296"/>
      <c r="H338" s="296"/>
      <c r="I338" s="296"/>
      <c r="J338" s="296"/>
      <c r="K338" s="296"/>
      <c r="L338" s="296"/>
      <c r="M338" s="296"/>
      <c r="N338" s="296"/>
      <c r="O338" s="296"/>
      <c r="P338" s="296"/>
      <c r="Q338" s="296"/>
      <c r="R338" s="296"/>
      <c r="S338" s="296"/>
      <c r="T338" s="296"/>
      <c r="U338" s="296"/>
      <c r="V338" s="296"/>
      <c r="W338" s="296"/>
      <c r="X338" s="296"/>
      <c r="Y338" s="296"/>
      <c r="Z338" s="296"/>
    </row>
    <row r="339">
      <c r="A339" s="296"/>
      <c r="B339" s="296"/>
      <c r="C339" s="296"/>
      <c r="D339" s="296"/>
      <c r="E339" s="296"/>
      <c r="F339" s="296"/>
      <c r="G339" s="296"/>
      <c r="H339" s="296"/>
      <c r="I339" s="296"/>
      <c r="J339" s="296"/>
      <c r="K339" s="296"/>
      <c r="L339" s="296"/>
      <c r="M339" s="296"/>
      <c r="N339" s="296"/>
      <c r="O339" s="296"/>
      <c r="P339" s="296"/>
      <c r="Q339" s="296"/>
      <c r="R339" s="296"/>
      <c r="S339" s="296"/>
      <c r="T339" s="296"/>
      <c r="U339" s="296"/>
      <c r="V339" s="296"/>
      <c r="W339" s="296"/>
      <c r="X339" s="296"/>
      <c r="Y339" s="296"/>
      <c r="Z339" s="296"/>
    </row>
    <row r="340">
      <c r="A340" s="296"/>
      <c r="B340" s="296"/>
      <c r="C340" s="296"/>
      <c r="D340" s="296"/>
      <c r="E340" s="296"/>
      <c r="F340" s="296"/>
      <c r="G340" s="296"/>
      <c r="H340" s="296"/>
      <c r="I340" s="296"/>
      <c r="J340" s="296"/>
      <c r="K340" s="296"/>
      <c r="L340" s="296"/>
      <c r="M340" s="296"/>
      <c r="N340" s="296"/>
      <c r="O340" s="296"/>
      <c r="P340" s="296"/>
      <c r="Q340" s="296"/>
      <c r="R340" s="296"/>
      <c r="S340" s="296"/>
      <c r="T340" s="296"/>
      <c r="U340" s="296"/>
      <c r="V340" s="296"/>
      <c r="W340" s="296"/>
      <c r="X340" s="296"/>
      <c r="Y340" s="296"/>
      <c r="Z340" s="296"/>
    </row>
    <row r="341">
      <c r="A341" s="296"/>
      <c r="B341" s="296"/>
      <c r="C341" s="296"/>
      <c r="D341" s="296"/>
      <c r="E341" s="296"/>
      <c r="F341" s="296"/>
      <c r="G341" s="296"/>
      <c r="H341" s="296"/>
      <c r="I341" s="296"/>
      <c r="J341" s="296"/>
      <c r="K341" s="296"/>
      <c r="L341" s="296"/>
      <c r="M341" s="296"/>
      <c r="N341" s="296"/>
      <c r="O341" s="296"/>
      <c r="P341" s="296"/>
      <c r="Q341" s="296"/>
      <c r="R341" s="296"/>
      <c r="S341" s="296"/>
      <c r="T341" s="296"/>
      <c r="U341" s="296"/>
      <c r="V341" s="296"/>
      <c r="W341" s="296"/>
      <c r="X341" s="296"/>
      <c r="Y341" s="296"/>
      <c r="Z341" s="296"/>
    </row>
    <row r="342">
      <c r="A342" s="296"/>
      <c r="B342" s="296"/>
      <c r="C342" s="296"/>
      <c r="D342" s="296"/>
      <c r="E342" s="296"/>
      <c r="F342" s="296"/>
      <c r="G342" s="296"/>
      <c r="H342" s="296"/>
      <c r="I342" s="296"/>
      <c r="J342" s="296"/>
      <c r="K342" s="296"/>
      <c r="L342" s="296"/>
      <c r="M342" s="296"/>
      <c r="N342" s="296"/>
      <c r="O342" s="296"/>
      <c r="P342" s="296"/>
      <c r="Q342" s="296"/>
      <c r="R342" s="296"/>
      <c r="S342" s="296"/>
      <c r="T342" s="296"/>
      <c r="U342" s="296"/>
      <c r="V342" s="296"/>
      <c r="W342" s="296"/>
      <c r="X342" s="296"/>
      <c r="Y342" s="296"/>
      <c r="Z342" s="296"/>
    </row>
    <row r="343">
      <c r="A343" s="296"/>
      <c r="B343" s="296"/>
      <c r="C343" s="296"/>
      <c r="D343" s="296"/>
      <c r="E343" s="296"/>
      <c r="F343" s="296"/>
      <c r="G343" s="296"/>
      <c r="H343" s="296"/>
      <c r="I343" s="296"/>
      <c r="J343" s="296"/>
      <c r="K343" s="296"/>
      <c r="L343" s="296"/>
      <c r="M343" s="296"/>
      <c r="N343" s="296"/>
      <c r="O343" s="296"/>
      <c r="P343" s="296"/>
      <c r="Q343" s="296"/>
      <c r="R343" s="296"/>
      <c r="S343" s="296"/>
      <c r="T343" s="296"/>
      <c r="U343" s="296"/>
      <c r="V343" s="296"/>
      <c r="W343" s="296"/>
      <c r="X343" s="296"/>
      <c r="Y343" s="296"/>
      <c r="Z343" s="296"/>
    </row>
    <row r="344">
      <c r="A344" s="296"/>
      <c r="B344" s="296"/>
      <c r="C344" s="296"/>
      <c r="D344" s="296"/>
      <c r="E344" s="296"/>
      <c r="F344" s="296"/>
      <c r="G344" s="296"/>
      <c r="H344" s="296"/>
      <c r="I344" s="296"/>
      <c r="J344" s="296"/>
      <c r="K344" s="296"/>
      <c r="L344" s="296"/>
      <c r="M344" s="296"/>
      <c r="N344" s="296"/>
      <c r="O344" s="296"/>
      <c r="P344" s="296"/>
      <c r="Q344" s="296"/>
      <c r="R344" s="296"/>
      <c r="S344" s="296"/>
      <c r="T344" s="296"/>
      <c r="U344" s="296"/>
      <c r="V344" s="296"/>
      <c r="W344" s="296"/>
      <c r="X344" s="296"/>
      <c r="Y344" s="296"/>
      <c r="Z344" s="296"/>
    </row>
    <row r="345">
      <c r="A345" s="296"/>
      <c r="B345" s="296"/>
      <c r="C345" s="296"/>
      <c r="D345" s="296"/>
      <c r="E345" s="296"/>
      <c r="F345" s="296"/>
      <c r="G345" s="296"/>
      <c r="H345" s="296"/>
      <c r="I345" s="296"/>
      <c r="J345" s="296"/>
      <c r="K345" s="296"/>
      <c r="L345" s="296"/>
      <c r="M345" s="296"/>
      <c r="N345" s="296"/>
      <c r="O345" s="296"/>
      <c r="P345" s="296"/>
      <c r="Q345" s="296"/>
      <c r="R345" s="296"/>
      <c r="S345" s="296"/>
      <c r="T345" s="296"/>
      <c r="U345" s="296"/>
      <c r="V345" s="296"/>
      <c r="W345" s="296"/>
      <c r="X345" s="296"/>
      <c r="Y345" s="296"/>
      <c r="Z345" s="296"/>
    </row>
    <row r="346">
      <c r="A346" s="296"/>
      <c r="B346" s="296"/>
      <c r="C346" s="296"/>
      <c r="D346" s="296"/>
      <c r="E346" s="296"/>
      <c r="F346" s="296"/>
      <c r="G346" s="296"/>
      <c r="H346" s="296"/>
      <c r="I346" s="296"/>
      <c r="J346" s="296"/>
      <c r="K346" s="296"/>
      <c r="L346" s="296"/>
      <c r="M346" s="296"/>
      <c r="N346" s="296"/>
      <c r="O346" s="296"/>
      <c r="P346" s="296"/>
      <c r="Q346" s="296"/>
      <c r="R346" s="296"/>
      <c r="S346" s="296"/>
      <c r="T346" s="296"/>
      <c r="U346" s="296"/>
      <c r="V346" s="296"/>
      <c r="W346" s="296"/>
      <c r="X346" s="296"/>
      <c r="Y346" s="296"/>
      <c r="Z346" s="296"/>
    </row>
    <row r="347">
      <c r="A347" s="296"/>
      <c r="B347" s="296"/>
      <c r="C347" s="296"/>
      <c r="D347" s="296"/>
      <c r="E347" s="296"/>
      <c r="F347" s="296"/>
      <c r="G347" s="296"/>
      <c r="H347" s="296"/>
      <c r="I347" s="296"/>
      <c r="J347" s="296"/>
      <c r="K347" s="296"/>
      <c r="L347" s="296"/>
      <c r="M347" s="296"/>
      <c r="N347" s="296"/>
      <c r="O347" s="296"/>
      <c r="P347" s="296"/>
      <c r="Q347" s="296"/>
      <c r="R347" s="296"/>
      <c r="S347" s="296"/>
      <c r="T347" s="296"/>
      <c r="U347" s="296"/>
      <c r="V347" s="296"/>
      <c r="W347" s="296"/>
      <c r="X347" s="296"/>
      <c r="Y347" s="296"/>
      <c r="Z347" s="296"/>
    </row>
    <row r="348">
      <c r="A348" s="296"/>
      <c r="B348" s="296"/>
      <c r="C348" s="296"/>
      <c r="D348" s="296"/>
      <c r="E348" s="296"/>
      <c r="F348" s="296"/>
      <c r="G348" s="296"/>
      <c r="H348" s="296"/>
      <c r="I348" s="296"/>
      <c r="J348" s="296"/>
      <c r="K348" s="296"/>
      <c r="L348" s="296"/>
      <c r="M348" s="296"/>
      <c r="N348" s="296"/>
      <c r="O348" s="296"/>
      <c r="P348" s="296"/>
      <c r="Q348" s="296"/>
      <c r="R348" s="296"/>
      <c r="S348" s="296"/>
      <c r="T348" s="296"/>
      <c r="U348" s="296"/>
      <c r="V348" s="296"/>
      <c r="W348" s="296"/>
      <c r="X348" s="296"/>
      <c r="Y348" s="296"/>
      <c r="Z348" s="296"/>
    </row>
    <row r="349">
      <c r="A349" s="296"/>
      <c r="B349" s="296"/>
      <c r="C349" s="296"/>
      <c r="D349" s="296"/>
      <c r="E349" s="296"/>
      <c r="F349" s="296"/>
      <c r="G349" s="296"/>
      <c r="H349" s="296"/>
      <c r="I349" s="296"/>
      <c r="J349" s="296"/>
      <c r="K349" s="296"/>
      <c r="L349" s="296"/>
      <c r="M349" s="296"/>
      <c r="N349" s="296"/>
      <c r="O349" s="296"/>
      <c r="P349" s="296"/>
      <c r="Q349" s="296"/>
      <c r="R349" s="296"/>
      <c r="S349" s="296"/>
      <c r="T349" s="296"/>
      <c r="U349" s="296"/>
      <c r="V349" s="296"/>
      <c r="W349" s="296"/>
      <c r="X349" s="296"/>
      <c r="Y349" s="296"/>
      <c r="Z349" s="296"/>
    </row>
    <row r="350">
      <c r="A350" s="296"/>
      <c r="B350" s="296"/>
      <c r="C350" s="296"/>
      <c r="D350" s="296"/>
      <c r="E350" s="296"/>
      <c r="F350" s="296"/>
      <c r="G350" s="296"/>
      <c r="H350" s="296"/>
      <c r="I350" s="296"/>
      <c r="J350" s="296"/>
      <c r="K350" s="296"/>
      <c r="L350" s="296"/>
      <c r="M350" s="296"/>
      <c r="N350" s="296"/>
      <c r="O350" s="296"/>
      <c r="P350" s="296"/>
      <c r="Q350" s="296"/>
      <c r="R350" s="296"/>
      <c r="S350" s="296"/>
      <c r="T350" s="296"/>
      <c r="U350" s="296"/>
      <c r="V350" s="296"/>
      <c r="W350" s="296"/>
      <c r="X350" s="296"/>
      <c r="Y350" s="296"/>
      <c r="Z350" s="296"/>
    </row>
    <row r="351">
      <c r="A351" s="296"/>
      <c r="B351" s="296"/>
      <c r="C351" s="296"/>
      <c r="D351" s="296"/>
      <c r="E351" s="296"/>
      <c r="F351" s="296"/>
      <c r="G351" s="296"/>
      <c r="H351" s="296"/>
      <c r="I351" s="296"/>
      <c r="J351" s="296"/>
      <c r="K351" s="296"/>
      <c r="L351" s="296"/>
      <c r="M351" s="296"/>
      <c r="N351" s="296"/>
      <c r="O351" s="296"/>
      <c r="P351" s="296"/>
      <c r="Q351" s="296"/>
      <c r="R351" s="296"/>
      <c r="S351" s="296"/>
      <c r="T351" s="296"/>
      <c r="U351" s="296"/>
      <c r="V351" s="296"/>
      <c r="W351" s="296"/>
      <c r="X351" s="296"/>
      <c r="Y351" s="296"/>
      <c r="Z351" s="296"/>
    </row>
    <row r="352">
      <c r="A352" s="296"/>
      <c r="B352" s="296"/>
      <c r="C352" s="296"/>
      <c r="D352" s="296"/>
      <c r="E352" s="296"/>
      <c r="F352" s="296"/>
      <c r="G352" s="296"/>
      <c r="H352" s="296"/>
      <c r="I352" s="296"/>
      <c r="J352" s="296"/>
      <c r="K352" s="296"/>
      <c r="L352" s="296"/>
      <c r="M352" s="296"/>
      <c r="N352" s="296"/>
      <c r="O352" s="296"/>
      <c r="P352" s="296"/>
      <c r="Q352" s="296"/>
      <c r="R352" s="296"/>
      <c r="S352" s="296"/>
      <c r="T352" s="296"/>
      <c r="U352" s="296"/>
      <c r="V352" s="296"/>
      <c r="W352" s="296"/>
      <c r="X352" s="296"/>
      <c r="Y352" s="296"/>
      <c r="Z352" s="296"/>
    </row>
    <row r="353">
      <c r="A353" s="296"/>
      <c r="B353" s="296"/>
      <c r="C353" s="296"/>
      <c r="D353" s="296"/>
      <c r="E353" s="296"/>
      <c r="F353" s="296"/>
      <c r="G353" s="296"/>
      <c r="H353" s="296"/>
      <c r="I353" s="296"/>
      <c r="J353" s="296"/>
      <c r="K353" s="296"/>
      <c r="L353" s="296"/>
      <c r="M353" s="296"/>
      <c r="N353" s="296"/>
      <c r="O353" s="296"/>
      <c r="P353" s="296"/>
      <c r="Q353" s="296"/>
      <c r="R353" s="296"/>
      <c r="S353" s="296"/>
      <c r="T353" s="296"/>
      <c r="U353" s="296"/>
      <c r="V353" s="296"/>
      <c r="W353" s="296"/>
      <c r="X353" s="296"/>
      <c r="Y353" s="296"/>
      <c r="Z353" s="296"/>
    </row>
    <row r="354">
      <c r="A354" s="296"/>
      <c r="B354" s="296"/>
      <c r="C354" s="296"/>
      <c r="D354" s="296"/>
      <c r="E354" s="296"/>
      <c r="F354" s="296"/>
      <c r="G354" s="296"/>
      <c r="H354" s="296"/>
      <c r="I354" s="296"/>
      <c r="J354" s="296"/>
      <c r="K354" s="296"/>
      <c r="L354" s="296"/>
      <c r="M354" s="296"/>
      <c r="N354" s="296"/>
      <c r="O354" s="296"/>
      <c r="P354" s="296"/>
      <c r="Q354" s="296"/>
      <c r="R354" s="296"/>
      <c r="S354" s="296"/>
      <c r="T354" s="296"/>
      <c r="U354" s="296"/>
      <c r="V354" s="296"/>
      <c r="W354" s="296"/>
      <c r="X354" s="296"/>
      <c r="Y354" s="296"/>
      <c r="Z354" s="296"/>
    </row>
    <row r="355">
      <c r="A355" s="296"/>
      <c r="B355" s="296"/>
      <c r="C355" s="296"/>
      <c r="D355" s="296"/>
      <c r="E355" s="296"/>
      <c r="F355" s="296"/>
      <c r="G355" s="296"/>
      <c r="H355" s="296"/>
      <c r="I355" s="296"/>
      <c r="J355" s="296"/>
      <c r="K355" s="296"/>
      <c r="L355" s="296"/>
      <c r="M355" s="296"/>
      <c r="N355" s="296"/>
      <c r="O355" s="296"/>
      <c r="P355" s="296"/>
      <c r="Q355" s="296"/>
      <c r="R355" s="296"/>
      <c r="S355" s="296"/>
      <c r="T355" s="296"/>
      <c r="U355" s="296"/>
      <c r="V355" s="296"/>
      <c r="W355" s="296"/>
      <c r="X355" s="296"/>
      <c r="Y355" s="296"/>
      <c r="Z355" s="296"/>
    </row>
    <row r="356">
      <c r="A356" s="296"/>
      <c r="B356" s="296"/>
      <c r="C356" s="296"/>
      <c r="D356" s="296"/>
      <c r="E356" s="296"/>
      <c r="F356" s="296"/>
      <c r="G356" s="296"/>
      <c r="H356" s="296"/>
      <c r="I356" s="296"/>
      <c r="J356" s="296"/>
      <c r="K356" s="296"/>
      <c r="L356" s="296"/>
      <c r="M356" s="296"/>
      <c r="N356" s="296"/>
      <c r="O356" s="296"/>
      <c r="P356" s="296"/>
      <c r="Q356" s="296"/>
      <c r="R356" s="296"/>
      <c r="S356" s="296"/>
      <c r="T356" s="296"/>
      <c r="U356" s="296"/>
      <c r="V356" s="296"/>
      <c r="W356" s="296"/>
      <c r="X356" s="296"/>
      <c r="Y356" s="296"/>
      <c r="Z356" s="296"/>
    </row>
    <row r="357">
      <c r="A357" s="296"/>
      <c r="B357" s="296"/>
      <c r="C357" s="296"/>
      <c r="D357" s="296"/>
      <c r="E357" s="296"/>
      <c r="F357" s="296"/>
      <c r="G357" s="296"/>
      <c r="H357" s="296"/>
      <c r="I357" s="296"/>
      <c r="J357" s="296"/>
      <c r="K357" s="296"/>
      <c r="L357" s="296"/>
      <c r="M357" s="296"/>
      <c r="N357" s="296"/>
      <c r="O357" s="296"/>
      <c r="P357" s="296"/>
      <c r="Q357" s="296"/>
      <c r="R357" s="296"/>
      <c r="S357" s="296"/>
      <c r="T357" s="296"/>
      <c r="U357" s="296"/>
      <c r="V357" s="296"/>
      <c r="W357" s="296"/>
      <c r="X357" s="296"/>
      <c r="Y357" s="296"/>
      <c r="Z357" s="296"/>
    </row>
    <row r="358">
      <c r="A358" s="296"/>
      <c r="B358" s="296"/>
      <c r="C358" s="296"/>
      <c r="D358" s="296"/>
      <c r="E358" s="296"/>
      <c r="F358" s="296"/>
      <c r="G358" s="296"/>
      <c r="H358" s="296"/>
      <c r="I358" s="296"/>
      <c r="J358" s="296"/>
      <c r="K358" s="296"/>
      <c r="L358" s="296"/>
      <c r="M358" s="296"/>
      <c r="N358" s="296"/>
      <c r="O358" s="296"/>
      <c r="P358" s="296"/>
      <c r="Q358" s="296"/>
      <c r="R358" s="296"/>
      <c r="S358" s="296"/>
      <c r="T358" s="296"/>
      <c r="U358" s="296"/>
      <c r="V358" s="296"/>
      <c r="W358" s="296"/>
      <c r="X358" s="296"/>
      <c r="Y358" s="296"/>
      <c r="Z358" s="296"/>
    </row>
    <row r="359">
      <c r="A359" s="296"/>
      <c r="B359" s="296"/>
      <c r="C359" s="296"/>
      <c r="D359" s="296"/>
      <c r="E359" s="296"/>
      <c r="F359" s="296"/>
      <c r="G359" s="296"/>
      <c r="H359" s="296"/>
      <c r="I359" s="296"/>
      <c r="J359" s="296"/>
      <c r="K359" s="296"/>
      <c r="L359" s="296"/>
      <c r="M359" s="296"/>
      <c r="N359" s="296"/>
      <c r="O359" s="296"/>
      <c r="P359" s="296"/>
      <c r="Q359" s="296"/>
      <c r="R359" s="296"/>
      <c r="S359" s="296"/>
      <c r="T359" s="296"/>
      <c r="U359" s="296"/>
      <c r="V359" s="296"/>
      <c r="W359" s="296"/>
      <c r="X359" s="296"/>
      <c r="Y359" s="296"/>
      <c r="Z359" s="296"/>
    </row>
    <row r="360">
      <c r="A360" s="296"/>
      <c r="B360" s="296"/>
      <c r="C360" s="296"/>
      <c r="D360" s="296"/>
      <c r="E360" s="296"/>
      <c r="F360" s="296"/>
      <c r="G360" s="296"/>
      <c r="H360" s="296"/>
      <c r="I360" s="296"/>
      <c r="J360" s="296"/>
      <c r="K360" s="296"/>
      <c r="L360" s="296"/>
      <c r="M360" s="296"/>
      <c r="N360" s="296"/>
      <c r="O360" s="296"/>
      <c r="P360" s="296"/>
      <c r="Q360" s="296"/>
      <c r="R360" s="296"/>
      <c r="S360" s="296"/>
      <c r="T360" s="296"/>
      <c r="U360" s="296"/>
      <c r="V360" s="296"/>
      <c r="W360" s="296"/>
      <c r="X360" s="296"/>
      <c r="Y360" s="296"/>
      <c r="Z360" s="296"/>
    </row>
    <row r="361">
      <c r="A361" s="296"/>
      <c r="B361" s="296"/>
      <c r="C361" s="296"/>
      <c r="D361" s="296"/>
      <c r="E361" s="296"/>
      <c r="F361" s="296"/>
      <c r="G361" s="296"/>
      <c r="H361" s="296"/>
      <c r="I361" s="296"/>
      <c r="J361" s="296"/>
      <c r="K361" s="296"/>
      <c r="L361" s="296"/>
      <c r="M361" s="296"/>
      <c r="N361" s="296"/>
      <c r="O361" s="296"/>
      <c r="P361" s="296"/>
      <c r="Q361" s="296"/>
      <c r="R361" s="296"/>
      <c r="S361" s="296"/>
      <c r="T361" s="296"/>
      <c r="U361" s="296"/>
      <c r="V361" s="296"/>
      <c r="W361" s="296"/>
      <c r="X361" s="296"/>
      <c r="Y361" s="296"/>
      <c r="Z361" s="296"/>
    </row>
    <row r="362">
      <c r="A362" s="296"/>
      <c r="B362" s="296"/>
      <c r="C362" s="296"/>
      <c r="D362" s="296"/>
      <c r="E362" s="296"/>
      <c r="F362" s="296"/>
      <c r="G362" s="296"/>
      <c r="H362" s="296"/>
      <c r="I362" s="296"/>
      <c r="J362" s="296"/>
      <c r="K362" s="296"/>
      <c r="L362" s="296"/>
      <c r="M362" s="296"/>
      <c r="N362" s="296"/>
      <c r="O362" s="296"/>
      <c r="P362" s="296"/>
      <c r="Q362" s="296"/>
      <c r="R362" s="296"/>
      <c r="S362" s="296"/>
      <c r="T362" s="296"/>
      <c r="U362" s="296"/>
      <c r="V362" s="296"/>
      <c r="W362" s="296"/>
      <c r="X362" s="296"/>
      <c r="Y362" s="296"/>
      <c r="Z362" s="296"/>
    </row>
    <row r="363">
      <c r="A363" s="296"/>
      <c r="B363" s="296"/>
      <c r="C363" s="296"/>
      <c r="D363" s="296"/>
      <c r="E363" s="296"/>
      <c r="F363" s="296"/>
      <c r="G363" s="296"/>
      <c r="H363" s="296"/>
      <c r="I363" s="296"/>
      <c r="J363" s="296"/>
      <c r="K363" s="296"/>
      <c r="L363" s="296"/>
      <c r="M363" s="296"/>
      <c r="N363" s="296"/>
      <c r="O363" s="296"/>
      <c r="P363" s="296"/>
      <c r="Q363" s="296"/>
      <c r="R363" s="296"/>
      <c r="S363" s="296"/>
      <c r="T363" s="296"/>
      <c r="U363" s="296"/>
      <c r="V363" s="296"/>
      <c r="W363" s="296"/>
      <c r="X363" s="296"/>
      <c r="Y363" s="296"/>
      <c r="Z363" s="296"/>
    </row>
    <row r="364">
      <c r="A364" s="296"/>
      <c r="B364" s="296"/>
      <c r="C364" s="296"/>
      <c r="D364" s="296"/>
      <c r="E364" s="296"/>
      <c r="F364" s="296"/>
      <c r="G364" s="296"/>
      <c r="H364" s="296"/>
      <c r="I364" s="296"/>
      <c r="J364" s="296"/>
      <c r="K364" s="296"/>
      <c r="L364" s="296"/>
      <c r="M364" s="296"/>
      <c r="N364" s="296"/>
      <c r="O364" s="296"/>
      <c r="P364" s="296"/>
      <c r="Q364" s="296"/>
      <c r="R364" s="296"/>
      <c r="S364" s="296"/>
      <c r="T364" s="296"/>
      <c r="U364" s="296"/>
      <c r="V364" s="296"/>
      <c r="W364" s="296"/>
      <c r="X364" s="296"/>
      <c r="Y364" s="296"/>
      <c r="Z364" s="296"/>
    </row>
    <row r="365">
      <c r="A365" s="296"/>
      <c r="B365" s="296"/>
      <c r="C365" s="296"/>
      <c r="D365" s="296"/>
      <c r="E365" s="296"/>
      <c r="F365" s="296"/>
      <c r="G365" s="296"/>
      <c r="H365" s="296"/>
      <c r="I365" s="296"/>
      <c r="J365" s="296"/>
      <c r="K365" s="296"/>
      <c r="L365" s="296"/>
      <c r="M365" s="296"/>
      <c r="N365" s="296"/>
      <c r="O365" s="296"/>
      <c r="P365" s="296"/>
      <c r="Q365" s="296"/>
      <c r="R365" s="296"/>
      <c r="S365" s="296"/>
      <c r="T365" s="296"/>
      <c r="U365" s="296"/>
      <c r="V365" s="296"/>
      <c r="W365" s="296"/>
      <c r="X365" s="296"/>
      <c r="Y365" s="296"/>
      <c r="Z365" s="296"/>
    </row>
    <row r="366">
      <c r="A366" s="296"/>
      <c r="B366" s="296"/>
      <c r="C366" s="296"/>
      <c r="D366" s="296"/>
      <c r="E366" s="296"/>
      <c r="F366" s="296"/>
      <c r="G366" s="296"/>
      <c r="H366" s="296"/>
      <c r="I366" s="296"/>
      <c r="J366" s="296"/>
      <c r="K366" s="296"/>
      <c r="L366" s="296"/>
      <c r="M366" s="296"/>
      <c r="N366" s="296"/>
      <c r="O366" s="296"/>
      <c r="P366" s="296"/>
      <c r="Q366" s="296"/>
      <c r="R366" s="296"/>
      <c r="S366" s="296"/>
      <c r="T366" s="296"/>
      <c r="U366" s="296"/>
      <c r="V366" s="296"/>
      <c r="W366" s="296"/>
      <c r="X366" s="296"/>
      <c r="Y366" s="296"/>
      <c r="Z366" s="296"/>
    </row>
    <row r="367">
      <c r="A367" s="296"/>
      <c r="B367" s="296"/>
      <c r="C367" s="296"/>
      <c r="D367" s="296"/>
      <c r="E367" s="296"/>
      <c r="F367" s="296"/>
      <c r="G367" s="296"/>
      <c r="H367" s="296"/>
      <c r="I367" s="296"/>
      <c r="J367" s="296"/>
      <c r="K367" s="296"/>
      <c r="L367" s="296"/>
      <c r="M367" s="296"/>
      <c r="N367" s="296"/>
      <c r="O367" s="296"/>
      <c r="P367" s="296"/>
      <c r="Q367" s="296"/>
      <c r="R367" s="296"/>
      <c r="S367" s="296"/>
      <c r="T367" s="296"/>
      <c r="U367" s="296"/>
      <c r="V367" s="296"/>
      <c r="W367" s="296"/>
      <c r="X367" s="296"/>
      <c r="Y367" s="296"/>
      <c r="Z367" s="296"/>
    </row>
    <row r="368">
      <c r="A368" s="296"/>
      <c r="B368" s="296"/>
      <c r="C368" s="296"/>
      <c r="D368" s="296"/>
      <c r="E368" s="296"/>
      <c r="F368" s="296"/>
      <c r="G368" s="296"/>
      <c r="H368" s="296"/>
      <c r="I368" s="296"/>
      <c r="J368" s="296"/>
      <c r="K368" s="296"/>
      <c r="L368" s="296"/>
      <c r="M368" s="296"/>
      <c r="N368" s="296"/>
      <c r="O368" s="296"/>
      <c r="P368" s="296"/>
      <c r="Q368" s="296"/>
      <c r="R368" s="296"/>
      <c r="S368" s="296"/>
      <c r="T368" s="296"/>
      <c r="U368" s="296"/>
      <c r="V368" s="296"/>
      <c r="W368" s="296"/>
      <c r="X368" s="296"/>
      <c r="Y368" s="296"/>
      <c r="Z368" s="296"/>
    </row>
    <row r="369">
      <c r="A369" s="296"/>
      <c r="B369" s="296"/>
      <c r="C369" s="296"/>
      <c r="D369" s="296"/>
      <c r="E369" s="296"/>
      <c r="F369" s="296"/>
      <c r="G369" s="296"/>
      <c r="H369" s="296"/>
      <c r="I369" s="296"/>
      <c r="J369" s="296"/>
      <c r="K369" s="296"/>
      <c r="L369" s="296"/>
      <c r="M369" s="296"/>
      <c r="N369" s="296"/>
      <c r="O369" s="296"/>
      <c r="P369" s="296"/>
      <c r="Q369" s="296"/>
      <c r="R369" s="296"/>
      <c r="S369" s="296"/>
      <c r="T369" s="296"/>
      <c r="U369" s="296"/>
      <c r="V369" s="296"/>
      <c r="W369" s="296"/>
      <c r="X369" s="296"/>
      <c r="Y369" s="296"/>
      <c r="Z369" s="296"/>
    </row>
    <row r="370">
      <c r="A370" s="296"/>
      <c r="B370" s="296"/>
      <c r="C370" s="296"/>
      <c r="D370" s="296"/>
      <c r="E370" s="296"/>
      <c r="F370" s="296"/>
      <c r="G370" s="296"/>
      <c r="H370" s="296"/>
      <c r="I370" s="296"/>
      <c r="J370" s="296"/>
      <c r="K370" s="296"/>
      <c r="L370" s="296"/>
      <c r="M370" s="296"/>
      <c r="N370" s="296"/>
      <c r="O370" s="296"/>
      <c r="P370" s="296"/>
      <c r="Q370" s="296"/>
      <c r="R370" s="296"/>
      <c r="S370" s="296"/>
      <c r="T370" s="296"/>
      <c r="U370" s="296"/>
      <c r="V370" s="296"/>
      <c r="W370" s="296"/>
      <c r="X370" s="296"/>
      <c r="Y370" s="296"/>
      <c r="Z370" s="296"/>
    </row>
    <row r="371">
      <c r="A371" s="296"/>
      <c r="B371" s="296"/>
      <c r="C371" s="296"/>
      <c r="D371" s="296"/>
      <c r="E371" s="296"/>
      <c r="F371" s="296"/>
      <c r="G371" s="296"/>
      <c r="H371" s="296"/>
      <c r="I371" s="296"/>
      <c r="J371" s="296"/>
      <c r="K371" s="296"/>
      <c r="L371" s="296"/>
      <c r="M371" s="296"/>
      <c r="N371" s="296"/>
      <c r="O371" s="296"/>
      <c r="P371" s="296"/>
      <c r="Q371" s="296"/>
      <c r="R371" s="296"/>
      <c r="S371" s="296"/>
      <c r="T371" s="296"/>
      <c r="U371" s="296"/>
      <c r="V371" s="296"/>
      <c r="W371" s="296"/>
      <c r="X371" s="296"/>
      <c r="Y371" s="296"/>
      <c r="Z371" s="296"/>
    </row>
    <row r="372">
      <c r="A372" s="296"/>
      <c r="B372" s="296"/>
      <c r="C372" s="296"/>
      <c r="D372" s="296"/>
      <c r="E372" s="296"/>
      <c r="F372" s="296"/>
      <c r="G372" s="296"/>
      <c r="H372" s="296"/>
      <c r="I372" s="296"/>
      <c r="J372" s="296"/>
      <c r="K372" s="296"/>
      <c r="L372" s="296"/>
      <c r="M372" s="296"/>
      <c r="N372" s="296"/>
      <c r="O372" s="296"/>
      <c r="P372" s="296"/>
      <c r="Q372" s="296"/>
      <c r="R372" s="296"/>
      <c r="S372" s="296"/>
      <c r="T372" s="296"/>
      <c r="U372" s="296"/>
      <c r="V372" s="296"/>
      <c r="W372" s="296"/>
      <c r="X372" s="296"/>
      <c r="Y372" s="296"/>
      <c r="Z372" s="296"/>
    </row>
    <row r="373">
      <c r="A373" s="296"/>
      <c r="B373" s="296"/>
      <c r="C373" s="296"/>
      <c r="D373" s="296"/>
      <c r="E373" s="296"/>
      <c r="F373" s="296"/>
      <c r="G373" s="296"/>
      <c r="H373" s="296"/>
      <c r="I373" s="296"/>
      <c r="J373" s="296"/>
      <c r="K373" s="296"/>
      <c r="L373" s="296"/>
      <c r="M373" s="296"/>
      <c r="N373" s="296"/>
      <c r="O373" s="296"/>
      <c r="P373" s="296"/>
      <c r="Q373" s="296"/>
      <c r="R373" s="296"/>
      <c r="S373" s="296"/>
      <c r="T373" s="296"/>
      <c r="U373" s="296"/>
      <c r="V373" s="296"/>
      <c r="W373" s="296"/>
      <c r="X373" s="296"/>
      <c r="Y373" s="296"/>
      <c r="Z373" s="296"/>
    </row>
    <row r="374">
      <c r="A374" s="296"/>
      <c r="B374" s="296"/>
      <c r="C374" s="296"/>
      <c r="D374" s="296"/>
      <c r="E374" s="296"/>
      <c r="F374" s="296"/>
      <c r="G374" s="296"/>
      <c r="H374" s="296"/>
      <c r="I374" s="296"/>
      <c r="J374" s="296"/>
      <c r="K374" s="296"/>
      <c r="L374" s="296"/>
      <c r="M374" s="296"/>
      <c r="N374" s="296"/>
      <c r="O374" s="296"/>
      <c r="P374" s="296"/>
      <c r="Q374" s="296"/>
      <c r="R374" s="296"/>
      <c r="S374" s="296"/>
      <c r="T374" s="296"/>
      <c r="U374" s="296"/>
      <c r="V374" s="296"/>
      <c r="W374" s="296"/>
      <c r="X374" s="296"/>
      <c r="Y374" s="296"/>
      <c r="Z374" s="296"/>
    </row>
    <row r="375">
      <c r="A375" s="296"/>
      <c r="B375" s="296"/>
      <c r="C375" s="296"/>
      <c r="D375" s="296"/>
      <c r="E375" s="296"/>
      <c r="F375" s="296"/>
      <c r="G375" s="296"/>
      <c r="H375" s="296"/>
      <c r="I375" s="296"/>
      <c r="J375" s="296"/>
      <c r="K375" s="296"/>
      <c r="L375" s="296"/>
      <c r="M375" s="296"/>
      <c r="N375" s="296"/>
      <c r="O375" s="296"/>
      <c r="P375" s="296"/>
      <c r="Q375" s="296"/>
      <c r="R375" s="296"/>
      <c r="S375" s="296"/>
      <c r="T375" s="296"/>
      <c r="U375" s="296"/>
      <c r="V375" s="296"/>
      <c r="W375" s="296"/>
      <c r="X375" s="296"/>
      <c r="Y375" s="296"/>
      <c r="Z375" s="296"/>
    </row>
    <row r="376">
      <c r="A376" s="296"/>
      <c r="B376" s="296"/>
      <c r="C376" s="296"/>
      <c r="D376" s="296"/>
      <c r="E376" s="296"/>
      <c r="F376" s="296"/>
      <c r="G376" s="296"/>
      <c r="H376" s="296"/>
      <c r="I376" s="296"/>
      <c r="J376" s="296"/>
      <c r="K376" s="296"/>
      <c r="L376" s="296"/>
      <c r="M376" s="296"/>
      <c r="N376" s="296"/>
      <c r="O376" s="296"/>
      <c r="P376" s="296"/>
      <c r="Q376" s="296"/>
      <c r="R376" s="296"/>
      <c r="S376" s="296"/>
      <c r="T376" s="296"/>
      <c r="U376" s="296"/>
      <c r="V376" s="296"/>
      <c r="W376" s="296"/>
      <c r="X376" s="296"/>
      <c r="Y376" s="296"/>
      <c r="Z376" s="296"/>
    </row>
    <row r="377">
      <c r="A377" s="296"/>
      <c r="B377" s="296"/>
      <c r="C377" s="296"/>
      <c r="D377" s="296"/>
      <c r="E377" s="296"/>
      <c r="F377" s="296"/>
      <c r="G377" s="296"/>
      <c r="H377" s="296"/>
      <c r="I377" s="296"/>
      <c r="J377" s="296"/>
      <c r="K377" s="296"/>
      <c r="L377" s="296"/>
      <c r="M377" s="296"/>
      <c r="N377" s="296"/>
      <c r="O377" s="296"/>
      <c r="P377" s="296"/>
      <c r="Q377" s="296"/>
      <c r="R377" s="296"/>
      <c r="S377" s="296"/>
      <c r="T377" s="296"/>
      <c r="U377" s="296"/>
      <c r="V377" s="296"/>
      <c r="W377" s="296"/>
      <c r="X377" s="296"/>
      <c r="Y377" s="296"/>
      <c r="Z377" s="296"/>
    </row>
    <row r="378">
      <c r="A378" s="296"/>
      <c r="B378" s="296"/>
      <c r="C378" s="296"/>
      <c r="D378" s="296"/>
      <c r="E378" s="296"/>
      <c r="F378" s="296"/>
      <c r="G378" s="296"/>
      <c r="H378" s="296"/>
      <c r="I378" s="296"/>
      <c r="J378" s="296"/>
      <c r="K378" s="296"/>
      <c r="L378" s="296"/>
      <c r="M378" s="296"/>
      <c r="N378" s="296"/>
      <c r="O378" s="296"/>
      <c r="P378" s="296"/>
      <c r="Q378" s="296"/>
      <c r="R378" s="296"/>
      <c r="S378" s="296"/>
      <c r="T378" s="296"/>
      <c r="U378" s="296"/>
      <c r="V378" s="296"/>
      <c r="W378" s="296"/>
      <c r="X378" s="296"/>
      <c r="Y378" s="296"/>
      <c r="Z378" s="296"/>
    </row>
    <row r="379">
      <c r="A379" s="296"/>
      <c r="B379" s="296"/>
      <c r="C379" s="296"/>
      <c r="D379" s="296"/>
      <c r="E379" s="296"/>
      <c r="F379" s="296"/>
      <c r="G379" s="296"/>
      <c r="H379" s="296"/>
      <c r="I379" s="296"/>
      <c r="J379" s="296"/>
      <c r="K379" s="296"/>
      <c r="L379" s="296"/>
      <c r="M379" s="296"/>
      <c r="N379" s="296"/>
      <c r="O379" s="296"/>
      <c r="P379" s="296"/>
      <c r="Q379" s="296"/>
      <c r="R379" s="296"/>
      <c r="S379" s="296"/>
      <c r="T379" s="296"/>
      <c r="U379" s="296"/>
      <c r="V379" s="296"/>
      <c r="W379" s="296"/>
      <c r="X379" s="296"/>
      <c r="Y379" s="296"/>
      <c r="Z379" s="296"/>
    </row>
    <row r="380">
      <c r="A380" s="296"/>
      <c r="B380" s="296"/>
      <c r="C380" s="296"/>
      <c r="D380" s="296"/>
      <c r="E380" s="296"/>
      <c r="F380" s="296"/>
      <c r="G380" s="296"/>
      <c r="H380" s="296"/>
      <c r="I380" s="296"/>
      <c r="J380" s="296"/>
      <c r="K380" s="296"/>
      <c r="L380" s="296"/>
      <c r="M380" s="296"/>
      <c r="N380" s="296"/>
      <c r="O380" s="296"/>
      <c r="P380" s="296"/>
      <c r="Q380" s="296"/>
      <c r="R380" s="296"/>
      <c r="S380" s="296"/>
      <c r="T380" s="296"/>
      <c r="U380" s="296"/>
      <c r="V380" s="296"/>
      <c r="W380" s="296"/>
      <c r="X380" s="296"/>
      <c r="Y380" s="296"/>
      <c r="Z380" s="296"/>
    </row>
    <row r="381">
      <c r="A381" s="296"/>
      <c r="B381" s="296"/>
      <c r="C381" s="296"/>
      <c r="D381" s="296"/>
      <c r="E381" s="296"/>
      <c r="F381" s="296"/>
      <c r="G381" s="296"/>
      <c r="H381" s="296"/>
      <c r="I381" s="296"/>
      <c r="J381" s="296"/>
      <c r="K381" s="296"/>
      <c r="L381" s="296"/>
      <c r="M381" s="296"/>
      <c r="N381" s="296"/>
      <c r="O381" s="296"/>
      <c r="P381" s="296"/>
      <c r="Q381" s="296"/>
      <c r="R381" s="296"/>
      <c r="S381" s="296"/>
      <c r="T381" s="296"/>
      <c r="U381" s="296"/>
      <c r="V381" s="296"/>
      <c r="W381" s="296"/>
      <c r="X381" s="296"/>
      <c r="Y381" s="296"/>
      <c r="Z381" s="296"/>
    </row>
    <row r="382">
      <c r="A382" s="296"/>
      <c r="B382" s="296"/>
      <c r="C382" s="296"/>
      <c r="D382" s="296"/>
      <c r="E382" s="296"/>
      <c r="F382" s="296"/>
      <c r="G382" s="296"/>
      <c r="H382" s="296"/>
      <c r="I382" s="296"/>
      <c r="J382" s="296"/>
      <c r="K382" s="296"/>
      <c r="L382" s="296"/>
      <c r="M382" s="296"/>
      <c r="N382" s="296"/>
      <c r="O382" s="296"/>
      <c r="P382" s="296"/>
      <c r="Q382" s="296"/>
      <c r="R382" s="296"/>
      <c r="S382" s="296"/>
      <c r="T382" s="296"/>
      <c r="U382" s="296"/>
      <c r="V382" s="296"/>
      <c r="W382" s="296"/>
      <c r="X382" s="296"/>
      <c r="Y382" s="296"/>
      <c r="Z382" s="296"/>
    </row>
    <row r="383">
      <c r="A383" s="296"/>
      <c r="B383" s="296"/>
      <c r="C383" s="296"/>
      <c r="D383" s="296"/>
      <c r="E383" s="296"/>
      <c r="F383" s="296"/>
      <c r="G383" s="296"/>
      <c r="H383" s="296"/>
      <c r="I383" s="296"/>
      <c r="J383" s="296"/>
      <c r="K383" s="296"/>
      <c r="L383" s="296"/>
      <c r="M383" s="296"/>
      <c r="N383" s="296"/>
      <c r="O383" s="296"/>
      <c r="P383" s="296"/>
      <c r="Q383" s="296"/>
      <c r="R383" s="296"/>
      <c r="S383" s="296"/>
      <c r="T383" s="296"/>
      <c r="U383" s="296"/>
      <c r="V383" s="296"/>
      <c r="W383" s="296"/>
      <c r="X383" s="296"/>
      <c r="Y383" s="296"/>
      <c r="Z383" s="296"/>
    </row>
    <row r="384">
      <c r="A384" s="296"/>
      <c r="B384" s="296"/>
      <c r="C384" s="296"/>
      <c r="D384" s="296"/>
      <c r="E384" s="296"/>
      <c r="F384" s="296"/>
      <c r="G384" s="296"/>
      <c r="H384" s="296"/>
      <c r="I384" s="296"/>
      <c r="J384" s="296"/>
      <c r="K384" s="296"/>
      <c r="L384" s="296"/>
      <c r="M384" s="296"/>
      <c r="N384" s="296"/>
      <c r="O384" s="296"/>
      <c r="P384" s="296"/>
      <c r="Q384" s="296"/>
      <c r="R384" s="296"/>
      <c r="S384" s="296"/>
      <c r="T384" s="296"/>
      <c r="U384" s="296"/>
      <c r="V384" s="296"/>
      <c r="W384" s="296"/>
      <c r="X384" s="296"/>
      <c r="Y384" s="296"/>
      <c r="Z384" s="296"/>
    </row>
    <row r="385">
      <c r="A385" s="296"/>
      <c r="B385" s="296"/>
      <c r="C385" s="296"/>
      <c r="D385" s="296"/>
      <c r="E385" s="296"/>
      <c r="F385" s="296"/>
      <c r="G385" s="296"/>
      <c r="H385" s="296"/>
      <c r="I385" s="296"/>
      <c r="J385" s="296"/>
      <c r="K385" s="296"/>
      <c r="L385" s="296"/>
      <c r="M385" s="296"/>
      <c r="N385" s="296"/>
      <c r="O385" s="296"/>
      <c r="P385" s="296"/>
      <c r="Q385" s="296"/>
      <c r="R385" s="296"/>
      <c r="S385" s="296"/>
      <c r="T385" s="296"/>
      <c r="U385" s="296"/>
      <c r="V385" s="296"/>
      <c r="W385" s="296"/>
      <c r="X385" s="296"/>
      <c r="Y385" s="296"/>
      <c r="Z385" s="296"/>
    </row>
    <row r="386">
      <c r="A386" s="296"/>
      <c r="B386" s="296"/>
      <c r="C386" s="296"/>
      <c r="D386" s="296"/>
      <c r="E386" s="296"/>
      <c r="F386" s="296"/>
      <c r="G386" s="296"/>
      <c r="H386" s="296"/>
      <c r="I386" s="296"/>
      <c r="J386" s="296"/>
      <c r="K386" s="296"/>
      <c r="L386" s="296"/>
      <c r="M386" s="296"/>
      <c r="N386" s="296"/>
      <c r="O386" s="296"/>
      <c r="P386" s="296"/>
      <c r="Q386" s="296"/>
      <c r="R386" s="296"/>
      <c r="S386" s="296"/>
      <c r="T386" s="296"/>
      <c r="U386" s="296"/>
      <c r="V386" s="296"/>
      <c r="W386" s="296"/>
      <c r="X386" s="296"/>
      <c r="Y386" s="296"/>
      <c r="Z386" s="296"/>
    </row>
    <row r="387">
      <c r="A387" s="296"/>
      <c r="B387" s="296"/>
      <c r="C387" s="296"/>
      <c r="D387" s="296"/>
      <c r="E387" s="296"/>
      <c r="F387" s="296"/>
      <c r="G387" s="296"/>
      <c r="H387" s="296"/>
      <c r="I387" s="296"/>
      <c r="J387" s="296"/>
      <c r="K387" s="296"/>
      <c r="L387" s="296"/>
      <c r="M387" s="296"/>
      <c r="N387" s="296"/>
      <c r="O387" s="296"/>
      <c r="P387" s="296"/>
      <c r="Q387" s="296"/>
      <c r="R387" s="296"/>
      <c r="S387" s="296"/>
      <c r="T387" s="296"/>
      <c r="U387" s="296"/>
      <c r="V387" s="296"/>
      <c r="W387" s="296"/>
      <c r="X387" s="296"/>
      <c r="Y387" s="296"/>
      <c r="Z387" s="296"/>
    </row>
    <row r="388">
      <c r="A388" s="296"/>
      <c r="B388" s="296"/>
      <c r="C388" s="296"/>
      <c r="D388" s="296"/>
      <c r="E388" s="296"/>
      <c r="F388" s="296"/>
      <c r="G388" s="296"/>
      <c r="H388" s="296"/>
      <c r="I388" s="296"/>
      <c r="J388" s="296"/>
      <c r="K388" s="296"/>
      <c r="L388" s="296"/>
      <c r="M388" s="296"/>
      <c r="N388" s="296"/>
      <c r="O388" s="296"/>
      <c r="P388" s="296"/>
      <c r="Q388" s="296"/>
      <c r="R388" s="296"/>
      <c r="S388" s="296"/>
      <c r="T388" s="296"/>
      <c r="U388" s="296"/>
      <c r="V388" s="296"/>
      <c r="W388" s="296"/>
      <c r="X388" s="296"/>
      <c r="Y388" s="296"/>
      <c r="Z388" s="296"/>
    </row>
    <row r="389">
      <c r="A389" s="296"/>
      <c r="B389" s="296"/>
      <c r="C389" s="296"/>
      <c r="D389" s="296"/>
      <c r="E389" s="296"/>
      <c r="F389" s="296"/>
      <c r="G389" s="296"/>
      <c r="H389" s="296"/>
      <c r="I389" s="296"/>
      <c r="J389" s="296"/>
      <c r="K389" s="296"/>
      <c r="L389" s="296"/>
      <c r="M389" s="296"/>
      <c r="N389" s="296"/>
      <c r="O389" s="296"/>
      <c r="P389" s="296"/>
      <c r="Q389" s="296"/>
      <c r="R389" s="296"/>
      <c r="S389" s="296"/>
      <c r="T389" s="296"/>
      <c r="U389" s="296"/>
      <c r="V389" s="296"/>
      <c r="W389" s="296"/>
      <c r="X389" s="296"/>
      <c r="Y389" s="296"/>
      <c r="Z389" s="296"/>
    </row>
    <row r="390">
      <c r="A390" s="296"/>
      <c r="B390" s="296"/>
      <c r="C390" s="296"/>
      <c r="D390" s="296"/>
      <c r="E390" s="296"/>
      <c r="F390" s="296"/>
      <c r="G390" s="296"/>
      <c r="H390" s="296"/>
      <c r="I390" s="296"/>
      <c r="J390" s="296"/>
      <c r="K390" s="296"/>
      <c r="L390" s="296"/>
      <c r="M390" s="296"/>
      <c r="N390" s="296"/>
      <c r="O390" s="296"/>
      <c r="P390" s="296"/>
      <c r="Q390" s="296"/>
      <c r="R390" s="296"/>
      <c r="S390" s="296"/>
      <c r="T390" s="296"/>
      <c r="U390" s="296"/>
      <c r="V390" s="296"/>
      <c r="W390" s="296"/>
      <c r="X390" s="296"/>
      <c r="Y390" s="296"/>
      <c r="Z390" s="296"/>
    </row>
    <row r="391">
      <c r="A391" s="296"/>
      <c r="B391" s="296"/>
      <c r="C391" s="296"/>
      <c r="D391" s="296"/>
      <c r="E391" s="296"/>
      <c r="F391" s="296"/>
      <c r="G391" s="296"/>
      <c r="H391" s="296"/>
      <c r="I391" s="296"/>
      <c r="J391" s="296"/>
      <c r="K391" s="296"/>
      <c r="L391" s="296"/>
      <c r="M391" s="296"/>
      <c r="N391" s="296"/>
      <c r="O391" s="296"/>
      <c r="P391" s="296"/>
      <c r="Q391" s="296"/>
      <c r="R391" s="296"/>
      <c r="S391" s="296"/>
      <c r="T391" s="296"/>
      <c r="U391" s="296"/>
      <c r="V391" s="296"/>
      <c r="W391" s="296"/>
      <c r="X391" s="296"/>
      <c r="Y391" s="296"/>
      <c r="Z391" s="296"/>
    </row>
    <row r="392">
      <c r="A392" s="296"/>
      <c r="B392" s="296"/>
      <c r="C392" s="296"/>
      <c r="D392" s="296"/>
      <c r="E392" s="296"/>
      <c r="F392" s="296"/>
      <c r="G392" s="296"/>
      <c r="H392" s="296"/>
      <c r="I392" s="296"/>
      <c r="J392" s="296"/>
      <c r="K392" s="296"/>
      <c r="L392" s="296"/>
      <c r="M392" s="296"/>
      <c r="N392" s="296"/>
      <c r="O392" s="296"/>
      <c r="P392" s="296"/>
      <c r="Q392" s="296"/>
      <c r="R392" s="296"/>
      <c r="S392" s="296"/>
      <c r="T392" s="296"/>
      <c r="U392" s="296"/>
      <c r="V392" s="296"/>
      <c r="W392" s="296"/>
      <c r="X392" s="296"/>
      <c r="Y392" s="296"/>
      <c r="Z392" s="296"/>
    </row>
    <row r="393">
      <c r="A393" s="296"/>
      <c r="B393" s="296"/>
      <c r="C393" s="296"/>
      <c r="D393" s="296"/>
      <c r="E393" s="296"/>
      <c r="F393" s="296"/>
      <c r="G393" s="296"/>
      <c r="H393" s="296"/>
      <c r="I393" s="296"/>
      <c r="J393" s="296"/>
      <c r="K393" s="296"/>
      <c r="L393" s="296"/>
      <c r="M393" s="296"/>
      <c r="N393" s="296"/>
      <c r="O393" s="296"/>
      <c r="P393" s="296"/>
      <c r="Q393" s="296"/>
      <c r="R393" s="296"/>
      <c r="S393" s="296"/>
      <c r="T393" s="296"/>
      <c r="U393" s="296"/>
      <c r="V393" s="296"/>
      <c r="W393" s="296"/>
      <c r="X393" s="296"/>
      <c r="Y393" s="296"/>
      <c r="Z393" s="296"/>
    </row>
    <row r="394">
      <c r="A394" s="296"/>
      <c r="B394" s="296"/>
      <c r="C394" s="296"/>
      <c r="D394" s="296"/>
      <c r="E394" s="296"/>
      <c r="F394" s="296"/>
      <c r="G394" s="296"/>
      <c r="H394" s="296"/>
      <c r="I394" s="296"/>
      <c r="J394" s="296"/>
      <c r="K394" s="296"/>
      <c r="L394" s="296"/>
      <c r="M394" s="296"/>
      <c r="N394" s="296"/>
      <c r="O394" s="296"/>
      <c r="P394" s="296"/>
      <c r="Q394" s="296"/>
      <c r="R394" s="296"/>
      <c r="S394" s="296"/>
      <c r="T394" s="296"/>
      <c r="U394" s="296"/>
      <c r="V394" s="296"/>
      <c r="W394" s="296"/>
      <c r="X394" s="296"/>
      <c r="Y394" s="296"/>
      <c r="Z394" s="296"/>
    </row>
    <row r="395">
      <c r="A395" s="296"/>
      <c r="B395" s="296"/>
      <c r="C395" s="296"/>
      <c r="D395" s="296"/>
      <c r="E395" s="296"/>
      <c r="F395" s="296"/>
      <c r="G395" s="296"/>
      <c r="H395" s="296"/>
      <c r="I395" s="296"/>
      <c r="J395" s="296"/>
      <c r="K395" s="296"/>
      <c r="L395" s="296"/>
      <c r="M395" s="296"/>
      <c r="N395" s="296"/>
      <c r="O395" s="296"/>
      <c r="P395" s="296"/>
      <c r="Q395" s="296"/>
      <c r="R395" s="296"/>
      <c r="S395" s="296"/>
      <c r="T395" s="296"/>
      <c r="U395" s="296"/>
      <c r="V395" s="296"/>
      <c r="W395" s="296"/>
      <c r="X395" s="296"/>
      <c r="Y395" s="296"/>
      <c r="Z395" s="296"/>
    </row>
    <row r="396">
      <c r="A396" s="296"/>
      <c r="B396" s="296"/>
      <c r="C396" s="296"/>
      <c r="D396" s="296"/>
      <c r="E396" s="296"/>
      <c r="F396" s="296"/>
      <c r="G396" s="296"/>
      <c r="H396" s="296"/>
      <c r="I396" s="296"/>
      <c r="J396" s="296"/>
      <c r="K396" s="296"/>
      <c r="L396" s="296"/>
      <c r="M396" s="296"/>
      <c r="N396" s="296"/>
      <c r="O396" s="296"/>
      <c r="P396" s="296"/>
      <c r="Q396" s="296"/>
      <c r="R396" s="296"/>
      <c r="S396" s="296"/>
      <c r="T396" s="296"/>
      <c r="U396" s="296"/>
      <c r="V396" s="296"/>
      <c r="W396" s="296"/>
      <c r="X396" s="296"/>
      <c r="Y396" s="296"/>
      <c r="Z396" s="296"/>
    </row>
    <row r="397">
      <c r="A397" s="296"/>
      <c r="B397" s="296"/>
      <c r="C397" s="296"/>
      <c r="D397" s="296"/>
      <c r="E397" s="296"/>
      <c r="F397" s="296"/>
      <c r="G397" s="296"/>
      <c r="H397" s="296"/>
      <c r="I397" s="296"/>
      <c r="J397" s="296"/>
      <c r="K397" s="296"/>
      <c r="L397" s="296"/>
      <c r="M397" s="296"/>
      <c r="N397" s="296"/>
      <c r="O397" s="296"/>
      <c r="P397" s="296"/>
      <c r="Q397" s="296"/>
      <c r="R397" s="296"/>
      <c r="S397" s="296"/>
      <c r="T397" s="296"/>
      <c r="U397" s="296"/>
      <c r="V397" s="296"/>
      <c r="W397" s="296"/>
      <c r="X397" s="296"/>
      <c r="Y397" s="296"/>
      <c r="Z397" s="296"/>
    </row>
    <row r="398">
      <c r="A398" s="296"/>
      <c r="B398" s="296"/>
      <c r="C398" s="296"/>
      <c r="D398" s="296"/>
      <c r="E398" s="296"/>
      <c r="F398" s="296"/>
      <c r="G398" s="296"/>
      <c r="H398" s="296"/>
      <c r="I398" s="296"/>
      <c r="J398" s="296"/>
      <c r="K398" s="296"/>
      <c r="L398" s="296"/>
      <c r="M398" s="296"/>
      <c r="N398" s="296"/>
      <c r="O398" s="296"/>
      <c r="P398" s="296"/>
      <c r="Q398" s="296"/>
      <c r="R398" s="296"/>
      <c r="S398" s="296"/>
      <c r="T398" s="296"/>
      <c r="U398" s="296"/>
      <c r="V398" s="296"/>
      <c r="W398" s="296"/>
      <c r="X398" s="296"/>
      <c r="Y398" s="296"/>
      <c r="Z398" s="296"/>
    </row>
    <row r="399">
      <c r="A399" s="296"/>
      <c r="B399" s="296"/>
      <c r="C399" s="296"/>
      <c r="D399" s="296"/>
      <c r="E399" s="296"/>
      <c r="F399" s="296"/>
      <c r="G399" s="296"/>
      <c r="H399" s="296"/>
      <c r="I399" s="296"/>
      <c r="J399" s="296"/>
      <c r="K399" s="296"/>
      <c r="L399" s="296"/>
      <c r="M399" s="296"/>
      <c r="N399" s="296"/>
      <c r="O399" s="296"/>
      <c r="P399" s="296"/>
      <c r="Q399" s="296"/>
      <c r="R399" s="296"/>
      <c r="S399" s="296"/>
      <c r="T399" s="296"/>
      <c r="U399" s="296"/>
      <c r="V399" s="296"/>
      <c r="W399" s="296"/>
      <c r="X399" s="296"/>
      <c r="Y399" s="296"/>
      <c r="Z399" s="296"/>
    </row>
    <row r="400">
      <c r="A400" s="296"/>
      <c r="B400" s="296"/>
      <c r="C400" s="296"/>
      <c r="D400" s="296"/>
      <c r="E400" s="296"/>
      <c r="F400" s="296"/>
      <c r="G400" s="296"/>
      <c r="H400" s="296"/>
      <c r="I400" s="296"/>
      <c r="J400" s="296"/>
      <c r="K400" s="296"/>
      <c r="L400" s="296"/>
      <c r="M400" s="296"/>
      <c r="N400" s="296"/>
      <c r="O400" s="296"/>
      <c r="P400" s="296"/>
      <c r="Q400" s="296"/>
      <c r="R400" s="296"/>
      <c r="S400" s="296"/>
      <c r="T400" s="296"/>
      <c r="U400" s="296"/>
      <c r="V400" s="296"/>
      <c r="W400" s="296"/>
      <c r="X400" s="296"/>
      <c r="Y400" s="296"/>
      <c r="Z400" s="296"/>
    </row>
    <row r="401">
      <c r="A401" s="296"/>
      <c r="B401" s="296"/>
      <c r="C401" s="296"/>
      <c r="D401" s="296"/>
      <c r="E401" s="296"/>
      <c r="F401" s="296"/>
      <c r="G401" s="296"/>
      <c r="H401" s="296"/>
      <c r="I401" s="296"/>
      <c r="J401" s="296"/>
      <c r="K401" s="296"/>
      <c r="L401" s="296"/>
      <c r="M401" s="296"/>
      <c r="N401" s="296"/>
      <c r="O401" s="296"/>
      <c r="P401" s="296"/>
      <c r="Q401" s="296"/>
      <c r="R401" s="296"/>
      <c r="S401" s="296"/>
      <c r="T401" s="296"/>
      <c r="U401" s="296"/>
      <c r="V401" s="296"/>
      <c r="W401" s="296"/>
      <c r="X401" s="296"/>
      <c r="Y401" s="296"/>
      <c r="Z401" s="296"/>
    </row>
    <row r="402">
      <c r="A402" s="296"/>
      <c r="B402" s="296"/>
      <c r="C402" s="296"/>
      <c r="D402" s="296"/>
      <c r="E402" s="296"/>
      <c r="F402" s="296"/>
      <c r="G402" s="296"/>
      <c r="H402" s="296"/>
      <c r="I402" s="296"/>
      <c r="J402" s="296"/>
      <c r="K402" s="296"/>
      <c r="L402" s="296"/>
      <c r="M402" s="296"/>
      <c r="N402" s="296"/>
      <c r="O402" s="296"/>
      <c r="P402" s="296"/>
      <c r="Q402" s="296"/>
      <c r="R402" s="296"/>
      <c r="S402" s="296"/>
      <c r="T402" s="296"/>
      <c r="U402" s="296"/>
      <c r="V402" s="296"/>
      <c r="W402" s="296"/>
      <c r="X402" s="296"/>
      <c r="Y402" s="296"/>
      <c r="Z402" s="296"/>
    </row>
    <row r="403">
      <c r="A403" s="296"/>
      <c r="B403" s="296"/>
      <c r="C403" s="296"/>
      <c r="D403" s="296"/>
      <c r="E403" s="296"/>
      <c r="F403" s="296"/>
      <c r="G403" s="296"/>
      <c r="H403" s="296"/>
      <c r="I403" s="296"/>
      <c r="J403" s="296"/>
      <c r="K403" s="296"/>
      <c r="L403" s="296"/>
      <c r="M403" s="296"/>
      <c r="N403" s="296"/>
      <c r="O403" s="296"/>
      <c r="P403" s="296"/>
      <c r="Q403" s="296"/>
      <c r="R403" s="296"/>
      <c r="S403" s="296"/>
      <c r="T403" s="296"/>
      <c r="U403" s="296"/>
      <c r="V403" s="296"/>
      <c r="W403" s="296"/>
      <c r="X403" s="296"/>
      <c r="Y403" s="296"/>
      <c r="Z403" s="296"/>
    </row>
    <row r="404">
      <c r="A404" s="296"/>
      <c r="B404" s="296"/>
      <c r="C404" s="296"/>
      <c r="D404" s="296"/>
      <c r="E404" s="296"/>
      <c r="F404" s="296"/>
      <c r="G404" s="296"/>
      <c r="H404" s="296"/>
      <c r="I404" s="296"/>
      <c r="J404" s="296"/>
      <c r="K404" s="296"/>
      <c r="L404" s="296"/>
      <c r="M404" s="296"/>
      <c r="N404" s="296"/>
      <c r="O404" s="296"/>
      <c r="P404" s="296"/>
      <c r="Q404" s="296"/>
      <c r="R404" s="296"/>
      <c r="S404" s="296"/>
      <c r="T404" s="296"/>
      <c r="U404" s="296"/>
      <c r="V404" s="296"/>
      <c r="W404" s="296"/>
      <c r="X404" s="296"/>
      <c r="Y404" s="296"/>
      <c r="Z404" s="296"/>
    </row>
    <row r="405">
      <c r="A405" s="296"/>
      <c r="B405" s="296"/>
      <c r="C405" s="296"/>
      <c r="D405" s="296"/>
      <c r="E405" s="296"/>
      <c r="F405" s="296"/>
      <c r="G405" s="296"/>
      <c r="H405" s="296"/>
      <c r="I405" s="296"/>
      <c r="J405" s="296"/>
      <c r="K405" s="296"/>
      <c r="L405" s="296"/>
      <c r="M405" s="296"/>
      <c r="N405" s="296"/>
      <c r="O405" s="296"/>
      <c r="P405" s="296"/>
      <c r="Q405" s="296"/>
      <c r="R405" s="296"/>
      <c r="S405" s="296"/>
      <c r="T405" s="296"/>
      <c r="U405" s="296"/>
      <c r="V405" s="296"/>
      <c r="W405" s="296"/>
      <c r="X405" s="296"/>
      <c r="Y405" s="296"/>
      <c r="Z405" s="296"/>
    </row>
    <row r="406">
      <c r="A406" s="296"/>
      <c r="B406" s="296"/>
      <c r="C406" s="296"/>
      <c r="D406" s="296"/>
      <c r="E406" s="296"/>
      <c r="F406" s="296"/>
      <c r="G406" s="296"/>
      <c r="H406" s="296"/>
      <c r="I406" s="296"/>
      <c r="J406" s="296"/>
      <c r="K406" s="296"/>
      <c r="L406" s="296"/>
      <c r="M406" s="296"/>
      <c r="N406" s="296"/>
      <c r="O406" s="296"/>
      <c r="P406" s="296"/>
      <c r="Q406" s="296"/>
      <c r="R406" s="296"/>
      <c r="S406" s="296"/>
      <c r="T406" s="296"/>
      <c r="U406" s="296"/>
      <c r="V406" s="296"/>
      <c r="W406" s="296"/>
      <c r="X406" s="296"/>
      <c r="Y406" s="296"/>
      <c r="Z406" s="296"/>
    </row>
    <row r="407">
      <c r="A407" s="296"/>
      <c r="B407" s="296"/>
      <c r="C407" s="296"/>
      <c r="D407" s="296"/>
      <c r="E407" s="296"/>
      <c r="F407" s="296"/>
      <c r="G407" s="296"/>
      <c r="H407" s="296"/>
      <c r="I407" s="296"/>
      <c r="J407" s="296"/>
      <c r="K407" s="296"/>
      <c r="L407" s="296"/>
      <c r="M407" s="296"/>
      <c r="N407" s="296"/>
      <c r="O407" s="296"/>
      <c r="P407" s="296"/>
      <c r="Q407" s="296"/>
      <c r="R407" s="296"/>
      <c r="S407" s="296"/>
      <c r="T407" s="296"/>
      <c r="U407" s="296"/>
      <c r="V407" s="296"/>
      <c r="W407" s="296"/>
      <c r="X407" s="296"/>
      <c r="Y407" s="296"/>
      <c r="Z407" s="296"/>
    </row>
    <row r="408">
      <c r="A408" s="296"/>
      <c r="B408" s="296"/>
      <c r="C408" s="296"/>
      <c r="D408" s="296"/>
      <c r="E408" s="296"/>
      <c r="F408" s="296"/>
      <c r="G408" s="296"/>
      <c r="H408" s="296"/>
      <c r="I408" s="296"/>
      <c r="J408" s="296"/>
      <c r="K408" s="296"/>
      <c r="L408" s="296"/>
      <c r="M408" s="296"/>
      <c r="N408" s="296"/>
      <c r="O408" s="296"/>
      <c r="P408" s="296"/>
      <c r="Q408" s="296"/>
      <c r="R408" s="296"/>
      <c r="S408" s="296"/>
      <c r="T408" s="296"/>
      <c r="U408" s="296"/>
      <c r="V408" s="296"/>
      <c r="W408" s="296"/>
      <c r="X408" s="296"/>
      <c r="Y408" s="296"/>
      <c r="Z408" s="296"/>
    </row>
    <row r="409">
      <c r="A409" s="296"/>
      <c r="B409" s="296"/>
      <c r="C409" s="296"/>
      <c r="D409" s="296"/>
      <c r="E409" s="296"/>
      <c r="F409" s="296"/>
      <c r="G409" s="296"/>
      <c r="H409" s="296"/>
      <c r="I409" s="296"/>
      <c r="J409" s="296"/>
      <c r="K409" s="296"/>
      <c r="L409" s="296"/>
      <c r="M409" s="296"/>
      <c r="N409" s="296"/>
      <c r="O409" s="296"/>
      <c r="P409" s="296"/>
      <c r="Q409" s="296"/>
      <c r="R409" s="296"/>
      <c r="S409" s="296"/>
      <c r="T409" s="296"/>
      <c r="U409" s="296"/>
      <c r="V409" s="296"/>
      <c r="W409" s="296"/>
      <c r="X409" s="296"/>
      <c r="Y409" s="296"/>
      <c r="Z409" s="296"/>
    </row>
    <row r="410">
      <c r="A410" s="296"/>
      <c r="B410" s="296"/>
      <c r="C410" s="296"/>
      <c r="D410" s="296"/>
      <c r="E410" s="296"/>
      <c r="F410" s="296"/>
      <c r="G410" s="296"/>
      <c r="H410" s="296"/>
      <c r="I410" s="296"/>
      <c r="J410" s="296"/>
      <c r="K410" s="296"/>
      <c r="L410" s="296"/>
      <c r="M410" s="296"/>
      <c r="N410" s="296"/>
      <c r="O410" s="296"/>
      <c r="P410" s="296"/>
      <c r="Q410" s="296"/>
      <c r="R410" s="296"/>
      <c r="S410" s="296"/>
      <c r="T410" s="296"/>
      <c r="U410" s="296"/>
      <c r="V410" s="296"/>
      <c r="W410" s="296"/>
      <c r="X410" s="296"/>
      <c r="Y410" s="296"/>
      <c r="Z410" s="296"/>
    </row>
    <row r="411">
      <c r="A411" s="296"/>
      <c r="B411" s="296"/>
      <c r="C411" s="296"/>
      <c r="D411" s="296"/>
      <c r="E411" s="296"/>
      <c r="F411" s="296"/>
      <c r="G411" s="296"/>
      <c r="H411" s="296"/>
      <c r="I411" s="296"/>
      <c r="J411" s="296"/>
      <c r="K411" s="296"/>
      <c r="L411" s="296"/>
      <c r="M411" s="296"/>
      <c r="N411" s="296"/>
      <c r="O411" s="296"/>
      <c r="P411" s="296"/>
      <c r="Q411" s="296"/>
      <c r="R411" s="296"/>
      <c r="S411" s="296"/>
      <c r="T411" s="296"/>
      <c r="U411" s="296"/>
      <c r="V411" s="296"/>
      <c r="W411" s="296"/>
      <c r="X411" s="296"/>
      <c r="Y411" s="296"/>
      <c r="Z411" s="296"/>
    </row>
    <row r="412">
      <c r="A412" s="296"/>
      <c r="B412" s="296"/>
      <c r="C412" s="296"/>
      <c r="D412" s="296"/>
      <c r="E412" s="296"/>
      <c r="F412" s="296"/>
      <c r="G412" s="296"/>
      <c r="H412" s="296"/>
      <c r="I412" s="296"/>
      <c r="J412" s="296"/>
      <c r="K412" s="296"/>
      <c r="L412" s="296"/>
      <c r="M412" s="296"/>
      <c r="N412" s="296"/>
      <c r="O412" s="296"/>
      <c r="P412" s="296"/>
      <c r="Q412" s="296"/>
      <c r="R412" s="296"/>
      <c r="S412" s="296"/>
      <c r="T412" s="296"/>
      <c r="U412" s="296"/>
      <c r="V412" s="296"/>
      <c r="W412" s="296"/>
      <c r="X412" s="296"/>
      <c r="Y412" s="296"/>
      <c r="Z412" s="296"/>
    </row>
    <row r="413">
      <c r="A413" s="296"/>
      <c r="B413" s="296"/>
      <c r="C413" s="296"/>
      <c r="D413" s="296"/>
      <c r="E413" s="296"/>
      <c r="F413" s="296"/>
      <c r="G413" s="296"/>
      <c r="H413" s="296"/>
      <c r="I413" s="296"/>
      <c r="J413" s="296"/>
      <c r="K413" s="296"/>
      <c r="L413" s="296"/>
      <c r="M413" s="296"/>
      <c r="N413" s="296"/>
      <c r="O413" s="296"/>
      <c r="P413" s="296"/>
      <c r="Q413" s="296"/>
      <c r="R413" s="296"/>
      <c r="S413" s="296"/>
      <c r="T413" s="296"/>
      <c r="U413" s="296"/>
      <c r="V413" s="296"/>
      <c r="W413" s="296"/>
      <c r="X413" s="296"/>
      <c r="Y413" s="296"/>
      <c r="Z413" s="296"/>
    </row>
    <row r="414">
      <c r="A414" s="296"/>
      <c r="B414" s="296"/>
      <c r="C414" s="296"/>
      <c r="D414" s="296"/>
      <c r="E414" s="296"/>
      <c r="F414" s="296"/>
      <c r="G414" s="296"/>
      <c r="H414" s="296"/>
      <c r="I414" s="296"/>
      <c r="J414" s="296"/>
      <c r="K414" s="296"/>
      <c r="L414" s="296"/>
      <c r="M414" s="296"/>
      <c r="N414" s="296"/>
      <c r="O414" s="296"/>
      <c r="P414" s="296"/>
      <c r="Q414" s="296"/>
      <c r="R414" s="296"/>
      <c r="S414" s="296"/>
      <c r="T414" s="296"/>
      <c r="U414" s="296"/>
      <c r="V414" s="296"/>
      <c r="W414" s="296"/>
      <c r="X414" s="296"/>
      <c r="Y414" s="296"/>
      <c r="Z414" s="296"/>
    </row>
    <row r="415">
      <c r="A415" s="296"/>
      <c r="B415" s="296"/>
      <c r="C415" s="296"/>
      <c r="D415" s="296"/>
      <c r="E415" s="296"/>
      <c r="F415" s="296"/>
      <c r="G415" s="296"/>
      <c r="H415" s="296"/>
      <c r="I415" s="296"/>
      <c r="J415" s="296"/>
      <c r="K415" s="296"/>
      <c r="L415" s="296"/>
      <c r="M415" s="296"/>
      <c r="N415" s="296"/>
      <c r="O415" s="296"/>
      <c r="P415" s="296"/>
      <c r="Q415" s="296"/>
      <c r="R415" s="296"/>
      <c r="S415" s="296"/>
      <c r="T415" s="296"/>
      <c r="U415" s="296"/>
      <c r="V415" s="296"/>
      <c r="W415" s="296"/>
      <c r="X415" s="296"/>
      <c r="Y415" s="296"/>
      <c r="Z415" s="296"/>
    </row>
    <row r="416">
      <c r="A416" s="296"/>
      <c r="B416" s="296"/>
      <c r="C416" s="296"/>
      <c r="D416" s="296"/>
      <c r="E416" s="296"/>
      <c r="F416" s="296"/>
      <c r="G416" s="296"/>
      <c r="H416" s="296"/>
      <c r="I416" s="296"/>
      <c r="J416" s="296"/>
      <c r="K416" s="296"/>
      <c r="L416" s="296"/>
      <c r="M416" s="296"/>
      <c r="N416" s="296"/>
      <c r="O416" s="296"/>
      <c r="P416" s="296"/>
      <c r="Q416" s="296"/>
      <c r="R416" s="296"/>
      <c r="S416" s="296"/>
      <c r="T416" s="296"/>
      <c r="U416" s="296"/>
      <c r="V416" s="296"/>
      <c r="W416" s="296"/>
      <c r="X416" s="296"/>
      <c r="Y416" s="296"/>
      <c r="Z416" s="296"/>
    </row>
    <row r="417">
      <c r="A417" s="296"/>
      <c r="B417" s="296"/>
      <c r="C417" s="296"/>
      <c r="D417" s="296"/>
      <c r="E417" s="296"/>
      <c r="F417" s="296"/>
      <c r="G417" s="296"/>
      <c r="H417" s="296"/>
      <c r="I417" s="296"/>
      <c r="J417" s="296"/>
      <c r="K417" s="296"/>
      <c r="L417" s="296"/>
      <c r="M417" s="296"/>
      <c r="N417" s="296"/>
      <c r="O417" s="296"/>
      <c r="P417" s="296"/>
      <c r="Q417" s="296"/>
      <c r="R417" s="296"/>
      <c r="S417" s="296"/>
      <c r="T417" s="296"/>
      <c r="U417" s="296"/>
      <c r="V417" s="296"/>
      <c r="W417" s="296"/>
      <c r="X417" s="296"/>
      <c r="Y417" s="296"/>
      <c r="Z417" s="296"/>
    </row>
    <row r="418">
      <c r="A418" s="296"/>
      <c r="B418" s="296"/>
      <c r="C418" s="296"/>
      <c r="D418" s="296"/>
      <c r="E418" s="296"/>
      <c r="F418" s="296"/>
      <c r="G418" s="296"/>
      <c r="H418" s="296"/>
      <c r="I418" s="296"/>
      <c r="J418" s="296"/>
      <c r="K418" s="296"/>
      <c r="L418" s="296"/>
      <c r="M418" s="296"/>
      <c r="N418" s="296"/>
      <c r="O418" s="296"/>
      <c r="P418" s="296"/>
      <c r="Q418" s="296"/>
      <c r="R418" s="296"/>
      <c r="S418" s="296"/>
      <c r="T418" s="296"/>
      <c r="U418" s="296"/>
      <c r="V418" s="296"/>
      <c r="W418" s="296"/>
      <c r="X418" s="296"/>
      <c r="Y418" s="296"/>
      <c r="Z418" s="296"/>
    </row>
    <row r="419">
      <c r="A419" s="296"/>
      <c r="B419" s="296"/>
      <c r="C419" s="296"/>
      <c r="D419" s="296"/>
      <c r="E419" s="296"/>
      <c r="F419" s="296"/>
      <c r="G419" s="296"/>
      <c r="H419" s="296"/>
      <c r="I419" s="296"/>
      <c r="J419" s="296"/>
      <c r="K419" s="296"/>
      <c r="L419" s="296"/>
      <c r="M419" s="296"/>
      <c r="N419" s="296"/>
      <c r="O419" s="296"/>
      <c r="P419" s="296"/>
      <c r="Q419" s="296"/>
      <c r="R419" s="296"/>
      <c r="S419" s="296"/>
      <c r="T419" s="296"/>
      <c r="U419" s="296"/>
      <c r="V419" s="296"/>
      <c r="W419" s="296"/>
      <c r="X419" s="296"/>
      <c r="Y419" s="296"/>
      <c r="Z419" s="296"/>
    </row>
    <row r="420">
      <c r="A420" s="296"/>
      <c r="B420" s="296"/>
      <c r="C420" s="296"/>
      <c r="D420" s="296"/>
      <c r="E420" s="296"/>
      <c r="F420" s="296"/>
      <c r="G420" s="296"/>
      <c r="H420" s="296"/>
      <c r="I420" s="296"/>
      <c r="J420" s="296"/>
      <c r="K420" s="296"/>
      <c r="L420" s="296"/>
      <c r="M420" s="296"/>
      <c r="N420" s="296"/>
      <c r="O420" s="296"/>
      <c r="P420" s="296"/>
      <c r="Q420" s="296"/>
      <c r="R420" s="296"/>
      <c r="S420" s="296"/>
      <c r="T420" s="296"/>
      <c r="U420" s="296"/>
      <c r="V420" s="296"/>
      <c r="W420" s="296"/>
      <c r="X420" s="296"/>
      <c r="Y420" s="296"/>
      <c r="Z420" s="296"/>
    </row>
    <row r="421">
      <c r="A421" s="296"/>
      <c r="B421" s="296"/>
      <c r="C421" s="296"/>
      <c r="D421" s="296"/>
      <c r="E421" s="296"/>
      <c r="F421" s="296"/>
      <c r="G421" s="296"/>
      <c r="H421" s="296"/>
      <c r="I421" s="296"/>
      <c r="J421" s="296"/>
      <c r="K421" s="296"/>
      <c r="L421" s="296"/>
      <c r="M421" s="296"/>
      <c r="N421" s="296"/>
      <c r="O421" s="296"/>
      <c r="P421" s="296"/>
      <c r="Q421" s="296"/>
      <c r="R421" s="296"/>
      <c r="S421" s="296"/>
      <c r="T421" s="296"/>
      <c r="U421" s="296"/>
      <c r="V421" s="296"/>
      <c r="W421" s="296"/>
      <c r="X421" s="296"/>
      <c r="Y421" s="296"/>
      <c r="Z421" s="296"/>
    </row>
    <row r="422">
      <c r="A422" s="296"/>
      <c r="B422" s="296"/>
      <c r="C422" s="296"/>
      <c r="D422" s="296"/>
      <c r="E422" s="296"/>
      <c r="F422" s="296"/>
      <c r="G422" s="296"/>
      <c r="H422" s="296"/>
      <c r="I422" s="296"/>
      <c r="J422" s="296"/>
      <c r="K422" s="296"/>
      <c r="L422" s="296"/>
      <c r="M422" s="296"/>
      <c r="N422" s="296"/>
      <c r="O422" s="296"/>
      <c r="P422" s="296"/>
      <c r="Q422" s="296"/>
      <c r="R422" s="296"/>
      <c r="S422" s="296"/>
      <c r="T422" s="296"/>
      <c r="U422" s="296"/>
      <c r="V422" s="296"/>
      <c r="W422" s="296"/>
      <c r="X422" s="296"/>
      <c r="Y422" s="296"/>
      <c r="Z422" s="296"/>
    </row>
    <row r="423">
      <c r="A423" s="296"/>
      <c r="B423" s="296"/>
      <c r="C423" s="296"/>
      <c r="D423" s="296"/>
      <c r="E423" s="296"/>
      <c r="F423" s="296"/>
      <c r="G423" s="296"/>
      <c r="H423" s="296"/>
      <c r="I423" s="296"/>
      <c r="J423" s="296"/>
      <c r="K423" s="296"/>
      <c r="L423" s="296"/>
      <c r="M423" s="296"/>
      <c r="N423" s="296"/>
      <c r="O423" s="296"/>
      <c r="P423" s="296"/>
      <c r="Q423" s="296"/>
      <c r="R423" s="296"/>
      <c r="S423" s="296"/>
      <c r="T423" s="296"/>
      <c r="U423" s="296"/>
      <c r="V423" s="296"/>
      <c r="W423" s="296"/>
      <c r="X423" s="296"/>
      <c r="Y423" s="296"/>
      <c r="Z423" s="296"/>
    </row>
    <row r="424">
      <c r="A424" s="296"/>
      <c r="B424" s="296"/>
      <c r="C424" s="296"/>
      <c r="D424" s="296"/>
      <c r="E424" s="296"/>
      <c r="F424" s="296"/>
      <c r="G424" s="296"/>
      <c r="H424" s="296"/>
      <c r="I424" s="296"/>
      <c r="J424" s="296"/>
      <c r="K424" s="296"/>
      <c r="L424" s="296"/>
      <c r="M424" s="296"/>
      <c r="N424" s="296"/>
      <c r="O424" s="296"/>
      <c r="P424" s="296"/>
      <c r="Q424" s="296"/>
      <c r="R424" s="296"/>
      <c r="S424" s="296"/>
      <c r="T424" s="296"/>
      <c r="U424" s="296"/>
      <c r="V424" s="296"/>
      <c r="W424" s="296"/>
      <c r="X424" s="296"/>
      <c r="Y424" s="296"/>
      <c r="Z424" s="296"/>
    </row>
    <row r="425">
      <c r="A425" s="296"/>
      <c r="B425" s="296"/>
      <c r="C425" s="296"/>
      <c r="D425" s="296"/>
      <c r="E425" s="296"/>
      <c r="F425" s="296"/>
      <c r="G425" s="296"/>
      <c r="H425" s="296"/>
      <c r="I425" s="296"/>
      <c r="J425" s="296"/>
      <c r="K425" s="296"/>
      <c r="L425" s="296"/>
      <c r="M425" s="296"/>
      <c r="N425" s="296"/>
      <c r="O425" s="296"/>
      <c r="P425" s="296"/>
      <c r="Q425" s="296"/>
      <c r="R425" s="296"/>
      <c r="S425" s="296"/>
      <c r="T425" s="296"/>
      <c r="U425" s="296"/>
      <c r="V425" s="296"/>
      <c r="W425" s="296"/>
      <c r="X425" s="296"/>
      <c r="Y425" s="296"/>
      <c r="Z425" s="296"/>
    </row>
    <row r="426">
      <c r="A426" s="296"/>
      <c r="B426" s="296"/>
      <c r="C426" s="296"/>
      <c r="D426" s="296"/>
      <c r="E426" s="296"/>
      <c r="F426" s="296"/>
      <c r="G426" s="296"/>
      <c r="H426" s="296"/>
      <c r="I426" s="296"/>
      <c r="J426" s="296"/>
      <c r="K426" s="296"/>
      <c r="L426" s="296"/>
      <c r="M426" s="296"/>
      <c r="N426" s="296"/>
      <c r="O426" s="296"/>
      <c r="P426" s="296"/>
      <c r="Q426" s="296"/>
      <c r="R426" s="296"/>
      <c r="S426" s="296"/>
      <c r="T426" s="296"/>
      <c r="U426" s="296"/>
      <c r="V426" s="296"/>
      <c r="W426" s="296"/>
      <c r="X426" s="296"/>
      <c r="Y426" s="296"/>
      <c r="Z426" s="296"/>
    </row>
    <row r="427">
      <c r="A427" s="296"/>
      <c r="B427" s="296"/>
      <c r="C427" s="296"/>
      <c r="D427" s="296"/>
      <c r="E427" s="296"/>
      <c r="F427" s="296"/>
      <c r="G427" s="296"/>
      <c r="H427" s="296"/>
      <c r="I427" s="296"/>
      <c r="J427" s="296"/>
      <c r="K427" s="296"/>
      <c r="L427" s="296"/>
      <c r="M427" s="296"/>
      <c r="N427" s="296"/>
      <c r="O427" s="296"/>
      <c r="P427" s="296"/>
      <c r="Q427" s="296"/>
      <c r="R427" s="296"/>
      <c r="S427" s="296"/>
      <c r="T427" s="296"/>
      <c r="U427" s="296"/>
      <c r="V427" s="296"/>
      <c r="W427" s="296"/>
      <c r="X427" s="296"/>
      <c r="Y427" s="296"/>
      <c r="Z427" s="296"/>
    </row>
    <row r="428">
      <c r="A428" s="296"/>
      <c r="B428" s="296"/>
      <c r="C428" s="296"/>
      <c r="D428" s="296"/>
      <c r="E428" s="296"/>
      <c r="F428" s="296"/>
      <c r="G428" s="296"/>
      <c r="H428" s="296"/>
      <c r="I428" s="296"/>
      <c r="J428" s="296"/>
      <c r="K428" s="296"/>
      <c r="L428" s="296"/>
      <c r="M428" s="296"/>
      <c r="N428" s="296"/>
      <c r="O428" s="296"/>
      <c r="P428" s="296"/>
      <c r="Q428" s="296"/>
      <c r="R428" s="296"/>
      <c r="S428" s="296"/>
      <c r="T428" s="296"/>
      <c r="U428" s="296"/>
      <c r="V428" s="296"/>
      <c r="W428" s="296"/>
      <c r="X428" s="296"/>
      <c r="Y428" s="296"/>
      <c r="Z428" s="296"/>
    </row>
    <row r="429">
      <c r="A429" s="296"/>
      <c r="B429" s="296"/>
      <c r="C429" s="296"/>
      <c r="D429" s="296"/>
      <c r="E429" s="296"/>
      <c r="F429" s="296"/>
      <c r="G429" s="296"/>
      <c r="H429" s="296"/>
      <c r="I429" s="296"/>
      <c r="J429" s="296"/>
      <c r="K429" s="296"/>
      <c r="L429" s="296"/>
      <c r="M429" s="296"/>
      <c r="N429" s="296"/>
      <c r="O429" s="296"/>
      <c r="P429" s="296"/>
      <c r="Q429" s="296"/>
      <c r="R429" s="296"/>
      <c r="S429" s="296"/>
      <c r="T429" s="296"/>
      <c r="U429" s="296"/>
      <c r="V429" s="296"/>
      <c r="W429" s="296"/>
      <c r="X429" s="296"/>
      <c r="Y429" s="296"/>
      <c r="Z429" s="296"/>
    </row>
    <row r="430">
      <c r="A430" s="296"/>
      <c r="B430" s="296"/>
      <c r="C430" s="296"/>
      <c r="D430" s="296"/>
      <c r="E430" s="296"/>
      <c r="F430" s="296"/>
      <c r="G430" s="296"/>
      <c r="H430" s="296"/>
      <c r="I430" s="296"/>
      <c r="J430" s="296"/>
      <c r="K430" s="296"/>
      <c r="L430" s="296"/>
      <c r="M430" s="296"/>
      <c r="N430" s="296"/>
      <c r="O430" s="296"/>
      <c r="P430" s="296"/>
      <c r="Q430" s="296"/>
      <c r="R430" s="296"/>
      <c r="S430" s="296"/>
      <c r="T430" s="296"/>
      <c r="U430" s="296"/>
      <c r="V430" s="296"/>
      <c r="W430" s="296"/>
      <c r="X430" s="296"/>
      <c r="Y430" s="296"/>
      <c r="Z430" s="296"/>
    </row>
    <row r="431">
      <c r="A431" s="296"/>
      <c r="B431" s="296"/>
      <c r="C431" s="296"/>
      <c r="D431" s="296"/>
      <c r="E431" s="296"/>
      <c r="F431" s="296"/>
      <c r="G431" s="296"/>
      <c r="H431" s="296"/>
      <c r="I431" s="296"/>
      <c r="J431" s="296"/>
      <c r="K431" s="296"/>
      <c r="L431" s="296"/>
      <c r="M431" s="296"/>
      <c r="N431" s="296"/>
      <c r="O431" s="296"/>
      <c r="P431" s="296"/>
      <c r="Q431" s="296"/>
      <c r="R431" s="296"/>
      <c r="S431" s="296"/>
      <c r="T431" s="296"/>
      <c r="U431" s="296"/>
      <c r="V431" s="296"/>
      <c r="W431" s="296"/>
      <c r="X431" s="296"/>
      <c r="Y431" s="296"/>
      <c r="Z431" s="296"/>
    </row>
    <row r="432">
      <c r="A432" s="296"/>
      <c r="B432" s="296"/>
      <c r="C432" s="296"/>
      <c r="D432" s="296"/>
      <c r="E432" s="296"/>
      <c r="F432" s="296"/>
      <c r="G432" s="296"/>
      <c r="H432" s="296"/>
      <c r="I432" s="296"/>
      <c r="J432" s="296"/>
      <c r="K432" s="296"/>
      <c r="L432" s="296"/>
      <c r="M432" s="296"/>
      <c r="N432" s="296"/>
      <c r="O432" s="296"/>
      <c r="P432" s="296"/>
      <c r="Q432" s="296"/>
      <c r="R432" s="296"/>
      <c r="S432" s="296"/>
      <c r="T432" s="296"/>
      <c r="U432" s="296"/>
      <c r="V432" s="296"/>
      <c r="W432" s="296"/>
      <c r="X432" s="296"/>
      <c r="Y432" s="296"/>
      <c r="Z432" s="296"/>
    </row>
    <row r="433">
      <c r="A433" s="296"/>
      <c r="B433" s="296"/>
      <c r="C433" s="296"/>
      <c r="D433" s="296"/>
      <c r="E433" s="296"/>
      <c r="F433" s="296"/>
      <c r="G433" s="296"/>
      <c r="H433" s="296"/>
      <c r="I433" s="296"/>
      <c r="J433" s="296"/>
      <c r="K433" s="296"/>
      <c r="L433" s="296"/>
      <c r="M433" s="296"/>
      <c r="N433" s="296"/>
      <c r="O433" s="296"/>
      <c r="P433" s="296"/>
      <c r="Q433" s="296"/>
      <c r="R433" s="296"/>
      <c r="S433" s="296"/>
      <c r="T433" s="296"/>
      <c r="U433" s="296"/>
      <c r="V433" s="296"/>
      <c r="W433" s="296"/>
      <c r="X433" s="296"/>
      <c r="Y433" s="296"/>
      <c r="Z433" s="296"/>
    </row>
    <row r="434">
      <c r="A434" s="296"/>
      <c r="B434" s="296"/>
      <c r="C434" s="296"/>
      <c r="D434" s="296"/>
      <c r="E434" s="296"/>
      <c r="F434" s="296"/>
      <c r="G434" s="296"/>
      <c r="H434" s="296"/>
      <c r="I434" s="296"/>
      <c r="J434" s="296"/>
      <c r="K434" s="296"/>
      <c r="L434" s="296"/>
      <c r="M434" s="296"/>
      <c r="N434" s="296"/>
      <c r="O434" s="296"/>
      <c r="P434" s="296"/>
      <c r="Q434" s="296"/>
      <c r="R434" s="296"/>
      <c r="S434" s="296"/>
      <c r="T434" s="296"/>
      <c r="U434" s="296"/>
      <c r="V434" s="296"/>
      <c r="W434" s="296"/>
      <c r="X434" s="296"/>
      <c r="Y434" s="296"/>
      <c r="Z434" s="296"/>
    </row>
    <row r="435">
      <c r="A435" s="296"/>
      <c r="B435" s="296"/>
      <c r="C435" s="296"/>
      <c r="D435" s="296"/>
      <c r="E435" s="296"/>
      <c r="F435" s="296"/>
      <c r="G435" s="296"/>
      <c r="H435" s="296"/>
      <c r="I435" s="296"/>
      <c r="J435" s="296"/>
      <c r="K435" s="296"/>
      <c r="L435" s="296"/>
      <c r="M435" s="296"/>
      <c r="N435" s="296"/>
      <c r="O435" s="296"/>
      <c r="P435" s="296"/>
      <c r="Q435" s="296"/>
      <c r="R435" s="296"/>
      <c r="S435" s="296"/>
      <c r="T435" s="296"/>
      <c r="U435" s="296"/>
      <c r="V435" s="296"/>
      <c r="W435" s="296"/>
      <c r="X435" s="296"/>
      <c r="Y435" s="296"/>
      <c r="Z435" s="296"/>
    </row>
    <row r="436">
      <c r="A436" s="296"/>
      <c r="B436" s="296"/>
      <c r="C436" s="296"/>
      <c r="D436" s="296"/>
      <c r="E436" s="296"/>
      <c r="F436" s="296"/>
      <c r="G436" s="296"/>
      <c r="H436" s="296"/>
      <c r="I436" s="296"/>
      <c r="J436" s="296"/>
      <c r="K436" s="296"/>
      <c r="L436" s="296"/>
      <c r="M436" s="296"/>
      <c r="N436" s="296"/>
      <c r="O436" s="296"/>
      <c r="P436" s="296"/>
      <c r="Q436" s="296"/>
      <c r="R436" s="296"/>
      <c r="S436" s="296"/>
      <c r="T436" s="296"/>
      <c r="U436" s="296"/>
      <c r="V436" s="296"/>
      <c r="W436" s="296"/>
      <c r="X436" s="296"/>
      <c r="Y436" s="296"/>
      <c r="Z436" s="296"/>
    </row>
    <row r="437">
      <c r="A437" s="296"/>
      <c r="B437" s="296"/>
      <c r="C437" s="296"/>
      <c r="D437" s="296"/>
      <c r="E437" s="296"/>
      <c r="F437" s="296"/>
      <c r="G437" s="296"/>
      <c r="H437" s="296"/>
      <c r="I437" s="296"/>
      <c r="J437" s="296"/>
      <c r="K437" s="296"/>
      <c r="L437" s="296"/>
      <c r="M437" s="296"/>
      <c r="N437" s="296"/>
      <c r="O437" s="296"/>
      <c r="P437" s="296"/>
      <c r="Q437" s="296"/>
      <c r="R437" s="296"/>
      <c r="S437" s="296"/>
      <c r="T437" s="296"/>
      <c r="U437" s="296"/>
      <c r="V437" s="296"/>
      <c r="W437" s="296"/>
      <c r="X437" s="296"/>
      <c r="Y437" s="296"/>
      <c r="Z437" s="296"/>
    </row>
    <row r="438">
      <c r="A438" s="296"/>
      <c r="B438" s="296"/>
      <c r="C438" s="296"/>
      <c r="D438" s="296"/>
      <c r="E438" s="296"/>
      <c r="F438" s="296"/>
      <c r="G438" s="296"/>
      <c r="H438" s="296"/>
      <c r="I438" s="296"/>
      <c r="J438" s="296"/>
      <c r="K438" s="296"/>
      <c r="L438" s="296"/>
      <c r="M438" s="296"/>
      <c r="N438" s="296"/>
      <c r="O438" s="296"/>
      <c r="P438" s="296"/>
      <c r="Q438" s="296"/>
      <c r="R438" s="296"/>
      <c r="S438" s="296"/>
      <c r="T438" s="296"/>
      <c r="U438" s="296"/>
      <c r="V438" s="296"/>
      <c r="W438" s="296"/>
      <c r="X438" s="296"/>
      <c r="Y438" s="296"/>
      <c r="Z438" s="296"/>
    </row>
    <row r="439">
      <c r="A439" s="296"/>
      <c r="B439" s="296"/>
      <c r="C439" s="296"/>
      <c r="D439" s="296"/>
      <c r="E439" s="296"/>
      <c r="F439" s="296"/>
      <c r="G439" s="296"/>
      <c r="H439" s="296"/>
      <c r="I439" s="296"/>
      <c r="J439" s="296"/>
      <c r="K439" s="296"/>
      <c r="L439" s="296"/>
      <c r="M439" s="296"/>
      <c r="N439" s="296"/>
      <c r="O439" s="296"/>
      <c r="P439" s="296"/>
      <c r="Q439" s="296"/>
      <c r="R439" s="296"/>
      <c r="S439" s="296"/>
      <c r="T439" s="296"/>
      <c r="U439" s="296"/>
      <c r="V439" s="296"/>
      <c r="W439" s="296"/>
      <c r="X439" s="296"/>
      <c r="Y439" s="296"/>
      <c r="Z439" s="296"/>
    </row>
    <row r="440">
      <c r="A440" s="296"/>
      <c r="B440" s="296"/>
      <c r="C440" s="296"/>
      <c r="D440" s="296"/>
      <c r="E440" s="296"/>
      <c r="F440" s="296"/>
      <c r="G440" s="296"/>
      <c r="H440" s="296"/>
      <c r="I440" s="296"/>
      <c r="J440" s="296"/>
      <c r="K440" s="296"/>
      <c r="L440" s="296"/>
      <c r="M440" s="296"/>
      <c r="N440" s="296"/>
      <c r="O440" s="296"/>
      <c r="P440" s="296"/>
      <c r="Q440" s="296"/>
      <c r="R440" s="296"/>
      <c r="S440" s="296"/>
      <c r="T440" s="296"/>
      <c r="U440" s="296"/>
      <c r="V440" s="296"/>
      <c r="W440" s="296"/>
      <c r="X440" s="296"/>
      <c r="Y440" s="296"/>
      <c r="Z440" s="296"/>
    </row>
    <row r="441">
      <c r="A441" s="296"/>
      <c r="B441" s="296"/>
      <c r="C441" s="296"/>
      <c r="D441" s="296"/>
      <c r="E441" s="296"/>
      <c r="F441" s="296"/>
      <c r="G441" s="296"/>
      <c r="H441" s="296"/>
      <c r="I441" s="296"/>
      <c r="J441" s="296"/>
      <c r="K441" s="296"/>
      <c r="L441" s="296"/>
      <c r="M441" s="296"/>
      <c r="N441" s="296"/>
      <c r="O441" s="296"/>
      <c r="P441" s="296"/>
      <c r="Q441" s="296"/>
      <c r="R441" s="296"/>
      <c r="S441" s="296"/>
      <c r="T441" s="296"/>
      <c r="U441" s="296"/>
      <c r="V441" s="296"/>
      <c r="W441" s="296"/>
      <c r="X441" s="296"/>
      <c r="Y441" s="296"/>
      <c r="Z441" s="296"/>
    </row>
    <row r="442">
      <c r="A442" s="296"/>
      <c r="B442" s="296"/>
      <c r="C442" s="296"/>
      <c r="D442" s="296"/>
      <c r="E442" s="296"/>
      <c r="F442" s="296"/>
      <c r="G442" s="296"/>
      <c r="H442" s="296"/>
      <c r="I442" s="296"/>
      <c r="J442" s="296"/>
      <c r="K442" s="296"/>
      <c r="L442" s="296"/>
      <c r="M442" s="296"/>
      <c r="N442" s="296"/>
      <c r="O442" s="296"/>
      <c r="P442" s="296"/>
      <c r="Q442" s="296"/>
      <c r="R442" s="296"/>
      <c r="S442" s="296"/>
      <c r="T442" s="296"/>
      <c r="U442" s="296"/>
      <c r="V442" s="296"/>
      <c r="W442" s="296"/>
      <c r="X442" s="296"/>
      <c r="Y442" s="296"/>
      <c r="Z442" s="296"/>
    </row>
    <row r="443">
      <c r="A443" s="296"/>
      <c r="B443" s="296"/>
      <c r="C443" s="296"/>
      <c r="D443" s="296"/>
      <c r="E443" s="296"/>
      <c r="F443" s="296"/>
      <c r="G443" s="296"/>
      <c r="H443" s="296"/>
      <c r="I443" s="296"/>
      <c r="J443" s="296"/>
      <c r="K443" s="296"/>
      <c r="L443" s="296"/>
      <c r="M443" s="296"/>
      <c r="N443" s="296"/>
      <c r="O443" s="296"/>
      <c r="P443" s="296"/>
      <c r="Q443" s="296"/>
      <c r="R443" s="296"/>
      <c r="S443" s="296"/>
      <c r="T443" s="296"/>
      <c r="U443" s="296"/>
      <c r="V443" s="296"/>
      <c r="W443" s="296"/>
      <c r="X443" s="296"/>
      <c r="Y443" s="296"/>
      <c r="Z443" s="296"/>
    </row>
    <row r="444">
      <c r="A444" s="296"/>
      <c r="B444" s="296"/>
      <c r="C444" s="296"/>
      <c r="D444" s="296"/>
      <c r="E444" s="296"/>
      <c r="F444" s="296"/>
      <c r="G444" s="296"/>
      <c r="H444" s="296"/>
      <c r="I444" s="296"/>
      <c r="J444" s="296"/>
      <c r="K444" s="296"/>
      <c r="L444" s="296"/>
      <c r="M444" s="296"/>
      <c r="N444" s="296"/>
      <c r="O444" s="296"/>
      <c r="P444" s="296"/>
      <c r="Q444" s="296"/>
      <c r="R444" s="296"/>
      <c r="S444" s="296"/>
      <c r="T444" s="296"/>
      <c r="U444" s="296"/>
      <c r="V444" s="296"/>
      <c r="W444" s="296"/>
      <c r="X444" s="296"/>
      <c r="Y444" s="296"/>
      <c r="Z444" s="296"/>
    </row>
    <row r="445">
      <c r="A445" s="296"/>
      <c r="B445" s="296"/>
      <c r="C445" s="296"/>
      <c r="D445" s="296"/>
      <c r="E445" s="296"/>
      <c r="F445" s="296"/>
      <c r="G445" s="296"/>
      <c r="H445" s="296"/>
      <c r="I445" s="296"/>
      <c r="J445" s="296"/>
      <c r="K445" s="296"/>
      <c r="L445" s="296"/>
      <c r="M445" s="296"/>
      <c r="N445" s="296"/>
      <c r="O445" s="296"/>
      <c r="P445" s="296"/>
      <c r="Q445" s="296"/>
      <c r="R445" s="296"/>
      <c r="S445" s="296"/>
      <c r="T445" s="296"/>
      <c r="U445" s="296"/>
      <c r="V445" s="296"/>
      <c r="W445" s="296"/>
      <c r="X445" s="296"/>
      <c r="Y445" s="296"/>
      <c r="Z445" s="296"/>
    </row>
    <row r="446">
      <c r="A446" s="296"/>
      <c r="B446" s="296"/>
      <c r="C446" s="296"/>
      <c r="D446" s="296"/>
      <c r="E446" s="296"/>
      <c r="F446" s="296"/>
      <c r="G446" s="296"/>
      <c r="H446" s="296"/>
      <c r="I446" s="296"/>
      <c r="J446" s="296"/>
      <c r="K446" s="296"/>
      <c r="L446" s="296"/>
      <c r="M446" s="296"/>
      <c r="N446" s="296"/>
      <c r="O446" s="296"/>
      <c r="P446" s="296"/>
      <c r="Q446" s="296"/>
      <c r="R446" s="296"/>
      <c r="S446" s="296"/>
      <c r="T446" s="296"/>
      <c r="U446" s="296"/>
      <c r="V446" s="296"/>
      <c r="W446" s="296"/>
      <c r="X446" s="296"/>
      <c r="Y446" s="296"/>
      <c r="Z446" s="296"/>
    </row>
    <row r="447">
      <c r="A447" s="296"/>
      <c r="B447" s="296"/>
      <c r="C447" s="296"/>
      <c r="D447" s="296"/>
      <c r="E447" s="296"/>
      <c r="F447" s="296"/>
      <c r="G447" s="296"/>
      <c r="H447" s="296"/>
      <c r="I447" s="296"/>
      <c r="J447" s="296"/>
      <c r="K447" s="296"/>
      <c r="L447" s="296"/>
      <c r="M447" s="296"/>
      <c r="N447" s="296"/>
      <c r="O447" s="296"/>
      <c r="P447" s="296"/>
      <c r="Q447" s="296"/>
      <c r="R447" s="296"/>
      <c r="S447" s="296"/>
      <c r="T447" s="296"/>
      <c r="U447" s="296"/>
      <c r="V447" s="296"/>
      <c r="W447" s="296"/>
      <c r="X447" s="296"/>
      <c r="Y447" s="296"/>
      <c r="Z447" s="296"/>
    </row>
    <row r="448">
      <c r="A448" s="296"/>
      <c r="B448" s="296"/>
      <c r="C448" s="296"/>
      <c r="D448" s="296"/>
      <c r="E448" s="296"/>
      <c r="F448" s="296"/>
      <c r="G448" s="296"/>
      <c r="H448" s="296"/>
      <c r="I448" s="296"/>
      <c r="J448" s="296"/>
      <c r="K448" s="296"/>
      <c r="L448" s="296"/>
      <c r="M448" s="296"/>
      <c r="N448" s="296"/>
      <c r="O448" s="296"/>
      <c r="P448" s="296"/>
      <c r="Q448" s="296"/>
      <c r="R448" s="296"/>
      <c r="S448" s="296"/>
      <c r="T448" s="296"/>
      <c r="U448" s="296"/>
      <c r="V448" s="296"/>
      <c r="W448" s="296"/>
      <c r="X448" s="296"/>
      <c r="Y448" s="296"/>
      <c r="Z448" s="296"/>
    </row>
    <row r="449">
      <c r="A449" s="296"/>
      <c r="B449" s="296"/>
      <c r="C449" s="296"/>
      <c r="D449" s="296"/>
      <c r="E449" s="296"/>
      <c r="F449" s="296"/>
      <c r="G449" s="296"/>
      <c r="H449" s="296"/>
      <c r="I449" s="296"/>
      <c r="J449" s="296"/>
      <c r="K449" s="296"/>
      <c r="L449" s="296"/>
      <c r="M449" s="296"/>
      <c r="N449" s="296"/>
      <c r="O449" s="296"/>
      <c r="P449" s="296"/>
      <c r="Q449" s="296"/>
      <c r="R449" s="296"/>
      <c r="S449" s="296"/>
      <c r="T449" s="296"/>
      <c r="U449" s="296"/>
      <c r="V449" s="296"/>
      <c r="W449" s="296"/>
      <c r="X449" s="296"/>
      <c r="Y449" s="296"/>
      <c r="Z449" s="296"/>
    </row>
    <row r="450">
      <c r="A450" s="296"/>
      <c r="B450" s="296"/>
      <c r="C450" s="296"/>
      <c r="D450" s="296"/>
      <c r="E450" s="296"/>
      <c r="F450" s="296"/>
      <c r="G450" s="296"/>
      <c r="H450" s="296"/>
      <c r="I450" s="296"/>
      <c r="J450" s="296"/>
      <c r="K450" s="296"/>
      <c r="L450" s="296"/>
      <c r="M450" s="296"/>
      <c r="N450" s="296"/>
      <c r="O450" s="296"/>
      <c r="P450" s="296"/>
      <c r="Q450" s="296"/>
      <c r="R450" s="296"/>
      <c r="S450" s="296"/>
      <c r="T450" s="296"/>
      <c r="U450" s="296"/>
      <c r="V450" s="296"/>
      <c r="W450" s="296"/>
      <c r="X450" s="296"/>
      <c r="Y450" s="296"/>
      <c r="Z450" s="296"/>
    </row>
    <row r="451">
      <c r="A451" s="296"/>
      <c r="B451" s="296"/>
      <c r="C451" s="296"/>
      <c r="D451" s="296"/>
      <c r="E451" s="296"/>
      <c r="F451" s="296"/>
      <c r="G451" s="296"/>
      <c r="H451" s="296"/>
      <c r="I451" s="296"/>
      <c r="J451" s="296"/>
      <c r="K451" s="296"/>
      <c r="L451" s="296"/>
      <c r="M451" s="296"/>
      <c r="N451" s="296"/>
      <c r="O451" s="296"/>
      <c r="P451" s="296"/>
      <c r="Q451" s="296"/>
      <c r="R451" s="296"/>
      <c r="S451" s="296"/>
      <c r="T451" s="296"/>
      <c r="U451" s="296"/>
      <c r="V451" s="296"/>
      <c r="W451" s="296"/>
      <c r="X451" s="296"/>
      <c r="Y451" s="296"/>
      <c r="Z451" s="296"/>
    </row>
    <row r="452">
      <c r="A452" s="296"/>
      <c r="B452" s="296"/>
      <c r="C452" s="296"/>
      <c r="D452" s="296"/>
      <c r="E452" s="296"/>
      <c r="F452" s="296"/>
      <c r="G452" s="296"/>
      <c r="H452" s="296"/>
      <c r="I452" s="296"/>
      <c r="J452" s="296"/>
      <c r="K452" s="296"/>
      <c r="L452" s="296"/>
      <c r="M452" s="296"/>
      <c r="N452" s="296"/>
      <c r="O452" s="296"/>
      <c r="P452" s="296"/>
      <c r="Q452" s="296"/>
      <c r="R452" s="296"/>
      <c r="S452" s="296"/>
      <c r="T452" s="296"/>
      <c r="U452" s="296"/>
      <c r="V452" s="296"/>
      <c r="W452" s="296"/>
      <c r="X452" s="296"/>
      <c r="Y452" s="296"/>
      <c r="Z452" s="296"/>
    </row>
    <row r="453">
      <c r="A453" s="296"/>
      <c r="B453" s="296"/>
      <c r="C453" s="296"/>
      <c r="D453" s="296"/>
      <c r="E453" s="296"/>
      <c r="F453" s="296"/>
      <c r="G453" s="296"/>
      <c r="H453" s="296"/>
      <c r="I453" s="296"/>
      <c r="J453" s="296"/>
      <c r="K453" s="296"/>
      <c r="L453" s="296"/>
      <c r="M453" s="296"/>
      <c r="N453" s="296"/>
      <c r="O453" s="296"/>
      <c r="P453" s="296"/>
      <c r="Q453" s="296"/>
      <c r="R453" s="296"/>
      <c r="S453" s="296"/>
      <c r="T453" s="296"/>
      <c r="U453" s="296"/>
      <c r="V453" s="296"/>
      <c r="W453" s="296"/>
      <c r="X453" s="296"/>
      <c r="Y453" s="296"/>
      <c r="Z453" s="296"/>
    </row>
    <row r="454">
      <c r="A454" s="296"/>
      <c r="B454" s="296"/>
      <c r="C454" s="296"/>
      <c r="D454" s="296"/>
      <c r="E454" s="296"/>
      <c r="F454" s="296"/>
      <c r="G454" s="296"/>
      <c r="H454" s="296"/>
      <c r="I454" s="296"/>
      <c r="J454" s="296"/>
      <c r="K454" s="296"/>
      <c r="L454" s="296"/>
      <c r="M454" s="296"/>
      <c r="N454" s="296"/>
      <c r="O454" s="296"/>
      <c r="P454" s="296"/>
      <c r="Q454" s="296"/>
      <c r="R454" s="296"/>
      <c r="S454" s="296"/>
      <c r="T454" s="296"/>
      <c r="U454" s="296"/>
      <c r="V454" s="296"/>
      <c r="W454" s="296"/>
      <c r="X454" s="296"/>
      <c r="Y454" s="296"/>
      <c r="Z454" s="296"/>
    </row>
    <row r="455">
      <c r="A455" s="296"/>
      <c r="B455" s="296"/>
      <c r="C455" s="296"/>
      <c r="D455" s="296"/>
      <c r="E455" s="296"/>
      <c r="F455" s="296"/>
      <c r="G455" s="296"/>
      <c r="H455" s="296"/>
      <c r="I455" s="296"/>
      <c r="J455" s="296"/>
      <c r="K455" s="296"/>
      <c r="L455" s="296"/>
      <c r="M455" s="296"/>
      <c r="N455" s="296"/>
      <c r="O455" s="296"/>
      <c r="P455" s="296"/>
      <c r="Q455" s="296"/>
      <c r="R455" s="296"/>
      <c r="S455" s="296"/>
      <c r="T455" s="296"/>
      <c r="U455" s="296"/>
      <c r="V455" s="296"/>
      <c r="W455" s="296"/>
      <c r="X455" s="296"/>
      <c r="Y455" s="296"/>
      <c r="Z455" s="296"/>
    </row>
    <row r="456">
      <c r="A456" s="296"/>
      <c r="B456" s="296"/>
      <c r="C456" s="296"/>
      <c r="D456" s="296"/>
      <c r="E456" s="296"/>
      <c r="F456" s="296"/>
      <c r="G456" s="296"/>
      <c r="H456" s="296"/>
      <c r="I456" s="296"/>
      <c r="J456" s="296"/>
      <c r="K456" s="296"/>
      <c r="L456" s="296"/>
      <c r="M456" s="296"/>
      <c r="N456" s="296"/>
      <c r="O456" s="296"/>
      <c r="P456" s="296"/>
      <c r="Q456" s="296"/>
      <c r="R456" s="296"/>
      <c r="S456" s="296"/>
      <c r="T456" s="296"/>
      <c r="U456" s="296"/>
      <c r="V456" s="296"/>
      <c r="W456" s="296"/>
      <c r="X456" s="296"/>
      <c r="Y456" s="296"/>
      <c r="Z456" s="296"/>
    </row>
    <row r="457">
      <c r="A457" s="296"/>
      <c r="B457" s="296"/>
      <c r="C457" s="296"/>
      <c r="D457" s="296"/>
      <c r="E457" s="296"/>
      <c r="F457" s="296"/>
      <c r="G457" s="296"/>
      <c r="H457" s="296"/>
      <c r="I457" s="296"/>
      <c r="J457" s="296"/>
      <c r="K457" s="296"/>
      <c r="L457" s="296"/>
      <c r="M457" s="296"/>
      <c r="N457" s="296"/>
      <c r="O457" s="296"/>
      <c r="P457" s="296"/>
      <c r="Q457" s="296"/>
      <c r="R457" s="296"/>
      <c r="S457" s="296"/>
      <c r="T457" s="296"/>
      <c r="U457" s="296"/>
      <c r="V457" s="296"/>
      <c r="W457" s="296"/>
      <c r="X457" s="296"/>
      <c r="Y457" s="296"/>
      <c r="Z457" s="296"/>
    </row>
    <row r="458">
      <c r="A458" s="296"/>
      <c r="B458" s="296"/>
      <c r="C458" s="296"/>
      <c r="D458" s="296"/>
      <c r="E458" s="296"/>
      <c r="F458" s="296"/>
      <c r="G458" s="296"/>
      <c r="H458" s="296"/>
      <c r="I458" s="296"/>
      <c r="J458" s="296"/>
      <c r="K458" s="296"/>
      <c r="L458" s="296"/>
      <c r="M458" s="296"/>
      <c r="N458" s="296"/>
      <c r="O458" s="296"/>
      <c r="P458" s="296"/>
      <c r="Q458" s="296"/>
      <c r="R458" s="296"/>
      <c r="S458" s="296"/>
      <c r="T458" s="296"/>
      <c r="U458" s="296"/>
      <c r="V458" s="296"/>
      <c r="W458" s="296"/>
      <c r="X458" s="296"/>
      <c r="Y458" s="296"/>
      <c r="Z458" s="296"/>
    </row>
    <row r="459">
      <c r="A459" s="296"/>
      <c r="B459" s="296"/>
      <c r="C459" s="296"/>
      <c r="D459" s="296"/>
      <c r="E459" s="296"/>
      <c r="F459" s="296"/>
      <c r="G459" s="296"/>
      <c r="H459" s="296"/>
      <c r="I459" s="296"/>
      <c r="J459" s="296"/>
      <c r="K459" s="296"/>
      <c r="L459" s="296"/>
      <c r="M459" s="296"/>
      <c r="N459" s="296"/>
      <c r="O459" s="296"/>
      <c r="P459" s="296"/>
      <c r="Q459" s="296"/>
      <c r="R459" s="296"/>
      <c r="S459" s="296"/>
      <c r="T459" s="296"/>
      <c r="U459" s="296"/>
      <c r="V459" s="296"/>
      <c r="W459" s="296"/>
      <c r="X459" s="296"/>
      <c r="Y459" s="296"/>
      <c r="Z459" s="296"/>
    </row>
    <row r="460">
      <c r="A460" s="296"/>
      <c r="B460" s="296"/>
      <c r="C460" s="296"/>
      <c r="D460" s="296"/>
      <c r="E460" s="296"/>
      <c r="F460" s="296"/>
      <c r="G460" s="296"/>
      <c r="H460" s="296"/>
      <c r="I460" s="296"/>
      <c r="J460" s="296"/>
      <c r="K460" s="296"/>
      <c r="L460" s="296"/>
      <c r="M460" s="296"/>
      <c r="N460" s="296"/>
      <c r="O460" s="296"/>
      <c r="P460" s="296"/>
      <c r="Q460" s="296"/>
      <c r="R460" s="296"/>
      <c r="S460" s="296"/>
      <c r="T460" s="296"/>
      <c r="U460" s="296"/>
      <c r="V460" s="296"/>
      <c r="W460" s="296"/>
      <c r="X460" s="296"/>
      <c r="Y460" s="296"/>
      <c r="Z460" s="296"/>
    </row>
    <row r="461">
      <c r="A461" s="296"/>
      <c r="B461" s="296"/>
      <c r="C461" s="296"/>
      <c r="D461" s="296"/>
      <c r="E461" s="296"/>
      <c r="F461" s="296"/>
      <c r="G461" s="296"/>
      <c r="H461" s="296"/>
      <c r="I461" s="296"/>
      <c r="J461" s="296"/>
      <c r="K461" s="296"/>
      <c r="L461" s="296"/>
      <c r="M461" s="296"/>
      <c r="N461" s="296"/>
      <c r="O461" s="296"/>
      <c r="P461" s="296"/>
      <c r="Q461" s="296"/>
      <c r="R461" s="296"/>
      <c r="S461" s="296"/>
      <c r="T461" s="296"/>
      <c r="U461" s="296"/>
      <c r="V461" s="296"/>
      <c r="W461" s="296"/>
      <c r="X461" s="296"/>
      <c r="Y461" s="296"/>
      <c r="Z461" s="296"/>
    </row>
    <row r="462">
      <c r="A462" s="296"/>
      <c r="B462" s="296"/>
      <c r="C462" s="296"/>
      <c r="D462" s="296"/>
      <c r="E462" s="296"/>
      <c r="F462" s="296"/>
      <c r="G462" s="296"/>
      <c r="H462" s="296"/>
      <c r="I462" s="296"/>
      <c r="J462" s="296"/>
      <c r="K462" s="296"/>
      <c r="L462" s="296"/>
      <c r="M462" s="296"/>
      <c r="N462" s="296"/>
      <c r="O462" s="296"/>
      <c r="P462" s="296"/>
      <c r="Q462" s="296"/>
      <c r="R462" s="296"/>
      <c r="S462" s="296"/>
      <c r="T462" s="296"/>
      <c r="U462" s="296"/>
      <c r="V462" s="296"/>
      <c r="W462" s="296"/>
      <c r="X462" s="296"/>
      <c r="Y462" s="296"/>
      <c r="Z462" s="296"/>
    </row>
    <row r="463">
      <c r="A463" s="296"/>
      <c r="B463" s="296"/>
      <c r="C463" s="296"/>
      <c r="D463" s="296"/>
      <c r="E463" s="296"/>
      <c r="F463" s="296"/>
      <c r="G463" s="296"/>
      <c r="H463" s="296"/>
      <c r="I463" s="296"/>
      <c r="J463" s="296"/>
      <c r="K463" s="296"/>
      <c r="L463" s="296"/>
      <c r="M463" s="296"/>
      <c r="N463" s="296"/>
      <c r="O463" s="296"/>
      <c r="P463" s="296"/>
      <c r="Q463" s="296"/>
      <c r="R463" s="296"/>
      <c r="S463" s="296"/>
      <c r="T463" s="296"/>
      <c r="U463" s="296"/>
      <c r="V463" s="296"/>
      <c r="W463" s="296"/>
      <c r="X463" s="296"/>
      <c r="Y463" s="296"/>
      <c r="Z463" s="296"/>
    </row>
    <row r="464">
      <c r="A464" s="296"/>
      <c r="B464" s="296"/>
      <c r="C464" s="296"/>
      <c r="D464" s="296"/>
      <c r="E464" s="296"/>
      <c r="F464" s="296"/>
      <c r="G464" s="296"/>
      <c r="H464" s="296"/>
      <c r="I464" s="296"/>
      <c r="J464" s="296"/>
      <c r="K464" s="296"/>
      <c r="L464" s="296"/>
      <c r="M464" s="296"/>
      <c r="N464" s="296"/>
      <c r="O464" s="296"/>
      <c r="P464" s="296"/>
      <c r="Q464" s="296"/>
      <c r="R464" s="296"/>
      <c r="S464" s="296"/>
      <c r="T464" s="296"/>
      <c r="U464" s="296"/>
      <c r="V464" s="296"/>
      <c r="W464" s="296"/>
      <c r="X464" s="296"/>
      <c r="Y464" s="296"/>
      <c r="Z464" s="296"/>
    </row>
    <row r="465">
      <c r="A465" s="296"/>
      <c r="B465" s="296"/>
      <c r="C465" s="296"/>
      <c r="D465" s="296"/>
      <c r="E465" s="296"/>
      <c r="F465" s="296"/>
      <c r="G465" s="296"/>
      <c r="H465" s="296"/>
      <c r="I465" s="296"/>
      <c r="J465" s="296"/>
      <c r="K465" s="296"/>
      <c r="L465" s="296"/>
      <c r="M465" s="296"/>
      <c r="N465" s="296"/>
      <c r="O465" s="296"/>
      <c r="P465" s="296"/>
      <c r="Q465" s="296"/>
      <c r="R465" s="296"/>
      <c r="S465" s="296"/>
      <c r="T465" s="296"/>
      <c r="U465" s="296"/>
      <c r="V465" s="296"/>
      <c r="W465" s="296"/>
      <c r="X465" s="296"/>
      <c r="Y465" s="296"/>
      <c r="Z465" s="296"/>
    </row>
    <row r="466">
      <c r="A466" s="296"/>
      <c r="B466" s="296"/>
      <c r="C466" s="296"/>
      <c r="D466" s="296"/>
      <c r="E466" s="296"/>
      <c r="F466" s="296"/>
      <c r="G466" s="296"/>
      <c r="H466" s="296"/>
      <c r="I466" s="296"/>
      <c r="J466" s="296"/>
      <c r="K466" s="296"/>
      <c r="L466" s="296"/>
      <c r="M466" s="296"/>
      <c r="N466" s="296"/>
      <c r="O466" s="296"/>
      <c r="P466" s="296"/>
      <c r="Q466" s="296"/>
      <c r="R466" s="296"/>
      <c r="S466" s="296"/>
      <c r="T466" s="296"/>
      <c r="U466" s="296"/>
      <c r="V466" s="296"/>
      <c r="W466" s="296"/>
      <c r="X466" s="296"/>
      <c r="Y466" s="296"/>
      <c r="Z466" s="296"/>
    </row>
    <row r="467">
      <c r="A467" s="296"/>
      <c r="B467" s="296"/>
      <c r="C467" s="296"/>
      <c r="D467" s="296"/>
      <c r="E467" s="296"/>
      <c r="F467" s="296"/>
      <c r="G467" s="296"/>
      <c r="H467" s="296"/>
      <c r="I467" s="296"/>
      <c r="J467" s="296"/>
      <c r="K467" s="296"/>
      <c r="L467" s="296"/>
      <c r="M467" s="296"/>
      <c r="N467" s="296"/>
      <c r="O467" s="296"/>
      <c r="P467" s="296"/>
      <c r="Q467" s="296"/>
      <c r="R467" s="296"/>
      <c r="S467" s="296"/>
      <c r="T467" s="296"/>
      <c r="U467" s="296"/>
      <c r="V467" s="296"/>
      <c r="W467" s="296"/>
      <c r="X467" s="296"/>
      <c r="Y467" s="296"/>
      <c r="Z467" s="296"/>
    </row>
    <row r="468">
      <c r="A468" s="296"/>
      <c r="B468" s="296"/>
      <c r="C468" s="296"/>
      <c r="D468" s="296"/>
      <c r="E468" s="296"/>
      <c r="F468" s="296"/>
      <c r="G468" s="296"/>
      <c r="H468" s="296"/>
      <c r="I468" s="296"/>
      <c r="J468" s="296"/>
      <c r="K468" s="296"/>
      <c r="L468" s="296"/>
      <c r="M468" s="296"/>
      <c r="N468" s="296"/>
      <c r="O468" s="296"/>
      <c r="P468" s="296"/>
      <c r="Q468" s="296"/>
      <c r="R468" s="296"/>
      <c r="S468" s="296"/>
      <c r="T468" s="296"/>
      <c r="U468" s="296"/>
      <c r="V468" s="296"/>
      <c r="W468" s="296"/>
      <c r="X468" s="296"/>
      <c r="Y468" s="296"/>
      <c r="Z468" s="296"/>
    </row>
    <row r="469">
      <c r="A469" s="296"/>
      <c r="B469" s="296"/>
      <c r="C469" s="296"/>
      <c r="D469" s="296"/>
      <c r="E469" s="296"/>
      <c r="F469" s="296"/>
      <c r="G469" s="296"/>
      <c r="H469" s="296"/>
      <c r="I469" s="296"/>
      <c r="J469" s="296"/>
      <c r="K469" s="296"/>
      <c r="L469" s="296"/>
      <c r="M469" s="296"/>
      <c r="N469" s="296"/>
      <c r="O469" s="296"/>
      <c r="P469" s="296"/>
      <c r="Q469" s="296"/>
      <c r="R469" s="296"/>
      <c r="S469" s="296"/>
      <c r="T469" s="296"/>
      <c r="U469" s="296"/>
      <c r="V469" s="296"/>
      <c r="W469" s="296"/>
      <c r="X469" s="296"/>
      <c r="Y469" s="296"/>
      <c r="Z469" s="296"/>
    </row>
    <row r="470">
      <c r="A470" s="296"/>
      <c r="B470" s="296"/>
      <c r="C470" s="296"/>
      <c r="D470" s="296"/>
      <c r="E470" s="296"/>
      <c r="F470" s="296"/>
      <c r="G470" s="296"/>
      <c r="H470" s="296"/>
      <c r="I470" s="296"/>
      <c r="J470" s="296"/>
      <c r="K470" s="296"/>
      <c r="L470" s="296"/>
      <c r="M470" s="296"/>
      <c r="N470" s="296"/>
      <c r="O470" s="296"/>
      <c r="P470" s="296"/>
      <c r="Q470" s="296"/>
      <c r="R470" s="296"/>
      <c r="S470" s="296"/>
      <c r="T470" s="296"/>
      <c r="U470" s="296"/>
      <c r="V470" s="296"/>
      <c r="W470" s="296"/>
      <c r="X470" s="296"/>
      <c r="Y470" s="296"/>
      <c r="Z470" s="296"/>
    </row>
    <row r="471">
      <c r="A471" s="296"/>
      <c r="B471" s="296"/>
      <c r="C471" s="296"/>
      <c r="D471" s="296"/>
      <c r="E471" s="296"/>
      <c r="F471" s="296"/>
      <c r="G471" s="296"/>
      <c r="H471" s="296"/>
      <c r="I471" s="296"/>
      <c r="J471" s="296"/>
      <c r="K471" s="296"/>
      <c r="L471" s="296"/>
      <c r="M471" s="296"/>
      <c r="N471" s="296"/>
      <c r="O471" s="296"/>
      <c r="P471" s="296"/>
      <c r="Q471" s="296"/>
      <c r="R471" s="296"/>
      <c r="S471" s="296"/>
      <c r="T471" s="296"/>
      <c r="U471" s="296"/>
      <c r="V471" s="296"/>
      <c r="W471" s="296"/>
      <c r="X471" s="296"/>
      <c r="Y471" s="296"/>
      <c r="Z471" s="296"/>
    </row>
    <row r="472">
      <c r="A472" s="296"/>
      <c r="B472" s="296"/>
      <c r="C472" s="296"/>
      <c r="D472" s="296"/>
      <c r="E472" s="296"/>
      <c r="F472" s="296"/>
      <c r="G472" s="296"/>
      <c r="H472" s="296"/>
      <c r="I472" s="296"/>
      <c r="J472" s="296"/>
      <c r="K472" s="296"/>
      <c r="L472" s="296"/>
      <c r="M472" s="296"/>
      <c r="N472" s="296"/>
      <c r="O472" s="296"/>
      <c r="P472" s="296"/>
      <c r="Q472" s="296"/>
      <c r="R472" s="296"/>
      <c r="S472" s="296"/>
      <c r="T472" s="296"/>
      <c r="U472" s="296"/>
      <c r="V472" s="296"/>
      <c r="W472" s="296"/>
      <c r="X472" s="296"/>
      <c r="Y472" s="296"/>
      <c r="Z472" s="296"/>
    </row>
    <row r="473">
      <c r="A473" s="296"/>
      <c r="B473" s="296"/>
      <c r="C473" s="296"/>
      <c r="D473" s="296"/>
      <c r="E473" s="296"/>
      <c r="F473" s="296"/>
      <c r="G473" s="296"/>
      <c r="H473" s="296"/>
      <c r="I473" s="296"/>
      <c r="J473" s="296"/>
      <c r="K473" s="296"/>
      <c r="L473" s="296"/>
      <c r="M473" s="296"/>
      <c r="N473" s="296"/>
      <c r="O473" s="296"/>
      <c r="P473" s="296"/>
      <c r="Q473" s="296"/>
      <c r="R473" s="296"/>
      <c r="S473" s="296"/>
      <c r="T473" s="296"/>
      <c r="U473" s="296"/>
      <c r="V473" s="296"/>
      <c r="W473" s="296"/>
      <c r="X473" s="296"/>
      <c r="Y473" s="296"/>
      <c r="Z473" s="296"/>
    </row>
    <row r="474">
      <c r="A474" s="296"/>
      <c r="B474" s="296"/>
      <c r="C474" s="296"/>
      <c r="D474" s="296"/>
      <c r="E474" s="296"/>
      <c r="F474" s="296"/>
      <c r="G474" s="296"/>
      <c r="H474" s="296"/>
      <c r="I474" s="296"/>
      <c r="J474" s="296"/>
      <c r="K474" s="296"/>
      <c r="L474" s="296"/>
      <c r="M474" s="296"/>
      <c r="N474" s="296"/>
      <c r="O474" s="296"/>
      <c r="P474" s="296"/>
      <c r="Q474" s="296"/>
      <c r="R474" s="296"/>
      <c r="S474" s="296"/>
      <c r="T474" s="296"/>
      <c r="U474" s="296"/>
      <c r="V474" s="296"/>
      <c r="W474" s="296"/>
      <c r="X474" s="296"/>
      <c r="Y474" s="296"/>
      <c r="Z474" s="296"/>
    </row>
    <row r="475">
      <c r="A475" s="296"/>
      <c r="B475" s="296"/>
      <c r="C475" s="296"/>
      <c r="D475" s="296"/>
      <c r="E475" s="296"/>
      <c r="F475" s="296"/>
      <c r="G475" s="296"/>
      <c r="H475" s="296"/>
      <c r="I475" s="296"/>
      <c r="J475" s="296"/>
      <c r="K475" s="296"/>
      <c r="L475" s="296"/>
      <c r="M475" s="296"/>
      <c r="N475" s="296"/>
      <c r="O475" s="296"/>
      <c r="P475" s="296"/>
      <c r="Q475" s="296"/>
      <c r="R475" s="296"/>
      <c r="S475" s="296"/>
      <c r="T475" s="296"/>
      <c r="U475" s="296"/>
      <c r="V475" s="296"/>
      <c r="W475" s="296"/>
      <c r="X475" s="296"/>
      <c r="Y475" s="296"/>
      <c r="Z475" s="296"/>
    </row>
    <row r="476">
      <c r="A476" s="296"/>
      <c r="B476" s="296"/>
      <c r="C476" s="296"/>
      <c r="D476" s="296"/>
      <c r="E476" s="296"/>
      <c r="F476" s="296"/>
      <c r="G476" s="296"/>
      <c r="H476" s="296"/>
      <c r="I476" s="296"/>
      <c r="J476" s="296"/>
      <c r="K476" s="296"/>
      <c r="L476" s="296"/>
      <c r="M476" s="296"/>
      <c r="N476" s="296"/>
      <c r="O476" s="296"/>
      <c r="P476" s="296"/>
      <c r="Q476" s="296"/>
      <c r="R476" s="296"/>
      <c r="S476" s="296"/>
      <c r="T476" s="296"/>
      <c r="U476" s="296"/>
      <c r="V476" s="296"/>
      <c r="W476" s="296"/>
      <c r="X476" s="296"/>
      <c r="Y476" s="296"/>
      <c r="Z476" s="296"/>
    </row>
    <row r="477">
      <c r="A477" s="296"/>
      <c r="B477" s="296"/>
      <c r="C477" s="296"/>
      <c r="D477" s="296"/>
      <c r="E477" s="296"/>
      <c r="F477" s="296"/>
      <c r="G477" s="296"/>
      <c r="H477" s="296"/>
      <c r="I477" s="296"/>
      <c r="J477" s="296"/>
      <c r="K477" s="296"/>
      <c r="L477" s="296"/>
      <c r="M477" s="296"/>
      <c r="N477" s="296"/>
      <c r="O477" s="296"/>
      <c r="P477" s="296"/>
      <c r="Q477" s="296"/>
      <c r="R477" s="296"/>
      <c r="S477" s="296"/>
      <c r="T477" s="296"/>
      <c r="U477" s="296"/>
      <c r="V477" s="296"/>
      <c r="W477" s="296"/>
      <c r="X477" s="296"/>
      <c r="Y477" s="296"/>
      <c r="Z477" s="296"/>
    </row>
    <row r="478">
      <c r="A478" s="296"/>
      <c r="B478" s="296"/>
      <c r="C478" s="296"/>
      <c r="D478" s="296"/>
      <c r="E478" s="296"/>
      <c r="F478" s="296"/>
      <c r="G478" s="296"/>
      <c r="H478" s="296"/>
      <c r="I478" s="296"/>
      <c r="J478" s="296"/>
      <c r="K478" s="296"/>
      <c r="L478" s="296"/>
      <c r="M478" s="296"/>
      <c r="N478" s="296"/>
      <c r="O478" s="296"/>
      <c r="P478" s="296"/>
      <c r="Q478" s="296"/>
      <c r="R478" s="296"/>
      <c r="S478" s="296"/>
      <c r="T478" s="296"/>
      <c r="U478" s="296"/>
      <c r="V478" s="296"/>
      <c r="W478" s="296"/>
      <c r="X478" s="296"/>
      <c r="Y478" s="296"/>
      <c r="Z478" s="296"/>
    </row>
    <row r="479">
      <c r="A479" s="296"/>
      <c r="B479" s="296"/>
      <c r="C479" s="296"/>
      <c r="D479" s="296"/>
      <c r="E479" s="296"/>
      <c r="F479" s="296"/>
      <c r="G479" s="296"/>
      <c r="H479" s="296"/>
      <c r="I479" s="296"/>
      <c r="J479" s="296"/>
      <c r="K479" s="296"/>
      <c r="L479" s="296"/>
      <c r="M479" s="296"/>
      <c r="N479" s="296"/>
      <c r="O479" s="296"/>
      <c r="P479" s="296"/>
      <c r="Q479" s="296"/>
      <c r="R479" s="296"/>
      <c r="S479" s="296"/>
      <c r="T479" s="296"/>
      <c r="U479" s="296"/>
      <c r="V479" s="296"/>
      <c r="W479" s="296"/>
      <c r="X479" s="296"/>
      <c r="Y479" s="296"/>
      <c r="Z479" s="296"/>
    </row>
    <row r="480">
      <c r="A480" s="296"/>
      <c r="B480" s="296"/>
      <c r="C480" s="296"/>
      <c r="D480" s="296"/>
      <c r="E480" s="296"/>
      <c r="F480" s="296"/>
      <c r="G480" s="296"/>
      <c r="H480" s="296"/>
      <c r="I480" s="296"/>
      <c r="J480" s="296"/>
      <c r="K480" s="296"/>
      <c r="L480" s="296"/>
      <c r="M480" s="296"/>
      <c r="N480" s="296"/>
      <c r="O480" s="296"/>
      <c r="P480" s="296"/>
      <c r="Q480" s="296"/>
      <c r="R480" s="296"/>
      <c r="S480" s="296"/>
      <c r="T480" s="296"/>
      <c r="U480" s="296"/>
      <c r="V480" s="296"/>
      <c r="W480" s="296"/>
      <c r="X480" s="296"/>
      <c r="Y480" s="296"/>
      <c r="Z480" s="296"/>
    </row>
    <row r="481">
      <c r="A481" s="296"/>
      <c r="B481" s="296"/>
      <c r="C481" s="296"/>
      <c r="D481" s="296"/>
      <c r="E481" s="296"/>
      <c r="F481" s="296"/>
      <c r="G481" s="296"/>
      <c r="H481" s="296"/>
      <c r="I481" s="296"/>
      <c r="J481" s="296"/>
      <c r="K481" s="296"/>
      <c r="L481" s="296"/>
      <c r="M481" s="296"/>
      <c r="N481" s="296"/>
      <c r="O481" s="296"/>
      <c r="P481" s="296"/>
      <c r="Q481" s="296"/>
      <c r="R481" s="296"/>
      <c r="S481" s="296"/>
      <c r="T481" s="296"/>
      <c r="U481" s="296"/>
      <c r="V481" s="296"/>
      <c r="W481" s="296"/>
      <c r="X481" s="296"/>
      <c r="Y481" s="296"/>
      <c r="Z481" s="296"/>
    </row>
    <row r="482">
      <c r="A482" s="296"/>
      <c r="B482" s="296"/>
      <c r="C482" s="296"/>
      <c r="D482" s="296"/>
      <c r="E482" s="296"/>
      <c r="F482" s="296"/>
      <c r="G482" s="296"/>
      <c r="H482" s="296"/>
      <c r="I482" s="296"/>
      <c r="J482" s="296"/>
      <c r="K482" s="296"/>
      <c r="L482" s="296"/>
      <c r="M482" s="296"/>
      <c r="N482" s="296"/>
      <c r="O482" s="296"/>
      <c r="P482" s="296"/>
      <c r="Q482" s="296"/>
      <c r="R482" s="296"/>
      <c r="S482" s="296"/>
      <c r="T482" s="296"/>
      <c r="U482" s="296"/>
      <c r="V482" s="296"/>
      <c r="W482" s="296"/>
      <c r="X482" s="296"/>
      <c r="Y482" s="296"/>
      <c r="Z482" s="296"/>
    </row>
    <row r="483">
      <c r="A483" s="296"/>
      <c r="B483" s="296"/>
      <c r="C483" s="296"/>
      <c r="D483" s="296"/>
      <c r="E483" s="296"/>
      <c r="F483" s="296"/>
      <c r="G483" s="296"/>
      <c r="H483" s="296"/>
      <c r="I483" s="296"/>
      <c r="J483" s="296"/>
      <c r="K483" s="296"/>
      <c r="L483" s="296"/>
      <c r="M483" s="296"/>
      <c r="N483" s="296"/>
      <c r="O483" s="296"/>
      <c r="P483" s="296"/>
      <c r="Q483" s="296"/>
      <c r="R483" s="296"/>
      <c r="S483" s="296"/>
      <c r="T483" s="296"/>
      <c r="U483" s="296"/>
      <c r="V483" s="296"/>
      <c r="W483" s="296"/>
      <c r="X483" s="296"/>
      <c r="Y483" s="296"/>
      <c r="Z483" s="296"/>
    </row>
    <row r="484">
      <c r="A484" s="296"/>
      <c r="B484" s="296"/>
      <c r="C484" s="296"/>
      <c r="D484" s="296"/>
      <c r="E484" s="296"/>
      <c r="F484" s="296"/>
      <c r="G484" s="296"/>
      <c r="H484" s="296"/>
      <c r="I484" s="296"/>
      <c r="J484" s="296"/>
      <c r="K484" s="296"/>
      <c r="L484" s="296"/>
      <c r="M484" s="296"/>
      <c r="N484" s="296"/>
      <c r="O484" s="296"/>
      <c r="P484" s="296"/>
      <c r="Q484" s="296"/>
      <c r="R484" s="296"/>
      <c r="S484" s="296"/>
      <c r="T484" s="296"/>
      <c r="U484" s="296"/>
      <c r="V484" s="296"/>
      <c r="W484" s="296"/>
      <c r="X484" s="296"/>
      <c r="Y484" s="296"/>
      <c r="Z484" s="296"/>
    </row>
    <row r="485">
      <c r="A485" s="296"/>
      <c r="B485" s="296"/>
      <c r="C485" s="296"/>
      <c r="D485" s="296"/>
      <c r="E485" s="296"/>
      <c r="F485" s="296"/>
      <c r="G485" s="296"/>
      <c r="H485" s="296"/>
      <c r="I485" s="296"/>
      <c r="J485" s="296"/>
      <c r="K485" s="296"/>
      <c r="L485" s="296"/>
      <c r="M485" s="296"/>
      <c r="N485" s="296"/>
      <c r="O485" s="296"/>
      <c r="P485" s="296"/>
      <c r="Q485" s="296"/>
      <c r="R485" s="296"/>
      <c r="S485" s="296"/>
      <c r="T485" s="296"/>
      <c r="U485" s="296"/>
      <c r="V485" s="296"/>
      <c r="W485" s="296"/>
      <c r="X485" s="296"/>
      <c r="Y485" s="296"/>
      <c r="Z485" s="296"/>
    </row>
    <row r="486">
      <c r="A486" s="296"/>
      <c r="B486" s="296"/>
      <c r="C486" s="296"/>
      <c r="D486" s="296"/>
      <c r="E486" s="296"/>
      <c r="F486" s="296"/>
      <c r="G486" s="296"/>
      <c r="H486" s="296"/>
      <c r="I486" s="296"/>
      <c r="J486" s="296"/>
      <c r="K486" s="296"/>
      <c r="L486" s="296"/>
      <c r="M486" s="296"/>
      <c r="N486" s="296"/>
      <c r="O486" s="296"/>
      <c r="P486" s="296"/>
      <c r="Q486" s="296"/>
      <c r="R486" s="296"/>
      <c r="S486" s="296"/>
      <c r="T486" s="296"/>
      <c r="U486" s="296"/>
      <c r="V486" s="296"/>
      <c r="W486" s="296"/>
      <c r="X486" s="296"/>
      <c r="Y486" s="296"/>
      <c r="Z486" s="296"/>
    </row>
    <row r="487">
      <c r="A487" s="296"/>
      <c r="B487" s="296"/>
      <c r="C487" s="296"/>
      <c r="D487" s="296"/>
      <c r="E487" s="296"/>
      <c r="F487" s="296"/>
      <c r="G487" s="296"/>
      <c r="H487" s="296"/>
      <c r="I487" s="296"/>
      <c r="J487" s="296"/>
      <c r="K487" s="296"/>
      <c r="L487" s="296"/>
      <c r="M487" s="296"/>
      <c r="N487" s="296"/>
      <c r="O487" s="296"/>
      <c r="P487" s="296"/>
      <c r="Q487" s="296"/>
      <c r="R487" s="296"/>
      <c r="S487" s="296"/>
      <c r="T487" s="296"/>
      <c r="U487" s="296"/>
      <c r="V487" s="296"/>
      <c r="W487" s="296"/>
      <c r="X487" s="296"/>
      <c r="Y487" s="296"/>
      <c r="Z487" s="296"/>
    </row>
    <row r="488">
      <c r="A488" s="296"/>
      <c r="B488" s="296"/>
      <c r="C488" s="296"/>
      <c r="D488" s="296"/>
      <c r="E488" s="296"/>
      <c r="F488" s="296"/>
      <c r="G488" s="296"/>
      <c r="H488" s="296"/>
      <c r="I488" s="296"/>
      <c r="J488" s="296"/>
      <c r="K488" s="296"/>
      <c r="L488" s="296"/>
      <c r="M488" s="296"/>
      <c r="N488" s="296"/>
      <c r="O488" s="296"/>
      <c r="P488" s="296"/>
      <c r="Q488" s="296"/>
      <c r="R488" s="296"/>
      <c r="S488" s="296"/>
      <c r="T488" s="296"/>
      <c r="U488" s="296"/>
      <c r="V488" s="296"/>
      <c r="W488" s="296"/>
      <c r="X488" s="296"/>
      <c r="Y488" s="296"/>
      <c r="Z488" s="296"/>
    </row>
    <row r="489">
      <c r="A489" s="296"/>
      <c r="B489" s="296"/>
      <c r="C489" s="296"/>
      <c r="D489" s="296"/>
      <c r="E489" s="296"/>
      <c r="F489" s="296"/>
      <c r="G489" s="296"/>
      <c r="H489" s="296"/>
      <c r="I489" s="296"/>
      <c r="J489" s="296"/>
      <c r="K489" s="296"/>
      <c r="L489" s="296"/>
      <c r="M489" s="296"/>
      <c r="N489" s="296"/>
      <c r="O489" s="296"/>
      <c r="P489" s="296"/>
      <c r="Q489" s="296"/>
      <c r="R489" s="296"/>
      <c r="S489" s="296"/>
      <c r="T489" s="296"/>
      <c r="U489" s="296"/>
      <c r="V489" s="296"/>
      <c r="W489" s="296"/>
      <c r="X489" s="296"/>
      <c r="Y489" s="296"/>
      <c r="Z489" s="296"/>
    </row>
    <row r="490">
      <c r="A490" s="296"/>
      <c r="B490" s="296"/>
      <c r="C490" s="296"/>
      <c r="D490" s="296"/>
      <c r="E490" s="296"/>
      <c r="F490" s="296"/>
      <c r="G490" s="296"/>
      <c r="H490" s="296"/>
      <c r="I490" s="296"/>
      <c r="J490" s="296"/>
      <c r="K490" s="296"/>
      <c r="L490" s="296"/>
      <c r="M490" s="296"/>
      <c r="N490" s="296"/>
      <c r="O490" s="296"/>
      <c r="P490" s="296"/>
      <c r="Q490" s="296"/>
      <c r="R490" s="296"/>
      <c r="S490" s="296"/>
      <c r="T490" s="296"/>
      <c r="U490" s="296"/>
      <c r="V490" s="296"/>
      <c r="W490" s="296"/>
      <c r="X490" s="296"/>
      <c r="Y490" s="296"/>
      <c r="Z490" s="296"/>
    </row>
    <row r="491">
      <c r="A491" s="296"/>
      <c r="B491" s="296"/>
      <c r="C491" s="296"/>
      <c r="D491" s="296"/>
      <c r="E491" s="296"/>
      <c r="F491" s="296"/>
      <c r="G491" s="296"/>
      <c r="H491" s="296"/>
      <c r="I491" s="296"/>
      <c r="J491" s="296"/>
      <c r="K491" s="296"/>
      <c r="L491" s="296"/>
      <c r="M491" s="296"/>
      <c r="N491" s="296"/>
      <c r="O491" s="296"/>
      <c r="P491" s="296"/>
      <c r="Q491" s="296"/>
      <c r="R491" s="296"/>
      <c r="S491" s="296"/>
      <c r="T491" s="296"/>
      <c r="U491" s="296"/>
      <c r="V491" s="296"/>
      <c r="W491" s="296"/>
      <c r="X491" s="296"/>
      <c r="Y491" s="296"/>
      <c r="Z491" s="296"/>
    </row>
    <row r="492">
      <c r="A492" s="296"/>
      <c r="B492" s="296"/>
      <c r="C492" s="296"/>
      <c r="D492" s="296"/>
      <c r="E492" s="296"/>
      <c r="F492" s="296"/>
      <c r="G492" s="296"/>
      <c r="H492" s="296"/>
      <c r="I492" s="296"/>
      <c r="J492" s="296"/>
      <c r="K492" s="296"/>
      <c r="L492" s="296"/>
      <c r="M492" s="296"/>
      <c r="N492" s="296"/>
      <c r="O492" s="296"/>
      <c r="P492" s="296"/>
      <c r="Q492" s="296"/>
      <c r="R492" s="296"/>
      <c r="S492" s="296"/>
      <c r="T492" s="296"/>
      <c r="U492" s="296"/>
      <c r="V492" s="296"/>
      <c r="W492" s="296"/>
      <c r="X492" s="296"/>
      <c r="Y492" s="296"/>
      <c r="Z492" s="296"/>
    </row>
    <row r="493">
      <c r="A493" s="296"/>
      <c r="B493" s="296"/>
      <c r="C493" s="296"/>
      <c r="D493" s="296"/>
      <c r="E493" s="296"/>
      <c r="F493" s="296"/>
      <c r="G493" s="296"/>
      <c r="H493" s="296"/>
      <c r="I493" s="296"/>
      <c r="J493" s="296"/>
      <c r="K493" s="296"/>
      <c r="L493" s="296"/>
      <c r="M493" s="296"/>
      <c r="N493" s="296"/>
      <c r="O493" s="296"/>
      <c r="P493" s="296"/>
      <c r="Q493" s="296"/>
      <c r="R493" s="296"/>
      <c r="S493" s="296"/>
      <c r="T493" s="296"/>
      <c r="U493" s="296"/>
      <c r="V493" s="296"/>
      <c r="W493" s="296"/>
      <c r="X493" s="296"/>
      <c r="Y493" s="296"/>
      <c r="Z493" s="296"/>
    </row>
    <row r="494">
      <c r="A494" s="296"/>
      <c r="B494" s="296"/>
      <c r="C494" s="296"/>
      <c r="D494" s="296"/>
      <c r="E494" s="296"/>
      <c r="F494" s="296"/>
      <c r="G494" s="296"/>
      <c r="H494" s="296"/>
      <c r="I494" s="296"/>
      <c r="J494" s="296"/>
      <c r="K494" s="296"/>
      <c r="L494" s="296"/>
      <c r="M494" s="296"/>
      <c r="N494" s="296"/>
      <c r="O494" s="296"/>
      <c r="P494" s="296"/>
      <c r="Q494" s="296"/>
      <c r="R494" s="296"/>
      <c r="S494" s="296"/>
      <c r="T494" s="296"/>
      <c r="U494" s="296"/>
      <c r="V494" s="296"/>
      <c r="W494" s="296"/>
      <c r="X494" s="296"/>
      <c r="Y494" s="296"/>
      <c r="Z494" s="296"/>
    </row>
    <row r="495">
      <c r="A495" s="296"/>
      <c r="B495" s="296"/>
      <c r="C495" s="296"/>
      <c r="D495" s="296"/>
      <c r="E495" s="296"/>
      <c r="F495" s="296"/>
      <c r="G495" s="296"/>
      <c r="H495" s="296"/>
      <c r="I495" s="296"/>
      <c r="J495" s="296"/>
      <c r="K495" s="296"/>
      <c r="L495" s="296"/>
      <c r="M495" s="296"/>
      <c r="N495" s="296"/>
      <c r="O495" s="296"/>
      <c r="P495" s="296"/>
      <c r="Q495" s="296"/>
      <c r="R495" s="296"/>
      <c r="S495" s="296"/>
      <c r="T495" s="296"/>
      <c r="U495" s="296"/>
      <c r="V495" s="296"/>
      <c r="W495" s="296"/>
      <c r="X495" s="296"/>
      <c r="Y495" s="296"/>
      <c r="Z495" s="296"/>
    </row>
    <row r="496">
      <c r="A496" s="296"/>
      <c r="B496" s="296"/>
      <c r="C496" s="296"/>
      <c r="D496" s="296"/>
      <c r="E496" s="296"/>
      <c r="F496" s="296"/>
      <c r="G496" s="296"/>
      <c r="H496" s="296"/>
      <c r="I496" s="296"/>
      <c r="J496" s="296"/>
      <c r="K496" s="296"/>
      <c r="L496" s="296"/>
      <c r="M496" s="296"/>
      <c r="N496" s="296"/>
      <c r="O496" s="296"/>
      <c r="P496" s="296"/>
      <c r="Q496" s="296"/>
      <c r="R496" s="296"/>
      <c r="S496" s="296"/>
      <c r="T496" s="296"/>
      <c r="U496" s="296"/>
      <c r="V496" s="296"/>
      <c r="W496" s="296"/>
      <c r="X496" s="296"/>
      <c r="Y496" s="296"/>
      <c r="Z496" s="296"/>
    </row>
    <row r="497">
      <c r="A497" s="296"/>
      <c r="B497" s="296"/>
      <c r="C497" s="296"/>
      <c r="D497" s="296"/>
      <c r="E497" s="296"/>
      <c r="F497" s="296"/>
      <c r="G497" s="296"/>
      <c r="H497" s="296"/>
      <c r="I497" s="296"/>
      <c r="J497" s="296"/>
      <c r="K497" s="296"/>
      <c r="L497" s="296"/>
      <c r="M497" s="296"/>
      <c r="N497" s="296"/>
      <c r="O497" s="296"/>
      <c r="P497" s="296"/>
      <c r="Q497" s="296"/>
      <c r="R497" s="296"/>
      <c r="S497" s="296"/>
      <c r="T497" s="296"/>
      <c r="U497" s="296"/>
      <c r="V497" s="296"/>
      <c r="W497" s="296"/>
      <c r="X497" s="296"/>
      <c r="Y497" s="296"/>
      <c r="Z497" s="296"/>
    </row>
    <row r="498">
      <c r="A498" s="296"/>
      <c r="B498" s="296"/>
      <c r="C498" s="296"/>
      <c r="D498" s="296"/>
      <c r="E498" s="296"/>
      <c r="F498" s="296"/>
      <c r="G498" s="296"/>
      <c r="H498" s="296"/>
      <c r="I498" s="296"/>
      <c r="J498" s="296"/>
      <c r="K498" s="296"/>
      <c r="L498" s="296"/>
      <c r="M498" s="296"/>
      <c r="N498" s="296"/>
      <c r="O498" s="296"/>
      <c r="P498" s="296"/>
      <c r="Q498" s="296"/>
      <c r="R498" s="296"/>
      <c r="S498" s="296"/>
      <c r="T498" s="296"/>
      <c r="U498" s="296"/>
      <c r="V498" s="296"/>
      <c r="W498" s="296"/>
      <c r="X498" s="296"/>
      <c r="Y498" s="296"/>
      <c r="Z498" s="296"/>
    </row>
    <row r="499">
      <c r="A499" s="296"/>
      <c r="B499" s="296"/>
      <c r="C499" s="296"/>
      <c r="D499" s="296"/>
      <c r="E499" s="296"/>
      <c r="F499" s="296"/>
      <c r="G499" s="296"/>
      <c r="H499" s="296"/>
      <c r="I499" s="296"/>
      <c r="J499" s="296"/>
      <c r="K499" s="296"/>
      <c r="L499" s="296"/>
      <c r="M499" s="296"/>
      <c r="N499" s="296"/>
      <c r="O499" s="296"/>
      <c r="P499" s="296"/>
      <c r="Q499" s="296"/>
      <c r="R499" s="296"/>
      <c r="S499" s="296"/>
      <c r="T499" s="296"/>
      <c r="U499" s="296"/>
      <c r="V499" s="296"/>
      <c r="W499" s="296"/>
      <c r="X499" s="296"/>
      <c r="Y499" s="296"/>
      <c r="Z499" s="296"/>
    </row>
    <row r="500">
      <c r="A500" s="296"/>
      <c r="B500" s="296"/>
      <c r="C500" s="296"/>
      <c r="D500" s="296"/>
      <c r="E500" s="296"/>
      <c r="F500" s="296"/>
      <c r="G500" s="296"/>
      <c r="H500" s="296"/>
      <c r="I500" s="296"/>
      <c r="J500" s="296"/>
      <c r="K500" s="296"/>
      <c r="L500" s="296"/>
      <c r="M500" s="296"/>
      <c r="N500" s="296"/>
      <c r="O500" s="296"/>
      <c r="P500" s="296"/>
      <c r="Q500" s="296"/>
      <c r="R500" s="296"/>
      <c r="S500" s="296"/>
      <c r="T500" s="296"/>
      <c r="U500" s="296"/>
      <c r="V500" s="296"/>
      <c r="W500" s="296"/>
      <c r="X500" s="296"/>
      <c r="Y500" s="296"/>
      <c r="Z500" s="296"/>
    </row>
    <row r="501">
      <c r="A501" s="296"/>
      <c r="B501" s="296"/>
      <c r="C501" s="296"/>
      <c r="D501" s="296"/>
      <c r="E501" s="296"/>
      <c r="F501" s="296"/>
      <c r="G501" s="296"/>
      <c r="H501" s="296"/>
      <c r="I501" s="296"/>
      <c r="J501" s="296"/>
      <c r="K501" s="296"/>
      <c r="L501" s="296"/>
      <c r="M501" s="296"/>
      <c r="N501" s="296"/>
      <c r="O501" s="296"/>
      <c r="P501" s="296"/>
      <c r="Q501" s="296"/>
      <c r="R501" s="296"/>
      <c r="S501" s="296"/>
      <c r="T501" s="296"/>
      <c r="U501" s="296"/>
      <c r="V501" s="296"/>
      <c r="W501" s="296"/>
      <c r="X501" s="296"/>
      <c r="Y501" s="296"/>
      <c r="Z501" s="296"/>
    </row>
    <row r="502">
      <c r="A502" s="296"/>
      <c r="B502" s="296"/>
      <c r="C502" s="296"/>
      <c r="D502" s="296"/>
      <c r="E502" s="296"/>
      <c r="F502" s="296"/>
      <c r="G502" s="296"/>
      <c r="H502" s="296"/>
      <c r="I502" s="296"/>
      <c r="J502" s="296"/>
      <c r="K502" s="296"/>
      <c r="L502" s="296"/>
      <c r="M502" s="296"/>
      <c r="N502" s="296"/>
      <c r="O502" s="296"/>
      <c r="P502" s="296"/>
      <c r="Q502" s="296"/>
      <c r="R502" s="296"/>
      <c r="S502" s="296"/>
      <c r="T502" s="296"/>
      <c r="U502" s="296"/>
      <c r="V502" s="296"/>
      <c r="W502" s="296"/>
      <c r="X502" s="296"/>
      <c r="Y502" s="296"/>
      <c r="Z502" s="296"/>
    </row>
    <row r="503">
      <c r="A503" s="296"/>
      <c r="B503" s="296"/>
      <c r="C503" s="296"/>
      <c r="D503" s="296"/>
      <c r="E503" s="296"/>
      <c r="F503" s="296"/>
      <c r="G503" s="296"/>
      <c r="H503" s="296"/>
      <c r="I503" s="296"/>
      <c r="J503" s="296"/>
      <c r="K503" s="296"/>
      <c r="L503" s="296"/>
      <c r="M503" s="296"/>
      <c r="N503" s="296"/>
      <c r="O503" s="296"/>
      <c r="P503" s="296"/>
      <c r="Q503" s="296"/>
      <c r="R503" s="296"/>
      <c r="S503" s="296"/>
      <c r="T503" s="296"/>
      <c r="U503" s="296"/>
      <c r="V503" s="296"/>
      <c r="W503" s="296"/>
      <c r="X503" s="296"/>
      <c r="Y503" s="296"/>
      <c r="Z503" s="296"/>
    </row>
    <row r="504">
      <c r="A504" s="296"/>
      <c r="B504" s="296"/>
      <c r="C504" s="296"/>
      <c r="D504" s="296"/>
      <c r="E504" s="296"/>
      <c r="F504" s="296"/>
      <c r="G504" s="296"/>
      <c r="H504" s="296"/>
      <c r="I504" s="296"/>
      <c r="J504" s="296"/>
      <c r="K504" s="296"/>
      <c r="L504" s="296"/>
      <c r="M504" s="296"/>
      <c r="N504" s="296"/>
      <c r="O504" s="296"/>
      <c r="P504" s="296"/>
      <c r="Q504" s="296"/>
      <c r="R504" s="296"/>
      <c r="S504" s="296"/>
      <c r="T504" s="296"/>
      <c r="U504" s="296"/>
      <c r="V504" s="296"/>
      <c r="W504" s="296"/>
      <c r="X504" s="296"/>
      <c r="Y504" s="296"/>
      <c r="Z504" s="296"/>
    </row>
    <row r="505">
      <c r="A505" s="296"/>
      <c r="B505" s="296"/>
      <c r="C505" s="296"/>
      <c r="D505" s="296"/>
      <c r="E505" s="296"/>
      <c r="F505" s="296"/>
      <c r="G505" s="296"/>
      <c r="H505" s="296"/>
      <c r="I505" s="296"/>
      <c r="J505" s="296"/>
      <c r="K505" s="296"/>
      <c r="L505" s="296"/>
      <c r="M505" s="296"/>
      <c r="N505" s="296"/>
      <c r="O505" s="296"/>
      <c r="P505" s="296"/>
      <c r="Q505" s="296"/>
      <c r="R505" s="296"/>
      <c r="S505" s="296"/>
      <c r="T505" s="296"/>
      <c r="U505" s="296"/>
      <c r="V505" s="296"/>
      <c r="W505" s="296"/>
      <c r="X505" s="296"/>
      <c r="Y505" s="296"/>
      <c r="Z505" s="296"/>
    </row>
    <row r="506">
      <c r="A506" s="296"/>
      <c r="B506" s="296"/>
      <c r="C506" s="296"/>
      <c r="D506" s="296"/>
      <c r="E506" s="296"/>
      <c r="F506" s="296"/>
      <c r="G506" s="296"/>
      <c r="H506" s="296"/>
      <c r="I506" s="296"/>
      <c r="J506" s="296"/>
      <c r="K506" s="296"/>
      <c r="L506" s="296"/>
      <c r="M506" s="296"/>
      <c r="N506" s="296"/>
      <c r="O506" s="296"/>
      <c r="P506" s="296"/>
      <c r="Q506" s="296"/>
      <c r="R506" s="296"/>
      <c r="S506" s="296"/>
      <c r="T506" s="296"/>
      <c r="U506" s="296"/>
      <c r="V506" s="296"/>
      <c r="W506" s="296"/>
      <c r="X506" s="296"/>
      <c r="Y506" s="296"/>
      <c r="Z506" s="296"/>
    </row>
    <row r="507">
      <c r="A507" s="296"/>
      <c r="B507" s="296"/>
      <c r="C507" s="296"/>
      <c r="D507" s="296"/>
      <c r="E507" s="296"/>
      <c r="F507" s="296"/>
      <c r="G507" s="296"/>
      <c r="H507" s="296"/>
      <c r="I507" s="296"/>
      <c r="J507" s="296"/>
      <c r="K507" s="296"/>
      <c r="L507" s="296"/>
      <c r="M507" s="296"/>
      <c r="N507" s="296"/>
      <c r="O507" s="296"/>
      <c r="P507" s="296"/>
      <c r="Q507" s="296"/>
      <c r="R507" s="296"/>
      <c r="S507" s="296"/>
      <c r="T507" s="296"/>
      <c r="U507" s="296"/>
      <c r="V507" s="296"/>
      <c r="W507" s="296"/>
      <c r="X507" s="296"/>
      <c r="Y507" s="296"/>
      <c r="Z507" s="296"/>
    </row>
    <row r="508">
      <c r="A508" s="296"/>
      <c r="B508" s="296"/>
      <c r="C508" s="296"/>
      <c r="D508" s="296"/>
      <c r="E508" s="296"/>
      <c r="F508" s="296"/>
      <c r="G508" s="296"/>
      <c r="H508" s="296"/>
      <c r="I508" s="296"/>
      <c r="J508" s="296"/>
      <c r="K508" s="296"/>
      <c r="L508" s="296"/>
      <c r="M508" s="296"/>
      <c r="N508" s="296"/>
      <c r="O508" s="296"/>
      <c r="P508" s="296"/>
      <c r="Q508" s="296"/>
      <c r="R508" s="296"/>
      <c r="S508" s="296"/>
      <c r="T508" s="296"/>
      <c r="U508" s="296"/>
      <c r="V508" s="296"/>
      <c r="W508" s="296"/>
      <c r="X508" s="296"/>
      <c r="Y508" s="296"/>
      <c r="Z508" s="296"/>
    </row>
    <row r="509">
      <c r="A509" s="296"/>
      <c r="B509" s="296"/>
      <c r="C509" s="296"/>
      <c r="D509" s="296"/>
      <c r="E509" s="296"/>
      <c r="F509" s="296"/>
      <c r="G509" s="296"/>
      <c r="H509" s="296"/>
      <c r="I509" s="296"/>
      <c r="J509" s="296"/>
      <c r="K509" s="296"/>
      <c r="L509" s="296"/>
      <c r="M509" s="296"/>
      <c r="N509" s="296"/>
      <c r="O509" s="296"/>
      <c r="P509" s="296"/>
      <c r="Q509" s="296"/>
      <c r="R509" s="296"/>
      <c r="S509" s="296"/>
      <c r="T509" s="296"/>
      <c r="U509" s="296"/>
      <c r="V509" s="296"/>
      <c r="W509" s="296"/>
      <c r="X509" s="296"/>
      <c r="Y509" s="296"/>
      <c r="Z509" s="296"/>
    </row>
    <row r="510">
      <c r="A510" s="296"/>
      <c r="B510" s="296"/>
      <c r="C510" s="296"/>
      <c r="D510" s="296"/>
      <c r="E510" s="296"/>
      <c r="F510" s="296"/>
      <c r="G510" s="296"/>
      <c r="H510" s="296"/>
      <c r="I510" s="296"/>
      <c r="J510" s="296"/>
      <c r="K510" s="296"/>
      <c r="L510" s="296"/>
      <c r="M510" s="296"/>
      <c r="N510" s="296"/>
      <c r="O510" s="296"/>
      <c r="P510" s="296"/>
      <c r="Q510" s="296"/>
      <c r="R510" s="296"/>
      <c r="S510" s="296"/>
      <c r="T510" s="296"/>
      <c r="U510" s="296"/>
      <c r="V510" s="296"/>
      <c r="W510" s="296"/>
      <c r="X510" s="296"/>
      <c r="Y510" s="296"/>
      <c r="Z510" s="296"/>
    </row>
    <row r="511">
      <c r="A511" s="296"/>
      <c r="B511" s="296"/>
      <c r="C511" s="296"/>
      <c r="D511" s="296"/>
      <c r="E511" s="296"/>
      <c r="F511" s="296"/>
      <c r="G511" s="296"/>
      <c r="H511" s="296"/>
      <c r="I511" s="296"/>
      <c r="J511" s="296"/>
      <c r="K511" s="296"/>
      <c r="L511" s="296"/>
      <c r="M511" s="296"/>
      <c r="N511" s="296"/>
      <c r="O511" s="296"/>
      <c r="P511" s="296"/>
      <c r="Q511" s="296"/>
      <c r="R511" s="296"/>
      <c r="S511" s="296"/>
      <c r="T511" s="296"/>
      <c r="U511" s="296"/>
      <c r="V511" s="296"/>
      <c r="W511" s="296"/>
      <c r="X511" s="296"/>
      <c r="Y511" s="296"/>
      <c r="Z511" s="296"/>
    </row>
    <row r="512">
      <c r="A512" s="296"/>
      <c r="B512" s="296"/>
      <c r="C512" s="296"/>
      <c r="D512" s="296"/>
      <c r="E512" s="296"/>
      <c r="F512" s="296"/>
      <c r="G512" s="296"/>
      <c r="H512" s="296"/>
      <c r="I512" s="296"/>
      <c r="J512" s="296"/>
      <c r="K512" s="296"/>
      <c r="L512" s="296"/>
      <c r="M512" s="296"/>
      <c r="N512" s="296"/>
      <c r="O512" s="296"/>
      <c r="P512" s="296"/>
      <c r="Q512" s="296"/>
      <c r="R512" s="296"/>
      <c r="S512" s="296"/>
      <c r="T512" s="296"/>
      <c r="U512" s="296"/>
      <c r="V512" s="296"/>
      <c r="W512" s="296"/>
      <c r="X512" s="296"/>
      <c r="Y512" s="296"/>
      <c r="Z512" s="296"/>
    </row>
    <row r="513">
      <c r="A513" s="296"/>
      <c r="B513" s="296"/>
      <c r="C513" s="296"/>
      <c r="D513" s="296"/>
      <c r="E513" s="296"/>
      <c r="F513" s="296"/>
      <c r="G513" s="296"/>
      <c r="H513" s="296"/>
      <c r="I513" s="296"/>
      <c r="J513" s="296"/>
      <c r="K513" s="296"/>
      <c r="L513" s="296"/>
      <c r="M513" s="296"/>
      <c r="N513" s="296"/>
      <c r="O513" s="296"/>
      <c r="P513" s="296"/>
      <c r="Q513" s="296"/>
      <c r="R513" s="296"/>
      <c r="S513" s="296"/>
      <c r="T513" s="296"/>
      <c r="U513" s="296"/>
      <c r="V513" s="296"/>
      <c r="W513" s="296"/>
      <c r="X513" s="296"/>
      <c r="Y513" s="296"/>
      <c r="Z513" s="296"/>
    </row>
    <row r="514">
      <c r="A514" s="296"/>
      <c r="B514" s="296"/>
      <c r="C514" s="296"/>
      <c r="D514" s="296"/>
      <c r="E514" s="296"/>
      <c r="F514" s="296"/>
      <c r="G514" s="296"/>
      <c r="H514" s="296"/>
      <c r="I514" s="296"/>
      <c r="J514" s="296"/>
      <c r="K514" s="296"/>
      <c r="L514" s="296"/>
      <c r="M514" s="296"/>
      <c r="N514" s="296"/>
      <c r="O514" s="296"/>
      <c r="P514" s="296"/>
      <c r="Q514" s="296"/>
      <c r="R514" s="296"/>
      <c r="S514" s="296"/>
      <c r="T514" s="296"/>
      <c r="U514" s="296"/>
      <c r="V514" s="296"/>
      <c r="W514" s="296"/>
      <c r="X514" s="296"/>
      <c r="Y514" s="296"/>
      <c r="Z514" s="296"/>
    </row>
    <row r="515">
      <c r="A515" s="296"/>
      <c r="B515" s="296"/>
      <c r="C515" s="296"/>
      <c r="D515" s="296"/>
      <c r="E515" s="296"/>
      <c r="F515" s="296"/>
      <c r="G515" s="296"/>
      <c r="H515" s="296"/>
      <c r="I515" s="296"/>
      <c r="J515" s="296"/>
      <c r="K515" s="296"/>
      <c r="L515" s="296"/>
      <c r="M515" s="296"/>
      <c r="N515" s="296"/>
      <c r="O515" s="296"/>
      <c r="P515" s="296"/>
      <c r="Q515" s="296"/>
      <c r="R515" s="296"/>
      <c r="S515" s="296"/>
      <c r="T515" s="296"/>
      <c r="U515" s="296"/>
      <c r="V515" s="296"/>
      <c r="W515" s="296"/>
      <c r="X515" s="296"/>
      <c r="Y515" s="296"/>
      <c r="Z515" s="296"/>
    </row>
    <row r="516">
      <c r="A516" s="296"/>
      <c r="B516" s="296"/>
      <c r="C516" s="296"/>
      <c r="D516" s="296"/>
      <c r="E516" s="296"/>
      <c r="F516" s="296"/>
      <c r="G516" s="296"/>
      <c r="H516" s="296"/>
      <c r="I516" s="296"/>
      <c r="J516" s="296"/>
      <c r="K516" s="296"/>
      <c r="L516" s="296"/>
      <c r="M516" s="296"/>
      <c r="N516" s="296"/>
      <c r="O516" s="296"/>
      <c r="P516" s="296"/>
      <c r="Q516" s="296"/>
      <c r="R516" s="296"/>
      <c r="S516" s="296"/>
      <c r="T516" s="296"/>
      <c r="U516" s="296"/>
      <c r="V516" s="296"/>
      <c r="W516" s="296"/>
      <c r="X516" s="296"/>
      <c r="Y516" s="296"/>
      <c r="Z516" s="296"/>
    </row>
    <row r="517">
      <c r="A517" s="296"/>
      <c r="B517" s="296"/>
      <c r="C517" s="296"/>
      <c r="D517" s="296"/>
      <c r="E517" s="296"/>
      <c r="F517" s="296"/>
      <c r="G517" s="296"/>
      <c r="H517" s="296"/>
      <c r="I517" s="296"/>
      <c r="J517" s="296"/>
      <c r="K517" s="296"/>
      <c r="L517" s="296"/>
      <c r="M517" s="296"/>
      <c r="N517" s="296"/>
      <c r="O517" s="296"/>
      <c r="P517" s="296"/>
      <c r="Q517" s="296"/>
      <c r="R517" s="296"/>
      <c r="S517" s="296"/>
      <c r="T517" s="296"/>
      <c r="U517" s="296"/>
      <c r="V517" s="296"/>
      <c r="W517" s="296"/>
      <c r="X517" s="296"/>
      <c r="Y517" s="296"/>
      <c r="Z517" s="296"/>
    </row>
    <row r="518">
      <c r="A518" s="296"/>
      <c r="B518" s="296"/>
      <c r="C518" s="296"/>
      <c r="D518" s="296"/>
      <c r="E518" s="296"/>
      <c r="F518" s="296"/>
      <c r="G518" s="296"/>
      <c r="H518" s="296"/>
      <c r="I518" s="296"/>
      <c r="J518" s="296"/>
      <c r="K518" s="296"/>
      <c r="L518" s="296"/>
      <c r="M518" s="296"/>
      <c r="N518" s="296"/>
      <c r="O518" s="296"/>
      <c r="P518" s="296"/>
      <c r="Q518" s="296"/>
      <c r="R518" s="296"/>
      <c r="S518" s="296"/>
      <c r="T518" s="296"/>
      <c r="U518" s="296"/>
      <c r="V518" s="296"/>
      <c r="W518" s="296"/>
      <c r="X518" s="296"/>
      <c r="Y518" s="296"/>
      <c r="Z518" s="296"/>
    </row>
    <row r="519">
      <c r="A519" s="296"/>
      <c r="B519" s="296"/>
      <c r="C519" s="296"/>
      <c r="D519" s="296"/>
      <c r="E519" s="296"/>
      <c r="F519" s="296"/>
      <c r="G519" s="296"/>
      <c r="H519" s="296"/>
      <c r="I519" s="296"/>
      <c r="J519" s="296"/>
      <c r="K519" s="296"/>
      <c r="L519" s="296"/>
      <c r="M519" s="296"/>
      <c r="N519" s="296"/>
      <c r="O519" s="296"/>
      <c r="P519" s="296"/>
      <c r="Q519" s="296"/>
      <c r="R519" s="296"/>
      <c r="S519" s="296"/>
      <c r="T519" s="296"/>
      <c r="U519" s="296"/>
      <c r="V519" s="296"/>
      <c r="W519" s="296"/>
      <c r="X519" s="296"/>
      <c r="Y519" s="296"/>
      <c r="Z519" s="296"/>
    </row>
    <row r="520">
      <c r="A520" s="296"/>
      <c r="B520" s="296"/>
      <c r="C520" s="296"/>
      <c r="D520" s="296"/>
      <c r="E520" s="296"/>
      <c r="F520" s="296"/>
      <c r="G520" s="296"/>
      <c r="H520" s="296"/>
      <c r="I520" s="296"/>
      <c r="J520" s="296"/>
      <c r="K520" s="296"/>
      <c r="L520" s="296"/>
      <c r="M520" s="296"/>
      <c r="N520" s="296"/>
      <c r="O520" s="296"/>
      <c r="P520" s="296"/>
      <c r="Q520" s="296"/>
      <c r="R520" s="296"/>
      <c r="S520" s="296"/>
      <c r="T520" s="296"/>
      <c r="U520" s="296"/>
      <c r="V520" s="296"/>
      <c r="W520" s="296"/>
      <c r="X520" s="296"/>
      <c r="Y520" s="296"/>
      <c r="Z520" s="296"/>
    </row>
    <row r="521">
      <c r="A521" s="296"/>
      <c r="B521" s="296"/>
      <c r="C521" s="296"/>
      <c r="D521" s="296"/>
      <c r="E521" s="296"/>
      <c r="F521" s="296"/>
      <c r="G521" s="296"/>
      <c r="H521" s="296"/>
      <c r="I521" s="296"/>
      <c r="J521" s="296"/>
      <c r="K521" s="296"/>
      <c r="L521" s="296"/>
      <c r="M521" s="296"/>
      <c r="N521" s="296"/>
      <c r="O521" s="296"/>
      <c r="P521" s="296"/>
      <c r="Q521" s="296"/>
      <c r="R521" s="296"/>
      <c r="S521" s="296"/>
      <c r="T521" s="296"/>
      <c r="U521" s="296"/>
      <c r="V521" s="296"/>
      <c r="W521" s="296"/>
      <c r="X521" s="296"/>
      <c r="Y521" s="296"/>
      <c r="Z521" s="296"/>
    </row>
    <row r="522">
      <c r="A522" s="296"/>
      <c r="B522" s="296"/>
      <c r="C522" s="296"/>
      <c r="D522" s="296"/>
      <c r="E522" s="296"/>
      <c r="F522" s="296"/>
      <c r="G522" s="296"/>
      <c r="H522" s="296"/>
      <c r="I522" s="296"/>
      <c r="J522" s="296"/>
      <c r="K522" s="296"/>
      <c r="L522" s="296"/>
      <c r="M522" s="296"/>
      <c r="N522" s="296"/>
      <c r="O522" s="296"/>
      <c r="P522" s="296"/>
      <c r="Q522" s="296"/>
      <c r="R522" s="296"/>
      <c r="S522" s="296"/>
      <c r="T522" s="296"/>
      <c r="U522" s="296"/>
      <c r="V522" s="296"/>
      <c r="W522" s="296"/>
      <c r="X522" s="296"/>
      <c r="Y522" s="296"/>
      <c r="Z522" s="296"/>
    </row>
    <row r="523">
      <c r="A523" s="296"/>
      <c r="B523" s="296"/>
      <c r="C523" s="296"/>
      <c r="D523" s="296"/>
      <c r="E523" s="296"/>
      <c r="F523" s="296"/>
      <c r="G523" s="296"/>
      <c r="H523" s="296"/>
      <c r="I523" s="296"/>
      <c r="J523" s="296"/>
      <c r="K523" s="296"/>
      <c r="L523" s="296"/>
      <c r="M523" s="296"/>
      <c r="N523" s="296"/>
      <c r="O523" s="296"/>
      <c r="P523" s="296"/>
      <c r="Q523" s="296"/>
      <c r="R523" s="296"/>
      <c r="S523" s="296"/>
      <c r="T523" s="296"/>
      <c r="U523" s="296"/>
      <c r="V523" s="296"/>
      <c r="W523" s="296"/>
      <c r="X523" s="296"/>
      <c r="Y523" s="296"/>
      <c r="Z523" s="296"/>
    </row>
    <row r="524">
      <c r="A524" s="296"/>
      <c r="B524" s="296"/>
      <c r="C524" s="296"/>
      <c r="D524" s="296"/>
      <c r="E524" s="296"/>
      <c r="F524" s="296"/>
      <c r="G524" s="296"/>
      <c r="H524" s="296"/>
      <c r="I524" s="296"/>
      <c r="J524" s="296"/>
      <c r="K524" s="296"/>
      <c r="L524" s="296"/>
      <c r="M524" s="296"/>
      <c r="N524" s="296"/>
      <c r="O524" s="296"/>
      <c r="P524" s="296"/>
      <c r="Q524" s="296"/>
      <c r="R524" s="296"/>
      <c r="S524" s="296"/>
      <c r="T524" s="296"/>
      <c r="U524" s="296"/>
      <c r="V524" s="296"/>
      <c r="W524" s="296"/>
      <c r="X524" s="296"/>
      <c r="Y524" s="296"/>
      <c r="Z524" s="296"/>
    </row>
    <row r="525">
      <c r="A525" s="296"/>
      <c r="B525" s="296"/>
      <c r="C525" s="296"/>
      <c r="D525" s="296"/>
      <c r="E525" s="296"/>
      <c r="F525" s="296"/>
      <c r="G525" s="296"/>
      <c r="H525" s="296"/>
      <c r="I525" s="296"/>
      <c r="J525" s="296"/>
      <c r="K525" s="296"/>
      <c r="L525" s="296"/>
      <c r="M525" s="296"/>
      <c r="N525" s="296"/>
      <c r="O525" s="296"/>
      <c r="P525" s="296"/>
      <c r="Q525" s="296"/>
      <c r="R525" s="296"/>
      <c r="S525" s="296"/>
      <c r="T525" s="296"/>
      <c r="U525" s="296"/>
      <c r="V525" s="296"/>
      <c r="W525" s="296"/>
      <c r="X525" s="296"/>
      <c r="Y525" s="296"/>
      <c r="Z525" s="296"/>
    </row>
    <row r="526">
      <c r="A526" s="296"/>
      <c r="B526" s="296"/>
      <c r="C526" s="296"/>
      <c r="D526" s="296"/>
      <c r="E526" s="296"/>
      <c r="F526" s="296"/>
      <c r="G526" s="296"/>
      <c r="H526" s="296"/>
      <c r="I526" s="296"/>
      <c r="J526" s="296"/>
      <c r="K526" s="296"/>
      <c r="L526" s="296"/>
      <c r="M526" s="296"/>
      <c r="N526" s="296"/>
      <c r="O526" s="296"/>
      <c r="P526" s="296"/>
      <c r="Q526" s="296"/>
      <c r="R526" s="296"/>
      <c r="S526" s="296"/>
      <c r="T526" s="296"/>
      <c r="U526" s="296"/>
      <c r="V526" s="296"/>
      <c r="W526" s="296"/>
      <c r="X526" s="296"/>
      <c r="Y526" s="296"/>
      <c r="Z526" s="296"/>
    </row>
    <row r="527">
      <c r="A527" s="296"/>
      <c r="B527" s="296"/>
      <c r="C527" s="296"/>
      <c r="D527" s="296"/>
      <c r="E527" s="296"/>
      <c r="F527" s="296"/>
      <c r="G527" s="296"/>
      <c r="H527" s="296"/>
      <c r="I527" s="296"/>
      <c r="J527" s="296"/>
      <c r="K527" s="296"/>
      <c r="L527" s="296"/>
      <c r="M527" s="296"/>
      <c r="N527" s="296"/>
      <c r="O527" s="296"/>
      <c r="P527" s="296"/>
      <c r="Q527" s="296"/>
      <c r="R527" s="296"/>
      <c r="S527" s="296"/>
      <c r="T527" s="296"/>
      <c r="U527" s="296"/>
      <c r="V527" s="296"/>
      <c r="W527" s="296"/>
      <c r="X527" s="296"/>
      <c r="Y527" s="296"/>
      <c r="Z527" s="296"/>
    </row>
    <row r="528">
      <c r="A528" s="296"/>
      <c r="B528" s="296"/>
      <c r="C528" s="296"/>
      <c r="D528" s="296"/>
      <c r="E528" s="296"/>
      <c r="F528" s="296"/>
      <c r="G528" s="296"/>
      <c r="H528" s="296"/>
      <c r="I528" s="296"/>
      <c r="J528" s="296"/>
      <c r="K528" s="296"/>
      <c r="L528" s="296"/>
      <c r="M528" s="296"/>
      <c r="N528" s="296"/>
      <c r="O528" s="296"/>
      <c r="P528" s="296"/>
      <c r="Q528" s="296"/>
      <c r="R528" s="296"/>
      <c r="S528" s="296"/>
      <c r="T528" s="296"/>
      <c r="U528" s="296"/>
      <c r="V528" s="296"/>
      <c r="W528" s="296"/>
      <c r="X528" s="296"/>
      <c r="Y528" s="296"/>
      <c r="Z528" s="296"/>
    </row>
    <row r="529">
      <c r="A529" s="296"/>
      <c r="B529" s="296"/>
      <c r="C529" s="296"/>
      <c r="D529" s="296"/>
      <c r="E529" s="296"/>
      <c r="F529" s="296"/>
      <c r="G529" s="296"/>
      <c r="H529" s="296"/>
      <c r="I529" s="296"/>
      <c r="J529" s="296"/>
      <c r="K529" s="296"/>
      <c r="L529" s="296"/>
      <c r="M529" s="296"/>
      <c r="N529" s="296"/>
      <c r="O529" s="296"/>
      <c r="P529" s="296"/>
      <c r="Q529" s="296"/>
      <c r="R529" s="296"/>
      <c r="S529" s="296"/>
      <c r="T529" s="296"/>
      <c r="U529" s="296"/>
      <c r="V529" s="296"/>
      <c r="W529" s="296"/>
      <c r="X529" s="296"/>
      <c r="Y529" s="296"/>
      <c r="Z529" s="296"/>
    </row>
    <row r="530">
      <c r="A530" s="296"/>
      <c r="B530" s="296"/>
      <c r="C530" s="296"/>
      <c r="D530" s="296"/>
      <c r="E530" s="296"/>
      <c r="F530" s="296"/>
      <c r="G530" s="296"/>
      <c r="H530" s="296"/>
      <c r="I530" s="296"/>
      <c r="J530" s="296"/>
      <c r="K530" s="296"/>
      <c r="L530" s="296"/>
      <c r="M530" s="296"/>
      <c r="N530" s="296"/>
      <c r="O530" s="296"/>
      <c r="P530" s="296"/>
      <c r="Q530" s="296"/>
      <c r="R530" s="296"/>
      <c r="S530" s="296"/>
      <c r="T530" s="296"/>
      <c r="U530" s="296"/>
      <c r="V530" s="296"/>
      <c r="W530" s="296"/>
      <c r="X530" s="296"/>
      <c r="Y530" s="296"/>
      <c r="Z530" s="296"/>
    </row>
    <row r="531">
      <c r="A531" s="296"/>
      <c r="B531" s="296"/>
      <c r="C531" s="296"/>
      <c r="D531" s="296"/>
      <c r="E531" s="296"/>
      <c r="F531" s="296"/>
      <c r="G531" s="296"/>
      <c r="H531" s="296"/>
      <c r="I531" s="296"/>
      <c r="J531" s="296"/>
      <c r="K531" s="296"/>
      <c r="L531" s="296"/>
      <c r="M531" s="296"/>
      <c r="N531" s="296"/>
      <c r="O531" s="296"/>
      <c r="P531" s="296"/>
      <c r="Q531" s="296"/>
      <c r="R531" s="296"/>
      <c r="S531" s="296"/>
      <c r="T531" s="296"/>
      <c r="U531" s="296"/>
      <c r="V531" s="296"/>
      <c r="W531" s="296"/>
      <c r="X531" s="296"/>
      <c r="Y531" s="296"/>
      <c r="Z531" s="296"/>
    </row>
    <row r="532">
      <c r="A532" s="296"/>
      <c r="B532" s="296"/>
      <c r="C532" s="296"/>
      <c r="D532" s="296"/>
      <c r="E532" s="296"/>
      <c r="F532" s="296"/>
      <c r="G532" s="296"/>
      <c r="H532" s="296"/>
      <c r="I532" s="296"/>
      <c r="J532" s="296"/>
      <c r="K532" s="296"/>
      <c r="L532" s="296"/>
      <c r="M532" s="296"/>
      <c r="N532" s="296"/>
      <c r="O532" s="296"/>
      <c r="P532" s="296"/>
      <c r="Q532" s="296"/>
      <c r="R532" s="296"/>
      <c r="S532" s="296"/>
      <c r="T532" s="296"/>
      <c r="U532" s="296"/>
      <c r="V532" s="296"/>
      <c r="W532" s="296"/>
      <c r="X532" s="296"/>
      <c r="Y532" s="296"/>
      <c r="Z532" s="296"/>
    </row>
    <row r="533">
      <c r="A533" s="296"/>
      <c r="B533" s="296"/>
      <c r="C533" s="296"/>
      <c r="D533" s="296"/>
      <c r="E533" s="296"/>
      <c r="F533" s="296"/>
      <c r="G533" s="296"/>
      <c r="H533" s="296"/>
      <c r="I533" s="296"/>
      <c r="J533" s="296"/>
      <c r="K533" s="296"/>
      <c r="L533" s="296"/>
      <c r="M533" s="296"/>
      <c r="N533" s="296"/>
      <c r="O533" s="296"/>
      <c r="P533" s="296"/>
      <c r="Q533" s="296"/>
      <c r="R533" s="296"/>
      <c r="S533" s="296"/>
      <c r="T533" s="296"/>
      <c r="U533" s="296"/>
      <c r="V533" s="296"/>
      <c r="W533" s="296"/>
      <c r="X533" s="296"/>
      <c r="Y533" s="296"/>
      <c r="Z533" s="296"/>
    </row>
    <row r="534">
      <c r="A534" s="296"/>
      <c r="B534" s="296"/>
      <c r="C534" s="296"/>
      <c r="D534" s="296"/>
      <c r="E534" s="296"/>
      <c r="F534" s="296"/>
      <c r="G534" s="296"/>
      <c r="H534" s="296"/>
      <c r="I534" s="296"/>
      <c r="J534" s="296"/>
      <c r="K534" s="296"/>
      <c r="L534" s="296"/>
      <c r="M534" s="296"/>
      <c r="N534" s="296"/>
      <c r="O534" s="296"/>
      <c r="P534" s="296"/>
      <c r="Q534" s="296"/>
      <c r="R534" s="296"/>
      <c r="S534" s="296"/>
      <c r="T534" s="296"/>
      <c r="U534" s="296"/>
      <c r="V534" s="296"/>
      <c r="W534" s="296"/>
      <c r="X534" s="296"/>
      <c r="Y534" s="296"/>
      <c r="Z534" s="296"/>
    </row>
    <row r="535">
      <c r="A535" s="296"/>
      <c r="B535" s="296"/>
      <c r="C535" s="296"/>
      <c r="D535" s="296"/>
      <c r="E535" s="296"/>
      <c r="F535" s="296"/>
      <c r="G535" s="296"/>
      <c r="H535" s="296"/>
      <c r="I535" s="296"/>
      <c r="J535" s="296"/>
      <c r="K535" s="296"/>
      <c r="L535" s="296"/>
      <c r="M535" s="296"/>
      <c r="N535" s="296"/>
      <c r="O535" s="296"/>
      <c r="P535" s="296"/>
      <c r="Q535" s="296"/>
      <c r="R535" s="296"/>
      <c r="S535" s="296"/>
      <c r="T535" s="296"/>
      <c r="U535" s="296"/>
      <c r="V535" s="296"/>
      <c r="W535" s="296"/>
      <c r="X535" s="296"/>
      <c r="Y535" s="296"/>
      <c r="Z535" s="296"/>
    </row>
    <row r="536">
      <c r="A536" s="296"/>
      <c r="B536" s="296"/>
      <c r="C536" s="296"/>
      <c r="D536" s="296"/>
      <c r="E536" s="296"/>
      <c r="F536" s="296"/>
      <c r="G536" s="296"/>
      <c r="H536" s="296"/>
      <c r="I536" s="296"/>
      <c r="J536" s="296"/>
      <c r="K536" s="296"/>
      <c r="L536" s="296"/>
      <c r="M536" s="296"/>
      <c r="N536" s="296"/>
      <c r="O536" s="296"/>
      <c r="P536" s="296"/>
      <c r="Q536" s="296"/>
      <c r="R536" s="296"/>
      <c r="S536" s="296"/>
      <c r="T536" s="296"/>
      <c r="U536" s="296"/>
      <c r="V536" s="296"/>
      <c r="W536" s="296"/>
      <c r="X536" s="296"/>
      <c r="Y536" s="296"/>
      <c r="Z536" s="296"/>
    </row>
    <row r="537">
      <c r="A537" s="296"/>
      <c r="B537" s="296"/>
      <c r="C537" s="296"/>
      <c r="D537" s="296"/>
      <c r="E537" s="296"/>
      <c r="F537" s="296"/>
      <c r="G537" s="296"/>
      <c r="H537" s="296"/>
      <c r="I537" s="296"/>
      <c r="J537" s="296"/>
      <c r="K537" s="296"/>
      <c r="L537" s="296"/>
      <c r="M537" s="296"/>
      <c r="N537" s="296"/>
      <c r="O537" s="296"/>
      <c r="P537" s="296"/>
      <c r="Q537" s="296"/>
      <c r="R537" s="296"/>
      <c r="S537" s="296"/>
      <c r="T537" s="296"/>
      <c r="U537" s="296"/>
      <c r="V537" s="296"/>
      <c r="W537" s="296"/>
      <c r="X537" s="296"/>
      <c r="Y537" s="296"/>
      <c r="Z537" s="296"/>
    </row>
    <row r="538">
      <c r="A538" s="296"/>
      <c r="B538" s="296"/>
      <c r="C538" s="296"/>
      <c r="D538" s="296"/>
      <c r="E538" s="296"/>
      <c r="F538" s="296"/>
      <c r="G538" s="296"/>
      <c r="H538" s="296"/>
      <c r="I538" s="296"/>
      <c r="J538" s="296"/>
      <c r="K538" s="296"/>
      <c r="L538" s="296"/>
      <c r="M538" s="296"/>
      <c r="N538" s="296"/>
      <c r="O538" s="296"/>
      <c r="P538" s="296"/>
      <c r="Q538" s="296"/>
      <c r="R538" s="296"/>
      <c r="S538" s="296"/>
      <c r="T538" s="296"/>
      <c r="U538" s="296"/>
      <c r="V538" s="296"/>
      <c r="W538" s="296"/>
      <c r="X538" s="296"/>
      <c r="Y538" s="296"/>
      <c r="Z538" s="296"/>
    </row>
    <row r="539">
      <c r="A539" s="296"/>
      <c r="B539" s="296"/>
      <c r="C539" s="296"/>
      <c r="D539" s="296"/>
      <c r="E539" s="296"/>
      <c r="F539" s="296"/>
      <c r="G539" s="296"/>
      <c r="H539" s="296"/>
      <c r="I539" s="296"/>
      <c r="J539" s="296"/>
      <c r="K539" s="296"/>
      <c r="L539" s="296"/>
      <c r="M539" s="296"/>
      <c r="N539" s="296"/>
      <c r="O539" s="296"/>
      <c r="P539" s="296"/>
      <c r="Q539" s="296"/>
      <c r="R539" s="296"/>
      <c r="S539" s="296"/>
      <c r="T539" s="296"/>
      <c r="U539" s="296"/>
      <c r="V539" s="296"/>
      <c r="W539" s="296"/>
      <c r="X539" s="296"/>
      <c r="Y539" s="296"/>
      <c r="Z539" s="296"/>
    </row>
    <row r="540">
      <c r="A540" s="296"/>
      <c r="B540" s="296"/>
      <c r="C540" s="296"/>
      <c r="D540" s="296"/>
      <c r="E540" s="296"/>
      <c r="F540" s="296"/>
      <c r="G540" s="296"/>
      <c r="H540" s="296"/>
      <c r="I540" s="296"/>
      <c r="J540" s="296"/>
      <c r="K540" s="296"/>
      <c r="L540" s="296"/>
      <c r="M540" s="296"/>
      <c r="N540" s="296"/>
      <c r="O540" s="296"/>
      <c r="P540" s="296"/>
      <c r="Q540" s="296"/>
      <c r="R540" s="296"/>
      <c r="S540" s="296"/>
      <c r="T540" s="296"/>
      <c r="U540" s="296"/>
      <c r="V540" s="296"/>
      <c r="W540" s="296"/>
      <c r="X540" s="296"/>
      <c r="Y540" s="296"/>
      <c r="Z540" s="296"/>
    </row>
    <row r="541">
      <c r="A541" s="296"/>
      <c r="B541" s="296"/>
      <c r="C541" s="296"/>
      <c r="D541" s="296"/>
      <c r="E541" s="296"/>
      <c r="F541" s="296"/>
      <c r="G541" s="296"/>
      <c r="H541" s="296"/>
      <c r="I541" s="296"/>
      <c r="J541" s="296"/>
      <c r="K541" s="296"/>
      <c r="L541" s="296"/>
      <c r="M541" s="296"/>
      <c r="N541" s="296"/>
      <c r="O541" s="296"/>
      <c r="P541" s="296"/>
      <c r="Q541" s="296"/>
      <c r="R541" s="296"/>
      <c r="S541" s="296"/>
      <c r="T541" s="296"/>
      <c r="U541" s="296"/>
      <c r="V541" s="296"/>
      <c r="W541" s="296"/>
      <c r="X541" s="296"/>
      <c r="Y541" s="296"/>
      <c r="Z541" s="296"/>
    </row>
    <row r="542">
      <c r="A542" s="296"/>
      <c r="B542" s="296"/>
      <c r="C542" s="296"/>
      <c r="D542" s="296"/>
      <c r="E542" s="296"/>
      <c r="F542" s="296"/>
      <c r="G542" s="296"/>
      <c r="H542" s="296"/>
      <c r="I542" s="296"/>
      <c r="J542" s="296"/>
      <c r="K542" s="296"/>
      <c r="L542" s="296"/>
      <c r="M542" s="296"/>
      <c r="N542" s="296"/>
      <c r="O542" s="296"/>
      <c r="P542" s="296"/>
      <c r="Q542" s="296"/>
      <c r="R542" s="296"/>
      <c r="S542" s="296"/>
      <c r="T542" s="296"/>
      <c r="U542" s="296"/>
      <c r="V542" s="296"/>
      <c r="W542" s="296"/>
      <c r="X542" s="296"/>
      <c r="Y542" s="296"/>
      <c r="Z542" s="296"/>
    </row>
    <row r="543">
      <c r="A543" s="296"/>
      <c r="B543" s="296"/>
      <c r="C543" s="296"/>
      <c r="D543" s="296"/>
      <c r="E543" s="296"/>
      <c r="F543" s="296"/>
      <c r="G543" s="296"/>
      <c r="H543" s="296"/>
      <c r="I543" s="296"/>
      <c r="J543" s="296"/>
      <c r="K543" s="296"/>
      <c r="L543" s="296"/>
      <c r="M543" s="296"/>
      <c r="N543" s="296"/>
      <c r="O543" s="296"/>
      <c r="P543" s="296"/>
      <c r="Q543" s="296"/>
      <c r="R543" s="296"/>
      <c r="S543" s="296"/>
      <c r="T543" s="296"/>
      <c r="U543" s="296"/>
      <c r="V543" s="296"/>
      <c r="W543" s="296"/>
      <c r="X543" s="296"/>
      <c r="Y543" s="296"/>
      <c r="Z543" s="296"/>
    </row>
    <row r="544">
      <c r="A544" s="296"/>
      <c r="B544" s="296"/>
      <c r="C544" s="296"/>
      <c r="D544" s="296"/>
      <c r="E544" s="296"/>
      <c r="F544" s="296"/>
      <c r="G544" s="296"/>
      <c r="H544" s="296"/>
      <c r="I544" s="296"/>
      <c r="J544" s="296"/>
      <c r="K544" s="296"/>
      <c r="L544" s="296"/>
      <c r="M544" s="296"/>
      <c r="N544" s="296"/>
      <c r="O544" s="296"/>
      <c r="P544" s="296"/>
      <c r="Q544" s="296"/>
      <c r="R544" s="296"/>
      <c r="S544" s="296"/>
      <c r="T544" s="296"/>
      <c r="U544" s="296"/>
      <c r="V544" s="296"/>
      <c r="W544" s="296"/>
      <c r="X544" s="296"/>
      <c r="Y544" s="296"/>
      <c r="Z544" s="296"/>
    </row>
    <row r="545">
      <c r="A545" s="296"/>
      <c r="B545" s="296"/>
      <c r="C545" s="296"/>
      <c r="D545" s="296"/>
      <c r="E545" s="296"/>
      <c r="F545" s="296"/>
      <c r="G545" s="296"/>
      <c r="H545" s="296"/>
      <c r="I545" s="296"/>
      <c r="J545" s="296"/>
      <c r="K545" s="296"/>
      <c r="L545" s="296"/>
      <c r="M545" s="296"/>
      <c r="N545" s="296"/>
      <c r="O545" s="296"/>
      <c r="P545" s="296"/>
      <c r="Q545" s="296"/>
      <c r="R545" s="296"/>
      <c r="S545" s="296"/>
      <c r="T545" s="296"/>
      <c r="U545" s="296"/>
      <c r="V545" s="296"/>
      <c r="W545" s="296"/>
      <c r="X545" s="296"/>
      <c r="Y545" s="296"/>
      <c r="Z545" s="296"/>
    </row>
    <row r="546">
      <c r="A546" s="296"/>
      <c r="B546" s="296"/>
      <c r="C546" s="296"/>
      <c r="D546" s="296"/>
      <c r="E546" s="296"/>
      <c r="F546" s="296"/>
      <c r="G546" s="296"/>
      <c r="H546" s="296"/>
      <c r="I546" s="296"/>
      <c r="J546" s="296"/>
      <c r="K546" s="296"/>
      <c r="L546" s="296"/>
      <c r="M546" s="296"/>
      <c r="N546" s="296"/>
      <c r="O546" s="296"/>
      <c r="P546" s="296"/>
      <c r="Q546" s="296"/>
      <c r="R546" s="296"/>
      <c r="S546" s="296"/>
      <c r="T546" s="296"/>
      <c r="U546" s="296"/>
      <c r="V546" s="296"/>
      <c r="W546" s="296"/>
      <c r="X546" s="296"/>
      <c r="Y546" s="296"/>
      <c r="Z546" s="296"/>
    </row>
    <row r="547">
      <c r="A547" s="296"/>
      <c r="B547" s="296"/>
      <c r="C547" s="296"/>
      <c r="D547" s="296"/>
      <c r="E547" s="296"/>
      <c r="F547" s="296"/>
      <c r="G547" s="296"/>
      <c r="H547" s="296"/>
      <c r="I547" s="296"/>
      <c r="J547" s="296"/>
      <c r="K547" s="296"/>
      <c r="L547" s="296"/>
      <c r="M547" s="296"/>
      <c r="N547" s="296"/>
      <c r="O547" s="296"/>
      <c r="P547" s="296"/>
      <c r="Q547" s="296"/>
      <c r="R547" s="296"/>
      <c r="S547" s="296"/>
      <c r="T547" s="296"/>
      <c r="U547" s="296"/>
      <c r="V547" s="296"/>
      <c r="W547" s="296"/>
      <c r="X547" s="296"/>
      <c r="Y547" s="296"/>
      <c r="Z547" s="296"/>
    </row>
    <row r="548">
      <c r="A548" s="296"/>
      <c r="B548" s="296"/>
      <c r="C548" s="296"/>
      <c r="D548" s="296"/>
      <c r="E548" s="296"/>
      <c r="F548" s="296"/>
      <c r="G548" s="296"/>
      <c r="H548" s="296"/>
      <c r="I548" s="296"/>
      <c r="J548" s="296"/>
      <c r="K548" s="296"/>
      <c r="L548" s="296"/>
      <c r="M548" s="296"/>
      <c r="N548" s="296"/>
      <c r="O548" s="296"/>
      <c r="P548" s="296"/>
      <c r="Q548" s="296"/>
      <c r="R548" s="296"/>
      <c r="S548" s="296"/>
      <c r="T548" s="296"/>
      <c r="U548" s="296"/>
      <c r="V548" s="296"/>
      <c r="W548" s="296"/>
      <c r="X548" s="296"/>
      <c r="Y548" s="296"/>
      <c r="Z548" s="296"/>
    </row>
    <row r="549">
      <c r="A549" s="296"/>
      <c r="B549" s="296"/>
      <c r="C549" s="296"/>
      <c r="D549" s="296"/>
      <c r="E549" s="296"/>
      <c r="F549" s="296"/>
      <c r="G549" s="296"/>
      <c r="H549" s="296"/>
      <c r="I549" s="296"/>
      <c r="J549" s="296"/>
      <c r="K549" s="296"/>
      <c r="L549" s="296"/>
      <c r="M549" s="296"/>
      <c r="N549" s="296"/>
      <c r="O549" s="296"/>
      <c r="P549" s="296"/>
      <c r="Q549" s="296"/>
      <c r="R549" s="296"/>
      <c r="S549" s="296"/>
      <c r="T549" s="296"/>
      <c r="U549" s="296"/>
      <c r="V549" s="296"/>
      <c r="W549" s="296"/>
      <c r="X549" s="296"/>
      <c r="Y549" s="296"/>
      <c r="Z549" s="296"/>
    </row>
    <row r="550">
      <c r="A550" s="296"/>
      <c r="B550" s="296"/>
      <c r="C550" s="296"/>
      <c r="D550" s="296"/>
      <c r="E550" s="296"/>
      <c r="F550" s="296"/>
      <c r="G550" s="296"/>
      <c r="H550" s="296"/>
      <c r="I550" s="296"/>
      <c r="J550" s="296"/>
      <c r="K550" s="296"/>
      <c r="L550" s="296"/>
      <c r="M550" s="296"/>
      <c r="N550" s="296"/>
      <c r="O550" s="296"/>
      <c r="P550" s="296"/>
      <c r="Q550" s="296"/>
      <c r="R550" s="296"/>
      <c r="S550" s="296"/>
      <c r="T550" s="296"/>
      <c r="U550" s="296"/>
      <c r="V550" s="296"/>
      <c r="W550" s="296"/>
      <c r="X550" s="296"/>
      <c r="Y550" s="296"/>
      <c r="Z550" s="296"/>
    </row>
    <row r="551">
      <c r="A551" s="296"/>
      <c r="B551" s="296"/>
      <c r="C551" s="296"/>
      <c r="D551" s="296"/>
      <c r="E551" s="296"/>
      <c r="F551" s="296"/>
      <c r="G551" s="296"/>
      <c r="H551" s="296"/>
      <c r="I551" s="296"/>
      <c r="J551" s="296"/>
      <c r="K551" s="296"/>
      <c r="L551" s="296"/>
      <c r="M551" s="296"/>
      <c r="N551" s="296"/>
      <c r="O551" s="296"/>
      <c r="P551" s="296"/>
      <c r="Q551" s="296"/>
      <c r="R551" s="296"/>
      <c r="S551" s="296"/>
      <c r="T551" s="296"/>
      <c r="U551" s="296"/>
      <c r="V551" s="296"/>
      <c r="W551" s="296"/>
      <c r="X551" s="296"/>
      <c r="Y551" s="296"/>
      <c r="Z551" s="296"/>
    </row>
    <row r="552">
      <c r="A552" s="296"/>
      <c r="B552" s="296"/>
      <c r="C552" s="296"/>
      <c r="D552" s="296"/>
      <c r="E552" s="296"/>
      <c r="F552" s="296"/>
      <c r="G552" s="296"/>
      <c r="H552" s="296"/>
      <c r="I552" s="296"/>
      <c r="J552" s="296"/>
      <c r="K552" s="296"/>
      <c r="L552" s="296"/>
      <c r="M552" s="296"/>
      <c r="N552" s="296"/>
      <c r="O552" s="296"/>
      <c r="P552" s="296"/>
      <c r="Q552" s="296"/>
      <c r="R552" s="296"/>
      <c r="S552" s="296"/>
      <c r="T552" s="296"/>
      <c r="U552" s="296"/>
      <c r="V552" s="296"/>
      <c r="W552" s="296"/>
      <c r="X552" s="296"/>
      <c r="Y552" s="296"/>
      <c r="Z552" s="296"/>
    </row>
    <row r="553">
      <c r="A553" s="296"/>
      <c r="B553" s="296"/>
      <c r="C553" s="296"/>
      <c r="D553" s="296"/>
      <c r="E553" s="296"/>
      <c r="F553" s="296"/>
      <c r="G553" s="296"/>
      <c r="H553" s="296"/>
      <c r="I553" s="296"/>
      <c r="J553" s="296"/>
      <c r="K553" s="296"/>
      <c r="L553" s="296"/>
      <c r="M553" s="296"/>
      <c r="N553" s="296"/>
      <c r="O553" s="296"/>
      <c r="P553" s="296"/>
      <c r="Q553" s="296"/>
      <c r="R553" s="296"/>
      <c r="S553" s="296"/>
      <c r="T553" s="296"/>
      <c r="U553" s="296"/>
      <c r="V553" s="296"/>
      <c r="W553" s="296"/>
      <c r="X553" s="296"/>
      <c r="Y553" s="296"/>
      <c r="Z553" s="296"/>
    </row>
    <row r="554">
      <c r="A554" s="296"/>
      <c r="B554" s="296"/>
      <c r="C554" s="296"/>
      <c r="D554" s="296"/>
      <c r="E554" s="296"/>
      <c r="F554" s="296"/>
      <c r="G554" s="296"/>
      <c r="H554" s="296"/>
      <c r="I554" s="296"/>
      <c r="J554" s="296"/>
      <c r="K554" s="296"/>
      <c r="L554" s="296"/>
      <c r="M554" s="296"/>
      <c r="N554" s="296"/>
      <c r="O554" s="296"/>
      <c r="P554" s="296"/>
      <c r="Q554" s="296"/>
      <c r="R554" s="296"/>
      <c r="S554" s="296"/>
      <c r="T554" s="296"/>
      <c r="U554" s="296"/>
      <c r="V554" s="296"/>
      <c r="W554" s="296"/>
      <c r="X554" s="296"/>
      <c r="Y554" s="296"/>
      <c r="Z554" s="296"/>
    </row>
    <row r="555">
      <c r="A555" s="296"/>
      <c r="B555" s="296"/>
      <c r="C555" s="296"/>
      <c r="D555" s="296"/>
      <c r="E555" s="296"/>
      <c r="F555" s="296"/>
      <c r="G555" s="296"/>
      <c r="H555" s="296"/>
      <c r="I555" s="296"/>
      <c r="J555" s="296"/>
      <c r="K555" s="296"/>
      <c r="L555" s="296"/>
      <c r="M555" s="296"/>
      <c r="N555" s="296"/>
      <c r="O555" s="296"/>
      <c r="P555" s="296"/>
      <c r="Q555" s="296"/>
      <c r="R555" s="296"/>
      <c r="S555" s="296"/>
      <c r="T555" s="296"/>
      <c r="U555" s="296"/>
      <c r="V555" s="296"/>
      <c r="W555" s="296"/>
      <c r="X555" s="296"/>
      <c r="Y555" s="296"/>
      <c r="Z555" s="296"/>
    </row>
    <row r="556">
      <c r="A556" s="296"/>
      <c r="B556" s="296"/>
      <c r="C556" s="296"/>
      <c r="D556" s="296"/>
      <c r="E556" s="296"/>
      <c r="F556" s="296"/>
      <c r="G556" s="296"/>
      <c r="H556" s="296"/>
      <c r="I556" s="296"/>
      <c r="J556" s="296"/>
      <c r="K556" s="296"/>
      <c r="L556" s="296"/>
      <c r="M556" s="296"/>
      <c r="N556" s="296"/>
      <c r="O556" s="296"/>
      <c r="P556" s="296"/>
      <c r="Q556" s="296"/>
      <c r="R556" s="296"/>
      <c r="S556" s="296"/>
      <c r="T556" s="296"/>
      <c r="U556" s="296"/>
      <c r="V556" s="296"/>
      <c r="W556" s="296"/>
      <c r="X556" s="296"/>
      <c r="Y556" s="296"/>
      <c r="Z556" s="296"/>
    </row>
    <row r="557">
      <c r="A557" s="296"/>
      <c r="B557" s="296"/>
      <c r="C557" s="296"/>
      <c r="D557" s="296"/>
      <c r="E557" s="296"/>
      <c r="F557" s="296"/>
      <c r="G557" s="296"/>
      <c r="H557" s="296"/>
      <c r="I557" s="296"/>
      <c r="J557" s="296"/>
      <c r="K557" s="296"/>
      <c r="L557" s="296"/>
      <c r="M557" s="296"/>
      <c r="N557" s="296"/>
      <c r="O557" s="296"/>
      <c r="P557" s="296"/>
      <c r="Q557" s="296"/>
      <c r="R557" s="296"/>
      <c r="S557" s="296"/>
      <c r="T557" s="296"/>
      <c r="U557" s="296"/>
      <c r="V557" s="296"/>
      <c r="W557" s="296"/>
      <c r="X557" s="296"/>
      <c r="Y557" s="296"/>
      <c r="Z557" s="296"/>
    </row>
    <row r="558">
      <c r="A558" s="296"/>
      <c r="B558" s="296"/>
      <c r="C558" s="296"/>
      <c r="D558" s="296"/>
      <c r="E558" s="296"/>
      <c r="F558" s="296"/>
      <c r="G558" s="296"/>
      <c r="H558" s="296"/>
      <c r="I558" s="296"/>
      <c r="J558" s="296"/>
      <c r="K558" s="296"/>
      <c r="L558" s="296"/>
      <c r="M558" s="296"/>
      <c r="N558" s="296"/>
      <c r="O558" s="296"/>
      <c r="P558" s="296"/>
      <c r="Q558" s="296"/>
      <c r="R558" s="296"/>
      <c r="S558" s="296"/>
      <c r="T558" s="296"/>
      <c r="U558" s="296"/>
      <c r="V558" s="296"/>
      <c r="W558" s="296"/>
      <c r="X558" s="296"/>
      <c r="Y558" s="296"/>
      <c r="Z558" s="296"/>
    </row>
    <row r="559">
      <c r="A559" s="296"/>
      <c r="B559" s="296"/>
      <c r="C559" s="296"/>
      <c r="D559" s="296"/>
      <c r="E559" s="296"/>
      <c r="F559" s="296"/>
      <c r="G559" s="296"/>
      <c r="H559" s="296"/>
      <c r="I559" s="296"/>
      <c r="J559" s="296"/>
      <c r="K559" s="296"/>
      <c r="L559" s="296"/>
      <c r="M559" s="296"/>
      <c r="N559" s="296"/>
      <c r="O559" s="296"/>
      <c r="P559" s="296"/>
      <c r="Q559" s="296"/>
      <c r="R559" s="296"/>
      <c r="S559" s="296"/>
      <c r="T559" s="296"/>
      <c r="U559" s="296"/>
      <c r="V559" s="296"/>
      <c r="W559" s="296"/>
      <c r="X559" s="296"/>
      <c r="Y559" s="296"/>
      <c r="Z559" s="296"/>
    </row>
    <row r="560">
      <c r="A560" s="296"/>
      <c r="B560" s="296"/>
      <c r="C560" s="296"/>
      <c r="D560" s="296"/>
      <c r="E560" s="296"/>
      <c r="F560" s="296"/>
      <c r="G560" s="296"/>
      <c r="H560" s="296"/>
      <c r="I560" s="296"/>
      <c r="J560" s="296"/>
      <c r="K560" s="296"/>
      <c r="L560" s="296"/>
      <c r="M560" s="296"/>
      <c r="N560" s="296"/>
      <c r="O560" s="296"/>
      <c r="P560" s="296"/>
      <c r="Q560" s="296"/>
      <c r="R560" s="296"/>
      <c r="S560" s="296"/>
      <c r="T560" s="296"/>
      <c r="U560" s="296"/>
      <c r="V560" s="296"/>
      <c r="W560" s="296"/>
      <c r="X560" s="296"/>
      <c r="Y560" s="296"/>
      <c r="Z560" s="296"/>
    </row>
    <row r="561">
      <c r="A561" s="296"/>
      <c r="B561" s="296"/>
      <c r="C561" s="296"/>
      <c r="D561" s="296"/>
      <c r="E561" s="296"/>
      <c r="F561" s="296"/>
      <c r="G561" s="296"/>
      <c r="H561" s="296"/>
      <c r="I561" s="296"/>
      <c r="J561" s="296"/>
      <c r="K561" s="296"/>
      <c r="L561" s="296"/>
      <c r="M561" s="296"/>
      <c r="N561" s="296"/>
      <c r="O561" s="296"/>
      <c r="P561" s="296"/>
      <c r="Q561" s="296"/>
      <c r="R561" s="296"/>
      <c r="S561" s="296"/>
      <c r="T561" s="296"/>
      <c r="U561" s="296"/>
      <c r="V561" s="296"/>
      <c r="W561" s="296"/>
      <c r="X561" s="296"/>
      <c r="Y561" s="296"/>
      <c r="Z561" s="296"/>
    </row>
    <row r="562">
      <c r="A562" s="296"/>
      <c r="B562" s="296"/>
      <c r="C562" s="296"/>
      <c r="D562" s="296"/>
      <c r="E562" s="296"/>
      <c r="F562" s="296"/>
      <c r="G562" s="296"/>
      <c r="H562" s="296"/>
      <c r="I562" s="296"/>
      <c r="J562" s="296"/>
      <c r="K562" s="296"/>
      <c r="L562" s="296"/>
      <c r="M562" s="296"/>
      <c r="N562" s="296"/>
      <c r="O562" s="296"/>
      <c r="P562" s="296"/>
      <c r="Q562" s="296"/>
      <c r="R562" s="296"/>
      <c r="S562" s="296"/>
      <c r="T562" s="296"/>
      <c r="U562" s="296"/>
      <c r="V562" s="296"/>
      <c r="W562" s="296"/>
      <c r="X562" s="296"/>
      <c r="Y562" s="296"/>
      <c r="Z562" s="296"/>
    </row>
    <row r="563">
      <c r="A563" s="296"/>
      <c r="B563" s="296"/>
      <c r="C563" s="296"/>
      <c r="D563" s="296"/>
      <c r="E563" s="296"/>
      <c r="F563" s="296"/>
      <c r="G563" s="296"/>
      <c r="H563" s="296"/>
      <c r="I563" s="296"/>
      <c r="J563" s="296"/>
      <c r="K563" s="296"/>
      <c r="L563" s="296"/>
      <c r="M563" s="296"/>
      <c r="N563" s="296"/>
      <c r="O563" s="296"/>
      <c r="P563" s="296"/>
      <c r="Q563" s="296"/>
      <c r="R563" s="296"/>
      <c r="S563" s="296"/>
      <c r="T563" s="296"/>
      <c r="U563" s="296"/>
      <c r="V563" s="296"/>
      <c r="W563" s="296"/>
      <c r="X563" s="296"/>
      <c r="Y563" s="296"/>
      <c r="Z563" s="296"/>
    </row>
    <row r="564">
      <c r="A564" s="296"/>
      <c r="B564" s="296"/>
      <c r="C564" s="296"/>
      <c r="D564" s="296"/>
      <c r="E564" s="296"/>
      <c r="F564" s="296"/>
      <c r="G564" s="296"/>
      <c r="H564" s="296"/>
      <c r="I564" s="296"/>
      <c r="J564" s="296"/>
      <c r="K564" s="296"/>
      <c r="L564" s="296"/>
      <c r="M564" s="296"/>
      <c r="N564" s="296"/>
      <c r="O564" s="296"/>
      <c r="P564" s="296"/>
      <c r="Q564" s="296"/>
      <c r="R564" s="296"/>
      <c r="S564" s="296"/>
      <c r="T564" s="296"/>
      <c r="U564" s="296"/>
      <c r="V564" s="296"/>
      <c r="W564" s="296"/>
      <c r="X564" s="296"/>
      <c r="Y564" s="296"/>
      <c r="Z564" s="296"/>
    </row>
    <row r="565">
      <c r="A565" s="296"/>
      <c r="B565" s="296"/>
      <c r="C565" s="296"/>
      <c r="D565" s="296"/>
      <c r="E565" s="296"/>
      <c r="F565" s="296"/>
      <c r="G565" s="296"/>
      <c r="H565" s="296"/>
      <c r="I565" s="296"/>
      <c r="J565" s="296"/>
      <c r="K565" s="296"/>
      <c r="L565" s="296"/>
      <c r="M565" s="296"/>
      <c r="N565" s="296"/>
      <c r="O565" s="296"/>
      <c r="P565" s="296"/>
      <c r="Q565" s="296"/>
      <c r="R565" s="296"/>
      <c r="S565" s="296"/>
      <c r="T565" s="296"/>
      <c r="U565" s="296"/>
      <c r="V565" s="296"/>
      <c r="W565" s="296"/>
      <c r="X565" s="296"/>
      <c r="Y565" s="296"/>
      <c r="Z565" s="296"/>
    </row>
    <row r="566">
      <c r="A566" s="296"/>
      <c r="B566" s="296"/>
      <c r="C566" s="296"/>
      <c r="D566" s="296"/>
      <c r="E566" s="296"/>
      <c r="F566" s="296"/>
      <c r="G566" s="296"/>
      <c r="H566" s="296"/>
      <c r="I566" s="296"/>
      <c r="J566" s="296"/>
      <c r="K566" s="296"/>
      <c r="L566" s="296"/>
      <c r="M566" s="296"/>
      <c r="N566" s="296"/>
      <c r="O566" s="296"/>
      <c r="P566" s="296"/>
      <c r="Q566" s="296"/>
      <c r="R566" s="296"/>
      <c r="S566" s="296"/>
      <c r="T566" s="296"/>
      <c r="U566" s="296"/>
      <c r="V566" s="296"/>
      <c r="W566" s="296"/>
      <c r="X566" s="296"/>
      <c r="Y566" s="296"/>
      <c r="Z566" s="296"/>
    </row>
    <row r="567">
      <c r="A567" s="296"/>
      <c r="B567" s="296"/>
      <c r="C567" s="296"/>
      <c r="D567" s="296"/>
      <c r="E567" s="296"/>
      <c r="F567" s="296"/>
      <c r="G567" s="296"/>
      <c r="H567" s="296"/>
      <c r="I567" s="296"/>
      <c r="J567" s="296"/>
      <c r="K567" s="296"/>
      <c r="L567" s="296"/>
      <c r="M567" s="296"/>
      <c r="N567" s="296"/>
      <c r="O567" s="296"/>
      <c r="P567" s="296"/>
      <c r="Q567" s="296"/>
      <c r="R567" s="296"/>
      <c r="S567" s="296"/>
      <c r="T567" s="296"/>
      <c r="U567" s="296"/>
      <c r="V567" s="296"/>
      <c r="W567" s="296"/>
      <c r="X567" s="296"/>
      <c r="Y567" s="296"/>
      <c r="Z567" s="296"/>
    </row>
    <row r="568">
      <c r="A568" s="296"/>
      <c r="B568" s="296"/>
      <c r="C568" s="296"/>
      <c r="D568" s="296"/>
      <c r="E568" s="296"/>
      <c r="F568" s="296"/>
      <c r="G568" s="296"/>
      <c r="H568" s="296"/>
      <c r="I568" s="296"/>
      <c r="J568" s="296"/>
      <c r="K568" s="296"/>
      <c r="L568" s="296"/>
      <c r="M568" s="296"/>
      <c r="N568" s="296"/>
      <c r="O568" s="296"/>
      <c r="P568" s="296"/>
      <c r="Q568" s="296"/>
      <c r="R568" s="296"/>
      <c r="S568" s="296"/>
      <c r="T568" s="296"/>
      <c r="U568" s="296"/>
      <c r="V568" s="296"/>
      <c r="W568" s="296"/>
      <c r="X568" s="296"/>
      <c r="Y568" s="296"/>
      <c r="Z568" s="296"/>
    </row>
    <row r="569">
      <c r="A569" s="296"/>
      <c r="B569" s="296"/>
      <c r="C569" s="296"/>
      <c r="D569" s="296"/>
      <c r="E569" s="296"/>
      <c r="F569" s="296"/>
      <c r="G569" s="296"/>
      <c r="H569" s="296"/>
      <c r="I569" s="296"/>
      <c r="J569" s="296"/>
      <c r="K569" s="296"/>
      <c r="L569" s="296"/>
      <c r="M569" s="296"/>
      <c r="N569" s="296"/>
      <c r="O569" s="296"/>
      <c r="P569" s="296"/>
      <c r="Q569" s="296"/>
      <c r="R569" s="296"/>
      <c r="S569" s="296"/>
      <c r="T569" s="296"/>
      <c r="U569" s="296"/>
      <c r="V569" s="296"/>
      <c r="W569" s="296"/>
      <c r="X569" s="296"/>
      <c r="Y569" s="296"/>
      <c r="Z569" s="296"/>
    </row>
    <row r="570">
      <c r="A570" s="296"/>
      <c r="B570" s="296"/>
      <c r="C570" s="296"/>
      <c r="D570" s="296"/>
      <c r="E570" s="296"/>
      <c r="F570" s="296"/>
      <c r="G570" s="296"/>
      <c r="H570" s="296"/>
      <c r="I570" s="296"/>
      <c r="J570" s="296"/>
      <c r="K570" s="296"/>
      <c r="L570" s="296"/>
      <c r="M570" s="296"/>
      <c r="N570" s="296"/>
      <c r="O570" s="296"/>
      <c r="P570" s="296"/>
      <c r="Q570" s="296"/>
      <c r="R570" s="296"/>
      <c r="S570" s="296"/>
      <c r="T570" s="296"/>
      <c r="U570" s="296"/>
      <c r="V570" s="296"/>
      <c r="W570" s="296"/>
      <c r="X570" s="296"/>
      <c r="Y570" s="296"/>
      <c r="Z570" s="296"/>
    </row>
    <row r="571">
      <c r="A571" s="296"/>
      <c r="B571" s="296"/>
      <c r="C571" s="296"/>
      <c r="D571" s="296"/>
      <c r="E571" s="296"/>
      <c r="F571" s="296"/>
      <c r="G571" s="296"/>
      <c r="H571" s="296"/>
      <c r="I571" s="296"/>
      <c r="J571" s="296"/>
      <c r="K571" s="296"/>
      <c r="L571" s="296"/>
      <c r="M571" s="296"/>
      <c r="N571" s="296"/>
      <c r="O571" s="296"/>
      <c r="P571" s="296"/>
      <c r="Q571" s="296"/>
      <c r="R571" s="296"/>
      <c r="S571" s="296"/>
      <c r="T571" s="296"/>
      <c r="U571" s="296"/>
      <c r="V571" s="296"/>
      <c r="W571" s="296"/>
      <c r="X571" s="296"/>
      <c r="Y571" s="296"/>
      <c r="Z571" s="296"/>
    </row>
    <row r="572">
      <c r="A572" s="296"/>
      <c r="B572" s="296"/>
      <c r="C572" s="296"/>
      <c r="D572" s="296"/>
      <c r="E572" s="296"/>
      <c r="F572" s="296"/>
      <c r="G572" s="296"/>
      <c r="H572" s="296"/>
      <c r="I572" s="296"/>
      <c r="J572" s="296"/>
      <c r="K572" s="296"/>
      <c r="L572" s="296"/>
      <c r="M572" s="296"/>
      <c r="N572" s="296"/>
      <c r="O572" s="296"/>
      <c r="P572" s="296"/>
      <c r="Q572" s="296"/>
      <c r="R572" s="296"/>
      <c r="S572" s="296"/>
      <c r="T572" s="296"/>
      <c r="U572" s="296"/>
      <c r="V572" s="296"/>
      <c r="W572" s="296"/>
      <c r="X572" s="296"/>
      <c r="Y572" s="296"/>
      <c r="Z572" s="296"/>
    </row>
    <row r="573">
      <c r="A573" s="296"/>
      <c r="B573" s="296"/>
      <c r="C573" s="296"/>
      <c r="D573" s="296"/>
      <c r="E573" s="296"/>
      <c r="F573" s="296"/>
      <c r="G573" s="296"/>
      <c r="H573" s="296"/>
      <c r="I573" s="296"/>
      <c r="J573" s="296"/>
      <c r="K573" s="296"/>
      <c r="L573" s="296"/>
      <c r="M573" s="296"/>
      <c r="N573" s="296"/>
      <c r="O573" s="296"/>
      <c r="P573" s="296"/>
      <c r="Q573" s="296"/>
      <c r="R573" s="296"/>
      <c r="S573" s="296"/>
      <c r="T573" s="296"/>
      <c r="U573" s="296"/>
      <c r="V573" s="296"/>
      <c r="W573" s="296"/>
      <c r="X573" s="296"/>
      <c r="Y573" s="296"/>
      <c r="Z573" s="296"/>
    </row>
    <row r="574">
      <c r="A574" s="296"/>
      <c r="B574" s="296"/>
      <c r="C574" s="296"/>
      <c r="D574" s="296"/>
      <c r="E574" s="296"/>
      <c r="F574" s="296"/>
      <c r="G574" s="296"/>
      <c r="H574" s="296"/>
      <c r="I574" s="296"/>
      <c r="J574" s="296"/>
      <c r="K574" s="296"/>
      <c r="L574" s="296"/>
      <c r="M574" s="296"/>
      <c r="N574" s="296"/>
      <c r="O574" s="296"/>
      <c r="P574" s="296"/>
      <c r="Q574" s="296"/>
      <c r="R574" s="296"/>
      <c r="S574" s="296"/>
      <c r="T574" s="296"/>
      <c r="U574" s="296"/>
      <c r="V574" s="296"/>
      <c r="W574" s="296"/>
      <c r="X574" s="296"/>
      <c r="Y574" s="296"/>
      <c r="Z574" s="296"/>
    </row>
    <row r="575">
      <c r="A575" s="296"/>
      <c r="B575" s="296"/>
      <c r="C575" s="296"/>
      <c r="D575" s="296"/>
      <c r="E575" s="296"/>
      <c r="F575" s="296"/>
      <c r="G575" s="296"/>
      <c r="H575" s="296"/>
      <c r="I575" s="296"/>
      <c r="J575" s="296"/>
      <c r="K575" s="296"/>
      <c r="L575" s="296"/>
      <c r="M575" s="296"/>
      <c r="N575" s="296"/>
      <c r="O575" s="296"/>
      <c r="P575" s="296"/>
      <c r="Q575" s="296"/>
      <c r="R575" s="296"/>
      <c r="S575" s="296"/>
      <c r="T575" s="296"/>
      <c r="U575" s="296"/>
      <c r="V575" s="296"/>
      <c r="W575" s="296"/>
      <c r="X575" s="296"/>
      <c r="Y575" s="296"/>
      <c r="Z575" s="296"/>
    </row>
    <row r="576">
      <c r="A576" s="296"/>
      <c r="B576" s="296"/>
      <c r="C576" s="296"/>
      <c r="D576" s="296"/>
      <c r="E576" s="296"/>
      <c r="F576" s="296"/>
      <c r="G576" s="296"/>
      <c r="H576" s="296"/>
      <c r="I576" s="296"/>
      <c r="J576" s="296"/>
      <c r="K576" s="296"/>
      <c r="L576" s="296"/>
      <c r="M576" s="296"/>
      <c r="N576" s="296"/>
      <c r="O576" s="296"/>
      <c r="P576" s="296"/>
      <c r="Q576" s="296"/>
      <c r="R576" s="296"/>
      <c r="S576" s="296"/>
      <c r="T576" s="296"/>
      <c r="U576" s="296"/>
      <c r="V576" s="296"/>
      <c r="W576" s="296"/>
      <c r="X576" s="296"/>
      <c r="Y576" s="296"/>
      <c r="Z576" s="296"/>
    </row>
    <row r="577">
      <c r="A577" s="296"/>
      <c r="B577" s="296"/>
      <c r="C577" s="296"/>
      <c r="D577" s="296"/>
      <c r="E577" s="296"/>
      <c r="F577" s="296"/>
      <c r="G577" s="296"/>
      <c r="H577" s="296"/>
      <c r="I577" s="296"/>
      <c r="J577" s="296"/>
      <c r="K577" s="296"/>
      <c r="L577" s="296"/>
      <c r="M577" s="296"/>
      <c r="N577" s="296"/>
      <c r="O577" s="296"/>
      <c r="P577" s="296"/>
      <c r="Q577" s="296"/>
      <c r="R577" s="296"/>
      <c r="S577" s="296"/>
      <c r="T577" s="296"/>
      <c r="U577" s="296"/>
      <c r="V577" s="296"/>
      <c r="W577" s="296"/>
      <c r="X577" s="296"/>
      <c r="Y577" s="296"/>
      <c r="Z577" s="296"/>
    </row>
    <row r="578">
      <c r="A578" s="296"/>
      <c r="B578" s="296"/>
      <c r="C578" s="296"/>
      <c r="D578" s="296"/>
      <c r="E578" s="296"/>
      <c r="F578" s="296"/>
      <c r="G578" s="296"/>
      <c r="H578" s="296"/>
      <c r="I578" s="296"/>
      <c r="J578" s="296"/>
      <c r="K578" s="296"/>
      <c r="L578" s="296"/>
      <c r="M578" s="296"/>
      <c r="N578" s="296"/>
      <c r="O578" s="296"/>
      <c r="P578" s="296"/>
      <c r="Q578" s="296"/>
      <c r="R578" s="296"/>
      <c r="S578" s="296"/>
      <c r="T578" s="296"/>
      <c r="U578" s="296"/>
      <c r="V578" s="296"/>
      <c r="W578" s="296"/>
      <c r="X578" s="296"/>
      <c r="Y578" s="296"/>
      <c r="Z578" s="296"/>
    </row>
    <row r="579">
      <c r="A579" s="296"/>
      <c r="B579" s="296"/>
      <c r="C579" s="296"/>
      <c r="D579" s="296"/>
      <c r="E579" s="296"/>
      <c r="F579" s="296"/>
      <c r="G579" s="296"/>
      <c r="H579" s="296"/>
      <c r="I579" s="296"/>
      <c r="J579" s="296"/>
      <c r="K579" s="296"/>
      <c r="L579" s="296"/>
      <c r="M579" s="296"/>
      <c r="N579" s="296"/>
      <c r="O579" s="296"/>
      <c r="P579" s="296"/>
      <c r="Q579" s="296"/>
      <c r="R579" s="296"/>
      <c r="S579" s="296"/>
      <c r="T579" s="296"/>
      <c r="U579" s="296"/>
      <c r="V579" s="296"/>
      <c r="W579" s="296"/>
      <c r="X579" s="296"/>
      <c r="Y579" s="296"/>
      <c r="Z579" s="296"/>
    </row>
    <row r="580">
      <c r="A580" s="296"/>
      <c r="B580" s="296"/>
      <c r="C580" s="296"/>
      <c r="D580" s="296"/>
      <c r="E580" s="296"/>
      <c r="F580" s="296"/>
      <c r="G580" s="296"/>
      <c r="H580" s="296"/>
      <c r="I580" s="296"/>
      <c r="J580" s="296"/>
      <c r="K580" s="296"/>
      <c r="L580" s="296"/>
      <c r="M580" s="296"/>
      <c r="N580" s="296"/>
      <c r="O580" s="296"/>
      <c r="P580" s="296"/>
      <c r="Q580" s="296"/>
      <c r="R580" s="296"/>
      <c r="S580" s="296"/>
      <c r="T580" s="296"/>
      <c r="U580" s="296"/>
      <c r="V580" s="296"/>
      <c r="W580" s="296"/>
      <c r="X580" s="296"/>
      <c r="Y580" s="296"/>
      <c r="Z580" s="296"/>
    </row>
    <row r="581">
      <c r="A581" s="296"/>
      <c r="B581" s="296"/>
      <c r="C581" s="296"/>
      <c r="D581" s="296"/>
      <c r="E581" s="296"/>
      <c r="F581" s="296"/>
      <c r="G581" s="296"/>
      <c r="H581" s="296"/>
      <c r="I581" s="296"/>
      <c r="J581" s="296"/>
      <c r="K581" s="296"/>
      <c r="L581" s="296"/>
      <c r="M581" s="296"/>
      <c r="N581" s="296"/>
      <c r="O581" s="296"/>
      <c r="P581" s="296"/>
      <c r="Q581" s="296"/>
      <c r="R581" s="296"/>
      <c r="S581" s="296"/>
      <c r="T581" s="296"/>
      <c r="U581" s="296"/>
      <c r="V581" s="296"/>
      <c r="W581" s="296"/>
      <c r="X581" s="296"/>
      <c r="Y581" s="296"/>
      <c r="Z581" s="296"/>
    </row>
    <row r="582">
      <c r="A582" s="296"/>
      <c r="B582" s="296"/>
      <c r="C582" s="296"/>
      <c r="D582" s="296"/>
      <c r="E582" s="296"/>
      <c r="F582" s="296"/>
      <c r="G582" s="296"/>
      <c r="H582" s="296"/>
      <c r="I582" s="296"/>
      <c r="J582" s="296"/>
      <c r="K582" s="296"/>
      <c r="L582" s="296"/>
      <c r="M582" s="296"/>
      <c r="N582" s="296"/>
      <c r="O582" s="296"/>
      <c r="P582" s="296"/>
      <c r="Q582" s="296"/>
      <c r="R582" s="296"/>
      <c r="S582" s="296"/>
      <c r="T582" s="296"/>
      <c r="U582" s="296"/>
      <c r="V582" s="296"/>
      <c r="W582" s="296"/>
      <c r="X582" s="296"/>
      <c r="Y582" s="296"/>
      <c r="Z582" s="296"/>
    </row>
    <row r="583">
      <c r="A583" s="296"/>
      <c r="B583" s="296"/>
      <c r="C583" s="296"/>
      <c r="D583" s="296"/>
      <c r="E583" s="296"/>
      <c r="F583" s="296"/>
      <c r="G583" s="296"/>
      <c r="H583" s="296"/>
      <c r="I583" s="296"/>
      <c r="J583" s="296"/>
      <c r="K583" s="296"/>
      <c r="L583" s="296"/>
      <c r="M583" s="296"/>
      <c r="N583" s="296"/>
      <c r="O583" s="296"/>
      <c r="P583" s="296"/>
      <c r="Q583" s="296"/>
      <c r="R583" s="296"/>
      <c r="S583" s="296"/>
      <c r="T583" s="296"/>
      <c r="U583" s="296"/>
      <c r="V583" s="296"/>
      <c r="W583" s="296"/>
      <c r="X583" s="296"/>
      <c r="Y583" s="296"/>
      <c r="Z583" s="296"/>
    </row>
    <row r="584">
      <c r="A584" s="296"/>
      <c r="B584" s="296"/>
      <c r="C584" s="296"/>
      <c r="D584" s="296"/>
      <c r="E584" s="296"/>
      <c r="F584" s="296"/>
      <c r="G584" s="296"/>
      <c r="H584" s="296"/>
      <c r="I584" s="296"/>
      <c r="J584" s="296"/>
      <c r="K584" s="296"/>
      <c r="L584" s="296"/>
      <c r="M584" s="296"/>
      <c r="N584" s="296"/>
      <c r="O584" s="296"/>
      <c r="P584" s="296"/>
      <c r="Q584" s="296"/>
      <c r="R584" s="296"/>
      <c r="S584" s="296"/>
      <c r="T584" s="296"/>
      <c r="U584" s="296"/>
      <c r="V584" s="296"/>
      <c r="W584" s="296"/>
      <c r="X584" s="296"/>
      <c r="Y584" s="296"/>
      <c r="Z584" s="296"/>
    </row>
    <row r="585">
      <c r="A585" s="296"/>
      <c r="B585" s="296"/>
      <c r="C585" s="296"/>
      <c r="D585" s="296"/>
      <c r="E585" s="296"/>
      <c r="F585" s="296"/>
      <c r="G585" s="296"/>
      <c r="H585" s="296"/>
      <c r="I585" s="296"/>
      <c r="J585" s="296"/>
      <c r="K585" s="296"/>
      <c r="L585" s="296"/>
      <c r="M585" s="296"/>
      <c r="N585" s="296"/>
      <c r="O585" s="296"/>
      <c r="P585" s="296"/>
      <c r="Q585" s="296"/>
      <c r="R585" s="296"/>
      <c r="S585" s="296"/>
      <c r="T585" s="296"/>
      <c r="U585" s="296"/>
      <c r="V585" s="296"/>
      <c r="W585" s="296"/>
      <c r="X585" s="296"/>
      <c r="Y585" s="296"/>
      <c r="Z585" s="296"/>
    </row>
    <row r="586">
      <c r="A586" s="296"/>
      <c r="B586" s="296"/>
      <c r="C586" s="296"/>
      <c r="D586" s="296"/>
      <c r="E586" s="296"/>
      <c r="F586" s="296"/>
      <c r="G586" s="296"/>
      <c r="H586" s="296"/>
      <c r="I586" s="296"/>
      <c r="J586" s="296"/>
      <c r="K586" s="296"/>
      <c r="L586" s="296"/>
      <c r="M586" s="296"/>
      <c r="N586" s="296"/>
      <c r="O586" s="296"/>
      <c r="P586" s="296"/>
      <c r="Q586" s="296"/>
      <c r="R586" s="296"/>
      <c r="S586" s="296"/>
      <c r="T586" s="296"/>
      <c r="U586" s="296"/>
      <c r="V586" s="296"/>
      <c r="W586" s="296"/>
      <c r="X586" s="296"/>
      <c r="Y586" s="296"/>
      <c r="Z586" s="296"/>
    </row>
    <row r="587">
      <c r="A587" s="296"/>
      <c r="B587" s="296"/>
      <c r="C587" s="296"/>
      <c r="D587" s="296"/>
      <c r="E587" s="296"/>
      <c r="F587" s="296"/>
      <c r="G587" s="296"/>
      <c r="H587" s="296"/>
      <c r="I587" s="296"/>
      <c r="J587" s="296"/>
      <c r="K587" s="296"/>
      <c r="L587" s="296"/>
      <c r="M587" s="296"/>
      <c r="N587" s="296"/>
      <c r="O587" s="296"/>
      <c r="P587" s="296"/>
      <c r="Q587" s="296"/>
      <c r="R587" s="296"/>
      <c r="S587" s="296"/>
      <c r="T587" s="296"/>
      <c r="U587" s="296"/>
      <c r="V587" s="296"/>
      <c r="W587" s="296"/>
      <c r="X587" s="296"/>
      <c r="Y587" s="296"/>
      <c r="Z587" s="296"/>
    </row>
    <row r="588">
      <c r="A588" s="296"/>
      <c r="B588" s="296"/>
      <c r="C588" s="296"/>
      <c r="D588" s="296"/>
      <c r="E588" s="296"/>
      <c r="F588" s="296"/>
      <c r="G588" s="296"/>
      <c r="H588" s="296"/>
      <c r="I588" s="296"/>
      <c r="J588" s="296"/>
      <c r="K588" s="296"/>
      <c r="L588" s="296"/>
      <c r="M588" s="296"/>
      <c r="N588" s="296"/>
      <c r="O588" s="296"/>
      <c r="P588" s="296"/>
      <c r="Q588" s="296"/>
      <c r="R588" s="296"/>
      <c r="S588" s="296"/>
      <c r="T588" s="296"/>
      <c r="U588" s="296"/>
      <c r="V588" s="296"/>
      <c r="W588" s="296"/>
      <c r="X588" s="296"/>
      <c r="Y588" s="296"/>
      <c r="Z588" s="296"/>
    </row>
    <row r="589">
      <c r="A589" s="296"/>
      <c r="B589" s="296"/>
      <c r="C589" s="296"/>
      <c r="D589" s="296"/>
      <c r="E589" s="296"/>
      <c r="F589" s="296"/>
      <c r="G589" s="296"/>
      <c r="H589" s="296"/>
      <c r="I589" s="296"/>
      <c r="J589" s="296"/>
      <c r="K589" s="296"/>
      <c r="L589" s="296"/>
      <c r="M589" s="296"/>
      <c r="N589" s="296"/>
      <c r="O589" s="296"/>
      <c r="P589" s="296"/>
      <c r="Q589" s="296"/>
      <c r="R589" s="296"/>
      <c r="S589" s="296"/>
      <c r="T589" s="296"/>
      <c r="U589" s="296"/>
      <c r="V589" s="296"/>
      <c r="W589" s="296"/>
      <c r="X589" s="296"/>
      <c r="Y589" s="296"/>
      <c r="Z589" s="296"/>
    </row>
    <row r="590">
      <c r="A590" s="296"/>
      <c r="B590" s="296"/>
      <c r="C590" s="296"/>
      <c r="D590" s="296"/>
      <c r="E590" s="296"/>
      <c r="F590" s="296"/>
      <c r="G590" s="296"/>
      <c r="H590" s="296"/>
      <c r="I590" s="296"/>
      <c r="J590" s="296"/>
      <c r="K590" s="296"/>
      <c r="L590" s="296"/>
      <c r="M590" s="296"/>
      <c r="N590" s="296"/>
      <c r="O590" s="296"/>
      <c r="P590" s="296"/>
      <c r="Q590" s="296"/>
      <c r="R590" s="296"/>
      <c r="S590" s="296"/>
      <c r="T590" s="296"/>
      <c r="U590" s="296"/>
      <c r="V590" s="296"/>
      <c r="W590" s="296"/>
      <c r="X590" s="296"/>
      <c r="Y590" s="296"/>
      <c r="Z590" s="296"/>
    </row>
    <row r="591">
      <c r="A591" s="296"/>
      <c r="B591" s="296"/>
      <c r="C591" s="296"/>
      <c r="D591" s="296"/>
      <c r="E591" s="296"/>
      <c r="F591" s="296"/>
      <c r="G591" s="296"/>
      <c r="H591" s="296"/>
      <c r="I591" s="296"/>
      <c r="J591" s="296"/>
      <c r="K591" s="296"/>
      <c r="L591" s="296"/>
      <c r="M591" s="296"/>
      <c r="N591" s="296"/>
      <c r="O591" s="296"/>
      <c r="P591" s="296"/>
      <c r="Q591" s="296"/>
      <c r="R591" s="296"/>
      <c r="S591" s="296"/>
      <c r="T591" s="296"/>
      <c r="U591" s="296"/>
      <c r="V591" s="296"/>
      <c r="W591" s="296"/>
      <c r="X591" s="296"/>
      <c r="Y591" s="296"/>
      <c r="Z591" s="296"/>
    </row>
    <row r="592">
      <c r="A592" s="296"/>
      <c r="B592" s="296"/>
      <c r="C592" s="296"/>
      <c r="D592" s="296"/>
      <c r="E592" s="296"/>
      <c r="F592" s="296"/>
      <c r="G592" s="296"/>
      <c r="H592" s="296"/>
      <c r="I592" s="296"/>
      <c r="J592" s="296"/>
      <c r="K592" s="296"/>
      <c r="L592" s="296"/>
      <c r="M592" s="296"/>
      <c r="N592" s="296"/>
      <c r="O592" s="296"/>
      <c r="P592" s="296"/>
      <c r="Q592" s="296"/>
      <c r="R592" s="296"/>
      <c r="S592" s="296"/>
      <c r="T592" s="296"/>
      <c r="U592" s="296"/>
      <c r="V592" s="296"/>
      <c r="W592" s="296"/>
      <c r="X592" s="296"/>
      <c r="Y592" s="296"/>
      <c r="Z592" s="296"/>
    </row>
    <row r="593">
      <c r="A593" s="296"/>
      <c r="B593" s="296"/>
      <c r="C593" s="296"/>
      <c r="D593" s="296"/>
      <c r="E593" s="296"/>
      <c r="F593" s="296"/>
      <c r="G593" s="296"/>
      <c r="H593" s="296"/>
      <c r="I593" s="296"/>
      <c r="J593" s="296"/>
      <c r="K593" s="296"/>
      <c r="L593" s="296"/>
      <c r="M593" s="296"/>
      <c r="N593" s="296"/>
      <c r="O593" s="296"/>
      <c r="P593" s="296"/>
      <c r="Q593" s="296"/>
      <c r="R593" s="296"/>
      <c r="S593" s="296"/>
      <c r="T593" s="296"/>
      <c r="U593" s="296"/>
      <c r="V593" s="296"/>
      <c r="W593" s="296"/>
      <c r="X593" s="296"/>
      <c r="Y593" s="296"/>
      <c r="Z593" s="296"/>
    </row>
    <row r="594">
      <c r="A594" s="296"/>
      <c r="B594" s="296"/>
      <c r="C594" s="296"/>
      <c r="D594" s="296"/>
      <c r="E594" s="296"/>
      <c r="F594" s="296"/>
      <c r="G594" s="296"/>
      <c r="H594" s="296"/>
      <c r="I594" s="296"/>
      <c r="J594" s="296"/>
      <c r="K594" s="296"/>
      <c r="L594" s="296"/>
      <c r="M594" s="296"/>
      <c r="N594" s="296"/>
      <c r="O594" s="296"/>
      <c r="P594" s="296"/>
      <c r="Q594" s="296"/>
      <c r="R594" s="296"/>
      <c r="S594" s="296"/>
      <c r="T594" s="296"/>
      <c r="U594" s="296"/>
      <c r="V594" s="296"/>
      <c r="W594" s="296"/>
      <c r="X594" s="296"/>
      <c r="Y594" s="296"/>
      <c r="Z594" s="296"/>
    </row>
    <row r="595">
      <c r="A595" s="296"/>
      <c r="B595" s="296"/>
      <c r="C595" s="296"/>
      <c r="D595" s="296"/>
      <c r="E595" s="296"/>
      <c r="F595" s="296"/>
      <c r="G595" s="296"/>
      <c r="H595" s="296"/>
      <c r="I595" s="296"/>
      <c r="J595" s="296"/>
      <c r="K595" s="296"/>
      <c r="L595" s="296"/>
      <c r="M595" s="296"/>
      <c r="N595" s="296"/>
      <c r="O595" s="296"/>
      <c r="P595" s="296"/>
      <c r="Q595" s="296"/>
      <c r="R595" s="296"/>
      <c r="S595" s="296"/>
      <c r="T595" s="296"/>
      <c r="U595" s="296"/>
      <c r="V595" s="296"/>
      <c r="W595" s="296"/>
      <c r="X595" s="296"/>
      <c r="Y595" s="296"/>
      <c r="Z595" s="296"/>
    </row>
    <row r="596">
      <c r="A596" s="296"/>
      <c r="B596" s="296"/>
      <c r="C596" s="296"/>
      <c r="D596" s="296"/>
      <c r="E596" s="296"/>
      <c r="F596" s="296"/>
      <c r="G596" s="296"/>
      <c r="H596" s="296"/>
      <c r="I596" s="296"/>
      <c r="J596" s="296"/>
      <c r="K596" s="296"/>
      <c r="L596" s="296"/>
      <c r="M596" s="296"/>
      <c r="N596" s="296"/>
      <c r="O596" s="296"/>
      <c r="P596" s="296"/>
      <c r="Q596" s="296"/>
      <c r="R596" s="296"/>
      <c r="S596" s="296"/>
      <c r="T596" s="296"/>
      <c r="U596" s="296"/>
      <c r="V596" s="296"/>
      <c r="W596" s="296"/>
      <c r="X596" s="296"/>
      <c r="Y596" s="296"/>
      <c r="Z596" s="296"/>
    </row>
    <row r="597">
      <c r="A597" s="296"/>
      <c r="B597" s="296"/>
      <c r="C597" s="296"/>
      <c r="D597" s="296"/>
      <c r="E597" s="296"/>
      <c r="F597" s="296"/>
      <c r="G597" s="296"/>
      <c r="H597" s="296"/>
      <c r="I597" s="296"/>
      <c r="J597" s="296"/>
      <c r="K597" s="296"/>
      <c r="L597" s="296"/>
      <c r="M597" s="296"/>
      <c r="N597" s="296"/>
      <c r="O597" s="296"/>
      <c r="P597" s="296"/>
      <c r="Q597" s="296"/>
      <c r="R597" s="296"/>
      <c r="S597" s="296"/>
      <c r="T597" s="296"/>
      <c r="U597" s="296"/>
      <c r="V597" s="296"/>
      <c r="W597" s="296"/>
      <c r="X597" s="296"/>
      <c r="Y597" s="296"/>
      <c r="Z597" s="296"/>
    </row>
    <row r="598">
      <c r="A598" s="296"/>
      <c r="B598" s="296"/>
      <c r="C598" s="296"/>
      <c r="D598" s="296"/>
      <c r="E598" s="296"/>
      <c r="F598" s="296"/>
      <c r="G598" s="296"/>
      <c r="H598" s="296"/>
      <c r="I598" s="296"/>
      <c r="J598" s="296"/>
      <c r="K598" s="296"/>
      <c r="L598" s="296"/>
      <c r="M598" s="296"/>
      <c r="N598" s="296"/>
      <c r="O598" s="296"/>
      <c r="P598" s="296"/>
      <c r="Q598" s="296"/>
      <c r="R598" s="296"/>
      <c r="S598" s="296"/>
      <c r="T598" s="296"/>
      <c r="U598" s="296"/>
      <c r="V598" s="296"/>
      <c r="W598" s="296"/>
      <c r="X598" s="296"/>
      <c r="Y598" s="296"/>
      <c r="Z598" s="296"/>
    </row>
    <row r="599">
      <c r="A599" s="296"/>
      <c r="B599" s="296"/>
      <c r="C599" s="296"/>
      <c r="D599" s="296"/>
      <c r="E599" s="296"/>
      <c r="F599" s="296"/>
      <c r="G599" s="296"/>
      <c r="H599" s="296"/>
      <c r="I599" s="296"/>
      <c r="J599" s="296"/>
      <c r="K599" s="296"/>
      <c r="L599" s="296"/>
      <c r="M599" s="296"/>
      <c r="N599" s="296"/>
      <c r="O599" s="296"/>
      <c r="P599" s="296"/>
      <c r="Q599" s="296"/>
      <c r="R599" s="296"/>
      <c r="S599" s="296"/>
      <c r="T599" s="296"/>
      <c r="U599" s="296"/>
      <c r="V599" s="296"/>
      <c r="W599" s="296"/>
      <c r="X599" s="296"/>
      <c r="Y599" s="296"/>
      <c r="Z599" s="296"/>
    </row>
    <row r="600">
      <c r="A600" s="296"/>
      <c r="B600" s="296"/>
      <c r="C600" s="296"/>
      <c r="D600" s="296"/>
      <c r="E600" s="296"/>
      <c r="F600" s="296"/>
      <c r="G600" s="296"/>
      <c r="H600" s="296"/>
      <c r="I600" s="296"/>
      <c r="J600" s="296"/>
      <c r="K600" s="296"/>
      <c r="L600" s="296"/>
      <c r="M600" s="296"/>
      <c r="N600" s="296"/>
      <c r="O600" s="296"/>
      <c r="P600" s="296"/>
      <c r="Q600" s="296"/>
      <c r="R600" s="296"/>
      <c r="S600" s="296"/>
      <c r="T600" s="296"/>
      <c r="U600" s="296"/>
      <c r="V600" s="296"/>
      <c r="W600" s="296"/>
      <c r="X600" s="296"/>
      <c r="Y600" s="296"/>
      <c r="Z600" s="296"/>
    </row>
    <row r="601">
      <c r="A601" s="296"/>
      <c r="B601" s="296"/>
      <c r="C601" s="296"/>
      <c r="D601" s="296"/>
      <c r="E601" s="296"/>
      <c r="F601" s="296"/>
      <c r="G601" s="296"/>
      <c r="H601" s="296"/>
      <c r="I601" s="296"/>
      <c r="J601" s="296"/>
      <c r="K601" s="296"/>
      <c r="L601" s="296"/>
      <c r="M601" s="296"/>
      <c r="N601" s="296"/>
      <c r="O601" s="296"/>
      <c r="P601" s="296"/>
      <c r="Q601" s="296"/>
      <c r="R601" s="296"/>
      <c r="S601" s="296"/>
      <c r="T601" s="296"/>
      <c r="U601" s="296"/>
      <c r="V601" s="296"/>
      <c r="W601" s="296"/>
      <c r="X601" s="296"/>
      <c r="Y601" s="296"/>
      <c r="Z601" s="296"/>
    </row>
    <row r="602">
      <c r="A602" s="296"/>
      <c r="B602" s="296"/>
      <c r="C602" s="296"/>
      <c r="D602" s="296"/>
      <c r="E602" s="296"/>
      <c r="F602" s="296"/>
      <c r="G602" s="296"/>
      <c r="H602" s="296"/>
      <c r="I602" s="296"/>
      <c r="J602" s="296"/>
      <c r="K602" s="296"/>
      <c r="L602" s="296"/>
      <c r="M602" s="296"/>
      <c r="N602" s="296"/>
      <c r="O602" s="296"/>
      <c r="P602" s="296"/>
      <c r="Q602" s="296"/>
      <c r="R602" s="296"/>
      <c r="S602" s="296"/>
      <c r="T602" s="296"/>
      <c r="U602" s="296"/>
      <c r="V602" s="296"/>
      <c r="W602" s="296"/>
      <c r="X602" s="296"/>
      <c r="Y602" s="296"/>
      <c r="Z602" s="296"/>
    </row>
    <row r="603">
      <c r="A603" s="296"/>
      <c r="B603" s="296"/>
      <c r="C603" s="296"/>
      <c r="D603" s="296"/>
      <c r="E603" s="296"/>
      <c r="F603" s="296"/>
      <c r="G603" s="296"/>
      <c r="H603" s="296"/>
      <c r="I603" s="296"/>
      <c r="J603" s="296"/>
      <c r="K603" s="296"/>
      <c r="L603" s="296"/>
      <c r="M603" s="296"/>
      <c r="N603" s="296"/>
      <c r="O603" s="296"/>
      <c r="P603" s="296"/>
      <c r="Q603" s="296"/>
      <c r="R603" s="296"/>
      <c r="S603" s="296"/>
      <c r="T603" s="296"/>
      <c r="U603" s="296"/>
      <c r="V603" s="296"/>
      <c r="W603" s="296"/>
      <c r="X603" s="296"/>
      <c r="Y603" s="296"/>
      <c r="Z603" s="296"/>
    </row>
    <row r="604">
      <c r="A604" s="296"/>
      <c r="B604" s="296"/>
      <c r="C604" s="296"/>
      <c r="D604" s="296"/>
      <c r="E604" s="296"/>
      <c r="F604" s="296"/>
      <c r="G604" s="296"/>
      <c r="H604" s="296"/>
      <c r="I604" s="296"/>
      <c r="J604" s="296"/>
      <c r="K604" s="296"/>
      <c r="L604" s="296"/>
      <c r="M604" s="296"/>
      <c r="N604" s="296"/>
      <c r="O604" s="296"/>
      <c r="P604" s="296"/>
      <c r="Q604" s="296"/>
      <c r="R604" s="296"/>
      <c r="S604" s="296"/>
      <c r="T604" s="296"/>
      <c r="U604" s="296"/>
      <c r="V604" s="296"/>
      <c r="W604" s="296"/>
      <c r="X604" s="296"/>
      <c r="Y604" s="296"/>
      <c r="Z604" s="296"/>
    </row>
    <row r="605">
      <c r="A605" s="296"/>
      <c r="B605" s="296"/>
      <c r="C605" s="296"/>
      <c r="D605" s="296"/>
      <c r="E605" s="296"/>
      <c r="F605" s="296"/>
      <c r="G605" s="296"/>
      <c r="H605" s="296"/>
      <c r="I605" s="296"/>
      <c r="J605" s="296"/>
      <c r="K605" s="296"/>
      <c r="L605" s="296"/>
      <c r="M605" s="296"/>
      <c r="N605" s="296"/>
      <c r="O605" s="296"/>
      <c r="P605" s="296"/>
      <c r="Q605" s="296"/>
      <c r="R605" s="296"/>
      <c r="S605" s="296"/>
      <c r="T605" s="296"/>
      <c r="U605" s="296"/>
      <c r="V605" s="296"/>
      <c r="W605" s="296"/>
      <c r="X605" s="296"/>
      <c r="Y605" s="296"/>
      <c r="Z605" s="296"/>
    </row>
    <row r="606">
      <c r="A606" s="296"/>
      <c r="B606" s="296"/>
      <c r="C606" s="296"/>
      <c r="D606" s="296"/>
      <c r="E606" s="296"/>
      <c r="F606" s="296"/>
      <c r="G606" s="296"/>
      <c r="H606" s="296"/>
      <c r="I606" s="296"/>
      <c r="J606" s="296"/>
      <c r="K606" s="296"/>
      <c r="L606" s="296"/>
      <c r="M606" s="296"/>
      <c r="N606" s="296"/>
      <c r="O606" s="296"/>
      <c r="P606" s="296"/>
      <c r="Q606" s="296"/>
      <c r="R606" s="296"/>
      <c r="S606" s="296"/>
      <c r="T606" s="296"/>
      <c r="U606" s="296"/>
      <c r="V606" s="296"/>
      <c r="W606" s="296"/>
      <c r="X606" s="296"/>
      <c r="Y606" s="296"/>
      <c r="Z606" s="296"/>
    </row>
    <row r="607">
      <c r="A607" s="296"/>
      <c r="B607" s="296"/>
      <c r="C607" s="296"/>
      <c r="D607" s="296"/>
      <c r="E607" s="296"/>
      <c r="F607" s="296"/>
      <c r="G607" s="296"/>
      <c r="H607" s="296"/>
      <c r="I607" s="296"/>
      <c r="J607" s="296"/>
      <c r="K607" s="296"/>
      <c r="L607" s="296"/>
      <c r="M607" s="296"/>
      <c r="N607" s="296"/>
      <c r="O607" s="296"/>
      <c r="P607" s="296"/>
      <c r="Q607" s="296"/>
      <c r="R607" s="296"/>
      <c r="S607" s="296"/>
      <c r="T607" s="296"/>
      <c r="U607" s="296"/>
      <c r="V607" s="296"/>
      <c r="W607" s="296"/>
      <c r="X607" s="296"/>
      <c r="Y607" s="296"/>
      <c r="Z607" s="296"/>
    </row>
    <row r="608">
      <c r="A608" s="296"/>
      <c r="B608" s="296"/>
      <c r="C608" s="296"/>
      <c r="D608" s="296"/>
      <c r="E608" s="296"/>
      <c r="F608" s="296"/>
      <c r="G608" s="296"/>
      <c r="H608" s="296"/>
      <c r="I608" s="296"/>
      <c r="J608" s="296"/>
      <c r="K608" s="296"/>
      <c r="L608" s="296"/>
      <c r="M608" s="296"/>
      <c r="N608" s="296"/>
      <c r="O608" s="296"/>
      <c r="P608" s="296"/>
      <c r="Q608" s="296"/>
      <c r="R608" s="296"/>
      <c r="S608" s="296"/>
      <c r="T608" s="296"/>
      <c r="U608" s="296"/>
      <c r="V608" s="296"/>
      <c r="W608" s="296"/>
      <c r="X608" s="296"/>
      <c r="Y608" s="296"/>
      <c r="Z608" s="296"/>
    </row>
    <row r="609">
      <c r="A609" s="296"/>
      <c r="B609" s="296"/>
      <c r="C609" s="296"/>
      <c r="D609" s="296"/>
      <c r="E609" s="296"/>
      <c r="F609" s="296"/>
      <c r="G609" s="296"/>
      <c r="H609" s="296"/>
      <c r="I609" s="296"/>
      <c r="J609" s="296"/>
      <c r="K609" s="296"/>
      <c r="L609" s="296"/>
      <c r="M609" s="296"/>
      <c r="N609" s="296"/>
      <c r="O609" s="296"/>
      <c r="P609" s="296"/>
      <c r="Q609" s="296"/>
      <c r="R609" s="296"/>
      <c r="S609" s="296"/>
      <c r="T609" s="296"/>
      <c r="U609" s="296"/>
      <c r="V609" s="296"/>
      <c r="W609" s="296"/>
      <c r="X609" s="296"/>
      <c r="Y609" s="296"/>
      <c r="Z609" s="296"/>
    </row>
    <row r="610">
      <c r="A610" s="296"/>
      <c r="B610" s="296"/>
      <c r="C610" s="296"/>
      <c r="D610" s="296"/>
      <c r="E610" s="296"/>
      <c r="F610" s="296"/>
      <c r="G610" s="296"/>
      <c r="H610" s="296"/>
      <c r="I610" s="296"/>
      <c r="J610" s="296"/>
      <c r="K610" s="296"/>
      <c r="L610" s="296"/>
      <c r="M610" s="296"/>
      <c r="N610" s="296"/>
      <c r="O610" s="296"/>
      <c r="P610" s="296"/>
      <c r="Q610" s="296"/>
      <c r="R610" s="296"/>
      <c r="S610" s="296"/>
      <c r="T610" s="296"/>
      <c r="U610" s="296"/>
      <c r="V610" s="296"/>
      <c r="W610" s="296"/>
      <c r="X610" s="296"/>
      <c r="Y610" s="296"/>
      <c r="Z610" s="296"/>
    </row>
    <row r="611">
      <c r="A611" s="296"/>
      <c r="B611" s="296"/>
      <c r="C611" s="296"/>
      <c r="D611" s="296"/>
      <c r="E611" s="296"/>
      <c r="F611" s="296"/>
      <c r="G611" s="296"/>
      <c r="H611" s="296"/>
      <c r="I611" s="296"/>
      <c r="J611" s="296"/>
      <c r="K611" s="296"/>
      <c r="L611" s="296"/>
      <c r="M611" s="296"/>
      <c r="N611" s="296"/>
      <c r="O611" s="296"/>
      <c r="P611" s="296"/>
      <c r="Q611" s="296"/>
      <c r="R611" s="296"/>
      <c r="S611" s="296"/>
      <c r="T611" s="296"/>
      <c r="U611" s="296"/>
      <c r="V611" s="296"/>
      <c r="W611" s="296"/>
      <c r="X611" s="296"/>
      <c r="Y611" s="296"/>
      <c r="Z611" s="296"/>
    </row>
    <row r="612">
      <c r="A612" s="296"/>
      <c r="B612" s="296"/>
      <c r="C612" s="296"/>
      <c r="D612" s="296"/>
      <c r="E612" s="296"/>
      <c r="F612" s="296"/>
      <c r="G612" s="296"/>
      <c r="H612" s="296"/>
      <c r="I612" s="296"/>
      <c r="J612" s="296"/>
      <c r="K612" s="296"/>
      <c r="L612" s="296"/>
      <c r="M612" s="296"/>
      <c r="N612" s="296"/>
      <c r="O612" s="296"/>
      <c r="P612" s="296"/>
      <c r="Q612" s="296"/>
      <c r="R612" s="296"/>
      <c r="S612" s="296"/>
      <c r="T612" s="296"/>
      <c r="U612" s="296"/>
      <c r="V612" s="296"/>
      <c r="W612" s="296"/>
      <c r="X612" s="296"/>
      <c r="Y612" s="296"/>
      <c r="Z612" s="296"/>
    </row>
    <row r="613">
      <c r="A613" s="296"/>
      <c r="B613" s="296"/>
      <c r="C613" s="296"/>
      <c r="D613" s="296"/>
      <c r="E613" s="296"/>
      <c r="F613" s="296"/>
      <c r="G613" s="296"/>
      <c r="H613" s="296"/>
      <c r="I613" s="296"/>
      <c r="J613" s="296"/>
      <c r="K613" s="296"/>
      <c r="L613" s="296"/>
      <c r="M613" s="296"/>
      <c r="N613" s="296"/>
      <c r="O613" s="296"/>
      <c r="P613" s="296"/>
      <c r="Q613" s="296"/>
      <c r="R613" s="296"/>
      <c r="S613" s="296"/>
      <c r="T613" s="296"/>
      <c r="U613" s="296"/>
      <c r="V613" s="296"/>
      <c r="W613" s="296"/>
      <c r="X613" s="296"/>
      <c r="Y613" s="296"/>
      <c r="Z613" s="296"/>
    </row>
    <row r="614">
      <c r="A614" s="296"/>
      <c r="B614" s="296"/>
      <c r="C614" s="296"/>
      <c r="D614" s="296"/>
      <c r="E614" s="296"/>
      <c r="F614" s="296"/>
      <c r="G614" s="296"/>
      <c r="H614" s="296"/>
      <c r="I614" s="296"/>
      <c r="J614" s="296"/>
      <c r="K614" s="296"/>
      <c r="L614" s="296"/>
      <c r="M614" s="296"/>
      <c r="N614" s="296"/>
      <c r="O614" s="296"/>
      <c r="P614" s="296"/>
      <c r="Q614" s="296"/>
      <c r="R614" s="296"/>
      <c r="S614" s="296"/>
      <c r="T614" s="296"/>
      <c r="U614" s="296"/>
      <c r="V614" s="296"/>
      <c r="W614" s="296"/>
      <c r="X614" s="296"/>
      <c r="Y614" s="296"/>
      <c r="Z614" s="296"/>
    </row>
    <row r="615">
      <c r="A615" s="296"/>
      <c r="B615" s="296"/>
      <c r="C615" s="296"/>
      <c r="D615" s="296"/>
      <c r="E615" s="296"/>
      <c r="F615" s="296"/>
      <c r="G615" s="296"/>
      <c r="H615" s="296"/>
      <c r="I615" s="296"/>
      <c r="J615" s="296"/>
      <c r="K615" s="296"/>
      <c r="L615" s="296"/>
      <c r="M615" s="296"/>
      <c r="N615" s="296"/>
      <c r="O615" s="296"/>
      <c r="P615" s="296"/>
      <c r="Q615" s="296"/>
      <c r="R615" s="296"/>
      <c r="S615" s="296"/>
      <c r="T615" s="296"/>
      <c r="U615" s="296"/>
      <c r="V615" s="296"/>
      <c r="W615" s="296"/>
      <c r="X615" s="296"/>
      <c r="Y615" s="296"/>
      <c r="Z615" s="296"/>
    </row>
    <row r="616">
      <c r="A616" s="296"/>
      <c r="B616" s="296"/>
      <c r="C616" s="296"/>
      <c r="D616" s="296"/>
      <c r="E616" s="296"/>
      <c r="F616" s="296"/>
      <c r="G616" s="296"/>
      <c r="H616" s="296"/>
      <c r="I616" s="296"/>
      <c r="J616" s="296"/>
      <c r="K616" s="296"/>
      <c r="L616" s="296"/>
      <c r="M616" s="296"/>
      <c r="N616" s="296"/>
      <c r="O616" s="296"/>
      <c r="P616" s="296"/>
      <c r="Q616" s="296"/>
      <c r="R616" s="296"/>
      <c r="S616" s="296"/>
      <c r="T616" s="296"/>
      <c r="U616" s="296"/>
      <c r="V616" s="296"/>
      <c r="W616" s="296"/>
      <c r="X616" s="296"/>
      <c r="Y616" s="296"/>
      <c r="Z616" s="296"/>
    </row>
    <row r="617">
      <c r="A617" s="296"/>
      <c r="B617" s="296"/>
      <c r="C617" s="296"/>
      <c r="D617" s="296"/>
      <c r="E617" s="296"/>
      <c r="F617" s="296"/>
      <c r="G617" s="296"/>
      <c r="H617" s="296"/>
      <c r="I617" s="296"/>
      <c r="J617" s="296"/>
      <c r="K617" s="296"/>
      <c r="L617" s="296"/>
      <c r="M617" s="296"/>
      <c r="N617" s="296"/>
      <c r="O617" s="296"/>
      <c r="P617" s="296"/>
      <c r="Q617" s="296"/>
      <c r="R617" s="296"/>
      <c r="S617" s="296"/>
      <c r="T617" s="296"/>
      <c r="U617" s="296"/>
      <c r="V617" s="296"/>
      <c r="W617" s="296"/>
      <c r="X617" s="296"/>
      <c r="Y617" s="296"/>
      <c r="Z617" s="296"/>
    </row>
    <row r="618">
      <c r="A618" s="296"/>
      <c r="B618" s="296"/>
      <c r="C618" s="296"/>
      <c r="D618" s="296"/>
      <c r="E618" s="296"/>
      <c r="F618" s="296"/>
      <c r="G618" s="296"/>
      <c r="H618" s="296"/>
      <c r="I618" s="296"/>
      <c r="J618" s="296"/>
      <c r="K618" s="296"/>
      <c r="L618" s="296"/>
      <c r="M618" s="296"/>
      <c r="N618" s="296"/>
      <c r="O618" s="296"/>
      <c r="P618" s="296"/>
      <c r="Q618" s="296"/>
      <c r="R618" s="296"/>
      <c r="S618" s="296"/>
      <c r="T618" s="296"/>
      <c r="U618" s="296"/>
      <c r="V618" s="296"/>
      <c r="W618" s="296"/>
      <c r="X618" s="296"/>
      <c r="Y618" s="296"/>
      <c r="Z618" s="296"/>
    </row>
    <row r="619">
      <c r="A619" s="296"/>
      <c r="B619" s="296"/>
      <c r="C619" s="296"/>
      <c r="D619" s="296"/>
      <c r="E619" s="296"/>
      <c r="F619" s="296"/>
      <c r="G619" s="296"/>
      <c r="H619" s="296"/>
      <c r="I619" s="296"/>
      <c r="J619" s="296"/>
      <c r="K619" s="296"/>
      <c r="L619" s="296"/>
      <c r="M619" s="296"/>
      <c r="N619" s="296"/>
      <c r="O619" s="296"/>
      <c r="P619" s="296"/>
      <c r="Q619" s="296"/>
      <c r="R619" s="296"/>
      <c r="S619" s="296"/>
      <c r="T619" s="296"/>
      <c r="U619" s="296"/>
      <c r="V619" s="296"/>
      <c r="W619" s="296"/>
      <c r="X619" s="296"/>
      <c r="Y619" s="296"/>
      <c r="Z619" s="296"/>
    </row>
    <row r="620">
      <c r="A620" s="296"/>
      <c r="B620" s="296"/>
      <c r="C620" s="296"/>
      <c r="D620" s="296"/>
      <c r="E620" s="296"/>
      <c r="F620" s="296"/>
      <c r="G620" s="296"/>
      <c r="H620" s="296"/>
      <c r="I620" s="296"/>
      <c r="J620" s="296"/>
      <c r="K620" s="296"/>
      <c r="L620" s="296"/>
      <c r="M620" s="296"/>
      <c r="N620" s="296"/>
      <c r="O620" s="296"/>
      <c r="P620" s="296"/>
      <c r="Q620" s="296"/>
      <c r="R620" s="296"/>
      <c r="S620" s="296"/>
      <c r="T620" s="296"/>
      <c r="U620" s="296"/>
      <c r="V620" s="296"/>
      <c r="W620" s="296"/>
      <c r="X620" s="296"/>
      <c r="Y620" s="296"/>
      <c r="Z620" s="296"/>
    </row>
    <row r="621">
      <c r="A621" s="296"/>
      <c r="B621" s="296"/>
      <c r="C621" s="296"/>
      <c r="D621" s="296"/>
      <c r="E621" s="296"/>
      <c r="F621" s="296"/>
      <c r="G621" s="296"/>
      <c r="H621" s="296"/>
      <c r="I621" s="296"/>
      <c r="J621" s="296"/>
      <c r="K621" s="296"/>
      <c r="L621" s="296"/>
      <c r="M621" s="296"/>
      <c r="N621" s="296"/>
      <c r="O621" s="296"/>
      <c r="P621" s="296"/>
      <c r="Q621" s="296"/>
      <c r="R621" s="296"/>
      <c r="S621" s="296"/>
      <c r="T621" s="296"/>
      <c r="U621" s="296"/>
      <c r="V621" s="296"/>
      <c r="W621" s="296"/>
      <c r="X621" s="296"/>
      <c r="Y621" s="296"/>
      <c r="Z621" s="296"/>
    </row>
    <row r="622">
      <c r="A622" s="296"/>
      <c r="B622" s="296"/>
      <c r="C622" s="296"/>
      <c r="D622" s="296"/>
      <c r="E622" s="296"/>
      <c r="F622" s="296"/>
      <c r="G622" s="296"/>
      <c r="H622" s="296"/>
      <c r="I622" s="296"/>
      <c r="J622" s="296"/>
      <c r="K622" s="296"/>
      <c r="L622" s="296"/>
      <c r="M622" s="296"/>
      <c r="N622" s="296"/>
      <c r="O622" s="296"/>
      <c r="P622" s="296"/>
      <c r="Q622" s="296"/>
      <c r="R622" s="296"/>
      <c r="S622" s="296"/>
      <c r="T622" s="296"/>
      <c r="U622" s="296"/>
      <c r="V622" s="296"/>
      <c r="W622" s="296"/>
      <c r="X622" s="296"/>
      <c r="Y622" s="296"/>
      <c r="Z622" s="296"/>
    </row>
    <row r="623">
      <c r="A623" s="296"/>
      <c r="B623" s="296"/>
      <c r="C623" s="296"/>
      <c r="D623" s="296"/>
      <c r="E623" s="296"/>
      <c r="F623" s="296"/>
      <c r="G623" s="296"/>
      <c r="H623" s="296"/>
      <c r="I623" s="296"/>
      <c r="J623" s="296"/>
      <c r="K623" s="296"/>
      <c r="L623" s="296"/>
      <c r="M623" s="296"/>
      <c r="N623" s="296"/>
      <c r="O623" s="296"/>
      <c r="P623" s="296"/>
      <c r="Q623" s="296"/>
      <c r="R623" s="296"/>
      <c r="S623" s="296"/>
      <c r="T623" s="296"/>
      <c r="U623" s="296"/>
      <c r="V623" s="296"/>
      <c r="W623" s="296"/>
      <c r="X623" s="296"/>
      <c r="Y623" s="296"/>
      <c r="Z623" s="296"/>
    </row>
    <row r="624">
      <c r="A624" s="296"/>
      <c r="B624" s="296"/>
      <c r="C624" s="296"/>
      <c r="D624" s="296"/>
      <c r="E624" s="296"/>
      <c r="F624" s="296"/>
      <c r="G624" s="296"/>
      <c r="H624" s="296"/>
      <c r="I624" s="296"/>
      <c r="J624" s="296"/>
      <c r="K624" s="296"/>
      <c r="L624" s="296"/>
      <c r="M624" s="296"/>
      <c r="N624" s="296"/>
      <c r="O624" s="296"/>
      <c r="P624" s="296"/>
      <c r="Q624" s="296"/>
      <c r="R624" s="296"/>
      <c r="S624" s="296"/>
      <c r="T624" s="296"/>
      <c r="U624" s="296"/>
      <c r="V624" s="296"/>
      <c r="W624" s="296"/>
      <c r="X624" s="296"/>
      <c r="Y624" s="296"/>
      <c r="Z624" s="296"/>
    </row>
    <row r="625">
      <c r="A625" s="296"/>
      <c r="B625" s="296"/>
      <c r="C625" s="296"/>
      <c r="D625" s="296"/>
      <c r="E625" s="296"/>
      <c r="F625" s="296"/>
      <c r="G625" s="296"/>
      <c r="H625" s="296"/>
      <c r="I625" s="296"/>
      <c r="J625" s="296"/>
      <c r="K625" s="296"/>
      <c r="L625" s="296"/>
      <c r="M625" s="296"/>
      <c r="N625" s="296"/>
      <c r="O625" s="296"/>
      <c r="P625" s="296"/>
      <c r="Q625" s="296"/>
      <c r="R625" s="296"/>
      <c r="S625" s="296"/>
      <c r="T625" s="296"/>
      <c r="U625" s="296"/>
      <c r="V625" s="296"/>
      <c r="W625" s="296"/>
      <c r="X625" s="296"/>
      <c r="Y625" s="296"/>
      <c r="Z625" s="296"/>
    </row>
    <row r="626">
      <c r="A626" s="296"/>
      <c r="B626" s="296"/>
      <c r="C626" s="296"/>
      <c r="D626" s="296"/>
      <c r="E626" s="296"/>
      <c r="F626" s="296"/>
      <c r="G626" s="296"/>
      <c r="H626" s="296"/>
      <c r="I626" s="296"/>
      <c r="J626" s="296"/>
      <c r="K626" s="296"/>
      <c r="L626" s="296"/>
      <c r="M626" s="296"/>
      <c r="N626" s="296"/>
      <c r="O626" s="296"/>
      <c r="P626" s="296"/>
      <c r="Q626" s="296"/>
      <c r="R626" s="296"/>
      <c r="S626" s="296"/>
      <c r="T626" s="296"/>
      <c r="U626" s="296"/>
      <c r="V626" s="296"/>
      <c r="W626" s="296"/>
      <c r="X626" s="296"/>
      <c r="Y626" s="296"/>
      <c r="Z626" s="296"/>
    </row>
    <row r="627">
      <c r="A627" s="296"/>
      <c r="B627" s="296"/>
      <c r="C627" s="296"/>
      <c r="D627" s="296"/>
      <c r="E627" s="296"/>
      <c r="F627" s="296"/>
      <c r="G627" s="296"/>
      <c r="H627" s="296"/>
      <c r="I627" s="296"/>
      <c r="J627" s="296"/>
      <c r="K627" s="296"/>
      <c r="L627" s="296"/>
      <c r="M627" s="296"/>
      <c r="N627" s="296"/>
      <c r="O627" s="296"/>
      <c r="P627" s="296"/>
      <c r="Q627" s="296"/>
      <c r="R627" s="296"/>
      <c r="S627" s="296"/>
      <c r="T627" s="296"/>
      <c r="U627" s="296"/>
      <c r="V627" s="296"/>
      <c r="W627" s="296"/>
      <c r="X627" s="296"/>
      <c r="Y627" s="296"/>
      <c r="Z627" s="296"/>
    </row>
    <row r="628">
      <c r="A628" s="296"/>
      <c r="B628" s="296"/>
      <c r="C628" s="296"/>
      <c r="D628" s="296"/>
      <c r="E628" s="296"/>
      <c r="F628" s="296"/>
      <c r="G628" s="296"/>
      <c r="H628" s="296"/>
      <c r="I628" s="296"/>
      <c r="J628" s="296"/>
      <c r="K628" s="296"/>
      <c r="L628" s="296"/>
      <c r="M628" s="296"/>
      <c r="N628" s="296"/>
      <c r="O628" s="296"/>
      <c r="P628" s="296"/>
      <c r="Q628" s="296"/>
      <c r="R628" s="296"/>
      <c r="S628" s="296"/>
      <c r="T628" s="296"/>
      <c r="U628" s="296"/>
      <c r="V628" s="296"/>
      <c r="W628" s="296"/>
      <c r="X628" s="296"/>
      <c r="Y628" s="296"/>
      <c r="Z628" s="296"/>
    </row>
    <row r="629">
      <c r="A629" s="296"/>
      <c r="B629" s="296"/>
      <c r="C629" s="296"/>
      <c r="D629" s="296"/>
      <c r="E629" s="296"/>
      <c r="F629" s="296"/>
      <c r="G629" s="296"/>
      <c r="H629" s="296"/>
      <c r="I629" s="296"/>
      <c r="J629" s="296"/>
      <c r="K629" s="296"/>
      <c r="L629" s="296"/>
      <c r="M629" s="296"/>
      <c r="N629" s="296"/>
      <c r="O629" s="296"/>
      <c r="P629" s="296"/>
      <c r="Q629" s="296"/>
      <c r="R629" s="296"/>
      <c r="S629" s="296"/>
      <c r="T629" s="296"/>
      <c r="U629" s="296"/>
      <c r="V629" s="296"/>
      <c r="W629" s="296"/>
      <c r="X629" s="296"/>
      <c r="Y629" s="296"/>
      <c r="Z629" s="296"/>
    </row>
    <row r="630">
      <c r="A630" s="296"/>
      <c r="B630" s="296"/>
      <c r="C630" s="296"/>
      <c r="D630" s="296"/>
      <c r="E630" s="296"/>
      <c r="F630" s="296"/>
      <c r="G630" s="296"/>
      <c r="H630" s="296"/>
      <c r="I630" s="296"/>
      <c r="J630" s="296"/>
      <c r="K630" s="296"/>
      <c r="L630" s="296"/>
      <c r="M630" s="296"/>
      <c r="N630" s="296"/>
      <c r="O630" s="296"/>
      <c r="P630" s="296"/>
      <c r="Q630" s="296"/>
      <c r="R630" s="296"/>
      <c r="S630" s="296"/>
      <c r="T630" s="296"/>
      <c r="U630" s="296"/>
      <c r="V630" s="296"/>
      <c r="W630" s="296"/>
      <c r="X630" s="296"/>
      <c r="Y630" s="296"/>
      <c r="Z630" s="296"/>
    </row>
    <row r="631">
      <c r="A631" s="296"/>
      <c r="B631" s="296"/>
      <c r="C631" s="296"/>
      <c r="D631" s="296"/>
      <c r="E631" s="296"/>
      <c r="F631" s="296"/>
      <c r="G631" s="296"/>
      <c r="H631" s="296"/>
      <c r="I631" s="296"/>
      <c r="J631" s="296"/>
      <c r="K631" s="296"/>
      <c r="L631" s="296"/>
      <c r="M631" s="296"/>
      <c r="N631" s="296"/>
      <c r="O631" s="296"/>
      <c r="P631" s="296"/>
      <c r="Q631" s="296"/>
      <c r="R631" s="296"/>
      <c r="S631" s="296"/>
      <c r="T631" s="296"/>
      <c r="U631" s="296"/>
      <c r="V631" s="296"/>
      <c r="W631" s="296"/>
      <c r="X631" s="296"/>
      <c r="Y631" s="296"/>
      <c r="Z631" s="296"/>
    </row>
    <row r="632">
      <c r="A632" s="296"/>
      <c r="B632" s="296"/>
      <c r="C632" s="296"/>
      <c r="D632" s="296"/>
      <c r="E632" s="296"/>
      <c r="F632" s="296"/>
      <c r="G632" s="296"/>
      <c r="H632" s="296"/>
      <c r="I632" s="296"/>
      <c r="J632" s="296"/>
      <c r="K632" s="296"/>
      <c r="L632" s="296"/>
      <c r="M632" s="296"/>
      <c r="N632" s="296"/>
      <c r="O632" s="296"/>
      <c r="P632" s="296"/>
      <c r="Q632" s="296"/>
      <c r="R632" s="296"/>
      <c r="S632" s="296"/>
      <c r="T632" s="296"/>
      <c r="U632" s="296"/>
      <c r="V632" s="296"/>
      <c r="W632" s="296"/>
      <c r="X632" s="296"/>
      <c r="Y632" s="296"/>
      <c r="Z632" s="296"/>
    </row>
    <row r="633">
      <c r="A633" s="296"/>
      <c r="B633" s="296"/>
      <c r="C633" s="296"/>
      <c r="D633" s="296"/>
      <c r="E633" s="296"/>
      <c r="F633" s="296"/>
      <c r="G633" s="296"/>
      <c r="H633" s="296"/>
      <c r="I633" s="296"/>
      <c r="J633" s="296"/>
      <c r="K633" s="296"/>
      <c r="L633" s="296"/>
      <c r="M633" s="296"/>
      <c r="N633" s="296"/>
      <c r="O633" s="296"/>
      <c r="P633" s="296"/>
      <c r="Q633" s="296"/>
      <c r="R633" s="296"/>
      <c r="S633" s="296"/>
      <c r="T633" s="296"/>
      <c r="U633" s="296"/>
      <c r="V633" s="296"/>
      <c r="W633" s="296"/>
      <c r="X633" s="296"/>
      <c r="Y633" s="296"/>
      <c r="Z633" s="296"/>
    </row>
    <row r="634">
      <c r="A634" s="296"/>
      <c r="B634" s="296"/>
      <c r="C634" s="296"/>
      <c r="D634" s="296"/>
      <c r="E634" s="296"/>
      <c r="F634" s="296"/>
      <c r="G634" s="296"/>
      <c r="H634" s="296"/>
      <c r="I634" s="296"/>
      <c r="J634" s="296"/>
      <c r="K634" s="296"/>
      <c r="L634" s="296"/>
      <c r="M634" s="296"/>
      <c r="N634" s="296"/>
      <c r="O634" s="296"/>
      <c r="P634" s="296"/>
      <c r="Q634" s="296"/>
      <c r="R634" s="296"/>
      <c r="S634" s="296"/>
      <c r="T634" s="296"/>
      <c r="U634" s="296"/>
      <c r="V634" s="296"/>
      <c r="W634" s="296"/>
      <c r="X634" s="296"/>
      <c r="Y634" s="296"/>
      <c r="Z634" s="296"/>
    </row>
    <row r="635">
      <c r="A635" s="296"/>
      <c r="B635" s="296"/>
      <c r="C635" s="296"/>
      <c r="D635" s="296"/>
      <c r="E635" s="296"/>
      <c r="F635" s="296"/>
      <c r="G635" s="296"/>
      <c r="H635" s="296"/>
      <c r="I635" s="296"/>
      <c r="J635" s="296"/>
      <c r="K635" s="296"/>
      <c r="L635" s="296"/>
      <c r="M635" s="296"/>
      <c r="N635" s="296"/>
      <c r="O635" s="296"/>
      <c r="P635" s="296"/>
      <c r="Q635" s="296"/>
      <c r="R635" s="296"/>
      <c r="S635" s="296"/>
      <c r="T635" s="296"/>
      <c r="U635" s="296"/>
      <c r="V635" s="296"/>
      <c r="W635" s="296"/>
      <c r="X635" s="296"/>
      <c r="Y635" s="296"/>
      <c r="Z635" s="296"/>
    </row>
    <row r="636">
      <c r="A636" s="296"/>
      <c r="B636" s="296"/>
      <c r="C636" s="296"/>
      <c r="D636" s="296"/>
      <c r="E636" s="296"/>
      <c r="F636" s="296"/>
      <c r="G636" s="296"/>
      <c r="H636" s="296"/>
      <c r="I636" s="296"/>
      <c r="J636" s="296"/>
      <c r="K636" s="296"/>
      <c r="L636" s="296"/>
      <c r="M636" s="296"/>
      <c r="N636" s="296"/>
      <c r="O636" s="296"/>
      <c r="P636" s="296"/>
      <c r="Q636" s="296"/>
      <c r="R636" s="296"/>
      <c r="S636" s="296"/>
      <c r="T636" s="296"/>
      <c r="U636" s="296"/>
      <c r="V636" s="296"/>
      <c r="W636" s="296"/>
      <c r="X636" s="296"/>
      <c r="Y636" s="296"/>
      <c r="Z636" s="296"/>
    </row>
    <row r="637">
      <c r="A637" s="296"/>
      <c r="B637" s="296"/>
      <c r="C637" s="296"/>
      <c r="D637" s="296"/>
      <c r="E637" s="296"/>
      <c r="F637" s="296"/>
      <c r="G637" s="296"/>
      <c r="H637" s="296"/>
      <c r="I637" s="296"/>
      <c r="J637" s="296"/>
      <c r="K637" s="296"/>
      <c r="L637" s="296"/>
      <c r="M637" s="296"/>
      <c r="N637" s="296"/>
      <c r="O637" s="296"/>
      <c r="P637" s="296"/>
      <c r="Q637" s="296"/>
      <c r="R637" s="296"/>
      <c r="S637" s="296"/>
      <c r="T637" s="296"/>
      <c r="U637" s="296"/>
      <c r="V637" s="296"/>
      <c r="W637" s="296"/>
      <c r="X637" s="296"/>
      <c r="Y637" s="296"/>
      <c r="Z637" s="296"/>
    </row>
    <row r="638">
      <c r="A638" s="296"/>
      <c r="B638" s="296"/>
      <c r="C638" s="296"/>
      <c r="D638" s="296"/>
      <c r="E638" s="296"/>
      <c r="F638" s="296"/>
      <c r="G638" s="296"/>
      <c r="H638" s="296"/>
      <c r="I638" s="296"/>
      <c r="J638" s="296"/>
      <c r="K638" s="296"/>
      <c r="L638" s="296"/>
      <c r="M638" s="296"/>
      <c r="N638" s="296"/>
      <c r="O638" s="296"/>
      <c r="P638" s="296"/>
      <c r="Q638" s="296"/>
      <c r="R638" s="296"/>
      <c r="S638" s="296"/>
      <c r="T638" s="296"/>
      <c r="U638" s="296"/>
      <c r="V638" s="296"/>
      <c r="W638" s="296"/>
      <c r="X638" s="296"/>
      <c r="Y638" s="296"/>
      <c r="Z638" s="296"/>
    </row>
    <row r="639">
      <c r="A639" s="296"/>
      <c r="B639" s="296"/>
      <c r="C639" s="296"/>
      <c r="D639" s="296"/>
      <c r="E639" s="296"/>
      <c r="F639" s="296"/>
      <c r="G639" s="296"/>
      <c r="H639" s="296"/>
      <c r="I639" s="296"/>
      <c r="J639" s="296"/>
      <c r="K639" s="296"/>
      <c r="L639" s="296"/>
      <c r="M639" s="296"/>
      <c r="N639" s="296"/>
      <c r="O639" s="296"/>
      <c r="P639" s="296"/>
      <c r="Q639" s="296"/>
      <c r="R639" s="296"/>
      <c r="S639" s="296"/>
      <c r="T639" s="296"/>
      <c r="U639" s="296"/>
      <c r="V639" s="296"/>
      <c r="W639" s="296"/>
      <c r="X639" s="296"/>
      <c r="Y639" s="296"/>
      <c r="Z639" s="296"/>
    </row>
    <row r="640">
      <c r="A640" s="296"/>
      <c r="B640" s="296"/>
      <c r="C640" s="296"/>
      <c r="D640" s="296"/>
      <c r="E640" s="296"/>
      <c r="F640" s="296"/>
      <c r="G640" s="296"/>
      <c r="H640" s="296"/>
      <c r="I640" s="296"/>
      <c r="J640" s="296"/>
      <c r="K640" s="296"/>
      <c r="L640" s="296"/>
      <c r="M640" s="296"/>
      <c r="N640" s="296"/>
      <c r="O640" s="296"/>
      <c r="P640" s="296"/>
      <c r="Q640" s="296"/>
      <c r="R640" s="296"/>
      <c r="S640" s="296"/>
      <c r="T640" s="296"/>
      <c r="U640" s="296"/>
      <c r="V640" s="296"/>
      <c r="W640" s="296"/>
      <c r="X640" s="296"/>
      <c r="Y640" s="296"/>
      <c r="Z640" s="296"/>
    </row>
    <row r="641">
      <c r="A641" s="296"/>
      <c r="B641" s="296"/>
      <c r="C641" s="296"/>
      <c r="D641" s="296"/>
      <c r="E641" s="296"/>
      <c r="F641" s="296"/>
      <c r="G641" s="296"/>
      <c r="H641" s="296"/>
      <c r="I641" s="296"/>
      <c r="J641" s="296"/>
      <c r="K641" s="296"/>
      <c r="L641" s="296"/>
      <c r="M641" s="296"/>
      <c r="N641" s="296"/>
      <c r="O641" s="296"/>
      <c r="P641" s="296"/>
      <c r="Q641" s="296"/>
      <c r="R641" s="296"/>
      <c r="S641" s="296"/>
      <c r="T641" s="296"/>
      <c r="U641" s="296"/>
      <c r="V641" s="296"/>
      <c r="W641" s="296"/>
      <c r="X641" s="296"/>
      <c r="Y641" s="296"/>
      <c r="Z641" s="296"/>
    </row>
    <row r="642">
      <c r="A642" s="296"/>
      <c r="B642" s="296"/>
      <c r="C642" s="296"/>
      <c r="D642" s="296"/>
      <c r="E642" s="296"/>
      <c r="F642" s="296"/>
      <c r="G642" s="296"/>
      <c r="H642" s="296"/>
      <c r="I642" s="296"/>
      <c r="J642" s="296"/>
      <c r="K642" s="296"/>
      <c r="L642" s="296"/>
      <c r="M642" s="296"/>
      <c r="N642" s="296"/>
      <c r="O642" s="296"/>
      <c r="P642" s="296"/>
      <c r="Q642" s="296"/>
      <c r="R642" s="296"/>
      <c r="S642" s="296"/>
      <c r="T642" s="296"/>
      <c r="U642" s="296"/>
      <c r="V642" s="296"/>
      <c r="W642" s="296"/>
      <c r="X642" s="296"/>
      <c r="Y642" s="296"/>
      <c r="Z642" s="296"/>
    </row>
    <row r="643">
      <c r="A643" s="296"/>
      <c r="B643" s="296"/>
      <c r="C643" s="296"/>
      <c r="D643" s="296"/>
      <c r="E643" s="296"/>
      <c r="F643" s="296"/>
      <c r="G643" s="296"/>
      <c r="H643" s="296"/>
      <c r="I643" s="296"/>
      <c r="J643" s="296"/>
      <c r="K643" s="296"/>
      <c r="L643" s="296"/>
      <c r="M643" s="296"/>
      <c r="N643" s="296"/>
      <c r="O643" s="296"/>
      <c r="P643" s="296"/>
      <c r="Q643" s="296"/>
      <c r="R643" s="296"/>
      <c r="S643" s="296"/>
      <c r="T643" s="296"/>
      <c r="U643" s="296"/>
      <c r="V643" s="296"/>
      <c r="W643" s="296"/>
      <c r="X643" s="296"/>
      <c r="Y643" s="296"/>
      <c r="Z643" s="296"/>
    </row>
    <row r="644">
      <c r="A644" s="296"/>
      <c r="B644" s="296"/>
      <c r="C644" s="296"/>
      <c r="D644" s="296"/>
      <c r="E644" s="296"/>
      <c r="F644" s="296"/>
      <c r="G644" s="296"/>
      <c r="H644" s="296"/>
      <c r="I644" s="296"/>
      <c r="J644" s="296"/>
      <c r="K644" s="296"/>
      <c r="L644" s="296"/>
      <c r="M644" s="296"/>
      <c r="N644" s="296"/>
      <c r="O644" s="296"/>
      <c r="P644" s="296"/>
      <c r="Q644" s="296"/>
      <c r="R644" s="296"/>
      <c r="S644" s="296"/>
      <c r="T644" s="296"/>
      <c r="U644" s="296"/>
      <c r="V644" s="296"/>
      <c r="W644" s="296"/>
      <c r="X644" s="296"/>
      <c r="Y644" s="296"/>
      <c r="Z644" s="296"/>
    </row>
    <row r="645">
      <c r="A645" s="296"/>
      <c r="B645" s="296"/>
      <c r="C645" s="296"/>
      <c r="D645" s="296"/>
      <c r="E645" s="296"/>
      <c r="F645" s="296"/>
      <c r="G645" s="296"/>
      <c r="H645" s="296"/>
      <c r="I645" s="296"/>
      <c r="J645" s="296"/>
      <c r="K645" s="296"/>
      <c r="L645" s="296"/>
      <c r="M645" s="296"/>
      <c r="N645" s="296"/>
      <c r="O645" s="296"/>
      <c r="P645" s="296"/>
      <c r="Q645" s="296"/>
      <c r="R645" s="296"/>
      <c r="S645" s="296"/>
      <c r="T645" s="296"/>
      <c r="U645" s="296"/>
      <c r="V645" s="296"/>
      <c r="W645" s="296"/>
      <c r="X645" s="296"/>
      <c r="Y645" s="296"/>
      <c r="Z645" s="296"/>
    </row>
    <row r="646">
      <c r="A646" s="296"/>
      <c r="B646" s="296"/>
      <c r="C646" s="296"/>
      <c r="D646" s="296"/>
      <c r="E646" s="296"/>
      <c r="F646" s="296"/>
      <c r="G646" s="296"/>
      <c r="H646" s="296"/>
      <c r="I646" s="296"/>
      <c r="J646" s="296"/>
      <c r="K646" s="296"/>
      <c r="L646" s="296"/>
      <c r="M646" s="296"/>
      <c r="N646" s="296"/>
      <c r="O646" s="296"/>
      <c r="P646" s="296"/>
      <c r="Q646" s="296"/>
      <c r="R646" s="296"/>
      <c r="S646" s="296"/>
      <c r="T646" s="296"/>
      <c r="U646" s="296"/>
      <c r="V646" s="296"/>
      <c r="W646" s="296"/>
      <c r="X646" s="296"/>
      <c r="Y646" s="296"/>
      <c r="Z646" s="296"/>
    </row>
    <row r="647">
      <c r="A647" s="296"/>
      <c r="B647" s="296"/>
      <c r="C647" s="296"/>
      <c r="D647" s="296"/>
      <c r="E647" s="296"/>
      <c r="F647" s="296"/>
      <c r="G647" s="296"/>
      <c r="H647" s="296"/>
      <c r="I647" s="296"/>
      <c r="J647" s="296"/>
      <c r="K647" s="296"/>
      <c r="L647" s="296"/>
      <c r="M647" s="296"/>
      <c r="N647" s="296"/>
      <c r="O647" s="296"/>
      <c r="P647" s="296"/>
      <c r="Q647" s="296"/>
      <c r="R647" s="296"/>
      <c r="S647" s="296"/>
      <c r="T647" s="296"/>
      <c r="U647" s="296"/>
      <c r="V647" s="296"/>
      <c r="W647" s="296"/>
      <c r="X647" s="296"/>
      <c r="Y647" s="296"/>
      <c r="Z647" s="296"/>
    </row>
    <row r="648">
      <c r="A648" s="296"/>
      <c r="B648" s="296"/>
      <c r="C648" s="296"/>
      <c r="D648" s="296"/>
      <c r="E648" s="296"/>
      <c r="F648" s="296"/>
      <c r="G648" s="296"/>
      <c r="H648" s="296"/>
      <c r="I648" s="296"/>
      <c r="J648" s="296"/>
      <c r="K648" s="296"/>
      <c r="L648" s="296"/>
      <c r="M648" s="296"/>
      <c r="N648" s="296"/>
      <c r="O648" s="296"/>
      <c r="P648" s="296"/>
      <c r="Q648" s="296"/>
      <c r="R648" s="296"/>
      <c r="S648" s="296"/>
      <c r="T648" s="296"/>
      <c r="U648" s="296"/>
      <c r="V648" s="296"/>
      <c r="W648" s="296"/>
      <c r="X648" s="296"/>
      <c r="Y648" s="296"/>
      <c r="Z648" s="296"/>
    </row>
    <row r="649">
      <c r="A649" s="296"/>
      <c r="B649" s="296"/>
      <c r="C649" s="296"/>
      <c r="D649" s="296"/>
      <c r="E649" s="296"/>
      <c r="F649" s="296"/>
      <c r="G649" s="296"/>
      <c r="H649" s="296"/>
      <c r="I649" s="296"/>
      <c r="J649" s="296"/>
      <c r="K649" s="296"/>
      <c r="L649" s="296"/>
      <c r="M649" s="296"/>
      <c r="N649" s="296"/>
      <c r="O649" s="296"/>
      <c r="P649" s="296"/>
      <c r="Q649" s="296"/>
      <c r="R649" s="296"/>
      <c r="S649" s="296"/>
      <c r="T649" s="296"/>
      <c r="U649" s="296"/>
      <c r="V649" s="296"/>
      <c r="W649" s="296"/>
      <c r="X649" s="296"/>
      <c r="Y649" s="296"/>
      <c r="Z649" s="296"/>
    </row>
    <row r="650">
      <c r="A650" s="296"/>
      <c r="B650" s="296"/>
      <c r="C650" s="296"/>
      <c r="D650" s="296"/>
      <c r="E650" s="296"/>
      <c r="F650" s="296"/>
      <c r="G650" s="296"/>
      <c r="H650" s="296"/>
      <c r="I650" s="296"/>
      <c r="J650" s="296"/>
      <c r="K650" s="296"/>
      <c r="L650" s="296"/>
      <c r="M650" s="296"/>
      <c r="N650" s="296"/>
      <c r="O650" s="296"/>
      <c r="P650" s="296"/>
      <c r="Q650" s="296"/>
      <c r="R650" s="296"/>
      <c r="S650" s="296"/>
      <c r="T650" s="296"/>
      <c r="U650" s="296"/>
      <c r="V650" s="296"/>
      <c r="W650" s="296"/>
      <c r="X650" s="296"/>
      <c r="Y650" s="296"/>
      <c r="Z650" s="296"/>
    </row>
    <row r="651">
      <c r="A651" s="296"/>
      <c r="B651" s="296"/>
      <c r="C651" s="296"/>
      <c r="D651" s="296"/>
      <c r="E651" s="296"/>
      <c r="F651" s="296"/>
      <c r="G651" s="296"/>
      <c r="H651" s="296"/>
      <c r="I651" s="296"/>
      <c r="J651" s="296"/>
      <c r="K651" s="296"/>
      <c r="L651" s="296"/>
      <c r="M651" s="296"/>
      <c r="N651" s="296"/>
      <c r="O651" s="296"/>
      <c r="P651" s="296"/>
      <c r="Q651" s="296"/>
      <c r="R651" s="296"/>
      <c r="S651" s="296"/>
      <c r="T651" s="296"/>
      <c r="U651" s="296"/>
      <c r="V651" s="296"/>
      <c r="W651" s="296"/>
      <c r="X651" s="296"/>
      <c r="Y651" s="296"/>
      <c r="Z651" s="296"/>
    </row>
    <row r="652">
      <c r="A652" s="296"/>
      <c r="B652" s="296"/>
      <c r="C652" s="296"/>
      <c r="D652" s="296"/>
      <c r="E652" s="296"/>
      <c r="F652" s="296"/>
      <c r="G652" s="296"/>
      <c r="H652" s="296"/>
      <c r="I652" s="296"/>
      <c r="J652" s="296"/>
      <c r="K652" s="296"/>
      <c r="L652" s="296"/>
      <c r="M652" s="296"/>
      <c r="N652" s="296"/>
      <c r="O652" s="296"/>
      <c r="P652" s="296"/>
      <c r="Q652" s="296"/>
      <c r="R652" s="296"/>
      <c r="S652" s="296"/>
      <c r="T652" s="296"/>
      <c r="U652" s="296"/>
      <c r="V652" s="296"/>
      <c r="W652" s="296"/>
      <c r="X652" s="296"/>
      <c r="Y652" s="296"/>
      <c r="Z652" s="296"/>
    </row>
    <row r="653">
      <c r="A653" s="296"/>
      <c r="B653" s="296"/>
      <c r="C653" s="296"/>
      <c r="D653" s="296"/>
      <c r="E653" s="296"/>
      <c r="F653" s="296"/>
      <c r="G653" s="296"/>
      <c r="H653" s="296"/>
      <c r="I653" s="296"/>
      <c r="J653" s="296"/>
      <c r="K653" s="296"/>
      <c r="L653" s="296"/>
      <c r="M653" s="296"/>
      <c r="N653" s="296"/>
      <c r="O653" s="296"/>
      <c r="P653" s="296"/>
      <c r="Q653" s="296"/>
      <c r="R653" s="296"/>
      <c r="S653" s="296"/>
      <c r="T653" s="296"/>
      <c r="U653" s="296"/>
      <c r="V653" s="296"/>
      <c r="W653" s="296"/>
      <c r="X653" s="296"/>
      <c r="Y653" s="296"/>
      <c r="Z653" s="296"/>
    </row>
    <row r="654">
      <c r="A654" s="296"/>
      <c r="B654" s="296"/>
      <c r="C654" s="296"/>
      <c r="D654" s="296"/>
      <c r="E654" s="296"/>
      <c r="F654" s="296"/>
      <c r="G654" s="296"/>
      <c r="H654" s="296"/>
      <c r="I654" s="296"/>
      <c r="J654" s="296"/>
      <c r="K654" s="296"/>
      <c r="L654" s="296"/>
      <c r="M654" s="296"/>
      <c r="N654" s="296"/>
      <c r="O654" s="296"/>
      <c r="P654" s="296"/>
      <c r="Q654" s="296"/>
      <c r="R654" s="296"/>
      <c r="S654" s="296"/>
      <c r="T654" s="296"/>
      <c r="U654" s="296"/>
      <c r="V654" s="296"/>
      <c r="W654" s="296"/>
      <c r="X654" s="296"/>
      <c r="Y654" s="296"/>
      <c r="Z654" s="296"/>
    </row>
    <row r="655">
      <c r="A655" s="296"/>
      <c r="B655" s="296"/>
      <c r="C655" s="296"/>
      <c r="D655" s="296"/>
      <c r="E655" s="296"/>
      <c r="F655" s="296"/>
      <c r="G655" s="296"/>
      <c r="H655" s="296"/>
      <c r="I655" s="296"/>
      <c r="J655" s="296"/>
      <c r="K655" s="296"/>
      <c r="L655" s="296"/>
      <c r="M655" s="296"/>
      <c r="N655" s="296"/>
      <c r="O655" s="296"/>
      <c r="P655" s="296"/>
      <c r="Q655" s="296"/>
      <c r="R655" s="296"/>
      <c r="S655" s="296"/>
      <c r="T655" s="296"/>
      <c r="U655" s="296"/>
      <c r="V655" s="296"/>
      <c r="W655" s="296"/>
      <c r="X655" s="296"/>
      <c r="Y655" s="296"/>
      <c r="Z655" s="296"/>
    </row>
    <row r="656">
      <c r="A656" s="296"/>
      <c r="B656" s="296"/>
      <c r="C656" s="296"/>
      <c r="D656" s="296"/>
      <c r="E656" s="296"/>
      <c r="F656" s="296"/>
      <c r="G656" s="296"/>
      <c r="H656" s="296"/>
      <c r="I656" s="296"/>
      <c r="J656" s="296"/>
      <c r="K656" s="296"/>
      <c r="L656" s="296"/>
      <c r="M656" s="296"/>
      <c r="N656" s="296"/>
      <c r="O656" s="296"/>
      <c r="P656" s="296"/>
      <c r="Q656" s="296"/>
      <c r="R656" s="296"/>
      <c r="S656" s="296"/>
      <c r="T656" s="296"/>
      <c r="U656" s="296"/>
      <c r="V656" s="296"/>
      <c r="W656" s="296"/>
      <c r="X656" s="296"/>
      <c r="Y656" s="296"/>
      <c r="Z656" s="296"/>
    </row>
    <row r="657">
      <c r="A657" s="296"/>
      <c r="B657" s="296"/>
      <c r="C657" s="296"/>
      <c r="D657" s="296"/>
      <c r="E657" s="296"/>
      <c r="F657" s="296"/>
      <c r="G657" s="296"/>
      <c r="H657" s="296"/>
      <c r="I657" s="296"/>
      <c r="J657" s="296"/>
      <c r="K657" s="296"/>
      <c r="L657" s="296"/>
      <c r="M657" s="296"/>
      <c r="N657" s="296"/>
      <c r="O657" s="296"/>
      <c r="P657" s="296"/>
      <c r="Q657" s="296"/>
      <c r="R657" s="296"/>
      <c r="S657" s="296"/>
      <c r="T657" s="296"/>
      <c r="U657" s="296"/>
      <c r="V657" s="296"/>
      <c r="W657" s="296"/>
      <c r="X657" s="296"/>
      <c r="Y657" s="296"/>
      <c r="Z657" s="296"/>
    </row>
    <row r="658">
      <c r="A658" s="296"/>
      <c r="B658" s="296"/>
      <c r="C658" s="296"/>
      <c r="D658" s="296"/>
      <c r="E658" s="296"/>
      <c r="F658" s="296"/>
      <c r="G658" s="296"/>
      <c r="H658" s="296"/>
      <c r="I658" s="296"/>
      <c r="J658" s="296"/>
      <c r="K658" s="296"/>
      <c r="L658" s="296"/>
      <c r="M658" s="296"/>
      <c r="N658" s="296"/>
      <c r="O658" s="296"/>
      <c r="P658" s="296"/>
      <c r="Q658" s="296"/>
      <c r="R658" s="296"/>
      <c r="S658" s="296"/>
      <c r="T658" s="296"/>
      <c r="U658" s="296"/>
      <c r="V658" s="296"/>
      <c r="W658" s="296"/>
      <c r="X658" s="296"/>
      <c r="Y658" s="296"/>
      <c r="Z658" s="296"/>
    </row>
    <row r="659">
      <c r="A659" s="296"/>
      <c r="B659" s="296"/>
      <c r="C659" s="296"/>
      <c r="D659" s="296"/>
      <c r="E659" s="296"/>
      <c r="F659" s="296"/>
      <c r="G659" s="296"/>
      <c r="H659" s="296"/>
      <c r="I659" s="296"/>
      <c r="J659" s="296"/>
      <c r="K659" s="296"/>
      <c r="L659" s="296"/>
      <c r="M659" s="296"/>
      <c r="N659" s="296"/>
      <c r="O659" s="296"/>
      <c r="P659" s="296"/>
      <c r="Q659" s="296"/>
      <c r="R659" s="296"/>
      <c r="S659" s="296"/>
      <c r="T659" s="296"/>
      <c r="U659" s="296"/>
      <c r="V659" s="296"/>
      <c r="W659" s="296"/>
      <c r="X659" s="296"/>
      <c r="Y659" s="296"/>
      <c r="Z659" s="296"/>
    </row>
    <row r="660">
      <c r="A660" s="296"/>
      <c r="B660" s="296"/>
      <c r="C660" s="296"/>
      <c r="D660" s="296"/>
      <c r="E660" s="296"/>
      <c r="F660" s="296"/>
      <c r="G660" s="296"/>
      <c r="H660" s="296"/>
      <c r="I660" s="296"/>
      <c r="J660" s="296"/>
      <c r="K660" s="296"/>
      <c r="L660" s="296"/>
      <c r="M660" s="296"/>
      <c r="N660" s="296"/>
      <c r="O660" s="296"/>
      <c r="P660" s="296"/>
      <c r="Q660" s="296"/>
      <c r="R660" s="296"/>
      <c r="S660" s="296"/>
      <c r="T660" s="296"/>
      <c r="U660" s="296"/>
      <c r="V660" s="296"/>
      <c r="W660" s="296"/>
      <c r="X660" s="296"/>
      <c r="Y660" s="296"/>
      <c r="Z660" s="296"/>
    </row>
    <row r="661">
      <c r="A661" s="296"/>
      <c r="B661" s="296"/>
      <c r="C661" s="296"/>
      <c r="D661" s="296"/>
      <c r="E661" s="296"/>
      <c r="F661" s="296"/>
      <c r="G661" s="296"/>
      <c r="H661" s="296"/>
      <c r="I661" s="296"/>
      <c r="J661" s="296"/>
      <c r="K661" s="296"/>
      <c r="L661" s="296"/>
      <c r="M661" s="296"/>
      <c r="N661" s="296"/>
      <c r="O661" s="296"/>
      <c r="P661" s="296"/>
      <c r="Q661" s="296"/>
      <c r="R661" s="296"/>
      <c r="S661" s="296"/>
      <c r="T661" s="296"/>
      <c r="U661" s="296"/>
      <c r="V661" s="296"/>
      <c r="W661" s="296"/>
      <c r="X661" s="296"/>
      <c r="Y661" s="296"/>
      <c r="Z661" s="296"/>
    </row>
    <row r="662">
      <c r="A662" s="296"/>
      <c r="B662" s="296"/>
      <c r="C662" s="296"/>
      <c r="D662" s="296"/>
      <c r="E662" s="296"/>
      <c r="F662" s="296"/>
      <c r="G662" s="296"/>
      <c r="H662" s="296"/>
      <c r="I662" s="296"/>
      <c r="J662" s="296"/>
      <c r="K662" s="296"/>
      <c r="L662" s="296"/>
      <c r="M662" s="296"/>
      <c r="N662" s="296"/>
      <c r="O662" s="296"/>
      <c r="P662" s="296"/>
      <c r="Q662" s="296"/>
      <c r="R662" s="296"/>
      <c r="S662" s="296"/>
      <c r="T662" s="296"/>
      <c r="U662" s="296"/>
      <c r="V662" s="296"/>
      <c r="W662" s="296"/>
      <c r="X662" s="296"/>
      <c r="Y662" s="296"/>
      <c r="Z662" s="296"/>
    </row>
    <row r="663">
      <c r="A663" s="296"/>
      <c r="B663" s="296"/>
      <c r="C663" s="296"/>
      <c r="D663" s="296"/>
      <c r="E663" s="296"/>
      <c r="F663" s="296"/>
      <c r="G663" s="296"/>
      <c r="H663" s="296"/>
      <c r="I663" s="296"/>
      <c r="J663" s="296"/>
      <c r="K663" s="296"/>
      <c r="L663" s="296"/>
      <c r="M663" s="296"/>
      <c r="N663" s="296"/>
      <c r="O663" s="296"/>
      <c r="P663" s="296"/>
      <c r="Q663" s="296"/>
      <c r="R663" s="296"/>
      <c r="S663" s="296"/>
      <c r="T663" s="296"/>
      <c r="U663" s="296"/>
      <c r="V663" s="296"/>
      <c r="W663" s="296"/>
      <c r="X663" s="296"/>
      <c r="Y663" s="296"/>
      <c r="Z663" s="296"/>
    </row>
    <row r="664">
      <c r="A664" s="296"/>
      <c r="B664" s="296"/>
      <c r="C664" s="296"/>
      <c r="D664" s="296"/>
      <c r="E664" s="296"/>
      <c r="F664" s="296"/>
      <c r="G664" s="296"/>
      <c r="H664" s="296"/>
      <c r="I664" s="296"/>
      <c r="J664" s="296"/>
      <c r="K664" s="296"/>
      <c r="L664" s="296"/>
      <c r="M664" s="296"/>
      <c r="N664" s="296"/>
      <c r="O664" s="296"/>
      <c r="P664" s="296"/>
      <c r="Q664" s="296"/>
      <c r="R664" s="296"/>
      <c r="S664" s="296"/>
      <c r="T664" s="296"/>
      <c r="U664" s="296"/>
      <c r="V664" s="296"/>
      <c r="W664" s="296"/>
      <c r="X664" s="296"/>
      <c r="Y664" s="296"/>
      <c r="Z664" s="296"/>
    </row>
    <row r="665">
      <c r="A665" s="296"/>
      <c r="B665" s="296"/>
      <c r="C665" s="296"/>
      <c r="D665" s="296"/>
      <c r="E665" s="296"/>
      <c r="F665" s="296"/>
      <c r="G665" s="296"/>
      <c r="H665" s="296"/>
      <c r="I665" s="296"/>
      <c r="J665" s="296"/>
      <c r="K665" s="296"/>
      <c r="L665" s="296"/>
      <c r="M665" s="296"/>
      <c r="N665" s="296"/>
      <c r="O665" s="296"/>
      <c r="P665" s="296"/>
      <c r="Q665" s="296"/>
      <c r="R665" s="296"/>
      <c r="S665" s="296"/>
      <c r="T665" s="296"/>
      <c r="U665" s="296"/>
      <c r="V665" s="296"/>
      <c r="W665" s="296"/>
      <c r="X665" s="296"/>
      <c r="Y665" s="296"/>
      <c r="Z665" s="296"/>
    </row>
    <row r="666">
      <c r="A666" s="296"/>
      <c r="B666" s="296"/>
      <c r="C666" s="296"/>
      <c r="D666" s="296"/>
      <c r="E666" s="296"/>
      <c r="F666" s="296"/>
      <c r="G666" s="296"/>
      <c r="H666" s="296"/>
      <c r="I666" s="296"/>
      <c r="J666" s="296"/>
      <c r="K666" s="296"/>
      <c r="L666" s="296"/>
      <c r="M666" s="296"/>
      <c r="N666" s="296"/>
      <c r="O666" s="296"/>
      <c r="P666" s="296"/>
      <c r="Q666" s="296"/>
      <c r="R666" s="296"/>
      <c r="S666" s="296"/>
      <c r="T666" s="296"/>
      <c r="U666" s="296"/>
      <c r="V666" s="296"/>
      <c r="W666" s="296"/>
      <c r="X666" s="296"/>
      <c r="Y666" s="296"/>
      <c r="Z666" s="296"/>
    </row>
    <row r="667">
      <c r="A667" s="296"/>
      <c r="B667" s="296"/>
      <c r="C667" s="296"/>
      <c r="D667" s="296"/>
      <c r="E667" s="296"/>
      <c r="F667" s="296"/>
      <c r="G667" s="296"/>
      <c r="H667" s="296"/>
      <c r="I667" s="296"/>
      <c r="J667" s="296"/>
      <c r="K667" s="296"/>
      <c r="L667" s="296"/>
      <c r="M667" s="296"/>
      <c r="N667" s="296"/>
      <c r="O667" s="296"/>
      <c r="P667" s="296"/>
      <c r="Q667" s="296"/>
      <c r="R667" s="296"/>
      <c r="S667" s="296"/>
      <c r="T667" s="296"/>
      <c r="U667" s="296"/>
      <c r="V667" s="296"/>
      <c r="W667" s="296"/>
      <c r="X667" s="296"/>
      <c r="Y667" s="296"/>
      <c r="Z667" s="296"/>
    </row>
    <row r="668">
      <c r="A668" s="296"/>
      <c r="B668" s="296"/>
      <c r="C668" s="296"/>
      <c r="D668" s="296"/>
      <c r="E668" s="296"/>
      <c r="F668" s="296"/>
      <c r="G668" s="296"/>
      <c r="H668" s="296"/>
      <c r="I668" s="296"/>
      <c r="J668" s="296"/>
      <c r="K668" s="296"/>
      <c r="L668" s="296"/>
      <c r="M668" s="296"/>
      <c r="N668" s="296"/>
      <c r="O668" s="296"/>
      <c r="P668" s="296"/>
      <c r="Q668" s="296"/>
      <c r="R668" s="296"/>
      <c r="S668" s="296"/>
      <c r="T668" s="296"/>
      <c r="U668" s="296"/>
      <c r="V668" s="296"/>
      <c r="W668" s="296"/>
      <c r="X668" s="296"/>
      <c r="Y668" s="296"/>
      <c r="Z668" s="296"/>
    </row>
    <row r="669">
      <c r="A669" s="296"/>
      <c r="B669" s="296"/>
      <c r="C669" s="296"/>
      <c r="D669" s="296"/>
      <c r="E669" s="296"/>
      <c r="F669" s="296"/>
      <c r="G669" s="296"/>
      <c r="H669" s="296"/>
      <c r="I669" s="296"/>
      <c r="J669" s="296"/>
      <c r="K669" s="296"/>
      <c r="L669" s="296"/>
      <c r="M669" s="296"/>
      <c r="N669" s="296"/>
      <c r="O669" s="296"/>
      <c r="P669" s="296"/>
      <c r="Q669" s="296"/>
      <c r="R669" s="296"/>
      <c r="S669" s="296"/>
      <c r="T669" s="296"/>
      <c r="U669" s="296"/>
      <c r="V669" s="296"/>
      <c r="W669" s="296"/>
      <c r="X669" s="296"/>
      <c r="Y669" s="296"/>
      <c r="Z669" s="296"/>
    </row>
    <row r="670">
      <c r="A670" s="296"/>
      <c r="B670" s="296"/>
      <c r="C670" s="296"/>
      <c r="D670" s="296"/>
      <c r="E670" s="296"/>
      <c r="F670" s="296"/>
      <c r="G670" s="296"/>
      <c r="H670" s="296"/>
      <c r="I670" s="296"/>
      <c r="J670" s="296"/>
      <c r="K670" s="296"/>
      <c r="L670" s="296"/>
      <c r="M670" s="296"/>
      <c r="N670" s="296"/>
      <c r="O670" s="296"/>
      <c r="P670" s="296"/>
      <c r="Q670" s="296"/>
      <c r="R670" s="296"/>
      <c r="S670" s="296"/>
      <c r="T670" s="296"/>
      <c r="U670" s="296"/>
      <c r="V670" s="296"/>
      <c r="W670" s="296"/>
      <c r="X670" s="296"/>
      <c r="Y670" s="296"/>
      <c r="Z670" s="296"/>
    </row>
    <row r="671">
      <c r="A671" s="296"/>
      <c r="B671" s="296"/>
      <c r="C671" s="296"/>
      <c r="D671" s="296"/>
      <c r="E671" s="296"/>
      <c r="F671" s="296"/>
      <c r="G671" s="296"/>
      <c r="H671" s="296"/>
      <c r="I671" s="296"/>
      <c r="J671" s="296"/>
      <c r="K671" s="296"/>
      <c r="L671" s="296"/>
      <c r="M671" s="296"/>
      <c r="N671" s="296"/>
      <c r="O671" s="296"/>
      <c r="P671" s="296"/>
      <c r="Q671" s="296"/>
      <c r="R671" s="296"/>
      <c r="S671" s="296"/>
      <c r="T671" s="296"/>
      <c r="U671" s="296"/>
      <c r="V671" s="296"/>
      <c r="W671" s="296"/>
      <c r="X671" s="296"/>
      <c r="Y671" s="296"/>
      <c r="Z671" s="296"/>
    </row>
    <row r="672">
      <c r="A672" s="296"/>
      <c r="B672" s="296"/>
      <c r="C672" s="296"/>
      <c r="D672" s="296"/>
      <c r="E672" s="296"/>
      <c r="F672" s="296"/>
      <c r="G672" s="296"/>
      <c r="H672" s="296"/>
      <c r="I672" s="296"/>
      <c r="J672" s="296"/>
      <c r="K672" s="296"/>
      <c r="L672" s="296"/>
      <c r="M672" s="296"/>
      <c r="N672" s="296"/>
      <c r="O672" s="296"/>
      <c r="P672" s="296"/>
      <c r="Q672" s="296"/>
      <c r="R672" s="296"/>
      <c r="S672" s="296"/>
      <c r="T672" s="296"/>
      <c r="U672" s="296"/>
      <c r="V672" s="296"/>
      <c r="W672" s="296"/>
      <c r="X672" s="296"/>
      <c r="Y672" s="296"/>
      <c r="Z672" s="296"/>
    </row>
    <row r="673">
      <c r="A673" s="296"/>
      <c r="B673" s="296"/>
      <c r="C673" s="296"/>
      <c r="D673" s="296"/>
      <c r="E673" s="296"/>
      <c r="F673" s="296"/>
      <c r="G673" s="296"/>
      <c r="H673" s="296"/>
      <c r="I673" s="296"/>
      <c r="J673" s="296"/>
      <c r="K673" s="296"/>
      <c r="L673" s="296"/>
      <c r="M673" s="296"/>
      <c r="N673" s="296"/>
      <c r="O673" s="296"/>
      <c r="P673" s="296"/>
      <c r="Q673" s="296"/>
      <c r="R673" s="296"/>
      <c r="S673" s="296"/>
      <c r="T673" s="296"/>
      <c r="U673" s="296"/>
      <c r="V673" s="296"/>
      <c r="W673" s="296"/>
      <c r="X673" s="296"/>
      <c r="Y673" s="296"/>
      <c r="Z673" s="296"/>
    </row>
    <row r="674">
      <c r="A674" s="296"/>
      <c r="B674" s="296"/>
      <c r="C674" s="296"/>
      <c r="D674" s="296"/>
      <c r="E674" s="296"/>
      <c r="F674" s="296"/>
      <c r="G674" s="296"/>
      <c r="H674" s="296"/>
      <c r="I674" s="296"/>
      <c r="J674" s="296"/>
      <c r="K674" s="296"/>
      <c r="L674" s="296"/>
      <c r="M674" s="296"/>
      <c r="N674" s="296"/>
      <c r="O674" s="296"/>
      <c r="P674" s="296"/>
      <c r="Q674" s="296"/>
      <c r="R674" s="296"/>
      <c r="S674" s="296"/>
      <c r="T674" s="296"/>
      <c r="U674" s="296"/>
      <c r="V674" s="296"/>
      <c r="W674" s="296"/>
      <c r="X674" s="296"/>
      <c r="Y674" s="296"/>
      <c r="Z674" s="296"/>
    </row>
    <row r="675">
      <c r="A675" s="296"/>
      <c r="B675" s="296"/>
      <c r="C675" s="296"/>
      <c r="D675" s="296"/>
      <c r="E675" s="296"/>
      <c r="F675" s="296"/>
      <c r="G675" s="296"/>
      <c r="H675" s="296"/>
      <c r="I675" s="296"/>
      <c r="J675" s="296"/>
      <c r="K675" s="296"/>
      <c r="L675" s="296"/>
      <c r="M675" s="296"/>
      <c r="N675" s="296"/>
      <c r="O675" s="296"/>
      <c r="P675" s="296"/>
      <c r="Q675" s="296"/>
      <c r="R675" s="296"/>
      <c r="S675" s="296"/>
      <c r="T675" s="296"/>
      <c r="U675" s="296"/>
      <c r="V675" s="296"/>
      <c r="W675" s="296"/>
      <c r="X675" s="296"/>
      <c r="Y675" s="296"/>
      <c r="Z675" s="296"/>
    </row>
    <row r="676">
      <c r="A676" s="296"/>
      <c r="B676" s="296"/>
      <c r="C676" s="296"/>
      <c r="D676" s="296"/>
      <c r="E676" s="296"/>
      <c r="F676" s="296"/>
      <c r="G676" s="296"/>
      <c r="H676" s="296"/>
      <c r="I676" s="296"/>
      <c r="J676" s="296"/>
      <c r="K676" s="296"/>
      <c r="L676" s="296"/>
      <c r="M676" s="296"/>
      <c r="N676" s="296"/>
      <c r="O676" s="296"/>
      <c r="P676" s="296"/>
      <c r="Q676" s="296"/>
      <c r="R676" s="296"/>
      <c r="S676" s="296"/>
      <c r="T676" s="296"/>
      <c r="U676" s="296"/>
      <c r="V676" s="296"/>
      <c r="W676" s="296"/>
      <c r="X676" s="296"/>
      <c r="Y676" s="296"/>
      <c r="Z676" s="296"/>
    </row>
    <row r="677">
      <c r="A677" s="296"/>
      <c r="B677" s="296"/>
      <c r="C677" s="296"/>
      <c r="D677" s="296"/>
      <c r="E677" s="296"/>
      <c r="F677" s="296"/>
      <c r="G677" s="296"/>
      <c r="H677" s="296"/>
      <c r="I677" s="296"/>
      <c r="J677" s="296"/>
      <c r="K677" s="296"/>
      <c r="L677" s="296"/>
      <c r="M677" s="296"/>
      <c r="N677" s="296"/>
      <c r="O677" s="296"/>
      <c r="P677" s="296"/>
      <c r="Q677" s="296"/>
      <c r="R677" s="296"/>
      <c r="S677" s="296"/>
      <c r="T677" s="296"/>
      <c r="U677" s="296"/>
      <c r="V677" s="296"/>
      <c r="W677" s="296"/>
      <c r="X677" s="296"/>
      <c r="Y677" s="296"/>
      <c r="Z677" s="296"/>
    </row>
    <row r="678">
      <c r="A678" s="296"/>
      <c r="B678" s="296"/>
      <c r="C678" s="296"/>
      <c r="D678" s="296"/>
      <c r="E678" s="296"/>
      <c r="F678" s="296"/>
      <c r="G678" s="296"/>
      <c r="H678" s="296"/>
      <c r="I678" s="296"/>
      <c r="J678" s="296"/>
      <c r="K678" s="296"/>
      <c r="L678" s="296"/>
      <c r="M678" s="296"/>
      <c r="N678" s="296"/>
      <c r="O678" s="296"/>
      <c r="P678" s="296"/>
      <c r="Q678" s="296"/>
      <c r="R678" s="296"/>
      <c r="S678" s="296"/>
      <c r="T678" s="296"/>
      <c r="U678" s="296"/>
      <c r="V678" s="296"/>
      <c r="W678" s="296"/>
      <c r="X678" s="296"/>
      <c r="Y678" s="296"/>
      <c r="Z678" s="296"/>
    </row>
    <row r="679">
      <c r="A679" s="296"/>
      <c r="B679" s="296"/>
      <c r="C679" s="296"/>
      <c r="D679" s="296"/>
      <c r="E679" s="296"/>
      <c r="F679" s="296"/>
      <c r="G679" s="296"/>
      <c r="H679" s="296"/>
      <c r="I679" s="296"/>
      <c r="J679" s="296"/>
      <c r="K679" s="296"/>
      <c r="L679" s="296"/>
      <c r="M679" s="296"/>
      <c r="N679" s="296"/>
      <c r="O679" s="296"/>
      <c r="P679" s="296"/>
      <c r="Q679" s="296"/>
      <c r="R679" s="296"/>
      <c r="S679" s="296"/>
      <c r="T679" s="296"/>
      <c r="U679" s="296"/>
      <c r="V679" s="296"/>
      <c r="W679" s="296"/>
      <c r="X679" s="296"/>
      <c r="Y679" s="296"/>
      <c r="Z679" s="296"/>
    </row>
    <row r="680">
      <c r="A680" s="296"/>
      <c r="B680" s="296"/>
      <c r="C680" s="296"/>
      <c r="D680" s="296"/>
      <c r="E680" s="296"/>
      <c r="F680" s="296"/>
      <c r="G680" s="296"/>
      <c r="H680" s="296"/>
      <c r="I680" s="296"/>
      <c r="J680" s="296"/>
      <c r="K680" s="296"/>
      <c r="L680" s="296"/>
      <c r="M680" s="296"/>
      <c r="N680" s="296"/>
      <c r="O680" s="296"/>
      <c r="P680" s="296"/>
      <c r="Q680" s="296"/>
      <c r="R680" s="296"/>
      <c r="S680" s="296"/>
      <c r="T680" s="296"/>
      <c r="U680" s="296"/>
      <c r="V680" s="296"/>
      <c r="W680" s="296"/>
      <c r="X680" s="296"/>
      <c r="Y680" s="296"/>
      <c r="Z680" s="296"/>
    </row>
    <row r="681">
      <c r="A681" s="296"/>
      <c r="B681" s="296"/>
      <c r="C681" s="296"/>
      <c r="D681" s="296"/>
      <c r="E681" s="296"/>
      <c r="F681" s="296"/>
      <c r="G681" s="296"/>
      <c r="H681" s="296"/>
      <c r="I681" s="296"/>
      <c r="J681" s="296"/>
      <c r="K681" s="296"/>
      <c r="L681" s="296"/>
      <c r="M681" s="296"/>
      <c r="N681" s="296"/>
      <c r="O681" s="296"/>
      <c r="P681" s="296"/>
      <c r="Q681" s="296"/>
      <c r="R681" s="296"/>
      <c r="S681" s="296"/>
      <c r="T681" s="296"/>
      <c r="U681" s="296"/>
      <c r="V681" s="296"/>
      <c r="W681" s="296"/>
      <c r="X681" s="296"/>
      <c r="Y681" s="296"/>
      <c r="Z681" s="296"/>
    </row>
    <row r="682">
      <c r="A682" s="296"/>
      <c r="B682" s="296"/>
      <c r="C682" s="296"/>
      <c r="D682" s="296"/>
      <c r="E682" s="296"/>
      <c r="F682" s="296"/>
      <c r="G682" s="296"/>
      <c r="H682" s="296"/>
      <c r="I682" s="296"/>
      <c r="J682" s="296"/>
      <c r="K682" s="296"/>
      <c r="L682" s="296"/>
      <c r="M682" s="296"/>
      <c r="N682" s="296"/>
      <c r="O682" s="296"/>
      <c r="P682" s="296"/>
      <c r="Q682" s="296"/>
      <c r="R682" s="296"/>
      <c r="S682" s="296"/>
      <c r="T682" s="296"/>
      <c r="U682" s="296"/>
      <c r="V682" s="296"/>
      <c r="W682" s="296"/>
      <c r="X682" s="296"/>
      <c r="Y682" s="296"/>
      <c r="Z682" s="296"/>
    </row>
    <row r="683">
      <c r="A683" s="296"/>
      <c r="B683" s="296"/>
      <c r="C683" s="296"/>
      <c r="D683" s="296"/>
      <c r="E683" s="296"/>
      <c r="F683" s="296"/>
      <c r="G683" s="296"/>
      <c r="H683" s="296"/>
      <c r="I683" s="296"/>
      <c r="J683" s="296"/>
      <c r="K683" s="296"/>
      <c r="L683" s="296"/>
      <c r="M683" s="296"/>
      <c r="N683" s="296"/>
      <c r="O683" s="296"/>
      <c r="P683" s="296"/>
      <c r="Q683" s="296"/>
      <c r="R683" s="296"/>
      <c r="S683" s="296"/>
      <c r="T683" s="296"/>
      <c r="U683" s="296"/>
      <c r="V683" s="296"/>
      <c r="W683" s="296"/>
      <c r="X683" s="296"/>
      <c r="Y683" s="296"/>
      <c r="Z683" s="296"/>
    </row>
    <row r="684">
      <c r="A684" s="296"/>
      <c r="B684" s="296"/>
      <c r="C684" s="296"/>
      <c r="D684" s="296"/>
      <c r="E684" s="296"/>
      <c r="F684" s="296"/>
      <c r="G684" s="296"/>
      <c r="H684" s="296"/>
      <c r="I684" s="296"/>
      <c r="J684" s="296"/>
      <c r="K684" s="296"/>
      <c r="L684" s="296"/>
      <c r="M684" s="296"/>
      <c r="N684" s="296"/>
      <c r="O684" s="296"/>
      <c r="P684" s="296"/>
      <c r="Q684" s="296"/>
      <c r="R684" s="296"/>
      <c r="S684" s="296"/>
      <c r="T684" s="296"/>
      <c r="U684" s="296"/>
      <c r="V684" s="296"/>
      <c r="W684" s="296"/>
      <c r="X684" s="296"/>
      <c r="Y684" s="296"/>
      <c r="Z684" s="296"/>
    </row>
    <row r="685">
      <c r="A685" s="296"/>
      <c r="B685" s="296"/>
      <c r="C685" s="296"/>
      <c r="D685" s="296"/>
      <c r="E685" s="296"/>
      <c r="F685" s="296"/>
      <c r="G685" s="296"/>
      <c r="H685" s="296"/>
      <c r="I685" s="296"/>
      <c r="J685" s="296"/>
      <c r="K685" s="296"/>
      <c r="L685" s="296"/>
      <c r="M685" s="296"/>
      <c r="N685" s="296"/>
      <c r="O685" s="296"/>
      <c r="P685" s="296"/>
      <c r="Q685" s="296"/>
      <c r="R685" s="296"/>
      <c r="S685" s="296"/>
      <c r="T685" s="296"/>
      <c r="U685" s="296"/>
      <c r="V685" s="296"/>
      <c r="W685" s="296"/>
      <c r="X685" s="296"/>
      <c r="Y685" s="296"/>
      <c r="Z685" s="296"/>
    </row>
    <row r="686">
      <c r="A686" s="296"/>
      <c r="B686" s="296"/>
      <c r="C686" s="296"/>
      <c r="D686" s="296"/>
      <c r="E686" s="296"/>
      <c r="F686" s="296"/>
      <c r="G686" s="296"/>
      <c r="H686" s="296"/>
      <c r="I686" s="296"/>
      <c r="J686" s="296"/>
      <c r="K686" s="296"/>
      <c r="L686" s="296"/>
      <c r="M686" s="296"/>
      <c r="N686" s="296"/>
      <c r="O686" s="296"/>
      <c r="P686" s="296"/>
      <c r="Q686" s="296"/>
      <c r="R686" s="296"/>
      <c r="S686" s="296"/>
      <c r="T686" s="296"/>
      <c r="U686" s="296"/>
      <c r="V686" s="296"/>
      <c r="W686" s="296"/>
      <c r="X686" s="296"/>
      <c r="Y686" s="296"/>
      <c r="Z686" s="296"/>
    </row>
    <row r="687">
      <c r="A687" s="296"/>
      <c r="B687" s="296"/>
      <c r="C687" s="296"/>
      <c r="D687" s="296"/>
      <c r="E687" s="296"/>
      <c r="F687" s="296"/>
      <c r="G687" s="296"/>
      <c r="H687" s="296"/>
      <c r="I687" s="296"/>
      <c r="J687" s="296"/>
      <c r="K687" s="296"/>
      <c r="L687" s="296"/>
      <c r="M687" s="296"/>
      <c r="N687" s="296"/>
      <c r="O687" s="296"/>
      <c r="P687" s="296"/>
      <c r="Q687" s="296"/>
      <c r="R687" s="296"/>
      <c r="S687" s="296"/>
      <c r="T687" s="296"/>
      <c r="U687" s="296"/>
      <c r="V687" s="296"/>
      <c r="W687" s="296"/>
      <c r="X687" s="296"/>
      <c r="Y687" s="296"/>
      <c r="Z687" s="296"/>
    </row>
    <row r="688">
      <c r="A688" s="296"/>
      <c r="B688" s="296"/>
      <c r="C688" s="296"/>
      <c r="D688" s="296"/>
      <c r="E688" s="296"/>
      <c r="F688" s="296"/>
      <c r="G688" s="296"/>
      <c r="H688" s="296"/>
      <c r="I688" s="296"/>
      <c r="J688" s="296"/>
      <c r="K688" s="296"/>
      <c r="L688" s="296"/>
      <c r="M688" s="296"/>
      <c r="N688" s="296"/>
      <c r="O688" s="296"/>
      <c r="P688" s="296"/>
      <c r="Q688" s="296"/>
      <c r="R688" s="296"/>
      <c r="S688" s="296"/>
      <c r="T688" s="296"/>
      <c r="U688" s="296"/>
      <c r="V688" s="296"/>
      <c r="W688" s="296"/>
      <c r="X688" s="296"/>
      <c r="Y688" s="296"/>
      <c r="Z688" s="296"/>
    </row>
    <row r="689">
      <c r="A689" s="296"/>
      <c r="B689" s="296"/>
      <c r="C689" s="296"/>
      <c r="D689" s="296"/>
      <c r="E689" s="296"/>
      <c r="F689" s="296"/>
      <c r="G689" s="296"/>
      <c r="H689" s="296"/>
      <c r="I689" s="296"/>
      <c r="J689" s="296"/>
      <c r="K689" s="296"/>
      <c r="L689" s="296"/>
      <c r="M689" s="296"/>
      <c r="N689" s="296"/>
      <c r="O689" s="296"/>
      <c r="P689" s="296"/>
      <c r="Q689" s="296"/>
      <c r="R689" s="296"/>
      <c r="S689" s="296"/>
      <c r="T689" s="296"/>
      <c r="U689" s="296"/>
      <c r="V689" s="296"/>
      <c r="W689" s="296"/>
      <c r="X689" s="296"/>
      <c r="Y689" s="296"/>
      <c r="Z689" s="296"/>
    </row>
    <row r="690">
      <c r="A690" s="296"/>
      <c r="B690" s="296"/>
      <c r="C690" s="296"/>
      <c r="D690" s="296"/>
      <c r="E690" s="296"/>
      <c r="F690" s="296"/>
      <c r="G690" s="296"/>
      <c r="H690" s="296"/>
      <c r="I690" s="296"/>
      <c r="J690" s="296"/>
      <c r="K690" s="296"/>
      <c r="L690" s="296"/>
      <c r="M690" s="296"/>
      <c r="N690" s="296"/>
      <c r="O690" s="296"/>
      <c r="P690" s="296"/>
      <c r="Q690" s="296"/>
      <c r="R690" s="296"/>
      <c r="S690" s="296"/>
      <c r="T690" s="296"/>
      <c r="U690" s="296"/>
      <c r="V690" s="296"/>
      <c r="W690" s="296"/>
      <c r="X690" s="296"/>
      <c r="Y690" s="296"/>
      <c r="Z690" s="296"/>
    </row>
    <row r="691">
      <c r="A691" s="296"/>
      <c r="B691" s="296"/>
      <c r="C691" s="296"/>
      <c r="D691" s="296"/>
      <c r="E691" s="296"/>
      <c r="F691" s="296"/>
      <c r="G691" s="296"/>
      <c r="H691" s="296"/>
      <c r="I691" s="296"/>
      <c r="J691" s="296"/>
      <c r="K691" s="296"/>
      <c r="L691" s="296"/>
      <c r="M691" s="296"/>
      <c r="N691" s="296"/>
      <c r="O691" s="296"/>
      <c r="P691" s="296"/>
      <c r="Q691" s="296"/>
      <c r="R691" s="296"/>
      <c r="S691" s="296"/>
      <c r="T691" s="296"/>
      <c r="U691" s="296"/>
      <c r="V691" s="296"/>
      <c r="W691" s="296"/>
      <c r="X691" s="296"/>
      <c r="Y691" s="296"/>
      <c r="Z691" s="296"/>
    </row>
    <row r="692">
      <c r="A692" s="296"/>
      <c r="B692" s="296"/>
      <c r="C692" s="296"/>
      <c r="D692" s="296"/>
      <c r="E692" s="296"/>
      <c r="F692" s="296"/>
      <c r="G692" s="296"/>
      <c r="H692" s="296"/>
      <c r="I692" s="296"/>
      <c r="J692" s="296"/>
      <c r="K692" s="296"/>
      <c r="L692" s="296"/>
      <c r="M692" s="296"/>
      <c r="N692" s="296"/>
      <c r="O692" s="296"/>
      <c r="P692" s="296"/>
      <c r="Q692" s="296"/>
      <c r="R692" s="296"/>
      <c r="S692" s="296"/>
      <c r="T692" s="296"/>
      <c r="U692" s="296"/>
      <c r="V692" s="296"/>
      <c r="W692" s="296"/>
      <c r="X692" s="296"/>
      <c r="Y692" s="296"/>
      <c r="Z692" s="296"/>
    </row>
    <row r="693">
      <c r="A693" s="296"/>
      <c r="B693" s="296"/>
      <c r="C693" s="296"/>
      <c r="D693" s="296"/>
      <c r="E693" s="296"/>
      <c r="F693" s="296"/>
      <c r="G693" s="296"/>
      <c r="H693" s="296"/>
      <c r="I693" s="296"/>
      <c r="J693" s="296"/>
      <c r="K693" s="296"/>
      <c r="L693" s="296"/>
      <c r="M693" s="296"/>
      <c r="N693" s="296"/>
      <c r="O693" s="296"/>
      <c r="P693" s="296"/>
      <c r="Q693" s="296"/>
      <c r="R693" s="296"/>
      <c r="S693" s="296"/>
      <c r="T693" s="296"/>
      <c r="U693" s="296"/>
      <c r="V693" s="296"/>
      <c r="W693" s="296"/>
      <c r="X693" s="296"/>
      <c r="Y693" s="296"/>
      <c r="Z693" s="296"/>
    </row>
    <row r="694">
      <c r="A694" s="296"/>
      <c r="B694" s="296"/>
      <c r="C694" s="296"/>
      <c r="D694" s="296"/>
      <c r="E694" s="296"/>
      <c r="F694" s="296"/>
      <c r="G694" s="296"/>
      <c r="H694" s="296"/>
      <c r="I694" s="296"/>
      <c r="J694" s="296"/>
      <c r="K694" s="296"/>
      <c r="L694" s="296"/>
      <c r="M694" s="296"/>
      <c r="N694" s="296"/>
      <c r="O694" s="296"/>
      <c r="P694" s="296"/>
      <c r="Q694" s="296"/>
      <c r="R694" s="296"/>
      <c r="S694" s="296"/>
      <c r="T694" s="296"/>
      <c r="U694" s="296"/>
      <c r="V694" s="296"/>
      <c r="W694" s="296"/>
      <c r="X694" s="296"/>
      <c r="Y694" s="296"/>
      <c r="Z694" s="296"/>
    </row>
    <row r="695">
      <c r="A695" s="296"/>
      <c r="B695" s="296"/>
      <c r="C695" s="296"/>
      <c r="D695" s="296"/>
      <c r="E695" s="296"/>
      <c r="F695" s="296"/>
      <c r="G695" s="296"/>
      <c r="H695" s="296"/>
      <c r="I695" s="296"/>
      <c r="J695" s="296"/>
      <c r="K695" s="296"/>
      <c r="L695" s="296"/>
      <c r="M695" s="296"/>
      <c r="N695" s="296"/>
      <c r="O695" s="296"/>
      <c r="P695" s="296"/>
      <c r="Q695" s="296"/>
      <c r="R695" s="296"/>
      <c r="S695" s="296"/>
      <c r="T695" s="296"/>
      <c r="U695" s="296"/>
      <c r="V695" s="296"/>
      <c r="W695" s="296"/>
      <c r="X695" s="296"/>
      <c r="Y695" s="296"/>
      <c r="Z695" s="296"/>
    </row>
    <row r="696">
      <c r="A696" s="296"/>
      <c r="B696" s="296"/>
      <c r="C696" s="296"/>
      <c r="D696" s="296"/>
      <c r="E696" s="296"/>
      <c r="F696" s="296"/>
      <c r="G696" s="296"/>
      <c r="H696" s="296"/>
      <c r="I696" s="296"/>
      <c r="J696" s="296"/>
      <c r="K696" s="296"/>
      <c r="L696" s="296"/>
      <c r="M696" s="296"/>
      <c r="N696" s="296"/>
      <c r="O696" s="296"/>
      <c r="P696" s="296"/>
      <c r="Q696" s="296"/>
      <c r="R696" s="296"/>
      <c r="S696" s="296"/>
      <c r="T696" s="296"/>
      <c r="U696" s="296"/>
      <c r="V696" s="296"/>
      <c r="W696" s="296"/>
      <c r="X696" s="296"/>
      <c r="Y696" s="296"/>
      <c r="Z696" s="296"/>
    </row>
    <row r="697">
      <c r="A697" s="296"/>
      <c r="B697" s="296"/>
      <c r="C697" s="296"/>
      <c r="D697" s="296"/>
      <c r="E697" s="296"/>
      <c r="F697" s="296"/>
      <c r="G697" s="296"/>
      <c r="H697" s="296"/>
      <c r="I697" s="296"/>
      <c r="J697" s="296"/>
      <c r="K697" s="296"/>
      <c r="L697" s="296"/>
      <c r="M697" s="296"/>
      <c r="N697" s="296"/>
      <c r="O697" s="296"/>
      <c r="P697" s="296"/>
      <c r="Q697" s="296"/>
      <c r="R697" s="296"/>
      <c r="S697" s="296"/>
      <c r="T697" s="296"/>
      <c r="U697" s="296"/>
      <c r="V697" s="296"/>
      <c r="W697" s="296"/>
      <c r="X697" s="296"/>
      <c r="Y697" s="296"/>
      <c r="Z697" s="296"/>
    </row>
    <row r="698">
      <c r="A698" s="296"/>
      <c r="B698" s="296"/>
      <c r="C698" s="296"/>
      <c r="D698" s="296"/>
      <c r="E698" s="296"/>
      <c r="F698" s="296"/>
      <c r="G698" s="296"/>
      <c r="H698" s="296"/>
      <c r="I698" s="296"/>
      <c r="J698" s="296"/>
      <c r="K698" s="296"/>
      <c r="L698" s="296"/>
      <c r="M698" s="296"/>
      <c r="N698" s="296"/>
      <c r="O698" s="296"/>
      <c r="P698" s="296"/>
      <c r="Q698" s="296"/>
      <c r="R698" s="296"/>
      <c r="S698" s="296"/>
      <c r="T698" s="296"/>
      <c r="U698" s="296"/>
      <c r="V698" s="296"/>
      <c r="W698" s="296"/>
      <c r="X698" s="296"/>
      <c r="Y698" s="296"/>
      <c r="Z698" s="296"/>
    </row>
    <row r="699">
      <c r="A699" s="296"/>
      <c r="B699" s="296"/>
      <c r="C699" s="296"/>
      <c r="D699" s="296"/>
      <c r="E699" s="296"/>
      <c r="F699" s="296"/>
      <c r="G699" s="296"/>
      <c r="H699" s="296"/>
      <c r="I699" s="296"/>
      <c r="J699" s="296"/>
      <c r="K699" s="296"/>
      <c r="L699" s="296"/>
      <c r="M699" s="296"/>
      <c r="N699" s="296"/>
      <c r="O699" s="296"/>
      <c r="P699" s="296"/>
      <c r="Q699" s="296"/>
      <c r="R699" s="296"/>
      <c r="S699" s="296"/>
      <c r="T699" s="296"/>
      <c r="U699" s="296"/>
      <c r="V699" s="296"/>
      <c r="W699" s="296"/>
      <c r="X699" s="296"/>
      <c r="Y699" s="296"/>
      <c r="Z699" s="296"/>
    </row>
    <row r="700">
      <c r="A700" s="296"/>
      <c r="B700" s="296"/>
      <c r="C700" s="296"/>
      <c r="D700" s="296"/>
      <c r="E700" s="296"/>
      <c r="F700" s="296"/>
      <c r="G700" s="296"/>
      <c r="H700" s="296"/>
      <c r="I700" s="296"/>
      <c r="J700" s="296"/>
      <c r="K700" s="296"/>
      <c r="L700" s="296"/>
      <c r="M700" s="296"/>
      <c r="N700" s="296"/>
      <c r="O700" s="296"/>
      <c r="P700" s="296"/>
      <c r="Q700" s="296"/>
      <c r="R700" s="296"/>
      <c r="S700" s="296"/>
      <c r="T700" s="296"/>
      <c r="U700" s="296"/>
      <c r="V700" s="296"/>
      <c r="W700" s="296"/>
      <c r="X700" s="296"/>
      <c r="Y700" s="296"/>
      <c r="Z700" s="296"/>
    </row>
    <row r="701">
      <c r="A701" s="296"/>
      <c r="B701" s="296"/>
      <c r="C701" s="296"/>
      <c r="D701" s="296"/>
      <c r="E701" s="296"/>
      <c r="F701" s="296"/>
      <c r="G701" s="296"/>
      <c r="H701" s="296"/>
      <c r="I701" s="296"/>
      <c r="J701" s="296"/>
      <c r="K701" s="296"/>
      <c r="L701" s="296"/>
      <c r="M701" s="296"/>
      <c r="N701" s="296"/>
      <c r="O701" s="296"/>
      <c r="P701" s="296"/>
      <c r="Q701" s="296"/>
      <c r="R701" s="296"/>
      <c r="S701" s="296"/>
      <c r="T701" s="296"/>
      <c r="U701" s="296"/>
      <c r="V701" s="296"/>
      <c r="W701" s="296"/>
      <c r="X701" s="296"/>
      <c r="Y701" s="296"/>
      <c r="Z701" s="296"/>
    </row>
    <row r="702">
      <c r="A702" s="296"/>
      <c r="B702" s="296"/>
      <c r="C702" s="296"/>
      <c r="D702" s="296"/>
      <c r="E702" s="296"/>
      <c r="F702" s="296"/>
      <c r="G702" s="296"/>
      <c r="H702" s="296"/>
      <c r="I702" s="296"/>
      <c r="J702" s="296"/>
      <c r="K702" s="296"/>
      <c r="L702" s="296"/>
      <c r="M702" s="296"/>
      <c r="N702" s="296"/>
      <c r="O702" s="296"/>
      <c r="P702" s="296"/>
      <c r="Q702" s="296"/>
      <c r="R702" s="296"/>
      <c r="S702" s="296"/>
      <c r="T702" s="296"/>
      <c r="U702" s="296"/>
      <c r="V702" s="296"/>
      <c r="W702" s="296"/>
      <c r="X702" s="296"/>
      <c r="Y702" s="296"/>
      <c r="Z702" s="296"/>
    </row>
    <row r="703">
      <c r="A703" s="296"/>
      <c r="B703" s="296"/>
      <c r="C703" s="296"/>
      <c r="D703" s="296"/>
      <c r="E703" s="296"/>
      <c r="F703" s="296"/>
      <c r="G703" s="296"/>
      <c r="H703" s="296"/>
      <c r="I703" s="296"/>
      <c r="J703" s="296"/>
      <c r="K703" s="296"/>
      <c r="L703" s="296"/>
      <c r="M703" s="296"/>
      <c r="N703" s="296"/>
      <c r="O703" s="296"/>
      <c r="P703" s="296"/>
      <c r="Q703" s="296"/>
      <c r="R703" s="296"/>
      <c r="S703" s="296"/>
      <c r="T703" s="296"/>
      <c r="U703" s="296"/>
      <c r="V703" s="296"/>
      <c r="W703" s="296"/>
      <c r="X703" s="296"/>
      <c r="Y703" s="296"/>
      <c r="Z703" s="296"/>
    </row>
    <row r="704">
      <c r="A704" s="296"/>
      <c r="B704" s="296"/>
      <c r="C704" s="296"/>
      <c r="D704" s="296"/>
      <c r="E704" s="296"/>
      <c r="F704" s="296"/>
      <c r="G704" s="296"/>
      <c r="H704" s="296"/>
      <c r="I704" s="296"/>
      <c r="J704" s="296"/>
      <c r="K704" s="296"/>
      <c r="L704" s="296"/>
      <c r="M704" s="296"/>
      <c r="N704" s="296"/>
      <c r="O704" s="296"/>
      <c r="P704" s="296"/>
      <c r="Q704" s="296"/>
      <c r="R704" s="296"/>
      <c r="S704" s="296"/>
      <c r="T704" s="296"/>
      <c r="U704" s="296"/>
      <c r="V704" s="296"/>
      <c r="W704" s="296"/>
      <c r="X704" s="296"/>
      <c r="Y704" s="296"/>
      <c r="Z704" s="296"/>
    </row>
    <row r="705">
      <c r="A705" s="296"/>
      <c r="B705" s="296"/>
      <c r="C705" s="296"/>
      <c r="D705" s="296"/>
      <c r="E705" s="296"/>
      <c r="F705" s="296"/>
      <c r="G705" s="296"/>
      <c r="H705" s="296"/>
      <c r="I705" s="296"/>
      <c r="J705" s="296"/>
      <c r="K705" s="296"/>
      <c r="L705" s="296"/>
      <c r="M705" s="296"/>
      <c r="N705" s="296"/>
      <c r="O705" s="296"/>
      <c r="P705" s="296"/>
      <c r="Q705" s="296"/>
      <c r="R705" s="296"/>
      <c r="S705" s="296"/>
      <c r="T705" s="296"/>
      <c r="U705" s="296"/>
      <c r="V705" s="296"/>
      <c r="W705" s="296"/>
      <c r="X705" s="296"/>
      <c r="Y705" s="296"/>
      <c r="Z705" s="296"/>
    </row>
    <row r="706">
      <c r="A706" s="296"/>
      <c r="B706" s="296"/>
      <c r="C706" s="296"/>
      <c r="D706" s="296"/>
      <c r="E706" s="296"/>
      <c r="F706" s="296"/>
      <c r="G706" s="296"/>
      <c r="H706" s="296"/>
      <c r="I706" s="296"/>
      <c r="J706" s="296"/>
      <c r="K706" s="296"/>
      <c r="L706" s="296"/>
      <c r="M706" s="296"/>
      <c r="N706" s="296"/>
      <c r="O706" s="296"/>
      <c r="P706" s="296"/>
      <c r="Q706" s="296"/>
      <c r="R706" s="296"/>
      <c r="S706" s="296"/>
      <c r="T706" s="296"/>
      <c r="U706" s="296"/>
      <c r="V706" s="296"/>
      <c r="W706" s="296"/>
      <c r="X706" s="296"/>
      <c r="Y706" s="296"/>
      <c r="Z706" s="296"/>
    </row>
    <row r="707">
      <c r="A707" s="296"/>
      <c r="B707" s="296"/>
      <c r="C707" s="296"/>
      <c r="D707" s="296"/>
      <c r="E707" s="296"/>
      <c r="F707" s="296"/>
      <c r="G707" s="296"/>
      <c r="H707" s="296"/>
      <c r="I707" s="296"/>
      <c r="J707" s="296"/>
      <c r="K707" s="296"/>
      <c r="L707" s="296"/>
      <c r="M707" s="296"/>
      <c r="N707" s="296"/>
      <c r="O707" s="296"/>
      <c r="P707" s="296"/>
      <c r="Q707" s="296"/>
      <c r="R707" s="296"/>
      <c r="S707" s="296"/>
      <c r="T707" s="296"/>
      <c r="U707" s="296"/>
      <c r="V707" s="296"/>
      <c r="W707" s="296"/>
      <c r="X707" s="296"/>
      <c r="Y707" s="296"/>
      <c r="Z707" s="296"/>
    </row>
    <row r="708">
      <c r="A708" s="296"/>
      <c r="B708" s="296"/>
      <c r="C708" s="296"/>
      <c r="D708" s="296"/>
      <c r="E708" s="296"/>
      <c r="F708" s="296"/>
      <c r="G708" s="296"/>
      <c r="H708" s="296"/>
      <c r="I708" s="296"/>
      <c r="J708" s="296"/>
      <c r="K708" s="296"/>
      <c r="L708" s="296"/>
      <c r="M708" s="296"/>
      <c r="N708" s="296"/>
      <c r="O708" s="296"/>
      <c r="P708" s="296"/>
      <c r="Q708" s="296"/>
      <c r="R708" s="296"/>
      <c r="S708" s="296"/>
      <c r="T708" s="296"/>
      <c r="U708" s="296"/>
      <c r="V708" s="296"/>
      <c r="W708" s="296"/>
      <c r="X708" s="296"/>
      <c r="Y708" s="296"/>
      <c r="Z708" s="296"/>
    </row>
    <row r="709">
      <c r="A709" s="296"/>
      <c r="B709" s="296"/>
      <c r="C709" s="296"/>
      <c r="D709" s="296"/>
      <c r="E709" s="296"/>
      <c r="F709" s="296"/>
      <c r="G709" s="296"/>
      <c r="H709" s="296"/>
      <c r="I709" s="296"/>
      <c r="J709" s="296"/>
      <c r="K709" s="296"/>
      <c r="L709" s="296"/>
      <c r="M709" s="296"/>
      <c r="N709" s="296"/>
      <c r="O709" s="296"/>
      <c r="P709" s="296"/>
      <c r="Q709" s="296"/>
      <c r="R709" s="296"/>
      <c r="S709" s="296"/>
      <c r="T709" s="296"/>
      <c r="U709" s="296"/>
      <c r="V709" s="296"/>
      <c r="W709" s="296"/>
      <c r="X709" s="296"/>
      <c r="Y709" s="296"/>
      <c r="Z709" s="296"/>
    </row>
    <row r="710">
      <c r="A710" s="296"/>
      <c r="B710" s="296"/>
      <c r="C710" s="296"/>
      <c r="D710" s="296"/>
      <c r="E710" s="296"/>
      <c r="F710" s="296"/>
      <c r="G710" s="296"/>
      <c r="H710" s="296"/>
      <c r="I710" s="296"/>
      <c r="J710" s="296"/>
      <c r="K710" s="296"/>
      <c r="L710" s="296"/>
      <c r="M710" s="296"/>
      <c r="N710" s="296"/>
      <c r="O710" s="296"/>
      <c r="P710" s="296"/>
      <c r="Q710" s="296"/>
      <c r="R710" s="296"/>
      <c r="S710" s="296"/>
      <c r="T710" s="296"/>
      <c r="U710" s="296"/>
      <c r="V710" s="296"/>
      <c r="W710" s="296"/>
      <c r="X710" s="296"/>
      <c r="Y710" s="296"/>
      <c r="Z710" s="296"/>
    </row>
    <row r="711">
      <c r="A711" s="296"/>
      <c r="B711" s="296"/>
      <c r="C711" s="296"/>
      <c r="D711" s="296"/>
      <c r="E711" s="296"/>
      <c r="F711" s="296"/>
      <c r="G711" s="296"/>
      <c r="H711" s="296"/>
      <c r="I711" s="296"/>
      <c r="J711" s="296"/>
      <c r="K711" s="296"/>
      <c r="L711" s="296"/>
      <c r="M711" s="296"/>
      <c r="N711" s="296"/>
      <c r="O711" s="296"/>
      <c r="P711" s="296"/>
      <c r="Q711" s="296"/>
      <c r="R711" s="296"/>
      <c r="S711" s="296"/>
      <c r="T711" s="296"/>
      <c r="U711" s="296"/>
      <c r="V711" s="296"/>
      <c r="W711" s="296"/>
      <c r="X711" s="296"/>
      <c r="Y711" s="296"/>
      <c r="Z711" s="296"/>
    </row>
    <row r="712">
      <c r="A712" s="296"/>
      <c r="B712" s="296"/>
      <c r="C712" s="296"/>
      <c r="D712" s="296"/>
      <c r="E712" s="296"/>
      <c r="F712" s="296"/>
      <c r="G712" s="296"/>
      <c r="H712" s="296"/>
      <c r="I712" s="296"/>
      <c r="J712" s="296"/>
      <c r="K712" s="296"/>
      <c r="L712" s="296"/>
      <c r="M712" s="296"/>
      <c r="N712" s="296"/>
      <c r="O712" s="296"/>
      <c r="P712" s="296"/>
      <c r="Q712" s="296"/>
      <c r="R712" s="296"/>
      <c r="S712" s="296"/>
      <c r="T712" s="296"/>
      <c r="U712" s="296"/>
      <c r="V712" s="296"/>
      <c r="W712" s="296"/>
      <c r="X712" s="296"/>
      <c r="Y712" s="296"/>
      <c r="Z712" s="296"/>
    </row>
    <row r="713">
      <c r="A713" s="296"/>
      <c r="B713" s="296"/>
      <c r="C713" s="296"/>
      <c r="D713" s="296"/>
      <c r="E713" s="296"/>
      <c r="F713" s="296"/>
      <c r="G713" s="296"/>
      <c r="H713" s="296"/>
      <c r="I713" s="296"/>
      <c r="J713" s="296"/>
      <c r="K713" s="296"/>
      <c r="L713" s="296"/>
      <c r="M713" s="296"/>
      <c r="N713" s="296"/>
      <c r="O713" s="296"/>
      <c r="P713" s="296"/>
      <c r="Q713" s="296"/>
      <c r="R713" s="296"/>
      <c r="S713" s="296"/>
      <c r="T713" s="296"/>
      <c r="U713" s="296"/>
      <c r="V713" s="296"/>
      <c r="W713" s="296"/>
      <c r="X713" s="296"/>
      <c r="Y713" s="296"/>
      <c r="Z713" s="296"/>
    </row>
    <row r="714">
      <c r="A714" s="296"/>
      <c r="B714" s="296"/>
      <c r="C714" s="296"/>
      <c r="D714" s="296"/>
      <c r="E714" s="296"/>
      <c r="F714" s="296"/>
      <c r="G714" s="296"/>
      <c r="H714" s="296"/>
      <c r="I714" s="296"/>
      <c r="J714" s="296"/>
      <c r="K714" s="296"/>
      <c r="L714" s="296"/>
      <c r="M714" s="296"/>
      <c r="N714" s="296"/>
      <c r="O714" s="296"/>
      <c r="P714" s="296"/>
      <c r="Q714" s="296"/>
      <c r="R714" s="296"/>
      <c r="S714" s="296"/>
      <c r="T714" s="296"/>
      <c r="U714" s="296"/>
      <c r="V714" s="296"/>
      <c r="W714" s="296"/>
      <c r="X714" s="296"/>
      <c r="Y714" s="296"/>
      <c r="Z714" s="296"/>
    </row>
    <row r="715">
      <c r="A715" s="296"/>
      <c r="B715" s="296"/>
      <c r="C715" s="296"/>
      <c r="D715" s="296"/>
      <c r="E715" s="296"/>
      <c r="F715" s="296"/>
      <c r="G715" s="296"/>
      <c r="H715" s="296"/>
      <c r="I715" s="296"/>
      <c r="J715" s="296"/>
      <c r="K715" s="296"/>
      <c r="L715" s="296"/>
      <c r="M715" s="296"/>
      <c r="N715" s="296"/>
      <c r="O715" s="296"/>
      <c r="P715" s="296"/>
      <c r="Q715" s="296"/>
      <c r="R715" s="296"/>
      <c r="S715" s="296"/>
      <c r="T715" s="296"/>
      <c r="U715" s="296"/>
      <c r="V715" s="296"/>
      <c r="W715" s="296"/>
      <c r="X715" s="296"/>
      <c r="Y715" s="296"/>
      <c r="Z715" s="296"/>
    </row>
    <row r="716">
      <c r="A716" s="296"/>
      <c r="B716" s="296"/>
      <c r="C716" s="296"/>
      <c r="D716" s="296"/>
      <c r="E716" s="296"/>
      <c r="F716" s="296"/>
      <c r="G716" s="296"/>
      <c r="H716" s="296"/>
      <c r="I716" s="296"/>
      <c r="J716" s="296"/>
      <c r="K716" s="296"/>
      <c r="L716" s="296"/>
      <c r="M716" s="296"/>
      <c r="N716" s="296"/>
      <c r="O716" s="296"/>
      <c r="P716" s="296"/>
      <c r="Q716" s="296"/>
      <c r="R716" s="296"/>
      <c r="S716" s="296"/>
      <c r="T716" s="296"/>
      <c r="U716" s="296"/>
      <c r="V716" s="296"/>
      <c r="W716" s="296"/>
      <c r="X716" s="296"/>
      <c r="Y716" s="296"/>
      <c r="Z716" s="296"/>
    </row>
    <row r="717">
      <c r="A717" s="296"/>
      <c r="B717" s="296"/>
      <c r="C717" s="296"/>
      <c r="D717" s="296"/>
      <c r="E717" s="296"/>
      <c r="F717" s="296"/>
      <c r="G717" s="296"/>
      <c r="H717" s="296"/>
      <c r="I717" s="296"/>
      <c r="J717" s="296"/>
      <c r="K717" s="296"/>
      <c r="L717" s="296"/>
      <c r="M717" s="296"/>
      <c r="N717" s="296"/>
      <c r="O717" s="296"/>
      <c r="P717" s="296"/>
      <c r="Q717" s="296"/>
      <c r="R717" s="296"/>
      <c r="S717" s="296"/>
      <c r="T717" s="296"/>
      <c r="U717" s="296"/>
      <c r="V717" s="296"/>
      <c r="W717" s="296"/>
      <c r="X717" s="296"/>
      <c r="Y717" s="296"/>
      <c r="Z717" s="296"/>
    </row>
    <row r="718">
      <c r="A718" s="296"/>
      <c r="B718" s="296"/>
      <c r="C718" s="296"/>
      <c r="D718" s="296"/>
      <c r="E718" s="296"/>
      <c r="F718" s="296"/>
      <c r="G718" s="296"/>
      <c r="H718" s="296"/>
      <c r="I718" s="296"/>
      <c r="J718" s="296"/>
      <c r="K718" s="296"/>
      <c r="L718" s="296"/>
      <c r="M718" s="296"/>
      <c r="N718" s="296"/>
      <c r="O718" s="296"/>
      <c r="P718" s="296"/>
      <c r="Q718" s="296"/>
      <c r="R718" s="296"/>
      <c r="S718" s="296"/>
      <c r="T718" s="296"/>
      <c r="U718" s="296"/>
      <c r="V718" s="296"/>
      <c r="W718" s="296"/>
      <c r="X718" s="296"/>
      <c r="Y718" s="296"/>
      <c r="Z718" s="296"/>
    </row>
    <row r="719">
      <c r="A719" s="296"/>
      <c r="B719" s="296"/>
      <c r="C719" s="296"/>
      <c r="D719" s="296"/>
      <c r="E719" s="296"/>
      <c r="F719" s="296"/>
      <c r="G719" s="296"/>
      <c r="H719" s="296"/>
      <c r="I719" s="296"/>
      <c r="J719" s="296"/>
      <c r="K719" s="296"/>
      <c r="L719" s="296"/>
      <c r="M719" s="296"/>
      <c r="N719" s="296"/>
      <c r="O719" s="296"/>
      <c r="P719" s="296"/>
      <c r="Q719" s="296"/>
      <c r="R719" s="296"/>
      <c r="S719" s="296"/>
      <c r="T719" s="296"/>
      <c r="U719" s="296"/>
      <c r="V719" s="296"/>
      <c r="W719" s="296"/>
      <c r="X719" s="296"/>
      <c r="Y719" s="296"/>
      <c r="Z719" s="296"/>
    </row>
    <row r="720">
      <c r="A720" s="296"/>
      <c r="B720" s="296"/>
      <c r="C720" s="296"/>
      <c r="D720" s="296"/>
      <c r="E720" s="296"/>
      <c r="F720" s="296"/>
      <c r="G720" s="296"/>
      <c r="H720" s="296"/>
      <c r="I720" s="296"/>
      <c r="J720" s="296"/>
      <c r="K720" s="296"/>
      <c r="L720" s="296"/>
      <c r="M720" s="296"/>
      <c r="N720" s="296"/>
      <c r="O720" s="296"/>
      <c r="P720" s="296"/>
      <c r="Q720" s="296"/>
      <c r="R720" s="296"/>
      <c r="S720" s="296"/>
      <c r="T720" s="296"/>
      <c r="U720" s="296"/>
      <c r="V720" s="296"/>
      <c r="W720" s="296"/>
      <c r="X720" s="296"/>
      <c r="Y720" s="296"/>
      <c r="Z720" s="296"/>
    </row>
    <row r="721">
      <c r="A721" s="296"/>
      <c r="B721" s="296"/>
      <c r="C721" s="296"/>
      <c r="D721" s="296"/>
      <c r="E721" s="296"/>
      <c r="F721" s="296"/>
      <c r="G721" s="296"/>
      <c r="H721" s="296"/>
      <c r="I721" s="296"/>
      <c r="J721" s="296"/>
      <c r="K721" s="296"/>
      <c r="L721" s="296"/>
      <c r="M721" s="296"/>
      <c r="N721" s="296"/>
      <c r="O721" s="296"/>
      <c r="P721" s="296"/>
      <c r="Q721" s="296"/>
      <c r="R721" s="296"/>
      <c r="S721" s="296"/>
      <c r="T721" s="296"/>
      <c r="U721" s="296"/>
      <c r="V721" s="296"/>
      <c r="W721" s="296"/>
      <c r="X721" s="296"/>
      <c r="Y721" s="296"/>
      <c r="Z721" s="296"/>
    </row>
    <row r="722">
      <c r="A722" s="296"/>
      <c r="B722" s="296"/>
      <c r="C722" s="296"/>
      <c r="D722" s="296"/>
      <c r="E722" s="296"/>
      <c r="F722" s="296"/>
      <c r="G722" s="296"/>
      <c r="H722" s="296"/>
      <c r="I722" s="296"/>
      <c r="J722" s="296"/>
      <c r="K722" s="296"/>
      <c r="L722" s="296"/>
      <c r="M722" s="296"/>
      <c r="N722" s="296"/>
      <c r="O722" s="296"/>
      <c r="P722" s="296"/>
      <c r="Q722" s="296"/>
      <c r="R722" s="296"/>
      <c r="S722" s="296"/>
      <c r="T722" s="296"/>
      <c r="U722" s="296"/>
      <c r="V722" s="296"/>
      <c r="W722" s="296"/>
      <c r="X722" s="296"/>
      <c r="Y722" s="296"/>
      <c r="Z722" s="296"/>
    </row>
    <row r="723">
      <c r="A723" s="296"/>
      <c r="B723" s="296"/>
      <c r="C723" s="296"/>
      <c r="D723" s="296"/>
      <c r="E723" s="296"/>
      <c r="F723" s="296"/>
      <c r="G723" s="296"/>
      <c r="H723" s="296"/>
      <c r="I723" s="296"/>
      <c r="J723" s="296"/>
      <c r="K723" s="296"/>
      <c r="L723" s="296"/>
      <c r="M723" s="296"/>
      <c r="N723" s="296"/>
      <c r="O723" s="296"/>
      <c r="P723" s="296"/>
      <c r="Q723" s="296"/>
      <c r="R723" s="296"/>
      <c r="S723" s="296"/>
      <c r="T723" s="296"/>
      <c r="U723" s="296"/>
      <c r="V723" s="296"/>
      <c r="W723" s="296"/>
      <c r="X723" s="296"/>
      <c r="Y723" s="296"/>
      <c r="Z723" s="296"/>
    </row>
    <row r="724">
      <c r="A724" s="296"/>
      <c r="B724" s="296"/>
      <c r="C724" s="296"/>
      <c r="D724" s="296"/>
      <c r="E724" s="296"/>
      <c r="F724" s="296"/>
      <c r="G724" s="296"/>
      <c r="H724" s="296"/>
      <c r="I724" s="296"/>
      <c r="J724" s="296"/>
      <c r="K724" s="296"/>
      <c r="L724" s="296"/>
      <c r="M724" s="296"/>
      <c r="N724" s="296"/>
      <c r="O724" s="296"/>
      <c r="P724" s="296"/>
      <c r="Q724" s="296"/>
      <c r="R724" s="296"/>
      <c r="S724" s="296"/>
      <c r="T724" s="296"/>
      <c r="U724" s="296"/>
      <c r="V724" s="296"/>
      <c r="W724" s="296"/>
      <c r="X724" s="296"/>
      <c r="Y724" s="296"/>
      <c r="Z724" s="296"/>
    </row>
    <row r="725">
      <c r="A725" s="296"/>
      <c r="B725" s="296"/>
      <c r="C725" s="296"/>
      <c r="D725" s="296"/>
      <c r="E725" s="296"/>
      <c r="F725" s="296"/>
      <c r="G725" s="296"/>
      <c r="H725" s="296"/>
      <c r="I725" s="296"/>
      <c r="J725" s="296"/>
      <c r="K725" s="296"/>
      <c r="L725" s="296"/>
      <c r="M725" s="296"/>
      <c r="N725" s="296"/>
      <c r="O725" s="296"/>
      <c r="P725" s="296"/>
      <c r="Q725" s="296"/>
      <c r="R725" s="296"/>
      <c r="S725" s="296"/>
      <c r="T725" s="296"/>
      <c r="U725" s="296"/>
      <c r="V725" s="296"/>
      <c r="W725" s="296"/>
      <c r="X725" s="296"/>
      <c r="Y725" s="296"/>
      <c r="Z725" s="296"/>
    </row>
    <row r="726">
      <c r="A726" s="296"/>
      <c r="B726" s="296"/>
      <c r="C726" s="296"/>
      <c r="D726" s="296"/>
      <c r="E726" s="296"/>
      <c r="F726" s="296"/>
      <c r="G726" s="296"/>
      <c r="H726" s="296"/>
      <c r="I726" s="296"/>
      <c r="J726" s="296"/>
      <c r="K726" s="296"/>
      <c r="L726" s="296"/>
      <c r="M726" s="296"/>
      <c r="N726" s="296"/>
      <c r="O726" s="296"/>
      <c r="P726" s="296"/>
      <c r="Q726" s="296"/>
      <c r="R726" s="296"/>
      <c r="S726" s="296"/>
      <c r="T726" s="296"/>
      <c r="U726" s="296"/>
      <c r="V726" s="296"/>
      <c r="W726" s="296"/>
      <c r="X726" s="296"/>
      <c r="Y726" s="296"/>
      <c r="Z726" s="296"/>
    </row>
    <row r="727">
      <c r="A727" s="296"/>
      <c r="B727" s="296"/>
      <c r="C727" s="296"/>
      <c r="D727" s="296"/>
      <c r="E727" s="296"/>
      <c r="F727" s="296"/>
      <c r="G727" s="296"/>
      <c r="H727" s="296"/>
      <c r="I727" s="296"/>
      <c r="J727" s="296"/>
      <c r="K727" s="296"/>
      <c r="L727" s="296"/>
      <c r="M727" s="296"/>
      <c r="N727" s="296"/>
      <c r="O727" s="296"/>
      <c r="P727" s="296"/>
      <c r="Q727" s="296"/>
      <c r="R727" s="296"/>
      <c r="S727" s="296"/>
      <c r="T727" s="296"/>
      <c r="U727" s="296"/>
      <c r="V727" s="296"/>
      <c r="W727" s="296"/>
      <c r="X727" s="296"/>
      <c r="Y727" s="296"/>
      <c r="Z727" s="296"/>
    </row>
    <row r="728">
      <c r="A728" s="296"/>
      <c r="B728" s="296"/>
      <c r="C728" s="296"/>
      <c r="D728" s="296"/>
      <c r="E728" s="296"/>
      <c r="F728" s="296"/>
      <c r="G728" s="296"/>
      <c r="H728" s="296"/>
      <c r="I728" s="296"/>
      <c r="J728" s="296"/>
      <c r="K728" s="296"/>
      <c r="L728" s="296"/>
      <c r="M728" s="296"/>
      <c r="N728" s="296"/>
      <c r="O728" s="296"/>
      <c r="P728" s="296"/>
      <c r="Q728" s="296"/>
      <c r="R728" s="296"/>
      <c r="S728" s="296"/>
      <c r="T728" s="296"/>
      <c r="U728" s="296"/>
      <c r="V728" s="296"/>
      <c r="W728" s="296"/>
      <c r="X728" s="296"/>
      <c r="Y728" s="296"/>
      <c r="Z728" s="296"/>
    </row>
    <row r="729">
      <c r="A729" s="296"/>
      <c r="B729" s="296"/>
      <c r="C729" s="296"/>
      <c r="D729" s="296"/>
      <c r="E729" s="296"/>
      <c r="F729" s="296"/>
      <c r="G729" s="296"/>
      <c r="H729" s="296"/>
      <c r="I729" s="296"/>
      <c r="J729" s="296"/>
      <c r="K729" s="296"/>
      <c r="L729" s="296"/>
      <c r="M729" s="296"/>
      <c r="N729" s="296"/>
      <c r="O729" s="296"/>
      <c r="P729" s="296"/>
      <c r="Q729" s="296"/>
      <c r="R729" s="296"/>
      <c r="S729" s="296"/>
      <c r="T729" s="296"/>
      <c r="U729" s="296"/>
      <c r="V729" s="296"/>
      <c r="W729" s="296"/>
      <c r="X729" s="296"/>
      <c r="Y729" s="296"/>
      <c r="Z729" s="296"/>
    </row>
    <row r="730">
      <c r="A730" s="296"/>
      <c r="B730" s="296"/>
      <c r="C730" s="296"/>
      <c r="D730" s="296"/>
      <c r="E730" s="296"/>
      <c r="F730" s="296"/>
      <c r="G730" s="296"/>
      <c r="H730" s="296"/>
      <c r="I730" s="296"/>
      <c r="J730" s="296"/>
      <c r="K730" s="296"/>
      <c r="L730" s="296"/>
      <c r="M730" s="296"/>
      <c r="N730" s="296"/>
      <c r="O730" s="296"/>
      <c r="P730" s="296"/>
      <c r="Q730" s="296"/>
      <c r="R730" s="296"/>
      <c r="S730" s="296"/>
      <c r="T730" s="296"/>
      <c r="U730" s="296"/>
      <c r="V730" s="296"/>
      <c r="W730" s="296"/>
      <c r="X730" s="296"/>
      <c r="Y730" s="296"/>
      <c r="Z730" s="296"/>
    </row>
    <row r="731">
      <c r="A731" s="296"/>
      <c r="B731" s="296"/>
      <c r="C731" s="296"/>
      <c r="D731" s="296"/>
      <c r="E731" s="296"/>
      <c r="F731" s="296"/>
      <c r="G731" s="296"/>
      <c r="H731" s="296"/>
      <c r="I731" s="296"/>
      <c r="J731" s="296"/>
      <c r="K731" s="296"/>
      <c r="L731" s="296"/>
      <c r="M731" s="296"/>
      <c r="N731" s="296"/>
      <c r="O731" s="296"/>
      <c r="P731" s="296"/>
      <c r="Q731" s="296"/>
      <c r="R731" s="296"/>
      <c r="S731" s="296"/>
      <c r="T731" s="296"/>
      <c r="U731" s="296"/>
      <c r="V731" s="296"/>
      <c r="W731" s="296"/>
      <c r="X731" s="296"/>
      <c r="Y731" s="296"/>
      <c r="Z731" s="296"/>
    </row>
    <row r="732">
      <c r="A732" s="296"/>
      <c r="B732" s="296"/>
      <c r="C732" s="296"/>
      <c r="D732" s="296"/>
      <c r="E732" s="296"/>
      <c r="F732" s="296"/>
      <c r="G732" s="296"/>
      <c r="H732" s="296"/>
      <c r="I732" s="296"/>
      <c r="J732" s="296"/>
      <c r="K732" s="296"/>
      <c r="L732" s="296"/>
      <c r="M732" s="296"/>
      <c r="N732" s="296"/>
      <c r="O732" s="296"/>
      <c r="P732" s="296"/>
      <c r="Q732" s="296"/>
      <c r="R732" s="296"/>
      <c r="S732" s="296"/>
      <c r="T732" s="296"/>
      <c r="U732" s="296"/>
      <c r="V732" s="296"/>
      <c r="W732" s="296"/>
      <c r="X732" s="296"/>
      <c r="Y732" s="296"/>
      <c r="Z732" s="296"/>
    </row>
    <row r="733">
      <c r="A733" s="296"/>
      <c r="B733" s="296"/>
      <c r="C733" s="296"/>
      <c r="D733" s="296"/>
      <c r="E733" s="296"/>
      <c r="F733" s="296"/>
      <c r="G733" s="296"/>
      <c r="H733" s="296"/>
      <c r="I733" s="296"/>
      <c r="J733" s="296"/>
      <c r="K733" s="296"/>
      <c r="L733" s="296"/>
      <c r="M733" s="296"/>
      <c r="N733" s="296"/>
      <c r="O733" s="296"/>
      <c r="P733" s="296"/>
      <c r="Q733" s="296"/>
      <c r="R733" s="296"/>
      <c r="S733" s="296"/>
      <c r="T733" s="296"/>
      <c r="U733" s="296"/>
      <c r="V733" s="296"/>
      <c r="W733" s="296"/>
      <c r="X733" s="296"/>
      <c r="Y733" s="296"/>
      <c r="Z733" s="296"/>
    </row>
    <row r="734">
      <c r="A734" s="296"/>
      <c r="B734" s="296"/>
      <c r="C734" s="296"/>
      <c r="D734" s="296"/>
      <c r="E734" s="296"/>
      <c r="F734" s="296"/>
      <c r="G734" s="296"/>
      <c r="H734" s="296"/>
      <c r="I734" s="296"/>
      <c r="J734" s="296"/>
      <c r="K734" s="296"/>
      <c r="L734" s="296"/>
      <c r="M734" s="296"/>
      <c r="N734" s="296"/>
      <c r="O734" s="296"/>
      <c r="P734" s="296"/>
      <c r="Q734" s="296"/>
      <c r="R734" s="296"/>
      <c r="S734" s="296"/>
      <c r="T734" s="296"/>
      <c r="U734" s="296"/>
      <c r="V734" s="296"/>
      <c r="W734" s="296"/>
      <c r="X734" s="296"/>
      <c r="Y734" s="296"/>
      <c r="Z734" s="296"/>
    </row>
    <row r="735">
      <c r="A735" s="296"/>
      <c r="B735" s="296"/>
      <c r="C735" s="296"/>
      <c r="D735" s="296"/>
      <c r="E735" s="296"/>
      <c r="F735" s="296"/>
      <c r="G735" s="296"/>
      <c r="H735" s="296"/>
      <c r="I735" s="296"/>
      <c r="J735" s="296"/>
      <c r="K735" s="296"/>
      <c r="L735" s="296"/>
      <c r="M735" s="296"/>
      <c r="N735" s="296"/>
      <c r="O735" s="296"/>
      <c r="P735" s="296"/>
      <c r="Q735" s="296"/>
      <c r="R735" s="296"/>
      <c r="S735" s="296"/>
      <c r="T735" s="296"/>
      <c r="U735" s="296"/>
      <c r="V735" s="296"/>
      <c r="W735" s="296"/>
      <c r="X735" s="296"/>
      <c r="Y735" s="296"/>
      <c r="Z735" s="296"/>
    </row>
    <row r="736">
      <c r="A736" s="296"/>
      <c r="B736" s="296"/>
      <c r="C736" s="296"/>
      <c r="D736" s="296"/>
      <c r="E736" s="296"/>
      <c r="F736" s="296"/>
      <c r="G736" s="296"/>
      <c r="H736" s="296"/>
      <c r="I736" s="296"/>
      <c r="J736" s="296"/>
      <c r="K736" s="296"/>
      <c r="L736" s="296"/>
      <c r="M736" s="296"/>
      <c r="N736" s="296"/>
      <c r="O736" s="296"/>
      <c r="P736" s="296"/>
      <c r="Q736" s="296"/>
      <c r="R736" s="296"/>
      <c r="S736" s="296"/>
      <c r="T736" s="296"/>
      <c r="U736" s="296"/>
      <c r="V736" s="296"/>
      <c r="W736" s="296"/>
      <c r="X736" s="296"/>
      <c r="Y736" s="296"/>
      <c r="Z736" s="296"/>
    </row>
    <row r="737">
      <c r="A737" s="296"/>
      <c r="B737" s="296"/>
      <c r="C737" s="296"/>
      <c r="D737" s="296"/>
      <c r="E737" s="296"/>
      <c r="F737" s="296"/>
      <c r="G737" s="296"/>
      <c r="H737" s="296"/>
      <c r="I737" s="296"/>
      <c r="J737" s="296"/>
      <c r="K737" s="296"/>
      <c r="L737" s="296"/>
      <c r="M737" s="296"/>
      <c r="N737" s="296"/>
      <c r="O737" s="296"/>
      <c r="P737" s="296"/>
      <c r="Q737" s="296"/>
      <c r="R737" s="296"/>
      <c r="S737" s="296"/>
      <c r="T737" s="296"/>
      <c r="U737" s="296"/>
      <c r="V737" s="296"/>
      <c r="W737" s="296"/>
      <c r="X737" s="296"/>
      <c r="Y737" s="296"/>
      <c r="Z737" s="296"/>
    </row>
    <row r="738">
      <c r="A738" s="296"/>
      <c r="B738" s="296"/>
      <c r="C738" s="296"/>
      <c r="D738" s="296"/>
      <c r="E738" s="296"/>
      <c r="F738" s="296"/>
      <c r="G738" s="296"/>
      <c r="H738" s="296"/>
      <c r="I738" s="296"/>
      <c r="J738" s="296"/>
      <c r="K738" s="296"/>
      <c r="L738" s="296"/>
      <c r="M738" s="296"/>
      <c r="N738" s="296"/>
      <c r="O738" s="296"/>
      <c r="P738" s="296"/>
      <c r="Q738" s="296"/>
      <c r="R738" s="296"/>
      <c r="S738" s="296"/>
      <c r="T738" s="296"/>
      <c r="U738" s="296"/>
      <c r="V738" s="296"/>
      <c r="W738" s="296"/>
      <c r="X738" s="296"/>
      <c r="Y738" s="296"/>
      <c r="Z738" s="296"/>
    </row>
    <row r="739">
      <c r="A739" s="296"/>
      <c r="B739" s="296"/>
      <c r="C739" s="296"/>
      <c r="D739" s="296"/>
      <c r="E739" s="296"/>
      <c r="F739" s="296"/>
      <c r="G739" s="296"/>
      <c r="H739" s="296"/>
      <c r="I739" s="296"/>
      <c r="J739" s="296"/>
      <c r="K739" s="296"/>
      <c r="L739" s="296"/>
      <c r="M739" s="296"/>
      <c r="N739" s="296"/>
      <c r="O739" s="296"/>
      <c r="P739" s="296"/>
      <c r="Q739" s="296"/>
      <c r="R739" s="296"/>
      <c r="S739" s="296"/>
      <c r="T739" s="296"/>
      <c r="U739" s="296"/>
      <c r="V739" s="296"/>
      <c r="W739" s="296"/>
      <c r="X739" s="296"/>
      <c r="Y739" s="296"/>
      <c r="Z739" s="296"/>
    </row>
    <row r="740">
      <c r="A740" s="296"/>
      <c r="B740" s="296"/>
      <c r="C740" s="296"/>
      <c r="D740" s="296"/>
      <c r="E740" s="296"/>
      <c r="F740" s="296"/>
      <c r="G740" s="296"/>
      <c r="H740" s="296"/>
      <c r="I740" s="296"/>
      <c r="J740" s="296"/>
      <c r="K740" s="296"/>
      <c r="L740" s="296"/>
      <c r="M740" s="296"/>
      <c r="N740" s="296"/>
      <c r="O740" s="296"/>
      <c r="P740" s="296"/>
      <c r="Q740" s="296"/>
      <c r="R740" s="296"/>
      <c r="S740" s="296"/>
      <c r="T740" s="296"/>
      <c r="U740" s="296"/>
      <c r="V740" s="296"/>
      <c r="W740" s="296"/>
      <c r="X740" s="296"/>
      <c r="Y740" s="296"/>
      <c r="Z740" s="296"/>
    </row>
    <row r="741">
      <c r="A741" s="296"/>
      <c r="B741" s="296"/>
      <c r="C741" s="296"/>
      <c r="D741" s="296"/>
      <c r="E741" s="296"/>
      <c r="F741" s="296"/>
      <c r="G741" s="296"/>
      <c r="H741" s="296"/>
      <c r="I741" s="296"/>
      <c r="J741" s="296"/>
      <c r="K741" s="296"/>
      <c r="L741" s="296"/>
      <c r="M741" s="296"/>
      <c r="N741" s="296"/>
      <c r="O741" s="296"/>
      <c r="P741" s="296"/>
      <c r="Q741" s="296"/>
      <c r="R741" s="296"/>
      <c r="S741" s="296"/>
      <c r="T741" s="296"/>
      <c r="U741" s="296"/>
      <c r="V741" s="296"/>
      <c r="W741" s="296"/>
      <c r="X741" s="296"/>
      <c r="Y741" s="296"/>
      <c r="Z741" s="296"/>
    </row>
    <row r="742">
      <c r="A742" s="296"/>
      <c r="B742" s="296"/>
      <c r="C742" s="296"/>
      <c r="D742" s="296"/>
      <c r="E742" s="296"/>
      <c r="F742" s="296"/>
      <c r="G742" s="296"/>
      <c r="H742" s="296"/>
      <c r="I742" s="296"/>
      <c r="J742" s="296"/>
      <c r="K742" s="296"/>
      <c r="L742" s="296"/>
      <c r="M742" s="296"/>
      <c r="N742" s="296"/>
      <c r="O742" s="296"/>
      <c r="P742" s="296"/>
      <c r="Q742" s="296"/>
      <c r="R742" s="296"/>
      <c r="S742" s="296"/>
      <c r="T742" s="296"/>
      <c r="U742" s="296"/>
      <c r="V742" s="296"/>
      <c r="W742" s="296"/>
      <c r="X742" s="296"/>
      <c r="Y742" s="296"/>
      <c r="Z742" s="296"/>
    </row>
    <row r="743">
      <c r="A743" s="296"/>
      <c r="B743" s="296"/>
      <c r="C743" s="296"/>
      <c r="D743" s="296"/>
      <c r="E743" s="296"/>
      <c r="F743" s="296"/>
      <c r="G743" s="296"/>
      <c r="H743" s="296"/>
      <c r="I743" s="296"/>
      <c r="J743" s="296"/>
      <c r="K743" s="296"/>
      <c r="L743" s="296"/>
      <c r="M743" s="296"/>
      <c r="N743" s="296"/>
      <c r="O743" s="296"/>
      <c r="P743" s="296"/>
      <c r="Q743" s="296"/>
      <c r="R743" s="296"/>
      <c r="S743" s="296"/>
      <c r="T743" s="296"/>
      <c r="U743" s="296"/>
      <c r="V743" s="296"/>
      <c r="W743" s="296"/>
      <c r="X743" s="296"/>
      <c r="Y743" s="296"/>
      <c r="Z743" s="296"/>
    </row>
    <row r="744">
      <c r="A744" s="296"/>
      <c r="B744" s="296"/>
      <c r="C744" s="296"/>
      <c r="D744" s="296"/>
      <c r="E744" s="296"/>
      <c r="F744" s="296"/>
      <c r="G744" s="296"/>
      <c r="H744" s="296"/>
      <c r="I744" s="296"/>
      <c r="J744" s="296"/>
      <c r="K744" s="296"/>
      <c r="L744" s="296"/>
      <c r="M744" s="296"/>
      <c r="N744" s="296"/>
      <c r="O744" s="296"/>
      <c r="P744" s="296"/>
      <c r="Q744" s="296"/>
      <c r="R744" s="296"/>
      <c r="S744" s="296"/>
      <c r="T744" s="296"/>
      <c r="U744" s="296"/>
      <c r="V744" s="296"/>
      <c r="W744" s="296"/>
      <c r="X744" s="296"/>
      <c r="Y744" s="296"/>
      <c r="Z744" s="296"/>
    </row>
    <row r="745">
      <c r="A745" s="296"/>
      <c r="B745" s="296"/>
      <c r="C745" s="296"/>
      <c r="D745" s="296"/>
      <c r="E745" s="296"/>
      <c r="F745" s="296"/>
      <c r="G745" s="296"/>
      <c r="H745" s="296"/>
      <c r="I745" s="296"/>
      <c r="J745" s="296"/>
      <c r="K745" s="296"/>
      <c r="L745" s="296"/>
      <c r="M745" s="296"/>
      <c r="N745" s="296"/>
      <c r="O745" s="296"/>
      <c r="P745" s="296"/>
      <c r="Q745" s="296"/>
      <c r="R745" s="296"/>
      <c r="S745" s="296"/>
      <c r="T745" s="296"/>
      <c r="U745" s="296"/>
      <c r="V745" s="296"/>
      <c r="W745" s="296"/>
      <c r="X745" s="296"/>
      <c r="Y745" s="296"/>
      <c r="Z745" s="296"/>
    </row>
    <row r="746">
      <c r="A746" s="296"/>
      <c r="B746" s="296"/>
      <c r="C746" s="296"/>
      <c r="D746" s="296"/>
      <c r="E746" s="296"/>
      <c r="F746" s="296"/>
      <c r="G746" s="296"/>
      <c r="H746" s="296"/>
      <c r="I746" s="296"/>
      <c r="J746" s="296"/>
      <c r="K746" s="296"/>
      <c r="L746" s="296"/>
      <c r="M746" s="296"/>
      <c r="N746" s="296"/>
      <c r="O746" s="296"/>
      <c r="P746" s="296"/>
      <c r="Q746" s="296"/>
      <c r="R746" s="296"/>
      <c r="S746" s="296"/>
      <c r="T746" s="296"/>
      <c r="U746" s="296"/>
      <c r="V746" s="296"/>
      <c r="W746" s="296"/>
      <c r="X746" s="296"/>
      <c r="Y746" s="296"/>
      <c r="Z746" s="296"/>
    </row>
    <row r="747">
      <c r="A747" s="296"/>
      <c r="B747" s="296"/>
      <c r="C747" s="296"/>
      <c r="D747" s="296"/>
      <c r="E747" s="296"/>
      <c r="F747" s="296"/>
      <c r="G747" s="296"/>
      <c r="H747" s="296"/>
      <c r="I747" s="296"/>
      <c r="J747" s="296"/>
      <c r="K747" s="296"/>
      <c r="L747" s="296"/>
      <c r="M747" s="296"/>
      <c r="N747" s="296"/>
      <c r="O747" s="296"/>
      <c r="P747" s="296"/>
      <c r="Q747" s="296"/>
      <c r="R747" s="296"/>
      <c r="S747" s="296"/>
      <c r="T747" s="296"/>
      <c r="U747" s="296"/>
      <c r="V747" s="296"/>
      <c r="W747" s="296"/>
      <c r="X747" s="296"/>
      <c r="Y747" s="296"/>
      <c r="Z747" s="296"/>
    </row>
    <row r="748">
      <c r="A748" s="296"/>
      <c r="B748" s="296"/>
      <c r="C748" s="296"/>
      <c r="D748" s="296"/>
      <c r="E748" s="296"/>
      <c r="F748" s="296"/>
      <c r="G748" s="296"/>
      <c r="H748" s="296"/>
      <c r="I748" s="296"/>
      <c r="J748" s="296"/>
      <c r="K748" s="296"/>
      <c r="L748" s="296"/>
      <c r="M748" s="296"/>
      <c r="N748" s="296"/>
      <c r="O748" s="296"/>
      <c r="P748" s="296"/>
      <c r="Q748" s="296"/>
      <c r="R748" s="296"/>
      <c r="S748" s="296"/>
      <c r="T748" s="296"/>
      <c r="U748" s="296"/>
      <c r="V748" s="296"/>
      <c r="W748" s="296"/>
      <c r="X748" s="296"/>
      <c r="Y748" s="296"/>
      <c r="Z748" s="296"/>
    </row>
    <row r="749">
      <c r="A749" s="296"/>
      <c r="B749" s="296"/>
      <c r="C749" s="296"/>
      <c r="D749" s="296"/>
      <c r="E749" s="296"/>
      <c r="F749" s="296"/>
      <c r="G749" s="296"/>
      <c r="H749" s="296"/>
      <c r="I749" s="296"/>
      <c r="J749" s="296"/>
      <c r="K749" s="296"/>
      <c r="L749" s="296"/>
      <c r="M749" s="296"/>
      <c r="N749" s="296"/>
      <c r="O749" s="296"/>
      <c r="P749" s="296"/>
      <c r="Q749" s="296"/>
      <c r="R749" s="296"/>
      <c r="S749" s="296"/>
      <c r="T749" s="296"/>
      <c r="U749" s="296"/>
      <c r="V749" s="296"/>
      <c r="W749" s="296"/>
      <c r="X749" s="296"/>
      <c r="Y749" s="296"/>
      <c r="Z749" s="296"/>
    </row>
    <row r="750">
      <c r="A750" s="296"/>
      <c r="B750" s="296"/>
      <c r="C750" s="296"/>
      <c r="D750" s="296"/>
      <c r="E750" s="296"/>
      <c r="F750" s="296"/>
      <c r="G750" s="296"/>
      <c r="H750" s="296"/>
      <c r="I750" s="296"/>
      <c r="J750" s="296"/>
      <c r="K750" s="296"/>
      <c r="L750" s="296"/>
      <c r="M750" s="296"/>
      <c r="N750" s="296"/>
      <c r="O750" s="296"/>
      <c r="P750" s="296"/>
      <c r="Q750" s="296"/>
      <c r="R750" s="296"/>
      <c r="S750" s="296"/>
      <c r="T750" s="296"/>
      <c r="U750" s="296"/>
      <c r="V750" s="296"/>
      <c r="W750" s="296"/>
      <c r="X750" s="296"/>
      <c r="Y750" s="296"/>
      <c r="Z750" s="296"/>
    </row>
    <row r="751">
      <c r="A751" s="296"/>
      <c r="B751" s="296"/>
      <c r="C751" s="296"/>
      <c r="D751" s="296"/>
      <c r="E751" s="296"/>
      <c r="F751" s="296"/>
      <c r="G751" s="296"/>
      <c r="H751" s="296"/>
      <c r="I751" s="296"/>
      <c r="J751" s="296"/>
      <c r="K751" s="296"/>
      <c r="L751" s="296"/>
      <c r="M751" s="296"/>
      <c r="N751" s="296"/>
      <c r="O751" s="296"/>
      <c r="P751" s="296"/>
      <c r="Q751" s="296"/>
      <c r="R751" s="296"/>
      <c r="S751" s="296"/>
      <c r="T751" s="296"/>
      <c r="U751" s="296"/>
      <c r="V751" s="296"/>
      <c r="W751" s="296"/>
      <c r="X751" s="296"/>
      <c r="Y751" s="296"/>
      <c r="Z751" s="296"/>
    </row>
    <row r="752">
      <c r="A752" s="296"/>
      <c r="B752" s="296"/>
      <c r="C752" s="296"/>
      <c r="D752" s="296"/>
      <c r="E752" s="296"/>
      <c r="F752" s="296"/>
      <c r="G752" s="296"/>
      <c r="H752" s="296"/>
      <c r="I752" s="296"/>
      <c r="J752" s="296"/>
      <c r="K752" s="296"/>
      <c r="L752" s="296"/>
      <c r="M752" s="296"/>
      <c r="N752" s="296"/>
      <c r="O752" s="296"/>
      <c r="P752" s="296"/>
      <c r="Q752" s="296"/>
      <c r="R752" s="296"/>
      <c r="S752" s="296"/>
      <c r="T752" s="296"/>
      <c r="U752" s="296"/>
      <c r="V752" s="296"/>
      <c r="W752" s="296"/>
      <c r="X752" s="296"/>
      <c r="Y752" s="296"/>
      <c r="Z752" s="296"/>
    </row>
    <row r="753">
      <c r="A753" s="296"/>
      <c r="B753" s="296"/>
      <c r="C753" s="296"/>
      <c r="D753" s="296"/>
      <c r="E753" s="296"/>
      <c r="F753" s="296"/>
      <c r="G753" s="296"/>
      <c r="H753" s="296"/>
      <c r="I753" s="296"/>
      <c r="J753" s="296"/>
      <c r="K753" s="296"/>
      <c r="L753" s="296"/>
      <c r="M753" s="296"/>
      <c r="N753" s="296"/>
      <c r="O753" s="296"/>
      <c r="P753" s="296"/>
      <c r="Q753" s="296"/>
      <c r="R753" s="296"/>
      <c r="S753" s="296"/>
      <c r="T753" s="296"/>
      <c r="U753" s="296"/>
      <c r="V753" s="296"/>
      <c r="W753" s="296"/>
      <c r="X753" s="296"/>
      <c r="Y753" s="296"/>
      <c r="Z753" s="296"/>
    </row>
    <row r="754">
      <c r="A754" s="296"/>
      <c r="B754" s="296"/>
      <c r="C754" s="296"/>
      <c r="D754" s="296"/>
      <c r="E754" s="296"/>
      <c r="F754" s="296"/>
      <c r="G754" s="296"/>
      <c r="H754" s="296"/>
      <c r="I754" s="296"/>
      <c r="J754" s="296"/>
      <c r="K754" s="296"/>
      <c r="L754" s="296"/>
      <c r="M754" s="296"/>
      <c r="N754" s="296"/>
      <c r="O754" s="296"/>
      <c r="P754" s="296"/>
      <c r="Q754" s="296"/>
      <c r="R754" s="296"/>
      <c r="S754" s="296"/>
      <c r="T754" s="296"/>
      <c r="U754" s="296"/>
      <c r="V754" s="296"/>
      <c r="W754" s="296"/>
      <c r="X754" s="296"/>
      <c r="Y754" s="296"/>
      <c r="Z754" s="296"/>
    </row>
    <row r="755">
      <c r="A755" s="296"/>
      <c r="B755" s="296"/>
      <c r="C755" s="296"/>
      <c r="D755" s="296"/>
      <c r="E755" s="296"/>
      <c r="F755" s="296"/>
      <c r="G755" s="296"/>
      <c r="H755" s="296"/>
      <c r="I755" s="296"/>
      <c r="J755" s="296"/>
      <c r="K755" s="296"/>
      <c r="L755" s="296"/>
      <c r="M755" s="296"/>
      <c r="N755" s="296"/>
      <c r="O755" s="296"/>
      <c r="P755" s="296"/>
      <c r="Q755" s="296"/>
      <c r="R755" s="296"/>
      <c r="S755" s="296"/>
      <c r="T755" s="296"/>
      <c r="U755" s="296"/>
      <c r="V755" s="296"/>
      <c r="W755" s="296"/>
      <c r="X755" s="296"/>
      <c r="Y755" s="296"/>
      <c r="Z755" s="296"/>
    </row>
    <row r="756">
      <c r="A756" s="296"/>
      <c r="B756" s="296"/>
      <c r="C756" s="296"/>
      <c r="D756" s="296"/>
      <c r="E756" s="296"/>
      <c r="F756" s="296"/>
      <c r="G756" s="296"/>
      <c r="H756" s="296"/>
      <c r="I756" s="296"/>
      <c r="J756" s="296"/>
      <c r="K756" s="296"/>
      <c r="L756" s="296"/>
      <c r="M756" s="296"/>
      <c r="N756" s="296"/>
      <c r="O756" s="296"/>
      <c r="P756" s="296"/>
      <c r="Q756" s="296"/>
      <c r="R756" s="296"/>
      <c r="S756" s="296"/>
      <c r="T756" s="296"/>
      <c r="U756" s="296"/>
      <c r="V756" s="296"/>
      <c r="W756" s="296"/>
      <c r="X756" s="296"/>
      <c r="Y756" s="296"/>
      <c r="Z756" s="296"/>
    </row>
    <row r="757">
      <c r="A757" s="296"/>
      <c r="B757" s="296"/>
      <c r="C757" s="296"/>
      <c r="D757" s="296"/>
      <c r="E757" s="296"/>
      <c r="F757" s="296"/>
      <c r="G757" s="296"/>
      <c r="H757" s="296"/>
      <c r="I757" s="296"/>
      <c r="J757" s="296"/>
      <c r="K757" s="296"/>
      <c r="L757" s="296"/>
      <c r="M757" s="296"/>
      <c r="N757" s="296"/>
      <c r="O757" s="296"/>
      <c r="P757" s="296"/>
      <c r="Q757" s="296"/>
      <c r="R757" s="296"/>
      <c r="S757" s="296"/>
      <c r="T757" s="296"/>
      <c r="U757" s="296"/>
      <c r="V757" s="296"/>
      <c r="W757" s="296"/>
      <c r="X757" s="296"/>
      <c r="Y757" s="296"/>
      <c r="Z757" s="296"/>
    </row>
    <row r="758">
      <c r="A758" s="296"/>
      <c r="B758" s="296"/>
      <c r="C758" s="296"/>
      <c r="D758" s="296"/>
      <c r="E758" s="296"/>
      <c r="F758" s="296"/>
      <c r="G758" s="296"/>
      <c r="H758" s="296"/>
      <c r="I758" s="296"/>
      <c r="J758" s="296"/>
      <c r="K758" s="296"/>
      <c r="L758" s="296"/>
      <c r="M758" s="296"/>
      <c r="N758" s="296"/>
      <c r="O758" s="296"/>
      <c r="P758" s="296"/>
      <c r="Q758" s="296"/>
      <c r="R758" s="296"/>
      <c r="S758" s="296"/>
      <c r="T758" s="296"/>
      <c r="U758" s="296"/>
      <c r="V758" s="296"/>
      <c r="W758" s="296"/>
      <c r="X758" s="296"/>
      <c r="Y758" s="296"/>
      <c r="Z758" s="296"/>
    </row>
    <row r="759">
      <c r="A759" s="296"/>
      <c r="B759" s="296"/>
      <c r="C759" s="296"/>
      <c r="D759" s="296"/>
      <c r="E759" s="296"/>
      <c r="F759" s="296"/>
      <c r="G759" s="296"/>
      <c r="H759" s="296"/>
      <c r="I759" s="296"/>
      <c r="J759" s="296"/>
      <c r="K759" s="296"/>
      <c r="L759" s="296"/>
      <c r="M759" s="296"/>
      <c r="N759" s="296"/>
      <c r="O759" s="296"/>
      <c r="P759" s="296"/>
      <c r="Q759" s="296"/>
      <c r="R759" s="296"/>
      <c r="S759" s="296"/>
      <c r="T759" s="296"/>
      <c r="U759" s="296"/>
      <c r="V759" s="296"/>
      <c r="W759" s="296"/>
      <c r="X759" s="296"/>
      <c r="Y759" s="296"/>
      <c r="Z759" s="296"/>
    </row>
    <row r="760">
      <c r="A760" s="296"/>
      <c r="B760" s="296"/>
      <c r="C760" s="296"/>
      <c r="D760" s="296"/>
      <c r="E760" s="296"/>
      <c r="F760" s="296"/>
      <c r="G760" s="296"/>
      <c r="H760" s="296"/>
      <c r="I760" s="296"/>
      <c r="J760" s="296"/>
      <c r="K760" s="296"/>
      <c r="L760" s="296"/>
      <c r="M760" s="296"/>
      <c r="N760" s="296"/>
      <c r="O760" s="296"/>
      <c r="P760" s="296"/>
      <c r="Q760" s="296"/>
      <c r="R760" s="296"/>
      <c r="S760" s="296"/>
      <c r="T760" s="296"/>
      <c r="U760" s="296"/>
      <c r="V760" s="296"/>
      <c r="W760" s="296"/>
      <c r="X760" s="296"/>
      <c r="Y760" s="296"/>
      <c r="Z760" s="296"/>
    </row>
    <row r="761">
      <c r="A761" s="296"/>
      <c r="B761" s="296"/>
      <c r="C761" s="296"/>
      <c r="D761" s="296"/>
      <c r="E761" s="296"/>
      <c r="F761" s="296"/>
      <c r="G761" s="296"/>
      <c r="H761" s="296"/>
      <c r="I761" s="296"/>
      <c r="J761" s="296"/>
      <c r="K761" s="296"/>
      <c r="L761" s="296"/>
      <c r="M761" s="296"/>
      <c r="N761" s="296"/>
      <c r="O761" s="296"/>
      <c r="P761" s="296"/>
      <c r="Q761" s="296"/>
      <c r="R761" s="296"/>
      <c r="S761" s="296"/>
      <c r="T761" s="296"/>
      <c r="U761" s="296"/>
      <c r="V761" s="296"/>
      <c r="W761" s="296"/>
      <c r="X761" s="296"/>
      <c r="Y761" s="296"/>
      <c r="Z761" s="296"/>
    </row>
    <row r="762">
      <c r="A762" s="296"/>
      <c r="B762" s="296"/>
      <c r="C762" s="296"/>
      <c r="D762" s="296"/>
      <c r="E762" s="296"/>
      <c r="F762" s="296"/>
      <c r="G762" s="296"/>
      <c r="H762" s="296"/>
      <c r="I762" s="296"/>
      <c r="J762" s="296"/>
      <c r="K762" s="296"/>
      <c r="L762" s="296"/>
      <c r="M762" s="296"/>
      <c r="N762" s="296"/>
      <c r="O762" s="296"/>
      <c r="P762" s="296"/>
      <c r="Q762" s="296"/>
      <c r="R762" s="296"/>
      <c r="S762" s="296"/>
      <c r="T762" s="296"/>
      <c r="U762" s="296"/>
      <c r="V762" s="296"/>
      <c r="W762" s="296"/>
      <c r="X762" s="296"/>
      <c r="Y762" s="296"/>
      <c r="Z762" s="296"/>
    </row>
    <row r="763">
      <c r="A763" s="296"/>
      <c r="B763" s="296"/>
      <c r="C763" s="296"/>
      <c r="D763" s="296"/>
      <c r="E763" s="296"/>
      <c r="F763" s="296"/>
      <c r="G763" s="296"/>
      <c r="H763" s="296"/>
      <c r="I763" s="296"/>
      <c r="J763" s="296"/>
      <c r="K763" s="296"/>
      <c r="L763" s="296"/>
      <c r="M763" s="296"/>
      <c r="N763" s="296"/>
      <c r="O763" s="296"/>
      <c r="P763" s="296"/>
      <c r="Q763" s="296"/>
      <c r="R763" s="296"/>
      <c r="S763" s="296"/>
      <c r="T763" s="296"/>
      <c r="U763" s="296"/>
      <c r="V763" s="296"/>
      <c r="W763" s="296"/>
      <c r="X763" s="296"/>
      <c r="Y763" s="296"/>
      <c r="Z763" s="296"/>
    </row>
    <row r="764">
      <c r="A764" s="296"/>
      <c r="B764" s="296"/>
      <c r="C764" s="296"/>
      <c r="D764" s="296"/>
      <c r="E764" s="296"/>
      <c r="F764" s="296"/>
      <c r="G764" s="296"/>
      <c r="H764" s="296"/>
      <c r="I764" s="296"/>
      <c r="J764" s="296"/>
      <c r="K764" s="296"/>
      <c r="L764" s="296"/>
      <c r="M764" s="296"/>
      <c r="N764" s="296"/>
      <c r="O764" s="296"/>
      <c r="P764" s="296"/>
      <c r="Q764" s="296"/>
      <c r="R764" s="296"/>
      <c r="S764" s="296"/>
      <c r="T764" s="296"/>
      <c r="U764" s="296"/>
      <c r="V764" s="296"/>
      <c r="W764" s="296"/>
      <c r="X764" s="296"/>
      <c r="Y764" s="296"/>
      <c r="Z764" s="296"/>
    </row>
    <row r="765">
      <c r="A765" s="296"/>
      <c r="B765" s="296"/>
      <c r="C765" s="296"/>
      <c r="D765" s="296"/>
      <c r="E765" s="296"/>
      <c r="F765" s="296"/>
      <c r="G765" s="296"/>
      <c r="H765" s="296"/>
      <c r="I765" s="296"/>
      <c r="J765" s="296"/>
      <c r="K765" s="296"/>
      <c r="L765" s="296"/>
      <c r="M765" s="296"/>
      <c r="N765" s="296"/>
      <c r="O765" s="296"/>
      <c r="P765" s="296"/>
      <c r="Q765" s="296"/>
      <c r="R765" s="296"/>
      <c r="S765" s="296"/>
      <c r="T765" s="296"/>
      <c r="U765" s="296"/>
      <c r="V765" s="296"/>
      <c r="W765" s="296"/>
      <c r="X765" s="296"/>
      <c r="Y765" s="296"/>
      <c r="Z765" s="296"/>
    </row>
    <row r="766">
      <c r="A766" s="296"/>
      <c r="B766" s="296"/>
      <c r="C766" s="296"/>
      <c r="D766" s="296"/>
      <c r="E766" s="296"/>
      <c r="F766" s="296"/>
      <c r="G766" s="296"/>
      <c r="H766" s="296"/>
      <c r="I766" s="296"/>
      <c r="J766" s="296"/>
      <c r="K766" s="296"/>
      <c r="L766" s="296"/>
      <c r="M766" s="296"/>
      <c r="N766" s="296"/>
      <c r="O766" s="296"/>
      <c r="P766" s="296"/>
      <c r="Q766" s="296"/>
      <c r="R766" s="296"/>
      <c r="S766" s="296"/>
      <c r="T766" s="296"/>
      <c r="U766" s="296"/>
      <c r="V766" s="296"/>
      <c r="W766" s="296"/>
      <c r="X766" s="296"/>
      <c r="Y766" s="296"/>
      <c r="Z766" s="296"/>
    </row>
    <row r="767">
      <c r="A767" s="296"/>
      <c r="B767" s="296"/>
      <c r="C767" s="296"/>
      <c r="D767" s="296"/>
      <c r="E767" s="296"/>
      <c r="F767" s="296"/>
      <c r="G767" s="296"/>
      <c r="H767" s="296"/>
      <c r="I767" s="296"/>
      <c r="J767" s="296"/>
      <c r="K767" s="296"/>
      <c r="L767" s="296"/>
      <c r="M767" s="296"/>
      <c r="N767" s="296"/>
      <c r="O767" s="296"/>
      <c r="P767" s="296"/>
      <c r="Q767" s="296"/>
      <c r="R767" s="296"/>
      <c r="S767" s="296"/>
      <c r="T767" s="296"/>
      <c r="U767" s="296"/>
      <c r="V767" s="296"/>
      <c r="W767" s="296"/>
      <c r="X767" s="296"/>
      <c r="Y767" s="296"/>
      <c r="Z767" s="296"/>
    </row>
    <row r="768">
      <c r="A768" s="296"/>
      <c r="B768" s="296"/>
      <c r="C768" s="296"/>
      <c r="D768" s="296"/>
      <c r="E768" s="296"/>
      <c r="F768" s="296"/>
      <c r="G768" s="296"/>
      <c r="H768" s="296"/>
      <c r="I768" s="296"/>
      <c r="J768" s="296"/>
      <c r="K768" s="296"/>
      <c r="L768" s="296"/>
      <c r="M768" s="296"/>
      <c r="N768" s="296"/>
      <c r="O768" s="296"/>
      <c r="P768" s="296"/>
      <c r="Q768" s="296"/>
      <c r="R768" s="296"/>
      <c r="S768" s="296"/>
      <c r="T768" s="296"/>
      <c r="U768" s="296"/>
      <c r="V768" s="296"/>
      <c r="W768" s="296"/>
      <c r="X768" s="296"/>
      <c r="Y768" s="296"/>
      <c r="Z768" s="296"/>
    </row>
    <row r="769">
      <c r="A769" s="296"/>
      <c r="B769" s="296"/>
      <c r="C769" s="296"/>
      <c r="D769" s="296"/>
      <c r="E769" s="296"/>
      <c r="F769" s="296"/>
      <c r="G769" s="296"/>
      <c r="H769" s="296"/>
      <c r="I769" s="296"/>
      <c r="J769" s="296"/>
      <c r="K769" s="296"/>
      <c r="L769" s="296"/>
      <c r="M769" s="296"/>
      <c r="N769" s="296"/>
      <c r="O769" s="296"/>
      <c r="P769" s="296"/>
      <c r="Q769" s="296"/>
      <c r="R769" s="296"/>
      <c r="S769" s="296"/>
      <c r="T769" s="296"/>
      <c r="U769" s="296"/>
      <c r="V769" s="296"/>
      <c r="W769" s="296"/>
      <c r="X769" s="296"/>
      <c r="Y769" s="296"/>
      <c r="Z769" s="296"/>
    </row>
    <row r="770">
      <c r="A770" s="296"/>
      <c r="B770" s="296"/>
      <c r="C770" s="296"/>
      <c r="D770" s="296"/>
      <c r="E770" s="296"/>
      <c r="F770" s="296"/>
      <c r="G770" s="296"/>
      <c r="H770" s="296"/>
      <c r="I770" s="296"/>
      <c r="J770" s="296"/>
      <c r="K770" s="296"/>
      <c r="L770" s="296"/>
      <c r="M770" s="296"/>
      <c r="N770" s="296"/>
      <c r="O770" s="296"/>
      <c r="P770" s="296"/>
      <c r="Q770" s="296"/>
      <c r="R770" s="296"/>
      <c r="S770" s="296"/>
      <c r="T770" s="296"/>
      <c r="U770" s="296"/>
      <c r="V770" s="296"/>
      <c r="W770" s="296"/>
      <c r="X770" s="296"/>
      <c r="Y770" s="296"/>
      <c r="Z770" s="296"/>
    </row>
    <row r="771">
      <c r="A771" s="296"/>
      <c r="B771" s="296"/>
      <c r="C771" s="296"/>
      <c r="D771" s="296"/>
      <c r="E771" s="296"/>
      <c r="F771" s="296"/>
      <c r="G771" s="296"/>
      <c r="H771" s="296"/>
      <c r="I771" s="296"/>
      <c r="J771" s="296"/>
      <c r="K771" s="296"/>
      <c r="L771" s="296"/>
      <c r="M771" s="296"/>
      <c r="N771" s="296"/>
      <c r="O771" s="296"/>
      <c r="P771" s="296"/>
      <c r="Q771" s="296"/>
      <c r="R771" s="296"/>
      <c r="S771" s="296"/>
      <c r="T771" s="296"/>
      <c r="U771" s="296"/>
      <c r="V771" s="296"/>
      <c r="W771" s="296"/>
      <c r="X771" s="296"/>
      <c r="Y771" s="296"/>
      <c r="Z771" s="296"/>
    </row>
    <row r="772">
      <c r="A772" s="296"/>
      <c r="B772" s="296"/>
      <c r="C772" s="296"/>
      <c r="D772" s="296"/>
      <c r="E772" s="296"/>
      <c r="F772" s="296"/>
      <c r="G772" s="296"/>
      <c r="H772" s="296"/>
      <c r="I772" s="296"/>
      <c r="J772" s="296"/>
      <c r="K772" s="296"/>
      <c r="L772" s="296"/>
      <c r="M772" s="296"/>
      <c r="N772" s="296"/>
      <c r="O772" s="296"/>
      <c r="P772" s="296"/>
      <c r="Q772" s="296"/>
      <c r="R772" s="296"/>
      <c r="S772" s="296"/>
      <c r="T772" s="296"/>
      <c r="U772" s="296"/>
      <c r="V772" s="296"/>
      <c r="W772" s="296"/>
      <c r="X772" s="296"/>
      <c r="Y772" s="296"/>
      <c r="Z772" s="296"/>
    </row>
    <row r="773">
      <c r="A773" s="296"/>
      <c r="B773" s="296"/>
      <c r="C773" s="296"/>
      <c r="D773" s="296"/>
      <c r="E773" s="296"/>
      <c r="F773" s="296"/>
      <c r="G773" s="296"/>
      <c r="H773" s="296"/>
      <c r="I773" s="296"/>
      <c r="J773" s="296"/>
      <c r="K773" s="296"/>
      <c r="L773" s="296"/>
      <c r="M773" s="296"/>
      <c r="N773" s="296"/>
      <c r="O773" s="296"/>
      <c r="P773" s="296"/>
      <c r="Q773" s="296"/>
      <c r="R773" s="296"/>
      <c r="S773" s="296"/>
      <c r="T773" s="296"/>
      <c r="U773" s="296"/>
      <c r="V773" s="296"/>
      <c r="W773" s="296"/>
      <c r="X773" s="296"/>
      <c r="Y773" s="296"/>
      <c r="Z773" s="296"/>
    </row>
    <row r="774">
      <c r="A774" s="296"/>
      <c r="B774" s="296"/>
      <c r="C774" s="296"/>
      <c r="D774" s="296"/>
      <c r="E774" s="296"/>
      <c r="F774" s="296"/>
      <c r="G774" s="296"/>
      <c r="H774" s="296"/>
      <c r="I774" s="296"/>
      <c r="J774" s="296"/>
      <c r="K774" s="296"/>
      <c r="L774" s="296"/>
      <c r="M774" s="296"/>
      <c r="N774" s="296"/>
      <c r="O774" s="296"/>
      <c r="P774" s="296"/>
      <c r="Q774" s="296"/>
      <c r="R774" s="296"/>
      <c r="S774" s="296"/>
      <c r="T774" s="296"/>
      <c r="U774" s="296"/>
      <c r="V774" s="296"/>
      <c r="W774" s="296"/>
      <c r="X774" s="296"/>
      <c r="Y774" s="296"/>
      <c r="Z774" s="296"/>
    </row>
    <row r="775">
      <c r="A775" s="296"/>
      <c r="B775" s="296"/>
      <c r="C775" s="296"/>
      <c r="D775" s="296"/>
      <c r="E775" s="296"/>
      <c r="F775" s="296"/>
      <c r="G775" s="296"/>
      <c r="H775" s="296"/>
      <c r="I775" s="296"/>
      <c r="J775" s="296"/>
      <c r="K775" s="296"/>
      <c r="L775" s="296"/>
      <c r="M775" s="296"/>
      <c r="N775" s="296"/>
      <c r="O775" s="296"/>
      <c r="P775" s="296"/>
      <c r="Q775" s="296"/>
      <c r="R775" s="296"/>
      <c r="S775" s="296"/>
      <c r="T775" s="296"/>
      <c r="U775" s="296"/>
      <c r="V775" s="296"/>
      <c r="W775" s="296"/>
      <c r="X775" s="296"/>
      <c r="Y775" s="296"/>
      <c r="Z775" s="296"/>
    </row>
    <row r="776">
      <c r="A776" s="296"/>
      <c r="B776" s="296"/>
      <c r="C776" s="296"/>
      <c r="D776" s="296"/>
      <c r="E776" s="296"/>
      <c r="F776" s="296"/>
      <c r="G776" s="296"/>
      <c r="H776" s="296"/>
      <c r="I776" s="296"/>
      <c r="J776" s="296"/>
      <c r="K776" s="296"/>
      <c r="L776" s="296"/>
      <c r="M776" s="296"/>
      <c r="N776" s="296"/>
      <c r="O776" s="296"/>
      <c r="P776" s="296"/>
      <c r="Q776" s="296"/>
      <c r="R776" s="296"/>
      <c r="S776" s="296"/>
      <c r="T776" s="296"/>
      <c r="U776" s="296"/>
      <c r="V776" s="296"/>
      <c r="W776" s="296"/>
      <c r="X776" s="296"/>
      <c r="Y776" s="296"/>
      <c r="Z776" s="296"/>
    </row>
    <row r="777">
      <c r="A777" s="296"/>
      <c r="B777" s="296"/>
      <c r="C777" s="296"/>
      <c r="D777" s="296"/>
      <c r="E777" s="296"/>
      <c r="F777" s="296"/>
      <c r="G777" s="296"/>
      <c r="H777" s="296"/>
      <c r="I777" s="296"/>
      <c r="J777" s="296"/>
      <c r="K777" s="296"/>
      <c r="L777" s="296"/>
      <c r="M777" s="296"/>
      <c r="N777" s="296"/>
      <c r="O777" s="296"/>
      <c r="P777" s="296"/>
      <c r="Q777" s="296"/>
      <c r="R777" s="296"/>
      <c r="S777" s="296"/>
      <c r="T777" s="296"/>
      <c r="U777" s="296"/>
      <c r="V777" s="296"/>
      <c r="W777" s="296"/>
      <c r="X777" s="296"/>
      <c r="Y777" s="296"/>
      <c r="Z777" s="296"/>
    </row>
    <row r="778">
      <c r="A778" s="296"/>
      <c r="B778" s="296"/>
      <c r="C778" s="296"/>
      <c r="D778" s="296"/>
      <c r="E778" s="296"/>
      <c r="F778" s="296"/>
      <c r="G778" s="296"/>
      <c r="H778" s="296"/>
      <c r="I778" s="296"/>
      <c r="J778" s="296"/>
      <c r="K778" s="296"/>
      <c r="L778" s="296"/>
      <c r="M778" s="296"/>
      <c r="N778" s="296"/>
      <c r="O778" s="296"/>
      <c r="P778" s="296"/>
      <c r="Q778" s="296"/>
      <c r="R778" s="296"/>
      <c r="S778" s="296"/>
      <c r="T778" s="296"/>
      <c r="U778" s="296"/>
      <c r="V778" s="296"/>
      <c r="W778" s="296"/>
      <c r="X778" s="296"/>
      <c r="Y778" s="296"/>
      <c r="Z778" s="296"/>
    </row>
    <row r="779">
      <c r="A779" s="296"/>
      <c r="B779" s="296"/>
      <c r="C779" s="296"/>
      <c r="D779" s="296"/>
      <c r="E779" s="296"/>
      <c r="F779" s="296"/>
      <c r="G779" s="296"/>
      <c r="H779" s="296"/>
      <c r="I779" s="296"/>
      <c r="J779" s="296"/>
      <c r="K779" s="296"/>
      <c r="L779" s="296"/>
      <c r="M779" s="296"/>
      <c r="N779" s="296"/>
      <c r="O779" s="296"/>
      <c r="P779" s="296"/>
      <c r="Q779" s="296"/>
      <c r="R779" s="296"/>
      <c r="S779" s="296"/>
      <c r="T779" s="296"/>
      <c r="U779" s="296"/>
      <c r="V779" s="296"/>
      <c r="W779" s="296"/>
      <c r="X779" s="296"/>
      <c r="Y779" s="296"/>
      <c r="Z779" s="296"/>
    </row>
    <row r="780">
      <c r="A780" s="296"/>
      <c r="B780" s="296"/>
      <c r="C780" s="296"/>
      <c r="D780" s="296"/>
      <c r="E780" s="296"/>
      <c r="F780" s="296"/>
      <c r="G780" s="296"/>
      <c r="H780" s="296"/>
      <c r="I780" s="296"/>
      <c r="J780" s="296"/>
      <c r="K780" s="296"/>
      <c r="L780" s="296"/>
      <c r="M780" s="296"/>
      <c r="N780" s="296"/>
      <c r="O780" s="296"/>
      <c r="P780" s="296"/>
      <c r="Q780" s="296"/>
      <c r="R780" s="296"/>
      <c r="S780" s="296"/>
      <c r="T780" s="296"/>
      <c r="U780" s="296"/>
      <c r="V780" s="296"/>
      <c r="W780" s="296"/>
      <c r="X780" s="296"/>
      <c r="Y780" s="296"/>
      <c r="Z780" s="296"/>
    </row>
    <row r="781">
      <c r="A781" s="296"/>
      <c r="B781" s="296"/>
      <c r="C781" s="296"/>
      <c r="D781" s="296"/>
      <c r="E781" s="296"/>
      <c r="F781" s="296"/>
      <c r="G781" s="296"/>
      <c r="H781" s="296"/>
      <c r="I781" s="296"/>
      <c r="J781" s="296"/>
      <c r="K781" s="296"/>
      <c r="L781" s="296"/>
      <c r="M781" s="296"/>
      <c r="N781" s="296"/>
      <c r="O781" s="296"/>
      <c r="P781" s="296"/>
      <c r="Q781" s="296"/>
      <c r="R781" s="296"/>
      <c r="S781" s="296"/>
      <c r="T781" s="296"/>
      <c r="U781" s="296"/>
      <c r="V781" s="296"/>
      <c r="W781" s="296"/>
      <c r="X781" s="296"/>
      <c r="Y781" s="296"/>
      <c r="Z781" s="296"/>
    </row>
    <row r="782">
      <c r="A782" s="296"/>
      <c r="B782" s="296"/>
      <c r="C782" s="296"/>
      <c r="D782" s="296"/>
      <c r="E782" s="296"/>
      <c r="F782" s="296"/>
      <c r="G782" s="296"/>
      <c r="H782" s="296"/>
      <c r="I782" s="296"/>
      <c r="J782" s="296"/>
      <c r="K782" s="296"/>
      <c r="L782" s="296"/>
      <c r="M782" s="296"/>
      <c r="N782" s="296"/>
      <c r="O782" s="296"/>
      <c r="P782" s="296"/>
      <c r="Q782" s="296"/>
      <c r="R782" s="296"/>
      <c r="S782" s="296"/>
      <c r="T782" s="296"/>
      <c r="U782" s="296"/>
      <c r="V782" s="296"/>
      <c r="W782" s="296"/>
      <c r="X782" s="296"/>
      <c r="Y782" s="296"/>
      <c r="Z782" s="296"/>
    </row>
    <row r="783">
      <c r="A783" s="296"/>
      <c r="B783" s="296"/>
      <c r="C783" s="296"/>
      <c r="D783" s="296"/>
      <c r="E783" s="296"/>
      <c r="F783" s="296"/>
      <c r="G783" s="296"/>
      <c r="H783" s="296"/>
      <c r="I783" s="296"/>
      <c r="J783" s="296"/>
      <c r="K783" s="296"/>
      <c r="L783" s="296"/>
      <c r="M783" s="296"/>
      <c r="N783" s="296"/>
      <c r="O783" s="296"/>
      <c r="P783" s="296"/>
      <c r="Q783" s="296"/>
      <c r="R783" s="296"/>
      <c r="S783" s="296"/>
      <c r="T783" s="296"/>
      <c r="U783" s="296"/>
      <c r="V783" s="296"/>
      <c r="W783" s="296"/>
      <c r="X783" s="296"/>
      <c r="Y783" s="296"/>
      <c r="Z783" s="296"/>
    </row>
    <row r="784">
      <c r="A784" s="296"/>
      <c r="B784" s="296"/>
      <c r="C784" s="296"/>
      <c r="D784" s="296"/>
      <c r="E784" s="296"/>
      <c r="F784" s="296"/>
      <c r="G784" s="296"/>
      <c r="H784" s="296"/>
      <c r="I784" s="296"/>
      <c r="J784" s="296"/>
      <c r="K784" s="296"/>
      <c r="L784" s="296"/>
      <c r="M784" s="296"/>
      <c r="N784" s="296"/>
      <c r="O784" s="296"/>
      <c r="P784" s="296"/>
      <c r="Q784" s="296"/>
      <c r="R784" s="296"/>
      <c r="S784" s="296"/>
      <c r="T784" s="296"/>
      <c r="U784" s="296"/>
      <c r="V784" s="296"/>
      <c r="W784" s="296"/>
      <c r="X784" s="296"/>
      <c r="Y784" s="296"/>
      <c r="Z784" s="296"/>
    </row>
    <row r="785">
      <c r="A785" s="296"/>
      <c r="B785" s="296"/>
      <c r="C785" s="296"/>
      <c r="D785" s="296"/>
      <c r="E785" s="296"/>
      <c r="F785" s="296"/>
      <c r="G785" s="296"/>
      <c r="H785" s="296"/>
      <c r="I785" s="296"/>
      <c r="J785" s="296"/>
      <c r="K785" s="296"/>
      <c r="L785" s="296"/>
      <c r="M785" s="296"/>
      <c r="N785" s="296"/>
      <c r="O785" s="296"/>
      <c r="P785" s="296"/>
      <c r="Q785" s="296"/>
      <c r="R785" s="296"/>
      <c r="S785" s="296"/>
      <c r="T785" s="296"/>
      <c r="U785" s="296"/>
      <c r="V785" s="296"/>
      <c r="W785" s="296"/>
      <c r="X785" s="296"/>
      <c r="Y785" s="296"/>
      <c r="Z785" s="296"/>
    </row>
    <row r="786">
      <c r="A786" s="296"/>
      <c r="B786" s="296"/>
      <c r="C786" s="296"/>
      <c r="D786" s="296"/>
      <c r="E786" s="296"/>
      <c r="F786" s="296"/>
      <c r="G786" s="296"/>
      <c r="H786" s="296"/>
      <c r="I786" s="296"/>
      <c r="J786" s="296"/>
      <c r="K786" s="296"/>
      <c r="L786" s="296"/>
      <c r="M786" s="296"/>
      <c r="N786" s="296"/>
      <c r="O786" s="296"/>
      <c r="P786" s="296"/>
      <c r="Q786" s="296"/>
      <c r="R786" s="296"/>
      <c r="S786" s="296"/>
      <c r="T786" s="296"/>
      <c r="U786" s="296"/>
      <c r="V786" s="296"/>
      <c r="W786" s="296"/>
      <c r="X786" s="296"/>
      <c r="Y786" s="296"/>
      <c r="Z786" s="296"/>
    </row>
    <row r="787">
      <c r="A787" s="296"/>
      <c r="B787" s="296"/>
      <c r="C787" s="296"/>
      <c r="D787" s="296"/>
      <c r="E787" s="296"/>
      <c r="F787" s="296"/>
      <c r="G787" s="296"/>
      <c r="H787" s="296"/>
      <c r="I787" s="296"/>
      <c r="J787" s="296"/>
      <c r="K787" s="296"/>
      <c r="L787" s="296"/>
      <c r="M787" s="296"/>
      <c r="N787" s="296"/>
      <c r="O787" s="296"/>
      <c r="P787" s="296"/>
      <c r="Q787" s="296"/>
      <c r="R787" s="296"/>
      <c r="S787" s="296"/>
      <c r="T787" s="296"/>
      <c r="U787" s="296"/>
      <c r="V787" s="296"/>
      <c r="W787" s="296"/>
      <c r="X787" s="296"/>
      <c r="Y787" s="296"/>
      <c r="Z787" s="296"/>
    </row>
    <row r="788">
      <c r="A788" s="296"/>
      <c r="B788" s="296"/>
      <c r="C788" s="296"/>
      <c r="D788" s="296"/>
      <c r="E788" s="296"/>
      <c r="F788" s="296"/>
      <c r="G788" s="296"/>
      <c r="H788" s="296"/>
      <c r="I788" s="296"/>
      <c r="J788" s="296"/>
      <c r="K788" s="296"/>
      <c r="L788" s="296"/>
      <c r="M788" s="296"/>
      <c r="N788" s="296"/>
      <c r="O788" s="296"/>
      <c r="P788" s="296"/>
      <c r="Q788" s="296"/>
      <c r="R788" s="296"/>
      <c r="S788" s="296"/>
      <c r="T788" s="296"/>
      <c r="U788" s="296"/>
      <c r="V788" s="296"/>
      <c r="W788" s="296"/>
      <c r="X788" s="296"/>
      <c r="Y788" s="296"/>
      <c r="Z788" s="296"/>
    </row>
    <row r="789">
      <c r="A789" s="296"/>
      <c r="B789" s="296"/>
      <c r="C789" s="296"/>
      <c r="D789" s="296"/>
      <c r="E789" s="296"/>
      <c r="F789" s="296"/>
      <c r="G789" s="296"/>
      <c r="H789" s="296"/>
      <c r="I789" s="296"/>
      <c r="J789" s="296"/>
      <c r="K789" s="296"/>
      <c r="L789" s="296"/>
      <c r="M789" s="296"/>
      <c r="N789" s="296"/>
      <c r="O789" s="296"/>
      <c r="P789" s="296"/>
      <c r="Q789" s="296"/>
      <c r="R789" s="296"/>
      <c r="S789" s="296"/>
      <c r="T789" s="296"/>
      <c r="U789" s="296"/>
      <c r="V789" s="296"/>
      <c r="W789" s="296"/>
      <c r="X789" s="296"/>
      <c r="Y789" s="296"/>
      <c r="Z789" s="296"/>
    </row>
    <row r="790">
      <c r="A790" s="296"/>
      <c r="B790" s="296"/>
      <c r="C790" s="296"/>
      <c r="D790" s="296"/>
      <c r="E790" s="296"/>
      <c r="F790" s="296"/>
      <c r="G790" s="296"/>
      <c r="H790" s="296"/>
      <c r="I790" s="296"/>
      <c r="J790" s="296"/>
      <c r="K790" s="296"/>
      <c r="L790" s="296"/>
      <c r="M790" s="296"/>
      <c r="N790" s="296"/>
      <c r="O790" s="296"/>
      <c r="P790" s="296"/>
      <c r="Q790" s="296"/>
      <c r="R790" s="296"/>
      <c r="S790" s="296"/>
      <c r="T790" s="296"/>
      <c r="U790" s="296"/>
      <c r="V790" s="296"/>
      <c r="W790" s="296"/>
      <c r="X790" s="296"/>
      <c r="Y790" s="296"/>
      <c r="Z790" s="296"/>
    </row>
    <row r="791">
      <c r="A791" s="296"/>
      <c r="B791" s="296"/>
      <c r="C791" s="296"/>
      <c r="D791" s="296"/>
      <c r="E791" s="296"/>
      <c r="F791" s="296"/>
      <c r="G791" s="296"/>
      <c r="H791" s="296"/>
      <c r="I791" s="296"/>
      <c r="J791" s="296"/>
      <c r="K791" s="296"/>
      <c r="L791" s="296"/>
      <c r="M791" s="296"/>
      <c r="N791" s="296"/>
      <c r="O791" s="296"/>
      <c r="P791" s="296"/>
      <c r="Q791" s="296"/>
      <c r="R791" s="296"/>
      <c r="S791" s="296"/>
      <c r="T791" s="296"/>
      <c r="U791" s="296"/>
      <c r="V791" s="296"/>
      <c r="W791" s="296"/>
      <c r="X791" s="296"/>
      <c r="Y791" s="296"/>
      <c r="Z791" s="296"/>
    </row>
    <row r="792">
      <c r="A792" s="296"/>
      <c r="B792" s="296"/>
      <c r="C792" s="296"/>
      <c r="D792" s="296"/>
      <c r="E792" s="296"/>
      <c r="F792" s="296"/>
      <c r="G792" s="296"/>
      <c r="H792" s="296"/>
      <c r="I792" s="296"/>
      <c r="J792" s="296"/>
      <c r="K792" s="296"/>
      <c r="L792" s="296"/>
      <c r="M792" s="296"/>
      <c r="N792" s="296"/>
      <c r="O792" s="296"/>
      <c r="P792" s="296"/>
      <c r="Q792" s="296"/>
      <c r="R792" s="296"/>
      <c r="S792" s="296"/>
      <c r="T792" s="296"/>
      <c r="U792" s="296"/>
      <c r="V792" s="296"/>
      <c r="W792" s="296"/>
      <c r="X792" s="296"/>
      <c r="Y792" s="296"/>
      <c r="Z792" s="296"/>
    </row>
    <row r="793">
      <c r="A793" s="296"/>
      <c r="B793" s="296"/>
      <c r="C793" s="296"/>
      <c r="D793" s="296"/>
      <c r="E793" s="296"/>
      <c r="F793" s="296"/>
      <c r="G793" s="296"/>
      <c r="H793" s="296"/>
      <c r="I793" s="296"/>
      <c r="J793" s="296"/>
      <c r="K793" s="296"/>
      <c r="L793" s="296"/>
      <c r="M793" s="296"/>
      <c r="N793" s="296"/>
      <c r="O793" s="296"/>
      <c r="P793" s="296"/>
      <c r="Q793" s="296"/>
      <c r="R793" s="296"/>
      <c r="S793" s="296"/>
      <c r="T793" s="296"/>
      <c r="U793" s="296"/>
      <c r="V793" s="296"/>
      <c r="W793" s="296"/>
      <c r="X793" s="296"/>
      <c r="Y793" s="296"/>
      <c r="Z793" s="296"/>
    </row>
    <row r="794">
      <c r="A794" s="296"/>
      <c r="B794" s="296"/>
      <c r="C794" s="296"/>
      <c r="D794" s="296"/>
      <c r="E794" s="296"/>
      <c r="F794" s="296"/>
      <c r="G794" s="296"/>
      <c r="H794" s="296"/>
      <c r="I794" s="296"/>
      <c r="J794" s="296"/>
      <c r="K794" s="296"/>
      <c r="L794" s="296"/>
      <c r="M794" s="296"/>
      <c r="N794" s="296"/>
      <c r="O794" s="296"/>
      <c r="P794" s="296"/>
      <c r="Q794" s="296"/>
      <c r="R794" s="296"/>
      <c r="S794" s="296"/>
      <c r="T794" s="296"/>
      <c r="U794" s="296"/>
      <c r="V794" s="296"/>
      <c r="W794" s="296"/>
      <c r="X794" s="296"/>
      <c r="Y794" s="296"/>
      <c r="Z794" s="296"/>
    </row>
    <row r="795">
      <c r="A795" s="296"/>
      <c r="B795" s="296"/>
      <c r="C795" s="296"/>
      <c r="D795" s="296"/>
      <c r="E795" s="296"/>
      <c r="F795" s="296"/>
      <c r="G795" s="296"/>
      <c r="H795" s="296"/>
      <c r="I795" s="296"/>
      <c r="J795" s="296"/>
      <c r="K795" s="296"/>
      <c r="L795" s="296"/>
      <c r="M795" s="296"/>
      <c r="N795" s="296"/>
      <c r="O795" s="296"/>
      <c r="P795" s="296"/>
      <c r="Q795" s="296"/>
      <c r="R795" s="296"/>
      <c r="S795" s="296"/>
      <c r="T795" s="296"/>
      <c r="U795" s="296"/>
      <c r="V795" s="296"/>
      <c r="W795" s="296"/>
      <c r="X795" s="296"/>
      <c r="Y795" s="296"/>
      <c r="Z795" s="296"/>
    </row>
    <row r="796">
      <c r="A796" s="296"/>
      <c r="B796" s="296"/>
      <c r="C796" s="296"/>
      <c r="D796" s="296"/>
      <c r="E796" s="296"/>
      <c r="F796" s="296"/>
      <c r="G796" s="296"/>
      <c r="H796" s="296"/>
      <c r="I796" s="296"/>
      <c r="J796" s="296"/>
      <c r="K796" s="296"/>
      <c r="L796" s="296"/>
      <c r="M796" s="296"/>
      <c r="N796" s="296"/>
      <c r="O796" s="296"/>
      <c r="P796" s="296"/>
      <c r="Q796" s="296"/>
      <c r="R796" s="296"/>
      <c r="S796" s="296"/>
      <c r="T796" s="296"/>
      <c r="U796" s="296"/>
      <c r="V796" s="296"/>
      <c r="W796" s="296"/>
      <c r="X796" s="296"/>
      <c r="Y796" s="296"/>
      <c r="Z796" s="296"/>
    </row>
    <row r="797">
      <c r="A797" s="296"/>
      <c r="B797" s="296"/>
      <c r="C797" s="296"/>
      <c r="D797" s="296"/>
      <c r="E797" s="296"/>
      <c r="F797" s="296"/>
      <c r="G797" s="296"/>
      <c r="H797" s="296"/>
      <c r="I797" s="296"/>
      <c r="J797" s="296"/>
      <c r="K797" s="296"/>
      <c r="L797" s="296"/>
      <c r="M797" s="296"/>
      <c r="N797" s="296"/>
      <c r="O797" s="296"/>
      <c r="P797" s="296"/>
      <c r="Q797" s="296"/>
      <c r="R797" s="296"/>
      <c r="S797" s="296"/>
      <c r="T797" s="296"/>
      <c r="U797" s="296"/>
      <c r="V797" s="296"/>
      <c r="W797" s="296"/>
      <c r="X797" s="296"/>
      <c r="Y797" s="296"/>
      <c r="Z797" s="296"/>
    </row>
    <row r="798">
      <c r="A798" s="296"/>
      <c r="B798" s="296"/>
      <c r="C798" s="296"/>
      <c r="D798" s="296"/>
      <c r="E798" s="296"/>
      <c r="F798" s="296"/>
      <c r="G798" s="296"/>
      <c r="H798" s="296"/>
      <c r="I798" s="296"/>
      <c r="J798" s="296"/>
      <c r="K798" s="296"/>
      <c r="L798" s="296"/>
      <c r="M798" s="296"/>
      <c r="N798" s="296"/>
      <c r="O798" s="296"/>
      <c r="P798" s="296"/>
      <c r="Q798" s="296"/>
      <c r="R798" s="296"/>
      <c r="S798" s="296"/>
      <c r="T798" s="296"/>
      <c r="U798" s="296"/>
      <c r="V798" s="296"/>
      <c r="W798" s="296"/>
      <c r="X798" s="296"/>
      <c r="Y798" s="296"/>
      <c r="Z798" s="296"/>
    </row>
    <row r="799">
      <c r="A799" s="296"/>
      <c r="B799" s="296"/>
      <c r="C799" s="296"/>
      <c r="D799" s="296"/>
      <c r="E799" s="296"/>
      <c r="F799" s="296"/>
      <c r="G799" s="296"/>
      <c r="H799" s="296"/>
      <c r="I799" s="296"/>
      <c r="J799" s="296"/>
      <c r="K799" s="296"/>
      <c r="L799" s="296"/>
      <c r="M799" s="296"/>
      <c r="N799" s="296"/>
      <c r="O799" s="296"/>
      <c r="P799" s="296"/>
      <c r="Q799" s="296"/>
      <c r="R799" s="296"/>
      <c r="S799" s="296"/>
      <c r="T799" s="296"/>
      <c r="U799" s="296"/>
      <c r="V799" s="296"/>
      <c r="W799" s="296"/>
      <c r="X799" s="296"/>
      <c r="Y799" s="296"/>
      <c r="Z799" s="296"/>
    </row>
    <row r="800">
      <c r="A800" s="296"/>
      <c r="B800" s="296"/>
      <c r="C800" s="296"/>
      <c r="D800" s="296"/>
      <c r="E800" s="296"/>
      <c r="F800" s="296"/>
      <c r="G800" s="296"/>
      <c r="H800" s="296"/>
      <c r="I800" s="296"/>
      <c r="J800" s="296"/>
      <c r="K800" s="296"/>
      <c r="L800" s="296"/>
      <c r="M800" s="296"/>
      <c r="N800" s="296"/>
      <c r="O800" s="296"/>
      <c r="P800" s="296"/>
      <c r="Q800" s="296"/>
      <c r="R800" s="296"/>
      <c r="S800" s="296"/>
      <c r="T800" s="296"/>
      <c r="U800" s="296"/>
      <c r="V800" s="296"/>
      <c r="W800" s="296"/>
      <c r="X800" s="296"/>
      <c r="Y800" s="296"/>
      <c r="Z800" s="296"/>
    </row>
    <row r="801">
      <c r="A801" s="296"/>
      <c r="B801" s="296"/>
      <c r="C801" s="296"/>
      <c r="D801" s="296"/>
      <c r="E801" s="296"/>
      <c r="F801" s="296"/>
      <c r="G801" s="296"/>
      <c r="H801" s="296"/>
      <c r="I801" s="296"/>
      <c r="J801" s="296"/>
      <c r="K801" s="296"/>
      <c r="L801" s="296"/>
      <c r="M801" s="296"/>
      <c r="N801" s="296"/>
      <c r="O801" s="296"/>
      <c r="P801" s="296"/>
      <c r="Q801" s="296"/>
      <c r="R801" s="296"/>
      <c r="S801" s="296"/>
      <c r="T801" s="296"/>
      <c r="U801" s="296"/>
      <c r="V801" s="296"/>
      <c r="W801" s="296"/>
      <c r="X801" s="296"/>
      <c r="Y801" s="296"/>
      <c r="Z801" s="296"/>
    </row>
    <row r="802">
      <c r="A802" s="296"/>
      <c r="B802" s="296"/>
      <c r="C802" s="296"/>
      <c r="D802" s="296"/>
      <c r="E802" s="296"/>
      <c r="F802" s="296"/>
      <c r="G802" s="296"/>
      <c r="H802" s="296"/>
      <c r="I802" s="296"/>
      <c r="J802" s="296"/>
      <c r="K802" s="296"/>
      <c r="L802" s="296"/>
      <c r="M802" s="296"/>
      <c r="N802" s="296"/>
      <c r="O802" s="296"/>
      <c r="P802" s="296"/>
      <c r="Q802" s="296"/>
      <c r="R802" s="296"/>
      <c r="S802" s="296"/>
      <c r="T802" s="296"/>
      <c r="U802" s="296"/>
      <c r="V802" s="296"/>
      <c r="W802" s="296"/>
      <c r="X802" s="296"/>
      <c r="Y802" s="296"/>
      <c r="Z802" s="296"/>
    </row>
    <row r="803">
      <c r="A803" s="296"/>
      <c r="B803" s="296"/>
      <c r="C803" s="296"/>
      <c r="D803" s="296"/>
      <c r="E803" s="296"/>
      <c r="F803" s="296"/>
      <c r="G803" s="296"/>
      <c r="H803" s="296"/>
      <c r="I803" s="296"/>
      <c r="J803" s="296"/>
      <c r="K803" s="296"/>
      <c r="L803" s="296"/>
      <c r="M803" s="296"/>
      <c r="N803" s="296"/>
      <c r="O803" s="296"/>
      <c r="P803" s="296"/>
      <c r="Q803" s="296"/>
      <c r="R803" s="296"/>
      <c r="S803" s="296"/>
      <c r="T803" s="296"/>
      <c r="U803" s="296"/>
      <c r="V803" s="296"/>
      <c r="W803" s="296"/>
      <c r="X803" s="296"/>
      <c r="Y803" s="296"/>
      <c r="Z803" s="296"/>
    </row>
    <row r="804">
      <c r="A804" s="296"/>
      <c r="B804" s="296"/>
      <c r="C804" s="296"/>
      <c r="D804" s="296"/>
      <c r="E804" s="296"/>
      <c r="F804" s="296"/>
      <c r="G804" s="296"/>
      <c r="H804" s="296"/>
      <c r="I804" s="296"/>
      <c r="J804" s="296"/>
      <c r="K804" s="296"/>
      <c r="L804" s="296"/>
      <c r="M804" s="296"/>
      <c r="N804" s="296"/>
      <c r="O804" s="296"/>
      <c r="P804" s="296"/>
      <c r="Q804" s="296"/>
      <c r="R804" s="296"/>
      <c r="S804" s="296"/>
      <c r="T804" s="296"/>
      <c r="U804" s="296"/>
      <c r="V804" s="296"/>
      <c r="W804" s="296"/>
      <c r="X804" s="296"/>
      <c r="Y804" s="296"/>
      <c r="Z804" s="296"/>
    </row>
    <row r="805">
      <c r="A805" s="296"/>
      <c r="B805" s="296"/>
      <c r="C805" s="296"/>
      <c r="D805" s="296"/>
      <c r="E805" s="296"/>
      <c r="F805" s="296"/>
      <c r="G805" s="296"/>
      <c r="H805" s="296"/>
      <c r="I805" s="296"/>
      <c r="J805" s="296"/>
      <c r="K805" s="296"/>
      <c r="L805" s="296"/>
      <c r="M805" s="296"/>
      <c r="N805" s="296"/>
      <c r="O805" s="296"/>
      <c r="P805" s="296"/>
      <c r="Q805" s="296"/>
      <c r="R805" s="296"/>
      <c r="S805" s="296"/>
      <c r="T805" s="296"/>
      <c r="U805" s="296"/>
      <c r="V805" s="296"/>
      <c r="W805" s="296"/>
      <c r="X805" s="296"/>
      <c r="Y805" s="296"/>
      <c r="Z805" s="296"/>
    </row>
    <row r="806">
      <c r="A806" s="296"/>
      <c r="B806" s="296"/>
      <c r="C806" s="296"/>
      <c r="D806" s="296"/>
      <c r="E806" s="296"/>
      <c r="F806" s="296"/>
      <c r="G806" s="296"/>
      <c r="H806" s="296"/>
      <c r="I806" s="296"/>
      <c r="J806" s="296"/>
      <c r="K806" s="296"/>
      <c r="L806" s="296"/>
      <c r="M806" s="296"/>
      <c r="N806" s="296"/>
      <c r="O806" s="296"/>
      <c r="P806" s="296"/>
      <c r="Q806" s="296"/>
      <c r="R806" s="296"/>
      <c r="S806" s="296"/>
      <c r="T806" s="296"/>
      <c r="U806" s="296"/>
      <c r="V806" s="296"/>
      <c r="W806" s="296"/>
      <c r="X806" s="296"/>
      <c r="Y806" s="296"/>
      <c r="Z806" s="296"/>
    </row>
    <row r="807">
      <c r="A807" s="296"/>
      <c r="B807" s="296"/>
      <c r="C807" s="296"/>
      <c r="D807" s="296"/>
      <c r="E807" s="296"/>
      <c r="F807" s="296"/>
      <c r="G807" s="296"/>
      <c r="H807" s="296"/>
      <c r="I807" s="296"/>
      <c r="J807" s="296"/>
      <c r="K807" s="296"/>
      <c r="L807" s="296"/>
      <c r="M807" s="296"/>
      <c r="N807" s="296"/>
      <c r="O807" s="296"/>
      <c r="P807" s="296"/>
      <c r="Q807" s="296"/>
      <c r="R807" s="296"/>
      <c r="S807" s="296"/>
      <c r="T807" s="296"/>
      <c r="U807" s="296"/>
      <c r="V807" s="296"/>
      <c r="W807" s="296"/>
      <c r="X807" s="296"/>
      <c r="Y807" s="296"/>
      <c r="Z807" s="296"/>
    </row>
    <row r="808">
      <c r="A808" s="296"/>
      <c r="B808" s="296"/>
      <c r="C808" s="296"/>
      <c r="D808" s="296"/>
      <c r="E808" s="296"/>
      <c r="F808" s="296"/>
      <c r="G808" s="296"/>
      <c r="H808" s="296"/>
      <c r="I808" s="296"/>
      <c r="J808" s="296"/>
      <c r="K808" s="296"/>
      <c r="L808" s="296"/>
      <c r="M808" s="296"/>
      <c r="N808" s="296"/>
      <c r="O808" s="296"/>
      <c r="P808" s="296"/>
      <c r="Q808" s="296"/>
      <c r="R808" s="296"/>
      <c r="S808" s="296"/>
      <c r="T808" s="296"/>
      <c r="U808" s="296"/>
      <c r="V808" s="296"/>
      <c r="W808" s="296"/>
      <c r="X808" s="296"/>
      <c r="Y808" s="296"/>
      <c r="Z808" s="296"/>
    </row>
    <row r="809">
      <c r="A809" s="296"/>
      <c r="B809" s="296"/>
      <c r="C809" s="296"/>
      <c r="D809" s="296"/>
      <c r="E809" s="296"/>
      <c r="F809" s="296"/>
      <c r="G809" s="296"/>
      <c r="H809" s="296"/>
      <c r="I809" s="296"/>
      <c r="J809" s="296"/>
      <c r="K809" s="296"/>
      <c r="L809" s="296"/>
      <c r="M809" s="296"/>
      <c r="N809" s="296"/>
      <c r="O809" s="296"/>
      <c r="P809" s="296"/>
      <c r="Q809" s="296"/>
      <c r="R809" s="296"/>
      <c r="S809" s="296"/>
      <c r="T809" s="296"/>
      <c r="U809" s="296"/>
      <c r="V809" s="296"/>
      <c r="W809" s="296"/>
      <c r="X809" s="296"/>
      <c r="Y809" s="296"/>
      <c r="Z809" s="296"/>
    </row>
    <row r="810">
      <c r="A810" s="296"/>
      <c r="B810" s="296"/>
      <c r="C810" s="296"/>
      <c r="D810" s="296"/>
      <c r="E810" s="296"/>
      <c r="F810" s="296"/>
      <c r="G810" s="296"/>
      <c r="H810" s="296"/>
      <c r="I810" s="296"/>
      <c r="J810" s="296"/>
      <c r="K810" s="296"/>
      <c r="L810" s="296"/>
      <c r="M810" s="296"/>
      <c r="N810" s="296"/>
      <c r="O810" s="296"/>
      <c r="P810" s="296"/>
      <c r="Q810" s="296"/>
      <c r="R810" s="296"/>
      <c r="S810" s="296"/>
      <c r="T810" s="296"/>
      <c r="U810" s="296"/>
      <c r="V810" s="296"/>
      <c r="W810" s="296"/>
      <c r="X810" s="296"/>
      <c r="Y810" s="296"/>
      <c r="Z810" s="296"/>
    </row>
    <row r="811">
      <c r="A811" s="296"/>
      <c r="B811" s="296"/>
      <c r="C811" s="296"/>
      <c r="D811" s="296"/>
      <c r="E811" s="296"/>
      <c r="F811" s="296"/>
      <c r="G811" s="296"/>
      <c r="H811" s="296"/>
      <c r="I811" s="296"/>
      <c r="J811" s="296"/>
      <c r="K811" s="296"/>
      <c r="L811" s="296"/>
      <c r="M811" s="296"/>
      <c r="N811" s="296"/>
      <c r="O811" s="296"/>
      <c r="P811" s="296"/>
      <c r="Q811" s="296"/>
      <c r="R811" s="296"/>
      <c r="S811" s="296"/>
      <c r="T811" s="296"/>
      <c r="U811" s="296"/>
      <c r="V811" s="296"/>
      <c r="W811" s="296"/>
      <c r="X811" s="296"/>
      <c r="Y811" s="296"/>
      <c r="Z811" s="296"/>
    </row>
    <row r="812">
      <c r="A812" s="296"/>
      <c r="B812" s="296"/>
      <c r="C812" s="296"/>
      <c r="D812" s="296"/>
      <c r="E812" s="296"/>
      <c r="F812" s="296"/>
      <c r="G812" s="296"/>
      <c r="H812" s="296"/>
      <c r="I812" s="296"/>
      <c r="J812" s="296"/>
      <c r="K812" s="296"/>
      <c r="L812" s="296"/>
      <c r="M812" s="296"/>
      <c r="N812" s="296"/>
      <c r="O812" s="296"/>
      <c r="P812" s="296"/>
      <c r="Q812" s="296"/>
      <c r="R812" s="296"/>
      <c r="S812" s="296"/>
      <c r="T812" s="296"/>
      <c r="U812" s="296"/>
      <c r="V812" s="296"/>
      <c r="W812" s="296"/>
      <c r="X812" s="296"/>
      <c r="Y812" s="296"/>
      <c r="Z812" s="296"/>
    </row>
    <row r="813">
      <c r="A813" s="296"/>
      <c r="B813" s="296"/>
      <c r="C813" s="296"/>
      <c r="D813" s="296"/>
      <c r="E813" s="296"/>
      <c r="F813" s="296"/>
      <c r="G813" s="296"/>
      <c r="H813" s="296"/>
      <c r="I813" s="296"/>
      <c r="J813" s="296"/>
      <c r="K813" s="296"/>
      <c r="L813" s="296"/>
      <c r="M813" s="296"/>
      <c r="N813" s="296"/>
      <c r="O813" s="296"/>
      <c r="P813" s="296"/>
      <c r="Q813" s="296"/>
      <c r="R813" s="296"/>
      <c r="S813" s="296"/>
      <c r="T813" s="296"/>
      <c r="U813" s="296"/>
      <c r="V813" s="296"/>
      <c r="W813" s="296"/>
      <c r="X813" s="296"/>
      <c r="Y813" s="296"/>
      <c r="Z813" s="296"/>
    </row>
    <row r="814">
      <c r="A814" s="296"/>
      <c r="B814" s="296"/>
      <c r="C814" s="296"/>
      <c r="D814" s="296"/>
      <c r="E814" s="296"/>
      <c r="F814" s="296"/>
      <c r="G814" s="296"/>
      <c r="H814" s="296"/>
      <c r="I814" s="296"/>
      <c r="J814" s="296"/>
      <c r="K814" s="296"/>
      <c r="L814" s="296"/>
      <c r="M814" s="296"/>
      <c r="N814" s="296"/>
      <c r="O814" s="296"/>
      <c r="P814" s="296"/>
      <c r="Q814" s="296"/>
      <c r="R814" s="296"/>
      <c r="S814" s="296"/>
      <c r="T814" s="296"/>
      <c r="U814" s="296"/>
      <c r="V814" s="296"/>
      <c r="W814" s="296"/>
      <c r="X814" s="296"/>
      <c r="Y814" s="296"/>
      <c r="Z814" s="296"/>
    </row>
    <row r="815">
      <c r="A815" s="296"/>
      <c r="B815" s="296"/>
      <c r="C815" s="296"/>
      <c r="D815" s="296"/>
      <c r="E815" s="296"/>
      <c r="F815" s="296"/>
      <c r="G815" s="296"/>
      <c r="H815" s="296"/>
      <c r="I815" s="296"/>
      <c r="J815" s="296"/>
      <c r="K815" s="296"/>
      <c r="L815" s="296"/>
      <c r="M815" s="296"/>
      <c r="N815" s="296"/>
      <c r="O815" s="296"/>
      <c r="P815" s="296"/>
      <c r="Q815" s="296"/>
      <c r="R815" s="296"/>
      <c r="S815" s="296"/>
      <c r="T815" s="296"/>
      <c r="U815" s="296"/>
      <c r="V815" s="296"/>
      <c r="W815" s="296"/>
      <c r="X815" s="296"/>
      <c r="Y815" s="296"/>
      <c r="Z815" s="296"/>
    </row>
    <row r="816">
      <c r="A816" s="296"/>
      <c r="B816" s="296"/>
      <c r="C816" s="296"/>
      <c r="D816" s="296"/>
      <c r="E816" s="296"/>
      <c r="F816" s="296"/>
      <c r="G816" s="296"/>
      <c r="H816" s="296"/>
      <c r="I816" s="296"/>
      <c r="J816" s="296"/>
      <c r="K816" s="296"/>
      <c r="L816" s="296"/>
      <c r="M816" s="296"/>
      <c r="N816" s="296"/>
      <c r="O816" s="296"/>
      <c r="P816" s="296"/>
      <c r="Q816" s="296"/>
      <c r="R816" s="296"/>
      <c r="S816" s="296"/>
      <c r="T816" s="296"/>
      <c r="U816" s="296"/>
      <c r="V816" s="296"/>
      <c r="W816" s="296"/>
      <c r="X816" s="296"/>
      <c r="Y816" s="296"/>
      <c r="Z816" s="296"/>
    </row>
    <row r="817">
      <c r="A817" s="296"/>
      <c r="B817" s="296"/>
      <c r="C817" s="296"/>
      <c r="D817" s="296"/>
      <c r="E817" s="296"/>
      <c r="F817" s="296"/>
      <c r="G817" s="296"/>
      <c r="H817" s="296"/>
      <c r="I817" s="296"/>
      <c r="J817" s="296"/>
      <c r="K817" s="296"/>
      <c r="L817" s="296"/>
      <c r="M817" s="296"/>
      <c r="N817" s="296"/>
      <c r="O817" s="296"/>
      <c r="P817" s="296"/>
      <c r="Q817" s="296"/>
      <c r="R817" s="296"/>
      <c r="S817" s="296"/>
      <c r="T817" s="296"/>
      <c r="U817" s="296"/>
      <c r="V817" s="296"/>
      <c r="W817" s="296"/>
      <c r="X817" s="296"/>
      <c r="Y817" s="296"/>
      <c r="Z817" s="296"/>
    </row>
    <row r="818">
      <c r="A818" s="296"/>
      <c r="B818" s="296"/>
      <c r="C818" s="296"/>
      <c r="D818" s="296"/>
      <c r="E818" s="296"/>
      <c r="F818" s="296"/>
      <c r="G818" s="296"/>
      <c r="H818" s="296"/>
      <c r="I818" s="296"/>
      <c r="J818" s="296"/>
      <c r="K818" s="296"/>
      <c r="L818" s="296"/>
      <c r="M818" s="296"/>
      <c r="N818" s="296"/>
      <c r="O818" s="296"/>
      <c r="P818" s="296"/>
      <c r="Q818" s="296"/>
      <c r="R818" s="296"/>
      <c r="S818" s="296"/>
      <c r="T818" s="296"/>
      <c r="U818" s="296"/>
      <c r="V818" s="296"/>
      <c r="W818" s="296"/>
      <c r="X818" s="296"/>
      <c r="Y818" s="296"/>
      <c r="Z818" s="296"/>
    </row>
    <row r="819">
      <c r="A819" s="296"/>
      <c r="B819" s="296"/>
      <c r="C819" s="296"/>
      <c r="D819" s="296"/>
      <c r="E819" s="296"/>
      <c r="F819" s="296"/>
      <c r="G819" s="296"/>
      <c r="H819" s="296"/>
      <c r="I819" s="296"/>
      <c r="J819" s="296"/>
      <c r="K819" s="296"/>
      <c r="L819" s="296"/>
      <c r="M819" s="296"/>
      <c r="N819" s="296"/>
      <c r="O819" s="296"/>
      <c r="P819" s="296"/>
      <c r="Q819" s="296"/>
      <c r="R819" s="296"/>
      <c r="S819" s="296"/>
      <c r="T819" s="296"/>
      <c r="U819" s="296"/>
      <c r="V819" s="296"/>
      <c r="W819" s="296"/>
      <c r="X819" s="296"/>
      <c r="Y819" s="296"/>
      <c r="Z819" s="296"/>
    </row>
    <row r="820">
      <c r="A820" s="296"/>
      <c r="B820" s="296"/>
      <c r="C820" s="296"/>
      <c r="D820" s="296"/>
      <c r="E820" s="296"/>
      <c r="F820" s="296"/>
      <c r="G820" s="296"/>
      <c r="H820" s="296"/>
      <c r="I820" s="296"/>
      <c r="J820" s="296"/>
      <c r="K820" s="296"/>
      <c r="L820" s="296"/>
      <c r="M820" s="296"/>
      <c r="N820" s="296"/>
      <c r="O820" s="296"/>
      <c r="P820" s="296"/>
      <c r="Q820" s="296"/>
      <c r="R820" s="296"/>
      <c r="S820" s="296"/>
      <c r="T820" s="296"/>
      <c r="U820" s="296"/>
      <c r="V820" s="296"/>
      <c r="W820" s="296"/>
      <c r="X820" s="296"/>
      <c r="Y820" s="296"/>
      <c r="Z820" s="296"/>
    </row>
    <row r="821">
      <c r="A821" s="296"/>
      <c r="B821" s="296"/>
      <c r="C821" s="296"/>
      <c r="D821" s="296"/>
      <c r="E821" s="296"/>
      <c r="F821" s="296"/>
      <c r="G821" s="296"/>
      <c r="H821" s="296"/>
      <c r="I821" s="296"/>
      <c r="J821" s="296"/>
      <c r="K821" s="296"/>
      <c r="L821" s="296"/>
      <c r="M821" s="296"/>
      <c r="N821" s="296"/>
      <c r="O821" s="296"/>
      <c r="P821" s="296"/>
      <c r="Q821" s="296"/>
      <c r="R821" s="296"/>
      <c r="S821" s="296"/>
      <c r="T821" s="296"/>
      <c r="U821" s="296"/>
      <c r="V821" s="296"/>
      <c r="W821" s="296"/>
      <c r="X821" s="296"/>
      <c r="Y821" s="296"/>
      <c r="Z821" s="296"/>
    </row>
    <row r="822">
      <c r="A822" s="296"/>
      <c r="B822" s="296"/>
      <c r="C822" s="296"/>
      <c r="D822" s="296"/>
      <c r="E822" s="296"/>
      <c r="F822" s="296"/>
      <c r="G822" s="296"/>
      <c r="H822" s="296"/>
      <c r="I822" s="296"/>
      <c r="J822" s="296"/>
      <c r="K822" s="296"/>
      <c r="L822" s="296"/>
      <c r="M822" s="296"/>
      <c r="N822" s="296"/>
      <c r="O822" s="296"/>
      <c r="P822" s="296"/>
      <c r="Q822" s="296"/>
      <c r="R822" s="296"/>
      <c r="S822" s="296"/>
      <c r="T822" s="296"/>
      <c r="U822" s="296"/>
      <c r="V822" s="296"/>
      <c r="W822" s="296"/>
      <c r="X822" s="296"/>
      <c r="Y822" s="296"/>
      <c r="Z822" s="296"/>
    </row>
    <row r="823">
      <c r="A823" s="296"/>
      <c r="B823" s="296"/>
      <c r="C823" s="296"/>
      <c r="D823" s="296"/>
      <c r="E823" s="296"/>
      <c r="F823" s="296"/>
      <c r="G823" s="296"/>
      <c r="H823" s="296"/>
      <c r="I823" s="296"/>
      <c r="J823" s="296"/>
      <c r="K823" s="296"/>
      <c r="L823" s="296"/>
      <c r="M823" s="296"/>
      <c r="N823" s="296"/>
      <c r="O823" s="296"/>
      <c r="P823" s="296"/>
      <c r="Q823" s="296"/>
      <c r="R823" s="296"/>
      <c r="S823" s="296"/>
      <c r="T823" s="296"/>
      <c r="U823" s="296"/>
      <c r="V823" s="296"/>
      <c r="W823" s="296"/>
      <c r="X823" s="296"/>
      <c r="Y823" s="296"/>
      <c r="Z823" s="296"/>
    </row>
    <row r="824">
      <c r="A824" s="296"/>
      <c r="B824" s="296"/>
      <c r="C824" s="296"/>
      <c r="D824" s="296"/>
      <c r="E824" s="296"/>
      <c r="F824" s="296"/>
      <c r="G824" s="296"/>
      <c r="H824" s="296"/>
      <c r="I824" s="296"/>
      <c r="J824" s="296"/>
      <c r="K824" s="296"/>
      <c r="L824" s="296"/>
      <c r="M824" s="296"/>
      <c r="N824" s="296"/>
      <c r="O824" s="296"/>
      <c r="P824" s="296"/>
      <c r="Q824" s="296"/>
      <c r="R824" s="296"/>
      <c r="S824" s="296"/>
      <c r="T824" s="296"/>
      <c r="U824" s="296"/>
      <c r="V824" s="296"/>
      <c r="W824" s="296"/>
      <c r="X824" s="296"/>
      <c r="Y824" s="296"/>
      <c r="Z824" s="296"/>
    </row>
    <row r="825">
      <c r="A825" s="296"/>
      <c r="B825" s="296"/>
      <c r="C825" s="296"/>
      <c r="D825" s="296"/>
      <c r="E825" s="296"/>
      <c r="F825" s="296"/>
      <c r="G825" s="296"/>
      <c r="H825" s="296"/>
      <c r="I825" s="296"/>
      <c r="J825" s="296"/>
      <c r="K825" s="296"/>
      <c r="L825" s="296"/>
      <c r="M825" s="296"/>
      <c r="N825" s="296"/>
      <c r="O825" s="296"/>
      <c r="P825" s="296"/>
      <c r="Q825" s="296"/>
      <c r="R825" s="296"/>
      <c r="S825" s="296"/>
      <c r="T825" s="296"/>
      <c r="U825" s="296"/>
      <c r="V825" s="296"/>
      <c r="W825" s="296"/>
      <c r="X825" s="296"/>
      <c r="Y825" s="296"/>
      <c r="Z825" s="296"/>
    </row>
    <row r="826">
      <c r="A826" s="296"/>
      <c r="B826" s="296"/>
      <c r="C826" s="296"/>
      <c r="D826" s="296"/>
      <c r="E826" s="296"/>
      <c r="F826" s="296"/>
      <c r="G826" s="296"/>
      <c r="H826" s="296"/>
      <c r="I826" s="296"/>
      <c r="J826" s="296"/>
      <c r="K826" s="296"/>
      <c r="L826" s="296"/>
      <c r="M826" s="296"/>
      <c r="N826" s="296"/>
      <c r="O826" s="296"/>
      <c r="P826" s="296"/>
      <c r="Q826" s="296"/>
      <c r="R826" s="296"/>
      <c r="S826" s="296"/>
      <c r="T826" s="296"/>
      <c r="U826" s="296"/>
      <c r="V826" s="296"/>
      <c r="W826" s="296"/>
      <c r="X826" s="296"/>
      <c r="Y826" s="296"/>
      <c r="Z826" s="296"/>
    </row>
    <row r="827">
      <c r="A827" s="296"/>
      <c r="B827" s="296"/>
      <c r="C827" s="296"/>
      <c r="D827" s="296"/>
      <c r="E827" s="296"/>
      <c r="F827" s="296"/>
      <c r="G827" s="296"/>
      <c r="H827" s="296"/>
      <c r="I827" s="296"/>
      <c r="J827" s="296"/>
      <c r="K827" s="296"/>
      <c r="L827" s="296"/>
      <c r="M827" s="296"/>
      <c r="N827" s="296"/>
      <c r="O827" s="296"/>
      <c r="P827" s="296"/>
      <c r="Q827" s="296"/>
      <c r="R827" s="296"/>
      <c r="S827" s="296"/>
      <c r="T827" s="296"/>
      <c r="U827" s="296"/>
      <c r="V827" s="296"/>
      <c r="W827" s="296"/>
      <c r="X827" s="296"/>
      <c r="Y827" s="296"/>
      <c r="Z827" s="296"/>
    </row>
    <row r="828">
      <c r="A828" s="296"/>
      <c r="B828" s="296"/>
      <c r="C828" s="296"/>
      <c r="D828" s="296"/>
      <c r="E828" s="296"/>
      <c r="F828" s="296"/>
      <c r="G828" s="296"/>
      <c r="H828" s="296"/>
      <c r="I828" s="296"/>
      <c r="J828" s="296"/>
      <c r="K828" s="296"/>
      <c r="L828" s="296"/>
      <c r="M828" s="296"/>
      <c r="N828" s="296"/>
      <c r="O828" s="296"/>
      <c r="P828" s="296"/>
      <c r="Q828" s="296"/>
      <c r="R828" s="296"/>
      <c r="S828" s="296"/>
      <c r="T828" s="296"/>
      <c r="U828" s="296"/>
      <c r="V828" s="296"/>
      <c r="W828" s="296"/>
      <c r="X828" s="296"/>
      <c r="Y828" s="296"/>
      <c r="Z828" s="296"/>
    </row>
    <row r="829">
      <c r="A829" s="296"/>
      <c r="B829" s="296"/>
      <c r="C829" s="296"/>
      <c r="D829" s="296"/>
      <c r="E829" s="296"/>
      <c r="F829" s="296"/>
      <c r="G829" s="296"/>
      <c r="H829" s="296"/>
      <c r="I829" s="296"/>
      <c r="J829" s="296"/>
      <c r="K829" s="296"/>
      <c r="L829" s="296"/>
      <c r="M829" s="296"/>
      <c r="N829" s="296"/>
      <c r="O829" s="296"/>
      <c r="P829" s="296"/>
      <c r="Q829" s="296"/>
      <c r="R829" s="296"/>
      <c r="S829" s="296"/>
      <c r="T829" s="296"/>
      <c r="U829" s="296"/>
      <c r="V829" s="296"/>
      <c r="W829" s="296"/>
      <c r="X829" s="296"/>
      <c r="Y829" s="296"/>
      <c r="Z829" s="296"/>
    </row>
    <row r="830">
      <c r="A830" s="296"/>
      <c r="B830" s="296"/>
      <c r="C830" s="296"/>
      <c r="D830" s="296"/>
      <c r="E830" s="296"/>
      <c r="F830" s="296"/>
      <c r="G830" s="296"/>
      <c r="H830" s="296"/>
      <c r="I830" s="296"/>
      <c r="J830" s="296"/>
      <c r="K830" s="296"/>
      <c r="L830" s="296"/>
      <c r="M830" s="296"/>
      <c r="N830" s="296"/>
      <c r="O830" s="296"/>
      <c r="P830" s="296"/>
      <c r="Q830" s="296"/>
      <c r="R830" s="296"/>
      <c r="S830" s="296"/>
      <c r="T830" s="296"/>
      <c r="U830" s="296"/>
      <c r="V830" s="296"/>
      <c r="W830" s="296"/>
      <c r="X830" s="296"/>
      <c r="Y830" s="296"/>
      <c r="Z830" s="296"/>
    </row>
    <row r="831">
      <c r="A831" s="296"/>
      <c r="B831" s="296"/>
      <c r="C831" s="296"/>
      <c r="D831" s="296"/>
      <c r="E831" s="296"/>
      <c r="F831" s="296"/>
      <c r="G831" s="296"/>
      <c r="H831" s="296"/>
      <c r="I831" s="296"/>
      <c r="J831" s="296"/>
      <c r="K831" s="296"/>
      <c r="L831" s="296"/>
      <c r="M831" s="296"/>
      <c r="N831" s="296"/>
      <c r="O831" s="296"/>
      <c r="P831" s="296"/>
      <c r="Q831" s="296"/>
      <c r="R831" s="296"/>
      <c r="S831" s="296"/>
      <c r="T831" s="296"/>
      <c r="U831" s="296"/>
      <c r="V831" s="296"/>
      <c r="W831" s="296"/>
      <c r="X831" s="296"/>
      <c r="Y831" s="296"/>
      <c r="Z831" s="296"/>
    </row>
    <row r="832">
      <c r="A832" s="296"/>
      <c r="B832" s="296"/>
      <c r="C832" s="296"/>
      <c r="D832" s="296"/>
      <c r="E832" s="296"/>
      <c r="F832" s="296"/>
      <c r="G832" s="296"/>
      <c r="H832" s="296"/>
      <c r="I832" s="296"/>
      <c r="J832" s="296"/>
      <c r="K832" s="296"/>
      <c r="L832" s="296"/>
      <c r="M832" s="296"/>
      <c r="N832" s="296"/>
      <c r="O832" s="296"/>
      <c r="P832" s="296"/>
      <c r="Q832" s="296"/>
      <c r="R832" s="296"/>
      <c r="S832" s="296"/>
      <c r="T832" s="296"/>
      <c r="U832" s="296"/>
      <c r="V832" s="296"/>
      <c r="W832" s="296"/>
      <c r="X832" s="296"/>
      <c r="Y832" s="296"/>
      <c r="Z832" s="296"/>
    </row>
    <row r="833">
      <c r="A833" s="296"/>
      <c r="B833" s="296"/>
      <c r="C833" s="296"/>
      <c r="D833" s="296"/>
      <c r="E833" s="296"/>
      <c r="F833" s="296"/>
      <c r="G833" s="296"/>
      <c r="H833" s="296"/>
      <c r="I833" s="296"/>
      <c r="J833" s="296"/>
      <c r="K833" s="296"/>
      <c r="L833" s="296"/>
      <c r="M833" s="296"/>
      <c r="N833" s="296"/>
      <c r="O833" s="296"/>
      <c r="P833" s="296"/>
      <c r="Q833" s="296"/>
      <c r="R833" s="296"/>
      <c r="S833" s="296"/>
      <c r="T833" s="296"/>
      <c r="U833" s="296"/>
      <c r="V833" s="296"/>
      <c r="W833" s="296"/>
      <c r="X833" s="296"/>
      <c r="Y833" s="296"/>
      <c r="Z833" s="296"/>
    </row>
    <row r="834">
      <c r="A834" s="296"/>
      <c r="B834" s="296"/>
      <c r="C834" s="296"/>
      <c r="D834" s="296"/>
      <c r="E834" s="296"/>
      <c r="F834" s="296"/>
      <c r="G834" s="296"/>
      <c r="H834" s="296"/>
      <c r="I834" s="296"/>
      <c r="J834" s="296"/>
      <c r="K834" s="296"/>
      <c r="L834" s="296"/>
      <c r="M834" s="296"/>
      <c r="N834" s="296"/>
      <c r="O834" s="296"/>
      <c r="P834" s="296"/>
      <c r="Q834" s="296"/>
      <c r="R834" s="296"/>
      <c r="S834" s="296"/>
      <c r="T834" s="296"/>
      <c r="U834" s="296"/>
      <c r="V834" s="296"/>
      <c r="W834" s="296"/>
      <c r="X834" s="296"/>
      <c r="Y834" s="296"/>
      <c r="Z834" s="296"/>
    </row>
    <row r="835">
      <c r="A835" s="296"/>
      <c r="B835" s="296"/>
      <c r="C835" s="296"/>
      <c r="D835" s="296"/>
      <c r="E835" s="296"/>
      <c r="F835" s="296"/>
      <c r="G835" s="296"/>
      <c r="H835" s="296"/>
      <c r="I835" s="296"/>
      <c r="J835" s="296"/>
      <c r="K835" s="296"/>
      <c r="L835" s="296"/>
      <c r="M835" s="296"/>
      <c r="N835" s="296"/>
      <c r="O835" s="296"/>
      <c r="P835" s="296"/>
      <c r="Q835" s="296"/>
      <c r="R835" s="296"/>
      <c r="S835" s="296"/>
      <c r="T835" s="296"/>
      <c r="U835" s="296"/>
      <c r="V835" s="296"/>
      <c r="W835" s="296"/>
      <c r="X835" s="296"/>
      <c r="Y835" s="296"/>
      <c r="Z835" s="296"/>
    </row>
    <row r="836">
      <c r="A836" s="296"/>
      <c r="B836" s="296"/>
      <c r="C836" s="296"/>
      <c r="D836" s="296"/>
      <c r="E836" s="296"/>
      <c r="F836" s="296"/>
      <c r="G836" s="296"/>
      <c r="H836" s="296"/>
      <c r="I836" s="296"/>
      <c r="J836" s="296"/>
      <c r="K836" s="296"/>
      <c r="L836" s="296"/>
      <c r="M836" s="296"/>
      <c r="N836" s="296"/>
      <c r="O836" s="296"/>
      <c r="P836" s="296"/>
      <c r="Q836" s="296"/>
      <c r="R836" s="296"/>
      <c r="S836" s="296"/>
      <c r="T836" s="296"/>
      <c r="U836" s="296"/>
      <c r="V836" s="296"/>
      <c r="W836" s="296"/>
      <c r="X836" s="296"/>
      <c r="Y836" s="296"/>
      <c r="Z836" s="296"/>
    </row>
    <row r="837">
      <c r="A837" s="296"/>
      <c r="B837" s="296"/>
      <c r="C837" s="296"/>
      <c r="D837" s="296"/>
      <c r="E837" s="296"/>
      <c r="F837" s="296"/>
      <c r="G837" s="296"/>
      <c r="H837" s="296"/>
      <c r="I837" s="296"/>
      <c r="J837" s="296"/>
      <c r="K837" s="296"/>
      <c r="L837" s="296"/>
      <c r="M837" s="296"/>
      <c r="N837" s="296"/>
      <c r="O837" s="296"/>
      <c r="P837" s="296"/>
      <c r="Q837" s="296"/>
      <c r="R837" s="296"/>
      <c r="S837" s="296"/>
      <c r="T837" s="296"/>
      <c r="U837" s="296"/>
      <c r="V837" s="296"/>
      <c r="W837" s="296"/>
      <c r="X837" s="296"/>
      <c r="Y837" s="296"/>
      <c r="Z837" s="296"/>
    </row>
    <row r="838">
      <c r="A838" s="296"/>
      <c r="B838" s="296"/>
      <c r="C838" s="296"/>
      <c r="D838" s="296"/>
      <c r="E838" s="296"/>
      <c r="F838" s="296"/>
      <c r="G838" s="296"/>
      <c r="H838" s="296"/>
      <c r="I838" s="296"/>
      <c r="J838" s="296"/>
      <c r="K838" s="296"/>
      <c r="L838" s="296"/>
      <c r="M838" s="296"/>
      <c r="N838" s="296"/>
      <c r="O838" s="296"/>
      <c r="P838" s="296"/>
      <c r="Q838" s="296"/>
      <c r="R838" s="296"/>
      <c r="S838" s="296"/>
      <c r="T838" s="296"/>
      <c r="U838" s="296"/>
      <c r="V838" s="296"/>
      <c r="W838" s="296"/>
      <c r="X838" s="296"/>
      <c r="Y838" s="296"/>
      <c r="Z838" s="296"/>
    </row>
    <row r="839">
      <c r="A839" s="296"/>
      <c r="B839" s="296"/>
      <c r="C839" s="296"/>
      <c r="D839" s="296"/>
      <c r="E839" s="296"/>
      <c r="F839" s="296"/>
      <c r="G839" s="296"/>
      <c r="H839" s="296"/>
      <c r="I839" s="296"/>
      <c r="J839" s="296"/>
      <c r="K839" s="296"/>
      <c r="L839" s="296"/>
      <c r="M839" s="296"/>
      <c r="N839" s="296"/>
      <c r="O839" s="296"/>
      <c r="P839" s="296"/>
      <c r="Q839" s="296"/>
      <c r="R839" s="296"/>
      <c r="S839" s="296"/>
      <c r="T839" s="296"/>
      <c r="U839" s="296"/>
      <c r="V839" s="296"/>
      <c r="W839" s="296"/>
      <c r="X839" s="296"/>
      <c r="Y839" s="296"/>
      <c r="Z839" s="296"/>
    </row>
    <row r="840">
      <c r="A840" s="296"/>
      <c r="B840" s="296"/>
      <c r="C840" s="296"/>
      <c r="D840" s="296"/>
      <c r="E840" s="296"/>
      <c r="F840" s="296"/>
      <c r="G840" s="296"/>
      <c r="H840" s="296"/>
      <c r="I840" s="296"/>
      <c r="J840" s="296"/>
      <c r="K840" s="296"/>
      <c r="L840" s="296"/>
      <c r="M840" s="296"/>
      <c r="N840" s="296"/>
      <c r="O840" s="296"/>
      <c r="P840" s="296"/>
      <c r="Q840" s="296"/>
      <c r="R840" s="296"/>
      <c r="S840" s="296"/>
      <c r="T840" s="296"/>
      <c r="U840" s="296"/>
      <c r="V840" s="296"/>
      <c r="W840" s="296"/>
      <c r="X840" s="296"/>
      <c r="Y840" s="296"/>
      <c r="Z840" s="296"/>
    </row>
    <row r="841">
      <c r="A841" s="296"/>
      <c r="B841" s="296"/>
      <c r="C841" s="296"/>
      <c r="D841" s="296"/>
      <c r="E841" s="296"/>
      <c r="F841" s="296"/>
      <c r="G841" s="296"/>
      <c r="H841" s="296"/>
      <c r="I841" s="296"/>
      <c r="J841" s="296"/>
      <c r="K841" s="296"/>
      <c r="L841" s="296"/>
      <c r="M841" s="296"/>
      <c r="N841" s="296"/>
      <c r="O841" s="296"/>
      <c r="P841" s="296"/>
      <c r="Q841" s="296"/>
      <c r="R841" s="296"/>
      <c r="S841" s="296"/>
      <c r="T841" s="296"/>
      <c r="U841" s="296"/>
      <c r="V841" s="296"/>
      <c r="W841" s="296"/>
      <c r="X841" s="296"/>
      <c r="Y841" s="296"/>
      <c r="Z841" s="296"/>
    </row>
    <row r="842">
      <c r="A842" s="296"/>
      <c r="B842" s="296"/>
      <c r="C842" s="296"/>
      <c r="D842" s="296"/>
      <c r="E842" s="296"/>
      <c r="F842" s="296"/>
      <c r="G842" s="296"/>
      <c r="H842" s="296"/>
      <c r="I842" s="296"/>
      <c r="J842" s="296"/>
      <c r="K842" s="296"/>
      <c r="L842" s="296"/>
      <c r="M842" s="296"/>
      <c r="N842" s="296"/>
      <c r="O842" s="296"/>
      <c r="P842" s="296"/>
      <c r="Q842" s="296"/>
      <c r="R842" s="296"/>
      <c r="S842" s="296"/>
      <c r="T842" s="296"/>
      <c r="U842" s="296"/>
      <c r="V842" s="296"/>
      <c r="W842" s="296"/>
      <c r="X842" s="296"/>
      <c r="Y842" s="296"/>
      <c r="Z842" s="296"/>
    </row>
    <row r="843">
      <c r="A843" s="296"/>
      <c r="B843" s="296"/>
      <c r="C843" s="296"/>
      <c r="D843" s="296"/>
      <c r="E843" s="296"/>
      <c r="F843" s="296"/>
      <c r="G843" s="296"/>
      <c r="H843" s="296"/>
      <c r="I843" s="296"/>
      <c r="J843" s="296"/>
      <c r="K843" s="296"/>
      <c r="L843" s="296"/>
      <c r="M843" s="296"/>
      <c r="N843" s="296"/>
      <c r="O843" s="296"/>
      <c r="P843" s="296"/>
      <c r="Q843" s="296"/>
      <c r="R843" s="296"/>
      <c r="S843" s="296"/>
      <c r="T843" s="296"/>
      <c r="U843" s="296"/>
      <c r="V843" s="296"/>
      <c r="W843" s="296"/>
      <c r="X843" s="296"/>
      <c r="Y843" s="296"/>
      <c r="Z843" s="296"/>
    </row>
    <row r="844">
      <c r="A844" s="296"/>
      <c r="B844" s="296"/>
      <c r="C844" s="296"/>
      <c r="D844" s="296"/>
      <c r="E844" s="296"/>
      <c r="F844" s="296"/>
      <c r="G844" s="296"/>
      <c r="H844" s="296"/>
      <c r="I844" s="296"/>
      <c r="J844" s="296"/>
      <c r="K844" s="296"/>
      <c r="L844" s="296"/>
      <c r="M844" s="296"/>
      <c r="N844" s="296"/>
      <c r="O844" s="296"/>
      <c r="P844" s="296"/>
      <c r="Q844" s="296"/>
      <c r="R844" s="296"/>
      <c r="S844" s="296"/>
      <c r="T844" s="296"/>
      <c r="U844" s="296"/>
      <c r="V844" s="296"/>
      <c r="W844" s="296"/>
      <c r="X844" s="296"/>
      <c r="Y844" s="296"/>
      <c r="Z844" s="296"/>
    </row>
    <row r="845">
      <c r="A845" s="296"/>
      <c r="B845" s="296"/>
      <c r="C845" s="296"/>
      <c r="D845" s="296"/>
      <c r="E845" s="296"/>
      <c r="F845" s="296"/>
      <c r="G845" s="296"/>
      <c r="H845" s="296"/>
      <c r="I845" s="296"/>
      <c r="J845" s="296"/>
      <c r="K845" s="296"/>
      <c r="L845" s="296"/>
      <c r="M845" s="296"/>
      <c r="N845" s="296"/>
      <c r="O845" s="296"/>
      <c r="P845" s="296"/>
      <c r="Q845" s="296"/>
      <c r="R845" s="296"/>
      <c r="S845" s="296"/>
      <c r="T845" s="296"/>
      <c r="U845" s="296"/>
      <c r="V845" s="296"/>
      <c r="W845" s="296"/>
      <c r="X845" s="296"/>
      <c r="Y845" s="296"/>
      <c r="Z845" s="296"/>
    </row>
    <row r="846">
      <c r="A846" s="296"/>
      <c r="B846" s="296"/>
      <c r="C846" s="296"/>
      <c r="D846" s="296"/>
      <c r="E846" s="296"/>
      <c r="F846" s="296"/>
      <c r="G846" s="296"/>
      <c r="H846" s="296"/>
      <c r="I846" s="296"/>
      <c r="J846" s="296"/>
      <c r="K846" s="296"/>
      <c r="L846" s="296"/>
      <c r="M846" s="296"/>
      <c r="N846" s="296"/>
      <c r="O846" s="296"/>
      <c r="P846" s="296"/>
      <c r="Q846" s="296"/>
      <c r="R846" s="296"/>
      <c r="S846" s="296"/>
      <c r="T846" s="296"/>
      <c r="U846" s="296"/>
      <c r="V846" s="296"/>
      <c r="W846" s="296"/>
      <c r="X846" s="296"/>
      <c r="Y846" s="296"/>
      <c r="Z846" s="296"/>
    </row>
    <row r="847">
      <c r="A847" s="296"/>
      <c r="B847" s="296"/>
      <c r="C847" s="296"/>
      <c r="D847" s="296"/>
      <c r="E847" s="296"/>
      <c r="F847" s="296"/>
      <c r="G847" s="296"/>
      <c r="H847" s="296"/>
      <c r="I847" s="296"/>
      <c r="J847" s="296"/>
      <c r="K847" s="296"/>
      <c r="L847" s="296"/>
      <c r="M847" s="296"/>
      <c r="N847" s="296"/>
      <c r="O847" s="296"/>
      <c r="P847" s="296"/>
      <c r="Q847" s="296"/>
      <c r="R847" s="296"/>
      <c r="S847" s="296"/>
      <c r="T847" s="296"/>
      <c r="U847" s="296"/>
      <c r="V847" s="296"/>
      <c r="W847" s="296"/>
      <c r="X847" s="296"/>
      <c r="Y847" s="296"/>
      <c r="Z847" s="296"/>
    </row>
    <row r="848">
      <c r="A848" s="296"/>
      <c r="B848" s="296"/>
      <c r="C848" s="296"/>
      <c r="D848" s="296"/>
      <c r="E848" s="296"/>
      <c r="F848" s="296"/>
      <c r="G848" s="296"/>
      <c r="H848" s="296"/>
      <c r="I848" s="296"/>
      <c r="J848" s="296"/>
      <c r="K848" s="296"/>
      <c r="L848" s="296"/>
      <c r="M848" s="296"/>
      <c r="N848" s="296"/>
      <c r="O848" s="296"/>
      <c r="P848" s="296"/>
      <c r="Q848" s="296"/>
      <c r="R848" s="296"/>
      <c r="S848" s="296"/>
      <c r="T848" s="296"/>
      <c r="U848" s="296"/>
      <c r="V848" s="296"/>
      <c r="W848" s="296"/>
      <c r="X848" s="296"/>
      <c r="Y848" s="296"/>
      <c r="Z848" s="296"/>
    </row>
    <row r="849">
      <c r="A849" s="296"/>
      <c r="B849" s="296"/>
      <c r="C849" s="296"/>
      <c r="D849" s="296"/>
      <c r="E849" s="296"/>
      <c r="F849" s="296"/>
      <c r="G849" s="296"/>
      <c r="H849" s="296"/>
      <c r="I849" s="296"/>
      <c r="J849" s="296"/>
      <c r="K849" s="296"/>
      <c r="L849" s="296"/>
      <c r="M849" s="296"/>
      <c r="N849" s="296"/>
      <c r="O849" s="296"/>
      <c r="P849" s="296"/>
      <c r="Q849" s="296"/>
      <c r="R849" s="296"/>
      <c r="S849" s="296"/>
      <c r="T849" s="296"/>
      <c r="U849" s="296"/>
      <c r="V849" s="296"/>
      <c r="W849" s="296"/>
      <c r="X849" s="296"/>
      <c r="Y849" s="296"/>
      <c r="Z849" s="296"/>
    </row>
    <row r="850">
      <c r="A850" s="296"/>
      <c r="B850" s="296"/>
      <c r="C850" s="296"/>
      <c r="D850" s="296"/>
      <c r="E850" s="296"/>
      <c r="F850" s="296"/>
      <c r="G850" s="296"/>
      <c r="H850" s="296"/>
      <c r="I850" s="296"/>
      <c r="J850" s="296"/>
      <c r="K850" s="296"/>
      <c r="L850" s="296"/>
      <c r="M850" s="296"/>
      <c r="N850" s="296"/>
      <c r="O850" s="296"/>
      <c r="P850" s="296"/>
      <c r="Q850" s="296"/>
      <c r="R850" s="296"/>
      <c r="S850" s="296"/>
      <c r="T850" s="296"/>
      <c r="U850" s="296"/>
      <c r="V850" s="296"/>
      <c r="W850" s="296"/>
      <c r="X850" s="296"/>
      <c r="Y850" s="296"/>
      <c r="Z850" s="296"/>
    </row>
    <row r="851">
      <c r="A851" s="296"/>
      <c r="B851" s="296"/>
      <c r="C851" s="296"/>
      <c r="D851" s="296"/>
      <c r="E851" s="296"/>
      <c r="F851" s="296"/>
      <c r="G851" s="296"/>
      <c r="H851" s="296"/>
      <c r="I851" s="296"/>
      <c r="J851" s="296"/>
      <c r="K851" s="296"/>
      <c r="L851" s="296"/>
      <c r="M851" s="296"/>
      <c r="N851" s="296"/>
      <c r="O851" s="296"/>
      <c r="P851" s="296"/>
      <c r="Q851" s="296"/>
      <c r="R851" s="296"/>
      <c r="S851" s="296"/>
      <c r="T851" s="296"/>
      <c r="U851" s="296"/>
      <c r="V851" s="296"/>
      <c r="W851" s="296"/>
      <c r="X851" s="296"/>
      <c r="Y851" s="296"/>
      <c r="Z851" s="296"/>
    </row>
    <row r="852">
      <c r="A852" s="296"/>
      <c r="B852" s="296"/>
      <c r="C852" s="296"/>
      <c r="D852" s="296"/>
      <c r="E852" s="296"/>
      <c r="F852" s="296"/>
      <c r="G852" s="296"/>
      <c r="H852" s="296"/>
      <c r="I852" s="296"/>
      <c r="J852" s="296"/>
      <c r="K852" s="296"/>
      <c r="L852" s="296"/>
      <c r="M852" s="296"/>
      <c r="N852" s="296"/>
      <c r="O852" s="296"/>
      <c r="P852" s="296"/>
      <c r="Q852" s="296"/>
      <c r="R852" s="296"/>
      <c r="S852" s="296"/>
      <c r="T852" s="296"/>
      <c r="U852" s="296"/>
      <c r="V852" s="296"/>
      <c r="W852" s="296"/>
      <c r="X852" s="296"/>
      <c r="Y852" s="296"/>
      <c r="Z852" s="296"/>
    </row>
    <row r="853">
      <c r="A853" s="296"/>
      <c r="B853" s="296"/>
      <c r="C853" s="296"/>
      <c r="D853" s="296"/>
      <c r="E853" s="296"/>
      <c r="F853" s="296"/>
      <c r="G853" s="296"/>
      <c r="H853" s="296"/>
      <c r="I853" s="296"/>
      <c r="J853" s="296"/>
      <c r="K853" s="296"/>
      <c r="L853" s="296"/>
      <c r="M853" s="296"/>
      <c r="N853" s="296"/>
      <c r="O853" s="296"/>
      <c r="P853" s="296"/>
      <c r="Q853" s="296"/>
      <c r="R853" s="296"/>
      <c r="S853" s="296"/>
      <c r="T853" s="296"/>
      <c r="U853" s="296"/>
      <c r="V853" s="296"/>
      <c r="W853" s="296"/>
      <c r="X853" s="296"/>
      <c r="Y853" s="296"/>
      <c r="Z853" s="296"/>
    </row>
    <row r="854">
      <c r="A854" s="296"/>
      <c r="B854" s="296"/>
      <c r="C854" s="296"/>
      <c r="D854" s="296"/>
      <c r="E854" s="296"/>
      <c r="F854" s="296"/>
      <c r="G854" s="296"/>
      <c r="H854" s="296"/>
      <c r="I854" s="296"/>
      <c r="J854" s="296"/>
      <c r="K854" s="296"/>
      <c r="L854" s="296"/>
      <c r="M854" s="296"/>
      <c r="N854" s="296"/>
      <c r="O854" s="296"/>
      <c r="P854" s="296"/>
      <c r="Q854" s="296"/>
      <c r="R854" s="296"/>
      <c r="S854" s="296"/>
      <c r="T854" s="296"/>
      <c r="U854" s="296"/>
      <c r="V854" s="296"/>
      <c r="W854" s="296"/>
      <c r="X854" s="296"/>
      <c r="Y854" s="296"/>
      <c r="Z854" s="296"/>
    </row>
    <row r="855">
      <c r="A855" s="296"/>
      <c r="B855" s="296"/>
      <c r="C855" s="296"/>
      <c r="D855" s="296"/>
      <c r="E855" s="296"/>
      <c r="F855" s="296"/>
      <c r="G855" s="296"/>
      <c r="H855" s="296"/>
      <c r="I855" s="296"/>
      <c r="J855" s="296"/>
      <c r="K855" s="296"/>
      <c r="L855" s="296"/>
      <c r="M855" s="296"/>
      <c r="N855" s="296"/>
      <c r="O855" s="296"/>
      <c r="P855" s="296"/>
      <c r="Q855" s="296"/>
      <c r="R855" s="296"/>
      <c r="S855" s="296"/>
      <c r="T855" s="296"/>
      <c r="U855" s="296"/>
      <c r="V855" s="296"/>
      <c r="W855" s="296"/>
      <c r="X855" s="296"/>
      <c r="Y855" s="296"/>
      <c r="Z855" s="296"/>
    </row>
    <row r="856">
      <c r="A856" s="296"/>
      <c r="B856" s="296"/>
      <c r="C856" s="296"/>
      <c r="D856" s="296"/>
      <c r="E856" s="296"/>
      <c r="F856" s="296"/>
      <c r="G856" s="296"/>
      <c r="H856" s="296"/>
      <c r="I856" s="296"/>
      <c r="J856" s="296"/>
      <c r="K856" s="296"/>
      <c r="L856" s="296"/>
      <c r="M856" s="296"/>
      <c r="N856" s="296"/>
      <c r="O856" s="296"/>
      <c r="P856" s="296"/>
      <c r="Q856" s="296"/>
      <c r="R856" s="296"/>
      <c r="S856" s="296"/>
      <c r="T856" s="296"/>
      <c r="U856" s="296"/>
      <c r="V856" s="296"/>
      <c r="W856" s="296"/>
      <c r="X856" s="296"/>
      <c r="Y856" s="296"/>
      <c r="Z856" s="296"/>
    </row>
    <row r="857">
      <c r="A857" s="296"/>
      <c r="B857" s="296"/>
      <c r="C857" s="296"/>
      <c r="D857" s="296"/>
      <c r="E857" s="296"/>
      <c r="F857" s="296"/>
      <c r="G857" s="296"/>
      <c r="H857" s="296"/>
      <c r="I857" s="296"/>
      <c r="J857" s="296"/>
      <c r="K857" s="296"/>
      <c r="L857" s="296"/>
      <c r="M857" s="296"/>
      <c r="N857" s="296"/>
      <c r="O857" s="296"/>
      <c r="P857" s="296"/>
      <c r="Q857" s="296"/>
      <c r="R857" s="296"/>
      <c r="S857" s="296"/>
      <c r="T857" s="296"/>
      <c r="U857" s="296"/>
      <c r="V857" s="296"/>
      <c r="W857" s="296"/>
      <c r="X857" s="296"/>
      <c r="Y857" s="296"/>
      <c r="Z857" s="296"/>
    </row>
    <row r="858">
      <c r="A858" s="296"/>
      <c r="B858" s="296"/>
      <c r="C858" s="296"/>
      <c r="D858" s="296"/>
      <c r="E858" s="296"/>
      <c r="F858" s="296"/>
      <c r="G858" s="296"/>
      <c r="H858" s="296"/>
      <c r="I858" s="296"/>
      <c r="J858" s="296"/>
      <c r="K858" s="296"/>
      <c r="L858" s="296"/>
      <c r="M858" s="296"/>
      <c r="N858" s="296"/>
      <c r="O858" s="296"/>
      <c r="P858" s="296"/>
      <c r="Q858" s="296"/>
      <c r="R858" s="296"/>
      <c r="S858" s="296"/>
      <c r="T858" s="296"/>
      <c r="U858" s="296"/>
      <c r="V858" s="296"/>
      <c r="W858" s="296"/>
      <c r="X858" s="296"/>
      <c r="Y858" s="296"/>
      <c r="Z858" s="296"/>
    </row>
    <row r="859">
      <c r="A859" s="296"/>
      <c r="B859" s="296"/>
      <c r="C859" s="296"/>
      <c r="D859" s="296"/>
      <c r="E859" s="296"/>
      <c r="F859" s="296"/>
      <c r="G859" s="296"/>
      <c r="H859" s="296"/>
      <c r="I859" s="296"/>
      <c r="J859" s="296"/>
      <c r="K859" s="296"/>
      <c r="L859" s="296"/>
      <c r="M859" s="296"/>
      <c r="N859" s="296"/>
      <c r="O859" s="296"/>
      <c r="P859" s="296"/>
      <c r="Q859" s="296"/>
      <c r="R859" s="296"/>
      <c r="S859" s="296"/>
      <c r="T859" s="296"/>
      <c r="U859" s="296"/>
      <c r="V859" s="296"/>
      <c r="W859" s="296"/>
      <c r="X859" s="296"/>
      <c r="Y859" s="296"/>
      <c r="Z859" s="296"/>
    </row>
    <row r="860">
      <c r="A860" s="296"/>
      <c r="B860" s="296"/>
      <c r="C860" s="296"/>
      <c r="D860" s="296"/>
      <c r="E860" s="296"/>
      <c r="F860" s="296"/>
      <c r="G860" s="296"/>
      <c r="H860" s="296"/>
      <c r="I860" s="296"/>
      <c r="J860" s="296"/>
      <c r="K860" s="296"/>
      <c r="L860" s="296"/>
      <c r="M860" s="296"/>
      <c r="N860" s="296"/>
      <c r="O860" s="296"/>
      <c r="P860" s="296"/>
      <c r="Q860" s="296"/>
      <c r="R860" s="296"/>
      <c r="S860" s="296"/>
      <c r="T860" s="296"/>
      <c r="U860" s="296"/>
      <c r="V860" s="296"/>
      <c r="W860" s="296"/>
      <c r="X860" s="296"/>
      <c r="Y860" s="296"/>
      <c r="Z860" s="296"/>
    </row>
    <row r="861">
      <c r="A861" s="296"/>
      <c r="B861" s="296"/>
      <c r="C861" s="296"/>
      <c r="D861" s="296"/>
      <c r="E861" s="296"/>
      <c r="F861" s="296"/>
      <c r="G861" s="296"/>
      <c r="H861" s="296"/>
      <c r="I861" s="296"/>
      <c r="J861" s="296"/>
      <c r="K861" s="296"/>
      <c r="L861" s="296"/>
      <c r="M861" s="296"/>
      <c r="N861" s="296"/>
      <c r="O861" s="296"/>
      <c r="P861" s="296"/>
      <c r="Q861" s="296"/>
      <c r="R861" s="296"/>
      <c r="S861" s="296"/>
      <c r="T861" s="296"/>
      <c r="U861" s="296"/>
      <c r="V861" s="296"/>
      <c r="W861" s="296"/>
      <c r="X861" s="296"/>
      <c r="Y861" s="296"/>
      <c r="Z861" s="296"/>
    </row>
    <row r="862">
      <c r="A862" s="296"/>
      <c r="B862" s="296"/>
      <c r="C862" s="296"/>
      <c r="D862" s="296"/>
      <c r="E862" s="296"/>
      <c r="F862" s="296"/>
      <c r="G862" s="296"/>
      <c r="H862" s="296"/>
      <c r="I862" s="296"/>
      <c r="J862" s="296"/>
      <c r="K862" s="296"/>
      <c r="L862" s="296"/>
      <c r="M862" s="296"/>
      <c r="N862" s="296"/>
      <c r="O862" s="296"/>
      <c r="P862" s="296"/>
      <c r="Q862" s="296"/>
      <c r="R862" s="296"/>
      <c r="S862" s="296"/>
      <c r="T862" s="296"/>
      <c r="U862" s="296"/>
      <c r="V862" s="296"/>
      <c r="W862" s="296"/>
      <c r="X862" s="296"/>
      <c r="Y862" s="296"/>
      <c r="Z862" s="296"/>
    </row>
    <row r="863">
      <c r="A863" s="296"/>
      <c r="B863" s="296"/>
      <c r="C863" s="296"/>
      <c r="D863" s="296"/>
      <c r="E863" s="296"/>
      <c r="F863" s="296"/>
      <c r="G863" s="296"/>
      <c r="H863" s="296"/>
      <c r="I863" s="296"/>
      <c r="J863" s="296"/>
      <c r="K863" s="296"/>
      <c r="L863" s="296"/>
      <c r="M863" s="296"/>
      <c r="N863" s="296"/>
      <c r="O863" s="296"/>
      <c r="P863" s="296"/>
      <c r="Q863" s="296"/>
      <c r="R863" s="296"/>
      <c r="S863" s="296"/>
      <c r="T863" s="296"/>
      <c r="U863" s="296"/>
      <c r="V863" s="296"/>
      <c r="W863" s="296"/>
      <c r="X863" s="296"/>
      <c r="Y863" s="296"/>
      <c r="Z863" s="296"/>
    </row>
    <row r="864">
      <c r="A864" s="296"/>
      <c r="B864" s="296"/>
      <c r="C864" s="296"/>
      <c r="D864" s="296"/>
      <c r="E864" s="296"/>
      <c r="F864" s="296"/>
      <c r="G864" s="296"/>
      <c r="H864" s="296"/>
      <c r="I864" s="296"/>
      <c r="J864" s="296"/>
      <c r="K864" s="296"/>
      <c r="L864" s="296"/>
      <c r="M864" s="296"/>
      <c r="N864" s="296"/>
      <c r="O864" s="296"/>
      <c r="P864" s="296"/>
      <c r="Q864" s="296"/>
      <c r="R864" s="296"/>
      <c r="S864" s="296"/>
      <c r="T864" s="296"/>
      <c r="U864" s="296"/>
      <c r="V864" s="296"/>
      <c r="W864" s="296"/>
      <c r="X864" s="296"/>
      <c r="Y864" s="296"/>
      <c r="Z864" s="296"/>
    </row>
    <row r="865">
      <c r="A865" s="296"/>
      <c r="B865" s="296"/>
      <c r="C865" s="296"/>
      <c r="D865" s="296"/>
      <c r="E865" s="296"/>
      <c r="F865" s="296"/>
      <c r="G865" s="296"/>
      <c r="H865" s="296"/>
      <c r="I865" s="296"/>
      <c r="J865" s="296"/>
      <c r="K865" s="296"/>
      <c r="L865" s="296"/>
      <c r="M865" s="296"/>
      <c r="N865" s="296"/>
      <c r="O865" s="296"/>
      <c r="P865" s="296"/>
      <c r="Q865" s="296"/>
      <c r="R865" s="296"/>
      <c r="S865" s="296"/>
      <c r="T865" s="296"/>
      <c r="U865" s="296"/>
      <c r="V865" s="296"/>
      <c r="W865" s="296"/>
      <c r="X865" s="296"/>
      <c r="Y865" s="296"/>
      <c r="Z865" s="296"/>
    </row>
    <row r="866">
      <c r="A866" s="296"/>
      <c r="B866" s="296"/>
      <c r="C866" s="296"/>
      <c r="D866" s="296"/>
      <c r="E866" s="296"/>
      <c r="F866" s="296"/>
      <c r="G866" s="296"/>
      <c r="H866" s="296"/>
      <c r="I866" s="296"/>
      <c r="J866" s="296"/>
      <c r="K866" s="296"/>
      <c r="L866" s="296"/>
      <c r="M866" s="296"/>
      <c r="N866" s="296"/>
      <c r="O866" s="296"/>
      <c r="P866" s="296"/>
      <c r="Q866" s="296"/>
      <c r="R866" s="296"/>
      <c r="S866" s="296"/>
      <c r="T866" s="296"/>
      <c r="U866" s="296"/>
      <c r="V866" s="296"/>
      <c r="W866" s="296"/>
      <c r="X866" s="296"/>
      <c r="Y866" s="296"/>
      <c r="Z866" s="296"/>
    </row>
    <row r="867">
      <c r="A867" s="296"/>
      <c r="B867" s="296"/>
      <c r="C867" s="296"/>
      <c r="D867" s="296"/>
      <c r="E867" s="296"/>
      <c r="F867" s="296"/>
      <c r="G867" s="296"/>
      <c r="H867" s="296"/>
      <c r="I867" s="296"/>
      <c r="J867" s="296"/>
      <c r="K867" s="296"/>
      <c r="L867" s="296"/>
      <c r="M867" s="296"/>
      <c r="N867" s="296"/>
      <c r="O867" s="296"/>
      <c r="P867" s="296"/>
      <c r="Q867" s="296"/>
      <c r="R867" s="296"/>
      <c r="S867" s="296"/>
      <c r="T867" s="296"/>
      <c r="U867" s="296"/>
      <c r="V867" s="296"/>
      <c r="W867" s="296"/>
      <c r="X867" s="296"/>
      <c r="Y867" s="296"/>
      <c r="Z867" s="296"/>
    </row>
    <row r="868">
      <c r="A868" s="296"/>
      <c r="B868" s="296"/>
      <c r="C868" s="296"/>
      <c r="D868" s="296"/>
      <c r="E868" s="296"/>
      <c r="F868" s="296"/>
      <c r="G868" s="296"/>
      <c r="H868" s="296"/>
      <c r="I868" s="296"/>
      <c r="J868" s="296"/>
      <c r="K868" s="296"/>
      <c r="L868" s="296"/>
      <c r="M868" s="296"/>
      <c r="N868" s="296"/>
      <c r="O868" s="296"/>
      <c r="P868" s="296"/>
      <c r="Q868" s="296"/>
      <c r="R868" s="296"/>
      <c r="S868" s="296"/>
      <c r="T868" s="296"/>
      <c r="U868" s="296"/>
      <c r="V868" s="296"/>
      <c r="W868" s="296"/>
      <c r="X868" s="296"/>
      <c r="Y868" s="296"/>
      <c r="Z868" s="296"/>
    </row>
    <row r="869">
      <c r="A869" s="296"/>
      <c r="B869" s="296"/>
      <c r="C869" s="296"/>
      <c r="D869" s="296"/>
      <c r="E869" s="296"/>
      <c r="F869" s="296"/>
      <c r="G869" s="296"/>
      <c r="H869" s="296"/>
      <c r="I869" s="296"/>
      <c r="J869" s="296"/>
      <c r="K869" s="296"/>
      <c r="L869" s="296"/>
      <c r="M869" s="296"/>
      <c r="N869" s="296"/>
      <c r="O869" s="296"/>
      <c r="P869" s="296"/>
      <c r="Q869" s="296"/>
      <c r="R869" s="296"/>
      <c r="S869" s="296"/>
      <c r="T869" s="296"/>
      <c r="U869" s="296"/>
      <c r="V869" s="296"/>
      <c r="W869" s="296"/>
      <c r="X869" s="296"/>
      <c r="Y869" s="296"/>
      <c r="Z869" s="296"/>
    </row>
    <row r="870">
      <c r="A870" s="296"/>
      <c r="B870" s="296"/>
      <c r="C870" s="296"/>
      <c r="D870" s="296"/>
      <c r="E870" s="296"/>
      <c r="F870" s="296"/>
      <c r="G870" s="296"/>
      <c r="H870" s="296"/>
      <c r="I870" s="296"/>
      <c r="J870" s="296"/>
      <c r="K870" s="296"/>
      <c r="L870" s="296"/>
      <c r="M870" s="296"/>
      <c r="N870" s="296"/>
      <c r="O870" s="296"/>
      <c r="P870" s="296"/>
      <c r="Q870" s="296"/>
      <c r="R870" s="296"/>
      <c r="S870" s="296"/>
      <c r="T870" s="296"/>
      <c r="U870" s="296"/>
      <c r="V870" s="296"/>
      <c r="W870" s="296"/>
      <c r="X870" s="296"/>
      <c r="Y870" s="296"/>
      <c r="Z870" s="296"/>
    </row>
    <row r="871">
      <c r="A871" s="296"/>
      <c r="B871" s="296"/>
      <c r="C871" s="296"/>
      <c r="D871" s="296"/>
      <c r="E871" s="296"/>
      <c r="F871" s="296"/>
      <c r="G871" s="296"/>
      <c r="H871" s="296"/>
      <c r="I871" s="296"/>
      <c r="J871" s="296"/>
      <c r="K871" s="296"/>
      <c r="L871" s="296"/>
      <c r="M871" s="296"/>
      <c r="N871" s="296"/>
      <c r="O871" s="296"/>
      <c r="P871" s="296"/>
      <c r="Q871" s="296"/>
      <c r="R871" s="296"/>
      <c r="S871" s="296"/>
      <c r="T871" s="296"/>
      <c r="U871" s="296"/>
      <c r="V871" s="296"/>
      <c r="W871" s="296"/>
      <c r="X871" s="296"/>
      <c r="Y871" s="296"/>
      <c r="Z871" s="296"/>
    </row>
    <row r="872">
      <c r="A872" s="296"/>
      <c r="B872" s="296"/>
      <c r="C872" s="296"/>
      <c r="D872" s="296"/>
      <c r="E872" s="296"/>
      <c r="F872" s="296"/>
      <c r="G872" s="296"/>
      <c r="H872" s="296"/>
      <c r="I872" s="296"/>
      <c r="J872" s="296"/>
      <c r="K872" s="296"/>
      <c r="L872" s="296"/>
      <c r="M872" s="296"/>
      <c r="N872" s="296"/>
      <c r="O872" s="296"/>
      <c r="P872" s="296"/>
      <c r="Q872" s="296"/>
      <c r="R872" s="296"/>
      <c r="S872" s="296"/>
      <c r="T872" s="296"/>
      <c r="U872" s="296"/>
      <c r="V872" s="296"/>
      <c r="W872" s="296"/>
      <c r="X872" s="296"/>
      <c r="Y872" s="296"/>
      <c r="Z872" s="296"/>
    </row>
    <row r="873">
      <c r="A873" s="296"/>
      <c r="B873" s="296"/>
      <c r="C873" s="296"/>
      <c r="D873" s="296"/>
      <c r="E873" s="296"/>
      <c r="F873" s="296"/>
      <c r="G873" s="296"/>
      <c r="H873" s="296"/>
      <c r="I873" s="296"/>
      <c r="J873" s="296"/>
      <c r="K873" s="296"/>
      <c r="L873" s="296"/>
      <c r="M873" s="296"/>
      <c r="N873" s="296"/>
      <c r="O873" s="296"/>
      <c r="P873" s="296"/>
      <c r="Q873" s="296"/>
      <c r="R873" s="296"/>
      <c r="S873" s="296"/>
      <c r="T873" s="296"/>
      <c r="U873" s="296"/>
      <c r="V873" s="296"/>
      <c r="W873" s="296"/>
      <c r="X873" s="296"/>
      <c r="Y873" s="296"/>
      <c r="Z873" s="296"/>
    </row>
    <row r="874">
      <c r="A874" s="296"/>
      <c r="B874" s="296"/>
      <c r="C874" s="296"/>
      <c r="D874" s="296"/>
      <c r="E874" s="296"/>
      <c r="F874" s="296"/>
      <c r="G874" s="296"/>
      <c r="H874" s="296"/>
      <c r="I874" s="296"/>
      <c r="J874" s="296"/>
      <c r="K874" s="296"/>
      <c r="L874" s="296"/>
      <c r="M874" s="296"/>
      <c r="N874" s="296"/>
      <c r="O874" s="296"/>
      <c r="P874" s="296"/>
      <c r="Q874" s="296"/>
      <c r="R874" s="296"/>
      <c r="S874" s="296"/>
      <c r="T874" s="296"/>
      <c r="U874" s="296"/>
      <c r="V874" s="296"/>
      <c r="W874" s="296"/>
      <c r="X874" s="296"/>
      <c r="Y874" s="296"/>
      <c r="Z874" s="296"/>
    </row>
    <row r="875">
      <c r="A875" s="296"/>
      <c r="B875" s="296"/>
      <c r="C875" s="296"/>
      <c r="D875" s="296"/>
      <c r="E875" s="296"/>
      <c r="F875" s="296"/>
      <c r="G875" s="296"/>
      <c r="H875" s="296"/>
      <c r="I875" s="296"/>
      <c r="J875" s="296"/>
      <c r="K875" s="296"/>
      <c r="L875" s="296"/>
      <c r="M875" s="296"/>
      <c r="N875" s="296"/>
      <c r="O875" s="296"/>
      <c r="P875" s="296"/>
      <c r="Q875" s="296"/>
      <c r="R875" s="296"/>
      <c r="S875" s="296"/>
      <c r="T875" s="296"/>
      <c r="U875" s="296"/>
      <c r="V875" s="296"/>
      <c r="W875" s="296"/>
      <c r="X875" s="296"/>
      <c r="Y875" s="296"/>
      <c r="Z875" s="296"/>
    </row>
    <row r="876">
      <c r="A876" s="296"/>
      <c r="B876" s="296"/>
      <c r="C876" s="296"/>
      <c r="D876" s="296"/>
      <c r="E876" s="296"/>
      <c r="F876" s="296"/>
      <c r="G876" s="296"/>
      <c r="H876" s="296"/>
      <c r="I876" s="296"/>
      <c r="J876" s="296"/>
      <c r="K876" s="296"/>
      <c r="L876" s="296"/>
      <c r="M876" s="296"/>
      <c r="N876" s="296"/>
      <c r="O876" s="296"/>
      <c r="P876" s="296"/>
      <c r="Q876" s="296"/>
      <c r="R876" s="296"/>
      <c r="S876" s="296"/>
      <c r="T876" s="296"/>
      <c r="U876" s="296"/>
      <c r="V876" s="296"/>
      <c r="W876" s="296"/>
      <c r="X876" s="296"/>
      <c r="Y876" s="296"/>
      <c r="Z876" s="296"/>
    </row>
    <row r="877">
      <c r="A877" s="296"/>
      <c r="B877" s="296"/>
      <c r="C877" s="296"/>
      <c r="D877" s="296"/>
      <c r="E877" s="296"/>
      <c r="F877" s="296"/>
      <c r="G877" s="296"/>
      <c r="H877" s="296"/>
      <c r="I877" s="296"/>
      <c r="J877" s="296"/>
      <c r="K877" s="296"/>
      <c r="L877" s="296"/>
      <c r="M877" s="296"/>
      <c r="N877" s="296"/>
      <c r="O877" s="296"/>
      <c r="P877" s="296"/>
      <c r="Q877" s="296"/>
      <c r="R877" s="296"/>
      <c r="S877" s="296"/>
      <c r="T877" s="296"/>
      <c r="U877" s="296"/>
      <c r="V877" s="296"/>
      <c r="W877" s="296"/>
      <c r="X877" s="296"/>
      <c r="Y877" s="296"/>
      <c r="Z877" s="296"/>
    </row>
    <row r="878">
      <c r="A878" s="296"/>
      <c r="B878" s="296"/>
      <c r="C878" s="296"/>
      <c r="D878" s="296"/>
      <c r="E878" s="296"/>
      <c r="F878" s="296"/>
      <c r="G878" s="296"/>
      <c r="H878" s="296"/>
      <c r="I878" s="296"/>
      <c r="J878" s="296"/>
      <c r="K878" s="296"/>
      <c r="L878" s="296"/>
      <c r="M878" s="296"/>
      <c r="N878" s="296"/>
      <c r="O878" s="296"/>
      <c r="P878" s="296"/>
      <c r="Q878" s="296"/>
      <c r="R878" s="296"/>
      <c r="S878" s="296"/>
      <c r="T878" s="296"/>
      <c r="U878" s="296"/>
      <c r="V878" s="296"/>
      <c r="W878" s="296"/>
      <c r="X878" s="296"/>
      <c r="Y878" s="296"/>
      <c r="Z878" s="296"/>
    </row>
    <row r="879">
      <c r="A879" s="296"/>
      <c r="B879" s="296"/>
      <c r="C879" s="296"/>
      <c r="D879" s="296"/>
      <c r="E879" s="296"/>
      <c r="F879" s="296"/>
      <c r="G879" s="296"/>
      <c r="H879" s="296"/>
      <c r="I879" s="296"/>
      <c r="J879" s="296"/>
      <c r="K879" s="296"/>
      <c r="L879" s="296"/>
      <c r="M879" s="296"/>
      <c r="N879" s="296"/>
      <c r="O879" s="296"/>
      <c r="P879" s="296"/>
      <c r="Q879" s="296"/>
      <c r="R879" s="296"/>
      <c r="S879" s="296"/>
      <c r="T879" s="296"/>
      <c r="U879" s="296"/>
      <c r="V879" s="296"/>
      <c r="W879" s="296"/>
      <c r="X879" s="296"/>
      <c r="Y879" s="296"/>
      <c r="Z879" s="296"/>
    </row>
    <row r="880">
      <c r="A880" s="296"/>
      <c r="B880" s="296"/>
      <c r="C880" s="296"/>
      <c r="D880" s="296"/>
      <c r="E880" s="296"/>
      <c r="F880" s="296"/>
      <c r="G880" s="296"/>
      <c r="H880" s="296"/>
      <c r="I880" s="296"/>
      <c r="J880" s="296"/>
      <c r="K880" s="296"/>
      <c r="L880" s="296"/>
      <c r="M880" s="296"/>
      <c r="N880" s="296"/>
      <c r="O880" s="296"/>
      <c r="P880" s="296"/>
      <c r="Q880" s="296"/>
      <c r="R880" s="296"/>
      <c r="S880" s="296"/>
      <c r="T880" s="296"/>
      <c r="U880" s="296"/>
      <c r="V880" s="296"/>
      <c r="W880" s="296"/>
      <c r="X880" s="296"/>
      <c r="Y880" s="296"/>
      <c r="Z880" s="296"/>
    </row>
    <row r="881">
      <c r="A881" s="296"/>
      <c r="B881" s="296"/>
      <c r="C881" s="296"/>
      <c r="D881" s="296"/>
      <c r="E881" s="296"/>
      <c r="F881" s="296"/>
      <c r="G881" s="296"/>
      <c r="H881" s="296"/>
      <c r="I881" s="296"/>
      <c r="J881" s="296"/>
      <c r="K881" s="296"/>
      <c r="L881" s="296"/>
      <c r="M881" s="296"/>
      <c r="N881" s="296"/>
      <c r="O881" s="296"/>
      <c r="P881" s="296"/>
      <c r="Q881" s="296"/>
      <c r="R881" s="296"/>
      <c r="S881" s="296"/>
      <c r="T881" s="296"/>
      <c r="U881" s="296"/>
      <c r="V881" s="296"/>
      <c r="W881" s="296"/>
      <c r="X881" s="296"/>
      <c r="Y881" s="296"/>
      <c r="Z881" s="296"/>
    </row>
    <row r="882">
      <c r="A882" s="296"/>
      <c r="B882" s="296"/>
      <c r="C882" s="296"/>
      <c r="D882" s="296"/>
      <c r="E882" s="296"/>
      <c r="F882" s="296"/>
      <c r="G882" s="296"/>
      <c r="H882" s="296"/>
      <c r="I882" s="296"/>
      <c r="J882" s="296"/>
      <c r="K882" s="296"/>
      <c r="L882" s="296"/>
      <c r="M882" s="296"/>
      <c r="N882" s="296"/>
      <c r="O882" s="296"/>
      <c r="P882" s="296"/>
      <c r="Q882" s="296"/>
      <c r="R882" s="296"/>
      <c r="S882" s="296"/>
      <c r="T882" s="296"/>
      <c r="U882" s="296"/>
      <c r="V882" s="296"/>
      <c r="W882" s="296"/>
      <c r="X882" s="296"/>
      <c r="Y882" s="296"/>
      <c r="Z882" s="296"/>
    </row>
    <row r="883">
      <c r="A883" s="296"/>
      <c r="B883" s="296"/>
      <c r="C883" s="296"/>
      <c r="D883" s="296"/>
      <c r="E883" s="296"/>
      <c r="F883" s="296"/>
      <c r="G883" s="296"/>
      <c r="H883" s="296"/>
      <c r="I883" s="296"/>
      <c r="J883" s="296"/>
      <c r="K883" s="296"/>
      <c r="L883" s="296"/>
      <c r="M883" s="296"/>
      <c r="N883" s="296"/>
      <c r="O883" s="296"/>
      <c r="P883" s="296"/>
      <c r="Q883" s="296"/>
      <c r="R883" s="296"/>
      <c r="S883" s="296"/>
      <c r="T883" s="296"/>
      <c r="U883" s="296"/>
      <c r="V883" s="296"/>
      <c r="W883" s="296"/>
      <c r="X883" s="296"/>
      <c r="Y883" s="296"/>
      <c r="Z883" s="296"/>
    </row>
    <row r="884">
      <c r="A884" s="296"/>
      <c r="B884" s="296"/>
      <c r="C884" s="296"/>
      <c r="D884" s="296"/>
      <c r="E884" s="296"/>
      <c r="F884" s="296"/>
      <c r="G884" s="296"/>
      <c r="H884" s="296"/>
      <c r="I884" s="296"/>
      <c r="J884" s="296"/>
      <c r="K884" s="296"/>
      <c r="L884" s="296"/>
      <c r="M884" s="296"/>
      <c r="N884" s="296"/>
      <c r="O884" s="296"/>
      <c r="P884" s="296"/>
      <c r="Q884" s="296"/>
      <c r="R884" s="296"/>
      <c r="S884" s="296"/>
      <c r="T884" s="296"/>
      <c r="U884" s="296"/>
      <c r="V884" s="296"/>
      <c r="W884" s="296"/>
      <c r="X884" s="296"/>
      <c r="Y884" s="296"/>
      <c r="Z884" s="296"/>
    </row>
    <row r="885">
      <c r="A885" s="296"/>
      <c r="B885" s="296"/>
      <c r="C885" s="296"/>
      <c r="D885" s="296"/>
      <c r="E885" s="296"/>
      <c r="F885" s="296"/>
      <c r="G885" s="296"/>
      <c r="H885" s="296"/>
      <c r="I885" s="296"/>
      <c r="J885" s="296"/>
      <c r="K885" s="296"/>
      <c r="L885" s="296"/>
      <c r="M885" s="296"/>
      <c r="N885" s="296"/>
      <c r="O885" s="296"/>
      <c r="P885" s="296"/>
      <c r="Q885" s="296"/>
      <c r="R885" s="296"/>
      <c r="S885" s="296"/>
      <c r="T885" s="296"/>
      <c r="U885" s="296"/>
      <c r="V885" s="296"/>
      <c r="W885" s="296"/>
      <c r="X885" s="296"/>
      <c r="Y885" s="296"/>
      <c r="Z885" s="296"/>
    </row>
    <row r="886">
      <c r="A886" s="296"/>
      <c r="B886" s="296"/>
      <c r="C886" s="296"/>
      <c r="D886" s="296"/>
      <c r="E886" s="296"/>
      <c r="F886" s="296"/>
      <c r="G886" s="296"/>
      <c r="H886" s="296"/>
      <c r="I886" s="296"/>
      <c r="J886" s="296"/>
      <c r="K886" s="296"/>
      <c r="L886" s="296"/>
      <c r="M886" s="296"/>
      <c r="N886" s="296"/>
      <c r="O886" s="296"/>
      <c r="P886" s="296"/>
      <c r="Q886" s="296"/>
      <c r="R886" s="296"/>
      <c r="S886" s="296"/>
      <c r="T886" s="296"/>
      <c r="U886" s="296"/>
      <c r="V886" s="296"/>
      <c r="W886" s="296"/>
      <c r="X886" s="296"/>
      <c r="Y886" s="296"/>
      <c r="Z886" s="296"/>
    </row>
    <row r="887">
      <c r="A887" s="296"/>
      <c r="B887" s="296"/>
      <c r="C887" s="296"/>
      <c r="D887" s="296"/>
      <c r="E887" s="296"/>
      <c r="F887" s="296"/>
      <c r="G887" s="296"/>
      <c r="H887" s="296"/>
      <c r="I887" s="296"/>
      <c r="J887" s="296"/>
      <c r="K887" s="296"/>
      <c r="L887" s="296"/>
      <c r="M887" s="296"/>
      <c r="N887" s="296"/>
      <c r="O887" s="296"/>
      <c r="P887" s="296"/>
      <c r="Q887" s="296"/>
      <c r="R887" s="296"/>
      <c r="S887" s="296"/>
      <c r="T887" s="296"/>
      <c r="U887" s="296"/>
      <c r="V887" s="296"/>
      <c r="W887" s="296"/>
      <c r="X887" s="296"/>
      <c r="Y887" s="296"/>
      <c r="Z887" s="296"/>
    </row>
    <row r="888">
      <c r="A888" s="296"/>
      <c r="B888" s="296"/>
      <c r="C888" s="296"/>
      <c r="D888" s="296"/>
      <c r="E888" s="296"/>
      <c r="F888" s="296"/>
      <c r="G888" s="296"/>
      <c r="H888" s="296"/>
      <c r="I888" s="296"/>
      <c r="J888" s="296"/>
      <c r="K888" s="296"/>
      <c r="L888" s="296"/>
      <c r="M888" s="296"/>
      <c r="N888" s="296"/>
      <c r="O888" s="296"/>
      <c r="P888" s="296"/>
      <c r="Q888" s="296"/>
      <c r="R888" s="296"/>
      <c r="S888" s="296"/>
      <c r="T888" s="296"/>
      <c r="U888" s="296"/>
      <c r="V888" s="296"/>
      <c r="W888" s="296"/>
      <c r="X888" s="296"/>
      <c r="Y888" s="296"/>
      <c r="Z888" s="296"/>
    </row>
    <row r="889">
      <c r="A889" s="296"/>
      <c r="B889" s="296"/>
      <c r="C889" s="296"/>
      <c r="D889" s="296"/>
      <c r="E889" s="296"/>
      <c r="F889" s="296"/>
      <c r="G889" s="296"/>
      <c r="H889" s="296"/>
      <c r="I889" s="296"/>
      <c r="J889" s="296"/>
      <c r="K889" s="296"/>
      <c r="L889" s="296"/>
      <c r="M889" s="296"/>
      <c r="N889" s="296"/>
      <c r="O889" s="296"/>
      <c r="P889" s="296"/>
      <c r="Q889" s="296"/>
      <c r="R889" s="296"/>
      <c r="S889" s="296"/>
      <c r="T889" s="296"/>
      <c r="U889" s="296"/>
      <c r="V889" s="296"/>
      <c r="W889" s="296"/>
      <c r="X889" s="296"/>
      <c r="Y889" s="296"/>
      <c r="Z889" s="296"/>
    </row>
    <row r="890">
      <c r="A890" s="296"/>
      <c r="B890" s="296"/>
      <c r="C890" s="296"/>
      <c r="D890" s="296"/>
      <c r="E890" s="296"/>
      <c r="F890" s="296"/>
      <c r="G890" s="296"/>
      <c r="H890" s="296"/>
      <c r="I890" s="296"/>
      <c r="J890" s="296"/>
      <c r="K890" s="296"/>
      <c r="L890" s="296"/>
      <c r="M890" s="296"/>
      <c r="N890" s="296"/>
      <c r="O890" s="296"/>
      <c r="P890" s="296"/>
      <c r="Q890" s="296"/>
      <c r="R890" s="296"/>
      <c r="S890" s="296"/>
      <c r="T890" s="296"/>
      <c r="U890" s="296"/>
      <c r="V890" s="296"/>
      <c r="W890" s="296"/>
      <c r="X890" s="296"/>
      <c r="Y890" s="296"/>
      <c r="Z890" s="296"/>
    </row>
    <row r="891">
      <c r="A891" s="296"/>
      <c r="B891" s="296"/>
      <c r="C891" s="296"/>
      <c r="D891" s="296"/>
      <c r="E891" s="296"/>
      <c r="F891" s="296"/>
      <c r="G891" s="296"/>
      <c r="H891" s="296"/>
      <c r="I891" s="296"/>
      <c r="J891" s="296"/>
      <c r="K891" s="296"/>
      <c r="L891" s="296"/>
      <c r="M891" s="296"/>
      <c r="N891" s="296"/>
      <c r="O891" s="296"/>
      <c r="P891" s="296"/>
      <c r="Q891" s="296"/>
      <c r="R891" s="296"/>
      <c r="S891" s="296"/>
      <c r="T891" s="296"/>
      <c r="U891" s="296"/>
      <c r="V891" s="296"/>
      <c r="W891" s="296"/>
      <c r="X891" s="296"/>
      <c r="Y891" s="296"/>
      <c r="Z891" s="296"/>
    </row>
    <row r="892">
      <c r="A892" s="296"/>
      <c r="B892" s="296"/>
      <c r="C892" s="296"/>
      <c r="D892" s="296"/>
      <c r="E892" s="296"/>
      <c r="F892" s="296"/>
      <c r="G892" s="296"/>
      <c r="H892" s="296"/>
      <c r="I892" s="296"/>
      <c r="J892" s="296"/>
      <c r="K892" s="296"/>
      <c r="L892" s="296"/>
      <c r="M892" s="296"/>
      <c r="N892" s="296"/>
      <c r="O892" s="296"/>
      <c r="P892" s="296"/>
      <c r="Q892" s="296"/>
      <c r="R892" s="296"/>
      <c r="S892" s="296"/>
      <c r="T892" s="296"/>
      <c r="U892" s="296"/>
      <c r="V892" s="296"/>
      <c r="W892" s="296"/>
      <c r="X892" s="296"/>
      <c r="Y892" s="296"/>
      <c r="Z892" s="296"/>
    </row>
    <row r="893">
      <c r="A893" s="296"/>
      <c r="B893" s="296"/>
      <c r="C893" s="296"/>
      <c r="D893" s="296"/>
      <c r="E893" s="296"/>
      <c r="F893" s="296"/>
      <c r="G893" s="296"/>
      <c r="H893" s="296"/>
      <c r="I893" s="296"/>
      <c r="J893" s="296"/>
      <c r="K893" s="296"/>
      <c r="L893" s="296"/>
      <c r="M893" s="296"/>
      <c r="N893" s="296"/>
      <c r="O893" s="296"/>
      <c r="P893" s="296"/>
      <c r="Q893" s="296"/>
      <c r="R893" s="296"/>
      <c r="S893" s="296"/>
      <c r="T893" s="296"/>
      <c r="U893" s="296"/>
      <c r="V893" s="296"/>
      <c r="W893" s="296"/>
      <c r="X893" s="296"/>
      <c r="Y893" s="296"/>
      <c r="Z893" s="296"/>
    </row>
    <row r="894">
      <c r="A894" s="296"/>
      <c r="B894" s="296"/>
      <c r="C894" s="296"/>
      <c r="D894" s="296"/>
      <c r="E894" s="296"/>
      <c r="F894" s="296"/>
      <c r="G894" s="296"/>
      <c r="H894" s="296"/>
      <c r="I894" s="296"/>
      <c r="J894" s="296"/>
      <c r="K894" s="296"/>
      <c r="L894" s="296"/>
      <c r="M894" s="296"/>
      <c r="N894" s="296"/>
      <c r="O894" s="296"/>
      <c r="P894" s="296"/>
      <c r="Q894" s="296"/>
      <c r="R894" s="296"/>
      <c r="S894" s="296"/>
      <c r="T894" s="296"/>
      <c r="U894" s="296"/>
      <c r="V894" s="296"/>
      <c r="W894" s="296"/>
      <c r="X894" s="296"/>
      <c r="Y894" s="296"/>
      <c r="Z894" s="296"/>
    </row>
    <row r="895">
      <c r="A895" s="296"/>
      <c r="B895" s="296"/>
      <c r="C895" s="296"/>
      <c r="D895" s="296"/>
      <c r="E895" s="296"/>
      <c r="F895" s="296"/>
      <c r="G895" s="296"/>
      <c r="H895" s="296"/>
      <c r="I895" s="296"/>
      <c r="J895" s="296"/>
      <c r="K895" s="296"/>
      <c r="L895" s="296"/>
      <c r="M895" s="296"/>
      <c r="N895" s="296"/>
      <c r="O895" s="296"/>
      <c r="P895" s="296"/>
      <c r="Q895" s="296"/>
      <c r="R895" s="296"/>
      <c r="S895" s="296"/>
      <c r="T895" s="296"/>
      <c r="U895" s="296"/>
      <c r="V895" s="296"/>
      <c r="W895" s="296"/>
      <c r="X895" s="296"/>
      <c r="Y895" s="296"/>
      <c r="Z895" s="296"/>
    </row>
    <row r="896">
      <c r="A896" s="296"/>
      <c r="B896" s="296"/>
      <c r="C896" s="296"/>
      <c r="D896" s="296"/>
      <c r="E896" s="296"/>
      <c r="F896" s="296"/>
      <c r="G896" s="296"/>
      <c r="H896" s="296"/>
      <c r="I896" s="296"/>
      <c r="J896" s="296"/>
      <c r="K896" s="296"/>
      <c r="L896" s="296"/>
      <c r="M896" s="296"/>
      <c r="N896" s="296"/>
      <c r="O896" s="296"/>
      <c r="P896" s="296"/>
      <c r="Q896" s="296"/>
      <c r="R896" s="296"/>
      <c r="S896" s="296"/>
      <c r="T896" s="296"/>
      <c r="U896" s="296"/>
      <c r="V896" s="296"/>
      <c r="W896" s="296"/>
      <c r="X896" s="296"/>
      <c r="Y896" s="296"/>
      <c r="Z896" s="296"/>
    </row>
    <row r="897">
      <c r="A897" s="296"/>
      <c r="B897" s="296"/>
      <c r="C897" s="296"/>
      <c r="D897" s="296"/>
      <c r="E897" s="296"/>
      <c r="F897" s="296"/>
      <c r="G897" s="296"/>
      <c r="H897" s="296"/>
      <c r="I897" s="296"/>
      <c r="J897" s="296"/>
      <c r="K897" s="296"/>
      <c r="L897" s="296"/>
      <c r="M897" s="296"/>
      <c r="N897" s="296"/>
      <c r="O897" s="296"/>
      <c r="P897" s="296"/>
      <c r="Q897" s="296"/>
      <c r="R897" s="296"/>
      <c r="S897" s="296"/>
      <c r="T897" s="296"/>
      <c r="U897" s="296"/>
      <c r="V897" s="296"/>
      <c r="W897" s="296"/>
      <c r="X897" s="296"/>
      <c r="Y897" s="296"/>
      <c r="Z897" s="296"/>
    </row>
    <row r="898">
      <c r="A898" s="296"/>
      <c r="B898" s="296"/>
      <c r="C898" s="296"/>
      <c r="D898" s="296"/>
      <c r="E898" s="296"/>
      <c r="F898" s="296"/>
      <c r="G898" s="296"/>
      <c r="H898" s="296"/>
      <c r="I898" s="296"/>
      <c r="J898" s="296"/>
      <c r="K898" s="296"/>
      <c r="L898" s="296"/>
      <c r="M898" s="296"/>
      <c r="N898" s="296"/>
      <c r="O898" s="296"/>
      <c r="P898" s="296"/>
      <c r="Q898" s="296"/>
      <c r="R898" s="296"/>
      <c r="S898" s="296"/>
      <c r="T898" s="296"/>
      <c r="U898" s="296"/>
      <c r="V898" s="296"/>
      <c r="W898" s="296"/>
      <c r="X898" s="296"/>
      <c r="Y898" s="296"/>
      <c r="Z898" s="296"/>
    </row>
    <row r="899">
      <c r="A899" s="296"/>
      <c r="B899" s="296"/>
      <c r="C899" s="296"/>
      <c r="D899" s="296"/>
      <c r="E899" s="296"/>
      <c r="F899" s="296"/>
      <c r="G899" s="296"/>
      <c r="H899" s="296"/>
      <c r="I899" s="296"/>
      <c r="J899" s="296"/>
      <c r="K899" s="296"/>
      <c r="L899" s="296"/>
      <c r="M899" s="296"/>
      <c r="N899" s="296"/>
      <c r="O899" s="296"/>
      <c r="P899" s="296"/>
      <c r="Q899" s="296"/>
      <c r="R899" s="296"/>
      <c r="S899" s="296"/>
      <c r="T899" s="296"/>
      <c r="U899" s="296"/>
      <c r="V899" s="296"/>
      <c r="W899" s="296"/>
      <c r="X899" s="296"/>
      <c r="Y899" s="296"/>
      <c r="Z899" s="296"/>
    </row>
    <row r="900">
      <c r="A900" s="296"/>
      <c r="B900" s="296"/>
      <c r="C900" s="296"/>
      <c r="D900" s="296"/>
      <c r="E900" s="296"/>
      <c r="F900" s="296"/>
      <c r="G900" s="296"/>
      <c r="H900" s="296"/>
      <c r="I900" s="296"/>
      <c r="J900" s="296"/>
      <c r="K900" s="296"/>
      <c r="L900" s="296"/>
      <c r="M900" s="296"/>
      <c r="N900" s="296"/>
      <c r="O900" s="296"/>
      <c r="P900" s="296"/>
      <c r="Q900" s="296"/>
      <c r="R900" s="296"/>
      <c r="S900" s="296"/>
      <c r="T900" s="296"/>
      <c r="U900" s="296"/>
      <c r="V900" s="296"/>
      <c r="W900" s="296"/>
      <c r="X900" s="296"/>
      <c r="Y900" s="296"/>
      <c r="Z900" s="296"/>
    </row>
    <row r="901">
      <c r="A901" s="296"/>
      <c r="B901" s="296"/>
      <c r="C901" s="296"/>
      <c r="D901" s="296"/>
      <c r="E901" s="296"/>
      <c r="F901" s="296"/>
      <c r="G901" s="296"/>
      <c r="H901" s="296"/>
      <c r="I901" s="296"/>
      <c r="J901" s="296"/>
      <c r="K901" s="296"/>
      <c r="L901" s="296"/>
      <c r="M901" s="296"/>
      <c r="N901" s="296"/>
      <c r="O901" s="296"/>
      <c r="P901" s="296"/>
      <c r="Q901" s="296"/>
      <c r="R901" s="296"/>
      <c r="S901" s="296"/>
      <c r="T901" s="296"/>
      <c r="U901" s="296"/>
      <c r="V901" s="296"/>
      <c r="W901" s="296"/>
      <c r="X901" s="296"/>
      <c r="Y901" s="296"/>
      <c r="Z901" s="296"/>
    </row>
    <row r="902">
      <c r="A902" s="296"/>
      <c r="B902" s="296"/>
      <c r="C902" s="296"/>
      <c r="D902" s="296"/>
      <c r="E902" s="296"/>
      <c r="F902" s="296"/>
      <c r="G902" s="296"/>
      <c r="H902" s="296"/>
      <c r="I902" s="296"/>
      <c r="J902" s="296"/>
      <c r="K902" s="296"/>
      <c r="L902" s="296"/>
      <c r="M902" s="296"/>
      <c r="N902" s="296"/>
      <c r="O902" s="296"/>
      <c r="P902" s="296"/>
      <c r="Q902" s="296"/>
      <c r="R902" s="296"/>
      <c r="S902" s="296"/>
      <c r="T902" s="296"/>
      <c r="U902" s="296"/>
      <c r="V902" s="296"/>
      <c r="W902" s="296"/>
      <c r="X902" s="296"/>
      <c r="Y902" s="296"/>
      <c r="Z902" s="296"/>
    </row>
    <row r="903">
      <c r="A903" s="296"/>
      <c r="B903" s="296"/>
      <c r="C903" s="296"/>
      <c r="D903" s="296"/>
      <c r="E903" s="296"/>
      <c r="F903" s="296"/>
      <c r="G903" s="296"/>
      <c r="H903" s="296"/>
      <c r="I903" s="296"/>
      <c r="J903" s="296"/>
      <c r="K903" s="296"/>
      <c r="L903" s="296"/>
      <c r="M903" s="296"/>
      <c r="N903" s="296"/>
      <c r="O903" s="296"/>
      <c r="P903" s="296"/>
      <c r="Q903" s="296"/>
      <c r="R903" s="296"/>
      <c r="S903" s="296"/>
      <c r="T903" s="296"/>
      <c r="U903" s="296"/>
      <c r="V903" s="296"/>
      <c r="W903" s="296"/>
      <c r="X903" s="296"/>
      <c r="Y903" s="296"/>
      <c r="Z903" s="296"/>
    </row>
    <row r="904">
      <c r="A904" s="296"/>
      <c r="B904" s="296"/>
      <c r="C904" s="296"/>
      <c r="D904" s="296"/>
      <c r="E904" s="296"/>
      <c r="F904" s="296"/>
      <c r="G904" s="296"/>
      <c r="H904" s="296"/>
      <c r="I904" s="296"/>
      <c r="J904" s="296"/>
      <c r="K904" s="296"/>
      <c r="L904" s="296"/>
      <c r="M904" s="296"/>
      <c r="N904" s="296"/>
      <c r="O904" s="296"/>
      <c r="P904" s="296"/>
      <c r="Q904" s="296"/>
      <c r="R904" s="296"/>
      <c r="S904" s="296"/>
      <c r="T904" s="296"/>
      <c r="U904" s="296"/>
      <c r="V904" s="296"/>
      <c r="W904" s="296"/>
      <c r="X904" s="296"/>
      <c r="Y904" s="296"/>
      <c r="Z904" s="296"/>
    </row>
    <row r="905">
      <c r="A905" s="296"/>
      <c r="B905" s="296"/>
      <c r="C905" s="296"/>
      <c r="D905" s="296"/>
      <c r="E905" s="296"/>
      <c r="F905" s="296"/>
      <c r="G905" s="296"/>
      <c r="H905" s="296"/>
      <c r="I905" s="296"/>
      <c r="J905" s="296"/>
      <c r="K905" s="296"/>
      <c r="L905" s="296"/>
      <c r="M905" s="296"/>
      <c r="N905" s="296"/>
      <c r="O905" s="296"/>
      <c r="P905" s="296"/>
      <c r="Q905" s="296"/>
      <c r="R905" s="296"/>
      <c r="S905" s="296"/>
      <c r="T905" s="296"/>
      <c r="U905" s="296"/>
      <c r="V905" s="296"/>
      <c r="W905" s="296"/>
      <c r="X905" s="296"/>
      <c r="Y905" s="296"/>
      <c r="Z905" s="296"/>
    </row>
    <row r="906">
      <c r="A906" s="296"/>
      <c r="B906" s="296"/>
      <c r="C906" s="296"/>
      <c r="D906" s="296"/>
      <c r="E906" s="296"/>
      <c r="F906" s="296"/>
      <c r="G906" s="296"/>
      <c r="H906" s="296"/>
      <c r="I906" s="296"/>
      <c r="J906" s="296"/>
      <c r="K906" s="296"/>
      <c r="L906" s="296"/>
      <c r="M906" s="296"/>
      <c r="N906" s="296"/>
      <c r="O906" s="296"/>
      <c r="P906" s="296"/>
      <c r="Q906" s="296"/>
      <c r="R906" s="296"/>
      <c r="S906" s="296"/>
      <c r="T906" s="296"/>
      <c r="U906" s="296"/>
      <c r="V906" s="296"/>
      <c r="W906" s="296"/>
      <c r="X906" s="296"/>
      <c r="Y906" s="296"/>
      <c r="Z906" s="296"/>
    </row>
    <row r="907">
      <c r="A907" s="296"/>
      <c r="B907" s="296"/>
      <c r="C907" s="296"/>
      <c r="D907" s="296"/>
      <c r="E907" s="296"/>
      <c r="F907" s="296"/>
      <c r="G907" s="296"/>
      <c r="H907" s="296"/>
      <c r="I907" s="296"/>
      <c r="J907" s="296"/>
      <c r="K907" s="296"/>
      <c r="L907" s="296"/>
      <c r="M907" s="296"/>
      <c r="N907" s="296"/>
      <c r="O907" s="296"/>
      <c r="P907" s="296"/>
      <c r="Q907" s="296"/>
      <c r="R907" s="296"/>
      <c r="S907" s="296"/>
      <c r="T907" s="296"/>
      <c r="U907" s="296"/>
      <c r="V907" s="296"/>
      <c r="W907" s="296"/>
      <c r="X907" s="296"/>
      <c r="Y907" s="296"/>
      <c r="Z907" s="296"/>
    </row>
    <row r="908">
      <c r="A908" s="296"/>
      <c r="B908" s="296"/>
      <c r="C908" s="296"/>
      <c r="D908" s="296"/>
      <c r="E908" s="296"/>
      <c r="F908" s="296"/>
      <c r="G908" s="296"/>
      <c r="H908" s="296"/>
      <c r="I908" s="296"/>
      <c r="J908" s="296"/>
      <c r="K908" s="296"/>
      <c r="L908" s="296"/>
      <c r="M908" s="296"/>
      <c r="N908" s="296"/>
      <c r="O908" s="296"/>
      <c r="P908" s="296"/>
      <c r="Q908" s="296"/>
      <c r="R908" s="296"/>
      <c r="S908" s="296"/>
      <c r="T908" s="296"/>
      <c r="U908" s="296"/>
      <c r="V908" s="296"/>
      <c r="W908" s="296"/>
      <c r="X908" s="296"/>
      <c r="Y908" s="296"/>
      <c r="Z908" s="296"/>
    </row>
    <row r="909">
      <c r="A909" s="296"/>
      <c r="B909" s="296"/>
      <c r="C909" s="296"/>
      <c r="D909" s="296"/>
      <c r="E909" s="296"/>
      <c r="F909" s="296"/>
      <c r="G909" s="296"/>
      <c r="H909" s="296"/>
      <c r="I909" s="296"/>
      <c r="J909" s="296"/>
      <c r="K909" s="296"/>
      <c r="L909" s="296"/>
      <c r="M909" s="296"/>
      <c r="N909" s="296"/>
      <c r="O909" s="296"/>
      <c r="P909" s="296"/>
      <c r="Q909" s="296"/>
      <c r="R909" s="296"/>
      <c r="S909" s="296"/>
      <c r="T909" s="296"/>
      <c r="U909" s="296"/>
      <c r="V909" s="296"/>
      <c r="W909" s="296"/>
      <c r="X909" s="296"/>
      <c r="Y909" s="296"/>
      <c r="Z909" s="296"/>
    </row>
    <row r="910">
      <c r="A910" s="296"/>
      <c r="B910" s="296"/>
      <c r="C910" s="296"/>
      <c r="D910" s="296"/>
      <c r="E910" s="296"/>
      <c r="F910" s="296"/>
      <c r="G910" s="296"/>
      <c r="H910" s="296"/>
      <c r="I910" s="296"/>
      <c r="J910" s="296"/>
      <c r="K910" s="296"/>
      <c r="L910" s="296"/>
      <c r="M910" s="296"/>
      <c r="N910" s="296"/>
      <c r="O910" s="296"/>
      <c r="P910" s="296"/>
      <c r="Q910" s="296"/>
      <c r="R910" s="296"/>
      <c r="S910" s="296"/>
      <c r="T910" s="296"/>
      <c r="U910" s="296"/>
      <c r="V910" s="296"/>
      <c r="W910" s="296"/>
      <c r="X910" s="296"/>
      <c r="Y910" s="296"/>
      <c r="Z910" s="296"/>
    </row>
    <row r="911">
      <c r="A911" s="296"/>
      <c r="B911" s="296"/>
      <c r="C911" s="296"/>
      <c r="D911" s="296"/>
      <c r="E911" s="296"/>
      <c r="F911" s="296"/>
      <c r="G911" s="296"/>
      <c r="H911" s="296"/>
      <c r="I911" s="296"/>
      <c r="J911" s="296"/>
      <c r="K911" s="296"/>
      <c r="L911" s="296"/>
      <c r="M911" s="296"/>
      <c r="N911" s="296"/>
      <c r="O911" s="296"/>
      <c r="P911" s="296"/>
      <c r="Q911" s="296"/>
      <c r="R911" s="296"/>
      <c r="S911" s="296"/>
      <c r="T911" s="296"/>
      <c r="U911" s="296"/>
      <c r="V911" s="296"/>
      <c r="W911" s="296"/>
      <c r="X911" s="296"/>
      <c r="Y911" s="296"/>
      <c r="Z911" s="296"/>
    </row>
    <row r="912">
      <c r="A912" s="296"/>
      <c r="B912" s="296"/>
      <c r="C912" s="296"/>
      <c r="D912" s="296"/>
      <c r="E912" s="296"/>
      <c r="F912" s="296"/>
      <c r="G912" s="296"/>
      <c r="H912" s="296"/>
      <c r="I912" s="296"/>
      <c r="J912" s="296"/>
      <c r="K912" s="296"/>
      <c r="L912" s="296"/>
      <c r="M912" s="296"/>
      <c r="N912" s="296"/>
      <c r="O912" s="296"/>
      <c r="P912" s="296"/>
      <c r="Q912" s="296"/>
      <c r="R912" s="296"/>
      <c r="S912" s="296"/>
      <c r="T912" s="296"/>
      <c r="U912" s="296"/>
      <c r="V912" s="296"/>
      <c r="W912" s="296"/>
      <c r="X912" s="296"/>
      <c r="Y912" s="296"/>
      <c r="Z912" s="296"/>
    </row>
    <row r="913">
      <c r="A913" s="296"/>
      <c r="B913" s="296"/>
      <c r="C913" s="296"/>
      <c r="D913" s="296"/>
      <c r="E913" s="296"/>
      <c r="F913" s="296"/>
      <c r="G913" s="296"/>
      <c r="H913" s="296"/>
      <c r="I913" s="296"/>
      <c r="J913" s="296"/>
      <c r="K913" s="296"/>
      <c r="L913" s="296"/>
      <c r="M913" s="296"/>
      <c r="N913" s="296"/>
      <c r="O913" s="296"/>
      <c r="P913" s="296"/>
      <c r="Q913" s="296"/>
      <c r="R913" s="296"/>
      <c r="S913" s="296"/>
      <c r="T913" s="296"/>
      <c r="U913" s="296"/>
      <c r="V913" s="296"/>
      <c r="W913" s="296"/>
      <c r="X913" s="296"/>
      <c r="Y913" s="296"/>
      <c r="Z913" s="296"/>
    </row>
    <row r="914">
      <c r="A914" s="296"/>
      <c r="B914" s="296"/>
      <c r="C914" s="296"/>
      <c r="D914" s="296"/>
      <c r="E914" s="296"/>
      <c r="F914" s="296"/>
      <c r="G914" s="296"/>
      <c r="H914" s="296"/>
      <c r="I914" s="296"/>
      <c r="J914" s="296"/>
      <c r="K914" s="296"/>
      <c r="L914" s="296"/>
      <c r="M914" s="296"/>
      <c r="N914" s="296"/>
      <c r="O914" s="296"/>
      <c r="P914" s="296"/>
      <c r="Q914" s="296"/>
      <c r="R914" s="296"/>
      <c r="S914" s="296"/>
      <c r="T914" s="296"/>
      <c r="U914" s="296"/>
      <c r="V914" s="296"/>
      <c r="W914" s="296"/>
      <c r="X914" s="296"/>
      <c r="Y914" s="296"/>
      <c r="Z914" s="296"/>
    </row>
    <row r="915">
      <c r="A915" s="296"/>
      <c r="B915" s="296"/>
      <c r="C915" s="296"/>
      <c r="D915" s="296"/>
      <c r="E915" s="296"/>
      <c r="F915" s="296"/>
      <c r="G915" s="296"/>
      <c r="H915" s="296"/>
      <c r="I915" s="296"/>
      <c r="J915" s="296"/>
      <c r="K915" s="296"/>
      <c r="L915" s="296"/>
      <c r="M915" s="296"/>
      <c r="N915" s="296"/>
      <c r="O915" s="296"/>
      <c r="P915" s="296"/>
      <c r="Q915" s="296"/>
      <c r="R915" s="296"/>
      <c r="S915" s="296"/>
      <c r="T915" s="296"/>
      <c r="U915" s="296"/>
      <c r="V915" s="296"/>
      <c r="W915" s="296"/>
      <c r="X915" s="296"/>
      <c r="Y915" s="296"/>
      <c r="Z915" s="296"/>
    </row>
    <row r="916">
      <c r="A916" s="296"/>
      <c r="B916" s="296"/>
      <c r="C916" s="296"/>
      <c r="D916" s="296"/>
      <c r="E916" s="296"/>
      <c r="F916" s="296"/>
      <c r="G916" s="296"/>
      <c r="H916" s="296"/>
      <c r="I916" s="296"/>
      <c r="J916" s="296"/>
      <c r="K916" s="296"/>
      <c r="L916" s="296"/>
      <c r="M916" s="296"/>
      <c r="N916" s="296"/>
      <c r="O916" s="296"/>
      <c r="P916" s="296"/>
      <c r="Q916" s="296"/>
      <c r="R916" s="296"/>
      <c r="S916" s="296"/>
      <c r="T916" s="296"/>
      <c r="U916" s="296"/>
      <c r="V916" s="296"/>
      <c r="W916" s="296"/>
      <c r="X916" s="296"/>
      <c r="Y916" s="296"/>
      <c r="Z916" s="296"/>
    </row>
    <row r="917">
      <c r="A917" s="296"/>
      <c r="B917" s="296"/>
      <c r="C917" s="296"/>
      <c r="D917" s="296"/>
      <c r="E917" s="296"/>
      <c r="F917" s="296"/>
      <c r="G917" s="296"/>
      <c r="H917" s="296"/>
      <c r="I917" s="296"/>
      <c r="J917" s="296"/>
      <c r="K917" s="296"/>
      <c r="L917" s="296"/>
      <c r="M917" s="296"/>
      <c r="N917" s="296"/>
      <c r="O917" s="296"/>
      <c r="P917" s="296"/>
      <c r="Q917" s="296"/>
      <c r="R917" s="296"/>
      <c r="S917" s="296"/>
      <c r="T917" s="296"/>
      <c r="U917" s="296"/>
      <c r="V917" s="296"/>
      <c r="W917" s="296"/>
      <c r="X917" s="296"/>
      <c r="Y917" s="296"/>
      <c r="Z917" s="296"/>
    </row>
    <row r="918">
      <c r="A918" s="296"/>
      <c r="B918" s="296"/>
      <c r="C918" s="296"/>
      <c r="D918" s="296"/>
      <c r="E918" s="296"/>
      <c r="F918" s="296"/>
      <c r="G918" s="296"/>
      <c r="H918" s="296"/>
      <c r="I918" s="296"/>
      <c r="J918" s="296"/>
      <c r="K918" s="296"/>
      <c r="L918" s="296"/>
      <c r="M918" s="296"/>
      <c r="N918" s="296"/>
      <c r="O918" s="296"/>
      <c r="P918" s="296"/>
      <c r="Q918" s="296"/>
      <c r="R918" s="296"/>
      <c r="S918" s="296"/>
      <c r="T918" s="296"/>
      <c r="U918" s="296"/>
      <c r="V918" s="296"/>
      <c r="W918" s="296"/>
      <c r="X918" s="296"/>
      <c r="Y918" s="296"/>
      <c r="Z918" s="296"/>
    </row>
    <row r="919">
      <c r="A919" s="296"/>
      <c r="B919" s="296"/>
      <c r="C919" s="296"/>
      <c r="D919" s="296"/>
      <c r="E919" s="296"/>
      <c r="F919" s="296"/>
      <c r="G919" s="296"/>
      <c r="H919" s="296"/>
      <c r="I919" s="296"/>
      <c r="J919" s="296"/>
      <c r="K919" s="296"/>
      <c r="L919" s="296"/>
      <c r="M919" s="296"/>
      <c r="N919" s="296"/>
      <c r="O919" s="296"/>
      <c r="P919" s="296"/>
      <c r="Q919" s="296"/>
      <c r="R919" s="296"/>
      <c r="S919" s="296"/>
      <c r="T919" s="296"/>
      <c r="U919" s="296"/>
      <c r="V919" s="296"/>
      <c r="W919" s="296"/>
      <c r="X919" s="296"/>
      <c r="Y919" s="296"/>
      <c r="Z919" s="296"/>
    </row>
    <row r="920">
      <c r="A920" s="296"/>
      <c r="B920" s="296"/>
      <c r="C920" s="296"/>
      <c r="D920" s="296"/>
      <c r="E920" s="296"/>
      <c r="F920" s="296"/>
      <c r="G920" s="296"/>
      <c r="H920" s="296"/>
      <c r="I920" s="296"/>
      <c r="J920" s="296"/>
      <c r="K920" s="296"/>
      <c r="L920" s="296"/>
      <c r="M920" s="296"/>
      <c r="N920" s="296"/>
      <c r="O920" s="296"/>
      <c r="P920" s="296"/>
      <c r="Q920" s="296"/>
      <c r="R920" s="296"/>
      <c r="S920" s="296"/>
      <c r="T920" s="296"/>
      <c r="U920" s="296"/>
      <c r="V920" s="296"/>
      <c r="W920" s="296"/>
      <c r="X920" s="296"/>
      <c r="Y920" s="296"/>
      <c r="Z920" s="296"/>
    </row>
    <row r="921">
      <c r="A921" s="296"/>
      <c r="B921" s="296"/>
      <c r="C921" s="296"/>
      <c r="D921" s="296"/>
      <c r="E921" s="296"/>
      <c r="F921" s="296"/>
      <c r="G921" s="296"/>
      <c r="H921" s="296"/>
      <c r="I921" s="296"/>
      <c r="J921" s="296"/>
      <c r="K921" s="296"/>
      <c r="L921" s="296"/>
      <c r="M921" s="296"/>
      <c r="N921" s="296"/>
      <c r="O921" s="296"/>
      <c r="P921" s="296"/>
      <c r="Q921" s="296"/>
      <c r="R921" s="296"/>
      <c r="S921" s="296"/>
      <c r="T921" s="296"/>
      <c r="U921" s="296"/>
      <c r="V921" s="296"/>
      <c r="W921" s="296"/>
      <c r="X921" s="296"/>
      <c r="Y921" s="296"/>
      <c r="Z921" s="296"/>
    </row>
    <row r="922">
      <c r="A922" s="296"/>
      <c r="B922" s="296"/>
      <c r="C922" s="296"/>
      <c r="D922" s="296"/>
      <c r="E922" s="296"/>
      <c r="F922" s="296"/>
      <c r="G922" s="296"/>
      <c r="H922" s="296"/>
      <c r="I922" s="296"/>
      <c r="J922" s="296"/>
      <c r="K922" s="296"/>
      <c r="L922" s="296"/>
      <c r="M922" s="296"/>
      <c r="N922" s="296"/>
      <c r="O922" s="296"/>
      <c r="P922" s="296"/>
      <c r="Q922" s="296"/>
      <c r="R922" s="296"/>
      <c r="S922" s="296"/>
      <c r="T922" s="296"/>
      <c r="U922" s="296"/>
      <c r="V922" s="296"/>
      <c r="W922" s="296"/>
      <c r="X922" s="296"/>
      <c r="Y922" s="296"/>
      <c r="Z922" s="296"/>
    </row>
    <row r="923">
      <c r="A923" s="296"/>
      <c r="B923" s="296"/>
      <c r="C923" s="296"/>
      <c r="D923" s="296"/>
      <c r="E923" s="296"/>
      <c r="F923" s="296"/>
      <c r="G923" s="296"/>
      <c r="H923" s="296"/>
      <c r="I923" s="296"/>
      <c r="J923" s="296"/>
      <c r="K923" s="296"/>
      <c r="L923" s="296"/>
      <c r="M923" s="296"/>
      <c r="N923" s="296"/>
      <c r="O923" s="296"/>
      <c r="P923" s="296"/>
      <c r="Q923" s="296"/>
      <c r="R923" s="296"/>
      <c r="S923" s="296"/>
      <c r="T923" s="296"/>
      <c r="U923" s="296"/>
      <c r="V923" s="296"/>
      <c r="W923" s="296"/>
      <c r="X923" s="296"/>
      <c r="Y923" s="296"/>
      <c r="Z923" s="296"/>
    </row>
    <row r="924">
      <c r="A924" s="296"/>
      <c r="B924" s="296"/>
      <c r="C924" s="296"/>
      <c r="D924" s="296"/>
      <c r="E924" s="296"/>
      <c r="F924" s="296"/>
      <c r="G924" s="296"/>
      <c r="H924" s="296"/>
      <c r="I924" s="296"/>
      <c r="J924" s="296"/>
      <c r="K924" s="296"/>
      <c r="L924" s="296"/>
      <c r="M924" s="296"/>
      <c r="N924" s="296"/>
      <c r="O924" s="296"/>
      <c r="P924" s="296"/>
      <c r="Q924" s="296"/>
      <c r="R924" s="296"/>
      <c r="S924" s="296"/>
      <c r="T924" s="296"/>
      <c r="U924" s="296"/>
      <c r="V924" s="296"/>
      <c r="W924" s="296"/>
      <c r="X924" s="296"/>
      <c r="Y924" s="296"/>
      <c r="Z924" s="296"/>
    </row>
    <row r="925">
      <c r="A925" s="296"/>
      <c r="B925" s="296"/>
      <c r="C925" s="296"/>
      <c r="D925" s="296"/>
      <c r="E925" s="296"/>
      <c r="F925" s="296"/>
      <c r="G925" s="296"/>
      <c r="H925" s="296"/>
      <c r="I925" s="296"/>
      <c r="J925" s="296"/>
      <c r="K925" s="296"/>
      <c r="L925" s="296"/>
      <c r="M925" s="296"/>
      <c r="N925" s="296"/>
      <c r="O925" s="296"/>
      <c r="P925" s="296"/>
      <c r="Q925" s="296"/>
      <c r="R925" s="296"/>
      <c r="S925" s="296"/>
      <c r="T925" s="296"/>
      <c r="U925" s="296"/>
      <c r="V925" s="296"/>
      <c r="W925" s="296"/>
      <c r="X925" s="296"/>
      <c r="Y925" s="296"/>
      <c r="Z925" s="296"/>
    </row>
    <row r="926">
      <c r="A926" s="296"/>
      <c r="B926" s="296"/>
      <c r="C926" s="296"/>
      <c r="D926" s="296"/>
      <c r="E926" s="296"/>
      <c r="F926" s="296"/>
      <c r="G926" s="296"/>
      <c r="H926" s="296"/>
      <c r="I926" s="296"/>
      <c r="J926" s="296"/>
      <c r="K926" s="296"/>
      <c r="L926" s="296"/>
      <c r="M926" s="296"/>
      <c r="N926" s="296"/>
      <c r="O926" s="296"/>
      <c r="P926" s="296"/>
      <c r="Q926" s="296"/>
      <c r="R926" s="296"/>
      <c r="S926" s="296"/>
      <c r="T926" s="296"/>
      <c r="U926" s="296"/>
      <c r="V926" s="296"/>
      <c r="W926" s="296"/>
      <c r="X926" s="296"/>
      <c r="Y926" s="296"/>
      <c r="Z926" s="296"/>
    </row>
    <row r="927">
      <c r="A927" s="296"/>
      <c r="B927" s="296"/>
      <c r="C927" s="296"/>
      <c r="D927" s="296"/>
      <c r="E927" s="296"/>
      <c r="F927" s="296"/>
      <c r="G927" s="296"/>
      <c r="H927" s="296"/>
      <c r="I927" s="296"/>
      <c r="J927" s="296"/>
      <c r="K927" s="296"/>
      <c r="L927" s="296"/>
      <c r="M927" s="296"/>
      <c r="N927" s="296"/>
      <c r="O927" s="296"/>
      <c r="P927" s="296"/>
      <c r="Q927" s="296"/>
      <c r="R927" s="296"/>
      <c r="S927" s="296"/>
      <c r="T927" s="296"/>
      <c r="U927" s="296"/>
      <c r="V927" s="296"/>
      <c r="W927" s="296"/>
      <c r="X927" s="296"/>
      <c r="Y927" s="296"/>
      <c r="Z927" s="296"/>
    </row>
    <row r="928">
      <c r="A928" s="296"/>
      <c r="B928" s="296"/>
      <c r="C928" s="296"/>
      <c r="D928" s="296"/>
      <c r="E928" s="296"/>
      <c r="F928" s="296"/>
      <c r="G928" s="296"/>
      <c r="H928" s="296"/>
      <c r="I928" s="296"/>
      <c r="J928" s="296"/>
      <c r="K928" s="296"/>
      <c r="L928" s="296"/>
      <c r="M928" s="296"/>
      <c r="N928" s="296"/>
      <c r="O928" s="296"/>
      <c r="P928" s="296"/>
      <c r="Q928" s="296"/>
      <c r="R928" s="296"/>
      <c r="S928" s="296"/>
      <c r="T928" s="296"/>
      <c r="U928" s="296"/>
      <c r="V928" s="296"/>
      <c r="W928" s="296"/>
      <c r="X928" s="296"/>
      <c r="Y928" s="296"/>
      <c r="Z928" s="296"/>
    </row>
    <row r="929">
      <c r="A929" s="296"/>
      <c r="B929" s="296"/>
      <c r="C929" s="296"/>
      <c r="D929" s="296"/>
      <c r="E929" s="296"/>
      <c r="F929" s="296"/>
      <c r="G929" s="296"/>
      <c r="H929" s="296"/>
      <c r="I929" s="296"/>
      <c r="J929" s="296"/>
      <c r="K929" s="296"/>
      <c r="L929" s="296"/>
      <c r="M929" s="296"/>
      <c r="N929" s="296"/>
      <c r="O929" s="296"/>
      <c r="P929" s="296"/>
      <c r="Q929" s="296"/>
      <c r="R929" s="296"/>
      <c r="S929" s="296"/>
      <c r="T929" s="296"/>
      <c r="U929" s="296"/>
      <c r="V929" s="296"/>
      <c r="W929" s="296"/>
      <c r="X929" s="296"/>
      <c r="Y929" s="296"/>
      <c r="Z929" s="296"/>
    </row>
    <row r="930">
      <c r="A930" s="296"/>
      <c r="B930" s="296"/>
      <c r="C930" s="296"/>
      <c r="D930" s="296"/>
      <c r="E930" s="296"/>
      <c r="F930" s="296"/>
      <c r="G930" s="296"/>
      <c r="H930" s="296"/>
      <c r="I930" s="296"/>
      <c r="J930" s="296"/>
      <c r="K930" s="296"/>
      <c r="L930" s="296"/>
      <c r="M930" s="296"/>
      <c r="N930" s="296"/>
      <c r="O930" s="296"/>
      <c r="P930" s="296"/>
      <c r="Q930" s="296"/>
      <c r="R930" s="296"/>
      <c r="S930" s="296"/>
      <c r="T930" s="296"/>
      <c r="U930" s="296"/>
      <c r="V930" s="296"/>
      <c r="W930" s="296"/>
      <c r="X930" s="296"/>
      <c r="Y930" s="296"/>
      <c r="Z930" s="296"/>
    </row>
    <row r="931">
      <c r="A931" s="296"/>
      <c r="B931" s="296"/>
      <c r="C931" s="296"/>
      <c r="D931" s="296"/>
      <c r="E931" s="296"/>
      <c r="F931" s="296"/>
      <c r="G931" s="296"/>
      <c r="H931" s="296"/>
      <c r="I931" s="296"/>
      <c r="J931" s="296"/>
      <c r="K931" s="296"/>
      <c r="L931" s="296"/>
      <c r="M931" s="296"/>
      <c r="N931" s="296"/>
      <c r="O931" s="296"/>
      <c r="P931" s="296"/>
      <c r="Q931" s="296"/>
      <c r="R931" s="296"/>
      <c r="S931" s="296"/>
      <c r="T931" s="296"/>
      <c r="U931" s="296"/>
      <c r="V931" s="296"/>
      <c r="W931" s="296"/>
      <c r="X931" s="296"/>
      <c r="Y931" s="296"/>
      <c r="Z931" s="296"/>
    </row>
    <row r="932">
      <c r="A932" s="296"/>
      <c r="B932" s="296"/>
      <c r="C932" s="296"/>
      <c r="D932" s="296"/>
      <c r="E932" s="296"/>
      <c r="F932" s="296"/>
      <c r="G932" s="296"/>
      <c r="H932" s="296"/>
      <c r="I932" s="296"/>
      <c r="J932" s="296"/>
      <c r="K932" s="296"/>
      <c r="L932" s="296"/>
      <c r="M932" s="296"/>
      <c r="N932" s="296"/>
      <c r="O932" s="296"/>
      <c r="P932" s="296"/>
      <c r="Q932" s="296"/>
      <c r="R932" s="296"/>
      <c r="S932" s="296"/>
      <c r="T932" s="296"/>
      <c r="U932" s="296"/>
      <c r="V932" s="296"/>
      <c r="W932" s="296"/>
      <c r="X932" s="296"/>
      <c r="Y932" s="296"/>
      <c r="Z932" s="296"/>
    </row>
    <row r="933">
      <c r="A933" s="296"/>
      <c r="B933" s="296"/>
      <c r="C933" s="296"/>
      <c r="D933" s="296"/>
      <c r="E933" s="296"/>
      <c r="F933" s="296"/>
      <c r="G933" s="296"/>
      <c r="H933" s="296"/>
      <c r="I933" s="296"/>
      <c r="J933" s="296"/>
      <c r="K933" s="296"/>
      <c r="L933" s="296"/>
      <c r="M933" s="296"/>
      <c r="N933" s="296"/>
      <c r="O933" s="296"/>
      <c r="P933" s="296"/>
      <c r="Q933" s="296"/>
      <c r="R933" s="296"/>
      <c r="S933" s="296"/>
      <c r="T933" s="296"/>
      <c r="U933" s="296"/>
      <c r="V933" s="296"/>
      <c r="W933" s="296"/>
      <c r="X933" s="296"/>
      <c r="Y933" s="296"/>
      <c r="Z933" s="296"/>
    </row>
    <row r="934">
      <c r="A934" s="296"/>
      <c r="B934" s="296"/>
      <c r="C934" s="296"/>
      <c r="D934" s="296"/>
      <c r="E934" s="296"/>
      <c r="F934" s="296"/>
      <c r="G934" s="296"/>
      <c r="H934" s="296"/>
      <c r="I934" s="296"/>
      <c r="J934" s="296"/>
      <c r="K934" s="296"/>
      <c r="L934" s="296"/>
      <c r="M934" s="296"/>
      <c r="N934" s="296"/>
      <c r="O934" s="296"/>
      <c r="P934" s="296"/>
      <c r="Q934" s="296"/>
      <c r="R934" s="296"/>
      <c r="S934" s="296"/>
      <c r="T934" s="296"/>
      <c r="U934" s="296"/>
      <c r="V934" s="296"/>
      <c r="W934" s="296"/>
      <c r="X934" s="296"/>
      <c r="Y934" s="296"/>
      <c r="Z934" s="296"/>
    </row>
    <row r="935">
      <c r="A935" s="296"/>
      <c r="B935" s="296"/>
      <c r="C935" s="296"/>
      <c r="D935" s="296"/>
      <c r="E935" s="296"/>
      <c r="F935" s="296"/>
      <c r="G935" s="296"/>
      <c r="H935" s="296"/>
      <c r="I935" s="296"/>
      <c r="J935" s="296"/>
      <c r="K935" s="296"/>
      <c r="L935" s="296"/>
      <c r="M935" s="296"/>
      <c r="N935" s="296"/>
      <c r="O935" s="296"/>
      <c r="P935" s="296"/>
      <c r="Q935" s="296"/>
      <c r="R935" s="296"/>
      <c r="S935" s="296"/>
      <c r="T935" s="296"/>
      <c r="U935" s="296"/>
      <c r="V935" s="296"/>
      <c r="W935" s="296"/>
      <c r="X935" s="296"/>
      <c r="Y935" s="296"/>
      <c r="Z935" s="296"/>
    </row>
    <row r="936">
      <c r="A936" s="296"/>
      <c r="B936" s="296"/>
      <c r="C936" s="296"/>
      <c r="D936" s="296"/>
      <c r="E936" s="296"/>
      <c r="F936" s="296"/>
      <c r="G936" s="296"/>
      <c r="H936" s="296"/>
      <c r="I936" s="296"/>
      <c r="J936" s="296"/>
      <c r="K936" s="296"/>
      <c r="L936" s="296"/>
      <c r="M936" s="296"/>
      <c r="N936" s="296"/>
      <c r="O936" s="296"/>
      <c r="P936" s="296"/>
      <c r="Q936" s="296"/>
      <c r="R936" s="296"/>
      <c r="S936" s="296"/>
      <c r="T936" s="296"/>
      <c r="U936" s="296"/>
      <c r="V936" s="296"/>
      <c r="W936" s="296"/>
      <c r="X936" s="296"/>
      <c r="Y936" s="296"/>
      <c r="Z936" s="296"/>
    </row>
    <row r="937">
      <c r="A937" s="296"/>
      <c r="B937" s="296"/>
      <c r="C937" s="296"/>
      <c r="D937" s="296"/>
      <c r="E937" s="296"/>
      <c r="F937" s="296"/>
      <c r="G937" s="296"/>
      <c r="H937" s="296"/>
      <c r="I937" s="296"/>
      <c r="J937" s="296"/>
      <c r="K937" s="296"/>
      <c r="L937" s="296"/>
      <c r="M937" s="296"/>
      <c r="N937" s="296"/>
      <c r="O937" s="296"/>
      <c r="P937" s="296"/>
      <c r="Q937" s="296"/>
      <c r="R937" s="296"/>
      <c r="S937" s="296"/>
      <c r="T937" s="296"/>
      <c r="U937" s="296"/>
      <c r="V937" s="296"/>
      <c r="W937" s="296"/>
      <c r="X937" s="296"/>
      <c r="Y937" s="296"/>
      <c r="Z937" s="296"/>
    </row>
    <row r="938">
      <c r="A938" s="296"/>
      <c r="B938" s="296"/>
      <c r="C938" s="296"/>
      <c r="D938" s="296"/>
      <c r="E938" s="296"/>
      <c r="F938" s="296"/>
      <c r="G938" s="296"/>
      <c r="H938" s="296"/>
      <c r="I938" s="296"/>
      <c r="J938" s="296"/>
      <c r="K938" s="296"/>
      <c r="L938" s="296"/>
      <c r="M938" s="296"/>
      <c r="N938" s="296"/>
      <c r="O938" s="296"/>
      <c r="P938" s="296"/>
      <c r="Q938" s="296"/>
      <c r="R938" s="296"/>
      <c r="S938" s="296"/>
      <c r="T938" s="296"/>
      <c r="U938" s="296"/>
      <c r="V938" s="296"/>
      <c r="W938" s="296"/>
      <c r="X938" s="296"/>
      <c r="Y938" s="296"/>
      <c r="Z938" s="296"/>
    </row>
    <row r="939">
      <c r="A939" s="296"/>
      <c r="B939" s="296"/>
      <c r="C939" s="296"/>
      <c r="D939" s="296"/>
      <c r="E939" s="296"/>
      <c r="F939" s="296"/>
      <c r="G939" s="296"/>
      <c r="H939" s="296"/>
      <c r="I939" s="296"/>
      <c r="J939" s="296"/>
      <c r="K939" s="296"/>
      <c r="L939" s="296"/>
      <c r="M939" s="296"/>
      <c r="N939" s="296"/>
      <c r="O939" s="296"/>
      <c r="P939" s="296"/>
      <c r="Q939" s="296"/>
      <c r="R939" s="296"/>
      <c r="S939" s="296"/>
      <c r="T939" s="296"/>
      <c r="U939" s="296"/>
      <c r="V939" s="296"/>
      <c r="W939" s="296"/>
      <c r="X939" s="296"/>
      <c r="Y939" s="296"/>
      <c r="Z939" s="296"/>
    </row>
    <row r="940">
      <c r="A940" s="296"/>
      <c r="B940" s="296"/>
      <c r="C940" s="296"/>
      <c r="D940" s="296"/>
      <c r="E940" s="296"/>
      <c r="F940" s="296"/>
      <c r="G940" s="296"/>
      <c r="H940" s="296"/>
      <c r="I940" s="296"/>
      <c r="J940" s="296"/>
      <c r="K940" s="296"/>
      <c r="L940" s="296"/>
      <c r="M940" s="296"/>
      <c r="N940" s="296"/>
      <c r="O940" s="296"/>
      <c r="P940" s="296"/>
      <c r="Q940" s="296"/>
      <c r="R940" s="296"/>
      <c r="S940" s="296"/>
      <c r="T940" s="296"/>
      <c r="U940" s="296"/>
      <c r="V940" s="296"/>
      <c r="W940" s="296"/>
      <c r="X940" s="296"/>
      <c r="Y940" s="296"/>
      <c r="Z940" s="296"/>
    </row>
    <row r="941">
      <c r="A941" s="296"/>
      <c r="B941" s="296"/>
      <c r="C941" s="296"/>
      <c r="D941" s="296"/>
      <c r="E941" s="296"/>
      <c r="F941" s="296"/>
      <c r="G941" s="296"/>
      <c r="H941" s="296"/>
      <c r="I941" s="296"/>
      <c r="J941" s="296"/>
      <c r="K941" s="296"/>
      <c r="L941" s="296"/>
      <c r="M941" s="296"/>
      <c r="N941" s="296"/>
      <c r="O941" s="296"/>
      <c r="P941" s="296"/>
      <c r="Q941" s="296"/>
      <c r="R941" s="296"/>
      <c r="S941" s="296"/>
      <c r="T941" s="296"/>
      <c r="U941" s="296"/>
      <c r="V941" s="296"/>
      <c r="W941" s="296"/>
      <c r="X941" s="296"/>
      <c r="Y941" s="296"/>
      <c r="Z941" s="296"/>
    </row>
    <row r="942">
      <c r="A942" s="296"/>
      <c r="B942" s="296"/>
      <c r="C942" s="296"/>
      <c r="D942" s="296"/>
      <c r="E942" s="296"/>
      <c r="F942" s="296"/>
      <c r="G942" s="296"/>
      <c r="H942" s="296"/>
      <c r="I942" s="296"/>
      <c r="J942" s="296"/>
      <c r="K942" s="296"/>
      <c r="L942" s="296"/>
      <c r="M942" s="296"/>
      <c r="N942" s="296"/>
      <c r="O942" s="296"/>
      <c r="P942" s="296"/>
      <c r="Q942" s="296"/>
      <c r="R942" s="296"/>
      <c r="S942" s="296"/>
      <c r="T942" s="296"/>
      <c r="U942" s="296"/>
      <c r="V942" s="296"/>
      <c r="W942" s="296"/>
      <c r="X942" s="296"/>
      <c r="Y942" s="296"/>
      <c r="Z942" s="296"/>
    </row>
    <row r="943">
      <c r="A943" s="296"/>
      <c r="B943" s="296"/>
      <c r="C943" s="296"/>
      <c r="D943" s="296"/>
      <c r="E943" s="296"/>
      <c r="F943" s="296"/>
      <c r="G943" s="296"/>
      <c r="H943" s="296"/>
      <c r="I943" s="296"/>
      <c r="J943" s="296"/>
      <c r="K943" s="296"/>
      <c r="L943" s="296"/>
      <c r="M943" s="296"/>
      <c r="N943" s="296"/>
      <c r="O943" s="296"/>
      <c r="P943" s="296"/>
      <c r="Q943" s="296"/>
      <c r="R943" s="296"/>
      <c r="S943" s="296"/>
      <c r="T943" s="296"/>
      <c r="U943" s="296"/>
      <c r="V943" s="296"/>
      <c r="W943" s="296"/>
      <c r="X943" s="296"/>
      <c r="Y943" s="296"/>
      <c r="Z943" s="296"/>
    </row>
    <row r="944">
      <c r="A944" s="296"/>
      <c r="B944" s="296"/>
      <c r="C944" s="296"/>
      <c r="D944" s="296"/>
      <c r="E944" s="296"/>
      <c r="F944" s="296"/>
      <c r="G944" s="296"/>
      <c r="H944" s="296"/>
      <c r="I944" s="296"/>
      <c r="J944" s="296"/>
      <c r="K944" s="296"/>
      <c r="L944" s="296"/>
      <c r="M944" s="296"/>
      <c r="N944" s="296"/>
      <c r="O944" s="296"/>
      <c r="P944" s="296"/>
      <c r="Q944" s="296"/>
      <c r="R944" s="296"/>
      <c r="S944" s="296"/>
      <c r="T944" s="296"/>
      <c r="U944" s="296"/>
      <c r="V944" s="296"/>
      <c r="W944" s="296"/>
      <c r="X944" s="296"/>
      <c r="Y944" s="296"/>
      <c r="Z944" s="296"/>
    </row>
    <row r="945">
      <c r="A945" s="296"/>
      <c r="B945" s="296"/>
      <c r="C945" s="296"/>
      <c r="D945" s="296"/>
      <c r="E945" s="296"/>
      <c r="F945" s="296"/>
      <c r="G945" s="296"/>
      <c r="H945" s="296"/>
      <c r="I945" s="296"/>
      <c r="J945" s="296"/>
      <c r="K945" s="296"/>
      <c r="L945" s="296"/>
      <c r="M945" s="296"/>
      <c r="N945" s="296"/>
      <c r="O945" s="296"/>
      <c r="P945" s="296"/>
      <c r="Q945" s="296"/>
      <c r="R945" s="296"/>
      <c r="S945" s="296"/>
      <c r="T945" s="296"/>
      <c r="U945" s="296"/>
      <c r="V945" s="296"/>
      <c r="W945" s="296"/>
      <c r="X945" s="296"/>
      <c r="Y945" s="296"/>
      <c r="Z945" s="296"/>
    </row>
    <row r="946">
      <c r="A946" s="296"/>
      <c r="B946" s="296"/>
      <c r="C946" s="296"/>
      <c r="D946" s="296"/>
      <c r="E946" s="296"/>
      <c r="F946" s="296"/>
      <c r="G946" s="296"/>
      <c r="H946" s="296"/>
      <c r="I946" s="296"/>
      <c r="J946" s="296"/>
      <c r="K946" s="296"/>
      <c r="L946" s="296"/>
      <c r="M946" s="296"/>
      <c r="N946" s="296"/>
      <c r="O946" s="296"/>
      <c r="P946" s="296"/>
      <c r="Q946" s="296"/>
      <c r="R946" s="296"/>
      <c r="S946" s="296"/>
      <c r="T946" s="296"/>
      <c r="U946" s="296"/>
      <c r="V946" s="296"/>
      <c r="W946" s="296"/>
      <c r="X946" s="296"/>
      <c r="Y946" s="296"/>
      <c r="Z946" s="296"/>
    </row>
    <row r="947">
      <c r="A947" s="296"/>
      <c r="B947" s="296"/>
      <c r="C947" s="296"/>
      <c r="D947" s="296"/>
      <c r="E947" s="296"/>
      <c r="F947" s="296"/>
      <c r="G947" s="296"/>
      <c r="H947" s="296"/>
      <c r="I947" s="296"/>
      <c r="J947" s="296"/>
      <c r="K947" s="296"/>
      <c r="L947" s="296"/>
      <c r="M947" s="296"/>
      <c r="N947" s="296"/>
      <c r="O947" s="296"/>
      <c r="P947" s="296"/>
      <c r="Q947" s="296"/>
      <c r="R947" s="296"/>
      <c r="S947" s="296"/>
      <c r="T947" s="296"/>
      <c r="U947" s="296"/>
      <c r="V947" s="296"/>
      <c r="W947" s="296"/>
      <c r="X947" s="296"/>
      <c r="Y947" s="296"/>
      <c r="Z947" s="296"/>
    </row>
    <row r="948">
      <c r="A948" s="296"/>
      <c r="B948" s="296"/>
      <c r="C948" s="296"/>
      <c r="D948" s="296"/>
      <c r="E948" s="296"/>
      <c r="F948" s="296"/>
      <c r="G948" s="296"/>
      <c r="H948" s="296"/>
      <c r="I948" s="296"/>
      <c r="J948" s="296"/>
      <c r="K948" s="296"/>
      <c r="L948" s="296"/>
      <c r="M948" s="296"/>
      <c r="N948" s="296"/>
      <c r="O948" s="296"/>
      <c r="P948" s="296"/>
      <c r="Q948" s="296"/>
      <c r="R948" s="296"/>
      <c r="S948" s="296"/>
      <c r="T948" s="296"/>
      <c r="U948" s="296"/>
      <c r="V948" s="296"/>
      <c r="W948" s="296"/>
      <c r="X948" s="296"/>
      <c r="Y948" s="296"/>
      <c r="Z948" s="296"/>
    </row>
    <row r="949">
      <c r="A949" s="296"/>
      <c r="B949" s="296"/>
      <c r="C949" s="296"/>
      <c r="D949" s="296"/>
      <c r="E949" s="296"/>
      <c r="F949" s="296"/>
      <c r="G949" s="296"/>
      <c r="H949" s="296"/>
      <c r="I949" s="296"/>
      <c r="J949" s="296"/>
      <c r="K949" s="296"/>
      <c r="L949" s="296"/>
      <c r="M949" s="296"/>
      <c r="N949" s="296"/>
      <c r="O949" s="296"/>
      <c r="P949" s="296"/>
      <c r="Q949" s="296"/>
      <c r="R949" s="296"/>
      <c r="S949" s="296"/>
      <c r="T949" s="296"/>
      <c r="U949" s="296"/>
      <c r="V949" s="296"/>
      <c r="W949" s="296"/>
      <c r="X949" s="296"/>
      <c r="Y949" s="296"/>
      <c r="Z949" s="296"/>
    </row>
    <row r="950">
      <c r="A950" s="296"/>
      <c r="B950" s="296"/>
      <c r="C950" s="296"/>
      <c r="D950" s="296"/>
      <c r="E950" s="296"/>
      <c r="F950" s="296"/>
      <c r="G950" s="296"/>
      <c r="H950" s="296"/>
      <c r="I950" s="296"/>
      <c r="J950" s="296"/>
      <c r="K950" s="296"/>
      <c r="L950" s="296"/>
      <c r="M950" s="296"/>
      <c r="N950" s="296"/>
      <c r="O950" s="296"/>
      <c r="P950" s="296"/>
      <c r="Q950" s="296"/>
      <c r="R950" s="296"/>
      <c r="S950" s="296"/>
      <c r="T950" s="296"/>
      <c r="U950" s="296"/>
      <c r="V950" s="296"/>
      <c r="W950" s="296"/>
      <c r="X950" s="296"/>
      <c r="Y950" s="296"/>
      <c r="Z950" s="296"/>
    </row>
    <row r="951">
      <c r="A951" s="296"/>
      <c r="B951" s="296"/>
      <c r="C951" s="296"/>
      <c r="D951" s="296"/>
      <c r="E951" s="296"/>
      <c r="F951" s="296"/>
      <c r="G951" s="296"/>
      <c r="H951" s="296"/>
      <c r="I951" s="296"/>
      <c r="J951" s="296"/>
      <c r="K951" s="296"/>
      <c r="L951" s="296"/>
      <c r="M951" s="296"/>
      <c r="N951" s="296"/>
      <c r="O951" s="296"/>
      <c r="P951" s="296"/>
      <c r="Q951" s="296"/>
      <c r="R951" s="296"/>
      <c r="S951" s="296"/>
      <c r="T951" s="296"/>
      <c r="U951" s="296"/>
      <c r="V951" s="296"/>
      <c r="W951" s="296"/>
      <c r="X951" s="296"/>
      <c r="Y951" s="296"/>
      <c r="Z951" s="296"/>
    </row>
    <row r="952">
      <c r="A952" s="296"/>
      <c r="B952" s="296"/>
      <c r="C952" s="296"/>
      <c r="D952" s="296"/>
      <c r="E952" s="296"/>
      <c r="F952" s="296"/>
      <c r="G952" s="296"/>
      <c r="H952" s="296"/>
      <c r="I952" s="296"/>
      <c r="J952" s="296"/>
      <c r="K952" s="296"/>
      <c r="L952" s="296"/>
      <c r="M952" s="296"/>
      <c r="N952" s="296"/>
      <c r="O952" s="296"/>
      <c r="P952" s="296"/>
      <c r="Q952" s="296"/>
      <c r="R952" s="296"/>
      <c r="S952" s="296"/>
      <c r="T952" s="296"/>
      <c r="U952" s="296"/>
      <c r="V952" s="296"/>
      <c r="W952" s="296"/>
      <c r="X952" s="296"/>
      <c r="Y952" s="296"/>
      <c r="Z952" s="296"/>
    </row>
    <row r="953">
      <c r="A953" s="296"/>
      <c r="B953" s="296"/>
      <c r="C953" s="296"/>
      <c r="D953" s="296"/>
      <c r="E953" s="296"/>
      <c r="F953" s="296"/>
      <c r="G953" s="296"/>
      <c r="H953" s="296"/>
      <c r="I953" s="296"/>
      <c r="J953" s="296"/>
      <c r="K953" s="296"/>
      <c r="L953" s="296"/>
      <c r="M953" s="296"/>
      <c r="N953" s="296"/>
      <c r="O953" s="296"/>
      <c r="P953" s="296"/>
      <c r="Q953" s="296"/>
      <c r="R953" s="296"/>
      <c r="S953" s="296"/>
      <c r="T953" s="296"/>
      <c r="U953" s="296"/>
      <c r="V953" s="296"/>
      <c r="W953" s="296"/>
      <c r="X953" s="296"/>
      <c r="Y953" s="296"/>
      <c r="Z953" s="296"/>
    </row>
    <row r="954">
      <c r="A954" s="296"/>
      <c r="B954" s="296"/>
      <c r="C954" s="296"/>
      <c r="D954" s="296"/>
      <c r="E954" s="296"/>
      <c r="F954" s="296"/>
      <c r="G954" s="296"/>
      <c r="H954" s="296"/>
      <c r="I954" s="296"/>
      <c r="J954" s="296"/>
      <c r="K954" s="296"/>
      <c r="L954" s="296"/>
      <c r="M954" s="296"/>
      <c r="N954" s="296"/>
      <c r="O954" s="296"/>
      <c r="P954" s="296"/>
      <c r="Q954" s="296"/>
      <c r="R954" s="296"/>
      <c r="S954" s="296"/>
      <c r="T954" s="296"/>
      <c r="U954" s="296"/>
      <c r="V954" s="296"/>
      <c r="W954" s="296"/>
      <c r="X954" s="296"/>
      <c r="Y954" s="296"/>
      <c r="Z954" s="296"/>
    </row>
    <row r="955">
      <c r="A955" s="296"/>
      <c r="B955" s="296"/>
      <c r="C955" s="296"/>
      <c r="D955" s="296"/>
      <c r="E955" s="296"/>
      <c r="F955" s="296"/>
      <c r="G955" s="296"/>
      <c r="H955" s="296"/>
      <c r="I955" s="296"/>
      <c r="J955" s="296"/>
      <c r="K955" s="296"/>
      <c r="L955" s="296"/>
      <c r="M955" s="296"/>
      <c r="N955" s="296"/>
      <c r="O955" s="296"/>
      <c r="P955" s="296"/>
      <c r="Q955" s="296"/>
      <c r="R955" s="296"/>
      <c r="S955" s="296"/>
      <c r="T955" s="296"/>
      <c r="U955" s="296"/>
      <c r="V955" s="296"/>
      <c r="W955" s="296"/>
      <c r="X955" s="296"/>
      <c r="Y955" s="296"/>
      <c r="Z955" s="296"/>
    </row>
    <row r="956">
      <c r="A956" s="296"/>
      <c r="B956" s="296"/>
      <c r="C956" s="296"/>
      <c r="D956" s="296"/>
      <c r="E956" s="296"/>
      <c r="F956" s="296"/>
      <c r="G956" s="296"/>
      <c r="H956" s="296"/>
      <c r="I956" s="296"/>
      <c r="J956" s="296"/>
      <c r="K956" s="296"/>
      <c r="L956" s="296"/>
      <c r="M956" s="296"/>
      <c r="N956" s="296"/>
      <c r="O956" s="296"/>
      <c r="P956" s="296"/>
      <c r="Q956" s="296"/>
      <c r="R956" s="296"/>
      <c r="S956" s="296"/>
      <c r="T956" s="296"/>
      <c r="U956" s="296"/>
      <c r="V956" s="296"/>
      <c r="W956" s="296"/>
      <c r="X956" s="296"/>
      <c r="Y956" s="296"/>
      <c r="Z956" s="296"/>
    </row>
    <row r="957">
      <c r="A957" s="296"/>
      <c r="B957" s="296"/>
      <c r="C957" s="296"/>
      <c r="D957" s="296"/>
      <c r="E957" s="296"/>
      <c r="F957" s="296"/>
      <c r="G957" s="296"/>
      <c r="H957" s="296"/>
      <c r="I957" s="296"/>
      <c r="J957" s="296"/>
      <c r="K957" s="296"/>
      <c r="L957" s="296"/>
      <c r="M957" s="296"/>
      <c r="N957" s="296"/>
      <c r="O957" s="296"/>
      <c r="P957" s="296"/>
      <c r="Q957" s="296"/>
      <c r="R957" s="296"/>
      <c r="S957" s="296"/>
      <c r="T957" s="296"/>
      <c r="U957" s="296"/>
      <c r="V957" s="296"/>
      <c r="W957" s="296"/>
      <c r="X957" s="296"/>
      <c r="Y957" s="296"/>
      <c r="Z957" s="296"/>
    </row>
    <row r="958">
      <c r="A958" s="296"/>
      <c r="B958" s="296"/>
      <c r="C958" s="296"/>
      <c r="D958" s="296"/>
      <c r="E958" s="296"/>
      <c r="F958" s="296"/>
      <c r="G958" s="296"/>
      <c r="H958" s="296"/>
      <c r="I958" s="296"/>
      <c r="J958" s="296"/>
      <c r="K958" s="296"/>
      <c r="L958" s="296"/>
      <c r="M958" s="296"/>
      <c r="N958" s="296"/>
      <c r="O958" s="296"/>
      <c r="P958" s="296"/>
      <c r="Q958" s="296"/>
      <c r="R958" s="296"/>
      <c r="S958" s="296"/>
      <c r="T958" s="296"/>
      <c r="U958" s="296"/>
      <c r="V958" s="296"/>
      <c r="W958" s="296"/>
      <c r="X958" s="296"/>
      <c r="Y958" s="296"/>
      <c r="Z958" s="296"/>
    </row>
    <row r="959">
      <c r="A959" s="296"/>
      <c r="B959" s="296"/>
      <c r="C959" s="296"/>
      <c r="D959" s="296"/>
      <c r="E959" s="296"/>
      <c r="F959" s="296"/>
      <c r="G959" s="296"/>
      <c r="H959" s="296"/>
      <c r="I959" s="296"/>
      <c r="J959" s="296"/>
      <c r="K959" s="296"/>
      <c r="L959" s="296"/>
      <c r="M959" s="296"/>
      <c r="N959" s="296"/>
      <c r="O959" s="296"/>
      <c r="P959" s="296"/>
      <c r="Q959" s="296"/>
      <c r="R959" s="296"/>
      <c r="S959" s="296"/>
      <c r="T959" s="296"/>
      <c r="U959" s="296"/>
      <c r="V959" s="296"/>
      <c r="W959" s="296"/>
      <c r="X959" s="296"/>
      <c r="Y959" s="296"/>
      <c r="Z959" s="296"/>
    </row>
    <row r="960">
      <c r="A960" s="296"/>
      <c r="B960" s="296"/>
      <c r="C960" s="296"/>
      <c r="D960" s="296"/>
      <c r="E960" s="296"/>
      <c r="F960" s="296"/>
      <c r="G960" s="296"/>
      <c r="H960" s="296"/>
      <c r="I960" s="296"/>
      <c r="J960" s="296"/>
      <c r="K960" s="296"/>
      <c r="L960" s="296"/>
      <c r="M960" s="296"/>
      <c r="N960" s="296"/>
      <c r="O960" s="296"/>
      <c r="P960" s="296"/>
      <c r="Q960" s="296"/>
      <c r="R960" s="296"/>
      <c r="S960" s="296"/>
      <c r="T960" s="296"/>
      <c r="U960" s="296"/>
      <c r="V960" s="296"/>
      <c r="W960" s="296"/>
      <c r="X960" s="296"/>
      <c r="Y960" s="296"/>
      <c r="Z960" s="296"/>
    </row>
    <row r="961">
      <c r="A961" s="296"/>
      <c r="B961" s="296"/>
      <c r="C961" s="296"/>
      <c r="D961" s="296"/>
      <c r="E961" s="296"/>
      <c r="F961" s="296"/>
      <c r="G961" s="296"/>
      <c r="H961" s="296"/>
      <c r="I961" s="296"/>
      <c r="J961" s="296"/>
      <c r="K961" s="296"/>
      <c r="L961" s="296"/>
      <c r="M961" s="296"/>
      <c r="N961" s="296"/>
      <c r="O961" s="296"/>
      <c r="P961" s="296"/>
      <c r="Q961" s="296"/>
      <c r="R961" s="296"/>
      <c r="S961" s="296"/>
      <c r="T961" s="296"/>
      <c r="U961" s="296"/>
      <c r="V961" s="296"/>
      <c r="W961" s="296"/>
      <c r="X961" s="296"/>
      <c r="Y961" s="296"/>
      <c r="Z961" s="296"/>
    </row>
    <row r="962">
      <c r="A962" s="296"/>
      <c r="B962" s="296"/>
      <c r="C962" s="296"/>
      <c r="D962" s="296"/>
      <c r="E962" s="296"/>
      <c r="F962" s="296"/>
      <c r="G962" s="296"/>
      <c r="H962" s="296"/>
      <c r="I962" s="296"/>
      <c r="J962" s="296"/>
      <c r="K962" s="296"/>
      <c r="L962" s="296"/>
      <c r="M962" s="296"/>
      <c r="N962" s="296"/>
      <c r="O962" s="296"/>
      <c r="P962" s="296"/>
      <c r="Q962" s="296"/>
      <c r="R962" s="296"/>
      <c r="S962" s="296"/>
      <c r="T962" s="296"/>
      <c r="U962" s="296"/>
      <c r="V962" s="296"/>
      <c r="W962" s="296"/>
      <c r="X962" s="296"/>
      <c r="Y962" s="296"/>
      <c r="Z962" s="296"/>
    </row>
    <row r="963">
      <c r="A963" s="296"/>
      <c r="B963" s="296"/>
      <c r="C963" s="296"/>
      <c r="D963" s="296"/>
      <c r="E963" s="296"/>
      <c r="F963" s="296"/>
      <c r="G963" s="296"/>
      <c r="H963" s="296"/>
      <c r="I963" s="296"/>
      <c r="J963" s="296"/>
      <c r="K963" s="296"/>
      <c r="L963" s="296"/>
      <c r="M963" s="296"/>
      <c r="N963" s="296"/>
      <c r="O963" s="296"/>
      <c r="P963" s="296"/>
      <c r="Q963" s="296"/>
      <c r="R963" s="296"/>
      <c r="S963" s="296"/>
      <c r="T963" s="296"/>
      <c r="U963" s="296"/>
      <c r="V963" s="296"/>
      <c r="W963" s="296"/>
      <c r="X963" s="296"/>
      <c r="Y963" s="296"/>
      <c r="Z963" s="296"/>
    </row>
    <row r="964">
      <c r="A964" s="296"/>
      <c r="B964" s="296"/>
      <c r="C964" s="296"/>
      <c r="D964" s="296"/>
      <c r="E964" s="296"/>
      <c r="F964" s="296"/>
      <c r="G964" s="296"/>
      <c r="H964" s="296"/>
      <c r="I964" s="296"/>
      <c r="J964" s="296"/>
      <c r="K964" s="296"/>
      <c r="L964" s="296"/>
      <c r="M964" s="296"/>
      <c r="N964" s="296"/>
      <c r="O964" s="296"/>
      <c r="P964" s="296"/>
      <c r="Q964" s="296"/>
      <c r="R964" s="296"/>
      <c r="S964" s="296"/>
      <c r="T964" s="296"/>
      <c r="U964" s="296"/>
      <c r="V964" s="296"/>
      <c r="W964" s="296"/>
      <c r="X964" s="296"/>
      <c r="Y964" s="296"/>
      <c r="Z964" s="296"/>
    </row>
    <row r="965">
      <c r="A965" s="296"/>
      <c r="B965" s="296"/>
      <c r="C965" s="296"/>
      <c r="D965" s="296"/>
      <c r="E965" s="296"/>
      <c r="F965" s="296"/>
      <c r="G965" s="296"/>
      <c r="H965" s="296"/>
      <c r="I965" s="296"/>
      <c r="J965" s="296"/>
      <c r="K965" s="296"/>
      <c r="L965" s="296"/>
      <c r="M965" s="296"/>
      <c r="N965" s="296"/>
      <c r="O965" s="296"/>
      <c r="P965" s="296"/>
      <c r="Q965" s="296"/>
      <c r="R965" s="296"/>
      <c r="S965" s="296"/>
      <c r="T965" s="296"/>
      <c r="U965" s="296"/>
      <c r="V965" s="296"/>
      <c r="W965" s="296"/>
      <c r="X965" s="296"/>
      <c r="Y965" s="296"/>
      <c r="Z965" s="296"/>
    </row>
    <row r="966">
      <c r="A966" s="296"/>
      <c r="B966" s="296"/>
      <c r="C966" s="296"/>
      <c r="D966" s="296"/>
      <c r="E966" s="296"/>
      <c r="F966" s="296"/>
      <c r="G966" s="296"/>
      <c r="H966" s="296"/>
      <c r="I966" s="296"/>
      <c r="J966" s="296"/>
      <c r="K966" s="296"/>
      <c r="L966" s="296"/>
      <c r="M966" s="296"/>
      <c r="N966" s="296"/>
      <c r="O966" s="296"/>
      <c r="P966" s="296"/>
      <c r="Q966" s="296"/>
      <c r="R966" s="296"/>
      <c r="S966" s="296"/>
      <c r="T966" s="296"/>
      <c r="U966" s="296"/>
      <c r="V966" s="296"/>
      <c r="W966" s="296"/>
      <c r="X966" s="296"/>
      <c r="Y966" s="296"/>
      <c r="Z966" s="296"/>
    </row>
    <row r="967">
      <c r="A967" s="296"/>
      <c r="B967" s="296"/>
      <c r="C967" s="296"/>
      <c r="D967" s="296"/>
      <c r="E967" s="296"/>
      <c r="F967" s="296"/>
      <c r="G967" s="296"/>
      <c r="H967" s="296"/>
      <c r="I967" s="296"/>
      <c r="J967" s="296"/>
      <c r="K967" s="296"/>
      <c r="L967" s="296"/>
      <c r="M967" s="296"/>
      <c r="N967" s="296"/>
      <c r="O967" s="296"/>
      <c r="P967" s="296"/>
      <c r="Q967" s="296"/>
      <c r="R967" s="296"/>
      <c r="S967" s="296"/>
      <c r="T967" s="296"/>
      <c r="U967" s="296"/>
      <c r="V967" s="296"/>
      <c r="W967" s="296"/>
      <c r="X967" s="296"/>
      <c r="Y967" s="296"/>
      <c r="Z967" s="296"/>
    </row>
    <row r="968">
      <c r="A968" s="296"/>
      <c r="B968" s="296"/>
      <c r="C968" s="296"/>
      <c r="D968" s="296"/>
      <c r="E968" s="296"/>
      <c r="F968" s="296"/>
      <c r="G968" s="296"/>
      <c r="H968" s="296"/>
      <c r="I968" s="296"/>
      <c r="J968" s="296"/>
      <c r="K968" s="296"/>
      <c r="L968" s="296"/>
      <c r="M968" s="296"/>
      <c r="N968" s="296"/>
      <c r="O968" s="296"/>
      <c r="P968" s="296"/>
      <c r="Q968" s="296"/>
      <c r="R968" s="296"/>
      <c r="S968" s="296"/>
      <c r="T968" s="296"/>
      <c r="U968" s="296"/>
      <c r="V968" s="296"/>
      <c r="W968" s="296"/>
      <c r="X968" s="296"/>
      <c r="Y968" s="296"/>
      <c r="Z968" s="296"/>
    </row>
    <row r="969">
      <c r="A969" s="296"/>
      <c r="B969" s="296"/>
      <c r="C969" s="296"/>
      <c r="D969" s="296"/>
      <c r="E969" s="296"/>
      <c r="F969" s="296"/>
      <c r="G969" s="296"/>
      <c r="H969" s="296"/>
      <c r="I969" s="296"/>
      <c r="J969" s="296"/>
      <c r="K969" s="296"/>
      <c r="L969" s="296"/>
      <c r="M969" s="296"/>
      <c r="N969" s="296"/>
      <c r="O969" s="296"/>
      <c r="P969" s="296"/>
      <c r="Q969" s="296"/>
      <c r="R969" s="296"/>
      <c r="S969" s="296"/>
      <c r="T969" s="296"/>
      <c r="U969" s="296"/>
      <c r="V969" s="296"/>
      <c r="W969" s="296"/>
      <c r="X969" s="296"/>
      <c r="Y969" s="296"/>
      <c r="Z969" s="296"/>
    </row>
    <row r="970">
      <c r="A970" s="296"/>
      <c r="B970" s="296"/>
      <c r="C970" s="296"/>
      <c r="D970" s="296"/>
      <c r="E970" s="296"/>
      <c r="F970" s="296"/>
      <c r="G970" s="296"/>
      <c r="H970" s="296"/>
      <c r="I970" s="296"/>
      <c r="J970" s="296"/>
      <c r="K970" s="296"/>
      <c r="L970" s="296"/>
      <c r="M970" s="296"/>
      <c r="N970" s="296"/>
      <c r="O970" s="296"/>
      <c r="P970" s="296"/>
      <c r="Q970" s="296"/>
      <c r="R970" s="296"/>
      <c r="S970" s="296"/>
      <c r="T970" s="296"/>
      <c r="U970" s="296"/>
      <c r="V970" s="296"/>
      <c r="W970" s="296"/>
      <c r="X970" s="296"/>
      <c r="Y970" s="296"/>
      <c r="Z970" s="296"/>
    </row>
    <row r="971">
      <c r="A971" s="296"/>
      <c r="B971" s="296"/>
      <c r="C971" s="296"/>
      <c r="D971" s="296"/>
      <c r="E971" s="296"/>
      <c r="F971" s="296"/>
      <c r="G971" s="296"/>
      <c r="H971" s="296"/>
      <c r="I971" s="296"/>
      <c r="J971" s="296"/>
      <c r="K971" s="296"/>
      <c r="L971" s="296"/>
      <c r="M971" s="296"/>
      <c r="N971" s="296"/>
      <c r="O971" s="296"/>
      <c r="P971" s="296"/>
      <c r="Q971" s="296"/>
      <c r="R971" s="296"/>
      <c r="S971" s="296"/>
      <c r="T971" s="296"/>
      <c r="U971" s="296"/>
      <c r="V971" s="296"/>
      <c r="W971" s="296"/>
      <c r="X971" s="296"/>
      <c r="Y971" s="296"/>
      <c r="Z971" s="296"/>
    </row>
    <row r="972">
      <c r="A972" s="296"/>
      <c r="B972" s="296"/>
      <c r="C972" s="296"/>
      <c r="D972" s="296"/>
      <c r="E972" s="296"/>
      <c r="F972" s="296"/>
      <c r="G972" s="296"/>
      <c r="H972" s="296"/>
      <c r="I972" s="296"/>
      <c r="J972" s="296"/>
      <c r="K972" s="296"/>
      <c r="L972" s="296"/>
      <c r="M972" s="296"/>
      <c r="N972" s="296"/>
      <c r="O972" s="296"/>
      <c r="P972" s="296"/>
      <c r="Q972" s="296"/>
      <c r="R972" s="296"/>
      <c r="S972" s="296"/>
      <c r="T972" s="296"/>
      <c r="U972" s="296"/>
      <c r="V972" s="296"/>
      <c r="W972" s="296"/>
      <c r="X972" s="296"/>
      <c r="Y972" s="296"/>
      <c r="Z972" s="296"/>
    </row>
    <row r="973">
      <c r="A973" s="296"/>
      <c r="B973" s="296"/>
      <c r="C973" s="296"/>
      <c r="D973" s="296"/>
      <c r="E973" s="296"/>
      <c r="F973" s="296"/>
      <c r="G973" s="296"/>
      <c r="H973" s="296"/>
      <c r="I973" s="296"/>
      <c r="J973" s="296"/>
      <c r="K973" s="296"/>
      <c r="L973" s="296"/>
      <c r="M973" s="296"/>
      <c r="N973" s="296"/>
      <c r="O973" s="296"/>
      <c r="P973" s="296"/>
      <c r="Q973" s="296"/>
      <c r="R973" s="296"/>
      <c r="S973" s="296"/>
      <c r="T973" s="296"/>
      <c r="U973" s="296"/>
      <c r="V973" s="296"/>
      <c r="W973" s="296"/>
      <c r="X973" s="296"/>
      <c r="Y973" s="296"/>
      <c r="Z973" s="296"/>
    </row>
    <row r="974">
      <c r="A974" s="296"/>
      <c r="B974" s="296"/>
      <c r="C974" s="296"/>
      <c r="D974" s="296"/>
      <c r="E974" s="296"/>
      <c r="F974" s="296"/>
      <c r="G974" s="296"/>
      <c r="H974" s="296"/>
      <c r="I974" s="296"/>
      <c r="J974" s="296"/>
      <c r="K974" s="296"/>
      <c r="L974" s="296"/>
      <c r="M974" s="296"/>
      <c r="N974" s="296"/>
      <c r="O974" s="296"/>
      <c r="P974" s="296"/>
      <c r="Q974" s="296"/>
      <c r="R974" s="296"/>
      <c r="S974" s="296"/>
      <c r="T974" s="296"/>
      <c r="U974" s="296"/>
      <c r="V974" s="296"/>
      <c r="W974" s="296"/>
      <c r="X974" s="296"/>
      <c r="Y974" s="296"/>
      <c r="Z974" s="296"/>
    </row>
    <row r="975">
      <c r="A975" s="296"/>
      <c r="B975" s="296"/>
      <c r="C975" s="296"/>
      <c r="D975" s="296"/>
      <c r="E975" s="296"/>
      <c r="F975" s="296"/>
      <c r="G975" s="296"/>
      <c r="H975" s="296"/>
      <c r="I975" s="296"/>
      <c r="J975" s="296"/>
      <c r="K975" s="296"/>
      <c r="L975" s="296"/>
      <c r="M975" s="296"/>
      <c r="N975" s="296"/>
      <c r="O975" s="296"/>
      <c r="P975" s="296"/>
      <c r="Q975" s="296"/>
      <c r="R975" s="296"/>
      <c r="S975" s="296"/>
      <c r="T975" s="296"/>
      <c r="U975" s="296"/>
      <c r="V975" s="296"/>
      <c r="W975" s="296"/>
      <c r="X975" s="296"/>
      <c r="Y975" s="296"/>
      <c r="Z975" s="296"/>
    </row>
    <row r="976">
      <c r="A976" s="296"/>
      <c r="B976" s="296"/>
      <c r="C976" s="296"/>
      <c r="D976" s="296"/>
      <c r="E976" s="296"/>
      <c r="F976" s="296"/>
      <c r="G976" s="296"/>
      <c r="H976" s="296"/>
      <c r="I976" s="296"/>
      <c r="J976" s="296"/>
      <c r="K976" s="296"/>
      <c r="L976" s="296"/>
      <c r="M976" s="296"/>
      <c r="N976" s="296"/>
      <c r="O976" s="296"/>
      <c r="P976" s="296"/>
      <c r="Q976" s="296"/>
      <c r="R976" s="296"/>
      <c r="S976" s="296"/>
      <c r="T976" s="296"/>
      <c r="U976" s="296"/>
      <c r="V976" s="296"/>
      <c r="W976" s="296"/>
      <c r="X976" s="296"/>
      <c r="Y976" s="296"/>
      <c r="Z976" s="296"/>
    </row>
    <row r="977">
      <c r="A977" s="296"/>
      <c r="B977" s="296"/>
      <c r="C977" s="296"/>
      <c r="D977" s="296"/>
      <c r="E977" s="296"/>
      <c r="F977" s="296"/>
      <c r="G977" s="296"/>
      <c r="H977" s="296"/>
      <c r="I977" s="296"/>
      <c r="J977" s="296"/>
      <c r="K977" s="296"/>
      <c r="L977" s="296"/>
      <c r="M977" s="296"/>
      <c r="N977" s="296"/>
      <c r="O977" s="296"/>
      <c r="P977" s="296"/>
      <c r="Q977" s="296"/>
      <c r="R977" s="296"/>
      <c r="S977" s="296"/>
      <c r="T977" s="296"/>
      <c r="U977" s="296"/>
      <c r="V977" s="296"/>
      <c r="W977" s="296"/>
      <c r="X977" s="296"/>
      <c r="Y977" s="296"/>
      <c r="Z977" s="296"/>
    </row>
    <row r="978">
      <c r="A978" s="296"/>
      <c r="B978" s="296"/>
      <c r="C978" s="296"/>
      <c r="D978" s="296"/>
      <c r="E978" s="296"/>
      <c r="F978" s="296"/>
      <c r="G978" s="296"/>
      <c r="H978" s="296"/>
      <c r="I978" s="296"/>
      <c r="J978" s="296"/>
      <c r="K978" s="296"/>
      <c r="L978" s="296"/>
      <c r="M978" s="296"/>
      <c r="N978" s="296"/>
      <c r="O978" s="296"/>
      <c r="P978" s="296"/>
      <c r="Q978" s="296"/>
      <c r="R978" s="296"/>
      <c r="S978" s="296"/>
      <c r="T978" s="296"/>
      <c r="U978" s="296"/>
      <c r="V978" s="296"/>
      <c r="W978" s="296"/>
      <c r="X978" s="296"/>
      <c r="Y978" s="296"/>
      <c r="Z978" s="296"/>
    </row>
    <row r="979">
      <c r="A979" s="296"/>
      <c r="B979" s="296"/>
      <c r="C979" s="296"/>
      <c r="D979" s="296"/>
      <c r="E979" s="296"/>
      <c r="F979" s="296"/>
      <c r="G979" s="296"/>
      <c r="H979" s="296"/>
      <c r="I979" s="296"/>
      <c r="J979" s="296"/>
      <c r="K979" s="296"/>
      <c r="L979" s="296"/>
      <c r="M979" s="296"/>
      <c r="N979" s="296"/>
      <c r="O979" s="296"/>
      <c r="P979" s="296"/>
      <c r="Q979" s="296"/>
      <c r="R979" s="296"/>
      <c r="S979" s="296"/>
      <c r="T979" s="296"/>
      <c r="U979" s="296"/>
      <c r="V979" s="296"/>
      <c r="W979" s="296"/>
      <c r="X979" s="296"/>
      <c r="Y979" s="296"/>
      <c r="Z979" s="296"/>
    </row>
    <row r="980">
      <c r="A980" s="296"/>
      <c r="B980" s="296"/>
      <c r="C980" s="296"/>
      <c r="D980" s="296"/>
      <c r="E980" s="296"/>
      <c r="F980" s="296"/>
      <c r="G980" s="296"/>
      <c r="H980" s="296"/>
      <c r="I980" s="296"/>
      <c r="J980" s="296"/>
      <c r="K980" s="296"/>
      <c r="L980" s="296"/>
      <c r="M980" s="296"/>
      <c r="N980" s="296"/>
      <c r="O980" s="296"/>
      <c r="P980" s="296"/>
      <c r="Q980" s="296"/>
      <c r="R980" s="296"/>
      <c r="S980" s="296"/>
      <c r="T980" s="296"/>
      <c r="U980" s="296"/>
      <c r="V980" s="296"/>
      <c r="W980" s="296"/>
      <c r="X980" s="296"/>
      <c r="Y980" s="296"/>
      <c r="Z980" s="296"/>
    </row>
    <row r="981">
      <c r="A981" s="296"/>
      <c r="B981" s="296"/>
      <c r="C981" s="296"/>
      <c r="D981" s="296"/>
      <c r="E981" s="296"/>
      <c r="F981" s="296"/>
      <c r="G981" s="296"/>
      <c r="H981" s="296"/>
      <c r="I981" s="296"/>
      <c r="J981" s="296"/>
      <c r="K981" s="296"/>
      <c r="L981" s="296"/>
      <c r="M981" s="296"/>
      <c r="N981" s="296"/>
      <c r="O981" s="296"/>
      <c r="P981" s="296"/>
      <c r="Q981" s="296"/>
      <c r="R981" s="296"/>
      <c r="S981" s="296"/>
      <c r="T981" s="296"/>
      <c r="U981" s="296"/>
      <c r="V981" s="296"/>
      <c r="W981" s="296"/>
      <c r="X981" s="296"/>
      <c r="Y981" s="296"/>
      <c r="Z981" s="296"/>
    </row>
    <row r="982">
      <c r="A982" s="296"/>
      <c r="B982" s="296"/>
      <c r="C982" s="296"/>
      <c r="D982" s="296"/>
      <c r="E982" s="296"/>
      <c r="F982" s="296"/>
      <c r="G982" s="296"/>
      <c r="H982" s="296"/>
      <c r="I982" s="296"/>
      <c r="J982" s="296"/>
      <c r="K982" s="296"/>
      <c r="L982" s="296"/>
      <c r="M982" s="296"/>
      <c r="N982" s="296"/>
      <c r="O982" s="296"/>
      <c r="P982" s="296"/>
      <c r="Q982" s="296"/>
      <c r="R982" s="296"/>
      <c r="S982" s="296"/>
      <c r="T982" s="296"/>
      <c r="U982" s="296"/>
      <c r="V982" s="296"/>
      <c r="W982" s="296"/>
      <c r="X982" s="296"/>
      <c r="Y982" s="296"/>
      <c r="Z982" s="296"/>
    </row>
    <row r="983">
      <c r="A983" s="296"/>
      <c r="B983" s="296"/>
      <c r="C983" s="296"/>
      <c r="D983" s="296"/>
      <c r="E983" s="296"/>
      <c r="F983" s="296"/>
      <c r="G983" s="296"/>
      <c r="H983" s="296"/>
      <c r="I983" s="296"/>
      <c r="J983" s="296"/>
      <c r="K983" s="296"/>
      <c r="L983" s="296"/>
      <c r="M983" s="296"/>
      <c r="N983" s="296"/>
      <c r="O983" s="296"/>
      <c r="P983" s="296"/>
      <c r="Q983" s="296"/>
      <c r="R983" s="296"/>
      <c r="S983" s="296"/>
      <c r="T983" s="296"/>
      <c r="U983" s="296"/>
      <c r="V983" s="296"/>
      <c r="W983" s="296"/>
      <c r="X983" s="296"/>
      <c r="Y983" s="296"/>
      <c r="Z983" s="296"/>
    </row>
    <row r="984">
      <c r="A984" s="296"/>
      <c r="B984" s="296"/>
      <c r="C984" s="296"/>
      <c r="D984" s="296"/>
      <c r="E984" s="296"/>
      <c r="F984" s="296"/>
      <c r="G984" s="296"/>
      <c r="H984" s="296"/>
      <c r="I984" s="296"/>
      <c r="J984" s="296"/>
      <c r="K984" s="296"/>
      <c r="L984" s="296"/>
      <c r="M984" s="296"/>
      <c r="N984" s="296"/>
      <c r="O984" s="296"/>
      <c r="P984" s="296"/>
      <c r="Q984" s="296"/>
      <c r="R984" s="296"/>
      <c r="S984" s="296"/>
      <c r="T984" s="296"/>
      <c r="U984" s="296"/>
      <c r="V984" s="296"/>
      <c r="W984" s="296"/>
      <c r="X984" s="296"/>
      <c r="Y984" s="296"/>
      <c r="Z984" s="296"/>
    </row>
    <row r="985">
      <c r="A985" s="296"/>
      <c r="B985" s="296"/>
      <c r="C985" s="296"/>
      <c r="D985" s="296"/>
      <c r="E985" s="296"/>
      <c r="F985" s="296"/>
      <c r="G985" s="296"/>
      <c r="H985" s="296"/>
      <c r="I985" s="296"/>
      <c r="J985" s="296"/>
      <c r="K985" s="296"/>
      <c r="L985" s="296"/>
      <c r="M985" s="296"/>
      <c r="N985" s="296"/>
      <c r="O985" s="296"/>
      <c r="P985" s="296"/>
      <c r="Q985" s="296"/>
      <c r="R985" s="296"/>
      <c r="S985" s="296"/>
      <c r="T985" s="296"/>
      <c r="U985" s="296"/>
      <c r="V985" s="296"/>
      <c r="W985" s="296"/>
      <c r="X985" s="296"/>
      <c r="Y985" s="296"/>
      <c r="Z985" s="296"/>
    </row>
    <row r="986">
      <c r="A986" s="296"/>
      <c r="B986" s="296"/>
      <c r="C986" s="296"/>
      <c r="D986" s="296"/>
      <c r="E986" s="296"/>
      <c r="F986" s="296"/>
      <c r="G986" s="296"/>
      <c r="H986" s="296"/>
      <c r="I986" s="296"/>
      <c r="J986" s="296"/>
      <c r="K986" s="296"/>
      <c r="L986" s="296"/>
      <c r="M986" s="296"/>
      <c r="N986" s="296"/>
      <c r="O986" s="296"/>
      <c r="P986" s="296"/>
      <c r="Q986" s="296"/>
      <c r="R986" s="296"/>
      <c r="S986" s="296"/>
      <c r="T986" s="296"/>
      <c r="U986" s="296"/>
      <c r="V986" s="296"/>
      <c r="W986" s="296"/>
      <c r="X986" s="296"/>
      <c r="Y986" s="296"/>
      <c r="Z986" s="296"/>
    </row>
    <row r="987">
      <c r="A987" s="296"/>
      <c r="B987" s="296"/>
      <c r="C987" s="296"/>
      <c r="D987" s="296"/>
      <c r="E987" s="296"/>
      <c r="F987" s="296"/>
      <c r="G987" s="296"/>
      <c r="H987" s="296"/>
      <c r="I987" s="296"/>
      <c r="J987" s="296"/>
      <c r="K987" s="296"/>
      <c r="L987" s="296"/>
      <c r="M987" s="296"/>
      <c r="N987" s="296"/>
      <c r="O987" s="296"/>
      <c r="P987" s="296"/>
      <c r="Q987" s="296"/>
      <c r="R987" s="296"/>
      <c r="S987" s="296"/>
      <c r="T987" s="296"/>
      <c r="U987" s="296"/>
      <c r="V987" s="296"/>
      <c r="W987" s="296"/>
      <c r="X987" s="296"/>
      <c r="Y987" s="296"/>
      <c r="Z987" s="296"/>
    </row>
    <row r="988">
      <c r="A988" s="296"/>
      <c r="B988" s="296"/>
      <c r="C988" s="296"/>
      <c r="D988" s="296"/>
      <c r="E988" s="296"/>
      <c r="F988" s="296"/>
      <c r="G988" s="296"/>
      <c r="H988" s="296"/>
      <c r="I988" s="296"/>
      <c r="J988" s="296"/>
      <c r="K988" s="296"/>
      <c r="L988" s="296"/>
      <c r="M988" s="296"/>
      <c r="N988" s="296"/>
      <c r="O988" s="296"/>
      <c r="P988" s="296"/>
      <c r="Q988" s="296"/>
      <c r="R988" s="296"/>
      <c r="S988" s="296"/>
      <c r="T988" s="296"/>
      <c r="U988" s="296"/>
      <c r="V988" s="296"/>
      <c r="W988" s="296"/>
      <c r="X988" s="296"/>
      <c r="Y988" s="296"/>
      <c r="Z988" s="296"/>
    </row>
    <row r="989">
      <c r="A989" s="296"/>
      <c r="B989" s="296"/>
      <c r="C989" s="296"/>
      <c r="D989" s="296"/>
      <c r="E989" s="296"/>
      <c r="F989" s="296"/>
      <c r="G989" s="296"/>
      <c r="H989" s="296"/>
      <c r="I989" s="296"/>
      <c r="J989" s="296"/>
      <c r="K989" s="296"/>
      <c r="L989" s="296"/>
      <c r="M989" s="296"/>
      <c r="N989" s="296"/>
      <c r="O989" s="296"/>
      <c r="P989" s="296"/>
      <c r="Q989" s="296"/>
      <c r="R989" s="296"/>
      <c r="S989" s="296"/>
      <c r="T989" s="296"/>
      <c r="U989" s="296"/>
      <c r="V989" s="296"/>
      <c r="W989" s="296"/>
      <c r="X989" s="296"/>
      <c r="Y989" s="296"/>
      <c r="Z989" s="296"/>
    </row>
    <row r="990">
      <c r="A990" s="296"/>
      <c r="B990" s="296"/>
      <c r="C990" s="296"/>
      <c r="D990" s="296"/>
      <c r="E990" s="296"/>
      <c r="F990" s="296"/>
      <c r="G990" s="296"/>
      <c r="H990" s="296"/>
      <c r="I990" s="296"/>
      <c r="J990" s="296"/>
      <c r="K990" s="296"/>
      <c r="L990" s="296"/>
      <c r="M990" s="296"/>
      <c r="N990" s="296"/>
      <c r="O990" s="296"/>
      <c r="P990" s="296"/>
      <c r="Q990" s="296"/>
      <c r="R990" s="296"/>
      <c r="S990" s="296"/>
      <c r="T990" s="296"/>
      <c r="U990" s="296"/>
      <c r="V990" s="296"/>
      <c r="W990" s="296"/>
      <c r="X990" s="296"/>
      <c r="Y990" s="296"/>
      <c r="Z990" s="296"/>
    </row>
    <row r="991">
      <c r="A991" s="296"/>
      <c r="B991" s="296"/>
      <c r="C991" s="296"/>
      <c r="D991" s="296"/>
      <c r="E991" s="296"/>
      <c r="F991" s="296"/>
      <c r="G991" s="296"/>
      <c r="H991" s="296"/>
      <c r="I991" s="296"/>
      <c r="J991" s="296"/>
      <c r="K991" s="296"/>
      <c r="L991" s="296"/>
      <c r="M991" s="296"/>
      <c r="N991" s="296"/>
      <c r="O991" s="296"/>
      <c r="P991" s="296"/>
      <c r="Q991" s="296"/>
      <c r="R991" s="296"/>
      <c r="S991" s="296"/>
      <c r="T991" s="296"/>
      <c r="U991" s="296"/>
      <c r="V991" s="296"/>
      <c r="W991" s="296"/>
      <c r="X991" s="296"/>
      <c r="Y991" s="296"/>
      <c r="Z991" s="296"/>
    </row>
    <row r="992">
      <c r="A992" s="296"/>
      <c r="B992" s="296"/>
      <c r="C992" s="296"/>
      <c r="D992" s="296"/>
      <c r="E992" s="296"/>
      <c r="F992" s="296"/>
      <c r="G992" s="296"/>
      <c r="H992" s="296"/>
      <c r="I992" s="296"/>
      <c r="J992" s="296"/>
      <c r="K992" s="296"/>
      <c r="L992" s="296"/>
      <c r="M992" s="296"/>
      <c r="N992" s="296"/>
      <c r="O992" s="296"/>
      <c r="P992" s="296"/>
      <c r="Q992" s="296"/>
      <c r="R992" s="296"/>
      <c r="S992" s="296"/>
      <c r="T992" s="296"/>
      <c r="U992" s="296"/>
      <c r="V992" s="296"/>
      <c r="W992" s="296"/>
      <c r="X992" s="296"/>
      <c r="Y992" s="296"/>
      <c r="Z992" s="296"/>
    </row>
    <row r="993">
      <c r="A993" s="296"/>
      <c r="B993" s="296"/>
      <c r="C993" s="296"/>
      <c r="D993" s="296"/>
      <c r="E993" s="296"/>
      <c r="F993" s="296"/>
      <c r="G993" s="296"/>
      <c r="H993" s="296"/>
      <c r="I993" s="296"/>
      <c r="J993" s="296"/>
      <c r="K993" s="296"/>
      <c r="L993" s="296"/>
      <c r="M993" s="296"/>
      <c r="N993" s="296"/>
      <c r="O993" s="296"/>
      <c r="P993" s="296"/>
      <c r="Q993" s="296"/>
      <c r="R993" s="296"/>
      <c r="S993" s="296"/>
      <c r="T993" s="296"/>
      <c r="U993" s="296"/>
      <c r="V993" s="296"/>
      <c r="W993" s="296"/>
      <c r="X993" s="296"/>
      <c r="Y993" s="296"/>
      <c r="Z993" s="296"/>
    </row>
    <row r="994">
      <c r="A994" s="296"/>
      <c r="B994" s="296"/>
      <c r="C994" s="296"/>
      <c r="D994" s="296"/>
      <c r="E994" s="296"/>
      <c r="F994" s="296"/>
      <c r="G994" s="296"/>
      <c r="H994" s="296"/>
      <c r="I994" s="296"/>
      <c r="J994" s="296"/>
      <c r="K994" s="296"/>
      <c r="L994" s="296"/>
      <c r="M994" s="296"/>
      <c r="N994" s="296"/>
      <c r="O994" s="296"/>
      <c r="P994" s="296"/>
      <c r="Q994" s="296"/>
      <c r="R994" s="296"/>
      <c r="S994" s="296"/>
      <c r="T994" s="296"/>
      <c r="U994" s="296"/>
      <c r="V994" s="296"/>
      <c r="W994" s="296"/>
      <c r="X994" s="296"/>
      <c r="Y994" s="296"/>
      <c r="Z994" s="296"/>
    </row>
    <row r="995">
      <c r="A995" s="296"/>
      <c r="B995" s="296"/>
      <c r="C995" s="296"/>
      <c r="D995" s="296"/>
      <c r="E995" s="296"/>
      <c r="F995" s="296"/>
      <c r="G995" s="296"/>
      <c r="H995" s="296"/>
      <c r="I995" s="296"/>
      <c r="J995" s="296"/>
      <c r="K995" s="296"/>
      <c r="L995" s="296"/>
      <c r="M995" s="296"/>
      <c r="N995" s="296"/>
      <c r="O995" s="296"/>
      <c r="P995" s="296"/>
      <c r="Q995" s="296"/>
      <c r="R995" s="296"/>
      <c r="S995" s="296"/>
      <c r="T995" s="296"/>
      <c r="U995" s="296"/>
      <c r="V995" s="296"/>
      <c r="W995" s="296"/>
      <c r="X995" s="296"/>
      <c r="Y995" s="296"/>
      <c r="Z995" s="296"/>
    </row>
    <row r="996">
      <c r="A996" s="296"/>
      <c r="B996" s="296"/>
      <c r="C996" s="296"/>
      <c r="D996" s="296"/>
      <c r="E996" s="296"/>
      <c r="F996" s="296"/>
      <c r="G996" s="296"/>
      <c r="H996" s="296"/>
      <c r="I996" s="296"/>
      <c r="J996" s="296"/>
      <c r="K996" s="296"/>
      <c r="L996" s="296"/>
      <c r="M996" s="296"/>
      <c r="N996" s="296"/>
      <c r="O996" s="296"/>
      <c r="P996" s="296"/>
      <c r="Q996" s="296"/>
      <c r="R996" s="296"/>
      <c r="S996" s="296"/>
      <c r="T996" s="296"/>
      <c r="U996" s="296"/>
      <c r="V996" s="296"/>
      <c r="W996" s="296"/>
      <c r="X996" s="296"/>
      <c r="Y996" s="296"/>
      <c r="Z996" s="296"/>
    </row>
    <row r="997">
      <c r="A997" s="296"/>
      <c r="B997" s="296"/>
      <c r="C997" s="296"/>
      <c r="D997" s="296"/>
      <c r="E997" s="296"/>
      <c r="F997" s="296"/>
      <c r="G997" s="296"/>
      <c r="H997" s="296"/>
      <c r="I997" s="296"/>
      <c r="J997" s="296"/>
      <c r="K997" s="296"/>
      <c r="L997" s="296"/>
      <c r="M997" s="296"/>
      <c r="N997" s="296"/>
      <c r="O997" s="296"/>
      <c r="P997" s="296"/>
      <c r="Q997" s="296"/>
      <c r="R997" s="296"/>
      <c r="S997" s="296"/>
      <c r="T997" s="296"/>
      <c r="U997" s="296"/>
      <c r="V997" s="296"/>
      <c r="W997" s="296"/>
      <c r="X997" s="296"/>
      <c r="Y997" s="296"/>
      <c r="Z997" s="296"/>
    </row>
    <row r="998">
      <c r="A998" s="296"/>
      <c r="B998" s="296"/>
      <c r="C998" s="296"/>
      <c r="D998" s="296"/>
      <c r="E998" s="296"/>
      <c r="F998" s="296"/>
      <c r="G998" s="296"/>
      <c r="H998" s="296"/>
      <c r="I998" s="296"/>
      <c r="J998" s="296"/>
      <c r="K998" s="296"/>
      <c r="L998" s="296"/>
      <c r="M998" s="296"/>
      <c r="N998" s="296"/>
      <c r="O998" s="296"/>
      <c r="P998" s="296"/>
      <c r="Q998" s="296"/>
      <c r="R998" s="296"/>
      <c r="S998" s="296"/>
      <c r="T998" s="296"/>
      <c r="U998" s="296"/>
      <c r="V998" s="296"/>
      <c r="W998" s="296"/>
      <c r="X998" s="296"/>
      <c r="Y998" s="296"/>
      <c r="Z998" s="296"/>
    </row>
    <row r="999">
      <c r="A999" s="296"/>
      <c r="B999" s="296"/>
      <c r="C999" s="296"/>
      <c r="D999" s="296"/>
      <c r="E999" s="296"/>
      <c r="F999" s="296"/>
      <c r="G999" s="296"/>
      <c r="H999" s="296"/>
      <c r="I999" s="296"/>
      <c r="J999" s="296"/>
      <c r="K999" s="296"/>
      <c r="L999" s="296"/>
      <c r="M999" s="296"/>
      <c r="N999" s="296"/>
      <c r="O999" s="296"/>
      <c r="P999" s="296"/>
      <c r="Q999" s="296"/>
      <c r="R999" s="296"/>
      <c r="S999" s="296"/>
      <c r="T999" s="296"/>
      <c r="U999" s="296"/>
      <c r="V999" s="296"/>
      <c r="W999" s="296"/>
      <c r="X999" s="296"/>
      <c r="Y999" s="296"/>
      <c r="Z999" s="296"/>
    </row>
    <row r="1000">
      <c r="A1000" s="296"/>
      <c r="B1000" s="296"/>
      <c r="C1000" s="296"/>
      <c r="D1000" s="296"/>
      <c r="E1000" s="296"/>
      <c r="F1000" s="296"/>
      <c r="G1000" s="296"/>
      <c r="H1000" s="296"/>
      <c r="I1000" s="296"/>
      <c r="J1000" s="296"/>
      <c r="K1000" s="296"/>
      <c r="L1000" s="296"/>
      <c r="M1000" s="296"/>
      <c r="N1000" s="296"/>
      <c r="O1000" s="296"/>
      <c r="P1000" s="296"/>
      <c r="Q1000" s="296"/>
      <c r="R1000" s="296"/>
      <c r="S1000" s="296"/>
      <c r="T1000" s="296"/>
      <c r="U1000" s="296"/>
      <c r="V1000" s="296"/>
      <c r="W1000" s="296"/>
      <c r="X1000" s="296"/>
      <c r="Y1000" s="296"/>
      <c r="Z1000" s="296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1.63"/>
    <col customWidth="1" min="13" max="13" width="11.25"/>
    <col hidden="1" min="15" max="18" width="12.63"/>
  </cols>
  <sheetData>
    <row r="1">
      <c r="A1" s="297"/>
      <c r="B1" s="297"/>
      <c r="C1" s="298" t="s">
        <v>25243</v>
      </c>
      <c r="D1" s="299" t="s">
        <v>25244</v>
      </c>
      <c r="E1" s="299" t="s">
        <v>25245</v>
      </c>
      <c r="F1" s="299" t="s">
        <v>25246</v>
      </c>
      <c r="G1" s="299" t="s">
        <v>25247</v>
      </c>
      <c r="H1" s="299" t="s">
        <v>25248</v>
      </c>
      <c r="I1" s="299" t="s">
        <v>25249</v>
      </c>
      <c r="J1" s="299" t="s">
        <v>25250</v>
      </c>
      <c r="K1" s="300" t="s">
        <v>25251</v>
      </c>
      <c r="L1" s="301" t="s">
        <v>25252</v>
      </c>
      <c r="M1" s="302" t="s">
        <v>25253</v>
      </c>
      <c r="N1" s="303" t="s">
        <v>25254</v>
      </c>
      <c r="O1" s="304" t="s">
        <v>25255</v>
      </c>
      <c r="P1" s="299" t="s">
        <v>25256</v>
      </c>
      <c r="Q1" s="301" t="s">
        <v>25257</v>
      </c>
      <c r="R1" s="301" t="s">
        <v>25258</v>
      </c>
    </row>
    <row r="2">
      <c r="A2" s="140">
        <v>1.0</v>
      </c>
      <c r="B2" s="140" t="s">
        <v>25259</v>
      </c>
      <c r="C2" s="305">
        <v>12.5</v>
      </c>
      <c r="D2" s="140"/>
      <c r="E2" s="140"/>
      <c r="F2" s="140"/>
      <c r="G2" s="140"/>
      <c r="H2" s="140"/>
      <c r="I2" s="306"/>
      <c r="J2" s="140">
        <f t="shared" ref="J2:J12" si="1">D2+E2+F2+G2+H2</f>
        <v>0</v>
      </c>
      <c r="K2" s="307">
        <v>5.0</v>
      </c>
      <c r="L2" s="141">
        <f t="shared" ref="L2:L4" si="2">J2-K2</f>
        <v>-5</v>
      </c>
      <c r="M2" s="308">
        <f t="shared" ref="M2:M12" si="3">(L2*C2)-N2</f>
        <v>-62.5</v>
      </c>
      <c r="N2" s="309"/>
      <c r="O2" s="310"/>
      <c r="P2" s="311"/>
      <c r="Q2" s="312"/>
      <c r="R2" s="312"/>
    </row>
    <row r="3">
      <c r="A3" s="140">
        <v>2.0</v>
      </c>
      <c r="B3" s="140" t="s">
        <v>25260</v>
      </c>
      <c r="C3" s="313">
        <v>12.0</v>
      </c>
      <c r="D3" s="314"/>
      <c r="E3" s="314"/>
      <c r="F3" s="314"/>
      <c r="G3" s="314"/>
      <c r="H3" s="314"/>
      <c r="I3" s="314"/>
      <c r="J3" s="314">
        <f t="shared" si="1"/>
        <v>0</v>
      </c>
      <c r="K3" s="315"/>
      <c r="L3" s="316">
        <f t="shared" si="2"/>
        <v>0</v>
      </c>
      <c r="M3" s="317">
        <f t="shared" si="3"/>
        <v>0</v>
      </c>
      <c r="N3" s="314"/>
      <c r="O3" s="310"/>
      <c r="P3" s="311"/>
      <c r="Q3" s="312"/>
      <c r="R3" s="312"/>
    </row>
    <row r="4">
      <c r="A4" s="140">
        <v>3.0</v>
      </c>
      <c r="B4" s="140"/>
      <c r="C4" s="313"/>
      <c r="D4" s="314"/>
      <c r="E4" s="314"/>
      <c r="F4" s="314"/>
      <c r="G4" s="314"/>
      <c r="H4" s="314"/>
      <c r="I4" s="314"/>
      <c r="J4" s="314">
        <f t="shared" si="1"/>
        <v>0</v>
      </c>
      <c r="K4" s="315"/>
      <c r="L4" s="316">
        <f t="shared" si="2"/>
        <v>0</v>
      </c>
      <c r="M4" s="317">
        <f t="shared" si="3"/>
        <v>0</v>
      </c>
      <c r="N4" s="318"/>
      <c r="O4" s="310"/>
      <c r="P4" s="311"/>
      <c r="Q4" s="312"/>
      <c r="R4" s="312"/>
    </row>
    <row r="5">
      <c r="A5" s="140">
        <v>4.0</v>
      </c>
      <c r="B5" s="140" t="s">
        <v>25261</v>
      </c>
      <c r="C5" s="313">
        <v>12.0</v>
      </c>
      <c r="D5" s="314"/>
      <c r="E5" s="314"/>
      <c r="F5" s="314"/>
      <c r="G5" s="314"/>
      <c r="H5" s="314"/>
      <c r="I5" s="318"/>
      <c r="J5" s="314">
        <f t="shared" si="1"/>
        <v>0</v>
      </c>
      <c r="K5" s="316">
        <v>4.5</v>
      </c>
      <c r="L5" s="316">
        <f>(J5-K5)-20</f>
        <v>-24.5</v>
      </c>
      <c r="M5" s="319">
        <f t="shared" si="3"/>
        <v>-294</v>
      </c>
      <c r="N5" s="314"/>
      <c r="O5" s="310"/>
      <c r="P5" s="311"/>
      <c r="Q5" s="312"/>
      <c r="R5" s="312"/>
    </row>
    <row r="6">
      <c r="A6" s="140">
        <v>5.0</v>
      </c>
      <c r="B6" s="140" t="s">
        <v>1284</v>
      </c>
      <c r="C6" s="320">
        <v>9.0</v>
      </c>
      <c r="D6" s="321"/>
      <c r="E6" s="321"/>
      <c r="F6" s="321"/>
      <c r="G6" s="321"/>
      <c r="H6" s="321"/>
      <c r="I6" s="322"/>
      <c r="J6" s="321">
        <f t="shared" si="1"/>
        <v>0</v>
      </c>
      <c r="K6" s="323">
        <v>5.0</v>
      </c>
      <c r="L6" s="324">
        <f t="shared" ref="L6:L8" si="4">J6-K6</f>
        <v>-5</v>
      </c>
      <c r="M6" s="319">
        <f t="shared" si="3"/>
        <v>-45</v>
      </c>
      <c r="N6" s="321"/>
      <c r="O6" s="310"/>
      <c r="P6" s="311"/>
      <c r="Q6" s="312"/>
      <c r="R6" s="312"/>
    </row>
    <row r="7">
      <c r="A7" s="140">
        <v>6.0</v>
      </c>
      <c r="B7" s="140"/>
      <c r="C7" s="305">
        <v>9.0</v>
      </c>
      <c r="D7" s="321"/>
      <c r="E7" s="321"/>
      <c r="F7" s="321"/>
      <c r="G7" s="321"/>
      <c r="H7" s="321"/>
      <c r="I7" s="325"/>
      <c r="J7" s="321">
        <f t="shared" si="1"/>
        <v>0</v>
      </c>
      <c r="K7" s="326" t="s">
        <v>25262</v>
      </c>
      <c r="L7" s="324">
        <f t="shared" si="4"/>
        <v>-5</v>
      </c>
      <c r="M7" s="319">
        <f t="shared" si="3"/>
        <v>-45</v>
      </c>
      <c r="N7" s="321"/>
      <c r="O7" s="310"/>
      <c r="P7" s="311"/>
      <c r="Q7" s="312"/>
      <c r="R7" s="312"/>
    </row>
    <row r="8">
      <c r="A8" s="140">
        <v>7.0</v>
      </c>
      <c r="B8" s="327"/>
      <c r="C8" s="328"/>
      <c r="D8" s="327"/>
      <c r="E8" s="327"/>
      <c r="F8" s="327"/>
      <c r="G8" s="327"/>
      <c r="H8" s="327"/>
      <c r="I8" s="329"/>
      <c r="J8" s="140">
        <f t="shared" si="1"/>
        <v>0</v>
      </c>
      <c r="K8" s="330">
        <v>1.5</v>
      </c>
      <c r="L8" s="141">
        <f t="shared" si="4"/>
        <v>-1.5</v>
      </c>
      <c r="M8" s="331">
        <f t="shared" si="3"/>
        <v>0</v>
      </c>
      <c r="N8" s="332"/>
      <c r="O8" s="333"/>
      <c r="P8" s="334"/>
      <c r="Q8" s="335"/>
      <c r="R8" s="335"/>
    </row>
    <row r="9">
      <c r="A9" s="140">
        <v>8.0</v>
      </c>
      <c r="B9" s="140" t="s">
        <v>25263</v>
      </c>
      <c r="C9" s="313">
        <v>9.0</v>
      </c>
      <c r="D9" s="314">
        <v>10.0</v>
      </c>
      <c r="E9" s="314">
        <v>10.0</v>
      </c>
      <c r="F9" s="314">
        <v>10.0</v>
      </c>
      <c r="G9" s="314">
        <v>9.0</v>
      </c>
      <c r="H9" s="314">
        <v>8.0</v>
      </c>
      <c r="I9" s="318"/>
      <c r="J9" s="314">
        <f t="shared" si="1"/>
        <v>47</v>
      </c>
      <c r="K9" s="315">
        <v>5.0</v>
      </c>
      <c r="L9" s="316">
        <f>(J9-K9)-20</f>
        <v>22</v>
      </c>
      <c r="M9" s="319">
        <f t="shared" si="3"/>
        <v>198</v>
      </c>
      <c r="N9" s="314"/>
      <c r="O9" s="310"/>
      <c r="P9" s="311"/>
      <c r="Q9" s="312"/>
      <c r="R9" s="312"/>
    </row>
    <row r="10">
      <c r="A10" s="140">
        <v>9.0</v>
      </c>
      <c r="B10" s="140" t="s">
        <v>25264</v>
      </c>
      <c r="C10" s="313">
        <v>9.0</v>
      </c>
      <c r="D10" s="314">
        <v>10.0</v>
      </c>
      <c r="E10" s="314">
        <v>10.0</v>
      </c>
      <c r="F10" s="314">
        <v>10.0</v>
      </c>
      <c r="G10" s="314">
        <v>5.0</v>
      </c>
      <c r="H10" s="314">
        <v>7.0</v>
      </c>
      <c r="I10" s="314"/>
      <c r="J10" s="314">
        <f t="shared" si="1"/>
        <v>42</v>
      </c>
      <c r="K10" s="315">
        <v>4.5</v>
      </c>
      <c r="L10" s="316">
        <f t="shared" ref="L10:L12" si="5">J10-K10</f>
        <v>37.5</v>
      </c>
      <c r="M10" s="319">
        <f t="shared" si="3"/>
        <v>337.5</v>
      </c>
      <c r="N10" s="314"/>
      <c r="O10" s="310"/>
      <c r="P10" s="311"/>
      <c r="Q10" s="312"/>
      <c r="R10" s="312"/>
    </row>
    <row r="11">
      <c r="A11" s="140">
        <v>10.0</v>
      </c>
      <c r="B11" s="140" t="s">
        <v>25265</v>
      </c>
      <c r="C11" s="313">
        <v>9.0</v>
      </c>
      <c r="D11" s="314">
        <v>9.0</v>
      </c>
      <c r="E11" s="314">
        <v>9.0</v>
      </c>
      <c r="F11" s="314">
        <v>9.0</v>
      </c>
      <c r="G11" s="314">
        <v>9.0</v>
      </c>
      <c r="H11" s="314">
        <v>8.0</v>
      </c>
      <c r="I11" s="318"/>
      <c r="J11" s="314">
        <f t="shared" si="1"/>
        <v>44</v>
      </c>
      <c r="K11" s="315">
        <v>5.0</v>
      </c>
      <c r="L11" s="316">
        <f t="shared" si="5"/>
        <v>39</v>
      </c>
      <c r="M11" s="317">
        <f t="shared" si="3"/>
        <v>351</v>
      </c>
      <c r="N11" s="314"/>
      <c r="O11" s="310"/>
      <c r="P11" s="311"/>
      <c r="Q11" s="312"/>
      <c r="R11" s="312"/>
    </row>
    <row r="12">
      <c r="A12" s="140">
        <v>11.0</v>
      </c>
      <c r="B12" s="140" t="s">
        <v>25266</v>
      </c>
      <c r="C12" s="313">
        <v>9.0</v>
      </c>
      <c r="D12" s="314"/>
      <c r="E12" s="314"/>
      <c r="F12" s="314"/>
      <c r="G12" s="314"/>
      <c r="H12" s="314"/>
      <c r="I12" s="318"/>
      <c r="J12" s="314">
        <f t="shared" si="1"/>
        <v>0</v>
      </c>
      <c r="K12" s="316">
        <v>4.5</v>
      </c>
      <c r="L12" s="316">
        <f t="shared" si="5"/>
        <v>-4.5</v>
      </c>
      <c r="M12" s="317">
        <f t="shared" si="3"/>
        <v>-40.5</v>
      </c>
      <c r="N12" s="314"/>
      <c r="O12" s="310"/>
      <c r="P12" s="311"/>
      <c r="Q12" s="312"/>
      <c r="R12" s="312"/>
    </row>
    <row r="13">
      <c r="A13" s="140"/>
      <c r="B13" s="140" t="s">
        <v>25267</v>
      </c>
      <c r="C13" s="313"/>
      <c r="D13" s="314"/>
      <c r="E13" s="314"/>
      <c r="F13" s="314"/>
      <c r="G13" s="314"/>
      <c r="H13" s="314"/>
      <c r="I13" s="318"/>
      <c r="J13" s="314"/>
      <c r="K13" s="316"/>
      <c r="L13" s="316"/>
      <c r="M13" s="317"/>
      <c r="N13" s="314"/>
      <c r="O13" s="310"/>
      <c r="P13" s="311"/>
      <c r="Q13" s="312"/>
      <c r="R13" s="312"/>
    </row>
    <row r="14">
      <c r="A14" s="306"/>
      <c r="B14" s="336"/>
      <c r="C14" s="337"/>
      <c r="D14" s="336"/>
      <c r="E14" s="336"/>
      <c r="F14" s="336"/>
      <c r="G14" s="336"/>
      <c r="H14" s="338"/>
      <c r="I14" s="336">
        <f>302+122+342+125+168-345</f>
        <v>714</v>
      </c>
      <c r="J14" s="336">
        <f>sum(J2:J13)</f>
        <v>133</v>
      </c>
      <c r="K14" s="339"/>
      <c r="L14" s="340">
        <f>SUM(L2:L13)</f>
        <v>53</v>
      </c>
      <c r="M14" s="341">
        <f t="shared" ref="M14:N14" si="6">sum(M2:M13)</f>
        <v>399.5</v>
      </c>
      <c r="N14" s="341">
        <f t="shared" si="6"/>
        <v>0</v>
      </c>
      <c r="O14" s="342">
        <v>0.3</v>
      </c>
      <c r="P14" s="343">
        <f>(M14/O14)</f>
        <v>1331.666667</v>
      </c>
      <c r="Q14" s="312">
        <f>P14/225</f>
        <v>5.918518519</v>
      </c>
      <c r="R14" s="312">
        <f>Q14/5</f>
        <v>1.183703704</v>
      </c>
    </row>
  </sheetData>
  <conditionalFormatting sqref="M1:M14 N14">
    <cfRule type="notContainsBlanks" dxfId="0" priority="1">
      <formula>LEN(TRIM(M1))&gt;0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3.25"/>
  </cols>
  <sheetData>
    <row r="1">
      <c r="A1" s="344"/>
      <c r="B1" s="344"/>
      <c r="C1" s="344"/>
      <c r="D1" s="344"/>
      <c r="E1" s="344"/>
      <c r="F1" s="344"/>
      <c r="G1" s="344"/>
      <c r="H1" s="344"/>
      <c r="I1" s="344"/>
      <c r="J1" s="305"/>
    </row>
    <row r="2">
      <c r="A2" s="344"/>
      <c r="B2" s="344"/>
      <c r="C2" s="344"/>
      <c r="D2" s="344"/>
      <c r="E2" s="344"/>
      <c r="F2" s="344"/>
      <c r="G2" s="344"/>
      <c r="H2" s="344"/>
      <c r="I2" s="344"/>
      <c r="J2" s="305"/>
    </row>
    <row r="3">
      <c r="A3" s="344"/>
      <c r="B3" s="344"/>
      <c r="C3" s="344"/>
      <c r="D3" s="344"/>
      <c r="E3" s="344"/>
      <c r="F3" s="344"/>
      <c r="G3" s="344"/>
      <c r="H3" s="344"/>
      <c r="I3" s="345"/>
      <c r="J3" s="305"/>
    </row>
    <row r="4">
      <c r="A4" s="346"/>
      <c r="B4" s="346"/>
      <c r="C4" s="346"/>
      <c r="D4" s="346"/>
      <c r="E4" s="346"/>
      <c r="F4" s="347"/>
      <c r="G4" s="347"/>
      <c r="H4" s="347"/>
      <c r="I4" s="347"/>
      <c r="J4" s="347"/>
    </row>
    <row r="5">
      <c r="A5" s="344"/>
      <c r="B5" s="305"/>
      <c r="C5" s="305"/>
      <c r="D5" s="344"/>
      <c r="E5" s="305"/>
      <c r="F5" s="305"/>
      <c r="G5" s="305"/>
      <c r="H5" s="305"/>
      <c r="I5" s="305"/>
      <c r="J5" s="305"/>
    </row>
    <row r="6">
      <c r="A6" s="305"/>
      <c r="B6" s="141"/>
      <c r="C6" s="305"/>
      <c r="D6" s="344"/>
      <c r="E6" s="305"/>
      <c r="F6" s="305"/>
      <c r="G6" s="305"/>
      <c r="H6" s="305"/>
      <c r="I6" s="305"/>
      <c r="J6" s="305"/>
    </row>
    <row r="7">
      <c r="A7" s="305"/>
      <c r="B7" s="141"/>
      <c r="C7" s="305"/>
      <c r="D7" s="344"/>
      <c r="E7" s="305"/>
      <c r="F7" s="305"/>
      <c r="G7" s="305"/>
      <c r="H7" s="305"/>
      <c r="I7" s="305"/>
      <c r="J7" s="305"/>
    </row>
    <row r="8">
      <c r="A8" s="305"/>
      <c r="B8" s="141"/>
      <c r="C8" s="305"/>
      <c r="D8" s="344"/>
      <c r="E8" s="305"/>
      <c r="F8" s="305"/>
      <c r="G8" s="305"/>
      <c r="H8" s="305"/>
      <c r="I8" s="305"/>
      <c r="J8" s="305"/>
    </row>
    <row r="9">
      <c r="A9" s="305"/>
      <c r="B9" s="141"/>
      <c r="C9" s="344"/>
      <c r="D9" s="344"/>
      <c r="E9" s="305"/>
      <c r="F9" s="305"/>
      <c r="G9" s="305"/>
      <c r="H9" s="305"/>
      <c r="I9" s="305"/>
      <c r="J9" s="305"/>
    </row>
    <row r="10">
      <c r="A10" s="344"/>
      <c r="B10" s="141"/>
      <c r="C10" s="344"/>
      <c r="D10" s="344"/>
      <c r="E10" s="305"/>
      <c r="F10" s="305"/>
      <c r="G10" s="305"/>
      <c r="H10" s="305"/>
      <c r="I10" s="305"/>
      <c r="J10" s="305"/>
    </row>
    <row r="11">
      <c r="A11" s="344"/>
      <c r="B11" s="305"/>
      <c r="C11" s="344"/>
      <c r="D11" s="344"/>
      <c r="E11" s="305"/>
      <c r="F11" s="305"/>
      <c r="G11" s="305"/>
      <c r="H11" s="305"/>
      <c r="I11" s="305"/>
      <c r="J11" s="305"/>
    </row>
    <row r="12">
      <c r="A12" s="344"/>
      <c r="B12" s="305"/>
      <c r="C12" s="344"/>
      <c r="D12" s="344"/>
      <c r="E12" s="344"/>
      <c r="F12" s="305"/>
      <c r="G12" s="305"/>
      <c r="H12" s="305"/>
      <c r="I12" s="305"/>
      <c r="J12" s="305"/>
    </row>
    <row r="13">
      <c r="A13" s="344"/>
      <c r="B13" s="305"/>
      <c r="C13" s="344"/>
      <c r="D13" s="344"/>
      <c r="E13" s="344"/>
      <c r="F13" s="305"/>
      <c r="G13" s="305"/>
      <c r="H13" s="305"/>
      <c r="I13" s="305"/>
      <c r="J13" s="305"/>
    </row>
    <row r="14">
      <c r="A14" s="344"/>
      <c r="B14" s="305"/>
      <c r="C14" s="344"/>
      <c r="D14" s="344"/>
      <c r="E14" s="344"/>
      <c r="F14" s="305"/>
      <c r="G14" s="305"/>
      <c r="H14" s="305"/>
      <c r="I14" s="305"/>
      <c r="J14" s="305"/>
    </row>
    <row r="15">
      <c r="A15" s="344"/>
      <c r="B15" s="305"/>
      <c r="C15" s="344"/>
      <c r="D15" s="344"/>
      <c r="E15" s="344"/>
      <c r="F15" s="305"/>
      <c r="G15" s="305"/>
      <c r="H15" s="305"/>
      <c r="I15" s="305"/>
      <c r="J15" s="305"/>
    </row>
    <row r="16">
      <c r="A16" s="344"/>
      <c r="B16" s="305"/>
      <c r="C16" s="344"/>
      <c r="D16" s="344"/>
      <c r="E16" s="344"/>
      <c r="F16" s="305"/>
      <c r="G16" s="305"/>
      <c r="H16" s="305"/>
      <c r="I16" s="344"/>
      <c r="J16" s="344"/>
    </row>
    <row r="17">
      <c r="A17" s="344"/>
      <c r="B17" s="305"/>
      <c r="C17" s="344"/>
      <c r="D17" s="344"/>
      <c r="E17" s="344"/>
      <c r="F17" s="305"/>
      <c r="G17" s="305"/>
      <c r="H17" s="305"/>
      <c r="I17" s="344"/>
      <c r="J17" s="344"/>
    </row>
    <row r="18">
      <c r="A18" s="344"/>
      <c r="B18" s="305"/>
      <c r="C18" s="344"/>
      <c r="D18" s="344"/>
      <c r="E18" s="344"/>
      <c r="F18" s="305"/>
      <c r="G18" s="305"/>
      <c r="H18" s="305"/>
      <c r="I18" s="344"/>
      <c r="J18" s="344"/>
    </row>
    <row r="19">
      <c r="A19" s="344"/>
      <c r="B19" s="305"/>
      <c r="C19" s="344"/>
      <c r="D19" s="344"/>
      <c r="E19" s="344"/>
      <c r="F19" s="305"/>
      <c r="G19" s="305"/>
      <c r="H19" s="305"/>
      <c r="I19" s="344"/>
      <c r="J19" s="344"/>
    </row>
    <row r="20">
      <c r="A20" s="344"/>
      <c r="B20" s="344"/>
      <c r="C20" s="344"/>
      <c r="D20" s="344"/>
      <c r="E20" s="344"/>
      <c r="F20" s="305"/>
      <c r="G20" s="305"/>
      <c r="H20" s="305"/>
      <c r="I20" s="344"/>
      <c r="J20" s="344"/>
    </row>
    <row r="21">
      <c r="A21" s="344"/>
      <c r="B21" s="344"/>
      <c r="C21" s="344"/>
      <c r="D21" s="344"/>
      <c r="E21" s="344"/>
      <c r="F21" s="305"/>
      <c r="G21" s="344"/>
      <c r="H21" s="344"/>
      <c r="I21" s="344"/>
      <c r="J21" s="344"/>
    </row>
    <row r="22">
      <c r="A22" s="344"/>
      <c r="B22" s="344"/>
      <c r="C22" s="344"/>
      <c r="D22" s="344"/>
      <c r="E22" s="344"/>
      <c r="F22" s="305"/>
      <c r="G22" s="344"/>
      <c r="H22" s="344"/>
      <c r="I22" s="344"/>
      <c r="J22" s="344"/>
    </row>
    <row r="23">
      <c r="A23" s="344"/>
      <c r="B23" s="344"/>
      <c r="C23" s="344"/>
      <c r="D23" s="344"/>
      <c r="E23" s="344"/>
      <c r="F23" s="305"/>
      <c r="G23" s="344"/>
      <c r="H23" s="344"/>
      <c r="I23" s="344"/>
      <c r="J23" s="344"/>
    </row>
    <row r="24">
      <c r="A24" s="344"/>
      <c r="B24" s="344"/>
      <c r="C24" s="344"/>
      <c r="D24" s="344"/>
      <c r="E24" s="344"/>
      <c r="F24" s="344"/>
      <c r="G24" s="344"/>
      <c r="H24" s="305"/>
      <c r="I24" s="344"/>
      <c r="J24" s="305"/>
    </row>
    <row r="25">
      <c r="A25" s="344"/>
      <c r="B25" s="344"/>
      <c r="C25" s="344"/>
      <c r="D25" s="344"/>
      <c r="E25" s="305"/>
      <c r="F25" s="344"/>
      <c r="G25" s="344"/>
      <c r="H25" s="305"/>
      <c r="J25" s="305"/>
    </row>
    <row r="26">
      <c r="A26" s="344"/>
      <c r="B26" s="344"/>
      <c r="C26" s="344"/>
      <c r="D26" s="344"/>
      <c r="E26" s="344"/>
      <c r="F26" s="344"/>
      <c r="G26" s="344"/>
      <c r="H26" s="305"/>
      <c r="I26" s="344"/>
      <c r="J26" s="305"/>
    </row>
    <row r="27">
      <c r="A27" s="344"/>
      <c r="B27" s="344"/>
      <c r="C27" s="344"/>
      <c r="D27" s="344"/>
      <c r="E27" s="344"/>
      <c r="F27" s="344"/>
      <c r="G27" s="344"/>
      <c r="H27" s="344"/>
      <c r="I27" s="344"/>
      <c r="J27" s="305"/>
    </row>
    <row r="28">
      <c r="A28" s="344"/>
      <c r="B28" s="344"/>
      <c r="C28" s="344"/>
      <c r="D28" s="344"/>
      <c r="E28" s="344"/>
      <c r="F28" s="344"/>
      <c r="G28" s="344"/>
      <c r="H28" s="344"/>
      <c r="I28" s="344"/>
      <c r="J28" s="305"/>
    </row>
    <row r="29">
      <c r="A29" s="344"/>
      <c r="B29" s="344"/>
      <c r="C29" s="344"/>
      <c r="D29" s="344"/>
      <c r="E29" s="344"/>
      <c r="F29" s="305"/>
      <c r="G29" s="344"/>
      <c r="H29" s="344"/>
      <c r="I29" s="344"/>
      <c r="J29" s="305"/>
    </row>
    <row r="30">
      <c r="A30" s="344"/>
      <c r="B30" s="344"/>
      <c r="C30" s="344"/>
      <c r="D30" s="344"/>
      <c r="E30" s="344"/>
      <c r="F30" s="344"/>
      <c r="G30" s="344"/>
      <c r="H30" s="344"/>
      <c r="I30" s="344"/>
      <c r="J30" s="305"/>
    </row>
    <row r="31">
      <c r="A31" s="344"/>
      <c r="B31" s="344"/>
      <c r="C31" s="344"/>
      <c r="D31" s="344"/>
      <c r="E31" s="344"/>
      <c r="F31" s="344"/>
      <c r="G31" s="344"/>
      <c r="H31" s="344"/>
      <c r="I31" s="344"/>
      <c r="J31" s="305"/>
    </row>
    <row r="32">
      <c r="A32" s="344"/>
      <c r="B32" s="344"/>
      <c r="C32" s="344"/>
      <c r="D32" s="344"/>
      <c r="E32" s="344"/>
      <c r="F32" s="344"/>
      <c r="G32" s="344"/>
      <c r="H32" s="344"/>
      <c r="I32" s="344"/>
      <c r="J32" s="305"/>
    </row>
    <row r="33">
      <c r="A33" s="344"/>
      <c r="B33" s="344"/>
      <c r="C33" s="344"/>
      <c r="D33" s="344"/>
      <c r="E33" s="344"/>
      <c r="F33" s="344"/>
      <c r="G33" s="344"/>
      <c r="H33" s="344"/>
      <c r="I33" s="344"/>
      <c r="J33" s="305"/>
    </row>
    <row r="34">
      <c r="A34" s="344"/>
      <c r="B34" s="344"/>
      <c r="C34" s="344"/>
      <c r="D34" s="344"/>
      <c r="E34" s="344"/>
      <c r="F34" s="344"/>
      <c r="G34" s="344"/>
      <c r="H34" s="344"/>
      <c r="I34" s="344"/>
      <c r="J34" s="305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8"/>
      <c r="B1" s="349"/>
    </row>
    <row r="2">
      <c r="A2" s="350" t="s">
        <v>25268</v>
      </c>
      <c r="B2" s="351" t="s">
        <v>20653</v>
      </c>
    </row>
    <row r="3">
      <c r="A3" s="352">
        <v>4197.0</v>
      </c>
      <c r="B3" s="353" t="s">
        <v>25269</v>
      </c>
    </row>
    <row r="4">
      <c r="A4" s="352">
        <v>8648.0</v>
      </c>
      <c r="B4" s="353" t="s">
        <v>25270</v>
      </c>
    </row>
    <row r="5">
      <c r="A5" s="352">
        <v>691.0</v>
      </c>
      <c r="B5" s="353" t="s">
        <v>25271</v>
      </c>
    </row>
    <row r="6">
      <c r="A6" s="352">
        <v>1783.0</v>
      </c>
      <c r="B6" s="353" t="s">
        <v>25272</v>
      </c>
    </row>
    <row r="7">
      <c r="A7" s="352">
        <v>7263.0</v>
      </c>
      <c r="B7" s="353" t="s">
        <v>25273</v>
      </c>
    </row>
    <row r="8">
      <c r="A8" s="352">
        <v>7795.0</v>
      </c>
      <c r="B8" s="353" t="s">
        <v>25274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63"/>
    <col hidden="1" min="2" max="3" width="12.63"/>
    <col customWidth="1" hidden="1" min="4" max="4" width="10.75"/>
    <col customWidth="1" hidden="1" min="5" max="5" width="13.0"/>
    <col customWidth="1" min="6" max="6" width="21.0"/>
    <col customWidth="1" min="7" max="7" width="41.13"/>
    <col customWidth="1" min="8" max="8" width="13.5"/>
    <col customWidth="1" min="9" max="9" width="14.25"/>
    <col customWidth="1" min="10" max="10" width="16.75"/>
    <col customWidth="1" min="11" max="11" width="27.25"/>
    <col customWidth="1" min="12" max="12" width="18.38"/>
    <col customWidth="1" min="13" max="13" width="13.25"/>
    <col customWidth="1" min="14" max="16" width="15.75"/>
  </cols>
  <sheetData>
    <row r="1">
      <c r="A1" s="354" t="s">
        <v>25275</v>
      </c>
      <c r="B1" s="355" t="s">
        <v>25276</v>
      </c>
      <c r="C1" s="355" t="s">
        <v>0</v>
      </c>
      <c r="D1" s="355" t="s">
        <v>25277</v>
      </c>
      <c r="E1" s="355" t="s">
        <v>25278</v>
      </c>
      <c r="F1" s="355" t="s">
        <v>25279</v>
      </c>
      <c r="G1" s="356" t="s">
        <v>25280</v>
      </c>
      <c r="H1" s="357" t="s">
        <v>25281</v>
      </c>
      <c r="I1" s="355" t="s">
        <v>5</v>
      </c>
      <c r="J1" s="358" t="s">
        <v>25282</v>
      </c>
      <c r="K1" s="355" t="s">
        <v>3</v>
      </c>
      <c r="L1" s="359" t="s">
        <v>25283</v>
      </c>
      <c r="M1" s="355" t="s">
        <v>6</v>
      </c>
      <c r="N1" s="355" t="s">
        <v>25284</v>
      </c>
      <c r="O1" s="355" t="s">
        <v>7</v>
      </c>
      <c r="P1" s="355" t="s">
        <v>25285</v>
      </c>
    </row>
    <row r="2">
      <c r="A2" s="238" t="s">
        <v>20709</v>
      </c>
      <c r="B2" s="238" t="s">
        <v>25286</v>
      </c>
      <c r="C2" s="238">
        <v>8.0</v>
      </c>
      <c r="D2" s="238"/>
      <c r="E2" s="238" t="s">
        <v>25287</v>
      </c>
      <c r="F2" s="238" t="s">
        <v>25288</v>
      </c>
      <c r="G2" s="360"/>
      <c r="H2" s="361"/>
      <c r="I2" s="362"/>
      <c r="J2" s="362"/>
      <c r="K2" s="238"/>
      <c r="L2" s="363"/>
      <c r="M2" s="238"/>
      <c r="N2" s="238"/>
      <c r="O2" s="238"/>
      <c r="P2" s="238"/>
    </row>
    <row r="3">
      <c r="A3" s="238" t="s">
        <v>20742</v>
      </c>
      <c r="B3" s="238" t="s">
        <v>25286</v>
      </c>
      <c r="C3" s="238">
        <v>8.0</v>
      </c>
      <c r="D3" s="238"/>
      <c r="E3" s="238" t="s">
        <v>25287</v>
      </c>
      <c r="F3" s="238" t="s">
        <v>25288</v>
      </c>
      <c r="G3" s="360"/>
      <c r="H3" s="364"/>
      <c r="I3" s="362"/>
      <c r="J3" s="362"/>
      <c r="K3" s="238"/>
      <c r="L3" s="363"/>
      <c r="M3" s="238"/>
      <c r="N3" s="238"/>
      <c r="O3" s="238"/>
      <c r="P3" s="238"/>
    </row>
    <row r="4">
      <c r="A4" s="238" t="s">
        <v>20835</v>
      </c>
      <c r="B4" s="238" t="s">
        <v>25286</v>
      </c>
      <c r="C4" s="238">
        <v>8.0</v>
      </c>
      <c r="D4" s="238"/>
      <c r="E4" s="238" t="s">
        <v>25287</v>
      </c>
      <c r="F4" s="238" t="s">
        <v>25289</v>
      </c>
      <c r="G4" s="365" t="s">
        <v>25290</v>
      </c>
      <c r="H4" s="366"/>
      <c r="I4" s="367" t="s">
        <v>25291</v>
      </c>
      <c r="J4" s="368"/>
      <c r="K4" s="369" t="s">
        <v>1318</v>
      </c>
      <c r="L4" s="370" t="s">
        <v>595</v>
      </c>
      <c r="M4" s="238"/>
      <c r="N4" s="238"/>
      <c r="O4" s="238"/>
      <c r="P4" s="238"/>
    </row>
    <row r="5">
      <c r="A5" s="238" t="s">
        <v>20851</v>
      </c>
      <c r="B5" s="238" t="s">
        <v>25286</v>
      </c>
      <c r="C5" s="238">
        <v>8.0</v>
      </c>
      <c r="D5" s="238"/>
      <c r="E5" s="238" t="s">
        <v>25287</v>
      </c>
      <c r="F5" s="238" t="s">
        <v>25288</v>
      </c>
      <c r="G5" s="360"/>
      <c r="H5" s="371"/>
      <c r="I5" s="362"/>
      <c r="J5" s="372"/>
      <c r="K5" s="238"/>
      <c r="L5" s="363"/>
      <c r="M5" s="238"/>
      <c r="N5" s="238"/>
      <c r="O5" s="238"/>
      <c r="P5" s="238"/>
    </row>
    <row r="6">
      <c r="A6" s="238" t="s">
        <v>21549</v>
      </c>
      <c r="B6" s="238" t="s">
        <v>25286</v>
      </c>
      <c r="C6" s="238">
        <v>8.0</v>
      </c>
      <c r="D6" s="238"/>
      <c r="E6" s="238" t="s">
        <v>25287</v>
      </c>
      <c r="F6" s="238" t="s">
        <v>25288</v>
      </c>
      <c r="G6" s="360"/>
      <c r="H6" s="371"/>
      <c r="I6" s="362"/>
      <c r="J6" s="362"/>
      <c r="K6" s="238"/>
      <c r="L6" s="363"/>
      <c r="M6" s="238"/>
      <c r="N6" s="238"/>
      <c r="O6" s="238"/>
      <c r="P6" s="238"/>
    </row>
    <row r="7">
      <c r="A7" s="238" t="s">
        <v>20977</v>
      </c>
      <c r="B7" s="238" t="s">
        <v>25286</v>
      </c>
      <c r="C7" s="238">
        <v>8.0</v>
      </c>
      <c r="D7" s="238"/>
      <c r="E7" s="238" t="s">
        <v>25287</v>
      </c>
      <c r="F7" s="238" t="s">
        <v>25288</v>
      </c>
      <c r="G7" s="360"/>
      <c r="H7" s="371"/>
      <c r="I7" s="362"/>
      <c r="J7" s="362"/>
      <c r="K7" s="238"/>
      <c r="L7" s="363"/>
      <c r="M7" s="238"/>
      <c r="N7" s="238"/>
      <c r="O7" s="238"/>
      <c r="P7" s="238"/>
    </row>
    <row r="8">
      <c r="A8" s="238" t="s">
        <v>20789</v>
      </c>
      <c r="B8" s="238" t="s">
        <v>25286</v>
      </c>
      <c r="C8" s="238">
        <v>8.0</v>
      </c>
      <c r="D8" s="238"/>
      <c r="E8" s="238" t="s">
        <v>25287</v>
      </c>
      <c r="F8" s="238" t="s">
        <v>25288</v>
      </c>
      <c r="G8" s="360"/>
      <c r="H8" s="371"/>
      <c r="I8" s="362"/>
      <c r="J8" s="362"/>
      <c r="K8" s="238"/>
      <c r="L8" s="363"/>
      <c r="M8" s="238"/>
      <c r="N8" s="238"/>
      <c r="O8" s="238"/>
      <c r="P8" s="238"/>
    </row>
    <row r="9">
      <c r="A9" s="238" t="s">
        <v>21232</v>
      </c>
      <c r="B9" s="238" t="s">
        <v>25286</v>
      </c>
      <c r="C9" s="238">
        <v>8.0</v>
      </c>
      <c r="D9" s="238"/>
      <c r="E9" s="238" t="s">
        <v>25287</v>
      </c>
      <c r="F9" s="238" t="s">
        <v>25288</v>
      </c>
      <c r="G9" s="360"/>
      <c r="H9" s="371"/>
      <c r="I9" s="362"/>
      <c r="J9" s="362"/>
      <c r="K9" s="238"/>
      <c r="L9" s="363"/>
      <c r="M9" s="238"/>
      <c r="N9" s="238"/>
      <c r="O9" s="238"/>
      <c r="P9" s="238"/>
    </row>
    <row r="10">
      <c r="A10" s="238" t="s">
        <v>21697</v>
      </c>
      <c r="B10" s="238" t="s">
        <v>25286</v>
      </c>
      <c r="C10" s="238">
        <v>8.0</v>
      </c>
      <c r="D10" s="238"/>
      <c r="E10" s="238" t="s">
        <v>25287</v>
      </c>
      <c r="F10" s="238" t="s">
        <v>25288</v>
      </c>
      <c r="G10" s="360"/>
      <c r="H10" s="371"/>
      <c r="I10" s="362"/>
      <c r="J10" s="362"/>
      <c r="K10" s="238"/>
      <c r="L10" s="363"/>
      <c r="M10" s="238"/>
      <c r="N10" s="238"/>
      <c r="O10" s="238"/>
      <c r="P10" s="238"/>
    </row>
    <row r="11">
      <c r="A11" s="238" t="s">
        <v>20955</v>
      </c>
      <c r="B11" s="238" t="s">
        <v>25286</v>
      </c>
      <c r="C11" s="238">
        <v>8.0</v>
      </c>
      <c r="D11" s="238"/>
      <c r="E11" s="238" t="s">
        <v>25287</v>
      </c>
      <c r="F11" s="238" t="s">
        <v>25288</v>
      </c>
      <c r="G11" s="360"/>
      <c r="H11" s="371"/>
      <c r="I11" s="362"/>
      <c r="J11" s="362"/>
      <c r="K11" s="238"/>
      <c r="L11" s="363"/>
      <c r="M11" s="238"/>
      <c r="N11" s="238"/>
      <c r="O11" s="238"/>
      <c r="P11" s="238"/>
    </row>
    <row r="12">
      <c r="A12" s="238" t="s">
        <v>20876</v>
      </c>
      <c r="B12" s="238" t="s">
        <v>25286</v>
      </c>
      <c r="C12" s="238">
        <v>8.0</v>
      </c>
      <c r="D12" s="238"/>
      <c r="E12" s="238" t="s">
        <v>25287</v>
      </c>
      <c r="F12" s="238" t="s">
        <v>25289</v>
      </c>
      <c r="G12" s="365" t="s">
        <v>25292</v>
      </c>
      <c r="H12" s="373"/>
      <c r="I12" s="374" t="s">
        <v>25293</v>
      </c>
      <c r="J12" s="368"/>
      <c r="K12" s="369" t="s">
        <v>25294</v>
      </c>
      <c r="L12" s="363"/>
      <c r="M12" s="238"/>
      <c r="N12" s="238"/>
      <c r="O12" s="238"/>
      <c r="P12" s="238"/>
    </row>
    <row r="13">
      <c r="A13" s="238" t="s">
        <v>20875</v>
      </c>
      <c r="B13" s="238" t="s">
        <v>25286</v>
      </c>
      <c r="C13" s="238">
        <v>8.0</v>
      </c>
      <c r="D13" s="238"/>
      <c r="E13" s="238" t="s">
        <v>25287</v>
      </c>
      <c r="F13" s="238" t="s">
        <v>25289</v>
      </c>
      <c r="G13" s="365" t="s">
        <v>25295</v>
      </c>
      <c r="H13" s="366"/>
      <c r="I13" s="367" t="s">
        <v>25296</v>
      </c>
      <c r="J13" s="368"/>
      <c r="K13" s="369" t="s">
        <v>25297</v>
      </c>
      <c r="L13" s="363"/>
      <c r="M13" s="238"/>
      <c r="N13" s="238"/>
      <c r="O13" s="238"/>
      <c r="P13" s="238"/>
    </row>
    <row r="14">
      <c r="A14" s="238" t="s">
        <v>20814</v>
      </c>
      <c r="B14" s="238" t="s">
        <v>25286</v>
      </c>
      <c r="C14" s="238">
        <v>8.0</v>
      </c>
      <c r="D14" s="238"/>
      <c r="E14" s="238" t="s">
        <v>25287</v>
      </c>
      <c r="F14" s="238" t="s">
        <v>25288</v>
      </c>
      <c r="G14" s="360"/>
      <c r="H14" s="371"/>
      <c r="I14" s="362"/>
      <c r="J14" s="238" t="s">
        <v>25298</v>
      </c>
      <c r="K14" s="238"/>
      <c r="L14" s="363"/>
      <c r="M14" s="238"/>
      <c r="N14" s="238"/>
      <c r="O14" s="238"/>
      <c r="P14" s="238"/>
    </row>
    <row r="15">
      <c r="A15" s="238" t="s">
        <v>20847</v>
      </c>
      <c r="B15" s="238" t="s">
        <v>25286</v>
      </c>
      <c r="C15" s="238">
        <v>8.0</v>
      </c>
      <c r="D15" s="238"/>
      <c r="E15" s="238" t="s">
        <v>25287</v>
      </c>
      <c r="F15" s="238" t="s">
        <v>25288</v>
      </c>
      <c r="G15" s="360"/>
      <c r="H15" s="371"/>
      <c r="I15" s="362"/>
      <c r="J15" s="362"/>
      <c r="K15" s="238"/>
      <c r="L15" s="363"/>
      <c r="M15" s="238"/>
      <c r="N15" s="238"/>
      <c r="O15" s="238"/>
      <c r="P15" s="238"/>
    </row>
    <row r="16">
      <c r="A16" s="238" t="s">
        <v>21360</v>
      </c>
      <c r="B16" s="238" t="s">
        <v>25286</v>
      </c>
      <c r="C16" s="238">
        <v>8.0</v>
      </c>
      <c r="D16" s="238"/>
      <c r="E16" s="238" t="s">
        <v>25287</v>
      </c>
      <c r="F16" s="238" t="s">
        <v>25289</v>
      </c>
      <c r="G16" s="360" t="s">
        <v>25299</v>
      </c>
      <c r="H16" s="371"/>
      <c r="I16" s="375" t="s">
        <v>25300</v>
      </c>
      <c r="J16" s="362"/>
      <c r="K16" s="238" t="s">
        <v>25301</v>
      </c>
      <c r="L16" s="363" t="s">
        <v>851</v>
      </c>
      <c r="M16" s="238"/>
      <c r="N16" s="238"/>
      <c r="O16" s="238"/>
      <c r="P16" s="238"/>
    </row>
    <row r="17">
      <c r="A17" s="238" t="s">
        <v>20706</v>
      </c>
      <c r="B17" s="238" t="s">
        <v>25286</v>
      </c>
      <c r="C17" s="238">
        <v>8.0</v>
      </c>
      <c r="D17" s="238"/>
      <c r="E17" s="238" t="s">
        <v>25287</v>
      </c>
      <c r="F17" s="238" t="s">
        <v>25289</v>
      </c>
      <c r="G17" s="360" t="s">
        <v>25302</v>
      </c>
      <c r="H17" s="376"/>
      <c r="I17" s="375" t="s">
        <v>25291</v>
      </c>
      <c r="J17" s="362"/>
      <c r="K17" s="238" t="s">
        <v>251</v>
      </c>
      <c r="L17" s="363" t="s">
        <v>252</v>
      </c>
      <c r="M17" s="238"/>
      <c r="N17" s="238"/>
      <c r="O17" s="238"/>
      <c r="P17" s="238"/>
    </row>
    <row r="18">
      <c r="A18" s="238" t="s">
        <v>20733</v>
      </c>
      <c r="B18" s="238" t="s">
        <v>25286</v>
      </c>
      <c r="C18" s="238">
        <v>8.0</v>
      </c>
      <c r="D18" s="238"/>
      <c r="E18" s="238" t="s">
        <v>25287</v>
      </c>
      <c r="F18" s="238" t="s">
        <v>25289</v>
      </c>
      <c r="G18" s="360" t="s">
        <v>25303</v>
      </c>
      <c r="H18" s="376"/>
      <c r="I18" s="375" t="s">
        <v>25293</v>
      </c>
      <c r="J18" s="362"/>
      <c r="K18" s="238" t="s">
        <v>2681</v>
      </c>
      <c r="L18" s="363" t="s">
        <v>2682</v>
      </c>
      <c r="M18" s="238"/>
      <c r="N18" s="238"/>
      <c r="O18" s="238"/>
      <c r="P18" s="238"/>
    </row>
    <row r="19">
      <c r="A19" s="238" t="s">
        <v>20818</v>
      </c>
      <c r="B19" s="238" t="s">
        <v>25286</v>
      </c>
      <c r="C19" s="238">
        <v>8.0</v>
      </c>
      <c r="D19" s="238"/>
      <c r="E19" s="238" t="s">
        <v>25287</v>
      </c>
      <c r="F19" s="238" t="s">
        <v>25288</v>
      </c>
      <c r="G19" s="360"/>
      <c r="H19" s="371"/>
      <c r="I19" s="362"/>
      <c r="J19" s="362"/>
      <c r="K19" s="238"/>
      <c r="L19" s="363"/>
      <c r="M19" s="238"/>
      <c r="N19" s="238"/>
      <c r="O19" s="238"/>
      <c r="P19" s="238"/>
    </row>
    <row r="20">
      <c r="A20" s="238" t="s">
        <v>20801</v>
      </c>
      <c r="B20" s="238" t="s">
        <v>25286</v>
      </c>
      <c r="C20" s="238">
        <v>8.0</v>
      </c>
      <c r="D20" s="238"/>
      <c r="E20" s="238" t="s">
        <v>25287</v>
      </c>
      <c r="F20" s="238" t="s">
        <v>25288</v>
      </c>
      <c r="G20" s="360"/>
      <c r="H20" s="371"/>
      <c r="I20" s="362"/>
      <c r="J20" s="362"/>
      <c r="K20" s="238"/>
      <c r="L20" s="363"/>
      <c r="M20" s="238"/>
      <c r="N20" s="238"/>
      <c r="O20" s="238"/>
      <c r="P20" s="238"/>
    </row>
    <row r="21">
      <c r="A21" s="238" t="s">
        <v>20692</v>
      </c>
      <c r="B21" s="238" t="s">
        <v>25286</v>
      </c>
      <c r="C21" s="238">
        <v>8.0</v>
      </c>
      <c r="D21" s="238"/>
      <c r="E21" s="238" t="s">
        <v>25287</v>
      </c>
      <c r="F21" s="238" t="s">
        <v>25288</v>
      </c>
      <c r="G21" s="360"/>
      <c r="H21" s="371"/>
      <c r="I21" s="362"/>
      <c r="J21" s="362"/>
      <c r="K21" s="238"/>
      <c r="L21" s="363"/>
      <c r="M21" s="238"/>
      <c r="N21" s="238"/>
      <c r="O21" s="238"/>
      <c r="P21" s="238"/>
    </row>
    <row r="22">
      <c r="A22" s="238" t="s">
        <v>21076</v>
      </c>
      <c r="B22" s="238" t="s">
        <v>25286</v>
      </c>
      <c r="C22" s="238">
        <v>8.0</v>
      </c>
      <c r="D22" s="238"/>
      <c r="E22" s="238" t="s">
        <v>25287</v>
      </c>
      <c r="F22" s="238" t="s">
        <v>25289</v>
      </c>
      <c r="G22" s="360" t="s">
        <v>25304</v>
      </c>
      <c r="H22" s="377"/>
      <c r="I22" s="375" t="s">
        <v>25293</v>
      </c>
      <c r="J22" s="378"/>
      <c r="K22" s="238" t="s">
        <v>67</v>
      </c>
      <c r="L22" s="363"/>
      <c r="M22" s="238"/>
      <c r="N22" s="238"/>
      <c r="O22" s="238"/>
      <c r="P22" s="238"/>
    </row>
    <row r="23">
      <c r="A23" s="238" t="s">
        <v>20842</v>
      </c>
      <c r="B23" s="238" t="s">
        <v>25286</v>
      </c>
      <c r="C23" s="238">
        <v>8.0</v>
      </c>
      <c r="D23" s="238"/>
      <c r="E23" s="238" t="s">
        <v>25287</v>
      </c>
      <c r="F23" s="238" t="s">
        <v>25289</v>
      </c>
      <c r="G23" s="360" t="s">
        <v>25305</v>
      </c>
      <c r="H23" s="371"/>
      <c r="I23" s="375" t="s">
        <v>25293</v>
      </c>
      <c r="J23" s="362"/>
      <c r="K23" s="238" t="s">
        <v>25306</v>
      </c>
      <c r="L23" s="363"/>
      <c r="M23" s="238"/>
      <c r="N23" s="238"/>
      <c r="O23" s="238"/>
      <c r="P23" s="238"/>
    </row>
    <row r="24">
      <c r="A24" s="238" t="s">
        <v>20909</v>
      </c>
      <c r="B24" s="238" t="s">
        <v>25286</v>
      </c>
      <c r="C24" s="238">
        <v>8.0</v>
      </c>
      <c r="D24" s="238"/>
      <c r="E24" s="238" t="s">
        <v>25287</v>
      </c>
      <c r="F24" s="238" t="s">
        <v>25288</v>
      </c>
      <c r="G24" s="379"/>
      <c r="H24" s="377"/>
      <c r="I24" s="375"/>
      <c r="J24" s="378"/>
      <c r="K24" s="238"/>
      <c r="L24" s="363"/>
      <c r="M24" s="238"/>
      <c r="N24" s="238"/>
      <c r="O24" s="238"/>
      <c r="P24" s="238"/>
    </row>
    <row r="25">
      <c r="A25" s="238" t="s">
        <v>21574</v>
      </c>
      <c r="B25" s="238" t="s">
        <v>25286</v>
      </c>
      <c r="C25" s="238">
        <v>8.0</v>
      </c>
      <c r="D25" s="238"/>
      <c r="E25" s="238" t="s">
        <v>25287</v>
      </c>
      <c r="F25" s="238" t="s">
        <v>25288</v>
      </c>
      <c r="G25" s="360"/>
      <c r="H25" s="371"/>
      <c r="I25" s="362"/>
      <c r="J25" s="362"/>
      <c r="K25" s="238"/>
      <c r="L25" s="363"/>
      <c r="M25" s="238"/>
      <c r="N25" s="238"/>
      <c r="O25" s="238"/>
      <c r="P25" s="238"/>
    </row>
    <row r="26">
      <c r="A26" s="238" t="s">
        <v>21663</v>
      </c>
      <c r="B26" s="238" t="s">
        <v>25286</v>
      </c>
      <c r="C26" s="238">
        <v>8.0</v>
      </c>
      <c r="D26" s="238"/>
      <c r="E26" s="238" t="s">
        <v>25287</v>
      </c>
      <c r="F26" s="238" t="s">
        <v>25288</v>
      </c>
      <c r="G26" s="360"/>
      <c r="H26" s="371"/>
      <c r="I26" s="362"/>
      <c r="J26" s="362"/>
      <c r="K26" s="238"/>
      <c r="L26" s="363"/>
      <c r="M26" s="238"/>
      <c r="N26" s="238"/>
      <c r="O26" s="238"/>
      <c r="P26" s="238"/>
    </row>
    <row r="27">
      <c r="A27" s="238" t="s">
        <v>20746</v>
      </c>
      <c r="B27" s="238" t="s">
        <v>25286</v>
      </c>
      <c r="C27" s="238">
        <v>8.0</v>
      </c>
      <c r="D27" s="238"/>
      <c r="E27" s="238" t="s">
        <v>25287</v>
      </c>
      <c r="F27" s="238" t="s">
        <v>25288</v>
      </c>
      <c r="G27" s="360"/>
      <c r="H27" s="377"/>
      <c r="I27" s="362"/>
      <c r="J27" s="362"/>
      <c r="K27" s="238"/>
      <c r="L27" s="363"/>
      <c r="M27" s="238"/>
      <c r="N27" s="238"/>
      <c r="O27" s="238"/>
      <c r="P27" s="238"/>
    </row>
    <row r="28">
      <c r="A28" s="238" t="s">
        <v>20991</v>
      </c>
      <c r="B28" s="238" t="s">
        <v>25286</v>
      </c>
      <c r="C28" s="238">
        <v>8.0</v>
      </c>
      <c r="D28" s="238"/>
      <c r="E28" s="238" t="s">
        <v>25287</v>
      </c>
      <c r="F28" s="238" t="s">
        <v>25288</v>
      </c>
      <c r="G28" s="360"/>
      <c r="H28" s="371"/>
      <c r="I28" s="362"/>
      <c r="J28" s="362"/>
      <c r="K28" s="238"/>
      <c r="L28" s="363"/>
      <c r="M28" s="238"/>
      <c r="N28" s="238"/>
      <c r="O28" s="238"/>
      <c r="P28" s="238"/>
    </row>
    <row r="29">
      <c r="A29" s="238" t="s">
        <v>21161</v>
      </c>
      <c r="B29" s="238" t="s">
        <v>25286</v>
      </c>
      <c r="C29" s="238">
        <v>8.0</v>
      </c>
      <c r="D29" s="238"/>
      <c r="E29" s="238" t="s">
        <v>25287</v>
      </c>
      <c r="F29" s="238" t="s">
        <v>25289</v>
      </c>
      <c r="G29" s="360" t="s">
        <v>25307</v>
      </c>
      <c r="H29" s="371"/>
      <c r="I29" s="375" t="s">
        <v>25293</v>
      </c>
      <c r="J29" s="378"/>
      <c r="K29" s="238" t="s">
        <v>25308</v>
      </c>
      <c r="L29" s="363"/>
      <c r="M29" s="238"/>
      <c r="N29" s="238"/>
      <c r="O29" s="238"/>
      <c r="P29" s="238"/>
    </row>
    <row r="30">
      <c r="A30" s="238" t="s">
        <v>21135</v>
      </c>
      <c r="B30" s="238" t="s">
        <v>25286</v>
      </c>
      <c r="C30" s="238">
        <v>8.0</v>
      </c>
      <c r="D30" s="238"/>
      <c r="E30" s="238" t="s">
        <v>25287</v>
      </c>
      <c r="F30" s="238" t="s">
        <v>25289</v>
      </c>
      <c r="G30" s="360" t="s">
        <v>25309</v>
      </c>
      <c r="H30" s="377"/>
      <c r="I30" s="376">
        <v>45344.0</v>
      </c>
      <c r="J30" s="378"/>
      <c r="K30" s="238" t="s">
        <v>721</v>
      </c>
      <c r="L30" s="363"/>
      <c r="M30" s="238"/>
      <c r="N30" s="238"/>
      <c r="O30" s="238"/>
      <c r="P30" s="238"/>
    </row>
    <row r="31">
      <c r="A31" s="238" t="s">
        <v>20693</v>
      </c>
      <c r="B31" s="238" t="s">
        <v>25286</v>
      </c>
      <c r="C31" s="238">
        <v>8.0</v>
      </c>
      <c r="D31" s="238"/>
      <c r="E31" s="238" t="s">
        <v>25287</v>
      </c>
      <c r="F31" s="238" t="s">
        <v>25289</v>
      </c>
      <c r="G31" s="360" t="s">
        <v>25310</v>
      </c>
      <c r="H31" s="371"/>
      <c r="I31" s="375" t="s">
        <v>25293</v>
      </c>
      <c r="J31" s="378"/>
      <c r="K31" s="238" t="s">
        <v>518</v>
      </c>
      <c r="L31" s="380"/>
      <c r="M31" s="238"/>
      <c r="N31" s="238"/>
      <c r="O31" s="238"/>
      <c r="P31" s="238"/>
    </row>
    <row r="32">
      <c r="A32" s="238" t="s">
        <v>20764</v>
      </c>
      <c r="B32" s="238" t="s">
        <v>25286</v>
      </c>
      <c r="C32" s="238">
        <v>8.0</v>
      </c>
      <c r="D32" s="238"/>
      <c r="E32" s="238" t="s">
        <v>25287</v>
      </c>
      <c r="F32" s="238" t="s">
        <v>25288</v>
      </c>
      <c r="G32" s="360"/>
      <c r="H32" s="371"/>
      <c r="I32" s="362"/>
      <c r="J32" s="362"/>
      <c r="K32" s="238"/>
      <c r="L32" s="363"/>
      <c r="M32" s="238"/>
      <c r="N32" s="238"/>
      <c r="O32" s="238"/>
      <c r="P32" s="238"/>
    </row>
    <row r="33">
      <c r="A33" s="238" t="s">
        <v>21581</v>
      </c>
      <c r="B33" s="238" t="s">
        <v>25286</v>
      </c>
      <c r="C33" s="238">
        <v>8.0</v>
      </c>
      <c r="D33" s="238"/>
      <c r="E33" s="238" t="s">
        <v>25287</v>
      </c>
      <c r="F33" s="238" t="s">
        <v>25289</v>
      </c>
      <c r="G33" s="360" t="s">
        <v>25311</v>
      </c>
      <c r="H33" s="377"/>
      <c r="I33" s="238" t="s">
        <v>25291</v>
      </c>
      <c r="J33" s="362"/>
      <c r="K33" s="238" t="s">
        <v>20676</v>
      </c>
      <c r="L33" s="363"/>
      <c r="M33" s="238"/>
      <c r="N33" s="238"/>
      <c r="O33" s="238"/>
      <c r="P33" s="238"/>
    </row>
    <row r="34">
      <c r="A34" s="238" t="s">
        <v>21357</v>
      </c>
      <c r="B34" s="238" t="s">
        <v>25286</v>
      </c>
      <c r="C34" s="238">
        <v>8.0</v>
      </c>
      <c r="D34" s="238"/>
      <c r="E34" s="238" t="s">
        <v>25287</v>
      </c>
      <c r="F34" s="238" t="s">
        <v>25288</v>
      </c>
      <c r="G34" s="360"/>
      <c r="H34" s="377"/>
      <c r="I34" s="378"/>
      <c r="J34" s="378"/>
      <c r="K34" s="381"/>
      <c r="L34" s="380"/>
      <c r="M34" s="238"/>
      <c r="N34" s="238"/>
      <c r="O34" s="238"/>
      <c r="P34" s="238"/>
    </row>
    <row r="35">
      <c r="A35" s="238" t="s">
        <v>21029</v>
      </c>
      <c r="B35" s="238" t="s">
        <v>25286</v>
      </c>
      <c r="C35" s="238">
        <v>8.0</v>
      </c>
      <c r="D35" s="238"/>
      <c r="E35" s="238" t="s">
        <v>25287</v>
      </c>
      <c r="F35" s="238" t="s">
        <v>25288</v>
      </c>
      <c r="G35" s="360"/>
      <c r="H35" s="377"/>
      <c r="I35" s="362"/>
      <c r="J35" s="362"/>
      <c r="K35" s="238"/>
      <c r="L35" s="363"/>
      <c r="M35" s="238"/>
      <c r="N35" s="238"/>
      <c r="O35" s="238"/>
      <c r="P35" s="238"/>
    </row>
    <row r="36">
      <c r="A36" s="238" t="s">
        <v>20998</v>
      </c>
      <c r="B36" s="238" t="s">
        <v>25286</v>
      </c>
      <c r="C36" s="238">
        <v>8.0</v>
      </c>
      <c r="D36" s="238"/>
      <c r="E36" s="238" t="s">
        <v>25287</v>
      </c>
      <c r="F36" s="238" t="s">
        <v>25288</v>
      </c>
      <c r="G36" s="360"/>
      <c r="H36" s="377"/>
      <c r="I36" s="378"/>
      <c r="J36" s="378"/>
      <c r="K36" s="381"/>
      <c r="L36" s="380"/>
      <c r="M36" s="238"/>
      <c r="N36" s="238"/>
      <c r="O36" s="238"/>
      <c r="P36" s="238"/>
    </row>
    <row r="37">
      <c r="A37" s="238" t="s">
        <v>20844</v>
      </c>
      <c r="B37" s="238" t="s">
        <v>25286</v>
      </c>
      <c r="C37" s="238">
        <v>8.0</v>
      </c>
      <c r="D37" s="238"/>
      <c r="E37" s="238" t="s">
        <v>25287</v>
      </c>
      <c r="F37" s="238" t="s">
        <v>25288</v>
      </c>
      <c r="G37" s="360"/>
      <c r="H37" s="377"/>
      <c r="I37" s="378"/>
      <c r="J37" s="378"/>
      <c r="K37" s="381"/>
      <c r="L37" s="380"/>
      <c r="M37" s="238"/>
      <c r="N37" s="238"/>
      <c r="O37" s="238"/>
      <c r="P37" s="238"/>
    </row>
    <row r="38">
      <c r="A38" s="238" t="s">
        <v>20930</v>
      </c>
      <c r="B38" s="238" t="s">
        <v>25286</v>
      </c>
      <c r="C38" s="238">
        <v>8.0</v>
      </c>
      <c r="D38" s="238"/>
      <c r="E38" s="238" t="s">
        <v>25287</v>
      </c>
      <c r="F38" s="238" t="s">
        <v>25288</v>
      </c>
      <c r="G38" s="360"/>
      <c r="H38" s="377"/>
      <c r="I38" s="362"/>
      <c r="J38" s="362"/>
      <c r="K38" s="238"/>
      <c r="L38" s="363"/>
      <c r="M38" s="238"/>
      <c r="N38" s="238"/>
      <c r="O38" s="238"/>
      <c r="P38" s="238"/>
    </row>
    <row r="39">
      <c r="A39" s="238" t="s">
        <v>20772</v>
      </c>
      <c r="B39" s="238" t="s">
        <v>25286</v>
      </c>
      <c r="C39" s="238">
        <v>8.0</v>
      </c>
      <c r="D39" s="238"/>
      <c r="E39" s="238" t="s">
        <v>25287</v>
      </c>
      <c r="F39" s="238" t="s">
        <v>25288</v>
      </c>
      <c r="G39" s="360"/>
      <c r="H39" s="377"/>
      <c r="I39" s="362"/>
      <c r="J39" s="362"/>
      <c r="K39" s="238"/>
      <c r="L39" s="363"/>
      <c r="M39" s="238"/>
      <c r="N39" s="238"/>
      <c r="O39" s="238"/>
      <c r="P39" s="238"/>
    </row>
    <row r="40">
      <c r="A40" s="238" t="s">
        <v>20811</v>
      </c>
      <c r="B40" s="238" t="s">
        <v>25286</v>
      </c>
      <c r="C40" s="238">
        <v>8.0</v>
      </c>
      <c r="D40" s="238"/>
      <c r="E40" s="238" t="s">
        <v>25287</v>
      </c>
      <c r="F40" s="238" t="s">
        <v>25289</v>
      </c>
      <c r="G40" s="379" t="s">
        <v>25295</v>
      </c>
      <c r="H40" s="377"/>
      <c r="I40" s="238" t="s">
        <v>25300</v>
      </c>
      <c r="J40" s="378"/>
      <c r="K40" s="238" t="s">
        <v>25297</v>
      </c>
      <c r="L40" s="363"/>
      <c r="M40" s="238"/>
      <c r="N40" s="238"/>
      <c r="O40" s="238"/>
      <c r="P40" s="238"/>
    </row>
    <row r="41">
      <c r="A41" s="238" t="s">
        <v>25312</v>
      </c>
      <c r="B41" s="238" t="s">
        <v>25286</v>
      </c>
      <c r="C41" s="238">
        <v>8.0</v>
      </c>
      <c r="D41" s="238"/>
      <c r="E41" s="238" t="s">
        <v>25287</v>
      </c>
      <c r="F41" s="238" t="s">
        <v>25288</v>
      </c>
      <c r="G41" s="360"/>
      <c r="H41" s="377"/>
      <c r="I41" s="362"/>
      <c r="J41" s="362"/>
      <c r="K41" s="238"/>
      <c r="L41" s="363"/>
      <c r="M41" s="238"/>
      <c r="N41" s="238"/>
      <c r="O41" s="238"/>
      <c r="P41" s="238"/>
    </row>
    <row r="42">
      <c r="A42" s="238" t="s">
        <v>20846</v>
      </c>
      <c r="B42" s="238" t="s">
        <v>25286</v>
      </c>
      <c r="C42" s="238">
        <v>8.0</v>
      </c>
      <c r="D42" s="238"/>
      <c r="E42" s="238" t="s">
        <v>25287</v>
      </c>
      <c r="F42" s="238" t="s">
        <v>25288</v>
      </c>
      <c r="G42" s="360"/>
      <c r="H42" s="377"/>
      <c r="I42" s="378"/>
      <c r="J42" s="378"/>
      <c r="K42" s="381"/>
      <c r="L42" s="380"/>
      <c r="M42" s="238"/>
      <c r="N42" s="238"/>
      <c r="O42" s="238"/>
      <c r="P42" s="238"/>
    </row>
    <row r="43">
      <c r="A43" s="238" t="s">
        <v>20895</v>
      </c>
      <c r="B43" s="238" t="s">
        <v>25286</v>
      </c>
      <c r="C43" s="238">
        <v>8.0</v>
      </c>
      <c r="D43" s="238"/>
      <c r="E43" s="238" t="s">
        <v>25287</v>
      </c>
      <c r="F43" s="238" t="s">
        <v>25288</v>
      </c>
      <c r="G43" s="360"/>
      <c r="H43" s="377"/>
      <c r="I43" s="362"/>
      <c r="J43" s="362"/>
      <c r="K43" s="238"/>
      <c r="L43" s="363"/>
      <c r="M43" s="238"/>
      <c r="N43" s="238"/>
      <c r="O43" s="238"/>
      <c r="P43" s="238"/>
    </row>
    <row r="44">
      <c r="A44" s="238" t="s">
        <v>20787</v>
      </c>
      <c r="B44" s="238" t="s">
        <v>25286</v>
      </c>
      <c r="C44" s="238">
        <v>8.0</v>
      </c>
      <c r="D44" s="238"/>
      <c r="E44" s="238" t="s">
        <v>25287</v>
      </c>
      <c r="F44" s="238" t="s">
        <v>25288</v>
      </c>
      <c r="G44" s="379"/>
      <c r="H44" s="377"/>
      <c r="I44" s="362"/>
      <c r="J44" s="362"/>
      <c r="K44" s="238"/>
      <c r="L44" s="363"/>
      <c r="M44" s="238"/>
      <c r="N44" s="238"/>
      <c r="O44" s="238"/>
      <c r="P44" s="238"/>
    </row>
    <row r="45">
      <c r="A45" s="238" t="s">
        <v>25313</v>
      </c>
      <c r="B45" s="238" t="s">
        <v>25286</v>
      </c>
      <c r="C45" s="238">
        <v>8.0</v>
      </c>
      <c r="D45" s="238"/>
      <c r="E45" s="238" t="s">
        <v>25287</v>
      </c>
      <c r="F45" s="238" t="s">
        <v>25288</v>
      </c>
      <c r="G45" s="379"/>
      <c r="H45" s="377"/>
      <c r="I45" s="362"/>
      <c r="J45" s="362"/>
      <c r="K45" s="238"/>
      <c r="L45" s="363"/>
      <c r="M45" s="238"/>
      <c r="N45" s="238"/>
      <c r="O45" s="238"/>
      <c r="P45" s="238"/>
    </row>
    <row r="46">
      <c r="A46" s="238" t="s">
        <v>20718</v>
      </c>
      <c r="B46" s="238" t="s">
        <v>25286</v>
      </c>
      <c r="C46" s="238">
        <v>8.0</v>
      </c>
      <c r="D46" s="238"/>
      <c r="E46" s="238" t="s">
        <v>25287</v>
      </c>
      <c r="F46" s="238" t="s">
        <v>25288</v>
      </c>
      <c r="G46" s="379"/>
      <c r="H46" s="377"/>
      <c r="I46" s="362"/>
      <c r="J46" s="362"/>
      <c r="K46" s="238"/>
      <c r="L46" s="363"/>
      <c r="M46" s="238"/>
      <c r="N46" s="238"/>
      <c r="O46" s="238"/>
      <c r="P46" s="238"/>
    </row>
    <row r="47">
      <c r="A47" s="238" t="s">
        <v>20969</v>
      </c>
      <c r="B47" s="238" t="s">
        <v>25286</v>
      </c>
      <c r="C47" s="238">
        <v>8.0</v>
      </c>
      <c r="D47" s="238"/>
      <c r="E47" s="238" t="s">
        <v>25287</v>
      </c>
      <c r="F47" s="238" t="s">
        <v>25289</v>
      </c>
      <c r="G47" s="379" t="s">
        <v>25314</v>
      </c>
      <c r="H47" s="377"/>
      <c r="I47" s="238" t="s">
        <v>25300</v>
      </c>
      <c r="J47" s="362"/>
      <c r="K47" s="238" t="s">
        <v>3603</v>
      </c>
      <c r="L47" s="363"/>
      <c r="M47" s="238"/>
      <c r="N47" s="238"/>
      <c r="O47" s="238"/>
      <c r="P47" s="238"/>
    </row>
    <row r="48">
      <c r="A48" s="238" t="s">
        <v>20994</v>
      </c>
      <c r="B48" s="238" t="s">
        <v>25286</v>
      </c>
      <c r="C48" s="238">
        <v>8.0</v>
      </c>
      <c r="D48" s="238"/>
      <c r="E48" s="238" t="s">
        <v>25287</v>
      </c>
      <c r="F48" s="238" t="s">
        <v>25288</v>
      </c>
      <c r="G48" s="379"/>
      <c r="H48" s="377"/>
      <c r="I48" s="362"/>
      <c r="J48" s="362"/>
      <c r="K48" s="238"/>
      <c r="L48" s="363"/>
      <c r="M48" s="238"/>
      <c r="N48" s="238"/>
      <c r="O48" s="238"/>
      <c r="P48" s="238"/>
    </row>
    <row r="49">
      <c r="A49" s="238" t="s">
        <v>21026</v>
      </c>
      <c r="B49" s="238" t="s">
        <v>25286</v>
      </c>
      <c r="C49" s="238">
        <v>8.0</v>
      </c>
      <c r="D49" s="238"/>
      <c r="E49" s="238" t="s">
        <v>25287</v>
      </c>
      <c r="F49" s="238" t="s">
        <v>25288</v>
      </c>
      <c r="G49" s="382"/>
      <c r="H49" s="371"/>
      <c r="I49" s="362"/>
      <c r="J49" s="362"/>
      <c r="K49" s="238"/>
      <c r="L49" s="363"/>
      <c r="M49" s="238"/>
      <c r="N49" s="238"/>
      <c r="O49" s="238"/>
      <c r="P49" s="238"/>
    </row>
    <row r="50">
      <c r="A50" s="238" t="s">
        <v>21322</v>
      </c>
      <c r="B50" s="238" t="s">
        <v>25286</v>
      </c>
      <c r="C50" s="238">
        <v>8.0</v>
      </c>
      <c r="D50" s="238"/>
      <c r="E50" s="238" t="s">
        <v>25287</v>
      </c>
      <c r="F50" s="238" t="s">
        <v>25288</v>
      </c>
      <c r="G50" s="379"/>
      <c r="H50" s="377"/>
      <c r="I50" s="378"/>
      <c r="J50" s="378"/>
      <c r="K50" s="381"/>
      <c r="L50" s="380"/>
      <c r="M50" s="238"/>
      <c r="N50" s="238"/>
      <c r="O50" s="238"/>
      <c r="P50" s="238"/>
    </row>
    <row r="51">
      <c r="A51" s="238" t="s">
        <v>20915</v>
      </c>
      <c r="B51" s="238" t="s">
        <v>25286</v>
      </c>
      <c r="C51" s="238">
        <v>8.0</v>
      </c>
      <c r="D51" s="238"/>
      <c r="E51" s="238" t="s">
        <v>25287</v>
      </c>
      <c r="F51" s="238" t="s">
        <v>25288</v>
      </c>
      <c r="G51" s="379"/>
      <c r="H51" s="377"/>
      <c r="I51" s="378"/>
      <c r="J51" s="378"/>
      <c r="K51" s="381"/>
      <c r="L51" s="380"/>
      <c r="M51" s="238"/>
      <c r="N51" s="238"/>
      <c r="O51" s="238"/>
      <c r="P51" s="238"/>
    </row>
    <row r="52">
      <c r="A52" s="238" t="s">
        <v>20970</v>
      </c>
      <c r="B52" s="238" t="s">
        <v>25286</v>
      </c>
      <c r="C52" s="238">
        <v>8.0</v>
      </c>
      <c r="D52" s="238"/>
      <c r="E52" s="238" t="s">
        <v>25287</v>
      </c>
      <c r="F52" s="238" t="s">
        <v>25288</v>
      </c>
      <c r="G52" s="379"/>
      <c r="H52" s="377"/>
      <c r="I52" s="362"/>
      <c r="J52" s="362"/>
      <c r="K52" s="238"/>
      <c r="L52" s="363"/>
      <c r="M52" s="238"/>
      <c r="N52" s="238"/>
      <c r="O52" s="238"/>
      <c r="P52" s="238"/>
    </row>
    <row r="53">
      <c r="A53" s="238" t="s">
        <v>20967</v>
      </c>
      <c r="B53" s="238" t="s">
        <v>25286</v>
      </c>
      <c r="C53" s="238">
        <v>8.0</v>
      </c>
      <c r="D53" s="238"/>
      <c r="E53" s="238" t="s">
        <v>25287</v>
      </c>
      <c r="F53" s="238" t="s">
        <v>25289</v>
      </c>
      <c r="G53" s="379" t="s">
        <v>25315</v>
      </c>
      <c r="H53" s="377"/>
      <c r="I53" s="238" t="s">
        <v>25316</v>
      </c>
      <c r="J53" s="378"/>
      <c r="K53" s="238" t="s">
        <v>23700</v>
      </c>
      <c r="L53" s="363" t="s">
        <v>3786</v>
      </c>
      <c r="M53" s="238"/>
      <c r="N53" s="238"/>
      <c r="O53" s="238"/>
      <c r="P53" s="238"/>
    </row>
    <row r="54">
      <c r="A54" s="238" t="s">
        <v>20956</v>
      </c>
      <c r="B54" s="238" t="s">
        <v>25286</v>
      </c>
      <c r="C54" s="238">
        <v>8.0</v>
      </c>
      <c r="D54" s="238"/>
      <c r="E54" s="238" t="s">
        <v>25287</v>
      </c>
      <c r="F54" s="238" t="s">
        <v>25288</v>
      </c>
      <c r="G54" s="379"/>
      <c r="H54" s="377"/>
      <c r="I54" s="362"/>
      <c r="J54" s="362"/>
      <c r="K54" s="238"/>
      <c r="L54" s="380"/>
      <c r="M54" s="238"/>
      <c r="N54" s="238"/>
      <c r="O54" s="238"/>
      <c r="P54" s="238"/>
    </row>
    <row r="55">
      <c r="A55" s="238" t="s">
        <v>20854</v>
      </c>
      <c r="B55" s="238" t="s">
        <v>25286</v>
      </c>
      <c r="C55" s="238">
        <v>8.0</v>
      </c>
      <c r="D55" s="238"/>
      <c r="E55" s="238" t="s">
        <v>25287</v>
      </c>
      <c r="F55" s="238" t="s">
        <v>25288</v>
      </c>
      <c r="G55" s="379"/>
      <c r="H55" s="377"/>
      <c r="I55" s="362"/>
      <c r="J55" s="362"/>
      <c r="K55" s="238"/>
      <c r="L55" s="363"/>
      <c r="M55" s="238"/>
      <c r="N55" s="238"/>
      <c r="O55" s="238"/>
      <c r="P55" s="238"/>
    </row>
    <row r="56">
      <c r="A56" s="238" t="s">
        <v>21139</v>
      </c>
      <c r="B56" s="238" t="s">
        <v>25286</v>
      </c>
      <c r="C56" s="238">
        <v>8.0</v>
      </c>
      <c r="D56" s="238"/>
      <c r="E56" s="238" t="s">
        <v>25287</v>
      </c>
      <c r="F56" s="238" t="s">
        <v>25288</v>
      </c>
      <c r="G56" s="379"/>
      <c r="H56" s="377"/>
      <c r="I56" s="375"/>
      <c r="J56" s="362"/>
      <c r="K56" s="238"/>
      <c r="L56" s="363"/>
      <c r="M56" s="238"/>
      <c r="N56" s="238"/>
      <c r="O56" s="238"/>
      <c r="P56" s="238"/>
    </row>
    <row r="57">
      <c r="A57" s="238" t="s">
        <v>21012</v>
      </c>
      <c r="B57" s="238" t="s">
        <v>25286</v>
      </c>
      <c r="C57" s="238">
        <v>8.0</v>
      </c>
      <c r="D57" s="238"/>
      <c r="E57" s="238" t="s">
        <v>25287</v>
      </c>
      <c r="F57" s="238" t="s">
        <v>25288</v>
      </c>
      <c r="G57" s="379"/>
      <c r="H57" s="377"/>
      <c r="I57" s="362"/>
      <c r="J57" s="362"/>
      <c r="K57" s="238"/>
      <c r="L57" s="363"/>
      <c r="M57" s="238"/>
      <c r="N57" s="238"/>
      <c r="O57" s="238"/>
      <c r="P57" s="238"/>
    </row>
    <row r="58">
      <c r="A58" s="238" t="s">
        <v>20897</v>
      </c>
      <c r="B58" s="238" t="s">
        <v>25286</v>
      </c>
      <c r="C58" s="238">
        <v>8.0</v>
      </c>
      <c r="D58" s="238"/>
      <c r="E58" s="238" t="s">
        <v>25287</v>
      </c>
      <c r="F58" s="238" t="s">
        <v>25289</v>
      </c>
      <c r="G58" s="379" t="s">
        <v>25317</v>
      </c>
      <c r="H58" s="377"/>
      <c r="I58" s="375" t="s">
        <v>25291</v>
      </c>
      <c r="J58" s="378"/>
      <c r="K58" s="238" t="s">
        <v>314</v>
      </c>
      <c r="L58" s="380"/>
      <c r="M58" s="238"/>
      <c r="N58" s="238"/>
      <c r="O58" s="238"/>
      <c r="P58" s="238"/>
    </row>
    <row r="59">
      <c r="A59" s="238" t="s">
        <v>21681</v>
      </c>
      <c r="B59" s="238" t="s">
        <v>25286</v>
      </c>
      <c r="C59" s="238">
        <v>8.0</v>
      </c>
      <c r="D59" s="238"/>
      <c r="E59" s="238" t="s">
        <v>25287</v>
      </c>
      <c r="F59" s="238" t="s">
        <v>25288</v>
      </c>
      <c r="G59" s="379"/>
      <c r="H59" s="377"/>
      <c r="I59" s="376"/>
      <c r="J59" s="378"/>
      <c r="K59" s="238"/>
      <c r="L59" s="363"/>
      <c r="M59" s="238"/>
      <c r="N59" s="238"/>
      <c r="O59" s="238"/>
      <c r="P59" s="238"/>
    </row>
    <row r="60">
      <c r="A60" s="238" t="s">
        <v>21145</v>
      </c>
      <c r="B60" s="238" t="s">
        <v>25286</v>
      </c>
      <c r="C60" s="238">
        <v>8.0</v>
      </c>
      <c r="D60" s="238"/>
      <c r="E60" s="238" t="s">
        <v>25287</v>
      </c>
      <c r="F60" s="238" t="s">
        <v>25288</v>
      </c>
      <c r="G60" s="379"/>
      <c r="H60" s="377"/>
      <c r="I60" s="362"/>
      <c r="J60" s="362"/>
      <c r="K60" s="238"/>
      <c r="L60" s="363"/>
      <c r="M60" s="238"/>
      <c r="N60" s="238"/>
      <c r="O60" s="238"/>
      <c r="P60" s="238"/>
    </row>
    <row r="61">
      <c r="A61" s="238" t="s">
        <v>20953</v>
      </c>
      <c r="B61" s="238" t="s">
        <v>25286</v>
      </c>
      <c r="C61" s="238">
        <v>8.0</v>
      </c>
      <c r="D61" s="238"/>
      <c r="E61" s="238" t="s">
        <v>25287</v>
      </c>
      <c r="F61" s="238" t="s">
        <v>25288</v>
      </c>
      <c r="G61" s="379"/>
      <c r="H61" s="377"/>
      <c r="I61" s="362"/>
      <c r="J61" s="362"/>
      <c r="K61" s="238"/>
      <c r="L61" s="363"/>
      <c r="M61" s="238"/>
      <c r="N61" s="238"/>
      <c r="O61" s="238"/>
      <c r="P61" s="238"/>
    </row>
    <row r="62">
      <c r="A62" s="238" t="s">
        <v>21036</v>
      </c>
      <c r="B62" s="238" t="s">
        <v>25286</v>
      </c>
      <c r="C62" s="238">
        <v>8.0</v>
      </c>
      <c r="D62" s="238"/>
      <c r="E62" s="238" t="s">
        <v>25287</v>
      </c>
      <c r="F62" s="238" t="s">
        <v>25288</v>
      </c>
      <c r="G62" s="379"/>
      <c r="H62" s="377"/>
      <c r="I62" s="378"/>
      <c r="J62" s="378"/>
      <c r="K62" s="381"/>
      <c r="L62" s="380"/>
      <c r="M62" s="238"/>
      <c r="N62" s="238"/>
      <c r="O62" s="238"/>
      <c r="P62" s="238"/>
    </row>
    <row r="63">
      <c r="A63" s="238" t="s">
        <v>20780</v>
      </c>
      <c r="B63" s="238" t="s">
        <v>25286</v>
      </c>
      <c r="C63" s="238">
        <v>8.0</v>
      </c>
      <c r="D63" s="238"/>
      <c r="E63" s="238" t="s">
        <v>25287</v>
      </c>
      <c r="F63" s="238" t="s">
        <v>25288</v>
      </c>
      <c r="G63" s="379"/>
      <c r="H63" s="377"/>
      <c r="I63" s="378"/>
      <c r="J63" s="378"/>
      <c r="K63" s="381"/>
      <c r="L63" s="380"/>
      <c r="M63" s="238"/>
      <c r="N63" s="238"/>
      <c r="O63" s="238"/>
      <c r="P63" s="238"/>
    </row>
    <row r="64">
      <c r="A64" s="238" t="s">
        <v>20755</v>
      </c>
      <c r="B64" s="238" t="s">
        <v>25286</v>
      </c>
      <c r="C64" s="238">
        <v>8.0</v>
      </c>
      <c r="D64" s="238"/>
      <c r="E64" s="238" t="s">
        <v>25287</v>
      </c>
      <c r="F64" s="238" t="s">
        <v>25289</v>
      </c>
      <c r="G64" s="365" t="s">
        <v>25318</v>
      </c>
      <c r="H64" s="366"/>
      <c r="I64" s="383" t="s">
        <v>25291</v>
      </c>
      <c r="J64" s="368"/>
      <c r="K64" s="369" t="s">
        <v>1560</v>
      </c>
      <c r="L64" s="363"/>
      <c r="M64" s="238"/>
      <c r="N64" s="238"/>
      <c r="O64" s="238"/>
      <c r="P64" s="238"/>
    </row>
    <row r="65">
      <c r="A65" s="238" t="s">
        <v>21112</v>
      </c>
      <c r="B65" s="238" t="s">
        <v>25286</v>
      </c>
      <c r="C65" s="238">
        <v>8.0</v>
      </c>
      <c r="D65" s="238"/>
      <c r="E65" s="238" t="s">
        <v>25287</v>
      </c>
      <c r="F65" s="238" t="s">
        <v>25288</v>
      </c>
      <c r="G65" s="379"/>
      <c r="H65" s="377"/>
      <c r="I65" s="378"/>
      <c r="J65" s="378"/>
      <c r="K65" s="381"/>
      <c r="L65" s="380"/>
      <c r="M65" s="238"/>
      <c r="N65" s="238"/>
      <c r="O65" s="238"/>
      <c r="P65" s="238"/>
    </row>
    <row r="66">
      <c r="A66" s="238" t="s">
        <v>21469</v>
      </c>
      <c r="B66" s="238" t="s">
        <v>25286</v>
      </c>
      <c r="C66" s="238">
        <v>8.0</v>
      </c>
      <c r="D66" s="238"/>
      <c r="E66" s="238" t="s">
        <v>25287</v>
      </c>
      <c r="F66" s="238" t="s">
        <v>25288</v>
      </c>
      <c r="G66" s="379"/>
      <c r="H66" s="377"/>
      <c r="I66" s="378"/>
      <c r="J66" s="378"/>
      <c r="K66" s="381"/>
      <c r="L66" s="380"/>
      <c r="M66" s="238"/>
      <c r="N66" s="238"/>
      <c r="O66" s="238"/>
      <c r="P66" s="238"/>
    </row>
    <row r="67">
      <c r="A67" s="238" t="s">
        <v>21064</v>
      </c>
      <c r="B67" s="238" t="s">
        <v>25286</v>
      </c>
      <c r="C67" s="238">
        <v>8.0</v>
      </c>
      <c r="D67" s="238"/>
      <c r="E67" s="238" t="s">
        <v>25287</v>
      </c>
      <c r="F67" s="238" t="s">
        <v>25288</v>
      </c>
      <c r="G67" s="379"/>
      <c r="H67" s="377"/>
      <c r="I67" s="362"/>
      <c r="J67" s="362"/>
      <c r="K67" s="238"/>
      <c r="L67" s="363"/>
      <c r="M67" s="238"/>
      <c r="N67" s="238"/>
      <c r="O67" s="238"/>
      <c r="P67" s="238"/>
    </row>
    <row r="68">
      <c r="A68" s="238" t="s">
        <v>20798</v>
      </c>
      <c r="B68" s="238" t="s">
        <v>25286</v>
      </c>
      <c r="C68" s="238">
        <v>8.0</v>
      </c>
      <c r="D68" s="238"/>
      <c r="E68" s="238" t="s">
        <v>25287</v>
      </c>
      <c r="F68" s="238" t="s">
        <v>25288</v>
      </c>
      <c r="G68" s="379"/>
      <c r="H68" s="377"/>
      <c r="I68" s="378"/>
      <c r="J68" s="378"/>
      <c r="K68" s="381"/>
      <c r="L68" s="380"/>
      <c r="M68" s="238"/>
      <c r="N68" s="238"/>
      <c r="O68" s="238"/>
      <c r="P68" s="238"/>
    </row>
    <row r="69">
      <c r="A69" s="238" t="s">
        <v>21262</v>
      </c>
      <c r="B69" s="238" t="s">
        <v>25286</v>
      </c>
      <c r="C69" s="238">
        <v>8.0</v>
      </c>
      <c r="D69" s="238"/>
      <c r="E69" s="238" t="s">
        <v>25287</v>
      </c>
      <c r="F69" s="238" t="s">
        <v>25288</v>
      </c>
      <c r="G69" s="365"/>
      <c r="H69" s="366"/>
      <c r="I69" s="384"/>
      <c r="J69" s="368"/>
      <c r="K69" s="369"/>
      <c r="L69" s="370"/>
      <c r="M69" s="238" t="s">
        <v>60</v>
      </c>
      <c r="N69" s="238"/>
      <c r="O69" s="238"/>
      <c r="P69" s="238"/>
    </row>
    <row r="70">
      <c r="A70" s="238" t="s">
        <v>20745</v>
      </c>
      <c r="B70" s="238" t="s">
        <v>25286</v>
      </c>
      <c r="C70" s="238">
        <v>8.0</v>
      </c>
      <c r="D70" s="238"/>
      <c r="E70" s="238" t="s">
        <v>25287</v>
      </c>
      <c r="F70" s="238" t="s">
        <v>25288</v>
      </c>
      <c r="G70" s="379"/>
      <c r="H70" s="377"/>
      <c r="I70" s="362"/>
      <c r="J70" s="362"/>
      <c r="K70" s="238"/>
      <c r="L70" s="363"/>
      <c r="M70" s="238"/>
      <c r="N70" s="238"/>
      <c r="O70" s="238"/>
      <c r="P70" s="238"/>
    </row>
    <row r="71">
      <c r="A71" s="238" t="s">
        <v>21551</v>
      </c>
      <c r="B71" s="238" t="s">
        <v>25286</v>
      </c>
      <c r="C71" s="238">
        <v>8.0</v>
      </c>
      <c r="D71" s="238"/>
      <c r="E71" s="238" t="s">
        <v>25287</v>
      </c>
      <c r="F71" s="238" t="s">
        <v>25288</v>
      </c>
      <c r="G71" s="379"/>
      <c r="H71" s="377"/>
      <c r="I71" s="362"/>
      <c r="J71" s="362"/>
      <c r="K71" s="238"/>
      <c r="L71" s="363"/>
      <c r="M71" s="238"/>
      <c r="N71" s="238"/>
      <c r="O71" s="238"/>
      <c r="P71" s="238"/>
    </row>
    <row r="72">
      <c r="A72" s="238" t="s">
        <v>20983</v>
      </c>
      <c r="B72" s="238" t="s">
        <v>25286</v>
      </c>
      <c r="C72" s="238">
        <v>8.0</v>
      </c>
      <c r="D72" s="238"/>
      <c r="E72" s="238" t="s">
        <v>25287</v>
      </c>
      <c r="F72" s="238" t="s">
        <v>25288</v>
      </c>
      <c r="G72" s="379"/>
      <c r="H72" s="377"/>
      <c r="I72" s="362"/>
      <c r="J72" s="362"/>
      <c r="K72" s="238"/>
      <c r="L72" s="363"/>
      <c r="M72" s="238"/>
      <c r="N72" s="238"/>
      <c r="O72" s="238"/>
      <c r="P72" s="238"/>
    </row>
    <row r="73">
      <c r="A73" s="238" t="s">
        <v>21636</v>
      </c>
      <c r="B73" s="238" t="s">
        <v>25286</v>
      </c>
      <c r="C73" s="238">
        <v>8.0</v>
      </c>
      <c r="D73" s="238"/>
      <c r="E73" s="238" t="s">
        <v>25287</v>
      </c>
      <c r="F73" s="238" t="s">
        <v>25289</v>
      </c>
      <c r="G73" s="379" t="s">
        <v>25319</v>
      </c>
      <c r="H73" s="377"/>
      <c r="I73" s="375" t="s">
        <v>25293</v>
      </c>
      <c r="J73" s="362"/>
      <c r="K73" s="238" t="s">
        <v>25308</v>
      </c>
      <c r="L73" s="363"/>
      <c r="M73" s="238"/>
      <c r="N73" s="238"/>
      <c r="O73" s="238"/>
      <c r="P73" s="238"/>
    </row>
    <row r="74">
      <c r="A74" s="238" t="s">
        <v>21114</v>
      </c>
      <c r="B74" s="238" t="s">
        <v>25286</v>
      </c>
      <c r="C74" s="238">
        <v>8.0</v>
      </c>
      <c r="D74" s="238"/>
      <c r="E74" s="238" t="s">
        <v>25287</v>
      </c>
      <c r="F74" s="238" t="s">
        <v>25288</v>
      </c>
      <c r="G74" s="385"/>
      <c r="H74" s="377"/>
      <c r="I74" s="378"/>
      <c r="J74" s="378"/>
      <c r="K74" s="381"/>
      <c r="L74" s="380"/>
      <c r="M74" s="238"/>
      <c r="N74" s="238"/>
      <c r="O74" s="238"/>
      <c r="P74" s="238"/>
    </row>
    <row r="75">
      <c r="A75" s="238" t="s">
        <v>20889</v>
      </c>
      <c r="B75" s="238" t="s">
        <v>25286</v>
      </c>
      <c r="C75" s="238">
        <v>8.0</v>
      </c>
      <c r="D75" s="238"/>
      <c r="E75" s="238" t="s">
        <v>25287</v>
      </c>
      <c r="F75" s="238" t="s">
        <v>25288</v>
      </c>
      <c r="G75" s="379"/>
      <c r="H75" s="377"/>
      <c r="I75" s="362"/>
      <c r="J75" s="362"/>
      <c r="K75" s="238"/>
      <c r="L75" s="363"/>
      <c r="M75" s="238"/>
      <c r="N75" s="238"/>
      <c r="O75" s="238"/>
      <c r="P75" s="238"/>
    </row>
    <row r="76">
      <c r="A76" s="238" t="s">
        <v>20834</v>
      </c>
      <c r="B76" s="238" t="s">
        <v>25286</v>
      </c>
      <c r="C76" s="238">
        <v>8.0</v>
      </c>
      <c r="D76" s="238"/>
      <c r="E76" s="238" t="s">
        <v>25287</v>
      </c>
      <c r="F76" s="238" t="s">
        <v>25288</v>
      </c>
      <c r="G76" s="385"/>
      <c r="H76" s="377"/>
      <c r="I76" s="378"/>
      <c r="J76" s="378"/>
      <c r="K76" s="238"/>
      <c r="L76" s="363"/>
      <c r="M76" s="238"/>
      <c r="N76" s="238"/>
      <c r="O76" s="238"/>
      <c r="P76" s="238"/>
    </row>
    <row r="77">
      <c r="A77" s="238" t="s">
        <v>20703</v>
      </c>
      <c r="B77" s="238" t="s">
        <v>25286</v>
      </c>
      <c r="C77" s="238">
        <v>8.0</v>
      </c>
      <c r="D77" s="238"/>
      <c r="E77" s="238" t="s">
        <v>25287</v>
      </c>
      <c r="F77" s="238" t="s">
        <v>25289</v>
      </c>
      <c r="G77" s="379" t="s">
        <v>25290</v>
      </c>
      <c r="H77" s="377"/>
      <c r="I77" s="238" t="s">
        <v>25300</v>
      </c>
      <c r="J77" s="362"/>
      <c r="K77" s="238" t="s">
        <v>1318</v>
      </c>
      <c r="L77" s="363"/>
      <c r="M77" s="238"/>
      <c r="N77" s="238"/>
      <c r="O77" s="238"/>
      <c r="P77" s="238"/>
    </row>
    <row r="78">
      <c r="A78" s="238" t="s">
        <v>22447</v>
      </c>
      <c r="B78" s="238" t="s">
        <v>25286</v>
      </c>
      <c r="C78" s="238">
        <v>8.0</v>
      </c>
      <c r="D78" s="238"/>
      <c r="E78" s="238" t="s">
        <v>25287</v>
      </c>
      <c r="F78" s="238" t="s">
        <v>25289</v>
      </c>
      <c r="G78" s="365" t="s">
        <v>25320</v>
      </c>
      <c r="H78" s="386"/>
      <c r="I78" s="367" t="s">
        <v>25291</v>
      </c>
      <c r="J78" s="373"/>
      <c r="K78" s="369" t="s">
        <v>1571</v>
      </c>
      <c r="L78" s="370" t="s">
        <v>1572</v>
      </c>
      <c r="M78" s="238"/>
      <c r="N78" s="238"/>
      <c r="O78" s="238"/>
      <c r="P78" s="238"/>
    </row>
    <row r="79">
      <c r="A79" s="238" t="s">
        <v>20863</v>
      </c>
      <c r="B79" s="238" t="s">
        <v>25286</v>
      </c>
      <c r="C79" s="238">
        <v>8.0</v>
      </c>
      <c r="D79" s="238"/>
      <c r="E79" s="238" t="s">
        <v>25287</v>
      </c>
      <c r="F79" s="238" t="s">
        <v>25288</v>
      </c>
      <c r="G79" s="385"/>
      <c r="H79" s="377"/>
      <c r="I79" s="378"/>
      <c r="J79" s="378"/>
      <c r="K79" s="381"/>
      <c r="L79" s="380"/>
      <c r="M79" s="238"/>
      <c r="N79" s="238"/>
      <c r="O79" s="238"/>
      <c r="P79" s="238"/>
    </row>
    <row r="80">
      <c r="A80" s="238" t="s">
        <v>20883</v>
      </c>
      <c r="B80" s="238" t="s">
        <v>25286</v>
      </c>
      <c r="C80" s="238">
        <v>8.0</v>
      </c>
      <c r="D80" s="238"/>
      <c r="E80" s="238" t="s">
        <v>25287</v>
      </c>
      <c r="F80" s="238" t="s">
        <v>25288</v>
      </c>
      <c r="G80" s="385"/>
      <c r="H80" s="377"/>
      <c r="I80" s="378"/>
      <c r="J80" s="378"/>
      <c r="K80" s="381"/>
      <c r="L80" s="380"/>
      <c r="M80" s="238"/>
      <c r="N80" s="238"/>
      <c r="O80" s="238"/>
      <c r="P80" s="238"/>
    </row>
    <row r="81">
      <c r="A81" s="238" t="s">
        <v>20701</v>
      </c>
      <c r="B81" s="238" t="s">
        <v>25286</v>
      </c>
      <c r="C81" s="238">
        <v>8.0</v>
      </c>
      <c r="D81" s="238"/>
      <c r="E81" s="238" t="s">
        <v>25287</v>
      </c>
      <c r="F81" s="238" t="s">
        <v>25289</v>
      </c>
      <c r="G81" s="379" t="s">
        <v>25321</v>
      </c>
      <c r="H81" s="377"/>
      <c r="I81" s="375" t="s">
        <v>25291</v>
      </c>
      <c r="J81" s="362"/>
      <c r="K81" s="238" t="s">
        <v>25260</v>
      </c>
      <c r="L81" s="363" t="s">
        <v>503</v>
      </c>
      <c r="M81" s="238"/>
      <c r="N81" s="238"/>
      <c r="O81" s="238"/>
      <c r="P81" s="238"/>
    </row>
    <row r="82">
      <c r="A82" s="238" t="s">
        <v>21236</v>
      </c>
      <c r="B82" s="238" t="s">
        <v>25286</v>
      </c>
      <c r="C82" s="238">
        <v>8.0</v>
      </c>
      <c r="D82" s="238"/>
      <c r="E82" s="238" t="s">
        <v>25287</v>
      </c>
      <c r="F82" s="238" t="s">
        <v>25288</v>
      </c>
      <c r="G82" s="379"/>
      <c r="H82" s="377"/>
      <c r="I82" s="362"/>
      <c r="J82" s="362"/>
      <c r="K82" s="238"/>
      <c r="L82" s="363"/>
      <c r="M82" s="238"/>
      <c r="N82" s="238"/>
      <c r="O82" s="238"/>
      <c r="P82" s="238"/>
    </row>
    <row r="83">
      <c r="A83" s="238" t="s">
        <v>20713</v>
      </c>
      <c r="B83" s="238" t="s">
        <v>25286</v>
      </c>
      <c r="C83" s="238">
        <v>8.0</v>
      </c>
      <c r="D83" s="238"/>
      <c r="E83" s="238" t="s">
        <v>25287</v>
      </c>
      <c r="F83" s="238" t="s">
        <v>25288</v>
      </c>
      <c r="G83" s="379"/>
      <c r="H83" s="371"/>
      <c r="I83" s="362"/>
      <c r="J83" s="362"/>
      <c r="K83" s="238"/>
      <c r="L83" s="363"/>
      <c r="M83" s="238"/>
      <c r="N83" s="238"/>
      <c r="O83" s="238"/>
      <c r="P83" s="238"/>
    </row>
    <row r="84">
      <c r="A84" s="238" t="s">
        <v>20738</v>
      </c>
      <c r="B84" s="238" t="s">
        <v>25286</v>
      </c>
      <c r="C84" s="238">
        <v>8.0</v>
      </c>
      <c r="D84" s="238"/>
      <c r="E84" s="238" t="s">
        <v>25287</v>
      </c>
      <c r="F84" s="238" t="s">
        <v>25288</v>
      </c>
      <c r="G84" s="385"/>
      <c r="H84" s="377"/>
      <c r="I84" s="378"/>
      <c r="J84" s="378"/>
      <c r="K84" s="381"/>
      <c r="L84" s="380"/>
      <c r="M84" s="238"/>
      <c r="N84" s="238"/>
      <c r="O84" s="238"/>
      <c r="P84" s="238"/>
    </row>
    <row r="85">
      <c r="A85" s="238" t="s">
        <v>20790</v>
      </c>
      <c r="B85" s="238" t="s">
        <v>25286</v>
      </c>
      <c r="C85" s="238">
        <v>8.0</v>
      </c>
      <c r="D85" s="238"/>
      <c r="E85" s="238" t="s">
        <v>25287</v>
      </c>
      <c r="F85" s="238" t="s">
        <v>25288</v>
      </c>
      <c r="G85" s="379"/>
      <c r="H85" s="377"/>
      <c r="I85" s="362"/>
      <c r="J85" s="362"/>
      <c r="K85" s="238"/>
      <c r="L85" s="363"/>
      <c r="M85" s="238"/>
      <c r="N85" s="238"/>
      <c r="O85" s="238"/>
      <c r="P85" s="238"/>
    </row>
    <row r="86">
      <c r="A86" s="238" t="s">
        <v>20761</v>
      </c>
      <c r="B86" s="238" t="s">
        <v>25286</v>
      </c>
      <c r="C86" s="238">
        <v>8.0</v>
      </c>
      <c r="D86" s="238"/>
      <c r="E86" s="238" t="s">
        <v>25287</v>
      </c>
      <c r="F86" s="238" t="s">
        <v>25289</v>
      </c>
      <c r="G86" s="379" t="s">
        <v>25322</v>
      </c>
      <c r="H86" s="377"/>
      <c r="I86" s="375" t="s">
        <v>25291</v>
      </c>
      <c r="J86" s="362"/>
      <c r="K86" s="238" t="s">
        <v>20914</v>
      </c>
      <c r="L86" s="363" t="s">
        <v>95</v>
      </c>
      <c r="M86" s="238"/>
      <c r="N86" s="238"/>
      <c r="O86" s="238"/>
      <c r="P86" s="238"/>
    </row>
    <row r="87">
      <c r="A87" s="238" t="s">
        <v>20946</v>
      </c>
      <c r="B87" s="238" t="s">
        <v>25286</v>
      </c>
      <c r="C87" s="238">
        <v>8.0</v>
      </c>
      <c r="D87" s="238"/>
      <c r="E87" s="238" t="s">
        <v>25287</v>
      </c>
      <c r="F87" s="238" t="s">
        <v>25288</v>
      </c>
      <c r="G87" s="379"/>
      <c r="H87" s="238"/>
      <c r="I87" s="238"/>
      <c r="J87" s="362"/>
      <c r="K87" s="238"/>
      <c r="L87" s="363"/>
      <c r="M87" s="238"/>
      <c r="N87" s="238"/>
      <c r="O87" s="238"/>
      <c r="P87" s="238"/>
    </row>
    <row r="88">
      <c r="A88" s="238" t="s">
        <v>20686</v>
      </c>
      <c r="B88" s="238" t="s">
        <v>25286</v>
      </c>
      <c r="C88" s="238">
        <v>8.0</v>
      </c>
      <c r="D88" s="238"/>
      <c r="E88" s="238" t="s">
        <v>25287</v>
      </c>
      <c r="F88" s="238" t="s">
        <v>25289</v>
      </c>
      <c r="G88" s="379" t="s">
        <v>25323</v>
      </c>
      <c r="H88" s="377"/>
      <c r="I88" s="238" t="s">
        <v>25296</v>
      </c>
      <c r="J88" s="362"/>
      <c r="K88" s="238" t="s">
        <v>25324</v>
      </c>
      <c r="L88" s="363"/>
      <c r="M88" s="238"/>
      <c r="N88" s="238"/>
      <c r="O88" s="238"/>
      <c r="P88" s="238"/>
    </row>
    <row r="89">
      <c r="A89" s="238" t="s">
        <v>20743</v>
      </c>
      <c r="B89" s="238" t="s">
        <v>25286</v>
      </c>
      <c r="C89" s="238">
        <v>8.0</v>
      </c>
      <c r="D89" s="238"/>
      <c r="E89" s="238" t="s">
        <v>25287</v>
      </c>
      <c r="F89" s="238" t="s">
        <v>25288</v>
      </c>
      <c r="G89" s="385"/>
      <c r="H89" s="377"/>
      <c r="I89" s="378"/>
      <c r="J89" s="378"/>
      <c r="K89" s="381"/>
      <c r="L89" s="380"/>
      <c r="M89" s="238"/>
      <c r="N89" s="238"/>
      <c r="O89" s="238"/>
      <c r="P89" s="238"/>
    </row>
    <row r="90">
      <c r="A90" s="238" t="s">
        <v>20839</v>
      </c>
      <c r="B90" s="238" t="s">
        <v>25286</v>
      </c>
      <c r="C90" s="238">
        <v>8.0</v>
      </c>
      <c r="D90" s="238"/>
      <c r="E90" s="238" t="s">
        <v>25287</v>
      </c>
      <c r="F90" s="238" t="s">
        <v>25288</v>
      </c>
      <c r="G90" s="379"/>
      <c r="H90" s="377"/>
      <c r="I90" s="362"/>
      <c r="J90" s="362"/>
      <c r="K90" s="238"/>
      <c r="L90" s="363"/>
      <c r="M90" s="238"/>
      <c r="N90" s="238"/>
      <c r="O90" s="238"/>
      <c r="P90" s="238"/>
    </row>
    <row r="91">
      <c r="A91" s="238" t="s">
        <v>20877</v>
      </c>
      <c r="B91" s="238" t="s">
        <v>25286</v>
      </c>
      <c r="C91" s="238">
        <v>8.0</v>
      </c>
      <c r="D91" s="238"/>
      <c r="E91" s="238" t="s">
        <v>25287</v>
      </c>
      <c r="F91" s="238" t="s">
        <v>25289</v>
      </c>
      <c r="G91" s="379" t="s">
        <v>25325</v>
      </c>
      <c r="H91" s="377"/>
      <c r="I91" s="375" t="s">
        <v>25291</v>
      </c>
      <c r="J91" s="378"/>
      <c r="K91" s="238" t="s">
        <v>91</v>
      </c>
      <c r="L91" s="363" t="s">
        <v>25326</v>
      </c>
      <c r="M91" s="238"/>
      <c r="N91" s="238"/>
      <c r="O91" s="238"/>
      <c r="P91" s="238"/>
    </row>
    <row r="92">
      <c r="A92" s="238" t="s">
        <v>20710</v>
      </c>
      <c r="B92" s="238" t="s">
        <v>25286</v>
      </c>
      <c r="C92" s="238">
        <v>8.0</v>
      </c>
      <c r="D92" s="238"/>
      <c r="E92" s="238" t="s">
        <v>25287</v>
      </c>
      <c r="F92" s="238" t="s">
        <v>25289</v>
      </c>
      <c r="G92" s="379" t="s">
        <v>25327</v>
      </c>
      <c r="H92" s="377"/>
      <c r="I92" s="238" t="s">
        <v>25291</v>
      </c>
      <c r="J92" s="378"/>
      <c r="K92" s="238" t="s">
        <v>1798</v>
      </c>
      <c r="L92" s="363" t="s">
        <v>387</v>
      </c>
      <c r="M92" s="238"/>
      <c r="N92" s="238"/>
      <c r="O92" s="238"/>
      <c r="P92" s="238"/>
    </row>
    <row r="93">
      <c r="A93" s="238" t="s">
        <v>20973</v>
      </c>
      <c r="B93" s="238" t="s">
        <v>25286</v>
      </c>
      <c r="C93" s="238">
        <v>8.0</v>
      </c>
      <c r="D93" s="238"/>
      <c r="E93" s="238" t="s">
        <v>25287</v>
      </c>
      <c r="F93" s="238" t="s">
        <v>25288</v>
      </c>
      <c r="G93" s="385"/>
      <c r="H93" s="377"/>
      <c r="I93" s="378"/>
      <c r="J93" s="378"/>
      <c r="K93" s="381"/>
      <c r="L93" s="380"/>
      <c r="M93" s="238"/>
      <c r="N93" s="238"/>
      <c r="O93" s="238"/>
      <c r="P93" s="238"/>
    </row>
    <row r="94">
      <c r="A94" s="238" t="s">
        <v>20888</v>
      </c>
      <c r="B94" s="238" t="s">
        <v>25286</v>
      </c>
      <c r="C94" s="238">
        <v>8.0</v>
      </c>
      <c r="D94" s="238"/>
      <c r="E94" s="238" t="s">
        <v>25287</v>
      </c>
      <c r="F94" s="238" t="s">
        <v>25288</v>
      </c>
      <c r="G94" s="379"/>
      <c r="H94" s="377"/>
      <c r="I94" s="362"/>
      <c r="J94" s="362"/>
      <c r="K94" s="238"/>
      <c r="L94" s="363"/>
      <c r="M94" s="238"/>
      <c r="N94" s="238"/>
      <c r="O94" s="238"/>
      <c r="P94" s="238"/>
    </row>
    <row r="95">
      <c r="A95" s="238" t="s">
        <v>21728</v>
      </c>
      <c r="B95" s="238" t="s">
        <v>25286</v>
      </c>
      <c r="C95" s="238">
        <v>8.0</v>
      </c>
      <c r="D95" s="238"/>
      <c r="E95" s="238" t="s">
        <v>25287</v>
      </c>
      <c r="F95" s="238" t="s">
        <v>25288</v>
      </c>
      <c r="G95" s="385"/>
      <c r="H95" s="377"/>
      <c r="I95" s="378"/>
      <c r="J95" s="378"/>
      <c r="K95" s="381"/>
      <c r="L95" s="380"/>
      <c r="M95" s="238"/>
      <c r="N95" s="238"/>
      <c r="O95" s="238"/>
      <c r="P95" s="238"/>
    </row>
    <row r="96">
      <c r="A96" s="238" t="s">
        <v>21247</v>
      </c>
      <c r="B96" s="238" t="s">
        <v>25286</v>
      </c>
      <c r="C96" s="238">
        <v>8.0</v>
      </c>
      <c r="D96" s="238"/>
      <c r="E96" s="238" t="s">
        <v>25287</v>
      </c>
      <c r="F96" s="238" t="s">
        <v>25288</v>
      </c>
      <c r="G96" s="385"/>
      <c r="H96" s="377"/>
      <c r="I96" s="378"/>
      <c r="J96" s="378"/>
      <c r="K96" s="381"/>
      <c r="L96" s="380"/>
      <c r="M96" s="238"/>
      <c r="N96" s="238"/>
      <c r="O96" s="238"/>
      <c r="P96" s="238"/>
    </row>
    <row r="97">
      <c r="A97" s="238" t="s">
        <v>25328</v>
      </c>
      <c r="B97" s="238" t="s">
        <v>25286</v>
      </c>
      <c r="C97" s="238">
        <v>8.0</v>
      </c>
      <c r="D97" s="238"/>
      <c r="E97" s="238" t="s">
        <v>25287</v>
      </c>
      <c r="F97" s="238" t="s">
        <v>25288</v>
      </c>
      <c r="G97" s="379"/>
      <c r="H97" s="377"/>
      <c r="I97" s="362"/>
      <c r="J97" s="362"/>
      <c r="K97" s="238"/>
      <c r="L97" s="363"/>
      <c r="M97" s="238"/>
      <c r="N97" s="238"/>
      <c r="O97" s="238"/>
      <c r="P97" s="238"/>
    </row>
    <row r="98">
      <c r="A98" s="238" t="s">
        <v>20750</v>
      </c>
      <c r="B98" s="238" t="s">
        <v>25286</v>
      </c>
      <c r="C98" s="238">
        <v>8.0</v>
      </c>
      <c r="D98" s="238"/>
      <c r="E98" s="238" t="s">
        <v>25287</v>
      </c>
      <c r="F98" s="238" t="s">
        <v>25288</v>
      </c>
      <c r="G98" s="379"/>
      <c r="H98" s="377"/>
      <c r="I98" s="362"/>
      <c r="J98" s="362"/>
      <c r="K98" s="238"/>
      <c r="L98" s="380"/>
      <c r="M98" s="238"/>
      <c r="N98" s="238"/>
      <c r="O98" s="238"/>
      <c r="P98" s="238"/>
    </row>
    <row r="99">
      <c r="A99" s="238" t="s">
        <v>20878</v>
      </c>
      <c r="B99" s="238" t="s">
        <v>25286</v>
      </c>
      <c r="C99" s="238">
        <v>8.0</v>
      </c>
      <c r="D99" s="238"/>
      <c r="E99" s="238" t="s">
        <v>25287</v>
      </c>
      <c r="F99" s="238" t="s">
        <v>25288</v>
      </c>
      <c r="G99" s="385"/>
      <c r="H99" s="377"/>
      <c r="I99" s="378"/>
      <c r="J99" s="378"/>
      <c r="K99" s="381"/>
      <c r="L99" s="380"/>
      <c r="M99" s="238"/>
      <c r="N99" s="238"/>
      <c r="O99" s="238"/>
      <c r="P99" s="238"/>
    </row>
    <row r="100">
      <c r="A100" s="238" t="s">
        <v>21615</v>
      </c>
      <c r="B100" s="238" t="s">
        <v>25286</v>
      </c>
      <c r="C100" s="238">
        <v>8.0</v>
      </c>
      <c r="D100" s="238"/>
      <c r="E100" s="238" t="s">
        <v>25287</v>
      </c>
      <c r="F100" s="238" t="s">
        <v>25289</v>
      </c>
      <c r="G100" s="379" t="s">
        <v>25329</v>
      </c>
      <c r="H100" s="377"/>
      <c r="I100" s="375" t="s">
        <v>25330</v>
      </c>
      <c r="J100" s="362"/>
      <c r="K100" s="238" t="s">
        <v>1654</v>
      </c>
      <c r="L100" s="363"/>
      <c r="M100" s="238"/>
      <c r="N100" s="238"/>
      <c r="O100" s="238"/>
      <c r="P100" s="238"/>
    </row>
    <row r="101">
      <c r="A101" s="238" t="s">
        <v>21005</v>
      </c>
      <c r="B101" s="238" t="s">
        <v>25286</v>
      </c>
      <c r="C101" s="238">
        <v>8.0</v>
      </c>
      <c r="D101" s="238"/>
      <c r="E101" s="238" t="s">
        <v>25287</v>
      </c>
      <c r="F101" s="238" t="s">
        <v>25288</v>
      </c>
      <c r="G101" s="379"/>
      <c r="H101" s="377"/>
      <c r="I101" s="362"/>
      <c r="J101" s="362"/>
      <c r="K101" s="238"/>
      <c r="L101" s="363"/>
      <c r="M101" s="238"/>
      <c r="N101" s="238"/>
      <c r="O101" s="238"/>
      <c r="P101" s="238"/>
    </row>
    <row r="102">
      <c r="A102" s="238" t="s">
        <v>21137</v>
      </c>
      <c r="B102" s="238" t="s">
        <v>25286</v>
      </c>
      <c r="C102" s="238">
        <v>8.0</v>
      </c>
      <c r="D102" s="238"/>
      <c r="E102" s="238" t="s">
        <v>25287</v>
      </c>
      <c r="F102" s="238" t="s">
        <v>25289</v>
      </c>
      <c r="G102" s="379" t="s">
        <v>25331</v>
      </c>
      <c r="H102" s="377"/>
      <c r="I102" s="238" t="s">
        <v>25300</v>
      </c>
      <c r="J102" s="362"/>
      <c r="K102" s="238" t="s">
        <v>38</v>
      </c>
      <c r="L102" s="363"/>
      <c r="M102" s="238"/>
      <c r="N102" s="238"/>
      <c r="O102" s="238"/>
      <c r="P102" s="238"/>
    </row>
    <row r="103">
      <c r="A103" s="238" t="s">
        <v>21100</v>
      </c>
      <c r="B103" s="238" t="s">
        <v>25286</v>
      </c>
      <c r="C103" s="238">
        <v>8.0</v>
      </c>
      <c r="D103" s="238"/>
      <c r="E103" s="238" t="s">
        <v>25287</v>
      </c>
      <c r="F103" s="238" t="s">
        <v>25288</v>
      </c>
      <c r="G103" s="379"/>
      <c r="H103" s="377"/>
      <c r="I103" s="362"/>
      <c r="J103" s="362"/>
      <c r="K103" s="238"/>
      <c r="L103" s="363"/>
      <c r="M103" s="238"/>
      <c r="N103" s="238"/>
      <c r="O103" s="238"/>
      <c r="P103" s="238"/>
    </row>
    <row r="104">
      <c r="A104" s="238" t="s">
        <v>20711</v>
      </c>
      <c r="B104" s="238" t="s">
        <v>25286</v>
      </c>
      <c r="C104" s="238">
        <v>8.0</v>
      </c>
      <c r="D104" s="238"/>
      <c r="E104" s="238" t="s">
        <v>25287</v>
      </c>
      <c r="F104" s="238" t="s">
        <v>25288</v>
      </c>
      <c r="G104" s="379"/>
      <c r="H104" s="377"/>
      <c r="I104" s="362"/>
      <c r="J104" s="362"/>
      <c r="K104" s="238"/>
      <c r="L104" s="363"/>
      <c r="M104" s="238"/>
      <c r="N104" s="238"/>
      <c r="O104" s="238"/>
      <c r="P104" s="238"/>
    </row>
    <row r="105">
      <c r="A105" s="238" t="s">
        <v>20739</v>
      </c>
      <c r="B105" s="238" t="s">
        <v>25286</v>
      </c>
      <c r="C105" s="238">
        <v>8.0</v>
      </c>
      <c r="D105" s="238"/>
      <c r="E105" s="238" t="s">
        <v>25287</v>
      </c>
      <c r="F105" s="238" t="s">
        <v>25288</v>
      </c>
      <c r="G105" s="379"/>
      <c r="H105" s="377"/>
      <c r="I105" s="362"/>
      <c r="J105" s="362"/>
      <c r="K105" s="238"/>
      <c r="L105" s="363"/>
      <c r="M105" s="238"/>
      <c r="N105" s="238"/>
      <c r="O105" s="238"/>
      <c r="P105" s="238"/>
    </row>
    <row r="106">
      <c r="A106" s="238" t="s">
        <v>21580</v>
      </c>
      <c r="B106" s="238" t="s">
        <v>25286</v>
      </c>
      <c r="C106" s="238">
        <v>8.0</v>
      </c>
      <c r="D106" s="238"/>
      <c r="E106" s="238" t="s">
        <v>25287</v>
      </c>
      <c r="F106" s="238" t="s">
        <v>25288</v>
      </c>
      <c r="G106" s="385"/>
      <c r="H106" s="377"/>
      <c r="I106" s="378"/>
      <c r="J106" s="378"/>
      <c r="K106" s="381"/>
      <c r="L106" s="380"/>
      <c r="M106" s="238"/>
      <c r="N106" s="238"/>
      <c r="O106" s="238"/>
      <c r="P106" s="238"/>
    </row>
    <row r="107">
      <c r="A107" s="238" t="s">
        <v>20902</v>
      </c>
      <c r="B107" s="238" t="s">
        <v>25286</v>
      </c>
      <c r="C107" s="238">
        <v>8.0</v>
      </c>
      <c r="D107" s="238"/>
      <c r="E107" s="238" t="s">
        <v>25287</v>
      </c>
      <c r="F107" s="238" t="s">
        <v>25288</v>
      </c>
      <c r="G107" s="379"/>
      <c r="H107" s="377"/>
      <c r="I107" s="362"/>
      <c r="J107" s="362"/>
      <c r="K107" s="238"/>
      <c r="L107" s="363"/>
      <c r="M107" s="238"/>
      <c r="N107" s="238"/>
      <c r="O107" s="238"/>
      <c r="P107" s="238"/>
    </row>
    <row r="108">
      <c r="A108" s="238" t="s">
        <v>20990</v>
      </c>
      <c r="B108" s="238" t="s">
        <v>25286</v>
      </c>
      <c r="C108" s="238">
        <v>8.0</v>
      </c>
      <c r="D108" s="238"/>
      <c r="E108" s="238" t="s">
        <v>25287</v>
      </c>
      <c r="F108" s="238" t="s">
        <v>25288</v>
      </c>
      <c r="G108" s="379"/>
      <c r="H108" s="377"/>
      <c r="I108" s="362"/>
      <c r="J108" s="362"/>
      <c r="K108" s="238"/>
      <c r="L108" s="380"/>
      <c r="M108" s="238"/>
      <c r="N108" s="238"/>
      <c r="O108" s="238"/>
      <c r="P108" s="238"/>
    </row>
    <row r="109">
      <c r="A109" s="238" t="s">
        <v>20806</v>
      </c>
      <c r="B109" s="238" t="s">
        <v>25286</v>
      </c>
      <c r="C109" s="238">
        <v>8.0</v>
      </c>
      <c r="D109" s="238"/>
      <c r="E109" s="238" t="s">
        <v>25287</v>
      </c>
      <c r="F109" s="238" t="s">
        <v>25288</v>
      </c>
      <c r="G109" s="379"/>
      <c r="H109" s="377"/>
      <c r="I109" s="362"/>
      <c r="J109" s="362"/>
      <c r="K109" s="238"/>
      <c r="L109" s="380"/>
      <c r="M109" s="238"/>
      <c r="N109" s="238"/>
      <c r="O109" s="238"/>
      <c r="P109" s="238"/>
    </row>
    <row r="110">
      <c r="A110" s="238" t="s">
        <v>21136</v>
      </c>
      <c r="B110" s="238" t="s">
        <v>25286</v>
      </c>
      <c r="C110" s="238">
        <v>8.0</v>
      </c>
      <c r="D110" s="238"/>
      <c r="E110" s="238" t="s">
        <v>25287</v>
      </c>
      <c r="F110" s="238" t="s">
        <v>25288</v>
      </c>
      <c r="G110" s="379"/>
      <c r="H110" s="377"/>
      <c r="I110" s="362"/>
      <c r="J110" s="362"/>
      <c r="K110" s="238"/>
      <c r="L110" s="363"/>
      <c r="M110" s="238"/>
      <c r="N110" s="238"/>
      <c r="O110" s="238"/>
      <c r="P110" s="238"/>
    </row>
    <row r="111">
      <c r="A111" s="238" t="s">
        <v>21331</v>
      </c>
      <c r="B111" s="238" t="s">
        <v>25286</v>
      </c>
      <c r="C111" s="238">
        <v>8.0</v>
      </c>
      <c r="D111" s="238"/>
      <c r="E111" s="238" t="s">
        <v>25287</v>
      </c>
      <c r="F111" s="238" t="s">
        <v>25288</v>
      </c>
      <c r="G111" s="385"/>
      <c r="H111" s="377"/>
      <c r="I111" s="378"/>
      <c r="J111" s="378"/>
      <c r="K111" s="381"/>
      <c r="L111" s="380"/>
      <c r="M111" s="238"/>
      <c r="N111" s="238"/>
      <c r="O111" s="238"/>
      <c r="P111" s="238"/>
    </row>
    <row r="112">
      <c r="A112" s="238" t="s">
        <v>20997</v>
      </c>
      <c r="B112" s="238" t="s">
        <v>25286</v>
      </c>
      <c r="C112" s="238">
        <v>8.0</v>
      </c>
      <c r="D112" s="238"/>
      <c r="E112" s="238" t="s">
        <v>25287</v>
      </c>
      <c r="F112" s="238" t="s">
        <v>25288</v>
      </c>
      <c r="G112" s="379"/>
      <c r="H112" s="377"/>
      <c r="I112" s="362"/>
      <c r="J112" s="362"/>
      <c r="K112" s="238"/>
      <c r="L112" s="363"/>
      <c r="M112" s="238"/>
      <c r="N112" s="238"/>
      <c r="O112" s="238"/>
      <c r="P112" s="238"/>
    </row>
    <row r="113">
      <c r="A113" s="238" t="s">
        <v>21151</v>
      </c>
      <c r="B113" s="238" t="s">
        <v>25286</v>
      </c>
      <c r="C113" s="238">
        <v>8.0</v>
      </c>
      <c r="D113" s="238"/>
      <c r="E113" s="238" t="s">
        <v>25287</v>
      </c>
      <c r="F113" s="238" t="s">
        <v>25288</v>
      </c>
      <c r="G113" s="379"/>
      <c r="H113" s="377"/>
      <c r="I113" s="362"/>
      <c r="J113" s="362"/>
      <c r="K113" s="238"/>
      <c r="L113" s="363"/>
      <c r="M113" s="238"/>
      <c r="N113" s="238"/>
      <c r="O113" s="238"/>
      <c r="P113" s="238"/>
    </row>
    <row r="114">
      <c r="A114" s="238" t="s">
        <v>20948</v>
      </c>
      <c r="B114" s="238" t="s">
        <v>25286</v>
      </c>
      <c r="C114" s="238">
        <v>8.0</v>
      </c>
      <c r="D114" s="238"/>
      <c r="E114" s="238" t="s">
        <v>25287</v>
      </c>
      <c r="F114" s="238" t="s">
        <v>25288</v>
      </c>
      <c r="G114" s="379"/>
      <c r="H114" s="377"/>
      <c r="I114" s="362"/>
      <c r="J114" s="362"/>
      <c r="K114" s="238"/>
      <c r="L114" s="363"/>
      <c r="M114" s="238"/>
      <c r="N114" s="238"/>
      <c r="O114" s="238"/>
      <c r="P114" s="238"/>
    </row>
    <row r="115">
      <c r="A115" s="238" t="s">
        <v>20735</v>
      </c>
      <c r="B115" s="238" t="s">
        <v>25286</v>
      </c>
      <c r="C115" s="238">
        <v>8.0</v>
      </c>
      <c r="D115" s="238"/>
      <c r="E115" s="238" t="s">
        <v>25287</v>
      </c>
      <c r="F115" s="238" t="s">
        <v>25288</v>
      </c>
      <c r="G115" s="379"/>
      <c r="H115" s="377"/>
      <c r="I115" s="362"/>
      <c r="J115" s="362"/>
      <c r="K115" s="238"/>
      <c r="L115" s="363"/>
      <c r="M115" s="238"/>
      <c r="N115" s="238"/>
      <c r="O115" s="238"/>
      <c r="P115" s="238"/>
    </row>
    <row r="116">
      <c r="A116" s="238" t="s">
        <v>20968</v>
      </c>
      <c r="B116" s="238" t="s">
        <v>25286</v>
      </c>
      <c r="C116" s="238">
        <v>8.0</v>
      </c>
      <c r="D116" s="238"/>
      <c r="E116" s="238" t="s">
        <v>25287</v>
      </c>
      <c r="F116" s="238" t="s">
        <v>25288</v>
      </c>
      <c r="G116" s="379"/>
      <c r="H116" s="377"/>
      <c r="I116" s="362"/>
      <c r="J116" s="362"/>
      <c r="K116" s="238"/>
      <c r="L116" s="363"/>
      <c r="M116" s="238"/>
      <c r="N116" s="238"/>
      <c r="O116" s="238"/>
      <c r="P116" s="238"/>
    </row>
    <row r="117">
      <c r="A117" s="238" t="s">
        <v>21138</v>
      </c>
      <c r="B117" s="238" t="s">
        <v>25286</v>
      </c>
      <c r="C117" s="238">
        <v>8.0</v>
      </c>
      <c r="D117" s="238"/>
      <c r="E117" s="238" t="s">
        <v>25287</v>
      </c>
      <c r="F117" s="238" t="s">
        <v>25288</v>
      </c>
      <c r="G117" s="385"/>
      <c r="H117" s="377"/>
      <c r="I117" s="378"/>
      <c r="J117" s="378"/>
      <c r="K117" s="381"/>
      <c r="L117" s="380"/>
      <c r="M117" s="238"/>
      <c r="N117" s="238"/>
      <c r="O117" s="238"/>
      <c r="P117" s="238"/>
    </row>
    <row r="118">
      <c r="A118" s="238" t="s">
        <v>21146</v>
      </c>
      <c r="B118" s="238" t="s">
        <v>25286</v>
      </c>
      <c r="C118" s="238">
        <v>8.0</v>
      </c>
      <c r="D118" s="238"/>
      <c r="E118" s="238" t="s">
        <v>25287</v>
      </c>
      <c r="F118" s="238" t="s">
        <v>25288</v>
      </c>
      <c r="G118" s="379"/>
      <c r="H118" s="377"/>
      <c r="I118" s="362"/>
      <c r="J118" s="362"/>
      <c r="K118" s="238"/>
      <c r="L118" s="380"/>
      <c r="M118" s="238"/>
      <c r="N118" s="238"/>
      <c r="O118" s="238"/>
      <c r="P118" s="238"/>
    </row>
    <row r="119">
      <c r="A119" s="238" t="s">
        <v>20688</v>
      </c>
      <c r="B119" s="238" t="s">
        <v>25286</v>
      </c>
      <c r="C119" s="238">
        <v>8.0</v>
      </c>
      <c r="D119" s="238"/>
      <c r="E119" s="238" t="s">
        <v>25287</v>
      </c>
      <c r="F119" s="238" t="s">
        <v>25288</v>
      </c>
      <c r="G119" s="385"/>
      <c r="H119" s="377"/>
      <c r="I119" s="378"/>
      <c r="J119" s="378"/>
      <c r="K119" s="381"/>
      <c r="L119" s="380"/>
      <c r="M119" s="238"/>
      <c r="N119" s="238"/>
      <c r="O119" s="238"/>
      <c r="P119" s="238"/>
    </row>
    <row r="120">
      <c r="A120" s="238" t="s">
        <v>20887</v>
      </c>
      <c r="B120" s="238" t="s">
        <v>25286</v>
      </c>
      <c r="C120" s="238">
        <v>8.0</v>
      </c>
      <c r="D120" s="238"/>
      <c r="E120" s="238" t="s">
        <v>25287</v>
      </c>
      <c r="F120" s="238" t="s">
        <v>25288</v>
      </c>
      <c r="G120" s="385"/>
      <c r="H120" s="377"/>
      <c r="I120" s="378"/>
      <c r="J120" s="378"/>
      <c r="K120" s="381"/>
      <c r="L120" s="380"/>
      <c r="M120" s="238"/>
      <c r="N120" s="238"/>
      <c r="O120" s="238"/>
      <c r="P120" s="238"/>
    </row>
    <row r="121">
      <c r="A121" s="238" t="s">
        <v>21127</v>
      </c>
      <c r="B121" s="238" t="s">
        <v>25286</v>
      </c>
      <c r="C121" s="238">
        <v>8.0</v>
      </c>
      <c r="D121" s="238"/>
      <c r="E121" s="238" t="s">
        <v>25287</v>
      </c>
      <c r="F121" s="238" t="s">
        <v>25288</v>
      </c>
      <c r="G121" s="379"/>
      <c r="H121" s="377"/>
      <c r="I121" s="362"/>
      <c r="J121" s="362"/>
      <c r="K121" s="238"/>
      <c r="L121" s="363"/>
      <c r="M121" s="238"/>
      <c r="N121" s="238"/>
      <c r="O121" s="238"/>
      <c r="P121" s="238"/>
    </row>
    <row r="122">
      <c r="A122" s="238" t="s">
        <v>20799</v>
      </c>
      <c r="B122" s="238" t="s">
        <v>25286</v>
      </c>
      <c r="C122" s="238">
        <v>8.0</v>
      </c>
      <c r="D122" s="238"/>
      <c r="E122" s="238" t="s">
        <v>25287</v>
      </c>
      <c r="F122" s="238" t="s">
        <v>25288</v>
      </c>
      <c r="G122" s="379"/>
      <c r="H122" s="377"/>
      <c r="I122" s="362"/>
      <c r="J122" s="362"/>
      <c r="K122" s="238"/>
      <c r="L122" s="363"/>
      <c r="M122" s="238"/>
      <c r="N122" s="238"/>
      <c r="O122" s="238"/>
      <c r="P122" s="238"/>
    </row>
    <row r="123">
      <c r="A123" s="238" t="s">
        <v>20714</v>
      </c>
      <c r="B123" s="238" t="s">
        <v>25286</v>
      </c>
      <c r="C123" s="238">
        <v>8.0</v>
      </c>
      <c r="D123" s="238"/>
      <c r="E123" s="238" t="s">
        <v>25287</v>
      </c>
      <c r="F123" s="238" t="s">
        <v>25288</v>
      </c>
      <c r="G123" s="385"/>
      <c r="H123" s="377"/>
      <c r="I123" s="378"/>
      <c r="J123" s="378"/>
      <c r="K123" s="381"/>
      <c r="L123" s="380"/>
      <c r="M123" s="238"/>
      <c r="N123" s="238"/>
      <c r="O123" s="238"/>
      <c r="P123" s="238"/>
    </row>
    <row r="124">
      <c r="A124" s="238" t="s">
        <v>21352</v>
      </c>
      <c r="B124" s="238" t="s">
        <v>25286</v>
      </c>
      <c r="C124" s="238">
        <v>8.0</v>
      </c>
      <c r="D124" s="238"/>
      <c r="E124" s="238" t="s">
        <v>25287</v>
      </c>
      <c r="F124" s="238" t="s">
        <v>25288</v>
      </c>
      <c r="G124" s="379"/>
      <c r="H124" s="377"/>
      <c r="I124" s="362"/>
      <c r="J124" s="362"/>
      <c r="K124" s="238"/>
      <c r="L124" s="363"/>
      <c r="M124" s="238"/>
      <c r="N124" s="238"/>
      <c r="O124" s="238"/>
      <c r="P124" s="238"/>
    </row>
    <row r="125">
      <c r="A125" s="238" t="s">
        <v>20886</v>
      </c>
      <c r="B125" s="238" t="s">
        <v>25286</v>
      </c>
      <c r="C125" s="238">
        <v>8.0</v>
      </c>
      <c r="D125" s="238"/>
      <c r="E125" s="238" t="s">
        <v>25287</v>
      </c>
      <c r="F125" s="238" t="s">
        <v>25288</v>
      </c>
      <c r="G125" s="379"/>
      <c r="H125" s="377"/>
      <c r="I125" s="362"/>
      <c r="J125" s="362"/>
      <c r="K125" s="238"/>
      <c r="L125" s="380"/>
      <c r="M125" s="238"/>
      <c r="N125" s="238"/>
      <c r="O125" s="238"/>
      <c r="P125" s="238"/>
    </row>
    <row r="126">
      <c r="A126" s="238" t="s">
        <v>20961</v>
      </c>
      <c r="B126" s="238" t="s">
        <v>25286</v>
      </c>
      <c r="C126" s="238">
        <v>8.0</v>
      </c>
      <c r="D126" s="238"/>
      <c r="E126" s="238" t="s">
        <v>25287</v>
      </c>
      <c r="F126" s="238" t="s">
        <v>25288</v>
      </c>
      <c r="G126" s="379"/>
      <c r="H126" s="377"/>
      <c r="I126" s="362"/>
      <c r="J126" s="362"/>
      <c r="K126" s="238"/>
      <c r="L126" s="363"/>
      <c r="M126" s="238"/>
      <c r="N126" s="238"/>
      <c r="O126" s="238"/>
      <c r="P126" s="238"/>
    </row>
    <row r="127">
      <c r="A127" s="238" t="s">
        <v>21060</v>
      </c>
      <c r="B127" s="238" t="s">
        <v>25286</v>
      </c>
      <c r="C127" s="238">
        <v>8.0</v>
      </c>
      <c r="D127" s="238"/>
      <c r="E127" s="238" t="s">
        <v>25287</v>
      </c>
      <c r="F127" s="238" t="s">
        <v>25288</v>
      </c>
      <c r="G127" s="379"/>
      <c r="H127" s="377"/>
      <c r="I127" s="362"/>
      <c r="J127" s="362"/>
      <c r="K127" s="238"/>
      <c r="L127" s="380"/>
      <c r="M127" s="238"/>
      <c r="N127" s="238"/>
      <c r="O127" s="238"/>
      <c r="P127" s="238"/>
    </row>
    <row r="128">
      <c r="A128" s="238" t="s">
        <v>21689</v>
      </c>
      <c r="B128" s="238" t="s">
        <v>25286</v>
      </c>
      <c r="C128" s="238">
        <v>8.0</v>
      </c>
      <c r="D128" s="238"/>
      <c r="E128" s="238" t="s">
        <v>25287</v>
      </c>
      <c r="F128" s="238" t="s">
        <v>25289</v>
      </c>
      <c r="G128" s="379" t="s">
        <v>25332</v>
      </c>
      <c r="H128" s="377"/>
      <c r="I128" s="375" t="s">
        <v>25293</v>
      </c>
      <c r="J128" s="362"/>
      <c r="K128" s="238" t="s">
        <v>25308</v>
      </c>
      <c r="L128" s="363"/>
      <c r="M128" s="238"/>
      <c r="N128" s="238"/>
      <c r="O128" s="238"/>
      <c r="P128" s="238"/>
    </row>
    <row r="129">
      <c r="A129" s="238" t="s">
        <v>20959</v>
      </c>
      <c r="B129" s="238"/>
      <c r="C129" s="238">
        <v>8.0</v>
      </c>
      <c r="D129" s="238"/>
      <c r="E129" s="238"/>
      <c r="F129" s="238" t="s">
        <v>25288</v>
      </c>
      <c r="G129" s="379"/>
      <c r="H129" s="377"/>
      <c r="I129" s="362"/>
      <c r="J129" s="362"/>
      <c r="K129" s="238"/>
      <c r="L129" s="380"/>
      <c r="M129" s="238"/>
      <c r="N129" s="238"/>
      <c r="O129" s="238"/>
      <c r="P129" s="238"/>
    </row>
    <row r="130">
      <c r="A130" s="238" t="s">
        <v>20975</v>
      </c>
      <c r="B130" s="238"/>
      <c r="C130" s="238">
        <v>8.0</v>
      </c>
      <c r="D130" s="238"/>
      <c r="E130" s="238" t="s">
        <v>25287</v>
      </c>
      <c r="F130" s="238" t="s">
        <v>25288</v>
      </c>
      <c r="G130" s="379"/>
      <c r="H130" s="377"/>
      <c r="I130" s="362"/>
      <c r="J130" s="362"/>
      <c r="K130" s="238"/>
      <c r="L130" s="363"/>
      <c r="M130" s="238"/>
      <c r="N130" s="238"/>
      <c r="O130" s="238"/>
      <c r="P130" s="238"/>
    </row>
    <row r="131">
      <c r="A131" s="238" t="s">
        <v>21051</v>
      </c>
      <c r="B131" s="238"/>
      <c r="C131" s="238"/>
      <c r="D131" s="238"/>
      <c r="E131" s="238"/>
      <c r="F131" s="238" t="s">
        <v>25288</v>
      </c>
      <c r="G131" s="379"/>
      <c r="H131" s="377"/>
      <c r="I131" s="362"/>
      <c r="J131" s="362"/>
      <c r="K131" s="238"/>
      <c r="L131" s="380"/>
      <c r="M131" s="238"/>
      <c r="N131" s="238"/>
      <c r="O131" s="238"/>
      <c r="P131" s="238"/>
    </row>
    <row r="132">
      <c r="A132" s="238" t="s">
        <v>25333</v>
      </c>
      <c r="B132" s="238" t="s">
        <v>25286</v>
      </c>
      <c r="C132" s="238">
        <v>8.0</v>
      </c>
      <c r="D132" s="238"/>
      <c r="E132" s="238" t="s">
        <v>25287</v>
      </c>
      <c r="F132" s="238" t="s">
        <v>25288</v>
      </c>
      <c r="G132" s="385"/>
      <c r="H132" s="377"/>
      <c r="I132" s="378"/>
      <c r="J132" s="378"/>
      <c r="K132" s="381"/>
      <c r="L132" s="380"/>
      <c r="M132" s="238"/>
      <c r="N132" s="238"/>
      <c r="O132" s="238"/>
      <c r="P132" s="238"/>
    </row>
    <row r="133">
      <c r="A133" s="238" t="s">
        <v>25334</v>
      </c>
      <c r="B133" s="238" t="s">
        <v>25286</v>
      </c>
      <c r="C133" s="238">
        <v>8.0</v>
      </c>
      <c r="D133" s="238"/>
      <c r="E133" s="238" t="s">
        <v>25287</v>
      </c>
      <c r="F133" s="238" t="s">
        <v>25288</v>
      </c>
      <c r="G133" s="379"/>
      <c r="H133" s="361"/>
      <c r="I133" s="362"/>
      <c r="J133" s="378"/>
      <c r="K133" s="238"/>
      <c r="L133" s="363"/>
      <c r="M133" s="238"/>
      <c r="N133" s="238"/>
      <c r="O133" s="238"/>
      <c r="P133" s="238"/>
    </row>
    <row r="134">
      <c r="A134" s="238" t="s">
        <v>25335</v>
      </c>
      <c r="B134" s="238" t="s">
        <v>25286</v>
      </c>
      <c r="C134" s="238">
        <v>8.0</v>
      </c>
      <c r="D134" s="238"/>
      <c r="E134" s="238" t="s">
        <v>25287</v>
      </c>
      <c r="F134" s="238" t="s">
        <v>25288</v>
      </c>
      <c r="G134" s="385"/>
      <c r="H134" s="377"/>
      <c r="I134" s="378"/>
      <c r="J134" s="378"/>
      <c r="K134" s="381"/>
      <c r="L134" s="380"/>
      <c r="M134" s="238"/>
      <c r="N134" s="238"/>
      <c r="O134" s="238"/>
      <c r="P134" s="238"/>
    </row>
    <row r="135">
      <c r="A135" s="238" t="s">
        <v>25336</v>
      </c>
      <c r="B135" s="238" t="s">
        <v>25286</v>
      </c>
      <c r="C135" s="238">
        <v>8.0</v>
      </c>
      <c r="D135" s="238"/>
      <c r="E135" s="238" t="s">
        <v>25287</v>
      </c>
      <c r="F135" s="238" t="s">
        <v>25288</v>
      </c>
      <c r="G135" s="379"/>
      <c r="H135" s="376"/>
      <c r="I135" s="362"/>
      <c r="J135" s="378"/>
      <c r="K135" s="238"/>
      <c r="L135" s="363"/>
      <c r="M135" s="238"/>
      <c r="N135" s="238"/>
      <c r="O135" s="238"/>
      <c r="P135" s="238"/>
    </row>
    <row r="136">
      <c r="A136" s="238" t="s">
        <v>21848</v>
      </c>
      <c r="B136" s="238" t="s">
        <v>25286</v>
      </c>
      <c r="C136" s="238">
        <v>8.0</v>
      </c>
      <c r="D136" s="238"/>
      <c r="E136" s="238" t="s">
        <v>25287</v>
      </c>
      <c r="F136" s="238" t="s">
        <v>25289</v>
      </c>
      <c r="G136" s="379" t="s">
        <v>25337</v>
      </c>
      <c r="H136" s="377"/>
      <c r="I136" s="238" t="s">
        <v>25296</v>
      </c>
      <c r="J136" s="378"/>
      <c r="K136" s="238" t="s">
        <v>814</v>
      </c>
      <c r="L136" s="380"/>
      <c r="M136" s="238"/>
      <c r="N136" s="238"/>
      <c r="O136" s="238"/>
      <c r="P136" s="238"/>
    </row>
    <row r="137">
      <c r="A137" s="238" t="s">
        <v>25338</v>
      </c>
      <c r="B137" s="238" t="s">
        <v>25286</v>
      </c>
      <c r="C137" s="238">
        <v>8.0</v>
      </c>
      <c r="D137" s="238"/>
      <c r="E137" s="238" t="s">
        <v>25287</v>
      </c>
      <c r="F137" s="238" t="s">
        <v>25288</v>
      </c>
      <c r="G137" s="379"/>
      <c r="H137" s="377"/>
      <c r="I137" s="362"/>
      <c r="J137" s="362"/>
      <c r="K137" s="238"/>
      <c r="L137" s="380"/>
      <c r="M137" s="238"/>
      <c r="N137" s="238"/>
      <c r="O137" s="238"/>
      <c r="P137" s="238"/>
    </row>
    <row r="138">
      <c r="A138" s="238" t="s">
        <v>25339</v>
      </c>
      <c r="B138" s="238" t="s">
        <v>25286</v>
      </c>
      <c r="C138" s="238">
        <v>8.0</v>
      </c>
      <c r="D138" s="238"/>
      <c r="E138" s="238" t="s">
        <v>25287</v>
      </c>
      <c r="F138" s="238" t="s">
        <v>25288</v>
      </c>
      <c r="G138" s="385"/>
      <c r="H138" s="377"/>
      <c r="I138" s="378"/>
      <c r="J138" s="378"/>
      <c r="K138" s="381"/>
      <c r="L138" s="380"/>
      <c r="M138" s="238"/>
      <c r="N138" s="238"/>
      <c r="O138" s="238"/>
      <c r="P138" s="238"/>
    </row>
    <row r="139">
      <c r="A139" s="238" t="s">
        <v>25340</v>
      </c>
      <c r="B139" s="238" t="s">
        <v>25286</v>
      </c>
      <c r="C139" s="238">
        <v>8.0</v>
      </c>
      <c r="D139" s="238"/>
      <c r="E139" s="238" t="s">
        <v>25287</v>
      </c>
      <c r="F139" s="238" t="s">
        <v>25288</v>
      </c>
      <c r="G139" s="385"/>
      <c r="H139" s="377"/>
      <c r="I139" s="378"/>
      <c r="J139" s="378"/>
      <c r="K139" s="381"/>
      <c r="L139" s="380"/>
      <c r="M139" s="238"/>
      <c r="N139" s="238"/>
      <c r="O139" s="238"/>
      <c r="P139" s="238"/>
    </row>
    <row r="140">
      <c r="A140" s="238" t="s">
        <v>25341</v>
      </c>
      <c r="B140" s="238" t="s">
        <v>25286</v>
      </c>
      <c r="C140" s="238">
        <v>8.0</v>
      </c>
      <c r="D140" s="238"/>
      <c r="E140" s="238" t="s">
        <v>25287</v>
      </c>
      <c r="F140" s="238" t="s">
        <v>25288</v>
      </c>
      <c r="G140" s="385"/>
      <c r="H140" s="377"/>
      <c r="I140" s="378"/>
      <c r="J140" s="378"/>
      <c r="K140" s="381"/>
      <c r="L140" s="380"/>
      <c r="M140" s="238"/>
      <c r="N140" s="238"/>
      <c r="O140" s="238"/>
      <c r="P140" s="238"/>
    </row>
    <row r="141">
      <c r="A141" s="238" t="s">
        <v>25342</v>
      </c>
      <c r="B141" s="238" t="s">
        <v>25286</v>
      </c>
      <c r="C141" s="238">
        <v>8.0</v>
      </c>
      <c r="D141" s="238"/>
      <c r="E141" s="238" t="s">
        <v>25287</v>
      </c>
      <c r="F141" s="238" t="s">
        <v>25288</v>
      </c>
      <c r="G141" s="385"/>
      <c r="H141" s="377"/>
      <c r="I141" s="378"/>
      <c r="J141" s="378"/>
      <c r="K141" s="381"/>
      <c r="L141" s="380"/>
      <c r="M141" s="238"/>
      <c r="N141" s="238"/>
      <c r="O141" s="238"/>
      <c r="P141" s="238"/>
    </row>
    <row r="142">
      <c r="A142" s="238" t="s">
        <v>21553</v>
      </c>
      <c r="B142" s="238" t="s">
        <v>25286</v>
      </c>
      <c r="C142" s="238">
        <v>8.0</v>
      </c>
      <c r="D142" s="238"/>
      <c r="E142" s="238" t="s">
        <v>25287</v>
      </c>
      <c r="F142" s="238" t="s">
        <v>25288</v>
      </c>
      <c r="G142" s="379"/>
      <c r="H142" s="377"/>
      <c r="I142" s="362"/>
      <c r="J142" s="362"/>
      <c r="K142" s="238"/>
      <c r="L142" s="380"/>
      <c r="M142" s="238"/>
      <c r="N142" s="238"/>
      <c r="O142" s="238"/>
      <c r="P142" s="238"/>
    </row>
    <row r="143">
      <c r="A143" s="238" t="s">
        <v>21175</v>
      </c>
      <c r="B143" s="238" t="s">
        <v>25286</v>
      </c>
      <c r="C143" s="238">
        <v>8.0</v>
      </c>
      <c r="D143" s="238"/>
      <c r="E143" s="238" t="s">
        <v>25287</v>
      </c>
      <c r="F143" s="238" t="s">
        <v>25288</v>
      </c>
      <c r="G143" s="385"/>
      <c r="H143" s="377"/>
      <c r="I143" s="378"/>
      <c r="J143" s="378"/>
      <c r="K143" s="381"/>
      <c r="L143" s="380"/>
      <c r="M143" s="238"/>
      <c r="N143" s="238"/>
      <c r="O143" s="238"/>
      <c r="P143" s="238"/>
    </row>
    <row r="144">
      <c r="A144" s="238" t="s">
        <v>25343</v>
      </c>
      <c r="B144" s="238" t="s">
        <v>25286</v>
      </c>
      <c r="C144" s="238">
        <v>8.0</v>
      </c>
      <c r="D144" s="238"/>
      <c r="E144" s="238" t="s">
        <v>25287</v>
      </c>
      <c r="F144" s="238" t="s">
        <v>25288</v>
      </c>
      <c r="G144" s="385"/>
      <c r="H144" s="377"/>
      <c r="I144" s="378"/>
      <c r="J144" s="378"/>
      <c r="K144" s="381"/>
      <c r="L144" s="380"/>
      <c r="M144" s="238"/>
      <c r="N144" s="238"/>
      <c r="O144" s="238"/>
      <c r="P144" s="238"/>
    </row>
    <row r="145">
      <c r="A145" s="238" t="s">
        <v>25344</v>
      </c>
      <c r="B145" s="238" t="s">
        <v>25286</v>
      </c>
      <c r="C145" s="238">
        <v>8.0</v>
      </c>
      <c r="D145" s="238"/>
      <c r="E145" s="238" t="s">
        <v>25287</v>
      </c>
      <c r="F145" s="238" t="s">
        <v>25288</v>
      </c>
      <c r="G145" s="379"/>
      <c r="H145" s="377"/>
      <c r="I145" s="362"/>
      <c r="J145" s="362"/>
      <c r="K145" s="238"/>
      <c r="L145" s="380"/>
      <c r="M145" s="238"/>
      <c r="N145" s="238"/>
      <c r="O145" s="238"/>
      <c r="P145" s="238"/>
    </row>
    <row r="146">
      <c r="A146" s="238" t="s">
        <v>25345</v>
      </c>
      <c r="B146" s="238" t="s">
        <v>25286</v>
      </c>
      <c r="C146" s="238">
        <v>8.0</v>
      </c>
      <c r="D146" s="238"/>
      <c r="E146" s="238" t="s">
        <v>25287</v>
      </c>
      <c r="F146" s="238" t="s">
        <v>25288</v>
      </c>
      <c r="G146" s="385"/>
      <c r="H146" s="377"/>
      <c r="I146" s="378"/>
      <c r="J146" s="378"/>
      <c r="K146" s="381"/>
      <c r="L146" s="380"/>
      <c r="M146" s="238"/>
      <c r="N146" s="238"/>
      <c r="O146" s="238"/>
      <c r="P146" s="238"/>
    </row>
    <row r="147">
      <c r="A147" s="238" t="s">
        <v>22130</v>
      </c>
      <c r="B147" s="238" t="s">
        <v>25286</v>
      </c>
      <c r="C147" s="238">
        <v>8.0</v>
      </c>
      <c r="D147" s="238"/>
      <c r="E147" s="238" t="s">
        <v>25287</v>
      </c>
      <c r="F147" s="238" t="s">
        <v>25288</v>
      </c>
      <c r="G147" s="379"/>
      <c r="H147" s="377"/>
      <c r="I147" s="362"/>
      <c r="J147" s="362"/>
      <c r="K147" s="238"/>
      <c r="L147" s="363"/>
      <c r="M147" s="238"/>
      <c r="N147" s="238"/>
      <c r="O147" s="238"/>
      <c r="P147" s="238"/>
    </row>
    <row r="148">
      <c r="A148" s="238" t="s">
        <v>25346</v>
      </c>
      <c r="B148" s="238" t="s">
        <v>25286</v>
      </c>
      <c r="C148" s="238">
        <v>8.0</v>
      </c>
      <c r="D148" s="238"/>
      <c r="E148" s="238" t="s">
        <v>25287</v>
      </c>
      <c r="F148" s="238" t="s">
        <v>25288</v>
      </c>
      <c r="G148" s="385"/>
      <c r="H148" s="377"/>
      <c r="I148" s="378"/>
      <c r="J148" s="378"/>
      <c r="K148" s="381"/>
      <c r="L148" s="380"/>
      <c r="M148" s="238"/>
      <c r="N148" s="238"/>
      <c r="O148" s="238"/>
      <c r="P148" s="238"/>
    </row>
    <row r="149">
      <c r="A149" s="238" t="s">
        <v>20868</v>
      </c>
      <c r="B149" s="238" t="s">
        <v>25286</v>
      </c>
      <c r="C149" s="238">
        <v>8.0</v>
      </c>
      <c r="D149" s="238"/>
      <c r="E149" s="238" t="s">
        <v>25287</v>
      </c>
      <c r="F149" s="238" t="s">
        <v>25288</v>
      </c>
      <c r="G149" s="385"/>
      <c r="H149" s="377"/>
      <c r="I149" s="378"/>
      <c r="J149" s="378"/>
      <c r="K149" s="381"/>
      <c r="L149" s="380"/>
      <c r="M149" s="238"/>
      <c r="N149" s="238"/>
      <c r="O149" s="238"/>
      <c r="P149" s="238"/>
    </row>
    <row r="150">
      <c r="A150" s="238" t="s">
        <v>21191</v>
      </c>
      <c r="B150" s="238" t="s">
        <v>25286</v>
      </c>
      <c r="C150" s="238">
        <v>8.0</v>
      </c>
      <c r="D150" s="238"/>
      <c r="E150" s="238" t="s">
        <v>25287</v>
      </c>
      <c r="F150" s="238" t="s">
        <v>25288</v>
      </c>
      <c r="G150" s="387"/>
      <c r="H150" s="377"/>
      <c r="I150" s="362"/>
      <c r="J150" s="362"/>
      <c r="K150" s="238"/>
      <c r="L150" s="363"/>
      <c r="M150" s="238"/>
      <c r="N150" s="238"/>
      <c r="O150" s="238"/>
      <c r="P150" s="238"/>
    </row>
    <row r="151">
      <c r="A151" s="238" t="s">
        <v>25347</v>
      </c>
      <c r="B151" s="238" t="s">
        <v>25286</v>
      </c>
      <c r="C151" s="238">
        <v>8.0</v>
      </c>
      <c r="D151" s="238"/>
      <c r="E151" s="238" t="s">
        <v>25287</v>
      </c>
      <c r="F151" s="238" t="s">
        <v>25289</v>
      </c>
      <c r="G151" s="387" t="s">
        <v>23228</v>
      </c>
      <c r="H151" s="377"/>
      <c r="I151" s="375" t="s">
        <v>25293</v>
      </c>
      <c r="J151" s="378"/>
      <c r="K151" s="238" t="s">
        <v>111</v>
      </c>
      <c r="L151" s="380"/>
      <c r="M151" s="238"/>
      <c r="N151" s="238"/>
      <c r="O151" s="238"/>
      <c r="P151" s="238"/>
    </row>
    <row r="152">
      <c r="A152" s="238" t="s">
        <v>25348</v>
      </c>
      <c r="B152" s="238" t="s">
        <v>25286</v>
      </c>
      <c r="C152" s="238">
        <v>8.0</v>
      </c>
      <c r="D152" s="238"/>
      <c r="E152" s="238" t="s">
        <v>25287</v>
      </c>
      <c r="F152" s="238" t="s">
        <v>25288</v>
      </c>
      <c r="G152" s="388"/>
      <c r="H152" s="377"/>
      <c r="I152" s="378"/>
      <c r="J152" s="378"/>
      <c r="K152" s="381"/>
      <c r="L152" s="380"/>
      <c r="M152" s="238"/>
      <c r="N152" s="238"/>
      <c r="O152" s="238"/>
      <c r="P152" s="238"/>
    </row>
    <row r="153">
      <c r="A153" s="238" t="s">
        <v>25349</v>
      </c>
      <c r="B153" s="238" t="s">
        <v>25286</v>
      </c>
      <c r="C153" s="238">
        <v>8.0</v>
      </c>
      <c r="D153" s="238"/>
      <c r="E153" s="238" t="s">
        <v>25287</v>
      </c>
      <c r="F153" s="238" t="s">
        <v>25288</v>
      </c>
      <c r="G153" s="389"/>
      <c r="H153" s="377"/>
      <c r="I153" s="362"/>
      <c r="J153" s="362"/>
      <c r="K153" s="238"/>
      <c r="L153" s="363"/>
      <c r="M153" s="238"/>
      <c r="N153" s="238"/>
      <c r="O153" s="238"/>
      <c r="P153" s="238"/>
    </row>
    <row r="154">
      <c r="A154" s="238" t="s">
        <v>25350</v>
      </c>
      <c r="B154" s="238" t="s">
        <v>25286</v>
      </c>
      <c r="C154" s="238">
        <v>8.0</v>
      </c>
      <c r="D154" s="238"/>
      <c r="E154" s="238" t="s">
        <v>25287</v>
      </c>
      <c r="F154" s="238" t="s">
        <v>25288</v>
      </c>
      <c r="G154" s="389"/>
      <c r="H154" s="377"/>
      <c r="I154" s="378"/>
      <c r="J154" s="378"/>
      <c r="K154" s="381"/>
      <c r="L154" s="380"/>
      <c r="M154" s="238"/>
      <c r="N154" s="238"/>
      <c r="O154" s="238"/>
      <c r="P154" s="238"/>
    </row>
    <row r="155">
      <c r="A155" s="238" t="s">
        <v>25351</v>
      </c>
      <c r="B155" s="238" t="s">
        <v>25286</v>
      </c>
      <c r="C155" s="238">
        <v>8.0</v>
      </c>
      <c r="D155" s="238"/>
      <c r="E155" s="238" t="s">
        <v>25287</v>
      </c>
      <c r="F155" s="238" t="s">
        <v>25288</v>
      </c>
      <c r="G155" s="388"/>
      <c r="H155" s="377"/>
      <c r="I155" s="378"/>
      <c r="J155" s="378"/>
      <c r="K155" s="381"/>
      <c r="L155" s="380"/>
      <c r="M155" s="238"/>
      <c r="N155" s="238"/>
      <c r="O155" s="238"/>
      <c r="P155" s="238"/>
    </row>
    <row r="156">
      <c r="A156" s="238" t="s">
        <v>25352</v>
      </c>
      <c r="B156" s="238" t="s">
        <v>25286</v>
      </c>
      <c r="C156" s="238">
        <v>8.0</v>
      </c>
      <c r="D156" s="238"/>
      <c r="E156" s="238" t="s">
        <v>25287</v>
      </c>
      <c r="F156" s="238" t="s">
        <v>25288</v>
      </c>
      <c r="G156" s="385"/>
      <c r="H156" s="377"/>
      <c r="I156" s="378"/>
      <c r="J156" s="378"/>
      <c r="K156" s="381"/>
      <c r="L156" s="380"/>
      <c r="M156" s="238"/>
      <c r="N156" s="238"/>
      <c r="O156" s="238"/>
      <c r="P156" s="238"/>
    </row>
    <row r="157">
      <c r="A157" s="238" t="s">
        <v>25353</v>
      </c>
      <c r="B157" s="238" t="s">
        <v>25286</v>
      </c>
      <c r="C157" s="238">
        <v>8.0</v>
      </c>
      <c r="D157" s="238"/>
      <c r="E157" s="238" t="s">
        <v>25287</v>
      </c>
      <c r="F157" s="238" t="s">
        <v>25288</v>
      </c>
      <c r="G157" s="379"/>
      <c r="H157" s="377"/>
      <c r="I157" s="362"/>
      <c r="J157" s="362"/>
      <c r="K157" s="238"/>
      <c r="L157" s="363"/>
      <c r="M157" s="238"/>
      <c r="N157" s="238"/>
      <c r="O157" s="238"/>
      <c r="P157" s="238"/>
    </row>
    <row r="158">
      <c r="A158" s="238" t="s">
        <v>25354</v>
      </c>
      <c r="B158" s="238" t="s">
        <v>25286</v>
      </c>
      <c r="C158" s="238">
        <v>8.0</v>
      </c>
      <c r="D158" s="238"/>
      <c r="E158" s="238" t="s">
        <v>25287</v>
      </c>
      <c r="F158" s="238" t="s">
        <v>25288</v>
      </c>
      <c r="G158" s="385"/>
      <c r="H158" s="377"/>
      <c r="I158" s="378"/>
      <c r="J158" s="378"/>
      <c r="K158" s="381"/>
      <c r="L158" s="380"/>
      <c r="M158" s="238"/>
      <c r="N158" s="238"/>
      <c r="O158" s="238"/>
      <c r="P158" s="238"/>
    </row>
    <row r="159">
      <c r="A159" s="238" t="s">
        <v>25355</v>
      </c>
      <c r="B159" s="238" t="s">
        <v>25286</v>
      </c>
      <c r="C159" s="238">
        <v>8.0</v>
      </c>
      <c r="D159" s="238"/>
      <c r="E159" s="238" t="s">
        <v>25287</v>
      </c>
      <c r="F159" s="238" t="s">
        <v>25288</v>
      </c>
      <c r="G159" s="385"/>
      <c r="H159" s="377"/>
      <c r="I159" s="378"/>
      <c r="J159" s="378"/>
      <c r="K159" s="381"/>
      <c r="L159" s="380"/>
      <c r="M159" s="238"/>
      <c r="N159" s="238"/>
      <c r="O159" s="238"/>
      <c r="P159" s="238"/>
    </row>
    <row r="160">
      <c r="A160" s="238" t="s">
        <v>25356</v>
      </c>
      <c r="B160" s="238" t="s">
        <v>25286</v>
      </c>
      <c r="C160" s="238">
        <v>8.0</v>
      </c>
      <c r="D160" s="238"/>
      <c r="E160" s="238" t="s">
        <v>25287</v>
      </c>
      <c r="F160" s="238" t="s">
        <v>25288</v>
      </c>
      <c r="G160" s="385"/>
      <c r="H160" s="377"/>
      <c r="I160" s="378"/>
      <c r="J160" s="378"/>
      <c r="K160" s="381"/>
      <c r="L160" s="380"/>
      <c r="M160" s="238"/>
      <c r="N160" s="238"/>
      <c r="O160" s="238"/>
      <c r="P160" s="238"/>
    </row>
    <row r="161">
      <c r="A161" s="238" t="s">
        <v>25357</v>
      </c>
      <c r="B161" s="238" t="s">
        <v>25286</v>
      </c>
      <c r="C161" s="238">
        <v>8.0</v>
      </c>
      <c r="D161" s="238"/>
      <c r="E161" s="238" t="s">
        <v>25287</v>
      </c>
      <c r="F161" s="238" t="s">
        <v>25288</v>
      </c>
      <c r="G161" s="385"/>
      <c r="H161" s="377"/>
      <c r="I161" s="378"/>
      <c r="J161" s="378"/>
      <c r="K161" s="381"/>
      <c r="L161" s="380"/>
      <c r="M161" s="238"/>
      <c r="N161" s="238"/>
      <c r="O161" s="238"/>
      <c r="P161" s="238"/>
    </row>
    <row r="162">
      <c r="A162" s="238" t="s">
        <v>25358</v>
      </c>
      <c r="B162" s="238" t="s">
        <v>25286</v>
      </c>
      <c r="C162" s="238">
        <v>8.0</v>
      </c>
      <c r="D162" s="238"/>
      <c r="E162" s="238" t="s">
        <v>25287</v>
      </c>
      <c r="F162" s="238" t="s">
        <v>25288</v>
      </c>
      <c r="G162" s="379"/>
      <c r="H162" s="377"/>
      <c r="I162" s="362"/>
      <c r="J162" s="362"/>
      <c r="K162" s="238"/>
      <c r="L162" s="363"/>
      <c r="M162" s="238"/>
      <c r="N162" s="238"/>
      <c r="O162" s="238"/>
      <c r="P162" s="238"/>
    </row>
    <row r="163">
      <c r="A163" s="238" t="s">
        <v>21758</v>
      </c>
      <c r="B163" s="238" t="s">
        <v>25286</v>
      </c>
      <c r="C163" s="238">
        <v>8.0</v>
      </c>
      <c r="D163" s="238"/>
      <c r="E163" s="238" t="s">
        <v>25287</v>
      </c>
      <c r="F163" s="238" t="s">
        <v>25288</v>
      </c>
      <c r="G163" s="385"/>
      <c r="H163" s="377"/>
      <c r="I163" s="378"/>
      <c r="J163" s="378"/>
      <c r="K163" s="381"/>
      <c r="L163" s="380"/>
      <c r="M163" s="238"/>
      <c r="N163" s="238"/>
      <c r="O163" s="238"/>
      <c r="P163" s="238"/>
    </row>
    <row r="164">
      <c r="A164" s="238" t="s">
        <v>25359</v>
      </c>
      <c r="B164" s="238" t="s">
        <v>25286</v>
      </c>
      <c r="C164" s="238">
        <v>8.0</v>
      </c>
      <c r="D164" s="238"/>
      <c r="E164" s="238" t="s">
        <v>25287</v>
      </c>
      <c r="F164" s="238" t="s">
        <v>25288</v>
      </c>
      <c r="G164" s="385"/>
      <c r="H164" s="377"/>
      <c r="I164" s="378"/>
      <c r="J164" s="378"/>
      <c r="K164" s="381"/>
      <c r="L164" s="380"/>
      <c r="M164" s="238"/>
      <c r="N164" s="238"/>
      <c r="O164" s="238"/>
      <c r="P164" s="238"/>
    </row>
    <row r="165">
      <c r="A165" s="238" t="s">
        <v>22892</v>
      </c>
      <c r="B165" s="238" t="s">
        <v>25286</v>
      </c>
      <c r="C165" s="238">
        <v>8.0</v>
      </c>
      <c r="D165" s="238"/>
      <c r="E165" s="238" t="s">
        <v>25287</v>
      </c>
      <c r="F165" s="238" t="s">
        <v>25288</v>
      </c>
      <c r="G165" s="385"/>
      <c r="H165" s="377"/>
      <c r="I165" s="378"/>
      <c r="J165" s="378"/>
      <c r="K165" s="381"/>
      <c r="L165" s="380"/>
      <c r="M165" s="238"/>
      <c r="N165" s="238"/>
      <c r="O165" s="238"/>
      <c r="P165" s="238"/>
    </row>
    <row r="166">
      <c r="A166" s="238" t="s">
        <v>22031</v>
      </c>
      <c r="B166" s="238" t="s">
        <v>25286</v>
      </c>
      <c r="C166" s="238">
        <v>8.0</v>
      </c>
      <c r="D166" s="238"/>
      <c r="E166" s="238" t="s">
        <v>25287</v>
      </c>
      <c r="F166" s="238" t="s">
        <v>25288</v>
      </c>
      <c r="G166" s="389"/>
      <c r="H166" s="377"/>
      <c r="I166" s="362"/>
      <c r="J166" s="362"/>
      <c r="K166" s="238"/>
      <c r="L166" s="363"/>
      <c r="M166" s="238"/>
      <c r="N166" s="238"/>
      <c r="O166" s="238"/>
      <c r="P166" s="238"/>
    </row>
    <row r="167">
      <c r="A167" s="238" t="s">
        <v>25360</v>
      </c>
      <c r="B167" s="238" t="s">
        <v>25286</v>
      </c>
      <c r="C167" s="238">
        <v>8.0</v>
      </c>
      <c r="D167" s="238"/>
      <c r="E167" s="238" t="s">
        <v>25287</v>
      </c>
      <c r="F167" s="238" t="s">
        <v>25288</v>
      </c>
      <c r="G167" s="379"/>
      <c r="H167" s="377"/>
      <c r="I167" s="378"/>
      <c r="J167" s="378"/>
      <c r="K167" s="381"/>
      <c r="L167" s="380"/>
      <c r="M167" s="238"/>
      <c r="N167" s="238"/>
      <c r="O167" s="238"/>
      <c r="P167" s="238"/>
    </row>
    <row r="168">
      <c r="A168" s="238" t="s">
        <v>21536</v>
      </c>
      <c r="B168" s="238" t="s">
        <v>25286</v>
      </c>
      <c r="C168" s="238">
        <v>8.0</v>
      </c>
      <c r="D168" s="238"/>
      <c r="E168" s="238" t="s">
        <v>25287</v>
      </c>
      <c r="F168" s="238" t="s">
        <v>25288</v>
      </c>
      <c r="G168" s="379"/>
      <c r="H168" s="377"/>
      <c r="I168" s="362"/>
      <c r="J168" s="362"/>
      <c r="K168" s="238"/>
      <c r="L168" s="363"/>
      <c r="M168" s="238"/>
      <c r="N168" s="238"/>
      <c r="O168" s="238"/>
      <c r="P168" s="238"/>
    </row>
    <row r="169">
      <c r="A169" s="238" t="s">
        <v>25361</v>
      </c>
      <c r="B169" s="238" t="s">
        <v>25286</v>
      </c>
      <c r="C169" s="238">
        <v>8.0</v>
      </c>
      <c r="D169" s="238"/>
      <c r="E169" s="238" t="s">
        <v>25287</v>
      </c>
      <c r="F169" s="238" t="s">
        <v>25289</v>
      </c>
      <c r="G169" s="379" t="s">
        <v>25362</v>
      </c>
      <c r="H169" s="377"/>
      <c r="I169" s="238" t="s">
        <v>25296</v>
      </c>
      <c r="J169" s="362"/>
      <c r="K169" s="238" t="s">
        <v>3956</v>
      </c>
      <c r="L169" s="363" t="s">
        <v>819</v>
      </c>
      <c r="M169" s="238"/>
      <c r="N169" s="238"/>
      <c r="O169" s="238"/>
      <c r="P169" s="238"/>
    </row>
    <row r="170">
      <c r="A170" s="238" t="s">
        <v>25363</v>
      </c>
      <c r="B170" s="238" t="s">
        <v>25286</v>
      </c>
      <c r="C170" s="238">
        <v>8.0</v>
      </c>
      <c r="D170" s="238"/>
      <c r="E170" s="238" t="s">
        <v>25287</v>
      </c>
      <c r="F170" s="238" t="s">
        <v>25288</v>
      </c>
      <c r="G170" s="385"/>
      <c r="H170" s="377"/>
      <c r="I170" s="378"/>
      <c r="J170" s="378"/>
      <c r="K170" s="381"/>
      <c r="L170" s="380"/>
      <c r="M170" s="238"/>
      <c r="N170" s="238"/>
      <c r="O170" s="238"/>
      <c r="P170" s="238"/>
    </row>
    <row r="171">
      <c r="A171" s="238" t="s">
        <v>22341</v>
      </c>
      <c r="B171" s="238" t="s">
        <v>25286</v>
      </c>
      <c r="C171" s="238">
        <v>8.0</v>
      </c>
      <c r="D171" s="238"/>
      <c r="E171" s="238" t="s">
        <v>25287</v>
      </c>
      <c r="F171" s="238" t="s">
        <v>25288</v>
      </c>
      <c r="G171" s="379"/>
      <c r="H171" s="377"/>
      <c r="I171" s="362"/>
      <c r="J171" s="362"/>
      <c r="K171" s="238"/>
      <c r="L171" s="363"/>
      <c r="M171" s="238"/>
      <c r="N171" s="238"/>
      <c r="O171" s="238"/>
      <c r="P171" s="238"/>
    </row>
    <row r="172">
      <c r="A172" s="238" t="s">
        <v>22042</v>
      </c>
      <c r="B172" s="238" t="s">
        <v>25286</v>
      </c>
      <c r="C172" s="238">
        <v>8.0</v>
      </c>
      <c r="D172" s="238"/>
      <c r="E172" s="238" t="s">
        <v>25287</v>
      </c>
      <c r="F172" s="238" t="s">
        <v>25288</v>
      </c>
      <c r="G172" s="385"/>
      <c r="H172" s="377"/>
      <c r="I172" s="378"/>
      <c r="J172" s="378"/>
      <c r="K172" s="381"/>
      <c r="L172" s="380"/>
      <c r="M172" s="238"/>
      <c r="N172" s="238"/>
      <c r="O172" s="238"/>
      <c r="P172" s="238"/>
    </row>
    <row r="173">
      <c r="A173" s="238" t="s">
        <v>25364</v>
      </c>
      <c r="B173" s="238" t="s">
        <v>25286</v>
      </c>
      <c r="C173" s="238">
        <v>8.0</v>
      </c>
      <c r="D173" s="238"/>
      <c r="E173" s="238" t="s">
        <v>25287</v>
      </c>
      <c r="F173" s="238" t="s">
        <v>25288</v>
      </c>
      <c r="G173" s="379"/>
      <c r="H173" s="377"/>
      <c r="I173" s="362"/>
      <c r="J173" s="362"/>
      <c r="K173" s="238"/>
      <c r="L173" s="363"/>
      <c r="M173" s="238"/>
      <c r="N173" s="238"/>
      <c r="O173" s="238"/>
      <c r="P173" s="238"/>
    </row>
    <row r="174">
      <c r="A174" s="238" t="s">
        <v>25365</v>
      </c>
      <c r="B174" s="238" t="s">
        <v>25286</v>
      </c>
      <c r="C174" s="238">
        <v>8.0</v>
      </c>
      <c r="D174" s="238"/>
      <c r="E174" s="238" t="s">
        <v>25287</v>
      </c>
      <c r="F174" s="238" t="s">
        <v>25288</v>
      </c>
      <c r="G174" s="385"/>
      <c r="H174" s="377"/>
      <c r="I174" s="378"/>
      <c r="J174" s="378"/>
      <c r="K174" s="381"/>
      <c r="L174" s="380"/>
      <c r="M174" s="238"/>
      <c r="N174" s="238"/>
      <c r="O174" s="238"/>
      <c r="P174" s="238"/>
    </row>
    <row r="175">
      <c r="A175" s="238" t="s">
        <v>25366</v>
      </c>
      <c r="B175" s="238"/>
      <c r="C175" s="238">
        <v>8.0</v>
      </c>
      <c r="D175" s="238"/>
      <c r="E175" s="238"/>
      <c r="F175" s="238" t="s">
        <v>25288</v>
      </c>
      <c r="G175" s="379"/>
      <c r="H175" s="377"/>
      <c r="I175" s="362"/>
      <c r="J175" s="362"/>
      <c r="K175" s="238"/>
      <c r="L175" s="363"/>
      <c r="M175" s="238"/>
      <c r="N175" s="238"/>
      <c r="O175" s="238"/>
      <c r="P175" s="238"/>
    </row>
    <row r="176">
      <c r="A176" s="238" t="s">
        <v>20784</v>
      </c>
      <c r="B176" s="238" t="s">
        <v>25286</v>
      </c>
      <c r="C176" s="238">
        <v>5.0</v>
      </c>
      <c r="D176" s="238"/>
      <c r="E176" s="238" t="s">
        <v>25287</v>
      </c>
      <c r="F176" s="238" t="s">
        <v>25288</v>
      </c>
      <c r="G176" s="379"/>
      <c r="H176" s="371"/>
      <c r="I176" s="378"/>
      <c r="J176" s="362"/>
      <c r="K176" s="381"/>
      <c r="L176" s="380"/>
      <c r="M176" s="238"/>
      <c r="N176" s="238"/>
      <c r="O176" s="238"/>
      <c r="P176" s="238"/>
    </row>
    <row r="177">
      <c r="A177" s="238" t="s">
        <v>21311</v>
      </c>
      <c r="B177" s="238" t="s">
        <v>25286</v>
      </c>
      <c r="C177" s="238">
        <v>5.0</v>
      </c>
      <c r="D177" s="238"/>
      <c r="E177" s="238" t="s">
        <v>25287</v>
      </c>
      <c r="F177" s="238" t="s">
        <v>25288</v>
      </c>
      <c r="G177" s="379"/>
      <c r="H177" s="371"/>
      <c r="I177" s="362"/>
      <c r="J177" s="362"/>
      <c r="K177" s="238"/>
      <c r="L177" s="380"/>
      <c r="M177" s="238"/>
      <c r="N177" s="238"/>
      <c r="O177" s="238"/>
      <c r="P177" s="238"/>
    </row>
    <row r="178">
      <c r="A178" s="238" t="s">
        <v>21373</v>
      </c>
      <c r="B178" s="238" t="s">
        <v>25286</v>
      </c>
      <c r="C178" s="238">
        <v>5.0</v>
      </c>
      <c r="D178" s="238"/>
      <c r="E178" s="238" t="s">
        <v>25287</v>
      </c>
      <c r="F178" s="238" t="s">
        <v>25288</v>
      </c>
      <c r="G178" s="379"/>
      <c r="H178" s="377"/>
      <c r="I178" s="362"/>
      <c r="J178" s="362"/>
      <c r="K178" s="238"/>
      <c r="L178" s="363"/>
      <c r="M178" s="238"/>
      <c r="N178" s="238"/>
      <c r="O178" s="238"/>
      <c r="P178" s="238"/>
    </row>
    <row r="179">
      <c r="A179" s="238" t="s">
        <v>20952</v>
      </c>
      <c r="B179" s="238" t="s">
        <v>25286</v>
      </c>
      <c r="C179" s="238">
        <v>5.0</v>
      </c>
      <c r="D179" s="238"/>
      <c r="E179" s="238" t="s">
        <v>25287</v>
      </c>
      <c r="F179" s="238" t="s">
        <v>25288</v>
      </c>
      <c r="G179" s="385"/>
      <c r="H179" s="377"/>
      <c r="I179" s="378"/>
      <c r="J179" s="378"/>
      <c r="K179" s="381"/>
      <c r="L179" s="380"/>
      <c r="M179" s="238"/>
      <c r="N179" s="238"/>
      <c r="O179" s="238"/>
      <c r="P179" s="238"/>
    </row>
    <row r="180">
      <c r="A180" s="238" t="s">
        <v>20696</v>
      </c>
      <c r="B180" s="238" t="s">
        <v>25286</v>
      </c>
      <c r="C180" s="238">
        <v>5.0</v>
      </c>
      <c r="D180" s="238"/>
      <c r="E180" s="238" t="s">
        <v>25287</v>
      </c>
      <c r="F180" s="238" t="s">
        <v>25288</v>
      </c>
      <c r="G180" s="385"/>
      <c r="H180" s="377"/>
      <c r="I180" s="378"/>
      <c r="J180" s="378"/>
      <c r="K180" s="381"/>
      <c r="L180" s="380"/>
      <c r="M180" s="238"/>
      <c r="N180" s="238"/>
      <c r="O180" s="238"/>
      <c r="P180" s="238"/>
    </row>
    <row r="181">
      <c r="A181" s="238" t="s">
        <v>25367</v>
      </c>
      <c r="B181" s="238" t="s">
        <v>25286</v>
      </c>
      <c r="C181" s="238">
        <v>5.0</v>
      </c>
      <c r="D181" s="238"/>
      <c r="E181" s="238" t="s">
        <v>25287</v>
      </c>
      <c r="F181" s="238" t="s">
        <v>25288</v>
      </c>
      <c r="G181" s="379"/>
      <c r="H181" s="377"/>
      <c r="I181" s="362"/>
      <c r="J181" s="362"/>
      <c r="K181" s="381"/>
      <c r="L181" s="380"/>
      <c r="M181" s="238"/>
      <c r="N181" s="238"/>
      <c r="O181" s="238"/>
      <c r="P181" s="238"/>
    </row>
    <row r="182">
      <c r="A182" s="238" t="s">
        <v>21431</v>
      </c>
      <c r="B182" s="238" t="s">
        <v>25286</v>
      </c>
      <c r="C182" s="238">
        <v>5.0</v>
      </c>
      <c r="D182" s="238"/>
      <c r="E182" s="238" t="s">
        <v>25287</v>
      </c>
      <c r="F182" s="238" t="s">
        <v>25288</v>
      </c>
      <c r="G182" s="385"/>
      <c r="H182" s="377"/>
      <c r="I182" s="378"/>
      <c r="J182" s="378"/>
      <c r="K182" s="381"/>
      <c r="L182" s="380"/>
      <c r="M182" s="238"/>
      <c r="N182" s="238"/>
      <c r="O182" s="238"/>
      <c r="P182" s="238"/>
    </row>
    <row r="183">
      <c r="A183" s="238" t="s">
        <v>20881</v>
      </c>
      <c r="B183" s="238" t="s">
        <v>25286</v>
      </c>
      <c r="C183" s="238">
        <v>4.0</v>
      </c>
      <c r="D183" s="238"/>
      <c r="E183" s="238" t="s">
        <v>25287</v>
      </c>
      <c r="F183" s="238" t="s">
        <v>25288</v>
      </c>
      <c r="G183" s="379"/>
      <c r="H183" s="371"/>
      <c r="I183" s="378"/>
      <c r="J183" s="362"/>
      <c r="K183" s="381"/>
      <c r="L183" s="380"/>
      <c r="M183" s="238"/>
      <c r="N183" s="238"/>
      <c r="O183" s="238"/>
      <c r="P183" s="238"/>
    </row>
    <row r="184">
      <c r="A184" s="238" t="s">
        <v>21072</v>
      </c>
      <c r="B184" s="238" t="s">
        <v>25286</v>
      </c>
      <c r="C184" s="238">
        <v>4.0</v>
      </c>
      <c r="D184" s="238"/>
      <c r="E184" s="238" t="s">
        <v>25287</v>
      </c>
      <c r="F184" s="238" t="s">
        <v>25288</v>
      </c>
      <c r="G184" s="390"/>
      <c r="H184" s="371"/>
      <c r="I184" s="362"/>
      <c r="J184" s="362"/>
      <c r="K184" s="238"/>
      <c r="L184" s="363"/>
      <c r="M184" s="238"/>
      <c r="N184" s="238"/>
      <c r="O184" s="238"/>
      <c r="P184" s="238"/>
    </row>
    <row r="185">
      <c r="A185" s="238" t="s">
        <v>25368</v>
      </c>
      <c r="B185" s="238" t="s">
        <v>25286</v>
      </c>
      <c r="C185" s="238">
        <v>4.0</v>
      </c>
      <c r="D185" s="238"/>
      <c r="E185" s="238" t="s">
        <v>25287</v>
      </c>
      <c r="F185" s="238" t="s">
        <v>25288</v>
      </c>
      <c r="G185" s="379"/>
      <c r="H185" s="377"/>
      <c r="I185" s="378"/>
      <c r="J185" s="362"/>
      <c r="K185" s="381"/>
      <c r="L185" s="380"/>
      <c r="M185" s="238"/>
      <c r="N185" s="238"/>
      <c r="O185" s="238"/>
      <c r="P185" s="238"/>
    </row>
    <row r="186">
      <c r="A186" s="238" t="s">
        <v>21020</v>
      </c>
      <c r="B186" s="238" t="s">
        <v>25286</v>
      </c>
      <c r="C186" s="238">
        <v>4.0</v>
      </c>
      <c r="D186" s="238"/>
      <c r="E186" s="238" t="s">
        <v>25287</v>
      </c>
      <c r="F186" s="238" t="s">
        <v>25288</v>
      </c>
      <c r="G186" s="379"/>
      <c r="H186" s="377"/>
      <c r="I186" s="362"/>
      <c r="J186" s="362"/>
      <c r="K186" s="238"/>
      <c r="L186" s="363"/>
      <c r="M186" s="238"/>
      <c r="N186" s="238"/>
      <c r="O186" s="238"/>
      <c r="P186" s="238"/>
    </row>
    <row r="187">
      <c r="A187" s="238" t="s">
        <v>25368</v>
      </c>
      <c r="B187" s="238" t="s">
        <v>25286</v>
      </c>
      <c r="C187" s="238">
        <v>4.0</v>
      </c>
      <c r="D187" s="238"/>
      <c r="E187" s="238" t="s">
        <v>25287</v>
      </c>
      <c r="F187" s="238" t="s">
        <v>25288</v>
      </c>
      <c r="G187" s="385"/>
      <c r="H187" s="377"/>
      <c r="I187" s="378"/>
      <c r="J187" s="378"/>
      <c r="K187" s="381"/>
      <c r="L187" s="380"/>
      <c r="M187" s="238"/>
      <c r="N187" s="238"/>
      <c r="O187" s="238"/>
      <c r="P187" s="238"/>
    </row>
    <row r="188">
      <c r="A188" s="238" t="s">
        <v>20822</v>
      </c>
      <c r="B188" s="238" t="s">
        <v>25286</v>
      </c>
      <c r="C188" s="238">
        <v>4.0</v>
      </c>
      <c r="D188" s="238"/>
      <c r="E188" s="238" t="s">
        <v>25287</v>
      </c>
      <c r="F188" s="238" t="s">
        <v>25288</v>
      </c>
      <c r="G188" s="379"/>
      <c r="H188" s="377"/>
      <c r="I188" s="362"/>
      <c r="J188" s="362"/>
      <c r="K188" s="238"/>
      <c r="L188" s="363"/>
      <c r="M188" s="238"/>
      <c r="N188" s="238"/>
      <c r="O188" s="238"/>
      <c r="P188" s="238"/>
    </row>
    <row r="189">
      <c r="A189" s="238" t="s">
        <v>21150</v>
      </c>
      <c r="B189" s="238" t="s">
        <v>25286</v>
      </c>
      <c r="C189" s="238">
        <v>4.0</v>
      </c>
      <c r="D189" s="238"/>
      <c r="E189" s="238" t="s">
        <v>25287</v>
      </c>
      <c r="F189" s="238" t="s">
        <v>25288</v>
      </c>
      <c r="G189" s="379"/>
      <c r="H189" s="377"/>
      <c r="I189" s="362"/>
      <c r="J189" s="362"/>
      <c r="K189" s="238"/>
      <c r="L189" s="363"/>
      <c r="M189" s="238"/>
      <c r="N189" s="238"/>
      <c r="O189" s="238"/>
      <c r="P189" s="238"/>
    </row>
    <row r="190">
      <c r="A190" s="238" t="s">
        <v>20849</v>
      </c>
      <c r="B190" s="238" t="s">
        <v>25286</v>
      </c>
      <c r="C190" s="238">
        <v>4.0</v>
      </c>
      <c r="D190" s="238"/>
      <c r="E190" s="238" t="s">
        <v>25287</v>
      </c>
      <c r="F190" s="238" t="s">
        <v>25288</v>
      </c>
      <c r="G190" s="379"/>
      <c r="H190" s="377"/>
      <c r="I190" s="238"/>
      <c r="J190" s="378"/>
      <c r="K190" s="238"/>
      <c r="L190" s="380"/>
      <c r="M190" s="238"/>
      <c r="N190" s="238"/>
      <c r="O190" s="238"/>
      <c r="P190" s="238"/>
    </row>
    <row r="191">
      <c r="A191" s="238" t="s">
        <v>20741</v>
      </c>
      <c r="B191" s="238" t="s">
        <v>25286</v>
      </c>
      <c r="C191" s="238">
        <v>4.0</v>
      </c>
      <c r="D191" s="238"/>
      <c r="E191" s="238" t="s">
        <v>25287</v>
      </c>
      <c r="F191" s="238" t="s">
        <v>25288</v>
      </c>
      <c r="G191" s="379"/>
      <c r="H191" s="377"/>
      <c r="I191" s="378"/>
      <c r="J191" s="378"/>
      <c r="K191" s="381"/>
      <c r="L191" s="380"/>
      <c r="M191" s="238"/>
      <c r="N191" s="238"/>
      <c r="O191" s="238"/>
      <c r="P191" s="238"/>
    </row>
    <row r="192">
      <c r="A192" s="238" t="s">
        <v>21405</v>
      </c>
      <c r="B192" s="238" t="s">
        <v>25286</v>
      </c>
      <c r="C192" s="238">
        <v>4.0</v>
      </c>
      <c r="D192" s="238"/>
      <c r="E192" s="238" t="s">
        <v>25287</v>
      </c>
      <c r="F192" s="238" t="s">
        <v>25289</v>
      </c>
      <c r="G192" s="379" t="s">
        <v>25369</v>
      </c>
      <c r="H192" s="377"/>
      <c r="I192" s="375" t="s">
        <v>25291</v>
      </c>
      <c r="J192" s="362"/>
      <c r="K192" s="238" t="s">
        <v>147</v>
      </c>
      <c r="L192" s="363" t="s">
        <v>148</v>
      </c>
      <c r="M192" s="238"/>
      <c r="N192" s="238"/>
      <c r="O192" s="238"/>
      <c r="P192" s="238"/>
    </row>
    <row r="193">
      <c r="A193" s="238" t="s">
        <v>20754</v>
      </c>
      <c r="B193" s="238" t="s">
        <v>25286</v>
      </c>
      <c r="C193" s="238">
        <v>6.0</v>
      </c>
      <c r="D193" s="238"/>
      <c r="E193" s="238" t="s">
        <v>25287</v>
      </c>
      <c r="F193" s="238" t="s">
        <v>25289</v>
      </c>
      <c r="G193" s="379" t="s">
        <v>25370</v>
      </c>
      <c r="H193" s="377"/>
      <c r="I193" s="375" t="s">
        <v>25291</v>
      </c>
      <c r="J193" s="362"/>
      <c r="K193" s="238" t="s">
        <v>25371</v>
      </c>
      <c r="L193" s="363"/>
      <c r="M193" s="238"/>
      <c r="N193" s="238"/>
      <c r="O193" s="238"/>
      <c r="P193" s="238"/>
    </row>
    <row r="194">
      <c r="A194" s="238" t="s">
        <v>20708</v>
      </c>
      <c r="B194" s="238" t="s">
        <v>25286</v>
      </c>
      <c r="C194" s="238">
        <v>6.0</v>
      </c>
      <c r="D194" s="238"/>
      <c r="E194" s="238" t="s">
        <v>25287</v>
      </c>
      <c r="F194" s="238" t="s">
        <v>25288</v>
      </c>
      <c r="G194" s="379"/>
      <c r="H194" s="377"/>
      <c r="I194" s="362"/>
      <c r="J194" s="362"/>
      <c r="K194" s="238"/>
      <c r="L194" s="363"/>
      <c r="M194" s="238"/>
      <c r="N194" s="238"/>
      <c r="O194" s="238"/>
      <c r="P194" s="238"/>
    </row>
    <row r="195">
      <c r="A195" s="238" t="s">
        <v>21140</v>
      </c>
      <c r="B195" s="238" t="s">
        <v>25286</v>
      </c>
      <c r="C195" s="238">
        <v>6.0</v>
      </c>
      <c r="D195" s="238"/>
      <c r="E195" s="238" t="s">
        <v>25287</v>
      </c>
      <c r="F195" s="238" t="s">
        <v>25288</v>
      </c>
      <c r="G195" s="379"/>
      <c r="H195" s="377"/>
      <c r="I195" s="362"/>
      <c r="J195" s="362"/>
      <c r="K195" s="238"/>
      <c r="L195" s="363"/>
      <c r="M195" s="238"/>
      <c r="N195" s="238"/>
      <c r="O195" s="238"/>
      <c r="P195" s="238"/>
    </row>
    <row r="196">
      <c r="A196" s="238" t="s">
        <v>20816</v>
      </c>
      <c r="B196" s="238" t="s">
        <v>25286</v>
      </c>
      <c r="C196" s="238">
        <v>6.0</v>
      </c>
      <c r="D196" s="238"/>
      <c r="E196" s="238" t="s">
        <v>25287</v>
      </c>
      <c r="F196" s="238" t="s">
        <v>25288</v>
      </c>
      <c r="G196" s="379"/>
      <c r="H196" s="377"/>
      <c r="I196" s="362"/>
      <c r="J196" s="362"/>
      <c r="K196" s="238"/>
      <c r="L196" s="363"/>
      <c r="M196" s="238"/>
      <c r="N196" s="238"/>
      <c r="O196" s="238"/>
      <c r="P196" s="238"/>
    </row>
    <row r="197">
      <c r="A197" s="238" t="s">
        <v>20734</v>
      </c>
      <c r="B197" s="238" t="s">
        <v>25286</v>
      </c>
      <c r="C197" s="238">
        <v>6.0</v>
      </c>
      <c r="D197" s="238"/>
      <c r="E197" s="238" t="s">
        <v>25287</v>
      </c>
      <c r="F197" s="238" t="s">
        <v>25288</v>
      </c>
      <c r="G197" s="379"/>
      <c r="H197" s="377"/>
      <c r="I197" s="362"/>
      <c r="J197" s="362"/>
      <c r="K197" s="238"/>
      <c r="L197" s="363"/>
      <c r="M197" s="238"/>
      <c r="N197" s="238"/>
      <c r="O197" s="238"/>
      <c r="P197" s="238"/>
    </row>
    <row r="198">
      <c r="A198" s="238" t="s">
        <v>21090</v>
      </c>
      <c r="B198" s="238" t="s">
        <v>25286</v>
      </c>
      <c r="C198" s="238">
        <v>6.0</v>
      </c>
      <c r="D198" s="238"/>
      <c r="E198" s="238" t="s">
        <v>25287</v>
      </c>
      <c r="F198" s="238" t="s">
        <v>25288</v>
      </c>
      <c r="G198" s="379"/>
      <c r="H198" s="238"/>
      <c r="I198" s="362"/>
      <c r="J198" s="362"/>
      <c r="K198" s="238"/>
      <c r="L198" s="363"/>
      <c r="M198" s="238"/>
      <c r="N198" s="238"/>
      <c r="O198" s="238"/>
      <c r="P198" s="238"/>
    </row>
    <row r="199">
      <c r="A199" s="238" t="s">
        <v>20752</v>
      </c>
      <c r="B199" s="238" t="s">
        <v>25286</v>
      </c>
      <c r="C199" s="238">
        <v>6.0</v>
      </c>
      <c r="D199" s="238"/>
      <c r="E199" s="238" t="s">
        <v>25287</v>
      </c>
      <c r="F199" s="238" t="s">
        <v>25289</v>
      </c>
      <c r="G199" s="379" t="s">
        <v>25372</v>
      </c>
      <c r="H199" s="377"/>
      <c r="I199" s="238" t="s">
        <v>25296</v>
      </c>
      <c r="J199" s="362"/>
      <c r="K199" s="238" t="s">
        <v>25373</v>
      </c>
      <c r="L199" s="363" t="s">
        <v>822</v>
      </c>
      <c r="M199" s="238"/>
      <c r="N199" s="238"/>
      <c r="O199" s="238"/>
      <c r="P199" s="238"/>
    </row>
    <row r="200">
      <c r="A200" s="238" t="s">
        <v>20810</v>
      </c>
      <c r="B200" s="238" t="s">
        <v>25286</v>
      </c>
      <c r="C200" s="238">
        <v>6.0</v>
      </c>
      <c r="D200" s="238"/>
      <c r="E200" s="238" t="s">
        <v>25287</v>
      </c>
      <c r="F200" s="238" t="s">
        <v>25288</v>
      </c>
      <c r="G200" s="385"/>
      <c r="H200" s="377"/>
      <c r="I200" s="378"/>
      <c r="J200" s="378"/>
      <c r="K200" s="381"/>
      <c r="L200" s="380"/>
      <c r="M200" s="238"/>
      <c r="N200" s="238"/>
      <c r="O200" s="238"/>
      <c r="P200" s="238"/>
    </row>
    <row r="201">
      <c r="A201" s="238" t="s">
        <v>20824</v>
      </c>
      <c r="B201" s="238" t="s">
        <v>25286</v>
      </c>
      <c r="C201" s="238">
        <v>6.0</v>
      </c>
      <c r="D201" s="238"/>
      <c r="E201" s="238" t="s">
        <v>25287</v>
      </c>
      <c r="F201" s="238" t="s">
        <v>25288</v>
      </c>
      <c r="G201" s="385"/>
      <c r="H201" s="377"/>
      <c r="I201" s="378"/>
      <c r="J201" s="378"/>
      <c r="K201" s="381"/>
      <c r="L201" s="380"/>
      <c r="M201" s="238"/>
      <c r="N201" s="238"/>
      <c r="O201" s="238"/>
      <c r="P201" s="238"/>
    </row>
    <row r="202">
      <c r="A202" s="238" t="s">
        <v>21085</v>
      </c>
      <c r="B202" s="238"/>
      <c r="C202" s="238">
        <v>6.0</v>
      </c>
      <c r="D202" s="238"/>
      <c r="E202" s="238"/>
      <c r="F202" s="238" t="s">
        <v>25288</v>
      </c>
      <c r="G202" s="379"/>
      <c r="H202" s="377"/>
      <c r="I202" s="362"/>
      <c r="J202" s="362"/>
      <c r="K202" s="238"/>
      <c r="L202" s="363"/>
      <c r="M202" s="238"/>
      <c r="N202" s="238"/>
      <c r="O202" s="238"/>
      <c r="P202" s="238"/>
    </row>
    <row r="203">
      <c r="A203" s="238" t="s">
        <v>21920</v>
      </c>
      <c r="B203" s="238" t="s">
        <v>25286</v>
      </c>
      <c r="C203" s="238">
        <v>6.0</v>
      </c>
      <c r="D203" s="238"/>
      <c r="E203" s="238" t="s">
        <v>25287</v>
      </c>
      <c r="F203" s="238" t="s">
        <v>25288</v>
      </c>
      <c r="G203" s="385"/>
      <c r="H203" s="377"/>
      <c r="I203" s="378"/>
      <c r="J203" s="378"/>
      <c r="K203" s="381"/>
      <c r="L203" s="380"/>
      <c r="M203" s="238"/>
      <c r="N203" s="238"/>
      <c r="O203" s="238"/>
      <c r="P203" s="238"/>
    </row>
    <row r="204">
      <c r="A204" s="238" t="s">
        <v>25374</v>
      </c>
      <c r="B204" s="238" t="s">
        <v>25286</v>
      </c>
      <c r="C204" s="238">
        <v>12.0</v>
      </c>
      <c r="D204" s="238"/>
      <c r="E204" s="238" t="s">
        <v>25287</v>
      </c>
      <c r="F204" s="238" t="s">
        <v>25288</v>
      </c>
      <c r="G204" s="379"/>
      <c r="H204" s="377"/>
      <c r="I204" s="378"/>
      <c r="J204" s="378"/>
      <c r="K204" s="381"/>
      <c r="L204" s="380"/>
      <c r="M204" s="238"/>
      <c r="N204" s="238"/>
      <c r="O204" s="238"/>
      <c r="P204" s="238"/>
    </row>
    <row r="205">
      <c r="A205" s="238" t="s">
        <v>21068</v>
      </c>
      <c r="B205" s="238" t="s">
        <v>25286</v>
      </c>
      <c r="C205" s="238">
        <v>12.0</v>
      </c>
      <c r="D205" s="238"/>
      <c r="E205" s="238" t="s">
        <v>25287</v>
      </c>
      <c r="F205" s="238" t="s">
        <v>25288</v>
      </c>
      <c r="G205" s="385"/>
      <c r="H205" s="377"/>
      <c r="I205" s="378"/>
      <c r="J205" s="378"/>
      <c r="K205" s="381"/>
      <c r="L205" s="380"/>
      <c r="M205" s="238"/>
      <c r="N205" s="238"/>
      <c r="O205" s="238"/>
      <c r="P205" s="238"/>
    </row>
    <row r="206">
      <c r="A206" s="238" t="s">
        <v>20744</v>
      </c>
      <c r="B206" s="238" t="s">
        <v>25286</v>
      </c>
      <c r="C206" s="238">
        <v>12.0</v>
      </c>
      <c r="D206" s="238"/>
      <c r="E206" s="238" t="s">
        <v>25287</v>
      </c>
      <c r="F206" s="238" t="s">
        <v>25288</v>
      </c>
      <c r="G206" s="385"/>
      <c r="H206" s="377"/>
      <c r="I206" s="378"/>
      <c r="J206" s="378"/>
      <c r="K206" s="381"/>
      <c r="L206" s="380"/>
      <c r="M206" s="238"/>
      <c r="N206" s="238"/>
      <c r="O206" s="238"/>
      <c r="P206" s="238"/>
    </row>
    <row r="207">
      <c r="A207" s="238" t="s">
        <v>21439</v>
      </c>
      <c r="B207" s="238" t="s">
        <v>25286</v>
      </c>
      <c r="C207" s="238">
        <v>12.0</v>
      </c>
      <c r="D207" s="238"/>
      <c r="E207" s="238" t="s">
        <v>25287</v>
      </c>
      <c r="F207" s="238" t="s">
        <v>25288</v>
      </c>
      <c r="G207" s="385"/>
      <c r="H207" s="377"/>
      <c r="I207" s="378"/>
      <c r="J207" s="378"/>
      <c r="K207" s="381"/>
      <c r="L207" s="380"/>
      <c r="M207" s="238"/>
      <c r="N207" s="238"/>
      <c r="O207" s="238"/>
      <c r="P207" s="238"/>
    </row>
    <row r="208">
      <c r="A208" s="238" t="s">
        <v>20937</v>
      </c>
      <c r="B208" s="238" t="s">
        <v>25286</v>
      </c>
      <c r="C208" s="238">
        <v>12.0</v>
      </c>
      <c r="D208" s="238"/>
      <c r="E208" s="238" t="s">
        <v>25287</v>
      </c>
      <c r="F208" s="238" t="s">
        <v>25288</v>
      </c>
      <c r="G208" s="385"/>
      <c r="H208" s="377"/>
      <c r="I208" s="378"/>
      <c r="J208" s="378"/>
      <c r="K208" s="381"/>
      <c r="L208" s="380"/>
      <c r="M208" s="238"/>
      <c r="N208" s="238"/>
      <c r="O208" s="238"/>
      <c r="P208" s="238"/>
    </row>
    <row r="209">
      <c r="A209" s="238" t="s">
        <v>21033</v>
      </c>
      <c r="B209" s="238" t="s">
        <v>25286</v>
      </c>
      <c r="C209" s="238">
        <v>12.0</v>
      </c>
      <c r="D209" s="238"/>
      <c r="E209" s="238" t="s">
        <v>25287</v>
      </c>
      <c r="F209" s="238" t="s">
        <v>25288</v>
      </c>
      <c r="G209" s="385"/>
      <c r="H209" s="377"/>
      <c r="I209" s="378"/>
      <c r="J209" s="378"/>
      <c r="K209" s="381"/>
      <c r="L209" s="380"/>
      <c r="M209" s="238"/>
      <c r="N209" s="238"/>
      <c r="O209" s="238"/>
      <c r="P209" s="238"/>
    </row>
    <row r="210">
      <c r="A210" s="238" t="s">
        <v>20936</v>
      </c>
      <c r="B210" s="238" t="s">
        <v>25286</v>
      </c>
      <c r="C210" s="238">
        <v>12.0</v>
      </c>
      <c r="D210" s="238"/>
      <c r="E210" s="238" t="s">
        <v>25287</v>
      </c>
      <c r="F210" s="238" t="s">
        <v>25288</v>
      </c>
      <c r="G210" s="379"/>
      <c r="H210" s="377"/>
      <c r="I210" s="362"/>
      <c r="J210" s="362"/>
      <c r="K210" s="238"/>
      <c r="L210" s="363"/>
      <c r="M210" s="238"/>
      <c r="N210" s="238"/>
      <c r="O210" s="238"/>
      <c r="P210" s="238"/>
    </row>
    <row r="211">
      <c r="A211" s="238" t="s">
        <v>25375</v>
      </c>
      <c r="B211" s="238" t="s">
        <v>25286</v>
      </c>
      <c r="C211" s="238">
        <v>12.0</v>
      </c>
      <c r="D211" s="238"/>
      <c r="E211" s="238" t="s">
        <v>25287</v>
      </c>
      <c r="F211" s="238" t="s">
        <v>25288</v>
      </c>
      <c r="G211" s="385"/>
      <c r="H211" s="377"/>
      <c r="I211" s="378"/>
      <c r="J211" s="378"/>
      <c r="K211" s="381"/>
      <c r="L211" s="380"/>
      <c r="M211" s="238"/>
      <c r="N211" s="238"/>
      <c r="O211" s="238"/>
      <c r="P211" s="238"/>
    </row>
    <row r="212">
      <c r="A212" s="238" t="s">
        <v>25376</v>
      </c>
      <c r="B212" s="238" t="s">
        <v>25286</v>
      </c>
      <c r="C212" s="238">
        <v>12.0</v>
      </c>
      <c r="D212" s="238"/>
      <c r="E212" s="238" t="s">
        <v>25287</v>
      </c>
      <c r="F212" s="238" t="s">
        <v>25288</v>
      </c>
      <c r="G212" s="379"/>
      <c r="H212" s="377"/>
      <c r="I212" s="378"/>
      <c r="J212" s="362"/>
      <c r="K212" s="381"/>
      <c r="L212" s="380"/>
      <c r="M212" s="238"/>
      <c r="N212" s="238"/>
      <c r="O212" s="238"/>
      <c r="P212" s="238"/>
    </row>
    <row r="213">
      <c r="A213" s="238" t="s">
        <v>25377</v>
      </c>
      <c r="B213" s="238" t="s">
        <v>25286</v>
      </c>
      <c r="C213" s="238">
        <v>12.0</v>
      </c>
      <c r="D213" s="238"/>
      <c r="E213" s="238" t="s">
        <v>25287</v>
      </c>
      <c r="F213" s="238" t="s">
        <v>25288</v>
      </c>
      <c r="G213" s="379"/>
      <c r="H213" s="377"/>
      <c r="I213" s="378"/>
      <c r="J213" s="362"/>
      <c r="K213" s="381"/>
      <c r="L213" s="380"/>
      <c r="M213" s="238"/>
      <c r="N213" s="238"/>
      <c r="O213" s="238"/>
      <c r="P213" s="238"/>
    </row>
    <row r="214">
      <c r="A214" s="238" t="s">
        <v>20848</v>
      </c>
      <c r="B214" s="238" t="s">
        <v>25286</v>
      </c>
      <c r="C214" s="238">
        <v>14.0</v>
      </c>
      <c r="D214" s="238"/>
      <c r="E214" s="238" t="s">
        <v>25287</v>
      </c>
      <c r="F214" s="238" t="s">
        <v>25289</v>
      </c>
      <c r="G214" s="379" t="s">
        <v>25378</v>
      </c>
      <c r="H214" s="377"/>
      <c r="I214" s="238" t="s">
        <v>25296</v>
      </c>
      <c r="J214" s="362"/>
      <c r="K214" s="238" t="s">
        <v>172</v>
      </c>
      <c r="L214" s="380"/>
      <c r="M214" s="238"/>
      <c r="N214" s="238"/>
      <c r="O214" s="238"/>
      <c r="P214" s="238"/>
    </row>
    <row r="215">
      <c r="A215" s="238" t="s">
        <v>21118</v>
      </c>
      <c r="B215" s="238" t="s">
        <v>25286</v>
      </c>
      <c r="C215" s="238">
        <v>14.0</v>
      </c>
      <c r="D215" s="238"/>
      <c r="E215" s="238" t="s">
        <v>25287</v>
      </c>
      <c r="F215" s="238" t="s">
        <v>25288</v>
      </c>
      <c r="G215" s="379"/>
      <c r="H215" s="377"/>
      <c r="I215" s="362"/>
      <c r="J215" s="362"/>
      <c r="K215" s="238"/>
      <c r="L215" s="363"/>
      <c r="M215" s="238"/>
      <c r="N215" s="238"/>
      <c r="O215" s="238"/>
      <c r="P215" s="238"/>
    </row>
    <row r="216">
      <c r="A216" s="238" t="s">
        <v>20793</v>
      </c>
      <c r="B216" s="238" t="s">
        <v>25286</v>
      </c>
      <c r="C216" s="238">
        <v>14.0</v>
      </c>
      <c r="D216" s="238"/>
      <c r="E216" s="238" t="s">
        <v>25287</v>
      </c>
      <c r="F216" s="238" t="s">
        <v>25288</v>
      </c>
      <c r="G216" s="385"/>
      <c r="H216" s="377"/>
      <c r="I216" s="378"/>
      <c r="J216" s="378"/>
      <c r="K216" s="381"/>
      <c r="L216" s="380"/>
      <c r="M216" s="238"/>
      <c r="N216" s="238"/>
      <c r="O216" s="238"/>
      <c r="P216" s="238"/>
    </row>
    <row r="217">
      <c r="A217" s="238" t="s">
        <v>20715</v>
      </c>
      <c r="B217" s="238" t="s">
        <v>25286</v>
      </c>
      <c r="C217" s="238">
        <v>14.0</v>
      </c>
      <c r="D217" s="238"/>
      <c r="E217" s="238" t="s">
        <v>25287</v>
      </c>
      <c r="F217" s="238" t="s">
        <v>25288</v>
      </c>
      <c r="G217" s="385"/>
      <c r="H217" s="377"/>
      <c r="I217" s="378"/>
      <c r="J217" s="378"/>
      <c r="K217" s="381"/>
      <c r="L217" s="380"/>
      <c r="M217" s="238"/>
      <c r="N217" s="238"/>
      <c r="O217" s="238"/>
      <c r="P217" s="238"/>
    </row>
    <row r="218">
      <c r="A218" s="238" t="s">
        <v>22688</v>
      </c>
      <c r="B218" s="238" t="s">
        <v>25286</v>
      </c>
      <c r="C218" s="238">
        <v>14.0</v>
      </c>
      <c r="D218" s="238"/>
      <c r="E218" s="238" t="s">
        <v>25287</v>
      </c>
      <c r="F218" s="238" t="s">
        <v>25288</v>
      </c>
      <c r="G218" s="385"/>
      <c r="H218" s="377"/>
      <c r="I218" s="378"/>
      <c r="J218" s="378"/>
      <c r="K218" s="381"/>
      <c r="L218" s="380"/>
      <c r="M218" s="238"/>
      <c r="N218" s="238"/>
      <c r="O218" s="238"/>
      <c r="P218" s="238"/>
    </row>
    <row r="219">
      <c r="A219" s="238" t="s">
        <v>20980</v>
      </c>
      <c r="B219" s="238" t="s">
        <v>25286</v>
      </c>
      <c r="C219" s="238">
        <v>14.0</v>
      </c>
      <c r="D219" s="238"/>
      <c r="E219" s="238" t="s">
        <v>25287</v>
      </c>
      <c r="F219" s="238" t="s">
        <v>25288</v>
      </c>
      <c r="G219" s="385"/>
      <c r="H219" s="377"/>
      <c r="I219" s="378"/>
      <c r="J219" s="378"/>
      <c r="K219" s="381"/>
      <c r="L219" s="380"/>
      <c r="M219" s="238"/>
      <c r="N219" s="238"/>
      <c r="O219" s="238"/>
      <c r="P219" s="238"/>
    </row>
    <row r="220">
      <c r="A220" s="238" t="s">
        <v>20684</v>
      </c>
      <c r="B220" s="238" t="s">
        <v>25286</v>
      </c>
      <c r="C220" s="238">
        <v>14.0</v>
      </c>
      <c r="D220" s="238"/>
      <c r="E220" s="238" t="s">
        <v>25287</v>
      </c>
      <c r="F220" s="238" t="s">
        <v>25289</v>
      </c>
      <c r="G220" s="379" t="s">
        <v>22015</v>
      </c>
      <c r="H220" s="377"/>
      <c r="I220" s="238" t="s">
        <v>25291</v>
      </c>
      <c r="J220" s="378"/>
      <c r="K220" s="238" t="s">
        <v>25379</v>
      </c>
      <c r="L220" s="363" t="s">
        <v>764</v>
      </c>
      <c r="M220" s="238" t="s">
        <v>21</v>
      </c>
      <c r="N220" s="238"/>
      <c r="O220" s="238"/>
      <c r="P220" s="238"/>
    </row>
    <row r="221">
      <c r="A221" s="238" t="s">
        <v>21002</v>
      </c>
      <c r="B221" s="238" t="s">
        <v>25286</v>
      </c>
      <c r="C221" s="238">
        <v>14.0</v>
      </c>
      <c r="D221" s="238"/>
      <c r="E221" s="238" t="s">
        <v>25287</v>
      </c>
      <c r="F221" s="238" t="s">
        <v>25288</v>
      </c>
      <c r="G221" s="385"/>
      <c r="H221" s="377"/>
      <c r="I221" s="378"/>
      <c r="J221" s="378"/>
      <c r="K221" s="381"/>
      <c r="L221" s="380"/>
      <c r="M221" s="238"/>
      <c r="N221" s="238"/>
      <c r="O221" s="238"/>
      <c r="P221" s="238"/>
    </row>
    <row r="222">
      <c r="A222" s="238" t="s">
        <v>21244</v>
      </c>
      <c r="B222" s="238" t="s">
        <v>25286</v>
      </c>
      <c r="C222" s="238">
        <v>14.0</v>
      </c>
      <c r="D222" s="238"/>
      <c r="E222" s="238" t="s">
        <v>25287</v>
      </c>
      <c r="F222" s="238" t="s">
        <v>25288</v>
      </c>
      <c r="G222" s="385"/>
      <c r="H222" s="377"/>
      <c r="I222" s="378"/>
      <c r="J222" s="378"/>
      <c r="K222" s="381"/>
      <c r="L222" s="380"/>
      <c r="M222" s="238"/>
      <c r="N222" s="238"/>
      <c r="O222" s="238"/>
      <c r="P222" s="238"/>
    </row>
    <row r="223">
      <c r="A223" s="238" t="s">
        <v>21440</v>
      </c>
      <c r="B223" s="238"/>
      <c r="C223" s="238"/>
      <c r="D223" s="238"/>
      <c r="E223" s="238"/>
      <c r="F223" s="238" t="s">
        <v>25289</v>
      </c>
      <c r="G223" s="379" t="s">
        <v>25380</v>
      </c>
      <c r="H223" s="377"/>
      <c r="I223" s="375" t="s">
        <v>25291</v>
      </c>
      <c r="J223" s="378"/>
      <c r="K223" s="238" t="s">
        <v>25381</v>
      </c>
      <c r="L223" s="363" t="s">
        <v>25382</v>
      </c>
      <c r="M223" s="238"/>
      <c r="N223" s="238"/>
      <c r="O223" s="238"/>
      <c r="P223" s="238"/>
    </row>
    <row r="224">
      <c r="A224" s="238" t="s">
        <v>20838</v>
      </c>
      <c r="B224" s="238"/>
      <c r="C224" s="238"/>
      <c r="D224" s="238"/>
      <c r="E224" s="238"/>
      <c r="F224" s="238" t="s">
        <v>25289</v>
      </c>
      <c r="G224" s="379" t="s">
        <v>25383</v>
      </c>
      <c r="H224" s="377"/>
      <c r="I224" s="375" t="s">
        <v>25293</v>
      </c>
      <c r="J224" s="378"/>
      <c r="K224" s="238" t="s">
        <v>25384</v>
      </c>
      <c r="L224" s="380"/>
      <c r="M224" s="238"/>
      <c r="N224" s="238"/>
      <c r="O224" s="238"/>
      <c r="P224" s="238"/>
    </row>
    <row r="225">
      <c r="A225" s="238" t="s">
        <v>21540</v>
      </c>
      <c r="B225" s="238" t="s">
        <v>25286</v>
      </c>
      <c r="C225" s="238">
        <v>14.0</v>
      </c>
      <c r="D225" s="238"/>
      <c r="E225" s="238" t="s">
        <v>25287</v>
      </c>
      <c r="F225" s="238" t="s">
        <v>25288</v>
      </c>
      <c r="G225" s="385"/>
      <c r="H225" s="377"/>
      <c r="I225" s="378"/>
      <c r="J225" s="378"/>
      <c r="K225" s="381"/>
      <c r="L225" s="380"/>
      <c r="M225" s="238"/>
      <c r="N225" s="238"/>
      <c r="O225" s="238"/>
      <c r="P225" s="238"/>
    </row>
    <row r="226">
      <c r="A226" s="238" t="s">
        <v>23387</v>
      </c>
      <c r="B226" s="238" t="s">
        <v>25286</v>
      </c>
      <c r="C226" s="238">
        <v>14.0</v>
      </c>
      <c r="D226" s="238"/>
      <c r="E226" s="238" t="s">
        <v>25287</v>
      </c>
      <c r="F226" s="238" t="s">
        <v>25288</v>
      </c>
      <c r="G226" s="379"/>
      <c r="H226" s="377"/>
      <c r="I226" s="378"/>
      <c r="J226" s="378"/>
      <c r="K226" s="381"/>
      <c r="L226" s="380"/>
      <c r="M226" s="238"/>
      <c r="N226" s="238"/>
      <c r="O226" s="238"/>
      <c r="P226" s="238"/>
    </row>
    <row r="227">
      <c r="A227" s="238" t="s">
        <v>25385</v>
      </c>
      <c r="B227" s="238" t="s">
        <v>25286</v>
      </c>
      <c r="C227" s="238">
        <v>14.0</v>
      </c>
      <c r="D227" s="238"/>
      <c r="E227" s="238" t="s">
        <v>25287</v>
      </c>
      <c r="F227" s="238" t="s">
        <v>25288</v>
      </c>
      <c r="G227" s="385"/>
      <c r="H227" s="377"/>
      <c r="I227" s="378"/>
      <c r="J227" s="378"/>
      <c r="K227" s="381"/>
      <c r="L227" s="380"/>
      <c r="M227" s="238"/>
      <c r="N227" s="238"/>
      <c r="O227" s="238"/>
      <c r="P227" s="238"/>
    </row>
    <row r="228">
      <c r="A228" s="238" t="s">
        <v>22354</v>
      </c>
      <c r="B228" s="238" t="s">
        <v>25286</v>
      </c>
      <c r="C228" s="238">
        <v>14.0</v>
      </c>
      <c r="D228" s="238"/>
      <c r="E228" s="238" t="s">
        <v>25287</v>
      </c>
      <c r="F228" s="238" t="s">
        <v>25288</v>
      </c>
      <c r="G228" s="385"/>
      <c r="H228" s="377"/>
      <c r="I228" s="378"/>
      <c r="J228" s="378"/>
      <c r="K228" s="381"/>
      <c r="L228" s="380"/>
      <c r="M228" s="238"/>
      <c r="N228" s="238"/>
      <c r="O228" s="238"/>
      <c r="P228" s="238"/>
    </row>
    <row r="229">
      <c r="A229" s="238" t="s">
        <v>25386</v>
      </c>
      <c r="B229" s="238" t="s">
        <v>25286</v>
      </c>
      <c r="C229" s="238">
        <v>14.0</v>
      </c>
      <c r="D229" s="238"/>
      <c r="E229" s="238" t="s">
        <v>25287</v>
      </c>
      <c r="F229" s="238" t="s">
        <v>25289</v>
      </c>
      <c r="G229" s="385"/>
      <c r="H229" s="377"/>
      <c r="I229" s="378"/>
      <c r="J229" s="378"/>
      <c r="K229" s="381"/>
      <c r="L229" s="380"/>
      <c r="M229" s="238"/>
      <c r="N229" s="238"/>
      <c r="O229" s="238"/>
      <c r="P229" s="238"/>
    </row>
    <row r="230">
      <c r="A230" s="238" t="s">
        <v>22737</v>
      </c>
      <c r="B230" s="238" t="s">
        <v>25286</v>
      </c>
      <c r="C230" s="238">
        <v>14.0</v>
      </c>
      <c r="D230" s="238"/>
      <c r="E230" s="238" t="s">
        <v>25287</v>
      </c>
      <c r="F230" s="238" t="s">
        <v>25288</v>
      </c>
      <c r="G230" s="385"/>
      <c r="H230" s="377"/>
      <c r="I230" s="378"/>
      <c r="J230" s="378"/>
      <c r="K230" s="381"/>
      <c r="L230" s="380"/>
      <c r="M230" s="238"/>
      <c r="N230" s="238"/>
      <c r="O230" s="238"/>
      <c r="P230" s="238"/>
    </row>
    <row r="231">
      <c r="A231" s="238" t="s">
        <v>25387</v>
      </c>
      <c r="B231" s="238" t="s">
        <v>25286</v>
      </c>
      <c r="C231" s="238">
        <v>14.0</v>
      </c>
      <c r="D231" s="238"/>
      <c r="E231" s="238" t="s">
        <v>25287</v>
      </c>
      <c r="F231" s="238" t="s">
        <v>25288</v>
      </c>
      <c r="G231" s="385"/>
      <c r="H231" s="377"/>
      <c r="I231" s="378"/>
      <c r="J231" s="378"/>
      <c r="K231" s="381"/>
      <c r="L231" s="380"/>
      <c r="M231" s="238"/>
      <c r="N231" s="238"/>
      <c r="O231" s="238"/>
      <c r="P231" s="238"/>
    </row>
    <row r="232">
      <c r="A232" s="238" t="s">
        <v>25388</v>
      </c>
      <c r="B232" s="238" t="s">
        <v>25286</v>
      </c>
      <c r="C232" s="238">
        <v>14.0</v>
      </c>
      <c r="D232" s="238"/>
      <c r="E232" s="238" t="s">
        <v>25287</v>
      </c>
      <c r="F232" s="238" t="s">
        <v>25288</v>
      </c>
      <c r="G232" s="385"/>
      <c r="H232" s="377"/>
      <c r="I232" s="378"/>
      <c r="J232" s="378"/>
      <c r="K232" s="381"/>
      <c r="L232" s="380"/>
      <c r="M232" s="238"/>
      <c r="N232" s="238"/>
      <c r="O232" s="238"/>
      <c r="P232" s="238"/>
    </row>
    <row r="233">
      <c r="A233" s="238" t="s">
        <v>21644</v>
      </c>
      <c r="B233" s="238" t="s">
        <v>25286</v>
      </c>
      <c r="C233" s="238">
        <v>16.0</v>
      </c>
      <c r="D233" s="238"/>
      <c r="E233" s="238" t="s">
        <v>25287</v>
      </c>
      <c r="F233" s="238" t="s">
        <v>25288</v>
      </c>
      <c r="G233" s="385"/>
      <c r="H233" s="377"/>
      <c r="I233" s="378"/>
      <c r="J233" s="378"/>
      <c r="K233" s="381"/>
      <c r="L233" s="380"/>
      <c r="M233" s="238"/>
      <c r="N233" s="238"/>
      <c r="O233" s="238"/>
      <c r="P233" s="238"/>
    </row>
    <row r="234">
      <c r="A234" s="238" t="s">
        <v>20717</v>
      </c>
      <c r="B234" s="238" t="s">
        <v>25286</v>
      </c>
      <c r="C234" s="238">
        <v>16.0</v>
      </c>
      <c r="D234" s="238"/>
      <c r="E234" s="238" t="s">
        <v>25287</v>
      </c>
      <c r="F234" s="238" t="s">
        <v>25288</v>
      </c>
      <c r="G234" s="385"/>
      <c r="H234" s="377"/>
      <c r="I234" s="378"/>
      <c r="J234" s="378"/>
      <c r="K234" s="381"/>
      <c r="L234" s="380"/>
      <c r="M234" s="238"/>
      <c r="N234" s="238"/>
      <c r="O234" s="238"/>
      <c r="P234" s="238"/>
    </row>
    <row r="235">
      <c r="A235" s="238" t="s">
        <v>25389</v>
      </c>
      <c r="B235" s="238" t="s">
        <v>25286</v>
      </c>
      <c r="C235" s="238">
        <v>16.0</v>
      </c>
      <c r="D235" s="238"/>
      <c r="E235" s="238" t="s">
        <v>25287</v>
      </c>
      <c r="F235" s="238" t="s">
        <v>25288</v>
      </c>
      <c r="G235" s="391"/>
      <c r="H235" s="371"/>
      <c r="I235" s="378"/>
      <c r="J235" s="378"/>
      <c r="K235" s="381"/>
      <c r="L235" s="380"/>
      <c r="M235" s="238"/>
      <c r="N235" s="238"/>
      <c r="O235" s="238"/>
      <c r="P235" s="238"/>
    </row>
    <row r="236">
      <c r="A236" s="238" t="s">
        <v>25390</v>
      </c>
      <c r="B236" s="238" t="s">
        <v>25286</v>
      </c>
      <c r="C236" s="238">
        <v>16.0</v>
      </c>
      <c r="D236" s="238"/>
      <c r="E236" s="238" t="s">
        <v>25287</v>
      </c>
      <c r="F236" s="238" t="s">
        <v>25288</v>
      </c>
      <c r="G236" s="379"/>
      <c r="H236" s="377"/>
      <c r="I236" s="378"/>
      <c r="J236" s="378"/>
      <c r="K236" s="381"/>
      <c r="L236" s="380"/>
      <c r="M236" s="238"/>
      <c r="N236" s="238"/>
      <c r="O236" s="238"/>
      <c r="P236" s="238"/>
    </row>
    <row r="237">
      <c r="A237" s="238" t="s">
        <v>20843</v>
      </c>
      <c r="B237" s="238" t="s">
        <v>25286</v>
      </c>
      <c r="C237" s="238">
        <v>16.0</v>
      </c>
      <c r="D237" s="238"/>
      <c r="E237" s="238" t="s">
        <v>25287</v>
      </c>
      <c r="F237" s="238" t="s">
        <v>25288</v>
      </c>
      <c r="G237" s="385"/>
      <c r="H237" s="377"/>
      <c r="I237" s="378"/>
      <c r="J237" s="378"/>
      <c r="K237" s="381"/>
      <c r="L237" s="380"/>
      <c r="M237" s="238"/>
      <c r="N237" s="238"/>
      <c r="O237" s="238"/>
      <c r="P237" s="238"/>
    </row>
    <row r="238">
      <c r="A238" s="238" t="s">
        <v>21046</v>
      </c>
      <c r="B238" s="238" t="s">
        <v>25286</v>
      </c>
      <c r="C238" s="238">
        <v>16.0</v>
      </c>
      <c r="D238" s="238"/>
      <c r="E238" s="238" t="s">
        <v>25287</v>
      </c>
      <c r="F238" s="238" t="s">
        <v>25289</v>
      </c>
      <c r="G238" s="379" t="s">
        <v>25391</v>
      </c>
      <c r="H238" s="377"/>
      <c r="I238" s="238" t="s">
        <v>25293</v>
      </c>
      <c r="J238" s="378"/>
      <c r="K238" s="238" t="s">
        <v>22381</v>
      </c>
      <c r="L238" s="380"/>
      <c r="M238" s="238"/>
      <c r="N238" s="238"/>
      <c r="O238" s="238"/>
      <c r="P238" s="238"/>
    </row>
    <row r="239">
      <c r="A239" s="238" t="s">
        <v>21009</v>
      </c>
      <c r="B239" s="238" t="s">
        <v>25286</v>
      </c>
      <c r="C239" s="238">
        <v>16.0</v>
      </c>
      <c r="D239" s="238"/>
      <c r="E239" s="238" t="s">
        <v>25287</v>
      </c>
      <c r="F239" s="238" t="s">
        <v>25288</v>
      </c>
      <c r="G239" s="385"/>
      <c r="H239" s="377"/>
      <c r="I239" s="378"/>
      <c r="J239" s="378"/>
      <c r="K239" s="381"/>
      <c r="L239" s="380"/>
      <c r="M239" s="238"/>
      <c r="N239" s="238"/>
      <c r="O239" s="238"/>
      <c r="P239" s="238"/>
    </row>
    <row r="240">
      <c r="A240" s="238" t="s">
        <v>25392</v>
      </c>
      <c r="B240" s="238" t="s">
        <v>25286</v>
      </c>
      <c r="C240" s="238">
        <v>16.0</v>
      </c>
      <c r="D240" s="238"/>
      <c r="E240" s="238" t="s">
        <v>25287</v>
      </c>
      <c r="F240" s="238" t="s">
        <v>25288</v>
      </c>
      <c r="G240" s="360"/>
      <c r="H240" s="371"/>
      <c r="I240" s="362"/>
      <c r="J240" s="362"/>
      <c r="K240" s="381"/>
      <c r="L240" s="380"/>
      <c r="M240" s="238"/>
      <c r="N240" s="238"/>
      <c r="O240" s="238"/>
      <c r="P240" s="238"/>
    </row>
    <row r="241">
      <c r="A241" s="238" t="s">
        <v>25393</v>
      </c>
      <c r="B241" s="238" t="s">
        <v>25286</v>
      </c>
      <c r="C241" s="238">
        <v>16.0</v>
      </c>
      <c r="D241" s="238"/>
      <c r="E241" s="238" t="s">
        <v>25287</v>
      </c>
      <c r="F241" s="238" t="s">
        <v>25288</v>
      </c>
      <c r="G241" s="379"/>
      <c r="H241" s="376"/>
      <c r="I241" s="378"/>
      <c r="J241" s="378"/>
      <c r="K241" s="238"/>
      <c r="L241" s="363"/>
      <c r="M241" s="238"/>
      <c r="N241" s="238"/>
      <c r="O241" s="238"/>
      <c r="P241" s="238"/>
    </row>
    <row r="242">
      <c r="A242" s="238" t="s">
        <v>20999</v>
      </c>
      <c r="B242" s="238" t="s">
        <v>25286</v>
      </c>
      <c r="C242" s="238">
        <v>16.0</v>
      </c>
      <c r="D242" s="238"/>
      <c r="E242" s="238" t="s">
        <v>25287</v>
      </c>
      <c r="F242" s="238" t="s">
        <v>25288</v>
      </c>
      <c r="G242" s="385"/>
      <c r="H242" s="377"/>
      <c r="I242" s="378"/>
      <c r="J242" s="378"/>
      <c r="K242" s="381"/>
      <c r="L242" s="380"/>
      <c r="M242" s="238"/>
      <c r="N242" s="238"/>
      <c r="O242" s="238"/>
      <c r="P242" s="238"/>
    </row>
    <row r="243">
      <c r="A243" s="238" t="s">
        <v>25394</v>
      </c>
      <c r="B243" s="238" t="s">
        <v>25286</v>
      </c>
      <c r="C243" s="238">
        <v>16.0</v>
      </c>
      <c r="D243" s="238"/>
      <c r="E243" s="238" t="s">
        <v>25287</v>
      </c>
      <c r="F243" s="238" t="s">
        <v>25288</v>
      </c>
      <c r="G243" s="385"/>
      <c r="H243" s="377"/>
      <c r="I243" s="378"/>
      <c r="J243" s="378"/>
      <c r="K243" s="381"/>
      <c r="L243" s="380"/>
      <c r="M243" s="238"/>
      <c r="N243" s="238"/>
      <c r="O243" s="238"/>
      <c r="P243" s="238"/>
    </row>
    <row r="244">
      <c r="A244" s="238" t="s">
        <v>25395</v>
      </c>
      <c r="B244" s="238" t="s">
        <v>25286</v>
      </c>
      <c r="C244" s="238">
        <v>16.0</v>
      </c>
      <c r="D244" s="238"/>
      <c r="E244" s="238" t="s">
        <v>25287</v>
      </c>
      <c r="F244" s="238" t="s">
        <v>25288</v>
      </c>
      <c r="G244" s="385"/>
      <c r="H244" s="377"/>
      <c r="I244" s="378"/>
      <c r="J244" s="378"/>
      <c r="K244" s="381"/>
      <c r="L244" s="380"/>
      <c r="M244" s="238"/>
      <c r="N244" s="238"/>
      <c r="O244" s="238"/>
      <c r="P244" s="238"/>
    </row>
    <row r="245">
      <c r="A245" s="238" t="s">
        <v>21420</v>
      </c>
      <c r="B245" s="238" t="s">
        <v>25286</v>
      </c>
      <c r="C245" s="238">
        <v>16.0</v>
      </c>
      <c r="D245" s="238"/>
      <c r="E245" s="238" t="s">
        <v>25287</v>
      </c>
      <c r="F245" s="238" t="s">
        <v>25288</v>
      </c>
      <c r="G245" s="385"/>
      <c r="H245" s="377"/>
      <c r="I245" s="378"/>
      <c r="J245" s="378"/>
      <c r="K245" s="381"/>
      <c r="L245" s="380"/>
      <c r="M245" s="238"/>
      <c r="N245" s="238"/>
      <c r="O245" s="238"/>
      <c r="P245" s="238"/>
    </row>
    <row r="246">
      <c r="A246" s="238" t="s">
        <v>21289</v>
      </c>
      <c r="B246" s="238" t="s">
        <v>25286</v>
      </c>
      <c r="C246" s="238">
        <v>16.0</v>
      </c>
      <c r="D246" s="238"/>
      <c r="E246" s="238" t="s">
        <v>25287</v>
      </c>
      <c r="F246" s="238" t="s">
        <v>25288</v>
      </c>
      <c r="G246" s="385"/>
      <c r="H246" s="377"/>
      <c r="I246" s="378"/>
      <c r="J246" s="378"/>
      <c r="K246" s="381"/>
      <c r="L246" s="380"/>
      <c r="M246" s="238"/>
      <c r="N246" s="238"/>
      <c r="O246" s="238"/>
      <c r="P246" s="238"/>
    </row>
    <row r="247">
      <c r="A247" s="238" t="s">
        <v>25396</v>
      </c>
      <c r="B247" s="238" t="s">
        <v>25286</v>
      </c>
      <c r="C247" s="238">
        <v>16.0</v>
      </c>
      <c r="D247" s="238"/>
      <c r="E247" s="238" t="s">
        <v>25287</v>
      </c>
      <c r="F247" s="238" t="s">
        <v>25288</v>
      </c>
      <c r="G247" s="385"/>
      <c r="H247" s="377"/>
      <c r="I247" s="378"/>
      <c r="J247" s="378"/>
      <c r="K247" s="381"/>
      <c r="L247" s="380"/>
      <c r="M247" s="238"/>
      <c r="N247" s="238"/>
      <c r="O247" s="238"/>
      <c r="P247" s="238"/>
    </row>
    <row r="248">
      <c r="A248" s="238" t="s">
        <v>25397</v>
      </c>
      <c r="B248" s="238" t="s">
        <v>25286</v>
      </c>
      <c r="C248" s="238">
        <v>14.0</v>
      </c>
      <c r="D248" s="238"/>
      <c r="E248" s="238" t="s">
        <v>25287</v>
      </c>
      <c r="F248" s="238" t="s">
        <v>25288</v>
      </c>
      <c r="G248" s="385"/>
      <c r="H248" s="377"/>
      <c r="I248" s="378"/>
      <c r="J248" s="378"/>
      <c r="K248" s="381"/>
      <c r="L248" s="380"/>
      <c r="M248" s="238"/>
      <c r="N248" s="238"/>
      <c r="O248" s="238"/>
      <c r="P248" s="238"/>
    </row>
    <row r="249">
      <c r="A249" s="238" t="s">
        <v>25398</v>
      </c>
      <c r="B249" s="238" t="s">
        <v>25399</v>
      </c>
      <c r="C249" s="238">
        <v>20.0</v>
      </c>
      <c r="D249" s="238"/>
      <c r="E249" s="238" t="s">
        <v>25287</v>
      </c>
      <c r="F249" s="238" t="s">
        <v>25288</v>
      </c>
      <c r="G249" s="385"/>
      <c r="H249" s="377"/>
      <c r="I249" s="378"/>
      <c r="J249" s="378"/>
      <c r="K249" s="381"/>
      <c r="L249" s="380"/>
      <c r="M249" s="238"/>
      <c r="N249" s="238"/>
      <c r="O249" s="238"/>
      <c r="P249" s="238"/>
    </row>
    <row r="250">
      <c r="A250" s="238" t="s">
        <v>25400</v>
      </c>
      <c r="B250" s="238" t="s">
        <v>25399</v>
      </c>
      <c r="C250" s="238">
        <v>20.0</v>
      </c>
      <c r="D250" s="238"/>
      <c r="E250" s="238" t="s">
        <v>25287</v>
      </c>
      <c r="F250" s="238" t="s">
        <v>25288</v>
      </c>
      <c r="G250" s="385"/>
      <c r="H250" s="377"/>
      <c r="I250" s="378"/>
      <c r="J250" s="378"/>
      <c r="K250" s="381"/>
      <c r="L250" s="380"/>
      <c r="M250" s="238"/>
      <c r="N250" s="238"/>
      <c r="O250" s="238"/>
      <c r="P250" s="238"/>
    </row>
    <row r="251">
      <c r="A251" s="238" t="s">
        <v>25401</v>
      </c>
      <c r="B251" s="238" t="s">
        <v>25399</v>
      </c>
      <c r="C251" s="238">
        <v>40.0</v>
      </c>
      <c r="D251" s="238"/>
      <c r="E251" s="238" t="s">
        <v>25287</v>
      </c>
      <c r="F251" s="238" t="s">
        <v>25288</v>
      </c>
      <c r="G251" s="379"/>
      <c r="H251" s="377"/>
      <c r="I251" s="378"/>
      <c r="J251" s="362"/>
      <c r="K251" s="381"/>
      <c r="L251" s="380"/>
      <c r="M251" s="238"/>
      <c r="N251" s="238"/>
      <c r="O251" s="238"/>
      <c r="P251" s="238"/>
    </row>
    <row r="252">
      <c r="A252" s="238" t="s">
        <v>25402</v>
      </c>
      <c r="B252" s="238" t="s">
        <v>25399</v>
      </c>
      <c r="C252" s="238">
        <v>40.0</v>
      </c>
      <c r="D252" s="238"/>
      <c r="E252" s="238" t="s">
        <v>25287</v>
      </c>
      <c r="F252" s="238" t="s">
        <v>25288</v>
      </c>
      <c r="G252" s="385"/>
      <c r="H252" s="377"/>
      <c r="I252" s="378"/>
      <c r="J252" s="378"/>
      <c r="K252" s="381"/>
      <c r="L252" s="380"/>
      <c r="M252" s="238"/>
      <c r="N252" s="238"/>
      <c r="O252" s="238"/>
      <c r="P252" s="238"/>
    </row>
    <row r="253">
      <c r="A253" s="238" t="s">
        <v>25403</v>
      </c>
      <c r="B253" s="238" t="s">
        <v>25399</v>
      </c>
      <c r="C253" s="238">
        <v>40.0</v>
      </c>
      <c r="D253" s="238"/>
      <c r="E253" s="238" t="s">
        <v>25287</v>
      </c>
      <c r="F253" s="238" t="s">
        <v>25288</v>
      </c>
      <c r="G253" s="385"/>
      <c r="H253" s="377"/>
      <c r="I253" s="378"/>
      <c r="J253" s="378"/>
      <c r="K253" s="381"/>
      <c r="L253" s="380"/>
      <c r="M253" s="238"/>
      <c r="N253" s="238"/>
      <c r="O253" s="238"/>
      <c r="P253" s="238"/>
    </row>
    <row r="254">
      <c r="A254" s="238" t="s">
        <v>25404</v>
      </c>
      <c r="B254" s="238" t="s">
        <v>25399</v>
      </c>
      <c r="C254" s="238">
        <v>40.0</v>
      </c>
      <c r="D254" s="238"/>
      <c r="E254" s="238" t="s">
        <v>25287</v>
      </c>
      <c r="F254" s="238" t="s">
        <v>25288</v>
      </c>
      <c r="G254" s="385"/>
      <c r="H254" s="377"/>
      <c r="I254" s="378"/>
      <c r="J254" s="378"/>
      <c r="K254" s="381"/>
      <c r="L254" s="380"/>
      <c r="M254" s="238"/>
      <c r="N254" s="238"/>
      <c r="O254" s="238"/>
      <c r="P254" s="238"/>
    </row>
    <row r="255">
      <c r="A255" s="238" t="s">
        <v>25405</v>
      </c>
      <c r="B255" s="238" t="s">
        <v>25399</v>
      </c>
      <c r="C255" s="238">
        <v>40.0</v>
      </c>
      <c r="D255" s="238"/>
      <c r="E255" s="238" t="s">
        <v>25287</v>
      </c>
      <c r="F255" s="238" t="s">
        <v>25288</v>
      </c>
      <c r="G255" s="385"/>
      <c r="H255" s="377"/>
      <c r="I255" s="378"/>
      <c r="J255" s="378"/>
      <c r="K255" s="381"/>
      <c r="L255" s="380"/>
      <c r="M255" s="238"/>
      <c r="N255" s="238"/>
      <c r="O255" s="238"/>
      <c r="P255" s="238"/>
    </row>
    <row r="256">
      <c r="A256" s="238" t="s">
        <v>25406</v>
      </c>
      <c r="B256" s="238" t="s">
        <v>25399</v>
      </c>
      <c r="C256" s="238">
        <v>40.0</v>
      </c>
      <c r="D256" s="238"/>
      <c r="E256" s="238" t="s">
        <v>25287</v>
      </c>
      <c r="F256" s="238" t="s">
        <v>25288</v>
      </c>
      <c r="G256" s="385"/>
      <c r="H256" s="377"/>
      <c r="I256" s="378"/>
      <c r="J256" s="378"/>
      <c r="K256" s="381"/>
      <c r="L256" s="380"/>
      <c r="M256" s="238"/>
      <c r="N256" s="238"/>
      <c r="O256" s="238"/>
      <c r="P256" s="238"/>
    </row>
    <row r="257">
      <c r="A257" s="238" t="s">
        <v>25407</v>
      </c>
      <c r="B257" s="238" t="s">
        <v>25399</v>
      </c>
      <c r="C257" s="238">
        <v>40.0</v>
      </c>
      <c r="D257" s="238"/>
      <c r="E257" s="238" t="s">
        <v>25287</v>
      </c>
      <c r="F257" s="238" t="s">
        <v>25288</v>
      </c>
      <c r="G257" s="385"/>
      <c r="H257" s="377"/>
      <c r="I257" s="378"/>
      <c r="J257" s="378"/>
      <c r="K257" s="381"/>
      <c r="L257" s="380"/>
      <c r="M257" s="238"/>
      <c r="N257" s="238"/>
      <c r="O257" s="238"/>
      <c r="P257" s="238"/>
    </row>
    <row r="258">
      <c r="A258" s="238" t="s">
        <v>25408</v>
      </c>
      <c r="B258" s="238" t="s">
        <v>25399</v>
      </c>
      <c r="C258" s="238">
        <v>40.0</v>
      </c>
      <c r="D258" s="238"/>
      <c r="E258" s="238" t="s">
        <v>25287</v>
      </c>
      <c r="F258" s="238" t="s">
        <v>25288</v>
      </c>
      <c r="G258" s="385"/>
      <c r="H258" s="377"/>
      <c r="I258" s="378"/>
      <c r="J258" s="378"/>
      <c r="K258" s="381"/>
      <c r="L258" s="380"/>
      <c r="M258" s="238"/>
      <c r="N258" s="238"/>
      <c r="O258" s="238"/>
      <c r="P258" s="238"/>
    </row>
  </sheetData>
  <autoFilter ref="$J$1:$J$258"/>
  <customSheetViews>
    <customSheetView guid="{4678A06E-AD43-4D11-BE61-FEE7CA8F9864}" filter="1" showAutoFilter="1">
      <autoFilter ref="$F$1:$F$258"/>
    </customSheetView>
    <customSheetView guid="{2E5F6DE0-7D70-4070-82D8-322A4706D3B6}" filter="1" showAutoFilter="1">
      <autoFilter ref="$J$1:$J$258"/>
    </customSheetView>
    <customSheetView guid="{29757CB5-9904-4B89-9A26-01701658E8E2}" filter="1" showAutoFilter="1">
      <autoFilter ref="$J$1:$J$258"/>
    </customSheetView>
    <customSheetView guid="{BA1B89DB-2450-4B03-A277-2F3891D3CE12}" filter="1" showAutoFilter="1">
      <autoFilter ref="$F$1:$F$258">
        <filterColumn colId="0">
          <filters/>
        </filterColumn>
      </autoFilter>
    </customSheetView>
  </customSheetViews>
  <conditionalFormatting sqref="G2 G24 G40 G44:G258">
    <cfRule type="expression" dxfId="5" priority="1">
      <formula>LEFT(G2, 18) = "Address suggestion:"</formula>
    </cfRule>
  </conditionalFormatting>
  <conditionalFormatting sqref="J1:J258">
    <cfRule type="expression" dxfId="3" priority="2">
      <formula>AND(ISNUMBER(J1),TRUNC(J1)&lt;TODAY()+1)</formula>
    </cfRule>
  </conditionalFormatting>
  <dataValidations>
    <dataValidation type="list" allowBlank="1" showErrorMessage="1" sqref="N258">
      <formula1>"Paid,Not Paid"</formula1>
    </dataValidation>
    <dataValidation type="list" allowBlank="1" showErrorMessage="1" sqref="N2:N31 N33:N37 N39:N168 N170:N180 N182:N185 N187:N257">
      <formula1>"Paid,Not Paid,Domestic"</formula1>
    </dataValidation>
    <dataValidation type="list" allowBlank="1" showErrorMessage="1" sqref="F2:F258">
      <formula1>"Available,Booked,Delivered,Ready for Collection,Out of service,Exchange,Hold"</formula1>
    </dataValidation>
    <dataValidation type="list" allowBlank="1" showErrorMessage="1" sqref="B2:B258">
      <formula1>"Skip,Hook,Grab"</formula1>
    </dataValidation>
    <dataValidation type="list" allowBlank="1" showErrorMessage="1" sqref="E2:E258">
      <formula1>"Standard,Priority"</formula1>
    </dataValidation>
    <dataValidation type="list" allowBlank="1" showErrorMessage="1" sqref="M2:M31 M33:M37 M39:M168 M170:M180 M182:M185 M187:M258">
      <formula1>"Cash,Invoice,Card"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5" max="27" width="12.63"/>
  </cols>
  <sheetData>
    <row r="1">
      <c r="A1" s="392" t="s">
        <v>25409</v>
      </c>
      <c r="B1" s="393" t="s">
        <v>25410</v>
      </c>
      <c r="C1" s="392" t="s">
        <v>25411</v>
      </c>
      <c r="D1" s="392" t="s">
        <v>25412</v>
      </c>
      <c r="E1" s="394"/>
      <c r="F1" s="394"/>
      <c r="G1" s="394"/>
      <c r="H1" s="394"/>
      <c r="I1" s="394"/>
      <c r="J1" s="394"/>
      <c r="K1" s="394"/>
      <c r="L1" s="394"/>
      <c r="M1" s="394"/>
      <c r="N1" s="394"/>
      <c r="O1" s="394"/>
      <c r="P1" s="394"/>
      <c r="Q1" s="394"/>
      <c r="R1" s="394"/>
      <c r="S1" s="394"/>
      <c r="T1" s="394"/>
      <c r="U1" s="394"/>
      <c r="V1" s="394"/>
      <c r="W1" s="394"/>
      <c r="X1" s="394"/>
      <c r="Y1" s="394"/>
      <c r="Z1" s="394"/>
      <c r="AA1" s="394"/>
    </row>
    <row r="2">
      <c r="A2" s="238"/>
      <c r="B2" s="395"/>
      <c r="C2" s="376"/>
      <c r="D2" s="238"/>
      <c r="E2" s="381"/>
      <c r="F2" s="381"/>
      <c r="G2" s="381"/>
      <c r="H2" s="381"/>
      <c r="I2" s="381"/>
      <c r="J2" s="381"/>
      <c r="K2" s="381"/>
      <c r="L2" s="381"/>
      <c r="M2" s="381"/>
      <c r="N2" s="381"/>
      <c r="O2" s="381"/>
      <c r="P2" s="381"/>
      <c r="Q2" s="381"/>
      <c r="R2" s="381"/>
      <c r="S2" s="381"/>
      <c r="T2" s="381"/>
      <c r="U2" s="381"/>
      <c r="V2" s="381"/>
      <c r="W2" s="381"/>
      <c r="X2" s="381"/>
      <c r="Y2" s="381"/>
      <c r="Z2" s="381"/>
      <c r="AA2" s="381"/>
    </row>
    <row r="3">
      <c r="A3" s="238"/>
      <c r="B3" s="395"/>
      <c r="C3" s="376"/>
      <c r="D3" s="238"/>
      <c r="E3" s="381"/>
      <c r="F3" s="381"/>
      <c r="G3" s="381"/>
      <c r="H3" s="381"/>
      <c r="I3" s="238">
        <v>87.0</v>
      </c>
      <c r="J3" s="381"/>
      <c r="K3" s="381"/>
      <c r="L3" s="381"/>
      <c r="M3" s="381"/>
      <c r="N3" s="381"/>
      <c r="O3" s="381"/>
      <c r="P3" s="381"/>
      <c r="Q3" s="381"/>
      <c r="R3" s="381"/>
      <c r="S3" s="381"/>
      <c r="T3" s="381"/>
      <c r="U3" s="381"/>
      <c r="V3" s="381"/>
      <c r="W3" s="381"/>
      <c r="X3" s="381"/>
      <c r="Y3" s="381"/>
      <c r="Z3" s="381"/>
      <c r="AA3" s="381"/>
    </row>
    <row r="4">
      <c r="A4" s="238"/>
      <c r="B4" s="395"/>
      <c r="C4" s="376"/>
      <c r="D4" s="238"/>
      <c r="E4" s="381"/>
      <c r="F4" s="381"/>
      <c r="G4" s="381"/>
      <c r="H4" s="381"/>
      <c r="I4" s="238">
        <v>210.0</v>
      </c>
      <c r="J4" s="381"/>
      <c r="K4" s="381"/>
      <c r="L4" s="381"/>
      <c r="M4" s="381"/>
      <c r="N4" s="381"/>
      <c r="O4" s="381"/>
      <c r="P4" s="381"/>
      <c r="Q4" s="381"/>
      <c r="R4" s="381"/>
      <c r="S4" s="381"/>
      <c r="T4" s="381"/>
      <c r="U4" s="381"/>
      <c r="V4" s="381"/>
      <c r="W4" s="381"/>
      <c r="X4" s="381"/>
      <c r="Y4" s="381"/>
      <c r="Z4" s="381"/>
      <c r="AA4" s="381"/>
    </row>
    <row r="5">
      <c r="A5" s="238"/>
      <c r="B5" s="396"/>
      <c r="C5" s="381"/>
      <c r="D5" s="381"/>
      <c r="E5" s="381"/>
      <c r="F5" s="381"/>
      <c r="G5" s="381"/>
      <c r="H5" s="381"/>
      <c r="I5" s="238">
        <v>80.0</v>
      </c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381"/>
      <c r="U5" s="381"/>
      <c r="V5" s="381"/>
      <c r="W5" s="381"/>
      <c r="X5" s="381"/>
      <c r="Y5" s="381"/>
      <c r="Z5" s="381"/>
      <c r="AA5" s="381"/>
    </row>
    <row r="6">
      <c r="A6" s="238"/>
      <c r="B6" s="395"/>
      <c r="C6" s="381"/>
      <c r="D6" s="238"/>
      <c r="E6" s="381"/>
      <c r="F6" s="381"/>
      <c r="G6" s="381"/>
      <c r="H6" s="381"/>
      <c r="I6" s="238">
        <v>225.0</v>
      </c>
      <c r="J6" s="381"/>
      <c r="K6" s="381"/>
      <c r="L6" s="381"/>
      <c r="M6" s="381"/>
      <c r="N6" s="381"/>
      <c r="O6" s="381"/>
      <c r="P6" s="381"/>
      <c r="Q6" s="381"/>
      <c r="R6" s="381"/>
      <c r="S6" s="381"/>
      <c r="T6" s="381"/>
      <c r="U6" s="381"/>
      <c r="V6" s="381"/>
      <c r="W6" s="381"/>
      <c r="X6" s="381"/>
      <c r="Y6" s="381"/>
      <c r="Z6" s="381"/>
      <c r="AA6" s="381"/>
    </row>
    <row r="7">
      <c r="A7" s="238"/>
      <c r="B7" s="395"/>
      <c r="C7" s="381"/>
      <c r="D7" s="381"/>
      <c r="E7" s="381"/>
      <c r="F7" s="381"/>
      <c r="G7" s="381"/>
      <c r="H7" s="381"/>
      <c r="I7" s="238">
        <v>150.0</v>
      </c>
      <c r="J7" s="381"/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X7" s="381"/>
      <c r="Y7" s="381"/>
      <c r="Z7" s="381"/>
      <c r="AA7" s="381"/>
    </row>
    <row r="8">
      <c r="A8" s="238"/>
      <c r="B8" s="395"/>
      <c r="C8" s="381"/>
      <c r="D8" s="238"/>
      <c r="E8" s="381"/>
      <c r="F8" s="381"/>
      <c r="G8" s="381"/>
      <c r="H8" s="381"/>
      <c r="I8" s="238">
        <v>60.0</v>
      </c>
      <c r="J8" s="381"/>
      <c r="K8" s="381"/>
      <c r="L8" s="381"/>
      <c r="M8" s="381"/>
      <c r="N8" s="381"/>
      <c r="O8" s="381"/>
      <c r="P8" s="381"/>
      <c r="Q8" s="381"/>
      <c r="R8" s="381"/>
      <c r="S8" s="381"/>
      <c r="T8" s="381"/>
      <c r="U8" s="381"/>
      <c r="V8" s="381"/>
      <c r="W8" s="381"/>
      <c r="X8" s="381"/>
      <c r="Y8" s="381"/>
      <c r="Z8" s="381"/>
      <c r="AA8" s="381"/>
    </row>
    <row r="9">
      <c r="A9" s="238"/>
      <c r="B9" s="395"/>
      <c r="C9" s="381"/>
      <c r="D9" s="238"/>
      <c r="E9" s="381"/>
      <c r="F9" s="381"/>
      <c r="G9" s="381"/>
      <c r="H9" s="381"/>
      <c r="I9" s="238">
        <v>225.0</v>
      </c>
      <c r="J9" s="381"/>
      <c r="K9" s="381"/>
      <c r="L9" s="381"/>
      <c r="M9" s="381"/>
      <c r="N9" s="381"/>
      <c r="O9" s="381"/>
      <c r="P9" s="381"/>
      <c r="Q9" s="381"/>
      <c r="R9" s="381"/>
      <c r="S9" s="381"/>
      <c r="T9" s="381"/>
      <c r="U9" s="381"/>
      <c r="V9" s="381"/>
      <c r="W9" s="381"/>
      <c r="X9" s="381"/>
      <c r="Y9" s="381"/>
      <c r="Z9" s="381"/>
      <c r="AA9" s="381"/>
    </row>
    <row r="10">
      <c r="A10" s="238"/>
      <c r="B10" s="395"/>
      <c r="C10" s="381"/>
      <c r="D10" s="238"/>
      <c r="E10" s="381"/>
      <c r="F10" s="381"/>
      <c r="G10" s="381"/>
      <c r="H10" s="381"/>
      <c r="I10" s="238">
        <v>225.0</v>
      </c>
      <c r="J10" s="381"/>
      <c r="K10" s="381"/>
      <c r="L10" s="381"/>
      <c r="M10" s="381"/>
      <c r="N10" s="381"/>
      <c r="O10" s="381"/>
      <c r="P10" s="381"/>
      <c r="Q10" s="381"/>
      <c r="R10" s="381"/>
      <c r="S10" s="381"/>
      <c r="T10" s="381"/>
      <c r="U10" s="381"/>
      <c r="V10" s="381"/>
      <c r="W10" s="381"/>
      <c r="X10" s="381"/>
      <c r="Y10" s="381"/>
      <c r="Z10" s="381"/>
      <c r="AA10" s="381"/>
    </row>
    <row r="11">
      <c r="A11" s="238"/>
      <c r="B11" s="395"/>
      <c r="C11" s="381"/>
      <c r="D11" s="238"/>
      <c r="E11" s="381"/>
      <c r="F11" s="381"/>
      <c r="G11" s="381"/>
      <c r="H11" s="381"/>
      <c r="I11" s="238">
        <v>225.0</v>
      </c>
      <c r="J11" s="381"/>
      <c r="K11" s="381"/>
      <c r="L11" s="381"/>
      <c r="M11" s="381"/>
      <c r="N11" s="381"/>
      <c r="O11" s="381"/>
      <c r="P11" s="381"/>
      <c r="Q11" s="381"/>
      <c r="R11" s="381"/>
      <c r="S11" s="381"/>
      <c r="T11" s="381"/>
      <c r="U11" s="381"/>
      <c r="V11" s="381"/>
      <c r="W11" s="381"/>
      <c r="X11" s="381"/>
      <c r="Y11" s="381"/>
      <c r="Z11" s="381"/>
      <c r="AA11" s="381"/>
    </row>
    <row r="12">
      <c r="A12" s="381"/>
      <c r="B12" s="396"/>
      <c r="C12" s="381"/>
      <c r="D12" s="381"/>
      <c r="E12" s="381"/>
      <c r="F12" s="381"/>
      <c r="G12" s="381"/>
      <c r="H12" s="381"/>
      <c r="I12" s="238">
        <v>225.0</v>
      </c>
      <c r="J12" s="381"/>
      <c r="K12" s="381"/>
      <c r="L12" s="381"/>
      <c r="M12" s="381"/>
      <c r="N12" s="381"/>
      <c r="O12" s="381"/>
      <c r="P12" s="381"/>
      <c r="Q12" s="381"/>
      <c r="R12" s="381"/>
      <c r="S12" s="381"/>
      <c r="T12" s="381"/>
      <c r="U12" s="381"/>
      <c r="V12" s="381"/>
      <c r="W12" s="381"/>
      <c r="X12" s="381"/>
      <c r="Y12" s="381"/>
      <c r="Z12" s="381"/>
      <c r="AA12" s="381"/>
    </row>
    <row r="13">
      <c r="A13" s="381"/>
      <c r="B13" s="396"/>
      <c r="C13" s="381"/>
      <c r="D13" s="381"/>
      <c r="E13" s="381"/>
      <c r="F13" s="381"/>
      <c r="G13" s="381"/>
      <c r="H13" s="381"/>
      <c r="I13" s="238">
        <v>75.0</v>
      </c>
      <c r="J13" s="381"/>
      <c r="K13" s="381"/>
      <c r="L13" s="381"/>
      <c r="M13" s="381"/>
      <c r="N13" s="381"/>
      <c r="O13" s="381"/>
      <c r="P13" s="381"/>
      <c r="Q13" s="381"/>
      <c r="R13" s="381"/>
      <c r="S13" s="381"/>
      <c r="T13" s="381"/>
      <c r="U13" s="381"/>
      <c r="V13" s="381"/>
      <c r="W13" s="381"/>
      <c r="X13" s="381"/>
      <c r="Y13" s="381"/>
      <c r="Z13" s="381"/>
      <c r="AA13" s="381"/>
    </row>
    <row r="14">
      <c r="A14" s="381"/>
      <c r="B14" s="396"/>
      <c r="C14" s="381"/>
      <c r="D14" s="381"/>
      <c r="E14" s="381"/>
      <c r="F14" s="381"/>
      <c r="G14" s="381"/>
      <c r="H14" s="381"/>
      <c r="I14" s="238">
        <v>225.0</v>
      </c>
      <c r="J14" s="381"/>
      <c r="K14" s="381"/>
      <c r="L14" s="381"/>
      <c r="M14" s="381"/>
      <c r="N14" s="381"/>
      <c r="O14" s="381"/>
      <c r="P14" s="381"/>
      <c r="Q14" s="381"/>
      <c r="R14" s="381"/>
      <c r="S14" s="381"/>
      <c r="T14" s="381"/>
      <c r="U14" s="381"/>
      <c r="V14" s="381"/>
      <c r="W14" s="381"/>
      <c r="X14" s="381"/>
      <c r="Y14" s="381"/>
      <c r="Z14" s="381"/>
      <c r="AA14" s="381"/>
    </row>
    <row r="15">
      <c r="A15" s="381"/>
      <c r="B15" s="396"/>
      <c r="C15" s="381"/>
      <c r="D15" s="381"/>
      <c r="E15" s="381"/>
      <c r="F15" s="381"/>
      <c r="G15" s="381"/>
      <c r="H15" s="381"/>
      <c r="I15" s="238">
        <v>30.0</v>
      </c>
      <c r="J15" s="381"/>
      <c r="K15" s="381"/>
      <c r="L15" s="381"/>
      <c r="M15" s="381"/>
      <c r="N15" s="381"/>
      <c r="O15" s="381"/>
      <c r="P15" s="381"/>
      <c r="Q15" s="381"/>
      <c r="R15" s="381"/>
      <c r="S15" s="381"/>
      <c r="T15" s="381"/>
      <c r="U15" s="381"/>
      <c r="V15" s="381"/>
      <c r="W15" s="381"/>
      <c r="X15" s="381"/>
      <c r="Y15" s="381"/>
      <c r="Z15" s="381"/>
      <c r="AA15" s="381"/>
    </row>
    <row r="16">
      <c r="A16" s="381"/>
      <c r="B16" s="396"/>
      <c r="C16" s="381"/>
      <c r="D16" s="381"/>
      <c r="E16" s="381"/>
      <c r="F16" s="381"/>
      <c r="G16" s="381"/>
      <c r="H16" s="381"/>
      <c r="I16" s="238">
        <v>170.0</v>
      </c>
      <c r="J16" s="381"/>
      <c r="K16" s="381"/>
      <c r="L16" s="381"/>
      <c r="M16" s="381"/>
      <c r="N16" s="381"/>
      <c r="O16" s="381"/>
      <c r="P16" s="381"/>
      <c r="Q16" s="381"/>
      <c r="R16" s="381"/>
      <c r="S16" s="381"/>
      <c r="T16" s="381"/>
      <c r="U16" s="381"/>
      <c r="V16" s="381"/>
      <c r="W16" s="381"/>
      <c r="X16" s="381"/>
      <c r="Y16" s="381"/>
      <c r="Z16" s="381"/>
      <c r="AA16" s="381"/>
    </row>
    <row r="17">
      <c r="A17" s="381"/>
      <c r="B17" s="396"/>
      <c r="C17" s="381"/>
      <c r="D17" s="381"/>
      <c r="E17" s="381"/>
      <c r="F17" s="381"/>
      <c r="G17" s="381"/>
      <c r="H17" s="381"/>
      <c r="I17" s="238">
        <v>40.0</v>
      </c>
      <c r="J17" s="381"/>
      <c r="K17" s="381"/>
      <c r="L17" s="381"/>
      <c r="M17" s="381"/>
      <c r="N17" s="381"/>
      <c r="O17" s="381"/>
      <c r="P17" s="381"/>
      <c r="Q17" s="381"/>
      <c r="R17" s="381"/>
      <c r="S17" s="381"/>
      <c r="T17" s="381"/>
      <c r="U17" s="381"/>
      <c r="V17" s="381"/>
      <c r="W17" s="381"/>
      <c r="X17" s="381"/>
      <c r="Y17" s="381"/>
      <c r="Z17" s="381"/>
      <c r="AA17" s="381"/>
    </row>
    <row r="18">
      <c r="A18" s="381"/>
      <c r="B18" s="396">
        <f>sum(B2:B16)</f>
        <v>0</v>
      </c>
      <c r="C18" s="381"/>
      <c r="D18" s="381"/>
      <c r="E18" s="381"/>
      <c r="F18" s="381"/>
      <c r="G18" s="381"/>
      <c r="H18" s="381"/>
      <c r="I18" s="238">
        <v>225.0</v>
      </c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</row>
    <row r="19">
      <c r="A19" s="381"/>
      <c r="B19" s="396">
        <f>B18/210</f>
        <v>0</v>
      </c>
      <c r="C19" s="381"/>
      <c r="D19" s="381"/>
      <c r="E19" s="381"/>
      <c r="F19" s="381"/>
      <c r="G19" s="381"/>
      <c r="H19" s="381"/>
      <c r="I19" s="238">
        <v>60.0</v>
      </c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7" t="s">
        <v>25413</v>
      </c>
    </row>
    <row r="2">
      <c r="A2" s="284" t="s">
        <v>25414</v>
      </c>
    </row>
    <row r="3">
      <c r="A3" s="284" t="s">
        <v>25415</v>
      </c>
    </row>
    <row r="4">
      <c r="A4" s="284" t="s">
        <v>25416</v>
      </c>
    </row>
    <row r="5">
      <c r="A5" s="284" t="s">
        <v>25417</v>
      </c>
    </row>
    <row r="6">
      <c r="A6" s="285" t="s">
        <v>25418</v>
      </c>
    </row>
    <row r="7">
      <c r="A7" s="284" t="s">
        <v>25419</v>
      </c>
    </row>
    <row r="8">
      <c r="A8" s="284" t="s">
        <v>25420</v>
      </c>
    </row>
    <row r="9">
      <c r="A9" s="284" t="s">
        <v>25421</v>
      </c>
    </row>
    <row r="10">
      <c r="A10" s="284" t="s">
        <v>25422</v>
      </c>
    </row>
    <row r="11">
      <c r="A11" s="284" t="s">
        <v>25423</v>
      </c>
    </row>
    <row r="12">
      <c r="A12" s="284" t="s">
        <v>25424</v>
      </c>
    </row>
    <row r="13">
      <c r="A13" s="284">
        <v>4.0</v>
      </c>
    </row>
    <row r="14">
      <c r="A14" s="284">
        <v>6.0</v>
      </c>
    </row>
    <row r="15">
      <c r="A15" s="284">
        <v>8.0</v>
      </c>
    </row>
    <row r="16">
      <c r="A16" s="284">
        <v>12.0</v>
      </c>
    </row>
    <row r="17">
      <c r="A17" s="284">
        <v>14.0</v>
      </c>
    </row>
    <row r="18">
      <c r="A18" s="284">
        <v>16.0</v>
      </c>
    </row>
    <row r="19">
      <c r="A19" s="285" t="s">
        <v>25425</v>
      </c>
    </row>
    <row r="20">
      <c r="A20" s="285" t="s">
        <v>25426</v>
      </c>
    </row>
    <row r="21">
      <c r="A21" s="285" t="s">
        <v>25427</v>
      </c>
    </row>
    <row r="22">
      <c r="A22" s="285" t="s">
        <v>25428</v>
      </c>
    </row>
    <row r="23">
      <c r="A23" s="285" t="s">
        <v>25429</v>
      </c>
    </row>
    <row r="24">
      <c r="A24" s="285" t="s">
        <v>25430</v>
      </c>
    </row>
    <row r="25">
      <c r="A25" s="285" t="s">
        <v>25431</v>
      </c>
    </row>
    <row r="26">
      <c r="A26" s="285" t="s">
        <v>25432</v>
      </c>
    </row>
    <row r="27">
      <c r="A27" s="285" t="s">
        <v>25433</v>
      </c>
    </row>
    <row r="28">
      <c r="A28" s="285" t="s">
        <v>25434</v>
      </c>
    </row>
    <row r="29">
      <c r="A29" s="285" t="s">
        <v>25435</v>
      </c>
    </row>
    <row r="30">
      <c r="A30" s="285" t="s">
        <v>25436</v>
      </c>
    </row>
    <row r="31">
      <c r="A31" s="285" t="s">
        <v>25437</v>
      </c>
    </row>
    <row r="32">
      <c r="A32" s="285" t="s">
        <v>25438</v>
      </c>
    </row>
    <row r="33">
      <c r="A33" s="285" t="s">
        <v>25439</v>
      </c>
    </row>
    <row r="34">
      <c r="A34" s="285" t="s">
        <v>25440</v>
      </c>
    </row>
    <row r="35">
      <c r="A35" s="285" t="s">
        <v>25441</v>
      </c>
    </row>
    <row r="36">
      <c r="A36" s="285" t="s">
        <v>25442</v>
      </c>
    </row>
    <row r="37">
      <c r="A37" s="285" t="s">
        <v>25443</v>
      </c>
    </row>
    <row r="38">
      <c r="A38" s="285"/>
    </row>
    <row r="39">
      <c r="A39" s="285"/>
    </row>
    <row r="40">
      <c r="A40" s="285"/>
    </row>
    <row r="41">
      <c r="A41" s="285"/>
    </row>
    <row r="42">
      <c r="A42" s="285"/>
    </row>
    <row r="43">
      <c r="A43" s="285"/>
    </row>
    <row r="44">
      <c r="A44" s="285"/>
    </row>
    <row r="45">
      <c r="A45" s="285"/>
    </row>
    <row r="46">
      <c r="A46" s="285"/>
    </row>
    <row r="47">
      <c r="A47" s="285"/>
    </row>
    <row r="48">
      <c r="A48" s="285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63"/>
    <col hidden="1" min="2" max="2" width="12.63"/>
    <col customWidth="1" hidden="1" min="4" max="4" width="15.75"/>
    <col customWidth="1" min="5" max="5" width="20.25"/>
    <col customWidth="1" hidden="1" min="6" max="6" width="21.0"/>
    <col customWidth="1" min="7" max="7" width="41.13"/>
    <col customWidth="1" min="8" max="9" width="27.25"/>
    <col customWidth="1" hidden="1" min="10" max="10" width="27.25"/>
    <col customWidth="1" min="11" max="11" width="27.25"/>
    <col customWidth="1" min="12" max="12" width="28.5"/>
    <col customWidth="1" hidden="1" min="13" max="13" width="27.25"/>
  </cols>
  <sheetData>
    <row r="1">
      <c r="A1" s="398" t="s">
        <v>25275</v>
      </c>
      <c r="B1" s="399" t="s">
        <v>25276</v>
      </c>
      <c r="C1" s="399" t="s">
        <v>25444</v>
      </c>
      <c r="D1" s="399" t="s">
        <v>25277</v>
      </c>
      <c r="E1" s="399" t="s">
        <v>25278</v>
      </c>
      <c r="F1" s="399" t="s">
        <v>25279</v>
      </c>
      <c r="G1" s="399" t="s">
        <v>25280</v>
      </c>
      <c r="H1" s="399" t="s">
        <v>25445</v>
      </c>
      <c r="I1" s="399" t="s">
        <v>25446</v>
      </c>
      <c r="J1" s="400" t="s">
        <v>25282</v>
      </c>
      <c r="K1" s="399" t="s">
        <v>3</v>
      </c>
      <c r="L1" s="401" t="s">
        <v>25283</v>
      </c>
      <c r="M1" s="399" t="s">
        <v>25447</v>
      </c>
    </row>
    <row r="2">
      <c r="A2" s="86"/>
      <c r="B2" s="86"/>
      <c r="C2" s="86"/>
      <c r="D2" s="86"/>
      <c r="E2" s="86"/>
      <c r="F2" s="86"/>
      <c r="G2" s="402"/>
      <c r="H2" s="403"/>
      <c r="I2" s="404"/>
      <c r="J2" s="404"/>
      <c r="K2" s="86"/>
      <c r="L2" s="405"/>
      <c r="M2" s="86"/>
    </row>
    <row r="3">
      <c r="A3" s="86"/>
      <c r="B3" s="86"/>
      <c r="C3" s="86"/>
      <c r="D3" s="86"/>
      <c r="E3" s="86"/>
      <c r="F3" s="86"/>
      <c r="G3" s="406"/>
      <c r="H3" s="403"/>
      <c r="I3" s="404"/>
      <c r="J3" s="404"/>
      <c r="K3" s="86"/>
      <c r="L3" s="405"/>
      <c r="M3" s="86"/>
    </row>
    <row r="4">
      <c r="A4" s="86"/>
      <c r="B4" s="86"/>
      <c r="C4" s="86"/>
      <c r="D4" s="86"/>
      <c r="E4" s="86"/>
      <c r="F4" s="86"/>
      <c r="G4" s="406"/>
      <c r="H4" s="403"/>
      <c r="I4" s="404"/>
      <c r="J4" s="407"/>
      <c r="K4" s="86"/>
      <c r="L4" s="405"/>
      <c r="M4" s="86"/>
    </row>
    <row r="5">
      <c r="A5" s="86"/>
      <c r="B5" s="86"/>
      <c r="C5" s="86"/>
      <c r="D5" s="86"/>
      <c r="E5" s="86"/>
      <c r="F5" s="86"/>
      <c r="G5" s="406" t="s">
        <v>25448</v>
      </c>
      <c r="H5" s="407">
        <v>45114.0</v>
      </c>
      <c r="I5" s="404"/>
      <c r="J5" s="86"/>
      <c r="K5" s="86"/>
      <c r="L5" s="405"/>
      <c r="M5" s="86"/>
    </row>
    <row r="6">
      <c r="A6" s="86"/>
      <c r="B6" s="86"/>
      <c r="C6" s="86"/>
      <c r="D6" s="86"/>
      <c r="E6" s="86"/>
      <c r="F6" s="86"/>
      <c r="G6" s="406" t="s">
        <v>25448</v>
      </c>
      <c r="H6" s="407">
        <v>45114.0</v>
      </c>
      <c r="I6" s="404"/>
      <c r="J6" s="404"/>
      <c r="K6" s="86"/>
      <c r="L6" s="405"/>
      <c r="M6" s="86"/>
    </row>
    <row r="7">
      <c r="A7" s="86"/>
      <c r="B7" s="86"/>
      <c r="C7" s="86"/>
      <c r="D7" s="86"/>
      <c r="E7" s="86"/>
      <c r="F7" s="86"/>
      <c r="G7" s="406" t="s">
        <v>25448</v>
      </c>
      <c r="H7" s="407">
        <v>45114.0</v>
      </c>
      <c r="I7" s="404"/>
      <c r="J7" s="404"/>
      <c r="K7" s="86"/>
      <c r="L7" s="405"/>
      <c r="M7" s="86"/>
    </row>
    <row r="8">
      <c r="A8" s="86"/>
      <c r="B8" s="86"/>
      <c r="C8" s="86"/>
      <c r="D8" s="86"/>
      <c r="E8" s="86"/>
      <c r="F8" s="86"/>
      <c r="G8" s="406" t="s">
        <v>25448</v>
      </c>
      <c r="H8" s="407">
        <v>45114.0</v>
      </c>
      <c r="I8" s="404"/>
      <c r="J8" s="404"/>
      <c r="K8" s="86"/>
      <c r="L8" s="405"/>
      <c r="M8" s="86"/>
    </row>
    <row r="9">
      <c r="A9" s="86"/>
      <c r="B9" s="86"/>
      <c r="C9" s="86"/>
      <c r="D9" s="86"/>
      <c r="E9" s="86"/>
      <c r="F9" s="86"/>
      <c r="G9" s="406" t="s">
        <v>25448</v>
      </c>
      <c r="H9" s="407">
        <v>45117.0</v>
      </c>
      <c r="I9" s="404"/>
      <c r="J9" s="404"/>
      <c r="K9" s="86"/>
      <c r="L9" s="405"/>
      <c r="M9" s="86"/>
    </row>
    <row r="10">
      <c r="A10" s="86"/>
      <c r="B10" s="86"/>
      <c r="C10" s="86"/>
      <c r="D10" s="86"/>
      <c r="E10" s="86"/>
      <c r="F10" s="86"/>
      <c r="G10" s="406" t="s">
        <v>25448</v>
      </c>
      <c r="H10" s="407">
        <v>45117.0</v>
      </c>
      <c r="I10" s="404"/>
      <c r="J10" s="404"/>
      <c r="K10" s="86"/>
      <c r="L10" s="405"/>
      <c r="M10" s="86"/>
    </row>
    <row r="11">
      <c r="A11" s="86"/>
      <c r="B11" s="86"/>
      <c r="C11" s="86"/>
      <c r="D11" s="86"/>
      <c r="E11" s="86"/>
      <c r="F11" s="86"/>
      <c r="G11" s="406" t="s">
        <v>25448</v>
      </c>
      <c r="H11" s="407">
        <v>45117.0</v>
      </c>
      <c r="I11" s="404"/>
      <c r="J11" s="404"/>
      <c r="K11" s="86"/>
      <c r="L11" s="405"/>
      <c r="M11" s="86"/>
    </row>
    <row r="12">
      <c r="A12" s="86"/>
      <c r="B12" s="86"/>
      <c r="C12" s="86"/>
      <c r="D12" s="86"/>
      <c r="E12" s="86"/>
      <c r="F12" s="86"/>
      <c r="G12" s="406" t="s">
        <v>25448</v>
      </c>
      <c r="H12" s="407">
        <v>45117.0</v>
      </c>
      <c r="I12" s="404"/>
      <c r="J12" s="404"/>
      <c r="K12" s="86"/>
      <c r="L12" s="405"/>
      <c r="M12" s="86"/>
    </row>
    <row r="13">
      <c r="A13" s="86"/>
      <c r="B13" s="86"/>
      <c r="C13" s="86"/>
      <c r="D13" s="86"/>
      <c r="E13" s="86"/>
      <c r="F13" s="86"/>
      <c r="G13" s="406" t="s">
        <v>25448</v>
      </c>
      <c r="H13" s="407">
        <v>45117.0</v>
      </c>
      <c r="I13" s="408"/>
      <c r="J13" s="408"/>
      <c r="K13" s="86"/>
      <c r="L13" s="405"/>
      <c r="M13" s="86"/>
    </row>
    <row r="14">
      <c r="A14" s="86"/>
      <c r="B14" s="86"/>
      <c r="C14" s="86"/>
      <c r="D14" s="86"/>
      <c r="E14" s="86"/>
      <c r="F14" s="86"/>
      <c r="G14" s="406"/>
      <c r="H14" s="403"/>
      <c r="I14" s="404"/>
      <c r="J14" s="404"/>
      <c r="K14" s="86"/>
      <c r="L14" s="405"/>
      <c r="M14" s="86"/>
    </row>
    <row r="15">
      <c r="A15" s="86"/>
      <c r="B15" s="86"/>
      <c r="C15" s="86"/>
      <c r="D15" s="86"/>
      <c r="E15" s="86"/>
      <c r="F15" s="86"/>
      <c r="G15" s="406"/>
      <c r="H15" s="403"/>
      <c r="I15" s="404"/>
      <c r="J15" s="404"/>
      <c r="K15" s="86"/>
      <c r="L15" s="405"/>
      <c r="M15" s="86"/>
    </row>
    <row r="16">
      <c r="A16" s="86"/>
      <c r="B16" s="86"/>
      <c r="C16" s="86"/>
      <c r="D16" s="86"/>
      <c r="E16" s="86"/>
      <c r="F16" s="86"/>
      <c r="G16" s="406"/>
      <c r="H16" s="403"/>
      <c r="I16" s="404"/>
      <c r="J16" s="404"/>
      <c r="K16" s="86"/>
      <c r="L16" s="405"/>
      <c r="M16" s="86"/>
    </row>
    <row r="17">
      <c r="A17" s="86"/>
      <c r="B17" s="86"/>
      <c r="C17" s="86"/>
      <c r="D17" s="86"/>
      <c r="E17" s="86"/>
      <c r="F17" s="86"/>
      <c r="G17" s="406"/>
      <c r="H17" s="407"/>
      <c r="I17" s="404"/>
      <c r="J17" s="404"/>
      <c r="K17" s="86"/>
      <c r="L17" s="405"/>
      <c r="M17" s="86"/>
    </row>
    <row r="18">
      <c r="A18" s="86"/>
      <c r="B18" s="86"/>
      <c r="C18" s="86"/>
      <c r="D18" s="86"/>
      <c r="E18" s="86"/>
      <c r="F18" s="86"/>
      <c r="G18" s="406"/>
      <c r="H18" s="407"/>
      <c r="I18" s="404"/>
      <c r="J18" s="404"/>
      <c r="K18" s="86"/>
      <c r="L18" s="405"/>
      <c r="M18" s="86"/>
    </row>
    <row r="19">
      <c r="A19" s="86"/>
      <c r="B19" s="86"/>
      <c r="C19" s="86"/>
      <c r="D19" s="86"/>
      <c r="E19" s="86"/>
      <c r="F19" s="86"/>
      <c r="G19" s="406"/>
      <c r="H19" s="403"/>
      <c r="I19" s="404"/>
      <c r="J19" s="404"/>
      <c r="K19" s="86"/>
      <c r="L19" s="405"/>
      <c r="M19" s="86"/>
    </row>
    <row r="20">
      <c r="A20" s="86"/>
      <c r="B20" s="86"/>
      <c r="C20" s="86"/>
      <c r="D20" s="86"/>
      <c r="E20" s="86"/>
      <c r="F20" s="86"/>
      <c r="G20" s="406"/>
      <c r="H20" s="403"/>
      <c r="I20" s="404"/>
      <c r="J20" s="404"/>
      <c r="K20" s="86"/>
      <c r="L20" s="405"/>
      <c r="M20" s="86"/>
    </row>
    <row r="21">
      <c r="A21" s="86"/>
      <c r="B21" s="86"/>
      <c r="C21" s="86"/>
      <c r="D21" s="86"/>
      <c r="E21" s="86"/>
      <c r="F21" s="86"/>
      <c r="G21" s="406"/>
      <c r="H21" s="403"/>
      <c r="I21" s="404"/>
      <c r="J21" s="404"/>
      <c r="K21" s="86"/>
      <c r="L21" s="405"/>
      <c r="M21" s="86"/>
    </row>
    <row r="22">
      <c r="A22" s="86"/>
      <c r="B22" s="86"/>
      <c r="C22" s="86"/>
      <c r="D22" s="86"/>
      <c r="E22" s="86"/>
      <c r="F22" s="86"/>
      <c r="G22" s="406"/>
      <c r="H22" s="409"/>
      <c r="I22" s="408"/>
      <c r="J22" s="408"/>
      <c r="K22" s="86"/>
      <c r="L22" s="405"/>
      <c r="M22" s="86"/>
    </row>
    <row r="23">
      <c r="A23" s="86"/>
      <c r="B23" s="86"/>
      <c r="C23" s="86"/>
      <c r="D23" s="86"/>
      <c r="E23" s="86"/>
      <c r="F23" s="86"/>
      <c r="G23" s="406"/>
      <c r="H23" s="403"/>
      <c r="I23" s="404"/>
      <c r="J23" s="404"/>
      <c r="K23" s="86"/>
      <c r="L23" s="405"/>
      <c r="M23" s="86"/>
    </row>
    <row r="24">
      <c r="A24" s="86"/>
      <c r="B24" s="86"/>
      <c r="C24" s="86"/>
      <c r="D24" s="86"/>
      <c r="E24" s="86"/>
      <c r="F24" s="86"/>
      <c r="G24" s="406"/>
      <c r="H24" s="409"/>
      <c r="I24" s="408"/>
      <c r="J24" s="408"/>
      <c r="K24" s="86"/>
      <c r="L24" s="405"/>
      <c r="M24" s="86"/>
    </row>
    <row r="25">
      <c r="A25" s="86"/>
      <c r="B25" s="86"/>
      <c r="C25" s="86"/>
      <c r="D25" s="86"/>
      <c r="E25" s="86"/>
      <c r="F25" s="86"/>
      <c r="G25" s="406"/>
      <c r="H25" s="403"/>
      <c r="I25" s="404"/>
      <c r="J25" s="404"/>
      <c r="K25" s="86"/>
      <c r="L25" s="405"/>
      <c r="M25" s="86"/>
    </row>
    <row r="26">
      <c r="A26" s="86"/>
      <c r="B26" s="86"/>
      <c r="C26" s="86"/>
      <c r="D26" s="86"/>
      <c r="E26" s="86"/>
      <c r="F26" s="86"/>
      <c r="G26" s="406"/>
      <c r="H26" s="403"/>
      <c r="I26" s="404"/>
      <c r="J26" s="404"/>
      <c r="K26" s="86"/>
      <c r="L26" s="405"/>
      <c r="M26" s="86"/>
    </row>
    <row r="27">
      <c r="A27" s="86"/>
      <c r="B27" s="86"/>
      <c r="C27" s="86"/>
      <c r="D27" s="86"/>
      <c r="E27" s="86"/>
      <c r="F27" s="86"/>
      <c r="G27" s="406"/>
      <c r="H27" s="409"/>
      <c r="I27" s="408"/>
      <c r="J27" s="408"/>
      <c r="K27" s="86"/>
      <c r="L27" s="405"/>
      <c r="M27" s="86"/>
    </row>
    <row r="28">
      <c r="A28" s="86"/>
      <c r="B28" s="86"/>
      <c r="C28" s="86"/>
      <c r="D28" s="86"/>
      <c r="E28" s="86"/>
      <c r="F28" s="86"/>
      <c r="G28" s="406"/>
      <c r="H28" s="403"/>
      <c r="I28" s="404"/>
      <c r="J28" s="408"/>
      <c r="K28" s="86"/>
      <c r="L28" s="405"/>
      <c r="M28" s="86"/>
    </row>
    <row r="29">
      <c r="A29" s="86"/>
      <c r="B29" s="86"/>
      <c r="C29" s="86"/>
      <c r="D29" s="86"/>
      <c r="E29" s="86"/>
      <c r="F29" s="86"/>
      <c r="G29" s="406"/>
      <c r="H29" s="409"/>
      <c r="I29" s="408"/>
      <c r="J29" s="408"/>
      <c r="K29" s="410"/>
      <c r="L29" s="411"/>
      <c r="M29" s="86"/>
    </row>
    <row r="30">
      <c r="A30" s="86"/>
      <c r="B30" s="86"/>
      <c r="C30" s="86"/>
      <c r="D30" s="86"/>
      <c r="E30" s="86"/>
      <c r="F30" s="86"/>
      <c r="G30" s="406"/>
      <c r="H30" s="409"/>
      <c r="I30" s="408"/>
      <c r="J30" s="408"/>
      <c r="K30" s="86"/>
      <c r="L30" s="405"/>
      <c r="M30" s="86"/>
    </row>
    <row r="31">
      <c r="A31" s="86"/>
      <c r="B31" s="86"/>
      <c r="C31" s="86"/>
      <c r="D31" s="86"/>
      <c r="E31" s="86"/>
      <c r="F31" s="86"/>
      <c r="G31" s="406"/>
      <c r="H31" s="403"/>
      <c r="I31" s="404"/>
      <c r="J31" s="408"/>
      <c r="K31" s="410"/>
      <c r="L31" s="411"/>
      <c r="M31" s="86"/>
    </row>
    <row r="32">
      <c r="A32" s="86"/>
      <c r="B32" s="86"/>
      <c r="C32" s="86"/>
      <c r="D32" s="86"/>
      <c r="E32" s="86"/>
      <c r="F32" s="86"/>
      <c r="G32" s="406"/>
      <c r="H32" s="403"/>
      <c r="I32" s="404"/>
      <c r="J32" s="408"/>
      <c r="K32" s="410"/>
      <c r="L32" s="411"/>
      <c r="M32" s="86"/>
    </row>
    <row r="33">
      <c r="A33" s="86"/>
      <c r="B33" s="86"/>
      <c r="C33" s="86"/>
      <c r="D33" s="86"/>
      <c r="E33" s="86"/>
      <c r="F33" s="86"/>
      <c r="G33" s="406"/>
      <c r="H33" s="409"/>
      <c r="I33" s="408"/>
      <c r="J33" s="408"/>
      <c r="K33" s="410"/>
      <c r="L33" s="411"/>
      <c r="M33" s="86"/>
    </row>
    <row r="34">
      <c r="A34" s="86"/>
      <c r="B34" s="86"/>
      <c r="C34" s="86"/>
      <c r="D34" s="86"/>
      <c r="E34" s="86"/>
      <c r="F34" s="86"/>
      <c r="G34" s="406"/>
      <c r="H34" s="409"/>
      <c r="I34" s="408"/>
      <c r="J34" s="408"/>
      <c r="K34" s="410"/>
      <c r="L34" s="411"/>
      <c r="M34" s="86"/>
    </row>
    <row r="35">
      <c r="A35" s="86"/>
      <c r="B35" s="86"/>
      <c r="C35" s="86"/>
      <c r="D35" s="86"/>
      <c r="E35" s="86"/>
      <c r="F35" s="86"/>
      <c r="G35" s="406"/>
      <c r="H35" s="409"/>
      <c r="I35" s="408"/>
      <c r="J35" s="408"/>
      <c r="K35" s="410"/>
      <c r="L35" s="411"/>
      <c r="M35" s="86"/>
    </row>
    <row r="36">
      <c r="A36" s="86"/>
      <c r="B36" s="86"/>
      <c r="C36" s="86"/>
      <c r="D36" s="86"/>
      <c r="E36" s="86"/>
      <c r="F36" s="86"/>
      <c r="G36" s="406"/>
      <c r="H36" s="409"/>
      <c r="I36" s="408"/>
      <c r="J36" s="408"/>
      <c r="K36" s="410"/>
      <c r="L36" s="411"/>
      <c r="M36" s="86"/>
    </row>
    <row r="37">
      <c r="A37" s="86"/>
      <c r="B37" s="86"/>
      <c r="C37" s="86"/>
      <c r="D37" s="86"/>
      <c r="E37" s="86"/>
      <c r="F37" s="86"/>
      <c r="G37" s="406"/>
      <c r="H37" s="409"/>
      <c r="I37" s="408"/>
      <c r="J37" s="408"/>
      <c r="K37" s="410"/>
      <c r="L37" s="411"/>
      <c r="M37" s="86"/>
    </row>
    <row r="38">
      <c r="A38" s="86"/>
      <c r="B38" s="86"/>
      <c r="C38" s="86"/>
      <c r="D38" s="86"/>
      <c r="E38" s="86"/>
      <c r="F38" s="86"/>
      <c r="G38" s="406"/>
      <c r="H38" s="409"/>
      <c r="I38" s="408"/>
      <c r="J38" s="408"/>
      <c r="K38" s="410"/>
      <c r="L38" s="411"/>
      <c r="M38" s="86"/>
    </row>
    <row r="39">
      <c r="A39" s="86"/>
      <c r="B39" s="86"/>
      <c r="C39" s="86"/>
      <c r="D39" s="86"/>
      <c r="E39" s="86"/>
      <c r="F39" s="86"/>
      <c r="G39" s="406"/>
      <c r="H39" s="409"/>
      <c r="I39" s="408"/>
      <c r="J39" s="408"/>
      <c r="K39" s="86"/>
      <c r="L39" s="405"/>
      <c r="M39" s="86"/>
    </row>
    <row r="40">
      <c r="A40" s="86"/>
      <c r="B40" s="86"/>
      <c r="C40" s="86"/>
      <c r="D40" s="86"/>
      <c r="E40" s="86"/>
      <c r="F40" s="86"/>
      <c r="G40" s="406"/>
      <c r="H40" s="409"/>
      <c r="I40" s="408"/>
      <c r="J40" s="408"/>
      <c r="K40" s="410"/>
      <c r="L40" s="411"/>
      <c r="M40" s="86"/>
    </row>
    <row r="41">
      <c r="A41" s="86"/>
      <c r="B41" s="86"/>
      <c r="C41" s="86"/>
      <c r="D41" s="86"/>
      <c r="E41" s="86"/>
      <c r="F41" s="86"/>
      <c r="G41" s="406"/>
      <c r="H41" s="409"/>
      <c r="I41" s="408"/>
      <c r="J41" s="408"/>
      <c r="K41" s="410"/>
      <c r="L41" s="411"/>
      <c r="M41" s="86"/>
    </row>
    <row r="42">
      <c r="A42" s="86"/>
      <c r="B42" s="86"/>
      <c r="C42" s="86"/>
      <c r="D42" s="86"/>
      <c r="E42" s="86"/>
      <c r="F42" s="86"/>
      <c r="G42" s="406"/>
      <c r="H42" s="409"/>
      <c r="I42" s="408"/>
      <c r="J42" s="408"/>
      <c r="K42" s="410"/>
      <c r="L42" s="411"/>
      <c r="M42" s="86"/>
    </row>
    <row r="43">
      <c r="A43" s="86"/>
      <c r="B43" s="86"/>
      <c r="C43" s="86"/>
      <c r="D43" s="86"/>
      <c r="E43" s="86"/>
      <c r="F43" s="86"/>
      <c r="G43" s="406"/>
      <c r="H43" s="409"/>
      <c r="I43" s="408"/>
      <c r="J43" s="408"/>
      <c r="K43" s="410"/>
      <c r="L43" s="411"/>
      <c r="M43" s="86"/>
    </row>
    <row r="44">
      <c r="A44" s="86"/>
      <c r="B44" s="86"/>
      <c r="C44" s="86"/>
      <c r="D44" s="86"/>
      <c r="E44" s="86"/>
      <c r="F44" s="86"/>
      <c r="G44" s="410"/>
      <c r="H44" s="409"/>
      <c r="I44" s="408"/>
      <c r="J44" s="408"/>
      <c r="K44" s="410"/>
      <c r="L44" s="411"/>
      <c r="M44" s="86"/>
    </row>
    <row r="45">
      <c r="A45" s="86"/>
      <c r="B45" s="86"/>
      <c r="C45" s="86"/>
      <c r="D45" s="86"/>
      <c r="E45" s="86"/>
      <c r="F45" s="86"/>
      <c r="G45" s="410"/>
      <c r="H45" s="409"/>
      <c r="I45" s="408"/>
      <c r="J45" s="408"/>
      <c r="K45" s="410"/>
      <c r="L45" s="411"/>
      <c r="M45" s="86"/>
    </row>
    <row r="46">
      <c r="A46" s="86"/>
      <c r="B46" s="86"/>
      <c r="C46" s="86"/>
      <c r="D46" s="86"/>
      <c r="E46" s="86"/>
      <c r="F46" s="86"/>
      <c r="G46" s="410"/>
      <c r="H46" s="409"/>
      <c r="I46" s="408"/>
      <c r="J46" s="408"/>
      <c r="K46" s="410"/>
      <c r="L46" s="411"/>
      <c r="M46" s="86"/>
    </row>
    <row r="47">
      <c r="A47" s="86"/>
      <c r="B47" s="86"/>
      <c r="C47" s="86"/>
      <c r="D47" s="86"/>
      <c r="E47" s="86"/>
      <c r="F47" s="86"/>
      <c r="G47" s="86"/>
      <c r="H47" s="409"/>
      <c r="I47" s="408"/>
      <c r="J47" s="408"/>
      <c r="K47" s="410"/>
      <c r="L47" s="411"/>
      <c r="M47" s="86"/>
    </row>
    <row r="48">
      <c r="A48" s="86"/>
      <c r="B48" s="86"/>
      <c r="C48" s="86"/>
      <c r="D48" s="86"/>
      <c r="E48" s="86"/>
      <c r="F48" s="86"/>
      <c r="G48" s="86"/>
      <c r="H48" s="409"/>
      <c r="I48" s="408"/>
      <c r="J48" s="408"/>
      <c r="K48" s="410"/>
      <c r="L48" s="411"/>
      <c r="M48" s="86"/>
    </row>
    <row r="49">
      <c r="A49" s="86"/>
      <c r="B49" s="86"/>
      <c r="C49" s="86"/>
      <c r="D49" s="86"/>
      <c r="E49" s="86"/>
      <c r="F49" s="86"/>
      <c r="G49" s="410"/>
      <c r="H49" s="409"/>
      <c r="I49" s="408"/>
      <c r="J49" s="408"/>
      <c r="K49" s="410"/>
      <c r="L49" s="411"/>
      <c r="M49" s="86"/>
    </row>
    <row r="50">
      <c r="A50" s="86"/>
      <c r="B50" s="86"/>
      <c r="C50" s="86"/>
      <c r="D50" s="86"/>
      <c r="E50" s="86"/>
      <c r="F50" s="86"/>
      <c r="G50" s="410"/>
      <c r="H50" s="409"/>
      <c r="I50" s="408"/>
      <c r="J50" s="408"/>
      <c r="K50" s="410"/>
      <c r="L50" s="411"/>
      <c r="M50" s="86"/>
    </row>
    <row r="51">
      <c r="A51" s="86"/>
      <c r="B51" s="86"/>
      <c r="C51" s="86"/>
      <c r="D51" s="86"/>
      <c r="E51" s="86"/>
      <c r="F51" s="86"/>
      <c r="G51" s="410"/>
      <c r="H51" s="409"/>
      <c r="I51" s="408"/>
      <c r="J51" s="408"/>
      <c r="K51" s="410"/>
      <c r="L51" s="411"/>
      <c r="M51" s="86"/>
    </row>
    <row r="52">
      <c r="A52" s="86"/>
      <c r="B52" s="86"/>
      <c r="C52" s="86"/>
      <c r="D52" s="86"/>
      <c r="E52" s="86"/>
      <c r="F52" s="86"/>
      <c r="G52" s="410"/>
      <c r="H52" s="409"/>
      <c r="I52" s="408"/>
      <c r="J52" s="408"/>
      <c r="K52" s="410"/>
      <c r="L52" s="411"/>
      <c r="M52" s="86"/>
    </row>
    <row r="53">
      <c r="A53" s="86"/>
      <c r="B53" s="86"/>
      <c r="C53" s="86"/>
      <c r="D53" s="86"/>
      <c r="E53" s="86"/>
      <c r="F53" s="86"/>
      <c r="G53" s="410"/>
      <c r="H53" s="409"/>
      <c r="I53" s="408"/>
      <c r="J53" s="408"/>
      <c r="K53" s="410"/>
      <c r="L53" s="411"/>
      <c r="M53" s="86"/>
    </row>
    <row r="54">
      <c r="A54" s="86"/>
      <c r="B54" s="86"/>
      <c r="C54" s="86"/>
      <c r="D54" s="86"/>
      <c r="E54" s="86"/>
      <c r="F54" s="86"/>
      <c r="G54" s="410"/>
      <c r="H54" s="409"/>
      <c r="I54" s="408"/>
      <c r="J54" s="408"/>
      <c r="K54" s="410"/>
      <c r="L54" s="411"/>
      <c r="M54" s="410"/>
    </row>
    <row r="55">
      <c r="A55" s="86"/>
      <c r="B55" s="86"/>
      <c r="C55" s="86"/>
      <c r="D55" s="86"/>
      <c r="E55" s="86"/>
      <c r="F55" s="86"/>
      <c r="G55" s="410"/>
      <c r="H55" s="409"/>
      <c r="I55" s="408"/>
      <c r="J55" s="408"/>
      <c r="K55" s="410"/>
      <c r="L55" s="411"/>
      <c r="M55" s="410"/>
    </row>
    <row r="56">
      <c r="A56" s="86"/>
      <c r="B56" s="86"/>
      <c r="C56" s="86"/>
      <c r="D56" s="86"/>
      <c r="E56" s="86"/>
      <c r="F56" s="86"/>
      <c r="G56" s="410"/>
      <c r="H56" s="409"/>
      <c r="I56" s="408"/>
      <c r="J56" s="408"/>
      <c r="K56" s="410"/>
      <c r="L56" s="411"/>
      <c r="M56" s="410"/>
    </row>
    <row r="57">
      <c r="A57" s="86"/>
      <c r="B57" s="86"/>
      <c r="C57" s="86"/>
      <c r="D57" s="86"/>
      <c r="E57" s="86"/>
      <c r="F57" s="86"/>
      <c r="G57" s="410"/>
      <c r="H57" s="409"/>
      <c r="I57" s="408"/>
      <c r="J57" s="408"/>
      <c r="K57" s="410"/>
      <c r="L57" s="411"/>
      <c r="M57" s="410"/>
    </row>
    <row r="58">
      <c r="A58" s="86"/>
      <c r="B58" s="86"/>
      <c r="C58" s="86"/>
      <c r="D58" s="86"/>
      <c r="E58" s="86"/>
      <c r="F58" s="86"/>
      <c r="G58" s="410"/>
      <c r="H58" s="409"/>
      <c r="I58" s="408"/>
      <c r="J58" s="408"/>
      <c r="K58" s="410"/>
      <c r="L58" s="411"/>
      <c r="M58" s="410"/>
    </row>
    <row r="59">
      <c r="A59" s="86"/>
      <c r="B59" s="86"/>
      <c r="C59" s="86"/>
      <c r="D59" s="86"/>
      <c r="E59" s="86"/>
      <c r="F59" s="86"/>
      <c r="G59" s="410"/>
      <c r="H59" s="409"/>
      <c r="I59" s="408"/>
      <c r="J59" s="408"/>
      <c r="K59" s="410"/>
      <c r="L59" s="411"/>
      <c r="M59" s="410"/>
    </row>
    <row r="60">
      <c r="A60" s="86"/>
      <c r="B60" s="86"/>
      <c r="C60" s="86"/>
      <c r="D60" s="86"/>
      <c r="E60" s="86"/>
      <c r="F60" s="86"/>
      <c r="G60" s="410"/>
      <c r="H60" s="409"/>
      <c r="I60" s="408"/>
      <c r="J60" s="408"/>
      <c r="K60" s="410"/>
      <c r="L60" s="411"/>
      <c r="M60" s="410"/>
    </row>
    <row r="61">
      <c r="A61" s="86"/>
      <c r="B61" s="86"/>
      <c r="C61" s="86"/>
      <c r="D61" s="86"/>
      <c r="E61" s="86"/>
      <c r="F61" s="86"/>
      <c r="G61" s="410"/>
      <c r="H61" s="409"/>
      <c r="I61" s="408"/>
      <c r="J61" s="408"/>
      <c r="K61" s="410"/>
      <c r="L61" s="411"/>
      <c r="M61" s="410"/>
    </row>
    <row r="62">
      <c r="A62" s="86"/>
      <c r="B62" s="86"/>
      <c r="C62" s="86"/>
      <c r="D62" s="86"/>
      <c r="E62" s="86"/>
      <c r="F62" s="86"/>
      <c r="G62" s="410"/>
      <c r="H62" s="409"/>
      <c r="I62" s="408"/>
      <c r="J62" s="408"/>
      <c r="K62" s="410"/>
      <c r="L62" s="411"/>
      <c r="M62" s="410"/>
    </row>
    <row r="63">
      <c r="A63" s="86"/>
      <c r="B63" s="86"/>
      <c r="C63" s="86"/>
      <c r="D63" s="86"/>
      <c r="E63" s="86"/>
      <c r="F63" s="86"/>
      <c r="G63" s="410"/>
      <c r="H63" s="409"/>
      <c r="I63" s="408"/>
      <c r="J63" s="408"/>
      <c r="K63" s="410"/>
      <c r="L63" s="411"/>
      <c r="M63" s="410"/>
    </row>
    <row r="64">
      <c r="A64" s="86"/>
      <c r="B64" s="86"/>
      <c r="C64" s="86"/>
      <c r="D64" s="86"/>
      <c r="E64" s="86"/>
      <c r="F64" s="86"/>
      <c r="G64" s="410"/>
      <c r="H64" s="409"/>
      <c r="I64" s="408"/>
      <c r="J64" s="408"/>
      <c r="K64" s="410"/>
      <c r="L64" s="411"/>
      <c r="M64" s="410"/>
    </row>
    <row r="65">
      <c r="A65" s="86"/>
      <c r="B65" s="86"/>
      <c r="C65" s="86"/>
      <c r="D65" s="86"/>
      <c r="E65" s="86"/>
      <c r="F65" s="86"/>
      <c r="G65" s="410"/>
      <c r="H65" s="409"/>
      <c r="I65" s="408"/>
      <c r="J65" s="408"/>
      <c r="K65" s="410"/>
      <c r="L65" s="411"/>
      <c r="M65" s="410"/>
    </row>
    <row r="66">
      <c r="A66" s="86"/>
      <c r="B66" s="86"/>
      <c r="C66" s="86"/>
      <c r="D66" s="86"/>
      <c r="E66" s="86"/>
      <c r="F66" s="86"/>
      <c r="G66" s="410"/>
      <c r="H66" s="409"/>
      <c r="I66" s="408"/>
      <c r="J66" s="408"/>
      <c r="K66" s="410"/>
      <c r="L66" s="411"/>
      <c r="M66" s="410"/>
    </row>
    <row r="67">
      <c r="A67" s="86"/>
      <c r="B67" s="86"/>
      <c r="C67" s="86"/>
      <c r="D67" s="86"/>
      <c r="E67" s="86"/>
      <c r="F67" s="86"/>
      <c r="G67" s="410"/>
      <c r="H67" s="409"/>
      <c r="I67" s="408"/>
      <c r="J67" s="408"/>
      <c r="K67" s="410"/>
      <c r="L67" s="411"/>
      <c r="M67" s="410"/>
    </row>
    <row r="68">
      <c r="A68" s="86"/>
      <c r="B68" s="86"/>
      <c r="C68" s="86"/>
      <c r="D68" s="86"/>
      <c r="E68" s="86"/>
      <c r="F68" s="86"/>
      <c r="G68" s="410"/>
      <c r="H68" s="409"/>
      <c r="I68" s="408"/>
      <c r="J68" s="408"/>
      <c r="K68" s="410"/>
      <c r="L68" s="411"/>
      <c r="M68" s="410"/>
    </row>
    <row r="69">
      <c r="A69" s="86"/>
      <c r="B69" s="86"/>
      <c r="C69" s="86"/>
      <c r="D69" s="86"/>
      <c r="E69" s="86"/>
      <c r="F69" s="86"/>
      <c r="G69" s="410"/>
      <c r="H69" s="409"/>
      <c r="I69" s="408"/>
      <c r="J69" s="408"/>
      <c r="K69" s="410"/>
      <c r="L69" s="411"/>
      <c r="M69" s="410"/>
    </row>
    <row r="70">
      <c r="A70" s="86"/>
      <c r="B70" s="86"/>
      <c r="C70" s="86"/>
      <c r="D70" s="86"/>
      <c r="E70" s="86"/>
      <c r="F70" s="86"/>
      <c r="G70" s="410"/>
      <c r="H70" s="409"/>
      <c r="I70" s="408"/>
      <c r="J70" s="408"/>
      <c r="K70" s="410"/>
      <c r="L70" s="411"/>
      <c r="M70" s="410"/>
    </row>
    <row r="71">
      <c r="A71" s="86"/>
      <c r="B71" s="86"/>
      <c r="C71" s="86"/>
      <c r="D71" s="86"/>
      <c r="E71" s="86"/>
      <c r="F71" s="86"/>
      <c r="G71" s="410"/>
      <c r="H71" s="409"/>
      <c r="I71" s="408"/>
      <c r="J71" s="408"/>
      <c r="K71" s="410"/>
      <c r="L71" s="411"/>
      <c r="M71" s="410"/>
    </row>
    <row r="72">
      <c r="A72" s="86"/>
      <c r="B72" s="86"/>
      <c r="C72" s="86"/>
      <c r="D72" s="86"/>
      <c r="E72" s="86"/>
      <c r="F72" s="86"/>
      <c r="G72" s="410"/>
      <c r="H72" s="409"/>
      <c r="I72" s="408"/>
      <c r="J72" s="408"/>
      <c r="K72" s="410"/>
      <c r="L72" s="411"/>
      <c r="M72" s="410"/>
    </row>
    <row r="73">
      <c r="A73" s="86"/>
      <c r="B73" s="86"/>
      <c r="C73" s="86"/>
      <c r="D73" s="86"/>
      <c r="E73" s="86"/>
      <c r="F73" s="86"/>
      <c r="G73" s="410"/>
      <c r="H73" s="409"/>
      <c r="I73" s="408"/>
      <c r="J73" s="408"/>
      <c r="K73" s="410"/>
      <c r="L73" s="411"/>
      <c r="M73" s="410"/>
    </row>
    <row r="74">
      <c r="A74" s="86"/>
      <c r="B74" s="86"/>
      <c r="C74" s="86"/>
      <c r="D74" s="86"/>
      <c r="E74" s="86"/>
      <c r="F74" s="86"/>
      <c r="G74" s="410"/>
      <c r="H74" s="409"/>
      <c r="I74" s="408"/>
      <c r="J74" s="408"/>
      <c r="K74" s="410"/>
      <c r="L74" s="411"/>
      <c r="M74" s="410"/>
    </row>
    <row r="75">
      <c r="A75" s="86"/>
      <c r="B75" s="86"/>
      <c r="C75" s="86"/>
      <c r="D75" s="86"/>
      <c r="E75" s="86"/>
      <c r="F75" s="86"/>
      <c r="G75" s="410"/>
      <c r="H75" s="409"/>
      <c r="I75" s="408"/>
      <c r="J75" s="408"/>
      <c r="K75" s="410"/>
      <c r="L75" s="411"/>
      <c r="M75" s="410"/>
    </row>
    <row r="76">
      <c r="A76" s="86"/>
      <c r="B76" s="86"/>
      <c r="C76" s="86"/>
      <c r="D76" s="86"/>
      <c r="E76" s="86"/>
      <c r="F76" s="86"/>
      <c r="G76" s="410"/>
      <c r="H76" s="409"/>
      <c r="I76" s="408"/>
      <c r="J76" s="408"/>
      <c r="K76" s="86"/>
      <c r="L76" s="405"/>
      <c r="M76" s="410"/>
    </row>
    <row r="77">
      <c r="A77" s="86"/>
      <c r="B77" s="86"/>
      <c r="C77" s="86"/>
      <c r="D77" s="86"/>
      <c r="E77" s="86"/>
      <c r="F77" s="86"/>
      <c r="G77" s="410"/>
      <c r="H77" s="409"/>
      <c r="I77" s="408"/>
      <c r="J77" s="408"/>
      <c r="K77" s="410"/>
      <c r="L77" s="411"/>
      <c r="M77" s="410"/>
    </row>
    <row r="78">
      <c r="A78" s="86"/>
      <c r="B78" s="86"/>
      <c r="C78" s="86"/>
      <c r="D78" s="86"/>
      <c r="E78" s="86"/>
      <c r="F78" s="86"/>
      <c r="G78" s="410"/>
      <c r="H78" s="409"/>
      <c r="I78" s="408"/>
      <c r="J78" s="408"/>
      <c r="K78" s="410"/>
      <c r="L78" s="411"/>
      <c r="M78" s="410"/>
    </row>
    <row r="79">
      <c r="A79" s="86"/>
      <c r="B79" s="86"/>
      <c r="C79" s="86"/>
      <c r="D79" s="86"/>
      <c r="E79" s="86"/>
      <c r="F79" s="86"/>
      <c r="G79" s="410"/>
      <c r="H79" s="409"/>
      <c r="I79" s="408"/>
      <c r="J79" s="408"/>
      <c r="K79" s="410"/>
      <c r="L79" s="411"/>
      <c r="M79" s="410"/>
    </row>
    <row r="80">
      <c r="A80" s="86"/>
      <c r="B80" s="86"/>
      <c r="C80" s="86"/>
      <c r="D80" s="86"/>
      <c r="E80" s="86"/>
      <c r="F80" s="86"/>
      <c r="G80" s="410"/>
      <c r="H80" s="409"/>
      <c r="I80" s="408"/>
      <c r="J80" s="408"/>
      <c r="K80" s="410"/>
      <c r="L80" s="411"/>
      <c r="M80" s="410"/>
    </row>
    <row r="81">
      <c r="A81" s="86"/>
      <c r="B81" s="86"/>
      <c r="C81" s="86"/>
      <c r="D81" s="86"/>
      <c r="E81" s="86"/>
      <c r="F81" s="86"/>
      <c r="G81" s="410"/>
      <c r="H81" s="409"/>
      <c r="I81" s="408"/>
      <c r="J81" s="408"/>
      <c r="K81" s="86"/>
      <c r="L81" s="405"/>
      <c r="M81" s="410"/>
    </row>
    <row r="82">
      <c r="A82" s="86"/>
      <c r="B82" s="86"/>
      <c r="C82" s="86"/>
      <c r="D82" s="86"/>
      <c r="E82" s="86"/>
      <c r="F82" s="86"/>
      <c r="G82" s="410"/>
      <c r="H82" s="409"/>
      <c r="I82" s="408"/>
      <c r="J82" s="408"/>
      <c r="K82" s="86"/>
      <c r="L82" s="405"/>
      <c r="M82" s="410"/>
    </row>
    <row r="83">
      <c r="A83" s="86"/>
      <c r="B83" s="86"/>
      <c r="C83" s="86"/>
      <c r="D83" s="86"/>
      <c r="E83" s="86"/>
      <c r="F83" s="86"/>
      <c r="G83" s="410"/>
      <c r="H83" s="409"/>
      <c r="I83" s="408"/>
      <c r="J83" s="408"/>
      <c r="K83" s="86"/>
      <c r="L83" s="405"/>
      <c r="M83" s="410"/>
    </row>
    <row r="84">
      <c r="A84" s="86"/>
      <c r="B84" s="86"/>
      <c r="C84" s="86"/>
      <c r="D84" s="86"/>
      <c r="E84" s="86"/>
      <c r="F84" s="86"/>
      <c r="G84" s="410"/>
      <c r="H84" s="409"/>
      <c r="I84" s="408"/>
      <c r="J84" s="408"/>
      <c r="K84" s="410"/>
      <c r="L84" s="411"/>
      <c r="M84" s="410"/>
    </row>
    <row r="85">
      <c r="A85" s="86"/>
      <c r="B85" s="86"/>
      <c r="C85" s="86"/>
      <c r="D85" s="86"/>
      <c r="E85" s="86"/>
      <c r="F85" s="86"/>
      <c r="G85" s="410"/>
      <c r="H85" s="409"/>
      <c r="I85" s="408"/>
      <c r="J85" s="408"/>
      <c r="K85" s="410"/>
      <c r="L85" s="411"/>
      <c r="M85" s="410"/>
    </row>
    <row r="86">
      <c r="A86" s="86"/>
      <c r="B86" s="86"/>
      <c r="C86" s="86"/>
      <c r="D86" s="86"/>
      <c r="E86" s="86"/>
      <c r="F86" s="86"/>
      <c r="G86" s="410"/>
      <c r="H86" s="409"/>
      <c r="I86" s="408"/>
      <c r="J86" s="408"/>
      <c r="K86" s="410"/>
      <c r="L86" s="411"/>
      <c r="M86" s="410"/>
    </row>
    <row r="87">
      <c r="A87" s="86"/>
      <c r="B87" s="86"/>
      <c r="C87" s="86"/>
      <c r="D87" s="86"/>
      <c r="E87" s="86"/>
      <c r="F87" s="86"/>
      <c r="G87" s="410"/>
      <c r="H87" s="409"/>
      <c r="I87" s="408"/>
      <c r="J87" s="408"/>
      <c r="K87" s="410"/>
      <c r="L87" s="411"/>
      <c r="M87" s="410"/>
    </row>
    <row r="88">
      <c r="A88" s="86"/>
      <c r="B88" s="86"/>
      <c r="C88" s="86"/>
      <c r="D88" s="86"/>
      <c r="E88" s="86"/>
      <c r="F88" s="86"/>
      <c r="G88" s="410"/>
      <c r="H88" s="409"/>
      <c r="I88" s="408"/>
      <c r="J88" s="408"/>
      <c r="K88" s="410"/>
      <c r="L88" s="411"/>
      <c r="M88" s="410"/>
    </row>
    <row r="89">
      <c r="A89" s="86"/>
      <c r="B89" s="86"/>
      <c r="C89" s="86"/>
      <c r="D89" s="86"/>
      <c r="E89" s="86"/>
      <c r="F89" s="86"/>
      <c r="G89" s="410"/>
      <c r="H89" s="409"/>
      <c r="I89" s="408"/>
      <c r="J89" s="408"/>
      <c r="K89" s="410"/>
      <c r="L89" s="411"/>
      <c r="M89" s="410"/>
    </row>
    <row r="90">
      <c r="A90" s="86"/>
      <c r="B90" s="86"/>
      <c r="C90" s="86"/>
      <c r="D90" s="86"/>
      <c r="E90" s="86"/>
      <c r="F90" s="86"/>
      <c r="G90" s="410"/>
      <c r="H90" s="409"/>
      <c r="I90" s="408"/>
      <c r="J90" s="408"/>
      <c r="K90" s="410"/>
      <c r="L90" s="411"/>
      <c r="M90" s="410"/>
    </row>
    <row r="91">
      <c r="A91" s="86"/>
      <c r="B91" s="86"/>
      <c r="C91" s="86"/>
      <c r="D91" s="86"/>
      <c r="E91" s="86"/>
      <c r="F91" s="86"/>
      <c r="G91" s="410"/>
      <c r="H91" s="409"/>
      <c r="I91" s="408"/>
      <c r="J91" s="408"/>
      <c r="K91" s="410"/>
      <c r="L91" s="411"/>
      <c r="M91" s="410"/>
    </row>
    <row r="92">
      <c r="A92" s="86"/>
      <c r="B92" s="86"/>
      <c r="C92" s="86"/>
      <c r="D92" s="86"/>
      <c r="E92" s="86"/>
      <c r="F92" s="86"/>
      <c r="G92" s="410"/>
      <c r="H92" s="409"/>
      <c r="I92" s="408"/>
      <c r="J92" s="408"/>
      <c r="K92" s="410"/>
      <c r="L92" s="411"/>
      <c r="M92" s="410"/>
    </row>
    <row r="93">
      <c r="A93" s="86"/>
      <c r="B93" s="86"/>
      <c r="C93" s="86"/>
      <c r="D93" s="86"/>
      <c r="E93" s="86"/>
      <c r="F93" s="86"/>
      <c r="G93" s="410"/>
      <c r="H93" s="409"/>
      <c r="I93" s="408"/>
      <c r="J93" s="408"/>
      <c r="K93" s="410"/>
      <c r="L93" s="411"/>
      <c r="M93" s="410"/>
    </row>
    <row r="94">
      <c r="A94" s="86"/>
      <c r="B94" s="86"/>
      <c r="C94" s="86"/>
      <c r="D94" s="86"/>
      <c r="E94" s="86"/>
      <c r="F94" s="86"/>
      <c r="G94" s="410"/>
      <c r="H94" s="409"/>
      <c r="I94" s="408"/>
      <c r="J94" s="408"/>
      <c r="K94" s="410"/>
      <c r="L94" s="411"/>
      <c r="M94" s="410"/>
    </row>
    <row r="95">
      <c r="A95" s="86"/>
      <c r="B95" s="86"/>
      <c r="C95" s="86"/>
      <c r="D95" s="86"/>
      <c r="E95" s="86"/>
      <c r="F95" s="86"/>
      <c r="G95" s="410"/>
      <c r="H95" s="409"/>
      <c r="I95" s="408"/>
      <c r="J95" s="408"/>
      <c r="K95" s="410"/>
      <c r="L95" s="411"/>
      <c r="M95" s="410"/>
    </row>
    <row r="96">
      <c r="A96" s="86"/>
      <c r="B96" s="86"/>
      <c r="C96" s="86"/>
      <c r="D96" s="86"/>
      <c r="E96" s="86"/>
      <c r="F96" s="86"/>
      <c r="G96" s="410"/>
      <c r="H96" s="409"/>
      <c r="I96" s="408"/>
      <c r="J96" s="408"/>
      <c r="K96" s="410"/>
      <c r="L96" s="411"/>
      <c r="M96" s="410"/>
    </row>
    <row r="97">
      <c r="A97" s="86"/>
      <c r="B97" s="86"/>
      <c r="C97" s="86"/>
      <c r="D97" s="86"/>
      <c r="E97" s="86"/>
      <c r="F97" s="86"/>
      <c r="G97" s="410"/>
      <c r="H97" s="409"/>
      <c r="I97" s="408"/>
      <c r="J97" s="408"/>
      <c r="K97" s="410"/>
      <c r="L97" s="411"/>
      <c r="M97" s="410"/>
    </row>
    <row r="98">
      <c r="A98" s="86"/>
      <c r="B98" s="86"/>
      <c r="C98" s="86"/>
      <c r="D98" s="86"/>
      <c r="E98" s="86"/>
      <c r="F98" s="86"/>
      <c r="G98" s="410"/>
      <c r="H98" s="409"/>
      <c r="I98" s="408"/>
      <c r="J98" s="408"/>
      <c r="K98" s="410"/>
      <c r="L98" s="411"/>
      <c r="M98" s="410"/>
    </row>
    <row r="99">
      <c r="A99" s="86"/>
      <c r="B99" s="86"/>
      <c r="C99" s="86"/>
      <c r="D99" s="86"/>
      <c r="E99" s="86"/>
      <c r="F99" s="86"/>
      <c r="G99" s="410"/>
      <c r="H99" s="409"/>
      <c r="I99" s="408"/>
      <c r="J99" s="408"/>
      <c r="K99" s="410"/>
      <c r="L99" s="411"/>
      <c r="M99" s="410"/>
    </row>
    <row r="100">
      <c r="A100" s="86"/>
      <c r="B100" s="86"/>
      <c r="C100" s="86"/>
      <c r="D100" s="86"/>
      <c r="E100" s="86"/>
      <c r="F100" s="86"/>
      <c r="G100" s="410"/>
      <c r="H100" s="409"/>
      <c r="I100" s="408"/>
      <c r="J100" s="408"/>
      <c r="K100" s="410"/>
      <c r="L100" s="411"/>
      <c r="M100" s="410"/>
    </row>
    <row r="101">
      <c r="A101" s="86"/>
      <c r="B101" s="86"/>
      <c r="C101" s="86"/>
      <c r="D101" s="86"/>
      <c r="E101" s="86"/>
      <c r="F101" s="86"/>
      <c r="G101" s="410"/>
      <c r="H101" s="409"/>
      <c r="I101" s="408"/>
      <c r="J101" s="408"/>
      <c r="K101" s="410"/>
      <c r="L101" s="411"/>
      <c r="M101" s="410"/>
    </row>
    <row r="102">
      <c r="A102" s="86"/>
      <c r="B102" s="86"/>
      <c r="C102" s="86"/>
      <c r="D102" s="86"/>
      <c r="E102" s="86"/>
      <c r="F102" s="86"/>
      <c r="G102" s="410"/>
      <c r="H102" s="409"/>
      <c r="I102" s="408"/>
      <c r="J102" s="408"/>
      <c r="K102" s="410"/>
      <c r="L102" s="411"/>
      <c r="M102" s="410"/>
    </row>
    <row r="103">
      <c r="A103" s="86"/>
      <c r="B103" s="86"/>
      <c r="C103" s="86"/>
      <c r="D103" s="86"/>
      <c r="E103" s="86"/>
      <c r="F103" s="86"/>
      <c r="G103" s="410"/>
      <c r="H103" s="409"/>
      <c r="I103" s="408"/>
      <c r="J103" s="408"/>
      <c r="K103" s="410"/>
      <c r="L103" s="411"/>
      <c r="M103" s="410"/>
    </row>
    <row r="104">
      <c r="A104" s="86"/>
      <c r="B104" s="86"/>
      <c r="C104" s="86"/>
      <c r="D104" s="86"/>
      <c r="E104" s="86"/>
      <c r="F104" s="86"/>
      <c r="G104" s="410"/>
      <c r="H104" s="409"/>
      <c r="I104" s="408"/>
      <c r="J104" s="408"/>
      <c r="K104" s="410"/>
      <c r="L104" s="411"/>
      <c r="M104" s="410"/>
    </row>
    <row r="105">
      <c r="A105" s="86"/>
      <c r="B105" s="86"/>
      <c r="C105" s="86"/>
      <c r="D105" s="86"/>
      <c r="E105" s="86"/>
      <c r="F105" s="86"/>
      <c r="G105" s="410"/>
      <c r="H105" s="409"/>
      <c r="I105" s="408"/>
      <c r="J105" s="408"/>
      <c r="K105" s="410"/>
      <c r="L105" s="411"/>
      <c r="M105" s="410"/>
    </row>
    <row r="106">
      <c r="A106" s="86"/>
      <c r="B106" s="86"/>
      <c r="C106" s="86"/>
      <c r="D106" s="86"/>
      <c r="E106" s="86"/>
      <c r="F106" s="86"/>
      <c r="G106" s="410"/>
      <c r="H106" s="409"/>
      <c r="I106" s="408"/>
      <c r="J106" s="408"/>
      <c r="K106" s="410"/>
      <c r="L106" s="411"/>
      <c r="M106" s="410"/>
    </row>
    <row r="107">
      <c r="A107" s="86"/>
      <c r="B107" s="86"/>
      <c r="C107" s="86"/>
      <c r="D107" s="86"/>
      <c r="E107" s="86"/>
      <c r="F107" s="86"/>
      <c r="G107" s="410"/>
      <c r="H107" s="409"/>
      <c r="I107" s="408"/>
      <c r="J107" s="408"/>
      <c r="K107" s="410"/>
      <c r="L107" s="411"/>
      <c r="M107" s="410"/>
    </row>
    <row r="108">
      <c r="A108" s="86"/>
      <c r="B108" s="86"/>
      <c r="C108" s="86"/>
      <c r="D108" s="86"/>
      <c r="E108" s="86"/>
      <c r="F108" s="86"/>
      <c r="G108" s="410"/>
      <c r="H108" s="409"/>
      <c r="I108" s="408"/>
      <c r="J108" s="408"/>
      <c r="K108" s="410"/>
      <c r="L108" s="411"/>
      <c r="M108" s="410"/>
    </row>
    <row r="109">
      <c r="A109" s="86"/>
      <c r="B109" s="86"/>
      <c r="C109" s="86"/>
      <c r="D109" s="86"/>
      <c r="E109" s="86"/>
      <c r="F109" s="86"/>
      <c r="G109" s="410"/>
      <c r="H109" s="409"/>
      <c r="I109" s="408"/>
      <c r="J109" s="408"/>
      <c r="K109" s="410"/>
      <c r="L109" s="411"/>
      <c r="M109" s="410"/>
    </row>
    <row r="110">
      <c r="A110" s="86"/>
      <c r="B110" s="86"/>
      <c r="C110" s="86"/>
      <c r="D110" s="86"/>
      <c r="E110" s="86"/>
      <c r="F110" s="86"/>
      <c r="G110" s="410"/>
      <c r="H110" s="409"/>
      <c r="I110" s="408"/>
      <c r="J110" s="408"/>
      <c r="K110" s="410"/>
      <c r="L110" s="411"/>
      <c r="M110" s="410"/>
    </row>
    <row r="111">
      <c r="A111" s="86"/>
      <c r="B111" s="86"/>
      <c r="C111" s="86"/>
      <c r="D111" s="86"/>
      <c r="E111" s="86"/>
      <c r="F111" s="86"/>
      <c r="G111" s="410"/>
      <c r="H111" s="409"/>
      <c r="I111" s="408"/>
      <c r="J111" s="408"/>
      <c r="K111" s="410"/>
      <c r="L111" s="411"/>
      <c r="M111" s="410"/>
    </row>
    <row r="112">
      <c r="A112" s="86"/>
      <c r="B112" s="86"/>
      <c r="C112" s="86"/>
      <c r="D112" s="86"/>
      <c r="E112" s="86"/>
      <c r="F112" s="86"/>
      <c r="G112" s="410"/>
      <c r="H112" s="409"/>
      <c r="I112" s="408"/>
      <c r="J112" s="408"/>
      <c r="K112" s="410"/>
      <c r="L112" s="411"/>
      <c r="M112" s="410"/>
    </row>
    <row r="113">
      <c r="A113" s="86"/>
      <c r="B113" s="86"/>
      <c r="C113" s="86"/>
      <c r="D113" s="86"/>
      <c r="E113" s="86"/>
      <c r="F113" s="86"/>
      <c r="G113" s="410"/>
      <c r="H113" s="409"/>
      <c r="I113" s="408"/>
      <c r="J113" s="408"/>
      <c r="K113" s="410"/>
      <c r="L113" s="411"/>
      <c r="M113" s="410"/>
    </row>
    <row r="114">
      <c r="A114" s="86"/>
      <c r="B114" s="86"/>
      <c r="C114" s="86"/>
      <c r="D114" s="86"/>
      <c r="E114" s="86"/>
      <c r="F114" s="86"/>
      <c r="G114" s="410"/>
      <c r="H114" s="409"/>
      <c r="I114" s="408"/>
      <c r="J114" s="408"/>
      <c r="K114" s="410"/>
      <c r="L114" s="411"/>
      <c r="M114" s="410"/>
    </row>
    <row r="115">
      <c r="A115" s="86"/>
      <c r="B115" s="86"/>
      <c r="C115" s="86"/>
      <c r="D115" s="86"/>
      <c r="E115" s="86"/>
      <c r="F115" s="86"/>
      <c r="G115" s="410"/>
      <c r="H115" s="409"/>
      <c r="I115" s="408"/>
      <c r="J115" s="408"/>
      <c r="K115" s="410"/>
      <c r="L115" s="411"/>
      <c r="M115" s="410"/>
    </row>
    <row r="116">
      <c r="A116" s="86"/>
      <c r="B116" s="86"/>
      <c r="C116" s="86"/>
      <c r="D116" s="86"/>
      <c r="E116" s="86"/>
      <c r="F116" s="86"/>
      <c r="G116" s="410"/>
      <c r="H116" s="409"/>
      <c r="I116" s="408"/>
      <c r="J116" s="408"/>
      <c r="K116" s="410"/>
      <c r="L116" s="411"/>
      <c r="M116" s="410"/>
    </row>
    <row r="117">
      <c r="A117" s="86"/>
      <c r="B117" s="86"/>
      <c r="C117" s="86"/>
      <c r="D117" s="86"/>
      <c r="E117" s="86"/>
      <c r="F117" s="86"/>
      <c r="G117" s="410"/>
      <c r="H117" s="409"/>
      <c r="I117" s="408"/>
      <c r="J117" s="408"/>
      <c r="K117" s="410"/>
      <c r="L117" s="411"/>
      <c r="M117" s="410"/>
    </row>
    <row r="118">
      <c r="A118" s="86"/>
      <c r="B118" s="86"/>
      <c r="C118" s="86"/>
      <c r="D118" s="86"/>
      <c r="E118" s="86"/>
      <c r="F118" s="86"/>
      <c r="G118" s="410"/>
      <c r="H118" s="409"/>
      <c r="I118" s="408"/>
      <c r="J118" s="408"/>
      <c r="K118" s="410"/>
      <c r="L118" s="411"/>
      <c r="M118" s="410"/>
    </row>
    <row r="119">
      <c r="A119" s="86"/>
      <c r="B119" s="86"/>
      <c r="C119" s="86"/>
      <c r="D119" s="86"/>
      <c r="E119" s="86"/>
      <c r="F119" s="86"/>
      <c r="G119" s="410"/>
      <c r="H119" s="409"/>
      <c r="I119" s="408"/>
      <c r="J119" s="408"/>
      <c r="K119" s="410"/>
      <c r="L119" s="411"/>
      <c r="M119" s="410"/>
    </row>
    <row r="120">
      <c r="A120" s="86"/>
      <c r="B120" s="86"/>
      <c r="C120" s="86"/>
      <c r="D120" s="86"/>
      <c r="E120" s="86"/>
      <c r="F120" s="86"/>
      <c r="G120" s="410"/>
      <c r="H120" s="409"/>
      <c r="I120" s="408"/>
      <c r="J120" s="408"/>
      <c r="K120" s="410"/>
      <c r="L120" s="411"/>
      <c r="M120" s="410"/>
    </row>
    <row r="121">
      <c r="A121" s="86"/>
      <c r="B121" s="86"/>
      <c r="C121" s="86"/>
      <c r="D121" s="86"/>
      <c r="E121" s="86"/>
      <c r="F121" s="86"/>
      <c r="G121" s="410"/>
      <c r="H121" s="409"/>
      <c r="I121" s="408"/>
      <c r="J121" s="408"/>
      <c r="K121" s="410"/>
      <c r="L121" s="411"/>
      <c r="M121" s="410"/>
    </row>
    <row r="122">
      <c r="A122" s="86"/>
      <c r="B122" s="86"/>
      <c r="C122" s="86"/>
      <c r="D122" s="86"/>
      <c r="E122" s="86"/>
      <c r="F122" s="86"/>
      <c r="G122" s="410"/>
      <c r="H122" s="409"/>
      <c r="I122" s="408"/>
      <c r="J122" s="408"/>
      <c r="K122" s="410"/>
      <c r="L122" s="411"/>
      <c r="M122" s="410"/>
    </row>
    <row r="123">
      <c r="A123" s="86"/>
      <c r="B123" s="86"/>
      <c r="C123" s="86"/>
      <c r="D123" s="86"/>
      <c r="E123" s="86"/>
      <c r="F123" s="86"/>
      <c r="G123" s="410"/>
      <c r="H123" s="409"/>
      <c r="I123" s="408"/>
      <c r="J123" s="408"/>
      <c r="K123" s="410"/>
      <c r="L123" s="411"/>
      <c r="M123" s="410"/>
    </row>
    <row r="124">
      <c r="A124" s="86"/>
      <c r="B124" s="86"/>
      <c r="C124" s="86"/>
      <c r="D124" s="86"/>
      <c r="E124" s="86"/>
      <c r="F124" s="86"/>
      <c r="G124" s="410"/>
      <c r="H124" s="409"/>
      <c r="I124" s="408"/>
      <c r="J124" s="408"/>
      <c r="K124" s="410"/>
      <c r="L124" s="411"/>
      <c r="M124" s="410"/>
    </row>
    <row r="125">
      <c r="A125" s="86"/>
      <c r="B125" s="86"/>
      <c r="C125" s="86"/>
      <c r="D125" s="86"/>
      <c r="E125" s="86"/>
      <c r="F125" s="86"/>
      <c r="G125" s="410"/>
      <c r="H125" s="409"/>
      <c r="I125" s="408"/>
      <c r="J125" s="408"/>
      <c r="K125" s="410"/>
      <c r="L125" s="411"/>
      <c r="M125" s="410"/>
    </row>
    <row r="126">
      <c r="A126" s="86"/>
      <c r="B126" s="86"/>
      <c r="C126" s="86"/>
      <c r="D126" s="86"/>
      <c r="E126" s="86"/>
      <c r="F126" s="86"/>
      <c r="G126" s="410"/>
      <c r="H126" s="409"/>
      <c r="I126" s="408"/>
      <c r="J126" s="408"/>
      <c r="K126" s="410"/>
      <c r="L126" s="411"/>
      <c r="M126" s="410"/>
    </row>
    <row r="127">
      <c r="A127" s="86"/>
      <c r="B127" s="86"/>
      <c r="C127" s="86"/>
      <c r="D127" s="86"/>
      <c r="E127" s="86"/>
      <c r="F127" s="86"/>
      <c r="G127" s="410"/>
      <c r="H127" s="409"/>
      <c r="I127" s="408"/>
      <c r="J127" s="408"/>
      <c r="K127" s="410"/>
      <c r="L127" s="411"/>
      <c r="M127" s="410"/>
    </row>
    <row r="128">
      <c r="A128" s="86"/>
      <c r="B128" s="86"/>
      <c r="C128" s="86"/>
      <c r="D128" s="86"/>
      <c r="E128" s="86"/>
      <c r="F128" s="86"/>
      <c r="G128" s="410"/>
      <c r="H128" s="409"/>
      <c r="I128" s="408"/>
      <c r="J128" s="408"/>
      <c r="K128" s="410"/>
      <c r="L128" s="411"/>
      <c r="M128" s="410"/>
    </row>
    <row r="129">
      <c r="A129" s="86"/>
      <c r="B129" s="86"/>
      <c r="C129" s="86"/>
      <c r="D129" s="86"/>
      <c r="E129" s="86"/>
      <c r="F129" s="86"/>
      <c r="G129" s="410"/>
      <c r="H129" s="409"/>
      <c r="I129" s="408"/>
      <c r="J129" s="408"/>
      <c r="K129" s="410"/>
      <c r="L129" s="411"/>
      <c r="M129" s="410"/>
    </row>
    <row r="130">
      <c r="A130" s="86"/>
      <c r="B130" s="86"/>
      <c r="C130" s="86"/>
      <c r="D130" s="86"/>
      <c r="E130" s="86"/>
      <c r="F130" s="86"/>
      <c r="G130" s="410"/>
      <c r="H130" s="409"/>
      <c r="I130" s="408"/>
      <c r="J130" s="408"/>
      <c r="K130" s="410"/>
      <c r="L130" s="411"/>
      <c r="M130" s="410"/>
    </row>
    <row r="131">
      <c r="A131" s="86"/>
      <c r="B131" s="86"/>
      <c r="C131" s="86"/>
      <c r="D131" s="86"/>
      <c r="E131" s="86"/>
      <c r="F131" s="86"/>
      <c r="G131" s="410"/>
      <c r="H131" s="409"/>
      <c r="I131" s="408"/>
      <c r="J131" s="408"/>
      <c r="K131" s="410"/>
      <c r="L131" s="411"/>
      <c r="M131" s="410"/>
    </row>
    <row r="132">
      <c r="A132" s="86"/>
      <c r="B132" s="86"/>
      <c r="C132" s="86"/>
      <c r="D132" s="86"/>
      <c r="E132" s="86"/>
      <c r="F132" s="86"/>
      <c r="G132" s="410"/>
      <c r="H132" s="409"/>
      <c r="I132" s="408"/>
      <c r="J132" s="408"/>
      <c r="K132" s="410"/>
      <c r="L132" s="411"/>
      <c r="M132" s="410"/>
    </row>
    <row r="133">
      <c r="A133" s="86"/>
      <c r="B133" s="86"/>
      <c r="C133" s="86"/>
      <c r="D133" s="86"/>
      <c r="E133" s="86"/>
      <c r="F133" s="86"/>
      <c r="G133" s="410"/>
      <c r="H133" s="409"/>
      <c r="I133" s="408"/>
      <c r="J133" s="408"/>
      <c r="K133" s="410"/>
      <c r="L133" s="411"/>
      <c r="M133" s="410"/>
    </row>
    <row r="134">
      <c r="A134" s="86"/>
      <c r="B134" s="86"/>
      <c r="C134" s="86"/>
      <c r="D134" s="86"/>
      <c r="E134" s="86"/>
      <c r="F134" s="86"/>
      <c r="G134" s="410"/>
      <c r="H134" s="409"/>
      <c r="I134" s="408"/>
      <c r="J134" s="408"/>
      <c r="K134" s="410"/>
      <c r="L134" s="411"/>
      <c r="M134" s="410"/>
    </row>
    <row r="135">
      <c r="A135" s="86"/>
      <c r="B135" s="86"/>
      <c r="C135" s="86"/>
      <c r="D135" s="86"/>
      <c r="E135" s="86"/>
      <c r="F135" s="86"/>
      <c r="G135" s="410"/>
      <c r="H135" s="409"/>
      <c r="I135" s="408"/>
      <c r="J135" s="408"/>
      <c r="K135" s="410"/>
      <c r="L135" s="411"/>
      <c r="M135" s="410"/>
    </row>
    <row r="136">
      <c r="A136" s="86"/>
      <c r="B136" s="86"/>
      <c r="C136" s="86"/>
      <c r="D136" s="86"/>
      <c r="E136" s="86"/>
      <c r="F136" s="86"/>
      <c r="G136" s="410"/>
      <c r="H136" s="409"/>
      <c r="I136" s="408"/>
      <c r="J136" s="408"/>
      <c r="K136" s="410"/>
      <c r="L136" s="411"/>
      <c r="M136" s="410"/>
    </row>
    <row r="137">
      <c r="A137" s="86"/>
      <c r="B137" s="86"/>
      <c r="C137" s="86"/>
      <c r="D137" s="86"/>
      <c r="E137" s="86"/>
      <c r="F137" s="86"/>
      <c r="G137" s="410"/>
      <c r="H137" s="409"/>
      <c r="I137" s="408"/>
      <c r="J137" s="408"/>
      <c r="K137" s="410"/>
      <c r="L137" s="411"/>
      <c r="M137" s="410"/>
    </row>
    <row r="138">
      <c r="A138" s="86"/>
      <c r="B138" s="86"/>
      <c r="C138" s="86"/>
      <c r="D138" s="86"/>
      <c r="E138" s="86"/>
      <c r="F138" s="86"/>
      <c r="G138" s="410"/>
      <c r="H138" s="409"/>
      <c r="I138" s="408"/>
      <c r="J138" s="408"/>
      <c r="K138" s="410"/>
      <c r="L138" s="411"/>
      <c r="M138" s="410"/>
    </row>
    <row r="139">
      <c r="A139" s="86"/>
      <c r="B139" s="86"/>
      <c r="C139" s="86"/>
      <c r="D139" s="86"/>
      <c r="E139" s="86"/>
      <c r="F139" s="86"/>
      <c r="G139" s="410"/>
      <c r="H139" s="409"/>
      <c r="I139" s="408"/>
      <c r="J139" s="408"/>
      <c r="K139" s="410"/>
      <c r="L139" s="411"/>
      <c r="M139" s="410"/>
    </row>
    <row r="140">
      <c r="A140" s="86"/>
      <c r="B140" s="86"/>
      <c r="C140" s="86"/>
      <c r="D140" s="86"/>
      <c r="E140" s="86"/>
      <c r="F140" s="86"/>
      <c r="G140" s="410"/>
      <c r="H140" s="409"/>
      <c r="I140" s="408"/>
      <c r="J140" s="408"/>
      <c r="K140" s="410"/>
      <c r="L140" s="411"/>
      <c r="M140" s="410"/>
    </row>
    <row r="141">
      <c r="A141" s="86"/>
      <c r="B141" s="86"/>
      <c r="C141" s="86"/>
      <c r="D141" s="86"/>
      <c r="E141" s="86"/>
      <c r="F141" s="86"/>
      <c r="G141" s="410"/>
      <c r="H141" s="409"/>
      <c r="I141" s="408"/>
      <c r="J141" s="408"/>
      <c r="K141" s="410"/>
      <c r="L141" s="411"/>
      <c r="M141" s="410"/>
    </row>
    <row r="142">
      <c r="A142" s="86"/>
      <c r="B142" s="86"/>
      <c r="C142" s="86"/>
      <c r="D142" s="86"/>
      <c r="E142" s="86"/>
      <c r="F142" s="86"/>
      <c r="G142" s="410"/>
      <c r="H142" s="409"/>
      <c r="I142" s="408"/>
      <c r="J142" s="408"/>
      <c r="K142" s="410"/>
      <c r="L142" s="411"/>
      <c r="M142" s="410"/>
    </row>
    <row r="143">
      <c r="A143" s="86"/>
      <c r="B143" s="86"/>
      <c r="C143" s="86"/>
      <c r="D143" s="86"/>
      <c r="E143" s="86"/>
      <c r="F143" s="86"/>
      <c r="G143" s="410"/>
      <c r="H143" s="409"/>
      <c r="I143" s="408"/>
      <c r="J143" s="408"/>
      <c r="K143" s="410"/>
      <c r="L143" s="411"/>
      <c r="M143" s="410"/>
    </row>
    <row r="144">
      <c r="A144" s="86"/>
      <c r="B144" s="86"/>
      <c r="C144" s="86"/>
      <c r="D144" s="86"/>
      <c r="E144" s="86"/>
      <c r="F144" s="86"/>
      <c r="G144" s="410"/>
      <c r="H144" s="409"/>
      <c r="I144" s="408"/>
      <c r="J144" s="408"/>
      <c r="K144" s="410"/>
      <c r="L144" s="411"/>
      <c r="M144" s="410"/>
    </row>
    <row r="145">
      <c r="A145" s="86"/>
      <c r="B145" s="86"/>
      <c r="C145" s="86"/>
      <c r="D145" s="86"/>
      <c r="E145" s="86"/>
      <c r="F145" s="86"/>
      <c r="G145" s="410"/>
      <c r="H145" s="409"/>
      <c r="I145" s="408"/>
      <c r="J145" s="408"/>
      <c r="K145" s="410"/>
      <c r="L145" s="411"/>
      <c r="M145" s="410"/>
    </row>
    <row r="146">
      <c r="A146" s="86"/>
      <c r="B146" s="86"/>
      <c r="C146" s="86"/>
      <c r="D146" s="86"/>
      <c r="E146" s="86"/>
      <c r="F146" s="86"/>
      <c r="G146" s="410"/>
      <c r="H146" s="409"/>
      <c r="I146" s="408"/>
      <c r="J146" s="408"/>
      <c r="K146" s="410"/>
      <c r="L146" s="411"/>
      <c r="M146" s="410"/>
    </row>
    <row r="147">
      <c r="A147" s="86"/>
      <c r="B147" s="86"/>
      <c r="C147" s="86"/>
      <c r="D147" s="86"/>
      <c r="E147" s="86"/>
      <c r="F147" s="86"/>
      <c r="G147" s="410"/>
      <c r="H147" s="409"/>
      <c r="I147" s="408"/>
      <c r="J147" s="408"/>
      <c r="K147" s="410"/>
      <c r="L147" s="411"/>
      <c r="M147" s="410"/>
    </row>
    <row r="148">
      <c r="A148" s="86"/>
      <c r="B148" s="86"/>
      <c r="C148" s="86"/>
      <c r="D148" s="86"/>
      <c r="E148" s="86"/>
      <c r="F148" s="86"/>
      <c r="G148" s="410"/>
      <c r="H148" s="409"/>
      <c r="I148" s="408"/>
      <c r="J148" s="408"/>
      <c r="K148" s="410"/>
      <c r="L148" s="411"/>
      <c r="M148" s="410"/>
    </row>
    <row r="149">
      <c r="A149" s="86"/>
      <c r="B149" s="86"/>
      <c r="C149" s="86"/>
      <c r="D149" s="86"/>
      <c r="E149" s="86"/>
      <c r="F149" s="86"/>
      <c r="G149" s="410"/>
      <c r="H149" s="409"/>
      <c r="I149" s="408"/>
      <c r="J149" s="408"/>
      <c r="K149" s="410"/>
      <c r="L149" s="411"/>
      <c r="M149" s="410"/>
    </row>
    <row r="150">
      <c r="A150" s="86"/>
      <c r="B150" s="86"/>
      <c r="C150" s="86"/>
      <c r="D150" s="86"/>
      <c r="E150" s="86"/>
      <c r="F150" s="86"/>
      <c r="G150" s="410"/>
      <c r="H150" s="409"/>
      <c r="I150" s="408"/>
      <c r="J150" s="408"/>
      <c r="K150" s="410"/>
      <c r="L150" s="411"/>
      <c r="M150" s="410"/>
    </row>
    <row r="151">
      <c r="A151" s="86"/>
      <c r="B151" s="86"/>
      <c r="C151" s="86"/>
      <c r="D151" s="86"/>
      <c r="E151" s="86"/>
      <c r="F151" s="86"/>
      <c r="G151" s="410"/>
      <c r="H151" s="409"/>
      <c r="I151" s="408"/>
      <c r="J151" s="408"/>
      <c r="K151" s="410"/>
      <c r="L151" s="411"/>
      <c r="M151" s="410"/>
    </row>
    <row r="152">
      <c r="A152" s="86"/>
      <c r="B152" s="86"/>
      <c r="C152" s="86"/>
      <c r="D152" s="86"/>
      <c r="E152" s="86"/>
      <c r="F152" s="86"/>
      <c r="G152" s="86"/>
      <c r="H152" s="409"/>
      <c r="I152" s="408"/>
      <c r="J152" s="404"/>
      <c r="K152" s="410"/>
      <c r="L152" s="411"/>
      <c r="M152" s="410"/>
    </row>
    <row r="153">
      <c r="A153" s="86"/>
      <c r="B153" s="86"/>
      <c r="C153" s="86"/>
      <c r="D153" s="86"/>
      <c r="E153" s="86"/>
      <c r="F153" s="86"/>
      <c r="G153" s="86"/>
      <c r="H153" s="86"/>
      <c r="I153" s="408"/>
      <c r="J153" s="404"/>
      <c r="K153" s="410"/>
      <c r="L153" s="411"/>
      <c r="M153" s="410"/>
    </row>
    <row r="154">
      <c r="A154" s="86"/>
      <c r="B154" s="86"/>
      <c r="C154" s="86"/>
      <c r="D154" s="86"/>
      <c r="E154" s="86"/>
      <c r="F154" s="86"/>
      <c r="G154" s="410"/>
      <c r="H154" s="409"/>
      <c r="I154" s="408"/>
      <c r="J154" s="408"/>
      <c r="K154" s="410"/>
      <c r="L154" s="411"/>
      <c r="M154" s="410"/>
    </row>
    <row r="155">
      <c r="A155" s="86"/>
      <c r="B155" s="86"/>
      <c r="C155" s="86"/>
      <c r="D155" s="86"/>
      <c r="E155" s="86"/>
      <c r="F155" s="86"/>
      <c r="G155" s="410"/>
      <c r="H155" s="409"/>
      <c r="I155" s="408"/>
      <c r="J155" s="408"/>
      <c r="K155" s="410"/>
      <c r="L155" s="411"/>
      <c r="M155" s="410"/>
    </row>
    <row r="156">
      <c r="A156" s="86"/>
      <c r="B156" s="86"/>
      <c r="C156" s="86"/>
      <c r="D156" s="86"/>
      <c r="E156" s="86"/>
      <c r="F156" s="86"/>
      <c r="G156" s="410"/>
      <c r="H156" s="409"/>
      <c r="I156" s="408"/>
      <c r="J156" s="408"/>
      <c r="K156" s="410"/>
      <c r="L156" s="411"/>
      <c r="M156" s="410"/>
    </row>
    <row r="157">
      <c r="A157" s="86"/>
      <c r="B157" s="86"/>
      <c r="C157" s="86"/>
      <c r="D157" s="86"/>
      <c r="E157" s="86"/>
      <c r="F157" s="86"/>
      <c r="G157" s="410"/>
      <c r="H157" s="409"/>
      <c r="I157" s="408"/>
      <c r="J157" s="408"/>
      <c r="K157" s="410"/>
      <c r="L157" s="411"/>
      <c r="M157" s="410"/>
    </row>
    <row r="158">
      <c r="A158" s="86"/>
      <c r="B158" s="86"/>
      <c r="C158" s="86"/>
      <c r="D158" s="86"/>
      <c r="E158" s="86"/>
      <c r="F158" s="86"/>
      <c r="G158" s="410"/>
      <c r="H158" s="409"/>
      <c r="I158" s="408"/>
      <c r="J158" s="408"/>
      <c r="K158" s="410"/>
      <c r="L158" s="411"/>
      <c r="M158" s="410"/>
    </row>
    <row r="159">
      <c r="A159" s="86"/>
      <c r="B159" s="86"/>
      <c r="C159" s="86"/>
      <c r="D159" s="86"/>
      <c r="E159" s="86"/>
      <c r="F159" s="86"/>
      <c r="G159" s="86"/>
      <c r="H159" s="409"/>
      <c r="I159" s="408"/>
      <c r="J159" s="404"/>
      <c r="K159" s="410"/>
      <c r="L159" s="411"/>
      <c r="M159" s="410"/>
    </row>
    <row r="160">
      <c r="A160" s="86"/>
      <c r="B160" s="86"/>
      <c r="C160" s="86"/>
      <c r="D160" s="86"/>
      <c r="E160" s="86"/>
      <c r="F160" s="86"/>
      <c r="G160" s="236"/>
      <c r="H160" s="409"/>
      <c r="I160" s="408"/>
      <c r="J160" s="404"/>
      <c r="K160" s="410"/>
      <c r="L160" s="411"/>
      <c r="M160" s="410"/>
    </row>
    <row r="161">
      <c r="A161" s="86"/>
      <c r="B161" s="86"/>
      <c r="C161" s="86"/>
      <c r="D161" s="86"/>
      <c r="E161" s="86"/>
      <c r="F161" s="86"/>
      <c r="G161" s="86"/>
      <c r="H161" s="409"/>
      <c r="I161" s="408"/>
      <c r="J161" s="404"/>
      <c r="K161" s="410"/>
      <c r="L161" s="411"/>
      <c r="M161" s="410"/>
    </row>
    <row r="162">
      <c r="A162" s="86"/>
      <c r="B162" s="86"/>
      <c r="C162" s="86"/>
      <c r="D162" s="86"/>
      <c r="E162" s="86"/>
      <c r="F162" s="86"/>
      <c r="G162" s="410"/>
      <c r="H162" s="409"/>
      <c r="I162" s="408"/>
      <c r="J162" s="408"/>
      <c r="K162" s="410"/>
      <c r="L162" s="411"/>
      <c r="M162" s="410"/>
    </row>
    <row r="163">
      <c r="A163" s="86"/>
      <c r="B163" s="86"/>
      <c r="C163" s="86"/>
      <c r="D163" s="86"/>
      <c r="E163" s="86"/>
      <c r="F163" s="86"/>
      <c r="G163" s="410"/>
      <c r="H163" s="409"/>
      <c r="I163" s="408"/>
      <c r="J163" s="408"/>
      <c r="K163" s="410"/>
      <c r="L163" s="411"/>
      <c r="M163" s="410"/>
    </row>
    <row r="164">
      <c r="A164" s="86"/>
      <c r="B164" s="86"/>
      <c r="C164" s="86"/>
      <c r="D164" s="86"/>
      <c r="E164" s="86"/>
      <c r="F164" s="86"/>
      <c r="G164" s="410"/>
      <c r="H164" s="409"/>
      <c r="I164" s="408"/>
      <c r="J164" s="408"/>
      <c r="K164" s="410"/>
      <c r="L164" s="411"/>
      <c r="M164" s="410"/>
    </row>
    <row r="165">
      <c r="A165" s="86"/>
      <c r="B165" s="86"/>
      <c r="C165" s="86"/>
      <c r="D165" s="86"/>
      <c r="E165" s="86"/>
      <c r="F165" s="86"/>
      <c r="G165" s="410"/>
      <c r="H165" s="409"/>
      <c r="I165" s="408"/>
      <c r="J165" s="408"/>
      <c r="K165" s="410"/>
      <c r="L165" s="411"/>
      <c r="M165" s="410"/>
    </row>
    <row r="166">
      <c r="A166" s="86"/>
      <c r="B166" s="86"/>
      <c r="C166" s="86"/>
      <c r="D166" s="86"/>
      <c r="E166" s="86"/>
      <c r="F166" s="86"/>
      <c r="G166" s="410"/>
      <c r="H166" s="409"/>
      <c r="I166" s="408"/>
      <c r="J166" s="408"/>
      <c r="K166" s="410"/>
      <c r="L166" s="411"/>
      <c r="M166" s="410"/>
    </row>
    <row r="167">
      <c r="A167" s="86"/>
      <c r="B167" s="86"/>
      <c r="C167" s="86"/>
      <c r="D167" s="86"/>
      <c r="E167" s="86"/>
      <c r="F167" s="86"/>
      <c r="G167" s="86"/>
      <c r="H167" s="409"/>
      <c r="I167" s="408"/>
      <c r="J167" s="408"/>
      <c r="K167" s="410"/>
      <c r="L167" s="411"/>
      <c r="M167" s="410"/>
    </row>
    <row r="168">
      <c r="A168" s="86"/>
      <c r="B168" s="86"/>
      <c r="C168" s="86"/>
      <c r="D168" s="86"/>
      <c r="E168" s="86"/>
      <c r="F168" s="86"/>
      <c r="G168" s="410"/>
      <c r="H168" s="409"/>
      <c r="I168" s="408"/>
      <c r="J168" s="408"/>
      <c r="K168" s="410"/>
      <c r="L168" s="411"/>
      <c r="M168" s="410"/>
    </row>
    <row r="169">
      <c r="A169" s="86"/>
      <c r="B169" s="86"/>
      <c r="C169" s="86"/>
      <c r="D169" s="86"/>
      <c r="E169" s="86"/>
      <c r="F169" s="86"/>
      <c r="G169" s="410"/>
      <c r="H169" s="409"/>
      <c r="I169" s="408"/>
      <c r="J169" s="408"/>
      <c r="K169" s="410"/>
      <c r="L169" s="411"/>
      <c r="M169" s="410"/>
    </row>
    <row r="170">
      <c r="A170" s="86"/>
      <c r="B170" s="86"/>
      <c r="C170" s="86"/>
      <c r="D170" s="86"/>
      <c r="E170" s="86"/>
      <c r="F170" s="86"/>
      <c r="G170" s="86"/>
      <c r="H170" s="409"/>
      <c r="I170" s="408"/>
      <c r="J170" s="404"/>
      <c r="K170" s="410"/>
      <c r="L170" s="411"/>
      <c r="M170" s="410"/>
    </row>
    <row r="171">
      <c r="A171" s="86"/>
      <c r="B171" s="86"/>
      <c r="C171" s="86"/>
      <c r="D171" s="86"/>
      <c r="E171" s="86"/>
      <c r="F171" s="86"/>
      <c r="G171" s="410"/>
      <c r="H171" s="409"/>
      <c r="I171" s="408"/>
      <c r="J171" s="408"/>
      <c r="K171" s="410"/>
      <c r="L171" s="411"/>
      <c r="M171" s="410"/>
    </row>
    <row r="172">
      <c r="A172" s="86"/>
      <c r="B172" s="86"/>
      <c r="C172" s="86"/>
      <c r="D172" s="86"/>
      <c r="E172" s="86"/>
      <c r="F172" s="86"/>
      <c r="G172" s="410"/>
      <c r="H172" s="409"/>
      <c r="I172" s="408"/>
      <c r="J172" s="408"/>
      <c r="K172" s="410"/>
      <c r="L172" s="411"/>
      <c r="M172" s="410"/>
    </row>
    <row r="173">
      <c r="A173" s="86"/>
      <c r="B173" s="86"/>
      <c r="C173" s="86"/>
      <c r="D173" s="86"/>
      <c r="E173" s="86"/>
      <c r="F173" s="86"/>
      <c r="G173" s="410"/>
      <c r="H173" s="409"/>
      <c r="I173" s="408"/>
      <c r="J173" s="408"/>
      <c r="K173" s="410"/>
      <c r="L173" s="411"/>
      <c r="M173" s="410"/>
    </row>
    <row r="174">
      <c r="A174" s="86"/>
      <c r="B174" s="86"/>
      <c r="C174" s="86"/>
      <c r="D174" s="86"/>
      <c r="E174" s="86"/>
      <c r="F174" s="86"/>
      <c r="G174" s="410"/>
      <c r="H174" s="409"/>
      <c r="I174" s="408"/>
      <c r="J174" s="408"/>
      <c r="K174" s="410"/>
      <c r="L174" s="411"/>
      <c r="M174" s="410"/>
    </row>
    <row r="175">
      <c r="A175" s="86"/>
      <c r="B175" s="86"/>
      <c r="C175" s="86"/>
      <c r="D175" s="86"/>
      <c r="E175" s="86"/>
      <c r="F175" s="86"/>
      <c r="G175" s="410"/>
      <c r="H175" s="409"/>
      <c r="I175" s="408"/>
      <c r="J175" s="408"/>
      <c r="K175" s="410"/>
      <c r="L175" s="411"/>
      <c r="M175" s="410"/>
    </row>
    <row r="176">
      <c r="A176" s="86"/>
      <c r="B176" s="86"/>
      <c r="C176" s="86"/>
      <c r="D176" s="86"/>
      <c r="E176" s="86"/>
      <c r="F176" s="86"/>
      <c r="G176" s="410"/>
      <c r="H176" s="409"/>
      <c r="I176" s="408"/>
      <c r="J176" s="408"/>
      <c r="K176" s="410"/>
      <c r="L176" s="411"/>
      <c r="M176" s="410"/>
    </row>
    <row r="177">
      <c r="A177" s="86"/>
      <c r="B177" s="86"/>
      <c r="C177" s="86"/>
      <c r="D177" s="86"/>
      <c r="E177" s="86"/>
      <c r="F177" s="86"/>
      <c r="G177" s="410"/>
      <c r="H177" s="409"/>
      <c r="I177" s="408"/>
      <c r="J177" s="408"/>
      <c r="K177" s="410"/>
      <c r="L177" s="411"/>
      <c r="M177" s="410"/>
    </row>
    <row r="178">
      <c r="A178" s="86"/>
      <c r="B178" s="86"/>
      <c r="C178" s="86"/>
      <c r="D178" s="86"/>
      <c r="E178" s="86"/>
      <c r="F178" s="86"/>
      <c r="G178" s="410"/>
      <c r="H178" s="409"/>
      <c r="I178" s="408"/>
      <c r="J178" s="408"/>
      <c r="K178" s="410"/>
      <c r="L178" s="411"/>
      <c r="M178" s="410"/>
    </row>
    <row r="179">
      <c r="A179" s="86"/>
      <c r="B179" s="86"/>
      <c r="C179" s="86"/>
      <c r="D179" s="86"/>
      <c r="E179" s="86"/>
      <c r="F179" s="86"/>
      <c r="G179" s="410"/>
      <c r="H179" s="409"/>
      <c r="I179" s="408"/>
      <c r="J179" s="408"/>
      <c r="K179" s="410"/>
      <c r="L179" s="411"/>
      <c r="M179" s="410"/>
    </row>
    <row r="180">
      <c r="A180" s="86"/>
      <c r="B180" s="86"/>
      <c r="C180" s="86"/>
      <c r="D180" s="86"/>
      <c r="E180" s="86"/>
      <c r="F180" s="86"/>
      <c r="G180" s="410"/>
      <c r="H180" s="409"/>
      <c r="I180" s="408"/>
      <c r="J180" s="408"/>
      <c r="K180" s="410"/>
      <c r="L180" s="411"/>
      <c r="M180" s="410"/>
    </row>
    <row r="181">
      <c r="A181" s="86"/>
      <c r="B181" s="86"/>
      <c r="C181" s="86"/>
      <c r="D181" s="86"/>
      <c r="E181" s="86"/>
      <c r="F181" s="86"/>
      <c r="G181" s="410"/>
      <c r="H181" s="409"/>
      <c r="I181" s="408"/>
      <c r="J181" s="408"/>
      <c r="K181" s="410"/>
      <c r="L181" s="411"/>
      <c r="M181" s="410"/>
    </row>
    <row r="182">
      <c r="A182" s="86"/>
      <c r="B182" s="86"/>
      <c r="C182" s="86"/>
      <c r="D182" s="86"/>
      <c r="E182" s="86"/>
      <c r="F182" s="86"/>
      <c r="G182" s="410"/>
      <c r="H182" s="409"/>
      <c r="I182" s="408"/>
      <c r="J182" s="408"/>
      <c r="K182" s="410"/>
      <c r="L182" s="411"/>
      <c r="M182" s="410"/>
    </row>
    <row r="183">
      <c r="A183" s="86"/>
      <c r="B183" s="86"/>
      <c r="C183" s="86"/>
      <c r="D183" s="86"/>
      <c r="E183" s="86"/>
      <c r="F183" s="86"/>
      <c r="G183" s="410"/>
      <c r="H183" s="409"/>
      <c r="I183" s="408"/>
      <c r="J183" s="408"/>
      <c r="K183" s="410"/>
      <c r="L183" s="411"/>
      <c r="M183" s="410"/>
    </row>
    <row r="184">
      <c r="A184" s="86"/>
      <c r="B184" s="86"/>
      <c r="C184" s="86"/>
      <c r="D184" s="86"/>
      <c r="E184" s="86"/>
      <c r="F184" s="86"/>
      <c r="G184" s="410"/>
      <c r="H184" s="409"/>
      <c r="I184" s="408"/>
      <c r="J184" s="408"/>
      <c r="K184" s="410"/>
      <c r="L184" s="411"/>
      <c r="M184" s="410"/>
    </row>
    <row r="185">
      <c r="A185" s="86"/>
      <c r="B185" s="86"/>
      <c r="C185" s="86"/>
      <c r="D185" s="86"/>
      <c r="E185" s="86"/>
      <c r="F185" s="86"/>
      <c r="G185" s="410"/>
      <c r="H185" s="409"/>
      <c r="I185" s="408"/>
      <c r="J185" s="408"/>
      <c r="K185" s="410"/>
      <c r="L185" s="411"/>
      <c r="M185" s="410"/>
    </row>
    <row r="186">
      <c r="A186" s="86"/>
      <c r="B186" s="86"/>
      <c r="C186" s="86"/>
      <c r="D186" s="86"/>
      <c r="E186" s="86"/>
      <c r="F186" s="86"/>
      <c r="G186" s="410"/>
      <c r="H186" s="409"/>
      <c r="I186" s="408"/>
      <c r="J186" s="408"/>
      <c r="K186" s="410"/>
      <c r="L186" s="411"/>
      <c r="M186" s="410"/>
    </row>
    <row r="187">
      <c r="A187" s="86"/>
      <c r="B187" s="86"/>
      <c r="C187" s="86"/>
      <c r="D187" s="86"/>
      <c r="E187" s="86"/>
      <c r="F187" s="86"/>
      <c r="G187" s="86"/>
      <c r="H187" s="409"/>
      <c r="I187" s="408"/>
      <c r="J187" s="404"/>
      <c r="K187" s="410"/>
      <c r="L187" s="411"/>
      <c r="M187" s="410"/>
    </row>
    <row r="188">
      <c r="A188" s="86"/>
      <c r="B188" s="86"/>
      <c r="C188" s="86"/>
      <c r="D188" s="86"/>
      <c r="E188" s="86"/>
      <c r="F188" s="86"/>
      <c r="G188" s="410"/>
      <c r="H188" s="409"/>
      <c r="I188" s="408"/>
      <c r="J188" s="408"/>
      <c r="K188" s="410"/>
      <c r="L188" s="411"/>
      <c r="M188" s="410"/>
    </row>
    <row r="189">
      <c r="A189" s="86"/>
      <c r="B189" s="86"/>
      <c r="C189" s="86"/>
      <c r="D189" s="86"/>
      <c r="E189" s="86"/>
      <c r="F189" s="86"/>
      <c r="G189" s="410"/>
      <c r="H189" s="409"/>
      <c r="I189" s="408"/>
      <c r="J189" s="408"/>
      <c r="K189" s="410"/>
      <c r="L189" s="411"/>
      <c r="M189" s="410"/>
    </row>
    <row r="190">
      <c r="A190" s="86"/>
      <c r="B190" s="86"/>
      <c r="C190" s="86"/>
      <c r="D190" s="86"/>
      <c r="E190" s="86"/>
      <c r="F190" s="86"/>
      <c r="G190" s="410"/>
      <c r="H190" s="409"/>
      <c r="I190" s="408"/>
      <c r="J190" s="408"/>
      <c r="K190" s="410"/>
      <c r="L190" s="411"/>
      <c r="M190" s="410"/>
    </row>
    <row r="191">
      <c r="A191" s="86"/>
      <c r="B191" s="86"/>
      <c r="C191" s="86"/>
      <c r="D191" s="86"/>
      <c r="E191" s="86"/>
      <c r="F191" s="86"/>
      <c r="G191" s="410"/>
      <c r="H191" s="409"/>
      <c r="I191" s="408"/>
      <c r="J191" s="408"/>
      <c r="K191" s="410"/>
      <c r="L191" s="411"/>
      <c r="M191" s="410"/>
    </row>
    <row r="192">
      <c r="A192" s="86"/>
      <c r="B192" s="86"/>
      <c r="C192" s="86"/>
      <c r="D192" s="86"/>
      <c r="E192" s="86"/>
      <c r="F192" s="86"/>
      <c r="G192" s="410"/>
      <c r="H192" s="409"/>
      <c r="I192" s="408"/>
      <c r="J192" s="408"/>
      <c r="K192" s="410"/>
      <c r="L192" s="411"/>
      <c r="M192" s="410"/>
    </row>
    <row r="193">
      <c r="A193" s="86"/>
      <c r="B193" s="86"/>
      <c r="C193" s="86"/>
      <c r="D193" s="86"/>
      <c r="E193" s="86"/>
      <c r="F193" s="86"/>
      <c r="G193" s="410"/>
      <c r="H193" s="409"/>
      <c r="I193" s="408"/>
      <c r="J193" s="408"/>
      <c r="K193" s="410"/>
      <c r="L193" s="411"/>
      <c r="M193" s="410"/>
    </row>
    <row r="194">
      <c r="A194" s="86"/>
      <c r="B194" s="86"/>
      <c r="C194" s="86"/>
      <c r="D194" s="86"/>
      <c r="E194" s="86"/>
      <c r="F194" s="86"/>
      <c r="G194" s="410"/>
      <c r="H194" s="409"/>
      <c r="I194" s="408"/>
      <c r="J194" s="408"/>
      <c r="K194" s="410"/>
      <c r="L194" s="411"/>
      <c r="M194" s="410"/>
    </row>
    <row r="195">
      <c r="A195" s="86"/>
      <c r="B195" s="86"/>
      <c r="C195" s="86"/>
      <c r="D195" s="86"/>
      <c r="E195" s="86"/>
      <c r="F195" s="86"/>
      <c r="G195" s="410"/>
      <c r="H195" s="409"/>
      <c r="I195" s="408"/>
      <c r="J195" s="408"/>
      <c r="K195" s="410"/>
      <c r="L195" s="411"/>
      <c r="M195" s="410"/>
    </row>
    <row r="196">
      <c r="A196" s="86"/>
      <c r="B196" s="86"/>
      <c r="C196" s="86"/>
      <c r="D196" s="86"/>
      <c r="E196" s="86"/>
      <c r="F196" s="86"/>
      <c r="G196" s="410"/>
      <c r="H196" s="409"/>
      <c r="I196" s="408"/>
      <c r="J196" s="408"/>
      <c r="K196" s="410"/>
      <c r="L196" s="411"/>
      <c r="M196" s="410"/>
    </row>
    <row r="197">
      <c r="A197" s="86"/>
      <c r="B197" s="86"/>
      <c r="C197" s="86"/>
      <c r="D197" s="86"/>
      <c r="E197" s="86"/>
      <c r="F197" s="86"/>
      <c r="G197" s="410"/>
      <c r="H197" s="409"/>
      <c r="I197" s="408"/>
      <c r="J197" s="408"/>
      <c r="K197" s="410"/>
      <c r="L197" s="411"/>
      <c r="M197" s="410"/>
    </row>
    <row r="198">
      <c r="A198" s="86"/>
      <c r="B198" s="86"/>
      <c r="C198" s="86"/>
      <c r="D198" s="86"/>
      <c r="E198" s="86"/>
      <c r="F198" s="86"/>
      <c r="G198" s="410"/>
      <c r="H198" s="409"/>
      <c r="I198" s="408"/>
      <c r="J198" s="408"/>
      <c r="K198" s="410"/>
      <c r="L198" s="411"/>
      <c r="M198" s="410"/>
    </row>
    <row r="199">
      <c r="A199" s="86"/>
      <c r="B199" s="86"/>
      <c r="C199" s="86"/>
      <c r="D199" s="86"/>
      <c r="E199" s="86"/>
      <c r="F199" s="86"/>
      <c r="G199" s="410"/>
      <c r="H199" s="409"/>
      <c r="I199" s="408"/>
      <c r="J199" s="408"/>
      <c r="K199" s="410"/>
      <c r="L199" s="411"/>
      <c r="M199" s="410"/>
    </row>
    <row r="200">
      <c r="A200" s="86"/>
      <c r="B200" s="86"/>
      <c r="C200" s="86"/>
      <c r="D200" s="86"/>
      <c r="E200" s="86"/>
      <c r="F200" s="86"/>
      <c r="G200" s="410"/>
      <c r="H200" s="409"/>
      <c r="I200" s="408"/>
      <c r="J200" s="408"/>
      <c r="K200" s="410"/>
      <c r="L200" s="411"/>
      <c r="M200" s="410"/>
    </row>
    <row r="201">
      <c r="A201" s="86"/>
      <c r="B201" s="86"/>
      <c r="C201" s="86"/>
      <c r="D201" s="86"/>
      <c r="E201" s="86"/>
      <c r="F201" s="86"/>
      <c r="G201" s="410"/>
      <c r="H201" s="409"/>
      <c r="I201" s="408"/>
      <c r="J201" s="408"/>
      <c r="K201" s="410"/>
      <c r="L201" s="411"/>
      <c r="M201" s="410"/>
    </row>
    <row r="202">
      <c r="A202" s="86"/>
      <c r="B202" s="86"/>
      <c r="C202" s="86"/>
      <c r="D202" s="86"/>
      <c r="E202" s="86"/>
      <c r="F202" s="86"/>
      <c r="G202" s="410"/>
      <c r="H202" s="409"/>
      <c r="I202" s="408"/>
      <c r="J202" s="408"/>
      <c r="K202" s="410"/>
      <c r="L202" s="411"/>
      <c r="M202" s="410"/>
    </row>
    <row r="203">
      <c r="A203" s="86"/>
      <c r="B203" s="86"/>
      <c r="C203" s="86"/>
      <c r="D203" s="86"/>
      <c r="E203" s="86"/>
      <c r="F203" s="86"/>
      <c r="G203" s="410"/>
      <c r="H203" s="409"/>
      <c r="I203" s="408"/>
      <c r="J203" s="408"/>
      <c r="K203" s="410"/>
      <c r="L203" s="411"/>
      <c r="M203" s="410"/>
    </row>
    <row r="204">
      <c r="A204" s="86"/>
      <c r="B204" s="86"/>
      <c r="C204" s="86"/>
      <c r="D204" s="86"/>
      <c r="E204" s="86"/>
      <c r="F204" s="86"/>
      <c r="G204" s="402"/>
      <c r="H204" s="403"/>
      <c r="I204" s="404"/>
      <c r="J204" s="404"/>
      <c r="K204" s="410"/>
      <c r="L204" s="411"/>
      <c r="M204" s="410"/>
    </row>
    <row r="205">
      <c r="A205" s="86"/>
      <c r="B205" s="86"/>
      <c r="C205" s="86"/>
      <c r="D205" s="86"/>
      <c r="E205" s="86"/>
      <c r="F205" s="86"/>
      <c r="G205" s="410"/>
      <c r="H205" s="409"/>
      <c r="I205" s="408"/>
      <c r="J205" s="408"/>
      <c r="K205" s="410"/>
      <c r="L205" s="411"/>
      <c r="M205" s="410"/>
    </row>
    <row r="206">
      <c r="A206" s="86"/>
      <c r="B206" s="86"/>
      <c r="C206" s="86"/>
      <c r="D206" s="86"/>
      <c r="E206" s="86"/>
      <c r="F206" s="86"/>
      <c r="G206" s="410"/>
      <c r="H206" s="409"/>
      <c r="I206" s="408"/>
      <c r="J206" s="408"/>
      <c r="K206" s="410"/>
      <c r="L206" s="411"/>
      <c r="M206" s="410"/>
    </row>
    <row r="207">
      <c r="A207" s="86"/>
      <c r="B207" s="86"/>
      <c r="C207" s="86"/>
      <c r="D207" s="86"/>
      <c r="E207" s="86"/>
      <c r="F207" s="86"/>
      <c r="G207" s="410"/>
      <c r="H207" s="409"/>
      <c r="I207" s="408"/>
      <c r="J207" s="408"/>
      <c r="K207" s="410"/>
      <c r="L207" s="411"/>
      <c r="M207" s="410"/>
    </row>
    <row r="208">
      <c r="A208" s="86"/>
      <c r="B208" s="86"/>
      <c r="C208" s="86"/>
      <c r="D208" s="86"/>
      <c r="E208" s="86"/>
      <c r="F208" s="86"/>
      <c r="G208" s="410"/>
      <c r="H208" s="409"/>
      <c r="I208" s="408"/>
      <c r="J208" s="408"/>
      <c r="K208" s="410"/>
      <c r="L208" s="411"/>
      <c r="M208" s="410"/>
    </row>
    <row r="209">
      <c r="A209" s="86"/>
      <c r="B209" s="86"/>
      <c r="C209" s="86"/>
      <c r="D209" s="86"/>
      <c r="E209" s="86"/>
      <c r="F209" s="86"/>
      <c r="G209" s="410"/>
      <c r="H209" s="409"/>
      <c r="I209" s="408"/>
      <c r="J209" s="408"/>
      <c r="K209" s="410"/>
      <c r="L209" s="411"/>
      <c r="M209" s="410"/>
    </row>
    <row r="210">
      <c r="A210" s="86"/>
      <c r="B210" s="86"/>
      <c r="C210" s="86"/>
      <c r="D210" s="86"/>
      <c r="E210" s="86"/>
      <c r="F210" s="86"/>
      <c r="G210" s="410"/>
      <c r="H210" s="409"/>
      <c r="I210" s="408"/>
      <c r="J210" s="408"/>
      <c r="K210" s="410"/>
      <c r="L210" s="411"/>
      <c r="M210" s="410"/>
    </row>
    <row r="211">
      <c r="A211" s="86"/>
      <c r="B211" s="86"/>
      <c r="C211" s="86"/>
      <c r="D211" s="86"/>
      <c r="E211" s="86"/>
      <c r="F211" s="86"/>
      <c r="G211" s="410"/>
      <c r="H211" s="409"/>
      <c r="I211" s="408"/>
      <c r="J211" s="408"/>
      <c r="K211" s="410"/>
      <c r="L211" s="411"/>
      <c r="M211" s="410"/>
    </row>
    <row r="212">
      <c r="A212" s="86"/>
      <c r="B212" s="86"/>
      <c r="C212" s="86"/>
      <c r="D212" s="86"/>
      <c r="E212" s="86"/>
      <c r="F212" s="86"/>
      <c r="G212" s="410"/>
      <c r="H212" s="409"/>
      <c r="I212" s="408"/>
      <c r="J212" s="408"/>
      <c r="K212" s="410"/>
      <c r="L212" s="411"/>
      <c r="M212" s="410"/>
    </row>
    <row r="213">
      <c r="A213" s="86"/>
      <c r="B213" s="86"/>
      <c r="C213" s="86"/>
      <c r="D213" s="86"/>
      <c r="E213" s="86"/>
      <c r="F213" s="86"/>
      <c r="G213" s="410"/>
      <c r="H213" s="409"/>
      <c r="I213" s="408"/>
      <c r="J213" s="408"/>
      <c r="K213" s="410"/>
      <c r="L213" s="411"/>
      <c r="M213" s="410"/>
    </row>
    <row r="214">
      <c r="A214" s="86"/>
      <c r="B214" s="86"/>
      <c r="C214" s="86"/>
      <c r="D214" s="86"/>
      <c r="E214" s="86"/>
      <c r="F214" s="86"/>
      <c r="G214" s="410"/>
      <c r="H214" s="409"/>
      <c r="I214" s="408"/>
      <c r="J214" s="408"/>
      <c r="K214" s="410"/>
      <c r="L214" s="411"/>
      <c r="M214" s="410"/>
    </row>
    <row r="215">
      <c r="A215" s="86"/>
      <c r="B215" s="86"/>
      <c r="C215" s="86"/>
      <c r="D215" s="86"/>
      <c r="E215" s="86"/>
      <c r="F215" s="86"/>
      <c r="G215" s="86"/>
      <c r="H215" s="409"/>
      <c r="I215" s="408"/>
      <c r="J215" s="404"/>
      <c r="K215" s="410"/>
      <c r="L215" s="411"/>
      <c r="M215" s="410"/>
    </row>
    <row r="216">
      <c r="A216" s="86"/>
      <c r="B216" s="86"/>
      <c r="C216" s="86"/>
      <c r="D216" s="86"/>
      <c r="E216" s="86"/>
      <c r="F216" s="86"/>
      <c r="G216" s="410"/>
      <c r="H216" s="409"/>
      <c r="I216" s="408"/>
      <c r="J216" s="408"/>
      <c r="K216" s="410"/>
      <c r="L216" s="411"/>
      <c r="M216" s="410"/>
    </row>
    <row r="217">
      <c r="A217" s="86"/>
      <c r="B217" s="86"/>
      <c r="C217" s="86"/>
      <c r="D217" s="86"/>
      <c r="E217" s="86"/>
      <c r="F217" s="86"/>
      <c r="G217" s="410"/>
      <c r="H217" s="409"/>
      <c r="I217" s="408"/>
      <c r="J217" s="408"/>
      <c r="K217" s="410"/>
      <c r="L217" s="411"/>
      <c r="M217" s="410"/>
    </row>
    <row r="218">
      <c r="A218" s="86"/>
      <c r="B218" s="86"/>
      <c r="C218" s="86"/>
      <c r="D218" s="86"/>
      <c r="E218" s="86"/>
      <c r="F218" s="86"/>
      <c r="G218" s="410"/>
      <c r="H218" s="409"/>
      <c r="I218" s="408"/>
      <c r="J218" s="408"/>
      <c r="K218" s="410"/>
      <c r="L218" s="411"/>
      <c r="M218" s="410"/>
    </row>
    <row r="219">
      <c r="A219" s="86"/>
      <c r="B219" s="86"/>
      <c r="C219" s="86"/>
      <c r="D219" s="86"/>
      <c r="E219" s="86"/>
      <c r="F219" s="86"/>
      <c r="G219" s="410"/>
      <c r="H219" s="409"/>
      <c r="I219" s="408"/>
      <c r="J219" s="408"/>
      <c r="K219" s="410"/>
      <c r="L219" s="411"/>
      <c r="M219" s="410"/>
    </row>
    <row r="220">
      <c r="A220" s="86"/>
      <c r="B220" s="86"/>
      <c r="C220" s="86"/>
      <c r="D220" s="86"/>
      <c r="E220" s="86"/>
      <c r="F220" s="86"/>
      <c r="G220" s="410"/>
      <c r="H220" s="409"/>
      <c r="I220" s="408"/>
      <c r="J220" s="408"/>
      <c r="K220" s="410"/>
      <c r="L220" s="411"/>
      <c r="M220" s="410"/>
    </row>
    <row r="221">
      <c r="A221" s="86"/>
      <c r="B221" s="86"/>
      <c r="C221" s="86"/>
      <c r="D221" s="86"/>
      <c r="E221" s="86"/>
      <c r="F221" s="86"/>
      <c r="G221" s="410"/>
      <c r="H221" s="409"/>
      <c r="I221" s="408"/>
      <c r="J221" s="408"/>
      <c r="K221" s="410"/>
      <c r="L221" s="411"/>
      <c r="M221" s="410"/>
    </row>
    <row r="222">
      <c r="A222" s="86"/>
      <c r="B222" s="86"/>
      <c r="C222" s="86"/>
      <c r="D222" s="86"/>
      <c r="E222" s="86"/>
      <c r="F222" s="86"/>
      <c r="G222" s="410"/>
      <c r="H222" s="409"/>
      <c r="I222" s="408"/>
      <c r="J222" s="408"/>
      <c r="K222" s="410"/>
      <c r="L222" s="411"/>
      <c r="M222" s="410"/>
    </row>
  </sheetData>
  <conditionalFormatting sqref="G2 G44:G222">
    <cfRule type="expression" dxfId="5" priority="1">
      <formula>LEFT(G2, 18) = "Address suggestion:"</formula>
    </cfRule>
  </conditionalFormatting>
  <dataValidations>
    <dataValidation type="list" allowBlank="1" showErrorMessage="1" sqref="F2:F222">
      <formula1>"Available,Booked,Delivered,Ready for Collection,Out of service,Exchange,Hold"</formula1>
    </dataValidation>
    <dataValidation type="list" allowBlank="1" showErrorMessage="1" sqref="M2:M222">
      <formula1>"Cash,Account,Domestic"</formula1>
    </dataValidation>
    <dataValidation type="list" allowBlank="1" showErrorMessage="1" sqref="B2:B222">
      <formula1>"Skip,Hook,Grab"</formula1>
    </dataValidation>
    <dataValidation type="list" allowBlank="1" showErrorMessage="1" sqref="E2:E222">
      <formula1>"Standard,Priority"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82" t="s">
        <v>25276</v>
      </c>
      <c r="B1" s="282" t="s">
        <v>25449</v>
      </c>
      <c r="C1" s="282" t="s">
        <v>25450</v>
      </c>
      <c r="D1" s="282" t="s">
        <v>25451</v>
      </c>
      <c r="E1" s="282" t="s">
        <v>25452</v>
      </c>
      <c r="F1" s="282" t="s">
        <v>25453</v>
      </c>
      <c r="G1" s="282" t="s">
        <v>25454</v>
      </c>
      <c r="H1" s="282" t="s">
        <v>25455</v>
      </c>
      <c r="I1" s="282" t="s">
        <v>25456</v>
      </c>
      <c r="J1" s="282" t="s">
        <v>25457</v>
      </c>
    </row>
    <row r="2">
      <c r="A2" s="58" t="s">
        <v>25286</v>
      </c>
      <c r="B2" s="58" t="s">
        <v>25288</v>
      </c>
      <c r="C2" s="58" t="s">
        <v>20687</v>
      </c>
    </row>
    <row r="3">
      <c r="A3" s="58" t="s">
        <v>25286</v>
      </c>
      <c r="B3" s="58" t="s">
        <v>25288</v>
      </c>
      <c r="C3" s="58" t="s">
        <v>20677</v>
      </c>
    </row>
    <row r="4">
      <c r="A4" s="58" t="s">
        <v>25286</v>
      </c>
      <c r="B4" s="58" t="s">
        <v>25288</v>
      </c>
      <c r="C4" s="58" t="s">
        <v>20673</v>
      </c>
    </row>
    <row r="5">
      <c r="A5" s="58" t="s">
        <v>25399</v>
      </c>
      <c r="B5" s="58" t="s">
        <v>25458</v>
      </c>
      <c r="C5" s="58" t="s">
        <v>25459</v>
      </c>
    </row>
    <row r="6">
      <c r="A6" s="58" t="s">
        <v>25460</v>
      </c>
      <c r="B6" s="58" t="s">
        <v>25458</v>
      </c>
      <c r="C6" s="58" t="s">
        <v>25461</v>
      </c>
    </row>
    <row r="7">
      <c r="A7" s="58" t="s">
        <v>89</v>
      </c>
      <c r="B7" s="58" t="s">
        <v>25458</v>
      </c>
      <c r="C7" s="58" t="s">
        <v>25221</v>
      </c>
    </row>
  </sheetData>
  <dataValidations>
    <dataValidation type="list" allowBlank="1" showErrorMessage="1" sqref="A2:A6">
      <formula1>"Skip,Grab,Hook"</formula1>
    </dataValidation>
    <dataValidation type="list" allowBlank="1" showErrorMessage="1" sqref="B2:B7">
      <formula1>"Available,Unavailable"</formula1>
    </dataValidation>
    <dataValidation type="list" allowBlank="1" showErrorMessage="1" sqref="A7">
      <formula1>"Skip,Grab,Hook,Cage"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</cols>
  <sheetData>
    <row r="1">
      <c r="A1" s="282" t="s">
        <v>25449</v>
      </c>
      <c r="B1" s="282" t="s">
        <v>25462</v>
      </c>
    </row>
    <row r="2">
      <c r="A2" s="282" t="s">
        <v>25463</v>
      </c>
      <c r="B2" s="282" t="s">
        <v>25464</v>
      </c>
    </row>
    <row r="3">
      <c r="A3" s="282" t="s">
        <v>25463</v>
      </c>
      <c r="B3" s="282" t="s">
        <v>2797</v>
      </c>
    </row>
    <row r="4">
      <c r="A4" s="282" t="s">
        <v>25458</v>
      </c>
      <c r="B4" s="282" t="s">
        <v>25465</v>
      </c>
    </row>
    <row r="5">
      <c r="A5" s="282" t="s">
        <v>25463</v>
      </c>
      <c r="B5" s="282" t="s">
        <v>24263</v>
      </c>
    </row>
    <row r="6">
      <c r="A6" s="282" t="s">
        <v>25463</v>
      </c>
      <c r="B6" s="282" t="s">
        <v>25259</v>
      </c>
    </row>
  </sheetData>
  <dataValidations>
    <dataValidation type="list" allowBlank="1" showErrorMessage="1" sqref="A2:A6">
      <formula1>"Available ,Unavailable"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299" t="s">
        <v>25466</v>
      </c>
      <c r="B1" s="299" t="s">
        <v>25467</v>
      </c>
      <c r="C1" s="299" t="s">
        <v>2</v>
      </c>
      <c r="D1" s="299" t="s">
        <v>25468</v>
      </c>
      <c r="E1" s="299" t="s">
        <v>0</v>
      </c>
      <c r="F1" s="299" t="s">
        <v>25469</v>
      </c>
    </row>
    <row r="3">
      <c r="A3" s="412"/>
      <c r="B3" s="412"/>
    </row>
  </sheetData>
  <dataValidations>
    <dataValidation type="list" allowBlank="1" showErrorMessage="1" sqref="A3">
      <formula1>"Michael,Liam,Aiden,Jim"</formula1>
    </dataValidation>
    <dataValidation type="list" allowBlank="1" showErrorMessage="1" sqref="B3">
      <formula1>"SL23 HMK,SN68 VYL,NU65 WRG,SN09 BBB,SN09 BAV ,YF09 XRG"</formula1>
    </dataValidation>
  </dataValidations>
  <drawing r:id="rId1"/>
</worksheet>
</file>